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otacibk-my.sharepoint.com/personal/rihab_dabbech_sotacib_com/Documents/Bureau/MRP Project/Stock Simulation/"/>
    </mc:Choice>
  </mc:AlternateContent>
  <xr:revisionPtr revIDLastSave="933" documentId="8_{A2A7AED3-6ECD-4FBB-B0F8-5C0F543D5DCA}" xr6:coauthVersionLast="47" xr6:coauthVersionMax="47" xr10:uidLastSave="{60679B80-C1C4-4E45-98EA-002209B8D64F}"/>
  <bookViews>
    <workbookView xWindow="-108" yWindow="-108" windowWidth="23256" windowHeight="12456" firstSheet="3" activeTab="5" xr2:uid="{0509E738-00DF-40E9-AB96-3FACAB332265}"/>
  </bookViews>
  <sheets>
    <sheet name="Lead Time" sheetId="4" r:id="rId1"/>
    <sheet name="Consumption" sheetId="3" r:id="rId2"/>
    <sheet name="cons 2023 - 2025" sheetId="8" r:id="rId3"/>
    <sheet name="Classification" sheetId="2" r:id="rId4"/>
    <sheet name="⚙️ Optimization Parameters" sheetId="7" r:id="rId5"/>
    <sheet name="🔄 Simulation Results" sheetId="12" r:id="rId6"/>
    <sheet name="⚙ Assumptions" sheetId="9" r:id="rId7"/>
  </sheets>
  <externalReferences>
    <externalReference r:id="rId8"/>
  </externalReferences>
  <definedNames>
    <definedName name="_xlnm._FilterDatabase" localSheetId="4" hidden="1">'⚙️ Optimization Parameters'!$A$2:$AF$1181</definedName>
    <definedName name="_xlnm._FilterDatabase" localSheetId="2" hidden="1">'cons 2023 - 2025'!$A$3:$C$1182</definedName>
    <definedName name="_xlnm._FilterDatabase" localSheetId="0" hidden="1">'Lead Time'!$A$1:$D$1180</definedName>
    <definedName name="_xlnm._FilterDatabase" localSheetId="5" hidden="1">'🔄 Simulation Results'!$E$2:$L$38</definedName>
    <definedName name="DonnéesExternes_1" localSheetId="1" hidden="1">Consumption!$A$1:$E$42445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" i="12" l="1"/>
  <c r="H1" i="12"/>
  <c r="F1" i="12"/>
  <c r="F9" i="12" l="1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AD3" i="7" l="1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V35" i="7"/>
  <c r="V36" i="7"/>
  <c r="V37" i="7"/>
  <c r="V38" i="7"/>
  <c r="V39" i="7"/>
  <c r="V40" i="7"/>
  <c r="V41" i="7"/>
  <c r="V42" i="7"/>
  <c r="V43" i="7"/>
  <c r="V44" i="7"/>
  <c r="V45" i="7"/>
  <c r="V46" i="7"/>
  <c r="V47" i="7"/>
  <c r="V48" i="7"/>
  <c r="V49" i="7"/>
  <c r="V50" i="7"/>
  <c r="V51" i="7"/>
  <c r="V52" i="7"/>
  <c r="V53" i="7"/>
  <c r="V54" i="7"/>
  <c r="V55" i="7"/>
  <c r="V56" i="7"/>
  <c r="V57" i="7"/>
  <c r="V58" i="7"/>
  <c r="V59" i="7"/>
  <c r="V60" i="7"/>
  <c r="V61" i="7"/>
  <c r="V62" i="7"/>
  <c r="V63" i="7"/>
  <c r="V64" i="7"/>
  <c r="V65" i="7"/>
  <c r="V66" i="7"/>
  <c r="V67" i="7"/>
  <c r="V68" i="7"/>
  <c r="V69" i="7"/>
  <c r="V70" i="7"/>
  <c r="V71" i="7"/>
  <c r="V72" i="7"/>
  <c r="V73" i="7"/>
  <c r="V74" i="7"/>
  <c r="V75" i="7"/>
  <c r="V76" i="7"/>
  <c r="V77" i="7"/>
  <c r="V78" i="7"/>
  <c r="V79" i="7"/>
  <c r="V80" i="7"/>
  <c r="V81" i="7"/>
  <c r="V82" i="7"/>
  <c r="V83" i="7"/>
  <c r="V84" i="7"/>
  <c r="V85" i="7"/>
  <c r="V86" i="7"/>
  <c r="V87" i="7"/>
  <c r="V88" i="7"/>
  <c r="V89" i="7"/>
  <c r="V90" i="7"/>
  <c r="V91" i="7"/>
  <c r="V92" i="7"/>
  <c r="V93" i="7"/>
  <c r="V94" i="7"/>
  <c r="V95" i="7"/>
  <c r="V96" i="7"/>
  <c r="V97" i="7"/>
  <c r="V98" i="7"/>
  <c r="V99" i="7"/>
  <c r="V100" i="7"/>
  <c r="V101" i="7"/>
  <c r="V102" i="7"/>
  <c r="V103" i="7"/>
  <c r="V104" i="7"/>
  <c r="V105" i="7"/>
  <c r="V106" i="7"/>
  <c r="V107" i="7"/>
  <c r="V108" i="7"/>
  <c r="V109" i="7"/>
  <c r="V110" i="7"/>
  <c r="V111" i="7"/>
  <c r="V112" i="7"/>
  <c r="V113" i="7"/>
  <c r="V114" i="7"/>
  <c r="V115" i="7"/>
  <c r="V116" i="7"/>
  <c r="V117" i="7"/>
  <c r="V118" i="7"/>
  <c r="V119" i="7"/>
  <c r="V120" i="7"/>
  <c r="V121" i="7"/>
  <c r="V122" i="7"/>
  <c r="V123" i="7"/>
  <c r="V124" i="7"/>
  <c r="V125" i="7"/>
  <c r="V126" i="7"/>
  <c r="V127" i="7"/>
  <c r="V128" i="7"/>
  <c r="V129" i="7"/>
  <c r="V130" i="7"/>
  <c r="V131" i="7"/>
  <c r="V132" i="7"/>
  <c r="V133" i="7"/>
  <c r="V134" i="7"/>
  <c r="V135" i="7"/>
  <c r="V136" i="7"/>
  <c r="V137" i="7"/>
  <c r="V138" i="7"/>
  <c r="V139" i="7"/>
  <c r="V140" i="7"/>
  <c r="V141" i="7"/>
  <c r="V142" i="7"/>
  <c r="V143" i="7"/>
  <c r="V144" i="7"/>
  <c r="V145" i="7"/>
  <c r="V146" i="7"/>
  <c r="V147" i="7"/>
  <c r="V148" i="7"/>
  <c r="V149" i="7"/>
  <c r="V150" i="7"/>
  <c r="V151" i="7"/>
  <c r="V152" i="7"/>
  <c r="V153" i="7"/>
  <c r="V154" i="7"/>
  <c r="V155" i="7"/>
  <c r="V156" i="7"/>
  <c r="V157" i="7"/>
  <c r="V158" i="7"/>
  <c r="V159" i="7"/>
  <c r="V160" i="7"/>
  <c r="V161" i="7"/>
  <c r="V162" i="7"/>
  <c r="V163" i="7"/>
  <c r="V164" i="7"/>
  <c r="V165" i="7"/>
  <c r="V166" i="7"/>
  <c r="V167" i="7"/>
  <c r="V168" i="7"/>
  <c r="V169" i="7"/>
  <c r="V170" i="7"/>
  <c r="V171" i="7"/>
  <c r="V172" i="7"/>
  <c r="V173" i="7"/>
  <c r="V174" i="7"/>
  <c r="V175" i="7"/>
  <c r="V176" i="7"/>
  <c r="V177" i="7"/>
  <c r="V178" i="7"/>
  <c r="V179" i="7"/>
  <c r="V180" i="7"/>
  <c r="V181" i="7"/>
  <c r="V182" i="7"/>
  <c r="V183" i="7"/>
  <c r="V184" i="7"/>
  <c r="V185" i="7"/>
  <c r="V186" i="7"/>
  <c r="V187" i="7"/>
  <c r="V188" i="7"/>
  <c r="V189" i="7"/>
  <c r="V190" i="7"/>
  <c r="V191" i="7"/>
  <c r="V192" i="7"/>
  <c r="V193" i="7"/>
  <c r="V194" i="7"/>
  <c r="V195" i="7"/>
  <c r="V196" i="7"/>
  <c r="V197" i="7"/>
  <c r="V198" i="7"/>
  <c r="V199" i="7"/>
  <c r="V200" i="7"/>
  <c r="V201" i="7"/>
  <c r="V202" i="7"/>
  <c r="V203" i="7"/>
  <c r="V204" i="7"/>
  <c r="V205" i="7"/>
  <c r="V206" i="7"/>
  <c r="V207" i="7"/>
  <c r="V208" i="7"/>
  <c r="V209" i="7"/>
  <c r="V210" i="7"/>
  <c r="V211" i="7"/>
  <c r="V212" i="7"/>
  <c r="V213" i="7"/>
  <c r="V214" i="7"/>
  <c r="V215" i="7"/>
  <c r="V216" i="7"/>
  <c r="V217" i="7"/>
  <c r="V218" i="7"/>
  <c r="V219" i="7"/>
  <c r="V220" i="7"/>
  <c r="V221" i="7"/>
  <c r="V222" i="7"/>
  <c r="V223" i="7"/>
  <c r="V224" i="7"/>
  <c r="V225" i="7"/>
  <c r="V226" i="7"/>
  <c r="V227" i="7"/>
  <c r="V228" i="7"/>
  <c r="V229" i="7"/>
  <c r="V230" i="7"/>
  <c r="V231" i="7"/>
  <c r="V232" i="7"/>
  <c r="V233" i="7"/>
  <c r="V234" i="7"/>
  <c r="V235" i="7"/>
  <c r="V236" i="7"/>
  <c r="V237" i="7"/>
  <c r="V238" i="7"/>
  <c r="V239" i="7"/>
  <c r="V240" i="7"/>
  <c r="V241" i="7"/>
  <c r="V242" i="7"/>
  <c r="V243" i="7"/>
  <c r="V244" i="7"/>
  <c r="V245" i="7"/>
  <c r="V246" i="7"/>
  <c r="V247" i="7"/>
  <c r="V248" i="7"/>
  <c r="V249" i="7"/>
  <c r="V250" i="7"/>
  <c r="V251" i="7"/>
  <c r="V252" i="7"/>
  <c r="V253" i="7"/>
  <c r="V254" i="7"/>
  <c r="V255" i="7"/>
  <c r="V256" i="7"/>
  <c r="V257" i="7"/>
  <c r="V258" i="7"/>
  <c r="V259" i="7"/>
  <c r="V260" i="7"/>
  <c r="V261" i="7"/>
  <c r="V262" i="7"/>
  <c r="V263" i="7"/>
  <c r="V264" i="7"/>
  <c r="V265" i="7"/>
  <c r="V266" i="7"/>
  <c r="V267" i="7"/>
  <c r="V268" i="7"/>
  <c r="V269" i="7"/>
  <c r="V270" i="7"/>
  <c r="V271" i="7"/>
  <c r="V272" i="7"/>
  <c r="V273" i="7"/>
  <c r="V274" i="7"/>
  <c r="V275" i="7"/>
  <c r="V276" i="7"/>
  <c r="V277" i="7"/>
  <c r="V278" i="7"/>
  <c r="V279" i="7"/>
  <c r="V280" i="7"/>
  <c r="V281" i="7"/>
  <c r="V282" i="7"/>
  <c r="V283" i="7"/>
  <c r="V284" i="7"/>
  <c r="V285" i="7"/>
  <c r="V286" i="7"/>
  <c r="V287" i="7"/>
  <c r="V288" i="7"/>
  <c r="V289" i="7"/>
  <c r="V290" i="7"/>
  <c r="V291" i="7"/>
  <c r="V292" i="7"/>
  <c r="V293" i="7"/>
  <c r="V294" i="7"/>
  <c r="V295" i="7"/>
  <c r="V296" i="7"/>
  <c r="V297" i="7"/>
  <c r="V298" i="7"/>
  <c r="V299" i="7"/>
  <c r="V300" i="7"/>
  <c r="V301" i="7"/>
  <c r="V302" i="7"/>
  <c r="V303" i="7"/>
  <c r="V304" i="7"/>
  <c r="V305" i="7"/>
  <c r="V306" i="7"/>
  <c r="V307" i="7"/>
  <c r="V308" i="7"/>
  <c r="V309" i="7"/>
  <c r="V310" i="7"/>
  <c r="V311" i="7"/>
  <c r="V312" i="7"/>
  <c r="V313" i="7"/>
  <c r="V314" i="7"/>
  <c r="V315" i="7"/>
  <c r="V316" i="7"/>
  <c r="V317" i="7"/>
  <c r="V318" i="7"/>
  <c r="V319" i="7"/>
  <c r="V320" i="7"/>
  <c r="V321" i="7"/>
  <c r="V322" i="7"/>
  <c r="V323" i="7"/>
  <c r="V324" i="7"/>
  <c r="V325" i="7"/>
  <c r="V326" i="7"/>
  <c r="V327" i="7"/>
  <c r="V328" i="7"/>
  <c r="V329" i="7"/>
  <c r="V330" i="7"/>
  <c r="V331" i="7"/>
  <c r="V332" i="7"/>
  <c r="V333" i="7"/>
  <c r="V334" i="7"/>
  <c r="V335" i="7"/>
  <c r="V336" i="7"/>
  <c r="V337" i="7"/>
  <c r="V338" i="7"/>
  <c r="V339" i="7"/>
  <c r="V340" i="7"/>
  <c r="V341" i="7"/>
  <c r="V342" i="7"/>
  <c r="V343" i="7"/>
  <c r="V344" i="7"/>
  <c r="V345" i="7"/>
  <c r="V346" i="7"/>
  <c r="V347" i="7"/>
  <c r="V348" i="7"/>
  <c r="V349" i="7"/>
  <c r="V350" i="7"/>
  <c r="V351" i="7"/>
  <c r="V352" i="7"/>
  <c r="V353" i="7"/>
  <c r="V354" i="7"/>
  <c r="V355" i="7"/>
  <c r="V356" i="7"/>
  <c r="V357" i="7"/>
  <c r="V358" i="7"/>
  <c r="V359" i="7"/>
  <c r="V360" i="7"/>
  <c r="V361" i="7"/>
  <c r="V362" i="7"/>
  <c r="V363" i="7"/>
  <c r="V364" i="7"/>
  <c r="V365" i="7"/>
  <c r="V366" i="7"/>
  <c r="V367" i="7"/>
  <c r="V368" i="7"/>
  <c r="V369" i="7"/>
  <c r="V370" i="7"/>
  <c r="V371" i="7"/>
  <c r="V372" i="7"/>
  <c r="V373" i="7"/>
  <c r="V374" i="7"/>
  <c r="V375" i="7"/>
  <c r="V376" i="7"/>
  <c r="V377" i="7"/>
  <c r="V378" i="7"/>
  <c r="V379" i="7"/>
  <c r="V380" i="7"/>
  <c r="V381" i="7"/>
  <c r="V382" i="7"/>
  <c r="V383" i="7"/>
  <c r="V384" i="7"/>
  <c r="V385" i="7"/>
  <c r="V386" i="7"/>
  <c r="V387" i="7"/>
  <c r="V388" i="7"/>
  <c r="V389" i="7"/>
  <c r="V390" i="7"/>
  <c r="V391" i="7"/>
  <c r="V392" i="7"/>
  <c r="V393" i="7"/>
  <c r="V394" i="7"/>
  <c r="V395" i="7"/>
  <c r="V396" i="7"/>
  <c r="V397" i="7"/>
  <c r="V398" i="7"/>
  <c r="V399" i="7"/>
  <c r="V400" i="7"/>
  <c r="V401" i="7"/>
  <c r="V402" i="7"/>
  <c r="V403" i="7"/>
  <c r="V404" i="7"/>
  <c r="V405" i="7"/>
  <c r="V406" i="7"/>
  <c r="V407" i="7"/>
  <c r="V408" i="7"/>
  <c r="V409" i="7"/>
  <c r="V410" i="7"/>
  <c r="V411" i="7"/>
  <c r="V412" i="7"/>
  <c r="V413" i="7"/>
  <c r="V414" i="7"/>
  <c r="V415" i="7"/>
  <c r="V416" i="7"/>
  <c r="V417" i="7"/>
  <c r="V418" i="7"/>
  <c r="V419" i="7"/>
  <c r="V420" i="7"/>
  <c r="V421" i="7"/>
  <c r="V422" i="7"/>
  <c r="V423" i="7"/>
  <c r="V424" i="7"/>
  <c r="V425" i="7"/>
  <c r="V426" i="7"/>
  <c r="V427" i="7"/>
  <c r="V428" i="7"/>
  <c r="V429" i="7"/>
  <c r="V430" i="7"/>
  <c r="V431" i="7"/>
  <c r="V432" i="7"/>
  <c r="V433" i="7"/>
  <c r="V434" i="7"/>
  <c r="V435" i="7"/>
  <c r="V436" i="7"/>
  <c r="V437" i="7"/>
  <c r="V438" i="7"/>
  <c r="V439" i="7"/>
  <c r="V440" i="7"/>
  <c r="V441" i="7"/>
  <c r="V442" i="7"/>
  <c r="V443" i="7"/>
  <c r="V444" i="7"/>
  <c r="V445" i="7"/>
  <c r="V446" i="7"/>
  <c r="V447" i="7"/>
  <c r="V448" i="7"/>
  <c r="V449" i="7"/>
  <c r="V450" i="7"/>
  <c r="V451" i="7"/>
  <c r="V452" i="7"/>
  <c r="V453" i="7"/>
  <c r="V454" i="7"/>
  <c r="V455" i="7"/>
  <c r="V456" i="7"/>
  <c r="V457" i="7"/>
  <c r="V458" i="7"/>
  <c r="V459" i="7"/>
  <c r="V460" i="7"/>
  <c r="V461" i="7"/>
  <c r="V462" i="7"/>
  <c r="V463" i="7"/>
  <c r="V464" i="7"/>
  <c r="V465" i="7"/>
  <c r="V466" i="7"/>
  <c r="V467" i="7"/>
  <c r="V468" i="7"/>
  <c r="V469" i="7"/>
  <c r="V470" i="7"/>
  <c r="V471" i="7"/>
  <c r="V472" i="7"/>
  <c r="V473" i="7"/>
  <c r="V474" i="7"/>
  <c r="V475" i="7"/>
  <c r="V476" i="7"/>
  <c r="V477" i="7"/>
  <c r="V478" i="7"/>
  <c r="V479" i="7"/>
  <c r="V480" i="7"/>
  <c r="V481" i="7"/>
  <c r="V482" i="7"/>
  <c r="V483" i="7"/>
  <c r="V484" i="7"/>
  <c r="V485" i="7"/>
  <c r="V486" i="7"/>
  <c r="V487" i="7"/>
  <c r="V488" i="7"/>
  <c r="V489" i="7"/>
  <c r="V490" i="7"/>
  <c r="V491" i="7"/>
  <c r="V492" i="7"/>
  <c r="V493" i="7"/>
  <c r="V494" i="7"/>
  <c r="V495" i="7"/>
  <c r="V496" i="7"/>
  <c r="V497" i="7"/>
  <c r="V498" i="7"/>
  <c r="V499" i="7"/>
  <c r="V500" i="7"/>
  <c r="V501" i="7"/>
  <c r="V502" i="7"/>
  <c r="V503" i="7"/>
  <c r="V504" i="7"/>
  <c r="V505" i="7"/>
  <c r="V506" i="7"/>
  <c r="V507" i="7"/>
  <c r="V508" i="7"/>
  <c r="V509" i="7"/>
  <c r="V510" i="7"/>
  <c r="V511" i="7"/>
  <c r="V512" i="7"/>
  <c r="V513" i="7"/>
  <c r="V514" i="7"/>
  <c r="V515" i="7"/>
  <c r="V516" i="7"/>
  <c r="V517" i="7"/>
  <c r="V518" i="7"/>
  <c r="V519" i="7"/>
  <c r="V520" i="7"/>
  <c r="V521" i="7"/>
  <c r="V522" i="7"/>
  <c r="V523" i="7"/>
  <c r="V524" i="7"/>
  <c r="V525" i="7"/>
  <c r="V526" i="7"/>
  <c r="V527" i="7"/>
  <c r="V528" i="7"/>
  <c r="V529" i="7"/>
  <c r="V530" i="7"/>
  <c r="V531" i="7"/>
  <c r="V532" i="7"/>
  <c r="V533" i="7"/>
  <c r="V534" i="7"/>
  <c r="V535" i="7"/>
  <c r="V536" i="7"/>
  <c r="V537" i="7"/>
  <c r="V538" i="7"/>
  <c r="V539" i="7"/>
  <c r="V540" i="7"/>
  <c r="V541" i="7"/>
  <c r="V542" i="7"/>
  <c r="V543" i="7"/>
  <c r="V544" i="7"/>
  <c r="V545" i="7"/>
  <c r="V546" i="7"/>
  <c r="V547" i="7"/>
  <c r="V548" i="7"/>
  <c r="V549" i="7"/>
  <c r="V550" i="7"/>
  <c r="V551" i="7"/>
  <c r="V552" i="7"/>
  <c r="V553" i="7"/>
  <c r="V554" i="7"/>
  <c r="V555" i="7"/>
  <c r="V556" i="7"/>
  <c r="V557" i="7"/>
  <c r="V558" i="7"/>
  <c r="V559" i="7"/>
  <c r="V560" i="7"/>
  <c r="V561" i="7"/>
  <c r="V562" i="7"/>
  <c r="V563" i="7"/>
  <c r="V564" i="7"/>
  <c r="V565" i="7"/>
  <c r="V566" i="7"/>
  <c r="V567" i="7"/>
  <c r="V568" i="7"/>
  <c r="V569" i="7"/>
  <c r="V570" i="7"/>
  <c r="V571" i="7"/>
  <c r="V572" i="7"/>
  <c r="V573" i="7"/>
  <c r="V574" i="7"/>
  <c r="V575" i="7"/>
  <c r="V576" i="7"/>
  <c r="V577" i="7"/>
  <c r="V578" i="7"/>
  <c r="V579" i="7"/>
  <c r="V580" i="7"/>
  <c r="V581" i="7"/>
  <c r="V582" i="7"/>
  <c r="V583" i="7"/>
  <c r="V584" i="7"/>
  <c r="V585" i="7"/>
  <c r="V586" i="7"/>
  <c r="V587" i="7"/>
  <c r="V588" i="7"/>
  <c r="V589" i="7"/>
  <c r="V590" i="7"/>
  <c r="V591" i="7"/>
  <c r="V592" i="7"/>
  <c r="V593" i="7"/>
  <c r="V594" i="7"/>
  <c r="V595" i="7"/>
  <c r="V596" i="7"/>
  <c r="V597" i="7"/>
  <c r="V598" i="7"/>
  <c r="V599" i="7"/>
  <c r="V600" i="7"/>
  <c r="V601" i="7"/>
  <c r="V602" i="7"/>
  <c r="V603" i="7"/>
  <c r="V604" i="7"/>
  <c r="V605" i="7"/>
  <c r="V606" i="7"/>
  <c r="V607" i="7"/>
  <c r="V608" i="7"/>
  <c r="V609" i="7"/>
  <c r="V610" i="7"/>
  <c r="V611" i="7"/>
  <c r="V612" i="7"/>
  <c r="V613" i="7"/>
  <c r="V614" i="7"/>
  <c r="V615" i="7"/>
  <c r="V616" i="7"/>
  <c r="V617" i="7"/>
  <c r="V618" i="7"/>
  <c r="V619" i="7"/>
  <c r="V620" i="7"/>
  <c r="V621" i="7"/>
  <c r="V622" i="7"/>
  <c r="V623" i="7"/>
  <c r="V624" i="7"/>
  <c r="V625" i="7"/>
  <c r="V626" i="7"/>
  <c r="V627" i="7"/>
  <c r="V628" i="7"/>
  <c r="V629" i="7"/>
  <c r="V630" i="7"/>
  <c r="V631" i="7"/>
  <c r="V632" i="7"/>
  <c r="V633" i="7"/>
  <c r="V634" i="7"/>
  <c r="V635" i="7"/>
  <c r="V636" i="7"/>
  <c r="V637" i="7"/>
  <c r="V638" i="7"/>
  <c r="V639" i="7"/>
  <c r="V640" i="7"/>
  <c r="V641" i="7"/>
  <c r="V642" i="7"/>
  <c r="V643" i="7"/>
  <c r="V644" i="7"/>
  <c r="V645" i="7"/>
  <c r="V646" i="7"/>
  <c r="V647" i="7"/>
  <c r="V648" i="7"/>
  <c r="V649" i="7"/>
  <c r="V650" i="7"/>
  <c r="V651" i="7"/>
  <c r="V652" i="7"/>
  <c r="V653" i="7"/>
  <c r="V654" i="7"/>
  <c r="V655" i="7"/>
  <c r="V656" i="7"/>
  <c r="V657" i="7"/>
  <c r="V658" i="7"/>
  <c r="V659" i="7"/>
  <c r="V660" i="7"/>
  <c r="V661" i="7"/>
  <c r="V662" i="7"/>
  <c r="V663" i="7"/>
  <c r="V664" i="7"/>
  <c r="V665" i="7"/>
  <c r="V666" i="7"/>
  <c r="V667" i="7"/>
  <c r="V668" i="7"/>
  <c r="V669" i="7"/>
  <c r="V670" i="7"/>
  <c r="V671" i="7"/>
  <c r="V672" i="7"/>
  <c r="V673" i="7"/>
  <c r="V674" i="7"/>
  <c r="V675" i="7"/>
  <c r="V676" i="7"/>
  <c r="V677" i="7"/>
  <c r="V678" i="7"/>
  <c r="V679" i="7"/>
  <c r="V680" i="7"/>
  <c r="V681" i="7"/>
  <c r="V682" i="7"/>
  <c r="V683" i="7"/>
  <c r="V684" i="7"/>
  <c r="V685" i="7"/>
  <c r="V686" i="7"/>
  <c r="V687" i="7"/>
  <c r="V688" i="7"/>
  <c r="V689" i="7"/>
  <c r="V690" i="7"/>
  <c r="V691" i="7"/>
  <c r="V692" i="7"/>
  <c r="V693" i="7"/>
  <c r="V694" i="7"/>
  <c r="V695" i="7"/>
  <c r="V696" i="7"/>
  <c r="V697" i="7"/>
  <c r="V698" i="7"/>
  <c r="V699" i="7"/>
  <c r="V700" i="7"/>
  <c r="V701" i="7"/>
  <c r="V702" i="7"/>
  <c r="V703" i="7"/>
  <c r="V704" i="7"/>
  <c r="V705" i="7"/>
  <c r="V706" i="7"/>
  <c r="V707" i="7"/>
  <c r="V708" i="7"/>
  <c r="V709" i="7"/>
  <c r="V710" i="7"/>
  <c r="V711" i="7"/>
  <c r="V712" i="7"/>
  <c r="V713" i="7"/>
  <c r="V714" i="7"/>
  <c r="V715" i="7"/>
  <c r="V716" i="7"/>
  <c r="V717" i="7"/>
  <c r="V718" i="7"/>
  <c r="V719" i="7"/>
  <c r="V720" i="7"/>
  <c r="V721" i="7"/>
  <c r="V722" i="7"/>
  <c r="V723" i="7"/>
  <c r="V724" i="7"/>
  <c r="V725" i="7"/>
  <c r="V726" i="7"/>
  <c r="V727" i="7"/>
  <c r="V728" i="7"/>
  <c r="V729" i="7"/>
  <c r="V730" i="7"/>
  <c r="V731" i="7"/>
  <c r="V732" i="7"/>
  <c r="V733" i="7"/>
  <c r="V734" i="7"/>
  <c r="V735" i="7"/>
  <c r="V736" i="7"/>
  <c r="V737" i="7"/>
  <c r="V738" i="7"/>
  <c r="V739" i="7"/>
  <c r="V740" i="7"/>
  <c r="V741" i="7"/>
  <c r="V742" i="7"/>
  <c r="V743" i="7"/>
  <c r="V744" i="7"/>
  <c r="V745" i="7"/>
  <c r="V746" i="7"/>
  <c r="V747" i="7"/>
  <c r="V748" i="7"/>
  <c r="V749" i="7"/>
  <c r="V750" i="7"/>
  <c r="V751" i="7"/>
  <c r="V752" i="7"/>
  <c r="V753" i="7"/>
  <c r="V754" i="7"/>
  <c r="V755" i="7"/>
  <c r="V756" i="7"/>
  <c r="V757" i="7"/>
  <c r="V758" i="7"/>
  <c r="V759" i="7"/>
  <c r="V760" i="7"/>
  <c r="V761" i="7"/>
  <c r="V762" i="7"/>
  <c r="V763" i="7"/>
  <c r="V764" i="7"/>
  <c r="V765" i="7"/>
  <c r="V766" i="7"/>
  <c r="V767" i="7"/>
  <c r="V768" i="7"/>
  <c r="V769" i="7"/>
  <c r="V770" i="7"/>
  <c r="V771" i="7"/>
  <c r="V772" i="7"/>
  <c r="V773" i="7"/>
  <c r="V774" i="7"/>
  <c r="V775" i="7"/>
  <c r="V776" i="7"/>
  <c r="V777" i="7"/>
  <c r="V778" i="7"/>
  <c r="V779" i="7"/>
  <c r="V780" i="7"/>
  <c r="V781" i="7"/>
  <c r="V782" i="7"/>
  <c r="V783" i="7"/>
  <c r="V784" i="7"/>
  <c r="V785" i="7"/>
  <c r="V786" i="7"/>
  <c r="V787" i="7"/>
  <c r="V788" i="7"/>
  <c r="V789" i="7"/>
  <c r="V790" i="7"/>
  <c r="V791" i="7"/>
  <c r="V792" i="7"/>
  <c r="V793" i="7"/>
  <c r="V794" i="7"/>
  <c r="V795" i="7"/>
  <c r="V796" i="7"/>
  <c r="V797" i="7"/>
  <c r="V798" i="7"/>
  <c r="V799" i="7"/>
  <c r="V800" i="7"/>
  <c r="V801" i="7"/>
  <c r="V802" i="7"/>
  <c r="V803" i="7"/>
  <c r="V804" i="7"/>
  <c r="V805" i="7"/>
  <c r="V806" i="7"/>
  <c r="V807" i="7"/>
  <c r="V808" i="7"/>
  <c r="V809" i="7"/>
  <c r="V810" i="7"/>
  <c r="V811" i="7"/>
  <c r="V812" i="7"/>
  <c r="V813" i="7"/>
  <c r="V814" i="7"/>
  <c r="V815" i="7"/>
  <c r="V816" i="7"/>
  <c r="V817" i="7"/>
  <c r="V818" i="7"/>
  <c r="V819" i="7"/>
  <c r="V820" i="7"/>
  <c r="V821" i="7"/>
  <c r="V822" i="7"/>
  <c r="V823" i="7"/>
  <c r="V824" i="7"/>
  <c r="V825" i="7"/>
  <c r="V826" i="7"/>
  <c r="V827" i="7"/>
  <c r="V828" i="7"/>
  <c r="V829" i="7"/>
  <c r="V830" i="7"/>
  <c r="V831" i="7"/>
  <c r="V832" i="7"/>
  <c r="V833" i="7"/>
  <c r="V834" i="7"/>
  <c r="V835" i="7"/>
  <c r="V836" i="7"/>
  <c r="V837" i="7"/>
  <c r="V838" i="7"/>
  <c r="V839" i="7"/>
  <c r="V840" i="7"/>
  <c r="V841" i="7"/>
  <c r="V842" i="7"/>
  <c r="V843" i="7"/>
  <c r="V844" i="7"/>
  <c r="V845" i="7"/>
  <c r="V846" i="7"/>
  <c r="V847" i="7"/>
  <c r="V848" i="7"/>
  <c r="V849" i="7"/>
  <c r="V850" i="7"/>
  <c r="V851" i="7"/>
  <c r="V852" i="7"/>
  <c r="V853" i="7"/>
  <c r="V854" i="7"/>
  <c r="V855" i="7"/>
  <c r="V856" i="7"/>
  <c r="V857" i="7"/>
  <c r="V858" i="7"/>
  <c r="V859" i="7"/>
  <c r="V860" i="7"/>
  <c r="V861" i="7"/>
  <c r="V862" i="7"/>
  <c r="V863" i="7"/>
  <c r="V864" i="7"/>
  <c r="V865" i="7"/>
  <c r="V866" i="7"/>
  <c r="V867" i="7"/>
  <c r="V868" i="7"/>
  <c r="V869" i="7"/>
  <c r="V870" i="7"/>
  <c r="V871" i="7"/>
  <c r="V872" i="7"/>
  <c r="V873" i="7"/>
  <c r="V874" i="7"/>
  <c r="V875" i="7"/>
  <c r="V876" i="7"/>
  <c r="V877" i="7"/>
  <c r="V878" i="7"/>
  <c r="V879" i="7"/>
  <c r="V880" i="7"/>
  <c r="V881" i="7"/>
  <c r="V882" i="7"/>
  <c r="V883" i="7"/>
  <c r="V884" i="7"/>
  <c r="V885" i="7"/>
  <c r="V886" i="7"/>
  <c r="V887" i="7"/>
  <c r="V888" i="7"/>
  <c r="V889" i="7"/>
  <c r="V890" i="7"/>
  <c r="V891" i="7"/>
  <c r="V892" i="7"/>
  <c r="V893" i="7"/>
  <c r="V894" i="7"/>
  <c r="V895" i="7"/>
  <c r="V896" i="7"/>
  <c r="V897" i="7"/>
  <c r="V898" i="7"/>
  <c r="V899" i="7"/>
  <c r="V900" i="7"/>
  <c r="V901" i="7"/>
  <c r="V902" i="7"/>
  <c r="V903" i="7"/>
  <c r="V904" i="7"/>
  <c r="V905" i="7"/>
  <c r="V906" i="7"/>
  <c r="V907" i="7"/>
  <c r="V908" i="7"/>
  <c r="V909" i="7"/>
  <c r="V910" i="7"/>
  <c r="V911" i="7"/>
  <c r="V912" i="7"/>
  <c r="V913" i="7"/>
  <c r="V914" i="7"/>
  <c r="V915" i="7"/>
  <c r="V916" i="7"/>
  <c r="V917" i="7"/>
  <c r="V918" i="7"/>
  <c r="V919" i="7"/>
  <c r="V920" i="7"/>
  <c r="V921" i="7"/>
  <c r="V922" i="7"/>
  <c r="V923" i="7"/>
  <c r="V924" i="7"/>
  <c r="V925" i="7"/>
  <c r="V926" i="7"/>
  <c r="V927" i="7"/>
  <c r="V928" i="7"/>
  <c r="V929" i="7"/>
  <c r="V930" i="7"/>
  <c r="V931" i="7"/>
  <c r="V932" i="7"/>
  <c r="V933" i="7"/>
  <c r="V934" i="7"/>
  <c r="V935" i="7"/>
  <c r="V936" i="7"/>
  <c r="V937" i="7"/>
  <c r="V938" i="7"/>
  <c r="V939" i="7"/>
  <c r="V940" i="7"/>
  <c r="V941" i="7"/>
  <c r="V942" i="7"/>
  <c r="V943" i="7"/>
  <c r="V944" i="7"/>
  <c r="V945" i="7"/>
  <c r="V946" i="7"/>
  <c r="V947" i="7"/>
  <c r="V948" i="7"/>
  <c r="V949" i="7"/>
  <c r="V950" i="7"/>
  <c r="V951" i="7"/>
  <c r="V952" i="7"/>
  <c r="V953" i="7"/>
  <c r="V954" i="7"/>
  <c r="V955" i="7"/>
  <c r="V956" i="7"/>
  <c r="V957" i="7"/>
  <c r="V958" i="7"/>
  <c r="V959" i="7"/>
  <c r="V960" i="7"/>
  <c r="V961" i="7"/>
  <c r="V962" i="7"/>
  <c r="V963" i="7"/>
  <c r="V964" i="7"/>
  <c r="V965" i="7"/>
  <c r="V966" i="7"/>
  <c r="V967" i="7"/>
  <c r="V968" i="7"/>
  <c r="V969" i="7"/>
  <c r="V970" i="7"/>
  <c r="V971" i="7"/>
  <c r="V972" i="7"/>
  <c r="V973" i="7"/>
  <c r="V974" i="7"/>
  <c r="V975" i="7"/>
  <c r="V976" i="7"/>
  <c r="V977" i="7"/>
  <c r="V978" i="7"/>
  <c r="V979" i="7"/>
  <c r="V980" i="7"/>
  <c r="V981" i="7"/>
  <c r="V982" i="7"/>
  <c r="V983" i="7"/>
  <c r="V984" i="7"/>
  <c r="V985" i="7"/>
  <c r="V986" i="7"/>
  <c r="V987" i="7"/>
  <c r="V988" i="7"/>
  <c r="V989" i="7"/>
  <c r="V990" i="7"/>
  <c r="V991" i="7"/>
  <c r="V992" i="7"/>
  <c r="V993" i="7"/>
  <c r="V994" i="7"/>
  <c r="V995" i="7"/>
  <c r="V996" i="7"/>
  <c r="V997" i="7"/>
  <c r="V998" i="7"/>
  <c r="V999" i="7"/>
  <c r="V1000" i="7"/>
  <c r="V1001" i="7"/>
  <c r="V1002" i="7"/>
  <c r="V1003" i="7"/>
  <c r="V1004" i="7"/>
  <c r="V1005" i="7"/>
  <c r="V1006" i="7"/>
  <c r="V1007" i="7"/>
  <c r="V1008" i="7"/>
  <c r="V1009" i="7"/>
  <c r="V1010" i="7"/>
  <c r="V1011" i="7"/>
  <c r="V1012" i="7"/>
  <c r="V1013" i="7"/>
  <c r="V1014" i="7"/>
  <c r="V1015" i="7"/>
  <c r="V1016" i="7"/>
  <c r="V1017" i="7"/>
  <c r="V1018" i="7"/>
  <c r="V1019" i="7"/>
  <c r="V1020" i="7"/>
  <c r="V1021" i="7"/>
  <c r="V1022" i="7"/>
  <c r="V1023" i="7"/>
  <c r="V1024" i="7"/>
  <c r="V1025" i="7"/>
  <c r="V1026" i="7"/>
  <c r="V1027" i="7"/>
  <c r="V1028" i="7"/>
  <c r="V1029" i="7"/>
  <c r="V1030" i="7"/>
  <c r="V1031" i="7"/>
  <c r="V1032" i="7"/>
  <c r="V1033" i="7"/>
  <c r="V1034" i="7"/>
  <c r="V1035" i="7"/>
  <c r="V1036" i="7"/>
  <c r="V1037" i="7"/>
  <c r="V1038" i="7"/>
  <c r="V1039" i="7"/>
  <c r="V1040" i="7"/>
  <c r="V1041" i="7"/>
  <c r="V1042" i="7"/>
  <c r="V1043" i="7"/>
  <c r="V1044" i="7"/>
  <c r="V1045" i="7"/>
  <c r="V1046" i="7"/>
  <c r="V1047" i="7"/>
  <c r="V1048" i="7"/>
  <c r="V1049" i="7"/>
  <c r="V1050" i="7"/>
  <c r="V1051" i="7"/>
  <c r="V1052" i="7"/>
  <c r="V1053" i="7"/>
  <c r="V1054" i="7"/>
  <c r="V1055" i="7"/>
  <c r="V1056" i="7"/>
  <c r="V1057" i="7"/>
  <c r="V1058" i="7"/>
  <c r="V1059" i="7"/>
  <c r="V1060" i="7"/>
  <c r="V1061" i="7"/>
  <c r="V1062" i="7"/>
  <c r="V1063" i="7"/>
  <c r="V1064" i="7"/>
  <c r="V1065" i="7"/>
  <c r="V1066" i="7"/>
  <c r="V1067" i="7"/>
  <c r="V1068" i="7"/>
  <c r="V1069" i="7"/>
  <c r="V1070" i="7"/>
  <c r="V1071" i="7"/>
  <c r="V1072" i="7"/>
  <c r="V1073" i="7"/>
  <c r="V1074" i="7"/>
  <c r="V1075" i="7"/>
  <c r="V1076" i="7"/>
  <c r="V1077" i="7"/>
  <c r="V1078" i="7"/>
  <c r="V1079" i="7"/>
  <c r="V1080" i="7"/>
  <c r="V1081" i="7"/>
  <c r="V1082" i="7"/>
  <c r="V1083" i="7"/>
  <c r="V1084" i="7"/>
  <c r="V1085" i="7"/>
  <c r="V1086" i="7"/>
  <c r="V1087" i="7"/>
  <c r="V1088" i="7"/>
  <c r="V1089" i="7"/>
  <c r="V1090" i="7"/>
  <c r="V1091" i="7"/>
  <c r="V1092" i="7"/>
  <c r="V1093" i="7"/>
  <c r="V1094" i="7"/>
  <c r="V1095" i="7"/>
  <c r="V1096" i="7"/>
  <c r="V1097" i="7"/>
  <c r="V1098" i="7"/>
  <c r="V1099" i="7"/>
  <c r="V1100" i="7"/>
  <c r="V1101" i="7"/>
  <c r="V1102" i="7"/>
  <c r="V1103" i="7"/>
  <c r="V1104" i="7"/>
  <c r="V1105" i="7"/>
  <c r="V1106" i="7"/>
  <c r="V1107" i="7"/>
  <c r="V1108" i="7"/>
  <c r="V1109" i="7"/>
  <c r="V1110" i="7"/>
  <c r="V1111" i="7"/>
  <c r="V1112" i="7"/>
  <c r="V1113" i="7"/>
  <c r="V1114" i="7"/>
  <c r="V1115" i="7"/>
  <c r="V1116" i="7"/>
  <c r="V1117" i="7"/>
  <c r="V1118" i="7"/>
  <c r="V1119" i="7"/>
  <c r="V1120" i="7"/>
  <c r="V1121" i="7"/>
  <c r="V1122" i="7"/>
  <c r="V1123" i="7"/>
  <c r="V1124" i="7"/>
  <c r="V1125" i="7"/>
  <c r="V1126" i="7"/>
  <c r="V1127" i="7"/>
  <c r="V1128" i="7"/>
  <c r="V1129" i="7"/>
  <c r="V1130" i="7"/>
  <c r="V1131" i="7"/>
  <c r="V1132" i="7"/>
  <c r="V1133" i="7"/>
  <c r="V1134" i="7"/>
  <c r="V1135" i="7"/>
  <c r="V1136" i="7"/>
  <c r="V1137" i="7"/>
  <c r="V1138" i="7"/>
  <c r="V1139" i="7"/>
  <c r="V1140" i="7"/>
  <c r="V1141" i="7"/>
  <c r="V1142" i="7"/>
  <c r="V1143" i="7"/>
  <c r="V1144" i="7"/>
  <c r="V1145" i="7"/>
  <c r="V1146" i="7"/>
  <c r="V1147" i="7"/>
  <c r="V1148" i="7"/>
  <c r="V1149" i="7"/>
  <c r="V1150" i="7"/>
  <c r="V1151" i="7"/>
  <c r="V1152" i="7"/>
  <c r="V1153" i="7"/>
  <c r="V1154" i="7"/>
  <c r="V1155" i="7"/>
  <c r="V1156" i="7"/>
  <c r="V1157" i="7"/>
  <c r="V1158" i="7"/>
  <c r="V1159" i="7"/>
  <c r="V1160" i="7"/>
  <c r="V1161" i="7"/>
  <c r="V1162" i="7"/>
  <c r="V1163" i="7"/>
  <c r="V1164" i="7"/>
  <c r="V1165" i="7"/>
  <c r="V1166" i="7"/>
  <c r="V1167" i="7"/>
  <c r="V1168" i="7"/>
  <c r="V1169" i="7"/>
  <c r="V1170" i="7"/>
  <c r="V1171" i="7"/>
  <c r="V1172" i="7"/>
  <c r="V1173" i="7"/>
  <c r="V1174" i="7"/>
  <c r="V1175" i="7"/>
  <c r="V1176" i="7"/>
  <c r="V1177" i="7"/>
  <c r="V1178" i="7"/>
  <c r="V1179" i="7"/>
  <c r="V1180" i="7"/>
  <c r="V1181" i="7"/>
  <c r="V3" i="7"/>
  <c r="U4" i="7"/>
  <c r="U5" i="7"/>
  <c r="U6" i="7"/>
  <c r="U7" i="7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1" i="7"/>
  <c r="U32" i="7"/>
  <c r="U33" i="7"/>
  <c r="U34" i="7"/>
  <c r="U35" i="7"/>
  <c r="U36" i="7"/>
  <c r="U37" i="7"/>
  <c r="U38" i="7"/>
  <c r="U39" i="7"/>
  <c r="U40" i="7"/>
  <c r="U41" i="7"/>
  <c r="U42" i="7"/>
  <c r="U43" i="7"/>
  <c r="U44" i="7"/>
  <c r="U45" i="7"/>
  <c r="U46" i="7"/>
  <c r="U47" i="7"/>
  <c r="U48" i="7"/>
  <c r="U49" i="7"/>
  <c r="U50" i="7"/>
  <c r="U51" i="7"/>
  <c r="U52" i="7"/>
  <c r="U53" i="7"/>
  <c r="U54" i="7"/>
  <c r="U55" i="7"/>
  <c r="U56" i="7"/>
  <c r="U57" i="7"/>
  <c r="U58" i="7"/>
  <c r="U59" i="7"/>
  <c r="U60" i="7"/>
  <c r="U61" i="7"/>
  <c r="U62" i="7"/>
  <c r="U63" i="7"/>
  <c r="U64" i="7"/>
  <c r="U65" i="7"/>
  <c r="U66" i="7"/>
  <c r="U67" i="7"/>
  <c r="U68" i="7"/>
  <c r="U69" i="7"/>
  <c r="U70" i="7"/>
  <c r="U71" i="7"/>
  <c r="U72" i="7"/>
  <c r="U73" i="7"/>
  <c r="U74" i="7"/>
  <c r="U75" i="7"/>
  <c r="U76" i="7"/>
  <c r="U77" i="7"/>
  <c r="U78" i="7"/>
  <c r="U79" i="7"/>
  <c r="U80" i="7"/>
  <c r="U81" i="7"/>
  <c r="U82" i="7"/>
  <c r="U83" i="7"/>
  <c r="U84" i="7"/>
  <c r="U85" i="7"/>
  <c r="U86" i="7"/>
  <c r="U87" i="7"/>
  <c r="U88" i="7"/>
  <c r="U89" i="7"/>
  <c r="U90" i="7"/>
  <c r="U91" i="7"/>
  <c r="U92" i="7"/>
  <c r="U93" i="7"/>
  <c r="U94" i="7"/>
  <c r="U95" i="7"/>
  <c r="U96" i="7"/>
  <c r="U97" i="7"/>
  <c r="U98" i="7"/>
  <c r="U99" i="7"/>
  <c r="U100" i="7"/>
  <c r="U101" i="7"/>
  <c r="U102" i="7"/>
  <c r="U103" i="7"/>
  <c r="U104" i="7"/>
  <c r="U105" i="7"/>
  <c r="U106" i="7"/>
  <c r="U107" i="7"/>
  <c r="U108" i="7"/>
  <c r="U109" i="7"/>
  <c r="U110" i="7"/>
  <c r="U111" i="7"/>
  <c r="U112" i="7"/>
  <c r="U113" i="7"/>
  <c r="U114" i="7"/>
  <c r="U115" i="7"/>
  <c r="U116" i="7"/>
  <c r="U117" i="7"/>
  <c r="U118" i="7"/>
  <c r="U119" i="7"/>
  <c r="U120" i="7"/>
  <c r="U121" i="7"/>
  <c r="U122" i="7"/>
  <c r="U123" i="7"/>
  <c r="U124" i="7"/>
  <c r="U125" i="7"/>
  <c r="U126" i="7"/>
  <c r="U127" i="7"/>
  <c r="U128" i="7"/>
  <c r="U129" i="7"/>
  <c r="U130" i="7"/>
  <c r="U131" i="7"/>
  <c r="U132" i="7"/>
  <c r="U133" i="7"/>
  <c r="U134" i="7"/>
  <c r="U135" i="7"/>
  <c r="U136" i="7"/>
  <c r="U137" i="7"/>
  <c r="U138" i="7"/>
  <c r="U139" i="7"/>
  <c r="U140" i="7"/>
  <c r="U141" i="7"/>
  <c r="U142" i="7"/>
  <c r="U143" i="7"/>
  <c r="U144" i="7"/>
  <c r="U145" i="7"/>
  <c r="U146" i="7"/>
  <c r="U147" i="7"/>
  <c r="U148" i="7"/>
  <c r="U149" i="7"/>
  <c r="U150" i="7"/>
  <c r="U151" i="7"/>
  <c r="U152" i="7"/>
  <c r="U153" i="7"/>
  <c r="U154" i="7"/>
  <c r="U155" i="7"/>
  <c r="U156" i="7"/>
  <c r="U157" i="7"/>
  <c r="U158" i="7"/>
  <c r="U159" i="7"/>
  <c r="U160" i="7"/>
  <c r="U161" i="7"/>
  <c r="U162" i="7"/>
  <c r="U163" i="7"/>
  <c r="U164" i="7"/>
  <c r="U165" i="7"/>
  <c r="U166" i="7"/>
  <c r="U167" i="7"/>
  <c r="U168" i="7"/>
  <c r="U169" i="7"/>
  <c r="U170" i="7"/>
  <c r="U171" i="7"/>
  <c r="U172" i="7"/>
  <c r="U173" i="7"/>
  <c r="U174" i="7"/>
  <c r="U175" i="7"/>
  <c r="U176" i="7"/>
  <c r="U177" i="7"/>
  <c r="U178" i="7"/>
  <c r="U179" i="7"/>
  <c r="U180" i="7"/>
  <c r="U181" i="7"/>
  <c r="U182" i="7"/>
  <c r="U183" i="7"/>
  <c r="U184" i="7"/>
  <c r="U185" i="7"/>
  <c r="U186" i="7"/>
  <c r="U187" i="7"/>
  <c r="U188" i="7"/>
  <c r="U189" i="7"/>
  <c r="U190" i="7"/>
  <c r="U191" i="7"/>
  <c r="U192" i="7"/>
  <c r="U193" i="7"/>
  <c r="U194" i="7"/>
  <c r="U195" i="7"/>
  <c r="U196" i="7"/>
  <c r="U197" i="7"/>
  <c r="U198" i="7"/>
  <c r="U199" i="7"/>
  <c r="U200" i="7"/>
  <c r="U201" i="7"/>
  <c r="U202" i="7"/>
  <c r="U203" i="7"/>
  <c r="U204" i="7"/>
  <c r="U205" i="7"/>
  <c r="U206" i="7"/>
  <c r="U207" i="7"/>
  <c r="U208" i="7"/>
  <c r="U209" i="7"/>
  <c r="U210" i="7"/>
  <c r="U211" i="7"/>
  <c r="U212" i="7"/>
  <c r="U213" i="7"/>
  <c r="U214" i="7"/>
  <c r="U215" i="7"/>
  <c r="U216" i="7"/>
  <c r="U217" i="7"/>
  <c r="U218" i="7"/>
  <c r="U219" i="7"/>
  <c r="U220" i="7"/>
  <c r="U221" i="7"/>
  <c r="U222" i="7"/>
  <c r="U223" i="7"/>
  <c r="U224" i="7"/>
  <c r="U225" i="7"/>
  <c r="U226" i="7"/>
  <c r="U227" i="7"/>
  <c r="U228" i="7"/>
  <c r="U229" i="7"/>
  <c r="U230" i="7"/>
  <c r="U231" i="7"/>
  <c r="U232" i="7"/>
  <c r="U233" i="7"/>
  <c r="U234" i="7"/>
  <c r="U235" i="7"/>
  <c r="U236" i="7"/>
  <c r="U237" i="7"/>
  <c r="U238" i="7"/>
  <c r="U239" i="7"/>
  <c r="U240" i="7"/>
  <c r="U241" i="7"/>
  <c r="U242" i="7"/>
  <c r="U243" i="7"/>
  <c r="U244" i="7"/>
  <c r="U245" i="7"/>
  <c r="U246" i="7"/>
  <c r="U247" i="7"/>
  <c r="U248" i="7"/>
  <c r="U249" i="7"/>
  <c r="U250" i="7"/>
  <c r="U251" i="7"/>
  <c r="U252" i="7"/>
  <c r="U253" i="7"/>
  <c r="U254" i="7"/>
  <c r="U255" i="7"/>
  <c r="U256" i="7"/>
  <c r="U257" i="7"/>
  <c r="U258" i="7"/>
  <c r="U259" i="7"/>
  <c r="U260" i="7"/>
  <c r="U261" i="7"/>
  <c r="U262" i="7"/>
  <c r="U263" i="7"/>
  <c r="U264" i="7"/>
  <c r="U265" i="7"/>
  <c r="U266" i="7"/>
  <c r="U267" i="7"/>
  <c r="U268" i="7"/>
  <c r="U269" i="7"/>
  <c r="U270" i="7"/>
  <c r="U271" i="7"/>
  <c r="U272" i="7"/>
  <c r="U273" i="7"/>
  <c r="U274" i="7"/>
  <c r="U275" i="7"/>
  <c r="U276" i="7"/>
  <c r="U277" i="7"/>
  <c r="U278" i="7"/>
  <c r="U279" i="7"/>
  <c r="U280" i="7"/>
  <c r="U281" i="7"/>
  <c r="U282" i="7"/>
  <c r="U283" i="7"/>
  <c r="U284" i="7"/>
  <c r="U285" i="7"/>
  <c r="U286" i="7"/>
  <c r="U287" i="7"/>
  <c r="U288" i="7"/>
  <c r="U289" i="7"/>
  <c r="U290" i="7"/>
  <c r="U291" i="7"/>
  <c r="U292" i="7"/>
  <c r="U293" i="7"/>
  <c r="U294" i="7"/>
  <c r="U295" i="7"/>
  <c r="U296" i="7"/>
  <c r="U297" i="7"/>
  <c r="U298" i="7"/>
  <c r="U299" i="7"/>
  <c r="U300" i="7"/>
  <c r="U301" i="7"/>
  <c r="U302" i="7"/>
  <c r="U303" i="7"/>
  <c r="U304" i="7"/>
  <c r="U305" i="7"/>
  <c r="U306" i="7"/>
  <c r="U307" i="7"/>
  <c r="U308" i="7"/>
  <c r="U309" i="7"/>
  <c r="U310" i="7"/>
  <c r="U311" i="7"/>
  <c r="U312" i="7"/>
  <c r="U313" i="7"/>
  <c r="U314" i="7"/>
  <c r="U315" i="7"/>
  <c r="U316" i="7"/>
  <c r="U317" i="7"/>
  <c r="U318" i="7"/>
  <c r="U319" i="7"/>
  <c r="U320" i="7"/>
  <c r="U321" i="7"/>
  <c r="U322" i="7"/>
  <c r="U323" i="7"/>
  <c r="U324" i="7"/>
  <c r="U325" i="7"/>
  <c r="U326" i="7"/>
  <c r="U327" i="7"/>
  <c r="U328" i="7"/>
  <c r="U329" i="7"/>
  <c r="U330" i="7"/>
  <c r="U331" i="7"/>
  <c r="U332" i="7"/>
  <c r="U333" i="7"/>
  <c r="U334" i="7"/>
  <c r="U335" i="7"/>
  <c r="U336" i="7"/>
  <c r="U337" i="7"/>
  <c r="U338" i="7"/>
  <c r="U339" i="7"/>
  <c r="U340" i="7"/>
  <c r="U341" i="7"/>
  <c r="U342" i="7"/>
  <c r="U343" i="7"/>
  <c r="U344" i="7"/>
  <c r="U345" i="7"/>
  <c r="U346" i="7"/>
  <c r="U347" i="7"/>
  <c r="U348" i="7"/>
  <c r="U349" i="7"/>
  <c r="U350" i="7"/>
  <c r="U351" i="7"/>
  <c r="U352" i="7"/>
  <c r="U353" i="7"/>
  <c r="U354" i="7"/>
  <c r="U355" i="7"/>
  <c r="U356" i="7"/>
  <c r="U357" i="7"/>
  <c r="U358" i="7"/>
  <c r="U359" i="7"/>
  <c r="U360" i="7"/>
  <c r="U361" i="7"/>
  <c r="U362" i="7"/>
  <c r="U363" i="7"/>
  <c r="U364" i="7"/>
  <c r="U365" i="7"/>
  <c r="U366" i="7"/>
  <c r="U367" i="7"/>
  <c r="U368" i="7"/>
  <c r="U369" i="7"/>
  <c r="U370" i="7"/>
  <c r="U371" i="7"/>
  <c r="U372" i="7"/>
  <c r="U373" i="7"/>
  <c r="U374" i="7"/>
  <c r="U375" i="7"/>
  <c r="U376" i="7"/>
  <c r="U377" i="7"/>
  <c r="U378" i="7"/>
  <c r="U379" i="7"/>
  <c r="U380" i="7"/>
  <c r="U381" i="7"/>
  <c r="U382" i="7"/>
  <c r="U383" i="7"/>
  <c r="U384" i="7"/>
  <c r="U385" i="7"/>
  <c r="U386" i="7"/>
  <c r="U387" i="7"/>
  <c r="U388" i="7"/>
  <c r="U389" i="7"/>
  <c r="U390" i="7"/>
  <c r="U391" i="7"/>
  <c r="U392" i="7"/>
  <c r="U393" i="7"/>
  <c r="U394" i="7"/>
  <c r="U395" i="7"/>
  <c r="U396" i="7"/>
  <c r="U397" i="7"/>
  <c r="U398" i="7"/>
  <c r="U399" i="7"/>
  <c r="U400" i="7"/>
  <c r="U401" i="7"/>
  <c r="U402" i="7"/>
  <c r="U403" i="7"/>
  <c r="U404" i="7"/>
  <c r="U405" i="7"/>
  <c r="U406" i="7"/>
  <c r="U407" i="7"/>
  <c r="U408" i="7"/>
  <c r="U409" i="7"/>
  <c r="U410" i="7"/>
  <c r="U411" i="7"/>
  <c r="U412" i="7"/>
  <c r="U413" i="7"/>
  <c r="U414" i="7"/>
  <c r="U415" i="7"/>
  <c r="U416" i="7"/>
  <c r="U417" i="7"/>
  <c r="U418" i="7"/>
  <c r="U419" i="7"/>
  <c r="U420" i="7"/>
  <c r="U421" i="7"/>
  <c r="U422" i="7"/>
  <c r="U423" i="7"/>
  <c r="U424" i="7"/>
  <c r="U425" i="7"/>
  <c r="U426" i="7"/>
  <c r="U427" i="7"/>
  <c r="U428" i="7"/>
  <c r="U429" i="7"/>
  <c r="U430" i="7"/>
  <c r="U431" i="7"/>
  <c r="U432" i="7"/>
  <c r="U433" i="7"/>
  <c r="U434" i="7"/>
  <c r="U435" i="7"/>
  <c r="U436" i="7"/>
  <c r="U437" i="7"/>
  <c r="U438" i="7"/>
  <c r="U439" i="7"/>
  <c r="U440" i="7"/>
  <c r="U441" i="7"/>
  <c r="U442" i="7"/>
  <c r="U443" i="7"/>
  <c r="U444" i="7"/>
  <c r="U445" i="7"/>
  <c r="U446" i="7"/>
  <c r="U447" i="7"/>
  <c r="U448" i="7"/>
  <c r="U449" i="7"/>
  <c r="U450" i="7"/>
  <c r="U451" i="7"/>
  <c r="U452" i="7"/>
  <c r="U453" i="7"/>
  <c r="U454" i="7"/>
  <c r="U455" i="7"/>
  <c r="U456" i="7"/>
  <c r="U457" i="7"/>
  <c r="U458" i="7"/>
  <c r="U459" i="7"/>
  <c r="U460" i="7"/>
  <c r="U461" i="7"/>
  <c r="U462" i="7"/>
  <c r="U463" i="7"/>
  <c r="U464" i="7"/>
  <c r="U465" i="7"/>
  <c r="U466" i="7"/>
  <c r="U467" i="7"/>
  <c r="U468" i="7"/>
  <c r="U469" i="7"/>
  <c r="U470" i="7"/>
  <c r="U471" i="7"/>
  <c r="U472" i="7"/>
  <c r="U473" i="7"/>
  <c r="U474" i="7"/>
  <c r="U475" i="7"/>
  <c r="U476" i="7"/>
  <c r="U477" i="7"/>
  <c r="U478" i="7"/>
  <c r="U479" i="7"/>
  <c r="U480" i="7"/>
  <c r="U481" i="7"/>
  <c r="U482" i="7"/>
  <c r="U483" i="7"/>
  <c r="U484" i="7"/>
  <c r="U485" i="7"/>
  <c r="U486" i="7"/>
  <c r="U487" i="7"/>
  <c r="U488" i="7"/>
  <c r="U489" i="7"/>
  <c r="U490" i="7"/>
  <c r="U491" i="7"/>
  <c r="U492" i="7"/>
  <c r="U493" i="7"/>
  <c r="U494" i="7"/>
  <c r="U495" i="7"/>
  <c r="U496" i="7"/>
  <c r="U497" i="7"/>
  <c r="U498" i="7"/>
  <c r="U499" i="7"/>
  <c r="U500" i="7"/>
  <c r="U501" i="7"/>
  <c r="U502" i="7"/>
  <c r="U503" i="7"/>
  <c r="U504" i="7"/>
  <c r="U505" i="7"/>
  <c r="U506" i="7"/>
  <c r="U507" i="7"/>
  <c r="U508" i="7"/>
  <c r="U509" i="7"/>
  <c r="U510" i="7"/>
  <c r="U511" i="7"/>
  <c r="U512" i="7"/>
  <c r="U513" i="7"/>
  <c r="U514" i="7"/>
  <c r="U515" i="7"/>
  <c r="U516" i="7"/>
  <c r="U517" i="7"/>
  <c r="U518" i="7"/>
  <c r="U519" i="7"/>
  <c r="U520" i="7"/>
  <c r="U521" i="7"/>
  <c r="U522" i="7"/>
  <c r="U523" i="7"/>
  <c r="U524" i="7"/>
  <c r="U525" i="7"/>
  <c r="U526" i="7"/>
  <c r="U527" i="7"/>
  <c r="U528" i="7"/>
  <c r="U529" i="7"/>
  <c r="U530" i="7"/>
  <c r="U531" i="7"/>
  <c r="U532" i="7"/>
  <c r="U533" i="7"/>
  <c r="U534" i="7"/>
  <c r="U535" i="7"/>
  <c r="U536" i="7"/>
  <c r="U537" i="7"/>
  <c r="U538" i="7"/>
  <c r="U539" i="7"/>
  <c r="U540" i="7"/>
  <c r="U541" i="7"/>
  <c r="U542" i="7"/>
  <c r="U543" i="7"/>
  <c r="U544" i="7"/>
  <c r="U545" i="7"/>
  <c r="U546" i="7"/>
  <c r="U547" i="7"/>
  <c r="U548" i="7"/>
  <c r="U549" i="7"/>
  <c r="U550" i="7"/>
  <c r="U551" i="7"/>
  <c r="U552" i="7"/>
  <c r="U553" i="7"/>
  <c r="U554" i="7"/>
  <c r="U555" i="7"/>
  <c r="U556" i="7"/>
  <c r="U557" i="7"/>
  <c r="U558" i="7"/>
  <c r="U559" i="7"/>
  <c r="U560" i="7"/>
  <c r="U561" i="7"/>
  <c r="U562" i="7"/>
  <c r="U563" i="7"/>
  <c r="U564" i="7"/>
  <c r="U565" i="7"/>
  <c r="U566" i="7"/>
  <c r="U567" i="7"/>
  <c r="U568" i="7"/>
  <c r="U569" i="7"/>
  <c r="U570" i="7"/>
  <c r="U571" i="7"/>
  <c r="U572" i="7"/>
  <c r="U573" i="7"/>
  <c r="U574" i="7"/>
  <c r="U575" i="7"/>
  <c r="U576" i="7"/>
  <c r="U577" i="7"/>
  <c r="U578" i="7"/>
  <c r="U579" i="7"/>
  <c r="U580" i="7"/>
  <c r="U581" i="7"/>
  <c r="U582" i="7"/>
  <c r="U583" i="7"/>
  <c r="U584" i="7"/>
  <c r="U585" i="7"/>
  <c r="U586" i="7"/>
  <c r="U587" i="7"/>
  <c r="U588" i="7"/>
  <c r="U589" i="7"/>
  <c r="U590" i="7"/>
  <c r="U591" i="7"/>
  <c r="U592" i="7"/>
  <c r="U593" i="7"/>
  <c r="U594" i="7"/>
  <c r="U595" i="7"/>
  <c r="U596" i="7"/>
  <c r="U597" i="7"/>
  <c r="U598" i="7"/>
  <c r="U599" i="7"/>
  <c r="U600" i="7"/>
  <c r="U601" i="7"/>
  <c r="U602" i="7"/>
  <c r="U603" i="7"/>
  <c r="U604" i="7"/>
  <c r="U605" i="7"/>
  <c r="U606" i="7"/>
  <c r="U607" i="7"/>
  <c r="U608" i="7"/>
  <c r="U609" i="7"/>
  <c r="U610" i="7"/>
  <c r="U611" i="7"/>
  <c r="U612" i="7"/>
  <c r="U613" i="7"/>
  <c r="U614" i="7"/>
  <c r="U615" i="7"/>
  <c r="U616" i="7"/>
  <c r="U617" i="7"/>
  <c r="U618" i="7"/>
  <c r="U619" i="7"/>
  <c r="U620" i="7"/>
  <c r="U621" i="7"/>
  <c r="U622" i="7"/>
  <c r="U623" i="7"/>
  <c r="U624" i="7"/>
  <c r="U625" i="7"/>
  <c r="U626" i="7"/>
  <c r="U627" i="7"/>
  <c r="U628" i="7"/>
  <c r="U629" i="7"/>
  <c r="U630" i="7"/>
  <c r="U631" i="7"/>
  <c r="U632" i="7"/>
  <c r="U633" i="7"/>
  <c r="U634" i="7"/>
  <c r="U635" i="7"/>
  <c r="U636" i="7"/>
  <c r="U637" i="7"/>
  <c r="U638" i="7"/>
  <c r="U639" i="7"/>
  <c r="U640" i="7"/>
  <c r="U641" i="7"/>
  <c r="U642" i="7"/>
  <c r="U643" i="7"/>
  <c r="U644" i="7"/>
  <c r="U645" i="7"/>
  <c r="U646" i="7"/>
  <c r="U647" i="7"/>
  <c r="U648" i="7"/>
  <c r="U649" i="7"/>
  <c r="U650" i="7"/>
  <c r="U651" i="7"/>
  <c r="U652" i="7"/>
  <c r="U653" i="7"/>
  <c r="U654" i="7"/>
  <c r="U655" i="7"/>
  <c r="U656" i="7"/>
  <c r="U657" i="7"/>
  <c r="U658" i="7"/>
  <c r="U659" i="7"/>
  <c r="U660" i="7"/>
  <c r="U661" i="7"/>
  <c r="U662" i="7"/>
  <c r="U663" i="7"/>
  <c r="U664" i="7"/>
  <c r="U665" i="7"/>
  <c r="U666" i="7"/>
  <c r="U667" i="7"/>
  <c r="U668" i="7"/>
  <c r="U669" i="7"/>
  <c r="U670" i="7"/>
  <c r="U671" i="7"/>
  <c r="U672" i="7"/>
  <c r="U673" i="7"/>
  <c r="U674" i="7"/>
  <c r="U675" i="7"/>
  <c r="U676" i="7"/>
  <c r="U677" i="7"/>
  <c r="U678" i="7"/>
  <c r="U679" i="7"/>
  <c r="U680" i="7"/>
  <c r="U681" i="7"/>
  <c r="U682" i="7"/>
  <c r="U683" i="7"/>
  <c r="U684" i="7"/>
  <c r="U685" i="7"/>
  <c r="U686" i="7"/>
  <c r="U687" i="7"/>
  <c r="U688" i="7"/>
  <c r="U689" i="7"/>
  <c r="U690" i="7"/>
  <c r="U691" i="7"/>
  <c r="U692" i="7"/>
  <c r="U693" i="7"/>
  <c r="U694" i="7"/>
  <c r="U695" i="7"/>
  <c r="U696" i="7"/>
  <c r="U697" i="7"/>
  <c r="U698" i="7"/>
  <c r="U699" i="7"/>
  <c r="U700" i="7"/>
  <c r="U701" i="7"/>
  <c r="U702" i="7"/>
  <c r="U703" i="7"/>
  <c r="U704" i="7"/>
  <c r="U705" i="7"/>
  <c r="U706" i="7"/>
  <c r="U707" i="7"/>
  <c r="U708" i="7"/>
  <c r="U709" i="7"/>
  <c r="U710" i="7"/>
  <c r="U711" i="7"/>
  <c r="U712" i="7"/>
  <c r="U713" i="7"/>
  <c r="U714" i="7"/>
  <c r="U715" i="7"/>
  <c r="U716" i="7"/>
  <c r="U717" i="7"/>
  <c r="U718" i="7"/>
  <c r="U719" i="7"/>
  <c r="U720" i="7"/>
  <c r="U721" i="7"/>
  <c r="U722" i="7"/>
  <c r="U723" i="7"/>
  <c r="U724" i="7"/>
  <c r="U725" i="7"/>
  <c r="U726" i="7"/>
  <c r="U727" i="7"/>
  <c r="U728" i="7"/>
  <c r="U729" i="7"/>
  <c r="U730" i="7"/>
  <c r="U731" i="7"/>
  <c r="U732" i="7"/>
  <c r="U733" i="7"/>
  <c r="U734" i="7"/>
  <c r="U735" i="7"/>
  <c r="U736" i="7"/>
  <c r="U737" i="7"/>
  <c r="U738" i="7"/>
  <c r="U739" i="7"/>
  <c r="U740" i="7"/>
  <c r="U741" i="7"/>
  <c r="U742" i="7"/>
  <c r="U743" i="7"/>
  <c r="U744" i="7"/>
  <c r="U745" i="7"/>
  <c r="U746" i="7"/>
  <c r="U747" i="7"/>
  <c r="U748" i="7"/>
  <c r="U749" i="7"/>
  <c r="U750" i="7"/>
  <c r="U751" i="7"/>
  <c r="U752" i="7"/>
  <c r="U753" i="7"/>
  <c r="U754" i="7"/>
  <c r="U755" i="7"/>
  <c r="U756" i="7"/>
  <c r="U757" i="7"/>
  <c r="U758" i="7"/>
  <c r="U759" i="7"/>
  <c r="U760" i="7"/>
  <c r="U761" i="7"/>
  <c r="U762" i="7"/>
  <c r="U763" i="7"/>
  <c r="U764" i="7"/>
  <c r="U765" i="7"/>
  <c r="U766" i="7"/>
  <c r="U767" i="7"/>
  <c r="U768" i="7"/>
  <c r="U769" i="7"/>
  <c r="U770" i="7"/>
  <c r="U771" i="7"/>
  <c r="U772" i="7"/>
  <c r="U773" i="7"/>
  <c r="U774" i="7"/>
  <c r="U775" i="7"/>
  <c r="U776" i="7"/>
  <c r="U777" i="7"/>
  <c r="U778" i="7"/>
  <c r="U779" i="7"/>
  <c r="U780" i="7"/>
  <c r="U781" i="7"/>
  <c r="U782" i="7"/>
  <c r="U783" i="7"/>
  <c r="U784" i="7"/>
  <c r="U785" i="7"/>
  <c r="U786" i="7"/>
  <c r="U787" i="7"/>
  <c r="U788" i="7"/>
  <c r="U789" i="7"/>
  <c r="U790" i="7"/>
  <c r="U791" i="7"/>
  <c r="U792" i="7"/>
  <c r="U793" i="7"/>
  <c r="U794" i="7"/>
  <c r="U795" i="7"/>
  <c r="U796" i="7"/>
  <c r="U797" i="7"/>
  <c r="U798" i="7"/>
  <c r="U799" i="7"/>
  <c r="U800" i="7"/>
  <c r="U801" i="7"/>
  <c r="U802" i="7"/>
  <c r="U803" i="7"/>
  <c r="U804" i="7"/>
  <c r="U805" i="7"/>
  <c r="U806" i="7"/>
  <c r="U807" i="7"/>
  <c r="U808" i="7"/>
  <c r="U809" i="7"/>
  <c r="U810" i="7"/>
  <c r="U811" i="7"/>
  <c r="U812" i="7"/>
  <c r="U813" i="7"/>
  <c r="U814" i="7"/>
  <c r="U815" i="7"/>
  <c r="U816" i="7"/>
  <c r="U817" i="7"/>
  <c r="U818" i="7"/>
  <c r="U819" i="7"/>
  <c r="U820" i="7"/>
  <c r="U821" i="7"/>
  <c r="U822" i="7"/>
  <c r="U823" i="7"/>
  <c r="U824" i="7"/>
  <c r="U825" i="7"/>
  <c r="U826" i="7"/>
  <c r="U827" i="7"/>
  <c r="U828" i="7"/>
  <c r="U829" i="7"/>
  <c r="U830" i="7"/>
  <c r="U831" i="7"/>
  <c r="U832" i="7"/>
  <c r="U833" i="7"/>
  <c r="U834" i="7"/>
  <c r="U835" i="7"/>
  <c r="U836" i="7"/>
  <c r="U837" i="7"/>
  <c r="U838" i="7"/>
  <c r="U839" i="7"/>
  <c r="U840" i="7"/>
  <c r="U841" i="7"/>
  <c r="U842" i="7"/>
  <c r="U843" i="7"/>
  <c r="U844" i="7"/>
  <c r="U845" i="7"/>
  <c r="U846" i="7"/>
  <c r="U847" i="7"/>
  <c r="U848" i="7"/>
  <c r="U849" i="7"/>
  <c r="U850" i="7"/>
  <c r="U851" i="7"/>
  <c r="U852" i="7"/>
  <c r="U853" i="7"/>
  <c r="U854" i="7"/>
  <c r="U855" i="7"/>
  <c r="U856" i="7"/>
  <c r="U857" i="7"/>
  <c r="U858" i="7"/>
  <c r="U859" i="7"/>
  <c r="U860" i="7"/>
  <c r="U861" i="7"/>
  <c r="U862" i="7"/>
  <c r="U863" i="7"/>
  <c r="U864" i="7"/>
  <c r="U865" i="7"/>
  <c r="U866" i="7"/>
  <c r="U867" i="7"/>
  <c r="U868" i="7"/>
  <c r="U869" i="7"/>
  <c r="U870" i="7"/>
  <c r="U871" i="7"/>
  <c r="U872" i="7"/>
  <c r="U873" i="7"/>
  <c r="U874" i="7"/>
  <c r="U875" i="7"/>
  <c r="U876" i="7"/>
  <c r="U877" i="7"/>
  <c r="U878" i="7"/>
  <c r="U879" i="7"/>
  <c r="U880" i="7"/>
  <c r="U881" i="7"/>
  <c r="U882" i="7"/>
  <c r="U883" i="7"/>
  <c r="U884" i="7"/>
  <c r="U885" i="7"/>
  <c r="U886" i="7"/>
  <c r="U887" i="7"/>
  <c r="U888" i="7"/>
  <c r="U889" i="7"/>
  <c r="U890" i="7"/>
  <c r="U891" i="7"/>
  <c r="U892" i="7"/>
  <c r="U893" i="7"/>
  <c r="U894" i="7"/>
  <c r="U895" i="7"/>
  <c r="U896" i="7"/>
  <c r="U897" i="7"/>
  <c r="U898" i="7"/>
  <c r="U899" i="7"/>
  <c r="U900" i="7"/>
  <c r="U901" i="7"/>
  <c r="U902" i="7"/>
  <c r="U903" i="7"/>
  <c r="U904" i="7"/>
  <c r="U905" i="7"/>
  <c r="U906" i="7"/>
  <c r="U907" i="7"/>
  <c r="U908" i="7"/>
  <c r="U909" i="7"/>
  <c r="U910" i="7"/>
  <c r="U911" i="7"/>
  <c r="U912" i="7"/>
  <c r="U913" i="7"/>
  <c r="U914" i="7"/>
  <c r="U915" i="7"/>
  <c r="U916" i="7"/>
  <c r="U917" i="7"/>
  <c r="U918" i="7"/>
  <c r="U919" i="7"/>
  <c r="U920" i="7"/>
  <c r="U921" i="7"/>
  <c r="U922" i="7"/>
  <c r="U923" i="7"/>
  <c r="U924" i="7"/>
  <c r="U925" i="7"/>
  <c r="U926" i="7"/>
  <c r="U927" i="7"/>
  <c r="U928" i="7"/>
  <c r="U929" i="7"/>
  <c r="U930" i="7"/>
  <c r="U931" i="7"/>
  <c r="U932" i="7"/>
  <c r="U933" i="7"/>
  <c r="U934" i="7"/>
  <c r="U935" i="7"/>
  <c r="U936" i="7"/>
  <c r="U937" i="7"/>
  <c r="U938" i="7"/>
  <c r="U939" i="7"/>
  <c r="U940" i="7"/>
  <c r="U941" i="7"/>
  <c r="U942" i="7"/>
  <c r="U943" i="7"/>
  <c r="U944" i="7"/>
  <c r="U945" i="7"/>
  <c r="U946" i="7"/>
  <c r="U947" i="7"/>
  <c r="U948" i="7"/>
  <c r="U949" i="7"/>
  <c r="U950" i="7"/>
  <c r="U951" i="7"/>
  <c r="U952" i="7"/>
  <c r="U953" i="7"/>
  <c r="U954" i="7"/>
  <c r="U955" i="7"/>
  <c r="U956" i="7"/>
  <c r="U957" i="7"/>
  <c r="U958" i="7"/>
  <c r="U959" i="7"/>
  <c r="U960" i="7"/>
  <c r="U961" i="7"/>
  <c r="U962" i="7"/>
  <c r="U963" i="7"/>
  <c r="U964" i="7"/>
  <c r="U965" i="7"/>
  <c r="U966" i="7"/>
  <c r="U967" i="7"/>
  <c r="U968" i="7"/>
  <c r="U969" i="7"/>
  <c r="U970" i="7"/>
  <c r="U971" i="7"/>
  <c r="U972" i="7"/>
  <c r="U973" i="7"/>
  <c r="U974" i="7"/>
  <c r="U975" i="7"/>
  <c r="U976" i="7"/>
  <c r="U977" i="7"/>
  <c r="U978" i="7"/>
  <c r="U979" i="7"/>
  <c r="U980" i="7"/>
  <c r="U981" i="7"/>
  <c r="U982" i="7"/>
  <c r="U983" i="7"/>
  <c r="U984" i="7"/>
  <c r="U985" i="7"/>
  <c r="U986" i="7"/>
  <c r="U987" i="7"/>
  <c r="U988" i="7"/>
  <c r="U989" i="7"/>
  <c r="U990" i="7"/>
  <c r="U991" i="7"/>
  <c r="U992" i="7"/>
  <c r="U993" i="7"/>
  <c r="U994" i="7"/>
  <c r="U995" i="7"/>
  <c r="U996" i="7"/>
  <c r="U997" i="7"/>
  <c r="U998" i="7"/>
  <c r="U999" i="7"/>
  <c r="U1000" i="7"/>
  <c r="U1001" i="7"/>
  <c r="U1002" i="7"/>
  <c r="U1003" i="7"/>
  <c r="U1004" i="7"/>
  <c r="U1005" i="7"/>
  <c r="U1006" i="7"/>
  <c r="U1007" i="7"/>
  <c r="U1008" i="7"/>
  <c r="U1009" i="7"/>
  <c r="U1010" i="7"/>
  <c r="U1011" i="7"/>
  <c r="U1012" i="7"/>
  <c r="U1013" i="7"/>
  <c r="U1014" i="7"/>
  <c r="U1015" i="7"/>
  <c r="U1016" i="7"/>
  <c r="U1017" i="7"/>
  <c r="U1018" i="7"/>
  <c r="U1019" i="7"/>
  <c r="U1020" i="7"/>
  <c r="U1021" i="7"/>
  <c r="U1022" i="7"/>
  <c r="U1023" i="7"/>
  <c r="U1024" i="7"/>
  <c r="U1025" i="7"/>
  <c r="U1026" i="7"/>
  <c r="U1027" i="7"/>
  <c r="U1028" i="7"/>
  <c r="U1029" i="7"/>
  <c r="U1030" i="7"/>
  <c r="U1031" i="7"/>
  <c r="U1032" i="7"/>
  <c r="U1033" i="7"/>
  <c r="U1034" i="7"/>
  <c r="U1035" i="7"/>
  <c r="U1036" i="7"/>
  <c r="U1037" i="7"/>
  <c r="U1038" i="7"/>
  <c r="U1039" i="7"/>
  <c r="U1040" i="7"/>
  <c r="U1041" i="7"/>
  <c r="U1042" i="7"/>
  <c r="U1043" i="7"/>
  <c r="U1044" i="7"/>
  <c r="U1045" i="7"/>
  <c r="U1046" i="7"/>
  <c r="U1047" i="7"/>
  <c r="U1048" i="7"/>
  <c r="U1049" i="7"/>
  <c r="U1050" i="7"/>
  <c r="U1051" i="7"/>
  <c r="U1052" i="7"/>
  <c r="U1053" i="7"/>
  <c r="U1054" i="7"/>
  <c r="U1055" i="7"/>
  <c r="U1056" i="7"/>
  <c r="U1057" i="7"/>
  <c r="U1058" i="7"/>
  <c r="U1059" i="7"/>
  <c r="U1060" i="7"/>
  <c r="U1061" i="7"/>
  <c r="U1062" i="7"/>
  <c r="U1063" i="7"/>
  <c r="U1064" i="7"/>
  <c r="U1065" i="7"/>
  <c r="U1066" i="7"/>
  <c r="U1067" i="7"/>
  <c r="U1068" i="7"/>
  <c r="U1069" i="7"/>
  <c r="U1070" i="7"/>
  <c r="U1071" i="7"/>
  <c r="U1072" i="7"/>
  <c r="U1073" i="7"/>
  <c r="U1074" i="7"/>
  <c r="U1075" i="7"/>
  <c r="U1076" i="7"/>
  <c r="U1077" i="7"/>
  <c r="U1078" i="7"/>
  <c r="U1079" i="7"/>
  <c r="U1080" i="7"/>
  <c r="U1081" i="7"/>
  <c r="U1082" i="7"/>
  <c r="U1083" i="7"/>
  <c r="U1084" i="7"/>
  <c r="U1085" i="7"/>
  <c r="U1086" i="7"/>
  <c r="U1087" i="7"/>
  <c r="U1088" i="7"/>
  <c r="U1089" i="7"/>
  <c r="U1090" i="7"/>
  <c r="U1091" i="7"/>
  <c r="U1092" i="7"/>
  <c r="U1093" i="7"/>
  <c r="U1094" i="7"/>
  <c r="U1095" i="7"/>
  <c r="U1096" i="7"/>
  <c r="U1097" i="7"/>
  <c r="U1098" i="7"/>
  <c r="U1099" i="7"/>
  <c r="U1100" i="7"/>
  <c r="U1101" i="7"/>
  <c r="U1102" i="7"/>
  <c r="U1103" i="7"/>
  <c r="U1104" i="7"/>
  <c r="U1105" i="7"/>
  <c r="U1106" i="7"/>
  <c r="U1107" i="7"/>
  <c r="U1108" i="7"/>
  <c r="U1109" i="7"/>
  <c r="U1110" i="7"/>
  <c r="U1111" i="7"/>
  <c r="U1112" i="7"/>
  <c r="U1113" i="7"/>
  <c r="U1114" i="7"/>
  <c r="U1115" i="7"/>
  <c r="U1116" i="7"/>
  <c r="U1117" i="7"/>
  <c r="U1118" i="7"/>
  <c r="U1119" i="7"/>
  <c r="U1120" i="7"/>
  <c r="U1121" i="7"/>
  <c r="U1122" i="7"/>
  <c r="U1123" i="7"/>
  <c r="U1124" i="7"/>
  <c r="U1125" i="7"/>
  <c r="U1126" i="7"/>
  <c r="U1127" i="7"/>
  <c r="U1128" i="7"/>
  <c r="U1129" i="7"/>
  <c r="U1130" i="7"/>
  <c r="U1131" i="7"/>
  <c r="U1132" i="7"/>
  <c r="U1133" i="7"/>
  <c r="U1134" i="7"/>
  <c r="U1135" i="7"/>
  <c r="U1136" i="7"/>
  <c r="U1137" i="7"/>
  <c r="U1138" i="7"/>
  <c r="U1139" i="7"/>
  <c r="U1140" i="7"/>
  <c r="U1141" i="7"/>
  <c r="U1142" i="7"/>
  <c r="U1143" i="7"/>
  <c r="U1144" i="7"/>
  <c r="U1145" i="7"/>
  <c r="U1146" i="7"/>
  <c r="U1147" i="7"/>
  <c r="U1148" i="7"/>
  <c r="U1149" i="7"/>
  <c r="U1150" i="7"/>
  <c r="U1151" i="7"/>
  <c r="U1152" i="7"/>
  <c r="U1153" i="7"/>
  <c r="U1154" i="7"/>
  <c r="U1155" i="7"/>
  <c r="U1156" i="7"/>
  <c r="U1157" i="7"/>
  <c r="U1158" i="7"/>
  <c r="U1159" i="7"/>
  <c r="U1160" i="7"/>
  <c r="U1161" i="7"/>
  <c r="U1162" i="7"/>
  <c r="U1163" i="7"/>
  <c r="U1164" i="7"/>
  <c r="U1165" i="7"/>
  <c r="U1166" i="7"/>
  <c r="U1167" i="7"/>
  <c r="U1168" i="7"/>
  <c r="U1169" i="7"/>
  <c r="U1170" i="7"/>
  <c r="U1171" i="7"/>
  <c r="U1172" i="7"/>
  <c r="U1173" i="7"/>
  <c r="U1174" i="7"/>
  <c r="U1175" i="7"/>
  <c r="U1176" i="7"/>
  <c r="U1177" i="7"/>
  <c r="U1178" i="7"/>
  <c r="U1179" i="7"/>
  <c r="U1180" i="7"/>
  <c r="U1181" i="7"/>
  <c r="U3" i="7"/>
  <c r="P3" i="7"/>
  <c r="O3" i="7"/>
  <c r="C21" i="12"/>
  <c r="C20" i="12"/>
  <c r="C9" i="12"/>
  <c r="C4" i="12"/>
  <c r="C8" i="12" s="1"/>
  <c r="F3" i="12"/>
  <c r="C2" i="12"/>
  <c r="AA4" i="7"/>
  <c r="AA5" i="7"/>
  <c r="AA6" i="7"/>
  <c r="AA7" i="7"/>
  <c r="AA8" i="7"/>
  <c r="AA9" i="7"/>
  <c r="AA10" i="7"/>
  <c r="AA11" i="7"/>
  <c r="AA12" i="7"/>
  <c r="AA13" i="7"/>
  <c r="AA14" i="7"/>
  <c r="AA15" i="7"/>
  <c r="AA16" i="7"/>
  <c r="AA17" i="7"/>
  <c r="AA18" i="7"/>
  <c r="AA19" i="7"/>
  <c r="AA20" i="7"/>
  <c r="AA21" i="7"/>
  <c r="AA22" i="7"/>
  <c r="AA23" i="7"/>
  <c r="AA24" i="7"/>
  <c r="AA25" i="7"/>
  <c r="AA26" i="7"/>
  <c r="AA27" i="7"/>
  <c r="AA28" i="7"/>
  <c r="AA29" i="7"/>
  <c r="AA30" i="7"/>
  <c r="AA31" i="7"/>
  <c r="AA32" i="7"/>
  <c r="AA33" i="7"/>
  <c r="AA34" i="7"/>
  <c r="AA35" i="7"/>
  <c r="AA36" i="7"/>
  <c r="AA37" i="7"/>
  <c r="AA38" i="7"/>
  <c r="AA39" i="7"/>
  <c r="AA40" i="7"/>
  <c r="AA41" i="7"/>
  <c r="AA42" i="7"/>
  <c r="AA43" i="7"/>
  <c r="AA44" i="7"/>
  <c r="AA45" i="7"/>
  <c r="AA46" i="7"/>
  <c r="AA47" i="7"/>
  <c r="AA48" i="7"/>
  <c r="AA49" i="7"/>
  <c r="AA50" i="7"/>
  <c r="AA51" i="7"/>
  <c r="AA52" i="7"/>
  <c r="AA53" i="7"/>
  <c r="AA54" i="7"/>
  <c r="AA55" i="7"/>
  <c r="AA56" i="7"/>
  <c r="AA57" i="7"/>
  <c r="AA58" i="7"/>
  <c r="AA59" i="7"/>
  <c r="AA60" i="7"/>
  <c r="AA61" i="7"/>
  <c r="AA62" i="7"/>
  <c r="AA63" i="7"/>
  <c r="AA64" i="7"/>
  <c r="AA65" i="7"/>
  <c r="AA66" i="7"/>
  <c r="AA67" i="7"/>
  <c r="AA68" i="7"/>
  <c r="AA69" i="7"/>
  <c r="AA70" i="7"/>
  <c r="AA71" i="7"/>
  <c r="AA72" i="7"/>
  <c r="AA73" i="7"/>
  <c r="AA74" i="7"/>
  <c r="AA75" i="7"/>
  <c r="AA76" i="7"/>
  <c r="AA77" i="7"/>
  <c r="AA78" i="7"/>
  <c r="AA79" i="7"/>
  <c r="AA80" i="7"/>
  <c r="AA81" i="7"/>
  <c r="AA82" i="7"/>
  <c r="AA83" i="7"/>
  <c r="AA84" i="7"/>
  <c r="AA85" i="7"/>
  <c r="AA86" i="7"/>
  <c r="AA87" i="7"/>
  <c r="AA88" i="7"/>
  <c r="AA89" i="7"/>
  <c r="AA90" i="7"/>
  <c r="AA91" i="7"/>
  <c r="AA92" i="7"/>
  <c r="AA93" i="7"/>
  <c r="AA94" i="7"/>
  <c r="AA95" i="7"/>
  <c r="AA96" i="7"/>
  <c r="AA97" i="7"/>
  <c r="AA98" i="7"/>
  <c r="AA99" i="7"/>
  <c r="AA100" i="7"/>
  <c r="AA101" i="7"/>
  <c r="AA102" i="7"/>
  <c r="AA103" i="7"/>
  <c r="AA104" i="7"/>
  <c r="AA105" i="7"/>
  <c r="AA106" i="7"/>
  <c r="AA107" i="7"/>
  <c r="AA108" i="7"/>
  <c r="AA109" i="7"/>
  <c r="AA110" i="7"/>
  <c r="AA111" i="7"/>
  <c r="AA112" i="7"/>
  <c r="AA113" i="7"/>
  <c r="AA114" i="7"/>
  <c r="AA115" i="7"/>
  <c r="AA116" i="7"/>
  <c r="AA117" i="7"/>
  <c r="AA118" i="7"/>
  <c r="AA119" i="7"/>
  <c r="AA120" i="7"/>
  <c r="AA121" i="7"/>
  <c r="AA122" i="7"/>
  <c r="AA123" i="7"/>
  <c r="AA124" i="7"/>
  <c r="AA125" i="7"/>
  <c r="AA126" i="7"/>
  <c r="AA127" i="7"/>
  <c r="AA128" i="7"/>
  <c r="AA129" i="7"/>
  <c r="AA130" i="7"/>
  <c r="AA131" i="7"/>
  <c r="AA132" i="7"/>
  <c r="AA133" i="7"/>
  <c r="AA134" i="7"/>
  <c r="AA135" i="7"/>
  <c r="AA136" i="7"/>
  <c r="AA137" i="7"/>
  <c r="AA138" i="7"/>
  <c r="AA139" i="7"/>
  <c r="AA140" i="7"/>
  <c r="AA141" i="7"/>
  <c r="AA142" i="7"/>
  <c r="AA143" i="7"/>
  <c r="AA144" i="7"/>
  <c r="AA145" i="7"/>
  <c r="AA146" i="7"/>
  <c r="AA147" i="7"/>
  <c r="AA148" i="7"/>
  <c r="AA149" i="7"/>
  <c r="AA150" i="7"/>
  <c r="AA151" i="7"/>
  <c r="AA152" i="7"/>
  <c r="AA153" i="7"/>
  <c r="AA154" i="7"/>
  <c r="AA155" i="7"/>
  <c r="AA156" i="7"/>
  <c r="AA157" i="7"/>
  <c r="AA158" i="7"/>
  <c r="AA159" i="7"/>
  <c r="AA160" i="7"/>
  <c r="AA161" i="7"/>
  <c r="AA162" i="7"/>
  <c r="AA163" i="7"/>
  <c r="AA164" i="7"/>
  <c r="AA165" i="7"/>
  <c r="AA166" i="7"/>
  <c r="AA167" i="7"/>
  <c r="AA168" i="7"/>
  <c r="AA169" i="7"/>
  <c r="AA170" i="7"/>
  <c r="AA171" i="7"/>
  <c r="AA172" i="7"/>
  <c r="AA173" i="7"/>
  <c r="AA174" i="7"/>
  <c r="AA175" i="7"/>
  <c r="AA176" i="7"/>
  <c r="AA177" i="7"/>
  <c r="AA178" i="7"/>
  <c r="AA179" i="7"/>
  <c r="AA180" i="7"/>
  <c r="AA181" i="7"/>
  <c r="AA182" i="7"/>
  <c r="AA183" i="7"/>
  <c r="AA184" i="7"/>
  <c r="AA185" i="7"/>
  <c r="AA186" i="7"/>
  <c r="AA187" i="7"/>
  <c r="AA188" i="7"/>
  <c r="AA189" i="7"/>
  <c r="AA190" i="7"/>
  <c r="AA191" i="7"/>
  <c r="AA192" i="7"/>
  <c r="AA193" i="7"/>
  <c r="AA194" i="7"/>
  <c r="AA195" i="7"/>
  <c r="AA196" i="7"/>
  <c r="AA197" i="7"/>
  <c r="AA198" i="7"/>
  <c r="AA199" i="7"/>
  <c r="AA200" i="7"/>
  <c r="AA201" i="7"/>
  <c r="AA202" i="7"/>
  <c r="AA203" i="7"/>
  <c r="AA204" i="7"/>
  <c r="AA205" i="7"/>
  <c r="AA206" i="7"/>
  <c r="AA207" i="7"/>
  <c r="AA208" i="7"/>
  <c r="AA209" i="7"/>
  <c r="AA210" i="7"/>
  <c r="AA211" i="7"/>
  <c r="AA212" i="7"/>
  <c r="AA213" i="7"/>
  <c r="AA214" i="7"/>
  <c r="AA215" i="7"/>
  <c r="AA216" i="7"/>
  <c r="AA217" i="7"/>
  <c r="AA218" i="7"/>
  <c r="AA219" i="7"/>
  <c r="AA220" i="7"/>
  <c r="AA221" i="7"/>
  <c r="AA222" i="7"/>
  <c r="AA223" i="7"/>
  <c r="AA224" i="7"/>
  <c r="AA225" i="7"/>
  <c r="AA226" i="7"/>
  <c r="AA227" i="7"/>
  <c r="AA228" i="7"/>
  <c r="AA229" i="7"/>
  <c r="AA230" i="7"/>
  <c r="AA231" i="7"/>
  <c r="AA232" i="7"/>
  <c r="AA233" i="7"/>
  <c r="AA234" i="7"/>
  <c r="AA235" i="7"/>
  <c r="AA236" i="7"/>
  <c r="AA237" i="7"/>
  <c r="AA238" i="7"/>
  <c r="AA239" i="7"/>
  <c r="AA240" i="7"/>
  <c r="AA241" i="7"/>
  <c r="AA242" i="7"/>
  <c r="AA243" i="7"/>
  <c r="AA244" i="7"/>
  <c r="AA245" i="7"/>
  <c r="AA246" i="7"/>
  <c r="AA247" i="7"/>
  <c r="AA248" i="7"/>
  <c r="AA249" i="7"/>
  <c r="AA250" i="7"/>
  <c r="AA251" i="7"/>
  <c r="AA252" i="7"/>
  <c r="AA253" i="7"/>
  <c r="AA254" i="7"/>
  <c r="AA255" i="7"/>
  <c r="AA256" i="7"/>
  <c r="AA257" i="7"/>
  <c r="AA258" i="7"/>
  <c r="AA259" i="7"/>
  <c r="AA260" i="7"/>
  <c r="AA261" i="7"/>
  <c r="AA262" i="7"/>
  <c r="AA263" i="7"/>
  <c r="AA264" i="7"/>
  <c r="AA265" i="7"/>
  <c r="AA266" i="7"/>
  <c r="AA267" i="7"/>
  <c r="AA268" i="7"/>
  <c r="AA269" i="7"/>
  <c r="AA270" i="7"/>
  <c r="AA271" i="7"/>
  <c r="AA272" i="7"/>
  <c r="AA273" i="7"/>
  <c r="AA274" i="7"/>
  <c r="AA275" i="7"/>
  <c r="AA276" i="7"/>
  <c r="AA277" i="7"/>
  <c r="AA278" i="7"/>
  <c r="AA279" i="7"/>
  <c r="AA280" i="7"/>
  <c r="AA281" i="7"/>
  <c r="AA282" i="7"/>
  <c r="AA283" i="7"/>
  <c r="AA284" i="7"/>
  <c r="AA285" i="7"/>
  <c r="AA286" i="7"/>
  <c r="AA287" i="7"/>
  <c r="AA288" i="7"/>
  <c r="AA289" i="7"/>
  <c r="AA290" i="7"/>
  <c r="AA291" i="7"/>
  <c r="AA292" i="7"/>
  <c r="AA293" i="7"/>
  <c r="AA294" i="7"/>
  <c r="AA295" i="7"/>
  <c r="AA296" i="7"/>
  <c r="AA297" i="7"/>
  <c r="AA298" i="7"/>
  <c r="AA299" i="7"/>
  <c r="AA300" i="7"/>
  <c r="AA301" i="7"/>
  <c r="AA302" i="7"/>
  <c r="AA303" i="7"/>
  <c r="AA304" i="7"/>
  <c r="AA305" i="7"/>
  <c r="AA306" i="7"/>
  <c r="AA307" i="7"/>
  <c r="AA308" i="7"/>
  <c r="AA309" i="7"/>
  <c r="AA310" i="7"/>
  <c r="AA311" i="7"/>
  <c r="AA312" i="7"/>
  <c r="AA313" i="7"/>
  <c r="AA314" i="7"/>
  <c r="AA315" i="7"/>
  <c r="AA316" i="7"/>
  <c r="AA317" i="7"/>
  <c r="AA318" i="7"/>
  <c r="AA319" i="7"/>
  <c r="AA320" i="7"/>
  <c r="AA321" i="7"/>
  <c r="AA322" i="7"/>
  <c r="AA323" i="7"/>
  <c r="AA324" i="7"/>
  <c r="AA325" i="7"/>
  <c r="AA326" i="7"/>
  <c r="AA327" i="7"/>
  <c r="AA328" i="7"/>
  <c r="AA329" i="7"/>
  <c r="AA330" i="7"/>
  <c r="AA331" i="7"/>
  <c r="AA332" i="7"/>
  <c r="AA333" i="7"/>
  <c r="AA334" i="7"/>
  <c r="AA335" i="7"/>
  <c r="AA336" i="7"/>
  <c r="AA337" i="7"/>
  <c r="AA338" i="7"/>
  <c r="AA339" i="7"/>
  <c r="AA340" i="7"/>
  <c r="AA341" i="7"/>
  <c r="AA342" i="7"/>
  <c r="AA343" i="7"/>
  <c r="AA344" i="7"/>
  <c r="AA345" i="7"/>
  <c r="AA346" i="7"/>
  <c r="AA347" i="7"/>
  <c r="AA348" i="7"/>
  <c r="AA349" i="7"/>
  <c r="AA350" i="7"/>
  <c r="AA351" i="7"/>
  <c r="AA352" i="7"/>
  <c r="AA353" i="7"/>
  <c r="AA354" i="7"/>
  <c r="AA355" i="7"/>
  <c r="AA356" i="7"/>
  <c r="AA357" i="7"/>
  <c r="AA358" i="7"/>
  <c r="AA359" i="7"/>
  <c r="AA360" i="7"/>
  <c r="AA361" i="7"/>
  <c r="AA362" i="7"/>
  <c r="AA363" i="7"/>
  <c r="AA364" i="7"/>
  <c r="AA365" i="7"/>
  <c r="AA366" i="7"/>
  <c r="AA367" i="7"/>
  <c r="AA368" i="7"/>
  <c r="AA369" i="7"/>
  <c r="AA370" i="7"/>
  <c r="AA371" i="7"/>
  <c r="AA372" i="7"/>
  <c r="AA373" i="7"/>
  <c r="AA374" i="7"/>
  <c r="AA375" i="7"/>
  <c r="AA376" i="7"/>
  <c r="AA377" i="7"/>
  <c r="AA378" i="7"/>
  <c r="AA379" i="7"/>
  <c r="AA380" i="7"/>
  <c r="AA381" i="7"/>
  <c r="AA382" i="7"/>
  <c r="AA383" i="7"/>
  <c r="AA384" i="7"/>
  <c r="AA385" i="7"/>
  <c r="AA386" i="7"/>
  <c r="AA387" i="7"/>
  <c r="AA388" i="7"/>
  <c r="AA389" i="7"/>
  <c r="AA390" i="7"/>
  <c r="AA391" i="7"/>
  <c r="AA392" i="7"/>
  <c r="AA393" i="7"/>
  <c r="AA394" i="7"/>
  <c r="AA395" i="7"/>
  <c r="AA396" i="7"/>
  <c r="AA397" i="7"/>
  <c r="AA398" i="7"/>
  <c r="AA399" i="7"/>
  <c r="AA400" i="7"/>
  <c r="AA401" i="7"/>
  <c r="AA402" i="7"/>
  <c r="AA403" i="7"/>
  <c r="AA404" i="7"/>
  <c r="AA405" i="7"/>
  <c r="AA406" i="7"/>
  <c r="AA407" i="7"/>
  <c r="AA408" i="7"/>
  <c r="AA409" i="7"/>
  <c r="AA410" i="7"/>
  <c r="AA411" i="7"/>
  <c r="AA412" i="7"/>
  <c r="AA413" i="7"/>
  <c r="AA414" i="7"/>
  <c r="AA415" i="7"/>
  <c r="AA416" i="7"/>
  <c r="AA417" i="7"/>
  <c r="AA418" i="7"/>
  <c r="AA419" i="7"/>
  <c r="AA420" i="7"/>
  <c r="AA421" i="7"/>
  <c r="AA422" i="7"/>
  <c r="AA423" i="7"/>
  <c r="AA424" i="7"/>
  <c r="AA425" i="7"/>
  <c r="AA426" i="7"/>
  <c r="AA427" i="7"/>
  <c r="AA428" i="7"/>
  <c r="AA429" i="7"/>
  <c r="AA430" i="7"/>
  <c r="AA431" i="7"/>
  <c r="AA432" i="7"/>
  <c r="AA433" i="7"/>
  <c r="AA434" i="7"/>
  <c r="AA435" i="7"/>
  <c r="AA436" i="7"/>
  <c r="AA437" i="7"/>
  <c r="AA438" i="7"/>
  <c r="AA439" i="7"/>
  <c r="AA440" i="7"/>
  <c r="AA441" i="7"/>
  <c r="AA442" i="7"/>
  <c r="AA443" i="7"/>
  <c r="AA444" i="7"/>
  <c r="AA445" i="7"/>
  <c r="AA446" i="7"/>
  <c r="AA447" i="7"/>
  <c r="AA448" i="7"/>
  <c r="AA449" i="7"/>
  <c r="AA450" i="7"/>
  <c r="AA451" i="7"/>
  <c r="AA452" i="7"/>
  <c r="AA453" i="7"/>
  <c r="AA454" i="7"/>
  <c r="AA455" i="7"/>
  <c r="AA456" i="7"/>
  <c r="AA457" i="7"/>
  <c r="AA458" i="7"/>
  <c r="AA459" i="7"/>
  <c r="AA460" i="7"/>
  <c r="AA461" i="7"/>
  <c r="AA462" i="7"/>
  <c r="AA463" i="7"/>
  <c r="AA464" i="7"/>
  <c r="AA465" i="7"/>
  <c r="AA466" i="7"/>
  <c r="AA467" i="7"/>
  <c r="AA468" i="7"/>
  <c r="AA469" i="7"/>
  <c r="AA470" i="7"/>
  <c r="AA471" i="7"/>
  <c r="AA472" i="7"/>
  <c r="AA473" i="7"/>
  <c r="AA474" i="7"/>
  <c r="AA475" i="7"/>
  <c r="AA476" i="7"/>
  <c r="AA477" i="7"/>
  <c r="AA478" i="7"/>
  <c r="AA479" i="7"/>
  <c r="AA480" i="7"/>
  <c r="AA481" i="7"/>
  <c r="AA482" i="7"/>
  <c r="AA483" i="7"/>
  <c r="AA484" i="7"/>
  <c r="AA485" i="7"/>
  <c r="AA486" i="7"/>
  <c r="AA487" i="7"/>
  <c r="AA488" i="7"/>
  <c r="AA489" i="7"/>
  <c r="AA490" i="7"/>
  <c r="AA491" i="7"/>
  <c r="AA492" i="7"/>
  <c r="AA493" i="7"/>
  <c r="AA494" i="7"/>
  <c r="AA495" i="7"/>
  <c r="AA496" i="7"/>
  <c r="AA497" i="7"/>
  <c r="AA498" i="7"/>
  <c r="AA499" i="7"/>
  <c r="AA500" i="7"/>
  <c r="AA501" i="7"/>
  <c r="AA502" i="7"/>
  <c r="AA503" i="7"/>
  <c r="AA504" i="7"/>
  <c r="AA505" i="7"/>
  <c r="AA506" i="7"/>
  <c r="AA507" i="7"/>
  <c r="AA508" i="7"/>
  <c r="AA509" i="7"/>
  <c r="AA510" i="7"/>
  <c r="AA511" i="7"/>
  <c r="AA512" i="7"/>
  <c r="AA513" i="7"/>
  <c r="AA514" i="7"/>
  <c r="AA515" i="7"/>
  <c r="AA516" i="7"/>
  <c r="AA517" i="7"/>
  <c r="AA518" i="7"/>
  <c r="AA519" i="7"/>
  <c r="AA520" i="7"/>
  <c r="AA521" i="7"/>
  <c r="AA522" i="7"/>
  <c r="AA523" i="7"/>
  <c r="AA524" i="7"/>
  <c r="AA525" i="7"/>
  <c r="AA526" i="7"/>
  <c r="AA527" i="7"/>
  <c r="AA528" i="7"/>
  <c r="AA529" i="7"/>
  <c r="AA530" i="7"/>
  <c r="AA531" i="7"/>
  <c r="AA532" i="7"/>
  <c r="AA533" i="7"/>
  <c r="AA534" i="7"/>
  <c r="AA535" i="7"/>
  <c r="AA536" i="7"/>
  <c r="AA537" i="7"/>
  <c r="AA538" i="7"/>
  <c r="AA539" i="7"/>
  <c r="AA540" i="7"/>
  <c r="AA541" i="7"/>
  <c r="AA542" i="7"/>
  <c r="AA543" i="7"/>
  <c r="AA544" i="7"/>
  <c r="AA545" i="7"/>
  <c r="AA546" i="7"/>
  <c r="AA547" i="7"/>
  <c r="AA548" i="7"/>
  <c r="AA549" i="7"/>
  <c r="AA550" i="7"/>
  <c r="AA551" i="7"/>
  <c r="AA552" i="7"/>
  <c r="AA553" i="7"/>
  <c r="AA554" i="7"/>
  <c r="AA555" i="7"/>
  <c r="AA556" i="7"/>
  <c r="AA557" i="7"/>
  <c r="AA558" i="7"/>
  <c r="AA559" i="7"/>
  <c r="AA560" i="7"/>
  <c r="AA561" i="7"/>
  <c r="AA562" i="7"/>
  <c r="AA563" i="7"/>
  <c r="AA564" i="7"/>
  <c r="AA565" i="7"/>
  <c r="AA566" i="7"/>
  <c r="AA567" i="7"/>
  <c r="AA568" i="7"/>
  <c r="AA569" i="7"/>
  <c r="AA570" i="7"/>
  <c r="AA571" i="7"/>
  <c r="AA572" i="7"/>
  <c r="AA573" i="7"/>
  <c r="AA574" i="7"/>
  <c r="AA575" i="7"/>
  <c r="AA576" i="7"/>
  <c r="AA577" i="7"/>
  <c r="AA578" i="7"/>
  <c r="AA579" i="7"/>
  <c r="AA580" i="7"/>
  <c r="AA581" i="7"/>
  <c r="AA582" i="7"/>
  <c r="AA583" i="7"/>
  <c r="AA584" i="7"/>
  <c r="AA585" i="7"/>
  <c r="AA586" i="7"/>
  <c r="AA587" i="7"/>
  <c r="AA588" i="7"/>
  <c r="AA589" i="7"/>
  <c r="AA590" i="7"/>
  <c r="AA591" i="7"/>
  <c r="AA592" i="7"/>
  <c r="AA593" i="7"/>
  <c r="AA594" i="7"/>
  <c r="AA595" i="7"/>
  <c r="AA596" i="7"/>
  <c r="AA597" i="7"/>
  <c r="AA598" i="7"/>
  <c r="AA599" i="7"/>
  <c r="AA600" i="7"/>
  <c r="AA601" i="7"/>
  <c r="AA602" i="7"/>
  <c r="AA603" i="7"/>
  <c r="AA604" i="7"/>
  <c r="AA605" i="7"/>
  <c r="AA606" i="7"/>
  <c r="AA607" i="7"/>
  <c r="AA608" i="7"/>
  <c r="AA609" i="7"/>
  <c r="AA610" i="7"/>
  <c r="AA611" i="7"/>
  <c r="AA612" i="7"/>
  <c r="AA613" i="7"/>
  <c r="AA614" i="7"/>
  <c r="AA615" i="7"/>
  <c r="AA616" i="7"/>
  <c r="AA617" i="7"/>
  <c r="AA618" i="7"/>
  <c r="AA619" i="7"/>
  <c r="AA620" i="7"/>
  <c r="AA621" i="7"/>
  <c r="AA622" i="7"/>
  <c r="AA623" i="7"/>
  <c r="AA624" i="7"/>
  <c r="AA625" i="7"/>
  <c r="AA626" i="7"/>
  <c r="AA627" i="7"/>
  <c r="AA628" i="7"/>
  <c r="AA629" i="7"/>
  <c r="AA630" i="7"/>
  <c r="AA631" i="7"/>
  <c r="AA632" i="7"/>
  <c r="AA633" i="7"/>
  <c r="AA634" i="7"/>
  <c r="AA635" i="7"/>
  <c r="AA636" i="7"/>
  <c r="AA637" i="7"/>
  <c r="AA638" i="7"/>
  <c r="AA639" i="7"/>
  <c r="AA640" i="7"/>
  <c r="AA641" i="7"/>
  <c r="AA642" i="7"/>
  <c r="AA643" i="7"/>
  <c r="AA644" i="7"/>
  <c r="AA645" i="7"/>
  <c r="AA646" i="7"/>
  <c r="AA647" i="7"/>
  <c r="AA648" i="7"/>
  <c r="AA649" i="7"/>
  <c r="AA650" i="7"/>
  <c r="AA651" i="7"/>
  <c r="AA652" i="7"/>
  <c r="AA653" i="7"/>
  <c r="AA654" i="7"/>
  <c r="AA655" i="7"/>
  <c r="AA656" i="7"/>
  <c r="AA657" i="7"/>
  <c r="AA658" i="7"/>
  <c r="AA659" i="7"/>
  <c r="AA660" i="7"/>
  <c r="AA661" i="7"/>
  <c r="AA662" i="7"/>
  <c r="AA663" i="7"/>
  <c r="AA664" i="7"/>
  <c r="AA665" i="7"/>
  <c r="AA666" i="7"/>
  <c r="AA667" i="7"/>
  <c r="AA668" i="7"/>
  <c r="AA669" i="7"/>
  <c r="AA670" i="7"/>
  <c r="AA671" i="7"/>
  <c r="AA672" i="7"/>
  <c r="AA673" i="7"/>
  <c r="AA674" i="7"/>
  <c r="AA675" i="7"/>
  <c r="AA676" i="7"/>
  <c r="AA677" i="7"/>
  <c r="AA678" i="7"/>
  <c r="AA679" i="7"/>
  <c r="AA680" i="7"/>
  <c r="AA681" i="7"/>
  <c r="AA682" i="7"/>
  <c r="AA683" i="7"/>
  <c r="AA684" i="7"/>
  <c r="AA685" i="7"/>
  <c r="AA686" i="7"/>
  <c r="AA687" i="7"/>
  <c r="AA688" i="7"/>
  <c r="AA689" i="7"/>
  <c r="AA690" i="7"/>
  <c r="AA691" i="7"/>
  <c r="AA692" i="7"/>
  <c r="AA693" i="7"/>
  <c r="AA694" i="7"/>
  <c r="AA695" i="7"/>
  <c r="AA696" i="7"/>
  <c r="AA697" i="7"/>
  <c r="AA698" i="7"/>
  <c r="AA699" i="7"/>
  <c r="AA700" i="7"/>
  <c r="AA701" i="7"/>
  <c r="AA702" i="7"/>
  <c r="AA703" i="7"/>
  <c r="AA704" i="7"/>
  <c r="AA705" i="7"/>
  <c r="AA706" i="7"/>
  <c r="AA707" i="7"/>
  <c r="AA708" i="7"/>
  <c r="AA709" i="7"/>
  <c r="AA710" i="7"/>
  <c r="AA711" i="7"/>
  <c r="AA712" i="7"/>
  <c r="AA713" i="7"/>
  <c r="AA714" i="7"/>
  <c r="AA715" i="7"/>
  <c r="AA716" i="7"/>
  <c r="AA717" i="7"/>
  <c r="AA718" i="7"/>
  <c r="AA719" i="7"/>
  <c r="AA720" i="7"/>
  <c r="AA721" i="7"/>
  <c r="AA722" i="7"/>
  <c r="AA723" i="7"/>
  <c r="AA724" i="7"/>
  <c r="AA725" i="7"/>
  <c r="AA726" i="7"/>
  <c r="AA727" i="7"/>
  <c r="AA728" i="7"/>
  <c r="AA729" i="7"/>
  <c r="AA730" i="7"/>
  <c r="AA731" i="7"/>
  <c r="AA732" i="7"/>
  <c r="AA733" i="7"/>
  <c r="AA734" i="7"/>
  <c r="AA735" i="7"/>
  <c r="AA736" i="7"/>
  <c r="AA737" i="7"/>
  <c r="AA738" i="7"/>
  <c r="AA739" i="7"/>
  <c r="AA740" i="7"/>
  <c r="AA741" i="7"/>
  <c r="AA742" i="7"/>
  <c r="AA743" i="7"/>
  <c r="AA744" i="7"/>
  <c r="AA745" i="7"/>
  <c r="AA746" i="7"/>
  <c r="AA747" i="7"/>
  <c r="AA748" i="7"/>
  <c r="AA749" i="7"/>
  <c r="AA750" i="7"/>
  <c r="AA751" i="7"/>
  <c r="AA752" i="7"/>
  <c r="AA753" i="7"/>
  <c r="AA754" i="7"/>
  <c r="AA755" i="7"/>
  <c r="AA756" i="7"/>
  <c r="AA757" i="7"/>
  <c r="AA758" i="7"/>
  <c r="AA759" i="7"/>
  <c r="AA760" i="7"/>
  <c r="AA761" i="7"/>
  <c r="AA762" i="7"/>
  <c r="AA763" i="7"/>
  <c r="AA764" i="7"/>
  <c r="AA765" i="7"/>
  <c r="AA766" i="7"/>
  <c r="AA767" i="7"/>
  <c r="AA768" i="7"/>
  <c r="AA769" i="7"/>
  <c r="AA770" i="7"/>
  <c r="AA771" i="7"/>
  <c r="AA772" i="7"/>
  <c r="AA773" i="7"/>
  <c r="AA774" i="7"/>
  <c r="AA775" i="7"/>
  <c r="AA776" i="7"/>
  <c r="AA777" i="7"/>
  <c r="AA778" i="7"/>
  <c r="AA779" i="7"/>
  <c r="AA780" i="7"/>
  <c r="AA781" i="7"/>
  <c r="AA782" i="7"/>
  <c r="AA783" i="7"/>
  <c r="AA784" i="7"/>
  <c r="AA785" i="7"/>
  <c r="AA786" i="7"/>
  <c r="AA787" i="7"/>
  <c r="AA788" i="7"/>
  <c r="AA789" i="7"/>
  <c r="AA790" i="7"/>
  <c r="AA791" i="7"/>
  <c r="AA792" i="7"/>
  <c r="AA793" i="7"/>
  <c r="AA794" i="7"/>
  <c r="AA795" i="7"/>
  <c r="AA796" i="7"/>
  <c r="AA797" i="7"/>
  <c r="AA798" i="7"/>
  <c r="AA799" i="7"/>
  <c r="AA800" i="7"/>
  <c r="AA801" i="7"/>
  <c r="AA802" i="7"/>
  <c r="AA803" i="7"/>
  <c r="AA804" i="7"/>
  <c r="AA805" i="7"/>
  <c r="AA806" i="7"/>
  <c r="AA807" i="7"/>
  <c r="AA808" i="7"/>
  <c r="AA809" i="7"/>
  <c r="AA810" i="7"/>
  <c r="AA811" i="7"/>
  <c r="AA812" i="7"/>
  <c r="AA813" i="7"/>
  <c r="AA814" i="7"/>
  <c r="AA815" i="7"/>
  <c r="AA816" i="7"/>
  <c r="AA817" i="7"/>
  <c r="AA818" i="7"/>
  <c r="AA819" i="7"/>
  <c r="AA820" i="7"/>
  <c r="AA821" i="7"/>
  <c r="AA822" i="7"/>
  <c r="AA823" i="7"/>
  <c r="AA824" i="7"/>
  <c r="AA825" i="7"/>
  <c r="AA826" i="7"/>
  <c r="AA827" i="7"/>
  <c r="AA828" i="7"/>
  <c r="AA829" i="7"/>
  <c r="AA830" i="7"/>
  <c r="AA831" i="7"/>
  <c r="AA832" i="7"/>
  <c r="AA833" i="7"/>
  <c r="AA834" i="7"/>
  <c r="AA835" i="7"/>
  <c r="AA836" i="7"/>
  <c r="AA837" i="7"/>
  <c r="AA838" i="7"/>
  <c r="AA839" i="7"/>
  <c r="AA840" i="7"/>
  <c r="AA841" i="7"/>
  <c r="AA842" i="7"/>
  <c r="AA843" i="7"/>
  <c r="AA844" i="7"/>
  <c r="AA845" i="7"/>
  <c r="AA846" i="7"/>
  <c r="AA847" i="7"/>
  <c r="AA848" i="7"/>
  <c r="AA849" i="7"/>
  <c r="AA850" i="7"/>
  <c r="AA851" i="7"/>
  <c r="AA852" i="7"/>
  <c r="AA853" i="7"/>
  <c r="AA854" i="7"/>
  <c r="AA855" i="7"/>
  <c r="AA856" i="7"/>
  <c r="AA857" i="7"/>
  <c r="AA858" i="7"/>
  <c r="AA859" i="7"/>
  <c r="AA860" i="7"/>
  <c r="AA861" i="7"/>
  <c r="AA862" i="7"/>
  <c r="AA863" i="7"/>
  <c r="AA864" i="7"/>
  <c r="AA865" i="7"/>
  <c r="AA866" i="7"/>
  <c r="AA867" i="7"/>
  <c r="AA868" i="7"/>
  <c r="AA869" i="7"/>
  <c r="AA870" i="7"/>
  <c r="AA871" i="7"/>
  <c r="AA872" i="7"/>
  <c r="AA873" i="7"/>
  <c r="AA874" i="7"/>
  <c r="AA875" i="7"/>
  <c r="AA876" i="7"/>
  <c r="AA877" i="7"/>
  <c r="AA878" i="7"/>
  <c r="AA879" i="7"/>
  <c r="AA880" i="7"/>
  <c r="AA881" i="7"/>
  <c r="AA882" i="7"/>
  <c r="AA883" i="7"/>
  <c r="AA884" i="7"/>
  <c r="AA885" i="7"/>
  <c r="AA886" i="7"/>
  <c r="AA887" i="7"/>
  <c r="AA888" i="7"/>
  <c r="AA889" i="7"/>
  <c r="AA890" i="7"/>
  <c r="AA891" i="7"/>
  <c r="AA892" i="7"/>
  <c r="AA893" i="7"/>
  <c r="AA894" i="7"/>
  <c r="AA895" i="7"/>
  <c r="AA896" i="7"/>
  <c r="AA897" i="7"/>
  <c r="AA898" i="7"/>
  <c r="AA899" i="7"/>
  <c r="AA900" i="7"/>
  <c r="AA901" i="7"/>
  <c r="AA902" i="7"/>
  <c r="AA903" i="7"/>
  <c r="AA904" i="7"/>
  <c r="AA905" i="7"/>
  <c r="AA906" i="7"/>
  <c r="AA907" i="7"/>
  <c r="AA908" i="7"/>
  <c r="AA909" i="7"/>
  <c r="AA910" i="7"/>
  <c r="AA911" i="7"/>
  <c r="AA912" i="7"/>
  <c r="AA913" i="7"/>
  <c r="AA914" i="7"/>
  <c r="AA915" i="7"/>
  <c r="AA916" i="7"/>
  <c r="AA917" i="7"/>
  <c r="AA918" i="7"/>
  <c r="AA919" i="7"/>
  <c r="AA920" i="7"/>
  <c r="AA921" i="7"/>
  <c r="AA922" i="7"/>
  <c r="AA923" i="7"/>
  <c r="AA924" i="7"/>
  <c r="AA925" i="7"/>
  <c r="AA926" i="7"/>
  <c r="AA927" i="7"/>
  <c r="AA928" i="7"/>
  <c r="AA929" i="7"/>
  <c r="AA930" i="7"/>
  <c r="AA931" i="7"/>
  <c r="AA932" i="7"/>
  <c r="AA933" i="7"/>
  <c r="AA934" i="7"/>
  <c r="AA935" i="7"/>
  <c r="AA936" i="7"/>
  <c r="AA937" i="7"/>
  <c r="AA938" i="7"/>
  <c r="AA939" i="7"/>
  <c r="AA940" i="7"/>
  <c r="AA941" i="7"/>
  <c r="AA942" i="7"/>
  <c r="AA943" i="7"/>
  <c r="AA944" i="7"/>
  <c r="AA945" i="7"/>
  <c r="AA946" i="7"/>
  <c r="AA947" i="7"/>
  <c r="AA948" i="7"/>
  <c r="AA949" i="7"/>
  <c r="AA950" i="7"/>
  <c r="AA951" i="7"/>
  <c r="AA952" i="7"/>
  <c r="AA953" i="7"/>
  <c r="AA954" i="7"/>
  <c r="AA955" i="7"/>
  <c r="AA956" i="7"/>
  <c r="AA957" i="7"/>
  <c r="AA958" i="7"/>
  <c r="AA959" i="7"/>
  <c r="AA960" i="7"/>
  <c r="AA961" i="7"/>
  <c r="AA962" i="7"/>
  <c r="AA963" i="7"/>
  <c r="AA964" i="7"/>
  <c r="AA965" i="7"/>
  <c r="AA966" i="7"/>
  <c r="AA967" i="7"/>
  <c r="AA968" i="7"/>
  <c r="AA969" i="7"/>
  <c r="AA970" i="7"/>
  <c r="AA971" i="7"/>
  <c r="AA972" i="7"/>
  <c r="AA973" i="7"/>
  <c r="AA974" i="7"/>
  <c r="AA975" i="7"/>
  <c r="AA976" i="7"/>
  <c r="AA977" i="7"/>
  <c r="AA978" i="7"/>
  <c r="AA979" i="7"/>
  <c r="AA980" i="7"/>
  <c r="AA981" i="7"/>
  <c r="AA982" i="7"/>
  <c r="AA983" i="7"/>
  <c r="AA984" i="7"/>
  <c r="AA985" i="7"/>
  <c r="AA986" i="7"/>
  <c r="AA987" i="7"/>
  <c r="AA988" i="7"/>
  <c r="AA989" i="7"/>
  <c r="AA990" i="7"/>
  <c r="AA991" i="7"/>
  <c r="AA992" i="7"/>
  <c r="AA993" i="7"/>
  <c r="AA994" i="7"/>
  <c r="AA995" i="7"/>
  <c r="AA996" i="7"/>
  <c r="AA997" i="7"/>
  <c r="AA998" i="7"/>
  <c r="AA999" i="7"/>
  <c r="AA1000" i="7"/>
  <c r="AA1001" i="7"/>
  <c r="AA1002" i="7"/>
  <c r="AA1003" i="7"/>
  <c r="AA1004" i="7"/>
  <c r="AA1005" i="7"/>
  <c r="AA1006" i="7"/>
  <c r="AA1007" i="7"/>
  <c r="AA1008" i="7"/>
  <c r="AA1009" i="7"/>
  <c r="AA1010" i="7"/>
  <c r="AA1011" i="7"/>
  <c r="AA1012" i="7"/>
  <c r="AA1013" i="7"/>
  <c r="AA1014" i="7"/>
  <c r="AA1015" i="7"/>
  <c r="AA1016" i="7"/>
  <c r="AA1017" i="7"/>
  <c r="AA1018" i="7"/>
  <c r="AA1019" i="7"/>
  <c r="AA1020" i="7"/>
  <c r="AA1021" i="7"/>
  <c r="AA1022" i="7"/>
  <c r="AA1023" i="7"/>
  <c r="AA1024" i="7"/>
  <c r="AA1025" i="7"/>
  <c r="AA1026" i="7"/>
  <c r="AA1027" i="7"/>
  <c r="AA1028" i="7"/>
  <c r="AA1029" i="7"/>
  <c r="AA1030" i="7"/>
  <c r="AA1031" i="7"/>
  <c r="AA1032" i="7"/>
  <c r="AA1033" i="7"/>
  <c r="AA1034" i="7"/>
  <c r="AA1035" i="7"/>
  <c r="AA1036" i="7"/>
  <c r="AA1037" i="7"/>
  <c r="AA1038" i="7"/>
  <c r="AA1039" i="7"/>
  <c r="AA1040" i="7"/>
  <c r="AA1041" i="7"/>
  <c r="AA1042" i="7"/>
  <c r="AA1043" i="7"/>
  <c r="AA1044" i="7"/>
  <c r="AA1045" i="7"/>
  <c r="AA1046" i="7"/>
  <c r="AA1047" i="7"/>
  <c r="AA1048" i="7"/>
  <c r="AA1049" i="7"/>
  <c r="AA1050" i="7"/>
  <c r="AA1051" i="7"/>
  <c r="AA1052" i="7"/>
  <c r="AA1053" i="7"/>
  <c r="AA1054" i="7"/>
  <c r="AA1055" i="7"/>
  <c r="AA1056" i="7"/>
  <c r="AA1057" i="7"/>
  <c r="AA1058" i="7"/>
  <c r="AA1059" i="7"/>
  <c r="AA1060" i="7"/>
  <c r="AA1061" i="7"/>
  <c r="AA1062" i="7"/>
  <c r="AA1063" i="7"/>
  <c r="AA1064" i="7"/>
  <c r="AA1065" i="7"/>
  <c r="AA1066" i="7"/>
  <c r="AA1067" i="7"/>
  <c r="AA1068" i="7"/>
  <c r="AA1069" i="7"/>
  <c r="AA1070" i="7"/>
  <c r="AA1071" i="7"/>
  <c r="AA1072" i="7"/>
  <c r="AA1073" i="7"/>
  <c r="AA1074" i="7"/>
  <c r="AA1075" i="7"/>
  <c r="AA1076" i="7"/>
  <c r="AA1077" i="7"/>
  <c r="AA1078" i="7"/>
  <c r="AA1079" i="7"/>
  <c r="AA1080" i="7"/>
  <c r="AA1081" i="7"/>
  <c r="AA1082" i="7"/>
  <c r="AA1083" i="7"/>
  <c r="AA1084" i="7"/>
  <c r="AA1085" i="7"/>
  <c r="AA1086" i="7"/>
  <c r="AA1087" i="7"/>
  <c r="AA1088" i="7"/>
  <c r="AA1089" i="7"/>
  <c r="AA1090" i="7"/>
  <c r="AA1091" i="7"/>
  <c r="AA1092" i="7"/>
  <c r="AA1093" i="7"/>
  <c r="AA1094" i="7"/>
  <c r="AA1095" i="7"/>
  <c r="AA1096" i="7"/>
  <c r="AA1097" i="7"/>
  <c r="AA1098" i="7"/>
  <c r="AA1099" i="7"/>
  <c r="AA1100" i="7"/>
  <c r="AA1101" i="7"/>
  <c r="AA1102" i="7"/>
  <c r="AA1103" i="7"/>
  <c r="AA1104" i="7"/>
  <c r="AA1105" i="7"/>
  <c r="AA1106" i="7"/>
  <c r="AA1107" i="7"/>
  <c r="AA1108" i="7"/>
  <c r="AA1109" i="7"/>
  <c r="AA1110" i="7"/>
  <c r="AA1111" i="7"/>
  <c r="AA1112" i="7"/>
  <c r="AA1113" i="7"/>
  <c r="AA1114" i="7"/>
  <c r="AA1115" i="7"/>
  <c r="AA1116" i="7"/>
  <c r="AA1117" i="7"/>
  <c r="AA1118" i="7"/>
  <c r="AA1119" i="7"/>
  <c r="AA1120" i="7"/>
  <c r="AA1121" i="7"/>
  <c r="AA1122" i="7"/>
  <c r="AA1123" i="7"/>
  <c r="AA1124" i="7"/>
  <c r="AA1125" i="7"/>
  <c r="AA1126" i="7"/>
  <c r="AA1127" i="7"/>
  <c r="AA1128" i="7"/>
  <c r="AA1129" i="7"/>
  <c r="AA1130" i="7"/>
  <c r="AA1131" i="7"/>
  <c r="AA1132" i="7"/>
  <c r="AA1133" i="7"/>
  <c r="AA1134" i="7"/>
  <c r="AA1135" i="7"/>
  <c r="AA1136" i="7"/>
  <c r="AA1137" i="7"/>
  <c r="AA1138" i="7"/>
  <c r="AA1139" i="7"/>
  <c r="AA1140" i="7"/>
  <c r="AA1141" i="7"/>
  <c r="AA1142" i="7"/>
  <c r="AA1143" i="7"/>
  <c r="AA1144" i="7"/>
  <c r="AA1145" i="7"/>
  <c r="AA1146" i="7"/>
  <c r="AA1147" i="7"/>
  <c r="AA1148" i="7"/>
  <c r="AA1149" i="7"/>
  <c r="AA1150" i="7"/>
  <c r="AA1151" i="7"/>
  <c r="AA1152" i="7"/>
  <c r="AA1153" i="7"/>
  <c r="AA1154" i="7"/>
  <c r="AA1155" i="7"/>
  <c r="AA1156" i="7"/>
  <c r="AA1157" i="7"/>
  <c r="AA1158" i="7"/>
  <c r="AA1159" i="7"/>
  <c r="AA1160" i="7"/>
  <c r="AA1161" i="7"/>
  <c r="AA1162" i="7"/>
  <c r="AA1163" i="7"/>
  <c r="AA1164" i="7"/>
  <c r="AA1165" i="7"/>
  <c r="AA1166" i="7"/>
  <c r="AA1167" i="7"/>
  <c r="AA1168" i="7"/>
  <c r="AA1169" i="7"/>
  <c r="AA1170" i="7"/>
  <c r="AA1171" i="7"/>
  <c r="AA1172" i="7"/>
  <c r="AA1173" i="7"/>
  <c r="AA1174" i="7"/>
  <c r="AA1175" i="7"/>
  <c r="AA1176" i="7"/>
  <c r="AA1177" i="7"/>
  <c r="AA1178" i="7"/>
  <c r="AA1179" i="7"/>
  <c r="AA1180" i="7"/>
  <c r="AA1181" i="7"/>
  <c r="AA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R38" i="7"/>
  <c r="R39" i="7"/>
  <c r="R40" i="7"/>
  <c r="R41" i="7"/>
  <c r="R42" i="7"/>
  <c r="R43" i="7"/>
  <c r="R44" i="7"/>
  <c r="R45" i="7"/>
  <c r="R46" i="7"/>
  <c r="R47" i="7"/>
  <c r="R48" i="7"/>
  <c r="R49" i="7"/>
  <c r="R50" i="7"/>
  <c r="R51" i="7"/>
  <c r="R52" i="7"/>
  <c r="R53" i="7"/>
  <c r="R54" i="7"/>
  <c r="R55" i="7"/>
  <c r="R56" i="7"/>
  <c r="R57" i="7"/>
  <c r="R58" i="7"/>
  <c r="R59" i="7"/>
  <c r="R60" i="7"/>
  <c r="R61" i="7"/>
  <c r="R62" i="7"/>
  <c r="R63" i="7"/>
  <c r="R64" i="7"/>
  <c r="R65" i="7"/>
  <c r="R66" i="7"/>
  <c r="R67" i="7"/>
  <c r="R68" i="7"/>
  <c r="R69" i="7"/>
  <c r="R70" i="7"/>
  <c r="R71" i="7"/>
  <c r="R72" i="7"/>
  <c r="R73" i="7"/>
  <c r="R74" i="7"/>
  <c r="R75" i="7"/>
  <c r="R76" i="7"/>
  <c r="R77" i="7"/>
  <c r="R78" i="7"/>
  <c r="R79" i="7"/>
  <c r="R80" i="7"/>
  <c r="R81" i="7"/>
  <c r="R82" i="7"/>
  <c r="R83" i="7"/>
  <c r="R84" i="7"/>
  <c r="R85" i="7"/>
  <c r="R86" i="7"/>
  <c r="R87" i="7"/>
  <c r="R88" i="7"/>
  <c r="R89" i="7"/>
  <c r="R90" i="7"/>
  <c r="R91" i="7"/>
  <c r="R92" i="7"/>
  <c r="R93" i="7"/>
  <c r="R94" i="7"/>
  <c r="R95" i="7"/>
  <c r="R96" i="7"/>
  <c r="R97" i="7"/>
  <c r="R98" i="7"/>
  <c r="R99" i="7"/>
  <c r="R100" i="7"/>
  <c r="R101" i="7"/>
  <c r="R102" i="7"/>
  <c r="R103" i="7"/>
  <c r="R104" i="7"/>
  <c r="R105" i="7"/>
  <c r="R106" i="7"/>
  <c r="R107" i="7"/>
  <c r="R108" i="7"/>
  <c r="R109" i="7"/>
  <c r="R110" i="7"/>
  <c r="R111" i="7"/>
  <c r="R112" i="7"/>
  <c r="R113" i="7"/>
  <c r="R114" i="7"/>
  <c r="R115" i="7"/>
  <c r="R116" i="7"/>
  <c r="R117" i="7"/>
  <c r="R118" i="7"/>
  <c r="R119" i="7"/>
  <c r="R120" i="7"/>
  <c r="R121" i="7"/>
  <c r="R122" i="7"/>
  <c r="R123" i="7"/>
  <c r="R124" i="7"/>
  <c r="R125" i="7"/>
  <c r="R126" i="7"/>
  <c r="R127" i="7"/>
  <c r="R128" i="7"/>
  <c r="R129" i="7"/>
  <c r="R130" i="7"/>
  <c r="R131" i="7"/>
  <c r="R132" i="7"/>
  <c r="R133" i="7"/>
  <c r="R134" i="7"/>
  <c r="R135" i="7"/>
  <c r="R136" i="7"/>
  <c r="R137" i="7"/>
  <c r="R138" i="7"/>
  <c r="R139" i="7"/>
  <c r="R140" i="7"/>
  <c r="R141" i="7"/>
  <c r="R142" i="7"/>
  <c r="R143" i="7"/>
  <c r="R144" i="7"/>
  <c r="R145" i="7"/>
  <c r="R146" i="7"/>
  <c r="R147" i="7"/>
  <c r="R148" i="7"/>
  <c r="R149" i="7"/>
  <c r="R150" i="7"/>
  <c r="R151" i="7"/>
  <c r="R152" i="7"/>
  <c r="R153" i="7"/>
  <c r="R154" i="7"/>
  <c r="R155" i="7"/>
  <c r="R156" i="7"/>
  <c r="R157" i="7"/>
  <c r="R158" i="7"/>
  <c r="R159" i="7"/>
  <c r="R160" i="7"/>
  <c r="R161" i="7"/>
  <c r="R162" i="7"/>
  <c r="R163" i="7"/>
  <c r="R164" i="7"/>
  <c r="R165" i="7"/>
  <c r="R166" i="7"/>
  <c r="R167" i="7"/>
  <c r="R168" i="7"/>
  <c r="R169" i="7"/>
  <c r="R170" i="7"/>
  <c r="R171" i="7"/>
  <c r="R172" i="7"/>
  <c r="R173" i="7"/>
  <c r="R174" i="7"/>
  <c r="R175" i="7"/>
  <c r="R176" i="7"/>
  <c r="R177" i="7"/>
  <c r="R178" i="7"/>
  <c r="R179" i="7"/>
  <c r="R180" i="7"/>
  <c r="R181" i="7"/>
  <c r="R182" i="7"/>
  <c r="R183" i="7"/>
  <c r="R184" i="7"/>
  <c r="R185" i="7"/>
  <c r="R186" i="7"/>
  <c r="R187" i="7"/>
  <c r="R188" i="7"/>
  <c r="R189" i="7"/>
  <c r="R190" i="7"/>
  <c r="R191" i="7"/>
  <c r="R192" i="7"/>
  <c r="R193" i="7"/>
  <c r="R194" i="7"/>
  <c r="R195" i="7"/>
  <c r="R196" i="7"/>
  <c r="R197" i="7"/>
  <c r="R198" i="7"/>
  <c r="R199" i="7"/>
  <c r="R200" i="7"/>
  <c r="R201" i="7"/>
  <c r="R202" i="7"/>
  <c r="R203" i="7"/>
  <c r="R204" i="7"/>
  <c r="R205" i="7"/>
  <c r="R206" i="7"/>
  <c r="R207" i="7"/>
  <c r="R208" i="7"/>
  <c r="R209" i="7"/>
  <c r="R210" i="7"/>
  <c r="R211" i="7"/>
  <c r="R212" i="7"/>
  <c r="R213" i="7"/>
  <c r="R214" i="7"/>
  <c r="R215" i="7"/>
  <c r="R216" i="7"/>
  <c r="R217" i="7"/>
  <c r="R218" i="7"/>
  <c r="R219" i="7"/>
  <c r="R220" i="7"/>
  <c r="R221" i="7"/>
  <c r="R222" i="7"/>
  <c r="R223" i="7"/>
  <c r="R224" i="7"/>
  <c r="R225" i="7"/>
  <c r="R226" i="7"/>
  <c r="R227" i="7"/>
  <c r="R228" i="7"/>
  <c r="R229" i="7"/>
  <c r="R230" i="7"/>
  <c r="R231" i="7"/>
  <c r="R232" i="7"/>
  <c r="R233" i="7"/>
  <c r="R234" i="7"/>
  <c r="R235" i="7"/>
  <c r="R236" i="7"/>
  <c r="R237" i="7"/>
  <c r="R238" i="7"/>
  <c r="R239" i="7"/>
  <c r="R240" i="7"/>
  <c r="R241" i="7"/>
  <c r="R242" i="7"/>
  <c r="R243" i="7"/>
  <c r="R244" i="7"/>
  <c r="R245" i="7"/>
  <c r="R246" i="7"/>
  <c r="R247" i="7"/>
  <c r="R248" i="7"/>
  <c r="R249" i="7"/>
  <c r="R250" i="7"/>
  <c r="R251" i="7"/>
  <c r="R252" i="7"/>
  <c r="R253" i="7"/>
  <c r="R254" i="7"/>
  <c r="R255" i="7"/>
  <c r="R256" i="7"/>
  <c r="R257" i="7"/>
  <c r="R258" i="7"/>
  <c r="R259" i="7"/>
  <c r="R260" i="7"/>
  <c r="R261" i="7"/>
  <c r="R262" i="7"/>
  <c r="R263" i="7"/>
  <c r="R264" i="7"/>
  <c r="R265" i="7"/>
  <c r="R266" i="7"/>
  <c r="R267" i="7"/>
  <c r="R268" i="7"/>
  <c r="R269" i="7"/>
  <c r="R270" i="7"/>
  <c r="R271" i="7"/>
  <c r="R272" i="7"/>
  <c r="R273" i="7"/>
  <c r="R274" i="7"/>
  <c r="R275" i="7"/>
  <c r="R276" i="7"/>
  <c r="R277" i="7"/>
  <c r="R278" i="7"/>
  <c r="R279" i="7"/>
  <c r="R280" i="7"/>
  <c r="R281" i="7"/>
  <c r="R282" i="7"/>
  <c r="R283" i="7"/>
  <c r="R284" i="7"/>
  <c r="R285" i="7"/>
  <c r="R286" i="7"/>
  <c r="R287" i="7"/>
  <c r="R288" i="7"/>
  <c r="R289" i="7"/>
  <c r="R290" i="7"/>
  <c r="R291" i="7"/>
  <c r="R292" i="7"/>
  <c r="R293" i="7"/>
  <c r="R294" i="7"/>
  <c r="R295" i="7"/>
  <c r="R296" i="7"/>
  <c r="R297" i="7"/>
  <c r="R298" i="7"/>
  <c r="R299" i="7"/>
  <c r="R300" i="7"/>
  <c r="R301" i="7"/>
  <c r="R302" i="7"/>
  <c r="R303" i="7"/>
  <c r="R304" i="7"/>
  <c r="R305" i="7"/>
  <c r="R306" i="7"/>
  <c r="R307" i="7"/>
  <c r="R308" i="7"/>
  <c r="R309" i="7"/>
  <c r="R310" i="7"/>
  <c r="R311" i="7"/>
  <c r="R312" i="7"/>
  <c r="R313" i="7"/>
  <c r="R314" i="7"/>
  <c r="R315" i="7"/>
  <c r="R316" i="7"/>
  <c r="R317" i="7"/>
  <c r="R318" i="7"/>
  <c r="R319" i="7"/>
  <c r="R320" i="7"/>
  <c r="R321" i="7"/>
  <c r="R322" i="7"/>
  <c r="R323" i="7"/>
  <c r="R324" i="7"/>
  <c r="R325" i="7"/>
  <c r="R326" i="7"/>
  <c r="R327" i="7"/>
  <c r="R328" i="7"/>
  <c r="R329" i="7"/>
  <c r="R330" i="7"/>
  <c r="R331" i="7"/>
  <c r="R332" i="7"/>
  <c r="R333" i="7"/>
  <c r="R334" i="7"/>
  <c r="R335" i="7"/>
  <c r="R336" i="7"/>
  <c r="R337" i="7"/>
  <c r="R338" i="7"/>
  <c r="R339" i="7"/>
  <c r="R340" i="7"/>
  <c r="R341" i="7"/>
  <c r="R342" i="7"/>
  <c r="R343" i="7"/>
  <c r="R344" i="7"/>
  <c r="R345" i="7"/>
  <c r="R346" i="7"/>
  <c r="R347" i="7"/>
  <c r="R348" i="7"/>
  <c r="R349" i="7"/>
  <c r="R350" i="7"/>
  <c r="R351" i="7"/>
  <c r="R352" i="7"/>
  <c r="R353" i="7"/>
  <c r="R354" i="7"/>
  <c r="R355" i="7"/>
  <c r="R356" i="7"/>
  <c r="R357" i="7"/>
  <c r="R358" i="7"/>
  <c r="R359" i="7"/>
  <c r="R360" i="7"/>
  <c r="R361" i="7"/>
  <c r="R362" i="7"/>
  <c r="R363" i="7"/>
  <c r="R364" i="7"/>
  <c r="R365" i="7"/>
  <c r="R366" i="7"/>
  <c r="R367" i="7"/>
  <c r="R368" i="7"/>
  <c r="R369" i="7"/>
  <c r="R370" i="7"/>
  <c r="R371" i="7"/>
  <c r="R372" i="7"/>
  <c r="R373" i="7"/>
  <c r="R374" i="7"/>
  <c r="R375" i="7"/>
  <c r="R376" i="7"/>
  <c r="R377" i="7"/>
  <c r="R378" i="7"/>
  <c r="R379" i="7"/>
  <c r="R380" i="7"/>
  <c r="R381" i="7"/>
  <c r="R382" i="7"/>
  <c r="R383" i="7"/>
  <c r="R384" i="7"/>
  <c r="R385" i="7"/>
  <c r="R386" i="7"/>
  <c r="R387" i="7"/>
  <c r="R388" i="7"/>
  <c r="R389" i="7"/>
  <c r="R390" i="7"/>
  <c r="R391" i="7"/>
  <c r="R392" i="7"/>
  <c r="R393" i="7"/>
  <c r="R394" i="7"/>
  <c r="R395" i="7"/>
  <c r="R396" i="7"/>
  <c r="R397" i="7"/>
  <c r="R398" i="7"/>
  <c r="R399" i="7"/>
  <c r="R400" i="7"/>
  <c r="R401" i="7"/>
  <c r="R402" i="7"/>
  <c r="R403" i="7"/>
  <c r="R404" i="7"/>
  <c r="R405" i="7"/>
  <c r="R406" i="7"/>
  <c r="R407" i="7"/>
  <c r="R408" i="7"/>
  <c r="R409" i="7"/>
  <c r="R410" i="7"/>
  <c r="R411" i="7"/>
  <c r="R412" i="7"/>
  <c r="R413" i="7"/>
  <c r="R414" i="7"/>
  <c r="R415" i="7"/>
  <c r="R416" i="7"/>
  <c r="R417" i="7"/>
  <c r="R418" i="7"/>
  <c r="R419" i="7"/>
  <c r="R420" i="7"/>
  <c r="R421" i="7"/>
  <c r="R422" i="7"/>
  <c r="R423" i="7"/>
  <c r="R424" i="7"/>
  <c r="R425" i="7"/>
  <c r="R426" i="7"/>
  <c r="R427" i="7"/>
  <c r="R428" i="7"/>
  <c r="R429" i="7"/>
  <c r="R430" i="7"/>
  <c r="R431" i="7"/>
  <c r="R432" i="7"/>
  <c r="R433" i="7"/>
  <c r="R434" i="7"/>
  <c r="R435" i="7"/>
  <c r="R436" i="7"/>
  <c r="R437" i="7"/>
  <c r="R438" i="7"/>
  <c r="R439" i="7"/>
  <c r="R440" i="7"/>
  <c r="R441" i="7"/>
  <c r="R442" i="7"/>
  <c r="R443" i="7"/>
  <c r="R444" i="7"/>
  <c r="R445" i="7"/>
  <c r="R446" i="7"/>
  <c r="R447" i="7"/>
  <c r="R448" i="7"/>
  <c r="R449" i="7"/>
  <c r="R450" i="7"/>
  <c r="R451" i="7"/>
  <c r="R452" i="7"/>
  <c r="R453" i="7"/>
  <c r="R454" i="7"/>
  <c r="R455" i="7"/>
  <c r="R456" i="7"/>
  <c r="R457" i="7"/>
  <c r="R458" i="7"/>
  <c r="R459" i="7"/>
  <c r="R460" i="7"/>
  <c r="R461" i="7"/>
  <c r="R462" i="7"/>
  <c r="R463" i="7"/>
  <c r="R464" i="7"/>
  <c r="R465" i="7"/>
  <c r="R466" i="7"/>
  <c r="R467" i="7"/>
  <c r="R468" i="7"/>
  <c r="R469" i="7"/>
  <c r="R470" i="7"/>
  <c r="R471" i="7"/>
  <c r="R472" i="7"/>
  <c r="R473" i="7"/>
  <c r="R474" i="7"/>
  <c r="R475" i="7"/>
  <c r="R476" i="7"/>
  <c r="R477" i="7"/>
  <c r="R478" i="7"/>
  <c r="R479" i="7"/>
  <c r="R480" i="7"/>
  <c r="R481" i="7"/>
  <c r="R482" i="7"/>
  <c r="R483" i="7"/>
  <c r="R484" i="7"/>
  <c r="R485" i="7"/>
  <c r="R486" i="7"/>
  <c r="R487" i="7"/>
  <c r="R488" i="7"/>
  <c r="R489" i="7"/>
  <c r="R490" i="7"/>
  <c r="R491" i="7"/>
  <c r="R492" i="7"/>
  <c r="R493" i="7"/>
  <c r="R494" i="7"/>
  <c r="R495" i="7"/>
  <c r="R496" i="7"/>
  <c r="R497" i="7"/>
  <c r="R498" i="7"/>
  <c r="R499" i="7"/>
  <c r="R500" i="7"/>
  <c r="R501" i="7"/>
  <c r="R502" i="7"/>
  <c r="R503" i="7"/>
  <c r="R504" i="7"/>
  <c r="R505" i="7"/>
  <c r="R506" i="7"/>
  <c r="R507" i="7"/>
  <c r="R508" i="7"/>
  <c r="R509" i="7"/>
  <c r="R510" i="7"/>
  <c r="R511" i="7"/>
  <c r="R512" i="7"/>
  <c r="R513" i="7"/>
  <c r="R514" i="7"/>
  <c r="R515" i="7"/>
  <c r="R516" i="7"/>
  <c r="R517" i="7"/>
  <c r="R518" i="7"/>
  <c r="R519" i="7"/>
  <c r="R520" i="7"/>
  <c r="R521" i="7"/>
  <c r="R522" i="7"/>
  <c r="R523" i="7"/>
  <c r="R524" i="7"/>
  <c r="R525" i="7"/>
  <c r="R526" i="7"/>
  <c r="R527" i="7"/>
  <c r="R528" i="7"/>
  <c r="R529" i="7"/>
  <c r="R530" i="7"/>
  <c r="R531" i="7"/>
  <c r="R532" i="7"/>
  <c r="R533" i="7"/>
  <c r="R534" i="7"/>
  <c r="R535" i="7"/>
  <c r="R536" i="7"/>
  <c r="R537" i="7"/>
  <c r="R538" i="7"/>
  <c r="R539" i="7"/>
  <c r="R540" i="7"/>
  <c r="R541" i="7"/>
  <c r="R542" i="7"/>
  <c r="R543" i="7"/>
  <c r="R544" i="7"/>
  <c r="R545" i="7"/>
  <c r="R546" i="7"/>
  <c r="R547" i="7"/>
  <c r="R548" i="7"/>
  <c r="R549" i="7"/>
  <c r="R550" i="7"/>
  <c r="R551" i="7"/>
  <c r="R552" i="7"/>
  <c r="R553" i="7"/>
  <c r="R554" i="7"/>
  <c r="R555" i="7"/>
  <c r="R556" i="7"/>
  <c r="R557" i="7"/>
  <c r="R558" i="7"/>
  <c r="R559" i="7"/>
  <c r="R560" i="7"/>
  <c r="R561" i="7"/>
  <c r="R562" i="7"/>
  <c r="R563" i="7"/>
  <c r="R564" i="7"/>
  <c r="R565" i="7"/>
  <c r="R566" i="7"/>
  <c r="R567" i="7"/>
  <c r="R568" i="7"/>
  <c r="R569" i="7"/>
  <c r="R570" i="7"/>
  <c r="R571" i="7"/>
  <c r="R572" i="7"/>
  <c r="R573" i="7"/>
  <c r="R574" i="7"/>
  <c r="R575" i="7"/>
  <c r="R576" i="7"/>
  <c r="R577" i="7"/>
  <c r="R578" i="7"/>
  <c r="R579" i="7"/>
  <c r="R580" i="7"/>
  <c r="R581" i="7"/>
  <c r="R582" i="7"/>
  <c r="R583" i="7"/>
  <c r="R584" i="7"/>
  <c r="R585" i="7"/>
  <c r="R586" i="7"/>
  <c r="R587" i="7"/>
  <c r="R588" i="7"/>
  <c r="R589" i="7"/>
  <c r="R590" i="7"/>
  <c r="R591" i="7"/>
  <c r="R592" i="7"/>
  <c r="R593" i="7"/>
  <c r="R594" i="7"/>
  <c r="R595" i="7"/>
  <c r="R596" i="7"/>
  <c r="R597" i="7"/>
  <c r="R598" i="7"/>
  <c r="R599" i="7"/>
  <c r="R600" i="7"/>
  <c r="R601" i="7"/>
  <c r="R602" i="7"/>
  <c r="R603" i="7"/>
  <c r="R604" i="7"/>
  <c r="R605" i="7"/>
  <c r="R606" i="7"/>
  <c r="R607" i="7"/>
  <c r="R608" i="7"/>
  <c r="R609" i="7"/>
  <c r="R610" i="7"/>
  <c r="R611" i="7"/>
  <c r="R612" i="7"/>
  <c r="R613" i="7"/>
  <c r="R614" i="7"/>
  <c r="R615" i="7"/>
  <c r="R616" i="7"/>
  <c r="R617" i="7"/>
  <c r="R618" i="7"/>
  <c r="R619" i="7"/>
  <c r="R620" i="7"/>
  <c r="R621" i="7"/>
  <c r="R622" i="7"/>
  <c r="R623" i="7"/>
  <c r="R624" i="7"/>
  <c r="R625" i="7"/>
  <c r="R626" i="7"/>
  <c r="R627" i="7"/>
  <c r="R628" i="7"/>
  <c r="R629" i="7"/>
  <c r="R630" i="7"/>
  <c r="R631" i="7"/>
  <c r="R632" i="7"/>
  <c r="R633" i="7"/>
  <c r="R634" i="7"/>
  <c r="R635" i="7"/>
  <c r="R636" i="7"/>
  <c r="R637" i="7"/>
  <c r="R638" i="7"/>
  <c r="R639" i="7"/>
  <c r="R640" i="7"/>
  <c r="R641" i="7"/>
  <c r="R642" i="7"/>
  <c r="R643" i="7"/>
  <c r="R644" i="7"/>
  <c r="R645" i="7"/>
  <c r="R646" i="7"/>
  <c r="R647" i="7"/>
  <c r="R648" i="7"/>
  <c r="R649" i="7"/>
  <c r="R650" i="7"/>
  <c r="R651" i="7"/>
  <c r="R652" i="7"/>
  <c r="R653" i="7"/>
  <c r="R654" i="7"/>
  <c r="R655" i="7"/>
  <c r="R656" i="7"/>
  <c r="R657" i="7"/>
  <c r="R658" i="7"/>
  <c r="R659" i="7"/>
  <c r="R660" i="7"/>
  <c r="R661" i="7"/>
  <c r="R662" i="7"/>
  <c r="R663" i="7"/>
  <c r="R664" i="7"/>
  <c r="R665" i="7"/>
  <c r="R666" i="7"/>
  <c r="R667" i="7"/>
  <c r="R668" i="7"/>
  <c r="R669" i="7"/>
  <c r="R670" i="7"/>
  <c r="R671" i="7"/>
  <c r="R672" i="7"/>
  <c r="R673" i="7"/>
  <c r="R674" i="7"/>
  <c r="R675" i="7"/>
  <c r="R676" i="7"/>
  <c r="R677" i="7"/>
  <c r="R678" i="7"/>
  <c r="R679" i="7"/>
  <c r="R680" i="7"/>
  <c r="R681" i="7"/>
  <c r="R682" i="7"/>
  <c r="R683" i="7"/>
  <c r="R684" i="7"/>
  <c r="R685" i="7"/>
  <c r="R686" i="7"/>
  <c r="R687" i="7"/>
  <c r="R688" i="7"/>
  <c r="R689" i="7"/>
  <c r="R690" i="7"/>
  <c r="R691" i="7"/>
  <c r="R692" i="7"/>
  <c r="R693" i="7"/>
  <c r="R694" i="7"/>
  <c r="R695" i="7"/>
  <c r="R696" i="7"/>
  <c r="R697" i="7"/>
  <c r="R698" i="7"/>
  <c r="R699" i="7"/>
  <c r="R700" i="7"/>
  <c r="R701" i="7"/>
  <c r="R702" i="7"/>
  <c r="R703" i="7"/>
  <c r="R704" i="7"/>
  <c r="R705" i="7"/>
  <c r="R706" i="7"/>
  <c r="R707" i="7"/>
  <c r="R708" i="7"/>
  <c r="R709" i="7"/>
  <c r="R710" i="7"/>
  <c r="R711" i="7"/>
  <c r="R712" i="7"/>
  <c r="R713" i="7"/>
  <c r="R714" i="7"/>
  <c r="R715" i="7"/>
  <c r="R716" i="7"/>
  <c r="R717" i="7"/>
  <c r="R718" i="7"/>
  <c r="R719" i="7"/>
  <c r="R720" i="7"/>
  <c r="R721" i="7"/>
  <c r="R722" i="7"/>
  <c r="R723" i="7"/>
  <c r="R724" i="7"/>
  <c r="R725" i="7"/>
  <c r="R726" i="7"/>
  <c r="R727" i="7"/>
  <c r="R728" i="7"/>
  <c r="R729" i="7"/>
  <c r="R730" i="7"/>
  <c r="R731" i="7"/>
  <c r="R732" i="7"/>
  <c r="R733" i="7"/>
  <c r="R734" i="7"/>
  <c r="R735" i="7"/>
  <c r="R736" i="7"/>
  <c r="R737" i="7"/>
  <c r="R738" i="7"/>
  <c r="R739" i="7"/>
  <c r="R740" i="7"/>
  <c r="R741" i="7"/>
  <c r="R742" i="7"/>
  <c r="R743" i="7"/>
  <c r="R744" i="7"/>
  <c r="R745" i="7"/>
  <c r="R746" i="7"/>
  <c r="R747" i="7"/>
  <c r="R748" i="7"/>
  <c r="R749" i="7"/>
  <c r="R750" i="7"/>
  <c r="R751" i="7"/>
  <c r="R752" i="7"/>
  <c r="R753" i="7"/>
  <c r="R754" i="7"/>
  <c r="R755" i="7"/>
  <c r="R756" i="7"/>
  <c r="R757" i="7"/>
  <c r="R758" i="7"/>
  <c r="R759" i="7"/>
  <c r="R760" i="7"/>
  <c r="R761" i="7"/>
  <c r="R762" i="7"/>
  <c r="R763" i="7"/>
  <c r="R764" i="7"/>
  <c r="R765" i="7"/>
  <c r="R766" i="7"/>
  <c r="R767" i="7"/>
  <c r="R768" i="7"/>
  <c r="R769" i="7"/>
  <c r="R770" i="7"/>
  <c r="R771" i="7"/>
  <c r="R772" i="7"/>
  <c r="R773" i="7"/>
  <c r="R774" i="7"/>
  <c r="R775" i="7"/>
  <c r="R776" i="7"/>
  <c r="R777" i="7"/>
  <c r="R778" i="7"/>
  <c r="R779" i="7"/>
  <c r="R780" i="7"/>
  <c r="R781" i="7"/>
  <c r="R782" i="7"/>
  <c r="R783" i="7"/>
  <c r="R784" i="7"/>
  <c r="R785" i="7"/>
  <c r="R786" i="7"/>
  <c r="R787" i="7"/>
  <c r="R788" i="7"/>
  <c r="R789" i="7"/>
  <c r="R790" i="7"/>
  <c r="R791" i="7"/>
  <c r="R792" i="7"/>
  <c r="R793" i="7"/>
  <c r="R794" i="7"/>
  <c r="R795" i="7"/>
  <c r="R796" i="7"/>
  <c r="R797" i="7"/>
  <c r="R798" i="7"/>
  <c r="R799" i="7"/>
  <c r="R800" i="7"/>
  <c r="R801" i="7"/>
  <c r="R802" i="7"/>
  <c r="R803" i="7"/>
  <c r="R804" i="7"/>
  <c r="R805" i="7"/>
  <c r="R806" i="7"/>
  <c r="R807" i="7"/>
  <c r="R808" i="7"/>
  <c r="R809" i="7"/>
  <c r="R810" i="7"/>
  <c r="R811" i="7"/>
  <c r="R812" i="7"/>
  <c r="R813" i="7"/>
  <c r="R814" i="7"/>
  <c r="R815" i="7"/>
  <c r="R816" i="7"/>
  <c r="R817" i="7"/>
  <c r="R818" i="7"/>
  <c r="R819" i="7"/>
  <c r="R820" i="7"/>
  <c r="R821" i="7"/>
  <c r="R822" i="7"/>
  <c r="R823" i="7"/>
  <c r="R824" i="7"/>
  <c r="R825" i="7"/>
  <c r="R826" i="7"/>
  <c r="R827" i="7"/>
  <c r="R828" i="7"/>
  <c r="R829" i="7"/>
  <c r="R830" i="7"/>
  <c r="R831" i="7"/>
  <c r="R832" i="7"/>
  <c r="R833" i="7"/>
  <c r="R834" i="7"/>
  <c r="R835" i="7"/>
  <c r="R836" i="7"/>
  <c r="R837" i="7"/>
  <c r="R838" i="7"/>
  <c r="R839" i="7"/>
  <c r="R840" i="7"/>
  <c r="R841" i="7"/>
  <c r="R842" i="7"/>
  <c r="R843" i="7"/>
  <c r="R844" i="7"/>
  <c r="R845" i="7"/>
  <c r="R846" i="7"/>
  <c r="R847" i="7"/>
  <c r="R848" i="7"/>
  <c r="R849" i="7"/>
  <c r="R850" i="7"/>
  <c r="R851" i="7"/>
  <c r="R852" i="7"/>
  <c r="R853" i="7"/>
  <c r="R854" i="7"/>
  <c r="R855" i="7"/>
  <c r="R856" i="7"/>
  <c r="R857" i="7"/>
  <c r="R858" i="7"/>
  <c r="R859" i="7"/>
  <c r="R860" i="7"/>
  <c r="R861" i="7"/>
  <c r="R862" i="7"/>
  <c r="R863" i="7"/>
  <c r="R864" i="7"/>
  <c r="R865" i="7"/>
  <c r="R866" i="7"/>
  <c r="R867" i="7"/>
  <c r="R868" i="7"/>
  <c r="R869" i="7"/>
  <c r="R870" i="7"/>
  <c r="R871" i="7"/>
  <c r="R872" i="7"/>
  <c r="R873" i="7"/>
  <c r="R874" i="7"/>
  <c r="R875" i="7"/>
  <c r="R876" i="7"/>
  <c r="R877" i="7"/>
  <c r="R878" i="7"/>
  <c r="R879" i="7"/>
  <c r="R880" i="7"/>
  <c r="R881" i="7"/>
  <c r="R882" i="7"/>
  <c r="R883" i="7"/>
  <c r="R884" i="7"/>
  <c r="R885" i="7"/>
  <c r="R886" i="7"/>
  <c r="R887" i="7"/>
  <c r="R888" i="7"/>
  <c r="R889" i="7"/>
  <c r="R890" i="7"/>
  <c r="R891" i="7"/>
  <c r="R892" i="7"/>
  <c r="R893" i="7"/>
  <c r="R894" i="7"/>
  <c r="R895" i="7"/>
  <c r="R896" i="7"/>
  <c r="R897" i="7"/>
  <c r="R898" i="7"/>
  <c r="R899" i="7"/>
  <c r="R900" i="7"/>
  <c r="R901" i="7"/>
  <c r="R902" i="7"/>
  <c r="R903" i="7"/>
  <c r="R904" i="7"/>
  <c r="R905" i="7"/>
  <c r="R906" i="7"/>
  <c r="R907" i="7"/>
  <c r="R908" i="7"/>
  <c r="R909" i="7"/>
  <c r="R910" i="7"/>
  <c r="R911" i="7"/>
  <c r="R912" i="7"/>
  <c r="R913" i="7"/>
  <c r="R914" i="7"/>
  <c r="R915" i="7"/>
  <c r="R916" i="7"/>
  <c r="R917" i="7"/>
  <c r="R918" i="7"/>
  <c r="R919" i="7"/>
  <c r="R920" i="7"/>
  <c r="R921" i="7"/>
  <c r="R922" i="7"/>
  <c r="R923" i="7"/>
  <c r="R924" i="7"/>
  <c r="R925" i="7"/>
  <c r="R926" i="7"/>
  <c r="R927" i="7"/>
  <c r="R928" i="7"/>
  <c r="R929" i="7"/>
  <c r="R930" i="7"/>
  <c r="R931" i="7"/>
  <c r="R932" i="7"/>
  <c r="R933" i="7"/>
  <c r="R934" i="7"/>
  <c r="R935" i="7"/>
  <c r="R936" i="7"/>
  <c r="R937" i="7"/>
  <c r="R938" i="7"/>
  <c r="R939" i="7"/>
  <c r="R940" i="7"/>
  <c r="R941" i="7"/>
  <c r="R942" i="7"/>
  <c r="R943" i="7"/>
  <c r="R944" i="7"/>
  <c r="R945" i="7"/>
  <c r="R946" i="7"/>
  <c r="R947" i="7"/>
  <c r="R948" i="7"/>
  <c r="R949" i="7"/>
  <c r="R950" i="7"/>
  <c r="R951" i="7"/>
  <c r="R952" i="7"/>
  <c r="R953" i="7"/>
  <c r="R954" i="7"/>
  <c r="R955" i="7"/>
  <c r="R956" i="7"/>
  <c r="R957" i="7"/>
  <c r="R958" i="7"/>
  <c r="R959" i="7"/>
  <c r="R960" i="7"/>
  <c r="R961" i="7"/>
  <c r="R962" i="7"/>
  <c r="R963" i="7"/>
  <c r="R964" i="7"/>
  <c r="R965" i="7"/>
  <c r="R966" i="7"/>
  <c r="R967" i="7"/>
  <c r="R968" i="7"/>
  <c r="R969" i="7"/>
  <c r="R970" i="7"/>
  <c r="R971" i="7"/>
  <c r="R972" i="7"/>
  <c r="R973" i="7"/>
  <c r="R974" i="7"/>
  <c r="R975" i="7"/>
  <c r="R976" i="7"/>
  <c r="R977" i="7"/>
  <c r="R978" i="7"/>
  <c r="R979" i="7"/>
  <c r="R980" i="7"/>
  <c r="R981" i="7"/>
  <c r="R982" i="7"/>
  <c r="R983" i="7"/>
  <c r="R984" i="7"/>
  <c r="R985" i="7"/>
  <c r="R986" i="7"/>
  <c r="R987" i="7"/>
  <c r="R988" i="7"/>
  <c r="R989" i="7"/>
  <c r="R990" i="7"/>
  <c r="R991" i="7"/>
  <c r="R992" i="7"/>
  <c r="R993" i="7"/>
  <c r="R994" i="7"/>
  <c r="R995" i="7"/>
  <c r="R996" i="7"/>
  <c r="R997" i="7"/>
  <c r="R998" i="7"/>
  <c r="R999" i="7"/>
  <c r="R1000" i="7"/>
  <c r="R1001" i="7"/>
  <c r="R1002" i="7"/>
  <c r="R1003" i="7"/>
  <c r="R1004" i="7"/>
  <c r="R1005" i="7"/>
  <c r="R1006" i="7"/>
  <c r="R1007" i="7"/>
  <c r="R1008" i="7"/>
  <c r="R1009" i="7"/>
  <c r="R1010" i="7"/>
  <c r="R1011" i="7"/>
  <c r="R1012" i="7"/>
  <c r="R1013" i="7"/>
  <c r="R1014" i="7"/>
  <c r="R1015" i="7"/>
  <c r="R1016" i="7"/>
  <c r="R1017" i="7"/>
  <c r="R1018" i="7"/>
  <c r="R1019" i="7"/>
  <c r="R1020" i="7"/>
  <c r="R1021" i="7"/>
  <c r="R1022" i="7"/>
  <c r="R1023" i="7"/>
  <c r="R1024" i="7"/>
  <c r="R1025" i="7"/>
  <c r="R1026" i="7"/>
  <c r="R1027" i="7"/>
  <c r="R1028" i="7"/>
  <c r="R1029" i="7"/>
  <c r="R1030" i="7"/>
  <c r="R1031" i="7"/>
  <c r="R1032" i="7"/>
  <c r="R1033" i="7"/>
  <c r="R1034" i="7"/>
  <c r="R1035" i="7"/>
  <c r="R1036" i="7"/>
  <c r="R1037" i="7"/>
  <c r="R1038" i="7"/>
  <c r="R1039" i="7"/>
  <c r="R1040" i="7"/>
  <c r="R1041" i="7"/>
  <c r="R1042" i="7"/>
  <c r="R1043" i="7"/>
  <c r="R1044" i="7"/>
  <c r="R1045" i="7"/>
  <c r="R1046" i="7"/>
  <c r="R1047" i="7"/>
  <c r="R1048" i="7"/>
  <c r="R1049" i="7"/>
  <c r="R1050" i="7"/>
  <c r="R1051" i="7"/>
  <c r="R1052" i="7"/>
  <c r="R1053" i="7"/>
  <c r="R1054" i="7"/>
  <c r="R1055" i="7"/>
  <c r="R1056" i="7"/>
  <c r="R1057" i="7"/>
  <c r="R1058" i="7"/>
  <c r="R1059" i="7"/>
  <c r="R1060" i="7"/>
  <c r="R1061" i="7"/>
  <c r="R1062" i="7"/>
  <c r="R1063" i="7"/>
  <c r="R1064" i="7"/>
  <c r="R1065" i="7"/>
  <c r="R1066" i="7"/>
  <c r="R1067" i="7"/>
  <c r="R1068" i="7"/>
  <c r="R1069" i="7"/>
  <c r="R1070" i="7"/>
  <c r="R1071" i="7"/>
  <c r="R1072" i="7"/>
  <c r="R1073" i="7"/>
  <c r="R1074" i="7"/>
  <c r="R1075" i="7"/>
  <c r="R1076" i="7"/>
  <c r="R1077" i="7"/>
  <c r="R1078" i="7"/>
  <c r="R1079" i="7"/>
  <c r="R1080" i="7"/>
  <c r="R1081" i="7"/>
  <c r="R1082" i="7"/>
  <c r="R1083" i="7"/>
  <c r="R1084" i="7"/>
  <c r="R1085" i="7"/>
  <c r="R1086" i="7"/>
  <c r="R1087" i="7"/>
  <c r="R1088" i="7"/>
  <c r="R1089" i="7"/>
  <c r="R1090" i="7"/>
  <c r="R1091" i="7"/>
  <c r="R1092" i="7"/>
  <c r="R1093" i="7"/>
  <c r="R1094" i="7"/>
  <c r="R1095" i="7"/>
  <c r="R1096" i="7"/>
  <c r="R1097" i="7"/>
  <c r="R1098" i="7"/>
  <c r="R1099" i="7"/>
  <c r="R1100" i="7"/>
  <c r="R1101" i="7"/>
  <c r="R1102" i="7"/>
  <c r="R1103" i="7"/>
  <c r="R1104" i="7"/>
  <c r="R1105" i="7"/>
  <c r="R1106" i="7"/>
  <c r="R1107" i="7"/>
  <c r="R1108" i="7"/>
  <c r="R1109" i="7"/>
  <c r="R1110" i="7"/>
  <c r="R1111" i="7"/>
  <c r="R1112" i="7"/>
  <c r="R1113" i="7"/>
  <c r="R1114" i="7"/>
  <c r="R1115" i="7"/>
  <c r="R1116" i="7"/>
  <c r="R1117" i="7"/>
  <c r="R1118" i="7"/>
  <c r="R1119" i="7"/>
  <c r="R1120" i="7"/>
  <c r="R1121" i="7"/>
  <c r="R1122" i="7"/>
  <c r="R1123" i="7"/>
  <c r="R1124" i="7"/>
  <c r="R1125" i="7"/>
  <c r="R1126" i="7"/>
  <c r="R1127" i="7"/>
  <c r="R1128" i="7"/>
  <c r="R1129" i="7"/>
  <c r="R1130" i="7"/>
  <c r="R1131" i="7"/>
  <c r="R1132" i="7"/>
  <c r="R1133" i="7"/>
  <c r="R1134" i="7"/>
  <c r="R1135" i="7"/>
  <c r="R1136" i="7"/>
  <c r="R1137" i="7"/>
  <c r="R1138" i="7"/>
  <c r="R1139" i="7"/>
  <c r="R1140" i="7"/>
  <c r="R1141" i="7"/>
  <c r="R1142" i="7"/>
  <c r="R1143" i="7"/>
  <c r="R1144" i="7"/>
  <c r="R1145" i="7"/>
  <c r="R1146" i="7"/>
  <c r="R1147" i="7"/>
  <c r="R1148" i="7"/>
  <c r="R1149" i="7"/>
  <c r="R1150" i="7"/>
  <c r="R1151" i="7"/>
  <c r="R1152" i="7"/>
  <c r="R1153" i="7"/>
  <c r="R1154" i="7"/>
  <c r="R1155" i="7"/>
  <c r="R1156" i="7"/>
  <c r="R1157" i="7"/>
  <c r="R1158" i="7"/>
  <c r="R1159" i="7"/>
  <c r="R1160" i="7"/>
  <c r="R1161" i="7"/>
  <c r="R1162" i="7"/>
  <c r="R1163" i="7"/>
  <c r="R1164" i="7"/>
  <c r="R1165" i="7"/>
  <c r="R1166" i="7"/>
  <c r="R1167" i="7"/>
  <c r="R1168" i="7"/>
  <c r="R1169" i="7"/>
  <c r="R1170" i="7"/>
  <c r="R1171" i="7"/>
  <c r="R1172" i="7"/>
  <c r="R1173" i="7"/>
  <c r="R1174" i="7"/>
  <c r="R1175" i="7"/>
  <c r="R1176" i="7"/>
  <c r="R1177" i="7"/>
  <c r="R1178" i="7"/>
  <c r="R1179" i="7"/>
  <c r="R1180" i="7"/>
  <c r="R1181" i="7"/>
  <c r="R3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0" i="7"/>
  <c r="Q171" i="7"/>
  <c r="Q172" i="7"/>
  <c r="Q173" i="7"/>
  <c r="Q174" i="7"/>
  <c r="Q175" i="7"/>
  <c r="Q176" i="7"/>
  <c r="Q177" i="7"/>
  <c r="Q178" i="7"/>
  <c r="Q179" i="7"/>
  <c r="Q180" i="7"/>
  <c r="Q181" i="7"/>
  <c r="Q182" i="7"/>
  <c r="Q183" i="7"/>
  <c r="Q184" i="7"/>
  <c r="Q185" i="7"/>
  <c r="Q186" i="7"/>
  <c r="Q187" i="7"/>
  <c r="Q188" i="7"/>
  <c r="Q189" i="7"/>
  <c r="Q190" i="7"/>
  <c r="Q191" i="7"/>
  <c r="Q192" i="7"/>
  <c r="Q193" i="7"/>
  <c r="Q194" i="7"/>
  <c r="Q195" i="7"/>
  <c r="Q196" i="7"/>
  <c r="Q197" i="7"/>
  <c r="Q198" i="7"/>
  <c r="Q199" i="7"/>
  <c r="Q200" i="7"/>
  <c r="Q201" i="7"/>
  <c r="Q202" i="7"/>
  <c r="Q203" i="7"/>
  <c r="Q204" i="7"/>
  <c r="Q205" i="7"/>
  <c r="Q206" i="7"/>
  <c r="Q207" i="7"/>
  <c r="Q208" i="7"/>
  <c r="Q209" i="7"/>
  <c r="Q210" i="7"/>
  <c r="Q211" i="7"/>
  <c r="Q212" i="7"/>
  <c r="Q213" i="7"/>
  <c r="Q214" i="7"/>
  <c r="Q215" i="7"/>
  <c r="Q216" i="7"/>
  <c r="Q217" i="7"/>
  <c r="Q218" i="7"/>
  <c r="Q219" i="7"/>
  <c r="Q220" i="7"/>
  <c r="Q221" i="7"/>
  <c r="Q222" i="7"/>
  <c r="Q223" i="7"/>
  <c r="Q224" i="7"/>
  <c r="Q225" i="7"/>
  <c r="Q226" i="7"/>
  <c r="Q227" i="7"/>
  <c r="Q228" i="7"/>
  <c r="Q229" i="7"/>
  <c r="Q230" i="7"/>
  <c r="Q231" i="7"/>
  <c r="Q232" i="7"/>
  <c r="Q233" i="7"/>
  <c r="Q234" i="7"/>
  <c r="Q235" i="7"/>
  <c r="Q236" i="7"/>
  <c r="Q237" i="7"/>
  <c r="Q238" i="7"/>
  <c r="Q239" i="7"/>
  <c r="Q240" i="7"/>
  <c r="Q241" i="7"/>
  <c r="Q242" i="7"/>
  <c r="Q243" i="7"/>
  <c r="Q244" i="7"/>
  <c r="Q245" i="7"/>
  <c r="Q246" i="7"/>
  <c r="Q247" i="7"/>
  <c r="Q248" i="7"/>
  <c r="Q249" i="7"/>
  <c r="Q250" i="7"/>
  <c r="Q251" i="7"/>
  <c r="Q252" i="7"/>
  <c r="Q253" i="7"/>
  <c r="Q254" i="7"/>
  <c r="Q255" i="7"/>
  <c r="Q256" i="7"/>
  <c r="Q257" i="7"/>
  <c r="Q258" i="7"/>
  <c r="Q259" i="7"/>
  <c r="Q260" i="7"/>
  <c r="Q261" i="7"/>
  <c r="Q262" i="7"/>
  <c r="Q263" i="7"/>
  <c r="Q264" i="7"/>
  <c r="Q265" i="7"/>
  <c r="Q266" i="7"/>
  <c r="Q267" i="7"/>
  <c r="Q268" i="7"/>
  <c r="Q269" i="7"/>
  <c r="Q270" i="7"/>
  <c r="Q271" i="7"/>
  <c r="Q272" i="7"/>
  <c r="Q273" i="7"/>
  <c r="Q274" i="7"/>
  <c r="Q275" i="7"/>
  <c r="Q276" i="7"/>
  <c r="Q277" i="7"/>
  <c r="Q278" i="7"/>
  <c r="Q279" i="7"/>
  <c r="Q280" i="7"/>
  <c r="Q281" i="7"/>
  <c r="Q282" i="7"/>
  <c r="Q283" i="7"/>
  <c r="Q284" i="7"/>
  <c r="Q285" i="7"/>
  <c r="Q286" i="7"/>
  <c r="Q287" i="7"/>
  <c r="Q288" i="7"/>
  <c r="Q289" i="7"/>
  <c r="Q290" i="7"/>
  <c r="Q291" i="7"/>
  <c r="Q292" i="7"/>
  <c r="Q293" i="7"/>
  <c r="Q294" i="7"/>
  <c r="Q295" i="7"/>
  <c r="Q296" i="7"/>
  <c r="Q297" i="7"/>
  <c r="Q298" i="7"/>
  <c r="Q299" i="7"/>
  <c r="Q300" i="7"/>
  <c r="Q301" i="7"/>
  <c r="Q302" i="7"/>
  <c r="Q303" i="7"/>
  <c r="Q304" i="7"/>
  <c r="Q305" i="7"/>
  <c r="Q306" i="7"/>
  <c r="Q307" i="7"/>
  <c r="Q308" i="7"/>
  <c r="Q309" i="7"/>
  <c r="Q310" i="7"/>
  <c r="Q311" i="7"/>
  <c r="Q312" i="7"/>
  <c r="Q313" i="7"/>
  <c r="Q314" i="7"/>
  <c r="Q315" i="7"/>
  <c r="Q316" i="7"/>
  <c r="Q317" i="7"/>
  <c r="Q318" i="7"/>
  <c r="Q319" i="7"/>
  <c r="Q320" i="7"/>
  <c r="Q321" i="7"/>
  <c r="Q322" i="7"/>
  <c r="Q323" i="7"/>
  <c r="Q324" i="7"/>
  <c r="Q325" i="7"/>
  <c r="Q326" i="7"/>
  <c r="Q327" i="7"/>
  <c r="Q328" i="7"/>
  <c r="Q329" i="7"/>
  <c r="Q330" i="7"/>
  <c r="Q331" i="7"/>
  <c r="Q332" i="7"/>
  <c r="Q333" i="7"/>
  <c r="Q334" i="7"/>
  <c r="Q335" i="7"/>
  <c r="Q336" i="7"/>
  <c r="Q337" i="7"/>
  <c r="Q338" i="7"/>
  <c r="Q339" i="7"/>
  <c r="Q340" i="7"/>
  <c r="Q341" i="7"/>
  <c r="Q342" i="7"/>
  <c r="Q343" i="7"/>
  <c r="Q344" i="7"/>
  <c r="Q345" i="7"/>
  <c r="Q346" i="7"/>
  <c r="Q347" i="7"/>
  <c r="Q348" i="7"/>
  <c r="Q349" i="7"/>
  <c r="Q350" i="7"/>
  <c r="Q351" i="7"/>
  <c r="Q352" i="7"/>
  <c r="Q353" i="7"/>
  <c r="Q354" i="7"/>
  <c r="Q355" i="7"/>
  <c r="Q356" i="7"/>
  <c r="Q357" i="7"/>
  <c r="Q358" i="7"/>
  <c r="Q359" i="7"/>
  <c r="Q360" i="7"/>
  <c r="Q361" i="7"/>
  <c r="Q362" i="7"/>
  <c r="Q363" i="7"/>
  <c r="Q364" i="7"/>
  <c r="Q365" i="7"/>
  <c r="Q366" i="7"/>
  <c r="Q367" i="7"/>
  <c r="Q368" i="7"/>
  <c r="Q369" i="7"/>
  <c r="Q370" i="7"/>
  <c r="Q371" i="7"/>
  <c r="Q372" i="7"/>
  <c r="Q373" i="7"/>
  <c r="Q374" i="7"/>
  <c r="Q375" i="7"/>
  <c r="Q376" i="7"/>
  <c r="Q377" i="7"/>
  <c r="Q378" i="7"/>
  <c r="Q379" i="7"/>
  <c r="Q380" i="7"/>
  <c r="Q381" i="7"/>
  <c r="Q382" i="7"/>
  <c r="Q383" i="7"/>
  <c r="Q384" i="7"/>
  <c r="Q385" i="7"/>
  <c r="Q386" i="7"/>
  <c r="Q387" i="7"/>
  <c r="Q388" i="7"/>
  <c r="Q389" i="7"/>
  <c r="Q390" i="7"/>
  <c r="Q391" i="7"/>
  <c r="Q392" i="7"/>
  <c r="Q393" i="7"/>
  <c r="Q394" i="7"/>
  <c r="Q395" i="7"/>
  <c r="Q396" i="7"/>
  <c r="Q397" i="7"/>
  <c r="Q398" i="7"/>
  <c r="Q399" i="7"/>
  <c r="Q400" i="7"/>
  <c r="Q401" i="7"/>
  <c r="Q402" i="7"/>
  <c r="Q403" i="7"/>
  <c r="Q404" i="7"/>
  <c r="Q405" i="7"/>
  <c r="Q406" i="7"/>
  <c r="Q407" i="7"/>
  <c r="Q408" i="7"/>
  <c r="Q409" i="7"/>
  <c r="Q410" i="7"/>
  <c r="Q411" i="7"/>
  <c r="Q412" i="7"/>
  <c r="Q413" i="7"/>
  <c r="Q414" i="7"/>
  <c r="Q415" i="7"/>
  <c r="Q416" i="7"/>
  <c r="Q417" i="7"/>
  <c r="Q418" i="7"/>
  <c r="Q419" i="7"/>
  <c r="Q420" i="7"/>
  <c r="Q421" i="7"/>
  <c r="Q422" i="7"/>
  <c r="Q423" i="7"/>
  <c r="Q424" i="7"/>
  <c r="Q425" i="7"/>
  <c r="Q426" i="7"/>
  <c r="Q427" i="7"/>
  <c r="Q428" i="7"/>
  <c r="Q429" i="7"/>
  <c r="Q430" i="7"/>
  <c r="Q431" i="7"/>
  <c r="Q432" i="7"/>
  <c r="Q433" i="7"/>
  <c r="Q434" i="7"/>
  <c r="Q435" i="7"/>
  <c r="Q436" i="7"/>
  <c r="Q437" i="7"/>
  <c r="Q438" i="7"/>
  <c r="Q439" i="7"/>
  <c r="Q440" i="7"/>
  <c r="Q441" i="7"/>
  <c r="Q442" i="7"/>
  <c r="Q443" i="7"/>
  <c r="Q444" i="7"/>
  <c r="Q445" i="7"/>
  <c r="Q446" i="7"/>
  <c r="Q447" i="7"/>
  <c r="Q448" i="7"/>
  <c r="Q449" i="7"/>
  <c r="Q450" i="7"/>
  <c r="Q451" i="7"/>
  <c r="Q452" i="7"/>
  <c r="Q453" i="7"/>
  <c r="Q454" i="7"/>
  <c r="Q455" i="7"/>
  <c r="Q456" i="7"/>
  <c r="Q457" i="7"/>
  <c r="Q458" i="7"/>
  <c r="Q459" i="7"/>
  <c r="Q460" i="7"/>
  <c r="Q461" i="7"/>
  <c r="Q462" i="7"/>
  <c r="Q463" i="7"/>
  <c r="Q464" i="7"/>
  <c r="Q465" i="7"/>
  <c r="Q466" i="7"/>
  <c r="Q467" i="7"/>
  <c r="Q468" i="7"/>
  <c r="Q469" i="7"/>
  <c r="Q470" i="7"/>
  <c r="Q471" i="7"/>
  <c r="Q472" i="7"/>
  <c r="Q473" i="7"/>
  <c r="Q474" i="7"/>
  <c r="Q475" i="7"/>
  <c r="Q476" i="7"/>
  <c r="Q477" i="7"/>
  <c r="Q478" i="7"/>
  <c r="Q479" i="7"/>
  <c r="Q480" i="7"/>
  <c r="Q481" i="7"/>
  <c r="Q482" i="7"/>
  <c r="Q483" i="7"/>
  <c r="Q484" i="7"/>
  <c r="Q485" i="7"/>
  <c r="Q486" i="7"/>
  <c r="Q487" i="7"/>
  <c r="Q488" i="7"/>
  <c r="Q489" i="7"/>
  <c r="Q490" i="7"/>
  <c r="Q491" i="7"/>
  <c r="Q492" i="7"/>
  <c r="Q493" i="7"/>
  <c r="Q494" i="7"/>
  <c r="Q495" i="7"/>
  <c r="Q496" i="7"/>
  <c r="Q497" i="7"/>
  <c r="Q498" i="7"/>
  <c r="Q499" i="7"/>
  <c r="Q500" i="7"/>
  <c r="Q501" i="7"/>
  <c r="Q502" i="7"/>
  <c r="Q503" i="7"/>
  <c r="Q504" i="7"/>
  <c r="Q505" i="7"/>
  <c r="Q506" i="7"/>
  <c r="Q507" i="7"/>
  <c r="Q508" i="7"/>
  <c r="Q509" i="7"/>
  <c r="Q510" i="7"/>
  <c r="Q511" i="7"/>
  <c r="Q512" i="7"/>
  <c r="Q513" i="7"/>
  <c r="Q514" i="7"/>
  <c r="Q515" i="7"/>
  <c r="Q516" i="7"/>
  <c r="Q517" i="7"/>
  <c r="Q518" i="7"/>
  <c r="Q519" i="7"/>
  <c r="Q520" i="7"/>
  <c r="Q521" i="7"/>
  <c r="Q522" i="7"/>
  <c r="Q523" i="7"/>
  <c r="Q524" i="7"/>
  <c r="Q525" i="7"/>
  <c r="Q526" i="7"/>
  <c r="Q527" i="7"/>
  <c r="Q528" i="7"/>
  <c r="Q529" i="7"/>
  <c r="Q530" i="7"/>
  <c r="Q531" i="7"/>
  <c r="Q532" i="7"/>
  <c r="Q533" i="7"/>
  <c r="Q534" i="7"/>
  <c r="Q535" i="7"/>
  <c r="Q536" i="7"/>
  <c r="Q537" i="7"/>
  <c r="Q538" i="7"/>
  <c r="Q539" i="7"/>
  <c r="Q540" i="7"/>
  <c r="Q541" i="7"/>
  <c r="Q542" i="7"/>
  <c r="Q543" i="7"/>
  <c r="Q544" i="7"/>
  <c r="Q545" i="7"/>
  <c r="Q546" i="7"/>
  <c r="Q547" i="7"/>
  <c r="Q548" i="7"/>
  <c r="Q549" i="7"/>
  <c r="Q550" i="7"/>
  <c r="Q551" i="7"/>
  <c r="Q552" i="7"/>
  <c r="Q553" i="7"/>
  <c r="Q554" i="7"/>
  <c r="Q555" i="7"/>
  <c r="Q556" i="7"/>
  <c r="Q557" i="7"/>
  <c r="Q558" i="7"/>
  <c r="Q559" i="7"/>
  <c r="Q560" i="7"/>
  <c r="Q561" i="7"/>
  <c r="Q562" i="7"/>
  <c r="Q563" i="7"/>
  <c r="Q564" i="7"/>
  <c r="Q565" i="7"/>
  <c r="Q566" i="7"/>
  <c r="Q567" i="7"/>
  <c r="Q568" i="7"/>
  <c r="Q569" i="7"/>
  <c r="Q570" i="7"/>
  <c r="Q571" i="7"/>
  <c r="Q572" i="7"/>
  <c r="Q573" i="7"/>
  <c r="Q574" i="7"/>
  <c r="Q575" i="7"/>
  <c r="Q576" i="7"/>
  <c r="Q577" i="7"/>
  <c r="Q578" i="7"/>
  <c r="Q579" i="7"/>
  <c r="Q580" i="7"/>
  <c r="Q581" i="7"/>
  <c r="Q582" i="7"/>
  <c r="Q583" i="7"/>
  <c r="Q584" i="7"/>
  <c r="Q585" i="7"/>
  <c r="Q586" i="7"/>
  <c r="Q587" i="7"/>
  <c r="Q588" i="7"/>
  <c r="Q589" i="7"/>
  <c r="Q590" i="7"/>
  <c r="Q591" i="7"/>
  <c r="Q592" i="7"/>
  <c r="Q593" i="7"/>
  <c r="Q594" i="7"/>
  <c r="Q595" i="7"/>
  <c r="Q596" i="7"/>
  <c r="Q597" i="7"/>
  <c r="Q598" i="7"/>
  <c r="Q599" i="7"/>
  <c r="Q600" i="7"/>
  <c r="Q601" i="7"/>
  <c r="Q602" i="7"/>
  <c r="Q603" i="7"/>
  <c r="Q604" i="7"/>
  <c r="Q605" i="7"/>
  <c r="Q606" i="7"/>
  <c r="Q607" i="7"/>
  <c r="Q608" i="7"/>
  <c r="Q609" i="7"/>
  <c r="Q610" i="7"/>
  <c r="Q611" i="7"/>
  <c r="Q612" i="7"/>
  <c r="Q613" i="7"/>
  <c r="Q614" i="7"/>
  <c r="Q615" i="7"/>
  <c r="Q616" i="7"/>
  <c r="Q617" i="7"/>
  <c r="Q618" i="7"/>
  <c r="Q619" i="7"/>
  <c r="Q620" i="7"/>
  <c r="Q621" i="7"/>
  <c r="Q622" i="7"/>
  <c r="Q623" i="7"/>
  <c r="Q624" i="7"/>
  <c r="Q625" i="7"/>
  <c r="Q626" i="7"/>
  <c r="Q627" i="7"/>
  <c r="Q628" i="7"/>
  <c r="Q629" i="7"/>
  <c r="Q630" i="7"/>
  <c r="Q631" i="7"/>
  <c r="Q632" i="7"/>
  <c r="Q633" i="7"/>
  <c r="Q634" i="7"/>
  <c r="Q635" i="7"/>
  <c r="Q636" i="7"/>
  <c r="Q637" i="7"/>
  <c r="Q638" i="7"/>
  <c r="Q639" i="7"/>
  <c r="Q640" i="7"/>
  <c r="Q641" i="7"/>
  <c r="Q642" i="7"/>
  <c r="Q643" i="7"/>
  <c r="Q644" i="7"/>
  <c r="Q645" i="7"/>
  <c r="Q646" i="7"/>
  <c r="Q647" i="7"/>
  <c r="Q648" i="7"/>
  <c r="Q649" i="7"/>
  <c r="Q650" i="7"/>
  <c r="Q651" i="7"/>
  <c r="Q652" i="7"/>
  <c r="Q653" i="7"/>
  <c r="Q654" i="7"/>
  <c r="Q655" i="7"/>
  <c r="Q656" i="7"/>
  <c r="Q657" i="7"/>
  <c r="Q658" i="7"/>
  <c r="Q659" i="7"/>
  <c r="Q660" i="7"/>
  <c r="Q661" i="7"/>
  <c r="Q662" i="7"/>
  <c r="Q663" i="7"/>
  <c r="Q664" i="7"/>
  <c r="Q665" i="7"/>
  <c r="Q666" i="7"/>
  <c r="Q667" i="7"/>
  <c r="Q668" i="7"/>
  <c r="Q669" i="7"/>
  <c r="Q670" i="7"/>
  <c r="Q671" i="7"/>
  <c r="Q672" i="7"/>
  <c r="Q673" i="7"/>
  <c r="Q674" i="7"/>
  <c r="Q675" i="7"/>
  <c r="Q676" i="7"/>
  <c r="Q677" i="7"/>
  <c r="Q678" i="7"/>
  <c r="Q679" i="7"/>
  <c r="Q680" i="7"/>
  <c r="Q681" i="7"/>
  <c r="Q682" i="7"/>
  <c r="Q683" i="7"/>
  <c r="Q684" i="7"/>
  <c r="Q685" i="7"/>
  <c r="Q686" i="7"/>
  <c r="Q687" i="7"/>
  <c r="Q688" i="7"/>
  <c r="Q689" i="7"/>
  <c r="Q690" i="7"/>
  <c r="Q691" i="7"/>
  <c r="Q692" i="7"/>
  <c r="Q693" i="7"/>
  <c r="Q694" i="7"/>
  <c r="Q695" i="7"/>
  <c r="Q696" i="7"/>
  <c r="Q697" i="7"/>
  <c r="Q698" i="7"/>
  <c r="Q699" i="7"/>
  <c r="Q700" i="7"/>
  <c r="Q701" i="7"/>
  <c r="Q702" i="7"/>
  <c r="Q703" i="7"/>
  <c r="Q704" i="7"/>
  <c r="Q705" i="7"/>
  <c r="Q706" i="7"/>
  <c r="Q707" i="7"/>
  <c r="Q708" i="7"/>
  <c r="Q709" i="7"/>
  <c r="Q710" i="7"/>
  <c r="Q711" i="7"/>
  <c r="Q712" i="7"/>
  <c r="Q713" i="7"/>
  <c r="Q714" i="7"/>
  <c r="Q715" i="7"/>
  <c r="Q716" i="7"/>
  <c r="Q717" i="7"/>
  <c r="Q718" i="7"/>
  <c r="Q719" i="7"/>
  <c r="Q720" i="7"/>
  <c r="Q721" i="7"/>
  <c r="Q722" i="7"/>
  <c r="Q723" i="7"/>
  <c r="Q724" i="7"/>
  <c r="Q725" i="7"/>
  <c r="Q726" i="7"/>
  <c r="Q727" i="7"/>
  <c r="Q728" i="7"/>
  <c r="Q729" i="7"/>
  <c r="Q730" i="7"/>
  <c r="Q731" i="7"/>
  <c r="Q732" i="7"/>
  <c r="Q733" i="7"/>
  <c r="Q734" i="7"/>
  <c r="Q735" i="7"/>
  <c r="Q736" i="7"/>
  <c r="Q737" i="7"/>
  <c r="Q738" i="7"/>
  <c r="Q739" i="7"/>
  <c r="Q740" i="7"/>
  <c r="Q741" i="7"/>
  <c r="Q742" i="7"/>
  <c r="Q743" i="7"/>
  <c r="Q744" i="7"/>
  <c r="Q745" i="7"/>
  <c r="Q746" i="7"/>
  <c r="Q747" i="7"/>
  <c r="Q748" i="7"/>
  <c r="Q749" i="7"/>
  <c r="Q750" i="7"/>
  <c r="Q751" i="7"/>
  <c r="Q752" i="7"/>
  <c r="Q753" i="7"/>
  <c r="Q754" i="7"/>
  <c r="Q755" i="7"/>
  <c r="Q756" i="7"/>
  <c r="Q757" i="7"/>
  <c r="Q758" i="7"/>
  <c r="Q759" i="7"/>
  <c r="Q760" i="7"/>
  <c r="Q761" i="7"/>
  <c r="Q762" i="7"/>
  <c r="Q763" i="7"/>
  <c r="Q764" i="7"/>
  <c r="Q765" i="7"/>
  <c r="Q766" i="7"/>
  <c r="Q767" i="7"/>
  <c r="Q768" i="7"/>
  <c r="Q769" i="7"/>
  <c r="Q770" i="7"/>
  <c r="Q771" i="7"/>
  <c r="Q772" i="7"/>
  <c r="Q773" i="7"/>
  <c r="Q774" i="7"/>
  <c r="Q775" i="7"/>
  <c r="Q776" i="7"/>
  <c r="Q777" i="7"/>
  <c r="Q778" i="7"/>
  <c r="Q779" i="7"/>
  <c r="Q780" i="7"/>
  <c r="Q781" i="7"/>
  <c r="Q782" i="7"/>
  <c r="Q783" i="7"/>
  <c r="Q784" i="7"/>
  <c r="Q785" i="7"/>
  <c r="Q786" i="7"/>
  <c r="Q787" i="7"/>
  <c r="Q788" i="7"/>
  <c r="Q789" i="7"/>
  <c r="Q790" i="7"/>
  <c r="Q791" i="7"/>
  <c r="Q792" i="7"/>
  <c r="Q793" i="7"/>
  <c r="Q794" i="7"/>
  <c r="Q795" i="7"/>
  <c r="Q796" i="7"/>
  <c r="Q797" i="7"/>
  <c r="Q798" i="7"/>
  <c r="Q799" i="7"/>
  <c r="Q800" i="7"/>
  <c r="Q801" i="7"/>
  <c r="Q802" i="7"/>
  <c r="Q803" i="7"/>
  <c r="Q804" i="7"/>
  <c r="Q805" i="7"/>
  <c r="Q806" i="7"/>
  <c r="Q807" i="7"/>
  <c r="Q808" i="7"/>
  <c r="Q809" i="7"/>
  <c r="Q810" i="7"/>
  <c r="Q811" i="7"/>
  <c r="Q812" i="7"/>
  <c r="Q813" i="7"/>
  <c r="Q814" i="7"/>
  <c r="Q815" i="7"/>
  <c r="Q816" i="7"/>
  <c r="Q817" i="7"/>
  <c r="Q818" i="7"/>
  <c r="Q819" i="7"/>
  <c r="Q820" i="7"/>
  <c r="Q821" i="7"/>
  <c r="Q822" i="7"/>
  <c r="Q823" i="7"/>
  <c r="Q824" i="7"/>
  <c r="Q825" i="7"/>
  <c r="Q826" i="7"/>
  <c r="Q827" i="7"/>
  <c r="Q828" i="7"/>
  <c r="Q829" i="7"/>
  <c r="Q830" i="7"/>
  <c r="Q831" i="7"/>
  <c r="Q832" i="7"/>
  <c r="Q833" i="7"/>
  <c r="Q834" i="7"/>
  <c r="Q835" i="7"/>
  <c r="Q836" i="7"/>
  <c r="Q837" i="7"/>
  <c r="Q838" i="7"/>
  <c r="Q839" i="7"/>
  <c r="Q840" i="7"/>
  <c r="Q841" i="7"/>
  <c r="Q842" i="7"/>
  <c r="Q843" i="7"/>
  <c r="Q844" i="7"/>
  <c r="Q845" i="7"/>
  <c r="Q846" i="7"/>
  <c r="Q847" i="7"/>
  <c r="Q848" i="7"/>
  <c r="Q849" i="7"/>
  <c r="Q850" i="7"/>
  <c r="Q851" i="7"/>
  <c r="Q852" i="7"/>
  <c r="Q853" i="7"/>
  <c r="Q854" i="7"/>
  <c r="Q855" i="7"/>
  <c r="Q856" i="7"/>
  <c r="Q857" i="7"/>
  <c r="Q858" i="7"/>
  <c r="Q859" i="7"/>
  <c r="Q860" i="7"/>
  <c r="Q861" i="7"/>
  <c r="Q862" i="7"/>
  <c r="Q863" i="7"/>
  <c r="Q864" i="7"/>
  <c r="Q865" i="7"/>
  <c r="Q866" i="7"/>
  <c r="Q867" i="7"/>
  <c r="Q868" i="7"/>
  <c r="Q869" i="7"/>
  <c r="Q870" i="7"/>
  <c r="Q871" i="7"/>
  <c r="Q872" i="7"/>
  <c r="Q873" i="7"/>
  <c r="Q874" i="7"/>
  <c r="Q875" i="7"/>
  <c r="Q876" i="7"/>
  <c r="Q877" i="7"/>
  <c r="Q878" i="7"/>
  <c r="Q879" i="7"/>
  <c r="Q880" i="7"/>
  <c r="Q881" i="7"/>
  <c r="Q882" i="7"/>
  <c r="Q883" i="7"/>
  <c r="Q884" i="7"/>
  <c r="Q885" i="7"/>
  <c r="Q886" i="7"/>
  <c r="Q887" i="7"/>
  <c r="Q888" i="7"/>
  <c r="Q889" i="7"/>
  <c r="Q890" i="7"/>
  <c r="Q891" i="7"/>
  <c r="Q892" i="7"/>
  <c r="Q893" i="7"/>
  <c r="Q894" i="7"/>
  <c r="Q895" i="7"/>
  <c r="Q896" i="7"/>
  <c r="Q897" i="7"/>
  <c r="Q898" i="7"/>
  <c r="Q899" i="7"/>
  <c r="Q900" i="7"/>
  <c r="Q901" i="7"/>
  <c r="Q902" i="7"/>
  <c r="Q903" i="7"/>
  <c r="Q904" i="7"/>
  <c r="Q905" i="7"/>
  <c r="Q906" i="7"/>
  <c r="Q907" i="7"/>
  <c r="Q908" i="7"/>
  <c r="Q909" i="7"/>
  <c r="Q910" i="7"/>
  <c r="Q911" i="7"/>
  <c r="Q912" i="7"/>
  <c r="Q913" i="7"/>
  <c r="Q914" i="7"/>
  <c r="Q915" i="7"/>
  <c r="Q916" i="7"/>
  <c r="Q917" i="7"/>
  <c r="Q918" i="7"/>
  <c r="Q919" i="7"/>
  <c r="Q920" i="7"/>
  <c r="Q921" i="7"/>
  <c r="Q922" i="7"/>
  <c r="Q923" i="7"/>
  <c r="Q924" i="7"/>
  <c r="Q925" i="7"/>
  <c r="Q926" i="7"/>
  <c r="Q927" i="7"/>
  <c r="Q928" i="7"/>
  <c r="Q929" i="7"/>
  <c r="Q930" i="7"/>
  <c r="Q931" i="7"/>
  <c r="Q932" i="7"/>
  <c r="Q933" i="7"/>
  <c r="Q934" i="7"/>
  <c r="Q935" i="7"/>
  <c r="Q936" i="7"/>
  <c r="Q937" i="7"/>
  <c r="Q938" i="7"/>
  <c r="Q939" i="7"/>
  <c r="Q940" i="7"/>
  <c r="Q941" i="7"/>
  <c r="Q942" i="7"/>
  <c r="Q943" i="7"/>
  <c r="Q944" i="7"/>
  <c r="Q945" i="7"/>
  <c r="Q946" i="7"/>
  <c r="Q947" i="7"/>
  <c r="Q948" i="7"/>
  <c r="Q949" i="7"/>
  <c r="Q950" i="7"/>
  <c r="Q951" i="7"/>
  <c r="Q952" i="7"/>
  <c r="Q953" i="7"/>
  <c r="Q954" i="7"/>
  <c r="Q955" i="7"/>
  <c r="Q956" i="7"/>
  <c r="Q957" i="7"/>
  <c r="Q958" i="7"/>
  <c r="Q959" i="7"/>
  <c r="Q960" i="7"/>
  <c r="Q961" i="7"/>
  <c r="Q962" i="7"/>
  <c r="Q963" i="7"/>
  <c r="Q964" i="7"/>
  <c r="Q965" i="7"/>
  <c r="Q966" i="7"/>
  <c r="Q967" i="7"/>
  <c r="Q968" i="7"/>
  <c r="Q969" i="7"/>
  <c r="Q970" i="7"/>
  <c r="Q971" i="7"/>
  <c r="Q972" i="7"/>
  <c r="Q973" i="7"/>
  <c r="Q974" i="7"/>
  <c r="Q975" i="7"/>
  <c r="Q976" i="7"/>
  <c r="Q977" i="7"/>
  <c r="Q978" i="7"/>
  <c r="Q979" i="7"/>
  <c r="Q980" i="7"/>
  <c r="Q981" i="7"/>
  <c r="Q982" i="7"/>
  <c r="Q983" i="7"/>
  <c r="Q984" i="7"/>
  <c r="Q985" i="7"/>
  <c r="Q986" i="7"/>
  <c r="Q987" i="7"/>
  <c r="Q988" i="7"/>
  <c r="Q989" i="7"/>
  <c r="Q990" i="7"/>
  <c r="Q991" i="7"/>
  <c r="Q992" i="7"/>
  <c r="Q993" i="7"/>
  <c r="Q994" i="7"/>
  <c r="Q995" i="7"/>
  <c r="Q996" i="7"/>
  <c r="Q997" i="7"/>
  <c r="Q998" i="7"/>
  <c r="Q999" i="7"/>
  <c r="Q1000" i="7"/>
  <c r="Q1001" i="7"/>
  <c r="Q1002" i="7"/>
  <c r="Q1003" i="7"/>
  <c r="Q1004" i="7"/>
  <c r="Q1005" i="7"/>
  <c r="Q1006" i="7"/>
  <c r="Q1007" i="7"/>
  <c r="Q1008" i="7"/>
  <c r="Q1009" i="7"/>
  <c r="Q1010" i="7"/>
  <c r="Q1011" i="7"/>
  <c r="Q1012" i="7"/>
  <c r="Q1013" i="7"/>
  <c r="Q1014" i="7"/>
  <c r="Q1015" i="7"/>
  <c r="Q1016" i="7"/>
  <c r="Q1017" i="7"/>
  <c r="Q1018" i="7"/>
  <c r="Q1019" i="7"/>
  <c r="Q1020" i="7"/>
  <c r="Q1021" i="7"/>
  <c r="Q1022" i="7"/>
  <c r="Q1023" i="7"/>
  <c r="Q1024" i="7"/>
  <c r="Q1025" i="7"/>
  <c r="Q1026" i="7"/>
  <c r="Q1027" i="7"/>
  <c r="Q1028" i="7"/>
  <c r="Q1029" i="7"/>
  <c r="Q1030" i="7"/>
  <c r="Q1031" i="7"/>
  <c r="Q1032" i="7"/>
  <c r="Q1033" i="7"/>
  <c r="Q1034" i="7"/>
  <c r="Q1035" i="7"/>
  <c r="Q1036" i="7"/>
  <c r="Q1037" i="7"/>
  <c r="Q1038" i="7"/>
  <c r="Q1039" i="7"/>
  <c r="Q1040" i="7"/>
  <c r="Q1041" i="7"/>
  <c r="Q1042" i="7"/>
  <c r="Q1043" i="7"/>
  <c r="Q1044" i="7"/>
  <c r="Q1045" i="7"/>
  <c r="Q1046" i="7"/>
  <c r="Q1047" i="7"/>
  <c r="Q1048" i="7"/>
  <c r="Q1049" i="7"/>
  <c r="Q1050" i="7"/>
  <c r="Q1051" i="7"/>
  <c r="Q1052" i="7"/>
  <c r="Q1053" i="7"/>
  <c r="Q1054" i="7"/>
  <c r="Q1055" i="7"/>
  <c r="Q1056" i="7"/>
  <c r="Q1057" i="7"/>
  <c r="Q1058" i="7"/>
  <c r="Q1059" i="7"/>
  <c r="Q1060" i="7"/>
  <c r="Q1061" i="7"/>
  <c r="Q1062" i="7"/>
  <c r="Q1063" i="7"/>
  <c r="Q1064" i="7"/>
  <c r="Q1065" i="7"/>
  <c r="Q1066" i="7"/>
  <c r="Q1067" i="7"/>
  <c r="Q1068" i="7"/>
  <c r="Q1069" i="7"/>
  <c r="Q1070" i="7"/>
  <c r="Q1071" i="7"/>
  <c r="Q1072" i="7"/>
  <c r="Q1073" i="7"/>
  <c r="Q1074" i="7"/>
  <c r="Q1075" i="7"/>
  <c r="Q1076" i="7"/>
  <c r="Q1077" i="7"/>
  <c r="Q1078" i="7"/>
  <c r="Q1079" i="7"/>
  <c r="Q1080" i="7"/>
  <c r="Q1081" i="7"/>
  <c r="Q1082" i="7"/>
  <c r="Q1083" i="7"/>
  <c r="Q1084" i="7"/>
  <c r="Q1085" i="7"/>
  <c r="Q1086" i="7"/>
  <c r="Q1087" i="7"/>
  <c r="Q1088" i="7"/>
  <c r="Q1089" i="7"/>
  <c r="Q1090" i="7"/>
  <c r="Q1091" i="7"/>
  <c r="Q1092" i="7"/>
  <c r="Q1093" i="7"/>
  <c r="Q1094" i="7"/>
  <c r="Q1095" i="7"/>
  <c r="Q1096" i="7"/>
  <c r="Q1097" i="7"/>
  <c r="Q1098" i="7"/>
  <c r="Q1099" i="7"/>
  <c r="Q1100" i="7"/>
  <c r="Q1101" i="7"/>
  <c r="Q1102" i="7"/>
  <c r="Q1103" i="7"/>
  <c r="Q1104" i="7"/>
  <c r="Q1105" i="7"/>
  <c r="Q1106" i="7"/>
  <c r="Q1107" i="7"/>
  <c r="Q1108" i="7"/>
  <c r="Q1109" i="7"/>
  <c r="Q1110" i="7"/>
  <c r="Q1111" i="7"/>
  <c r="Q1112" i="7"/>
  <c r="Q1113" i="7"/>
  <c r="Q1114" i="7"/>
  <c r="Q1115" i="7"/>
  <c r="Q1116" i="7"/>
  <c r="Q1117" i="7"/>
  <c r="Q1118" i="7"/>
  <c r="Q1119" i="7"/>
  <c r="Q1120" i="7"/>
  <c r="Q1121" i="7"/>
  <c r="Q1122" i="7"/>
  <c r="Q1123" i="7"/>
  <c r="Q1124" i="7"/>
  <c r="Q1125" i="7"/>
  <c r="Q1126" i="7"/>
  <c r="Q1127" i="7"/>
  <c r="Q1128" i="7"/>
  <c r="Q1129" i="7"/>
  <c r="Q1130" i="7"/>
  <c r="Q1131" i="7"/>
  <c r="Q1132" i="7"/>
  <c r="Q1133" i="7"/>
  <c r="Q1134" i="7"/>
  <c r="Q1135" i="7"/>
  <c r="Q1136" i="7"/>
  <c r="Q1137" i="7"/>
  <c r="Q1138" i="7"/>
  <c r="Q1139" i="7"/>
  <c r="Q1140" i="7"/>
  <c r="Q1141" i="7"/>
  <c r="Q1142" i="7"/>
  <c r="Q1143" i="7"/>
  <c r="Q1144" i="7"/>
  <c r="Q1145" i="7"/>
  <c r="Q1146" i="7"/>
  <c r="Q1147" i="7"/>
  <c r="Q1148" i="7"/>
  <c r="Q1149" i="7"/>
  <c r="Q1150" i="7"/>
  <c r="Q1151" i="7"/>
  <c r="Q1152" i="7"/>
  <c r="Q1153" i="7"/>
  <c r="Q1154" i="7"/>
  <c r="Q1155" i="7"/>
  <c r="Q1156" i="7"/>
  <c r="Q1157" i="7"/>
  <c r="Q1158" i="7"/>
  <c r="Q1159" i="7"/>
  <c r="Q1160" i="7"/>
  <c r="Q1161" i="7"/>
  <c r="Q1162" i="7"/>
  <c r="Q1163" i="7"/>
  <c r="Q1164" i="7"/>
  <c r="Q1165" i="7"/>
  <c r="Q1166" i="7"/>
  <c r="Q1167" i="7"/>
  <c r="Q1168" i="7"/>
  <c r="Q1169" i="7"/>
  <c r="Q1170" i="7"/>
  <c r="Q1171" i="7"/>
  <c r="Q1172" i="7"/>
  <c r="Q1173" i="7"/>
  <c r="Q1174" i="7"/>
  <c r="Q1175" i="7"/>
  <c r="Q1176" i="7"/>
  <c r="Q1177" i="7"/>
  <c r="Q1178" i="7"/>
  <c r="Q1179" i="7"/>
  <c r="Q1180" i="7"/>
  <c r="Q1181" i="7"/>
  <c r="Q3" i="7"/>
  <c r="B17" i="9"/>
  <c r="B16" i="9"/>
  <c r="S4" i="7"/>
  <c r="T4" i="7" s="1"/>
  <c r="S5" i="7"/>
  <c r="T5" i="7" s="1"/>
  <c r="S6" i="7"/>
  <c r="T6" i="7" s="1"/>
  <c r="S7" i="7"/>
  <c r="T7" i="7" s="1"/>
  <c r="S8" i="7"/>
  <c r="T8" i="7" s="1"/>
  <c r="S9" i="7"/>
  <c r="T9" i="7" s="1"/>
  <c r="S10" i="7"/>
  <c r="T10" i="7" s="1"/>
  <c r="S11" i="7"/>
  <c r="T11" i="7" s="1"/>
  <c r="S12" i="7"/>
  <c r="T12" i="7" s="1"/>
  <c r="S13" i="7"/>
  <c r="T13" i="7" s="1"/>
  <c r="S14" i="7"/>
  <c r="T14" i="7" s="1"/>
  <c r="S15" i="7"/>
  <c r="T15" i="7" s="1"/>
  <c r="S16" i="7"/>
  <c r="T16" i="7" s="1"/>
  <c r="S17" i="7"/>
  <c r="T17" i="7" s="1"/>
  <c r="S18" i="7"/>
  <c r="T18" i="7" s="1"/>
  <c r="S19" i="7"/>
  <c r="T19" i="7" s="1"/>
  <c r="S20" i="7"/>
  <c r="T20" i="7" s="1"/>
  <c r="S21" i="7"/>
  <c r="T21" i="7" s="1"/>
  <c r="S22" i="7"/>
  <c r="T22" i="7" s="1"/>
  <c r="S23" i="7"/>
  <c r="T23" i="7" s="1"/>
  <c r="S24" i="7"/>
  <c r="T24" i="7" s="1"/>
  <c r="S25" i="7"/>
  <c r="T25" i="7" s="1"/>
  <c r="S26" i="7"/>
  <c r="T26" i="7" s="1"/>
  <c r="S27" i="7"/>
  <c r="T27" i="7" s="1"/>
  <c r="S28" i="7"/>
  <c r="T28" i="7" s="1"/>
  <c r="S29" i="7"/>
  <c r="T29" i="7" s="1"/>
  <c r="S30" i="7"/>
  <c r="T30" i="7" s="1"/>
  <c r="S31" i="7"/>
  <c r="T31" i="7" s="1"/>
  <c r="S32" i="7"/>
  <c r="T32" i="7" s="1"/>
  <c r="S33" i="7"/>
  <c r="T33" i="7" s="1"/>
  <c r="S34" i="7"/>
  <c r="T34" i="7" s="1"/>
  <c r="S35" i="7"/>
  <c r="T35" i="7" s="1"/>
  <c r="S36" i="7"/>
  <c r="T36" i="7" s="1"/>
  <c r="S37" i="7"/>
  <c r="T37" i="7" s="1"/>
  <c r="S38" i="7"/>
  <c r="T38" i="7" s="1"/>
  <c r="S39" i="7"/>
  <c r="T39" i="7" s="1"/>
  <c r="S40" i="7"/>
  <c r="T40" i="7" s="1"/>
  <c r="S41" i="7"/>
  <c r="T41" i="7" s="1"/>
  <c r="S42" i="7"/>
  <c r="T42" i="7" s="1"/>
  <c r="S43" i="7"/>
  <c r="T43" i="7" s="1"/>
  <c r="S44" i="7"/>
  <c r="T44" i="7" s="1"/>
  <c r="S45" i="7"/>
  <c r="T45" i="7" s="1"/>
  <c r="S46" i="7"/>
  <c r="T46" i="7" s="1"/>
  <c r="S47" i="7"/>
  <c r="T47" i="7" s="1"/>
  <c r="S48" i="7"/>
  <c r="T48" i="7" s="1"/>
  <c r="S49" i="7"/>
  <c r="T49" i="7" s="1"/>
  <c r="S50" i="7"/>
  <c r="T50" i="7" s="1"/>
  <c r="S51" i="7"/>
  <c r="T51" i="7" s="1"/>
  <c r="S52" i="7"/>
  <c r="T52" i="7" s="1"/>
  <c r="S53" i="7"/>
  <c r="T53" i="7" s="1"/>
  <c r="S54" i="7"/>
  <c r="T54" i="7" s="1"/>
  <c r="S55" i="7"/>
  <c r="T55" i="7" s="1"/>
  <c r="S56" i="7"/>
  <c r="T56" i="7" s="1"/>
  <c r="S57" i="7"/>
  <c r="T57" i="7" s="1"/>
  <c r="S58" i="7"/>
  <c r="T58" i="7" s="1"/>
  <c r="S59" i="7"/>
  <c r="T59" i="7" s="1"/>
  <c r="S60" i="7"/>
  <c r="T60" i="7" s="1"/>
  <c r="S61" i="7"/>
  <c r="T61" i="7" s="1"/>
  <c r="S63" i="7"/>
  <c r="T63" i="7" s="1"/>
  <c r="S64" i="7"/>
  <c r="T64" i="7" s="1"/>
  <c r="S65" i="7"/>
  <c r="T65" i="7" s="1"/>
  <c r="S66" i="7"/>
  <c r="T66" i="7" s="1"/>
  <c r="S67" i="7"/>
  <c r="T67" i="7" s="1"/>
  <c r="S68" i="7"/>
  <c r="T68" i="7" s="1"/>
  <c r="S69" i="7"/>
  <c r="T69" i="7" s="1"/>
  <c r="S70" i="7"/>
  <c r="T70" i="7" s="1"/>
  <c r="S71" i="7"/>
  <c r="T71" i="7" s="1"/>
  <c r="S72" i="7"/>
  <c r="T72" i="7" s="1"/>
  <c r="S73" i="7"/>
  <c r="T73" i="7" s="1"/>
  <c r="S74" i="7"/>
  <c r="T74" i="7" s="1"/>
  <c r="S75" i="7"/>
  <c r="T75" i="7" s="1"/>
  <c r="S76" i="7"/>
  <c r="T76" i="7" s="1"/>
  <c r="S77" i="7"/>
  <c r="T77" i="7" s="1"/>
  <c r="S78" i="7"/>
  <c r="T78" i="7" s="1"/>
  <c r="S79" i="7"/>
  <c r="T79" i="7" s="1"/>
  <c r="S80" i="7"/>
  <c r="T80" i="7" s="1"/>
  <c r="S81" i="7"/>
  <c r="T81" i="7" s="1"/>
  <c r="S82" i="7"/>
  <c r="T82" i="7" s="1"/>
  <c r="S83" i="7"/>
  <c r="T83" i="7" s="1"/>
  <c r="S84" i="7"/>
  <c r="T84" i="7" s="1"/>
  <c r="S85" i="7"/>
  <c r="T85" i="7" s="1"/>
  <c r="S86" i="7"/>
  <c r="T86" i="7" s="1"/>
  <c r="S87" i="7"/>
  <c r="T87" i="7" s="1"/>
  <c r="S88" i="7"/>
  <c r="T88" i="7" s="1"/>
  <c r="S89" i="7"/>
  <c r="T89" i="7" s="1"/>
  <c r="S90" i="7"/>
  <c r="T90" i="7" s="1"/>
  <c r="S91" i="7"/>
  <c r="T91" i="7" s="1"/>
  <c r="S92" i="7"/>
  <c r="T92" i="7" s="1"/>
  <c r="S93" i="7"/>
  <c r="T93" i="7" s="1"/>
  <c r="S94" i="7"/>
  <c r="T94" i="7" s="1"/>
  <c r="S95" i="7"/>
  <c r="T95" i="7" s="1"/>
  <c r="S96" i="7"/>
  <c r="T96" i="7" s="1"/>
  <c r="S97" i="7"/>
  <c r="T97" i="7" s="1"/>
  <c r="S99" i="7"/>
  <c r="T99" i="7" s="1"/>
  <c r="S100" i="7"/>
  <c r="T100" i="7" s="1"/>
  <c r="S101" i="7"/>
  <c r="T101" i="7" s="1"/>
  <c r="S102" i="7"/>
  <c r="T102" i="7" s="1"/>
  <c r="S103" i="7"/>
  <c r="T103" i="7" s="1"/>
  <c r="S104" i="7"/>
  <c r="T104" i="7" s="1"/>
  <c r="S105" i="7"/>
  <c r="T105" i="7" s="1"/>
  <c r="S106" i="7"/>
  <c r="T106" i="7" s="1"/>
  <c r="S107" i="7"/>
  <c r="T107" i="7" s="1"/>
  <c r="S108" i="7"/>
  <c r="T108" i="7" s="1"/>
  <c r="S109" i="7"/>
  <c r="T109" i="7" s="1"/>
  <c r="S110" i="7"/>
  <c r="T110" i="7" s="1"/>
  <c r="S111" i="7"/>
  <c r="T111" i="7" s="1"/>
  <c r="S112" i="7"/>
  <c r="T112" i="7" s="1"/>
  <c r="S113" i="7"/>
  <c r="T113" i="7" s="1"/>
  <c r="S114" i="7"/>
  <c r="T114" i="7" s="1"/>
  <c r="S115" i="7"/>
  <c r="T115" i="7" s="1"/>
  <c r="S116" i="7"/>
  <c r="T116" i="7" s="1"/>
  <c r="S117" i="7"/>
  <c r="T117" i="7" s="1"/>
  <c r="S118" i="7"/>
  <c r="T118" i="7" s="1"/>
  <c r="S119" i="7"/>
  <c r="T119" i="7" s="1"/>
  <c r="S120" i="7"/>
  <c r="T120" i="7" s="1"/>
  <c r="S121" i="7"/>
  <c r="T121" i="7" s="1"/>
  <c r="S122" i="7"/>
  <c r="T122" i="7" s="1"/>
  <c r="S123" i="7"/>
  <c r="T123" i="7" s="1"/>
  <c r="S124" i="7"/>
  <c r="T124" i="7" s="1"/>
  <c r="S125" i="7"/>
  <c r="T125" i="7" s="1"/>
  <c r="S126" i="7"/>
  <c r="T126" i="7" s="1"/>
  <c r="S127" i="7"/>
  <c r="T127" i="7" s="1"/>
  <c r="S128" i="7"/>
  <c r="T128" i="7" s="1"/>
  <c r="S129" i="7"/>
  <c r="T129" i="7" s="1"/>
  <c r="S130" i="7"/>
  <c r="T130" i="7" s="1"/>
  <c r="S131" i="7"/>
  <c r="T131" i="7" s="1"/>
  <c r="S132" i="7"/>
  <c r="T132" i="7" s="1"/>
  <c r="S133" i="7"/>
  <c r="T133" i="7" s="1"/>
  <c r="S134" i="7"/>
  <c r="T134" i="7" s="1"/>
  <c r="S135" i="7"/>
  <c r="T135" i="7" s="1"/>
  <c r="S136" i="7"/>
  <c r="T136" i="7" s="1"/>
  <c r="S137" i="7"/>
  <c r="T137" i="7" s="1"/>
  <c r="S138" i="7"/>
  <c r="T138" i="7" s="1"/>
  <c r="S139" i="7"/>
  <c r="T139" i="7" s="1"/>
  <c r="S140" i="7"/>
  <c r="T140" i="7" s="1"/>
  <c r="S141" i="7"/>
  <c r="T141" i="7" s="1"/>
  <c r="S142" i="7"/>
  <c r="T142" i="7" s="1"/>
  <c r="S143" i="7"/>
  <c r="T143" i="7" s="1"/>
  <c r="S144" i="7"/>
  <c r="T144" i="7" s="1"/>
  <c r="S145" i="7"/>
  <c r="T145" i="7" s="1"/>
  <c r="S146" i="7"/>
  <c r="T146" i="7" s="1"/>
  <c r="S147" i="7"/>
  <c r="T147" i="7" s="1"/>
  <c r="S148" i="7"/>
  <c r="T148" i="7" s="1"/>
  <c r="S149" i="7"/>
  <c r="T149" i="7" s="1"/>
  <c r="S150" i="7"/>
  <c r="T150" i="7" s="1"/>
  <c r="S151" i="7"/>
  <c r="T151" i="7" s="1"/>
  <c r="S152" i="7"/>
  <c r="T152" i="7" s="1"/>
  <c r="S153" i="7"/>
  <c r="T153" i="7" s="1"/>
  <c r="S154" i="7"/>
  <c r="T154" i="7" s="1"/>
  <c r="S155" i="7"/>
  <c r="T155" i="7" s="1"/>
  <c r="S156" i="7"/>
  <c r="T156" i="7" s="1"/>
  <c r="S157" i="7"/>
  <c r="T157" i="7" s="1"/>
  <c r="S158" i="7"/>
  <c r="T158" i="7" s="1"/>
  <c r="S159" i="7"/>
  <c r="T159" i="7" s="1"/>
  <c r="S160" i="7"/>
  <c r="T160" i="7" s="1"/>
  <c r="S161" i="7"/>
  <c r="T161" i="7" s="1"/>
  <c r="S162" i="7"/>
  <c r="T162" i="7" s="1"/>
  <c r="S163" i="7"/>
  <c r="T163" i="7" s="1"/>
  <c r="S164" i="7"/>
  <c r="T164" i="7" s="1"/>
  <c r="S165" i="7"/>
  <c r="T165" i="7" s="1"/>
  <c r="S166" i="7"/>
  <c r="T166" i="7" s="1"/>
  <c r="S167" i="7"/>
  <c r="T167" i="7" s="1"/>
  <c r="S168" i="7"/>
  <c r="T168" i="7" s="1"/>
  <c r="S169" i="7"/>
  <c r="T169" i="7" s="1"/>
  <c r="S170" i="7"/>
  <c r="T170" i="7" s="1"/>
  <c r="S171" i="7"/>
  <c r="T171" i="7" s="1"/>
  <c r="S172" i="7"/>
  <c r="T172" i="7" s="1"/>
  <c r="S173" i="7"/>
  <c r="T173" i="7" s="1"/>
  <c r="S174" i="7"/>
  <c r="T174" i="7" s="1"/>
  <c r="S175" i="7"/>
  <c r="T175" i="7" s="1"/>
  <c r="S176" i="7"/>
  <c r="T176" i="7" s="1"/>
  <c r="S177" i="7"/>
  <c r="T177" i="7" s="1"/>
  <c r="S178" i="7"/>
  <c r="T178" i="7" s="1"/>
  <c r="S179" i="7"/>
  <c r="T179" i="7" s="1"/>
  <c r="S180" i="7"/>
  <c r="T180" i="7" s="1"/>
  <c r="S181" i="7"/>
  <c r="T181" i="7" s="1"/>
  <c r="S182" i="7"/>
  <c r="T182" i="7" s="1"/>
  <c r="S183" i="7"/>
  <c r="T183" i="7" s="1"/>
  <c r="S184" i="7"/>
  <c r="T184" i="7" s="1"/>
  <c r="S185" i="7"/>
  <c r="T185" i="7" s="1"/>
  <c r="S186" i="7"/>
  <c r="T186" i="7" s="1"/>
  <c r="S187" i="7"/>
  <c r="T187" i="7" s="1"/>
  <c r="S188" i="7"/>
  <c r="T188" i="7" s="1"/>
  <c r="S189" i="7"/>
  <c r="T189" i="7" s="1"/>
  <c r="S190" i="7"/>
  <c r="T190" i="7" s="1"/>
  <c r="S191" i="7"/>
  <c r="T191" i="7" s="1"/>
  <c r="S192" i="7"/>
  <c r="T192" i="7" s="1"/>
  <c r="S193" i="7"/>
  <c r="T193" i="7" s="1"/>
  <c r="S194" i="7"/>
  <c r="T194" i="7" s="1"/>
  <c r="S195" i="7"/>
  <c r="T195" i="7" s="1"/>
  <c r="S196" i="7"/>
  <c r="T196" i="7" s="1"/>
  <c r="S197" i="7"/>
  <c r="T197" i="7" s="1"/>
  <c r="S198" i="7"/>
  <c r="T198" i="7" s="1"/>
  <c r="S199" i="7"/>
  <c r="T199" i="7" s="1"/>
  <c r="S200" i="7"/>
  <c r="T200" i="7" s="1"/>
  <c r="S201" i="7"/>
  <c r="T201" i="7" s="1"/>
  <c r="S202" i="7"/>
  <c r="T202" i="7" s="1"/>
  <c r="S203" i="7"/>
  <c r="T203" i="7" s="1"/>
  <c r="S204" i="7"/>
  <c r="T204" i="7" s="1"/>
  <c r="S205" i="7"/>
  <c r="T205" i="7" s="1"/>
  <c r="S206" i="7"/>
  <c r="T206" i="7" s="1"/>
  <c r="S207" i="7"/>
  <c r="T207" i="7" s="1"/>
  <c r="S208" i="7"/>
  <c r="T208" i="7" s="1"/>
  <c r="S209" i="7"/>
  <c r="T209" i="7" s="1"/>
  <c r="S210" i="7"/>
  <c r="T210" i="7" s="1"/>
  <c r="S211" i="7"/>
  <c r="T211" i="7" s="1"/>
  <c r="S212" i="7"/>
  <c r="T212" i="7" s="1"/>
  <c r="S213" i="7"/>
  <c r="T213" i="7" s="1"/>
  <c r="S214" i="7"/>
  <c r="T214" i="7" s="1"/>
  <c r="S215" i="7"/>
  <c r="T215" i="7" s="1"/>
  <c r="S216" i="7"/>
  <c r="T216" i="7" s="1"/>
  <c r="S217" i="7"/>
  <c r="T217" i="7" s="1"/>
  <c r="S218" i="7"/>
  <c r="T218" i="7" s="1"/>
  <c r="S219" i="7"/>
  <c r="T219" i="7" s="1"/>
  <c r="S220" i="7"/>
  <c r="T220" i="7" s="1"/>
  <c r="S221" i="7"/>
  <c r="T221" i="7" s="1"/>
  <c r="S223" i="7"/>
  <c r="T223" i="7" s="1"/>
  <c r="S224" i="7"/>
  <c r="T224" i="7" s="1"/>
  <c r="S225" i="7"/>
  <c r="T225" i="7" s="1"/>
  <c r="S226" i="7"/>
  <c r="T226" i="7" s="1"/>
  <c r="S227" i="7"/>
  <c r="T227" i="7" s="1"/>
  <c r="S228" i="7"/>
  <c r="T228" i="7" s="1"/>
  <c r="S229" i="7"/>
  <c r="T229" i="7" s="1"/>
  <c r="S230" i="7"/>
  <c r="T230" i="7" s="1"/>
  <c r="S231" i="7"/>
  <c r="T231" i="7" s="1"/>
  <c r="S232" i="7"/>
  <c r="T232" i="7" s="1"/>
  <c r="S233" i="7"/>
  <c r="T233" i="7" s="1"/>
  <c r="S234" i="7"/>
  <c r="T234" i="7" s="1"/>
  <c r="S235" i="7"/>
  <c r="T235" i="7" s="1"/>
  <c r="S236" i="7"/>
  <c r="T236" i="7" s="1"/>
  <c r="S237" i="7"/>
  <c r="T237" i="7" s="1"/>
  <c r="S238" i="7"/>
  <c r="T238" i="7" s="1"/>
  <c r="S239" i="7"/>
  <c r="T239" i="7" s="1"/>
  <c r="S240" i="7"/>
  <c r="T240" i="7" s="1"/>
  <c r="S241" i="7"/>
  <c r="T241" i="7" s="1"/>
  <c r="S242" i="7"/>
  <c r="T242" i="7" s="1"/>
  <c r="S243" i="7"/>
  <c r="T243" i="7" s="1"/>
  <c r="S244" i="7"/>
  <c r="T244" i="7" s="1"/>
  <c r="S245" i="7"/>
  <c r="T245" i="7" s="1"/>
  <c r="S246" i="7"/>
  <c r="T246" i="7" s="1"/>
  <c r="S247" i="7"/>
  <c r="T247" i="7" s="1"/>
  <c r="S248" i="7"/>
  <c r="T248" i="7" s="1"/>
  <c r="S249" i="7"/>
  <c r="T249" i="7" s="1"/>
  <c r="S250" i="7"/>
  <c r="T250" i="7" s="1"/>
  <c r="S251" i="7"/>
  <c r="T251" i="7" s="1"/>
  <c r="S252" i="7"/>
  <c r="T252" i="7" s="1"/>
  <c r="S253" i="7"/>
  <c r="T253" i="7" s="1"/>
  <c r="S254" i="7"/>
  <c r="T254" i="7" s="1"/>
  <c r="S255" i="7"/>
  <c r="T255" i="7" s="1"/>
  <c r="S256" i="7"/>
  <c r="T256" i="7" s="1"/>
  <c r="S257" i="7"/>
  <c r="T257" i="7" s="1"/>
  <c r="S258" i="7"/>
  <c r="T258" i="7" s="1"/>
  <c r="S259" i="7"/>
  <c r="T259" i="7" s="1"/>
  <c r="S261" i="7"/>
  <c r="T261" i="7" s="1"/>
  <c r="S262" i="7"/>
  <c r="T262" i="7" s="1"/>
  <c r="S263" i="7"/>
  <c r="T263" i="7" s="1"/>
  <c r="S264" i="7"/>
  <c r="T264" i="7" s="1"/>
  <c r="S265" i="7"/>
  <c r="T265" i="7" s="1"/>
  <c r="S266" i="7"/>
  <c r="T266" i="7" s="1"/>
  <c r="S267" i="7"/>
  <c r="T267" i="7" s="1"/>
  <c r="S268" i="7"/>
  <c r="T268" i="7" s="1"/>
  <c r="S269" i="7"/>
  <c r="T269" i="7" s="1"/>
  <c r="S270" i="7"/>
  <c r="T270" i="7" s="1"/>
  <c r="S271" i="7"/>
  <c r="T271" i="7" s="1"/>
  <c r="S272" i="7"/>
  <c r="T272" i="7" s="1"/>
  <c r="S273" i="7"/>
  <c r="T273" i="7" s="1"/>
  <c r="S274" i="7"/>
  <c r="T274" i="7" s="1"/>
  <c r="S275" i="7"/>
  <c r="T275" i="7" s="1"/>
  <c r="S276" i="7"/>
  <c r="T276" i="7" s="1"/>
  <c r="S277" i="7"/>
  <c r="T277" i="7" s="1"/>
  <c r="S278" i="7"/>
  <c r="T278" i="7" s="1"/>
  <c r="S279" i="7"/>
  <c r="T279" i="7" s="1"/>
  <c r="S280" i="7"/>
  <c r="T280" i="7" s="1"/>
  <c r="S281" i="7"/>
  <c r="T281" i="7" s="1"/>
  <c r="S282" i="7"/>
  <c r="T282" i="7" s="1"/>
  <c r="S283" i="7"/>
  <c r="T283" i="7" s="1"/>
  <c r="S284" i="7"/>
  <c r="T284" i="7" s="1"/>
  <c r="S285" i="7"/>
  <c r="T285" i="7" s="1"/>
  <c r="S286" i="7"/>
  <c r="T286" i="7" s="1"/>
  <c r="S287" i="7"/>
  <c r="T287" i="7" s="1"/>
  <c r="S288" i="7"/>
  <c r="T288" i="7" s="1"/>
  <c r="S289" i="7"/>
  <c r="T289" i="7" s="1"/>
  <c r="S290" i="7"/>
  <c r="T290" i="7" s="1"/>
  <c r="S291" i="7"/>
  <c r="T291" i="7" s="1"/>
  <c r="S292" i="7"/>
  <c r="T292" i="7" s="1"/>
  <c r="S293" i="7"/>
  <c r="T293" i="7" s="1"/>
  <c r="S294" i="7"/>
  <c r="T294" i="7" s="1"/>
  <c r="S295" i="7"/>
  <c r="T295" i="7" s="1"/>
  <c r="S296" i="7"/>
  <c r="T296" i="7" s="1"/>
  <c r="S297" i="7"/>
  <c r="T297" i="7" s="1"/>
  <c r="S298" i="7"/>
  <c r="T298" i="7" s="1"/>
  <c r="S299" i="7"/>
  <c r="T299" i="7" s="1"/>
  <c r="S300" i="7"/>
  <c r="T300" i="7" s="1"/>
  <c r="S301" i="7"/>
  <c r="T301" i="7" s="1"/>
  <c r="S302" i="7"/>
  <c r="T302" i="7" s="1"/>
  <c r="S303" i="7"/>
  <c r="T303" i="7" s="1"/>
  <c r="S304" i="7"/>
  <c r="T304" i="7" s="1"/>
  <c r="S305" i="7"/>
  <c r="T305" i="7" s="1"/>
  <c r="S306" i="7"/>
  <c r="T306" i="7" s="1"/>
  <c r="S307" i="7"/>
  <c r="T307" i="7" s="1"/>
  <c r="S308" i="7"/>
  <c r="T308" i="7" s="1"/>
  <c r="S309" i="7"/>
  <c r="T309" i="7" s="1"/>
  <c r="S310" i="7"/>
  <c r="T310" i="7" s="1"/>
  <c r="S311" i="7"/>
  <c r="T311" i="7" s="1"/>
  <c r="S312" i="7"/>
  <c r="T312" i="7" s="1"/>
  <c r="S313" i="7"/>
  <c r="T313" i="7" s="1"/>
  <c r="S314" i="7"/>
  <c r="T314" i="7" s="1"/>
  <c r="S315" i="7"/>
  <c r="T315" i="7" s="1"/>
  <c r="S316" i="7"/>
  <c r="T316" i="7" s="1"/>
  <c r="S317" i="7"/>
  <c r="T317" i="7" s="1"/>
  <c r="S318" i="7"/>
  <c r="T318" i="7" s="1"/>
  <c r="S319" i="7"/>
  <c r="T319" i="7" s="1"/>
  <c r="S320" i="7"/>
  <c r="T320" i="7" s="1"/>
  <c r="S321" i="7"/>
  <c r="T321" i="7" s="1"/>
  <c r="S322" i="7"/>
  <c r="T322" i="7" s="1"/>
  <c r="S323" i="7"/>
  <c r="T323" i="7" s="1"/>
  <c r="S324" i="7"/>
  <c r="T324" i="7" s="1"/>
  <c r="S325" i="7"/>
  <c r="T325" i="7" s="1"/>
  <c r="S326" i="7"/>
  <c r="T326" i="7" s="1"/>
  <c r="S327" i="7"/>
  <c r="T327" i="7" s="1"/>
  <c r="S328" i="7"/>
  <c r="T328" i="7" s="1"/>
  <c r="S329" i="7"/>
  <c r="T329" i="7" s="1"/>
  <c r="S330" i="7"/>
  <c r="T330" i="7" s="1"/>
  <c r="S331" i="7"/>
  <c r="T331" i="7" s="1"/>
  <c r="S332" i="7"/>
  <c r="T332" i="7" s="1"/>
  <c r="S333" i="7"/>
  <c r="T333" i="7" s="1"/>
  <c r="S334" i="7"/>
  <c r="T334" i="7" s="1"/>
  <c r="S335" i="7"/>
  <c r="T335" i="7" s="1"/>
  <c r="S336" i="7"/>
  <c r="T336" i="7" s="1"/>
  <c r="S337" i="7"/>
  <c r="T337" i="7" s="1"/>
  <c r="S338" i="7"/>
  <c r="T338" i="7" s="1"/>
  <c r="S339" i="7"/>
  <c r="T339" i="7" s="1"/>
  <c r="S340" i="7"/>
  <c r="T340" i="7" s="1"/>
  <c r="S341" i="7"/>
  <c r="T341" i="7" s="1"/>
  <c r="S342" i="7"/>
  <c r="T342" i="7" s="1"/>
  <c r="S343" i="7"/>
  <c r="T343" i="7" s="1"/>
  <c r="S344" i="7"/>
  <c r="T344" i="7" s="1"/>
  <c r="S345" i="7"/>
  <c r="T345" i="7" s="1"/>
  <c r="S346" i="7"/>
  <c r="T346" i="7" s="1"/>
  <c r="S347" i="7"/>
  <c r="T347" i="7" s="1"/>
  <c r="S348" i="7"/>
  <c r="T348" i="7" s="1"/>
  <c r="S349" i="7"/>
  <c r="T349" i="7" s="1"/>
  <c r="S350" i="7"/>
  <c r="T350" i="7" s="1"/>
  <c r="S351" i="7"/>
  <c r="T351" i="7" s="1"/>
  <c r="S352" i="7"/>
  <c r="T352" i="7" s="1"/>
  <c r="S353" i="7"/>
  <c r="T353" i="7" s="1"/>
  <c r="S354" i="7"/>
  <c r="T354" i="7" s="1"/>
  <c r="S355" i="7"/>
  <c r="T355" i="7" s="1"/>
  <c r="S356" i="7"/>
  <c r="T356" i="7" s="1"/>
  <c r="S357" i="7"/>
  <c r="T357" i="7" s="1"/>
  <c r="S358" i="7"/>
  <c r="T358" i="7" s="1"/>
  <c r="S359" i="7"/>
  <c r="T359" i="7" s="1"/>
  <c r="S360" i="7"/>
  <c r="T360" i="7" s="1"/>
  <c r="S361" i="7"/>
  <c r="T361" i="7" s="1"/>
  <c r="S362" i="7"/>
  <c r="T362" i="7" s="1"/>
  <c r="S363" i="7"/>
  <c r="T363" i="7" s="1"/>
  <c r="S364" i="7"/>
  <c r="T364" i="7" s="1"/>
  <c r="S365" i="7"/>
  <c r="T365" i="7" s="1"/>
  <c r="S366" i="7"/>
  <c r="T366" i="7" s="1"/>
  <c r="S367" i="7"/>
  <c r="T367" i="7" s="1"/>
  <c r="S368" i="7"/>
  <c r="T368" i="7" s="1"/>
  <c r="S369" i="7"/>
  <c r="T369" i="7" s="1"/>
  <c r="S370" i="7"/>
  <c r="T370" i="7" s="1"/>
  <c r="S371" i="7"/>
  <c r="T371" i="7" s="1"/>
  <c r="S372" i="7"/>
  <c r="T372" i="7" s="1"/>
  <c r="S373" i="7"/>
  <c r="T373" i="7" s="1"/>
  <c r="S374" i="7"/>
  <c r="T374" i="7" s="1"/>
  <c r="S375" i="7"/>
  <c r="T375" i="7" s="1"/>
  <c r="S376" i="7"/>
  <c r="T376" i="7" s="1"/>
  <c r="S377" i="7"/>
  <c r="T377" i="7" s="1"/>
  <c r="S378" i="7"/>
  <c r="T378" i="7" s="1"/>
  <c r="S379" i="7"/>
  <c r="T379" i="7" s="1"/>
  <c r="S380" i="7"/>
  <c r="T380" i="7" s="1"/>
  <c r="S381" i="7"/>
  <c r="T381" i="7" s="1"/>
  <c r="S382" i="7"/>
  <c r="T382" i="7" s="1"/>
  <c r="S383" i="7"/>
  <c r="T383" i="7" s="1"/>
  <c r="S384" i="7"/>
  <c r="T384" i="7" s="1"/>
  <c r="S385" i="7"/>
  <c r="T385" i="7" s="1"/>
  <c r="S386" i="7"/>
  <c r="T386" i="7" s="1"/>
  <c r="S387" i="7"/>
  <c r="T387" i="7" s="1"/>
  <c r="S388" i="7"/>
  <c r="T388" i="7" s="1"/>
  <c r="S389" i="7"/>
  <c r="T389" i="7" s="1"/>
  <c r="S390" i="7"/>
  <c r="T390" i="7" s="1"/>
  <c r="S391" i="7"/>
  <c r="T391" i="7" s="1"/>
  <c r="S392" i="7"/>
  <c r="T392" i="7" s="1"/>
  <c r="S394" i="7"/>
  <c r="T394" i="7" s="1"/>
  <c r="S395" i="7"/>
  <c r="T395" i="7" s="1"/>
  <c r="S396" i="7"/>
  <c r="T396" i="7" s="1"/>
  <c r="S397" i="7"/>
  <c r="T397" i="7" s="1"/>
  <c r="S398" i="7"/>
  <c r="T398" i="7" s="1"/>
  <c r="S399" i="7"/>
  <c r="T399" i="7" s="1"/>
  <c r="S400" i="7"/>
  <c r="T400" i="7" s="1"/>
  <c r="S401" i="7"/>
  <c r="T401" i="7" s="1"/>
  <c r="S402" i="7"/>
  <c r="T402" i="7" s="1"/>
  <c r="S403" i="7"/>
  <c r="T403" i="7" s="1"/>
  <c r="S404" i="7"/>
  <c r="T404" i="7" s="1"/>
  <c r="S405" i="7"/>
  <c r="T405" i="7" s="1"/>
  <c r="S406" i="7"/>
  <c r="T406" i="7" s="1"/>
  <c r="S407" i="7"/>
  <c r="T407" i="7" s="1"/>
  <c r="S408" i="7"/>
  <c r="T408" i="7" s="1"/>
  <c r="S409" i="7"/>
  <c r="T409" i="7" s="1"/>
  <c r="S410" i="7"/>
  <c r="T410" i="7" s="1"/>
  <c r="S411" i="7"/>
  <c r="T411" i="7" s="1"/>
  <c r="S412" i="7"/>
  <c r="T412" i="7" s="1"/>
  <c r="S413" i="7"/>
  <c r="T413" i="7" s="1"/>
  <c r="S414" i="7"/>
  <c r="T414" i="7" s="1"/>
  <c r="S415" i="7"/>
  <c r="T415" i="7" s="1"/>
  <c r="S416" i="7"/>
  <c r="T416" i="7" s="1"/>
  <c r="S417" i="7"/>
  <c r="T417" i="7" s="1"/>
  <c r="S418" i="7"/>
  <c r="T418" i="7" s="1"/>
  <c r="S419" i="7"/>
  <c r="T419" i="7" s="1"/>
  <c r="S420" i="7"/>
  <c r="T420" i="7" s="1"/>
  <c r="S421" i="7"/>
  <c r="T421" i="7" s="1"/>
  <c r="S422" i="7"/>
  <c r="T422" i="7" s="1"/>
  <c r="S423" i="7"/>
  <c r="T423" i="7" s="1"/>
  <c r="S424" i="7"/>
  <c r="T424" i="7" s="1"/>
  <c r="S425" i="7"/>
  <c r="T425" i="7" s="1"/>
  <c r="S426" i="7"/>
  <c r="T426" i="7" s="1"/>
  <c r="S427" i="7"/>
  <c r="T427" i="7" s="1"/>
  <c r="S428" i="7"/>
  <c r="T428" i="7" s="1"/>
  <c r="S429" i="7"/>
  <c r="T429" i="7" s="1"/>
  <c r="S430" i="7"/>
  <c r="T430" i="7" s="1"/>
  <c r="S431" i="7"/>
  <c r="T431" i="7" s="1"/>
  <c r="S432" i="7"/>
  <c r="T432" i="7" s="1"/>
  <c r="S433" i="7"/>
  <c r="T433" i="7" s="1"/>
  <c r="S434" i="7"/>
  <c r="T434" i="7" s="1"/>
  <c r="S435" i="7"/>
  <c r="T435" i="7" s="1"/>
  <c r="S436" i="7"/>
  <c r="T436" i="7" s="1"/>
  <c r="S437" i="7"/>
  <c r="T437" i="7" s="1"/>
  <c r="S438" i="7"/>
  <c r="T438" i="7" s="1"/>
  <c r="S439" i="7"/>
  <c r="T439" i="7" s="1"/>
  <c r="S440" i="7"/>
  <c r="T440" i="7" s="1"/>
  <c r="S441" i="7"/>
  <c r="T441" i="7" s="1"/>
  <c r="S442" i="7"/>
  <c r="T442" i="7" s="1"/>
  <c r="S443" i="7"/>
  <c r="T443" i="7" s="1"/>
  <c r="S444" i="7"/>
  <c r="T444" i="7" s="1"/>
  <c r="S445" i="7"/>
  <c r="T445" i="7" s="1"/>
  <c r="S446" i="7"/>
  <c r="T446" i="7" s="1"/>
  <c r="S447" i="7"/>
  <c r="T447" i="7" s="1"/>
  <c r="S448" i="7"/>
  <c r="T448" i="7" s="1"/>
  <c r="S449" i="7"/>
  <c r="T449" i="7" s="1"/>
  <c r="S450" i="7"/>
  <c r="T450" i="7" s="1"/>
  <c r="S451" i="7"/>
  <c r="T451" i="7" s="1"/>
  <c r="S452" i="7"/>
  <c r="T452" i="7" s="1"/>
  <c r="S453" i="7"/>
  <c r="T453" i="7" s="1"/>
  <c r="S454" i="7"/>
  <c r="T454" i="7" s="1"/>
  <c r="S455" i="7"/>
  <c r="T455" i="7" s="1"/>
  <c r="S456" i="7"/>
  <c r="T456" i="7" s="1"/>
  <c r="S457" i="7"/>
  <c r="T457" i="7" s="1"/>
  <c r="S458" i="7"/>
  <c r="T458" i="7" s="1"/>
  <c r="S459" i="7"/>
  <c r="T459" i="7" s="1"/>
  <c r="S460" i="7"/>
  <c r="T460" i="7" s="1"/>
  <c r="S461" i="7"/>
  <c r="T461" i="7" s="1"/>
  <c r="S462" i="7"/>
  <c r="T462" i="7" s="1"/>
  <c r="S463" i="7"/>
  <c r="T463" i="7" s="1"/>
  <c r="S464" i="7"/>
  <c r="T464" i="7" s="1"/>
  <c r="S465" i="7"/>
  <c r="T465" i="7" s="1"/>
  <c r="S466" i="7"/>
  <c r="T466" i="7" s="1"/>
  <c r="S467" i="7"/>
  <c r="T467" i="7" s="1"/>
  <c r="S468" i="7"/>
  <c r="T468" i="7" s="1"/>
  <c r="S469" i="7"/>
  <c r="T469" i="7" s="1"/>
  <c r="S470" i="7"/>
  <c r="T470" i="7" s="1"/>
  <c r="S471" i="7"/>
  <c r="T471" i="7" s="1"/>
  <c r="S472" i="7"/>
  <c r="T472" i="7" s="1"/>
  <c r="S473" i="7"/>
  <c r="T473" i="7" s="1"/>
  <c r="S474" i="7"/>
  <c r="T474" i="7" s="1"/>
  <c r="S475" i="7"/>
  <c r="T475" i="7" s="1"/>
  <c r="S476" i="7"/>
  <c r="T476" i="7" s="1"/>
  <c r="S477" i="7"/>
  <c r="T477" i="7" s="1"/>
  <c r="S478" i="7"/>
  <c r="T478" i="7" s="1"/>
  <c r="S479" i="7"/>
  <c r="T479" i="7" s="1"/>
  <c r="S480" i="7"/>
  <c r="T480" i="7" s="1"/>
  <c r="S481" i="7"/>
  <c r="T481" i="7" s="1"/>
  <c r="S482" i="7"/>
  <c r="T482" i="7" s="1"/>
  <c r="S483" i="7"/>
  <c r="T483" i="7" s="1"/>
  <c r="S484" i="7"/>
  <c r="T484" i="7" s="1"/>
  <c r="S485" i="7"/>
  <c r="T485" i="7" s="1"/>
  <c r="S486" i="7"/>
  <c r="T486" i="7" s="1"/>
  <c r="S487" i="7"/>
  <c r="T487" i="7" s="1"/>
  <c r="S488" i="7"/>
  <c r="T488" i="7" s="1"/>
  <c r="S489" i="7"/>
  <c r="T489" i="7" s="1"/>
  <c r="S490" i="7"/>
  <c r="T490" i="7" s="1"/>
  <c r="S491" i="7"/>
  <c r="T491" i="7" s="1"/>
  <c r="S492" i="7"/>
  <c r="T492" i="7" s="1"/>
  <c r="S493" i="7"/>
  <c r="T493" i="7" s="1"/>
  <c r="S494" i="7"/>
  <c r="T494" i="7" s="1"/>
  <c r="S495" i="7"/>
  <c r="T495" i="7" s="1"/>
  <c r="S496" i="7"/>
  <c r="T496" i="7" s="1"/>
  <c r="S497" i="7"/>
  <c r="T497" i="7" s="1"/>
  <c r="S498" i="7"/>
  <c r="T498" i="7" s="1"/>
  <c r="S499" i="7"/>
  <c r="T499" i="7" s="1"/>
  <c r="S500" i="7"/>
  <c r="T500" i="7" s="1"/>
  <c r="S501" i="7"/>
  <c r="T501" i="7" s="1"/>
  <c r="S502" i="7"/>
  <c r="T502" i="7" s="1"/>
  <c r="S503" i="7"/>
  <c r="T503" i="7" s="1"/>
  <c r="S504" i="7"/>
  <c r="T504" i="7" s="1"/>
  <c r="S505" i="7"/>
  <c r="T505" i="7" s="1"/>
  <c r="S506" i="7"/>
  <c r="T506" i="7" s="1"/>
  <c r="S507" i="7"/>
  <c r="T507" i="7" s="1"/>
  <c r="S508" i="7"/>
  <c r="T508" i="7" s="1"/>
  <c r="S509" i="7"/>
  <c r="T509" i="7" s="1"/>
  <c r="S510" i="7"/>
  <c r="T510" i="7" s="1"/>
  <c r="S511" i="7"/>
  <c r="T511" i="7" s="1"/>
  <c r="S512" i="7"/>
  <c r="T512" i="7" s="1"/>
  <c r="S513" i="7"/>
  <c r="T513" i="7" s="1"/>
  <c r="S514" i="7"/>
  <c r="T514" i="7" s="1"/>
  <c r="S515" i="7"/>
  <c r="T515" i="7" s="1"/>
  <c r="S516" i="7"/>
  <c r="T516" i="7" s="1"/>
  <c r="S517" i="7"/>
  <c r="T517" i="7" s="1"/>
  <c r="S518" i="7"/>
  <c r="T518" i="7" s="1"/>
  <c r="S519" i="7"/>
  <c r="T519" i="7" s="1"/>
  <c r="S520" i="7"/>
  <c r="T520" i="7" s="1"/>
  <c r="S521" i="7"/>
  <c r="T521" i="7" s="1"/>
  <c r="S522" i="7"/>
  <c r="T522" i="7" s="1"/>
  <c r="S523" i="7"/>
  <c r="T523" i="7" s="1"/>
  <c r="S525" i="7"/>
  <c r="T525" i="7" s="1"/>
  <c r="S526" i="7"/>
  <c r="T526" i="7" s="1"/>
  <c r="S527" i="7"/>
  <c r="T527" i="7" s="1"/>
  <c r="S528" i="7"/>
  <c r="T528" i="7" s="1"/>
  <c r="S529" i="7"/>
  <c r="T529" i="7" s="1"/>
  <c r="S530" i="7"/>
  <c r="T530" i="7" s="1"/>
  <c r="S531" i="7"/>
  <c r="T531" i="7" s="1"/>
  <c r="S532" i="7"/>
  <c r="T532" i="7" s="1"/>
  <c r="S533" i="7"/>
  <c r="T533" i="7" s="1"/>
  <c r="S534" i="7"/>
  <c r="T534" i="7" s="1"/>
  <c r="S535" i="7"/>
  <c r="T535" i="7" s="1"/>
  <c r="S536" i="7"/>
  <c r="T536" i="7" s="1"/>
  <c r="S537" i="7"/>
  <c r="T537" i="7" s="1"/>
  <c r="S538" i="7"/>
  <c r="T538" i="7" s="1"/>
  <c r="S539" i="7"/>
  <c r="T539" i="7" s="1"/>
  <c r="S540" i="7"/>
  <c r="T540" i="7" s="1"/>
  <c r="S541" i="7"/>
  <c r="T541" i="7" s="1"/>
  <c r="S542" i="7"/>
  <c r="T542" i="7" s="1"/>
  <c r="S543" i="7"/>
  <c r="T543" i="7" s="1"/>
  <c r="S544" i="7"/>
  <c r="T544" i="7" s="1"/>
  <c r="S545" i="7"/>
  <c r="T545" i="7" s="1"/>
  <c r="S546" i="7"/>
  <c r="T546" i="7" s="1"/>
  <c r="S547" i="7"/>
  <c r="T547" i="7" s="1"/>
  <c r="S548" i="7"/>
  <c r="T548" i="7" s="1"/>
  <c r="S549" i="7"/>
  <c r="T549" i="7" s="1"/>
  <c r="S550" i="7"/>
  <c r="T550" i="7" s="1"/>
  <c r="S551" i="7"/>
  <c r="T551" i="7" s="1"/>
  <c r="S552" i="7"/>
  <c r="T552" i="7" s="1"/>
  <c r="S553" i="7"/>
  <c r="T553" i="7" s="1"/>
  <c r="S554" i="7"/>
  <c r="T554" i="7" s="1"/>
  <c r="S555" i="7"/>
  <c r="T555" i="7" s="1"/>
  <c r="S556" i="7"/>
  <c r="T556" i="7" s="1"/>
  <c r="S557" i="7"/>
  <c r="T557" i="7" s="1"/>
  <c r="S558" i="7"/>
  <c r="T558" i="7" s="1"/>
  <c r="S559" i="7"/>
  <c r="T559" i="7" s="1"/>
  <c r="S560" i="7"/>
  <c r="T560" i="7" s="1"/>
  <c r="S561" i="7"/>
  <c r="T561" i="7" s="1"/>
  <c r="S562" i="7"/>
  <c r="T562" i="7" s="1"/>
  <c r="S563" i="7"/>
  <c r="T563" i="7" s="1"/>
  <c r="S564" i="7"/>
  <c r="T564" i="7" s="1"/>
  <c r="S565" i="7"/>
  <c r="T565" i="7" s="1"/>
  <c r="S566" i="7"/>
  <c r="T566" i="7" s="1"/>
  <c r="S567" i="7"/>
  <c r="T567" i="7" s="1"/>
  <c r="S568" i="7"/>
  <c r="T568" i="7" s="1"/>
  <c r="S569" i="7"/>
  <c r="T569" i="7" s="1"/>
  <c r="S570" i="7"/>
  <c r="T570" i="7" s="1"/>
  <c r="S571" i="7"/>
  <c r="T571" i="7" s="1"/>
  <c r="S572" i="7"/>
  <c r="T572" i="7" s="1"/>
  <c r="S573" i="7"/>
  <c r="T573" i="7" s="1"/>
  <c r="S574" i="7"/>
  <c r="T574" i="7" s="1"/>
  <c r="S575" i="7"/>
  <c r="T575" i="7" s="1"/>
  <c r="S576" i="7"/>
  <c r="T576" i="7" s="1"/>
  <c r="S577" i="7"/>
  <c r="T577" i="7" s="1"/>
  <c r="S578" i="7"/>
  <c r="T578" i="7" s="1"/>
  <c r="S579" i="7"/>
  <c r="T579" i="7" s="1"/>
  <c r="S580" i="7"/>
  <c r="T580" i="7" s="1"/>
  <c r="S581" i="7"/>
  <c r="T581" i="7" s="1"/>
  <c r="S582" i="7"/>
  <c r="T582" i="7" s="1"/>
  <c r="S583" i="7"/>
  <c r="T583" i="7" s="1"/>
  <c r="S584" i="7"/>
  <c r="T584" i="7" s="1"/>
  <c r="S585" i="7"/>
  <c r="T585" i="7" s="1"/>
  <c r="S586" i="7"/>
  <c r="T586" i="7" s="1"/>
  <c r="S587" i="7"/>
  <c r="T587" i="7" s="1"/>
  <c r="S588" i="7"/>
  <c r="T588" i="7" s="1"/>
  <c r="S589" i="7"/>
  <c r="T589" i="7" s="1"/>
  <c r="S590" i="7"/>
  <c r="T590" i="7" s="1"/>
  <c r="S591" i="7"/>
  <c r="T591" i="7" s="1"/>
  <c r="S592" i="7"/>
  <c r="T592" i="7" s="1"/>
  <c r="S593" i="7"/>
  <c r="T593" i="7" s="1"/>
  <c r="S594" i="7"/>
  <c r="T594" i="7" s="1"/>
  <c r="S595" i="7"/>
  <c r="T595" i="7" s="1"/>
  <c r="S596" i="7"/>
  <c r="T596" i="7" s="1"/>
  <c r="S597" i="7"/>
  <c r="T597" i="7" s="1"/>
  <c r="S598" i="7"/>
  <c r="T598" i="7" s="1"/>
  <c r="S599" i="7"/>
  <c r="T599" i="7" s="1"/>
  <c r="S600" i="7"/>
  <c r="T600" i="7" s="1"/>
  <c r="S601" i="7"/>
  <c r="T601" i="7" s="1"/>
  <c r="S602" i="7"/>
  <c r="T602" i="7" s="1"/>
  <c r="S603" i="7"/>
  <c r="T603" i="7" s="1"/>
  <c r="S604" i="7"/>
  <c r="T604" i="7" s="1"/>
  <c r="S605" i="7"/>
  <c r="T605" i="7" s="1"/>
  <c r="S606" i="7"/>
  <c r="T606" i="7" s="1"/>
  <c r="S607" i="7"/>
  <c r="T607" i="7" s="1"/>
  <c r="S608" i="7"/>
  <c r="T608" i="7" s="1"/>
  <c r="S609" i="7"/>
  <c r="T609" i="7" s="1"/>
  <c r="S610" i="7"/>
  <c r="T610" i="7" s="1"/>
  <c r="S611" i="7"/>
  <c r="T611" i="7" s="1"/>
  <c r="S612" i="7"/>
  <c r="T612" i="7" s="1"/>
  <c r="S613" i="7"/>
  <c r="T613" i="7" s="1"/>
  <c r="S614" i="7"/>
  <c r="T614" i="7" s="1"/>
  <c r="S615" i="7"/>
  <c r="T615" i="7" s="1"/>
  <c r="S616" i="7"/>
  <c r="T616" i="7" s="1"/>
  <c r="S617" i="7"/>
  <c r="T617" i="7" s="1"/>
  <c r="S618" i="7"/>
  <c r="T618" i="7" s="1"/>
  <c r="S619" i="7"/>
  <c r="T619" i="7" s="1"/>
  <c r="S620" i="7"/>
  <c r="T620" i="7" s="1"/>
  <c r="S621" i="7"/>
  <c r="T621" i="7" s="1"/>
  <c r="S622" i="7"/>
  <c r="T622" i="7" s="1"/>
  <c r="S623" i="7"/>
  <c r="T623" i="7" s="1"/>
  <c r="S624" i="7"/>
  <c r="T624" i="7" s="1"/>
  <c r="S625" i="7"/>
  <c r="T625" i="7" s="1"/>
  <c r="S626" i="7"/>
  <c r="T626" i="7" s="1"/>
  <c r="S627" i="7"/>
  <c r="T627" i="7" s="1"/>
  <c r="S628" i="7"/>
  <c r="T628" i="7" s="1"/>
  <c r="S629" i="7"/>
  <c r="T629" i="7" s="1"/>
  <c r="S630" i="7"/>
  <c r="T630" i="7" s="1"/>
  <c r="S631" i="7"/>
  <c r="T631" i="7" s="1"/>
  <c r="S632" i="7"/>
  <c r="T632" i="7" s="1"/>
  <c r="S633" i="7"/>
  <c r="T633" i="7" s="1"/>
  <c r="S634" i="7"/>
  <c r="T634" i="7" s="1"/>
  <c r="S635" i="7"/>
  <c r="T635" i="7" s="1"/>
  <c r="S636" i="7"/>
  <c r="T636" i="7" s="1"/>
  <c r="S637" i="7"/>
  <c r="T637" i="7" s="1"/>
  <c r="S638" i="7"/>
  <c r="T638" i="7" s="1"/>
  <c r="S639" i="7"/>
  <c r="T639" i="7" s="1"/>
  <c r="S640" i="7"/>
  <c r="T640" i="7" s="1"/>
  <c r="S641" i="7"/>
  <c r="T641" i="7" s="1"/>
  <c r="S642" i="7"/>
  <c r="T642" i="7" s="1"/>
  <c r="S643" i="7"/>
  <c r="T643" i="7" s="1"/>
  <c r="S644" i="7"/>
  <c r="T644" i="7" s="1"/>
  <c r="S645" i="7"/>
  <c r="T645" i="7" s="1"/>
  <c r="S646" i="7"/>
  <c r="T646" i="7" s="1"/>
  <c r="S647" i="7"/>
  <c r="T647" i="7" s="1"/>
  <c r="S648" i="7"/>
  <c r="T648" i="7" s="1"/>
  <c r="S649" i="7"/>
  <c r="T649" i="7" s="1"/>
  <c r="S650" i="7"/>
  <c r="T650" i="7" s="1"/>
  <c r="S651" i="7"/>
  <c r="T651" i="7" s="1"/>
  <c r="S652" i="7"/>
  <c r="T652" i="7" s="1"/>
  <c r="S653" i="7"/>
  <c r="T653" i="7" s="1"/>
  <c r="S654" i="7"/>
  <c r="T654" i="7" s="1"/>
  <c r="S655" i="7"/>
  <c r="T655" i="7" s="1"/>
  <c r="S656" i="7"/>
  <c r="T656" i="7" s="1"/>
  <c r="S657" i="7"/>
  <c r="T657" i="7" s="1"/>
  <c r="S658" i="7"/>
  <c r="T658" i="7" s="1"/>
  <c r="S659" i="7"/>
  <c r="T659" i="7" s="1"/>
  <c r="S660" i="7"/>
  <c r="T660" i="7" s="1"/>
  <c r="S661" i="7"/>
  <c r="T661" i="7" s="1"/>
  <c r="S662" i="7"/>
  <c r="T662" i="7" s="1"/>
  <c r="S663" i="7"/>
  <c r="T663" i="7" s="1"/>
  <c r="S664" i="7"/>
  <c r="T664" i="7" s="1"/>
  <c r="S665" i="7"/>
  <c r="T665" i="7" s="1"/>
  <c r="S666" i="7"/>
  <c r="T666" i="7" s="1"/>
  <c r="S667" i="7"/>
  <c r="T667" i="7" s="1"/>
  <c r="S668" i="7"/>
  <c r="T668" i="7" s="1"/>
  <c r="S669" i="7"/>
  <c r="T669" i="7" s="1"/>
  <c r="S670" i="7"/>
  <c r="T670" i="7" s="1"/>
  <c r="S671" i="7"/>
  <c r="T671" i="7" s="1"/>
  <c r="S672" i="7"/>
  <c r="T672" i="7" s="1"/>
  <c r="S673" i="7"/>
  <c r="T673" i="7" s="1"/>
  <c r="S674" i="7"/>
  <c r="T674" i="7" s="1"/>
  <c r="S675" i="7"/>
  <c r="T675" i="7" s="1"/>
  <c r="S676" i="7"/>
  <c r="T676" i="7" s="1"/>
  <c r="S677" i="7"/>
  <c r="T677" i="7" s="1"/>
  <c r="S679" i="7"/>
  <c r="T679" i="7" s="1"/>
  <c r="S680" i="7"/>
  <c r="T680" i="7" s="1"/>
  <c r="S681" i="7"/>
  <c r="T681" i="7" s="1"/>
  <c r="S682" i="7"/>
  <c r="T682" i="7" s="1"/>
  <c r="S683" i="7"/>
  <c r="T683" i="7" s="1"/>
  <c r="S684" i="7"/>
  <c r="T684" i="7" s="1"/>
  <c r="S685" i="7"/>
  <c r="T685" i="7" s="1"/>
  <c r="S686" i="7"/>
  <c r="T686" i="7" s="1"/>
  <c r="S687" i="7"/>
  <c r="T687" i="7" s="1"/>
  <c r="S688" i="7"/>
  <c r="T688" i="7" s="1"/>
  <c r="S689" i="7"/>
  <c r="T689" i="7" s="1"/>
  <c r="S690" i="7"/>
  <c r="T690" i="7" s="1"/>
  <c r="S691" i="7"/>
  <c r="T691" i="7" s="1"/>
  <c r="S692" i="7"/>
  <c r="T692" i="7" s="1"/>
  <c r="S693" i="7"/>
  <c r="T693" i="7" s="1"/>
  <c r="S694" i="7"/>
  <c r="T694" i="7" s="1"/>
  <c r="S695" i="7"/>
  <c r="T695" i="7" s="1"/>
  <c r="S696" i="7"/>
  <c r="T696" i="7" s="1"/>
  <c r="S697" i="7"/>
  <c r="T697" i="7" s="1"/>
  <c r="S698" i="7"/>
  <c r="T698" i="7" s="1"/>
  <c r="S699" i="7"/>
  <c r="T699" i="7" s="1"/>
  <c r="S700" i="7"/>
  <c r="T700" i="7" s="1"/>
  <c r="S701" i="7"/>
  <c r="T701" i="7" s="1"/>
  <c r="S702" i="7"/>
  <c r="T702" i="7" s="1"/>
  <c r="S703" i="7"/>
  <c r="T703" i="7" s="1"/>
  <c r="S704" i="7"/>
  <c r="T704" i="7" s="1"/>
  <c r="S705" i="7"/>
  <c r="T705" i="7" s="1"/>
  <c r="S706" i="7"/>
  <c r="T706" i="7" s="1"/>
  <c r="S707" i="7"/>
  <c r="T707" i="7" s="1"/>
  <c r="S708" i="7"/>
  <c r="T708" i="7" s="1"/>
  <c r="S709" i="7"/>
  <c r="T709" i="7" s="1"/>
  <c r="S710" i="7"/>
  <c r="T710" i="7" s="1"/>
  <c r="S711" i="7"/>
  <c r="T711" i="7" s="1"/>
  <c r="S712" i="7"/>
  <c r="T712" i="7" s="1"/>
  <c r="S713" i="7"/>
  <c r="T713" i="7" s="1"/>
  <c r="S714" i="7"/>
  <c r="T714" i="7" s="1"/>
  <c r="S715" i="7"/>
  <c r="T715" i="7" s="1"/>
  <c r="S716" i="7"/>
  <c r="T716" i="7" s="1"/>
  <c r="S717" i="7"/>
  <c r="T717" i="7" s="1"/>
  <c r="S718" i="7"/>
  <c r="T718" i="7" s="1"/>
  <c r="S719" i="7"/>
  <c r="T719" i="7" s="1"/>
  <c r="S720" i="7"/>
  <c r="T720" i="7" s="1"/>
  <c r="S721" i="7"/>
  <c r="T721" i="7" s="1"/>
  <c r="S722" i="7"/>
  <c r="T722" i="7" s="1"/>
  <c r="S723" i="7"/>
  <c r="T723" i="7" s="1"/>
  <c r="S724" i="7"/>
  <c r="T724" i="7" s="1"/>
  <c r="S725" i="7"/>
  <c r="T725" i="7" s="1"/>
  <c r="S726" i="7"/>
  <c r="T726" i="7" s="1"/>
  <c r="S727" i="7"/>
  <c r="T727" i="7" s="1"/>
  <c r="S728" i="7"/>
  <c r="T728" i="7" s="1"/>
  <c r="S729" i="7"/>
  <c r="T729" i="7" s="1"/>
  <c r="S730" i="7"/>
  <c r="T730" i="7" s="1"/>
  <c r="S731" i="7"/>
  <c r="T731" i="7" s="1"/>
  <c r="S732" i="7"/>
  <c r="T732" i="7" s="1"/>
  <c r="S733" i="7"/>
  <c r="T733" i="7" s="1"/>
  <c r="S734" i="7"/>
  <c r="T734" i="7" s="1"/>
  <c r="S735" i="7"/>
  <c r="T735" i="7" s="1"/>
  <c r="S736" i="7"/>
  <c r="T736" i="7" s="1"/>
  <c r="S737" i="7"/>
  <c r="T737" i="7" s="1"/>
  <c r="S738" i="7"/>
  <c r="T738" i="7" s="1"/>
  <c r="S739" i="7"/>
  <c r="T739" i="7" s="1"/>
  <c r="S740" i="7"/>
  <c r="T740" i="7" s="1"/>
  <c r="S741" i="7"/>
  <c r="T741" i="7" s="1"/>
  <c r="S742" i="7"/>
  <c r="T742" i="7" s="1"/>
  <c r="S743" i="7"/>
  <c r="T743" i="7" s="1"/>
  <c r="S744" i="7"/>
  <c r="T744" i="7" s="1"/>
  <c r="S745" i="7"/>
  <c r="T745" i="7" s="1"/>
  <c r="S746" i="7"/>
  <c r="T746" i="7" s="1"/>
  <c r="S747" i="7"/>
  <c r="T747" i="7" s="1"/>
  <c r="S748" i="7"/>
  <c r="T748" i="7" s="1"/>
  <c r="S749" i="7"/>
  <c r="T749" i="7" s="1"/>
  <c r="S750" i="7"/>
  <c r="T750" i="7" s="1"/>
  <c r="S751" i="7"/>
  <c r="T751" i="7" s="1"/>
  <c r="S752" i="7"/>
  <c r="T752" i="7" s="1"/>
  <c r="S753" i="7"/>
  <c r="T753" i="7" s="1"/>
  <c r="S754" i="7"/>
  <c r="T754" i="7" s="1"/>
  <c r="S755" i="7"/>
  <c r="T755" i="7" s="1"/>
  <c r="S756" i="7"/>
  <c r="T756" i="7" s="1"/>
  <c r="S757" i="7"/>
  <c r="T757" i="7" s="1"/>
  <c r="S758" i="7"/>
  <c r="T758" i="7" s="1"/>
  <c r="S759" i="7"/>
  <c r="T759" i="7" s="1"/>
  <c r="S760" i="7"/>
  <c r="T760" i="7" s="1"/>
  <c r="S761" i="7"/>
  <c r="T761" i="7" s="1"/>
  <c r="S762" i="7"/>
  <c r="T762" i="7" s="1"/>
  <c r="S763" i="7"/>
  <c r="T763" i="7" s="1"/>
  <c r="S764" i="7"/>
  <c r="T764" i="7" s="1"/>
  <c r="S765" i="7"/>
  <c r="T765" i="7" s="1"/>
  <c r="S766" i="7"/>
  <c r="T766" i="7" s="1"/>
  <c r="S767" i="7"/>
  <c r="T767" i="7" s="1"/>
  <c r="S768" i="7"/>
  <c r="T768" i="7" s="1"/>
  <c r="S769" i="7"/>
  <c r="T769" i="7" s="1"/>
  <c r="S770" i="7"/>
  <c r="T770" i="7" s="1"/>
  <c r="S771" i="7"/>
  <c r="T771" i="7" s="1"/>
  <c r="S772" i="7"/>
  <c r="T772" i="7" s="1"/>
  <c r="S773" i="7"/>
  <c r="T773" i="7" s="1"/>
  <c r="S774" i="7"/>
  <c r="T774" i="7" s="1"/>
  <c r="S775" i="7"/>
  <c r="T775" i="7" s="1"/>
  <c r="S776" i="7"/>
  <c r="T776" i="7" s="1"/>
  <c r="S777" i="7"/>
  <c r="T777" i="7" s="1"/>
  <c r="S778" i="7"/>
  <c r="T778" i="7" s="1"/>
  <c r="S779" i="7"/>
  <c r="T779" i="7" s="1"/>
  <c r="S780" i="7"/>
  <c r="T780" i="7" s="1"/>
  <c r="S781" i="7"/>
  <c r="T781" i="7" s="1"/>
  <c r="S782" i="7"/>
  <c r="T782" i="7" s="1"/>
  <c r="S783" i="7"/>
  <c r="T783" i="7" s="1"/>
  <c r="S784" i="7"/>
  <c r="T784" i="7" s="1"/>
  <c r="S785" i="7"/>
  <c r="T785" i="7" s="1"/>
  <c r="S786" i="7"/>
  <c r="T786" i="7" s="1"/>
  <c r="S787" i="7"/>
  <c r="T787" i="7" s="1"/>
  <c r="S788" i="7"/>
  <c r="T788" i="7" s="1"/>
  <c r="S789" i="7"/>
  <c r="T789" i="7" s="1"/>
  <c r="S790" i="7"/>
  <c r="T790" i="7" s="1"/>
  <c r="S791" i="7"/>
  <c r="T791" i="7" s="1"/>
  <c r="S792" i="7"/>
  <c r="T792" i="7" s="1"/>
  <c r="S793" i="7"/>
  <c r="T793" i="7" s="1"/>
  <c r="S794" i="7"/>
  <c r="T794" i="7" s="1"/>
  <c r="S795" i="7"/>
  <c r="T795" i="7" s="1"/>
  <c r="S796" i="7"/>
  <c r="T796" i="7" s="1"/>
  <c r="S797" i="7"/>
  <c r="T797" i="7" s="1"/>
  <c r="S798" i="7"/>
  <c r="T798" i="7" s="1"/>
  <c r="S799" i="7"/>
  <c r="T799" i="7" s="1"/>
  <c r="S800" i="7"/>
  <c r="T800" i="7" s="1"/>
  <c r="S801" i="7"/>
  <c r="T801" i="7" s="1"/>
  <c r="S802" i="7"/>
  <c r="T802" i="7" s="1"/>
  <c r="S803" i="7"/>
  <c r="T803" i="7" s="1"/>
  <c r="S804" i="7"/>
  <c r="T804" i="7" s="1"/>
  <c r="S805" i="7"/>
  <c r="T805" i="7" s="1"/>
  <c r="S806" i="7"/>
  <c r="T806" i="7" s="1"/>
  <c r="S807" i="7"/>
  <c r="T807" i="7" s="1"/>
  <c r="S808" i="7"/>
  <c r="T808" i="7" s="1"/>
  <c r="S809" i="7"/>
  <c r="T809" i="7" s="1"/>
  <c r="S810" i="7"/>
  <c r="T810" i="7" s="1"/>
  <c r="S811" i="7"/>
  <c r="T811" i="7" s="1"/>
  <c r="S812" i="7"/>
  <c r="T812" i="7" s="1"/>
  <c r="S813" i="7"/>
  <c r="T813" i="7" s="1"/>
  <c r="S814" i="7"/>
  <c r="T814" i="7" s="1"/>
  <c r="S815" i="7"/>
  <c r="T815" i="7" s="1"/>
  <c r="S816" i="7"/>
  <c r="T816" i="7" s="1"/>
  <c r="S817" i="7"/>
  <c r="T817" i="7" s="1"/>
  <c r="S818" i="7"/>
  <c r="T818" i="7" s="1"/>
  <c r="S819" i="7"/>
  <c r="T819" i="7" s="1"/>
  <c r="S820" i="7"/>
  <c r="T820" i="7" s="1"/>
  <c r="S821" i="7"/>
  <c r="T821" i="7" s="1"/>
  <c r="S822" i="7"/>
  <c r="T822" i="7" s="1"/>
  <c r="S823" i="7"/>
  <c r="T823" i="7" s="1"/>
  <c r="S824" i="7"/>
  <c r="T824" i="7" s="1"/>
  <c r="S825" i="7"/>
  <c r="T825" i="7" s="1"/>
  <c r="S826" i="7"/>
  <c r="T826" i="7" s="1"/>
  <c r="S827" i="7"/>
  <c r="T827" i="7" s="1"/>
  <c r="S828" i="7"/>
  <c r="T828" i="7" s="1"/>
  <c r="S829" i="7"/>
  <c r="T829" i="7" s="1"/>
  <c r="S830" i="7"/>
  <c r="T830" i="7" s="1"/>
  <c r="S831" i="7"/>
  <c r="T831" i="7" s="1"/>
  <c r="S832" i="7"/>
  <c r="T832" i="7" s="1"/>
  <c r="S833" i="7"/>
  <c r="T833" i="7" s="1"/>
  <c r="S834" i="7"/>
  <c r="T834" i="7" s="1"/>
  <c r="S835" i="7"/>
  <c r="T835" i="7" s="1"/>
  <c r="S836" i="7"/>
  <c r="T836" i="7" s="1"/>
  <c r="S837" i="7"/>
  <c r="T837" i="7" s="1"/>
  <c r="S838" i="7"/>
  <c r="T838" i="7" s="1"/>
  <c r="S839" i="7"/>
  <c r="T839" i="7" s="1"/>
  <c r="S840" i="7"/>
  <c r="T840" i="7" s="1"/>
  <c r="S841" i="7"/>
  <c r="T841" i="7" s="1"/>
  <c r="S842" i="7"/>
  <c r="T842" i="7" s="1"/>
  <c r="S843" i="7"/>
  <c r="T843" i="7" s="1"/>
  <c r="S844" i="7"/>
  <c r="T844" i="7" s="1"/>
  <c r="S845" i="7"/>
  <c r="T845" i="7" s="1"/>
  <c r="S846" i="7"/>
  <c r="T846" i="7" s="1"/>
  <c r="S847" i="7"/>
  <c r="T847" i="7" s="1"/>
  <c r="S848" i="7"/>
  <c r="T848" i="7" s="1"/>
  <c r="S849" i="7"/>
  <c r="T849" i="7" s="1"/>
  <c r="S850" i="7"/>
  <c r="T850" i="7" s="1"/>
  <c r="S851" i="7"/>
  <c r="T851" i="7" s="1"/>
  <c r="S852" i="7"/>
  <c r="T852" i="7" s="1"/>
  <c r="S853" i="7"/>
  <c r="T853" i="7" s="1"/>
  <c r="S854" i="7"/>
  <c r="T854" i="7" s="1"/>
  <c r="S855" i="7"/>
  <c r="T855" i="7" s="1"/>
  <c r="S856" i="7"/>
  <c r="T856" i="7" s="1"/>
  <c r="S857" i="7"/>
  <c r="T857" i="7" s="1"/>
  <c r="S858" i="7"/>
  <c r="T858" i="7" s="1"/>
  <c r="S859" i="7"/>
  <c r="T859" i="7" s="1"/>
  <c r="S860" i="7"/>
  <c r="T860" i="7" s="1"/>
  <c r="S861" i="7"/>
  <c r="T861" i="7" s="1"/>
  <c r="S862" i="7"/>
  <c r="T862" i="7" s="1"/>
  <c r="S863" i="7"/>
  <c r="T863" i="7" s="1"/>
  <c r="S864" i="7"/>
  <c r="T864" i="7" s="1"/>
  <c r="S865" i="7"/>
  <c r="T865" i="7" s="1"/>
  <c r="S866" i="7"/>
  <c r="T866" i="7" s="1"/>
  <c r="S867" i="7"/>
  <c r="T867" i="7" s="1"/>
  <c r="S868" i="7"/>
  <c r="T868" i="7" s="1"/>
  <c r="S869" i="7"/>
  <c r="T869" i="7" s="1"/>
  <c r="S870" i="7"/>
  <c r="T870" i="7" s="1"/>
  <c r="S871" i="7"/>
  <c r="T871" i="7" s="1"/>
  <c r="S872" i="7"/>
  <c r="T872" i="7" s="1"/>
  <c r="S873" i="7"/>
  <c r="T873" i="7" s="1"/>
  <c r="S874" i="7"/>
  <c r="T874" i="7" s="1"/>
  <c r="S875" i="7"/>
  <c r="T875" i="7" s="1"/>
  <c r="S876" i="7"/>
  <c r="T876" i="7" s="1"/>
  <c r="S877" i="7"/>
  <c r="T877" i="7" s="1"/>
  <c r="S878" i="7"/>
  <c r="T878" i="7" s="1"/>
  <c r="S879" i="7"/>
  <c r="T879" i="7" s="1"/>
  <c r="S880" i="7"/>
  <c r="T880" i="7" s="1"/>
  <c r="S881" i="7"/>
  <c r="T881" i="7" s="1"/>
  <c r="S882" i="7"/>
  <c r="T882" i="7" s="1"/>
  <c r="S883" i="7"/>
  <c r="T883" i="7" s="1"/>
  <c r="S884" i="7"/>
  <c r="T884" i="7" s="1"/>
  <c r="S885" i="7"/>
  <c r="T885" i="7" s="1"/>
  <c r="S886" i="7"/>
  <c r="T886" i="7" s="1"/>
  <c r="S887" i="7"/>
  <c r="T887" i="7" s="1"/>
  <c r="S888" i="7"/>
  <c r="T888" i="7" s="1"/>
  <c r="S889" i="7"/>
  <c r="T889" i="7" s="1"/>
  <c r="S890" i="7"/>
  <c r="T890" i="7" s="1"/>
  <c r="S891" i="7"/>
  <c r="T891" i="7" s="1"/>
  <c r="S892" i="7"/>
  <c r="T892" i="7" s="1"/>
  <c r="S893" i="7"/>
  <c r="T893" i="7" s="1"/>
  <c r="S894" i="7"/>
  <c r="T894" i="7" s="1"/>
  <c r="S895" i="7"/>
  <c r="T895" i="7" s="1"/>
  <c r="S896" i="7"/>
  <c r="T896" i="7" s="1"/>
  <c r="S897" i="7"/>
  <c r="T897" i="7" s="1"/>
  <c r="S898" i="7"/>
  <c r="T898" i="7" s="1"/>
  <c r="S899" i="7"/>
  <c r="T899" i="7" s="1"/>
  <c r="S900" i="7"/>
  <c r="T900" i="7" s="1"/>
  <c r="S901" i="7"/>
  <c r="T901" i="7" s="1"/>
  <c r="S902" i="7"/>
  <c r="T902" i="7" s="1"/>
  <c r="S903" i="7"/>
  <c r="T903" i="7" s="1"/>
  <c r="S904" i="7"/>
  <c r="T904" i="7" s="1"/>
  <c r="S905" i="7"/>
  <c r="T905" i="7" s="1"/>
  <c r="S906" i="7"/>
  <c r="T906" i="7" s="1"/>
  <c r="S907" i="7"/>
  <c r="T907" i="7" s="1"/>
  <c r="S908" i="7"/>
  <c r="T908" i="7" s="1"/>
  <c r="S909" i="7"/>
  <c r="T909" i="7" s="1"/>
  <c r="S910" i="7"/>
  <c r="T910" i="7" s="1"/>
  <c r="S911" i="7"/>
  <c r="T911" i="7" s="1"/>
  <c r="S912" i="7"/>
  <c r="T912" i="7" s="1"/>
  <c r="S913" i="7"/>
  <c r="T913" i="7" s="1"/>
  <c r="S914" i="7"/>
  <c r="T914" i="7" s="1"/>
  <c r="S915" i="7"/>
  <c r="T915" i="7" s="1"/>
  <c r="S916" i="7"/>
  <c r="T916" i="7" s="1"/>
  <c r="S917" i="7"/>
  <c r="T917" i="7" s="1"/>
  <c r="S918" i="7"/>
  <c r="T918" i="7" s="1"/>
  <c r="S919" i="7"/>
  <c r="T919" i="7" s="1"/>
  <c r="S920" i="7"/>
  <c r="T920" i="7" s="1"/>
  <c r="S921" i="7"/>
  <c r="T921" i="7" s="1"/>
  <c r="S922" i="7"/>
  <c r="T922" i="7" s="1"/>
  <c r="S923" i="7"/>
  <c r="T923" i="7" s="1"/>
  <c r="S924" i="7"/>
  <c r="T924" i="7" s="1"/>
  <c r="S925" i="7"/>
  <c r="T925" i="7" s="1"/>
  <c r="S926" i="7"/>
  <c r="T926" i="7" s="1"/>
  <c r="S927" i="7"/>
  <c r="T927" i="7" s="1"/>
  <c r="S928" i="7"/>
  <c r="T928" i="7" s="1"/>
  <c r="S929" i="7"/>
  <c r="T929" i="7" s="1"/>
  <c r="S930" i="7"/>
  <c r="T930" i="7" s="1"/>
  <c r="S931" i="7"/>
  <c r="T931" i="7" s="1"/>
  <c r="S932" i="7"/>
  <c r="T932" i="7" s="1"/>
  <c r="S933" i="7"/>
  <c r="T933" i="7" s="1"/>
  <c r="S934" i="7"/>
  <c r="T934" i="7" s="1"/>
  <c r="S935" i="7"/>
  <c r="T935" i="7" s="1"/>
  <c r="S936" i="7"/>
  <c r="T936" i="7" s="1"/>
  <c r="S937" i="7"/>
  <c r="T937" i="7" s="1"/>
  <c r="S938" i="7"/>
  <c r="T938" i="7" s="1"/>
  <c r="S939" i="7"/>
  <c r="T939" i="7" s="1"/>
  <c r="S940" i="7"/>
  <c r="T940" i="7" s="1"/>
  <c r="S941" i="7"/>
  <c r="T941" i="7" s="1"/>
  <c r="S942" i="7"/>
  <c r="T942" i="7" s="1"/>
  <c r="S943" i="7"/>
  <c r="T943" i="7" s="1"/>
  <c r="S944" i="7"/>
  <c r="T944" i="7" s="1"/>
  <c r="S945" i="7"/>
  <c r="T945" i="7" s="1"/>
  <c r="S946" i="7"/>
  <c r="T946" i="7" s="1"/>
  <c r="S947" i="7"/>
  <c r="T947" i="7" s="1"/>
  <c r="S948" i="7"/>
  <c r="T948" i="7" s="1"/>
  <c r="S949" i="7"/>
  <c r="T949" i="7" s="1"/>
  <c r="S950" i="7"/>
  <c r="T950" i="7" s="1"/>
  <c r="S951" i="7"/>
  <c r="T951" i="7" s="1"/>
  <c r="S952" i="7"/>
  <c r="T952" i="7" s="1"/>
  <c r="S953" i="7"/>
  <c r="T953" i="7" s="1"/>
  <c r="S954" i="7"/>
  <c r="T954" i="7" s="1"/>
  <c r="S955" i="7"/>
  <c r="T955" i="7" s="1"/>
  <c r="S956" i="7"/>
  <c r="T956" i="7" s="1"/>
  <c r="S957" i="7"/>
  <c r="T957" i="7" s="1"/>
  <c r="S958" i="7"/>
  <c r="T958" i="7" s="1"/>
  <c r="S959" i="7"/>
  <c r="T959" i="7" s="1"/>
  <c r="S960" i="7"/>
  <c r="T960" i="7" s="1"/>
  <c r="S961" i="7"/>
  <c r="T961" i="7" s="1"/>
  <c r="S962" i="7"/>
  <c r="T962" i="7" s="1"/>
  <c r="S963" i="7"/>
  <c r="T963" i="7" s="1"/>
  <c r="S964" i="7"/>
  <c r="T964" i="7" s="1"/>
  <c r="S965" i="7"/>
  <c r="T965" i="7" s="1"/>
  <c r="S966" i="7"/>
  <c r="T966" i="7" s="1"/>
  <c r="S967" i="7"/>
  <c r="T967" i="7" s="1"/>
  <c r="S968" i="7"/>
  <c r="T968" i="7" s="1"/>
  <c r="S969" i="7"/>
  <c r="T969" i="7" s="1"/>
  <c r="S970" i="7"/>
  <c r="T970" i="7" s="1"/>
  <c r="S971" i="7"/>
  <c r="T971" i="7" s="1"/>
  <c r="S972" i="7"/>
  <c r="T972" i="7" s="1"/>
  <c r="S973" i="7"/>
  <c r="T973" i="7" s="1"/>
  <c r="S974" i="7"/>
  <c r="T974" i="7" s="1"/>
  <c r="S975" i="7"/>
  <c r="T975" i="7" s="1"/>
  <c r="S976" i="7"/>
  <c r="T976" i="7" s="1"/>
  <c r="S977" i="7"/>
  <c r="T977" i="7" s="1"/>
  <c r="S978" i="7"/>
  <c r="T978" i="7" s="1"/>
  <c r="S979" i="7"/>
  <c r="T979" i="7" s="1"/>
  <c r="S980" i="7"/>
  <c r="T980" i="7" s="1"/>
  <c r="S981" i="7"/>
  <c r="T981" i="7" s="1"/>
  <c r="S982" i="7"/>
  <c r="T982" i="7" s="1"/>
  <c r="S983" i="7"/>
  <c r="T983" i="7" s="1"/>
  <c r="S984" i="7"/>
  <c r="T984" i="7" s="1"/>
  <c r="S985" i="7"/>
  <c r="T985" i="7" s="1"/>
  <c r="S986" i="7"/>
  <c r="T986" i="7" s="1"/>
  <c r="S987" i="7"/>
  <c r="T987" i="7" s="1"/>
  <c r="S988" i="7"/>
  <c r="T988" i="7" s="1"/>
  <c r="S989" i="7"/>
  <c r="T989" i="7" s="1"/>
  <c r="S990" i="7"/>
  <c r="T990" i="7" s="1"/>
  <c r="S991" i="7"/>
  <c r="T991" i="7" s="1"/>
  <c r="S992" i="7"/>
  <c r="T992" i="7" s="1"/>
  <c r="S993" i="7"/>
  <c r="T993" i="7" s="1"/>
  <c r="S994" i="7"/>
  <c r="T994" i="7" s="1"/>
  <c r="S995" i="7"/>
  <c r="T995" i="7" s="1"/>
  <c r="S996" i="7"/>
  <c r="T996" i="7" s="1"/>
  <c r="S997" i="7"/>
  <c r="T997" i="7" s="1"/>
  <c r="S998" i="7"/>
  <c r="T998" i="7" s="1"/>
  <c r="S999" i="7"/>
  <c r="T999" i="7" s="1"/>
  <c r="S1000" i="7"/>
  <c r="T1000" i="7" s="1"/>
  <c r="S1001" i="7"/>
  <c r="T1001" i="7" s="1"/>
  <c r="S1002" i="7"/>
  <c r="T1002" i="7" s="1"/>
  <c r="S1003" i="7"/>
  <c r="T1003" i="7" s="1"/>
  <c r="S1004" i="7"/>
  <c r="T1004" i="7" s="1"/>
  <c r="S1005" i="7"/>
  <c r="T1005" i="7" s="1"/>
  <c r="S1006" i="7"/>
  <c r="T1006" i="7" s="1"/>
  <c r="S1007" i="7"/>
  <c r="T1007" i="7" s="1"/>
  <c r="S1008" i="7"/>
  <c r="T1008" i="7" s="1"/>
  <c r="S1009" i="7"/>
  <c r="T1009" i="7" s="1"/>
  <c r="S1010" i="7"/>
  <c r="T1010" i="7" s="1"/>
  <c r="S1011" i="7"/>
  <c r="T1011" i="7" s="1"/>
  <c r="S1012" i="7"/>
  <c r="T1012" i="7" s="1"/>
  <c r="S1013" i="7"/>
  <c r="T1013" i="7" s="1"/>
  <c r="S1014" i="7"/>
  <c r="T1014" i="7" s="1"/>
  <c r="S1015" i="7"/>
  <c r="T1015" i="7" s="1"/>
  <c r="S1016" i="7"/>
  <c r="T1016" i="7" s="1"/>
  <c r="S1017" i="7"/>
  <c r="T1017" i="7" s="1"/>
  <c r="S1018" i="7"/>
  <c r="T1018" i="7" s="1"/>
  <c r="S1019" i="7"/>
  <c r="T1019" i="7" s="1"/>
  <c r="S1020" i="7"/>
  <c r="T1020" i="7" s="1"/>
  <c r="S1021" i="7"/>
  <c r="T1021" i="7" s="1"/>
  <c r="S1022" i="7"/>
  <c r="T1022" i="7" s="1"/>
  <c r="S1023" i="7"/>
  <c r="T1023" i="7" s="1"/>
  <c r="S1024" i="7"/>
  <c r="T1024" i="7" s="1"/>
  <c r="S1025" i="7"/>
  <c r="T1025" i="7" s="1"/>
  <c r="S1026" i="7"/>
  <c r="T1026" i="7" s="1"/>
  <c r="S1027" i="7"/>
  <c r="T1027" i="7" s="1"/>
  <c r="S1028" i="7"/>
  <c r="T1028" i="7" s="1"/>
  <c r="S1029" i="7"/>
  <c r="T1029" i="7" s="1"/>
  <c r="S1030" i="7"/>
  <c r="T1030" i="7" s="1"/>
  <c r="S1031" i="7"/>
  <c r="T1031" i="7" s="1"/>
  <c r="S1032" i="7"/>
  <c r="T1032" i="7" s="1"/>
  <c r="S1033" i="7"/>
  <c r="T1033" i="7" s="1"/>
  <c r="S1034" i="7"/>
  <c r="T1034" i="7" s="1"/>
  <c r="S1035" i="7"/>
  <c r="T1035" i="7" s="1"/>
  <c r="S1036" i="7"/>
  <c r="T1036" i="7" s="1"/>
  <c r="S1037" i="7"/>
  <c r="T1037" i="7" s="1"/>
  <c r="S1038" i="7"/>
  <c r="T1038" i="7" s="1"/>
  <c r="S1039" i="7"/>
  <c r="T1039" i="7" s="1"/>
  <c r="S1040" i="7"/>
  <c r="T1040" i="7" s="1"/>
  <c r="S1041" i="7"/>
  <c r="T1041" i="7" s="1"/>
  <c r="S1042" i="7"/>
  <c r="T1042" i="7" s="1"/>
  <c r="S1043" i="7"/>
  <c r="T1043" i="7" s="1"/>
  <c r="S1044" i="7"/>
  <c r="T1044" i="7" s="1"/>
  <c r="S1045" i="7"/>
  <c r="T1045" i="7" s="1"/>
  <c r="S1046" i="7"/>
  <c r="T1046" i="7" s="1"/>
  <c r="S1047" i="7"/>
  <c r="T1047" i="7" s="1"/>
  <c r="S1048" i="7"/>
  <c r="T1048" i="7" s="1"/>
  <c r="S1049" i="7"/>
  <c r="T1049" i="7" s="1"/>
  <c r="S1050" i="7"/>
  <c r="T1050" i="7" s="1"/>
  <c r="S1051" i="7"/>
  <c r="T1051" i="7" s="1"/>
  <c r="S1052" i="7"/>
  <c r="T1052" i="7" s="1"/>
  <c r="S1053" i="7"/>
  <c r="T1053" i="7" s="1"/>
  <c r="S1054" i="7"/>
  <c r="T1054" i="7" s="1"/>
  <c r="S1055" i="7"/>
  <c r="T1055" i="7" s="1"/>
  <c r="S1056" i="7"/>
  <c r="T1056" i="7" s="1"/>
  <c r="S1057" i="7"/>
  <c r="T1057" i="7" s="1"/>
  <c r="S1058" i="7"/>
  <c r="T1058" i="7" s="1"/>
  <c r="S1059" i="7"/>
  <c r="T1059" i="7" s="1"/>
  <c r="S1060" i="7"/>
  <c r="T1060" i="7" s="1"/>
  <c r="S1061" i="7"/>
  <c r="T1061" i="7" s="1"/>
  <c r="S1062" i="7"/>
  <c r="T1062" i="7" s="1"/>
  <c r="S1063" i="7"/>
  <c r="T1063" i="7" s="1"/>
  <c r="S1064" i="7"/>
  <c r="T1064" i="7" s="1"/>
  <c r="S1065" i="7"/>
  <c r="T1065" i="7" s="1"/>
  <c r="S1066" i="7"/>
  <c r="T1066" i="7" s="1"/>
  <c r="S1067" i="7"/>
  <c r="T1067" i="7" s="1"/>
  <c r="S1068" i="7"/>
  <c r="T1068" i="7" s="1"/>
  <c r="S1069" i="7"/>
  <c r="T1069" i="7" s="1"/>
  <c r="S1070" i="7"/>
  <c r="T1070" i="7" s="1"/>
  <c r="S1071" i="7"/>
  <c r="T1071" i="7" s="1"/>
  <c r="S1072" i="7"/>
  <c r="T1072" i="7" s="1"/>
  <c r="S1073" i="7"/>
  <c r="T1073" i="7" s="1"/>
  <c r="S1074" i="7"/>
  <c r="T1074" i="7" s="1"/>
  <c r="S1075" i="7"/>
  <c r="T1075" i="7" s="1"/>
  <c r="S1076" i="7"/>
  <c r="T1076" i="7" s="1"/>
  <c r="S1077" i="7"/>
  <c r="T1077" i="7" s="1"/>
  <c r="S1078" i="7"/>
  <c r="T1078" i="7" s="1"/>
  <c r="S1079" i="7"/>
  <c r="T1079" i="7" s="1"/>
  <c r="S1080" i="7"/>
  <c r="T1080" i="7" s="1"/>
  <c r="S1081" i="7"/>
  <c r="T1081" i="7" s="1"/>
  <c r="S1082" i="7"/>
  <c r="T1082" i="7" s="1"/>
  <c r="S1083" i="7"/>
  <c r="T1083" i="7" s="1"/>
  <c r="S1084" i="7"/>
  <c r="T1084" i="7" s="1"/>
  <c r="S1085" i="7"/>
  <c r="T1085" i="7" s="1"/>
  <c r="S1086" i="7"/>
  <c r="T1086" i="7" s="1"/>
  <c r="S1087" i="7"/>
  <c r="T1087" i="7" s="1"/>
  <c r="S1088" i="7"/>
  <c r="T1088" i="7" s="1"/>
  <c r="S1089" i="7"/>
  <c r="T1089" i="7" s="1"/>
  <c r="S1090" i="7"/>
  <c r="T1090" i="7" s="1"/>
  <c r="S1091" i="7"/>
  <c r="T1091" i="7" s="1"/>
  <c r="S1092" i="7"/>
  <c r="T1092" i="7" s="1"/>
  <c r="S1093" i="7"/>
  <c r="T1093" i="7" s="1"/>
  <c r="S1094" i="7"/>
  <c r="T1094" i="7" s="1"/>
  <c r="S1095" i="7"/>
  <c r="T1095" i="7" s="1"/>
  <c r="S1096" i="7"/>
  <c r="T1096" i="7" s="1"/>
  <c r="S1097" i="7"/>
  <c r="T1097" i="7" s="1"/>
  <c r="S1098" i="7"/>
  <c r="T1098" i="7" s="1"/>
  <c r="S1099" i="7"/>
  <c r="T1099" i="7" s="1"/>
  <c r="S1100" i="7"/>
  <c r="T1100" i="7" s="1"/>
  <c r="S1101" i="7"/>
  <c r="T1101" i="7" s="1"/>
  <c r="S1102" i="7"/>
  <c r="T1102" i="7" s="1"/>
  <c r="S1103" i="7"/>
  <c r="T1103" i="7" s="1"/>
  <c r="S1104" i="7"/>
  <c r="T1104" i="7" s="1"/>
  <c r="S1105" i="7"/>
  <c r="T1105" i="7" s="1"/>
  <c r="S1106" i="7"/>
  <c r="T1106" i="7" s="1"/>
  <c r="S1107" i="7"/>
  <c r="T1107" i="7" s="1"/>
  <c r="S1108" i="7"/>
  <c r="T1108" i="7" s="1"/>
  <c r="S1109" i="7"/>
  <c r="T1109" i="7" s="1"/>
  <c r="S1110" i="7"/>
  <c r="T1110" i="7" s="1"/>
  <c r="S1111" i="7"/>
  <c r="T1111" i="7" s="1"/>
  <c r="S1112" i="7"/>
  <c r="T1112" i="7" s="1"/>
  <c r="S1113" i="7"/>
  <c r="T1113" i="7" s="1"/>
  <c r="S1114" i="7"/>
  <c r="T1114" i="7" s="1"/>
  <c r="S1115" i="7"/>
  <c r="T1115" i="7" s="1"/>
  <c r="S1116" i="7"/>
  <c r="T1116" i="7" s="1"/>
  <c r="S1117" i="7"/>
  <c r="T1117" i="7" s="1"/>
  <c r="S1118" i="7"/>
  <c r="T1118" i="7" s="1"/>
  <c r="S1119" i="7"/>
  <c r="T1119" i="7" s="1"/>
  <c r="S1120" i="7"/>
  <c r="T1120" i="7" s="1"/>
  <c r="S1121" i="7"/>
  <c r="T1121" i="7" s="1"/>
  <c r="S1122" i="7"/>
  <c r="T1122" i="7" s="1"/>
  <c r="S1123" i="7"/>
  <c r="T1123" i="7" s="1"/>
  <c r="S1124" i="7"/>
  <c r="T1124" i="7" s="1"/>
  <c r="S1125" i="7"/>
  <c r="T1125" i="7" s="1"/>
  <c r="S1126" i="7"/>
  <c r="T1126" i="7" s="1"/>
  <c r="S1127" i="7"/>
  <c r="T1127" i="7" s="1"/>
  <c r="S1128" i="7"/>
  <c r="T1128" i="7" s="1"/>
  <c r="S1129" i="7"/>
  <c r="T1129" i="7" s="1"/>
  <c r="S1130" i="7"/>
  <c r="T1130" i="7" s="1"/>
  <c r="S1131" i="7"/>
  <c r="T1131" i="7" s="1"/>
  <c r="S1132" i="7"/>
  <c r="T1132" i="7" s="1"/>
  <c r="S1133" i="7"/>
  <c r="T1133" i="7" s="1"/>
  <c r="S1134" i="7"/>
  <c r="T1134" i="7" s="1"/>
  <c r="S1135" i="7"/>
  <c r="T1135" i="7" s="1"/>
  <c r="S1136" i="7"/>
  <c r="T1136" i="7" s="1"/>
  <c r="S1137" i="7"/>
  <c r="T1137" i="7" s="1"/>
  <c r="S1138" i="7"/>
  <c r="T1138" i="7" s="1"/>
  <c r="S1139" i="7"/>
  <c r="T1139" i="7" s="1"/>
  <c r="S1140" i="7"/>
  <c r="T1140" i="7" s="1"/>
  <c r="S1141" i="7"/>
  <c r="T1141" i="7" s="1"/>
  <c r="S1142" i="7"/>
  <c r="T1142" i="7" s="1"/>
  <c r="S1143" i="7"/>
  <c r="T1143" i="7" s="1"/>
  <c r="S1144" i="7"/>
  <c r="T1144" i="7" s="1"/>
  <c r="S1145" i="7"/>
  <c r="T1145" i="7" s="1"/>
  <c r="S1146" i="7"/>
  <c r="T1146" i="7" s="1"/>
  <c r="S1147" i="7"/>
  <c r="T1147" i="7" s="1"/>
  <c r="S1148" i="7"/>
  <c r="T1148" i="7" s="1"/>
  <c r="S1149" i="7"/>
  <c r="T1149" i="7" s="1"/>
  <c r="S1150" i="7"/>
  <c r="T1150" i="7" s="1"/>
  <c r="S1151" i="7"/>
  <c r="T1151" i="7" s="1"/>
  <c r="S1152" i="7"/>
  <c r="T1152" i="7" s="1"/>
  <c r="S1153" i="7"/>
  <c r="T1153" i="7" s="1"/>
  <c r="S1154" i="7"/>
  <c r="T1154" i="7" s="1"/>
  <c r="S1155" i="7"/>
  <c r="T1155" i="7" s="1"/>
  <c r="S1156" i="7"/>
  <c r="T1156" i="7" s="1"/>
  <c r="S1157" i="7"/>
  <c r="T1157" i="7" s="1"/>
  <c r="S1158" i="7"/>
  <c r="T1158" i="7" s="1"/>
  <c r="S1159" i="7"/>
  <c r="T1159" i="7" s="1"/>
  <c r="S1160" i="7"/>
  <c r="T1160" i="7" s="1"/>
  <c r="S1161" i="7"/>
  <c r="T1161" i="7" s="1"/>
  <c r="S1162" i="7"/>
  <c r="T1162" i="7" s="1"/>
  <c r="S1163" i="7"/>
  <c r="T1163" i="7" s="1"/>
  <c r="S1164" i="7"/>
  <c r="T1164" i="7" s="1"/>
  <c r="S1165" i="7"/>
  <c r="T1165" i="7" s="1"/>
  <c r="S1166" i="7"/>
  <c r="T1166" i="7" s="1"/>
  <c r="S1167" i="7"/>
  <c r="T1167" i="7" s="1"/>
  <c r="S1168" i="7"/>
  <c r="T1168" i="7" s="1"/>
  <c r="S1169" i="7"/>
  <c r="T1169" i="7" s="1"/>
  <c r="S1170" i="7"/>
  <c r="T1170" i="7" s="1"/>
  <c r="S1171" i="7"/>
  <c r="T1171" i="7" s="1"/>
  <c r="S1172" i="7"/>
  <c r="T1172" i="7" s="1"/>
  <c r="S1173" i="7"/>
  <c r="T1173" i="7" s="1"/>
  <c r="S1174" i="7"/>
  <c r="T1174" i="7" s="1"/>
  <c r="S1175" i="7"/>
  <c r="T1175" i="7" s="1"/>
  <c r="S1176" i="7"/>
  <c r="T1176" i="7" s="1"/>
  <c r="S1177" i="7"/>
  <c r="T1177" i="7" s="1"/>
  <c r="S1178" i="7"/>
  <c r="T1178" i="7" s="1"/>
  <c r="S1179" i="7"/>
  <c r="T1179" i="7" s="1"/>
  <c r="S1180" i="7"/>
  <c r="T1180" i="7" s="1"/>
  <c r="S1181" i="7"/>
  <c r="T1181" i="7" s="1"/>
  <c r="S3" i="7"/>
  <c r="T3" i="7" s="1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52" i="7"/>
  <c r="L253" i="7"/>
  <c r="L254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5" i="7"/>
  <c r="L276" i="7"/>
  <c r="L277" i="7"/>
  <c r="L278" i="7"/>
  <c r="L279" i="7"/>
  <c r="L280" i="7"/>
  <c r="L281" i="7"/>
  <c r="L282" i="7"/>
  <c r="L283" i="7"/>
  <c r="L284" i="7"/>
  <c r="L285" i="7"/>
  <c r="L286" i="7"/>
  <c r="L287" i="7"/>
  <c r="L288" i="7"/>
  <c r="L289" i="7"/>
  <c r="L290" i="7"/>
  <c r="L291" i="7"/>
  <c r="L292" i="7"/>
  <c r="L293" i="7"/>
  <c r="L294" i="7"/>
  <c r="L295" i="7"/>
  <c r="L296" i="7"/>
  <c r="L297" i="7"/>
  <c r="L298" i="7"/>
  <c r="L299" i="7"/>
  <c r="L300" i="7"/>
  <c r="L301" i="7"/>
  <c r="L302" i="7"/>
  <c r="L303" i="7"/>
  <c r="L304" i="7"/>
  <c r="L305" i="7"/>
  <c r="L306" i="7"/>
  <c r="L307" i="7"/>
  <c r="L308" i="7"/>
  <c r="L309" i="7"/>
  <c r="L310" i="7"/>
  <c r="L311" i="7"/>
  <c r="L312" i="7"/>
  <c r="L313" i="7"/>
  <c r="L314" i="7"/>
  <c r="L315" i="7"/>
  <c r="L316" i="7"/>
  <c r="L317" i="7"/>
  <c r="L318" i="7"/>
  <c r="L319" i="7"/>
  <c r="L320" i="7"/>
  <c r="L321" i="7"/>
  <c r="L322" i="7"/>
  <c r="L323" i="7"/>
  <c r="L324" i="7"/>
  <c r="L325" i="7"/>
  <c r="L326" i="7"/>
  <c r="L327" i="7"/>
  <c r="L328" i="7"/>
  <c r="L329" i="7"/>
  <c r="L330" i="7"/>
  <c r="L331" i="7"/>
  <c r="L332" i="7"/>
  <c r="L333" i="7"/>
  <c r="L334" i="7"/>
  <c r="L335" i="7"/>
  <c r="L336" i="7"/>
  <c r="L337" i="7"/>
  <c r="L338" i="7"/>
  <c r="L339" i="7"/>
  <c r="L340" i="7"/>
  <c r="L341" i="7"/>
  <c r="L342" i="7"/>
  <c r="L343" i="7"/>
  <c r="L344" i="7"/>
  <c r="L345" i="7"/>
  <c r="L346" i="7"/>
  <c r="L347" i="7"/>
  <c r="L348" i="7"/>
  <c r="L349" i="7"/>
  <c r="L350" i="7"/>
  <c r="L351" i="7"/>
  <c r="L352" i="7"/>
  <c r="L353" i="7"/>
  <c r="L354" i="7"/>
  <c r="L355" i="7"/>
  <c r="L356" i="7"/>
  <c r="L357" i="7"/>
  <c r="L358" i="7"/>
  <c r="L359" i="7"/>
  <c r="L360" i="7"/>
  <c r="L361" i="7"/>
  <c r="L362" i="7"/>
  <c r="L363" i="7"/>
  <c r="L364" i="7"/>
  <c r="L365" i="7"/>
  <c r="L366" i="7"/>
  <c r="L367" i="7"/>
  <c r="L368" i="7"/>
  <c r="L369" i="7"/>
  <c r="L370" i="7"/>
  <c r="L371" i="7"/>
  <c r="L372" i="7"/>
  <c r="L373" i="7"/>
  <c r="L374" i="7"/>
  <c r="L375" i="7"/>
  <c r="L376" i="7"/>
  <c r="L377" i="7"/>
  <c r="L378" i="7"/>
  <c r="L379" i="7"/>
  <c r="L380" i="7"/>
  <c r="L381" i="7"/>
  <c r="L382" i="7"/>
  <c r="L383" i="7"/>
  <c r="L384" i="7"/>
  <c r="L385" i="7"/>
  <c r="L386" i="7"/>
  <c r="L387" i="7"/>
  <c r="L388" i="7"/>
  <c r="L389" i="7"/>
  <c r="L390" i="7"/>
  <c r="L391" i="7"/>
  <c r="L392" i="7"/>
  <c r="L393" i="7"/>
  <c r="L394" i="7"/>
  <c r="L395" i="7"/>
  <c r="L396" i="7"/>
  <c r="L397" i="7"/>
  <c r="L398" i="7"/>
  <c r="L399" i="7"/>
  <c r="L400" i="7"/>
  <c r="L401" i="7"/>
  <c r="L402" i="7"/>
  <c r="L403" i="7"/>
  <c r="L404" i="7"/>
  <c r="L405" i="7"/>
  <c r="L406" i="7"/>
  <c r="L407" i="7"/>
  <c r="L408" i="7"/>
  <c r="L409" i="7"/>
  <c r="L410" i="7"/>
  <c r="L411" i="7"/>
  <c r="L412" i="7"/>
  <c r="L413" i="7"/>
  <c r="L414" i="7"/>
  <c r="L415" i="7"/>
  <c r="L416" i="7"/>
  <c r="L417" i="7"/>
  <c r="L418" i="7"/>
  <c r="L419" i="7"/>
  <c r="L420" i="7"/>
  <c r="L421" i="7"/>
  <c r="L422" i="7"/>
  <c r="L423" i="7"/>
  <c r="L424" i="7"/>
  <c r="L425" i="7"/>
  <c r="L426" i="7"/>
  <c r="L427" i="7"/>
  <c r="L428" i="7"/>
  <c r="L429" i="7"/>
  <c r="L430" i="7"/>
  <c r="L431" i="7"/>
  <c r="L432" i="7"/>
  <c r="L433" i="7"/>
  <c r="L434" i="7"/>
  <c r="L435" i="7"/>
  <c r="L436" i="7"/>
  <c r="L437" i="7"/>
  <c r="L438" i="7"/>
  <c r="L439" i="7"/>
  <c r="L440" i="7"/>
  <c r="L441" i="7"/>
  <c r="L442" i="7"/>
  <c r="L443" i="7"/>
  <c r="L444" i="7"/>
  <c r="L445" i="7"/>
  <c r="L446" i="7"/>
  <c r="L447" i="7"/>
  <c r="L448" i="7"/>
  <c r="L449" i="7"/>
  <c r="L450" i="7"/>
  <c r="L451" i="7"/>
  <c r="L452" i="7"/>
  <c r="L453" i="7"/>
  <c r="L454" i="7"/>
  <c r="L455" i="7"/>
  <c r="L456" i="7"/>
  <c r="L457" i="7"/>
  <c r="L458" i="7"/>
  <c r="L459" i="7"/>
  <c r="L460" i="7"/>
  <c r="L461" i="7"/>
  <c r="L462" i="7"/>
  <c r="L463" i="7"/>
  <c r="L464" i="7"/>
  <c r="L465" i="7"/>
  <c r="L466" i="7"/>
  <c r="L467" i="7"/>
  <c r="L468" i="7"/>
  <c r="L469" i="7"/>
  <c r="L470" i="7"/>
  <c r="L471" i="7"/>
  <c r="L472" i="7"/>
  <c r="L473" i="7"/>
  <c r="L474" i="7"/>
  <c r="L475" i="7"/>
  <c r="L476" i="7"/>
  <c r="L477" i="7"/>
  <c r="L478" i="7"/>
  <c r="L479" i="7"/>
  <c r="L480" i="7"/>
  <c r="L481" i="7"/>
  <c r="L482" i="7"/>
  <c r="L483" i="7"/>
  <c r="L484" i="7"/>
  <c r="L485" i="7"/>
  <c r="L486" i="7"/>
  <c r="L487" i="7"/>
  <c r="L488" i="7"/>
  <c r="L489" i="7"/>
  <c r="L490" i="7"/>
  <c r="L491" i="7"/>
  <c r="L492" i="7"/>
  <c r="L493" i="7"/>
  <c r="L494" i="7"/>
  <c r="L495" i="7"/>
  <c r="L496" i="7"/>
  <c r="L497" i="7"/>
  <c r="L498" i="7"/>
  <c r="L499" i="7"/>
  <c r="L500" i="7"/>
  <c r="L501" i="7"/>
  <c r="L502" i="7"/>
  <c r="L503" i="7"/>
  <c r="L504" i="7"/>
  <c r="L505" i="7"/>
  <c r="L506" i="7"/>
  <c r="L507" i="7"/>
  <c r="L508" i="7"/>
  <c r="L509" i="7"/>
  <c r="L510" i="7"/>
  <c r="L511" i="7"/>
  <c r="L512" i="7"/>
  <c r="L513" i="7"/>
  <c r="L514" i="7"/>
  <c r="L515" i="7"/>
  <c r="L516" i="7"/>
  <c r="L517" i="7"/>
  <c r="L518" i="7"/>
  <c r="L519" i="7"/>
  <c r="L520" i="7"/>
  <c r="L521" i="7"/>
  <c r="L522" i="7"/>
  <c r="L523" i="7"/>
  <c r="L524" i="7"/>
  <c r="L525" i="7"/>
  <c r="L526" i="7"/>
  <c r="L527" i="7"/>
  <c r="L528" i="7"/>
  <c r="L529" i="7"/>
  <c r="L530" i="7"/>
  <c r="L531" i="7"/>
  <c r="L532" i="7"/>
  <c r="L533" i="7"/>
  <c r="L534" i="7"/>
  <c r="L535" i="7"/>
  <c r="L536" i="7"/>
  <c r="L537" i="7"/>
  <c r="L538" i="7"/>
  <c r="L539" i="7"/>
  <c r="L540" i="7"/>
  <c r="L541" i="7"/>
  <c r="L542" i="7"/>
  <c r="L543" i="7"/>
  <c r="L544" i="7"/>
  <c r="L545" i="7"/>
  <c r="L546" i="7"/>
  <c r="L547" i="7"/>
  <c r="L548" i="7"/>
  <c r="L549" i="7"/>
  <c r="L550" i="7"/>
  <c r="L551" i="7"/>
  <c r="L552" i="7"/>
  <c r="L553" i="7"/>
  <c r="L554" i="7"/>
  <c r="L555" i="7"/>
  <c r="L556" i="7"/>
  <c r="L557" i="7"/>
  <c r="L558" i="7"/>
  <c r="L559" i="7"/>
  <c r="L560" i="7"/>
  <c r="L561" i="7"/>
  <c r="L562" i="7"/>
  <c r="L563" i="7"/>
  <c r="L564" i="7"/>
  <c r="L565" i="7"/>
  <c r="L566" i="7"/>
  <c r="L567" i="7"/>
  <c r="L568" i="7"/>
  <c r="L569" i="7"/>
  <c r="L570" i="7"/>
  <c r="L571" i="7"/>
  <c r="L572" i="7"/>
  <c r="L573" i="7"/>
  <c r="L574" i="7"/>
  <c r="L575" i="7"/>
  <c r="L576" i="7"/>
  <c r="L577" i="7"/>
  <c r="L578" i="7"/>
  <c r="L579" i="7"/>
  <c r="L580" i="7"/>
  <c r="L581" i="7"/>
  <c r="L582" i="7"/>
  <c r="L583" i="7"/>
  <c r="L584" i="7"/>
  <c r="L585" i="7"/>
  <c r="L586" i="7"/>
  <c r="L587" i="7"/>
  <c r="L588" i="7"/>
  <c r="L589" i="7"/>
  <c r="L590" i="7"/>
  <c r="L591" i="7"/>
  <c r="L592" i="7"/>
  <c r="L593" i="7"/>
  <c r="L594" i="7"/>
  <c r="L595" i="7"/>
  <c r="L596" i="7"/>
  <c r="L597" i="7"/>
  <c r="L598" i="7"/>
  <c r="L599" i="7"/>
  <c r="L600" i="7"/>
  <c r="L601" i="7"/>
  <c r="L602" i="7"/>
  <c r="L603" i="7"/>
  <c r="L604" i="7"/>
  <c r="L605" i="7"/>
  <c r="L606" i="7"/>
  <c r="L607" i="7"/>
  <c r="L608" i="7"/>
  <c r="L609" i="7"/>
  <c r="L610" i="7"/>
  <c r="L611" i="7"/>
  <c r="L612" i="7"/>
  <c r="L613" i="7"/>
  <c r="L614" i="7"/>
  <c r="L615" i="7"/>
  <c r="L616" i="7"/>
  <c r="L617" i="7"/>
  <c r="L618" i="7"/>
  <c r="L619" i="7"/>
  <c r="L620" i="7"/>
  <c r="L621" i="7"/>
  <c r="L622" i="7"/>
  <c r="L623" i="7"/>
  <c r="L624" i="7"/>
  <c r="L625" i="7"/>
  <c r="L626" i="7"/>
  <c r="L627" i="7"/>
  <c r="L628" i="7"/>
  <c r="L629" i="7"/>
  <c r="L630" i="7"/>
  <c r="L631" i="7"/>
  <c r="L632" i="7"/>
  <c r="L633" i="7"/>
  <c r="L634" i="7"/>
  <c r="L635" i="7"/>
  <c r="L636" i="7"/>
  <c r="L637" i="7"/>
  <c r="L638" i="7"/>
  <c r="L639" i="7"/>
  <c r="L640" i="7"/>
  <c r="L641" i="7"/>
  <c r="L642" i="7"/>
  <c r="L643" i="7"/>
  <c r="L644" i="7"/>
  <c r="L645" i="7"/>
  <c r="L646" i="7"/>
  <c r="L647" i="7"/>
  <c r="L648" i="7"/>
  <c r="L649" i="7"/>
  <c r="L650" i="7"/>
  <c r="L651" i="7"/>
  <c r="L652" i="7"/>
  <c r="L653" i="7"/>
  <c r="L654" i="7"/>
  <c r="L655" i="7"/>
  <c r="L656" i="7"/>
  <c r="L657" i="7"/>
  <c r="L658" i="7"/>
  <c r="L659" i="7"/>
  <c r="L660" i="7"/>
  <c r="L661" i="7"/>
  <c r="L662" i="7"/>
  <c r="L663" i="7"/>
  <c r="L664" i="7"/>
  <c r="L665" i="7"/>
  <c r="L666" i="7"/>
  <c r="L667" i="7"/>
  <c r="L668" i="7"/>
  <c r="L669" i="7"/>
  <c r="L670" i="7"/>
  <c r="L671" i="7"/>
  <c r="L672" i="7"/>
  <c r="L673" i="7"/>
  <c r="L674" i="7"/>
  <c r="L675" i="7"/>
  <c r="L676" i="7"/>
  <c r="L677" i="7"/>
  <c r="L678" i="7"/>
  <c r="L679" i="7"/>
  <c r="L680" i="7"/>
  <c r="L681" i="7"/>
  <c r="L682" i="7"/>
  <c r="L683" i="7"/>
  <c r="L684" i="7"/>
  <c r="L685" i="7"/>
  <c r="L686" i="7"/>
  <c r="L687" i="7"/>
  <c r="L688" i="7"/>
  <c r="L689" i="7"/>
  <c r="L690" i="7"/>
  <c r="L691" i="7"/>
  <c r="L692" i="7"/>
  <c r="L693" i="7"/>
  <c r="L694" i="7"/>
  <c r="L695" i="7"/>
  <c r="L696" i="7"/>
  <c r="L697" i="7"/>
  <c r="L698" i="7"/>
  <c r="L699" i="7"/>
  <c r="L700" i="7"/>
  <c r="L701" i="7"/>
  <c r="L702" i="7"/>
  <c r="L703" i="7"/>
  <c r="L704" i="7"/>
  <c r="L705" i="7"/>
  <c r="L706" i="7"/>
  <c r="L707" i="7"/>
  <c r="L708" i="7"/>
  <c r="L709" i="7"/>
  <c r="L710" i="7"/>
  <c r="L711" i="7"/>
  <c r="L712" i="7"/>
  <c r="L713" i="7"/>
  <c r="L714" i="7"/>
  <c r="L715" i="7"/>
  <c r="L716" i="7"/>
  <c r="L717" i="7"/>
  <c r="L718" i="7"/>
  <c r="L719" i="7"/>
  <c r="L720" i="7"/>
  <c r="L721" i="7"/>
  <c r="L722" i="7"/>
  <c r="L723" i="7"/>
  <c r="L724" i="7"/>
  <c r="L725" i="7"/>
  <c r="L726" i="7"/>
  <c r="L727" i="7"/>
  <c r="L728" i="7"/>
  <c r="L729" i="7"/>
  <c r="L730" i="7"/>
  <c r="L731" i="7"/>
  <c r="L732" i="7"/>
  <c r="L733" i="7"/>
  <c r="L734" i="7"/>
  <c r="L735" i="7"/>
  <c r="L736" i="7"/>
  <c r="L737" i="7"/>
  <c r="L738" i="7"/>
  <c r="L739" i="7"/>
  <c r="L740" i="7"/>
  <c r="L741" i="7"/>
  <c r="L742" i="7"/>
  <c r="L743" i="7"/>
  <c r="L744" i="7"/>
  <c r="L745" i="7"/>
  <c r="L746" i="7"/>
  <c r="L747" i="7"/>
  <c r="L748" i="7"/>
  <c r="L749" i="7"/>
  <c r="L750" i="7"/>
  <c r="L751" i="7"/>
  <c r="L752" i="7"/>
  <c r="L753" i="7"/>
  <c r="L754" i="7"/>
  <c r="L755" i="7"/>
  <c r="L756" i="7"/>
  <c r="L757" i="7"/>
  <c r="L758" i="7"/>
  <c r="L759" i="7"/>
  <c r="L760" i="7"/>
  <c r="L761" i="7"/>
  <c r="L762" i="7"/>
  <c r="L763" i="7"/>
  <c r="L764" i="7"/>
  <c r="L765" i="7"/>
  <c r="L766" i="7"/>
  <c r="L767" i="7"/>
  <c r="L768" i="7"/>
  <c r="L769" i="7"/>
  <c r="L770" i="7"/>
  <c r="L771" i="7"/>
  <c r="L772" i="7"/>
  <c r="L773" i="7"/>
  <c r="L774" i="7"/>
  <c r="L775" i="7"/>
  <c r="L776" i="7"/>
  <c r="L777" i="7"/>
  <c r="L778" i="7"/>
  <c r="L779" i="7"/>
  <c r="L780" i="7"/>
  <c r="L781" i="7"/>
  <c r="L782" i="7"/>
  <c r="L783" i="7"/>
  <c r="L784" i="7"/>
  <c r="L785" i="7"/>
  <c r="L786" i="7"/>
  <c r="L787" i="7"/>
  <c r="L788" i="7"/>
  <c r="L789" i="7"/>
  <c r="L790" i="7"/>
  <c r="L791" i="7"/>
  <c r="L792" i="7"/>
  <c r="L793" i="7"/>
  <c r="L794" i="7"/>
  <c r="L795" i="7"/>
  <c r="L796" i="7"/>
  <c r="L797" i="7"/>
  <c r="L798" i="7"/>
  <c r="L799" i="7"/>
  <c r="L800" i="7"/>
  <c r="L801" i="7"/>
  <c r="L802" i="7"/>
  <c r="L803" i="7"/>
  <c r="L804" i="7"/>
  <c r="L805" i="7"/>
  <c r="L806" i="7"/>
  <c r="L807" i="7"/>
  <c r="L808" i="7"/>
  <c r="L809" i="7"/>
  <c r="L810" i="7"/>
  <c r="L811" i="7"/>
  <c r="L812" i="7"/>
  <c r="L813" i="7"/>
  <c r="L814" i="7"/>
  <c r="L815" i="7"/>
  <c r="L816" i="7"/>
  <c r="L817" i="7"/>
  <c r="L818" i="7"/>
  <c r="L819" i="7"/>
  <c r="L820" i="7"/>
  <c r="L821" i="7"/>
  <c r="L822" i="7"/>
  <c r="L823" i="7"/>
  <c r="L824" i="7"/>
  <c r="L825" i="7"/>
  <c r="L826" i="7"/>
  <c r="L827" i="7"/>
  <c r="L828" i="7"/>
  <c r="L829" i="7"/>
  <c r="L830" i="7"/>
  <c r="L831" i="7"/>
  <c r="L832" i="7"/>
  <c r="L833" i="7"/>
  <c r="L834" i="7"/>
  <c r="L835" i="7"/>
  <c r="L836" i="7"/>
  <c r="L837" i="7"/>
  <c r="L838" i="7"/>
  <c r="L839" i="7"/>
  <c r="L840" i="7"/>
  <c r="L841" i="7"/>
  <c r="L842" i="7"/>
  <c r="L843" i="7"/>
  <c r="L844" i="7"/>
  <c r="L845" i="7"/>
  <c r="L846" i="7"/>
  <c r="L847" i="7"/>
  <c r="L848" i="7"/>
  <c r="L849" i="7"/>
  <c r="L850" i="7"/>
  <c r="L851" i="7"/>
  <c r="L852" i="7"/>
  <c r="L853" i="7"/>
  <c r="L854" i="7"/>
  <c r="L855" i="7"/>
  <c r="L856" i="7"/>
  <c r="L857" i="7"/>
  <c r="L858" i="7"/>
  <c r="L859" i="7"/>
  <c r="L860" i="7"/>
  <c r="L861" i="7"/>
  <c r="L862" i="7"/>
  <c r="L863" i="7"/>
  <c r="L864" i="7"/>
  <c r="L865" i="7"/>
  <c r="L866" i="7"/>
  <c r="L867" i="7"/>
  <c r="L868" i="7"/>
  <c r="L869" i="7"/>
  <c r="L870" i="7"/>
  <c r="L871" i="7"/>
  <c r="L872" i="7"/>
  <c r="L873" i="7"/>
  <c r="L874" i="7"/>
  <c r="L875" i="7"/>
  <c r="L876" i="7"/>
  <c r="L877" i="7"/>
  <c r="L878" i="7"/>
  <c r="L879" i="7"/>
  <c r="L880" i="7"/>
  <c r="L881" i="7"/>
  <c r="L882" i="7"/>
  <c r="L883" i="7"/>
  <c r="L884" i="7"/>
  <c r="L885" i="7"/>
  <c r="L886" i="7"/>
  <c r="L887" i="7"/>
  <c r="L888" i="7"/>
  <c r="L889" i="7"/>
  <c r="L890" i="7"/>
  <c r="L891" i="7"/>
  <c r="L892" i="7"/>
  <c r="L893" i="7"/>
  <c r="L894" i="7"/>
  <c r="L895" i="7"/>
  <c r="L896" i="7"/>
  <c r="L897" i="7"/>
  <c r="L898" i="7"/>
  <c r="L899" i="7"/>
  <c r="L900" i="7"/>
  <c r="L901" i="7"/>
  <c r="L902" i="7"/>
  <c r="L903" i="7"/>
  <c r="L904" i="7"/>
  <c r="L905" i="7"/>
  <c r="L906" i="7"/>
  <c r="L907" i="7"/>
  <c r="L908" i="7"/>
  <c r="L909" i="7"/>
  <c r="L910" i="7"/>
  <c r="L911" i="7"/>
  <c r="L912" i="7"/>
  <c r="L913" i="7"/>
  <c r="L914" i="7"/>
  <c r="L915" i="7"/>
  <c r="L916" i="7"/>
  <c r="L917" i="7"/>
  <c r="L918" i="7"/>
  <c r="L919" i="7"/>
  <c r="L920" i="7"/>
  <c r="L921" i="7"/>
  <c r="L922" i="7"/>
  <c r="L923" i="7"/>
  <c r="L924" i="7"/>
  <c r="L925" i="7"/>
  <c r="L926" i="7"/>
  <c r="L927" i="7"/>
  <c r="L928" i="7"/>
  <c r="L929" i="7"/>
  <c r="L930" i="7"/>
  <c r="L931" i="7"/>
  <c r="L932" i="7"/>
  <c r="L933" i="7"/>
  <c r="L934" i="7"/>
  <c r="L935" i="7"/>
  <c r="L936" i="7"/>
  <c r="L937" i="7"/>
  <c r="L938" i="7"/>
  <c r="L939" i="7"/>
  <c r="L940" i="7"/>
  <c r="L941" i="7"/>
  <c r="L942" i="7"/>
  <c r="L943" i="7"/>
  <c r="L944" i="7"/>
  <c r="L945" i="7"/>
  <c r="L946" i="7"/>
  <c r="L947" i="7"/>
  <c r="L948" i="7"/>
  <c r="L949" i="7"/>
  <c r="L950" i="7"/>
  <c r="L951" i="7"/>
  <c r="L952" i="7"/>
  <c r="L953" i="7"/>
  <c r="L954" i="7"/>
  <c r="L955" i="7"/>
  <c r="L956" i="7"/>
  <c r="L957" i="7"/>
  <c r="L958" i="7"/>
  <c r="L959" i="7"/>
  <c r="L960" i="7"/>
  <c r="L961" i="7"/>
  <c r="L962" i="7"/>
  <c r="L963" i="7"/>
  <c r="L964" i="7"/>
  <c r="L965" i="7"/>
  <c r="L966" i="7"/>
  <c r="L967" i="7"/>
  <c r="L968" i="7"/>
  <c r="L969" i="7"/>
  <c r="L970" i="7"/>
  <c r="L971" i="7"/>
  <c r="L972" i="7"/>
  <c r="L973" i="7"/>
  <c r="L974" i="7"/>
  <c r="L975" i="7"/>
  <c r="L976" i="7"/>
  <c r="L977" i="7"/>
  <c r="L978" i="7"/>
  <c r="L979" i="7"/>
  <c r="L980" i="7"/>
  <c r="L981" i="7"/>
  <c r="L982" i="7"/>
  <c r="L983" i="7"/>
  <c r="L984" i="7"/>
  <c r="L985" i="7"/>
  <c r="L986" i="7"/>
  <c r="L987" i="7"/>
  <c r="L988" i="7"/>
  <c r="L989" i="7"/>
  <c r="L990" i="7"/>
  <c r="L991" i="7"/>
  <c r="L992" i="7"/>
  <c r="L993" i="7"/>
  <c r="L994" i="7"/>
  <c r="L995" i="7"/>
  <c r="L996" i="7"/>
  <c r="L997" i="7"/>
  <c r="L998" i="7"/>
  <c r="L999" i="7"/>
  <c r="L1000" i="7"/>
  <c r="L1001" i="7"/>
  <c r="L1002" i="7"/>
  <c r="L1003" i="7"/>
  <c r="L1004" i="7"/>
  <c r="L1005" i="7"/>
  <c r="L1006" i="7"/>
  <c r="L1007" i="7"/>
  <c r="L1008" i="7"/>
  <c r="L1009" i="7"/>
  <c r="L1010" i="7"/>
  <c r="L1011" i="7"/>
  <c r="L1012" i="7"/>
  <c r="L1013" i="7"/>
  <c r="L1014" i="7"/>
  <c r="L1015" i="7"/>
  <c r="L1016" i="7"/>
  <c r="L1017" i="7"/>
  <c r="L1018" i="7"/>
  <c r="L1019" i="7"/>
  <c r="L1020" i="7"/>
  <c r="L1021" i="7"/>
  <c r="L1022" i="7"/>
  <c r="L1023" i="7"/>
  <c r="L1024" i="7"/>
  <c r="L1025" i="7"/>
  <c r="L1026" i="7"/>
  <c r="L1027" i="7"/>
  <c r="L1028" i="7"/>
  <c r="L1029" i="7"/>
  <c r="L1030" i="7"/>
  <c r="L1031" i="7"/>
  <c r="L1032" i="7"/>
  <c r="L1033" i="7"/>
  <c r="L1034" i="7"/>
  <c r="L1035" i="7"/>
  <c r="L1036" i="7"/>
  <c r="L1037" i="7"/>
  <c r="L1038" i="7"/>
  <c r="L1039" i="7"/>
  <c r="L1040" i="7"/>
  <c r="L1041" i="7"/>
  <c r="L1042" i="7"/>
  <c r="L1043" i="7"/>
  <c r="L1044" i="7"/>
  <c r="L1045" i="7"/>
  <c r="L1046" i="7"/>
  <c r="L1047" i="7"/>
  <c r="L1048" i="7"/>
  <c r="L1049" i="7"/>
  <c r="L1050" i="7"/>
  <c r="L1051" i="7"/>
  <c r="L1052" i="7"/>
  <c r="L1053" i="7"/>
  <c r="L1054" i="7"/>
  <c r="L1055" i="7"/>
  <c r="L1056" i="7"/>
  <c r="L1057" i="7"/>
  <c r="L1058" i="7"/>
  <c r="L1059" i="7"/>
  <c r="L1060" i="7"/>
  <c r="L1061" i="7"/>
  <c r="L1062" i="7"/>
  <c r="L1063" i="7"/>
  <c r="L1064" i="7"/>
  <c r="L1065" i="7"/>
  <c r="L1066" i="7"/>
  <c r="L1067" i="7"/>
  <c r="L1068" i="7"/>
  <c r="L1069" i="7"/>
  <c r="L1070" i="7"/>
  <c r="L1071" i="7"/>
  <c r="L1072" i="7"/>
  <c r="L1073" i="7"/>
  <c r="L1074" i="7"/>
  <c r="L1075" i="7"/>
  <c r="L1076" i="7"/>
  <c r="L1077" i="7"/>
  <c r="L1078" i="7"/>
  <c r="L1079" i="7"/>
  <c r="L1080" i="7"/>
  <c r="L1081" i="7"/>
  <c r="L1082" i="7"/>
  <c r="L1083" i="7"/>
  <c r="L1084" i="7"/>
  <c r="L1085" i="7"/>
  <c r="L1086" i="7"/>
  <c r="L1087" i="7"/>
  <c r="L1088" i="7"/>
  <c r="L1089" i="7"/>
  <c r="L1090" i="7"/>
  <c r="L1091" i="7"/>
  <c r="L1092" i="7"/>
  <c r="L1093" i="7"/>
  <c r="L1094" i="7"/>
  <c r="L1095" i="7"/>
  <c r="L1096" i="7"/>
  <c r="L1097" i="7"/>
  <c r="L1098" i="7"/>
  <c r="L1099" i="7"/>
  <c r="L1100" i="7"/>
  <c r="L1101" i="7"/>
  <c r="L1102" i="7"/>
  <c r="L1103" i="7"/>
  <c r="L1104" i="7"/>
  <c r="L1105" i="7"/>
  <c r="L1106" i="7"/>
  <c r="L1107" i="7"/>
  <c r="L1108" i="7"/>
  <c r="L1109" i="7"/>
  <c r="L1110" i="7"/>
  <c r="L1111" i="7"/>
  <c r="L1112" i="7"/>
  <c r="L1113" i="7"/>
  <c r="L1114" i="7"/>
  <c r="L1115" i="7"/>
  <c r="L1116" i="7"/>
  <c r="L1117" i="7"/>
  <c r="L1118" i="7"/>
  <c r="L1119" i="7"/>
  <c r="L1120" i="7"/>
  <c r="L1121" i="7"/>
  <c r="L1122" i="7"/>
  <c r="L1123" i="7"/>
  <c r="L1124" i="7"/>
  <c r="L1125" i="7"/>
  <c r="L1126" i="7"/>
  <c r="L1127" i="7"/>
  <c r="L1128" i="7"/>
  <c r="L1129" i="7"/>
  <c r="L1130" i="7"/>
  <c r="L1131" i="7"/>
  <c r="L1132" i="7"/>
  <c r="L1133" i="7"/>
  <c r="L1134" i="7"/>
  <c r="L1135" i="7"/>
  <c r="L1136" i="7"/>
  <c r="L1137" i="7"/>
  <c r="L1138" i="7"/>
  <c r="L1139" i="7"/>
  <c r="L1140" i="7"/>
  <c r="L1141" i="7"/>
  <c r="L1142" i="7"/>
  <c r="L1143" i="7"/>
  <c r="L1144" i="7"/>
  <c r="L1145" i="7"/>
  <c r="L1146" i="7"/>
  <c r="L1147" i="7"/>
  <c r="L1148" i="7"/>
  <c r="L1149" i="7"/>
  <c r="L1150" i="7"/>
  <c r="L1151" i="7"/>
  <c r="L1152" i="7"/>
  <c r="L1153" i="7"/>
  <c r="L1154" i="7"/>
  <c r="L1155" i="7"/>
  <c r="L1156" i="7"/>
  <c r="L1157" i="7"/>
  <c r="L1158" i="7"/>
  <c r="L1159" i="7"/>
  <c r="L1160" i="7"/>
  <c r="L1161" i="7"/>
  <c r="L1162" i="7"/>
  <c r="L1163" i="7"/>
  <c r="L1164" i="7"/>
  <c r="L1165" i="7"/>
  <c r="L1166" i="7"/>
  <c r="L1167" i="7"/>
  <c r="L1168" i="7"/>
  <c r="L1169" i="7"/>
  <c r="L1170" i="7"/>
  <c r="L1171" i="7"/>
  <c r="L1172" i="7"/>
  <c r="L1173" i="7"/>
  <c r="L1174" i="7"/>
  <c r="L1175" i="7"/>
  <c r="L1176" i="7"/>
  <c r="L1177" i="7"/>
  <c r="L1178" i="7"/>
  <c r="L1179" i="7"/>
  <c r="L1180" i="7"/>
  <c r="L1181" i="7"/>
  <c r="L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0" i="7"/>
  <c r="K301" i="7"/>
  <c r="K302" i="7"/>
  <c r="K303" i="7"/>
  <c r="K304" i="7"/>
  <c r="K305" i="7"/>
  <c r="K306" i="7"/>
  <c r="K307" i="7"/>
  <c r="K308" i="7"/>
  <c r="K309" i="7"/>
  <c r="K310" i="7"/>
  <c r="K311" i="7"/>
  <c r="K312" i="7"/>
  <c r="K313" i="7"/>
  <c r="K314" i="7"/>
  <c r="K315" i="7"/>
  <c r="K316" i="7"/>
  <c r="K317" i="7"/>
  <c r="K318" i="7"/>
  <c r="K319" i="7"/>
  <c r="K320" i="7"/>
  <c r="K321" i="7"/>
  <c r="K322" i="7"/>
  <c r="K323" i="7"/>
  <c r="K324" i="7"/>
  <c r="K325" i="7"/>
  <c r="K326" i="7"/>
  <c r="K327" i="7"/>
  <c r="K328" i="7"/>
  <c r="K329" i="7"/>
  <c r="K330" i="7"/>
  <c r="K331" i="7"/>
  <c r="K332" i="7"/>
  <c r="K333" i="7"/>
  <c r="K334" i="7"/>
  <c r="K335" i="7"/>
  <c r="K336" i="7"/>
  <c r="K337" i="7"/>
  <c r="K338" i="7"/>
  <c r="K339" i="7"/>
  <c r="K340" i="7"/>
  <c r="K341" i="7"/>
  <c r="K342" i="7"/>
  <c r="K343" i="7"/>
  <c r="K344" i="7"/>
  <c r="K345" i="7"/>
  <c r="K346" i="7"/>
  <c r="K347" i="7"/>
  <c r="K348" i="7"/>
  <c r="K349" i="7"/>
  <c r="K350" i="7"/>
  <c r="K351" i="7"/>
  <c r="K352" i="7"/>
  <c r="K353" i="7"/>
  <c r="K354" i="7"/>
  <c r="K355" i="7"/>
  <c r="K356" i="7"/>
  <c r="K357" i="7"/>
  <c r="K358" i="7"/>
  <c r="K359" i="7"/>
  <c r="K360" i="7"/>
  <c r="K361" i="7"/>
  <c r="K362" i="7"/>
  <c r="K363" i="7"/>
  <c r="K364" i="7"/>
  <c r="K365" i="7"/>
  <c r="K366" i="7"/>
  <c r="K367" i="7"/>
  <c r="K368" i="7"/>
  <c r="K369" i="7"/>
  <c r="K370" i="7"/>
  <c r="K371" i="7"/>
  <c r="K372" i="7"/>
  <c r="K373" i="7"/>
  <c r="K374" i="7"/>
  <c r="K375" i="7"/>
  <c r="K376" i="7"/>
  <c r="K377" i="7"/>
  <c r="K378" i="7"/>
  <c r="K379" i="7"/>
  <c r="K380" i="7"/>
  <c r="K381" i="7"/>
  <c r="K382" i="7"/>
  <c r="K383" i="7"/>
  <c r="K384" i="7"/>
  <c r="K385" i="7"/>
  <c r="K386" i="7"/>
  <c r="K387" i="7"/>
  <c r="K388" i="7"/>
  <c r="K389" i="7"/>
  <c r="K390" i="7"/>
  <c r="K391" i="7"/>
  <c r="K392" i="7"/>
  <c r="K393" i="7"/>
  <c r="K394" i="7"/>
  <c r="K395" i="7"/>
  <c r="K396" i="7"/>
  <c r="K397" i="7"/>
  <c r="K398" i="7"/>
  <c r="K399" i="7"/>
  <c r="K400" i="7"/>
  <c r="K401" i="7"/>
  <c r="K402" i="7"/>
  <c r="K403" i="7"/>
  <c r="K404" i="7"/>
  <c r="K405" i="7"/>
  <c r="K406" i="7"/>
  <c r="K407" i="7"/>
  <c r="K408" i="7"/>
  <c r="K409" i="7"/>
  <c r="K410" i="7"/>
  <c r="K411" i="7"/>
  <c r="K412" i="7"/>
  <c r="K413" i="7"/>
  <c r="K414" i="7"/>
  <c r="K415" i="7"/>
  <c r="K416" i="7"/>
  <c r="K417" i="7"/>
  <c r="K418" i="7"/>
  <c r="K419" i="7"/>
  <c r="K420" i="7"/>
  <c r="K421" i="7"/>
  <c r="K422" i="7"/>
  <c r="K423" i="7"/>
  <c r="K424" i="7"/>
  <c r="K425" i="7"/>
  <c r="K426" i="7"/>
  <c r="K427" i="7"/>
  <c r="K428" i="7"/>
  <c r="K429" i="7"/>
  <c r="K430" i="7"/>
  <c r="K431" i="7"/>
  <c r="K432" i="7"/>
  <c r="K433" i="7"/>
  <c r="K434" i="7"/>
  <c r="K435" i="7"/>
  <c r="K436" i="7"/>
  <c r="K437" i="7"/>
  <c r="K438" i="7"/>
  <c r="K439" i="7"/>
  <c r="K440" i="7"/>
  <c r="K441" i="7"/>
  <c r="K442" i="7"/>
  <c r="K443" i="7"/>
  <c r="K444" i="7"/>
  <c r="K445" i="7"/>
  <c r="K446" i="7"/>
  <c r="K447" i="7"/>
  <c r="K448" i="7"/>
  <c r="K449" i="7"/>
  <c r="K450" i="7"/>
  <c r="K451" i="7"/>
  <c r="K452" i="7"/>
  <c r="K453" i="7"/>
  <c r="K454" i="7"/>
  <c r="K455" i="7"/>
  <c r="K456" i="7"/>
  <c r="K457" i="7"/>
  <c r="K458" i="7"/>
  <c r="K459" i="7"/>
  <c r="K460" i="7"/>
  <c r="K461" i="7"/>
  <c r="K462" i="7"/>
  <c r="K463" i="7"/>
  <c r="K464" i="7"/>
  <c r="K465" i="7"/>
  <c r="K466" i="7"/>
  <c r="K467" i="7"/>
  <c r="K468" i="7"/>
  <c r="K469" i="7"/>
  <c r="K470" i="7"/>
  <c r="K471" i="7"/>
  <c r="K472" i="7"/>
  <c r="K473" i="7"/>
  <c r="K474" i="7"/>
  <c r="K475" i="7"/>
  <c r="K476" i="7"/>
  <c r="K477" i="7"/>
  <c r="K478" i="7"/>
  <c r="K479" i="7"/>
  <c r="K480" i="7"/>
  <c r="K481" i="7"/>
  <c r="K482" i="7"/>
  <c r="K483" i="7"/>
  <c r="K484" i="7"/>
  <c r="K485" i="7"/>
  <c r="K486" i="7"/>
  <c r="K487" i="7"/>
  <c r="K488" i="7"/>
  <c r="K489" i="7"/>
  <c r="K490" i="7"/>
  <c r="K491" i="7"/>
  <c r="K492" i="7"/>
  <c r="K493" i="7"/>
  <c r="K494" i="7"/>
  <c r="K495" i="7"/>
  <c r="K496" i="7"/>
  <c r="K497" i="7"/>
  <c r="K498" i="7"/>
  <c r="K499" i="7"/>
  <c r="K500" i="7"/>
  <c r="K501" i="7"/>
  <c r="K502" i="7"/>
  <c r="K503" i="7"/>
  <c r="K504" i="7"/>
  <c r="K505" i="7"/>
  <c r="K506" i="7"/>
  <c r="K507" i="7"/>
  <c r="K508" i="7"/>
  <c r="K509" i="7"/>
  <c r="K510" i="7"/>
  <c r="K511" i="7"/>
  <c r="K512" i="7"/>
  <c r="K513" i="7"/>
  <c r="K514" i="7"/>
  <c r="K515" i="7"/>
  <c r="K516" i="7"/>
  <c r="K517" i="7"/>
  <c r="K518" i="7"/>
  <c r="K519" i="7"/>
  <c r="K520" i="7"/>
  <c r="K521" i="7"/>
  <c r="K522" i="7"/>
  <c r="K523" i="7"/>
  <c r="K524" i="7"/>
  <c r="K525" i="7"/>
  <c r="K526" i="7"/>
  <c r="K527" i="7"/>
  <c r="K528" i="7"/>
  <c r="K529" i="7"/>
  <c r="K530" i="7"/>
  <c r="K531" i="7"/>
  <c r="K532" i="7"/>
  <c r="K533" i="7"/>
  <c r="K534" i="7"/>
  <c r="K535" i="7"/>
  <c r="K536" i="7"/>
  <c r="K537" i="7"/>
  <c r="K538" i="7"/>
  <c r="K539" i="7"/>
  <c r="K540" i="7"/>
  <c r="K541" i="7"/>
  <c r="K542" i="7"/>
  <c r="K543" i="7"/>
  <c r="K544" i="7"/>
  <c r="K545" i="7"/>
  <c r="K546" i="7"/>
  <c r="K547" i="7"/>
  <c r="K548" i="7"/>
  <c r="K549" i="7"/>
  <c r="K550" i="7"/>
  <c r="K551" i="7"/>
  <c r="K552" i="7"/>
  <c r="K553" i="7"/>
  <c r="K554" i="7"/>
  <c r="K555" i="7"/>
  <c r="K556" i="7"/>
  <c r="K557" i="7"/>
  <c r="K558" i="7"/>
  <c r="K559" i="7"/>
  <c r="K560" i="7"/>
  <c r="K561" i="7"/>
  <c r="K562" i="7"/>
  <c r="K563" i="7"/>
  <c r="K564" i="7"/>
  <c r="K565" i="7"/>
  <c r="K566" i="7"/>
  <c r="K567" i="7"/>
  <c r="K568" i="7"/>
  <c r="K569" i="7"/>
  <c r="K570" i="7"/>
  <c r="K571" i="7"/>
  <c r="K572" i="7"/>
  <c r="K573" i="7"/>
  <c r="K574" i="7"/>
  <c r="K575" i="7"/>
  <c r="K576" i="7"/>
  <c r="K577" i="7"/>
  <c r="K578" i="7"/>
  <c r="K579" i="7"/>
  <c r="K580" i="7"/>
  <c r="K581" i="7"/>
  <c r="K582" i="7"/>
  <c r="K583" i="7"/>
  <c r="K584" i="7"/>
  <c r="K585" i="7"/>
  <c r="K586" i="7"/>
  <c r="K587" i="7"/>
  <c r="K588" i="7"/>
  <c r="K589" i="7"/>
  <c r="K590" i="7"/>
  <c r="K591" i="7"/>
  <c r="K592" i="7"/>
  <c r="K593" i="7"/>
  <c r="K594" i="7"/>
  <c r="K595" i="7"/>
  <c r="K596" i="7"/>
  <c r="K597" i="7"/>
  <c r="K598" i="7"/>
  <c r="K599" i="7"/>
  <c r="K600" i="7"/>
  <c r="K601" i="7"/>
  <c r="K602" i="7"/>
  <c r="K603" i="7"/>
  <c r="K604" i="7"/>
  <c r="K605" i="7"/>
  <c r="K606" i="7"/>
  <c r="K607" i="7"/>
  <c r="K608" i="7"/>
  <c r="K609" i="7"/>
  <c r="K610" i="7"/>
  <c r="K611" i="7"/>
  <c r="K612" i="7"/>
  <c r="K613" i="7"/>
  <c r="K614" i="7"/>
  <c r="K615" i="7"/>
  <c r="K616" i="7"/>
  <c r="K617" i="7"/>
  <c r="K618" i="7"/>
  <c r="K619" i="7"/>
  <c r="K620" i="7"/>
  <c r="K621" i="7"/>
  <c r="K622" i="7"/>
  <c r="K623" i="7"/>
  <c r="K624" i="7"/>
  <c r="K625" i="7"/>
  <c r="K626" i="7"/>
  <c r="K627" i="7"/>
  <c r="K628" i="7"/>
  <c r="K629" i="7"/>
  <c r="K630" i="7"/>
  <c r="K631" i="7"/>
  <c r="K632" i="7"/>
  <c r="K633" i="7"/>
  <c r="K634" i="7"/>
  <c r="K635" i="7"/>
  <c r="K636" i="7"/>
  <c r="K637" i="7"/>
  <c r="K638" i="7"/>
  <c r="K639" i="7"/>
  <c r="K640" i="7"/>
  <c r="K641" i="7"/>
  <c r="K642" i="7"/>
  <c r="K643" i="7"/>
  <c r="K644" i="7"/>
  <c r="K645" i="7"/>
  <c r="K646" i="7"/>
  <c r="K647" i="7"/>
  <c r="K648" i="7"/>
  <c r="K649" i="7"/>
  <c r="K650" i="7"/>
  <c r="K651" i="7"/>
  <c r="K652" i="7"/>
  <c r="K653" i="7"/>
  <c r="K654" i="7"/>
  <c r="K655" i="7"/>
  <c r="K656" i="7"/>
  <c r="K657" i="7"/>
  <c r="K658" i="7"/>
  <c r="K659" i="7"/>
  <c r="K660" i="7"/>
  <c r="K661" i="7"/>
  <c r="K662" i="7"/>
  <c r="K663" i="7"/>
  <c r="K664" i="7"/>
  <c r="K665" i="7"/>
  <c r="K666" i="7"/>
  <c r="K667" i="7"/>
  <c r="K668" i="7"/>
  <c r="K669" i="7"/>
  <c r="K670" i="7"/>
  <c r="K671" i="7"/>
  <c r="K672" i="7"/>
  <c r="K673" i="7"/>
  <c r="K674" i="7"/>
  <c r="K675" i="7"/>
  <c r="K676" i="7"/>
  <c r="K677" i="7"/>
  <c r="K678" i="7"/>
  <c r="K679" i="7"/>
  <c r="K680" i="7"/>
  <c r="K681" i="7"/>
  <c r="K682" i="7"/>
  <c r="K683" i="7"/>
  <c r="K684" i="7"/>
  <c r="K685" i="7"/>
  <c r="K686" i="7"/>
  <c r="K687" i="7"/>
  <c r="K688" i="7"/>
  <c r="K689" i="7"/>
  <c r="K690" i="7"/>
  <c r="K691" i="7"/>
  <c r="K692" i="7"/>
  <c r="K693" i="7"/>
  <c r="K694" i="7"/>
  <c r="K695" i="7"/>
  <c r="K696" i="7"/>
  <c r="K697" i="7"/>
  <c r="K698" i="7"/>
  <c r="K699" i="7"/>
  <c r="K700" i="7"/>
  <c r="K701" i="7"/>
  <c r="K702" i="7"/>
  <c r="K703" i="7"/>
  <c r="K704" i="7"/>
  <c r="K705" i="7"/>
  <c r="K706" i="7"/>
  <c r="K707" i="7"/>
  <c r="K708" i="7"/>
  <c r="K709" i="7"/>
  <c r="K710" i="7"/>
  <c r="K711" i="7"/>
  <c r="K712" i="7"/>
  <c r="K713" i="7"/>
  <c r="K714" i="7"/>
  <c r="K715" i="7"/>
  <c r="K716" i="7"/>
  <c r="K717" i="7"/>
  <c r="K718" i="7"/>
  <c r="K719" i="7"/>
  <c r="K720" i="7"/>
  <c r="K721" i="7"/>
  <c r="K722" i="7"/>
  <c r="K723" i="7"/>
  <c r="K724" i="7"/>
  <c r="K725" i="7"/>
  <c r="K726" i="7"/>
  <c r="K727" i="7"/>
  <c r="K728" i="7"/>
  <c r="K729" i="7"/>
  <c r="K730" i="7"/>
  <c r="K731" i="7"/>
  <c r="K732" i="7"/>
  <c r="K733" i="7"/>
  <c r="K734" i="7"/>
  <c r="K735" i="7"/>
  <c r="K736" i="7"/>
  <c r="K737" i="7"/>
  <c r="K738" i="7"/>
  <c r="K739" i="7"/>
  <c r="K740" i="7"/>
  <c r="K741" i="7"/>
  <c r="K742" i="7"/>
  <c r="K743" i="7"/>
  <c r="K744" i="7"/>
  <c r="K745" i="7"/>
  <c r="K746" i="7"/>
  <c r="K747" i="7"/>
  <c r="K748" i="7"/>
  <c r="K749" i="7"/>
  <c r="K750" i="7"/>
  <c r="K751" i="7"/>
  <c r="K752" i="7"/>
  <c r="K753" i="7"/>
  <c r="K754" i="7"/>
  <c r="K755" i="7"/>
  <c r="K756" i="7"/>
  <c r="K757" i="7"/>
  <c r="K758" i="7"/>
  <c r="K759" i="7"/>
  <c r="K760" i="7"/>
  <c r="K761" i="7"/>
  <c r="K762" i="7"/>
  <c r="K763" i="7"/>
  <c r="K764" i="7"/>
  <c r="K765" i="7"/>
  <c r="K766" i="7"/>
  <c r="K767" i="7"/>
  <c r="K768" i="7"/>
  <c r="K769" i="7"/>
  <c r="K770" i="7"/>
  <c r="K771" i="7"/>
  <c r="K772" i="7"/>
  <c r="K773" i="7"/>
  <c r="K774" i="7"/>
  <c r="K775" i="7"/>
  <c r="K776" i="7"/>
  <c r="K777" i="7"/>
  <c r="K778" i="7"/>
  <c r="K779" i="7"/>
  <c r="K780" i="7"/>
  <c r="K781" i="7"/>
  <c r="K782" i="7"/>
  <c r="K783" i="7"/>
  <c r="K784" i="7"/>
  <c r="K785" i="7"/>
  <c r="K786" i="7"/>
  <c r="K787" i="7"/>
  <c r="K788" i="7"/>
  <c r="K789" i="7"/>
  <c r="K790" i="7"/>
  <c r="K791" i="7"/>
  <c r="K792" i="7"/>
  <c r="K793" i="7"/>
  <c r="K794" i="7"/>
  <c r="K795" i="7"/>
  <c r="K796" i="7"/>
  <c r="K797" i="7"/>
  <c r="K798" i="7"/>
  <c r="K799" i="7"/>
  <c r="K800" i="7"/>
  <c r="K801" i="7"/>
  <c r="K802" i="7"/>
  <c r="K803" i="7"/>
  <c r="K804" i="7"/>
  <c r="K805" i="7"/>
  <c r="K806" i="7"/>
  <c r="K807" i="7"/>
  <c r="K808" i="7"/>
  <c r="K809" i="7"/>
  <c r="K810" i="7"/>
  <c r="K811" i="7"/>
  <c r="K812" i="7"/>
  <c r="K813" i="7"/>
  <c r="K814" i="7"/>
  <c r="K815" i="7"/>
  <c r="K816" i="7"/>
  <c r="K817" i="7"/>
  <c r="K818" i="7"/>
  <c r="K819" i="7"/>
  <c r="K820" i="7"/>
  <c r="K821" i="7"/>
  <c r="K822" i="7"/>
  <c r="K823" i="7"/>
  <c r="K824" i="7"/>
  <c r="K825" i="7"/>
  <c r="K826" i="7"/>
  <c r="K827" i="7"/>
  <c r="K828" i="7"/>
  <c r="K829" i="7"/>
  <c r="K830" i="7"/>
  <c r="K831" i="7"/>
  <c r="K832" i="7"/>
  <c r="K833" i="7"/>
  <c r="K834" i="7"/>
  <c r="K835" i="7"/>
  <c r="K836" i="7"/>
  <c r="K837" i="7"/>
  <c r="K838" i="7"/>
  <c r="K839" i="7"/>
  <c r="K840" i="7"/>
  <c r="K841" i="7"/>
  <c r="K842" i="7"/>
  <c r="K843" i="7"/>
  <c r="K844" i="7"/>
  <c r="K845" i="7"/>
  <c r="K846" i="7"/>
  <c r="K847" i="7"/>
  <c r="K848" i="7"/>
  <c r="K849" i="7"/>
  <c r="K850" i="7"/>
  <c r="K851" i="7"/>
  <c r="K852" i="7"/>
  <c r="K853" i="7"/>
  <c r="K854" i="7"/>
  <c r="K855" i="7"/>
  <c r="K856" i="7"/>
  <c r="K857" i="7"/>
  <c r="K858" i="7"/>
  <c r="K859" i="7"/>
  <c r="K860" i="7"/>
  <c r="K861" i="7"/>
  <c r="K862" i="7"/>
  <c r="K863" i="7"/>
  <c r="K864" i="7"/>
  <c r="K865" i="7"/>
  <c r="K866" i="7"/>
  <c r="K867" i="7"/>
  <c r="K868" i="7"/>
  <c r="K869" i="7"/>
  <c r="K870" i="7"/>
  <c r="K871" i="7"/>
  <c r="K872" i="7"/>
  <c r="K873" i="7"/>
  <c r="K874" i="7"/>
  <c r="K875" i="7"/>
  <c r="K876" i="7"/>
  <c r="K877" i="7"/>
  <c r="K878" i="7"/>
  <c r="K879" i="7"/>
  <c r="K880" i="7"/>
  <c r="K881" i="7"/>
  <c r="K882" i="7"/>
  <c r="K883" i="7"/>
  <c r="K884" i="7"/>
  <c r="K885" i="7"/>
  <c r="K886" i="7"/>
  <c r="K887" i="7"/>
  <c r="K888" i="7"/>
  <c r="K889" i="7"/>
  <c r="K890" i="7"/>
  <c r="K891" i="7"/>
  <c r="K892" i="7"/>
  <c r="K893" i="7"/>
  <c r="K894" i="7"/>
  <c r="K895" i="7"/>
  <c r="K896" i="7"/>
  <c r="K897" i="7"/>
  <c r="K898" i="7"/>
  <c r="K899" i="7"/>
  <c r="K900" i="7"/>
  <c r="K901" i="7"/>
  <c r="K902" i="7"/>
  <c r="K903" i="7"/>
  <c r="K904" i="7"/>
  <c r="K905" i="7"/>
  <c r="K906" i="7"/>
  <c r="K907" i="7"/>
  <c r="K908" i="7"/>
  <c r="K909" i="7"/>
  <c r="K910" i="7"/>
  <c r="K911" i="7"/>
  <c r="K912" i="7"/>
  <c r="K913" i="7"/>
  <c r="K914" i="7"/>
  <c r="K915" i="7"/>
  <c r="K916" i="7"/>
  <c r="K917" i="7"/>
  <c r="K918" i="7"/>
  <c r="K919" i="7"/>
  <c r="K920" i="7"/>
  <c r="K921" i="7"/>
  <c r="K922" i="7"/>
  <c r="K923" i="7"/>
  <c r="K924" i="7"/>
  <c r="K925" i="7"/>
  <c r="K926" i="7"/>
  <c r="K927" i="7"/>
  <c r="K928" i="7"/>
  <c r="K929" i="7"/>
  <c r="K930" i="7"/>
  <c r="K931" i="7"/>
  <c r="K932" i="7"/>
  <c r="K933" i="7"/>
  <c r="K934" i="7"/>
  <c r="K935" i="7"/>
  <c r="K936" i="7"/>
  <c r="K937" i="7"/>
  <c r="K938" i="7"/>
  <c r="K939" i="7"/>
  <c r="K940" i="7"/>
  <c r="K941" i="7"/>
  <c r="K942" i="7"/>
  <c r="K943" i="7"/>
  <c r="K944" i="7"/>
  <c r="K945" i="7"/>
  <c r="K946" i="7"/>
  <c r="K947" i="7"/>
  <c r="K948" i="7"/>
  <c r="K949" i="7"/>
  <c r="K950" i="7"/>
  <c r="K951" i="7"/>
  <c r="K952" i="7"/>
  <c r="K953" i="7"/>
  <c r="K954" i="7"/>
  <c r="K955" i="7"/>
  <c r="K956" i="7"/>
  <c r="K957" i="7"/>
  <c r="K958" i="7"/>
  <c r="K959" i="7"/>
  <c r="K960" i="7"/>
  <c r="K961" i="7"/>
  <c r="K962" i="7"/>
  <c r="K963" i="7"/>
  <c r="K964" i="7"/>
  <c r="K965" i="7"/>
  <c r="K966" i="7"/>
  <c r="K967" i="7"/>
  <c r="K968" i="7"/>
  <c r="K969" i="7"/>
  <c r="K970" i="7"/>
  <c r="K971" i="7"/>
  <c r="K972" i="7"/>
  <c r="K973" i="7"/>
  <c r="K974" i="7"/>
  <c r="K975" i="7"/>
  <c r="K976" i="7"/>
  <c r="K977" i="7"/>
  <c r="K978" i="7"/>
  <c r="K979" i="7"/>
  <c r="K980" i="7"/>
  <c r="K981" i="7"/>
  <c r="K982" i="7"/>
  <c r="K983" i="7"/>
  <c r="K984" i="7"/>
  <c r="K985" i="7"/>
  <c r="K986" i="7"/>
  <c r="K987" i="7"/>
  <c r="K988" i="7"/>
  <c r="K989" i="7"/>
  <c r="K990" i="7"/>
  <c r="K991" i="7"/>
  <c r="K992" i="7"/>
  <c r="K993" i="7"/>
  <c r="K994" i="7"/>
  <c r="K995" i="7"/>
  <c r="K996" i="7"/>
  <c r="K997" i="7"/>
  <c r="K998" i="7"/>
  <c r="K999" i="7"/>
  <c r="K1000" i="7"/>
  <c r="K1001" i="7"/>
  <c r="K1002" i="7"/>
  <c r="K1003" i="7"/>
  <c r="K1004" i="7"/>
  <c r="K1005" i="7"/>
  <c r="K1006" i="7"/>
  <c r="K1007" i="7"/>
  <c r="K1008" i="7"/>
  <c r="K1009" i="7"/>
  <c r="K1010" i="7"/>
  <c r="K1011" i="7"/>
  <c r="K1012" i="7"/>
  <c r="K1013" i="7"/>
  <c r="K1014" i="7"/>
  <c r="K1015" i="7"/>
  <c r="K1016" i="7"/>
  <c r="K1017" i="7"/>
  <c r="K1018" i="7"/>
  <c r="K1019" i="7"/>
  <c r="K1020" i="7"/>
  <c r="K1021" i="7"/>
  <c r="K1022" i="7"/>
  <c r="K1023" i="7"/>
  <c r="K1024" i="7"/>
  <c r="K1025" i="7"/>
  <c r="K1026" i="7"/>
  <c r="K1027" i="7"/>
  <c r="K1028" i="7"/>
  <c r="K1029" i="7"/>
  <c r="K1030" i="7"/>
  <c r="K1031" i="7"/>
  <c r="K1032" i="7"/>
  <c r="K1033" i="7"/>
  <c r="K1034" i="7"/>
  <c r="K1035" i="7"/>
  <c r="K1036" i="7"/>
  <c r="K1037" i="7"/>
  <c r="K1038" i="7"/>
  <c r="K1039" i="7"/>
  <c r="K1040" i="7"/>
  <c r="K1041" i="7"/>
  <c r="K1042" i="7"/>
  <c r="K1043" i="7"/>
  <c r="K1044" i="7"/>
  <c r="K1045" i="7"/>
  <c r="K1046" i="7"/>
  <c r="K1047" i="7"/>
  <c r="K1048" i="7"/>
  <c r="K1049" i="7"/>
  <c r="K1050" i="7"/>
  <c r="K1051" i="7"/>
  <c r="K1052" i="7"/>
  <c r="K1053" i="7"/>
  <c r="K1054" i="7"/>
  <c r="K1055" i="7"/>
  <c r="K1056" i="7"/>
  <c r="K1057" i="7"/>
  <c r="K1058" i="7"/>
  <c r="K1059" i="7"/>
  <c r="K1060" i="7"/>
  <c r="K1061" i="7"/>
  <c r="K1062" i="7"/>
  <c r="K1063" i="7"/>
  <c r="K1064" i="7"/>
  <c r="K1065" i="7"/>
  <c r="K1066" i="7"/>
  <c r="K1067" i="7"/>
  <c r="K1068" i="7"/>
  <c r="K1069" i="7"/>
  <c r="K1070" i="7"/>
  <c r="K1071" i="7"/>
  <c r="K1072" i="7"/>
  <c r="K1073" i="7"/>
  <c r="K1074" i="7"/>
  <c r="K1075" i="7"/>
  <c r="K1076" i="7"/>
  <c r="K1077" i="7"/>
  <c r="K1078" i="7"/>
  <c r="K1079" i="7"/>
  <c r="K1080" i="7"/>
  <c r="K1081" i="7"/>
  <c r="K1082" i="7"/>
  <c r="K1083" i="7"/>
  <c r="K1084" i="7"/>
  <c r="K1085" i="7"/>
  <c r="K1086" i="7"/>
  <c r="K1087" i="7"/>
  <c r="K1088" i="7"/>
  <c r="K1089" i="7"/>
  <c r="K1090" i="7"/>
  <c r="K1091" i="7"/>
  <c r="K1092" i="7"/>
  <c r="K1093" i="7"/>
  <c r="K1094" i="7"/>
  <c r="K1095" i="7"/>
  <c r="K1096" i="7"/>
  <c r="K1097" i="7"/>
  <c r="K1098" i="7"/>
  <c r="K1099" i="7"/>
  <c r="K1100" i="7"/>
  <c r="K1101" i="7"/>
  <c r="K1102" i="7"/>
  <c r="K1103" i="7"/>
  <c r="K1104" i="7"/>
  <c r="K1105" i="7"/>
  <c r="K1106" i="7"/>
  <c r="K1107" i="7"/>
  <c r="K1108" i="7"/>
  <c r="K1109" i="7"/>
  <c r="K1110" i="7"/>
  <c r="K1111" i="7"/>
  <c r="K1112" i="7"/>
  <c r="K1113" i="7"/>
  <c r="K1114" i="7"/>
  <c r="K1115" i="7"/>
  <c r="K1116" i="7"/>
  <c r="K1117" i="7"/>
  <c r="K1118" i="7"/>
  <c r="K1119" i="7"/>
  <c r="K1120" i="7"/>
  <c r="K1121" i="7"/>
  <c r="K1122" i="7"/>
  <c r="K1123" i="7"/>
  <c r="K1124" i="7"/>
  <c r="K1125" i="7"/>
  <c r="K1126" i="7"/>
  <c r="K1127" i="7"/>
  <c r="K1128" i="7"/>
  <c r="K1129" i="7"/>
  <c r="K1130" i="7"/>
  <c r="K1131" i="7"/>
  <c r="K1132" i="7"/>
  <c r="K1133" i="7"/>
  <c r="K1134" i="7"/>
  <c r="K1135" i="7"/>
  <c r="K1136" i="7"/>
  <c r="K1137" i="7"/>
  <c r="K1138" i="7"/>
  <c r="K1139" i="7"/>
  <c r="K1140" i="7"/>
  <c r="K1141" i="7"/>
  <c r="K1142" i="7"/>
  <c r="K1143" i="7"/>
  <c r="K1144" i="7"/>
  <c r="K1145" i="7"/>
  <c r="K1146" i="7"/>
  <c r="K1147" i="7"/>
  <c r="K1148" i="7"/>
  <c r="K1149" i="7"/>
  <c r="K1150" i="7"/>
  <c r="K1151" i="7"/>
  <c r="K1152" i="7"/>
  <c r="K1153" i="7"/>
  <c r="K1154" i="7"/>
  <c r="K1155" i="7"/>
  <c r="K1156" i="7"/>
  <c r="K1157" i="7"/>
  <c r="K1158" i="7"/>
  <c r="K1159" i="7"/>
  <c r="K1160" i="7"/>
  <c r="K1161" i="7"/>
  <c r="K1162" i="7"/>
  <c r="K1163" i="7"/>
  <c r="K1164" i="7"/>
  <c r="K1165" i="7"/>
  <c r="K1166" i="7"/>
  <c r="K1167" i="7"/>
  <c r="K1168" i="7"/>
  <c r="K1169" i="7"/>
  <c r="K1170" i="7"/>
  <c r="K1171" i="7"/>
  <c r="K1172" i="7"/>
  <c r="K1173" i="7"/>
  <c r="K1174" i="7"/>
  <c r="K1175" i="7"/>
  <c r="K1176" i="7"/>
  <c r="K1177" i="7"/>
  <c r="K1178" i="7"/>
  <c r="K1179" i="7"/>
  <c r="K1180" i="7"/>
  <c r="K1181" i="7"/>
  <c r="K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19" i="7"/>
  <c r="P120" i="7"/>
  <c r="P121" i="7"/>
  <c r="P122" i="7"/>
  <c r="P123" i="7"/>
  <c r="P124" i="7"/>
  <c r="P125" i="7"/>
  <c r="P126" i="7"/>
  <c r="P127" i="7"/>
  <c r="P128" i="7"/>
  <c r="P129" i="7"/>
  <c r="P130" i="7"/>
  <c r="P131" i="7"/>
  <c r="P132" i="7"/>
  <c r="P133" i="7"/>
  <c r="P134" i="7"/>
  <c r="P135" i="7"/>
  <c r="P136" i="7"/>
  <c r="P137" i="7"/>
  <c r="P138" i="7"/>
  <c r="P139" i="7"/>
  <c r="P140" i="7"/>
  <c r="P141" i="7"/>
  <c r="P142" i="7"/>
  <c r="P143" i="7"/>
  <c r="P144" i="7"/>
  <c r="P145" i="7"/>
  <c r="P146" i="7"/>
  <c r="P147" i="7"/>
  <c r="P148" i="7"/>
  <c r="P149" i="7"/>
  <c r="P150" i="7"/>
  <c r="P151" i="7"/>
  <c r="P152" i="7"/>
  <c r="P153" i="7"/>
  <c r="P154" i="7"/>
  <c r="P155" i="7"/>
  <c r="P156" i="7"/>
  <c r="P157" i="7"/>
  <c r="P158" i="7"/>
  <c r="P159" i="7"/>
  <c r="P160" i="7"/>
  <c r="P161" i="7"/>
  <c r="P162" i="7"/>
  <c r="P163" i="7"/>
  <c r="P164" i="7"/>
  <c r="P165" i="7"/>
  <c r="P166" i="7"/>
  <c r="P167" i="7"/>
  <c r="P168" i="7"/>
  <c r="P169" i="7"/>
  <c r="P170" i="7"/>
  <c r="P171" i="7"/>
  <c r="P172" i="7"/>
  <c r="P173" i="7"/>
  <c r="P174" i="7"/>
  <c r="P175" i="7"/>
  <c r="P176" i="7"/>
  <c r="P177" i="7"/>
  <c r="P178" i="7"/>
  <c r="P179" i="7"/>
  <c r="P180" i="7"/>
  <c r="P181" i="7"/>
  <c r="P182" i="7"/>
  <c r="P183" i="7"/>
  <c r="P184" i="7"/>
  <c r="P185" i="7"/>
  <c r="P186" i="7"/>
  <c r="P187" i="7"/>
  <c r="P188" i="7"/>
  <c r="P189" i="7"/>
  <c r="P190" i="7"/>
  <c r="P191" i="7"/>
  <c r="P192" i="7"/>
  <c r="P193" i="7"/>
  <c r="P194" i="7"/>
  <c r="P195" i="7"/>
  <c r="P196" i="7"/>
  <c r="P197" i="7"/>
  <c r="P198" i="7"/>
  <c r="P199" i="7"/>
  <c r="P200" i="7"/>
  <c r="P201" i="7"/>
  <c r="P202" i="7"/>
  <c r="P203" i="7"/>
  <c r="P204" i="7"/>
  <c r="P205" i="7"/>
  <c r="P206" i="7"/>
  <c r="P207" i="7"/>
  <c r="P208" i="7"/>
  <c r="P209" i="7"/>
  <c r="P210" i="7"/>
  <c r="P211" i="7"/>
  <c r="P212" i="7"/>
  <c r="P213" i="7"/>
  <c r="P214" i="7"/>
  <c r="P215" i="7"/>
  <c r="P216" i="7"/>
  <c r="P217" i="7"/>
  <c r="P218" i="7"/>
  <c r="P219" i="7"/>
  <c r="P220" i="7"/>
  <c r="P221" i="7"/>
  <c r="P222" i="7"/>
  <c r="P223" i="7"/>
  <c r="P224" i="7"/>
  <c r="P225" i="7"/>
  <c r="P226" i="7"/>
  <c r="P227" i="7"/>
  <c r="P228" i="7"/>
  <c r="P229" i="7"/>
  <c r="P230" i="7"/>
  <c r="P231" i="7"/>
  <c r="P232" i="7"/>
  <c r="P233" i="7"/>
  <c r="P234" i="7"/>
  <c r="P235" i="7"/>
  <c r="P236" i="7"/>
  <c r="P237" i="7"/>
  <c r="P238" i="7"/>
  <c r="P239" i="7"/>
  <c r="P240" i="7"/>
  <c r="P241" i="7"/>
  <c r="P242" i="7"/>
  <c r="P243" i="7"/>
  <c r="P244" i="7"/>
  <c r="P245" i="7"/>
  <c r="P246" i="7"/>
  <c r="P247" i="7"/>
  <c r="P248" i="7"/>
  <c r="P249" i="7"/>
  <c r="P250" i="7"/>
  <c r="P251" i="7"/>
  <c r="P252" i="7"/>
  <c r="P253" i="7"/>
  <c r="P254" i="7"/>
  <c r="P255" i="7"/>
  <c r="P256" i="7"/>
  <c r="P257" i="7"/>
  <c r="P258" i="7"/>
  <c r="P259" i="7"/>
  <c r="P260" i="7"/>
  <c r="P261" i="7"/>
  <c r="P262" i="7"/>
  <c r="P263" i="7"/>
  <c r="P264" i="7"/>
  <c r="P265" i="7"/>
  <c r="P266" i="7"/>
  <c r="P267" i="7"/>
  <c r="P268" i="7"/>
  <c r="P269" i="7"/>
  <c r="P270" i="7"/>
  <c r="P271" i="7"/>
  <c r="P272" i="7"/>
  <c r="P273" i="7"/>
  <c r="P274" i="7"/>
  <c r="P275" i="7"/>
  <c r="P276" i="7"/>
  <c r="P277" i="7"/>
  <c r="P278" i="7"/>
  <c r="P279" i="7"/>
  <c r="P280" i="7"/>
  <c r="P281" i="7"/>
  <c r="P282" i="7"/>
  <c r="P283" i="7"/>
  <c r="P284" i="7"/>
  <c r="P285" i="7"/>
  <c r="P286" i="7"/>
  <c r="P287" i="7"/>
  <c r="P288" i="7"/>
  <c r="P289" i="7"/>
  <c r="P290" i="7"/>
  <c r="P291" i="7"/>
  <c r="P292" i="7"/>
  <c r="P293" i="7"/>
  <c r="P294" i="7"/>
  <c r="P295" i="7"/>
  <c r="P296" i="7"/>
  <c r="P297" i="7"/>
  <c r="P298" i="7"/>
  <c r="P299" i="7"/>
  <c r="P300" i="7"/>
  <c r="P301" i="7"/>
  <c r="P302" i="7"/>
  <c r="P303" i="7"/>
  <c r="P304" i="7"/>
  <c r="P305" i="7"/>
  <c r="P306" i="7"/>
  <c r="P307" i="7"/>
  <c r="P308" i="7"/>
  <c r="P309" i="7"/>
  <c r="P310" i="7"/>
  <c r="P311" i="7"/>
  <c r="P312" i="7"/>
  <c r="P313" i="7"/>
  <c r="P314" i="7"/>
  <c r="P315" i="7"/>
  <c r="P316" i="7"/>
  <c r="P317" i="7"/>
  <c r="P318" i="7"/>
  <c r="P319" i="7"/>
  <c r="P320" i="7"/>
  <c r="P321" i="7"/>
  <c r="P322" i="7"/>
  <c r="P323" i="7"/>
  <c r="P324" i="7"/>
  <c r="P325" i="7"/>
  <c r="P326" i="7"/>
  <c r="P327" i="7"/>
  <c r="P328" i="7"/>
  <c r="P329" i="7"/>
  <c r="P330" i="7"/>
  <c r="P331" i="7"/>
  <c r="P332" i="7"/>
  <c r="P333" i="7"/>
  <c r="P334" i="7"/>
  <c r="P335" i="7"/>
  <c r="P336" i="7"/>
  <c r="P337" i="7"/>
  <c r="P338" i="7"/>
  <c r="P339" i="7"/>
  <c r="P340" i="7"/>
  <c r="P341" i="7"/>
  <c r="P342" i="7"/>
  <c r="P343" i="7"/>
  <c r="P344" i="7"/>
  <c r="P345" i="7"/>
  <c r="P346" i="7"/>
  <c r="P347" i="7"/>
  <c r="P348" i="7"/>
  <c r="P349" i="7"/>
  <c r="P350" i="7"/>
  <c r="P351" i="7"/>
  <c r="P352" i="7"/>
  <c r="P353" i="7"/>
  <c r="P354" i="7"/>
  <c r="P355" i="7"/>
  <c r="P356" i="7"/>
  <c r="P357" i="7"/>
  <c r="P358" i="7"/>
  <c r="P359" i="7"/>
  <c r="P360" i="7"/>
  <c r="P361" i="7"/>
  <c r="P362" i="7"/>
  <c r="P363" i="7"/>
  <c r="P364" i="7"/>
  <c r="P365" i="7"/>
  <c r="P366" i="7"/>
  <c r="P367" i="7"/>
  <c r="P368" i="7"/>
  <c r="P369" i="7"/>
  <c r="P370" i="7"/>
  <c r="P371" i="7"/>
  <c r="P372" i="7"/>
  <c r="P373" i="7"/>
  <c r="P374" i="7"/>
  <c r="P375" i="7"/>
  <c r="P376" i="7"/>
  <c r="P377" i="7"/>
  <c r="P378" i="7"/>
  <c r="P379" i="7"/>
  <c r="P380" i="7"/>
  <c r="P381" i="7"/>
  <c r="P382" i="7"/>
  <c r="P383" i="7"/>
  <c r="P384" i="7"/>
  <c r="P385" i="7"/>
  <c r="P386" i="7"/>
  <c r="P387" i="7"/>
  <c r="P388" i="7"/>
  <c r="P389" i="7"/>
  <c r="P390" i="7"/>
  <c r="P391" i="7"/>
  <c r="P392" i="7"/>
  <c r="P393" i="7"/>
  <c r="P394" i="7"/>
  <c r="P395" i="7"/>
  <c r="P396" i="7"/>
  <c r="P397" i="7"/>
  <c r="P398" i="7"/>
  <c r="P399" i="7"/>
  <c r="P400" i="7"/>
  <c r="P401" i="7"/>
  <c r="P402" i="7"/>
  <c r="P403" i="7"/>
  <c r="P404" i="7"/>
  <c r="P405" i="7"/>
  <c r="P406" i="7"/>
  <c r="P407" i="7"/>
  <c r="P408" i="7"/>
  <c r="P409" i="7"/>
  <c r="P410" i="7"/>
  <c r="P411" i="7"/>
  <c r="P412" i="7"/>
  <c r="P413" i="7"/>
  <c r="P414" i="7"/>
  <c r="P415" i="7"/>
  <c r="P416" i="7"/>
  <c r="P417" i="7"/>
  <c r="P418" i="7"/>
  <c r="P419" i="7"/>
  <c r="P420" i="7"/>
  <c r="P421" i="7"/>
  <c r="P422" i="7"/>
  <c r="P423" i="7"/>
  <c r="P424" i="7"/>
  <c r="P425" i="7"/>
  <c r="P426" i="7"/>
  <c r="P427" i="7"/>
  <c r="P428" i="7"/>
  <c r="P429" i="7"/>
  <c r="P430" i="7"/>
  <c r="P431" i="7"/>
  <c r="P432" i="7"/>
  <c r="P433" i="7"/>
  <c r="P434" i="7"/>
  <c r="P435" i="7"/>
  <c r="P436" i="7"/>
  <c r="P437" i="7"/>
  <c r="P438" i="7"/>
  <c r="P439" i="7"/>
  <c r="P440" i="7"/>
  <c r="P441" i="7"/>
  <c r="P442" i="7"/>
  <c r="P443" i="7"/>
  <c r="P444" i="7"/>
  <c r="P445" i="7"/>
  <c r="P446" i="7"/>
  <c r="P447" i="7"/>
  <c r="P448" i="7"/>
  <c r="P449" i="7"/>
  <c r="P450" i="7"/>
  <c r="P451" i="7"/>
  <c r="P452" i="7"/>
  <c r="P453" i="7"/>
  <c r="P454" i="7"/>
  <c r="P455" i="7"/>
  <c r="P456" i="7"/>
  <c r="P457" i="7"/>
  <c r="P458" i="7"/>
  <c r="P459" i="7"/>
  <c r="P460" i="7"/>
  <c r="P461" i="7"/>
  <c r="P462" i="7"/>
  <c r="P463" i="7"/>
  <c r="P464" i="7"/>
  <c r="P465" i="7"/>
  <c r="P466" i="7"/>
  <c r="P467" i="7"/>
  <c r="P468" i="7"/>
  <c r="P469" i="7"/>
  <c r="P470" i="7"/>
  <c r="P471" i="7"/>
  <c r="P472" i="7"/>
  <c r="P473" i="7"/>
  <c r="P474" i="7"/>
  <c r="P475" i="7"/>
  <c r="P476" i="7"/>
  <c r="P477" i="7"/>
  <c r="P478" i="7"/>
  <c r="P479" i="7"/>
  <c r="P480" i="7"/>
  <c r="P481" i="7"/>
  <c r="P482" i="7"/>
  <c r="P483" i="7"/>
  <c r="P484" i="7"/>
  <c r="P485" i="7"/>
  <c r="P486" i="7"/>
  <c r="P487" i="7"/>
  <c r="P488" i="7"/>
  <c r="P489" i="7"/>
  <c r="P490" i="7"/>
  <c r="P491" i="7"/>
  <c r="P492" i="7"/>
  <c r="P493" i="7"/>
  <c r="P494" i="7"/>
  <c r="P495" i="7"/>
  <c r="P496" i="7"/>
  <c r="P497" i="7"/>
  <c r="P498" i="7"/>
  <c r="P499" i="7"/>
  <c r="P500" i="7"/>
  <c r="P501" i="7"/>
  <c r="P502" i="7"/>
  <c r="P503" i="7"/>
  <c r="P504" i="7"/>
  <c r="P505" i="7"/>
  <c r="P506" i="7"/>
  <c r="P507" i="7"/>
  <c r="P508" i="7"/>
  <c r="P509" i="7"/>
  <c r="P510" i="7"/>
  <c r="P511" i="7"/>
  <c r="P512" i="7"/>
  <c r="P513" i="7"/>
  <c r="P514" i="7"/>
  <c r="P515" i="7"/>
  <c r="P516" i="7"/>
  <c r="P517" i="7"/>
  <c r="P518" i="7"/>
  <c r="P519" i="7"/>
  <c r="P520" i="7"/>
  <c r="P521" i="7"/>
  <c r="P522" i="7"/>
  <c r="P523" i="7"/>
  <c r="P524" i="7"/>
  <c r="P525" i="7"/>
  <c r="P526" i="7"/>
  <c r="P527" i="7"/>
  <c r="P528" i="7"/>
  <c r="P529" i="7"/>
  <c r="P530" i="7"/>
  <c r="P531" i="7"/>
  <c r="P532" i="7"/>
  <c r="P533" i="7"/>
  <c r="P534" i="7"/>
  <c r="P535" i="7"/>
  <c r="P536" i="7"/>
  <c r="P537" i="7"/>
  <c r="P538" i="7"/>
  <c r="P539" i="7"/>
  <c r="P540" i="7"/>
  <c r="P541" i="7"/>
  <c r="P542" i="7"/>
  <c r="P543" i="7"/>
  <c r="P544" i="7"/>
  <c r="P545" i="7"/>
  <c r="P546" i="7"/>
  <c r="P547" i="7"/>
  <c r="P548" i="7"/>
  <c r="P549" i="7"/>
  <c r="P550" i="7"/>
  <c r="P551" i="7"/>
  <c r="P552" i="7"/>
  <c r="P553" i="7"/>
  <c r="P554" i="7"/>
  <c r="P555" i="7"/>
  <c r="P556" i="7"/>
  <c r="P557" i="7"/>
  <c r="P558" i="7"/>
  <c r="P559" i="7"/>
  <c r="P560" i="7"/>
  <c r="P561" i="7"/>
  <c r="P562" i="7"/>
  <c r="P563" i="7"/>
  <c r="P564" i="7"/>
  <c r="P565" i="7"/>
  <c r="P566" i="7"/>
  <c r="P567" i="7"/>
  <c r="P568" i="7"/>
  <c r="P569" i="7"/>
  <c r="P570" i="7"/>
  <c r="P571" i="7"/>
  <c r="P572" i="7"/>
  <c r="P573" i="7"/>
  <c r="P574" i="7"/>
  <c r="P575" i="7"/>
  <c r="P576" i="7"/>
  <c r="P577" i="7"/>
  <c r="P578" i="7"/>
  <c r="P579" i="7"/>
  <c r="P580" i="7"/>
  <c r="P581" i="7"/>
  <c r="P582" i="7"/>
  <c r="P583" i="7"/>
  <c r="P584" i="7"/>
  <c r="P585" i="7"/>
  <c r="P586" i="7"/>
  <c r="P587" i="7"/>
  <c r="P588" i="7"/>
  <c r="P589" i="7"/>
  <c r="P590" i="7"/>
  <c r="P591" i="7"/>
  <c r="P592" i="7"/>
  <c r="P593" i="7"/>
  <c r="P594" i="7"/>
  <c r="P595" i="7"/>
  <c r="P596" i="7"/>
  <c r="P597" i="7"/>
  <c r="P598" i="7"/>
  <c r="P599" i="7"/>
  <c r="P600" i="7"/>
  <c r="P601" i="7"/>
  <c r="P602" i="7"/>
  <c r="P603" i="7"/>
  <c r="P604" i="7"/>
  <c r="P605" i="7"/>
  <c r="P606" i="7"/>
  <c r="P607" i="7"/>
  <c r="P608" i="7"/>
  <c r="P609" i="7"/>
  <c r="P610" i="7"/>
  <c r="P611" i="7"/>
  <c r="P612" i="7"/>
  <c r="P613" i="7"/>
  <c r="P614" i="7"/>
  <c r="P615" i="7"/>
  <c r="P616" i="7"/>
  <c r="P617" i="7"/>
  <c r="P618" i="7"/>
  <c r="P619" i="7"/>
  <c r="P620" i="7"/>
  <c r="P621" i="7"/>
  <c r="P622" i="7"/>
  <c r="P623" i="7"/>
  <c r="P624" i="7"/>
  <c r="P625" i="7"/>
  <c r="P626" i="7"/>
  <c r="P627" i="7"/>
  <c r="P628" i="7"/>
  <c r="P629" i="7"/>
  <c r="P630" i="7"/>
  <c r="P631" i="7"/>
  <c r="P632" i="7"/>
  <c r="P633" i="7"/>
  <c r="P634" i="7"/>
  <c r="P635" i="7"/>
  <c r="P636" i="7"/>
  <c r="P637" i="7"/>
  <c r="P638" i="7"/>
  <c r="P639" i="7"/>
  <c r="P640" i="7"/>
  <c r="P641" i="7"/>
  <c r="P642" i="7"/>
  <c r="P643" i="7"/>
  <c r="P644" i="7"/>
  <c r="P645" i="7"/>
  <c r="P646" i="7"/>
  <c r="P647" i="7"/>
  <c r="P648" i="7"/>
  <c r="P649" i="7"/>
  <c r="P650" i="7"/>
  <c r="P651" i="7"/>
  <c r="P652" i="7"/>
  <c r="P653" i="7"/>
  <c r="P654" i="7"/>
  <c r="P655" i="7"/>
  <c r="P656" i="7"/>
  <c r="P657" i="7"/>
  <c r="P658" i="7"/>
  <c r="P659" i="7"/>
  <c r="P660" i="7"/>
  <c r="P661" i="7"/>
  <c r="P662" i="7"/>
  <c r="P663" i="7"/>
  <c r="P664" i="7"/>
  <c r="P665" i="7"/>
  <c r="P666" i="7"/>
  <c r="P667" i="7"/>
  <c r="P668" i="7"/>
  <c r="P669" i="7"/>
  <c r="P670" i="7"/>
  <c r="P671" i="7"/>
  <c r="P672" i="7"/>
  <c r="P673" i="7"/>
  <c r="P674" i="7"/>
  <c r="P675" i="7"/>
  <c r="P676" i="7"/>
  <c r="P677" i="7"/>
  <c r="P678" i="7"/>
  <c r="P679" i="7"/>
  <c r="P680" i="7"/>
  <c r="P681" i="7"/>
  <c r="P682" i="7"/>
  <c r="P683" i="7"/>
  <c r="P684" i="7"/>
  <c r="P685" i="7"/>
  <c r="P686" i="7"/>
  <c r="P687" i="7"/>
  <c r="P688" i="7"/>
  <c r="P689" i="7"/>
  <c r="P690" i="7"/>
  <c r="P691" i="7"/>
  <c r="P692" i="7"/>
  <c r="P693" i="7"/>
  <c r="P694" i="7"/>
  <c r="P695" i="7"/>
  <c r="P696" i="7"/>
  <c r="P697" i="7"/>
  <c r="P698" i="7"/>
  <c r="P699" i="7"/>
  <c r="P700" i="7"/>
  <c r="P701" i="7"/>
  <c r="P702" i="7"/>
  <c r="P703" i="7"/>
  <c r="P704" i="7"/>
  <c r="P705" i="7"/>
  <c r="P706" i="7"/>
  <c r="P707" i="7"/>
  <c r="P708" i="7"/>
  <c r="P709" i="7"/>
  <c r="P710" i="7"/>
  <c r="P711" i="7"/>
  <c r="P712" i="7"/>
  <c r="P713" i="7"/>
  <c r="P714" i="7"/>
  <c r="P715" i="7"/>
  <c r="P716" i="7"/>
  <c r="P717" i="7"/>
  <c r="P718" i="7"/>
  <c r="P719" i="7"/>
  <c r="P720" i="7"/>
  <c r="P721" i="7"/>
  <c r="P722" i="7"/>
  <c r="P723" i="7"/>
  <c r="P724" i="7"/>
  <c r="P725" i="7"/>
  <c r="P726" i="7"/>
  <c r="P727" i="7"/>
  <c r="P728" i="7"/>
  <c r="P729" i="7"/>
  <c r="P730" i="7"/>
  <c r="P731" i="7"/>
  <c r="P732" i="7"/>
  <c r="P733" i="7"/>
  <c r="P734" i="7"/>
  <c r="P735" i="7"/>
  <c r="P736" i="7"/>
  <c r="P737" i="7"/>
  <c r="P738" i="7"/>
  <c r="P739" i="7"/>
  <c r="P740" i="7"/>
  <c r="P741" i="7"/>
  <c r="P742" i="7"/>
  <c r="P743" i="7"/>
  <c r="P744" i="7"/>
  <c r="P745" i="7"/>
  <c r="P746" i="7"/>
  <c r="P747" i="7"/>
  <c r="P748" i="7"/>
  <c r="P749" i="7"/>
  <c r="P750" i="7"/>
  <c r="P751" i="7"/>
  <c r="P752" i="7"/>
  <c r="P753" i="7"/>
  <c r="P754" i="7"/>
  <c r="P755" i="7"/>
  <c r="P756" i="7"/>
  <c r="P757" i="7"/>
  <c r="P758" i="7"/>
  <c r="P759" i="7"/>
  <c r="P760" i="7"/>
  <c r="P761" i="7"/>
  <c r="P762" i="7"/>
  <c r="P763" i="7"/>
  <c r="P764" i="7"/>
  <c r="P765" i="7"/>
  <c r="P766" i="7"/>
  <c r="P767" i="7"/>
  <c r="P768" i="7"/>
  <c r="P769" i="7"/>
  <c r="P770" i="7"/>
  <c r="P771" i="7"/>
  <c r="P772" i="7"/>
  <c r="P773" i="7"/>
  <c r="P774" i="7"/>
  <c r="P775" i="7"/>
  <c r="P776" i="7"/>
  <c r="P777" i="7"/>
  <c r="P778" i="7"/>
  <c r="P779" i="7"/>
  <c r="P780" i="7"/>
  <c r="P781" i="7"/>
  <c r="P782" i="7"/>
  <c r="P783" i="7"/>
  <c r="P784" i="7"/>
  <c r="P785" i="7"/>
  <c r="P786" i="7"/>
  <c r="P787" i="7"/>
  <c r="P788" i="7"/>
  <c r="P789" i="7"/>
  <c r="P790" i="7"/>
  <c r="P791" i="7"/>
  <c r="P792" i="7"/>
  <c r="P793" i="7"/>
  <c r="P794" i="7"/>
  <c r="P795" i="7"/>
  <c r="P796" i="7"/>
  <c r="P797" i="7"/>
  <c r="P798" i="7"/>
  <c r="P799" i="7"/>
  <c r="P800" i="7"/>
  <c r="P801" i="7"/>
  <c r="P802" i="7"/>
  <c r="P803" i="7"/>
  <c r="P804" i="7"/>
  <c r="P805" i="7"/>
  <c r="P806" i="7"/>
  <c r="P807" i="7"/>
  <c r="P808" i="7"/>
  <c r="P809" i="7"/>
  <c r="P810" i="7"/>
  <c r="P811" i="7"/>
  <c r="P812" i="7"/>
  <c r="P813" i="7"/>
  <c r="P814" i="7"/>
  <c r="P815" i="7"/>
  <c r="P816" i="7"/>
  <c r="P817" i="7"/>
  <c r="P818" i="7"/>
  <c r="P819" i="7"/>
  <c r="P820" i="7"/>
  <c r="P821" i="7"/>
  <c r="P822" i="7"/>
  <c r="P823" i="7"/>
  <c r="P824" i="7"/>
  <c r="P825" i="7"/>
  <c r="P826" i="7"/>
  <c r="P827" i="7"/>
  <c r="P828" i="7"/>
  <c r="P829" i="7"/>
  <c r="P830" i="7"/>
  <c r="P831" i="7"/>
  <c r="P832" i="7"/>
  <c r="P833" i="7"/>
  <c r="P834" i="7"/>
  <c r="P835" i="7"/>
  <c r="P836" i="7"/>
  <c r="P837" i="7"/>
  <c r="P838" i="7"/>
  <c r="P839" i="7"/>
  <c r="P840" i="7"/>
  <c r="P841" i="7"/>
  <c r="P842" i="7"/>
  <c r="P843" i="7"/>
  <c r="P844" i="7"/>
  <c r="P845" i="7"/>
  <c r="P846" i="7"/>
  <c r="P847" i="7"/>
  <c r="P848" i="7"/>
  <c r="P849" i="7"/>
  <c r="P850" i="7"/>
  <c r="P851" i="7"/>
  <c r="P852" i="7"/>
  <c r="P853" i="7"/>
  <c r="P854" i="7"/>
  <c r="P855" i="7"/>
  <c r="P856" i="7"/>
  <c r="P857" i="7"/>
  <c r="P858" i="7"/>
  <c r="P859" i="7"/>
  <c r="P860" i="7"/>
  <c r="P861" i="7"/>
  <c r="P862" i="7"/>
  <c r="P863" i="7"/>
  <c r="P864" i="7"/>
  <c r="P865" i="7"/>
  <c r="P866" i="7"/>
  <c r="P867" i="7"/>
  <c r="P868" i="7"/>
  <c r="P869" i="7"/>
  <c r="P870" i="7"/>
  <c r="P871" i="7"/>
  <c r="P872" i="7"/>
  <c r="P873" i="7"/>
  <c r="P874" i="7"/>
  <c r="P875" i="7"/>
  <c r="P876" i="7"/>
  <c r="P877" i="7"/>
  <c r="P878" i="7"/>
  <c r="P879" i="7"/>
  <c r="P880" i="7"/>
  <c r="P881" i="7"/>
  <c r="P882" i="7"/>
  <c r="P883" i="7"/>
  <c r="P884" i="7"/>
  <c r="P885" i="7"/>
  <c r="P886" i="7"/>
  <c r="P887" i="7"/>
  <c r="P888" i="7"/>
  <c r="P889" i="7"/>
  <c r="P890" i="7"/>
  <c r="P891" i="7"/>
  <c r="P892" i="7"/>
  <c r="P893" i="7"/>
  <c r="P894" i="7"/>
  <c r="P895" i="7"/>
  <c r="P896" i="7"/>
  <c r="P897" i="7"/>
  <c r="P898" i="7"/>
  <c r="P899" i="7"/>
  <c r="P900" i="7"/>
  <c r="P901" i="7"/>
  <c r="P902" i="7"/>
  <c r="P903" i="7"/>
  <c r="P904" i="7"/>
  <c r="P905" i="7"/>
  <c r="P906" i="7"/>
  <c r="P907" i="7"/>
  <c r="P908" i="7"/>
  <c r="P909" i="7"/>
  <c r="P910" i="7"/>
  <c r="P911" i="7"/>
  <c r="P912" i="7"/>
  <c r="P913" i="7"/>
  <c r="P914" i="7"/>
  <c r="P915" i="7"/>
  <c r="P916" i="7"/>
  <c r="P917" i="7"/>
  <c r="P918" i="7"/>
  <c r="P919" i="7"/>
  <c r="P920" i="7"/>
  <c r="P921" i="7"/>
  <c r="P922" i="7"/>
  <c r="P923" i="7"/>
  <c r="P924" i="7"/>
  <c r="P925" i="7"/>
  <c r="P926" i="7"/>
  <c r="P927" i="7"/>
  <c r="P928" i="7"/>
  <c r="P929" i="7"/>
  <c r="P930" i="7"/>
  <c r="P931" i="7"/>
  <c r="P932" i="7"/>
  <c r="P933" i="7"/>
  <c r="P934" i="7"/>
  <c r="P935" i="7"/>
  <c r="P936" i="7"/>
  <c r="P937" i="7"/>
  <c r="P938" i="7"/>
  <c r="P939" i="7"/>
  <c r="P940" i="7"/>
  <c r="P941" i="7"/>
  <c r="P942" i="7"/>
  <c r="P943" i="7"/>
  <c r="P944" i="7"/>
  <c r="P945" i="7"/>
  <c r="P946" i="7"/>
  <c r="P947" i="7"/>
  <c r="P948" i="7"/>
  <c r="P949" i="7"/>
  <c r="P950" i="7"/>
  <c r="P951" i="7"/>
  <c r="P952" i="7"/>
  <c r="P953" i="7"/>
  <c r="P954" i="7"/>
  <c r="P955" i="7"/>
  <c r="P956" i="7"/>
  <c r="P957" i="7"/>
  <c r="P958" i="7"/>
  <c r="P959" i="7"/>
  <c r="P960" i="7"/>
  <c r="P961" i="7"/>
  <c r="P962" i="7"/>
  <c r="P963" i="7"/>
  <c r="P964" i="7"/>
  <c r="P965" i="7"/>
  <c r="P966" i="7"/>
  <c r="P967" i="7"/>
  <c r="P968" i="7"/>
  <c r="P969" i="7"/>
  <c r="P970" i="7"/>
  <c r="P971" i="7"/>
  <c r="P972" i="7"/>
  <c r="P973" i="7"/>
  <c r="P974" i="7"/>
  <c r="P975" i="7"/>
  <c r="P976" i="7"/>
  <c r="P977" i="7"/>
  <c r="P978" i="7"/>
  <c r="P979" i="7"/>
  <c r="P980" i="7"/>
  <c r="P981" i="7"/>
  <c r="P982" i="7"/>
  <c r="P983" i="7"/>
  <c r="P984" i="7"/>
  <c r="P985" i="7"/>
  <c r="P986" i="7"/>
  <c r="P987" i="7"/>
  <c r="P988" i="7"/>
  <c r="P989" i="7"/>
  <c r="P990" i="7"/>
  <c r="P991" i="7"/>
  <c r="P992" i="7"/>
  <c r="P993" i="7"/>
  <c r="P994" i="7"/>
  <c r="P995" i="7"/>
  <c r="P996" i="7"/>
  <c r="P997" i="7"/>
  <c r="P998" i="7"/>
  <c r="P999" i="7"/>
  <c r="P1000" i="7"/>
  <c r="P1001" i="7"/>
  <c r="P1002" i="7"/>
  <c r="P1003" i="7"/>
  <c r="P1004" i="7"/>
  <c r="P1005" i="7"/>
  <c r="P1006" i="7"/>
  <c r="P1007" i="7"/>
  <c r="P1008" i="7"/>
  <c r="P1009" i="7"/>
  <c r="P1010" i="7"/>
  <c r="P1011" i="7"/>
  <c r="P1012" i="7"/>
  <c r="P1013" i="7"/>
  <c r="P1014" i="7"/>
  <c r="P1015" i="7"/>
  <c r="P1016" i="7"/>
  <c r="P1017" i="7"/>
  <c r="P1018" i="7"/>
  <c r="P1019" i="7"/>
  <c r="P1020" i="7"/>
  <c r="P1021" i="7"/>
  <c r="P1022" i="7"/>
  <c r="P1023" i="7"/>
  <c r="P1024" i="7"/>
  <c r="P1025" i="7"/>
  <c r="P1026" i="7"/>
  <c r="P1027" i="7"/>
  <c r="P1028" i="7"/>
  <c r="P1029" i="7"/>
  <c r="P1030" i="7"/>
  <c r="P1031" i="7"/>
  <c r="P1032" i="7"/>
  <c r="P1033" i="7"/>
  <c r="P1034" i="7"/>
  <c r="P1035" i="7"/>
  <c r="P1036" i="7"/>
  <c r="P1037" i="7"/>
  <c r="P1038" i="7"/>
  <c r="P1039" i="7"/>
  <c r="P1040" i="7"/>
  <c r="P1041" i="7"/>
  <c r="P1042" i="7"/>
  <c r="P1043" i="7"/>
  <c r="P1044" i="7"/>
  <c r="P1045" i="7"/>
  <c r="P1046" i="7"/>
  <c r="P1047" i="7"/>
  <c r="P1048" i="7"/>
  <c r="P1049" i="7"/>
  <c r="P1050" i="7"/>
  <c r="P1051" i="7"/>
  <c r="P1052" i="7"/>
  <c r="P1053" i="7"/>
  <c r="P1054" i="7"/>
  <c r="P1055" i="7"/>
  <c r="P1056" i="7"/>
  <c r="P1057" i="7"/>
  <c r="P1058" i="7"/>
  <c r="P1059" i="7"/>
  <c r="P1060" i="7"/>
  <c r="P1061" i="7"/>
  <c r="P1062" i="7"/>
  <c r="P1063" i="7"/>
  <c r="P1064" i="7"/>
  <c r="P1065" i="7"/>
  <c r="P1066" i="7"/>
  <c r="P1067" i="7"/>
  <c r="P1068" i="7"/>
  <c r="P1069" i="7"/>
  <c r="P1070" i="7"/>
  <c r="P1071" i="7"/>
  <c r="P1072" i="7"/>
  <c r="P1073" i="7"/>
  <c r="P1074" i="7"/>
  <c r="P1075" i="7"/>
  <c r="P1076" i="7"/>
  <c r="P1077" i="7"/>
  <c r="P1078" i="7"/>
  <c r="P1079" i="7"/>
  <c r="P1080" i="7"/>
  <c r="P1081" i="7"/>
  <c r="P1082" i="7"/>
  <c r="P1083" i="7"/>
  <c r="P1084" i="7"/>
  <c r="P1085" i="7"/>
  <c r="P1086" i="7"/>
  <c r="P1087" i="7"/>
  <c r="P1088" i="7"/>
  <c r="P1089" i="7"/>
  <c r="P1090" i="7"/>
  <c r="P1091" i="7"/>
  <c r="P1092" i="7"/>
  <c r="P1093" i="7"/>
  <c r="P1094" i="7"/>
  <c r="P1095" i="7"/>
  <c r="P1096" i="7"/>
  <c r="P1097" i="7"/>
  <c r="P1098" i="7"/>
  <c r="P1099" i="7"/>
  <c r="P1100" i="7"/>
  <c r="P1101" i="7"/>
  <c r="P1102" i="7"/>
  <c r="P1103" i="7"/>
  <c r="P1104" i="7"/>
  <c r="P1105" i="7"/>
  <c r="P1106" i="7"/>
  <c r="P1107" i="7"/>
  <c r="P1108" i="7"/>
  <c r="P1109" i="7"/>
  <c r="P1110" i="7"/>
  <c r="P1111" i="7"/>
  <c r="P1112" i="7"/>
  <c r="P1113" i="7"/>
  <c r="P1114" i="7"/>
  <c r="P1115" i="7"/>
  <c r="P1116" i="7"/>
  <c r="P1117" i="7"/>
  <c r="P1118" i="7"/>
  <c r="P1119" i="7"/>
  <c r="P1120" i="7"/>
  <c r="P1121" i="7"/>
  <c r="P1122" i="7"/>
  <c r="P1123" i="7"/>
  <c r="P1124" i="7"/>
  <c r="P1125" i="7"/>
  <c r="P1126" i="7"/>
  <c r="P1127" i="7"/>
  <c r="P1128" i="7"/>
  <c r="P1129" i="7"/>
  <c r="P1130" i="7"/>
  <c r="P1131" i="7"/>
  <c r="P1132" i="7"/>
  <c r="P1133" i="7"/>
  <c r="P1134" i="7"/>
  <c r="P1135" i="7"/>
  <c r="P1136" i="7"/>
  <c r="P1137" i="7"/>
  <c r="P1138" i="7"/>
  <c r="P1139" i="7"/>
  <c r="P1140" i="7"/>
  <c r="P1141" i="7"/>
  <c r="P1142" i="7"/>
  <c r="P1143" i="7"/>
  <c r="P1144" i="7"/>
  <c r="P1145" i="7"/>
  <c r="P1146" i="7"/>
  <c r="P1147" i="7"/>
  <c r="P1148" i="7"/>
  <c r="P1149" i="7"/>
  <c r="P1150" i="7"/>
  <c r="P1151" i="7"/>
  <c r="P1152" i="7"/>
  <c r="P1153" i="7"/>
  <c r="P1154" i="7"/>
  <c r="P1155" i="7"/>
  <c r="P1156" i="7"/>
  <c r="P1157" i="7"/>
  <c r="P1158" i="7"/>
  <c r="P1159" i="7"/>
  <c r="P1160" i="7"/>
  <c r="P1161" i="7"/>
  <c r="P1162" i="7"/>
  <c r="P1163" i="7"/>
  <c r="P1164" i="7"/>
  <c r="P1165" i="7"/>
  <c r="P1166" i="7"/>
  <c r="P1167" i="7"/>
  <c r="P1168" i="7"/>
  <c r="P1169" i="7"/>
  <c r="P1170" i="7"/>
  <c r="P1171" i="7"/>
  <c r="P1172" i="7"/>
  <c r="P1173" i="7"/>
  <c r="P1174" i="7"/>
  <c r="P1175" i="7"/>
  <c r="P1176" i="7"/>
  <c r="P1177" i="7"/>
  <c r="P1178" i="7"/>
  <c r="P1179" i="7"/>
  <c r="P1180" i="7"/>
  <c r="P1181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02" i="7"/>
  <c r="N203" i="7"/>
  <c r="N204" i="7"/>
  <c r="N205" i="7"/>
  <c r="N206" i="7"/>
  <c r="N207" i="7"/>
  <c r="N208" i="7"/>
  <c r="N209" i="7"/>
  <c r="N210" i="7"/>
  <c r="N211" i="7"/>
  <c r="N212" i="7"/>
  <c r="N213" i="7"/>
  <c r="N214" i="7"/>
  <c r="N215" i="7"/>
  <c r="N216" i="7"/>
  <c r="N217" i="7"/>
  <c r="N218" i="7"/>
  <c r="N219" i="7"/>
  <c r="N220" i="7"/>
  <c r="N221" i="7"/>
  <c r="N222" i="7"/>
  <c r="N223" i="7"/>
  <c r="N224" i="7"/>
  <c r="N225" i="7"/>
  <c r="N226" i="7"/>
  <c r="N227" i="7"/>
  <c r="N228" i="7"/>
  <c r="N229" i="7"/>
  <c r="N230" i="7"/>
  <c r="N231" i="7"/>
  <c r="N232" i="7"/>
  <c r="N233" i="7"/>
  <c r="N234" i="7"/>
  <c r="N235" i="7"/>
  <c r="N236" i="7"/>
  <c r="N237" i="7"/>
  <c r="N238" i="7"/>
  <c r="N239" i="7"/>
  <c r="N240" i="7"/>
  <c r="N241" i="7"/>
  <c r="N242" i="7"/>
  <c r="N243" i="7"/>
  <c r="N244" i="7"/>
  <c r="N245" i="7"/>
  <c r="N246" i="7"/>
  <c r="N247" i="7"/>
  <c r="N248" i="7"/>
  <c r="N249" i="7"/>
  <c r="N250" i="7"/>
  <c r="N251" i="7"/>
  <c r="N252" i="7"/>
  <c r="N253" i="7"/>
  <c r="N254" i="7"/>
  <c r="N255" i="7"/>
  <c r="N256" i="7"/>
  <c r="N257" i="7"/>
  <c r="N258" i="7"/>
  <c r="N259" i="7"/>
  <c r="N260" i="7"/>
  <c r="N261" i="7"/>
  <c r="N262" i="7"/>
  <c r="N263" i="7"/>
  <c r="N264" i="7"/>
  <c r="N265" i="7"/>
  <c r="N266" i="7"/>
  <c r="N267" i="7"/>
  <c r="N268" i="7"/>
  <c r="N269" i="7"/>
  <c r="N270" i="7"/>
  <c r="N271" i="7"/>
  <c r="N272" i="7"/>
  <c r="N273" i="7"/>
  <c r="N274" i="7"/>
  <c r="N275" i="7"/>
  <c r="N276" i="7"/>
  <c r="N277" i="7"/>
  <c r="N278" i="7"/>
  <c r="N279" i="7"/>
  <c r="N280" i="7"/>
  <c r="N281" i="7"/>
  <c r="N282" i="7"/>
  <c r="N283" i="7"/>
  <c r="N284" i="7"/>
  <c r="N285" i="7"/>
  <c r="N286" i="7"/>
  <c r="N287" i="7"/>
  <c r="N288" i="7"/>
  <c r="N289" i="7"/>
  <c r="N290" i="7"/>
  <c r="N291" i="7"/>
  <c r="N292" i="7"/>
  <c r="N293" i="7"/>
  <c r="N294" i="7"/>
  <c r="N295" i="7"/>
  <c r="N296" i="7"/>
  <c r="N297" i="7"/>
  <c r="N298" i="7"/>
  <c r="N299" i="7"/>
  <c r="N300" i="7"/>
  <c r="N301" i="7"/>
  <c r="N302" i="7"/>
  <c r="N303" i="7"/>
  <c r="N304" i="7"/>
  <c r="N305" i="7"/>
  <c r="N306" i="7"/>
  <c r="N307" i="7"/>
  <c r="N308" i="7"/>
  <c r="N309" i="7"/>
  <c r="N310" i="7"/>
  <c r="N311" i="7"/>
  <c r="N312" i="7"/>
  <c r="N313" i="7"/>
  <c r="N314" i="7"/>
  <c r="N315" i="7"/>
  <c r="N316" i="7"/>
  <c r="N317" i="7"/>
  <c r="N318" i="7"/>
  <c r="N319" i="7"/>
  <c r="N320" i="7"/>
  <c r="N321" i="7"/>
  <c r="N322" i="7"/>
  <c r="N323" i="7"/>
  <c r="N324" i="7"/>
  <c r="N325" i="7"/>
  <c r="N326" i="7"/>
  <c r="N327" i="7"/>
  <c r="N328" i="7"/>
  <c r="N329" i="7"/>
  <c r="N330" i="7"/>
  <c r="N331" i="7"/>
  <c r="N332" i="7"/>
  <c r="N333" i="7"/>
  <c r="N334" i="7"/>
  <c r="N335" i="7"/>
  <c r="N336" i="7"/>
  <c r="N337" i="7"/>
  <c r="N338" i="7"/>
  <c r="N339" i="7"/>
  <c r="N340" i="7"/>
  <c r="N341" i="7"/>
  <c r="N342" i="7"/>
  <c r="N343" i="7"/>
  <c r="N344" i="7"/>
  <c r="N345" i="7"/>
  <c r="N346" i="7"/>
  <c r="N347" i="7"/>
  <c r="N348" i="7"/>
  <c r="N349" i="7"/>
  <c r="N350" i="7"/>
  <c r="N351" i="7"/>
  <c r="N352" i="7"/>
  <c r="N353" i="7"/>
  <c r="N354" i="7"/>
  <c r="N355" i="7"/>
  <c r="N356" i="7"/>
  <c r="N357" i="7"/>
  <c r="N358" i="7"/>
  <c r="N359" i="7"/>
  <c r="N360" i="7"/>
  <c r="N361" i="7"/>
  <c r="N362" i="7"/>
  <c r="N363" i="7"/>
  <c r="N364" i="7"/>
  <c r="N365" i="7"/>
  <c r="N366" i="7"/>
  <c r="N367" i="7"/>
  <c r="N368" i="7"/>
  <c r="N369" i="7"/>
  <c r="N370" i="7"/>
  <c r="N371" i="7"/>
  <c r="N372" i="7"/>
  <c r="N373" i="7"/>
  <c r="N374" i="7"/>
  <c r="N375" i="7"/>
  <c r="N376" i="7"/>
  <c r="N377" i="7"/>
  <c r="N378" i="7"/>
  <c r="N379" i="7"/>
  <c r="N380" i="7"/>
  <c r="N381" i="7"/>
  <c r="N382" i="7"/>
  <c r="N383" i="7"/>
  <c r="N384" i="7"/>
  <c r="N385" i="7"/>
  <c r="N386" i="7"/>
  <c r="N387" i="7"/>
  <c r="N388" i="7"/>
  <c r="N389" i="7"/>
  <c r="N390" i="7"/>
  <c r="N391" i="7"/>
  <c r="N392" i="7"/>
  <c r="N393" i="7"/>
  <c r="N394" i="7"/>
  <c r="N395" i="7"/>
  <c r="N396" i="7"/>
  <c r="N397" i="7"/>
  <c r="N398" i="7"/>
  <c r="N399" i="7"/>
  <c r="N400" i="7"/>
  <c r="N401" i="7"/>
  <c r="N402" i="7"/>
  <c r="N403" i="7"/>
  <c r="N404" i="7"/>
  <c r="N405" i="7"/>
  <c r="N406" i="7"/>
  <c r="N407" i="7"/>
  <c r="N408" i="7"/>
  <c r="N409" i="7"/>
  <c r="N410" i="7"/>
  <c r="N411" i="7"/>
  <c r="N412" i="7"/>
  <c r="N413" i="7"/>
  <c r="N414" i="7"/>
  <c r="N415" i="7"/>
  <c r="N416" i="7"/>
  <c r="N417" i="7"/>
  <c r="N418" i="7"/>
  <c r="N419" i="7"/>
  <c r="N420" i="7"/>
  <c r="N421" i="7"/>
  <c r="N422" i="7"/>
  <c r="N423" i="7"/>
  <c r="N424" i="7"/>
  <c r="N425" i="7"/>
  <c r="N426" i="7"/>
  <c r="N427" i="7"/>
  <c r="N428" i="7"/>
  <c r="N429" i="7"/>
  <c r="N430" i="7"/>
  <c r="N431" i="7"/>
  <c r="N432" i="7"/>
  <c r="N433" i="7"/>
  <c r="N434" i="7"/>
  <c r="N435" i="7"/>
  <c r="N436" i="7"/>
  <c r="N437" i="7"/>
  <c r="N438" i="7"/>
  <c r="N439" i="7"/>
  <c r="N440" i="7"/>
  <c r="N441" i="7"/>
  <c r="N442" i="7"/>
  <c r="N443" i="7"/>
  <c r="N444" i="7"/>
  <c r="N445" i="7"/>
  <c r="N446" i="7"/>
  <c r="N447" i="7"/>
  <c r="N448" i="7"/>
  <c r="N449" i="7"/>
  <c r="N450" i="7"/>
  <c r="N451" i="7"/>
  <c r="N452" i="7"/>
  <c r="N453" i="7"/>
  <c r="N454" i="7"/>
  <c r="N455" i="7"/>
  <c r="N456" i="7"/>
  <c r="N457" i="7"/>
  <c r="N458" i="7"/>
  <c r="N459" i="7"/>
  <c r="N460" i="7"/>
  <c r="N461" i="7"/>
  <c r="N462" i="7"/>
  <c r="N463" i="7"/>
  <c r="N464" i="7"/>
  <c r="N465" i="7"/>
  <c r="N466" i="7"/>
  <c r="N467" i="7"/>
  <c r="N468" i="7"/>
  <c r="N469" i="7"/>
  <c r="N470" i="7"/>
  <c r="N471" i="7"/>
  <c r="N472" i="7"/>
  <c r="N473" i="7"/>
  <c r="N474" i="7"/>
  <c r="N475" i="7"/>
  <c r="N476" i="7"/>
  <c r="N477" i="7"/>
  <c r="N478" i="7"/>
  <c r="N479" i="7"/>
  <c r="N480" i="7"/>
  <c r="N481" i="7"/>
  <c r="N482" i="7"/>
  <c r="N483" i="7"/>
  <c r="N484" i="7"/>
  <c r="N485" i="7"/>
  <c r="N486" i="7"/>
  <c r="N487" i="7"/>
  <c r="N488" i="7"/>
  <c r="N489" i="7"/>
  <c r="N490" i="7"/>
  <c r="N491" i="7"/>
  <c r="N492" i="7"/>
  <c r="N493" i="7"/>
  <c r="N494" i="7"/>
  <c r="N495" i="7"/>
  <c r="N496" i="7"/>
  <c r="N497" i="7"/>
  <c r="N498" i="7"/>
  <c r="N499" i="7"/>
  <c r="N500" i="7"/>
  <c r="N501" i="7"/>
  <c r="N502" i="7"/>
  <c r="N503" i="7"/>
  <c r="N504" i="7"/>
  <c r="N505" i="7"/>
  <c r="N506" i="7"/>
  <c r="N507" i="7"/>
  <c r="N508" i="7"/>
  <c r="N509" i="7"/>
  <c r="N510" i="7"/>
  <c r="N511" i="7"/>
  <c r="N512" i="7"/>
  <c r="N513" i="7"/>
  <c r="N514" i="7"/>
  <c r="N515" i="7"/>
  <c r="N516" i="7"/>
  <c r="N517" i="7"/>
  <c r="N518" i="7"/>
  <c r="N519" i="7"/>
  <c r="N520" i="7"/>
  <c r="N521" i="7"/>
  <c r="N522" i="7"/>
  <c r="N523" i="7"/>
  <c r="N524" i="7"/>
  <c r="N525" i="7"/>
  <c r="N526" i="7"/>
  <c r="N527" i="7"/>
  <c r="N528" i="7"/>
  <c r="N529" i="7"/>
  <c r="N530" i="7"/>
  <c r="N531" i="7"/>
  <c r="N532" i="7"/>
  <c r="N533" i="7"/>
  <c r="N534" i="7"/>
  <c r="N535" i="7"/>
  <c r="N536" i="7"/>
  <c r="N537" i="7"/>
  <c r="N538" i="7"/>
  <c r="N539" i="7"/>
  <c r="N540" i="7"/>
  <c r="N541" i="7"/>
  <c r="N542" i="7"/>
  <c r="N543" i="7"/>
  <c r="N544" i="7"/>
  <c r="N545" i="7"/>
  <c r="N546" i="7"/>
  <c r="N547" i="7"/>
  <c r="N548" i="7"/>
  <c r="N549" i="7"/>
  <c r="N550" i="7"/>
  <c r="N551" i="7"/>
  <c r="N552" i="7"/>
  <c r="N553" i="7"/>
  <c r="N554" i="7"/>
  <c r="N555" i="7"/>
  <c r="N556" i="7"/>
  <c r="N557" i="7"/>
  <c r="N558" i="7"/>
  <c r="N559" i="7"/>
  <c r="N560" i="7"/>
  <c r="N561" i="7"/>
  <c r="N562" i="7"/>
  <c r="N563" i="7"/>
  <c r="N564" i="7"/>
  <c r="N565" i="7"/>
  <c r="N566" i="7"/>
  <c r="N567" i="7"/>
  <c r="N568" i="7"/>
  <c r="N569" i="7"/>
  <c r="N570" i="7"/>
  <c r="N571" i="7"/>
  <c r="N572" i="7"/>
  <c r="N573" i="7"/>
  <c r="N574" i="7"/>
  <c r="N575" i="7"/>
  <c r="N576" i="7"/>
  <c r="N577" i="7"/>
  <c r="N578" i="7"/>
  <c r="N579" i="7"/>
  <c r="N580" i="7"/>
  <c r="N581" i="7"/>
  <c r="N582" i="7"/>
  <c r="N583" i="7"/>
  <c r="N584" i="7"/>
  <c r="N585" i="7"/>
  <c r="N586" i="7"/>
  <c r="N587" i="7"/>
  <c r="N588" i="7"/>
  <c r="N589" i="7"/>
  <c r="N590" i="7"/>
  <c r="N591" i="7"/>
  <c r="N592" i="7"/>
  <c r="N593" i="7"/>
  <c r="N594" i="7"/>
  <c r="N595" i="7"/>
  <c r="N596" i="7"/>
  <c r="N597" i="7"/>
  <c r="N598" i="7"/>
  <c r="N599" i="7"/>
  <c r="N600" i="7"/>
  <c r="N601" i="7"/>
  <c r="N602" i="7"/>
  <c r="N603" i="7"/>
  <c r="N604" i="7"/>
  <c r="N605" i="7"/>
  <c r="N606" i="7"/>
  <c r="N607" i="7"/>
  <c r="N608" i="7"/>
  <c r="N609" i="7"/>
  <c r="N610" i="7"/>
  <c r="N611" i="7"/>
  <c r="N612" i="7"/>
  <c r="N613" i="7"/>
  <c r="N614" i="7"/>
  <c r="N615" i="7"/>
  <c r="N616" i="7"/>
  <c r="N617" i="7"/>
  <c r="N618" i="7"/>
  <c r="N619" i="7"/>
  <c r="N620" i="7"/>
  <c r="N621" i="7"/>
  <c r="N622" i="7"/>
  <c r="N623" i="7"/>
  <c r="N624" i="7"/>
  <c r="N625" i="7"/>
  <c r="N626" i="7"/>
  <c r="N627" i="7"/>
  <c r="N628" i="7"/>
  <c r="N629" i="7"/>
  <c r="N630" i="7"/>
  <c r="N631" i="7"/>
  <c r="N632" i="7"/>
  <c r="N633" i="7"/>
  <c r="N634" i="7"/>
  <c r="N635" i="7"/>
  <c r="N636" i="7"/>
  <c r="N637" i="7"/>
  <c r="N638" i="7"/>
  <c r="N639" i="7"/>
  <c r="N640" i="7"/>
  <c r="N641" i="7"/>
  <c r="N642" i="7"/>
  <c r="N643" i="7"/>
  <c r="N644" i="7"/>
  <c r="N645" i="7"/>
  <c r="N646" i="7"/>
  <c r="N647" i="7"/>
  <c r="N648" i="7"/>
  <c r="N649" i="7"/>
  <c r="N650" i="7"/>
  <c r="N651" i="7"/>
  <c r="N652" i="7"/>
  <c r="N653" i="7"/>
  <c r="N654" i="7"/>
  <c r="N655" i="7"/>
  <c r="N656" i="7"/>
  <c r="N657" i="7"/>
  <c r="N658" i="7"/>
  <c r="N659" i="7"/>
  <c r="N660" i="7"/>
  <c r="N661" i="7"/>
  <c r="N662" i="7"/>
  <c r="N663" i="7"/>
  <c r="N664" i="7"/>
  <c r="N665" i="7"/>
  <c r="N666" i="7"/>
  <c r="N667" i="7"/>
  <c r="N668" i="7"/>
  <c r="N669" i="7"/>
  <c r="N670" i="7"/>
  <c r="N671" i="7"/>
  <c r="N672" i="7"/>
  <c r="N673" i="7"/>
  <c r="N674" i="7"/>
  <c r="N675" i="7"/>
  <c r="N676" i="7"/>
  <c r="N677" i="7"/>
  <c r="N678" i="7"/>
  <c r="N679" i="7"/>
  <c r="N680" i="7"/>
  <c r="N681" i="7"/>
  <c r="N682" i="7"/>
  <c r="N683" i="7"/>
  <c r="N684" i="7"/>
  <c r="N685" i="7"/>
  <c r="N686" i="7"/>
  <c r="N687" i="7"/>
  <c r="N688" i="7"/>
  <c r="N689" i="7"/>
  <c r="N690" i="7"/>
  <c r="N691" i="7"/>
  <c r="N692" i="7"/>
  <c r="N693" i="7"/>
  <c r="N694" i="7"/>
  <c r="N695" i="7"/>
  <c r="N696" i="7"/>
  <c r="N697" i="7"/>
  <c r="N698" i="7"/>
  <c r="N699" i="7"/>
  <c r="N700" i="7"/>
  <c r="N701" i="7"/>
  <c r="N702" i="7"/>
  <c r="N703" i="7"/>
  <c r="N704" i="7"/>
  <c r="N705" i="7"/>
  <c r="N706" i="7"/>
  <c r="N707" i="7"/>
  <c r="N708" i="7"/>
  <c r="N709" i="7"/>
  <c r="N710" i="7"/>
  <c r="N711" i="7"/>
  <c r="N712" i="7"/>
  <c r="N713" i="7"/>
  <c r="N714" i="7"/>
  <c r="N715" i="7"/>
  <c r="N716" i="7"/>
  <c r="N717" i="7"/>
  <c r="N718" i="7"/>
  <c r="N719" i="7"/>
  <c r="N720" i="7"/>
  <c r="N721" i="7"/>
  <c r="N722" i="7"/>
  <c r="N723" i="7"/>
  <c r="N724" i="7"/>
  <c r="N725" i="7"/>
  <c r="N726" i="7"/>
  <c r="N727" i="7"/>
  <c r="N728" i="7"/>
  <c r="N729" i="7"/>
  <c r="N730" i="7"/>
  <c r="N731" i="7"/>
  <c r="N732" i="7"/>
  <c r="N733" i="7"/>
  <c r="N734" i="7"/>
  <c r="N735" i="7"/>
  <c r="N736" i="7"/>
  <c r="N737" i="7"/>
  <c r="N738" i="7"/>
  <c r="N739" i="7"/>
  <c r="N740" i="7"/>
  <c r="N741" i="7"/>
  <c r="N742" i="7"/>
  <c r="N743" i="7"/>
  <c r="N744" i="7"/>
  <c r="N745" i="7"/>
  <c r="N746" i="7"/>
  <c r="N747" i="7"/>
  <c r="N748" i="7"/>
  <c r="N749" i="7"/>
  <c r="N750" i="7"/>
  <c r="N751" i="7"/>
  <c r="N752" i="7"/>
  <c r="N753" i="7"/>
  <c r="N754" i="7"/>
  <c r="N755" i="7"/>
  <c r="N756" i="7"/>
  <c r="N757" i="7"/>
  <c r="N758" i="7"/>
  <c r="N759" i="7"/>
  <c r="N760" i="7"/>
  <c r="N761" i="7"/>
  <c r="N762" i="7"/>
  <c r="N763" i="7"/>
  <c r="N764" i="7"/>
  <c r="N765" i="7"/>
  <c r="N766" i="7"/>
  <c r="N767" i="7"/>
  <c r="N768" i="7"/>
  <c r="N769" i="7"/>
  <c r="N770" i="7"/>
  <c r="N771" i="7"/>
  <c r="N772" i="7"/>
  <c r="N773" i="7"/>
  <c r="N774" i="7"/>
  <c r="N775" i="7"/>
  <c r="N776" i="7"/>
  <c r="N777" i="7"/>
  <c r="N778" i="7"/>
  <c r="N779" i="7"/>
  <c r="N780" i="7"/>
  <c r="N781" i="7"/>
  <c r="N782" i="7"/>
  <c r="N783" i="7"/>
  <c r="N784" i="7"/>
  <c r="N785" i="7"/>
  <c r="N786" i="7"/>
  <c r="N787" i="7"/>
  <c r="N788" i="7"/>
  <c r="N789" i="7"/>
  <c r="N790" i="7"/>
  <c r="N791" i="7"/>
  <c r="N792" i="7"/>
  <c r="N793" i="7"/>
  <c r="N794" i="7"/>
  <c r="N795" i="7"/>
  <c r="N796" i="7"/>
  <c r="N797" i="7"/>
  <c r="N798" i="7"/>
  <c r="N799" i="7"/>
  <c r="N800" i="7"/>
  <c r="N801" i="7"/>
  <c r="N802" i="7"/>
  <c r="N803" i="7"/>
  <c r="N804" i="7"/>
  <c r="N805" i="7"/>
  <c r="N806" i="7"/>
  <c r="N807" i="7"/>
  <c r="N808" i="7"/>
  <c r="N809" i="7"/>
  <c r="N810" i="7"/>
  <c r="N811" i="7"/>
  <c r="N812" i="7"/>
  <c r="N813" i="7"/>
  <c r="N814" i="7"/>
  <c r="N815" i="7"/>
  <c r="N816" i="7"/>
  <c r="N817" i="7"/>
  <c r="N818" i="7"/>
  <c r="N819" i="7"/>
  <c r="N820" i="7"/>
  <c r="N821" i="7"/>
  <c r="N822" i="7"/>
  <c r="N823" i="7"/>
  <c r="N824" i="7"/>
  <c r="N825" i="7"/>
  <c r="N826" i="7"/>
  <c r="N827" i="7"/>
  <c r="N828" i="7"/>
  <c r="N829" i="7"/>
  <c r="N830" i="7"/>
  <c r="N831" i="7"/>
  <c r="N832" i="7"/>
  <c r="N833" i="7"/>
  <c r="N834" i="7"/>
  <c r="N835" i="7"/>
  <c r="N836" i="7"/>
  <c r="N837" i="7"/>
  <c r="N838" i="7"/>
  <c r="N839" i="7"/>
  <c r="N840" i="7"/>
  <c r="N841" i="7"/>
  <c r="N842" i="7"/>
  <c r="N843" i="7"/>
  <c r="N844" i="7"/>
  <c r="N845" i="7"/>
  <c r="N846" i="7"/>
  <c r="N847" i="7"/>
  <c r="N848" i="7"/>
  <c r="N849" i="7"/>
  <c r="N850" i="7"/>
  <c r="N851" i="7"/>
  <c r="N852" i="7"/>
  <c r="N853" i="7"/>
  <c r="N854" i="7"/>
  <c r="N855" i="7"/>
  <c r="N856" i="7"/>
  <c r="N857" i="7"/>
  <c r="N858" i="7"/>
  <c r="N859" i="7"/>
  <c r="N860" i="7"/>
  <c r="N861" i="7"/>
  <c r="N862" i="7"/>
  <c r="N863" i="7"/>
  <c r="N864" i="7"/>
  <c r="N865" i="7"/>
  <c r="N866" i="7"/>
  <c r="N867" i="7"/>
  <c r="N868" i="7"/>
  <c r="N869" i="7"/>
  <c r="N870" i="7"/>
  <c r="N871" i="7"/>
  <c r="N872" i="7"/>
  <c r="N873" i="7"/>
  <c r="N874" i="7"/>
  <c r="N875" i="7"/>
  <c r="N876" i="7"/>
  <c r="N877" i="7"/>
  <c r="N878" i="7"/>
  <c r="N879" i="7"/>
  <c r="N880" i="7"/>
  <c r="N881" i="7"/>
  <c r="N882" i="7"/>
  <c r="N883" i="7"/>
  <c r="N884" i="7"/>
  <c r="N885" i="7"/>
  <c r="N886" i="7"/>
  <c r="N887" i="7"/>
  <c r="N888" i="7"/>
  <c r="N889" i="7"/>
  <c r="N890" i="7"/>
  <c r="N891" i="7"/>
  <c r="N892" i="7"/>
  <c r="N893" i="7"/>
  <c r="N894" i="7"/>
  <c r="N895" i="7"/>
  <c r="N896" i="7"/>
  <c r="N897" i="7"/>
  <c r="N898" i="7"/>
  <c r="N899" i="7"/>
  <c r="N900" i="7"/>
  <c r="N901" i="7"/>
  <c r="N902" i="7"/>
  <c r="N903" i="7"/>
  <c r="N904" i="7"/>
  <c r="N905" i="7"/>
  <c r="N906" i="7"/>
  <c r="N907" i="7"/>
  <c r="N908" i="7"/>
  <c r="N909" i="7"/>
  <c r="N910" i="7"/>
  <c r="N911" i="7"/>
  <c r="N912" i="7"/>
  <c r="N913" i="7"/>
  <c r="N914" i="7"/>
  <c r="N915" i="7"/>
  <c r="N916" i="7"/>
  <c r="N917" i="7"/>
  <c r="N918" i="7"/>
  <c r="N919" i="7"/>
  <c r="N920" i="7"/>
  <c r="N921" i="7"/>
  <c r="N922" i="7"/>
  <c r="N923" i="7"/>
  <c r="N924" i="7"/>
  <c r="N925" i="7"/>
  <c r="N926" i="7"/>
  <c r="N927" i="7"/>
  <c r="N928" i="7"/>
  <c r="N929" i="7"/>
  <c r="N930" i="7"/>
  <c r="N931" i="7"/>
  <c r="N932" i="7"/>
  <c r="N933" i="7"/>
  <c r="N934" i="7"/>
  <c r="N935" i="7"/>
  <c r="N936" i="7"/>
  <c r="N937" i="7"/>
  <c r="N938" i="7"/>
  <c r="N939" i="7"/>
  <c r="N940" i="7"/>
  <c r="N941" i="7"/>
  <c r="N942" i="7"/>
  <c r="N943" i="7"/>
  <c r="N944" i="7"/>
  <c r="N945" i="7"/>
  <c r="N946" i="7"/>
  <c r="N947" i="7"/>
  <c r="N948" i="7"/>
  <c r="N949" i="7"/>
  <c r="N950" i="7"/>
  <c r="N951" i="7"/>
  <c r="N952" i="7"/>
  <c r="N953" i="7"/>
  <c r="N954" i="7"/>
  <c r="N955" i="7"/>
  <c r="N956" i="7"/>
  <c r="N957" i="7"/>
  <c r="N958" i="7"/>
  <c r="N959" i="7"/>
  <c r="N960" i="7"/>
  <c r="N961" i="7"/>
  <c r="N962" i="7"/>
  <c r="N963" i="7"/>
  <c r="N964" i="7"/>
  <c r="N965" i="7"/>
  <c r="N966" i="7"/>
  <c r="N967" i="7"/>
  <c r="N968" i="7"/>
  <c r="N969" i="7"/>
  <c r="N970" i="7"/>
  <c r="N971" i="7"/>
  <c r="N972" i="7"/>
  <c r="N973" i="7"/>
  <c r="N974" i="7"/>
  <c r="N975" i="7"/>
  <c r="N976" i="7"/>
  <c r="N977" i="7"/>
  <c r="N978" i="7"/>
  <c r="N979" i="7"/>
  <c r="N980" i="7"/>
  <c r="N981" i="7"/>
  <c r="N982" i="7"/>
  <c r="N983" i="7"/>
  <c r="N984" i="7"/>
  <c r="N985" i="7"/>
  <c r="N986" i="7"/>
  <c r="N987" i="7"/>
  <c r="N988" i="7"/>
  <c r="N989" i="7"/>
  <c r="N990" i="7"/>
  <c r="N991" i="7"/>
  <c r="N992" i="7"/>
  <c r="N993" i="7"/>
  <c r="N994" i="7"/>
  <c r="N995" i="7"/>
  <c r="N996" i="7"/>
  <c r="N997" i="7"/>
  <c r="N998" i="7"/>
  <c r="N999" i="7"/>
  <c r="N1000" i="7"/>
  <c r="N1001" i="7"/>
  <c r="N1002" i="7"/>
  <c r="N1003" i="7"/>
  <c r="N1004" i="7"/>
  <c r="N1005" i="7"/>
  <c r="N1006" i="7"/>
  <c r="N1007" i="7"/>
  <c r="N1008" i="7"/>
  <c r="N1009" i="7"/>
  <c r="N1010" i="7"/>
  <c r="N1011" i="7"/>
  <c r="N1012" i="7"/>
  <c r="N1013" i="7"/>
  <c r="N1014" i="7"/>
  <c r="N1015" i="7"/>
  <c r="N1016" i="7"/>
  <c r="N1017" i="7"/>
  <c r="N1018" i="7"/>
  <c r="N1019" i="7"/>
  <c r="N1020" i="7"/>
  <c r="N1021" i="7"/>
  <c r="N1022" i="7"/>
  <c r="N1023" i="7"/>
  <c r="N1024" i="7"/>
  <c r="N1025" i="7"/>
  <c r="N1026" i="7"/>
  <c r="N1027" i="7"/>
  <c r="N1028" i="7"/>
  <c r="N1029" i="7"/>
  <c r="N1030" i="7"/>
  <c r="N1031" i="7"/>
  <c r="N1032" i="7"/>
  <c r="N1033" i="7"/>
  <c r="N1034" i="7"/>
  <c r="N1035" i="7"/>
  <c r="N1036" i="7"/>
  <c r="N1037" i="7"/>
  <c r="N1038" i="7"/>
  <c r="N1039" i="7"/>
  <c r="N1040" i="7"/>
  <c r="N1041" i="7"/>
  <c r="N1042" i="7"/>
  <c r="N1043" i="7"/>
  <c r="N1044" i="7"/>
  <c r="N1045" i="7"/>
  <c r="N1046" i="7"/>
  <c r="N1047" i="7"/>
  <c r="N1048" i="7"/>
  <c r="N1049" i="7"/>
  <c r="N1050" i="7"/>
  <c r="N1051" i="7"/>
  <c r="N1052" i="7"/>
  <c r="N1053" i="7"/>
  <c r="N1054" i="7"/>
  <c r="N1055" i="7"/>
  <c r="N1056" i="7"/>
  <c r="N1057" i="7"/>
  <c r="N1058" i="7"/>
  <c r="N1059" i="7"/>
  <c r="N1060" i="7"/>
  <c r="N1061" i="7"/>
  <c r="N1062" i="7"/>
  <c r="N1063" i="7"/>
  <c r="N1064" i="7"/>
  <c r="N1065" i="7"/>
  <c r="N1066" i="7"/>
  <c r="N1067" i="7"/>
  <c r="N1068" i="7"/>
  <c r="N1069" i="7"/>
  <c r="N1070" i="7"/>
  <c r="N1071" i="7"/>
  <c r="N1072" i="7"/>
  <c r="N1073" i="7"/>
  <c r="N1074" i="7"/>
  <c r="N1075" i="7"/>
  <c r="N1076" i="7"/>
  <c r="N1077" i="7"/>
  <c r="N1078" i="7"/>
  <c r="N1079" i="7"/>
  <c r="N1080" i="7"/>
  <c r="N1081" i="7"/>
  <c r="N1082" i="7"/>
  <c r="N1083" i="7"/>
  <c r="N1084" i="7"/>
  <c r="N1085" i="7"/>
  <c r="N1086" i="7"/>
  <c r="N1087" i="7"/>
  <c r="N1088" i="7"/>
  <c r="N1089" i="7"/>
  <c r="N1090" i="7"/>
  <c r="N1091" i="7"/>
  <c r="N1092" i="7"/>
  <c r="N1093" i="7"/>
  <c r="N1094" i="7"/>
  <c r="N1095" i="7"/>
  <c r="N1096" i="7"/>
  <c r="N1097" i="7"/>
  <c r="N1098" i="7"/>
  <c r="N1099" i="7"/>
  <c r="N1100" i="7"/>
  <c r="N1101" i="7"/>
  <c r="N1102" i="7"/>
  <c r="N1103" i="7"/>
  <c r="N1104" i="7"/>
  <c r="N1105" i="7"/>
  <c r="N1106" i="7"/>
  <c r="N1107" i="7"/>
  <c r="N1108" i="7"/>
  <c r="N1109" i="7"/>
  <c r="N1110" i="7"/>
  <c r="N1111" i="7"/>
  <c r="N1112" i="7"/>
  <c r="N1113" i="7"/>
  <c r="N1114" i="7"/>
  <c r="N1115" i="7"/>
  <c r="N1116" i="7"/>
  <c r="N1117" i="7"/>
  <c r="N1118" i="7"/>
  <c r="N1119" i="7"/>
  <c r="N1120" i="7"/>
  <c r="N1121" i="7"/>
  <c r="N1122" i="7"/>
  <c r="N1123" i="7"/>
  <c r="N1124" i="7"/>
  <c r="N1125" i="7"/>
  <c r="N1126" i="7"/>
  <c r="N1127" i="7"/>
  <c r="N1128" i="7"/>
  <c r="N1129" i="7"/>
  <c r="N1130" i="7"/>
  <c r="N1131" i="7"/>
  <c r="N1132" i="7"/>
  <c r="N1133" i="7"/>
  <c r="N1134" i="7"/>
  <c r="N1135" i="7"/>
  <c r="N1136" i="7"/>
  <c r="N1137" i="7"/>
  <c r="N1138" i="7"/>
  <c r="N1139" i="7"/>
  <c r="N1140" i="7"/>
  <c r="N1141" i="7"/>
  <c r="N1142" i="7"/>
  <c r="N1143" i="7"/>
  <c r="N1144" i="7"/>
  <c r="N1145" i="7"/>
  <c r="N1146" i="7"/>
  <c r="N1147" i="7"/>
  <c r="N1148" i="7"/>
  <c r="N1149" i="7"/>
  <c r="N1150" i="7"/>
  <c r="N1151" i="7"/>
  <c r="N1152" i="7"/>
  <c r="N1153" i="7"/>
  <c r="N1154" i="7"/>
  <c r="N1155" i="7"/>
  <c r="N1156" i="7"/>
  <c r="N1157" i="7"/>
  <c r="N1158" i="7"/>
  <c r="N1159" i="7"/>
  <c r="N1160" i="7"/>
  <c r="N1161" i="7"/>
  <c r="N1162" i="7"/>
  <c r="N1163" i="7"/>
  <c r="N1164" i="7"/>
  <c r="N1165" i="7"/>
  <c r="N1166" i="7"/>
  <c r="N1167" i="7"/>
  <c r="N1168" i="7"/>
  <c r="N1169" i="7"/>
  <c r="N1170" i="7"/>
  <c r="N1171" i="7"/>
  <c r="N1172" i="7"/>
  <c r="N1173" i="7"/>
  <c r="N1174" i="7"/>
  <c r="N1175" i="7"/>
  <c r="N1176" i="7"/>
  <c r="N1177" i="7"/>
  <c r="N1178" i="7"/>
  <c r="N1179" i="7"/>
  <c r="N1180" i="7"/>
  <c r="N1181" i="7"/>
  <c r="N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M235" i="7"/>
  <c r="M236" i="7"/>
  <c r="M237" i="7"/>
  <c r="M238" i="7"/>
  <c r="M239" i="7"/>
  <c r="M240" i="7"/>
  <c r="M241" i="7"/>
  <c r="M242" i="7"/>
  <c r="M243" i="7"/>
  <c r="M244" i="7"/>
  <c r="M245" i="7"/>
  <c r="M246" i="7"/>
  <c r="M247" i="7"/>
  <c r="M248" i="7"/>
  <c r="M249" i="7"/>
  <c r="M250" i="7"/>
  <c r="M251" i="7"/>
  <c r="M252" i="7"/>
  <c r="M253" i="7"/>
  <c r="M254" i="7"/>
  <c r="M255" i="7"/>
  <c r="M256" i="7"/>
  <c r="M257" i="7"/>
  <c r="M258" i="7"/>
  <c r="M259" i="7"/>
  <c r="M260" i="7"/>
  <c r="M261" i="7"/>
  <c r="M262" i="7"/>
  <c r="M263" i="7"/>
  <c r="M264" i="7"/>
  <c r="M265" i="7"/>
  <c r="M266" i="7"/>
  <c r="M267" i="7"/>
  <c r="M268" i="7"/>
  <c r="M269" i="7"/>
  <c r="M270" i="7"/>
  <c r="M271" i="7"/>
  <c r="M272" i="7"/>
  <c r="M273" i="7"/>
  <c r="M274" i="7"/>
  <c r="M275" i="7"/>
  <c r="M276" i="7"/>
  <c r="M277" i="7"/>
  <c r="M278" i="7"/>
  <c r="M279" i="7"/>
  <c r="M280" i="7"/>
  <c r="M281" i="7"/>
  <c r="M282" i="7"/>
  <c r="M283" i="7"/>
  <c r="M284" i="7"/>
  <c r="M285" i="7"/>
  <c r="M286" i="7"/>
  <c r="M287" i="7"/>
  <c r="M288" i="7"/>
  <c r="M289" i="7"/>
  <c r="M290" i="7"/>
  <c r="M291" i="7"/>
  <c r="M292" i="7"/>
  <c r="M293" i="7"/>
  <c r="M294" i="7"/>
  <c r="M295" i="7"/>
  <c r="M296" i="7"/>
  <c r="M297" i="7"/>
  <c r="M298" i="7"/>
  <c r="M299" i="7"/>
  <c r="M300" i="7"/>
  <c r="M301" i="7"/>
  <c r="M302" i="7"/>
  <c r="M303" i="7"/>
  <c r="M304" i="7"/>
  <c r="M305" i="7"/>
  <c r="M306" i="7"/>
  <c r="M307" i="7"/>
  <c r="M308" i="7"/>
  <c r="M309" i="7"/>
  <c r="M310" i="7"/>
  <c r="M311" i="7"/>
  <c r="M312" i="7"/>
  <c r="M313" i="7"/>
  <c r="M314" i="7"/>
  <c r="M315" i="7"/>
  <c r="M316" i="7"/>
  <c r="M317" i="7"/>
  <c r="M318" i="7"/>
  <c r="M319" i="7"/>
  <c r="M320" i="7"/>
  <c r="M321" i="7"/>
  <c r="M322" i="7"/>
  <c r="M323" i="7"/>
  <c r="M324" i="7"/>
  <c r="M325" i="7"/>
  <c r="M326" i="7"/>
  <c r="M327" i="7"/>
  <c r="M328" i="7"/>
  <c r="M329" i="7"/>
  <c r="M330" i="7"/>
  <c r="M331" i="7"/>
  <c r="M332" i="7"/>
  <c r="M333" i="7"/>
  <c r="M334" i="7"/>
  <c r="M335" i="7"/>
  <c r="M336" i="7"/>
  <c r="M337" i="7"/>
  <c r="M338" i="7"/>
  <c r="M339" i="7"/>
  <c r="M340" i="7"/>
  <c r="M341" i="7"/>
  <c r="M342" i="7"/>
  <c r="M343" i="7"/>
  <c r="M344" i="7"/>
  <c r="M345" i="7"/>
  <c r="M346" i="7"/>
  <c r="M347" i="7"/>
  <c r="M348" i="7"/>
  <c r="M349" i="7"/>
  <c r="M350" i="7"/>
  <c r="M351" i="7"/>
  <c r="M352" i="7"/>
  <c r="M353" i="7"/>
  <c r="M354" i="7"/>
  <c r="M355" i="7"/>
  <c r="M356" i="7"/>
  <c r="M357" i="7"/>
  <c r="M358" i="7"/>
  <c r="M359" i="7"/>
  <c r="M360" i="7"/>
  <c r="M361" i="7"/>
  <c r="M362" i="7"/>
  <c r="M363" i="7"/>
  <c r="M364" i="7"/>
  <c r="M365" i="7"/>
  <c r="M366" i="7"/>
  <c r="M367" i="7"/>
  <c r="M368" i="7"/>
  <c r="M369" i="7"/>
  <c r="M370" i="7"/>
  <c r="M371" i="7"/>
  <c r="M372" i="7"/>
  <c r="M373" i="7"/>
  <c r="M374" i="7"/>
  <c r="M375" i="7"/>
  <c r="M376" i="7"/>
  <c r="M377" i="7"/>
  <c r="M378" i="7"/>
  <c r="M379" i="7"/>
  <c r="M380" i="7"/>
  <c r="M381" i="7"/>
  <c r="M382" i="7"/>
  <c r="M383" i="7"/>
  <c r="M384" i="7"/>
  <c r="M385" i="7"/>
  <c r="M386" i="7"/>
  <c r="M387" i="7"/>
  <c r="M388" i="7"/>
  <c r="M389" i="7"/>
  <c r="M390" i="7"/>
  <c r="M391" i="7"/>
  <c r="M392" i="7"/>
  <c r="M393" i="7"/>
  <c r="M394" i="7"/>
  <c r="M395" i="7"/>
  <c r="M396" i="7"/>
  <c r="M397" i="7"/>
  <c r="M398" i="7"/>
  <c r="M399" i="7"/>
  <c r="M400" i="7"/>
  <c r="M401" i="7"/>
  <c r="M402" i="7"/>
  <c r="M403" i="7"/>
  <c r="M404" i="7"/>
  <c r="M405" i="7"/>
  <c r="M406" i="7"/>
  <c r="M407" i="7"/>
  <c r="M408" i="7"/>
  <c r="M409" i="7"/>
  <c r="M410" i="7"/>
  <c r="M411" i="7"/>
  <c r="M412" i="7"/>
  <c r="M413" i="7"/>
  <c r="M414" i="7"/>
  <c r="M415" i="7"/>
  <c r="M416" i="7"/>
  <c r="M417" i="7"/>
  <c r="M418" i="7"/>
  <c r="M419" i="7"/>
  <c r="M420" i="7"/>
  <c r="M421" i="7"/>
  <c r="M422" i="7"/>
  <c r="M423" i="7"/>
  <c r="M424" i="7"/>
  <c r="M425" i="7"/>
  <c r="M426" i="7"/>
  <c r="M427" i="7"/>
  <c r="M428" i="7"/>
  <c r="M429" i="7"/>
  <c r="M430" i="7"/>
  <c r="M431" i="7"/>
  <c r="M432" i="7"/>
  <c r="M433" i="7"/>
  <c r="M434" i="7"/>
  <c r="M435" i="7"/>
  <c r="M436" i="7"/>
  <c r="M437" i="7"/>
  <c r="M438" i="7"/>
  <c r="M439" i="7"/>
  <c r="M440" i="7"/>
  <c r="M441" i="7"/>
  <c r="M442" i="7"/>
  <c r="M443" i="7"/>
  <c r="M444" i="7"/>
  <c r="M445" i="7"/>
  <c r="M446" i="7"/>
  <c r="M447" i="7"/>
  <c r="M448" i="7"/>
  <c r="M449" i="7"/>
  <c r="M450" i="7"/>
  <c r="M451" i="7"/>
  <c r="M452" i="7"/>
  <c r="M453" i="7"/>
  <c r="M454" i="7"/>
  <c r="M455" i="7"/>
  <c r="M456" i="7"/>
  <c r="M457" i="7"/>
  <c r="M458" i="7"/>
  <c r="M459" i="7"/>
  <c r="M460" i="7"/>
  <c r="M461" i="7"/>
  <c r="M462" i="7"/>
  <c r="M463" i="7"/>
  <c r="M464" i="7"/>
  <c r="M465" i="7"/>
  <c r="M466" i="7"/>
  <c r="M467" i="7"/>
  <c r="M468" i="7"/>
  <c r="M469" i="7"/>
  <c r="M470" i="7"/>
  <c r="M471" i="7"/>
  <c r="M472" i="7"/>
  <c r="M473" i="7"/>
  <c r="M474" i="7"/>
  <c r="M475" i="7"/>
  <c r="M476" i="7"/>
  <c r="M477" i="7"/>
  <c r="M478" i="7"/>
  <c r="M479" i="7"/>
  <c r="M480" i="7"/>
  <c r="M481" i="7"/>
  <c r="M482" i="7"/>
  <c r="M483" i="7"/>
  <c r="M484" i="7"/>
  <c r="M485" i="7"/>
  <c r="M486" i="7"/>
  <c r="M487" i="7"/>
  <c r="M488" i="7"/>
  <c r="M489" i="7"/>
  <c r="M490" i="7"/>
  <c r="M491" i="7"/>
  <c r="M492" i="7"/>
  <c r="M493" i="7"/>
  <c r="M494" i="7"/>
  <c r="M495" i="7"/>
  <c r="M496" i="7"/>
  <c r="M497" i="7"/>
  <c r="M498" i="7"/>
  <c r="M499" i="7"/>
  <c r="M500" i="7"/>
  <c r="M501" i="7"/>
  <c r="M502" i="7"/>
  <c r="M503" i="7"/>
  <c r="M504" i="7"/>
  <c r="M505" i="7"/>
  <c r="M506" i="7"/>
  <c r="M507" i="7"/>
  <c r="M508" i="7"/>
  <c r="M509" i="7"/>
  <c r="M510" i="7"/>
  <c r="M511" i="7"/>
  <c r="M512" i="7"/>
  <c r="M513" i="7"/>
  <c r="M514" i="7"/>
  <c r="M515" i="7"/>
  <c r="M516" i="7"/>
  <c r="M517" i="7"/>
  <c r="M518" i="7"/>
  <c r="M519" i="7"/>
  <c r="M520" i="7"/>
  <c r="M521" i="7"/>
  <c r="M522" i="7"/>
  <c r="M523" i="7"/>
  <c r="M524" i="7"/>
  <c r="M525" i="7"/>
  <c r="M526" i="7"/>
  <c r="M527" i="7"/>
  <c r="M528" i="7"/>
  <c r="M529" i="7"/>
  <c r="M530" i="7"/>
  <c r="M531" i="7"/>
  <c r="M532" i="7"/>
  <c r="M533" i="7"/>
  <c r="M534" i="7"/>
  <c r="M535" i="7"/>
  <c r="M536" i="7"/>
  <c r="M537" i="7"/>
  <c r="M538" i="7"/>
  <c r="M539" i="7"/>
  <c r="M540" i="7"/>
  <c r="M541" i="7"/>
  <c r="M542" i="7"/>
  <c r="M543" i="7"/>
  <c r="M544" i="7"/>
  <c r="M545" i="7"/>
  <c r="M546" i="7"/>
  <c r="M547" i="7"/>
  <c r="M548" i="7"/>
  <c r="M549" i="7"/>
  <c r="M550" i="7"/>
  <c r="M551" i="7"/>
  <c r="M552" i="7"/>
  <c r="M553" i="7"/>
  <c r="M554" i="7"/>
  <c r="M555" i="7"/>
  <c r="M556" i="7"/>
  <c r="M557" i="7"/>
  <c r="M558" i="7"/>
  <c r="M559" i="7"/>
  <c r="M560" i="7"/>
  <c r="M561" i="7"/>
  <c r="M562" i="7"/>
  <c r="M563" i="7"/>
  <c r="M564" i="7"/>
  <c r="M565" i="7"/>
  <c r="M566" i="7"/>
  <c r="M567" i="7"/>
  <c r="M568" i="7"/>
  <c r="M569" i="7"/>
  <c r="M570" i="7"/>
  <c r="M571" i="7"/>
  <c r="M572" i="7"/>
  <c r="M573" i="7"/>
  <c r="M574" i="7"/>
  <c r="M575" i="7"/>
  <c r="M576" i="7"/>
  <c r="M577" i="7"/>
  <c r="M578" i="7"/>
  <c r="M579" i="7"/>
  <c r="M580" i="7"/>
  <c r="M581" i="7"/>
  <c r="M582" i="7"/>
  <c r="M583" i="7"/>
  <c r="M584" i="7"/>
  <c r="M585" i="7"/>
  <c r="M586" i="7"/>
  <c r="M587" i="7"/>
  <c r="M588" i="7"/>
  <c r="M589" i="7"/>
  <c r="M590" i="7"/>
  <c r="M591" i="7"/>
  <c r="M592" i="7"/>
  <c r="M593" i="7"/>
  <c r="M594" i="7"/>
  <c r="M595" i="7"/>
  <c r="M596" i="7"/>
  <c r="M597" i="7"/>
  <c r="M598" i="7"/>
  <c r="M599" i="7"/>
  <c r="M600" i="7"/>
  <c r="M601" i="7"/>
  <c r="M602" i="7"/>
  <c r="M603" i="7"/>
  <c r="M604" i="7"/>
  <c r="M605" i="7"/>
  <c r="M606" i="7"/>
  <c r="M607" i="7"/>
  <c r="M608" i="7"/>
  <c r="M609" i="7"/>
  <c r="M610" i="7"/>
  <c r="M611" i="7"/>
  <c r="M612" i="7"/>
  <c r="M613" i="7"/>
  <c r="M614" i="7"/>
  <c r="M615" i="7"/>
  <c r="M616" i="7"/>
  <c r="M617" i="7"/>
  <c r="M618" i="7"/>
  <c r="M619" i="7"/>
  <c r="M620" i="7"/>
  <c r="M621" i="7"/>
  <c r="M622" i="7"/>
  <c r="M623" i="7"/>
  <c r="M624" i="7"/>
  <c r="M625" i="7"/>
  <c r="M626" i="7"/>
  <c r="M627" i="7"/>
  <c r="M628" i="7"/>
  <c r="M629" i="7"/>
  <c r="M630" i="7"/>
  <c r="M631" i="7"/>
  <c r="M632" i="7"/>
  <c r="M633" i="7"/>
  <c r="M634" i="7"/>
  <c r="M635" i="7"/>
  <c r="M636" i="7"/>
  <c r="M637" i="7"/>
  <c r="M638" i="7"/>
  <c r="M639" i="7"/>
  <c r="M640" i="7"/>
  <c r="M641" i="7"/>
  <c r="M642" i="7"/>
  <c r="M643" i="7"/>
  <c r="M644" i="7"/>
  <c r="M645" i="7"/>
  <c r="M646" i="7"/>
  <c r="M647" i="7"/>
  <c r="M648" i="7"/>
  <c r="M649" i="7"/>
  <c r="M650" i="7"/>
  <c r="M651" i="7"/>
  <c r="M652" i="7"/>
  <c r="M653" i="7"/>
  <c r="M654" i="7"/>
  <c r="M655" i="7"/>
  <c r="M656" i="7"/>
  <c r="M657" i="7"/>
  <c r="M658" i="7"/>
  <c r="M659" i="7"/>
  <c r="M660" i="7"/>
  <c r="M661" i="7"/>
  <c r="M662" i="7"/>
  <c r="M663" i="7"/>
  <c r="M664" i="7"/>
  <c r="M665" i="7"/>
  <c r="M666" i="7"/>
  <c r="M667" i="7"/>
  <c r="M668" i="7"/>
  <c r="M669" i="7"/>
  <c r="M670" i="7"/>
  <c r="M671" i="7"/>
  <c r="M672" i="7"/>
  <c r="M673" i="7"/>
  <c r="M674" i="7"/>
  <c r="M675" i="7"/>
  <c r="M676" i="7"/>
  <c r="M677" i="7"/>
  <c r="M678" i="7"/>
  <c r="M679" i="7"/>
  <c r="M680" i="7"/>
  <c r="M681" i="7"/>
  <c r="M682" i="7"/>
  <c r="M683" i="7"/>
  <c r="M684" i="7"/>
  <c r="M685" i="7"/>
  <c r="M686" i="7"/>
  <c r="M687" i="7"/>
  <c r="M688" i="7"/>
  <c r="M689" i="7"/>
  <c r="M690" i="7"/>
  <c r="M691" i="7"/>
  <c r="M692" i="7"/>
  <c r="M693" i="7"/>
  <c r="M694" i="7"/>
  <c r="M695" i="7"/>
  <c r="M696" i="7"/>
  <c r="M697" i="7"/>
  <c r="M698" i="7"/>
  <c r="M699" i="7"/>
  <c r="M700" i="7"/>
  <c r="M701" i="7"/>
  <c r="M702" i="7"/>
  <c r="M703" i="7"/>
  <c r="M704" i="7"/>
  <c r="M705" i="7"/>
  <c r="M706" i="7"/>
  <c r="M707" i="7"/>
  <c r="M708" i="7"/>
  <c r="M709" i="7"/>
  <c r="M710" i="7"/>
  <c r="M711" i="7"/>
  <c r="M712" i="7"/>
  <c r="M713" i="7"/>
  <c r="M714" i="7"/>
  <c r="M715" i="7"/>
  <c r="M716" i="7"/>
  <c r="M717" i="7"/>
  <c r="M718" i="7"/>
  <c r="M719" i="7"/>
  <c r="M720" i="7"/>
  <c r="M721" i="7"/>
  <c r="M722" i="7"/>
  <c r="M723" i="7"/>
  <c r="M724" i="7"/>
  <c r="M725" i="7"/>
  <c r="M726" i="7"/>
  <c r="M727" i="7"/>
  <c r="M728" i="7"/>
  <c r="M729" i="7"/>
  <c r="M730" i="7"/>
  <c r="M731" i="7"/>
  <c r="M732" i="7"/>
  <c r="M733" i="7"/>
  <c r="M734" i="7"/>
  <c r="M735" i="7"/>
  <c r="M736" i="7"/>
  <c r="M737" i="7"/>
  <c r="M738" i="7"/>
  <c r="M739" i="7"/>
  <c r="M740" i="7"/>
  <c r="M741" i="7"/>
  <c r="M742" i="7"/>
  <c r="M743" i="7"/>
  <c r="M744" i="7"/>
  <c r="M745" i="7"/>
  <c r="M746" i="7"/>
  <c r="M747" i="7"/>
  <c r="M748" i="7"/>
  <c r="M749" i="7"/>
  <c r="M750" i="7"/>
  <c r="M751" i="7"/>
  <c r="M752" i="7"/>
  <c r="M753" i="7"/>
  <c r="M754" i="7"/>
  <c r="M755" i="7"/>
  <c r="M756" i="7"/>
  <c r="M757" i="7"/>
  <c r="M758" i="7"/>
  <c r="M759" i="7"/>
  <c r="M760" i="7"/>
  <c r="M761" i="7"/>
  <c r="M762" i="7"/>
  <c r="M763" i="7"/>
  <c r="M764" i="7"/>
  <c r="M765" i="7"/>
  <c r="M766" i="7"/>
  <c r="M767" i="7"/>
  <c r="M768" i="7"/>
  <c r="M769" i="7"/>
  <c r="M770" i="7"/>
  <c r="M771" i="7"/>
  <c r="M772" i="7"/>
  <c r="M773" i="7"/>
  <c r="M774" i="7"/>
  <c r="M775" i="7"/>
  <c r="M776" i="7"/>
  <c r="M777" i="7"/>
  <c r="M778" i="7"/>
  <c r="M779" i="7"/>
  <c r="M780" i="7"/>
  <c r="M781" i="7"/>
  <c r="M782" i="7"/>
  <c r="M783" i="7"/>
  <c r="M784" i="7"/>
  <c r="M785" i="7"/>
  <c r="M786" i="7"/>
  <c r="M787" i="7"/>
  <c r="M788" i="7"/>
  <c r="M789" i="7"/>
  <c r="M790" i="7"/>
  <c r="M791" i="7"/>
  <c r="M792" i="7"/>
  <c r="M793" i="7"/>
  <c r="M794" i="7"/>
  <c r="M795" i="7"/>
  <c r="M796" i="7"/>
  <c r="M797" i="7"/>
  <c r="M798" i="7"/>
  <c r="M799" i="7"/>
  <c r="M800" i="7"/>
  <c r="M801" i="7"/>
  <c r="M802" i="7"/>
  <c r="M803" i="7"/>
  <c r="M804" i="7"/>
  <c r="M805" i="7"/>
  <c r="M806" i="7"/>
  <c r="M807" i="7"/>
  <c r="M808" i="7"/>
  <c r="M809" i="7"/>
  <c r="M810" i="7"/>
  <c r="M811" i="7"/>
  <c r="M812" i="7"/>
  <c r="M813" i="7"/>
  <c r="M814" i="7"/>
  <c r="M815" i="7"/>
  <c r="M816" i="7"/>
  <c r="M817" i="7"/>
  <c r="M818" i="7"/>
  <c r="M819" i="7"/>
  <c r="M820" i="7"/>
  <c r="M821" i="7"/>
  <c r="M822" i="7"/>
  <c r="M823" i="7"/>
  <c r="M824" i="7"/>
  <c r="M825" i="7"/>
  <c r="M826" i="7"/>
  <c r="M827" i="7"/>
  <c r="M828" i="7"/>
  <c r="M829" i="7"/>
  <c r="M830" i="7"/>
  <c r="M831" i="7"/>
  <c r="M832" i="7"/>
  <c r="M833" i="7"/>
  <c r="M834" i="7"/>
  <c r="M835" i="7"/>
  <c r="M836" i="7"/>
  <c r="M837" i="7"/>
  <c r="M838" i="7"/>
  <c r="M839" i="7"/>
  <c r="M840" i="7"/>
  <c r="M841" i="7"/>
  <c r="M842" i="7"/>
  <c r="M843" i="7"/>
  <c r="M844" i="7"/>
  <c r="M845" i="7"/>
  <c r="M846" i="7"/>
  <c r="M847" i="7"/>
  <c r="M848" i="7"/>
  <c r="M849" i="7"/>
  <c r="M850" i="7"/>
  <c r="M851" i="7"/>
  <c r="M852" i="7"/>
  <c r="M853" i="7"/>
  <c r="M854" i="7"/>
  <c r="M855" i="7"/>
  <c r="M856" i="7"/>
  <c r="M857" i="7"/>
  <c r="M858" i="7"/>
  <c r="M859" i="7"/>
  <c r="M860" i="7"/>
  <c r="M861" i="7"/>
  <c r="M862" i="7"/>
  <c r="M863" i="7"/>
  <c r="M864" i="7"/>
  <c r="M865" i="7"/>
  <c r="M866" i="7"/>
  <c r="M867" i="7"/>
  <c r="M868" i="7"/>
  <c r="M869" i="7"/>
  <c r="M870" i="7"/>
  <c r="M871" i="7"/>
  <c r="M872" i="7"/>
  <c r="M873" i="7"/>
  <c r="M874" i="7"/>
  <c r="M875" i="7"/>
  <c r="M876" i="7"/>
  <c r="M877" i="7"/>
  <c r="M878" i="7"/>
  <c r="M879" i="7"/>
  <c r="M880" i="7"/>
  <c r="M881" i="7"/>
  <c r="M882" i="7"/>
  <c r="M883" i="7"/>
  <c r="M884" i="7"/>
  <c r="M885" i="7"/>
  <c r="M886" i="7"/>
  <c r="M887" i="7"/>
  <c r="M888" i="7"/>
  <c r="M889" i="7"/>
  <c r="M890" i="7"/>
  <c r="M891" i="7"/>
  <c r="M892" i="7"/>
  <c r="M893" i="7"/>
  <c r="M894" i="7"/>
  <c r="M895" i="7"/>
  <c r="M896" i="7"/>
  <c r="M897" i="7"/>
  <c r="M898" i="7"/>
  <c r="M899" i="7"/>
  <c r="M900" i="7"/>
  <c r="M901" i="7"/>
  <c r="M902" i="7"/>
  <c r="M903" i="7"/>
  <c r="M904" i="7"/>
  <c r="M905" i="7"/>
  <c r="M906" i="7"/>
  <c r="M907" i="7"/>
  <c r="M908" i="7"/>
  <c r="M909" i="7"/>
  <c r="M910" i="7"/>
  <c r="M911" i="7"/>
  <c r="M912" i="7"/>
  <c r="M913" i="7"/>
  <c r="M914" i="7"/>
  <c r="M915" i="7"/>
  <c r="M916" i="7"/>
  <c r="M917" i="7"/>
  <c r="M918" i="7"/>
  <c r="M919" i="7"/>
  <c r="M920" i="7"/>
  <c r="M921" i="7"/>
  <c r="M922" i="7"/>
  <c r="M923" i="7"/>
  <c r="M924" i="7"/>
  <c r="M925" i="7"/>
  <c r="M926" i="7"/>
  <c r="M927" i="7"/>
  <c r="M928" i="7"/>
  <c r="M929" i="7"/>
  <c r="M930" i="7"/>
  <c r="M931" i="7"/>
  <c r="M932" i="7"/>
  <c r="M933" i="7"/>
  <c r="M934" i="7"/>
  <c r="M935" i="7"/>
  <c r="M936" i="7"/>
  <c r="M937" i="7"/>
  <c r="M938" i="7"/>
  <c r="M939" i="7"/>
  <c r="M940" i="7"/>
  <c r="M941" i="7"/>
  <c r="M942" i="7"/>
  <c r="M943" i="7"/>
  <c r="M944" i="7"/>
  <c r="M945" i="7"/>
  <c r="M946" i="7"/>
  <c r="M947" i="7"/>
  <c r="M948" i="7"/>
  <c r="M949" i="7"/>
  <c r="M950" i="7"/>
  <c r="M951" i="7"/>
  <c r="M952" i="7"/>
  <c r="M953" i="7"/>
  <c r="M954" i="7"/>
  <c r="M955" i="7"/>
  <c r="M956" i="7"/>
  <c r="M957" i="7"/>
  <c r="M958" i="7"/>
  <c r="M959" i="7"/>
  <c r="M960" i="7"/>
  <c r="M961" i="7"/>
  <c r="M962" i="7"/>
  <c r="M963" i="7"/>
  <c r="M964" i="7"/>
  <c r="M965" i="7"/>
  <c r="M966" i="7"/>
  <c r="M967" i="7"/>
  <c r="M968" i="7"/>
  <c r="M969" i="7"/>
  <c r="M970" i="7"/>
  <c r="M971" i="7"/>
  <c r="M972" i="7"/>
  <c r="M973" i="7"/>
  <c r="M974" i="7"/>
  <c r="M975" i="7"/>
  <c r="M976" i="7"/>
  <c r="M977" i="7"/>
  <c r="M978" i="7"/>
  <c r="M979" i="7"/>
  <c r="M980" i="7"/>
  <c r="M981" i="7"/>
  <c r="M982" i="7"/>
  <c r="M983" i="7"/>
  <c r="M984" i="7"/>
  <c r="M985" i="7"/>
  <c r="M986" i="7"/>
  <c r="M987" i="7"/>
  <c r="M988" i="7"/>
  <c r="M989" i="7"/>
  <c r="M990" i="7"/>
  <c r="M991" i="7"/>
  <c r="M992" i="7"/>
  <c r="M993" i="7"/>
  <c r="M994" i="7"/>
  <c r="M995" i="7"/>
  <c r="M996" i="7"/>
  <c r="M997" i="7"/>
  <c r="M998" i="7"/>
  <c r="M999" i="7"/>
  <c r="M1000" i="7"/>
  <c r="M1001" i="7"/>
  <c r="M1002" i="7"/>
  <c r="M1003" i="7"/>
  <c r="M1004" i="7"/>
  <c r="M1005" i="7"/>
  <c r="M1006" i="7"/>
  <c r="M1007" i="7"/>
  <c r="M1008" i="7"/>
  <c r="M1009" i="7"/>
  <c r="M1010" i="7"/>
  <c r="M1011" i="7"/>
  <c r="M1012" i="7"/>
  <c r="M1013" i="7"/>
  <c r="M1014" i="7"/>
  <c r="M1015" i="7"/>
  <c r="M1016" i="7"/>
  <c r="M1017" i="7"/>
  <c r="M1018" i="7"/>
  <c r="M1019" i="7"/>
  <c r="M1020" i="7"/>
  <c r="M1021" i="7"/>
  <c r="M1022" i="7"/>
  <c r="M1023" i="7"/>
  <c r="M1024" i="7"/>
  <c r="M1025" i="7"/>
  <c r="M1026" i="7"/>
  <c r="M1027" i="7"/>
  <c r="M1028" i="7"/>
  <c r="M1029" i="7"/>
  <c r="M1030" i="7"/>
  <c r="M1031" i="7"/>
  <c r="M1032" i="7"/>
  <c r="M1033" i="7"/>
  <c r="M1034" i="7"/>
  <c r="M1035" i="7"/>
  <c r="M1036" i="7"/>
  <c r="M1037" i="7"/>
  <c r="M1038" i="7"/>
  <c r="M1039" i="7"/>
  <c r="M1040" i="7"/>
  <c r="M1041" i="7"/>
  <c r="M1042" i="7"/>
  <c r="M1043" i="7"/>
  <c r="M1044" i="7"/>
  <c r="M1045" i="7"/>
  <c r="M1046" i="7"/>
  <c r="M1047" i="7"/>
  <c r="M1048" i="7"/>
  <c r="M1049" i="7"/>
  <c r="M1050" i="7"/>
  <c r="M1051" i="7"/>
  <c r="M1052" i="7"/>
  <c r="M1053" i="7"/>
  <c r="M1054" i="7"/>
  <c r="M1055" i="7"/>
  <c r="M1056" i="7"/>
  <c r="M1057" i="7"/>
  <c r="M1058" i="7"/>
  <c r="M1059" i="7"/>
  <c r="M1060" i="7"/>
  <c r="M1061" i="7"/>
  <c r="M1062" i="7"/>
  <c r="M1063" i="7"/>
  <c r="M1064" i="7"/>
  <c r="M1065" i="7"/>
  <c r="M1066" i="7"/>
  <c r="M1067" i="7"/>
  <c r="M1068" i="7"/>
  <c r="M1069" i="7"/>
  <c r="M1070" i="7"/>
  <c r="M1071" i="7"/>
  <c r="M1072" i="7"/>
  <c r="M1073" i="7"/>
  <c r="M1074" i="7"/>
  <c r="M1075" i="7"/>
  <c r="M1076" i="7"/>
  <c r="M1077" i="7"/>
  <c r="M1078" i="7"/>
  <c r="M1079" i="7"/>
  <c r="M1080" i="7"/>
  <c r="M1081" i="7"/>
  <c r="M1082" i="7"/>
  <c r="M1083" i="7"/>
  <c r="M1084" i="7"/>
  <c r="M1085" i="7"/>
  <c r="M1086" i="7"/>
  <c r="M1087" i="7"/>
  <c r="M1088" i="7"/>
  <c r="M1089" i="7"/>
  <c r="M1090" i="7"/>
  <c r="M1091" i="7"/>
  <c r="M1092" i="7"/>
  <c r="M1093" i="7"/>
  <c r="M1094" i="7"/>
  <c r="M1095" i="7"/>
  <c r="M1096" i="7"/>
  <c r="M1097" i="7"/>
  <c r="M1098" i="7"/>
  <c r="M1099" i="7"/>
  <c r="M1100" i="7"/>
  <c r="M1101" i="7"/>
  <c r="M1102" i="7"/>
  <c r="M1103" i="7"/>
  <c r="M1104" i="7"/>
  <c r="M1105" i="7"/>
  <c r="M1106" i="7"/>
  <c r="M1107" i="7"/>
  <c r="M1108" i="7"/>
  <c r="M1109" i="7"/>
  <c r="M1110" i="7"/>
  <c r="M1111" i="7"/>
  <c r="M1112" i="7"/>
  <c r="M1113" i="7"/>
  <c r="M1114" i="7"/>
  <c r="M1115" i="7"/>
  <c r="M1116" i="7"/>
  <c r="M1117" i="7"/>
  <c r="M1118" i="7"/>
  <c r="M1119" i="7"/>
  <c r="M1120" i="7"/>
  <c r="M1121" i="7"/>
  <c r="M1122" i="7"/>
  <c r="M1123" i="7"/>
  <c r="M1124" i="7"/>
  <c r="M1125" i="7"/>
  <c r="M1126" i="7"/>
  <c r="M1127" i="7"/>
  <c r="M1128" i="7"/>
  <c r="M1129" i="7"/>
  <c r="M1130" i="7"/>
  <c r="M1131" i="7"/>
  <c r="M1132" i="7"/>
  <c r="M1133" i="7"/>
  <c r="M1134" i="7"/>
  <c r="M1135" i="7"/>
  <c r="M1136" i="7"/>
  <c r="M1137" i="7"/>
  <c r="M1138" i="7"/>
  <c r="M1139" i="7"/>
  <c r="M1140" i="7"/>
  <c r="M1141" i="7"/>
  <c r="M1142" i="7"/>
  <c r="M1143" i="7"/>
  <c r="M1144" i="7"/>
  <c r="M1145" i="7"/>
  <c r="M1146" i="7"/>
  <c r="M1147" i="7"/>
  <c r="M1148" i="7"/>
  <c r="M1149" i="7"/>
  <c r="M1150" i="7"/>
  <c r="M1151" i="7"/>
  <c r="M1152" i="7"/>
  <c r="M1153" i="7"/>
  <c r="M1154" i="7"/>
  <c r="M1155" i="7"/>
  <c r="M1156" i="7"/>
  <c r="M1157" i="7"/>
  <c r="M1158" i="7"/>
  <c r="M1159" i="7"/>
  <c r="M1160" i="7"/>
  <c r="M1161" i="7"/>
  <c r="M1162" i="7"/>
  <c r="M1163" i="7"/>
  <c r="M1164" i="7"/>
  <c r="M1165" i="7"/>
  <c r="M1166" i="7"/>
  <c r="M1167" i="7"/>
  <c r="M1168" i="7"/>
  <c r="M1169" i="7"/>
  <c r="M1170" i="7"/>
  <c r="M1171" i="7"/>
  <c r="M1172" i="7"/>
  <c r="M1173" i="7"/>
  <c r="M1174" i="7"/>
  <c r="M1175" i="7"/>
  <c r="M1176" i="7"/>
  <c r="M1177" i="7"/>
  <c r="M1178" i="7"/>
  <c r="M1179" i="7"/>
  <c r="M1180" i="7"/>
  <c r="M1181" i="7"/>
  <c r="M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J255" i="7"/>
  <c r="J25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J277" i="7"/>
  <c r="J278" i="7"/>
  <c r="J279" i="7"/>
  <c r="J280" i="7"/>
  <c r="J281" i="7"/>
  <c r="J282" i="7"/>
  <c r="J283" i="7"/>
  <c r="J284" i="7"/>
  <c r="J285" i="7"/>
  <c r="J286" i="7"/>
  <c r="J287" i="7"/>
  <c r="J288" i="7"/>
  <c r="J289" i="7"/>
  <c r="J290" i="7"/>
  <c r="J291" i="7"/>
  <c r="J292" i="7"/>
  <c r="J293" i="7"/>
  <c r="J294" i="7"/>
  <c r="J295" i="7"/>
  <c r="J296" i="7"/>
  <c r="J297" i="7"/>
  <c r="J298" i="7"/>
  <c r="J299" i="7"/>
  <c r="J300" i="7"/>
  <c r="J301" i="7"/>
  <c r="J302" i="7"/>
  <c r="J303" i="7"/>
  <c r="J304" i="7"/>
  <c r="J305" i="7"/>
  <c r="J306" i="7"/>
  <c r="J307" i="7"/>
  <c r="J308" i="7"/>
  <c r="J309" i="7"/>
  <c r="J310" i="7"/>
  <c r="J311" i="7"/>
  <c r="J312" i="7"/>
  <c r="J313" i="7"/>
  <c r="J314" i="7"/>
  <c r="J315" i="7"/>
  <c r="J316" i="7"/>
  <c r="J317" i="7"/>
  <c r="J318" i="7"/>
  <c r="J319" i="7"/>
  <c r="J320" i="7"/>
  <c r="J321" i="7"/>
  <c r="J322" i="7"/>
  <c r="J323" i="7"/>
  <c r="J324" i="7"/>
  <c r="J325" i="7"/>
  <c r="J326" i="7"/>
  <c r="J327" i="7"/>
  <c r="J328" i="7"/>
  <c r="J329" i="7"/>
  <c r="J330" i="7"/>
  <c r="J331" i="7"/>
  <c r="J332" i="7"/>
  <c r="J333" i="7"/>
  <c r="J334" i="7"/>
  <c r="J335" i="7"/>
  <c r="J336" i="7"/>
  <c r="J337" i="7"/>
  <c r="J338" i="7"/>
  <c r="J339" i="7"/>
  <c r="J340" i="7"/>
  <c r="J341" i="7"/>
  <c r="J342" i="7"/>
  <c r="J343" i="7"/>
  <c r="J344" i="7"/>
  <c r="J345" i="7"/>
  <c r="J346" i="7"/>
  <c r="J347" i="7"/>
  <c r="J348" i="7"/>
  <c r="J349" i="7"/>
  <c r="J350" i="7"/>
  <c r="J351" i="7"/>
  <c r="J352" i="7"/>
  <c r="J353" i="7"/>
  <c r="J354" i="7"/>
  <c r="J355" i="7"/>
  <c r="J356" i="7"/>
  <c r="J357" i="7"/>
  <c r="J358" i="7"/>
  <c r="J359" i="7"/>
  <c r="J360" i="7"/>
  <c r="J361" i="7"/>
  <c r="J362" i="7"/>
  <c r="J363" i="7"/>
  <c r="J364" i="7"/>
  <c r="J365" i="7"/>
  <c r="J366" i="7"/>
  <c r="J367" i="7"/>
  <c r="J368" i="7"/>
  <c r="J369" i="7"/>
  <c r="J370" i="7"/>
  <c r="J371" i="7"/>
  <c r="J372" i="7"/>
  <c r="J373" i="7"/>
  <c r="J374" i="7"/>
  <c r="J375" i="7"/>
  <c r="J376" i="7"/>
  <c r="J377" i="7"/>
  <c r="J378" i="7"/>
  <c r="J379" i="7"/>
  <c r="J380" i="7"/>
  <c r="J381" i="7"/>
  <c r="J382" i="7"/>
  <c r="J383" i="7"/>
  <c r="J384" i="7"/>
  <c r="J385" i="7"/>
  <c r="J386" i="7"/>
  <c r="J387" i="7"/>
  <c r="J388" i="7"/>
  <c r="J389" i="7"/>
  <c r="J390" i="7"/>
  <c r="J391" i="7"/>
  <c r="J392" i="7"/>
  <c r="J393" i="7"/>
  <c r="J394" i="7"/>
  <c r="J395" i="7"/>
  <c r="J396" i="7"/>
  <c r="J397" i="7"/>
  <c r="J398" i="7"/>
  <c r="J399" i="7"/>
  <c r="J400" i="7"/>
  <c r="J401" i="7"/>
  <c r="J402" i="7"/>
  <c r="J403" i="7"/>
  <c r="J404" i="7"/>
  <c r="J405" i="7"/>
  <c r="J406" i="7"/>
  <c r="J407" i="7"/>
  <c r="J408" i="7"/>
  <c r="J409" i="7"/>
  <c r="J410" i="7"/>
  <c r="J411" i="7"/>
  <c r="J412" i="7"/>
  <c r="J413" i="7"/>
  <c r="J414" i="7"/>
  <c r="J415" i="7"/>
  <c r="J416" i="7"/>
  <c r="J417" i="7"/>
  <c r="J418" i="7"/>
  <c r="J419" i="7"/>
  <c r="J420" i="7"/>
  <c r="J421" i="7"/>
  <c r="J422" i="7"/>
  <c r="J423" i="7"/>
  <c r="J424" i="7"/>
  <c r="J425" i="7"/>
  <c r="J426" i="7"/>
  <c r="J427" i="7"/>
  <c r="J428" i="7"/>
  <c r="J429" i="7"/>
  <c r="J430" i="7"/>
  <c r="J431" i="7"/>
  <c r="J432" i="7"/>
  <c r="J433" i="7"/>
  <c r="J434" i="7"/>
  <c r="J435" i="7"/>
  <c r="J436" i="7"/>
  <c r="J437" i="7"/>
  <c r="J438" i="7"/>
  <c r="J439" i="7"/>
  <c r="J440" i="7"/>
  <c r="J441" i="7"/>
  <c r="J442" i="7"/>
  <c r="J443" i="7"/>
  <c r="J444" i="7"/>
  <c r="J445" i="7"/>
  <c r="J446" i="7"/>
  <c r="J447" i="7"/>
  <c r="J448" i="7"/>
  <c r="J449" i="7"/>
  <c r="J450" i="7"/>
  <c r="J451" i="7"/>
  <c r="J452" i="7"/>
  <c r="J453" i="7"/>
  <c r="J454" i="7"/>
  <c r="J455" i="7"/>
  <c r="J456" i="7"/>
  <c r="J457" i="7"/>
  <c r="J458" i="7"/>
  <c r="J459" i="7"/>
  <c r="J460" i="7"/>
  <c r="J461" i="7"/>
  <c r="J462" i="7"/>
  <c r="J463" i="7"/>
  <c r="J464" i="7"/>
  <c r="J465" i="7"/>
  <c r="J466" i="7"/>
  <c r="J467" i="7"/>
  <c r="J468" i="7"/>
  <c r="J469" i="7"/>
  <c r="J470" i="7"/>
  <c r="J471" i="7"/>
  <c r="J472" i="7"/>
  <c r="J473" i="7"/>
  <c r="J474" i="7"/>
  <c r="J475" i="7"/>
  <c r="J476" i="7"/>
  <c r="J477" i="7"/>
  <c r="J478" i="7"/>
  <c r="J479" i="7"/>
  <c r="J480" i="7"/>
  <c r="J481" i="7"/>
  <c r="J482" i="7"/>
  <c r="J483" i="7"/>
  <c r="J484" i="7"/>
  <c r="J485" i="7"/>
  <c r="J486" i="7"/>
  <c r="J487" i="7"/>
  <c r="J488" i="7"/>
  <c r="J489" i="7"/>
  <c r="J490" i="7"/>
  <c r="J491" i="7"/>
  <c r="J492" i="7"/>
  <c r="J493" i="7"/>
  <c r="J494" i="7"/>
  <c r="J495" i="7"/>
  <c r="J496" i="7"/>
  <c r="J497" i="7"/>
  <c r="J498" i="7"/>
  <c r="J499" i="7"/>
  <c r="J500" i="7"/>
  <c r="J501" i="7"/>
  <c r="J502" i="7"/>
  <c r="J503" i="7"/>
  <c r="J504" i="7"/>
  <c r="J505" i="7"/>
  <c r="J506" i="7"/>
  <c r="J507" i="7"/>
  <c r="J508" i="7"/>
  <c r="J509" i="7"/>
  <c r="J510" i="7"/>
  <c r="J511" i="7"/>
  <c r="J512" i="7"/>
  <c r="J513" i="7"/>
  <c r="J514" i="7"/>
  <c r="J515" i="7"/>
  <c r="J516" i="7"/>
  <c r="J517" i="7"/>
  <c r="J518" i="7"/>
  <c r="J519" i="7"/>
  <c r="J520" i="7"/>
  <c r="J521" i="7"/>
  <c r="J522" i="7"/>
  <c r="J523" i="7"/>
  <c r="J524" i="7"/>
  <c r="J525" i="7"/>
  <c r="J526" i="7"/>
  <c r="J527" i="7"/>
  <c r="J528" i="7"/>
  <c r="J529" i="7"/>
  <c r="J530" i="7"/>
  <c r="J531" i="7"/>
  <c r="J532" i="7"/>
  <c r="J533" i="7"/>
  <c r="J534" i="7"/>
  <c r="J535" i="7"/>
  <c r="J536" i="7"/>
  <c r="J537" i="7"/>
  <c r="J538" i="7"/>
  <c r="J539" i="7"/>
  <c r="J540" i="7"/>
  <c r="J541" i="7"/>
  <c r="J542" i="7"/>
  <c r="J543" i="7"/>
  <c r="J544" i="7"/>
  <c r="J545" i="7"/>
  <c r="J546" i="7"/>
  <c r="J547" i="7"/>
  <c r="J548" i="7"/>
  <c r="J549" i="7"/>
  <c r="J550" i="7"/>
  <c r="J551" i="7"/>
  <c r="J552" i="7"/>
  <c r="J553" i="7"/>
  <c r="J554" i="7"/>
  <c r="J555" i="7"/>
  <c r="J556" i="7"/>
  <c r="J557" i="7"/>
  <c r="J558" i="7"/>
  <c r="J559" i="7"/>
  <c r="J560" i="7"/>
  <c r="J561" i="7"/>
  <c r="J562" i="7"/>
  <c r="J563" i="7"/>
  <c r="J564" i="7"/>
  <c r="J565" i="7"/>
  <c r="J566" i="7"/>
  <c r="J567" i="7"/>
  <c r="J568" i="7"/>
  <c r="J569" i="7"/>
  <c r="J570" i="7"/>
  <c r="J571" i="7"/>
  <c r="J572" i="7"/>
  <c r="J573" i="7"/>
  <c r="J574" i="7"/>
  <c r="J575" i="7"/>
  <c r="J576" i="7"/>
  <c r="J577" i="7"/>
  <c r="J578" i="7"/>
  <c r="J579" i="7"/>
  <c r="J580" i="7"/>
  <c r="J581" i="7"/>
  <c r="J582" i="7"/>
  <c r="J583" i="7"/>
  <c r="J584" i="7"/>
  <c r="J585" i="7"/>
  <c r="J586" i="7"/>
  <c r="J587" i="7"/>
  <c r="J588" i="7"/>
  <c r="J589" i="7"/>
  <c r="J590" i="7"/>
  <c r="J591" i="7"/>
  <c r="J592" i="7"/>
  <c r="J593" i="7"/>
  <c r="J594" i="7"/>
  <c r="J595" i="7"/>
  <c r="J596" i="7"/>
  <c r="J597" i="7"/>
  <c r="J598" i="7"/>
  <c r="J599" i="7"/>
  <c r="J600" i="7"/>
  <c r="J601" i="7"/>
  <c r="J602" i="7"/>
  <c r="J603" i="7"/>
  <c r="J604" i="7"/>
  <c r="J605" i="7"/>
  <c r="J606" i="7"/>
  <c r="J607" i="7"/>
  <c r="J608" i="7"/>
  <c r="J609" i="7"/>
  <c r="J610" i="7"/>
  <c r="J611" i="7"/>
  <c r="J612" i="7"/>
  <c r="J613" i="7"/>
  <c r="J614" i="7"/>
  <c r="J615" i="7"/>
  <c r="J616" i="7"/>
  <c r="J617" i="7"/>
  <c r="J618" i="7"/>
  <c r="J619" i="7"/>
  <c r="J620" i="7"/>
  <c r="J621" i="7"/>
  <c r="J622" i="7"/>
  <c r="J623" i="7"/>
  <c r="J624" i="7"/>
  <c r="J625" i="7"/>
  <c r="J626" i="7"/>
  <c r="J627" i="7"/>
  <c r="J628" i="7"/>
  <c r="J629" i="7"/>
  <c r="J630" i="7"/>
  <c r="J631" i="7"/>
  <c r="J632" i="7"/>
  <c r="J633" i="7"/>
  <c r="J634" i="7"/>
  <c r="J635" i="7"/>
  <c r="J636" i="7"/>
  <c r="J637" i="7"/>
  <c r="J638" i="7"/>
  <c r="J639" i="7"/>
  <c r="J640" i="7"/>
  <c r="J641" i="7"/>
  <c r="J642" i="7"/>
  <c r="J643" i="7"/>
  <c r="J644" i="7"/>
  <c r="J645" i="7"/>
  <c r="J646" i="7"/>
  <c r="J647" i="7"/>
  <c r="J648" i="7"/>
  <c r="J649" i="7"/>
  <c r="J650" i="7"/>
  <c r="J651" i="7"/>
  <c r="J652" i="7"/>
  <c r="J653" i="7"/>
  <c r="J654" i="7"/>
  <c r="J655" i="7"/>
  <c r="J656" i="7"/>
  <c r="J657" i="7"/>
  <c r="J658" i="7"/>
  <c r="J659" i="7"/>
  <c r="J660" i="7"/>
  <c r="J661" i="7"/>
  <c r="J662" i="7"/>
  <c r="J663" i="7"/>
  <c r="J664" i="7"/>
  <c r="J665" i="7"/>
  <c r="J666" i="7"/>
  <c r="J667" i="7"/>
  <c r="J668" i="7"/>
  <c r="J669" i="7"/>
  <c r="J670" i="7"/>
  <c r="J671" i="7"/>
  <c r="J672" i="7"/>
  <c r="J673" i="7"/>
  <c r="J674" i="7"/>
  <c r="J675" i="7"/>
  <c r="J676" i="7"/>
  <c r="J677" i="7"/>
  <c r="J678" i="7"/>
  <c r="J679" i="7"/>
  <c r="J680" i="7"/>
  <c r="J681" i="7"/>
  <c r="J682" i="7"/>
  <c r="J683" i="7"/>
  <c r="J684" i="7"/>
  <c r="J685" i="7"/>
  <c r="J686" i="7"/>
  <c r="J687" i="7"/>
  <c r="J688" i="7"/>
  <c r="J689" i="7"/>
  <c r="J690" i="7"/>
  <c r="J691" i="7"/>
  <c r="J692" i="7"/>
  <c r="J693" i="7"/>
  <c r="J694" i="7"/>
  <c r="J695" i="7"/>
  <c r="J696" i="7"/>
  <c r="J697" i="7"/>
  <c r="J698" i="7"/>
  <c r="J699" i="7"/>
  <c r="J700" i="7"/>
  <c r="J701" i="7"/>
  <c r="J702" i="7"/>
  <c r="J703" i="7"/>
  <c r="J704" i="7"/>
  <c r="J705" i="7"/>
  <c r="J706" i="7"/>
  <c r="J707" i="7"/>
  <c r="J708" i="7"/>
  <c r="J709" i="7"/>
  <c r="J710" i="7"/>
  <c r="J711" i="7"/>
  <c r="J712" i="7"/>
  <c r="J713" i="7"/>
  <c r="J714" i="7"/>
  <c r="J715" i="7"/>
  <c r="J716" i="7"/>
  <c r="J717" i="7"/>
  <c r="J718" i="7"/>
  <c r="J719" i="7"/>
  <c r="J720" i="7"/>
  <c r="J721" i="7"/>
  <c r="J722" i="7"/>
  <c r="J723" i="7"/>
  <c r="J724" i="7"/>
  <c r="J725" i="7"/>
  <c r="J726" i="7"/>
  <c r="J727" i="7"/>
  <c r="J728" i="7"/>
  <c r="J729" i="7"/>
  <c r="J730" i="7"/>
  <c r="J731" i="7"/>
  <c r="J732" i="7"/>
  <c r="J733" i="7"/>
  <c r="J734" i="7"/>
  <c r="J735" i="7"/>
  <c r="J736" i="7"/>
  <c r="J737" i="7"/>
  <c r="J738" i="7"/>
  <c r="J739" i="7"/>
  <c r="J740" i="7"/>
  <c r="J741" i="7"/>
  <c r="J742" i="7"/>
  <c r="J743" i="7"/>
  <c r="J744" i="7"/>
  <c r="J745" i="7"/>
  <c r="J746" i="7"/>
  <c r="J747" i="7"/>
  <c r="J748" i="7"/>
  <c r="J749" i="7"/>
  <c r="J750" i="7"/>
  <c r="J751" i="7"/>
  <c r="J752" i="7"/>
  <c r="J753" i="7"/>
  <c r="J754" i="7"/>
  <c r="J755" i="7"/>
  <c r="J756" i="7"/>
  <c r="J757" i="7"/>
  <c r="J758" i="7"/>
  <c r="J759" i="7"/>
  <c r="J760" i="7"/>
  <c r="J761" i="7"/>
  <c r="J762" i="7"/>
  <c r="J763" i="7"/>
  <c r="J764" i="7"/>
  <c r="J765" i="7"/>
  <c r="J766" i="7"/>
  <c r="J767" i="7"/>
  <c r="J768" i="7"/>
  <c r="J769" i="7"/>
  <c r="J770" i="7"/>
  <c r="J771" i="7"/>
  <c r="J772" i="7"/>
  <c r="J773" i="7"/>
  <c r="J774" i="7"/>
  <c r="J775" i="7"/>
  <c r="J776" i="7"/>
  <c r="J777" i="7"/>
  <c r="J778" i="7"/>
  <c r="J779" i="7"/>
  <c r="J780" i="7"/>
  <c r="J781" i="7"/>
  <c r="J782" i="7"/>
  <c r="J783" i="7"/>
  <c r="J784" i="7"/>
  <c r="J785" i="7"/>
  <c r="J786" i="7"/>
  <c r="J787" i="7"/>
  <c r="J788" i="7"/>
  <c r="J789" i="7"/>
  <c r="J790" i="7"/>
  <c r="J791" i="7"/>
  <c r="J792" i="7"/>
  <c r="J793" i="7"/>
  <c r="J794" i="7"/>
  <c r="J795" i="7"/>
  <c r="J796" i="7"/>
  <c r="J797" i="7"/>
  <c r="J798" i="7"/>
  <c r="J799" i="7"/>
  <c r="J800" i="7"/>
  <c r="J801" i="7"/>
  <c r="J802" i="7"/>
  <c r="J803" i="7"/>
  <c r="J804" i="7"/>
  <c r="J805" i="7"/>
  <c r="J806" i="7"/>
  <c r="J807" i="7"/>
  <c r="J808" i="7"/>
  <c r="J809" i="7"/>
  <c r="J810" i="7"/>
  <c r="J811" i="7"/>
  <c r="J812" i="7"/>
  <c r="J813" i="7"/>
  <c r="J814" i="7"/>
  <c r="J815" i="7"/>
  <c r="J816" i="7"/>
  <c r="J817" i="7"/>
  <c r="J818" i="7"/>
  <c r="J819" i="7"/>
  <c r="J820" i="7"/>
  <c r="J821" i="7"/>
  <c r="J822" i="7"/>
  <c r="J823" i="7"/>
  <c r="J824" i="7"/>
  <c r="J825" i="7"/>
  <c r="J826" i="7"/>
  <c r="J827" i="7"/>
  <c r="J828" i="7"/>
  <c r="J829" i="7"/>
  <c r="J830" i="7"/>
  <c r="J831" i="7"/>
  <c r="J832" i="7"/>
  <c r="J833" i="7"/>
  <c r="J834" i="7"/>
  <c r="J835" i="7"/>
  <c r="J836" i="7"/>
  <c r="J837" i="7"/>
  <c r="J838" i="7"/>
  <c r="J839" i="7"/>
  <c r="J840" i="7"/>
  <c r="J841" i="7"/>
  <c r="J842" i="7"/>
  <c r="J843" i="7"/>
  <c r="J844" i="7"/>
  <c r="J845" i="7"/>
  <c r="J846" i="7"/>
  <c r="J847" i="7"/>
  <c r="J848" i="7"/>
  <c r="J849" i="7"/>
  <c r="J850" i="7"/>
  <c r="J851" i="7"/>
  <c r="J852" i="7"/>
  <c r="J853" i="7"/>
  <c r="J854" i="7"/>
  <c r="J855" i="7"/>
  <c r="J856" i="7"/>
  <c r="J857" i="7"/>
  <c r="J858" i="7"/>
  <c r="J859" i="7"/>
  <c r="J860" i="7"/>
  <c r="J861" i="7"/>
  <c r="J862" i="7"/>
  <c r="J863" i="7"/>
  <c r="J864" i="7"/>
  <c r="J865" i="7"/>
  <c r="J866" i="7"/>
  <c r="J867" i="7"/>
  <c r="J868" i="7"/>
  <c r="J869" i="7"/>
  <c r="J870" i="7"/>
  <c r="J871" i="7"/>
  <c r="J872" i="7"/>
  <c r="J873" i="7"/>
  <c r="J874" i="7"/>
  <c r="J875" i="7"/>
  <c r="J876" i="7"/>
  <c r="J877" i="7"/>
  <c r="J878" i="7"/>
  <c r="J879" i="7"/>
  <c r="J880" i="7"/>
  <c r="J881" i="7"/>
  <c r="J882" i="7"/>
  <c r="J883" i="7"/>
  <c r="J884" i="7"/>
  <c r="J885" i="7"/>
  <c r="J886" i="7"/>
  <c r="J887" i="7"/>
  <c r="J888" i="7"/>
  <c r="J889" i="7"/>
  <c r="J890" i="7"/>
  <c r="J891" i="7"/>
  <c r="J892" i="7"/>
  <c r="J893" i="7"/>
  <c r="J894" i="7"/>
  <c r="J895" i="7"/>
  <c r="J896" i="7"/>
  <c r="J897" i="7"/>
  <c r="J898" i="7"/>
  <c r="J899" i="7"/>
  <c r="J900" i="7"/>
  <c r="J901" i="7"/>
  <c r="J902" i="7"/>
  <c r="J903" i="7"/>
  <c r="J904" i="7"/>
  <c r="J905" i="7"/>
  <c r="J906" i="7"/>
  <c r="J907" i="7"/>
  <c r="J908" i="7"/>
  <c r="J909" i="7"/>
  <c r="J910" i="7"/>
  <c r="J911" i="7"/>
  <c r="J912" i="7"/>
  <c r="J913" i="7"/>
  <c r="J914" i="7"/>
  <c r="J915" i="7"/>
  <c r="J916" i="7"/>
  <c r="J917" i="7"/>
  <c r="J918" i="7"/>
  <c r="J919" i="7"/>
  <c r="J920" i="7"/>
  <c r="J921" i="7"/>
  <c r="J922" i="7"/>
  <c r="J923" i="7"/>
  <c r="J924" i="7"/>
  <c r="J925" i="7"/>
  <c r="J926" i="7"/>
  <c r="J927" i="7"/>
  <c r="J928" i="7"/>
  <c r="J929" i="7"/>
  <c r="J930" i="7"/>
  <c r="J931" i="7"/>
  <c r="J932" i="7"/>
  <c r="J933" i="7"/>
  <c r="J934" i="7"/>
  <c r="J935" i="7"/>
  <c r="J936" i="7"/>
  <c r="J937" i="7"/>
  <c r="J938" i="7"/>
  <c r="J939" i="7"/>
  <c r="J940" i="7"/>
  <c r="J941" i="7"/>
  <c r="J942" i="7"/>
  <c r="J943" i="7"/>
  <c r="J944" i="7"/>
  <c r="J945" i="7"/>
  <c r="J946" i="7"/>
  <c r="J947" i="7"/>
  <c r="J948" i="7"/>
  <c r="J949" i="7"/>
  <c r="J950" i="7"/>
  <c r="J951" i="7"/>
  <c r="J952" i="7"/>
  <c r="J953" i="7"/>
  <c r="J954" i="7"/>
  <c r="J955" i="7"/>
  <c r="J956" i="7"/>
  <c r="J957" i="7"/>
  <c r="J958" i="7"/>
  <c r="J959" i="7"/>
  <c r="J960" i="7"/>
  <c r="J961" i="7"/>
  <c r="J962" i="7"/>
  <c r="J963" i="7"/>
  <c r="J964" i="7"/>
  <c r="J965" i="7"/>
  <c r="J966" i="7"/>
  <c r="J967" i="7"/>
  <c r="J968" i="7"/>
  <c r="J969" i="7"/>
  <c r="J970" i="7"/>
  <c r="J971" i="7"/>
  <c r="J972" i="7"/>
  <c r="J973" i="7"/>
  <c r="J974" i="7"/>
  <c r="J975" i="7"/>
  <c r="J976" i="7"/>
  <c r="J977" i="7"/>
  <c r="J978" i="7"/>
  <c r="J979" i="7"/>
  <c r="J980" i="7"/>
  <c r="J981" i="7"/>
  <c r="J982" i="7"/>
  <c r="J983" i="7"/>
  <c r="J984" i="7"/>
  <c r="J985" i="7"/>
  <c r="J986" i="7"/>
  <c r="J987" i="7"/>
  <c r="J988" i="7"/>
  <c r="J989" i="7"/>
  <c r="J990" i="7"/>
  <c r="J991" i="7"/>
  <c r="J992" i="7"/>
  <c r="J993" i="7"/>
  <c r="J994" i="7"/>
  <c r="J995" i="7"/>
  <c r="J996" i="7"/>
  <c r="J997" i="7"/>
  <c r="J998" i="7"/>
  <c r="J999" i="7"/>
  <c r="J1000" i="7"/>
  <c r="J1001" i="7"/>
  <c r="J1002" i="7"/>
  <c r="J1003" i="7"/>
  <c r="J1004" i="7"/>
  <c r="J1005" i="7"/>
  <c r="J1006" i="7"/>
  <c r="J1007" i="7"/>
  <c r="J1008" i="7"/>
  <c r="J1009" i="7"/>
  <c r="J1010" i="7"/>
  <c r="J1011" i="7"/>
  <c r="J1012" i="7"/>
  <c r="J1013" i="7"/>
  <c r="J1014" i="7"/>
  <c r="J1015" i="7"/>
  <c r="J1016" i="7"/>
  <c r="J1017" i="7"/>
  <c r="J1018" i="7"/>
  <c r="J1019" i="7"/>
  <c r="J1020" i="7"/>
  <c r="J1021" i="7"/>
  <c r="J1022" i="7"/>
  <c r="J1023" i="7"/>
  <c r="J1024" i="7"/>
  <c r="J1025" i="7"/>
  <c r="J1026" i="7"/>
  <c r="J1027" i="7"/>
  <c r="J1028" i="7"/>
  <c r="J1029" i="7"/>
  <c r="J1030" i="7"/>
  <c r="J1031" i="7"/>
  <c r="J1032" i="7"/>
  <c r="J1033" i="7"/>
  <c r="J1034" i="7"/>
  <c r="J1035" i="7"/>
  <c r="J1036" i="7"/>
  <c r="J1037" i="7"/>
  <c r="J1038" i="7"/>
  <c r="J1039" i="7"/>
  <c r="J1040" i="7"/>
  <c r="J1041" i="7"/>
  <c r="J1042" i="7"/>
  <c r="J1043" i="7"/>
  <c r="J1044" i="7"/>
  <c r="J1045" i="7"/>
  <c r="J1046" i="7"/>
  <c r="J1047" i="7"/>
  <c r="J1048" i="7"/>
  <c r="J1049" i="7"/>
  <c r="J1050" i="7"/>
  <c r="J1051" i="7"/>
  <c r="J1052" i="7"/>
  <c r="J1053" i="7"/>
  <c r="J1054" i="7"/>
  <c r="J1055" i="7"/>
  <c r="J1056" i="7"/>
  <c r="J1057" i="7"/>
  <c r="J1058" i="7"/>
  <c r="J1059" i="7"/>
  <c r="J1060" i="7"/>
  <c r="J1061" i="7"/>
  <c r="J1062" i="7"/>
  <c r="J1063" i="7"/>
  <c r="J1064" i="7"/>
  <c r="J1065" i="7"/>
  <c r="J1066" i="7"/>
  <c r="J1067" i="7"/>
  <c r="J1068" i="7"/>
  <c r="J1069" i="7"/>
  <c r="J1070" i="7"/>
  <c r="J1071" i="7"/>
  <c r="J1072" i="7"/>
  <c r="J1073" i="7"/>
  <c r="J1074" i="7"/>
  <c r="J1075" i="7"/>
  <c r="J1076" i="7"/>
  <c r="J1077" i="7"/>
  <c r="J1078" i="7"/>
  <c r="J1079" i="7"/>
  <c r="J1080" i="7"/>
  <c r="J1081" i="7"/>
  <c r="J1082" i="7"/>
  <c r="J1083" i="7"/>
  <c r="J1084" i="7"/>
  <c r="J1085" i="7"/>
  <c r="J1086" i="7"/>
  <c r="J1087" i="7"/>
  <c r="J1088" i="7"/>
  <c r="J1089" i="7"/>
  <c r="J1090" i="7"/>
  <c r="J1091" i="7"/>
  <c r="J1092" i="7"/>
  <c r="J1093" i="7"/>
  <c r="J1094" i="7"/>
  <c r="J1095" i="7"/>
  <c r="J1096" i="7"/>
  <c r="J1097" i="7"/>
  <c r="J1098" i="7"/>
  <c r="J1099" i="7"/>
  <c r="J1100" i="7"/>
  <c r="J1101" i="7"/>
  <c r="J1102" i="7"/>
  <c r="J1103" i="7"/>
  <c r="J1104" i="7"/>
  <c r="J1105" i="7"/>
  <c r="J1106" i="7"/>
  <c r="J1107" i="7"/>
  <c r="J1108" i="7"/>
  <c r="J1109" i="7"/>
  <c r="J1110" i="7"/>
  <c r="J1111" i="7"/>
  <c r="J1112" i="7"/>
  <c r="J1113" i="7"/>
  <c r="J1114" i="7"/>
  <c r="J1115" i="7"/>
  <c r="J1116" i="7"/>
  <c r="J1117" i="7"/>
  <c r="J1118" i="7"/>
  <c r="J1119" i="7"/>
  <c r="J1120" i="7"/>
  <c r="J1121" i="7"/>
  <c r="J1122" i="7"/>
  <c r="J1123" i="7"/>
  <c r="J1124" i="7"/>
  <c r="J1125" i="7"/>
  <c r="J1126" i="7"/>
  <c r="J1127" i="7"/>
  <c r="J1128" i="7"/>
  <c r="J1129" i="7"/>
  <c r="J1130" i="7"/>
  <c r="J1131" i="7"/>
  <c r="J1132" i="7"/>
  <c r="J1133" i="7"/>
  <c r="J1134" i="7"/>
  <c r="J1135" i="7"/>
  <c r="J1136" i="7"/>
  <c r="J1137" i="7"/>
  <c r="J1138" i="7"/>
  <c r="J1139" i="7"/>
  <c r="J1140" i="7"/>
  <c r="J1141" i="7"/>
  <c r="J1142" i="7"/>
  <c r="J1143" i="7"/>
  <c r="J1144" i="7"/>
  <c r="J1145" i="7"/>
  <c r="J1146" i="7"/>
  <c r="J1147" i="7"/>
  <c r="J1148" i="7"/>
  <c r="J1149" i="7"/>
  <c r="J1150" i="7"/>
  <c r="J1151" i="7"/>
  <c r="J1152" i="7"/>
  <c r="J1153" i="7"/>
  <c r="J1154" i="7"/>
  <c r="J1155" i="7"/>
  <c r="J1156" i="7"/>
  <c r="J1157" i="7"/>
  <c r="J1158" i="7"/>
  <c r="J1159" i="7"/>
  <c r="J1160" i="7"/>
  <c r="J1161" i="7"/>
  <c r="J1162" i="7"/>
  <c r="J1163" i="7"/>
  <c r="J1164" i="7"/>
  <c r="J1165" i="7"/>
  <c r="J1166" i="7"/>
  <c r="J1167" i="7"/>
  <c r="J1168" i="7"/>
  <c r="J1169" i="7"/>
  <c r="J1170" i="7"/>
  <c r="J1171" i="7"/>
  <c r="J1172" i="7"/>
  <c r="J1173" i="7"/>
  <c r="J1174" i="7"/>
  <c r="J1175" i="7"/>
  <c r="J1176" i="7"/>
  <c r="J1177" i="7"/>
  <c r="J1178" i="7"/>
  <c r="J1179" i="7"/>
  <c r="J1180" i="7"/>
  <c r="J1181" i="7"/>
  <c r="J3" i="7"/>
  <c r="O1159" i="7" l="1"/>
  <c r="O1063" i="7"/>
  <c r="O895" i="7"/>
  <c r="O871" i="7"/>
  <c r="O367" i="7"/>
  <c r="O913" i="7"/>
  <c r="O313" i="7"/>
  <c r="O1116" i="7"/>
  <c r="O1032" i="7"/>
  <c r="O912" i="7"/>
  <c r="O612" i="7"/>
  <c r="O252" i="7"/>
  <c r="O120" i="7"/>
  <c r="O1129" i="7"/>
  <c r="O205" i="7"/>
  <c r="O1158" i="7"/>
  <c r="O762" i="7"/>
  <c r="O570" i="7"/>
  <c r="O1170" i="7"/>
  <c r="O1062" i="7"/>
  <c r="O990" i="7"/>
  <c r="O798" i="7"/>
  <c r="O390" i="7"/>
  <c r="O126" i="7"/>
  <c r="O1025" i="7"/>
  <c r="O989" i="7"/>
  <c r="O713" i="7"/>
  <c r="O689" i="7"/>
  <c r="O125" i="7"/>
  <c r="O113" i="7"/>
  <c r="O101" i="7"/>
  <c r="O89" i="7"/>
  <c r="O77" i="7"/>
  <c r="O65" i="7"/>
  <c r="O53" i="7"/>
  <c r="O41" i="7"/>
  <c r="O29" i="7"/>
  <c r="O17" i="7"/>
  <c r="O5" i="7"/>
  <c r="O1172" i="7"/>
  <c r="O1160" i="7"/>
  <c r="O1148" i="7"/>
  <c r="O1136" i="7"/>
  <c r="O1124" i="7"/>
  <c r="O1112" i="7"/>
  <c r="O1100" i="7"/>
  <c r="O1088" i="7"/>
  <c r="O1076" i="7"/>
  <c r="O1064" i="7"/>
  <c r="O1052" i="7"/>
  <c r="O1040" i="7"/>
  <c r="O1028" i="7"/>
  <c r="O1016" i="7"/>
  <c r="O1004" i="7"/>
  <c r="O992" i="7"/>
  <c r="O980" i="7"/>
  <c r="O968" i="7"/>
  <c r="O956" i="7"/>
  <c r="O944" i="7"/>
  <c r="O932" i="7"/>
  <c r="O920" i="7"/>
  <c r="O908" i="7"/>
  <c r="O896" i="7"/>
  <c r="O884" i="7"/>
  <c r="O872" i="7"/>
  <c r="O860" i="7"/>
  <c r="O848" i="7"/>
  <c r="O836" i="7"/>
  <c r="O824" i="7"/>
  <c r="O812" i="7"/>
  <c r="O800" i="7"/>
  <c r="O788" i="7"/>
  <c r="O776" i="7"/>
  <c r="O764" i="7"/>
  <c r="O752" i="7"/>
  <c r="O740" i="7"/>
  <c r="O728" i="7"/>
  <c r="O1168" i="7"/>
  <c r="O1144" i="7"/>
  <c r="O1096" i="7"/>
  <c r="O1060" i="7"/>
  <c r="O1024" i="7"/>
  <c r="O1000" i="7"/>
  <c r="O964" i="7"/>
  <c r="O928" i="7"/>
  <c r="O892" i="7"/>
  <c r="O868" i="7"/>
  <c r="O832" i="7"/>
  <c r="O796" i="7"/>
  <c r="O772" i="7"/>
  <c r="O736" i="7"/>
  <c r="O1180" i="7"/>
  <c r="O1132" i="7"/>
  <c r="O1108" i="7"/>
  <c r="O1084" i="7"/>
  <c r="O1048" i="7"/>
  <c r="O1012" i="7"/>
  <c r="O988" i="7"/>
  <c r="O952" i="7"/>
  <c r="O916" i="7"/>
  <c r="O880" i="7"/>
  <c r="O844" i="7"/>
  <c r="O808" i="7"/>
  <c r="O760" i="7"/>
  <c r="O724" i="7"/>
  <c r="O1156" i="7"/>
  <c r="O1120" i="7"/>
  <c r="O1072" i="7"/>
  <c r="O1036" i="7"/>
  <c r="O976" i="7"/>
  <c r="O940" i="7"/>
  <c r="O904" i="7"/>
  <c r="O856" i="7"/>
  <c r="O820" i="7"/>
  <c r="O784" i="7"/>
  <c r="O748" i="7"/>
  <c r="O712" i="7"/>
  <c r="O1175" i="7"/>
  <c r="O1163" i="7"/>
  <c r="O1151" i="7"/>
  <c r="O1139" i="7"/>
  <c r="O1127" i="7"/>
  <c r="O1115" i="7"/>
  <c r="O1103" i="7"/>
  <c r="O1091" i="7"/>
  <c r="O1079" i="7"/>
  <c r="O1067" i="7"/>
  <c r="O1055" i="7"/>
  <c r="O1043" i="7"/>
  <c r="O1031" i="7"/>
  <c r="O1019" i="7"/>
  <c r="O716" i="7"/>
  <c r="O704" i="7"/>
  <c r="O692" i="7"/>
  <c r="O680" i="7"/>
  <c r="O668" i="7"/>
  <c r="O656" i="7"/>
  <c r="O644" i="7"/>
  <c r="O632" i="7"/>
  <c r="O620" i="7"/>
  <c r="O608" i="7"/>
  <c r="O596" i="7"/>
  <c r="O584" i="7"/>
  <c r="O572" i="7"/>
  <c r="O560" i="7"/>
  <c r="O548" i="7"/>
  <c r="O536" i="7"/>
  <c r="O524" i="7"/>
  <c r="O512" i="7"/>
  <c r="O500" i="7"/>
  <c r="O488" i="7"/>
  <c r="O476" i="7"/>
  <c r="O464" i="7"/>
  <c r="O452" i="7"/>
  <c r="O440" i="7"/>
  <c r="O428" i="7"/>
  <c r="O416" i="7"/>
  <c r="O404" i="7"/>
  <c r="O392" i="7"/>
  <c r="O380" i="7"/>
  <c r="O368" i="7"/>
  <c r="O356" i="7"/>
  <c r="O344" i="7"/>
  <c r="O332" i="7"/>
  <c r="O320" i="7"/>
  <c r="O308" i="7"/>
  <c r="O296" i="7"/>
  <c r="O284" i="7"/>
  <c r="O272" i="7"/>
  <c r="O260" i="7"/>
  <c r="O248" i="7"/>
  <c r="O236" i="7"/>
  <c r="O224" i="7"/>
  <c r="O212" i="7"/>
  <c r="O200" i="7"/>
  <c r="O188" i="7"/>
  <c r="O176" i="7"/>
  <c r="O164" i="7"/>
  <c r="O152" i="7"/>
  <c r="O140" i="7"/>
  <c r="O128" i="7"/>
  <c r="O116" i="7"/>
  <c r="O104" i="7"/>
  <c r="O92" i="7"/>
  <c r="O80" i="7"/>
  <c r="O68" i="7"/>
  <c r="O56" i="7"/>
  <c r="O44" i="7"/>
  <c r="O32" i="7"/>
  <c r="O20" i="7"/>
  <c r="O8" i="7"/>
  <c r="O803" i="7"/>
  <c r="O455" i="7"/>
  <c r="O275" i="7"/>
  <c r="O83" i="7"/>
  <c r="O683" i="7"/>
  <c r="O105" i="7"/>
  <c r="O93" i="7"/>
  <c r="O81" i="7"/>
  <c r="O69" i="7"/>
  <c r="O57" i="7"/>
  <c r="O1154" i="7"/>
  <c r="O1118" i="7"/>
  <c r="O1010" i="7"/>
  <c r="O998" i="7"/>
  <c r="O974" i="7"/>
  <c r="O926" i="7"/>
  <c r="O902" i="7"/>
  <c r="O890" i="7"/>
  <c r="O854" i="7"/>
  <c r="O818" i="7"/>
  <c r="O782" i="7"/>
  <c r="O746" i="7"/>
  <c r="O710" i="7"/>
  <c r="O698" i="7"/>
  <c r="O674" i="7"/>
  <c r="O638" i="7"/>
  <c r="O602" i="7"/>
  <c r="O554" i="7"/>
  <c r="O518" i="7"/>
  <c r="O482" i="7"/>
  <c r="O434" i="7"/>
  <c r="O398" i="7"/>
  <c r="O374" i="7"/>
  <c r="O338" i="7"/>
  <c r="O326" i="7"/>
  <c r="O290" i="7"/>
  <c r="O254" i="7"/>
  <c r="O218" i="7"/>
  <c r="O182" i="7"/>
  <c r="O146" i="7"/>
  <c r="O134" i="7"/>
  <c r="O110" i="7"/>
  <c r="O98" i="7"/>
  <c r="O74" i="7"/>
  <c r="O26" i="7"/>
  <c r="O1179" i="7"/>
  <c r="O1155" i="7"/>
  <c r="O1131" i="7"/>
  <c r="O1107" i="7"/>
  <c r="O1083" i="7"/>
  <c r="O1167" i="7"/>
  <c r="O1143" i="7"/>
  <c r="O1119" i="7"/>
  <c r="O1095" i="7"/>
  <c r="O915" i="7"/>
  <c r="O1174" i="7"/>
  <c r="O1162" i="7"/>
  <c r="O1150" i="7"/>
  <c r="O1138" i="7"/>
  <c r="O1126" i="7"/>
  <c r="O1114" i="7"/>
  <c r="O1102" i="7"/>
  <c r="O1090" i="7"/>
  <c r="O1078" i="7"/>
  <c r="O1066" i="7"/>
  <c r="O1054" i="7"/>
  <c r="O1042" i="7"/>
  <c r="O1030" i="7"/>
  <c r="O1018" i="7"/>
  <c r="O1006" i="7"/>
  <c r="O994" i="7"/>
  <c r="O982" i="7"/>
  <c r="O970" i="7"/>
  <c r="O958" i="7"/>
  <c r="O946" i="7"/>
  <c r="O934" i="7"/>
  <c r="O922" i="7"/>
  <c r="O910" i="7"/>
  <c r="O898" i="7"/>
  <c r="O886" i="7"/>
  <c r="O1173" i="7"/>
  <c r="O1161" i="7"/>
  <c r="O1149" i="7"/>
  <c r="O1137" i="7"/>
  <c r="O1125" i="7"/>
  <c r="O1113" i="7"/>
  <c r="O1101" i="7"/>
  <c r="O1089" i="7"/>
  <c r="O1077" i="7"/>
  <c r="O1065" i="7"/>
  <c r="O1053" i="7"/>
  <c r="O1041" i="7"/>
  <c r="O1029" i="7"/>
  <c r="O1017" i="7"/>
  <c r="O1005" i="7"/>
  <c r="O993" i="7"/>
  <c r="O981" i="7"/>
  <c r="O969" i="7"/>
  <c r="O957" i="7"/>
  <c r="O945" i="7"/>
  <c r="O933" i="7"/>
  <c r="O921" i="7"/>
  <c r="O909" i="7"/>
  <c r="O897" i="7"/>
  <c r="O885" i="7"/>
  <c r="O873" i="7"/>
  <c r="O861" i="7"/>
  <c r="O849" i="7"/>
  <c r="O837" i="7"/>
  <c r="O825" i="7"/>
  <c r="O813" i="7"/>
  <c r="O801" i="7"/>
  <c r="O789" i="7"/>
  <c r="O777" i="7"/>
  <c r="O765" i="7"/>
  <c r="O753" i="7"/>
  <c r="O741" i="7"/>
  <c r="O729" i="7"/>
  <c r="O717" i="7"/>
  <c r="O705" i="7"/>
  <c r="O693" i="7"/>
  <c r="O681" i="7"/>
  <c r="O669" i="7"/>
  <c r="O657" i="7"/>
  <c r="O645" i="7"/>
  <c r="O633" i="7"/>
  <c r="O621" i="7"/>
  <c r="O609" i="7"/>
  <c r="O597" i="7"/>
  <c r="O585" i="7"/>
  <c r="O573" i="7"/>
  <c r="O561" i="7"/>
  <c r="O549" i="7"/>
  <c r="O537" i="7"/>
  <c r="O525" i="7"/>
  <c r="O513" i="7"/>
  <c r="O501" i="7"/>
  <c r="O489" i="7"/>
  <c r="O477" i="7"/>
  <c r="O465" i="7"/>
  <c r="O453" i="7"/>
  <c r="O441" i="7"/>
  <c r="O429" i="7"/>
  <c r="O417" i="7"/>
  <c r="O405" i="7"/>
  <c r="O393" i="7"/>
  <c r="O381" i="7"/>
  <c r="O369" i="7"/>
  <c r="O357" i="7"/>
  <c r="O345" i="7"/>
  <c r="O333" i="7"/>
  <c r="O321" i="7"/>
  <c r="O309" i="7"/>
  <c r="O297" i="7"/>
  <c r="O285" i="7"/>
  <c r="O273" i="7"/>
  <c r="O261" i="7"/>
  <c r="O249" i="7"/>
  <c r="O237" i="7"/>
  <c r="O225" i="7"/>
  <c r="O213" i="7"/>
  <c r="O201" i="7"/>
  <c r="O189" i="7"/>
  <c r="O177" i="7"/>
  <c r="O165" i="7"/>
  <c r="O153" i="7"/>
  <c r="O141" i="7"/>
  <c r="O129" i="7"/>
  <c r="O117" i="7"/>
  <c r="O1181" i="7"/>
  <c r="O1169" i="7"/>
  <c r="O1157" i="7"/>
  <c r="O1145" i="7"/>
  <c r="O1133" i="7"/>
  <c r="O1121" i="7"/>
  <c r="O1109" i="7"/>
  <c r="O1097" i="7"/>
  <c r="O1085" i="7"/>
  <c r="O1073" i="7"/>
  <c r="O1061" i="7"/>
  <c r="O1049" i="7"/>
  <c r="O1037" i="7"/>
  <c r="O1013" i="7"/>
  <c r="O1001" i="7"/>
  <c r="O977" i="7"/>
  <c r="O965" i="7"/>
  <c r="O953" i="7"/>
  <c r="O941" i="7"/>
  <c r="O929" i="7"/>
  <c r="O917" i="7"/>
  <c r="O905" i="7"/>
  <c r="O893" i="7"/>
  <c r="O881" i="7"/>
  <c r="O869" i="7"/>
  <c r="O857" i="7"/>
  <c r="O845" i="7"/>
  <c r="O833" i="7"/>
  <c r="O821" i="7"/>
  <c r="O809" i="7"/>
  <c r="O797" i="7"/>
  <c r="O785" i="7"/>
  <c r="O773" i="7"/>
  <c r="O761" i="7"/>
  <c r="O749" i="7"/>
  <c r="O737" i="7"/>
  <c r="O725" i="7"/>
  <c r="O701" i="7"/>
  <c r="O677" i="7"/>
  <c r="O665" i="7"/>
  <c r="O653" i="7"/>
  <c r="O641" i="7"/>
  <c r="O629" i="7"/>
  <c r="O617" i="7"/>
  <c r="O605" i="7"/>
  <c r="O593" i="7"/>
  <c r="O581" i="7"/>
  <c r="O569" i="7"/>
  <c r="O557" i="7"/>
  <c r="O545" i="7"/>
  <c r="O533" i="7"/>
  <c r="O521" i="7"/>
  <c r="O509" i="7"/>
  <c r="O497" i="7"/>
  <c r="O485" i="7"/>
  <c r="O473" i="7"/>
  <c r="O461" i="7"/>
  <c r="O449" i="7"/>
  <c r="O437" i="7"/>
  <c r="O425" i="7"/>
  <c r="O413" i="7"/>
  <c r="O401" i="7"/>
  <c r="O389" i="7"/>
  <c r="O377" i="7"/>
  <c r="O365" i="7"/>
  <c r="O353" i="7"/>
  <c r="O341" i="7"/>
  <c r="O329" i="7"/>
  <c r="O317" i="7"/>
  <c r="O305" i="7"/>
  <c r="O293" i="7"/>
  <c r="O281" i="7"/>
  <c r="O269" i="7"/>
  <c r="O257" i="7"/>
  <c r="O245" i="7"/>
  <c r="O233" i="7"/>
  <c r="O221" i="7"/>
  <c r="O209" i="7"/>
  <c r="O197" i="7"/>
  <c r="O185" i="7"/>
  <c r="O173" i="7"/>
  <c r="O161" i="7"/>
  <c r="O149" i="7"/>
  <c r="O137" i="7"/>
  <c r="O700" i="7"/>
  <c r="O688" i="7"/>
  <c r="O676" i="7"/>
  <c r="O664" i="7"/>
  <c r="O652" i="7"/>
  <c r="O640" i="7"/>
  <c r="O628" i="7"/>
  <c r="O616" i="7"/>
  <c r="O604" i="7"/>
  <c r="O592" i="7"/>
  <c r="O580" i="7"/>
  <c r="O568" i="7"/>
  <c r="O556" i="7"/>
  <c r="O544" i="7"/>
  <c r="O532" i="7"/>
  <c r="O520" i="7"/>
  <c r="O508" i="7"/>
  <c r="O496" i="7"/>
  <c r="O484" i="7"/>
  <c r="O472" i="7"/>
  <c r="O460" i="7"/>
  <c r="O448" i="7"/>
  <c r="O436" i="7"/>
  <c r="O424" i="7"/>
  <c r="O412" i="7"/>
  <c r="O400" i="7"/>
  <c r="O388" i="7"/>
  <c r="O376" i="7"/>
  <c r="O364" i="7"/>
  <c r="O352" i="7"/>
  <c r="O340" i="7"/>
  <c r="O328" i="7"/>
  <c r="O316" i="7"/>
  <c r="O304" i="7"/>
  <c r="O292" i="7"/>
  <c r="O280" i="7"/>
  <c r="O268" i="7"/>
  <c r="O256" i="7"/>
  <c r="O244" i="7"/>
  <c r="O232" i="7"/>
  <c r="O220" i="7"/>
  <c r="O208" i="7"/>
  <c r="O196" i="7"/>
  <c r="O184" i="7"/>
  <c r="O172" i="7"/>
  <c r="O160" i="7"/>
  <c r="O148" i="7"/>
  <c r="O136" i="7"/>
  <c r="O124" i="7"/>
  <c r="O112" i="7"/>
  <c r="O100" i="7"/>
  <c r="O88" i="7"/>
  <c r="O76" i="7"/>
  <c r="O64" i="7"/>
  <c r="O52" i="7"/>
  <c r="O40" i="7"/>
  <c r="O28" i="7"/>
  <c r="O16" i="7"/>
  <c r="O4" i="7"/>
  <c r="O1071" i="7"/>
  <c r="O1059" i="7"/>
  <c r="O1047" i="7"/>
  <c r="O1035" i="7"/>
  <c r="O1023" i="7"/>
  <c r="O1011" i="7"/>
  <c r="O999" i="7"/>
  <c r="O987" i="7"/>
  <c r="O975" i="7"/>
  <c r="O963" i="7"/>
  <c r="O951" i="7"/>
  <c r="O939" i="7"/>
  <c r="O927" i="7"/>
  <c r="O903" i="7"/>
  <c r="O891" i="7"/>
  <c r="O879" i="7"/>
  <c r="O867" i="7"/>
  <c r="O855" i="7"/>
  <c r="O843" i="7"/>
  <c r="O831" i="7"/>
  <c r="O819" i="7"/>
  <c r="O807" i="7"/>
  <c r="O795" i="7"/>
  <c r="O783" i="7"/>
  <c r="O771" i="7"/>
  <c r="O759" i="7"/>
  <c r="O747" i="7"/>
  <c r="O735" i="7"/>
  <c r="O723" i="7"/>
  <c r="O711" i="7"/>
  <c r="O699" i="7"/>
  <c r="O687" i="7"/>
  <c r="O675" i="7"/>
  <c r="O663" i="7"/>
  <c r="O651" i="7"/>
  <c r="O639" i="7"/>
  <c r="O627" i="7"/>
  <c r="O615" i="7"/>
  <c r="O603" i="7"/>
  <c r="O591" i="7"/>
  <c r="O579" i="7"/>
  <c r="O567" i="7"/>
  <c r="O555" i="7"/>
  <c r="O543" i="7"/>
  <c r="O531" i="7"/>
  <c r="O519" i="7"/>
  <c r="O507" i="7"/>
  <c r="O495" i="7"/>
  <c r="O483" i="7"/>
  <c r="O471" i="7"/>
  <c r="O459" i="7"/>
  <c r="O447" i="7"/>
  <c r="O435" i="7"/>
  <c r="O423" i="7"/>
  <c r="O411" i="7"/>
  <c r="O399" i="7"/>
  <c r="O387" i="7"/>
  <c r="O375" i="7"/>
  <c r="O363" i="7"/>
  <c r="O351" i="7"/>
  <c r="O339" i="7"/>
  <c r="O327" i="7"/>
  <c r="O315" i="7"/>
  <c r="O303" i="7"/>
  <c r="O291" i="7"/>
  <c r="O279" i="7"/>
  <c r="O267" i="7"/>
  <c r="O255" i="7"/>
  <c r="O243" i="7"/>
  <c r="O231" i="7"/>
  <c r="O219" i="7"/>
  <c r="O207" i="7"/>
  <c r="O195" i="7"/>
  <c r="O183" i="7"/>
  <c r="O171" i="7"/>
  <c r="O159" i="7"/>
  <c r="O147" i="7"/>
  <c r="O135" i="7"/>
  <c r="O123" i="7"/>
  <c r="O111" i="7"/>
  <c r="O99" i="7"/>
  <c r="O87" i="7"/>
  <c r="O75" i="7"/>
  <c r="O63" i="7"/>
  <c r="O1142" i="7"/>
  <c r="O626" i="7"/>
  <c r="O410" i="7"/>
  <c r="O38" i="7"/>
  <c r="O874" i="7"/>
  <c r="O862" i="7"/>
  <c r="O850" i="7"/>
  <c r="O838" i="7"/>
  <c r="O826" i="7"/>
  <c r="O814" i="7"/>
  <c r="O802" i="7"/>
  <c r="O790" i="7"/>
  <c r="O778" i="7"/>
  <c r="O766" i="7"/>
  <c r="O754" i="7"/>
  <c r="O742" i="7"/>
  <c r="O730" i="7"/>
  <c r="O718" i="7"/>
  <c r="O706" i="7"/>
  <c r="O694" i="7"/>
  <c r="O682" i="7"/>
  <c r="O670" i="7"/>
  <c r="O658" i="7"/>
  <c r="O646" i="7"/>
  <c r="O634" i="7"/>
  <c r="O622" i="7"/>
  <c r="O610" i="7"/>
  <c r="O598" i="7"/>
  <c r="O586" i="7"/>
  <c r="O574" i="7"/>
  <c r="O562" i="7"/>
  <c r="O550" i="7"/>
  <c r="O538" i="7"/>
  <c r="O526" i="7"/>
  <c r="O514" i="7"/>
  <c r="O502" i="7"/>
  <c r="O490" i="7"/>
  <c r="O478" i="7"/>
  <c r="O466" i="7"/>
  <c r="O454" i="7"/>
  <c r="O442" i="7"/>
  <c r="O430" i="7"/>
  <c r="O418" i="7"/>
  <c r="O406" i="7"/>
  <c r="O394" i="7"/>
  <c r="O382" i="7"/>
  <c r="O370" i="7"/>
  <c r="O358" i="7"/>
  <c r="O346" i="7"/>
  <c r="O334" i="7"/>
  <c r="O322" i="7"/>
  <c r="O310" i="7"/>
  <c r="O298" i="7"/>
  <c r="O286" i="7"/>
  <c r="O274" i="7"/>
  <c r="O262" i="7"/>
  <c r="O250" i="7"/>
  <c r="O238" i="7"/>
  <c r="O226" i="7"/>
  <c r="O214" i="7"/>
  <c r="O202" i="7"/>
  <c r="O190" i="7"/>
  <c r="O178" i="7"/>
  <c r="O166" i="7"/>
  <c r="O154" i="7"/>
  <c r="O142" i="7"/>
  <c r="O130" i="7"/>
  <c r="O118" i="7"/>
  <c r="O106" i="7"/>
  <c r="O94" i="7"/>
  <c r="O82" i="7"/>
  <c r="O70" i="7"/>
  <c r="O58" i="7"/>
  <c r="O46" i="7"/>
  <c r="O34" i="7"/>
  <c r="O22" i="7"/>
  <c r="O10" i="7"/>
  <c r="O1165" i="7"/>
  <c r="O925" i="7"/>
  <c r="O817" i="7"/>
  <c r="O781" i="7"/>
  <c r="O697" i="7"/>
  <c r="O661" i="7"/>
  <c r="O637" i="7"/>
  <c r="O241" i="7"/>
  <c r="O217" i="7"/>
  <c r="O97" i="7"/>
  <c r="O25" i="7"/>
  <c r="O45" i="7"/>
  <c r="O33" i="7"/>
  <c r="O21" i="7"/>
  <c r="O9" i="7"/>
  <c r="O1164" i="7"/>
  <c r="O1152" i="7"/>
  <c r="O1056" i="7"/>
  <c r="O960" i="7"/>
  <c r="O948" i="7"/>
  <c r="O924" i="7"/>
  <c r="O888" i="7"/>
  <c r="O840" i="7"/>
  <c r="O828" i="7"/>
  <c r="O768" i="7"/>
  <c r="O732" i="7"/>
  <c r="O696" i="7"/>
  <c r="O624" i="7"/>
  <c r="O588" i="7"/>
  <c r="O552" i="7"/>
  <c r="O528" i="7"/>
  <c r="O504" i="7"/>
  <c r="O468" i="7"/>
  <c r="O432" i="7"/>
  <c r="O360" i="7"/>
  <c r="O312" i="7"/>
  <c r="O240" i="7"/>
  <c r="O48" i="7"/>
  <c r="O24" i="7"/>
  <c r="O12" i="7"/>
  <c r="O755" i="7"/>
  <c r="O647" i="7"/>
  <c r="O527" i="7"/>
  <c r="O719" i="7"/>
  <c r="O611" i="7"/>
  <c r="O667" i="7"/>
  <c r="O571" i="7"/>
  <c r="O511" i="7"/>
  <c r="O475" i="7"/>
  <c r="O403" i="7"/>
  <c r="O319" i="7"/>
  <c r="O271" i="7"/>
  <c r="O247" i="7"/>
  <c r="O199" i="7"/>
  <c r="O175" i="7"/>
  <c r="O103" i="7"/>
  <c r="O55" i="7"/>
  <c r="O51" i="7"/>
  <c r="O39" i="7"/>
  <c r="O27" i="7"/>
  <c r="O15" i="7"/>
  <c r="O1146" i="7"/>
  <c r="O1134" i="7"/>
  <c r="O1122" i="7"/>
  <c r="O1110" i="7"/>
  <c r="O1098" i="7"/>
  <c r="O1086" i="7"/>
  <c r="O1074" i="7"/>
  <c r="O1050" i="7"/>
  <c r="O1038" i="7"/>
  <c r="O1026" i="7"/>
  <c r="O1014" i="7"/>
  <c r="O1002" i="7"/>
  <c r="O978" i="7"/>
  <c r="O966" i="7"/>
  <c r="O954" i="7"/>
  <c r="O942" i="7"/>
  <c r="O930" i="7"/>
  <c r="O906" i="7"/>
  <c r="O894" i="7"/>
  <c r="O882" i="7"/>
  <c r="O870" i="7"/>
  <c r="O846" i="7"/>
  <c r="O834" i="7"/>
  <c r="O822" i="7"/>
  <c r="O810" i="7"/>
  <c r="O750" i="7"/>
  <c r="O738" i="7"/>
  <c r="O726" i="7"/>
  <c r="O714" i="7"/>
  <c r="O702" i="7"/>
  <c r="O690" i="7"/>
  <c r="O678" i="7"/>
  <c r="O666" i="7"/>
  <c r="O654" i="7"/>
  <c r="O642" i="7"/>
  <c r="O618" i="7"/>
  <c r="O606" i="7"/>
  <c r="O594" i="7"/>
  <c r="O582" i="7"/>
  <c r="O546" i="7"/>
  <c r="O534" i="7"/>
  <c r="O522" i="7"/>
  <c r="O510" i="7"/>
  <c r="O498" i="7"/>
  <c r="O474" i="7"/>
  <c r="O462" i="7"/>
  <c r="O450" i="7"/>
  <c r="O438" i="7"/>
  <c r="O426" i="7"/>
  <c r="O414" i="7"/>
  <c r="O402" i="7"/>
  <c r="O378" i="7"/>
  <c r="O366" i="7"/>
  <c r="O354" i="7"/>
  <c r="O318" i="7"/>
  <c r="O306" i="7"/>
  <c r="O294" i="7"/>
  <c r="O282" i="7"/>
  <c r="O270" i="7"/>
  <c r="O246" i="7"/>
  <c r="O234" i="7"/>
  <c r="O222" i="7"/>
  <c r="O210" i="7"/>
  <c r="O186" i="7"/>
  <c r="O174" i="7"/>
  <c r="O162" i="7"/>
  <c r="O150" i="7"/>
  <c r="O138" i="7"/>
  <c r="O114" i="7"/>
  <c r="O102" i="7"/>
  <c r="O90" i="7"/>
  <c r="O78" i="7"/>
  <c r="O66" i="7"/>
  <c r="O42" i="7"/>
  <c r="O18" i="7"/>
  <c r="O6" i="7"/>
  <c r="O1177" i="7"/>
  <c r="O1117" i="7"/>
  <c r="O1069" i="7"/>
  <c r="O937" i="7"/>
  <c r="O841" i="7"/>
  <c r="O805" i="7"/>
  <c r="O613" i="7"/>
  <c r="O589" i="7"/>
  <c r="O553" i="7"/>
  <c r="O541" i="7"/>
  <c r="O517" i="7"/>
  <c r="O481" i="7"/>
  <c r="O337" i="7"/>
  <c r="O61" i="7"/>
  <c r="O13" i="7"/>
  <c r="O1171" i="7"/>
  <c r="O1147" i="7"/>
  <c r="O1135" i="7"/>
  <c r="O1123" i="7"/>
  <c r="O1111" i="7"/>
  <c r="O1099" i="7"/>
  <c r="O1087" i="7"/>
  <c r="O1075" i="7"/>
  <c r="O1051" i="7"/>
  <c r="O1039" i="7"/>
  <c r="O1027" i="7"/>
  <c r="O1015" i="7"/>
  <c r="O1003" i="7"/>
  <c r="O991" i="7"/>
  <c r="O979" i="7"/>
  <c r="O967" i="7"/>
  <c r="O943" i="7"/>
  <c r="O931" i="7"/>
  <c r="O919" i="7"/>
  <c r="O847" i="7"/>
  <c r="O811" i="7"/>
  <c r="O775" i="7"/>
  <c r="O739" i="7"/>
  <c r="O703" i="7"/>
  <c r="O691" i="7"/>
  <c r="O655" i="7"/>
  <c r="O595" i="7"/>
  <c r="O583" i="7"/>
  <c r="O463" i="7"/>
  <c r="O391" i="7"/>
  <c r="O283" i="7"/>
  <c r="O19" i="7"/>
  <c r="O955" i="7"/>
  <c r="O1007" i="7"/>
  <c r="O995" i="7"/>
  <c r="O983" i="7"/>
  <c r="O971" i="7"/>
  <c r="O959" i="7"/>
  <c r="O947" i="7"/>
  <c r="O935" i="7"/>
  <c r="O923" i="7"/>
  <c r="O911" i="7"/>
  <c r="O899" i="7"/>
  <c r="O887" i="7"/>
  <c r="O875" i="7"/>
  <c r="O863" i="7"/>
  <c r="O851" i="7"/>
  <c r="O839" i="7"/>
  <c r="O827" i="7"/>
  <c r="O815" i="7"/>
  <c r="O791" i="7"/>
  <c r="O779" i="7"/>
  <c r="O767" i="7"/>
  <c r="O743" i="7"/>
  <c r="O731" i="7"/>
  <c r="O707" i="7"/>
  <c r="O695" i="7"/>
  <c r="O671" i="7"/>
  <c r="O659" i="7"/>
  <c r="O635" i="7"/>
  <c r="O623" i="7"/>
  <c r="O599" i="7"/>
  <c r="O587" i="7"/>
  <c r="O575" i="7"/>
  <c r="O563" i="7"/>
  <c r="O551" i="7"/>
  <c r="O539" i="7"/>
  <c r="O515" i="7"/>
  <c r="O503" i="7"/>
  <c r="O491" i="7"/>
  <c r="O479" i="7"/>
  <c r="O467" i="7"/>
  <c r="O443" i="7"/>
  <c r="O431" i="7"/>
  <c r="O419" i="7"/>
  <c r="O407" i="7"/>
  <c r="O395" i="7"/>
  <c r="O383" i="7"/>
  <c r="O371" i="7"/>
  <c r="O359" i="7"/>
  <c r="O347" i="7"/>
  <c r="O335" i="7"/>
  <c r="O323" i="7"/>
  <c r="O311" i="7"/>
  <c r="O299" i="7"/>
  <c r="O287" i="7"/>
  <c r="O263" i="7"/>
  <c r="O251" i="7"/>
  <c r="O239" i="7"/>
  <c r="O227" i="7"/>
  <c r="O215" i="7"/>
  <c r="O203" i="7"/>
  <c r="O191" i="7"/>
  <c r="O179" i="7"/>
  <c r="O167" i="7"/>
  <c r="O155" i="7"/>
  <c r="O143" i="7"/>
  <c r="O131" i="7"/>
  <c r="O119" i="7"/>
  <c r="O107" i="7"/>
  <c r="O95" i="7"/>
  <c r="O71" i="7"/>
  <c r="O59" i="7"/>
  <c r="O47" i="7"/>
  <c r="O35" i="7"/>
  <c r="O23" i="7"/>
  <c r="O11" i="7"/>
  <c r="O907" i="7"/>
  <c r="O859" i="7"/>
  <c r="O835" i="7"/>
  <c r="O787" i="7"/>
  <c r="O763" i="7"/>
  <c r="O727" i="7"/>
  <c r="O643" i="7"/>
  <c r="O619" i="7"/>
  <c r="O559" i="7"/>
  <c r="O535" i="7"/>
  <c r="O487" i="7"/>
  <c r="O451" i="7"/>
  <c r="O427" i="7"/>
  <c r="O379" i="7"/>
  <c r="O355" i="7"/>
  <c r="O331" i="7"/>
  <c r="O307" i="7"/>
  <c r="O259" i="7"/>
  <c r="O235" i="7"/>
  <c r="O211" i="7"/>
  <c r="O187" i="7"/>
  <c r="O163" i="7"/>
  <c r="O139" i="7"/>
  <c r="O115" i="7"/>
  <c r="O79" i="7"/>
  <c r="O43" i="7"/>
  <c r="O7" i="7"/>
  <c r="O883" i="7"/>
  <c r="O823" i="7"/>
  <c r="O799" i="7"/>
  <c r="O751" i="7"/>
  <c r="O715" i="7"/>
  <c r="O679" i="7"/>
  <c r="O631" i="7"/>
  <c r="O607" i="7"/>
  <c r="O547" i="7"/>
  <c r="O523" i="7"/>
  <c r="O499" i="7"/>
  <c r="O439" i="7"/>
  <c r="O415" i="7"/>
  <c r="O343" i="7"/>
  <c r="O295" i="7"/>
  <c r="O223" i="7"/>
  <c r="O151" i="7"/>
  <c r="O127" i="7"/>
  <c r="O91" i="7"/>
  <c r="O67" i="7"/>
  <c r="O31" i="7"/>
  <c r="O1166" i="7"/>
  <c r="O938" i="7"/>
  <c r="O1153" i="7"/>
  <c r="O1141" i="7"/>
  <c r="O1105" i="7"/>
  <c r="O1093" i="7"/>
  <c r="O1081" i="7"/>
  <c r="O1057" i="7"/>
  <c r="O1045" i="7"/>
  <c r="O1033" i="7"/>
  <c r="O1021" i="7"/>
  <c r="O1009" i="7"/>
  <c r="O997" i="7"/>
  <c r="O985" i="7"/>
  <c r="O973" i="7"/>
  <c r="O961" i="7"/>
  <c r="O949" i="7"/>
  <c r="O901" i="7"/>
  <c r="O889" i="7"/>
  <c r="O877" i="7"/>
  <c r="O865" i="7"/>
  <c r="O853" i="7"/>
  <c r="O829" i="7"/>
  <c r="O793" i="7"/>
  <c r="O769" i="7"/>
  <c r="O757" i="7"/>
  <c r="O745" i="7"/>
  <c r="O733" i="7"/>
  <c r="O721" i="7"/>
  <c r="O709" i="7"/>
  <c r="O685" i="7"/>
  <c r="O673" i="7"/>
  <c r="O649" i="7"/>
  <c r="O625" i="7"/>
  <c r="O601" i="7"/>
  <c r="O577" i="7"/>
  <c r="O565" i="7"/>
  <c r="O529" i="7"/>
  <c r="O505" i="7"/>
  <c r="O493" i="7"/>
  <c r="O469" i="7"/>
  <c r="O457" i="7"/>
  <c r="O445" i="7"/>
  <c r="O433" i="7"/>
  <c r="O421" i="7"/>
  <c r="O409" i="7"/>
  <c r="O397" i="7"/>
  <c r="O385" i="7"/>
  <c r="O373" i="7"/>
  <c r="O361" i="7"/>
  <c r="O349" i="7"/>
  <c r="O325" i="7"/>
  <c r="O301" i="7"/>
  <c r="O289" i="7"/>
  <c r="O277" i="7"/>
  <c r="O265" i="7"/>
  <c r="O253" i="7"/>
  <c r="O229" i="7"/>
  <c r="O193" i="7"/>
  <c r="O181" i="7"/>
  <c r="O169" i="7"/>
  <c r="O157" i="7"/>
  <c r="O145" i="7"/>
  <c r="O133" i="7"/>
  <c r="O121" i="7"/>
  <c r="O109" i="7"/>
  <c r="O85" i="7"/>
  <c r="O73" i="7"/>
  <c r="O49" i="7"/>
  <c r="O37" i="7"/>
  <c r="O1176" i="7"/>
  <c r="O1140" i="7"/>
  <c r="O1128" i="7"/>
  <c r="O1104" i="7"/>
  <c r="O1092" i="7"/>
  <c r="O1080" i="7"/>
  <c r="O1068" i="7"/>
  <c r="O1044" i="7"/>
  <c r="O1020" i="7"/>
  <c r="O1008" i="7"/>
  <c r="O996" i="7"/>
  <c r="O984" i="7"/>
  <c r="O972" i="7"/>
  <c r="O936" i="7"/>
  <c r="O900" i="7"/>
  <c r="O876" i="7"/>
  <c r="O864" i="7"/>
  <c r="O852" i="7"/>
  <c r="O816" i="7"/>
  <c r="O804" i="7"/>
  <c r="O792" i="7"/>
  <c r="O780" i="7"/>
  <c r="O756" i="7"/>
  <c r="O744" i="7"/>
  <c r="O720" i="7"/>
  <c r="O708" i="7"/>
  <c r="O684" i="7"/>
  <c r="O672" i="7"/>
  <c r="O660" i="7"/>
  <c r="O648" i="7"/>
  <c r="O636" i="7"/>
  <c r="O600" i="7"/>
  <c r="O576" i="7"/>
  <c r="O564" i="7"/>
  <c r="O540" i="7"/>
  <c r="O516" i="7"/>
  <c r="O492" i="7"/>
  <c r="O480" i="7"/>
  <c r="O456" i="7"/>
  <c r="O444" i="7"/>
  <c r="O420" i="7"/>
  <c r="O408" i="7"/>
  <c r="O396" i="7"/>
  <c r="O384" i="7"/>
  <c r="O372" i="7"/>
  <c r="O348" i="7"/>
  <c r="O336" i="7"/>
  <c r="O324" i="7"/>
  <c r="O300" i="7"/>
  <c r="O288" i="7"/>
  <c r="O276" i="7"/>
  <c r="O264" i="7"/>
  <c r="O228" i="7"/>
  <c r="O216" i="7"/>
  <c r="O204" i="7"/>
  <c r="O192" i="7"/>
  <c r="O180" i="7"/>
  <c r="O168" i="7"/>
  <c r="O60" i="7"/>
  <c r="O1178" i="7"/>
  <c r="O1130" i="7"/>
  <c r="O1106" i="7"/>
  <c r="O1094" i="7"/>
  <c r="O1082" i="7"/>
  <c r="O1070" i="7"/>
  <c r="O1058" i="7"/>
  <c r="O1046" i="7"/>
  <c r="O1034" i="7"/>
  <c r="O1022" i="7"/>
  <c r="O986" i="7"/>
  <c r="O962" i="7"/>
  <c r="O950" i="7"/>
  <c r="O914" i="7"/>
  <c r="O878" i="7"/>
  <c r="O866" i="7"/>
  <c r="O842" i="7"/>
  <c r="O830" i="7"/>
  <c r="O806" i="7"/>
  <c r="O794" i="7"/>
  <c r="O770" i="7"/>
  <c r="O758" i="7"/>
  <c r="O734" i="7"/>
  <c r="O662" i="7"/>
  <c r="O566" i="7"/>
  <c r="O542" i="7"/>
  <c r="O494" i="7"/>
  <c r="O470" i="7"/>
  <c r="O362" i="7"/>
  <c r="O266" i="7"/>
  <c r="O242" i="7"/>
  <c r="O194" i="7"/>
  <c r="O170" i="7"/>
  <c r="O62" i="7"/>
  <c r="O156" i="7"/>
  <c r="O144" i="7"/>
  <c r="O132" i="7"/>
  <c r="O108" i="7"/>
  <c r="O96" i="7"/>
  <c r="O84" i="7"/>
  <c r="O72" i="7"/>
  <c r="O36" i="7"/>
  <c r="O858" i="7"/>
  <c r="O786" i="7"/>
  <c r="O558" i="7"/>
  <c r="O330" i="7"/>
  <c r="O258" i="7"/>
  <c r="O30" i="7"/>
  <c r="O722" i="7"/>
  <c r="O686" i="7"/>
  <c r="O650" i="7"/>
  <c r="O614" i="7"/>
  <c r="O590" i="7"/>
  <c r="O578" i="7"/>
  <c r="O530" i="7"/>
  <c r="O506" i="7"/>
  <c r="O458" i="7"/>
  <c r="O446" i="7"/>
  <c r="O422" i="7"/>
  <c r="O386" i="7"/>
  <c r="O350" i="7"/>
  <c r="O314" i="7"/>
  <c r="O302" i="7"/>
  <c r="O278" i="7"/>
  <c r="O230" i="7"/>
  <c r="O206" i="7"/>
  <c r="O158" i="7"/>
  <c r="O122" i="7"/>
  <c r="O86" i="7"/>
  <c r="O50" i="7"/>
  <c r="O14" i="7"/>
  <c r="O918" i="7"/>
  <c r="O774" i="7"/>
  <c r="O630" i="7"/>
  <c r="O486" i="7"/>
  <c r="O342" i="7"/>
  <c r="O198" i="7"/>
  <c r="O54" i="7"/>
  <c r="I4" i="7" l="1"/>
  <c r="AB4" i="7" s="1"/>
  <c r="AC4" i="7" s="1"/>
  <c r="AF4" i="7" s="1"/>
  <c r="I5" i="7"/>
  <c r="AB5" i="7" s="1"/>
  <c r="AC5" i="7" s="1"/>
  <c r="AF5" i="7" s="1"/>
  <c r="I6" i="7"/>
  <c r="AB6" i="7" s="1"/>
  <c r="AC6" i="7" s="1"/>
  <c r="AF6" i="7" s="1"/>
  <c r="I7" i="7"/>
  <c r="AB7" i="7" s="1"/>
  <c r="AC7" i="7" s="1"/>
  <c r="AF7" i="7" s="1"/>
  <c r="I8" i="7"/>
  <c r="AB8" i="7" s="1"/>
  <c r="AC8" i="7" s="1"/>
  <c r="AF8" i="7" s="1"/>
  <c r="I9" i="7"/>
  <c r="AB9" i="7" s="1"/>
  <c r="AC9" i="7" s="1"/>
  <c r="AF9" i="7" s="1"/>
  <c r="I10" i="7"/>
  <c r="AB10" i="7" s="1"/>
  <c r="AC10" i="7" s="1"/>
  <c r="AF10" i="7" s="1"/>
  <c r="I11" i="7"/>
  <c r="AB11" i="7" s="1"/>
  <c r="AC11" i="7" s="1"/>
  <c r="AF11" i="7" s="1"/>
  <c r="I12" i="7"/>
  <c r="AB12" i="7" s="1"/>
  <c r="AC12" i="7" s="1"/>
  <c r="AF12" i="7" s="1"/>
  <c r="I13" i="7"/>
  <c r="AB13" i="7" s="1"/>
  <c r="AC13" i="7" s="1"/>
  <c r="AF13" i="7" s="1"/>
  <c r="I14" i="7"/>
  <c r="AB14" i="7" s="1"/>
  <c r="AC14" i="7" s="1"/>
  <c r="AF14" i="7" s="1"/>
  <c r="I15" i="7"/>
  <c r="AB15" i="7" s="1"/>
  <c r="AC15" i="7" s="1"/>
  <c r="AF15" i="7" s="1"/>
  <c r="I16" i="7"/>
  <c r="AB16" i="7" s="1"/>
  <c r="AC16" i="7" s="1"/>
  <c r="AF16" i="7" s="1"/>
  <c r="I17" i="7"/>
  <c r="AB17" i="7" s="1"/>
  <c r="AC17" i="7" s="1"/>
  <c r="AF17" i="7" s="1"/>
  <c r="I18" i="7"/>
  <c r="AB18" i="7" s="1"/>
  <c r="AC18" i="7" s="1"/>
  <c r="AF18" i="7" s="1"/>
  <c r="I19" i="7"/>
  <c r="AB19" i="7" s="1"/>
  <c r="AC19" i="7" s="1"/>
  <c r="AF19" i="7" s="1"/>
  <c r="I20" i="7"/>
  <c r="AB20" i="7" s="1"/>
  <c r="AC20" i="7" s="1"/>
  <c r="AF20" i="7" s="1"/>
  <c r="I21" i="7"/>
  <c r="AB21" i="7" s="1"/>
  <c r="AC21" i="7" s="1"/>
  <c r="AF21" i="7" s="1"/>
  <c r="I22" i="7"/>
  <c r="AB22" i="7" s="1"/>
  <c r="AC22" i="7" s="1"/>
  <c r="AF22" i="7" s="1"/>
  <c r="I23" i="7"/>
  <c r="AB23" i="7" s="1"/>
  <c r="AC23" i="7" s="1"/>
  <c r="AF23" i="7" s="1"/>
  <c r="I24" i="7"/>
  <c r="AB24" i="7" s="1"/>
  <c r="AC24" i="7" s="1"/>
  <c r="AF24" i="7" s="1"/>
  <c r="I25" i="7"/>
  <c r="AB25" i="7" s="1"/>
  <c r="AC25" i="7" s="1"/>
  <c r="AF25" i="7" s="1"/>
  <c r="I26" i="7"/>
  <c r="AB26" i="7" s="1"/>
  <c r="AC26" i="7" s="1"/>
  <c r="AF26" i="7" s="1"/>
  <c r="I27" i="7"/>
  <c r="AB27" i="7" s="1"/>
  <c r="AC27" i="7" s="1"/>
  <c r="AF27" i="7" s="1"/>
  <c r="I28" i="7"/>
  <c r="AB28" i="7" s="1"/>
  <c r="AC28" i="7" s="1"/>
  <c r="AF28" i="7" s="1"/>
  <c r="I29" i="7"/>
  <c r="AB29" i="7" s="1"/>
  <c r="AC29" i="7" s="1"/>
  <c r="AF29" i="7" s="1"/>
  <c r="I30" i="7"/>
  <c r="AB30" i="7" s="1"/>
  <c r="AC30" i="7" s="1"/>
  <c r="AF30" i="7" s="1"/>
  <c r="I31" i="7"/>
  <c r="AB31" i="7" s="1"/>
  <c r="AC31" i="7" s="1"/>
  <c r="AF31" i="7" s="1"/>
  <c r="I32" i="7"/>
  <c r="AB32" i="7" s="1"/>
  <c r="AC32" i="7" s="1"/>
  <c r="AF32" i="7" s="1"/>
  <c r="I33" i="7"/>
  <c r="AB33" i="7" s="1"/>
  <c r="AC33" i="7" s="1"/>
  <c r="AF33" i="7" s="1"/>
  <c r="I34" i="7"/>
  <c r="AB34" i="7" s="1"/>
  <c r="AC34" i="7" s="1"/>
  <c r="AF34" i="7" s="1"/>
  <c r="I35" i="7"/>
  <c r="AB35" i="7" s="1"/>
  <c r="AC35" i="7" s="1"/>
  <c r="AF35" i="7" s="1"/>
  <c r="I36" i="7"/>
  <c r="AB36" i="7" s="1"/>
  <c r="AC36" i="7" s="1"/>
  <c r="AF36" i="7" s="1"/>
  <c r="I37" i="7"/>
  <c r="AB37" i="7" s="1"/>
  <c r="AC37" i="7" s="1"/>
  <c r="AF37" i="7" s="1"/>
  <c r="I38" i="7"/>
  <c r="AB38" i="7" s="1"/>
  <c r="AC38" i="7" s="1"/>
  <c r="AF38" i="7" s="1"/>
  <c r="I39" i="7"/>
  <c r="AB39" i="7" s="1"/>
  <c r="AC39" i="7" s="1"/>
  <c r="AF39" i="7" s="1"/>
  <c r="I40" i="7"/>
  <c r="AB40" i="7" s="1"/>
  <c r="AC40" i="7" s="1"/>
  <c r="AF40" i="7" s="1"/>
  <c r="I41" i="7"/>
  <c r="AB41" i="7" s="1"/>
  <c r="AC41" i="7" s="1"/>
  <c r="AF41" i="7" s="1"/>
  <c r="I42" i="7"/>
  <c r="AB42" i="7" s="1"/>
  <c r="AC42" i="7" s="1"/>
  <c r="AF42" i="7" s="1"/>
  <c r="I43" i="7"/>
  <c r="AB43" i="7" s="1"/>
  <c r="AC43" i="7" s="1"/>
  <c r="AF43" i="7" s="1"/>
  <c r="I44" i="7"/>
  <c r="AB44" i="7" s="1"/>
  <c r="AC44" i="7" s="1"/>
  <c r="AF44" i="7" s="1"/>
  <c r="I45" i="7"/>
  <c r="AB45" i="7" s="1"/>
  <c r="AC45" i="7" s="1"/>
  <c r="AF45" i="7" s="1"/>
  <c r="I46" i="7"/>
  <c r="AB46" i="7" s="1"/>
  <c r="AC46" i="7" s="1"/>
  <c r="AF46" i="7" s="1"/>
  <c r="I47" i="7"/>
  <c r="AB47" i="7" s="1"/>
  <c r="AC47" i="7" s="1"/>
  <c r="AF47" i="7" s="1"/>
  <c r="I48" i="7"/>
  <c r="AB48" i="7" s="1"/>
  <c r="AC48" i="7" s="1"/>
  <c r="AF48" i="7" s="1"/>
  <c r="I49" i="7"/>
  <c r="AB49" i="7" s="1"/>
  <c r="AC49" i="7" s="1"/>
  <c r="AF49" i="7" s="1"/>
  <c r="I50" i="7"/>
  <c r="AB50" i="7" s="1"/>
  <c r="AC50" i="7" s="1"/>
  <c r="AF50" i="7" s="1"/>
  <c r="I51" i="7"/>
  <c r="AB51" i="7" s="1"/>
  <c r="AC51" i="7" s="1"/>
  <c r="AF51" i="7" s="1"/>
  <c r="I52" i="7"/>
  <c r="AB52" i="7" s="1"/>
  <c r="AC52" i="7" s="1"/>
  <c r="AF52" i="7" s="1"/>
  <c r="I53" i="7"/>
  <c r="AB53" i="7" s="1"/>
  <c r="AC53" i="7" s="1"/>
  <c r="AF53" i="7" s="1"/>
  <c r="I54" i="7"/>
  <c r="AB54" i="7" s="1"/>
  <c r="AC54" i="7" s="1"/>
  <c r="AF54" i="7" s="1"/>
  <c r="I55" i="7"/>
  <c r="AB55" i="7" s="1"/>
  <c r="AC55" i="7" s="1"/>
  <c r="AF55" i="7" s="1"/>
  <c r="I56" i="7"/>
  <c r="AB56" i="7" s="1"/>
  <c r="AC56" i="7" s="1"/>
  <c r="AF56" i="7" s="1"/>
  <c r="I57" i="7"/>
  <c r="AB57" i="7" s="1"/>
  <c r="AC57" i="7" s="1"/>
  <c r="AF57" i="7" s="1"/>
  <c r="I58" i="7"/>
  <c r="AB58" i="7" s="1"/>
  <c r="AC58" i="7" s="1"/>
  <c r="AF58" i="7" s="1"/>
  <c r="I59" i="7"/>
  <c r="AB59" i="7" s="1"/>
  <c r="AC59" i="7" s="1"/>
  <c r="AF59" i="7" s="1"/>
  <c r="I60" i="7"/>
  <c r="AB60" i="7" s="1"/>
  <c r="AC60" i="7" s="1"/>
  <c r="AF60" i="7" s="1"/>
  <c r="I61" i="7"/>
  <c r="AB61" i="7" s="1"/>
  <c r="AC61" i="7" s="1"/>
  <c r="AF61" i="7" s="1"/>
  <c r="I62" i="7"/>
  <c r="AB62" i="7" s="1"/>
  <c r="AC62" i="7" s="1"/>
  <c r="AF62" i="7" s="1"/>
  <c r="I63" i="7"/>
  <c r="AB63" i="7" s="1"/>
  <c r="AC63" i="7" s="1"/>
  <c r="AF63" i="7" s="1"/>
  <c r="I64" i="7"/>
  <c r="AB64" i="7" s="1"/>
  <c r="AC64" i="7" s="1"/>
  <c r="AF64" i="7" s="1"/>
  <c r="I65" i="7"/>
  <c r="AB65" i="7" s="1"/>
  <c r="AC65" i="7" s="1"/>
  <c r="AF65" i="7" s="1"/>
  <c r="I66" i="7"/>
  <c r="AB66" i="7" s="1"/>
  <c r="AC66" i="7" s="1"/>
  <c r="AF66" i="7" s="1"/>
  <c r="I67" i="7"/>
  <c r="AB67" i="7" s="1"/>
  <c r="AC67" i="7" s="1"/>
  <c r="AF67" i="7" s="1"/>
  <c r="I68" i="7"/>
  <c r="AB68" i="7" s="1"/>
  <c r="AC68" i="7" s="1"/>
  <c r="AF68" i="7" s="1"/>
  <c r="I69" i="7"/>
  <c r="AB69" i="7" s="1"/>
  <c r="AC69" i="7" s="1"/>
  <c r="AF69" i="7" s="1"/>
  <c r="I70" i="7"/>
  <c r="AB70" i="7" s="1"/>
  <c r="AC70" i="7" s="1"/>
  <c r="AF70" i="7" s="1"/>
  <c r="I71" i="7"/>
  <c r="AB71" i="7" s="1"/>
  <c r="AC71" i="7" s="1"/>
  <c r="AF71" i="7" s="1"/>
  <c r="I72" i="7"/>
  <c r="AB72" i="7" s="1"/>
  <c r="AC72" i="7" s="1"/>
  <c r="AF72" i="7" s="1"/>
  <c r="I73" i="7"/>
  <c r="AB73" i="7" s="1"/>
  <c r="AC73" i="7" s="1"/>
  <c r="AF73" i="7" s="1"/>
  <c r="I74" i="7"/>
  <c r="AB74" i="7" s="1"/>
  <c r="AC74" i="7" s="1"/>
  <c r="AF74" i="7" s="1"/>
  <c r="I75" i="7"/>
  <c r="AB75" i="7" s="1"/>
  <c r="AC75" i="7" s="1"/>
  <c r="AF75" i="7" s="1"/>
  <c r="I76" i="7"/>
  <c r="AB76" i="7" s="1"/>
  <c r="AC76" i="7" s="1"/>
  <c r="AF76" i="7" s="1"/>
  <c r="I77" i="7"/>
  <c r="AB77" i="7" s="1"/>
  <c r="AC77" i="7" s="1"/>
  <c r="AF77" i="7" s="1"/>
  <c r="I78" i="7"/>
  <c r="AB78" i="7" s="1"/>
  <c r="AC78" i="7" s="1"/>
  <c r="AF78" i="7" s="1"/>
  <c r="I79" i="7"/>
  <c r="AB79" i="7" s="1"/>
  <c r="AC79" i="7" s="1"/>
  <c r="AF79" i="7" s="1"/>
  <c r="I80" i="7"/>
  <c r="AB80" i="7" s="1"/>
  <c r="AC80" i="7" s="1"/>
  <c r="AF80" i="7" s="1"/>
  <c r="I81" i="7"/>
  <c r="AB81" i="7" s="1"/>
  <c r="AC81" i="7" s="1"/>
  <c r="AF81" i="7" s="1"/>
  <c r="I82" i="7"/>
  <c r="AB82" i="7" s="1"/>
  <c r="AC82" i="7" s="1"/>
  <c r="AF82" i="7" s="1"/>
  <c r="I83" i="7"/>
  <c r="AB83" i="7" s="1"/>
  <c r="AC83" i="7" s="1"/>
  <c r="AF83" i="7" s="1"/>
  <c r="I84" i="7"/>
  <c r="AB84" i="7" s="1"/>
  <c r="AC84" i="7" s="1"/>
  <c r="AF84" i="7" s="1"/>
  <c r="I85" i="7"/>
  <c r="AB85" i="7" s="1"/>
  <c r="AC85" i="7" s="1"/>
  <c r="AF85" i="7" s="1"/>
  <c r="I86" i="7"/>
  <c r="AB86" i="7" s="1"/>
  <c r="AC86" i="7" s="1"/>
  <c r="AF86" i="7" s="1"/>
  <c r="I87" i="7"/>
  <c r="AB87" i="7" s="1"/>
  <c r="AC87" i="7" s="1"/>
  <c r="AF87" i="7" s="1"/>
  <c r="I88" i="7"/>
  <c r="AB88" i="7" s="1"/>
  <c r="AC88" i="7" s="1"/>
  <c r="I89" i="7"/>
  <c r="AB89" i="7" s="1"/>
  <c r="AC89" i="7" s="1"/>
  <c r="AF89" i="7" s="1"/>
  <c r="I90" i="7"/>
  <c r="AB90" i="7" s="1"/>
  <c r="AC90" i="7" s="1"/>
  <c r="AF90" i="7" s="1"/>
  <c r="I91" i="7"/>
  <c r="AB91" i="7" s="1"/>
  <c r="AC91" i="7" s="1"/>
  <c r="AF91" i="7" s="1"/>
  <c r="I92" i="7"/>
  <c r="AB92" i="7" s="1"/>
  <c r="AC92" i="7" s="1"/>
  <c r="AF92" i="7" s="1"/>
  <c r="I93" i="7"/>
  <c r="AB93" i="7" s="1"/>
  <c r="AC93" i="7" s="1"/>
  <c r="AF93" i="7" s="1"/>
  <c r="I94" i="7"/>
  <c r="AB94" i="7" s="1"/>
  <c r="AC94" i="7" s="1"/>
  <c r="AF94" i="7" s="1"/>
  <c r="I95" i="7"/>
  <c r="AB95" i="7" s="1"/>
  <c r="AC95" i="7" s="1"/>
  <c r="AF95" i="7" s="1"/>
  <c r="I96" i="7"/>
  <c r="AB96" i="7" s="1"/>
  <c r="AC96" i="7" s="1"/>
  <c r="AF96" i="7" s="1"/>
  <c r="I97" i="7"/>
  <c r="AB97" i="7" s="1"/>
  <c r="AC97" i="7" s="1"/>
  <c r="AF97" i="7" s="1"/>
  <c r="I98" i="7"/>
  <c r="AB98" i="7" s="1"/>
  <c r="AC98" i="7" s="1"/>
  <c r="AF98" i="7" s="1"/>
  <c r="I99" i="7"/>
  <c r="AB99" i="7" s="1"/>
  <c r="AC99" i="7" s="1"/>
  <c r="AF99" i="7" s="1"/>
  <c r="I100" i="7"/>
  <c r="AB100" i="7" s="1"/>
  <c r="AC100" i="7" s="1"/>
  <c r="AF100" i="7" s="1"/>
  <c r="I101" i="7"/>
  <c r="AB101" i="7" s="1"/>
  <c r="AC101" i="7" s="1"/>
  <c r="AF101" i="7" s="1"/>
  <c r="I102" i="7"/>
  <c r="AB102" i="7" s="1"/>
  <c r="AC102" i="7" s="1"/>
  <c r="AF102" i="7" s="1"/>
  <c r="I103" i="7"/>
  <c r="AB103" i="7" s="1"/>
  <c r="AC103" i="7" s="1"/>
  <c r="AF103" i="7" s="1"/>
  <c r="I104" i="7"/>
  <c r="AB104" i="7" s="1"/>
  <c r="AC104" i="7" s="1"/>
  <c r="AF104" i="7" s="1"/>
  <c r="I105" i="7"/>
  <c r="AB105" i="7" s="1"/>
  <c r="AC105" i="7" s="1"/>
  <c r="AF105" i="7" s="1"/>
  <c r="I106" i="7"/>
  <c r="AB106" i="7" s="1"/>
  <c r="AC106" i="7" s="1"/>
  <c r="AF106" i="7" s="1"/>
  <c r="I107" i="7"/>
  <c r="AB107" i="7" s="1"/>
  <c r="AC107" i="7" s="1"/>
  <c r="AF107" i="7" s="1"/>
  <c r="I108" i="7"/>
  <c r="AB108" i="7" s="1"/>
  <c r="AC108" i="7" s="1"/>
  <c r="AF108" i="7" s="1"/>
  <c r="I109" i="7"/>
  <c r="AB109" i="7" s="1"/>
  <c r="AC109" i="7" s="1"/>
  <c r="AF109" i="7" s="1"/>
  <c r="I110" i="7"/>
  <c r="AB110" i="7" s="1"/>
  <c r="AC110" i="7" s="1"/>
  <c r="AF110" i="7" s="1"/>
  <c r="I111" i="7"/>
  <c r="AB111" i="7" s="1"/>
  <c r="AC111" i="7" s="1"/>
  <c r="AF111" i="7" s="1"/>
  <c r="I112" i="7"/>
  <c r="AB112" i="7" s="1"/>
  <c r="AC112" i="7" s="1"/>
  <c r="AF112" i="7" s="1"/>
  <c r="I113" i="7"/>
  <c r="AB113" i="7" s="1"/>
  <c r="AC113" i="7" s="1"/>
  <c r="AF113" i="7" s="1"/>
  <c r="I114" i="7"/>
  <c r="AB114" i="7" s="1"/>
  <c r="AC114" i="7" s="1"/>
  <c r="AF114" i="7" s="1"/>
  <c r="I115" i="7"/>
  <c r="AB115" i="7" s="1"/>
  <c r="AC115" i="7" s="1"/>
  <c r="AF115" i="7" s="1"/>
  <c r="I116" i="7"/>
  <c r="AB116" i="7" s="1"/>
  <c r="AC116" i="7" s="1"/>
  <c r="AF116" i="7" s="1"/>
  <c r="I117" i="7"/>
  <c r="AB117" i="7" s="1"/>
  <c r="AC117" i="7" s="1"/>
  <c r="AF117" i="7" s="1"/>
  <c r="I118" i="7"/>
  <c r="AB118" i="7" s="1"/>
  <c r="AC118" i="7" s="1"/>
  <c r="AF118" i="7" s="1"/>
  <c r="I119" i="7"/>
  <c r="AB119" i="7" s="1"/>
  <c r="AC119" i="7" s="1"/>
  <c r="AF119" i="7" s="1"/>
  <c r="I120" i="7"/>
  <c r="AB120" i="7" s="1"/>
  <c r="AC120" i="7" s="1"/>
  <c r="AF120" i="7" s="1"/>
  <c r="I121" i="7"/>
  <c r="AB121" i="7" s="1"/>
  <c r="AC121" i="7" s="1"/>
  <c r="AF121" i="7" s="1"/>
  <c r="I122" i="7"/>
  <c r="AB122" i="7" s="1"/>
  <c r="AC122" i="7" s="1"/>
  <c r="AF122" i="7" s="1"/>
  <c r="I123" i="7"/>
  <c r="AB123" i="7" s="1"/>
  <c r="AC123" i="7" s="1"/>
  <c r="AF123" i="7" s="1"/>
  <c r="I124" i="7"/>
  <c r="AB124" i="7" s="1"/>
  <c r="AC124" i="7" s="1"/>
  <c r="AF124" i="7" s="1"/>
  <c r="I125" i="7"/>
  <c r="AB125" i="7" s="1"/>
  <c r="AC125" i="7" s="1"/>
  <c r="AF125" i="7" s="1"/>
  <c r="I126" i="7"/>
  <c r="AB126" i="7" s="1"/>
  <c r="AC126" i="7" s="1"/>
  <c r="AF126" i="7" s="1"/>
  <c r="I127" i="7"/>
  <c r="AB127" i="7" s="1"/>
  <c r="AC127" i="7" s="1"/>
  <c r="AF127" i="7" s="1"/>
  <c r="I128" i="7"/>
  <c r="AB128" i="7" s="1"/>
  <c r="AC128" i="7" s="1"/>
  <c r="AF128" i="7" s="1"/>
  <c r="I129" i="7"/>
  <c r="AB129" i="7" s="1"/>
  <c r="AC129" i="7" s="1"/>
  <c r="AF129" i="7" s="1"/>
  <c r="I130" i="7"/>
  <c r="AB130" i="7" s="1"/>
  <c r="AC130" i="7" s="1"/>
  <c r="AF130" i="7" s="1"/>
  <c r="I131" i="7"/>
  <c r="AB131" i="7" s="1"/>
  <c r="AC131" i="7" s="1"/>
  <c r="AF131" i="7" s="1"/>
  <c r="I132" i="7"/>
  <c r="AB132" i="7" s="1"/>
  <c r="AC132" i="7" s="1"/>
  <c r="AF132" i="7" s="1"/>
  <c r="I133" i="7"/>
  <c r="AB133" i="7" s="1"/>
  <c r="AC133" i="7" s="1"/>
  <c r="AF133" i="7" s="1"/>
  <c r="I134" i="7"/>
  <c r="AB134" i="7" s="1"/>
  <c r="AC134" i="7" s="1"/>
  <c r="AF134" i="7" s="1"/>
  <c r="I135" i="7"/>
  <c r="AB135" i="7" s="1"/>
  <c r="AC135" i="7" s="1"/>
  <c r="AF135" i="7" s="1"/>
  <c r="I136" i="7"/>
  <c r="AB136" i="7" s="1"/>
  <c r="AC136" i="7" s="1"/>
  <c r="AF136" i="7" s="1"/>
  <c r="I137" i="7"/>
  <c r="AB137" i="7" s="1"/>
  <c r="AC137" i="7" s="1"/>
  <c r="AF137" i="7" s="1"/>
  <c r="I138" i="7"/>
  <c r="AB138" i="7" s="1"/>
  <c r="AC138" i="7" s="1"/>
  <c r="AF138" i="7" s="1"/>
  <c r="I139" i="7"/>
  <c r="AB139" i="7" s="1"/>
  <c r="AC139" i="7" s="1"/>
  <c r="AF139" i="7" s="1"/>
  <c r="I140" i="7"/>
  <c r="AB140" i="7" s="1"/>
  <c r="AC140" i="7" s="1"/>
  <c r="AF140" i="7" s="1"/>
  <c r="I141" i="7"/>
  <c r="AB141" i="7" s="1"/>
  <c r="AC141" i="7" s="1"/>
  <c r="AF141" i="7" s="1"/>
  <c r="I142" i="7"/>
  <c r="AB142" i="7" s="1"/>
  <c r="AC142" i="7" s="1"/>
  <c r="AF142" i="7" s="1"/>
  <c r="I143" i="7"/>
  <c r="AB143" i="7" s="1"/>
  <c r="AC143" i="7" s="1"/>
  <c r="AF143" i="7" s="1"/>
  <c r="I144" i="7"/>
  <c r="AB144" i="7" s="1"/>
  <c r="AC144" i="7" s="1"/>
  <c r="AF144" i="7" s="1"/>
  <c r="I145" i="7"/>
  <c r="AB145" i="7" s="1"/>
  <c r="AC145" i="7" s="1"/>
  <c r="AF145" i="7" s="1"/>
  <c r="I146" i="7"/>
  <c r="AB146" i="7" s="1"/>
  <c r="AC146" i="7" s="1"/>
  <c r="AF146" i="7" s="1"/>
  <c r="I147" i="7"/>
  <c r="AB147" i="7" s="1"/>
  <c r="AC147" i="7" s="1"/>
  <c r="AF147" i="7" s="1"/>
  <c r="I148" i="7"/>
  <c r="AB148" i="7" s="1"/>
  <c r="AC148" i="7" s="1"/>
  <c r="AF148" i="7" s="1"/>
  <c r="I149" i="7"/>
  <c r="AB149" i="7" s="1"/>
  <c r="AC149" i="7" s="1"/>
  <c r="AF149" i="7" s="1"/>
  <c r="I150" i="7"/>
  <c r="AB150" i="7" s="1"/>
  <c r="AC150" i="7" s="1"/>
  <c r="AF150" i="7" s="1"/>
  <c r="I151" i="7"/>
  <c r="AB151" i="7" s="1"/>
  <c r="AC151" i="7" s="1"/>
  <c r="AF151" i="7" s="1"/>
  <c r="I152" i="7"/>
  <c r="AB152" i="7" s="1"/>
  <c r="AC152" i="7" s="1"/>
  <c r="AF152" i="7" s="1"/>
  <c r="I153" i="7"/>
  <c r="AB153" i="7" s="1"/>
  <c r="AC153" i="7" s="1"/>
  <c r="AF153" i="7" s="1"/>
  <c r="I154" i="7"/>
  <c r="AB154" i="7" s="1"/>
  <c r="AC154" i="7" s="1"/>
  <c r="AF154" i="7" s="1"/>
  <c r="I155" i="7"/>
  <c r="AB155" i="7" s="1"/>
  <c r="AC155" i="7" s="1"/>
  <c r="AF155" i="7" s="1"/>
  <c r="I156" i="7"/>
  <c r="AB156" i="7" s="1"/>
  <c r="AC156" i="7" s="1"/>
  <c r="AF156" i="7" s="1"/>
  <c r="I157" i="7"/>
  <c r="AB157" i="7" s="1"/>
  <c r="AC157" i="7" s="1"/>
  <c r="AF157" i="7" s="1"/>
  <c r="I158" i="7"/>
  <c r="AB158" i="7" s="1"/>
  <c r="AC158" i="7" s="1"/>
  <c r="AF158" i="7" s="1"/>
  <c r="I159" i="7"/>
  <c r="AB159" i="7" s="1"/>
  <c r="AC159" i="7" s="1"/>
  <c r="AF159" i="7" s="1"/>
  <c r="I160" i="7"/>
  <c r="AB160" i="7" s="1"/>
  <c r="AC160" i="7" s="1"/>
  <c r="AF160" i="7" s="1"/>
  <c r="I161" i="7"/>
  <c r="AB161" i="7" s="1"/>
  <c r="AC161" i="7" s="1"/>
  <c r="AF161" i="7" s="1"/>
  <c r="I162" i="7"/>
  <c r="AB162" i="7" s="1"/>
  <c r="AC162" i="7" s="1"/>
  <c r="AF162" i="7" s="1"/>
  <c r="I163" i="7"/>
  <c r="AB163" i="7" s="1"/>
  <c r="AC163" i="7" s="1"/>
  <c r="AF163" i="7" s="1"/>
  <c r="I164" i="7"/>
  <c r="AB164" i="7" s="1"/>
  <c r="AC164" i="7" s="1"/>
  <c r="AF164" i="7" s="1"/>
  <c r="I165" i="7"/>
  <c r="AB165" i="7" s="1"/>
  <c r="AC165" i="7" s="1"/>
  <c r="AF165" i="7" s="1"/>
  <c r="I166" i="7"/>
  <c r="AB166" i="7" s="1"/>
  <c r="AC166" i="7" s="1"/>
  <c r="AF166" i="7" s="1"/>
  <c r="I167" i="7"/>
  <c r="AB167" i="7" s="1"/>
  <c r="AC167" i="7" s="1"/>
  <c r="AF167" i="7" s="1"/>
  <c r="I168" i="7"/>
  <c r="AB168" i="7" s="1"/>
  <c r="AC168" i="7" s="1"/>
  <c r="AF168" i="7" s="1"/>
  <c r="I169" i="7"/>
  <c r="AB169" i="7" s="1"/>
  <c r="AC169" i="7" s="1"/>
  <c r="AF169" i="7" s="1"/>
  <c r="I170" i="7"/>
  <c r="AB170" i="7" s="1"/>
  <c r="AC170" i="7" s="1"/>
  <c r="AF170" i="7" s="1"/>
  <c r="I171" i="7"/>
  <c r="AB171" i="7" s="1"/>
  <c r="AC171" i="7" s="1"/>
  <c r="AF171" i="7" s="1"/>
  <c r="I172" i="7"/>
  <c r="AB172" i="7" s="1"/>
  <c r="AC172" i="7" s="1"/>
  <c r="AF172" i="7" s="1"/>
  <c r="I173" i="7"/>
  <c r="AB173" i="7" s="1"/>
  <c r="AC173" i="7" s="1"/>
  <c r="AF173" i="7" s="1"/>
  <c r="I174" i="7"/>
  <c r="AB174" i="7" s="1"/>
  <c r="AC174" i="7" s="1"/>
  <c r="AF174" i="7" s="1"/>
  <c r="I175" i="7"/>
  <c r="AB175" i="7" s="1"/>
  <c r="AC175" i="7" s="1"/>
  <c r="AF175" i="7" s="1"/>
  <c r="I176" i="7"/>
  <c r="AB176" i="7" s="1"/>
  <c r="AC176" i="7" s="1"/>
  <c r="AF176" i="7" s="1"/>
  <c r="I177" i="7"/>
  <c r="AB177" i="7" s="1"/>
  <c r="AC177" i="7" s="1"/>
  <c r="AF177" i="7" s="1"/>
  <c r="I178" i="7"/>
  <c r="AB178" i="7" s="1"/>
  <c r="AC178" i="7" s="1"/>
  <c r="AF178" i="7" s="1"/>
  <c r="I179" i="7"/>
  <c r="AB179" i="7" s="1"/>
  <c r="AC179" i="7" s="1"/>
  <c r="AF179" i="7" s="1"/>
  <c r="I180" i="7"/>
  <c r="AB180" i="7" s="1"/>
  <c r="AC180" i="7" s="1"/>
  <c r="AF180" i="7" s="1"/>
  <c r="I181" i="7"/>
  <c r="AB181" i="7" s="1"/>
  <c r="AC181" i="7" s="1"/>
  <c r="AF181" i="7" s="1"/>
  <c r="I182" i="7"/>
  <c r="AB182" i="7" s="1"/>
  <c r="AC182" i="7" s="1"/>
  <c r="AF182" i="7" s="1"/>
  <c r="I183" i="7"/>
  <c r="AB183" i="7" s="1"/>
  <c r="AC183" i="7" s="1"/>
  <c r="AF183" i="7" s="1"/>
  <c r="I184" i="7"/>
  <c r="AB184" i="7" s="1"/>
  <c r="AC184" i="7" s="1"/>
  <c r="AF184" i="7" s="1"/>
  <c r="I185" i="7"/>
  <c r="AB185" i="7" s="1"/>
  <c r="AC185" i="7" s="1"/>
  <c r="AF185" i="7" s="1"/>
  <c r="I186" i="7"/>
  <c r="AB186" i="7" s="1"/>
  <c r="AC186" i="7" s="1"/>
  <c r="AF186" i="7" s="1"/>
  <c r="I187" i="7"/>
  <c r="AB187" i="7" s="1"/>
  <c r="AC187" i="7" s="1"/>
  <c r="AF187" i="7" s="1"/>
  <c r="I188" i="7"/>
  <c r="AB188" i="7" s="1"/>
  <c r="AC188" i="7" s="1"/>
  <c r="AF188" i="7" s="1"/>
  <c r="I189" i="7"/>
  <c r="AB189" i="7" s="1"/>
  <c r="AC189" i="7" s="1"/>
  <c r="AF189" i="7" s="1"/>
  <c r="I190" i="7"/>
  <c r="AB190" i="7" s="1"/>
  <c r="AC190" i="7" s="1"/>
  <c r="AF190" i="7" s="1"/>
  <c r="I191" i="7"/>
  <c r="AB191" i="7" s="1"/>
  <c r="AC191" i="7" s="1"/>
  <c r="AF191" i="7" s="1"/>
  <c r="I192" i="7"/>
  <c r="AB192" i="7" s="1"/>
  <c r="AC192" i="7" s="1"/>
  <c r="AF192" i="7" s="1"/>
  <c r="I193" i="7"/>
  <c r="AB193" i="7" s="1"/>
  <c r="AC193" i="7" s="1"/>
  <c r="AF193" i="7" s="1"/>
  <c r="I194" i="7"/>
  <c r="AB194" i="7" s="1"/>
  <c r="AC194" i="7" s="1"/>
  <c r="AF194" i="7" s="1"/>
  <c r="I195" i="7"/>
  <c r="AB195" i="7" s="1"/>
  <c r="AC195" i="7" s="1"/>
  <c r="AF195" i="7" s="1"/>
  <c r="I196" i="7"/>
  <c r="AB196" i="7" s="1"/>
  <c r="AC196" i="7" s="1"/>
  <c r="AF196" i="7" s="1"/>
  <c r="I197" i="7"/>
  <c r="AB197" i="7" s="1"/>
  <c r="AC197" i="7" s="1"/>
  <c r="AF197" i="7" s="1"/>
  <c r="I198" i="7"/>
  <c r="AB198" i="7" s="1"/>
  <c r="AC198" i="7" s="1"/>
  <c r="AF198" i="7" s="1"/>
  <c r="I199" i="7"/>
  <c r="AB199" i="7" s="1"/>
  <c r="AC199" i="7" s="1"/>
  <c r="AF199" i="7" s="1"/>
  <c r="I200" i="7"/>
  <c r="AB200" i="7" s="1"/>
  <c r="AC200" i="7" s="1"/>
  <c r="AF200" i="7" s="1"/>
  <c r="I201" i="7"/>
  <c r="AB201" i="7" s="1"/>
  <c r="AC201" i="7" s="1"/>
  <c r="AF201" i="7" s="1"/>
  <c r="I202" i="7"/>
  <c r="AB202" i="7" s="1"/>
  <c r="AC202" i="7" s="1"/>
  <c r="AF202" i="7" s="1"/>
  <c r="I203" i="7"/>
  <c r="AB203" i="7" s="1"/>
  <c r="AC203" i="7" s="1"/>
  <c r="AF203" i="7" s="1"/>
  <c r="I204" i="7"/>
  <c r="AB204" i="7" s="1"/>
  <c r="AC204" i="7" s="1"/>
  <c r="AF204" i="7" s="1"/>
  <c r="I205" i="7"/>
  <c r="AB205" i="7" s="1"/>
  <c r="AC205" i="7" s="1"/>
  <c r="AF205" i="7" s="1"/>
  <c r="I206" i="7"/>
  <c r="AB206" i="7" s="1"/>
  <c r="AC206" i="7" s="1"/>
  <c r="AF206" i="7" s="1"/>
  <c r="I207" i="7"/>
  <c r="AB207" i="7" s="1"/>
  <c r="AC207" i="7" s="1"/>
  <c r="AF207" i="7" s="1"/>
  <c r="I208" i="7"/>
  <c r="AB208" i="7" s="1"/>
  <c r="AC208" i="7" s="1"/>
  <c r="AF208" i="7" s="1"/>
  <c r="I209" i="7"/>
  <c r="AB209" i="7" s="1"/>
  <c r="AC209" i="7" s="1"/>
  <c r="AF209" i="7" s="1"/>
  <c r="I210" i="7"/>
  <c r="AB210" i="7" s="1"/>
  <c r="AC210" i="7" s="1"/>
  <c r="AF210" i="7" s="1"/>
  <c r="I211" i="7"/>
  <c r="AB211" i="7" s="1"/>
  <c r="AC211" i="7" s="1"/>
  <c r="AF211" i="7" s="1"/>
  <c r="I212" i="7"/>
  <c r="AB212" i="7" s="1"/>
  <c r="AC212" i="7" s="1"/>
  <c r="AF212" i="7" s="1"/>
  <c r="I213" i="7"/>
  <c r="AB213" i="7" s="1"/>
  <c r="AC213" i="7" s="1"/>
  <c r="AF213" i="7" s="1"/>
  <c r="I214" i="7"/>
  <c r="AB214" i="7" s="1"/>
  <c r="AC214" i="7" s="1"/>
  <c r="AF214" i="7" s="1"/>
  <c r="I215" i="7"/>
  <c r="AB215" i="7" s="1"/>
  <c r="AC215" i="7" s="1"/>
  <c r="AF215" i="7" s="1"/>
  <c r="I216" i="7"/>
  <c r="AB216" i="7" s="1"/>
  <c r="AC216" i="7" s="1"/>
  <c r="AF216" i="7" s="1"/>
  <c r="I217" i="7"/>
  <c r="AB217" i="7" s="1"/>
  <c r="AC217" i="7" s="1"/>
  <c r="AF217" i="7" s="1"/>
  <c r="I218" i="7"/>
  <c r="AB218" i="7" s="1"/>
  <c r="AC218" i="7" s="1"/>
  <c r="AF218" i="7" s="1"/>
  <c r="I219" i="7"/>
  <c r="AB219" i="7" s="1"/>
  <c r="AC219" i="7" s="1"/>
  <c r="AF219" i="7" s="1"/>
  <c r="I220" i="7"/>
  <c r="AB220" i="7" s="1"/>
  <c r="AC220" i="7" s="1"/>
  <c r="AF220" i="7" s="1"/>
  <c r="I221" i="7"/>
  <c r="AB221" i="7" s="1"/>
  <c r="AC221" i="7" s="1"/>
  <c r="AF221" i="7" s="1"/>
  <c r="I222" i="7"/>
  <c r="AB222" i="7" s="1"/>
  <c r="AC222" i="7" s="1"/>
  <c r="AF222" i="7" s="1"/>
  <c r="I223" i="7"/>
  <c r="AB223" i="7" s="1"/>
  <c r="AC223" i="7" s="1"/>
  <c r="AF223" i="7" s="1"/>
  <c r="I224" i="7"/>
  <c r="AB224" i="7" s="1"/>
  <c r="AC224" i="7" s="1"/>
  <c r="AF224" i="7" s="1"/>
  <c r="I225" i="7"/>
  <c r="AB225" i="7" s="1"/>
  <c r="AC225" i="7" s="1"/>
  <c r="AF225" i="7" s="1"/>
  <c r="I226" i="7"/>
  <c r="AB226" i="7" s="1"/>
  <c r="AC226" i="7" s="1"/>
  <c r="AF226" i="7" s="1"/>
  <c r="I227" i="7"/>
  <c r="AB227" i="7" s="1"/>
  <c r="AC227" i="7" s="1"/>
  <c r="AF227" i="7" s="1"/>
  <c r="I228" i="7"/>
  <c r="AB228" i="7" s="1"/>
  <c r="AC228" i="7" s="1"/>
  <c r="AF228" i="7" s="1"/>
  <c r="I229" i="7"/>
  <c r="AB229" i="7" s="1"/>
  <c r="AC229" i="7" s="1"/>
  <c r="AF229" i="7" s="1"/>
  <c r="I230" i="7"/>
  <c r="AB230" i="7" s="1"/>
  <c r="AC230" i="7" s="1"/>
  <c r="AF230" i="7" s="1"/>
  <c r="I231" i="7"/>
  <c r="AB231" i="7" s="1"/>
  <c r="AC231" i="7" s="1"/>
  <c r="AF231" i="7" s="1"/>
  <c r="I232" i="7"/>
  <c r="AB232" i="7" s="1"/>
  <c r="AC232" i="7" s="1"/>
  <c r="AF232" i="7" s="1"/>
  <c r="I233" i="7"/>
  <c r="AB233" i="7" s="1"/>
  <c r="AC233" i="7" s="1"/>
  <c r="AF233" i="7" s="1"/>
  <c r="I234" i="7"/>
  <c r="AB234" i="7" s="1"/>
  <c r="AC234" i="7" s="1"/>
  <c r="AF234" i="7" s="1"/>
  <c r="I235" i="7"/>
  <c r="AB235" i="7" s="1"/>
  <c r="AC235" i="7" s="1"/>
  <c r="AF235" i="7" s="1"/>
  <c r="I236" i="7"/>
  <c r="AB236" i="7" s="1"/>
  <c r="AC236" i="7" s="1"/>
  <c r="AF236" i="7" s="1"/>
  <c r="I237" i="7"/>
  <c r="AB237" i="7" s="1"/>
  <c r="AC237" i="7" s="1"/>
  <c r="AF237" i="7" s="1"/>
  <c r="I238" i="7"/>
  <c r="AB238" i="7" s="1"/>
  <c r="AC238" i="7" s="1"/>
  <c r="AF238" i="7" s="1"/>
  <c r="I239" i="7"/>
  <c r="AB239" i="7" s="1"/>
  <c r="AC239" i="7" s="1"/>
  <c r="AF239" i="7" s="1"/>
  <c r="I240" i="7"/>
  <c r="AB240" i="7" s="1"/>
  <c r="AC240" i="7" s="1"/>
  <c r="AF240" i="7" s="1"/>
  <c r="I241" i="7"/>
  <c r="AB241" i="7" s="1"/>
  <c r="AC241" i="7" s="1"/>
  <c r="AF241" i="7" s="1"/>
  <c r="I242" i="7"/>
  <c r="AB242" i="7" s="1"/>
  <c r="AC242" i="7" s="1"/>
  <c r="AF242" i="7" s="1"/>
  <c r="I243" i="7"/>
  <c r="AB243" i="7" s="1"/>
  <c r="AC243" i="7" s="1"/>
  <c r="AF243" i="7" s="1"/>
  <c r="I244" i="7"/>
  <c r="AB244" i="7" s="1"/>
  <c r="AC244" i="7" s="1"/>
  <c r="AF244" i="7" s="1"/>
  <c r="I245" i="7"/>
  <c r="AB245" i="7" s="1"/>
  <c r="AC245" i="7" s="1"/>
  <c r="AF245" i="7" s="1"/>
  <c r="I246" i="7"/>
  <c r="AB246" i="7" s="1"/>
  <c r="AC246" i="7" s="1"/>
  <c r="AF246" i="7" s="1"/>
  <c r="I247" i="7"/>
  <c r="AB247" i="7" s="1"/>
  <c r="AC247" i="7" s="1"/>
  <c r="AF247" i="7" s="1"/>
  <c r="I248" i="7"/>
  <c r="AB248" i="7" s="1"/>
  <c r="AC248" i="7" s="1"/>
  <c r="AF248" i="7" s="1"/>
  <c r="I249" i="7"/>
  <c r="AB249" i="7" s="1"/>
  <c r="AC249" i="7" s="1"/>
  <c r="AF249" i="7" s="1"/>
  <c r="I250" i="7"/>
  <c r="AB250" i="7" s="1"/>
  <c r="AC250" i="7" s="1"/>
  <c r="AF250" i="7" s="1"/>
  <c r="I251" i="7"/>
  <c r="AB251" i="7" s="1"/>
  <c r="AC251" i="7" s="1"/>
  <c r="AF251" i="7" s="1"/>
  <c r="I252" i="7"/>
  <c r="AB252" i="7" s="1"/>
  <c r="AC252" i="7" s="1"/>
  <c r="AF252" i="7" s="1"/>
  <c r="I253" i="7"/>
  <c r="AB253" i="7" s="1"/>
  <c r="AC253" i="7" s="1"/>
  <c r="AF253" i="7" s="1"/>
  <c r="I254" i="7"/>
  <c r="AB254" i="7" s="1"/>
  <c r="AC254" i="7" s="1"/>
  <c r="AF254" i="7" s="1"/>
  <c r="I255" i="7"/>
  <c r="AB255" i="7" s="1"/>
  <c r="AC255" i="7" s="1"/>
  <c r="AF255" i="7" s="1"/>
  <c r="I256" i="7"/>
  <c r="AB256" i="7" s="1"/>
  <c r="AC256" i="7" s="1"/>
  <c r="AF256" i="7" s="1"/>
  <c r="I257" i="7"/>
  <c r="AB257" i="7" s="1"/>
  <c r="AC257" i="7" s="1"/>
  <c r="AF257" i="7" s="1"/>
  <c r="I258" i="7"/>
  <c r="AB258" i="7" s="1"/>
  <c r="AC258" i="7" s="1"/>
  <c r="AF258" i="7" s="1"/>
  <c r="I259" i="7"/>
  <c r="AB259" i="7" s="1"/>
  <c r="AC259" i="7" s="1"/>
  <c r="AF259" i="7" s="1"/>
  <c r="I260" i="7"/>
  <c r="AB260" i="7" s="1"/>
  <c r="AC260" i="7" s="1"/>
  <c r="AF260" i="7" s="1"/>
  <c r="I261" i="7"/>
  <c r="AB261" i="7" s="1"/>
  <c r="AC261" i="7" s="1"/>
  <c r="AF261" i="7" s="1"/>
  <c r="I262" i="7"/>
  <c r="AB262" i="7" s="1"/>
  <c r="AC262" i="7" s="1"/>
  <c r="AF262" i="7" s="1"/>
  <c r="I263" i="7"/>
  <c r="AB263" i="7" s="1"/>
  <c r="AC263" i="7" s="1"/>
  <c r="AF263" i="7" s="1"/>
  <c r="I264" i="7"/>
  <c r="AB264" i="7" s="1"/>
  <c r="AC264" i="7" s="1"/>
  <c r="AF264" i="7" s="1"/>
  <c r="I265" i="7"/>
  <c r="AB265" i="7" s="1"/>
  <c r="AC265" i="7" s="1"/>
  <c r="AF265" i="7" s="1"/>
  <c r="I266" i="7"/>
  <c r="AB266" i="7" s="1"/>
  <c r="AC266" i="7" s="1"/>
  <c r="AF266" i="7" s="1"/>
  <c r="I267" i="7"/>
  <c r="AB267" i="7" s="1"/>
  <c r="AC267" i="7" s="1"/>
  <c r="AF267" i="7" s="1"/>
  <c r="I268" i="7"/>
  <c r="AB268" i="7" s="1"/>
  <c r="AC268" i="7" s="1"/>
  <c r="AF268" i="7" s="1"/>
  <c r="I269" i="7"/>
  <c r="AB269" i="7" s="1"/>
  <c r="AC269" i="7" s="1"/>
  <c r="AF269" i="7" s="1"/>
  <c r="I270" i="7"/>
  <c r="AB270" i="7" s="1"/>
  <c r="AC270" i="7" s="1"/>
  <c r="AF270" i="7" s="1"/>
  <c r="I271" i="7"/>
  <c r="AB271" i="7" s="1"/>
  <c r="AC271" i="7" s="1"/>
  <c r="AF271" i="7" s="1"/>
  <c r="I272" i="7"/>
  <c r="AB272" i="7" s="1"/>
  <c r="AC272" i="7" s="1"/>
  <c r="AF272" i="7" s="1"/>
  <c r="I273" i="7"/>
  <c r="AB273" i="7" s="1"/>
  <c r="AC273" i="7" s="1"/>
  <c r="AF273" i="7" s="1"/>
  <c r="I274" i="7"/>
  <c r="AB274" i="7" s="1"/>
  <c r="AC274" i="7" s="1"/>
  <c r="AF274" i="7" s="1"/>
  <c r="I275" i="7"/>
  <c r="AB275" i="7" s="1"/>
  <c r="AC275" i="7" s="1"/>
  <c r="AF275" i="7" s="1"/>
  <c r="I276" i="7"/>
  <c r="AB276" i="7" s="1"/>
  <c r="AC276" i="7" s="1"/>
  <c r="AF276" i="7" s="1"/>
  <c r="I277" i="7"/>
  <c r="AB277" i="7" s="1"/>
  <c r="AC277" i="7" s="1"/>
  <c r="AF277" i="7" s="1"/>
  <c r="I278" i="7"/>
  <c r="AB278" i="7" s="1"/>
  <c r="AC278" i="7" s="1"/>
  <c r="AF278" i="7" s="1"/>
  <c r="I279" i="7"/>
  <c r="AB279" i="7" s="1"/>
  <c r="AC279" i="7" s="1"/>
  <c r="AF279" i="7" s="1"/>
  <c r="I280" i="7"/>
  <c r="AB280" i="7" s="1"/>
  <c r="AC280" i="7" s="1"/>
  <c r="AF280" i="7" s="1"/>
  <c r="I281" i="7"/>
  <c r="AB281" i="7" s="1"/>
  <c r="AC281" i="7" s="1"/>
  <c r="AF281" i="7" s="1"/>
  <c r="I282" i="7"/>
  <c r="AB282" i="7" s="1"/>
  <c r="AC282" i="7" s="1"/>
  <c r="AF282" i="7" s="1"/>
  <c r="I283" i="7"/>
  <c r="AB283" i="7" s="1"/>
  <c r="AC283" i="7" s="1"/>
  <c r="AF283" i="7" s="1"/>
  <c r="I284" i="7"/>
  <c r="AB284" i="7" s="1"/>
  <c r="AC284" i="7" s="1"/>
  <c r="AF284" i="7" s="1"/>
  <c r="I285" i="7"/>
  <c r="AB285" i="7" s="1"/>
  <c r="AC285" i="7" s="1"/>
  <c r="AF285" i="7" s="1"/>
  <c r="I286" i="7"/>
  <c r="AB286" i="7" s="1"/>
  <c r="AC286" i="7" s="1"/>
  <c r="AF286" i="7" s="1"/>
  <c r="I287" i="7"/>
  <c r="AB287" i="7" s="1"/>
  <c r="AC287" i="7" s="1"/>
  <c r="AF287" i="7" s="1"/>
  <c r="I288" i="7"/>
  <c r="AB288" i="7" s="1"/>
  <c r="AC288" i="7" s="1"/>
  <c r="AF288" i="7" s="1"/>
  <c r="I289" i="7"/>
  <c r="AB289" i="7" s="1"/>
  <c r="AC289" i="7" s="1"/>
  <c r="AF289" i="7" s="1"/>
  <c r="I290" i="7"/>
  <c r="AB290" i="7" s="1"/>
  <c r="AC290" i="7" s="1"/>
  <c r="AF290" i="7" s="1"/>
  <c r="I291" i="7"/>
  <c r="AB291" i="7" s="1"/>
  <c r="AC291" i="7" s="1"/>
  <c r="AF291" i="7" s="1"/>
  <c r="I292" i="7"/>
  <c r="AB292" i="7" s="1"/>
  <c r="AC292" i="7" s="1"/>
  <c r="AF292" i="7" s="1"/>
  <c r="I293" i="7"/>
  <c r="AB293" i="7" s="1"/>
  <c r="AC293" i="7" s="1"/>
  <c r="AF293" i="7" s="1"/>
  <c r="I294" i="7"/>
  <c r="AB294" i="7" s="1"/>
  <c r="AC294" i="7" s="1"/>
  <c r="AF294" i="7" s="1"/>
  <c r="I295" i="7"/>
  <c r="AB295" i="7" s="1"/>
  <c r="AC295" i="7" s="1"/>
  <c r="AF295" i="7" s="1"/>
  <c r="I296" i="7"/>
  <c r="AB296" i="7" s="1"/>
  <c r="AC296" i="7" s="1"/>
  <c r="AF296" i="7" s="1"/>
  <c r="I297" i="7"/>
  <c r="AB297" i="7" s="1"/>
  <c r="AC297" i="7" s="1"/>
  <c r="AF297" i="7" s="1"/>
  <c r="I298" i="7"/>
  <c r="AB298" i="7" s="1"/>
  <c r="AC298" i="7" s="1"/>
  <c r="AF298" i="7" s="1"/>
  <c r="I299" i="7"/>
  <c r="AB299" i="7" s="1"/>
  <c r="AC299" i="7" s="1"/>
  <c r="AF299" i="7" s="1"/>
  <c r="I300" i="7"/>
  <c r="AB300" i="7" s="1"/>
  <c r="AC300" i="7" s="1"/>
  <c r="AF300" i="7" s="1"/>
  <c r="I301" i="7"/>
  <c r="AB301" i="7" s="1"/>
  <c r="AC301" i="7" s="1"/>
  <c r="AF301" i="7" s="1"/>
  <c r="I302" i="7"/>
  <c r="AB302" i="7" s="1"/>
  <c r="AC302" i="7" s="1"/>
  <c r="AF302" i="7" s="1"/>
  <c r="I303" i="7"/>
  <c r="AB303" i="7" s="1"/>
  <c r="AC303" i="7" s="1"/>
  <c r="AF303" i="7" s="1"/>
  <c r="I304" i="7"/>
  <c r="AB304" i="7" s="1"/>
  <c r="AC304" i="7" s="1"/>
  <c r="AF304" i="7" s="1"/>
  <c r="I305" i="7"/>
  <c r="AB305" i="7" s="1"/>
  <c r="AC305" i="7" s="1"/>
  <c r="AF305" i="7" s="1"/>
  <c r="I306" i="7"/>
  <c r="AB306" i="7" s="1"/>
  <c r="AC306" i="7" s="1"/>
  <c r="AF306" i="7" s="1"/>
  <c r="I307" i="7"/>
  <c r="AB307" i="7" s="1"/>
  <c r="AC307" i="7" s="1"/>
  <c r="AF307" i="7" s="1"/>
  <c r="I308" i="7"/>
  <c r="AB308" i="7" s="1"/>
  <c r="AC308" i="7" s="1"/>
  <c r="AF308" i="7" s="1"/>
  <c r="I309" i="7"/>
  <c r="AB309" i="7" s="1"/>
  <c r="AC309" i="7" s="1"/>
  <c r="AF309" i="7" s="1"/>
  <c r="I310" i="7"/>
  <c r="AB310" i="7" s="1"/>
  <c r="AC310" i="7" s="1"/>
  <c r="AF310" i="7" s="1"/>
  <c r="I311" i="7"/>
  <c r="AB311" i="7" s="1"/>
  <c r="AC311" i="7" s="1"/>
  <c r="AF311" i="7" s="1"/>
  <c r="I312" i="7"/>
  <c r="AB312" i="7" s="1"/>
  <c r="AC312" i="7" s="1"/>
  <c r="AF312" i="7" s="1"/>
  <c r="I313" i="7"/>
  <c r="AB313" i="7" s="1"/>
  <c r="AC313" i="7" s="1"/>
  <c r="AF313" i="7" s="1"/>
  <c r="I314" i="7"/>
  <c r="AB314" i="7" s="1"/>
  <c r="AC314" i="7" s="1"/>
  <c r="AF314" i="7" s="1"/>
  <c r="I315" i="7"/>
  <c r="AB315" i="7" s="1"/>
  <c r="AC315" i="7" s="1"/>
  <c r="AF315" i="7" s="1"/>
  <c r="I316" i="7"/>
  <c r="AB316" i="7" s="1"/>
  <c r="AC316" i="7" s="1"/>
  <c r="AF316" i="7" s="1"/>
  <c r="I317" i="7"/>
  <c r="AB317" i="7" s="1"/>
  <c r="AC317" i="7" s="1"/>
  <c r="AF317" i="7" s="1"/>
  <c r="I318" i="7"/>
  <c r="AB318" i="7" s="1"/>
  <c r="AC318" i="7" s="1"/>
  <c r="AF318" i="7" s="1"/>
  <c r="I319" i="7"/>
  <c r="AB319" i="7" s="1"/>
  <c r="AC319" i="7" s="1"/>
  <c r="AF319" i="7" s="1"/>
  <c r="I320" i="7"/>
  <c r="AB320" i="7" s="1"/>
  <c r="AC320" i="7" s="1"/>
  <c r="AF320" i="7" s="1"/>
  <c r="I321" i="7"/>
  <c r="AB321" i="7" s="1"/>
  <c r="AC321" i="7" s="1"/>
  <c r="AF321" i="7" s="1"/>
  <c r="I322" i="7"/>
  <c r="AB322" i="7" s="1"/>
  <c r="AC322" i="7" s="1"/>
  <c r="AF322" i="7" s="1"/>
  <c r="I323" i="7"/>
  <c r="AB323" i="7" s="1"/>
  <c r="AC323" i="7" s="1"/>
  <c r="AF323" i="7" s="1"/>
  <c r="I324" i="7"/>
  <c r="AB324" i="7" s="1"/>
  <c r="AC324" i="7" s="1"/>
  <c r="AF324" i="7" s="1"/>
  <c r="I325" i="7"/>
  <c r="AB325" i="7" s="1"/>
  <c r="AC325" i="7" s="1"/>
  <c r="AF325" i="7" s="1"/>
  <c r="I326" i="7"/>
  <c r="AB326" i="7" s="1"/>
  <c r="AC326" i="7" s="1"/>
  <c r="AF326" i="7" s="1"/>
  <c r="I327" i="7"/>
  <c r="AB327" i="7" s="1"/>
  <c r="AC327" i="7" s="1"/>
  <c r="AF327" i="7" s="1"/>
  <c r="I328" i="7"/>
  <c r="AB328" i="7" s="1"/>
  <c r="AC328" i="7" s="1"/>
  <c r="AF328" i="7" s="1"/>
  <c r="I329" i="7"/>
  <c r="AB329" i="7" s="1"/>
  <c r="AC329" i="7" s="1"/>
  <c r="AF329" i="7" s="1"/>
  <c r="I330" i="7"/>
  <c r="AB330" i="7" s="1"/>
  <c r="AC330" i="7" s="1"/>
  <c r="AF330" i="7" s="1"/>
  <c r="I331" i="7"/>
  <c r="AB331" i="7" s="1"/>
  <c r="AC331" i="7" s="1"/>
  <c r="AF331" i="7" s="1"/>
  <c r="I332" i="7"/>
  <c r="AB332" i="7" s="1"/>
  <c r="AC332" i="7" s="1"/>
  <c r="AF332" i="7" s="1"/>
  <c r="I333" i="7"/>
  <c r="AB333" i="7" s="1"/>
  <c r="AC333" i="7" s="1"/>
  <c r="AF333" i="7" s="1"/>
  <c r="I334" i="7"/>
  <c r="AB334" i="7" s="1"/>
  <c r="AC334" i="7" s="1"/>
  <c r="AF334" i="7" s="1"/>
  <c r="I335" i="7"/>
  <c r="AB335" i="7" s="1"/>
  <c r="AC335" i="7" s="1"/>
  <c r="AF335" i="7" s="1"/>
  <c r="I336" i="7"/>
  <c r="AB336" i="7" s="1"/>
  <c r="AC336" i="7" s="1"/>
  <c r="AF336" i="7" s="1"/>
  <c r="I337" i="7"/>
  <c r="AB337" i="7" s="1"/>
  <c r="AC337" i="7" s="1"/>
  <c r="AF337" i="7" s="1"/>
  <c r="I338" i="7"/>
  <c r="AB338" i="7" s="1"/>
  <c r="AC338" i="7" s="1"/>
  <c r="AF338" i="7" s="1"/>
  <c r="I339" i="7"/>
  <c r="AB339" i="7" s="1"/>
  <c r="AC339" i="7" s="1"/>
  <c r="AF339" i="7" s="1"/>
  <c r="I340" i="7"/>
  <c r="AB340" i="7" s="1"/>
  <c r="AC340" i="7" s="1"/>
  <c r="AF340" i="7" s="1"/>
  <c r="I341" i="7"/>
  <c r="AB341" i="7" s="1"/>
  <c r="AC341" i="7" s="1"/>
  <c r="AF341" i="7" s="1"/>
  <c r="I342" i="7"/>
  <c r="AB342" i="7" s="1"/>
  <c r="AC342" i="7" s="1"/>
  <c r="AF342" i="7" s="1"/>
  <c r="I343" i="7"/>
  <c r="AB343" i="7" s="1"/>
  <c r="AC343" i="7" s="1"/>
  <c r="AF343" i="7" s="1"/>
  <c r="I344" i="7"/>
  <c r="AB344" i="7" s="1"/>
  <c r="AC344" i="7" s="1"/>
  <c r="AF344" i="7" s="1"/>
  <c r="I345" i="7"/>
  <c r="AB345" i="7" s="1"/>
  <c r="AC345" i="7" s="1"/>
  <c r="AF345" i="7" s="1"/>
  <c r="I346" i="7"/>
  <c r="AB346" i="7" s="1"/>
  <c r="AC346" i="7" s="1"/>
  <c r="AF346" i="7" s="1"/>
  <c r="I347" i="7"/>
  <c r="AB347" i="7" s="1"/>
  <c r="AC347" i="7" s="1"/>
  <c r="AF347" i="7" s="1"/>
  <c r="I348" i="7"/>
  <c r="AB348" i="7" s="1"/>
  <c r="AC348" i="7" s="1"/>
  <c r="AF348" i="7" s="1"/>
  <c r="I349" i="7"/>
  <c r="AB349" i="7" s="1"/>
  <c r="AC349" i="7" s="1"/>
  <c r="AF349" i="7" s="1"/>
  <c r="I350" i="7"/>
  <c r="AB350" i="7" s="1"/>
  <c r="AC350" i="7" s="1"/>
  <c r="AF350" i="7" s="1"/>
  <c r="I351" i="7"/>
  <c r="AB351" i="7" s="1"/>
  <c r="AC351" i="7" s="1"/>
  <c r="AF351" i="7" s="1"/>
  <c r="I352" i="7"/>
  <c r="AB352" i="7" s="1"/>
  <c r="AC352" i="7" s="1"/>
  <c r="AF352" i="7" s="1"/>
  <c r="I353" i="7"/>
  <c r="AB353" i="7" s="1"/>
  <c r="AC353" i="7" s="1"/>
  <c r="AF353" i="7" s="1"/>
  <c r="I354" i="7"/>
  <c r="AB354" i="7" s="1"/>
  <c r="AC354" i="7" s="1"/>
  <c r="AF354" i="7" s="1"/>
  <c r="I355" i="7"/>
  <c r="AB355" i="7" s="1"/>
  <c r="AC355" i="7" s="1"/>
  <c r="AF355" i="7" s="1"/>
  <c r="I356" i="7"/>
  <c r="AB356" i="7" s="1"/>
  <c r="AC356" i="7" s="1"/>
  <c r="AF356" i="7" s="1"/>
  <c r="I357" i="7"/>
  <c r="AB357" i="7" s="1"/>
  <c r="AC357" i="7" s="1"/>
  <c r="AF357" i="7" s="1"/>
  <c r="I358" i="7"/>
  <c r="AB358" i="7" s="1"/>
  <c r="AC358" i="7" s="1"/>
  <c r="AF358" i="7" s="1"/>
  <c r="I359" i="7"/>
  <c r="AB359" i="7" s="1"/>
  <c r="AC359" i="7" s="1"/>
  <c r="AF359" i="7" s="1"/>
  <c r="I360" i="7"/>
  <c r="AB360" i="7" s="1"/>
  <c r="AC360" i="7" s="1"/>
  <c r="AF360" i="7" s="1"/>
  <c r="I361" i="7"/>
  <c r="AB361" i="7" s="1"/>
  <c r="AC361" i="7" s="1"/>
  <c r="AF361" i="7" s="1"/>
  <c r="I362" i="7"/>
  <c r="AB362" i="7" s="1"/>
  <c r="AC362" i="7" s="1"/>
  <c r="AF362" i="7" s="1"/>
  <c r="I363" i="7"/>
  <c r="AB363" i="7" s="1"/>
  <c r="AC363" i="7" s="1"/>
  <c r="AF363" i="7" s="1"/>
  <c r="I364" i="7"/>
  <c r="AB364" i="7" s="1"/>
  <c r="AC364" i="7" s="1"/>
  <c r="AF364" i="7" s="1"/>
  <c r="I365" i="7"/>
  <c r="AB365" i="7" s="1"/>
  <c r="AC365" i="7" s="1"/>
  <c r="AF365" i="7" s="1"/>
  <c r="I366" i="7"/>
  <c r="AB366" i="7" s="1"/>
  <c r="AC366" i="7" s="1"/>
  <c r="AF366" i="7" s="1"/>
  <c r="I367" i="7"/>
  <c r="AB367" i="7" s="1"/>
  <c r="AC367" i="7" s="1"/>
  <c r="AF367" i="7" s="1"/>
  <c r="I368" i="7"/>
  <c r="AB368" i="7" s="1"/>
  <c r="AC368" i="7" s="1"/>
  <c r="AF368" i="7" s="1"/>
  <c r="I369" i="7"/>
  <c r="AB369" i="7" s="1"/>
  <c r="AC369" i="7" s="1"/>
  <c r="AF369" i="7" s="1"/>
  <c r="I370" i="7"/>
  <c r="AB370" i="7" s="1"/>
  <c r="AC370" i="7" s="1"/>
  <c r="AF370" i="7" s="1"/>
  <c r="I371" i="7"/>
  <c r="AB371" i="7" s="1"/>
  <c r="AC371" i="7" s="1"/>
  <c r="AF371" i="7" s="1"/>
  <c r="I372" i="7"/>
  <c r="AB372" i="7" s="1"/>
  <c r="AC372" i="7" s="1"/>
  <c r="AF372" i="7" s="1"/>
  <c r="I373" i="7"/>
  <c r="AB373" i="7" s="1"/>
  <c r="AC373" i="7" s="1"/>
  <c r="AF373" i="7" s="1"/>
  <c r="I374" i="7"/>
  <c r="AB374" i="7" s="1"/>
  <c r="AC374" i="7" s="1"/>
  <c r="AF374" i="7" s="1"/>
  <c r="I375" i="7"/>
  <c r="AB375" i="7" s="1"/>
  <c r="AC375" i="7" s="1"/>
  <c r="AF375" i="7" s="1"/>
  <c r="I376" i="7"/>
  <c r="AB376" i="7" s="1"/>
  <c r="AC376" i="7" s="1"/>
  <c r="AF376" i="7" s="1"/>
  <c r="I377" i="7"/>
  <c r="AB377" i="7" s="1"/>
  <c r="AC377" i="7" s="1"/>
  <c r="AF377" i="7" s="1"/>
  <c r="I378" i="7"/>
  <c r="AB378" i="7" s="1"/>
  <c r="AC378" i="7" s="1"/>
  <c r="AF378" i="7" s="1"/>
  <c r="I379" i="7"/>
  <c r="AB379" i="7" s="1"/>
  <c r="AC379" i="7" s="1"/>
  <c r="AF379" i="7" s="1"/>
  <c r="I380" i="7"/>
  <c r="AB380" i="7" s="1"/>
  <c r="AC380" i="7" s="1"/>
  <c r="AF380" i="7" s="1"/>
  <c r="I381" i="7"/>
  <c r="AB381" i="7" s="1"/>
  <c r="AC381" i="7" s="1"/>
  <c r="AF381" i="7" s="1"/>
  <c r="I382" i="7"/>
  <c r="AB382" i="7" s="1"/>
  <c r="AC382" i="7" s="1"/>
  <c r="AF382" i="7" s="1"/>
  <c r="I383" i="7"/>
  <c r="AB383" i="7" s="1"/>
  <c r="AC383" i="7" s="1"/>
  <c r="AF383" i="7" s="1"/>
  <c r="I384" i="7"/>
  <c r="AB384" i="7" s="1"/>
  <c r="AC384" i="7" s="1"/>
  <c r="AF384" i="7" s="1"/>
  <c r="I385" i="7"/>
  <c r="AB385" i="7" s="1"/>
  <c r="AC385" i="7" s="1"/>
  <c r="AF385" i="7" s="1"/>
  <c r="I386" i="7"/>
  <c r="AB386" i="7" s="1"/>
  <c r="AC386" i="7" s="1"/>
  <c r="AF386" i="7" s="1"/>
  <c r="I387" i="7"/>
  <c r="AB387" i="7" s="1"/>
  <c r="AC387" i="7" s="1"/>
  <c r="AF387" i="7" s="1"/>
  <c r="I388" i="7"/>
  <c r="AB388" i="7" s="1"/>
  <c r="AC388" i="7" s="1"/>
  <c r="AF388" i="7" s="1"/>
  <c r="I389" i="7"/>
  <c r="AB389" i="7" s="1"/>
  <c r="AC389" i="7" s="1"/>
  <c r="AF389" i="7" s="1"/>
  <c r="I390" i="7"/>
  <c r="AB390" i="7" s="1"/>
  <c r="AC390" i="7" s="1"/>
  <c r="AF390" i="7" s="1"/>
  <c r="I391" i="7"/>
  <c r="AB391" i="7" s="1"/>
  <c r="AC391" i="7" s="1"/>
  <c r="AF391" i="7" s="1"/>
  <c r="I392" i="7"/>
  <c r="AB392" i="7" s="1"/>
  <c r="AC392" i="7" s="1"/>
  <c r="AF392" i="7" s="1"/>
  <c r="I393" i="7"/>
  <c r="AB393" i="7" s="1"/>
  <c r="AC393" i="7" s="1"/>
  <c r="AF393" i="7" s="1"/>
  <c r="I394" i="7"/>
  <c r="AB394" i="7" s="1"/>
  <c r="AC394" i="7" s="1"/>
  <c r="AF394" i="7" s="1"/>
  <c r="I395" i="7"/>
  <c r="AB395" i="7" s="1"/>
  <c r="AC395" i="7" s="1"/>
  <c r="AF395" i="7" s="1"/>
  <c r="I396" i="7"/>
  <c r="AB396" i="7" s="1"/>
  <c r="AC396" i="7" s="1"/>
  <c r="AF396" i="7" s="1"/>
  <c r="I397" i="7"/>
  <c r="AB397" i="7" s="1"/>
  <c r="AC397" i="7" s="1"/>
  <c r="AF397" i="7" s="1"/>
  <c r="I398" i="7"/>
  <c r="AB398" i="7" s="1"/>
  <c r="AC398" i="7" s="1"/>
  <c r="AF398" i="7" s="1"/>
  <c r="I399" i="7"/>
  <c r="AB399" i="7" s="1"/>
  <c r="AC399" i="7" s="1"/>
  <c r="AF399" i="7" s="1"/>
  <c r="I400" i="7"/>
  <c r="AB400" i="7" s="1"/>
  <c r="AC400" i="7" s="1"/>
  <c r="AF400" i="7" s="1"/>
  <c r="I401" i="7"/>
  <c r="AB401" i="7" s="1"/>
  <c r="AC401" i="7" s="1"/>
  <c r="AF401" i="7" s="1"/>
  <c r="I402" i="7"/>
  <c r="AB402" i="7" s="1"/>
  <c r="AC402" i="7" s="1"/>
  <c r="AF402" i="7" s="1"/>
  <c r="I403" i="7"/>
  <c r="AB403" i="7" s="1"/>
  <c r="AC403" i="7" s="1"/>
  <c r="AF403" i="7" s="1"/>
  <c r="I404" i="7"/>
  <c r="AB404" i="7" s="1"/>
  <c r="AC404" i="7" s="1"/>
  <c r="AF404" i="7" s="1"/>
  <c r="I405" i="7"/>
  <c r="AB405" i="7" s="1"/>
  <c r="AC405" i="7" s="1"/>
  <c r="AF405" i="7" s="1"/>
  <c r="I406" i="7"/>
  <c r="AB406" i="7" s="1"/>
  <c r="AC406" i="7" s="1"/>
  <c r="AF406" i="7" s="1"/>
  <c r="I407" i="7"/>
  <c r="AB407" i="7" s="1"/>
  <c r="AC407" i="7" s="1"/>
  <c r="AF407" i="7" s="1"/>
  <c r="I408" i="7"/>
  <c r="AB408" i="7" s="1"/>
  <c r="AC408" i="7" s="1"/>
  <c r="AF408" i="7" s="1"/>
  <c r="I409" i="7"/>
  <c r="AB409" i="7" s="1"/>
  <c r="AC409" i="7" s="1"/>
  <c r="AF409" i="7" s="1"/>
  <c r="I410" i="7"/>
  <c r="AB410" i="7" s="1"/>
  <c r="AC410" i="7" s="1"/>
  <c r="AF410" i="7" s="1"/>
  <c r="I411" i="7"/>
  <c r="AB411" i="7" s="1"/>
  <c r="AC411" i="7" s="1"/>
  <c r="AF411" i="7" s="1"/>
  <c r="I412" i="7"/>
  <c r="AB412" i="7" s="1"/>
  <c r="AC412" i="7" s="1"/>
  <c r="AF412" i="7" s="1"/>
  <c r="I413" i="7"/>
  <c r="AB413" i="7" s="1"/>
  <c r="AC413" i="7" s="1"/>
  <c r="AF413" i="7" s="1"/>
  <c r="I414" i="7"/>
  <c r="AB414" i="7" s="1"/>
  <c r="AC414" i="7" s="1"/>
  <c r="AF414" i="7" s="1"/>
  <c r="I415" i="7"/>
  <c r="AB415" i="7" s="1"/>
  <c r="AC415" i="7" s="1"/>
  <c r="AF415" i="7" s="1"/>
  <c r="I416" i="7"/>
  <c r="AB416" i="7" s="1"/>
  <c r="AC416" i="7" s="1"/>
  <c r="AF416" i="7" s="1"/>
  <c r="I417" i="7"/>
  <c r="AB417" i="7" s="1"/>
  <c r="AC417" i="7" s="1"/>
  <c r="AF417" i="7" s="1"/>
  <c r="I418" i="7"/>
  <c r="AB418" i="7" s="1"/>
  <c r="AC418" i="7" s="1"/>
  <c r="AF418" i="7" s="1"/>
  <c r="I419" i="7"/>
  <c r="AB419" i="7" s="1"/>
  <c r="AC419" i="7" s="1"/>
  <c r="AF419" i="7" s="1"/>
  <c r="I420" i="7"/>
  <c r="AB420" i="7" s="1"/>
  <c r="AC420" i="7" s="1"/>
  <c r="AF420" i="7" s="1"/>
  <c r="I421" i="7"/>
  <c r="AB421" i="7" s="1"/>
  <c r="AC421" i="7" s="1"/>
  <c r="AF421" i="7" s="1"/>
  <c r="I422" i="7"/>
  <c r="AB422" i="7" s="1"/>
  <c r="AC422" i="7" s="1"/>
  <c r="AF422" i="7" s="1"/>
  <c r="I423" i="7"/>
  <c r="AB423" i="7" s="1"/>
  <c r="AC423" i="7" s="1"/>
  <c r="AF423" i="7" s="1"/>
  <c r="I424" i="7"/>
  <c r="AB424" i="7" s="1"/>
  <c r="AC424" i="7" s="1"/>
  <c r="AF424" i="7" s="1"/>
  <c r="I425" i="7"/>
  <c r="AB425" i="7" s="1"/>
  <c r="AC425" i="7" s="1"/>
  <c r="AF425" i="7" s="1"/>
  <c r="I426" i="7"/>
  <c r="AB426" i="7" s="1"/>
  <c r="AC426" i="7" s="1"/>
  <c r="AF426" i="7" s="1"/>
  <c r="I427" i="7"/>
  <c r="AB427" i="7" s="1"/>
  <c r="AC427" i="7" s="1"/>
  <c r="AF427" i="7" s="1"/>
  <c r="I428" i="7"/>
  <c r="AB428" i="7" s="1"/>
  <c r="AC428" i="7" s="1"/>
  <c r="AF428" i="7" s="1"/>
  <c r="I429" i="7"/>
  <c r="AB429" i="7" s="1"/>
  <c r="AC429" i="7" s="1"/>
  <c r="AF429" i="7" s="1"/>
  <c r="I430" i="7"/>
  <c r="AB430" i="7" s="1"/>
  <c r="AC430" i="7" s="1"/>
  <c r="AF430" i="7" s="1"/>
  <c r="I431" i="7"/>
  <c r="AB431" i="7" s="1"/>
  <c r="AC431" i="7" s="1"/>
  <c r="AF431" i="7" s="1"/>
  <c r="I432" i="7"/>
  <c r="AB432" i="7" s="1"/>
  <c r="AC432" i="7" s="1"/>
  <c r="AF432" i="7" s="1"/>
  <c r="I433" i="7"/>
  <c r="AB433" i="7" s="1"/>
  <c r="AC433" i="7" s="1"/>
  <c r="AF433" i="7" s="1"/>
  <c r="I434" i="7"/>
  <c r="AB434" i="7" s="1"/>
  <c r="AC434" i="7" s="1"/>
  <c r="AF434" i="7" s="1"/>
  <c r="I435" i="7"/>
  <c r="AB435" i="7" s="1"/>
  <c r="AC435" i="7" s="1"/>
  <c r="AF435" i="7" s="1"/>
  <c r="I436" i="7"/>
  <c r="AB436" i="7" s="1"/>
  <c r="AC436" i="7" s="1"/>
  <c r="AF436" i="7" s="1"/>
  <c r="I437" i="7"/>
  <c r="AB437" i="7" s="1"/>
  <c r="AC437" i="7" s="1"/>
  <c r="AF437" i="7" s="1"/>
  <c r="I438" i="7"/>
  <c r="AB438" i="7" s="1"/>
  <c r="AC438" i="7" s="1"/>
  <c r="AF438" i="7" s="1"/>
  <c r="I439" i="7"/>
  <c r="AB439" i="7" s="1"/>
  <c r="AC439" i="7" s="1"/>
  <c r="AF439" i="7" s="1"/>
  <c r="I440" i="7"/>
  <c r="AB440" i="7" s="1"/>
  <c r="AC440" i="7" s="1"/>
  <c r="AF440" i="7" s="1"/>
  <c r="I441" i="7"/>
  <c r="AB441" i="7" s="1"/>
  <c r="AC441" i="7" s="1"/>
  <c r="AF441" i="7" s="1"/>
  <c r="I442" i="7"/>
  <c r="AB442" i="7" s="1"/>
  <c r="AC442" i="7" s="1"/>
  <c r="AF442" i="7" s="1"/>
  <c r="I443" i="7"/>
  <c r="AB443" i="7" s="1"/>
  <c r="AC443" i="7" s="1"/>
  <c r="AF443" i="7" s="1"/>
  <c r="I444" i="7"/>
  <c r="AB444" i="7" s="1"/>
  <c r="AC444" i="7" s="1"/>
  <c r="AF444" i="7" s="1"/>
  <c r="I445" i="7"/>
  <c r="AB445" i="7" s="1"/>
  <c r="AC445" i="7" s="1"/>
  <c r="AF445" i="7" s="1"/>
  <c r="I446" i="7"/>
  <c r="AB446" i="7" s="1"/>
  <c r="AC446" i="7" s="1"/>
  <c r="AF446" i="7" s="1"/>
  <c r="I447" i="7"/>
  <c r="AB447" i="7" s="1"/>
  <c r="AC447" i="7" s="1"/>
  <c r="AF447" i="7" s="1"/>
  <c r="I448" i="7"/>
  <c r="AB448" i="7" s="1"/>
  <c r="AC448" i="7" s="1"/>
  <c r="AF448" i="7" s="1"/>
  <c r="I449" i="7"/>
  <c r="AB449" i="7" s="1"/>
  <c r="AC449" i="7" s="1"/>
  <c r="AF449" i="7" s="1"/>
  <c r="I450" i="7"/>
  <c r="AB450" i="7" s="1"/>
  <c r="AC450" i="7" s="1"/>
  <c r="AF450" i="7" s="1"/>
  <c r="I451" i="7"/>
  <c r="AB451" i="7" s="1"/>
  <c r="AC451" i="7" s="1"/>
  <c r="AF451" i="7" s="1"/>
  <c r="I452" i="7"/>
  <c r="AB452" i="7" s="1"/>
  <c r="AC452" i="7" s="1"/>
  <c r="AF452" i="7" s="1"/>
  <c r="I453" i="7"/>
  <c r="AB453" i="7" s="1"/>
  <c r="AC453" i="7" s="1"/>
  <c r="AF453" i="7" s="1"/>
  <c r="I454" i="7"/>
  <c r="AB454" i="7" s="1"/>
  <c r="AC454" i="7" s="1"/>
  <c r="AF454" i="7" s="1"/>
  <c r="I455" i="7"/>
  <c r="AB455" i="7" s="1"/>
  <c r="AC455" i="7" s="1"/>
  <c r="AF455" i="7" s="1"/>
  <c r="I456" i="7"/>
  <c r="AB456" i="7" s="1"/>
  <c r="AC456" i="7" s="1"/>
  <c r="AF456" i="7" s="1"/>
  <c r="I457" i="7"/>
  <c r="AB457" i="7" s="1"/>
  <c r="AC457" i="7" s="1"/>
  <c r="AF457" i="7" s="1"/>
  <c r="I458" i="7"/>
  <c r="AB458" i="7" s="1"/>
  <c r="AC458" i="7" s="1"/>
  <c r="AF458" i="7" s="1"/>
  <c r="I459" i="7"/>
  <c r="AB459" i="7" s="1"/>
  <c r="AC459" i="7" s="1"/>
  <c r="AF459" i="7" s="1"/>
  <c r="I460" i="7"/>
  <c r="AB460" i="7" s="1"/>
  <c r="AC460" i="7" s="1"/>
  <c r="AF460" i="7" s="1"/>
  <c r="I461" i="7"/>
  <c r="AB461" i="7" s="1"/>
  <c r="AC461" i="7" s="1"/>
  <c r="AF461" i="7" s="1"/>
  <c r="I462" i="7"/>
  <c r="AB462" i="7" s="1"/>
  <c r="AC462" i="7" s="1"/>
  <c r="AF462" i="7" s="1"/>
  <c r="I463" i="7"/>
  <c r="AB463" i="7" s="1"/>
  <c r="AC463" i="7" s="1"/>
  <c r="AF463" i="7" s="1"/>
  <c r="I464" i="7"/>
  <c r="AB464" i="7" s="1"/>
  <c r="AC464" i="7" s="1"/>
  <c r="AF464" i="7" s="1"/>
  <c r="I465" i="7"/>
  <c r="AB465" i="7" s="1"/>
  <c r="AC465" i="7" s="1"/>
  <c r="AF465" i="7" s="1"/>
  <c r="I466" i="7"/>
  <c r="AB466" i="7" s="1"/>
  <c r="AC466" i="7" s="1"/>
  <c r="AF466" i="7" s="1"/>
  <c r="I467" i="7"/>
  <c r="AB467" i="7" s="1"/>
  <c r="AC467" i="7" s="1"/>
  <c r="AF467" i="7" s="1"/>
  <c r="I468" i="7"/>
  <c r="AB468" i="7" s="1"/>
  <c r="AC468" i="7" s="1"/>
  <c r="AF468" i="7" s="1"/>
  <c r="I469" i="7"/>
  <c r="AB469" i="7" s="1"/>
  <c r="AC469" i="7" s="1"/>
  <c r="AF469" i="7" s="1"/>
  <c r="I470" i="7"/>
  <c r="AB470" i="7" s="1"/>
  <c r="AC470" i="7" s="1"/>
  <c r="AF470" i="7" s="1"/>
  <c r="I471" i="7"/>
  <c r="AB471" i="7" s="1"/>
  <c r="AC471" i="7" s="1"/>
  <c r="AF471" i="7" s="1"/>
  <c r="I472" i="7"/>
  <c r="AB472" i="7" s="1"/>
  <c r="AC472" i="7" s="1"/>
  <c r="AF472" i="7" s="1"/>
  <c r="I473" i="7"/>
  <c r="AB473" i="7" s="1"/>
  <c r="AC473" i="7" s="1"/>
  <c r="AF473" i="7" s="1"/>
  <c r="I474" i="7"/>
  <c r="AB474" i="7" s="1"/>
  <c r="AC474" i="7" s="1"/>
  <c r="AF474" i="7" s="1"/>
  <c r="I475" i="7"/>
  <c r="AB475" i="7" s="1"/>
  <c r="AC475" i="7" s="1"/>
  <c r="AF475" i="7" s="1"/>
  <c r="I476" i="7"/>
  <c r="AB476" i="7" s="1"/>
  <c r="AC476" i="7" s="1"/>
  <c r="AF476" i="7" s="1"/>
  <c r="I477" i="7"/>
  <c r="AB477" i="7" s="1"/>
  <c r="AC477" i="7" s="1"/>
  <c r="AF477" i="7" s="1"/>
  <c r="I478" i="7"/>
  <c r="AB478" i="7" s="1"/>
  <c r="AC478" i="7" s="1"/>
  <c r="AF478" i="7" s="1"/>
  <c r="I479" i="7"/>
  <c r="AB479" i="7" s="1"/>
  <c r="AC479" i="7" s="1"/>
  <c r="AF479" i="7" s="1"/>
  <c r="I480" i="7"/>
  <c r="AB480" i="7" s="1"/>
  <c r="AC480" i="7" s="1"/>
  <c r="AF480" i="7" s="1"/>
  <c r="I481" i="7"/>
  <c r="AB481" i="7" s="1"/>
  <c r="AC481" i="7" s="1"/>
  <c r="AF481" i="7" s="1"/>
  <c r="I482" i="7"/>
  <c r="AB482" i="7" s="1"/>
  <c r="AC482" i="7" s="1"/>
  <c r="AF482" i="7" s="1"/>
  <c r="I483" i="7"/>
  <c r="AB483" i="7" s="1"/>
  <c r="AC483" i="7" s="1"/>
  <c r="AF483" i="7" s="1"/>
  <c r="I484" i="7"/>
  <c r="AB484" i="7" s="1"/>
  <c r="AC484" i="7" s="1"/>
  <c r="AF484" i="7" s="1"/>
  <c r="I485" i="7"/>
  <c r="AB485" i="7" s="1"/>
  <c r="AC485" i="7" s="1"/>
  <c r="AF485" i="7" s="1"/>
  <c r="I486" i="7"/>
  <c r="AB486" i="7" s="1"/>
  <c r="AC486" i="7" s="1"/>
  <c r="AF486" i="7" s="1"/>
  <c r="I487" i="7"/>
  <c r="AB487" i="7" s="1"/>
  <c r="AC487" i="7" s="1"/>
  <c r="AF487" i="7" s="1"/>
  <c r="I488" i="7"/>
  <c r="AB488" i="7" s="1"/>
  <c r="AC488" i="7" s="1"/>
  <c r="AF488" i="7" s="1"/>
  <c r="I489" i="7"/>
  <c r="AB489" i="7" s="1"/>
  <c r="AC489" i="7" s="1"/>
  <c r="AF489" i="7" s="1"/>
  <c r="I490" i="7"/>
  <c r="AB490" i="7" s="1"/>
  <c r="AC490" i="7" s="1"/>
  <c r="AF490" i="7" s="1"/>
  <c r="I491" i="7"/>
  <c r="AB491" i="7" s="1"/>
  <c r="AC491" i="7" s="1"/>
  <c r="AF491" i="7" s="1"/>
  <c r="I492" i="7"/>
  <c r="AB492" i="7" s="1"/>
  <c r="AC492" i="7" s="1"/>
  <c r="AF492" i="7" s="1"/>
  <c r="I493" i="7"/>
  <c r="AB493" i="7" s="1"/>
  <c r="AC493" i="7" s="1"/>
  <c r="AF493" i="7" s="1"/>
  <c r="I494" i="7"/>
  <c r="AB494" i="7" s="1"/>
  <c r="AC494" i="7" s="1"/>
  <c r="AF494" i="7" s="1"/>
  <c r="I495" i="7"/>
  <c r="AB495" i="7" s="1"/>
  <c r="AC495" i="7" s="1"/>
  <c r="AF495" i="7" s="1"/>
  <c r="I496" i="7"/>
  <c r="AB496" i="7" s="1"/>
  <c r="AC496" i="7" s="1"/>
  <c r="AF496" i="7" s="1"/>
  <c r="I497" i="7"/>
  <c r="AB497" i="7" s="1"/>
  <c r="AC497" i="7" s="1"/>
  <c r="AF497" i="7" s="1"/>
  <c r="I498" i="7"/>
  <c r="AB498" i="7" s="1"/>
  <c r="AC498" i="7" s="1"/>
  <c r="AF498" i="7" s="1"/>
  <c r="I499" i="7"/>
  <c r="AB499" i="7" s="1"/>
  <c r="AC499" i="7" s="1"/>
  <c r="AF499" i="7" s="1"/>
  <c r="I500" i="7"/>
  <c r="AB500" i="7" s="1"/>
  <c r="AC500" i="7" s="1"/>
  <c r="AF500" i="7" s="1"/>
  <c r="I501" i="7"/>
  <c r="AB501" i="7" s="1"/>
  <c r="AC501" i="7" s="1"/>
  <c r="AF501" i="7" s="1"/>
  <c r="I502" i="7"/>
  <c r="AB502" i="7" s="1"/>
  <c r="AC502" i="7" s="1"/>
  <c r="AF502" i="7" s="1"/>
  <c r="I503" i="7"/>
  <c r="AB503" i="7" s="1"/>
  <c r="AC503" i="7" s="1"/>
  <c r="AF503" i="7" s="1"/>
  <c r="I504" i="7"/>
  <c r="AB504" i="7" s="1"/>
  <c r="AC504" i="7" s="1"/>
  <c r="AF504" i="7" s="1"/>
  <c r="I505" i="7"/>
  <c r="AB505" i="7" s="1"/>
  <c r="AC505" i="7" s="1"/>
  <c r="AF505" i="7" s="1"/>
  <c r="I506" i="7"/>
  <c r="AB506" i="7" s="1"/>
  <c r="AC506" i="7" s="1"/>
  <c r="AF506" i="7" s="1"/>
  <c r="I507" i="7"/>
  <c r="AB507" i="7" s="1"/>
  <c r="AC507" i="7" s="1"/>
  <c r="AF507" i="7" s="1"/>
  <c r="I508" i="7"/>
  <c r="AB508" i="7" s="1"/>
  <c r="AC508" i="7" s="1"/>
  <c r="AF508" i="7" s="1"/>
  <c r="I509" i="7"/>
  <c r="AB509" i="7" s="1"/>
  <c r="AC509" i="7" s="1"/>
  <c r="AF509" i="7" s="1"/>
  <c r="I510" i="7"/>
  <c r="AB510" i="7" s="1"/>
  <c r="AC510" i="7" s="1"/>
  <c r="AF510" i="7" s="1"/>
  <c r="I511" i="7"/>
  <c r="AB511" i="7" s="1"/>
  <c r="AC511" i="7" s="1"/>
  <c r="AF511" i="7" s="1"/>
  <c r="I512" i="7"/>
  <c r="AB512" i="7" s="1"/>
  <c r="AC512" i="7" s="1"/>
  <c r="AF512" i="7" s="1"/>
  <c r="I513" i="7"/>
  <c r="AB513" i="7" s="1"/>
  <c r="AC513" i="7" s="1"/>
  <c r="AF513" i="7" s="1"/>
  <c r="I514" i="7"/>
  <c r="AB514" i="7" s="1"/>
  <c r="AC514" i="7" s="1"/>
  <c r="AF514" i="7" s="1"/>
  <c r="I515" i="7"/>
  <c r="AB515" i="7" s="1"/>
  <c r="AC515" i="7" s="1"/>
  <c r="AF515" i="7" s="1"/>
  <c r="I516" i="7"/>
  <c r="AB516" i="7" s="1"/>
  <c r="AC516" i="7" s="1"/>
  <c r="AF516" i="7" s="1"/>
  <c r="I517" i="7"/>
  <c r="AB517" i="7" s="1"/>
  <c r="AC517" i="7" s="1"/>
  <c r="AF517" i="7" s="1"/>
  <c r="I518" i="7"/>
  <c r="AB518" i="7" s="1"/>
  <c r="AC518" i="7" s="1"/>
  <c r="AF518" i="7" s="1"/>
  <c r="I519" i="7"/>
  <c r="AB519" i="7" s="1"/>
  <c r="AC519" i="7" s="1"/>
  <c r="AF519" i="7" s="1"/>
  <c r="I520" i="7"/>
  <c r="AB520" i="7" s="1"/>
  <c r="AC520" i="7" s="1"/>
  <c r="AF520" i="7" s="1"/>
  <c r="I521" i="7"/>
  <c r="AB521" i="7" s="1"/>
  <c r="AC521" i="7" s="1"/>
  <c r="AF521" i="7" s="1"/>
  <c r="I522" i="7"/>
  <c r="AB522" i="7" s="1"/>
  <c r="AC522" i="7" s="1"/>
  <c r="AF522" i="7" s="1"/>
  <c r="I523" i="7"/>
  <c r="AB523" i="7" s="1"/>
  <c r="AC523" i="7" s="1"/>
  <c r="AF523" i="7" s="1"/>
  <c r="I524" i="7"/>
  <c r="AB524" i="7" s="1"/>
  <c r="AC524" i="7" s="1"/>
  <c r="AF524" i="7" s="1"/>
  <c r="I525" i="7"/>
  <c r="AB525" i="7" s="1"/>
  <c r="AC525" i="7" s="1"/>
  <c r="AF525" i="7" s="1"/>
  <c r="I526" i="7"/>
  <c r="AB526" i="7" s="1"/>
  <c r="AC526" i="7" s="1"/>
  <c r="AF526" i="7" s="1"/>
  <c r="I527" i="7"/>
  <c r="AB527" i="7" s="1"/>
  <c r="AC527" i="7" s="1"/>
  <c r="AF527" i="7" s="1"/>
  <c r="I528" i="7"/>
  <c r="AB528" i="7" s="1"/>
  <c r="AC528" i="7" s="1"/>
  <c r="AF528" i="7" s="1"/>
  <c r="I529" i="7"/>
  <c r="AB529" i="7" s="1"/>
  <c r="AC529" i="7" s="1"/>
  <c r="AF529" i="7" s="1"/>
  <c r="I530" i="7"/>
  <c r="AB530" i="7" s="1"/>
  <c r="AC530" i="7" s="1"/>
  <c r="AF530" i="7" s="1"/>
  <c r="I531" i="7"/>
  <c r="AB531" i="7" s="1"/>
  <c r="AC531" i="7" s="1"/>
  <c r="AF531" i="7" s="1"/>
  <c r="I532" i="7"/>
  <c r="AB532" i="7" s="1"/>
  <c r="AC532" i="7" s="1"/>
  <c r="AF532" i="7" s="1"/>
  <c r="I533" i="7"/>
  <c r="AB533" i="7" s="1"/>
  <c r="AC533" i="7" s="1"/>
  <c r="AF533" i="7" s="1"/>
  <c r="I534" i="7"/>
  <c r="AB534" i="7" s="1"/>
  <c r="AC534" i="7" s="1"/>
  <c r="AF534" i="7" s="1"/>
  <c r="I535" i="7"/>
  <c r="AB535" i="7" s="1"/>
  <c r="AC535" i="7" s="1"/>
  <c r="AF535" i="7" s="1"/>
  <c r="I536" i="7"/>
  <c r="AB536" i="7" s="1"/>
  <c r="AC536" i="7" s="1"/>
  <c r="AF536" i="7" s="1"/>
  <c r="I537" i="7"/>
  <c r="AB537" i="7" s="1"/>
  <c r="AC537" i="7" s="1"/>
  <c r="AF537" i="7" s="1"/>
  <c r="I538" i="7"/>
  <c r="AB538" i="7" s="1"/>
  <c r="AC538" i="7" s="1"/>
  <c r="AF538" i="7" s="1"/>
  <c r="I539" i="7"/>
  <c r="AB539" i="7" s="1"/>
  <c r="AC539" i="7" s="1"/>
  <c r="AF539" i="7" s="1"/>
  <c r="I540" i="7"/>
  <c r="AB540" i="7" s="1"/>
  <c r="AC540" i="7" s="1"/>
  <c r="AF540" i="7" s="1"/>
  <c r="I541" i="7"/>
  <c r="AB541" i="7" s="1"/>
  <c r="AC541" i="7" s="1"/>
  <c r="AF541" i="7" s="1"/>
  <c r="I542" i="7"/>
  <c r="AB542" i="7" s="1"/>
  <c r="AC542" i="7" s="1"/>
  <c r="AF542" i="7" s="1"/>
  <c r="I543" i="7"/>
  <c r="AB543" i="7" s="1"/>
  <c r="AC543" i="7" s="1"/>
  <c r="AF543" i="7" s="1"/>
  <c r="I544" i="7"/>
  <c r="AB544" i="7" s="1"/>
  <c r="AC544" i="7" s="1"/>
  <c r="AF544" i="7" s="1"/>
  <c r="I545" i="7"/>
  <c r="AB545" i="7" s="1"/>
  <c r="AC545" i="7" s="1"/>
  <c r="AF545" i="7" s="1"/>
  <c r="I546" i="7"/>
  <c r="AB546" i="7" s="1"/>
  <c r="AC546" i="7" s="1"/>
  <c r="AF546" i="7" s="1"/>
  <c r="I547" i="7"/>
  <c r="AB547" i="7" s="1"/>
  <c r="AC547" i="7" s="1"/>
  <c r="AF547" i="7" s="1"/>
  <c r="I548" i="7"/>
  <c r="AB548" i="7" s="1"/>
  <c r="AC548" i="7" s="1"/>
  <c r="AF548" i="7" s="1"/>
  <c r="I549" i="7"/>
  <c r="AB549" i="7" s="1"/>
  <c r="AC549" i="7" s="1"/>
  <c r="AF549" i="7" s="1"/>
  <c r="I550" i="7"/>
  <c r="AB550" i="7" s="1"/>
  <c r="AC550" i="7" s="1"/>
  <c r="AF550" i="7" s="1"/>
  <c r="I551" i="7"/>
  <c r="AB551" i="7" s="1"/>
  <c r="AC551" i="7" s="1"/>
  <c r="AF551" i="7" s="1"/>
  <c r="I552" i="7"/>
  <c r="AB552" i="7" s="1"/>
  <c r="AC552" i="7" s="1"/>
  <c r="AF552" i="7" s="1"/>
  <c r="I553" i="7"/>
  <c r="AB553" i="7" s="1"/>
  <c r="AC553" i="7" s="1"/>
  <c r="AF553" i="7" s="1"/>
  <c r="I554" i="7"/>
  <c r="AB554" i="7" s="1"/>
  <c r="AC554" i="7" s="1"/>
  <c r="AF554" i="7" s="1"/>
  <c r="I555" i="7"/>
  <c r="AB555" i="7" s="1"/>
  <c r="AC555" i="7" s="1"/>
  <c r="AF555" i="7" s="1"/>
  <c r="I556" i="7"/>
  <c r="AB556" i="7" s="1"/>
  <c r="AC556" i="7" s="1"/>
  <c r="AF556" i="7" s="1"/>
  <c r="I557" i="7"/>
  <c r="AB557" i="7" s="1"/>
  <c r="AC557" i="7" s="1"/>
  <c r="AF557" i="7" s="1"/>
  <c r="I558" i="7"/>
  <c r="AB558" i="7" s="1"/>
  <c r="AC558" i="7" s="1"/>
  <c r="AF558" i="7" s="1"/>
  <c r="I559" i="7"/>
  <c r="AB559" i="7" s="1"/>
  <c r="AC559" i="7" s="1"/>
  <c r="AF559" i="7" s="1"/>
  <c r="I560" i="7"/>
  <c r="AB560" i="7" s="1"/>
  <c r="AC560" i="7" s="1"/>
  <c r="AF560" i="7" s="1"/>
  <c r="I561" i="7"/>
  <c r="AB561" i="7" s="1"/>
  <c r="AC561" i="7" s="1"/>
  <c r="AF561" i="7" s="1"/>
  <c r="I562" i="7"/>
  <c r="AB562" i="7" s="1"/>
  <c r="AC562" i="7" s="1"/>
  <c r="AF562" i="7" s="1"/>
  <c r="I563" i="7"/>
  <c r="AB563" i="7" s="1"/>
  <c r="AC563" i="7" s="1"/>
  <c r="AF563" i="7" s="1"/>
  <c r="I564" i="7"/>
  <c r="AB564" i="7" s="1"/>
  <c r="AC564" i="7" s="1"/>
  <c r="AF564" i="7" s="1"/>
  <c r="I565" i="7"/>
  <c r="AB565" i="7" s="1"/>
  <c r="AC565" i="7" s="1"/>
  <c r="AF565" i="7" s="1"/>
  <c r="I566" i="7"/>
  <c r="AB566" i="7" s="1"/>
  <c r="AC566" i="7" s="1"/>
  <c r="AF566" i="7" s="1"/>
  <c r="I567" i="7"/>
  <c r="AB567" i="7" s="1"/>
  <c r="AC567" i="7" s="1"/>
  <c r="AF567" i="7" s="1"/>
  <c r="I568" i="7"/>
  <c r="AB568" i="7" s="1"/>
  <c r="AC568" i="7" s="1"/>
  <c r="AF568" i="7" s="1"/>
  <c r="I569" i="7"/>
  <c r="AB569" i="7" s="1"/>
  <c r="AC569" i="7" s="1"/>
  <c r="AF569" i="7" s="1"/>
  <c r="I570" i="7"/>
  <c r="AB570" i="7" s="1"/>
  <c r="AC570" i="7" s="1"/>
  <c r="AF570" i="7" s="1"/>
  <c r="I571" i="7"/>
  <c r="AB571" i="7" s="1"/>
  <c r="AC571" i="7" s="1"/>
  <c r="AF571" i="7" s="1"/>
  <c r="I572" i="7"/>
  <c r="AB572" i="7" s="1"/>
  <c r="AC572" i="7" s="1"/>
  <c r="AF572" i="7" s="1"/>
  <c r="I573" i="7"/>
  <c r="AB573" i="7" s="1"/>
  <c r="AC573" i="7" s="1"/>
  <c r="AF573" i="7" s="1"/>
  <c r="I574" i="7"/>
  <c r="AB574" i="7" s="1"/>
  <c r="AC574" i="7" s="1"/>
  <c r="AF574" i="7" s="1"/>
  <c r="I575" i="7"/>
  <c r="AB575" i="7" s="1"/>
  <c r="AC575" i="7" s="1"/>
  <c r="AF575" i="7" s="1"/>
  <c r="I576" i="7"/>
  <c r="AB576" i="7" s="1"/>
  <c r="AC576" i="7" s="1"/>
  <c r="AF576" i="7" s="1"/>
  <c r="I577" i="7"/>
  <c r="AB577" i="7" s="1"/>
  <c r="AC577" i="7" s="1"/>
  <c r="AF577" i="7" s="1"/>
  <c r="I578" i="7"/>
  <c r="AB578" i="7" s="1"/>
  <c r="AC578" i="7" s="1"/>
  <c r="AF578" i="7" s="1"/>
  <c r="I579" i="7"/>
  <c r="AB579" i="7" s="1"/>
  <c r="AC579" i="7" s="1"/>
  <c r="AF579" i="7" s="1"/>
  <c r="I580" i="7"/>
  <c r="AB580" i="7" s="1"/>
  <c r="AC580" i="7" s="1"/>
  <c r="AF580" i="7" s="1"/>
  <c r="I581" i="7"/>
  <c r="AB581" i="7" s="1"/>
  <c r="AC581" i="7" s="1"/>
  <c r="AF581" i="7" s="1"/>
  <c r="I582" i="7"/>
  <c r="AB582" i="7" s="1"/>
  <c r="AC582" i="7" s="1"/>
  <c r="AF582" i="7" s="1"/>
  <c r="I583" i="7"/>
  <c r="AB583" i="7" s="1"/>
  <c r="AC583" i="7" s="1"/>
  <c r="AF583" i="7" s="1"/>
  <c r="I584" i="7"/>
  <c r="AB584" i="7" s="1"/>
  <c r="AC584" i="7" s="1"/>
  <c r="AF584" i="7" s="1"/>
  <c r="I585" i="7"/>
  <c r="AB585" i="7" s="1"/>
  <c r="AC585" i="7" s="1"/>
  <c r="AF585" i="7" s="1"/>
  <c r="I586" i="7"/>
  <c r="AB586" i="7" s="1"/>
  <c r="AC586" i="7" s="1"/>
  <c r="AF586" i="7" s="1"/>
  <c r="I587" i="7"/>
  <c r="AB587" i="7" s="1"/>
  <c r="AC587" i="7" s="1"/>
  <c r="AF587" i="7" s="1"/>
  <c r="I588" i="7"/>
  <c r="AB588" i="7" s="1"/>
  <c r="AC588" i="7" s="1"/>
  <c r="AF588" i="7" s="1"/>
  <c r="I589" i="7"/>
  <c r="AB589" i="7" s="1"/>
  <c r="AC589" i="7" s="1"/>
  <c r="AF589" i="7" s="1"/>
  <c r="I590" i="7"/>
  <c r="AB590" i="7" s="1"/>
  <c r="AC590" i="7" s="1"/>
  <c r="AF590" i="7" s="1"/>
  <c r="I591" i="7"/>
  <c r="AB591" i="7" s="1"/>
  <c r="AC591" i="7" s="1"/>
  <c r="AF591" i="7" s="1"/>
  <c r="I592" i="7"/>
  <c r="AB592" i="7" s="1"/>
  <c r="AC592" i="7" s="1"/>
  <c r="AF592" i="7" s="1"/>
  <c r="I593" i="7"/>
  <c r="AB593" i="7" s="1"/>
  <c r="AC593" i="7" s="1"/>
  <c r="AF593" i="7" s="1"/>
  <c r="I594" i="7"/>
  <c r="AB594" i="7" s="1"/>
  <c r="AC594" i="7" s="1"/>
  <c r="AF594" i="7" s="1"/>
  <c r="I595" i="7"/>
  <c r="AB595" i="7" s="1"/>
  <c r="AC595" i="7" s="1"/>
  <c r="AF595" i="7" s="1"/>
  <c r="I596" i="7"/>
  <c r="AB596" i="7" s="1"/>
  <c r="AC596" i="7" s="1"/>
  <c r="AF596" i="7" s="1"/>
  <c r="I597" i="7"/>
  <c r="AB597" i="7" s="1"/>
  <c r="AC597" i="7" s="1"/>
  <c r="AF597" i="7" s="1"/>
  <c r="I598" i="7"/>
  <c r="AB598" i="7" s="1"/>
  <c r="AC598" i="7" s="1"/>
  <c r="AF598" i="7" s="1"/>
  <c r="I599" i="7"/>
  <c r="AB599" i="7" s="1"/>
  <c r="AC599" i="7" s="1"/>
  <c r="AF599" i="7" s="1"/>
  <c r="I600" i="7"/>
  <c r="AB600" i="7" s="1"/>
  <c r="AC600" i="7" s="1"/>
  <c r="AF600" i="7" s="1"/>
  <c r="I601" i="7"/>
  <c r="AB601" i="7" s="1"/>
  <c r="AC601" i="7" s="1"/>
  <c r="AF601" i="7" s="1"/>
  <c r="I602" i="7"/>
  <c r="AB602" i="7" s="1"/>
  <c r="AC602" i="7" s="1"/>
  <c r="AF602" i="7" s="1"/>
  <c r="I603" i="7"/>
  <c r="AB603" i="7" s="1"/>
  <c r="AC603" i="7" s="1"/>
  <c r="AF603" i="7" s="1"/>
  <c r="I604" i="7"/>
  <c r="AB604" i="7" s="1"/>
  <c r="AC604" i="7" s="1"/>
  <c r="AF604" i="7" s="1"/>
  <c r="I605" i="7"/>
  <c r="AB605" i="7" s="1"/>
  <c r="AC605" i="7" s="1"/>
  <c r="AF605" i="7" s="1"/>
  <c r="I606" i="7"/>
  <c r="AB606" i="7" s="1"/>
  <c r="AC606" i="7" s="1"/>
  <c r="AF606" i="7" s="1"/>
  <c r="I607" i="7"/>
  <c r="AB607" i="7" s="1"/>
  <c r="AC607" i="7" s="1"/>
  <c r="AF607" i="7" s="1"/>
  <c r="I608" i="7"/>
  <c r="AB608" i="7" s="1"/>
  <c r="AC608" i="7" s="1"/>
  <c r="AF608" i="7" s="1"/>
  <c r="I609" i="7"/>
  <c r="AB609" i="7" s="1"/>
  <c r="AC609" i="7" s="1"/>
  <c r="AF609" i="7" s="1"/>
  <c r="I610" i="7"/>
  <c r="AB610" i="7" s="1"/>
  <c r="AC610" i="7" s="1"/>
  <c r="AF610" i="7" s="1"/>
  <c r="I611" i="7"/>
  <c r="AB611" i="7" s="1"/>
  <c r="AC611" i="7" s="1"/>
  <c r="AF611" i="7" s="1"/>
  <c r="I612" i="7"/>
  <c r="AB612" i="7" s="1"/>
  <c r="AC612" i="7" s="1"/>
  <c r="AF612" i="7" s="1"/>
  <c r="I613" i="7"/>
  <c r="AB613" i="7" s="1"/>
  <c r="AC613" i="7" s="1"/>
  <c r="AF613" i="7" s="1"/>
  <c r="I614" i="7"/>
  <c r="AB614" i="7" s="1"/>
  <c r="AC614" i="7" s="1"/>
  <c r="AF614" i="7" s="1"/>
  <c r="I615" i="7"/>
  <c r="AB615" i="7" s="1"/>
  <c r="AC615" i="7" s="1"/>
  <c r="AF615" i="7" s="1"/>
  <c r="I616" i="7"/>
  <c r="AB616" i="7" s="1"/>
  <c r="AC616" i="7" s="1"/>
  <c r="AF616" i="7" s="1"/>
  <c r="I617" i="7"/>
  <c r="AB617" i="7" s="1"/>
  <c r="AC617" i="7" s="1"/>
  <c r="AF617" i="7" s="1"/>
  <c r="I618" i="7"/>
  <c r="AB618" i="7" s="1"/>
  <c r="AC618" i="7" s="1"/>
  <c r="AF618" i="7" s="1"/>
  <c r="I619" i="7"/>
  <c r="AB619" i="7" s="1"/>
  <c r="AC619" i="7" s="1"/>
  <c r="AF619" i="7" s="1"/>
  <c r="I620" i="7"/>
  <c r="AB620" i="7" s="1"/>
  <c r="AC620" i="7" s="1"/>
  <c r="AF620" i="7" s="1"/>
  <c r="I621" i="7"/>
  <c r="AB621" i="7" s="1"/>
  <c r="AC621" i="7" s="1"/>
  <c r="AF621" i="7" s="1"/>
  <c r="I622" i="7"/>
  <c r="AB622" i="7" s="1"/>
  <c r="AC622" i="7" s="1"/>
  <c r="AF622" i="7" s="1"/>
  <c r="I623" i="7"/>
  <c r="AB623" i="7" s="1"/>
  <c r="AC623" i="7" s="1"/>
  <c r="AF623" i="7" s="1"/>
  <c r="I624" i="7"/>
  <c r="AB624" i="7" s="1"/>
  <c r="AC624" i="7" s="1"/>
  <c r="AF624" i="7" s="1"/>
  <c r="I625" i="7"/>
  <c r="AB625" i="7" s="1"/>
  <c r="AC625" i="7" s="1"/>
  <c r="AF625" i="7" s="1"/>
  <c r="I626" i="7"/>
  <c r="AB626" i="7" s="1"/>
  <c r="AC626" i="7" s="1"/>
  <c r="AF626" i="7" s="1"/>
  <c r="I627" i="7"/>
  <c r="AB627" i="7" s="1"/>
  <c r="AC627" i="7" s="1"/>
  <c r="AF627" i="7" s="1"/>
  <c r="I628" i="7"/>
  <c r="AB628" i="7" s="1"/>
  <c r="AC628" i="7" s="1"/>
  <c r="AF628" i="7" s="1"/>
  <c r="I629" i="7"/>
  <c r="AB629" i="7" s="1"/>
  <c r="AC629" i="7" s="1"/>
  <c r="AF629" i="7" s="1"/>
  <c r="I630" i="7"/>
  <c r="AB630" i="7" s="1"/>
  <c r="AC630" i="7" s="1"/>
  <c r="AF630" i="7" s="1"/>
  <c r="I631" i="7"/>
  <c r="AB631" i="7" s="1"/>
  <c r="AC631" i="7" s="1"/>
  <c r="AF631" i="7" s="1"/>
  <c r="I632" i="7"/>
  <c r="AB632" i="7" s="1"/>
  <c r="AC632" i="7" s="1"/>
  <c r="AF632" i="7" s="1"/>
  <c r="I633" i="7"/>
  <c r="AB633" i="7" s="1"/>
  <c r="AC633" i="7" s="1"/>
  <c r="AF633" i="7" s="1"/>
  <c r="I634" i="7"/>
  <c r="AB634" i="7" s="1"/>
  <c r="AC634" i="7" s="1"/>
  <c r="AF634" i="7" s="1"/>
  <c r="I635" i="7"/>
  <c r="AB635" i="7" s="1"/>
  <c r="AC635" i="7" s="1"/>
  <c r="AF635" i="7" s="1"/>
  <c r="I636" i="7"/>
  <c r="AB636" i="7" s="1"/>
  <c r="AC636" i="7" s="1"/>
  <c r="AF636" i="7" s="1"/>
  <c r="I637" i="7"/>
  <c r="AB637" i="7" s="1"/>
  <c r="AC637" i="7" s="1"/>
  <c r="AF637" i="7" s="1"/>
  <c r="I638" i="7"/>
  <c r="AB638" i="7" s="1"/>
  <c r="AC638" i="7" s="1"/>
  <c r="AF638" i="7" s="1"/>
  <c r="I639" i="7"/>
  <c r="AB639" i="7" s="1"/>
  <c r="AC639" i="7" s="1"/>
  <c r="AF639" i="7" s="1"/>
  <c r="I640" i="7"/>
  <c r="AB640" i="7" s="1"/>
  <c r="AC640" i="7" s="1"/>
  <c r="AF640" i="7" s="1"/>
  <c r="I641" i="7"/>
  <c r="AB641" i="7" s="1"/>
  <c r="AC641" i="7" s="1"/>
  <c r="AF641" i="7" s="1"/>
  <c r="I642" i="7"/>
  <c r="AB642" i="7" s="1"/>
  <c r="AC642" i="7" s="1"/>
  <c r="AF642" i="7" s="1"/>
  <c r="I643" i="7"/>
  <c r="AB643" i="7" s="1"/>
  <c r="AC643" i="7" s="1"/>
  <c r="AF643" i="7" s="1"/>
  <c r="I644" i="7"/>
  <c r="AB644" i="7" s="1"/>
  <c r="AC644" i="7" s="1"/>
  <c r="AF644" i="7" s="1"/>
  <c r="I645" i="7"/>
  <c r="AB645" i="7" s="1"/>
  <c r="AC645" i="7" s="1"/>
  <c r="AF645" i="7" s="1"/>
  <c r="I646" i="7"/>
  <c r="AB646" i="7" s="1"/>
  <c r="AC646" i="7" s="1"/>
  <c r="AF646" i="7" s="1"/>
  <c r="I647" i="7"/>
  <c r="AB647" i="7" s="1"/>
  <c r="AC647" i="7" s="1"/>
  <c r="AF647" i="7" s="1"/>
  <c r="I648" i="7"/>
  <c r="AB648" i="7" s="1"/>
  <c r="AC648" i="7" s="1"/>
  <c r="AF648" i="7" s="1"/>
  <c r="I649" i="7"/>
  <c r="AB649" i="7" s="1"/>
  <c r="AC649" i="7" s="1"/>
  <c r="AF649" i="7" s="1"/>
  <c r="I650" i="7"/>
  <c r="AB650" i="7" s="1"/>
  <c r="AC650" i="7" s="1"/>
  <c r="AF650" i="7" s="1"/>
  <c r="I651" i="7"/>
  <c r="AB651" i="7" s="1"/>
  <c r="AC651" i="7" s="1"/>
  <c r="AF651" i="7" s="1"/>
  <c r="I652" i="7"/>
  <c r="AB652" i="7" s="1"/>
  <c r="AC652" i="7" s="1"/>
  <c r="AF652" i="7" s="1"/>
  <c r="I653" i="7"/>
  <c r="AB653" i="7" s="1"/>
  <c r="AC653" i="7" s="1"/>
  <c r="AF653" i="7" s="1"/>
  <c r="I654" i="7"/>
  <c r="AB654" i="7" s="1"/>
  <c r="AC654" i="7" s="1"/>
  <c r="AF654" i="7" s="1"/>
  <c r="I655" i="7"/>
  <c r="AB655" i="7" s="1"/>
  <c r="AC655" i="7" s="1"/>
  <c r="AF655" i="7" s="1"/>
  <c r="I656" i="7"/>
  <c r="AB656" i="7" s="1"/>
  <c r="AC656" i="7" s="1"/>
  <c r="AF656" i="7" s="1"/>
  <c r="I657" i="7"/>
  <c r="AB657" i="7" s="1"/>
  <c r="AC657" i="7" s="1"/>
  <c r="AF657" i="7" s="1"/>
  <c r="I658" i="7"/>
  <c r="AB658" i="7" s="1"/>
  <c r="AC658" i="7" s="1"/>
  <c r="AF658" i="7" s="1"/>
  <c r="I659" i="7"/>
  <c r="AB659" i="7" s="1"/>
  <c r="AC659" i="7" s="1"/>
  <c r="AF659" i="7" s="1"/>
  <c r="I660" i="7"/>
  <c r="AB660" i="7" s="1"/>
  <c r="AC660" i="7" s="1"/>
  <c r="AF660" i="7" s="1"/>
  <c r="I661" i="7"/>
  <c r="AB661" i="7" s="1"/>
  <c r="AC661" i="7" s="1"/>
  <c r="AF661" i="7" s="1"/>
  <c r="I662" i="7"/>
  <c r="AB662" i="7" s="1"/>
  <c r="AC662" i="7" s="1"/>
  <c r="AF662" i="7" s="1"/>
  <c r="I663" i="7"/>
  <c r="AB663" i="7" s="1"/>
  <c r="AC663" i="7" s="1"/>
  <c r="AF663" i="7" s="1"/>
  <c r="I664" i="7"/>
  <c r="AB664" i="7" s="1"/>
  <c r="AC664" i="7" s="1"/>
  <c r="AF664" i="7" s="1"/>
  <c r="I665" i="7"/>
  <c r="AB665" i="7" s="1"/>
  <c r="AC665" i="7" s="1"/>
  <c r="AF665" i="7" s="1"/>
  <c r="I666" i="7"/>
  <c r="AB666" i="7" s="1"/>
  <c r="AC666" i="7" s="1"/>
  <c r="AF666" i="7" s="1"/>
  <c r="I667" i="7"/>
  <c r="AB667" i="7" s="1"/>
  <c r="AC667" i="7" s="1"/>
  <c r="AF667" i="7" s="1"/>
  <c r="I668" i="7"/>
  <c r="AB668" i="7" s="1"/>
  <c r="AC668" i="7" s="1"/>
  <c r="AF668" i="7" s="1"/>
  <c r="I669" i="7"/>
  <c r="AB669" i="7" s="1"/>
  <c r="AC669" i="7" s="1"/>
  <c r="AF669" i="7" s="1"/>
  <c r="I670" i="7"/>
  <c r="AB670" i="7" s="1"/>
  <c r="AC670" i="7" s="1"/>
  <c r="AF670" i="7" s="1"/>
  <c r="I671" i="7"/>
  <c r="AB671" i="7" s="1"/>
  <c r="AC671" i="7" s="1"/>
  <c r="AF671" i="7" s="1"/>
  <c r="I672" i="7"/>
  <c r="AB672" i="7" s="1"/>
  <c r="AC672" i="7" s="1"/>
  <c r="AF672" i="7" s="1"/>
  <c r="I673" i="7"/>
  <c r="AB673" i="7" s="1"/>
  <c r="AC673" i="7" s="1"/>
  <c r="AF673" i="7" s="1"/>
  <c r="I674" i="7"/>
  <c r="AB674" i="7" s="1"/>
  <c r="AC674" i="7" s="1"/>
  <c r="AF674" i="7" s="1"/>
  <c r="I675" i="7"/>
  <c r="AB675" i="7" s="1"/>
  <c r="AC675" i="7" s="1"/>
  <c r="AF675" i="7" s="1"/>
  <c r="I676" i="7"/>
  <c r="AB676" i="7" s="1"/>
  <c r="AC676" i="7" s="1"/>
  <c r="AF676" i="7" s="1"/>
  <c r="I677" i="7"/>
  <c r="AB677" i="7" s="1"/>
  <c r="AC677" i="7" s="1"/>
  <c r="AF677" i="7" s="1"/>
  <c r="I678" i="7"/>
  <c r="AB678" i="7" s="1"/>
  <c r="AC678" i="7" s="1"/>
  <c r="AF678" i="7" s="1"/>
  <c r="I679" i="7"/>
  <c r="AB679" i="7" s="1"/>
  <c r="AC679" i="7" s="1"/>
  <c r="AF679" i="7" s="1"/>
  <c r="I680" i="7"/>
  <c r="AB680" i="7" s="1"/>
  <c r="AC680" i="7" s="1"/>
  <c r="AF680" i="7" s="1"/>
  <c r="I681" i="7"/>
  <c r="AB681" i="7" s="1"/>
  <c r="AC681" i="7" s="1"/>
  <c r="AF681" i="7" s="1"/>
  <c r="I682" i="7"/>
  <c r="AB682" i="7" s="1"/>
  <c r="AC682" i="7" s="1"/>
  <c r="AF682" i="7" s="1"/>
  <c r="I683" i="7"/>
  <c r="AB683" i="7" s="1"/>
  <c r="AC683" i="7" s="1"/>
  <c r="AF683" i="7" s="1"/>
  <c r="I684" i="7"/>
  <c r="AB684" i="7" s="1"/>
  <c r="AC684" i="7" s="1"/>
  <c r="AF684" i="7" s="1"/>
  <c r="I685" i="7"/>
  <c r="AB685" i="7" s="1"/>
  <c r="AC685" i="7" s="1"/>
  <c r="AF685" i="7" s="1"/>
  <c r="I686" i="7"/>
  <c r="AB686" i="7" s="1"/>
  <c r="AC686" i="7" s="1"/>
  <c r="AF686" i="7" s="1"/>
  <c r="I687" i="7"/>
  <c r="AB687" i="7" s="1"/>
  <c r="AC687" i="7" s="1"/>
  <c r="AF687" i="7" s="1"/>
  <c r="I688" i="7"/>
  <c r="AB688" i="7" s="1"/>
  <c r="AC688" i="7" s="1"/>
  <c r="AF688" i="7" s="1"/>
  <c r="I689" i="7"/>
  <c r="AB689" i="7" s="1"/>
  <c r="AC689" i="7" s="1"/>
  <c r="AF689" i="7" s="1"/>
  <c r="I690" i="7"/>
  <c r="AB690" i="7" s="1"/>
  <c r="AC690" i="7" s="1"/>
  <c r="AF690" i="7" s="1"/>
  <c r="I691" i="7"/>
  <c r="AB691" i="7" s="1"/>
  <c r="AC691" i="7" s="1"/>
  <c r="AF691" i="7" s="1"/>
  <c r="I692" i="7"/>
  <c r="AB692" i="7" s="1"/>
  <c r="AC692" i="7" s="1"/>
  <c r="AF692" i="7" s="1"/>
  <c r="I693" i="7"/>
  <c r="AB693" i="7" s="1"/>
  <c r="AC693" i="7" s="1"/>
  <c r="AF693" i="7" s="1"/>
  <c r="I694" i="7"/>
  <c r="AB694" i="7" s="1"/>
  <c r="AC694" i="7" s="1"/>
  <c r="AF694" i="7" s="1"/>
  <c r="I695" i="7"/>
  <c r="AB695" i="7" s="1"/>
  <c r="AC695" i="7" s="1"/>
  <c r="AF695" i="7" s="1"/>
  <c r="I696" i="7"/>
  <c r="AB696" i="7" s="1"/>
  <c r="AC696" i="7" s="1"/>
  <c r="AF696" i="7" s="1"/>
  <c r="I697" i="7"/>
  <c r="AB697" i="7" s="1"/>
  <c r="AC697" i="7" s="1"/>
  <c r="AF697" i="7" s="1"/>
  <c r="I698" i="7"/>
  <c r="AB698" i="7" s="1"/>
  <c r="AC698" i="7" s="1"/>
  <c r="AF698" i="7" s="1"/>
  <c r="I699" i="7"/>
  <c r="AB699" i="7" s="1"/>
  <c r="AC699" i="7" s="1"/>
  <c r="AF699" i="7" s="1"/>
  <c r="I700" i="7"/>
  <c r="AB700" i="7" s="1"/>
  <c r="AC700" i="7" s="1"/>
  <c r="AF700" i="7" s="1"/>
  <c r="I701" i="7"/>
  <c r="AB701" i="7" s="1"/>
  <c r="AC701" i="7" s="1"/>
  <c r="AF701" i="7" s="1"/>
  <c r="I702" i="7"/>
  <c r="AB702" i="7" s="1"/>
  <c r="AC702" i="7" s="1"/>
  <c r="AF702" i="7" s="1"/>
  <c r="I703" i="7"/>
  <c r="AB703" i="7" s="1"/>
  <c r="AC703" i="7" s="1"/>
  <c r="AF703" i="7" s="1"/>
  <c r="I704" i="7"/>
  <c r="AB704" i="7" s="1"/>
  <c r="AC704" i="7" s="1"/>
  <c r="AF704" i="7" s="1"/>
  <c r="I705" i="7"/>
  <c r="AB705" i="7" s="1"/>
  <c r="AC705" i="7" s="1"/>
  <c r="AF705" i="7" s="1"/>
  <c r="I706" i="7"/>
  <c r="AB706" i="7" s="1"/>
  <c r="AC706" i="7" s="1"/>
  <c r="AF706" i="7" s="1"/>
  <c r="I707" i="7"/>
  <c r="AB707" i="7" s="1"/>
  <c r="AC707" i="7" s="1"/>
  <c r="AF707" i="7" s="1"/>
  <c r="I708" i="7"/>
  <c r="AB708" i="7" s="1"/>
  <c r="AC708" i="7" s="1"/>
  <c r="AF708" i="7" s="1"/>
  <c r="I709" i="7"/>
  <c r="AB709" i="7" s="1"/>
  <c r="AC709" i="7" s="1"/>
  <c r="AF709" i="7" s="1"/>
  <c r="I710" i="7"/>
  <c r="AB710" i="7" s="1"/>
  <c r="AC710" i="7" s="1"/>
  <c r="AF710" i="7" s="1"/>
  <c r="I711" i="7"/>
  <c r="AB711" i="7" s="1"/>
  <c r="AC711" i="7" s="1"/>
  <c r="AF711" i="7" s="1"/>
  <c r="I712" i="7"/>
  <c r="AB712" i="7" s="1"/>
  <c r="AC712" i="7" s="1"/>
  <c r="AF712" i="7" s="1"/>
  <c r="I713" i="7"/>
  <c r="AB713" i="7" s="1"/>
  <c r="AC713" i="7" s="1"/>
  <c r="AF713" i="7" s="1"/>
  <c r="I714" i="7"/>
  <c r="AB714" i="7" s="1"/>
  <c r="AC714" i="7" s="1"/>
  <c r="AF714" i="7" s="1"/>
  <c r="I715" i="7"/>
  <c r="AB715" i="7" s="1"/>
  <c r="AC715" i="7" s="1"/>
  <c r="AF715" i="7" s="1"/>
  <c r="I716" i="7"/>
  <c r="AB716" i="7" s="1"/>
  <c r="AC716" i="7" s="1"/>
  <c r="AF716" i="7" s="1"/>
  <c r="I717" i="7"/>
  <c r="AB717" i="7" s="1"/>
  <c r="AC717" i="7" s="1"/>
  <c r="AF717" i="7" s="1"/>
  <c r="I718" i="7"/>
  <c r="AB718" i="7" s="1"/>
  <c r="AC718" i="7" s="1"/>
  <c r="AF718" i="7" s="1"/>
  <c r="I719" i="7"/>
  <c r="AB719" i="7" s="1"/>
  <c r="AC719" i="7" s="1"/>
  <c r="AF719" i="7" s="1"/>
  <c r="I720" i="7"/>
  <c r="AB720" i="7" s="1"/>
  <c r="AC720" i="7" s="1"/>
  <c r="AF720" i="7" s="1"/>
  <c r="I721" i="7"/>
  <c r="AB721" i="7" s="1"/>
  <c r="AC721" i="7" s="1"/>
  <c r="AF721" i="7" s="1"/>
  <c r="I722" i="7"/>
  <c r="AB722" i="7" s="1"/>
  <c r="AC722" i="7" s="1"/>
  <c r="AF722" i="7" s="1"/>
  <c r="I723" i="7"/>
  <c r="AB723" i="7" s="1"/>
  <c r="AC723" i="7" s="1"/>
  <c r="AF723" i="7" s="1"/>
  <c r="I724" i="7"/>
  <c r="AB724" i="7" s="1"/>
  <c r="AC724" i="7" s="1"/>
  <c r="AF724" i="7" s="1"/>
  <c r="I725" i="7"/>
  <c r="AB725" i="7" s="1"/>
  <c r="AC725" i="7" s="1"/>
  <c r="AF725" i="7" s="1"/>
  <c r="I726" i="7"/>
  <c r="AB726" i="7" s="1"/>
  <c r="AC726" i="7" s="1"/>
  <c r="AF726" i="7" s="1"/>
  <c r="I727" i="7"/>
  <c r="AB727" i="7" s="1"/>
  <c r="AC727" i="7" s="1"/>
  <c r="AF727" i="7" s="1"/>
  <c r="I728" i="7"/>
  <c r="AB728" i="7" s="1"/>
  <c r="AC728" i="7" s="1"/>
  <c r="AF728" i="7" s="1"/>
  <c r="I729" i="7"/>
  <c r="AB729" i="7" s="1"/>
  <c r="AC729" i="7" s="1"/>
  <c r="AF729" i="7" s="1"/>
  <c r="I730" i="7"/>
  <c r="AB730" i="7" s="1"/>
  <c r="AC730" i="7" s="1"/>
  <c r="AF730" i="7" s="1"/>
  <c r="I731" i="7"/>
  <c r="AB731" i="7" s="1"/>
  <c r="AC731" i="7" s="1"/>
  <c r="AF731" i="7" s="1"/>
  <c r="I732" i="7"/>
  <c r="AB732" i="7" s="1"/>
  <c r="AC732" i="7" s="1"/>
  <c r="AF732" i="7" s="1"/>
  <c r="I733" i="7"/>
  <c r="AB733" i="7" s="1"/>
  <c r="AC733" i="7" s="1"/>
  <c r="AF733" i="7" s="1"/>
  <c r="I734" i="7"/>
  <c r="AB734" i="7" s="1"/>
  <c r="AC734" i="7" s="1"/>
  <c r="AF734" i="7" s="1"/>
  <c r="I735" i="7"/>
  <c r="AB735" i="7" s="1"/>
  <c r="AC735" i="7" s="1"/>
  <c r="AF735" i="7" s="1"/>
  <c r="I736" i="7"/>
  <c r="AB736" i="7" s="1"/>
  <c r="AC736" i="7" s="1"/>
  <c r="AF736" i="7" s="1"/>
  <c r="I737" i="7"/>
  <c r="AB737" i="7" s="1"/>
  <c r="AC737" i="7" s="1"/>
  <c r="AF737" i="7" s="1"/>
  <c r="I738" i="7"/>
  <c r="AB738" i="7" s="1"/>
  <c r="AC738" i="7" s="1"/>
  <c r="AF738" i="7" s="1"/>
  <c r="I739" i="7"/>
  <c r="AB739" i="7" s="1"/>
  <c r="AC739" i="7" s="1"/>
  <c r="AF739" i="7" s="1"/>
  <c r="I740" i="7"/>
  <c r="AB740" i="7" s="1"/>
  <c r="AC740" i="7" s="1"/>
  <c r="AF740" i="7" s="1"/>
  <c r="I741" i="7"/>
  <c r="AB741" i="7" s="1"/>
  <c r="AC741" i="7" s="1"/>
  <c r="AF741" i="7" s="1"/>
  <c r="I742" i="7"/>
  <c r="AB742" i="7" s="1"/>
  <c r="AC742" i="7" s="1"/>
  <c r="AF742" i="7" s="1"/>
  <c r="I743" i="7"/>
  <c r="AB743" i="7" s="1"/>
  <c r="AC743" i="7" s="1"/>
  <c r="AF743" i="7" s="1"/>
  <c r="I744" i="7"/>
  <c r="AB744" i="7" s="1"/>
  <c r="AC744" i="7" s="1"/>
  <c r="AF744" i="7" s="1"/>
  <c r="I745" i="7"/>
  <c r="AB745" i="7" s="1"/>
  <c r="AC745" i="7" s="1"/>
  <c r="AF745" i="7" s="1"/>
  <c r="I746" i="7"/>
  <c r="AB746" i="7" s="1"/>
  <c r="AC746" i="7" s="1"/>
  <c r="AF746" i="7" s="1"/>
  <c r="I747" i="7"/>
  <c r="AB747" i="7" s="1"/>
  <c r="AC747" i="7" s="1"/>
  <c r="AF747" i="7" s="1"/>
  <c r="I748" i="7"/>
  <c r="AB748" i="7" s="1"/>
  <c r="AC748" i="7" s="1"/>
  <c r="AF748" i="7" s="1"/>
  <c r="I749" i="7"/>
  <c r="AB749" i="7" s="1"/>
  <c r="AC749" i="7" s="1"/>
  <c r="AF749" i="7" s="1"/>
  <c r="I750" i="7"/>
  <c r="AB750" i="7" s="1"/>
  <c r="AC750" i="7" s="1"/>
  <c r="AF750" i="7" s="1"/>
  <c r="I751" i="7"/>
  <c r="AB751" i="7" s="1"/>
  <c r="AC751" i="7" s="1"/>
  <c r="AF751" i="7" s="1"/>
  <c r="I752" i="7"/>
  <c r="AB752" i="7" s="1"/>
  <c r="AC752" i="7" s="1"/>
  <c r="AF752" i="7" s="1"/>
  <c r="I753" i="7"/>
  <c r="AB753" i="7" s="1"/>
  <c r="AC753" i="7" s="1"/>
  <c r="AF753" i="7" s="1"/>
  <c r="I754" i="7"/>
  <c r="AB754" i="7" s="1"/>
  <c r="AC754" i="7" s="1"/>
  <c r="AF754" i="7" s="1"/>
  <c r="I755" i="7"/>
  <c r="AB755" i="7" s="1"/>
  <c r="AC755" i="7" s="1"/>
  <c r="AF755" i="7" s="1"/>
  <c r="I756" i="7"/>
  <c r="AB756" i="7" s="1"/>
  <c r="AC756" i="7" s="1"/>
  <c r="AF756" i="7" s="1"/>
  <c r="I757" i="7"/>
  <c r="AB757" i="7" s="1"/>
  <c r="AC757" i="7" s="1"/>
  <c r="AF757" i="7" s="1"/>
  <c r="I758" i="7"/>
  <c r="AB758" i="7" s="1"/>
  <c r="AC758" i="7" s="1"/>
  <c r="AF758" i="7" s="1"/>
  <c r="I759" i="7"/>
  <c r="AB759" i="7" s="1"/>
  <c r="AC759" i="7" s="1"/>
  <c r="AF759" i="7" s="1"/>
  <c r="I760" i="7"/>
  <c r="AB760" i="7" s="1"/>
  <c r="AC760" i="7" s="1"/>
  <c r="AF760" i="7" s="1"/>
  <c r="I761" i="7"/>
  <c r="AB761" i="7" s="1"/>
  <c r="AC761" i="7" s="1"/>
  <c r="AF761" i="7" s="1"/>
  <c r="I762" i="7"/>
  <c r="AB762" i="7" s="1"/>
  <c r="AC762" i="7" s="1"/>
  <c r="AF762" i="7" s="1"/>
  <c r="I763" i="7"/>
  <c r="AB763" i="7" s="1"/>
  <c r="AC763" i="7" s="1"/>
  <c r="AF763" i="7" s="1"/>
  <c r="I764" i="7"/>
  <c r="AB764" i="7" s="1"/>
  <c r="AC764" i="7" s="1"/>
  <c r="AF764" i="7" s="1"/>
  <c r="I765" i="7"/>
  <c r="AB765" i="7" s="1"/>
  <c r="AC765" i="7" s="1"/>
  <c r="AF765" i="7" s="1"/>
  <c r="I766" i="7"/>
  <c r="AB766" i="7" s="1"/>
  <c r="AC766" i="7" s="1"/>
  <c r="AF766" i="7" s="1"/>
  <c r="I767" i="7"/>
  <c r="AB767" i="7" s="1"/>
  <c r="AC767" i="7" s="1"/>
  <c r="AF767" i="7" s="1"/>
  <c r="I768" i="7"/>
  <c r="AB768" i="7" s="1"/>
  <c r="AC768" i="7" s="1"/>
  <c r="AF768" i="7" s="1"/>
  <c r="I769" i="7"/>
  <c r="AB769" i="7" s="1"/>
  <c r="AC769" i="7" s="1"/>
  <c r="AF769" i="7" s="1"/>
  <c r="I770" i="7"/>
  <c r="AB770" i="7" s="1"/>
  <c r="AC770" i="7" s="1"/>
  <c r="AF770" i="7" s="1"/>
  <c r="I771" i="7"/>
  <c r="AB771" i="7" s="1"/>
  <c r="AC771" i="7" s="1"/>
  <c r="AF771" i="7" s="1"/>
  <c r="I772" i="7"/>
  <c r="AB772" i="7" s="1"/>
  <c r="AC772" i="7" s="1"/>
  <c r="AF772" i="7" s="1"/>
  <c r="I773" i="7"/>
  <c r="AB773" i="7" s="1"/>
  <c r="AC773" i="7" s="1"/>
  <c r="AF773" i="7" s="1"/>
  <c r="I774" i="7"/>
  <c r="AB774" i="7" s="1"/>
  <c r="AC774" i="7" s="1"/>
  <c r="AF774" i="7" s="1"/>
  <c r="I775" i="7"/>
  <c r="AB775" i="7" s="1"/>
  <c r="AC775" i="7" s="1"/>
  <c r="AF775" i="7" s="1"/>
  <c r="I776" i="7"/>
  <c r="AB776" i="7" s="1"/>
  <c r="AC776" i="7" s="1"/>
  <c r="AF776" i="7" s="1"/>
  <c r="I777" i="7"/>
  <c r="AB777" i="7" s="1"/>
  <c r="AC777" i="7" s="1"/>
  <c r="AF777" i="7" s="1"/>
  <c r="I778" i="7"/>
  <c r="AB778" i="7" s="1"/>
  <c r="AC778" i="7" s="1"/>
  <c r="AF778" i="7" s="1"/>
  <c r="I779" i="7"/>
  <c r="AB779" i="7" s="1"/>
  <c r="AC779" i="7" s="1"/>
  <c r="AF779" i="7" s="1"/>
  <c r="I780" i="7"/>
  <c r="AB780" i="7" s="1"/>
  <c r="AC780" i="7" s="1"/>
  <c r="AF780" i="7" s="1"/>
  <c r="I781" i="7"/>
  <c r="AB781" i="7" s="1"/>
  <c r="AC781" i="7" s="1"/>
  <c r="AF781" i="7" s="1"/>
  <c r="I782" i="7"/>
  <c r="AB782" i="7" s="1"/>
  <c r="AC782" i="7" s="1"/>
  <c r="AF782" i="7" s="1"/>
  <c r="I783" i="7"/>
  <c r="AB783" i="7" s="1"/>
  <c r="AC783" i="7" s="1"/>
  <c r="AF783" i="7" s="1"/>
  <c r="I784" i="7"/>
  <c r="AB784" i="7" s="1"/>
  <c r="AC784" i="7" s="1"/>
  <c r="AF784" i="7" s="1"/>
  <c r="I785" i="7"/>
  <c r="AB785" i="7" s="1"/>
  <c r="AC785" i="7" s="1"/>
  <c r="AF785" i="7" s="1"/>
  <c r="I786" i="7"/>
  <c r="AB786" i="7" s="1"/>
  <c r="AC786" i="7" s="1"/>
  <c r="AF786" i="7" s="1"/>
  <c r="I787" i="7"/>
  <c r="AB787" i="7" s="1"/>
  <c r="AC787" i="7" s="1"/>
  <c r="AF787" i="7" s="1"/>
  <c r="I788" i="7"/>
  <c r="AB788" i="7" s="1"/>
  <c r="AC788" i="7" s="1"/>
  <c r="AF788" i="7" s="1"/>
  <c r="I789" i="7"/>
  <c r="AB789" i="7" s="1"/>
  <c r="AC789" i="7" s="1"/>
  <c r="AF789" i="7" s="1"/>
  <c r="I790" i="7"/>
  <c r="AB790" i="7" s="1"/>
  <c r="AC790" i="7" s="1"/>
  <c r="AF790" i="7" s="1"/>
  <c r="I791" i="7"/>
  <c r="AB791" i="7" s="1"/>
  <c r="AC791" i="7" s="1"/>
  <c r="AF791" i="7" s="1"/>
  <c r="I792" i="7"/>
  <c r="AB792" i="7" s="1"/>
  <c r="AC792" i="7" s="1"/>
  <c r="AF792" i="7" s="1"/>
  <c r="I793" i="7"/>
  <c r="AB793" i="7" s="1"/>
  <c r="AC793" i="7" s="1"/>
  <c r="AF793" i="7" s="1"/>
  <c r="I794" i="7"/>
  <c r="AB794" i="7" s="1"/>
  <c r="AC794" i="7" s="1"/>
  <c r="AF794" i="7" s="1"/>
  <c r="I795" i="7"/>
  <c r="AB795" i="7" s="1"/>
  <c r="AC795" i="7" s="1"/>
  <c r="AF795" i="7" s="1"/>
  <c r="I796" i="7"/>
  <c r="AB796" i="7" s="1"/>
  <c r="AC796" i="7" s="1"/>
  <c r="AF796" i="7" s="1"/>
  <c r="I797" i="7"/>
  <c r="AB797" i="7" s="1"/>
  <c r="AC797" i="7" s="1"/>
  <c r="AF797" i="7" s="1"/>
  <c r="I798" i="7"/>
  <c r="AB798" i="7" s="1"/>
  <c r="AC798" i="7" s="1"/>
  <c r="AF798" i="7" s="1"/>
  <c r="I799" i="7"/>
  <c r="AB799" i="7" s="1"/>
  <c r="AC799" i="7" s="1"/>
  <c r="AF799" i="7" s="1"/>
  <c r="I800" i="7"/>
  <c r="AB800" i="7" s="1"/>
  <c r="AC800" i="7" s="1"/>
  <c r="AF800" i="7" s="1"/>
  <c r="I801" i="7"/>
  <c r="AB801" i="7" s="1"/>
  <c r="AC801" i="7" s="1"/>
  <c r="AF801" i="7" s="1"/>
  <c r="I802" i="7"/>
  <c r="AB802" i="7" s="1"/>
  <c r="AC802" i="7" s="1"/>
  <c r="AF802" i="7" s="1"/>
  <c r="I803" i="7"/>
  <c r="AB803" i="7" s="1"/>
  <c r="AC803" i="7" s="1"/>
  <c r="AF803" i="7" s="1"/>
  <c r="I804" i="7"/>
  <c r="AB804" i="7" s="1"/>
  <c r="AC804" i="7" s="1"/>
  <c r="AF804" i="7" s="1"/>
  <c r="I805" i="7"/>
  <c r="AB805" i="7" s="1"/>
  <c r="AC805" i="7" s="1"/>
  <c r="AF805" i="7" s="1"/>
  <c r="I806" i="7"/>
  <c r="AB806" i="7" s="1"/>
  <c r="AC806" i="7" s="1"/>
  <c r="AF806" i="7" s="1"/>
  <c r="I807" i="7"/>
  <c r="AB807" i="7" s="1"/>
  <c r="AC807" i="7" s="1"/>
  <c r="AF807" i="7" s="1"/>
  <c r="I808" i="7"/>
  <c r="AB808" i="7" s="1"/>
  <c r="AC808" i="7" s="1"/>
  <c r="AF808" i="7" s="1"/>
  <c r="I809" i="7"/>
  <c r="AB809" i="7" s="1"/>
  <c r="AC809" i="7" s="1"/>
  <c r="AF809" i="7" s="1"/>
  <c r="I810" i="7"/>
  <c r="AB810" i="7" s="1"/>
  <c r="AC810" i="7" s="1"/>
  <c r="AF810" i="7" s="1"/>
  <c r="I811" i="7"/>
  <c r="AB811" i="7" s="1"/>
  <c r="AC811" i="7" s="1"/>
  <c r="AF811" i="7" s="1"/>
  <c r="I812" i="7"/>
  <c r="AB812" i="7" s="1"/>
  <c r="AC812" i="7" s="1"/>
  <c r="AF812" i="7" s="1"/>
  <c r="I813" i="7"/>
  <c r="AB813" i="7" s="1"/>
  <c r="AC813" i="7" s="1"/>
  <c r="AF813" i="7" s="1"/>
  <c r="I814" i="7"/>
  <c r="AB814" i="7" s="1"/>
  <c r="AC814" i="7" s="1"/>
  <c r="AF814" i="7" s="1"/>
  <c r="I815" i="7"/>
  <c r="AB815" i="7" s="1"/>
  <c r="AC815" i="7" s="1"/>
  <c r="AF815" i="7" s="1"/>
  <c r="I816" i="7"/>
  <c r="AB816" i="7" s="1"/>
  <c r="AC816" i="7" s="1"/>
  <c r="AF816" i="7" s="1"/>
  <c r="I817" i="7"/>
  <c r="AB817" i="7" s="1"/>
  <c r="AC817" i="7" s="1"/>
  <c r="AF817" i="7" s="1"/>
  <c r="I818" i="7"/>
  <c r="AB818" i="7" s="1"/>
  <c r="AC818" i="7" s="1"/>
  <c r="AF818" i="7" s="1"/>
  <c r="I819" i="7"/>
  <c r="AB819" i="7" s="1"/>
  <c r="AC819" i="7" s="1"/>
  <c r="AF819" i="7" s="1"/>
  <c r="I820" i="7"/>
  <c r="AB820" i="7" s="1"/>
  <c r="AC820" i="7" s="1"/>
  <c r="AF820" i="7" s="1"/>
  <c r="I821" i="7"/>
  <c r="AB821" i="7" s="1"/>
  <c r="AC821" i="7" s="1"/>
  <c r="AF821" i="7" s="1"/>
  <c r="I822" i="7"/>
  <c r="AB822" i="7" s="1"/>
  <c r="AC822" i="7" s="1"/>
  <c r="AF822" i="7" s="1"/>
  <c r="I823" i="7"/>
  <c r="AB823" i="7" s="1"/>
  <c r="AC823" i="7" s="1"/>
  <c r="AF823" i="7" s="1"/>
  <c r="I824" i="7"/>
  <c r="AB824" i="7" s="1"/>
  <c r="AC824" i="7" s="1"/>
  <c r="AF824" i="7" s="1"/>
  <c r="I825" i="7"/>
  <c r="AB825" i="7" s="1"/>
  <c r="AC825" i="7" s="1"/>
  <c r="AF825" i="7" s="1"/>
  <c r="I826" i="7"/>
  <c r="AB826" i="7" s="1"/>
  <c r="AC826" i="7" s="1"/>
  <c r="AF826" i="7" s="1"/>
  <c r="I827" i="7"/>
  <c r="AB827" i="7" s="1"/>
  <c r="AC827" i="7" s="1"/>
  <c r="AF827" i="7" s="1"/>
  <c r="I828" i="7"/>
  <c r="AB828" i="7" s="1"/>
  <c r="AC828" i="7" s="1"/>
  <c r="AF828" i="7" s="1"/>
  <c r="I829" i="7"/>
  <c r="AB829" i="7" s="1"/>
  <c r="AC829" i="7" s="1"/>
  <c r="AF829" i="7" s="1"/>
  <c r="I830" i="7"/>
  <c r="AB830" i="7" s="1"/>
  <c r="AC830" i="7" s="1"/>
  <c r="AF830" i="7" s="1"/>
  <c r="I831" i="7"/>
  <c r="AB831" i="7" s="1"/>
  <c r="AC831" i="7" s="1"/>
  <c r="AF831" i="7" s="1"/>
  <c r="I832" i="7"/>
  <c r="AB832" i="7" s="1"/>
  <c r="AC832" i="7" s="1"/>
  <c r="AF832" i="7" s="1"/>
  <c r="I833" i="7"/>
  <c r="AB833" i="7" s="1"/>
  <c r="AC833" i="7" s="1"/>
  <c r="AF833" i="7" s="1"/>
  <c r="I834" i="7"/>
  <c r="AB834" i="7" s="1"/>
  <c r="AC834" i="7" s="1"/>
  <c r="AF834" i="7" s="1"/>
  <c r="I835" i="7"/>
  <c r="AB835" i="7" s="1"/>
  <c r="AC835" i="7" s="1"/>
  <c r="AF835" i="7" s="1"/>
  <c r="I836" i="7"/>
  <c r="AB836" i="7" s="1"/>
  <c r="AC836" i="7" s="1"/>
  <c r="AF836" i="7" s="1"/>
  <c r="I837" i="7"/>
  <c r="AB837" i="7" s="1"/>
  <c r="AC837" i="7" s="1"/>
  <c r="AF837" i="7" s="1"/>
  <c r="I838" i="7"/>
  <c r="AB838" i="7" s="1"/>
  <c r="AC838" i="7" s="1"/>
  <c r="AF838" i="7" s="1"/>
  <c r="I839" i="7"/>
  <c r="AB839" i="7" s="1"/>
  <c r="AC839" i="7" s="1"/>
  <c r="AF839" i="7" s="1"/>
  <c r="I840" i="7"/>
  <c r="AB840" i="7" s="1"/>
  <c r="AC840" i="7" s="1"/>
  <c r="AF840" i="7" s="1"/>
  <c r="I841" i="7"/>
  <c r="AB841" i="7" s="1"/>
  <c r="AC841" i="7" s="1"/>
  <c r="AF841" i="7" s="1"/>
  <c r="I842" i="7"/>
  <c r="AB842" i="7" s="1"/>
  <c r="AC842" i="7" s="1"/>
  <c r="AF842" i="7" s="1"/>
  <c r="I843" i="7"/>
  <c r="AB843" i="7" s="1"/>
  <c r="AC843" i="7" s="1"/>
  <c r="AF843" i="7" s="1"/>
  <c r="I844" i="7"/>
  <c r="AB844" i="7" s="1"/>
  <c r="AC844" i="7" s="1"/>
  <c r="AF844" i="7" s="1"/>
  <c r="I845" i="7"/>
  <c r="AB845" i="7" s="1"/>
  <c r="AC845" i="7" s="1"/>
  <c r="AF845" i="7" s="1"/>
  <c r="I846" i="7"/>
  <c r="AB846" i="7" s="1"/>
  <c r="AC846" i="7" s="1"/>
  <c r="AF846" i="7" s="1"/>
  <c r="I847" i="7"/>
  <c r="AB847" i="7" s="1"/>
  <c r="AC847" i="7" s="1"/>
  <c r="AF847" i="7" s="1"/>
  <c r="I848" i="7"/>
  <c r="AB848" i="7" s="1"/>
  <c r="AC848" i="7" s="1"/>
  <c r="AF848" i="7" s="1"/>
  <c r="I849" i="7"/>
  <c r="AB849" i="7" s="1"/>
  <c r="AC849" i="7" s="1"/>
  <c r="AF849" i="7" s="1"/>
  <c r="I850" i="7"/>
  <c r="AB850" i="7" s="1"/>
  <c r="AC850" i="7" s="1"/>
  <c r="AF850" i="7" s="1"/>
  <c r="I851" i="7"/>
  <c r="AB851" i="7" s="1"/>
  <c r="AC851" i="7" s="1"/>
  <c r="AF851" i="7" s="1"/>
  <c r="I852" i="7"/>
  <c r="AB852" i="7" s="1"/>
  <c r="AC852" i="7" s="1"/>
  <c r="AF852" i="7" s="1"/>
  <c r="I853" i="7"/>
  <c r="AB853" i="7" s="1"/>
  <c r="AC853" i="7" s="1"/>
  <c r="AF853" i="7" s="1"/>
  <c r="I854" i="7"/>
  <c r="AB854" i="7" s="1"/>
  <c r="AC854" i="7" s="1"/>
  <c r="AF854" i="7" s="1"/>
  <c r="I855" i="7"/>
  <c r="AB855" i="7" s="1"/>
  <c r="AC855" i="7" s="1"/>
  <c r="AF855" i="7" s="1"/>
  <c r="I856" i="7"/>
  <c r="AB856" i="7" s="1"/>
  <c r="AC856" i="7" s="1"/>
  <c r="AF856" i="7" s="1"/>
  <c r="I857" i="7"/>
  <c r="AB857" i="7" s="1"/>
  <c r="AC857" i="7" s="1"/>
  <c r="AF857" i="7" s="1"/>
  <c r="I858" i="7"/>
  <c r="AB858" i="7" s="1"/>
  <c r="AC858" i="7" s="1"/>
  <c r="AF858" i="7" s="1"/>
  <c r="I859" i="7"/>
  <c r="AB859" i="7" s="1"/>
  <c r="AC859" i="7" s="1"/>
  <c r="AF859" i="7" s="1"/>
  <c r="I860" i="7"/>
  <c r="AB860" i="7" s="1"/>
  <c r="AC860" i="7" s="1"/>
  <c r="AF860" i="7" s="1"/>
  <c r="I861" i="7"/>
  <c r="AB861" i="7" s="1"/>
  <c r="AC861" i="7" s="1"/>
  <c r="AF861" i="7" s="1"/>
  <c r="I862" i="7"/>
  <c r="AB862" i="7" s="1"/>
  <c r="AC862" i="7" s="1"/>
  <c r="AF862" i="7" s="1"/>
  <c r="I863" i="7"/>
  <c r="AB863" i="7" s="1"/>
  <c r="AC863" i="7" s="1"/>
  <c r="AF863" i="7" s="1"/>
  <c r="I864" i="7"/>
  <c r="AB864" i="7" s="1"/>
  <c r="AC864" i="7" s="1"/>
  <c r="AF864" i="7" s="1"/>
  <c r="I865" i="7"/>
  <c r="AB865" i="7" s="1"/>
  <c r="AC865" i="7" s="1"/>
  <c r="AF865" i="7" s="1"/>
  <c r="I866" i="7"/>
  <c r="AB866" i="7" s="1"/>
  <c r="AC866" i="7" s="1"/>
  <c r="AF866" i="7" s="1"/>
  <c r="I867" i="7"/>
  <c r="AB867" i="7" s="1"/>
  <c r="AC867" i="7" s="1"/>
  <c r="AF867" i="7" s="1"/>
  <c r="I868" i="7"/>
  <c r="AB868" i="7" s="1"/>
  <c r="AC868" i="7" s="1"/>
  <c r="AF868" i="7" s="1"/>
  <c r="I869" i="7"/>
  <c r="AB869" i="7" s="1"/>
  <c r="AC869" i="7" s="1"/>
  <c r="AF869" i="7" s="1"/>
  <c r="I870" i="7"/>
  <c r="AB870" i="7" s="1"/>
  <c r="AC870" i="7" s="1"/>
  <c r="AF870" i="7" s="1"/>
  <c r="I871" i="7"/>
  <c r="AB871" i="7" s="1"/>
  <c r="AC871" i="7" s="1"/>
  <c r="AF871" i="7" s="1"/>
  <c r="I872" i="7"/>
  <c r="AB872" i="7" s="1"/>
  <c r="AC872" i="7" s="1"/>
  <c r="AF872" i="7" s="1"/>
  <c r="I873" i="7"/>
  <c r="AB873" i="7" s="1"/>
  <c r="AC873" i="7" s="1"/>
  <c r="AF873" i="7" s="1"/>
  <c r="I874" i="7"/>
  <c r="AB874" i="7" s="1"/>
  <c r="AC874" i="7" s="1"/>
  <c r="AF874" i="7" s="1"/>
  <c r="I875" i="7"/>
  <c r="AB875" i="7" s="1"/>
  <c r="AC875" i="7" s="1"/>
  <c r="AF875" i="7" s="1"/>
  <c r="I876" i="7"/>
  <c r="AB876" i="7" s="1"/>
  <c r="AC876" i="7" s="1"/>
  <c r="AF876" i="7" s="1"/>
  <c r="I877" i="7"/>
  <c r="AB877" i="7" s="1"/>
  <c r="AC877" i="7" s="1"/>
  <c r="AF877" i="7" s="1"/>
  <c r="I878" i="7"/>
  <c r="AB878" i="7" s="1"/>
  <c r="AC878" i="7" s="1"/>
  <c r="AF878" i="7" s="1"/>
  <c r="I879" i="7"/>
  <c r="AB879" i="7" s="1"/>
  <c r="AC879" i="7" s="1"/>
  <c r="AF879" i="7" s="1"/>
  <c r="I880" i="7"/>
  <c r="AB880" i="7" s="1"/>
  <c r="AC880" i="7" s="1"/>
  <c r="AF880" i="7" s="1"/>
  <c r="I881" i="7"/>
  <c r="AB881" i="7" s="1"/>
  <c r="AC881" i="7" s="1"/>
  <c r="AF881" i="7" s="1"/>
  <c r="I882" i="7"/>
  <c r="AB882" i="7" s="1"/>
  <c r="AC882" i="7" s="1"/>
  <c r="AF882" i="7" s="1"/>
  <c r="I883" i="7"/>
  <c r="AB883" i="7" s="1"/>
  <c r="AC883" i="7" s="1"/>
  <c r="AF883" i="7" s="1"/>
  <c r="I884" i="7"/>
  <c r="AB884" i="7" s="1"/>
  <c r="AC884" i="7" s="1"/>
  <c r="AF884" i="7" s="1"/>
  <c r="I885" i="7"/>
  <c r="AB885" i="7" s="1"/>
  <c r="AC885" i="7" s="1"/>
  <c r="AF885" i="7" s="1"/>
  <c r="I886" i="7"/>
  <c r="AB886" i="7" s="1"/>
  <c r="AC886" i="7" s="1"/>
  <c r="AF886" i="7" s="1"/>
  <c r="I887" i="7"/>
  <c r="AB887" i="7" s="1"/>
  <c r="AC887" i="7" s="1"/>
  <c r="AF887" i="7" s="1"/>
  <c r="I888" i="7"/>
  <c r="AB888" i="7" s="1"/>
  <c r="AC888" i="7" s="1"/>
  <c r="AF888" i="7" s="1"/>
  <c r="I889" i="7"/>
  <c r="AB889" i="7" s="1"/>
  <c r="AC889" i="7" s="1"/>
  <c r="AF889" i="7" s="1"/>
  <c r="I890" i="7"/>
  <c r="AB890" i="7" s="1"/>
  <c r="AC890" i="7" s="1"/>
  <c r="AF890" i="7" s="1"/>
  <c r="I891" i="7"/>
  <c r="AB891" i="7" s="1"/>
  <c r="AC891" i="7" s="1"/>
  <c r="AF891" i="7" s="1"/>
  <c r="I892" i="7"/>
  <c r="AB892" i="7" s="1"/>
  <c r="AC892" i="7" s="1"/>
  <c r="AF892" i="7" s="1"/>
  <c r="I893" i="7"/>
  <c r="AB893" i="7" s="1"/>
  <c r="AC893" i="7" s="1"/>
  <c r="AF893" i="7" s="1"/>
  <c r="I894" i="7"/>
  <c r="AB894" i="7" s="1"/>
  <c r="AC894" i="7" s="1"/>
  <c r="AF894" i="7" s="1"/>
  <c r="I895" i="7"/>
  <c r="AB895" i="7" s="1"/>
  <c r="AC895" i="7" s="1"/>
  <c r="AF895" i="7" s="1"/>
  <c r="I896" i="7"/>
  <c r="AB896" i="7" s="1"/>
  <c r="AC896" i="7" s="1"/>
  <c r="AF896" i="7" s="1"/>
  <c r="I897" i="7"/>
  <c r="AB897" i="7" s="1"/>
  <c r="AC897" i="7" s="1"/>
  <c r="AF897" i="7" s="1"/>
  <c r="I898" i="7"/>
  <c r="AB898" i="7" s="1"/>
  <c r="AC898" i="7" s="1"/>
  <c r="AF898" i="7" s="1"/>
  <c r="I899" i="7"/>
  <c r="AB899" i="7" s="1"/>
  <c r="AC899" i="7" s="1"/>
  <c r="AF899" i="7" s="1"/>
  <c r="I900" i="7"/>
  <c r="AB900" i="7" s="1"/>
  <c r="AC900" i="7" s="1"/>
  <c r="AF900" i="7" s="1"/>
  <c r="I901" i="7"/>
  <c r="AB901" i="7" s="1"/>
  <c r="AC901" i="7" s="1"/>
  <c r="AF901" i="7" s="1"/>
  <c r="I902" i="7"/>
  <c r="AB902" i="7" s="1"/>
  <c r="AC902" i="7" s="1"/>
  <c r="AF902" i="7" s="1"/>
  <c r="I903" i="7"/>
  <c r="AB903" i="7" s="1"/>
  <c r="AC903" i="7" s="1"/>
  <c r="AF903" i="7" s="1"/>
  <c r="I904" i="7"/>
  <c r="AB904" i="7" s="1"/>
  <c r="AC904" i="7" s="1"/>
  <c r="AF904" i="7" s="1"/>
  <c r="I905" i="7"/>
  <c r="AB905" i="7" s="1"/>
  <c r="AC905" i="7" s="1"/>
  <c r="AF905" i="7" s="1"/>
  <c r="I906" i="7"/>
  <c r="AB906" i="7" s="1"/>
  <c r="AC906" i="7" s="1"/>
  <c r="AF906" i="7" s="1"/>
  <c r="I907" i="7"/>
  <c r="AB907" i="7" s="1"/>
  <c r="AC907" i="7" s="1"/>
  <c r="AF907" i="7" s="1"/>
  <c r="I908" i="7"/>
  <c r="AB908" i="7" s="1"/>
  <c r="AC908" i="7" s="1"/>
  <c r="AF908" i="7" s="1"/>
  <c r="I909" i="7"/>
  <c r="AB909" i="7" s="1"/>
  <c r="AC909" i="7" s="1"/>
  <c r="AF909" i="7" s="1"/>
  <c r="I910" i="7"/>
  <c r="AB910" i="7" s="1"/>
  <c r="AC910" i="7" s="1"/>
  <c r="AF910" i="7" s="1"/>
  <c r="I911" i="7"/>
  <c r="AB911" i="7" s="1"/>
  <c r="AC911" i="7" s="1"/>
  <c r="AF911" i="7" s="1"/>
  <c r="I912" i="7"/>
  <c r="AB912" i="7" s="1"/>
  <c r="AC912" i="7" s="1"/>
  <c r="AF912" i="7" s="1"/>
  <c r="I913" i="7"/>
  <c r="AB913" i="7" s="1"/>
  <c r="AC913" i="7" s="1"/>
  <c r="AF913" i="7" s="1"/>
  <c r="I914" i="7"/>
  <c r="AB914" i="7" s="1"/>
  <c r="AC914" i="7" s="1"/>
  <c r="AF914" i="7" s="1"/>
  <c r="I915" i="7"/>
  <c r="AB915" i="7" s="1"/>
  <c r="AC915" i="7" s="1"/>
  <c r="AF915" i="7" s="1"/>
  <c r="I916" i="7"/>
  <c r="AB916" i="7" s="1"/>
  <c r="AC916" i="7" s="1"/>
  <c r="AF916" i="7" s="1"/>
  <c r="I917" i="7"/>
  <c r="AB917" i="7" s="1"/>
  <c r="AC917" i="7" s="1"/>
  <c r="AF917" i="7" s="1"/>
  <c r="I918" i="7"/>
  <c r="AB918" i="7" s="1"/>
  <c r="AC918" i="7" s="1"/>
  <c r="AF918" i="7" s="1"/>
  <c r="I919" i="7"/>
  <c r="AB919" i="7" s="1"/>
  <c r="AC919" i="7" s="1"/>
  <c r="AF919" i="7" s="1"/>
  <c r="I920" i="7"/>
  <c r="AB920" i="7" s="1"/>
  <c r="AC920" i="7" s="1"/>
  <c r="AF920" i="7" s="1"/>
  <c r="I921" i="7"/>
  <c r="AB921" i="7" s="1"/>
  <c r="AC921" i="7" s="1"/>
  <c r="AF921" i="7" s="1"/>
  <c r="I922" i="7"/>
  <c r="AB922" i="7" s="1"/>
  <c r="AC922" i="7" s="1"/>
  <c r="AF922" i="7" s="1"/>
  <c r="I923" i="7"/>
  <c r="AB923" i="7" s="1"/>
  <c r="AC923" i="7" s="1"/>
  <c r="AF923" i="7" s="1"/>
  <c r="I924" i="7"/>
  <c r="AB924" i="7" s="1"/>
  <c r="AC924" i="7" s="1"/>
  <c r="AF924" i="7" s="1"/>
  <c r="I925" i="7"/>
  <c r="AB925" i="7" s="1"/>
  <c r="AC925" i="7" s="1"/>
  <c r="AF925" i="7" s="1"/>
  <c r="I926" i="7"/>
  <c r="AB926" i="7" s="1"/>
  <c r="AC926" i="7" s="1"/>
  <c r="AF926" i="7" s="1"/>
  <c r="I927" i="7"/>
  <c r="AB927" i="7" s="1"/>
  <c r="AC927" i="7" s="1"/>
  <c r="AF927" i="7" s="1"/>
  <c r="I928" i="7"/>
  <c r="AB928" i="7" s="1"/>
  <c r="AC928" i="7" s="1"/>
  <c r="AF928" i="7" s="1"/>
  <c r="I929" i="7"/>
  <c r="AB929" i="7" s="1"/>
  <c r="AC929" i="7" s="1"/>
  <c r="AF929" i="7" s="1"/>
  <c r="I930" i="7"/>
  <c r="AB930" i="7" s="1"/>
  <c r="AC930" i="7" s="1"/>
  <c r="AF930" i="7" s="1"/>
  <c r="I931" i="7"/>
  <c r="AB931" i="7" s="1"/>
  <c r="AC931" i="7" s="1"/>
  <c r="AF931" i="7" s="1"/>
  <c r="I932" i="7"/>
  <c r="AB932" i="7" s="1"/>
  <c r="AC932" i="7" s="1"/>
  <c r="AF932" i="7" s="1"/>
  <c r="I933" i="7"/>
  <c r="AB933" i="7" s="1"/>
  <c r="AC933" i="7" s="1"/>
  <c r="AF933" i="7" s="1"/>
  <c r="I934" i="7"/>
  <c r="AB934" i="7" s="1"/>
  <c r="AC934" i="7" s="1"/>
  <c r="AF934" i="7" s="1"/>
  <c r="I935" i="7"/>
  <c r="AB935" i="7" s="1"/>
  <c r="AC935" i="7" s="1"/>
  <c r="AF935" i="7" s="1"/>
  <c r="I936" i="7"/>
  <c r="AB936" i="7" s="1"/>
  <c r="AC936" i="7" s="1"/>
  <c r="AF936" i="7" s="1"/>
  <c r="I937" i="7"/>
  <c r="AB937" i="7" s="1"/>
  <c r="AC937" i="7" s="1"/>
  <c r="AF937" i="7" s="1"/>
  <c r="I938" i="7"/>
  <c r="AB938" i="7" s="1"/>
  <c r="AC938" i="7" s="1"/>
  <c r="AF938" i="7" s="1"/>
  <c r="I939" i="7"/>
  <c r="AB939" i="7" s="1"/>
  <c r="AC939" i="7" s="1"/>
  <c r="AF939" i="7" s="1"/>
  <c r="I940" i="7"/>
  <c r="AB940" i="7" s="1"/>
  <c r="AC940" i="7" s="1"/>
  <c r="AF940" i="7" s="1"/>
  <c r="I941" i="7"/>
  <c r="AB941" i="7" s="1"/>
  <c r="AC941" i="7" s="1"/>
  <c r="AF941" i="7" s="1"/>
  <c r="I942" i="7"/>
  <c r="AB942" i="7" s="1"/>
  <c r="AC942" i="7" s="1"/>
  <c r="AF942" i="7" s="1"/>
  <c r="I943" i="7"/>
  <c r="AB943" i="7" s="1"/>
  <c r="AC943" i="7" s="1"/>
  <c r="AF943" i="7" s="1"/>
  <c r="I944" i="7"/>
  <c r="AB944" i="7" s="1"/>
  <c r="AC944" i="7" s="1"/>
  <c r="AF944" i="7" s="1"/>
  <c r="I945" i="7"/>
  <c r="AB945" i="7" s="1"/>
  <c r="AC945" i="7" s="1"/>
  <c r="AF945" i="7" s="1"/>
  <c r="I946" i="7"/>
  <c r="AB946" i="7" s="1"/>
  <c r="AC946" i="7" s="1"/>
  <c r="AF946" i="7" s="1"/>
  <c r="I947" i="7"/>
  <c r="AB947" i="7" s="1"/>
  <c r="AC947" i="7" s="1"/>
  <c r="AF947" i="7" s="1"/>
  <c r="I948" i="7"/>
  <c r="AB948" i="7" s="1"/>
  <c r="AC948" i="7" s="1"/>
  <c r="AF948" i="7" s="1"/>
  <c r="I949" i="7"/>
  <c r="AB949" i="7" s="1"/>
  <c r="AC949" i="7" s="1"/>
  <c r="AF949" i="7" s="1"/>
  <c r="I950" i="7"/>
  <c r="AB950" i="7" s="1"/>
  <c r="AC950" i="7" s="1"/>
  <c r="AF950" i="7" s="1"/>
  <c r="I951" i="7"/>
  <c r="AB951" i="7" s="1"/>
  <c r="AC951" i="7" s="1"/>
  <c r="AF951" i="7" s="1"/>
  <c r="I952" i="7"/>
  <c r="AB952" i="7" s="1"/>
  <c r="AC952" i="7" s="1"/>
  <c r="AF952" i="7" s="1"/>
  <c r="I953" i="7"/>
  <c r="AB953" i="7" s="1"/>
  <c r="AC953" i="7" s="1"/>
  <c r="AF953" i="7" s="1"/>
  <c r="I954" i="7"/>
  <c r="AB954" i="7" s="1"/>
  <c r="AC954" i="7" s="1"/>
  <c r="AF954" i="7" s="1"/>
  <c r="I955" i="7"/>
  <c r="AB955" i="7" s="1"/>
  <c r="AC955" i="7" s="1"/>
  <c r="AF955" i="7" s="1"/>
  <c r="I956" i="7"/>
  <c r="AB956" i="7" s="1"/>
  <c r="AC956" i="7" s="1"/>
  <c r="AF956" i="7" s="1"/>
  <c r="I957" i="7"/>
  <c r="AB957" i="7" s="1"/>
  <c r="AC957" i="7" s="1"/>
  <c r="AF957" i="7" s="1"/>
  <c r="I958" i="7"/>
  <c r="AB958" i="7" s="1"/>
  <c r="AC958" i="7" s="1"/>
  <c r="AF958" i="7" s="1"/>
  <c r="I959" i="7"/>
  <c r="AB959" i="7" s="1"/>
  <c r="AC959" i="7" s="1"/>
  <c r="AF959" i="7" s="1"/>
  <c r="I960" i="7"/>
  <c r="AB960" i="7" s="1"/>
  <c r="AC960" i="7" s="1"/>
  <c r="AF960" i="7" s="1"/>
  <c r="I961" i="7"/>
  <c r="AB961" i="7" s="1"/>
  <c r="AC961" i="7" s="1"/>
  <c r="AF961" i="7" s="1"/>
  <c r="I962" i="7"/>
  <c r="AB962" i="7" s="1"/>
  <c r="AC962" i="7" s="1"/>
  <c r="AF962" i="7" s="1"/>
  <c r="I963" i="7"/>
  <c r="AB963" i="7" s="1"/>
  <c r="AC963" i="7" s="1"/>
  <c r="AF963" i="7" s="1"/>
  <c r="I964" i="7"/>
  <c r="AB964" i="7" s="1"/>
  <c r="AC964" i="7" s="1"/>
  <c r="AF964" i="7" s="1"/>
  <c r="I965" i="7"/>
  <c r="AB965" i="7" s="1"/>
  <c r="AC965" i="7" s="1"/>
  <c r="AF965" i="7" s="1"/>
  <c r="I966" i="7"/>
  <c r="AB966" i="7" s="1"/>
  <c r="AC966" i="7" s="1"/>
  <c r="AF966" i="7" s="1"/>
  <c r="I967" i="7"/>
  <c r="AB967" i="7" s="1"/>
  <c r="AC967" i="7" s="1"/>
  <c r="AF967" i="7" s="1"/>
  <c r="I968" i="7"/>
  <c r="AB968" i="7" s="1"/>
  <c r="AC968" i="7" s="1"/>
  <c r="AF968" i="7" s="1"/>
  <c r="I969" i="7"/>
  <c r="AB969" i="7" s="1"/>
  <c r="AC969" i="7" s="1"/>
  <c r="AF969" i="7" s="1"/>
  <c r="I970" i="7"/>
  <c r="AB970" i="7" s="1"/>
  <c r="AC970" i="7" s="1"/>
  <c r="AF970" i="7" s="1"/>
  <c r="I971" i="7"/>
  <c r="AB971" i="7" s="1"/>
  <c r="AC971" i="7" s="1"/>
  <c r="AF971" i="7" s="1"/>
  <c r="I972" i="7"/>
  <c r="AB972" i="7" s="1"/>
  <c r="AC972" i="7" s="1"/>
  <c r="AF972" i="7" s="1"/>
  <c r="I973" i="7"/>
  <c r="AB973" i="7" s="1"/>
  <c r="AC973" i="7" s="1"/>
  <c r="AF973" i="7" s="1"/>
  <c r="I974" i="7"/>
  <c r="AB974" i="7" s="1"/>
  <c r="AC974" i="7" s="1"/>
  <c r="AF974" i="7" s="1"/>
  <c r="I975" i="7"/>
  <c r="AB975" i="7" s="1"/>
  <c r="AC975" i="7" s="1"/>
  <c r="AF975" i="7" s="1"/>
  <c r="I976" i="7"/>
  <c r="AB976" i="7" s="1"/>
  <c r="AC976" i="7" s="1"/>
  <c r="AF976" i="7" s="1"/>
  <c r="I977" i="7"/>
  <c r="AB977" i="7" s="1"/>
  <c r="AC977" i="7" s="1"/>
  <c r="AF977" i="7" s="1"/>
  <c r="I978" i="7"/>
  <c r="AB978" i="7" s="1"/>
  <c r="AC978" i="7" s="1"/>
  <c r="AF978" i="7" s="1"/>
  <c r="I979" i="7"/>
  <c r="AB979" i="7" s="1"/>
  <c r="AC979" i="7" s="1"/>
  <c r="AF979" i="7" s="1"/>
  <c r="I980" i="7"/>
  <c r="AB980" i="7" s="1"/>
  <c r="AC980" i="7" s="1"/>
  <c r="AF980" i="7" s="1"/>
  <c r="I981" i="7"/>
  <c r="AB981" i="7" s="1"/>
  <c r="AC981" i="7" s="1"/>
  <c r="AF981" i="7" s="1"/>
  <c r="I982" i="7"/>
  <c r="AB982" i="7" s="1"/>
  <c r="AC982" i="7" s="1"/>
  <c r="AF982" i="7" s="1"/>
  <c r="I983" i="7"/>
  <c r="AB983" i="7" s="1"/>
  <c r="AC983" i="7" s="1"/>
  <c r="AF983" i="7" s="1"/>
  <c r="I984" i="7"/>
  <c r="AB984" i="7" s="1"/>
  <c r="AC984" i="7" s="1"/>
  <c r="AF984" i="7" s="1"/>
  <c r="I985" i="7"/>
  <c r="AB985" i="7" s="1"/>
  <c r="AC985" i="7" s="1"/>
  <c r="AF985" i="7" s="1"/>
  <c r="I986" i="7"/>
  <c r="AB986" i="7" s="1"/>
  <c r="AC986" i="7" s="1"/>
  <c r="AF986" i="7" s="1"/>
  <c r="I987" i="7"/>
  <c r="AB987" i="7" s="1"/>
  <c r="AC987" i="7" s="1"/>
  <c r="AF987" i="7" s="1"/>
  <c r="I988" i="7"/>
  <c r="AB988" i="7" s="1"/>
  <c r="AC988" i="7" s="1"/>
  <c r="AF988" i="7" s="1"/>
  <c r="I989" i="7"/>
  <c r="AB989" i="7" s="1"/>
  <c r="AC989" i="7" s="1"/>
  <c r="AF989" i="7" s="1"/>
  <c r="I990" i="7"/>
  <c r="AB990" i="7" s="1"/>
  <c r="AC990" i="7" s="1"/>
  <c r="AF990" i="7" s="1"/>
  <c r="I991" i="7"/>
  <c r="AB991" i="7" s="1"/>
  <c r="AC991" i="7" s="1"/>
  <c r="AF991" i="7" s="1"/>
  <c r="I992" i="7"/>
  <c r="AB992" i="7" s="1"/>
  <c r="AC992" i="7" s="1"/>
  <c r="AF992" i="7" s="1"/>
  <c r="I993" i="7"/>
  <c r="AB993" i="7" s="1"/>
  <c r="AC993" i="7" s="1"/>
  <c r="AF993" i="7" s="1"/>
  <c r="I994" i="7"/>
  <c r="AB994" i="7" s="1"/>
  <c r="AC994" i="7" s="1"/>
  <c r="AF994" i="7" s="1"/>
  <c r="I995" i="7"/>
  <c r="AB995" i="7" s="1"/>
  <c r="AC995" i="7" s="1"/>
  <c r="AF995" i="7" s="1"/>
  <c r="I996" i="7"/>
  <c r="AB996" i="7" s="1"/>
  <c r="AC996" i="7" s="1"/>
  <c r="AF996" i="7" s="1"/>
  <c r="I997" i="7"/>
  <c r="AB997" i="7" s="1"/>
  <c r="AC997" i="7" s="1"/>
  <c r="AF997" i="7" s="1"/>
  <c r="I998" i="7"/>
  <c r="AB998" i="7" s="1"/>
  <c r="AC998" i="7" s="1"/>
  <c r="AF998" i="7" s="1"/>
  <c r="I999" i="7"/>
  <c r="AB999" i="7" s="1"/>
  <c r="AC999" i="7" s="1"/>
  <c r="AF999" i="7" s="1"/>
  <c r="I1000" i="7"/>
  <c r="AB1000" i="7" s="1"/>
  <c r="AC1000" i="7" s="1"/>
  <c r="AF1000" i="7" s="1"/>
  <c r="I1001" i="7"/>
  <c r="AB1001" i="7" s="1"/>
  <c r="AC1001" i="7" s="1"/>
  <c r="AF1001" i="7" s="1"/>
  <c r="I1002" i="7"/>
  <c r="AB1002" i="7" s="1"/>
  <c r="AC1002" i="7" s="1"/>
  <c r="AF1002" i="7" s="1"/>
  <c r="I1003" i="7"/>
  <c r="AB1003" i="7" s="1"/>
  <c r="AC1003" i="7" s="1"/>
  <c r="AF1003" i="7" s="1"/>
  <c r="I1004" i="7"/>
  <c r="AB1004" i="7" s="1"/>
  <c r="AC1004" i="7" s="1"/>
  <c r="AF1004" i="7" s="1"/>
  <c r="I1005" i="7"/>
  <c r="AB1005" i="7" s="1"/>
  <c r="AC1005" i="7" s="1"/>
  <c r="AF1005" i="7" s="1"/>
  <c r="I1006" i="7"/>
  <c r="AB1006" i="7" s="1"/>
  <c r="AC1006" i="7" s="1"/>
  <c r="AF1006" i="7" s="1"/>
  <c r="I1007" i="7"/>
  <c r="AB1007" i="7" s="1"/>
  <c r="AC1007" i="7" s="1"/>
  <c r="AF1007" i="7" s="1"/>
  <c r="I1008" i="7"/>
  <c r="AB1008" i="7" s="1"/>
  <c r="AC1008" i="7" s="1"/>
  <c r="AF1008" i="7" s="1"/>
  <c r="I1009" i="7"/>
  <c r="AB1009" i="7" s="1"/>
  <c r="AC1009" i="7" s="1"/>
  <c r="AF1009" i="7" s="1"/>
  <c r="I1010" i="7"/>
  <c r="AB1010" i="7" s="1"/>
  <c r="AC1010" i="7" s="1"/>
  <c r="AF1010" i="7" s="1"/>
  <c r="I1011" i="7"/>
  <c r="AB1011" i="7" s="1"/>
  <c r="AC1011" i="7" s="1"/>
  <c r="AF1011" i="7" s="1"/>
  <c r="I1012" i="7"/>
  <c r="AB1012" i="7" s="1"/>
  <c r="AC1012" i="7" s="1"/>
  <c r="AF1012" i="7" s="1"/>
  <c r="I1013" i="7"/>
  <c r="AB1013" i="7" s="1"/>
  <c r="AC1013" i="7" s="1"/>
  <c r="AF1013" i="7" s="1"/>
  <c r="I1014" i="7"/>
  <c r="AB1014" i="7" s="1"/>
  <c r="AC1014" i="7" s="1"/>
  <c r="AF1014" i="7" s="1"/>
  <c r="I1015" i="7"/>
  <c r="AB1015" i="7" s="1"/>
  <c r="AC1015" i="7" s="1"/>
  <c r="AF1015" i="7" s="1"/>
  <c r="I1016" i="7"/>
  <c r="AB1016" i="7" s="1"/>
  <c r="AC1016" i="7" s="1"/>
  <c r="AF1016" i="7" s="1"/>
  <c r="I1017" i="7"/>
  <c r="AB1017" i="7" s="1"/>
  <c r="AC1017" i="7" s="1"/>
  <c r="AF1017" i="7" s="1"/>
  <c r="I1018" i="7"/>
  <c r="AB1018" i="7" s="1"/>
  <c r="AC1018" i="7" s="1"/>
  <c r="AF1018" i="7" s="1"/>
  <c r="I1019" i="7"/>
  <c r="AB1019" i="7" s="1"/>
  <c r="AC1019" i="7" s="1"/>
  <c r="AF1019" i="7" s="1"/>
  <c r="I1020" i="7"/>
  <c r="AB1020" i="7" s="1"/>
  <c r="AC1020" i="7" s="1"/>
  <c r="AF1020" i="7" s="1"/>
  <c r="I1021" i="7"/>
  <c r="AB1021" i="7" s="1"/>
  <c r="AC1021" i="7" s="1"/>
  <c r="AF1021" i="7" s="1"/>
  <c r="I1022" i="7"/>
  <c r="AB1022" i="7" s="1"/>
  <c r="AC1022" i="7" s="1"/>
  <c r="AF1022" i="7" s="1"/>
  <c r="I1023" i="7"/>
  <c r="AB1023" i="7" s="1"/>
  <c r="AC1023" i="7" s="1"/>
  <c r="AF1023" i="7" s="1"/>
  <c r="I1024" i="7"/>
  <c r="AB1024" i="7" s="1"/>
  <c r="AC1024" i="7" s="1"/>
  <c r="AF1024" i="7" s="1"/>
  <c r="I1025" i="7"/>
  <c r="AB1025" i="7" s="1"/>
  <c r="AC1025" i="7" s="1"/>
  <c r="AF1025" i="7" s="1"/>
  <c r="I1026" i="7"/>
  <c r="AB1026" i="7" s="1"/>
  <c r="AC1026" i="7" s="1"/>
  <c r="AF1026" i="7" s="1"/>
  <c r="I1027" i="7"/>
  <c r="AB1027" i="7" s="1"/>
  <c r="AC1027" i="7" s="1"/>
  <c r="AF1027" i="7" s="1"/>
  <c r="I1028" i="7"/>
  <c r="AB1028" i="7" s="1"/>
  <c r="AC1028" i="7" s="1"/>
  <c r="AF1028" i="7" s="1"/>
  <c r="I1029" i="7"/>
  <c r="AB1029" i="7" s="1"/>
  <c r="AC1029" i="7" s="1"/>
  <c r="AF1029" i="7" s="1"/>
  <c r="I1030" i="7"/>
  <c r="AB1030" i="7" s="1"/>
  <c r="AC1030" i="7" s="1"/>
  <c r="AF1030" i="7" s="1"/>
  <c r="I1031" i="7"/>
  <c r="AB1031" i="7" s="1"/>
  <c r="AC1031" i="7" s="1"/>
  <c r="AF1031" i="7" s="1"/>
  <c r="I1032" i="7"/>
  <c r="AB1032" i="7" s="1"/>
  <c r="AC1032" i="7" s="1"/>
  <c r="AF1032" i="7" s="1"/>
  <c r="I1033" i="7"/>
  <c r="AB1033" i="7" s="1"/>
  <c r="AC1033" i="7" s="1"/>
  <c r="AF1033" i="7" s="1"/>
  <c r="I1034" i="7"/>
  <c r="AB1034" i="7" s="1"/>
  <c r="AC1034" i="7" s="1"/>
  <c r="AF1034" i="7" s="1"/>
  <c r="I1035" i="7"/>
  <c r="AB1035" i="7" s="1"/>
  <c r="AC1035" i="7" s="1"/>
  <c r="AF1035" i="7" s="1"/>
  <c r="I1036" i="7"/>
  <c r="AB1036" i="7" s="1"/>
  <c r="AC1036" i="7" s="1"/>
  <c r="AF1036" i="7" s="1"/>
  <c r="I1037" i="7"/>
  <c r="AB1037" i="7" s="1"/>
  <c r="AC1037" i="7" s="1"/>
  <c r="AF1037" i="7" s="1"/>
  <c r="I1038" i="7"/>
  <c r="AB1038" i="7" s="1"/>
  <c r="AC1038" i="7" s="1"/>
  <c r="AF1038" i="7" s="1"/>
  <c r="I1039" i="7"/>
  <c r="AB1039" i="7" s="1"/>
  <c r="AC1039" i="7" s="1"/>
  <c r="AF1039" i="7" s="1"/>
  <c r="I1040" i="7"/>
  <c r="AB1040" i="7" s="1"/>
  <c r="AC1040" i="7" s="1"/>
  <c r="AF1040" i="7" s="1"/>
  <c r="I1041" i="7"/>
  <c r="AB1041" i="7" s="1"/>
  <c r="AC1041" i="7" s="1"/>
  <c r="AF1041" i="7" s="1"/>
  <c r="I1042" i="7"/>
  <c r="AB1042" i="7" s="1"/>
  <c r="AC1042" i="7" s="1"/>
  <c r="AF1042" i="7" s="1"/>
  <c r="I1043" i="7"/>
  <c r="AB1043" i="7" s="1"/>
  <c r="AC1043" i="7" s="1"/>
  <c r="AF1043" i="7" s="1"/>
  <c r="I1044" i="7"/>
  <c r="AB1044" i="7" s="1"/>
  <c r="AC1044" i="7" s="1"/>
  <c r="AF1044" i="7" s="1"/>
  <c r="I1045" i="7"/>
  <c r="AB1045" i="7" s="1"/>
  <c r="AC1045" i="7" s="1"/>
  <c r="AF1045" i="7" s="1"/>
  <c r="I1046" i="7"/>
  <c r="AB1046" i="7" s="1"/>
  <c r="AC1046" i="7" s="1"/>
  <c r="AF1046" i="7" s="1"/>
  <c r="I1047" i="7"/>
  <c r="AB1047" i="7" s="1"/>
  <c r="AC1047" i="7" s="1"/>
  <c r="AF1047" i="7" s="1"/>
  <c r="I1048" i="7"/>
  <c r="AB1048" i="7" s="1"/>
  <c r="AC1048" i="7" s="1"/>
  <c r="AF1048" i="7" s="1"/>
  <c r="I1049" i="7"/>
  <c r="AB1049" i="7" s="1"/>
  <c r="AC1049" i="7" s="1"/>
  <c r="AF1049" i="7" s="1"/>
  <c r="I1050" i="7"/>
  <c r="AB1050" i="7" s="1"/>
  <c r="AC1050" i="7" s="1"/>
  <c r="AF1050" i="7" s="1"/>
  <c r="I1051" i="7"/>
  <c r="AB1051" i="7" s="1"/>
  <c r="AC1051" i="7" s="1"/>
  <c r="AF1051" i="7" s="1"/>
  <c r="I1052" i="7"/>
  <c r="AB1052" i="7" s="1"/>
  <c r="AC1052" i="7" s="1"/>
  <c r="AF1052" i="7" s="1"/>
  <c r="I1053" i="7"/>
  <c r="AB1053" i="7" s="1"/>
  <c r="AC1053" i="7" s="1"/>
  <c r="AF1053" i="7" s="1"/>
  <c r="I1054" i="7"/>
  <c r="AB1054" i="7" s="1"/>
  <c r="AC1054" i="7" s="1"/>
  <c r="AF1054" i="7" s="1"/>
  <c r="I1055" i="7"/>
  <c r="AB1055" i="7" s="1"/>
  <c r="AC1055" i="7" s="1"/>
  <c r="AF1055" i="7" s="1"/>
  <c r="I1056" i="7"/>
  <c r="AB1056" i="7" s="1"/>
  <c r="AC1056" i="7" s="1"/>
  <c r="AF1056" i="7" s="1"/>
  <c r="I1057" i="7"/>
  <c r="AB1057" i="7" s="1"/>
  <c r="AC1057" i="7" s="1"/>
  <c r="AF1057" i="7" s="1"/>
  <c r="I1058" i="7"/>
  <c r="AB1058" i="7" s="1"/>
  <c r="AC1058" i="7" s="1"/>
  <c r="AF1058" i="7" s="1"/>
  <c r="I1059" i="7"/>
  <c r="AB1059" i="7" s="1"/>
  <c r="AC1059" i="7" s="1"/>
  <c r="AF1059" i="7" s="1"/>
  <c r="I1060" i="7"/>
  <c r="AB1060" i="7" s="1"/>
  <c r="AC1060" i="7" s="1"/>
  <c r="AF1060" i="7" s="1"/>
  <c r="I1061" i="7"/>
  <c r="AB1061" i="7" s="1"/>
  <c r="AC1061" i="7" s="1"/>
  <c r="AF1061" i="7" s="1"/>
  <c r="I1062" i="7"/>
  <c r="AB1062" i="7" s="1"/>
  <c r="AC1062" i="7" s="1"/>
  <c r="AF1062" i="7" s="1"/>
  <c r="I1063" i="7"/>
  <c r="AB1063" i="7" s="1"/>
  <c r="AC1063" i="7" s="1"/>
  <c r="AF1063" i="7" s="1"/>
  <c r="I1064" i="7"/>
  <c r="AB1064" i="7" s="1"/>
  <c r="AC1064" i="7" s="1"/>
  <c r="AF1064" i="7" s="1"/>
  <c r="I1065" i="7"/>
  <c r="AB1065" i="7" s="1"/>
  <c r="AC1065" i="7" s="1"/>
  <c r="AF1065" i="7" s="1"/>
  <c r="I1066" i="7"/>
  <c r="AB1066" i="7" s="1"/>
  <c r="AC1066" i="7" s="1"/>
  <c r="AF1066" i="7" s="1"/>
  <c r="I1067" i="7"/>
  <c r="AB1067" i="7" s="1"/>
  <c r="AC1067" i="7" s="1"/>
  <c r="AF1067" i="7" s="1"/>
  <c r="I1068" i="7"/>
  <c r="AB1068" i="7" s="1"/>
  <c r="AC1068" i="7" s="1"/>
  <c r="AF1068" i="7" s="1"/>
  <c r="I1069" i="7"/>
  <c r="AB1069" i="7" s="1"/>
  <c r="AC1069" i="7" s="1"/>
  <c r="AF1069" i="7" s="1"/>
  <c r="I1070" i="7"/>
  <c r="AB1070" i="7" s="1"/>
  <c r="AC1070" i="7" s="1"/>
  <c r="AF1070" i="7" s="1"/>
  <c r="I1071" i="7"/>
  <c r="AB1071" i="7" s="1"/>
  <c r="AC1071" i="7" s="1"/>
  <c r="AF1071" i="7" s="1"/>
  <c r="I1072" i="7"/>
  <c r="AB1072" i="7" s="1"/>
  <c r="AC1072" i="7" s="1"/>
  <c r="AF1072" i="7" s="1"/>
  <c r="I1073" i="7"/>
  <c r="AB1073" i="7" s="1"/>
  <c r="AC1073" i="7" s="1"/>
  <c r="AF1073" i="7" s="1"/>
  <c r="I1074" i="7"/>
  <c r="AB1074" i="7" s="1"/>
  <c r="AC1074" i="7" s="1"/>
  <c r="AF1074" i="7" s="1"/>
  <c r="I1075" i="7"/>
  <c r="AB1075" i="7" s="1"/>
  <c r="AC1075" i="7" s="1"/>
  <c r="AF1075" i="7" s="1"/>
  <c r="I1076" i="7"/>
  <c r="AB1076" i="7" s="1"/>
  <c r="AC1076" i="7" s="1"/>
  <c r="AF1076" i="7" s="1"/>
  <c r="I1077" i="7"/>
  <c r="AB1077" i="7" s="1"/>
  <c r="AC1077" i="7" s="1"/>
  <c r="AF1077" i="7" s="1"/>
  <c r="I1078" i="7"/>
  <c r="AB1078" i="7" s="1"/>
  <c r="AC1078" i="7" s="1"/>
  <c r="AF1078" i="7" s="1"/>
  <c r="I1079" i="7"/>
  <c r="AB1079" i="7" s="1"/>
  <c r="AC1079" i="7" s="1"/>
  <c r="AF1079" i="7" s="1"/>
  <c r="I1080" i="7"/>
  <c r="AB1080" i="7" s="1"/>
  <c r="AC1080" i="7" s="1"/>
  <c r="AF1080" i="7" s="1"/>
  <c r="I1081" i="7"/>
  <c r="AB1081" i="7" s="1"/>
  <c r="AC1081" i="7" s="1"/>
  <c r="AF1081" i="7" s="1"/>
  <c r="I1082" i="7"/>
  <c r="AB1082" i="7" s="1"/>
  <c r="AC1082" i="7" s="1"/>
  <c r="AF1082" i="7" s="1"/>
  <c r="I1083" i="7"/>
  <c r="AB1083" i="7" s="1"/>
  <c r="AC1083" i="7" s="1"/>
  <c r="AF1083" i="7" s="1"/>
  <c r="I1084" i="7"/>
  <c r="AB1084" i="7" s="1"/>
  <c r="AC1084" i="7" s="1"/>
  <c r="AF1084" i="7" s="1"/>
  <c r="I1085" i="7"/>
  <c r="AB1085" i="7" s="1"/>
  <c r="AC1085" i="7" s="1"/>
  <c r="AF1085" i="7" s="1"/>
  <c r="I1086" i="7"/>
  <c r="AB1086" i="7" s="1"/>
  <c r="AC1086" i="7" s="1"/>
  <c r="AF1086" i="7" s="1"/>
  <c r="I1087" i="7"/>
  <c r="AB1087" i="7" s="1"/>
  <c r="AC1087" i="7" s="1"/>
  <c r="AF1087" i="7" s="1"/>
  <c r="I1088" i="7"/>
  <c r="AB1088" i="7" s="1"/>
  <c r="AC1088" i="7" s="1"/>
  <c r="AF1088" i="7" s="1"/>
  <c r="I1089" i="7"/>
  <c r="AB1089" i="7" s="1"/>
  <c r="AC1089" i="7" s="1"/>
  <c r="AF1089" i="7" s="1"/>
  <c r="I1090" i="7"/>
  <c r="AB1090" i="7" s="1"/>
  <c r="AC1090" i="7" s="1"/>
  <c r="AF1090" i="7" s="1"/>
  <c r="I1091" i="7"/>
  <c r="AB1091" i="7" s="1"/>
  <c r="AC1091" i="7" s="1"/>
  <c r="AF1091" i="7" s="1"/>
  <c r="I1092" i="7"/>
  <c r="AB1092" i="7" s="1"/>
  <c r="AC1092" i="7" s="1"/>
  <c r="AF1092" i="7" s="1"/>
  <c r="I1093" i="7"/>
  <c r="AB1093" i="7" s="1"/>
  <c r="AC1093" i="7" s="1"/>
  <c r="AF1093" i="7" s="1"/>
  <c r="I1094" i="7"/>
  <c r="AB1094" i="7" s="1"/>
  <c r="AC1094" i="7" s="1"/>
  <c r="AF1094" i="7" s="1"/>
  <c r="I1095" i="7"/>
  <c r="AB1095" i="7" s="1"/>
  <c r="AC1095" i="7" s="1"/>
  <c r="AF1095" i="7" s="1"/>
  <c r="I1096" i="7"/>
  <c r="AB1096" i="7" s="1"/>
  <c r="AC1096" i="7" s="1"/>
  <c r="AF1096" i="7" s="1"/>
  <c r="I1097" i="7"/>
  <c r="AB1097" i="7" s="1"/>
  <c r="AC1097" i="7" s="1"/>
  <c r="AF1097" i="7" s="1"/>
  <c r="I1098" i="7"/>
  <c r="AB1098" i="7" s="1"/>
  <c r="AC1098" i="7" s="1"/>
  <c r="AF1098" i="7" s="1"/>
  <c r="I1099" i="7"/>
  <c r="AB1099" i="7" s="1"/>
  <c r="AC1099" i="7" s="1"/>
  <c r="AF1099" i="7" s="1"/>
  <c r="I1100" i="7"/>
  <c r="AB1100" i="7" s="1"/>
  <c r="AC1100" i="7" s="1"/>
  <c r="AF1100" i="7" s="1"/>
  <c r="I1101" i="7"/>
  <c r="AB1101" i="7" s="1"/>
  <c r="AC1101" i="7" s="1"/>
  <c r="AF1101" i="7" s="1"/>
  <c r="I1102" i="7"/>
  <c r="AB1102" i="7" s="1"/>
  <c r="AC1102" i="7" s="1"/>
  <c r="AF1102" i="7" s="1"/>
  <c r="I1103" i="7"/>
  <c r="AB1103" i="7" s="1"/>
  <c r="AC1103" i="7" s="1"/>
  <c r="AF1103" i="7" s="1"/>
  <c r="I1104" i="7"/>
  <c r="AB1104" i="7" s="1"/>
  <c r="AC1104" i="7" s="1"/>
  <c r="AF1104" i="7" s="1"/>
  <c r="I1105" i="7"/>
  <c r="AB1105" i="7" s="1"/>
  <c r="AC1105" i="7" s="1"/>
  <c r="AF1105" i="7" s="1"/>
  <c r="I1106" i="7"/>
  <c r="AB1106" i="7" s="1"/>
  <c r="AC1106" i="7" s="1"/>
  <c r="AF1106" i="7" s="1"/>
  <c r="I1107" i="7"/>
  <c r="AB1107" i="7" s="1"/>
  <c r="AC1107" i="7" s="1"/>
  <c r="AF1107" i="7" s="1"/>
  <c r="I1108" i="7"/>
  <c r="AB1108" i="7" s="1"/>
  <c r="AC1108" i="7" s="1"/>
  <c r="AF1108" i="7" s="1"/>
  <c r="I1109" i="7"/>
  <c r="AB1109" i="7" s="1"/>
  <c r="AC1109" i="7" s="1"/>
  <c r="AF1109" i="7" s="1"/>
  <c r="I1110" i="7"/>
  <c r="AB1110" i="7" s="1"/>
  <c r="AC1110" i="7" s="1"/>
  <c r="AF1110" i="7" s="1"/>
  <c r="I1111" i="7"/>
  <c r="AB1111" i="7" s="1"/>
  <c r="AC1111" i="7" s="1"/>
  <c r="AF1111" i="7" s="1"/>
  <c r="I1112" i="7"/>
  <c r="AB1112" i="7" s="1"/>
  <c r="AC1112" i="7" s="1"/>
  <c r="AF1112" i="7" s="1"/>
  <c r="I1113" i="7"/>
  <c r="AB1113" i="7" s="1"/>
  <c r="AC1113" i="7" s="1"/>
  <c r="AF1113" i="7" s="1"/>
  <c r="I1114" i="7"/>
  <c r="AB1114" i="7" s="1"/>
  <c r="AC1114" i="7" s="1"/>
  <c r="AF1114" i="7" s="1"/>
  <c r="I1115" i="7"/>
  <c r="AB1115" i="7" s="1"/>
  <c r="AC1115" i="7" s="1"/>
  <c r="AF1115" i="7" s="1"/>
  <c r="I1116" i="7"/>
  <c r="AB1116" i="7" s="1"/>
  <c r="AC1116" i="7" s="1"/>
  <c r="AF1116" i="7" s="1"/>
  <c r="I1117" i="7"/>
  <c r="AB1117" i="7" s="1"/>
  <c r="AC1117" i="7" s="1"/>
  <c r="AF1117" i="7" s="1"/>
  <c r="I1118" i="7"/>
  <c r="AB1118" i="7" s="1"/>
  <c r="AC1118" i="7" s="1"/>
  <c r="AF1118" i="7" s="1"/>
  <c r="I1119" i="7"/>
  <c r="AB1119" i="7" s="1"/>
  <c r="AC1119" i="7" s="1"/>
  <c r="AF1119" i="7" s="1"/>
  <c r="I1120" i="7"/>
  <c r="AB1120" i="7" s="1"/>
  <c r="AC1120" i="7" s="1"/>
  <c r="AF1120" i="7" s="1"/>
  <c r="I1121" i="7"/>
  <c r="AB1121" i="7" s="1"/>
  <c r="AC1121" i="7" s="1"/>
  <c r="AF1121" i="7" s="1"/>
  <c r="I1122" i="7"/>
  <c r="AB1122" i="7" s="1"/>
  <c r="AC1122" i="7" s="1"/>
  <c r="AF1122" i="7" s="1"/>
  <c r="I1123" i="7"/>
  <c r="AB1123" i="7" s="1"/>
  <c r="AC1123" i="7" s="1"/>
  <c r="AF1123" i="7" s="1"/>
  <c r="I1124" i="7"/>
  <c r="AB1124" i="7" s="1"/>
  <c r="AC1124" i="7" s="1"/>
  <c r="AF1124" i="7" s="1"/>
  <c r="I1125" i="7"/>
  <c r="AB1125" i="7" s="1"/>
  <c r="AC1125" i="7" s="1"/>
  <c r="AF1125" i="7" s="1"/>
  <c r="I1126" i="7"/>
  <c r="AB1126" i="7" s="1"/>
  <c r="AC1126" i="7" s="1"/>
  <c r="AF1126" i="7" s="1"/>
  <c r="I1127" i="7"/>
  <c r="AB1127" i="7" s="1"/>
  <c r="AC1127" i="7" s="1"/>
  <c r="AF1127" i="7" s="1"/>
  <c r="I1128" i="7"/>
  <c r="AB1128" i="7" s="1"/>
  <c r="AC1128" i="7" s="1"/>
  <c r="AF1128" i="7" s="1"/>
  <c r="I1129" i="7"/>
  <c r="AB1129" i="7" s="1"/>
  <c r="AC1129" i="7" s="1"/>
  <c r="AF1129" i="7" s="1"/>
  <c r="I1130" i="7"/>
  <c r="AB1130" i="7" s="1"/>
  <c r="AC1130" i="7" s="1"/>
  <c r="AF1130" i="7" s="1"/>
  <c r="I1131" i="7"/>
  <c r="AB1131" i="7" s="1"/>
  <c r="AC1131" i="7" s="1"/>
  <c r="AF1131" i="7" s="1"/>
  <c r="I1132" i="7"/>
  <c r="AB1132" i="7" s="1"/>
  <c r="AC1132" i="7" s="1"/>
  <c r="AF1132" i="7" s="1"/>
  <c r="I1133" i="7"/>
  <c r="AB1133" i="7" s="1"/>
  <c r="AC1133" i="7" s="1"/>
  <c r="AF1133" i="7" s="1"/>
  <c r="I1134" i="7"/>
  <c r="AB1134" i="7" s="1"/>
  <c r="AC1134" i="7" s="1"/>
  <c r="AF1134" i="7" s="1"/>
  <c r="I1135" i="7"/>
  <c r="AB1135" i="7" s="1"/>
  <c r="AC1135" i="7" s="1"/>
  <c r="AF1135" i="7" s="1"/>
  <c r="I1136" i="7"/>
  <c r="AB1136" i="7" s="1"/>
  <c r="AC1136" i="7" s="1"/>
  <c r="AF1136" i="7" s="1"/>
  <c r="I1137" i="7"/>
  <c r="AB1137" i="7" s="1"/>
  <c r="AC1137" i="7" s="1"/>
  <c r="AF1137" i="7" s="1"/>
  <c r="I1138" i="7"/>
  <c r="AB1138" i="7" s="1"/>
  <c r="AC1138" i="7" s="1"/>
  <c r="AF1138" i="7" s="1"/>
  <c r="I1139" i="7"/>
  <c r="AB1139" i="7" s="1"/>
  <c r="AC1139" i="7" s="1"/>
  <c r="AF1139" i="7" s="1"/>
  <c r="I1140" i="7"/>
  <c r="AB1140" i="7" s="1"/>
  <c r="AC1140" i="7" s="1"/>
  <c r="AF1140" i="7" s="1"/>
  <c r="I1141" i="7"/>
  <c r="AB1141" i="7" s="1"/>
  <c r="AC1141" i="7" s="1"/>
  <c r="AF1141" i="7" s="1"/>
  <c r="I1142" i="7"/>
  <c r="AB1142" i="7" s="1"/>
  <c r="AC1142" i="7" s="1"/>
  <c r="AF1142" i="7" s="1"/>
  <c r="I1143" i="7"/>
  <c r="AB1143" i="7" s="1"/>
  <c r="AC1143" i="7" s="1"/>
  <c r="AF1143" i="7" s="1"/>
  <c r="I1144" i="7"/>
  <c r="AB1144" i="7" s="1"/>
  <c r="AC1144" i="7" s="1"/>
  <c r="AF1144" i="7" s="1"/>
  <c r="I1145" i="7"/>
  <c r="AB1145" i="7" s="1"/>
  <c r="AC1145" i="7" s="1"/>
  <c r="AF1145" i="7" s="1"/>
  <c r="I1146" i="7"/>
  <c r="AB1146" i="7" s="1"/>
  <c r="AC1146" i="7" s="1"/>
  <c r="AF1146" i="7" s="1"/>
  <c r="I1147" i="7"/>
  <c r="AB1147" i="7" s="1"/>
  <c r="AC1147" i="7" s="1"/>
  <c r="AF1147" i="7" s="1"/>
  <c r="I1148" i="7"/>
  <c r="AB1148" i="7" s="1"/>
  <c r="AC1148" i="7" s="1"/>
  <c r="AF1148" i="7" s="1"/>
  <c r="I1149" i="7"/>
  <c r="AB1149" i="7" s="1"/>
  <c r="AC1149" i="7" s="1"/>
  <c r="AF1149" i="7" s="1"/>
  <c r="I1150" i="7"/>
  <c r="AB1150" i="7" s="1"/>
  <c r="AC1150" i="7" s="1"/>
  <c r="AF1150" i="7" s="1"/>
  <c r="I1151" i="7"/>
  <c r="AB1151" i="7" s="1"/>
  <c r="AC1151" i="7" s="1"/>
  <c r="AF1151" i="7" s="1"/>
  <c r="I1152" i="7"/>
  <c r="AB1152" i="7" s="1"/>
  <c r="AC1152" i="7" s="1"/>
  <c r="AF1152" i="7" s="1"/>
  <c r="I1153" i="7"/>
  <c r="AB1153" i="7" s="1"/>
  <c r="AC1153" i="7" s="1"/>
  <c r="AF1153" i="7" s="1"/>
  <c r="I1154" i="7"/>
  <c r="AB1154" i="7" s="1"/>
  <c r="AC1154" i="7" s="1"/>
  <c r="AF1154" i="7" s="1"/>
  <c r="I1155" i="7"/>
  <c r="AB1155" i="7" s="1"/>
  <c r="AC1155" i="7" s="1"/>
  <c r="AF1155" i="7" s="1"/>
  <c r="I1156" i="7"/>
  <c r="AB1156" i="7" s="1"/>
  <c r="AC1156" i="7" s="1"/>
  <c r="AF1156" i="7" s="1"/>
  <c r="I1157" i="7"/>
  <c r="AB1157" i="7" s="1"/>
  <c r="AC1157" i="7" s="1"/>
  <c r="AF1157" i="7" s="1"/>
  <c r="I1158" i="7"/>
  <c r="AB1158" i="7" s="1"/>
  <c r="AC1158" i="7" s="1"/>
  <c r="AF1158" i="7" s="1"/>
  <c r="I1159" i="7"/>
  <c r="AB1159" i="7" s="1"/>
  <c r="AC1159" i="7" s="1"/>
  <c r="AF1159" i="7" s="1"/>
  <c r="I1160" i="7"/>
  <c r="AB1160" i="7" s="1"/>
  <c r="AC1160" i="7" s="1"/>
  <c r="AF1160" i="7" s="1"/>
  <c r="I1161" i="7"/>
  <c r="AB1161" i="7" s="1"/>
  <c r="AC1161" i="7" s="1"/>
  <c r="AF1161" i="7" s="1"/>
  <c r="I1162" i="7"/>
  <c r="AB1162" i="7" s="1"/>
  <c r="AC1162" i="7" s="1"/>
  <c r="AF1162" i="7" s="1"/>
  <c r="I1163" i="7"/>
  <c r="AB1163" i="7" s="1"/>
  <c r="AC1163" i="7" s="1"/>
  <c r="AF1163" i="7" s="1"/>
  <c r="I1164" i="7"/>
  <c r="AB1164" i="7" s="1"/>
  <c r="AC1164" i="7" s="1"/>
  <c r="AF1164" i="7" s="1"/>
  <c r="I1165" i="7"/>
  <c r="AB1165" i="7" s="1"/>
  <c r="AC1165" i="7" s="1"/>
  <c r="AF1165" i="7" s="1"/>
  <c r="I1166" i="7"/>
  <c r="AB1166" i="7" s="1"/>
  <c r="AC1166" i="7" s="1"/>
  <c r="AF1166" i="7" s="1"/>
  <c r="I1167" i="7"/>
  <c r="AB1167" i="7" s="1"/>
  <c r="AC1167" i="7" s="1"/>
  <c r="AF1167" i="7" s="1"/>
  <c r="I1168" i="7"/>
  <c r="AB1168" i="7" s="1"/>
  <c r="AC1168" i="7" s="1"/>
  <c r="AF1168" i="7" s="1"/>
  <c r="I1169" i="7"/>
  <c r="AB1169" i="7" s="1"/>
  <c r="AC1169" i="7" s="1"/>
  <c r="AF1169" i="7" s="1"/>
  <c r="I1170" i="7"/>
  <c r="AB1170" i="7" s="1"/>
  <c r="AC1170" i="7" s="1"/>
  <c r="AF1170" i="7" s="1"/>
  <c r="I1171" i="7"/>
  <c r="AB1171" i="7" s="1"/>
  <c r="AC1171" i="7" s="1"/>
  <c r="AF1171" i="7" s="1"/>
  <c r="I1172" i="7"/>
  <c r="AB1172" i="7" s="1"/>
  <c r="AC1172" i="7" s="1"/>
  <c r="AF1172" i="7" s="1"/>
  <c r="I1173" i="7"/>
  <c r="AB1173" i="7" s="1"/>
  <c r="AC1173" i="7" s="1"/>
  <c r="AF1173" i="7" s="1"/>
  <c r="I1174" i="7"/>
  <c r="AB1174" i="7" s="1"/>
  <c r="AC1174" i="7" s="1"/>
  <c r="AF1174" i="7" s="1"/>
  <c r="I1175" i="7"/>
  <c r="AB1175" i="7" s="1"/>
  <c r="AC1175" i="7" s="1"/>
  <c r="AF1175" i="7" s="1"/>
  <c r="I1176" i="7"/>
  <c r="AB1176" i="7" s="1"/>
  <c r="AC1176" i="7" s="1"/>
  <c r="AF1176" i="7" s="1"/>
  <c r="I1177" i="7"/>
  <c r="AB1177" i="7" s="1"/>
  <c r="AC1177" i="7" s="1"/>
  <c r="AF1177" i="7" s="1"/>
  <c r="I1178" i="7"/>
  <c r="AB1178" i="7" s="1"/>
  <c r="AC1178" i="7" s="1"/>
  <c r="AF1178" i="7" s="1"/>
  <c r="I1179" i="7"/>
  <c r="AB1179" i="7" s="1"/>
  <c r="AC1179" i="7" s="1"/>
  <c r="AF1179" i="7" s="1"/>
  <c r="I1180" i="7"/>
  <c r="AB1180" i="7" s="1"/>
  <c r="AC1180" i="7" s="1"/>
  <c r="AF1180" i="7" s="1"/>
  <c r="I1181" i="7"/>
  <c r="AB1181" i="7" s="1"/>
  <c r="AC1181" i="7" s="1"/>
  <c r="AF1181" i="7" s="1"/>
  <c r="I3" i="7"/>
  <c r="G4" i="7"/>
  <c r="G5" i="7"/>
  <c r="H5" i="7" s="1"/>
  <c r="G6" i="7"/>
  <c r="G7" i="7"/>
  <c r="H7" i="7" s="1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H20" i="7" s="1"/>
  <c r="G21" i="7"/>
  <c r="G22" i="7"/>
  <c r="G23" i="7"/>
  <c r="G24" i="7"/>
  <c r="G25" i="7"/>
  <c r="H25" i="7" s="1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G601" i="7"/>
  <c r="G602" i="7"/>
  <c r="G603" i="7"/>
  <c r="G604" i="7"/>
  <c r="G605" i="7"/>
  <c r="G606" i="7"/>
  <c r="G607" i="7"/>
  <c r="G608" i="7"/>
  <c r="G609" i="7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4" i="7"/>
  <c r="G635" i="7"/>
  <c r="G636" i="7"/>
  <c r="G637" i="7"/>
  <c r="G638" i="7"/>
  <c r="G639" i="7"/>
  <c r="G640" i="7"/>
  <c r="G641" i="7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64" i="7"/>
  <c r="H664" i="7" s="1"/>
  <c r="G665" i="7"/>
  <c r="G666" i="7"/>
  <c r="G667" i="7"/>
  <c r="G668" i="7"/>
  <c r="G669" i="7"/>
  <c r="G670" i="7"/>
  <c r="G671" i="7"/>
  <c r="G672" i="7"/>
  <c r="G673" i="7"/>
  <c r="G674" i="7"/>
  <c r="G675" i="7"/>
  <c r="G676" i="7"/>
  <c r="G677" i="7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1" i="7"/>
  <c r="G692" i="7"/>
  <c r="G693" i="7"/>
  <c r="G694" i="7"/>
  <c r="G695" i="7"/>
  <c r="G696" i="7"/>
  <c r="G697" i="7"/>
  <c r="G698" i="7"/>
  <c r="G699" i="7"/>
  <c r="G700" i="7"/>
  <c r="G701" i="7"/>
  <c r="G702" i="7"/>
  <c r="G703" i="7"/>
  <c r="G704" i="7"/>
  <c r="G705" i="7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G737" i="7"/>
  <c r="G738" i="7"/>
  <c r="G739" i="7"/>
  <c r="G740" i="7"/>
  <c r="G741" i="7"/>
  <c r="G742" i="7"/>
  <c r="G743" i="7"/>
  <c r="G744" i="7"/>
  <c r="G745" i="7"/>
  <c r="G746" i="7"/>
  <c r="G747" i="7"/>
  <c r="G748" i="7"/>
  <c r="G749" i="7"/>
  <c r="G750" i="7"/>
  <c r="G751" i="7"/>
  <c r="G752" i="7"/>
  <c r="G753" i="7"/>
  <c r="G754" i="7"/>
  <c r="G755" i="7"/>
  <c r="G756" i="7"/>
  <c r="G757" i="7"/>
  <c r="G758" i="7"/>
  <c r="G759" i="7"/>
  <c r="G760" i="7"/>
  <c r="G761" i="7"/>
  <c r="G762" i="7"/>
  <c r="G763" i="7"/>
  <c r="G764" i="7"/>
  <c r="G765" i="7"/>
  <c r="G766" i="7"/>
  <c r="G767" i="7"/>
  <c r="G768" i="7"/>
  <c r="G769" i="7"/>
  <c r="G770" i="7"/>
  <c r="G771" i="7"/>
  <c r="G772" i="7"/>
  <c r="G773" i="7"/>
  <c r="G774" i="7"/>
  <c r="G775" i="7"/>
  <c r="G776" i="7"/>
  <c r="G777" i="7"/>
  <c r="G778" i="7"/>
  <c r="G779" i="7"/>
  <c r="G780" i="7"/>
  <c r="G781" i="7"/>
  <c r="G782" i="7"/>
  <c r="G783" i="7"/>
  <c r="G784" i="7"/>
  <c r="G785" i="7"/>
  <c r="G786" i="7"/>
  <c r="G787" i="7"/>
  <c r="G788" i="7"/>
  <c r="G789" i="7"/>
  <c r="G790" i="7"/>
  <c r="G791" i="7"/>
  <c r="G792" i="7"/>
  <c r="G793" i="7"/>
  <c r="G794" i="7"/>
  <c r="G795" i="7"/>
  <c r="G796" i="7"/>
  <c r="G797" i="7"/>
  <c r="G798" i="7"/>
  <c r="G799" i="7"/>
  <c r="G800" i="7"/>
  <c r="G801" i="7"/>
  <c r="G802" i="7"/>
  <c r="G803" i="7"/>
  <c r="G804" i="7"/>
  <c r="G805" i="7"/>
  <c r="G806" i="7"/>
  <c r="G807" i="7"/>
  <c r="G808" i="7"/>
  <c r="G809" i="7"/>
  <c r="G810" i="7"/>
  <c r="G811" i="7"/>
  <c r="G812" i="7"/>
  <c r="G813" i="7"/>
  <c r="G814" i="7"/>
  <c r="G815" i="7"/>
  <c r="G816" i="7"/>
  <c r="G817" i="7"/>
  <c r="G818" i="7"/>
  <c r="G819" i="7"/>
  <c r="G820" i="7"/>
  <c r="G821" i="7"/>
  <c r="G822" i="7"/>
  <c r="G823" i="7"/>
  <c r="G824" i="7"/>
  <c r="G825" i="7"/>
  <c r="G826" i="7"/>
  <c r="G827" i="7"/>
  <c r="G828" i="7"/>
  <c r="G829" i="7"/>
  <c r="G830" i="7"/>
  <c r="G831" i="7"/>
  <c r="G832" i="7"/>
  <c r="G833" i="7"/>
  <c r="G834" i="7"/>
  <c r="G835" i="7"/>
  <c r="G836" i="7"/>
  <c r="G837" i="7"/>
  <c r="G838" i="7"/>
  <c r="G839" i="7"/>
  <c r="G840" i="7"/>
  <c r="G841" i="7"/>
  <c r="G842" i="7"/>
  <c r="G843" i="7"/>
  <c r="G844" i="7"/>
  <c r="G845" i="7"/>
  <c r="G846" i="7"/>
  <c r="G847" i="7"/>
  <c r="G848" i="7"/>
  <c r="G849" i="7"/>
  <c r="G850" i="7"/>
  <c r="G851" i="7"/>
  <c r="G852" i="7"/>
  <c r="G853" i="7"/>
  <c r="G854" i="7"/>
  <c r="G855" i="7"/>
  <c r="G856" i="7"/>
  <c r="G857" i="7"/>
  <c r="G858" i="7"/>
  <c r="G859" i="7"/>
  <c r="G860" i="7"/>
  <c r="G861" i="7"/>
  <c r="G862" i="7"/>
  <c r="G863" i="7"/>
  <c r="G864" i="7"/>
  <c r="G865" i="7"/>
  <c r="G866" i="7"/>
  <c r="G867" i="7"/>
  <c r="G868" i="7"/>
  <c r="G869" i="7"/>
  <c r="G870" i="7"/>
  <c r="G871" i="7"/>
  <c r="G872" i="7"/>
  <c r="G873" i="7"/>
  <c r="G874" i="7"/>
  <c r="G875" i="7"/>
  <c r="G876" i="7"/>
  <c r="G877" i="7"/>
  <c r="G878" i="7"/>
  <c r="G879" i="7"/>
  <c r="G880" i="7"/>
  <c r="G881" i="7"/>
  <c r="G882" i="7"/>
  <c r="G883" i="7"/>
  <c r="G884" i="7"/>
  <c r="G885" i="7"/>
  <c r="G886" i="7"/>
  <c r="G887" i="7"/>
  <c r="G888" i="7"/>
  <c r="G889" i="7"/>
  <c r="G890" i="7"/>
  <c r="G891" i="7"/>
  <c r="G892" i="7"/>
  <c r="G893" i="7"/>
  <c r="G894" i="7"/>
  <c r="G895" i="7"/>
  <c r="G896" i="7"/>
  <c r="G897" i="7"/>
  <c r="G898" i="7"/>
  <c r="G899" i="7"/>
  <c r="G900" i="7"/>
  <c r="G901" i="7"/>
  <c r="G902" i="7"/>
  <c r="G903" i="7"/>
  <c r="G904" i="7"/>
  <c r="G905" i="7"/>
  <c r="G906" i="7"/>
  <c r="G907" i="7"/>
  <c r="G908" i="7"/>
  <c r="G909" i="7"/>
  <c r="G910" i="7"/>
  <c r="G911" i="7"/>
  <c r="G912" i="7"/>
  <c r="G913" i="7"/>
  <c r="G914" i="7"/>
  <c r="G915" i="7"/>
  <c r="G916" i="7"/>
  <c r="G917" i="7"/>
  <c r="G918" i="7"/>
  <c r="G919" i="7"/>
  <c r="G920" i="7"/>
  <c r="G921" i="7"/>
  <c r="G922" i="7"/>
  <c r="G923" i="7"/>
  <c r="G924" i="7"/>
  <c r="G925" i="7"/>
  <c r="G926" i="7"/>
  <c r="G927" i="7"/>
  <c r="G928" i="7"/>
  <c r="G929" i="7"/>
  <c r="G930" i="7"/>
  <c r="G931" i="7"/>
  <c r="G932" i="7"/>
  <c r="G933" i="7"/>
  <c r="G934" i="7"/>
  <c r="G935" i="7"/>
  <c r="G936" i="7"/>
  <c r="G937" i="7"/>
  <c r="G938" i="7"/>
  <c r="G939" i="7"/>
  <c r="G940" i="7"/>
  <c r="G941" i="7"/>
  <c r="G942" i="7"/>
  <c r="G943" i="7"/>
  <c r="G944" i="7"/>
  <c r="G945" i="7"/>
  <c r="G946" i="7"/>
  <c r="G947" i="7"/>
  <c r="G948" i="7"/>
  <c r="G949" i="7"/>
  <c r="G950" i="7"/>
  <c r="G951" i="7"/>
  <c r="G952" i="7"/>
  <c r="G953" i="7"/>
  <c r="G954" i="7"/>
  <c r="G955" i="7"/>
  <c r="G956" i="7"/>
  <c r="G957" i="7"/>
  <c r="G958" i="7"/>
  <c r="G959" i="7"/>
  <c r="G960" i="7"/>
  <c r="G961" i="7"/>
  <c r="G962" i="7"/>
  <c r="G963" i="7"/>
  <c r="G964" i="7"/>
  <c r="G965" i="7"/>
  <c r="G966" i="7"/>
  <c r="G967" i="7"/>
  <c r="G968" i="7"/>
  <c r="G969" i="7"/>
  <c r="G970" i="7"/>
  <c r="G971" i="7"/>
  <c r="G972" i="7"/>
  <c r="G973" i="7"/>
  <c r="G974" i="7"/>
  <c r="G975" i="7"/>
  <c r="G976" i="7"/>
  <c r="G977" i="7"/>
  <c r="G978" i="7"/>
  <c r="G979" i="7"/>
  <c r="G980" i="7"/>
  <c r="G981" i="7"/>
  <c r="G982" i="7"/>
  <c r="G983" i="7"/>
  <c r="G984" i="7"/>
  <c r="G985" i="7"/>
  <c r="G986" i="7"/>
  <c r="G987" i="7"/>
  <c r="G988" i="7"/>
  <c r="G989" i="7"/>
  <c r="G990" i="7"/>
  <c r="G991" i="7"/>
  <c r="G992" i="7"/>
  <c r="G993" i="7"/>
  <c r="G994" i="7"/>
  <c r="G995" i="7"/>
  <c r="G996" i="7"/>
  <c r="G997" i="7"/>
  <c r="G998" i="7"/>
  <c r="G999" i="7"/>
  <c r="G1000" i="7"/>
  <c r="G1001" i="7"/>
  <c r="G1002" i="7"/>
  <c r="G1003" i="7"/>
  <c r="G1004" i="7"/>
  <c r="G1005" i="7"/>
  <c r="G1006" i="7"/>
  <c r="G1007" i="7"/>
  <c r="G1008" i="7"/>
  <c r="G1009" i="7"/>
  <c r="G1010" i="7"/>
  <c r="G1011" i="7"/>
  <c r="G1012" i="7"/>
  <c r="G1013" i="7"/>
  <c r="G1014" i="7"/>
  <c r="G1015" i="7"/>
  <c r="G1016" i="7"/>
  <c r="G1017" i="7"/>
  <c r="G1018" i="7"/>
  <c r="G1019" i="7"/>
  <c r="G1020" i="7"/>
  <c r="G1021" i="7"/>
  <c r="G1022" i="7"/>
  <c r="G1023" i="7"/>
  <c r="G1024" i="7"/>
  <c r="G1025" i="7"/>
  <c r="G1026" i="7"/>
  <c r="G1027" i="7"/>
  <c r="G1028" i="7"/>
  <c r="G1029" i="7"/>
  <c r="G1030" i="7"/>
  <c r="G1031" i="7"/>
  <c r="G1032" i="7"/>
  <c r="G1033" i="7"/>
  <c r="G1034" i="7"/>
  <c r="G1035" i="7"/>
  <c r="G1036" i="7"/>
  <c r="G1037" i="7"/>
  <c r="G1038" i="7"/>
  <c r="G1039" i="7"/>
  <c r="G1040" i="7"/>
  <c r="G1041" i="7"/>
  <c r="G1042" i="7"/>
  <c r="G1043" i="7"/>
  <c r="G1044" i="7"/>
  <c r="G1045" i="7"/>
  <c r="G1046" i="7"/>
  <c r="G1047" i="7"/>
  <c r="G1048" i="7"/>
  <c r="G1049" i="7"/>
  <c r="G1050" i="7"/>
  <c r="G1051" i="7"/>
  <c r="G1052" i="7"/>
  <c r="G1053" i="7"/>
  <c r="G1054" i="7"/>
  <c r="G1055" i="7"/>
  <c r="G1056" i="7"/>
  <c r="G1057" i="7"/>
  <c r="G1058" i="7"/>
  <c r="G1059" i="7"/>
  <c r="G1060" i="7"/>
  <c r="G1061" i="7"/>
  <c r="G1062" i="7"/>
  <c r="G1063" i="7"/>
  <c r="G1064" i="7"/>
  <c r="G1065" i="7"/>
  <c r="G1066" i="7"/>
  <c r="G1067" i="7"/>
  <c r="G1068" i="7"/>
  <c r="G1069" i="7"/>
  <c r="G1070" i="7"/>
  <c r="G1071" i="7"/>
  <c r="G1072" i="7"/>
  <c r="G1073" i="7"/>
  <c r="G1074" i="7"/>
  <c r="G1075" i="7"/>
  <c r="G1076" i="7"/>
  <c r="G1077" i="7"/>
  <c r="G1078" i="7"/>
  <c r="G1079" i="7"/>
  <c r="G1080" i="7"/>
  <c r="G1081" i="7"/>
  <c r="G1082" i="7"/>
  <c r="G1083" i="7"/>
  <c r="G1084" i="7"/>
  <c r="G1085" i="7"/>
  <c r="G1086" i="7"/>
  <c r="G1087" i="7"/>
  <c r="G1088" i="7"/>
  <c r="G1089" i="7"/>
  <c r="G1090" i="7"/>
  <c r="G1091" i="7"/>
  <c r="G1092" i="7"/>
  <c r="G1093" i="7"/>
  <c r="G1094" i="7"/>
  <c r="G1095" i="7"/>
  <c r="G1096" i="7"/>
  <c r="G1097" i="7"/>
  <c r="G1098" i="7"/>
  <c r="G1099" i="7"/>
  <c r="G1100" i="7"/>
  <c r="G1101" i="7"/>
  <c r="G1102" i="7"/>
  <c r="G1103" i="7"/>
  <c r="G1104" i="7"/>
  <c r="G1105" i="7"/>
  <c r="G1106" i="7"/>
  <c r="G1107" i="7"/>
  <c r="G1108" i="7"/>
  <c r="G1109" i="7"/>
  <c r="G1110" i="7"/>
  <c r="G1111" i="7"/>
  <c r="G1112" i="7"/>
  <c r="G1113" i="7"/>
  <c r="G1114" i="7"/>
  <c r="G1115" i="7"/>
  <c r="G1116" i="7"/>
  <c r="G1117" i="7"/>
  <c r="G1118" i="7"/>
  <c r="G1119" i="7"/>
  <c r="G1120" i="7"/>
  <c r="G1121" i="7"/>
  <c r="G1122" i="7"/>
  <c r="G1123" i="7"/>
  <c r="G1124" i="7"/>
  <c r="G1125" i="7"/>
  <c r="G1126" i="7"/>
  <c r="G1127" i="7"/>
  <c r="G1128" i="7"/>
  <c r="G1129" i="7"/>
  <c r="G1130" i="7"/>
  <c r="G1131" i="7"/>
  <c r="G1132" i="7"/>
  <c r="G1133" i="7"/>
  <c r="G1134" i="7"/>
  <c r="G1135" i="7"/>
  <c r="G1136" i="7"/>
  <c r="G1137" i="7"/>
  <c r="G1138" i="7"/>
  <c r="G1139" i="7"/>
  <c r="G1140" i="7"/>
  <c r="G1141" i="7"/>
  <c r="G1142" i="7"/>
  <c r="G1143" i="7"/>
  <c r="G1144" i="7"/>
  <c r="G1145" i="7"/>
  <c r="G1146" i="7"/>
  <c r="G1147" i="7"/>
  <c r="G1148" i="7"/>
  <c r="G1149" i="7"/>
  <c r="G1150" i="7"/>
  <c r="G1151" i="7"/>
  <c r="G1152" i="7"/>
  <c r="G1153" i="7"/>
  <c r="G1154" i="7"/>
  <c r="G1155" i="7"/>
  <c r="G1156" i="7"/>
  <c r="G1157" i="7"/>
  <c r="G1158" i="7"/>
  <c r="G1159" i="7"/>
  <c r="G1160" i="7"/>
  <c r="G1161" i="7"/>
  <c r="G1162" i="7"/>
  <c r="G1163" i="7"/>
  <c r="G1164" i="7"/>
  <c r="G1165" i="7"/>
  <c r="G1166" i="7"/>
  <c r="G1167" i="7"/>
  <c r="G1168" i="7"/>
  <c r="G1169" i="7"/>
  <c r="G1170" i="7"/>
  <c r="G1171" i="7"/>
  <c r="G1172" i="7"/>
  <c r="G1173" i="7"/>
  <c r="G1174" i="7"/>
  <c r="G1175" i="7"/>
  <c r="G1176" i="7"/>
  <c r="G1177" i="7"/>
  <c r="G1178" i="7"/>
  <c r="G1179" i="7"/>
  <c r="G1180" i="7"/>
  <c r="G1181" i="7"/>
  <c r="G3" i="7"/>
  <c r="H6" i="7"/>
  <c r="H8" i="7"/>
  <c r="E1181" i="7"/>
  <c r="E1180" i="7"/>
  <c r="D1180" i="7"/>
  <c r="E1179" i="7"/>
  <c r="D1179" i="7"/>
  <c r="E1178" i="7"/>
  <c r="D1178" i="7"/>
  <c r="E1177" i="7"/>
  <c r="D1177" i="7"/>
  <c r="E1176" i="7"/>
  <c r="E1175" i="7"/>
  <c r="D1175" i="7"/>
  <c r="E1174" i="7"/>
  <c r="D1174" i="7"/>
  <c r="E1173" i="7"/>
  <c r="D1173" i="7"/>
  <c r="E1172" i="7"/>
  <c r="D1172" i="7"/>
  <c r="E1171" i="7"/>
  <c r="D1171" i="7"/>
  <c r="E1170" i="7"/>
  <c r="D1170" i="7"/>
  <c r="E1169" i="7"/>
  <c r="D1169" i="7"/>
  <c r="E1168" i="7"/>
  <c r="D1168" i="7"/>
  <c r="E1167" i="7"/>
  <c r="E1166" i="7"/>
  <c r="E1165" i="7"/>
  <c r="D1165" i="7"/>
  <c r="E1164" i="7"/>
  <c r="D1164" i="7"/>
  <c r="E1163" i="7"/>
  <c r="D1163" i="7"/>
  <c r="E1162" i="7"/>
  <c r="E1161" i="7"/>
  <c r="D1161" i="7"/>
  <c r="E1160" i="7"/>
  <c r="D1160" i="7"/>
  <c r="E1159" i="7"/>
  <c r="E1158" i="7"/>
  <c r="D1158" i="7"/>
  <c r="E1157" i="7"/>
  <c r="D1157" i="7"/>
  <c r="E1156" i="7"/>
  <c r="D1156" i="7"/>
  <c r="E1155" i="7"/>
  <c r="D1155" i="7"/>
  <c r="E1154" i="7"/>
  <c r="D1154" i="7"/>
  <c r="E1153" i="7"/>
  <c r="D1153" i="7"/>
  <c r="E1152" i="7"/>
  <c r="D1152" i="7"/>
  <c r="E1151" i="7"/>
  <c r="D1151" i="7"/>
  <c r="E1150" i="7"/>
  <c r="D1150" i="7"/>
  <c r="E1149" i="7"/>
  <c r="E1148" i="7"/>
  <c r="D1148" i="7"/>
  <c r="E1147" i="7"/>
  <c r="D1147" i="7"/>
  <c r="E1146" i="7"/>
  <c r="D1146" i="7"/>
  <c r="E1145" i="7"/>
  <c r="D1145" i="7"/>
  <c r="E1144" i="7"/>
  <c r="E1143" i="7"/>
  <c r="D1143" i="7"/>
  <c r="E1142" i="7"/>
  <c r="D1142" i="7"/>
  <c r="E1141" i="7"/>
  <c r="D1141" i="7"/>
  <c r="E1140" i="7"/>
  <c r="D1140" i="7"/>
  <c r="E1139" i="7"/>
  <c r="D1139" i="7"/>
  <c r="E1138" i="7"/>
  <c r="D1138" i="7"/>
  <c r="E1137" i="7"/>
  <c r="E1136" i="7"/>
  <c r="E1135" i="7"/>
  <c r="D1135" i="7"/>
  <c r="E1134" i="7"/>
  <c r="D1134" i="7"/>
  <c r="E1133" i="7"/>
  <c r="D1133" i="7"/>
  <c r="E1132" i="7"/>
  <c r="E1131" i="7"/>
  <c r="D1131" i="7"/>
  <c r="E1130" i="7"/>
  <c r="D1130" i="7"/>
  <c r="E1129" i="7"/>
  <c r="D1129" i="7"/>
  <c r="E1128" i="7"/>
  <c r="D1128" i="7"/>
  <c r="E1127" i="7"/>
  <c r="D1127" i="7"/>
  <c r="E1126" i="7"/>
  <c r="D1126" i="7"/>
  <c r="E1125" i="7"/>
  <c r="D1125" i="7"/>
  <c r="E1124" i="7"/>
  <c r="D1124" i="7"/>
  <c r="E1123" i="7"/>
  <c r="D1123" i="7"/>
  <c r="E1122" i="7"/>
  <c r="D1122" i="7"/>
  <c r="E1121" i="7"/>
  <c r="D1121" i="7"/>
  <c r="E1120" i="7"/>
  <c r="E1119" i="7"/>
  <c r="D1119" i="7"/>
  <c r="E1118" i="7"/>
  <c r="D1118" i="7"/>
  <c r="E1117" i="7"/>
  <c r="D1117" i="7"/>
  <c r="E1116" i="7"/>
  <c r="D1116" i="7"/>
  <c r="E1115" i="7"/>
  <c r="D1115" i="7"/>
  <c r="E1114" i="7"/>
  <c r="E1113" i="7"/>
  <c r="D1113" i="7"/>
  <c r="E1112" i="7"/>
  <c r="D1112" i="7"/>
  <c r="E1111" i="7"/>
  <c r="D1111" i="7"/>
  <c r="E1110" i="7"/>
  <c r="E1109" i="7"/>
  <c r="D1109" i="7"/>
  <c r="E1108" i="7"/>
  <c r="D1108" i="7"/>
  <c r="E1107" i="7"/>
  <c r="D1107" i="7"/>
  <c r="E1106" i="7"/>
  <c r="D1106" i="7"/>
  <c r="E1105" i="7"/>
  <c r="E1104" i="7"/>
  <c r="D1104" i="7"/>
  <c r="E1103" i="7"/>
  <c r="E1102" i="7"/>
  <c r="D1102" i="7"/>
  <c r="E1101" i="7"/>
  <c r="D1101" i="7"/>
  <c r="E1100" i="7"/>
  <c r="D1100" i="7"/>
  <c r="E1099" i="7"/>
  <c r="E1098" i="7"/>
  <c r="D1098" i="7"/>
  <c r="E1097" i="7"/>
  <c r="E1096" i="7"/>
  <c r="D1096" i="7"/>
  <c r="E1095" i="7"/>
  <c r="D1095" i="7"/>
  <c r="E1094" i="7"/>
  <c r="E1093" i="7"/>
  <c r="D1093" i="7"/>
  <c r="E1092" i="7"/>
  <c r="D1092" i="7"/>
  <c r="E1091" i="7"/>
  <c r="D1091" i="7"/>
  <c r="E1090" i="7"/>
  <c r="D1090" i="7"/>
  <c r="E1089" i="7"/>
  <c r="D1089" i="7"/>
  <c r="E1088" i="7"/>
  <c r="D1088" i="7"/>
  <c r="E1087" i="7"/>
  <c r="D1087" i="7"/>
  <c r="E1086" i="7"/>
  <c r="D1086" i="7"/>
  <c r="E1085" i="7"/>
  <c r="D1085" i="7"/>
  <c r="E1084" i="7"/>
  <c r="E1083" i="7"/>
  <c r="D1083" i="7"/>
  <c r="E1082" i="7"/>
  <c r="D1082" i="7"/>
  <c r="E1081" i="7"/>
  <c r="D1081" i="7"/>
  <c r="E1080" i="7"/>
  <c r="D1080" i="7"/>
  <c r="E1079" i="7"/>
  <c r="E1078" i="7"/>
  <c r="D1078" i="7"/>
  <c r="E1077" i="7"/>
  <c r="D1077" i="7"/>
  <c r="E1076" i="7"/>
  <c r="D1076" i="7"/>
  <c r="E1075" i="7"/>
  <c r="E1074" i="7"/>
  <c r="D1074" i="7"/>
  <c r="E1073" i="7"/>
  <c r="D1073" i="7"/>
  <c r="E1072" i="7"/>
  <c r="D1072" i="7"/>
  <c r="E1071" i="7"/>
  <c r="D1071" i="7"/>
  <c r="E1070" i="7"/>
  <c r="D1070" i="7"/>
  <c r="E1069" i="7"/>
  <c r="D1069" i="7"/>
  <c r="E1068" i="7"/>
  <c r="D1068" i="7"/>
  <c r="E1067" i="7"/>
  <c r="D1067" i="7"/>
  <c r="E1066" i="7"/>
  <c r="D1066" i="7"/>
  <c r="E1065" i="7"/>
  <c r="E1064" i="7"/>
  <c r="D1064" i="7"/>
  <c r="E1063" i="7"/>
  <c r="D1063" i="7"/>
  <c r="E1062" i="7"/>
  <c r="D1062" i="7"/>
  <c r="E1061" i="7"/>
  <c r="D1061" i="7"/>
  <c r="E1060" i="7"/>
  <c r="D1060" i="7"/>
  <c r="E1059" i="7"/>
  <c r="D1059" i="7"/>
  <c r="E1058" i="7"/>
  <c r="D1058" i="7"/>
  <c r="E1057" i="7"/>
  <c r="D1057" i="7"/>
  <c r="E1056" i="7"/>
  <c r="D1056" i="7"/>
  <c r="E1055" i="7"/>
  <c r="D1055" i="7"/>
  <c r="E1054" i="7"/>
  <c r="E1053" i="7"/>
  <c r="D1053" i="7"/>
  <c r="E1052" i="7"/>
  <c r="D1052" i="7"/>
  <c r="E1051" i="7"/>
  <c r="D1051" i="7"/>
  <c r="E1050" i="7"/>
  <c r="D1050" i="7"/>
  <c r="E1049" i="7"/>
  <c r="D1049" i="7"/>
  <c r="E1048" i="7"/>
  <c r="D1048" i="7"/>
  <c r="E1047" i="7"/>
  <c r="D1047" i="7"/>
  <c r="E1046" i="7"/>
  <c r="D1046" i="7"/>
  <c r="E1045" i="7"/>
  <c r="D1045" i="7"/>
  <c r="E1044" i="7"/>
  <c r="D1044" i="7"/>
  <c r="E1043" i="7"/>
  <c r="D1043" i="7"/>
  <c r="E1042" i="7"/>
  <c r="D1042" i="7"/>
  <c r="E1041" i="7"/>
  <c r="D1041" i="7"/>
  <c r="E1040" i="7"/>
  <c r="D1040" i="7"/>
  <c r="E1039" i="7"/>
  <c r="D1039" i="7"/>
  <c r="E1038" i="7"/>
  <c r="D1038" i="7"/>
  <c r="E1037" i="7"/>
  <c r="E1036" i="7"/>
  <c r="D1036" i="7"/>
  <c r="E1035" i="7"/>
  <c r="D1035" i="7"/>
  <c r="E1034" i="7"/>
  <c r="D1034" i="7"/>
  <c r="E1033" i="7"/>
  <c r="D1033" i="7"/>
  <c r="E1032" i="7"/>
  <c r="D1032" i="7"/>
  <c r="E1031" i="7"/>
  <c r="D1031" i="7"/>
  <c r="E1030" i="7"/>
  <c r="D1030" i="7"/>
  <c r="E1029" i="7"/>
  <c r="D1029" i="7"/>
  <c r="E1028" i="7"/>
  <c r="D1028" i="7"/>
  <c r="E1027" i="7"/>
  <c r="D1027" i="7"/>
  <c r="E1026" i="7"/>
  <c r="E1025" i="7"/>
  <c r="D1025" i="7"/>
  <c r="E1024" i="7"/>
  <c r="D1024" i="7"/>
  <c r="E1023" i="7"/>
  <c r="D1023" i="7"/>
  <c r="E1022" i="7"/>
  <c r="D1022" i="7"/>
  <c r="E1021" i="7"/>
  <c r="D1021" i="7"/>
  <c r="E1020" i="7"/>
  <c r="E1019" i="7"/>
  <c r="D1019" i="7"/>
  <c r="E1018" i="7"/>
  <c r="D1018" i="7"/>
  <c r="E1017" i="7"/>
  <c r="D1017" i="7"/>
  <c r="E1016" i="7"/>
  <c r="D1016" i="7"/>
  <c r="E1015" i="7"/>
  <c r="D1015" i="7"/>
  <c r="E1014" i="7"/>
  <c r="D1014" i="7"/>
  <c r="E1013" i="7"/>
  <c r="D1013" i="7"/>
  <c r="E1012" i="7"/>
  <c r="D1012" i="7"/>
  <c r="E1011" i="7"/>
  <c r="D1011" i="7"/>
  <c r="E1010" i="7"/>
  <c r="D1010" i="7"/>
  <c r="E1009" i="7"/>
  <c r="D1009" i="7"/>
  <c r="E1008" i="7"/>
  <c r="D1008" i="7"/>
  <c r="E1007" i="7"/>
  <c r="D1007" i="7"/>
  <c r="E1006" i="7"/>
  <c r="D1006" i="7"/>
  <c r="E1005" i="7"/>
  <c r="D1005" i="7"/>
  <c r="E1004" i="7"/>
  <c r="D1004" i="7"/>
  <c r="E1003" i="7"/>
  <c r="D1003" i="7"/>
  <c r="E1002" i="7"/>
  <c r="D1002" i="7"/>
  <c r="E1001" i="7"/>
  <c r="E1000" i="7"/>
  <c r="D1000" i="7"/>
  <c r="E999" i="7"/>
  <c r="D999" i="7"/>
  <c r="E998" i="7"/>
  <c r="D998" i="7"/>
  <c r="E997" i="7"/>
  <c r="D997" i="7"/>
  <c r="E996" i="7"/>
  <c r="D996" i="7"/>
  <c r="E995" i="7"/>
  <c r="D995" i="7"/>
  <c r="E994" i="7"/>
  <c r="D994" i="7"/>
  <c r="E993" i="7"/>
  <c r="D993" i="7"/>
  <c r="E992" i="7"/>
  <c r="D992" i="7"/>
  <c r="E991" i="7"/>
  <c r="D991" i="7"/>
  <c r="E990" i="7"/>
  <c r="D990" i="7"/>
  <c r="E989" i="7"/>
  <c r="D989" i="7"/>
  <c r="E988" i="7"/>
  <c r="D988" i="7"/>
  <c r="E987" i="7"/>
  <c r="D987" i="7"/>
  <c r="E986" i="7"/>
  <c r="D986" i="7"/>
  <c r="E985" i="7"/>
  <c r="D985" i="7"/>
  <c r="E984" i="7"/>
  <c r="D984" i="7"/>
  <c r="E983" i="7"/>
  <c r="D983" i="7"/>
  <c r="E982" i="7"/>
  <c r="D982" i="7"/>
  <c r="E981" i="7"/>
  <c r="D981" i="7"/>
  <c r="E980" i="7"/>
  <c r="D980" i="7"/>
  <c r="E979" i="7"/>
  <c r="D979" i="7"/>
  <c r="E978" i="7"/>
  <c r="D978" i="7"/>
  <c r="E977" i="7"/>
  <c r="D977" i="7"/>
  <c r="E976" i="7"/>
  <c r="D976" i="7"/>
  <c r="E975" i="7"/>
  <c r="D975" i="7"/>
  <c r="E974" i="7"/>
  <c r="D974" i="7"/>
  <c r="E973" i="7"/>
  <c r="D973" i="7"/>
  <c r="E972" i="7"/>
  <c r="D972" i="7"/>
  <c r="E971" i="7"/>
  <c r="D971" i="7"/>
  <c r="E970" i="7"/>
  <c r="D970" i="7"/>
  <c r="E969" i="7"/>
  <c r="D969" i="7"/>
  <c r="E968" i="7"/>
  <c r="D968" i="7"/>
  <c r="E967" i="7"/>
  <c r="D967" i="7"/>
  <c r="E966" i="7"/>
  <c r="D966" i="7"/>
  <c r="E965" i="7"/>
  <c r="D965" i="7"/>
  <c r="E964" i="7"/>
  <c r="D964" i="7"/>
  <c r="E963" i="7"/>
  <c r="D963" i="7"/>
  <c r="E962" i="7"/>
  <c r="D962" i="7"/>
  <c r="E961" i="7"/>
  <c r="D961" i="7"/>
  <c r="E960" i="7"/>
  <c r="D960" i="7"/>
  <c r="E959" i="7"/>
  <c r="D959" i="7"/>
  <c r="E958" i="7"/>
  <c r="D958" i="7"/>
  <c r="E957" i="7"/>
  <c r="D957" i="7"/>
  <c r="E956" i="7"/>
  <c r="D956" i="7"/>
  <c r="E955" i="7"/>
  <c r="D955" i="7"/>
  <c r="E954" i="7"/>
  <c r="D954" i="7"/>
  <c r="E953" i="7"/>
  <c r="D953" i="7"/>
  <c r="E952" i="7"/>
  <c r="D952" i="7"/>
  <c r="E951" i="7"/>
  <c r="D951" i="7"/>
  <c r="E950" i="7"/>
  <c r="D950" i="7"/>
  <c r="E949" i="7"/>
  <c r="E948" i="7"/>
  <c r="E947" i="7"/>
  <c r="D947" i="7"/>
  <c r="E946" i="7"/>
  <c r="E945" i="7"/>
  <c r="D945" i="7"/>
  <c r="E944" i="7"/>
  <c r="E943" i="7"/>
  <c r="D943" i="7"/>
  <c r="E942" i="7"/>
  <c r="D942" i="7"/>
  <c r="E941" i="7"/>
  <c r="D941" i="7"/>
  <c r="E940" i="7"/>
  <c r="D940" i="7"/>
  <c r="E939" i="7"/>
  <c r="D939" i="7"/>
  <c r="E938" i="7"/>
  <c r="D938" i="7"/>
  <c r="E937" i="7"/>
  <c r="D937" i="7"/>
  <c r="E936" i="7"/>
  <c r="E935" i="7"/>
  <c r="E934" i="7"/>
  <c r="D934" i="7"/>
  <c r="E933" i="7"/>
  <c r="D933" i="7"/>
  <c r="E932" i="7"/>
  <c r="D932" i="7"/>
  <c r="E931" i="7"/>
  <c r="D931" i="7"/>
  <c r="E930" i="7"/>
  <c r="D930" i="7"/>
  <c r="E929" i="7"/>
  <c r="D929" i="7"/>
  <c r="E928" i="7"/>
  <c r="D928" i="7"/>
  <c r="E927" i="7"/>
  <c r="D927" i="7"/>
  <c r="E926" i="7"/>
  <c r="D926" i="7"/>
  <c r="E925" i="7"/>
  <c r="D925" i="7"/>
  <c r="E924" i="7"/>
  <c r="D924" i="7"/>
  <c r="E923" i="7"/>
  <c r="D923" i="7"/>
  <c r="E922" i="7"/>
  <c r="D922" i="7"/>
  <c r="E921" i="7"/>
  <c r="D921" i="7"/>
  <c r="E920" i="7"/>
  <c r="E919" i="7"/>
  <c r="D919" i="7"/>
  <c r="E918" i="7"/>
  <c r="D918" i="7"/>
  <c r="E917" i="7"/>
  <c r="D917" i="7"/>
  <c r="E916" i="7"/>
  <c r="D916" i="7"/>
  <c r="E915" i="7"/>
  <c r="D915" i="7"/>
  <c r="E914" i="7"/>
  <c r="D914" i="7"/>
  <c r="E913" i="7"/>
  <c r="D913" i="7"/>
  <c r="E912" i="7"/>
  <c r="D912" i="7"/>
  <c r="E911" i="7"/>
  <c r="D911" i="7"/>
  <c r="E910" i="7"/>
  <c r="D910" i="7"/>
  <c r="E909" i="7"/>
  <c r="D909" i="7"/>
  <c r="E908" i="7"/>
  <c r="D908" i="7"/>
  <c r="E907" i="7"/>
  <c r="D907" i="7"/>
  <c r="E906" i="7"/>
  <c r="D906" i="7"/>
  <c r="E905" i="7"/>
  <c r="D905" i="7"/>
  <c r="E904" i="7"/>
  <c r="D904" i="7"/>
  <c r="E903" i="7"/>
  <c r="D903" i="7"/>
  <c r="E902" i="7"/>
  <c r="E901" i="7"/>
  <c r="D901" i="7"/>
  <c r="E900" i="7"/>
  <c r="D900" i="7"/>
  <c r="E899" i="7"/>
  <c r="D899" i="7"/>
  <c r="E898" i="7"/>
  <c r="D898" i="7"/>
  <c r="E897" i="7"/>
  <c r="D897" i="7"/>
  <c r="E896" i="7"/>
  <c r="D896" i="7"/>
  <c r="E895" i="7"/>
  <c r="D895" i="7"/>
  <c r="E894" i="7"/>
  <c r="D894" i="7"/>
  <c r="E893" i="7"/>
  <c r="D893" i="7"/>
  <c r="E892" i="7"/>
  <c r="D892" i="7"/>
  <c r="E891" i="7"/>
  <c r="D891" i="7"/>
  <c r="E890" i="7"/>
  <c r="D890" i="7"/>
  <c r="E889" i="7"/>
  <c r="D889" i="7"/>
  <c r="E888" i="7"/>
  <c r="D888" i="7"/>
  <c r="E887" i="7"/>
  <c r="D887" i="7"/>
  <c r="E886" i="7"/>
  <c r="D886" i="7"/>
  <c r="E885" i="7"/>
  <c r="D885" i="7"/>
  <c r="E884" i="7"/>
  <c r="D884" i="7"/>
  <c r="E883" i="7"/>
  <c r="D883" i="7"/>
  <c r="E882" i="7"/>
  <c r="D882" i="7"/>
  <c r="E881" i="7"/>
  <c r="D881" i="7"/>
  <c r="E880" i="7"/>
  <c r="D880" i="7"/>
  <c r="E879" i="7"/>
  <c r="D879" i="7"/>
  <c r="E878" i="7"/>
  <c r="E877" i="7"/>
  <c r="D877" i="7"/>
  <c r="E876" i="7"/>
  <c r="D876" i="7"/>
  <c r="E875" i="7"/>
  <c r="D875" i="7"/>
  <c r="E874" i="7"/>
  <c r="D874" i="7"/>
  <c r="E873" i="7"/>
  <c r="D873" i="7"/>
  <c r="E872" i="7"/>
  <c r="D872" i="7"/>
  <c r="E871" i="7"/>
  <c r="D871" i="7"/>
  <c r="E870" i="7"/>
  <c r="D870" i="7"/>
  <c r="E869" i="7"/>
  <c r="E868" i="7"/>
  <c r="D868" i="7"/>
  <c r="E867" i="7"/>
  <c r="D867" i="7"/>
  <c r="E866" i="7"/>
  <c r="D866" i="7"/>
  <c r="E865" i="7"/>
  <c r="D865" i="7"/>
  <c r="E864" i="7"/>
  <c r="D864" i="7"/>
  <c r="E863" i="7"/>
  <c r="E862" i="7"/>
  <c r="D862" i="7"/>
  <c r="E861" i="7"/>
  <c r="D861" i="7"/>
  <c r="E860" i="7"/>
  <c r="D860" i="7"/>
  <c r="E859" i="7"/>
  <c r="E858" i="7"/>
  <c r="D858" i="7"/>
  <c r="E857" i="7"/>
  <c r="D857" i="7"/>
  <c r="E856" i="7"/>
  <c r="E855" i="7"/>
  <c r="D855" i="7"/>
  <c r="E854" i="7"/>
  <c r="D854" i="7"/>
  <c r="E853" i="7"/>
  <c r="E852" i="7"/>
  <c r="D852" i="7"/>
  <c r="E851" i="7"/>
  <c r="E850" i="7"/>
  <c r="D850" i="7"/>
  <c r="E849" i="7"/>
  <c r="D849" i="7"/>
  <c r="E848" i="7"/>
  <c r="D848" i="7"/>
  <c r="E847" i="7"/>
  <c r="D847" i="7"/>
  <c r="E846" i="7"/>
  <c r="D846" i="7"/>
  <c r="E845" i="7"/>
  <c r="D845" i="7"/>
  <c r="E844" i="7"/>
  <c r="D844" i="7"/>
  <c r="E843" i="7"/>
  <c r="E842" i="7"/>
  <c r="D842" i="7"/>
  <c r="E841" i="7"/>
  <c r="D841" i="7"/>
  <c r="E840" i="7"/>
  <c r="D840" i="7"/>
  <c r="E839" i="7"/>
  <c r="D839" i="7"/>
  <c r="E838" i="7"/>
  <c r="D838" i="7"/>
  <c r="E837" i="7"/>
  <c r="D837" i="7"/>
  <c r="E836" i="7"/>
  <c r="D836" i="7"/>
  <c r="E835" i="7"/>
  <c r="D835" i="7"/>
  <c r="E834" i="7"/>
  <c r="D834" i="7"/>
  <c r="E833" i="7"/>
  <c r="D833" i="7"/>
  <c r="E832" i="7"/>
  <c r="D832" i="7"/>
  <c r="E831" i="7"/>
  <c r="D831" i="7"/>
  <c r="E830" i="7"/>
  <c r="D830" i="7"/>
  <c r="E829" i="7"/>
  <c r="D829" i="7"/>
  <c r="E828" i="7"/>
  <c r="D828" i="7"/>
  <c r="E827" i="7"/>
  <c r="E826" i="7"/>
  <c r="D826" i="7"/>
  <c r="E825" i="7"/>
  <c r="D825" i="7"/>
  <c r="E824" i="7"/>
  <c r="E823" i="7"/>
  <c r="D823" i="7"/>
  <c r="E822" i="7"/>
  <c r="D822" i="7"/>
  <c r="E821" i="7"/>
  <c r="D821" i="7"/>
  <c r="E820" i="7"/>
  <c r="D820" i="7"/>
  <c r="E819" i="7"/>
  <c r="E818" i="7"/>
  <c r="D818" i="7"/>
  <c r="E817" i="7"/>
  <c r="E816" i="7"/>
  <c r="E815" i="7"/>
  <c r="D815" i="7"/>
  <c r="E814" i="7"/>
  <c r="D814" i="7"/>
  <c r="E813" i="7"/>
  <c r="D813" i="7"/>
  <c r="E812" i="7"/>
  <c r="D812" i="7"/>
  <c r="E811" i="7"/>
  <c r="D811" i="7"/>
  <c r="E810" i="7"/>
  <c r="D810" i="7"/>
  <c r="E809" i="7"/>
  <c r="D809" i="7"/>
  <c r="E808" i="7"/>
  <c r="D808" i="7"/>
  <c r="E807" i="7"/>
  <c r="D807" i="7"/>
  <c r="E806" i="7"/>
  <c r="D806" i="7"/>
  <c r="E805" i="7"/>
  <c r="D805" i="7"/>
  <c r="E804" i="7"/>
  <c r="D804" i="7"/>
  <c r="E803" i="7"/>
  <c r="D803" i="7"/>
  <c r="E802" i="7"/>
  <c r="D802" i="7"/>
  <c r="E801" i="7"/>
  <c r="D801" i="7"/>
  <c r="E800" i="7"/>
  <c r="D800" i="7"/>
  <c r="E799" i="7"/>
  <c r="E798" i="7"/>
  <c r="D798" i="7"/>
  <c r="E797" i="7"/>
  <c r="D797" i="7"/>
  <c r="E796" i="7"/>
  <c r="E795" i="7"/>
  <c r="D795" i="7"/>
  <c r="E794" i="7"/>
  <c r="D794" i="7"/>
  <c r="E793" i="7"/>
  <c r="D793" i="7"/>
  <c r="E792" i="7"/>
  <c r="D792" i="7"/>
  <c r="E791" i="7"/>
  <c r="D791" i="7"/>
  <c r="E790" i="7"/>
  <c r="D790" i="7"/>
  <c r="E789" i="7"/>
  <c r="E788" i="7"/>
  <c r="D788" i="7"/>
  <c r="E787" i="7"/>
  <c r="D787" i="7"/>
  <c r="E786" i="7"/>
  <c r="D786" i="7"/>
  <c r="E785" i="7"/>
  <c r="D785" i="7"/>
  <c r="E784" i="7"/>
  <c r="D784" i="7"/>
  <c r="E783" i="7"/>
  <c r="D783" i="7"/>
  <c r="E782" i="7"/>
  <c r="D782" i="7"/>
  <c r="E781" i="7"/>
  <c r="D781" i="7"/>
  <c r="E780" i="7"/>
  <c r="D780" i="7"/>
  <c r="E779" i="7"/>
  <c r="D779" i="7"/>
  <c r="E778" i="7"/>
  <c r="E777" i="7"/>
  <c r="D777" i="7"/>
  <c r="E776" i="7"/>
  <c r="D776" i="7"/>
  <c r="E775" i="7"/>
  <c r="D775" i="7"/>
  <c r="E774" i="7"/>
  <c r="D774" i="7"/>
  <c r="E773" i="7"/>
  <c r="D773" i="7"/>
  <c r="E772" i="7"/>
  <c r="D772" i="7"/>
  <c r="E771" i="7"/>
  <c r="D771" i="7"/>
  <c r="E770" i="7"/>
  <c r="D770" i="7"/>
  <c r="E769" i="7"/>
  <c r="D769" i="7"/>
  <c r="E768" i="7"/>
  <c r="D768" i="7"/>
  <c r="E767" i="7"/>
  <c r="D767" i="7"/>
  <c r="E766" i="7"/>
  <c r="E765" i="7"/>
  <c r="D765" i="7"/>
  <c r="E764" i="7"/>
  <c r="D764" i="7"/>
  <c r="E763" i="7"/>
  <c r="D763" i="7"/>
  <c r="E762" i="7"/>
  <c r="E761" i="7"/>
  <c r="D761" i="7"/>
  <c r="E760" i="7"/>
  <c r="D760" i="7"/>
  <c r="E759" i="7"/>
  <c r="D759" i="7"/>
  <c r="E758" i="7"/>
  <c r="D758" i="7"/>
  <c r="E757" i="7"/>
  <c r="D757" i="7"/>
  <c r="E756" i="7"/>
  <c r="D756" i="7"/>
  <c r="E755" i="7"/>
  <c r="D755" i="7"/>
  <c r="E754" i="7"/>
  <c r="D754" i="7"/>
  <c r="E753" i="7"/>
  <c r="D753" i="7"/>
  <c r="E752" i="7"/>
  <c r="D752" i="7"/>
  <c r="E751" i="7"/>
  <c r="D751" i="7"/>
  <c r="E750" i="7"/>
  <c r="D750" i="7"/>
  <c r="E749" i="7"/>
  <c r="D749" i="7"/>
  <c r="E748" i="7"/>
  <c r="D748" i="7"/>
  <c r="E747" i="7"/>
  <c r="D747" i="7"/>
  <c r="E746" i="7"/>
  <c r="D746" i="7"/>
  <c r="E745" i="7"/>
  <c r="D745" i="7"/>
  <c r="E744" i="7"/>
  <c r="D744" i="7"/>
  <c r="E743" i="7"/>
  <c r="D743" i="7"/>
  <c r="E742" i="7"/>
  <c r="D742" i="7"/>
  <c r="E741" i="7"/>
  <c r="D741" i="7"/>
  <c r="E740" i="7"/>
  <c r="D740" i="7"/>
  <c r="E739" i="7"/>
  <c r="D739" i="7"/>
  <c r="E738" i="7"/>
  <c r="D738" i="7"/>
  <c r="E737" i="7"/>
  <c r="D737" i="7"/>
  <c r="E736" i="7"/>
  <c r="E735" i="7"/>
  <c r="D735" i="7"/>
  <c r="E734" i="7"/>
  <c r="E733" i="7"/>
  <c r="E732" i="7"/>
  <c r="D732" i="7"/>
  <c r="E731" i="7"/>
  <c r="D731" i="7"/>
  <c r="E730" i="7"/>
  <c r="D730" i="7"/>
  <c r="E729" i="7"/>
  <c r="D729" i="7"/>
  <c r="E728" i="7"/>
  <c r="D728" i="7"/>
  <c r="E727" i="7"/>
  <c r="D727" i="7"/>
  <c r="E726" i="7"/>
  <c r="D726" i="7"/>
  <c r="E725" i="7"/>
  <c r="D725" i="7"/>
  <c r="E724" i="7"/>
  <c r="D724" i="7"/>
  <c r="E723" i="7"/>
  <c r="E722" i="7"/>
  <c r="D722" i="7"/>
  <c r="E721" i="7"/>
  <c r="D721" i="7"/>
  <c r="E720" i="7"/>
  <c r="E719" i="7"/>
  <c r="D719" i="7"/>
  <c r="E718" i="7"/>
  <c r="D718" i="7"/>
  <c r="E717" i="7"/>
  <c r="D717" i="7"/>
  <c r="E716" i="7"/>
  <c r="D716" i="7"/>
  <c r="E715" i="7"/>
  <c r="D715" i="7"/>
  <c r="E714" i="7"/>
  <c r="D714" i="7"/>
  <c r="E713" i="7"/>
  <c r="D713" i="7"/>
  <c r="E712" i="7"/>
  <c r="D712" i="7"/>
  <c r="E711" i="7"/>
  <c r="E710" i="7"/>
  <c r="D710" i="7"/>
  <c r="E709" i="7"/>
  <c r="D709" i="7"/>
  <c r="E708" i="7"/>
  <c r="D708" i="7"/>
  <c r="E707" i="7"/>
  <c r="D707" i="7"/>
  <c r="E706" i="7"/>
  <c r="D706" i="7"/>
  <c r="E705" i="7"/>
  <c r="D705" i="7"/>
  <c r="E704" i="7"/>
  <c r="D704" i="7"/>
  <c r="E703" i="7"/>
  <c r="D703" i="7"/>
  <c r="E702" i="7"/>
  <c r="D702" i="7"/>
  <c r="E701" i="7"/>
  <c r="D701" i="7"/>
  <c r="E700" i="7"/>
  <c r="D700" i="7"/>
  <c r="E699" i="7"/>
  <c r="D699" i="7"/>
  <c r="E698" i="7"/>
  <c r="D698" i="7"/>
  <c r="E697" i="7"/>
  <c r="D697" i="7"/>
  <c r="E696" i="7"/>
  <c r="D696" i="7"/>
  <c r="E695" i="7"/>
  <c r="D695" i="7"/>
  <c r="E694" i="7"/>
  <c r="D694" i="7"/>
  <c r="E693" i="7"/>
  <c r="D693" i="7"/>
  <c r="E692" i="7"/>
  <c r="D692" i="7"/>
  <c r="E691" i="7"/>
  <c r="D691" i="7"/>
  <c r="E690" i="7"/>
  <c r="D690" i="7"/>
  <c r="E689" i="7"/>
  <c r="D689" i="7"/>
  <c r="E688" i="7"/>
  <c r="D688" i="7"/>
  <c r="E687" i="7"/>
  <c r="D687" i="7"/>
  <c r="E686" i="7"/>
  <c r="E685" i="7"/>
  <c r="D685" i="7"/>
  <c r="E684" i="7"/>
  <c r="D684" i="7"/>
  <c r="E683" i="7"/>
  <c r="E682" i="7"/>
  <c r="D682" i="7"/>
  <c r="E681" i="7"/>
  <c r="D681" i="7"/>
  <c r="E680" i="7"/>
  <c r="D680" i="7"/>
  <c r="E679" i="7"/>
  <c r="D679" i="7"/>
  <c r="E678" i="7"/>
  <c r="D678" i="7"/>
  <c r="E677" i="7"/>
  <c r="D677" i="7"/>
  <c r="E676" i="7"/>
  <c r="D676" i="7"/>
  <c r="E675" i="7"/>
  <c r="D675" i="7"/>
  <c r="E674" i="7"/>
  <c r="D674" i="7"/>
  <c r="E673" i="7"/>
  <c r="D673" i="7"/>
  <c r="E672" i="7"/>
  <c r="D672" i="7"/>
  <c r="E671" i="7"/>
  <c r="D671" i="7"/>
  <c r="E670" i="7"/>
  <c r="E669" i="7"/>
  <c r="D669" i="7"/>
  <c r="E668" i="7"/>
  <c r="D668" i="7"/>
  <c r="E667" i="7"/>
  <c r="D667" i="7"/>
  <c r="E666" i="7"/>
  <c r="D666" i="7"/>
  <c r="E665" i="7"/>
  <c r="D665" i="7"/>
  <c r="E664" i="7"/>
  <c r="D664" i="7"/>
  <c r="E663" i="7"/>
  <c r="D663" i="7"/>
  <c r="E662" i="7"/>
  <c r="D662" i="7"/>
  <c r="E661" i="7"/>
  <c r="E660" i="7"/>
  <c r="D660" i="7"/>
  <c r="E659" i="7"/>
  <c r="D659" i="7"/>
  <c r="E658" i="7"/>
  <c r="D658" i="7"/>
  <c r="E657" i="7"/>
  <c r="D657" i="7"/>
  <c r="E656" i="7"/>
  <c r="D656" i="7"/>
  <c r="E655" i="7"/>
  <c r="D655" i="7"/>
  <c r="E654" i="7"/>
  <c r="D654" i="7"/>
  <c r="E653" i="7"/>
  <c r="D653" i="7"/>
  <c r="E652" i="7"/>
  <c r="D652" i="7"/>
  <c r="E651" i="7"/>
  <c r="D651" i="7"/>
  <c r="E650" i="7"/>
  <c r="D650" i="7"/>
  <c r="E649" i="7"/>
  <c r="D649" i="7"/>
  <c r="E648" i="7"/>
  <c r="D648" i="7"/>
  <c r="E647" i="7"/>
  <c r="D647" i="7"/>
  <c r="E646" i="7"/>
  <c r="E645" i="7"/>
  <c r="D645" i="7"/>
  <c r="E644" i="7"/>
  <c r="D644" i="7"/>
  <c r="E643" i="7"/>
  <c r="D643" i="7"/>
  <c r="E642" i="7"/>
  <c r="D642" i="7"/>
  <c r="E641" i="7"/>
  <c r="D641" i="7"/>
  <c r="E640" i="7"/>
  <c r="D640" i="7"/>
  <c r="E639" i="7"/>
  <c r="D639" i="7"/>
  <c r="E638" i="7"/>
  <c r="D638" i="7"/>
  <c r="E637" i="7"/>
  <c r="D637" i="7"/>
  <c r="E636" i="7"/>
  <c r="D636" i="7"/>
  <c r="E635" i="7"/>
  <c r="D635" i="7"/>
  <c r="E634" i="7"/>
  <c r="D634" i="7"/>
  <c r="E633" i="7"/>
  <c r="D633" i="7"/>
  <c r="E632" i="7"/>
  <c r="E631" i="7"/>
  <c r="D631" i="7"/>
  <c r="E630" i="7"/>
  <c r="D630" i="7"/>
  <c r="E629" i="7"/>
  <c r="D629" i="7"/>
  <c r="E628" i="7"/>
  <c r="D628" i="7"/>
  <c r="E627" i="7"/>
  <c r="D627" i="7"/>
  <c r="E626" i="7"/>
  <c r="D626" i="7"/>
  <c r="E625" i="7"/>
  <c r="D625" i="7"/>
  <c r="E624" i="7"/>
  <c r="D624" i="7"/>
  <c r="E623" i="7"/>
  <c r="D623" i="7"/>
  <c r="E622" i="7"/>
  <c r="D622" i="7"/>
  <c r="E621" i="7"/>
  <c r="D621" i="7"/>
  <c r="E620" i="7"/>
  <c r="D620" i="7"/>
  <c r="E619" i="7"/>
  <c r="E618" i="7"/>
  <c r="D618" i="7"/>
  <c r="E617" i="7"/>
  <c r="D617" i="7"/>
  <c r="E616" i="7"/>
  <c r="D616" i="7"/>
  <c r="E615" i="7"/>
  <c r="D615" i="7"/>
  <c r="E614" i="7"/>
  <c r="D614" i="7"/>
  <c r="E613" i="7"/>
  <c r="D613" i="7"/>
  <c r="E612" i="7"/>
  <c r="D612" i="7"/>
  <c r="E611" i="7"/>
  <c r="D611" i="7"/>
  <c r="E610" i="7"/>
  <c r="D610" i="7"/>
  <c r="E609" i="7"/>
  <c r="D609" i="7"/>
  <c r="E608" i="7"/>
  <c r="D608" i="7"/>
  <c r="E607" i="7"/>
  <c r="D607" i="7"/>
  <c r="E606" i="7"/>
  <c r="D606" i="7"/>
  <c r="E605" i="7"/>
  <c r="D605" i="7"/>
  <c r="E604" i="7"/>
  <c r="D604" i="7"/>
  <c r="E603" i="7"/>
  <c r="D603" i="7"/>
  <c r="E602" i="7"/>
  <c r="D602" i="7"/>
  <c r="E601" i="7"/>
  <c r="D601" i="7"/>
  <c r="E600" i="7"/>
  <c r="D600" i="7"/>
  <c r="E599" i="7"/>
  <c r="D599" i="7"/>
  <c r="E598" i="7"/>
  <c r="E597" i="7"/>
  <c r="D597" i="7"/>
  <c r="E596" i="7"/>
  <c r="D596" i="7"/>
  <c r="E595" i="7"/>
  <c r="D595" i="7"/>
  <c r="E594" i="7"/>
  <c r="D594" i="7"/>
  <c r="E593" i="7"/>
  <c r="D593" i="7"/>
  <c r="E592" i="7"/>
  <c r="D592" i="7"/>
  <c r="E591" i="7"/>
  <c r="D591" i="7"/>
  <c r="E590" i="7"/>
  <c r="E589" i="7"/>
  <c r="D589" i="7"/>
  <c r="E588" i="7"/>
  <c r="D588" i="7"/>
  <c r="E587" i="7"/>
  <c r="D587" i="7"/>
  <c r="E586" i="7"/>
  <c r="D586" i="7"/>
  <c r="E585" i="7"/>
  <c r="D585" i="7"/>
  <c r="E584" i="7"/>
  <c r="D584" i="7"/>
  <c r="E583" i="7"/>
  <c r="D583" i="7"/>
  <c r="E582" i="7"/>
  <c r="D582" i="7"/>
  <c r="E581" i="7"/>
  <c r="D581" i="7"/>
  <c r="E580" i="7"/>
  <c r="D580" i="7"/>
  <c r="E579" i="7"/>
  <c r="D579" i="7"/>
  <c r="E578" i="7"/>
  <c r="D578" i="7"/>
  <c r="E577" i="7"/>
  <c r="D577" i="7"/>
  <c r="E576" i="7"/>
  <c r="D576" i="7"/>
  <c r="E575" i="7"/>
  <c r="D575" i="7"/>
  <c r="E574" i="7"/>
  <c r="E573" i="7"/>
  <c r="D573" i="7"/>
  <c r="E572" i="7"/>
  <c r="D572" i="7"/>
  <c r="E571" i="7"/>
  <c r="D571" i="7"/>
  <c r="E570" i="7"/>
  <c r="D570" i="7"/>
  <c r="E569" i="7"/>
  <c r="D569" i="7"/>
  <c r="E568" i="7"/>
  <c r="D568" i="7"/>
  <c r="E567" i="7"/>
  <c r="D567" i="7"/>
  <c r="E566" i="7"/>
  <c r="D566" i="7"/>
  <c r="E565" i="7"/>
  <c r="D565" i="7"/>
  <c r="E564" i="7"/>
  <c r="D564" i="7"/>
  <c r="E563" i="7"/>
  <c r="D563" i="7"/>
  <c r="E562" i="7"/>
  <c r="E561" i="7"/>
  <c r="D561" i="7"/>
  <c r="E560" i="7"/>
  <c r="D560" i="7"/>
  <c r="E559" i="7"/>
  <c r="D559" i="7"/>
  <c r="E558" i="7"/>
  <c r="D558" i="7"/>
  <c r="E557" i="7"/>
  <c r="D557" i="7"/>
  <c r="E556" i="7"/>
  <c r="D556" i="7"/>
  <c r="E555" i="7"/>
  <c r="D555" i="7"/>
  <c r="E554" i="7"/>
  <c r="D554" i="7"/>
  <c r="E553" i="7"/>
  <c r="D553" i="7"/>
  <c r="E552" i="7"/>
  <c r="D552" i="7"/>
  <c r="E551" i="7"/>
  <c r="D551" i="7"/>
  <c r="E550" i="7"/>
  <c r="D550" i="7"/>
  <c r="E549" i="7"/>
  <c r="D549" i="7"/>
  <c r="E548" i="7"/>
  <c r="D548" i="7"/>
  <c r="E547" i="7"/>
  <c r="D547" i="7"/>
  <c r="E546" i="7"/>
  <c r="D546" i="7"/>
  <c r="E545" i="7"/>
  <c r="D545" i="7"/>
  <c r="E544" i="7"/>
  <c r="D544" i="7"/>
  <c r="E543" i="7"/>
  <c r="D543" i="7"/>
  <c r="E542" i="7"/>
  <c r="D542" i="7"/>
  <c r="E541" i="7"/>
  <c r="D541" i="7"/>
  <c r="E540" i="7"/>
  <c r="D540" i="7"/>
  <c r="E539" i="7"/>
  <c r="D539" i="7"/>
  <c r="E538" i="7"/>
  <c r="D538" i="7"/>
  <c r="E537" i="7"/>
  <c r="D537" i="7"/>
  <c r="E536" i="7"/>
  <c r="D536" i="7"/>
  <c r="E535" i="7"/>
  <c r="D535" i="7"/>
  <c r="E534" i="7"/>
  <c r="D534" i="7"/>
  <c r="E533" i="7"/>
  <c r="D533" i="7"/>
  <c r="E532" i="7"/>
  <c r="D532" i="7"/>
  <c r="E531" i="7"/>
  <c r="D531" i="7"/>
  <c r="E530" i="7"/>
  <c r="D530" i="7"/>
  <c r="E529" i="7"/>
  <c r="D529" i="7"/>
  <c r="E528" i="7"/>
  <c r="E527" i="7"/>
  <c r="D527" i="7"/>
  <c r="E526" i="7"/>
  <c r="D526" i="7"/>
  <c r="E525" i="7"/>
  <c r="D525" i="7"/>
  <c r="E524" i="7"/>
  <c r="D524" i="7"/>
  <c r="E523" i="7"/>
  <c r="D523" i="7"/>
  <c r="E522" i="7"/>
  <c r="D522" i="7"/>
  <c r="E521" i="7"/>
  <c r="D521" i="7"/>
  <c r="E520" i="7"/>
  <c r="D520" i="7"/>
  <c r="E519" i="7"/>
  <c r="D519" i="7"/>
  <c r="E518" i="7"/>
  <c r="D518" i="7"/>
  <c r="E517" i="7"/>
  <c r="E516" i="7"/>
  <c r="D516" i="7"/>
  <c r="E515" i="7"/>
  <c r="D515" i="7"/>
  <c r="E514" i="7"/>
  <c r="D514" i="7"/>
  <c r="E513" i="7"/>
  <c r="D513" i="7"/>
  <c r="E512" i="7"/>
  <c r="D512" i="7"/>
  <c r="E511" i="7"/>
  <c r="D511" i="7"/>
  <c r="E510" i="7"/>
  <c r="D510" i="7"/>
  <c r="E509" i="7"/>
  <c r="D509" i="7"/>
  <c r="E508" i="7"/>
  <c r="D508" i="7"/>
  <c r="E507" i="7"/>
  <c r="D507" i="7"/>
  <c r="E506" i="7"/>
  <c r="D506" i="7"/>
  <c r="E505" i="7"/>
  <c r="D505" i="7"/>
  <c r="E504" i="7"/>
  <c r="E503" i="7"/>
  <c r="D503" i="7"/>
  <c r="E502" i="7"/>
  <c r="D502" i="7"/>
  <c r="E501" i="7"/>
  <c r="D501" i="7"/>
  <c r="E500" i="7"/>
  <c r="D500" i="7"/>
  <c r="E499" i="7"/>
  <c r="D499" i="7"/>
  <c r="E498" i="7"/>
  <c r="D498" i="7"/>
  <c r="E497" i="7"/>
  <c r="E496" i="7"/>
  <c r="D496" i="7"/>
  <c r="E495" i="7"/>
  <c r="D495" i="7"/>
  <c r="E494" i="7"/>
  <c r="D494" i="7"/>
  <c r="E493" i="7"/>
  <c r="E492" i="7"/>
  <c r="D492" i="7"/>
  <c r="E491" i="7"/>
  <c r="D491" i="7"/>
  <c r="E490" i="7"/>
  <c r="D490" i="7"/>
  <c r="E489" i="7"/>
  <c r="D489" i="7"/>
  <c r="E488" i="7"/>
  <c r="D488" i="7"/>
  <c r="E487" i="7"/>
  <c r="D487" i="7"/>
  <c r="E486" i="7"/>
  <c r="E485" i="7"/>
  <c r="D485" i="7"/>
  <c r="E484" i="7"/>
  <c r="E483" i="7"/>
  <c r="E482" i="7"/>
  <c r="D482" i="7"/>
  <c r="E481" i="7"/>
  <c r="E480" i="7"/>
  <c r="D480" i="7"/>
  <c r="E479" i="7"/>
  <c r="D479" i="7"/>
  <c r="E478" i="7"/>
  <c r="E477" i="7"/>
  <c r="D477" i="7"/>
  <c r="E476" i="7"/>
  <c r="D476" i="7"/>
  <c r="E475" i="7"/>
  <c r="D475" i="7"/>
  <c r="E474" i="7"/>
  <c r="D474" i="7"/>
  <c r="E473" i="7"/>
  <c r="D473" i="7"/>
  <c r="E472" i="7"/>
  <c r="D472" i="7"/>
  <c r="E471" i="7"/>
  <c r="D471" i="7"/>
  <c r="E470" i="7"/>
  <c r="D470" i="7"/>
  <c r="E469" i="7"/>
  <c r="D469" i="7"/>
  <c r="E468" i="7"/>
  <c r="D468" i="7"/>
  <c r="E467" i="7"/>
  <c r="D467" i="7"/>
  <c r="E466" i="7"/>
  <c r="D466" i="7"/>
  <c r="E465" i="7"/>
  <c r="D465" i="7"/>
  <c r="E464" i="7"/>
  <c r="D464" i="7"/>
  <c r="E463" i="7"/>
  <c r="D463" i="7"/>
  <c r="E462" i="7"/>
  <c r="D462" i="7"/>
  <c r="E461" i="7"/>
  <c r="D461" i="7"/>
  <c r="E460" i="7"/>
  <c r="D460" i="7"/>
  <c r="E459" i="7"/>
  <c r="D459" i="7"/>
  <c r="E458" i="7"/>
  <c r="D458" i="7"/>
  <c r="E457" i="7"/>
  <c r="D457" i="7"/>
  <c r="E456" i="7"/>
  <c r="D456" i="7"/>
  <c r="E455" i="7"/>
  <c r="D455" i="7"/>
  <c r="E454" i="7"/>
  <c r="D454" i="7"/>
  <c r="E453" i="7"/>
  <c r="D453" i="7"/>
  <c r="E452" i="7"/>
  <c r="D452" i="7"/>
  <c r="E451" i="7"/>
  <c r="D451" i="7"/>
  <c r="E450" i="7"/>
  <c r="D450" i="7"/>
  <c r="E449" i="7"/>
  <c r="D449" i="7"/>
  <c r="E448" i="7"/>
  <c r="D448" i="7"/>
  <c r="E447" i="7"/>
  <c r="E446" i="7"/>
  <c r="D446" i="7"/>
  <c r="E445" i="7"/>
  <c r="D445" i="7"/>
  <c r="E444" i="7"/>
  <c r="D444" i="7"/>
  <c r="E443" i="7"/>
  <c r="D443" i="7"/>
  <c r="E442" i="7"/>
  <c r="D442" i="7"/>
  <c r="E441" i="7"/>
  <c r="D441" i="7"/>
  <c r="E440" i="7"/>
  <c r="D440" i="7"/>
  <c r="E439" i="7"/>
  <c r="D439" i="7"/>
  <c r="E438" i="7"/>
  <c r="D438" i="7"/>
  <c r="E437" i="7"/>
  <c r="D437" i="7"/>
  <c r="E436" i="7"/>
  <c r="D436" i="7"/>
  <c r="E435" i="7"/>
  <c r="D435" i="7"/>
  <c r="E434" i="7"/>
  <c r="D434" i="7"/>
  <c r="E433" i="7"/>
  <c r="D433" i="7"/>
  <c r="E432" i="7"/>
  <c r="D432" i="7"/>
  <c r="E431" i="7"/>
  <c r="D431" i="7"/>
  <c r="E430" i="7"/>
  <c r="D430" i="7"/>
  <c r="E429" i="7"/>
  <c r="D429" i="7"/>
  <c r="E428" i="7"/>
  <c r="D428" i="7"/>
  <c r="E427" i="7"/>
  <c r="D427" i="7"/>
  <c r="E426" i="7"/>
  <c r="D426" i="7"/>
  <c r="E425" i="7"/>
  <c r="D425" i="7"/>
  <c r="E424" i="7"/>
  <c r="D424" i="7"/>
  <c r="E423" i="7"/>
  <c r="D423" i="7"/>
  <c r="E422" i="7"/>
  <c r="D422" i="7"/>
  <c r="E421" i="7"/>
  <c r="D421" i="7"/>
  <c r="E420" i="7"/>
  <c r="D420" i="7"/>
  <c r="E419" i="7"/>
  <c r="D419" i="7"/>
  <c r="E418" i="7"/>
  <c r="D418" i="7"/>
  <c r="E417" i="7"/>
  <c r="D417" i="7"/>
  <c r="E416" i="7"/>
  <c r="D416" i="7"/>
  <c r="E415" i="7"/>
  <c r="D415" i="7"/>
  <c r="E414" i="7"/>
  <c r="E413" i="7"/>
  <c r="E412" i="7"/>
  <c r="D412" i="7"/>
  <c r="E411" i="7"/>
  <c r="D411" i="7"/>
  <c r="E410" i="7"/>
  <c r="D410" i="7"/>
  <c r="E409" i="7"/>
  <c r="D409" i="7"/>
  <c r="E408" i="7"/>
  <c r="D408" i="7"/>
  <c r="E407" i="7"/>
  <c r="D407" i="7"/>
  <c r="E406" i="7"/>
  <c r="E405" i="7"/>
  <c r="D405" i="7"/>
  <c r="E404" i="7"/>
  <c r="D404" i="7"/>
  <c r="E403" i="7"/>
  <c r="D403" i="7"/>
  <c r="E402" i="7"/>
  <c r="D402" i="7"/>
  <c r="E401" i="7"/>
  <c r="D401" i="7"/>
  <c r="E400" i="7"/>
  <c r="D400" i="7"/>
  <c r="E399" i="7"/>
  <c r="D399" i="7"/>
  <c r="E398" i="7"/>
  <c r="D398" i="7"/>
  <c r="E397" i="7"/>
  <c r="E396" i="7"/>
  <c r="D396" i="7"/>
  <c r="E395" i="7"/>
  <c r="D395" i="7"/>
  <c r="E394" i="7"/>
  <c r="D394" i="7"/>
  <c r="E393" i="7"/>
  <c r="D393" i="7"/>
  <c r="E392" i="7"/>
  <c r="D392" i="7"/>
  <c r="E391" i="7"/>
  <c r="D391" i="7"/>
  <c r="E390" i="7"/>
  <c r="D390" i="7"/>
  <c r="E389" i="7"/>
  <c r="D389" i="7"/>
  <c r="E388" i="7"/>
  <c r="D388" i="7"/>
  <c r="E387" i="7"/>
  <c r="D387" i="7"/>
  <c r="E386" i="7"/>
  <c r="D386" i="7"/>
  <c r="E385" i="7"/>
  <c r="E384" i="7"/>
  <c r="D384" i="7"/>
  <c r="E383" i="7"/>
  <c r="D383" i="7"/>
  <c r="E382" i="7"/>
  <c r="D382" i="7"/>
  <c r="E381" i="7"/>
  <c r="D381" i="7"/>
  <c r="E380" i="7"/>
  <c r="D380" i="7"/>
  <c r="E379" i="7"/>
  <c r="E378" i="7"/>
  <c r="D378" i="7"/>
  <c r="E377" i="7"/>
  <c r="D377" i="7"/>
  <c r="E376" i="7"/>
  <c r="D376" i="7"/>
  <c r="E375" i="7"/>
  <c r="D375" i="7"/>
  <c r="E374" i="7"/>
  <c r="D374" i="7"/>
  <c r="E373" i="7"/>
  <c r="D373" i="7"/>
  <c r="E372" i="7"/>
  <c r="E371" i="7"/>
  <c r="D371" i="7"/>
  <c r="E370" i="7"/>
  <c r="D370" i="7"/>
  <c r="E369" i="7"/>
  <c r="D369" i="7"/>
  <c r="E368" i="7"/>
  <c r="E367" i="7"/>
  <c r="E366" i="7"/>
  <c r="E365" i="7"/>
  <c r="E364" i="7"/>
  <c r="D364" i="7"/>
  <c r="E363" i="7"/>
  <c r="D363" i="7"/>
  <c r="E362" i="7"/>
  <c r="D362" i="7"/>
  <c r="E361" i="7"/>
  <c r="D361" i="7"/>
  <c r="E360" i="7"/>
  <c r="D360" i="7"/>
  <c r="E359" i="7"/>
  <c r="D359" i="7"/>
  <c r="E358" i="7"/>
  <c r="D358" i="7"/>
  <c r="E357" i="7"/>
  <c r="E356" i="7"/>
  <c r="D356" i="7"/>
  <c r="E355" i="7"/>
  <c r="E354" i="7"/>
  <c r="E353" i="7"/>
  <c r="D353" i="7"/>
  <c r="E352" i="7"/>
  <c r="E351" i="7"/>
  <c r="D351" i="7"/>
  <c r="E350" i="7"/>
  <c r="D350" i="7"/>
  <c r="E349" i="7"/>
  <c r="D349" i="7"/>
  <c r="E348" i="7"/>
  <c r="D348" i="7"/>
  <c r="E347" i="7"/>
  <c r="D347" i="7"/>
  <c r="E346" i="7"/>
  <c r="E345" i="7"/>
  <c r="D345" i="7"/>
  <c r="E344" i="7"/>
  <c r="D344" i="7"/>
  <c r="E343" i="7"/>
  <c r="D343" i="7"/>
  <c r="E342" i="7"/>
  <c r="D342" i="7"/>
  <c r="E341" i="7"/>
  <c r="D341" i="7"/>
  <c r="E340" i="7"/>
  <c r="D340" i="7"/>
  <c r="E339" i="7"/>
  <c r="D339" i="7"/>
  <c r="E338" i="7"/>
  <c r="D338" i="7"/>
  <c r="E337" i="7"/>
  <c r="D337" i="7"/>
  <c r="E336" i="7"/>
  <c r="E335" i="7"/>
  <c r="D335" i="7"/>
  <c r="E334" i="7"/>
  <c r="E333" i="7"/>
  <c r="D333" i="7"/>
  <c r="E332" i="7"/>
  <c r="E331" i="7"/>
  <c r="D331" i="7"/>
  <c r="E330" i="7"/>
  <c r="D330" i="7"/>
  <c r="E329" i="7"/>
  <c r="D329" i="7"/>
  <c r="E328" i="7"/>
  <c r="D328" i="7"/>
  <c r="E327" i="7"/>
  <c r="E326" i="7"/>
  <c r="D326" i="7"/>
  <c r="E325" i="7"/>
  <c r="D325" i="7"/>
  <c r="E324" i="7"/>
  <c r="E323" i="7"/>
  <c r="D323" i="7"/>
  <c r="E322" i="7"/>
  <c r="D322" i="7"/>
  <c r="E321" i="7"/>
  <c r="E320" i="7"/>
  <c r="D320" i="7"/>
  <c r="E319" i="7"/>
  <c r="D319" i="7"/>
  <c r="E318" i="7"/>
  <c r="D318" i="7"/>
  <c r="E317" i="7"/>
  <c r="D317" i="7"/>
  <c r="E316" i="7"/>
  <c r="D316" i="7"/>
  <c r="E315" i="7"/>
  <c r="E314" i="7"/>
  <c r="E313" i="7"/>
  <c r="D313" i="7"/>
  <c r="E312" i="7"/>
  <c r="E311" i="7"/>
  <c r="D311" i="7"/>
  <c r="E310" i="7"/>
  <c r="E309" i="7"/>
  <c r="D309" i="7"/>
  <c r="E308" i="7"/>
  <c r="D308" i="7"/>
  <c r="E307" i="7"/>
  <c r="D307" i="7"/>
  <c r="E306" i="7"/>
  <c r="D306" i="7"/>
  <c r="E305" i="7"/>
  <c r="D305" i="7"/>
  <c r="E304" i="7"/>
  <c r="D304" i="7"/>
  <c r="E303" i="7"/>
  <c r="D303" i="7"/>
  <c r="E302" i="7"/>
  <c r="D302" i="7"/>
  <c r="E301" i="7"/>
  <c r="D301" i="7"/>
  <c r="E300" i="7"/>
  <c r="D300" i="7"/>
  <c r="E299" i="7"/>
  <c r="D299" i="7"/>
  <c r="E298" i="7"/>
  <c r="D298" i="7"/>
  <c r="E297" i="7"/>
  <c r="D297" i="7"/>
  <c r="E296" i="7"/>
  <c r="D296" i="7"/>
  <c r="E295" i="7"/>
  <c r="E294" i="7"/>
  <c r="D294" i="7"/>
  <c r="E293" i="7"/>
  <c r="D293" i="7"/>
  <c r="E292" i="7"/>
  <c r="D292" i="7"/>
  <c r="E291" i="7"/>
  <c r="D291" i="7"/>
  <c r="E290" i="7"/>
  <c r="E289" i="7"/>
  <c r="E288" i="7"/>
  <c r="E287" i="7"/>
  <c r="D287" i="7"/>
  <c r="E286" i="7"/>
  <c r="D286" i="7"/>
  <c r="E285" i="7"/>
  <c r="D285" i="7"/>
  <c r="E284" i="7"/>
  <c r="D284" i="7"/>
  <c r="E283" i="7"/>
  <c r="E282" i="7"/>
  <c r="D282" i="7"/>
  <c r="E281" i="7"/>
  <c r="D281" i="7"/>
  <c r="E280" i="7"/>
  <c r="D280" i="7"/>
  <c r="E279" i="7"/>
  <c r="D279" i="7"/>
  <c r="E278" i="7"/>
  <c r="D278" i="7"/>
  <c r="E277" i="7"/>
  <c r="D277" i="7"/>
  <c r="E276" i="7"/>
  <c r="E275" i="7"/>
  <c r="D275" i="7"/>
  <c r="E274" i="7"/>
  <c r="D274" i="7"/>
  <c r="E273" i="7"/>
  <c r="D273" i="7"/>
  <c r="E272" i="7"/>
  <c r="E271" i="7"/>
  <c r="D271" i="7"/>
  <c r="E270" i="7"/>
  <c r="D270" i="7"/>
  <c r="E269" i="7"/>
  <c r="D269" i="7"/>
  <c r="E268" i="7"/>
  <c r="D268" i="7"/>
  <c r="E267" i="7"/>
  <c r="D267" i="7"/>
  <c r="E266" i="7"/>
  <c r="D266" i="7"/>
  <c r="E265" i="7"/>
  <c r="D265" i="7"/>
  <c r="E264" i="7"/>
  <c r="D264" i="7"/>
  <c r="E263" i="7"/>
  <c r="D263" i="7"/>
  <c r="E262" i="7"/>
  <c r="D262" i="7"/>
  <c r="E261" i="7"/>
  <c r="E260" i="7"/>
  <c r="D260" i="7"/>
  <c r="E259" i="7"/>
  <c r="D259" i="7"/>
  <c r="E258" i="7"/>
  <c r="D258" i="7"/>
  <c r="E257" i="7"/>
  <c r="E256" i="7"/>
  <c r="D256" i="7"/>
  <c r="E255" i="7"/>
  <c r="D255" i="7"/>
  <c r="E254" i="7"/>
  <c r="D254" i="7"/>
  <c r="E253" i="7"/>
  <c r="D253" i="7"/>
  <c r="E252" i="7"/>
  <c r="D252" i="7"/>
  <c r="E251" i="7"/>
  <c r="D251" i="7"/>
  <c r="E250" i="7"/>
  <c r="D250" i="7"/>
  <c r="E249" i="7"/>
  <c r="D249" i="7"/>
  <c r="E248" i="7"/>
  <c r="D248" i="7"/>
  <c r="E247" i="7"/>
  <c r="D247" i="7"/>
  <c r="E246" i="7"/>
  <c r="D246" i="7"/>
  <c r="E245" i="7"/>
  <c r="D245" i="7"/>
  <c r="E244" i="7"/>
  <c r="D244" i="7"/>
  <c r="E243" i="7"/>
  <c r="D243" i="7"/>
  <c r="E242" i="7"/>
  <c r="D242" i="7"/>
  <c r="E241" i="7"/>
  <c r="D241" i="7"/>
  <c r="E240" i="7"/>
  <c r="D240" i="7"/>
  <c r="E239" i="7"/>
  <c r="D239" i="7"/>
  <c r="E238" i="7"/>
  <c r="E237" i="7"/>
  <c r="D237" i="7"/>
  <c r="E236" i="7"/>
  <c r="E235" i="7"/>
  <c r="E234" i="7"/>
  <c r="D234" i="7"/>
  <c r="E233" i="7"/>
  <c r="D233" i="7"/>
  <c r="E232" i="7"/>
  <c r="D232" i="7"/>
  <c r="E231" i="7"/>
  <c r="D231" i="7"/>
  <c r="E230" i="7"/>
  <c r="D230" i="7"/>
  <c r="E229" i="7"/>
  <c r="D229" i="7"/>
  <c r="E228" i="7"/>
  <c r="D228" i="7"/>
  <c r="E227" i="7"/>
  <c r="D227" i="7"/>
  <c r="E226" i="7"/>
  <c r="D226" i="7"/>
  <c r="E225" i="7"/>
  <c r="D225" i="7"/>
  <c r="E224" i="7"/>
  <c r="D224" i="7"/>
  <c r="E223" i="7"/>
  <c r="D223" i="7"/>
  <c r="E222" i="7"/>
  <c r="D222" i="7"/>
  <c r="E221" i="7"/>
  <c r="D221" i="7"/>
  <c r="E220" i="7"/>
  <c r="D220" i="7"/>
  <c r="E219" i="7"/>
  <c r="D219" i="7"/>
  <c r="E218" i="7"/>
  <c r="D218" i="7"/>
  <c r="E217" i="7"/>
  <c r="D217" i="7"/>
  <c r="E216" i="7"/>
  <c r="D216" i="7"/>
  <c r="E215" i="7"/>
  <c r="D215" i="7"/>
  <c r="E214" i="7"/>
  <c r="D214" i="7"/>
  <c r="E213" i="7"/>
  <c r="D213" i="7"/>
  <c r="E212" i="7"/>
  <c r="D212" i="7"/>
  <c r="E211" i="7"/>
  <c r="D211" i="7"/>
  <c r="E210" i="7"/>
  <c r="E209" i="7"/>
  <c r="D209" i="7"/>
  <c r="E208" i="7"/>
  <c r="D208" i="7"/>
  <c r="E207" i="7"/>
  <c r="D207" i="7"/>
  <c r="E206" i="7"/>
  <c r="D206" i="7"/>
  <c r="E205" i="7"/>
  <c r="D205" i="7"/>
  <c r="E204" i="7"/>
  <c r="D204" i="7"/>
  <c r="E203" i="7"/>
  <c r="D203" i="7"/>
  <c r="E202" i="7"/>
  <c r="D202" i="7"/>
  <c r="E201" i="7"/>
  <c r="D201" i="7"/>
  <c r="E200" i="7"/>
  <c r="D200" i="7"/>
  <c r="E199" i="7"/>
  <c r="D199" i="7"/>
  <c r="E198" i="7"/>
  <c r="D198" i="7"/>
  <c r="E197" i="7"/>
  <c r="D197" i="7"/>
  <c r="E196" i="7"/>
  <c r="D196" i="7"/>
  <c r="E195" i="7"/>
  <c r="D195" i="7"/>
  <c r="E194" i="7"/>
  <c r="D194" i="7"/>
  <c r="E193" i="7"/>
  <c r="D193" i="7"/>
  <c r="E192" i="7"/>
  <c r="D192" i="7"/>
  <c r="E191" i="7"/>
  <c r="D191" i="7"/>
  <c r="E190" i="7"/>
  <c r="D190" i="7"/>
  <c r="E189" i="7"/>
  <c r="D189" i="7"/>
  <c r="E188" i="7"/>
  <c r="D188" i="7"/>
  <c r="E187" i="7"/>
  <c r="D187" i="7"/>
  <c r="E186" i="7"/>
  <c r="D186" i="7"/>
  <c r="E185" i="7"/>
  <c r="E184" i="7"/>
  <c r="D184" i="7"/>
  <c r="E183" i="7"/>
  <c r="D183" i="7"/>
  <c r="E182" i="7"/>
  <c r="D182" i="7"/>
  <c r="E181" i="7"/>
  <c r="D181" i="7"/>
  <c r="E180" i="7"/>
  <c r="E179" i="7"/>
  <c r="D179" i="7"/>
  <c r="E178" i="7"/>
  <c r="D178" i="7"/>
  <c r="E177" i="7"/>
  <c r="D177" i="7"/>
  <c r="E176" i="7"/>
  <c r="D176" i="7"/>
  <c r="E175" i="7"/>
  <c r="E174" i="7"/>
  <c r="D174" i="7"/>
  <c r="E173" i="7"/>
  <c r="D173" i="7"/>
  <c r="E172" i="7"/>
  <c r="D172" i="7"/>
  <c r="E171" i="7"/>
  <c r="D171" i="7"/>
  <c r="E170" i="7"/>
  <c r="D170" i="7"/>
  <c r="E169" i="7"/>
  <c r="D169" i="7"/>
  <c r="E168" i="7"/>
  <c r="D168" i="7"/>
  <c r="E167" i="7"/>
  <c r="D167" i="7"/>
  <c r="E166" i="7"/>
  <c r="D166" i="7"/>
  <c r="E165" i="7"/>
  <c r="D165" i="7"/>
  <c r="E164" i="7"/>
  <c r="D164" i="7"/>
  <c r="E163" i="7"/>
  <c r="D163" i="7"/>
  <c r="E162" i="7"/>
  <c r="D162" i="7"/>
  <c r="E161" i="7"/>
  <c r="D161" i="7"/>
  <c r="E160" i="7"/>
  <c r="E159" i="7"/>
  <c r="D159" i="7"/>
  <c r="E158" i="7"/>
  <c r="D158" i="7"/>
  <c r="E157" i="7"/>
  <c r="D157" i="7"/>
  <c r="E156" i="7"/>
  <c r="D156" i="7"/>
  <c r="E155" i="7"/>
  <c r="D155" i="7"/>
  <c r="E154" i="7"/>
  <c r="D154" i="7"/>
  <c r="E153" i="7"/>
  <c r="D153" i="7"/>
  <c r="E152" i="7"/>
  <c r="D152" i="7"/>
  <c r="E151" i="7"/>
  <c r="D151" i="7"/>
  <c r="E150" i="7"/>
  <c r="D150" i="7"/>
  <c r="E149" i="7"/>
  <c r="D149" i="7"/>
  <c r="E148" i="7"/>
  <c r="D148" i="7"/>
  <c r="E147" i="7"/>
  <c r="D147" i="7"/>
  <c r="E146" i="7"/>
  <c r="D146" i="7"/>
  <c r="E145" i="7"/>
  <c r="D145" i="7"/>
  <c r="E144" i="7"/>
  <c r="D144" i="7"/>
  <c r="E143" i="7"/>
  <c r="D143" i="7"/>
  <c r="E142" i="7"/>
  <c r="D142" i="7"/>
  <c r="E141" i="7"/>
  <c r="D141" i="7"/>
  <c r="E140" i="7"/>
  <c r="D140" i="7"/>
  <c r="E139" i="7"/>
  <c r="D139" i="7"/>
  <c r="E138" i="7"/>
  <c r="D138" i="7"/>
  <c r="E137" i="7"/>
  <c r="D137" i="7"/>
  <c r="E136" i="7"/>
  <c r="D136" i="7"/>
  <c r="E135" i="7"/>
  <c r="E134" i="7"/>
  <c r="D134" i="7"/>
  <c r="E133" i="7"/>
  <c r="D133" i="7"/>
  <c r="E132" i="7"/>
  <c r="D132" i="7"/>
  <c r="E131" i="7"/>
  <c r="D131" i="7"/>
  <c r="E130" i="7"/>
  <c r="D130" i="7"/>
  <c r="E129" i="7"/>
  <c r="D129" i="7"/>
  <c r="E128" i="7"/>
  <c r="D128" i="7"/>
  <c r="E127" i="7"/>
  <c r="D127" i="7"/>
  <c r="E126" i="7"/>
  <c r="E125" i="7"/>
  <c r="E124" i="7"/>
  <c r="D124" i="7"/>
  <c r="E123" i="7"/>
  <c r="D123" i="7"/>
  <c r="E122" i="7"/>
  <c r="D122" i="7"/>
  <c r="E121" i="7"/>
  <c r="D121" i="7"/>
  <c r="E120" i="7"/>
  <c r="D120" i="7"/>
  <c r="E119" i="7"/>
  <c r="D119" i="7"/>
  <c r="E118" i="7"/>
  <c r="D118" i="7"/>
  <c r="E117" i="7"/>
  <c r="D117" i="7"/>
  <c r="E116" i="7"/>
  <c r="D116" i="7"/>
  <c r="E115" i="7"/>
  <c r="D115" i="7"/>
  <c r="E114" i="7"/>
  <c r="D114" i="7"/>
  <c r="E113" i="7"/>
  <c r="D113" i="7"/>
  <c r="E112" i="7"/>
  <c r="D112" i="7"/>
  <c r="E111" i="7"/>
  <c r="D111" i="7"/>
  <c r="E110" i="7"/>
  <c r="D110" i="7"/>
  <c r="E109" i="7"/>
  <c r="D109" i="7"/>
  <c r="E108" i="7"/>
  <c r="D108" i="7"/>
  <c r="E107" i="7"/>
  <c r="D107" i="7"/>
  <c r="E106" i="7"/>
  <c r="D106" i="7"/>
  <c r="E105" i="7"/>
  <c r="D105" i="7"/>
  <c r="E104" i="7"/>
  <c r="D104" i="7"/>
  <c r="E103" i="7"/>
  <c r="D103" i="7"/>
  <c r="E102" i="7"/>
  <c r="D102" i="7"/>
  <c r="E101" i="7"/>
  <c r="E100" i="7"/>
  <c r="D100" i="7"/>
  <c r="E99" i="7"/>
  <c r="D99" i="7"/>
  <c r="E98" i="7"/>
  <c r="D98" i="7"/>
  <c r="E97" i="7"/>
  <c r="D97" i="7"/>
  <c r="E96" i="7"/>
  <c r="E95" i="7"/>
  <c r="E94" i="7"/>
  <c r="D94" i="7"/>
  <c r="E93" i="7"/>
  <c r="D93" i="7"/>
  <c r="E92" i="7"/>
  <c r="D92" i="7"/>
  <c r="E91" i="7"/>
  <c r="D91" i="7"/>
  <c r="E90" i="7"/>
  <c r="D90" i="7"/>
  <c r="E89" i="7"/>
  <c r="D89" i="7"/>
  <c r="E88" i="7"/>
  <c r="D88" i="7"/>
  <c r="C5" i="12" s="1"/>
  <c r="E87" i="7"/>
  <c r="D87" i="7"/>
  <c r="E86" i="7"/>
  <c r="D86" i="7"/>
  <c r="E85" i="7"/>
  <c r="D85" i="7"/>
  <c r="E84" i="7"/>
  <c r="D84" i="7"/>
  <c r="E83" i="7"/>
  <c r="D83" i="7"/>
  <c r="E82" i="7"/>
  <c r="D82" i="7"/>
  <c r="E81" i="7"/>
  <c r="E80" i="7"/>
  <c r="D80" i="7"/>
  <c r="E79" i="7"/>
  <c r="D79" i="7"/>
  <c r="E78" i="7"/>
  <c r="D78" i="7"/>
  <c r="E77" i="7"/>
  <c r="D77" i="7"/>
  <c r="E76" i="7"/>
  <c r="D76" i="7"/>
  <c r="E75" i="7"/>
  <c r="D75" i="7"/>
  <c r="E74" i="7"/>
  <c r="D74" i="7"/>
  <c r="E73" i="7"/>
  <c r="D73" i="7"/>
  <c r="E72" i="7"/>
  <c r="D72" i="7"/>
  <c r="E71" i="7"/>
  <c r="D71" i="7"/>
  <c r="E70" i="7"/>
  <c r="D70" i="7"/>
  <c r="E69" i="7"/>
  <c r="D69" i="7"/>
  <c r="E68" i="7"/>
  <c r="D68" i="7"/>
  <c r="E67" i="7"/>
  <c r="D67" i="7"/>
  <c r="E66" i="7"/>
  <c r="D66" i="7"/>
  <c r="E65" i="7"/>
  <c r="D65" i="7"/>
  <c r="E64" i="7"/>
  <c r="D64" i="7"/>
  <c r="E63" i="7"/>
  <c r="D63" i="7"/>
  <c r="E62" i="7"/>
  <c r="D62" i="7"/>
  <c r="E61" i="7"/>
  <c r="E60" i="7"/>
  <c r="D60" i="7"/>
  <c r="E59" i="7"/>
  <c r="E58" i="7"/>
  <c r="D58" i="7"/>
  <c r="E57" i="7"/>
  <c r="D57" i="7"/>
  <c r="E56" i="7"/>
  <c r="D56" i="7"/>
  <c r="E55" i="7"/>
  <c r="D55" i="7"/>
  <c r="E54" i="7"/>
  <c r="D54" i="7"/>
  <c r="E53" i="7"/>
  <c r="D53" i="7"/>
  <c r="E52" i="7"/>
  <c r="D52" i="7"/>
  <c r="E51" i="7"/>
  <c r="D51" i="7"/>
  <c r="E50" i="7"/>
  <c r="D50" i="7"/>
  <c r="E49" i="7"/>
  <c r="D49" i="7"/>
  <c r="E48" i="7"/>
  <c r="D48" i="7"/>
  <c r="E47" i="7"/>
  <c r="D47" i="7"/>
  <c r="E46" i="7"/>
  <c r="E45" i="7"/>
  <c r="D45" i="7"/>
  <c r="E44" i="7"/>
  <c r="D44" i="7"/>
  <c r="E43" i="7"/>
  <c r="D43" i="7"/>
  <c r="E42" i="7"/>
  <c r="D42" i="7"/>
  <c r="E41" i="7"/>
  <c r="D41" i="7"/>
  <c r="E40" i="7"/>
  <c r="D40" i="7"/>
  <c r="E39" i="7"/>
  <c r="E38" i="7"/>
  <c r="D38" i="7"/>
  <c r="E37" i="7"/>
  <c r="E36" i="7"/>
  <c r="D36" i="7"/>
  <c r="E35" i="7"/>
  <c r="D35" i="7"/>
  <c r="E34" i="7"/>
  <c r="D34" i="7"/>
  <c r="E33" i="7"/>
  <c r="D33" i="7"/>
  <c r="E32" i="7"/>
  <c r="D32" i="7"/>
  <c r="E31" i="7"/>
  <c r="D31" i="7"/>
  <c r="E30" i="7"/>
  <c r="D30" i="7"/>
  <c r="E29" i="7"/>
  <c r="D29" i="7"/>
  <c r="E28" i="7"/>
  <c r="D28" i="7"/>
  <c r="E27" i="7"/>
  <c r="D27" i="7"/>
  <c r="E26" i="7"/>
  <c r="D26" i="7"/>
  <c r="E25" i="7"/>
  <c r="D25" i="7"/>
  <c r="E24" i="7"/>
  <c r="D24" i="7"/>
  <c r="E23" i="7"/>
  <c r="D23" i="7"/>
  <c r="E22" i="7"/>
  <c r="D22" i="7"/>
  <c r="E21" i="7"/>
  <c r="D21" i="7"/>
  <c r="E20" i="7"/>
  <c r="D20" i="7"/>
  <c r="E19" i="7"/>
  <c r="D19" i="7"/>
  <c r="E18" i="7"/>
  <c r="D18" i="7"/>
  <c r="E17" i="7"/>
  <c r="D17" i="7"/>
  <c r="E16" i="7"/>
  <c r="D16" i="7"/>
  <c r="E15" i="7"/>
  <c r="D15" i="7"/>
  <c r="E14" i="7"/>
  <c r="D14" i="7"/>
  <c r="E13" i="7"/>
  <c r="D13" i="7"/>
  <c r="E12" i="7"/>
  <c r="D12" i="7"/>
  <c r="E11" i="7"/>
  <c r="D11" i="7"/>
  <c r="E10" i="7"/>
  <c r="D10" i="7"/>
  <c r="E9" i="7"/>
  <c r="D9" i="7"/>
  <c r="E8" i="7"/>
  <c r="E7" i="7"/>
  <c r="D7" i="7"/>
  <c r="E6" i="7"/>
  <c r="D6" i="7"/>
  <c r="E5" i="7"/>
  <c r="D5" i="7"/>
  <c r="E4" i="7"/>
  <c r="D4" i="7"/>
  <c r="E3" i="7"/>
  <c r="D3" i="7"/>
  <c r="E1180" i="2"/>
  <c r="F1181" i="7" s="1"/>
  <c r="E1179" i="2"/>
  <c r="F1180" i="7" s="1"/>
  <c r="E1178" i="2"/>
  <c r="E1177" i="2"/>
  <c r="F1178" i="7" s="1"/>
  <c r="E1176" i="2"/>
  <c r="F1177" i="7" s="1"/>
  <c r="E1175" i="2"/>
  <c r="F1176" i="7" s="1"/>
  <c r="E1174" i="2"/>
  <c r="F1175" i="7" s="1"/>
  <c r="E1173" i="2"/>
  <c r="F1174" i="7" s="1"/>
  <c r="E1172" i="2"/>
  <c r="F1173" i="7" s="1"/>
  <c r="E1171" i="2"/>
  <c r="F1172" i="7" s="1"/>
  <c r="E1170" i="2"/>
  <c r="F1171" i="7" s="1"/>
  <c r="E1169" i="2"/>
  <c r="F1170" i="7" s="1"/>
  <c r="E1168" i="2"/>
  <c r="F1169" i="7" s="1"/>
  <c r="E1167" i="2"/>
  <c r="F1168" i="7" s="1"/>
  <c r="E1166" i="2"/>
  <c r="E1165" i="2"/>
  <c r="F1166" i="7" s="1"/>
  <c r="E1164" i="2"/>
  <c r="F1165" i="7" s="1"/>
  <c r="E1163" i="2"/>
  <c r="F1164" i="7" s="1"/>
  <c r="E1162" i="2"/>
  <c r="F1163" i="7" s="1"/>
  <c r="E1161" i="2"/>
  <c r="F1162" i="7" s="1"/>
  <c r="E1160" i="2"/>
  <c r="F1161" i="7" s="1"/>
  <c r="E1159" i="2"/>
  <c r="F1160" i="7" s="1"/>
  <c r="E1158" i="2"/>
  <c r="F1159" i="7" s="1"/>
  <c r="E1157" i="2"/>
  <c r="F1158" i="7" s="1"/>
  <c r="E1156" i="2"/>
  <c r="F1157" i="7" s="1"/>
  <c r="E1155" i="2"/>
  <c r="F1156" i="7" s="1"/>
  <c r="E1154" i="2"/>
  <c r="E1153" i="2"/>
  <c r="F1154" i="7" s="1"/>
  <c r="E1152" i="2"/>
  <c r="F1153" i="7" s="1"/>
  <c r="E1151" i="2"/>
  <c r="F1152" i="7" s="1"/>
  <c r="E1150" i="2"/>
  <c r="F1151" i="7" s="1"/>
  <c r="E1149" i="2"/>
  <c r="F1150" i="7" s="1"/>
  <c r="E1148" i="2"/>
  <c r="F1149" i="7" s="1"/>
  <c r="E1147" i="2"/>
  <c r="E1146" i="2"/>
  <c r="E1145" i="2"/>
  <c r="F1146" i="7" s="1"/>
  <c r="E1144" i="2"/>
  <c r="F1145" i="7" s="1"/>
  <c r="E1143" i="2"/>
  <c r="F1144" i="7" s="1"/>
  <c r="E1142" i="2"/>
  <c r="E1141" i="2"/>
  <c r="F1142" i="7" s="1"/>
  <c r="E1140" i="2"/>
  <c r="F1141" i="7" s="1"/>
  <c r="E1139" i="2"/>
  <c r="F1140" i="7" s="1"/>
  <c r="E1138" i="2"/>
  <c r="F1139" i="7" s="1"/>
  <c r="E1137" i="2"/>
  <c r="F1138" i="7" s="1"/>
  <c r="E1136" i="2"/>
  <c r="F1137" i="7" s="1"/>
  <c r="E1135" i="2"/>
  <c r="F1136" i="7" s="1"/>
  <c r="E1134" i="2"/>
  <c r="F1135" i="7" s="1"/>
  <c r="E1133" i="2"/>
  <c r="F1134" i="7" s="1"/>
  <c r="E1132" i="2"/>
  <c r="F1133" i="7" s="1"/>
  <c r="E1131" i="2"/>
  <c r="F1132" i="7" s="1"/>
  <c r="E1130" i="2"/>
  <c r="E1129" i="2"/>
  <c r="F1130" i="7" s="1"/>
  <c r="E1128" i="2"/>
  <c r="F1129" i="7" s="1"/>
  <c r="E1127" i="2"/>
  <c r="F1128" i="7" s="1"/>
  <c r="E1126" i="2"/>
  <c r="F1127" i="7" s="1"/>
  <c r="E1125" i="2"/>
  <c r="F1126" i="7" s="1"/>
  <c r="E1124" i="2"/>
  <c r="F1125" i="7" s="1"/>
  <c r="E1123" i="2"/>
  <c r="F1124" i="7" s="1"/>
  <c r="E1122" i="2"/>
  <c r="F1123" i="7" s="1"/>
  <c r="E1121" i="2"/>
  <c r="F1122" i="7" s="1"/>
  <c r="E1120" i="2"/>
  <c r="F1121" i="7" s="1"/>
  <c r="E1119" i="2"/>
  <c r="F1120" i="7" s="1"/>
  <c r="E1118" i="2"/>
  <c r="E1117" i="2"/>
  <c r="F1118" i="7" s="1"/>
  <c r="E1116" i="2"/>
  <c r="F1117" i="7" s="1"/>
  <c r="E1115" i="2"/>
  <c r="F1116" i="7" s="1"/>
  <c r="E1114" i="2"/>
  <c r="F1115" i="7" s="1"/>
  <c r="E1113" i="2"/>
  <c r="F1114" i="7" s="1"/>
  <c r="E1112" i="2"/>
  <c r="F1113" i="7" s="1"/>
  <c r="E1111" i="2"/>
  <c r="F1112" i="7" s="1"/>
  <c r="E1110" i="2"/>
  <c r="F1111" i="7" s="1"/>
  <c r="E1109" i="2"/>
  <c r="F1110" i="7" s="1"/>
  <c r="E1108" i="2"/>
  <c r="F1109" i="7" s="1"/>
  <c r="E1107" i="2"/>
  <c r="F1108" i="7" s="1"/>
  <c r="E1106" i="2"/>
  <c r="E1105" i="2"/>
  <c r="F1106" i="7" s="1"/>
  <c r="E1104" i="2"/>
  <c r="F1105" i="7" s="1"/>
  <c r="E1103" i="2"/>
  <c r="F1104" i="7" s="1"/>
  <c r="E1102" i="2"/>
  <c r="F1103" i="7" s="1"/>
  <c r="E1101" i="2"/>
  <c r="F1102" i="7" s="1"/>
  <c r="E1100" i="2"/>
  <c r="F1101" i="7" s="1"/>
  <c r="E1099" i="2"/>
  <c r="E1098" i="2"/>
  <c r="F1099" i="7" s="1"/>
  <c r="E1097" i="2"/>
  <c r="F1098" i="7" s="1"/>
  <c r="E1096" i="2"/>
  <c r="F1097" i="7" s="1"/>
  <c r="E1095" i="2"/>
  <c r="F1096" i="7" s="1"/>
  <c r="E1094" i="2"/>
  <c r="E1093" i="2"/>
  <c r="F1094" i="7" s="1"/>
  <c r="E1092" i="2"/>
  <c r="F1093" i="7" s="1"/>
  <c r="E1091" i="2"/>
  <c r="F1092" i="7" s="1"/>
  <c r="E1090" i="2"/>
  <c r="F1091" i="7" s="1"/>
  <c r="E1089" i="2"/>
  <c r="F1090" i="7" s="1"/>
  <c r="E1088" i="2"/>
  <c r="F1089" i="7" s="1"/>
  <c r="E1087" i="2"/>
  <c r="F1088" i="7" s="1"/>
  <c r="E1086" i="2"/>
  <c r="E1085" i="2"/>
  <c r="F1086" i="7" s="1"/>
  <c r="E1084" i="2"/>
  <c r="F1085" i="7" s="1"/>
  <c r="E1083" i="2"/>
  <c r="F1084" i="7" s="1"/>
  <c r="E1082" i="2"/>
  <c r="E1081" i="2"/>
  <c r="F1082" i="7" s="1"/>
  <c r="E1080" i="2"/>
  <c r="F1081" i="7" s="1"/>
  <c r="E1079" i="2"/>
  <c r="F1080" i="7" s="1"/>
  <c r="E1078" i="2"/>
  <c r="F1079" i="7" s="1"/>
  <c r="E1077" i="2"/>
  <c r="F1078" i="7" s="1"/>
  <c r="E1076" i="2"/>
  <c r="F1077" i="7" s="1"/>
  <c r="E1075" i="2"/>
  <c r="F1076" i="7" s="1"/>
  <c r="E1074" i="2"/>
  <c r="F1075" i="7" s="1"/>
  <c r="E1073" i="2"/>
  <c r="F1074" i="7" s="1"/>
  <c r="E1072" i="2"/>
  <c r="F1073" i="7" s="1"/>
  <c r="E1071" i="2"/>
  <c r="F1072" i="7" s="1"/>
  <c r="E1070" i="2"/>
  <c r="E1069" i="2"/>
  <c r="F1070" i="7" s="1"/>
  <c r="E1068" i="2"/>
  <c r="F1069" i="7" s="1"/>
  <c r="E1067" i="2"/>
  <c r="F1068" i="7" s="1"/>
  <c r="E1066" i="2"/>
  <c r="F1067" i="7" s="1"/>
  <c r="E1065" i="2"/>
  <c r="F1066" i="7" s="1"/>
  <c r="E1064" i="2"/>
  <c r="F1065" i="7" s="1"/>
  <c r="E1063" i="2"/>
  <c r="F1064" i="7" s="1"/>
  <c r="E1062" i="2"/>
  <c r="F1063" i="7" s="1"/>
  <c r="E1061" i="2"/>
  <c r="F1062" i="7" s="1"/>
  <c r="E1060" i="2"/>
  <c r="F1061" i="7" s="1"/>
  <c r="E1059" i="2"/>
  <c r="F1060" i="7" s="1"/>
  <c r="E1058" i="2"/>
  <c r="E1057" i="2"/>
  <c r="F1058" i="7" s="1"/>
  <c r="E1056" i="2"/>
  <c r="F1057" i="7" s="1"/>
  <c r="E1055" i="2"/>
  <c r="F1056" i="7" s="1"/>
  <c r="E1054" i="2"/>
  <c r="F1055" i="7" s="1"/>
  <c r="E1053" i="2"/>
  <c r="F1054" i="7" s="1"/>
  <c r="E1052" i="2"/>
  <c r="F1053" i="7" s="1"/>
  <c r="E1051" i="2"/>
  <c r="F1052" i="7" s="1"/>
  <c r="E1050" i="2"/>
  <c r="F1051" i="7" s="1"/>
  <c r="E1049" i="2"/>
  <c r="F1050" i="7" s="1"/>
  <c r="E1048" i="2"/>
  <c r="F1049" i="7" s="1"/>
  <c r="E1047" i="2"/>
  <c r="F1048" i="7" s="1"/>
  <c r="E1046" i="2"/>
  <c r="E1045" i="2"/>
  <c r="F1046" i="7" s="1"/>
  <c r="E1044" i="2"/>
  <c r="F1045" i="7" s="1"/>
  <c r="E1043" i="2"/>
  <c r="F1044" i="7" s="1"/>
  <c r="E1042" i="2"/>
  <c r="F1043" i="7" s="1"/>
  <c r="E1041" i="2"/>
  <c r="F1042" i="7" s="1"/>
  <c r="E1040" i="2"/>
  <c r="F1041" i="7" s="1"/>
  <c r="E1039" i="2"/>
  <c r="F1040" i="7" s="1"/>
  <c r="E1038" i="2"/>
  <c r="F1039" i="7" s="1"/>
  <c r="E1037" i="2"/>
  <c r="F1038" i="7" s="1"/>
  <c r="E1036" i="2"/>
  <c r="F1037" i="7" s="1"/>
  <c r="E1035" i="2"/>
  <c r="F1036" i="7" s="1"/>
  <c r="E1034" i="2"/>
  <c r="E1033" i="2"/>
  <c r="F1034" i="7" s="1"/>
  <c r="E1032" i="2"/>
  <c r="E1031" i="2"/>
  <c r="F1032" i="7" s="1"/>
  <c r="E1030" i="2"/>
  <c r="F1031" i="7" s="1"/>
  <c r="E1029" i="2"/>
  <c r="F1030" i="7" s="1"/>
  <c r="E1028" i="2"/>
  <c r="F1029" i="7" s="1"/>
  <c r="E1027" i="2"/>
  <c r="F1028" i="7" s="1"/>
  <c r="E1026" i="2"/>
  <c r="F1027" i="7" s="1"/>
  <c r="E1025" i="2"/>
  <c r="E1024" i="2"/>
  <c r="F1025" i="7" s="1"/>
  <c r="E1023" i="2"/>
  <c r="F1024" i="7" s="1"/>
  <c r="E1022" i="2"/>
  <c r="E1021" i="2"/>
  <c r="F1022" i="7" s="1"/>
  <c r="E1020" i="2"/>
  <c r="F1021" i="7" s="1"/>
  <c r="E1019" i="2"/>
  <c r="E1018" i="2"/>
  <c r="F1019" i="7" s="1"/>
  <c r="E1017" i="2"/>
  <c r="F1018" i="7" s="1"/>
  <c r="E1016" i="2"/>
  <c r="F1017" i="7" s="1"/>
  <c r="E1015" i="2"/>
  <c r="F1016" i="7" s="1"/>
  <c r="E1014" i="2"/>
  <c r="F1015" i="7" s="1"/>
  <c r="E1013" i="2"/>
  <c r="F1014" i="7" s="1"/>
  <c r="E1012" i="2"/>
  <c r="F1013" i="7" s="1"/>
  <c r="E1011" i="2"/>
  <c r="F1012" i="7" s="1"/>
  <c r="E1010" i="2"/>
  <c r="E1009" i="2"/>
  <c r="F1010" i="7" s="1"/>
  <c r="E1008" i="2"/>
  <c r="F1009" i="7" s="1"/>
  <c r="E1007" i="2"/>
  <c r="F1008" i="7" s="1"/>
  <c r="E1006" i="2"/>
  <c r="E1005" i="2"/>
  <c r="F1006" i="7" s="1"/>
  <c r="E1004" i="2"/>
  <c r="F1005" i="7" s="1"/>
  <c r="E1003" i="2"/>
  <c r="F1004" i="7" s="1"/>
  <c r="E1002" i="2"/>
  <c r="F1003" i="7" s="1"/>
  <c r="E1001" i="2"/>
  <c r="F1002" i="7" s="1"/>
  <c r="E1000" i="2"/>
  <c r="F1001" i="7" s="1"/>
  <c r="E999" i="2"/>
  <c r="F1000" i="7" s="1"/>
  <c r="E998" i="2"/>
  <c r="E997" i="2"/>
  <c r="F998" i="7" s="1"/>
  <c r="E996" i="2"/>
  <c r="F997" i="7" s="1"/>
  <c r="E995" i="2"/>
  <c r="F996" i="7" s="1"/>
  <c r="E994" i="2"/>
  <c r="F995" i="7" s="1"/>
  <c r="E993" i="2"/>
  <c r="E992" i="2"/>
  <c r="F993" i="7" s="1"/>
  <c r="E991" i="2"/>
  <c r="F992" i="7" s="1"/>
  <c r="E990" i="2"/>
  <c r="F991" i="7" s="1"/>
  <c r="E989" i="2"/>
  <c r="F990" i="7" s="1"/>
  <c r="E988" i="2"/>
  <c r="E987" i="2"/>
  <c r="E986" i="2"/>
  <c r="E985" i="2"/>
  <c r="E984" i="2"/>
  <c r="F985" i="7" s="1"/>
  <c r="E983" i="2"/>
  <c r="F984" i="7" s="1"/>
  <c r="E982" i="2"/>
  <c r="F983" i="7" s="1"/>
  <c r="E981" i="2"/>
  <c r="F982" i="7" s="1"/>
  <c r="E980" i="2"/>
  <c r="E979" i="2"/>
  <c r="F980" i="7" s="1"/>
  <c r="E978" i="2"/>
  <c r="E977" i="2"/>
  <c r="E976" i="2"/>
  <c r="E975" i="2"/>
  <c r="E974" i="2"/>
  <c r="E973" i="2"/>
  <c r="E972" i="2"/>
  <c r="F973" i="7" s="1"/>
  <c r="E971" i="2"/>
  <c r="F972" i="7" s="1"/>
  <c r="E970" i="2"/>
  <c r="F971" i="7" s="1"/>
  <c r="E969" i="2"/>
  <c r="F970" i="7" s="1"/>
  <c r="E968" i="2"/>
  <c r="E967" i="2"/>
  <c r="E966" i="2"/>
  <c r="E965" i="2"/>
  <c r="E964" i="2"/>
  <c r="E963" i="2"/>
  <c r="E962" i="2"/>
  <c r="E961" i="2"/>
  <c r="E960" i="2"/>
  <c r="F961" i="7" s="1"/>
  <c r="E959" i="2"/>
  <c r="F960" i="7" s="1"/>
  <c r="E958" i="2"/>
  <c r="F959" i="7" s="1"/>
  <c r="E957" i="2"/>
  <c r="F958" i="7" s="1"/>
  <c r="E956" i="2"/>
  <c r="E955" i="2"/>
  <c r="F956" i="7" s="1"/>
  <c r="E954" i="2"/>
  <c r="E953" i="2"/>
  <c r="E952" i="2"/>
  <c r="E951" i="2"/>
  <c r="E950" i="2"/>
  <c r="E949" i="2"/>
  <c r="E948" i="2"/>
  <c r="F949" i="7" s="1"/>
  <c r="E947" i="2"/>
  <c r="F948" i="7" s="1"/>
  <c r="E946" i="2"/>
  <c r="F947" i="7" s="1"/>
  <c r="E945" i="2"/>
  <c r="F946" i="7" s="1"/>
  <c r="E944" i="2"/>
  <c r="E943" i="2"/>
  <c r="F944" i="7" s="1"/>
  <c r="E942" i="2"/>
  <c r="E941" i="2"/>
  <c r="E940" i="2"/>
  <c r="E939" i="2"/>
  <c r="E938" i="2"/>
  <c r="E937" i="2"/>
  <c r="E936" i="2"/>
  <c r="E935" i="2"/>
  <c r="F936" i="7" s="1"/>
  <c r="E934" i="2"/>
  <c r="F935" i="7" s="1"/>
  <c r="E933" i="2"/>
  <c r="F934" i="7" s="1"/>
  <c r="E932" i="2"/>
  <c r="E931" i="2"/>
  <c r="F932" i="7" s="1"/>
  <c r="E930" i="2"/>
  <c r="E929" i="2"/>
  <c r="E928" i="2"/>
  <c r="E927" i="2"/>
  <c r="E926" i="2"/>
  <c r="E925" i="2"/>
  <c r="E924" i="2"/>
  <c r="E923" i="2"/>
  <c r="F924" i="7" s="1"/>
  <c r="E922" i="2"/>
  <c r="F923" i="7" s="1"/>
  <c r="E921" i="2"/>
  <c r="E920" i="2"/>
  <c r="E919" i="2"/>
  <c r="F920" i="7" s="1"/>
  <c r="E918" i="2"/>
  <c r="E917" i="2"/>
  <c r="E916" i="2"/>
  <c r="E915" i="2"/>
  <c r="E914" i="2"/>
  <c r="E913" i="2"/>
  <c r="E912" i="2"/>
  <c r="E911" i="2"/>
  <c r="E910" i="2"/>
  <c r="F911" i="7" s="1"/>
  <c r="E909" i="2"/>
  <c r="E908" i="2"/>
  <c r="E907" i="2"/>
  <c r="F908" i="7" s="1"/>
  <c r="E906" i="2"/>
  <c r="E905" i="2"/>
  <c r="E904" i="2"/>
  <c r="E903" i="2"/>
  <c r="E902" i="2"/>
  <c r="E901" i="2"/>
  <c r="E900" i="2"/>
  <c r="E899" i="2"/>
  <c r="E898" i="2"/>
  <c r="E897" i="2"/>
  <c r="E896" i="2"/>
  <c r="E895" i="2"/>
  <c r="F896" i="7" s="1"/>
  <c r="E894" i="2"/>
  <c r="E893" i="2"/>
  <c r="E892" i="2"/>
  <c r="E891" i="2"/>
  <c r="E890" i="2"/>
  <c r="E889" i="2"/>
  <c r="E888" i="2"/>
  <c r="E887" i="2"/>
  <c r="E886" i="2"/>
  <c r="E885" i="2"/>
  <c r="E884" i="2"/>
  <c r="E883" i="2"/>
  <c r="F884" i="7" s="1"/>
  <c r="E882" i="2"/>
  <c r="E881" i="2"/>
  <c r="E880" i="2"/>
  <c r="E879" i="2"/>
  <c r="E878" i="2"/>
  <c r="E877" i="2"/>
  <c r="E876" i="2"/>
  <c r="E875" i="2"/>
  <c r="F876" i="7" s="1"/>
  <c r="E874" i="2"/>
  <c r="F875" i="7" s="1"/>
  <c r="E873" i="2"/>
  <c r="E872" i="2"/>
  <c r="E871" i="2"/>
  <c r="F872" i="7" s="1"/>
  <c r="E870" i="2"/>
  <c r="E869" i="2"/>
  <c r="E868" i="2"/>
  <c r="E867" i="2"/>
  <c r="E866" i="2"/>
  <c r="E865" i="2"/>
  <c r="E864" i="2"/>
  <c r="E863" i="2"/>
  <c r="F864" i="7" s="1"/>
  <c r="E862" i="2"/>
  <c r="F863" i="7" s="1"/>
  <c r="E861" i="2"/>
  <c r="E860" i="2"/>
  <c r="E859" i="2"/>
  <c r="F860" i="7" s="1"/>
  <c r="E858" i="2"/>
  <c r="E857" i="2"/>
  <c r="E856" i="2"/>
  <c r="E855" i="2"/>
  <c r="E854" i="2"/>
  <c r="E853" i="2"/>
  <c r="E852" i="2"/>
  <c r="E851" i="2"/>
  <c r="F852" i="7" s="1"/>
  <c r="E850" i="2"/>
  <c r="F851" i="7" s="1"/>
  <c r="E849" i="2"/>
  <c r="E848" i="2"/>
  <c r="E847" i="2"/>
  <c r="E846" i="2"/>
  <c r="E845" i="2"/>
  <c r="E844" i="2"/>
  <c r="E843" i="2"/>
  <c r="E842" i="2"/>
  <c r="E841" i="2"/>
  <c r="E840" i="2"/>
  <c r="E839" i="2"/>
  <c r="F840" i="7" s="1"/>
  <c r="E838" i="2"/>
  <c r="F839" i="7" s="1"/>
  <c r="E837" i="2"/>
  <c r="E836" i="2"/>
  <c r="E835" i="2"/>
  <c r="F836" i="7" s="1"/>
  <c r="E834" i="2"/>
  <c r="E833" i="2"/>
  <c r="E832" i="2"/>
  <c r="E831" i="2"/>
  <c r="E830" i="2"/>
  <c r="E829" i="2"/>
  <c r="E828" i="2"/>
  <c r="E827" i="2"/>
  <c r="E826" i="2"/>
  <c r="F827" i="7" s="1"/>
  <c r="E825" i="2"/>
  <c r="E824" i="2"/>
  <c r="E823" i="2"/>
  <c r="F824" i="7" s="1"/>
  <c r="E822" i="2"/>
  <c r="E821" i="2"/>
  <c r="E820" i="2"/>
  <c r="E819" i="2"/>
  <c r="E818" i="2"/>
  <c r="E817" i="2"/>
  <c r="E816" i="2"/>
  <c r="E815" i="2"/>
  <c r="E814" i="2"/>
  <c r="F815" i="7" s="1"/>
  <c r="E813" i="2"/>
  <c r="E812" i="2"/>
  <c r="E811" i="2"/>
  <c r="F812" i="7" s="1"/>
  <c r="E810" i="2"/>
  <c r="E809" i="2"/>
  <c r="E808" i="2"/>
  <c r="E807" i="2"/>
  <c r="E806" i="2"/>
  <c r="E805" i="2"/>
  <c r="E804" i="2"/>
  <c r="E803" i="2"/>
  <c r="F804" i="7" s="1"/>
  <c r="E802" i="2"/>
  <c r="E801" i="2"/>
  <c r="E800" i="2"/>
  <c r="E799" i="2"/>
  <c r="E798" i="2"/>
  <c r="E797" i="2"/>
  <c r="E796" i="2"/>
  <c r="E795" i="2"/>
  <c r="E794" i="2"/>
  <c r="E793" i="2"/>
  <c r="E792" i="2"/>
  <c r="E791" i="2"/>
  <c r="F792" i="7" s="1"/>
  <c r="E790" i="2"/>
  <c r="F791" i="7" s="1"/>
  <c r="E789" i="2"/>
  <c r="E788" i="2"/>
  <c r="E787" i="2"/>
  <c r="E786" i="2"/>
  <c r="E785" i="2"/>
  <c r="E784" i="2"/>
  <c r="E783" i="2"/>
  <c r="E782" i="2"/>
  <c r="E781" i="2"/>
  <c r="E780" i="2"/>
  <c r="E779" i="2"/>
  <c r="E778" i="2"/>
  <c r="F779" i="7" s="1"/>
  <c r="E777" i="2"/>
  <c r="E776" i="2"/>
  <c r="E775" i="2"/>
  <c r="F776" i="7" s="1"/>
  <c r="E774" i="2"/>
  <c r="E773" i="2"/>
  <c r="E772" i="2"/>
  <c r="E771" i="2"/>
  <c r="E770" i="2"/>
  <c r="E769" i="2"/>
  <c r="E768" i="2"/>
  <c r="E767" i="2"/>
  <c r="F768" i="7" s="1"/>
  <c r="E766" i="2"/>
  <c r="E765" i="2"/>
  <c r="E764" i="2"/>
  <c r="E763" i="2"/>
  <c r="F764" i="7" s="1"/>
  <c r="E762" i="2"/>
  <c r="E761" i="2"/>
  <c r="E760" i="2"/>
  <c r="E759" i="2"/>
  <c r="E758" i="2"/>
  <c r="E757" i="2"/>
  <c r="E756" i="2"/>
  <c r="E755" i="2"/>
  <c r="E754" i="2"/>
  <c r="F755" i="7" s="1"/>
  <c r="E753" i="2"/>
  <c r="E752" i="2"/>
  <c r="E751" i="2"/>
  <c r="F752" i="7" s="1"/>
  <c r="E750" i="2"/>
  <c r="E749" i="2"/>
  <c r="E748" i="2"/>
  <c r="E747" i="2"/>
  <c r="E746" i="2"/>
  <c r="E745" i="2"/>
  <c r="E744" i="2"/>
  <c r="E743" i="2"/>
  <c r="F744" i="7" s="1"/>
  <c r="E742" i="2"/>
  <c r="E741" i="2"/>
  <c r="E740" i="2"/>
  <c r="E739" i="2"/>
  <c r="F740" i="7" s="1"/>
  <c r="E738" i="2"/>
  <c r="E737" i="2"/>
  <c r="E736" i="2"/>
  <c r="E735" i="2"/>
  <c r="E734" i="2"/>
  <c r="E733" i="2"/>
  <c r="E732" i="2"/>
  <c r="E731" i="2"/>
  <c r="F732" i="7" s="1"/>
  <c r="E730" i="2"/>
  <c r="E729" i="2"/>
  <c r="E728" i="2"/>
  <c r="E727" i="2"/>
  <c r="E726" i="2"/>
  <c r="E725" i="2"/>
  <c r="E724" i="2"/>
  <c r="E723" i="2"/>
  <c r="E722" i="2"/>
  <c r="E721" i="2"/>
  <c r="E720" i="2"/>
  <c r="E719" i="2"/>
  <c r="F720" i="7" s="1"/>
  <c r="E718" i="2"/>
  <c r="F719" i="7" s="1"/>
  <c r="E717" i="2"/>
  <c r="E716" i="2"/>
  <c r="E715" i="2"/>
  <c r="E714" i="2"/>
  <c r="E713" i="2"/>
  <c r="E712" i="2"/>
  <c r="E711" i="2"/>
  <c r="E710" i="2"/>
  <c r="E709" i="2"/>
  <c r="E708" i="2"/>
  <c r="E707" i="2"/>
  <c r="F708" i="7" s="1"/>
  <c r="E706" i="2"/>
  <c r="F707" i="7" s="1"/>
  <c r="E705" i="2"/>
  <c r="E704" i="2"/>
  <c r="E703" i="2"/>
  <c r="E702" i="2"/>
  <c r="E701" i="2"/>
  <c r="E700" i="2"/>
  <c r="E699" i="2"/>
  <c r="E698" i="2"/>
  <c r="E697" i="2"/>
  <c r="E696" i="2"/>
  <c r="E695" i="2"/>
  <c r="F696" i="7" s="1"/>
  <c r="E694" i="2"/>
  <c r="F695" i="7" s="1"/>
  <c r="E693" i="2"/>
  <c r="E692" i="2"/>
  <c r="E691" i="2"/>
  <c r="F692" i="7" s="1"/>
  <c r="E690" i="2"/>
  <c r="E689" i="2"/>
  <c r="E688" i="2"/>
  <c r="E687" i="2"/>
  <c r="E686" i="2"/>
  <c r="E685" i="2"/>
  <c r="E684" i="2"/>
  <c r="E683" i="2"/>
  <c r="F684" i="7" s="1"/>
  <c r="E682" i="2"/>
  <c r="F683" i="7" s="1"/>
  <c r="E681" i="2"/>
  <c r="E680" i="2"/>
  <c r="E679" i="2"/>
  <c r="F680" i="7" s="1"/>
  <c r="E678" i="2"/>
  <c r="E677" i="2"/>
  <c r="E676" i="2"/>
  <c r="E675" i="2"/>
  <c r="E674" i="2"/>
  <c r="E673" i="2"/>
  <c r="E672" i="2"/>
  <c r="E671" i="2"/>
  <c r="F672" i="7" s="1"/>
  <c r="E670" i="2"/>
  <c r="E669" i="2"/>
  <c r="E668" i="2"/>
  <c r="E667" i="2"/>
  <c r="F668" i="7" s="1"/>
  <c r="E666" i="2"/>
  <c r="E665" i="2"/>
  <c r="E664" i="2"/>
  <c r="E663" i="2"/>
  <c r="E662" i="2"/>
  <c r="E661" i="2"/>
  <c r="E660" i="2"/>
  <c r="E659" i="2"/>
  <c r="E658" i="2"/>
  <c r="E657" i="2"/>
  <c r="E656" i="2"/>
  <c r="E655" i="2"/>
  <c r="F656" i="7" s="1"/>
  <c r="E654" i="2"/>
  <c r="E653" i="2"/>
  <c r="E652" i="2"/>
  <c r="E651" i="2"/>
  <c r="E650" i="2"/>
  <c r="E649" i="2"/>
  <c r="E648" i="2"/>
  <c r="E647" i="2"/>
  <c r="E646" i="2"/>
  <c r="F647" i="7" s="1"/>
  <c r="E645" i="2"/>
  <c r="E644" i="2"/>
  <c r="E643" i="2"/>
  <c r="E642" i="2"/>
  <c r="E641" i="2"/>
  <c r="E640" i="2"/>
  <c r="E639" i="2"/>
  <c r="E638" i="2"/>
  <c r="E637" i="2"/>
  <c r="E636" i="2"/>
  <c r="E635" i="2"/>
  <c r="F636" i="7" s="1"/>
  <c r="E634" i="2"/>
  <c r="F635" i="7" s="1"/>
  <c r="E633" i="2"/>
  <c r="E632" i="2"/>
  <c r="E631" i="2"/>
  <c r="E630" i="2"/>
  <c r="E629" i="2"/>
  <c r="E628" i="2"/>
  <c r="E627" i="2"/>
  <c r="E626" i="2"/>
  <c r="E625" i="2"/>
  <c r="E624" i="2"/>
  <c r="E623" i="2"/>
  <c r="E622" i="2"/>
  <c r="F623" i="7" s="1"/>
  <c r="E621" i="2"/>
  <c r="E620" i="2"/>
  <c r="E619" i="2"/>
  <c r="F620" i="7" s="1"/>
  <c r="E618" i="2"/>
  <c r="E617" i="2"/>
  <c r="E616" i="2"/>
  <c r="E615" i="2"/>
  <c r="E614" i="2"/>
  <c r="E613" i="2"/>
  <c r="E612" i="2"/>
  <c r="E611" i="2"/>
  <c r="E610" i="2"/>
  <c r="F611" i="7" s="1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F587" i="7" s="1"/>
  <c r="E585" i="2"/>
  <c r="E584" i="2"/>
  <c r="E583" i="2"/>
  <c r="F584" i="7" s="1"/>
  <c r="E582" i="2"/>
  <c r="E581" i="2"/>
  <c r="E580" i="2"/>
  <c r="E579" i="2"/>
  <c r="E578" i="2"/>
  <c r="E577" i="2"/>
  <c r="E576" i="2"/>
  <c r="E575" i="2"/>
  <c r="E574" i="2"/>
  <c r="E573" i="2"/>
  <c r="E572" i="2"/>
  <c r="E571" i="2"/>
  <c r="F572" i="7" s="1"/>
  <c r="E570" i="2"/>
  <c r="E569" i="2"/>
  <c r="E568" i="2"/>
  <c r="E567" i="2"/>
  <c r="E566" i="2"/>
  <c r="E565" i="2"/>
  <c r="E564" i="2"/>
  <c r="E563" i="2"/>
  <c r="F564" i="7" s="1"/>
  <c r="E562" i="2"/>
  <c r="E561" i="2"/>
  <c r="E560" i="2"/>
  <c r="E559" i="2"/>
  <c r="E558" i="2"/>
  <c r="E557" i="2"/>
  <c r="E556" i="2"/>
  <c r="E555" i="2"/>
  <c r="E554" i="2"/>
  <c r="E553" i="2"/>
  <c r="E552" i="2"/>
  <c r="E551" i="2"/>
  <c r="F552" i="7" s="1"/>
  <c r="E550" i="2"/>
  <c r="E549" i="2"/>
  <c r="E548" i="2"/>
  <c r="E547" i="2"/>
  <c r="F548" i="7" s="1"/>
  <c r="E546" i="2"/>
  <c r="E545" i="2"/>
  <c r="E544" i="2"/>
  <c r="E543" i="2"/>
  <c r="E542" i="2"/>
  <c r="E541" i="2"/>
  <c r="E540" i="2"/>
  <c r="E539" i="2"/>
  <c r="E538" i="2"/>
  <c r="E537" i="2"/>
  <c r="E536" i="2"/>
  <c r="E535" i="2"/>
  <c r="F536" i="7" s="1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F515" i="7" s="1"/>
  <c r="E513" i="2"/>
  <c r="E512" i="2"/>
  <c r="E511" i="2"/>
  <c r="F512" i="7" s="1"/>
  <c r="E510" i="2"/>
  <c r="E509" i="2"/>
  <c r="E508" i="2"/>
  <c r="E507" i="2"/>
  <c r="E506" i="2"/>
  <c r="E505" i="2"/>
  <c r="E504" i="2"/>
  <c r="E503" i="2"/>
  <c r="F504" i="7" s="1"/>
  <c r="E502" i="2"/>
  <c r="F503" i="7" s="1"/>
  <c r="E501" i="2"/>
  <c r="E500" i="2"/>
  <c r="E499" i="2"/>
  <c r="E498" i="2"/>
  <c r="E497" i="2"/>
  <c r="E496" i="2"/>
  <c r="E495" i="2"/>
  <c r="E494" i="2"/>
  <c r="E493" i="2"/>
  <c r="E492" i="2"/>
  <c r="E491" i="2"/>
  <c r="F492" i="7" s="1"/>
  <c r="E490" i="2"/>
  <c r="F491" i="7" s="1"/>
  <c r="E489" i="2"/>
  <c r="E488" i="2"/>
  <c r="E487" i="2"/>
  <c r="E486" i="2"/>
  <c r="E485" i="2"/>
  <c r="E484" i="2"/>
  <c r="E483" i="2"/>
  <c r="E482" i="2"/>
  <c r="E481" i="2"/>
  <c r="E480" i="2"/>
  <c r="E479" i="2"/>
  <c r="E478" i="2"/>
  <c r="F479" i="7" s="1"/>
  <c r="E477" i="2"/>
  <c r="E476" i="2"/>
  <c r="E475" i="2"/>
  <c r="F476" i="7" s="1"/>
  <c r="E474" i="2"/>
  <c r="E473" i="2"/>
  <c r="E472" i="2"/>
  <c r="E471" i="2"/>
  <c r="E470" i="2"/>
  <c r="E469" i="2"/>
  <c r="E468" i="2"/>
  <c r="E467" i="2"/>
  <c r="E466" i="2"/>
  <c r="F467" i="7" s="1"/>
  <c r="E465" i="2"/>
  <c r="E464" i="2"/>
  <c r="E463" i="2"/>
  <c r="F464" i="7" s="1"/>
  <c r="E462" i="2"/>
  <c r="E461" i="2"/>
  <c r="E460" i="2"/>
  <c r="E459" i="2"/>
  <c r="E458" i="2"/>
  <c r="E457" i="2"/>
  <c r="E456" i="2"/>
  <c r="E455" i="2"/>
  <c r="F456" i="7" s="1"/>
  <c r="E454" i="2"/>
  <c r="E453" i="2"/>
  <c r="E452" i="2"/>
  <c r="E451" i="2"/>
  <c r="F452" i="7" s="1"/>
  <c r="E450" i="2"/>
  <c r="E449" i="2"/>
  <c r="E448" i="2"/>
  <c r="E447" i="2"/>
  <c r="E446" i="2"/>
  <c r="E445" i="2"/>
  <c r="E444" i="2"/>
  <c r="E443" i="2"/>
  <c r="F444" i="7" s="1"/>
  <c r="E442" i="2"/>
  <c r="E441" i="2"/>
  <c r="E440" i="2"/>
  <c r="E439" i="2"/>
  <c r="F440" i="7" s="1"/>
  <c r="E438" i="2"/>
  <c r="E437" i="2"/>
  <c r="E436" i="2"/>
  <c r="E435" i="2"/>
  <c r="E434" i="2"/>
  <c r="E433" i="2"/>
  <c r="E432" i="2"/>
  <c r="E431" i="2"/>
  <c r="F432" i="7" s="1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F419" i="7" s="1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F396" i="7" s="1"/>
  <c r="E394" i="2"/>
  <c r="F395" i="7" s="1"/>
  <c r="E393" i="2"/>
  <c r="E392" i="2"/>
  <c r="E391" i="2"/>
  <c r="E390" i="2"/>
  <c r="E389" i="2"/>
  <c r="E388" i="2"/>
  <c r="E387" i="2"/>
  <c r="E386" i="2"/>
  <c r="E385" i="2"/>
  <c r="E384" i="2"/>
  <c r="E383" i="2"/>
  <c r="E382" i="2"/>
  <c r="F383" i="7" s="1"/>
  <c r="E381" i="2"/>
  <c r="E380" i="2"/>
  <c r="E379" i="2"/>
  <c r="F380" i="7" s="1"/>
  <c r="E378" i="2"/>
  <c r="E377" i="2"/>
  <c r="E376" i="2"/>
  <c r="E375" i="2"/>
  <c r="E374" i="2"/>
  <c r="E373" i="2"/>
  <c r="E372" i="2"/>
  <c r="E371" i="2"/>
  <c r="F372" i="7" s="1"/>
  <c r="E370" i="2"/>
  <c r="E369" i="2"/>
  <c r="E368" i="2"/>
  <c r="E367" i="2"/>
  <c r="E366" i="2"/>
  <c r="E365" i="2"/>
  <c r="E364" i="2"/>
  <c r="E363" i="2"/>
  <c r="E362" i="2"/>
  <c r="E361" i="2"/>
  <c r="E360" i="2"/>
  <c r="E359" i="2"/>
  <c r="F360" i="7" s="1"/>
  <c r="E358" i="2"/>
  <c r="E357" i="2"/>
  <c r="E356" i="2"/>
  <c r="E355" i="2"/>
  <c r="E354" i="2"/>
  <c r="E353" i="2"/>
  <c r="E352" i="2"/>
  <c r="E351" i="2"/>
  <c r="E350" i="2"/>
  <c r="E349" i="2"/>
  <c r="E348" i="2"/>
  <c r="E347" i="2"/>
  <c r="F348" i="7" s="1"/>
  <c r="E346" i="2"/>
  <c r="F347" i="7" s="1"/>
  <c r="E345" i="2"/>
  <c r="E344" i="2"/>
  <c r="E343" i="2"/>
  <c r="E342" i="2"/>
  <c r="E341" i="2"/>
  <c r="E340" i="2"/>
  <c r="E339" i="2"/>
  <c r="E338" i="2"/>
  <c r="E337" i="2"/>
  <c r="E336" i="2"/>
  <c r="E335" i="2"/>
  <c r="F336" i="7" s="1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F323" i="7" s="1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F299" i="7" s="1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F276" i="7" s="1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F263" i="7" s="1"/>
  <c r="E261" i="2"/>
  <c r="E260" i="2"/>
  <c r="E259" i="2"/>
  <c r="E258" i="2"/>
  <c r="E257" i="2"/>
  <c r="E256" i="2"/>
  <c r="E255" i="2"/>
  <c r="E254" i="2"/>
  <c r="E253" i="2"/>
  <c r="E252" i="2"/>
  <c r="E251" i="2"/>
  <c r="E250" i="2"/>
  <c r="F251" i="7" s="1"/>
  <c r="E249" i="2"/>
  <c r="E248" i="2"/>
  <c r="E247" i="2"/>
  <c r="E246" i="2"/>
  <c r="E245" i="2"/>
  <c r="E244" i="2"/>
  <c r="E243" i="2"/>
  <c r="E242" i="2"/>
  <c r="E241" i="2"/>
  <c r="E240" i="2"/>
  <c r="E239" i="2"/>
  <c r="F240" i="7" s="1"/>
  <c r="E238" i="2"/>
  <c r="F239" i="7" s="1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F215" i="7" s="1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F191" i="7" s="1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F168" i="7" s="1"/>
  <c r="E166" i="2"/>
  <c r="E165" i="2"/>
  <c r="E164" i="2"/>
  <c r="E163" i="2"/>
  <c r="E162" i="2"/>
  <c r="E161" i="2"/>
  <c r="E160" i="2"/>
  <c r="E159" i="2"/>
  <c r="E158" i="2"/>
  <c r="E157" i="2"/>
  <c r="E156" i="2"/>
  <c r="E155" i="2"/>
  <c r="F156" i="7" s="1"/>
  <c r="E154" i="2"/>
  <c r="E153" i="2"/>
  <c r="E152" i="2"/>
  <c r="E151" i="2"/>
  <c r="E150" i="2"/>
  <c r="E149" i="2"/>
  <c r="E148" i="2"/>
  <c r="E147" i="2"/>
  <c r="E146" i="2"/>
  <c r="E145" i="2"/>
  <c r="E144" i="2"/>
  <c r="E143" i="2"/>
  <c r="F144" i="7" s="1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F120" i="7" s="1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F96" i="7" s="1"/>
  <c r="E94" i="2"/>
  <c r="F95" i="7" s="1"/>
  <c r="E93" i="2"/>
  <c r="E92" i="2"/>
  <c r="E91" i="2"/>
  <c r="E90" i="2"/>
  <c r="E89" i="2"/>
  <c r="E88" i="2"/>
  <c r="E87" i="2"/>
  <c r="C3" i="12" s="1"/>
  <c r="E86" i="2"/>
  <c r="E85" i="2"/>
  <c r="E84" i="2"/>
  <c r="E83" i="2"/>
  <c r="F84" i="7" s="1"/>
  <c r="E82" i="2"/>
  <c r="F83" i="7" s="1"/>
  <c r="E81" i="2"/>
  <c r="E80" i="2"/>
  <c r="E79" i="2"/>
  <c r="E78" i="2"/>
  <c r="E77" i="2"/>
  <c r="E76" i="2"/>
  <c r="E75" i="2"/>
  <c r="E74" i="2"/>
  <c r="E73" i="2"/>
  <c r="E72" i="2"/>
  <c r="E71" i="2"/>
  <c r="F72" i="7" s="1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F24" i="7" s="1"/>
  <c r="E22" i="2"/>
  <c r="E21" i="2"/>
  <c r="E20" i="2"/>
  <c r="E19" i="2"/>
  <c r="E18" i="2"/>
  <c r="E17" i="2"/>
  <c r="E16" i="2"/>
  <c r="E15" i="2"/>
  <c r="E14" i="2"/>
  <c r="E13" i="2"/>
  <c r="E12" i="2"/>
  <c r="E11" i="2"/>
  <c r="F12" i="7" s="1"/>
  <c r="E10" i="2"/>
  <c r="F11" i="7" s="1"/>
  <c r="E9" i="2"/>
  <c r="E8" i="2"/>
  <c r="E7" i="2"/>
  <c r="E6" i="2"/>
  <c r="E5" i="2"/>
  <c r="E4" i="2"/>
  <c r="E3" i="2"/>
  <c r="E2" i="2"/>
  <c r="C7" i="12" l="1"/>
  <c r="AF88" i="7"/>
  <c r="C15" i="12" s="1"/>
  <c r="C12" i="12"/>
  <c r="AB3" i="7"/>
  <c r="AC3" i="7" s="1"/>
  <c r="C6" i="12"/>
  <c r="W7" i="7"/>
  <c r="Y7" i="7" s="1"/>
  <c r="W9" i="7"/>
  <c r="Y9" i="7" s="1"/>
  <c r="W20" i="7"/>
  <c r="Y20" i="7" s="1"/>
  <c r="X8" i="7"/>
  <c r="Z8" i="7" s="1"/>
  <c r="X7" i="7"/>
  <c r="Z7" i="7" s="1"/>
  <c r="W8" i="7"/>
  <c r="Y8" i="7" s="1"/>
  <c r="X5" i="7"/>
  <c r="Z5" i="7" s="1"/>
  <c r="X664" i="7"/>
  <c r="Z664" i="7" s="1"/>
  <c r="X20" i="7"/>
  <c r="Z20" i="7" s="1"/>
  <c r="X6" i="7"/>
  <c r="Z6" i="7" s="1"/>
  <c r="X25" i="7"/>
  <c r="Z25" i="7" s="1"/>
  <c r="W6" i="7"/>
  <c r="Y6" i="7" s="1"/>
  <c r="W928" i="7"/>
  <c r="Y928" i="7" s="1"/>
  <c r="W664" i="7"/>
  <c r="Y664" i="7" s="1"/>
  <c r="W5" i="7"/>
  <c r="Y5" i="7" s="1"/>
  <c r="H928" i="7"/>
  <c r="W25" i="7"/>
  <c r="Y25" i="7" s="1"/>
  <c r="H288" i="7"/>
  <c r="W288" i="7"/>
  <c r="Y288" i="7" s="1"/>
  <c r="H60" i="7"/>
  <c r="W60" i="7"/>
  <c r="Y60" i="7" s="1"/>
  <c r="H455" i="7"/>
  <c r="W455" i="7"/>
  <c r="Y455" i="7" s="1"/>
  <c r="H35" i="7"/>
  <c r="W35" i="7"/>
  <c r="Y35" i="7" s="1"/>
  <c r="H322" i="7"/>
  <c r="W322" i="7"/>
  <c r="Y322" i="7" s="1"/>
  <c r="H933" i="7"/>
  <c r="W933" i="7"/>
  <c r="Y933" i="7" s="1"/>
  <c r="H213" i="7"/>
  <c r="W213" i="7"/>
  <c r="Y213" i="7" s="1"/>
  <c r="H45" i="7"/>
  <c r="W45" i="7"/>
  <c r="Y45" i="7" s="1"/>
  <c r="H1117" i="7"/>
  <c r="W1117" i="7"/>
  <c r="Y1117" i="7" s="1"/>
  <c r="H1069" i="7"/>
  <c r="W1069" i="7"/>
  <c r="Y1069" i="7" s="1"/>
  <c r="H1021" i="7"/>
  <c r="W1021" i="7"/>
  <c r="Y1021" i="7" s="1"/>
  <c r="H973" i="7"/>
  <c r="W973" i="7"/>
  <c r="Y973" i="7" s="1"/>
  <c r="H925" i="7"/>
  <c r="W925" i="7"/>
  <c r="Y925" i="7" s="1"/>
  <c r="H829" i="7"/>
  <c r="W829" i="7"/>
  <c r="Y829" i="7" s="1"/>
  <c r="H1152" i="7"/>
  <c r="W1152" i="7"/>
  <c r="Y1152" i="7" s="1"/>
  <c r="H1080" i="7"/>
  <c r="W1080" i="7"/>
  <c r="Y1080" i="7" s="1"/>
  <c r="H1044" i="7"/>
  <c r="W1044" i="7"/>
  <c r="Y1044" i="7" s="1"/>
  <c r="H996" i="7"/>
  <c r="W996" i="7"/>
  <c r="Y996" i="7" s="1"/>
  <c r="H936" i="7"/>
  <c r="W936" i="7"/>
  <c r="Y936" i="7" s="1"/>
  <c r="H900" i="7"/>
  <c r="W900" i="7"/>
  <c r="Y900" i="7" s="1"/>
  <c r="H852" i="7"/>
  <c r="W852" i="7"/>
  <c r="Y852" i="7" s="1"/>
  <c r="H804" i="7"/>
  <c r="W804" i="7"/>
  <c r="Y804" i="7" s="1"/>
  <c r="H756" i="7"/>
  <c r="W756" i="7"/>
  <c r="Y756" i="7" s="1"/>
  <c r="H708" i="7"/>
  <c r="W708" i="7"/>
  <c r="Y708" i="7" s="1"/>
  <c r="H660" i="7"/>
  <c r="W660" i="7"/>
  <c r="Y660" i="7" s="1"/>
  <c r="H612" i="7"/>
  <c r="W612" i="7"/>
  <c r="Y612" i="7" s="1"/>
  <c r="H552" i="7"/>
  <c r="W552" i="7"/>
  <c r="Y552" i="7" s="1"/>
  <c r="H504" i="7"/>
  <c r="W504" i="7"/>
  <c r="Y504" i="7" s="1"/>
  <c r="H468" i="7"/>
  <c r="W468" i="7"/>
  <c r="Y468" i="7" s="1"/>
  <c r="H408" i="7"/>
  <c r="W408" i="7"/>
  <c r="Y408" i="7" s="1"/>
  <c r="H360" i="7"/>
  <c r="W360" i="7"/>
  <c r="Y360" i="7" s="1"/>
  <c r="H312" i="7"/>
  <c r="W312" i="7"/>
  <c r="Y312" i="7" s="1"/>
  <c r="H252" i="7"/>
  <c r="W252" i="7"/>
  <c r="Y252" i="7" s="1"/>
  <c r="H204" i="7"/>
  <c r="W204" i="7"/>
  <c r="Y204" i="7" s="1"/>
  <c r="H180" i="7"/>
  <c r="W180" i="7"/>
  <c r="Y180" i="7" s="1"/>
  <c r="H144" i="7"/>
  <c r="W144" i="7"/>
  <c r="Y144" i="7" s="1"/>
  <c r="H96" i="7"/>
  <c r="W96" i="7"/>
  <c r="Y96" i="7" s="1"/>
  <c r="H1127" i="7"/>
  <c r="W1127" i="7"/>
  <c r="Y1127" i="7" s="1"/>
  <c r="H1067" i="7"/>
  <c r="W1067" i="7"/>
  <c r="Y1067" i="7" s="1"/>
  <c r="H995" i="7"/>
  <c r="W995" i="7"/>
  <c r="Y995" i="7" s="1"/>
  <c r="H959" i="7"/>
  <c r="W959" i="7"/>
  <c r="Y959" i="7" s="1"/>
  <c r="H899" i="7"/>
  <c r="W899" i="7"/>
  <c r="Y899" i="7" s="1"/>
  <c r="H839" i="7"/>
  <c r="W839" i="7"/>
  <c r="Y839" i="7" s="1"/>
  <c r="H779" i="7"/>
  <c r="W779" i="7"/>
  <c r="Y779" i="7" s="1"/>
  <c r="H719" i="7"/>
  <c r="W719" i="7"/>
  <c r="Y719" i="7" s="1"/>
  <c r="H659" i="7"/>
  <c r="W659" i="7"/>
  <c r="Y659" i="7" s="1"/>
  <c r="H599" i="7"/>
  <c r="W599" i="7"/>
  <c r="Y599" i="7" s="1"/>
  <c r="H539" i="7"/>
  <c r="W539" i="7"/>
  <c r="Y539" i="7" s="1"/>
  <c r="H467" i="7"/>
  <c r="W467" i="7"/>
  <c r="Y467" i="7" s="1"/>
  <c r="H395" i="7"/>
  <c r="W395" i="7"/>
  <c r="Y395" i="7" s="1"/>
  <c r="H359" i="7"/>
  <c r="W359" i="7"/>
  <c r="Y359" i="7" s="1"/>
  <c r="H299" i="7"/>
  <c r="W299" i="7"/>
  <c r="Y299" i="7" s="1"/>
  <c r="H251" i="7"/>
  <c r="W251" i="7"/>
  <c r="Y251" i="7" s="1"/>
  <c r="H203" i="7"/>
  <c r="W203" i="7"/>
  <c r="Y203" i="7" s="1"/>
  <c r="H155" i="7"/>
  <c r="W155" i="7"/>
  <c r="Y155" i="7" s="1"/>
  <c r="H119" i="7"/>
  <c r="W119" i="7"/>
  <c r="Y119" i="7" s="1"/>
  <c r="H71" i="7"/>
  <c r="W71" i="7"/>
  <c r="Y71" i="7" s="1"/>
  <c r="H23" i="7"/>
  <c r="W23" i="7"/>
  <c r="Y23" i="7" s="1"/>
  <c r="H1114" i="7"/>
  <c r="W1114" i="7"/>
  <c r="Y1114" i="7" s="1"/>
  <c r="H1066" i="7"/>
  <c r="W1066" i="7"/>
  <c r="Y1066" i="7" s="1"/>
  <c r="H1018" i="7"/>
  <c r="W1018" i="7"/>
  <c r="Y1018" i="7" s="1"/>
  <c r="H958" i="7"/>
  <c r="W958" i="7"/>
  <c r="Y958" i="7" s="1"/>
  <c r="H922" i="7"/>
  <c r="W922" i="7"/>
  <c r="Y922" i="7" s="1"/>
  <c r="H862" i="7"/>
  <c r="W862" i="7"/>
  <c r="Y862" i="7" s="1"/>
  <c r="H826" i="7"/>
  <c r="W826" i="7"/>
  <c r="Y826" i="7" s="1"/>
  <c r="H778" i="7"/>
  <c r="W778" i="7"/>
  <c r="Y778" i="7" s="1"/>
  <c r="H730" i="7"/>
  <c r="W730" i="7"/>
  <c r="Y730" i="7" s="1"/>
  <c r="H682" i="7"/>
  <c r="W682" i="7"/>
  <c r="Y682" i="7" s="1"/>
  <c r="H634" i="7"/>
  <c r="W634" i="7"/>
  <c r="Y634" i="7" s="1"/>
  <c r="H598" i="7"/>
  <c r="W598" i="7"/>
  <c r="Y598" i="7" s="1"/>
  <c r="H562" i="7"/>
  <c r="W562" i="7"/>
  <c r="Y562" i="7" s="1"/>
  <c r="H514" i="7"/>
  <c r="W514" i="7"/>
  <c r="Y514" i="7" s="1"/>
  <c r="H466" i="7"/>
  <c r="W466" i="7"/>
  <c r="Y466" i="7" s="1"/>
  <c r="H418" i="7"/>
  <c r="W418" i="7"/>
  <c r="Y418" i="7" s="1"/>
  <c r="H370" i="7"/>
  <c r="W370" i="7"/>
  <c r="Y370" i="7" s="1"/>
  <c r="H298" i="7"/>
  <c r="W298" i="7"/>
  <c r="Y298" i="7" s="1"/>
  <c r="H250" i="7"/>
  <c r="W250" i="7"/>
  <c r="Y250" i="7" s="1"/>
  <c r="H202" i="7"/>
  <c r="W202" i="7"/>
  <c r="Y202" i="7" s="1"/>
  <c r="H154" i="7"/>
  <c r="W154" i="7"/>
  <c r="Y154" i="7" s="1"/>
  <c r="H118" i="7"/>
  <c r="W118" i="7"/>
  <c r="Y118" i="7" s="1"/>
  <c r="H70" i="7"/>
  <c r="W70" i="7"/>
  <c r="Y70" i="7" s="1"/>
  <c r="H1101" i="7"/>
  <c r="W1101" i="7"/>
  <c r="Y1101" i="7" s="1"/>
  <c r="H1053" i="7"/>
  <c r="W1053" i="7"/>
  <c r="Y1053" i="7" s="1"/>
  <c r="H1005" i="7"/>
  <c r="W1005" i="7"/>
  <c r="Y1005" i="7" s="1"/>
  <c r="H945" i="7"/>
  <c r="W945" i="7"/>
  <c r="Y945" i="7" s="1"/>
  <c r="H885" i="7"/>
  <c r="W885" i="7"/>
  <c r="Y885" i="7" s="1"/>
  <c r="H825" i="7"/>
  <c r="W825" i="7"/>
  <c r="Y825" i="7" s="1"/>
  <c r="H765" i="7"/>
  <c r="W765" i="7"/>
  <c r="Y765" i="7" s="1"/>
  <c r="H717" i="7"/>
  <c r="W717" i="7"/>
  <c r="Y717" i="7" s="1"/>
  <c r="H669" i="7"/>
  <c r="W669" i="7"/>
  <c r="Y669" i="7" s="1"/>
  <c r="H621" i="7"/>
  <c r="W621" i="7"/>
  <c r="Y621" i="7" s="1"/>
  <c r="H549" i="7"/>
  <c r="W549" i="7"/>
  <c r="Y549" i="7" s="1"/>
  <c r="H477" i="7"/>
  <c r="W477" i="7"/>
  <c r="Y477" i="7" s="1"/>
  <c r="H441" i="7"/>
  <c r="W441" i="7"/>
  <c r="Y441" i="7" s="1"/>
  <c r="H381" i="7"/>
  <c r="W381" i="7"/>
  <c r="Y381" i="7" s="1"/>
  <c r="H333" i="7"/>
  <c r="W333" i="7"/>
  <c r="Y333" i="7" s="1"/>
  <c r="H261" i="7"/>
  <c r="W261" i="7"/>
  <c r="Y261" i="7" s="1"/>
  <c r="H225" i="7"/>
  <c r="W225" i="7"/>
  <c r="Y225" i="7" s="1"/>
  <c r="H165" i="7"/>
  <c r="W165" i="7"/>
  <c r="Y165" i="7" s="1"/>
  <c r="H117" i="7"/>
  <c r="W117" i="7"/>
  <c r="Y117" i="7" s="1"/>
  <c r="H33" i="7"/>
  <c r="W33" i="7"/>
  <c r="Y33" i="7" s="1"/>
  <c r="H1075" i="7"/>
  <c r="W1075" i="7"/>
  <c r="Y1075" i="7" s="1"/>
  <c r="H259" i="7"/>
  <c r="W259" i="7"/>
  <c r="Y259" i="7" s="1"/>
  <c r="H223" i="7"/>
  <c r="W223" i="7"/>
  <c r="Y223" i="7" s="1"/>
  <c r="H211" i="7"/>
  <c r="W211" i="7"/>
  <c r="Y211" i="7" s="1"/>
  <c r="H199" i="7"/>
  <c r="W199" i="7"/>
  <c r="Y199" i="7" s="1"/>
  <c r="H187" i="7"/>
  <c r="W187" i="7"/>
  <c r="Y187" i="7" s="1"/>
  <c r="H175" i="7"/>
  <c r="W175" i="7"/>
  <c r="Y175" i="7" s="1"/>
  <c r="H163" i="7"/>
  <c r="W163" i="7"/>
  <c r="Y163" i="7" s="1"/>
  <c r="H151" i="7"/>
  <c r="W151" i="7"/>
  <c r="Y151" i="7" s="1"/>
  <c r="H139" i="7"/>
  <c r="W139" i="7"/>
  <c r="Y139" i="7" s="1"/>
  <c r="H127" i="7"/>
  <c r="W127" i="7"/>
  <c r="Y127" i="7" s="1"/>
  <c r="H115" i="7"/>
  <c r="W115" i="7"/>
  <c r="Y115" i="7" s="1"/>
  <c r="H103" i="7"/>
  <c r="W103" i="7"/>
  <c r="Y103" i="7" s="1"/>
  <c r="H91" i="7"/>
  <c r="W91" i="7"/>
  <c r="Y91" i="7" s="1"/>
  <c r="H79" i="7"/>
  <c r="W79" i="7"/>
  <c r="Y79" i="7" s="1"/>
  <c r="H67" i="7"/>
  <c r="W67" i="7"/>
  <c r="Y67" i="7" s="1"/>
  <c r="H55" i="7"/>
  <c r="W55" i="7"/>
  <c r="Y55" i="7" s="1"/>
  <c r="H43" i="7"/>
  <c r="W43" i="7"/>
  <c r="Y43" i="7" s="1"/>
  <c r="H31" i="7"/>
  <c r="W31" i="7"/>
  <c r="Y31" i="7" s="1"/>
  <c r="H19" i="7"/>
  <c r="W19" i="7"/>
  <c r="Y19" i="7" s="1"/>
  <c r="H889" i="7"/>
  <c r="W889" i="7"/>
  <c r="Y889" i="7" s="1"/>
  <c r="H1043" i="7"/>
  <c r="W1043" i="7"/>
  <c r="Y1043" i="7" s="1"/>
  <c r="H983" i="7"/>
  <c r="W983" i="7"/>
  <c r="Y983" i="7" s="1"/>
  <c r="H923" i="7"/>
  <c r="W923" i="7"/>
  <c r="Y923" i="7" s="1"/>
  <c r="H863" i="7"/>
  <c r="W863" i="7"/>
  <c r="Y863" i="7" s="1"/>
  <c r="H803" i="7"/>
  <c r="W803" i="7"/>
  <c r="Y803" i="7" s="1"/>
  <c r="H755" i="7"/>
  <c r="W755" i="7"/>
  <c r="Y755" i="7" s="1"/>
  <c r="H695" i="7"/>
  <c r="W695" i="7"/>
  <c r="Y695" i="7" s="1"/>
  <c r="H647" i="7"/>
  <c r="W647" i="7"/>
  <c r="Y647" i="7" s="1"/>
  <c r="H587" i="7"/>
  <c r="W587" i="7"/>
  <c r="Y587" i="7" s="1"/>
  <c r="H527" i="7"/>
  <c r="W527" i="7"/>
  <c r="Y527" i="7" s="1"/>
  <c r="H443" i="7"/>
  <c r="W443" i="7"/>
  <c r="Y443" i="7" s="1"/>
  <c r="H371" i="7"/>
  <c r="W371" i="7"/>
  <c r="Y371" i="7" s="1"/>
  <c r="H311" i="7"/>
  <c r="W311" i="7"/>
  <c r="Y311" i="7" s="1"/>
  <c r="H263" i="7"/>
  <c r="W263" i="7"/>
  <c r="Y263" i="7" s="1"/>
  <c r="H215" i="7"/>
  <c r="W215" i="7"/>
  <c r="Y215" i="7" s="1"/>
  <c r="H167" i="7"/>
  <c r="W167" i="7"/>
  <c r="Y167" i="7" s="1"/>
  <c r="H993" i="7"/>
  <c r="W993" i="7"/>
  <c r="Y993" i="7" s="1"/>
  <c r="H873" i="7"/>
  <c r="W873" i="7"/>
  <c r="Y873" i="7" s="1"/>
  <c r="H813" i="7"/>
  <c r="W813" i="7"/>
  <c r="Y813" i="7" s="1"/>
  <c r="H753" i="7"/>
  <c r="W753" i="7"/>
  <c r="Y753" i="7" s="1"/>
  <c r="H693" i="7"/>
  <c r="W693" i="7"/>
  <c r="Y693" i="7" s="1"/>
  <c r="H633" i="7"/>
  <c r="W633" i="7"/>
  <c r="Y633" i="7" s="1"/>
  <c r="H573" i="7"/>
  <c r="W573" i="7"/>
  <c r="Y573" i="7" s="1"/>
  <c r="H525" i="7"/>
  <c r="W525" i="7"/>
  <c r="Y525" i="7" s="1"/>
  <c r="H489" i="7"/>
  <c r="W489" i="7"/>
  <c r="Y489" i="7" s="1"/>
  <c r="H429" i="7"/>
  <c r="W429" i="7"/>
  <c r="Y429" i="7" s="1"/>
  <c r="H369" i="7"/>
  <c r="W369" i="7"/>
  <c r="Y369" i="7" s="1"/>
  <c r="H321" i="7"/>
  <c r="W321" i="7"/>
  <c r="Y321" i="7" s="1"/>
  <c r="H297" i="7"/>
  <c r="W297" i="7"/>
  <c r="Y297" i="7" s="1"/>
  <c r="H237" i="7"/>
  <c r="W237" i="7"/>
  <c r="Y237" i="7" s="1"/>
  <c r="H189" i="7"/>
  <c r="W189" i="7"/>
  <c r="Y189" i="7" s="1"/>
  <c r="H129" i="7"/>
  <c r="W129" i="7"/>
  <c r="Y129" i="7" s="1"/>
  <c r="H21" i="7"/>
  <c r="W21" i="7"/>
  <c r="Y21" i="7" s="1"/>
  <c r="H342" i="7"/>
  <c r="W342" i="7"/>
  <c r="Y342" i="7" s="1"/>
  <c r="H330" i="7"/>
  <c r="W330" i="7"/>
  <c r="Y330" i="7" s="1"/>
  <c r="H318" i="7"/>
  <c r="W318" i="7"/>
  <c r="Y318" i="7" s="1"/>
  <c r="H306" i="7"/>
  <c r="W306" i="7"/>
  <c r="Y306" i="7" s="1"/>
  <c r="H294" i="7"/>
  <c r="W294" i="7"/>
  <c r="Y294" i="7" s="1"/>
  <c r="H282" i="7"/>
  <c r="W282" i="7"/>
  <c r="Y282" i="7" s="1"/>
  <c r="H270" i="7"/>
  <c r="W270" i="7"/>
  <c r="Y270" i="7" s="1"/>
  <c r="H258" i="7"/>
  <c r="W258" i="7"/>
  <c r="Y258" i="7" s="1"/>
  <c r="H246" i="7"/>
  <c r="W246" i="7"/>
  <c r="Y246" i="7" s="1"/>
  <c r="H234" i="7"/>
  <c r="W234" i="7"/>
  <c r="Y234" i="7" s="1"/>
  <c r="H222" i="7"/>
  <c r="W222" i="7"/>
  <c r="Y222" i="7" s="1"/>
  <c r="H210" i="7"/>
  <c r="W210" i="7"/>
  <c r="Y210" i="7" s="1"/>
  <c r="H198" i="7"/>
  <c r="W198" i="7"/>
  <c r="Y198" i="7" s="1"/>
  <c r="H186" i="7"/>
  <c r="W186" i="7"/>
  <c r="Y186" i="7" s="1"/>
  <c r="H174" i="7"/>
  <c r="W174" i="7"/>
  <c r="Y174" i="7" s="1"/>
  <c r="H162" i="7"/>
  <c r="W162" i="7"/>
  <c r="Y162" i="7" s="1"/>
  <c r="H150" i="7"/>
  <c r="W150" i="7"/>
  <c r="Y150" i="7" s="1"/>
  <c r="H138" i="7"/>
  <c r="W138" i="7"/>
  <c r="Y138" i="7" s="1"/>
  <c r="H126" i="7"/>
  <c r="W126" i="7"/>
  <c r="Y126" i="7" s="1"/>
  <c r="H114" i="7"/>
  <c r="W114" i="7"/>
  <c r="Y114" i="7" s="1"/>
  <c r="H102" i="7"/>
  <c r="W102" i="7"/>
  <c r="Y102" i="7" s="1"/>
  <c r="H90" i="7"/>
  <c r="W90" i="7"/>
  <c r="Y90" i="7" s="1"/>
  <c r="H78" i="7"/>
  <c r="W78" i="7"/>
  <c r="Y78" i="7" s="1"/>
  <c r="H66" i="7"/>
  <c r="W66" i="7"/>
  <c r="Y66" i="7" s="1"/>
  <c r="H54" i="7"/>
  <c r="W54" i="7"/>
  <c r="Y54" i="7" s="1"/>
  <c r="H42" i="7"/>
  <c r="W42" i="7"/>
  <c r="Y42" i="7" s="1"/>
  <c r="H30" i="7"/>
  <c r="W30" i="7"/>
  <c r="Y30" i="7" s="1"/>
  <c r="H18" i="7"/>
  <c r="W18" i="7"/>
  <c r="Y18" i="7" s="1"/>
  <c r="H380" i="7"/>
  <c r="W380" i="7"/>
  <c r="Y380" i="7" s="1"/>
  <c r="H1062" i="7"/>
  <c r="W1062" i="7"/>
  <c r="Y1062" i="7" s="1"/>
  <c r="H1153" i="7"/>
  <c r="W1153" i="7"/>
  <c r="Y1153" i="7" s="1"/>
  <c r="H1105" i="7"/>
  <c r="W1105" i="7"/>
  <c r="Y1105" i="7" s="1"/>
  <c r="H1057" i="7"/>
  <c r="W1057" i="7"/>
  <c r="Y1057" i="7" s="1"/>
  <c r="H1009" i="7"/>
  <c r="W1009" i="7"/>
  <c r="Y1009" i="7" s="1"/>
  <c r="H961" i="7"/>
  <c r="W961" i="7"/>
  <c r="Y961" i="7" s="1"/>
  <c r="H913" i="7"/>
  <c r="W913" i="7"/>
  <c r="Y913" i="7" s="1"/>
  <c r="H853" i="7"/>
  <c r="W853" i="7"/>
  <c r="Y853" i="7" s="1"/>
  <c r="H805" i="7"/>
  <c r="W805" i="7"/>
  <c r="Y805" i="7" s="1"/>
  <c r="H1140" i="7"/>
  <c r="W1140" i="7"/>
  <c r="Y1140" i="7" s="1"/>
  <c r="H1104" i="7"/>
  <c r="W1104" i="7"/>
  <c r="Y1104" i="7" s="1"/>
  <c r="H1056" i="7"/>
  <c r="W1056" i="7"/>
  <c r="Y1056" i="7" s="1"/>
  <c r="H1008" i="7"/>
  <c r="W1008" i="7"/>
  <c r="Y1008" i="7" s="1"/>
  <c r="H960" i="7"/>
  <c r="W960" i="7"/>
  <c r="Y960" i="7" s="1"/>
  <c r="H912" i="7"/>
  <c r="W912" i="7"/>
  <c r="Y912" i="7" s="1"/>
  <c r="H888" i="7"/>
  <c r="W888" i="7"/>
  <c r="Y888" i="7" s="1"/>
  <c r="H828" i="7"/>
  <c r="W828" i="7"/>
  <c r="Y828" i="7" s="1"/>
  <c r="H780" i="7"/>
  <c r="W780" i="7"/>
  <c r="Y780" i="7" s="1"/>
  <c r="H732" i="7"/>
  <c r="W732" i="7"/>
  <c r="Y732" i="7" s="1"/>
  <c r="H684" i="7"/>
  <c r="W684" i="7"/>
  <c r="Y684" i="7" s="1"/>
  <c r="H636" i="7"/>
  <c r="W636" i="7"/>
  <c r="Y636" i="7" s="1"/>
  <c r="H576" i="7"/>
  <c r="W576" i="7"/>
  <c r="Y576" i="7" s="1"/>
  <c r="H528" i="7"/>
  <c r="W528" i="7"/>
  <c r="Y528" i="7" s="1"/>
  <c r="H480" i="7"/>
  <c r="W480" i="7"/>
  <c r="Y480" i="7" s="1"/>
  <c r="H432" i="7"/>
  <c r="W432" i="7"/>
  <c r="Y432" i="7" s="1"/>
  <c r="H384" i="7"/>
  <c r="W384" i="7"/>
  <c r="Y384" i="7" s="1"/>
  <c r="H336" i="7"/>
  <c r="W336" i="7"/>
  <c r="Y336" i="7" s="1"/>
  <c r="H276" i="7"/>
  <c r="W276" i="7"/>
  <c r="Y276" i="7" s="1"/>
  <c r="H228" i="7"/>
  <c r="W228" i="7"/>
  <c r="Y228" i="7" s="1"/>
  <c r="H156" i="7"/>
  <c r="W156" i="7"/>
  <c r="Y156" i="7" s="1"/>
  <c r="H108" i="7"/>
  <c r="W108" i="7"/>
  <c r="Y108" i="7" s="1"/>
  <c r="H72" i="7"/>
  <c r="W72" i="7"/>
  <c r="Y72" i="7" s="1"/>
  <c r="H36" i="7"/>
  <c r="W36" i="7"/>
  <c r="Y36" i="7" s="1"/>
  <c r="H12" i="7"/>
  <c r="W12" i="7"/>
  <c r="Y12" i="7" s="1"/>
  <c r="H1163" i="7"/>
  <c r="W1163" i="7"/>
  <c r="Y1163" i="7" s="1"/>
  <c r="H1115" i="7"/>
  <c r="W1115" i="7"/>
  <c r="Y1115" i="7" s="1"/>
  <c r="H1055" i="7"/>
  <c r="W1055" i="7"/>
  <c r="Y1055" i="7" s="1"/>
  <c r="H1019" i="7"/>
  <c r="W1019" i="7"/>
  <c r="Y1019" i="7" s="1"/>
  <c r="H947" i="7"/>
  <c r="W947" i="7"/>
  <c r="Y947" i="7" s="1"/>
  <c r="H887" i="7"/>
  <c r="W887" i="7"/>
  <c r="Y887" i="7" s="1"/>
  <c r="H827" i="7"/>
  <c r="W827" i="7"/>
  <c r="Y827" i="7" s="1"/>
  <c r="H767" i="7"/>
  <c r="W767" i="7"/>
  <c r="Y767" i="7" s="1"/>
  <c r="H707" i="7"/>
  <c r="W707" i="7"/>
  <c r="Y707" i="7" s="1"/>
  <c r="H635" i="7"/>
  <c r="W635" i="7"/>
  <c r="Y635" i="7" s="1"/>
  <c r="H575" i="7"/>
  <c r="W575" i="7"/>
  <c r="Y575" i="7" s="1"/>
  <c r="H515" i="7"/>
  <c r="W515" i="7"/>
  <c r="Y515" i="7" s="1"/>
  <c r="H479" i="7"/>
  <c r="W479" i="7"/>
  <c r="Y479" i="7" s="1"/>
  <c r="H407" i="7"/>
  <c r="W407" i="7"/>
  <c r="Y407" i="7" s="1"/>
  <c r="H347" i="7"/>
  <c r="W347" i="7"/>
  <c r="Y347" i="7" s="1"/>
  <c r="H287" i="7"/>
  <c r="W287" i="7"/>
  <c r="Y287" i="7" s="1"/>
  <c r="H239" i="7"/>
  <c r="W239" i="7"/>
  <c r="Y239" i="7" s="1"/>
  <c r="H179" i="7"/>
  <c r="W179" i="7"/>
  <c r="Y179" i="7" s="1"/>
  <c r="H131" i="7"/>
  <c r="W131" i="7"/>
  <c r="Y131" i="7" s="1"/>
  <c r="H95" i="7"/>
  <c r="W95" i="7"/>
  <c r="Y95" i="7" s="1"/>
  <c r="H59" i="7"/>
  <c r="W59" i="7"/>
  <c r="Y59" i="7" s="1"/>
  <c r="H11" i="7"/>
  <c r="W11" i="7"/>
  <c r="Y11" i="7" s="1"/>
  <c r="H1174" i="7"/>
  <c r="W1174" i="7"/>
  <c r="Y1174" i="7" s="1"/>
  <c r="H1126" i="7"/>
  <c r="W1126" i="7"/>
  <c r="Y1126" i="7" s="1"/>
  <c r="H1078" i="7"/>
  <c r="W1078" i="7"/>
  <c r="Y1078" i="7" s="1"/>
  <c r="H1030" i="7"/>
  <c r="W1030" i="7"/>
  <c r="Y1030" i="7" s="1"/>
  <c r="H982" i="7"/>
  <c r="W982" i="7"/>
  <c r="Y982" i="7" s="1"/>
  <c r="H970" i="7"/>
  <c r="W970" i="7"/>
  <c r="Y970" i="7" s="1"/>
  <c r="H910" i="7"/>
  <c r="W910" i="7"/>
  <c r="Y910" i="7" s="1"/>
  <c r="H850" i="7"/>
  <c r="W850" i="7"/>
  <c r="Y850" i="7" s="1"/>
  <c r="H802" i="7"/>
  <c r="W802" i="7"/>
  <c r="Y802" i="7" s="1"/>
  <c r="H754" i="7"/>
  <c r="W754" i="7"/>
  <c r="Y754" i="7" s="1"/>
  <c r="H706" i="7"/>
  <c r="W706" i="7"/>
  <c r="Y706" i="7" s="1"/>
  <c r="H658" i="7"/>
  <c r="W658" i="7"/>
  <c r="Y658" i="7" s="1"/>
  <c r="H610" i="7"/>
  <c r="W610" i="7"/>
  <c r="Y610" i="7" s="1"/>
  <c r="H550" i="7"/>
  <c r="W550" i="7"/>
  <c r="Y550" i="7" s="1"/>
  <c r="H490" i="7"/>
  <c r="W490" i="7"/>
  <c r="Y490" i="7" s="1"/>
  <c r="H442" i="7"/>
  <c r="W442" i="7"/>
  <c r="Y442" i="7" s="1"/>
  <c r="H394" i="7"/>
  <c r="W394" i="7"/>
  <c r="Y394" i="7" s="1"/>
  <c r="H346" i="7"/>
  <c r="W346" i="7"/>
  <c r="Y346" i="7" s="1"/>
  <c r="H286" i="7"/>
  <c r="W286" i="7"/>
  <c r="Y286" i="7" s="1"/>
  <c r="H226" i="7"/>
  <c r="W226" i="7"/>
  <c r="Y226" i="7" s="1"/>
  <c r="H178" i="7"/>
  <c r="W178" i="7"/>
  <c r="Y178" i="7" s="1"/>
  <c r="H142" i="7"/>
  <c r="W142" i="7"/>
  <c r="Y142" i="7" s="1"/>
  <c r="H82" i="7"/>
  <c r="W82" i="7"/>
  <c r="Y82" i="7" s="1"/>
  <c r="H46" i="7"/>
  <c r="W46" i="7"/>
  <c r="Y46" i="7" s="1"/>
  <c r="H22" i="7"/>
  <c r="W22" i="7"/>
  <c r="Y22" i="7" s="1"/>
  <c r="H1161" i="7"/>
  <c r="W1161" i="7"/>
  <c r="Y1161" i="7" s="1"/>
  <c r="H1125" i="7"/>
  <c r="W1125" i="7"/>
  <c r="Y1125" i="7" s="1"/>
  <c r="H1089" i="7"/>
  <c r="W1089" i="7"/>
  <c r="Y1089" i="7" s="1"/>
  <c r="H1041" i="7"/>
  <c r="W1041" i="7"/>
  <c r="Y1041" i="7" s="1"/>
  <c r="H981" i="7"/>
  <c r="W981" i="7"/>
  <c r="Y981" i="7" s="1"/>
  <c r="H921" i="7"/>
  <c r="W921" i="7"/>
  <c r="Y921" i="7" s="1"/>
  <c r="H861" i="7"/>
  <c r="W861" i="7"/>
  <c r="Y861" i="7" s="1"/>
  <c r="H801" i="7"/>
  <c r="W801" i="7"/>
  <c r="Y801" i="7" s="1"/>
  <c r="H729" i="7"/>
  <c r="W729" i="7"/>
  <c r="Y729" i="7" s="1"/>
  <c r="H657" i="7"/>
  <c r="W657" i="7"/>
  <c r="Y657" i="7" s="1"/>
  <c r="H609" i="7"/>
  <c r="W609" i="7"/>
  <c r="Y609" i="7" s="1"/>
  <c r="H561" i="7"/>
  <c r="W561" i="7"/>
  <c r="Y561" i="7" s="1"/>
  <c r="H501" i="7"/>
  <c r="W501" i="7"/>
  <c r="Y501" i="7" s="1"/>
  <c r="H417" i="7"/>
  <c r="W417" i="7"/>
  <c r="Y417" i="7" s="1"/>
  <c r="H309" i="7"/>
  <c r="W309" i="7"/>
  <c r="Y309" i="7" s="1"/>
  <c r="H249" i="7"/>
  <c r="W249" i="7"/>
  <c r="Y249" i="7" s="1"/>
  <c r="H141" i="7"/>
  <c r="W141" i="7"/>
  <c r="Y141" i="7" s="1"/>
  <c r="H1160" i="7"/>
  <c r="W1160" i="7"/>
  <c r="Y1160" i="7" s="1"/>
  <c r="H1136" i="7"/>
  <c r="W1136" i="7"/>
  <c r="Y1136" i="7" s="1"/>
  <c r="H1124" i="7"/>
  <c r="W1124" i="7"/>
  <c r="Y1124" i="7" s="1"/>
  <c r="H1100" i="7"/>
  <c r="W1100" i="7"/>
  <c r="Y1100" i="7" s="1"/>
  <c r="H1076" i="7"/>
  <c r="W1076" i="7"/>
  <c r="Y1076" i="7" s="1"/>
  <c r="H1052" i="7"/>
  <c r="W1052" i="7"/>
  <c r="Y1052" i="7" s="1"/>
  <c r="H1028" i="7"/>
  <c r="W1028" i="7"/>
  <c r="Y1028" i="7" s="1"/>
  <c r="H1004" i="7"/>
  <c r="W1004" i="7"/>
  <c r="Y1004" i="7" s="1"/>
  <c r="H980" i="7"/>
  <c r="W980" i="7"/>
  <c r="Y980" i="7" s="1"/>
  <c r="H956" i="7"/>
  <c r="W956" i="7"/>
  <c r="Y956" i="7" s="1"/>
  <c r="H932" i="7"/>
  <c r="W932" i="7"/>
  <c r="Y932" i="7" s="1"/>
  <c r="H896" i="7"/>
  <c r="W896" i="7"/>
  <c r="Y896" i="7" s="1"/>
  <c r="H872" i="7"/>
  <c r="W872" i="7"/>
  <c r="Y872" i="7" s="1"/>
  <c r="H860" i="7"/>
  <c r="W860" i="7"/>
  <c r="Y860" i="7" s="1"/>
  <c r="H836" i="7"/>
  <c r="W836" i="7"/>
  <c r="Y836" i="7" s="1"/>
  <c r="H812" i="7"/>
  <c r="W812" i="7"/>
  <c r="Y812" i="7" s="1"/>
  <c r="H776" i="7"/>
  <c r="W776" i="7"/>
  <c r="Y776" i="7" s="1"/>
  <c r="H752" i="7"/>
  <c r="W752" i="7"/>
  <c r="Y752" i="7" s="1"/>
  <c r="H728" i="7"/>
  <c r="W728" i="7"/>
  <c r="Y728" i="7" s="1"/>
  <c r="H704" i="7"/>
  <c r="W704" i="7"/>
  <c r="Y704" i="7" s="1"/>
  <c r="H680" i="7"/>
  <c r="W680" i="7"/>
  <c r="Y680" i="7" s="1"/>
  <c r="H656" i="7"/>
  <c r="W656" i="7"/>
  <c r="Y656" i="7" s="1"/>
  <c r="H632" i="7"/>
  <c r="W632" i="7"/>
  <c r="Y632" i="7" s="1"/>
  <c r="H608" i="7"/>
  <c r="W608" i="7"/>
  <c r="Y608" i="7" s="1"/>
  <c r="H584" i="7"/>
  <c r="W584" i="7"/>
  <c r="Y584" i="7" s="1"/>
  <c r="H560" i="7"/>
  <c r="W560" i="7"/>
  <c r="Y560" i="7" s="1"/>
  <c r="H536" i="7"/>
  <c r="W536" i="7"/>
  <c r="Y536" i="7" s="1"/>
  <c r="H512" i="7"/>
  <c r="W512" i="7"/>
  <c r="Y512" i="7" s="1"/>
  <c r="H488" i="7"/>
  <c r="W488" i="7"/>
  <c r="Y488" i="7" s="1"/>
  <c r="H464" i="7"/>
  <c r="W464" i="7"/>
  <c r="Y464" i="7" s="1"/>
  <c r="H440" i="7"/>
  <c r="W440" i="7"/>
  <c r="Y440" i="7" s="1"/>
  <c r="H416" i="7"/>
  <c r="W416" i="7"/>
  <c r="Y416" i="7" s="1"/>
  <c r="H392" i="7"/>
  <c r="W392" i="7"/>
  <c r="Y392" i="7" s="1"/>
  <c r="H356" i="7"/>
  <c r="W356" i="7"/>
  <c r="Y356" i="7" s="1"/>
  <c r="H332" i="7"/>
  <c r="W332" i="7"/>
  <c r="Y332" i="7" s="1"/>
  <c r="H308" i="7"/>
  <c r="W308" i="7"/>
  <c r="Y308" i="7" s="1"/>
  <c r="H284" i="7"/>
  <c r="W284" i="7"/>
  <c r="Y284" i="7" s="1"/>
  <c r="H260" i="7"/>
  <c r="W260" i="7"/>
  <c r="Y260" i="7" s="1"/>
  <c r="H236" i="7"/>
  <c r="W236" i="7"/>
  <c r="Y236" i="7" s="1"/>
  <c r="H200" i="7"/>
  <c r="W200" i="7"/>
  <c r="Y200" i="7" s="1"/>
  <c r="H176" i="7"/>
  <c r="W176" i="7"/>
  <c r="Y176" i="7" s="1"/>
  <c r="H152" i="7"/>
  <c r="W152" i="7"/>
  <c r="Y152" i="7" s="1"/>
  <c r="H140" i="7"/>
  <c r="W140" i="7"/>
  <c r="Y140" i="7" s="1"/>
  <c r="H116" i="7"/>
  <c r="W116" i="7"/>
  <c r="Y116" i="7" s="1"/>
  <c r="H80" i="7"/>
  <c r="W80" i="7"/>
  <c r="Y80" i="7" s="1"/>
  <c r="H1159" i="7"/>
  <c r="W1159" i="7"/>
  <c r="Y1159" i="7" s="1"/>
  <c r="H1135" i="7"/>
  <c r="W1135" i="7"/>
  <c r="Y1135" i="7" s="1"/>
  <c r="H1111" i="7"/>
  <c r="W1111" i="7"/>
  <c r="Y1111" i="7" s="1"/>
  <c r="H1087" i="7"/>
  <c r="W1087" i="7"/>
  <c r="Y1087" i="7" s="1"/>
  <c r="H1063" i="7"/>
  <c r="W1063" i="7"/>
  <c r="Y1063" i="7" s="1"/>
  <c r="H1027" i="7"/>
  <c r="W1027" i="7"/>
  <c r="Y1027" i="7" s="1"/>
  <c r="H1003" i="7"/>
  <c r="W1003" i="7"/>
  <c r="Y1003" i="7" s="1"/>
  <c r="H979" i="7"/>
  <c r="W979" i="7"/>
  <c r="Y979" i="7" s="1"/>
  <c r="H955" i="7"/>
  <c r="W955" i="7"/>
  <c r="Y955" i="7" s="1"/>
  <c r="H931" i="7"/>
  <c r="W931" i="7"/>
  <c r="Y931" i="7" s="1"/>
  <c r="H907" i="7"/>
  <c r="W907" i="7"/>
  <c r="Y907" i="7" s="1"/>
  <c r="H895" i="7"/>
  <c r="W895" i="7"/>
  <c r="Y895" i="7" s="1"/>
  <c r="H871" i="7"/>
  <c r="W871" i="7"/>
  <c r="Y871" i="7" s="1"/>
  <c r="H847" i="7"/>
  <c r="W847" i="7"/>
  <c r="Y847" i="7" s="1"/>
  <c r="H823" i="7"/>
  <c r="W823" i="7"/>
  <c r="Y823" i="7" s="1"/>
  <c r="H799" i="7"/>
  <c r="W799" i="7"/>
  <c r="Y799" i="7" s="1"/>
  <c r="H787" i="7"/>
  <c r="W787" i="7"/>
  <c r="Y787" i="7" s="1"/>
  <c r="H763" i="7"/>
  <c r="W763" i="7"/>
  <c r="Y763" i="7" s="1"/>
  <c r="H739" i="7"/>
  <c r="W739" i="7"/>
  <c r="Y739" i="7" s="1"/>
  <c r="H715" i="7"/>
  <c r="W715" i="7"/>
  <c r="Y715" i="7" s="1"/>
  <c r="H691" i="7"/>
  <c r="W691" i="7"/>
  <c r="Y691" i="7" s="1"/>
  <c r="H667" i="7"/>
  <c r="W667" i="7"/>
  <c r="Y667" i="7" s="1"/>
  <c r="H643" i="7"/>
  <c r="W643" i="7"/>
  <c r="Y643" i="7" s="1"/>
  <c r="H619" i="7"/>
  <c r="W619" i="7"/>
  <c r="Y619" i="7" s="1"/>
  <c r="H595" i="7"/>
  <c r="W595" i="7"/>
  <c r="Y595" i="7" s="1"/>
  <c r="H571" i="7"/>
  <c r="W571" i="7"/>
  <c r="Y571" i="7" s="1"/>
  <c r="H547" i="7"/>
  <c r="W547" i="7"/>
  <c r="Y547" i="7" s="1"/>
  <c r="H535" i="7"/>
  <c r="W535" i="7"/>
  <c r="Y535" i="7" s="1"/>
  <c r="H511" i="7"/>
  <c r="W511" i="7"/>
  <c r="Y511" i="7" s="1"/>
  <c r="H475" i="7"/>
  <c r="W475" i="7"/>
  <c r="Y475" i="7" s="1"/>
  <c r="H463" i="7"/>
  <c r="W463" i="7"/>
  <c r="Y463" i="7" s="1"/>
  <c r="H439" i="7"/>
  <c r="W439" i="7"/>
  <c r="Y439" i="7" s="1"/>
  <c r="H415" i="7"/>
  <c r="W415" i="7"/>
  <c r="Y415" i="7" s="1"/>
  <c r="H391" i="7"/>
  <c r="W391" i="7"/>
  <c r="Y391" i="7" s="1"/>
  <c r="H367" i="7"/>
  <c r="W367" i="7"/>
  <c r="Y367" i="7" s="1"/>
  <c r="H343" i="7"/>
  <c r="W343" i="7"/>
  <c r="Y343" i="7" s="1"/>
  <c r="H319" i="7"/>
  <c r="W319" i="7"/>
  <c r="Y319" i="7" s="1"/>
  <c r="H295" i="7"/>
  <c r="W295" i="7"/>
  <c r="Y295" i="7" s="1"/>
  <c r="H271" i="7"/>
  <c r="W271" i="7"/>
  <c r="Y271" i="7" s="1"/>
  <c r="H247" i="7"/>
  <c r="W247" i="7"/>
  <c r="Y247" i="7" s="1"/>
  <c r="H3" i="7"/>
  <c r="W3" i="7"/>
  <c r="Y3" i="7" s="1"/>
  <c r="H1158" i="7"/>
  <c r="W1158" i="7"/>
  <c r="Y1158" i="7" s="1"/>
  <c r="H1134" i="7"/>
  <c r="W1134" i="7"/>
  <c r="Y1134" i="7" s="1"/>
  <c r="H1110" i="7"/>
  <c r="W1110" i="7"/>
  <c r="Y1110" i="7" s="1"/>
  <c r="H1086" i="7"/>
  <c r="W1086" i="7"/>
  <c r="Y1086" i="7" s="1"/>
  <c r="H1050" i="7"/>
  <c r="W1050" i="7"/>
  <c r="Y1050" i="7" s="1"/>
  <c r="H1014" i="7"/>
  <c r="W1014" i="7"/>
  <c r="Y1014" i="7" s="1"/>
  <c r="H978" i="7"/>
  <c r="W978" i="7"/>
  <c r="Y978" i="7" s="1"/>
  <c r="H954" i="7"/>
  <c r="W954" i="7"/>
  <c r="Y954" i="7" s="1"/>
  <c r="H918" i="7"/>
  <c r="W918" i="7"/>
  <c r="Y918" i="7" s="1"/>
  <c r="H894" i="7"/>
  <c r="W894" i="7"/>
  <c r="Y894" i="7" s="1"/>
  <c r="H870" i="7"/>
  <c r="W870" i="7"/>
  <c r="Y870" i="7" s="1"/>
  <c r="H846" i="7"/>
  <c r="W846" i="7"/>
  <c r="Y846" i="7" s="1"/>
  <c r="H798" i="7"/>
  <c r="W798" i="7"/>
  <c r="Y798" i="7" s="1"/>
  <c r="H786" i="7"/>
  <c r="W786" i="7"/>
  <c r="Y786" i="7" s="1"/>
  <c r="H750" i="7"/>
  <c r="W750" i="7"/>
  <c r="Y750" i="7" s="1"/>
  <c r="H726" i="7"/>
  <c r="W726" i="7"/>
  <c r="Y726" i="7" s="1"/>
  <c r="H714" i="7"/>
  <c r="W714" i="7"/>
  <c r="Y714" i="7" s="1"/>
  <c r="H666" i="7"/>
  <c r="W666" i="7"/>
  <c r="Y666" i="7" s="1"/>
  <c r="H630" i="7"/>
  <c r="W630" i="7"/>
  <c r="Y630" i="7" s="1"/>
  <c r="H606" i="7"/>
  <c r="W606" i="7"/>
  <c r="Y606" i="7" s="1"/>
  <c r="H582" i="7"/>
  <c r="W582" i="7"/>
  <c r="Y582" i="7" s="1"/>
  <c r="H558" i="7"/>
  <c r="W558" i="7"/>
  <c r="Y558" i="7" s="1"/>
  <c r="H534" i="7"/>
  <c r="W534" i="7"/>
  <c r="Y534" i="7" s="1"/>
  <c r="H498" i="7"/>
  <c r="W498" i="7"/>
  <c r="Y498" i="7" s="1"/>
  <c r="H378" i="7"/>
  <c r="W378" i="7"/>
  <c r="Y378" i="7" s="1"/>
  <c r="H1169" i="7"/>
  <c r="W1169" i="7"/>
  <c r="Y1169" i="7" s="1"/>
  <c r="H1145" i="7"/>
  <c r="W1145" i="7"/>
  <c r="Y1145" i="7" s="1"/>
  <c r="H1121" i="7"/>
  <c r="W1121" i="7"/>
  <c r="Y1121" i="7" s="1"/>
  <c r="H1097" i="7"/>
  <c r="W1097" i="7"/>
  <c r="Y1097" i="7" s="1"/>
  <c r="H1073" i="7"/>
  <c r="W1073" i="7"/>
  <c r="Y1073" i="7" s="1"/>
  <c r="H1049" i="7"/>
  <c r="W1049" i="7"/>
  <c r="Y1049" i="7" s="1"/>
  <c r="H1025" i="7"/>
  <c r="W1025" i="7"/>
  <c r="Y1025" i="7" s="1"/>
  <c r="H1001" i="7"/>
  <c r="W1001" i="7"/>
  <c r="Y1001" i="7" s="1"/>
  <c r="H965" i="7"/>
  <c r="W965" i="7"/>
  <c r="Y965" i="7" s="1"/>
  <c r="H941" i="7"/>
  <c r="W941" i="7"/>
  <c r="Y941" i="7" s="1"/>
  <c r="H929" i="7"/>
  <c r="W929" i="7"/>
  <c r="Y929" i="7" s="1"/>
  <c r="H905" i="7"/>
  <c r="W905" i="7"/>
  <c r="Y905" i="7" s="1"/>
  <c r="H881" i="7"/>
  <c r="W881" i="7"/>
  <c r="Y881" i="7" s="1"/>
  <c r="H857" i="7"/>
  <c r="W857" i="7"/>
  <c r="Y857" i="7" s="1"/>
  <c r="H833" i="7"/>
  <c r="W833" i="7"/>
  <c r="Y833" i="7" s="1"/>
  <c r="H809" i="7"/>
  <c r="W809" i="7"/>
  <c r="Y809" i="7" s="1"/>
  <c r="H785" i="7"/>
  <c r="W785" i="7"/>
  <c r="Y785" i="7" s="1"/>
  <c r="H761" i="7"/>
  <c r="W761" i="7"/>
  <c r="Y761" i="7" s="1"/>
  <c r="H737" i="7"/>
  <c r="W737" i="7"/>
  <c r="Y737" i="7" s="1"/>
  <c r="H713" i="7"/>
  <c r="W713" i="7"/>
  <c r="Y713" i="7" s="1"/>
  <c r="H689" i="7"/>
  <c r="W689" i="7"/>
  <c r="Y689" i="7" s="1"/>
  <c r="H665" i="7"/>
  <c r="W665" i="7"/>
  <c r="Y665" i="7" s="1"/>
  <c r="H641" i="7"/>
  <c r="W641" i="7"/>
  <c r="Y641" i="7" s="1"/>
  <c r="H617" i="7"/>
  <c r="W617" i="7"/>
  <c r="Y617" i="7" s="1"/>
  <c r="H593" i="7"/>
  <c r="W593" i="7"/>
  <c r="Y593" i="7" s="1"/>
  <c r="H569" i="7"/>
  <c r="W569" i="7"/>
  <c r="Y569" i="7" s="1"/>
  <c r="H545" i="7"/>
  <c r="W545" i="7"/>
  <c r="Y545" i="7" s="1"/>
  <c r="H521" i="7"/>
  <c r="W521" i="7"/>
  <c r="Y521" i="7" s="1"/>
  <c r="H497" i="7"/>
  <c r="W497" i="7"/>
  <c r="Y497" i="7" s="1"/>
  <c r="H473" i="7"/>
  <c r="W473" i="7"/>
  <c r="Y473" i="7" s="1"/>
  <c r="H449" i="7"/>
  <c r="W449" i="7"/>
  <c r="Y449" i="7" s="1"/>
  <c r="H425" i="7"/>
  <c r="W425" i="7"/>
  <c r="Y425" i="7" s="1"/>
  <c r="H401" i="7"/>
  <c r="W401" i="7"/>
  <c r="Y401" i="7" s="1"/>
  <c r="H377" i="7"/>
  <c r="W377" i="7"/>
  <c r="Y377" i="7" s="1"/>
  <c r="H353" i="7"/>
  <c r="W353" i="7"/>
  <c r="Y353" i="7" s="1"/>
  <c r="H329" i="7"/>
  <c r="W329" i="7"/>
  <c r="Y329" i="7" s="1"/>
  <c r="H305" i="7"/>
  <c r="W305" i="7"/>
  <c r="Y305" i="7" s="1"/>
  <c r="H281" i="7"/>
  <c r="W281" i="7"/>
  <c r="Y281" i="7" s="1"/>
  <c r="H257" i="7"/>
  <c r="W257" i="7"/>
  <c r="Y257" i="7" s="1"/>
  <c r="H233" i="7"/>
  <c r="W233" i="7"/>
  <c r="Y233" i="7" s="1"/>
  <c r="H209" i="7"/>
  <c r="W209" i="7"/>
  <c r="Y209" i="7" s="1"/>
  <c r="H185" i="7"/>
  <c r="W185" i="7"/>
  <c r="Y185" i="7" s="1"/>
  <c r="H149" i="7"/>
  <c r="W149" i="7"/>
  <c r="Y149" i="7" s="1"/>
  <c r="H125" i="7"/>
  <c r="W125" i="7"/>
  <c r="Y125" i="7" s="1"/>
  <c r="H101" i="7"/>
  <c r="W101" i="7"/>
  <c r="Y101" i="7" s="1"/>
  <c r="H77" i="7"/>
  <c r="W77" i="7"/>
  <c r="Y77" i="7" s="1"/>
  <c r="H1180" i="7"/>
  <c r="W1180" i="7"/>
  <c r="Y1180" i="7" s="1"/>
  <c r="H1168" i="7"/>
  <c r="W1168" i="7"/>
  <c r="Y1168" i="7" s="1"/>
  <c r="H1156" i="7"/>
  <c r="W1156" i="7"/>
  <c r="Y1156" i="7" s="1"/>
  <c r="H1144" i="7"/>
  <c r="W1144" i="7"/>
  <c r="Y1144" i="7" s="1"/>
  <c r="H1132" i="7"/>
  <c r="W1132" i="7"/>
  <c r="Y1132" i="7" s="1"/>
  <c r="H1120" i="7"/>
  <c r="W1120" i="7"/>
  <c r="Y1120" i="7" s="1"/>
  <c r="H1108" i="7"/>
  <c r="W1108" i="7"/>
  <c r="Y1108" i="7" s="1"/>
  <c r="H1096" i="7"/>
  <c r="W1096" i="7"/>
  <c r="Y1096" i="7" s="1"/>
  <c r="H1084" i="7"/>
  <c r="W1084" i="7"/>
  <c r="Y1084" i="7" s="1"/>
  <c r="H1072" i="7"/>
  <c r="W1072" i="7"/>
  <c r="Y1072" i="7" s="1"/>
  <c r="H1060" i="7"/>
  <c r="W1060" i="7"/>
  <c r="Y1060" i="7" s="1"/>
  <c r="H1048" i="7"/>
  <c r="W1048" i="7"/>
  <c r="Y1048" i="7" s="1"/>
  <c r="H1036" i="7"/>
  <c r="W1036" i="7"/>
  <c r="Y1036" i="7" s="1"/>
  <c r="H1024" i="7"/>
  <c r="W1024" i="7"/>
  <c r="Y1024" i="7" s="1"/>
  <c r="H1012" i="7"/>
  <c r="W1012" i="7"/>
  <c r="Y1012" i="7" s="1"/>
  <c r="H1000" i="7"/>
  <c r="W1000" i="7"/>
  <c r="Y1000" i="7" s="1"/>
  <c r="H988" i="7"/>
  <c r="W988" i="7"/>
  <c r="Y988" i="7" s="1"/>
  <c r="H976" i="7"/>
  <c r="W976" i="7"/>
  <c r="Y976" i="7" s="1"/>
  <c r="H964" i="7"/>
  <c r="W964" i="7"/>
  <c r="Y964" i="7" s="1"/>
  <c r="H952" i="7"/>
  <c r="W952" i="7"/>
  <c r="Y952" i="7" s="1"/>
  <c r="H940" i="7"/>
  <c r="W940" i="7"/>
  <c r="Y940" i="7" s="1"/>
  <c r="H916" i="7"/>
  <c r="W916" i="7"/>
  <c r="Y916" i="7" s="1"/>
  <c r="H904" i="7"/>
  <c r="W904" i="7"/>
  <c r="Y904" i="7" s="1"/>
  <c r="H892" i="7"/>
  <c r="W892" i="7"/>
  <c r="Y892" i="7" s="1"/>
  <c r="H880" i="7"/>
  <c r="W880" i="7"/>
  <c r="Y880" i="7" s="1"/>
  <c r="H868" i="7"/>
  <c r="W868" i="7"/>
  <c r="Y868" i="7" s="1"/>
  <c r="H856" i="7"/>
  <c r="W856" i="7"/>
  <c r="Y856" i="7" s="1"/>
  <c r="H844" i="7"/>
  <c r="W844" i="7"/>
  <c r="Y844" i="7" s="1"/>
  <c r="H832" i="7"/>
  <c r="W832" i="7"/>
  <c r="Y832" i="7" s="1"/>
  <c r="H820" i="7"/>
  <c r="W820" i="7"/>
  <c r="Y820" i="7" s="1"/>
  <c r="H808" i="7"/>
  <c r="W808" i="7"/>
  <c r="Y808" i="7" s="1"/>
  <c r="H796" i="7"/>
  <c r="W796" i="7"/>
  <c r="Y796" i="7" s="1"/>
  <c r="H784" i="7"/>
  <c r="W784" i="7"/>
  <c r="Y784" i="7" s="1"/>
  <c r="H772" i="7"/>
  <c r="W772" i="7"/>
  <c r="Y772" i="7" s="1"/>
  <c r="H760" i="7"/>
  <c r="W760" i="7"/>
  <c r="Y760" i="7" s="1"/>
  <c r="H748" i="7"/>
  <c r="W748" i="7"/>
  <c r="Y748" i="7" s="1"/>
  <c r="H736" i="7"/>
  <c r="W736" i="7"/>
  <c r="Y736" i="7" s="1"/>
  <c r="H724" i="7"/>
  <c r="W724" i="7"/>
  <c r="Y724" i="7" s="1"/>
  <c r="H712" i="7"/>
  <c r="W712" i="7"/>
  <c r="Y712" i="7" s="1"/>
  <c r="H700" i="7"/>
  <c r="W700" i="7"/>
  <c r="Y700" i="7" s="1"/>
  <c r="H688" i="7"/>
  <c r="W688" i="7"/>
  <c r="Y688" i="7" s="1"/>
  <c r="H676" i="7"/>
  <c r="W676" i="7"/>
  <c r="Y676" i="7" s="1"/>
  <c r="H652" i="7"/>
  <c r="W652" i="7"/>
  <c r="Y652" i="7" s="1"/>
  <c r="H640" i="7"/>
  <c r="W640" i="7"/>
  <c r="Y640" i="7" s="1"/>
  <c r="H628" i="7"/>
  <c r="W628" i="7"/>
  <c r="Y628" i="7" s="1"/>
  <c r="H616" i="7"/>
  <c r="W616" i="7"/>
  <c r="Y616" i="7" s="1"/>
  <c r="H604" i="7"/>
  <c r="W604" i="7"/>
  <c r="Y604" i="7" s="1"/>
  <c r="H592" i="7"/>
  <c r="W592" i="7"/>
  <c r="Y592" i="7" s="1"/>
  <c r="H580" i="7"/>
  <c r="W580" i="7"/>
  <c r="Y580" i="7" s="1"/>
  <c r="H568" i="7"/>
  <c r="W568" i="7"/>
  <c r="Y568" i="7" s="1"/>
  <c r="H556" i="7"/>
  <c r="W556" i="7"/>
  <c r="Y556" i="7" s="1"/>
  <c r="H544" i="7"/>
  <c r="W544" i="7"/>
  <c r="Y544" i="7" s="1"/>
  <c r="H532" i="7"/>
  <c r="W532" i="7"/>
  <c r="Y532" i="7" s="1"/>
  <c r="H520" i="7"/>
  <c r="W520" i="7"/>
  <c r="Y520" i="7" s="1"/>
  <c r="H508" i="7"/>
  <c r="W508" i="7"/>
  <c r="Y508" i="7" s="1"/>
  <c r="H496" i="7"/>
  <c r="W496" i="7"/>
  <c r="Y496" i="7" s="1"/>
  <c r="H484" i="7"/>
  <c r="W484" i="7"/>
  <c r="Y484" i="7" s="1"/>
  <c r="H472" i="7"/>
  <c r="W472" i="7"/>
  <c r="Y472" i="7" s="1"/>
  <c r="H460" i="7"/>
  <c r="W460" i="7"/>
  <c r="Y460" i="7" s="1"/>
  <c r="H448" i="7"/>
  <c r="W448" i="7"/>
  <c r="Y448" i="7" s="1"/>
  <c r="H436" i="7"/>
  <c r="W436" i="7"/>
  <c r="Y436" i="7" s="1"/>
  <c r="H424" i="7"/>
  <c r="W424" i="7"/>
  <c r="Y424" i="7" s="1"/>
  <c r="H412" i="7"/>
  <c r="W412" i="7"/>
  <c r="Y412" i="7" s="1"/>
  <c r="H400" i="7"/>
  <c r="W400" i="7"/>
  <c r="Y400" i="7" s="1"/>
  <c r="H388" i="7"/>
  <c r="W388" i="7"/>
  <c r="Y388" i="7" s="1"/>
  <c r="H376" i="7"/>
  <c r="W376" i="7"/>
  <c r="Y376" i="7" s="1"/>
  <c r="H364" i="7"/>
  <c r="W364" i="7"/>
  <c r="Y364" i="7" s="1"/>
  <c r="H352" i="7"/>
  <c r="W352" i="7"/>
  <c r="Y352" i="7" s="1"/>
  <c r="H340" i="7"/>
  <c r="W340" i="7"/>
  <c r="Y340" i="7" s="1"/>
  <c r="H328" i="7"/>
  <c r="W328" i="7"/>
  <c r="Y328" i="7" s="1"/>
  <c r="H316" i="7"/>
  <c r="W316" i="7"/>
  <c r="Y316" i="7" s="1"/>
  <c r="H304" i="7"/>
  <c r="W304" i="7"/>
  <c r="Y304" i="7" s="1"/>
  <c r="H292" i="7"/>
  <c r="W292" i="7"/>
  <c r="Y292" i="7" s="1"/>
  <c r="H280" i="7"/>
  <c r="W280" i="7"/>
  <c r="Y280" i="7" s="1"/>
  <c r="H268" i="7"/>
  <c r="W268" i="7"/>
  <c r="Y268" i="7" s="1"/>
  <c r="H256" i="7"/>
  <c r="W256" i="7"/>
  <c r="Y256" i="7" s="1"/>
  <c r="H244" i="7"/>
  <c r="W244" i="7"/>
  <c r="Y244" i="7" s="1"/>
  <c r="H232" i="7"/>
  <c r="W232" i="7"/>
  <c r="Y232" i="7" s="1"/>
  <c r="H220" i="7"/>
  <c r="W220" i="7"/>
  <c r="Y220" i="7" s="1"/>
  <c r="H208" i="7"/>
  <c r="W208" i="7"/>
  <c r="Y208" i="7" s="1"/>
  <c r="H196" i="7"/>
  <c r="W196" i="7"/>
  <c r="Y196" i="7" s="1"/>
  <c r="H184" i="7"/>
  <c r="W184" i="7"/>
  <c r="Y184" i="7" s="1"/>
  <c r="H172" i="7"/>
  <c r="W172" i="7"/>
  <c r="Y172" i="7" s="1"/>
  <c r="H160" i="7"/>
  <c r="W160" i="7"/>
  <c r="Y160" i="7" s="1"/>
  <c r="H148" i="7"/>
  <c r="W148" i="7"/>
  <c r="Y148" i="7" s="1"/>
  <c r="H136" i="7"/>
  <c r="W136" i="7"/>
  <c r="Y136" i="7" s="1"/>
  <c r="H124" i="7"/>
  <c r="W124" i="7"/>
  <c r="Y124" i="7" s="1"/>
  <c r="H112" i="7"/>
  <c r="W112" i="7"/>
  <c r="Y112" i="7" s="1"/>
  <c r="H100" i="7"/>
  <c r="W100" i="7"/>
  <c r="Y100" i="7" s="1"/>
  <c r="H88" i="7"/>
  <c r="W88" i="7"/>
  <c r="H76" i="7"/>
  <c r="W76" i="7"/>
  <c r="Y76" i="7" s="1"/>
  <c r="H64" i="7"/>
  <c r="W64" i="7"/>
  <c r="Y64" i="7" s="1"/>
  <c r="H52" i="7"/>
  <c r="W52" i="7"/>
  <c r="Y52" i="7" s="1"/>
  <c r="H40" i="7"/>
  <c r="W40" i="7"/>
  <c r="Y40" i="7" s="1"/>
  <c r="H28" i="7"/>
  <c r="W28" i="7"/>
  <c r="Y28" i="7" s="1"/>
  <c r="H16" i="7"/>
  <c r="W16" i="7"/>
  <c r="Y16" i="7" s="1"/>
  <c r="H4" i="7"/>
  <c r="W4" i="7"/>
  <c r="Y4" i="7" s="1"/>
  <c r="H1177" i="7"/>
  <c r="W1177" i="7"/>
  <c r="Y1177" i="7" s="1"/>
  <c r="H1141" i="7"/>
  <c r="W1141" i="7"/>
  <c r="Y1141" i="7" s="1"/>
  <c r="H1093" i="7"/>
  <c r="W1093" i="7"/>
  <c r="Y1093" i="7" s="1"/>
  <c r="H1033" i="7"/>
  <c r="W1033" i="7"/>
  <c r="Y1033" i="7" s="1"/>
  <c r="H985" i="7"/>
  <c r="W985" i="7"/>
  <c r="Y985" i="7" s="1"/>
  <c r="H937" i="7"/>
  <c r="W937" i="7"/>
  <c r="Y937" i="7" s="1"/>
  <c r="H877" i="7"/>
  <c r="W877" i="7"/>
  <c r="Y877" i="7" s="1"/>
  <c r="H841" i="7"/>
  <c r="W841" i="7"/>
  <c r="Y841" i="7" s="1"/>
  <c r="H817" i="7"/>
  <c r="W817" i="7"/>
  <c r="Y817" i="7" s="1"/>
  <c r="H1164" i="7"/>
  <c r="W1164" i="7"/>
  <c r="Y1164" i="7" s="1"/>
  <c r="H1116" i="7"/>
  <c r="W1116" i="7"/>
  <c r="Y1116" i="7" s="1"/>
  <c r="H1068" i="7"/>
  <c r="W1068" i="7"/>
  <c r="Y1068" i="7" s="1"/>
  <c r="H1020" i="7"/>
  <c r="W1020" i="7"/>
  <c r="Y1020" i="7" s="1"/>
  <c r="H972" i="7"/>
  <c r="W972" i="7"/>
  <c r="Y972" i="7" s="1"/>
  <c r="H924" i="7"/>
  <c r="W924" i="7"/>
  <c r="Y924" i="7" s="1"/>
  <c r="H864" i="7"/>
  <c r="W864" i="7"/>
  <c r="Y864" i="7" s="1"/>
  <c r="H816" i="7"/>
  <c r="W816" i="7"/>
  <c r="Y816" i="7" s="1"/>
  <c r="H768" i="7"/>
  <c r="W768" i="7"/>
  <c r="Y768" i="7" s="1"/>
  <c r="H720" i="7"/>
  <c r="W720" i="7"/>
  <c r="Y720" i="7" s="1"/>
  <c r="H672" i="7"/>
  <c r="W672" i="7"/>
  <c r="Y672" i="7" s="1"/>
  <c r="H624" i="7"/>
  <c r="W624" i="7"/>
  <c r="Y624" i="7" s="1"/>
  <c r="H588" i="7"/>
  <c r="W588" i="7"/>
  <c r="Y588" i="7" s="1"/>
  <c r="H540" i="7"/>
  <c r="W540" i="7"/>
  <c r="Y540" i="7" s="1"/>
  <c r="H492" i="7"/>
  <c r="W492" i="7"/>
  <c r="Y492" i="7" s="1"/>
  <c r="H444" i="7"/>
  <c r="W444" i="7"/>
  <c r="Y444" i="7" s="1"/>
  <c r="H396" i="7"/>
  <c r="W396" i="7"/>
  <c r="Y396" i="7" s="1"/>
  <c r="H348" i="7"/>
  <c r="W348" i="7"/>
  <c r="Y348" i="7" s="1"/>
  <c r="H300" i="7"/>
  <c r="W300" i="7"/>
  <c r="Y300" i="7" s="1"/>
  <c r="H240" i="7"/>
  <c r="W240" i="7"/>
  <c r="Y240" i="7" s="1"/>
  <c r="H192" i="7"/>
  <c r="W192" i="7"/>
  <c r="Y192" i="7" s="1"/>
  <c r="H132" i="7"/>
  <c r="W132" i="7"/>
  <c r="Y132" i="7" s="1"/>
  <c r="H1175" i="7"/>
  <c r="W1175" i="7"/>
  <c r="Y1175" i="7" s="1"/>
  <c r="H1139" i="7"/>
  <c r="W1139" i="7"/>
  <c r="Y1139" i="7" s="1"/>
  <c r="H1091" i="7"/>
  <c r="W1091" i="7"/>
  <c r="Y1091" i="7" s="1"/>
  <c r="H1031" i="7"/>
  <c r="W1031" i="7"/>
  <c r="Y1031" i="7" s="1"/>
  <c r="H971" i="7"/>
  <c r="W971" i="7"/>
  <c r="Y971" i="7" s="1"/>
  <c r="H911" i="7"/>
  <c r="W911" i="7"/>
  <c r="Y911" i="7" s="1"/>
  <c r="H851" i="7"/>
  <c r="W851" i="7"/>
  <c r="Y851" i="7" s="1"/>
  <c r="H791" i="7"/>
  <c r="W791" i="7"/>
  <c r="Y791" i="7" s="1"/>
  <c r="H731" i="7"/>
  <c r="W731" i="7"/>
  <c r="Y731" i="7" s="1"/>
  <c r="H671" i="7"/>
  <c r="W671" i="7"/>
  <c r="Y671" i="7" s="1"/>
  <c r="H611" i="7"/>
  <c r="W611" i="7"/>
  <c r="Y611" i="7" s="1"/>
  <c r="H551" i="7"/>
  <c r="W551" i="7"/>
  <c r="Y551" i="7" s="1"/>
  <c r="H491" i="7"/>
  <c r="W491" i="7"/>
  <c r="Y491" i="7" s="1"/>
  <c r="H419" i="7"/>
  <c r="W419" i="7"/>
  <c r="Y419" i="7" s="1"/>
  <c r="H323" i="7"/>
  <c r="W323" i="7"/>
  <c r="Y323" i="7" s="1"/>
  <c r="H1138" i="7"/>
  <c r="W1138" i="7"/>
  <c r="Y1138" i="7" s="1"/>
  <c r="H1090" i="7"/>
  <c r="W1090" i="7"/>
  <c r="Y1090" i="7" s="1"/>
  <c r="H1042" i="7"/>
  <c r="W1042" i="7"/>
  <c r="Y1042" i="7" s="1"/>
  <c r="H994" i="7"/>
  <c r="W994" i="7"/>
  <c r="Y994" i="7" s="1"/>
  <c r="H934" i="7"/>
  <c r="W934" i="7"/>
  <c r="Y934" i="7" s="1"/>
  <c r="H886" i="7"/>
  <c r="W886" i="7"/>
  <c r="Y886" i="7" s="1"/>
  <c r="H838" i="7"/>
  <c r="W838" i="7"/>
  <c r="Y838" i="7" s="1"/>
  <c r="H790" i="7"/>
  <c r="W790" i="7"/>
  <c r="Y790" i="7" s="1"/>
  <c r="H742" i="7"/>
  <c r="W742" i="7"/>
  <c r="Y742" i="7" s="1"/>
  <c r="H694" i="7"/>
  <c r="W694" i="7"/>
  <c r="Y694" i="7" s="1"/>
  <c r="H646" i="7"/>
  <c r="W646" i="7"/>
  <c r="Y646" i="7" s="1"/>
  <c r="H574" i="7"/>
  <c r="W574" i="7"/>
  <c r="Y574" i="7" s="1"/>
  <c r="H538" i="7"/>
  <c r="W538" i="7"/>
  <c r="Y538" i="7" s="1"/>
  <c r="H502" i="7"/>
  <c r="W502" i="7"/>
  <c r="Y502" i="7" s="1"/>
  <c r="H454" i="7"/>
  <c r="W454" i="7"/>
  <c r="Y454" i="7" s="1"/>
  <c r="H406" i="7"/>
  <c r="W406" i="7"/>
  <c r="Y406" i="7" s="1"/>
  <c r="H358" i="7"/>
  <c r="W358" i="7"/>
  <c r="Y358" i="7" s="1"/>
  <c r="H310" i="7"/>
  <c r="W310" i="7"/>
  <c r="Y310" i="7" s="1"/>
  <c r="H262" i="7"/>
  <c r="W262" i="7"/>
  <c r="Y262" i="7" s="1"/>
  <c r="H214" i="7"/>
  <c r="W214" i="7"/>
  <c r="Y214" i="7" s="1"/>
  <c r="H166" i="7"/>
  <c r="W166" i="7"/>
  <c r="Y166" i="7" s="1"/>
  <c r="H106" i="7"/>
  <c r="W106" i="7"/>
  <c r="Y106" i="7" s="1"/>
  <c r="H1173" i="7"/>
  <c r="W1173" i="7"/>
  <c r="Y1173" i="7" s="1"/>
  <c r="H1137" i="7"/>
  <c r="W1137" i="7"/>
  <c r="Y1137" i="7" s="1"/>
  <c r="H1077" i="7"/>
  <c r="W1077" i="7"/>
  <c r="Y1077" i="7" s="1"/>
  <c r="H1029" i="7"/>
  <c r="W1029" i="7"/>
  <c r="Y1029" i="7" s="1"/>
  <c r="H969" i="7"/>
  <c r="W969" i="7"/>
  <c r="Y969" i="7" s="1"/>
  <c r="H909" i="7"/>
  <c r="W909" i="7"/>
  <c r="Y909" i="7" s="1"/>
  <c r="H837" i="7"/>
  <c r="W837" i="7"/>
  <c r="Y837" i="7" s="1"/>
  <c r="H789" i="7"/>
  <c r="W789" i="7"/>
  <c r="Y789" i="7" s="1"/>
  <c r="H741" i="7"/>
  <c r="W741" i="7"/>
  <c r="Y741" i="7" s="1"/>
  <c r="H681" i="7"/>
  <c r="W681" i="7"/>
  <c r="Y681" i="7" s="1"/>
  <c r="H597" i="7"/>
  <c r="W597" i="7"/>
  <c r="Y597" i="7" s="1"/>
  <c r="H537" i="7"/>
  <c r="W537" i="7"/>
  <c r="Y537" i="7" s="1"/>
  <c r="H453" i="7"/>
  <c r="W453" i="7"/>
  <c r="Y453" i="7" s="1"/>
  <c r="H393" i="7"/>
  <c r="W393" i="7"/>
  <c r="Y393" i="7" s="1"/>
  <c r="H357" i="7"/>
  <c r="W357" i="7"/>
  <c r="Y357" i="7" s="1"/>
  <c r="H273" i="7"/>
  <c r="W273" i="7"/>
  <c r="Y273" i="7" s="1"/>
  <c r="H177" i="7"/>
  <c r="W177" i="7"/>
  <c r="Y177" i="7" s="1"/>
  <c r="H1038" i="7"/>
  <c r="W1038" i="7"/>
  <c r="Y1038" i="7" s="1"/>
  <c r="H990" i="7"/>
  <c r="W990" i="7"/>
  <c r="Y990" i="7" s="1"/>
  <c r="H930" i="7"/>
  <c r="W930" i="7"/>
  <c r="Y930" i="7" s="1"/>
  <c r="H882" i="7"/>
  <c r="W882" i="7"/>
  <c r="Y882" i="7" s="1"/>
  <c r="H822" i="7"/>
  <c r="W822" i="7"/>
  <c r="Y822" i="7" s="1"/>
  <c r="H762" i="7"/>
  <c r="W762" i="7"/>
  <c r="Y762" i="7" s="1"/>
  <c r="H690" i="7"/>
  <c r="W690" i="7"/>
  <c r="Y690" i="7" s="1"/>
  <c r="H642" i="7"/>
  <c r="W642" i="7"/>
  <c r="Y642" i="7" s="1"/>
  <c r="H366" i="7"/>
  <c r="W366" i="7"/>
  <c r="Y366" i="7" s="1"/>
  <c r="H627" i="7"/>
  <c r="W627" i="7"/>
  <c r="Y627" i="7" s="1"/>
  <c r="H315" i="7"/>
  <c r="W315" i="7"/>
  <c r="Y315" i="7" s="1"/>
  <c r="H303" i="7"/>
  <c r="W303" i="7"/>
  <c r="Y303" i="7" s="1"/>
  <c r="H291" i="7"/>
  <c r="W291" i="7"/>
  <c r="Y291" i="7" s="1"/>
  <c r="H279" i="7"/>
  <c r="W279" i="7"/>
  <c r="Y279" i="7" s="1"/>
  <c r="H267" i="7"/>
  <c r="W267" i="7"/>
  <c r="Y267" i="7" s="1"/>
  <c r="H255" i="7"/>
  <c r="W255" i="7"/>
  <c r="Y255" i="7" s="1"/>
  <c r="H243" i="7"/>
  <c r="W243" i="7"/>
  <c r="Y243" i="7" s="1"/>
  <c r="H231" i="7"/>
  <c r="W231" i="7"/>
  <c r="Y231" i="7" s="1"/>
  <c r="H219" i="7"/>
  <c r="W219" i="7"/>
  <c r="Y219" i="7" s="1"/>
  <c r="H207" i="7"/>
  <c r="W207" i="7"/>
  <c r="Y207" i="7" s="1"/>
  <c r="H195" i="7"/>
  <c r="W195" i="7"/>
  <c r="Y195" i="7" s="1"/>
  <c r="H183" i="7"/>
  <c r="W183" i="7"/>
  <c r="Y183" i="7" s="1"/>
  <c r="H171" i="7"/>
  <c r="W171" i="7"/>
  <c r="Y171" i="7" s="1"/>
  <c r="H159" i="7"/>
  <c r="W159" i="7"/>
  <c r="Y159" i="7" s="1"/>
  <c r="H147" i="7"/>
  <c r="W147" i="7"/>
  <c r="Y147" i="7" s="1"/>
  <c r="H135" i="7"/>
  <c r="W135" i="7"/>
  <c r="Y135" i="7" s="1"/>
  <c r="H123" i="7"/>
  <c r="W123" i="7"/>
  <c r="Y123" i="7" s="1"/>
  <c r="H111" i="7"/>
  <c r="W111" i="7"/>
  <c r="Y111" i="7" s="1"/>
  <c r="H99" i="7"/>
  <c r="W99" i="7"/>
  <c r="Y99" i="7" s="1"/>
  <c r="H87" i="7"/>
  <c r="W87" i="7"/>
  <c r="Y87" i="7" s="1"/>
  <c r="H75" i="7"/>
  <c r="W75" i="7"/>
  <c r="Y75" i="7" s="1"/>
  <c r="H63" i="7"/>
  <c r="W63" i="7"/>
  <c r="Y63" i="7" s="1"/>
  <c r="H51" i="7"/>
  <c r="W51" i="7"/>
  <c r="Y51" i="7" s="1"/>
  <c r="H39" i="7"/>
  <c r="W39" i="7"/>
  <c r="Y39" i="7" s="1"/>
  <c r="H27" i="7"/>
  <c r="W27" i="7"/>
  <c r="Y27" i="7" s="1"/>
  <c r="H15" i="7"/>
  <c r="W15" i="7"/>
  <c r="Y15" i="7" s="1"/>
  <c r="H1165" i="7"/>
  <c r="W1165" i="7"/>
  <c r="Y1165" i="7" s="1"/>
  <c r="H1129" i="7"/>
  <c r="W1129" i="7"/>
  <c r="Y1129" i="7" s="1"/>
  <c r="H1081" i="7"/>
  <c r="W1081" i="7"/>
  <c r="Y1081" i="7" s="1"/>
  <c r="H1045" i="7"/>
  <c r="W1045" i="7"/>
  <c r="Y1045" i="7" s="1"/>
  <c r="H997" i="7"/>
  <c r="W997" i="7"/>
  <c r="Y997" i="7" s="1"/>
  <c r="H949" i="7"/>
  <c r="W949" i="7"/>
  <c r="Y949" i="7" s="1"/>
  <c r="H901" i="7"/>
  <c r="W901" i="7"/>
  <c r="Y901" i="7" s="1"/>
  <c r="H865" i="7"/>
  <c r="W865" i="7"/>
  <c r="Y865" i="7" s="1"/>
  <c r="H793" i="7"/>
  <c r="W793" i="7"/>
  <c r="Y793" i="7" s="1"/>
  <c r="H1176" i="7"/>
  <c r="W1176" i="7"/>
  <c r="Y1176" i="7" s="1"/>
  <c r="H1128" i="7"/>
  <c r="W1128" i="7"/>
  <c r="Y1128" i="7" s="1"/>
  <c r="H1092" i="7"/>
  <c r="W1092" i="7"/>
  <c r="Y1092" i="7" s="1"/>
  <c r="H1032" i="7"/>
  <c r="W1032" i="7"/>
  <c r="Y1032" i="7" s="1"/>
  <c r="H984" i="7"/>
  <c r="W984" i="7"/>
  <c r="Y984" i="7" s="1"/>
  <c r="H948" i="7"/>
  <c r="W948" i="7"/>
  <c r="Y948" i="7" s="1"/>
  <c r="H876" i="7"/>
  <c r="W876" i="7"/>
  <c r="Y876" i="7" s="1"/>
  <c r="H840" i="7"/>
  <c r="W840" i="7"/>
  <c r="Y840" i="7" s="1"/>
  <c r="H792" i="7"/>
  <c r="W792" i="7"/>
  <c r="Y792" i="7" s="1"/>
  <c r="H744" i="7"/>
  <c r="W744" i="7"/>
  <c r="Y744" i="7" s="1"/>
  <c r="H696" i="7"/>
  <c r="W696" i="7"/>
  <c r="Y696" i="7" s="1"/>
  <c r="H648" i="7"/>
  <c r="W648" i="7"/>
  <c r="Y648" i="7" s="1"/>
  <c r="H600" i="7"/>
  <c r="W600" i="7"/>
  <c r="Y600" i="7" s="1"/>
  <c r="H564" i="7"/>
  <c r="W564" i="7"/>
  <c r="Y564" i="7" s="1"/>
  <c r="H516" i="7"/>
  <c r="W516" i="7"/>
  <c r="Y516" i="7" s="1"/>
  <c r="H456" i="7"/>
  <c r="W456" i="7"/>
  <c r="Y456" i="7" s="1"/>
  <c r="H420" i="7"/>
  <c r="W420" i="7"/>
  <c r="Y420" i="7" s="1"/>
  <c r="H372" i="7"/>
  <c r="W372" i="7"/>
  <c r="Y372" i="7" s="1"/>
  <c r="H324" i="7"/>
  <c r="W324" i="7"/>
  <c r="Y324" i="7" s="1"/>
  <c r="H264" i="7"/>
  <c r="W264" i="7"/>
  <c r="Y264" i="7" s="1"/>
  <c r="H216" i="7"/>
  <c r="W216" i="7"/>
  <c r="Y216" i="7" s="1"/>
  <c r="H168" i="7"/>
  <c r="W168" i="7"/>
  <c r="Y168" i="7" s="1"/>
  <c r="H120" i="7"/>
  <c r="W120" i="7"/>
  <c r="Y120" i="7" s="1"/>
  <c r="H84" i="7"/>
  <c r="W84" i="7"/>
  <c r="Y84" i="7" s="1"/>
  <c r="H48" i="7"/>
  <c r="W48" i="7"/>
  <c r="Y48" i="7" s="1"/>
  <c r="H24" i="7"/>
  <c r="W24" i="7"/>
  <c r="Y24" i="7" s="1"/>
  <c r="H9" i="7"/>
  <c r="H1151" i="7"/>
  <c r="W1151" i="7"/>
  <c r="Y1151" i="7" s="1"/>
  <c r="H1103" i="7"/>
  <c r="W1103" i="7"/>
  <c r="Y1103" i="7" s="1"/>
  <c r="H1079" i="7"/>
  <c r="W1079" i="7"/>
  <c r="Y1079" i="7" s="1"/>
  <c r="H1007" i="7"/>
  <c r="W1007" i="7"/>
  <c r="Y1007" i="7" s="1"/>
  <c r="H935" i="7"/>
  <c r="W935" i="7"/>
  <c r="Y935" i="7" s="1"/>
  <c r="H875" i="7"/>
  <c r="W875" i="7"/>
  <c r="Y875" i="7" s="1"/>
  <c r="H815" i="7"/>
  <c r="W815" i="7"/>
  <c r="Y815" i="7" s="1"/>
  <c r="H743" i="7"/>
  <c r="W743" i="7"/>
  <c r="Y743" i="7" s="1"/>
  <c r="H683" i="7"/>
  <c r="W683" i="7"/>
  <c r="Y683" i="7" s="1"/>
  <c r="H623" i="7"/>
  <c r="W623" i="7"/>
  <c r="Y623" i="7" s="1"/>
  <c r="H563" i="7"/>
  <c r="W563" i="7"/>
  <c r="Y563" i="7" s="1"/>
  <c r="H503" i="7"/>
  <c r="W503" i="7"/>
  <c r="Y503" i="7" s="1"/>
  <c r="H431" i="7"/>
  <c r="W431" i="7"/>
  <c r="Y431" i="7" s="1"/>
  <c r="H383" i="7"/>
  <c r="W383" i="7"/>
  <c r="Y383" i="7" s="1"/>
  <c r="H335" i="7"/>
  <c r="W335" i="7"/>
  <c r="Y335" i="7" s="1"/>
  <c r="H275" i="7"/>
  <c r="W275" i="7"/>
  <c r="Y275" i="7" s="1"/>
  <c r="H227" i="7"/>
  <c r="W227" i="7"/>
  <c r="Y227" i="7" s="1"/>
  <c r="H191" i="7"/>
  <c r="W191" i="7"/>
  <c r="Y191" i="7" s="1"/>
  <c r="H143" i="7"/>
  <c r="W143" i="7"/>
  <c r="Y143" i="7" s="1"/>
  <c r="H107" i="7"/>
  <c r="W107" i="7"/>
  <c r="Y107" i="7" s="1"/>
  <c r="H83" i="7"/>
  <c r="W83" i="7"/>
  <c r="Y83" i="7" s="1"/>
  <c r="H47" i="7"/>
  <c r="W47" i="7"/>
  <c r="Y47" i="7" s="1"/>
  <c r="H1162" i="7"/>
  <c r="W1162" i="7"/>
  <c r="Y1162" i="7" s="1"/>
  <c r="H1150" i="7"/>
  <c r="W1150" i="7"/>
  <c r="Y1150" i="7" s="1"/>
  <c r="H1102" i="7"/>
  <c r="W1102" i="7"/>
  <c r="Y1102" i="7" s="1"/>
  <c r="H1054" i="7"/>
  <c r="W1054" i="7"/>
  <c r="Y1054" i="7" s="1"/>
  <c r="H1006" i="7"/>
  <c r="W1006" i="7"/>
  <c r="Y1006" i="7" s="1"/>
  <c r="H946" i="7"/>
  <c r="W946" i="7"/>
  <c r="Y946" i="7" s="1"/>
  <c r="H898" i="7"/>
  <c r="W898" i="7"/>
  <c r="Y898" i="7" s="1"/>
  <c r="H874" i="7"/>
  <c r="W874" i="7"/>
  <c r="Y874" i="7" s="1"/>
  <c r="H814" i="7"/>
  <c r="W814" i="7"/>
  <c r="Y814" i="7" s="1"/>
  <c r="H766" i="7"/>
  <c r="W766" i="7"/>
  <c r="Y766" i="7" s="1"/>
  <c r="H718" i="7"/>
  <c r="W718" i="7"/>
  <c r="Y718" i="7" s="1"/>
  <c r="H670" i="7"/>
  <c r="W670" i="7"/>
  <c r="Y670" i="7" s="1"/>
  <c r="H622" i="7"/>
  <c r="W622" i="7"/>
  <c r="Y622" i="7" s="1"/>
  <c r="H586" i="7"/>
  <c r="W586" i="7"/>
  <c r="Y586" i="7" s="1"/>
  <c r="H526" i="7"/>
  <c r="W526" i="7"/>
  <c r="Y526" i="7" s="1"/>
  <c r="H478" i="7"/>
  <c r="W478" i="7"/>
  <c r="Y478" i="7" s="1"/>
  <c r="H430" i="7"/>
  <c r="W430" i="7"/>
  <c r="Y430" i="7" s="1"/>
  <c r="H382" i="7"/>
  <c r="W382" i="7"/>
  <c r="Y382" i="7" s="1"/>
  <c r="H334" i="7"/>
  <c r="W334" i="7"/>
  <c r="Y334" i="7" s="1"/>
  <c r="H274" i="7"/>
  <c r="W274" i="7"/>
  <c r="Y274" i="7" s="1"/>
  <c r="H238" i="7"/>
  <c r="W238" i="7"/>
  <c r="Y238" i="7" s="1"/>
  <c r="H190" i="7"/>
  <c r="W190" i="7"/>
  <c r="Y190" i="7" s="1"/>
  <c r="H130" i="7"/>
  <c r="W130" i="7"/>
  <c r="Y130" i="7" s="1"/>
  <c r="H94" i="7"/>
  <c r="W94" i="7"/>
  <c r="Y94" i="7" s="1"/>
  <c r="H58" i="7"/>
  <c r="W58" i="7"/>
  <c r="Y58" i="7" s="1"/>
  <c r="H34" i="7"/>
  <c r="W34" i="7"/>
  <c r="Y34" i="7" s="1"/>
  <c r="H10" i="7"/>
  <c r="W10" i="7"/>
  <c r="Y10" i="7" s="1"/>
  <c r="H1149" i="7"/>
  <c r="W1149" i="7"/>
  <c r="Y1149" i="7" s="1"/>
  <c r="H1113" i="7"/>
  <c r="W1113" i="7"/>
  <c r="Y1113" i="7" s="1"/>
  <c r="H1065" i="7"/>
  <c r="W1065" i="7"/>
  <c r="Y1065" i="7" s="1"/>
  <c r="H1017" i="7"/>
  <c r="W1017" i="7"/>
  <c r="Y1017" i="7" s="1"/>
  <c r="H957" i="7"/>
  <c r="W957" i="7"/>
  <c r="Y957" i="7" s="1"/>
  <c r="H897" i="7"/>
  <c r="W897" i="7"/>
  <c r="Y897" i="7" s="1"/>
  <c r="H849" i="7"/>
  <c r="W849" i="7"/>
  <c r="Y849" i="7" s="1"/>
  <c r="H777" i="7"/>
  <c r="W777" i="7"/>
  <c r="Y777" i="7" s="1"/>
  <c r="H705" i="7"/>
  <c r="W705" i="7"/>
  <c r="Y705" i="7" s="1"/>
  <c r="H645" i="7"/>
  <c r="W645" i="7"/>
  <c r="Y645" i="7" s="1"/>
  <c r="H585" i="7"/>
  <c r="W585" i="7"/>
  <c r="Y585" i="7" s="1"/>
  <c r="H513" i="7"/>
  <c r="W513" i="7"/>
  <c r="Y513" i="7" s="1"/>
  <c r="H465" i="7"/>
  <c r="W465" i="7"/>
  <c r="Y465" i="7" s="1"/>
  <c r="H405" i="7"/>
  <c r="W405" i="7"/>
  <c r="Y405" i="7" s="1"/>
  <c r="H345" i="7"/>
  <c r="W345" i="7"/>
  <c r="Y345" i="7" s="1"/>
  <c r="H285" i="7"/>
  <c r="W285" i="7"/>
  <c r="Y285" i="7" s="1"/>
  <c r="H201" i="7"/>
  <c r="W201" i="7"/>
  <c r="Y201" i="7" s="1"/>
  <c r="H153" i="7"/>
  <c r="W153" i="7"/>
  <c r="Y153" i="7" s="1"/>
  <c r="H105" i="7"/>
  <c r="W105" i="7"/>
  <c r="Y105" i="7" s="1"/>
  <c r="H93" i="7"/>
  <c r="W93" i="7"/>
  <c r="Y93" i="7" s="1"/>
  <c r="H81" i="7"/>
  <c r="W81" i="7"/>
  <c r="Y81" i="7" s="1"/>
  <c r="H69" i="7"/>
  <c r="W69" i="7"/>
  <c r="Y69" i="7" s="1"/>
  <c r="H57" i="7"/>
  <c r="W57" i="7"/>
  <c r="Y57" i="7" s="1"/>
  <c r="H1172" i="7"/>
  <c r="W1172" i="7"/>
  <c r="Y1172" i="7" s="1"/>
  <c r="H1148" i="7"/>
  <c r="W1148" i="7"/>
  <c r="Y1148" i="7" s="1"/>
  <c r="H1112" i="7"/>
  <c r="W1112" i="7"/>
  <c r="Y1112" i="7" s="1"/>
  <c r="H1088" i="7"/>
  <c r="W1088" i="7"/>
  <c r="Y1088" i="7" s="1"/>
  <c r="H1064" i="7"/>
  <c r="W1064" i="7"/>
  <c r="Y1064" i="7" s="1"/>
  <c r="H1040" i="7"/>
  <c r="W1040" i="7"/>
  <c r="Y1040" i="7" s="1"/>
  <c r="H1016" i="7"/>
  <c r="W1016" i="7"/>
  <c r="Y1016" i="7" s="1"/>
  <c r="H992" i="7"/>
  <c r="W992" i="7"/>
  <c r="Y992" i="7" s="1"/>
  <c r="H968" i="7"/>
  <c r="W968" i="7"/>
  <c r="Y968" i="7" s="1"/>
  <c r="H944" i="7"/>
  <c r="W944" i="7"/>
  <c r="Y944" i="7" s="1"/>
  <c r="H920" i="7"/>
  <c r="W920" i="7"/>
  <c r="Y920" i="7" s="1"/>
  <c r="H908" i="7"/>
  <c r="W908" i="7"/>
  <c r="Y908" i="7" s="1"/>
  <c r="H884" i="7"/>
  <c r="W884" i="7"/>
  <c r="Y884" i="7" s="1"/>
  <c r="H848" i="7"/>
  <c r="W848" i="7"/>
  <c r="Y848" i="7" s="1"/>
  <c r="H824" i="7"/>
  <c r="W824" i="7"/>
  <c r="Y824" i="7" s="1"/>
  <c r="H800" i="7"/>
  <c r="W800" i="7"/>
  <c r="Y800" i="7" s="1"/>
  <c r="H788" i="7"/>
  <c r="W788" i="7"/>
  <c r="Y788" i="7" s="1"/>
  <c r="H764" i="7"/>
  <c r="W764" i="7"/>
  <c r="Y764" i="7" s="1"/>
  <c r="H740" i="7"/>
  <c r="W740" i="7"/>
  <c r="Y740" i="7" s="1"/>
  <c r="H716" i="7"/>
  <c r="W716" i="7"/>
  <c r="Y716" i="7" s="1"/>
  <c r="H692" i="7"/>
  <c r="W692" i="7"/>
  <c r="Y692" i="7" s="1"/>
  <c r="H668" i="7"/>
  <c r="W668" i="7"/>
  <c r="Y668" i="7" s="1"/>
  <c r="H644" i="7"/>
  <c r="W644" i="7"/>
  <c r="Y644" i="7" s="1"/>
  <c r="H620" i="7"/>
  <c r="W620" i="7"/>
  <c r="Y620" i="7" s="1"/>
  <c r="H596" i="7"/>
  <c r="W596" i="7"/>
  <c r="Y596" i="7" s="1"/>
  <c r="H572" i="7"/>
  <c r="W572" i="7"/>
  <c r="Y572" i="7" s="1"/>
  <c r="H548" i="7"/>
  <c r="W548" i="7"/>
  <c r="Y548" i="7" s="1"/>
  <c r="H524" i="7"/>
  <c r="W524" i="7"/>
  <c r="Y524" i="7" s="1"/>
  <c r="H500" i="7"/>
  <c r="W500" i="7"/>
  <c r="Y500" i="7" s="1"/>
  <c r="H476" i="7"/>
  <c r="W476" i="7"/>
  <c r="Y476" i="7" s="1"/>
  <c r="H452" i="7"/>
  <c r="W452" i="7"/>
  <c r="Y452" i="7" s="1"/>
  <c r="H428" i="7"/>
  <c r="W428" i="7"/>
  <c r="Y428" i="7" s="1"/>
  <c r="H404" i="7"/>
  <c r="W404" i="7"/>
  <c r="Y404" i="7" s="1"/>
  <c r="H368" i="7"/>
  <c r="W368" i="7"/>
  <c r="Y368" i="7" s="1"/>
  <c r="H344" i="7"/>
  <c r="W344" i="7"/>
  <c r="Y344" i="7" s="1"/>
  <c r="H320" i="7"/>
  <c r="W320" i="7"/>
  <c r="Y320" i="7" s="1"/>
  <c r="H296" i="7"/>
  <c r="W296" i="7"/>
  <c r="Y296" i="7" s="1"/>
  <c r="H272" i="7"/>
  <c r="W272" i="7"/>
  <c r="Y272" i="7" s="1"/>
  <c r="H248" i="7"/>
  <c r="W248" i="7"/>
  <c r="Y248" i="7" s="1"/>
  <c r="H224" i="7"/>
  <c r="W224" i="7"/>
  <c r="Y224" i="7" s="1"/>
  <c r="H212" i="7"/>
  <c r="W212" i="7"/>
  <c r="Y212" i="7" s="1"/>
  <c r="H188" i="7"/>
  <c r="W188" i="7"/>
  <c r="Y188" i="7" s="1"/>
  <c r="H164" i="7"/>
  <c r="W164" i="7"/>
  <c r="Y164" i="7" s="1"/>
  <c r="H128" i="7"/>
  <c r="W128" i="7"/>
  <c r="Y128" i="7" s="1"/>
  <c r="H104" i="7"/>
  <c r="W104" i="7"/>
  <c r="Y104" i="7" s="1"/>
  <c r="H92" i="7"/>
  <c r="W92" i="7"/>
  <c r="Y92" i="7" s="1"/>
  <c r="H68" i="7"/>
  <c r="W68" i="7"/>
  <c r="Y68" i="7" s="1"/>
  <c r="H56" i="7"/>
  <c r="W56" i="7"/>
  <c r="Y56" i="7" s="1"/>
  <c r="H44" i="7"/>
  <c r="W44" i="7"/>
  <c r="Y44" i="7" s="1"/>
  <c r="H32" i="7"/>
  <c r="W32" i="7"/>
  <c r="Y32" i="7" s="1"/>
  <c r="H1171" i="7"/>
  <c r="W1171" i="7"/>
  <c r="Y1171" i="7" s="1"/>
  <c r="H1147" i="7"/>
  <c r="W1147" i="7"/>
  <c r="Y1147" i="7" s="1"/>
  <c r="H1123" i="7"/>
  <c r="W1123" i="7"/>
  <c r="Y1123" i="7" s="1"/>
  <c r="H1099" i="7"/>
  <c r="W1099" i="7"/>
  <c r="Y1099" i="7" s="1"/>
  <c r="H1051" i="7"/>
  <c r="W1051" i="7"/>
  <c r="Y1051" i="7" s="1"/>
  <c r="H1039" i="7"/>
  <c r="W1039" i="7"/>
  <c r="Y1039" i="7" s="1"/>
  <c r="H1015" i="7"/>
  <c r="W1015" i="7"/>
  <c r="Y1015" i="7" s="1"/>
  <c r="H991" i="7"/>
  <c r="W991" i="7"/>
  <c r="Y991" i="7" s="1"/>
  <c r="H967" i="7"/>
  <c r="W967" i="7"/>
  <c r="Y967" i="7" s="1"/>
  <c r="H943" i="7"/>
  <c r="W943" i="7"/>
  <c r="Y943" i="7" s="1"/>
  <c r="H919" i="7"/>
  <c r="W919" i="7"/>
  <c r="Y919" i="7" s="1"/>
  <c r="H883" i="7"/>
  <c r="W883" i="7"/>
  <c r="Y883" i="7" s="1"/>
  <c r="H859" i="7"/>
  <c r="W859" i="7"/>
  <c r="Y859" i="7" s="1"/>
  <c r="H835" i="7"/>
  <c r="W835" i="7"/>
  <c r="Y835" i="7" s="1"/>
  <c r="H811" i="7"/>
  <c r="W811" i="7"/>
  <c r="Y811" i="7" s="1"/>
  <c r="H775" i="7"/>
  <c r="W775" i="7"/>
  <c r="Y775" i="7" s="1"/>
  <c r="H751" i="7"/>
  <c r="W751" i="7"/>
  <c r="Y751" i="7" s="1"/>
  <c r="H727" i="7"/>
  <c r="W727" i="7"/>
  <c r="Y727" i="7" s="1"/>
  <c r="H703" i="7"/>
  <c r="W703" i="7"/>
  <c r="Y703" i="7" s="1"/>
  <c r="H679" i="7"/>
  <c r="W679" i="7"/>
  <c r="Y679" i="7" s="1"/>
  <c r="H655" i="7"/>
  <c r="W655" i="7"/>
  <c r="Y655" i="7" s="1"/>
  <c r="H631" i="7"/>
  <c r="W631" i="7"/>
  <c r="Y631" i="7" s="1"/>
  <c r="H607" i="7"/>
  <c r="W607" i="7"/>
  <c r="Y607" i="7" s="1"/>
  <c r="H583" i="7"/>
  <c r="W583" i="7"/>
  <c r="Y583" i="7" s="1"/>
  <c r="H559" i="7"/>
  <c r="W559" i="7"/>
  <c r="Y559" i="7" s="1"/>
  <c r="H523" i="7"/>
  <c r="W523" i="7"/>
  <c r="Y523" i="7" s="1"/>
  <c r="H499" i="7"/>
  <c r="W499" i="7"/>
  <c r="Y499" i="7" s="1"/>
  <c r="H487" i="7"/>
  <c r="W487" i="7"/>
  <c r="Y487" i="7" s="1"/>
  <c r="H451" i="7"/>
  <c r="W451" i="7"/>
  <c r="Y451" i="7" s="1"/>
  <c r="H427" i="7"/>
  <c r="W427" i="7"/>
  <c r="Y427" i="7" s="1"/>
  <c r="H403" i="7"/>
  <c r="W403" i="7"/>
  <c r="Y403" i="7" s="1"/>
  <c r="H379" i="7"/>
  <c r="W379" i="7"/>
  <c r="Y379" i="7" s="1"/>
  <c r="H355" i="7"/>
  <c r="W355" i="7"/>
  <c r="Y355" i="7" s="1"/>
  <c r="H331" i="7"/>
  <c r="W331" i="7"/>
  <c r="Y331" i="7" s="1"/>
  <c r="H307" i="7"/>
  <c r="W307" i="7"/>
  <c r="Y307" i="7" s="1"/>
  <c r="H283" i="7"/>
  <c r="W283" i="7"/>
  <c r="Y283" i="7" s="1"/>
  <c r="H235" i="7"/>
  <c r="W235" i="7"/>
  <c r="Y235" i="7" s="1"/>
  <c r="H1170" i="7"/>
  <c r="W1170" i="7"/>
  <c r="Y1170" i="7" s="1"/>
  <c r="H1146" i="7"/>
  <c r="W1146" i="7"/>
  <c r="Y1146" i="7" s="1"/>
  <c r="H1122" i="7"/>
  <c r="W1122" i="7"/>
  <c r="Y1122" i="7" s="1"/>
  <c r="H1098" i="7"/>
  <c r="W1098" i="7"/>
  <c r="Y1098" i="7" s="1"/>
  <c r="H1074" i="7"/>
  <c r="W1074" i="7"/>
  <c r="Y1074" i="7" s="1"/>
  <c r="H1026" i="7"/>
  <c r="W1026" i="7"/>
  <c r="Y1026" i="7" s="1"/>
  <c r="H1002" i="7"/>
  <c r="W1002" i="7"/>
  <c r="Y1002" i="7" s="1"/>
  <c r="H966" i="7"/>
  <c r="W966" i="7"/>
  <c r="Y966" i="7" s="1"/>
  <c r="H942" i="7"/>
  <c r="W942" i="7"/>
  <c r="Y942" i="7" s="1"/>
  <c r="H906" i="7"/>
  <c r="W906" i="7"/>
  <c r="Y906" i="7" s="1"/>
  <c r="H858" i="7"/>
  <c r="W858" i="7"/>
  <c r="Y858" i="7" s="1"/>
  <c r="H834" i="7"/>
  <c r="W834" i="7"/>
  <c r="Y834" i="7" s="1"/>
  <c r="H810" i="7"/>
  <c r="W810" i="7"/>
  <c r="Y810" i="7" s="1"/>
  <c r="H774" i="7"/>
  <c r="W774" i="7"/>
  <c r="Y774" i="7" s="1"/>
  <c r="H738" i="7"/>
  <c r="W738" i="7"/>
  <c r="Y738" i="7" s="1"/>
  <c r="H702" i="7"/>
  <c r="W702" i="7"/>
  <c r="Y702" i="7" s="1"/>
  <c r="H678" i="7"/>
  <c r="W678" i="7"/>
  <c r="Y678" i="7" s="1"/>
  <c r="H654" i="7"/>
  <c r="W654" i="7"/>
  <c r="Y654" i="7" s="1"/>
  <c r="H618" i="7"/>
  <c r="W618" i="7"/>
  <c r="Y618" i="7" s="1"/>
  <c r="H594" i="7"/>
  <c r="W594" i="7"/>
  <c r="Y594" i="7" s="1"/>
  <c r="H570" i="7"/>
  <c r="W570" i="7"/>
  <c r="Y570" i="7" s="1"/>
  <c r="H546" i="7"/>
  <c r="W546" i="7"/>
  <c r="Y546" i="7" s="1"/>
  <c r="H522" i="7"/>
  <c r="W522" i="7"/>
  <c r="Y522" i="7" s="1"/>
  <c r="H510" i="7"/>
  <c r="W510" i="7"/>
  <c r="Y510" i="7" s="1"/>
  <c r="H486" i="7"/>
  <c r="W486" i="7"/>
  <c r="Y486" i="7" s="1"/>
  <c r="H474" i="7"/>
  <c r="W474" i="7"/>
  <c r="Y474" i="7" s="1"/>
  <c r="H462" i="7"/>
  <c r="W462" i="7"/>
  <c r="Y462" i="7" s="1"/>
  <c r="H450" i="7"/>
  <c r="W450" i="7"/>
  <c r="Y450" i="7" s="1"/>
  <c r="H438" i="7"/>
  <c r="W438" i="7"/>
  <c r="Y438" i="7" s="1"/>
  <c r="H426" i="7"/>
  <c r="W426" i="7"/>
  <c r="Y426" i="7" s="1"/>
  <c r="H414" i="7"/>
  <c r="W414" i="7"/>
  <c r="Y414" i="7" s="1"/>
  <c r="H402" i="7"/>
  <c r="W402" i="7"/>
  <c r="Y402" i="7" s="1"/>
  <c r="H390" i="7"/>
  <c r="W390" i="7"/>
  <c r="Y390" i="7" s="1"/>
  <c r="H354" i="7"/>
  <c r="W354" i="7"/>
  <c r="Y354" i="7" s="1"/>
  <c r="H1181" i="7"/>
  <c r="W1181" i="7"/>
  <c r="Y1181" i="7" s="1"/>
  <c r="H1157" i="7"/>
  <c r="W1157" i="7"/>
  <c r="Y1157" i="7" s="1"/>
  <c r="H1133" i="7"/>
  <c r="W1133" i="7"/>
  <c r="Y1133" i="7" s="1"/>
  <c r="H1109" i="7"/>
  <c r="W1109" i="7"/>
  <c r="Y1109" i="7" s="1"/>
  <c r="H1085" i="7"/>
  <c r="W1085" i="7"/>
  <c r="Y1085" i="7" s="1"/>
  <c r="H1061" i="7"/>
  <c r="W1061" i="7"/>
  <c r="Y1061" i="7" s="1"/>
  <c r="H1037" i="7"/>
  <c r="W1037" i="7"/>
  <c r="Y1037" i="7" s="1"/>
  <c r="H1013" i="7"/>
  <c r="W1013" i="7"/>
  <c r="Y1013" i="7" s="1"/>
  <c r="H989" i="7"/>
  <c r="W989" i="7"/>
  <c r="Y989" i="7" s="1"/>
  <c r="H977" i="7"/>
  <c r="W977" i="7"/>
  <c r="Y977" i="7" s="1"/>
  <c r="H953" i="7"/>
  <c r="W953" i="7"/>
  <c r="Y953" i="7" s="1"/>
  <c r="H917" i="7"/>
  <c r="W917" i="7"/>
  <c r="Y917" i="7" s="1"/>
  <c r="H893" i="7"/>
  <c r="W893" i="7"/>
  <c r="Y893" i="7" s="1"/>
  <c r="H869" i="7"/>
  <c r="W869" i="7"/>
  <c r="Y869" i="7" s="1"/>
  <c r="H845" i="7"/>
  <c r="W845" i="7"/>
  <c r="Y845" i="7" s="1"/>
  <c r="H821" i="7"/>
  <c r="W821" i="7"/>
  <c r="Y821" i="7" s="1"/>
  <c r="H797" i="7"/>
  <c r="W797" i="7"/>
  <c r="Y797" i="7" s="1"/>
  <c r="H773" i="7"/>
  <c r="W773" i="7"/>
  <c r="Y773" i="7" s="1"/>
  <c r="H749" i="7"/>
  <c r="W749" i="7"/>
  <c r="Y749" i="7" s="1"/>
  <c r="H725" i="7"/>
  <c r="W725" i="7"/>
  <c r="Y725" i="7" s="1"/>
  <c r="H701" i="7"/>
  <c r="W701" i="7"/>
  <c r="Y701" i="7" s="1"/>
  <c r="H677" i="7"/>
  <c r="W677" i="7"/>
  <c r="Y677" i="7" s="1"/>
  <c r="H653" i="7"/>
  <c r="W653" i="7"/>
  <c r="Y653" i="7" s="1"/>
  <c r="H629" i="7"/>
  <c r="W629" i="7"/>
  <c r="Y629" i="7" s="1"/>
  <c r="H605" i="7"/>
  <c r="W605" i="7"/>
  <c r="Y605" i="7" s="1"/>
  <c r="H581" i="7"/>
  <c r="W581" i="7"/>
  <c r="Y581" i="7" s="1"/>
  <c r="H557" i="7"/>
  <c r="W557" i="7"/>
  <c r="Y557" i="7" s="1"/>
  <c r="H533" i="7"/>
  <c r="W533" i="7"/>
  <c r="Y533" i="7" s="1"/>
  <c r="H509" i="7"/>
  <c r="W509" i="7"/>
  <c r="Y509" i="7" s="1"/>
  <c r="H485" i="7"/>
  <c r="W485" i="7"/>
  <c r="Y485" i="7" s="1"/>
  <c r="H461" i="7"/>
  <c r="W461" i="7"/>
  <c r="Y461" i="7" s="1"/>
  <c r="H437" i="7"/>
  <c r="W437" i="7"/>
  <c r="Y437" i="7" s="1"/>
  <c r="H413" i="7"/>
  <c r="W413" i="7"/>
  <c r="Y413" i="7" s="1"/>
  <c r="H389" i="7"/>
  <c r="W389" i="7"/>
  <c r="Y389" i="7" s="1"/>
  <c r="H365" i="7"/>
  <c r="W365" i="7"/>
  <c r="Y365" i="7" s="1"/>
  <c r="H341" i="7"/>
  <c r="W341" i="7"/>
  <c r="Y341" i="7" s="1"/>
  <c r="H317" i="7"/>
  <c r="W317" i="7"/>
  <c r="Y317" i="7" s="1"/>
  <c r="H293" i="7"/>
  <c r="W293" i="7"/>
  <c r="Y293" i="7" s="1"/>
  <c r="H269" i="7"/>
  <c r="W269" i="7"/>
  <c r="Y269" i="7" s="1"/>
  <c r="H245" i="7"/>
  <c r="W245" i="7"/>
  <c r="Y245" i="7" s="1"/>
  <c r="H221" i="7"/>
  <c r="W221" i="7"/>
  <c r="Y221" i="7" s="1"/>
  <c r="H197" i="7"/>
  <c r="W197" i="7"/>
  <c r="Y197" i="7" s="1"/>
  <c r="H173" i="7"/>
  <c r="W173" i="7"/>
  <c r="Y173" i="7" s="1"/>
  <c r="H161" i="7"/>
  <c r="W161" i="7"/>
  <c r="Y161" i="7" s="1"/>
  <c r="H137" i="7"/>
  <c r="W137" i="7"/>
  <c r="Y137" i="7" s="1"/>
  <c r="H113" i="7"/>
  <c r="W113" i="7"/>
  <c r="Y113" i="7" s="1"/>
  <c r="H89" i="7"/>
  <c r="W89" i="7"/>
  <c r="Y89" i="7" s="1"/>
  <c r="H65" i="7"/>
  <c r="W65" i="7"/>
  <c r="Y65" i="7" s="1"/>
  <c r="H53" i="7"/>
  <c r="W53" i="7"/>
  <c r="Y53" i="7" s="1"/>
  <c r="H41" i="7"/>
  <c r="W41" i="7"/>
  <c r="Y41" i="7" s="1"/>
  <c r="H29" i="7"/>
  <c r="W29" i="7"/>
  <c r="Y29" i="7" s="1"/>
  <c r="H17" i="7"/>
  <c r="W17" i="7"/>
  <c r="Y17" i="7" s="1"/>
  <c r="H1179" i="7"/>
  <c r="W1179" i="7"/>
  <c r="Y1179" i="7" s="1"/>
  <c r="H1167" i="7"/>
  <c r="W1167" i="7"/>
  <c r="Y1167" i="7" s="1"/>
  <c r="H1155" i="7"/>
  <c r="W1155" i="7"/>
  <c r="Y1155" i="7" s="1"/>
  <c r="H1143" i="7"/>
  <c r="W1143" i="7"/>
  <c r="Y1143" i="7" s="1"/>
  <c r="H1131" i="7"/>
  <c r="W1131" i="7"/>
  <c r="Y1131" i="7" s="1"/>
  <c r="H1119" i="7"/>
  <c r="W1119" i="7"/>
  <c r="Y1119" i="7" s="1"/>
  <c r="H1107" i="7"/>
  <c r="W1107" i="7"/>
  <c r="Y1107" i="7" s="1"/>
  <c r="H1095" i="7"/>
  <c r="W1095" i="7"/>
  <c r="Y1095" i="7" s="1"/>
  <c r="H1083" i="7"/>
  <c r="W1083" i="7"/>
  <c r="Y1083" i="7" s="1"/>
  <c r="H1071" i="7"/>
  <c r="W1071" i="7"/>
  <c r="Y1071" i="7" s="1"/>
  <c r="H1059" i="7"/>
  <c r="W1059" i="7"/>
  <c r="Y1059" i="7" s="1"/>
  <c r="H1047" i="7"/>
  <c r="W1047" i="7"/>
  <c r="Y1047" i="7" s="1"/>
  <c r="H1035" i="7"/>
  <c r="W1035" i="7"/>
  <c r="Y1035" i="7" s="1"/>
  <c r="H1023" i="7"/>
  <c r="W1023" i="7"/>
  <c r="Y1023" i="7" s="1"/>
  <c r="H1011" i="7"/>
  <c r="W1011" i="7"/>
  <c r="Y1011" i="7" s="1"/>
  <c r="H999" i="7"/>
  <c r="W999" i="7"/>
  <c r="Y999" i="7" s="1"/>
  <c r="H987" i="7"/>
  <c r="W987" i="7"/>
  <c r="Y987" i="7" s="1"/>
  <c r="H975" i="7"/>
  <c r="W975" i="7"/>
  <c r="Y975" i="7" s="1"/>
  <c r="H963" i="7"/>
  <c r="W963" i="7"/>
  <c r="Y963" i="7" s="1"/>
  <c r="H951" i="7"/>
  <c r="W951" i="7"/>
  <c r="Y951" i="7" s="1"/>
  <c r="H939" i="7"/>
  <c r="W939" i="7"/>
  <c r="Y939" i="7" s="1"/>
  <c r="H927" i="7"/>
  <c r="W927" i="7"/>
  <c r="Y927" i="7" s="1"/>
  <c r="H915" i="7"/>
  <c r="W915" i="7"/>
  <c r="Y915" i="7" s="1"/>
  <c r="H903" i="7"/>
  <c r="W903" i="7"/>
  <c r="Y903" i="7" s="1"/>
  <c r="H891" i="7"/>
  <c r="W891" i="7"/>
  <c r="Y891" i="7" s="1"/>
  <c r="H879" i="7"/>
  <c r="W879" i="7"/>
  <c r="Y879" i="7" s="1"/>
  <c r="H867" i="7"/>
  <c r="W867" i="7"/>
  <c r="Y867" i="7" s="1"/>
  <c r="H855" i="7"/>
  <c r="W855" i="7"/>
  <c r="Y855" i="7" s="1"/>
  <c r="H843" i="7"/>
  <c r="W843" i="7"/>
  <c r="Y843" i="7" s="1"/>
  <c r="H831" i="7"/>
  <c r="W831" i="7"/>
  <c r="Y831" i="7" s="1"/>
  <c r="H819" i="7"/>
  <c r="W819" i="7"/>
  <c r="Y819" i="7" s="1"/>
  <c r="H807" i="7"/>
  <c r="W807" i="7"/>
  <c r="Y807" i="7" s="1"/>
  <c r="H795" i="7"/>
  <c r="W795" i="7"/>
  <c r="Y795" i="7" s="1"/>
  <c r="H783" i="7"/>
  <c r="W783" i="7"/>
  <c r="Y783" i="7" s="1"/>
  <c r="H771" i="7"/>
  <c r="W771" i="7"/>
  <c r="Y771" i="7" s="1"/>
  <c r="H759" i="7"/>
  <c r="W759" i="7"/>
  <c r="Y759" i="7" s="1"/>
  <c r="H747" i="7"/>
  <c r="W747" i="7"/>
  <c r="Y747" i="7" s="1"/>
  <c r="H735" i="7"/>
  <c r="W735" i="7"/>
  <c r="Y735" i="7" s="1"/>
  <c r="H723" i="7"/>
  <c r="W723" i="7"/>
  <c r="Y723" i="7" s="1"/>
  <c r="H711" i="7"/>
  <c r="W711" i="7"/>
  <c r="Y711" i="7" s="1"/>
  <c r="H699" i="7"/>
  <c r="W699" i="7"/>
  <c r="Y699" i="7" s="1"/>
  <c r="H687" i="7"/>
  <c r="W687" i="7"/>
  <c r="Y687" i="7" s="1"/>
  <c r="H675" i="7"/>
  <c r="W675" i="7"/>
  <c r="Y675" i="7" s="1"/>
  <c r="H663" i="7"/>
  <c r="W663" i="7"/>
  <c r="Y663" i="7" s="1"/>
  <c r="H651" i="7"/>
  <c r="W651" i="7"/>
  <c r="Y651" i="7" s="1"/>
  <c r="H639" i="7"/>
  <c r="W639" i="7"/>
  <c r="Y639" i="7" s="1"/>
  <c r="H615" i="7"/>
  <c r="W615" i="7"/>
  <c r="Y615" i="7" s="1"/>
  <c r="H603" i="7"/>
  <c r="W603" i="7"/>
  <c r="Y603" i="7" s="1"/>
  <c r="H591" i="7"/>
  <c r="W591" i="7"/>
  <c r="Y591" i="7" s="1"/>
  <c r="H579" i="7"/>
  <c r="W579" i="7"/>
  <c r="Y579" i="7" s="1"/>
  <c r="H567" i="7"/>
  <c r="W567" i="7"/>
  <c r="Y567" i="7" s="1"/>
  <c r="H555" i="7"/>
  <c r="W555" i="7"/>
  <c r="Y555" i="7" s="1"/>
  <c r="H543" i="7"/>
  <c r="W543" i="7"/>
  <c r="Y543" i="7" s="1"/>
  <c r="H531" i="7"/>
  <c r="W531" i="7"/>
  <c r="Y531" i="7" s="1"/>
  <c r="H519" i="7"/>
  <c r="W519" i="7"/>
  <c r="Y519" i="7" s="1"/>
  <c r="H507" i="7"/>
  <c r="W507" i="7"/>
  <c r="Y507" i="7" s="1"/>
  <c r="H495" i="7"/>
  <c r="W495" i="7"/>
  <c r="Y495" i="7" s="1"/>
  <c r="H483" i="7"/>
  <c r="W483" i="7"/>
  <c r="Y483" i="7" s="1"/>
  <c r="H471" i="7"/>
  <c r="W471" i="7"/>
  <c r="Y471" i="7" s="1"/>
  <c r="H459" i="7"/>
  <c r="W459" i="7"/>
  <c r="Y459" i="7" s="1"/>
  <c r="H447" i="7"/>
  <c r="W447" i="7"/>
  <c r="Y447" i="7" s="1"/>
  <c r="H435" i="7"/>
  <c r="W435" i="7"/>
  <c r="Y435" i="7" s="1"/>
  <c r="H423" i="7"/>
  <c r="W423" i="7"/>
  <c r="Y423" i="7" s="1"/>
  <c r="H411" i="7"/>
  <c r="W411" i="7"/>
  <c r="Y411" i="7" s="1"/>
  <c r="H399" i="7"/>
  <c r="W399" i="7"/>
  <c r="Y399" i="7" s="1"/>
  <c r="H387" i="7"/>
  <c r="W387" i="7"/>
  <c r="Y387" i="7" s="1"/>
  <c r="H375" i="7"/>
  <c r="W375" i="7"/>
  <c r="Y375" i="7" s="1"/>
  <c r="H363" i="7"/>
  <c r="W363" i="7"/>
  <c r="Y363" i="7" s="1"/>
  <c r="H351" i="7"/>
  <c r="W351" i="7"/>
  <c r="Y351" i="7" s="1"/>
  <c r="H339" i="7"/>
  <c r="W339" i="7"/>
  <c r="Y339" i="7" s="1"/>
  <c r="H327" i="7"/>
  <c r="W327" i="7"/>
  <c r="Y327" i="7" s="1"/>
  <c r="H1178" i="7"/>
  <c r="W1178" i="7"/>
  <c r="Y1178" i="7" s="1"/>
  <c r="H1166" i="7"/>
  <c r="W1166" i="7"/>
  <c r="Y1166" i="7" s="1"/>
  <c r="H1154" i="7"/>
  <c r="W1154" i="7"/>
  <c r="Y1154" i="7" s="1"/>
  <c r="H1142" i="7"/>
  <c r="W1142" i="7"/>
  <c r="Y1142" i="7" s="1"/>
  <c r="H1130" i="7"/>
  <c r="W1130" i="7"/>
  <c r="Y1130" i="7" s="1"/>
  <c r="H1118" i="7"/>
  <c r="W1118" i="7"/>
  <c r="Y1118" i="7" s="1"/>
  <c r="H1106" i="7"/>
  <c r="W1106" i="7"/>
  <c r="Y1106" i="7" s="1"/>
  <c r="H1094" i="7"/>
  <c r="W1094" i="7"/>
  <c r="Y1094" i="7" s="1"/>
  <c r="H1082" i="7"/>
  <c r="W1082" i="7"/>
  <c r="Y1082" i="7" s="1"/>
  <c r="H1070" i="7"/>
  <c r="W1070" i="7"/>
  <c r="Y1070" i="7" s="1"/>
  <c r="H1058" i="7"/>
  <c r="W1058" i="7"/>
  <c r="Y1058" i="7" s="1"/>
  <c r="H1046" i="7"/>
  <c r="W1046" i="7"/>
  <c r="Y1046" i="7" s="1"/>
  <c r="H1034" i="7"/>
  <c r="W1034" i="7"/>
  <c r="Y1034" i="7" s="1"/>
  <c r="H1022" i="7"/>
  <c r="W1022" i="7"/>
  <c r="Y1022" i="7" s="1"/>
  <c r="H1010" i="7"/>
  <c r="W1010" i="7"/>
  <c r="Y1010" i="7" s="1"/>
  <c r="H998" i="7"/>
  <c r="W998" i="7"/>
  <c r="Y998" i="7" s="1"/>
  <c r="H986" i="7"/>
  <c r="W986" i="7"/>
  <c r="Y986" i="7" s="1"/>
  <c r="H974" i="7"/>
  <c r="W974" i="7"/>
  <c r="Y974" i="7" s="1"/>
  <c r="H962" i="7"/>
  <c r="W962" i="7"/>
  <c r="Y962" i="7" s="1"/>
  <c r="H950" i="7"/>
  <c r="W950" i="7"/>
  <c r="Y950" i="7" s="1"/>
  <c r="H938" i="7"/>
  <c r="W938" i="7"/>
  <c r="Y938" i="7" s="1"/>
  <c r="H926" i="7"/>
  <c r="W926" i="7"/>
  <c r="Y926" i="7" s="1"/>
  <c r="H914" i="7"/>
  <c r="W914" i="7"/>
  <c r="Y914" i="7" s="1"/>
  <c r="H902" i="7"/>
  <c r="W902" i="7"/>
  <c r="Y902" i="7" s="1"/>
  <c r="H890" i="7"/>
  <c r="W890" i="7"/>
  <c r="Y890" i="7" s="1"/>
  <c r="H878" i="7"/>
  <c r="W878" i="7"/>
  <c r="Y878" i="7" s="1"/>
  <c r="H866" i="7"/>
  <c r="W866" i="7"/>
  <c r="Y866" i="7" s="1"/>
  <c r="H854" i="7"/>
  <c r="W854" i="7"/>
  <c r="Y854" i="7" s="1"/>
  <c r="H842" i="7"/>
  <c r="W842" i="7"/>
  <c r="Y842" i="7" s="1"/>
  <c r="H830" i="7"/>
  <c r="W830" i="7"/>
  <c r="Y830" i="7" s="1"/>
  <c r="H818" i="7"/>
  <c r="W818" i="7"/>
  <c r="Y818" i="7" s="1"/>
  <c r="H806" i="7"/>
  <c r="W806" i="7"/>
  <c r="Y806" i="7" s="1"/>
  <c r="H794" i="7"/>
  <c r="W794" i="7"/>
  <c r="Y794" i="7" s="1"/>
  <c r="H782" i="7"/>
  <c r="W782" i="7"/>
  <c r="Y782" i="7" s="1"/>
  <c r="H770" i="7"/>
  <c r="W770" i="7"/>
  <c r="Y770" i="7" s="1"/>
  <c r="H758" i="7"/>
  <c r="W758" i="7"/>
  <c r="Y758" i="7" s="1"/>
  <c r="H746" i="7"/>
  <c r="W746" i="7"/>
  <c r="Y746" i="7" s="1"/>
  <c r="H734" i="7"/>
  <c r="W734" i="7"/>
  <c r="Y734" i="7" s="1"/>
  <c r="H722" i="7"/>
  <c r="W722" i="7"/>
  <c r="Y722" i="7" s="1"/>
  <c r="H710" i="7"/>
  <c r="W710" i="7"/>
  <c r="Y710" i="7" s="1"/>
  <c r="H698" i="7"/>
  <c r="W698" i="7"/>
  <c r="Y698" i="7" s="1"/>
  <c r="H686" i="7"/>
  <c r="W686" i="7"/>
  <c r="Y686" i="7" s="1"/>
  <c r="H674" i="7"/>
  <c r="W674" i="7"/>
  <c r="Y674" i="7" s="1"/>
  <c r="H662" i="7"/>
  <c r="W662" i="7"/>
  <c r="Y662" i="7" s="1"/>
  <c r="H650" i="7"/>
  <c r="W650" i="7"/>
  <c r="Y650" i="7" s="1"/>
  <c r="H638" i="7"/>
  <c r="W638" i="7"/>
  <c r="Y638" i="7" s="1"/>
  <c r="H626" i="7"/>
  <c r="W626" i="7"/>
  <c r="Y626" i="7" s="1"/>
  <c r="H614" i="7"/>
  <c r="W614" i="7"/>
  <c r="Y614" i="7" s="1"/>
  <c r="H602" i="7"/>
  <c r="W602" i="7"/>
  <c r="Y602" i="7" s="1"/>
  <c r="H590" i="7"/>
  <c r="W590" i="7"/>
  <c r="Y590" i="7" s="1"/>
  <c r="H578" i="7"/>
  <c r="W578" i="7"/>
  <c r="Y578" i="7" s="1"/>
  <c r="H566" i="7"/>
  <c r="W566" i="7"/>
  <c r="Y566" i="7" s="1"/>
  <c r="H554" i="7"/>
  <c r="W554" i="7"/>
  <c r="Y554" i="7" s="1"/>
  <c r="H542" i="7"/>
  <c r="W542" i="7"/>
  <c r="Y542" i="7" s="1"/>
  <c r="H530" i="7"/>
  <c r="W530" i="7"/>
  <c r="Y530" i="7" s="1"/>
  <c r="H518" i="7"/>
  <c r="W518" i="7"/>
  <c r="Y518" i="7" s="1"/>
  <c r="H506" i="7"/>
  <c r="W506" i="7"/>
  <c r="Y506" i="7" s="1"/>
  <c r="H494" i="7"/>
  <c r="W494" i="7"/>
  <c r="Y494" i="7" s="1"/>
  <c r="H482" i="7"/>
  <c r="W482" i="7"/>
  <c r="Y482" i="7" s="1"/>
  <c r="H470" i="7"/>
  <c r="W470" i="7"/>
  <c r="Y470" i="7" s="1"/>
  <c r="H458" i="7"/>
  <c r="W458" i="7"/>
  <c r="Y458" i="7" s="1"/>
  <c r="H446" i="7"/>
  <c r="W446" i="7"/>
  <c r="Y446" i="7" s="1"/>
  <c r="H434" i="7"/>
  <c r="W434" i="7"/>
  <c r="Y434" i="7" s="1"/>
  <c r="H422" i="7"/>
  <c r="W422" i="7"/>
  <c r="Y422" i="7" s="1"/>
  <c r="H410" i="7"/>
  <c r="W410" i="7"/>
  <c r="Y410" i="7" s="1"/>
  <c r="H398" i="7"/>
  <c r="W398" i="7"/>
  <c r="Y398" i="7" s="1"/>
  <c r="H386" i="7"/>
  <c r="W386" i="7"/>
  <c r="Y386" i="7" s="1"/>
  <c r="H374" i="7"/>
  <c r="W374" i="7"/>
  <c r="Y374" i="7" s="1"/>
  <c r="H362" i="7"/>
  <c r="W362" i="7"/>
  <c r="Y362" i="7" s="1"/>
  <c r="H350" i="7"/>
  <c r="W350" i="7"/>
  <c r="Y350" i="7" s="1"/>
  <c r="H338" i="7"/>
  <c r="W338" i="7"/>
  <c r="Y338" i="7" s="1"/>
  <c r="H326" i="7"/>
  <c r="W326" i="7"/>
  <c r="Y326" i="7" s="1"/>
  <c r="H314" i="7"/>
  <c r="W314" i="7"/>
  <c r="Y314" i="7" s="1"/>
  <c r="H302" i="7"/>
  <c r="W302" i="7"/>
  <c r="Y302" i="7" s="1"/>
  <c r="H290" i="7"/>
  <c r="W290" i="7"/>
  <c r="Y290" i="7" s="1"/>
  <c r="H278" i="7"/>
  <c r="W278" i="7"/>
  <c r="Y278" i="7" s="1"/>
  <c r="H266" i="7"/>
  <c r="W266" i="7"/>
  <c r="Y266" i="7" s="1"/>
  <c r="H254" i="7"/>
  <c r="W254" i="7"/>
  <c r="Y254" i="7" s="1"/>
  <c r="H242" i="7"/>
  <c r="W242" i="7"/>
  <c r="Y242" i="7" s="1"/>
  <c r="H230" i="7"/>
  <c r="W230" i="7"/>
  <c r="Y230" i="7" s="1"/>
  <c r="H218" i="7"/>
  <c r="W218" i="7"/>
  <c r="Y218" i="7" s="1"/>
  <c r="H206" i="7"/>
  <c r="W206" i="7"/>
  <c r="Y206" i="7" s="1"/>
  <c r="H194" i="7"/>
  <c r="W194" i="7"/>
  <c r="Y194" i="7" s="1"/>
  <c r="H182" i="7"/>
  <c r="W182" i="7"/>
  <c r="Y182" i="7" s="1"/>
  <c r="H170" i="7"/>
  <c r="W170" i="7"/>
  <c r="Y170" i="7" s="1"/>
  <c r="H158" i="7"/>
  <c r="W158" i="7"/>
  <c r="Y158" i="7" s="1"/>
  <c r="H146" i="7"/>
  <c r="W146" i="7"/>
  <c r="Y146" i="7" s="1"/>
  <c r="H134" i="7"/>
  <c r="W134" i="7"/>
  <c r="Y134" i="7" s="1"/>
  <c r="H122" i="7"/>
  <c r="W122" i="7"/>
  <c r="Y122" i="7" s="1"/>
  <c r="H110" i="7"/>
  <c r="W110" i="7"/>
  <c r="Y110" i="7" s="1"/>
  <c r="H98" i="7"/>
  <c r="W98" i="7"/>
  <c r="Y98" i="7" s="1"/>
  <c r="H86" i="7"/>
  <c r="W86" i="7"/>
  <c r="Y86" i="7" s="1"/>
  <c r="H74" i="7"/>
  <c r="W74" i="7"/>
  <c r="Y74" i="7" s="1"/>
  <c r="H62" i="7"/>
  <c r="W62" i="7"/>
  <c r="Y62" i="7" s="1"/>
  <c r="H50" i="7"/>
  <c r="W50" i="7"/>
  <c r="Y50" i="7" s="1"/>
  <c r="H38" i="7"/>
  <c r="W38" i="7"/>
  <c r="Y38" i="7" s="1"/>
  <c r="H26" i="7"/>
  <c r="W26" i="7"/>
  <c r="Y26" i="7" s="1"/>
  <c r="H14" i="7"/>
  <c r="W14" i="7"/>
  <c r="Y14" i="7" s="1"/>
  <c r="H781" i="7"/>
  <c r="W781" i="7"/>
  <c r="Y781" i="7" s="1"/>
  <c r="H769" i="7"/>
  <c r="W769" i="7"/>
  <c r="Y769" i="7" s="1"/>
  <c r="H757" i="7"/>
  <c r="W757" i="7"/>
  <c r="Y757" i="7" s="1"/>
  <c r="H745" i="7"/>
  <c r="W745" i="7"/>
  <c r="Y745" i="7" s="1"/>
  <c r="H733" i="7"/>
  <c r="W733" i="7"/>
  <c r="Y733" i="7" s="1"/>
  <c r="H721" i="7"/>
  <c r="W721" i="7"/>
  <c r="Y721" i="7" s="1"/>
  <c r="H709" i="7"/>
  <c r="W709" i="7"/>
  <c r="Y709" i="7" s="1"/>
  <c r="H697" i="7"/>
  <c r="W697" i="7"/>
  <c r="Y697" i="7" s="1"/>
  <c r="H685" i="7"/>
  <c r="W685" i="7"/>
  <c r="Y685" i="7" s="1"/>
  <c r="H673" i="7"/>
  <c r="W673" i="7"/>
  <c r="Y673" i="7" s="1"/>
  <c r="H661" i="7"/>
  <c r="W661" i="7"/>
  <c r="Y661" i="7" s="1"/>
  <c r="H649" i="7"/>
  <c r="W649" i="7"/>
  <c r="Y649" i="7" s="1"/>
  <c r="H637" i="7"/>
  <c r="W637" i="7"/>
  <c r="Y637" i="7" s="1"/>
  <c r="H625" i="7"/>
  <c r="W625" i="7"/>
  <c r="Y625" i="7" s="1"/>
  <c r="H613" i="7"/>
  <c r="W613" i="7"/>
  <c r="Y613" i="7" s="1"/>
  <c r="H601" i="7"/>
  <c r="W601" i="7"/>
  <c r="Y601" i="7" s="1"/>
  <c r="H589" i="7"/>
  <c r="W589" i="7"/>
  <c r="Y589" i="7" s="1"/>
  <c r="H577" i="7"/>
  <c r="W577" i="7"/>
  <c r="Y577" i="7" s="1"/>
  <c r="H565" i="7"/>
  <c r="W565" i="7"/>
  <c r="Y565" i="7" s="1"/>
  <c r="H553" i="7"/>
  <c r="W553" i="7"/>
  <c r="Y553" i="7" s="1"/>
  <c r="H541" i="7"/>
  <c r="W541" i="7"/>
  <c r="Y541" i="7" s="1"/>
  <c r="H529" i="7"/>
  <c r="W529" i="7"/>
  <c r="Y529" i="7" s="1"/>
  <c r="H517" i="7"/>
  <c r="W517" i="7"/>
  <c r="Y517" i="7" s="1"/>
  <c r="H505" i="7"/>
  <c r="W505" i="7"/>
  <c r="Y505" i="7" s="1"/>
  <c r="H493" i="7"/>
  <c r="W493" i="7"/>
  <c r="Y493" i="7" s="1"/>
  <c r="H481" i="7"/>
  <c r="W481" i="7"/>
  <c r="Y481" i="7" s="1"/>
  <c r="H469" i="7"/>
  <c r="W469" i="7"/>
  <c r="Y469" i="7" s="1"/>
  <c r="H457" i="7"/>
  <c r="W457" i="7"/>
  <c r="Y457" i="7" s="1"/>
  <c r="H445" i="7"/>
  <c r="W445" i="7"/>
  <c r="Y445" i="7" s="1"/>
  <c r="H433" i="7"/>
  <c r="W433" i="7"/>
  <c r="Y433" i="7" s="1"/>
  <c r="H421" i="7"/>
  <c r="W421" i="7"/>
  <c r="Y421" i="7" s="1"/>
  <c r="H409" i="7"/>
  <c r="W409" i="7"/>
  <c r="Y409" i="7" s="1"/>
  <c r="H397" i="7"/>
  <c r="W397" i="7"/>
  <c r="Y397" i="7" s="1"/>
  <c r="H385" i="7"/>
  <c r="W385" i="7"/>
  <c r="Y385" i="7" s="1"/>
  <c r="H373" i="7"/>
  <c r="W373" i="7"/>
  <c r="Y373" i="7" s="1"/>
  <c r="H361" i="7"/>
  <c r="W361" i="7"/>
  <c r="Y361" i="7" s="1"/>
  <c r="H349" i="7"/>
  <c r="W349" i="7"/>
  <c r="Y349" i="7" s="1"/>
  <c r="H337" i="7"/>
  <c r="W337" i="7"/>
  <c r="Y337" i="7" s="1"/>
  <c r="H325" i="7"/>
  <c r="W325" i="7"/>
  <c r="Y325" i="7" s="1"/>
  <c r="H313" i="7"/>
  <c r="W313" i="7"/>
  <c r="Y313" i="7" s="1"/>
  <c r="H301" i="7"/>
  <c r="W301" i="7"/>
  <c r="Y301" i="7" s="1"/>
  <c r="H289" i="7"/>
  <c r="W289" i="7"/>
  <c r="Y289" i="7" s="1"/>
  <c r="H277" i="7"/>
  <c r="W277" i="7"/>
  <c r="Y277" i="7" s="1"/>
  <c r="H265" i="7"/>
  <c r="W265" i="7"/>
  <c r="Y265" i="7" s="1"/>
  <c r="H253" i="7"/>
  <c r="W253" i="7"/>
  <c r="Y253" i="7" s="1"/>
  <c r="H241" i="7"/>
  <c r="W241" i="7"/>
  <c r="Y241" i="7" s="1"/>
  <c r="H229" i="7"/>
  <c r="W229" i="7"/>
  <c r="Y229" i="7" s="1"/>
  <c r="H217" i="7"/>
  <c r="W217" i="7"/>
  <c r="Y217" i="7" s="1"/>
  <c r="H205" i="7"/>
  <c r="W205" i="7"/>
  <c r="Y205" i="7" s="1"/>
  <c r="H193" i="7"/>
  <c r="W193" i="7"/>
  <c r="Y193" i="7" s="1"/>
  <c r="H181" i="7"/>
  <c r="W181" i="7"/>
  <c r="Y181" i="7" s="1"/>
  <c r="H169" i="7"/>
  <c r="W169" i="7"/>
  <c r="Y169" i="7" s="1"/>
  <c r="H157" i="7"/>
  <c r="W157" i="7"/>
  <c r="Y157" i="7" s="1"/>
  <c r="H145" i="7"/>
  <c r="W145" i="7"/>
  <c r="Y145" i="7" s="1"/>
  <c r="H133" i="7"/>
  <c r="W133" i="7"/>
  <c r="Y133" i="7" s="1"/>
  <c r="H121" i="7"/>
  <c r="W121" i="7"/>
  <c r="Y121" i="7" s="1"/>
  <c r="H109" i="7"/>
  <c r="W109" i="7"/>
  <c r="Y109" i="7" s="1"/>
  <c r="H97" i="7"/>
  <c r="W97" i="7"/>
  <c r="Y97" i="7" s="1"/>
  <c r="H85" i="7"/>
  <c r="W85" i="7"/>
  <c r="Y85" i="7" s="1"/>
  <c r="H73" i="7"/>
  <c r="W73" i="7"/>
  <c r="Y73" i="7" s="1"/>
  <c r="H61" i="7"/>
  <c r="W61" i="7"/>
  <c r="Y61" i="7" s="1"/>
  <c r="H49" i="7"/>
  <c r="W49" i="7"/>
  <c r="Y49" i="7" s="1"/>
  <c r="H37" i="7"/>
  <c r="W37" i="7"/>
  <c r="Y37" i="7" s="1"/>
  <c r="H13" i="7"/>
  <c r="W13" i="7"/>
  <c r="Y13" i="7" s="1"/>
  <c r="F17" i="7"/>
  <c r="F101" i="7"/>
  <c r="F185" i="7"/>
  <c r="F269" i="7"/>
  <c r="F365" i="7"/>
  <c r="F449" i="7"/>
  <c r="F557" i="7"/>
  <c r="F641" i="7"/>
  <c r="F725" i="7"/>
  <c r="F869" i="7"/>
  <c r="F546" i="7"/>
  <c r="F19" i="7"/>
  <c r="F115" i="7"/>
  <c r="F235" i="7"/>
  <c r="F343" i="7"/>
  <c r="F439" i="7"/>
  <c r="F559" i="7"/>
  <c r="F751" i="7"/>
  <c r="F89" i="7"/>
  <c r="F173" i="7"/>
  <c r="F257" i="7"/>
  <c r="F389" i="7"/>
  <c r="F473" i="7"/>
  <c r="F581" i="7"/>
  <c r="F677" i="7"/>
  <c r="F785" i="7"/>
  <c r="F833" i="7"/>
  <c r="F953" i="7"/>
  <c r="F534" i="7"/>
  <c r="F7" i="7"/>
  <c r="F91" i="7"/>
  <c r="F175" i="7"/>
  <c r="F247" i="7"/>
  <c r="F319" i="7"/>
  <c r="F415" i="7"/>
  <c r="F487" i="7"/>
  <c r="F571" i="7"/>
  <c r="F631" i="7"/>
  <c r="F703" i="7"/>
  <c r="F943" i="7"/>
  <c r="F80" i="7"/>
  <c r="F104" i="7"/>
  <c r="F116" i="7"/>
  <c r="F128" i="7"/>
  <c r="F140" i="7"/>
  <c r="F152" i="7"/>
  <c r="F164" i="7"/>
  <c r="F176" i="7"/>
  <c r="F188" i="7"/>
  <c r="F200" i="7"/>
  <c r="F212" i="7"/>
  <c r="F224" i="7"/>
  <c r="F236" i="7"/>
  <c r="F248" i="7"/>
  <c r="F260" i="7"/>
  <c r="F272" i="7"/>
  <c r="F284" i="7"/>
  <c r="F296" i="7"/>
  <c r="F308" i="7"/>
  <c r="F320" i="7"/>
  <c r="F332" i="7"/>
  <c r="F344" i="7"/>
  <c r="F65" i="7"/>
  <c r="F149" i="7"/>
  <c r="F221" i="7"/>
  <c r="F293" i="7"/>
  <c r="F341" i="7"/>
  <c r="F413" i="7"/>
  <c r="F497" i="7"/>
  <c r="F569" i="7"/>
  <c r="F629" i="7"/>
  <c r="F713" i="7"/>
  <c r="F773" i="7"/>
  <c r="F821" i="7"/>
  <c r="F905" i="7"/>
  <c r="F929" i="7"/>
  <c r="F977" i="7"/>
  <c r="F18" i="7"/>
  <c r="F42" i="7"/>
  <c r="F66" i="7"/>
  <c r="F102" i="7"/>
  <c r="F114" i="7"/>
  <c r="F150" i="7"/>
  <c r="F162" i="7"/>
  <c r="F186" i="7"/>
  <c r="F210" i="7"/>
  <c r="F234" i="7"/>
  <c r="F258" i="7"/>
  <c r="F282" i="7"/>
  <c r="F306" i="7"/>
  <c r="F330" i="7"/>
  <c r="F354" i="7"/>
  <c r="F378" i="7"/>
  <c r="F402" i="7"/>
  <c r="F426" i="7"/>
  <c r="F450" i="7"/>
  <c r="F474" i="7"/>
  <c r="F498" i="7"/>
  <c r="F570" i="7"/>
  <c r="F594" i="7"/>
  <c r="F618" i="7"/>
  <c r="F642" i="7"/>
  <c r="F678" i="7"/>
  <c r="F690" i="7"/>
  <c r="F714" i="7"/>
  <c r="F738" i="7"/>
  <c r="F762" i="7"/>
  <c r="F786" i="7"/>
  <c r="F810" i="7"/>
  <c r="F834" i="7"/>
  <c r="F846" i="7"/>
  <c r="F870" i="7"/>
  <c r="F894" i="7"/>
  <c r="F918" i="7"/>
  <c r="F954" i="7"/>
  <c r="F978" i="7"/>
  <c r="F55" i="7"/>
  <c r="F139" i="7"/>
  <c r="F187" i="7"/>
  <c r="F271" i="7"/>
  <c r="F331" i="7"/>
  <c r="F403" i="7"/>
  <c r="F463" i="7"/>
  <c r="F535" i="7"/>
  <c r="F619" i="7"/>
  <c r="F667" i="7"/>
  <c r="F727" i="7"/>
  <c r="F775" i="7"/>
  <c r="F823" i="7"/>
  <c r="F835" i="7"/>
  <c r="F859" i="7"/>
  <c r="F883" i="7"/>
  <c r="F907" i="7"/>
  <c r="F967" i="7"/>
  <c r="F8" i="7"/>
  <c r="F56" i="7"/>
  <c r="F33" i="7"/>
  <c r="F69" i="7"/>
  <c r="F129" i="7"/>
  <c r="F189" i="7"/>
  <c r="F249" i="7"/>
  <c r="F309" i="7"/>
  <c r="F369" i="7"/>
  <c r="F393" i="7"/>
  <c r="F453" i="7"/>
  <c r="F477" i="7"/>
  <c r="F525" i="7"/>
  <c r="F537" i="7"/>
  <c r="F549" i="7"/>
  <c r="F561" i="7"/>
  <c r="F573" i="7"/>
  <c r="F585" i="7"/>
  <c r="F597" i="7"/>
  <c r="F609" i="7"/>
  <c r="F621" i="7"/>
  <c r="F633" i="7"/>
  <c r="F645" i="7"/>
  <c r="F657" i="7"/>
  <c r="F669" i="7"/>
  <c r="F681" i="7"/>
  <c r="F693" i="7"/>
  <c r="F705" i="7"/>
  <c r="F717" i="7"/>
  <c r="F729" i="7"/>
  <c r="F741" i="7"/>
  <c r="F753" i="7"/>
  <c r="F765" i="7"/>
  <c r="F777" i="7"/>
  <c r="F789" i="7"/>
  <c r="F801" i="7"/>
  <c r="F813" i="7"/>
  <c r="F825" i="7"/>
  <c r="F837" i="7"/>
  <c r="F849" i="7"/>
  <c r="F861" i="7"/>
  <c r="F873" i="7"/>
  <c r="F885" i="7"/>
  <c r="F897" i="7"/>
  <c r="F909" i="7"/>
  <c r="F921" i="7"/>
  <c r="F933" i="7"/>
  <c r="F945" i="7"/>
  <c r="F957" i="7"/>
  <c r="F969" i="7"/>
  <c r="F981" i="7"/>
  <c r="F41" i="7"/>
  <c r="F125" i="7"/>
  <c r="F197" i="7"/>
  <c r="F305" i="7"/>
  <c r="F377" i="7"/>
  <c r="F461" i="7"/>
  <c r="F593" i="7"/>
  <c r="F665" i="7"/>
  <c r="F761" i="7"/>
  <c r="F893" i="7"/>
  <c r="F510" i="7"/>
  <c r="F67" i="7"/>
  <c r="F163" i="7"/>
  <c r="F259" i="7"/>
  <c r="F355" i="7"/>
  <c r="F427" i="7"/>
  <c r="F511" i="7"/>
  <c r="F595" i="7"/>
  <c r="F691" i="7"/>
  <c r="F919" i="7"/>
  <c r="F9" i="7"/>
  <c r="F93" i="7"/>
  <c r="F165" i="7"/>
  <c r="F237" i="7"/>
  <c r="F297" i="7"/>
  <c r="F357" i="7"/>
  <c r="F405" i="7"/>
  <c r="F489" i="7"/>
  <c r="F22" i="7"/>
  <c r="F70" i="7"/>
  <c r="F118" i="7"/>
  <c r="F178" i="7"/>
  <c r="F226" i="7"/>
  <c r="F274" i="7"/>
  <c r="F322" i="7"/>
  <c r="F358" i="7"/>
  <c r="F418" i="7"/>
  <c r="F454" i="7"/>
  <c r="F514" i="7"/>
  <c r="F562" i="7"/>
  <c r="F610" i="7"/>
  <c r="F646" i="7"/>
  <c r="F694" i="7"/>
  <c r="F742" i="7"/>
  <c r="F778" i="7"/>
  <c r="F814" i="7"/>
  <c r="F850" i="7"/>
  <c r="F898" i="7"/>
  <c r="F53" i="7"/>
  <c r="F161" i="7"/>
  <c r="F209" i="7"/>
  <c r="F281" i="7"/>
  <c r="F353" i="7"/>
  <c r="F437" i="7"/>
  <c r="F509" i="7"/>
  <c r="F533" i="7"/>
  <c r="F617" i="7"/>
  <c r="F689" i="7"/>
  <c r="F749" i="7"/>
  <c r="F809" i="7"/>
  <c r="F857" i="7"/>
  <c r="F917" i="7"/>
  <c r="F941" i="7"/>
  <c r="F989" i="7"/>
  <c r="F6" i="7"/>
  <c r="F30" i="7"/>
  <c r="F54" i="7"/>
  <c r="F78" i="7"/>
  <c r="F90" i="7"/>
  <c r="F126" i="7"/>
  <c r="F138" i="7"/>
  <c r="F174" i="7"/>
  <c r="F198" i="7"/>
  <c r="F222" i="7"/>
  <c r="F246" i="7"/>
  <c r="F270" i="7"/>
  <c r="F294" i="7"/>
  <c r="F318" i="7"/>
  <c r="F342" i="7"/>
  <c r="F366" i="7"/>
  <c r="F390" i="7"/>
  <c r="F414" i="7"/>
  <c r="F438" i="7"/>
  <c r="F462" i="7"/>
  <c r="F486" i="7"/>
  <c r="F582" i="7"/>
  <c r="F606" i="7"/>
  <c r="F630" i="7"/>
  <c r="F654" i="7"/>
  <c r="F666" i="7"/>
  <c r="F702" i="7"/>
  <c r="F726" i="7"/>
  <c r="F750" i="7"/>
  <c r="F774" i="7"/>
  <c r="F798" i="7"/>
  <c r="F822" i="7"/>
  <c r="F858" i="7"/>
  <c r="F882" i="7"/>
  <c r="F906" i="7"/>
  <c r="F930" i="7"/>
  <c r="F942" i="7"/>
  <c r="F966" i="7"/>
  <c r="F43" i="7"/>
  <c r="F103" i="7"/>
  <c r="F199" i="7"/>
  <c r="F283" i="7"/>
  <c r="F379" i="7"/>
  <c r="F451" i="7"/>
  <c r="F523" i="7"/>
  <c r="F607" i="7"/>
  <c r="F655" i="7"/>
  <c r="F739" i="7"/>
  <c r="F787" i="7"/>
  <c r="F811" i="7"/>
  <c r="F847" i="7"/>
  <c r="F871" i="7"/>
  <c r="F895" i="7"/>
  <c r="F931" i="7"/>
  <c r="F44" i="7"/>
  <c r="F21" i="7"/>
  <c r="F57" i="7"/>
  <c r="F117" i="7"/>
  <c r="F177" i="7"/>
  <c r="F225" i="7"/>
  <c r="F261" i="7"/>
  <c r="F321" i="7"/>
  <c r="F381" i="7"/>
  <c r="F441" i="7"/>
  <c r="F465" i="7"/>
  <c r="F10" i="7"/>
  <c r="F46" i="7"/>
  <c r="F94" i="7"/>
  <c r="F130" i="7"/>
  <c r="F166" i="7"/>
  <c r="F214" i="7"/>
  <c r="F250" i="7"/>
  <c r="F286" i="7"/>
  <c r="F334" i="7"/>
  <c r="F346" i="7"/>
  <c r="F394" i="7"/>
  <c r="F442" i="7"/>
  <c r="F478" i="7"/>
  <c r="F502" i="7"/>
  <c r="F550" i="7"/>
  <c r="F586" i="7"/>
  <c r="F622" i="7"/>
  <c r="F658" i="7"/>
  <c r="F682" i="7"/>
  <c r="F706" i="7"/>
  <c r="F730" i="7"/>
  <c r="F766" i="7"/>
  <c r="F790" i="7"/>
  <c r="F802" i="7"/>
  <c r="F826" i="7"/>
  <c r="F838" i="7"/>
  <c r="F862" i="7"/>
  <c r="F874" i="7"/>
  <c r="F886" i="7"/>
  <c r="F910" i="7"/>
  <c r="F5" i="7"/>
  <c r="F113" i="7"/>
  <c r="F245" i="7"/>
  <c r="F329" i="7"/>
  <c r="F425" i="7"/>
  <c r="F521" i="7"/>
  <c r="F605" i="7"/>
  <c r="F701" i="7"/>
  <c r="F797" i="7"/>
  <c r="F845" i="7"/>
  <c r="F965" i="7"/>
  <c r="F522" i="7"/>
  <c r="F31" i="7"/>
  <c r="F151" i="7"/>
  <c r="F223" i="7"/>
  <c r="F295" i="7"/>
  <c r="F367" i="7"/>
  <c r="F475" i="7"/>
  <c r="F547" i="7"/>
  <c r="F643" i="7"/>
  <c r="F715" i="7"/>
  <c r="F799" i="7"/>
  <c r="F979" i="7"/>
  <c r="F20" i="7"/>
  <c r="F68" i="7"/>
  <c r="F45" i="7"/>
  <c r="F105" i="7"/>
  <c r="F153" i="7"/>
  <c r="F201" i="7"/>
  <c r="F273" i="7"/>
  <c r="F333" i="7"/>
  <c r="F417" i="7"/>
  <c r="F501" i="7"/>
  <c r="F58" i="7"/>
  <c r="F106" i="7"/>
  <c r="F154" i="7"/>
  <c r="F202" i="7"/>
  <c r="F238" i="7"/>
  <c r="F298" i="7"/>
  <c r="F370" i="7"/>
  <c r="F406" i="7"/>
  <c r="F466" i="7"/>
  <c r="F526" i="7"/>
  <c r="F574" i="7"/>
  <c r="F634" i="7"/>
  <c r="F718" i="7"/>
  <c r="F29" i="7"/>
  <c r="F137" i="7"/>
  <c r="F233" i="7"/>
  <c r="F317" i="7"/>
  <c r="F401" i="7"/>
  <c r="F485" i="7"/>
  <c r="F545" i="7"/>
  <c r="F653" i="7"/>
  <c r="F737" i="7"/>
  <c r="F881" i="7"/>
  <c r="F558" i="7"/>
  <c r="F79" i="7"/>
  <c r="F127" i="7"/>
  <c r="F211" i="7"/>
  <c r="F307" i="7"/>
  <c r="F391" i="7"/>
  <c r="F499" i="7"/>
  <c r="F583" i="7"/>
  <c r="F679" i="7"/>
  <c r="F763" i="7"/>
  <c r="F955" i="7"/>
  <c r="F32" i="7"/>
  <c r="F92" i="7"/>
  <c r="F81" i="7"/>
  <c r="F141" i="7"/>
  <c r="F213" i="7"/>
  <c r="F285" i="7"/>
  <c r="F345" i="7"/>
  <c r="F429" i="7"/>
  <c r="F513" i="7"/>
  <c r="F34" i="7"/>
  <c r="F82" i="7"/>
  <c r="F142" i="7"/>
  <c r="F190" i="7"/>
  <c r="F262" i="7"/>
  <c r="F310" i="7"/>
  <c r="F382" i="7"/>
  <c r="F430" i="7"/>
  <c r="F490" i="7"/>
  <c r="F538" i="7"/>
  <c r="F598" i="7"/>
  <c r="F670" i="7"/>
  <c r="F754" i="7"/>
  <c r="F14" i="7"/>
  <c r="F26" i="7"/>
  <c r="F38" i="7"/>
  <c r="F50" i="7"/>
  <c r="F62" i="7"/>
  <c r="F74" i="7"/>
  <c r="F86" i="7"/>
  <c r="F98" i="7"/>
  <c r="F110" i="7"/>
  <c r="F122" i="7"/>
  <c r="F134" i="7"/>
  <c r="F146" i="7"/>
  <c r="F158" i="7"/>
  <c r="F170" i="7"/>
  <c r="F182" i="7"/>
  <c r="F194" i="7"/>
  <c r="F206" i="7"/>
  <c r="F218" i="7"/>
  <c r="F230" i="7"/>
  <c r="F242" i="7"/>
  <c r="F254" i="7"/>
  <c r="F266" i="7"/>
  <c r="F278" i="7"/>
  <c r="F290" i="7"/>
  <c r="F302" i="7"/>
  <c r="F314" i="7"/>
  <c r="F326" i="7"/>
  <c r="F338" i="7"/>
  <c r="F350" i="7"/>
  <c r="F362" i="7"/>
  <c r="F374" i="7"/>
  <c r="F386" i="7"/>
  <c r="F398" i="7"/>
  <c r="F410" i="7"/>
  <c r="F422" i="7"/>
  <c r="F434" i="7"/>
  <c r="F446" i="7"/>
  <c r="F458" i="7"/>
  <c r="F470" i="7"/>
  <c r="F482" i="7"/>
  <c r="F494" i="7"/>
  <c r="F506" i="7"/>
  <c r="F518" i="7"/>
  <c r="F530" i="7"/>
  <c r="F542" i="7"/>
  <c r="F554" i="7"/>
  <c r="F566" i="7"/>
  <c r="F578" i="7"/>
  <c r="F590" i="7"/>
  <c r="F602" i="7"/>
  <c r="F614" i="7"/>
  <c r="F626" i="7"/>
  <c r="F638" i="7"/>
  <c r="F650" i="7"/>
  <c r="F662" i="7"/>
  <c r="F674" i="7"/>
  <c r="F686" i="7"/>
  <c r="F698" i="7"/>
  <c r="F710" i="7"/>
  <c r="F722" i="7"/>
  <c r="F734" i="7"/>
  <c r="F746" i="7"/>
  <c r="F758" i="7"/>
  <c r="F770" i="7"/>
  <c r="F782" i="7"/>
  <c r="F794" i="7"/>
  <c r="F806" i="7"/>
  <c r="F818" i="7"/>
  <c r="F830" i="7"/>
  <c r="F842" i="7"/>
  <c r="F854" i="7"/>
  <c r="F866" i="7"/>
  <c r="F878" i="7"/>
  <c r="F890" i="7"/>
  <c r="F902" i="7"/>
  <c r="F914" i="7"/>
  <c r="F926" i="7"/>
  <c r="F938" i="7"/>
  <c r="F950" i="7"/>
  <c r="F962" i="7"/>
  <c r="F974" i="7"/>
  <c r="F986" i="7"/>
  <c r="F77" i="7"/>
  <c r="F15" i="7"/>
  <c r="F27" i="7"/>
  <c r="F39" i="7"/>
  <c r="F51" i="7"/>
  <c r="F63" i="7"/>
  <c r="F75" i="7"/>
  <c r="F87" i="7"/>
  <c r="F99" i="7"/>
  <c r="F111" i="7"/>
  <c r="F123" i="7"/>
  <c r="F135" i="7"/>
  <c r="F147" i="7"/>
  <c r="F159" i="7"/>
  <c r="F171" i="7"/>
  <c r="F183" i="7"/>
  <c r="F195" i="7"/>
  <c r="F207" i="7"/>
  <c r="F219" i="7"/>
  <c r="F231" i="7"/>
  <c r="F243" i="7"/>
  <c r="F255" i="7"/>
  <c r="F267" i="7"/>
  <c r="F279" i="7"/>
  <c r="F291" i="7"/>
  <c r="F303" i="7"/>
  <c r="F315" i="7"/>
  <c r="F327" i="7"/>
  <c r="F339" i="7"/>
  <c r="F351" i="7"/>
  <c r="F363" i="7"/>
  <c r="F375" i="7"/>
  <c r="F387" i="7"/>
  <c r="F399" i="7"/>
  <c r="F411" i="7"/>
  <c r="F423" i="7"/>
  <c r="F435" i="7"/>
  <c r="F447" i="7"/>
  <c r="F459" i="7"/>
  <c r="F471" i="7"/>
  <c r="F483" i="7"/>
  <c r="F495" i="7"/>
  <c r="F507" i="7"/>
  <c r="F519" i="7"/>
  <c r="F531" i="7"/>
  <c r="F543" i="7"/>
  <c r="F555" i="7"/>
  <c r="F567" i="7"/>
  <c r="F579" i="7"/>
  <c r="F591" i="7"/>
  <c r="F603" i="7"/>
  <c r="F615" i="7"/>
  <c r="F627" i="7"/>
  <c r="F639" i="7"/>
  <c r="F651" i="7"/>
  <c r="F663" i="7"/>
  <c r="F675" i="7"/>
  <c r="F687" i="7"/>
  <c r="F699" i="7"/>
  <c r="F711" i="7"/>
  <c r="F723" i="7"/>
  <c r="F735" i="7"/>
  <c r="F747" i="7"/>
  <c r="F759" i="7"/>
  <c r="F771" i="7"/>
  <c r="F783" i="7"/>
  <c r="F795" i="7"/>
  <c r="F807" i="7"/>
  <c r="F819" i="7"/>
  <c r="F831" i="7"/>
  <c r="F843" i="7"/>
  <c r="F855" i="7"/>
  <c r="F867" i="7"/>
  <c r="F879" i="7"/>
  <c r="F891" i="7"/>
  <c r="F903" i="7"/>
  <c r="F915" i="7"/>
  <c r="F927" i="7"/>
  <c r="F939" i="7"/>
  <c r="F951" i="7"/>
  <c r="F963" i="7"/>
  <c r="F975" i="7"/>
  <c r="F987" i="7"/>
  <c r="F3" i="7"/>
  <c r="F4" i="7"/>
  <c r="F16" i="7"/>
  <c r="F28" i="7"/>
  <c r="F40" i="7"/>
  <c r="F52" i="7"/>
  <c r="F64" i="7"/>
  <c r="F76" i="7"/>
  <c r="F88" i="7"/>
  <c r="F100" i="7"/>
  <c r="F112" i="7"/>
  <c r="F124" i="7"/>
  <c r="F136" i="7"/>
  <c r="F148" i="7"/>
  <c r="F160" i="7"/>
  <c r="F172" i="7"/>
  <c r="F184" i="7"/>
  <c r="F196" i="7"/>
  <c r="F208" i="7"/>
  <c r="F220" i="7"/>
  <c r="F232" i="7"/>
  <c r="F244" i="7"/>
  <c r="F256" i="7"/>
  <c r="F268" i="7"/>
  <c r="F280" i="7"/>
  <c r="F292" i="7"/>
  <c r="F304" i="7"/>
  <c r="F316" i="7"/>
  <c r="F328" i="7"/>
  <c r="F340" i="7"/>
  <c r="F352" i="7"/>
  <c r="F364" i="7"/>
  <c r="F376" i="7"/>
  <c r="F388" i="7"/>
  <c r="F400" i="7"/>
  <c r="F412" i="7"/>
  <c r="F424" i="7"/>
  <c r="F436" i="7"/>
  <c r="F448" i="7"/>
  <c r="F460" i="7"/>
  <c r="F472" i="7"/>
  <c r="F484" i="7"/>
  <c r="F496" i="7"/>
  <c r="F508" i="7"/>
  <c r="F520" i="7"/>
  <c r="F532" i="7"/>
  <c r="F544" i="7"/>
  <c r="F556" i="7"/>
  <c r="F568" i="7"/>
  <c r="F580" i="7"/>
  <c r="F592" i="7"/>
  <c r="F604" i="7"/>
  <c r="F616" i="7"/>
  <c r="F628" i="7"/>
  <c r="F640" i="7"/>
  <c r="F652" i="7"/>
  <c r="F664" i="7"/>
  <c r="F676" i="7"/>
  <c r="F688" i="7"/>
  <c r="F700" i="7"/>
  <c r="F712" i="7"/>
  <c r="F724" i="7"/>
  <c r="F736" i="7"/>
  <c r="F748" i="7"/>
  <c r="F760" i="7"/>
  <c r="F772" i="7"/>
  <c r="F784" i="7"/>
  <c r="F796" i="7"/>
  <c r="F808" i="7"/>
  <c r="F820" i="7"/>
  <c r="F832" i="7"/>
  <c r="F844" i="7"/>
  <c r="F856" i="7"/>
  <c r="F868" i="7"/>
  <c r="F880" i="7"/>
  <c r="F892" i="7"/>
  <c r="F904" i="7"/>
  <c r="F916" i="7"/>
  <c r="F928" i="7"/>
  <c r="F940" i="7"/>
  <c r="F952" i="7"/>
  <c r="F964" i="7"/>
  <c r="F976" i="7"/>
  <c r="F988" i="7"/>
  <c r="F85" i="7"/>
  <c r="F275" i="7"/>
  <c r="F1026" i="7"/>
  <c r="F999" i="7"/>
  <c r="F1011" i="7"/>
  <c r="F1023" i="7"/>
  <c r="F1047" i="7"/>
  <c r="F1059" i="7"/>
  <c r="F1071" i="7"/>
  <c r="F1083" i="7"/>
  <c r="F1095" i="7"/>
  <c r="F1107" i="7"/>
  <c r="F1119" i="7"/>
  <c r="F1131" i="7"/>
  <c r="F1143" i="7"/>
  <c r="F1155" i="7"/>
  <c r="F1167" i="7"/>
  <c r="F1179" i="7"/>
  <c r="F48" i="7"/>
  <c r="F252" i="7"/>
  <c r="F264" i="7"/>
  <c r="F311" i="7"/>
  <c r="F1087" i="7"/>
  <c r="F1100" i="7"/>
  <c r="F457" i="7"/>
  <c r="F480" i="7"/>
  <c r="F551" i="7"/>
  <c r="F119" i="7"/>
  <c r="F312" i="7"/>
  <c r="F721" i="7"/>
  <c r="F780" i="7"/>
  <c r="F49" i="7"/>
  <c r="F155" i="7"/>
  <c r="F912" i="7"/>
  <c r="F227" i="7"/>
  <c r="F716" i="7"/>
  <c r="F829" i="7"/>
  <c r="F1147" i="7"/>
  <c r="F356" i="7"/>
  <c r="F368" i="7"/>
  <c r="F392" i="7"/>
  <c r="F404" i="7"/>
  <c r="F416" i="7"/>
  <c r="F428" i="7"/>
  <c r="F488" i="7"/>
  <c r="F500" i="7"/>
  <c r="F524" i="7"/>
  <c r="F560" i="7"/>
  <c r="F596" i="7"/>
  <c r="F608" i="7"/>
  <c r="F632" i="7"/>
  <c r="F644" i="7"/>
  <c r="F704" i="7"/>
  <c r="F728" i="7"/>
  <c r="F788" i="7"/>
  <c r="F800" i="7"/>
  <c r="F848" i="7"/>
  <c r="F968" i="7"/>
  <c r="F23" i="7"/>
  <c r="F371" i="7"/>
  <c r="F781" i="7"/>
  <c r="F407" i="7"/>
  <c r="F577" i="7"/>
  <c r="F994" i="7"/>
  <c r="F167" i="7"/>
  <c r="F624" i="7"/>
  <c r="F1035" i="7"/>
  <c r="F1148" i="7"/>
  <c r="F47" i="7"/>
  <c r="F59" i="7"/>
  <c r="F71" i="7"/>
  <c r="F107" i="7"/>
  <c r="F131" i="7"/>
  <c r="F143" i="7"/>
  <c r="F179" i="7"/>
  <c r="F203" i="7"/>
  <c r="F287" i="7"/>
  <c r="F335" i="7"/>
  <c r="F359" i="7"/>
  <c r="F431" i="7"/>
  <c r="F443" i="7"/>
  <c r="F455" i="7"/>
  <c r="F527" i="7"/>
  <c r="F539" i="7"/>
  <c r="F563" i="7"/>
  <c r="F575" i="7"/>
  <c r="F599" i="7"/>
  <c r="F659" i="7"/>
  <c r="F671" i="7"/>
  <c r="F731" i="7"/>
  <c r="F767" i="7"/>
  <c r="F803" i="7"/>
  <c r="F887" i="7"/>
  <c r="F899" i="7"/>
  <c r="F1007" i="7"/>
  <c r="F121" i="7"/>
  <c r="F420" i="7"/>
  <c r="F613" i="7"/>
  <c r="F1020" i="7"/>
  <c r="F922" i="7"/>
  <c r="F36" i="7"/>
  <c r="F60" i="7"/>
  <c r="F108" i="7"/>
  <c r="F132" i="7"/>
  <c r="F180" i="7"/>
  <c r="F192" i="7"/>
  <c r="F204" i="7"/>
  <c r="F216" i="7"/>
  <c r="F228" i="7"/>
  <c r="F288" i="7"/>
  <c r="F300" i="7"/>
  <c r="F324" i="7"/>
  <c r="F384" i="7"/>
  <c r="F408" i="7"/>
  <c r="F468" i="7"/>
  <c r="F516" i="7"/>
  <c r="F528" i="7"/>
  <c r="F540" i="7"/>
  <c r="F576" i="7"/>
  <c r="F588" i="7"/>
  <c r="F600" i="7"/>
  <c r="F612" i="7"/>
  <c r="F648" i="7"/>
  <c r="F660" i="7"/>
  <c r="F756" i="7"/>
  <c r="F816" i="7"/>
  <c r="F828" i="7"/>
  <c r="F888" i="7"/>
  <c r="F900" i="7"/>
  <c r="F13" i="7"/>
  <c r="F25" i="7"/>
  <c r="F37" i="7"/>
  <c r="F61" i="7"/>
  <c r="F73" i="7"/>
  <c r="F97" i="7"/>
  <c r="F109" i="7"/>
  <c r="F133" i="7"/>
  <c r="F145" i="7"/>
  <c r="F157" i="7"/>
  <c r="F169" i="7"/>
  <c r="F181" i="7"/>
  <c r="F193" i="7"/>
  <c r="F205" i="7"/>
  <c r="F217" i="7"/>
  <c r="F229" i="7"/>
  <c r="F241" i="7"/>
  <c r="F253" i="7"/>
  <c r="F265" i="7"/>
  <c r="F277" i="7"/>
  <c r="F289" i="7"/>
  <c r="F301" i="7"/>
  <c r="F313" i="7"/>
  <c r="F325" i="7"/>
  <c r="F349" i="7"/>
  <c r="F361" i="7"/>
  <c r="F373" i="7"/>
  <c r="F385" i="7"/>
  <c r="F397" i="7"/>
  <c r="F409" i="7"/>
  <c r="F421" i="7"/>
  <c r="F433" i="7"/>
  <c r="F445" i="7"/>
  <c r="F469" i="7"/>
  <c r="F481" i="7"/>
  <c r="F493" i="7"/>
  <c r="F505" i="7"/>
  <c r="F517" i="7"/>
  <c r="F529" i="7"/>
  <c r="F541" i="7"/>
  <c r="F553" i="7"/>
  <c r="F565" i="7"/>
  <c r="F589" i="7"/>
  <c r="F601" i="7"/>
  <c r="F637" i="7"/>
  <c r="F649" i="7"/>
  <c r="F661" i="7"/>
  <c r="F673" i="7"/>
  <c r="F685" i="7"/>
  <c r="F697" i="7"/>
  <c r="F709" i="7"/>
  <c r="F733" i="7"/>
  <c r="F745" i="7"/>
  <c r="F757" i="7"/>
  <c r="F769" i="7"/>
  <c r="F793" i="7"/>
  <c r="F805" i="7"/>
  <c r="F817" i="7"/>
  <c r="F841" i="7"/>
  <c r="F853" i="7"/>
  <c r="F865" i="7"/>
  <c r="F877" i="7"/>
  <c r="F889" i="7"/>
  <c r="F901" i="7"/>
  <c r="F913" i="7"/>
  <c r="F925" i="7"/>
  <c r="F937" i="7"/>
  <c r="F1033" i="7"/>
  <c r="F35" i="7"/>
  <c r="F337" i="7"/>
  <c r="F625" i="7"/>
  <c r="F743" i="7"/>
  <c r="AF3" i="7" l="1"/>
  <c r="Y88" i="7"/>
  <c r="C11" i="12" s="1"/>
  <c r="G3" i="12" s="1"/>
  <c r="C10" i="12"/>
  <c r="AE20" i="7"/>
  <c r="AD20" i="7"/>
  <c r="AE664" i="7"/>
  <c r="AD664" i="7"/>
  <c r="AE7" i="7"/>
  <c r="AD7" i="7"/>
  <c r="AE25" i="7"/>
  <c r="AD25" i="7"/>
  <c r="AE5" i="7"/>
  <c r="AD5" i="7"/>
  <c r="AE6" i="7"/>
  <c r="AD6" i="7"/>
  <c r="AE8" i="7"/>
  <c r="AD8" i="7"/>
  <c r="X84" i="7"/>
  <c r="Z84" i="7" s="1"/>
  <c r="X372" i="7"/>
  <c r="Z372" i="7" s="1"/>
  <c r="X648" i="7"/>
  <c r="Z648" i="7" s="1"/>
  <c r="X948" i="7"/>
  <c r="Z948" i="7" s="1"/>
  <c r="X793" i="7"/>
  <c r="Z793" i="7" s="1"/>
  <c r="X1081" i="7"/>
  <c r="Z1081" i="7" s="1"/>
  <c r="X51" i="7"/>
  <c r="Z51" i="7" s="1"/>
  <c r="X123" i="7"/>
  <c r="Z123" i="7" s="1"/>
  <c r="X195" i="7"/>
  <c r="Z195" i="7" s="1"/>
  <c r="X267" i="7"/>
  <c r="Z267" i="7" s="1"/>
  <c r="X366" i="7"/>
  <c r="Z366" i="7" s="1"/>
  <c r="X930" i="7"/>
  <c r="Z930" i="7" s="1"/>
  <c r="X393" i="7"/>
  <c r="Z393" i="7" s="1"/>
  <c r="X789" i="7"/>
  <c r="Z789" i="7" s="1"/>
  <c r="X1137" i="7"/>
  <c r="Z1137" i="7" s="1"/>
  <c r="X310" i="7"/>
  <c r="Z310" i="7" s="1"/>
  <c r="X574" i="7"/>
  <c r="Z574" i="7" s="1"/>
  <c r="X886" i="7"/>
  <c r="Z886" i="7" s="1"/>
  <c r="X323" i="7"/>
  <c r="Z323" i="7" s="1"/>
  <c r="X731" i="7"/>
  <c r="Z731" i="7" s="1"/>
  <c r="X1091" i="7"/>
  <c r="Z1091" i="7" s="1"/>
  <c r="X300" i="7"/>
  <c r="Z300" i="7" s="1"/>
  <c r="X588" i="7"/>
  <c r="Z588" i="7" s="1"/>
  <c r="X864" i="7"/>
  <c r="Z864" i="7" s="1"/>
  <c r="X1164" i="7"/>
  <c r="Z1164" i="7" s="1"/>
  <c r="X1033" i="7"/>
  <c r="Z1033" i="7" s="1"/>
  <c r="X28" i="7"/>
  <c r="Z28" i="7" s="1"/>
  <c r="X100" i="7"/>
  <c r="Z100" i="7" s="1"/>
  <c r="X172" i="7"/>
  <c r="Z172" i="7" s="1"/>
  <c r="X244" i="7"/>
  <c r="Z244" i="7" s="1"/>
  <c r="X316" i="7"/>
  <c r="Z316" i="7" s="1"/>
  <c r="X388" i="7"/>
  <c r="Z388" i="7" s="1"/>
  <c r="X460" i="7"/>
  <c r="Z460" i="7" s="1"/>
  <c r="X532" i="7"/>
  <c r="Z532" i="7" s="1"/>
  <c r="X604" i="7"/>
  <c r="Z604" i="7" s="1"/>
  <c r="X688" i="7"/>
  <c r="Z688" i="7" s="1"/>
  <c r="X760" i="7"/>
  <c r="Z760" i="7" s="1"/>
  <c r="X832" i="7"/>
  <c r="Z832" i="7" s="1"/>
  <c r="X904" i="7"/>
  <c r="Z904" i="7" s="1"/>
  <c r="X988" i="7"/>
  <c r="Z988" i="7" s="1"/>
  <c r="X1060" i="7"/>
  <c r="Z1060" i="7" s="1"/>
  <c r="X1132" i="7"/>
  <c r="Z1132" i="7" s="1"/>
  <c r="X101" i="7"/>
  <c r="Z101" i="7" s="1"/>
  <c r="X257" i="7"/>
  <c r="Z257" i="7" s="1"/>
  <c r="X401" i="7"/>
  <c r="Z401" i="7" s="1"/>
  <c r="X545" i="7"/>
  <c r="Z545" i="7" s="1"/>
  <c r="X689" i="7"/>
  <c r="Z689" i="7" s="1"/>
  <c r="X833" i="7"/>
  <c r="Z833" i="7" s="1"/>
  <c r="X965" i="7"/>
  <c r="Z965" i="7" s="1"/>
  <c r="X1121" i="7"/>
  <c r="Z1121" i="7" s="1"/>
  <c r="X558" i="7"/>
  <c r="Z558" i="7" s="1"/>
  <c r="X726" i="7"/>
  <c r="Z726" i="7" s="1"/>
  <c r="X894" i="7"/>
  <c r="Z894" i="7" s="1"/>
  <c r="X1086" i="7"/>
  <c r="Z1086" i="7" s="1"/>
  <c r="X271" i="7"/>
  <c r="Z271" i="7" s="1"/>
  <c r="X415" i="7"/>
  <c r="Z415" i="7" s="1"/>
  <c r="X547" i="7"/>
  <c r="Z547" i="7" s="1"/>
  <c r="X691" i="7"/>
  <c r="Z691" i="7" s="1"/>
  <c r="X823" i="7"/>
  <c r="Z823" i="7" s="1"/>
  <c r="X955" i="7"/>
  <c r="Z955" i="7" s="1"/>
  <c r="X1111" i="7"/>
  <c r="Z1111" i="7" s="1"/>
  <c r="X152" i="7"/>
  <c r="Z152" i="7" s="1"/>
  <c r="X308" i="7"/>
  <c r="Z308" i="7" s="1"/>
  <c r="X464" i="7"/>
  <c r="Z464" i="7" s="1"/>
  <c r="X608" i="7"/>
  <c r="Z608" i="7" s="1"/>
  <c r="X752" i="7"/>
  <c r="Z752" i="7" s="1"/>
  <c r="X896" i="7"/>
  <c r="Z896" i="7" s="1"/>
  <c r="X1052" i="7"/>
  <c r="Z1052" i="7" s="1"/>
  <c r="X141" i="7"/>
  <c r="Z141" i="7" s="1"/>
  <c r="X609" i="7"/>
  <c r="Z609" i="7" s="1"/>
  <c r="X981" i="7"/>
  <c r="Z981" i="7" s="1"/>
  <c r="X46" i="7"/>
  <c r="Z46" i="7" s="1"/>
  <c r="X346" i="7"/>
  <c r="Z346" i="7" s="1"/>
  <c r="X658" i="7"/>
  <c r="Z658" i="7" s="1"/>
  <c r="X970" i="7"/>
  <c r="Z970" i="7" s="1"/>
  <c r="X11" i="7"/>
  <c r="Z11" i="7" s="1"/>
  <c r="X287" i="7"/>
  <c r="Z287" i="7" s="1"/>
  <c r="X635" i="7"/>
  <c r="Z635" i="7" s="1"/>
  <c r="X1019" i="7"/>
  <c r="Z1019" i="7" s="1"/>
  <c r="X72" i="7"/>
  <c r="Z72" i="7" s="1"/>
  <c r="X384" i="7"/>
  <c r="Z384" i="7" s="1"/>
  <c r="X684" i="7"/>
  <c r="Z684" i="7" s="1"/>
  <c r="X960" i="7"/>
  <c r="Z960" i="7" s="1"/>
  <c r="X853" i="7"/>
  <c r="Z853" i="7" s="1"/>
  <c r="X1153" i="7"/>
  <c r="Z1153" i="7" s="1"/>
  <c r="X54" i="7"/>
  <c r="Z54" i="7" s="1"/>
  <c r="X126" i="7"/>
  <c r="Z126" i="7" s="1"/>
  <c r="X198" i="7"/>
  <c r="Z198" i="7" s="1"/>
  <c r="X270" i="7"/>
  <c r="Z270" i="7" s="1"/>
  <c r="X342" i="7"/>
  <c r="Z342" i="7" s="1"/>
  <c r="X321" i="7"/>
  <c r="Z321" i="7" s="1"/>
  <c r="X633" i="7"/>
  <c r="Z633" i="7" s="1"/>
  <c r="X167" i="7"/>
  <c r="Z167" i="7" s="1"/>
  <c r="X527" i="7"/>
  <c r="Z527" i="7" s="1"/>
  <c r="X863" i="7"/>
  <c r="Z863" i="7" s="1"/>
  <c r="X31" i="7"/>
  <c r="Z31" i="7" s="1"/>
  <c r="X103" i="7"/>
  <c r="Z103" i="7" s="1"/>
  <c r="X175" i="7"/>
  <c r="Z175" i="7" s="1"/>
  <c r="X1075" i="7"/>
  <c r="Z1075" i="7" s="1"/>
  <c r="X333" i="7"/>
  <c r="Z333" i="7" s="1"/>
  <c r="X669" i="7"/>
  <c r="Z669" i="7" s="1"/>
  <c r="X1005" i="7"/>
  <c r="Z1005" i="7" s="1"/>
  <c r="X202" i="7"/>
  <c r="Z202" i="7" s="1"/>
  <c r="X514" i="7"/>
  <c r="Z514" i="7" s="1"/>
  <c r="X778" i="7"/>
  <c r="Z778" i="7" s="1"/>
  <c r="X1066" i="7"/>
  <c r="Z1066" i="7" s="1"/>
  <c r="X203" i="7"/>
  <c r="Z203" i="7" s="1"/>
  <c r="X539" i="7"/>
  <c r="Z539" i="7" s="1"/>
  <c r="X899" i="7"/>
  <c r="Z899" i="7" s="1"/>
  <c r="X144" i="7"/>
  <c r="Z144" i="7" s="1"/>
  <c r="X408" i="7"/>
  <c r="Z408" i="7" s="1"/>
  <c r="X708" i="7"/>
  <c r="Z708" i="7" s="1"/>
  <c r="X996" i="7"/>
  <c r="Z996" i="7" s="1"/>
  <c r="X973" i="7"/>
  <c r="Z973" i="7" s="1"/>
  <c r="X933" i="7"/>
  <c r="Z933" i="7" s="1"/>
  <c r="X325" i="7"/>
  <c r="Z325" i="7" s="1"/>
  <c r="X711" i="7"/>
  <c r="Z711" i="7" s="1"/>
  <c r="X93" i="7"/>
  <c r="Z93" i="7" s="1"/>
  <c r="X120" i="7"/>
  <c r="Z120" i="7" s="1"/>
  <c r="X420" i="7"/>
  <c r="Z420" i="7" s="1"/>
  <c r="X696" i="7"/>
  <c r="Z696" i="7" s="1"/>
  <c r="X984" i="7"/>
  <c r="Z984" i="7" s="1"/>
  <c r="X865" i="7"/>
  <c r="Z865" i="7" s="1"/>
  <c r="X1129" i="7"/>
  <c r="Z1129" i="7" s="1"/>
  <c r="X63" i="7"/>
  <c r="Z63" i="7" s="1"/>
  <c r="X135" i="7"/>
  <c r="Z135" i="7" s="1"/>
  <c r="X207" i="7"/>
  <c r="Z207" i="7" s="1"/>
  <c r="X279" i="7"/>
  <c r="Z279" i="7" s="1"/>
  <c r="X642" i="7"/>
  <c r="Z642" i="7" s="1"/>
  <c r="X990" i="7"/>
  <c r="Z990" i="7" s="1"/>
  <c r="X453" i="7"/>
  <c r="Z453" i="7" s="1"/>
  <c r="X837" i="7"/>
  <c r="Z837" i="7" s="1"/>
  <c r="X1173" i="7"/>
  <c r="Z1173" i="7" s="1"/>
  <c r="X358" i="7"/>
  <c r="Z358" i="7" s="1"/>
  <c r="X646" i="7"/>
  <c r="Z646" i="7" s="1"/>
  <c r="X934" i="7"/>
  <c r="Z934" i="7" s="1"/>
  <c r="X419" i="7"/>
  <c r="Z419" i="7" s="1"/>
  <c r="X791" i="7"/>
  <c r="Z791" i="7" s="1"/>
  <c r="X1139" i="7"/>
  <c r="Z1139" i="7" s="1"/>
  <c r="X348" i="7"/>
  <c r="Z348" i="7" s="1"/>
  <c r="X624" i="7"/>
  <c r="Z624" i="7" s="1"/>
  <c r="X924" i="7"/>
  <c r="Z924" i="7" s="1"/>
  <c r="X817" i="7"/>
  <c r="Z817" i="7" s="1"/>
  <c r="X1093" i="7"/>
  <c r="Z1093" i="7" s="1"/>
  <c r="X40" i="7"/>
  <c r="Z40" i="7" s="1"/>
  <c r="X112" i="7"/>
  <c r="Z112" i="7" s="1"/>
  <c r="X184" i="7"/>
  <c r="Z184" i="7" s="1"/>
  <c r="X256" i="7"/>
  <c r="Z256" i="7" s="1"/>
  <c r="X328" i="7"/>
  <c r="Z328" i="7" s="1"/>
  <c r="X400" i="7"/>
  <c r="Z400" i="7" s="1"/>
  <c r="X472" i="7"/>
  <c r="Z472" i="7" s="1"/>
  <c r="X544" i="7"/>
  <c r="Z544" i="7" s="1"/>
  <c r="X616" i="7"/>
  <c r="Z616" i="7" s="1"/>
  <c r="X700" i="7"/>
  <c r="Z700" i="7" s="1"/>
  <c r="X772" i="7"/>
  <c r="Z772" i="7" s="1"/>
  <c r="X844" i="7"/>
  <c r="Z844" i="7" s="1"/>
  <c r="X916" i="7"/>
  <c r="Z916" i="7" s="1"/>
  <c r="X1000" i="7"/>
  <c r="Z1000" i="7" s="1"/>
  <c r="X1072" i="7"/>
  <c r="Z1072" i="7" s="1"/>
  <c r="X1144" i="7"/>
  <c r="Z1144" i="7" s="1"/>
  <c r="X125" i="7"/>
  <c r="Z125" i="7" s="1"/>
  <c r="X281" i="7"/>
  <c r="Z281" i="7" s="1"/>
  <c r="X425" i="7"/>
  <c r="Z425" i="7" s="1"/>
  <c r="X569" i="7"/>
  <c r="Z569" i="7" s="1"/>
  <c r="X713" i="7"/>
  <c r="Z713" i="7" s="1"/>
  <c r="X857" i="7"/>
  <c r="Z857" i="7" s="1"/>
  <c r="X1001" i="7"/>
  <c r="Z1001" i="7" s="1"/>
  <c r="X1145" i="7"/>
  <c r="Z1145" i="7" s="1"/>
  <c r="X582" i="7"/>
  <c r="Z582" i="7" s="1"/>
  <c r="X750" i="7"/>
  <c r="Z750" i="7" s="1"/>
  <c r="X918" i="7"/>
  <c r="Z918" i="7" s="1"/>
  <c r="X1110" i="7"/>
  <c r="Z1110" i="7" s="1"/>
  <c r="X295" i="7"/>
  <c r="Z295" i="7" s="1"/>
  <c r="X439" i="7"/>
  <c r="Z439" i="7" s="1"/>
  <c r="X571" i="7"/>
  <c r="Z571" i="7" s="1"/>
  <c r="X715" i="7"/>
  <c r="Z715" i="7" s="1"/>
  <c r="X847" i="7"/>
  <c r="Z847" i="7" s="1"/>
  <c r="X979" i="7"/>
  <c r="Z979" i="7" s="1"/>
  <c r="X1135" i="7"/>
  <c r="Z1135" i="7" s="1"/>
  <c r="X176" i="7"/>
  <c r="Z176" i="7" s="1"/>
  <c r="X332" i="7"/>
  <c r="Z332" i="7" s="1"/>
  <c r="X488" i="7"/>
  <c r="Z488" i="7" s="1"/>
  <c r="X632" i="7"/>
  <c r="Z632" i="7" s="1"/>
  <c r="X776" i="7"/>
  <c r="Z776" i="7" s="1"/>
  <c r="X932" i="7"/>
  <c r="Z932" i="7" s="1"/>
  <c r="X1076" i="7"/>
  <c r="Z1076" i="7" s="1"/>
  <c r="X249" i="7"/>
  <c r="Z249" i="7" s="1"/>
  <c r="X657" i="7"/>
  <c r="Z657" i="7" s="1"/>
  <c r="X1041" i="7"/>
  <c r="Z1041" i="7" s="1"/>
  <c r="X82" i="7"/>
  <c r="Z82" i="7" s="1"/>
  <c r="X394" i="7"/>
  <c r="Z394" i="7" s="1"/>
  <c r="X706" i="7"/>
  <c r="Z706" i="7" s="1"/>
  <c r="X982" i="7"/>
  <c r="Z982" i="7" s="1"/>
  <c r="X59" i="7"/>
  <c r="Z59" i="7" s="1"/>
  <c r="X347" i="7"/>
  <c r="Z347" i="7" s="1"/>
  <c r="X707" i="7"/>
  <c r="Z707" i="7" s="1"/>
  <c r="X1055" i="7"/>
  <c r="Z1055" i="7" s="1"/>
  <c r="X108" i="7"/>
  <c r="Z108" i="7" s="1"/>
  <c r="X432" i="7"/>
  <c r="Z432" i="7" s="1"/>
  <c r="X732" i="7"/>
  <c r="Z732" i="7" s="1"/>
  <c r="X1008" i="7"/>
  <c r="Z1008" i="7" s="1"/>
  <c r="X913" i="7"/>
  <c r="Z913" i="7" s="1"/>
  <c r="X1062" i="7"/>
  <c r="Z1062" i="7" s="1"/>
  <c r="X66" i="7"/>
  <c r="Z66" i="7" s="1"/>
  <c r="X138" i="7"/>
  <c r="Z138" i="7" s="1"/>
  <c r="X210" i="7"/>
  <c r="Z210" i="7" s="1"/>
  <c r="X282" i="7"/>
  <c r="Z282" i="7" s="1"/>
  <c r="X21" i="7"/>
  <c r="Z21" i="7" s="1"/>
  <c r="X369" i="7"/>
  <c r="Z369" i="7" s="1"/>
  <c r="X693" i="7"/>
  <c r="Z693" i="7" s="1"/>
  <c r="X215" i="7"/>
  <c r="Z215" i="7" s="1"/>
  <c r="X587" i="7"/>
  <c r="Z587" i="7" s="1"/>
  <c r="X923" i="7"/>
  <c r="Z923" i="7" s="1"/>
  <c r="X43" i="7"/>
  <c r="Z43" i="7" s="1"/>
  <c r="X115" i="7"/>
  <c r="Z115" i="7" s="1"/>
  <c r="X187" i="7"/>
  <c r="Z187" i="7" s="1"/>
  <c r="X33" i="7"/>
  <c r="Z33" i="7" s="1"/>
  <c r="X381" i="7"/>
  <c r="Z381" i="7" s="1"/>
  <c r="X717" i="7"/>
  <c r="Z717" i="7" s="1"/>
  <c r="X1053" i="7"/>
  <c r="Z1053" i="7" s="1"/>
  <c r="X250" i="7"/>
  <c r="Z250" i="7" s="1"/>
  <c r="X562" i="7"/>
  <c r="Z562" i="7" s="1"/>
  <c r="X826" i="7"/>
  <c r="Z826" i="7" s="1"/>
  <c r="X1114" i="7"/>
  <c r="Z1114" i="7" s="1"/>
  <c r="X251" i="7"/>
  <c r="Z251" i="7" s="1"/>
  <c r="X599" i="7"/>
  <c r="Z599" i="7" s="1"/>
  <c r="X959" i="7"/>
  <c r="Z959" i="7" s="1"/>
  <c r="X180" i="7"/>
  <c r="Z180" i="7" s="1"/>
  <c r="X468" i="7"/>
  <c r="Z468" i="7" s="1"/>
  <c r="X756" i="7"/>
  <c r="Z756" i="7" s="1"/>
  <c r="X1044" i="7"/>
  <c r="Z1044" i="7" s="1"/>
  <c r="X1021" i="7"/>
  <c r="Z1021" i="7" s="1"/>
  <c r="X322" i="7"/>
  <c r="Z322" i="7" s="1"/>
  <c r="X928" i="7"/>
  <c r="Z928" i="7" s="1"/>
  <c r="X37" i="7"/>
  <c r="Z37" i="7" s="1"/>
  <c r="X253" i="7"/>
  <c r="Z253" i="7" s="1"/>
  <c r="X541" i="7"/>
  <c r="Z541" i="7" s="1"/>
  <c r="X757" i="7"/>
  <c r="Z757" i="7" s="1"/>
  <c r="X194" i="7"/>
  <c r="Z194" i="7" s="1"/>
  <c r="X410" i="7"/>
  <c r="Z410" i="7" s="1"/>
  <c r="X626" i="7"/>
  <c r="Z626" i="7" s="1"/>
  <c r="X914" i="7"/>
  <c r="Z914" i="7" s="1"/>
  <c r="X1130" i="7"/>
  <c r="Z1130" i="7" s="1"/>
  <c r="X483" i="7"/>
  <c r="Z483" i="7" s="1"/>
  <c r="X783" i="7"/>
  <c r="Z783" i="7" s="1"/>
  <c r="X999" i="7"/>
  <c r="Z999" i="7" s="1"/>
  <c r="X41" i="7"/>
  <c r="Z41" i="7" s="1"/>
  <c r="X437" i="7"/>
  <c r="Z437" i="7" s="1"/>
  <c r="X869" i="7"/>
  <c r="Z869" i="7" s="1"/>
  <c r="X426" i="7"/>
  <c r="Z426" i="7" s="1"/>
  <c r="X834" i="7"/>
  <c r="Z834" i="7" s="1"/>
  <c r="X403" i="7"/>
  <c r="Z403" i="7" s="1"/>
  <c r="X859" i="7"/>
  <c r="Z859" i="7" s="1"/>
  <c r="X104" i="7"/>
  <c r="Z104" i="7" s="1"/>
  <c r="X824" i="7"/>
  <c r="Z824" i="7" s="1"/>
  <c r="X335" i="7"/>
  <c r="Z335" i="7" s="1"/>
  <c r="X49" i="7"/>
  <c r="Z49" i="7" s="1"/>
  <c r="X121" i="7"/>
  <c r="Z121" i="7" s="1"/>
  <c r="X193" i="7"/>
  <c r="Z193" i="7" s="1"/>
  <c r="X265" i="7"/>
  <c r="Z265" i="7" s="1"/>
  <c r="X337" i="7"/>
  <c r="Z337" i="7" s="1"/>
  <c r="X409" i="7"/>
  <c r="Z409" i="7" s="1"/>
  <c r="X481" i="7"/>
  <c r="Z481" i="7" s="1"/>
  <c r="X553" i="7"/>
  <c r="Z553" i="7" s="1"/>
  <c r="X625" i="7"/>
  <c r="Z625" i="7" s="1"/>
  <c r="X697" i="7"/>
  <c r="Z697" i="7" s="1"/>
  <c r="X769" i="7"/>
  <c r="Z769" i="7" s="1"/>
  <c r="X62" i="7"/>
  <c r="Z62" i="7" s="1"/>
  <c r="X134" i="7"/>
  <c r="Z134" i="7" s="1"/>
  <c r="X206" i="7"/>
  <c r="Z206" i="7" s="1"/>
  <c r="X278" i="7"/>
  <c r="Z278" i="7" s="1"/>
  <c r="X350" i="7"/>
  <c r="Z350" i="7" s="1"/>
  <c r="X422" i="7"/>
  <c r="Z422" i="7" s="1"/>
  <c r="X494" i="7"/>
  <c r="Z494" i="7" s="1"/>
  <c r="X566" i="7"/>
  <c r="Z566" i="7" s="1"/>
  <c r="X638" i="7"/>
  <c r="Z638" i="7" s="1"/>
  <c r="X710" i="7"/>
  <c r="Z710" i="7" s="1"/>
  <c r="X782" i="7"/>
  <c r="Z782" i="7" s="1"/>
  <c r="X854" i="7"/>
  <c r="Z854" i="7" s="1"/>
  <c r="X926" i="7"/>
  <c r="Z926" i="7" s="1"/>
  <c r="X998" i="7"/>
  <c r="Z998" i="7" s="1"/>
  <c r="X1070" i="7"/>
  <c r="Z1070" i="7" s="1"/>
  <c r="X1142" i="7"/>
  <c r="Z1142" i="7" s="1"/>
  <c r="X351" i="7"/>
  <c r="Z351" i="7" s="1"/>
  <c r="X423" i="7"/>
  <c r="Z423" i="7" s="1"/>
  <c r="X495" i="7"/>
  <c r="Z495" i="7" s="1"/>
  <c r="X567" i="7"/>
  <c r="Z567" i="7" s="1"/>
  <c r="X651" i="7"/>
  <c r="Z651" i="7" s="1"/>
  <c r="X723" i="7"/>
  <c r="Z723" i="7" s="1"/>
  <c r="X795" i="7"/>
  <c r="Z795" i="7" s="1"/>
  <c r="X867" i="7"/>
  <c r="Z867" i="7" s="1"/>
  <c r="X939" i="7"/>
  <c r="Z939" i="7" s="1"/>
  <c r="X1011" i="7"/>
  <c r="Z1011" i="7" s="1"/>
  <c r="X1083" i="7"/>
  <c r="Z1083" i="7" s="1"/>
  <c r="X1155" i="7"/>
  <c r="Z1155" i="7" s="1"/>
  <c r="X53" i="7"/>
  <c r="Z53" i="7" s="1"/>
  <c r="X173" i="7"/>
  <c r="Z173" i="7" s="1"/>
  <c r="X317" i="7"/>
  <c r="Z317" i="7" s="1"/>
  <c r="X461" i="7"/>
  <c r="Z461" i="7" s="1"/>
  <c r="X605" i="7"/>
  <c r="Z605" i="7" s="1"/>
  <c r="X749" i="7"/>
  <c r="Z749" i="7" s="1"/>
  <c r="X893" i="7"/>
  <c r="Z893" i="7" s="1"/>
  <c r="X1037" i="7"/>
  <c r="Z1037" i="7" s="1"/>
  <c r="X1181" i="7"/>
  <c r="Z1181" i="7" s="1"/>
  <c r="X438" i="7"/>
  <c r="Z438" i="7" s="1"/>
  <c r="X522" i="7"/>
  <c r="Z522" i="7" s="1"/>
  <c r="X678" i="7"/>
  <c r="Z678" i="7" s="1"/>
  <c r="X858" i="7"/>
  <c r="Z858" i="7" s="1"/>
  <c r="X1074" i="7"/>
  <c r="Z1074" i="7" s="1"/>
  <c r="X283" i="7"/>
  <c r="Z283" i="7" s="1"/>
  <c r="X427" i="7"/>
  <c r="Z427" i="7" s="1"/>
  <c r="X583" i="7"/>
  <c r="Z583" i="7" s="1"/>
  <c r="X727" i="7"/>
  <c r="Z727" i="7" s="1"/>
  <c r="X883" i="7"/>
  <c r="Z883" i="7" s="1"/>
  <c r="X1039" i="7"/>
  <c r="Z1039" i="7" s="1"/>
  <c r="X32" i="7"/>
  <c r="Z32" i="7" s="1"/>
  <c r="X128" i="7"/>
  <c r="Z128" i="7" s="1"/>
  <c r="X272" i="7"/>
  <c r="Z272" i="7" s="1"/>
  <c r="X428" i="7"/>
  <c r="Z428" i="7" s="1"/>
  <c r="X572" i="7"/>
  <c r="Z572" i="7" s="1"/>
  <c r="X716" i="7"/>
  <c r="Z716" i="7" s="1"/>
  <c r="X848" i="7"/>
  <c r="Z848" i="7" s="1"/>
  <c r="X992" i="7"/>
  <c r="Z992" i="7" s="1"/>
  <c r="X1148" i="7"/>
  <c r="Z1148" i="7" s="1"/>
  <c r="X105" i="7"/>
  <c r="Z105" i="7" s="1"/>
  <c r="X465" i="7"/>
  <c r="Z465" i="7" s="1"/>
  <c r="X849" i="7"/>
  <c r="Z849" i="7" s="1"/>
  <c r="X1149" i="7"/>
  <c r="Z1149" i="7" s="1"/>
  <c r="X190" i="7"/>
  <c r="Z190" i="7" s="1"/>
  <c r="X478" i="7"/>
  <c r="Z478" i="7" s="1"/>
  <c r="X766" i="7"/>
  <c r="Z766" i="7" s="1"/>
  <c r="X1054" i="7"/>
  <c r="Z1054" i="7" s="1"/>
  <c r="X107" i="7"/>
  <c r="Z107" i="7" s="1"/>
  <c r="X383" i="7"/>
  <c r="Z383" i="7" s="1"/>
  <c r="X743" i="7"/>
  <c r="Z743" i="7" s="1"/>
  <c r="X1103" i="7"/>
  <c r="Z1103" i="7" s="1"/>
  <c r="X698" i="7"/>
  <c r="Z698" i="7" s="1"/>
  <c r="X168" i="7"/>
  <c r="Z168" i="7" s="1"/>
  <c r="X456" i="7"/>
  <c r="Z456" i="7" s="1"/>
  <c r="X744" i="7"/>
  <c r="Z744" i="7" s="1"/>
  <c r="X1032" i="7"/>
  <c r="Z1032" i="7" s="1"/>
  <c r="X901" i="7"/>
  <c r="Z901" i="7" s="1"/>
  <c r="X1165" i="7"/>
  <c r="Z1165" i="7" s="1"/>
  <c r="X75" i="7"/>
  <c r="Z75" i="7" s="1"/>
  <c r="X147" i="7"/>
  <c r="Z147" i="7" s="1"/>
  <c r="X219" i="7"/>
  <c r="Z219" i="7" s="1"/>
  <c r="X291" i="7"/>
  <c r="Z291" i="7" s="1"/>
  <c r="X690" i="7"/>
  <c r="Z690" i="7" s="1"/>
  <c r="X1038" i="7"/>
  <c r="Z1038" i="7" s="1"/>
  <c r="X537" i="7"/>
  <c r="Z537" i="7" s="1"/>
  <c r="X909" i="7"/>
  <c r="Z909" i="7" s="1"/>
  <c r="X106" i="7"/>
  <c r="Z106" i="7" s="1"/>
  <c r="X406" i="7"/>
  <c r="Z406" i="7" s="1"/>
  <c r="X694" i="7"/>
  <c r="Z694" i="7" s="1"/>
  <c r="X994" i="7"/>
  <c r="Z994" i="7" s="1"/>
  <c r="X491" i="7"/>
  <c r="Z491" i="7" s="1"/>
  <c r="X851" i="7"/>
  <c r="Z851" i="7" s="1"/>
  <c r="X1175" i="7"/>
  <c r="Z1175" i="7" s="1"/>
  <c r="X396" i="7"/>
  <c r="Z396" i="7" s="1"/>
  <c r="X672" i="7"/>
  <c r="Z672" i="7" s="1"/>
  <c r="X972" i="7"/>
  <c r="Z972" i="7" s="1"/>
  <c r="X841" i="7"/>
  <c r="Z841" i="7" s="1"/>
  <c r="X1141" i="7"/>
  <c r="Z1141" i="7" s="1"/>
  <c r="X52" i="7"/>
  <c r="Z52" i="7" s="1"/>
  <c r="X124" i="7"/>
  <c r="Z124" i="7" s="1"/>
  <c r="X196" i="7"/>
  <c r="Z196" i="7" s="1"/>
  <c r="X268" i="7"/>
  <c r="Z268" i="7" s="1"/>
  <c r="X340" i="7"/>
  <c r="Z340" i="7" s="1"/>
  <c r="X412" i="7"/>
  <c r="Z412" i="7" s="1"/>
  <c r="X484" i="7"/>
  <c r="Z484" i="7" s="1"/>
  <c r="X556" i="7"/>
  <c r="Z556" i="7" s="1"/>
  <c r="X628" i="7"/>
  <c r="Z628" i="7" s="1"/>
  <c r="X712" i="7"/>
  <c r="Z712" i="7" s="1"/>
  <c r="X784" i="7"/>
  <c r="Z784" i="7" s="1"/>
  <c r="X856" i="7"/>
  <c r="Z856" i="7" s="1"/>
  <c r="X940" i="7"/>
  <c r="Z940" i="7" s="1"/>
  <c r="X1012" i="7"/>
  <c r="Z1012" i="7" s="1"/>
  <c r="X1084" i="7"/>
  <c r="Z1084" i="7" s="1"/>
  <c r="X1156" i="7"/>
  <c r="Z1156" i="7" s="1"/>
  <c r="X149" i="7"/>
  <c r="Z149" i="7" s="1"/>
  <c r="X305" i="7"/>
  <c r="Z305" i="7" s="1"/>
  <c r="X449" i="7"/>
  <c r="Z449" i="7" s="1"/>
  <c r="X593" i="7"/>
  <c r="Z593" i="7" s="1"/>
  <c r="X737" i="7"/>
  <c r="Z737" i="7" s="1"/>
  <c r="X881" i="7"/>
  <c r="Z881" i="7" s="1"/>
  <c r="X1025" i="7"/>
  <c r="Z1025" i="7" s="1"/>
  <c r="X1169" i="7"/>
  <c r="Z1169" i="7" s="1"/>
  <c r="X606" i="7"/>
  <c r="Z606" i="7" s="1"/>
  <c r="X786" i="7"/>
  <c r="Z786" i="7" s="1"/>
  <c r="X954" i="7"/>
  <c r="Z954" i="7" s="1"/>
  <c r="X1134" i="7"/>
  <c r="Z1134" i="7" s="1"/>
  <c r="X319" i="7"/>
  <c r="Z319" i="7" s="1"/>
  <c r="X463" i="7"/>
  <c r="Z463" i="7" s="1"/>
  <c r="X595" i="7"/>
  <c r="Z595" i="7" s="1"/>
  <c r="X739" i="7"/>
  <c r="Z739" i="7" s="1"/>
  <c r="X871" i="7"/>
  <c r="Z871" i="7" s="1"/>
  <c r="X1003" i="7"/>
  <c r="Z1003" i="7" s="1"/>
  <c r="X1159" i="7"/>
  <c r="Z1159" i="7" s="1"/>
  <c r="X200" i="7"/>
  <c r="Z200" i="7" s="1"/>
  <c r="X356" i="7"/>
  <c r="Z356" i="7" s="1"/>
  <c r="X512" i="7"/>
  <c r="Z512" i="7" s="1"/>
  <c r="X656" i="7"/>
  <c r="Z656" i="7" s="1"/>
  <c r="X812" i="7"/>
  <c r="Z812" i="7" s="1"/>
  <c r="X956" i="7"/>
  <c r="Z956" i="7" s="1"/>
  <c r="X1100" i="7"/>
  <c r="Z1100" i="7" s="1"/>
  <c r="X309" i="7"/>
  <c r="Z309" i="7" s="1"/>
  <c r="X729" i="7"/>
  <c r="Z729" i="7" s="1"/>
  <c r="X1089" i="7"/>
  <c r="Z1089" i="7" s="1"/>
  <c r="X142" i="7"/>
  <c r="Z142" i="7" s="1"/>
  <c r="X442" i="7"/>
  <c r="Z442" i="7" s="1"/>
  <c r="X754" i="7"/>
  <c r="Z754" i="7" s="1"/>
  <c r="X1030" i="7"/>
  <c r="Z1030" i="7" s="1"/>
  <c r="X95" i="7"/>
  <c r="Z95" i="7" s="1"/>
  <c r="X407" i="7"/>
  <c r="Z407" i="7" s="1"/>
  <c r="X767" i="7"/>
  <c r="Z767" i="7" s="1"/>
  <c r="X1115" i="7"/>
  <c r="Z1115" i="7" s="1"/>
  <c r="X156" i="7"/>
  <c r="Z156" i="7" s="1"/>
  <c r="X480" i="7"/>
  <c r="Z480" i="7" s="1"/>
  <c r="X780" i="7"/>
  <c r="Z780" i="7" s="1"/>
  <c r="X1056" i="7"/>
  <c r="Z1056" i="7" s="1"/>
  <c r="X961" i="7"/>
  <c r="Z961" i="7" s="1"/>
  <c r="X380" i="7"/>
  <c r="Z380" i="7" s="1"/>
  <c r="X78" i="7"/>
  <c r="Z78" i="7" s="1"/>
  <c r="X150" i="7"/>
  <c r="Z150" i="7" s="1"/>
  <c r="X222" i="7"/>
  <c r="Z222" i="7" s="1"/>
  <c r="X294" i="7"/>
  <c r="Z294" i="7" s="1"/>
  <c r="X129" i="7"/>
  <c r="Z129" i="7" s="1"/>
  <c r="X429" i="7"/>
  <c r="Z429" i="7" s="1"/>
  <c r="X753" i="7"/>
  <c r="Z753" i="7" s="1"/>
  <c r="X263" i="7"/>
  <c r="Z263" i="7" s="1"/>
  <c r="X647" i="7"/>
  <c r="Z647" i="7" s="1"/>
  <c r="X983" i="7"/>
  <c r="Z983" i="7" s="1"/>
  <c r="X55" i="7"/>
  <c r="Z55" i="7" s="1"/>
  <c r="X127" i="7"/>
  <c r="Z127" i="7" s="1"/>
  <c r="X199" i="7"/>
  <c r="Z199" i="7" s="1"/>
  <c r="X117" i="7"/>
  <c r="Z117" i="7" s="1"/>
  <c r="X441" i="7"/>
  <c r="Z441" i="7" s="1"/>
  <c r="X765" i="7"/>
  <c r="Z765" i="7" s="1"/>
  <c r="X1101" i="7"/>
  <c r="Z1101" i="7" s="1"/>
  <c r="X298" i="7"/>
  <c r="Z298" i="7" s="1"/>
  <c r="X598" i="7"/>
  <c r="Z598" i="7" s="1"/>
  <c r="X862" i="7"/>
  <c r="Z862" i="7" s="1"/>
  <c r="X23" i="7"/>
  <c r="Z23" i="7" s="1"/>
  <c r="X299" i="7"/>
  <c r="Z299" i="7" s="1"/>
  <c r="X659" i="7"/>
  <c r="Z659" i="7" s="1"/>
  <c r="X995" i="7"/>
  <c r="Z995" i="7" s="1"/>
  <c r="X204" i="7"/>
  <c r="Z204" i="7" s="1"/>
  <c r="X504" i="7"/>
  <c r="Z504" i="7" s="1"/>
  <c r="X804" i="7"/>
  <c r="Z804" i="7" s="1"/>
  <c r="X1080" i="7"/>
  <c r="Z1080" i="7" s="1"/>
  <c r="X1069" i="7"/>
  <c r="Z1069" i="7" s="1"/>
  <c r="X35" i="7"/>
  <c r="Z35" i="7" s="1"/>
  <c r="X109" i="7"/>
  <c r="Z109" i="7" s="1"/>
  <c r="X397" i="7"/>
  <c r="Z397" i="7" s="1"/>
  <c r="X613" i="7"/>
  <c r="Z613" i="7" s="1"/>
  <c r="X50" i="7"/>
  <c r="Z50" i="7" s="1"/>
  <c r="X266" i="7"/>
  <c r="Z266" i="7" s="1"/>
  <c r="X482" i="7"/>
  <c r="Z482" i="7" s="1"/>
  <c r="X770" i="7"/>
  <c r="Z770" i="7" s="1"/>
  <c r="X986" i="7"/>
  <c r="Z986" i="7" s="1"/>
  <c r="X339" i="7"/>
  <c r="Z339" i="7" s="1"/>
  <c r="X555" i="7"/>
  <c r="Z555" i="7" s="1"/>
  <c r="X855" i="7"/>
  <c r="Z855" i="7" s="1"/>
  <c r="X1071" i="7"/>
  <c r="Z1071" i="7" s="1"/>
  <c r="X161" i="7"/>
  <c r="Z161" i="7" s="1"/>
  <c r="X581" i="7"/>
  <c r="Z581" i="7" s="1"/>
  <c r="X1013" i="7"/>
  <c r="Z1013" i="7" s="1"/>
  <c r="X510" i="7"/>
  <c r="Z510" i="7" s="1"/>
  <c r="X1026" i="7"/>
  <c r="Z1026" i="7" s="1"/>
  <c r="X559" i="7"/>
  <c r="Z559" i="7" s="1"/>
  <c r="X1015" i="7"/>
  <c r="Z1015" i="7" s="1"/>
  <c r="X548" i="7"/>
  <c r="Z548" i="7" s="1"/>
  <c r="X777" i="7"/>
  <c r="Z777" i="7" s="1"/>
  <c r="X61" i="7"/>
  <c r="Z61" i="7" s="1"/>
  <c r="X133" i="7"/>
  <c r="Z133" i="7" s="1"/>
  <c r="X205" i="7"/>
  <c r="Z205" i="7" s="1"/>
  <c r="X277" i="7"/>
  <c r="Z277" i="7" s="1"/>
  <c r="X349" i="7"/>
  <c r="Z349" i="7" s="1"/>
  <c r="X421" i="7"/>
  <c r="Z421" i="7" s="1"/>
  <c r="X493" i="7"/>
  <c r="Z493" i="7" s="1"/>
  <c r="X565" i="7"/>
  <c r="Z565" i="7" s="1"/>
  <c r="X637" i="7"/>
  <c r="Z637" i="7" s="1"/>
  <c r="X709" i="7"/>
  <c r="Z709" i="7" s="1"/>
  <c r="X781" i="7"/>
  <c r="Z781" i="7" s="1"/>
  <c r="X74" i="7"/>
  <c r="Z74" i="7" s="1"/>
  <c r="X146" i="7"/>
  <c r="Z146" i="7" s="1"/>
  <c r="X218" i="7"/>
  <c r="Z218" i="7" s="1"/>
  <c r="X290" i="7"/>
  <c r="Z290" i="7" s="1"/>
  <c r="X362" i="7"/>
  <c r="Z362" i="7" s="1"/>
  <c r="X434" i="7"/>
  <c r="Z434" i="7" s="1"/>
  <c r="X506" i="7"/>
  <c r="Z506" i="7" s="1"/>
  <c r="X578" i="7"/>
  <c r="Z578" i="7" s="1"/>
  <c r="X650" i="7"/>
  <c r="Z650" i="7" s="1"/>
  <c r="X722" i="7"/>
  <c r="Z722" i="7" s="1"/>
  <c r="X794" i="7"/>
  <c r="Z794" i="7" s="1"/>
  <c r="X866" i="7"/>
  <c r="Z866" i="7" s="1"/>
  <c r="X938" i="7"/>
  <c r="Z938" i="7" s="1"/>
  <c r="X1010" i="7"/>
  <c r="Z1010" i="7" s="1"/>
  <c r="X1082" i="7"/>
  <c r="Z1082" i="7" s="1"/>
  <c r="X1154" i="7"/>
  <c r="Z1154" i="7" s="1"/>
  <c r="X363" i="7"/>
  <c r="Z363" i="7" s="1"/>
  <c r="X435" i="7"/>
  <c r="Z435" i="7" s="1"/>
  <c r="X507" i="7"/>
  <c r="Z507" i="7" s="1"/>
  <c r="X579" i="7"/>
  <c r="Z579" i="7" s="1"/>
  <c r="X663" i="7"/>
  <c r="Z663" i="7" s="1"/>
  <c r="X735" i="7"/>
  <c r="Z735" i="7" s="1"/>
  <c r="X807" i="7"/>
  <c r="Z807" i="7" s="1"/>
  <c r="X879" i="7"/>
  <c r="Z879" i="7" s="1"/>
  <c r="X951" i="7"/>
  <c r="Z951" i="7" s="1"/>
  <c r="X1023" i="7"/>
  <c r="Z1023" i="7" s="1"/>
  <c r="X1095" i="7"/>
  <c r="Z1095" i="7" s="1"/>
  <c r="X1167" i="7"/>
  <c r="Z1167" i="7" s="1"/>
  <c r="X65" i="7"/>
  <c r="Z65" i="7" s="1"/>
  <c r="X197" i="7"/>
  <c r="Z197" i="7" s="1"/>
  <c r="X341" i="7"/>
  <c r="Z341" i="7" s="1"/>
  <c r="X485" i="7"/>
  <c r="Z485" i="7" s="1"/>
  <c r="X629" i="7"/>
  <c r="Z629" i="7" s="1"/>
  <c r="X773" i="7"/>
  <c r="Z773" i="7" s="1"/>
  <c r="X917" i="7"/>
  <c r="Z917" i="7" s="1"/>
  <c r="X1061" i="7"/>
  <c r="Z1061" i="7" s="1"/>
  <c r="X354" i="7"/>
  <c r="Z354" i="7" s="1"/>
  <c r="X450" i="7"/>
  <c r="Z450" i="7" s="1"/>
  <c r="X546" i="7"/>
  <c r="Z546" i="7" s="1"/>
  <c r="X702" i="7"/>
  <c r="Z702" i="7" s="1"/>
  <c r="X906" i="7"/>
  <c r="Z906" i="7" s="1"/>
  <c r="X1098" i="7"/>
  <c r="Z1098" i="7" s="1"/>
  <c r="X307" i="7"/>
  <c r="Z307" i="7" s="1"/>
  <c r="X451" i="7"/>
  <c r="Z451" i="7" s="1"/>
  <c r="X607" i="7"/>
  <c r="Z607" i="7" s="1"/>
  <c r="X751" i="7"/>
  <c r="Z751" i="7" s="1"/>
  <c r="X919" i="7"/>
  <c r="Z919" i="7" s="1"/>
  <c r="X1051" i="7"/>
  <c r="Z1051" i="7" s="1"/>
  <c r="X44" i="7"/>
  <c r="Z44" i="7" s="1"/>
  <c r="X164" i="7"/>
  <c r="Z164" i="7" s="1"/>
  <c r="X296" i="7"/>
  <c r="Z296" i="7" s="1"/>
  <c r="X452" i="7"/>
  <c r="Z452" i="7" s="1"/>
  <c r="X596" i="7"/>
  <c r="Z596" i="7" s="1"/>
  <c r="X740" i="7"/>
  <c r="Z740" i="7" s="1"/>
  <c r="X884" i="7"/>
  <c r="Z884" i="7" s="1"/>
  <c r="X1016" i="7"/>
  <c r="Z1016" i="7" s="1"/>
  <c r="X1172" i="7"/>
  <c r="Z1172" i="7" s="1"/>
  <c r="X153" i="7"/>
  <c r="Z153" i="7" s="1"/>
  <c r="X513" i="7"/>
  <c r="Z513" i="7" s="1"/>
  <c r="X897" i="7"/>
  <c r="Z897" i="7" s="1"/>
  <c r="X10" i="7"/>
  <c r="Z10" i="7" s="1"/>
  <c r="X238" i="7"/>
  <c r="Z238" i="7" s="1"/>
  <c r="X526" i="7"/>
  <c r="Z526" i="7" s="1"/>
  <c r="X814" i="7"/>
  <c r="Z814" i="7" s="1"/>
  <c r="X1102" i="7"/>
  <c r="Z1102" i="7" s="1"/>
  <c r="X143" i="7"/>
  <c r="Z143" i="7" s="1"/>
  <c r="X431" i="7"/>
  <c r="Z431" i="7" s="1"/>
  <c r="X815" i="7"/>
  <c r="Z815" i="7" s="1"/>
  <c r="X1151" i="7"/>
  <c r="Z1151" i="7" s="1"/>
  <c r="X181" i="7"/>
  <c r="Z181" i="7" s="1"/>
  <c r="X469" i="7"/>
  <c r="Z469" i="7" s="1"/>
  <c r="X685" i="7"/>
  <c r="Z685" i="7" s="1"/>
  <c r="X122" i="7"/>
  <c r="Z122" i="7" s="1"/>
  <c r="X338" i="7"/>
  <c r="Z338" i="7" s="1"/>
  <c r="X554" i="7"/>
  <c r="Z554" i="7" s="1"/>
  <c r="X842" i="7"/>
  <c r="Z842" i="7" s="1"/>
  <c r="X1058" i="7"/>
  <c r="Z1058" i="7" s="1"/>
  <c r="X411" i="7"/>
  <c r="Z411" i="7" s="1"/>
  <c r="X639" i="7"/>
  <c r="Z639" i="7" s="1"/>
  <c r="X927" i="7"/>
  <c r="Z927" i="7" s="1"/>
  <c r="X1143" i="7"/>
  <c r="Z1143" i="7" s="1"/>
  <c r="X293" i="7"/>
  <c r="Z293" i="7" s="1"/>
  <c r="X725" i="7"/>
  <c r="Z725" i="7" s="1"/>
  <c r="X1157" i="7"/>
  <c r="Z1157" i="7" s="1"/>
  <c r="X654" i="7"/>
  <c r="Z654" i="7" s="1"/>
  <c r="X235" i="7"/>
  <c r="Z235" i="7" s="1"/>
  <c r="X703" i="7"/>
  <c r="Z703" i="7" s="1"/>
  <c r="X1171" i="7"/>
  <c r="Z1171" i="7" s="1"/>
  <c r="X248" i="7"/>
  <c r="Z248" i="7" s="1"/>
  <c r="X404" i="7"/>
  <c r="Z404" i="7" s="1"/>
  <c r="X692" i="7"/>
  <c r="Z692" i="7" s="1"/>
  <c r="X968" i="7"/>
  <c r="Z968" i="7" s="1"/>
  <c r="X1112" i="7"/>
  <c r="Z1112" i="7" s="1"/>
  <c r="X405" i="7"/>
  <c r="Z405" i="7" s="1"/>
  <c r="X1113" i="7"/>
  <c r="Z1113" i="7" s="1"/>
  <c r="X130" i="7"/>
  <c r="Z130" i="7" s="1"/>
  <c r="X430" i="7"/>
  <c r="Z430" i="7" s="1"/>
  <c r="X718" i="7"/>
  <c r="Z718" i="7" s="1"/>
  <c r="X1006" i="7"/>
  <c r="Z1006" i="7" s="1"/>
  <c r="X83" i="7"/>
  <c r="Z83" i="7" s="1"/>
  <c r="X683" i="7"/>
  <c r="Z683" i="7" s="1"/>
  <c r="X1079" i="7"/>
  <c r="Z1079" i="7" s="1"/>
  <c r="X9" i="7"/>
  <c r="Z9" i="7" s="1"/>
  <c r="X216" i="7"/>
  <c r="Z216" i="7" s="1"/>
  <c r="X516" i="7"/>
  <c r="Z516" i="7" s="1"/>
  <c r="X792" i="7"/>
  <c r="Z792" i="7" s="1"/>
  <c r="X1092" i="7"/>
  <c r="Z1092" i="7" s="1"/>
  <c r="X949" i="7"/>
  <c r="Z949" i="7" s="1"/>
  <c r="X15" i="7"/>
  <c r="Z15" i="7" s="1"/>
  <c r="X87" i="7"/>
  <c r="Z87" i="7" s="1"/>
  <c r="X159" i="7"/>
  <c r="Z159" i="7" s="1"/>
  <c r="X231" i="7"/>
  <c r="Z231" i="7" s="1"/>
  <c r="X303" i="7"/>
  <c r="Z303" i="7" s="1"/>
  <c r="X762" i="7"/>
  <c r="Z762" i="7" s="1"/>
  <c r="X177" i="7"/>
  <c r="Z177" i="7" s="1"/>
  <c r="X597" i="7"/>
  <c r="Z597" i="7" s="1"/>
  <c r="X969" i="7"/>
  <c r="Z969" i="7" s="1"/>
  <c r="X166" i="7"/>
  <c r="Z166" i="7" s="1"/>
  <c r="X454" i="7"/>
  <c r="Z454" i="7" s="1"/>
  <c r="X742" i="7"/>
  <c r="Z742" i="7" s="1"/>
  <c r="X1042" i="7"/>
  <c r="Z1042" i="7" s="1"/>
  <c r="X551" i="7"/>
  <c r="Z551" i="7" s="1"/>
  <c r="X911" i="7"/>
  <c r="Z911" i="7" s="1"/>
  <c r="X132" i="7"/>
  <c r="Z132" i="7" s="1"/>
  <c r="X444" i="7"/>
  <c r="Z444" i="7" s="1"/>
  <c r="X720" i="7"/>
  <c r="Z720" i="7" s="1"/>
  <c r="X1020" i="7"/>
  <c r="Z1020" i="7" s="1"/>
  <c r="X877" i="7"/>
  <c r="Z877" i="7" s="1"/>
  <c r="X1177" i="7"/>
  <c r="Z1177" i="7" s="1"/>
  <c r="X64" i="7"/>
  <c r="Z64" i="7" s="1"/>
  <c r="X136" i="7"/>
  <c r="Z136" i="7" s="1"/>
  <c r="X208" i="7"/>
  <c r="Z208" i="7" s="1"/>
  <c r="X280" i="7"/>
  <c r="Z280" i="7" s="1"/>
  <c r="X352" i="7"/>
  <c r="Z352" i="7" s="1"/>
  <c r="X424" i="7"/>
  <c r="Z424" i="7" s="1"/>
  <c r="X496" i="7"/>
  <c r="Z496" i="7" s="1"/>
  <c r="X568" i="7"/>
  <c r="Z568" i="7" s="1"/>
  <c r="X640" i="7"/>
  <c r="Z640" i="7" s="1"/>
  <c r="X724" i="7"/>
  <c r="Z724" i="7" s="1"/>
  <c r="X796" i="7"/>
  <c r="Z796" i="7" s="1"/>
  <c r="X868" i="7"/>
  <c r="Z868" i="7" s="1"/>
  <c r="X952" i="7"/>
  <c r="Z952" i="7" s="1"/>
  <c r="X1024" i="7"/>
  <c r="Z1024" i="7" s="1"/>
  <c r="X1096" i="7"/>
  <c r="Z1096" i="7" s="1"/>
  <c r="X1168" i="7"/>
  <c r="Z1168" i="7" s="1"/>
  <c r="X185" i="7"/>
  <c r="Z185" i="7" s="1"/>
  <c r="X329" i="7"/>
  <c r="Z329" i="7" s="1"/>
  <c r="X473" i="7"/>
  <c r="Z473" i="7" s="1"/>
  <c r="X617" i="7"/>
  <c r="Z617" i="7" s="1"/>
  <c r="X761" i="7"/>
  <c r="Z761" i="7" s="1"/>
  <c r="X905" i="7"/>
  <c r="Z905" i="7" s="1"/>
  <c r="X1049" i="7"/>
  <c r="Z1049" i="7" s="1"/>
  <c r="X378" i="7"/>
  <c r="Z378" i="7" s="1"/>
  <c r="X630" i="7"/>
  <c r="Z630" i="7" s="1"/>
  <c r="X798" i="7"/>
  <c r="Z798" i="7" s="1"/>
  <c r="X978" i="7"/>
  <c r="Z978" i="7" s="1"/>
  <c r="X1158" i="7"/>
  <c r="Z1158" i="7" s="1"/>
  <c r="X343" i="7"/>
  <c r="Z343" i="7" s="1"/>
  <c r="X475" i="7"/>
  <c r="Z475" i="7" s="1"/>
  <c r="X619" i="7"/>
  <c r="Z619" i="7" s="1"/>
  <c r="X763" i="7"/>
  <c r="Z763" i="7" s="1"/>
  <c r="X895" i="7"/>
  <c r="Z895" i="7" s="1"/>
  <c r="X1027" i="7"/>
  <c r="Z1027" i="7" s="1"/>
  <c r="X80" i="7"/>
  <c r="Z80" i="7" s="1"/>
  <c r="X236" i="7"/>
  <c r="Z236" i="7" s="1"/>
  <c r="X392" i="7"/>
  <c r="Z392" i="7" s="1"/>
  <c r="X536" i="7"/>
  <c r="Z536" i="7" s="1"/>
  <c r="X680" i="7"/>
  <c r="Z680" i="7" s="1"/>
  <c r="X836" i="7"/>
  <c r="Z836" i="7" s="1"/>
  <c r="X980" i="7"/>
  <c r="Z980" i="7" s="1"/>
  <c r="X1124" i="7"/>
  <c r="Z1124" i="7" s="1"/>
  <c r="X417" i="7"/>
  <c r="Z417" i="7" s="1"/>
  <c r="X801" i="7"/>
  <c r="Z801" i="7" s="1"/>
  <c r="X1125" i="7"/>
  <c r="Z1125" i="7" s="1"/>
  <c r="X178" i="7"/>
  <c r="Z178" i="7" s="1"/>
  <c r="X490" i="7"/>
  <c r="Z490" i="7" s="1"/>
  <c r="X802" i="7"/>
  <c r="Z802" i="7" s="1"/>
  <c r="X1078" i="7"/>
  <c r="Z1078" i="7" s="1"/>
  <c r="X131" i="7"/>
  <c r="Z131" i="7" s="1"/>
  <c r="X479" i="7"/>
  <c r="Z479" i="7" s="1"/>
  <c r="X827" i="7"/>
  <c r="Z827" i="7" s="1"/>
  <c r="X1163" i="7"/>
  <c r="Z1163" i="7" s="1"/>
  <c r="X228" i="7"/>
  <c r="Z228" i="7" s="1"/>
  <c r="X528" i="7"/>
  <c r="Z528" i="7" s="1"/>
  <c r="X828" i="7"/>
  <c r="Z828" i="7" s="1"/>
  <c r="X1104" i="7"/>
  <c r="Z1104" i="7" s="1"/>
  <c r="X1009" i="7"/>
  <c r="Z1009" i="7" s="1"/>
  <c r="X18" i="7"/>
  <c r="Z18" i="7" s="1"/>
  <c r="X90" i="7"/>
  <c r="Z90" i="7" s="1"/>
  <c r="X162" i="7"/>
  <c r="Z162" i="7" s="1"/>
  <c r="X234" i="7"/>
  <c r="Z234" i="7" s="1"/>
  <c r="X306" i="7"/>
  <c r="Z306" i="7" s="1"/>
  <c r="AE306" i="7" s="1"/>
  <c r="X189" i="7"/>
  <c r="Z189" i="7" s="1"/>
  <c r="X489" i="7"/>
  <c r="Z489" i="7" s="1"/>
  <c r="X813" i="7"/>
  <c r="Z813" i="7" s="1"/>
  <c r="X311" i="7"/>
  <c r="Z311" i="7" s="1"/>
  <c r="X695" i="7"/>
  <c r="Z695" i="7" s="1"/>
  <c r="X1043" i="7"/>
  <c r="Z1043" i="7" s="1"/>
  <c r="X67" i="7"/>
  <c r="Z67" i="7" s="1"/>
  <c r="X139" i="7"/>
  <c r="Z139" i="7" s="1"/>
  <c r="X211" i="7"/>
  <c r="Z211" i="7" s="1"/>
  <c r="X165" i="7"/>
  <c r="Z165" i="7" s="1"/>
  <c r="X477" i="7"/>
  <c r="Z477" i="7" s="1"/>
  <c r="X825" i="7"/>
  <c r="Z825" i="7" s="1"/>
  <c r="X70" i="7"/>
  <c r="Z70" i="7" s="1"/>
  <c r="X370" i="7"/>
  <c r="Z370" i="7" s="1"/>
  <c r="X634" i="7"/>
  <c r="Z634" i="7" s="1"/>
  <c r="X922" i="7"/>
  <c r="Z922" i="7" s="1"/>
  <c r="X71" i="7"/>
  <c r="Z71" i="7" s="1"/>
  <c r="X359" i="7"/>
  <c r="Z359" i="7" s="1"/>
  <c r="X719" i="7"/>
  <c r="Z719" i="7" s="1"/>
  <c r="X1067" i="7"/>
  <c r="Z1067" i="7" s="1"/>
  <c r="X252" i="7"/>
  <c r="Z252" i="7" s="1"/>
  <c r="X552" i="7"/>
  <c r="Z552" i="7" s="1"/>
  <c r="X852" i="7"/>
  <c r="Z852" i="7" s="1"/>
  <c r="X1152" i="7"/>
  <c r="Z1152" i="7" s="1"/>
  <c r="X1117" i="7"/>
  <c r="Z1117" i="7" s="1"/>
  <c r="X455" i="7"/>
  <c r="Z455" i="7" s="1"/>
  <c r="X73" i="7"/>
  <c r="Z73" i="7" s="1"/>
  <c r="X145" i="7"/>
  <c r="Z145" i="7" s="1"/>
  <c r="X217" i="7"/>
  <c r="Z217" i="7" s="1"/>
  <c r="X289" i="7"/>
  <c r="Z289" i="7" s="1"/>
  <c r="X361" i="7"/>
  <c r="Z361" i="7" s="1"/>
  <c r="X433" i="7"/>
  <c r="Z433" i="7" s="1"/>
  <c r="X505" i="7"/>
  <c r="Z505" i="7" s="1"/>
  <c r="X577" i="7"/>
  <c r="Z577" i="7" s="1"/>
  <c r="X649" i="7"/>
  <c r="Z649" i="7" s="1"/>
  <c r="X721" i="7"/>
  <c r="Z721" i="7" s="1"/>
  <c r="X14" i="7"/>
  <c r="Z14" i="7" s="1"/>
  <c r="X86" i="7"/>
  <c r="Z86" i="7" s="1"/>
  <c r="X158" i="7"/>
  <c r="Z158" i="7" s="1"/>
  <c r="X230" i="7"/>
  <c r="Z230" i="7" s="1"/>
  <c r="X302" i="7"/>
  <c r="Z302" i="7" s="1"/>
  <c r="X374" i="7"/>
  <c r="Z374" i="7" s="1"/>
  <c r="X446" i="7"/>
  <c r="Z446" i="7" s="1"/>
  <c r="X518" i="7"/>
  <c r="Z518" i="7" s="1"/>
  <c r="X590" i="7"/>
  <c r="Z590" i="7" s="1"/>
  <c r="X662" i="7"/>
  <c r="Z662" i="7" s="1"/>
  <c r="X734" i="7"/>
  <c r="Z734" i="7" s="1"/>
  <c r="X806" i="7"/>
  <c r="Z806" i="7" s="1"/>
  <c r="X878" i="7"/>
  <c r="Z878" i="7" s="1"/>
  <c r="X950" i="7"/>
  <c r="Z950" i="7" s="1"/>
  <c r="X1022" i="7"/>
  <c r="Z1022" i="7" s="1"/>
  <c r="X1094" i="7"/>
  <c r="Z1094" i="7" s="1"/>
  <c r="X1166" i="7"/>
  <c r="Z1166" i="7" s="1"/>
  <c r="X375" i="7"/>
  <c r="Z375" i="7" s="1"/>
  <c r="X447" i="7"/>
  <c r="Z447" i="7" s="1"/>
  <c r="X519" i="7"/>
  <c r="Z519" i="7" s="1"/>
  <c r="X591" i="7"/>
  <c r="Z591" i="7" s="1"/>
  <c r="X675" i="7"/>
  <c r="Z675" i="7" s="1"/>
  <c r="X747" i="7"/>
  <c r="Z747" i="7" s="1"/>
  <c r="X819" i="7"/>
  <c r="Z819" i="7" s="1"/>
  <c r="X891" i="7"/>
  <c r="Z891" i="7" s="1"/>
  <c r="X963" i="7"/>
  <c r="Z963" i="7" s="1"/>
  <c r="X1035" i="7"/>
  <c r="Z1035" i="7" s="1"/>
  <c r="X1107" i="7"/>
  <c r="Z1107" i="7" s="1"/>
  <c r="X1179" i="7"/>
  <c r="Z1179" i="7" s="1"/>
  <c r="X89" i="7"/>
  <c r="Z89" i="7" s="1"/>
  <c r="X221" i="7"/>
  <c r="Z221" i="7" s="1"/>
  <c r="X365" i="7"/>
  <c r="Z365" i="7" s="1"/>
  <c r="X509" i="7"/>
  <c r="Z509" i="7" s="1"/>
  <c r="X653" i="7"/>
  <c r="Z653" i="7" s="1"/>
  <c r="X797" i="7"/>
  <c r="Z797" i="7" s="1"/>
  <c r="X953" i="7"/>
  <c r="Z953" i="7" s="1"/>
  <c r="X1085" i="7"/>
  <c r="Z1085" i="7" s="1"/>
  <c r="X390" i="7"/>
  <c r="Z390" i="7" s="1"/>
  <c r="X462" i="7"/>
  <c r="Z462" i="7" s="1"/>
  <c r="X570" i="7"/>
  <c r="Z570" i="7" s="1"/>
  <c r="X738" i="7"/>
  <c r="Z738" i="7" s="1"/>
  <c r="X942" i="7"/>
  <c r="Z942" i="7" s="1"/>
  <c r="X1122" i="7"/>
  <c r="Z1122" i="7" s="1"/>
  <c r="X331" i="7"/>
  <c r="Z331" i="7" s="1"/>
  <c r="X487" i="7"/>
  <c r="Z487" i="7" s="1"/>
  <c r="X631" i="7"/>
  <c r="Z631" i="7" s="1"/>
  <c r="X775" i="7"/>
  <c r="Z775" i="7" s="1"/>
  <c r="X943" i="7"/>
  <c r="Z943" i="7" s="1"/>
  <c r="X1099" i="7"/>
  <c r="Z1099" i="7" s="1"/>
  <c r="X56" i="7"/>
  <c r="Z56" i="7" s="1"/>
  <c r="X188" i="7"/>
  <c r="Z188" i="7" s="1"/>
  <c r="X320" i="7"/>
  <c r="Z320" i="7" s="1"/>
  <c r="X476" i="7"/>
  <c r="Z476" i="7" s="1"/>
  <c r="X620" i="7"/>
  <c r="Z620" i="7" s="1"/>
  <c r="X764" i="7"/>
  <c r="Z764" i="7" s="1"/>
  <c r="X908" i="7"/>
  <c r="Z908" i="7" s="1"/>
  <c r="X1040" i="7"/>
  <c r="Z1040" i="7" s="1"/>
  <c r="X57" i="7"/>
  <c r="Z57" i="7" s="1"/>
  <c r="X201" i="7"/>
  <c r="Z201" i="7" s="1"/>
  <c r="X585" i="7"/>
  <c r="Z585" i="7" s="1"/>
  <c r="X957" i="7"/>
  <c r="Z957" i="7" s="1"/>
  <c r="X34" i="7"/>
  <c r="Z34" i="7" s="1"/>
  <c r="X274" i="7"/>
  <c r="Z274" i="7" s="1"/>
  <c r="X586" i="7"/>
  <c r="Z586" i="7" s="1"/>
  <c r="X874" i="7"/>
  <c r="Z874" i="7" s="1"/>
  <c r="X1150" i="7"/>
  <c r="Z1150" i="7" s="1"/>
  <c r="X191" i="7"/>
  <c r="Z191" i="7" s="1"/>
  <c r="X503" i="7"/>
  <c r="Z503" i="7" s="1"/>
  <c r="X875" i="7"/>
  <c r="Z875" i="7" s="1"/>
  <c r="X24" i="7"/>
  <c r="Z24" i="7" s="1"/>
  <c r="X264" i="7"/>
  <c r="Z264" i="7" s="1"/>
  <c r="X564" i="7"/>
  <c r="Z564" i="7" s="1"/>
  <c r="X840" i="7"/>
  <c r="Z840" i="7" s="1"/>
  <c r="X1128" i="7"/>
  <c r="Z1128" i="7" s="1"/>
  <c r="X997" i="7"/>
  <c r="Z997" i="7" s="1"/>
  <c r="X27" i="7"/>
  <c r="Z27" i="7" s="1"/>
  <c r="X99" i="7"/>
  <c r="Z99" i="7" s="1"/>
  <c r="X171" i="7"/>
  <c r="Z171" i="7" s="1"/>
  <c r="X243" i="7"/>
  <c r="Z243" i="7" s="1"/>
  <c r="X315" i="7"/>
  <c r="Z315" i="7" s="1"/>
  <c r="X822" i="7"/>
  <c r="Z822" i="7" s="1"/>
  <c r="X273" i="7"/>
  <c r="Z273" i="7" s="1"/>
  <c r="X681" i="7"/>
  <c r="Z681" i="7" s="1"/>
  <c r="X1029" i="7"/>
  <c r="Z1029" i="7" s="1"/>
  <c r="X214" i="7"/>
  <c r="Z214" i="7" s="1"/>
  <c r="X502" i="7"/>
  <c r="Z502" i="7" s="1"/>
  <c r="X790" i="7"/>
  <c r="Z790" i="7" s="1"/>
  <c r="X1090" i="7"/>
  <c r="Z1090" i="7" s="1"/>
  <c r="X611" i="7"/>
  <c r="Z611" i="7" s="1"/>
  <c r="X971" i="7"/>
  <c r="Z971" i="7" s="1"/>
  <c r="X192" i="7"/>
  <c r="Z192" i="7" s="1"/>
  <c r="X492" i="7"/>
  <c r="Z492" i="7" s="1"/>
  <c r="X768" i="7"/>
  <c r="Z768" i="7" s="1"/>
  <c r="X1068" i="7"/>
  <c r="Z1068" i="7" s="1"/>
  <c r="X937" i="7"/>
  <c r="Z937" i="7" s="1"/>
  <c r="X4" i="7"/>
  <c r="Z4" i="7" s="1"/>
  <c r="X76" i="7"/>
  <c r="Z76" i="7" s="1"/>
  <c r="X148" i="7"/>
  <c r="Z148" i="7" s="1"/>
  <c r="X220" i="7"/>
  <c r="Z220" i="7" s="1"/>
  <c r="X292" i="7"/>
  <c r="Z292" i="7" s="1"/>
  <c r="X364" i="7"/>
  <c r="Z364" i="7" s="1"/>
  <c r="X436" i="7"/>
  <c r="Z436" i="7" s="1"/>
  <c r="X508" i="7"/>
  <c r="Z508" i="7" s="1"/>
  <c r="X580" i="7"/>
  <c r="Z580" i="7" s="1"/>
  <c r="X652" i="7"/>
  <c r="Z652" i="7" s="1"/>
  <c r="X736" i="7"/>
  <c r="Z736" i="7" s="1"/>
  <c r="X808" i="7"/>
  <c r="Z808" i="7" s="1"/>
  <c r="X880" i="7"/>
  <c r="Z880" i="7" s="1"/>
  <c r="X964" i="7"/>
  <c r="Z964" i="7" s="1"/>
  <c r="X1036" i="7"/>
  <c r="Z1036" i="7" s="1"/>
  <c r="X1108" i="7"/>
  <c r="Z1108" i="7" s="1"/>
  <c r="X1180" i="7"/>
  <c r="Z1180" i="7" s="1"/>
  <c r="X209" i="7"/>
  <c r="Z209" i="7" s="1"/>
  <c r="X353" i="7"/>
  <c r="Z353" i="7" s="1"/>
  <c r="X497" i="7"/>
  <c r="Z497" i="7" s="1"/>
  <c r="X641" i="7"/>
  <c r="Z641" i="7" s="1"/>
  <c r="X785" i="7"/>
  <c r="Z785" i="7" s="1"/>
  <c r="X929" i="7"/>
  <c r="Z929" i="7" s="1"/>
  <c r="X1073" i="7"/>
  <c r="Z1073" i="7" s="1"/>
  <c r="X498" i="7"/>
  <c r="Z498" i="7" s="1"/>
  <c r="X666" i="7"/>
  <c r="Z666" i="7" s="1"/>
  <c r="X846" i="7"/>
  <c r="Z846" i="7" s="1"/>
  <c r="X1014" i="7"/>
  <c r="Z1014" i="7" s="1"/>
  <c r="X3" i="7"/>
  <c r="Z3" i="7" s="1"/>
  <c r="X367" i="7"/>
  <c r="Z367" i="7" s="1"/>
  <c r="X511" i="7"/>
  <c r="Z511" i="7" s="1"/>
  <c r="X643" i="7"/>
  <c r="Z643" i="7" s="1"/>
  <c r="X787" i="7"/>
  <c r="Z787" i="7" s="1"/>
  <c r="X907" i="7"/>
  <c r="Z907" i="7" s="1"/>
  <c r="X1063" i="7"/>
  <c r="Z1063" i="7" s="1"/>
  <c r="X116" i="7"/>
  <c r="Z116" i="7" s="1"/>
  <c r="X260" i="7"/>
  <c r="Z260" i="7" s="1"/>
  <c r="X416" i="7"/>
  <c r="Z416" i="7" s="1"/>
  <c r="X560" i="7"/>
  <c r="Z560" i="7" s="1"/>
  <c r="X704" i="7"/>
  <c r="Z704" i="7" s="1"/>
  <c r="X860" i="7"/>
  <c r="Z860" i="7" s="1"/>
  <c r="X1004" i="7"/>
  <c r="Z1004" i="7" s="1"/>
  <c r="X1136" i="7"/>
  <c r="Z1136" i="7" s="1"/>
  <c r="X501" i="7"/>
  <c r="Z501" i="7" s="1"/>
  <c r="X861" i="7"/>
  <c r="Z861" i="7" s="1"/>
  <c r="X1161" i="7"/>
  <c r="Z1161" i="7" s="1"/>
  <c r="X226" i="7"/>
  <c r="Z226" i="7" s="1"/>
  <c r="X550" i="7"/>
  <c r="Z550" i="7" s="1"/>
  <c r="X850" i="7"/>
  <c r="Z850" i="7" s="1"/>
  <c r="X1126" i="7"/>
  <c r="Z1126" i="7" s="1"/>
  <c r="X179" i="7"/>
  <c r="Z179" i="7" s="1"/>
  <c r="X515" i="7"/>
  <c r="Z515" i="7" s="1"/>
  <c r="X887" i="7"/>
  <c r="Z887" i="7" s="1"/>
  <c r="X12" i="7"/>
  <c r="Z12" i="7" s="1"/>
  <c r="X276" i="7"/>
  <c r="Z276" i="7" s="1"/>
  <c r="X576" i="7"/>
  <c r="Z576" i="7" s="1"/>
  <c r="X888" i="7"/>
  <c r="Z888" i="7" s="1"/>
  <c r="X1140" i="7"/>
  <c r="Z1140" i="7" s="1"/>
  <c r="X1057" i="7"/>
  <c r="Z1057" i="7" s="1"/>
  <c r="X30" i="7"/>
  <c r="Z30" i="7" s="1"/>
  <c r="X102" i="7"/>
  <c r="Z102" i="7" s="1"/>
  <c r="X174" i="7"/>
  <c r="Z174" i="7" s="1"/>
  <c r="X246" i="7"/>
  <c r="Z246" i="7" s="1"/>
  <c r="X318" i="7"/>
  <c r="Z318" i="7" s="1"/>
  <c r="X237" i="7"/>
  <c r="Z237" i="7" s="1"/>
  <c r="X525" i="7"/>
  <c r="Z525" i="7" s="1"/>
  <c r="X873" i="7"/>
  <c r="Z873" i="7" s="1"/>
  <c r="X371" i="7"/>
  <c r="Z371" i="7" s="1"/>
  <c r="X755" i="7"/>
  <c r="Z755" i="7" s="1"/>
  <c r="X889" i="7"/>
  <c r="Z889" i="7" s="1"/>
  <c r="X79" i="7"/>
  <c r="Z79" i="7" s="1"/>
  <c r="X151" i="7"/>
  <c r="Z151" i="7" s="1"/>
  <c r="X223" i="7"/>
  <c r="Z223" i="7" s="1"/>
  <c r="X225" i="7"/>
  <c r="Z225" i="7" s="1"/>
  <c r="X549" i="7"/>
  <c r="Z549" i="7" s="1"/>
  <c r="X885" i="7"/>
  <c r="Z885" i="7" s="1"/>
  <c r="X118" i="7"/>
  <c r="Z118" i="7" s="1"/>
  <c r="X418" i="7"/>
  <c r="Z418" i="7" s="1"/>
  <c r="X682" i="7"/>
  <c r="Z682" i="7" s="1"/>
  <c r="X958" i="7"/>
  <c r="Z958" i="7" s="1"/>
  <c r="X119" i="7"/>
  <c r="Z119" i="7" s="1"/>
  <c r="X395" i="7"/>
  <c r="Z395" i="7" s="1"/>
  <c r="X779" i="7"/>
  <c r="Z779" i="7" s="1"/>
  <c r="X1127" i="7"/>
  <c r="Z1127" i="7" s="1"/>
  <c r="X312" i="7"/>
  <c r="Z312" i="7" s="1"/>
  <c r="X612" i="7"/>
  <c r="Z612" i="7" s="1"/>
  <c r="X900" i="7"/>
  <c r="Z900" i="7" s="1"/>
  <c r="X829" i="7"/>
  <c r="Z829" i="7" s="1"/>
  <c r="X45" i="7"/>
  <c r="Z45" i="7" s="1"/>
  <c r="X60" i="7"/>
  <c r="Z60" i="7" s="1"/>
  <c r="X85" i="7"/>
  <c r="Z85" i="7" s="1"/>
  <c r="X157" i="7"/>
  <c r="Z157" i="7" s="1"/>
  <c r="X229" i="7"/>
  <c r="Z229" i="7" s="1"/>
  <c r="X301" i="7"/>
  <c r="Z301" i="7" s="1"/>
  <c r="X373" i="7"/>
  <c r="Z373" i="7" s="1"/>
  <c r="X445" i="7"/>
  <c r="Z445" i="7" s="1"/>
  <c r="X517" i="7"/>
  <c r="Z517" i="7" s="1"/>
  <c r="X589" i="7"/>
  <c r="Z589" i="7" s="1"/>
  <c r="X661" i="7"/>
  <c r="Z661" i="7" s="1"/>
  <c r="X733" i="7"/>
  <c r="Z733" i="7" s="1"/>
  <c r="X26" i="7"/>
  <c r="Z26" i="7" s="1"/>
  <c r="X98" i="7"/>
  <c r="Z98" i="7" s="1"/>
  <c r="X170" i="7"/>
  <c r="Z170" i="7" s="1"/>
  <c r="X242" i="7"/>
  <c r="Z242" i="7" s="1"/>
  <c r="X314" i="7"/>
  <c r="Z314" i="7" s="1"/>
  <c r="X386" i="7"/>
  <c r="Z386" i="7" s="1"/>
  <c r="X458" i="7"/>
  <c r="Z458" i="7" s="1"/>
  <c r="X530" i="7"/>
  <c r="Z530" i="7" s="1"/>
  <c r="X602" i="7"/>
  <c r="Z602" i="7" s="1"/>
  <c r="X674" i="7"/>
  <c r="Z674" i="7" s="1"/>
  <c r="X746" i="7"/>
  <c r="Z746" i="7" s="1"/>
  <c r="X818" i="7"/>
  <c r="Z818" i="7" s="1"/>
  <c r="X890" i="7"/>
  <c r="Z890" i="7" s="1"/>
  <c r="X962" i="7"/>
  <c r="Z962" i="7" s="1"/>
  <c r="X1034" i="7"/>
  <c r="Z1034" i="7" s="1"/>
  <c r="X1106" i="7"/>
  <c r="Z1106" i="7" s="1"/>
  <c r="X1178" i="7"/>
  <c r="Z1178" i="7" s="1"/>
  <c r="X387" i="7"/>
  <c r="Z387" i="7" s="1"/>
  <c r="X459" i="7"/>
  <c r="Z459" i="7" s="1"/>
  <c r="X531" i="7"/>
  <c r="Z531" i="7" s="1"/>
  <c r="X603" i="7"/>
  <c r="Z603" i="7" s="1"/>
  <c r="X687" i="7"/>
  <c r="Z687" i="7" s="1"/>
  <c r="X759" i="7"/>
  <c r="Z759" i="7" s="1"/>
  <c r="X831" i="7"/>
  <c r="Z831" i="7" s="1"/>
  <c r="X903" i="7"/>
  <c r="Z903" i="7" s="1"/>
  <c r="X975" i="7"/>
  <c r="Z975" i="7" s="1"/>
  <c r="X1047" i="7"/>
  <c r="Z1047" i="7" s="1"/>
  <c r="X1119" i="7"/>
  <c r="Z1119" i="7" s="1"/>
  <c r="X17" i="7"/>
  <c r="Z17" i="7" s="1"/>
  <c r="X113" i="7"/>
  <c r="Z113" i="7" s="1"/>
  <c r="X245" i="7"/>
  <c r="Z245" i="7" s="1"/>
  <c r="X389" i="7"/>
  <c r="Z389" i="7" s="1"/>
  <c r="X533" i="7"/>
  <c r="Z533" i="7" s="1"/>
  <c r="X677" i="7"/>
  <c r="Z677" i="7" s="1"/>
  <c r="X821" i="7"/>
  <c r="Z821" i="7" s="1"/>
  <c r="X977" i="7"/>
  <c r="Z977" i="7" s="1"/>
  <c r="X1109" i="7"/>
  <c r="Z1109" i="7" s="1"/>
  <c r="X402" i="7"/>
  <c r="Z402" i="7" s="1"/>
  <c r="X474" i="7"/>
  <c r="Z474" i="7" s="1"/>
  <c r="X594" i="7"/>
  <c r="Z594" i="7" s="1"/>
  <c r="X774" i="7"/>
  <c r="Z774" i="7" s="1"/>
  <c r="X966" i="7"/>
  <c r="Z966" i="7" s="1"/>
  <c r="X1146" i="7"/>
  <c r="Z1146" i="7" s="1"/>
  <c r="X355" i="7"/>
  <c r="Z355" i="7" s="1"/>
  <c r="X499" i="7"/>
  <c r="Z499" i="7" s="1"/>
  <c r="X655" i="7"/>
  <c r="Z655" i="7" s="1"/>
  <c r="X811" i="7"/>
  <c r="Z811" i="7" s="1"/>
  <c r="X967" i="7"/>
  <c r="Z967" i="7" s="1"/>
  <c r="X1123" i="7"/>
  <c r="Z1123" i="7" s="1"/>
  <c r="X68" i="7"/>
  <c r="Z68" i="7" s="1"/>
  <c r="X212" i="7"/>
  <c r="Z212" i="7" s="1"/>
  <c r="X344" i="7"/>
  <c r="Z344" i="7" s="1"/>
  <c r="X500" i="7"/>
  <c r="Z500" i="7" s="1"/>
  <c r="X644" i="7"/>
  <c r="Z644" i="7" s="1"/>
  <c r="X788" i="7"/>
  <c r="Z788" i="7" s="1"/>
  <c r="X920" i="7"/>
  <c r="Z920" i="7" s="1"/>
  <c r="X1064" i="7"/>
  <c r="Z1064" i="7" s="1"/>
  <c r="X69" i="7"/>
  <c r="Z69" i="7" s="1"/>
  <c r="X285" i="7"/>
  <c r="Z285" i="7" s="1"/>
  <c r="X645" i="7"/>
  <c r="Z645" i="7" s="1"/>
  <c r="X1017" i="7"/>
  <c r="Z1017" i="7" s="1"/>
  <c r="X58" i="7"/>
  <c r="Z58" i="7" s="1"/>
  <c r="X334" i="7"/>
  <c r="Z334" i="7" s="1"/>
  <c r="X622" i="7"/>
  <c r="Z622" i="7" s="1"/>
  <c r="X898" i="7"/>
  <c r="Z898" i="7" s="1"/>
  <c r="X1162" i="7"/>
  <c r="Z1162" i="7" s="1"/>
  <c r="X227" i="7"/>
  <c r="Z227" i="7" s="1"/>
  <c r="X563" i="7"/>
  <c r="Z563" i="7" s="1"/>
  <c r="X935" i="7"/>
  <c r="Z935" i="7" s="1"/>
  <c r="X48" i="7"/>
  <c r="Z48" i="7" s="1"/>
  <c r="X324" i="7"/>
  <c r="Z324" i="7" s="1"/>
  <c r="X600" i="7"/>
  <c r="Z600" i="7" s="1"/>
  <c r="X876" i="7"/>
  <c r="Z876" i="7" s="1"/>
  <c r="X1176" i="7"/>
  <c r="Z1176" i="7" s="1"/>
  <c r="X1045" i="7"/>
  <c r="Z1045" i="7" s="1"/>
  <c r="X39" i="7"/>
  <c r="Z39" i="7" s="1"/>
  <c r="X111" i="7"/>
  <c r="Z111" i="7" s="1"/>
  <c r="X183" i="7"/>
  <c r="Z183" i="7" s="1"/>
  <c r="X255" i="7"/>
  <c r="Z255" i="7" s="1"/>
  <c r="X627" i="7"/>
  <c r="Z627" i="7" s="1"/>
  <c r="X882" i="7"/>
  <c r="Z882" i="7" s="1"/>
  <c r="X357" i="7"/>
  <c r="Z357" i="7" s="1"/>
  <c r="X741" i="7"/>
  <c r="Z741" i="7" s="1"/>
  <c r="X1077" i="7"/>
  <c r="Z1077" i="7" s="1"/>
  <c r="X262" i="7"/>
  <c r="Z262" i="7" s="1"/>
  <c r="X538" i="7"/>
  <c r="Z538" i="7" s="1"/>
  <c r="X838" i="7"/>
  <c r="Z838" i="7" s="1"/>
  <c r="X1138" i="7"/>
  <c r="Z1138" i="7" s="1"/>
  <c r="X671" i="7"/>
  <c r="Z671" i="7" s="1"/>
  <c r="X1031" i="7"/>
  <c r="Z1031" i="7" s="1"/>
  <c r="X240" i="7"/>
  <c r="Z240" i="7" s="1"/>
  <c r="X540" i="7"/>
  <c r="Z540" i="7" s="1"/>
  <c r="X816" i="7"/>
  <c r="Z816" i="7" s="1"/>
  <c r="X1116" i="7"/>
  <c r="Z1116" i="7" s="1"/>
  <c r="X985" i="7"/>
  <c r="Z985" i="7" s="1"/>
  <c r="X16" i="7"/>
  <c r="Z16" i="7" s="1"/>
  <c r="X88" i="7"/>
  <c r="X160" i="7"/>
  <c r="Z160" i="7" s="1"/>
  <c r="X232" i="7"/>
  <c r="Z232" i="7" s="1"/>
  <c r="X304" i="7"/>
  <c r="Z304" i="7" s="1"/>
  <c r="X376" i="7"/>
  <c r="Z376" i="7" s="1"/>
  <c r="X448" i="7"/>
  <c r="Z448" i="7" s="1"/>
  <c r="X520" i="7"/>
  <c r="Z520" i="7" s="1"/>
  <c r="X592" i="7"/>
  <c r="Z592" i="7" s="1"/>
  <c r="X676" i="7"/>
  <c r="Z676" i="7" s="1"/>
  <c r="X748" i="7"/>
  <c r="Z748" i="7" s="1"/>
  <c r="X820" i="7"/>
  <c r="Z820" i="7" s="1"/>
  <c r="X892" i="7"/>
  <c r="Z892" i="7" s="1"/>
  <c r="X976" i="7"/>
  <c r="Z976" i="7" s="1"/>
  <c r="X1048" i="7"/>
  <c r="Z1048" i="7" s="1"/>
  <c r="X1120" i="7"/>
  <c r="Z1120" i="7" s="1"/>
  <c r="X77" i="7"/>
  <c r="Z77" i="7" s="1"/>
  <c r="X233" i="7"/>
  <c r="Z233" i="7" s="1"/>
  <c r="X377" i="7"/>
  <c r="Z377" i="7" s="1"/>
  <c r="X521" i="7"/>
  <c r="Z521" i="7" s="1"/>
  <c r="X665" i="7"/>
  <c r="Z665" i="7" s="1"/>
  <c r="X809" i="7"/>
  <c r="Z809" i="7" s="1"/>
  <c r="X941" i="7"/>
  <c r="Z941" i="7" s="1"/>
  <c r="X1097" i="7"/>
  <c r="Z1097" i="7" s="1"/>
  <c r="X534" i="7"/>
  <c r="Z534" i="7" s="1"/>
  <c r="X714" i="7"/>
  <c r="Z714" i="7" s="1"/>
  <c r="X870" i="7"/>
  <c r="Z870" i="7" s="1"/>
  <c r="X1050" i="7"/>
  <c r="Z1050" i="7" s="1"/>
  <c r="X247" i="7"/>
  <c r="Z247" i="7" s="1"/>
  <c r="X391" i="7"/>
  <c r="Z391" i="7" s="1"/>
  <c r="X535" i="7"/>
  <c r="Z535" i="7" s="1"/>
  <c r="X667" i="7"/>
  <c r="Z667" i="7" s="1"/>
  <c r="X799" i="7"/>
  <c r="Z799" i="7" s="1"/>
  <c r="X931" i="7"/>
  <c r="Z931" i="7" s="1"/>
  <c r="X1087" i="7"/>
  <c r="Z1087" i="7" s="1"/>
  <c r="X140" i="7"/>
  <c r="Z140" i="7" s="1"/>
  <c r="X284" i="7"/>
  <c r="Z284" i="7" s="1"/>
  <c r="X440" i="7"/>
  <c r="Z440" i="7" s="1"/>
  <c r="X584" i="7"/>
  <c r="Z584" i="7" s="1"/>
  <c r="X728" i="7"/>
  <c r="Z728" i="7" s="1"/>
  <c r="X872" i="7"/>
  <c r="Z872" i="7" s="1"/>
  <c r="X1028" i="7"/>
  <c r="Z1028" i="7" s="1"/>
  <c r="X1160" i="7"/>
  <c r="Z1160" i="7" s="1"/>
  <c r="X561" i="7"/>
  <c r="Z561" i="7" s="1"/>
  <c r="X921" i="7"/>
  <c r="Z921" i="7" s="1"/>
  <c r="X22" i="7"/>
  <c r="Z22" i="7" s="1"/>
  <c r="X286" i="7"/>
  <c r="Z286" i="7" s="1"/>
  <c r="X610" i="7"/>
  <c r="Z610" i="7" s="1"/>
  <c r="X910" i="7"/>
  <c r="Z910" i="7" s="1"/>
  <c r="X1174" i="7"/>
  <c r="Z1174" i="7" s="1"/>
  <c r="X239" i="7"/>
  <c r="Z239" i="7" s="1"/>
  <c r="X575" i="7"/>
  <c r="Z575" i="7" s="1"/>
  <c r="X947" i="7"/>
  <c r="Z947" i="7" s="1"/>
  <c r="X36" i="7"/>
  <c r="Z36" i="7" s="1"/>
  <c r="X336" i="7"/>
  <c r="Z336" i="7" s="1"/>
  <c r="X636" i="7"/>
  <c r="Z636" i="7" s="1"/>
  <c r="X912" i="7"/>
  <c r="Z912" i="7" s="1"/>
  <c r="X805" i="7"/>
  <c r="Z805" i="7" s="1"/>
  <c r="X1105" i="7"/>
  <c r="Z1105" i="7" s="1"/>
  <c r="X42" i="7"/>
  <c r="Z42" i="7" s="1"/>
  <c r="X114" i="7"/>
  <c r="Z114" i="7" s="1"/>
  <c r="X186" i="7"/>
  <c r="Z186" i="7" s="1"/>
  <c r="X258" i="7"/>
  <c r="Z258" i="7" s="1"/>
  <c r="X330" i="7"/>
  <c r="Z330" i="7" s="1"/>
  <c r="X297" i="7"/>
  <c r="Z297" i="7" s="1"/>
  <c r="X573" i="7"/>
  <c r="Z573" i="7" s="1"/>
  <c r="X993" i="7"/>
  <c r="Z993" i="7" s="1"/>
  <c r="X443" i="7"/>
  <c r="Z443" i="7" s="1"/>
  <c r="X803" i="7"/>
  <c r="Z803" i="7" s="1"/>
  <c r="X19" i="7"/>
  <c r="Z19" i="7" s="1"/>
  <c r="X91" i="7"/>
  <c r="Z91" i="7" s="1"/>
  <c r="X163" i="7"/>
  <c r="Z163" i="7" s="1"/>
  <c r="X259" i="7"/>
  <c r="Z259" i="7" s="1"/>
  <c r="X261" i="7"/>
  <c r="Z261" i="7" s="1"/>
  <c r="X621" i="7"/>
  <c r="Z621" i="7" s="1"/>
  <c r="X945" i="7"/>
  <c r="Z945" i="7" s="1"/>
  <c r="X154" i="7"/>
  <c r="Z154" i="7" s="1"/>
  <c r="X466" i="7"/>
  <c r="Z466" i="7" s="1"/>
  <c r="X730" i="7"/>
  <c r="Z730" i="7" s="1"/>
  <c r="X1018" i="7"/>
  <c r="Z1018" i="7" s="1"/>
  <c r="X155" i="7"/>
  <c r="Z155" i="7" s="1"/>
  <c r="X467" i="7"/>
  <c r="Z467" i="7" s="1"/>
  <c r="X839" i="7"/>
  <c r="Z839" i="7" s="1"/>
  <c r="X96" i="7"/>
  <c r="Z96" i="7" s="1"/>
  <c r="X360" i="7"/>
  <c r="Z360" i="7" s="1"/>
  <c r="X660" i="7"/>
  <c r="Z660" i="7" s="1"/>
  <c r="X936" i="7"/>
  <c r="Z936" i="7" s="1"/>
  <c r="X925" i="7"/>
  <c r="Z925" i="7" s="1"/>
  <c r="X213" i="7"/>
  <c r="Z213" i="7" s="1"/>
  <c r="X288" i="7"/>
  <c r="Z288" i="7" s="1"/>
  <c r="X13" i="7"/>
  <c r="Z13" i="7" s="1"/>
  <c r="X97" i="7"/>
  <c r="Z97" i="7" s="1"/>
  <c r="X169" i="7"/>
  <c r="Z169" i="7" s="1"/>
  <c r="X241" i="7"/>
  <c r="Z241" i="7" s="1"/>
  <c r="X313" i="7"/>
  <c r="Z313" i="7" s="1"/>
  <c r="X385" i="7"/>
  <c r="Z385" i="7" s="1"/>
  <c r="X457" i="7"/>
  <c r="Z457" i="7" s="1"/>
  <c r="X529" i="7"/>
  <c r="Z529" i="7" s="1"/>
  <c r="X601" i="7"/>
  <c r="Z601" i="7" s="1"/>
  <c r="X673" i="7"/>
  <c r="Z673" i="7" s="1"/>
  <c r="X745" i="7"/>
  <c r="Z745" i="7" s="1"/>
  <c r="X38" i="7"/>
  <c r="Z38" i="7" s="1"/>
  <c r="X110" i="7"/>
  <c r="Z110" i="7" s="1"/>
  <c r="X182" i="7"/>
  <c r="Z182" i="7" s="1"/>
  <c r="X254" i="7"/>
  <c r="Z254" i="7" s="1"/>
  <c r="X326" i="7"/>
  <c r="Z326" i="7" s="1"/>
  <c r="X398" i="7"/>
  <c r="Z398" i="7" s="1"/>
  <c r="X470" i="7"/>
  <c r="Z470" i="7" s="1"/>
  <c r="X542" i="7"/>
  <c r="Z542" i="7" s="1"/>
  <c r="X614" i="7"/>
  <c r="Z614" i="7" s="1"/>
  <c r="X686" i="7"/>
  <c r="Z686" i="7" s="1"/>
  <c r="X758" i="7"/>
  <c r="Z758" i="7" s="1"/>
  <c r="X830" i="7"/>
  <c r="Z830" i="7" s="1"/>
  <c r="X902" i="7"/>
  <c r="Z902" i="7" s="1"/>
  <c r="X974" i="7"/>
  <c r="Z974" i="7" s="1"/>
  <c r="X1046" i="7"/>
  <c r="Z1046" i="7" s="1"/>
  <c r="X1118" i="7"/>
  <c r="Z1118" i="7" s="1"/>
  <c r="X327" i="7"/>
  <c r="Z327" i="7" s="1"/>
  <c r="X399" i="7"/>
  <c r="Z399" i="7" s="1"/>
  <c r="X471" i="7"/>
  <c r="Z471" i="7" s="1"/>
  <c r="X543" i="7"/>
  <c r="Z543" i="7" s="1"/>
  <c r="X615" i="7"/>
  <c r="Z615" i="7" s="1"/>
  <c r="X699" i="7"/>
  <c r="Z699" i="7" s="1"/>
  <c r="X771" i="7"/>
  <c r="Z771" i="7" s="1"/>
  <c r="X843" i="7"/>
  <c r="Z843" i="7" s="1"/>
  <c r="X915" i="7"/>
  <c r="Z915" i="7" s="1"/>
  <c r="X987" i="7"/>
  <c r="Z987" i="7" s="1"/>
  <c r="X1059" i="7"/>
  <c r="Z1059" i="7" s="1"/>
  <c r="X1131" i="7"/>
  <c r="Z1131" i="7" s="1"/>
  <c r="X29" i="7"/>
  <c r="Z29" i="7" s="1"/>
  <c r="X137" i="7"/>
  <c r="Z137" i="7" s="1"/>
  <c r="X269" i="7"/>
  <c r="Z269" i="7" s="1"/>
  <c r="X413" i="7"/>
  <c r="Z413" i="7" s="1"/>
  <c r="X557" i="7"/>
  <c r="Z557" i="7" s="1"/>
  <c r="X701" i="7"/>
  <c r="Z701" i="7" s="1"/>
  <c r="X845" i="7"/>
  <c r="Z845" i="7" s="1"/>
  <c r="X989" i="7"/>
  <c r="Z989" i="7" s="1"/>
  <c r="X1133" i="7"/>
  <c r="Z1133" i="7" s="1"/>
  <c r="X414" i="7"/>
  <c r="Z414" i="7" s="1"/>
  <c r="X486" i="7"/>
  <c r="Z486" i="7" s="1"/>
  <c r="X618" i="7"/>
  <c r="Z618" i="7" s="1"/>
  <c r="X810" i="7"/>
  <c r="Z810" i="7" s="1"/>
  <c r="X1002" i="7"/>
  <c r="Z1002" i="7" s="1"/>
  <c r="X1170" i="7"/>
  <c r="Z1170" i="7" s="1"/>
  <c r="X379" i="7"/>
  <c r="Z379" i="7" s="1"/>
  <c r="X523" i="7"/>
  <c r="Z523" i="7" s="1"/>
  <c r="X679" i="7"/>
  <c r="Z679" i="7" s="1"/>
  <c r="X835" i="7"/>
  <c r="Z835" i="7" s="1"/>
  <c r="X991" i="7"/>
  <c r="Z991" i="7" s="1"/>
  <c r="X1147" i="7"/>
  <c r="Z1147" i="7" s="1"/>
  <c r="X92" i="7"/>
  <c r="Z92" i="7" s="1"/>
  <c r="X224" i="7"/>
  <c r="Z224" i="7" s="1"/>
  <c r="X368" i="7"/>
  <c r="Z368" i="7" s="1"/>
  <c r="X524" i="7"/>
  <c r="Z524" i="7" s="1"/>
  <c r="X668" i="7"/>
  <c r="Z668" i="7" s="1"/>
  <c r="X800" i="7"/>
  <c r="Z800" i="7" s="1"/>
  <c r="X944" i="7"/>
  <c r="Z944" i="7" s="1"/>
  <c r="X1088" i="7"/>
  <c r="Z1088" i="7" s="1"/>
  <c r="X81" i="7"/>
  <c r="Z81" i="7" s="1"/>
  <c r="X345" i="7"/>
  <c r="Z345" i="7" s="1"/>
  <c r="X705" i="7"/>
  <c r="Z705" i="7" s="1"/>
  <c r="X1065" i="7"/>
  <c r="Z1065" i="7" s="1"/>
  <c r="X94" i="7"/>
  <c r="Z94" i="7" s="1"/>
  <c r="X382" i="7"/>
  <c r="Z382" i="7" s="1"/>
  <c r="X670" i="7"/>
  <c r="Z670" i="7" s="1"/>
  <c r="X946" i="7"/>
  <c r="Z946" i="7" s="1"/>
  <c r="X47" i="7"/>
  <c r="Z47" i="7" s="1"/>
  <c r="X275" i="7"/>
  <c r="Z275" i="7" s="1"/>
  <c r="X623" i="7"/>
  <c r="Z623" i="7" s="1"/>
  <c r="X1007" i="7"/>
  <c r="Z1007" i="7" s="1"/>
  <c r="H3" i="12" l="1"/>
  <c r="Z88" i="7"/>
  <c r="AE88" i="7" s="1"/>
  <c r="C14" i="12" s="1"/>
  <c r="AE822" i="7"/>
  <c r="AD822" i="7"/>
  <c r="AE158" i="7"/>
  <c r="AD158" i="7"/>
  <c r="AE127" i="7"/>
  <c r="AD127" i="7"/>
  <c r="AE1033" i="7"/>
  <c r="AD1033" i="7"/>
  <c r="AD705" i="7"/>
  <c r="AE705" i="7"/>
  <c r="AD609" i="7"/>
  <c r="AE609" i="7"/>
  <c r="AE718" i="7"/>
  <c r="AD718" i="7"/>
  <c r="AE290" i="7"/>
  <c r="AD290" i="7"/>
  <c r="AE1089" i="7"/>
  <c r="AD1089" i="7"/>
  <c r="AD657" i="7"/>
  <c r="AE657" i="7"/>
  <c r="AD910" i="7"/>
  <c r="AE910" i="7"/>
  <c r="AE1042" i="7"/>
  <c r="AD1042" i="7"/>
  <c r="AE383" i="7"/>
  <c r="AD383" i="7"/>
  <c r="AE322" i="7"/>
  <c r="AD322" i="7"/>
  <c r="AE1132" i="7"/>
  <c r="AD1132" i="7"/>
  <c r="AE1119" i="7"/>
  <c r="AD1119" i="7"/>
  <c r="AE14" i="7"/>
  <c r="AD14" i="7"/>
  <c r="AE884" i="7"/>
  <c r="AD884" i="7"/>
  <c r="AE54" i="7"/>
  <c r="AD54" i="7"/>
  <c r="AD297" i="7"/>
  <c r="AE297" i="7"/>
  <c r="AE636" i="7"/>
  <c r="AD636" i="7"/>
  <c r="AE963" i="7"/>
  <c r="AD963" i="7"/>
  <c r="AD528" i="7"/>
  <c r="AE528" i="7"/>
  <c r="AE1177" i="7"/>
  <c r="AD1177" i="7"/>
  <c r="AE197" i="7"/>
  <c r="AD197" i="7"/>
  <c r="AE150" i="7"/>
  <c r="AD150" i="7"/>
  <c r="AE606" i="7"/>
  <c r="AD606" i="7"/>
  <c r="AE410" i="7"/>
  <c r="AD410" i="7"/>
  <c r="AE823" i="7"/>
  <c r="AD823" i="7"/>
  <c r="AD327" i="7"/>
  <c r="AE327" i="7"/>
  <c r="AE796" i="7"/>
  <c r="AD796" i="7"/>
  <c r="AD599" i="7"/>
  <c r="AE599" i="7"/>
  <c r="AE945" i="7"/>
  <c r="AD945" i="7"/>
  <c r="AE931" i="7"/>
  <c r="AD931" i="7"/>
  <c r="AE552" i="7"/>
  <c r="AD552" i="7"/>
  <c r="AE792" i="7"/>
  <c r="AD792" i="7"/>
  <c r="AE406" i="7"/>
  <c r="AD406" i="7"/>
  <c r="AE1093" i="7"/>
  <c r="AD1093" i="7"/>
  <c r="AE96" i="7"/>
  <c r="AD96" i="7"/>
  <c r="AE788" i="7"/>
  <c r="AD788" i="7"/>
  <c r="AE1145" i="7"/>
  <c r="AD1145" i="7"/>
  <c r="AE47" i="7"/>
  <c r="AD47" i="7"/>
  <c r="AE1138" i="7"/>
  <c r="AD1138" i="7"/>
  <c r="AE821" i="7"/>
  <c r="AD821" i="7"/>
  <c r="AE887" i="7"/>
  <c r="AD887" i="7"/>
  <c r="AD501" i="7"/>
  <c r="AE501" i="7"/>
  <c r="AE619" i="7"/>
  <c r="AD619" i="7"/>
  <c r="AE354" i="7"/>
  <c r="AD354" i="7"/>
  <c r="AE1013" i="7"/>
  <c r="AD1013" i="7"/>
  <c r="AD647" i="7"/>
  <c r="AE647" i="7"/>
  <c r="AD537" i="7"/>
  <c r="AE537" i="7"/>
  <c r="AE438" i="7"/>
  <c r="AD438" i="7"/>
  <c r="AE66" i="7"/>
  <c r="AD66" i="7"/>
  <c r="AE715" i="7"/>
  <c r="AD715" i="7"/>
  <c r="AE128" i="7"/>
  <c r="AD128" i="7"/>
  <c r="AE426" i="7"/>
  <c r="AD426" i="7"/>
  <c r="AD818" i="7"/>
  <c r="AE818" i="7"/>
  <c r="AE1090" i="7"/>
  <c r="AD1090" i="7"/>
  <c r="AE289" i="7"/>
  <c r="AD289" i="7"/>
  <c r="AE702" i="7"/>
  <c r="AD702" i="7"/>
  <c r="AE421" i="7"/>
  <c r="AD421" i="7"/>
  <c r="AD934" i="7"/>
  <c r="AE934" i="7"/>
  <c r="AE843" i="7"/>
  <c r="AD843" i="7"/>
  <c r="AE872" i="7"/>
  <c r="AD872" i="7"/>
  <c r="AE447" i="7"/>
  <c r="AD447" i="7"/>
  <c r="AE1115" i="7"/>
  <c r="AD1115" i="7"/>
  <c r="AE484" i="7"/>
  <c r="AD484" i="7"/>
  <c r="AD532" i="7"/>
  <c r="AE532" i="7"/>
  <c r="AE79" i="7"/>
  <c r="AD79" i="7"/>
  <c r="AD986" i="7"/>
  <c r="AE986" i="7"/>
  <c r="AE707" i="7"/>
  <c r="AD707" i="7"/>
  <c r="AE269" i="7"/>
  <c r="AD269" i="7"/>
  <c r="AE529" i="7"/>
  <c r="AD529" i="7"/>
  <c r="AE344" i="7"/>
  <c r="AD344" i="7"/>
  <c r="AE371" i="7"/>
  <c r="AD371" i="7"/>
  <c r="AE1094" i="7"/>
  <c r="AD1094" i="7"/>
  <c r="AE178" i="7"/>
  <c r="AD178" i="7"/>
  <c r="AE871" i="7"/>
  <c r="AD871" i="7"/>
  <c r="AE104" i="7"/>
  <c r="AD104" i="7"/>
  <c r="AD669" i="7"/>
  <c r="AE669" i="7"/>
  <c r="AD853" i="7"/>
  <c r="AE853" i="7"/>
  <c r="AE658" i="7"/>
  <c r="AD658" i="7"/>
  <c r="AE830" i="7"/>
  <c r="AD830" i="7"/>
  <c r="AE819" i="7"/>
  <c r="AD819" i="7"/>
  <c r="AE359" i="7"/>
  <c r="AD359" i="7"/>
  <c r="AE452" i="7"/>
  <c r="AD452" i="7"/>
  <c r="AD61" i="7"/>
  <c r="AE61" i="7"/>
  <c r="AE504" i="7"/>
  <c r="AD504" i="7"/>
  <c r="AE409" i="7"/>
  <c r="AD409" i="7"/>
  <c r="AE706" i="7"/>
  <c r="AD706" i="7"/>
  <c r="AE930" i="7"/>
  <c r="AD930" i="7"/>
  <c r="AE925" i="7"/>
  <c r="AD925" i="7"/>
  <c r="AE935" i="7"/>
  <c r="AD935" i="7"/>
  <c r="AE737" i="7"/>
  <c r="AD737" i="7"/>
  <c r="AE572" i="7"/>
  <c r="AD572" i="7"/>
  <c r="AE1083" i="7"/>
  <c r="AD1083" i="7"/>
  <c r="AE495" i="7"/>
  <c r="AD495" i="7"/>
  <c r="AD913" i="7"/>
  <c r="AE913" i="7"/>
  <c r="AE471" i="7"/>
  <c r="AD471" i="7"/>
  <c r="AE110" i="7"/>
  <c r="AD110" i="7"/>
  <c r="AE262" i="7"/>
  <c r="AD262" i="7"/>
  <c r="AE1034" i="7"/>
  <c r="AD1034" i="7"/>
  <c r="AE549" i="7"/>
  <c r="AD549" i="7"/>
  <c r="AE162" i="7"/>
  <c r="AD162" i="7"/>
  <c r="AD897" i="7"/>
  <c r="AE897" i="7"/>
  <c r="AE1071" i="7"/>
  <c r="AD1071" i="7"/>
  <c r="AE595" i="7"/>
  <c r="AD595" i="7"/>
  <c r="AE180" i="7"/>
  <c r="AD180" i="7"/>
  <c r="AE175" i="7"/>
  <c r="AD175" i="7"/>
  <c r="AE342" i="7"/>
  <c r="AD342" i="7"/>
  <c r="AE191" i="7"/>
  <c r="AD191" i="7"/>
  <c r="AE1163" i="7"/>
  <c r="AD1163" i="7"/>
  <c r="AE395" i="7"/>
  <c r="AD395" i="7"/>
  <c r="AE148" i="7"/>
  <c r="AD148" i="7"/>
  <c r="AE221" i="7"/>
  <c r="AD221" i="7"/>
  <c r="AE433" i="7"/>
  <c r="AD433" i="7"/>
  <c r="AE1043" i="7"/>
  <c r="AD1043" i="7"/>
  <c r="AE431" i="7"/>
  <c r="AD431" i="7"/>
  <c r="AD506" i="7"/>
  <c r="AE506" i="7"/>
  <c r="AE548" i="7"/>
  <c r="AD548" i="7"/>
  <c r="AE780" i="7"/>
  <c r="AD780" i="7"/>
  <c r="AE168" i="7"/>
  <c r="AD168" i="7"/>
  <c r="AD369" i="7"/>
  <c r="AE369" i="7"/>
  <c r="AE772" i="7"/>
  <c r="AD772" i="7"/>
  <c r="AD614" i="7"/>
  <c r="AE614" i="7"/>
  <c r="AD521" i="7"/>
  <c r="AE521" i="7"/>
  <c r="AE304" i="7"/>
  <c r="AD304" i="7"/>
  <c r="AE245" i="7"/>
  <c r="AD245" i="7"/>
  <c r="AE314" i="7"/>
  <c r="AD314" i="7"/>
  <c r="AE517" i="7"/>
  <c r="AD517" i="7"/>
  <c r="AE704" i="7"/>
  <c r="AD704" i="7"/>
  <c r="AE570" i="7"/>
  <c r="AD570" i="7"/>
  <c r="AE692" i="7"/>
  <c r="AD692" i="7"/>
  <c r="AD338" i="7"/>
  <c r="AE338" i="7"/>
  <c r="AE512" i="7"/>
  <c r="AD512" i="7"/>
  <c r="AE219" i="7"/>
  <c r="AD219" i="7"/>
  <c r="AE283" i="7"/>
  <c r="AD283" i="7"/>
  <c r="AD381" i="7"/>
  <c r="AE381" i="7"/>
  <c r="AE996" i="7"/>
  <c r="AD996" i="7"/>
  <c r="AE536" i="7"/>
  <c r="AD536" i="7"/>
  <c r="AD1015" i="7"/>
  <c r="AE1015" i="7"/>
  <c r="AE901" i="7"/>
  <c r="AD901" i="7"/>
  <c r="AE749" i="7"/>
  <c r="AD749" i="7"/>
  <c r="AD206" i="7"/>
  <c r="AE206" i="7"/>
  <c r="AE999" i="7"/>
  <c r="AD999" i="7"/>
  <c r="AE1021" i="7"/>
  <c r="AD1021" i="7"/>
  <c r="AD21" i="7"/>
  <c r="AE21" i="7"/>
  <c r="AE776" i="7"/>
  <c r="AD776" i="7"/>
  <c r="AE1144" i="7"/>
  <c r="AD1144" i="7"/>
  <c r="AE708" i="7"/>
  <c r="AD708" i="7"/>
  <c r="AE103" i="7"/>
  <c r="AD103" i="7"/>
  <c r="AE752" i="7"/>
  <c r="AD752" i="7"/>
  <c r="AE1060" i="7"/>
  <c r="AD1060" i="7"/>
  <c r="AE486" i="7"/>
  <c r="AD486" i="7"/>
  <c r="AD1046" i="7"/>
  <c r="AE1046" i="7"/>
  <c r="AE728" i="7"/>
  <c r="AD728" i="7"/>
  <c r="AE232" i="7"/>
  <c r="AD232" i="7"/>
  <c r="AE1047" i="7"/>
  <c r="AD1047" i="7"/>
  <c r="AE179" i="7"/>
  <c r="AD179" i="7"/>
  <c r="AE775" i="7"/>
  <c r="AD775" i="7"/>
  <c r="AE18" i="7"/>
  <c r="AD18" i="7"/>
  <c r="AD454" i="7"/>
  <c r="AE454" i="7"/>
  <c r="AE430" i="7"/>
  <c r="AD430" i="7"/>
  <c r="AE143" i="7"/>
  <c r="AD143" i="7"/>
  <c r="AE1061" i="7"/>
  <c r="AD1061" i="7"/>
  <c r="AD767" i="7"/>
  <c r="AE767" i="7"/>
  <c r="AE32" i="7"/>
  <c r="AD32" i="7"/>
  <c r="AE134" i="7"/>
  <c r="AD134" i="7"/>
  <c r="AE187" i="7"/>
  <c r="AD187" i="7"/>
  <c r="AE400" i="7"/>
  <c r="AD400" i="7"/>
  <c r="AE691" i="7"/>
  <c r="AD691" i="7"/>
  <c r="AE1081" i="7"/>
  <c r="AD1081" i="7"/>
  <c r="AE699" i="7"/>
  <c r="AD699" i="7"/>
  <c r="AE660" i="7"/>
  <c r="AD660" i="7"/>
  <c r="AE160" i="7"/>
  <c r="AD160" i="7"/>
  <c r="AD69" i="7"/>
  <c r="AE69" i="7"/>
  <c r="AE373" i="7"/>
  <c r="AD373" i="7"/>
  <c r="AE631" i="7"/>
  <c r="AD631" i="7"/>
  <c r="AE649" i="7"/>
  <c r="AD649" i="7"/>
  <c r="AE1009" i="7"/>
  <c r="AD1009" i="7"/>
  <c r="AE1024" i="7"/>
  <c r="AD1024" i="7"/>
  <c r="AE216" i="7"/>
  <c r="AD216" i="7"/>
  <c r="AE435" i="7"/>
  <c r="AD435" i="7"/>
  <c r="AE613" i="7"/>
  <c r="AD613" i="7"/>
  <c r="AE407" i="7"/>
  <c r="AD407" i="7"/>
  <c r="AE1054" i="7"/>
  <c r="AD1054" i="7"/>
  <c r="AD939" i="7"/>
  <c r="AE939" i="7"/>
  <c r="AE265" i="7"/>
  <c r="AD265" i="7"/>
  <c r="AE924" i="7"/>
  <c r="AD924" i="7"/>
  <c r="AE965" i="7"/>
  <c r="AD965" i="7"/>
  <c r="AE864" i="7"/>
  <c r="AD864" i="7"/>
  <c r="AE668" i="7"/>
  <c r="AD668" i="7"/>
  <c r="AE615" i="7"/>
  <c r="AD615" i="7"/>
  <c r="AE1097" i="7"/>
  <c r="AD1097" i="7"/>
  <c r="AE1176" i="7"/>
  <c r="AD1176" i="7"/>
  <c r="AE975" i="7"/>
  <c r="AD975" i="7"/>
  <c r="AE900" i="7"/>
  <c r="AD900" i="7"/>
  <c r="AE1004" i="7"/>
  <c r="AD1004" i="7"/>
  <c r="AE302" i="7"/>
  <c r="AD302" i="7"/>
  <c r="AD813" i="7"/>
  <c r="AE813" i="7"/>
  <c r="AE80" i="7"/>
  <c r="AD80" i="7"/>
  <c r="AE1020" i="7"/>
  <c r="AD1020" i="7"/>
  <c r="AE87" i="7"/>
  <c r="AD87" i="7"/>
  <c r="AE130" i="7"/>
  <c r="AD130" i="7"/>
  <c r="AE1102" i="7"/>
  <c r="AD1102" i="7"/>
  <c r="AE164" i="7"/>
  <c r="AD164" i="7"/>
  <c r="AE1095" i="7"/>
  <c r="AD1095" i="7"/>
  <c r="AE650" i="7"/>
  <c r="AD650" i="7"/>
  <c r="AD1026" i="7"/>
  <c r="AE1026" i="7"/>
  <c r="AD309" i="7"/>
  <c r="AE309" i="7"/>
  <c r="AD1159" i="7"/>
  <c r="AE1159" i="7"/>
  <c r="AE52" i="7"/>
  <c r="AD52" i="7"/>
  <c r="AE461" i="7"/>
  <c r="AD461" i="7"/>
  <c r="AD62" i="7"/>
  <c r="AE62" i="7"/>
  <c r="AE757" i="7"/>
  <c r="AD757" i="7"/>
  <c r="AE756" i="7"/>
  <c r="AD756" i="7"/>
  <c r="AE43" i="7"/>
  <c r="AD43" i="7"/>
  <c r="AE210" i="7"/>
  <c r="AD210" i="7"/>
  <c r="AD82" i="7"/>
  <c r="AE82" i="7"/>
  <c r="AE1000" i="7"/>
  <c r="AD1000" i="7"/>
  <c r="AD624" i="7"/>
  <c r="AE624" i="7"/>
  <c r="AE135" i="7"/>
  <c r="AD135" i="7"/>
  <c r="AE144" i="7"/>
  <c r="AD144" i="7"/>
  <c r="AE863" i="7"/>
  <c r="AD863" i="7"/>
  <c r="AE198" i="7"/>
  <c r="AD198" i="7"/>
  <c r="AE547" i="7"/>
  <c r="AD547" i="7"/>
  <c r="AE833" i="7"/>
  <c r="AD833" i="7"/>
  <c r="AD789" i="7"/>
  <c r="AE789" i="7"/>
  <c r="AD793" i="7"/>
  <c r="AE793" i="7"/>
  <c r="AE1131" i="7"/>
  <c r="AD1131" i="7"/>
  <c r="AE902" i="7"/>
  <c r="AD902" i="7"/>
  <c r="AE154" i="7"/>
  <c r="AD154" i="7"/>
  <c r="AE114" i="7"/>
  <c r="AD114" i="7"/>
  <c r="AE947" i="7"/>
  <c r="AD947" i="7"/>
  <c r="AE440" i="7"/>
  <c r="AD440" i="7"/>
  <c r="AE876" i="7"/>
  <c r="AD876" i="7"/>
  <c r="AD903" i="7"/>
  <c r="AE903" i="7"/>
  <c r="AD602" i="7"/>
  <c r="AE602" i="7"/>
  <c r="AD26" i="7"/>
  <c r="AE26" i="7"/>
  <c r="AE860" i="7"/>
  <c r="AD860" i="7"/>
  <c r="AE808" i="7"/>
  <c r="AD808" i="7"/>
  <c r="AD171" i="7"/>
  <c r="AE171" i="7"/>
  <c r="AE476" i="7"/>
  <c r="AD476" i="7"/>
  <c r="AE487" i="7"/>
  <c r="AD487" i="7"/>
  <c r="AE719" i="7"/>
  <c r="AD719" i="7"/>
  <c r="AD489" i="7"/>
  <c r="AE489" i="7"/>
  <c r="AE131" i="7"/>
  <c r="AD131" i="7"/>
  <c r="AD969" i="7"/>
  <c r="AE969" i="7"/>
  <c r="AD9" i="7"/>
  <c r="AE9" i="7"/>
  <c r="AE814" i="7"/>
  <c r="AD814" i="7"/>
  <c r="AE773" i="7"/>
  <c r="AD773" i="7"/>
  <c r="AD363" i="7"/>
  <c r="AE363" i="7"/>
  <c r="AE74" i="7"/>
  <c r="AD74" i="7"/>
  <c r="AD109" i="7"/>
  <c r="AE109" i="7"/>
  <c r="AE117" i="7"/>
  <c r="AD117" i="7"/>
  <c r="AE961" i="7"/>
  <c r="AD961" i="7"/>
  <c r="AE305" i="7"/>
  <c r="AD305" i="7"/>
  <c r="AE1141" i="7"/>
  <c r="AD1141" i="7"/>
  <c r="AE291" i="7"/>
  <c r="AD291" i="7"/>
  <c r="AD766" i="7"/>
  <c r="AE766" i="7"/>
  <c r="AE883" i="7"/>
  <c r="AD883" i="7"/>
  <c r="AD1142" i="7"/>
  <c r="AE1142" i="7"/>
  <c r="AD193" i="7"/>
  <c r="AE193" i="7"/>
  <c r="AE483" i="7"/>
  <c r="AD483" i="7"/>
  <c r="AE923" i="7"/>
  <c r="AD923" i="7"/>
  <c r="AE1055" i="7"/>
  <c r="AD1055" i="7"/>
  <c r="AE295" i="7"/>
  <c r="AD295" i="7"/>
  <c r="AE713" i="7"/>
  <c r="AD713" i="7"/>
  <c r="AE256" i="7"/>
  <c r="AD256" i="7"/>
  <c r="AD348" i="7"/>
  <c r="AE348" i="7"/>
  <c r="AD981" i="7"/>
  <c r="AE981" i="7"/>
  <c r="AE1007" i="7"/>
  <c r="AD1007" i="7"/>
  <c r="AE831" i="7"/>
  <c r="AD831" i="7"/>
  <c r="AE229" i="7"/>
  <c r="AD229" i="7"/>
  <c r="AE612" i="7"/>
  <c r="AD612" i="7"/>
  <c r="AE682" i="7"/>
  <c r="AD682" i="7"/>
  <c r="AE151" i="7"/>
  <c r="AD151" i="7"/>
  <c r="AE318" i="7"/>
  <c r="AD318" i="7"/>
  <c r="AD550" i="7"/>
  <c r="AE550" i="7"/>
  <c r="AE787" i="7"/>
  <c r="AD787" i="7"/>
  <c r="AE666" i="7"/>
  <c r="AD666" i="7"/>
  <c r="AE353" i="7"/>
  <c r="AD353" i="7"/>
  <c r="AE736" i="7"/>
  <c r="AD736" i="7"/>
  <c r="AE220" i="7"/>
  <c r="AD220" i="7"/>
  <c r="AE192" i="7"/>
  <c r="AD192" i="7"/>
  <c r="AD1029" i="7"/>
  <c r="AE1029" i="7"/>
  <c r="AE99" i="7"/>
  <c r="AD99" i="7"/>
  <c r="AE503" i="7"/>
  <c r="AD503" i="7"/>
  <c r="AD585" i="7"/>
  <c r="AE585" i="7"/>
  <c r="AE320" i="7"/>
  <c r="AD320" i="7"/>
  <c r="AE953" i="7"/>
  <c r="AD953" i="7"/>
  <c r="AE1035" i="7"/>
  <c r="AD1035" i="7"/>
  <c r="AE806" i="7"/>
  <c r="AD806" i="7"/>
  <c r="AE505" i="7"/>
  <c r="AD505" i="7"/>
  <c r="AE455" i="7"/>
  <c r="AD455" i="7"/>
  <c r="AD165" i="7"/>
  <c r="AE165" i="7"/>
  <c r="AD189" i="7"/>
  <c r="AE189" i="7"/>
  <c r="AE828" i="7"/>
  <c r="AD828" i="7"/>
  <c r="AE1078" i="7"/>
  <c r="AD1078" i="7"/>
  <c r="AD1124" i="7"/>
  <c r="AE1124" i="7"/>
  <c r="AD1027" i="7"/>
  <c r="AE1027" i="7"/>
  <c r="AE978" i="7"/>
  <c r="AD978" i="7"/>
  <c r="AE473" i="7"/>
  <c r="AD473" i="7"/>
  <c r="AE868" i="7"/>
  <c r="AD868" i="7"/>
  <c r="AE280" i="7"/>
  <c r="AD280" i="7"/>
  <c r="AE444" i="7"/>
  <c r="AD444" i="7"/>
  <c r="AE597" i="7"/>
  <c r="AD597" i="7"/>
  <c r="AE15" i="7"/>
  <c r="AD15" i="7"/>
  <c r="AE1079" i="7"/>
  <c r="AD1079" i="7"/>
  <c r="AD405" i="7"/>
  <c r="AE405" i="7"/>
  <c r="AE703" i="7"/>
  <c r="AD703" i="7"/>
  <c r="AE469" i="7"/>
  <c r="AD469" i="7"/>
  <c r="AE1016" i="7"/>
  <c r="AD1016" i="7"/>
  <c r="AE44" i="7"/>
  <c r="AD44" i="7"/>
  <c r="AE906" i="7"/>
  <c r="AD906" i="7"/>
  <c r="AE951" i="7"/>
  <c r="AD951" i="7"/>
  <c r="AE1154" i="7"/>
  <c r="AD1154" i="7"/>
  <c r="AE781" i="7"/>
  <c r="AD781" i="7"/>
  <c r="AD133" i="7"/>
  <c r="AE133" i="7"/>
  <c r="AE339" i="7"/>
  <c r="AD339" i="7"/>
  <c r="AE35" i="7"/>
  <c r="AD35" i="7"/>
  <c r="AE299" i="7"/>
  <c r="AD299" i="7"/>
  <c r="AE199" i="7"/>
  <c r="AD199" i="7"/>
  <c r="AE1056" i="7"/>
  <c r="AD1056" i="7"/>
  <c r="AE1100" i="7"/>
  <c r="AD1100" i="7"/>
  <c r="AE1003" i="7"/>
  <c r="AD1003" i="7"/>
  <c r="AE149" i="7"/>
  <c r="AD149" i="7"/>
  <c r="AE556" i="7"/>
  <c r="AD556" i="7"/>
  <c r="AE841" i="7"/>
  <c r="AD841" i="7"/>
  <c r="AD456" i="7"/>
  <c r="AE456" i="7"/>
  <c r="AE478" i="7"/>
  <c r="AD478" i="7"/>
  <c r="AE716" i="7"/>
  <c r="AD716" i="7"/>
  <c r="AE727" i="7"/>
  <c r="AD727" i="7"/>
  <c r="AE522" i="7"/>
  <c r="AD522" i="7"/>
  <c r="AE1070" i="7"/>
  <c r="AD1070" i="7"/>
  <c r="AD566" i="7"/>
  <c r="AE566" i="7"/>
  <c r="AE769" i="7"/>
  <c r="AD769" i="7"/>
  <c r="AE121" i="7"/>
  <c r="AD121" i="7"/>
  <c r="AD253" i="7"/>
  <c r="AE253" i="7"/>
  <c r="AE468" i="7"/>
  <c r="AD468" i="7"/>
  <c r="AE250" i="7"/>
  <c r="AD250" i="7"/>
  <c r="AE587" i="7"/>
  <c r="AD587" i="7"/>
  <c r="AE138" i="7"/>
  <c r="AD138" i="7"/>
  <c r="AD1041" i="7"/>
  <c r="AE1041" i="7"/>
  <c r="AE332" i="7"/>
  <c r="AD332" i="7"/>
  <c r="AE1110" i="7"/>
  <c r="AD1110" i="7"/>
  <c r="AD569" i="7"/>
  <c r="AE569" i="7"/>
  <c r="AE844" i="7"/>
  <c r="AD844" i="7"/>
  <c r="AD837" i="7"/>
  <c r="AE837" i="7"/>
  <c r="AE63" i="7"/>
  <c r="AD63" i="7"/>
  <c r="AE711" i="7"/>
  <c r="AD711" i="7"/>
  <c r="AE899" i="7"/>
  <c r="AD899" i="7"/>
  <c r="AE126" i="7"/>
  <c r="AD126" i="7"/>
  <c r="AE635" i="7"/>
  <c r="AD635" i="7"/>
  <c r="AE689" i="7"/>
  <c r="AD689" i="7"/>
  <c r="AE244" i="7"/>
  <c r="AD244" i="7"/>
  <c r="AE300" i="7"/>
  <c r="AD300" i="7"/>
  <c r="AD393" i="7"/>
  <c r="AE393" i="7"/>
  <c r="AE948" i="7"/>
  <c r="AD948" i="7"/>
  <c r="AE944" i="7"/>
  <c r="AD944" i="7"/>
  <c r="AD1118" i="7"/>
  <c r="AE1118" i="7"/>
  <c r="AE241" i="7"/>
  <c r="AD241" i="7"/>
  <c r="AE330" i="7"/>
  <c r="AD330" i="7"/>
  <c r="AE714" i="7"/>
  <c r="AD714" i="7"/>
  <c r="AE240" i="7"/>
  <c r="AD240" i="7"/>
  <c r="AD285" i="7"/>
  <c r="AE285" i="7"/>
  <c r="AE459" i="7"/>
  <c r="AD459" i="7"/>
  <c r="AE873" i="7"/>
  <c r="AD873" i="7"/>
  <c r="AD790" i="7"/>
  <c r="AE790" i="7"/>
  <c r="AE943" i="7"/>
  <c r="AD943" i="7"/>
  <c r="AE695" i="7"/>
  <c r="AD695" i="7"/>
  <c r="AE905" i="7"/>
  <c r="AD905" i="7"/>
  <c r="AE516" i="7"/>
  <c r="AD516" i="7"/>
  <c r="AD794" i="7"/>
  <c r="AE794" i="7"/>
  <c r="AE851" i="7"/>
  <c r="AD851" i="7"/>
  <c r="AD782" i="7"/>
  <c r="AE782" i="7"/>
  <c r="AE251" i="7"/>
  <c r="AD251" i="7"/>
  <c r="AE1001" i="7"/>
  <c r="AD1001" i="7"/>
  <c r="AE279" i="7"/>
  <c r="AD279" i="7"/>
  <c r="AE1121" i="7"/>
  <c r="AD1121" i="7"/>
  <c r="AE310" i="7"/>
  <c r="AD310" i="7"/>
  <c r="AE800" i="7"/>
  <c r="AD800" i="7"/>
  <c r="AD542" i="7"/>
  <c r="AE542" i="7"/>
  <c r="AE799" i="7"/>
  <c r="AD799" i="7"/>
  <c r="AE445" i="7"/>
  <c r="AD445" i="7"/>
  <c r="AE1057" i="7"/>
  <c r="AD1057" i="7"/>
  <c r="AD1022" i="7"/>
  <c r="AE1022" i="7"/>
  <c r="AE311" i="7"/>
  <c r="AD311" i="7"/>
  <c r="AE1143" i="7"/>
  <c r="AD1143" i="7"/>
  <c r="AD65" i="7"/>
  <c r="AE65" i="7"/>
  <c r="AE559" i="7"/>
  <c r="AD559" i="7"/>
  <c r="AE263" i="7"/>
  <c r="AD263" i="7"/>
  <c r="AE593" i="7"/>
  <c r="AD593" i="7"/>
  <c r="AE107" i="7"/>
  <c r="AD107" i="7"/>
  <c r="AE859" i="7"/>
  <c r="AD859" i="7"/>
  <c r="AD394" i="7"/>
  <c r="AE394" i="7"/>
  <c r="AE745" i="7"/>
  <c r="AD745" i="7"/>
  <c r="AE466" i="7"/>
  <c r="AD466" i="7"/>
  <c r="AE22" i="7"/>
  <c r="AD22" i="7"/>
  <c r="AD1045" i="7"/>
  <c r="AE1045" i="7"/>
  <c r="AD170" i="7"/>
  <c r="AE170" i="7"/>
  <c r="AE1063" i="7"/>
  <c r="AD1063" i="7"/>
  <c r="AE768" i="7"/>
  <c r="AD768" i="7"/>
  <c r="AE620" i="7"/>
  <c r="AD620" i="7"/>
  <c r="AE950" i="7"/>
  <c r="AD950" i="7"/>
  <c r="AE479" i="7"/>
  <c r="AD479" i="7"/>
  <c r="AE424" i="7"/>
  <c r="AD424" i="7"/>
  <c r="AE248" i="7"/>
  <c r="AD248" i="7"/>
  <c r="AE146" i="7"/>
  <c r="AD146" i="7"/>
  <c r="AE995" i="7"/>
  <c r="AD995" i="7"/>
  <c r="AE200" i="7"/>
  <c r="AD200" i="7"/>
  <c r="AE351" i="7"/>
  <c r="AD351" i="7"/>
  <c r="AE432" i="7"/>
  <c r="AD432" i="7"/>
  <c r="AE1072" i="7"/>
  <c r="AD1072" i="7"/>
  <c r="AE408" i="7"/>
  <c r="AD408" i="7"/>
  <c r="AD46" i="7"/>
  <c r="AE46" i="7"/>
  <c r="AE1162" i="7"/>
  <c r="AD1162" i="7"/>
  <c r="AE533" i="7"/>
  <c r="AD533" i="7"/>
  <c r="AE223" i="7"/>
  <c r="AD223" i="7"/>
  <c r="AE292" i="7"/>
  <c r="AD292" i="7"/>
  <c r="AE24" i="7"/>
  <c r="AD24" i="7"/>
  <c r="AE1107" i="7"/>
  <c r="AD1107" i="7"/>
  <c r="AE878" i="7"/>
  <c r="AD878" i="7"/>
  <c r="AD73" i="7"/>
  <c r="AE73" i="7"/>
  <c r="AE1104" i="7"/>
  <c r="AD1104" i="7"/>
  <c r="AD417" i="7"/>
  <c r="AE417" i="7"/>
  <c r="AE1158" i="7"/>
  <c r="AD1158" i="7"/>
  <c r="AE952" i="7"/>
  <c r="AD952" i="7"/>
  <c r="AE352" i="7"/>
  <c r="AD352" i="7"/>
  <c r="AE1171" i="7"/>
  <c r="AD1171" i="7"/>
  <c r="AD685" i="7"/>
  <c r="AE685" i="7"/>
  <c r="AD917" i="7"/>
  <c r="AE917" i="7"/>
  <c r="AD205" i="7"/>
  <c r="AE205" i="7"/>
  <c r="AE397" i="7"/>
  <c r="AD397" i="7"/>
  <c r="AE95" i="7"/>
  <c r="AD95" i="7"/>
  <c r="AE954" i="7"/>
  <c r="AD954" i="7"/>
  <c r="AE712" i="7"/>
  <c r="AD712" i="7"/>
  <c r="AE994" i="7"/>
  <c r="AD994" i="7"/>
  <c r="AE744" i="7"/>
  <c r="AD744" i="7"/>
  <c r="AE1039" i="7"/>
  <c r="AD1039" i="7"/>
  <c r="AD867" i="7"/>
  <c r="AE867" i="7"/>
  <c r="AE638" i="7"/>
  <c r="AD638" i="7"/>
  <c r="AD826" i="7"/>
  <c r="AE826" i="7"/>
  <c r="AE108" i="7"/>
  <c r="AD108" i="7"/>
  <c r="AE488" i="7"/>
  <c r="AD488" i="7"/>
  <c r="AD328" i="7"/>
  <c r="AE328" i="7"/>
  <c r="AD93" i="7"/>
  <c r="AE93" i="7"/>
  <c r="AE72" i="7"/>
  <c r="AD72" i="7"/>
  <c r="AE904" i="7"/>
  <c r="AD904" i="7"/>
  <c r="AE588" i="7"/>
  <c r="AD588" i="7"/>
  <c r="AD94" i="7"/>
  <c r="AE94" i="7"/>
  <c r="AE679" i="7"/>
  <c r="AD679" i="7"/>
  <c r="AE1133" i="7"/>
  <c r="AD1133" i="7"/>
  <c r="AD543" i="7"/>
  <c r="AE543" i="7"/>
  <c r="AE673" i="7"/>
  <c r="AD673" i="7"/>
  <c r="AE360" i="7"/>
  <c r="AD360" i="7"/>
  <c r="AE19" i="7"/>
  <c r="AD19" i="7"/>
  <c r="AE921" i="7"/>
  <c r="AD921" i="7"/>
  <c r="AE535" i="7"/>
  <c r="AD535" i="7"/>
  <c r="AE592" i="7"/>
  <c r="AD592" i="7"/>
  <c r="AE671" i="7"/>
  <c r="AD671" i="7"/>
  <c r="AD898" i="7"/>
  <c r="AE898" i="7"/>
  <c r="AD1106" i="7"/>
  <c r="AE1106" i="7"/>
  <c r="AE301" i="7"/>
  <c r="AD301" i="7"/>
  <c r="AE850" i="7"/>
  <c r="AD850" i="7"/>
  <c r="AE907" i="7"/>
  <c r="AD907" i="7"/>
  <c r="AE875" i="7"/>
  <c r="AD875" i="7"/>
  <c r="AD1085" i="7"/>
  <c r="AE1085" i="7"/>
  <c r="AE519" i="7"/>
  <c r="AD519" i="7"/>
  <c r="AE230" i="7"/>
  <c r="AD230" i="7"/>
  <c r="AD477" i="7"/>
  <c r="AE477" i="7"/>
  <c r="AE617" i="7"/>
  <c r="AD617" i="7"/>
  <c r="AE720" i="7"/>
  <c r="AD720" i="7"/>
  <c r="AD1113" i="7"/>
  <c r="AE1113" i="7"/>
  <c r="AD639" i="7"/>
  <c r="AE639" i="7"/>
  <c r="AE1172" i="7"/>
  <c r="AD1172" i="7"/>
  <c r="AE1098" i="7"/>
  <c r="AD1098" i="7"/>
  <c r="AE1023" i="7"/>
  <c r="AD1023" i="7"/>
  <c r="AE578" i="7"/>
  <c r="AD578" i="7"/>
  <c r="AE510" i="7"/>
  <c r="AD510" i="7"/>
  <c r="AE659" i="7"/>
  <c r="AD659" i="7"/>
  <c r="AD429" i="7"/>
  <c r="AE429" i="7"/>
  <c r="AE1030" i="7"/>
  <c r="AD1030" i="7"/>
  <c r="AE786" i="7"/>
  <c r="AD786" i="7"/>
  <c r="AD628" i="7"/>
  <c r="AE628" i="7"/>
  <c r="AE694" i="7"/>
  <c r="AD694" i="7"/>
  <c r="AE848" i="7"/>
  <c r="AD848" i="7"/>
  <c r="AE678" i="7"/>
  <c r="AD678" i="7"/>
  <c r="AE317" i="7"/>
  <c r="AD317" i="7"/>
  <c r="AE795" i="7"/>
  <c r="AD795" i="7"/>
  <c r="AE834" i="7"/>
  <c r="AD834" i="7"/>
  <c r="AD541" i="7"/>
  <c r="AE541" i="7"/>
  <c r="AE562" i="7"/>
  <c r="AD562" i="7"/>
  <c r="AE916" i="7"/>
  <c r="AD916" i="7"/>
  <c r="AD1173" i="7"/>
  <c r="AE1173" i="7"/>
  <c r="AD1005" i="7"/>
  <c r="AE1005" i="7"/>
  <c r="AD527" i="7"/>
  <c r="AE527" i="7"/>
  <c r="AE1019" i="7"/>
  <c r="AD1019" i="7"/>
  <c r="AE464" i="7"/>
  <c r="AD464" i="7"/>
  <c r="AE415" i="7"/>
  <c r="AD415" i="7"/>
  <c r="AE832" i="7"/>
  <c r="AD832" i="7"/>
  <c r="AE316" i="7"/>
  <c r="AD316" i="7"/>
  <c r="AD1065" i="7"/>
  <c r="AE1065" i="7"/>
  <c r="AE524" i="7"/>
  <c r="AD524" i="7"/>
  <c r="AE523" i="7"/>
  <c r="AD523" i="7"/>
  <c r="AE1059" i="7"/>
  <c r="AD1059" i="7"/>
  <c r="AD326" i="7"/>
  <c r="AE326" i="7"/>
  <c r="AE601" i="7"/>
  <c r="AD601" i="7"/>
  <c r="AD13" i="7"/>
  <c r="AE13" i="7"/>
  <c r="AE42" i="7"/>
  <c r="AD42" i="7"/>
  <c r="AD561" i="7"/>
  <c r="AE561" i="7"/>
  <c r="AE391" i="7"/>
  <c r="AD391" i="7"/>
  <c r="AE941" i="7"/>
  <c r="AD941" i="7"/>
  <c r="AE1120" i="7"/>
  <c r="AD1120" i="7"/>
  <c r="AE520" i="7"/>
  <c r="AD520" i="7"/>
  <c r="AE16" i="7"/>
  <c r="AD16" i="7"/>
  <c r="AD357" i="7"/>
  <c r="AE357" i="7"/>
  <c r="AE622" i="7"/>
  <c r="AD622" i="7"/>
  <c r="AE920" i="7"/>
  <c r="AD920" i="7"/>
  <c r="AE967" i="7"/>
  <c r="AD967" i="7"/>
  <c r="AE594" i="7"/>
  <c r="AD594" i="7"/>
  <c r="AE389" i="7"/>
  <c r="AD389" i="7"/>
  <c r="AE888" i="7"/>
  <c r="AD888" i="7"/>
  <c r="AE989" i="7"/>
  <c r="AD989" i="7"/>
  <c r="AE803" i="7"/>
  <c r="AD803" i="7"/>
  <c r="AE575" i="7"/>
  <c r="AD575" i="7"/>
  <c r="AE284" i="7"/>
  <c r="AD284" i="7"/>
  <c r="AE882" i="7"/>
  <c r="AD882" i="7"/>
  <c r="AE600" i="7"/>
  <c r="AD600" i="7"/>
  <c r="AE474" i="7"/>
  <c r="AD474" i="7"/>
  <c r="AE759" i="7"/>
  <c r="AD759" i="7"/>
  <c r="AE530" i="7"/>
  <c r="AD530" i="7"/>
  <c r="AE733" i="7"/>
  <c r="AD733" i="7"/>
  <c r="AE576" i="7"/>
  <c r="AD576" i="7"/>
  <c r="AD226" i="7"/>
  <c r="AE226" i="7"/>
  <c r="AD27" i="7"/>
  <c r="AE27" i="7"/>
  <c r="AE331" i="7"/>
  <c r="AD331" i="7"/>
  <c r="AE797" i="7"/>
  <c r="AD797" i="7"/>
  <c r="AE211" i="7"/>
  <c r="AD211" i="7"/>
  <c r="AE132" i="7"/>
  <c r="AD132" i="7"/>
  <c r="AE411" i="7"/>
  <c r="AD411" i="7"/>
  <c r="AE181" i="7"/>
  <c r="AD181" i="7"/>
  <c r="AE526" i="7"/>
  <c r="AD526" i="7"/>
  <c r="AD629" i="7"/>
  <c r="AE629" i="7"/>
  <c r="AE709" i="7"/>
  <c r="AD709" i="7"/>
  <c r="AD129" i="7"/>
  <c r="AE129" i="7"/>
  <c r="AE754" i="7"/>
  <c r="AD754" i="7"/>
  <c r="AE956" i="7"/>
  <c r="AD956" i="7"/>
  <c r="AE972" i="7"/>
  <c r="AD972" i="7"/>
  <c r="AE173" i="7"/>
  <c r="AD173" i="7"/>
  <c r="AE723" i="7"/>
  <c r="AD723" i="7"/>
  <c r="AE697" i="7"/>
  <c r="AD697" i="7"/>
  <c r="AD1130" i="7"/>
  <c r="AE1130" i="7"/>
  <c r="AE176" i="7"/>
  <c r="AD176" i="7"/>
  <c r="AE918" i="7"/>
  <c r="AD918" i="7"/>
  <c r="AD184" i="7"/>
  <c r="AE184" i="7"/>
  <c r="AE1139" i="7"/>
  <c r="AD1139" i="7"/>
  <c r="AE325" i="7"/>
  <c r="AD325" i="7"/>
  <c r="AE539" i="7"/>
  <c r="AD539" i="7"/>
  <c r="AE167" i="7"/>
  <c r="AD167" i="7"/>
  <c r="AE308" i="7"/>
  <c r="AD308" i="7"/>
  <c r="AE271" i="7"/>
  <c r="AD271" i="7"/>
  <c r="AE545" i="7"/>
  <c r="AD545" i="7"/>
  <c r="AE760" i="7"/>
  <c r="AD760" i="7"/>
  <c r="AE1091" i="7"/>
  <c r="AD1091" i="7"/>
  <c r="AE648" i="7"/>
  <c r="AD648" i="7"/>
  <c r="AE618" i="7"/>
  <c r="AD618" i="7"/>
  <c r="AE730" i="7"/>
  <c r="AD730" i="7"/>
  <c r="AE242" i="7"/>
  <c r="AD242" i="7"/>
  <c r="AE515" i="7"/>
  <c r="AD515" i="7"/>
  <c r="AE260" i="7"/>
  <c r="AD260" i="7"/>
  <c r="AE964" i="7"/>
  <c r="AD964" i="7"/>
  <c r="AE315" i="7"/>
  <c r="AD315" i="7"/>
  <c r="AE764" i="7"/>
  <c r="AD764" i="7"/>
  <c r="AE446" i="7"/>
  <c r="AD446" i="7"/>
  <c r="AE70" i="7"/>
  <c r="AD70" i="7"/>
  <c r="AE90" i="7"/>
  <c r="AD90" i="7"/>
  <c r="AE475" i="7"/>
  <c r="AD475" i="7"/>
  <c r="AE1096" i="7"/>
  <c r="AD1096" i="7"/>
  <c r="AD231" i="7"/>
  <c r="AE231" i="7"/>
  <c r="AD765" i="7"/>
  <c r="AE765" i="7"/>
  <c r="AE463" i="7"/>
  <c r="AD463" i="7"/>
  <c r="AD33" i="7"/>
  <c r="AE33" i="7"/>
  <c r="AD420" i="7"/>
  <c r="AE420" i="7"/>
  <c r="AE51" i="7"/>
  <c r="AD51" i="7"/>
  <c r="AE336" i="7"/>
  <c r="AD336" i="7"/>
  <c r="AE534" i="7"/>
  <c r="AD534" i="7"/>
  <c r="AD1077" i="7"/>
  <c r="AE1077" i="7"/>
  <c r="AE212" i="7"/>
  <c r="AD212" i="7"/>
  <c r="AE746" i="7"/>
  <c r="AD746" i="7"/>
  <c r="AD225" i="7"/>
  <c r="AE225" i="7"/>
  <c r="AE1136" i="7"/>
  <c r="AD1136" i="7"/>
  <c r="AE34" i="7"/>
  <c r="AD34" i="7"/>
  <c r="AE462" i="7"/>
  <c r="AD462" i="7"/>
  <c r="AE374" i="7"/>
  <c r="AD374" i="7"/>
  <c r="AD122" i="7"/>
  <c r="AE122" i="7"/>
  <c r="AE722" i="7"/>
  <c r="AD722" i="7"/>
  <c r="AE204" i="7"/>
  <c r="AD204" i="7"/>
  <c r="AE1038" i="7"/>
  <c r="AD1038" i="7"/>
  <c r="AE1074" i="7"/>
  <c r="AD1074" i="7"/>
  <c r="AE337" i="7"/>
  <c r="AD337" i="7"/>
  <c r="AE194" i="7"/>
  <c r="AD194" i="7"/>
  <c r="AE120" i="7"/>
  <c r="AD120" i="7"/>
  <c r="AD684" i="7"/>
  <c r="AE684" i="7"/>
  <c r="AE460" i="7"/>
  <c r="AD460" i="7"/>
  <c r="AE670" i="7"/>
  <c r="AD670" i="7"/>
  <c r="AD470" i="7"/>
  <c r="AE470" i="7"/>
  <c r="AE91" i="7"/>
  <c r="AD91" i="7"/>
  <c r="AE667" i="7"/>
  <c r="AD667" i="7"/>
  <c r="AE1031" i="7"/>
  <c r="AD1031" i="7"/>
  <c r="AE68" i="7"/>
  <c r="AD68" i="7"/>
  <c r="AD364" i="7"/>
  <c r="AE364" i="7"/>
  <c r="AE1179" i="7"/>
  <c r="AD1179" i="7"/>
  <c r="AE801" i="7"/>
  <c r="AD801" i="7"/>
  <c r="AD761" i="7"/>
  <c r="AE761" i="7"/>
  <c r="AE166" i="7"/>
  <c r="AD166" i="7"/>
  <c r="AD153" i="7"/>
  <c r="AE153" i="7"/>
  <c r="AE380" i="7"/>
  <c r="AD380" i="7"/>
  <c r="AE449" i="7"/>
  <c r="AD449" i="7"/>
  <c r="AE403" i="7"/>
  <c r="AD403" i="7"/>
  <c r="AE282" i="7"/>
  <c r="AD282" i="7"/>
  <c r="AE857" i="7"/>
  <c r="AD857" i="7"/>
  <c r="AE207" i="7"/>
  <c r="AD207" i="7"/>
  <c r="AD384" i="7"/>
  <c r="AE384" i="7"/>
  <c r="AE988" i="7"/>
  <c r="AD988" i="7"/>
  <c r="AE29" i="7"/>
  <c r="AD29" i="7"/>
  <c r="AD398" i="7"/>
  <c r="AE398" i="7"/>
  <c r="AE584" i="7"/>
  <c r="AD584" i="7"/>
  <c r="AE77" i="7"/>
  <c r="AD77" i="7"/>
  <c r="AE741" i="7"/>
  <c r="AD741" i="7"/>
  <c r="AE774" i="7"/>
  <c r="AD774" i="7"/>
  <c r="AE958" i="7"/>
  <c r="AD958" i="7"/>
  <c r="AE1140" i="7"/>
  <c r="AD1140" i="7"/>
  <c r="AE846" i="7"/>
  <c r="AD846" i="7"/>
  <c r="AE214" i="7"/>
  <c r="AD214" i="7"/>
  <c r="AD753" i="7"/>
  <c r="AE753" i="7"/>
  <c r="AE368" i="7"/>
  <c r="AD368" i="7"/>
  <c r="AE987" i="7"/>
  <c r="AD987" i="7"/>
  <c r="AE254" i="7"/>
  <c r="AD254" i="7"/>
  <c r="AE288" i="7"/>
  <c r="AD288" i="7"/>
  <c r="AE239" i="7"/>
  <c r="AD239" i="7"/>
  <c r="AE247" i="7"/>
  <c r="AD247" i="7"/>
  <c r="AE448" i="7"/>
  <c r="AD448" i="7"/>
  <c r="AE627" i="7"/>
  <c r="AD627" i="7"/>
  <c r="AD458" i="7"/>
  <c r="AE458" i="7"/>
  <c r="AD418" i="7"/>
  <c r="AE418" i="7"/>
  <c r="AD1161" i="7"/>
  <c r="AE1161" i="7"/>
  <c r="AE498" i="7"/>
  <c r="AD498" i="7"/>
  <c r="AE971" i="7"/>
  <c r="AD971" i="7"/>
  <c r="AE1122" i="7"/>
  <c r="AD1122" i="7"/>
  <c r="AD734" i="7"/>
  <c r="AE734" i="7"/>
  <c r="AE1117" i="7"/>
  <c r="AD1117" i="7"/>
  <c r="AE798" i="7"/>
  <c r="AD798" i="7"/>
  <c r="AE208" i="7"/>
  <c r="AD208" i="7"/>
  <c r="AE949" i="7"/>
  <c r="AD949" i="7"/>
  <c r="AE1058" i="7"/>
  <c r="AD1058" i="7"/>
  <c r="AE1051" i="7"/>
  <c r="AD1051" i="7"/>
  <c r="AD1082" i="7"/>
  <c r="AE1082" i="7"/>
  <c r="AE1069" i="7"/>
  <c r="AD1069" i="7"/>
  <c r="AE294" i="7"/>
  <c r="AD294" i="7"/>
  <c r="AE442" i="7"/>
  <c r="AD442" i="7"/>
  <c r="AD672" i="7"/>
  <c r="AE672" i="7"/>
  <c r="AE583" i="7"/>
  <c r="AD583" i="7"/>
  <c r="AE651" i="7"/>
  <c r="AD651" i="7"/>
  <c r="AE625" i="7"/>
  <c r="AD625" i="7"/>
  <c r="AE37" i="7"/>
  <c r="AD37" i="7"/>
  <c r="AD1053" i="7"/>
  <c r="AE1053" i="7"/>
  <c r="AE750" i="7"/>
  <c r="AD750" i="7"/>
  <c r="AD112" i="7"/>
  <c r="AE112" i="7"/>
  <c r="AD933" i="7"/>
  <c r="AE933" i="7"/>
  <c r="AD633" i="7"/>
  <c r="AE633" i="7"/>
  <c r="AD1086" i="7"/>
  <c r="AE1086" i="7"/>
  <c r="AE688" i="7"/>
  <c r="AD688" i="7"/>
  <c r="AE172" i="7"/>
  <c r="AD172" i="7"/>
  <c r="AD731" i="7"/>
  <c r="AE731" i="7"/>
  <c r="AD345" i="7"/>
  <c r="AE345" i="7"/>
  <c r="AE701" i="7"/>
  <c r="AD701" i="7"/>
  <c r="AD399" i="7"/>
  <c r="AE399" i="7"/>
  <c r="AE457" i="7"/>
  <c r="AD457" i="7"/>
  <c r="AD621" i="7"/>
  <c r="AE621" i="7"/>
  <c r="AE976" i="7"/>
  <c r="AD976" i="7"/>
  <c r="AD255" i="7"/>
  <c r="AE255" i="7"/>
  <c r="AE644" i="7"/>
  <c r="AD644" i="7"/>
  <c r="AE113" i="7"/>
  <c r="AD113" i="7"/>
  <c r="AE118" i="7"/>
  <c r="AD118" i="7"/>
  <c r="AE1180" i="7"/>
  <c r="AD1180" i="7"/>
  <c r="AD273" i="7"/>
  <c r="AE273" i="7"/>
  <c r="AE57" i="7"/>
  <c r="AD57" i="7"/>
  <c r="AE942" i="7"/>
  <c r="AD942" i="7"/>
  <c r="AE375" i="7"/>
  <c r="AD375" i="7"/>
  <c r="AE630" i="7"/>
  <c r="AD630" i="7"/>
  <c r="AE724" i="7"/>
  <c r="AD724" i="7"/>
  <c r="AE83" i="7"/>
  <c r="AD83" i="7"/>
  <c r="AE740" i="7"/>
  <c r="AD740" i="7"/>
  <c r="AE1010" i="7"/>
  <c r="AD1010" i="7"/>
  <c r="AE777" i="7"/>
  <c r="AD777" i="7"/>
  <c r="AD862" i="7"/>
  <c r="AE862" i="7"/>
  <c r="AE480" i="7"/>
  <c r="AD480" i="7"/>
  <c r="AE739" i="7"/>
  <c r="AD739" i="7"/>
  <c r="AE412" i="7"/>
  <c r="AD412" i="7"/>
  <c r="AE147" i="7"/>
  <c r="AD147" i="7"/>
  <c r="AE428" i="7"/>
  <c r="AD428" i="7"/>
  <c r="AE693" i="7"/>
  <c r="AD693" i="7"/>
  <c r="AD249" i="7"/>
  <c r="AE249" i="7"/>
  <c r="AE979" i="7"/>
  <c r="AD979" i="7"/>
  <c r="AE700" i="7"/>
  <c r="AD700" i="7"/>
  <c r="AE973" i="7"/>
  <c r="AD973" i="7"/>
  <c r="AD333" i="7"/>
  <c r="AE333" i="7"/>
  <c r="AE1153" i="7"/>
  <c r="AD1153" i="7"/>
  <c r="AE141" i="7"/>
  <c r="AD141" i="7"/>
  <c r="AE894" i="7"/>
  <c r="AD894" i="7"/>
  <c r="AE257" i="7"/>
  <c r="AD257" i="7"/>
  <c r="AD100" i="7"/>
  <c r="AE100" i="7"/>
  <c r="AE366" i="7"/>
  <c r="AD366" i="7"/>
  <c r="AD557" i="7"/>
  <c r="AE557" i="7"/>
  <c r="AD213" i="7"/>
  <c r="AE213" i="7"/>
  <c r="AE261" i="7"/>
  <c r="AD261" i="7"/>
  <c r="AD573" i="7"/>
  <c r="AE573" i="7"/>
  <c r="AE1028" i="7"/>
  <c r="AD1028" i="7"/>
  <c r="AD1087" i="7"/>
  <c r="AE1087" i="7"/>
  <c r="AE1050" i="7"/>
  <c r="AD1050" i="7"/>
  <c r="AE665" i="7"/>
  <c r="AD665" i="7"/>
  <c r="AE376" i="7"/>
  <c r="AD376" i="7"/>
  <c r="AE816" i="7"/>
  <c r="AD816" i="7"/>
  <c r="AD183" i="7"/>
  <c r="AE183" i="7"/>
  <c r="AE48" i="7"/>
  <c r="AD48" i="7"/>
  <c r="AE58" i="7"/>
  <c r="AD58" i="7"/>
  <c r="AE500" i="7"/>
  <c r="AD500" i="7"/>
  <c r="AE499" i="7"/>
  <c r="AD499" i="7"/>
  <c r="AE977" i="7"/>
  <c r="AD977" i="7"/>
  <c r="AD17" i="7"/>
  <c r="AE17" i="7"/>
  <c r="AD603" i="7"/>
  <c r="AE603" i="7"/>
  <c r="AD890" i="7"/>
  <c r="AE890" i="7"/>
  <c r="AD386" i="7"/>
  <c r="AE386" i="7"/>
  <c r="AE589" i="7"/>
  <c r="AD589" i="7"/>
  <c r="AE85" i="7"/>
  <c r="AD85" i="7"/>
  <c r="AE1127" i="7"/>
  <c r="AD1127" i="7"/>
  <c r="AE755" i="7"/>
  <c r="AD755" i="7"/>
  <c r="AE174" i="7"/>
  <c r="AD174" i="7"/>
  <c r="AE12" i="7"/>
  <c r="AD12" i="7"/>
  <c r="AD861" i="7"/>
  <c r="AE861" i="7"/>
  <c r="AE511" i="7"/>
  <c r="AD511" i="7"/>
  <c r="AE1073" i="7"/>
  <c r="AD1073" i="7"/>
  <c r="AE1108" i="7"/>
  <c r="AD1108" i="7"/>
  <c r="AE580" i="7"/>
  <c r="AD580" i="7"/>
  <c r="AE611" i="7"/>
  <c r="AD611" i="7"/>
  <c r="AE56" i="7"/>
  <c r="AD56" i="7"/>
  <c r="AE365" i="7"/>
  <c r="AD365" i="7"/>
  <c r="AE1152" i="7"/>
  <c r="AD1152" i="7"/>
  <c r="AE922" i="7"/>
  <c r="AD922" i="7"/>
  <c r="AE67" i="7"/>
  <c r="AD67" i="7"/>
  <c r="AE234" i="7"/>
  <c r="AD234" i="7"/>
  <c r="AE836" i="7"/>
  <c r="AD836" i="7"/>
  <c r="AE763" i="7"/>
  <c r="AD763" i="7"/>
  <c r="AE378" i="7"/>
  <c r="AD378" i="7"/>
  <c r="AE185" i="7"/>
  <c r="AD185" i="7"/>
  <c r="AE64" i="7"/>
  <c r="AD64" i="7"/>
  <c r="AE762" i="7"/>
  <c r="AD762" i="7"/>
  <c r="AE1092" i="7"/>
  <c r="AD1092" i="7"/>
  <c r="AE654" i="7"/>
  <c r="AD654" i="7"/>
  <c r="AE815" i="7"/>
  <c r="AD815" i="7"/>
  <c r="AE10" i="7"/>
  <c r="AD10" i="7"/>
  <c r="AE751" i="7"/>
  <c r="AD751" i="7"/>
  <c r="AE450" i="7"/>
  <c r="AD450" i="7"/>
  <c r="AE341" i="7"/>
  <c r="AD341" i="7"/>
  <c r="AE807" i="7"/>
  <c r="AD807" i="7"/>
  <c r="AD362" i="7"/>
  <c r="AE362" i="7"/>
  <c r="AE493" i="7"/>
  <c r="AD493" i="7"/>
  <c r="AE482" i="7"/>
  <c r="AD482" i="7"/>
  <c r="AE1080" i="7"/>
  <c r="AD1080" i="7"/>
  <c r="AE598" i="7"/>
  <c r="AD598" i="7"/>
  <c r="AE983" i="7"/>
  <c r="AD983" i="7"/>
  <c r="AE222" i="7"/>
  <c r="AD222" i="7"/>
  <c r="AE142" i="7"/>
  <c r="AD142" i="7"/>
  <c r="AD1025" i="7"/>
  <c r="AE1025" i="7"/>
  <c r="AE1012" i="7"/>
  <c r="AD1012" i="7"/>
  <c r="AE340" i="7"/>
  <c r="AD340" i="7"/>
  <c r="AE396" i="7"/>
  <c r="AD396" i="7"/>
  <c r="AE75" i="7"/>
  <c r="AD75" i="7"/>
  <c r="AE1103" i="7"/>
  <c r="AD1103" i="7"/>
  <c r="AE849" i="7"/>
  <c r="AD849" i="7"/>
  <c r="AE272" i="7"/>
  <c r="AD272" i="7"/>
  <c r="AE427" i="7"/>
  <c r="AD427" i="7"/>
  <c r="AE1155" i="7"/>
  <c r="AD1155" i="7"/>
  <c r="AE567" i="7"/>
  <c r="AD567" i="7"/>
  <c r="AD926" i="7"/>
  <c r="AE926" i="7"/>
  <c r="AD422" i="7"/>
  <c r="AE422" i="7"/>
  <c r="AE335" i="7"/>
  <c r="AD335" i="7"/>
  <c r="AE437" i="7"/>
  <c r="AD437" i="7"/>
  <c r="AE626" i="7"/>
  <c r="AD626" i="7"/>
  <c r="AE717" i="7"/>
  <c r="AD717" i="7"/>
  <c r="AE59" i="7"/>
  <c r="AD59" i="7"/>
  <c r="AD1076" i="7"/>
  <c r="AE1076" i="7"/>
  <c r="AE40" i="7"/>
  <c r="AD40" i="7"/>
  <c r="AE419" i="7"/>
  <c r="AD419" i="7"/>
  <c r="AE990" i="7"/>
  <c r="AD990" i="7"/>
  <c r="AE865" i="7"/>
  <c r="AD865" i="7"/>
  <c r="AE1066" i="7"/>
  <c r="AD1066" i="7"/>
  <c r="AE1075" i="7"/>
  <c r="AD1075" i="7"/>
  <c r="AD321" i="7"/>
  <c r="AE321" i="7"/>
  <c r="AE11" i="7"/>
  <c r="AD11" i="7"/>
  <c r="AE1052" i="7"/>
  <c r="AD1052" i="7"/>
  <c r="AE1111" i="7"/>
  <c r="AD1111" i="7"/>
  <c r="AE726" i="7"/>
  <c r="AD726" i="7"/>
  <c r="AE101" i="7"/>
  <c r="AD101" i="7"/>
  <c r="AE604" i="7"/>
  <c r="AD604" i="7"/>
  <c r="AE323" i="7"/>
  <c r="AD323" i="7"/>
  <c r="AD267" i="7"/>
  <c r="AE267" i="7"/>
  <c r="AE84" i="7"/>
  <c r="AD84" i="7"/>
  <c r="AE946" i="7"/>
  <c r="AD946" i="7"/>
  <c r="AE38" i="7"/>
  <c r="AD38" i="7"/>
  <c r="AE163" i="7"/>
  <c r="AD163" i="7"/>
  <c r="AE748" i="7"/>
  <c r="AD748" i="7"/>
  <c r="AE39" i="7"/>
  <c r="AD39" i="7"/>
  <c r="AD1146" i="7"/>
  <c r="AE1146" i="7"/>
  <c r="AE3" i="7"/>
  <c r="AE436" i="7"/>
  <c r="AD436" i="7"/>
  <c r="AE564" i="7"/>
  <c r="AD564" i="7"/>
  <c r="AE747" i="7"/>
  <c r="AD747" i="7"/>
  <c r="AE721" i="7"/>
  <c r="AD721" i="7"/>
  <c r="AD827" i="7"/>
  <c r="AE827" i="7"/>
  <c r="AE496" i="7"/>
  <c r="AD496" i="7"/>
  <c r="AE293" i="7"/>
  <c r="AD293" i="7"/>
  <c r="AE579" i="7"/>
  <c r="AD579" i="7"/>
  <c r="AE50" i="7"/>
  <c r="AD50" i="7"/>
  <c r="AE856" i="7"/>
  <c r="AD856" i="7"/>
  <c r="AE1148" i="7"/>
  <c r="AD1148" i="7"/>
  <c r="AD817" i="7"/>
  <c r="AE817" i="7"/>
  <c r="AE960" i="7"/>
  <c r="AD960" i="7"/>
  <c r="AE137" i="7"/>
  <c r="AD137" i="7"/>
  <c r="AD233" i="7"/>
  <c r="AE233" i="7"/>
  <c r="AE563" i="7"/>
  <c r="AD563" i="7"/>
  <c r="AE387" i="7"/>
  <c r="AD387" i="7"/>
  <c r="AE119" i="7"/>
  <c r="AD119" i="7"/>
  <c r="AE116" i="7"/>
  <c r="AD116" i="7"/>
  <c r="AE502" i="7"/>
  <c r="AD502" i="7"/>
  <c r="AD89" i="7"/>
  <c r="AE89" i="7"/>
  <c r="AE252" i="7"/>
  <c r="AD252" i="7"/>
  <c r="AE392" i="7"/>
  <c r="AD392" i="7"/>
  <c r="AE877" i="7"/>
  <c r="AD877" i="7"/>
  <c r="AE296" i="7"/>
  <c r="AD296" i="7"/>
  <c r="AD349" i="7"/>
  <c r="AE349" i="7"/>
  <c r="AE319" i="7"/>
  <c r="AD319" i="7"/>
  <c r="AE1032" i="7"/>
  <c r="AD1032" i="7"/>
  <c r="AE423" i="7"/>
  <c r="AD423" i="7"/>
  <c r="AE1114" i="7"/>
  <c r="AD1114" i="7"/>
  <c r="AE571" i="7"/>
  <c r="AD571" i="7"/>
  <c r="AE646" i="7"/>
  <c r="AD646" i="7"/>
  <c r="AE346" i="7"/>
  <c r="AD346" i="7"/>
  <c r="AE1164" i="7"/>
  <c r="AD1164" i="7"/>
  <c r="AE169" i="7"/>
  <c r="AD169" i="7"/>
  <c r="AE36" i="7"/>
  <c r="AD36" i="7"/>
  <c r="AE676" i="7"/>
  <c r="AD676" i="7"/>
  <c r="AE227" i="7"/>
  <c r="AD227" i="7"/>
  <c r="AE1178" i="7"/>
  <c r="AD1178" i="7"/>
  <c r="AD525" i="7"/>
  <c r="AE525" i="7"/>
  <c r="AE641" i="7"/>
  <c r="AD641" i="7"/>
  <c r="AE264" i="7"/>
  <c r="AD264" i="7"/>
  <c r="AD825" i="7"/>
  <c r="AE825" i="7"/>
  <c r="AE343" i="7"/>
  <c r="AD343" i="7"/>
  <c r="AE159" i="7"/>
  <c r="AD159" i="7"/>
  <c r="AE927" i="7"/>
  <c r="AD927" i="7"/>
  <c r="AE307" i="7"/>
  <c r="AD307" i="7"/>
  <c r="AD277" i="7"/>
  <c r="AE277" i="7"/>
  <c r="AD441" i="7"/>
  <c r="AE441" i="7"/>
  <c r="AE124" i="7"/>
  <c r="AD124" i="7"/>
  <c r="AE992" i="7"/>
  <c r="AD992" i="7"/>
  <c r="AD710" i="7"/>
  <c r="AE710" i="7"/>
  <c r="AE783" i="7"/>
  <c r="AD783" i="7"/>
  <c r="AE115" i="7"/>
  <c r="AD115" i="7"/>
  <c r="AE439" i="7"/>
  <c r="AD439" i="7"/>
  <c r="AE358" i="7"/>
  <c r="AD358" i="7"/>
  <c r="AE202" i="7"/>
  <c r="AD202" i="7"/>
  <c r="AD1137" i="7"/>
  <c r="AE1137" i="7"/>
  <c r="AE414" i="7"/>
  <c r="AD414" i="7"/>
  <c r="AE97" i="7"/>
  <c r="AD97" i="7"/>
  <c r="AE1123" i="7"/>
  <c r="AD1123" i="7"/>
  <c r="AE674" i="7"/>
  <c r="AD674" i="7"/>
  <c r="AD237" i="7"/>
  <c r="AE237" i="7"/>
  <c r="AE497" i="7"/>
  <c r="AD497" i="7"/>
  <c r="AD957" i="7"/>
  <c r="AE957" i="7"/>
  <c r="AE577" i="7"/>
  <c r="AD577" i="7"/>
  <c r="AE555" i="7"/>
  <c r="AD555" i="7"/>
  <c r="AE623" i="7"/>
  <c r="AD623" i="7"/>
  <c r="AE379" i="7"/>
  <c r="AD379" i="7"/>
  <c r="AE443" i="7"/>
  <c r="AD443" i="7"/>
  <c r="AE1160" i="7"/>
  <c r="AD1160" i="7"/>
  <c r="AE1048" i="7"/>
  <c r="AD1048" i="7"/>
  <c r="AE334" i="7"/>
  <c r="AD334" i="7"/>
  <c r="AE402" i="7"/>
  <c r="AD402" i="7"/>
  <c r="AD157" i="7"/>
  <c r="AE157" i="7"/>
  <c r="AD276" i="7"/>
  <c r="AE276" i="7"/>
  <c r="AE643" i="7"/>
  <c r="AD643" i="7"/>
  <c r="AD652" i="7"/>
  <c r="AE652" i="7"/>
  <c r="AD681" i="7"/>
  <c r="AE681" i="7"/>
  <c r="AE201" i="7"/>
  <c r="AD201" i="7"/>
  <c r="AD653" i="7"/>
  <c r="AE653" i="7"/>
  <c r="AD306" i="7"/>
  <c r="AD980" i="7"/>
  <c r="AE980" i="7"/>
  <c r="AD329" i="7"/>
  <c r="AE329" i="7"/>
  <c r="AD911" i="7"/>
  <c r="AE911" i="7"/>
  <c r="AD683" i="7"/>
  <c r="AE683" i="7"/>
  <c r="AE235" i="7"/>
  <c r="AD235" i="7"/>
  <c r="AD238" i="7"/>
  <c r="AE238" i="7"/>
  <c r="AD879" i="7"/>
  <c r="AE879" i="7"/>
  <c r="AE23" i="7"/>
  <c r="AD23" i="7"/>
  <c r="AE190" i="7"/>
  <c r="AD190" i="7"/>
  <c r="AD998" i="7"/>
  <c r="AE998" i="7"/>
  <c r="AE494" i="7"/>
  <c r="AD494" i="7"/>
  <c r="AE1135" i="7"/>
  <c r="AD1135" i="7"/>
  <c r="AD453" i="7"/>
  <c r="AE453" i="7"/>
  <c r="AE203" i="7"/>
  <c r="AD203" i="7"/>
  <c r="AE401" i="7"/>
  <c r="AD401" i="7"/>
  <c r="AE275" i="7"/>
  <c r="AD275" i="7"/>
  <c r="AE224" i="7"/>
  <c r="AD224" i="7"/>
  <c r="AE915" i="7"/>
  <c r="AD915" i="7"/>
  <c r="AD758" i="7"/>
  <c r="AE758" i="7"/>
  <c r="AD993" i="7"/>
  <c r="AE993" i="7"/>
  <c r="AE1174" i="7"/>
  <c r="AD1174" i="7"/>
  <c r="AD838" i="7"/>
  <c r="AE838" i="7"/>
  <c r="AE1109" i="7"/>
  <c r="AD1109" i="7"/>
  <c r="AD962" i="7"/>
  <c r="AE962" i="7"/>
  <c r="AE889" i="7"/>
  <c r="AD889" i="7"/>
  <c r="AE560" i="7"/>
  <c r="AD560" i="7"/>
  <c r="AE76" i="7"/>
  <c r="AD76" i="7"/>
  <c r="AE1128" i="7"/>
  <c r="AD1128" i="7"/>
  <c r="AE891" i="7"/>
  <c r="AD891" i="7"/>
  <c r="AE662" i="7"/>
  <c r="AD662" i="7"/>
  <c r="AE361" i="7"/>
  <c r="AD361" i="7"/>
  <c r="AD490" i="7"/>
  <c r="AE490" i="7"/>
  <c r="AE551" i="7"/>
  <c r="AD551" i="7"/>
  <c r="AE968" i="7"/>
  <c r="AD968" i="7"/>
  <c r="AE546" i="7"/>
  <c r="AD546" i="7"/>
  <c r="AE434" i="7"/>
  <c r="AD434" i="7"/>
  <c r="AE770" i="7"/>
  <c r="AD770" i="7"/>
  <c r="AE55" i="7"/>
  <c r="AD55" i="7"/>
  <c r="AE1169" i="7"/>
  <c r="AD1169" i="7"/>
  <c r="AE698" i="7"/>
  <c r="AD698" i="7"/>
  <c r="AE553" i="7"/>
  <c r="AD553" i="7"/>
  <c r="AE928" i="7"/>
  <c r="AD928" i="7"/>
  <c r="AE347" i="7"/>
  <c r="AD347" i="7"/>
  <c r="AE281" i="7"/>
  <c r="AD281" i="7"/>
  <c r="AE467" i="7"/>
  <c r="AD467" i="7"/>
  <c r="AD81" i="7"/>
  <c r="AE81" i="7"/>
  <c r="AE92" i="7"/>
  <c r="AD92" i="7"/>
  <c r="AE810" i="7"/>
  <c r="AD810" i="7"/>
  <c r="AE413" i="7"/>
  <c r="AD413" i="7"/>
  <c r="AE686" i="7"/>
  <c r="AD686" i="7"/>
  <c r="AE385" i="7"/>
  <c r="AD385" i="7"/>
  <c r="AE155" i="7"/>
  <c r="AD155" i="7"/>
  <c r="AE912" i="7"/>
  <c r="AD912" i="7"/>
  <c r="AE892" i="7"/>
  <c r="AD892" i="7"/>
  <c r="AE538" i="7"/>
  <c r="AD538" i="7"/>
  <c r="AE111" i="7"/>
  <c r="AD111" i="7"/>
  <c r="AD1017" i="7"/>
  <c r="AE1017" i="7"/>
  <c r="AD779" i="7"/>
  <c r="AE779" i="7"/>
  <c r="AD885" i="7"/>
  <c r="AE885" i="7"/>
  <c r="AE416" i="7"/>
  <c r="AD416" i="7"/>
  <c r="AE929" i="7"/>
  <c r="AD929" i="7"/>
  <c r="AE1036" i="7"/>
  <c r="AD1036" i="7"/>
  <c r="AE4" i="7"/>
  <c r="AD4" i="7"/>
  <c r="AD840" i="7"/>
  <c r="AE840" i="7"/>
  <c r="AE874" i="7"/>
  <c r="AD874" i="7"/>
  <c r="AE1040" i="7"/>
  <c r="AD1040" i="7"/>
  <c r="AE738" i="7"/>
  <c r="AD738" i="7"/>
  <c r="AD1166" i="7"/>
  <c r="AE1166" i="7"/>
  <c r="AE590" i="7"/>
  <c r="AD590" i="7"/>
  <c r="AE852" i="7"/>
  <c r="AD852" i="7"/>
  <c r="AE634" i="7"/>
  <c r="AD634" i="7"/>
  <c r="AE1049" i="7"/>
  <c r="AD1049" i="7"/>
  <c r="AE640" i="7"/>
  <c r="AD640" i="7"/>
  <c r="AE1006" i="7"/>
  <c r="AD1006" i="7"/>
  <c r="AE1157" i="7"/>
  <c r="AD1157" i="7"/>
  <c r="AE554" i="7"/>
  <c r="AD554" i="7"/>
  <c r="AE596" i="7"/>
  <c r="AD596" i="7"/>
  <c r="AD735" i="7"/>
  <c r="AE735" i="7"/>
  <c r="AD938" i="7"/>
  <c r="AE938" i="7"/>
  <c r="AD161" i="7"/>
  <c r="AE161" i="7"/>
  <c r="AE804" i="7"/>
  <c r="AD804" i="7"/>
  <c r="AE298" i="7"/>
  <c r="AD298" i="7"/>
  <c r="AE156" i="7"/>
  <c r="AD156" i="7"/>
  <c r="AE881" i="7"/>
  <c r="AD881" i="7"/>
  <c r="AD909" i="7"/>
  <c r="AE909" i="7"/>
  <c r="AE743" i="7"/>
  <c r="AD743" i="7"/>
  <c r="AD465" i="7"/>
  <c r="AE465" i="7"/>
  <c r="AD1037" i="7"/>
  <c r="AE1037" i="7"/>
  <c r="AE350" i="7"/>
  <c r="AD350" i="7"/>
  <c r="AE481" i="7"/>
  <c r="AD481" i="7"/>
  <c r="AE824" i="7"/>
  <c r="AD824" i="7"/>
  <c r="AE982" i="7"/>
  <c r="AD982" i="7"/>
  <c r="AE932" i="7"/>
  <c r="AD932" i="7"/>
  <c r="AE847" i="7"/>
  <c r="AD847" i="7"/>
  <c r="AE125" i="7"/>
  <c r="AD125" i="7"/>
  <c r="AE616" i="7"/>
  <c r="AD616" i="7"/>
  <c r="AE984" i="7"/>
  <c r="AD984" i="7"/>
  <c r="AE970" i="7"/>
  <c r="AD970" i="7"/>
  <c r="AE955" i="7"/>
  <c r="AD955" i="7"/>
  <c r="AE28" i="7"/>
  <c r="AD28" i="7"/>
  <c r="AE886" i="7"/>
  <c r="AD886" i="7"/>
  <c r="AD195" i="7"/>
  <c r="AE195" i="7"/>
  <c r="AE991" i="7"/>
  <c r="AD991" i="7"/>
  <c r="AE771" i="7"/>
  <c r="AD771" i="7"/>
  <c r="AE610" i="7"/>
  <c r="AD610" i="7"/>
  <c r="AE377" i="7"/>
  <c r="AD377" i="7"/>
  <c r="AD45" i="7"/>
  <c r="AE45" i="7"/>
  <c r="AE30" i="7"/>
  <c r="AD30" i="7"/>
  <c r="AE785" i="7"/>
  <c r="AD785" i="7"/>
  <c r="AE1068" i="7"/>
  <c r="AD1068" i="7"/>
  <c r="AE274" i="7"/>
  <c r="AD274" i="7"/>
  <c r="AD217" i="7"/>
  <c r="AE217" i="7"/>
  <c r="AD1125" i="7"/>
  <c r="AE1125" i="7"/>
  <c r="AD742" i="7"/>
  <c r="AE742" i="7"/>
  <c r="AE404" i="7"/>
  <c r="AD404" i="7"/>
  <c r="AE451" i="7"/>
  <c r="AD451" i="7"/>
  <c r="AE218" i="7"/>
  <c r="AD218" i="7"/>
  <c r="AE356" i="7"/>
  <c r="AD356" i="7"/>
  <c r="AD196" i="7"/>
  <c r="AE196" i="7"/>
  <c r="AE1011" i="7"/>
  <c r="AD1011" i="7"/>
  <c r="AE1008" i="7"/>
  <c r="AD1008" i="7"/>
  <c r="AD472" i="7"/>
  <c r="AE472" i="7"/>
  <c r="AE514" i="7"/>
  <c r="AD514" i="7"/>
  <c r="AE936" i="7"/>
  <c r="AD936" i="7"/>
  <c r="AD286" i="7"/>
  <c r="AE286" i="7"/>
  <c r="AD677" i="7"/>
  <c r="AE677" i="7"/>
  <c r="AE1014" i="7"/>
  <c r="AD1014" i="7"/>
  <c r="AE675" i="7"/>
  <c r="AD675" i="7"/>
  <c r="AD145" i="7"/>
  <c r="AE145" i="7"/>
  <c r="AD513" i="7"/>
  <c r="AE513" i="7"/>
  <c r="AD507" i="7"/>
  <c r="AE507" i="7"/>
  <c r="AE855" i="7"/>
  <c r="AD855" i="7"/>
  <c r="AE78" i="7"/>
  <c r="AD78" i="7"/>
  <c r="AE729" i="7"/>
  <c r="AD729" i="7"/>
  <c r="AE784" i="7"/>
  <c r="AD784" i="7"/>
  <c r="AE491" i="7"/>
  <c r="AD491" i="7"/>
  <c r="AE605" i="7"/>
  <c r="AD605" i="7"/>
  <c r="AE732" i="7"/>
  <c r="AD732" i="7"/>
  <c r="AE270" i="7"/>
  <c r="AD270" i="7"/>
  <c r="AE835" i="7"/>
  <c r="AD835" i="7"/>
  <c r="AE258" i="7"/>
  <c r="AD258" i="7"/>
  <c r="AE966" i="7"/>
  <c r="AD966" i="7"/>
  <c r="AE829" i="7"/>
  <c r="AD829" i="7"/>
  <c r="AE880" i="7"/>
  <c r="AD880" i="7"/>
  <c r="AE243" i="7"/>
  <c r="AD243" i="7"/>
  <c r="AE390" i="7"/>
  <c r="AD390" i="7"/>
  <c r="AE1067" i="7"/>
  <c r="AD1067" i="7"/>
  <c r="AE236" i="7"/>
  <c r="AD236" i="7"/>
  <c r="AE1167" i="7"/>
  <c r="AD1167" i="7"/>
  <c r="AE1134" i="7"/>
  <c r="AD1134" i="7"/>
  <c r="AE690" i="7"/>
  <c r="AD690" i="7"/>
  <c r="AE858" i="7"/>
  <c r="AD858" i="7"/>
  <c r="AE1044" i="7"/>
  <c r="AD1044" i="7"/>
  <c r="AE632" i="7"/>
  <c r="AD632" i="7"/>
  <c r="AE31" i="7"/>
  <c r="AD31" i="7"/>
  <c r="AE608" i="7"/>
  <c r="AD608" i="7"/>
  <c r="AE388" i="7"/>
  <c r="AD388" i="7"/>
  <c r="AD382" i="7"/>
  <c r="AE382" i="7"/>
  <c r="AD974" i="7"/>
  <c r="AE974" i="7"/>
  <c r="AE186" i="7"/>
  <c r="AD186" i="7"/>
  <c r="AE1064" i="7"/>
  <c r="AD1064" i="7"/>
  <c r="AE98" i="7"/>
  <c r="AD98" i="7"/>
  <c r="AE1126" i="7"/>
  <c r="AD1126" i="7"/>
  <c r="AD492" i="7"/>
  <c r="AE492" i="7"/>
  <c r="AD591" i="7"/>
  <c r="AE591" i="7"/>
  <c r="AE845" i="7"/>
  <c r="AD845" i="7"/>
  <c r="AE1105" i="7"/>
  <c r="AD1105" i="7"/>
  <c r="AE140" i="7"/>
  <c r="AD140" i="7"/>
  <c r="AE809" i="7"/>
  <c r="AD809" i="7"/>
  <c r="AD985" i="7"/>
  <c r="AE985" i="7"/>
  <c r="AE324" i="7"/>
  <c r="AD324" i="7"/>
  <c r="AE811" i="7"/>
  <c r="AD811" i="7"/>
  <c r="AD687" i="7"/>
  <c r="AE687" i="7"/>
  <c r="AE661" i="7"/>
  <c r="AD661" i="7"/>
  <c r="AD312" i="7"/>
  <c r="AE312" i="7"/>
  <c r="AE246" i="7"/>
  <c r="AD246" i="7"/>
  <c r="AE209" i="7"/>
  <c r="AD209" i="7"/>
  <c r="AE997" i="7"/>
  <c r="AD997" i="7"/>
  <c r="AE188" i="7"/>
  <c r="AD188" i="7"/>
  <c r="AE139" i="7"/>
  <c r="AD139" i="7"/>
  <c r="AE802" i="7"/>
  <c r="AD802" i="7"/>
  <c r="AE895" i="7"/>
  <c r="AD895" i="7"/>
  <c r="AD177" i="7"/>
  <c r="AE177" i="7"/>
  <c r="AE1112" i="7"/>
  <c r="AD1112" i="7"/>
  <c r="AE1151" i="7"/>
  <c r="AD1151" i="7"/>
  <c r="AE485" i="7"/>
  <c r="AD485" i="7"/>
  <c r="AE637" i="7"/>
  <c r="AD637" i="7"/>
  <c r="AD812" i="7"/>
  <c r="AE812" i="7"/>
  <c r="AE1156" i="7"/>
  <c r="AD1156" i="7"/>
  <c r="AE53" i="7"/>
  <c r="AD53" i="7"/>
  <c r="AD49" i="7"/>
  <c r="AE49" i="7"/>
  <c r="AE914" i="7"/>
  <c r="AD914" i="7"/>
  <c r="AE215" i="7"/>
  <c r="AD215" i="7"/>
  <c r="AE425" i="7"/>
  <c r="AD425" i="7"/>
  <c r="AE791" i="7"/>
  <c r="AD791" i="7"/>
  <c r="AD1129" i="7"/>
  <c r="AE1129" i="7"/>
  <c r="AE287" i="7"/>
  <c r="AD287" i="7"/>
  <c r="AE152" i="7"/>
  <c r="AD152" i="7"/>
  <c r="AE372" i="7"/>
  <c r="AD372" i="7"/>
  <c r="AE1170" i="7"/>
  <c r="AD1170" i="7"/>
  <c r="AE182" i="7"/>
  <c r="AD182" i="7"/>
  <c r="AD839" i="7"/>
  <c r="AE839" i="7"/>
  <c r="AE805" i="7"/>
  <c r="AD805" i="7"/>
  <c r="AE1116" i="7"/>
  <c r="AD1116" i="7"/>
  <c r="AE655" i="7"/>
  <c r="AD655" i="7"/>
  <c r="AE1150" i="7"/>
  <c r="AD1150" i="7"/>
  <c r="AE509" i="7"/>
  <c r="AD509" i="7"/>
  <c r="AE86" i="7"/>
  <c r="AD86" i="7"/>
  <c r="AE71" i="7"/>
  <c r="AD71" i="7"/>
  <c r="AE228" i="7"/>
  <c r="AD228" i="7"/>
  <c r="AE136" i="7"/>
  <c r="AD136" i="7"/>
  <c r="AE842" i="7"/>
  <c r="AD842" i="7"/>
  <c r="AE919" i="7"/>
  <c r="AD919" i="7"/>
  <c r="AE565" i="7"/>
  <c r="AD565" i="7"/>
  <c r="AE581" i="7"/>
  <c r="AD581" i="7"/>
  <c r="AE656" i="7"/>
  <c r="AD656" i="7"/>
  <c r="AE1084" i="7"/>
  <c r="AD1084" i="7"/>
  <c r="AE106" i="7"/>
  <c r="AD106" i="7"/>
  <c r="AD1149" i="7"/>
  <c r="AE1149" i="7"/>
  <c r="AD1181" i="7"/>
  <c r="AE1181" i="7"/>
  <c r="AE869" i="7"/>
  <c r="AD869" i="7"/>
  <c r="AE959" i="7"/>
  <c r="AD959" i="7"/>
  <c r="AE1062" i="7"/>
  <c r="AD1062" i="7"/>
  <c r="AE582" i="7"/>
  <c r="AD582" i="7"/>
  <c r="AD1002" i="7"/>
  <c r="AE1002" i="7"/>
  <c r="AE1088" i="7"/>
  <c r="AD1088" i="7"/>
  <c r="AD1147" i="7"/>
  <c r="AE1147" i="7"/>
  <c r="AD313" i="7"/>
  <c r="AE313" i="7"/>
  <c r="AE1018" i="7"/>
  <c r="AD1018" i="7"/>
  <c r="AE259" i="7"/>
  <c r="AD259" i="7"/>
  <c r="AE870" i="7"/>
  <c r="AD870" i="7"/>
  <c r="AE820" i="7"/>
  <c r="AD820" i="7"/>
  <c r="AD540" i="7"/>
  <c r="AE540" i="7"/>
  <c r="AE645" i="7"/>
  <c r="AD645" i="7"/>
  <c r="AE355" i="7"/>
  <c r="AD355" i="7"/>
  <c r="AE531" i="7"/>
  <c r="AD531" i="7"/>
  <c r="AE60" i="7"/>
  <c r="AD60" i="7"/>
  <c r="AE102" i="7"/>
  <c r="AD102" i="7"/>
  <c r="AE367" i="7"/>
  <c r="AD367" i="7"/>
  <c r="AD508" i="7"/>
  <c r="AE508" i="7"/>
  <c r="AD937" i="7"/>
  <c r="AE937" i="7"/>
  <c r="AE586" i="7"/>
  <c r="AD586" i="7"/>
  <c r="AE908" i="7"/>
  <c r="AD908" i="7"/>
  <c r="AE1099" i="7"/>
  <c r="AD1099" i="7"/>
  <c r="AE518" i="7"/>
  <c r="AD518" i="7"/>
  <c r="AE370" i="7"/>
  <c r="AD370" i="7"/>
  <c r="AE680" i="7"/>
  <c r="AD680" i="7"/>
  <c r="AE1168" i="7"/>
  <c r="AD1168" i="7"/>
  <c r="AE568" i="7"/>
  <c r="AD568" i="7"/>
  <c r="AD303" i="7"/>
  <c r="AE303" i="7"/>
  <c r="AE725" i="7"/>
  <c r="AD725" i="7"/>
  <c r="AE607" i="7"/>
  <c r="AD607" i="7"/>
  <c r="AE663" i="7"/>
  <c r="AD663" i="7"/>
  <c r="AD866" i="7"/>
  <c r="AE866" i="7"/>
  <c r="AD266" i="7"/>
  <c r="AE266" i="7"/>
  <c r="AD1101" i="7"/>
  <c r="AE1101" i="7"/>
  <c r="AE940" i="7"/>
  <c r="AD940" i="7"/>
  <c r="AE268" i="7"/>
  <c r="AD268" i="7"/>
  <c r="AE1175" i="7"/>
  <c r="AD1175" i="7"/>
  <c r="AE1165" i="7"/>
  <c r="AD1165" i="7"/>
  <c r="AD105" i="7"/>
  <c r="AE105" i="7"/>
  <c r="AE893" i="7"/>
  <c r="AD893" i="7"/>
  <c r="AE854" i="7"/>
  <c r="AD854" i="7"/>
  <c r="AE278" i="7"/>
  <c r="AD278" i="7"/>
  <c r="AE41" i="7"/>
  <c r="AD41" i="7"/>
  <c r="AE544" i="7"/>
  <c r="AD544" i="7"/>
  <c r="AE642" i="7"/>
  <c r="AD642" i="7"/>
  <c r="AE696" i="7"/>
  <c r="AD696" i="7"/>
  <c r="AE778" i="7"/>
  <c r="AD778" i="7"/>
  <c r="AE896" i="7"/>
  <c r="AD896" i="7"/>
  <c r="AE558" i="7"/>
  <c r="AD558" i="7"/>
  <c r="AE574" i="7"/>
  <c r="AD574" i="7"/>
  <c r="AD123" i="7"/>
  <c r="AE123" i="7"/>
  <c r="J3" i="12" l="1"/>
  <c r="I3" i="12"/>
  <c r="AD88" i="7"/>
  <c r="C13" i="12" s="1"/>
  <c r="K3" i="12" l="1"/>
  <c r="L3" i="12"/>
  <c r="G4" i="12" s="1"/>
  <c r="H4" i="12" s="1"/>
  <c r="I4" i="12" l="1"/>
  <c r="J4" i="12"/>
  <c r="K4" i="12" l="1"/>
  <c r="L4" i="12"/>
  <c r="G5" i="12"/>
  <c r="H5" i="12" s="1"/>
  <c r="I5" i="12" l="1"/>
  <c r="J5" i="12"/>
  <c r="K5" i="12" s="1"/>
  <c r="L5" i="12" l="1"/>
  <c r="G6" i="12" s="1"/>
  <c r="H6" i="12" s="1"/>
  <c r="I6" i="12" l="1"/>
  <c r="J6" i="12"/>
  <c r="L6" i="12" l="1"/>
  <c r="G7" i="12" s="1"/>
  <c r="H7" i="12" s="1"/>
  <c r="I7" i="12" s="1"/>
  <c r="K6" i="12"/>
  <c r="J7" i="12" l="1"/>
  <c r="L7" i="12" l="1"/>
  <c r="G8" i="12" s="1"/>
  <c r="H8" i="12" s="1"/>
  <c r="I8" i="12" s="1"/>
  <c r="K7" i="12"/>
  <c r="J8" i="12"/>
  <c r="L8" i="12" l="1"/>
  <c r="G9" i="12" s="1"/>
  <c r="H9" i="12" s="1"/>
  <c r="K8" i="12"/>
  <c r="I9" i="12" l="1"/>
  <c r="J9" i="12"/>
  <c r="L9" i="12" l="1"/>
  <c r="G10" i="12" s="1"/>
  <c r="H10" i="12" s="1"/>
  <c r="K9" i="12"/>
  <c r="I10" i="12" l="1"/>
  <c r="J10" i="12"/>
  <c r="L10" i="12" l="1"/>
  <c r="K10" i="12"/>
  <c r="G11" i="12"/>
  <c r="H11" i="12" s="1"/>
  <c r="I11" i="12" l="1"/>
  <c r="J11" i="12"/>
  <c r="L11" i="12" l="1"/>
  <c r="G12" i="12" s="1"/>
  <c r="H12" i="12" s="1"/>
  <c r="K11" i="12"/>
  <c r="I12" i="12" l="1"/>
  <c r="J12" i="12"/>
  <c r="L12" i="12" l="1"/>
  <c r="K12" i="12"/>
  <c r="G13" i="12"/>
  <c r="H13" i="12" s="1"/>
  <c r="I13" i="12" l="1"/>
  <c r="J13" i="12"/>
  <c r="L13" i="12" l="1"/>
  <c r="G14" i="12" s="1"/>
  <c r="H14" i="12" s="1"/>
  <c r="K13" i="12"/>
  <c r="I14" i="12" l="1"/>
  <c r="J14" i="12"/>
  <c r="L14" i="12" l="1"/>
  <c r="G15" i="12" s="1"/>
  <c r="H15" i="12" s="1"/>
  <c r="K14" i="12"/>
  <c r="I15" i="12" l="1"/>
  <c r="J15" i="12"/>
  <c r="L15" i="12" l="1"/>
  <c r="G16" i="12" s="1"/>
  <c r="H16" i="12" s="1"/>
  <c r="K15" i="12"/>
  <c r="I16" i="12" l="1"/>
  <c r="J16" i="12"/>
  <c r="L16" i="12" l="1"/>
  <c r="G17" i="12" s="1"/>
  <c r="H17" i="12" s="1"/>
  <c r="K16" i="12"/>
  <c r="J17" i="12" l="1"/>
  <c r="I17" i="12"/>
  <c r="L17" i="12" l="1"/>
  <c r="G18" i="12" s="1"/>
  <c r="H18" i="12" s="1"/>
  <c r="K17" i="12"/>
  <c r="I18" i="12" l="1"/>
  <c r="J18" i="12"/>
  <c r="L18" i="12" l="1"/>
  <c r="K18" i="12"/>
  <c r="G19" i="12"/>
  <c r="H19" i="12" s="1"/>
  <c r="J19" i="12" l="1"/>
  <c r="I19" i="12"/>
  <c r="L19" i="12" l="1"/>
  <c r="K19" i="12"/>
  <c r="G20" i="12"/>
  <c r="H20" i="12" s="1"/>
  <c r="J20" i="12" l="1"/>
  <c r="I20" i="12"/>
  <c r="L20" i="12" l="1"/>
  <c r="K20" i="12"/>
  <c r="G21" i="12"/>
  <c r="H21" i="12" s="1"/>
  <c r="J21" i="12" l="1"/>
  <c r="I21" i="12"/>
  <c r="L21" i="12" l="1"/>
  <c r="G22" i="12" s="1"/>
  <c r="H22" i="12" s="1"/>
  <c r="K21" i="12"/>
  <c r="I22" i="12" l="1"/>
  <c r="J22" i="12"/>
  <c r="L22" i="12" l="1"/>
  <c r="K22" i="12"/>
  <c r="G23" i="12"/>
  <c r="H23" i="12" s="1"/>
  <c r="I23" i="12" l="1"/>
  <c r="J23" i="12"/>
  <c r="L23" i="12" l="1"/>
  <c r="G24" i="12" s="1"/>
  <c r="H24" i="12" s="1"/>
  <c r="K23" i="12"/>
  <c r="I24" i="12" l="1"/>
  <c r="J24" i="12"/>
  <c r="L24" i="12" l="1"/>
  <c r="K24" i="12"/>
  <c r="G25" i="12"/>
  <c r="H25" i="12" s="1"/>
  <c r="J25" i="12" l="1"/>
  <c r="I25" i="12"/>
  <c r="L25" i="12" l="1"/>
  <c r="K25" i="12"/>
  <c r="G26" i="12"/>
  <c r="H26" i="12" s="1"/>
  <c r="I26" i="12" l="1"/>
  <c r="J26" i="12"/>
  <c r="L26" i="12" l="1"/>
  <c r="K26" i="12"/>
  <c r="G27" i="12"/>
  <c r="H27" i="12" s="1"/>
  <c r="I27" i="12" l="1"/>
  <c r="J27" i="12"/>
  <c r="L27" i="12" l="1"/>
  <c r="K27" i="12"/>
  <c r="G28" i="12"/>
  <c r="H28" i="12" s="1"/>
  <c r="J28" i="12" l="1"/>
  <c r="I28" i="12"/>
  <c r="L28" i="12" l="1"/>
  <c r="K28" i="12"/>
  <c r="G29" i="12"/>
  <c r="H29" i="12" s="1"/>
  <c r="I29" i="12" l="1"/>
  <c r="J29" i="12"/>
  <c r="L29" i="12" l="1"/>
  <c r="G30" i="12" s="1"/>
  <c r="H30" i="12" s="1"/>
  <c r="K29" i="12"/>
  <c r="I30" i="12" l="1"/>
  <c r="J30" i="12"/>
  <c r="L30" i="12" l="1"/>
  <c r="K30" i="12"/>
  <c r="G31" i="12"/>
  <c r="H31" i="12" s="1"/>
  <c r="I31" i="12" l="1"/>
  <c r="J31" i="12"/>
  <c r="L31" i="12" l="1"/>
  <c r="K31" i="12"/>
  <c r="G32" i="12"/>
  <c r="H32" i="12" s="1"/>
  <c r="I32" i="12" l="1"/>
  <c r="J32" i="12"/>
  <c r="L32" i="12" l="1"/>
  <c r="K32" i="12"/>
  <c r="G33" i="12"/>
  <c r="H33" i="12" s="1"/>
  <c r="I33" i="12" l="1"/>
  <c r="J33" i="12"/>
  <c r="L33" i="12" l="1"/>
  <c r="K33" i="12"/>
  <c r="G34" i="12"/>
  <c r="H34" i="12" s="1"/>
  <c r="I34" i="12" l="1"/>
  <c r="J34" i="12"/>
  <c r="L34" i="12" l="1"/>
  <c r="K34" i="12"/>
  <c r="G35" i="12"/>
  <c r="H35" i="12" s="1"/>
  <c r="I35" i="12" l="1"/>
  <c r="J35" i="12"/>
  <c r="L35" i="12" l="1"/>
  <c r="K35" i="12"/>
  <c r="G36" i="12"/>
  <c r="H36" i="12" s="1"/>
  <c r="J36" i="12" l="1"/>
  <c r="I36" i="12"/>
  <c r="L36" i="12" l="1"/>
  <c r="K36" i="12"/>
  <c r="G37" i="12"/>
  <c r="H37" i="12" s="1"/>
  <c r="I37" i="12" l="1"/>
  <c r="J37" i="12"/>
  <c r="L37" i="12" l="1"/>
  <c r="K37" i="12"/>
  <c r="G38" i="12"/>
  <c r="H38" i="12" s="1"/>
  <c r="I38" i="12" l="1"/>
  <c r="J38" i="12"/>
  <c r="L38" i="12" l="1"/>
  <c r="K38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660BA1-B7DE-47B8-B96D-6DAEC62F6876}" keepAlive="1" name="Requête - Tableau1" description="Connexion à la requête « Tableau1 » dans le classeur." type="5" refreshedVersion="8" background="1" saveData="1">
    <dbPr connection="Provider=Microsoft.Mashup.OleDb.1;Data Source=$Workbook$;Location=Tableau1;Extended Properties=&quot;&quot;" command="SELECT * FROM [Tableau1]"/>
  </connection>
</connections>
</file>

<file path=xl/sharedStrings.xml><?xml version="1.0" encoding="utf-8"?>
<sst xmlns="http://schemas.openxmlformats.org/spreadsheetml/2006/main" count="142654" uniqueCount="2511">
  <si>
    <t>Article</t>
  </si>
  <si>
    <t>Désignation article</t>
  </si>
  <si>
    <t>Unit.</t>
  </si>
  <si>
    <t>ABC</t>
  </si>
  <si>
    <t>HML</t>
  </si>
  <si>
    <t>PMP</t>
  </si>
  <si>
    <t>83520000</t>
  </si>
  <si>
    <t>Achat Consommables Industriel</t>
  </si>
  <si>
    <t>PC</t>
  </si>
  <si>
    <t>B</t>
  </si>
  <si>
    <t>76210012</t>
  </si>
  <si>
    <t>Rouleau doseur 61x1350mm</t>
  </si>
  <si>
    <t>86100028</t>
  </si>
  <si>
    <t>VIS CONE MOBILE M52X300 L639 TH</t>
  </si>
  <si>
    <t>78610122</t>
  </si>
  <si>
    <t>VERIN P1D S050 MC 0050-B201211/09/36</t>
  </si>
  <si>
    <t>78610119</t>
  </si>
  <si>
    <t>VERIN P1D SO50-MC0145 B201444-08-48</t>
  </si>
  <si>
    <t>02020007</t>
  </si>
  <si>
    <t>Pet Coke Broyé (HS)</t>
  </si>
  <si>
    <t>TO</t>
  </si>
  <si>
    <t>59600055</t>
  </si>
  <si>
    <t>ELECTROVANNE HT 230V ALTERNATIF AIR CHOC</t>
  </si>
  <si>
    <t>04030001</t>
  </si>
  <si>
    <t>Pet Coke Brut (MS)</t>
  </si>
  <si>
    <t>71030061</t>
  </si>
  <si>
    <t>Bande NHM-10ESBV  2190*600 EP : 03mm</t>
  </si>
  <si>
    <t>65660006</t>
  </si>
  <si>
    <t>GALET COMPLET Ø108+AXE (KZB250-800X300X4</t>
  </si>
  <si>
    <t>45600027</t>
  </si>
  <si>
    <t>Acide pour détartrage Treatonet  DDB044</t>
  </si>
  <si>
    <t>78610111</t>
  </si>
  <si>
    <t>VERIN PID S040 MC 0100 B201215 R:640466Z</t>
  </si>
  <si>
    <t>78610124</t>
  </si>
  <si>
    <t>VERIN 241Z25B040XP M.WORK ref:641802D</t>
  </si>
  <si>
    <t>40010001</t>
  </si>
  <si>
    <t>CHARGE ACYTELENE ALTOP</t>
  </si>
  <si>
    <t>BT.</t>
  </si>
  <si>
    <t>90250052</t>
  </si>
  <si>
    <t>BUSE RINGARDAGE REF:REF B33*1,5</t>
  </si>
  <si>
    <t>83300018</t>
  </si>
  <si>
    <t>FILTRE HUILE COMP DSD238 RÉF 6.3465.0</t>
  </si>
  <si>
    <t>43200054</t>
  </si>
  <si>
    <t>Electrode OK 67.45 E307 3.2mm</t>
  </si>
  <si>
    <t>PAQ</t>
  </si>
  <si>
    <t>59050017</t>
  </si>
  <si>
    <t>DETECTEUR *IGM200</t>
  </si>
  <si>
    <t>71030002</t>
  </si>
  <si>
    <t>BANDE SANS FIN L200/L3015mm ref :800141D</t>
  </si>
  <si>
    <t>74120002</t>
  </si>
  <si>
    <t>JOINT POUR AERO TAILLE 565/620</t>
  </si>
  <si>
    <t>90270007</t>
  </si>
  <si>
    <t>FLEXIBLE LONG:2 X MÉTRES Tete Air Choc</t>
  </si>
  <si>
    <t>65660002</t>
  </si>
  <si>
    <t>Galet de roulement pour chaîne D100x43</t>
  </si>
  <si>
    <t>70010001</t>
  </si>
  <si>
    <t>GODET  630/320/4/5 ELEVA.CHAINE .E11-26</t>
  </si>
  <si>
    <t>71140009</t>
  </si>
  <si>
    <t>LAMES POUR RACLEUR DE BANDE 1200</t>
  </si>
  <si>
    <t>71240013</t>
  </si>
  <si>
    <t>Rouleaux retourØ89/133x600 A2 axe Ø25</t>
  </si>
  <si>
    <t>90270015</t>
  </si>
  <si>
    <t>kit complet système purge  KMAC5PEA5104</t>
  </si>
  <si>
    <t>KIT</t>
  </si>
  <si>
    <t>04040001</t>
  </si>
  <si>
    <t>GRIGNONS D'OLIVES</t>
  </si>
  <si>
    <t>23010017</t>
  </si>
  <si>
    <t>TUBE ACIER ROND SANS SOUDUR LONG6m 42/47</t>
  </si>
  <si>
    <t>71240011</t>
  </si>
  <si>
    <t>Rouleau retour Ø89/133x465 A2 axe Ø25</t>
  </si>
  <si>
    <t>90250025</t>
  </si>
  <si>
    <t>JOINT EN GRAPHIT91903</t>
  </si>
  <si>
    <t>C</t>
  </si>
  <si>
    <t>90250109</t>
  </si>
  <si>
    <t>JOINT GRAPHITE rep91903</t>
  </si>
  <si>
    <t>23280036</t>
  </si>
  <si>
    <t>VANNE PAPILLON D'AIR DN80 PN 16</t>
  </si>
  <si>
    <t>59600034</t>
  </si>
  <si>
    <t>ELECTROVAN FLUDISATION 8240200.9101 24V</t>
  </si>
  <si>
    <t>91100459</t>
  </si>
  <si>
    <t>SELLE DROITE</t>
  </si>
  <si>
    <t>02030003</t>
  </si>
  <si>
    <t>CEMI HRS SAC</t>
  </si>
  <si>
    <t>53250184</t>
  </si>
  <si>
    <t>Relais thermique  23-32A LRD332</t>
  </si>
  <si>
    <t>10030103</t>
  </si>
  <si>
    <t>BRIQUE MLA RP201 KROSAKI</t>
  </si>
  <si>
    <t>20300015</t>
  </si>
  <si>
    <t>FER PLAT 100*8 LONG 6M</t>
  </si>
  <si>
    <t>20030006</t>
  </si>
  <si>
    <t>POUTREL EN ACIER  UPN80 (6m)</t>
  </si>
  <si>
    <t>83300017</t>
  </si>
  <si>
    <t>FILTRE HUILE COMP ASD57 REF 6.3463.0</t>
  </si>
  <si>
    <t>84100979</t>
  </si>
  <si>
    <t>Cale 1 (100*100) TMAS 100-100</t>
  </si>
  <si>
    <t>90250019</t>
  </si>
  <si>
    <t>RONDELLE BASSE rep1268</t>
  </si>
  <si>
    <t>20010002</t>
  </si>
  <si>
    <t>POUTRE IPN 100  6M</t>
  </si>
  <si>
    <t>02030001</t>
  </si>
  <si>
    <t>CEMI 42.5 SAC</t>
  </si>
  <si>
    <t>39210008</t>
  </si>
  <si>
    <t>JOINT TORIQUE VITON D164,77</t>
  </si>
  <si>
    <t>72170015</t>
  </si>
  <si>
    <t>GYROPHARE COMPLET  24V pour  CLARK 7T</t>
  </si>
  <si>
    <t>91300015</t>
  </si>
  <si>
    <t>AXE COMMANDE AIGUILLEUR SAC</t>
  </si>
  <si>
    <t>53130130</t>
  </si>
  <si>
    <t>CONTACTEUR TRIPOLAIRE LC1D09BD. 24VCC</t>
  </si>
  <si>
    <t>71240012</t>
  </si>
  <si>
    <t>Rouleaux retour Ø89/133x950 A2 axe Ø25</t>
  </si>
  <si>
    <t>65200148</t>
  </si>
  <si>
    <t>Palier COMPLET SYJ 40 TF  ..(SYJ508 )SKF</t>
  </si>
  <si>
    <t>43200016</t>
  </si>
  <si>
    <t>BAGUETTE INOX DIAM 2,5mm 24/12</t>
  </si>
  <si>
    <t>60570003</t>
  </si>
  <si>
    <t>DETECT. ROXIMITÉ IND. XS1 18BLPAM12 SCHN</t>
  </si>
  <si>
    <t>37230003</t>
  </si>
  <si>
    <t>G_ind 92 /KLUBER:Graflscon C-SG 0 ultra</t>
  </si>
  <si>
    <t>KG</t>
  </si>
  <si>
    <t>90250020</t>
  </si>
  <si>
    <t>RONDELLE EN BRONZE rep1257</t>
  </si>
  <si>
    <t>90270031</t>
  </si>
  <si>
    <t>Rondelle avec joint torique pour piston</t>
  </si>
  <si>
    <t>65210095</t>
  </si>
  <si>
    <t>Joint TSN 532L</t>
  </si>
  <si>
    <t>89010051</t>
  </si>
  <si>
    <t>FILTRE BLP 162 S 10 W 2X (ITEM K13.01.02</t>
  </si>
  <si>
    <t>30100007</t>
  </si>
  <si>
    <t>TIGE FILETE M48 CL 8.8</t>
  </si>
  <si>
    <t>M</t>
  </si>
  <si>
    <t>02030021</t>
  </si>
  <si>
    <t>CEM I 42,5 N Sac PP</t>
  </si>
  <si>
    <t>45800188</t>
  </si>
  <si>
    <t>Bague d'étanchéité 1920126819</t>
  </si>
  <si>
    <t>51030002</t>
  </si>
  <si>
    <t>PROJECTEUR IODURE 220v400 wip65</t>
  </si>
  <si>
    <t>53130156</t>
  </si>
  <si>
    <t>"CONTACTEUR  G/090730*E05*</t>
  </si>
  <si>
    <t>71010018</t>
  </si>
  <si>
    <t>Bande  larg:1000 EP-800/4 6+2Y</t>
  </si>
  <si>
    <t>60340023</t>
  </si>
  <si>
    <t>RÉGULATEUR-REF630496Z</t>
  </si>
  <si>
    <t>65130107</t>
  </si>
  <si>
    <t>Manchon H217</t>
  </si>
  <si>
    <t>87220016</t>
  </si>
  <si>
    <t>VIS A TETE RECTANGULAIRE M36X4X140X95</t>
  </si>
  <si>
    <t>60340002</t>
  </si>
  <si>
    <t>FILTRE REGULATEUR MONOBL 34203131 1/2''</t>
  </si>
  <si>
    <t>53130142</t>
  </si>
  <si>
    <t>CONTACTEUR LC1-D12BDN 24V CC</t>
  </si>
  <si>
    <t>90270032</t>
  </si>
  <si>
    <t>piston soupape TORNADO 4’’et 6’’ en ALU</t>
  </si>
  <si>
    <t>66400042</t>
  </si>
  <si>
    <t>PIGNON 700352D</t>
  </si>
  <si>
    <t>79210107</t>
  </si>
  <si>
    <t>MANCHETTE SOUPLE ØINT160mm LONG:300mm</t>
  </si>
  <si>
    <t>91500101</t>
  </si>
  <si>
    <t>Support tendeur Housseuse</t>
  </si>
  <si>
    <t>66100009</t>
  </si>
  <si>
    <t>COURROIE  560 SLV 8 REF 710779Z</t>
  </si>
  <si>
    <t>59110045</t>
  </si>
  <si>
    <t>Bouton poussoir pneumatique PXB-B391</t>
  </si>
  <si>
    <t>10300035</t>
  </si>
  <si>
    <t>Papier céramique ep 3 mm</t>
  </si>
  <si>
    <t>45800211</t>
  </si>
  <si>
    <t>Conduite de connexion 70018888</t>
  </si>
  <si>
    <t>70030003</t>
  </si>
  <si>
    <t>GODET630/320/4 AVEC 2 RANGÉ DE 6TROU</t>
  </si>
  <si>
    <t>91300023</t>
  </si>
  <si>
    <t>AXE RENVOI AIGUILLEUR SAC DIAM 25</t>
  </si>
  <si>
    <t>88050015</t>
  </si>
  <si>
    <t>Plaque de calage Prt: 10274341</t>
  </si>
  <si>
    <t>43200015</t>
  </si>
  <si>
    <t>ELECTRODE JA 01 SUPER COUPE D3,2</t>
  </si>
  <si>
    <t>71240141</t>
  </si>
  <si>
    <t>Rouleaux retour lisse Ø133x700A2 axe Ø25</t>
  </si>
  <si>
    <t>23010016</t>
  </si>
  <si>
    <t>TUBE ACIER ROND SANS SOUDUR LONG6m 36/42</t>
  </si>
  <si>
    <t>91100458</t>
  </si>
  <si>
    <t>Labyrinthe palier élévateur a bande </t>
  </si>
  <si>
    <t>23170003</t>
  </si>
  <si>
    <t>FLEXIBLE ACCORDIEN DIM 150mm</t>
  </si>
  <si>
    <t>65050257</t>
  </si>
  <si>
    <t>RLT CUC 206</t>
  </si>
  <si>
    <t>77020019</t>
  </si>
  <si>
    <t>MANCHE FILTRE 165x3375 Nomex NXV 560</t>
  </si>
  <si>
    <t>65040031</t>
  </si>
  <si>
    <t>RLT a rotule 22208 CC/W33</t>
  </si>
  <si>
    <t>71240009</t>
  </si>
  <si>
    <t>Rouleau station inversé bande 800</t>
  </si>
  <si>
    <t>71230006</t>
  </si>
  <si>
    <t>ROULEAU RET.BANDE LARG. 650 (380/89/133)</t>
  </si>
  <si>
    <t>59150002</t>
  </si>
  <si>
    <t>CONTACTEUR AUX 125V CC LPL -REF-CAD50GD</t>
  </si>
  <si>
    <t>71270008</t>
  </si>
  <si>
    <t>Bavette  EP5mm 65 SCHORES</t>
  </si>
  <si>
    <t>79210036</t>
  </si>
  <si>
    <t>FEUILLE EN JAUNE 1400*10m DUR38-42 EP3mm</t>
  </si>
  <si>
    <t>02030002</t>
  </si>
  <si>
    <t>CEMII 32.5 SAC</t>
  </si>
  <si>
    <t>01010003</t>
  </si>
  <si>
    <t>CEM I 42.5 SR-3 Vrac</t>
  </si>
  <si>
    <t>53230225</t>
  </si>
  <si>
    <t>DISJONCTEUR 63A SIMPLE 4 POLES</t>
  </si>
  <si>
    <t>45800187</t>
  </si>
  <si>
    <t>Disque 1 pour station de remplissage man</t>
  </si>
  <si>
    <t>45800208</t>
  </si>
  <si>
    <t>Clapet anti-retour</t>
  </si>
  <si>
    <t>37260004</t>
  </si>
  <si>
    <t>G_ind 81/Kluber Kluberplex 41-132</t>
  </si>
  <si>
    <t>01010001</t>
  </si>
  <si>
    <t>CEM I 42,5 N Vrac</t>
  </si>
  <si>
    <t>53250178</t>
  </si>
  <si>
    <t>interrupteur schmersal :Z3K235 FIN COURS</t>
  </si>
  <si>
    <t>53230222</t>
  </si>
  <si>
    <t>DISJONCTEUR BIPOLAIRE C20+BLOC VIGI SCHN</t>
  </si>
  <si>
    <t>89010016</t>
  </si>
  <si>
    <t>BOULON POUR ELEMENT TRANSPORT R1.4</t>
  </si>
  <si>
    <t>91100001</t>
  </si>
  <si>
    <t>SELLE GAUCHE</t>
  </si>
  <si>
    <t>83300019</t>
  </si>
  <si>
    <t>FILTRE HUILE COMP SXC6 REF 6.3461.0</t>
  </si>
  <si>
    <t>91300011</t>
  </si>
  <si>
    <t>PIVOT 741393D REP 48</t>
  </si>
  <si>
    <t>78610105</t>
  </si>
  <si>
    <t>JOINT SPHERIQUE  SIKB16F</t>
  </si>
  <si>
    <t>71240154</t>
  </si>
  <si>
    <t>Rouleau pour bande Larg. 1000</t>
  </si>
  <si>
    <t>20300014</t>
  </si>
  <si>
    <t>FER PLAT 100*5 LONG 6M</t>
  </si>
  <si>
    <t>78610130</t>
  </si>
  <si>
    <t>SUPPORT POUR VERIN (VERIN DOUBLE)</t>
  </si>
  <si>
    <t>91100431</t>
  </si>
  <si>
    <t>JOINT-730049D +570620Z</t>
  </si>
  <si>
    <t>53130049</t>
  </si>
  <si>
    <t>CONTACTEUR LC1-D25 P7 220V</t>
  </si>
  <si>
    <t>65040152</t>
  </si>
  <si>
    <t>roulement 6216 2Z</t>
  </si>
  <si>
    <t>71240010</t>
  </si>
  <si>
    <t>ROULEAU Ø89/975X990X3.2 TAPIS SOUS RACLE</t>
  </si>
  <si>
    <t>71240003</t>
  </si>
  <si>
    <t>ROULEAU EN ACIER DiAM:64/1150X1158X1185</t>
  </si>
  <si>
    <t>53230223</t>
  </si>
  <si>
    <t>DISJONCTEUR 63A DIFFERENTIELLE 4 POLES</t>
  </si>
  <si>
    <t>53130174</t>
  </si>
  <si>
    <t>contacteur Schneider LC1D25 bobine 24VA</t>
  </si>
  <si>
    <t>60530021</t>
  </si>
  <si>
    <t>FILTRE FIN DE SECURITE POUR GAZ E MESURE</t>
  </si>
  <si>
    <t>65200120</t>
  </si>
  <si>
    <t>Palier INA CJT 10 complet (avec rouleme)</t>
  </si>
  <si>
    <t>65200178</t>
  </si>
  <si>
    <t>Palier fytf 507 skf</t>
  </si>
  <si>
    <t>43200042</t>
  </si>
  <si>
    <t>KIT DE RESSUAGE</t>
  </si>
  <si>
    <t>37350001</t>
  </si>
  <si>
    <t>GRAISSE MOLYCÔTE-G-RAPID-PLUS SPRAY400ml</t>
  </si>
  <si>
    <t>53230110</t>
  </si>
  <si>
    <t>DISJONCTEUR MOTEUR MTH 13-18 GV2P20</t>
  </si>
  <si>
    <t>02040002</t>
  </si>
  <si>
    <t>Clinker HRS</t>
  </si>
  <si>
    <t>77020009</t>
  </si>
  <si>
    <t>PANNIER SUPPORT SANS FOND 160x1125</t>
  </si>
  <si>
    <t>47020003</t>
  </si>
  <si>
    <t>bavetee caoutchous LAR:1000-10mm  45 S</t>
  </si>
  <si>
    <t>71240139</t>
  </si>
  <si>
    <t>Rouleau Amor 89x133x465 Axe 25mm MP 14mm</t>
  </si>
  <si>
    <t>78010016</t>
  </si>
  <si>
    <t>Vanne 3/2 voies pneumatique</t>
  </si>
  <si>
    <t>37230002</t>
  </si>
  <si>
    <t>G_ind 86/ Kluber Wolfracoat C fluid</t>
  </si>
  <si>
    <t>39200236</t>
  </si>
  <si>
    <t>Pare-huile Viton 140x110x12</t>
  </si>
  <si>
    <t>53110018</t>
  </si>
  <si>
    <t>INTERRUPTEUR SECTIONNEUR VCF1GE-11kw-25A</t>
  </si>
  <si>
    <t>45800261</t>
  </si>
  <si>
    <t>Limiteur de débit unidirectionnel</t>
  </si>
  <si>
    <t>87220005</t>
  </si>
  <si>
    <t>ECROU A BORGNE M36 DIN 917</t>
  </si>
  <si>
    <t>02040001</t>
  </si>
  <si>
    <t>Clinker</t>
  </si>
  <si>
    <t>39020004</t>
  </si>
  <si>
    <t>FEUILLE KLINGERITE Ep 4mm (1,5mx1,5m)</t>
  </si>
  <si>
    <t>M2</t>
  </si>
  <si>
    <t>55920023</t>
  </si>
  <si>
    <t>BALAIS CHARBON CM9 CRU</t>
  </si>
  <si>
    <t>65210070</t>
  </si>
  <si>
    <t>JEUX DE JOINTS POUR  Palier SNI 532</t>
  </si>
  <si>
    <t>53250213</t>
  </si>
  <si>
    <t>Minuterie industriel programmable</t>
  </si>
  <si>
    <t>53230171</t>
  </si>
  <si>
    <t>Disjoncteur GV2P 6-10A MT138A  GV2P14</t>
  </si>
  <si>
    <t>71010012</t>
  </si>
  <si>
    <t>Bande  larg:800 EP-630/4 6+2Y</t>
  </si>
  <si>
    <t>37360014</t>
  </si>
  <si>
    <t>plaques  graphites30x70x300</t>
  </si>
  <si>
    <t>65050015</t>
  </si>
  <si>
    <t>RLT a billes 2207 E 2RS</t>
  </si>
  <si>
    <t>71240005</t>
  </si>
  <si>
    <t>Rouleau lisse 133X380 Axe 25 MP 18</t>
  </si>
  <si>
    <t>72170002</t>
  </si>
  <si>
    <t>COURROIE TRAPEZOIDALE 8PK 1475 CLARK 7T</t>
  </si>
  <si>
    <t>90250034</t>
  </si>
  <si>
    <t>PASTILLE POUR LANCE REF072/1.5 P/R POMPE</t>
  </si>
  <si>
    <t>73030005</t>
  </si>
  <si>
    <t>FILTRE AIR INTER 5000 BALYAEUSE</t>
  </si>
  <si>
    <t>53230224</t>
  </si>
  <si>
    <t>DISJONCTEUR 16A DIFFERENTIELLE 2 POLES</t>
  </si>
  <si>
    <t>37230001</t>
  </si>
  <si>
    <t>G_ind 85/ Kluber Graflscon C-SG 500 Plus</t>
  </si>
  <si>
    <t>67450031</t>
  </si>
  <si>
    <t>Element elast  accouplement N-Eupex 110</t>
  </si>
  <si>
    <t>77050172</t>
  </si>
  <si>
    <t>MEMBRANE TYPE A3/4'' C113-443 ASCO</t>
  </si>
  <si>
    <t>53130155</t>
  </si>
  <si>
    <t>"CONTACTEUR  G/090812*E05*</t>
  </si>
  <si>
    <t>71250017</t>
  </si>
  <si>
    <t>Rouleaux amortisseuØ89/133x380A2 axe Ø25</t>
  </si>
  <si>
    <t>90250065</t>
  </si>
  <si>
    <t>Joint protection piston HP</t>
  </si>
  <si>
    <t>71240072</t>
  </si>
  <si>
    <t>ROULEAU Ø60 RL=1166 4-90-2132-565.1</t>
  </si>
  <si>
    <t>71240004</t>
  </si>
  <si>
    <t>Rouleau acier Ø159x530*536*560 axe 25*18</t>
  </si>
  <si>
    <t>71240151</t>
  </si>
  <si>
    <t>Rouleau intermédiaire bande poumon</t>
  </si>
  <si>
    <t>91170014</t>
  </si>
  <si>
    <t>Etretoise-731188D</t>
  </si>
  <si>
    <t>50160004</t>
  </si>
  <si>
    <t>CABLE U1000R2V 3X95mm?+1x70mm?</t>
  </si>
  <si>
    <t>01010002</t>
  </si>
  <si>
    <t>CEM II/A-L 32,5 N Vrac</t>
  </si>
  <si>
    <t>14030007</t>
  </si>
  <si>
    <t>BOULONS HM33X200 AVEC RONDELLE C8.8</t>
  </si>
  <si>
    <t>91130085</t>
  </si>
  <si>
    <t>Enretoise 731190D rep 12</t>
  </si>
  <si>
    <t>23440126</t>
  </si>
  <si>
    <t>Manomètre 0 a 600mbar vertical 1/2</t>
  </si>
  <si>
    <t>77050213</t>
  </si>
  <si>
    <t>Cage pour manche filtrante Ø165x3375</t>
  </si>
  <si>
    <t>77050161</t>
  </si>
  <si>
    <t>MEMBRANE PILOTE C41/52</t>
  </si>
  <si>
    <t>91100418</t>
  </si>
  <si>
    <t>Douille-730217Z</t>
  </si>
  <si>
    <t>20300017</t>
  </si>
  <si>
    <t>Fer plat anti abrasif 80*8 long6m</t>
  </si>
  <si>
    <t>59050010</t>
  </si>
  <si>
    <t>CAPTEUR 972068Z MK5101 ifm electrique</t>
  </si>
  <si>
    <t>84100978</t>
  </si>
  <si>
    <t>Cale 0.50 (100*100) TMAS 100-050</t>
  </si>
  <si>
    <t>91500129</t>
  </si>
  <si>
    <t>Support lame applicateur metral</t>
  </si>
  <si>
    <t>20070003</t>
  </si>
  <si>
    <t>TOLE GALVANISÉ 1000X2000X2mm</t>
  </si>
  <si>
    <t>83010076</t>
  </si>
  <si>
    <t>FILTRE AIR COMP ASD57 REF 6.4143.0</t>
  </si>
  <si>
    <t>87220011</t>
  </si>
  <si>
    <t>RONDELLE M36  diam ext= 65 ep : 5,5-ISO</t>
  </si>
  <si>
    <t>91200001</t>
  </si>
  <si>
    <t>CRÉMAILLÈRES ACIER KRM30 PAS 9,425MM</t>
  </si>
  <si>
    <t>65200163</t>
  </si>
  <si>
    <t>Palier SNI 513-611 HFB</t>
  </si>
  <si>
    <t>53230220</t>
  </si>
  <si>
    <t>disjoncteur moteur GV2: 2,5.....4 A</t>
  </si>
  <si>
    <t>71250016</t>
  </si>
  <si>
    <t>ROULEAU AMORTISSEUR DI89/132L435 (13BAN)</t>
  </si>
  <si>
    <t>20010001</t>
  </si>
  <si>
    <t>POUTRE  EN ACIER IPN:80  (6m)</t>
  </si>
  <si>
    <t>72250106</t>
  </si>
  <si>
    <t>FILTRE GASOIL  3446200300 CAT 07T</t>
  </si>
  <si>
    <t>50320009</t>
  </si>
  <si>
    <t>GAINE DE JONCTION REF 91-AH24S TYPE 3M</t>
  </si>
  <si>
    <t>20600038</t>
  </si>
  <si>
    <t>Fer rond 42CD4 diam 12mm</t>
  </si>
  <si>
    <t>65050025</t>
  </si>
  <si>
    <t>RLT a billes 3207 2RS</t>
  </si>
  <si>
    <t>23220009</t>
  </si>
  <si>
    <t>"VANNE SPHÉRIQUE 2"" F-F PN 25"</t>
  </si>
  <si>
    <t>90250021</t>
  </si>
  <si>
    <t>RESSORT PRESSION rep1278</t>
  </si>
  <si>
    <t>02030012</t>
  </si>
  <si>
    <t>Chaux CHA 10 SAC</t>
  </si>
  <si>
    <t>65210063</t>
  </si>
  <si>
    <t>JOINT TSN 526L  POUR Palier SNL526 L</t>
  </si>
  <si>
    <t>20500005</t>
  </si>
  <si>
    <t>FER CARRE DE 25*25 LONG 6M</t>
  </si>
  <si>
    <t>65210067</t>
  </si>
  <si>
    <t>JEUX DE JOINTS POUR  Palier SNI 520-617</t>
  </si>
  <si>
    <t>53230111</t>
  </si>
  <si>
    <t>DISJONCTEUR MOT GV2PO8 2,5....4A 3 POLES</t>
  </si>
  <si>
    <t>50360010</t>
  </si>
  <si>
    <t>PRESSE ETOUPE INOX   M16X1,5</t>
  </si>
  <si>
    <t>71250013</t>
  </si>
  <si>
    <t>ROULEAU AMORTISSEUR 89/133X315</t>
  </si>
  <si>
    <t>72250068</t>
  </si>
  <si>
    <t>CHAMBRE AIRE TUBE ASSY POUR PNEU 300-15</t>
  </si>
  <si>
    <t>91300010</t>
  </si>
  <si>
    <t>BALADEUR 701856D</t>
  </si>
  <si>
    <t>20030003</t>
  </si>
  <si>
    <t>POUTREL EN ACIER  UPN:60 (6m)</t>
  </si>
  <si>
    <t>79210005</t>
  </si>
  <si>
    <t>MANCHETTE SOUPLE DIA145mmH.350mm</t>
  </si>
  <si>
    <t>50340016</t>
  </si>
  <si>
    <t>Miniature relay 2C/O 12A 24V DC + DIODE</t>
  </si>
  <si>
    <t>71240150</t>
  </si>
  <si>
    <t>Rouleau pour bande évacuation sac</t>
  </si>
  <si>
    <t>20100007</t>
  </si>
  <si>
    <t>CORNIERE 60X60X6</t>
  </si>
  <si>
    <t>40020001</t>
  </si>
  <si>
    <t>CHARGE  OXYGÈNE INDUSTRIELLE</t>
  </si>
  <si>
    <t>78610142</t>
  </si>
  <si>
    <t>ROTULE M20x1,5 AP6 ISO8139 RP103P</t>
  </si>
  <si>
    <t>03010004</t>
  </si>
  <si>
    <t>Calamine de Fer KAIROUAN</t>
  </si>
  <si>
    <t>65200149</t>
  </si>
  <si>
    <t>Palier COMPLET FYTB 35 TF  .(SYJ507 )SKF</t>
  </si>
  <si>
    <t>65020063</t>
  </si>
  <si>
    <t>RLT AUTOALIGNEUR YET 209-2F</t>
  </si>
  <si>
    <t>91500102</t>
  </si>
  <si>
    <t>Support chaine Housseuse</t>
  </si>
  <si>
    <t>53130150</t>
  </si>
  <si>
    <t>CONTACTEUR Schneider LC1D18 3PHASE B230V</t>
  </si>
  <si>
    <t>20100006</t>
  </si>
  <si>
    <t>CORNIERE  50X50 x5</t>
  </si>
  <si>
    <t>91300207</t>
  </si>
  <si>
    <t>BRIDE/FLASQUE  541036</t>
  </si>
  <si>
    <t>72250069</t>
  </si>
  <si>
    <t>CHAMBRE AIRE TUBE ASSY POUR PNEU 825x15</t>
  </si>
  <si>
    <t>30100023</t>
  </si>
  <si>
    <t>TIGE FILETÉ M24 INOX</t>
  </si>
  <si>
    <t>74150005</t>
  </si>
  <si>
    <t>TOILE AÉRO POLYSTER T150° EP4,5mm L1500</t>
  </si>
  <si>
    <t>73050001</t>
  </si>
  <si>
    <t>FILTRE SDF PARTS 2.4419.350.0/10TRACTEUR</t>
  </si>
  <si>
    <t>66050001</t>
  </si>
  <si>
    <t>COURROIE SPC 3350</t>
  </si>
  <si>
    <t>91500043</t>
  </si>
  <si>
    <t>FRETTE A BILLES KH3050/ LBBR 30-2LS SKF</t>
  </si>
  <si>
    <t>90250069</t>
  </si>
  <si>
    <t>TRESSE rep1338</t>
  </si>
  <si>
    <t>71240071</t>
  </si>
  <si>
    <t>ROULEAU Ø89 RL=690 4-90-2132-367.12</t>
  </si>
  <si>
    <t>23010015</t>
  </si>
  <si>
    <t>TUBE ACIER ROND SANS SOUDUR LONG6m 20/27</t>
  </si>
  <si>
    <t>90250003</t>
  </si>
  <si>
    <t>JOINT PLAT rep 91401</t>
  </si>
  <si>
    <t>20910012</t>
  </si>
  <si>
    <t>BARREAU CLAVETTE 7X8</t>
  </si>
  <si>
    <t>71240069</t>
  </si>
  <si>
    <t>ROULEAU Ø89 RL=646 4-90-2132-382.1</t>
  </si>
  <si>
    <t>71240073</t>
  </si>
  <si>
    <t>ROULEAU Ø60 RL=846 4-90-2132-565.2</t>
  </si>
  <si>
    <t>20040002</t>
  </si>
  <si>
    <t>TOLE ACIER ORDINAIRE  EP 2MM 1000X2000</t>
  </si>
  <si>
    <t>45800230</t>
  </si>
  <si>
    <t>Clapet anti retour à étranglement GRLA-M</t>
  </si>
  <si>
    <t>39100001</t>
  </si>
  <si>
    <t>TRESSE CERAMIQUE DIAM50mm</t>
  </si>
  <si>
    <t>51030001</t>
  </si>
  <si>
    <t>PROJECTEUR 24 v500 w</t>
  </si>
  <si>
    <t>72250142</t>
  </si>
  <si>
    <t>KlAXON ARRIERE  24v</t>
  </si>
  <si>
    <t>50350097</t>
  </si>
  <si>
    <t>CONNECTEUR 4X0,34mm²  971425Z</t>
  </si>
  <si>
    <t>65050189</t>
  </si>
  <si>
    <t>RLT a billes 6311 2Z C3</t>
  </si>
  <si>
    <t>91100420</t>
  </si>
  <si>
    <t>Barre de guide-562573D</t>
  </si>
  <si>
    <t>77020012</t>
  </si>
  <si>
    <t>MANCHE FILTRANTE 160x5000</t>
  </si>
  <si>
    <t>23320056</t>
  </si>
  <si>
    <t>RÉDUCTION M/F 3/4'' -1/2''</t>
  </si>
  <si>
    <t>91300027</t>
  </si>
  <si>
    <t>BIELLE COMPACTEUR SAC</t>
  </si>
  <si>
    <t>91500067</t>
  </si>
  <si>
    <t>Bras housseuse</t>
  </si>
  <si>
    <t>65030027</t>
  </si>
  <si>
    <t>RLT autoaligneur  YET 208</t>
  </si>
  <si>
    <t>91130041</t>
  </si>
  <si>
    <t>Rouleau glisse sac avant aplatisseur</t>
  </si>
  <si>
    <t>45800155</t>
  </si>
  <si>
    <t>SOUFFLET POUR CHARIOT MOBILE TYPE T11836</t>
  </si>
  <si>
    <t>59040002</t>
  </si>
  <si>
    <t>CAPTEUR FIN DE COURSE 3SE3 120-1C</t>
  </si>
  <si>
    <t>65210068</t>
  </si>
  <si>
    <t>JEUX DE JOINTS POUR  Palier SNI 522-619</t>
  </si>
  <si>
    <t>87220024</t>
  </si>
  <si>
    <t>MANCHON Dext 85XD60X168 Dint=45</t>
  </si>
  <si>
    <t>66400038</t>
  </si>
  <si>
    <t>PIGNON 700020P</t>
  </si>
  <si>
    <t>79210003</t>
  </si>
  <si>
    <t>MANCHETTE SOUPLE ØINT160mm LONG:250mm</t>
  </si>
  <si>
    <t>71240006</t>
  </si>
  <si>
    <t>Rouleau lisse 133X465 axe 25 MP18</t>
  </si>
  <si>
    <t>71240001</t>
  </si>
  <si>
    <t>ROULEAU  LISSE 133X315X323</t>
  </si>
  <si>
    <t>67300016</t>
  </si>
  <si>
    <t>Doit d'accouplement Rotex S48</t>
  </si>
  <si>
    <t>91170032</t>
  </si>
  <si>
    <t>Tampon conique 760140D</t>
  </si>
  <si>
    <t>55920019</t>
  </si>
  <si>
    <t>BALAIS CHARBON CG651 -GAZ Conca/Charbon</t>
  </si>
  <si>
    <t>23070001</t>
  </si>
  <si>
    <t>tube galvanisée diam 25mm</t>
  </si>
  <si>
    <t>20070001</t>
  </si>
  <si>
    <t>TOLE  GALVANISE 1000X2000X1mm</t>
  </si>
  <si>
    <t>65040025</t>
  </si>
  <si>
    <t>RLT a rotule 2205 E 2RS1 TN9</t>
  </si>
  <si>
    <t>66320001</t>
  </si>
  <si>
    <t>CHAÎNE 10B3</t>
  </si>
  <si>
    <t>91100041</t>
  </si>
  <si>
    <t>ANNEAU EN CAOUTCHOUC 563234D</t>
  </si>
  <si>
    <t>74120010</t>
  </si>
  <si>
    <t>TOILE AÉRO POLYS.T150° EP4,5mm LA:480Mm</t>
  </si>
  <si>
    <t>91300211</t>
  </si>
  <si>
    <t>Moyeu pour guillotine</t>
  </si>
  <si>
    <t>23220002</t>
  </si>
  <si>
    <t>ROBINET  BOISSEAU SPHÉRIQUE 2/2 VOIES</t>
  </si>
  <si>
    <t>71240002</t>
  </si>
  <si>
    <t>ROULEAU ACIER 63,5/1350X1356 X1382</t>
  </si>
  <si>
    <t>66070007</t>
  </si>
  <si>
    <t>COURROIE   XPB 2060</t>
  </si>
  <si>
    <t>91130023</t>
  </si>
  <si>
    <t>PIVOT 741323D REP 21</t>
  </si>
  <si>
    <t>45800008</t>
  </si>
  <si>
    <t>BAGUE D'ÉTANCHITÉ 74*54*10MM EN POLYURET</t>
  </si>
  <si>
    <t>72170035</t>
  </si>
  <si>
    <t>Filtre à huile IZUZU 6BJ1 ZOOMILION 7 T</t>
  </si>
  <si>
    <t>45800227</t>
  </si>
  <si>
    <t>Clapet anti-retour pour étrangler l'amen</t>
  </si>
  <si>
    <t>45800206</t>
  </si>
  <si>
    <t>Chape 5411280</t>
  </si>
  <si>
    <t>01010012</t>
  </si>
  <si>
    <t>Chaux CHA 10 Vrac</t>
  </si>
  <si>
    <t>20070002</t>
  </si>
  <si>
    <t>TOLE GALVA 1000 X 2000 EP15/10</t>
  </si>
  <si>
    <t>23010014</t>
  </si>
  <si>
    <t>TUBE ACIER ROND SANS SOUDUR LONG6m 15/21</t>
  </si>
  <si>
    <t>65050023</t>
  </si>
  <si>
    <t>RLT a billes 3205 ATN9</t>
  </si>
  <si>
    <t>90250099</t>
  </si>
  <si>
    <t>Silent bloc pompe HP</t>
  </si>
  <si>
    <t>89010024</t>
  </si>
  <si>
    <t>BOULONS M20 X 100 ISO 4017 REFRACTAIRE</t>
  </si>
  <si>
    <t>65030011</t>
  </si>
  <si>
    <t>RLT autoaligneur YET 207-2F</t>
  </si>
  <si>
    <t>77020035</t>
  </si>
  <si>
    <t>manche filtrante Ø165x3375 PEV560 Mfa</t>
  </si>
  <si>
    <t>66040001</t>
  </si>
  <si>
    <t>COURROIE SPB 3750</t>
  </si>
  <si>
    <t>74120012</t>
  </si>
  <si>
    <t>TOILE AERO POLYS.T150° EP4,5mm LA:580MM</t>
  </si>
  <si>
    <t>20100001</t>
  </si>
  <si>
    <t>CORNIERE 25X25X2.5</t>
  </si>
  <si>
    <t>10010085</t>
  </si>
  <si>
    <t>ANKRAL   R8 CB PB 200 L300</t>
  </si>
  <si>
    <t>73030002</t>
  </si>
  <si>
    <t>FILTRE  HUILE D6501U0000 BALAYEUSE</t>
  </si>
  <si>
    <t>74120011</t>
  </si>
  <si>
    <t>TOILE AÉRO POLYS.T150° EP4,5mm LA:500MM</t>
  </si>
  <si>
    <t>39200184</t>
  </si>
  <si>
    <t>Pare-huile Viton 105x130x12</t>
  </si>
  <si>
    <t>23440092</t>
  </si>
  <si>
    <t>MANOMÉTRE DE CONTRÔLE 0/25B PGB.0631.025</t>
  </si>
  <si>
    <t>91170025</t>
  </si>
  <si>
    <t>Fourche applicateur grand model</t>
  </si>
  <si>
    <t>90270025</t>
  </si>
  <si>
    <t>BRIDE DN100 (DIA EX220) 8trous</t>
  </si>
  <si>
    <t>91170001</t>
  </si>
  <si>
    <t>NIPPLE 610053D</t>
  </si>
  <si>
    <t>65050147</t>
  </si>
  <si>
    <t>RLT a billes 63000 2RS 750041Z</t>
  </si>
  <si>
    <t>45800185</t>
  </si>
  <si>
    <t>Bague palier élévateur</t>
  </si>
  <si>
    <t>91500003</t>
  </si>
  <si>
    <t>BIELLE HOUSSEUSE</t>
  </si>
  <si>
    <t>70030007</t>
  </si>
  <si>
    <t>listeaux en caoutchouc 170x650</t>
  </si>
  <si>
    <t>71240067</t>
  </si>
  <si>
    <t>Rouleau libre après bande aiguilleur</t>
  </si>
  <si>
    <t>65030012</t>
  </si>
  <si>
    <t>RLT autoaligneur YAR 208-2F</t>
  </si>
  <si>
    <t>65200123</t>
  </si>
  <si>
    <t>Palier FYC508 SKF</t>
  </si>
  <si>
    <t>20910002</t>
  </si>
  <si>
    <t>BARREAU CLAVETTE 20X12</t>
  </si>
  <si>
    <t>02010001</t>
  </si>
  <si>
    <t>Fer concassé</t>
  </si>
  <si>
    <t>23100001</t>
  </si>
  <si>
    <t>FLEXIBLE KINETROL 600MM/20BAR</t>
  </si>
  <si>
    <t>71230005</t>
  </si>
  <si>
    <t>ROULEAU STATION INVERSER BANDE LAR 1000</t>
  </si>
  <si>
    <t>72170009</t>
  </si>
  <si>
    <t>FILTRE HUILE REF 8048681 CLARK 7T</t>
  </si>
  <si>
    <t>67300022</t>
  </si>
  <si>
    <t>Element elast  accouplement Rotex KD42</t>
  </si>
  <si>
    <t>65030004</t>
  </si>
  <si>
    <t>RLT autoaligneur UC 210</t>
  </si>
  <si>
    <t>23400007</t>
  </si>
  <si>
    <t>FLOTTEUR POUR BACHE EAU IP68 +CABLE 10M</t>
  </si>
  <si>
    <t>10030104</t>
  </si>
  <si>
    <t>BRIQUE MLA RL20 KROSAKI</t>
  </si>
  <si>
    <t>53130153</t>
  </si>
  <si>
    <t>CONTACTEUR LC1D128P7 440V/25A BOB230V/AC</t>
  </si>
  <si>
    <t>20300011</t>
  </si>
  <si>
    <t>FER PLAT 50*10 LONG 6M</t>
  </si>
  <si>
    <t>45600020</t>
  </si>
  <si>
    <t>Adaptateur membrane bouchon  BEL 8</t>
  </si>
  <si>
    <t>66040009</t>
  </si>
  <si>
    <t>COURROIE SPB 3550</t>
  </si>
  <si>
    <t>65130003</t>
  </si>
  <si>
    <t>MANCHON  DE SERRAGE  H2310</t>
  </si>
  <si>
    <t>72170038</t>
  </si>
  <si>
    <t>Filtre à air 5/7/8/10T  ZOOMILION 7 T</t>
  </si>
  <si>
    <t>91170024</t>
  </si>
  <si>
    <t>Fourche applicateur petit model</t>
  </si>
  <si>
    <t>23220006</t>
  </si>
  <si>
    <t>"VANNE SPHÈRIQUE 1""1/2"</t>
  </si>
  <si>
    <t>91130018</t>
  </si>
  <si>
    <t>ENTRETOISE 731672D REP 17</t>
  </si>
  <si>
    <t>50350108</t>
  </si>
  <si>
    <t>CONNECTEUR M8-3PINS MALE</t>
  </si>
  <si>
    <t>03010003</t>
  </si>
  <si>
    <t>MINERAI DE FER KAIROUAN</t>
  </si>
  <si>
    <t>65200021</t>
  </si>
  <si>
    <t>PALIER SY 510 M</t>
  </si>
  <si>
    <t>78610133</t>
  </si>
  <si>
    <t>Chape arrière mâle rotulée vérin Ø40</t>
  </si>
  <si>
    <t>23410055</t>
  </si>
  <si>
    <t>Collier stopflex diam 46/47</t>
  </si>
  <si>
    <t>45800134</t>
  </si>
  <si>
    <t>PIECE RALLONGE G 1/2-D 19 MM ASPIRATION</t>
  </si>
  <si>
    <t>37140001</t>
  </si>
  <si>
    <t>G_ind 82/ Kluber Syntheso HT 1000</t>
  </si>
  <si>
    <t>10010084</t>
  </si>
  <si>
    <t>ANKRAL  R8 CB B320 L300</t>
  </si>
  <si>
    <t>65130006</t>
  </si>
  <si>
    <t>MANCHON DE SERRAGE H 315</t>
  </si>
  <si>
    <t>10010083</t>
  </si>
  <si>
    <t>ANKRAL  R8 CB B620 L300</t>
  </si>
  <si>
    <t>10030086</t>
  </si>
  <si>
    <t>BRIQUE CARBAL 10 P202</t>
  </si>
  <si>
    <t>65130005</t>
  </si>
  <si>
    <t>MANCHON DE SERRAGE H313</t>
  </si>
  <si>
    <t>66040003</t>
  </si>
  <si>
    <t>COURROIE SPB 3000</t>
  </si>
  <si>
    <t>91100040</t>
  </si>
  <si>
    <t>RESSORT 552830D</t>
  </si>
  <si>
    <t>72170005</t>
  </si>
  <si>
    <t>FILTRE AIR INT 006000790F1 CLARK 7T</t>
  </si>
  <si>
    <t>72170004</t>
  </si>
  <si>
    <t>FILTRE AIR EXT 006000789F1 CLARK 7T</t>
  </si>
  <si>
    <t>72170011</t>
  </si>
  <si>
    <t>FLEXIBLE DIRECTION  3M CLARK 7T</t>
  </si>
  <si>
    <t>65200127</t>
  </si>
  <si>
    <t>Palier Y APPLIQUE FONTE FYC 506</t>
  </si>
  <si>
    <t>75330026</t>
  </si>
  <si>
    <t>CABLE ACIER DE MANUTENTION Ø 7.5mm</t>
  </si>
  <si>
    <t>45800182</t>
  </si>
  <si>
    <t>Racleur   12068240</t>
  </si>
  <si>
    <t>20030002</t>
  </si>
  <si>
    <t>POUTREL EN ACIER UPN:50 (6m)</t>
  </si>
  <si>
    <t>91500145</t>
  </si>
  <si>
    <t>DOUILLE 02050230.30-0101</t>
  </si>
  <si>
    <t>91170005</t>
  </si>
  <si>
    <t>DOUILLE CODE : 731703D</t>
  </si>
  <si>
    <t>65030010</t>
  </si>
  <si>
    <t>RLT autoaligneur YAR 207</t>
  </si>
  <si>
    <t>20040001</t>
  </si>
  <si>
    <t>TOLE ACIER ORDINAIRE EP 15/10 MM 1000X20</t>
  </si>
  <si>
    <t>23170026</t>
  </si>
  <si>
    <t>Flexible accordéon diam 50mm</t>
  </si>
  <si>
    <t>76210014</t>
  </si>
  <si>
    <t>ROULEAU 63,5x350/356/376</t>
  </si>
  <si>
    <t>10030102</t>
  </si>
  <si>
    <t>BRIQUE MLA R320 KROSAKI</t>
  </si>
  <si>
    <t>71240061</t>
  </si>
  <si>
    <t>ROULEAU  REP : 1 CODE :  820207D</t>
  </si>
  <si>
    <t>10030085</t>
  </si>
  <si>
    <t>BRIQUE CARBAL 10 P201</t>
  </si>
  <si>
    <t>20500004</t>
  </si>
  <si>
    <t>FER CARRE DE 20*20 LONG 6M</t>
  </si>
  <si>
    <t>10030083</t>
  </si>
  <si>
    <t>BRIQUE CARBAL 10 ISO 320</t>
  </si>
  <si>
    <t>73030001</t>
  </si>
  <si>
    <t>FILTRE GASOIL D651U0000 BALAYEUSE</t>
  </si>
  <si>
    <t>91130066</t>
  </si>
  <si>
    <t>Pivot 740810D  REP 25</t>
  </si>
  <si>
    <t>53200214</t>
  </si>
  <si>
    <t>Fusible multimètre DMM-11A</t>
  </si>
  <si>
    <t>59040039</t>
  </si>
  <si>
    <t>Fin de course 3SE3-120-1C</t>
  </si>
  <si>
    <t>43200004</t>
  </si>
  <si>
    <t>BAGUETTE BASIQUE E7018 D 4 mm</t>
  </si>
  <si>
    <t>45800194</t>
  </si>
  <si>
    <t>Joint torique, SPR</t>
  </si>
  <si>
    <t>71240018</t>
  </si>
  <si>
    <t>Rouleau lisse L750,dia89, axe20,mepl14</t>
  </si>
  <si>
    <t>45800082</t>
  </si>
  <si>
    <t>FLEXIBLE DIN 40 -12BAR- QGI0.3.08</t>
  </si>
  <si>
    <t>35270001</t>
  </si>
  <si>
    <t>CONTREPLAQUÉ 4mm²</t>
  </si>
  <si>
    <t>50160002</t>
  </si>
  <si>
    <t>CABLE CUIVRE U1000R2V 3X120mm?</t>
  </si>
  <si>
    <t>53130023</t>
  </si>
  <si>
    <t>CONTACTEUR LC1-D09P7 220V</t>
  </si>
  <si>
    <t>76210008</t>
  </si>
  <si>
    <t>BAVETTE 3PLIS EP7MM/250MM POUR DOSEUR</t>
  </si>
  <si>
    <t>50350106</t>
  </si>
  <si>
    <t>CONNECTEUR  EVC143 IFM 3X0,25mm²</t>
  </si>
  <si>
    <t>66220018</t>
  </si>
  <si>
    <t>POULIE 132SPB3</t>
  </si>
  <si>
    <t>23170023</t>
  </si>
  <si>
    <t>Prise de pression MM 1/4"- M16</t>
  </si>
  <si>
    <t>66200005</t>
  </si>
  <si>
    <t>POULIE MOTEUR    ref701191D</t>
  </si>
  <si>
    <t>87220068</t>
  </si>
  <si>
    <t>Bouchon magnétique galet BC M30x2</t>
  </si>
  <si>
    <t>65200146</t>
  </si>
  <si>
    <t>Palier COMPLET  SYF 40 TF ..(SYF508) SKF</t>
  </si>
  <si>
    <t>60560002</t>
  </si>
  <si>
    <t>DETECT. PROXIMITÉ XS1 30BLPAM12 SCHNIEID</t>
  </si>
  <si>
    <t>53300023</t>
  </si>
  <si>
    <t>Bouton arrêt urgence ZA2BS844</t>
  </si>
  <si>
    <t>10010086</t>
  </si>
  <si>
    <t>ANKRAL   R8 CB PB 201 L300</t>
  </si>
  <si>
    <t>30010094</t>
  </si>
  <si>
    <t>Boulon a ergot M30x90</t>
  </si>
  <si>
    <t>78610098</t>
  </si>
  <si>
    <t>JOINT SPHERIQUE SKF SIKB 10F/VZ019DROITE</t>
  </si>
  <si>
    <t>14010008</t>
  </si>
  <si>
    <t>Boulon a frappe  en T M24x80x60</t>
  </si>
  <si>
    <t>78610101</t>
  </si>
  <si>
    <t>ROTULE ARTICULATION SIKB16F/VZ019 P1,5</t>
  </si>
  <si>
    <t>91100478</t>
  </si>
  <si>
    <t>Silentbloc ASCC100</t>
  </si>
  <si>
    <t>91500068</t>
  </si>
  <si>
    <t>Plaque support galet élévateur</t>
  </si>
  <si>
    <t>91500127</t>
  </si>
  <si>
    <t>Axe pour pignon crémaillère deplaceur</t>
  </si>
  <si>
    <t>10020031</t>
  </si>
  <si>
    <t>ANKRAL CKMAJ-3 B320</t>
  </si>
  <si>
    <t>10020032</t>
  </si>
  <si>
    <t>ANKRAL CKMAJ-3 B620</t>
  </si>
  <si>
    <t>10020033</t>
  </si>
  <si>
    <t>ANKRAL CKMAJ-3 BP20</t>
  </si>
  <si>
    <t>10020034</t>
  </si>
  <si>
    <t>ANKRAL CKMAJ-3 BP+20</t>
  </si>
  <si>
    <t>39300004</t>
  </si>
  <si>
    <t>LOCTITE 243</t>
  </si>
  <si>
    <t>65030008</t>
  </si>
  <si>
    <t>RLT autoaligneur YAR 206</t>
  </si>
  <si>
    <t>50320006</t>
  </si>
  <si>
    <t>GAINE DE JONCTION REF 91-AH21S TYPE 3M</t>
  </si>
  <si>
    <t>10030078</t>
  </si>
  <si>
    <t>RESISTAL S65W SD AH250</t>
  </si>
  <si>
    <t>90270034</t>
  </si>
  <si>
    <t>O-ring viton PR Canon a Air de type Hurr</t>
  </si>
  <si>
    <t>74120009</t>
  </si>
  <si>
    <t>TOILE AÉRO POLYS.T150° EP4,5mm LA:395mm</t>
  </si>
  <si>
    <t>71010028</t>
  </si>
  <si>
    <t>bande EP:650/ larg:650/7,2</t>
  </si>
  <si>
    <t>71250019</t>
  </si>
  <si>
    <t>Rouleau Amtiss  L230,dia89*60,Ax20 M14</t>
  </si>
  <si>
    <t>65210066</t>
  </si>
  <si>
    <t>JEUX DE JOINTS POUR  Palier SNI 518-615</t>
  </si>
  <si>
    <t>10010074</t>
  </si>
  <si>
    <t>brique KROSAKI MXA K- 3GPZR</t>
  </si>
  <si>
    <t>45800041</t>
  </si>
  <si>
    <t>CONDUITE DE CONNEXION</t>
  </si>
  <si>
    <t>20300007</t>
  </si>
  <si>
    <t>FER PLAT 40*10 LONG 6M</t>
  </si>
  <si>
    <t>91120003</t>
  </si>
  <si>
    <t>ROUE- REF 70073Z-100X30-07/14</t>
  </si>
  <si>
    <t>53130143</t>
  </si>
  <si>
    <t>CONTACTEUR LC1K0901P7-230VAC</t>
  </si>
  <si>
    <t>23410049</t>
  </si>
  <si>
    <t>Collier stopflex diam 27/28</t>
  </si>
  <si>
    <t>65200012</t>
  </si>
  <si>
    <t>PALIER A PLATEAU UCF 205 J</t>
  </si>
  <si>
    <t>50360014</t>
  </si>
  <si>
    <t>PRESSE ETOUPE INOX   M40X1,5</t>
  </si>
  <si>
    <t>65030021</t>
  </si>
  <si>
    <t>RLT autoaligneur YET 206</t>
  </si>
  <si>
    <t>87220067</t>
  </si>
  <si>
    <t>Bouchon magnétique galet BC M24x1,5</t>
  </si>
  <si>
    <t>20910001</t>
  </si>
  <si>
    <t>BARREAU CLAVETTE 18X11</t>
  </si>
  <si>
    <t>14010023</t>
  </si>
  <si>
    <t>Plaque de fixation grille cloison ciment</t>
  </si>
  <si>
    <t>23320024</t>
  </si>
  <si>
    <t>"RACCORD 03P 2 "" LAITON"</t>
  </si>
  <si>
    <t>66250034</t>
  </si>
  <si>
    <t>Moyau 3020-60 pour poulie spc236-3</t>
  </si>
  <si>
    <t>20030001</t>
  </si>
  <si>
    <t>POUTREL EN ACIER  UPN:40 (6m)</t>
  </si>
  <si>
    <t>45800198</t>
  </si>
  <si>
    <t>Joint torique 70013397</t>
  </si>
  <si>
    <t>39200147</t>
  </si>
  <si>
    <t>Pare-huile Viton 90x55x10/7</t>
  </si>
  <si>
    <t>23010018</t>
  </si>
  <si>
    <t>TUBE ECHAFAUDAG EN ACIER LONG:6m Ø40/49</t>
  </si>
  <si>
    <t>53200215</t>
  </si>
  <si>
    <t>Fusible multimètre DMM-44/100</t>
  </si>
  <si>
    <t>89010108</t>
  </si>
  <si>
    <t>RESSORT DE PRESSION P SYS.HORIZONTAL</t>
  </si>
  <si>
    <t>91170031</t>
  </si>
  <si>
    <t>Flasque 2 pour palier tambour commande</t>
  </si>
  <si>
    <t>43200005</t>
  </si>
  <si>
    <t>BAGUETTE BASIQUE E7018 D2.5mm</t>
  </si>
  <si>
    <t>23320029</t>
  </si>
  <si>
    <t>"RACCORD 3P 2"" FF"</t>
  </si>
  <si>
    <t>20100005</t>
  </si>
  <si>
    <t>CORNIERE  45X45X4,5</t>
  </si>
  <si>
    <t>74120008</t>
  </si>
  <si>
    <t>TOILE AÉRO POLYS.T150° EP4,5mm LA:350mm</t>
  </si>
  <si>
    <t>71240142</t>
  </si>
  <si>
    <t>ROULEAU LISSE Ø133X250</t>
  </si>
  <si>
    <t>23320035</t>
  </si>
  <si>
    <t>"RACCORD 3P:2"""</t>
  </si>
  <si>
    <t>77020018</t>
  </si>
  <si>
    <t>MANCHE FILTRE 160x5625 -N11.36</t>
  </si>
  <si>
    <t>10010082</t>
  </si>
  <si>
    <t>ANKRAL   R8 CB PB 200</t>
  </si>
  <si>
    <t>23170009</t>
  </si>
  <si>
    <t>Flexible en accordions dia int60mm ep4mm</t>
  </si>
  <si>
    <t>67450055</t>
  </si>
  <si>
    <t>ELEMENT ELAST  ACCOUPLEMENT ROTEX 38</t>
  </si>
  <si>
    <t>74120015</t>
  </si>
  <si>
    <t>TOILE AÉRO POLYS.T150° EP4,5MM LA:360MM</t>
  </si>
  <si>
    <t>72170007</t>
  </si>
  <si>
    <t>FILTRE GASOIL REF 8025295 CLARK 7T</t>
  </si>
  <si>
    <t>10010032</t>
  </si>
  <si>
    <t>BRIQUE MAGNESIE-SPINELLE TOPMAG A1 B620</t>
  </si>
  <si>
    <t>50370018</t>
  </si>
  <si>
    <t>Fiche mâle industriel 5 pôles 63A</t>
  </si>
  <si>
    <t>45800007</t>
  </si>
  <si>
    <t>BAGUE D'ÉTANCHIETÉ</t>
  </si>
  <si>
    <t>59150003</t>
  </si>
  <si>
    <t>CONTACTEUR AUXILIARE 125V CC LPL CAD32GD</t>
  </si>
  <si>
    <t>91130075</t>
  </si>
  <si>
    <t>Graisseur pour palier de vis</t>
  </si>
  <si>
    <t>39200118</t>
  </si>
  <si>
    <t>Pare-huile Viton 95x75x10</t>
  </si>
  <si>
    <t>43190020</t>
  </si>
  <si>
    <t>PINCE DE MASSE -400A</t>
  </si>
  <si>
    <t>89010106</t>
  </si>
  <si>
    <t>PLATEAU GLISSEUR R2.4.1/2.4.2/2.4.3</t>
  </si>
  <si>
    <t>23400015</t>
  </si>
  <si>
    <t>Clapet anti-retour oxygène</t>
  </si>
  <si>
    <t>10010031</t>
  </si>
  <si>
    <t>BRIQUE MAGNESIE-SPINELLE TOPMAG A1 B320</t>
  </si>
  <si>
    <t>50350099</t>
  </si>
  <si>
    <t>CONECTEUR MALE BUS* X67AC2X01</t>
  </si>
  <si>
    <t>51040037</t>
  </si>
  <si>
    <t>LAMPE IODURE  HQI -BT 400w</t>
  </si>
  <si>
    <t>10010073</t>
  </si>
  <si>
    <t>brique KROSAKI MXA K- 3EZR</t>
  </si>
  <si>
    <t>39210001</t>
  </si>
  <si>
    <t>COFFRET 407 JOINTS TORIQUES</t>
  </si>
  <si>
    <t>10010072</t>
  </si>
  <si>
    <t>brique KROSAKI MXA K- 3GZR</t>
  </si>
  <si>
    <t>10010070</t>
  </si>
  <si>
    <t>brique KROSAKI MXA P- 204</t>
  </si>
  <si>
    <t>51020008</t>
  </si>
  <si>
    <t>LUMINAIRE ETANCHE  2x36 wip66</t>
  </si>
  <si>
    <t>72170037</t>
  </si>
  <si>
    <t>Filtre à gasoil IZUZU 6BG1  ZOOMILION 7</t>
  </si>
  <si>
    <t>73030006</t>
  </si>
  <si>
    <t>FILTRE AIR EXTER 5000 BALYAEUSE</t>
  </si>
  <si>
    <t>10010095</t>
  </si>
  <si>
    <t>brique KROSAKI MXA L20</t>
  </si>
  <si>
    <t>91300019</t>
  </si>
  <si>
    <t>AXE POULIE AIGUILLEUR SAC L77MM</t>
  </si>
  <si>
    <t>66310002</t>
  </si>
  <si>
    <t>CHAÎNE 12B2</t>
  </si>
  <si>
    <t>23440104</t>
  </si>
  <si>
    <t>MANOMETRE 0-1BAR AVEC GLYC 1/2 VERTIC</t>
  </si>
  <si>
    <t>66250033</t>
  </si>
  <si>
    <t>Moyau 3020-55</t>
  </si>
  <si>
    <t>50350100</t>
  </si>
  <si>
    <t>CONECTEUR FEMELLE BUS *X67AC2X21</t>
  </si>
  <si>
    <t>77050170</t>
  </si>
  <si>
    <t>POCHE manche FILTRANTE 20x450x1650</t>
  </si>
  <si>
    <t>78610100</t>
  </si>
  <si>
    <t>JOINT SPHERIQUE: SKF SIKB8F filetage D</t>
  </si>
  <si>
    <t>20300010</t>
  </si>
  <si>
    <t>FER PLAT 50*06 LONG 6M</t>
  </si>
  <si>
    <t>91170033</t>
  </si>
  <si>
    <t>FLASQUE 3 POUR PALIER TAMBOUR DE COMMAND</t>
  </si>
  <si>
    <t>20100004</t>
  </si>
  <si>
    <t>CORNIERE  40X40X4</t>
  </si>
  <si>
    <t>76210013</t>
  </si>
  <si>
    <t>ROULEAU 63,5x250/256/276</t>
  </si>
  <si>
    <t>30010098</t>
  </si>
  <si>
    <t>Boulon FHC ergot M30X120X70</t>
  </si>
  <si>
    <t>20300004</t>
  </si>
  <si>
    <t>FER PLAT 30*08 LONG 6M</t>
  </si>
  <si>
    <t>77020017</t>
  </si>
  <si>
    <t>MANCHE FILTRE 165x3375 PEV-560</t>
  </si>
  <si>
    <t>10010026</t>
  </si>
  <si>
    <t>BRIQUE DE CLE TOPMAG A1 BP20</t>
  </si>
  <si>
    <t>50490002</t>
  </si>
  <si>
    <t>tresse de masse25mm²</t>
  </si>
  <si>
    <t>14010003</t>
  </si>
  <si>
    <t>Boulons M33X2X160X70 CL8.8 +Ecrou+R+J</t>
  </si>
  <si>
    <t>20500002</t>
  </si>
  <si>
    <t>FER CARRE DE 16*16 LONG 6M</t>
  </si>
  <si>
    <t>10030065</t>
  </si>
  <si>
    <t>BRIQUE REFRAMAG CF  BP+20  REFRATECHNIK</t>
  </si>
  <si>
    <t>65050179</t>
  </si>
  <si>
    <t>RLT a billes 6309 C3</t>
  </si>
  <si>
    <t>87220018</t>
  </si>
  <si>
    <t>VIS  M36X80</t>
  </si>
  <si>
    <t>45800219</t>
  </si>
  <si>
    <t>Filtre à vide 1920128248</t>
  </si>
  <si>
    <t>43200048</t>
  </si>
  <si>
    <t>BAGUETTE BASIQUE E7018 D3.2mm</t>
  </si>
  <si>
    <t>20910011</t>
  </si>
  <si>
    <t>BARREAU CLAVETTE  16X10</t>
  </si>
  <si>
    <t>65200210</t>
  </si>
  <si>
    <t>PALIER  PCJ-35 (fy-507M) complet</t>
  </si>
  <si>
    <t>65210076</t>
  </si>
  <si>
    <t>JOINT TSN612 POUR Palier SNI 515-612</t>
  </si>
  <si>
    <t>53130119</t>
  </si>
  <si>
    <t>BLOC CONTACT LADN22</t>
  </si>
  <si>
    <t>23400006</t>
  </si>
  <si>
    <t>"clapet anti retour d'eau F/F1"" 1/2"</t>
  </si>
  <si>
    <t>10010092</t>
  </si>
  <si>
    <t>KRONEX 70 B620</t>
  </si>
  <si>
    <t>10010075</t>
  </si>
  <si>
    <t>brique KROSAKI MXA K- 3GLZR</t>
  </si>
  <si>
    <t>91500146</t>
  </si>
  <si>
    <t>DOUILLE 02050130.20-0101</t>
  </si>
  <si>
    <t>21310004</t>
  </si>
  <si>
    <t>JET EN PLOMB</t>
  </si>
  <si>
    <t>23220007</t>
  </si>
  <si>
    <t>"VANNE SPHÈRIQUE 1""1/4"</t>
  </si>
  <si>
    <t>91100452</t>
  </si>
  <si>
    <t>Pivot 741602D</t>
  </si>
  <si>
    <t>65210065</t>
  </si>
  <si>
    <t>JEUX DE JOINTS POUR  Palier SNI 516-613</t>
  </si>
  <si>
    <t>23320114</t>
  </si>
  <si>
    <t>Raccord hydraulique tube Ø 16 mm</t>
  </si>
  <si>
    <t>10030062</t>
  </si>
  <si>
    <t>BRIQUE REFRAMAG CF  B320 REFRATECHNIK</t>
  </si>
  <si>
    <t>23170016</t>
  </si>
  <si>
    <t>tayau flexible PTFE6X8T100</t>
  </si>
  <si>
    <t>66040002</t>
  </si>
  <si>
    <t>COURROIE SPB 3150</t>
  </si>
  <si>
    <t>91120002</t>
  </si>
  <si>
    <t>ROUE 700074Z</t>
  </si>
  <si>
    <t>10010097</t>
  </si>
  <si>
    <t>brique KROSAKI MX90  L20</t>
  </si>
  <si>
    <t>74120006</t>
  </si>
  <si>
    <t>TOILE AÉRO  FONT SILO CIMENT LAR:270/4MM</t>
  </si>
  <si>
    <t>10010094</t>
  </si>
  <si>
    <t>brique KROSAKI MXA P201</t>
  </si>
  <si>
    <t>10010069</t>
  </si>
  <si>
    <t>brique KROSAKI MXA B 320</t>
  </si>
  <si>
    <t>10010024</t>
  </si>
  <si>
    <t>BRIQUE DE CLE TOPMAG A1 BP+20</t>
  </si>
  <si>
    <t>51020009</t>
  </si>
  <si>
    <t>LUMINAIRE ETANCHE  1x36 wip66</t>
  </si>
  <si>
    <t>50300009</t>
  </si>
  <si>
    <t>Boite dérivation Acier Galvanisé100x100</t>
  </si>
  <si>
    <t>23310042</t>
  </si>
  <si>
    <t>COUDE M/F 1"1/2</t>
  </si>
  <si>
    <t>10010068</t>
  </si>
  <si>
    <t>brique KROSAKI MXA B 620</t>
  </si>
  <si>
    <t>20910009</t>
  </si>
  <si>
    <t>BARREAU CLAVETTE 12X10</t>
  </si>
  <si>
    <t>87010009</t>
  </si>
  <si>
    <t>COLLIERS DE SERRAGE CORDE 34X34 -N11.21</t>
  </si>
  <si>
    <t>37150001</t>
  </si>
  <si>
    <t>HUILE_ind 97 CEPLATTYN 100 HV</t>
  </si>
  <si>
    <t>L</t>
  </si>
  <si>
    <t>10030099</t>
  </si>
  <si>
    <t>BRIQUE MLA P201 KROSAKI</t>
  </si>
  <si>
    <t>10030100</t>
  </si>
  <si>
    <t>BRIQUE MLA L20 KROSAKI</t>
  </si>
  <si>
    <t>23400014</t>
  </si>
  <si>
    <t>Clapet anti-retour acétylène</t>
  </si>
  <si>
    <t>10010091</t>
  </si>
  <si>
    <t>ANKRAL   R8 CB PB 201</t>
  </si>
  <si>
    <t>91300020</t>
  </si>
  <si>
    <t>AXE POULIE AIGUILLEUR SAC L80MM</t>
  </si>
  <si>
    <t>39300003</t>
  </si>
  <si>
    <t>LOCTITE 406</t>
  </si>
  <si>
    <t>50350107</t>
  </si>
  <si>
    <t>CONNECTEUR  EVC152 IFM 4X0,25mm² (ifm )</t>
  </si>
  <si>
    <t>53300012</t>
  </si>
  <si>
    <t>BOUTON ARRET D'URGENCE XB4BS8442</t>
  </si>
  <si>
    <t>10030063</t>
  </si>
  <si>
    <t>BRIQUE REFRAMAG CF  B620  REFRATECHNIK</t>
  </si>
  <si>
    <t>65030006</t>
  </si>
  <si>
    <t>RLT autoaligneur YAR 205 2F</t>
  </si>
  <si>
    <t>53250183</t>
  </si>
  <si>
    <t>INTERREPTEUR POSITION ZCK D21</t>
  </si>
  <si>
    <t>65200217</t>
  </si>
  <si>
    <t>PALIER COMPLET CARRE  FY 204</t>
  </si>
  <si>
    <t>23320049</t>
  </si>
  <si>
    <t>"RACCORD A QUEUE CANELEE DIAM 1"""</t>
  </si>
  <si>
    <t>78610099</t>
  </si>
  <si>
    <t>ROTULE  POUR VERIN DIAM40 M12x1,25</t>
  </si>
  <si>
    <t>89010026</t>
  </si>
  <si>
    <t>BOULONS M20X90 ISO 4017 REFRACTAIRE</t>
  </si>
  <si>
    <t>65200212</t>
  </si>
  <si>
    <t>PALIER FY-45 (509 M)</t>
  </si>
  <si>
    <t>77020015</t>
  </si>
  <si>
    <t>MANCHE FILTRE 165x2250 PEV560 Mfa560G/m²</t>
  </si>
  <si>
    <t>91170029</t>
  </si>
  <si>
    <t>Flasque pour palier tambour de renvoie</t>
  </si>
  <si>
    <t>91170030</t>
  </si>
  <si>
    <t>Flasque 1 pour palier tambour commande</t>
  </si>
  <si>
    <t>30100017</t>
  </si>
  <si>
    <t>TIGE FILETEE ACIER NOIR ø24 DIN975 CL8.8</t>
  </si>
  <si>
    <t>65050150</t>
  </si>
  <si>
    <t>RLT a billes 63003-2RS1</t>
  </si>
  <si>
    <t>10020023</t>
  </si>
  <si>
    <t>ANKRAL  ZE CB PB 200</t>
  </si>
  <si>
    <t>72250447</t>
  </si>
  <si>
    <t>Batterie 18650 5000mah</t>
  </si>
  <si>
    <t>45800270</t>
  </si>
  <si>
    <t>Filtre New ident : 2080182796</t>
  </si>
  <si>
    <t>65200181</t>
  </si>
  <si>
    <t>Palier sy 508M-skf</t>
  </si>
  <si>
    <t>53130152</t>
  </si>
  <si>
    <t>CONTACTUER LC1K0910B7 24V</t>
  </si>
  <si>
    <t>87220004</t>
  </si>
  <si>
    <t>ECROU HEXAGONAL A CRENEAUX HK 42 DIN 935</t>
  </si>
  <si>
    <t>53230048</t>
  </si>
  <si>
    <t>DISJONCTEUR  C60N/2P/C 4A REF 24199</t>
  </si>
  <si>
    <t>65030028</t>
  </si>
  <si>
    <t>RLT autoaligneur UC211</t>
  </si>
  <si>
    <t>65020022</t>
  </si>
  <si>
    <t>RLT a RLX conique 32008 X/Q</t>
  </si>
  <si>
    <t>66040005</t>
  </si>
  <si>
    <t>COURROIE SPB 2500</t>
  </si>
  <si>
    <t>43190014</t>
  </si>
  <si>
    <t>PINCE DE SOUDURE</t>
  </si>
  <si>
    <t>71240020</t>
  </si>
  <si>
    <t>Rouleau lisse L250,dia89, axe20,mepl14</t>
  </si>
  <si>
    <t>65200126</t>
  </si>
  <si>
    <t>Palier FYTB 504 M</t>
  </si>
  <si>
    <t>50350111</t>
  </si>
  <si>
    <t>CONNECTEUR M8-4PINS MALE</t>
  </si>
  <si>
    <t>10010098</t>
  </si>
  <si>
    <t>brique KROSAKI MX90  B 320</t>
  </si>
  <si>
    <t>39200205</t>
  </si>
  <si>
    <t>Pare-huile Viton 50x80x10/7</t>
  </si>
  <si>
    <t>10010099</t>
  </si>
  <si>
    <t>brique KROSAKI MX90  B 620</t>
  </si>
  <si>
    <t>10020026</t>
  </si>
  <si>
    <t>ANKRAL  ZE AF CB PB 201</t>
  </si>
  <si>
    <t>10010050</t>
  </si>
  <si>
    <t>BRIQUE PERILEX B620 REFRATECHNIK</t>
  </si>
  <si>
    <t>65500003</t>
  </si>
  <si>
    <t>FRETTE DE SERRAGE DIAM 40</t>
  </si>
  <si>
    <t>45800228</t>
  </si>
  <si>
    <t>Raccord fileté enfichable en L</t>
  </si>
  <si>
    <t>23440094</t>
  </si>
  <si>
    <t>MANOMÉTRE INOX AVEC GLYCERINE 0-16 BARS</t>
  </si>
  <si>
    <t>90270033</t>
  </si>
  <si>
    <t>joint pour Canon a Air type O-ring forXH</t>
  </si>
  <si>
    <t>10010049</t>
  </si>
  <si>
    <t>BRIQUE PERILEX B320 REFRATECHNIK</t>
  </si>
  <si>
    <t>10020021</t>
  </si>
  <si>
    <t>ANKRAL  ZE CB B320</t>
  </si>
  <si>
    <t>23220004</t>
  </si>
  <si>
    <t>"VANNE D'ARRÊT R1 1/2"""</t>
  </si>
  <si>
    <t>51030006</t>
  </si>
  <si>
    <t>projecteur led 50 w</t>
  </si>
  <si>
    <t>30010088</t>
  </si>
  <si>
    <t>VISTH M30*3*90*48 CL 10.9</t>
  </si>
  <si>
    <t>20100003</t>
  </si>
  <si>
    <t>CORNIERE  35X35 LONG X 6m</t>
  </si>
  <si>
    <t>37400008</t>
  </si>
  <si>
    <t>NETTOYANT SPÈCIAL CONTACT SCOTCH 1625</t>
  </si>
  <si>
    <t>23440074</t>
  </si>
  <si>
    <t>MANOMÉTRE 0 À 16 BARS</t>
  </si>
  <si>
    <t>66400044</t>
  </si>
  <si>
    <t>Pignon 20 dents pour Crémaillères Acier</t>
  </si>
  <si>
    <t>65200150</t>
  </si>
  <si>
    <t>Palier A  2 TROUS FYT B 506 M</t>
  </si>
  <si>
    <t>37400005</t>
  </si>
  <si>
    <t>AKFIX E60 Nettoyant électriques 200 ML</t>
  </si>
  <si>
    <t>60140010</t>
  </si>
  <si>
    <t>Sonde niveau eau</t>
  </si>
  <si>
    <t>53230049</t>
  </si>
  <si>
    <t>DISJONCTEUR 2P-6A réf: A9F79206</t>
  </si>
  <si>
    <t>37020003</t>
  </si>
  <si>
    <t>H_ind 23 VG 150/Shell omala S2 G 150</t>
  </si>
  <si>
    <t>10010096</t>
  </si>
  <si>
    <t>brique KROSAKI MX90  P201</t>
  </si>
  <si>
    <t>20910008</t>
  </si>
  <si>
    <t>BARREAU CLAVETTE  10X8</t>
  </si>
  <si>
    <t>65210064</t>
  </si>
  <si>
    <t>JEUX DE JOINTS POUR  Palier SNI 511-609</t>
  </si>
  <si>
    <t>51040036</t>
  </si>
  <si>
    <t>LAMPE IODURE  HQI-T250w</t>
  </si>
  <si>
    <t>30100018</t>
  </si>
  <si>
    <t>TIGE FILETEE ACIER NOIR ø30 DIN975 CL8.8</t>
  </si>
  <si>
    <t>66400051</t>
  </si>
  <si>
    <t>PIGNON 5/8 14 DENT ALESAGE 25 + CLAVETT</t>
  </si>
  <si>
    <t>53060001</t>
  </si>
  <si>
    <t>ACTIONNEMENT XCSZ01</t>
  </si>
  <si>
    <t>43190013</t>
  </si>
  <si>
    <t>BEC CHALUMEAUX DÉCOUPEUR 20/10</t>
  </si>
  <si>
    <t>65030025</t>
  </si>
  <si>
    <t>RLT autoaligneur YAR 204 2F</t>
  </si>
  <si>
    <t>91100455</t>
  </si>
  <si>
    <t>Silent bloc pour moteur réducteur SAS</t>
  </si>
  <si>
    <t>91300210</t>
  </si>
  <si>
    <t>Support fixation palier aiguilleur</t>
  </si>
  <si>
    <t>66040006</t>
  </si>
  <si>
    <t>COURROIE SPB 2360</t>
  </si>
  <si>
    <t>87220027</t>
  </si>
  <si>
    <t>RONDELLE M56 Di104*ep 8 ISO7090-56-300Hv</t>
  </si>
  <si>
    <t>23310033</t>
  </si>
  <si>
    <t>COUDE 90° À SOUDER DN80- DIAM EXT=90</t>
  </si>
  <si>
    <t>23220005</t>
  </si>
  <si>
    <t>"VANNE SPHÈRIQUE 1"""</t>
  </si>
  <si>
    <t>66040004</t>
  </si>
  <si>
    <t>COURROIE SPB 2800</t>
  </si>
  <si>
    <t>91500121</t>
  </si>
  <si>
    <t>Fourchette D.50 RP 102 P JOUCOMATIC 5021</t>
  </si>
  <si>
    <t>23440080</t>
  </si>
  <si>
    <t>"Manomètre 12BR DIAM EX50mm RAC CENT 3/8</t>
  </si>
  <si>
    <t>37400007</t>
  </si>
  <si>
    <t>CONTACT UNIVERSEL K61 NETTOYANT ELECTRIQ</t>
  </si>
  <si>
    <t>65050174</t>
  </si>
  <si>
    <t>RLT a billes 6308 2Z C3</t>
  </si>
  <si>
    <t>66040010</t>
  </si>
  <si>
    <t>COURROIE SPB 2300</t>
  </si>
  <si>
    <t>87220009</t>
  </si>
  <si>
    <t>RONDELLE CONCAVE + R.CONVEXE C43</t>
  </si>
  <si>
    <t>60340011</t>
  </si>
  <si>
    <t>REGULATEUR DEBIT METAL WORK 9041003</t>
  </si>
  <si>
    <t>23320044</t>
  </si>
  <si>
    <t>"RACCORD REDUCTION ACIER M/F 3/4"" 1"""</t>
  </si>
  <si>
    <t>91130077</t>
  </si>
  <si>
    <t>EQUERRE DE FIXATION SUPPORT 513564D</t>
  </si>
  <si>
    <t>37030011</t>
  </si>
  <si>
    <t>HUILE FREIN POUR CHARIOT</t>
  </si>
  <si>
    <t>66030002</t>
  </si>
  <si>
    <t>COURROIE  SPA 2432</t>
  </si>
  <si>
    <t>39200202</t>
  </si>
  <si>
    <t>Pare-huile Viton 50x65x10/7</t>
  </si>
  <si>
    <t>60150006</t>
  </si>
  <si>
    <t>LIMITEUR DE DEBIT REGLABLE 1/4 SHAKO</t>
  </si>
  <si>
    <t>39200219</t>
  </si>
  <si>
    <t>Pare-huile Viton 62x120x12/8</t>
  </si>
  <si>
    <t>20300006</t>
  </si>
  <si>
    <t>FER PLAT 40*04 LONG 6M</t>
  </si>
  <si>
    <t>23320047</t>
  </si>
  <si>
    <t>"RACCORD REDUCTION ACIER M/M 3/4"" 1"""</t>
  </si>
  <si>
    <t>71130011</t>
  </si>
  <si>
    <t>BAVETTE LAR:120-EP12mm DURETÉ 65 SCHORES</t>
  </si>
  <si>
    <t>10020027</t>
  </si>
  <si>
    <t>ANKRAL  ZE CB PB 201</t>
  </si>
  <si>
    <t>39200209</t>
  </si>
  <si>
    <t>Pare-huile Viton 72x50x8</t>
  </si>
  <si>
    <t>23320043</t>
  </si>
  <si>
    <t>"RACCORD REDUCTION ACIER M/F 1/2"" 3/4""</t>
  </si>
  <si>
    <t>65050051</t>
  </si>
  <si>
    <t>RLT a billes 6007-2RS1</t>
  </si>
  <si>
    <t>20300001</t>
  </si>
  <si>
    <t>FER PLAT 25*4 LONG 6M</t>
  </si>
  <si>
    <t>23410054</t>
  </si>
  <si>
    <t>Collier stopflex diam 42/43</t>
  </si>
  <si>
    <t>23320098</t>
  </si>
  <si>
    <t>"RACCORD EN T  F/F/F G 1/2"" acier"</t>
  </si>
  <si>
    <t>60330001</t>
  </si>
  <si>
    <t>CHAÎNE SIMPLE 12B-1  PAS 19,05</t>
  </si>
  <si>
    <t>30010097</t>
  </si>
  <si>
    <t>Boulon FHC ergot M24X110X60</t>
  </si>
  <si>
    <t>65050109</t>
  </si>
  <si>
    <t>RLT a billes 6208 2RS C3</t>
  </si>
  <si>
    <t>20100002</t>
  </si>
  <si>
    <t>CORNIERE 30X30X3</t>
  </si>
  <si>
    <t>59200032</t>
  </si>
  <si>
    <t>BLOC VOYANT   ZBV-M5</t>
  </si>
  <si>
    <t>65210026</t>
  </si>
  <si>
    <t>JOINT POUR PALIER TSNA 513</t>
  </si>
  <si>
    <t>72250067</t>
  </si>
  <si>
    <t>CHAMBRE AIRE POUR PNEU 700-12NHS</t>
  </si>
  <si>
    <t>45800222</t>
  </si>
  <si>
    <t>Cartouche filtrante 2080056789</t>
  </si>
  <si>
    <t>71130017</t>
  </si>
  <si>
    <t>BAVETTE LAR:200-EP10mm DURETÉ 65 SCHORES</t>
  </si>
  <si>
    <t>39210014</t>
  </si>
  <si>
    <t>JOINT TORIQUE 57 X 3</t>
  </si>
  <si>
    <t>91100428</t>
  </si>
  <si>
    <t>Anneau d’etancheité-650001Z</t>
  </si>
  <si>
    <t>60340008</t>
  </si>
  <si>
    <t>RÉGULATEUR DE DÉBIT MRF NT C6 1/8 M.WORK</t>
  </si>
  <si>
    <t>71130015</t>
  </si>
  <si>
    <t>BAVETTE LAR:150-EP15mm DURETÉ 65shores</t>
  </si>
  <si>
    <t>71130014</t>
  </si>
  <si>
    <t>BAVETTE LAR:150-EP12mm DURETÉ 65 SCHORES</t>
  </si>
  <si>
    <t>66030026</t>
  </si>
  <si>
    <t>COURROIE SPA 2207</t>
  </si>
  <si>
    <t>55920015</t>
  </si>
  <si>
    <t>Bobine m.WORKW02150000101 VEN 920968D</t>
  </si>
  <si>
    <t>91100419</t>
  </si>
  <si>
    <t>Silent bloc pour pompe à vide</t>
  </si>
  <si>
    <t>60520003</t>
  </si>
  <si>
    <t>COMMUTATEUR DE BOUTON-POUSSOIR XB4-BS542</t>
  </si>
  <si>
    <t>23320048</t>
  </si>
  <si>
    <t>"RACCORD TETE DE CHAT DIAM 1"" FEMELLE"</t>
  </si>
  <si>
    <t>23440101</t>
  </si>
  <si>
    <t>"MANOMETRE-0-12BAR RACC V 1/8"""</t>
  </si>
  <si>
    <t>20910007</t>
  </si>
  <si>
    <t>BARREAU CLAVETTE  6X6</t>
  </si>
  <si>
    <t>50210019</t>
  </si>
  <si>
    <t>Collier serrage coquille tube diam 25mm</t>
  </si>
  <si>
    <t>23320054</t>
  </si>
  <si>
    <t>RACORD DE TETE DE CHAT DIAM 19 AVEC JION</t>
  </si>
  <si>
    <t>39200201</t>
  </si>
  <si>
    <t>Pare-huile Viton 50x65x8</t>
  </si>
  <si>
    <t>23440091</t>
  </si>
  <si>
    <t>MANOMÉTRE DE CONTRÔLE 0/250 BARS -G1/4</t>
  </si>
  <si>
    <t>91130080</t>
  </si>
  <si>
    <t>Vis 570984D rep 19</t>
  </si>
  <si>
    <t>23440081</t>
  </si>
  <si>
    <t>"Manomètre 16 brdiamext :63mm rac ver3/8</t>
  </si>
  <si>
    <t>23320046</t>
  </si>
  <si>
    <t>"RACCORD REDUCTION ACIER M/M 1/2"" 3/4""</t>
  </si>
  <si>
    <t>43190012</t>
  </si>
  <si>
    <t>BEC CHALUMEAUX DÉCOUPEUR 16/10</t>
  </si>
  <si>
    <t>66070004</t>
  </si>
  <si>
    <t>COURROIE XPZ 1340</t>
  </si>
  <si>
    <t>23320032</t>
  </si>
  <si>
    <t>"RACCORD 3P:1""1/2"</t>
  </si>
  <si>
    <t>30070030</t>
  </si>
  <si>
    <t>VIS + ECROU CHC  M30*120</t>
  </si>
  <si>
    <t>66060016</t>
  </si>
  <si>
    <t>COURROIE SPZ 2240</t>
  </si>
  <si>
    <t>37050008</t>
  </si>
  <si>
    <t>HUILE  VG220 INDICE 35</t>
  </si>
  <si>
    <t>23320050</t>
  </si>
  <si>
    <t>"RACCORD TETE DE CHAT DIAM 3/4"" FEMELLE</t>
  </si>
  <si>
    <t>89010137</t>
  </si>
  <si>
    <t>VERRES EPAIS 10X450X370 POLYTRACK</t>
  </si>
  <si>
    <t>39300034</t>
  </si>
  <si>
    <t>MOUSSE POLYURÉTHANE EXPANSIVE 850g</t>
  </si>
  <si>
    <t>87220034</t>
  </si>
  <si>
    <t>VIS M36X160  PLAQUE USURE GUIGDAGE 8.8</t>
  </si>
  <si>
    <t>02020002</t>
  </si>
  <si>
    <t>Matière Cru HRS</t>
  </si>
  <si>
    <t>43200001</t>
  </si>
  <si>
    <t>BAGUETTE ORDINAIRE R10 D2.5mm</t>
  </si>
  <si>
    <t>50360009</t>
  </si>
  <si>
    <t>PRESSE ETOUPE INOX   M12X1,5</t>
  </si>
  <si>
    <t>39200204</t>
  </si>
  <si>
    <t>Pare-huile Viton 50x72x8</t>
  </si>
  <si>
    <t>30100015</t>
  </si>
  <si>
    <t>TIGE FILETEE ACIER NOIR ø20 DIN975 CL8.8</t>
  </si>
  <si>
    <t>67450035</t>
  </si>
  <si>
    <t>Element elast  accouplement Rotex 28</t>
  </si>
  <si>
    <t>66040008</t>
  </si>
  <si>
    <t>COURROIE SPB 1981</t>
  </si>
  <si>
    <t>23310037</t>
  </si>
  <si>
    <t>COUDE GALVA  2"</t>
  </si>
  <si>
    <t>91130017</t>
  </si>
  <si>
    <t>ENTRETOISE 731398D  REP 47</t>
  </si>
  <si>
    <t>81020012</t>
  </si>
  <si>
    <t>Filtre à air pompe à vide</t>
  </si>
  <si>
    <t>66060019</t>
  </si>
  <si>
    <t>COURROIE SPZ 2037</t>
  </si>
  <si>
    <t>39200214</t>
  </si>
  <si>
    <t>Pare-huile Viton 90x75x08</t>
  </si>
  <si>
    <t>66100006</t>
  </si>
  <si>
    <t>COURROIE CRANTE HTD 560 LARG:20mm</t>
  </si>
  <si>
    <t>02020001</t>
  </si>
  <si>
    <t>Matière Cru</t>
  </si>
  <si>
    <t>89010111</t>
  </si>
  <si>
    <t>SILICONE À HAUTE TEMPÉRATURE K13.01</t>
  </si>
  <si>
    <t>73050002</t>
  </si>
  <si>
    <t>FILTRE HUILE MISFAT Z102</t>
  </si>
  <si>
    <t>20500001</t>
  </si>
  <si>
    <t>FER CARRE DE 12*12 LONG 6M</t>
  </si>
  <si>
    <t>39200224</t>
  </si>
  <si>
    <t>Pare-huile Viton 40x52x7</t>
  </si>
  <si>
    <t>53250194</t>
  </si>
  <si>
    <t>EMBASE RELAIS UNIVERSEL RXZE2M114M/10A</t>
  </si>
  <si>
    <t>53250175</t>
  </si>
  <si>
    <t>SELECTEUR NOIR 02 POSITION SCHXB4BD21</t>
  </si>
  <si>
    <t>42010001</t>
  </si>
  <si>
    <t>BROSSE METALLIQUE POUR MEULE DIA 100</t>
  </si>
  <si>
    <t>91130012</t>
  </si>
  <si>
    <t>ROUE ENGOMMEE CODE : 701777D</t>
  </si>
  <si>
    <t>72170036</t>
  </si>
  <si>
    <t>Filtre à gasoil IZUZU C240  ZOOMILION 7</t>
  </si>
  <si>
    <t>71130012</t>
  </si>
  <si>
    <t>BAVETTE LAR:120-EP15mm DURETÉ 65 SCHORES</t>
  </si>
  <si>
    <t>72250406</t>
  </si>
  <si>
    <t>Eau radiateur tracteur SAM 80</t>
  </si>
  <si>
    <t>20080002</t>
  </si>
  <si>
    <t>GRILLAGE FORME LOSANGE POUR POSE DENSIT</t>
  </si>
  <si>
    <t>60330003</t>
  </si>
  <si>
    <t>CHAINE SIMPLE 10B1  PAS:15.88(5/8)</t>
  </si>
  <si>
    <t>89010014</t>
  </si>
  <si>
    <t>BOULON COMPLET M16X60 ISO4017</t>
  </si>
  <si>
    <t>65050137</t>
  </si>
  <si>
    <t>RLT a billes 62201-2RS</t>
  </si>
  <si>
    <t>23160129</t>
  </si>
  <si>
    <t>Raccord conique femelle 1/4NPT, diam 8 a</t>
  </si>
  <si>
    <t>65050101</t>
  </si>
  <si>
    <t>RLT a billes 6206 2RS C3</t>
  </si>
  <si>
    <t>59200041</t>
  </si>
  <si>
    <t>Bloc voyant BA9s ZB5AV6</t>
  </si>
  <si>
    <t>53130180</t>
  </si>
  <si>
    <t>Contact auxiliaire - 1O+1F GVAE11</t>
  </si>
  <si>
    <t>23170017</t>
  </si>
  <si>
    <t>tayau flexible PTFE10X12T100</t>
  </si>
  <si>
    <t>73050003</t>
  </si>
  <si>
    <t>FILTRE GASOIL MISFAT M 360 TRACTEUR</t>
  </si>
  <si>
    <t>23320015</t>
  </si>
  <si>
    <t>"MANCHON F-F 2 """</t>
  </si>
  <si>
    <t>42100003</t>
  </si>
  <si>
    <t>balais charbon BOSH PG25</t>
  </si>
  <si>
    <t>37140003</t>
  </si>
  <si>
    <t>Huile en Teflon</t>
  </si>
  <si>
    <t>50350090</t>
  </si>
  <si>
    <t>CONNECTEUR-REF940273Z</t>
  </si>
  <si>
    <t>71130013</t>
  </si>
  <si>
    <t>BAVETTE LAR:150-EP10mm DURETÉ 65 SCHORES</t>
  </si>
  <si>
    <t>30100016</t>
  </si>
  <si>
    <t>TIGE FILETEE ACIER NOIR ø22 DIN975 CL8.8</t>
  </si>
  <si>
    <t>23220008</t>
  </si>
  <si>
    <t>"VANNE SPHÉRIQUE 1/2"" F-F"</t>
  </si>
  <si>
    <t>02010009</t>
  </si>
  <si>
    <t>Argile Acheté concassé</t>
  </si>
  <si>
    <t>67450043</t>
  </si>
  <si>
    <t>Element elast  accouplement Rotex 24</t>
  </si>
  <si>
    <t>45600012</t>
  </si>
  <si>
    <t>CARTOUCHE PURTREX 01µ-40''</t>
  </si>
  <si>
    <t>65050102</t>
  </si>
  <si>
    <t>RLT a billes 6206 2Z</t>
  </si>
  <si>
    <t>43200002</t>
  </si>
  <si>
    <t>BAGUETTE ORDINAIRE R10 D3.2mm</t>
  </si>
  <si>
    <t>23320039</t>
  </si>
  <si>
    <t>"RACCORD M/F 1/2"""</t>
  </si>
  <si>
    <t>10400035</t>
  </si>
  <si>
    <t>ANCRAGE 250*35*10 AISI 310</t>
  </si>
  <si>
    <t>23320026</t>
  </si>
  <si>
    <t>"RACCORD 3P  ..1"""</t>
  </si>
  <si>
    <t>87220026</t>
  </si>
  <si>
    <t>ECROU HM 56 CL : 8-8-  ISO 4032</t>
  </si>
  <si>
    <t>53550033</t>
  </si>
  <si>
    <t>Solvant electrique</t>
  </si>
  <si>
    <t>66030015</t>
  </si>
  <si>
    <t>COURROIE SPA 2650</t>
  </si>
  <si>
    <t>60510041</t>
  </si>
  <si>
    <t>REDUCTION RAPIDE COUDE 8MM-1/2 ACIER</t>
  </si>
  <si>
    <t>59110020</t>
  </si>
  <si>
    <t>BOUTON POUSSOIRE XB4BA21 NOIR SCHNEIDER</t>
  </si>
  <si>
    <t>55930095</t>
  </si>
  <si>
    <t>VENTILATEUR MOTEUR DIAM AXE 42/2</t>
  </si>
  <si>
    <t>37040004</t>
  </si>
  <si>
    <t>HUILE MINIRALE SIGMA FLUID MOL46</t>
  </si>
  <si>
    <t>53080005</t>
  </si>
  <si>
    <t>Contacts auxiliaire GV2/GV3 F+F GVAD1010</t>
  </si>
  <si>
    <t>65050050</t>
  </si>
  <si>
    <t>RLT a billes 6006-2RS1</t>
  </si>
  <si>
    <t>45800207</t>
  </si>
  <si>
    <t>rondelle d'ajustage DIN 988-10X16X1</t>
  </si>
  <si>
    <t>86010013</t>
  </si>
  <si>
    <t>vis courroieM12x60 special n?art00333070</t>
  </si>
  <si>
    <t>23310026</t>
  </si>
  <si>
    <t>COUDE 1"½ FF</t>
  </si>
  <si>
    <t>23320023</t>
  </si>
  <si>
    <t>"RACCORD 03P 1"" 1/4"" MF"</t>
  </si>
  <si>
    <t>23320033</t>
  </si>
  <si>
    <t>"RACCORD 3P:1""1/4"</t>
  </si>
  <si>
    <t>50100005</t>
  </si>
  <si>
    <t>Cable de contrôle 40*1 mm2 / souple / Câ</t>
  </si>
  <si>
    <t>66030024</t>
  </si>
  <si>
    <t>COURROIE SPA 1982</t>
  </si>
  <si>
    <t>23220010</t>
  </si>
  <si>
    <t>"VANNE SPHÉRIQUE 3/4"" FIXATION A FILTAG</t>
  </si>
  <si>
    <t>02010004</t>
  </si>
  <si>
    <t>Gypse concassé</t>
  </si>
  <si>
    <t>91170009</t>
  </si>
  <si>
    <t>VENTOUSE REF 650014D</t>
  </si>
  <si>
    <t>66010001</t>
  </si>
  <si>
    <t>couroie BANDO B47/B1240/17*1200LI</t>
  </si>
  <si>
    <t>10400030</t>
  </si>
  <si>
    <t>ANCRAGE 200*35*10 MA 253</t>
  </si>
  <si>
    <t>39160005</t>
  </si>
  <si>
    <t>TRESSE CERAMIQUE SILLICONNE DIAM 20X20</t>
  </si>
  <si>
    <t>70300005</t>
  </si>
  <si>
    <t>VIS à TETE DEMI ROND M16X50</t>
  </si>
  <si>
    <t>30070031</t>
  </si>
  <si>
    <t>boulons FHC M20*60</t>
  </si>
  <si>
    <t>10400014</t>
  </si>
  <si>
    <t>FER ROND DE 8 ACIER INOX REFRACTAIRE 310</t>
  </si>
  <si>
    <t>23310032</t>
  </si>
  <si>
    <t>COUDE 90 SOUDABLE 2"</t>
  </si>
  <si>
    <t>23320051</t>
  </si>
  <si>
    <t>"RACCORD TETE DE CHAT DIAM 3/4"" MALE"</t>
  </si>
  <si>
    <t>03010001</t>
  </si>
  <si>
    <t>ARGILE ACHETE KAIROUAN</t>
  </si>
  <si>
    <t>66060017</t>
  </si>
  <si>
    <t>COURROIE SPZ 2187</t>
  </si>
  <si>
    <t>87220007</t>
  </si>
  <si>
    <t>ECROU HEXAGONAL A CRENEAUX HK 36 DIN 935</t>
  </si>
  <si>
    <t>23320066</t>
  </si>
  <si>
    <t>"TETE DE CHAT MALE 1"""</t>
  </si>
  <si>
    <t>60510046</t>
  </si>
  <si>
    <t>TUYAU FLEXIBLE TRANSPAR.1A/1C DIMA 8MM</t>
  </si>
  <si>
    <t>23320027</t>
  </si>
  <si>
    <t>"RACCORD 3P  ..1/2"""</t>
  </si>
  <si>
    <t>75330021</t>
  </si>
  <si>
    <t>CABLE ACIER DE MANUTENTION DAIM 18</t>
  </si>
  <si>
    <t>50400003</t>
  </si>
  <si>
    <t>TOILE ISOLANTE 3M</t>
  </si>
  <si>
    <t>50020011</t>
  </si>
  <si>
    <t>Câble de terre cuivre nu 35mm2</t>
  </si>
  <si>
    <t>35300004</t>
  </si>
  <si>
    <t>serrure à came armoire électrique</t>
  </si>
  <si>
    <t>91170006</t>
  </si>
  <si>
    <t>TAMPON PARA CHOC 760019Z</t>
  </si>
  <si>
    <t>37260001</t>
  </si>
  <si>
    <t>G_ind 50 K2K -20/Shell Gadus S2 V100 /2</t>
  </si>
  <si>
    <t>42100001</t>
  </si>
  <si>
    <t>BALAIS CHARBON METABO 230V nr 316045670</t>
  </si>
  <si>
    <t>65050103</t>
  </si>
  <si>
    <t>RLT a billes 6206 ZZ C3</t>
  </si>
  <si>
    <t>59220035</t>
  </si>
  <si>
    <t>VOYANT PRÉSENCE TENSION ROUGE 230VAC</t>
  </si>
  <si>
    <t>53250050</t>
  </si>
  <si>
    <t>RELAIS AUXILIAIRE  RXM4AB2BD</t>
  </si>
  <si>
    <t>65050163</t>
  </si>
  <si>
    <t>RLT a billes 6305 Z C3</t>
  </si>
  <si>
    <t>39200195</t>
  </si>
  <si>
    <t>Pare-huile Viton 30x40x7</t>
  </si>
  <si>
    <t>23320067</t>
  </si>
  <si>
    <t>TETINES DE RACCORDEMENT Mâle 1/2 tuy 10</t>
  </si>
  <si>
    <t>23320042</t>
  </si>
  <si>
    <t>"RACCORD REDUCTION ACIER M/F 1/2"" 1"""</t>
  </si>
  <si>
    <t>23320007</t>
  </si>
  <si>
    <t>"MAMELON 2"""</t>
  </si>
  <si>
    <t>72170020</t>
  </si>
  <si>
    <t>LAMPE H1 U24V 70W KLAXCAR</t>
  </si>
  <si>
    <t>87220017</t>
  </si>
  <si>
    <t>VIS HM 24X 150 CLASSE 8*8</t>
  </si>
  <si>
    <t>66250029</t>
  </si>
  <si>
    <t>MOYEU AMOVIBLE  1610-25</t>
  </si>
  <si>
    <t>02000004</t>
  </si>
  <si>
    <t>Gypse Abbatu KAIROUAN</t>
  </si>
  <si>
    <t>23320006</t>
  </si>
  <si>
    <t>"MAMELON 1/2"""</t>
  </si>
  <si>
    <t>89010021</t>
  </si>
  <si>
    <t>BOULONS M16X110 CL8.8 ISO 4762</t>
  </si>
  <si>
    <t>23320031</t>
  </si>
  <si>
    <t>RACCORD 3P MAL EN LAITON Ø20</t>
  </si>
  <si>
    <t>53540003</t>
  </si>
  <si>
    <t>RAIL EN OMEGA LG=2M</t>
  </si>
  <si>
    <t>37010002</t>
  </si>
  <si>
    <t>HUILE 20W50 TONDEUSE JARDIN</t>
  </si>
  <si>
    <t>23320149</t>
  </si>
  <si>
    <t>Raccord acier M/F 3/8-1/4</t>
  </si>
  <si>
    <t>50070023</t>
  </si>
  <si>
    <t>Câble souple haute température SIHF-3G0.</t>
  </si>
  <si>
    <t>39210007</t>
  </si>
  <si>
    <t>JOINT TORIQUE DIAMÈTRE 08mm</t>
  </si>
  <si>
    <t>60510031</t>
  </si>
  <si>
    <t>RACCORD RAPIDE COUDE 8MM/3/8 ACIER</t>
  </si>
  <si>
    <t>39200225</t>
  </si>
  <si>
    <t>Pare-huile Viton 60x75x8</t>
  </si>
  <si>
    <t>23320009</t>
  </si>
  <si>
    <t>"MAMELON CHROME MALE /MALE 1/2"""</t>
  </si>
  <si>
    <t>23170001</t>
  </si>
  <si>
    <t>FLEXIBLE AIR DIAM 19 NOIR</t>
  </si>
  <si>
    <t>10030087</t>
  </si>
  <si>
    <t>BRIQUE SICAL 30 ISO 320</t>
  </si>
  <si>
    <t>23320045</t>
  </si>
  <si>
    <t>"RACCORD REDUCTION ACIER M/M 1/2"" 1"""</t>
  </si>
  <si>
    <t>30070007</t>
  </si>
  <si>
    <t>BOULON FHC M20*90 CL 8.8</t>
  </si>
  <si>
    <t>60150011</t>
  </si>
  <si>
    <t>LIMITEUR DE DEBIT S6 1/4</t>
  </si>
  <si>
    <t>50070016</t>
  </si>
  <si>
    <t>Câble Puissance BT 5G6 U=1000/Svov</t>
  </si>
  <si>
    <t>65050159</t>
  </si>
  <si>
    <t>RLT a billes 6303-2RS1</t>
  </si>
  <si>
    <t>37400003</t>
  </si>
  <si>
    <t>DEGRIPANT FLACON SOUS PRESSION</t>
  </si>
  <si>
    <t>37400002</t>
  </si>
  <si>
    <t>DEGRIPPANT TRANZYL</t>
  </si>
  <si>
    <t>23170008</t>
  </si>
  <si>
    <t>FLEXIBLE CAOUTCHOU ØINT13-14mm P:10BAR</t>
  </si>
  <si>
    <t>50370017</t>
  </si>
  <si>
    <t>Fiche mâle industriel 5 pôles 32A</t>
  </si>
  <si>
    <t>50370016</t>
  </si>
  <si>
    <t>Fiche femelle industriel 5 pôles 32A</t>
  </si>
  <si>
    <t>50020003</t>
  </si>
  <si>
    <t>CABLE  MASSE SOUPLE 35 MM²</t>
  </si>
  <si>
    <t>14010002</t>
  </si>
  <si>
    <t>BUSELURE POUR GRILLE</t>
  </si>
  <si>
    <t>65050049</t>
  </si>
  <si>
    <t>RLT a billes 6005-2RS1</t>
  </si>
  <si>
    <t>37010006</t>
  </si>
  <si>
    <t>HUILE SEA 40</t>
  </si>
  <si>
    <t>30100013</t>
  </si>
  <si>
    <t>TIGE FILETEE ACIER NOIR ø16 DIN975 CL8.8</t>
  </si>
  <si>
    <t>23320002</t>
  </si>
  <si>
    <t>MAMELON 1"</t>
  </si>
  <si>
    <t>60510020</t>
  </si>
  <si>
    <t>RACCORD COUDÉ  MAL G3/8" TUBE 10MM</t>
  </si>
  <si>
    <t>66060021</t>
  </si>
  <si>
    <t>COURROIE TRAPZOIDALE SPZ 787X10X8</t>
  </si>
  <si>
    <t>87220010</t>
  </si>
  <si>
    <t>RONDELLE M42  300 HV</t>
  </si>
  <si>
    <t>60510036</t>
  </si>
  <si>
    <t>RACCORD RAPIDE F. TYPE I E 8MM/SOR 10MM</t>
  </si>
  <si>
    <t>53110017</t>
  </si>
  <si>
    <t>INTERRUPTEUR 2X16A SIAME APAPRENT</t>
  </si>
  <si>
    <t>37020010</t>
  </si>
  <si>
    <t>HUIL GL-5 SAE 80w90</t>
  </si>
  <si>
    <t>39100004</t>
  </si>
  <si>
    <t>TRESSE CARRÉ DIAM10 POMPE EAU</t>
  </si>
  <si>
    <t>59220036</t>
  </si>
  <si>
    <t>VOYANT ROUGE-REF-XB4BVB4</t>
  </si>
  <si>
    <t>65050153</t>
  </si>
  <si>
    <t>RLT a billes 6301-2RSH</t>
  </si>
  <si>
    <t>43190016</t>
  </si>
  <si>
    <t>DEMI RACCORD MALE Tx95</t>
  </si>
  <si>
    <t>37020018</t>
  </si>
  <si>
    <t>Huile boite vitesse ATF Dexron II-D</t>
  </si>
  <si>
    <t>75330009</t>
  </si>
  <si>
    <t>CABLE ACIER DE MANUTENTION DAIM 14</t>
  </si>
  <si>
    <t>45800031</t>
  </si>
  <si>
    <t>CARTOUCHE FILTRANTE TYPE MS4-LFP-C</t>
  </si>
  <si>
    <t>71130006</t>
  </si>
  <si>
    <t>BAVETTE LAR:100-EP10mm DURETÉ 65 SCHORES</t>
  </si>
  <si>
    <t>87220056</t>
  </si>
  <si>
    <t>Boulon M30x80 filetage complet</t>
  </si>
  <si>
    <t>23310031</t>
  </si>
  <si>
    <t>COUDE 90 SOUDABLE 1"  ½</t>
  </si>
  <si>
    <t>10400019</t>
  </si>
  <si>
    <t>ANCRAGE HF 9110 (60) 100-200 253 MA</t>
  </si>
  <si>
    <t>60510035</t>
  </si>
  <si>
    <t>RACCORD RAPIDE DROIT MAL G1/2'' TUBE 12M</t>
  </si>
  <si>
    <t>37400004</t>
  </si>
  <si>
    <t>DEGRIPANT TYPE CRC</t>
  </si>
  <si>
    <t>23320003</t>
  </si>
  <si>
    <t>MAMELON 1"1/2</t>
  </si>
  <si>
    <t>45430012</t>
  </si>
  <si>
    <t>glycol pour canne analyseur BàF</t>
  </si>
  <si>
    <t>53200200</t>
  </si>
  <si>
    <t>PORTE FUSIBLE PMX 10X38 32A 690V</t>
  </si>
  <si>
    <t>47610001</t>
  </si>
  <si>
    <t>SEAU PLASTIQUE TRANSPARENT05 kg</t>
  </si>
  <si>
    <t>50070018</t>
  </si>
  <si>
    <t>CABLE U1000R2V 4G6</t>
  </si>
  <si>
    <t>65050090</t>
  </si>
  <si>
    <t>RLT a billes 6203-2RS1</t>
  </si>
  <si>
    <t>23320014</t>
  </si>
  <si>
    <t>"MANCHON 1 ""½  F F"</t>
  </si>
  <si>
    <t>53200185</t>
  </si>
  <si>
    <t>fusibles 1A Dim 6*32 500v</t>
  </si>
  <si>
    <t>37050006</t>
  </si>
  <si>
    <t>H_ind 25 VG 320/Shell omala S2 G 320</t>
  </si>
  <si>
    <t>23310043</t>
  </si>
  <si>
    <t>COUDE MF 2"</t>
  </si>
  <si>
    <t>60510030</t>
  </si>
  <si>
    <t>RACCORD RAPIDE  EN T EGAL TUBE 08MM</t>
  </si>
  <si>
    <t>50370014</t>
  </si>
  <si>
    <t>Fiche mâle industriel 5 pôles 16A</t>
  </si>
  <si>
    <t>55930089</t>
  </si>
  <si>
    <t>VENTILATEUR MOTEUR DIAM AXE 24</t>
  </si>
  <si>
    <t>37020014</t>
  </si>
  <si>
    <t>HUILE TRANSMISSION 50W REF 7X7858</t>
  </si>
  <si>
    <t>37020007</t>
  </si>
  <si>
    <t>H_ind 26 VG 460/Shell Omala S2 G 460</t>
  </si>
  <si>
    <t>30100014</t>
  </si>
  <si>
    <t>TIGE FILETEE ACIER NOIR ø18 DIN975 CL8.8</t>
  </si>
  <si>
    <t>60510019</t>
  </si>
  <si>
    <t>RACCORD COUDÉ  EGALE TUBE 12MM</t>
  </si>
  <si>
    <t>23320057</t>
  </si>
  <si>
    <t>REDUCTION M/F MALE 1/2-FEMELLE 1/4</t>
  </si>
  <si>
    <t>50220002</t>
  </si>
  <si>
    <t>GAINE THERMORECTRATABLE DIA=0,8/MAX=1,6</t>
  </si>
  <si>
    <t>37020012</t>
  </si>
  <si>
    <t>HUILE MOTEUR  15W40 POUR CHARIOT</t>
  </si>
  <si>
    <t>43190019</t>
  </si>
  <si>
    <t>RACCORD univers.femelle 35-50poste sod</t>
  </si>
  <si>
    <t>23310038</t>
  </si>
  <si>
    <t>COUDE GALVA 1"</t>
  </si>
  <si>
    <t>65050093</t>
  </si>
  <si>
    <t>RLT a billes 6204 ZZ C3</t>
  </si>
  <si>
    <t>39200191</t>
  </si>
  <si>
    <t>Pare-huile Viton 25x35x7</t>
  </si>
  <si>
    <t>30040057</t>
  </si>
  <si>
    <t>Boulons CHC M24X120</t>
  </si>
  <si>
    <t>30070032</t>
  </si>
  <si>
    <t>BOULON FHC NOIR M20X80 CL_8.8 DIN 7991</t>
  </si>
  <si>
    <t>65050007</t>
  </si>
  <si>
    <t>RLT a billes  6003-2RSH</t>
  </si>
  <si>
    <t>53230051</t>
  </si>
  <si>
    <t>DISJONCTEUR C60N/2P/C 16A REF 24202</t>
  </si>
  <si>
    <t>90250013</t>
  </si>
  <si>
    <t>JOINT TORIQUE 43X3 rep1429</t>
  </si>
  <si>
    <t>54300001</t>
  </si>
  <si>
    <t>PILE PLATE 9V ENERGIZER</t>
  </si>
  <si>
    <t>71130003</t>
  </si>
  <si>
    <t>BAVETTE LAR 80 -EP12mm DURETÉ 65SCHORES</t>
  </si>
  <si>
    <t>42100002</t>
  </si>
  <si>
    <t>BALAIS CHARBON boch 230V</t>
  </si>
  <si>
    <t>60510092</t>
  </si>
  <si>
    <t>RACCORD ORIONTABLE 5055000006 MAL G1/4"</t>
  </si>
  <si>
    <t>53080012</t>
  </si>
  <si>
    <t>CONTACT NC ZBE-102</t>
  </si>
  <si>
    <t>39300001</t>
  </si>
  <si>
    <t>SILICONE  NOIR</t>
  </si>
  <si>
    <t>90250022</t>
  </si>
  <si>
    <t>JOINT TORIQUE rep1295</t>
  </si>
  <si>
    <t>90250023</t>
  </si>
  <si>
    <t>JOINT TORIQUE rep1296</t>
  </si>
  <si>
    <t>37030015</t>
  </si>
  <si>
    <t>H_ind 24 VG 220/Shell omala S2 G 220</t>
  </si>
  <si>
    <t>23320113</t>
  </si>
  <si>
    <t>Raccord rapide DIAM 4 mm</t>
  </si>
  <si>
    <t>37020001</t>
  </si>
  <si>
    <t>H_ind22 VG 100/Shell omala S2 G 100</t>
  </si>
  <si>
    <t>72250091</t>
  </si>
  <si>
    <t>Eau radiateur pour engin VALEO vert</t>
  </si>
  <si>
    <t>59110046</t>
  </si>
  <si>
    <t>Bouton poussoir XACA9411</t>
  </si>
  <si>
    <t>37020004</t>
  </si>
  <si>
    <t>HUILE SUPER GEAR 90 GL-4 QALCO</t>
  </si>
  <si>
    <t>55930088</t>
  </si>
  <si>
    <t>VENTILATEUR MOTEUR DIAM AXE 19</t>
  </si>
  <si>
    <t>65050084</t>
  </si>
  <si>
    <t>RLT a billes 6201 2Z C3</t>
  </si>
  <si>
    <t>30040059</t>
  </si>
  <si>
    <t>Boulon M27x80</t>
  </si>
  <si>
    <t>37020013</t>
  </si>
  <si>
    <t>HUILE HYDRAULIQUE 10W REF 3096942</t>
  </si>
  <si>
    <t>72170021</t>
  </si>
  <si>
    <t>LAMPE H4 24V PHILIPS</t>
  </si>
  <si>
    <t>43190018</t>
  </si>
  <si>
    <t>RACCORD universelle Male 35-50 poste sod</t>
  </si>
  <si>
    <t>23320103</t>
  </si>
  <si>
    <t>BOUCHON 2</t>
  </si>
  <si>
    <t>50100012</t>
  </si>
  <si>
    <t>CABLE tYPE  H07VVH6-F 4G6</t>
  </si>
  <si>
    <t>84100977</t>
  </si>
  <si>
    <t>Cale 0.20 (100*100) TMAS 100-020</t>
  </si>
  <si>
    <t>66320002</t>
  </si>
  <si>
    <t>MAILLE JONCTION 10B3</t>
  </si>
  <si>
    <t>65210094</t>
  </si>
  <si>
    <t>Joint V-ring VA80</t>
  </si>
  <si>
    <t>45800229</t>
  </si>
  <si>
    <t>Raccord fileté enfichable</t>
  </si>
  <si>
    <t>51040033</t>
  </si>
  <si>
    <t>LAMPE 24 VOLTS POUR PROJECTEUR24 v</t>
  </si>
  <si>
    <t>53080021</t>
  </si>
  <si>
    <t>Contact NO ZEN-L1111</t>
  </si>
  <si>
    <t>53080014</t>
  </si>
  <si>
    <t>contact NC ZB2-BE102</t>
  </si>
  <si>
    <t>37260002</t>
  </si>
  <si>
    <t>G_ind 55 KP2K -20/Shell Gadus S2 V220 /2</t>
  </si>
  <si>
    <t>75020117</t>
  </si>
  <si>
    <t>Paumelle de grille a souder 140 mm</t>
  </si>
  <si>
    <t>60510033</t>
  </si>
  <si>
    <t>RACCORD RAPIDE COUDÉ MAL G1/4" TUBE 08MM</t>
  </si>
  <si>
    <t>65050076</t>
  </si>
  <si>
    <t>RLT a billes 608 2RS1</t>
  </si>
  <si>
    <t>75020116</t>
  </si>
  <si>
    <t>Paumelle de grille a souder 100 mm</t>
  </si>
  <si>
    <t>50070022</t>
  </si>
  <si>
    <t>CABLE  4G4 U1000R2V</t>
  </si>
  <si>
    <t>84100976</t>
  </si>
  <si>
    <t>Cale 0.10 (100*100) TMAS 100-010</t>
  </si>
  <si>
    <t>65050088</t>
  </si>
  <si>
    <t>RLT a billes 6202 2Z J</t>
  </si>
  <si>
    <t>60510027</t>
  </si>
  <si>
    <t>RACCORD COUDÉ MAL G1/4" TUBE 08MM</t>
  </si>
  <si>
    <t>92400001</t>
  </si>
  <si>
    <t>Gaine de 125+57+57 cm Epaisseur 150 micr</t>
  </si>
  <si>
    <t>92400002</t>
  </si>
  <si>
    <t>Film de 180 cm Epaisseur 150 microns.</t>
  </si>
  <si>
    <t>37030004</t>
  </si>
  <si>
    <t>H_ind 4 VG46/Shell Tulles 46 S2 M 46</t>
  </si>
  <si>
    <t>10400029</t>
  </si>
  <si>
    <t>ANCRAGE 150*35*10 AISI 310</t>
  </si>
  <si>
    <t>50100008</t>
  </si>
  <si>
    <t>CABLE MESURE INDUST. 1X2X0,8  1IP09 EGFA</t>
  </si>
  <si>
    <t>23310028</t>
  </si>
  <si>
    <t>COUDE 2" FF</t>
  </si>
  <si>
    <t>39300002</t>
  </si>
  <si>
    <t>PATTE À JOINT</t>
  </si>
  <si>
    <t>54220003</t>
  </si>
  <si>
    <t>FUSIBLE AVANT TRANSFORMATEUR 2 4A 10*38</t>
  </si>
  <si>
    <t>53080011</t>
  </si>
  <si>
    <t>CONTACT NO  ZBE-101</t>
  </si>
  <si>
    <t>23320030</t>
  </si>
  <si>
    <t>"RACCORD 3P 3/4"""</t>
  </si>
  <si>
    <t>38200005</t>
  </si>
  <si>
    <t>ROULEAU BALISAGE CLASSE 1</t>
  </si>
  <si>
    <t>60510091</t>
  </si>
  <si>
    <t>RACCORD ORIONTABLE 5055000004 MAL G1/4"</t>
  </si>
  <si>
    <t>84100975</t>
  </si>
  <si>
    <t>Cale 0.05 (100*100) TMAS 100-005</t>
  </si>
  <si>
    <t>60510029</t>
  </si>
  <si>
    <t>RACCORD  DROIT MAL G1/4" SERIE 1A TUBE 0</t>
  </si>
  <si>
    <t>65510065</t>
  </si>
  <si>
    <t>Circlips chaine C1104 Ø35 ep 5mm</t>
  </si>
  <si>
    <t>02010003</t>
  </si>
  <si>
    <t>Argile Concassé</t>
  </si>
  <si>
    <t>37020009</t>
  </si>
  <si>
    <t>H_ind 3 VG32/Shell Tulles S 2 M 32</t>
  </si>
  <si>
    <t>50100011</t>
  </si>
  <si>
    <t>CABLE tYPE  H07VVH6-F 12G1,5</t>
  </si>
  <si>
    <t>39210003</t>
  </si>
  <si>
    <t>JOINT TORIQUE Ø3</t>
  </si>
  <si>
    <t>53080013</t>
  </si>
  <si>
    <t>contact NO ZB2-BE101</t>
  </si>
  <si>
    <t>55930091</t>
  </si>
  <si>
    <t>VENTILATEUR MOTEUR DIAM AXE 32</t>
  </si>
  <si>
    <t>65050092</t>
  </si>
  <si>
    <t>RLT a billes 6203-ZZ-CN</t>
  </si>
  <si>
    <t>30100009</t>
  </si>
  <si>
    <t>TIGE FILETE M8 CL 8.8</t>
  </si>
  <si>
    <t>02010005</t>
  </si>
  <si>
    <t>Calcaire concassé (0-30)</t>
  </si>
  <si>
    <t>51050007</t>
  </si>
  <si>
    <t>TUBE LED  COUVER TRANSP 21w1,2m</t>
  </si>
  <si>
    <t>37500011</t>
  </si>
  <si>
    <t>Agraphe graisseur tete plat 10mm</t>
  </si>
  <si>
    <t>60510037</t>
  </si>
  <si>
    <t>RACCORD RAPIDE DROIT MAL G1/4" TUBE 08MM</t>
  </si>
  <si>
    <t>02010006</t>
  </si>
  <si>
    <t>Mélange concassé</t>
  </si>
  <si>
    <t>50070020</t>
  </si>
  <si>
    <t>CABLE U1000 SVOV 5 G2,5mmĠ</t>
  </si>
  <si>
    <t>60510018</t>
  </si>
  <si>
    <t>RACCORD COUDÉ  MAL  G1/4" TUBE 06MM</t>
  </si>
  <si>
    <t>50100004</t>
  </si>
  <si>
    <t>Cable de controle 7x1 souple</t>
  </si>
  <si>
    <t>23170006</t>
  </si>
  <si>
    <t>"FLEXIBLE AIR 1/2"""</t>
  </si>
  <si>
    <t>30010093</t>
  </si>
  <si>
    <t>Boulon TH M24*60</t>
  </si>
  <si>
    <t>50370012</t>
  </si>
  <si>
    <t>FICHE MALE INDUSTR 3 BORNE 32A  (PH+N+T)</t>
  </si>
  <si>
    <t>87220002</t>
  </si>
  <si>
    <t>ECROU HM42</t>
  </si>
  <si>
    <t>23170013</t>
  </si>
  <si>
    <t>Flexible Souple En Silicone 10*12</t>
  </si>
  <si>
    <t>30040060</t>
  </si>
  <si>
    <t>Boulon M24x90x60</t>
  </si>
  <si>
    <t>50360004</t>
  </si>
  <si>
    <t>PRESSE ETOUPE PLASTQUE POLYMIDE M25X1,5</t>
  </si>
  <si>
    <t>51050008</t>
  </si>
  <si>
    <t>TUBE NEON LED 18W 60CM</t>
  </si>
  <si>
    <t>87220012</t>
  </si>
  <si>
    <t>RONDELLE M 24 ? 300 HV</t>
  </si>
  <si>
    <t>30100012</t>
  </si>
  <si>
    <t>TIGE FILETEE ACIER NOIR ø14 DIN975 CL8.8</t>
  </si>
  <si>
    <t>60510034</t>
  </si>
  <si>
    <t>RACCORD RAPIDE DROIT MAL G1/8" TUBE 08MM</t>
  </si>
  <si>
    <t>65050157</t>
  </si>
  <si>
    <t>RLT a billes 6303 2ZJ</t>
  </si>
  <si>
    <t>50370011</t>
  </si>
  <si>
    <t>FICHE FEM 2 POLE 16A 220V+TERRE type 213</t>
  </si>
  <si>
    <t>03010002</t>
  </si>
  <si>
    <t>Sable Acheté</t>
  </si>
  <si>
    <t>60510088</t>
  </si>
  <si>
    <t>RACCORD  DROIT MAL G1/8" SERIE 1A TUBE</t>
  </si>
  <si>
    <t>10400015</t>
  </si>
  <si>
    <t>ANCRAGE HF TUYERE 8-80-253MA</t>
  </si>
  <si>
    <t>54300007</t>
  </si>
  <si>
    <t>PILELITHIM CR 2032 3V DC</t>
  </si>
  <si>
    <t>60510093</t>
  </si>
  <si>
    <t>RACCORD RAPIDE COUDÉ MAL G1/8" TUBE 08MM</t>
  </si>
  <si>
    <t>39100003</t>
  </si>
  <si>
    <t>TRESSE CARRÉ DIAM 8 POMPE EAU</t>
  </si>
  <si>
    <t>37510016</t>
  </si>
  <si>
    <t>GRAISSEUR COUDÉ 45° 6X1</t>
  </si>
  <si>
    <t>23320055</t>
  </si>
  <si>
    <t>"RÉDUCTION galava  M/F 3/4"" - 1/2"""</t>
  </si>
  <si>
    <t>50100003</t>
  </si>
  <si>
    <t>Câble de contrôle 4x1 souple</t>
  </si>
  <si>
    <t>23410035</t>
  </si>
  <si>
    <t>ETRIER POUR TUBE 6</t>
  </si>
  <si>
    <t>50370001</t>
  </si>
  <si>
    <t>FICHE MAL 2 POLE 16A 220V+TERRE type 213</t>
  </si>
  <si>
    <t>30100001</t>
  </si>
  <si>
    <t>TIGE FILETE M12 CL 8.8</t>
  </si>
  <si>
    <t>51040040</t>
  </si>
  <si>
    <t>LAMPE ECONOMIQUE E27 220v11w</t>
  </si>
  <si>
    <t>30100010</t>
  </si>
  <si>
    <t>TIGE FILETEE ACIER NOIR ø10 DIN975 CL8.8</t>
  </si>
  <si>
    <t>37510045</t>
  </si>
  <si>
    <t>Agrafe 4 mors pour pompe a graisse</t>
  </si>
  <si>
    <t>50070021</t>
  </si>
  <si>
    <t>CABLE U1000 SVOV 4G2,5mm²</t>
  </si>
  <si>
    <t>50380004</t>
  </si>
  <si>
    <t>DOMINOS    50</t>
  </si>
  <si>
    <t>23320100</t>
  </si>
  <si>
    <t>RACCORD RAPIDE DROIT MÂLE G1/8 TUBE 8</t>
  </si>
  <si>
    <t>75330017</t>
  </si>
  <si>
    <t>SERRE CABLE DIAM 18</t>
  </si>
  <si>
    <t>23320154</t>
  </si>
  <si>
    <t>Tuyau flexible DN 8</t>
  </si>
  <si>
    <t>39160004</t>
  </si>
  <si>
    <t>TRESSE CERAMIQUE SILLICONNE DIAM 30X30</t>
  </si>
  <si>
    <t>42100011</t>
  </si>
  <si>
    <t>DISQUE A MEULER  DIAM.230</t>
  </si>
  <si>
    <t>50350011</t>
  </si>
  <si>
    <t>COSSE TUBULAIRE 150m²</t>
  </si>
  <si>
    <t>43200007</t>
  </si>
  <si>
    <t>BAGUETTE FONTE  D3.2</t>
  </si>
  <si>
    <t>37510003</t>
  </si>
  <si>
    <t>GRAISSEUR COUDÉ 90° 1/4''</t>
  </si>
  <si>
    <t>75330016</t>
  </si>
  <si>
    <t>SERRE CABLE DIAM 14</t>
  </si>
  <si>
    <t>50350022</t>
  </si>
  <si>
    <t>cosse à sertir 95 mm² Øtrou=12mm</t>
  </si>
  <si>
    <t>39160009</t>
  </si>
  <si>
    <t>TRESSE CERAMIQUE SILICONE  10*10</t>
  </si>
  <si>
    <t>50340004</t>
  </si>
  <si>
    <t>BORNE ENTERELEC DE 35mm2</t>
  </si>
  <si>
    <t>54300006</t>
  </si>
  <si>
    <t>PILE CR 1220 3V DC</t>
  </si>
  <si>
    <t>23320004</t>
  </si>
  <si>
    <t>"MAMELON 1""1/4"</t>
  </si>
  <si>
    <t>23310035</t>
  </si>
  <si>
    <t>COUDE FILETÉ F/F ¾</t>
  </si>
  <si>
    <t>75330014</t>
  </si>
  <si>
    <t>SERRE CABLE DIAM 16</t>
  </si>
  <si>
    <t>60510048</t>
  </si>
  <si>
    <t>UNION RAPIDE EGALE TUBE 08MM</t>
  </si>
  <si>
    <t>72170018</t>
  </si>
  <si>
    <t>LAMPE 12V BL P21/5W</t>
  </si>
  <si>
    <t>50070005</t>
  </si>
  <si>
    <t>CABLE SOUPLE 3X2.5MM2</t>
  </si>
  <si>
    <t>54300002</t>
  </si>
  <si>
    <t>PILE ALKALINE MN 1500 AA, 1,5volts, LR6</t>
  </si>
  <si>
    <t>50010006</t>
  </si>
  <si>
    <t>CABLE VERT JAUNE 10MM?</t>
  </si>
  <si>
    <t>87220061</t>
  </si>
  <si>
    <t>Boulon M24x70</t>
  </si>
  <si>
    <t>30010017</t>
  </si>
  <si>
    <t>BOULON TH M16*80*40 CL 8.8</t>
  </si>
  <si>
    <t>55930090</t>
  </si>
  <si>
    <t>VENTILATEUR MOTEUR DIAM AXE 26</t>
  </si>
  <si>
    <t>37510012</t>
  </si>
  <si>
    <t>GRAISSEUR COUDÉ 45° 10X1</t>
  </si>
  <si>
    <t>30010096</t>
  </si>
  <si>
    <t>Vis M24x110 filetage 80mm</t>
  </si>
  <si>
    <t>30090017</t>
  </si>
  <si>
    <t>SPIT MECANIQUE  M14</t>
  </si>
  <si>
    <t>50340008</t>
  </si>
  <si>
    <t>borniers 25mm²</t>
  </si>
  <si>
    <t>23320101</t>
  </si>
  <si>
    <t>"RÉDUCTION M/F 1/2"" X 1/4"""</t>
  </si>
  <si>
    <t>50380005</t>
  </si>
  <si>
    <t>DOMINO CERAMIQUE P.MODEL SECT MAX1,5mm</t>
  </si>
  <si>
    <t>30040058</t>
  </si>
  <si>
    <t>Boulons TH M20x120</t>
  </si>
  <si>
    <t>39200016</t>
  </si>
  <si>
    <t>Pare-huile Viton 52x30x7</t>
  </si>
  <si>
    <t>23310040</t>
  </si>
  <si>
    <t>COUDE GALVA 3/4"</t>
  </si>
  <si>
    <t>23170011</t>
  </si>
  <si>
    <t>TUYOU SOUDAGE GAZ OXYGNE</t>
  </si>
  <si>
    <t>60510089</t>
  </si>
  <si>
    <t>RACCORD RAPIDE COUDÉ M5 TUBE 06MM</t>
  </si>
  <si>
    <t>30010092</t>
  </si>
  <si>
    <t>Boulon TH M24*70</t>
  </si>
  <si>
    <t>87220060</t>
  </si>
  <si>
    <t>Boulon M24x60</t>
  </si>
  <si>
    <t>23170012</t>
  </si>
  <si>
    <t>TUYOU SOUDAGE GAZ ACETYLENE</t>
  </si>
  <si>
    <t>50070017</t>
  </si>
  <si>
    <t>CABLE  3G4 U1000 SVOV</t>
  </si>
  <si>
    <t>02000002</t>
  </si>
  <si>
    <t>Argile ABBATU KAIROUAN</t>
  </si>
  <si>
    <t>60510079</t>
  </si>
  <si>
    <t>RACCORD RAPIDE COUDÉ M5 TUBE 04MM</t>
  </si>
  <si>
    <t>42100007</t>
  </si>
  <si>
    <t>DISQUE TRON acier-inox 230*2*22.23</t>
  </si>
  <si>
    <t>50010005</t>
  </si>
  <si>
    <t>fil souple 10mm?</t>
  </si>
  <si>
    <t>10400034</t>
  </si>
  <si>
    <t>ANCRAGE 80*20*8 AISI 310</t>
  </si>
  <si>
    <t>35010012</t>
  </si>
  <si>
    <t>POMPE RETOUCHE ROUGE</t>
  </si>
  <si>
    <t>38200014</t>
  </si>
  <si>
    <t>BROSSE METALLIQUE AVEC MANCHE</t>
  </si>
  <si>
    <t>42100008</t>
  </si>
  <si>
    <t>DISQUE A TRANCONNER DIAM.230</t>
  </si>
  <si>
    <t>02000001</t>
  </si>
  <si>
    <t>CALCAIRE ABBATU KAIROUAN</t>
  </si>
  <si>
    <t>30090018</t>
  </si>
  <si>
    <t>SPIT MECANIQUE  M16</t>
  </si>
  <si>
    <t>23320068</t>
  </si>
  <si>
    <t>RACCORD  M/F 1/4 -1/4 ACIER</t>
  </si>
  <si>
    <t>66310003</t>
  </si>
  <si>
    <t>MAILLE JONCTION 12B2</t>
  </si>
  <si>
    <t>39210004</t>
  </si>
  <si>
    <t>JOINT TORIQUE Ø4</t>
  </si>
  <si>
    <t>23320102</t>
  </si>
  <si>
    <t>TE PNEUMATIQUE DIAM 6</t>
  </si>
  <si>
    <t>60510038</t>
  </si>
  <si>
    <t>RACCORD UNION EGALE  1A TUBE 06MM</t>
  </si>
  <si>
    <t>50240010</t>
  </si>
  <si>
    <t>Tube Iro diam 20 +ecrou</t>
  </si>
  <si>
    <t>35010001</t>
  </si>
  <si>
    <t>PINCEAU DE PEINTURE PLAT DE 40mm</t>
  </si>
  <si>
    <t>50350112</t>
  </si>
  <si>
    <t>PRISE DE COURANT APPARANT 2MODULE</t>
  </si>
  <si>
    <t>30040050</t>
  </si>
  <si>
    <t>VIS CHC M16*50 CL 8.8</t>
  </si>
  <si>
    <t>23410026</t>
  </si>
  <si>
    <t>"COLLIER DE SERRAGE 2"""</t>
  </si>
  <si>
    <t>37510010</t>
  </si>
  <si>
    <t>GRAISSEUR DROIT 10x1.25</t>
  </si>
  <si>
    <t>81850019</t>
  </si>
  <si>
    <t>MANCHON 1/2</t>
  </si>
  <si>
    <t>39300005</t>
  </si>
  <si>
    <t>COLLE TACK 10</t>
  </si>
  <si>
    <t>50360002</t>
  </si>
  <si>
    <t>PRESSE ETOUPE PLASTQUE POLYMIDE M16X1,5</t>
  </si>
  <si>
    <t>72250077</t>
  </si>
  <si>
    <t>COSSE POUR BATTERIE</t>
  </si>
  <si>
    <t>87220006</t>
  </si>
  <si>
    <t>ECROU HM36</t>
  </si>
  <si>
    <t>60510032</t>
  </si>
  <si>
    <t>RACCORD RAPIDE COUDÉ TUBE 08MM</t>
  </si>
  <si>
    <t>50360007</t>
  </si>
  <si>
    <t>PRESSE ETOUPE PLASTQUE POLYMIDE M50X1,5</t>
  </si>
  <si>
    <t>30100008</t>
  </si>
  <si>
    <t>TIGE FILETE M6 CL 8.8</t>
  </si>
  <si>
    <t>23320008</t>
  </si>
  <si>
    <t>"MAMELON 3/4"""</t>
  </si>
  <si>
    <t>42100014</t>
  </si>
  <si>
    <t>DISQUE LAMELLES INOX 115*80</t>
  </si>
  <si>
    <t>87220008</t>
  </si>
  <si>
    <t>ECROU HEXAGONAL M 36 DIN 935</t>
  </si>
  <si>
    <t>51050004</t>
  </si>
  <si>
    <t>tube neon36w120cm</t>
  </si>
  <si>
    <t>91300209</t>
  </si>
  <si>
    <t>Rondelle pour pignon double</t>
  </si>
  <si>
    <t>30040015</t>
  </si>
  <si>
    <t>VIS CHC M20*55 CL 8.8</t>
  </si>
  <si>
    <t>75330001</t>
  </si>
  <si>
    <t>CABLE ACIER DE MANUTENTION  Ø 8mm</t>
  </si>
  <si>
    <t>60510080</t>
  </si>
  <si>
    <t>RACCORD RAPIDE DROIT M5 TUBE 04MM</t>
  </si>
  <si>
    <t>77050169</t>
  </si>
  <si>
    <t>TUBE RYLSAN D:6/8</t>
  </si>
  <si>
    <t>23310027</t>
  </si>
  <si>
    <t>COUDE 1"¼  FF</t>
  </si>
  <si>
    <t>50400002</t>
  </si>
  <si>
    <t>ROULEAU ADHESIF</t>
  </si>
  <si>
    <t>75330013</t>
  </si>
  <si>
    <t>SERRE CABLE DIAM 12</t>
  </si>
  <si>
    <t>37510002</t>
  </si>
  <si>
    <t>GRAISSEUR COUDÉ 90° 1/8''</t>
  </si>
  <si>
    <t>50350029</t>
  </si>
  <si>
    <t>raccord type ccosse c 35mm²</t>
  </si>
  <si>
    <t>43200012</t>
  </si>
  <si>
    <t>BAGUETTE ARCAIRE D10</t>
  </si>
  <si>
    <t>50400001</t>
  </si>
  <si>
    <t>SCOTCH EMBALLAGE</t>
  </si>
  <si>
    <t>42100005</t>
  </si>
  <si>
    <t>DISQUE A TRANCONNER DIAM.115</t>
  </si>
  <si>
    <t>23410027</t>
  </si>
  <si>
    <t>COLLIER DE SERRAGE 20-30</t>
  </si>
  <si>
    <t>50350021</t>
  </si>
  <si>
    <t>COSSE TUBE CUIVRE 00543 SIM XCT 70-12</t>
  </si>
  <si>
    <t>39200188</t>
  </si>
  <si>
    <t>Pare-huile Viton 17x30x7</t>
  </si>
  <si>
    <t>23320083</t>
  </si>
  <si>
    <t>REDUCTION GALVANISEE 1/2-3/8 M/F</t>
  </si>
  <si>
    <t>50360001</t>
  </si>
  <si>
    <t>PRESSE ETOUPE PLASTQUE POLYMIDE M12X1,5</t>
  </si>
  <si>
    <t>50380003</t>
  </si>
  <si>
    <t>DOMINOS    35</t>
  </si>
  <si>
    <t>30300025</t>
  </si>
  <si>
    <t>ECROU M30*2</t>
  </si>
  <si>
    <t>45400051</t>
  </si>
  <si>
    <t>EAU NORMAPUR POUR ANALYSES</t>
  </si>
  <si>
    <t>50380001</t>
  </si>
  <si>
    <t>BARETTE DOMINO DE 10mm²  35A</t>
  </si>
  <si>
    <t>23310039</t>
  </si>
  <si>
    <t>COUDE GALVA 1/2"</t>
  </si>
  <si>
    <t>30070033</t>
  </si>
  <si>
    <t>boulons FHC M16*60</t>
  </si>
  <si>
    <t>91500050</t>
  </si>
  <si>
    <t>LAME POUR METRAL  11-916</t>
  </si>
  <si>
    <t>23410038</t>
  </si>
  <si>
    <t>ETRIER POUR TUBE 4</t>
  </si>
  <si>
    <t>60330002</t>
  </si>
  <si>
    <t>ATTACHE RAPIDE POUR CHAINE P:19,05S</t>
  </si>
  <si>
    <t>50350019</t>
  </si>
  <si>
    <t>COSSE TUBE CUIVRE 00536 SIM XCT 35-12</t>
  </si>
  <si>
    <t>30090016</t>
  </si>
  <si>
    <t>SPIT MECANIQUE  M12</t>
  </si>
  <si>
    <t>50090004</t>
  </si>
  <si>
    <t>CABLE 2PX0.9 TYPE SYT1</t>
  </si>
  <si>
    <t>54300005</t>
  </si>
  <si>
    <t>PILE 1,5volts type AAA</t>
  </si>
  <si>
    <t>30300026</t>
  </si>
  <si>
    <t>ECROU M30*3</t>
  </si>
  <si>
    <t>23320096</t>
  </si>
  <si>
    <t>MAMELON CHROME 1/4''  SILO CIMENT</t>
  </si>
  <si>
    <t>30010019</t>
  </si>
  <si>
    <t>BOULON TH M20*80 CL 8.8</t>
  </si>
  <si>
    <t>75330012</t>
  </si>
  <si>
    <t>SERRE CABLE DIAM 10</t>
  </si>
  <si>
    <t>42100010</t>
  </si>
  <si>
    <t>DISQUE A MEULER DIAM.115</t>
  </si>
  <si>
    <t>23160131</t>
  </si>
  <si>
    <t>Olive cuivre 06 mm</t>
  </si>
  <si>
    <t>04100001</t>
  </si>
  <si>
    <t>GASOIL</t>
  </si>
  <si>
    <t>30300038</t>
  </si>
  <si>
    <t>Ecrou frein tout métal M20</t>
  </si>
  <si>
    <t>30300035</t>
  </si>
  <si>
    <t>Ecrou frein tout metal M24</t>
  </si>
  <si>
    <t>50360003</t>
  </si>
  <si>
    <t>PRESSE ETOUPE PLASTQUE POLYMIDE M20X1,5</t>
  </si>
  <si>
    <t>54300004</t>
  </si>
  <si>
    <t>pile 1,5volts type AA</t>
  </si>
  <si>
    <t>50380002</t>
  </si>
  <si>
    <t>DOMINOS   25</t>
  </si>
  <si>
    <t>30710017</t>
  </si>
  <si>
    <t>GOUPILLE MECANUNDUS  8*80</t>
  </si>
  <si>
    <t>23410028</t>
  </si>
  <si>
    <t>COLLIER DE SERRAGE diamètre 10 a 20mm</t>
  </si>
  <si>
    <t>30090015</t>
  </si>
  <si>
    <t>SPIT MECANIQUE  M10</t>
  </si>
  <si>
    <t>89010139</t>
  </si>
  <si>
    <t>VIS À TÊTE CYLINDRIQUE M10X20 FHC A41370</t>
  </si>
  <si>
    <t>37510009</t>
  </si>
  <si>
    <t>GRAISSEUR DROIT 8x1.25</t>
  </si>
  <si>
    <t>45400049</t>
  </si>
  <si>
    <t>EAU BATTERIE</t>
  </si>
  <si>
    <t>50340003</t>
  </si>
  <si>
    <t>BORNE ENTERELEC DE 10mm2</t>
  </si>
  <si>
    <t>39210072</t>
  </si>
  <si>
    <t>Joint torique  Ø74mm ep 4mm</t>
  </si>
  <si>
    <t>30040027</t>
  </si>
  <si>
    <t>VIS CHC M16*60 CL 8.8</t>
  </si>
  <si>
    <t>47220001</t>
  </si>
  <si>
    <t>CHIFFON</t>
  </si>
  <si>
    <t>30010091</t>
  </si>
  <si>
    <t>BOULON TH M16*100 CL 8.8</t>
  </si>
  <si>
    <t>50370025</t>
  </si>
  <si>
    <t>Fiche femelle rond 2P+T</t>
  </si>
  <si>
    <t>37510001</t>
  </si>
  <si>
    <t>GRAISSEUR COUDÉ 45° 1/8''</t>
  </si>
  <si>
    <t>30010018</t>
  </si>
  <si>
    <t>BOULON TH M16*90*40 CL 8.8</t>
  </si>
  <si>
    <t>72170016</t>
  </si>
  <si>
    <t>LAMPE  12V BL R10W</t>
  </si>
  <si>
    <t>50370020</t>
  </si>
  <si>
    <t>FICHE MALE 2P+T 10/16A 220V</t>
  </si>
  <si>
    <t>65510058</t>
  </si>
  <si>
    <t>CIRCLIPS EXT DIAM 40</t>
  </si>
  <si>
    <t>53200180</t>
  </si>
  <si>
    <t>Fusible 10 x 38 2A GF-ref-DF2CN02</t>
  </si>
  <si>
    <t>53200199</t>
  </si>
  <si>
    <t>fusible RT28-32 10X38 500V  gG/gl 4 A</t>
  </si>
  <si>
    <t>87220063</t>
  </si>
  <si>
    <t>Rondelle M24 HV300</t>
  </si>
  <si>
    <t>30010007</t>
  </si>
  <si>
    <t>BOULON TH M12*40 CL 8.8</t>
  </si>
  <si>
    <t>37510017</t>
  </si>
  <si>
    <t>GRAISSEUR COUDÉ 90° 6X1</t>
  </si>
  <si>
    <t>50300001</t>
  </si>
  <si>
    <t>BOITE DE DERIVATION Apparente 100X100</t>
  </si>
  <si>
    <t>30040006</t>
  </si>
  <si>
    <t>BOULON CHC M16*40</t>
  </si>
  <si>
    <t>60330004</t>
  </si>
  <si>
    <t>ATTACHE CHAINE  SIMPLE 5/8(MAILLE 10B1)</t>
  </si>
  <si>
    <t>50340002</t>
  </si>
  <si>
    <t>BORNE ENTERELEC 16MM2</t>
  </si>
  <si>
    <t>30710011</t>
  </si>
  <si>
    <t>GOUPILLE MECANUNDUS  3,5*56</t>
  </si>
  <si>
    <t>37510008</t>
  </si>
  <si>
    <t>GRAISSEUR DROIT 8X1</t>
  </si>
  <si>
    <t>30040026</t>
  </si>
  <si>
    <t>VIS CHC M16*25</t>
  </si>
  <si>
    <t>30010099</t>
  </si>
  <si>
    <t>Vis CHC M16x30</t>
  </si>
  <si>
    <t>30010016</t>
  </si>
  <si>
    <t>BOULONTH M16*60 CL 10.9 filetage complet</t>
  </si>
  <si>
    <t>23490001</t>
  </si>
  <si>
    <t>"JOINT POUR RACCORD TÊTE DE CHAT 1/2"""</t>
  </si>
  <si>
    <t>39160001</t>
  </si>
  <si>
    <t>TRESSE CERAMIQUE SILICONE DIA 6</t>
  </si>
  <si>
    <t>53200188</t>
  </si>
  <si>
    <t>Fusible 10A</t>
  </si>
  <si>
    <t>50340006</t>
  </si>
  <si>
    <t>borniers 1,5mm²</t>
  </si>
  <si>
    <t>92010001</t>
  </si>
  <si>
    <t>Sacs Ciment CEMI  42,5 3P 70g/m²</t>
  </si>
  <si>
    <t>92010002</t>
  </si>
  <si>
    <t>Sacs Ciment CEMII  32,5 3P 70gr/m²</t>
  </si>
  <si>
    <t>92010003</t>
  </si>
  <si>
    <t>Sacs pour Ciment HRS</t>
  </si>
  <si>
    <t>92010015</t>
  </si>
  <si>
    <t>SACS CHAUX Artificielle</t>
  </si>
  <si>
    <t>53200189</t>
  </si>
  <si>
    <t>Fusible 15A</t>
  </si>
  <si>
    <t>53200193</t>
  </si>
  <si>
    <t>Fusible 40A</t>
  </si>
  <si>
    <t>30010056</t>
  </si>
  <si>
    <t>VIS TH ACIER NOIR M16X40 CL_8.8 DIN 933</t>
  </si>
  <si>
    <t>42100006</t>
  </si>
  <si>
    <t>DISQUE A TRONCONNER DIAM125A</t>
  </si>
  <si>
    <t>30010014</t>
  </si>
  <si>
    <t>BOULON TH M16*40 CL 8.8</t>
  </si>
  <si>
    <t>50340001</t>
  </si>
  <si>
    <t>BORNE ENTRELEC 4mm2</t>
  </si>
  <si>
    <t>53200190</t>
  </si>
  <si>
    <t>Fusible 20A</t>
  </si>
  <si>
    <t>30070029</t>
  </si>
  <si>
    <t>Boulon CHC M12*50 DIN912 ISO 4762  10.9</t>
  </si>
  <si>
    <t>30040005</t>
  </si>
  <si>
    <t>BOULON CHC M14*50</t>
  </si>
  <si>
    <t>30710012</t>
  </si>
  <si>
    <t>GOUPILLE MECANUNDUS  5*65</t>
  </si>
  <si>
    <t>23410057</t>
  </si>
  <si>
    <t>Collier de fixation 20mm avec vis </t>
  </si>
  <si>
    <t>30010015</t>
  </si>
  <si>
    <t>BOULON TH M16*50 CL 8.8</t>
  </si>
  <si>
    <t>30040054</t>
  </si>
  <si>
    <t>Boulon TH M16x50 CL 12.9</t>
  </si>
  <si>
    <t>30010090</t>
  </si>
  <si>
    <t>Boulon TH M12*100*35</t>
  </si>
  <si>
    <t>50010004</t>
  </si>
  <si>
    <t>fil souple 6mm?</t>
  </si>
  <si>
    <t>30300037</t>
  </si>
  <si>
    <t>Ecrou frein tout metal M16</t>
  </si>
  <si>
    <t>50350005</t>
  </si>
  <si>
    <t>cosse tubulaire   25mm²</t>
  </si>
  <si>
    <t>30710016</t>
  </si>
  <si>
    <t>GOUPILLE MECANUNDUS  8*65</t>
  </si>
  <si>
    <t>42020007</t>
  </si>
  <si>
    <t>PAPIER ABRASIF 400</t>
  </si>
  <si>
    <t>50350004</t>
  </si>
  <si>
    <t>COSSE TUBULAIRE 16mm²</t>
  </si>
  <si>
    <t>30010012</t>
  </si>
  <si>
    <t>BOULON TH M14*60</t>
  </si>
  <si>
    <t>30300036</t>
  </si>
  <si>
    <t>Ecrou frein tout metal M12</t>
  </si>
  <si>
    <t>30040062</t>
  </si>
  <si>
    <t>Boulon CHC M14x30</t>
  </si>
  <si>
    <t>35010002</t>
  </si>
  <si>
    <t>PINCEAU DE PEINTURE PLAT DE  DIAM 20</t>
  </si>
  <si>
    <t>23320104</t>
  </si>
  <si>
    <t>MAMELON 2</t>
  </si>
  <si>
    <t>30070035</t>
  </si>
  <si>
    <t>boulons FHC M12*50</t>
  </si>
  <si>
    <t>50350018</t>
  </si>
  <si>
    <t>COSSE TUBE CUIVRE 00532 SIM XCT 25-10</t>
  </si>
  <si>
    <t>37510043</t>
  </si>
  <si>
    <t>GRAISSEUR DROIT 10x100</t>
  </si>
  <si>
    <t>30040004</t>
  </si>
  <si>
    <t>BOULON CHC M12*60 CL 8.8</t>
  </si>
  <si>
    <t>75330007</t>
  </si>
  <si>
    <t>CABLE ACIER DE MANUTENTION DAIM 04</t>
  </si>
  <si>
    <t>38100006</t>
  </si>
  <si>
    <t>VERRE NOIRE POUR MASQUE SOUDEUR</t>
  </si>
  <si>
    <t>42020005</t>
  </si>
  <si>
    <t>PAPIER ABRASIF 180</t>
  </si>
  <si>
    <t>92010025</t>
  </si>
  <si>
    <t>Sacs CEM I PP 50 Kg</t>
  </si>
  <si>
    <t>50010003</t>
  </si>
  <si>
    <t>fil souple  4mm?</t>
  </si>
  <si>
    <t>50210009</t>
  </si>
  <si>
    <t>colliers de serrage cable (12,5*1200)</t>
  </si>
  <si>
    <t>30300024</t>
  </si>
  <si>
    <t>ECROU M20 CL 8.8</t>
  </si>
  <si>
    <t>30010009</t>
  </si>
  <si>
    <t>BOULON TH M12*80</t>
  </si>
  <si>
    <t>50010001</t>
  </si>
  <si>
    <t>fil souple  1,5mm?</t>
  </si>
  <si>
    <t>30010006</t>
  </si>
  <si>
    <t>BOULON TH M12*35 CL 8.8</t>
  </si>
  <si>
    <t>30070036</t>
  </si>
  <si>
    <t>boulons FHCM12*60</t>
  </si>
  <si>
    <t>23410058</t>
  </si>
  <si>
    <t>Collier de fixation 40mm avec vis </t>
  </si>
  <si>
    <t>30010011</t>
  </si>
  <si>
    <t>BOULON TH M14*40 CL 8.8</t>
  </si>
  <si>
    <t>30090012</t>
  </si>
  <si>
    <t>RIVET AVEUGLE DIAM 4 MM</t>
  </si>
  <si>
    <t>30040002</t>
  </si>
  <si>
    <t>BOULON CHC M10*70*40</t>
  </si>
  <si>
    <t>50360015</t>
  </si>
  <si>
    <t>PRESSE ETOUPE PG16</t>
  </si>
  <si>
    <t>92010014</t>
  </si>
  <si>
    <t>SACS Ciment CEM II  42,5 3plis 70gr/m?</t>
  </si>
  <si>
    <t>30040020</t>
  </si>
  <si>
    <t>VIS CHC ACIER NOIR M12X40 CL8.8 DIN 912</t>
  </si>
  <si>
    <t>30040003</t>
  </si>
  <si>
    <t>BOULON CHC M12*35</t>
  </si>
  <si>
    <t>50300003</t>
  </si>
  <si>
    <t>boite dérivation étanche IP55 80*80*45</t>
  </si>
  <si>
    <t>50350017</t>
  </si>
  <si>
    <t>COSSE  A SERTIR DE 10</t>
  </si>
  <si>
    <t>30010008</t>
  </si>
  <si>
    <t>BOULON TH M12*60</t>
  </si>
  <si>
    <t>50350003</t>
  </si>
  <si>
    <t>cosse tubulaire 10mm²</t>
  </si>
  <si>
    <t>50010002</t>
  </si>
  <si>
    <t>fil souple 2,5mm?</t>
  </si>
  <si>
    <t>75330011</t>
  </si>
  <si>
    <t>SERRE CABLE DIAM 08</t>
  </si>
  <si>
    <t>50340005</t>
  </si>
  <si>
    <t>borniers 1mm²</t>
  </si>
  <si>
    <t>39100006</t>
  </si>
  <si>
    <t>TEFLON PM</t>
  </si>
  <si>
    <t>42020006</t>
  </si>
  <si>
    <t>PAPIER ABRASIF 240</t>
  </si>
  <si>
    <t>50210008</t>
  </si>
  <si>
    <t>colliers de serrage  (7,5x750)</t>
  </si>
  <si>
    <t>30010003</t>
  </si>
  <si>
    <t>BOULON TH M10*60 CL 8.8</t>
  </si>
  <si>
    <t>76340057</t>
  </si>
  <si>
    <t>Joint torique 115x2,5 MULTIKOR K50</t>
  </si>
  <si>
    <t>50350002</t>
  </si>
  <si>
    <t>cosse tubulaire  6mm²</t>
  </si>
  <si>
    <t>75330015</t>
  </si>
  <si>
    <t>SERRE CABLE DIAM 06</t>
  </si>
  <si>
    <t>30300031</t>
  </si>
  <si>
    <t>ECROUFREIN M16</t>
  </si>
  <si>
    <t>30040049</t>
  </si>
  <si>
    <t>Boulon tete fraisé m10*40</t>
  </si>
  <si>
    <t>50210004</t>
  </si>
  <si>
    <t>COLLIER COLSON REF 31920  9X508</t>
  </si>
  <si>
    <t>30010005</t>
  </si>
  <si>
    <t>BOULON TH M12*20 CL 8.8</t>
  </si>
  <si>
    <t>38100005</t>
  </si>
  <si>
    <t>VERRE BLANC POUR MASQUE SOUDEUR</t>
  </si>
  <si>
    <t>30070009</t>
  </si>
  <si>
    <t>BOULON FHC M6*40</t>
  </si>
  <si>
    <t>53200183</t>
  </si>
  <si>
    <t>fusibles 1A DIM 5*20 250V</t>
  </si>
  <si>
    <t>30010004</t>
  </si>
  <si>
    <t>BOULON TH M10*80 CL 8.8</t>
  </si>
  <si>
    <t>30010028</t>
  </si>
  <si>
    <t>BOULON TH M8*60 CL 8.8</t>
  </si>
  <si>
    <t>23410025</t>
  </si>
  <si>
    <t>COLLIER DE SERRAGE 10-17 -tuyau Oxygène</t>
  </si>
  <si>
    <t>30070008</t>
  </si>
  <si>
    <t>BOULON FHC M6*25</t>
  </si>
  <si>
    <t>30010002</t>
  </si>
  <si>
    <t>BOULON TH M10*40 CL 8.8</t>
  </si>
  <si>
    <t>30010001</t>
  </si>
  <si>
    <t>BOULON TH M10*30</t>
  </si>
  <si>
    <t>30070010</t>
  </si>
  <si>
    <t>BOULON FHC M8*20</t>
  </si>
  <si>
    <t>30710014</t>
  </si>
  <si>
    <t>GOUPILLE MECANUNDUS  6*65</t>
  </si>
  <si>
    <t>30300023</t>
  </si>
  <si>
    <t>ECROU M16</t>
  </si>
  <si>
    <t>53200209</t>
  </si>
  <si>
    <t>FUSIBLE 3A DIM 5*20 250V</t>
  </si>
  <si>
    <t>53200184</t>
  </si>
  <si>
    <t>Fusibles 0,8A dim 5*20 250V</t>
  </si>
  <si>
    <t>53200182</t>
  </si>
  <si>
    <t>FUSIBLE 2A-250V 5X20mm.</t>
  </si>
  <si>
    <t>30300030</t>
  </si>
  <si>
    <t>ECROUFREIN M14</t>
  </si>
  <si>
    <t>30300022</t>
  </si>
  <si>
    <t>ECROU M14</t>
  </si>
  <si>
    <t>30010026</t>
  </si>
  <si>
    <t>BOULON TH M8*30 CL 8.8</t>
  </si>
  <si>
    <t>30090020</t>
  </si>
  <si>
    <t>TIREFOND 8*40</t>
  </si>
  <si>
    <t>30070012</t>
  </si>
  <si>
    <t>BOULON FHC M8*40</t>
  </si>
  <si>
    <t>30010029</t>
  </si>
  <si>
    <t>BOULON TH M8*80</t>
  </si>
  <si>
    <t>50210001</t>
  </si>
  <si>
    <t>COLLIER COLSON REF 31922  6X114</t>
  </si>
  <si>
    <t>30010027</t>
  </si>
  <si>
    <t>BOULON TH M8*40 CL 8.8</t>
  </si>
  <si>
    <t>30040010</t>
  </si>
  <si>
    <t>BOULON CHC M8*25</t>
  </si>
  <si>
    <t>30350001</t>
  </si>
  <si>
    <t>ECROU M12</t>
  </si>
  <si>
    <t>30040008</t>
  </si>
  <si>
    <t>BOULON CHC M6*25</t>
  </si>
  <si>
    <t>30040061</t>
  </si>
  <si>
    <t>Vis CHC M4x60 avec écrou frein</t>
  </si>
  <si>
    <t>30040011</t>
  </si>
  <si>
    <t>BOULON CHC M8*30 CL 8.8</t>
  </si>
  <si>
    <t>30010095</t>
  </si>
  <si>
    <t>BOULON TH M8*20 CL 8.8</t>
  </si>
  <si>
    <t>30300029</t>
  </si>
  <si>
    <t>ECROUFREIN M12</t>
  </si>
  <si>
    <t>50390007</t>
  </si>
  <si>
    <t>EMBOUTS DE CABLAGE 10mm²</t>
  </si>
  <si>
    <t>30010023</t>
  </si>
  <si>
    <t>BOULON TH M6*60 CL 8.8</t>
  </si>
  <si>
    <t>30300028</t>
  </si>
  <si>
    <t>ECROUFREIN M10</t>
  </si>
  <si>
    <t>30040009</t>
  </si>
  <si>
    <t>BOULON CHC M6*30</t>
  </si>
  <si>
    <t>30010021</t>
  </si>
  <si>
    <t>BOULON TH M6*25</t>
  </si>
  <si>
    <t>50350014</t>
  </si>
  <si>
    <t>cosse forme anneaux 1,5-2,5mm² Øtrou=6mm</t>
  </si>
  <si>
    <t>30800004</t>
  </si>
  <si>
    <t>RONDELLE PLATE M 16</t>
  </si>
  <si>
    <t>30010022</t>
  </si>
  <si>
    <t>BOULON TH M6*40 CL 8.8</t>
  </si>
  <si>
    <t>30010020</t>
  </si>
  <si>
    <t>BOULON TH M6*20 CL 8.8</t>
  </si>
  <si>
    <t>30090019</t>
  </si>
  <si>
    <t>TIREFOND 6*40</t>
  </si>
  <si>
    <t>30090013</t>
  </si>
  <si>
    <t>RIVET AVEUGLE DIAM 5 MM</t>
  </si>
  <si>
    <t>30300020</t>
  </si>
  <si>
    <t>ECROU M10 CL 8.8</t>
  </si>
  <si>
    <t>50350013</t>
  </si>
  <si>
    <t>cosse forme anneaux 1-1,5mm² Øtrou=6mm</t>
  </si>
  <si>
    <t>30040034</t>
  </si>
  <si>
    <t>VIS CHC ACIER NOIR M5X30 CL_8.8 DIN 912</t>
  </si>
  <si>
    <t>30200006</t>
  </si>
  <si>
    <t>VIS FHC M5*10</t>
  </si>
  <si>
    <t>50340021</t>
  </si>
  <si>
    <t>embouts ronds 0,25-1,5mm²</t>
  </si>
  <si>
    <t>30800003</t>
  </si>
  <si>
    <t>RONDELLE PLATE ACIER M12</t>
  </si>
  <si>
    <t>30300033</t>
  </si>
  <si>
    <t>ECROUFREIN M8</t>
  </si>
  <si>
    <t>30040033</t>
  </si>
  <si>
    <t>VIS CHC M5*10</t>
  </si>
  <si>
    <t>50370008</t>
  </si>
  <si>
    <t>fiche plates males2,5mm²</t>
  </si>
  <si>
    <t>50370002</t>
  </si>
  <si>
    <t>fiche plates femmelles1-1,5mm²</t>
  </si>
  <si>
    <t>30090007</t>
  </si>
  <si>
    <t>CHEVILLE PLASTIQUE  8 MM</t>
  </si>
  <si>
    <t>30300027</t>
  </si>
  <si>
    <t>ECROU M8 CL 8.8</t>
  </si>
  <si>
    <t>30300032</t>
  </si>
  <si>
    <t>ECROUFREIN M6</t>
  </si>
  <si>
    <t>30800007</t>
  </si>
  <si>
    <t>RONDELLE PLATE ACIER DIAM.10</t>
  </si>
  <si>
    <t>50390004</t>
  </si>
  <si>
    <t>EMBOUTS DE CABLAGE 2,5mm²</t>
  </si>
  <si>
    <t>50390006</t>
  </si>
  <si>
    <t>EMBOUTS DE CABLAGE 6mm²</t>
  </si>
  <si>
    <t>30300019</t>
  </si>
  <si>
    <t>ECROU ACIER M6 HR CLASS 8.8 DIN 934</t>
  </si>
  <si>
    <t>50390002</t>
  </si>
  <si>
    <t>EMBOUTS DE CABLAGE 1mm²</t>
  </si>
  <si>
    <t>50390009</t>
  </si>
  <si>
    <t>EMBOUTS DOUBLE PRIÉSOLÉS 0,75mm²</t>
  </si>
  <si>
    <t>30090005</t>
  </si>
  <si>
    <t>CHEVILLE PLASTIQUE  10 MM</t>
  </si>
  <si>
    <t>50210002</t>
  </si>
  <si>
    <t>COLLIER COLSON REF 098460 3,5X140</t>
  </si>
  <si>
    <t>30800015</t>
  </si>
  <si>
    <t>RONDELLE PLATE ACIER M8</t>
  </si>
  <si>
    <t>50390001</t>
  </si>
  <si>
    <t>EMBOUTS DE CABLAGE 0,75m²</t>
  </si>
  <si>
    <t>30090006</t>
  </si>
  <si>
    <t>CHEVILLE PLASTIQUE  6 MM</t>
  </si>
  <si>
    <t>Unit</t>
  </si>
  <si>
    <t>Month</t>
  </si>
  <si>
    <t>Valeur</t>
  </si>
  <si>
    <t>janv-23</t>
  </si>
  <si>
    <t>févr-23</t>
  </si>
  <si>
    <t>mars-23</t>
  </si>
  <si>
    <t>avr-23</t>
  </si>
  <si>
    <t>mai-23</t>
  </si>
  <si>
    <t>juin-23</t>
  </si>
  <si>
    <t>juil-23</t>
  </si>
  <si>
    <t>août-23</t>
  </si>
  <si>
    <t>sept-23</t>
  </si>
  <si>
    <t>oct-23</t>
  </si>
  <si>
    <t>nov-23</t>
  </si>
  <si>
    <t>déc-23</t>
  </si>
  <si>
    <t>janv-24</t>
  </si>
  <si>
    <t>févr-24</t>
  </si>
  <si>
    <t>mars-24</t>
  </si>
  <si>
    <t>avr-24</t>
  </si>
  <si>
    <t>mai-24</t>
  </si>
  <si>
    <t>juin-24</t>
  </si>
  <si>
    <t>juil-24</t>
  </si>
  <si>
    <t>août-24</t>
  </si>
  <si>
    <t>sept-24</t>
  </si>
  <si>
    <t>oct-24</t>
  </si>
  <si>
    <t>nov-24</t>
  </si>
  <si>
    <t>déc-24</t>
  </si>
  <si>
    <t>janv-25</t>
  </si>
  <si>
    <t>févr-25</t>
  </si>
  <si>
    <t>mars-25</t>
  </si>
  <si>
    <t>avr-25</t>
  </si>
  <si>
    <t>mai-25</t>
  </si>
  <si>
    <t>juin-25</t>
  </si>
  <si>
    <t>juil-25</t>
  </si>
  <si>
    <t>août-25</t>
  </si>
  <si>
    <t>sept-25</t>
  </si>
  <si>
    <t>oct-25</t>
  </si>
  <si>
    <t>nov-25</t>
  </si>
  <si>
    <t>déc-25</t>
  </si>
  <si>
    <t>Local /Import</t>
  </si>
  <si>
    <t>Lead Time (Days)</t>
  </si>
  <si>
    <t>Mixed Source</t>
  </si>
  <si>
    <t>Import</t>
  </si>
  <si>
    <t>Local</t>
  </si>
  <si>
    <t>OPTIMIZED STOCK PARAMETERS</t>
  </si>
  <si>
    <t>Source</t>
  </si>
  <si>
    <t>Service Level</t>
  </si>
  <si>
    <t>Stock Min</t>
  </si>
  <si>
    <t>Stock Max</t>
  </si>
  <si>
    <t xml:space="preserve">Lead Time (Days) </t>
  </si>
  <si>
    <t xml:space="preserve">Lead Time (Months) </t>
  </si>
  <si>
    <t>Unit Cost</t>
  </si>
  <si>
    <t>Total Consumption</t>
  </si>
  <si>
    <t>ActiveMonths</t>
  </si>
  <si>
    <t>AvgMonthlyDemand</t>
  </si>
  <si>
    <t>StdMonthlyDemand</t>
  </si>
  <si>
    <t>MaxMonthlyDemand</t>
  </si>
  <si>
    <t>MinNonZeroDemand</t>
  </si>
  <si>
    <t>sum/active months</t>
  </si>
  <si>
    <t>AvgDailyDemand</t>
  </si>
  <si>
    <t>StdDailyDemand</t>
  </si>
  <si>
    <t>Coefficient of Variation (CV)</t>
  </si>
  <si>
    <t>XYZ classification</t>
  </si>
  <si>
    <t>CV ≤ 0.25</t>
  </si>
  <si>
    <t>MODEL ASSUMPTIONS &amp; FORMULAS</t>
  </si>
  <si>
    <t>Parameter</t>
  </si>
  <si>
    <t>Value</t>
  </si>
  <si>
    <t>Description</t>
  </si>
  <si>
    <t>Fixed cost each time an order is placed</t>
  </si>
  <si>
    <t>Holding Rate</t>
  </si>
  <si>
    <t>Annual holding cost as % of unit value</t>
  </si>
  <si>
    <t>Working Days / Year</t>
  </si>
  <si>
    <t>Business days used for annual demand calc</t>
  </si>
  <si>
    <t>Service Level — A Class</t>
  </si>
  <si>
    <t>98% (Z=2.05)</t>
  </si>
  <si>
    <t>Probability of no stockout during lead time</t>
  </si>
  <si>
    <t>Service Level — B Class</t>
  </si>
  <si>
    <t>95% (Z=1.65)</t>
  </si>
  <si>
    <t>Service Level — C Class</t>
  </si>
  <si>
    <t>90% (Z=1.28)</t>
  </si>
  <si>
    <t>XYZ: X (stable)</t>
  </si>
  <si>
    <t>Coefficient of Variation ≤ 25%</t>
  </si>
  <si>
    <t>XYZ: Y (variable)</t>
  </si>
  <si>
    <t>0.25 &lt; CV ≤ 0.50</t>
  </si>
  <si>
    <t>XYZ: Z (erratic)</t>
  </si>
  <si>
    <t>CV &gt; 0.50</t>
  </si>
  <si>
    <t>Safety Stock Formula</t>
  </si>
  <si>
    <t>SS = Z × σd × √LT</t>
  </si>
  <si>
    <t>σd = std dev daily demand, LT = lead time days</t>
  </si>
  <si>
    <t>ROP Formula</t>
  </si>
  <si>
    <t>ROP = D̄ × LT + SS</t>
  </si>
  <si>
    <t>D̄ = avg daily demand</t>
  </si>
  <si>
    <t>EOQ Formula</t>
  </si>
  <si>
    <t>EOQ = √(2 × D_annual × S / H)</t>
  </si>
  <si>
    <t>S=order cost, H=holding cost per unit/yr</t>
  </si>
  <si>
    <t>Trigger reorder when stock hits this level</t>
  </si>
  <si>
    <t>Order-up-to level</t>
  </si>
  <si>
    <t>Working Days / Month</t>
  </si>
  <si>
    <t>Business days used for monthly demand calc</t>
  </si>
  <si>
    <t>Safety Stock, ROP, EOQ, Min, Max calculation</t>
  </si>
  <si>
    <t>Z factor</t>
  </si>
  <si>
    <t>EOQ (Economic Order Quantity)</t>
  </si>
  <si>
    <t>Holding cost per unit</t>
  </si>
  <si>
    <t>Orders per year</t>
  </si>
  <si>
    <t>Safety Stock (SS) (M1: Daily)</t>
  </si>
  <si>
    <t>Safety Stock (SS) (M2: Monthly)</t>
  </si>
  <si>
    <t>Reorder Point (ROP) (M1: Daily)</t>
  </si>
  <si>
    <t>Reorder Point (ROP) (m2: Monthly)</t>
  </si>
  <si>
    <t>Annual demand (D)</t>
  </si>
  <si>
    <t>Order Cost (S) (TND/order)</t>
  </si>
  <si>
    <t>Demand</t>
  </si>
  <si>
    <t>Stock Before</t>
  </si>
  <si>
    <t>Stock After Demand</t>
  </si>
  <si>
    <t>Order?</t>
  </si>
  <si>
    <t>Final Stock</t>
  </si>
  <si>
    <t>CLASS</t>
  </si>
  <si>
    <t>UNIT</t>
  </si>
  <si>
    <t>SOURCE</t>
  </si>
  <si>
    <t>UNIT COST</t>
  </si>
  <si>
    <t>LEAD TIME</t>
  </si>
  <si>
    <t>DEMAND</t>
  </si>
  <si>
    <t>SERVICE</t>
  </si>
  <si>
    <t>:</t>
  </si>
  <si>
    <t>SAFETY STOCK</t>
  </si>
  <si>
    <t xml:space="preserve">ROP </t>
  </si>
  <si>
    <t xml:space="preserve">EOQ </t>
  </si>
  <si>
    <t>STOCK MIN</t>
  </si>
  <si>
    <t>STOCK MAX</t>
  </si>
  <si>
    <t>ORDERS/YEAR</t>
  </si>
  <si>
    <t>SIMULATION</t>
  </si>
  <si>
    <t xml:space="preserve">FILL RATE </t>
  </si>
  <si>
    <t xml:space="preserve">ACTION </t>
  </si>
  <si>
    <t xml:space="preserve">std </t>
  </si>
  <si>
    <t>cv</t>
  </si>
  <si>
    <t>Stockout?</t>
  </si>
  <si>
    <t>Added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</si>
</sst>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[$TND]\ * #,##0.000_);_([$TND]\ * \(#,##0.000\);_([$TND]\ * &quot;-&quot;_);_(@_)"/>
    <numFmt numFmtId="165" formatCode="#,##0.000\ &quot;DT&quot;"/>
    <numFmt numFmtId="166" formatCode="0.00000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  <font>
      <b/>
      <sz val="13"/>
      <color rgb="FFFFFFFF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9"/>
      <color theme="1" tint="0.34998626667073579"/>
      <name val="Arial"/>
      <family val="2"/>
    </font>
    <font>
      <b/>
      <sz val="11"/>
      <color theme="8" tint="-0.499984740745262"/>
      <name val="Aptos Narrow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4"/>
      <color theme="3" tint="0.249977111117893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7" tint="-0.499984740745262"/>
      <name val="Calibri"/>
      <family val="2"/>
    </font>
    <font>
      <sz val="11"/>
      <color theme="1" tint="0.34998626667073579"/>
      <name val="Calibri"/>
      <family val="2"/>
    </font>
    <font>
      <sz val="12"/>
      <color theme="1" tint="0.34998626667073579"/>
      <name val="Calibri"/>
      <family val="2"/>
    </font>
    <font>
      <b/>
      <sz val="14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sz val="11"/>
      <color theme="7" tint="-0.249977111117893"/>
      <name val="Arial"/>
      <family val="2"/>
    </font>
    <font>
      <b/>
      <sz val="13"/>
      <color rgb="FFFFC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F9900"/>
      </patternFill>
    </fill>
    <fill>
      <patternFill patternType="solid">
        <fgColor rgb="FFFCE4D6"/>
      </patternFill>
    </fill>
    <fill>
      <patternFill patternType="solid">
        <fgColor rgb="FF70AD47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double">
        <color theme="0" tint="-0.249977111117893"/>
      </bottom>
      <diagonal/>
    </border>
    <border>
      <left/>
      <right style="double">
        <color theme="0" tint="-0.249977111117893"/>
      </right>
      <top/>
      <bottom style="double">
        <color theme="0" tint="-0.249977111117893"/>
      </bottom>
      <diagonal/>
    </border>
    <border>
      <left/>
      <right style="double">
        <color theme="0" tint="-0.249977111117893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3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center" vertical="top"/>
    </xf>
    <xf numFmtId="164" fontId="0" fillId="4" borderId="2" xfId="0" applyNumberFormat="1" applyFill="1" applyBorder="1"/>
    <xf numFmtId="0" fontId="0" fillId="4" borderId="0" xfId="0" applyFill="1" applyAlignment="1">
      <alignment vertical="top"/>
    </xf>
    <xf numFmtId="0" fontId="3" fillId="0" borderId="0" xfId="0" applyFont="1"/>
    <xf numFmtId="0" fontId="3" fillId="0" borderId="0" xfId="0" applyFont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" fontId="2" fillId="5" borderId="0" xfId="0" applyNumberFormat="1" applyFont="1" applyFill="1" applyAlignment="1">
      <alignment horizontal="center"/>
    </xf>
    <xf numFmtId="1" fontId="0" fillId="0" borderId="0" xfId="0" applyNumberFormat="1"/>
    <xf numFmtId="1" fontId="7" fillId="0" borderId="0" xfId="0" applyNumberFormat="1" applyFont="1"/>
    <xf numFmtId="0" fontId="9" fillId="7" borderId="0" xfId="0" applyFont="1" applyFill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left" vertical="center"/>
    </xf>
    <xf numFmtId="4" fontId="10" fillId="2" borderId="5" xfId="0" applyNumberFormat="1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left" vertical="center"/>
    </xf>
    <xf numFmtId="4" fontId="10" fillId="8" borderId="5" xfId="0" applyNumberFormat="1" applyFont="1" applyFill="1" applyBorder="1" applyAlignment="1">
      <alignment horizontal="center" vertical="center"/>
    </xf>
    <xf numFmtId="0" fontId="9" fillId="9" borderId="5" xfId="0" applyFont="1" applyFill="1" applyBorder="1" applyAlignment="1">
      <alignment horizontal="center" vertical="center"/>
    </xf>
    <xf numFmtId="0" fontId="9" fillId="11" borderId="5" xfId="0" applyFont="1" applyFill="1" applyBorder="1" applyAlignment="1">
      <alignment horizontal="center" vertical="center"/>
    </xf>
    <xf numFmtId="0" fontId="11" fillId="10" borderId="5" xfId="0" applyFont="1" applyFill="1" applyBorder="1" applyAlignment="1">
      <alignment horizontal="center" vertical="center"/>
    </xf>
    <xf numFmtId="0" fontId="11" fillId="12" borderId="5" xfId="0" applyFont="1" applyFill="1" applyBorder="1" applyAlignment="1">
      <alignment horizontal="center" vertical="center"/>
    </xf>
    <xf numFmtId="0" fontId="11" fillId="13" borderId="5" xfId="0" applyFont="1" applyFill="1" applyBorder="1" applyAlignment="1">
      <alignment horizontal="center" vertical="center"/>
    </xf>
    <xf numFmtId="165" fontId="10" fillId="2" borderId="5" xfId="0" applyNumberFormat="1" applyFont="1" applyFill="1" applyBorder="1" applyAlignment="1">
      <alignment horizontal="center" vertical="center"/>
    </xf>
    <xf numFmtId="0" fontId="0" fillId="4" borderId="0" xfId="0" applyFill="1"/>
    <xf numFmtId="17" fontId="0" fillId="6" borderId="7" xfId="0" applyNumberFormat="1" applyFill="1" applyBorder="1"/>
    <xf numFmtId="17" fontId="0" fillId="6" borderId="8" xfId="0" applyNumberFormat="1" applyFill="1" applyBorder="1"/>
    <xf numFmtId="17" fontId="0" fillId="0" borderId="0" xfId="0" applyNumberFormat="1"/>
    <xf numFmtId="165" fontId="10" fillId="8" borderId="5" xfId="0" applyNumberFormat="1" applyFont="1" applyFill="1" applyBorder="1" applyAlignment="1">
      <alignment horizontal="center" vertical="center"/>
    </xf>
    <xf numFmtId="0" fontId="13" fillId="7" borderId="5" xfId="0" applyFont="1" applyFill="1" applyBorder="1" applyAlignment="1">
      <alignment horizontal="left" vertical="center" wrapText="1"/>
    </xf>
    <xf numFmtId="0" fontId="14" fillId="8" borderId="5" xfId="0" applyFont="1" applyFill="1" applyBorder="1" applyAlignment="1">
      <alignment horizontal="left" vertical="center" wrapText="1"/>
    </xf>
    <xf numFmtId="0" fontId="14" fillId="2" borderId="5" xfId="0" applyFont="1" applyFill="1" applyBorder="1" applyAlignment="1">
      <alignment horizontal="left" vertical="center" wrapText="1"/>
    </xf>
    <xf numFmtId="0" fontId="9" fillId="15" borderId="0" xfId="0" applyFont="1" applyFill="1" applyAlignment="1">
      <alignment horizontal="center" vertical="center" wrapText="1"/>
    </xf>
    <xf numFmtId="9" fontId="10" fillId="2" borderId="5" xfId="1" applyFont="1" applyFill="1" applyBorder="1" applyAlignment="1">
      <alignment horizontal="center" vertical="center"/>
    </xf>
    <xf numFmtId="9" fontId="10" fillId="8" borderId="5" xfId="1" applyFont="1" applyFill="1" applyBorder="1" applyAlignment="1">
      <alignment horizontal="center" vertical="center"/>
    </xf>
    <xf numFmtId="0" fontId="8" fillId="4" borderId="0" xfId="0" applyFont="1" applyFill="1" applyAlignment="1">
      <alignment vertical="center" wrapText="1"/>
    </xf>
    <xf numFmtId="0" fontId="16" fillId="6" borderId="8" xfId="0" applyFont="1" applyFill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7" fillId="0" borderId="0" xfId="0" applyFont="1" applyAlignment="1">
      <alignment horizontal="left"/>
    </xf>
    <xf numFmtId="0" fontId="17" fillId="0" borderId="0" xfId="0" applyFont="1"/>
    <xf numFmtId="164" fontId="18" fillId="4" borderId="0" xfId="0" applyNumberFormat="1" applyFont="1" applyFill="1" applyAlignment="1">
      <alignment horizontal="left" indent="19"/>
    </xf>
    <xf numFmtId="0" fontId="17" fillId="0" borderId="9" xfId="0" applyFont="1" applyBorder="1"/>
    <xf numFmtId="0" fontId="15" fillId="4" borderId="0" xfId="0" applyFont="1" applyFill="1" applyAlignment="1">
      <alignment horizontal="left" vertical="center"/>
    </xf>
    <xf numFmtId="0" fontId="19" fillId="4" borderId="0" xfId="0" applyFont="1" applyFill="1" applyAlignment="1">
      <alignment horizontal="right"/>
    </xf>
    <xf numFmtId="166" fontId="19" fillId="4" borderId="0" xfId="0" applyNumberFormat="1" applyFont="1" applyFill="1" applyAlignment="1">
      <alignment horizontal="right"/>
    </xf>
    <xf numFmtId="0" fontId="19" fillId="0" borderId="11" xfId="0" applyFont="1" applyBorder="1" applyAlignment="1">
      <alignment horizontal="right"/>
    </xf>
    <xf numFmtId="166" fontId="19" fillId="0" borderId="10" xfId="0" applyNumberFormat="1" applyFont="1" applyBorder="1" applyAlignment="1">
      <alignment horizontal="right"/>
    </xf>
    <xf numFmtId="0" fontId="20" fillId="16" borderId="0" xfId="0" applyFont="1" applyFill="1" applyAlignment="1">
      <alignment horizontal="center" vertical="center"/>
    </xf>
    <xf numFmtId="0" fontId="21" fillId="16" borderId="0" xfId="0" applyFont="1" applyFill="1" applyAlignment="1">
      <alignment horizontal="left" vertical="center"/>
    </xf>
    <xf numFmtId="165" fontId="19" fillId="4" borderId="11" xfId="0" applyNumberFormat="1" applyFont="1" applyFill="1" applyBorder="1"/>
    <xf numFmtId="165" fontId="19" fillId="4" borderId="11" xfId="0" applyNumberFormat="1" applyFont="1" applyFill="1" applyBorder="1" applyAlignment="1">
      <alignment horizontal="right"/>
    </xf>
    <xf numFmtId="9" fontId="19" fillId="0" borderId="10" xfId="1" applyFont="1" applyBorder="1" applyAlignment="1">
      <alignment horizontal="right"/>
    </xf>
    <xf numFmtId="1" fontId="19" fillId="4" borderId="11" xfId="0" applyNumberFormat="1" applyFont="1" applyFill="1" applyBorder="1"/>
    <xf numFmtId="1" fontId="19" fillId="4" borderId="10" xfId="0" applyNumberFormat="1" applyFont="1" applyFill="1" applyBorder="1"/>
    <xf numFmtId="0" fontId="12" fillId="14" borderId="6" xfId="0" applyFont="1" applyFill="1" applyBorder="1" applyAlignment="1">
      <alignment horizontal="center"/>
    </xf>
    <xf numFmtId="0" fontId="8" fillId="7" borderId="0" xfId="0" applyFont="1" applyFill="1" applyAlignment="1">
      <alignment horizontal="center" vertical="center" wrapText="1"/>
    </xf>
    <xf numFmtId="0" fontId="8" fillId="15" borderId="0" xfId="0" applyFont="1" applyFill="1" applyAlignment="1">
      <alignment horizontal="center" vertical="center" wrapText="1"/>
    </xf>
    <xf numFmtId="0" fontId="0" fillId="0" borderId="0" xfId="0"/>
    <xf numFmtId="0" fontId="0" fillId="6" borderId="8" xfId="0" applyFill="1" applyBorder="1" applyAlignment="1">
      <alignment horizontal="center"/>
    </xf>
    <xf numFmtId="0" fontId="0" fillId="0" borderId="8" xfId="0" applyBorder="1" applyAlignment="1">
      <alignment horizontal="center"/>
    </xf>
    <xf numFmtId="1" fontId="16" fillId="6" borderId="8" xfId="0" applyNumberFormat="1" applyFont="1" applyFill="1" applyBorder="1" applyAlignment="1">
      <alignment horizontal="center"/>
    </xf>
    <xf numFmtId="1" fontId="16" fillId="0" borderId="8" xfId="0" applyNumberFormat="1" applyFont="1" applyBorder="1" applyAlignment="1">
      <alignment horizontal="center"/>
    </xf>
    <xf numFmtId="0" fontId="22" fillId="6" borderId="8" xfId="0" applyFont="1" applyFill="1" applyBorder="1" applyAlignment="1">
      <alignment horizontal="center"/>
    </xf>
    <xf numFmtId="0" fontId="22" fillId="0" borderId="8" xfId="0" applyFont="1" applyBorder="1" applyAlignment="1">
      <alignment horizontal="center"/>
    </xf>
    <xf numFmtId="17" fontId="16" fillId="6" borderId="8" xfId="0" applyNumberFormat="1" applyFont="1" applyFill="1" applyBorder="1" applyAlignment="1">
      <alignment horizontal="left"/>
    </xf>
    <xf numFmtId="17" fontId="16" fillId="0" borderId="8" xfId="0" applyNumberFormat="1" applyFont="1" applyBorder="1" applyAlignment="1">
      <alignment horizontal="left"/>
    </xf>
    <xf numFmtId="0" fontId="23" fillId="4" borderId="0" xfId="0" applyFont="1" applyFill="1" applyAlignment="1">
      <alignment horizontal="center" vertical="center" wrapText="1"/>
    </xf>
    <xf numFmtId="9" fontId="23" fillId="4" borderId="0" xfId="0" applyNumberFormat="1" applyFont="1" applyFill="1" applyAlignment="1">
      <alignment horizontal="center" vertical="center" wrapText="1"/>
    </xf>
    <xf numFmtId="9" fontId="14" fillId="2" borderId="5" xfId="0" applyNumberFormat="1" applyFont="1" applyFill="1" applyBorder="1" applyAlignment="1">
      <alignment horizontal="left" vertical="center" wrapText="1"/>
    </xf>
  </cellXfs>
  <cellStyles count="2">
    <cellStyle name="Normal" xfId="0" builtinId="0"/>
    <cellStyle name="Pourcentage" xfId="1" builtinId="5"/>
  </cellStyles>
  <dxfs count="12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E94677"/>
      </font>
    </dxf>
    <dxf>
      <font>
        <b/>
        <i val="0"/>
        <color rgb="FF00B050"/>
      </font>
    </dxf>
    <dxf>
      <font>
        <b/>
        <i val="0"/>
        <color rgb="FFE94677"/>
      </font>
    </dxf>
    <dxf>
      <font>
        <b/>
        <i val="0"/>
        <color rgb="FF00B050"/>
      </font>
    </dxf>
    <dxf>
      <font>
        <b/>
        <i val="0"/>
        <color rgb="FFE94677"/>
      </font>
    </dxf>
    <dxf>
      <font>
        <b/>
        <i val="0"/>
        <color rgb="FF00B050"/>
      </font>
    </dxf>
    <dxf>
      <font>
        <b/>
        <i val="0"/>
        <color rgb="FFFFC000"/>
      </font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00A4A0"/>
      <color rgb="FFE946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142875</xdr:colOff>
      <xdr:row>0</xdr:row>
      <xdr:rowOff>1069522</xdr:rowOff>
    </xdr:from>
    <xdr:to>
      <xdr:col>20</xdr:col>
      <xdr:colOff>247146</xdr:colOff>
      <xdr:row>18</xdr:row>
      <xdr:rowOff>193046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868A6C0-7D65-680D-97B6-B2C637C82A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DFDFC"/>
            </a:clrFrom>
            <a:clrTo>
              <a:srgbClr val="FDFDFC">
                <a:alpha val="0"/>
              </a:srgbClr>
            </a:clrTo>
          </a:clrChange>
        </a:blip>
        <a:srcRect l="15533"/>
        <a:stretch>
          <a:fillRect/>
        </a:stretch>
      </xdr:blipFill>
      <xdr:spPr>
        <a:xfrm>
          <a:off x="16287750" y="1069522"/>
          <a:ext cx="5704971" cy="39192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Update%20-%20April%202026/SK/Articles%20Classification%20-%20SK.xlsx" TargetMode="External"/><Relationship Id="rId2" Type="http://schemas.openxmlformats.org/officeDocument/2006/relationships/externalLinkPath" Target="https://sotacibk-my.sharepoint.com/personal/rihab_dabbech_sotacib_com/Documents/Bureau/MRP%20Project/Update%20-%20April%202026/SK/Articles%20Classification%20-%20SK.xlsx" TargetMode="External"/><Relationship Id="rId1" Type="http://schemas.openxmlformats.org/officeDocument/2006/relationships/externalLinkPath" Target="/personal/rihab_dabbech_sotacib_com/Documents/Bureau/MRP%20Project/Update%20-%20April%202026/SK/Articles%20Classification%20-%20S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Data_clean"/>
      <sheetName val="Stock value per category"/>
      <sheetName val="Articles Mapping"/>
      <sheetName val="Cons 2025"/>
      <sheetName val="ND vs VB"/>
      <sheetName val="ABC "/>
      <sheetName val="HML"/>
      <sheetName val="R1_R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A2" t="str">
            <v>45310104</v>
          </cell>
          <cell r="B2" t="str">
            <v>TUBE À RAYON X POUR SPECTROMÈTRE ARL9900</v>
          </cell>
          <cell r="C2">
            <v>1</v>
          </cell>
          <cell r="D2" t="str">
            <v>L</v>
          </cell>
        </row>
        <row r="3">
          <cell r="A3" t="str">
            <v>45400036</v>
          </cell>
          <cell r="B3" t="str">
            <v>BLEU DE MÉTHYLTYMOL,SEL DE SODIUM</v>
          </cell>
          <cell r="C3">
            <v>0</v>
          </cell>
          <cell r="D3" t="str">
            <v>L</v>
          </cell>
        </row>
        <row r="4">
          <cell r="A4" t="str">
            <v>87310030</v>
          </cell>
          <cell r="B4" t="str">
            <v>Manche télescopique coke S300 T</v>
          </cell>
          <cell r="C4">
            <v>1</v>
          </cell>
          <cell r="D4" t="str">
            <v>L</v>
          </cell>
        </row>
        <row r="5">
          <cell r="A5" t="str">
            <v>45400040</v>
          </cell>
          <cell r="B5" t="str">
            <v>CALCEINE POUR ANALYSE</v>
          </cell>
          <cell r="C5">
            <v>0</v>
          </cell>
          <cell r="D5" t="str">
            <v>L</v>
          </cell>
        </row>
        <row r="6">
          <cell r="A6" t="str">
            <v>45400080</v>
          </cell>
          <cell r="B6" t="str">
            <v>PYRIDIL-2-AZO 1NAPHTOL2 RECTAPUR PAN</v>
          </cell>
          <cell r="C6">
            <v>0</v>
          </cell>
          <cell r="D6" t="str">
            <v>L</v>
          </cell>
        </row>
        <row r="7">
          <cell r="A7" t="str">
            <v>60510108</v>
          </cell>
          <cell r="B7" t="str">
            <v>KIT DE RECHANGE ; KIT DE RECHANGE</v>
          </cell>
          <cell r="C7">
            <v>0</v>
          </cell>
          <cell r="D7" t="str">
            <v>L</v>
          </cell>
        </row>
        <row r="8">
          <cell r="A8" t="str">
            <v>45800197</v>
          </cell>
          <cell r="B8" t="str">
            <v>Groupe de broyage APM</v>
          </cell>
          <cell r="C8">
            <v>1</v>
          </cell>
          <cell r="D8" t="str">
            <v>L</v>
          </cell>
        </row>
        <row r="9">
          <cell r="A9" t="str">
            <v>45310162</v>
          </cell>
          <cell r="B9" t="str">
            <v>Multiplier assembly for GENX S703758T</v>
          </cell>
          <cell r="C9">
            <v>0</v>
          </cell>
          <cell r="D9" t="str">
            <v>L</v>
          </cell>
        </row>
        <row r="10">
          <cell r="A10" t="str">
            <v>90150069</v>
          </cell>
          <cell r="B10" t="str">
            <v>TUBE EXTER. BRULEUR AVEC ANCRAGES</v>
          </cell>
          <cell r="C10">
            <v>1</v>
          </cell>
          <cell r="D10" t="str">
            <v>L</v>
          </cell>
        </row>
        <row r="11">
          <cell r="A11" t="str">
            <v>57600003</v>
          </cell>
          <cell r="B11" t="str">
            <v>Panneau opérateur VT190WA0000</v>
          </cell>
          <cell r="C11">
            <v>0</v>
          </cell>
          <cell r="D11" t="str">
            <v>L</v>
          </cell>
        </row>
        <row r="12">
          <cell r="A12" t="str">
            <v>65050244</v>
          </cell>
          <cell r="B12" t="str">
            <v>Vanne doseuse type 400; com.No:0.22947</v>
          </cell>
          <cell r="C12">
            <v>0</v>
          </cell>
          <cell r="D12" t="str">
            <v>L</v>
          </cell>
        </row>
        <row r="13">
          <cell r="A13" t="str">
            <v>65200242</v>
          </cell>
          <cell r="B13" t="str">
            <v>palier complet concasseur K13.02</v>
          </cell>
          <cell r="C13">
            <v>0</v>
          </cell>
          <cell r="D13" t="str">
            <v>L</v>
          </cell>
        </row>
        <row r="14">
          <cell r="A14" t="str">
            <v>45800234</v>
          </cell>
          <cell r="B14" t="str">
            <v>Tête aspiration PAFS 2081608736</v>
          </cell>
          <cell r="C14">
            <v>0</v>
          </cell>
          <cell r="D14" t="str">
            <v>L</v>
          </cell>
        </row>
        <row r="15">
          <cell r="A15" t="str">
            <v>77050174</v>
          </cell>
          <cell r="B15" t="str">
            <v>UNITE DE CONTRÔLE ISTBR LT15-SEUCH</v>
          </cell>
          <cell r="C15">
            <v>0</v>
          </cell>
          <cell r="D15" t="str">
            <v>L</v>
          </cell>
        </row>
        <row r="16">
          <cell r="A16" t="str">
            <v>59030038</v>
          </cell>
          <cell r="B16" t="str">
            <v>ROUE DE MESURE DÉBITMÈTRE MULTICOR K50</v>
          </cell>
          <cell r="C16">
            <v>0</v>
          </cell>
          <cell r="D16" t="str">
            <v>L</v>
          </cell>
        </row>
        <row r="17">
          <cell r="A17" t="str">
            <v>81100008</v>
          </cell>
          <cell r="B17" t="str">
            <v>Pompe à broche hélicoïdale E1123</v>
          </cell>
          <cell r="C17">
            <v>0</v>
          </cell>
          <cell r="D17" t="str">
            <v>L</v>
          </cell>
        </row>
        <row r="18">
          <cell r="A18" t="str">
            <v>67320047</v>
          </cell>
          <cell r="B18" t="str">
            <v>Coup hyd ALFA 70P Ø80H7/Ø70H7</v>
          </cell>
          <cell r="C18">
            <v>1</v>
          </cell>
          <cell r="D18" t="str">
            <v>L</v>
          </cell>
        </row>
        <row r="19">
          <cell r="A19" t="str">
            <v>45310008</v>
          </cell>
          <cell r="B19" t="str">
            <v>CARTE XPSI REF S703123T</v>
          </cell>
          <cell r="C19">
            <v>1</v>
          </cell>
          <cell r="D19" t="str">
            <v>L</v>
          </cell>
        </row>
        <row r="20">
          <cell r="A20" t="str">
            <v>65050258</v>
          </cell>
          <cell r="B20" t="str">
            <v>Vanne dosage 20003994</v>
          </cell>
          <cell r="C20">
            <v>0</v>
          </cell>
          <cell r="D20" t="str">
            <v>L</v>
          </cell>
        </row>
        <row r="21">
          <cell r="A21" t="str">
            <v>87310158</v>
          </cell>
          <cell r="B21" t="str">
            <v>allumeur BRULEUR REBURNFLAM Fives Pillar</v>
          </cell>
          <cell r="C21">
            <v>0</v>
          </cell>
          <cell r="D21" t="str">
            <v>L</v>
          </cell>
        </row>
        <row r="22">
          <cell r="A22" t="str">
            <v>75020136</v>
          </cell>
          <cell r="B22" t="str">
            <v>Lot PDR Palan</v>
          </cell>
          <cell r="C22">
            <v>0</v>
          </cell>
          <cell r="D22" t="str">
            <v>L</v>
          </cell>
        </row>
        <row r="23">
          <cell r="A23" t="str">
            <v>87310162</v>
          </cell>
          <cell r="B23" t="str">
            <v>Controleur de fuite A4021A 1002</v>
          </cell>
          <cell r="C23">
            <v>0</v>
          </cell>
          <cell r="D23" t="str">
            <v>L</v>
          </cell>
        </row>
        <row r="24">
          <cell r="A24" t="str">
            <v>80200010</v>
          </cell>
          <cell r="B24" t="str">
            <v>Refrigerant réducteur broyeur crue E1123</v>
          </cell>
          <cell r="C24">
            <v>0</v>
          </cell>
          <cell r="D24" t="str">
            <v>L</v>
          </cell>
        </row>
        <row r="25">
          <cell r="A25" t="str">
            <v>55800160</v>
          </cell>
          <cell r="B25" t="str">
            <v>Motoréducteur bande co broyage</v>
          </cell>
          <cell r="C25">
            <v>0</v>
          </cell>
          <cell r="D25" t="str">
            <v>L</v>
          </cell>
        </row>
        <row r="26">
          <cell r="A26" t="str">
            <v>90270036</v>
          </cell>
          <cell r="B26" t="str">
            <v>tete air choc DN150</v>
          </cell>
          <cell r="C26">
            <v>0</v>
          </cell>
          <cell r="D26" t="str">
            <v>L</v>
          </cell>
        </row>
        <row r="27">
          <cell r="A27" t="str">
            <v>76010013</v>
          </cell>
          <cell r="B27" t="str">
            <v>SAS H1124</v>
          </cell>
          <cell r="C27">
            <v>1</v>
          </cell>
          <cell r="D27" t="str">
            <v>L</v>
          </cell>
        </row>
        <row r="28">
          <cell r="A28" t="str">
            <v>67320010</v>
          </cell>
          <cell r="B28" t="str">
            <v>Coup Hyd ALFA 60K Ø75H7/Ø55H7</v>
          </cell>
          <cell r="C28">
            <v>0</v>
          </cell>
          <cell r="D28" t="str">
            <v>L</v>
          </cell>
        </row>
        <row r="29">
          <cell r="A29" t="str">
            <v>74010012</v>
          </cell>
          <cell r="B29" t="str">
            <v>POMPE EAU VERTICAL OSMOSE</v>
          </cell>
          <cell r="C29">
            <v>0</v>
          </cell>
          <cell r="D29" t="str">
            <v>L</v>
          </cell>
        </row>
        <row r="30">
          <cell r="A30" t="str">
            <v>54800024</v>
          </cell>
          <cell r="B30" t="str">
            <v>Onduleur industriel 10 KVA</v>
          </cell>
          <cell r="C30">
            <v>0</v>
          </cell>
          <cell r="D30" t="str">
            <v>L</v>
          </cell>
        </row>
        <row r="31">
          <cell r="A31" t="str">
            <v>67320048</v>
          </cell>
          <cell r="B31" t="str">
            <v>Coupleur hydralique FAD 516</v>
          </cell>
          <cell r="C31">
            <v>0</v>
          </cell>
          <cell r="D31" t="str">
            <v>L</v>
          </cell>
        </row>
        <row r="32">
          <cell r="A32" t="str">
            <v>77050187</v>
          </cell>
          <cell r="B32" t="str">
            <v>SEQUENCEUR FILTRE CHARBON ISTBR ATEX</v>
          </cell>
          <cell r="C32">
            <v>1</v>
          </cell>
          <cell r="D32" t="str">
            <v>L</v>
          </cell>
        </row>
        <row r="33">
          <cell r="A33" t="str">
            <v>45310012</v>
          </cell>
          <cell r="B33" t="str">
            <v>COURROIE LIFT DE CHARGE ANALYSE A037318</v>
          </cell>
          <cell r="C33">
            <v>0</v>
          </cell>
          <cell r="D33" t="str">
            <v>L</v>
          </cell>
        </row>
        <row r="34">
          <cell r="A34" t="str">
            <v>67320011</v>
          </cell>
          <cell r="B34" t="str">
            <v>Coupleur hyd FAD 516 Ø80-80 H7</v>
          </cell>
          <cell r="C34">
            <v>0</v>
          </cell>
          <cell r="D34" t="str">
            <v>L</v>
          </cell>
        </row>
        <row r="35">
          <cell r="A35" t="str">
            <v>70010042</v>
          </cell>
          <cell r="B35" t="str">
            <v>Anneau cmd AU04.2/1005 mat 17225</v>
          </cell>
          <cell r="C35">
            <v>0</v>
          </cell>
          <cell r="D35" t="str">
            <v>L</v>
          </cell>
        </row>
        <row r="36">
          <cell r="A36" t="str">
            <v>82300010</v>
          </cell>
          <cell r="B36" t="str">
            <v>Module MOxa</v>
          </cell>
          <cell r="C36">
            <v>0</v>
          </cell>
          <cell r="D36" t="str">
            <v>L</v>
          </cell>
        </row>
        <row r="37">
          <cell r="A37" t="str">
            <v>45310068</v>
          </cell>
          <cell r="B37" t="str">
            <v>CR PUMP MOLECULAR OE &amp;XRF98L S705379</v>
          </cell>
          <cell r="C37">
            <v>1</v>
          </cell>
          <cell r="D37" t="str">
            <v>L</v>
          </cell>
        </row>
        <row r="38">
          <cell r="A38" t="str">
            <v>88100025</v>
          </cell>
          <cell r="B38" t="str">
            <v>Cône séparateur ciment</v>
          </cell>
          <cell r="C38">
            <v>0</v>
          </cell>
          <cell r="D38" t="str">
            <v>L</v>
          </cell>
        </row>
        <row r="39">
          <cell r="A39" t="str">
            <v>59610016</v>
          </cell>
          <cell r="B39" t="str">
            <v>servomoteur air frais K1313 .SAR10.1-45</v>
          </cell>
          <cell r="C39">
            <v>1</v>
          </cell>
          <cell r="D39" t="str">
            <v>L</v>
          </cell>
        </row>
        <row r="40">
          <cell r="A40" t="str">
            <v>90150070</v>
          </cell>
          <cell r="B40" t="str">
            <v>BOUT DE BRULEUR PARTIE EXT</v>
          </cell>
          <cell r="C40">
            <v>1</v>
          </cell>
          <cell r="D40" t="str">
            <v>L</v>
          </cell>
        </row>
        <row r="41">
          <cell r="A41" t="str">
            <v>81100004</v>
          </cell>
          <cell r="B41" t="str">
            <v>POMPE DE GAVAGE AVEC ACCOUPLEMENT k13.01</v>
          </cell>
          <cell r="C41">
            <v>0</v>
          </cell>
          <cell r="D41" t="str">
            <v>L</v>
          </cell>
        </row>
        <row r="42">
          <cell r="A42" t="str">
            <v>14010051</v>
          </cell>
          <cell r="B42" t="str">
            <v>Blindage cône entré broyeur ciment</v>
          </cell>
          <cell r="C42">
            <v>0</v>
          </cell>
          <cell r="D42" t="str">
            <v>L</v>
          </cell>
        </row>
        <row r="43">
          <cell r="A43" t="str">
            <v>45600028</v>
          </cell>
          <cell r="B43" t="str">
            <v>BAC ELIMINATORS H091106</v>
          </cell>
          <cell r="C43">
            <v>0</v>
          </cell>
          <cell r="D43" t="str">
            <v>L</v>
          </cell>
        </row>
        <row r="44">
          <cell r="A44" t="str">
            <v>71250026</v>
          </cell>
          <cell r="B44" t="str">
            <v>150-ROULEAU ANTI COLMATAGE</v>
          </cell>
          <cell r="C44">
            <v>0</v>
          </cell>
          <cell r="D44" t="str">
            <v>L</v>
          </cell>
        </row>
        <row r="45">
          <cell r="A45" t="str">
            <v>55010250</v>
          </cell>
          <cell r="B45" t="str">
            <v>Moteur volet 3 voies</v>
          </cell>
          <cell r="C45">
            <v>0</v>
          </cell>
          <cell r="D45" t="str">
            <v>L</v>
          </cell>
        </row>
        <row r="46">
          <cell r="A46" t="str">
            <v>59610015</v>
          </cell>
          <cell r="B46" t="str">
            <v>Servomoteur AUMA.SAR EXC07.5.AM01.1 COM</v>
          </cell>
          <cell r="C46">
            <v>0</v>
          </cell>
          <cell r="D46" t="str">
            <v>L</v>
          </cell>
        </row>
        <row r="47">
          <cell r="A47" t="str">
            <v>14030008</v>
          </cell>
          <cell r="B47" t="str">
            <v>blindage goulotte retour élévateur</v>
          </cell>
          <cell r="C47">
            <v>0</v>
          </cell>
          <cell r="D47" t="str">
            <v>L</v>
          </cell>
        </row>
        <row r="48">
          <cell r="A48" t="str">
            <v>59610014</v>
          </cell>
          <cell r="B48" t="str">
            <v>Servomoteur AUMA.SAR07.5+AD00+GZ200,3 CO</v>
          </cell>
          <cell r="C48">
            <v>0</v>
          </cell>
          <cell r="D48" t="str">
            <v>L</v>
          </cell>
        </row>
        <row r="49">
          <cell r="A49" t="str">
            <v>87310159</v>
          </cell>
          <cell r="B49" t="str">
            <v>KIT sechoir carepacB type 0065</v>
          </cell>
          <cell r="C49">
            <v>0</v>
          </cell>
          <cell r="D49" t="str">
            <v>L</v>
          </cell>
        </row>
        <row r="50">
          <cell r="A50" t="str">
            <v>78550021</v>
          </cell>
          <cell r="B50" t="str">
            <v>BLOC SURPRESSEUR DB GM 25S DN 125 G5</v>
          </cell>
          <cell r="C50">
            <v>0</v>
          </cell>
          <cell r="D50" t="str">
            <v>L</v>
          </cell>
        </row>
        <row r="51">
          <cell r="A51" t="str">
            <v>90800009</v>
          </cell>
          <cell r="B51" t="str">
            <v>Caméra couleur avec objectif (four)</v>
          </cell>
          <cell r="C51">
            <v>0</v>
          </cell>
          <cell r="D51" t="str">
            <v>L</v>
          </cell>
        </row>
        <row r="52">
          <cell r="A52" t="str">
            <v>60700013</v>
          </cell>
          <cell r="B52" t="str">
            <v>unité système VSE20100 +progr VMD20150</v>
          </cell>
          <cell r="C52">
            <v>0</v>
          </cell>
          <cell r="D52" t="str">
            <v>L</v>
          </cell>
        </row>
        <row r="53">
          <cell r="A53" t="str">
            <v>75020135</v>
          </cell>
          <cell r="B53" t="str">
            <v>ACTUATOR + CONTROL  SAR14.2+AC01.2 AUMA</v>
          </cell>
          <cell r="C53">
            <v>0</v>
          </cell>
          <cell r="D53" t="str">
            <v>L</v>
          </cell>
        </row>
        <row r="54">
          <cell r="A54" t="str">
            <v>90150073</v>
          </cell>
          <cell r="B54" t="str">
            <v>BOUT DE BRULEUR AIR RADIALE</v>
          </cell>
          <cell r="C54">
            <v>1</v>
          </cell>
          <cell r="D54" t="str">
            <v>L</v>
          </cell>
        </row>
        <row r="55">
          <cell r="A55" t="str">
            <v>45310101</v>
          </cell>
          <cell r="B55" t="str">
            <v>PUMP VACUUM ALCATEL 205RLEHSZN S704812</v>
          </cell>
          <cell r="C55">
            <v>0</v>
          </cell>
          <cell r="D55" t="str">
            <v>L</v>
          </cell>
        </row>
        <row r="56">
          <cell r="A56" t="str">
            <v>55200005</v>
          </cell>
          <cell r="B56" t="str">
            <v>Moteur Enrouleur Gratteur D04719/MOT.3PH</v>
          </cell>
          <cell r="C56">
            <v>1</v>
          </cell>
          <cell r="D56" t="str">
            <v>L</v>
          </cell>
        </row>
        <row r="57">
          <cell r="A57" t="str">
            <v>84400001</v>
          </cell>
          <cell r="B57" t="str">
            <v>Citerne vide fosse</v>
          </cell>
          <cell r="C57">
            <v>0</v>
          </cell>
          <cell r="D57" t="str">
            <v>L</v>
          </cell>
        </row>
        <row r="58">
          <cell r="A58" t="str">
            <v>60440013</v>
          </cell>
          <cell r="B58" t="str">
            <v>Pyromètre AMETEK 600/1600 CV</v>
          </cell>
          <cell r="C58">
            <v>3</v>
          </cell>
          <cell r="D58" t="str">
            <v>M</v>
          </cell>
        </row>
        <row r="59">
          <cell r="A59" t="str">
            <v>55930109</v>
          </cell>
          <cell r="B59" t="str">
            <v>Ventilateur de zone four</v>
          </cell>
          <cell r="C59">
            <v>0</v>
          </cell>
          <cell r="D59" t="str">
            <v>L</v>
          </cell>
        </row>
        <row r="60">
          <cell r="A60" t="str">
            <v>90800026</v>
          </cell>
          <cell r="B60" t="str">
            <v>Camera couleur FK-CF-PTZ-3612-2 -IQ-R1 P</v>
          </cell>
          <cell r="C60">
            <v>1</v>
          </cell>
          <cell r="D60" t="str">
            <v>L</v>
          </cell>
        </row>
        <row r="61">
          <cell r="A61" t="str">
            <v>65200239</v>
          </cell>
          <cell r="B61" t="str">
            <v>PALIER GOS 240 BF</v>
          </cell>
          <cell r="C61">
            <v>0</v>
          </cell>
          <cell r="D61" t="str">
            <v>L</v>
          </cell>
        </row>
        <row r="62">
          <cell r="A62" t="str">
            <v>90800014</v>
          </cell>
          <cell r="B62" t="str">
            <v>TUBE CAMERA FOUR FRS208-720</v>
          </cell>
          <cell r="C62">
            <v>0</v>
          </cell>
          <cell r="D62" t="str">
            <v>L</v>
          </cell>
        </row>
        <row r="63">
          <cell r="A63" t="str">
            <v>67320051</v>
          </cell>
          <cell r="B63" t="str">
            <v>Coupleur HYD FAD 395 Ø40/Ø55</v>
          </cell>
          <cell r="C63">
            <v>1</v>
          </cell>
          <cell r="D63" t="str">
            <v>L</v>
          </cell>
        </row>
        <row r="64">
          <cell r="A64" t="str">
            <v>45070057</v>
          </cell>
          <cell r="B64" t="str">
            <v>GARNITURE DE BROYAGE EN CARBURE</v>
          </cell>
          <cell r="C64">
            <v>0</v>
          </cell>
          <cell r="D64" t="str">
            <v>L</v>
          </cell>
        </row>
        <row r="65">
          <cell r="A65" t="str">
            <v>86020020</v>
          </cell>
          <cell r="B65" t="str">
            <v>fabrication d'un chariot /HERSE complet</v>
          </cell>
          <cell r="C65">
            <v>0</v>
          </cell>
          <cell r="D65" t="str">
            <v>L</v>
          </cell>
        </row>
        <row r="66">
          <cell r="A66" t="str">
            <v>87010002</v>
          </cell>
          <cell r="B66" t="str">
            <v>JEU DE JOINTS D'ÉTANCHÉITÉ PROFIL Y</v>
          </cell>
          <cell r="C66">
            <v>0</v>
          </cell>
          <cell r="D66" t="str">
            <v>L</v>
          </cell>
        </row>
        <row r="67">
          <cell r="A67" t="str">
            <v>55010252</v>
          </cell>
          <cell r="B67" t="str">
            <v>Moteur pompe de ringardage C 150</v>
          </cell>
          <cell r="C67">
            <v>0</v>
          </cell>
          <cell r="D67" t="str">
            <v>L</v>
          </cell>
        </row>
        <row r="68">
          <cell r="A68" t="str">
            <v>54510108</v>
          </cell>
          <cell r="B68" t="str">
            <v>CONTACT COURT CIRCUITAGE FPL6275215R0117</v>
          </cell>
          <cell r="C68">
            <v>0</v>
          </cell>
          <cell r="D68" t="str">
            <v>L</v>
          </cell>
        </row>
        <row r="69">
          <cell r="A69" t="str">
            <v>67320046</v>
          </cell>
          <cell r="B69" t="str">
            <v>COUPLEUR HYDR.FAD 342 Ø55H7/30H7</v>
          </cell>
          <cell r="C69">
            <v>0</v>
          </cell>
          <cell r="D69" t="str">
            <v>L</v>
          </cell>
        </row>
        <row r="70">
          <cell r="A70" t="str">
            <v>87210001</v>
          </cell>
          <cell r="B70" t="str">
            <v>Protection tirant broyeur cru</v>
          </cell>
          <cell r="C70">
            <v>1</v>
          </cell>
          <cell r="D70" t="str">
            <v>L</v>
          </cell>
        </row>
        <row r="71">
          <cell r="A71" t="str">
            <v>54520028</v>
          </cell>
          <cell r="B71" t="str">
            <v>Variateur ABB ACS800-01-0120-3</v>
          </cell>
          <cell r="C71">
            <v>0</v>
          </cell>
          <cell r="D71" t="str">
            <v>L</v>
          </cell>
        </row>
        <row r="72">
          <cell r="A72" t="str">
            <v>84100980</v>
          </cell>
          <cell r="B72" t="str">
            <v>cardon de commande four</v>
          </cell>
          <cell r="C72">
            <v>0</v>
          </cell>
          <cell r="D72" t="str">
            <v>L</v>
          </cell>
        </row>
        <row r="73">
          <cell r="A73" t="str">
            <v>76010017</v>
          </cell>
          <cell r="B73" t="str">
            <v>Sas Rotatif Type: ZS-G 190/5</v>
          </cell>
          <cell r="C73">
            <v>0</v>
          </cell>
          <cell r="D73" t="str">
            <v>L</v>
          </cell>
        </row>
        <row r="74">
          <cell r="A74" t="str">
            <v>70010049</v>
          </cell>
          <cell r="B74" t="str">
            <v>SECTEUR DENTÉ 55x44X7,5</v>
          </cell>
          <cell r="C74">
            <v>0</v>
          </cell>
          <cell r="D74" t="str">
            <v>L</v>
          </cell>
        </row>
        <row r="75">
          <cell r="A75" t="str">
            <v>45800204</v>
          </cell>
          <cell r="B75" t="str">
            <v>Module de pastillage complet</v>
          </cell>
          <cell r="C75">
            <v>2</v>
          </cell>
          <cell r="D75" t="str">
            <v>L</v>
          </cell>
        </row>
        <row r="76">
          <cell r="A76" t="str">
            <v>76010012</v>
          </cell>
          <cell r="B76" t="str">
            <v>SAS ROTATIVE POUR TRANSPORT GRIGNON D’OL</v>
          </cell>
          <cell r="C76">
            <v>0</v>
          </cell>
          <cell r="D76" t="str">
            <v>L</v>
          </cell>
        </row>
        <row r="77">
          <cell r="A77" t="str">
            <v>59240001</v>
          </cell>
          <cell r="B77" t="str">
            <v>Sigma control type 2 7.7001R1</v>
          </cell>
          <cell r="C77">
            <v>0</v>
          </cell>
          <cell r="D77" t="str">
            <v>L</v>
          </cell>
        </row>
        <row r="78">
          <cell r="A78" t="str">
            <v>78550019</v>
          </cell>
          <cell r="B78" t="str">
            <v>Bloc Surpresseur DB GM 7L DN 80 G5</v>
          </cell>
          <cell r="C78">
            <v>2</v>
          </cell>
          <cell r="D78" t="str">
            <v>L</v>
          </cell>
        </row>
        <row r="79">
          <cell r="A79" t="str">
            <v>76340078</v>
          </cell>
          <cell r="B79" t="str">
            <v>Kit d'entretien doseur charbon précalcin</v>
          </cell>
          <cell r="C79">
            <v>0</v>
          </cell>
          <cell r="D79" t="str">
            <v>L</v>
          </cell>
        </row>
        <row r="80">
          <cell r="A80" t="str">
            <v>87020008</v>
          </cell>
          <cell r="B80" t="str">
            <v>pompe K1302</v>
          </cell>
          <cell r="C80">
            <v>0</v>
          </cell>
          <cell r="D80" t="str">
            <v>L</v>
          </cell>
        </row>
        <row r="81">
          <cell r="A81" t="str">
            <v>78550020</v>
          </cell>
          <cell r="B81" t="str">
            <v>BLOC SURPRESSEUR BD GM 3S DN 50 G5</v>
          </cell>
          <cell r="C81">
            <v>0</v>
          </cell>
          <cell r="D81" t="str">
            <v>L</v>
          </cell>
        </row>
        <row r="82">
          <cell r="A82" t="str">
            <v>54510152</v>
          </cell>
          <cell r="B82" t="str">
            <v>Variateur surpr G.olive ACS880-01-169A-3</v>
          </cell>
          <cell r="C82">
            <v>1</v>
          </cell>
          <cell r="D82" t="str">
            <v>L</v>
          </cell>
        </row>
        <row r="83">
          <cell r="A83" t="str">
            <v>55800120</v>
          </cell>
          <cell r="B83" t="str">
            <v>Moto-réducteur vanne à casque complet</v>
          </cell>
          <cell r="C83">
            <v>0</v>
          </cell>
          <cell r="D83" t="str">
            <v>L</v>
          </cell>
        </row>
        <row r="84">
          <cell r="A84" t="str">
            <v>87310049</v>
          </cell>
          <cell r="B84" t="str">
            <v>ACTUATEUR CONTROL SAR07.6-GS63.3-AC01.2</v>
          </cell>
          <cell r="C84">
            <v>1</v>
          </cell>
          <cell r="D84" t="str">
            <v>L</v>
          </cell>
        </row>
        <row r="85">
          <cell r="A85" t="str">
            <v>45800125</v>
          </cell>
          <cell r="B85" t="str">
            <v>MOTEUR COMPRESSEUR ANNULAIRE G_200.</v>
          </cell>
          <cell r="C85">
            <v>0</v>
          </cell>
          <cell r="D85" t="str">
            <v>L</v>
          </cell>
        </row>
        <row r="86">
          <cell r="A86" t="str">
            <v>87210007</v>
          </cell>
          <cell r="B86" t="str">
            <v>SERVOMOTEUR TYPE ST 5112-32</v>
          </cell>
          <cell r="C86">
            <v>0</v>
          </cell>
          <cell r="D86" t="str">
            <v>L</v>
          </cell>
        </row>
        <row r="87">
          <cell r="A87" t="str">
            <v>70250027</v>
          </cell>
          <cell r="B87" t="str">
            <v>train GV reducteur L1101</v>
          </cell>
          <cell r="C87">
            <v>0</v>
          </cell>
          <cell r="D87" t="str">
            <v>L</v>
          </cell>
        </row>
        <row r="88">
          <cell r="A88" t="str">
            <v>55010245</v>
          </cell>
          <cell r="B88" t="str">
            <v>Mot-22kw1465TRHAXE180B5</v>
          </cell>
          <cell r="C88">
            <v>0</v>
          </cell>
          <cell r="D88" t="str">
            <v>L</v>
          </cell>
        </row>
        <row r="89">
          <cell r="A89" t="str">
            <v>45800231</v>
          </cell>
          <cell r="B89" t="str">
            <v>Mâchoires (Paire de) pour concasseur BB3</v>
          </cell>
          <cell r="C89">
            <v>0</v>
          </cell>
          <cell r="D89" t="str">
            <v>L</v>
          </cell>
        </row>
        <row r="90">
          <cell r="A90" t="str">
            <v>65050243</v>
          </cell>
          <cell r="B90" t="str">
            <v>Vanne doseuse type 300; com.No:0.22947</v>
          </cell>
          <cell r="C90">
            <v>0</v>
          </cell>
          <cell r="D90" t="str">
            <v>L</v>
          </cell>
        </row>
        <row r="91">
          <cell r="A91" t="str">
            <v>53170048</v>
          </cell>
          <cell r="B91" t="str">
            <v>Tiroir complet 90Kw M1Scl10-90</v>
          </cell>
          <cell r="C91">
            <v>0</v>
          </cell>
          <cell r="D91" t="str">
            <v>L</v>
          </cell>
        </row>
        <row r="92">
          <cell r="A92" t="str">
            <v>53170050</v>
          </cell>
          <cell r="B92" t="str">
            <v>Tiroir complet 132Kw M1Scl10-132</v>
          </cell>
          <cell r="C92">
            <v>0</v>
          </cell>
          <cell r="D92" t="str">
            <v>L</v>
          </cell>
        </row>
        <row r="93">
          <cell r="A93" t="str">
            <v>60510014</v>
          </cell>
          <cell r="B93" t="str">
            <v>GROUPE FROID GAS KUHLER ECM B10073167</v>
          </cell>
          <cell r="C93">
            <v>0</v>
          </cell>
          <cell r="D93" t="str">
            <v>L</v>
          </cell>
        </row>
        <row r="94">
          <cell r="A94" t="str">
            <v>42100059</v>
          </cell>
          <cell r="B94" t="str">
            <v>Fluke-718-3</v>
          </cell>
          <cell r="C94">
            <v>0</v>
          </cell>
          <cell r="D94" t="str">
            <v>L</v>
          </cell>
        </row>
        <row r="95">
          <cell r="A95" t="str">
            <v>42010080</v>
          </cell>
          <cell r="B95" t="str">
            <v>FIL SOUPLE MT AVEC BOITE EXTRIMITE</v>
          </cell>
          <cell r="C95">
            <v>0</v>
          </cell>
          <cell r="D95" t="str">
            <v>L</v>
          </cell>
        </row>
        <row r="96">
          <cell r="A96" t="str">
            <v>87010020</v>
          </cell>
          <cell r="B96" t="str">
            <v>Goulotte de mesure DLM/DLD 6,5 et G750</v>
          </cell>
          <cell r="C96">
            <v>0</v>
          </cell>
          <cell r="D96" t="str">
            <v>L</v>
          </cell>
        </row>
        <row r="97">
          <cell r="A97" t="str">
            <v>90150072</v>
          </cell>
          <cell r="B97" t="str">
            <v>BOUT DE BRULEUR PETCOKE</v>
          </cell>
          <cell r="C97">
            <v>1</v>
          </cell>
          <cell r="D97" t="str">
            <v>L</v>
          </cell>
        </row>
        <row r="98">
          <cell r="A98" t="str">
            <v>90010007</v>
          </cell>
          <cell r="B98" t="str">
            <v>clapet sortie cyclone C11</v>
          </cell>
          <cell r="C98">
            <v>0</v>
          </cell>
          <cell r="D98" t="str">
            <v>L</v>
          </cell>
        </row>
        <row r="99">
          <cell r="A99" t="str">
            <v>55010258</v>
          </cell>
          <cell r="B99" t="str">
            <v>Moteur 1,8/6 Kw1000/1500N230/400V 50Hz 7</v>
          </cell>
          <cell r="C99">
            <v>0</v>
          </cell>
          <cell r="D99" t="str">
            <v>L</v>
          </cell>
        </row>
        <row r="100">
          <cell r="A100" t="str">
            <v>75020132</v>
          </cell>
          <cell r="B100" t="str">
            <v>ACTUATOR + CONTROL SAR07.6+AC01.2 AUMA</v>
          </cell>
          <cell r="C100">
            <v>0</v>
          </cell>
          <cell r="D100" t="str">
            <v>L</v>
          </cell>
        </row>
        <row r="101">
          <cell r="A101" t="str">
            <v>55010256</v>
          </cell>
          <cell r="B101" t="str">
            <v>Moteur vireur broyeur ciment</v>
          </cell>
          <cell r="C101">
            <v>0</v>
          </cell>
          <cell r="D101" t="str">
            <v>L</v>
          </cell>
        </row>
        <row r="102">
          <cell r="A102" t="str">
            <v>90120025</v>
          </cell>
          <cell r="B102" t="str">
            <v>Cordon étanchéité D70mmx14500KIT.S.FOUR</v>
          </cell>
          <cell r="C102">
            <v>0</v>
          </cell>
          <cell r="D102" t="str">
            <v>L</v>
          </cell>
        </row>
        <row r="103">
          <cell r="A103" t="str">
            <v>60700006</v>
          </cell>
          <cell r="B103" t="str">
            <v>DISOCONT UNITE CONTRÔLE+ BOITI.VLB20120</v>
          </cell>
          <cell r="C103">
            <v>0</v>
          </cell>
          <cell r="D103" t="str">
            <v>L</v>
          </cell>
        </row>
        <row r="104">
          <cell r="A104" t="str">
            <v>67110124</v>
          </cell>
          <cell r="B104" t="str">
            <v>Antidevireur réducteur vireur four</v>
          </cell>
          <cell r="C104">
            <v>0</v>
          </cell>
          <cell r="D104" t="str">
            <v>L</v>
          </cell>
        </row>
        <row r="105">
          <cell r="A105" t="str">
            <v>23220038</v>
          </cell>
          <cell r="B105" t="str">
            <v>Vanne à casque complet</v>
          </cell>
          <cell r="C105">
            <v>0</v>
          </cell>
          <cell r="D105" t="str">
            <v>L</v>
          </cell>
        </row>
        <row r="106">
          <cell r="A106" t="str">
            <v>67440010</v>
          </cell>
          <cell r="B106" t="str">
            <v>Tampons caoutchouc avec axe RUPEX RWN630</v>
          </cell>
          <cell r="C106">
            <v>1</v>
          </cell>
          <cell r="D106" t="str">
            <v>L</v>
          </cell>
        </row>
        <row r="107">
          <cell r="A107" t="str">
            <v>87220064</v>
          </cell>
          <cell r="B107" t="str">
            <v>Cylindre distributeur NG36/2 M6390</v>
          </cell>
          <cell r="C107">
            <v>0</v>
          </cell>
          <cell r="D107" t="str">
            <v>L</v>
          </cell>
        </row>
        <row r="108">
          <cell r="A108" t="str">
            <v>91120005</v>
          </cell>
          <cell r="B108" t="str">
            <v>UNITE DE CONTROLE PESAGE REF05483B72</v>
          </cell>
          <cell r="C108">
            <v>1</v>
          </cell>
          <cell r="D108" t="str">
            <v>L</v>
          </cell>
        </row>
        <row r="109">
          <cell r="A109" t="str">
            <v>67360021</v>
          </cell>
          <cell r="B109" t="str">
            <v>Accoup Zapex ZIN5.5 Ø160J7/170H7</v>
          </cell>
          <cell r="C109">
            <v>0</v>
          </cell>
          <cell r="D109" t="str">
            <v>L</v>
          </cell>
        </row>
        <row r="110">
          <cell r="A110" t="str">
            <v>57010024</v>
          </cell>
          <cell r="B110" t="str">
            <v>CPU 315-2 PN/DP</v>
          </cell>
          <cell r="C110">
            <v>0</v>
          </cell>
          <cell r="D110" t="str">
            <v>L</v>
          </cell>
        </row>
        <row r="111">
          <cell r="A111" t="str">
            <v>65200237</v>
          </cell>
          <cell r="B111" t="str">
            <v>PALIER GOS 238 AL</v>
          </cell>
          <cell r="C111">
            <v>1</v>
          </cell>
          <cell r="D111" t="str">
            <v>L</v>
          </cell>
        </row>
        <row r="112">
          <cell r="A112" t="str">
            <v>65200238</v>
          </cell>
          <cell r="B112" t="str">
            <v>PALIER GOS 238 BF</v>
          </cell>
          <cell r="C112">
            <v>0</v>
          </cell>
          <cell r="D112" t="str">
            <v>L</v>
          </cell>
        </row>
        <row r="113">
          <cell r="A113" t="str">
            <v>67320008</v>
          </cell>
          <cell r="B113" t="str">
            <v>Coupleur hyd Alfa 60SFC/FRV</v>
          </cell>
          <cell r="C113">
            <v>0</v>
          </cell>
          <cell r="D113" t="str">
            <v>L</v>
          </cell>
        </row>
        <row r="114">
          <cell r="A114" t="str">
            <v>51030008</v>
          </cell>
          <cell r="B114" t="str">
            <v>Projecteur 24VAC ATEX</v>
          </cell>
          <cell r="C114">
            <v>1</v>
          </cell>
          <cell r="D114" t="str">
            <v>L</v>
          </cell>
        </row>
        <row r="115">
          <cell r="A115" t="str">
            <v>54310012</v>
          </cell>
          <cell r="B115" t="str">
            <v>Capacité batterie</v>
          </cell>
          <cell r="C115">
            <v>0</v>
          </cell>
          <cell r="D115" t="str">
            <v>L</v>
          </cell>
        </row>
        <row r="116">
          <cell r="A116" t="str">
            <v>55010243</v>
          </cell>
          <cell r="B116" t="str">
            <v>Mot45 kw,1500tr/mn, HAXE 225B35</v>
          </cell>
          <cell r="C116">
            <v>0</v>
          </cell>
          <cell r="D116" t="str">
            <v>L</v>
          </cell>
        </row>
        <row r="117">
          <cell r="A117" t="str">
            <v>90150071</v>
          </cell>
          <cell r="B117" t="str">
            <v>BOUT DE BRULEUR AIR AXIALE</v>
          </cell>
          <cell r="C117">
            <v>1</v>
          </cell>
          <cell r="D117" t="str">
            <v>L</v>
          </cell>
        </row>
        <row r="118">
          <cell r="A118" t="str">
            <v>90800020</v>
          </cell>
          <cell r="B118" t="str">
            <v>Objectif caméra refroidisseur FRO-R-7070</v>
          </cell>
          <cell r="C118">
            <v>2</v>
          </cell>
          <cell r="D118" t="str">
            <v>L</v>
          </cell>
        </row>
        <row r="119">
          <cell r="A119" t="str">
            <v>55800134</v>
          </cell>
          <cell r="B119" t="str">
            <v>MOT-RED 9,2KW/1495-59TR/KA87DRS132MC4BE1</v>
          </cell>
          <cell r="C119">
            <v>0</v>
          </cell>
          <cell r="D119" t="str">
            <v>L</v>
          </cell>
        </row>
        <row r="120">
          <cell r="A120" t="str">
            <v>65200235</v>
          </cell>
          <cell r="B120" t="str">
            <v>PALIER GOS 236 AL</v>
          </cell>
          <cell r="C120">
            <v>1</v>
          </cell>
          <cell r="D120" t="str">
            <v>L</v>
          </cell>
        </row>
        <row r="121">
          <cell r="A121" t="str">
            <v>45310165</v>
          </cell>
          <cell r="B121" t="str">
            <v>Low voltage SP DC 5V/12A S703760</v>
          </cell>
          <cell r="C121">
            <v>0</v>
          </cell>
          <cell r="D121" t="str">
            <v>L</v>
          </cell>
        </row>
        <row r="122">
          <cell r="A122" t="str">
            <v>65200236</v>
          </cell>
          <cell r="B122" t="str">
            <v>PALIER GOS 236 BF</v>
          </cell>
          <cell r="C122">
            <v>1</v>
          </cell>
          <cell r="D122" t="str">
            <v>L</v>
          </cell>
        </row>
        <row r="123">
          <cell r="A123" t="str">
            <v>42100064</v>
          </cell>
          <cell r="B123" t="str">
            <v>fluke-1550C_</v>
          </cell>
          <cell r="C123">
            <v>0</v>
          </cell>
          <cell r="D123" t="str">
            <v>L</v>
          </cell>
        </row>
        <row r="124">
          <cell r="A124" t="str">
            <v>81030007</v>
          </cell>
          <cell r="B124" t="str">
            <v>Pompe pour adjuvant de mouture</v>
          </cell>
          <cell r="C124">
            <v>1</v>
          </cell>
          <cell r="D124" t="str">
            <v>L</v>
          </cell>
        </row>
        <row r="125">
          <cell r="A125" t="str">
            <v>65200220</v>
          </cell>
          <cell r="B125" t="str">
            <v>Palier monobloc ZLG316</v>
          </cell>
          <cell r="C125">
            <v>1</v>
          </cell>
          <cell r="D125" t="str">
            <v>L</v>
          </cell>
        </row>
        <row r="126">
          <cell r="A126" t="str">
            <v>65040151</v>
          </cell>
          <cell r="B126" t="str">
            <v>Corps de palier SNL 3160</v>
          </cell>
          <cell r="C126">
            <v>0</v>
          </cell>
          <cell r="D126" t="str">
            <v>L</v>
          </cell>
        </row>
        <row r="127">
          <cell r="A127" t="str">
            <v>60480008</v>
          </cell>
          <cell r="B127" t="str">
            <v>Radar niveau silo ciment</v>
          </cell>
          <cell r="C127">
            <v>0</v>
          </cell>
          <cell r="D127" t="str">
            <v>L</v>
          </cell>
        </row>
        <row r="128">
          <cell r="A128" t="str">
            <v>88100002</v>
          </cell>
          <cell r="B128" t="str">
            <v>CARDON SPICER GWB</v>
          </cell>
          <cell r="C128">
            <v>0</v>
          </cell>
          <cell r="D128" t="str">
            <v>L</v>
          </cell>
        </row>
        <row r="129">
          <cell r="A129" t="str">
            <v>90150074</v>
          </cell>
          <cell r="B129" t="str">
            <v>BOUT DE BRULEUR GAS NATURAL</v>
          </cell>
          <cell r="C129">
            <v>1</v>
          </cell>
          <cell r="D129" t="str">
            <v>L</v>
          </cell>
        </row>
        <row r="130">
          <cell r="A130" t="str">
            <v>60130005</v>
          </cell>
          <cell r="B130" t="str">
            <v>Boîtier SITRANS LR460 réf A5E02182085</v>
          </cell>
          <cell r="C130">
            <v>0</v>
          </cell>
          <cell r="D130" t="str">
            <v>L</v>
          </cell>
        </row>
        <row r="131">
          <cell r="A131" t="str">
            <v>23390050</v>
          </cell>
          <cell r="B131" t="str">
            <v>ARROSEUR TG101 .P.14 (ENSEMBLE COMPLET)</v>
          </cell>
          <cell r="C131">
            <v>2</v>
          </cell>
          <cell r="D131" t="str">
            <v>L</v>
          </cell>
        </row>
        <row r="132">
          <cell r="A132" t="str">
            <v>60700007</v>
          </cell>
          <cell r="B132" t="str">
            <v>DISOCONT UNITÉ SYSTÉME VSE 20100</v>
          </cell>
          <cell r="C132">
            <v>0</v>
          </cell>
          <cell r="D132" t="str">
            <v>L</v>
          </cell>
        </row>
        <row r="133">
          <cell r="A133" t="str">
            <v>60510082</v>
          </cell>
          <cell r="B133" t="str">
            <v>Electronic : F N° :3.352424.0</v>
          </cell>
          <cell r="C133">
            <v>0</v>
          </cell>
          <cell r="D133" t="str">
            <v>L</v>
          </cell>
        </row>
        <row r="134">
          <cell r="A134" t="str">
            <v>67360030</v>
          </cell>
          <cell r="B134" t="str">
            <v>Accoup Zapex ZIN4.5 Ø140J7/125H7</v>
          </cell>
          <cell r="C134">
            <v>0</v>
          </cell>
          <cell r="D134" t="str">
            <v>L</v>
          </cell>
        </row>
        <row r="135">
          <cell r="A135" t="str">
            <v>75400001</v>
          </cell>
          <cell r="B135" t="str">
            <v>agitateur + Accessoires de manutention</v>
          </cell>
          <cell r="C135">
            <v>0</v>
          </cell>
          <cell r="D135" t="str">
            <v>L</v>
          </cell>
        </row>
        <row r="136">
          <cell r="A136" t="str">
            <v>71250024</v>
          </cell>
          <cell r="B136" t="str">
            <v>rouleaux 133*380</v>
          </cell>
          <cell r="C136">
            <v>0</v>
          </cell>
          <cell r="D136" t="str">
            <v>L</v>
          </cell>
        </row>
        <row r="137">
          <cell r="A137" t="str">
            <v>67100035</v>
          </cell>
          <cell r="B137" t="str">
            <v>Reducteur Siemens K128-A160</v>
          </cell>
          <cell r="C137">
            <v>0</v>
          </cell>
          <cell r="D137" t="str">
            <v>L</v>
          </cell>
        </row>
        <row r="138">
          <cell r="A138" t="str">
            <v>55070035</v>
          </cell>
          <cell r="B138" t="str">
            <v>Moto-réducteur M2QA132S4A KAZ87AM132</v>
          </cell>
          <cell r="C138">
            <v>0</v>
          </cell>
          <cell r="D138" t="str">
            <v>L</v>
          </cell>
        </row>
        <row r="139">
          <cell r="A139" t="str">
            <v>87220043</v>
          </cell>
          <cell r="B139" t="str">
            <v>MANILLE D'ACCROCHAGE AVEC SON AXE GALET</v>
          </cell>
          <cell r="C139">
            <v>0</v>
          </cell>
          <cell r="D139" t="str">
            <v>L</v>
          </cell>
        </row>
        <row r="140">
          <cell r="A140" t="str">
            <v>55010166</v>
          </cell>
          <cell r="B140" t="str">
            <v>Mot-37kw1500trHaxe225B3</v>
          </cell>
          <cell r="C140">
            <v>2</v>
          </cell>
          <cell r="D140" t="str">
            <v>L</v>
          </cell>
        </row>
        <row r="141">
          <cell r="A141" t="str">
            <v>60700001</v>
          </cell>
          <cell r="B141" t="str">
            <v>APPAREIL DE COMMANDE LOCALE VLG 20110</v>
          </cell>
          <cell r="C141">
            <v>0</v>
          </cell>
          <cell r="D141" t="str">
            <v>L</v>
          </cell>
        </row>
        <row r="142">
          <cell r="A142" t="str">
            <v>86100005</v>
          </cell>
          <cell r="B142" t="str">
            <v>POMPE NUE CAL4104BRIDES ASP+REF VERTICAL</v>
          </cell>
          <cell r="C142">
            <v>0</v>
          </cell>
          <cell r="D142" t="str">
            <v>L</v>
          </cell>
        </row>
        <row r="143">
          <cell r="A143" t="str">
            <v>59610005</v>
          </cell>
          <cell r="B143" t="str">
            <v>Servomoteur AUMA.SAR07.5+AC01,1 COM N°13</v>
          </cell>
          <cell r="C143">
            <v>0</v>
          </cell>
          <cell r="D143" t="str">
            <v>L</v>
          </cell>
        </row>
        <row r="144">
          <cell r="A144" t="str">
            <v>67100028</v>
          </cell>
          <cell r="B144" t="str">
            <v>Réducteur  Bande1 GO type:BONFIGLIOLI</v>
          </cell>
          <cell r="C144">
            <v>0</v>
          </cell>
          <cell r="D144" t="str">
            <v>L</v>
          </cell>
        </row>
        <row r="145">
          <cell r="A145" t="str">
            <v>53170049</v>
          </cell>
          <cell r="B145" t="str">
            <v>Tiroir complet 110Kw M1Scl10-110</v>
          </cell>
          <cell r="C145">
            <v>0</v>
          </cell>
          <cell r="D145" t="str">
            <v>L</v>
          </cell>
        </row>
        <row r="146">
          <cell r="A146" t="str">
            <v>78040096</v>
          </cell>
          <cell r="B146" t="str">
            <v>Radiateur compresseur KAESER DSD238/10</v>
          </cell>
          <cell r="C146">
            <v>0</v>
          </cell>
          <cell r="D146" t="str">
            <v>L</v>
          </cell>
        </row>
        <row r="147">
          <cell r="A147" t="str">
            <v>60130003</v>
          </cell>
          <cell r="B147" t="str">
            <v>Mesure de niveau Radar SITRANS LR460</v>
          </cell>
          <cell r="C147">
            <v>0</v>
          </cell>
          <cell r="D147" t="str">
            <v>L</v>
          </cell>
        </row>
        <row r="148">
          <cell r="A148" t="str">
            <v>78610196</v>
          </cell>
          <cell r="B148" t="str">
            <v>Verin tension chaine C1104</v>
          </cell>
          <cell r="C148">
            <v>1</v>
          </cell>
          <cell r="D148" t="str">
            <v>L</v>
          </cell>
        </row>
        <row r="149">
          <cell r="A149" t="str">
            <v>74010020</v>
          </cell>
          <cell r="B149" t="str">
            <v>Electropompe MovitecVSF025/04-B1 KSB</v>
          </cell>
          <cell r="C149">
            <v>1</v>
          </cell>
          <cell r="D149" t="str">
            <v>L</v>
          </cell>
        </row>
        <row r="150">
          <cell r="A150" t="str">
            <v>23390028</v>
          </cell>
          <cell r="B150" t="str">
            <v>VANNE KINETROL 103-704EL-1000 /X04053</v>
          </cell>
          <cell r="C150">
            <v>3</v>
          </cell>
          <cell r="D150" t="str">
            <v>M</v>
          </cell>
        </row>
        <row r="151">
          <cell r="A151" t="str">
            <v>70250031</v>
          </cell>
          <cell r="B151" t="str">
            <v>TRAIN GV REDUCTEUR L1207</v>
          </cell>
          <cell r="C151">
            <v>0</v>
          </cell>
          <cell r="D151" t="str">
            <v>L</v>
          </cell>
        </row>
        <row r="152">
          <cell r="A152" t="str">
            <v>55010251</v>
          </cell>
          <cell r="B152" t="str">
            <v>Moteur soufflante ensacheuse</v>
          </cell>
          <cell r="C152">
            <v>0</v>
          </cell>
          <cell r="D152" t="str">
            <v>L</v>
          </cell>
        </row>
        <row r="153">
          <cell r="A153" t="str">
            <v>87220065</v>
          </cell>
          <cell r="B153" t="str">
            <v>Distributeur SSB NG63/2 M6391D</v>
          </cell>
          <cell r="C153">
            <v>0</v>
          </cell>
          <cell r="D153" t="str">
            <v>L</v>
          </cell>
        </row>
        <row r="154">
          <cell r="A154" t="str">
            <v>45600030</v>
          </cell>
          <cell r="B154" t="str">
            <v>Distillateur d'eau</v>
          </cell>
          <cell r="C154">
            <v>0</v>
          </cell>
          <cell r="D154" t="str">
            <v>L</v>
          </cell>
        </row>
        <row r="155">
          <cell r="A155" t="str">
            <v>53500019</v>
          </cell>
          <cell r="B155" t="str">
            <v>ICV EX-200A-3P-M1S</v>
          </cell>
          <cell r="C155">
            <v>1</v>
          </cell>
          <cell r="D155" t="str">
            <v>L</v>
          </cell>
        </row>
        <row r="156">
          <cell r="A156" t="str">
            <v>70250029</v>
          </cell>
          <cell r="B156" t="str">
            <v>Train GV réducteur élevateur expédition</v>
          </cell>
          <cell r="C156">
            <v>1</v>
          </cell>
          <cell r="D156" t="str">
            <v>L</v>
          </cell>
        </row>
        <row r="157">
          <cell r="A157" t="str">
            <v>20060008</v>
          </cell>
          <cell r="B157" t="str">
            <v>TOLE INOX RÉFRACTAIRE ÉPAISSEUR  12MM</v>
          </cell>
          <cell r="C157">
            <v>1</v>
          </cell>
          <cell r="D157" t="str">
            <v>L</v>
          </cell>
        </row>
        <row r="158">
          <cell r="A158" t="str">
            <v>90400160</v>
          </cell>
          <cell r="B158" t="str">
            <v>boite commande AUMA AC01.1</v>
          </cell>
          <cell r="C158">
            <v>0</v>
          </cell>
          <cell r="D158" t="str">
            <v>L</v>
          </cell>
        </row>
        <row r="159">
          <cell r="A159" t="str">
            <v>70110008</v>
          </cell>
          <cell r="B159" t="str">
            <v>Jeu secteur tourteau de commande C1202</v>
          </cell>
          <cell r="C159">
            <v>0</v>
          </cell>
          <cell r="D159" t="str">
            <v>L</v>
          </cell>
        </row>
        <row r="160">
          <cell r="A160" t="str">
            <v>81040003</v>
          </cell>
          <cell r="B160" t="str">
            <v>pompe SF 3/50 RD-VLFM</v>
          </cell>
          <cell r="C160">
            <v>1</v>
          </cell>
          <cell r="D160" t="str">
            <v>L</v>
          </cell>
        </row>
        <row r="161">
          <cell r="A161" t="str">
            <v>70100001</v>
          </cell>
          <cell r="B161" t="str">
            <v>EXTARCETUR GAINAIBLE AVEC VENTILATION RE</v>
          </cell>
          <cell r="C161">
            <v>0</v>
          </cell>
          <cell r="D161" t="str">
            <v>L</v>
          </cell>
        </row>
        <row r="162">
          <cell r="A162" t="str">
            <v>59600148</v>
          </cell>
          <cell r="B162" t="str">
            <v>Vanne de régulation électrique EDELLE 2E</v>
          </cell>
          <cell r="C162">
            <v>1</v>
          </cell>
          <cell r="D162" t="str">
            <v>L</v>
          </cell>
        </row>
        <row r="163">
          <cell r="A163" t="str">
            <v>55010257</v>
          </cell>
          <cell r="B163" t="str">
            <v>Lot moteurs expédition</v>
          </cell>
          <cell r="C163">
            <v>0</v>
          </cell>
          <cell r="D163" t="str">
            <v>L</v>
          </cell>
        </row>
        <row r="164">
          <cell r="A164" t="str">
            <v>55800146</v>
          </cell>
          <cell r="B164" t="str">
            <v>MOT-RED 0,37KW/1380-57TR/R37DRS71S4BE5</v>
          </cell>
          <cell r="C164">
            <v>0</v>
          </cell>
          <cell r="D164" t="str">
            <v>L</v>
          </cell>
        </row>
        <row r="165">
          <cell r="A165" t="str">
            <v>90270017</v>
          </cell>
          <cell r="B165" t="str">
            <v>DEFLECTEUR DN100 DEFDRR2001</v>
          </cell>
          <cell r="C165">
            <v>0</v>
          </cell>
          <cell r="D165" t="str">
            <v>L</v>
          </cell>
        </row>
        <row r="166">
          <cell r="A166" t="str">
            <v>67100031</v>
          </cell>
          <cell r="B166" t="str">
            <v>REDUCTEUR FLEND B4DH10D N4498521-0070-1</v>
          </cell>
          <cell r="C166">
            <v>0</v>
          </cell>
          <cell r="D166" t="str">
            <v>L</v>
          </cell>
        </row>
        <row r="167">
          <cell r="A167" t="str">
            <v>14010022</v>
          </cell>
          <cell r="B167" t="str">
            <v>ANNEAU EN 3 PCES REP1-2 ET 3 POUR GRILLE</v>
          </cell>
          <cell r="C167">
            <v>1</v>
          </cell>
          <cell r="D167" t="str">
            <v>L</v>
          </cell>
        </row>
        <row r="168">
          <cell r="A168" t="str">
            <v>87310105</v>
          </cell>
          <cell r="B168" t="str">
            <v>Séquenceur de flamme. Reference: 3-01</v>
          </cell>
          <cell r="C168">
            <v>1</v>
          </cell>
          <cell r="D168" t="str">
            <v>L</v>
          </cell>
        </row>
        <row r="169">
          <cell r="A169" t="str">
            <v>65040149</v>
          </cell>
          <cell r="B169" t="str">
            <v>Roulement 23160 CCK/33</v>
          </cell>
          <cell r="C169">
            <v>0</v>
          </cell>
          <cell r="D169" t="str">
            <v>L</v>
          </cell>
        </row>
        <row r="170">
          <cell r="A170" t="str">
            <v>55130003</v>
          </cell>
          <cell r="B170" t="str">
            <v>Moteur ventilateur-Tour De Refroidisseme</v>
          </cell>
          <cell r="C170">
            <v>0</v>
          </cell>
          <cell r="D170" t="str">
            <v>L</v>
          </cell>
        </row>
        <row r="171">
          <cell r="A171" t="str">
            <v>90150075</v>
          </cell>
          <cell r="B171" t="str">
            <v>BOUT DE BRULEUR AIR INT+ALTERNATIVES</v>
          </cell>
          <cell r="C171">
            <v>1</v>
          </cell>
          <cell r="D171" t="str">
            <v>L</v>
          </cell>
        </row>
        <row r="172">
          <cell r="A172" t="str">
            <v>78550008</v>
          </cell>
          <cell r="B172" t="str">
            <v>Kit révision surpresseur GM60S</v>
          </cell>
          <cell r="C172">
            <v>1</v>
          </cell>
          <cell r="D172" t="str">
            <v>L</v>
          </cell>
        </row>
        <row r="173">
          <cell r="A173" t="str">
            <v>70010038</v>
          </cell>
          <cell r="B173" t="str">
            <v>Moyeu 290/800 matière 10570 code=0023415</v>
          </cell>
          <cell r="C173">
            <v>0</v>
          </cell>
          <cell r="D173" t="str">
            <v>L</v>
          </cell>
        </row>
        <row r="174">
          <cell r="A174" t="str">
            <v>80200016</v>
          </cell>
          <cell r="B174" t="str">
            <v>Refregerant palier fixe  charbon</v>
          </cell>
          <cell r="C174">
            <v>0</v>
          </cell>
          <cell r="D174" t="str">
            <v>L</v>
          </cell>
        </row>
        <row r="175">
          <cell r="A175" t="str">
            <v>70010039</v>
          </cell>
          <cell r="B175" t="str">
            <v>Spannring Kpl. AU04./06/1005 code=300314</v>
          </cell>
          <cell r="C175">
            <v>0</v>
          </cell>
          <cell r="D175" t="str">
            <v>L</v>
          </cell>
        </row>
        <row r="176">
          <cell r="A176" t="str">
            <v>75020057</v>
          </cell>
          <cell r="B176" t="str">
            <v>GUIDE CABLE PALAN E11.35 rep: 117</v>
          </cell>
          <cell r="C176">
            <v>0</v>
          </cell>
          <cell r="D176" t="str">
            <v>L</v>
          </cell>
        </row>
        <row r="177">
          <cell r="A177" t="str">
            <v>53170047</v>
          </cell>
          <cell r="B177" t="str">
            <v>Tiroir complet 75Kw M1Scl10-75</v>
          </cell>
          <cell r="C177">
            <v>0</v>
          </cell>
          <cell r="D177" t="str">
            <v>L</v>
          </cell>
        </row>
        <row r="178">
          <cell r="A178" t="str">
            <v>55070031</v>
          </cell>
          <cell r="B178" t="str">
            <v>Moto-réducteur M2QA100L4B4/KAZ87AM100</v>
          </cell>
          <cell r="C178">
            <v>0</v>
          </cell>
          <cell r="D178" t="str">
            <v>L</v>
          </cell>
        </row>
        <row r="179">
          <cell r="A179" t="str">
            <v>75020128</v>
          </cell>
          <cell r="B179" t="str">
            <v>GUIDE CABLE PALAN N11.53 REP: 117  </v>
          </cell>
          <cell r="C179">
            <v>0</v>
          </cell>
          <cell r="D179" t="str">
            <v>L</v>
          </cell>
        </row>
        <row r="180">
          <cell r="A180" t="str">
            <v>91100468</v>
          </cell>
          <cell r="B180" t="str">
            <v>GUIDE ELEVATEUR 554685D</v>
          </cell>
          <cell r="C180">
            <v>0</v>
          </cell>
          <cell r="D180" t="str">
            <v>L</v>
          </cell>
        </row>
        <row r="181">
          <cell r="A181" t="str">
            <v>59610013</v>
          </cell>
          <cell r="B181" t="str">
            <v>servomoteur  SAR07-5 /GF125</v>
          </cell>
          <cell r="C181">
            <v>1</v>
          </cell>
          <cell r="D181" t="str">
            <v>L</v>
          </cell>
        </row>
        <row r="182">
          <cell r="A182" t="str">
            <v>23390029</v>
          </cell>
          <cell r="B182" t="str">
            <v>vanne kinetrol 123-404EL-1000 / X04055</v>
          </cell>
          <cell r="C182">
            <v>1</v>
          </cell>
          <cell r="D182" t="str">
            <v>L</v>
          </cell>
        </row>
        <row r="183">
          <cell r="A183" t="str">
            <v>81020001</v>
          </cell>
          <cell r="B183" t="str">
            <v>POMPE À VIDE BECKER U5.100</v>
          </cell>
          <cell r="C183">
            <v>2</v>
          </cell>
          <cell r="D183" t="str">
            <v>L</v>
          </cell>
        </row>
        <row r="184">
          <cell r="A184" t="str">
            <v>14010048</v>
          </cell>
          <cell r="B184" t="str">
            <v>ANNEAU EN 3 PCES POUR GRILLE DE SORTIE</v>
          </cell>
          <cell r="C184">
            <v>0</v>
          </cell>
          <cell r="D184" t="str">
            <v>L</v>
          </cell>
        </row>
        <row r="185">
          <cell r="A185" t="str">
            <v>55120001</v>
          </cell>
          <cell r="B185" t="str">
            <v>MotR_3kw_1400/tr_Haxe100/RF97</v>
          </cell>
          <cell r="C185">
            <v>0</v>
          </cell>
          <cell r="D185" t="str">
            <v>L</v>
          </cell>
        </row>
        <row r="186">
          <cell r="A186" t="str">
            <v>53550038</v>
          </cell>
          <cell r="B186" t="str">
            <v>SEPAM S82+MES120+ACE949-2</v>
          </cell>
          <cell r="C186">
            <v>0</v>
          </cell>
          <cell r="D186" t="str">
            <v>L</v>
          </cell>
        </row>
        <row r="187">
          <cell r="A187" t="str">
            <v>54510006</v>
          </cell>
          <cell r="B187" t="str">
            <v>ECHANGEUR POUR ASC1000 -AIRCOIL SS22-10</v>
          </cell>
          <cell r="C187">
            <v>0</v>
          </cell>
          <cell r="D187" t="str">
            <v>L</v>
          </cell>
        </row>
        <row r="188">
          <cell r="A188" t="str">
            <v>55010249</v>
          </cell>
          <cell r="B188" t="str">
            <v>Moteur vireur élévateur expédition</v>
          </cell>
          <cell r="C188">
            <v>0</v>
          </cell>
          <cell r="D188" t="str">
            <v>L</v>
          </cell>
        </row>
        <row r="189">
          <cell r="A189" t="str">
            <v>35800020</v>
          </cell>
          <cell r="B189" t="str">
            <v>UNITE GUINABLE 36000 BTU BOCH UNVERTER</v>
          </cell>
          <cell r="C189">
            <v>0</v>
          </cell>
          <cell r="D189" t="str">
            <v>L</v>
          </cell>
        </row>
        <row r="190">
          <cell r="A190" t="str">
            <v>55010242</v>
          </cell>
          <cell r="B190" t="str">
            <v>Mot-30KW1500TRHAXE200B35</v>
          </cell>
          <cell r="C190">
            <v>2</v>
          </cell>
          <cell r="D190" t="str">
            <v>L</v>
          </cell>
        </row>
        <row r="191">
          <cell r="A191" t="str">
            <v>67320009</v>
          </cell>
          <cell r="B191" t="str">
            <v>Coupleur hyd CKRG 12</v>
          </cell>
          <cell r="C191">
            <v>0</v>
          </cell>
          <cell r="D191" t="str">
            <v>L</v>
          </cell>
        </row>
        <row r="192">
          <cell r="A192" t="str">
            <v>70110007</v>
          </cell>
          <cell r="B192" t="str">
            <v>Jeu secteur tourteau de renvoi C1202</v>
          </cell>
          <cell r="C192">
            <v>0</v>
          </cell>
          <cell r="D192" t="str">
            <v>L</v>
          </cell>
        </row>
        <row r="193">
          <cell r="A193" t="str">
            <v>57050002</v>
          </cell>
          <cell r="B193" t="str">
            <v>CM MC-SRAM 8MB Réf : 6es7-952-1AP00-0AA0</v>
          </cell>
          <cell r="C193">
            <v>0</v>
          </cell>
          <cell r="D193" t="str">
            <v>L</v>
          </cell>
        </row>
        <row r="194">
          <cell r="A194" t="str">
            <v>90120028</v>
          </cell>
          <cell r="B194" t="str">
            <v>Pompe type SF 4/80 RD-VLF</v>
          </cell>
          <cell r="C194">
            <v>0</v>
          </cell>
          <cell r="D194" t="str">
            <v>L</v>
          </cell>
        </row>
        <row r="195">
          <cell r="A195" t="str">
            <v>70010043</v>
          </cell>
          <cell r="B195" t="str">
            <v>Moyeu 160/1005 code=01560451</v>
          </cell>
          <cell r="C195">
            <v>0</v>
          </cell>
          <cell r="D195" t="str">
            <v>L</v>
          </cell>
        </row>
        <row r="196">
          <cell r="A196" t="str">
            <v>66400048</v>
          </cell>
          <cell r="B196" t="str">
            <v>Pignon Z=120, M=5</v>
          </cell>
          <cell r="C196">
            <v>0</v>
          </cell>
          <cell r="D196" t="str">
            <v>L</v>
          </cell>
        </row>
        <row r="197">
          <cell r="A197" t="str">
            <v>80200001</v>
          </cell>
          <cell r="B197" t="str">
            <v>REFRIGERANT REDUCTEUR FOUR K1201</v>
          </cell>
          <cell r="C197">
            <v>1</v>
          </cell>
          <cell r="D197" t="str">
            <v>L</v>
          </cell>
        </row>
        <row r="198">
          <cell r="A198" t="str">
            <v>45800040</v>
          </cell>
          <cell r="B198" t="str">
            <v>COMPRESSEUR COPELAND SCROLL</v>
          </cell>
          <cell r="C198">
            <v>0</v>
          </cell>
          <cell r="D198" t="str">
            <v>L</v>
          </cell>
        </row>
        <row r="199">
          <cell r="A199" t="str">
            <v>54510151</v>
          </cell>
          <cell r="B199" t="str">
            <v>Variateur bande E110901 ACS800-01-0025-3</v>
          </cell>
          <cell r="C199">
            <v>1</v>
          </cell>
          <cell r="D199" t="str">
            <v>L</v>
          </cell>
        </row>
        <row r="200">
          <cell r="A200" t="str">
            <v>54510007</v>
          </cell>
          <cell r="B200" t="str">
            <v>Ventilateur variateurACS1000</v>
          </cell>
          <cell r="C200">
            <v>0</v>
          </cell>
          <cell r="D200" t="str">
            <v>L</v>
          </cell>
        </row>
        <row r="201">
          <cell r="A201" t="str">
            <v>23390030</v>
          </cell>
          <cell r="B201" t="str">
            <v>vanne kinetrol142-400EL-1000</v>
          </cell>
          <cell r="C201">
            <v>3</v>
          </cell>
          <cell r="D201" t="str">
            <v>M</v>
          </cell>
        </row>
        <row r="202">
          <cell r="A202" t="str">
            <v>87220031</v>
          </cell>
          <cell r="B202" t="str">
            <v>KIT JOINT ETANCH INTERNE GALET CRU</v>
          </cell>
          <cell r="C202">
            <v>1</v>
          </cell>
          <cell r="D202" t="str">
            <v>L</v>
          </cell>
        </row>
        <row r="203">
          <cell r="A203" t="str">
            <v>74010018</v>
          </cell>
          <cell r="B203" t="str">
            <v>POMPE FLOWSERVE 35fv12/H:114m/2900tr/16b</v>
          </cell>
          <cell r="C203">
            <v>0</v>
          </cell>
          <cell r="D203" t="str">
            <v>L</v>
          </cell>
        </row>
        <row r="204">
          <cell r="A204" t="str">
            <v>54510002</v>
          </cell>
          <cell r="B204" t="str">
            <v>IGBT  MODULE+ DRIVAR(S) FS300R17KE3/AG</v>
          </cell>
          <cell r="C204">
            <v>1</v>
          </cell>
          <cell r="D204" t="str">
            <v>L</v>
          </cell>
        </row>
        <row r="205">
          <cell r="A205" t="str">
            <v>35800017</v>
          </cell>
          <cell r="B205" t="str">
            <v>climatiseur 18000 BTU BLANC GREE</v>
          </cell>
          <cell r="C205">
            <v>0</v>
          </cell>
          <cell r="D205" t="str">
            <v>L</v>
          </cell>
        </row>
        <row r="206">
          <cell r="A206" t="str">
            <v>45800036</v>
          </cell>
          <cell r="B206" t="str">
            <v>MOTEUR PAS A PAS ILS1B573S1308</v>
          </cell>
          <cell r="C206">
            <v>0</v>
          </cell>
          <cell r="D206" t="str">
            <v>L</v>
          </cell>
        </row>
        <row r="207">
          <cell r="A207" t="str">
            <v>59610017</v>
          </cell>
          <cell r="B207" t="str">
            <v>boite commande AUMA AC01.2</v>
          </cell>
          <cell r="C207">
            <v>0</v>
          </cell>
          <cell r="D207" t="str">
            <v>L</v>
          </cell>
        </row>
        <row r="208">
          <cell r="A208" t="str">
            <v>54520017</v>
          </cell>
          <cell r="B208" t="str">
            <v>VARIATEUR MDX61B0150-503-4-00/22,2KVA.</v>
          </cell>
          <cell r="C208">
            <v>0</v>
          </cell>
          <cell r="D208" t="str">
            <v>L</v>
          </cell>
        </row>
        <row r="209">
          <cell r="A209" t="str">
            <v>37590005</v>
          </cell>
          <cell r="B209" t="str">
            <v>adjuvant de mouture pour test</v>
          </cell>
          <cell r="C209">
            <v>0</v>
          </cell>
          <cell r="D209" t="str">
            <v>L</v>
          </cell>
        </row>
        <row r="210">
          <cell r="A210" t="str">
            <v>90050013</v>
          </cell>
          <cell r="B210" t="str">
            <v>Cordon d'étanchéité D70mmx12050 KIT FOUR</v>
          </cell>
          <cell r="C210">
            <v>0</v>
          </cell>
          <cell r="D210" t="str">
            <v>L</v>
          </cell>
        </row>
        <row r="211">
          <cell r="A211" t="str">
            <v>90800013</v>
          </cell>
          <cell r="B211" t="str">
            <v>VERIN S/E CAMERA FOUR ZPK-50-0700-G3-8</v>
          </cell>
          <cell r="C211">
            <v>0</v>
          </cell>
          <cell r="D211" t="str">
            <v>L</v>
          </cell>
        </row>
        <row r="212">
          <cell r="A212" t="str">
            <v>53170046</v>
          </cell>
          <cell r="B212" t="str">
            <v>Tiroir complet 55Kw M1Scl10-55</v>
          </cell>
          <cell r="C212">
            <v>0</v>
          </cell>
          <cell r="D212" t="str">
            <v>L</v>
          </cell>
        </row>
        <row r="213">
          <cell r="A213" t="str">
            <v>10230018</v>
          </cell>
          <cell r="B213" t="str">
            <v>BETON DENSIT WEARFLEX 1000</v>
          </cell>
          <cell r="C213">
            <v>2</v>
          </cell>
          <cell r="D213" t="str">
            <v>L</v>
          </cell>
        </row>
        <row r="214">
          <cell r="A214" t="str">
            <v>38300002</v>
          </cell>
          <cell r="B214" t="str">
            <v>LOT SIGNALISATION</v>
          </cell>
          <cell r="C214">
            <v>0</v>
          </cell>
          <cell r="D214" t="str">
            <v>L</v>
          </cell>
        </row>
        <row r="215">
          <cell r="A215" t="str">
            <v>53170043</v>
          </cell>
          <cell r="B215" t="str">
            <v>Tiroir complet 22Kw M2V 5-22</v>
          </cell>
          <cell r="C215">
            <v>0</v>
          </cell>
          <cell r="D215" t="str">
            <v>L</v>
          </cell>
        </row>
        <row r="216">
          <cell r="A216" t="str">
            <v>74010011</v>
          </cell>
          <cell r="B216" t="str">
            <v>POMPE LAWARA Z616-17-6SD FORAGE</v>
          </cell>
          <cell r="C216">
            <v>0</v>
          </cell>
          <cell r="D216" t="str">
            <v>L</v>
          </cell>
        </row>
        <row r="217">
          <cell r="A217" t="str">
            <v>47030011</v>
          </cell>
          <cell r="B217" t="str">
            <v>Amortisseur de vibration</v>
          </cell>
          <cell r="C217">
            <v>1</v>
          </cell>
          <cell r="D217" t="str">
            <v>L</v>
          </cell>
        </row>
        <row r="218">
          <cell r="A218" t="str">
            <v>67370146</v>
          </cell>
          <cell r="B218" t="str">
            <v>ACCOUP RADEX-N115 NENE1 Ø100H7/90H7</v>
          </cell>
          <cell r="C218">
            <v>0</v>
          </cell>
          <cell r="D218" t="str">
            <v>L</v>
          </cell>
        </row>
        <row r="219">
          <cell r="A219" t="str">
            <v>90120030</v>
          </cell>
          <cell r="B219" t="str">
            <v>Pompe SF 4/112 RD- VL</v>
          </cell>
          <cell r="C219">
            <v>0</v>
          </cell>
          <cell r="D219" t="str">
            <v>L</v>
          </cell>
        </row>
        <row r="220">
          <cell r="A220" t="str">
            <v>55800130</v>
          </cell>
          <cell r="B220" t="str">
            <v>MOT-RED 3KW/1400-213TR/KA47DRS100M4BE2HF</v>
          </cell>
          <cell r="C220">
            <v>1</v>
          </cell>
          <cell r="D220" t="str">
            <v>L</v>
          </cell>
        </row>
        <row r="221">
          <cell r="A221" t="str">
            <v>53170045</v>
          </cell>
          <cell r="B221" t="str">
            <v>Tiroir complet 45Kw M1Scl10-45</v>
          </cell>
          <cell r="C221">
            <v>0</v>
          </cell>
          <cell r="D221" t="str">
            <v>L</v>
          </cell>
        </row>
        <row r="222">
          <cell r="A222" t="str">
            <v>65050248</v>
          </cell>
          <cell r="B222" t="str">
            <v>ROULEMENT 6330 c3 isolé</v>
          </cell>
          <cell r="C222">
            <v>0</v>
          </cell>
          <cell r="D222" t="str">
            <v>L</v>
          </cell>
        </row>
        <row r="223">
          <cell r="A223" t="str">
            <v>80200013</v>
          </cell>
          <cell r="B223" t="str">
            <v>Radiateur FP16 DN50 10bar</v>
          </cell>
          <cell r="C223">
            <v>2</v>
          </cell>
          <cell r="D223" t="str">
            <v>L</v>
          </cell>
        </row>
        <row r="224">
          <cell r="A224" t="str">
            <v>76340026</v>
          </cell>
          <cell r="B224" t="str">
            <v>Soufflet chargement vrac ciment</v>
          </cell>
          <cell r="C224">
            <v>1</v>
          </cell>
          <cell r="D224" t="str">
            <v>L</v>
          </cell>
        </row>
        <row r="225">
          <cell r="A225" t="str">
            <v>53170042</v>
          </cell>
          <cell r="B225" t="str">
            <v>Tiroir complet 15Kw M1Scl10-15</v>
          </cell>
          <cell r="C225">
            <v>1</v>
          </cell>
          <cell r="D225" t="str">
            <v>L</v>
          </cell>
        </row>
        <row r="226">
          <cell r="A226" t="str">
            <v>90150065</v>
          </cell>
          <cell r="B226" t="str">
            <v>CHARIOT POUSSE MANUELLE S19/90</v>
          </cell>
          <cell r="C226">
            <v>0</v>
          </cell>
          <cell r="D226" t="str">
            <v>L</v>
          </cell>
        </row>
        <row r="227">
          <cell r="A227" t="str">
            <v>90270028</v>
          </cell>
          <cell r="B227" t="str">
            <v>tete Air Hurricane 4’’</v>
          </cell>
          <cell r="C227">
            <v>3</v>
          </cell>
          <cell r="D227" t="str">
            <v>M</v>
          </cell>
        </row>
        <row r="228">
          <cell r="A228" t="str">
            <v>60040012</v>
          </cell>
          <cell r="B228" t="str">
            <v>CAPTEUR NUMERIQUE RTN 33TC3</v>
          </cell>
          <cell r="C228">
            <v>3</v>
          </cell>
          <cell r="D228" t="str">
            <v>M</v>
          </cell>
        </row>
        <row r="229">
          <cell r="A229" t="str">
            <v>81030008</v>
          </cell>
          <cell r="B229" t="str">
            <v>POMPE NUE À VIS B/P 543 L/MM</v>
          </cell>
          <cell r="C229">
            <v>0</v>
          </cell>
          <cell r="D229" t="str">
            <v>L</v>
          </cell>
        </row>
        <row r="230">
          <cell r="A230" t="str">
            <v>53550036</v>
          </cell>
          <cell r="B230" t="str">
            <v>SEPAM T40+MES114+ACE949-2+MET148-2</v>
          </cell>
          <cell r="C230">
            <v>0</v>
          </cell>
          <cell r="D230" t="str">
            <v>L</v>
          </cell>
        </row>
        <row r="231">
          <cell r="A231" t="str">
            <v>53550037</v>
          </cell>
          <cell r="B231" t="str">
            <v>SEPAM M41+MES114+ACE949-2+MET148-2</v>
          </cell>
          <cell r="C231">
            <v>0</v>
          </cell>
          <cell r="D231" t="str">
            <v>L</v>
          </cell>
        </row>
        <row r="232">
          <cell r="A232" t="str">
            <v>67360008</v>
          </cell>
          <cell r="B232" t="str">
            <v>Accoup ZAPEX ZIN4.5 Ø130n6/125H7</v>
          </cell>
          <cell r="C232">
            <v>1</v>
          </cell>
          <cell r="D232" t="str">
            <v>L</v>
          </cell>
        </row>
        <row r="233">
          <cell r="A233" t="str">
            <v>67360020</v>
          </cell>
          <cell r="B233" t="str">
            <v>Accoup Zapex ZIN4.5 Ø140J7/150H7</v>
          </cell>
          <cell r="C233">
            <v>0</v>
          </cell>
          <cell r="D233" t="str">
            <v>L</v>
          </cell>
        </row>
        <row r="234">
          <cell r="A234" t="str">
            <v>60530052</v>
          </cell>
          <cell r="B234" t="str">
            <v>VANNE B.SPHÉRIQUE 4VOIE GWK-FLK200011698</v>
          </cell>
          <cell r="C234">
            <v>0</v>
          </cell>
          <cell r="D234" t="str">
            <v>L</v>
          </cell>
        </row>
        <row r="235">
          <cell r="A235" t="str">
            <v>87010007</v>
          </cell>
          <cell r="B235" t="str">
            <v>JOINT EN V 72  ETANCH. CARTER PAL.FIX</v>
          </cell>
          <cell r="C235">
            <v>0</v>
          </cell>
          <cell r="D235" t="str">
            <v>L</v>
          </cell>
        </row>
        <row r="236">
          <cell r="A236" t="str">
            <v>76010016</v>
          </cell>
          <cell r="B236" t="str">
            <v>Sas Rotatif Type: ZS-F 190/5</v>
          </cell>
          <cell r="C236">
            <v>1</v>
          </cell>
          <cell r="D236" t="str">
            <v>L</v>
          </cell>
        </row>
        <row r="237">
          <cell r="A237" t="str">
            <v>65050246</v>
          </cell>
          <cell r="B237" t="str">
            <v>ROULEMENT NU238 C3 isolé</v>
          </cell>
          <cell r="C237">
            <v>1</v>
          </cell>
          <cell r="D237" t="str">
            <v>L</v>
          </cell>
        </row>
        <row r="238">
          <cell r="A238" t="str">
            <v>20050012</v>
          </cell>
          <cell r="B238" t="str">
            <v>Tôle rechargée hardpalte 100s 6+4 1500*3</v>
          </cell>
          <cell r="C238">
            <v>0</v>
          </cell>
          <cell r="D238" t="str">
            <v>L</v>
          </cell>
        </row>
        <row r="239">
          <cell r="A239" t="str">
            <v>23070013</v>
          </cell>
          <cell r="B239" t="str">
            <v>Coudes et conduites transport grignon</v>
          </cell>
          <cell r="C239">
            <v>1</v>
          </cell>
          <cell r="D239" t="str">
            <v>L</v>
          </cell>
        </row>
        <row r="240">
          <cell r="A240" t="str">
            <v>55800118</v>
          </cell>
          <cell r="B240" t="str">
            <v>MOT-RED2,2KW/1400/86TR/R47DRS90L4</v>
          </cell>
          <cell r="C240">
            <v>0</v>
          </cell>
          <cell r="D240" t="str">
            <v>L</v>
          </cell>
        </row>
        <row r="241">
          <cell r="A241" t="str">
            <v>60010014</v>
          </cell>
          <cell r="B241" t="str">
            <v>KIT DE RECHANGE POUR SONDE SP2200</v>
          </cell>
          <cell r="C241">
            <v>0</v>
          </cell>
          <cell r="D241" t="str">
            <v>L</v>
          </cell>
        </row>
        <row r="242">
          <cell r="A242" t="str">
            <v>90270008</v>
          </cell>
          <cell r="B242" t="str">
            <v>TÊTE AIRCHOC 5DN100 TE510H23A5</v>
          </cell>
          <cell r="C242">
            <v>2</v>
          </cell>
          <cell r="D242" t="str">
            <v>L</v>
          </cell>
        </row>
        <row r="243">
          <cell r="A243" t="str">
            <v>55800140</v>
          </cell>
          <cell r="B243" t="str">
            <v>MOT-RED 5,5KW/1445-63TR/KA77DRS132S4BE11</v>
          </cell>
          <cell r="C243">
            <v>0</v>
          </cell>
          <cell r="D243" t="str">
            <v>L</v>
          </cell>
        </row>
        <row r="244">
          <cell r="A244" t="str">
            <v>14010050</v>
          </cell>
          <cell r="B244" t="str">
            <v>Fourniture blindage broyeur ciment</v>
          </cell>
          <cell r="C244">
            <v>0</v>
          </cell>
          <cell r="D244" t="str">
            <v>L</v>
          </cell>
        </row>
        <row r="245">
          <cell r="A245" t="str">
            <v>65040146</v>
          </cell>
          <cell r="B245" t="str">
            <v>RLT a rotule 24164 CCK30/W33</v>
          </cell>
          <cell r="C245">
            <v>0</v>
          </cell>
          <cell r="D245" t="str">
            <v>L</v>
          </cell>
        </row>
        <row r="246">
          <cell r="A246" t="str">
            <v>45800192</v>
          </cell>
          <cell r="B246" t="str">
            <v>Bac d'alimentation du broyeur, APM Révis</v>
          </cell>
          <cell r="C246">
            <v>1</v>
          </cell>
          <cell r="D246" t="str">
            <v>L</v>
          </cell>
        </row>
        <row r="247">
          <cell r="A247" t="str">
            <v>57090023</v>
          </cell>
          <cell r="B247" t="str">
            <v>SCALANCE X212-2 Réf : 212-2BB00-2AA3</v>
          </cell>
          <cell r="C247">
            <v>0</v>
          </cell>
          <cell r="D247" t="str">
            <v>L</v>
          </cell>
        </row>
        <row r="248">
          <cell r="A248" t="str">
            <v>60040013</v>
          </cell>
          <cell r="B248" t="str">
            <v>CAPTEUR NUMERIQUE RTN 47TC3</v>
          </cell>
          <cell r="C248">
            <v>0</v>
          </cell>
          <cell r="D248" t="str">
            <v>L</v>
          </cell>
        </row>
        <row r="249">
          <cell r="A249" t="str">
            <v>80200017</v>
          </cell>
          <cell r="B249" t="str">
            <v>REFREGERANT REDUCTEUR BROYEUR CHARBON</v>
          </cell>
          <cell r="C249">
            <v>0</v>
          </cell>
          <cell r="D249" t="str">
            <v>L</v>
          </cell>
        </row>
        <row r="250">
          <cell r="A250" t="str">
            <v>80200018</v>
          </cell>
          <cell r="B250" t="str">
            <v>Echangeur palier libre charbon</v>
          </cell>
          <cell r="C250">
            <v>0</v>
          </cell>
          <cell r="D250" t="str">
            <v>L</v>
          </cell>
        </row>
        <row r="251">
          <cell r="A251" t="str">
            <v>53130145</v>
          </cell>
          <cell r="B251" t="str">
            <v>CONTACTEUR ABB  EK 550-IEC 60947-4-1</v>
          </cell>
          <cell r="C251">
            <v>0</v>
          </cell>
          <cell r="D251" t="str">
            <v>L</v>
          </cell>
        </row>
        <row r="252">
          <cell r="A252" t="str">
            <v>71250025</v>
          </cell>
          <cell r="B252" t="str">
            <v>50-ROULEAU AMMORTISSEUR</v>
          </cell>
          <cell r="C252">
            <v>0</v>
          </cell>
          <cell r="D252" t="str">
            <v>L</v>
          </cell>
        </row>
        <row r="253">
          <cell r="A253" t="str">
            <v>80200014</v>
          </cell>
          <cell r="B253" t="str">
            <v>Réfrigérant palier libre N1121</v>
          </cell>
          <cell r="C253">
            <v>0</v>
          </cell>
          <cell r="D253" t="str">
            <v>L</v>
          </cell>
        </row>
        <row r="254">
          <cell r="A254" t="str">
            <v>78010019</v>
          </cell>
          <cell r="B254" t="str">
            <v>Kit révision soupape aspiration réf 2044</v>
          </cell>
          <cell r="C254">
            <v>1</v>
          </cell>
          <cell r="D254" t="str">
            <v>L</v>
          </cell>
        </row>
        <row r="255">
          <cell r="A255" t="str">
            <v>10230046</v>
          </cell>
          <cell r="B255" t="str">
            <v>REOTIX RX-92 CSI AC</v>
          </cell>
          <cell r="C255">
            <v>0</v>
          </cell>
          <cell r="D255" t="str">
            <v>L</v>
          </cell>
        </row>
        <row r="256">
          <cell r="A256" t="str">
            <v>75100048</v>
          </cell>
          <cell r="B256" t="str">
            <v>guide câble pour palan précalcinateur</v>
          </cell>
          <cell r="C256">
            <v>1</v>
          </cell>
          <cell r="D256" t="str">
            <v>L</v>
          </cell>
        </row>
        <row r="257">
          <cell r="A257" t="str">
            <v>23070012</v>
          </cell>
          <cell r="B257" t="str">
            <v>Coude grignon d'olive</v>
          </cell>
          <cell r="C257">
            <v>0</v>
          </cell>
          <cell r="D257" t="str">
            <v>L</v>
          </cell>
        </row>
        <row r="258">
          <cell r="A258" t="str">
            <v>45800013</v>
          </cell>
          <cell r="B258" t="str">
            <v>BOITE DE SORTIE POUR APM MONTÉE</v>
          </cell>
          <cell r="C258">
            <v>0</v>
          </cell>
          <cell r="D258" t="str">
            <v>L</v>
          </cell>
        </row>
        <row r="259">
          <cell r="A259" t="str">
            <v>55070036</v>
          </cell>
          <cell r="B259" t="str">
            <v>Moto-Réducteur bande 2 GO</v>
          </cell>
          <cell r="C259">
            <v>0</v>
          </cell>
          <cell r="D259" t="str">
            <v>L</v>
          </cell>
        </row>
        <row r="260">
          <cell r="A260" t="str">
            <v>67370081</v>
          </cell>
          <cell r="B260" t="str">
            <v>JEU ELEMENT FLEXIBLE PENCOFLEXPN280LL</v>
          </cell>
          <cell r="C260">
            <v>1</v>
          </cell>
          <cell r="D260" t="str">
            <v>L</v>
          </cell>
        </row>
        <row r="261">
          <cell r="A261" t="str">
            <v>35800019</v>
          </cell>
          <cell r="B261" t="str">
            <v>UNITE GUINABLE 24000 BTU BOCH INVERTER</v>
          </cell>
          <cell r="C261">
            <v>0</v>
          </cell>
          <cell r="D261" t="str">
            <v>L</v>
          </cell>
        </row>
        <row r="262">
          <cell r="A262" t="str">
            <v>65200224</v>
          </cell>
          <cell r="B262" t="str">
            <v>Palier GOS 220 BL</v>
          </cell>
          <cell r="C262">
            <v>1</v>
          </cell>
          <cell r="D262" t="str">
            <v>L</v>
          </cell>
        </row>
        <row r="263">
          <cell r="A263" t="str">
            <v>53170041</v>
          </cell>
          <cell r="B263" t="str">
            <v>Tiroir complet 11Kw M2V 3-11</v>
          </cell>
          <cell r="C263">
            <v>0</v>
          </cell>
          <cell r="D263" t="str">
            <v>L</v>
          </cell>
        </row>
        <row r="264">
          <cell r="A264" t="str">
            <v>45310112</v>
          </cell>
          <cell r="B264" t="str">
            <v>CABLE HAUT TENSION A038200</v>
          </cell>
          <cell r="C264">
            <v>0</v>
          </cell>
          <cell r="D264" t="str">
            <v>L</v>
          </cell>
        </row>
        <row r="265">
          <cell r="A265" t="str">
            <v>67110135</v>
          </cell>
          <cell r="B265" t="str">
            <v>Anti-devireur RS FXM 170- 63SX/H 80</v>
          </cell>
          <cell r="C265">
            <v>0</v>
          </cell>
          <cell r="D265" t="str">
            <v>L</v>
          </cell>
        </row>
        <row r="266">
          <cell r="A266" t="str">
            <v>53550025</v>
          </cell>
          <cell r="B266" t="str">
            <v>SEPAM S40</v>
          </cell>
          <cell r="C266">
            <v>0</v>
          </cell>
          <cell r="D266" t="str">
            <v>L</v>
          </cell>
        </row>
        <row r="267">
          <cell r="A267" t="str">
            <v>60010060</v>
          </cell>
          <cell r="B267" t="str">
            <v>THERMOCOUPLE TYPE S  0-1400° 800 mm</v>
          </cell>
          <cell r="C267">
            <v>1</v>
          </cell>
          <cell r="D267" t="str">
            <v>L</v>
          </cell>
        </row>
        <row r="268">
          <cell r="A268" t="str">
            <v>60040011</v>
          </cell>
          <cell r="B268" t="str">
            <v>CAPTEUR DE PESAGE RTN 1,0C3 AVEC PIED</v>
          </cell>
          <cell r="C268">
            <v>1</v>
          </cell>
          <cell r="D268" t="str">
            <v>L</v>
          </cell>
        </row>
        <row r="269">
          <cell r="A269" t="str">
            <v>55800093</v>
          </cell>
          <cell r="B269" t="str">
            <v>MR séparateur mag-2,2kw-1457/72,8tr</v>
          </cell>
          <cell r="C269">
            <v>0</v>
          </cell>
          <cell r="D269" t="str">
            <v>L</v>
          </cell>
        </row>
        <row r="270">
          <cell r="A270" t="str">
            <v>74010016</v>
          </cell>
          <cell r="B270" t="str">
            <v>Pompe de recirculation 65m³/h</v>
          </cell>
          <cell r="C270">
            <v>1</v>
          </cell>
          <cell r="D270" t="str">
            <v>L</v>
          </cell>
        </row>
        <row r="271">
          <cell r="A271" t="str">
            <v>65200225</v>
          </cell>
          <cell r="B271" t="str">
            <v>Palier GOS 220 BF</v>
          </cell>
          <cell r="C271">
            <v>1</v>
          </cell>
          <cell r="D271" t="str">
            <v>L</v>
          </cell>
        </row>
        <row r="272">
          <cell r="A272" t="str">
            <v>65210089</v>
          </cell>
          <cell r="B272" t="str">
            <v>sys étanchéité pignon broyeur charbon</v>
          </cell>
          <cell r="C272">
            <v>0</v>
          </cell>
          <cell r="D272" t="str">
            <v>L</v>
          </cell>
        </row>
        <row r="273">
          <cell r="A273" t="str">
            <v>87220015</v>
          </cell>
          <cell r="B273" t="str">
            <v>BAGUE SOUS JOINT Rep 8  galet cru E11.21</v>
          </cell>
          <cell r="C273">
            <v>0</v>
          </cell>
          <cell r="D273" t="str">
            <v>L</v>
          </cell>
        </row>
        <row r="274">
          <cell r="A274" t="str">
            <v>76340024</v>
          </cell>
          <cell r="B274" t="str">
            <v>TAMBOUR ENTRAINEMENT SA77D190  E11.02.02</v>
          </cell>
          <cell r="C274">
            <v>0</v>
          </cell>
          <cell r="D274" t="str">
            <v>L</v>
          </cell>
        </row>
        <row r="275">
          <cell r="A275" t="str">
            <v>51040039</v>
          </cell>
          <cell r="B275" t="str">
            <v>LAMPE BALISAGE AERIEN HISTI réf 13110</v>
          </cell>
          <cell r="C275">
            <v>0</v>
          </cell>
          <cell r="D275" t="str">
            <v>L</v>
          </cell>
        </row>
        <row r="276">
          <cell r="A276" t="str">
            <v>65080001</v>
          </cell>
          <cell r="B276" t="str">
            <v>RLT butee 51222</v>
          </cell>
          <cell r="C276">
            <v>0</v>
          </cell>
          <cell r="D276" t="str">
            <v>L</v>
          </cell>
        </row>
        <row r="277">
          <cell r="A277" t="str">
            <v>65080002</v>
          </cell>
          <cell r="B277" t="str">
            <v>RLT butee 81172</v>
          </cell>
          <cell r="C277">
            <v>0</v>
          </cell>
          <cell r="D277" t="str">
            <v>L</v>
          </cell>
        </row>
        <row r="278">
          <cell r="A278" t="str">
            <v>65040141</v>
          </cell>
          <cell r="B278" t="str">
            <v>RLT a rotule 23952 CA/W33</v>
          </cell>
          <cell r="C278">
            <v>0</v>
          </cell>
          <cell r="D278" t="str">
            <v>L</v>
          </cell>
        </row>
        <row r="279">
          <cell r="A279" t="str">
            <v>65040142</v>
          </cell>
          <cell r="B279" t="str">
            <v>RLT a rotule 23988 CA/W33</v>
          </cell>
          <cell r="C279">
            <v>0</v>
          </cell>
          <cell r="D279" t="str">
            <v>L</v>
          </cell>
        </row>
        <row r="280">
          <cell r="A280" t="str">
            <v>67440009</v>
          </cell>
          <cell r="B280" t="str">
            <v>Jeu de tampons caoutchouc  Rupex RWN560</v>
          </cell>
          <cell r="C280">
            <v>0</v>
          </cell>
          <cell r="D280" t="str">
            <v>L</v>
          </cell>
        </row>
        <row r="281">
          <cell r="A281" t="str">
            <v>10230048</v>
          </cell>
          <cell r="B281" t="str">
            <v>REOTIX RX-565 CSI AC S-L</v>
          </cell>
          <cell r="C281">
            <v>1</v>
          </cell>
          <cell r="D281" t="str">
            <v>L</v>
          </cell>
        </row>
        <row r="282">
          <cell r="A282" t="str">
            <v>10230038</v>
          </cell>
          <cell r="B282" t="str">
            <v>LIQUIDE LIGANT S-3</v>
          </cell>
          <cell r="C282">
            <v>1</v>
          </cell>
          <cell r="D282" t="str">
            <v>L</v>
          </cell>
        </row>
        <row r="283">
          <cell r="A283" t="str">
            <v>55520064</v>
          </cell>
          <cell r="B283" t="str">
            <v>DEMARREUR PROGRESSIF 3RW4427-1BC44</v>
          </cell>
          <cell r="C283">
            <v>0</v>
          </cell>
          <cell r="D283" t="str">
            <v>L</v>
          </cell>
        </row>
        <row r="284">
          <cell r="A284" t="str">
            <v>81850001</v>
          </cell>
          <cell r="B284" t="str">
            <v>VANNE PROPORTIONNELLE REXROTH 3DREPE 6C</v>
          </cell>
          <cell r="C284">
            <v>1</v>
          </cell>
          <cell r="D284" t="str">
            <v>L</v>
          </cell>
        </row>
        <row r="285">
          <cell r="A285" t="str">
            <v>89010112</v>
          </cell>
          <cell r="B285" t="str">
            <v>SOUPAPE DE LIMITATION DE PRESSION</v>
          </cell>
          <cell r="C285">
            <v>0</v>
          </cell>
          <cell r="D285" t="str">
            <v>L</v>
          </cell>
        </row>
        <row r="286">
          <cell r="A286" t="str">
            <v>67360026</v>
          </cell>
          <cell r="B286" t="str">
            <v>Accoup Zapex ZIN4 Ø120J7/125H7</v>
          </cell>
          <cell r="C286">
            <v>0</v>
          </cell>
          <cell r="D286" t="str">
            <v>L</v>
          </cell>
        </row>
        <row r="287">
          <cell r="A287" t="str">
            <v>54910005</v>
          </cell>
          <cell r="B287" t="str">
            <v>AFFICHEUR DISOMAT TERSUS</v>
          </cell>
          <cell r="C287">
            <v>3</v>
          </cell>
          <cell r="D287" t="str">
            <v>M</v>
          </cell>
        </row>
        <row r="288">
          <cell r="A288" t="str">
            <v>55800076</v>
          </cell>
          <cell r="B288" t="str">
            <v>MR-9kw-1500/132tr-xx-A87DRS132MC4 BE11</v>
          </cell>
          <cell r="C288">
            <v>0</v>
          </cell>
          <cell r="D288" t="str">
            <v>L</v>
          </cell>
        </row>
        <row r="289">
          <cell r="A289" t="str">
            <v>74010014</v>
          </cell>
          <cell r="B289" t="str">
            <v>Pompe de recirculation 190m³/h</v>
          </cell>
          <cell r="C289">
            <v>0</v>
          </cell>
          <cell r="D289" t="str">
            <v>L</v>
          </cell>
        </row>
        <row r="290">
          <cell r="A290" t="str">
            <v>60700012</v>
          </cell>
          <cell r="B290" t="str">
            <v>APPAREIL DE COMMANDE LOCALE VLG 20100</v>
          </cell>
          <cell r="C290">
            <v>0</v>
          </cell>
          <cell r="D290" t="str">
            <v>L</v>
          </cell>
        </row>
        <row r="291">
          <cell r="A291" t="str">
            <v>55070029</v>
          </cell>
          <cell r="B291" t="str">
            <v>Mot-red 9.2 kw/1470-277 rpm/RF87 DRN132L</v>
          </cell>
          <cell r="C291">
            <v>0</v>
          </cell>
          <cell r="D291" t="str">
            <v>L</v>
          </cell>
        </row>
        <row r="292">
          <cell r="A292" t="str">
            <v>86020022</v>
          </cell>
          <cell r="B292" t="str">
            <v>Chariot porte galet herse</v>
          </cell>
          <cell r="C292">
            <v>1</v>
          </cell>
          <cell r="D292" t="str">
            <v>L</v>
          </cell>
        </row>
        <row r="293">
          <cell r="A293" t="str">
            <v>54510001</v>
          </cell>
          <cell r="B293" t="str">
            <v>FS450R17KE3/AGDR-81C S 3AUA0000109339</v>
          </cell>
          <cell r="C293">
            <v>0</v>
          </cell>
          <cell r="D293" t="str">
            <v>L</v>
          </cell>
        </row>
        <row r="294">
          <cell r="A294" t="str">
            <v>55010221</v>
          </cell>
          <cell r="B294" t="str">
            <v>Mot-22kw1500trHaxe180B3</v>
          </cell>
          <cell r="C294">
            <v>1</v>
          </cell>
          <cell r="D294" t="str">
            <v>L</v>
          </cell>
        </row>
        <row r="295">
          <cell r="A295" t="str">
            <v>89010145</v>
          </cell>
          <cell r="B295" t="str">
            <v>Rotule verin BC GE200 UK 2RS</v>
          </cell>
          <cell r="C295">
            <v>1</v>
          </cell>
          <cell r="D295" t="str">
            <v>L</v>
          </cell>
        </row>
        <row r="296">
          <cell r="A296" t="str">
            <v>74010013</v>
          </cell>
          <cell r="B296" t="str">
            <v>Pompe d'appoint d'eau 20m³/h</v>
          </cell>
          <cell r="C296">
            <v>1</v>
          </cell>
          <cell r="D296" t="str">
            <v>L</v>
          </cell>
        </row>
        <row r="297">
          <cell r="A297" t="str">
            <v>55400007</v>
          </cell>
          <cell r="B297" t="str">
            <v>MOTF-2,5 / 1,6kw1500trHaxeXXXX</v>
          </cell>
          <cell r="C297">
            <v>0</v>
          </cell>
          <cell r="D297" t="str">
            <v>L</v>
          </cell>
        </row>
        <row r="298">
          <cell r="A298" t="str">
            <v>89010136</v>
          </cell>
          <cell r="B298" t="str">
            <v>VERIN HYDRAULIQUE POLYTR.D4843 K13.0102</v>
          </cell>
          <cell r="C298">
            <v>2</v>
          </cell>
          <cell r="D298" t="str">
            <v>L</v>
          </cell>
        </row>
        <row r="299">
          <cell r="A299" t="str">
            <v>87240001</v>
          </cell>
          <cell r="B299" t="str">
            <v>BAGUE SUPPORT DE SONDE CODE:14194630</v>
          </cell>
          <cell r="C299">
            <v>0</v>
          </cell>
          <cell r="D299" t="str">
            <v>L</v>
          </cell>
        </row>
        <row r="300">
          <cell r="A300" t="str">
            <v>91500157</v>
          </cell>
          <cell r="B300" t="str">
            <v>Centrale hydraulique 20L 140 bar 3.7CC</v>
          </cell>
          <cell r="C300">
            <v>0</v>
          </cell>
          <cell r="D300" t="str">
            <v>L</v>
          </cell>
        </row>
        <row r="301">
          <cell r="A301" t="str">
            <v>55010255</v>
          </cell>
          <cell r="B301" t="str">
            <v>moteur tour de refroidissement cuisson</v>
          </cell>
          <cell r="C301">
            <v>0</v>
          </cell>
          <cell r="D301" t="str">
            <v>L</v>
          </cell>
        </row>
        <row r="302">
          <cell r="A302" t="str">
            <v>78290001</v>
          </cell>
          <cell r="B302" t="str">
            <v>Kit réparation vanne aspiration 207500.0</v>
          </cell>
          <cell r="C302">
            <v>1</v>
          </cell>
          <cell r="D302" t="str">
            <v>L</v>
          </cell>
        </row>
        <row r="303">
          <cell r="A303" t="str">
            <v>20060004</v>
          </cell>
          <cell r="B303" t="str">
            <v>TOLE INOX 304-1000x2000 EP12MM</v>
          </cell>
          <cell r="C303">
            <v>0</v>
          </cell>
          <cell r="D303" t="str">
            <v>L</v>
          </cell>
        </row>
        <row r="304">
          <cell r="A304" t="str">
            <v>75020073</v>
          </cell>
          <cell r="B304" t="str">
            <v>RAIL CABLE ALIMENT.PALAN VZ4160S/1F45SO</v>
          </cell>
          <cell r="C304">
            <v>0</v>
          </cell>
          <cell r="D304" t="str">
            <v>L</v>
          </cell>
        </row>
        <row r="305">
          <cell r="A305" t="str">
            <v>87240024</v>
          </cell>
          <cell r="B305" t="str">
            <v>POCHETTE DE JOINTS POUR VÉRIN RG340/150…</v>
          </cell>
          <cell r="C305">
            <v>0</v>
          </cell>
          <cell r="D305" t="str">
            <v>L</v>
          </cell>
        </row>
        <row r="306">
          <cell r="A306" t="str">
            <v>71140015</v>
          </cell>
          <cell r="B306" t="str">
            <v>Racleur bande A1110</v>
          </cell>
          <cell r="C306">
            <v>0</v>
          </cell>
          <cell r="D306" t="str">
            <v>L</v>
          </cell>
        </row>
        <row r="307">
          <cell r="A307" t="str">
            <v>54520014</v>
          </cell>
          <cell r="B307" t="str">
            <v>VARIATEUR430/15KW /6SE6430-2UD31-5CA0</v>
          </cell>
          <cell r="C307">
            <v>0</v>
          </cell>
          <cell r="D307" t="str">
            <v>L</v>
          </cell>
        </row>
        <row r="308">
          <cell r="A308" t="str">
            <v>71250027</v>
          </cell>
          <cell r="B308" t="str">
            <v>Station autocentreuse B18</v>
          </cell>
          <cell r="C308">
            <v>0</v>
          </cell>
          <cell r="D308" t="str">
            <v>L</v>
          </cell>
        </row>
        <row r="309">
          <cell r="A309" t="str">
            <v>54710009</v>
          </cell>
          <cell r="B309" t="str">
            <v>Résistance homopolaire</v>
          </cell>
          <cell r="C309">
            <v>0</v>
          </cell>
          <cell r="D309" t="str">
            <v>L</v>
          </cell>
        </row>
        <row r="310">
          <cell r="A310" t="str">
            <v>55800117</v>
          </cell>
          <cell r="B310" t="str">
            <v>MOT-RED1,5KW/1395/86TR/R47DRS90M4BE2</v>
          </cell>
          <cell r="C310">
            <v>0</v>
          </cell>
          <cell r="D310" t="str">
            <v>L</v>
          </cell>
        </row>
        <row r="311">
          <cell r="A311" t="str">
            <v>65200219</v>
          </cell>
          <cell r="B311" t="str">
            <v>PALIER POUR TAMBOUR  DOSEUR E11.02</v>
          </cell>
          <cell r="C311">
            <v>0</v>
          </cell>
          <cell r="D311" t="str">
            <v>L</v>
          </cell>
        </row>
        <row r="312">
          <cell r="A312" t="str">
            <v>10230041</v>
          </cell>
          <cell r="B312" t="str">
            <v>PROTIX PR-20 BT</v>
          </cell>
          <cell r="C312">
            <v>2</v>
          </cell>
          <cell r="D312" t="str">
            <v>L</v>
          </cell>
        </row>
        <row r="313">
          <cell r="A313" t="str">
            <v>12010002</v>
          </cell>
          <cell r="B313" t="str">
            <v>BOULET EN ACIER MAXICROM DIAM.20</v>
          </cell>
          <cell r="C313">
            <v>0</v>
          </cell>
          <cell r="D313" t="str">
            <v>L</v>
          </cell>
        </row>
        <row r="314">
          <cell r="A314" t="str">
            <v>60470018</v>
          </cell>
          <cell r="B314" t="str">
            <v>INDICATEUR DÉBIT DN50 PLAGE 80/160 L/MN</v>
          </cell>
          <cell r="C314">
            <v>0</v>
          </cell>
          <cell r="D314" t="str">
            <v>L</v>
          </cell>
        </row>
        <row r="315">
          <cell r="A315" t="str">
            <v>23060001</v>
          </cell>
          <cell r="B315" t="str">
            <v>tube inox réfractaire 107/115 long 6m</v>
          </cell>
          <cell r="C315">
            <v>0</v>
          </cell>
          <cell r="D315" t="str">
            <v>L</v>
          </cell>
        </row>
        <row r="316">
          <cell r="A316" t="str">
            <v>65200172</v>
          </cell>
          <cell r="B316" t="str">
            <v>Palier GOS 528 BF</v>
          </cell>
          <cell r="C316">
            <v>0</v>
          </cell>
          <cell r="D316" t="str">
            <v>L</v>
          </cell>
        </row>
        <row r="317">
          <cell r="A317" t="str">
            <v>53170044</v>
          </cell>
          <cell r="B317" t="str">
            <v>Tiroir complet 37Kw M1Scl10-37</v>
          </cell>
          <cell r="C317">
            <v>0</v>
          </cell>
          <cell r="D317" t="str">
            <v>L</v>
          </cell>
        </row>
        <row r="318">
          <cell r="A318" t="str">
            <v>75020056</v>
          </cell>
          <cell r="B318" t="str">
            <v>FREIN POUR PALAN type BFK 458-18N</v>
          </cell>
          <cell r="C318">
            <v>1</v>
          </cell>
          <cell r="D318" t="str">
            <v>L</v>
          </cell>
        </row>
        <row r="319">
          <cell r="A319" t="str">
            <v>10230036</v>
          </cell>
          <cell r="B319" t="str">
            <v>BETON MORTERO AM100 KROSAKI</v>
          </cell>
          <cell r="C319">
            <v>1</v>
          </cell>
          <cell r="D319" t="str">
            <v>L</v>
          </cell>
        </row>
        <row r="320">
          <cell r="A320" t="str">
            <v>71100001</v>
          </cell>
          <cell r="B320" t="str">
            <v>Produit SICOWAT et protection MICOM.</v>
          </cell>
          <cell r="C320">
            <v>0</v>
          </cell>
          <cell r="D320" t="str">
            <v>L</v>
          </cell>
        </row>
        <row r="321">
          <cell r="A321" t="str">
            <v>38300001</v>
          </cell>
          <cell r="B321" t="str">
            <v>panneaux signalisation usine</v>
          </cell>
          <cell r="C321">
            <v>0</v>
          </cell>
          <cell r="D321" t="str">
            <v>L</v>
          </cell>
        </row>
        <row r="322">
          <cell r="A322" t="str">
            <v>10230042</v>
          </cell>
          <cell r="B322" t="str">
            <v>PROTIX PR-892 EXTRA</v>
          </cell>
          <cell r="C322">
            <v>0</v>
          </cell>
          <cell r="D322" t="str">
            <v>L</v>
          </cell>
        </row>
        <row r="323">
          <cell r="A323" t="str">
            <v>75020019</v>
          </cell>
          <cell r="B323" t="str">
            <v>SERRURE  9038 673-102</v>
          </cell>
          <cell r="C323">
            <v>0</v>
          </cell>
          <cell r="D323" t="str">
            <v>L</v>
          </cell>
        </row>
        <row r="324">
          <cell r="A324" t="str">
            <v>60530035</v>
          </cell>
          <cell r="B324" t="str">
            <v>POMPE PRELEVEMENT ANALYSUER GAZ</v>
          </cell>
          <cell r="C324">
            <v>0</v>
          </cell>
          <cell r="D324" t="str">
            <v>L</v>
          </cell>
        </row>
        <row r="325">
          <cell r="A325" t="str">
            <v>87010013</v>
          </cell>
          <cell r="B325" t="str">
            <v>Microphone  référence:170610 POUR N11.21</v>
          </cell>
          <cell r="C325">
            <v>0</v>
          </cell>
          <cell r="D325" t="str">
            <v>L</v>
          </cell>
        </row>
        <row r="326">
          <cell r="A326" t="str">
            <v>67110134</v>
          </cell>
          <cell r="B326" t="str">
            <v>Anti-devireur reducteur H1112</v>
          </cell>
          <cell r="C326">
            <v>0</v>
          </cell>
          <cell r="D326" t="str">
            <v>L</v>
          </cell>
        </row>
        <row r="327">
          <cell r="A327" t="str">
            <v>59600159</v>
          </cell>
          <cell r="B327" t="str">
            <v>Bloc distributeurs parker réducteur</v>
          </cell>
          <cell r="C327">
            <v>1</v>
          </cell>
          <cell r="D327" t="str">
            <v>L</v>
          </cell>
        </row>
        <row r="328">
          <cell r="A328" t="str">
            <v>75020133</v>
          </cell>
          <cell r="B328" t="str">
            <v>ACTUATOR SA07.6 AUMA SPEED 63 RPM</v>
          </cell>
          <cell r="C328">
            <v>1</v>
          </cell>
          <cell r="D328" t="str">
            <v>L</v>
          </cell>
        </row>
        <row r="329">
          <cell r="A329" t="str">
            <v>75020134</v>
          </cell>
          <cell r="B329" t="str">
            <v>ACTUATOR SA07.6 AUMA SPEED 125 RPM</v>
          </cell>
          <cell r="C329">
            <v>0</v>
          </cell>
          <cell r="D329" t="str">
            <v>L</v>
          </cell>
        </row>
        <row r="330">
          <cell r="A330" t="str">
            <v>91130071</v>
          </cell>
          <cell r="B330" t="str">
            <v>Arbre pour tambour de commande bande1G.O</v>
          </cell>
          <cell r="C330">
            <v>1</v>
          </cell>
          <cell r="D330" t="str">
            <v>L</v>
          </cell>
        </row>
        <row r="331">
          <cell r="A331" t="str">
            <v>87210006</v>
          </cell>
          <cell r="B331" t="str">
            <v>VANNE DE REGULATION  SERIE EDELLE E2-2VO</v>
          </cell>
          <cell r="C331">
            <v>0</v>
          </cell>
          <cell r="D331" t="str">
            <v>L</v>
          </cell>
        </row>
        <row r="332">
          <cell r="A332" t="str">
            <v>45310042</v>
          </cell>
          <cell r="B332" t="str">
            <v>MOTEUR DE ROTATION  REF : A037582</v>
          </cell>
          <cell r="C332">
            <v>0</v>
          </cell>
          <cell r="D332" t="str">
            <v>L</v>
          </cell>
        </row>
        <row r="333">
          <cell r="A333" t="str">
            <v>55800149</v>
          </cell>
          <cell r="B333" t="str">
            <v>MOT-RED 3KW/1400-58TR/KA67/DTRS100M4BE5</v>
          </cell>
          <cell r="C333">
            <v>1</v>
          </cell>
          <cell r="D333" t="str">
            <v>L</v>
          </cell>
        </row>
        <row r="334">
          <cell r="A334" t="str">
            <v>12010004</v>
          </cell>
          <cell r="B334" t="str">
            <v>BOULET EN ACIER MAXICROM DIAM.30</v>
          </cell>
          <cell r="C334">
            <v>4</v>
          </cell>
          <cell r="D334" t="str">
            <v>M</v>
          </cell>
        </row>
        <row r="335">
          <cell r="A335" t="str">
            <v>37590006</v>
          </cell>
          <cell r="B335" t="str">
            <v>Adjuvant retardateur de prise</v>
          </cell>
          <cell r="C335">
            <v>12</v>
          </cell>
          <cell r="D335" t="str">
            <v>H</v>
          </cell>
        </row>
        <row r="336">
          <cell r="A336" t="str">
            <v>55800141</v>
          </cell>
          <cell r="B336" t="str">
            <v>MOT-RED 4KW/1440-33TR/FA77DRS100LC4BE5HF</v>
          </cell>
          <cell r="C336">
            <v>0</v>
          </cell>
          <cell r="D336" t="str">
            <v>L</v>
          </cell>
        </row>
        <row r="337">
          <cell r="A337" t="str">
            <v>89010030</v>
          </cell>
          <cell r="B337" t="str">
            <v>CADRES D'ÉTANCHÉITÉ  ART:30034309 RP1.12</v>
          </cell>
          <cell r="C337">
            <v>1</v>
          </cell>
          <cell r="D337" t="str">
            <v>L</v>
          </cell>
        </row>
        <row r="338">
          <cell r="A338" t="str">
            <v>78610112</v>
          </cell>
          <cell r="B338" t="str">
            <v>Verin Parker-B464-47-2070 COMPLET</v>
          </cell>
          <cell r="C338">
            <v>0</v>
          </cell>
          <cell r="D338" t="str">
            <v>L</v>
          </cell>
        </row>
        <row r="339">
          <cell r="A339" t="str">
            <v>78350017</v>
          </cell>
          <cell r="B339" t="str">
            <v>Kit service manuel 9.5399.3 TB1.04</v>
          </cell>
          <cell r="C339">
            <v>1</v>
          </cell>
          <cell r="D339" t="str">
            <v>L</v>
          </cell>
        </row>
        <row r="340">
          <cell r="A340" t="str">
            <v>67100030</v>
          </cell>
          <cell r="B340" t="str">
            <v>Red SK32-132S/4 TF WL</v>
          </cell>
          <cell r="C340">
            <v>0</v>
          </cell>
          <cell r="D340" t="str">
            <v>L</v>
          </cell>
        </row>
        <row r="341">
          <cell r="A341" t="str">
            <v>65660003</v>
          </cell>
          <cell r="B341" t="str">
            <v>GALET D6D ATM RKF 2000 x11000-D71 A11.02</v>
          </cell>
          <cell r="C341">
            <v>0</v>
          </cell>
          <cell r="D341" t="str">
            <v>L</v>
          </cell>
        </row>
        <row r="342">
          <cell r="A342" t="str">
            <v>78550017</v>
          </cell>
          <cell r="B342" t="str">
            <v>Kit réversion surpresseur PG30RNT32.DN15</v>
          </cell>
          <cell r="C342">
            <v>0</v>
          </cell>
          <cell r="D342" t="str">
            <v>L</v>
          </cell>
        </row>
        <row r="343">
          <cell r="A343" t="str">
            <v>87210071</v>
          </cell>
          <cell r="B343" t="str">
            <v>Débitmètre BGN-S309BP000-0-S26-0-K</v>
          </cell>
          <cell r="C343">
            <v>1</v>
          </cell>
          <cell r="D343" t="str">
            <v>L</v>
          </cell>
        </row>
        <row r="344">
          <cell r="A344" t="str">
            <v>65040100</v>
          </cell>
          <cell r="B344" t="str">
            <v>RLT a rotule 22338 CC KW33</v>
          </cell>
          <cell r="C344">
            <v>0</v>
          </cell>
          <cell r="D344" t="str">
            <v>L</v>
          </cell>
        </row>
        <row r="345">
          <cell r="A345" t="str">
            <v>23070009</v>
          </cell>
          <cell r="B345" t="str">
            <v>Tube acier 4" Q= 8*6m; coudes 90° 4" q=1</v>
          </cell>
          <cell r="C345">
            <v>0</v>
          </cell>
          <cell r="D345" t="str">
            <v>L</v>
          </cell>
        </row>
        <row r="346">
          <cell r="A346" t="str">
            <v>54510065</v>
          </cell>
          <cell r="B346" t="str">
            <v>DRIVE CONTR UNIT RDOU-12C 3AUA0000036521</v>
          </cell>
          <cell r="C346">
            <v>2</v>
          </cell>
          <cell r="D346" t="str">
            <v>L</v>
          </cell>
        </row>
        <row r="347">
          <cell r="A347" t="str">
            <v>45800175</v>
          </cell>
          <cell r="B347" t="str">
            <v>VALVE D'INVERSION TYPE 2BX9AW12NM0AO</v>
          </cell>
          <cell r="C347">
            <v>0</v>
          </cell>
          <cell r="D347" t="str">
            <v>L</v>
          </cell>
        </row>
        <row r="348">
          <cell r="A348" t="str">
            <v>53550034</v>
          </cell>
          <cell r="B348" t="str">
            <v>SEPAM S40+MES114+ACE949-2</v>
          </cell>
          <cell r="C348">
            <v>0</v>
          </cell>
          <cell r="D348" t="str">
            <v>L</v>
          </cell>
        </row>
        <row r="349">
          <cell r="A349" t="str">
            <v>53550035</v>
          </cell>
          <cell r="B349" t="str">
            <v>SEPAM G40+MES114+ACE949-2</v>
          </cell>
          <cell r="C349">
            <v>0</v>
          </cell>
          <cell r="D349" t="str">
            <v>L</v>
          </cell>
        </row>
        <row r="350">
          <cell r="A350" t="str">
            <v>55800113</v>
          </cell>
          <cell r="B350" t="str">
            <v>MR-4KW-1765/176 tr/min-SA67DRE132S4</v>
          </cell>
          <cell r="C350">
            <v>0</v>
          </cell>
          <cell r="D350" t="str">
            <v>L</v>
          </cell>
        </row>
        <row r="351">
          <cell r="A351" t="str">
            <v>90800018</v>
          </cell>
          <cell r="B351" t="str">
            <v>ENCODEUR POSTION XXXSYSECPC SCANNER FOUR</v>
          </cell>
          <cell r="C351">
            <v>1</v>
          </cell>
          <cell r="D351" t="str">
            <v>L</v>
          </cell>
        </row>
        <row r="352">
          <cell r="A352" t="str">
            <v>87310001</v>
          </cell>
          <cell r="B352" t="str">
            <v>Diviseur de débit type H304-59S</v>
          </cell>
          <cell r="C352">
            <v>0</v>
          </cell>
          <cell r="D352" t="str">
            <v>L</v>
          </cell>
        </row>
        <row r="353">
          <cell r="A353" t="str">
            <v>55800115</v>
          </cell>
          <cell r="B353" t="str">
            <v>Motoréducteur FLS100LKT Mb2501 RED.25,5R</v>
          </cell>
          <cell r="C353">
            <v>0</v>
          </cell>
          <cell r="D353" t="str">
            <v>L</v>
          </cell>
        </row>
        <row r="354">
          <cell r="A354" t="str">
            <v>59140001</v>
          </cell>
          <cell r="B354" t="str">
            <v>ENCODER 942883Z</v>
          </cell>
          <cell r="C354">
            <v>0</v>
          </cell>
          <cell r="D354" t="str">
            <v>L</v>
          </cell>
        </row>
        <row r="355">
          <cell r="A355" t="str">
            <v>59310050</v>
          </cell>
          <cell r="B355" t="str">
            <v>PRESOSTAT P6MX</v>
          </cell>
          <cell r="C355">
            <v>0</v>
          </cell>
          <cell r="D355" t="str">
            <v>L</v>
          </cell>
        </row>
        <row r="356">
          <cell r="A356" t="str">
            <v>60070011</v>
          </cell>
          <cell r="B356" t="str">
            <v>Détecteur de niveau SOLICAP M FTI 55</v>
          </cell>
          <cell r="C356">
            <v>0</v>
          </cell>
          <cell r="D356" t="str">
            <v>L</v>
          </cell>
        </row>
        <row r="357">
          <cell r="A357" t="str">
            <v>80200002</v>
          </cell>
          <cell r="B357" t="str">
            <v>REFRIGERANT REDUCTEUR E1124</v>
          </cell>
          <cell r="C357">
            <v>2</v>
          </cell>
          <cell r="D357" t="str">
            <v>L</v>
          </cell>
        </row>
        <row r="358">
          <cell r="A358" t="str">
            <v>91100031</v>
          </cell>
          <cell r="B358" t="str">
            <v>COLLECTEUR D'ALIMENTATION-REF NT02018DR</v>
          </cell>
          <cell r="C358">
            <v>0</v>
          </cell>
          <cell r="D358" t="str">
            <v>L</v>
          </cell>
        </row>
        <row r="359">
          <cell r="A359" t="str">
            <v>60510004</v>
          </cell>
          <cell r="B359" t="str">
            <v>CARTE PANNEL 1P 6ES7613-1CA02-0AE3</v>
          </cell>
          <cell r="C359">
            <v>0</v>
          </cell>
          <cell r="D359" t="str">
            <v>L</v>
          </cell>
        </row>
        <row r="360">
          <cell r="A360" t="str">
            <v>79200001</v>
          </cell>
          <cell r="B360" t="str">
            <v>COMPENSATEUR D1000 K11.0103 clapet pendu</v>
          </cell>
          <cell r="C360">
            <v>0</v>
          </cell>
          <cell r="D360" t="str">
            <v>L</v>
          </cell>
        </row>
        <row r="361">
          <cell r="A361" t="str">
            <v>12010005</v>
          </cell>
          <cell r="B361" t="str">
            <v>BOULET EN ACIER MAXICROM DIAM.40</v>
          </cell>
          <cell r="C361">
            <v>1</v>
          </cell>
          <cell r="D361" t="str">
            <v>L</v>
          </cell>
        </row>
        <row r="362">
          <cell r="A362" t="str">
            <v>65200226</v>
          </cell>
          <cell r="B362" t="str">
            <v>Palier GOS 528 BL</v>
          </cell>
          <cell r="C362">
            <v>0</v>
          </cell>
          <cell r="D362" t="str">
            <v>L</v>
          </cell>
        </row>
        <row r="363">
          <cell r="A363" t="str">
            <v>87010012</v>
          </cell>
          <cell r="B363" t="str">
            <v>JOINT DILATATION N11-21-22 repère 1.10</v>
          </cell>
          <cell r="C363">
            <v>0</v>
          </cell>
          <cell r="D363" t="str">
            <v>L</v>
          </cell>
        </row>
        <row r="364">
          <cell r="A364" t="str">
            <v>10230043</v>
          </cell>
          <cell r="B364" t="str">
            <v>REOTIX RX-663 ZSI</v>
          </cell>
          <cell r="C364">
            <v>1</v>
          </cell>
          <cell r="D364" t="str">
            <v>L</v>
          </cell>
        </row>
        <row r="365">
          <cell r="A365" t="str">
            <v>23280034</v>
          </cell>
          <cell r="B365" t="str">
            <v>Vanne papillon complet</v>
          </cell>
          <cell r="C365">
            <v>0</v>
          </cell>
          <cell r="D365" t="str">
            <v>L</v>
          </cell>
        </row>
        <row r="366">
          <cell r="A366" t="str">
            <v>54510120</v>
          </cell>
          <cell r="B366" t="str">
            <v>carte RMIO VariateurABB ACS800-04-0075-3</v>
          </cell>
          <cell r="C366">
            <v>0</v>
          </cell>
          <cell r="D366" t="str">
            <v>L</v>
          </cell>
        </row>
        <row r="367">
          <cell r="A367" t="str">
            <v>23390032</v>
          </cell>
          <cell r="B367" t="str">
            <v>POSITIO KINETROL-PNEMATIC 074-040EL1000</v>
          </cell>
          <cell r="C367">
            <v>3</v>
          </cell>
          <cell r="D367" t="str">
            <v>M</v>
          </cell>
        </row>
        <row r="368">
          <cell r="A368" t="str">
            <v>87010014</v>
          </cell>
          <cell r="B368" t="str">
            <v>Boitier électronique 1831.24.10 N11.21</v>
          </cell>
          <cell r="C368">
            <v>0</v>
          </cell>
          <cell r="D368" t="str">
            <v>L</v>
          </cell>
        </row>
        <row r="369">
          <cell r="A369" t="str">
            <v>45600029</v>
          </cell>
          <cell r="B369" t="str">
            <v>BAC NOZZELE ET GROMETS H091106</v>
          </cell>
          <cell r="C369">
            <v>0</v>
          </cell>
          <cell r="D369" t="str">
            <v>L</v>
          </cell>
        </row>
        <row r="370">
          <cell r="A370" t="str">
            <v>55800144</v>
          </cell>
          <cell r="B370" t="str">
            <v>Climatiseur SK3304.540 Rittal</v>
          </cell>
          <cell r="C370">
            <v>0</v>
          </cell>
          <cell r="D370" t="str">
            <v>L</v>
          </cell>
        </row>
        <row r="371">
          <cell r="A371" t="str">
            <v>45310113</v>
          </cell>
          <cell r="B371" t="str">
            <v>CARTE DE DISTRIBUTION PUISSANCE S703652</v>
          </cell>
          <cell r="C371">
            <v>0</v>
          </cell>
          <cell r="D371" t="str">
            <v>L</v>
          </cell>
        </row>
        <row r="372">
          <cell r="A372" t="str">
            <v>81100006</v>
          </cell>
          <cell r="B372" t="str">
            <v>Pompe à pistonR3,3 item E11.23.2</v>
          </cell>
          <cell r="C372">
            <v>1</v>
          </cell>
          <cell r="D372" t="str">
            <v>L</v>
          </cell>
        </row>
        <row r="373">
          <cell r="A373" t="str">
            <v>57600002</v>
          </cell>
          <cell r="B373" t="str">
            <v>Ecran HMI 6AV6 643-0CD01-1AX1</v>
          </cell>
          <cell r="C373">
            <v>0</v>
          </cell>
          <cell r="D373" t="str">
            <v>L</v>
          </cell>
        </row>
        <row r="374">
          <cell r="A374" t="str">
            <v>88050014</v>
          </cell>
          <cell r="B374" t="str">
            <v>Bague arret Prt:5181741</v>
          </cell>
          <cell r="C374">
            <v>0</v>
          </cell>
          <cell r="D374" t="str">
            <v>L</v>
          </cell>
        </row>
        <row r="375">
          <cell r="A375" t="str">
            <v>60070010</v>
          </cell>
          <cell r="B375" t="str">
            <v>Détecteur de bourrage élévateur ciment</v>
          </cell>
          <cell r="C375">
            <v>0</v>
          </cell>
          <cell r="D375" t="str">
            <v>L</v>
          </cell>
        </row>
        <row r="376">
          <cell r="A376" t="str">
            <v>45800205</v>
          </cell>
          <cell r="B376" t="str">
            <v>Logement complet 1920136009</v>
          </cell>
          <cell r="C376">
            <v>1</v>
          </cell>
          <cell r="D376" t="str">
            <v>L</v>
          </cell>
        </row>
        <row r="377">
          <cell r="A377" t="str">
            <v>90800005</v>
          </cell>
          <cell r="B377" t="str">
            <v>DEBIMETRE EAU DUR-MES-RFO1575</v>
          </cell>
          <cell r="C377">
            <v>0</v>
          </cell>
          <cell r="D377" t="str">
            <v>L</v>
          </cell>
        </row>
        <row r="378">
          <cell r="A378" t="str">
            <v>12010010</v>
          </cell>
          <cell r="B378" t="str">
            <v>BOULET EN ACIER DIAM.90</v>
          </cell>
          <cell r="C378">
            <v>1</v>
          </cell>
          <cell r="D378" t="str">
            <v>L</v>
          </cell>
        </row>
        <row r="379">
          <cell r="A379" t="str">
            <v>60510094</v>
          </cell>
          <cell r="B379" t="str">
            <v>ligne chauffée prélèvement précalcinateu</v>
          </cell>
          <cell r="C379">
            <v>0</v>
          </cell>
          <cell r="D379" t="str">
            <v>L</v>
          </cell>
        </row>
        <row r="380">
          <cell r="A380" t="str">
            <v>71140002</v>
          </cell>
          <cell r="B380" t="str">
            <v>RACLEUR BANDE l1000 CONVOYEUR FLECHE</v>
          </cell>
          <cell r="C380">
            <v>0</v>
          </cell>
          <cell r="D380" t="str">
            <v>L</v>
          </cell>
        </row>
        <row r="381">
          <cell r="A381" t="str">
            <v>20400001</v>
          </cell>
          <cell r="B381" t="str">
            <v>lot de conduite G.O</v>
          </cell>
          <cell r="C381">
            <v>1</v>
          </cell>
          <cell r="D381" t="str">
            <v>L</v>
          </cell>
        </row>
        <row r="382">
          <cell r="A382" t="str">
            <v>53200216</v>
          </cell>
          <cell r="B382" t="str">
            <v>Ventilateur pour variateur ACS800</v>
          </cell>
          <cell r="C382">
            <v>0</v>
          </cell>
          <cell r="D382" t="str">
            <v>L</v>
          </cell>
        </row>
        <row r="383">
          <cell r="A383" t="str">
            <v>87210083</v>
          </cell>
          <cell r="B383" t="str">
            <v>Bague entretoise d’étanchéité Ø850/834</v>
          </cell>
          <cell r="C383">
            <v>1</v>
          </cell>
          <cell r="D383" t="str">
            <v>L</v>
          </cell>
        </row>
        <row r="384">
          <cell r="A384" t="str">
            <v>91170028</v>
          </cell>
          <cell r="B384" t="str">
            <v>Appui mobile 513451D</v>
          </cell>
          <cell r="C384">
            <v>1</v>
          </cell>
          <cell r="D384" t="str">
            <v>L</v>
          </cell>
        </row>
        <row r="385">
          <cell r="A385" t="str">
            <v>10230026</v>
          </cell>
          <cell r="B385" t="str">
            <v>béton refracta fluid cast 30  (sic 30 )</v>
          </cell>
          <cell r="C385">
            <v>1</v>
          </cell>
          <cell r="D385" t="str">
            <v>L</v>
          </cell>
        </row>
        <row r="386">
          <cell r="A386" t="str">
            <v>10230039</v>
          </cell>
          <cell r="B386" t="str">
            <v>REOTIX RX-667 KZSI</v>
          </cell>
          <cell r="C386">
            <v>1</v>
          </cell>
          <cell r="D386" t="str">
            <v>L</v>
          </cell>
        </row>
        <row r="387">
          <cell r="A387" t="str">
            <v>91500158</v>
          </cell>
          <cell r="B387" t="str">
            <v>Guide galet diaphragme Metral</v>
          </cell>
          <cell r="C387">
            <v>0</v>
          </cell>
          <cell r="D387" t="str">
            <v>L</v>
          </cell>
        </row>
        <row r="388">
          <cell r="A388" t="str">
            <v>67360006</v>
          </cell>
          <cell r="B388" t="str">
            <v>Accoup Zapex ZIN3.5 Ø110J7/95H7</v>
          </cell>
          <cell r="C388">
            <v>0</v>
          </cell>
          <cell r="D388" t="str">
            <v>L</v>
          </cell>
        </row>
        <row r="389">
          <cell r="A389" t="str">
            <v>67370082</v>
          </cell>
          <cell r="B389" t="str">
            <v>JEU ELEMENT FLEXIBLE PENCOFLEXPN315LS</v>
          </cell>
          <cell r="C389">
            <v>0</v>
          </cell>
          <cell r="D389" t="str">
            <v>L</v>
          </cell>
        </row>
        <row r="390">
          <cell r="A390" t="str">
            <v>60070008</v>
          </cell>
          <cell r="B390" t="str">
            <v>Détecteur de  niveau VEGACAP 67</v>
          </cell>
          <cell r="C390">
            <v>1</v>
          </cell>
          <cell r="D390" t="str">
            <v>L</v>
          </cell>
        </row>
        <row r="391">
          <cell r="A391" t="str">
            <v>55800091</v>
          </cell>
          <cell r="B391" t="str">
            <v>MR-1,5kw-1410/19tr-xx-FA77DR</v>
          </cell>
          <cell r="C391">
            <v>1</v>
          </cell>
          <cell r="D391" t="str">
            <v>L</v>
          </cell>
        </row>
        <row r="392">
          <cell r="A392" t="str">
            <v>77050175</v>
          </cell>
          <cell r="B392" t="str">
            <v>UNITÉ CONTRÔLE ISTBR AVEC ALIMENTATION</v>
          </cell>
          <cell r="C392">
            <v>1</v>
          </cell>
          <cell r="D392" t="str">
            <v>L</v>
          </cell>
        </row>
        <row r="393">
          <cell r="A393" t="str">
            <v>91300029</v>
          </cell>
          <cell r="B393" t="str">
            <v>GROUPE GUILLOTINE 07848B49 POS: 90</v>
          </cell>
          <cell r="C393">
            <v>4</v>
          </cell>
          <cell r="D393" t="str">
            <v>M</v>
          </cell>
        </row>
        <row r="394">
          <cell r="A394" t="str">
            <v>67370127</v>
          </cell>
          <cell r="B394" t="str">
            <v>Accouplement élastique BT50</v>
          </cell>
          <cell r="C394">
            <v>0</v>
          </cell>
          <cell r="D394" t="str">
            <v>L</v>
          </cell>
        </row>
        <row r="395">
          <cell r="A395" t="str">
            <v>91300012</v>
          </cell>
          <cell r="B395" t="str">
            <v>CARTE ELEC.DICO508EX 5906517802 R944316Z</v>
          </cell>
          <cell r="C395">
            <v>0</v>
          </cell>
          <cell r="D395" t="str">
            <v>L</v>
          </cell>
        </row>
        <row r="396">
          <cell r="A396" t="str">
            <v>60010061</v>
          </cell>
          <cell r="B396" t="str">
            <v>THERMOCOUPLE BAF: S ( 0-1400°C) L10000mm</v>
          </cell>
          <cell r="C396">
            <v>0</v>
          </cell>
          <cell r="D396" t="str">
            <v>L</v>
          </cell>
        </row>
        <row r="397">
          <cell r="A397" t="str">
            <v>6737013</v>
          </cell>
          <cell r="B397" t="str">
            <v>ACCOUPLEMENT PENCOFLEX PN 315LS</v>
          </cell>
          <cell r="C397">
            <v>0</v>
          </cell>
          <cell r="D397" t="str">
            <v>L</v>
          </cell>
        </row>
        <row r="398">
          <cell r="A398" t="str">
            <v>65200154</v>
          </cell>
          <cell r="B398" t="str">
            <v>Palier SNL 3138 SKF</v>
          </cell>
          <cell r="C398">
            <v>1</v>
          </cell>
          <cell r="D398" t="str">
            <v>L</v>
          </cell>
        </row>
        <row r="399">
          <cell r="A399" t="str">
            <v>55800133</v>
          </cell>
          <cell r="B399" t="str">
            <v>MOT-RED 4KW/1440-121TR/KA57DRS100LC4BE5H</v>
          </cell>
          <cell r="C399">
            <v>0</v>
          </cell>
          <cell r="D399" t="str">
            <v>L</v>
          </cell>
        </row>
        <row r="400">
          <cell r="A400" t="str">
            <v>10230022</v>
          </cell>
          <cell r="B400" t="str">
            <v>MORTIER CX-R POUR BRIQUE KRONEX 40</v>
          </cell>
          <cell r="C400">
            <v>1</v>
          </cell>
          <cell r="D400" t="str">
            <v>L</v>
          </cell>
        </row>
        <row r="401">
          <cell r="A401" t="str">
            <v>87310136</v>
          </cell>
          <cell r="B401" t="str">
            <v>Positioner electropneum.TypePS2Ref158597</v>
          </cell>
          <cell r="C401">
            <v>0</v>
          </cell>
          <cell r="D401" t="str">
            <v>L</v>
          </cell>
        </row>
        <row r="402">
          <cell r="A402" t="str">
            <v>12010009</v>
          </cell>
          <cell r="B402" t="str">
            <v>BOULET EN ACIER  DIAM.80</v>
          </cell>
          <cell r="C402">
            <v>1</v>
          </cell>
          <cell r="D402" t="str">
            <v>L</v>
          </cell>
        </row>
        <row r="403">
          <cell r="A403" t="str">
            <v>45800305</v>
          </cell>
          <cell r="B403" t="str">
            <v>Terminal de distributeurs CPV14-VI 18210</v>
          </cell>
          <cell r="C403">
            <v>0</v>
          </cell>
          <cell r="D403" t="str">
            <v>L</v>
          </cell>
        </row>
        <row r="404">
          <cell r="A404" t="str">
            <v>54520003</v>
          </cell>
          <cell r="B404" t="str">
            <v>Variateur micromaster 420, P=7,5KW</v>
          </cell>
          <cell r="C404">
            <v>0</v>
          </cell>
          <cell r="D404" t="str">
            <v>L</v>
          </cell>
        </row>
        <row r="405">
          <cell r="A405" t="str">
            <v>70250002</v>
          </cell>
          <cell r="B405" t="str">
            <v>COUSSNET ARTICU.PALIER LIBR D450/42 X196</v>
          </cell>
          <cell r="C405">
            <v>0</v>
          </cell>
          <cell r="D405" t="str">
            <v>L</v>
          </cell>
        </row>
        <row r="406">
          <cell r="A406" t="str">
            <v>87310005</v>
          </cell>
          <cell r="B406" t="str">
            <v>JOINT SPÉC. ÉTAN.ENTRÉ COUDE SORT S12.02</v>
          </cell>
          <cell r="C406">
            <v>0</v>
          </cell>
          <cell r="D406" t="str">
            <v>L</v>
          </cell>
        </row>
        <row r="407">
          <cell r="A407" t="str">
            <v>55800131</v>
          </cell>
          <cell r="B407" t="str">
            <v>MOT-RED 1,1KW/1410-131TR/SAF47DRS80M4BE2</v>
          </cell>
          <cell r="C407">
            <v>0</v>
          </cell>
          <cell r="D407" t="str">
            <v>L</v>
          </cell>
        </row>
        <row r="408">
          <cell r="A408" t="str">
            <v>12010001</v>
          </cell>
          <cell r="B408" t="str">
            <v>BOULET EN ACIER MAXICROM DIAM.17</v>
          </cell>
          <cell r="C408">
            <v>0</v>
          </cell>
          <cell r="D408" t="str">
            <v>L</v>
          </cell>
        </row>
        <row r="409">
          <cell r="A409" t="str">
            <v>53170035</v>
          </cell>
          <cell r="B409" t="str">
            <v>Tiroir complet 0,18Kw M1Scl10-0,18</v>
          </cell>
          <cell r="C409">
            <v>0</v>
          </cell>
          <cell r="D409" t="str">
            <v>L</v>
          </cell>
        </row>
        <row r="410">
          <cell r="A410" t="str">
            <v>10230033</v>
          </cell>
          <cell r="B410" t="str">
            <v>GUNTIX 667 KZSI NEO</v>
          </cell>
          <cell r="C410">
            <v>0</v>
          </cell>
          <cell r="D410" t="str">
            <v>L</v>
          </cell>
        </row>
        <row r="411">
          <cell r="A411" t="str">
            <v>54510119</v>
          </cell>
          <cell r="B411" t="str">
            <v>Carte RMIO -11C</v>
          </cell>
          <cell r="C411">
            <v>0</v>
          </cell>
          <cell r="D411" t="str">
            <v>L</v>
          </cell>
        </row>
        <row r="412">
          <cell r="A412" t="str">
            <v>87310157</v>
          </cell>
          <cell r="B412" t="str">
            <v>Allumeur gaz ZA0/ZDA0 HEGWEIN</v>
          </cell>
          <cell r="C412">
            <v>0</v>
          </cell>
          <cell r="D412" t="str">
            <v>L</v>
          </cell>
        </row>
        <row r="413">
          <cell r="A413" t="str">
            <v>54510100</v>
          </cell>
          <cell r="B413" t="str">
            <v>APPLICATION MOTOR CONTROL CARD AMC-34</v>
          </cell>
          <cell r="C413">
            <v>0</v>
          </cell>
          <cell r="D413" t="str">
            <v>L</v>
          </cell>
        </row>
        <row r="414">
          <cell r="A414" t="str">
            <v>81030003</v>
          </cell>
          <cell r="B414" t="str">
            <v>POMPE NUE HP 41L/MN P1BAN3040BL10B03B</v>
          </cell>
          <cell r="C414">
            <v>0</v>
          </cell>
          <cell r="D414" t="str">
            <v>L</v>
          </cell>
        </row>
        <row r="415">
          <cell r="A415" t="str">
            <v>65010058</v>
          </cell>
          <cell r="B415" t="str">
            <v>RLT a RLX CYL NU244ECMLC3</v>
          </cell>
          <cell r="C415">
            <v>1</v>
          </cell>
          <cell r="D415" t="str">
            <v>L</v>
          </cell>
        </row>
        <row r="416">
          <cell r="A416" t="str">
            <v>78550016</v>
          </cell>
          <cell r="B416" t="str">
            <v>Kit réversion surpresseur PG.30/32-20 B.</v>
          </cell>
          <cell r="C416">
            <v>0</v>
          </cell>
          <cell r="D416" t="str">
            <v>L</v>
          </cell>
        </row>
        <row r="417">
          <cell r="A417" t="str">
            <v>45400033</v>
          </cell>
          <cell r="B417" t="str">
            <v>BLEU DE BROMOPHÉNOL EN COMPRIMÉS</v>
          </cell>
          <cell r="C417">
            <v>0</v>
          </cell>
          <cell r="D417" t="str">
            <v>L</v>
          </cell>
        </row>
        <row r="418">
          <cell r="A418" t="str">
            <v>60470011</v>
          </cell>
          <cell r="B418" t="str">
            <v>INDICATEUR DÉBIT DN50 PLAGE 120/240 L/MN</v>
          </cell>
          <cell r="C418">
            <v>0</v>
          </cell>
          <cell r="D418" t="str">
            <v>L</v>
          </cell>
        </row>
        <row r="419">
          <cell r="A419" t="str">
            <v>75020048</v>
          </cell>
          <cell r="B419" t="str">
            <v>Emetteurs impulsion (encodeur)3001964180</v>
          </cell>
          <cell r="C419">
            <v>0</v>
          </cell>
          <cell r="D419" t="str">
            <v>L</v>
          </cell>
        </row>
        <row r="420">
          <cell r="A420" t="str">
            <v>89010090</v>
          </cell>
          <cell r="B420" t="str">
            <v>PATTE DE FIXATION D'ÉLÉMENT DE TRANSPORT</v>
          </cell>
          <cell r="C420">
            <v>1</v>
          </cell>
          <cell r="D420" t="str">
            <v>L</v>
          </cell>
        </row>
        <row r="421">
          <cell r="A421" t="str">
            <v>50360022</v>
          </cell>
          <cell r="B421" t="str">
            <v>Presse étoupeØ75mm chaine F1104</v>
          </cell>
          <cell r="C421">
            <v>0</v>
          </cell>
          <cell r="D421" t="str">
            <v>L</v>
          </cell>
        </row>
        <row r="422">
          <cell r="A422" t="str">
            <v>53530039</v>
          </cell>
          <cell r="B422" t="str">
            <v>Coffret de prise complet</v>
          </cell>
          <cell r="C422">
            <v>0</v>
          </cell>
          <cell r="D422" t="str">
            <v>L</v>
          </cell>
        </row>
        <row r="423">
          <cell r="A423" t="str">
            <v>10230013</v>
          </cell>
          <cell r="B423" t="str">
            <v>BETON  GUNITABLE 56%</v>
          </cell>
          <cell r="C423">
            <v>0</v>
          </cell>
          <cell r="D423" t="str">
            <v>L</v>
          </cell>
        </row>
        <row r="424">
          <cell r="A424" t="str">
            <v>79200003</v>
          </cell>
          <cell r="B424" t="str">
            <v>COMPENSATEUR D900 K11.01.07</v>
          </cell>
          <cell r="C424">
            <v>0</v>
          </cell>
          <cell r="D424" t="str">
            <v>L</v>
          </cell>
        </row>
        <row r="425">
          <cell r="A425" t="str">
            <v>81620008</v>
          </cell>
          <cell r="B425" t="str">
            <v>Vanne 2/3voies PERKER 755 D1FBE02HCONSOO</v>
          </cell>
          <cell r="C425">
            <v>0</v>
          </cell>
          <cell r="D425" t="str">
            <v>L</v>
          </cell>
        </row>
        <row r="426">
          <cell r="A426" t="str">
            <v>60100003</v>
          </cell>
          <cell r="B426" t="str">
            <v>CAPTEUR DE VIBRATION IMI TYPE 643 A 01</v>
          </cell>
          <cell r="C426">
            <v>2</v>
          </cell>
          <cell r="D426" t="str">
            <v>L</v>
          </cell>
        </row>
        <row r="427">
          <cell r="A427" t="str">
            <v>10230040</v>
          </cell>
          <cell r="B427" t="str">
            <v>GUNTIX GX-663 ZSI NEO</v>
          </cell>
          <cell r="C427">
            <v>0</v>
          </cell>
          <cell r="D427" t="str">
            <v>L</v>
          </cell>
        </row>
        <row r="428">
          <cell r="A428" t="str">
            <v>78550010</v>
          </cell>
          <cell r="B428" t="str">
            <v>Kit révision surpresseur GM25S</v>
          </cell>
          <cell r="C428">
            <v>0</v>
          </cell>
          <cell r="D428" t="str">
            <v>L</v>
          </cell>
        </row>
        <row r="429">
          <cell r="A429" t="str">
            <v>45310156</v>
          </cell>
          <cell r="B429" t="str">
            <v>Moteur du lift de charge/analyse A037756</v>
          </cell>
          <cell r="C429">
            <v>0</v>
          </cell>
          <cell r="D429" t="str">
            <v>L</v>
          </cell>
        </row>
        <row r="430">
          <cell r="A430" t="str">
            <v>87210058</v>
          </cell>
          <cell r="B430" t="str">
            <v>Débitmètre BGN-S321bs000-0-s26-0-5</v>
          </cell>
          <cell r="C430">
            <v>0</v>
          </cell>
          <cell r="D430" t="str">
            <v>L</v>
          </cell>
        </row>
        <row r="431">
          <cell r="A431" t="str">
            <v>81030004</v>
          </cell>
          <cell r="B431" t="str">
            <v>POMPE NUE  À VIS 39 L/MN   GR32SM</v>
          </cell>
          <cell r="C431">
            <v>0</v>
          </cell>
          <cell r="D431" t="str">
            <v>L</v>
          </cell>
        </row>
        <row r="432">
          <cell r="A432" t="str">
            <v>55070033</v>
          </cell>
          <cell r="B432" t="str">
            <v>Moto-red  recharg galet 1.5Kw/ 0.3 tr/mi</v>
          </cell>
          <cell r="C432">
            <v>1</v>
          </cell>
          <cell r="D432" t="str">
            <v>L</v>
          </cell>
        </row>
        <row r="433">
          <cell r="A433" t="str">
            <v>60040016</v>
          </cell>
          <cell r="B433" t="str">
            <v>ELASTOMERE  CAPTEUR DE PESAGE VEN 68</v>
          </cell>
          <cell r="C433">
            <v>0</v>
          </cell>
          <cell r="D433" t="str">
            <v>L</v>
          </cell>
        </row>
        <row r="434">
          <cell r="A434" t="str">
            <v>54510107</v>
          </cell>
          <cell r="B434" t="str">
            <v>Carte( A5171) Réf ABB: 3BHE024577R0101</v>
          </cell>
          <cell r="C434">
            <v>0</v>
          </cell>
          <cell r="D434" t="str">
            <v>L</v>
          </cell>
        </row>
        <row r="435">
          <cell r="A435" t="str">
            <v>65040150</v>
          </cell>
          <cell r="B435" t="str">
            <v>Manchon de serrage AOH3160G</v>
          </cell>
          <cell r="C435">
            <v>0</v>
          </cell>
          <cell r="D435" t="str">
            <v>L</v>
          </cell>
        </row>
        <row r="436">
          <cell r="A436" t="str">
            <v>60240005</v>
          </cell>
          <cell r="B436" t="str">
            <v>SÉQUENCEUR SMX 10 DP V2</v>
          </cell>
          <cell r="C436">
            <v>2</v>
          </cell>
          <cell r="D436" t="str">
            <v>L</v>
          </cell>
        </row>
        <row r="437">
          <cell r="A437" t="str">
            <v>89010149</v>
          </cell>
          <cell r="B437" t="str">
            <v>Accumulateur hydraulique SB330</v>
          </cell>
          <cell r="C437">
            <v>0</v>
          </cell>
          <cell r="D437" t="str">
            <v>L</v>
          </cell>
        </row>
        <row r="438">
          <cell r="A438" t="str">
            <v>55800108</v>
          </cell>
          <cell r="B438" t="str">
            <v>MR-3KW-1400/83TR/KF47 DRS100 M4</v>
          </cell>
          <cell r="C438">
            <v>0</v>
          </cell>
          <cell r="D438" t="str">
            <v>L</v>
          </cell>
        </row>
        <row r="439">
          <cell r="A439" t="str">
            <v>60530045</v>
          </cell>
          <cell r="B439" t="str">
            <v>TEMPERATURE CONTROLLER 703030/</v>
          </cell>
          <cell r="C439">
            <v>0</v>
          </cell>
          <cell r="D439" t="str">
            <v>L</v>
          </cell>
        </row>
        <row r="440">
          <cell r="A440" t="str">
            <v>81040002</v>
          </cell>
          <cell r="B440" t="str">
            <v>POMPE  SF 2/20 RD</v>
          </cell>
          <cell r="C440">
            <v>0</v>
          </cell>
          <cell r="D440" t="str">
            <v>L</v>
          </cell>
        </row>
        <row r="441">
          <cell r="A441" t="str">
            <v>67370128</v>
          </cell>
          <cell r="B441" t="str">
            <v>ACCOUPLEMENT PENCOFLEX PN 280 LL</v>
          </cell>
          <cell r="C441">
            <v>0</v>
          </cell>
          <cell r="D441" t="str">
            <v>L</v>
          </cell>
        </row>
        <row r="442">
          <cell r="A442" t="str">
            <v>91130079</v>
          </cell>
          <cell r="B442" t="str">
            <v>Bloc 542918D rep 11</v>
          </cell>
          <cell r="C442">
            <v>0</v>
          </cell>
          <cell r="D442" t="str">
            <v>L</v>
          </cell>
        </row>
        <row r="443">
          <cell r="A443" t="str">
            <v>12010008</v>
          </cell>
          <cell r="B443" t="str">
            <v>BOULET EN ACIER  DIAM.70</v>
          </cell>
          <cell r="C443">
            <v>3</v>
          </cell>
          <cell r="D443" t="str">
            <v>M</v>
          </cell>
        </row>
        <row r="444">
          <cell r="A444" t="str">
            <v>45310155</v>
          </cell>
          <cell r="B444" t="str">
            <v>Moteur de l’obturateur/transfert A040635</v>
          </cell>
          <cell r="C444">
            <v>0</v>
          </cell>
          <cell r="D444" t="str">
            <v>L</v>
          </cell>
        </row>
        <row r="445">
          <cell r="A445" t="str">
            <v>20060007</v>
          </cell>
          <cell r="B445" t="str">
            <v>TOLE INOX RÉFRACTAIRE ÉPAISSEUR 10MM</v>
          </cell>
          <cell r="C445">
            <v>0</v>
          </cell>
          <cell r="D445" t="str">
            <v>L</v>
          </cell>
        </row>
        <row r="446">
          <cell r="A446" t="str">
            <v>87210005</v>
          </cell>
          <cell r="B446" t="str">
            <v>DEBIMETRE A FLOTTEUR BGN 120 ES</v>
          </cell>
          <cell r="C446">
            <v>0</v>
          </cell>
          <cell r="D446" t="str">
            <v>L</v>
          </cell>
        </row>
        <row r="447">
          <cell r="A447" t="str">
            <v>74010032</v>
          </cell>
          <cell r="B447" t="str">
            <v>Pompe transport boue -bloqué (en arrêt)</v>
          </cell>
          <cell r="C447">
            <v>0</v>
          </cell>
          <cell r="D447" t="str">
            <v>L</v>
          </cell>
        </row>
        <row r="448">
          <cell r="A448" t="str">
            <v>10230024</v>
          </cell>
          <cell r="B448" t="str">
            <v>béton refracta R-25</v>
          </cell>
          <cell r="C448">
            <v>0</v>
          </cell>
          <cell r="D448" t="str">
            <v>L</v>
          </cell>
        </row>
        <row r="449">
          <cell r="A449" t="str">
            <v>10230058</v>
          </cell>
          <cell r="B449" t="str">
            <v>REOTIX RX 655</v>
          </cell>
          <cell r="C449">
            <v>1</v>
          </cell>
          <cell r="D449" t="str">
            <v>L</v>
          </cell>
        </row>
        <row r="450">
          <cell r="A450" t="str">
            <v>55070026</v>
          </cell>
          <cell r="B450" t="str">
            <v>Mot-red 2,2 KW/1450-12/SA67  DRN100LS4</v>
          </cell>
          <cell r="C450">
            <v>0</v>
          </cell>
          <cell r="D450" t="str">
            <v>L</v>
          </cell>
        </row>
        <row r="451">
          <cell r="A451" t="str">
            <v>60200018</v>
          </cell>
          <cell r="B451" t="str">
            <v>Transmetteur press 7MF0300-1JE01-5AF2-Z</v>
          </cell>
          <cell r="C451">
            <v>1</v>
          </cell>
          <cell r="D451" t="str">
            <v>L</v>
          </cell>
        </row>
        <row r="452">
          <cell r="A452" t="str">
            <v>59600096</v>
          </cell>
          <cell r="B452" t="str">
            <v>ELECTROVANNE 620301Z</v>
          </cell>
          <cell r="C452">
            <v>1</v>
          </cell>
          <cell r="D452" t="str">
            <v>L</v>
          </cell>
        </row>
        <row r="453">
          <cell r="A453" t="str">
            <v>60530039</v>
          </cell>
          <cell r="B453" t="str">
            <v>REPAIR KIT, GAS SAMPLE PIPE INSIDE</v>
          </cell>
          <cell r="C453">
            <v>0</v>
          </cell>
          <cell r="D453" t="str">
            <v>L</v>
          </cell>
        </row>
        <row r="454">
          <cell r="A454" t="str">
            <v>65200232</v>
          </cell>
          <cell r="B454" t="str">
            <v>Ressort de tension S1111</v>
          </cell>
          <cell r="C454">
            <v>0</v>
          </cell>
          <cell r="D454" t="str">
            <v>L</v>
          </cell>
        </row>
        <row r="455">
          <cell r="A455" t="str">
            <v>53170039</v>
          </cell>
          <cell r="B455" t="str">
            <v>Tiroir complet 5,5Kw M1Scl10-5,5</v>
          </cell>
          <cell r="C455">
            <v>0</v>
          </cell>
          <cell r="D455" t="str">
            <v>L</v>
          </cell>
        </row>
        <row r="456">
          <cell r="A456" t="str">
            <v>53170040</v>
          </cell>
          <cell r="B456" t="str">
            <v>Tiroir complet 7,5Kw M1Scl10-7,5</v>
          </cell>
          <cell r="C456">
            <v>0</v>
          </cell>
          <cell r="D456" t="str">
            <v>L</v>
          </cell>
        </row>
        <row r="457">
          <cell r="A457" t="str">
            <v>53530029</v>
          </cell>
          <cell r="B457" t="str">
            <v>Coffret électronique controle monitor P</v>
          </cell>
          <cell r="C457">
            <v>0</v>
          </cell>
          <cell r="D457" t="str">
            <v>L</v>
          </cell>
        </row>
        <row r="458">
          <cell r="A458" t="str">
            <v>42010197</v>
          </cell>
          <cell r="B458" t="str">
            <v>Échafaudage roulant</v>
          </cell>
          <cell r="C458">
            <v>0</v>
          </cell>
          <cell r="D458" t="str">
            <v>L</v>
          </cell>
        </row>
        <row r="459">
          <cell r="A459" t="str">
            <v>60530018</v>
          </cell>
          <cell r="B459" t="str">
            <v>FILTER CONDUIT*KHZ-E-1.44041</v>
          </cell>
          <cell r="C459">
            <v>0</v>
          </cell>
          <cell r="D459" t="str">
            <v>L</v>
          </cell>
        </row>
        <row r="460">
          <cell r="A460" t="str">
            <v>60010058</v>
          </cell>
          <cell r="B460" t="str">
            <v>THERMOCOUPLE TYPE K 0-1200°C 800MM</v>
          </cell>
          <cell r="C460">
            <v>11</v>
          </cell>
          <cell r="D460" t="str">
            <v>H</v>
          </cell>
        </row>
        <row r="461">
          <cell r="A461" t="str">
            <v>35800018</v>
          </cell>
          <cell r="B461" t="str">
            <v>compresseur</v>
          </cell>
          <cell r="C461">
            <v>0</v>
          </cell>
          <cell r="D461" t="str">
            <v>L</v>
          </cell>
        </row>
        <row r="462">
          <cell r="A462" t="str">
            <v>60070012</v>
          </cell>
          <cell r="B462" t="str">
            <v>Détecteur de niveau SOLICAP M FTI56</v>
          </cell>
          <cell r="C462">
            <v>0</v>
          </cell>
          <cell r="D462" t="str">
            <v>L</v>
          </cell>
        </row>
        <row r="463">
          <cell r="A463" t="str">
            <v>10230019</v>
          </cell>
          <cell r="B463" t="str">
            <v>BETON SUPERCAST SIC 30</v>
          </cell>
          <cell r="C463">
            <v>1</v>
          </cell>
          <cell r="D463" t="str">
            <v>L</v>
          </cell>
        </row>
        <row r="464">
          <cell r="A464" t="str">
            <v>89010040</v>
          </cell>
          <cell r="B464" t="str">
            <v>ELÉMENT DE TRANSPORT AVEC PERCAGE</v>
          </cell>
          <cell r="C464">
            <v>1</v>
          </cell>
          <cell r="D464" t="str">
            <v>L</v>
          </cell>
        </row>
        <row r="465">
          <cell r="A465" t="str">
            <v>67360005</v>
          </cell>
          <cell r="B465" t="str">
            <v>ACCOUP ZAPEX ZIN3 Ø100J7/95H7</v>
          </cell>
          <cell r="C465">
            <v>2</v>
          </cell>
          <cell r="D465" t="str">
            <v>L</v>
          </cell>
        </row>
        <row r="466">
          <cell r="A466" t="str">
            <v>55070030</v>
          </cell>
          <cell r="B466" t="str">
            <v>Motoréducteur RF87R57DT71D4</v>
          </cell>
          <cell r="C466">
            <v>0</v>
          </cell>
          <cell r="D466" t="str">
            <v>L</v>
          </cell>
        </row>
        <row r="467">
          <cell r="A467" t="str">
            <v>76210006</v>
          </cell>
          <cell r="B467" t="str">
            <v>PIÉCE DE PESAGE MTD/DEL 150 À DROITE</v>
          </cell>
          <cell r="C467">
            <v>0</v>
          </cell>
          <cell r="D467" t="str">
            <v>L</v>
          </cell>
        </row>
        <row r="468">
          <cell r="A468" t="str">
            <v>60040019</v>
          </cell>
          <cell r="B468" t="str">
            <v>ELASTOMERE RT100 26.60243</v>
          </cell>
          <cell r="C468">
            <v>0</v>
          </cell>
          <cell r="D468" t="str">
            <v>L</v>
          </cell>
        </row>
        <row r="469">
          <cell r="A469" t="str">
            <v>90800004</v>
          </cell>
          <cell r="B469" t="str">
            <v>FILTRE DÉTENDEUR EAU D06F CAMÉRA FOUR</v>
          </cell>
          <cell r="C469">
            <v>1</v>
          </cell>
          <cell r="D469" t="str">
            <v>L</v>
          </cell>
        </row>
        <row r="470">
          <cell r="A470" t="str">
            <v>53170037</v>
          </cell>
          <cell r="B470" t="str">
            <v>Tiroir complet 2,2Kw M1Scl10-2,2</v>
          </cell>
          <cell r="C470">
            <v>0</v>
          </cell>
          <cell r="D470" t="str">
            <v>L</v>
          </cell>
        </row>
        <row r="471">
          <cell r="A471" t="str">
            <v>53170038</v>
          </cell>
          <cell r="B471" t="str">
            <v>Tiroir complet 3Kw M1Scl10-3</v>
          </cell>
          <cell r="C471">
            <v>0</v>
          </cell>
          <cell r="D471" t="str">
            <v>L</v>
          </cell>
        </row>
        <row r="472">
          <cell r="A472" t="str">
            <v>54520016</v>
          </cell>
          <cell r="B472" t="str">
            <v>VARIATEUR MDX61B0055-5A3-4-00/8,7KVA.</v>
          </cell>
          <cell r="C472">
            <v>0</v>
          </cell>
          <cell r="D472" t="str">
            <v>L</v>
          </cell>
        </row>
        <row r="473">
          <cell r="A473" t="str">
            <v>90800025</v>
          </cell>
          <cell r="B473" t="str">
            <v>Flexible air centrale tuyère principale</v>
          </cell>
          <cell r="C473">
            <v>0</v>
          </cell>
          <cell r="D473" t="str">
            <v>L</v>
          </cell>
        </row>
        <row r="474">
          <cell r="A474" t="str">
            <v>54030004</v>
          </cell>
          <cell r="B474" t="str">
            <v>transformateur élévateur pour allumeur b</v>
          </cell>
          <cell r="C474">
            <v>0</v>
          </cell>
          <cell r="D474" t="str">
            <v>L</v>
          </cell>
        </row>
        <row r="475">
          <cell r="A475" t="str">
            <v>53170036</v>
          </cell>
          <cell r="B475" t="str">
            <v>Tiroir complet 1,5Kw M1Scl10-1,5</v>
          </cell>
          <cell r="C475">
            <v>0</v>
          </cell>
          <cell r="D475" t="str">
            <v>L</v>
          </cell>
        </row>
        <row r="476">
          <cell r="A476" t="str">
            <v>60530003</v>
          </cell>
          <cell r="B476" t="str">
            <v>4-WAY-BALL VALVE PEEK / FPM</v>
          </cell>
          <cell r="C476">
            <v>0</v>
          </cell>
          <cell r="D476" t="str">
            <v>L</v>
          </cell>
        </row>
        <row r="477">
          <cell r="A477" t="str">
            <v>81180002</v>
          </cell>
          <cell r="B477" t="str">
            <v>moto-pompe V1605-OSE-T/2-4053746-2900</v>
          </cell>
          <cell r="C477">
            <v>0</v>
          </cell>
          <cell r="D477" t="str">
            <v>L</v>
          </cell>
        </row>
        <row r="478">
          <cell r="A478" t="str">
            <v>60040020</v>
          </cell>
          <cell r="B478" t="str">
            <v>ELASTOMERE RT220</v>
          </cell>
          <cell r="C478">
            <v>0</v>
          </cell>
          <cell r="D478" t="str">
            <v>L</v>
          </cell>
        </row>
        <row r="479">
          <cell r="A479" t="str">
            <v>45800034</v>
          </cell>
          <cell r="B479" t="str">
            <v>CLAPET INTERMEDIAIRE DN 65  TYP Z011-A</v>
          </cell>
          <cell r="C479">
            <v>0</v>
          </cell>
          <cell r="D479" t="str">
            <v>L</v>
          </cell>
        </row>
        <row r="480">
          <cell r="A480" t="str">
            <v>87310015</v>
          </cell>
          <cell r="B480" t="str">
            <v>Moteur 0,37 kw DFT80K6/TF/C/II3D</v>
          </cell>
          <cell r="C480">
            <v>0</v>
          </cell>
          <cell r="D480" t="str">
            <v>L</v>
          </cell>
        </row>
        <row r="481">
          <cell r="A481" t="str">
            <v>45310070</v>
          </cell>
          <cell r="B481" t="str">
            <v>DUCT VAC  9800 S703907</v>
          </cell>
          <cell r="C481">
            <v>0</v>
          </cell>
          <cell r="D481" t="str">
            <v>L</v>
          </cell>
        </row>
        <row r="482">
          <cell r="A482" t="str">
            <v>42100057</v>
          </cell>
          <cell r="B482" t="str">
            <v>Fluke-707</v>
          </cell>
          <cell r="C482">
            <v>0</v>
          </cell>
          <cell r="D482" t="str">
            <v>L</v>
          </cell>
        </row>
        <row r="483">
          <cell r="A483" t="str">
            <v>10230016</v>
          </cell>
          <cell r="B483" t="str">
            <v>BETON SUPERCAST CO170</v>
          </cell>
          <cell r="C483">
            <v>0</v>
          </cell>
          <cell r="D483" t="str">
            <v>L</v>
          </cell>
        </row>
        <row r="484">
          <cell r="A484" t="str">
            <v>10230031</v>
          </cell>
          <cell r="B484" t="str">
            <v>BETON ALFRAN TIX 8</v>
          </cell>
          <cell r="C484">
            <v>0</v>
          </cell>
          <cell r="D484" t="str">
            <v>L</v>
          </cell>
        </row>
        <row r="485">
          <cell r="A485" t="str">
            <v>67110117</v>
          </cell>
          <cell r="B485" t="str">
            <v>ANTI-DEVIREUR REDUCTEUR B4DH10D</v>
          </cell>
          <cell r="C485">
            <v>0</v>
          </cell>
          <cell r="D485" t="str">
            <v>L</v>
          </cell>
        </row>
        <row r="486">
          <cell r="A486" t="str">
            <v>87310161</v>
          </cell>
          <cell r="B486" t="str">
            <v>Event expolosion GE 1000</v>
          </cell>
          <cell r="C486">
            <v>1</v>
          </cell>
          <cell r="D486" t="str">
            <v>L</v>
          </cell>
        </row>
        <row r="487">
          <cell r="A487" t="str">
            <v>12010003</v>
          </cell>
          <cell r="B487" t="str">
            <v>BOULET EN ACIER MAXICROM DIAM.25</v>
          </cell>
          <cell r="C487">
            <v>4</v>
          </cell>
          <cell r="D487" t="str">
            <v>M</v>
          </cell>
        </row>
        <row r="488">
          <cell r="A488" t="str">
            <v>60470019</v>
          </cell>
          <cell r="B488" t="str">
            <v>INDICATEUR DÉBIT DN80 PLAGE 240-480 L/MN</v>
          </cell>
          <cell r="C488">
            <v>0</v>
          </cell>
          <cell r="D488" t="str">
            <v>L</v>
          </cell>
        </row>
        <row r="489">
          <cell r="A489" t="str">
            <v>45800203</v>
          </cell>
          <cell r="B489" t="str">
            <v>Pcs de rechange p/vibreur de l'outil AMT</v>
          </cell>
          <cell r="C489">
            <v>1</v>
          </cell>
          <cell r="D489" t="str">
            <v>L</v>
          </cell>
        </row>
        <row r="490">
          <cell r="A490" t="str">
            <v>10230050</v>
          </cell>
          <cell r="B490" t="str">
            <v>TIX 85</v>
          </cell>
          <cell r="C490">
            <v>0</v>
          </cell>
          <cell r="D490" t="str">
            <v>L</v>
          </cell>
        </row>
        <row r="491">
          <cell r="A491" t="str">
            <v>10230053</v>
          </cell>
          <cell r="B491" t="str">
            <v>TIX 85</v>
          </cell>
          <cell r="C491">
            <v>1</v>
          </cell>
          <cell r="D491" t="str">
            <v>L</v>
          </cell>
        </row>
        <row r="492">
          <cell r="A492" t="str">
            <v>65050245</v>
          </cell>
          <cell r="B492" t="str">
            <v>ROULEMENT NU238 C3 non isolé</v>
          </cell>
          <cell r="C492">
            <v>1</v>
          </cell>
          <cell r="D492" t="str">
            <v>L</v>
          </cell>
        </row>
        <row r="493">
          <cell r="A493" t="str">
            <v>81130001</v>
          </cell>
          <cell r="B493" t="str">
            <v>pompe à piston axiale +moteur k13.0102</v>
          </cell>
          <cell r="C493">
            <v>0</v>
          </cell>
          <cell r="D493" t="str">
            <v>L</v>
          </cell>
        </row>
        <row r="494">
          <cell r="A494" t="str">
            <v>65050256</v>
          </cell>
          <cell r="B494" t="str">
            <v>Roulement 6322/C3VL0241</v>
          </cell>
          <cell r="C494">
            <v>0</v>
          </cell>
          <cell r="D494" t="str">
            <v>L</v>
          </cell>
        </row>
        <row r="495">
          <cell r="A495" t="str">
            <v>60530046</v>
          </cell>
          <cell r="B495" t="str">
            <v>TEMPERATURE CONTROLLER*KHZ-AAN-64..1A-26</v>
          </cell>
          <cell r="C495">
            <v>0</v>
          </cell>
          <cell r="D495" t="str">
            <v>L</v>
          </cell>
        </row>
        <row r="496">
          <cell r="A496" t="str">
            <v>90010006</v>
          </cell>
          <cell r="B496" t="str">
            <v>Joints de dilatation capot chauffe/BàF</v>
          </cell>
          <cell r="C496">
            <v>0</v>
          </cell>
          <cell r="D496" t="str">
            <v>L</v>
          </cell>
        </row>
        <row r="497">
          <cell r="A497" t="str">
            <v>54510041</v>
          </cell>
          <cell r="B497" t="str">
            <v>OUTPUT FILTER IND.AOFI-68 8X14UF68634377</v>
          </cell>
          <cell r="C497">
            <v>0</v>
          </cell>
          <cell r="D497" t="str">
            <v>L</v>
          </cell>
        </row>
        <row r="498">
          <cell r="A498" t="str">
            <v>83510001</v>
          </cell>
          <cell r="B498" t="str">
            <v>CARTOUCHE FILTRE VLC1-150.F150 PS=80 BAR</v>
          </cell>
          <cell r="C498">
            <v>1</v>
          </cell>
          <cell r="D498" t="str">
            <v>L</v>
          </cell>
        </row>
        <row r="499">
          <cell r="A499" t="str">
            <v>78350021</v>
          </cell>
          <cell r="B499" t="str">
            <v>CARTE RÉGULATUER SÉCHEUR</v>
          </cell>
          <cell r="C499">
            <v>0</v>
          </cell>
          <cell r="D499" t="str">
            <v>L</v>
          </cell>
        </row>
        <row r="500">
          <cell r="A500" t="str">
            <v>54520009</v>
          </cell>
          <cell r="B500" t="str">
            <v>MICROMASTER 440 puiss Mot 11KW</v>
          </cell>
          <cell r="C500">
            <v>0</v>
          </cell>
          <cell r="D500" t="str">
            <v>L</v>
          </cell>
        </row>
        <row r="501">
          <cell r="A501" t="str">
            <v>55440021</v>
          </cell>
          <cell r="B501" t="str">
            <v>Frein_/Stromag BZEM25V7-09</v>
          </cell>
          <cell r="C501">
            <v>0</v>
          </cell>
          <cell r="D501" t="str">
            <v>L</v>
          </cell>
        </row>
        <row r="502">
          <cell r="A502" t="str">
            <v>65040072</v>
          </cell>
          <cell r="B502" t="str">
            <v>RLT a rotule 22238C3</v>
          </cell>
          <cell r="C502">
            <v>1</v>
          </cell>
          <cell r="D502" t="str">
            <v>L</v>
          </cell>
        </row>
        <row r="503">
          <cell r="A503" t="str">
            <v>91500083</v>
          </cell>
          <cell r="B503" t="str">
            <v>MULTIBLOC MB-DLE 415 B01 S50</v>
          </cell>
          <cell r="C503">
            <v>0</v>
          </cell>
          <cell r="D503" t="str">
            <v>L</v>
          </cell>
        </row>
        <row r="504">
          <cell r="A504" t="str">
            <v>55440040</v>
          </cell>
          <cell r="B504" t="str">
            <v>FREIN BZFM V7 16</v>
          </cell>
          <cell r="C504">
            <v>0</v>
          </cell>
          <cell r="D504" t="str">
            <v>L</v>
          </cell>
        </row>
        <row r="505">
          <cell r="A505" t="str">
            <v>90020003</v>
          </cell>
          <cell r="B505" t="str">
            <v>AUGE D'ENTRÉE DE FOUR  k11.01.02</v>
          </cell>
          <cell r="C505">
            <v>0</v>
          </cell>
          <cell r="D505" t="str">
            <v>L</v>
          </cell>
        </row>
        <row r="506">
          <cell r="A506" t="str">
            <v>76340040</v>
          </cell>
          <cell r="B506" t="str">
            <v>CARTOUCHE 10/4</v>
          </cell>
          <cell r="C506">
            <v>0</v>
          </cell>
          <cell r="D506" t="str">
            <v>L</v>
          </cell>
        </row>
        <row r="507">
          <cell r="A507" t="str">
            <v>79200002</v>
          </cell>
          <cell r="B507" t="str">
            <v>COMPENSATEUR D800 K11.01.04</v>
          </cell>
          <cell r="C507">
            <v>0</v>
          </cell>
          <cell r="D507" t="str">
            <v>L</v>
          </cell>
        </row>
        <row r="508">
          <cell r="A508" t="str">
            <v>55070009</v>
          </cell>
          <cell r="B508" t="str">
            <v>MOT-RED 0.55-0.88KW/1455-60tr/R37DRS80M4</v>
          </cell>
          <cell r="C508">
            <v>0</v>
          </cell>
          <cell r="D508" t="str">
            <v>L</v>
          </cell>
        </row>
        <row r="509">
          <cell r="A509" t="str">
            <v>60040010</v>
          </cell>
          <cell r="B509" t="str">
            <v>CAPTEUR DE PESAGE RTB 0,5T C3</v>
          </cell>
          <cell r="C509">
            <v>0</v>
          </cell>
          <cell r="D509" t="str">
            <v>L</v>
          </cell>
        </row>
        <row r="510">
          <cell r="A510" t="str">
            <v>81400002</v>
          </cell>
          <cell r="B510" t="str">
            <v>Distributeurs proportionnels D1FBE02HCON</v>
          </cell>
          <cell r="C510">
            <v>0</v>
          </cell>
          <cell r="D510" t="str">
            <v>L</v>
          </cell>
        </row>
        <row r="511">
          <cell r="A511" t="str">
            <v>60010045</v>
          </cell>
          <cell r="B511" t="str">
            <v>SONDE ULTRASONIC E6001E010EB B11.02</v>
          </cell>
          <cell r="C511">
            <v>0</v>
          </cell>
          <cell r="D511" t="str">
            <v>L</v>
          </cell>
        </row>
        <row r="512">
          <cell r="A512" t="str">
            <v>78010012</v>
          </cell>
          <cell r="B512" t="str">
            <v>Joint tournant complet 2.5797.00010</v>
          </cell>
          <cell r="C512">
            <v>1</v>
          </cell>
          <cell r="D512" t="str">
            <v>L</v>
          </cell>
        </row>
        <row r="513">
          <cell r="A513" t="str">
            <v>23010036</v>
          </cell>
          <cell r="B513" t="str">
            <v>Tube UV</v>
          </cell>
          <cell r="C513">
            <v>0</v>
          </cell>
          <cell r="D513" t="str">
            <v>L</v>
          </cell>
        </row>
        <row r="514">
          <cell r="A514" t="str">
            <v>55440028</v>
          </cell>
          <cell r="B514" t="str">
            <v>Frein_/STR.BZFM25 V7-09 /N°401-04364</v>
          </cell>
          <cell r="C514">
            <v>0</v>
          </cell>
          <cell r="D514" t="str">
            <v>L</v>
          </cell>
        </row>
        <row r="515">
          <cell r="A515" t="str">
            <v>23390024</v>
          </cell>
          <cell r="B515" t="str">
            <v>VANNE PAPILLON DN350 PN16 10b+actionneur</v>
          </cell>
          <cell r="C515">
            <v>2</v>
          </cell>
          <cell r="D515" t="str">
            <v>L</v>
          </cell>
        </row>
        <row r="516">
          <cell r="A516" t="str">
            <v>42100040</v>
          </cell>
          <cell r="B516" t="str">
            <v>Outil d'allignement  couroie TKBA 20</v>
          </cell>
          <cell r="C516">
            <v>0</v>
          </cell>
          <cell r="D516" t="str">
            <v>L</v>
          </cell>
        </row>
        <row r="517">
          <cell r="A517" t="str">
            <v>74010028</v>
          </cell>
          <cell r="B517" t="str">
            <v>Pompe doseuse GALA 1,10L/h</v>
          </cell>
          <cell r="C517">
            <v>0</v>
          </cell>
          <cell r="D517" t="str">
            <v>L</v>
          </cell>
        </row>
        <row r="518">
          <cell r="A518" t="str">
            <v>87240018</v>
          </cell>
          <cell r="B518" t="str">
            <v>VANNE DE CONTRÔLE 759 HRP4V-WH1 205</v>
          </cell>
          <cell r="C518">
            <v>0</v>
          </cell>
          <cell r="D518" t="str">
            <v>L</v>
          </cell>
        </row>
        <row r="519">
          <cell r="A519" t="str">
            <v>73040006</v>
          </cell>
          <cell r="B519" t="str">
            <v>BROSSE BOB CAT 256c.</v>
          </cell>
          <cell r="C519">
            <v>0</v>
          </cell>
          <cell r="D519" t="str">
            <v>L</v>
          </cell>
        </row>
        <row r="520">
          <cell r="A520" t="str">
            <v>45800131</v>
          </cell>
          <cell r="B520" t="str">
            <v>OPERATEUR PANEL OP73,6AV6-641-0AA11-OAXO</v>
          </cell>
          <cell r="C520">
            <v>0</v>
          </cell>
          <cell r="D520" t="str">
            <v>L</v>
          </cell>
        </row>
        <row r="521">
          <cell r="A521" t="str">
            <v>67110016</v>
          </cell>
          <cell r="B521" t="str">
            <v>ANTI-DEVIREUR REDUCTEUR  B3SH8A</v>
          </cell>
          <cell r="C521">
            <v>0</v>
          </cell>
          <cell r="D521" t="str">
            <v>L</v>
          </cell>
        </row>
        <row r="522">
          <cell r="A522" t="str">
            <v>45800124</v>
          </cell>
          <cell r="B522" t="str">
            <v>MOTEUR CC COMPLET REF 16349350</v>
          </cell>
          <cell r="C522">
            <v>0</v>
          </cell>
          <cell r="D522" t="str">
            <v>L</v>
          </cell>
        </row>
        <row r="523">
          <cell r="A523" t="str">
            <v>59600058</v>
          </cell>
          <cell r="B523" t="str">
            <v>ELECTROVANNE PN10600001/NG4</v>
          </cell>
          <cell r="C523">
            <v>2</v>
          </cell>
          <cell r="D523" t="str">
            <v>L</v>
          </cell>
        </row>
        <row r="524">
          <cell r="A524" t="str">
            <v>59610012</v>
          </cell>
          <cell r="B524" t="str">
            <v>Servo-moteur SART</v>
          </cell>
          <cell r="C524">
            <v>0</v>
          </cell>
          <cell r="D524" t="str">
            <v>L</v>
          </cell>
        </row>
        <row r="525">
          <cell r="A525" t="str">
            <v>60470012</v>
          </cell>
          <cell r="B525" t="str">
            <v>INDICATEUR DÉBIT S2GL DN20 20 À 40 L/MN</v>
          </cell>
          <cell r="C525">
            <v>0</v>
          </cell>
          <cell r="D525" t="str">
            <v>L</v>
          </cell>
        </row>
        <row r="526">
          <cell r="A526" t="str">
            <v>60470013</v>
          </cell>
          <cell r="B526" t="str">
            <v>INDICATEUR DÉBIT S2GL DN20 36 À 72 L/MN</v>
          </cell>
          <cell r="C526">
            <v>0</v>
          </cell>
          <cell r="D526" t="str">
            <v>L</v>
          </cell>
        </row>
        <row r="527">
          <cell r="A527" t="str">
            <v>60300003</v>
          </cell>
          <cell r="B527" t="str">
            <v>Spectrometre masse type LSM 100</v>
          </cell>
          <cell r="C527">
            <v>0</v>
          </cell>
          <cell r="D527" t="str">
            <v>L</v>
          </cell>
        </row>
        <row r="528">
          <cell r="A528" t="str">
            <v>53500025</v>
          </cell>
          <cell r="B528" t="str">
            <v>ICV IM 315 III C M1S</v>
          </cell>
          <cell r="C528">
            <v>0</v>
          </cell>
          <cell r="D528" t="str">
            <v>L</v>
          </cell>
        </row>
        <row r="529">
          <cell r="A529" t="str">
            <v>23220035</v>
          </cell>
          <cell r="B529" t="str">
            <v>Vannes pour surpresseur</v>
          </cell>
          <cell r="C529">
            <v>0</v>
          </cell>
          <cell r="D529" t="str">
            <v>L</v>
          </cell>
        </row>
        <row r="530">
          <cell r="A530" t="str">
            <v>10230034</v>
          </cell>
          <cell r="B530" t="str">
            <v>GUNTIX 663 KSI NEO</v>
          </cell>
          <cell r="C530">
            <v>0</v>
          </cell>
          <cell r="D530" t="str">
            <v>L</v>
          </cell>
        </row>
        <row r="531">
          <cell r="A531" t="str">
            <v>78610173</v>
          </cell>
          <cell r="B531" t="str">
            <v>Kit joint vérin G160/110-1561-M8414.1</v>
          </cell>
          <cell r="C531">
            <v>0</v>
          </cell>
          <cell r="D531" t="str">
            <v>L</v>
          </cell>
        </row>
        <row r="532">
          <cell r="A532" t="str">
            <v>91170013</v>
          </cell>
          <cell r="B532" t="str">
            <v>Plaque-524363D</v>
          </cell>
          <cell r="C532">
            <v>1</v>
          </cell>
          <cell r="D532" t="str">
            <v>L</v>
          </cell>
        </row>
        <row r="533">
          <cell r="A533" t="str">
            <v>60200017</v>
          </cell>
          <cell r="B533" t="str">
            <v>Transmetteur niv RADAR trémie charbon</v>
          </cell>
          <cell r="C533">
            <v>0</v>
          </cell>
          <cell r="D533" t="str">
            <v>L</v>
          </cell>
        </row>
        <row r="534">
          <cell r="A534" t="str">
            <v>75020065</v>
          </cell>
          <cell r="B534" t="str">
            <v>FREIN MOT.TRANSLAT.PALAN VZ4160S/1F45SO</v>
          </cell>
          <cell r="C534">
            <v>0</v>
          </cell>
          <cell r="D534" t="str">
            <v>L</v>
          </cell>
        </row>
        <row r="535">
          <cell r="A535" t="str">
            <v>87310094</v>
          </cell>
          <cell r="B535" t="str">
            <v>23/1-3-RB (IC) SEQUENCEUR  - E909Ex22BB8</v>
          </cell>
          <cell r="C535">
            <v>0</v>
          </cell>
          <cell r="D535" t="str">
            <v>L</v>
          </cell>
        </row>
        <row r="536">
          <cell r="A536" t="str">
            <v>23390049</v>
          </cell>
          <cell r="B536" t="str">
            <v>SEGMENT DOSEUR  TAILLE 315 CODE:30007238</v>
          </cell>
          <cell r="C536">
            <v>0</v>
          </cell>
          <cell r="D536" t="str">
            <v>L</v>
          </cell>
        </row>
        <row r="537">
          <cell r="A537" t="str">
            <v>60470014</v>
          </cell>
          <cell r="B537" t="str">
            <v>INDICATEUR DÉBIT S2GL DN25 24 À 48 L/MN</v>
          </cell>
          <cell r="C537">
            <v>0</v>
          </cell>
          <cell r="D537" t="str">
            <v>L</v>
          </cell>
        </row>
        <row r="538">
          <cell r="A538" t="str">
            <v>60470015</v>
          </cell>
          <cell r="B538" t="str">
            <v>INDICATEUR DÉBIT S2GL DN25 36 À 72 L/MN</v>
          </cell>
          <cell r="C538">
            <v>0</v>
          </cell>
          <cell r="D538" t="str">
            <v>L</v>
          </cell>
        </row>
        <row r="539">
          <cell r="A539" t="str">
            <v>60040005</v>
          </cell>
          <cell r="B539" t="str">
            <v>CAPTEUR  JAUGE CONTRAINTE RTN 68/0,05</v>
          </cell>
          <cell r="C539">
            <v>0</v>
          </cell>
          <cell r="D539" t="str">
            <v>L</v>
          </cell>
        </row>
        <row r="540">
          <cell r="A540" t="str">
            <v>60060007</v>
          </cell>
          <cell r="B540" t="str">
            <v>Speed sensor NJ1,5-8N-Y1881 53140001</v>
          </cell>
          <cell r="C540">
            <v>0</v>
          </cell>
          <cell r="D540" t="str">
            <v>L</v>
          </cell>
        </row>
        <row r="541">
          <cell r="A541" t="str">
            <v>60040008</v>
          </cell>
          <cell r="B541" t="str">
            <v>CAPTEUR DE PESAGE HBM 200KG REF 971167Z</v>
          </cell>
          <cell r="C541">
            <v>1</v>
          </cell>
          <cell r="D541" t="str">
            <v>L</v>
          </cell>
        </row>
        <row r="542">
          <cell r="A542" t="str">
            <v>12010006</v>
          </cell>
          <cell r="B542" t="str">
            <v>BOULET EN ACIER MAXICROM DIAM.50</v>
          </cell>
          <cell r="C542">
            <v>1</v>
          </cell>
          <cell r="D542" t="str">
            <v>L</v>
          </cell>
        </row>
        <row r="543">
          <cell r="A543" t="str">
            <v>12010007</v>
          </cell>
          <cell r="B543" t="str">
            <v>BOULET EN ACIER DIAM.60</v>
          </cell>
          <cell r="C543">
            <v>1</v>
          </cell>
          <cell r="D543" t="str">
            <v>L</v>
          </cell>
        </row>
        <row r="544">
          <cell r="A544" t="str">
            <v>57060001</v>
          </cell>
          <cell r="B544" t="str">
            <v>CARTE SIMATIC NET CP443-1 6GK74431EX200X</v>
          </cell>
          <cell r="C544">
            <v>0</v>
          </cell>
          <cell r="D544" t="str">
            <v>L</v>
          </cell>
        </row>
        <row r="545">
          <cell r="A545" t="str">
            <v>89010008</v>
          </cell>
          <cell r="B545" t="str">
            <v>BATI ELEMENT OBTURATEUR NOUVEAU MD</v>
          </cell>
          <cell r="C545">
            <v>0</v>
          </cell>
          <cell r="D545" t="str">
            <v>L</v>
          </cell>
        </row>
        <row r="546">
          <cell r="A546" t="str">
            <v>10230014</v>
          </cell>
          <cell r="B546" t="str">
            <v>BETON  CLEAN 85G</v>
          </cell>
          <cell r="C546">
            <v>2</v>
          </cell>
          <cell r="D546" t="str">
            <v>L</v>
          </cell>
        </row>
        <row r="547">
          <cell r="A547" t="str">
            <v>78610176</v>
          </cell>
          <cell r="B547" t="str">
            <v>Kit joint vérin G125/90-1537M8448B</v>
          </cell>
          <cell r="C547">
            <v>0</v>
          </cell>
          <cell r="D547" t="str">
            <v>L</v>
          </cell>
        </row>
        <row r="548">
          <cell r="A548" t="str">
            <v>37500018</v>
          </cell>
          <cell r="B548" t="str">
            <v>Pompe garissage pneumatique</v>
          </cell>
          <cell r="C548">
            <v>0</v>
          </cell>
          <cell r="D548" t="str">
            <v>L</v>
          </cell>
        </row>
        <row r="549">
          <cell r="A549" t="str">
            <v>91500082</v>
          </cell>
          <cell r="B549" t="str">
            <v>Régulateur FE.25 L 1"H</v>
          </cell>
          <cell r="C549">
            <v>0</v>
          </cell>
          <cell r="D549" t="str">
            <v>L</v>
          </cell>
        </row>
        <row r="550">
          <cell r="A550" t="str">
            <v>55070032</v>
          </cell>
          <cell r="B550" t="str">
            <v>MOT-RED 0,75KW/1400/10 SAF67DRS80S4BE1</v>
          </cell>
          <cell r="C550">
            <v>0</v>
          </cell>
          <cell r="D550" t="str">
            <v>L</v>
          </cell>
        </row>
        <row r="551">
          <cell r="A551" t="str">
            <v>59600023</v>
          </cell>
          <cell r="B551" t="str">
            <v>ECRAN TACTILE. REF:6AV6 643-0AA01-1AX0</v>
          </cell>
          <cell r="C551">
            <v>1</v>
          </cell>
          <cell r="D551" t="str">
            <v>L</v>
          </cell>
        </row>
        <row r="552">
          <cell r="A552" t="str">
            <v>55520063</v>
          </cell>
          <cell r="B552" t="str">
            <v>DÉMARREUR PROGRESSIF moteur 90kw</v>
          </cell>
          <cell r="C552">
            <v>0</v>
          </cell>
          <cell r="D552" t="str">
            <v>L</v>
          </cell>
        </row>
        <row r="553">
          <cell r="A553" t="str">
            <v>55010280</v>
          </cell>
          <cell r="B553" t="str">
            <v>MOTO-VENILALATEUR D'EXTRACTION</v>
          </cell>
          <cell r="C553">
            <v>0</v>
          </cell>
          <cell r="D553" t="str">
            <v>L</v>
          </cell>
        </row>
        <row r="554">
          <cell r="A554" t="str">
            <v>87310002</v>
          </cell>
          <cell r="B554" t="str">
            <v>Diviseur de débit type PR307-S</v>
          </cell>
          <cell r="C554">
            <v>0</v>
          </cell>
          <cell r="D554" t="str">
            <v>L</v>
          </cell>
        </row>
        <row r="555">
          <cell r="A555" t="str">
            <v>57010006</v>
          </cell>
          <cell r="B555" t="str">
            <v>CARTE CONTROLE E1060 ITEM E11.31.02</v>
          </cell>
          <cell r="C555">
            <v>1</v>
          </cell>
          <cell r="D555" t="str">
            <v>L</v>
          </cell>
        </row>
        <row r="556">
          <cell r="A556" t="str">
            <v>45800087</v>
          </cell>
          <cell r="B556" t="str">
            <v>GROUPE DE COMMANDE POUR AIGUILLAGE 500V</v>
          </cell>
          <cell r="C556">
            <v>0</v>
          </cell>
          <cell r="D556" t="str">
            <v>L</v>
          </cell>
        </row>
        <row r="557">
          <cell r="A557" t="str">
            <v>78610213</v>
          </cell>
          <cell r="B557" t="str">
            <v>Vérin sans tige CY3R25-2000</v>
          </cell>
          <cell r="C557">
            <v>2</v>
          </cell>
          <cell r="D557" t="str">
            <v>L</v>
          </cell>
        </row>
        <row r="558">
          <cell r="A558" t="str">
            <v>90800021</v>
          </cell>
          <cell r="B558" t="str">
            <v>tube protection et support caméra refroi</v>
          </cell>
          <cell r="C558">
            <v>2</v>
          </cell>
          <cell r="D558" t="str">
            <v>L</v>
          </cell>
        </row>
        <row r="559">
          <cell r="A559" t="str">
            <v>55800099</v>
          </cell>
          <cell r="B559" t="str">
            <v>MOT-RED 0.55KW/1380-209tr/R27 DRS71M4</v>
          </cell>
          <cell r="C559">
            <v>1</v>
          </cell>
          <cell r="D559" t="str">
            <v>L</v>
          </cell>
        </row>
        <row r="560">
          <cell r="A560" t="str">
            <v>60010032</v>
          </cell>
          <cell r="B560" t="str">
            <v>SONDE PT100 OMNIGRAD S ATEX-TR61</v>
          </cell>
          <cell r="C560">
            <v>2</v>
          </cell>
          <cell r="D560" t="str">
            <v>L</v>
          </cell>
        </row>
        <row r="561">
          <cell r="A561" t="str">
            <v>23390026</v>
          </cell>
          <cell r="B561" t="str">
            <v>Actionneur de type:IA550.DF10.1227.</v>
          </cell>
          <cell r="C561">
            <v>0</v>
          </cell>
          <cell r="D561" t="str">
            <v>L</v>
          </cell>
        </row>
        <row r="562">
          <cell r="A562" t="str">
            <v>54510050</v>
          </cell>
          <cell r="B562" t="str">
            <v>FAN D2D 160-BE02-11 REF 64660424</v>
          </cell>
          <cell r="C562">
            <v>1</v>
          </cell>
          <cell r="D562" t="str">
            <v>L</v>
          </cell>
        </row>
        <row r="563">
          <cell r="A563" t="str">
            <v>55010253</v>
          </cell>
          <cell r="B563" t="str">
            <v>MOTEUR-M3BP 225 SMA2/2965tr/45kw/B3</v>
          </cell>
          <cell r="C563">
            <v>3</v>
          </cell>
          <cell r="D563" t="str">
            <v>M</v>
          </cell>
        </row>
        <row r="564">
          <cell r="A564" t="str">
            <v>57040010</v>
          </cell>
          <cell r="B564" t="str">
            <v>UNITÉ CENTRALE 6ES7-315-2AH14-0AB0</v>
          </cell>
          <cell r="C564">
            <v>0</v>
          </cell>
          <cell r="D564" t="str">
            <v>L</v>
          </cell>
        </row>
        <row r="565">
          <cell r="A565" t="str">
            <v>89010146</v>
          </cell>
          <cell r="B565" t="str">
            <v>Dispositif retenu complet /TT 1400 Uni K</v>
          </cell>
          <cell r="C565">
            <v>0</v>
          </cell>
          <cell r="D565" t="str">
            <v>L</v>
          </cell>
        </row>
        <row r="566">
          <cell r="A566" t="str">
            <v>91100035</v>
          </cell>
          <cell r="B566" t="str">
            <v>MAGIC  BOX-REF NT02095DR</v>
          </cell>
          <cell r="C566">
            <v>2</v>
          </cell>
          <cell r="D566" t="str">
            <v>L</v>
          </cell>
        </row>
        <row r="567">
          <cell r="A567" t="str">
            <v>45800003</v>
          </cell>
          <cell r="B567" t="str">
            <v>AMORTISSEMENT PNEUMATIQUE TYP GS-12-40AA</v>
          </cell>
          <cell r="C567">
            <v>0</v>
          </cell>
          <cell r="D567" t="str">
            <v>L</v>
          </cell>
        </row>
        <row r="568">
          <cell r="A568" t="str">
            <v>65200138</v>
          </cell>
          <cell r="B568" t="str">
            <v>PalierS HFB REF:S3044 AVEC JEUX DE JOINT</v>
          </cell>
          <cell r="C568">
            <v>0</v>
          </cell>
          <cell r="D568" t="str">
            <v>L</v>
          </cell>
        </row>
        <row r="569">
          <cell r="A569" t="str">
            <v>70110005</v>
          </cell>
          <cell r="B569" t="str">
            <v>secteur Tourteau de commande S11.11</v>
          </cell>
          <cell r="C569">
            <v>0</v>
          </cell>
          <cell r="D569" t="str">
            <v>L</v>
          </cell>
        </row>
        <row r="570">
          <cell r="A570" t="str">
            <v>70110006</v>
          </cell>
          <cell r="B570" t="str">
            <v>secteur Tourteau de renvoie S11.11</v>
          </cell>
          <cell r="C570">
            <v>0</v>
          </cell>
          <cell r="D570" t="str">
            <v>L</v>
          </cell>
        </row>
        <row r="571">
          <cell r="A571" t="str">
            <v>55010167</v>
          </cell>
          <cell r="B571" t="str">
            <v>Mot-37kw3000trHaxe200B3</v>
          </cell>
          <cell r="C571">
            <v>0</v>
          </cell>
          <cell r="D571" t="str">
            <v>L</v>
          </cell>
        </row>
        <row r="572">
          <cell r="A572" t="str">
            <v>55800164</v>
          </cell>
          <cell r="B572" t="str">
            <v>MOT-RED 2,2kw/1425-43tr/R77DRE100M4</v>
          </cell>
          <cell r="C572">
            <v>0</v>
          </cell>
          <cell r="D572" t="str">
            <v>L</v>
          </cell>
        </row>
        <row r="573">
          <cell r="A573" t="str">
            <v>60570002</v>
          </cell>
          <cell r="B573" t="str">
            <v>CAPTEUR DE PRESSION 2200BGC4001A3UA400</v>
          </cell>
          <cell r="C573">
            <v>0</v>
          </cell>
          <cell r="D573" t="str">
            <v>L</v>
          </cell>
        </row>
        <row r="574">
          <cell r="A574" t="str">
            <v>60510081</v>
          </cell>
          <cell r="B574" t="str">
            <v>Bloc alimentation : réf MZP-Z159</v>
          </cell>
          <cell r="C574">
            <v>0</v>
          </cell>
          <cell r="D574" t="str">
            <v>L</v>
          </cell>
        </row>
        <row r="575">
          <cell r="A575" t="str">
            <v>87310023</v>
          </cell>
          <cell r="B575" t="str">
            <v>unité Multifunction pour sécheur 0065</v>
          </cell>
          <cell r="C575">
            <v>0</v>
          </cell>
          <cell r="D575" t="str">
            <v>L</v>
          </cell>
        </row>
        <row r="576">
          <cell r="A576" t="str">
            <v>76210001</v>
          </cell>
          <cell r="B576" t="str">
            <v>PIÉCE PESAGE DROITE 100KG/350 F005350.05</v>
          </cell>
          <cell r="C576">
            <v>0</v>
          </cell>
          <cell r="D576" t="str">
            <v>L</v>
          </cell>
        </row>
        <row r="577">
          <cell r="A577" t="str">
            <v>45800127</v>
          </cell>
          <cell r="B577" t="str">
            <v>MOTO-POMPE RECIRCULATION D'EAU</v>
          </cell>
          <cell r="C577">
            <v>0</v>
          </cell>
          <cell r="D577" t="str">
            <v>L</v>
          </cell>
        </row>
        <row r="578">
          <cell r="A578" t="str">
            <v>55070024</v>
          </cell>
          <cell r="B578" t="str">
            <v>Mot-red 3 KW/1456-31/SA67  DRN100L4</v>
          </cell>
          <cell r="C578">
            <v>0</v>
          </cell>
          <cell r="D578" t="str">
            <v>L</v>
          </cell>
        </row>
        <row r="579">
          <cell r="A579" t="str">
            <v>75020007</v>
          </cell>
          <cell r="B579" t="str">
            <v>CABLE TROLEY LEFT FZV+STAINL.STEEL</v>
          </cell>
          <cell r="C579">
            <v>0</v>
          </cell>
          <cell r="D579" t="str">
            <v>L</v>
          </cell>
        </row>
        <row r="580">
          <cell r="A580" t="str">
            <v>90120024</v>
          </cell>
          <cell r="B580" t="str">
            <v>Pompe haute pression du buté de four</v>
          </cell>
          <cell r="C580">
            <v>0</v>
          </cell>
          <cell r="D580" t="str">
            <v>L</v>
          </cell>
        </row>
        <row r="581">
          <cell r="A581" t="str">
            <v>76210002</v>
          </cell>
          <cell r="B581" t="str">
            <v>PIECE PESAGE GAUCHE 100kg F005350.06</v>
          </cell>
          <cell r="C581">
            <v>0</v>
          </cell>
          <cell r="D581" t="str">
            <v>L</v>
          </cell>
        </row>
        <row r="582">
          <cell r="A582" t="str">
            <v>79010069</v>
          </cell>
          <cell r="B582" t="str">
            <v>vetulateur aero H11-1302</v>
          </cell>
          <cell r="C582">
            <v>1</v>
          </cell>
          <cell r="D582" t="str">
            <v>L</v>
          </cell>
        </row>
        <row r="583">
          <cell r="A583" t="str">
            <v>55010044</v>
          </cell>
          <cell r="B583" t="str">
            <v>Mot-1,1kw/1500tr Haxe 90S</v>
          </cell>
          <cell r="C583">
            <v>2</v>
          </cell>
          <cell r="D583" t="str">
            <v>L</v>
          </cell>
        </row>
        <row r="584">
          <cell r="A584" t="str">
            <v>60200004</v>
          </cell>
          <cell r="B584" t="str">
            <v>TRANSMETTEUR DE PRESSION 7MF4433 SIEMENS</v>
          </cell>
          <cell r="C584">
            <v>1</v>
          </cell>
          <cell r="D584" t="str">
            <v>L</v>
          </cell>
        </row>
        <row r="585">
          <cell r="A585" t="str">
            <v>60010054</v>
          </cell>
          <cell r="B585" t="str">
            <v>THERMOCOUPLE 0-900°C 1000MM</v>
          </cell>
          <cell r="C585">
            <v>0</v>
          </cell>
          <cell r="D585" t="str">
            <v>L</v>
          </cell>
        </row>
        <row r="586">
          <cell r="A586" t="str">
            <v>55070025</v>
          </cell>
          <cell r="B586" t="str">
            <v>Mot-red 1,1 KW/1455-4,6/SA67 R37 DRN90S</v>
          </cell>
          <cell r="C586">
            <v>0</v>
          </cell>
          <cell r="D586" t="str">
            <v>L</v>
          </cell>
        </row>
        <row r="587">
          <cell r="A587" t="str">
            <v>88100001</v>
          </cell>
          <cell r="B587" t="str">
            <v>Joint Separateur dynamique ciment N11.35</v>
          </cell>
          <cell r="C587">
            <v>1</v>
          </cell>
          <cell r="D587" t="str">
            <v>L</v>
          </cell>
        </row>
        <row r="588">
          <cell r="A588" t="str">
            <v>45800256</v>
          </cell>
          <cell r="B588" t="str">
            <v>Distributeur pneumatique pour PBA-U mont</v>
          </cell>
          <cell r="C588">
            <v>1</v>
          </cell>
          <cell r="D588" t="str">
            <v>L</v>
          </cell>
        </row>
        <row r="589">
          <cell r="A589" t="str">
            <v>23390061</v>
          </cell>
          <cell r="B589" t="str">
            <v>Soupape sécheur absorption</v>
          </cell>
          <cell r="C589">
            <v>0</v>
          </cell>
          <cell r="D589" t="str">
            <v>L</v>
          </cell>
        </row>
        <row r="590">
          <cell r="A590" t="str">
            <v>70250001</v>
          </cell>
          <cell r="B590" t="str">
            <v>COUSSINET ARTICU.PALIE FIX D340/310X 196</v>
          </cell>
          <cell r="C590">
            <v>0</v>
          </cell>
          <cell r="D590" t="str">
            <v>L</v>
          </cell>
        </row>
        <row r="591">
          <cell r="A591" t="str">
            <v>59140007</v>
          </cell>
          <cell r="B591" t="str">
            <v>Encodeur élévateur METRAL ES7S/EV7S</v>
          </cell>
          <cell r="C591">
            <v>0</v>
          </cell>
          <cell r="D591" t="str">
            <v>L</v>
          </cell>
        </row>
        <row r="592">
          <cell r="A592" t="str">
            <v>91100008</v>
          </cell>
          <cell r="B592" t="str">
            <v>BRAS 524001D</v>
          </cell>
          <cell r="C592">
            <v>1</v>
          </cell>
          <cell r="D592" t="str">
            <v>L</v>
          </cell>
        </row>
        <row r="593">
          <cell r="A593" t="str">
            <v>60510101</v>
          </cell>
          <cell r="B593" t="str">
            <v>Cartouche de catalyseur NO2/NO (converti</v>
          </cell>
          <cell r="C593">
            <v>0</v>
          </cell>
          <cell r="D593" t="str">
            <v>L</v>
          </cell>
        </row>
        <row r="594">
          <cell r="A594" t="str">
            <v>78350023</v>
          </cell>
          <cell r="B594" t="str">
            <v>Silencieux échappement 99420016</v>
          </cell>
          <cell r="C594">
            <v>1</v>
          </cell>
          <cell r="D594" t="str">
            <v>L</v>
          </cell>
        </row>
        <row r="595">
          <cell r="A595" t="str">
            <v>53510005</v>
          </cell>
          <cell r="B595" t="str">
            <v>"carte électronique TELYS 2</v>
          </cell>
          <cell r="C595">
            <v>0</v>
          </cell>
          <cell r="D595" t="str">
            <v>L</v>
          </cell>
        </row>
        <row r="596">
          <cell r="A596" t="str">
            <v>76340001</v>
          </cell>
          <cell r="B596" t="str">
            <v>COURROIE DENTEÉ2590-14M-HP85 V041742.B01</v>
          </cell>
          <cell r="C596">
            <v>0</v>
          </cell>
          <cell r="D596" t="str">
            <v>L</v>
          </cell>
        </row>
        <row r="597">
          <cell r="A597" t="str">
            <v>67360007</v>
          </cell>
          <cell r="B597" t="str">
            <v>Accoup Zapex ZIN4.5 Ø120J7/125H7</v>
          </cell>
          <cell r="C597">
            <v>0</v>
          </cell>
          <cell r="D597" t="str">
            <v>L</v>
          </cell>
        </row>
        <row r="598">
          <cell r="A598" t="str">
            <v>90250062</v>
          </cell>
          <cell r="B598" t="str">
            <v>Accouplement complet 11 JX Alésage</v>
          </cell>
          <cell r="C598">
            <v>0</v>
          </cell>
          <cell r="D598" t="str">
            <v>L</v>
          </cell>
        </row>
        <row r="599">
          <cell r="A599" t="str">
            <v>10020007</v>
          </cell>
          <cell r="B599" t="str">
            <v>ANKRAL ZE B320 L300</v>
          </cell>
          <cell r="C599">
            <v>0</v>
          </cell>
          <cell r="D599" t="str">
            <v>L</v>
          </cell>
        </row>
        <row r="600">
          <cell r="A600" t="str">
            <v>59500001</v>
          </cell>
          <cell r="B600" t="str">
            <v>CARTE ÉLECTRO COFFRET MONITOR P(4KHZ+1)</v>
          </cell>
          <cell r="C600">
            <v>0</v>
          </cell>
          <cell r="D600" t="str">
            <v>L</v>
          </cell>
        </row>
        <row r="601">
          <cell r="A601" t="str">
            <v>59500002</v>
          </cell>
          <cell r="B601" t="str">
            <v>CARTE ÉLECTRO COFFRET MONITOR P(4KHZ-1)</v>
          </cell>
          <cell r="C601">
            <v>0</v>
          </cell>
          <cell r="D601" t="str">
            <v>L</v>
          </cell>
        </row>
        <row r="602">
          <cell r="A602" t="str">
            <v>59500003</v>
          </cell>
          <cell r="B602" t="str">
            <v>CARTE ÉLECTRON COFFRET MONITOR P(4KHZ-0)</v>
          </cell>
          <cell r="C602">
            <v>0</v>
          </cell>
          <cell r="D602" t="str">
            <v>L</v>
          </cell>
        </row>
        <row r="603">
          <cell r="A603" t="str">
            <v>20040015</v>
          </cell>
          <cell r="B603" t="str">
            <v>TOLE ACIER ORDIANIRE  EP50MM 1000X2000</v>
          </cell>
          <cell r="C603">
            <v>0</v>
          </cell>
          <cell r="D603" t="str">
            <v>L</v>
          </cell>
        </row>
        <row r="604">
          <cell r="A604" t="str">
            <v>10230049</v>
          </cell>
          <cell r="B604" t="str">
            <v>Thertix 50 Z SIC7</v>
          </cell>
          <cell r="C604">
            <v>0</v>
          </cell>
          <cell r="D604" t="str">
            <v>L</v>
          </cell>
        </row>
        <row r="605">
          <cell r="A605" t="str">
            <v>10230052</v>
          </cell>
          <cell r="B605" t="str">
            <v>Thertix 50 Z SIC7</v>
          </cell>
          <cell r="C605">
            <v>1</v>
          </cell>
          <cell r="D605" t="str">
            <v>L</v>
          </cell>
        </row>
        <row r="606">
          <cell r="A606" t="str">
            <v>60530010</v>
          </cell>
          <cell r="B606" t="str">
            <v>COOLING CIRCULATION PUMP ZTK</v>
          </cell>
          <cell r="C606">
            <v>0</v>
          </cell>
          <cell r="D606" t="str">
            <v>L</v>
          </cell>
        </row>
        <row r="607">
          <cell r="A607" t="str">
            <v>45400029</v>
          </cell>
          <cell r="B607" t="str">
            <v>ARGENT NITRATE NORMAPUR</v>
          </cell>
          <cell r="C607">
            <v>0</v>
          </cell>
          <cell r="D607" t="str">
            <v>L</v>
          </cell>
        </row>
        <row r="608">
          <cell r="A608" t="str">
            <v>89010028</v>
          </cell>
          <cell r="B608" t="str">
            <v>CADRE D'ÉTANCHÉITÉ RP1.6 12516631</v>
          </cell>
          <cell r="C608">
            <v>1</v>
          </cell>
          <cell r="D608" t="str">
            <v>L</v>
          </cell>
        </row>
        <row r="609">
          <cell r="A609" t="str">
            <v>54510075</v>
          </cell>
          <cell r="B609" t="str">
            <v>PPCS BRANCHING AND DIOLAG UNITE APBU-44C</v>
          </cell>
          <cell r="C609">
            <v>0</v>
          </cell>
          <cell r="D609" t="str">
            <v>L</v>
          </cell>
        </row>
        <row r="610">
          <cell r="A610" t="str">
            <v>60240007</v>
          </cell>
          <cell r="B610" t="str">
            <v>JetBus-controller 21</v>
          </cell>
          <cell r="C610">
            <v>1</v>
          </cell>
          <cell r="D610" t="str">
            <v>L</v>
          </cell>
        </row>
        <row r="611">
          <cell r="A611" t="str">
            <v>87310018</v>
          </cell>
          <cell r="B611" t="str">
            <v>ZE3 Main kit. Reference: 2906031700</v>
          </cell>
          <cell r="C611">
            <v>0</v>
          </cell>
          <cell r="D611" t="str">
            <v>L</v>
          </cell>
        </row>
        <row r="612">
          <cell r="A612" t="str">
            <v>70080009</v>
          </cell>
          <cell r="B612" t="str">
            <v>SOUFFLET clinker DIM: 1050*1200*4150</v>
          </cell>
          <cell r="C612">
            <v>0</v>
          </cell>
          <cell r="D612" t="str">
            <v>L</v>
          </cell>
        </row>
        <row r="613">
          <cell r="A613" t="str">
            <v>10020008</v>
          </cell>
          <cell r="B613" t="str">
            <v>ANKRAL ZE -B620 L300</v>
          </cell>
          <cell r="C613">
            <v>0</v>
          </cell>
          <cell r="D613" t="str">
            <v>L</v>
          </cell>
        </row>
        <row r="614">
          <cell r="A614" t="str">
            <v>67450057</v>
          </cell>
          <cell r="B614" t="str">
            <v>ELEMENT ELAST ACCOUPLEMENT N-EUPEX A 560</v>
          </cell>
          <cell r="C614">
            <v>0</v>
          </cell>
          <cell r="D614" t="str">
            <v>L</v>
          </cell>
        </row>
        <row r="615">
          <cell r="A615" t="str">
            <v>10230037</v>
          </cell>
          <cell r="B615" t="str">
            <v>REOTIX RX-690 RT S-L</v>
          </cell>
          <cell r="C615">
            <v>0</v>
          </cell>
          <cell r="D615" t="str">
            <v>L</v>
          </cell>
        </row>
        <row r="616">
          <cell r="A616" t="str">
            <v>60700005</v>
          </cell>
          <cell r="B616" t="str">
            <v>DISOCONT CARTE MÉMOIRE VSM 20102</v>
          </cell>
          <cell r="C616">
            <v>0</v>
          </cell>
          <cell r="D616" t="str">
            <v>L</v>
          </cell>
        </row>
        <row r="617">
          <cell r="A617" t="str">
            <v>60570004</v>
          </cell>
          <cell r="B617" t="str">
            <v>ETHERNET SWITCH 6GK52042BB102AA3</v>
          </cell>
          <cell r="C617">
            <v>0</v>
          </cell>
          <cell r="D617" t="str">
            <v>L</v>
          </cell>
        </row>
        <row r="618">
          <cell r="A618" t="str">
            <v>70300003</v>
          </cell>
          <cell r="B618" t="str">
            <v>GARNITURE FRICTION 1125X1000- N11.32/F11</v>
          </cell>
          <cell r="C618">
            <v>3</v>
          </cell>
          <cell r="D618" t="str">
            <v>M</v>
          </cell>
        </row>
        <row r="619">
          <cell r="A619" t="str">
            <v>87310031</v>
          </cell>
          <cell r="B619" t="str">
            <v>SORTIE . Reference: HD30501R</v>
          </cell>
          <cell r="C619">
            <v>0</v>
          </cell>
          <cell r="D619" t="str">
            <v>L</v>
          </cell>
        </row>
        <row r="620">
          <cell r="A620" t="str">
            <v>45400082</v>
          </cell>
          <cell r="B620" t="str">
            <v>SILICIUM DIOXYDE</v>
          </cell>
          <cell r="C620">
            <v>0</v>
          </cell>
          <cell r="D620" t="str">
            <v>L</v>
          </cell>
        </row>
        <row r="621">
          <cell r="A621" t="str">
            <v>55800087</v>
          </cell>
          <cell r="B621" t="str">
            <v>MR-4kw-1460/146tr-xx-SA67DRE132S4</v>
          </cell>
          <cell r="C621">
            <v>0</v>
          </cell>
          <cell r="D621" t="str">
            <v>L</v>
          </cell>
        </row>
        <row r="622">
          <cell r="A622" t="str">
            <v>76210007</v>
          </cell>
          <cell r="B622" t="str">
            <v>PIÉCE DE PESAGE MTD/DEL 150 À GAUCHE</v>
          </cell>
          <cell r="C622">
            <v>0</v>
          </cell>
          <cell r="D622" t="str">
            <v>L</v>
          </cell>
        </row>
        <row r="623">
          <cell r="A623" t="str">
            <v>74010026</v>
          </cell>
          <cell r="B623" t="str">
            <v>Pompe doseuse GALA 2,1 L/h</v>
          </cell>
          <cell r="C623">
            <v>0</v>
          </cell>
          <cell r="D623" t="str">
            <v>L</v>
          </cell>
        </row>
        <row r="624">
          <cell r="A624" t="str">
            <v>55800159</v>
          </cell>
          <cell r="B624" t="str">
            <v>MOT-RED 1,1KW/1410-129TR/FAF47DRS80M4</v>
          </cell>
          <cell r="C624">
            <v>0</v>
          </cell>
          <cell r="D624" t="str">
            <v>L</v>
          </cell>
        </row>
        <row r="625">
          <cell r="A625" t="str">
            <v>89010104</v>
          </cell>
          <cell r="B625" t="str">
            <v>PLAQUE FRONTALE HAUTE</v>
          </cell>
          <cell r="C625">
            <v>0</v>
          </cell>
          <cell r="D625" t="str">
            <v>L</v>
          </cell>
        </row>
        <row r="626">
          <cell r="A626" t="str">
            <v>67370134</v>
          </cell>
          <cell r="B626" t="str">
            <v>Accoup Revolex KX-D 105 Ø60H7 / 35H7</v>
          </cell>
          <cell r="C626">
            <v>0</v>
          </cell>
          <cell r="D626" t="str">
            <v>L</v>
          </cell>
        </row>
        <row r="627">
          <cell r="A627" t="str">
            <v>90270003</v>
          </cell>
          <cell r="B627" t="str">
            <v>DEFLECTEUR DROIT 1001GH DN100</v>
          </cell>
          <cell r="C627">
            <v>1</v>
          </cell>
          <cell r="D627" t="str">
            <v>L</v>
          </cell>
        </row>
        <row r="628">
          <cell r="A628" t="str">
            <v>42300001</v>
          </cell>
          <cell r="B628" t="str">
            <v>POMPE HYDRAULIQUE MANUELLE EXTRAXCTION</v>
          </cell>
          <cell r="C628">
            <v>0</v>
          </cell>
          <cell r="D628" t="str">
            <v>L</v>
          </cell>
        </row>
        <row r="629">
          <cell r="A629" t="str">
            <v>91100472</v>
          </cell>
          <cell r="B629" t="str">
            <v>JOINT 732062D  rep 19</v>
          </cell>
          <cell r="C629">
            <v>0</v>
          </cell>
          <cell r="D629" t="str">
            <v>L</v>
          </cell>
        </row>
        <row r="630">
          <cell r="A630" t="str">
            <v>65660011</v>
          </cell>
          <cell r="B630" t="str">
            <v>GALET RADIAL+AXEREF: 2.2107RS 895465D</v>
          </cell>
          <cell r="C630">
            <v>0</v>
          </cell>
          <cell r="D630" t="str">
            <v>L</v>
          </cell>
        </row>
        <row r="631">
          <cell r="A631" t="str">
            <v>10230005</v>
          </cell>
          <cell r="B631" t="str">
            <v>BETON SUPERCAST B 160</v>
          </cell>
          <cell r="C631">
            <v>1</v>
          </cell>
          <cell r="D631" t="str">
            <v>L</v>
          </cell>
        </row>
        <row r="632">
          <cell r="A632" t="str">
            <v>55010192</v>
          </cell>
          <cell r="B632" t="str">
            <v>Mot-7,5kw1500trHaxe132B5</v>
          </cell>
          <cell r="C632">
            <v>1</v>
          </cell>
          <cell r="D632" t="str">
            <v>L</v>
          </cell>
        </row>
        <row r="633">
          <cell r="A633" t="str">
            <v>89010103</v>
          </cell>
          <cell r="B633" t="str">
            <v>PLAQUE FRONTALE HAUTE</v>
          </cell>
          <cell r="C633">
            <v>0</v>
          </cell>
          <cell r="D633" t="str">
            <v>L</v>
          </cell>
        </row>
        <row r="634">
          <cell r="A634" t="str">
            <v>57090029</v>
          </cell>
          <cell r="B634" t="str">
            <v>Scalance X204-2</v>
          </cell>
          <cell r="C634">
            <v>0</v>
          </cell>
          <cell r="D634" t="str">
            <v>L</v>
          </cell>
        </row>
        <row r="635">
          <cell r="A635" t="str">
            <v>67360004</v>
          </cell>
          <cell r="B635" t="str">
            <v>Accoup Zapex ZIN2.5 Ø70K7/95H7</v>
          </cell>
          <cell r="C635">
            <v>0</v>
          </cell>
          <cell r="D635" t="str">
            <v>L</v>
          </cell>
        </row>
        <row r="636">
          <cell r="A636" t="str">
            <v>74010036</v>
          </cell>
          <cell r="B636" t="str">
            <v>Pompe Caprari DAD15T/G</v>
          </cell>
          <cell r="C636">
            <v>1</v>
          </cell>
          <cell r="D636" t="str">
            <v>L</v>
          </cell>
        </row>
        <row r="637">
          <cell r="A637" t="str">
            <v>59610001</v>
          </cell>
          <cell r="B637" t="str">
            <v>SERVO MOTEUR CM71VR -BANDE PROGRA METRAL</v>
          </cell>
          <cell r="C637">
            <v>0</v>
          </cell>
          <cell r="D637" t="str">
            <v>L</v>
          </cell>
        </row>
        <row r="638">
          <cell r="A638" t="str">
            <v>54510117</v>
          </cell>
          <cell r="B638" t="str">
            <v>Fan and capacitor D2E146-AP47-C3</v>
          </cell>
          <cell r="C638">
            <v>0</v>
          </cell>
          <cell r="D638" t="str">
            <v>L</v>
          </cell>
        </row>
        <row r="639">
          <cell r="A639" t="str">
            <v>90080027</v>
          </cell>
          <cell r="B639" t="str">
            <v>DEMI-STATION FOUR  Dim:550</v>
          </cell>
          <cell r="C639">
            <v>0</v>
          </cell>
          <cell r="D639" t="str">
            <v>L</v>
          </cell>
        </row>
        <row r="640">
          <cell r="A640" t="str">
            <v>67360027</v>
          </cell>
          <cell r="B640" t="str">
            <v>Accouplement  ZAPEX ZIN3 Ø80J7/95H7</v>
          </cell>
          <cell r="C640">
            <v>0</v>
          </cell>
          <cell r="D640" t="str">
            <v>L</v>
          </cell>
        </row>
        <row r="641">
          <cell r="A641" t="str">
            <v>60070003</v>
          </cell>
          <cell r="B641" t="str">
            <v>CAPTEUR NIVEAU  MBA210XAE1N1-D00684</v>
          </cell>
          <cell r="C641">
            <v>0</v>
          </cell>
          <cell r="D641" t="str">
            <v>L</v>
          </cell>
        </row>
        <row r="642">
          <cell r="A642" t="str">
            <v>65010040</v>
          </cell>
          <cell r="B642" t="str">
            <v>RLT a RLX CYL NU 238 ECMA/C3</v>
          </cell>
          <cell r="C642">
            <v>0</v>
          </cell>
          <cell r="D642" t="str">
            <v>L</v>
          </cell>
        </row>
        <row r="643">
          <cell r="A643" t="str">
            <v>67360029</v>
          </cell>
          <cell r="B643" t="str">
            <v>Accouplement zapex ZIN2.5 75h7 90h7</v>
          </cell>
          <cell r="C643">
            <v>0</v>
          </cell>
          <cell r="D643" t="str">
            <v>L</v>
          </cell>
        </row>
        <row r="644">
          <cell r="A644" t="str">
            <v>59140003</v>
          </cell>
          <cell r="B644" t="str">
            <v>Encodeur-11..27VDC-CEV58M-TR-electronic</v>
          </cell>
          <cell r="C644">
            <v>0</v>
          </cell>
          <cell r="D644" t="str">
            <v>L</v>
          </cell>
        </row>
        <row r="645">
          <cell r="A645" t="str">
            <v>74010033</v>
          </cell>
          <cell r="B645" t="str">
            <v>Pompes vide-fûts electrique</v>
          </cell>
          <cell r="C645">
            <v>0</v>
          </cell>
          <cell r="D645" t="str">
            <v>L</v>
          </cell>
        </row>
        <row r="646">
          <cell r="A646" t="str">
            <v>55520066</v>
          </cell>
          <cell r="B646" t="str">
            <v>Demarreur progressif ATS48 D75Q</v>
          </cell>
          <cell r="C646">
            <v>0</v>
          </cell>
          <cell r="D646" t="str">
            <v>L</v>
          </cell>
        </row>
        <row r="647">
          <cell r="A647" t="str">
            <v>20060006</v>
          </cell>
          <cell r="B647" t="str">
            <v>TOLE INOX RÉFRA.310S. 1,5M/3M  EP6MM</v>
          </cell>
          <cell r="C647">
            <v>0</v>
          </cell>
          <cell r="D647" t="str">
            <v>L</v>
          </cell>
        </row>
        <row r="648">
          <cell r="A648" t="str">
            <v>59010009</v>
          </cell>
          <cell r="B648" t="str">
            <v>CONTROLEUR DE NIVEAU MBA M175</v>
          </cell>
          <cell r="C648">
            <v>0</v>
          </cell>
          <cell r="D648" t="str">
            <v>L</v>
          </cell>
        </row>
        <row r="649">
          <cell r="A649" t="str">
            <v>55010283</v>
          </cell>
          <cell r="B649" t="str">
            <v>MOT-RED 1,5KW/1410/24 TR/R77DT90L4/TF</v>
          </cell>
          <cell r="C649">
            <v>0</v>
          </cell>
          <cell r="D649" t="str">
            <v>L</v>
          </cell>
        </row>
        <row r="650">
          <cell r="A650" t="str">
            <v>70300002</v>
          </cell>
          <cell r="B650" t="str">
            <v>GARNITURE DE FRICTION 1125X830- H11.12</v>
          </cell>
          <cell r="C650">
            <v>1</v>
          </cell>
          <cell r="D650" t="str">
            <v>L</v>
          </cell>
        </row>
        <row r="651">
          <cell r="A651" t="str">
            <v>65200136</v>
          </cell>
          <cell r="B651" t="str">
            <v>Palier SN 3040 AVEC JEU DE JOIN</v>
          </cell>
          <cell r="C651">
            <v>0</v>
          </cell>
          <cell r="D651" t="str">
            <v>L</v>
          </cell>
        </row>
        <row r="652">
          <cell r="A652" t="str">
            <v>55800136</v>
          </cell>
          <cell r="B652" t="str">
            <v>MOT-RED 0,55KW/1380-118TR/WA37BDRS71M4/E</v>
          </cell>
          <cell r="C652">
            <v>0</v>
          </cell>
          <cell r="D652" t="str">
            <v>L</v>
          </cell>
        </row>
        <row r="653">
          <cell r="A653" t="str">
            <v>45800122</v>
          </cell>
          <cell r="B653" t="str">
            <v>MOTEUR  APM TYPE 2842 S024C 23/1 246:1</v>
          </cell>
          <cell r="C653">
            <v>0</v>
          </cell>
          <cell r="D653" t="str">
            <v>L</v>
          </cell>
        </row>
        <row r="654">
          <cell r="A654" t="str">
            <v>71170007</v>
          </cell>
          <cell r="B654" t="str">
            <v>TAMBOUR TB-80/2.50.115/M</v>
          </cell>
          <cell r="C654">
            <v>0</v>
          </cell>
          <cell r="D654" t="str">
            <v>L</v>
          </cell>
        </row>
        <row r="655">
          <cell r="A655" t="str">
            <v>54510125</v>
          </cell>
          <cell r="B655" t="str">
            <v>Fan W2E200-HH38-06 and capacitor</v>
          </cell>
          <cell r="C655">
            <v>0</v>
          </cell>
          <cell r="D655" t="str">
            <v>L</v>
          </cell>
        </row>
        <row r="656">
          <cell r="A656" t="str">
            <v>54510123</v>
          </cell>
          <cell r="B656" t="str">
            <v>Fan D4E225-CC01-39</v>
          </cell>
          <cell r="C656">
            <v>0</v>
          </cell>
          <cell r="D656" t="str">
            <v>L</v>
          </cell>
        </row>
        <row r="657">
          <cell r="A657" t="str">
            <v>54510078</v>
          </cell>
          <cell r="B657" t="str">
            <v>SUPPLY CONTROL UNITE DSSB 01 68300746</v>
          </cell>
          <cell r="C657">
            <v>0</v>
          </cell>
          <cell r="D657" t="str">
            <v>L</v>
          </cell>
        </row>
        <row r="658">
          <cell r="A658" t="str">
            <v>45310163</v>
          </cell>
          <cell r="B658" t="str">
            <v>Preampli MUX pour XRD S700732</v>
          </cell>
          <cell r="C658">
            <v>0</v>
          </cell>
          <cell r="D658" t="str">
            <v>L</v>
          </cell>
        </row>
        <row r="659">
          <cell r="A659" t="str">
            <v>57090021</v>
          </cell>
          <cell r="B659" t="str">
            <v>Kit maintenance FO</v>
          </cell>
          <cell r="C659">
            <v>0</v>
          </cell>
          <cell r="D659" t="str">
            <v>L</v>
          </cell>
        </row>
        <row r="660">
          <cell r="A660" t="str">
            <v>55130001</v>
          </cell>
          <cell r="B660" t="str">
            <v>MotR 3kw/1400tr/DFV100L4-KHF97</v>
          </cell>
          <cell r="C660">
            <v>0</v>
          </cell>
          <cell r="D660" t="str">
            <v>L</v>
          </cell>
        </row>
        <row r="661">
          <cell r="A661" t="str">
            <v>71030056</v>
          </cell>
          <cell r="B661" t="str">
            <v>Bande NHM 10 ESBV 7370*1500 mm avec JM</v>
          </cell>
          <cell r="C661">
            <v>5</v>
          </cell>
          <cell r="D661" t="str">
            <v>M</v>
          </cell>
        </row>
        <row r="662">
          <cell r="A662" t="str">
            <v>57600001</v>
          </cell>
          <cell r="B662" t="str">
            <v>"INTERFACE HMI  XBTGT1335</v>
          </cell>
          <cell r="C662">
            <v>0</v>
          </cell>
          <cell r="D662" t="str">
            <v>L</v>
          </cell>
        </row>
        <row r="663">
          <cell r="A663" t="str">
            <v>60510011</v>
          </cell>
          <cell r="B663" t="str">
            <v>FILTRE LIGNE XF2-UNVERSAL FILTER FP-2T-D</v>
          </cell>
          <cell r="C663">
            <v>0</v>
          </cell>
          <cell r="D663" t="str">
            <v>L</v>
          </cell>
        </row>
        <row r="664">
          <cell r="A664" t="str">
            <v>75020129</v>
          </cell>
          <cell r="B664" t="str">
            <v>GUIDE CABLE PALAN N11.55 REP: 117</v>
          </cell>
          <cell r="C664">
            <v>0</v>
          </cell>
          <cell r="D664" t="str">
            <v>L</v>
          </cell>
        </row>
        <row r="665">
          <cell r="A665" t="str">
            <v>77050190</v>
          </cell>
          <cell r="B665" t="str">
            <v>Câble raccordement du filtre (FAK-1.LT)</v>
          </cell>
          <cell r="C665">
            <v>0</v>
          </cell>
          <cell r="D665" t="str">
            <v>L</v>
          </cell>
        </row>
        <row r="666">
          <cell r="A666" t="str">
            <v>60040021</v>
          </cell>
          <cell r="B666" t="str">
            <v>DISOMAT OPUS VEG 20700</v>
          </cell>
          <cell r="C666">
            <v>0</v>
          </cell>
          <cell r="D666" t="str">
            <v>L</v>
          </cell>
        </row>
        <row r="667">
          <cell r="A667" t="str">
            <v>71020003</v>
          </cell>
          <cell r="B667" t="str">
            <v>BANDE 650X31490mm  csf gomme chevron</v>
          </cell>
          <cell r="C667">
            <v>1</v>
          </cell>
          <cell r="D667" t="str">
            <v>L</v>
          </cell>
        </row>
        <row r="668">
          <cell r="A668" t="str">
            <v>91100005</v>
          </cell>
          <cell r="B668" t="str">
            <v>CORPS PROPULSEUR REF: 506421D REP:1</v>
          </cell>
          <cell r="C668">
            <v>0</v>
          </cell>
          <cell r="D668" t="str">
            <v>L</v>
          </cell>
        </row>
        <row r="669">
          <cell r="A669" t="str">
            <v>71010029</v>
          </cell>
          <cell r="B669" t="str">
            <v>BANDE  800527Z</v>
          </cell>
          <cell r="C669">
            <v>0</v>
          </cell>
          <cell r="D669" t="str">
            <v>L</v>
          </cell>
        </row>
        <row r="670">
          <cell r="A670" t="str">
            <v>65200170</v>
          </cell>
          <cell r="B670" t="str">
            <v>Palier GOS 218 BL</v>
          </cell>
          <cell r="C670">
            <v>1</v>
          </cell>
          <cell r="D670" t="str">
            <v>L</v>
          </cell>
        </row>
        <row r="671">
          <cell r="A671" t="str">
            <v>67370106</v>
          </cell>
          <cell r="B671" t="str">
            <v>Accouplement Rotoflex FRV7 Ø75H7</v>
          </cell>
          <cell r="C671">
            <v>1</v>
          </cell>
          <cell r="D671" t="str">
            <v>L</v>
          </cell>
        </row>
        <row r="672">
          <cell r="A672" t="str">
            <v>91100167</v>
          </cell>
          <cell r="B672" t="str">
            <v>TAMBOUR 810331D</v>
          </cell>
          <cell r="C672">
            <v>1</v>
          </cell>
          <cell r="D672" t="str">
            <v>L</v>
          </cell>
        </row>
        <row r="673">
          <cell r="A673" t="str">
            <v>45400034</v>
          </cell>
          <cell r="B673" t="str">
            <v>BLEU DE MÉTHYL</v>
          </cell>
          <cell r="C673">
            <v>0</v>
          </cell>
          <cell r="D673" t="str">
            <v>L</v>
          </cell>
        </row>
        <row r="674">
          <cell r="A674" t="str">
            <v>55800137</v>
          </cell>
          <cell r="B674" t="str">
            <v>MOT-RED 1,5KW/1430-50TR/R67DRE90L4</v>
          </cell>
          <cell r="C674">
            <v>1</v>
          </cell>
          <cell r="D674" t="str">
            <v>L</v>
          </cell>
        </row>
        <row r="675">
          <cell r="A675" t="str">
            <v>55800124</v>
          </cell>
          <cell r="B675" t="str">
            <v>MOT-RED 2,2KW/1400-81TR/SA67DRS90L4BE5HF</v>
          </cell>
          <cell r="C675">
            <v>0</v>
          </cell>
          <cell r="D675" t="str">
            <v>L</v>
          </cell>
        </row>
        <row r="676">
          <cell r="A676" t="str">
            <v>78610192</v>
          </cell>
          <cell r="B676" t="str">
            <v>Vérin pneumatique 640570Z</v>
          </cell>
          <cell r="C676">
            <v>0</v>
          </cell>
          <cell r="D676" t="str">
            <v>L</v>
          </cell>
        </row>
        <row r="677">
          <cell r="A677" t="str">
            <v>90800015</v>
          </cell>
          <cell r="B677" t="str">
            <v>Thermostat TBM-051 PCEPER 38930-04-v01</v>
          </cell>
          <cell r="C677">
            <v>0</v>
          </cell>
          <cell r="D677" t="str">
            <v>L</v>
          </cell>
        </row>
        <row r="678">
          <cell r="A678" t="str">
            <v>60200012</v>
          </cell>
          <cell r="B678" t="str">
            <v>TRANSMETTEUR PRESSION 7MF4033 ATEX</v>
          </cell>
          <cell r="C678">
            <v>1</v>
          </cell>
          <cell r="D678" t="str">
            <v>L</v>
          </cell>
        </row>
        <row r="679">
          <cell r="A679" t="str">
            <v>45330014</v>
          </cell>
          <cell r="B679" t="str">
            <v>Thermoplongeur CETAL 3kw ,400V</v>
          </cell>
          <cell r="C679">
            <v>0</v>
          </cell>
          <cell r="D679" t="str">
            <v>L</v>
          </cell>
        </row>
        <row r="680">
          <cell r="A680" t="str">
            <v>54510003</v>
          </cell>
          <cell r="B680" t="str">
            <v>FS4225R12KE3/AGDR-81C S</v>
          </cell>
          <cell r="C680">
            <v>0</v>
          </cell>
          <cell r="D680" t="str">
            <v>L</v>
          </cell>
        </row>
        <row r="681">
          <cell r="A681" t="str">
            <v>70010040</v>
          </cell>
          <cell r="B681" t="str">
            <v>Palier 74,5 code=30000438</v>
          </cell>
          <cell r="C681">
            <v>1</v>
          </cell>
          <cell r="D681" t="str">
            <v>L</v>
          </cell>
        </row>
        <row r="682">
          <cell r="A682" t="str">
            <v>45010029</v>
          </cell>
          <cell r="B682" t="str">
            <v>Electrode d'argent de rechange</v>
          </cell>
          <cell r="C682">
            <v>0</v>
          </cell>
          <cell r="D682" t="str">
            <v>L</v>
          </cell>
        </row>
        <row r="683">
          <cell r="A683" t="str">
            <v>10230002</v>
          </cell>
          <cell r="B683" t="str">
            <v>Béton CAST 60</v>
          </cell>
          <cell r="C683">
            <v>1</v>
          </cell>
          <cell r="D683" t="str">
            <v>L</v>
          </cell>
        </row>
        <row r="684">
          <cell r="A684" t="str">
            <v>67100029</v>
          </cell>
          <cell r="B684" t="str">
            <v>Red SK23 -71L/6 TF</v>
          </cell>
          <cell r="C684">
            <v>0</v>
          </cell>
          <cell r="D684" t="str">
            <v>L</v>
          </cell>
        </row>
        <row r="685">
          <cell r="A685" t="str">
            <v>76340019</v>
          </cell>
          <cell r="B685" t="str">
            <v>POULIE DOSEUR FARINE R450   V043850.B01</v>
          </cell>
          <cell r="C685">
            <v>0</v>
          </cell>
          <cell r="D685" t="str">
            <v>L</v>
          </cell>
        </row>
        <row r="686">
          <cell r="A686" t="str">
            <v>40020007</v>
          </cell>
          <cell r="B686" t="str">
            <v>Charge Hélium pour spectromètre</v>
          </cell>
          <cell r="C686">
            <v>0</v>
          </cell>
          <cell r="D686" t="str">
            <v>L</v>
          </cell>
        </row>
        <row r="687">
          <cell r="A687" t="str">
            <v>81030001</v>
          </cell>
          <cell r="B687" t="str">
            <v>POMPE NUE À VIS B/P 175 L/MM</v>
          </cell>
          <cell r="C687">
            <v>0</v>
          </cell>
          <cell r="D687" t="str">
            <v>L</v>
          </cell>
        </row>
        <row r="688">
          <cell r="A688" t="str">
            <v>86020019</v>
          </cell>
          <cell r="B688" t="str">
            <v>Galet chaine herse</v>
          </cell>
          <cell r="C688">
            <v>0</v>
          </cell>
          <cell r="D688" t="str">
            <v>L</v>
          </cell>
        </row>
        <row r="689">
          <cell r="A689" t="str">
            <v>45010030</v>
          </cell>
          <cell r="B689" t="str">
            <v>Burette de rechange</v>
          </cell>
          <cell r="C689">
            <v>0</v>
          </cell>
          <cell r="D689" t="str">
            <v>L</v>
          </cell>
        </row>
        <row r="690">
          <cell r="A690" t="str">
            <v>53130144</v>
          </cell>
          <cell r="B690" t="str">
            <v>CONTACTEUR AF580-30-Ith:800A  ABB</v>
          </cell>
          <cell r="C690">
            <v>0</v>
          </cell>
          <cell r="D690" t="str">
            <v>L</v>
          </cell>
        </row>
        <row r="691">
          <cell r="A691" t="str">
            <v>67320004</v>
          </cell>
          <cell r="B691" t="str">
            <v>COUPLEUR HYDR.FAD 395</v>
          </cell>
          <cell r="C691">
            <v>0</v>
          </cell>
          <cell r="D691" t="str">
            <v>L</v>
          </cell>
        </row>
        <row r="692">
          <cell r="A692" t="str">
            <v>77050202</v>
          </cell>
          <cell r="B692" t="str">
            <v>Séquenceur filtre grignon d’olive</v>
          </cell>
          <cell r="C692">
            <v>1</v>
          </cell>
          <cell r="D692" t="str">
            <v>L</v>
          </cell>
        </row>
        <row r="693">
          <cell r="A693" t="str">
            <v>55800126</v>
          </cell>
          <cell r="B693" t="str">
            <v>MOT-RED 1,5KW/1430-73TR/SA57DRE90L4BE2HF</v>
          </cell>
          <cell r="C693">
            <v>1</v>
          </cell>
          <cell r="D693" t="str">
            <v>L</v>
          </cell>
        </row>
        <row r="694">
          <cell r="A694" t="str">
            <v>55800090</v>
          </cell>
          <cell r="B694" t="str">
            <v>MR-4kw-1440/33tr-xx-xx</v>
          </cell>
          <cell r="C694">
            <v>0</v>
          </cell>
          <cell r="D694" t="str">
            <v>L</v>
          </cell>
        </row>
        <row r="695">
          <cell r="A695" t="str">
            <v>75020064</v>
          </cell>
          <cell r="B695" t="str">
            <v>Boitier de commande palan</v>
          </cell>
          <cell r="C695">
            <v>1</v>
          </cell>
          <cell r="D695" t="str">
            <v>L</v>
          </cell>
        </row>
        <row r="696">
          <cell r="A696" t="str">
            <v>60480004</v>
          </cell>
          <cell r="B696" t="str">
            <v>Sonde de niveau d'huile galet bry cru</v>
          </cell>
          <cell r="C696">
            <v>1</v>
          </cell>
          <cell r="D696" t="str">
            <v>L</v>
          </cell>
        </row>
        <row r="697">
          <cell r="A697" t="str">
            <v>57090034</v>
          </cell>
          <cell r="B697" t="str">
            <v>Scalance X106-1 106-1BB00-2AA3</v>
          </cell>
          <cell r="C697">
            <v>0</v>
          </cell>
          <cell r="D697" t="str">
            <v>L</v>
          </cell>
        </row>
        <row r="698">
          <cell r="A698" t="str">
            <v>87310013</v>
          </cell>
          <cell r="B698" t="str">
            <v>FILET PARE -VENT FIX DEMONTABELE 700040</v>
          </cell>
          <cell r="C698">
            <v>2</v>
          </cell>
          <cell r="D698" t="str">
            <v>L</v>
          </cell>
        </row>
        <row r="699">
          <cell r="A699" t="str">
            <v>75020015</v>
          </cell>
          <cell r="B699" t="str">
            <v>COULISSEAUX DE CABINE  0369 076-201</v>
          </cell>
          <cell r="C699">
            <v>0</v>
          </cell>
          <cell r="D699" t="str">
            <v>L</v>
          </cell>
        </row>
        <row r="700">
          <cell r="A700" t="str">
            <v>74010015</v>
          </cell>
          <cell r="B700" t="str">
            <v>Pompe d'appoint d'eau 25m³/h</v>
          </cell>
          <cell r="C700">
            <v>2</v>
          </cell>
          <cell r="D700" t="str">
            <v>L</v>
          </cell>
        </row>
        <row r="701">
          <cell r="A701" t="str">
            <v>87310024</v>
          </cell>
          <cell r="B701" t="str">
            <v>cellule de charge -RTN68tC3 ATEX 2D3G</v>
          </cell>
          <cell r="C701">
            <v>0</v>
          </cell>
          <cell r="D701" t="str">
            <v>L</v>
          </cell>
        </row>
        <row r="702">
          <cell r="A702" t="str">
            <v>59030051</v>
          </cell>
          <cell r="B702" t="str">
            <v>Contrôleur facteur de puissance RVT</v>
          </cell>
          <cell r="C702">
            <v>0</v>
          </cell>
          <cell r="D702" t="str">
            <v>L</v>
          </cell>
        </row>
        <row r="703">
          <cell r="A703" t="str">
            <v>81030009</v>
          </cell>
          <cell r="B703" t="str">
            <v>Pompe KF 50 RF 1</v>
          </cell>
          <cell r="C703">
            <v>0</v>
          </cell>
          <cell r="D703" t="str">
            <v>L</v>
          </cell>
        </row>
        <row r="704">
          <cell r="A704" t="str">
            <v>91130006</v>
          </cell>
          <cell r="B704" t="str">
            <v>LEVIER 542486D REP 15</v>
          </cell>
          <cell r="C704">
            <v>2</v>
          </cell>
          <cell r="D704" t="str">
            <v>L</v>
          </cell>
        </row>
        <row r="705">
          <cell r="A705" t="str">
            <v>91130069</v>
          </cell>
          <cell r="B705" t="str">
            <v>CHAÎNE 710188D rep 1</v>
          </cell>
          <cell r="C705">
            <v>0</v>
          </cell>
          <cell r="D705" t="str">
            <v>L</v>
          </cell>
        </row>
        <row r="706">
          <cell r="A706" t="str">
            <v>65130020</v>
          </cell>
          <cell r="B706" t="str">
            <v>MANCHON DE SERRAGE H3160</v>
          </cell>
          <cell r="C706">
            <v>0</v>
          </cell>
          <cell r="D706" t="str">
            <v>L</v>
          </cell>
        </row>
        <row r="707">
          <cell r="A707" t="str">
            <v>59050025</v>
          </cell>
          <cell r="B707" t="str">
            <v>Détecteur magnétique FVD-L</v>
          </cell>
          <cell r="C707">
            <v>1</v>
          </cell>
          <cell r="D707" t="str">
            <v>L</v>
          </cell>
        </row>
        <row r="708">
          <cell r="A708" t="str">
            <v>75020115</v>
          </cell>
          <cell r="B708" t="str">
            <v>ROULEAU GUIDE CABLE 51*100-ART30057219</v>
          </cell>
          <cell r="C708">
            <v>0</v>
          </cell>
          <cell r="D708" t="str">
            <v>L</v>
          </cell>
        </row>
        <row r="709">
          <cell r="A709" t="str">
            <v>42010169</v>
          </cell>
          <cell r="B709" t="str">
            <v>"Bouleneuse 1""-1000Nm GDS 30 0601435103</v>
          </cell>
          <cell r="C709">
            <v>0</v>
          </cell>
          <cell r="D709" t="str">
            <v>L</v>
          </cell>
        </row>
        <row r="710">
          <cell r="A710" t="str">
            <v>78610194</v>
          </cell>
          <cell r="B710" t="str">
            <v>ÉQUERRE 522342D rep 10</v>
          </cell>
          <cell r="C710">
            <v>0</v>
          </cell>
          <cell r="D710" t="str">
            <v>L</v>
          </cell>
        </row>
        <row r="711">
          <cell r="A711" t="str">
            <v>55800128</v>
          </cell>
          <cell r="B711" t="str">
            <v>MOT-RED 1,5KW/1400-132TR/SA57DRE90L4</v>
          </cell>
          <cell r="C711">
            <v>2</v>
          </cell>
          <cell r="D711" t="str">
            <v>L</v>
          </cell>
        </row>
        <row r="712">
          <cell r="A712" t="str">
            <v>86020008</v>
          </cell>
          <cell r="B712" t="str">
            <v>GALET GUIDAGE HERCE COMPLET</v>
          </cell>
          <cell r="C712">
            <v>2</v>
          </cell>
          <cell r="D712" t="str">
            <v>L</v>
          </cell>
        </row>
        <row r="713">
          <cell r="A713" t="str">
            <v>65010057</v>
          </cell>
          <cell r="B713" t="str">
            <v>RLT a RLX CYL NU1038 MLC3</v>
          </cell>
          <cell r="C713">
            <v>0</v>
          </cell>
          <cell r="D713" t="str">
            <v>L</v>
          </cell>
        </row>
        <row r="714">
          <cell r="A714" t="str">
            <v>10230029</v>
          </cell>
          <cell r="B714" t="str">
            <v>BETON DRYTECH85</v>
          </cell>
          <cell r="C714">
            <v>0</v>
          </cell>
          <cell r="D714" t="str">
            <v>L</v>
          </cell>
        </row>
        <row r="715">
          <cell r="A715" t="str">
            <v>10230030</v>
          </cell>
          <cell r="B715" t="str">
            <v>BETON SUPER GUN ASZ 165</v>
          </cell>
          <cell r="C715">
            <v>0</v>
          </cell>
          <cell r="D715" t="str">
            <v>L</v>
          </cell>
        </row>
        <row r="716">
          <cell r="A716" t="str">
            <v>91100168</v>
          </cell>
          <cell r="B716" t="str">
            <v>TAMBOUR  FOU 810332D</v>
          </cell>
          <cell r="C716">
            <v>2</v>
          </cell>
          <cell r="D716" t="str">
            <v>L</v>
          </cell>
        </row>
        <row r="717">
          <cell r="A717" t="str">
            <v>87010005</v>
          </cell>
          <cell r="B717" t="str">
            <v>PROFIL CORDE 70x48/5-80nbr/709</v>
          </cell>
          <cell r="C717">
            <v>0</v>
          </cell>
          <cell r="D717" t="str">
            <v>L</v>
          </cell>
        </row>
        <row r="718">
          <cell r="A718" t="str">
            <v>59320019</v>
          </cell>
          <cell r="B718" t="str">
            <v>DEBIMETRE KROHNE BW181/B/A 30HPA</v>
          </cell>
          <cell r="C718">
            <v>0</v>
          </cell>
          <cell r="D718" t="str">
            <v>L</v>
          </cell>
        </row>
        <row r="719">
          <cell r="A719" t="str">
            <v>71170008</v>
          </cell>
          <cell r="B719" t="str">
            <v>TAMBOUR TB-80/5.50.115/M</v>
          </cell>
          <cell r="C719">
            <v>0</v>
          </cell>
          <cell r="D719" t="str">
            <v>L</v>
          </cell>
        </row>
        <row r="720">
          <cell r="A720" t="str">
            <v>10230056</v>
          </cell>
          <cell r="B720" t="str">
            <v>BETON ALFRAN TIX 35</v>
          </cell>
          <cell r="C720">
            <v>1</v>
          </cell>
          <cell r="D720" t="str">
            <v>L</v>
          </cell>
        </row>
        <row r="721">
          <cell r="A721" t="str">
            <v>10230057</v>
          </cell>
          <cell r="B721" t="str">
            <v>BETON ALFRAN TIX 60</v>
          </cell>
          <cell r="C721">
            <v>1</v>
          </cell>
          <cell r="D721" t="str">
            <v>L</v>
          </cell>
        </row>
        <row r="722">
          <cell r="A722" t="str">
            <v>10230061</v>
          </cell>
          <cell r="B722" t="str">
            <v>Alfran TIX60 SIC</v>
          </cell>
          <cell r="C722">
            <v>0</v>
          </cell>
          <cell r="D722" t="str">
            <v>L</v>
          </cell>
        </row>
        <row r="723">
          <cell r="A723" t="str">
            <v>60010055</v>
          </cell>
          <cell r="B723" t="str">
            <v>THERMOCOUPLE 0-900°CNICR-NI (K) IEC</v>
          </cell>
          <cell r="C723">
            <v>2</v>
          </cell>
          <cell r="D723" t="str">
            <v>L</v>
          </cell>
        </row>
        <row r="724">
          <cell r="A724" t="str">
            <v>78550009</v>
          </cell>
          <cell r="B724" t="str">
            <v>Kit révision surpresseur GM7L</v>
          </cell>
          <cell r="C724">
            <v>0</v>
          </cell>
          <cell r="D724" t="str">
            <v>L</v>
          </cell>
        </row>
        <row r="725">
          <cell r="A725" t="str">
            <v>59060017</v>
          </cell>
          <cell r="B725" t="str">
            <v>CAPTEUR PHOTOCEL. HRT 96K/R-1680-1200-25</v>
          </cell>
          <cell r="C725">
            <v>3</v>
          </cell>
          <cell r="D725" t="str">
            <v>M</v>
          </cell>
        </row>
        <row r="726">
          <cell r="A726" t="str">
            <v>20060005</v>
          </cell>
          <cell r="B726" t="str">
            <v>TOLE INOX AISI 309S-1000x2000 EP6MM</v>
          </cell>
          <cell r="C726">
            <v>1</v>
          </cell>
          <cell r="D726" t="str">
            <v>L</v>
          </cell>
        </row>
        <row r="727">
          <cell r="A727" t="str">
            <v>55070013</v>
          </cell>
          <cell r="B727" t="str">
            <v>MOT-RED 0.25KW/1400-57tr/R37DRS71S4/2BE5</v>
          </cell>
          <cell r="C727">
            <v>0</v>
          </cell>
          <cell r="D727" t="str">
            <v>L</v>
          </cell>
        </row>
        <row r="728">
          <cell r="A728" t="str">
            <v>60200019</v>
          </cell>
          <cell r="B728" t="str">
            <v>TRANSMETTEUR DE PRESSION 7MF4433  ATEX</v>
          </cell>
          <cell r="C728">
            <v>1</v>
          </cell>
          <cell r="D728" t="str">
            <v>L</v>
          </cell>
        </row>
        <row r="729">
          <cell r="A729" t="str">
            <v>55070038</v>
          </cell>
          <cell r="B729" t="str">
            <v>mot-reduct.2,2 KW FF47DRS90L4</v>
          </cell>
          <cell r="C729">
            <v>0</v>
          </cell>
          <cell r="D729" t="str">
            <v>L</v>
          </cell>
        </row>
        <row r="730">
          <cell r="A730" t="str">
            <v>55800095</v>
          </cell>
          <cell r="B730" t="str">
            <v>MR-3kw-1450/xxtr-xx-172714WG002</v>
          </cell>
          <cell r="C730">
            <v>0</v>
          </cell>
          <cell r="D730" t="str">
            <v>L</v>
          </cell>
        </row>
        <row r="731">
          <cell r="A731" t="str">
            <v>75020001</v>
          </cell>
          <cell r="B731" t="str">
            <v>LIMIT SWITCH 0303 3000263-957</v>
          </cell>
          <cell r="C731">
            <v>1</v>
          </cell>
          <cell r="D731" t="str">
            <v>L</v>
          </cell>
        </row>
        <row r="732">
          <cell r="A732" t="str">
            <v>54510150</v>
          </cell>
          <cell r="B732" t="str">
            <v>Bobine pour contacteur FPL6275215R0117</v>
          </cell>
          <cell r="C732">
            <v>0</v>
          </cell>
          <cell r="D732" t="str">
            <v>L</v>
          </cell>
        </row>
        <row r="733">
          <cell r="A733" t="str">
            <v>87210051</v>
          </cell>
          <cell r="B733" t="str">
            <v>cerce de retenu E1122</v>
          </cell>
          <cell r="C733">
            <v>0</v>
          </cell>
          <cell r="D733" t="str">
            <v>L</v>
          </cell>
        </row>
        <row r="734">
          <cell r="A734" t="str">
            <v>55800086</v>
          </cell>
          <cell r="B734" t="str">
            <v>MR-1,5kw-1430/73tr-xx-SA57DRE</v>
          </cell>
          <cell r="C734">
            <v>0</v>
          </cell>
          <cell r="D734" t="str">
            <v>L</v>
          </cell>
        </row>
        <row r="735">
          <cell r="A735" t="str">
            <v>45800084</v>
          </cell>
          <cell r="B735" t="str">
            <v>FRAPPEUR TYPE PK07-1/2</v>
          </cell>
          <cell r="C735">
            <v>0</v>
          </cell>
          <cell r="D735" t="str">
            <v>L</v>
          </cell>
        </row>
        <row r="736">
          <cell r="A736" t="str">
            <v>86030005</v>
          </cell>
          <cell r="B736" t="str">
            <v>ROTULE D'ARTICULATION(G X 100F)CONVOYEUR</v>
          </cell>
          <cell r="C736">
            <v>0</v>
          </cell>
          <cell r="D736" t="str">
            <v>L</v>
          </cell>
        </row>
        <row r="737">
          <cell r="A737" t="str">
            <v>55800109</v>
          </cell>
          <cell r="B737" t="str">
            <v>MR-2,2KW-1400/71TR/KF47 DRS90 L4</v>
          </cell>
          <cell r="C737">
            <v>0</v>
          </cell>
          <cell r="D737" t="str">
            <v>L</v>
          </cell>
        </row>
        <row r="738">
          <cell r="A738" t="str">
            <v>55800100</v>
          </cell>
          <cell r="B738" t="str">
            <v>MOT-RED 2,2kw/1400-156tr/FA37GDRS90L4/AL</v>
          </cell>
          <cell r="C738">
            <v>1</v>
          </cell>
          <cell r="D738" t="str">
            <v>L</v>
          </cell>
        </row>
        <row r="739">
          <cell r="A739" t="str">
            <v>60010025</v>
          </cell>
          <cell r="B739" t="str">
            <v>SONDE DE TEMPÉRATURE TR10+TR -200...+600</v>
          </cell>
          <cell r="C739">
            <v>0</v>
          </cell>
          <cell r="D739" t="str">
            <v>L</v>
          </cell>
        </row>
        <row r="740">
          <cell r="A740" t="str">
            <v>90050015</v>
          </cell>
          <cell r="B740" t="str">
            <v>VERIN DE PRSSION HT D100mm COURSE 250mm</v>
          </cell>
          <cell r="C740">
            <v>2</v>
          </cell>
          <cell r="D740" t="str">
            <v>L</v>
          </cell>
        </row>
        <row r="741">
          <cell r="A741" t="str">
            <v>78610160</v>
          </cell>
          <cell r="B741" t="str">
            <v>VERIN HYDRAULIQUE MDR 100/ 70*1000 BT</v>
          </cell>
          <cell r="C741">
            <v>0</v>
          </cell>
          <cell r="D741" t="str">
            <v>L</v>
          </cell>
        </row>
        <row r="742">
          <cell r="A742" t="str">
            <v>54510088</v>
          </cell>
          <cell r="B742" t="str">
            <v>R4 MODULE AG8800-01-0028-3</v>
          </cell>
          <cell r="C742">
            <v>0</v>
          </cell>
          <cell r="D742" t="str">
            <v>L</v>
          </cell>
        </row>
        <row r="743">
          <cell r="A743" t="str">
            <v>55800135</v>
          </cell>
          <cell r="B743" t="str">
            <v>MOT-RED 1,1KW/1410-26TR/SA67DRS80M4BE2HF</v>
          </cell>
          <cell r="C743">
            <v>0</v>
          </cell>
          <cell r="D743" t="str">
            <v>L</v>
          </cell>
        </row>
        <row r="744">
          <cell r="A744" t="str">
            <v>54520015</v>
          </cell>
          <cell r="B744" t="str">
            <v>VARIATEUR MC07B0055-5A3-4-00/8,7KVA.</v>
          </cell>
          <cell r="C744">
            <v>0</v>
          </cell>
          <cell r="D744" t="str">
            <v>L</v>
          </cell>
        </row>
        <row r="745">
          <cell r="A745" t="str">
            <v>45310098</v>
          </cell>
          <cell r="B745" t="str">
            <v>PREAMPLIFICATEUR POUR MONO S702415</v>
          </cell>
          <cell r="C745">
            <v>0</v>
          </cell>
          <cell r="D745" t="str">
            <v>L</v>
          </cell>
        </row>
        <row r="746">
          <cell r="A746" t="str">
            <v>45310122</v>
          </cell>
          <cell r="B746" t="str">
            <v>Cassette spectromètre S702573</v>
          </cell>
          <cell r="C746">
            <v>1</v>
          </cell>
          <cell r="D746" t="str">
            <v>L</v>
          </cell>
        </row>
        <row r="747">
          <cell r="A747" t="str">
            <v>65040071</v>
          </cell>
          <cell r="B747" t="str">
            <v>RLT a rotule 22236 CC C3 W33</v>
          </cell>
          <cell r="C747">
            <v>2</v>
          </cell>
          <cell r="D747" t="str">
            <v>L</v>
          </cell>
        </row>
        <row r="748">
          <cell r="A748" t="str">
            <v>10230045</v>
          </cell>
          <cell r="B748" t="str">
            <v>BETON SUPERCAST 345 CS10</v>
          </cell>
          <cell r="C748">
            <v>0</v>
          </cell>
          <cell r="D748" t="str">
            <v>L</v>
          </cell>
        </row>
        <row r="749">
          <cell r="A749" t="str">
            <v>89010101</v>
          </cell>
          <cell r="B749" t="str">
            <v>PLAQUE FRONTALE HAUT CÔTÉ DROIT</v>
          </cell>
          <cell r="C749">
            <v>0</v>
          </cell>
          <cell r="D749" t="str">
            <v>L</v>
          </cell>
        </row>
        <row r="750">
          <cell r="A750" t="str">
            <v>89010102</v>
          </cell>
          <cell r="B750" t="str">
            <v>PLAQUE FRONTALE HAUT CÔTÉ GAUCHE</v>
          </cell>
          <cell r="C750">
            <v>0</v>
          </cell>
          <cell r="D750" t="str">
            <v>L</v>
          </cell>
        </row>
        <row r="751">
          <cell r="A751" t="str">
            <v>87240016</v>
          </cell>
          <cell r="B751" t="str">
            <v>VANNE DE PRESSION 756 RS10R25S4SN1GW</v>
          </cell>
          <cell r="C751">
            <v>0</v>
          </cell>
          <cell r="D751" t="str">
            <v>L</v>
          </cell>
        </row>
        <row r="752">
          <cell r="A752" t="str">
            <v>55010254</v>
          </cell>
          <cell r="B752" t="str">
            <v>MOTO -VENTILATEUR VHMD 720TR</v>
          </cell>
          <cell r="C752">
            <v>0</v>
          </cell>
          <cell r="D752" t="str">
            <v>L</v>
          </cell>
        </row>
        <row r="753">
          <cell r="A753" t="str">
            <v>53130191</v>
          </cell>
          <cell r="B753" t="str">
            <v>Contacteur LC1F330P7</v>
          </cell>
          <cell r="C753">
            <v>0</v>
          </cell>
          <cell r="D753" t="str">
            <v>L</v>
          </cell>
        </row>
        <row r="754">
          <cell r="A754" t="str">
            <v>91300208</v>
          </cell>
          <cell r="B754" t="str">
            <v>GROUPE PLAQUE 895465D</v>
          </cell>
          <cell r="C754">
            <v>0</v>
          </cell>
          <cell r="D754" t="str">
            <v>L</v>
          </cell>
        </row>
        <row r="755">
          <cell r="A755" t="str">
            <v>71170066</v>
          </cell>
          <cell r="B755" t="str">
            <v>tambour de commande doseur GO</v>
          </cell>
          <cell r="C755">
            <v>0</v>
          </cell>
          <cell r="D755" t="str">
            <v>L</v>
          </cell>
        </row>
        <row r="756">
          <cell r="A756" t="str">
            <v>10230044</v>
          </cell>
          <cell r="B756" t="str">
            <v>BETON STONE GUN 340 CS7</v>
          </cell>
          <cell r="C756">
            <v>0</v>
          </cell>
          <cell r="D756" t="str">
            <v>L</v>
          </cell>
        </row>
        <row r="757">
          <cell r="A757" t="str">
            <v>89010091</v>
          </cell>
          <cell r="B757" t="str">
            <v>PATTES DE FIXATION SPÉCIAL POLYTRACK</v>
          </cell>
          <cell r="C757">
            <v>0</v>
          </cell>
          <cell r="D757" t="str">
            <v>L</v>
          </cell>
        </row>
        <row r="758">
          <cell r="A758" t="str">
            <v>89010010</v>
          </cell>
          <cell r="B758" t="str">
            <v>BLOC DE SURETÉ/ARRÊT</v>
          </cell>
          <cell r="C758">
            <v>0</v>
          </cell>
          <cell r="D758" t="str">
            <v>L</v>
          </cell>
        </row>
        <row r="759">
          <cell r="A759" t="str">
            <v>89010038</v>
          </cell>
          <cell r="B759" t="str">
            <v>ELÉMENT DE FLUIDISATION 378</v>
          </cell>
          <cell r="C759">
            <v>0</v>
          </cell>
          <cell r="D759" t="str">
            <v>L</v>
          </cell>
        </row>
        <row r="760">
          <cell r="A760" t="str">
            <v>89010039</v>
          </cell>
          <cell r="B760" t="str">
            <v>ÉLÉMENT DE FLUIDISATION AVANT BUSE R1.22</v>
          </cell>
          <cell r="C760">
            <v>0</v>
          </cell>
          <cell r="D760" t="str">
            <v>L</v>
          </cell>
        </row>
        <row r="761">
          <cell r="A761" t="str">
            <v>55400002</v>
          </cell>
          <cell r="B761" t="str">
            <v>MOTF-1,1kw1500trHaxe80XX</v>
          </cell>
          <cell r="C761">
            <v>0</v>
          </cell>
          <cell r="D761" t="str">
            <v>L</v>
          </cell>
        </row>
        <row r="762">
          <cell r="A762" t="str">
            <v>54510053</v>
          </cell>
          <cell r="B762" t="str">
            <v>FAN AND CAPACITOR  RH35M-4EKSF 1F SP</v>
          </cell>
          <cell r="C762">
            <v>1</v>
          </cell>
          <cell r="D762" t="str">
            <v>L</v>
          </cell>
        </row>
        <row r="763">
          <cell r="A763" t="str">
            <v>71170009</v>
          </cell>
          <cell r="B763" t="str">
            <v>TAMBOUR TB-80/5.40.115/M</v>
          </cell>
          <cell r="C763">
            <v>0</v>
          </cell>
          <cell r="D763" t="str">
            <v>L</v>
          </cell>
        </row>
        <row r="764">
          <cell r="A764" t="str">
            <v>75020125</v>
          </cell>
          <cell r="B764" t="str">
            <v>Frein pour Palan BFK458-14N</v>
          </cell>
          <cell r="C764">
            <v>0</v>
          </cell>
          <cell r="D764" t="str">
            <v>L</v>
          </cell>
        </row>
        <row r="765">
          <cell r="A765" t="str">
            <v>78290002</v>
          </cell>
          <cell r="B765" t="str">
            <v>Kit de réparation clapet pression mini 4</v>
          </cell>
          <cell r="C765">
            <v>0</v>
          </cell>
          <cell r="D765" t="str">
            <v>L</v>
          </cell>
        </row>
        <row r="766">
          <cell r="A766" t="str">
            <v>67360019</v>
          </cell>
          <cell r="B766" t="str">
            <v>Accouplement Zapex ZIN2 50K7/ 70H7</v>
          </cell>
          <cell r="C766">
            <v>0</v>
          </cell>
          <cell r="D766" t="str">
            <v>L</v>
          </cell>
        </row>
        <row r="767">
          <cell r="A767" t="str">
            <v>65040097</v>
          </cell>
          <cell r="B767" t="str">
            <v>RLT a rotule 22330 CCK/W33</v>
          </cell>
          <cell r="C767">
            <v>0</v>
          </cell>
          <cell r="D767" t="str">
            <v>L</v>
          </cell>
        </row>
        <row r="768">
          <cell r="A768" t="str">
            <v>55070020</v>
          </cell>
          <cell r="B768" t="str">
            <v>Moto-reducteur 1,1kw/1410tr/ 905782D</v>
          </cell>
          <cell r="C768">
            <v>0</v>
          </cell>
          <cell r="D768" t="str">
            <v>L</v>
          </cell>
        </row>
        <row r="769">
          <cell r="A769" t="str">
            <v>55800138</v>
          </cell>
          <cell r="B769" t="str">
            <v>MOT-RED 0,55KW/1380-85TR/WA30/TDRS71M4BE</v>
          </cell>
          <cell r="C769">
            <v>0</v>
          </cell>
          <cell r="D769" t="str">
            <v>L</v>
          </cell>
        </row>
        <row r="770">
          <cell r="A770" t="str">
            <v>91130003</v>
          </cell>
          <cell r="B770" t="str">
            <v>MAGIC BOX CARTE ELECT REF 05483B88</v>
          </cell>
          <cell r="C770">
            <v>0</v>
          </cell>
          <cell r="D770" t="str">
            <v>L</v>
          </cell>
        </row>
        <row r="771">
          <cell r="A771" t="str">
            <v>60070013</v>
          </cell>
          <cell r="B771" t="str">
            <v>Détecteur de niveau VEGACAP 65</v>
          </cell>
          <cell r="C771">
            <v>0</v>
          </cell>
          <cell r="D771" t="str">
            <v>L</v>
          </cell>
        </row>
        <row r="772">
          <cell r="A772" t="str">
            <v>81030006</v>
          </cell>
          <cell r="B772" t="str">
            <v>POMPE VIS NUE 93 L/MN GR45SMT16B180LS4AX</v>
          </cell>
          <cell r="C772">
            <v>0</v>
          </cell>
          <cell r="D772" t="str">
            <v>L</v>
          </cell>
        </row>
        <row r="773">
          <cell r="A773" t="str">
            <v>54510005</v>
          </cell>
          <cell r="B773" t="str">
            <v>ECHANGEUR POUR ASC1000 -SWEP MINEX 10</v>
          </cell>
          <cell r="C773">
            <v>4</v>
          </cell>
          <cell r="D773" t="str">
            <v>M</v>
          </cell>
        </row>
        <row r="774">
          <cell r="A774" t="str">
            <v>23440098</v>
          </cell>
          <cell r="B774" t="str">
            <v>THERMOMÉTRE À RÉSISTANCE TAILLE:100 MM</v>
          </cell>
          <cell r="C774">
            <v>0</v>
          </cell>
          <cell r="D774" t="str">
            <v>L</v>
          </cell>
        </row>
        <row r="775">
          <cell r="A775" t="str">
            <v>91100002</v>
          </cell>
          <cell r="B775" t="str">
            <v>CHEMISE INTERI. PROPULSEUR 732270D REP 8</v>
          </cell>
          <cell r="C775">
            <v>6</v>
          </cell>
          <cell r="D775" t="str">
            <v>H</v>
          </cell>
        </row>
        <row r="776">
          <cell r="A776" t="str">
            <v>65200169</v>
          </cell>
          <cell r="B776" t="str">
            <v>Palier SD 3140 HFB</v>
          </cell>
          <cell r="C776">
            <v>0</v>
          </cell>
          <cell r="D776" t="str">
            <v>L</v>
          </cell>
        </row>
        <row r="777">
          <cell r="A777" t="str">
            <v>10230028</v>
          </cell>
          <cell r="B777" t="str">
            <v>BETON CARSIT SOL F10-6</v>
          </cell>
          <cell r="C777">
            <v>0</v>
          </cell>
          <cell r="D777" t="str">
            <v>L</v>
          </cell>
        </row>
        <row r="778">
          <cell r="A778" t="str">
            <v>10230001</v>
          </cell>
          <cell r="B778" t="str">
            <v>Béton HIGH GUN 70 SIC</v>
          </cell>
          <cell r="C778">
            <v>0</v>
          </cell>
          <cell r="D778" t="str">
            <v>L</v>
          </cell>
        </row>
        <row r="779">
          <cell r="A779" t="str">
            <v>73030004</v>
          </cell>
          <cell r="B779" t="str">
            <v>BROSSE CENTRALE  DULEVO 5000</v>
          </cell>
          <cell r="C779">
            <v>4</v>
          </cell>
          <cell r="D779" t="str">
            <v>M</v>
          </cell>
        </row>
        <row r="780">
          <cell r="A780" t="str">
            <v>91500053</v>
          </cell>
          <cell r="B780" t="str">
            <v>POMPE  DOUBLE 84 +22 LTS</v>
          </cell>
          <cell r="C780">
            <v>0</v>
          </cell>
          <cell r="D780" t="str">
            <v>L</v>
          </cell>
        </row>
        <row r="781">
          <cell r="A781" t="str">
            <v>55800142</v>
          </cell>
          <cell r="B781" t="str">
            <v>MOT-RED 1,5KW/1467-67TR/R57DRN90L4</v>
          </cell>
          <cell r="C781">
            <v>0</v>
          </cell>
          <cell r="D781" t="str">
            <v>L</v>
          </cell>
        </row>
        <row r="782">
          <cell r="A782" t="str">
            <v>60040014</v>
          </cell>
          <cell r="B782" t="str">
            <v>CAPTEUR PESAGE VBB-D1 50 KG</v>
          </cell>
          <cell r="C782">
            <v>0</v>
          </cell>
          <cell r="D782" t="str">
            <v>L</v>
          </cell>
        </row>
        <row r="783">
          <cell r="A783" t="str">
            <v>45800210</v>
          </cell>
          <cell r="B783" t="str">
            <v>Moteur DC complet 1920136008</v>
          </cell>
          <cell r="C783">
            <v>1</v>
          </cell>
          <cell r="D783" t="str">
            <v>L</v>
          </cell>
        </row>
        <row r="784">
          <cell r="A784" t="str">
            <v>87220032</v>
          </cell>
          <cell r="B784" t="str">
            <v>SOUFFLET DIM:160 X 40 CODE:5966180</v>
          </cell>
          <cell r="C784">
            <v>1</v>
          </cell>
          <cell r="D784" t="str">
            <v>L</v>
          </cell>
        </row>
        <row r="785">
          <cell r="A785" t="str">
            <v>91130054</v>
          </cell>
          <cell r="B785" t="str">
            <v>Levier 543419D Rep 5</v>
          </cell>
          <cell r="C785">
            <v>0</v>
          </cell>
          <cell r="D785" t="str">
            <v>L</v>
          </cell>
        </row>
        <row r="786">
          <cell r="A786" t="str">
            <v>45800251</v>
          </cell>
          <cell r="B786" t="str">
            <v>Frappeur à intervalles air comprimé 2080</v>
          </cell>
          <cell r="C786">
            <v>0</v>
          </cell>
          <cell r="D786" t="str">
            <v>L</v>
          </cell>
        </row>
        <row r="787">
          <cell r="A787" t="str">
            <v>54030002</v>
          </cell>
          <cell r="B787" t="str">
            <v>TRANSFORMATEUR ISM.DAWN12,5400400 B11.02</v>
          </cell>
          <cell r="C787">
            <v>0</v>
          </cell>
          <cell r="D787" t="str">
            <v>L</v>
          </cell>
        </row>
        <row r="788">
          <cell r="A788" t="str">
            <v>53530037</v>
          </cell>
          <cell r="B788" t="str">
            <v>Coffret prise complet</v>
          </cell>
          <cell r="C788">
            <v>4</v>
          </cell>
          <cell r="D788" t="str">
            <v>M</v>
          </cell>
        </row>
        <row r="789">
          <cell r="A789" t="str">
            <v>75130002</v>
          </cell>
          <cell r="B789" t="str">
            <v>Guide de câble KULI</v>
          </cell>
          <cell r="C789">
            <v>0</v>
          </cell>
          <cell r="D789" t="str">
            <v>L</v>
          </cell>
        </row>
        <row r="790">
          <cell r="A790" t="str">
            <v>91100007</v>
          </cell>
          <cell r="B790" t="str">
            <v>SUPPORT   513124D REP:03 PLAN NT01897DR</v>
          </cell>
          <cell r="C790">
            <v>0</v>
          </cell>
          <cell r="D790" t="str">
            <v>L</v>
          </cell>
        </row>
        <row r="791">
          <cell r="A791" t="str">
            <v>75020127</v>
          </cell>
          <cell r="B791" t="str">
            <v>GUIDE CABLE PALAN N11.52 REP: 117  </v>
          </cell>
          <cell r="C791">
            <v>0</v>
          </cell>
          <cell r="D791" t="str">
            <v>L</v>
          </cell>
        </row>
        <row r="792">
          <cell r="A792" t="str">
            <v>71170015</v>
          </cell>
          <cell r="B792" t="str">
            <v>TAMBOUR COMMANDE VENTOCHEK R11.07/21</v>
          </cell>
          <cell r="C792">
            <v>4</v>
          </cell>
          <cell r="D792" t="str">
            <v>M</v>
          </cell>
        </row>
        <row r="793">
          <cell r="A793" t="str">
            <v>38300004</v>
          </cell>
          <cell r="B793" t="str">
            <v>Trépied de sécurité</v>
          </cell>
          <cell r="C793">
            <v>0</v>
          </cell>
          <cell r="D793" t="str">
            <v>L</v>
          </cell>
        </row>
        <row r="794">
          <cell r="A794" t="str">
            <v>45310089</v>
          </cell>
          <cell r="B794" t="str">
            <v>KIT O-RING 9800 S702774</v>
          </cell>
          <cell r="C794">
            <v>0</v>
          </cell>
          <cell r="D794" t="str">
            <v>L</v>
          </cell>
        </row>
        <row r="795">
          <cell r="A795" t="str">
            <v>45800212</v>
          </cell>
          <cell r="B795" t="str">
            <v>Rotor système de nettoyage de l'outil av</v>
          </cell>
          <cell r="C795">
            <v>1</v>
          </cell>
          <cell r="D795" t="str">
            <v>L</v>
          </cell>
        </row>
        <row r="796">
          <cell r="A796" t="str">
            <v>78010001</v>
          </cell>
          <cell r="B796" t="str">
            <v>Transducteur Type: TMU300 3XPT100/4-20mA</v>
          </cell>
          <cell r="C796">
            <v>0</v>
          </cell>
          <cell r="D796" t="str">
            <v>L</v>
          </cell>
        </row>
        <row r="797">
          <cell r="A797" t="str">
            <v>20040026</v>
          </cell>
          <cell r="B797" t="str">
            <v>Tole creusabro EP 20 1000 x 2000</v>
          </cell>
          <cell r="C797">
            <v>1</v>
          </cell>
          <cell r="D797" t="str">
            <v>L</v>
          </cell>
        </row>
        <row r="798">
          <cell r="A798" t="str">
            <v>67370151</v>
          </cell>
          <cell r="B798" t="str">
            <v>Accouplement Rotoflex FRV7 Ø70H7</v>
          </cell>
          <cell r="C798">
            <v>0</v>
          </cell>
          <cell r="D798" t="str">
            <v>L</v>
          </cell>
        </row>
        <row r="799">
          <cell r="A799" t="str">
            <v>65200137</v>
          </cell>
          <cell r="B799" t="str">
            <v>CORPS Palier  DIAM80- ART: 30015507 REP1</v>
          </cell>
          <cell r="C799">
            <v>0</v>
          </cell>
          <cell r="D799" t="str">
            <v>L</v>
          </cell>
        </row>
        <row r="800">
          <cell r="A800" t="str">
            <v>91130008</v>
          </cell>
          <cell r="B800" t="str">
            <v>TROUSSEAU GAUCHE  551830D REP 26</v>
          </cell>
          <cell r="C800">
            <v>0</v>
          </cell>
          <cell r="D800" t="str">
            <v>L</v>
          </cell>
        </row>
        <row r="801">
          <cell r="A801" t="str">
            <v>71030069</v>
          </cell>
          <cell r="B801" t="str">
            <v>Bande NHM 10 ESBV 4580*1500 mm avec JM</v>
          </cell>
          <cell r="C801">
            <v>4</v>
          </cell>
          <cell r="D801" t="str">
            <v>M</v>
          </cell>
        </row>
        <row r="802">
          <cell r="A802" t="str">
            <v>89010100</v>
          </cell>
          <cell r="B802" t="str">
            <v>PLAQUE FRONTALE BASSE</v>
          </cell>
          <cell r="C802">
            <v>0</v>
          </cell>
          <cell r="D802" t="str">
            <v>L</v>
          </cell>
        </row>
        <row r="803">
          <cell r="A803" t="str">
            <v>60130008</v>
          </cell>
          <cell r="B803" t="str">
            <v>Module M-3802</v>
          </cell>
          <cell r="C803">
            <v>0</v>
          </cell>
          <cell r="D803" t="str">
            <v>L</v>
          </cell>
        </row>
        <row r="804">
          <cell r="A804" t="str">
            <v>20050005</v>
          </cell>
          <cell r="B804" t="str">
            <v>TOLE CREUSABRO EP 8MM 1000X2000</v>
          </cell>
          <cell r="C804">
            <v>4</v>
          </cell>
          <cell r="D804" t="str">
            <v>M</v>
          </cell>
        </row>
        <row r="805">
          <cell r="A805" t="str">
            <v>55800107</v>
          </cell>
          <cell r="B805" t="str">
            <v>Motoréducteur RF47DT80K4-II3D</v>
          </cell>
          <cell r="C805">
            <v>0</v>
          </cell>
          <cell r="D805" t="str">
            <v>L</v>
          </cell>
        </row>
        <row r="806">
          <cell r="A806" t="str">
            <v>78610202</v>
          </cell>
          <cell r="B806" t="str">
            <v>Cylindre hydraulique CNV80 -56 -55 DT 05</v>
          </cell>
          <cell r="C806">
            <v>0</v>
          </cell>
          <cell r="D806" t="str">
            <v>L</v>
          </cell>
        </row>
        <row r="807">
          <cell r="A807" t="str">
            <v>78610159</v>
          </cell>
          <cell r="B807" t="str">
            <v>VERIN HYDRAULIQUE MDR 80/ 45*500 BC-1-1</v>
          </cell>
          <cell r="C807">
            <v>0</v>
          </cell>
          <cell r="D807" t="str">
            <v>L</v>
          </cell>
        </row>
        <row r="808">
          <cell r="A808" t="str">
            <v>65220010</v>
          </cell>
          <cell r="B808" t="str">
            <v>Palier AVEC DOUILLE POUR ELEVATEUR E1126</v>
          </cell>
          <cell r="C808">
            <v>0</v>
          </cell>
          <cell r="D808" t="str">
            <v>L</v>
          </cell>
        </row>
        <row r="809">
          <cell r="A809" t="str">
            <v>55070012</v>
          </cell>
          <cell r="B809" t="str">
            <v>MOT-RED 0.37KW/1380-57tr/R37DRS71S4BE05</v>
          </cell>
          <cell r="C809">
            <v>0</v>
          </cell>
          <cell r="D809" t="str">
            <v>L</v>
          </cell>
        </row>
        <row r="810">
          <cell r="A810" t="str">
            <v>55800092</v>
          </cell>
          <cell r="B810" t="str">
            <v>MR-1,5kw-1430/48tr-xx- FA77GDT</v>
          </cell>
          <cell r="C810">
            <v>0</v>
          </cell>
          <cell r="D810" t="str">
            <v>L</v>
          </cell>
        </row>
        <row r="811">
          <cell r="A811" t="str">
            <v>55070016</v>
          </cell>
          <cell r="B811" t="str">
            <v>MOT-RED 0,55KW/1380-40tr/R47DRS71M4BE1</v>
          </cell>
          <cell r="C811">
            <v>0</v>
          </cell>
          <cell r="D811" t="str">
            <v>L</v>
          </cell>
        </row>
        <row r="812">
          <cell r="A812" t="str">
            <v>78010009</v>
          </cell>
          <cell r="B812" t="str">
            <v>electrovanne de régulation</v>
          </cell>
          <cell r="C812">
            <v>1</v>
          </cell>
          <cell r="D812" t="str">
            <v>L</v>
          </cell>
        </row>
        <row r="813">
          <cell r="A813" t="str">
            <v>59030047</v>
          </cell>
          <cell r="B813" t="str">
            <v>Contrôleur facteur de puissance RVC</v>
          </cell>
          <cell r="C813">
            <v>0</v>
          </cell>
          <cell r="D813" t="str">
            <v>L</v>
          </cell>
        </row>
        <row r="814">
          <cell r="A814" t="str">
            <v>55800139</v>
          </cell>
          <cell r="B814" t="str">
            <v>MOT-RED 0,37KW/1380-27TR/SA37/TDRS71S4BE</v>
          </cell>
          <cell r="C814">
            <v>0</v>
          </cell>
          <cell r="D814" t="str">
            <v>L</v>
          </cell>
        </row>
        <row r="815">
          <cell r="A815" t="str">
            <v>71110010</v>
          </cell>
          <cell r="B815" t="str">
            <v>SUPER SCREW produit chaud EP800 T200</v>
          </cell>
          <cell r="C815">
            <v>2</v>
          </cell>
          <cell r="D815" t="str">
            <v>L</v>
          </cell>
        </row>
        <row r="816">
          <cell r="A816" t="str">
            <v>67360023</v>
          </cell>
          <cell r="B816" t="str">
            <v>Accoup Zapex ZIN2.5 Ø80K7/90H7</v>
          </cell>
          <cell r="C816">
            <v>0</v>
          </cell>
          <cell r="D816" t="str">
            <v>L</v>
          </cell>
        </row>
        <row r="817">
          <cell r="A817" t="str">
            <v>37590001</v>
          </cell>
          <cell r="B817" t="str">
            <v>ADJUVANT DE MOUTURE</v>
          </cell>
          <cell r="C817">
            <v>12</v>
          </cell>
          <cell r="D817" t="str">
            <v>H</v>
          </cell>
        </row>
        <row r="818">
          <cell r="A818" t="str">
            <v>67360025</v>
          </cell>
          <cell r="B818" t="str">
            <v>Accoup Zapex ZIN2.5 Ø50K7/85H7</v>
          </cell>
          <cell r="C818">
            <v>0</v>
          </cell>
          <cell r="D818" t="str">
            <v>L</v>
          </cell>
        </row>
        <row r="819">
          <cell r="A819" t="str">
            <v>54510121</v>
          </cell>
          <cell r="B819" t="str">
            <v>Ventilateur W2E250-HL06-05 avec condensa</v>
          </cell>
          <cell r="C819">
            <v>0</v>
          </cell>
          <cell r="D819" t="str">
            <v>L</v>
          </cell>
        </row>
        <row r="820">
          <cell r="A820" t="str">
            <v>60040009</v>
          </cell>
          <cell r="B820" t="str">
            <v>CAPTEUR DE PESAGE PWS 300KG</v>
          </cell>
          <cell r="C820">
            <v>0</v>
          </cell>
          <cell r="D820" t="str">
            <v>L</v>
          </cell>
        </row>
        <row r="821">
          <cell r="A821" t="str">
            <v>55800085</v>
          </cell>
          <cell r="B821" t="str">
            <v>MR-1,5kw-1430/155tr-xx-SA47/DRE90L4</v>
          </cell>
          <cell r="C821">
            <v>1</v>
          </cell>
          <cell r="D821" t="str">
            <v>L</v>
          </cell>
        </row>
        <row r="822">
          <cell r="A822" t="str">
            <v>10230015</v>
          </cell>
          <cell r="B822" t="str">
            <v>BETON GUN C150 HR</v>
          </cell>
          <cell r="C822">
            <v>0</v>
          </cell>
          <cell r="D822" t="str">
            <v>L</v>
          </cell>
        </row>
        <row r="823">
          <cell r="A823" t="str">
            <v>45800235</v>
          </cell>
          <cell r="B823" t="str">
            <v>Frappeur à intervalles air comprimé 2080</v>
          </cell>
          <cell r="C823">
            <v>0</v>
          </cell>
          <cell r="D823" t="str">
            <v>L</v>
          </cell>
        </row>
        <row r="824">
          <cell r="A824" t="str">
            <v>91300005</v>
          </cell>
          <cell r="B824" t="str">
            <v>FEUILLE IPALENE NOIR 1370*80EP8  650876D</v>
          </cell>
          <cell r="C824">
            <v>0</v>
          </cell>
          <cell r="D824" t="str">
            <v>L</v>
          </cell>
        </row>
        <row r="825">
          <cell r="A825" t="str">
            <v>78610109</v>
          </cell>
          <cell r="B825" t="str">
            <v>VERIN PNEUMATIQUE P1D-L050MC-0225 Perker</v>
          </cell>
          <cell r="C825">
            <v>2</v>
          </cell>
          <cell r="D825" t="str">
            <v>L</v>
          </cell>
        </row>
        <row r="826">
          <cell r="A826" t="str">
            <v>73030003</v>
          </cell>
          <cell r="B826" t="str">
            <v>BROSSE LATERALE DULEVO 5000</v>
          </cell>
          <cell r="C826">
            <v>2</v>
          </cell>
          <cell r="D826" t="str">
            <v>L</v>
          </cell>
        </row>
        <row r="827">
          <cell r="A827" t="str">
            <v>10230055</v>
          </cell>
          <cell r="B827" t="str">
            <v>Béton clean 25 BP</v>
          </cell>
          <cell r="C827">
            <v>1</v>
          </cell>
          <cell r="D827" t="str">
            <v>L</v>
          </cell>
        </row>
        <row r="828">
          <cell r="A828" t="str">
            <v>87310155</v>
          </cell>
          <cell r="B828" t="str">
            <v>Détendeur complet station inertage CO2</v>
          </cell>
          <cell r="C828">
            <v>0</v>
          </cell>
          <cell r="D828" t="str">
            <v>L</v>
          </cell>
        </row>
        <row r="829">
          <cell r="A829" t="str">
            <v>90120021</v>
          </cell>
          <cell r="B829" t="str">
            <v>DOUILLE D'USURE buté hydrau. kB31,5 four</v>
          </cell>
          <cell r="C829">
            <v>0</v>
          </cell>
          <cell r="D829" t="str">
            <v>L</v>
          </cell>
        </row>
        <row r="830">
          <cell r="A830" t="str">
            <v>60510007</v>
          </cell>
          <cell r="B830" t="str">
            <v>COUPLEUR OPTIQUE OLM/G11</v>
          </cell>
          <cell r="C830">
            <v>0</v>
          </cell>
          <cell r="D830" t="str">
            <v>L</v>
          </cell>
        </row>
        <row r="831">
          <cell r="A831" t="str">
            <v>35010050</v>
          </cell>
          <cell r="B831" t="str">
            <v>DERBIGUM SP4 : 170 m²</v>
          </cell>
          <cell r="C831">
            <v>0</v>
          </cell>
          <cell r="D831" t="str">
            <v>L</v>
          </cell>
        </row>
        <row r="832">
          <cell r="A832" t="str">
            <v>57120013</v>
          </cell>
          <cell r="B832" t="str">
            <v>OLM/G12 Ref : 6GK1503-3CB00</v>
          </cell>
          <cell r="C832">
            <v>3</v>
          </cell>
          <cell r="D832" t="str">
            <v>M</v>
          </cell>
        </row>
        <row r="833">
          <cell r="A833" t="str">
            <v>55070008</v>
          </cell>
          <cell r="B833" t="str">
            <v>MOT-RED 2,2kw/1400-86tr/FA47GDRS90L4/AL</v>
          </cell>
          <cell r="C833">
            <v>0</v>
          </cell>
          <cell r="D833" t="str">
            <v>L</v>
          </cell>
        </row>
        <row r="834">
          <cell r="A834" t="str">
            <v>57070021</v>
          </cell>
          <cell r="B834" t="str">
            <v>Module 8 xEntréPT100 6ES7-331-7PF01-0AB0</v>
          </cell>
          <cell r="C834">
            <v>0</v>
          </cell>
          <cell r="D834" t="str">
            <v>L</v>
          </cell>
        </row>
        <row r="835">
          <cell r="A835" t="str">
            <v>59050012</v>
          </cell>
          <cell r="B835" t="str">
            <v>Capteur milltronix MSP-3</v>
          </cell>
          <cell r="C835">
            <v>0</v>
          </cell>
          <cell r="D835" t="str">
            <v>L</v>
          </cell>
        </row>
        <row r="836">
          <cell r="A836" t="str">
            <v>91130063</v>
          </cell>
          <cell r="B836" t="str">
            <v>Chariot 503891D  REP 1</v>
          </cell>
          <cell r="C836">
            <v>1</v>
          </cell>
          <cell r="D836" t="str">
            <v>L</v>
          </cell>
        </row>
        <row r="837">
          <cell r="A837" t="str">
            <v>65040158</v>
          </cell>
          <cell r="B837" t="str">
            <v>RLT rotule 23044 CCK/W33</v>
          </cell>
          <cell r="C837">
            <v>0</v>
          </cell>
          <cell r="D837" t="str">
            <v>L</v>
          </cell>
        </row>
        <row r="838">
          <cell r="A838" t="str">
            <v>60200013</v>
          </cell>
          <cell r="B838" t="str">
            <v>TRANSMETTEUR PRESSION7MF4033-SIEMENS</v>
          </cell>
          <cell r="C838">
            <v>0</v>
          </cell>
          <cell r="D838" t="str">
            <v>L</v>
          </cell>
        </row>
        <row r="839">
          <cell r="A839" t="str">
            <v>78350022</v>
          </cell>
          <cell r="B839" t="str">
            <v>kit d'entretien Sécheur type DC215E</v>
          </cell>
          <cell r="C839">
            <v>1</v>
          </cell>
          <cell r="D839" t="str">
            <v>L</v>
          </cell>
        </row>
        <row r="840">
          <cell r="A840" t="str">
            <v>60510005</v>
          </cell>
          <cell r="B840" t="str">
            <v>CELLULE NL200, N°: 0768956</v>
          </cell>
          <cell r="C840">
            <v>0</v>
          </cell>
          <cell r="D840" t="str">
            <v>L</v>
          </cell>
        </row>
        <row r="841">
          <cell r="A841" t="str">
            <v>55800129</v>
          </cell>
          <cell r="B841" t="str">
            <v>MOT-RED 0,55KW/1380-84TR/S47DRS71/M4 BE1</v>
          </cell>
          <cell r="C841">
            <v>0</v>
          </cell>
          <cell r="D841" t="str">
            <v>L</v>
          </cell>
        </row>
        <row r="842">
          <cell r="A842" t="str">
            <v>54510012</v>
          </cell>
          <cell r="B842" t="str">
            <v>THYRISTOR-DIODE M SKKH 570/18E 64783815</v>
          </cell>
          <cell r="C842">
            <v>0</v>
          </cell>
          <cell r="D842" t="str">
            <v>L</v>
          </cell>
        </row>
        <row r="843">
          <cell r="A843" t="str">
            <v>55800075</v>
          </cell>
          <cell r="B843" t="str">
            <v>MR-1,1kw-1410/65tr-xx- FA47GDRS</v>
          </cell>
          <cell r="C843">
            <v>0</v>
          </cell>
          <cell r="D843" t="str">
            <v>L</v>
          </cell>
        </row>
        <row r="844">
          <cell r="A844" t="str">
            <v>45800038</v>
          </cell>
          <cell r="B844" t="str">
            <v>COMMANDE PAR BOBINE  TYPE JD 40</v>
          </cell>
          <cell r="C844">
            <v>0</v>
          </cell>
          <cell r="D844" t="str">
            <v>L</v>
          </cell>
        </row>
        <row r="845">
          <cell r="A845" t="str">
            <v>78550011</v>
          </cell>
          <cell r="B845" t="str">
            <v>vide</v>
          </cell>
          <cell r="C845">
            <v>0</v>
          </cell>
          <cell r="D845" t="str">
            <v>L</v>
          </cell>
        </row>
        <row r="846">
          <cell r="A846" t="str">
            <v>67370124</v>
          </cell>
          <cell r="B846" t="str">
            <v>accoup Rotex demontable moyeu SPLIT</v>
          </cell>
          <cell r="C846">
            <v>0</v>
          </cell>
          <cell r="D846" t="str">
            <v>L</v>
          </cell>
        </row>
        <row r="847">
          <cell r="A847" t="str">
            <v>87310016</v>
          </cell>
          <cell r="B847" t="str">
            <v>Electrovanne 2 X voies 230V/50H</v>
          </cell>
          <cell r="C847">
            <v>0</v>
          </cell>
          <cell r="D847" t="str">
            <v>L</v>
          </cell>
        </row>
        <row r="848">
          <cell r="A848" t="str">
            <v>10230059</v>
          </cell>
          <cell r="B848" t="str">
            <v>BETON REFRACLAY 25</v>
          </cell>
          <cell r="C848">
            <v>2</v>
          </cell>
          <cell r="D848" t="str">
            <v>L</v>
          </cell>
        </row>
        <row r="849">
          <cell r="A849" t="str">
            <v>54510087</v>
          </cell>
          <cell r="B849" t="str">
            <v>R3 MOD AG8800-01-0018-3 ACS800-01-0016-3</v>
          </cell>
          <cell r="C849">
            <v>0</v>
          </cell>
          <cell r="D849" t="str">
            <v>L</v>
          </cell>
        </row>
        <row r="850">
          <cell r="A850" t="str">
            <v>60140008</v>
          </cell>
          <cell r="B850" t="str">
            <v>SONDE NIVEAU CAPACITIF 1250MM</v>
          </cell>
          <cell r="C850">
            <v>0</v>
          </cell>
          <cell r="D850" t="str">
            <v>L</v>
          </cell>
        </row>
        <row r="851">
          <cell r="A851" t="str">
            <v>67360028</v>
          </cell>
          <cell r="B851" t="str">
            <v>Accouplement Zapex ZIN2,5 Ø 70 K7/90 H7</v>
          </cell>
          <cell r="C851">
            <v>0</v>
          </cell>
          <cell r="D851" t="str">
            <v>L</v>
          </cell>
        </row>
        <row r="852">
          <cell r="A852" t="str">
            <v>65040073</v>
          </cell>
          <cell r="B852" t="str">
            <v>RLT a rotule 22240 CC/C3W33</v>
          </cell>
          <cell r="C852">
            <v>1</v>
          </cell>
          <cell r="D852" t="str">
            <v>L</v>
          </cell>
        </row>
        <row r="853">
          <cell r="A853" t="str">
            <v>89010094</v>
          </cell>
          <cell r="B853" t="str">
            <v>PLAQUE FRONT BAS POINT SEP MOD 12511010</v>
          </cell>
          <cell r="C853">
            <v>0</v>
          </cell>
          <cell r="D853" t="str">
            <v>L</v>
          </cell>
        </row>
        <row r="854">
          <cell r="A854" t="str">
            <v>78600008</v>
          </cell>
          <cell r="B854" t="str">
            <v>PURGEUR AUTOMATIQUE DES CODENSATS 14</v>
          </cell>
          <cell r="C854">
            <v>2</v>
          </cell>
          <cell r="D854" t="str">
            <v>L</v>
          </cell>
        </row>
        <row r="855">
          <cell r="A855" t="str">
            <v>55800143</v>
          </cell>
          <cell r="B855" t="str">
            <v>MOT-RED 0,55KW/1380-31TR/S57DRS71M4BE1HF</v>
          </cell>
          <cell r="C855">
            <v>0</v>
          </cell>
          <cell r="D855" t="str">
            <v>L</v>
          </cell>
        </row>
        <row r="856">
          <cell r="A856" t="str">
            <v>14030002</v>
          </cell>
          <cell r="B856" t="str">
            <v>cassette 1 RM diam 1007 broyeur cru E112</v>
          </cell>
          <cell r="C856">
            <v>1</v>
          </cell>
          <cell r="D856" t="str">
            <v>L</v>
          </cell>
        </row>
        <row r="857">
          <cell r="A857" t="str">
            <v>60140009</v>
          </cell>
          <cell r="B857" t="str">
            <v>SONDE NIVEAU CAPACITIF 400MMM</v>
          </cell>
          <cell r="C857">
            <v>0</v>
          </cell>
          <cell r="D857" t="str">
            <v>L</v>
          </cell>
        </row>
        <row r="858">
          <cell r="A858" t="str">
            <v>89010098</v>
          </cell>
          <cell r="B858" t="str">
            <v>PLAQUE FRONTALE BAS CÔTÉ DROIT</v>
          </cell>
          <cell r="C858">
            <v>0</v>
          </cell>
          <cell r="D858" t="str">
            <v>L</v>
          </cell>
        </row>
        <row r="859">
          <cell r="A859" t="str">
            <v>60530057</v>
          </cell>
          <cell r="B859" t="str">
            <v>Pompe à membrane 115/230V 50/60Hz</v>
          </cell>
          <cell r="C859">
            <v>0</v>
          </cell>
          <cell r="D859" t="str">
            <v>L</v>
          </cell>
        </row>
        <row r="860">
          <cell r="A860" t="str">
            <v>76340041</v>
          </cell>
          <cell r="B860" t="str">
            <v>PRÉFILTRE ULTRAPAC 2000</v>
          </cell>
          <cell r="C860">
            <v>0</v>
          </cell>
          <cell r="D860" t="str">
            <v>L</v>
          </cell>
        </row>
        <row r="861">
          <cell r="A861" t="str">
            <v>40300001</v>
          </cell>
          <cell r="B861" t="str">
            <v>CO2 LIQUIDE</v>
          </cell>
          <cell r="C861">
            <v>0</v>
          </cell>
          <cell r="D861" t="str">
            <v>L</v>
          </cell>
        </row>
        <row r="862">
          <cell r="A862" t="str">
            <v>60530007</v>
          </cell>
          <cell r="B862" t="str">
            <v>CELLULE DE MESURE N° DU MAT.1.4571</v>
          </cell>
          <cell r="C862">
            <v>0</v>
          </cell>
          <cell r="D862" t="str">
            <v>L</v>
          </cell>
        </row>
        <row r="863">
          <cell r="A863" t="str">
            <v>70300001</v>
          </cell>
          <cell r="B863" t="str">
            <v>GARNITURE DE FRICTION 1000X700- P11.05</v>
          </cell>
          <cell r="C863">
            <v>3</v>
          </cell>
          <cell r="D863" t="str">
            <v>M</v>
          </cell>
        </row>
        <row r="864">
          <cell r="A864" t="str">
            <v>78010013</v>
          </cell>
          <cell r="B864" t="str">
            <v>Accouplement 5.3131E0  Rep. 4400</v>
          </cell>
          <cell r="C864">
            <v>2</v>
          </cell>
          <cell r="D864" t="str">
            <v>L</v>
          </cell>
        </row>
        <row r="865">
          <cell r="A865" t="str">
            <v>89010099</v>
          </cell>
          <cell r="B865" t="str">
            <v>PLAQUE FRONTALE BAS CÔTÉ GAUCHE</v>
          </cell>
          <cell r="C865">
            <v>0</v>
          </cell>
          <cell r="D865" t="str">
            <v>L</v>
          </cell>
        </row>
        <row r="866">
          <cell r="A866" t="str">
            <v>53550016</v>
          </cell>
          <cell r="B866" t="str">
            <v>TRANSFORMATEUR DE TENSION MCSET MT</v>
          </cell>
          <cell r="C866">
            <v>0</v>
          </cell>
          <cell r="D866" t="str">
            <v>L</v>
          </cell>
        </row>
        <row r="867">
          <cell r="A867" t="str">
            <v>45310074</v>
          </cell>
          <cell r="B867" t="str">
            <v>ELECT20VLV 2/2VS,R3/4,24V,11W,9S,A036861</v>
          </cell>
          <cell r="C867">
            <v>0</v>
          </cell>
          <cell r="D867" t="str">
            <v>L</v>
          </cell>
        </row>
        <row r="868">
          <cell r="A868" t="str">
            <v>55010248</v>
          </cell>
          <cell r="B868" t="str">
            <v>Moteur RDM36/12GA1</v>
          </cell>
          <cell r="C868">
            <v>0</v>
          </cell>
          <cell r="D868" t="str">
            <v>L</v>
          </cell>
        </row>
        <row r="869">
          <cell r="A869" t="str">
            <v>90800019</v>
          </cell>
          <cell r="B869" t="str">
            <v>HS FIBER OPTIC XXXHSFIC2 SCANNER FOUR</v>
          </cell>
          <cell r="C869">
            <v>0</v>
          </cell>
          <cell r="D869" t="str">
            <v>L</v>
          </cell>
        </row>
        <row r="870">
          <cell r="A870" t="str">
            <v>86020015</v>
          </cell>
          <cell r="B870" t="str">
            <v>SOUFFLET PROTECTION 1030X850 CONV FLÈCHE</v>
          </cell>
          <cell r="C870">
            <v>0</v>
          </cell>
          <cell r="D870" t="str">
            <v>L</v>
          </cell>
        </row>
        <row r="871">
          <cell r="A871" t="str">
            <v>53170027</v>
          </cell>
          <cell r="B871" t="str">
            <v>TIROIR COMPLET 250A</v>
          </cell>
          <cell r="C871">
            <v>0</v>
          </cell>
          <cell r="D871" t="str">
            <v>L</v>
          </cell>
        </row>
        <row r="872">
          <cell r="A872" t="str">
            <v>91130007</v>
          </cell>
          <cell r="B872" t="str">
            <v>TROUSSEAU DROIT   551829D REP 16</v>
          </cell>
          <cell r="C872">
            <v>0</v>
          </cell>
          <cell r="D872" t="str">
            <v>L</v>
          </cell>
        </row>
        <row r="873">
          <cell r="A873" t="str">
            <v>75020126</v>
          </cell>
          <cell r="B873" t="str">
            <v>GUIDE CABLE PALAN R11.52 REP: 117</v>
          </cell>
          <cell r="C873">
            <v>0</v>
          </cell>
          <cell r="D873" t="str">
            <v>L</v>
          </cell>
        </row>
        <row r="874">
          <cell r="A874" t="str">
            <v>67370136</v>
          </cell>
          <cell r="B874" t="str">
            <v>Accouplement N-eupex A250</v>
          </cell>
          <cell r="C874">
            <v>0</v>
          </cell>
          <cell r="D874" t="str">
            <v>L</v>
          </cell>
        </row>
        <row r="875">
          <cell r="A875" t="str">
            <v>59600062</v>
          </cell>
          <cell r="B875" t="str">
            <v>ELÉCTROVANNE SCE210.100-230/50  N11.21.5</v>
          </cell>
          <cell r="C875">
            <v>0</v>
          </cell>
          <cell r="D875" t="str">
            <v>L</v>
          </cell>
        </row>
        <row r="876">
          <cell r="A876" t="str">
            <v>55800080</v>
          </cell>
          <cell r="B876" t="str">
            <v>MR-1,1kw-1420/19tr-xx-KAF67DRE90M4</v>
          </cell>
          <cell r="C876">
            <v>1</v>
          </cell>
          <cell r="D876" t="str">
            <v>L</v>
          </cell>
        </row>
        <row r="877">
          <cell r="A877" t="str">
            <v>89010044</v>
          </cell>
          <cell r="B877" t="str">
            <v>ELEMENT FILTRANT1.0120G25-A0R928005744</v>
          </cell>
          <cell r="C877">
            <v>0</v>
          </cell>
          <cell r="D877" t="str">
            <v>L</v>
          </cell>
        </row>
        <row r="878">
          <cell r="A878" t="str">
            <v>59060021</v>
          </cell>
          <cell r="B878" t="str">
            <v>PHOTOCELLULE-REF641EI670</v>
          </cell>
          <cell r="C878">
            <v>1</v>
          </cell>
          <cell r="D878" t="str">
            <v>L</v>
          </cell>
        </row>
        <row r="879">
          <cell r="A879" t="str">
            <v>72170030</v>
          </cell>
          <cell r="B879" t="str">
            <v>Moyeu chariot Clark</v>
          </cell>
          <cell r="C879">
            <v>0</v>
          </cell>
          <cell r="D879" t="str">
            <v>L</v>
          </cell>
        </row>
        <row r="880">
          <cell r="A880" t="str">
            <v>54510004</v>
          </cell>
          <cell r="B880" t="str">
            <v>IGBT  MODULE (S) FF400R12KE3 3PCS SP KIT</v>
          </cell>
          <cell r="C880">
            <v>0</v>
          </cell>
          <cell r="D880" t="str">
            <v>L</v>
          </cell>
        </row>
        <row r="881">
          <cell r="A881" t="str">
            <v>91300212</v>
          </cell>
          <cell r="B881" t="str">
            <v>TAMBOUR DE COMMANDE AIGUILLEUR R2111</v>
          </cell>
          <cell r="C881">
            <v>0</v>
          </cell>
          <cell r="D881" t="str">
            <v>L</v>
          </cell>
        </row>
        <row r="882">
          <cell r="A882" t="str">
            <v>67370089</v>
          </cell>
          <cell r="B882" t="str">
            <v>Accouplement Eflex RSN4 Ø25H7 / Ø40K7</v>
          </cell>
          <cell r="C882">
            <v>0</v>
          </cell>
          <cell r="D882" t="str">
            <v>L</v>
          </cell>
        </row>
        <row r="883">
          <cell r="A883" t="str">
            <v>54510101</v>
          </cell>
          <cell r="B883" t="str">
            <v>Capteur conductivité BÜRKERT TYPE 8225</v>
          </cell>
          <cell r="C883">
            <v>0</v>
          </cell>
          <cell r="D883" t="str">
            <v>L</v>
          </cell>
        </row>
        <row r="884">
          <cell r="A884" t="str">
            <v>55070007</v>
          </cell>
          <cell r="B884" t="str">
            <v>MOT-RED 0,37kw/SEW S57DRS71S4 BE05/5HF</v>
          </cell>
          <cell r="C884">
            <v>0</v>
          </cell>
          <cell r="D884" t="str">
            <v>L</v>
          </cell>
        </row>
        <row r="885">
          <cell r="A885" t="str">
            <v>50370028</v>
          </cell>
          <cell r="B885" t="str">
            <v>FICHE ÉLECTRONIQUE 942603Z</v>
          </cell>
          <cell r="C885">
            <v>0</v>
          </cell>
          <cell r="D885" t="str">
            <v>L</v>
          </cell>
        </row>
        <row r="886">
          <cell r="A886" t="str">
            <v>87210059</v>
          </cell>
          <cell r="B886" t="str">
            <v>Débitmètre huile réduct four</v>
          </cell>
          <cell r="C886">
            <v>0</v>
          </cell>
          <cell r="D886" t="str">
            <v>L</v>
          </cell>
        </row>
        <row r="887">
          <cell r="A887" t="str">
            <v>54520004</v>
          </cell>
          <cell r="B887" t="str">
            <v>jeu inductance de ligne variateur siemen</v>
          </cell>
          <cell r="C887">
            <v>0</v>
          </cell>
          <cell r="D887" t="str">
            <v>L</v>
          </cell>
        </row>
        <row r="888">
          <cell r="A888" t="str">
            <v>78010017</v>
          </cell>
          <cell r="B888" t="str">
            <v>Kit révision clapet anti-retour réf2024</v>
          </cell>
          <cell r="C888">
            <v>0</v>
          </cell>
          <cell r="D888" t="str">
            <v>L</v>
          </cell>
        </row>
        <row r="889">
          <cell r="A889" t="str">
            <v>50340031</v>
          </cell>
          <cell r="B889" t="str">
            <v>Protection surtension 870-523/281-589</v>
          </cell>
          <cell r="C889">
            <v>0</v>
          </cell>
          <cell r="D889" t="str">
            <v>L</v>
          </cell>
        </row>
        <row r="890">
          <cell r="A890" t="str">
            <v>91100036</v>
          </cell>
          <cell r="B890" t="str">
            <v>SUPPORT INFERIEUR NT01361DR</v>
          </cell>
          <cell r="C890">
            <v>0</v>
          </cell>
          <cell r="D890" t="str">
            <v>L</v>
          </cell>
        </row>
        <row r="891">
          <cell r="A891" t="str">
            <v>60530049</v>
          </cell>
          <cell r="B891" t="str">
            <v>TETE ECHAN AVEC FILTRE 210103006 BHB</v>
          </cell>
          <cell r="C891">
            <v>0</v>
          </cell>
          <cell r="D891" t="str">
            <v>L</v>
          </cell>
        </row>
        <row r="892">
          <cell r="A892" t="str">
            <v>42010211</v>
          </cell>
          <cell r="B892" t="str">
            <v>Pied à coulisse digital 300mm</v>
          </cell>
          <cell r="C892">
            <v>0</v>
          </cell>
          <cell r="D892" t="str">
            <v>L</v>
          </cell>
        </row>
        <row r="893">
          <cell r="A893" t="str">
            <v>78610181</v>
          </cell>
          <cell r="B893" t="str">
            <v>Verin D160 course 400</v>
          </cell>
          <cell r="C893">
            <v>0</v>
          </cell>
          <cell r="D893" t="str">
            <v>L</v>
          </cell>
        </row>
        <row r="894">
          <cell r="A894" t="str">
            <v>78550014</v>
          </cell>
          <cell r="B894" t="str">
            <v>Soupape de refoulement Surpresseur GM25S</v>
          </cell>
          <cell r="C894">
            <v>0</v>
          </cell>
          <cell r="D894" t="str">
            <v>L</v>
          </cell>
        </row>
        <row r="895">
          <cell r="A895" t="str">
            <v>90250076</v>
          </cell>
          <cell r="B895" t="str">
            <v>Vanne pour pompe HP</v>
          </cell>
          <cell r="C895">
            <v>4</v>
          </cell>
          <cell r="D895" t="str">
            <v>M</v>
          </cell>
        </row>
        <row r="896">
          <cell r="A896" t="str">
            <v>10230054</v>
          </cell>
          <cell r="B896" t="str">
            <v>ALOSIL A-1300G</v>
          </cell>
          <cell r="C896">
            <v>1</v>
          </cell>
          <cell r="D896" t="str">
            <v>L</v>
          </cell>
        </row>
        <row r="897">
          <cell r="A897" t="str">
            <v>55010210</v>
          </cell>
          <cell r="B897" t="str">
            <v>Mot-4 Kw/3000tr/type HSC0415-1MT401-7</v>
          </cell>
          <cell r="C897">
            <v>0</v>
          </cell>
          <cell r="D897" t="str">
            <v>L</v>
          </cell>
        </row>
        <row r="898">
          <cell r="A898" t="str">
            <v>53550015</v>
          </cell>
          <cell r="B898" t="str">
            <v>TC2000A</v>
          </cell>
          <cell r="C898">
            <v>0</v>
          </cell>
          <cell r="D898" t="str">
            <v>L</v>
          </cell>
        </row>
        <row r="899">
          <cell r="A899" t="str">
            <v>55010112</v>
          </cell>
          <cell r="B899" t="str">
            <v>Mot-18,5kw1500trHaxe180B3</v>
          </cell>
          <cell r="C899">
            <v>0</v>
          </cell>
          <cell r="D899" t="str">
            <v>L</v>
          </cell>
        </row>
        <row r="900">
          <cell r="A900" t="str">
            <v>54510105</v>
          </cell>
          <cell r="B900" t="str">
            <v>Bloc alimentationref ABB-3BHE016113R0001</v>
          </cell>
          <cell r="C900">
            <v>0</v>
          </cell>
          <cell r="D900" t="str">
            <v>L</v>
          </cell>
        </row>
        <row r="901">
          <cell r="A901" t="str">
            <v>54520006</v>
          </cell>
          <cell r="B901" t="str">
            <v>Digidrive SK/variateur  type SKC3400400</v>
          </cell>
          <cell r="C901">
            <v>0</v>
          </cell>
          <cell r="D901" t="str">
            <v>L</v>
          </cell>
        </row>
        <row r="902">
          <cell r="A902" t="str">
            <v>60140007</v>
          </cell>
          <cell r="B902" t="str">
            <v>SONDE NIVEAU CAPACITIF  3000MM</v>
          </cell>
          <cell r="C902">
            <v>0</v>
          </cell>
          <cell r="D902" t="str">
            <v>L</v>
          </cell>
        </row>
        <row r="903">
          <cell r="A903" t="str">
            <v>71030058</v>
          </cell>
          <cell r="B903" t="str">
            <v>BANDE CAOUTCHOUC À TASSEAU H40 ATEX</v>
          </cell>
          <cell r="C903">
            <v>0</v>
          </cell>
          <cell r="D903" t="str">
            <v>L</v>
          </cell>
        </row>
        <row r="904">
          <cell r="A904" t="str">
            <v>71030059</v>
          </cell>
          <cell r="B904" t="str">
            <v>BANDE CAOUTCHOUC À TASSEAU H40</v>
          </cell>
          <cell r="C904">
            <v>0</v>
          </cell>
          <cell r="D904" t="str">
            <v>L</v>
          </cell>
        </row>
        <row r="905">
          <cell r="A905" t="str">
            <v>60160003</v>
          </cell>
          <cell r="B905" t="str">
            <v>CAPTEUR DE POSITIO BALLUFF BTL5-E10M0300</v>
          </cell>
          <cell r="C905">
            <v>3</v>
          </cell>
          <cell r="D905" t="str">
            <v>M</v>
          </cell>
        </row>
        <row r="906">
          <cell r="A906" t="str">
            <v>42100056</v>
          </cell>
          <cell r="B906" t="str">
            <v>Fluke-87V/E</v>
          </cell>
          <cell r="C906">
            <v>0</v>
          </cell>
          <cell r="D906" t="str">
            <v>L</v>
          </cell>
        </row>
        <row r="907">
          <cell r="A907" t="str">
            <v>87240048</v>
          </cell>
          <cell r="B907" t="str">
            <v>vanne de rincage POLYTRACK</v>
          </cell>
          <cell r="C907">
            <v>0</v>
          </cell>
          <cell r="D907" t="str">
            <v>L</v>
          </cell>
        </row>
        <row r="908">
          <cell r="A908" t="str">
            <v>54520013</v>
          </cell>
          <cell r="B908" t="str">
            <v>Variateur MC07B0040-5A3-4-00/4KW.</v>
          </cell>
          <cell r="C908">
            <v>0</v>
          </cell>
          <cell r="D908" t="str">
            <v>L</v>
          </cell>
        </row>
        <row r="909">
          <cell r="A909" t="str">
            <v>42200003</v>
          </cell>
          <cell r="B909" t="str">
            <v>Verin hydrauli. simple effet 700bar 105t</v>
          </cell>
          <cell r="C909">
            <v>0</v>
          </cell>
          <cell r="D909" t="str">
            <v>L</v>
          </cell>
        </row>
        <row r="910">
          <cell r="A910" t="str">
            <v>54510110</v>
          </cell>
          <cell r="B910" t="str">
            <v>POMPE EAU Type:CHI12-20 A-W-G-BUBE</v>
          </cell>
          <cell r="C910">
            <v>0</v>
          </cell>
          <cell r="D910" t="str">
            <v>L</v>
          </cell>
        </row>
        <row r="911">
          <cell r="A911" t="str">
            <v>45310022</v>
          </cell>
          <cell r="B911" t="str">
            <v>DUC.VAC.ROTATION K7 9800 L S702771</v>
          </cell>
          <cell r="C911">
            <v>0</v>
          </cell>
          <cell r="D911" t="str">
            <v>L</v>
          </cell>
        </row>
        <row r="912">
          <cell r="A912" t="str">
            <v>54520026</v>
          </cell>
          <cell r="B912" t="str">
            <v>Variateur micromaster  6SE6420-2UD23-0BA</v>
          </cell>
          <cell r="C912">
            <v>0</v>
          </cell>
          <cell r="D912" t="str">
            <v>L</v>
          </cell>
        </row>
        <row r="913">
          <cell r="A913" t="str">
            <v>65040125</v>
          </cell>
          <cell r="B913" t="str">
            <v>RLT a rotule 23140CC.KS1W33</v>
          </cell>
          <cell r="C913">
            <v>0</v>
          </cell>
          <cell r="D913" t="str">
            <v>L</v>
          </cell>
        </row>
        <row r="914">
          <cell r="A914" t="str">
            <v>53140001</v>
          </cell>
          <cell r="B914" t="str">
            <v>COMMUTATEUR D'APPROCHE NJ 1,5-8N-Y18812</v>
          </cell>
          <cell r="C914">
            <v>0</v>
          </cell>
          <cell r="D914" t="str">
            <v>L</v>
          </cell>
        </row>
        <row r="915">
          <cell r="A915" t="str">
            <v>55070015</v>
          </cell>
          <cell r="B915" t="str">
            <v>MOT-RED 2,2kw/1400-83tr/FA57GDRS90L4/AL</v>
          </cell>
          <cell r="C915">
            <v>0</v>
          </cell>
          <cell r="D915" t="str">
            <v>L</v>
          </cell>
        </row>
        <row r="916">
          <cell r="A916" t="str">
            <v>59600150</v>
          </cell>
          <cell r="B916" t="str">
            <v>Vanne plastique avec solénoïde 24VAC/DC</v>
          </cell>
          <cell r="C916">
            <v>0</v>
          </cell>
          <cell r="D916" t="str">
            <v>L</v>
          </cell>
        </row>
        <row r="917">
          <cell r="A917" t="str">
            <v>45800262</v>
          </cell>
          <cell r="B917" t="str">
            <v>tapis filtrant pour extracteur discontin</v>
          </cell>
          <cell r="C917">
            <v>0</v>
          </cell>
          <cell r="D917" t="str">
            <v>L</v>
          </cell>
        </row>
        <row r="918">
          <cell r="A918" t="str">
            <v>60040037</v>
          </cell>
          <cell r="B918" t="str">
            <v>Jeu de lames pour la suspension des bras</v>
          </cell>
          <cell r="C918">
            <v>0</v>
          </cell>
          <cell r="D918" t="str">
            <v>L</v>
          </cell>
        </row>
        <row r="919">
          <cell r="A919" t="str">
            <v>53550001</v>
          </cell>
          <cell r="B919" t="str">
            <v>Moteur d'armement</v>
          </cell>
          <cell r="C919">
            <v>0</v>
          </cell>
          <cell r="D919" t="str">
            <v>L</v>
          </cell>
        </row>
        <row r="920">
          <cell r="A920" t="str">
            <v>55800119</v>
          </cell>
          <cell r="B920" t="str">
            <v>MOT-RED 1,1KW/1410/53TR/R47DRS80M4BE2</v>
          </cell>
          <cell r="C920">
            <v>0</v>
          </cell>
          <cell r="D920" t="str">
            <v>L</v>
          </cell>
        </row>
        <row r="921">
          <cell r="A921" t="str">
            <v>54220010</v>
          </cell>
          <cell r="B921" t="str">
            <v>CARTE REGULATEUR THYSAT REF 1815i191i</v>
          </cell>
          <cell r="C921">
            <v>0</v>
          </cell>
          <cell r="D921" t="str">
            <v>L</v>
          </cell>
        </row>
        <row r="922">
          <cell r="A922" t="str">
            <v>59320017</v>
          </cell>
          <cell r="B922" t="str">
            <v>Débitmètre MIM-1205HG4C3T0</v>
          </cell>
          <cell r="C922">
            <v>0</v>
          </cell>
          <cell r="D922" t="str">
            <v>L</v>
          </cell>
        </row>
        <row r="923">
          <cell r="A923" t="str">
            <v>75020049</v>
          </cell>
          <cell r="B923" t="str">
            <v>Contacteur de fonctionnement 3002192201</v>
          </cell>
          <cell r="C923">
            <v>0</v>
          </cell>
          <cell r="D923" t="str">
            <v>L</v>
          </cell>
        </row>
        <row r="924">
          <cell r="A924" t="str">
            <v>76340053</v>
          </cell>
          <cell r="B924" t="str">
            <v>FLEXIBLE PN20/DN40 LONG:5800 MM</v>
          </cell>
          <cell r="C924">
            <v>0</v>
          </cell>
          <cell r="D924" t="str">
            <v>L</v>
          </cell>
        </row>
        <row r="925">
          <cell r="A925" t="str">
            <v>87240014</v>
          </cell>
          <cell r="B925" t="str">
            <v>VANNE 750 5045.1</v>
          </cell>
          <cell r="C925">
            <v>0</v>
          </cell>
          <cell r="D925" t="str">
            <v>L</v>
          </cell>
        </row>
        <row r="926">
          <cell r="A926" t="str">
            <v>10230006</v>
          </cell>
          <cell r="B926" t="str">
            <v>Béton LITE SLW 23</v>
          </cell>
          <cell r="C926">
            <v>0</v>
          </cell>
          <cell r="D926" t="str">
            <v>L</v>
          </cell>
        </row>
        <row r="927">
          <cell r="A927" t="str">
            <v>53130188</v>
          </cell>
          <cell r="B927" t="str">
            <v>Contacteur LC1F265P7</v>
          </cell>
          <cell r="C927">
            <v>0</v>
          </cell>
          <cell r="D927" t="str">
            <v>L</v>
          </cell>
        </row>
        <row r="928">
          <cell r="A928" t="str">
            <v>90270004</v>
          </cell>
          <cell r="B928" t="str">
            <v>PLATEAU AIR CHOC AC2 HT</v>
          </cell>
          <cell r="C928">
            <v>0</v>
          </cell>
          <cell r="D928" t="str">
            <v>L</v>
          </cell>
        </row>
        <row r="929">
          <cell r="A929" t="str">
            <v>53510004</v>
          </cell>
          <cell r="B929" t="str">
            <v>SOFTWARE RÉF 6AV66220BA010AA0</v>
          </cell>
          <cell r="C929">
            <v>0</v>
          </cell>
          <cell r="D929" t="str">
            <v>L</v>
          </cell>
        </row>
        <row r="930">
          <cell r="A930" t="str">
            <v>87010006</v>
          </cell>
          <cell r="B930" t="str">
            <v>JOINT Y ETANCH.CARTER PALIER CIMENT</v>
          </cell>
          <cell r="C930">
            <v>0</v>
          </cell>
          <cell r="D930" t="str">
            <v>L</v>
          </cell>
        </row>
        <row r="931">
          <cell r="A931" t="str">
            <v>10230017</v>
          </cell>
          <cell r="B931" t="str">
            <v>BETON LIGHTGUN 1.2.4</v>
          </cell>
          <cell r="C931">
            <v>0</v>
          </cell>
          <cell r="D931" t="str">
            <v>L</v>
          </cell>
        </row>
        <row r="932">
          <cell r="A932" t="str">
            <v>10230051</v>
          </cell>
          <cell r="B932" t="str">
            <v>ALOSIL A-1300G</v>
          </cell>
          <cell r="C932">
            <v>0</v>
          </cell>
          <cell r="D932" t="str">
            <v>L</v>
          </cell>
        </row>
        <row r="933">
          <cell r="A933" t="str">
            <v>67450045</v>
          </cell>
          <cell r="B933" t="str">
            <v>Ressort accouplement Rotogrid 2090H</v>
          </cell>
          <cell r="C933">
            <v>0</v>
          </cell>
          <cell r="D933" t="str">
            <v>L</v>
          </cell>
        </row>
        <row r="934">
          <cell r="A934" t="str">
            <v>89010029</v>
          </cell>
          <cell r="B934" t="str">
            <v>CADRE ETANCHIETE ENTRE 1RANG C30011601</v>
          </cell>
          <cell r="C934">
            <v>0</v>
          </cell>
          <cell r="D934" t="str">
            <v>L</v>
          </cell>
        </row>
        <row r="935">
          <cell r="A935" t="str">
            <v>55010015</v>
          </cell>
          <cell r="B935" t="str">
            <v>Mot-3kw1500trHaxe100XXX</v>
          </cell>
          <cell r="C935">
            <v>0</v>
          </cell>
          <cell r="D935" t="str">
            <v>L</v>
          </cell>
        </row>
        <row r="936">
          <cell r="A936" t="str">
            <v>54510103</v>
          </cell>
          <cell r="B936" t="str">
            <v>Bloc Alimentat.REF  ABB:3BHB017230R0001</v>
          </cell>
          <cell r="C936">
            <v>0</v>
          </cell>
          <cell r="D936" t="str">
            <v>L</v>
          </cell>
        </row>
        <row r="937">
          <cell r="A937" t="str">
            <v>55010158</v>
          </cell>
          <cell r="B937" t="str">
            <v>Mot-15kw1000trHaxe180B3</v>
          </cell>
          <cell r="C937">
            <v>0</v>
          </cell>
          <cell r="D937" t="str">
            <v>L</v>
          </cell>
        </row>
        <row r="938">
          <cell r="A938" t="str">
            <v>77050191</v>
          </cell>
          <cell r="B938" t="str">
            <v>cable Unitronic-Bus yv Combi  I BS 9x</v>
          </cell>
          <cell r="C938">
            <v>0</v>
          </cell>
          <cell r="D938" t="str">
            <v>L</v>
          </cell>
        </row>
        <row r="939">
          <cell r="A939" t="str">
            <v>79210102</v>
          </cell>
          <cell r="B939" t="str">
            <v>joint cartére broyeur charbon</v>
          </cell>
          <cell r="C939">
            <v>0</v>
          </cell>
          <cell r="D939" t="str">
            <v>L</v>
          </cell>
        </row>
        <row r="940">
          <cell r="A940" t="str">
            <v>60470009</v>
          </cell>
          <cell r="B940" t="str">
            <v>INDICATEUR  NIVEAU-REF882228DR-06537M02</v>
          </cell>
          <cell r="C940">
            <v>0</v>
          </cell>
          <cell r="D940" t="str">
            <v>L</v>
          </cell>
        </row>
        <row r="941">
          <cell r="A941" t="str">
            <v>91300213</v>
          </cell>
          <cell r="B941" t="str">
            <v>TAMBOUR RENVOIE AIGUILLEUR R2111</v>
          </cell>
          <cell r="C941">
            <v>0</v>
          </cell>
          <cell r="D941" t="str">
            <v>L</v>
          </cell>
        </row>
        <row r="942">
          <cell r="A942" t="str">
            <v>57070022</v>
          </cell>
          <cell r="B942" t="str">
            <v>Module 8 xsortie A.T 6ES7-332-5HF00-0AB0</v>
          </cell>
          <cell r="C942">
            <v>0</v>
          </cell>
          <cell r="D942" t="str">
            <v>L</v>
          </cell>
        </row>
        <row r="943">
          <cell r="A943" t="str">
            <v>65040123</v>
          </cell>
          <cell r="B943" t="str">
            <v>RLT a rotule 23138 CCK/W33</v>
          </cell>
          <cell r="C943">
            <v>1</v>
          </cell>
          <cell r="D943" t="str">
            <v>L</v>
          </cell>
        </row>
        <row r="944">
          <cell r="A944" t="str">
            <v>45800091</v>
          </cell>
          <cell r="B944" t="str">
            <v>INTERRUPTEUR LIMITEUR VIBRATION 63 400MM</v>
          </cell>
          <cell r="C944">
            <v>0</v>
          </cell>
          <cell r="D944" t="str">
            <v>L</v>
          </cell>
        </row>
        <row r="945">
          <cell r="A945" t="str">
            <v>78610214</v>
          </cell>
          <cell r="B945" t="str">
            <v>Vérin sans tige CY3R25-1400</v>
          </cell>
          <cell r="C945">
            <v>0</v>
          </cell>
          <cell r="D945" t="str">
            <v>L</v>
          </cell>
        </row>
        <row r="946">
          <cell r="A946" t="str">
            <v>57090025</v>
          </cell>
          <cell r="B946" t="str">
            <v>RACK Réf : 6ES7400-1GA11-0AA0</v>
          </cell>
          <cell r="C946">
            <v>0</v>
          </cell>
          <cell r="D946" t="str">
            <v>L</v>
          </cell>
        </row>
        <row r="947">
          <cell r="A947" t="str">
            <v>55800132</v>
          </cell>
          <cell r="B947" t="str">
            <v>MOT-RED 0,25KW/1380-27TR/SAFDR63L4/BR</v>
          </cell>
          <cell r="C947">
            <v>0</v>
          </cell>
          <cell r="D947" t="str">
            <v>L</v>
          </cell>
        </row>
        <row r="948">
          <cell r="A948" t="str">
            <v>60100004</v>
          </cell>
          <cell r="B948" t="str">
            <v>CAPTEUR REPTURE COURROIE XX518APAM12</v>
          </cell>
          <cell r="C948">
            <v>1</v>
          </cell>
          <cell r="D948" t="str">
            <v>L</v>
          </cell>
        </row>
        <row r="949">
          <cell r="A949" t="str">
            <v>55440039</v>
          </cell>
          <cell r="B949" t="str">
            <v>Frein BMG2 24VDC</v>
          </cell>
          <cell r="C949">
            <v>0</v>
          </cell>
          <cell r="D949" t="str">
            <v>L</v>
          </cell>
        </row>
        <row r="950">
          <cell r="A950" t="str">
            <v>71240066</v>
          </cell>
          <cell r="B950" t="str">
            <v>Rouleau  poste 01,code 820311D</v>
          </cell>
          <cell r="C950">
            <v>5</v>
          </cell>
          <cell r="D950" t="str">
            <v>M</v>
          </cell>
        </row>
        <row r="951">
          <cell r="A951" t="str">
            <v>42100044</v>
          </cell>
          <cell r="B951" t="str">
            <v>TESTEUR D HUILE</v>
          </cell>
          <cell r="C951">
            <v>0</v>
          </cell>
          <cell r="D951" t="str">
            <v>L</v>
          </cell>
        </row>
        <row r="952">
          <cell r="A952" t="str">
            <v>55010206</v>
          </cell>
          <cell r="B952" t="str">
            <v>Mot-11kw1500trHaxe160B5</v>
          </cell>
          <cell r="C952">
            <v>1</v>
          </cell>
          <cell r="D952" t="str">
            <v>L</v>
          </cell>
        </row>
        <row r="953">
          <cell r="A953" t="str">
            <v>45800076</v>
          </cell>
          <cell r="B953" t="str">
            <v>ENTRÉE ANALOGIQUE 04 CIRCUITS+-10V</v>
          </cell>
          <cell r="C953">
            <v>0</v>
          </cell>
          <cell r="D953" t="str">
            <v>L</v>
          </cell>
        </row>
        <row r="954">
          <cell r="A954" t="str">
            <v>20080008</v>
          </cell>
          <cell r="B954" t="str">
            <v>CLINQUANT 5/10 LARG.200 MM</v>
          </cell>
          <cell r="C954">
            <v>2</v>
          </cell>
          <cell r="D954" t="str">
            <v>L</v>
          </cell>
        </row>
        <row r="955">
          <cell r="A955" t="str">
            <v>55070028</v>
          </cell>
          <cell r="B955" t="str">
            <v>MOT-RED 0,75/1440-208/FA27/GDRN80M4</v>
          </cell>
          <cell r="C955">
            <v>0</v>
          </cell>
          <cell r="D955" t="str">
            <v>L</v>
          </cell>
        </row>
        <row r="956">
          <cell r="A956" t="str">
            <v>23390023</v>
          </cell>
          <cell r="B956" t="str">
            <v>VANNE PAPILLON DN250 ATEX +ACTIONNEUR</v>
          </cell>
          <cell r="C956">
            <v>0</v>
          </cell>
          <cell r="D956" t="str">
            <v>L</v>
          </cell>
        </row>
        <row r="957">
          <cell r="A957" t="str">
            <v>57070029</v>
          </cell>
          <cell r="B957" t="str">
            <v>RACK ET200M-IM153-1 6ES7-153-1AA03-0XB0</v>
          </cell>
          <cell r="C957">
            <v>0</v>
          </cell>
          <cell r="D957" t="str">
            <v>L</v>
          </cell>
        </row>
        <row r="958">
          <cell r="A958" t="str">
            <v>45600015</v>
          </cell>
          <cell r="B958" t="str">
            <v>MEMBRANE GE AG8040F</v>
          </cell>
          <cell r="C958">
            <v>2</v>
          </cell>
          <cell r="D958" t="str">
            <v>L</v>
          </cell>
        </row>
        <row r="959">
          <cell r="A959" t="str">
            <v>60530012</v>
          </cell>
          <cell r="B959" t="str">
            <v>CORROSION RESISTANT SAMPLE GAZ PUMP</v>
          </cell>
          <cell r="C959">
            <v>0</v>
          </cell>
          <cell r="D959" t="str">
            <v>L</v>
          </cell>
        </row>
        <row r="960">
          <cell r="A960" t="str">
            <v>80040006</v>
          </cell>
          <cell r="B960" t="str">
            <v>Detendeur ressort R72-APG=1" gaz9150083</v>
          </cell>
          <cell r="C960">
            <v>0</v>
          </cell>
          <cell r="D960" t="str">
            <v>L</v>
          </cell>
        </row>
        <row r="961">
          <cell r="A961" t="str">
            <v>45310080</v>
          </cell>
          <cell r="B961" t="str">
            <v>FAN KIT GENX 3.6 KW &amp; 4.2 KW S703838</v>
          </cell>
          <cell r="C961">
            <v>0</v>
          </cell>
          <cell r="D961" t="str">
            <v>L</v>
          </cell>
        </row>
        <row r="962">
          <cell r="A962" t="str">
            <v>60700010</v>
          </cell>
          <cell r="B962" t="str">
            <v>SET DE MONTAGE CARTE PROFIBUS VPB 20100</v>
          </cell>
          <cell r="C962">
            <v>0</v>
          </cell>
          <cell r="D962" t="str">
            <v>L</v>
          </cell>
        </row>
        <row r="963">
          <cell r="A963" t="str">
            <v>53170022</v>
          </cell>
          <cell r="B963" t="str">
            <v>TIROIR PARTIE FIXE ET MOBILE mot 4kw</v>
          </cell>
          <cell r="C963">
            <v>0</v>
          </cell>
          <cell r="D963" t="str">
            <v>L</v>
          </cell>
        </row>
        <row r="964">
          <cell r="A964" t="str">
            <v>59060011</v>
          </cell>
          <cell r="B964" t="str">
            <v>CAPTEUR PHOTO CELLULE WS/WE 12-2P430</v>
          </cell>
          <cell r="C964">
            <v>0</v>
          </cell>
          <cell r="D964" t="str">
            <v>L</v>
          </cell>
        </row>
        <row r="965">
          <cell r="A965" t="str">
            <v>78610193</v>
          </cell>
          <cell r="B965" t="str">
            <v>ÉQUERRE 522341D rep 9</v>
          </cell>
          <cell r="C965">
            <v>0</v>
          </cell>
          <cell r="D965" t="str">
            <v>L</v>
          </cell>
        </row>
        <row r="966">
          <cell r="A966" t="str">
            <v>75020013</v>
          </cell>
          <cell r="B966" t="str">
            <v>CONTACT DE PORTE  3000 263-641</v>
          </cell>
          <cell r="C966">
            <v>0</v>
          </cell>
          <cell r="D966" t="str">
            <v>L</v>
          </cell>
        </row>
        <row r="967">
          <cell r="A967" t="str">
            <v>54030001</v>
          </cell>
          <cell r="B967" t="str">
            <v>TRANSFORMATEUR DEBIMETRE R450 H11.08</v>
          </cell>
          <cell r="C967">
            <v>0</v>
          </cell>
          <cell r="D967" t="str">
            <v>L</v>
          </cell>
        </row>
        <row r="968">
          <cell r="A968" t="str">
            <v>45800119</v>
          </cell>
          <cell r="B968" t="str">
            <v>MODULE E/S , 04E/04S  IP2321-B318</v>
          </cell>
          <cell r="C968">
            <v>1</v>
          </cell>
          <cell r="D968" t="str">
            <v>L</v>
          </cell>
        </row>
        <row r="969">
          <cell r="A969" t="str">
            <v>10230023</v>
          </cell>
          <cell r="B969" t="str">
            <v>BETON SUPERCAST C 150</v>
          </cell>
          <cell r="C969">
            <v>0</v>
          </cell>
          <cell r="D969" t="str">
            <v>L</v>
          </cell>
        </row>
        <row r="970">
          <cell r="A970" t="str">
            <v>57070018</v>
          </cell>
          <cell r="B970" t="str">
            <v>CARTE 6GK7342-5DA02-0XE0</v>
          </cell>
          <cell r="C970">
            <v>1</v>
          </cell>
          <cell r="D970" t="str">
            <v>L</v>
          </cell>
        </row>
        <row r="971">
          <cell r="A971" t="str">
            <v>53530032</v>
          </cell>
          <cell r="B971" t="str">
            <v>Coffret de prise courant triphasé</v>
          </cell>
          <cell r="C971">
            <v>0</v>
          </cell>
          <cell r="D971" t="str">
            <v>L</v>
          </cell>
        </row>
        <row r="972">
          <cell r="A972" t="str">
            <v>65050247</v>
          </cell>
          <cell r="B972" t="str">
            <v>ROULEMENT 6330 c3 non isolé</v>
          </cell>
          <cell r="C972">
            <v>0</v>
          </cell>
          <cell r="D972" t="str">
            <v>L</v>
          </cell>
        </row>
        <row r="973">
          <cell r="A973" t="str">
            <v>55010278</v>
          </cell>
          <cell r="B973" t="str">
            <v>moteur-3kw955trHAXE132B35</v>
          </cell>
          <cell r="C973">
            <v>1</v>
          </cell>
          <cell r="D973" t="str">
            <v>L</v>
          </cell>
        </row>
        <row r="974">
          <cell r="A974" t="str">
            <v>54520027</v>
          </cell>
          <cell r="B974" t="str">
            <v>Variateur micromaster 6SE6420-2UD17-5AA1</v>
          </cell>
          <cell r="C974">
            <v>0</v>
          </cell>
          <cell r="D974" t="str">
            <v>L</v>
          </cell>
        </row>
        <row r="975">
          <cell r="A975" t="str">
            <v>45800112</v>
          </cell>
          <cell r="B975" t="str">
            <v>MANIFOLD COMPLE 10P-14-8A-MP-R-Y-8M+MTRA</v>
          </cell>
          <cell r="C975">
            <v>0</v>
          </cell>
          <cell r="D975" t="str">
            <v>L</v>
          </cell>
        </row>
        <row r="976">
          <cell r="A976" t="str">
            <v>53550012</v>
          </cell>
          <cell r="B976" t="str">
            <v>TC75-100A</v>
          </cell>
          <cell r="C976">
            <v>0</v>
          </cell>
          <cell r="D976" t="str">
            <v>L</v>
          </cell>
        </row>
        <row r="977">
          <cell r="A977" t="str">
            <v>60350001</v>
          </cell>
          <cell r="B977" t="str">
            <v>RÉGULATEUR TEMPÉRATURE M40TC1</v>
          </cell>
          <cell r="C977">
            <v>0</v>
          </cell>
          <cell r="D977" t="str">
            <v>L</v>
          </cell>
        </row>
        <row r="978">
          <cell r="A978" t="str">
            <v>66100002</v>
          </cell>
          <cell r="B978" t="str">
            <v>COURROIE DENTÉE METAL VENTOM710213D</v>
          </cell>
          <cell r="C978">
            <v>1</v>
          </cell>
          <cell r="D978" t="str">
            <v>L</v>
          </cell>
        </row>
        <row r="979">
          <cell r="A979" t="str">
            <v>60610002</v>
          </cell>
          <cell r="B979" t="str">
            <v>CONVERTISSEUR DE MESURE  FEI54</v>
          </cell>
          <cell r="C979">
            <v>0</v>
          </cell>
          <cell r="D979" t="str">
            <v>L</v>
          </cell>
        </row>
        <row r="980">
          <cell r="A980" t="str">
            <v>91500087</v>
          </cell>
          <cell r="B980" t="str">
            <v>Tambour commande retourneur palette METR</v>
          </cell>
          <cell r="C980">
            <v>2</v>
          </cell>
          <cell r="D980" t="str">
            <v>L</v>
          </cell>
        </row>
        <row r="981">
          <cell r="A981" t="str">
            <v>59060022</v>
          </cell>
          <cell r="B981" t="str">
            <v>BARRIERE 3 FAISCEAUX* SG4-S3-080-PP-W</v>
          </cell>
          <cell r="C981">
            <v>0</v>
          </cell>
          <cell r="D981" t="str">
            <v>L</v>
          </cell>
        </row>
        <row r="982">
          <cell r="A982" t="str">
            <v>67370125</v>
          </cell>
          <cell r="B982" t="str">
            <v>accoup Rotex démont moyeu SPLIT (90/90)</v>
          </cell>
          <cell r="C982">
            <v>0</v>
          </cell>
          <cell r="D982" t="str">
            <v>L</v>
          </cell>
        </row>
        <row r="983">
          <cell r="A983" t="str">
            <v>60330005</v>
          </cell>
          <cell r="B983" t="str">
            <v>Chaine herse 56B1 pas 88.9mm</v>
          </cell>
          <cell r="C983">
            <v>0</v>
          </cell>
          <cell r="D983" t="str">
            <v>L</v>
          </cell>
        </row>
        <row r="984">
          <cell r="A984" t="str">
            <v>55070011</v>
          </cell>
          <cell r="B984" t="str">
            <v>MOT-RED 1,1KW/2840-116tr/R37DRS80M2BE1LN</v>
          </cell>
          <cell r="C984">
            <v>0</v>
          </cell>
          <cell r="D984" t="str">
            <v>L</v>
          </cell>
        </row>
        <row r="985">
          <cell r="A985" t="str">
            <v>53550013</v>
          </cell>
          <cell r="B985" t="str">
            <v>TC200-400A</v>
          </cell>
          <cell r="C985">
            <v>0</v>
          </cell>
          <cell r="D985" t="str">
            <v>L</v>
          </cell>
        </row>
        <row r="986">
          <cell r="A986" t="str">
            <v>55200013</v>
          </cell>
          <cell r="B986" t="str">
            <v>MOt-11kw/1460tr/CEMER 1E1-EGG160M-4METRL</v>
          </cell>
          <cell r="C986">
            <v>0</v>
          </cell>
          <cell r="D986" t="str">
            <v>L</v>
          </cell>
        </row>
        <row r="987">
          <cell r="A987" t="str">
            <v>45800077</v>
          </cell>
          <cell r="B987" t="str">
            <v>ETHERNET SWITCH (SIMATC NET)</v>
          </cell>
          <cell r="C987">
            <v>0</v>
          </cell>
          <cell r="D987" t="str">
            <v>L</v>
          </cell>
        </row>
        <row r="988">
          <cell r="A988" t="str">
            <v>89020003</v>
          </cell>
          <cell r="B988" t="str">
            <v>DOUILLE ÉCARTEMENT CÔTÉ PALI LIBR REP1.5</v>
          </cell>
          <cell r="C988">
            <v>0</v>
          </cell>
          <cell r="D988" t="str">
            <v>L</v>
          </cell>
        </row>
        <row r="989">
          <cell r="A989" t="str">
            <v>54510011</v>
          </cell>
          <cell r="B989" t="str">
            <v>THYRISTOR /DIODE MODULE SKKH 330/18E</v>
          </cell>
          <cell r="C989">
            <v>0</v>
          </cell>
          <cell r="D989" t="str">
            <v>L</v>
          </cell>
        </row>
        <row r="990">
          <cell r="A990" t="str">
            <v>65080005</v>
          </cell>
          <cell r="B990" t="str">
            <v>RLT butee 29340 E</v>
          </cell>
          <cell r="C990">
            <v>0</v>
          </cell>
          <cell r="D990" t="str">
            <v>L</v>
          </cell>
        </row>
        <row r="991">
          <cell r="A991" t="str">
            <v>78550013</v>
          </cell>
          <cell r="B991" t="str">
            <v>Soupape de refoulement Surpresseur GM7L</v>
          </cell>
          <cell r="C991">
            <v>2</v>
          </cell>
          <cell r="D991" t="str">
            <v>L</v>
          </cell>
        </row>
        <row r="992">
          <cell r="A992" t="str">
            <v>60150013</v>
          </cell>
          <cell r="B992" t="str">
            <v>LIMITEUR DE PRESSION  NG-16</v>
          </cell>
          <cell r="C992">
            <v>0</v>
          </cell>
          <cell r="D992" t="str">
            <v>L</v>
          </cell>
        </row>
        <row r="993">
          <cell r="A993" t="str">
            <v>20050003</v>
          </cell>
          <cell r="B993" t="str">
            <v>TOLE CREUSABRO EP16MM 2000X1000</v>
          </cell>
          <cell r="C993">
            <v>1</v>
          </cell>
          <cell r="D993" t="str">
            <v>L</v>
          </cell>
        </row>
        <row r="994">
          <cell r="A994" t="str">
            <v>86020006</v>
          </cell>
          <cell r="B994" t="str">
            <v>COUSSINET  POUR AXE DE GALET DE BOOGIE</v>
          </cell>
          <cell r="C994">
            <v>0</v>
          </cell>
          <cell r="D994" t="str">
            <v>L</v>
          </cell>
        </row>
        <row r="995">
          <cell r="A995" t="str">
            <v>53550014</v>
          </cell>
          <cell r="B995" t="str">
            <v>TC250-500A</v>
          </cell>
          <cell r="C995">
            <v>0</v>
          </cell>
          <cell r="D995" t="str">
            <v>L</v>
          </cell>
        </row>
        <row r="996">
          <cell r="A996" t="str">
            <v>60510104</v>
          </cell>
          <cell r="B996" t="str">
            <v>CHOPPER ; 2nd channel, with motor</v>
          </cell>
          <cell r="C996">
            <v>0</v>
          </cell>
          <cell r="D996" t="str">
            <v>L</v>
          </cell>
        </row>
        <row r="997">
          <cell r="A997" t="str">
            <v>40400008</v>
          </cell>
          <cell r="B997" t="str">
            <v>B20: 0.13% NO  QS AZOTE</v>
          </cell>
          <cell r="C997">
            <v>0</v>
          </cell>
          <cell r="D997" t="str">
            <v>L</v>
          </cell>
        </row>
        <row r="998">
          <cell r="A998" t="str">
            <v>60200016</v>
          </cell>
          <cell r="B998" t="str">
            <v>Transmetteur de pression différentielle</v>
          </cell>
          <cell r="C998">
            <v>0</v>
          </cell>
          <cell r="D998" t="str">
            <v>L</v>
          </cell>
        </row>
        <row r="999">
          <cell r="A999" t="str">
            <v>45800220</v>
          </cell>
          <cell r="B999" t="str">
            <v>Vis et rondelles APMplus</v>
          </cell>
          <cell r="C999">
            <v>1</v>
          </cell>
          <cell r="D999" t="str">
            <v>L</v>
          </cell>
        </row>
        <row r="1000">
          <cell r="A1000" t="str">
            <v>55400003</v>
          </cell>
          <cell r="B1000" t="str">
            <v>MOTF-1,5kw1500trHaxe90XX</v>
          </cell>
          <cell r="C1000">
            <v>0</v>
          </cell>
          <cell r="D1000" t="str">
            <v>L</v>
          </cell>
        </row>
        <row r="1001">
          <cell r="A1001" t="str">
            <v>90270035</v>
          </cell>
          <cell r="B1001" t="str">
            <v>Buse HTE Temperature droite longueur 300</v>
          </cell>
          <cell r="C1001">
            <v>0</v>
          </cell>
          <cell r="D1001" t="str">
            <v>L</v>
          </cell>
        </row>
        <row r="1002">
          <cell r="A1002" t="str">
            <v>53200211</v>
          </cell>
          <cell r="B1002" t="str">
            <v>Fusible MT-h.p.c SIBA 3021114.315</v>
          </cell>
          <cell r="C1002">
            <v>0</v>
          </cell>
          <cell r="D1002" t="str">
            <v>L</v>
          </cell>
        </row>
        <row r="1003">
          <cell r="A1003" t="str">
            <v>42010309</v>
          </cell>
          <cell r="B1003" t="str">
            <v>Kit chargement accumulateur azote</v>
          </cell>
          <cell r="C1003">
            <v>0</v>
          </cell>
          <cell r="D1003" t="str">
            <v>L</v>
          </cell>
        </row>
        <row r="1004">
          <cell r="A1004" t="str">
            <v>81180001</v>
          </cell>
          <cell r="B1004" t="str">
            <v>MOTO-POMPE DE GRAISSAGE C11.04.03</v>
          </cell>
          <cell r="C1004">
            <v>0</v>
          </cell>
          <cell r="D1004" t="str">
            <v>L</v>
          </cell>
        </row>
        <row r="1005">
          <cell r="A1005" t="str">
            <v>65050255</v>
          </cell>
          <cell r="B1005" t="str">
            <v>Roulement 6326M/C3</v>
          </cell>
          <cell r="C1005">
            <v>0</v>
          </cell>
          <cell r="D1005" t="str">
            <v>L</v>
          </cell>
        </row>
        <row r="1006">
          <cell r="A1006" t="str">
            <v>53500016</v>
          </cell>
          <cell r="B1006" t="str">
            <v>ICV IM 40IIIC</v>
          </cell>
          <cell r="C1006">
            <v>0</v>
          </cell>
          <cell r="D1006" t="str">
            <v>L</v>
          </cell>
        </row>
        <row r="1007">
          <cell r="A1007" t="str">
            <v>78550015</v>
          </cell>
          <cell r="B1007" t="str">
            <v>Soupape de refoulement Surpresseur GM3S</v>
          </cell>
          <cell r="C1007">
            <v>2</v>
          </cell>
          <cell r="D1007" t="str">
            <v>L</v>
          </cell>
        </row>
        <row r="1008">
          <cell r="A1008" t="str">
            <v>54510084</v>
          </cell>
          <cell r="B1008" t="str">
            <v>MAIN CIRCUIT INTERFACE RINT-6811C</v>
          </cell>
          <cell r="C1008">
            <v>0</v>
          </cell>
          <cell r="D1008" t="str">
            <v>L</v>
          </cell>
        </row>
        <row r="1009">
          <cell r="A1009" t="str">
            <v>60340018</v>
          </cell>
          <cell r="B1009" t="str">
            <v>GROUPE FRL PA300- FR30020 -V3V300</v>
          </cell>
          <cell r="C1009">
            <v>0</v>
          </cell>
          <cell r="D1009" t="str">
            <v>L</v>
          </cell>
        </row>
        <row r="1010">
          <cell r="A1010" t="str">
            <v>87310003</v>
          </cell>
          <cell r="B1010" t="str">
            <v>Carte simatic HMI TYPE KTP700basic DP</v>
          </cell>
          <cell r="C1010">
            <v>0</v>
          </cell>
          <cell r="D1010" t="str">
            <v>L</v>
          </cell>
        </row>
        <row r="1011">
          <cell r="A1011" t="str">
            <v>40040001</v>
          </cell>
          <cell r="B1011" t="str">
            <v>CHARGE ARGON METANE 90-10</v>
          </cell>
          <cell r="C1011">
            <v>0</v>
          </cell>
          <cell r="D1011" t="str">
            <v>L</v>
          </cell>
        </row>
        <row r="1012">
          <cell r="A1012" t="str">
            <v>81020002</v>
          </cell>
          <cell r="B1012" t="str">
            <v>ROTOR PMOPE VIDE BEKER</v>
          </cell>
          <cell r="C1012">
            <v>0</v>
          </cell>
          <cell r="D1012" t="str">
            <v>L</v>
          </cell>
        </row>
        <row r="1013">
          <cell r="A1013" t="str">
            <v>59060012</v>
          </cell>
          <cell r="B1013" t="str">
            <v>PHOTOCELLULE RECPTEUR 971406Z</v>
          </cell>
          <cell r="C1013">
            <v>0</v>
          </cell>
          <cell r="D1013" t="str">
            <v>L</v>
          </cell>
        </row>
        <row r="1014">
          <cell r="A1014" t="str">
            <v>71030055</v>
          </cell>
          <cell r="B1014" t="str">
            <v>BANDE SANS FIN 1400 X 11600MM AVEC INDEX</v>
          </cell>
          <cell r="C1014">
            <v>1</v>
          </cell>
          <cell r="D1014" t="str">
            <v>L</v>
          </cell>
        </row>
        <row r="1015">
          <cell r="A1015" t="str">
            <v>74010017</v>
          </cell>
          <cell r="B1015" t="str">
            <v>POMPE ARROSAGE CHARBON 9,2KW-25/75 m3</v>
          </cell>
          <cell r="C1015">
            <v>1</v>
          </cell>
          <cell r="D1015" t="str">
            <v>L</v>
          </cell>
        </row>
        <row r="1016">
          <cell r="A1016" t="str">
            <v>75020137</v>
          </cell>
          <cell r="B1016" t="str">
            <v>Interrupteur fin course FCR006L2</v>
          </cell>
          <cell r="C1016">
            <v>1</v>
          </cell>
          <cell r="D1016" t="str">
            <v>L</v>
          </cell>
        </row>
        <row r="1017">
          <cell r="A1017" t="str">
            <v>90250066</v>
          </cell>
          <cell r="B1017" t="str">
            <v>Pistolet HP</v>
          </cell>
          <cell r="C1017">
            <v>0</v>
          </cell>
          <cell r="D1017" t="str">
            <v>L</v>
          </cell>
        </row>
        <row r="1018">
          <cell r="A1018" t="str">
            <v>89010153</v>
          </cell>
          <cell r="B1018" t="str">
            <v>Accumulateur hydraulique buté four</v>
          </cell>
          <cell r="C1018">
            <v>1</v>
          </cell>
          <cell r="D1018" t="str">
            <v>L</v>
          </cell>
        </row>
        <row r="1019">
          <cell r="A1019" t="str">
            <v>91500052</v>
          </cell>
          <cell r="B1019" t="str">
            <v>POMPE  DOUBLE  27 +10 LTS</v>
          </cell>
          <cell r="C1019">
            <v>0</v>
          </cell>
          <cell r="D1019" t="str">
            <v>L</v>
          </cell>
        </row>
        <row r="1020">
          <cell r="A1020" t="str">
            <v>81100002</v>
          </cell>
          <cell r="B1020" t="str">
            <v>POMPE À ENGRENAGE R25/4 E11.22.05.03</v>
          </cell>
          <cell r="C1020">
            <v>0</v>
          </cell>
          <cell r="D1020" t="str">
            <v>L</v>
          </cell>
        </row>
        <row r="1021">
          <cell r="A1021" t="str">
            <v>54510073</v>
          </cell>
          <cell r="B1021" t="str">
            <v>PAWER SUPPLY BOARD DSMB-01C 64691929</v>
          </cell>
          <cell r="C1021">
            <v>0</v>
          </cell>
          <cell r="D1021" t="str">
            <v>L</v>
          </cell>
        </row>
        <row r="1022">
          <cell r="A1022" t="str">
            <v>53500018</v>
          </cell>
          <cell r="B1022" t="str">
            <v>ICV EX-40A-3P-M1S</v>
          </cell>
          <cell r="C1022">
            <v>0</v>
          </cell>
          <cell r="D1022" t="str">
            <v>L</v>
          </cell>
        </row>
        <row r="1023">
          <cell r="A1023" t="str">
            <v>60010065</v>
          </cell>
          <cell r="B1023" t="str">
            <v>Sonde PT100 ATEX séparateur charbon</v>
          </cell>
          <cell r="C1023">
            <v>0</v>
          </cell>
          <cell r="D1023" t="str">
            <v>L</v>
          </cell>
        </row>
        <row r="1024">
          <cell r="A1024" t="str">
            <v>60530040</v>
          </cell>
          <cell r="B1024" t="str">
            <v>RESISTANCE THERMOMETER PT-100*KHZ-AAN-64</v>
          </cell>
          <cell r="C1024">
            <v>0</v>
          </cell>
          <cell r="D1024" t="str">
            <v>L</v>
          </cell>
        </row>
        <row r="1025">
          <cell r="A1025" t="str">
            <v>86020021</v>
          </cell>
          <cell r="B1025" t="str">
            <v>Socle chariot porte galet herse</v>
          </cell>
          <cell r="C1025">
            <v>0</v>
          </cell>
          <cell r="D1025" t="str">
            <v>L</v>
          </cell>
        </row>
        <row r="1026">
          <cell r="A1026" t="str">
            <v>91100408</v>
          </cell>
          <cell r="B1026" t="str">
            <v>Plan de glissement-526592D</v>
          </cell>
          <cell r="C1026">
            <v>1</v>
          </cell>
          <cell r="D1026" t="str">
            <v>L</v>
          </cell>
        </row>
        <row r="1027">
          <cell r="A1027" t="str">
            <v>91100409</v>
          </cell>
          <cell r="B1027" t="str">
            <v>Plan de glissement-526593D</v>
          </cell>
          <cell r="C1027">
            <v>1</v>
          </cell>
          <cell r="D1027" t="str">
            <v>L</v>
          </cell>
        </row>
        <row r="1028">
          <cell r="A1028" t="str">
            <v>76340017</v>
          </cell>
          <cell r="B1028" t="str">
            <v>INTEREPTEUR À PRESSION 0,06BAR</v>
          </cell>
          <cell r="C1028">
            <v>0</v>
          </cell>
          <cell r="D1028" t="str">
            <v>L</v>
          </cell>
        </row>
        <row r="1029">
          <cell r="A1029" t="str">
            <v>45200011</v>
          </cell>
          <cell r="B1029" t="str">
            <v>JEUX DE PLATEAU EN CARBURE DE TUNGSTEIN</v>
          </cell>
          <cell r="C1029">
            <v>0</v>
          </cell>
          <cell r="D1029" t="str">
            <v>L</v>
          </cell>
        </row>
        <row r="1030">
          <cell r="A1030" t="str">
            <v>71170016</v>
          </cell>
          <cell r="B1030" t="str">
            <v>TAMBOUR RENVOI VENTOSCHEK R11.07/21</v>
          </cell>
          <cell r="C1030">
            <v>1</v>
          </cell>
          <cell r="D1030" t="str">
            <v>L</v>
          </cell>
        </row>
        <row r="1031">
          <cell r="A1031" t="str">
            <v>71170018</v>
          </cell>
          <cell r="B1031" t="str">
            <v>TAMBOUR ENGOMMÉ 810336D</v>
          </cell>
          <cell r="C1031">
            <v>2</v>
          </cell>
          <cell r="D1031" t="str">
            <v>L</v>
          </cell>
        </row>
        <row r="1032">
          <cell r="A1032" t="str">
            <v>60240008</v>
          </cell>
          <cell r="B1032" t="str">
            <v>JetBus-Pilotbox</v>
          </cell>
          <cell r="C1032">
            <v>0</v>
          </cell>
          <cell r="D1032" t="str">
            <v>L</v>
          </cell>
        </row>
        <row r="1033">
          <cell r="A1033" t="str">
            <v>45800273</v>
          </cell>
          <cell r="B1033" t="str">
            <v>Néon Ps 4107 2080372454 Code douanier 85</v>
          </cell>
          <cell r="C1033">
            <v>0</v>
          </cell>
          <cell r="D1033" t="str">
            <v>L</v>
          </cell>
        </row>
        <row r="1034">
          <cell r="A1034" t="str">
            <v>67110012</v>
          </cell>
          <cell r="B1034" t="str">
            <v>JOINTS BAGUES D'ÉTANCHÉITÉ REDCUCT.HERSE</v>
          </cell>
          <cell r="C1034">
            <v>0</v>
          </cell>
          <cell r="D1034" t="str">
            <v>L</v>
          </cell>
        </row>
        <row r="1035">
          <cell r="A1035" t="str">
            <v>65050075</v>
          </cell>
          <cell r="B1035" t="str">
            <v>RLT a billes 6044M/C3</v>
          </cell>
          <cell r="C1035">
            <v>1</v>
          </cell>
          <cell r="D1035" t="str">
            <v>L</v>
          </cell>
        </row>
        <row r="1036">
          <cell r="A1036" t="str">
            <v>59050007</v>
          </cell>
          <cell r="B1036" t="str">
            <v>DETECTEUR PROXIMITE  SONAR-BERO 3RG6</v>
          </cell>
          <cell r="C1036">
            <v>0</v>
          </cell>
          <cell r="D1036" t="str">
            <v>L</v>
          </cell>
        </row>
        <row r="1037">
          <cell r="A1037" t="str">
            <v>55070018</v>
          </cell>
          <cell r="B1037" t="str">
            <v>MOT-RED 0,75KW/1400-90t/RF27/DRS80S 4BE1</v>
          </cell>
          <cell r="C1037">
            <v>0</v>
          </cell>
          <cell r="D1037" t="str">
            <v>L</v>
          </cell>
        </row>
        <row r="1038">
          <cell r="A1038" t="str">
            <v>78610132</v>
          </cell>
          <cell r="B1038" t="str">
            <v>VERIN NORGEN TYPE PCA/182125/200</v>
          </cell>
          <cell r="C1038">
            <v>0</v>
          </cell>
          <cell r="D1038" t="str">
            <v>L</v>
          </cell>
        </row>
        <row r="1039">
          <cell r="A1039" t="str">
            <v>86020007</v>
          </cell>
          <cell r="B1039" t="str">
            <v>DISQUE ÉTANCHÉITÉ  TRÉMIE C11.01.03</v>
          </cell>
          <cell r="C1039">
            <v>0</v>
          </cell>
          <cell r="D1039" t="str">
            <v>L</v>
          </cell>
        </row>
        <row r="1040">
          <cell r="A1040" t="str">
            <v>60510096</v>
          </cell>
          <cell r="B1040" t="str">
            <v>VANNE ;Régler la vanne d''entrée/sortie</v>
          </cell>
          <cell r="C1040">
            <v>0</v>
          </cell>
          <cell r="D1040" t="str">
            <v>L</v>
          </cell>
        </row>
        <row r="1041">
          <cell r="A1041" t="str">
            <v>60010017</v>
          </cell>
          <cell r="B1041" t="str">
            <v>SONDE  PT100  SI 612 TTE41S THERMOEST</v>
          </cell>
          <cell r="C1041">
            <v>2</v>
          </cell>
          <cell r="D1041" t="str">
            <v>L</v>
          </cell>
        </row>
        <row r="1042">
          <cell r="A1042" t="str">
            <v>55800114</v>
          </cell>
          <cell r="B1042" t="str">
            <v>MR-1,1KW-1410-DRS80M4BE2HF/FG</v>
          </cell>
          <cell r="C1042">
            <v>0</v>
          </cell>
          <cell r="D1042" t="str">
            <v>L</v>
          </cell>
        </row>
        <row r="1043">
          <cell r="A1043" t="str">
            <v>45800089</v>
          </cell>
          <cell r="B1043" t="str">
            <v>INTERRUPTEUR LIMIT. VIBRAT.VIP41XTGVVNT</v>
          </cell>
          <cell r="C1043">
            <v>0</v>
          </cell>
          <cell r="D1043" t="str">
            <v>L</v>
          </cell>
        </row>
        <row r="1044">
          <cell r="A1044" t="str">
            <v>67430008</v>
          </cell>
          <cell r="B1044" t="str">
            <v>Bouchon fusible avec percuteur 110°C</v>
          </cell>
          <cell r="C1044">
            <v>1</v>
          </cell>
          <cell r="D1044" t="str">
            <v>L</v>
          </cell>
        </row>
        <row r="1045">
          <cell r="A1045" t="str">
            <v>55800104</v>
          </cell>
          <cell r="B1045" t="str">
            <v>motoréducteur FA37/GDR63L4</v>
          </cell>
          <cell r="C1045">
            <v>0</v>
          </cell>
          <cell r="D1045" t="str">
            <v>L</v>
          </cell>
        </row>
        <row r="1046">
          <cell r="A1046" t="str">
            <v>65200168</v>
          </cell>
          <cell r="B1046" t="str">
            <v>Palier SD 3136 HFB</v>
          </cell>
          <cell r="C1046">
            <v>0</v>
          </cell>
          <cell r="D1046" t="str">
            <v>L</v>
          </cell>
        </row>
        <row r="1047">
          <cell r="A1047" t="str">
            <v>67370092</v>
          </cell>
          <cell r="B1047" t="str">
            <v>Accoup Neupex A180 Ø60H7/35H7</v>
          </cell>
          <cell r="C1047">
            <v>1</v>
          </cell>
          <cell r="D1047" t="str">
            <v>L</v>
          </cell>
        </row>
        <row r="1048">
          <cell r="A1048" t="str">
            <v>50360023</v>
          </cell>
          <cell r="B1048" t="str">
            <v>Membrane silicone 90/90 Chaine F1104</v>
          </cell>
          <cell r="C1048">
            <v>0</v>
          </cell>
          <cell r="D1048" t="str">
            <v>L</v>
          </cell>
        </row>
        <row r="1049">
          <cell r="A1049" t="str">
            <v>20040014</v>
          </cell>
          <cell r="B1049" t="str">
            <v>TOLE ACIER ORDIANIRE  EP40MM 1000X2000</v>
          </cell>
          <cell r="C1049">
            <v>0</v>
          </cell>
          <cell r="D1049" t="str">
            <v>L</v>
          </cell>
        </row>
        <row r="1050">
          <cell r="A1050" t="str">
            <v>14010038</v>
          </cell>
          <cell r="B1050" t="str">
            <v>PLAQUES POS RcimentD/AA-503494</v>
          </cell>
          <cell r="C1050">
            <v>0</v>
          </cell>
          <cell r="D1050" t="str">
            <v>L</v>
          </cell>
        </row>
        <row r="1051">
          <cell r="A1051" t="str">
            <v>54910012</v>
          </cell>
          <cell r="B1051" t="str">
            <v>Carte RV1 pour chargeur</v>
          </cell>
          <cell r="C1051">
            <v>0</v>
          </cell>
          <cell r="D1051" t="str">
            <v>L</v>
          </cell>
        </row>
        <row r="1052">
          <cell r="A1052" t="str">
            <v>60340019</v>
          </cell>
          <cell r="B1052" t="str">
            <v>GROUPE FRL REF:APR300LUB 300 PA300</v>
          </cell>
          <cell r="C1052">
            <v>2</v>
          </cell>
          <cell r="D1052" t="str">
            <v>L</v>
          </cell>
        </row>
        <row r="1053">
          <cell r="A1053" t="str">
            <v>59420036</v>
          </cell>
          <cell r="B1053" t="str">
            <v>KIT MOTOREDUCTEUR 110-127VCC 51072122C1</v>
          </cell>
          <cell r="C1053">
            <v>0</v>
          </cell>
          <cell r="D1053" t="str">
            <v>L</v>
          </cell>
        </row>
        <row r="1054">
          <cell r="A1054" t="str">
            <v>45800055</v>
          </cell>
          <cell r="B1054" t="str">
            <v>COUVERCLE COMPLET</v>
          </cell>
          <cell r="C1054">
            <v>1</v>
          </cell>
          <cell r="D1054" t="str">
            <v>L</v>
          </cell>
        </row>
        <row r="1055">
          <cell r="A1055" t="str">
            <v>90080028</v>
          </cell>
          <cell r="B1055" t="str">
            <v>Kit de KIToints d'étanchéité palier FOUR</v>
          </cell>
          <cell r="C1055">
            <v>0</v>
          </cell>
          <cell r="D1055" t="str">
            <v>L</v>
          </cell>
        </row>
        <row r="1056">
          <cell r="A1056" t="str">
            <v>42010241</v>
          </cell>
          <cell r="B1056" t="str">
            <v>Durometre</v>
          </cell>
          <cell r="C1056">
            <v>0</v>
          </cell>
          <cell r="D1056" t="str">
            <v>L</v>
          </cell>
        </row>
        <row r="1057">
          <cell r="A1057" t="str">
            <v>45310166</v>
          </cell>
          <cell r="B1057" t="str">
            <v>Alimentation +24VCC  A040198</v>
          </cell>
          <cell r="C1057">
            <v>0</v>
          </cell>
          <cell r="D1057" t="str">
            <v>L</v>
          </cell>
        </row>
        <row r="1058">
          <cell r="A1058" t="str">
            <v>76210009</v>
          </cell>
          <cell r="B1058" t="str">
            <v>Rouleau dose. 61x1550mm</v>
          </cell>
          <cell r="C1058">
            <v>0</v>
          </cell>
          <cell r="D1058" t="str">
            <v>L</v>
          </cell>
        </row>
        <row r="1059">
          <cell r="A1059" t="str">
            <v>45800177</v>
          </cell>
          <cell r="B1059" t="str">
            <v>VANNE D'ARRET</v>
          </cell>
          <cell r="C1059">
            <v>0</v>
          </cell>
          <cell r="D1059" t="str">
            <v>L</v>
          </cell>
        </row>
        <row r="1060">
          <cell r="A1060" t="str">
            <v>60200020</v>
          </cell>
          <cell r="B1060" t="str">
            <v>Transmetteur de pression diff DE40/0-20</v>
          </cell>
          <cell r="C1060">
            <v>0</v>
          </cell>
          <cell r="D1060" t="str">
            <v>L</v>
          </cell>
        </row>
        <row r="1061">
          <cell r="A1061" t="str">
            <v>55800088</v>
          </cell>
          <cell r="B1061" t="str">
            <v>MR-0,75kw-1430/133tr-xx-SA47DRE80M4</v>
          </cell>
          <cell r="C1061">
            <v>0</v>
          </cell>
          <cell r="D1061" t="str">
            <v>L</v>
          </cell>
        </row>
        <row r="1062">
          <cell r="A1062" t="str">
            <v>55010211</v>
          </cell>
          <cell r="B1062" t="str">
            <v>Mot-4kw/1500tr Haxe  DRN 112</v>
          </cell>
          <cell r="C1062">
            <v>0</v>
          </cell>
          <cell r="D1062" t="str">
            <v>L</v>
          </cell>
        </row>
        <row r="1063">
          <cell r="A1063" t="str">
            <v>76340055</v>
          </cell>
          <cell r="B1063" t="str">
            <v>BAGUE D'ÉTANCHÉITÉ DN700</v>
          </cell>
          <cell r="C1063">
            <v>0</v>
          </cell>
          <cell r="D1063" t="str">
            <v>L</v>
          </cell>
        </row>
        <row r="1064">
          <cell r="A1064" t="str">
            <v>87240003</v>
          </cell>
          <cell r="B1064" t="str">
            <v>JEU DE JOINT DE PISTON POUR ENTRETIEN</v>
          </cell>
          <cell r="C1064">
            <v>2</v>
          </cell>
          <cell r="D1064" t="str">
            <v>L</v>
          </cell>
        </row>
        <row r="1065">
          <cell r="A1065" t="str">
            <v>60530038</v>
          </cell>
          <cell r="B1065" t="str">
            <v>REPAIR KIT FOR PNEUMATIC MOTOR</v>
          </cell>
          <cell r="C1065">
            <v>0</v>
          </cell>
          <cell r="D1065" t="str">
            <v>L</v>
          </cell>
        </row>
        <row r="1066">
          <cell r="A1066" t="str">
            <v>55800110</v>
          </cell>
          <cell r="B1066" t="str">
            <v>MR-1,5KW-1430/65TR-R57DRE90L4</v>
          </cell>
          <cell r="C1066">
            <v>0</v>
          </cell>
          <cell r="D1066" t="str">
            <v>L</v>
          </cell>
        </row>
        <row r="1067">
          <cell r="A1067" t="str">
            <v>55440022</v>
          </cell>
          <cell r="B1067" t="str">
            <v>Frein_/BE11 REF/13741780</v>
          </cell>
          <cell r="C1067">
            <v>1</v>
          </cell>
          <cell r="D1067" t="str">
            <v>L</v>
          </cell>
        </row>
        <row r="1068">
          <cell r="A1068" t="str">
            <v>10230032</v>
          </cell>
          <cell r="B1068" t="str">
            <v>BETON LIGHTGUN 10/14 G</v>
          </cell>
          <cell r="C1068">
            <v>0</v>
          </cell>
          <cell r="D1068" t="str">
            <v>L</v>
          </cell>
        </row>
        <row r="1069">
          <cell r="A1069" t="str">
            <v>59060014</v>
          </cell>
          <cell r="B1069" t="str">
            <v>ULTRASONIC SONSOR 3RG6013-3AC001PF</v>
          </cell>
          <cell r="C1069">
            <v>1</v>
          </cell>
          <cell r="D1069" t="str">
            <v>L</v>
          </cell>
        </row>
        <row r="1070">
          <cell r="A1070" t="str">
            <v>86020014</v>
          </cell>
          <cell r="B1070" t="str">
            <v>KIT DE RÉPARATION CHAÎNE</v>
          </cell>
          <cell r="C1070">
            <v>0</v>
          </cell>
          <cell r="D1070" t="str">
            <v>L</v>
          </cell>
        </row>
        <row r="1071">
          <cell r="A1071" t="str">
            <v>23500001</v>
          </cell>
          <cell r="B1071" t="str">
            <v>VANNE DE RINGARDAGE E298A003 ASCO</v>
          </cell>
          <cell r="C1071">
            <v>0</v>
          </cell>
          <cell r="D1071" t="str">
            <v>L</v>
          </cell>
        </row>
        <row r="1072">
          <cell r="A1072" t="str">
            <v>54510010</v>
          </cell>
          <cell r="B1072" t="str">
            <v>THYRISTOR /DIODE MODULE  SKKH 210/20E</v>
          </cell>
          <cell r="C1072">
            <v>0</v>
          </cell>
          <cell r="D1072" t="str">
            <v>L</v>
          </cell>
        </row>
        <row r="1073">
          <cell r="A1073" t="str">
            <v>45330007</v>
          </cell>
          <cell r="B1073" t="str">
            <v>RESISTANCE DISILICURE DE MOLYBDENE</v>
          </cell>
          <cell r="C1073">
            <v>0</v>
          </cell>
          <cell r="D1073" t="str">
            <v>L</v>
          </cell>
        </row>
        <row r="1074">
          <cell r="A1074" t="str">
            <v>78610205</v>
          </cell>
          <cell r="B1074" t="str">
            <v>Verin PES 125 A 400 DM Pmax= 10 bar  JOU</v>
          </cell>
          <cell r="C1074">
            <v>1</v>
          </cell>
          <cell r="D1074" t="str">
            <v>L</v>
          </cell>
        </row>
        <row r="1075">
          <cell r="A1075" t="str">
            <v>90050017</v>
          </cell>
          <cell r="B1075" t="str">
            <v>ÉTANCHÉITÉ AUGE ENTRÉE FOUR K11.01.02</v>
          </cell>
          <cell r="C1075">
            <v>0</v>
          </cell>
          <cell r="D1075" t="str">
            <v>L</v>
          </cell>
        </row>
        <row r="1076">
          <cell r="A1076" t="str">
            <v>55010220</v>
          </cell>
          <cell r="B1076" t="str">
            <v>Mot-18,5kw3000trHaxe160B3</v>
          </cell>
          <cell r="C1076">
            <v>0</v>
          </cell>
          <cell r="D1076" t="str">
            <v>L</v>
          </cell>
        </row>
        <row r="1077">
          <cell r="A1077" t="str">
            <v>65200153</v>
          </cell>
          <cell r="B1077" t="str">
            <v>Palier SNL 532 SKF</v>
          </cell>
          <cell r="C1077">
            <v>0</v>
          </cell>
          <cell r="D1077" t="str">
            <v>L</v>
          </cell>
        </row>
        <row r="1078">
          <cell r="A1078" t="str">
            <v>57080022</v>
          </cell>
          <cell r="B1078" t="str">
            <v>Carte entrée AI8X13 bit</v>
          </cell>
          <cell r="C1078">
            <v>0</v>
          </cell>
          <cell r="D1078" t="str">
            <v>L</v>
          </cell>
        </row>
        <row r="1079">
          <cell r="A1079" t="str">
            <v>55800125</v>
          </cell>
          <cell r="B1079" t="str">
            <v>MOT-RED 0,55KW/1380-38TR/SA47DRS71M4</v>
          </cell>
          <cell r="C1079">
            <v>0</v>
          </cell>
          <cell r="D1079" t="str">
            <v>L</v>
          </cell>
        </row>
        <row r="1080">
          <cell r="A1080" t="str">
            <v>60150009</v>
          </cell>
          <cell r="B1080" t="str">
            <v>LIMITEUR DE PRESSIONRSNE2 SAE340133-8</v>
          </cell>
          <cell r="C1080">
            <v>0</v>
          </cell>
          <cell r="D1080" t="str">
            <v>L</v>
          </cell>
        </row>
        <row r="1081">
          <cell r="A1081" t="str">
            <v>53140006</v>
          </cell>
          <cell r="B1081" t="str">
            <v>JEU DE 3 X COMMUTATEURS DE COMMANDE</v>
          </cell>
          <cell r="C1081">
            <v>0</v>
          </cell>
          <cell r="D1081" t="str">
            <v>L</v>
          </cell>
        </row>
        <row r="1082">
          <cell r="A1082" t="str">
            <v>89020002</v>
          </cell>
          <cell r="B1082" t="str">
            <v>DOUILLE ÉCARTEMENT CÔTÉ PALI FIX REP1.4</v>
          </cell>
          <cell r="C1082">
            <v>0</v>
          </cell>
          <cell r="D1082" t="str">
            <v>L</v>
          </cell>
        </row>
        <row r="1083">
          <cell r="A1083" t="str">
            <v>57450002</v>
          </cell>
          <cell r="B1083" t="str">
            <v>CARTE DE COMMANDE SÉPARATEUR MAN CRU</v>
          </cell>
          <cell r="C1083">
            <v>0</v>
          </cell>
          <cell r="D1083" t="str">
            <v>L</v>
          </cell>
        </row>
        <row r="1084">
          <cell r="A1084" t="str">
            <v>23170018</v>
          </cell>
          <cell r="B1084" t="str">
            <v>Liaison flexible D370x84x2 doseur farine</v>
          </cell>
          <cell r="C1084">
            <v>0</v>
          </cell>
          <cell r="D1084" t="str">
            <v>L</v>
          </cell>
        </row>
        <row r="1085">
          <cell r="A1085" t="str">
            <v>91500060</v>
          </cell>
          <cell r="B1085" t="str">
            <v>ROULEAU TEFLON HOUSSEUSE</v>
          </cell>
          <cell r="C1085">
            <v>1</v>
          </cell>
          <cell r="D1085" t="str">
            <v>L</v>
          </cell>
        </row>
        <row r="1086">
          <cell r="A1086" t="str">
            <v>60530009</v>
          </cell>
          <cell r="B1086" t="str">
            <v>COMPRESSED-AIR FILTER WITH CONDENSATE</v>
          </cell>
          <cell r="C1086">
            <v>0</v>
          </cell>
          <cell r="D1086" t="str">
            <v>L</v>
          </cell>
        </row>
        <row r="1087">
          <cell r="A1087" t="str">
            <v>59500004</v>
          </cell>
          <cell r="B1087" t="str">
            <v>Carte électronique E1108  Redecam PR1</v>
          </cell>
          <cell r="C1087">
            <v>0</v>
          </cell>
          <cell r="D1087" t="str">
            <v>L</v>
          </cell>
        </row>
        <row r="1088">
          <cell r="A1088" t="str">
            <v>89010092</v>
          </cell>
          <cell r="B1088" t="str">
            <v>PIÈCE INSÉRÉE  ÉLÉMENT FLUIDISATION 378</v>
          </cell>
          <cell r="C1088">
            <v>1</v>
          </cell>
          <cell r="D1088" t="str">
            <v>L</v>
          </cell>
        </row>
        <row r="1089">
          <cell r="A1089" t="str">
            <v>90250047</v>
          </cell>
          <cell r="B1089" t="str">
            <v>Vanne HP BKHP800 DN20 3/4 NPT-PN800 84BA</v>
          </cell>
          <cell r="C1089">
            <v>0</v>
          </cell>
          <cell r="D1089" t="str">
            <v>L</v>
          </cell>
        </row>
        <row r="1090">
          <cell r="A1090" t="str">
            <v>90270030</v>
          </cell>
          <cell r="B1090" t="str">
            <v>piston pour canon Air Hurricane 4’’ avec</v>
          </cell>
          <cell r="C1090">
            <v>1</v>
          </cell>
          <cell r="D1090" t="str">
            <v>L</v>
          </cell>
        </row>
        <row r="1091">
          <cell r="A1091" t="str">
            <v>45600013</v>
          </cell>
          <cell r="B1091" t="str">
            <v>FILTRE TRAITEMENT EAU HM200 FIBRE CREUSE</v>
          </cell>
          <cell r="C1091">
            <v>0</v>
          </cell>
          <cell r="D1091" t="str">
            <v>L</v>
          </cell>
        </row>
        <row r="1092">
          <cell r="A1092" t="str">
            <v>54510109</v>
          </cell>
          <cell r="B1092" t="str">
            <v>Jeu contact R1700  FPTN410506R0001- ABB</v>
          </cell>
          <cell r="C1092">
            <v>2</v>
          </cell>
          <cell r="D1092" t="str">
            <v>L</v>
          </cell>
        </row>
        <row r="1093">
          <cell r="A1093" t="str">
            <v>45200008</v>
          </cell>
          <cell r="B1093" t="str">
            <v>COUTEAUX FIXES</v>
          </cell>
          <cell r="C1093">
            <v>0</v>
          </cell>
          <cell r="D1093" t="str">
            <v>L</v>
          </cell>
        </row>
        <row r="1094">
          <cell r="A1094" t="str">
            <v>87220052</v>
          </cell>
          <cell r="B1094" t="str">
            <v>PLAQUE BROCHE GIDAGE T:51/26 GALET CRUE</v>
          </cell>
          <cell r="C1094">
            <v>0</v>
          </cell>
          <cell r="D1094" t="str">
            <v>L</v>
          </cell>
        </row>
        <row r="1095">
          <cell r="A1095" t="str">
            <v>86020005</v>
          </cell>
          <cell r="B1095" t="str">
            <v>COUSSINET  POUR AXE DE GALET DE BOOGIE</v>
          </cell>
          <cell r="C1095">
            <v>0</v>
          </cell>
          <cell r="D1095" t="str">
            <v>L</v>
          </cell>
        </row>
        <row r="1096">
          <cell r="A1096" t="str">
            <v>45800285</v>
          </cell>
          <cell r="B1096" t="str">
            <v>INSERT VALVE EXHAUST VESSEL SST 621-605-</v>
          </cell>
          <cell r="C1096">
            <v>0</v>
          </cell>
          <cell r="D1096" t="str">
            <v>L</v>
          </cell>
        </row>
        <row r="1097">
          <cell r="A1097" t="str">
            <v>90010005</v>
          </cell>
          <cell r="B1097" t="str">
            <v>cone sortie cyclone C11 selon plan</v>
          </cell>
          <cell r="C1097">
            <v>0</v>
          </cell>
          <cell r="D1097" t="str">
            <v>L</v>
          </cell>
        </row>
        <row r="1098">
          <cell r="A1098" t="str">
            <v>55010281</v>
          </cell>
          <cell r="B1098" t="str">
            <v>Mot15kw1500trmnHaxe160B5</v>
          </cell>
          <cell r="C1098">
            <v>1</v>
          </cell>
          <cell r="D1098" t="str">
            <v>L</v>
          </cell>
        </row>
        <row r="1099">
          <cell r="A1099" t="str">
            <v>55800097</v>
          </cell>
          <cell r="B1099" t="str">
            <v>Moto-réduc sas sous filtre process</v>
          </cell>
          <cell r="C1099">
            <v>0</v>
          </cell>
          <cell r="D1099" t="str">
            <v>L</v>
          </cell>
        </row>
        <row r="1100">
          <cell r="A1100" t="str">
            <v>87240002</v>
          </cell>
          <cell r="B1100" t="str">
            <v>PISTON COMPLET AVEC SES JOINTS</v>
          </cell>
          <cell r="C1100">
            <v>0</v>
          </cell>
          <cell r="D1100" t="str">
            <v>L</v>
          </cell>
        </row>
        <row r="1101">
          <cell r="A1101" t="str">
            <v>90270002</v>
          </cell>
          <cell r="B1101" t="str">
            <v>KIT DE MAINTENANCE PCSTON AC32HT+ BAGUE</v>
          </cell>
          <cell r="C1101">
            <v>0</v>
          </cell>
          <cell r="D1101" t="str">
            <v>L</v>
          </cell>
        </row>
        <row r="1102">
          <cell r="A1102" t="str">
            <v>87310014</v>
          </cell>
          <cell r="B1102" t="str">
            <v>COFFRET DE RACCORDEMENT VANNE ATEX EEX</v>
          </cell>
          <cell r="C1102">
            <v>0</v>
          </cell>
          <cell r="D1102" t="str">
            <v>L</v>
          </cell>
        </row>
        <row r="1103">
          <cell r="A1103" t="str">
            <v>87310045</v>
          </cell>
          <cell r="B1103" t="str">
            <v>Retaining device 0.08 bar g. Ref 9529:</v>
          </cell>
          <cell r="C1103">
            <v>0</v>
          </cell>
          <cell r="D1103" t="str">
            <v>L</v>
          </cell>
        </row>
        <row r="1104">
          <cell r="A1104" t="str">
            <v>55400001</v>
          </cell>
          <cell r="B1104" t="str">
            <v>MOTF-0,37kw1500trHaxe70XX</v>
          </cell>
          <cell r="C1104">
            <v>0</v>
          </cell>
          <cell r="D1104" t="str">
            <v>L</v>
          </cell>
        </row>
        <row r="1105">
          <cell r="A1105" t="str">
            <v>54510090</v>
          </cell>
          <cell r="B1105" t="str">
            <v>DIXLA INVERTER SSDF0546F001</v>
          </cell>
          <cell r="C1105">
            <v>0</v>
          </cell>
          <cell r="D1105" t="str">
            <v>L</v>
          </cell>
        </row>
        <row r="1106">
          <cell r="A1106" t="str">
            <v>67320007</v>
          </cell>
          <cell r="B1106" t="str">
            <v>KIT JOINT POUR COUPLEUR FAD 516</v>
          </cell>
          <cell r="C1106">
            <v>0</v>
          </cell>
          <cell r="D1106" t="str">
            <v>L</v>
          </cell>
        </row>
        <row r="1107">
          <cell r="A1107" t="str">
            <v>91170007</v>
          </cell>
          <cell r="B1107" t="str">
            <v>GROUPE ROULEAU 896260D</v>
          </cell>
          <cell r="C1107">
            <v>1</v>
          </cell>
          <cell r="D1107" t="str">
            <v>L</v>
          </cell>
        </row>
        <row r="1108">
          <cell r="A1108" t="str">
            <v>87310020</v>
          </cell>
          <cell r="B1108" t="str">
            <v>Interrupteur passage CO2 poste control</v>
          </cell>
          <cell r="C1108">
            <v>0</v>
          </cell>
          <cell r="D1108" t="str">
            <v>L</v>
          </cell>
        </row>
        <row r="1109">
          <cell r="A1109" t="str">
            <v>14010019</v>
          </cell>
          <cell r="B1109" t="str">
            <v>GRILLES POS W8cimentH/AA-503494</v>
          </cell>
          <cell r="C1109">
            <v>0</v>
          </cell>
          <cell r="D1109" t="str">
            <v>L</v>
          </cell>
        </row>
        <row r="1110">
          <cell r="A1110" t="str">
            <v>40400001</v>
          </cell>
          <cell r="B1110" t="str">
            <v>B20:0,8% CO-1,6% SO2 QS AZOTE</v>
          </cell>
          <cell r="C1110">
            <v>2</v>
          </cell>
          <cell r="D1110" t="str">
            <v>L</v>
          </cell>
        </row>
        <row r="1111">
          <cell r="A1111" t="str">
            <v>60010053</v>
          </cell>
          <cell r="B1111" t="str">
            <v>THERMOCOUPLE 0-700°C 1000MM</v>
          </cell>
          <cell r="C1111">
            <v>0</v>
          </cell>
          <cell r="D1111" t="str">
            <v>L</v>
          </cell>
        </row>
        <row r="1112">
          <cell r="A1112" t="str">
            <v>10230035</v>
          </cell>
          <cell r="B1112" t="str">
            <v>ALOSIL A-124G</v>
          </cell>
          <cell r="C1112">
            <v>2</v>
          </cell>
          <cell r="D1112" t="str">
            <v>L</v>
          </cell>
        </row>
        <row r="1113">
          <cell r="A1113" t="str">
            <v>54510052</v>
          </cell>
          <cell r="B1113" t="str">
            <v>FAN AND CAPACITOR RB2C-225/088 K093 R7</v>
          </cell>
          <cell r="C1113">
            <v>1</v>
          </cell>
          <cell r="D1113" t="str">
            <v>L</v>
          </cell>
        </row>
        <row r="1114">
          <cell r="A1114" t="str">
            <v>75020016</v>
          </cell>
          <cell r="B1114" t="str">
            <v>COULISSEAUX DE CABINE  9094 433-209</v>
          </cell>
          <cell r="C1114">
            <v>0</v>
          </cell>
          <cell r="D1114" t="str">
            <v>L</v>
          </cell>
        </row>
        <row r="1115">
          <cell r="A1115" t="str">
            <v>59030033</v>
          </cell>
          <cell r="B1115" t="str">
            <v>CAPTEUR VITE FGA 20RSLE+ROUE FRICTION</v>
          </cell>
          <cell r="C1115">
            <v>0</v>
          </cell>
          <cell r="D1115" t="str">
            <v>L</v>
          </cell>
        </row>
        <row r="1116">
          <cell r="A1116" t="str">
            <v>59030039</v>
          </cell>
          <cell r="B1116" t="str">
            <v>TACHYMÉTRE FGA 20RSLE + ROUE  FRICTION</v>
          </cell>
          <cell r="C1116">
            <v>0</v>
          </cell>
          <cell r="D1116" t="str">
            <v>L</v>
          </cell>
        </row>
        <row r="1117">
          <cell r="A1117" t="str">
            <v>23500016</v>
          </cell>
          <cell r="B1117" t="str">
            <v>Ringards 06m Ø22x6m-1/4M-M22x1.5mm 24°</v>
          </cell>
          <cell r="C1117">
            <v>4</v>
          </cell>
          <cell r="D1117" t="str">
            <v>M</v>
          </cell>
        </row>
        <row r="1118">
          <cell r="A1118" t="str">
            <v>67370107</v>
          </cell>
          <cell r="B1118" t="str">
            <v>Accouplement Rotogrid 2090 H</v>
          </cell>
          <cell r="C1118">
            <v>0</v>
          </cell>
          <cell r="D1118" t="str">
            <v>L</v>
          </cell>
        </row>
        <row r="1119">
          <cell r="A1119" t="str">
            <v>60530030</v>
          </cell>
          <cell r="B1119" t="str">
            <v>HOSE PUMP POWER SUPPLY AC 220V50HZ</v>
          </cell>
          <cell r="C1119">
            <v>0</v>
          </cell>
          <cell r="D1119" t="str">
            <v>L</v>
          </cell>
        </row>
        <row r="1120">
          <cell r="A1120" t="str">
            <v>14030003</v>
          </cell>
          <cell r="B1120" t="str">
            <v>cassette 2 RM diam 1007broyeur cru E112</v>
          </cell>
          <cell r="C1120">
            <v>1</v>
          </cell>
          <cell r="D1120" t="str">
            <v>L</v>
          </cell>
        </row>
        <row r="1121">
          <cell r="A1121" t="str">
            <v>14030006</v>
          </cell>
          <cell r="B1121" t="str">
            <v>cassette 1 RM Diam 854broyeur cru E112</v>
          </cell>
          <cell r="C1121">
            <v>1</v>
          </cell>
          <cell r="D1121" t="str">
            <v>L</v>
          </cell>
        </row>
        <row r="1122">
          <cell r="A1122" t="str">
            <v>23390034</v>
          </cell>
          <cell r="B1122" t="str">
            <v>Ensemble de servo-vanne SP942</v>
          </cell>
          <cell r="C1122">
            <v>1</v>
          </cell>
          <cell r="D1122" t="str">
            <v>L</v>
          </cell>
        </row>
        <row r="1123">
          <cell r="A1123" t="str">
            <v>55010239</v>
          </cell>
          <cell r="B1123" t="str">
            <v>Vibrateur électrique NEG25210</v>
          </cell>
          <cell r="C1123">
            <v>0</v>
          </cell>
          <cell r="D1123" t="str">
            <v>L</v>
          </cell>
        </row>
        <row r="1124">
          <cell r="A1124" t="str">
            <v>67440008</v>
          </cell>
          <cell r="B1124" t="str">
            <v>Jeu de tampons caoutchouc  Rupex RWN285</v>
          </cell>
          <cell r="C1124">
            <v>1</v>
          </cell>
          <cell r="D1124" t="str">
            <v>L</v>
          </cell>
        </row>
        <row r="1125">
          <cell r="A1125" t="str">
            <v>90270029</v>
          </cell>
          <cell r="B1125" t="str">
            <v>piston pour canon Air Hurricane 4’’</v>
          </cell>
          <cell r="C1125">
            <v>0</v>
          </cell>
          <cell r="D1125" t="str">
            <v>L</v>
          </cell>
        </row>
        <row r="1126">
          <cell r="A1126" t="str">
            <v>54510096</v>
          </cell>
          <cell r="B1126" t="str">
            <v>POWER SUPPLY QUINT -PS100-240 AC</v>
          </cell>
          <cell r="C1126">
            <v>0</v>
          </cell>
          <cell r="D1126" t="str">
            <v>L</v>
          </cell>
        </row>
        <row r="1127">
          <cell r="A1127" t="str">
            <v>66100001</v>
          </cell>
          <cell r="B1127" t="str">
            <v>COURROIE DENTÉE METAL VENTOM710211D</v>
          </cell>
          <cell r="C1127">
            <v>0</v>
          </cell>
          <cell r="D1127" t="str">
            <v>L</v>
          </cell>
        </row>
        <row r="1128">
          <cell r="A1128" t="str">
            <v>57450001</v>
          </cell>
          <cell r="B1128" t="str">
            <v>CARTE AGPS11C VARIATEUR SEPARATEUR COKE</v>
          </cell>
          <cell r="C1128">
            <v>0</v>
          </cell>
          <cell r="D1128" t="str">
            <v>L</v>
          </cell>
        </row>
        <row r="1129">
          <cell r="A1129" t="str">
            <v>77050186</v>
          </cell>
          <cell r="B1129" t="str">
            <v>SET OF BLADES / ROTATRY VALVE DCM E11.34</v>
          </cell>
          <cell r="C1129">
            <v>0</v>
          </cell>
          <cell r="D1129" t="str">
            <v>L</v>
          </cell>
        </row>
        <row r="1130">
          <cell r="A1130" t="str">
            <v>54510057</v>
          </cell>
          <cell r="B1130" t="str">
            <v>FAN &amp;CAPACIT RB2C-225/088 K093  68249325</v>
          </cell>
          <cell r="C1130">
            <v>1</v>
          </cell>
          <cell r="D1130" t="str">
            <v>L</v>
          </cell>
        </row>
        <row r="1131">
          <cell r="A1131" t="str">
            <v>80040002</v>
          </cell>
          <cell r="B1131" t="str">
            <v>GENERATEUR IMPLUTION (TURBINE HF)</v>
          </cell>
          <cell r="C1131">
            <v>0</v>
          </cell>
          <cell r="D1131" t="str">
            <v>L</v>
          </cell>
        </row>
        <row r="1132">
          <cell r="A1132" t="str">
            <v>81020009</v>
          </cell>
          <cell r="B1132" t="str">
            <v>Kit réparation K4 - 566301 54200</v>
          </cell>
          <cell r="C1132">
            <v>1</v>
          </cell>
          <cell r="D1132" t="str">
            <v>L</v>
          </cell>
        </row>
        <row r="1133">
          <cell r="A1133" t="str">
            <v>89010150</v>
          </cell>
          <cell r="B1133" t="str">
            <v>Accumulateur hydraulique  SBO250</v>
          </cell>
          <cell r="C1133">
            <v>0</v>
          </cell>
          <cell r="D1133" t="str">
            <v>L</v>
          </cell>
        </row>
        <row r="1134">
          <cell r="A1134" t="str">
            <v>53500017</v>
          </cell>
          <cell r="B1134" t="str">
            <v>ICV EX-40A-3P-P</v>
          </cell>
          <cell r="C1134">
            <v>0</v>
          </cell>
          <cell r="D1134" t="str">
            <v>L</v>
          </cell>
        </row>
        <row r="1135">
          <cell r="A1135" t="str">
            <v>55010155</v>
          </cell>
          <cell r="B1135" t="str">
            <v>Mot-11kw1500trHaxe160B3</v>
          </cell>
          <cell r="C1135">
            <v>0</v>
          </cell>
          <cell r="D1135" t="str">
            <v>L</v>
          </cell>
        </row>
        <row r="1136">
          <cell r="A1136" t="str">
            <v>78600020</v>
          </cell>
          <cell r="B1136" t="str">
            <v>Déséquent sécheur DC215E</v>
          </cell>
          <cell r="C1136">
            <v>0</v>
          </cell>
          <cell r="D1136" t="str">
            <v>L</v>
          </cell>
        </row>
        <row r="1137">
          <cell r="A1137" t="str">
            <v>60150010</v>
          </cell>
          <cell r="B1137" t="str">
            <v>LIMITEUR PRESSIONR SN1.1/2 SAE340194-0</v>
          </cell>
          <cell r="C1137">
            <v>0</v>
          </cell>
          <cell r="D1137" t="str">
            <v>L</v>
          </cell>
        </row>
        <row r="1138">
          <cell r="A1138" t="str">
            <v>45800162</v>
          </cell>
          <cell r="B1138" t="str">
            <v>TOILE FILTRANTE</v>
          </cell>
          <cell r="C1138">
            <v>1</v>
          </cell>
          <cell r="D1138" t="str">
            <v>L</v>
          </cell>
        </row>
        <row r="1139">
          <cell r="A1139" t="str">
            <v>54510104</v>
          </cell>
          <cell r="B1139" t="str">
            <v>Adaptat. profibus  ABB:3BHL000510P0012</v>
          </cell>
          <cell r="C1139">
            <v>0</v>
          </cell>
          <cell r="D1139" t="str">
            <v>L</v>
          </cell>
        </row>
        <row r="1140">
          <cell r="A1140" t="str">
            <v>55440038</v>
          </cell>
          <cell r="B1140" t="str">
            <v>Frein BE2</v>
          </cell>
          <cell r="C1140">
            <v>0</v>
          </cell>
          <cell r="D1140" t="str">
            <v>L</v>
          </cell>
        </row>
        <row r="1141">
          <cell r="A1141" t="str">
            <v>14010016</v>
          </cell>
          <cell r="B1141" t="str">
            <v>PLAQUES W - AA/EA/OC-3366/W  F/AA-503494</v>
          </cell>
          <cell r="C1141">
            <v>0</v>
          </cell>
          <cell r="D1141" t="str">
            <v>L</v>
          </cell>
        </row>
        <row r="1142">
          <cell r="A1142" t="str">
            <v>90270027</v>
          </cell>
          <cell r="B1142" t="str">
            <v>kit de transformation pour canon Air</v>
          </cell>
          <cell r="C1142">
            <v>1</v>
          </cell>
          <cell r="D1142" t="str">
            <v>L</v>
          </cell>
        </row>
        <row r="1143">
          <cell r="A1143" t="str">
            <v>45800263</v>
          </cell>
          <cell r="B1143" t="str">
            <v>Soupape de sûreté 3/4 "</v>
          </cell>
          <cell r="C1143">
            <v>0</v>
          </cell>
          <cell r="D1143" t="str">
            <v>L</v>
          </cell>
        </row>
        <row r="1144">
          <cell r="A1144" t="str">
            <v>60470017</v>
          </cell>
          <cell r="B1144" t="str">
            <v>Alimentation stabilisé 6EP1337-3BA00</v>
          </cell>
          <cell r="C1144">
            <v>0</v>
          </cell>
          <cell r="D1144" t="str">
            <v>L</v>
          </cell>
        </row>
        <row r="1145">
          <cell r="A1145" t="str">
            <v>45400048</v>
          </cell>
          <cell r="B1145" t="str">
            <v>DI-LITHIUM TÉTRABORA ALYS/ FLUORESCENCEX</v>
          </cell>
          <cell r="C1145">
            <v>0</v>
          </cell>
          <cell r="D1145" t="str">
            <v>L</v>
          </cell>
        </row>
        <row r="1146">
          <cell r="A1146" t="str">
            <v>60160007</v>
          </cell>
          <cell r="B1146" t="str">
            <v>COMMUTATEUR D'APPROCHENCB5-18GM-NO</v>
          </cell>
          <cell r="C1146">
            <v>0</v>
          </cell>
          <cell r="D1146" t="str">
            <v>L</v>
          </cell>
        </row>
        <row r="1147">
          <cell r="A1147" t="str">
            <v>76340042</v>
          </cell>
          <cell r="B1147" t="str">
            <v>Re-filtre ultrapac 2000 PE 05/25 GmBH</v>
          </cell>
          <cell r="C1147">
            <v>0</v>
          </cell>
          <cell r="D1147" t="str">
            <v>L</v>
          </cell>
        </row>
        <row r="1148">
          <cell r="A1148" t="str">
            <v>78550012</v>
          </cell>
          <cell r="B1148" t="str">
            <v>Soupape de refoulement Surpresseur GM60S</v>
          </cell>
          <cell r="C1148">
            <v>1</v>
          </cell>
          <cell r="D1148" t="str">
            <v>L</v>
          </cell>
        </row>
        <row r="1149">
          <cell r="A1149" t="str">
            <v>65050236</v>
          </cell>
          <cell r="B1149" t="str">
            <v>Roulements type NC2922</v>
          </cell>
          <cell r="C1149">
            <v>0</v>
          </cell>
          <cell r="D1149" t="str">
            <v>L</v>
          </cell>
        </row>
        <row r="1150">
          <cell r="A1150" t="str">
            <v>55800098</v>
          </cell>
          <cell r="B1150" t="str">
            <v>MOT-RED 1,1KW/1410-50tr/FA37DRS80M4/AL</v>
          </cell>
          <cell r="C1150">
            <v>0</v>
          </cell>
          <cell r="D1150" t="str">
            <v>L</v>
          </cell>
        </row>
        <row r="1151">
          <cell r="A1151" t="str">
            <v>57070020</v>
          </cell>
          <cell r="B1151" t="str">
            <v>Module 8 xEntré 6ES7-331-7NF00-0AB0</v>
          </cell>
          <cell r="C1151">
            <v>0</v>
          </cell>
          <cell r="D1151" t="str">
            <v>L</v>
          </cell>
        </row>
        <row r="1152">
          <cell r="A1152" t="str">
            <v>78290004</v>
          </cell>
          <cell r="B1152" t="str">
            <v>Kit entretien clapet presseion 402313.0-</v>
          </cell>
          <cell r="C1152">
            <v>0</v>
          </cell>
          <cell r="D1152" t="str">
            <v>L</v>
          </cell>
        </row>
        <row r="1153">
          <cell r="A1153" t="str">
            <v>20640001</v>
          </cell>
          <cell r="B1153" t="str">
            <v>FER RECTANGULAIRE 42CD4 DIM:100*50</v>
          </cell>
          <cell r="C1153">
            <v>0</v>
          </cell>
          <cell r="D1153" t="str">
            <v>L</v>
          </cell>
        </row>
        <row r="1154">
          <cell r="A1154" t="str">
            <v>14010018</v>
          </cell>
          <cell r="B1154" t="str">
            <v>PLAQUES Y - AA/EA/OC-3366/Y F/AA-503494</v>
          </cell>
          <cell r="C1154">
            <v>0</v>
          </cell>
          <cell r="D1154" t="str">
            <v>L</v>
          </cell>
        </row>
        <row r="1155">
          <cell r="A1155" t="str">
            <v>53280015</v>
          </cell>
          <cell r="B1155" t="str">
            <v>Déclencheur pour disjoncteur HT</v>
          </cell>
          <cell r="C1155">
            <v>0</v>
          </cell>
          <cell r="D1155" t="str">
            <v>L</v>
          </cell>
        </row>
        <row r="1156">
          <cell r="A1156" t="str">
            <v>54510140</v>
          </cell>
          <cell r="B1156" t="str">
            <v>MOTEUR 4KW 8P 380/660V B5 H160 ROUL C3</v>
          </cell>
          <cell r="C1156">
            <v>0</v>
          </cell>
          <cell r="D1156" t="str">
            <v>L</v>
          </cell>
        </row>
        <row r="1157">
          <cell r="A1157" t="str">
            <v>57030009</v>
          </cell>
          <cell r="B1157" t="str">
            <v>BLOC ALIM 10A PS407 6ES7-407-0KA02-0AAO</v>
          </cell>
          <cell r="C1157">
            <v>0</v>
          </cell>
          <cell r="D1157" t="str">
            <v>L</v>
          </cell>
        </row>
        <row r="1158">
          <cell r="A1158" t="str">
            <v>53130132</v>
          </cell>
          <cell r="B1158" t="str">
            <v>CONTACTEUR LC1F 225A  SCHNEIDER</v>
          </cell>
          <cell r="C1158">
            <v>1</v>
          </cell>
          <cell r="D1158" t="str">
            <v>L</v>
          </cell>
        </row>
        <row r="1159">
          <cell r="A1159" t="str">
            <v>23430002</v>
          </cell>
          <cell r="B1159" t="str">
            <v>"MANODÉTENDEUR ÉPURATEUR 1/2"""""""</v>
          </cell>
          <cell r="C1159">
            <v>0</v>
          </cell>
          <cell r="D1159" t="str">
            <v>L</v>
          </cell>
        </row>
        <row r="1160">
          <cell r="A1160" t="str">
            <v>59060025</v>
          </cell>
          <cell r="B1160" t="str">
            <v>BARRIERE 2 FAISCEAUX *SG4-S2-050-PP-W</v>
          </cell>
          <cell r="C1160">
            <v>0</v>
          </cell>
          <cell r="D1160" t="str">
            <v>L</v>
          </cell>
        </row>
        <row r="1161">
          <cell r="A1161" t="str">
            <v>45800113</v>
          </cell>
          <cell r="B1161" t="str">
            <v>MANIFOLD COMPLET M6502 PBA-U</v>
          </cell>
          <cell r="C1161">
            <v>1</v>
          </cell>
          <cell r="D1161" t="str">
            <v>L</v>
          </cell>
        </row>
        <row r="1162">
          <cell r="A1162" t="str">
            <v>91020002</v>
          </cell>
          <cell r="B1162" t="str">
            <v>Grillage pour crible</v>
          </cell>
          <cell r="C1162">
            <v>1</v>
          </cell>
          <cell r="D1162" t="str">
            <v>L</v>
          </cell>
        </row>
        <row r="1163">
          <cell r="A1163" t="str">
            <v>14010021</v>
          </cell>
          <cell r="B1163" t="str">
            <v>GRILLES POS Y8cimentH/AA-503494</v>
          </cell>
          <cell r="C1163">
            <v>0</v>
          </cell>
          <cell r="D1163" t="str">
            <v>L</v>
          </cell>
        </row>
        <row r="1164">
          <cell r="A1164" t="str">
            <v>45800245</v>
          </cell>
          <cell r="B1164" t="str">
            <v>Aération du compartiment de dosage pour</v>
          </cell>
          <cell r="C1164">
            <v>1</v>
          </cell>
          <cell r="D1164" t="str">
            <v>L</v>
          </cell>
        </row>
        <row r="1165">
          <cell r="A1165" t="str">
            <v>45800129</v>
          </cell>
          <cell r="B1165" t="str">
            <v>MOT-RED 1,1KW /1600-83TR/BS10-74V/D08LA4</v>
          </cell>
          <cell r="C1165">
            <v>1</v>
          </cell>
          <cell r="D1165" t="str">
            <v>L</v>
          </cell>
        </row>
        <row r="1166">
          <cell r="A1166" t="str">
            <v>45800132</v>
          </cell>
          <cell r="B1166" t="str">
            <v>OUTILLAGE MONTAGE REMPLACEMENT MANCHETT</v>
          </cell>
          <cell r="C1166">
            <v>0</v>
          </cell>
          <cell r="D1166" t="str">
            <v>L</v>
          </cell>
        </row>
        <row r="1167">
          <cell r="A1167" t="str">
            <v>14030004</v>
          </cell>
          <cell r="B1167" t="str">
            <v>cassette 3 RM diam 854broyeur cru E112</v>
          </cell>
          <cell r="C1167">
            <v>1</v>
          </cell>
          <cell r="D1167" t="str">
            <v>L</v>
          </cell>
        </row>
        <row r="1168">
          <cell r="A1168" t="str">
            <v>90800023</v>
          </cell>
          <cell r="B1168" t="str">
            <v>Prise de câble caméra SAS-10-10</v>
          </cell>
          <cell r="C1168">
            <v>0</v>
          </cell>
          <cell r="D1168" t="str">
            <v>L</v>
          </cell>
        </row>
        <row r="1169">
          <cell r="A1169" t="str">
            <v>59420031</v>
          </cell>
          <cell r="B1169" t="str">
            <v>DECL.OUV. MIN U 130Vcc 889772AJ</v>
          </cell>
          <cell r="C1169">
            <v>0</v>
          </cell>
          <cell r="D1169" t="str">
            <v>L</v>
          </cell>
        </row>
        <row r="1170">
          <cell r="A1170" t="str">
            <v>90800022</v>
          </cell>
          <cell r="B1170" t="str">
            <v>Câble vidéo  caméra four FKS-1401-180</v>
          </cell>
          <cell r="C1170">
            <v>0</v>
          </cell>
          <cell r="D1170" t="str">
            <v>L</v>
          </cell>
        </row>
        <row r="1171">
          <cell r="A1171" t="str">
            <v>45310072</v>
          </cell>
          <cell r="B1171" t="str">
            <v>DUCT VAC ROTATION V2 9900 S704239</v>
          </cell>
          <cell r="C1171">
            <v>0</v>
          </cell>
          <cell r="D1171" t="str">
            <v>L</v>
          </cell>
        </row>
        <row r="1172">
          <cell r="A1172" t="str">
            <v>42100060</v>
          </cell>
          <cell r="B1172" t="str">
            <v>débroussailleuse</v>
          </cell>
          <cell r="C1172">
            <v>0</v>
          </cell>
          <cell r="D1172" t="str">
            <v>L</v>
          </cell>
        </row>
        <row r="1173">
          <cell r="A1173" t="str">
            <v>60700008</v>
          </cell>
          <cell r="B1173" t="str">
            <v>MODULE ELECTRONIQUE VME0450 -V054022.B01</v>
          </cell>
          <cell r="C1173">
            <v>0</v>
          </cell>
          <cell r="D1173" t="str">
            <v>L</v>
          </cell>
        </row>
        <row r="1174">
          <cell r="A1174" t="str">
            <v>67370096</v>
          </cell>
          <cell r="B1174" t="str">
            <v>Accouplement Periflex Culment P100</v>
          </cell>
          <cell r="C1174">
            <v>0</v>
          </cell>
          <cell r="D1174" t="str">
            <v>L</v>
          </cell>
        </row>
        <row r="1175">
          <cell r="A1175" t="str">
            <v>65050231</v>
          </cell>
          <cell r="B1175" t="str">
            <v>RLT a rotule CCU22313W4</v>
          </cell>
          <cell r="C1175">
            <v>0</v>
          </cell>
          <cell r="D1175" t="str">
            <v>L</v>
          </cell>
        </row>
        <row r="1176">
          <cell r="A1176" t="str">
            <v>45310073</v>
          </cell>
          <cell r="B1176" t="str">
            <v>ELECT ELM 2/2VS,R1/4,24V,10W,9S,A036862</v>
          </cell>
          <cell r="C1176">
            <v>0</v>
          </cell>
          <cell r="D1176" t="str">
            <v>L</v>
          </cell>
        </row>
        <row r="1177">
          <cell r="A1177" t="str">
            <v>60510099</v>
          </cell>
          <cell r="B1177" t="str">
            <v>PIEGE ;Piège à eau WT20.5 N 1/8 NPT-A</v>
          </cell>
          <cell r="C1177">
            <v>0</v>
          </cell>
          <cell r="D1177" t="str">
            <v>L</v>
          </cell>
        </row>
        <row r="1178">
          <cell r="A1178" t="str">
            <v>86100006</v>
          </cell>
          <cell r="B1178" t="str">
            <v>POCHETTE DE JOINTS POUR VÉRIN</v>
          </cell>
          <cell r="C1178">
            <v>0</v>
          </cell>
          <cell r="D1178" t="str">
            <v>L</v>
          </cell>
        </row>
        <row r="1179">
          <cell r="A1179" t="str">
            <v>87240005</v>
          </cell>
          <cell r="B1179" t="str">
            <v>ELÉMENT CHAUFFANT 859 1460W 400V</v>
          </cell>
          <cell r="C1179">
            <v>0</v>
          </cell>
          <cell r="D1179" t="str">
            <v>L</v>
          </cell>
        </row>
        <row r="1180">
          <cell r="A1180" t="str">
            <v>54510049</v>
          </cell>
          <cell r="B1180" t="str">
            <v>FAN D2D 146-AA02-22REF64650114</v>
          </cell>
          <cell r="C1180">
            <v>0</v>
          </cell>
          <cell r="D1180" t="str">
            <v>L</v>
          </cell>
        </row>
        <row r="1181">
          <cell r="A1181" t="str">
            <v>60020021</v>
          </cell>
          <cell r="B1181" t="str">
            <v>CAPTEUR DE PRESSION PF2658 CIMENT</v>
          </cell>
          <cell r="C1181">
            <v>0</v>
          </cell>
          <cell r="D1181" t="str">
            <v>L</v>
          </cell>
        </row>
        <row r="1182">
          <cell r="A1182" t="str">
            <v>20050004</v>
          </cell>
          <cell r="B1182" t="str">
            <v>TOLE CREUSABRO EP12MM 2000X1000</v>
          </cell>
          <cell r="C1182">
            <v>2</v>
          </cell>
          <cell r="D1182" t="str">
            <v>L</v>
          </cell>
        </row>
        <row r="1183">
          <cell r="A1183" t="str">
            <v>59310034</v>
          </cell>
          <cell r="B1183" t="str">
            <v>PRESSOSTAT TYPE:FP60MX-DOSEUR  PET COKE</v>
          </cell>
          <cell r="C1183">
            <v>0</v>
          </cell>
          <cell r="D1183" t="str">
            <v>L</v>
          </cell>
        </row>
        <row r="1184">
          <cell r="A1184" t="str">
            <v>53170028</v>
          </cell>
          <cell r="B1184" t="str">
            <v>TIROIR COMPLET 100A</v>
          </cell>
          <cell r="C1184">
            <v>0</v>
          </cell>
          <cell r="D1184" t="str">
            <v>L</v>
          </cell>
        </row>
        <row r="1185">
          <cell r="A1185" t="str">
            <v>74010034</v>
          </cell>
          <cell r="B1185" t="str">
            <v>Pompe Draines 100M A230v</v>
          </cell>
          <cell r="C1185">
            <v>0</v>
          </cell>
          <cell r="D1185" t="str">
            <v>L</v>
          </cell>
        </row>
        <row r="1186">
          <cell r="A1186" t="str">
            <v>14020021</v>
          </cell>
          <cell r="B1186" t="str">
            <v>PLAQUES POS Y planF/AA-363493</v>
          </cell>
          <cell r="C1186">
            <v>0</v>
          </cell>
          <cell r="D1186" t="str">
            <v>L</v>
          </cell>
        </row>
        <row r="1187">
          <cell r="A1187" t="str">
            <v>60530059</v>
          </cell>
          <cell r="B1187" t="str">
            <v>Pompe péristaltique complète 1RPM</v>
          </cell>
          <cell r="C1187">
            <v>0</v>
          </cell>
          <cell r="D1187" t="str">
            <v>L</v>
          </cell>
        </row>
        <row r="1188">
          <cell r="A1188" t="str">
            <v>90050009</v>
          </cell>
          <cell r="B1188" t="str">
            <v>SEGMENT USURE EPAISSEUR30mm KITOINT FOUR</v>
          </cell>
          <cell r="C1188">
            <v>0</v>
          </cell>
          <cell r="D1188" t="str">
            <v>L</v>
          </cell>
        </row>
        <row r="1189">
          <cell r="A1189" t="str">
            <v>55010164</v>
          </cell>
          <cell r="B1189" t="str">
            <v>Mot-30kw1500trHaxe200B3</v>
          </cell>
          <cell r="C1189">
            <v>2</v>
          </cell>
          <cell r="D1189" t="str">
            <v>L</v>
          </cell>
        </row>
        <row r="1190">
          <cell r="A1190" t="str">
            <v>45310081</v>
          </cell>
          <cell r="B1190" t="str">
            <v>FAN,AXIAL,24VDC,350M3/H A035134</v>
          </cell>
          <cell r="C1190">
            <v>0</v>
          </cell>
          <cell r="D1190" t="str">
            <v>L</v>
          </cell>
        </row>
        <row r="1191">
          <cell r="A1191" t="str">
            <v>91100461</v>
          </cell>
          <cell r="B1191" t="str">
            <v>Tôle anti-usure 563873D</v>
          </cell>
          <cell r="C1191">
            <v>1</v>
          </cell>
          <cell r="D1191" t="str">
            <v>L</v>
          </cell>
        </row>
        <row r="1192">
          <cell r="A1192" t="str">
            <v>60530008</v>
          </cell>
          <cell r="B1192" t="str">
            <v>CELLULE ELECTROCHIMIQUE O2-210243002</v>
          </cell>
          <cell r="C1192">
            <v>0</v>
          </cell>
          <cell r="D1192" t="str">
            <v>L</v>
          </cell>
        </row>
        <row r="1193">
          <cell r="A1193" t="str">
            <v>57010003</v>
          </cell>
          <cell r="B1193" t="str">
            <v>AUTOMATE PROGRAMMABLE XD2688970161</v>
          </cell>
          <cell r="C1193">
            <v>0</v>
          </cell>
          <cell r="D1193" t="str">
            <v>L</v>
          </cell>
        </row>
        <row r="1194">
          <cell r="A1194" t="str">
            <v>54510064</v>
          </cell>
          <cell r="B1194" t="str">
            <v>CONTROL BOARD DSMB-02C 64666606</v>
          </cell>
          <cell r="C1194">
            <v>0</v>
          </cell>
          <cell r="D1194" t="str">
            <v>L</v>
          </cell>
        </row>
        <row r="1195">
          <cell r="A1195" t="str">
            <v>88050005</v>
          </cell>
          <cell r="B1195" t="str">
            <v>AXE DE CENTRAGE 80X280X250 E11.24.01</v>
          </cell>
          <cell r="C1195">
            <v>0</v>
          </cell>
          <cell r="D1195" t="str">
            <v>L</v>
          </cell>
        </row>
        <row r="1196">
          <cell r="A1196" t="str">
            <v>65200162</v>
          </cell>
          <cell r="B1196" t="str">
            <v>Palier SNI 532 HFB</v>
          </cell>
          <cell r="C1196">
            <v>0</v>
          </cell>
          <cell r="D1196" t="str">
            <v>L</v>
          </cell>
        </row>
        <row r="1197">
          <cell r="A1197" t="str">
            <v>54520019</v>
          </cell>
          <cell r="B1197" t="str">
            <v>VARIATEUR MC07B0015-5A3-4-00/1,5KW</v>
          </cell>
          <cell r="C1197">
            <v>0</v>
          </cell>
          <cell r="D1197" t="str">
            <v>L</v>
          </cell>
        </row>
        <row r="1198">
          <cell r="A1198" t="str">
            <v>53230238</v>
          </cell>
          <cell r="B1198" t="str">
            <v>Répartiteur MICO 4.6</v>
          </cell>
          <cell r="C1198">
            <v>0</v>
          </cell>
          <cell r="D1198" t="str">
            <v>L</v>
          </cell>
        </row>
        <row r="1199">
          <cell r="A1199" t="str">
            <v>14010011</v>
          </cell>
          <cell r="B1199" t="str">
            <v>PLAQUE REP: Y6-AA/EA/OA-2111/Y-FMU29</v>
          </cell>
          <cell r="C1199">
            <v>0</v>
          </cell>
          <cell r="D1199" t="str">
            <v>L</v>
          </cell>
        </row>
        <row r="1200">
          <cell r="A1200" t="str">
            <v>55010100</v>
          </cell>
          <cell r="B1200" t="str">
            <v>Mot-9kw1500trHaxe132B3</v>
          </cell>
          <cell r="C1200">
            <v>1</v>
          </cell>
          <cell r="D1200" t="str">
            <v>L</v>
          </cell>
        </row>
        <row r="1201">
          <cell r="A1201" t="str">
            <v>23440099</v>
          </cell>
          <cell r="B1201" t="str">
            <v>THERMOMETRE type:SC15608S205-0 wika</v>
          </cell>
          <cell r="C1201">
            <v>2</v>
          </cell>
          <cell r="D1201" t="str">
            <v>L</v>
          </cell>
        </row>
        <row r="1202">
          <cell r="A1202" t="str">
            <v>45600011</v>
          </cell>
          <cell r="B1202" t="str">
            <v>Bouchon BEL 8'' - 450PSI</v>
          </cell>
          <cell r="C1202">
            <v>1</v>
          </cell>
          <cell r="D1202" t="str">
            <v>L</v>
          </cell>
        </row>
        <row r="1203">
          <cell r="A1203" t="str">
            <v>71170067</v>
          </cell>
          <cell r="B1203" t="str">
            <v>Galet chariot en camionneuse</v>
          </cell>
          <cell r="C1203">
            <v>0</v>
          </cell>
          <cell r="D1203" t="str">
            <v>L</v>
          </cell>
        </row>
        <row r="1204">
          <cell r="A1204" t="str">
            <v>60040034</v>
          </cell>
          <cell r="B1204" t="str">
            <v>Capteur poids Z6FC3 g.olive</v>
          </cell>
          <cell r="C1204">
            <v>1</v>
          </cell>
          <cell r="D1204" t="str">
            <v>L</v>
          </cell>
        </row>
        <row r="1205">
          <cell r="A1205" t="str">
            <v>42100035</v>
          </cell>
          <cell r="B1205" t="str">
            <v>poste de soudure portatifs + kit + bors</v>
          </cell>
          <cell r="C1205">
            <v>0</v>
          </cell>
          <cell r="D1205" t="str">
            <v>L</v>
          </cell>
        </row>
        <row r="1206">
          <cell r="A1206" t="str">
            <v>45310108</v>
          </cell>
          <cell r="B1206" t="str">
            <v>VALVE ELM 24VCD VAC 9800/9400S S426779</v>
          </cell>
          <cell r="C1206">
            <v>0</v>
          </cell>
          <cell r="D1206" t="str">
            <v>L</v>
          </cell>
        </row>
        <row r="1207">
          <cell r="A1207" t="str">
            <v>45310100</v>
          </cell>
          <cell r="B1207" t="str">
            <v>PUMP KIT MAINT ALCTL 2005E/L A038461</v>
          </cell>
          <cell r="C1207">
            <v>0</v>
          </cell>
          <cell r="D1207" t="str">
            <v>L</v>
          </cell>
        </row>
        <row r="1208">
          <cell r="A1208" t="str">
            <v>71030054</v>
          </cell>
          <cell r="B1208" t="str">
            <v>BANDE SANS FIN 1200 X 8600 MM</v>
          </cell>
          <cell r="C1208">
            <v>7</v>
          </cell>
          <cell r="D1208" t="str">
            <v>H</v>
          </cell>
        </row>
        <row r="1209">
          <cell r="A1209" t="str">
            <v>45800079</v>
          </cell>
          <cell r="B1209" t="str">
            <v>EXCENTRIQUE MONTÉ REF 16437770</v>
          </cell>
          <cell r="C1209">
            <v>0</v>
          </cell>
          <cell r="D1209" t="str">
            <v>L</v>
          </cell>
        </row>
        <row r="1210">
          <cell r="A1210" t="str">
            <v>53170029</v>
          </cell>
          <cell r="B1210" t="str">
            <v>TIROIR COMPLET 11KW</v>
          </cell>
          <cell r="C1210">
            <v>0</v>
          </cell>
          <cell r="D1210" t="str">
            <v>L</v>
          </cell>
        </row>
        <row r="1211">
          <cell r="A1211" t="str">
            <v>60010029</v>
          </cell>
          <cell r="B1211" t="str">
            <v>SONDE PT100  V.TIRAGE DEPOOL K11.02.05</v>
          </cell>
          <cell r="C1211">
            <v>1</v>
          </cell>
          <cell r="D1211" t="str">
            <v>L</v>
          </cell>
        </row>
        <row r="1212">
          <cell r="A1212" t="str">
            <v>81610001</v>
          </cell>
          <cell r="B1212" t="str">
            <v>ACCUMULATEUR  C11.04.02</v>
          </cell>
          <cell r="C1212">
            <v>0</v>
          </cell>
          <cell r="D1212" t="str">
            <v>L</v>
          </cell>
        </row>
        <row r="1213">
          <cell r="A1213" t="str">
            <v>42100058</v>
          </cell>
          <cell r="B1213" t="str">
            <v>Fluke-971</v>
          </cell>
          <cell r="C1213">
            <v>0</v>
          </cell>
          <cell r="D1213" t="str">
            <v>L</v>
          </cell>
        </row>
        <row r="1214">
          <cell r="A1214" t="str">
            <v>87310160</v>
          </cell>
          <cell r="B1214" t="str">
            <v>système détection câble mou /tendu manch</v>
          </cell>
          <cell r="C1214">
            <v>0</v>
          </cell>
          <cell r="D1214" t="str">
            <v>L</v>
          </cell>
        </row>
        <row r="1215">
          <cell r="A1215" t="str">
            <v>42010184</v>
          </cell>
          <cell r="B1215" t="str">
            <v>Boulonneuse charge GDS 18V 1050H</v>
          </cell>
          <cell r="C1215">
            <v>0</v>
          </cell>
          <cell r="D1215" t="str">
            <v>L</v>
          </cell>
        </row>
        <row r="1216">
          <cell r="A1216" t="str">
            <v>55200007</v>
          </cell>
          <cell r="B1216" t="str">
            <v>Mot-22kw1500trHaxe180XXX</v>
          </cell>
          <cell r="C1216">
            <v>0</v>
          </cell>
          <cell r="D1216" t="str">
            <v>L</v>
          </cell>
        </row>
        <row r="1217">
          <cell r="A1217" t="str">
            <v>87220038</v>
          </cell>
          <cell r="B1217" t="str">
            <v>Raccord (2.2.1 à 2.2.4) pour la conduit</v>
          </cell>
          <cell r="C1217">
            <v>0</v>
          </cell>
          <cell r="D1217" t="str">
            <v>L</v>
          </cell>
        </row>
        <row r="1218">
          <cell r="A1218" t="str">
            <v>65050235</v>
          </cell>
          <cell r="B1218" t="str">
            <v>Roulement 6316/C3VL0241</v>
          </cell>
          <cell r="C1218">
            <v>1</v>
          </cell>
          <cell r="D1218" t="str">
            <v>L</v>
          </cell>
        </row>
        <row r="1219">
          <cell r="A1219" t="str">
            <v>54510092</v>
          </cell>
          <cell r="B1219" t="str">
            <v>VO CONTROL BOARD  IGEC 3BHB00384R0101</v>
          </cell>
          <cell r="C1219">
            <v>0</v>
          </cell>
          <cell r="D1219" t="str">
            <v>L</v>
          </cell>
        </row>
        <row r="1220">
          <cell r="A1220" t="str">
            <v>77050211</v>
          </cell>
          <cell r="B1220" t="str">
            <v>Câble Lapptherm­105 6x1mm²</v>
          </cell>
          <cell r="C1220">
            <v>1</v>
          </cell>
          <cell r="D1220" t="str">
            <v>L</v>
          </cell>
        </row>
        <row r="1221">
          <cell r="A1221" t="str">
            <v>70080007</v>
          </cell>
          <cell r="B1221" t="str">
            <v>TRONÇON DE CHAINE-DROITE-AU5544.1</v>
          </cell>
          <cell r="C1221">
            <v>0</v>
          </cell>
          <cell r="D1221" t="str">
            <v>L</v>
          </cell>
        </row>
        <row r="1222">
          <cell r="A1222" t="str">
            <v>40400002</v>
          </cell>
          <cell r="B1222" t="str">
            <v>B20:0,8% CO  QS AZOTE</v>
          </cell>
          <cell r="C1222">
            <v>1</v>
          </cell>
          <cell r="D1222" t="str">
            <v>L</v>
          </cell>
        </row>
        <row r="1223">
          <cell r="A1223" t="str">
            <v>59050021</v>
          </cell>
          <cell r="B1223" t="str">
            <v>Détecteur ultraso UC2000-30GM-IUR2-V15</v>
          </cell>
          <cell r="C1223">
            <v>1</v>
          </cell>
          <cell r="D1223" t="str">
            <v>L</v>
          </cell>
        </row>
        <row r="1224">
          <cell r="A1224" t="str">
            <v>59230003</v>
          </cell>
          <cell r="B1224" t="str">
            <v>"INTERFACE HMI  XBTGT2220</v>
          </cell>
          <cell r="C1224">
            <v>0</v>
          </cell>
          <cell r="D1224" t="str">
            <v>L</v>
          </cell>
        </row>
        <row r="1225">
          <cell r="A1225" t="str">
            <v>60470008</v>
          </cell>
          <cell r="B1225" t="str">
            <v>ALIMENTATION STABILISÉE 6EP1 437-BA00</v>
          </cell>
          <cell r="C1225">
            <v>0</v>
          </cell>
          <cell r="D1225" t="str">
            <v>L</v>
          </cell>
        </row>
        <row r="1226">
          <cell r="A1226" t="str">
            <v>65040067</v>
          </cell>
          <cell r="B1226" t="str">
            <v>RLT a rotule 22232  E1KC3</v>
          </cell>
          <cell r="C1226">
            <v>2</v>
          </cell>
          <cell r="D1226" t="str">
            <v>L</v>
          </cell>
        </row>
        <row r="1227">
          <cell r="A1227" t="str">
            <v>65040108</v>
          </cell>
          <cell r="B1227" t="str">
            <v>RLT a rotule 23048 CCK/W33</v>
          </cell>
          <cell r="C1227">
            <v>0</v>
          </cell>
          <cell r="D1227" t="str">
            <v>L</v>
          </cell>
        </row>
        <row r="1228">
          <cell r="A1228" t="str">
            <v>54510063</v>
          </cell>
          <cell r="B1228" t="str">
            <v>Assessory board DSAB-01C 64630199</v>
          </cell>
          <cell r="C1228">
            <v>0</v>
          </cell>
          <cell r="D1228" t="str">
            <v>L</v>
          </cell>
        </row>
        <row r="1229">
          <cell r="A1229" t="str">
            <v>45800090</v>
          </cell>
          <cell r="B1229" t="str">
            <v>INTERRUPTEUR LIMITEUR DE VIBRATION VIP61</v>
          </cell>
          <cell r="C1229">
            <v>0</v>
          </cell>
          <cell r="D1229" t="str">
            <v>L</v>
          </cell>
        </row>
        <row r="1230">
          <cell r="A1230" t="str">
            <v>65040124</v>
          </cell>
          <cell r="B1230" t="str">
            <v>RLT a rotule 23140 CCK/W33</v>
          </cell>
          <cell r="C1230">
            <v>0</v>
          </cell>
          <cell r="D1230" t="str">
            <v>L</v>
          </cell>
        </row>
        <row r="1231">
          <cell r="A1231" t="str">
            <v>59140002</v>
          </cell>
          <cell r="B1231" t="str">
            <v>ENCODEUR KUBLER 8.5020-2A5200-REF944369Z</v>
          </cell>
          <cell r="C1231">
            <v>0</v>
          </cell>
          <cell r="D1231" t="str">
            <v>L</v>
          </cell>
        </row>
        <row r="1232">
          <cell r="A1232" t="str">
            <v>59250003</v>
          </cell>
          <cell r="B1232" t="str">
            <v>icron rex usb rover 2650</v>
          </cell>
          <cell r="C1232">
            <v>0</v>
          </cell>
          <cell r="D1232" t="str">
            <v>L</v>
          </cell>
        </row>
        <row r="1233">
          <cell r="A1233" t="str">
            <v>79210020</v>
          </cell>
          <cell r="B1233" t="str">
            <v>MANCHETTE   DIM:D225  X 150</v>
          </cell>
          <cell r="C1233">
            <v>0</v>
          </cell>
          <cell r="D1233" t="str">
            <v>L</v>
          </cell>
        </row>
        <row r="1234">
          <cell r="A1234" t="str">
            <v>59600104</v>
          </cell>
          <cell r="B1234" t="str">
            <v>ELECTROVALVE *VQC2201N-51</v>
          </cell>
          <cell r="C1234">
            <v>0</v>
          </cell>
          <cell r="D1234" t="str">
            <v>L</v>
          </cell>
        </row>
        <row r="1235">
          <cell r="A1235" t="str">
            <v>38400001</v>
          </cell>
          <cell r="B1235" t="str">
            <v>Laves des yeux préchauffeur</v>
          </cell>
          <cell r="C1235">
            <v>0</v>
          </cell>
          <cell r="D1235" t="str">
            <v>L</v>
          </cell>
        </row>
        <row r="1236">
          <cell r="A1236" t="str">
            <v>71030072</v>
          </cell>
          <cell r="B1236" t="str">
            <v>BANDE FLEXAM 600x7760 EP : 7mm</v>
          </cell>
          <cell r="C1236">
            <v>1</v>
          </cell>
          <cell r="D1236" t="str">
            <v>L</v>
          </cell>
        </row>
        <row r="1237">
          <cell r="A1237" t="str">
            <v>54510093</v>
          </cell>
          <cell r="B1237" t="str">
            <v>UPA M QUINT-DC-UPS/24/DC 3BHB018371R0002</v>
          </cell>
          <cell r="C1237">
            <v>0</v>
          </cell>
          <cell r="D1237" t="str">
            <v>L</v>
          </cell>
        </row>
        <row r="1238">
          <cell r="A1238" t="str">
            <v>60470020</v>
          </cell>
          <cell r="B1238" t="str">
            <v>Aliment stabilisée PS307 5A "6AG1307 1EA</v>
          </cell>
          <cell r="C1238">
            <v>0</v>
          </cell>
          <cell r="D1238" t="str">
            <v>L</v>
          </cell>
        </row>
        <row r="1239">
          <cell r="A1239" t="str">
            <v>45310069</v>
          </cell>
          <cell r="B1239" t="str">
            <v>DEOINIZATION CARTRIDGE A027981</v>
          </cell>
          <cell r="C1239">
            <v>0</v>
          </cell>
          <cell r="D1239" t="str">
            <v>L</v>
          </cell>
        </row>
        <row r="1240">
          <cell r="A1240" t="str">
            <v>71140005</v>
          </cell>
          <cell r="B1240" t="str">
            <v>RACLEUR TYPE:A POUR LARGEUR 1400 MM</v>
          </cell>
          <cell r="C1240">
            <v>0</v>
          </cell>
          <cell r="D1240" t="str">
            <v>L</v>
          </cell>
        </row>
        <row r="1241">
          <cell r="A1241" t="str">
            <v>55010111</v>
          </cell>
          <cell r="B1241" t="str">
            <v>Mot-18,5kw1500trHaxe180B3</v>
          </cell>
          <cell r="C1241">
            <v>0</v>
          </cell>
          <cell r="D1241" t="str">
            <v>L</v>
          </cell>
        </row>
        <row r="1242">
          <cell r="A1242" t="str">
            <v>81620014</v>
          </cell>
          <cell r="B1242" t="str">
            <v>KIT DE RECHANGE POUR VÉRIN G160</v>
          </cell>
          <cell r="C1242">
            <v>0</v>
          </cell>
          <cell r="D1242" t="str">
            <v>L</v>
          </cell>
        </row>
        <row r="1243">
          <cell r="A1243" t="str">
            <v>65200141</v>
          </cell>
          <cell r="B1243" t="str">
            <v>Palier F45 B</v>
          </cell>
          <cell r="C1243">
            <v>0</v>
          </cell>
          <cell r="D1243" t="str">
            <v>L</v>
          </cell>
        </row>
        <row r="1244">
          <cell r="A1244" t="str">
            <v>30100024</v>
          </cell>
          <cell r="B1244" t="str">
            <v>Tendeur élévateur P1105 et N1132</v>
          </cell>
          <cell r="C1244">
            <v>0</v>
          </cell>
          <cell r="D1244" t="str">
            <v>L</v>
          </cell>
        </row>
        <row r="1245">
          <cell r="A1245" t="str">
            <v>59010011</v>
          </cell>
          <cell r="B1245" t="str">
            <v>DETECTEUR BOURRAGE FILTRE PROCESS E11.31</v>
          </cell>
          <cell r="C1245">
            <v>3</v>
          </cell>
          <cell r="D1245" t="str">
            <v>M</v>
          </cell>
        </row>
        <row r="1246">
          <cell r="A1246" t="str">
            <v>23220031</v>
          </cell>
          <cell r="B1246" t="str">
            <v>Vanne boisseau spherique 3pcs acier atex</v>
          </cell>
          <cell r="C1246">
            <v>0</v>
          </cell>
          <cell r="D1246" t="str">
            <v>L</v>
          </cell>
        </row>
        <row r="1247">
          <cell r="A1247" t="str">
            <v>54510098</v>
          </cell>
          <cell r="B1247" t="str">
            <v>CURRENT TRANSDUCER ES 1000 9648</v>
          </cell>
          <cell r="C1247">
            <v>0</v>
          </cell>
          <cell r="D1247" t="str">
            <v>L</v>
          </cell>
        </row>
        <row r="1248">
          <cell r="A1248" t="str">
            <v>45800213</v>
          </cell>
          <cell r="B1248" t="str">
            <v>Limiteur de vide 11719120</v>
          </cell>
          <cell r="C1248">
            <v>1</v>
          </cell>
          <cell r="D1248" t="str">
            <v>L</v>
          </cell>
        </row>
        <row r="1249">
          <cell r="A1249" t="str">
            <v>45800264</v>
          </cell>
          <cell r="B1249" t="str">
            <v>Soupape à siège incliné à 2/2 voies</v>
          </cell>
          <cell r="C1249">
            <v>0</v>
          </cell>
          <cell r="D1249" t="str">
            <v>L</v>
          </cell>
        </row>
        <row r="1250">
          <cell r="A1250" t="str">
            <v>60200024</v>
          </cell>
          <cell r="B1250" t="str">
            <v>Transmetteur pression HEDE10-3X/250/1/-G</v>
          </cell>
          <cell r="C1250">
            <v>0</v>
          </cell>
          <cell r="D1250" t="str">
            <v>L</v>
          </cell>
        </row>
        <row r="1251">
          <cell r="A1251" t="str">
            <v>55010279</v>
          </cell>
          <cell r="B1251" t="str">
            <v>moteur-3kw1435trHAXE100B35</v>
          </cell>
          <cell r="C1251">
            <v>1</v>
          </cell>
          <cell r="D1251" t="str">
            <v>L</v>
          </cell>
        </row>
        <row r="1252">
          <cell r="A1252" t="str">
            <v>90300006</v>
          </cell>
          <cell r="B1252" t="str">
            <v>distributeurs en ligne série L8 8 EM4</v>
          </cell>
          <cell r="C1252">
            <v>1</v>
          </cell>
          <cell r="D1252" t="str">
            <v>L</v>
          </cell>
        </row>
        <row r="1253">
          <cell r="A1253" t="str">
            <v>65050249</v>
          </cell>
          <cell r="B1253" t="str">
            <v>Roulement 22322 EAS MA T41A</v>
          </cell>
          <cell r="C1253">
            <v>0</v>
          </cell>
          <cell r="D1253" t="str">
            <v>L</v>
          </cell>
        </row>
        <row r="1254">
          <cell r="A1254" t="str">
            <v>45310038</v>
          </cell>
          <cell r="B1254" t="str">
            <v>MEMBRANE REF S316918</v>
          </cell>
          <cell r="C1254">
            <v>0</v>
          </cell>
          <cell r="D1254" t="str">
            <v>L</v>
          </cell>
        </row>
        <row r="1255">
          <cell r="A1255" t="str">
            <v>91130013</v>
          </cell>
          <cell r="B1255" t="str">
            <v>COURROIE EJECTION DES SACS  710150D</v>
          </cell>
          <cell r="C1255">
            <v>6</v>
          </cell>
          <cell r="D1255" t="str">
            <v>H</v>
          </cell>
        </row>
        <row r="1256">
          <cell r="A1256" t="str">
            <v>78610169</v>
          </cell>
          <cell r="B1256" t="str">
            <v>Kit entretien pompe prélèv analy gaz</v>
          </cell>
          <cell r="C1256">
            <v>0</v>
          </cell>
          <cell r="D1256" t="str">
            <v>L</v>
          </cell>
        </row>
        <row r="1257">
          <cell r="A1257" t="str">
            <v>86110002</v>
          </cell>
          <cell r="B1257" t="str">
            <v>BARREAUX 60/78/2280 -Z120MC17</v>
          </cell>
          <cell r="C1257">
            <v>3</v>
          </cell>
          <cell r="D1257" t="str">
            <v>M</v>
          </cell>
        </row>
        <row r="1258">
          <cell r="A1258" t="str">
            <v>60700009</v>
          </cell>
          <cell r="B1258" t="str">
            <v>PROFIBUS VPB 28020 PCB V034917.B01</v>
          </cell>
          <cell r="C1258">
            <v>0</v>
          </cell>
          <cell r="D1258" t="str">
            <v>L</v>
          </cell>
        </row>
        <row r="1259">
          <cell r="A1259" t="str">
            <v>81150005</v>
          </cell>
          <cell r="B1259" t="str">
            <v>JEUX FILTRE POMPE BECKER D-42279 WUPPERT</v>
          </cell>
          <cell r="C1259">
            <v>0</v>
          </cell>
          <cell r="D1259" t="str">
            <v>L</v>
          </cell>
        </row>
        <row r="1260">
          <cell r="A1260" t="str">
            <v>10300027</v>
          </cell>
          <cell r="B1260" t="str">
            <v>panneaux HEX MESH 1060*947 refracta</v>
          </cell>
          <cell r="C1260">
            <v>0</v>
          </cell>
          <cell r="D1260" t="str">
            <v>L</v>
          </cell>
        </row>
        <row r="1261">
          <cell r="A1261" t="str">
            <v>81620011</v>
          </cell>
          <cell r="B1261" t="str">
            <v>POMPE (NUE) ALIMENTATION VÉRIN</v>
          </cell>
          <cell r="C1261">
            <v>0</v>
          </cell>
          <cell r="D1261" t="str">
            <v>L</v>
          </cell>
        </row>
        <row r="1262">
          <cell r="A1262" t="str">
            <v>60040006</v>
          </cell>
          <cell r="B1262" t="str">
            <v>CAPTEUR 300/340/350  20KG  ATEX</v>
          </cell>
          <cell r="C1262">
            <v>0</v>
          </cell>
          <cell r="D1262" t="str">
            <v>L</v>
          </cell>
        </row>
        <row r="1263">
          <cell r="A1263" t="str">
            <v>74130001</v>
          </cell>
          <cell r="B1263" t="str">
            <v>TOILE POREUSE POT DISTRIBUTION 1100/4.5</v>
          </cell>
          <cell r="C1263">
            <v>0</v>
          </cell>
          <cell r="D1263" t="str">
            <v>L</v>
          </cell>
        </row>
        <row r="1264">
          <cell r="A1264" t="str">
            <v>59420034</v>
          </cell>
          <cell r="B1264" t="str">
            <v>AMORTISSEUR LF3 SPK0000LF3</v>
          </cell>
          <cell r="C1264">
            <v>1</v>
          </cell>
          <cell r="D1264" t="str">
            <v>L</v>
          </cell>
        </row>
        <row r="1265">
          <cell r="A1265" t="str">
            <v>66200014</v>
          </cell>
          <cell r="B1265" t="str">
            <v>POULIE    ref703358T</v>
          </cell>
          <cell r="C1265">
            <v>0</v>
          </cell>
          <cell r="D1265" t="str">
            <v>L</v>
          </cell>
        </row>
        <row r="1266">
          <cell r="A1266" t="str">
            <v>59600112</v>
          </cell>
          <cell r="B1266" t="str">
            <v>Electrovanne TN-6 (713) 4WE REX2V0450</v>
          </cell>
          <cell r="C1266">
            <v>0</v>
          </cell>
          <cell r="D1266" t="str">
            <v>L</v>
          </cell>
        </row>
        <row r="1267">
          <cell r="A1267" t="str">
            <v>55070027</v>
          </cell>
          <cell r="B1267" t="str">
            <v>Mot-red 0,55 KW/1435-139/SA67  RF37 DRN8</v>
          </cell>
          <cell r="C1267">
            <v>0</v>
          </cell>
          <cell r="D1267" t="str">
            <v>L</v>
          </cell>
        </row>
        <row r="1268">
          <cell r="A1268" t="str">
            <v>54520002</v>
          </cell>
          <cell r="B1268" t="str">
            <v>Variateur micromaster 420, P=3KW</v>
          </cell>
          <cell r="C1268">
            <v>0</v>
          </cell>
          <cell r="D1268" t="str">
            <v>L</v>
          </cell>
        </row>
        <row r="1269">
          <cell r="A1269" t="str">
            <v>60310014</v>
          </cell>
          <cell r="B1269" t="str">
            <v>RÉGULATEUR(TLK42)AVEC ENTRÉE UNIVERSELLE</v>
          </cell>
          <cell r="C1269">
            <v>0</v>
          </cell>
          <cell r="D1269" t="str">
            <v>L</v>
          </cell>
        </row>
        <row r="1270">
          <cell r="A1270" t="str">
            <v>78290006</v>
          </cell>
          <cell r="B1270" t="str">
            <v>2-Kit de réparation vanne décharge 40070</v>
          </cell>
          <cell r="C1270">
            <v>0</v>
          </cell>
          <cell r="D1270" t="str">
            <v>L</v>
          </cell>
        </row>
        <row r="1271">
          <cell r="A1271" t="str">
            <v>23280030</v>
          </cell>
          <cell r="B1271" t="str">
            <v>"Manchon-joint caoutchouc V</v>
          </cell>
          <cell r="C1271">
            <v>1</v>
          </cell>
          <cell r="D1271" t="str">
            <v>L</v>
          </cell>
        </row>
        <row r="1272">
          <cell r="A1272" t="str">
            <v>53230239</v>
          </cell>
          <cell r="B1272" t="str">
            <v>Répartiteur MICO 2.6</v>
          </cell>
          <cell r="C1272">
            <v>0</v>
          </cell>
          <cell r="D1272" t="str">
            <v>L</v>
          </cell>
        </row>
        <row r="1273">
          <cell r="A1273" t="str">
            <v>77050138</v>
          </cell>
          <cell r="B1273" t="str">
            <v>FILTRE REGULATEUR NORGREN REF B68G-BGK-A</v>
          </cell>
          <cell r="C1273">
            <v>2</v>
          </cell>
          <cell r="D1273" t="str">
            <v>L</v>
          </cell>
        </row>
        <row r="1274">
          <cell r="A1274" t="str">
            <v>55800158</v>
          </cell>
          <cell r="B1274" t="str">
            <v>MOT-RED 0,37KW/1380-57TR/R37 DRS71S4</v>
          </cell>
          <cell r="C1274">
            <v>0</v>
          </cell>
          <cell r="D1274" t="str">
            <v>L</v>
          </cell>
        </row>
        <row r="1275">
          <cell r="A1275" t="str">
            <v>60150007</v>
          </cell>
          <cell r="B1275" t="str">
            <v>LIMITEUR DE PRESSION 50970 K12.01.09</v>
          </cell>
          <cell r="C1275">
            <v>0</v>
          </cell>
          <cell r="D1275" t="str">
            <v>L</v>
          </cell>
        </row>
        <row r="1276">
          <cell r="A1276" t="str">
            <v>45800141</v>
          </cell>
          <cell r="B1276" t="str">
            <v>RACCORD ETANCHIETE APM 80025896</v>
          </cell>
          <cell r="C1276">
            <v>1</v>
          </cell>
          <cell r="D1276" t="str">
            <v>L</v>
          </cell>
        </row>
        <row r="1277">
          <cell r="A1277" t="str">
            <v>20050002</v>
          </cell>
          <cell r="B1277" t="str">
            <v>TOLE CREUSABRO EP10MM 2000X1000</v>
          </cell>
          <cell r="C1277">
            <v>4</v>
          </cell>
          <cell r="D1277" t="str">
            <v>M</v>
          </cell>
        </row>
        <row r="1278">
          <cell r="A1278" t="str">
            <v>89010034</v>
          </cell>
          <cell r="B1278" t="str">
            <v>ÉLÉMENT  FLUIDISATION G. STATIQUE R1.21</v>
          </cell>
          <cell r="C1278">
            <v>0</v>
          </cell>
          <cell r="D1278" t="str">
            <v>L</v>
          </cell>
        </row>
        <row r="1279">
          <cell r="A1279" t="str">
            <v>23500017</v>
          </cell>
          <cell r="B1279" t="str">
            <v>Ringards 04m Ø22x4m-1/4M-M22x1.5mm 24°</v>
          </cell>
          <cell r="C1279">
            <v>3</v>
          </cell>
          <cell r="D1279" t="str">
            <v>M</v>
          </cell>
        </row>
        <row r="1280">
          <cell r="A1280" t="str">
            <v>53140010</v>
          </cell>
          <cell r="B1280" t="str">
            <v>commutateur de position disj HT</v>
          </cell>
          <cell r="C1280">
            <v>0</v>
          </cell>
          <cell r="D1280" t="str">
            <v>L</v>
          </cell>
        </row>
        <row r="1281">
          <cell r="A1281" t="str">
            <v>65040104</v>
          </cell>
          <cell r="B1281" t="str">
            <v>RLT a rotule 23040 CC  K W33</v>
          </cell>
          <cell r="C1281">
            <v>0</v>
          </cell>
          <cell r="D1281" t="str">
            <v>L</v>
          </cell>
        </row>
        <row r="1282">
          <cell r="A1282" t="str">
            <v>91100164</v>
          </cell>
          <cell r="B1282" t="str">
            <v>TAMBOUR 810299D</v>
          </cell>
          <cell r="C1282">
            <v>1</v>
          </cell>
          <cell r="D1282" t="str">
            <v>L</v>
          </cell>
        </row>
        <row r="1283">
          <cell r="A1283" t="str">
            <v>14030022</v>
          </cell>
          <cell r="B1283" t="str">
            <v>Cassette Rep 3 Ø 1007</v>
          </cell>
          <cell r="C1283">
            <v>1</v>
          </cell>
          <cell r="D1283" t="str">
            <v>L</v>
          </cell>
        </row>
        <row r="1284">
          <cell r="A1284" t="str">
            <v>87010024</v>
          </cell>
          <cell r="B1284" t="str">
            <v>CARTOUCHE 01.N.630.40G.30.S.P 304365</v>
          </cell>
          <cell r="C1284">
            <v>0</v>
          </cell>
          <cell r="D1284" t="str">
            <v>L</v>
          </cell>
        </row>
        <row r="1285">
          <cell r="A1285" t="str">
            <v>91500091</v>
          </cell>
          <cell r="B1285" t="str">
            <v>Convertisseur de puissance 3EC001B</v>
          </cell>
          <cell r="C1285">
            <v>0</v>
          </cell>
          <cell r="D1285" t="str">
            <v>L</v>
          </cell>
        </row>
        <row r="1286">
          <cell r="A1286" t="str">
            <v>55070021</v>
          </cell>
          <cell r="B1286" t="str">
            <v>Moto-reducteu ASYNC.0,37KW/1320Tr/90578D</v>
          </cell>
          <cell r="C1286">
            <v>0</v>
          </cell>
          <cell r="D1286" t="str">
            <v>L</v>
          </cell>
        </row>
        <row r="1287">
          <cell r="A1287" t="str">
            <v>91100430</v>
          </cell>
          <cell r="B1287" t="str">
            <v>Arbre-740059D</v>
          </cell>
          <cell r="C1287">
            <v>0</v>
          </cell>
          <cell r="D1287" t="str">
            <v>L</v>
          </cell>
        </row>
        <row r="1288">
          <cell r="A1288" t="str">
            <v>55010262</v>
          </cell>
          <cell r="B1288" t="str">
            <v>MOTEUR 7,5KW 2P 380/660V B3 H132 ROUL C3</v>
          </cell>
          <cell r="C1288">
            <v>2</v>
          </cell>
          <cell r="D1288" t="str">
            <v>L</v>
          </cell>
        </row>
        <row r="1289">
          <cell r="A1289" t="str">
            <v>59300027</v>
          </cell>
          <cell r="B1289" t="str">
            <v>Vanne thermostatique de compresseur vis</v>
          </cell>
          <cell r="C1289">
            <v>1</v>
          </cell>
          <cell r="D1289" t="str">
            <v>L</v>
          </cell>
        </row>
        <row r="1290">
          <cell r="A1290" t="str">
            <v>53130189</v>
          </cell>
          <cell r="B1290" t="str">
            <v>Contacteur LC1F185P7</v>
          </cell>
          <cell r="C1290">
            <v>0</v>
          </cell>
          <cell r="D1290" t="str">
            <v>L</v>
          </cell>
        </row>
        <row r="1291">
          <cell r="A1291" t="str">
            <v>45800148</v>
          </cell>
          <cell r="B1291" t="str">
            <v>RONDELLE DENTÉE POUR PRESSE APM</v>
          </cell>
          <cell r="C1291">
            <v>0</v>
          </cell>
          <cell r="D1291" t="str">
            <v>L</v>
          </cell>
        </row>
        <row r="1292">
          <cell r="A1292" t="str">
            <v>65050074</v>
          </cell>
          <cell r="B1292" t="str">
            <v>RLT a billes 6038M/C3</v>
          </cell>
          <cell r="C1292">
            <v>1</v>
          </cell>
          <cell r="D1292" t="str">
            <v>L</v>
          </cell>
        </row>
        <row r="1293">
          <cell r="A1293" t="str">
            <v>54510056</v>
          </cell>
          <cell r="B1293" t="str">
            <v>MODULE FAN R6 2410ML-05W-B60-D23</v>
          </cell>
          <cell r="C1293">
            <v>0</v>
          </cell>
          <cell r="D1293" t="str">
            <v>L</v>
          </cell>
        </row>
        <row r="1294">
          <cell r="A1294" t="str">
            <v>91500155</v>
          </cell>
          <cell r="B1294" t="str">
            <v>Tambour commande applicateur métral</v>
          </cell>
          <cell r="C1294">
            <v>1</v>
          </cell>
          <cell r="D1294" t="str">
            <v>L</v>
          </cell>
        </row>
        <row r="1295">
          <cell r="A1295" t="str">
            <v>71170068</v>
          </cell>
          <cell r="B1295" t="str">
            <v>Axe chariot en camionneuse</v>
          </cell>
          <cell r="C1295">
            <v>0</v>
          </cell>
          <cell r="D1295" t="str">
            <v>L</v>
          </cell>
        </row>
        <row r="1296">
          <cell r="A1296" t="str">
            <v>91100429</v>
          </cell>
          <cell r="B1296" t="str">
            <v>Arbre-740060D</v>
          </cell>
          <cell r="C1296">
            <v>0</v>
          </cell>
          <cell r="D1296" t="str">
            <v>L</v>
          </cell>
        </row>
        <row r="1297">
          <cell r="A1297" t="str">
            <v>45400081</v>
          </cell>
          <cell r="B1297" t="str">
            <v>PYROGALLOL NORMAPUR</v>
          </cell>
          <cell r="C1297">
            <v>0</v>
          </cell>
          <cell r="D1297" t="str">
            <v>L</v>
          </cell>
        </row>
        <row r="1298">
          <cell r="A1298" t="str">
            <v>23500002</v>
          </cell>
          <cell r="B1298" t="str">
            <v>VANNE DE RINGARDAGE E398A001 ASCO</v>
          </cell>
          <cell r="C1298">
            <v>1</v>
          </cell>
          <cell r="D1298" t="str">
            <v>L</v>
          </cell>
        </row>
        <row r="1299">
          <cell r="A1299" t="str">
            <v>54510035</v>
          </cell>
          <cell r="B1299" t="str">
            <v>DC-CAPACITOR KIT B43586-01 REF68405513</v>
          </cell>
          <cell r="C1299">
            <v>0</v>
          </cell>
          <cell r="D1299" t="str">
            <v>L</v>
          </cell>
        </row>
        <row r="1300">
          <cell r="A1300" t="str">
            <v>65040120</v>
          </cell>
          <cell r="B1300" t="str">
            <v>RLT a rotule 23136  E1AKC3</v>
          </cell>
          <cell r="C1300">
            <v>0</v>
          </cell>
          <cell r="D1300" t="str">
            <v>L</v>
          </cell>
        </row>
        <row r="1301">
          <cell r="A1301" t="str">
            <v>45800126</v>
          </cell>
          <cell r="B1301" t="str">
            <v>MOTEUR DC AVEC REDUCTEUR 14.013540K 024S</v>
          </cell>
          <cell r="C1301">
            <v>0</v>
          </cell>
          <cell r="D1301" t="str">
            <v>L</v>
          </cell>
        </row>
        <row r="1302">
          <cell r="A1302" t="str">
            <v>23390022</v>
          </cell>
          <cell r="B1302" t="str">
            <v>VANNE A COMMANDE DE PRESSION DN15 -1/2</v>
          </cell>
          <cell r="C1302">
            <v>0</v>
          </cell>
          <cell r="D1302" t="str">
            <v>L</v>
          </cell>
        </row>
        <row r="1303">
          <cell r="A1303" t="str">
            <v>60700004</v>
          </cell>
          <cell r="B1303" t="str">
            <v>CARTE MÉMOIRE VSM 20107 POUR DISOCONT</v>
          </cell>
          <cell r="C1303">
            <v>0</v>
          </cell>
          <cell r="D1303" t="str">
            <v>L</v>
          </cell>
        </row>
        <row r="1304">
          <cell r="A1304" t="str">
            <v>91160001</v>
          </cell>
          <cell r="B1304" t="str">
            <v>BEC D'ENSACHEUSE CODE: 542999D</v>
          </cell>
          <cell r="C1304">
            <v>4</v>
          </cell>
          <cell r="D1304" t="str">
            <v>M</v>
          </cell>
        </row>
        <row r="1305">
          <cell r="A1305" t="str">
            <v>53230183</v>
          </cell>
          <cell r="B1305" t="str">
            <v>Disj BT Compact NSX 250N fix Pav 3P 50ka</v>
          </cell>
          <cell r="C1305">
            <v>0</v>
          </cell>
          <cell r="D1305" t="str">
            <v>L</v>
          </cell>
        </row>
        <row r="1306">
          <cell r="A1306" t="str">
            <v>87210010</v>
          </cell>
          <cell r="B1306" t="str">
            <v>INDICATEUR ÉLECTRIQUE DE COLMATAGE</v>
          </cell>
          <cell r="C1306">
            <v>0</v>
          </cell>
          <cell r="D1306" t="str">
            <v>L</v>
          </cell>
        </row>
        <row r="1307">
          <cell r="A1307" t="str">
            <v>59420014</v>
          </cell>
          <cell r="B1307" t="str">
            <v>Boitier ASCO avec electrovanne G1/8"</v>
          </cell>
          <cell r="C1307">
            <v>0</v>
          </cell>
          <cell r="D1307" t="str">
            <v>L</v>
          </cell>
        </row>
        <row r="1308">
          <cell r="A1308" t="str">
            <v>55070017</v>
          </cell>
          <cell r="B1308" t="str">
            <v>MOT-RED 0,55KW/1380-57tr/R37DRS71M4BE1</v>
          </cell>
          <cell r="C1308">
            <v>0</v>
          </cell>
          <cell r="D1308" t="str">
            <v>L</v>
          </cell>
        </row>
        <row r="1309">
          <cell r="A1309" t="str">
            <v>67340001</v>
          </cell>
          <cell r="B1309" t="str">
            <v>Accouplement Limiteur de couple</v>
          </cell>
          <cell r="C1309">
            <v>0</v>
          </cell>
          <cell r="D1309" t="str">
            <v>L</v>
          </cell>
        </row>
        <row r="1310">
          <cell r="A1310" t="str">
            <v>81620009</v>
          </cell>
          <cell r="B1310" t="str">
            <v>SONDE PT100 SN :F7003514221</v>
          </cell>
          <cell r="C1310">
            <v>0</v>
          </cell>
          <cell r="D1310" t="str">
            <v>L</v>
          </cell>
        </row>
        <row r="1311">
          <cell r="A1311" t="str">
            <v>60070002</v>
          </cell>
          <cell r="B1311" t="str">
            <v>CAPTEUR LOGIQUE DE NIVEAU  L11.01</v>
          </cell>
          <cell r="C1311">
            <v>0</v>
          </cell>
          <cell r="D1311" t="str">
            <v>L</v>
          </cell>
        </row>
        <row r="1312">
          <cell r="A1312" t="str">
            <v>45330012</v>
          </cell>
          <cell r="B1312" t="str">
            <v>Thermoplongeurs à visser standard</v>
          </cell>
          <cell r="C1312">
            <v>0</v>
          </cell>
          <cell r="D1312" t="str">
            <v>L</v>
          </cell>
        </row>
        <row r="1313">
          <cell r="A1313" t="str">
            <v>60010030</v>
          </cell>
          <cell r="B1313" t="str">
            <v>SONDE PT100 0-300°C DITTMER</v>
          </cell>
          <cell r="C1313">
            <v>3</v>
          </cell>
          <cell r="D1313" t="str">
            <v>M</v>
          </cell>
        </row>
        <row r="1314">
          <cell r="A1314" t="str">
            <v>71030007</v>
          </cell>
          <cell r="B1314" t="str">
            <v>BANDE FLEXAM 600x8590 EP:7mm 500228</v>
          </cell>
          <cell r="C1314">
            <v>1</v>
          </cell>
          <cell r="D1314" t="str">
            <v>L</v>
          </cell>
        </row>
        <row r="1315">
          <cell r="A1315" t="str">
            <v>54510044</v>
          </cell>
          <cell r="B1315" t="str">
            <v>PROFIBUS OPTION BOARD RPBA-01 64606859</v>
          </cell>
          <cell r="C1315">
            <v>1</v>
          </cell>
          <cell r="D1315" t="str">
            <v>L</v>
          </cell>
        </row>
        <row r="1316">
          <cell r="A1316" t="str">
            <v>91500074</v>
          </cell>
          <cell r="B1316" t="str">
            <v>Pignon double 1"1/4" Z17</v>
          </cell>
          <cell r="C1316">
            <v>0</v>
          </cell>
          <cell r="D1316" t="str">
            <v>L</v>
          </cell>
        </row>
        <row r="1317">
          <cell r="A1317" t="str">
            <v>89010048</v>
          </cell>
          <cell r="B1317" t="str">
            <v>ELEMENT TRANSPORT EXTRIMITÉ REP:1.1</v>
          </cell>
          <cell r="C1317">
            <v>0</v>
          </cell>
          <cell r="D1317" t="str">
            <v>L</v>
          </cell>
        </row>
        <row r="1318">
          <cell r="A1318" t="str">
            <v>57010002</v>
          </cell>
          <cell r="B1318" t="str">
            <v>AUTOMATE CPU314 6ES7-314-1AG14-0AB0</v>
          </cell>
          <cell r="C1318">
            <v>0</v>
          </cell>
          <cell r="D1318" t="str">
            <v>L</v>
          </cell>
        </row>
        <row r="1319">
          <cell r="A1319" t="str">
            <v>60040036</v>
          </cell>
          <cell r="B1319" t="str">
            <v>Etach pour capteur de poids 50 Kg</v>
          </cell>
          <cell r="C1319">
            <v>0</v>
          </cell>
          <cell r="D1319" t="str">
            <v>L</v>
          </cell>
        </row>
        <row r="1320">
          <cell r="A1320" t="str">
            <v>59600064</v>
          </cell>
          <cell r="B1320" t="str">
            <v>ELÉCTROVANNE(EAU)REF SCE210D004-230/50</v>
          </cell>
          <cell r="C1320">
            <v>0</v>
          </cell>
          <cell r="D1320" t="str">
            <v>L</v>
          </cell>
        </row>
        <row r="1321">
          <cell r="A1321" t="str">
            <v>71170077</v>
          </cell>
          <cell r="B1321" t="str">
            <v>Tambour de renvoie de la bande mobile</v>
          </cell>
          <cell r="C1321">
            <v>0</v>
          </cell>
          <cell r="D1321" t="str">
            <v>L</v>
          </cell>
        </row>
        <row r="1322">
          <cell r="A1322" t="str">
            <v>81030002</v>
          </cell>
          <cell r="B1322" t="str">
            <v>POMPE NUE HP 21/L MM P1BAN3020-HL10-B03</v>
          </cell>
          <cell r="C1322">
            <v>0</v>
          </cell>
          <cell r="D1322" t="str">
            <v>L</v>
          </cell>
        </row>
        <row r="1323">
          <cell r="A1323" t="str">
            <v>79210021</v>
          </cell>
          <cell r="B1323" t="str">
            <v>MANCHETTE   DIM:D315 X 150</v>
          </cell>
          <cell r="C1323">
            <v>0</v>
          </cell>
          <cell r="D1323" t="str">
            <v>L</v>
          </cell>
        </row>
        <row r="1324">
          <cell r="A1324" t="str">
            <v>53250226</v>
          </cell>
          <cell r="B1324" t="str">
            <v>Relais 3RN1011-1BM00</v>
          </cell>
          <cell r="C1324">
            <v>0</v>
          </cell>
          <cell r="D1324" t="str">
            <v>L</v>
          </cell>
        </row>
        <row r="1325">
          <cell r="A1325" t="str">
            <v>82300005</v>
          </cell>
          <cell r="B1325" t="str">
            <v>LECTEUR BADGE VIDMAR</v>
          </cell>
          <cell r="C1325">
            <v>1</v>
          </cell>
          <cell r="D1325" t="str">
            <v>L</v>
          </cell>
        </row>
        <row r="1326">
          <cell r="A1326" t="str">
            <v>57070026</v>
          </cell>
          <cell r="B1326" t="str">
            <v>MODULE IP67 8IN/OUT* X67DM1321-C01</v>
          </cell>
          <cell r="C1326">
            <v>0</v>
          </cell>
          <cell r="D1326" t="str">
            <v>L</v>
          </cell>
        </row>
        <row r="1327">
          <cell r="A1327" t="str">
            <v>67370137</v>
          </cell>
          <cell r="B1327" t="str">
            <v>Accouplement POLY PKD 17 Ø35H7/60H7</v>
          </cell>
          <cell r="C1327">
            <v>0</v>
          </cell>
          <cell r="D1327" t="str">
            <v>L</v>
          </cell>
        </row>
        <row r="1328">
          <cell r="A1328" t="str">
            <v>57080019</v>
          </cell>
          <cell r="B1328" t="str">
            <v>MODULE ANAL.ENTR 6ES7-331-7KF02-0AB0</v>
          </cell>
          <cell r="C1328">
            <v>1</v>
          </cell>
          <cell r="D1328" t="str">
            <v>L</v>
          </cell>
        </row>
        <row r="1329">
          <cell r="A1329" t="str">
            <v>66200015</v>
          </cell>
          <cell r="B1329" t="str">
            <v>POULIE MOTEUR    ref703408T</v>
          </cell>
          <cell r="C1329">
            <v>0</v>
          </cell>
          <cell r="D1329" t="str">
            <v>L</v>
          </cell>
        </row>
        <row r="1330">
          <cell r="A1330" t="str">
            <v>59310063</v>
          </cell>
          <cell r="B1330" t="str">
            <v>Pressostat basse pression PSL224</v>
          </cell>
          <cell r="C1330">
            <v>0</v>
          </cell>
          <cell r="D1330" t="str">
            <v>L</v>
          </cell>
        </row>
        <row r="1331">
          <cell r="A1331" t="str">
            <v>60530027</v>
          </cell>
          <cell r="B1331" t="str">
            <v>FLAT GASKET*KHZ-E-E88420-F6534</v>
          </cell>
          <cell r="C1331">
            <v>0</v>
          </cell>
          <cell r="D1331" t="str">
            <v>L</v>
          </cell>
        </row>
        <row r="1332">
          <cell r="A1332" t="str">
            <v>87210002</v>
          </cell>
          <cell r="B1332" t="str">
            <v>TRANSMETTEUR DE PRESSION 864 PMP131</v>
          </cell>
          <cell r="C1332">
            <v>0</v>
          </cell>
          <cell r="D1332" t="str">
            <v>L</v>
          </cell>
        </row>
        <row r="1333">
          <cell r="A1333" t="str">
            <v>45800233</v>
          </cell>
          <cell r="B1333" t="str">
            <v>Accumulateur pression PAFS 2081608737</v>
          </cell>
          <cell r="C1333">
            <v>0</v>
          </cell>
          <cell r="D1333" t="str">
            <v>L</v>
          </cell>
        </row>
        <row r="1334">
          <cell r="A1334" t="str">
            <v>55010259</v>
          </cell>
          <cell r="B1334" t="str">
            <v>MOTEUR 7,5KW 4P 380/660V B5 H132 ROUL C3</v>
          </cell>
          <cell r="C1334">
            <v>0</v>
          </cell>
          <cell r="D1334" t="str">
            <v>L</v>
          </cell>
        </row>
        <row r="1335">
          <cell r="A1335" t="str">
            <v>55010261</v>
          </cell>
          <cell r="B1335" t="str">
            <v>MOTEUR 7,5KW 4P 380/660V B35 H132 ROUL C</v>
          </cell>
          <cell r="C1335">
            <v>0</v>
          </cell>
          <cell r="D1335" t="str">
            <v>L</v>
          </cell>
        </row>
        <row r="1336">
          <cell r="A1336" t="str">
            <v>14010017</v>
          </cell>
          <cell r="B1336" t="str">
            <v>PLAQUES X - AA/EA/OC-3366/X  F/AA-503494</v>
          </cell>
          <cell r="C1336">
            <v>0</v>
          </cell>
          <cell r="D1336" t="str">
            <v>L</v>
          </cell>
        </row>
        <row r="1337">
          <cell r="A1337" t="str">
            <v>53130147</v>
          </cell>
          <cell r="B1337" t="str">
            <v>CONTACT COURT CIRCUITAGE  EK 370</v>
          </cell>
          <cell r="C1337">
            <v>0</v>
          </cell>
          <cell r="D1337" t="str">
            <v>L</v>
          </cell>
        </row>
        <row r="1338">
          <cell r="A1338" t="str">
            <v>90250077</v>
          </cell>
          <cell r="B1338" t="str">
            <v>flexible de ringardage HP</v>
          </cell>
          <cell r="C1338">
            <v>3</v>
          </cell>
          <cell r="D1338" t="str">
            <v>M</v>
          </cell>
        </row>
        <row r="1339">
          <cell r="A1339" t="str">
            <v>74010022</v>
          </cell>
          <cell r="B1339" t="str">
            <v>Pompe drainage SXS1500-VA 1 5HP</v>
          </cell>
          <cell r="C1339">
            <v>3</v>
          </cell>
          <cell r="D1339" t="str">
            <v>M</v>
          </cell>
        </row>
        <row r="1340">
          <cell r="A1340" t="str">
            <v>78610203</v>
          </cell>
          <cell r="B1340" t="str">
            <v>Verin PES 125 A 320 DM Pmax= 10 bar  JOU</v>
          </cell>
          <cell r="C1340">
            <v>0</v>
          </cell>
          <cell r="D1340" t="str">
            <v>L</v>
          </cell>
        </row>
        <row r="1341">
          <cell r="A1341" t="str">
            <v>65210071</v>
          </cell>
          <cell r="B1341" t="str">
            <v>JEUX DE JOINTS POUR  Palier SNL 3138</v>
          </cell>
          <cell r="C1341">
            <v>0</v>
          </cell>
          <cell r="D1341" t="str">
            <v>L</v>
          </cell>
        </row>
        <row r="1342">
          <cell r="A1342" t="str">
            <v>53200210</v>
          </cell>
          <cell r="B1342" t="str">
            <v>Fusible HT 10A FUSAREC MC-SET</v>
          </cell>
          <cell r="C1342">
            <v>0</v>
          </cell>
          <cell r="D1342" t="str">
            <v>L</v>
          </cell>
        </row>
        <row r="1343">
          <cell r="A1343" t="str">
            <v>20080005</v>
          </cell>
          <cell r="B1343" t="str">
            <v>CLINQUANT 10/10 LARG.100 MM</v>
          </cell>
          <cell r="C1343">
            <v>1</v>
          </cell>
          <cell r="D1343" t="str">
            <v>L</v>
          </cell>
        </row>
        <row r="1344">
          <cell r="A1344" t="str">
            <v>87310034</v>
          </cell>
          <cell r="B1344" t="str">
            <v>PROTECTION INDICATEUR .ref   P-3702R</v>
          </cell>
          <cell r="C1344">
            <v>0</v>
          </cell>
          <cell r="D1344" t="str">
            <v>L</v>
          </cell>
        </row>
        <row r="1345">
          <cell r="A1345" t="str">
            <v>79210019</v>
          </cell>
          <cell r="B1345" t="str">
            <v>MANCHETTE   DIM:D280 X 150</v>
          </cell>
          <cell r="C1345">
            <v>0</v>
          </cell>
          <cell r="D1345" t="str">
            <v>L</v>
          </cell>
        </row>
        <row r="1346">
          <cell r="A1346" t="str">
            <v>76210003</v>
          </cell>
          <cell r="B1346" t="str">
            <v>LISTEL DÉMOULEUR 6 X 60 GUIDAGE MATIÉRE</v>
          </cell>
          <cell r="C1346">
            <v>0</v>
          </cell>
          <cell r="D1346" t="str">
            <v>L</v>
          </cell>
        </row>
        <row r="1347">
          <cell r="A1347" t="str">
            <v>91500086</v>
          </cell>
          <cell r="B1347" t="str">
            <v>Panneau pour bande poumon</v>
          </cell>
          <cell r="C1347">
            <v>2</v>
          </cell>
          <cell r="D1347" t="str">
            <v>L</v>
          </cell>
        </row>
        <row r="1348">
          <cell r="A1348" t="str">
            <v>67430020</v>
          </cell>
          <cell r="B1348" t="str">
            <v>Bouchon fusible 1/2\\\" avec percuteur 1</v>
          </cell>
          <cell r="C1348">
            <v>2</v>
          </cell>
          <cell r="D1348" t="str">
            <v>L</v>
          </cell>
        </row>
        <row r="1349">
          <cell r="A1349" t="str">
            <v>60530044</v>
          </cell>
          <cell r="B1349" t="str">
            <v>SWITCH AMPLIFIER KFAB-SR2EX1</v>
          </cell>
          <cell r="C1349">
            <v>0</v>
          </cell>
          <cell r="D1349" t="str">
            <v>L</v>
          </cell>
        </row>
        <row r="1350">
          <cell r="A1350" t="str">
            <v>59600114</v>
          </cell>
          <cell r="B1350" t="str">
            <v>Electrovanne NG-10 AT02V0869</v>
          </cell>
          <cell r="C1350">
            <v>0</v>
          </cell>
          <cell r="D1350" t="str">
            <v>L</v>
          </cell>
        </row>
        <row r="1351">
          <cell r="A1351" t="str">
            <v>45800160</v>
          </cell>
          <cell r="B1351" t="str">
            <v>SUPPORT DE TUYERE</v>
          </cell>
          <cell r="C1351">
            <v>1</v>
          </cell>
          <cell r="D1351" t="str">
            <v>L</v>
          </cell>
        </row>
        <row r="1352">
          <cell r="A1352" t="str">
            <v>59600095</v>
          </cell>
          <cell r="B1352" t="str">
            <v>ELECTRODISTRIBUTEUR GMFH-5-1/2-S festo</v>
          </cell>
          <cell r="C1352">
            <v>1</v>
          </cell>
          <cell r="D1352" t="str">
            <v>L</v>
          </cell>
        </row>
        <row r="1353">
          <cell r="A1353" t="str">
            <v>76340051</v>
          </cell>
          <cell r="B1353" t="str">
            <v>JOINT D'ÉTANCHÉITÉ PLAT MC 800</v>
          </cell>
          <cell r="C1353">
            <v>0</v>
          </cell>
          <cell r="D1353" t="str">
            <v>L</v>
          </cell>
        </row>
        <row r="1354">
          <cell r="A1354" t="str">
            <v>60190015</v>
          </cell>
          <cell r="B1354" t="str">
            <v>boitier de protection sonde galet broyeu</v>
          </cell>
          <cell r="C1354">
            <v>1</v>
          </cell>
          <cell r="D1354" t="str">
            <v>L</v>
          </cell>
        </row>
        <row r="1355">
          <cell r="A1355" t="str">
            <v>57090024</v>
          </cell>
          <cell r="B1355" t="str">
            <v>CONVERTISSEUR FO/ETHERNET Réf 101-1BB00</v>
          </cell>
          <cell r="C1355">
            <v>0</v>
          </cell>
          <cell r="D1355" t="str">
            <v>L</v>
          </cell>
        </row>
        <row r="1356">
          <cell r="A1356" t="str">
            <v>89010134</v>
          </cell>
          <cell r="B1356" t="str">
            <v>UNITÉ D'AÉRATION REP 1.2 N°12516530</v>
          </cell>
          <cell r="C1356">
            <v>0</v>
          </cell>
          <cell r="D1356" t="str">
            <v>L</v>
          </cell>
        </row>
        <row r="1357">
          <cell r="A1357" t="str">
            <v>45800037</v>
          </cell>
          <cell r="B1357" t="str">
            <v>COMMANDE D'ORIE DRDQ-12-180-J60-A-FW-ZS</v>
          </cell>
          <cell r="C1357">
            <v>0</v>
          </cell>
          <cell r="D1357" t="str">
            <v>L</v>
          </cell>
        </row>
        <row r="1358">
          <cell r="A1358" t="str">
            <v>65040001</v>
          </cell>
          <cell r="B1358" t="str">
            <v>RLT a rotule 1316</v>
          </cell>
          <cell r="C1358">
            <v>0</v>
          </cell>
          <cell r="D1358" t="str">
            <v>L</v>
          </cell>
        </row>
        <row r="1359">
          <cell r="A1359" t="str">
            <v>14010020</v>
          </cell>
          <cell r="B1359" t="str">
            <v>GRILLES POS X8cimentH/AA-503494</v>
          </cell>
          <cell r="C1359">
            <v>0</v>
          </cell>
          <cell r="D1359" t="str">
            <v>L</v>
          </cell>
        </row>
        <row r="1360">
          <cell r="A1360" t="str">
            <v>45330005</v>
          </cell>
          <cell r="B1360" t="str">
            <v>RESISTANCE CARBURE SILICIURE DE MLYBDENE</v>
          </cell>
          <cell r="C1360">
            <v>0</v>
          </cell>
          <cell r="D1360" t="str">
            <v>L</v>
          </cell>
        </row>
        <row r="1361">
          <cell r="A1361" t="str">
            <v>78610212</v>
          </cell>
          <cell r="B1361" t="str">
            <v>Articulation 040 MT4 JOUCOMATIC 05022104</v>
          </cell>
          <cell r="C1361">
            <v>0</v>
          </cell>
          <cell r="D1361" t="str">
            <v>L</v>
          </cell>
        </row>
        <row r="1362">
          <cell r="A1362" t="str">
            <v>59010012</v>
          </cell>
          <cell r="B1362" t="str">
            <v>DETECTEUR ULTRASONICS RUC300-LIAP8X</v>
          </cell>
          <cell r="C1362">
            <v>0</v>
          </cell>
          <cell r="D1362" t="str">
            <v>L</v>
          </cell>
        </row>
        <row r="1363">
          <cell r="A1363" t="str">
            <v>91100012</v>
          </cell>
          <cell r="B1363" t="str">
            <v>ROTOR 554489D REP:11 PLAN 888276DR</v>
          </cell>
          <cell r="C1363">
            <v>0</v>
          </cell>
          <cell r="D1363" t="str">
            <v>L</v>
          </cell>
        </row>
        <row r="1364">
          <cell r="A1364" t="str">
            <v>53130146</v>
          </cell>
          <cell r="B1364" t="str">
            <v>CONTACT COURT CIRCUITAGE  AF400-30</v>
          </cell>
          <cell r="C1364">
            <v>0</v>
          </cell>
          <cell r="D1364" t="str">
            <v>L</v>
          </cell>
        </row>
        <row r="1365">
          <cell r="A1365" t="str">
            <v>67430010</v>
          </cell>
          <cell r="B1365" t="str">
            <v>Bouchon fusible avec percuteur 160°C</v>
          </cell>
          <cell r="C1365">
            <v>0</v>
          </cell>
          <cell r="D1365" t="str">
            <v>L</v>
          </cell>
        </row>
        <row r="1366">
          <cell r="A1366" t="str">
            <v>60200002</v>
          </cell>
          <cell r="B1366" t="str">
            <v>TRANSMETTEUR  PRESSIONMBS3050 060G3875</v>
          </cell>
          <cell r="C1366">
            <v>0</v>
          </cell>
          <cell r="D1366" t="str">
            <v>L</v>
          </cell>
        </row>
        <row r="1367">
          <cell r="A1367" t="str">
            <v>90800024</v>
          </cell>
          <cell r="B1367" t="str">
            <v>Connecteur pour câble caméra FS-1000</v>
          </cell>
          <cell r="C1367">
            <v>0</v>
          </cell>
          <cell r="D1367" t="str">
            <v>L</v>
          </cell>
        </row>
        <row r="1368">
          <cell r="A1368" t="str">
            <v>78010015</v>
          </cell>
          <cell r="B1368" t="str">
            <v>ACCOUPLEMENT 5.3177E</v>
          </cell>
          <cell r="C1368">
            <v>0</v>
          </cell>
          <cell r="D1368" t="str">
            <v>L</v>
          </cell>
        </row>
        <row r="1369">
          <cell r="A1369" t="str">
            <v>55800127</v>
          </cell>
          <cell r="B1369" t="str">
            <v>MOT-RED 0,18KW/1320-46TR/SA37DR63M4</v>
          </cell>
          <cell r="C1369">
            <v>0</v>
          </cell>
          <cell r="D1369" t="str">
            <v>L</v>
          </cell>
        </row>
        <row r="1370">
          <cell r="A1370" t="str">
            <v>55800066</v>
          </cell>
          <cell r="B1370" t="str">
            <v>MR-0,55kw-1360/39tr-M4-R47DT80K4</v>
          </cell>
          <cell r="C1370">
            <v>0</v>
          </cell>
          <cell r="D1370" t="str">
            <v>L</v>
          </cell>
        </row>
        <row r="1371">
          <cell r="A1371" t="str">
            <v>76340043</v>
          </cell>
          <cell r="B1371" t="str">
            <v>JEU DE GICLEURS POUR SÉCHEUR</v>
          </cell>
          <cell r="C1371">
            <v>0</v>
          </cell>
          <cell r="D1371" t="str">
            <v>L</v>
          </cell>
        </row>
        <row r="1372">
          <cell r="A1372" t="str">
            <v>71030041</v>
          </cell>
          <cell r="B1372" t="str">
            <v>BANDE Sans Fin 1000X5000 2PLI EP 5MM LIS</v>
          </cell>
          <cell r="C1372">
            <v>1</v>
          </cell>
          <cell r="D1372" t="str">
            <v>L</v>
          </cell>
        </row>
        <row r="1373">
          <cell r="A1373" t="str">
            <v>39200002</v>
          </cell>
          <cell r="B1373" t="str">
            <v>JEU DE BAGUES ETANCHEITE F11.09.03</v>
          </cell>
          <cell r="C1373">
            <v>0</v>
          </cell>
          <cell r="D1373" t="str">
            <v>L</v>
          </cell>
        </row>
        <row r="1374">
          <cell r="A1374" t="str">
            <v>67110003</v>
          </cell>
          <cell r="B1374" t="str">
            <v>JEU  2 BAGUE ÉTANCHÉI RÉDUCTEUR B3SH-09</v>
          </cell>
          <cell r="C1374">
            <v>0</v>
          </cell>
          <cell r="D1374" t="str">
            <v>L</v>
          </cell>
        </row>
        <row r="1375">
          <cell r="A1375" t="str">
            <v>39200003</v>
          </cell>
          <cell r="B1375" t="str">
            <v>JEU DE BAGUES D'ETANCHEITE L11.04.03</v>
          </cell>
          <cell r="C1375">
            <v>0</v>
          </cell>
          <cell r="D1375" t="str">
            <v>L</v>
          </cell>
        </row>
        <row r="1376">
          <cell r="A1376" t="str">
            <v>71030053</v>
          </cell>
          <cell r="B1376" t="str">
            <v>BANDE SANS FIN lag:1200mmX 7600mm (long)</v>
          </cell>
          <cell r="C1376">
            <v>0</v>
          </cell>
          <cell r="D1376" t="str">
            <v>L</v>
          </cell>
        </row>
        <row r="1377">
          <cell r="A1377" t="str">
            <v>60100002</v>
          </cell>
          <cell r="B1377" t="str">
            <v>ACCÉLÉROMÉTRE CONTRÔL VIBRATION ROULEM.</v>
          </cell>
          <cell r="C1377">
            <v>0</v>
          </cell>
          <cell r="D1377" t="str">
            <v>L</v>
          </cell>
        </row>
        <row r="1378">
          <cell r="A1378" t="str">
            <v>59420033</v>
          </cell>
          <cell r="B1378" t="str">
            <v>Amortisseur disjoncteur LF1 SPK0000LF1</v>
          </cell>
          <cell r="C1378">
            <v>1</v>
          </cell>
          <cell r="D1378" t="str">
            <v>L</v>
          </cell>
        </row>
        <row r="1379">
          <cell r="A1379" t="str">
            <v>39200001</v>
          </cell>
          <cell r="B1379" t="str">
            <v>JEU DE BAGUES ETANCHIETE E11.26.03</v>
          </cell>
          <cell r="C1379">
            <v>0</v>
          </cell>
          <cell r="D1379" t="str">
            <v>L</v>
          </cell>
        </row>
        <row r="1380">
          <cell r="A1380" t="str">
            <v>60020023</v>
          </cell>
          <cell r="B1380" t="str">
            <v>Capt pression Monté/Descent four DMP 333</v>
          </cell>
          <cell r="C1380">
            <v>0</v>
          </cell>
          <cell r="D1380" t="str">
            <v>L</v>
          </cell>
        </row>
        <row r="1381">
          <cell r="A1381" t="str">
            <v>55800082</v>
          </cell>
          <cell r="B1381" t="str">
            <v>MR-0,75kw-1400/176tr-xx- RF37DRS80S4</v>
          </cell>
          <cell r="C1381">
            <v>0</v>
          </cell>
          <cell r="D1381" t="str">
            <v>L</v>
          </cell>
        </row>
        <row r="1382">
          <cell r="A1382" t="str">
            <v>42200001</v>
          </cell>
          <cell r="B1382" t="str">
            <v>Verin hydrauliq.simple effet 700 br 50to</v>
          </cell>
          <cell r="C1382">
            <v>0</v>
          </cell>
          <cell r="D1382" t="str">
            <v>L</v>
          </cell>
        </row>
        <row r="1383">
          <cell r="A1383" t="str">
            <v>55010260</v>
          </cell>
          <cell r="B1383" t="str">
            <v>MOTEUR 7,5KW 4P 380/660V B3 H132 ROUL C3</v>
          </cell>
          <cell r="C1383">
            <v>0</v>
          </cell>
          <cell r="D1383" t="str">
            <v>L</v>
          </cell>
        </row>
        <row r="1384">
          <cell r="A1384" t="str">
            <v>71030048</v>
          </cell>
          <cell r="B1384" t="str">
            <v>BANDE DE SF 1000x7310 2EP 125 3015 CSF</v>
          </cell>
          <cell r="C1384">
            <v>1</v>
          </cell>
          <cell r="D1384" t="str">
            <v>L</v>
          </cell>
        </row>
        <row r="1385">
          <cell r="A1385" t="str">
            <v>21310017</v>
          </cell>
          <cell r="B1385" t="str">
            <v>TUBE BRONZE DIAM INT=40mm EXT=80mm</v>
          </cell>
          <cell r="C1385">
            <v>1</v>
          </cell>
          <cell r="D1385" t="str">
            <v>L</v>
          </cell>
        </row>
        <row r="1386">
          <cell r="A1386" t="str">
            <v>70070001</v>
          </cell>
          <cell r="B1386" t="str">
            <v>Chaine extracteur charbon 1000/2 *S11.11</v>
          </cell>
          <cell r="C1386">
            <v>1</v>
          </cell>
          <cell r="D1386" t="str">
            <v>L</v>
          </cell>
        </row>
        <row r="1387">
          <cell r="A1387" t="str">
            <v>67110007</v>
          </cell>
          <cell r="B1387" t="str">
            <v>JEU 2 BAGUE ÉTANCHÉITÉ RÉDUCTEUR B4SH-11</v>
          </cell>
          <cell r="C1387">
            <v>0</v>
          </cell>
          <cell r="D1387" t="str">
            <v>L</v>
          </cell>
        </row>
        <row r="1388">
          <cell r="A1388" t="str">
            <v>53300016</v>
          </cell>
          <cell r="B1388" t="str">
            <v>ARRÊT D'URGENCE PAR CABLE -XY2CE2A250</v>
          </cell>
          <cell r="C1388">
            <v>0</v>
          </cell>
          <cell r="D1388" t="str">
            <v>L</v>
          </cell>
        </row>
        <row r="1389">
          <cell r="A1389" t="str">
            <v>55800084</v>
          </cell>
          <cell r="B1389" t="str">
            <v>MR-1,5kw-1395/85tr-xx-FA47/DRS90M 4BE2</v>
          </cell>
          <cell r="C1389">
            <v>0</v>
          </cell>
          <cell r="D1389" t="str">
            <v>L</v>
          </cell>
        </row>
        <row r="1390">
          <cell r="A1390" t="str">
            <v>60470010</v>
          </cell>
          <cell r="B1390" t="str">
            <v>INDICATEUR DEBIT DKM 1/4-G1/2  LUB GALET</v>
          </cell>
          <cell r="C1390">
            <v>0</v>
          </cell>
          <cell r="D1390" t="str">
            <v>L</v>
          </cell>
        </row>
        <row r="1391">
          <cell r="A1391" t="str">
            <v>55800081</v>
          </cell>
          <cell r="B1391" t="str">
            <v>MR-0,75kw-1400/156tr-xx- FA37/GDRS80S4</v>
          </cell>
          <cell r="C1391">
            <v>0</v>
          </cell>
          <cell r="D1391" t="str">
            <v>L</v>
          </cell>
        </row>
        <row r="1392">
          <cell r="A1392" t="str">
            <v>60200015</v>
          </cell>
          <cell r="B1392" t="str">
            <v>Transducteur mesure pression ddmu DS3</v>
          </cell>
          <cell r="C1392">
            <v>0</v>
          </cell>
          <cell r="D1392" t="str">
            <v>L</v>
          </cell>
        </row>
        <row r="1393">
          <cell r="A1393" t="str">
            <v>67370147</v>
          </cell>
          <cell r="B1393" t="str">
            <v>Paquet lamelle accouplement RADEX105</v>
          </cell>
          <cell r="C1393">
            <v>1</v>
          </cell>
          <cell r="D1393" t="str">
            <v>L</v>
          </cell>
        </row>
        <row r="1394">
          <cell r="A1394" t="str">
            <v>87060009</v>
          </cell>
          <cell r="B1394" t="str">
            <v>CLAPET A-RETOUR DN80 0,025B REF 149B2417</v>
          </cell>
          <cell r="C1394">
            <v>0</v>
          </cell>
          <cell r="D1394" t="str">
            <v>L</v>
          </cell>
        </row>
        <row r="1395">
          <cell r="A1395" t="str">
            <v>54510091</v>
          </cell>
          <cell r="B1395" t="str">
            <v>VOLTAGE MEASURING CARD 3BHB000387R0102</v>
          </cell>
          <cell r="C1395">
            <v>0</v>
          </cell>
          <cell r="D1395" t="str">
            <v>L</v>
          </cell>
        </row>
        <row r="1396">
          <cell r="A1396" t="str">
            <v>53300018</v>
          </cell>
          <cell r="B1396" t="str">
            <v>ARRÊT D'URGENCE À CÂBLE  TYPE:  HEN</v>
          </cell>
          <cell r="C1396">
            <v>0</v>
          </cell>
          <cell r="D1396" t="str">
            <v>L</v>
          </cell>
        </row>
        <row r="1397">
          <cell r="A1397" t="str">
            <v>54710003</v>
          </cell>
          <cell r="B1397" t="str">
            <v>RESISTANCE DE FREINAGE  20 OHM , P=4KW</v>
          </cell>
          <cell r="C1397">
            <v>0</v>
          </cell>
          <cell r="D1397" t="str">
            <v>L</v>
          </cell>
        </row>
        <row r="1398">
          <cell r="A1398" t="str">
            <v>59010013</v>
          </cell>
          <cell r="B1398" t="str">
            <v>Detecteur de niveau filtre charbon FTM51</v>
          </cell>
          <cell r="C1398">
            <v>0</v>
          </cell>
          <cell r="D1398" t="str">
            <v>L</v>
          </cell>
        </row>
        <row r="1399">
          <cell r="A1399" t="str">
            <v>53130192</v>
          </cell>
          <cell r="B1399" t="str">
            <v>contacteur variateur ACS800</v>
          </cell>
          <cell r="C1399">
            <v>0</v>
          </cell>
          <cell r="D1399" t="str">
            <v>L</v>
          </cell>
        </row>
        <row r="1400">
          <cell r="A1400" t="str">
            <v>72250424</v>
          </cell>
          <cell r="B1400" t="str">
            <v>Pneu aspirateur 285/70 R 19.5 :</v>
          </cell>
          <cell r="C1400">
            <v>1</v>
          </cell>
          <cell r="D1400" t="str">
            <v>L</v>
          </cell>
        </row>
        <row r="1401">
          <cell r="A1401" t="str">
            <v>90250106</v>
          </cell>
          <cell r="B1401" t="str">
            <v>GUIDE PISTON rep91105</v>
          </cell>
          <cell r="C1401">
            <v>0</v>
          </cell>
          <cell r="D1401" t="str">
            <v>L</v>
          </cell>
        </row>
        <row r="1402">
          <cell r="A1402" t="str">
            <v>91500089</v>
          </cell>
          <cell r="B1402" t="str">
            <v>Tambour tension retourneur palette METRA</v>
          </cell>
          <cell r="C1402">
            <v>1</v>
          </cell>
          <cell r="D1402" t="str">
            <v>L</v>
          </cell>
        </row>
        <row r="1403">
          <cell r="A1403" t="str">
            <v>91500072</v>
          </cell>
          <cell r="B1403" t="str">
            <v>Ensemble brochette motorisée SEW</v>
          </cell>
          <cell r="C1403">
            <v>0</v>
          </cell>
          <cell r="D1403" t="str">
            <v>L</v>
          </cell>
        </row>
        <row r="1404">
          <cell r="A1404" t="str">
            <v>59040040</v>
          </cell>
          <cell r="B1404" t="str">
            <v>Interrupteur fin de course 34D000X03701</v>
          </cell>
          <cell r="C1404">
            <v>0</v>
          </cell>
          <cell r="D1404" t="str">
            <v>L</v>
          </cell>
        </row>
        <row r="1405">
          <cell r="A1405" t="str">
            <v>55440031</v>
          </cell>
          <cell r="B1405" t="str">
            <v>Frein_/ BFK 458-08E 205 vdc 25w</v>
          </cell>
          <cell r="C1405">
            <v>1</v>
          </cell>
          <cell r="D1405" t="str">
            <v>L</v>
          </cell>
        </row>
        <row r="1406">
          <cell r="A1406" t="str">
            <v>60040007</v>
          </cell>
          <cell r="B1406" t="str">
            <v>CAPTEUR ATEX M1001V10A GRIGNON OLIVE</v>
          </cell>
          <cell r="C1406">
            <v>0</v>
          </cell>
          <cell r="D1406" t="str">
            <v>L</v>
          </cell>
        </row>
        <row r="1407">
          <cell r="A1407" t="str">
            <v>60210022</v>
          </cell>
          <cell r="B1407" t="str">
            <v>CONVERTISSEUR TURK MS24-112R</v>
          </cell>
          <cell r="C1407">
            <v>1</v>
          </cell>
          <cell r="D1407" t="str">
            <v>L</v>
          </cell>
        </row>
        <row r="1408">
          <cell r="A1408" t="str">
            <v>65660009</v>
          </cell>
          <cell r="B1408" t="str">
            <v>GALET D7F ATM2000X11000 D71 (A11.02)</v>
          </cell>
          <cell r="C1408">
            <v>0</v>
          </cell>
          <cell r="D1408" t="str">
            <v>L</v>
          </cell>
        </row>
        <row r="1409">
          <cell r="A1409" t="str">
            <v>23390045</v>
          </cell>
          <cell r="B1409" t="str">
            <v>circuits imprimés numérique SP1007</v>
          </cell>
          <cell r="C1409">
            <v>0</v>
          </cell>
          <cell r="D1409" t="str">
            <v>L</v>
          </cell>
        </row>
        <row r="1410">
          <cell r="A1410" t="str">
            <v>78610209</v>
          </cell>
          <cell r="B1410" t="str">
            <v>Rotule cylindre  hydraulique GIHN-k 40 L</v>
          </cell>
          <cell r="C1410">
            <v>0</v>
          </cell>
          <cell r="D1410" t="str">
            <v>L</v>
          </cell>
        </row>
        <row r="1411">
          <cell r="A1411" t="str">
            <v>54510149</v>
          </cell>
          <cell r="B1411" t="str">
            <v>contact auxiliaire pour contacteur FPL62</v>
          </cell>
          <cell r="C1411">
            <v>0</v>
          </cell>
          <cell r="D1411" t="str">
            <v>L</v>
          </cell>
        </row>
        <row r="1412">
          <cell r="A1412" t="str">
            <v>54520018</v>
          </cell>
          <cell r="B1412" t="str">
            <v>VARIATEUR MC07B0008-5A3-4-00/0,75KW.</v>
          </cell>
          <cell r="C1412">
            <v>0</v>
          </cell>
          <cell r="D1412" t="str">
            <v>L</v>
          </cell>
        </row>
        <row r="1413">
          <cell r="A1413" t="str">
            <v>53230179</v>
          </cell>
          <cell r="B1413" t="str">
            <v>Disj  Compact NSX 400N fixe Pav 3P 50kA</v>
          </cell>
          <cell r="C1413">
            <v>1</v>
          </cell>
          <cell r="D1413" t="str">
            <v>L</v>
          </cell>
        </row>
        <row r="1414">
          <cell r="A1414" t="str">
            <v>40020006</v>
          </cell>
          <cell r="B1414" t="str">
            <v>CHARGE OXYGENE 99% pour calorimètre</v>
          </cell>
          <cell r="C1414">
            <v>0</v>
          </cell>
          <cell r="D1414" t="str">
            <v>L</v>
          </cell>
        </row>
        <row r="1415">
          <cell r="A1415" t="str">
            <v>45310109</v>
          </cell>
          <cell r="B1415" t="str">
            <v>VALVE,ELM,2/2,G3 A040356</v>
          </cell>
          <cell r="C1415">
            <v>0</v>
          </cell>
          <cell r="D1415" t="str">
            <v>L</v>
          </cell>
        </row>
        <row r="1416">
          <cell r="A1416" t="str">
            <v>53300014</v>
          </cell>
          <cell r="B1416" t="str">
            <v>ARRÊT D'URGENCE-XY2CE1A250 shneider</v>
          </cell>
          <cell r="C1416">
            <v>1</v>
          </cell>
          <cell r="D1416" t="str">
            <v>L</v>
          </cell>
        </row>
        <row r="1417">
          <cell r="A1417" t="str">
            <v>78610118</v>
          </cell>
          <cell r="B1417" t="str">
            <v>VERIN P1D -T032 MC -0045NG09</v>
          </cell>
          <cell r="C1417">
            <v>0</v>
          </cell>
          <cell r="D1417" t="str">
            <v>L</v>
          </cell>
        </row>
        <row r="1418">
          <cell r="A1418" t="str">
            <v>91100451</v>
          </cell>
          <cell r="B1418" t="str">
            <v>Levier 546766D rep 4</v>
          </cell>
          <cell r="C1418">
            <v>0</v>
          </cell>
          <cell r="D1418" t="str">
            <v>L</v>
          </cell>
        </row>
        <row r="1419">
          <cell r="A1419" t="str">
            <v>37500010</v>
          </cell>
          <cell r="B1419" t="str">
            <v>Pompe lubrification bandage four kluber</v>
          </cell>
          <cell r="C1419">
            <v>0</v>
          </cell>
          <cell r="D1419" t="str">
            <v>L</v>
          </cell>
        </row>
        <row r="1420">
          <cell r="A1420" t="str">
            <v>53500023</v>
          </cell>
          <cell r="B1420" t="str">
            <v>COMBINE SONORE/LUMINEUX ATEX</v>
          </cell>
          <cell r="C1420">
            <v>0</v>
          </cell>
          <cell r="D1420" t="str">
            <v>L</v>
          </cell>
        </row>
        <row r="1421">
          <cell r="A1421" t="str">
            <v>60010027</v>
          </cell>
          <cell r="B1421" t="str">
            <v>SONDE PT 100 CONFORME ATEX</v>
          </cell>
          <cell r="C1421">
            <v>0</v>
          </cell>
          <cell r="D1421" t="str">
            <v>L</v>
          </cell>
        </row>
        <row r="1422">
          <cell r="A1422" t="str">
            <v>55070022</v>
          </cell>
          <cell r="B1422" t="str">
            <v>MOT-RED 0,75KW/1400-212T/RF27DRS80S4/Z</v>
          </cell>
          <cell r="C1422">
            <v>0</v>
          </cell>
          <cell r="D1422" t="str">
            <v>L</v>
          </cell>
        </row>
        <row r="1423">
          <cell r="A1423" t="str">
            <v>86030014</v>
          </cell>
          <cell r="B1423" t="str">
            <v>DISTRIBUTEUR 4/3 VOIE R:755 D1VW002CN GW</v>
          </cell>
          <cell r="C1423">
            <v>0</v>
          </cell>
          <cell r="D1423" t="str">
            <v>L</v>
          </cell>
        </row>
        <row r="1424">
          <cell r="A1424" t="str">
            <v>91130044</v>
          </cell>
          <cell r="B1424" t="str">
            <v>Levier 543175D Rep 21</v>
          </cell>
          <cell r="C1424">
            <v>0</v>
          </cell>
          <cell r="D1424" t="str">
            <v>L</v>
          </cell>
        </row>
        <row r="1425">
          <cell r="A1425" t="str">
            <v>53130190</v>
          </cell>
          <cell r="B1425" t="str">
            <v>Contacteur LC1F150P7</v>
          </cell>
          <cell r="C1425">
            <v>0</v>
          </cell>
          <cell r="D1425" t="str">
            <v>L</v>
          </cell>
        </row>
        <row r="1426">
          <cell r="A1426" t="str">
            <v>14030016</v>
          </cell>
          <cell r="B1426" t="str">
            <v>Blindage goulotte chute broyeur cru R 11</v>
          </cell>
          <cell r="C1426">
            <v>1</v>
          </cell>
          <cell r="D1426" t="str">
            <v>L</v>
          </cell>
        </row>
        <row r="1427">
          <cell r="A1427" t="str">
            <v>55440019</v>
          </cell>
          <cell r="B1427" t="str">
            <v>Frein_/BFK458-06E 20W/5Nm</v>
          </cell>
          <cell r="C1427">
            <v>0</v>
          </cell>
          <cell r="D1427" t="str">
            <v>L</v>
          </cell>
        </row>
        <row r="1428">
          <cell r="A1428" t="str">
            <v>79210099</v>
          </cell>
          <cell r="B1428" t="str">
            <v>Manchette souple E1121</v>
          </cell>
          <cell r="C1428">
            <v>1</v>
          </cell>
          <cell r="D1428" t="str">
            <v>L</v>
          </cell>
        </row>
        <row r="1429">
          <cell r="A1429" t="str">
            <v>60530054</v>
          </cell>
          <cell r="B1429" t="str">
            <v>Senseur d’Oxygène pour URAS 14/26</v>
          </cell>
          <cell r="C1429">
            <v>1</v>
          </cell>
          <cell r="D1429" t="str">
            <v>L</v>
          </cell>
        </row>
        <row r="1430">
          <cell r="A1430" t="str">
            <v>91500105</v>
          </cell>
          <cell r="B1430" t="str">
            <v>Tambour commande bande programmé METRAL</v>
          </cell>
          <cell r="C1430">
            <v>0</v>
          </cell>
          <cell r="D1430" t="str">
            <v>L</v>
          </cell>
        </row>
        <row r="1431">
          <cell r="A1431" t="str">
            <v>86030006</v>
          </cell>
          <cell r="B1431" t="str">
            <v>Sonde temp -50-,400°C  E&amp;H f7003614221</v>
          </cell>
          <cell r="C1431">
            <v>0</v>
          </cell>
          <cell r="D1431" t="str">
            <v>L</v>
          </cell>
        </row>
        <row r="1432">
          <cell r="A1432" t="str">
            <v>87340002</v>
          </cell>
          <cell r="B1432" t="str">
            <v>Transformateur 230 V 50-60Hz</v>
          </cell>
          <cell r="C1432">
            <v>0</v>
          </cell>
          <cell r="D1432" t="str">
            <v>L</v>
          </cell>
        </row>
        <row r="1433">
          <cell r="A1433" t="str">
            <v>65040065</v>
          </cell>
          <cell r="B1433" t="str">
            <v>RLT a rotule 22230 CC W33</v>
          </cell>
          <cell r="C1433">
            <v>0</v>
          </cell>
          <cell r="D1433" t="str">
            <v>L</v>
          </cell>
        </row>
        <row r="1434">
          <cell r="A1434" t="str">
            <v>75020011</v>
          </cell>
          <cell r="B1434" t="str">
            <v>PAUMELLES DE PORTES 0491 100-000</v>
          </cell>
          <cell r="C1434">
            <v>0</v>
          </cell>
          <cell r="D1434" t="str">
            <v>L</v>
          </cell>
        </row>
        <row r="1435">
          <cell r="A1435" t="str">
            <v>53130169</v>
          </cell>
          <cell r="B1435" t="str">
            <v>Contacteur Type: 3RT1056-6AP36</v>
          </cell>
          <cell r="C1435">
            <v>0</v>
          </cell>
          <cell r="D1435" t="str">
            <v>L</v>
          </cell>
        </row>
        <row r="1436">
          <cell r="A1436" t="str">
            <v>76210010</v>
          </cell>
          <cell r="B1436" t="str">
            <v>Rouleau dos.Porteur 61x1150mm</v>
          </cell>
          <cell r="C1436">
            <v>2</v>
          </cell>
          <cell r="D1436" t="str">
            <v>L</v>
          </cell>
        </row>
        <row r="1437">
          <cell r="A1437" t="str">
            <v>87310029</v>
          </cell>
          <cell r="B1437" t="str">
            <v>indicateur de niveau DF21A1B1C1G3 :ATEX</v>
          </cell>
          <cell r="C1437">
            <v>2</v>
          </cell>
          <cell r="D1437" t="str">
            <v>L</v>
          </cell>
        </row>
        <row r="1438">
          <cell r="A1438" t="str">
            <v>42100041</v>
          </cell>
          <cell r="B1438" t="str">
            <v>poste de soudure rouge ES 150I ESAB</v>
          </cell>
          <cell r="C1438">
            <v>0</v>
          </cell>
          <cell r="D1438" t="str">
            <v>L</v>
          </cell>
        </row>
        <row r="1439">
          <cell r="A1439" t="str">
            <v>91100039</v>
          </cell>
          <cell r="B1439" t="str">
            <v>LAME REP 16/551352D</v>
          </cell>
          <cell r="C1439">
            <v>0</v>
          </cell>
          <cell r="D1439" t="str">
            <v>L</v>
          </cell>
        </row>
        <row r="1440">
          <cell r="A1440" t="str">
            <v>72250266</v>
          </cell>
          <cell r="B1440" t="str">
            <v>SIRENE F110T230</v>
          </cell>
          <cell r="C1440">
            <v>0</v>
          </cell>
          <cell r="D1440" t="str">
            <v>L</v>
          </cell>
        </row>
        <row r="1441">
          <cell r="A1441" t="str">
            <v>60040004</v>
          </cell>
          <cell r="B1441" t="str">
            <v>CAPTEUR  APPUIT CENTRAL PW16A  972127Z</v>
          </cell>
          <cell r="C1441">
            <v>0</v>
          </cell>
          <cell r="D1441" t="str">
            <v>L</v>
          </cell>
        </row>
        <row r="1442">
          <cell r="A1442" t="str">
            <v>62200004</v>
          </cell>
          <cell r="B1442" t="str">
            <v>Poulie 701819D rep 26</v>
          </cell>
          <cell r="C1442">
            <v>0</v>
          </cell>
          <cell r="D1442" t="str">
            <v>L</v>
          </cell>
        </row>
        <row r="1443">
          <cell r="A1443" t="str">
            <v>45800189</v>
          </cell>
          <cell r="B1443" t="str">
            <v>Excentrique monté pour poste de rempliss</v>
          </cell>
          <cell r="C1443">
            <v>2</v>
          </cell>
          <cell r="D1443" t="str">
            <v>L</v>
          </cell>
        </row>
        <row r="1444">
          <cell r="A1444" t="str">
            <v>91500132</v>
          </cell>
          <cell r="B1444" t="str">
            <v>Plaques de compactage frontale</v>
          </cell>
          <cell r="C1444">
            <v>0</v>
          </cell>
          <cell r="D1444" t="str">
            <v>L</v>
          </cell>
        </row>
        <row r="1445">
          <cell r="A1445" t="str">
            <v>59600171</v>
          </cell>
          <cell r="B1445" t="str">
            <v>Distributeur EAV400-F04G-5YZ-Q</v>
          </cell>
          <cell r="C1445">
            <v>0</v>
          </cell>
          <cell r="D1445" t="str">
            <v>L</v>
          </cell>
        </row>
        <row r="1446">
          <cell r="A1446" t="str">
            <v>87010022</v>
          </cell>
          <cell r="B1446" t="str">
            <v>Support à bille 8423 90 00 Kugelhalter</v>
          </cell>
          <cell r="C1446">
            <v>0</v>
          </cell>
          <cell r="D1446" t="str">
            <v>L</v>
          </cell>
        </row>
        <row r="1447">
          <cell r="A1447" t="str">
            <v>65080004</v>
          </cell>
          <cell r="B1447" t="str">
            <v>RLT butee 29334 E</v>
          </cell>
          <cell r="C1447">
            <v>0</v>
          </cell>
          <cell r="D1447" t="str">
            <v>L</v>
          </cell>
        </row>
        <row r="1448">
          <cell r="A1448" t="str">
            <v>72250257</v>
          </cell>
          <cell r="B1448" t="str">
            <v>PNEU 300-15  -14NBR</v>
          </cell>
          <cell r="C1448">
            <v>2</v>
          </cell>
          <cell r="D1448" t="str">
            <v>L</v>
          </cell>
        </row>
        <row r="1449">
          <cell r="A1449" t="str">
            <v>45800300</v>
          </cell>
          <cell r="B1449" t="str">
            <v>BAR UPPER ELECTRODE ISOLATED VESSEL 621-</v>
          </cell>
          <cell r="C1449">
            <v>0</v>
          </cell>
          <cell r="D1449" t="str">
            <v>L</v>
          </cell>
        </row>
        <row r="1450">
          <cell r="A1450" t="str">
            <v>88050017</v>
          </cell>
          <cell r="B1450" t="str">
            <v>Coin de fixation  Prt: 11721942</v>
          </cell>
          <cell r="C1450">
            <v>0</v>
          </cell>
          <cell r="D1450" t="str">
            <v>L</v>
          </cell>
        </row>
        <row r="1451">
          <cell r="A1451" t="str">
            <v>57070015</v>
          </cell>
          <cell r="B1451" t="str">
            <v>MODULE ENTRER ANALO 6AG1331-7KB02-2AB0</v>
          </cell>
          <cell r="C1451">
            <v>0</v>
          </cell>
          <cell r="D1451" t="str">
            <v>L</v>
          </cell>
        </row>
        <row r="1452">
          <cell r="A1452" t="str">
            <v>91150023</v>
          </cell>
          <cell r="B1452" t="str">
            <v>ELECTROVANNE PARKER PHP2V -BV700EETG.26C</v>
          </cell>
          <cell r="C1452">
            <v>0</v>
          </cell>
          <cell r="D1452" t="str">
            <v>L</v>
          </cell>
        </row>
        <row r="1453">
          <cell r="A1453" t="str">
            <v>14020020</v>
          </cell>
          <cell r="B1453" t="str">
            <v>PLAQUES POS X planF/AA-363493</v>
          </cell>
          <cell r="C1453">
            <v>0</v>
          </cell>
          <cell r="D1453" t="str">
            <v>L</v>
          </cell>
        </row>
        <row r="1454">
          <cell r="A1454" t="str">
            <v>55010160</v>
          </cell>
          <cell r="B1454" t="str">
            <v>Mot-15kw1500trHaxe160B3</v>
          </cell>
          <cell r="C1454">
            <v>0</v>
          </cell>
          <cell r="D1454" t="str">
            <v>L</v>
          </cell>
        </row>
        <row r="1455">
          <cell r="A1455" t="str">
            <v>73010008</v>
          </cell>
          <cell r="B1455" t="str">
            <v>PRISE DE VIDE A BOULE DN100</v>
          </cell>
          <cell r="C1455">
            <v>0</v>
          </cell>
          <cell r="D1455" t="str">
            <v>L</v>
          </cell>
        </row>
        <row r="1456">
          <cell r="A1456" t="str">
            <v>55440037</v>
          </cell>
          <cell r="B1456" t="str">
            <v>Redresseur frein BS24</v>
          </cell>
          <cell r="C1456">
            <v>0</v>
          </cell>
          <cell r="D1456" t="str">
            <v>L</v>
          </cell>
        </row>
        <row r="1457">
          <cell r="A1457" t="str">
            <v>76340044</v>
          </cell>
          <cell r="B1457" t="str">
            <v>Pompe de prélevement Atex Type: N86KTE</v>
          </cell>
          <cell r="C1457">
            <v>1</v>
          </cell>
          <cell r="D1457" t="str">
            <v>L</v>
          </cell>
        </row>
        <row r="1458">
          <cell r="A1458" t="str">
            <v>54510033</v>
          </cell>
          <cell r="B1458" t="str">
            <v>CONDENSATEUR  68258588</v>
          </cell>
          <cell r="C1458">
            <v>0</v>
          </cell>
          <cell r="D1458" t="str">
            <v>L</v>
          </cell>
        </row>
        <row r="1459">
          <cell r="A1459" t="str">
            <v>59030028</v>
          </cell>
          <cell r="B1459" t="str">
            <v>CAPTEUR INDUCTIF NJ5-18GK-N-150</v>
          </cell>
          <cell r="C1459">
            <v>4</v>
          </cell>
          <cell r="D1459" t="str">
            <v>M</v>
          </cell>
        </row>
        <row r="1460">
          <cell r="A1460" t="str">
            <v>87310025</v>
          </cell>
          <cell r="B1460" t="str">
            <v>boite de jonction de cable VKK28014 ATEX</v>
          </cell>
          <cell r="C1460">
            <v>0</v>
          </cell>
          <cell r="D1460" t="str">
            <v>L</v>
          </cell>
        </row>
        <row r="1461">
          <cell r="A1461" t="str">
            <v>45800299</v>
          </cell>
          <cell r="B1461" t="str">
            <v>BAR LOWER ELECTRODE ISOLATED VESSEL 621-</v>
          </cell>
          <cell r="C1461">
            <v>0</v>
          </cell>
          <cell r="D1461" t="str">
            <v>L</v>
          </cell>
        </row>
        <row r="1462">
          <cell r="A1462" t="str">
            <v>71140003</v>
          </cell>
          <cell r="B1462" t="str">
            <v>RACLEUR TYPE:A POUR LARGEUR 1000 MM</v>
          </cell>
          <cell r="C1462">
            <v>0</v>
          </cell>
          <cell r="D1462" t="str">
            <v>L</v>
          </cell>
        </row>
        <row r="1463">
          <cell r="A1463" t="str">
            <v>91500149</v>
          </cell>
          <cell r="B1463" t="str">
            <v>Poulie moteur diaphragme 902130258-0254</v>
          </cell>
          <cell r="C1463">
            <v>1</v>
          </cell>
          <cell r="D1463" t="str">
            <v>L</v>
          </cell>
        </row>
        <row r="1464">
          <cell r="A1464" t="str">
            <v>60200006</v>
          </cell>
          <cell r="B1464" t="str">
            <v>TRANSMETTEUR DE PRESSION401002</v>
          </cell>
          <cell r="C1464">
            <v>2</v>
          </cell>
          <cell r="D1464" t="str">
            <v>L</v>
          </cell>
        </row>
        <row r="1465">
          <cell r="A1465" t="str">
            <v>45800128</v>
          </cell>
          <cell r="B1465" t="str">
            <v>MOT-RED 0.03KW/1350-3,5/BS04 31VD04LA4SP</v>
          </cell>
          <cell r="C1465">
            <v>0</v>
          </cell>
          <cell r="D1465" t="str">
            <v>L</v>
          </cell>
        </row>
        <row r="1466">
          <cell r="A1466" t="str">
            <v>83520000</v>
          </cell>
          <cell r="B1466" t="str">
            <v>Achat Consommables Industriel</v>
          </cell>
          <cell r="C1466">
            <v>9</v>
          </cell>
          <cell r="D1466" t="str">
            <v>H</v>
          </cell>
        </row>
        <row r="1467">
          <cell r="A1467" t="str">
            <v>79050018</v>
          </cell>
          <cell r="B1467" t="str">
            <v>Arbre 42-3/4 x 2-3/16 U 1 676,61 676,61</v>
          </cell>
          <cell r="C1467">
            <v>0</v>
          </cell>
          <cell r="D1467" t="str">
            <v>L</v>
          </cell>
        </row>
        <row r="1468">
          <cell r="A1468" t="str">
            <v>86020018</v>
          </cell>
          <cell r="B1468" t="str">
            <v>Racleur herse C1104</v>
          </cell>
          <cell r="C1468">
            <v>3</v>
          </cell>
          <cell r="D1468" t="str">
            <v>M</v>
          </cell>
        </row>
        <row r="1469">
          <cell r="A1469" t="str">
            <v>60510015</v>
          </cell>
          <cell r="B1469" t="str">
            <v>JOINT TORIQUE B30/KHZ-E-FLKFILT5</v>
          </cell>
          <cell r="C1469">
            <v>0</v>
          </cell>
          <cell r="D1469" t="str">
            <v>L</v>
          </cell>
        </row>
        <row r="1470">
          <cell r="A1470" t="str">
            <v>78610090</v>
          </cell>
          <cell r="B1470" t="str">
            <v>JEU DE JOINTS POUR VERIN PLB320-20</v>
          </cell>
          <cell r="C1470">
            <v>0</v>
          </cell>
          <cell r="D1470" t="str">
            <v>L</v>
          </cell>
        </row>
        <row r="1471">
          <cell r="A1471" t="str">
            <v>67110005</v>
          </cell>
          <cell r="B1471" t="str">
            <v>JEU 2 BAGUE ÉTANCHÉI P.RÉDUCTEUR B3SH-10</v>
          </cell>
          <cell r="C1471">
            <v>0</v>
          </cell>
          <cell r="D1471" t="str">
            <v>L</v>
          </cell>
        </row>
        <row r="1472">
          <cell r="A1472" t="str">
            <v>67370132</v>
          </cell>
          <cell r="B1472" t="str">
            <v>Accoup Neupex A180 Ø75H7/45H7</v>
          </cell>
          <cell r="C1472">
            <v>0</v>
          </cell>
          <cell r="D1472" t="str">
            <v>L</v>
          </cell>
        </row>
        <row r="1473">
          <cell r="A1473" t="str">
            <v>40400003</v>
          </cell>
          <cell r="B1473" t="str">
            <v>B20: 700ppm CO - 700ppm SO2 QS AZOTE</v>
          </cell>
          <cell r="C1473">
            <v>0</v>
          </cell>
          <cell r="D1473" t="str">
            <v>L</v>
          </cell>
        </row>
        <row r="1474">
          <cell r="A1474" t="str">
            <v>65040106</v>
          </cell>
          <cell r="B1474" t="str">
            <v>RLT a rotule 23040 CCK/C4 W33</v>
          </cell>
          <cell r="C1474">
            <v>0</v>
          </cell>
          <cell r="D1474" t="str">
            <v>L</v>
          </cell>
        </row>
        <row r="1475">
          <cell r="A1475" t="str">
            <v>78010006</v>
          </cell>
          <cell r="B1475" t="str">
            <v>Capteur de pression interne  compresseur</v>
          </cell>
          <cell r="C1475">
            <v>0</v>
          </cell>
          <cell r="D1475" t="str">
            <v>L</v>
          </cell>
        </row>
        <row r="1476">
          <cell r="A1476" t="str">
            <v>76340002</v>
          </cell>
          <cell r="B1476" t="str">
            <v>JEU DE SERRAGE 65 X 40</v>
          </cell>
          <cell r="C1476">
            <v>0</v>
          </cell>
          <cell r="D1476" t="str">
            <v>L</v>
          </cell>
        </row>
        <row r="1477">
          <cell r="A1477" t="str">
            <v>81020010</v>
          </cell>
          <cell r="B1477" t="str">
            <v>Piston 020000 54200 pos.103 Pompe U5.100</v>
          </cell>
          <cell r="C1477">
            <v>0</v>
          </cell>
          <cell r="D1477" t="str">
            <v>L</v>
          </cell>
        </row>
        <row r="1478">
          <cell r="A1478" t="str">
            <v>87020002</v>
          </cell>
          <cell r="B1478" t="str">
            <v>Sonde température galet four</v>
          </cell>
          <cell r="C1478">
            <v>0</v>
          </cell>
          <cell r="D1478" t="str">
            <v>L</v>
          </cell>
        </row>
        <row r="1479">
          <cell r="A1479" t="str">
            <v>89010132</v>
          </cell>
          <cell r="B1479" t="str">
            <v>TUYÈRE POUR CANON AIR  RE1.24</v>
          </cell>
          <cell r="C1479">
            <v>0</v>
          </cell>
          <cell r="D1479" t="str">
            <v>L</v>
          </cell>
        </row>
        <row r="1480">
          <cell r="A1480" t="str">
            <v>91500163</v>
          </cell>
          <cell r="B1480" t="str">
            <v>ARBRE DIAPHRAGME METRAL</v>
          </cell>
          <cell r="C1480">
            <v>0</v>
          </cell>
          <cell r="D1480" t="str">
            <v>L</v>
          </cell>
        </row>
        <row r="1481">
          <cell r="A1481" t="str">
            <v>60530036</v>
          </cell>
          <cell r="B1481" t="str">
            <v>POT D'ABSORPTION SO3 SIEMENS:1V1X-GL</v>
          </cell>
          <cell r="C1481">
            <v>0</v>
          </cell>
          <cell r="D1481" t="str">
            <v>L</v>
          </cell>
        </row>
        <row r="1482">
          <cell r="A1482" t="str">
            <v>67110015</v>
          </cell>
          <cell r="B1482" t="str">
            <v>JEU DE 2  BAGUES ÉTANCHÉITÉ RÉDU:B3SH-08</v>
          </cell>
          <cell r="C1482">
            <v>0</v>
          </cell>
          <cell r="D1482" t="str">
            <v>L</v>
          </cell>
        </row>
        <row r="1483">
          <cell r="A1483" t="str">
            <v>89010033</v>
          </cell>
          <cell r="B1483" t="str">
            <v>DISTRIBUTEUR HY-DIR K13.01.02</v>
          </cell>
          <cell r="C1483">
            <v>0</v>
          </cell>
          <cell r="D1483" t="str">
            <v>L</v>
          </cell>
        </row>
        <row r="1484">
          <cell r="A1484" t="str">
            <v>57080020</v>
          </cell>
          <cell r="B1484" t="str">
            <v>MODULE ANALO. SORTI 6ES7-332-5HD01-0ABO</v>
          </cell>
          <cell r="C1484">
            <v>0</v>
          </cell>
          <cell r="D1484" t="str">
            <v>L</v>
          </cell>
        </row>
        <row r="1485">
          <cell r="A1485" t="str">
            <v>54510013</v>
          </cell>
          <cell r="B1485" t="str">
            <v>THYRISTOR /DIODE TD140N 18K 64677004</v>
          </cell>
          <cell r="C1485">
            <v>0</v>
          </cell>
          <cell r="D1485" t="str">
            <v>L</v>
          </cell>
        </row>
        <row r="1486">
          <cell r="A1486" t="str">
            <v>87310022</v>
          </cell>
          <cell r="B1486" t="str">
            <v>Actuateur à l'air</v>
          </cell>
          <cell r="C1486">
            <v>0</v>
          </cell>
          <cell r="D1486" t="str">
            <v>L</v>
          </cell>
        </row>
        <row r="1487">
          <cell r="A1487" t="str">
            <v>76210005</v>
          </cell>
          <cell r="B1487" t="str">
            <v>BAVETTE V61 240 X 6200 MM LONG</v>
          </cell>
          <cell r="C1487">
            <v>0</v>
          </cell>
          <cell r="D1487" t="str">
            <v>L</v>
          </cell>
        </row>
        <row r="1488">
          <cell r="A1488" t="str">
            <v>54520001</v>
          </cell>
          <cell r="B1488" t="str">
            <v>Variateur micromaster 420, P=1,1KW</v>
          </cell>
          <cell r="C1488">
            <v>0</v>
          </cell>
          <cell r="D1488" t="str">
            <v>L</v>
          </cell>
        </row>
        <row r="1489">
          <cell r="A1489" t="str">
            <v>55010163</v>
          </cell>
          <cell r="B1489" t="str">
            <v>Mot-22kw3000trHaxe180B3</v>
          </cell>
          <cell r="C1489">
            <v>0</v>
          </cell>
          <cell r="D1489" t="str">
            <v>L</v>
          </cell>
        </row>
        <row r="1490">
          <cell r="A1490" t="str">
            <v>53130193</v>
          </cell>
          <cell r="B1490" t="str">
            <v>Bloc de contact LADS2</v>
          </cell>
          <cell r="C1490">
            <v>0</v>
          </cell>
          <cell r="D1490" t="str">
            <v>L</v>
          </cell>
        </row>
        <row r="1491">
          <cell r="A1491" t="str">
            <v>43200027</v>
          </cell>
          <cell r="B1491" t="str">
            <v>BAGUETTE CASTOLIN DIAM 3,2 SAFONTE DOUCE</v>
          </cell>
          <cell r="C1491">
            <v>0</v>
          </cell>
          <cell r="D1491" t="str">
            <v>L</v>
          </cell>
        </row>
        <row r="1492">
          <cell r="A1492" t="str">
            <v>86030004</v>
          </cell>
          <cell r="B1492" t="str">
            <v>Thermo-plongeur 859 750W 3X400 B11.02.15</v>
          </cell>
          <cell r="C1492">
            <v>0</v>
          </cell>
          <cell r="D1492" t="str">
            <v>L</v>
          </cell>
        </row>
        <row r="1493">
          <cell r="A1493" t="str">
            <v>53250191</v>
          </cell>
          <cell r="B1493" t="str">
            <v>Relais surcharge 3RB2056-1FC2 (50-200A)</v>
          </cell>
          <cell r="C1493">
            <v>1</v>
          </cell>
          <cell r="D1493" t="str">
            <v>L</v>
          </cell>
        </row>
        <row r="1494">
          <cell r="A1494" t="str">
            <v>76340036</v>
          </cell>
          <cell r="B1494" t="str">
            <v>COFFRET DE RACCORDEMENT FAK 0080-3G/D</v>
          </cell>
          <cell r="C1494">
            <v>0</v>
          </cell>
          <cell r="D1494" t="str">
            <v>L</v>
          </cell>
        </row>
        <row r="1495">
          <cell r="A1495" t="str">
            <v>78610091</v>
          </cell>
          <cell r="B1495" t="str">
            <v>VÉRIN PNEUMATIQUE 640596Z</v>
          </cell>
          <cell r="C1495">
            <v>0</v>
          </cell>
          <cell r="D1495" t="str">
            <v>L</v>
          </cell>
        </row>
        <row r="1496">
          <cell r="A1496" t="str">
            <v>20300019</v>
          </cell>
          <cell r="B1496" t="str">
            <v>Fer plat creusabro 100x10 Long 6M</v>
          </cell>
          <cell r="C1496">
            <v>0</v>
          </cell>
          <cell r="D1496" t="str">
            <v>L</v>
          </cell>
        </row>
        <row r="1497">
          <cell r="A1497" t="str">
            <v>42010045</v>
          </cell>
          <cell r="B1497" t="str">
            <v>MAPRO COFFRET TMFT 36</v>
          </cell>
          <cell r="C1497">
            <v>0</v>
          </cell>
          <cell r="D1497" t="str">
            <v>L</v>
          </cell>
        </row>
        <row r="1498">
          <cell r="A1498" t="str">
            <v>67370142</v>
          </cell>
          <cell r="B1498" t="str">
            <v>accouplement Rotex 42</v>
          </cell>
          <cell r="C1498">
            <v>0</v>
          </cell>
          <cell r="D1498" t="str">
            <v>L</v>
          </cell>
        </row>
        <row r="1499">
          <cell r="A1499" t="str">
            <v>47030008</v>
          </cell>
          <cell r="B1499" t="str">
            <v>silent bloc GERB W1-548</v>
          </cell>
          <cell r="C1499">
            <v>1</v>
          </cell>
          <cell r="D1499" t="str">
            <v>L</v>
          </cell>
        </row>
        <row r="1500">
          <cell r="A1500" t="str">
            <v>60150008</v>
          </cell>
          <cell r="B1500" t="str">
            <v>"LIMITEUR DE PRESSION MV63C-1/2""G HAVE</v>
          </cell>
          <cell r="C1500">
            <v>0</v>
          </cell>
          <cell r="D1500" t="str">
            <v>L</v>
          </cell>
        </row>
        <row r="1501">
          <cell r="A1501" t="str">
            <v>42100050</v>
          </cell>
          <cell r="B1501" t="str">
            <v>camera thermique</v>
          </cell>
          <cell r="C1501">
            <v>0</v>
          </cell>
          <cell r="D1501" t="str">
            <v>L</v>
          </cell>
        </row>
        <row r="1502">
          <cell r="A1502" t="str">
            <v>55800121</v>
          </cell>
          <cell r="B1502" t="str">
            <v>Motoréducteur WAF20DR63S2</v>
          </cell>
          <cell r="C1502">
            <v>0</v>
          </cell>
          <cell r="D1502" t="str">
            <v>L</v>
          </cell>
        </row>
        <row r="1503">
          <cell r="A1503" t="str">
            <v>42100043</v>
          </cell>
          <cell r="B1503" t="str">
            <v>bouloneuse 3/4 gds 18v105h boch</v>
          </cell>
          <cell r="C1503">
            <v>0</v>
          </cell>
          <cell r="D1503" t="str">
            <v>L</v>
          </cell>
        </row>
        <row r="1504">
          <cell r="A1504" t="str">
            <v>45310071</v>
          </cell>
          <cell r="B1504" t="str">
            <v>DUCT VAC LIFT 9800 S702917</v>
          </cell>
          <cell r="C1504">
            <v>0</v>
          </cell>
          <cell r="D1504" t="str">
            <v>L</v>
          </cell>
        </row>
        <row r="1505">
          <cell r="A1505" t="str">
            <v>45310159</v>
          </cell>
          <cell r="B1505" t="str">
            <v>Passage vide lift charge/analyseS702917</v>
          </cell>
          <cell r="C1505">
            <v>0</v>
          </cell>
          <cell r="D1505" t="str">
            <v>L</v>
          </cell>
        </row>
        <row r="1506">
          <cell r="A1506" t="str">
            <v>81020004</v>
          </cell>
          <cell r="B1506" t="str">
            <v>radiateur pompe vide beker</v>
          </cell>
          <cell r="C1506">
            <v>0</v>
          </cell>
          <cell r="D1506" t="str">
            <v>L</v>
          </cell>
        </row>
        <row r="1507">
          <cell r="A1507" t="str">
            <v>59300029</v>
          </cell>
          <cell r="B1507" t="str">
            <v>thermostat SSR-E6905</v>
          </cell>
          <cell r="C1507">
            <v>0</v>
          </cell>
          <cell r="D1507" t="str">
            <v>L</v>
          </cell>
        </row>
        <row r="1508">
          <cell r="A1508" t="str">
            <v>60200001</v>
          </cell>
          <cell r="B1508" t="str">
            <v>TRANSMETTEUR  PRESSIONMBS3050 060G3628</v>
          </cell>
          <cell r="C1508">
            <v>0</v>
          </cell>
          <cell r="D1508" t="str">
            <v>L</v>
          </cell>
        </row>
        <row r="1509">
          <cell r="A1509" t="str">
            <v>42010198</v>
          </cell>
          <cell r="B1509" t="str">
            <v>Malaxeur de béton portatif</v>
          </cell>
          <cell r="C1509">
            <v>0</v>
          </cell>
          <cell r="D1509" t="str">
            <v>L</v>
          </cell>
        </row>
        <row r="1510">
          <cell r="A1510" t="str">
            <v>81100003</v>
          </cell>
          <cell r="B1510" t="str">
            <v>POMPE ENGRENAGE NUE HP P1BAN2004HL10B0N</v>
          </cell>
          <cell r="C1510">
            <v>0</v>
          </cell>
          <cell r="D1510" t="str">
            <v>L</v>
          </cell>
        </row>
        <row r="1511">
          <cell r="A1511" t="str">
            <v>55010263</v>
          </cell>
          <cell r="B1511" t="str">
            <v>MOTEUR 5,5KW 4P 380/660V B5 H132 ROUL C3</v>
          </cell>
          <cell r="C1511">
            <v>2</v>
          </cell>
          <cell r="D1511" t="str">
            <v>L</v>
          </cell>
        </row>
        <row r="1512">
          <cell r="A1512" t="str">
            <v>55010266</v>
          </cell>
          <cell r="B1512" t="str">
            <v>MOTEUR 5,5KW 4P380/660V B5 H132 ROUL C3</v>
          </cell>
          <cell r="C1512">
            <v>0</v>
          </cell>
          <cell r="D1512" t="str">
            <v>L</v>
          </cell>
        </row>
        <row r="1513">
          <cell r="A1513" t="str">
            <v>55010267</v>
          </cell>
          <cell r="B1513" t="str">
            <v>MOTEUR 5,5KW 4P 380/660V B14 H132 ROUL C</v>
          </cell>
          <cell r="C1513">
            <v>0</v>
          </cell>
          <cell r="D1513" t="str">
            <v>L</v>
          </cell>
        </row>
        <row r="1514">
          <cell r="A1514" t="str">
            <v>76340052</v>
          </cell>
          <cell r="B1514" t="str">
            <v>JOINT D'ÉTANCHÉITÉ PLAT SORTIE MC 800</v>
          </cell>
          <cell r="C1514">
            <v>0</v>
          </cell>
          <cell r="D1514" t="str">
            <v>L</v>
          </cell>
        </row>
        <row r="1515">
          <cell r="A1515" t="str">
            <v>86030012</v>
          </cell>
          <cell r="B1515" t="str">
            <v>Vanne de débit SUN HYDRAULIQUE</v>
          </cell>
          <cell r="C1515">
            <v>0</v>
          </cell>
          <cell r="D1515" t="str">
            <v>L</v>
          </cell>
        </row>
        <row r="1516">
          <cell r="A1516" t="str">
            <v>14010009</v>
          </cell>
          <cell r="B1516" t="str">
            <v>PLAQUE REP:W6-AA/EA/OA-2111/W-FMU-29-</v>
          </cell>
          <cell r="C1516">
            <v>0</v>
          </cell>
          <cell r="D1516" t="str">
            <v>L</v>
          </cell>
        </row>
        <row r="1517">
          <cell r="A1517" t="str">
            <v>42200011</v>
          </cell>
          <cell r="B1517" t="str">
            <v>TREUIL DE 500 KG CABLE DE 50 M 220 V</v>
          </cell>
          <cell r="C1517">
            <v>0</v>
          </cell>
          <cell r="D1517" t="str">
            <v>L</v>
          </cell>
        </row>
        <row r="1518">
          <cell r="A1518" t="str">
            <v>20040013</v>
          </cell>
          <cell r="B1518" t="str">
            <v>TOLE ACIER ORDIANIRE  EP30MM 1000X2000</v>
          </cell>
          <cell r="C1518">
            <v>0</v>
          </cell>
          <cell r="D1518" t="str">
            <v>L</v>
          </cell>
        </row>
        <row r="1519">
          <cell r="A1519" t="str">
            <v>40400009</v>
          </cell>
          <cell r="B1519" t="str">
            <v>Bouteille Gaz combustible 50L 100% H2</v>
          </cell>
          <cell r="C1519">
            <v>0</v>
          </cell>
          <cell r="D1519" t="str">
            <v>L</v>
          </cell>
        </row>
        <row r="1520">
          <cell r="A1520" t="str">
            <v>91500150</v>
          </cell>
          <cell r="B1520" t="str">
            <v>Poulie tendeur diaphragme 902130259-0254</v>
          </cell>
          <cell r="C1520">
            <v>1</v>
          </cell>
          <cell r="D1520" t="str">
            <v>L</v>
          </cell>
        </row>
        <row r="1521">
          <cell r="A1521" t="str">
            <v>89010133</v>
          </cell>
          <cell r="B1521" t="str">
            <v>UNITÉ D'AÉRATION N° AR12516560 TYPE 188S</v>
          </cell>
          <cell r="C1521">
            <v>0</v>
          </cell>
          <cell r="D1521" t="str">
            <v>L</v>
          </cell>
        </row>
        <row r="1522">
          <cell r="A1522" t="str">
            <v>53300015</v>
          </cell>
          <cell r="B1522" t="str">
            <v>ARRÊT D'URGENCE XY2-CB30</v>
          </cell>
          <cell r="C1522">
            <v>0</v>
          </cell>
          <cell r="D1522" t="str">
            <v>L</v>
          </cell>
        </row>
        <row r="1523">
          <cell r="A1523" t="str">
            <v>59600158</v>
          </cell>
          <cell r="B1523" t="str">
            <v>Electrovanne SYJ314-5LOU-Q</v>
          </cell>
          <cell r="C1523">
            <v>0</v>
          </cell>
          <cell r="D1523" t="str">
            <v>L</v>
          </cell>
        </row>
        <row r="1524">
          <cell r="A1524" t="str">
            <v>67370079</v>
          </cell>
          <cell r="B1524" t="str">
            <v>JEU D'ÉLÉMENTS FLEXIBLE ACCOUP RWS 198</v>
          </cell>
          <cell r="C1524">
            <v>0</v>
          </cell>
          <cell r="D1524" t="str">
            <v>L</v>
          </cell>
        </row>
        <row r="1525">
          <cell r="A1525" t="str">
            <v>14010010</v>
          </cell>
          <cell r="B1525" t="str">
            <v>PLAQUE REP:X6-AA/EA/OA-2111/X-FMU29-</v>
          </cell>
          <cell r="C1525">
            <v>0</v>
          </cell>
          <cell r="D1525" t="str">
            <v>L</v>
          </cell>
        </row>
        <row r="1526">
          <cell r="A1526" t="str">
            <v>59050022</v>
          </cell>
          <cell r="B1526" t="str">
            <v>Détecteur inductif ID002A</v>
          </cell>
          <cell r="C1526">
            <v>1</v>
          </cell>
          <cell r="D1526" t="str">
            <v>L</v>
          </cell>
        </row>
        <row r="1527">
          <cell r="A1527" t="str">
            <v>55440027</v>
          </cell>
          <cell r="B1527" t="str">
            <v>"frein BE5A</v>
          </cell>
          <cell r="C1527">
            <v>0</v>
          </cell>
          <cell r="D1527" t="str">
            <v>L</v>
          </cell>
        </row>
        <row r="1528">
          <cell r="A1528" t="str">
            <v>14030011</v>
          </cell>
          <cell r="B1528" t="str">
            <v>Blindage corps broyeur cru Rep 1</v>
          </cell>
          <cell r="C1528">
            <v>1</v>
          </cell>
          <cell r="D1528" t="str">
            <v>L</v>
          </cell>
        </row>
        <row r="1529">
          <cell r="A1529" t="str">
            <v>71170017</v>
          </cell>
          <cell r="B1529" t="str">
            <v>TAMBOUR Com. DEVIATEUR SAC 150x850</v>
          </cell>
          <cell r="C1529">
            <v>1</v>
          </cell>
          <cell r="D1529" t="str">
            <v>L</v>
          </cell>
        </row>
        <row r="1530">
          <cell r="A1530" t="str">
            <v>53130162</v>
          </cell>
          <cell r="B1530" t="str">
            <v>Contacteur *E05*G/090203/3RT1046-1BB40</v>
          </cell>
          <cell r="C1530">
            <v>1</v>
          </cell>
          <cell r="D1530" t="str">
            <v>L</v>
          </cell>
        </row>
        <row r="1531">
          <cell r="A1531" t="str">
            <v>76340022</v>
          </cell>
          <cell r="B1531" t="str">
            <v>Sectionneur triphasé Moeller PKZ2</v>
          </cell>
          <cell r="C1531">
            <v>0</v>
          </cell>
          <cell r="D1531" t="str">
            <v>L</v>
          </cell>
        </row>
        <row r="1532">
          <cell r="A1532" t="str">
            <v>59060032</v>
          </cell>
          <cell r="B1532" t="str">
            <v>PHOTO-CELLULE VS18-2D5450/VE18-2044450</v>
          </cell>
          <cell r="C1532">
            <v>0</v>
          </cell>
          <cell r="D1532" t="str">
            <v>L</v>
          </cell>
        </row>
        <row r="1533">
          <cell r="A1533" t="str">
            <v>60150014</v>
          </cell>
          <cell r="B1533" t="str">
            <v>LIMITEUR DE PRESSION  VD/CTP05 (10-210BA</v>
          </cell>
          <cell r="C1533">
            <v>0</v>
          </cell>
          <cell r="D1533" t="str">
            <v>L</v>
          </cell>
        </row>
        <row r="1534">
          <cell r="A1534" t="str">
            <v>70010041</v>
          </cell>
          <cell r="B1534" t="str">
            <v>Douille du palier 74,5 code=30000439</v>
          </cell>
          <cell r="C1534">
            <v>0</v>
          </cell>
          <cell r="D1534" t="str">
            <v>L</v>
          </cell>
        </row>
        <row r="1535">
          <cell r="A1535" t="str">
            <v>14030023</v>
          </cell>
          <cell r="B1535" t="str">
            <v>Racleur chambre rejet broyeur cru</v>
          </cell>
          <cell r="C1535">
            <v>1</v>
          </cell>
          <cell r="D1535" t="str">
            <v>L</v>
          </cell>
        </row>
        <row r="1536">
          <cell r="A1536" t="str">
            <v>91300224</v>
          </cell>
          <cell r="B1536" t="str">
            <v>Roue 701259D</v>
          </cell>
          <cell r="C1536">
            <v>0</v>
          </cell>
          <cell r="D1536" t="str">
            <v>L</v>
          </cell>
        </row>
        <row r="1537">
          <cell r="A1537" t="str">
            <v>87310007</v>
          </cell>
          <cell r="B1537" t="str">
            <v>JOINT CLAPET EXPANSION BROYEUR CHARBON</v>
          </cell>
          <cell r="C1537">
            <v>0</v>
          </cell>
          <cell r="D1537" t="str">
            <v>L</v>
          </cell>
        </row>
        <row r="1538">
          <cell r="A1538" t="str">
            <v>54510080</v>
          </cell>
          <cell r="B1538" t="str">
            <v>MAIN CIRCUIT INTERFACE AINT-14C 68685826</v>
          </cell>
          <cell r="C1538">
            <v>0</v>
          </cell>
          <cell r="D1538" t="str">
            <v>L</v>
          </cell>
        </row>
        <row r="1539">
          <cell r="A1539" t="str">
            <v>23500018</v>
          </cell>
          <cell r="B1539" t="str">
            <v>Ringards 2.5m Ø22x1.5m-1/4M-M22x1.5mm</v>
          </cell>
          <cell r="C1539">
            <v>1</v>
          </cell>
          <cell r="D1539" t="str">
            <v>L</v>
          </cell>
        </row>
        <row r="1540">
          <cell r="A1540" t="str">
            <v>55440023</v>
          </cell>
          <cell r="B1540" t="str">
            <v>frein BE1B 10 N.m</v>
          </cell>
          <cell r="C1540">
            <v>0</v>
          </cell>
          <cell r="D1540" t="str">
            <v>L</v>
          </cell>
        </row>
        <row r="1541">
          <cell r="A1541" t="str">
            <v>55440043</v>
          </cell>
          <cell r="B1541" t="str">
            <v>Redresseur type :32 17350E00</v>
          </cell>
          <cell r="C1541">
            <v>0</v>
          </cell>
          <cell r="D1541" t="str">
            <v>L</v>
          </cell>
        </row>
        <row r="1542">
          <cell r="A1542" t="str">
            <v>91300225</v>
          </cell>
          <cell r="B1542" t="str">
            <v>Support 892820D</v>
          </cell>
          <cell r="C1542">
            <v>0</v>
          </cell>
          <cell r="D1542" t="str">
            <v>L</v>
          </cell>
        </row>
        <row r="1543">
          <cell r="A1543" t="str">
            <v>91300226</v>
          </cell>
          <cell r="B1543" t="str">
            <v>Support 892819D</v>
          </cell>
          <cell r="C1543">
            <v>1</v>
          </cell>
          <cell r="D1543" t="str">
            <v>L</v>
          </cell>
        </row>
        <row r="1544">
          <cell r="A1544" t="str">
            <v>90250067</v>
          </cell>
          <cell r="B1544" t="str">
            <v>GUIDE PISTON rep91105</v>
          </cell>
          <cell r="C1544">
            <v>0</v>
          </cell>
          <cell r="D1544" t="str">
            <v>L</v>
          </cell>
        </row>
        <row r="1545">
          <cell r="A1545" t="str">
            <v>67110023</v>
          </cell>
          <cell r="B1545" t="str">
            <v>JEUX JOINT P/REDUCTEUR FLENDER B3DH06</v>
          </cell>
          <cell r="C1545">
            <v>0</v>
          </cell>
          <cell r="D1545" t="str">
            <v>L</v>
          </cell>
        </row>
        <row r="1546">
          <cell r="A1546" t="str">
            <v>71170082</v>
          </cell>
          <cell r="B1546" t="str">
            <v>Tambour renvoie bande evacuation</v>
          </cell>
          <cell r="C1546">
            <v>1</v>
          </cell>
          <cell r="D1546" t="str">
            <v>L</v>
          </cell>
        </row>
        <row r="1547">
          <cell r="A1547" t="str">
            <v>76200069</v>
          </cell>
          <cell r="B1547" t="str">
            <v>Tambour commande doseur clinker N1105</v>
          </cell>
          <cell r="C1547">
            <v>0</v>
          </cell>
          <cell r="D1547" t="str">
            <v>L</v>
          </cell>
        </row>
        <row r="1548">
          <cell r="A1548" t="str">
            <v>91100422</v>
          </cell>
          <cell r="B1548" t="str">
            <v>Arbre-741974D</v>
          </cell>
          <cell r="C1548">
            <v>0</v>
          </cell>
          <cell r="D1548" t="str">
            <v>L</v>
          </cell>
        </row>
        <row r="1549">
          <cell r="A1549" t="str">
            <v>42010101</v>
          </cell>
          <cell r="B1549" t="str">
            <v>Coffret douille FACOM S.360DBO*4PB</v>
          </cell>
          <cell r="C1549">
            <v>0</v>
          </cell>
          <cell r="D1549" t="str">
            <v>L</v>
          </cell>
        </row>
        <row r="1550">
          <cell r="A1550" t="str">
            <v>60010042</v>
          </cell>
          <cell r="B1550" t="str">
            <v>SONDE TEMPÉRATURE PT100 PALIE LIB.N11.25</v>
          </cell>
          <cell r="C1550">
            <v>0</v>
          </cell>
          <cell r="D1550" t="str">
            <v>L</v>
          </cell>
        </row>
        <row r="1551">
          <cell r="A1551" t="str">
            <v>71240063</v>
          </cell>
          <cell r="B1551" t="str">
            <v>ROULEAU 630/795/89 DEVIATEUR AIGUILLEUR</v>
          </cell>
          <cell r="C1551">
            <v>1</v>
          </cell>
          <cell r="D1551" t="str">
            <v>L</v>
          </cell>
        </row>
        <row r="1552">
          <cell r="A1552" t="str">
            <v>67370100</v>
          </cell>
          <cell r="B1552" t="str">
            <v>Accouplement Rotex 90 60 / 70</v>
          </cell>
          <cell r="C1552">
            <v>0</v>
          </cell>
          <cell r="D1552" t="str">
            <v>L</v>
          </cell>
        </row>
        <row r="1553">
          <cell r="A1553" t="str">
            <v>71030060</v>
          </cell>
          <cell r="B1553" t="str">
            <v>BANDE  SF 300X13220mm 800916Z</v>
          </cell>
          <cell r="C1553">
            <v>2</v>
          </cell>
          <cell r="D1553" t="str">
            <v>L</v>
          </cell>
        </row>
        <row r="1554">
          <cell r="A1554" t="str">
            <v>20080007</v>
          </cell>
          <cell r="B1554" t="str">
            <v>CLINQUANT 3/10 LARG.200 MM</v>
          </cell>
          <cell r="C1554">
            <v>2</v>
          </cell>
          <cell r="D1554" t="str">
            <v>L</v>
          </cell>
        </row>
        <row r="1555">
          <cell r="A1555" t="str">
            <v>59310065</v>
          </cell>
          <cell r="B1555" t="str">
            <v>Pressostat gas type gw6000A4/2 HP1</v>
          </cell>
          <cell r="C1555">
            <v>1</v>
          </cell>
          <cell r="D1555" t="str">
            <v>L</v>
          </cell>
        </row>
        <row r="1556">
          <cell r="A1556" t="str">
            <v>71240148</v>
          </cell>
          <cell r="B1556" t="str">
            <v>Arbre déplaceur métal</v>
          </cell>
          <cell r="C1556">
            <v>0</v>
          </cell>
          <cell r="D1556" t="str">
            <v>L</v>
          </cell>
        </row>
        <row r="1557">
          <cell r="A1557" t="str">
            <v>91500044</v>
          </cell>
          <cell r="B1557" t="str">
            <v>GALETS COMBINÉS À SOUDER RÉGLABLES</v>
          </cell>
          <cell r="C1557">
            <v>1</v>
          </cell>
          <cell r="D1557" t="str">
            <v>L</v>
          </cell>
        </row>
        <row r="1558">
          <cell r="A1558" t="str">
            <v>45800174</v>
          </cell>
          <cell r="B1558" t="str">
            <v>TUYAU FLEXIBLE REF 16445550</v>
          </cell>
          <cell r="C1558">
            <v>0</v>
          </cell>
          <cell r="D1558" t="str">
            <v>L</v>
          </cell>
        </row>
        <row r="1559">
          <cell r="A1559" t="str">
            <v>91500080</v>
          </cell>
          <cell r="B1559" t="str">
            <v>Tambour de renvoi bande programmé</v>
          </cell>
          <cell r="C1559">
            <v>0</v>
          </cell>
          <cell r="D1559" t="str">
            <v>L</v>
          </cell>
        </row>
        <row r="1560">
          <cell r="A1560" t="str">
            <v>60010020</v>
          </cell>
          <cell r="B1560" t="str">
            <v>SONDE DE TEMPÉRATURE DE CONTRÔLE N11.21</v>
          </cell>
          <cell r="C1560">
            <v>1</v>
          </cell>
          <cell r="D1560" t="str">
            <v>L</v>
          </cell>
        </row>
        <row r="1561">
          <cell r="A1561" t="str">
            <v>54510014</v>
          </cell>
          <cell r="B1561" t="str">
            <v>THYRISTOR /DIODE M TD180N 16KOF 64635255</v>
          </cell>
          <cell r="C1561">
            <v>0</v>
          </cell>
          <cell r="D1561" t="str">
            <v>L</v>
          </cell>
        </row>
        <row r="1562">
          <cell r="A1562" t="str">
            <v>59600164</v>
          </cell>
          <cell r="B1562" t="str">
            <v>Electro-distrubuteur HAFNER MH511 121</v>
          </cell>
          <cell r="C1562">
            <v>0</v>
          </cell>
          <cell r="D1562" t="str">
            <v>L</v>
          </cell>
        </row>
        <row r="1563">
          <cell r="A1563" t="str">
            <v>57120015</v>
          </cell>
          <cell r="B1563" t="str">
            <v>RS 485 REPEATER REF 6ES7 972-0AA01-0XA0</v>
          </cell>
          <cell r="C1563">
            <v>0</v>
          </cell>
          <cell r="D1563" t="str">
            <v>L</v>
          </cell>
        </row>
        <row r="1564">
          <cell r="A1564" t="str">
            <v>65200135</v>
          </cell>
          <cell r="B1564" t="str">
            <v>Palier SNH 524 TS/N</v>
          </cell>
          <cell r="C1564">
            <v>0</v>
          </cell>
          <cell r="D1564" t="str">
            <v>L</v>
          </cell>
        </row>
        <row r="1565">
          <cell r="A1565" t="str">
            <v>59600098</v>
          </cell>
          <cell r="B1565" t="str">
            <v>ELECTROVANNE P2V-BV600EE  620136D</v>
          </cell>
          <cell r="C1565">
            <v>0</v>
          </cell>
          <cell r="D1565" t="str">
            <v>L</v>
          </cell>
        </row>
        <row r="1566">
          <cell r="A1566" t="str">
            <v>10300031</v>
          </cell>
          <cell r="B1566" t="str">
            <v>PLAQUE SUPER WOOL HT 1000*EP3*15M</v>
          </cell>
          <cell r="C1566">
            <v>0</v>
          </cell>
          <cell r="D1566" t="str">
            <v>L</v>
          </cell>
        </row>
        <row r="1567">
          <cell r="A1567" t="str">
            <v>50100014</v>
          </cell>
          <cell r="B1567" t="str">
            <v>Câble connecteur 0.29.673 pour pyromètre</v>
          </cell>
          <cell r="C1567">
            <v>1</v>
          </cell>
          <cell r="D1567" t="str">
            <v>L</v>
          </cell>
        </row>
        <row r="1568">
          <cell r="A1568" t="str">
            <v>42200002</v>
          </cell>
          <cell r="B1568" t="str">
            <v>Verin hydrauliq.simple effet 700br 35to</v>
          </cell>
          <cell r="C1568">
            <v>0</v>
          </cell>
          <cell r="D1568" t="str">
            <v>L</v>
          </cell>
        </row>
        <row r="1569">
          <cell r="A1569" t="str">
            <v>50350115</v>
          </cell>
          <cell r="B1569" t="str">
            <v>Distributeur 16 valves 7XV116.50-62</v>
          </cell>
          <cell r="C1569">
            <v>0</v>
          </cell>
          <cell r="D1569" t="str">
            <v>L</v>
          </cell>
        </row>
        <row r="1570">
          <cell r="A1570" t="str">
            <v>54510070</v>
          </cell>
          <cell r="B1570" t="str">
            <v>PANEL INTERFACE ADPI-01 SP KIT 68249694</v>
          </cell>
          <cell r="C1570">
            <v>0</v>
          </cell>
          <cell r="D1570" t="str">
            <v>L</v>
          </cell>
        </row>
        <row r="1571">
          <cell r="A1571" t="str">
            <v>78610195</v>
          </cell>
          <cell r="B1571" t="str">
            <v>ÉQUERRE 522434D rep 11</v>
          </cell>
          <cell r="C1571">
            <v>0</v>
          </cell>
          <cell r="D1571" t="str">
            <v>L</v>
          </cell>
        </row>
        <row r="1572">
          <cell r="A1572" t="str">
            <v>76340039</v>
          </cell>
          <cell r="B1572" t="str">
            <v>INTERRUPTEUR PRESSION 56-IS1000-01S-X215</v>
          </cell>
          <cell r="C1572">
            <v>0</v>
          </cell>
          <cell r="D1572" t="str">
            <v>L</v>
          </cell>
        </row>
        <row r="1573">
          <cell r="A1573" t="str">
            <v>90250026</v>
          </cell>
          <cell r="B1573" t="str">
            <v>CYLINDRE POMPE RINGARDAGE REP 3 REF 1218</v>
          </cell>
          <cell r="C1573">
            <v>2</v>
          </cell>
          <cell r="D1573" t="str">
            <v>L</v>
          </cell>
        </row>
        <row r="1574">
          <cell r="A1574" t="str">
            <v>59140004</v>
          </cell>
          <cell r="B1574" t="str">
            <v>ENCODER 10-11121-0100</v>
          </cell>
          <cell r="C1574">
            <v>0</v>
          </cell>
          <cell r="D1574" t="str">
            <v>L</v>
          </cell>
        </row>
        <row r="1575">
          <cell r="A1575" t="str">
            <v>70250004</v>
          </cell>
          <cell r="B1575" t="str">
            <v>CHAÎNE DE GRATTEUR PAS = 315 MM L=39,69M</v>
          </cell>
          <cell r="C1575">
            <v>0</v>
          </cell>
          <cell r="D1575" t="str">
            <v>L</v>
          </cell>
        </row>
        <row r="1576">
          <cell r="A1576" t="str">
            <v>65660004</v>
          </cell>
          <cell r="B1576" t="str">
            <v>GALET D4E  POUR ATM 1400X12600 D41</v>
          </cell>
          <cell r="C1576">
            <v>0</v>
          </cell>
          <cell r="D1576" t="str">
            <v>L</v>
          </cell>
        </row>
        <row r="1577">
          <cell r="A1577" t="str">
            <v>55010265</v>
          </cell>
          <cell r="B1577" t="str">
            <v>MOTEUR 5,5KW 2P 380/660V B3 H132 ROUL C3</v>
          </cell>
          <cell r="C1577">
            <v>0</v>
          </cell>
          <cell r="D1577" t="str">
            <v>L</v>
          </cell>
        </row>
        <row r="1578">
          <cell r="A1578" t="str">
            <v>60530041</v>
          </cell>
          <cell r="B1578" t="str">
            <v>SEALING DISC FOR B30</v>
          </cell>
          <cell r="C1578">
            <v>0</v>
          </cell>
          <cell r="D1578" t="str">
            <v>L</v>
          </cell>
        </row>
        <row r="1579">
          <cell r="A1579" t="str">
            <v>45800120</v>
          </cell>
          <cell r="B1579" t="str">
            <v>MODULE E/S SM 323</v>
          </cell>
          <cell r="C1579">
            <v>0</v>
          </cell>
          <cell r="D1579" t="str">
            <v>L</v>
          </cell>
        </row>
        <row r="1580">
          <cell r="A1580" t="str">
            <v>67450050</v>
          </cell>
          <cell r="B1580" t="str">
            <v>Élément pr accouplement ROTOFLEXI FRV-7</v>
          </cell>
          <cell r="C1580">
            <v>1</v>
          </cell>
          <cell r="D1580" t="str">
            <v>L</v>
          </cell>
        </row>
        <row r="1581">
          <cell r="A1581" t="str">
            <v>14030005</v>
          </cell>
          <cell r="B1581" t="str">
            <v>cassette 4 RM diam 854broyeur cru E112</v>
          </cell>
          <cell r="C1581">
            <v>1</v>
          </cell>
          <cell r="D1581" t="str">
            <v>L</v>
          </cell>
        </row>
        <row r="1582">
          <cell r="A1582" t="str">
            <v>59600167</v>
          </cell>
          <cell r="B1582" t="str">
            <v>Distributeur VFS320K-5YZD1-03F</v>
          </cell>
          <cell r="C1582">
            <v>0</v>
          </cell>
          <cell r="D1582" t="str">
            <v>L</v>
          </cell>
        </row>
        <row r="1583">
          <cell r="A1583" t="str">
            <v>55070019</v>
          </cell>
          <cell r="B1583" t="str">
            <v>Moto-reducteur 1,1kw/2700tr/  904458D</v>
          </cell>
          <cell r="C1583">
            <v>1</v>
          </cell>
          <cell r="D1583" t="str">
            <v>L</v>
          </cell>
        </row>
        <row r="1584">
          <cell r="A1584" t="str">
            <v>55010275</v>
          </cell>
          <cell r="B1584" t="str">
            <v>MOTEUR 4KW 4P 220/380V IP56 B5 IE2 H112</v>
          </cell>
          <cell r="C1584">
            <v>0</v>
          </cell>
          <cell r="D1584" t="str">
            <v>L</v>
          </cell>
        </row>
        <row r="1585">
          <cell r="A1585" t="str">
            <v>81100001</v>
          </cell>
          <cell r="B1585" t="str">
            <v>POMPE À ENGRENAGE SANS MOTEUR k13.01.02</v>
          </cell>
          <cell r="C1585">
            <v>0</v>
          </cell>
          <cell r="D1585" t="str">
            <v>L</v>
          </cell>
        </row>
        <row r="1586">
          <cell r="A1586" t="str">
            <v>55010171</v>
          </cell>
          <cell r="B1586" t="str">
            <v>Mot-4kw3000trHaxe160B3</v>
          </cell>
          <cell r="C1586">
            <v>0</v>
          </cell>
          <cell r="D1586" t="str">
            <v>L</v>
          </cell>
        </row>
        <row r="1587">
          <cell r="A1587" t="str">
            <v>45800255</v>
          </cell>
          <cell r="B1587" t="str">
            <v>Tube de filtre 11406050</v>
          </cell>
          <cell r="C1587">
            <v>1</v>
          </cell>
          <cell r="D1587" t="str">
            <v>L</v>
          </cell>
        </row>
        <row r="1588">
          <cell r="A1588" t="str">
            <v>54510086</v>
          </cell>
          <cell r="B1588" t="str">
            <v>R2 MOD AG8800-01-0078-3 ACS800-01-0009-3</v>
          </cell>
          <cell r="C1588">
            <v>0</v>
          </cell>
          <cell r="D1588" t="str">
            <v>L</v>
          </cell>
        </row>
        <row r="1589">
          <cell r="A1589" t="str">
            <v>59420003</v>
          </cell>
          <cell r="B1589" t="str">
            <v>BOBIN ELECTROVANNE CH-1290 VERSOIX</v>
          </cell>
          <cell r="C1589">
            <v>0</v>
          </cell>
          <cell r="D1589" t="str">
            <v>L</v>
          </cell>
        </row>
        <row r="1590">
          <cell r="A1590" t="str">
            <v>78040010</v>
          </cell>
          <cell r="B1590" t="str">
            <v>KIT REPAR VANNE THERMOSTATIQUE POSTE2064</v>
          </cell>
          <cell r="C1590">
            <v>0</v>
          </cell>
          <cell r="D1590" t="str">
            <v>L</v>
          </cell>
        </row>
        <row r="1591">
          <cell r="A1591" t="str">
            <v>53230192</v>
          </cell>
          <cell r="B1591" t="str">
            <v>DISJONCTEUR NSX250F SCHNEIDER</v>
          </cell>
          <cell r="C1591">
            <v>0</v>
          </cell>
          <cell r="D1591" t="str">
            <v>L</v>
          </cell>
        </row>
        <row r="1592">
          <cell r="A1592" t="str">
            <v>91100042</v>
          </cell>
          <cell r="B1592" t="str">
            <v>FLEXIBLE AIR ENSACHEUSE ROTATIVE 600654Z</v>
          </cell>
          <cell r="C1592">
            <v>0</v>
          </cell>
          <cell r="D1592" t="str">
            <v>L</v>
          </cell>
        </row>
        <row r="1593">
          <cell r="A1593" t="str">
            <v>20080004</v>
          </cell>
          <cell r="B1593" t="str">
            <v>CLINQUANT 5/100 LARG.200MM</v>
          </cell>
          <cell r="C1593">
            <v>2</v>
          </cell>
          <cell r="D1593" t="str">
            <v>L</v>
          </cell>
        </row>
        <row r="1594">
          <cell r="A1594" t="str">
            <v>45800032</v>
          </cell>
          <cell r="B1594" t="str">
            <v>CARTOUCHE PNEUMATIQUE COMPLETE RAI:13MM</v>
          </cell>
          <cell r="C1594">
            <v>1</v>
          </cell>
          <cell r="D1594" t="str">
            <v>L</v>
          </cell>
        </row>
        <row r="1595">
          <cell r="A1595" t="str">
            <v>20710004</v>
          </cell>
          <cell r="B1595" t="str">
            <v>BARRE EN TEFLON DIAM 50</v>
          </cell>
          <cell r="C1595">
            <v>0</v>
          </cell>
          <cell r="D1595" t="str">
            <v>L</v>
          </cell>
        </row>
        <row r="1596">
          <cell r="A1596" t="str">
            <v>40020005</v>
          </cell>
          <cell r="B1596" t="str">
            <v>CHARGE  OXYGENE 99.5% 200b 9m3</v>
          </cell>
          <cell r="C1596">
            <v>0</v>
          </cell>
          <cell r="D1596" t="str">
            <v>L</v>
          </cell>
        </row>
        <row r="1597">
          <cell r="A1597" t="str">
            <v>87220014</v>
          </cell>
          <cell r="B1597" t="str">
            <v>Boulon special fixation Prt:4423135</v>
          </cell>
          <cell r="C1597">
            <v>1</v>
          </cell>
          <cell r="D1597" t="str">
            <v>L</v>
          </cell>
        </row>
        <row r="1598">
          <cell r="A1598" t="str">
            <v>55010051</v>
          </cell>
          <cell r="B1598" t="str">
            <v>Mot-1,1kw/1000tr Haxe 90L</v>
          </cell>
          <cell r="C1598">
            <v>0</v>
          </cell>
          <cell r="D1598" t="str">
            <v>L</v>
          </cell>
        </row>
        <row r="1599">
          <cell r="A1599" t="str">
            <v>87010025</v>
          </cell>
          <cell r="B1599" t="str">
            <v>ELÉMENT FILTRANT Type:40 FLD 0120 G25</v>
          </cell>
          <cell r="C1599">
            <v>0</v>
          </cell>
          <cell r="D1599" t="str">
            <v>L</v>
          </cell>
        </row>
        <row r="1600">
          <cell r="A1600" t="str">
            <v>57010021</v>
          </cell>
          <cell r="B1600" t="str">
            <v>Automate vrac Easy 821-DC-TC</v>
          </cell>
          <cell r="C1600">
            <v>0</v>
          </cell>
          <cell r="D1600" t="str">
            <v>L</v>
          </cell>
        </row>
        <row r="1601">
          <cell r="A1601" t="str">
            <v>91500154</v>
          </cell>
          <cell r="B1601" t="str">
            <v>Tambour de commande bande introducteur</v>
          </cell>
          <cell r="C1601">
            <v>1</v>
          </cell>
          <cell r="D1601" t="str">
            <v>L</v>
          </cell>
        </row>
        <row r="1602">
          <cell r="A1602" t="str">
            <v>91100471</v>
          </cell>
          <cell r="B1602" t="str">
            <v>DOUILLE 731721D  rep 18</v>
          </cell>
          <cell r="C1602">
            <v>0</v>
          </cell>
          <cell r="D1602" t="str">
            <v>L</v>
          </cell>
        </row>
        <row r="1603">
          <cell r="A1603" t="str">
            <v>76340030</v>
          </cell>
          <cell r="B1603" t="str">
            <v>ROTULE D'ARTIC. INA GE60 AW</v>
          </cell>
          <cell r="C1603">
            <v>0</v>
          </cell>
          <cell r="D1603" t="str">
            <v>L</v>
          </cell>
        </row>
        <row r="1604">
          <cell r="A1604" t="str">
            <v>89010086</v>
          </cell>
          <cell r="B1604" t="str">
            <v>MANO-CONT HEDE 10A1-2X/100/K41G24/1/V</v>
          </cell>
          <cell r="C1604">
            <v>0</v>
          </cell>
          <cell r="D1604" t="str">
            <v>L</v>
          </cell>
        </row>
        <row r="1605">
          <cell r="A1605" t="str">
            <v>89010087</v>
          </cell>
          <cell r="B1605" t="str">
            <v>MANOCONTACTEUR AVEC INDICATION OPTIQUE</v>
          </cell>
          <cell r="C1605">
            <v>0</v>
          </cell>
          <cell r="D1605" t="str">
            <v>L</v>
          </cell>
        </row>
        <row r="1606">
          <cell r="A1606" t="str">
            <v>45310164</v>
          </cell>
          <cell r="B1606" t="str">
            <v>Flat cable linking GenX rack S705200</v>
          </cell>
          <cell r="C1606">
            <v>0</v>
          </cell>
          <cell r="D1606" t="str">
            <v>L</v>
          </cell>
        </row>
        <row r="1607">
          <cell r="A1607" t="str">
            <v>65200139</v>
          </cell>
          <cell r="B1607" t="str">
            <v>Palier 722522 B</v>
          </cell>
          <cell r="C1607">
            <v>0</v>
          </cell>
          <cell r="D1607" t="str">
            <v>L</v>
          </cell>
        </row>
        <row r="1608">
          <cell r="A1608" t="str">
            <v>71030036</v>
          </cell>
          <cell r="B1608" t="str">
            <v>BANDE DE SF 1000x4180 2EP125/3015 CSF</v>
          </cell>
          <cell r="C1608">
            <v>1</v>
          </cell>
          <cell r="D1608" t="str">
            <v>L</v>
          </cell>
        </row>
        <row r="1609">
          <cell r="A1609" t="str">
            <v>55800089</v>
          </cell>
          <cell r="B1609" t="str">
            <v>MR-1,1kw-1410/214tr-xx-xx</v>
          </cell>
          <cell r="C1609">
            <v>0</v>
          </cell>
          <cell r="D1609" t="str">
            <v>L</v>
          </cell>
        </row>
        <row r="1610">
          <cell r="A1610" t="str">
            <v>45340002</v>
          </cell>
          <cell r="B1610" t="str">
            <v>COUVERCLE POUR CERUSET 50ML PL/OR95%</v>
          </cell>
          <cell r="C1610">
            <v>0</v>
          </cell>
          <cell r="D1610" t="str">
            <v>L</v>
          </cell>
        </row>
        <row r="1611">
          <cell r="A1611" t="str">
            <v>60520002</v>
          </cell>
          <cell r="B1611" t="str">
            <v>CARTE MMC 128 MB 6AV6671-1CB00-0AX2</v>
          </cell>
          <cell r="C1611">
            <v>0</v>
          </cell>
          <cell r="D1611" t="str">
            <v>L</v>
          </cell>
        </row>
        <row r="1612">
          <cell r="A1612" t="str">
            <v>91130053</v>
          </cell>
          <cell r="B1612" t="str">
            <v>Levier 542104D Rep8</v>
          </cell>
          <cell r="C1612">
            <v>0</v>
          </cell>
          <cell r="D1612" t="str">
            <v>L</v>
          </cell>
        </row>
        <row r="1613">
          <cell r="A1613" t="str">
            <v>23400026</v>
          </cell>
          <cell r="B1613" t="str">
            <v>clapet anti-retour SS-6C2-10 (10PSI)</v>
          </cell>
          <cell r="C1613">
            <v>0</v>
          </cell>
          <cell r="D1613" t="str">
            <v>L</v>
          </cell>
        </row>
        <row r="1614">
          <cell r="A1614" t="str">
            <v>74010029</v>
          </cell>
          <cell r="B1614" t="str">
            <v>Garniture mécanique rep 433.01 KSB</v>
          </cell>
          <cell r="C1614">
            <v>1</v>
          </cell>
          <cell r="D1614" t="str">
            <v>L</v>
          </cell>
        </row>
        <row r="1615">
          <cell r="A1615" t="str">
            <v>86110001</v>
          </cell>
          <cell r="B1615" t="str">
            <v>BARREAUX 60/30/78/2280</v>
          </cell>
          <cell r="C1615">
            <v>3</v>
          </cell>
          <cell r="D1615" t="str">
            <v>M</v>
          </cell>
        </row>
        <row r="1616">
          <cell r="A1616" t="str">
            <v>91100470</v>
          </cell>
          <cell r="B1616" t="str">
            <v>BRIDE/FLASQUE 543016D rep 17</v>
          </cell>
          <cell r="C1616">
            <v>0</v>
          </cell>
          <cell r="D1616" t="str">
            <v>L</v>
          </cell>
        </row>
        <row r="1617">
          <cell r="A1617" t="str">
            <v>65040063</v>
          </cell>
          <cell r="B1617" t="str">
            <v>RLT a rotule 22228 CCK/W33</v>
          </cell>
          <cell r="C1617">
            <v>2</v>
          </cell>
          <cell r="D1617" t="str">
            <v>L</v>
          </cell>
        </row>
        <row r="1618">
          <cell r="A1618" t="str">
            <v>55010154</v>
          </cell>
          <cell r="B1618" t="str">
            <v>Mot-11kw1500trHaxe160B3</v>
          </cell>
          <cell r="C1618">
            <v>0</v>
          </cell>
          <cell r="D1618" t="str">
            <v>L</v>
          </cell>
        </row>
        <row r="1619">
          <cell r="A1619" t="str">
            <v>55120004</v>
          </cell>
          <cell r="B1619" t="str">
            <v>MOT.11kw/1470tr/M3BP 160 MLA4/B3</v>
          </cell>
          <cell r="C1619">
            <v>0</v>
          </cell>
          <cell r="D1619" t="str">
            <v>L</v>
          </cell>
        </row>
        <row r="1620">
          <cell r="A1620" t="str">
            <v>45800244</v>
          </cell>
          <cell r="B1620" t="str">
            <v>JOINT PROFILE</v>
          </cell>
          <cell r="C1620">
            <v>0</v>
          </cell>
          <cell r="D1620" t="str">
            <v>L</v>
          </cell>
        </row>
        <row r="1621">
          <cell r="A1621" t="str">
            <v>71030027</v>
          </cell>
          <cell r="B1621" t="str">
            <v>BANDE DE SF 800x4790 2EP 125 3015 CSF</v>
          </cell>
          <cell r="C1621">
            <v>0</v>
          </cell>
          <cell r="D1621" t="str">
            <v>L</v>
          </cell>
        </row>
        <row r="1622">
          <cell r="A1622" t="str">
            <v>91130082</v>
          </cell>
          <cell r="B1622" t="str">
            <v>Bloc 542427D rep 2</v>
          </cell>
          <cell r="C1622">
            <v>0</v>
          </cell>
          <cell r="D1622" t="str">
            <v>L</v>
          </cell>
        </row>
        <row r="1623">
          <cell r="A1623" t="str">
            <v>60530017</v>
          </cell>
          <cell r="B1623" t="str">
            <v>ELEMENT CHAUFFANT FE2 230V 2101403005</v>
          </cell>
          <cell r="C1623">
            <v>0</v>
          </cell>
          <cell r="D1623" t="str">
            <v>L</v>
          </cell>
        </row>
        <row r="1624">
          <cell r="A1624" t="str">
            <v>71030067</v>
          </cell>
          <cell r="B1624" t="str">
            <v>BANDE SF 800X4095 PALATISEUR  800168D</v>
          </cell>
          <cell r="C1624">
            <v>2</v>
          </cell>
          <cell r="D1624" t="str">
            <v>L</v>
          </cell>
        </row>
        <row r="1625">
          <cell r="A1625" t="str">
            <v>76340038</v>
          </cell>
          <cell r="B1625" t="str">
            <v>SOUPAPE VH212-F02</v>
          </cell>
          <cell r="C1625">
            <v>0</v>
          </cell>
          <cell r="D1625" t="str">
            <v>L</v>
          </cell>
        </row>
        <row r="1626">
          <cell r="A1626" t="str">
            <v>23390062</v>
          </cell>
          <cell r="B1626" t="str">
            <v>Vanne pneumatique PA15S</v>
          </cell>
          <cell r="C1626">
            <v>0</v>
          </cell>
          <cell r="D1626" t="str">
            <v>L</v>
          </cell>
        </row>
        <row r="1627">
          <cell r="A1627" t="str">
            <v>60530029</v>
          </cell>
          <cell r="B1627" t="str">
            <v>HEATING UNIT BS2000-7 FOR B30</v>
          </cell>
          <cell r="C1627">
            <v>0</v>
          </cell>
          <cell r="D1627" t="str">
            <v>L</v>
          </cell>
        </row>
        <row r="1628">
          <cell r="A1628" t="str">
            <v>20060003</v>
          </cell>
          <cell r="B1628" t="str">
            <v>TOLE INOX 304-1000x2000 EP6MM</v>
          </cell>
          <cell r="C1628">
            <v>1</v>
          </cell>
          <cell r="D1628" t="str">
            <v>L</v>
          </cell>
        </row>
        <row r="1629">
          <cell r="A1629" t="str">
            <v>45330004</v>
          </cell>
          <cell r="B1629" t="str">
            <v>MOTEUR VENTILATEUR POUR ETUVE XU490</v>
          </cell>
          <cell r="C1629">
            <v>0</v>
          </cell>
          <cell r="D1629" t="str">
            <v>L</v>
          </cell>
        </row>
        <row r="1630">
          <cell r="A1630" t="str">
            <v>45800254</v>
          </cell>
          <cell r="B1630" t="str">
            <v>Tube de filtre 11406030</v>
          </cell>
          <cell r="C1630">
            <v>1</v>
          </cell>
          <cell r="D1630" t="str">
            <v>L</v>
          </cell>
        </row>
        <row r="1631">
          <cell r="A1631" t="str">
            <v>67110004</v>
          </cell>
          <cell r="B1631" t="str">
            <v>JEU 2 BAGUES ÉTAN. P RÉDUCTEUR B3SH-07</v>
          </cell>
          <cell r="C1631">
            <v>0</v>
          </cell>
          <cell r="D1631" t="str">
            <v>L</v>
          </cell>
        </row>
        <row r="1632">
          <cell r="A1632" t="str">
            <v>67450037</v>
          </cell>
          <cell r="B1632" t="str">
            <v>JOINT ROTEX ERV DN125 PN16</v>
          </cell>
          <cell r="C1632">
            <v>1</v>
          </cell>
          <cell r="D1632" t="str">
            <v>L</v>
          </cell>
        </row>
        <row r="1633">
          <cell r="A1633" t="str">
            <v>45800114</v>
          </cell>
          <cell r="B1633" t="str">
            <v>MANOCONTACTEUR TYPE DS417-240/V2</v>
          </cell>
          <cell r="C1633">
            <v>0</v>
          </cell>
          <cell r="D1633" t="str">
            <v>L</v>
          </cell>
        </row>
        <row r="1634">
          <cell r="A1634" t="str">
            <v>87220037</v>
          </cell>
          <cell r="B1634" t="str">
            <v>Raccord (2.1.1 à 2.1.4) pour  conduite</v>
          </cell>
          <cell r="C1634">
            <v>0</v>
          </cell>
          <cell r="D1634" t="str">
            <v>L</v>
          </cell>
        </row>
        <row r="1635">
          <cell r="A1635" t="str">
            <v>57070025</v>
          </cell>
          <cell r="B1635" t="str">
            <v>MODULE IP67 16IN/OUT *X67DM1321.L08</v>
          </cell>
          <cell r="C1635">
            <v>0</v>
          </cell>
          <cell r="D1635" t="str">
            <v>L</v>
          </cell>
        </row>
        <row r="1636">
          <cell r="A1636" t="str">
            <v>45800247</v>
          </cell>
          <cell r="B1636" t="str">
            <v>Raccord pneumatique PRP, aération de la</v>
          </cell>
          <cell r="C1636">
            <v>0</v>
          </cell>
          <cell r="D1636" t="str">
            <v>L</v>
          </cell>
        </row>
        <row r="1637">
          <cell r="A1637" t="str">
            <v>55070014</v>
          </cell>
          <cell r="B1637" t="str">
            <v>MOT-RED 0.37KW/1380-60tr/R17DRS71S4</v>
          </cell>
          <cell r="C1637">
            <v>0</v>
          </cell>
          <cell r="D1637" t="str">
            <v>L</v>
          </cell>
        </row>
        <row r="1638">
          <cell r="A1638" t="str">
            <v>87240017</v>
          </cell>
          <cell r="B1638" t="str">
            <v>VANNE DE PRESSION 756 DBDS10P1X/100</v>
          </cell>
          <cell r="C1638">
            <v>0</v>
          </cell>
          <cell r="D1638" t="str">
            <v>L</v>
          </cell>
        </row>
        <row r="1639">
          <cell r="A1639" t="str">
            <v>14010015</v>
          </cell>
          <cell r="B1639" t="str">
            <v>PLAQUE REP: Y-AA/EA/NB-1536/Y-FM-11</v>
          </cell>
          <cell r="C1639">
            <v>0</v>
          </cell>
          <cell r="D1639" t="str">
            <v>L</v>
          </cell>
        </row>
        <row r="1640">
          <cell r="A1640" t="str">
            <v>45800298</v>
          </cell>
          <cell r="B1640" t="str">
            <v>BAR ELECTRODE VESSEL 621-605-874</v>
          </cell>
          <cell r="C1640">
            <v>0</v>
          </cell>
          <cell r="D1640" t="str">
            <v>L</v>
          </cell>
        </row>
        <row r="1641">
          <cell r="A1641" t="str">
            <v>53510008</v>
          </cell>
          <cell r="B1641" t="str">
            <v>Carte automatisme porte</v>
          </cell>
          <cell r="C1641">
            <v>0</v>
          </cell>
          <cell r="D1641" t="str">
            <v>L</v>
          </cell>
        </row>
        <row r="1642">
          <cell r="A1642" t="str">
            <v>89010056</v>
          </cell>
          <cell r="B1642" t="str">
            <v>FILTRE K13.01.02: 01E.0900.10VG.30.E.P</v>
          </cell>
          <cell r="C1642">
            <v>4</v>
          </cell>
          <cell r="D1642" t="str">
            <v>M</v>
          </cell>
        </row>
        <row r="1643">
          <cell r="A1643" t="str">
            <v>23200007</v>
          </cell>
          <cell r="B1643" t="str">
            <v>VANNE À SOUPAPE DN80</v>
          </cell>
          <cell r="C1643">
            <v>0</v>
          </cell>
          <cell r="D1643" t="str">
            <v>L</v>
          </cell>
        </row>
        <row r="1644">
          <cell r="A1644" t="str">
            <v>60340027</v>
          </cell>
          <cell r="B1644" t="str">
            <v>Contrôleur de débit cent lubrification</v>
          </cell>
          <cell r="C1644">
            <v>0</v>
          </cell>
          <cell r="D1644" t="str">
            <v>L</v>
          </cell>
        </row>
        <row r="1645">
          <cell r="A1645" t="str">
            <v>91100043</v>
          </cell>
          <cell r="B1645" t="str">
            <v>TUYAU REF 600666Z</v>
          </cell>
          <cell r="C1645">
            <v>0</v>
          </cell>
          <cell r="D1645" t="str">
            <v>L</v>
          </cell>
        </row>
        <row r="1646">
          <cell r="A1646" t="str">
            <v>89010009</v>
          </cell>
          <cell r="B1646" t="str">
            <v>BLOC DE SURETÉ</v>
          </cell>
          <cell r="C1646">
            <v>0</v>
          </cell>
          <cell r="D1646" t="str">
            <v>L</v>
          </cell>
        </row>
        <row r="1647">
          <cell r="A1647" t="str">
            <v>65040105</v>
          </cell>
          <cell r="B1647" t="str">
            <v>RLT a rotule 23040 CC/W33</v>
          </cell>
          <cell r="C1647">
            <v>0</v>
          </cell>
          <cell r="D1647" t="str">
            <v>L</v>
          </cell>
        </row>
        <row r="1648">
          <cell r="A1648" t="str">
            <v>53500015</v>
          </cell>
          <cell r="B1648" t="str">
            <v>ICV IM 40IIIC M1S</v>
          </cell>
          <cell r="C1648">
            <v>0</v>
          </cell>
          <cell r="D1648" t="str">
            <v>L</v>
          </cell>
        </row>
        <row r="1649">
          <cell r="A1649" t="str">
            <v>65040064</v>
          </cell>
          <cell r="B1649" t="str">
            <v>RLT a rotule 22228CCK/C3W33</v>
          </cell>
          <cell r="C1649">
            <v>0</v>
          </cell>
          <cell r="D1649" t="str">
            <v>L</v>
          </cell>
        </row>
        <row r="1650">
          <cell r="A1650" t="str">
            <v>57090026</v>
          </cell>
          <cell r="B1650" t="str">
            <v>MODULE DE SCALANCE Réf : 9922GA</v>
          </cell>
          <cell r="C1650">
            <v>0</v>
          </cell>
          <cell r="D1650" t="str">
            <v>L</v>
          </cell>
        </row>
        <row r="1651">
          <cell r="A1651" t="str">
            <v>55200004</v>
          </cell>
          <cell r="B1651" t="str">
            <v>Moteur N112ML8VC-B5 enro cable jeteur</v>
          </cell>
          <cell r="C1651">
            <v>0</v>
          </cell>
          <cell r="D1651" t="str">
            <v>L</v>
          </cell>
        </row>
        <row r="1652">
          <cell r="A1652" t="str">
            <v>59050020</v>
          </cell>
          <cell r="B1652" t="str">
            <v>Détec inductif Ni40U-CP40-AP6X2/S97/3D</v>
          </cell>
          <cell r="C1652">
            <v>2</v>
          </cell>
          <cell r="D1652" t="str">
            <v>L</v>
          </cell>
        </row>
        <row r="1653">
          <cell r="A1653" t="str">
            <v>71170081</v>
          </cell>
          <cell r="B1653" t="str">
            <v>Tambour commande bande évacuation</v>
          </cell>
          <cell r="C1653">
            <v>0</v>
          </cell>
          <cell r="D1653" t="str">
            <v>L</v>
          </cell>
        </row>
        <row r="1654">
          <cell r="A1654" t="str">
            <v>73030010</v>
          </cell>
          <cell r="B1654" t="str">
            <v>CARTOUCHE FILTRE HDRAULIQUE 5000 BALYEUS</v>
          </cell>
          <cell r="C1654">
            <v>0</v>
          </cell>
          <cell r="D1654" t="str">
            <v>L</v>
          </cell>
        </row>
        <row r="1655">
          <cell r="A1655" t="str">
            <v>55010207</v>
          </cell>
          <cell r="B1655" t="str">
            <v>Mot-11kw3000trHaxe160B5</v>
          </cell>
          <cell r="C1655">
            <v>0</v>
          </cell>
          <cell r="D1655" t="str">
            <v>L</v>
          </cell>
        </row>
        <row r="1656">
          <cell r="A1656" t="str">
            <v>91130061</v>
          </cell>
          <cell r="B1656" t="str">
            <v>Levier 541470D Rep 10</v>
          </cell>
          <cell r="C1656">
            <v>0</v>
          </cell>
          <cell r="D1656" t="str">
            <v>L</v>
          </cell>
        </row>
        <row r="1657">
          <cell r="A1657" t="str">
            <v>71030049</v>
          </cell>
          <cell r="B1657" t="str">
            <v>BANDE SANS FIN 1000 X 7600 MM</v>
          </cell>
          <cell r="C1657">
            <v>0</v>
          </cell>
          <cell r="D1657" t="str">
            <v>L</v>
          </cell>
        </row>
        <row r="1658">
          <cell r="A1658" t="str">
            <v>67370099</v>
          </cell>
          <cell r="B1658" t="str">
            <v>Accouplement Rotex 48</v>
          </cell>
          <cell r="C1658">
            <v>2</v>
          </cell>
          <cell r="D1658" t="str">
            <v>L</v>
          </cell>
        </row>
        <row r="1659">
          <cell r="A1659" t="str">
            <v>60200021</v>
          </cell>
          <cell r="B1659" t="str">
            <v>transmetteur isol galvanique DAT2065</v>
          </cell>
          <cell r="C1659">
            <v>0</v>
          </cell>
          <cell r="D1659" t="str">
            <v>L</v>
          </cell>
        </row>
        <row r="1660">
          <cell r="A1660" t="str">
            <v>59600097</v>
          </cell>
          <cell r="B1660" t="str">
            <v>ELECTROVANNE  JOUCOMATIC COMPLET 620149D</v>
          </cell>
          <cell r="C1660">
            <v>0</v>
          </cell>
          <cell r="D1660" t="str">
            <v>L</v>
          </cell>
        </row>
        <row r="1661">
          <cell r="A1661" t="str">
            <v>75020066</v>
          </cell>
          <cell r="B1661" t="str">
            <v>LIMITEUR ELECTR MEC PALAN VZ4160S/1F45SO</v>
          </cell>
          <cell r="C1661">
            <v>0</v>
          </cell>
          <cell r="D1661" t="str">
            <v>L</v>
          </cell>
        </row>
        <row r="1662">
          <cell r="A1662" t="str">
            <v>55010168</v>
          </cell>
          <cell r="B1662" t="str">
            <v>Mot-4kw1500trHaxe112B3</v>
          </cell>
          <cell r="C1662">
            <v>1</v>
          </cell>
          <cell r="D1662" t="str">
            <v>L</v>
          </cell>
        </row>
        <row r="1663">
          <cell r="A1663" t="str">
            <v>79010001</v>
          </cell>
          <cell r="B1663" t="str">
            <v>TURBINE 660228D</v>
          </cell>
          <cell r="C1663">
            <v>1</v>
          </cell>
          <cell r="D1663" t="str">
            <v>L</v>
          </cell>
        </row>
        <row r="1664">
          <cell r="A1664" t="str">
            <v>59420035</v>
          </cell>
          <cell r="B1664" t="str">
            <v>RESSORT DE FERMETURE LF2/LF3 51071196B1</v>
          </cell>
          <cell r="C1664">
            <v>0</v>
          </cell>
          <cell r="D1664" t="str">
            <v>L</v>
          </cell>
        </row>
        <row r="1665">
          <cell r="A1665" t="str">
            <v>60010041</v>
          </cell>
          <cell r="B1665" t="str">
            <v>SONDE TEMPÉRATURE POUT GALET REF5090760</v>
          </cell>
          <cell r="C1665">
            <v>1</v>
          </cell>
          <cell r="D1665" t="str">
            <v>L</v>
          </cell>
        </row>
        <row r="1666">
          <cell r="A1666" t="str">
            <v>53080018</v>
          </cell>
          <cell r="B1666" t="str">
            <v>CARTE PHOENIX CONTACT UMK-SE 11.25-1</v>
          </cell>
          <cell r="C1666">
            <v>0</v>
          </cell>
          <cell r="D1666" t="str">
            <v>L</v>
          </cell>
        </row>
        <row r="1667">
          <cell r="A1667" t="str">
            <v>71030046</v>
          </cell>
          <cell r="B1667" t="str">
            <v>BANDE SANs FIN 1000 X 6600mm 3P4+2 EP400</v>
          </cell>
          <cell r="C1667">
            <v>4</v>
          </cell>
          <cell r="D1667" t="str">
            <v>M</v>
          </cell>
        </row>
        <row r="1668">
          <cell r="A1668" t="str">
            <v>14010013</v>
          </cell>
          <cell r="B1668" t="str">
            <v>PLAQUE REP: W-AA/EA/NB-2386/W-FM-11</v>
          </cell>
          <cell r="C1668">
            <v>0</v>
          </cell>
          <cell r="D1668" t="str">
            <v>L</v>
          </cell>
        </row>
        <row r="1669">
          <cell r="A1669" t="str">
            <v>71170079</v>
          </cell>
          <cell r="B1669" t="str">
            <v>Tambour de commande bande fixe R2113</v>
          </cell>
          <cell r="C1669">
            <v>0</v>
          </cell>
          <cell r="D1669" t="str">
            <v>L</v>
          </cell>
        </row>
        <row r="1670">
          <cell r="A1670" t="str">
            <v>76340018</v>
          </cell>
          <cell r="B1670" t="str">
            <v>Bague d'étanchéité DN700 ref:V073920.B05</v>
          </cell>
          <cell r="C1670">
            <v>0</v>
          </cell>
          <cell r="D1670" t="str">
            <v>L</v>
          </cell>
        </row>
        <row r="1671">
          <cell r="A1671" t="str">
            <v>87240004</v>
          </cell>
          <cell r="B1671" t="str">
            <v>SOUPAPE DE DETENTE REP:1,0</v>
          </cell>
          <cell r="C1671">
            <v>0</v>
          </cell>
          <cell r="D1671" t="str">
            <v>L</v>
          </cell>
        </row>
        <row r="1672">
          <cell r="A1672" t="str">
            <v>86020003</v>
          </cell>
          <cell r="B1672" t="str">
            <v>CHAÎNE DE COMMANDE HERSE C11.04.11</v>
          </cell>
          <cell r="C1672">
            <v>0</v>
          </cell>
          <cell r="D1672" t="str">
            <v>L</v>
          </cell>
        </row>
        <row r="1673">
          <cell r="A1673" t="str">
            <v>20910014</v>
          </cell>
          <cell r="B1673" t="str">
            <v>COFFRET  CLAVETTE A BOUT ROND DE 3 A 14</v>
          </cell>
          <cell r="C1673">
            <v>0</v>
          </cell>
          <cell r="D1673" t="str">
            <v>L</v>
          </cell>
        </row>
        <row r="1674">
          <cell r="A1674" t="str">
            <v>55440024</v>
          </cell>
          <cell r="B1674" t="str">
            <v>"frein BE1A</v>
          </cell>
          <cell r="C1674">
            <v>0</v>
          </cell>
          <cell r="D1674" t="str">
            <v>L</v>
          </cell>
        </row>
        <row r="1675">
          <cell r="A1675" t="str">
            <v>59600149</v>
          </cell>
          <cell r="B1675" t="str">
            <v>Electrovanne rexroth OD15052</v>
          </cell>
          <cell r="C1675">
            <v>0</v>
          </cell>
          <cell r="D1675" t="str">
            <v>L</v>
          </cell>
        </row>
        <row r="1676">
          <cell r="A1676" t="str">
            <v>60510097</v>
          </cell>
          <cell r="B1676" t="str">
            <v>GAZ COOLOR ;Spare hose (gascooler) Pompe</v>
          </cell>
          <cell r="C1676">
            <v>0</v>
          </cell>
          <cell r="D1676" t="str">
            <v>L</v>
          </cell>
        </row>
        <row r="1677">
          <cell r="A1677" t="str">
            <v>89010096</v>
          </cell>
          <cell r="B1677" t="str">
            <v>PLAQUE FRONTALE  CODE:10316180</v>
          </cell>
          <cell r="C1677">
            <v>0</v>
          </cell>
          <cell r="D1677" t="str">
            <v>L</v>
          </cell>
        </row>
        <row r="1678">
          <cell r="A1678" t="str">
            <v>78600009</v>
          </cell>
          <cell r="B1678" t="str">
            <v>PURGUEUR AUTOMATIQUE DES CODENSATS 31</v>
          </cell>
          <cell r="C1678">
            <v>2</v>
          </cell>
          <cell r="D1678" t="str">
            <v>L</v>
          </cell>
        </row>
        <row r="1679">
          <cell r="A1679" t="str">
            <v>71030047</v>
          </cell>
          <cell r="B1679" t="str">
            <v>BANDE DE SF 1000x7030 2EP 125 3015 CSF</v>
          </cell>
          <cell r="C1679">
            <v>1</v>
          </cell>
          <cell r="D1679" t="str">
            <v>L</v>
          </cell>
        </row>
        <row r="1680">
          <cell r="A1680" t="str">
            <v>14010054</v>
          </cell>
          <cell r="B1680" t="str">
            <v>Plaque releveuse plan:20002645</v>
          </cell>
          <cell r="C1680">
            <v>0</v>
          </cell>
          <cell r="D1680" t="str">
            <v>L</v>
          </cell>
        </row>
        <row r="1681">
          <cell r="A1681" t="str">
            <v>91500098</v>
          </cell>
          <cell r="B1681" t="str">
            <v>Tambour de commande regroupement palette</v>
          </cell>
          <cell r="C1681">
            <v>0</v>
          </cell>
          <cell r="D1681" t="str">
            <v>L</v>
          </cell>
        </row>
        <row r="1682">
          <cell r="A1682" t="str">
            <v>91500130</v>
          </cell>
          <cell r="B1682" t="str">
            <v>TAMBOUR DE COMMANDE BANDE POUMON</v>
          </cell>
          <cell r="C1682">
            <v>1</v>
          </cell>
          <cell r="D1682" t="str">
            <v>L</v>
          </cell>
        </row>
        <row r="1683">
          <cell r="A1683" t="str">
            <v>59050003</v>
          </cell>
          <cell r="B1683" t="str">
            <v>DETECT. PROXI.TURCK BI10-P30SR-FZ3X2/S85</v>
          </cell>
          <cell r="C1683">
            <v>1</v>
          </cell>
          <cell r="D1683" t="str">
            <v>L</v>
          </cell>
        </row>
        <row r="1684">
          <cell r="A1684" t="str">
            <v>78350020</v>
          </cell>
          <cell r="B1684" t="str">
            <v>SOUPAPE DE SURETÉ G1 14BARS</v>
          </cell>
          <cell r="C1684">
            <v>0</v>
          </cell>
          <cell r="D1684" t="str">
            <v>L</v>
          </cell>
        </row>
        <row r="1685">
          <cell r="A1685" t="str">
            <v>89010081</v>
          </cell>
          <cell r="B1685" t="str">
            <v>JOINTS POUR BLOC DE SURETÉ ABZ00 30</v>
          </cell>
          <cell r="C1685">
            <v>0</v>
          </cell>
          <cell r="D1685" t="str">
            <v>L</v>
          </cell>
        </row>
        <row r="1686">
          <cell r="A1686" t="str">
            <v>78610121</v>
          </cell>
          <cell r="B1686" t="str">
            <v>VERIN  P1D-S100-MC 0450</v>
          </cell>
          <cell r="C1686">
            <v>0</v>
          </cell>
          <cell r="D1686" t="str">
            <v>L</v>
          </cell>
        </row>
        <row r="1687">
          <cell r="A1687" t="str">
            <v>54510069</v>
          </cell>
          <cell r="B1687" t="str">
            <v>INTERFACE BOARD AINT-02C SP KIT 68257867</v>
          </cell>
          <cell r="C1687">
            <v>0</v>
          </cell>
          <cell r="D1687" t="str">
            <v>L</v>
          </cell>
        </row>
        <row r="1688">
          <cell r="A1688" t="str">
            <v>23280032</v>
          </cell>
          <cell r="B1688" t="str">
            <v>VANNE A MEMBRANNE C52 INAC47100DF DN50</v>
          </cell>
          <cell r="C1688">
            <v>0</v>
          </cell>
          <cell r="D1688" t="str">
            <v>L</v>
          </cell>
        </row>
        <row r="1689">
          <cell r="A1689" t="str">
            <v>65200134</v>
          </cell>
          <cell r="B1689" t="str">
            <v>Palier SNL 526</v>
          </cell>
          <cell r="C1689">
            <v>0</v>
          </cell>
          <cell r="D1689" t="str">
            <v>L</v>
          </cell>
        </row>
        <row r="1690">
          <cell r="A1690" t="str">
            <v>57070014</v>
          </cell>
          <cell r="B1690" t="str">
            <v>MODULE AUTOMATE 6ES7-322-1BL00-0AA0</v>
          </cell>
          <cell r="C1690">
            <v>0</v>
          </cell>
          <cell r="D1690" t="str">
            <v>L</v>
          </cell>
        </row>
        <row r="1691">
          <cell r="A1691" t="str">
            <v>60210010</v>
          </cell>
          <cell r="B1691" t="str">
            <v>CONVERTISSEUR KFU8-FSSP-1.D PEPPERL+FUCH</v>
          </cell>
          <cell r="C1691">
            <v>0</v>
          </cell>
          <cell r="D1691" t="str">
            <v>L</v>
          </cell>
        </row>
        <row r="1692">
          <cell r="A1692" t="str">
            <v>65040061</v>
          </cell>
          <cell r="B1692" t="str">
            <v>RLT a rotule 22226EK/c3</v>
          </cell>
          <cell r="C1692">
            <v>0</v>
          </cell>
          <cell r="D1692" t="str">
            <v>L</v>
          </cell>
        </row>
        <row r="1693">
          <cell r="A1693" t="str">
            <v>89010093</v>
          </cell>
          <cell r="B1693" t="str">
            <v>PIECE INTERMEDIARE REP1.9 AR12516620</v>
          </cell>
          <cell r="C1693">
            <v>1</v>
          </cell>
          <cell r="D1693" t="str">
            <v>L</v>
          </cell>
        </row>
        <row r="1694">
          <cell r="A1694" t="str">
            <v>78610093</v>
          </cell>
          <cell r="B1694" t="str">
            <v>verin MEJ6L880200-PES80PA200-DM</v>
          </cell>
          <cell r="C1694">
            <v>1</v>
          </cell>
          <cell r="D1694" t="str">
            <v>L</v>
          </cell>
        </row>
        <row r="1695">
          <cell r="A1695" t="str">
            <v>60600073</v>
          </cell>
          <cell r="B1695" t="str">
            <v>ELECTRO-DISTRIBUTEUR 2/2 VOIES K12.01.09</v>
          </cell>
          <cell r="C1695">
            <v>0</v>
          </cell>
          <cell r="D1695" t="str">
            <v>L</v>
          </cell>
        </row>
        <row r="1696">
          <cell r="A1696" t="str">
            <v>87310004</v>
          </cell>
          <cell r="B1696" t="str">
            <v>JOINT ETANCH. ARBR PIGNON/PALIER S12.02</v>
          </cell>
          <cell r="C1696">
            <v>0</v>
          </cell>
          <cell r="D1696" t="str">
            <v>L</v>
          </cell>
        </row>
        <row r="1697">
          <cell r="A1697" t="str">
            <v>57070041</v>
          </cell>
          <cell r="B1697" t="str">
            <v>Module AI 2X12 BIT 6ES7331-7KB02-0AB0.</v>
          </cell>
          <cell r="C1697">
            <v>0</v>
          </cell>
          <cell r="D1697" t="str">
            <v>L</v>
          </cell>
        </row>
        <row r="1698">
          <cell r="A1698" t="str">
            <v>91130072</v>
          </cell>
          <cell r="B1698" t="str">
            <v>Rouleau a pignon  820614D</v>
          </cell>
          <cell r="C1698">
            <v>0</v>
          </cell>
          <cell r="D1698" t="str">
            <v>L</v>
          </cell>
        </row>
        <row r="1699">
          <cell r="A1699" t="str">
            <v>91500085</v>
          </cell>
          <cell r="B1699" t="str">
            <v>Panneau pour bande programmée</v>
          </cell>
          <cell r="C1699">
            <v>1</v>
          </cell>
          <cell r="D1699" t="str">
            <v>L</v>
          </cell>
        </row>
        <row r="1700">
          <cell r="A1700" t="str">
            <v>65040095</v>
          </cell>
          <cell r="B1700" t="str">
            <v>RLT a rotule 22326 CCK/W33</v>
          </cell>
          <cell r="C1700">
            <v>0</v>
          </cell>
          <cell r="D1700" t="str">
            <v>L</v>
          </cell>
        </row>
        <row r="1701">
          <cell r="A1701" t="str">
            <v>53230162</v>
          </cell>
          <cell r="B1701" t="str">
            <v>Disjoncteur seul NS630H-ref-LV432804</v>
          </cell>
          <cell r="C1701">
            <v>0</v>
          </cell>
          <cell r="D1701" t="str">
            <v>L</v>
          </cell>
        </row>
        <row r="1702">
          <cell r="A1702" t="str">
            <v>55010157</v>
          </cell>
          <cell r="B1702" t="str">
            <v>Mot-11kw3000trHaxe160B3</v>
          </cell>
          <cell r="C1702">
            <v>0</v>
          </cell>
          <cell r="D1702" t="str">
            <v>L</v>
          </cell>
        </row>
        <row r="1703">
          <cell r="A1703" t="str">
            <v>60600072</v>
          </cell>
          <cell r="B1703" t="str">
            <v>ELECTRO-DISTRIBUTEUR 2/2 VOIES K12.01.09</v>
          </cell>
          <cell r="C1703">
            <v>0</v>
          </cell>
          <cell r="D1703" t="str">
            <v>L</v>
          </cell>
        </row>
        <row r="1704">
          <cell r="A1704" t="str">
            <v>60070004</v>
          </cell>
          <cell r="B1704" t="str">
            <v>CAPTEUR NIVEAU A PALETTE FTE31</v>
          </cell>
          <cell r="C1704">
            <v>1</v>
          </cell>
          <cell r="D1704" t="str">
            <v>L</v>
          </cell>
        </row>
        <row r="1705">
          <cell r="A1705" t="str">
            <v>23280060</v>
          </cell>
          <cell r="B1705" t="str">
            <v>Vanne à siège incliné 2/2-G1"1/4</v>
          </cell>
          <cell r="C1705">
            <v>0</v>
          </cell>
          <cell r="D1705" t="str">
            <v>L</v>
          </cell>
        </row>
        <row r="1706">
          <cell r="A1706" t="str">
            <v>91100170</v>
          </cell>
          <cell r="B1706" t="str">
            <v>ROULEAU RECTANGULAIRE 820441D</v>
          </cell>
          <cell r="C1706">
            <v>0</v>
          </cell>
          <cell r="D1706" t="str">
            <v>L</v>
          </cell>
        </row>
        <row r="1707">
          <cell r="A1707" t="str">
            <v>57070038</v>
          </cell>
          <cell r="B1707" t="str">
            <v>Rack pour ET200M  Réf : 6ES7 195-1GA00</v>
          </cell>
          <cell r="C1707">
            <v>0</v>
          </cell>
          <cell r="D1707" t="str">
            <v>L</v>
          </cell>
        </row>
        <row r="1708">
          <cell r="A1708" t="str">
            <v>45800195</v>
          </cell>
          <cell r="B1708" t="str">
            <v>Tuyau flexible d'entrée broyeur APM</v>
          </cell>
          <cell r="C1708">
            <v>1</v>
          </cell>
          <cell r="D1708" t="str">
            <v>L</v>
          </cell>
        </row>
        <row r="1709">
          <cell r="A1709" t="str">
            <v>59420002</v>
          </cell>
          <cell r="B1709" t="str">
            <v>BOBIN ELECTROVAN W0215000101 EXNALL3GDT5</v>
          </cell>
          <cell r="C1709">
            <v>0</v>
          </cell>
          <cell r="D1709" t="str">
            <v>L</v>
          </cell>
        </row>
        <row r="1710">
          <cell r="A1710" t="str">
            <v>90250094</v>
          </cell>
          <cell r="B1710" t="str">
            <v>Bielle pompe HP</v>
          </cell>
          <cell r="C1710">
            <v>0</v>
          </cell>
          <cell r="D1710" t="str">
            <v>L</v>
          </cell>
        </row>
        <row r="1711">
          <cell r="A1711" t="str">
            <v>78560045</v>
          </cell>
          <cell r="B1711" t="str">
            <v>Ventilateur pour surpresseur GM 25S</v>
          </cell>
          <cell r="C1711">
            <v>0</v>
          </cell>
          <cell r="D1711" t="str">
            <v>L</v>
          </cell>
        </row>
        <row r="1712">
          <cell r="A1712" t="str">
            <v>23400012</v>
          </cell>
          <cell r="B1712" t="str">
            <v>CLAPET A DOUBLE BATTANT SERIE 2000 3T6K</v>
          </cell>
          <cell r="C1712">
            <v>2</v>
          </cell>
          <cell r="D1712" t="str">
            <v>L</v>
          </cell>
        </row>
        <row r="1713">
          <cell r="A1713" t="str">
            <v>67320041</v>
          </cell>
          <cell r="B1713" t="str">
            <v>Elément élastique coupleur FAD 516</v>
          </cell>
          <cell r="C1713">
            <v>2</v>
          </cell>
          <cell r="D1713" t="str">
            <v>L</v>
          </cell>
        </row>
        <row r="1714">
          <cell r="A1714" t="str">
            <v>67370101</v>
          </cell>
          <cell r="B1714" t="str">
            <v>Accouplement Rotex KD38 18/42</v>
          </cell>
          <cell r="C1714">
            <v>0</v>
          </cell>
          <cell r="D1714" t="str">
            <v>L</v>
          </cell>
        </row>
        <row r="1715">
          <cell r="A1715" t="str">
            <v>53550027</v>
          </cell>
          <cell r="B1715" t="str">
            <v>PROIBUS NT 30-DPS-RSI4 HILSHER</v>
          </cell>
          <cell r="C1715">
            <v>1</v>
          </cell>
          <cell r="D1715" t="str">
            <v>L</v>
          </cell>
        </row>
        <row r="1716">
          <cell r="A1716" t="str">
            <v>60570001</v>
          </cell>
          <cell r="B1716" t="str">
            <v>ALIMENTATION REGLÉE 6EP1336-3BA00</v>
          </cell>
          <cell r="C1716">
            <v>0</v>
          </cell>
          <cell r="D1716" t="str">
            <v>L</v>
          </cell>
        </row>
        <row r="1717">
          <cell r="A1717" t="str">
            <v>90120023</v>
          </cell>
          <cell r="B1717" t="str">
            <v>PLAQUE GRAPHITE POUR BUTÉE HDRAU.KB31,5</v>
          </cell>
          <cell r="C1717">
            <v>0</v>
          </cell>
          <cell r="D1717" t="str">
            <v>L</v>
          </cell>
        </row>
        <row r="1718">
          <cell r="A1718" t="str">
            <v>81620005</v>
          </cell>
          <cell r="B1718" t="str">
            <v>SOUPAPE 756RDM2PT35SVG15 POUR C11.04.03</v>
          </cell>
          <cell r="C1718">
            <v>0</v>
          </cell>
          <cell r="D1718" t="str">
            <v>L</v>
          </cell>
        </row>
        <row r="1719">
          <cell r="A1719" t="str">
            <v>60700002</v>
          </cell>
          <cell r="B1719" t="str">
            <v>BOITIER DE RACCORDEMENT VAK 20115</v>
          </cell>
          <cell r="C1719">
            <v>0</v>
          </cell>
          <cell r="D1719" t="str">
            <v>L</v>
          </cell>
        </row>
        <row r="1720">
          <cell r="A1720" t="str">
            <v>67450040</v>
          </cell>
          <cell r="B1720" t="str">
            <v>Element elast  accouplement N-Eupex 315</v>
          </cell>
          <cell r="C1720">
            <v>0</v>
          </cell>
          <cell r="D1720" t="str">
            <v>L</v>
          </cell>
        </row>
        <row r="1721">
          <cell r="A1721" t="str">
            <v>59060015</v>
          </cell>
          <cell r="B1721" t="str">
            <v>PHOTOCELLULE-REF972057Z</v>
          </cell>
          <cell r="C1721">
            <v>1</v>
          </cell>
          <cell r="D1721" t="str">
            <v>L</v>
          </cell>
        </row>
        <row r="1722">
          <cell r="A1722" t="str">
            <v>66200024</v>
          </cell>
          <cell r="B1722" t="str">
            <v>Poulie Al 31 AT5/67-0</v>
          </cell>
          <cell r="C1722">
            <v>0</v>
          </cell>
          <cell r="D1722" t="str">
            <v>L</v>
          </cell>
        </row>
        <row r="1723">
          <cell r="A1723" t="str">
            <v>55010165</v>
          </cell>
          <cell r="B1723" t="str">
            <v>Mot-30kw1500trHaxe200B3</v>
          </cell>
          <cell r="C1723">
            <v>0</v>
          </cell>
          <cell r="D1723" t="str">
            <v>L</v>
          </cell>
        </row>
        <row r="1724">
          <cell r="A1724" t="str">
            <v>54510124</v>
          </cell>
          <cell r="B1724" t="str">
            <v>Fan 4715MS-23T-B5A-D00</v>
          </cell>
          <cell r="C1724">
            <v>0</v>
          </cell>
          <cell r="D1724" t="str">
            <v>L</v>
          </cell>
        </row>
        <row r="1725">
          <cell r="A1725" t="str">
            <v>77050212</v>
          </cell>
          <cell r="B1725" t="str">
            <v>Membrane + changement manomèt</v>
          </cell>
          <cell r="C1725">
            <v>0</v>
          </cell>
          <cell r="D1725" t="str">
            <v>L</v>
          </cell>
        </row>
        <row r="1726">
          <cell r="A1726" t="str">
            <v>45800136</v>
          </cell>
          <cell r="B1726" t="str">
            <v>PISTE DE BROYAGE</v>
          </cell>
          <cell r="C1726">
            <v>0</v>
          </cell>
          <cell r="D1726" t="str">
            <v>L</v>
          </cell>
        </row>
        <row r="1727">
          <cell r="A1727" t="str">
            <v>45340001</v>
          </cell>
          <cell r="B1727" t="str">
            <v>COUVERCLE POUR CERUSET 30ML PL/OR95%</v>
          </cell>
          <cell r="C1727">
            <v>0</v>
          </cell>
          <cell r="D1727" t="str">
            <v>L</v>
          </cell>
        </row>
        <row r="1728">
          <cell r="A1728" t="str">
            <v>45120005</v>
          </cell>
          <cell r="B1728" t="str">
            <v>RESISTANCE CHAUFFANTE POUR DISTILLATEUR</v>
          </cell>
          <cell r="C1728">
            <v>1</v>
          </cell>
          <cell r="D1728" t="str">
            <v>L</v>
          </cell>
        </row>
        <row r="1729">
          <cell r="A1729" t="str">
            <v>57080016</v>
          </cell>
          <cell r="B1729" t="str">
            <v>MODULE AUTOMATE 6ES7-332-5HB01-0AB0.</v>
          </cell>
          <cell r="C1729">
            <v>0</v>
          </cell>
          <cell r="D1729" t="str">
            <v>L</v>
          </cell>
        </row>
        <row r="1730">
          <cell r="A1730" t="str">
            <v>59310067</v>
          </cell>
          <cell r="B1730" t="str">
            <v>Pressostat A12.020</v>
          </cell>
          <cell r="C1730">
            <v>0</v>
          </cell>
          <cell r="D1730" t="str">
            <v>L</v>
          </cell>
        </row>
        <row r="1731">
          <cell r="A1731" t="str">
            <v>59600033</v>
          </cell>
          <cell r="B1731" t="str">
            <v>ELECTROVAN ASCO SCE210D095-230/50HZ.2W</v>
          </cell>
          <cell r="C1731">
            <v>0</v>
          </cell>
          <cell r="D1731" t="str">
            <v>L</v>
          </cell>
        </row>
        <row r="1732">
          <cell r="A1732" t="str">
            <v>78010005</v>
          </cell>
          <cell r="B1732" t="str">
            <v>Pressostat différentiel filtre à huile</v>
          </cell>
          <cell r="C1732">
            <v>0</v>
          </cell>
          <cell r="D1732" t="str">
            <v>L</v>
          </cell>
        </row>
        <row r="1733">
          <cell r="A1733" t="str">
            <v>90250027</v>
          </cell>
          <cell r="B1733" t="str">
            <v>PISTON INOXIDABLE REP 2 REF: 1210</v>
          </cell>
          <cell r="C1733">
            <v>3</v>
          </cell>
          <cell r="D1733" t="str">
            <v>M</v>
          </cell>
        </row>
        <row r="1734">
          <cell r="A1734" t="str">
            <v>45800039</v>
          </cell>
          <cell r="B1734" t="str">
            <v>COMMANDE PNEUMATIQUE DOUBLE EFFET EB 5</v>
          </cell>
          <cell r="C1734">
            <v>0</v>
          </cell>
          <cell r="D1734" t="str">
            <v>L</v>
          </cell>
        </row>
        <row r="1735">
          <cell r="A1735" t="str">
            <v>66410001</v>
          </cell>
          <cell r="B1735" t="str">
            <v>PIGNON DOUBLE 701087D</v>
          </cell>
          <cell r="C1735">
            <v>3</v>
          </cell>
          <cell r="D1735" t="str">
            <v>M</v>
          </cell>
        </row>
        <row r="1736">
          <cell r="A1736" t="str">
            <v>45800035</v>
          </cell>
          <cell r="B1736" t="str">
            <v>COMMANDE À THYRISTORS TK3/230E000-50-K10</v>
          </cell>
          <cell r="C1736">
            <v>0</v>
          </cell>
          <cell r="D1736" t="str">
            <v>L</v>
          </cell>
        </row>
        <row r="1737">
          <cell r="A1737" t="str">
            <v>45800075</v>
          </cell>
          <cell r="B1737" t="str">
            <v>ENSEMBLE D'APPAREIL D'ENTRETIEN TYP MSB</v>
          </cell>
          <cell r="C1737">
            <v>0</v>
          </cell>
          <cell r="D1737" t="str">
            <v>L</v>
          </cell>
        </row>
        <row r="1738">
          <cell r="A1738" t="str">
            <v>89010144</v>
          </cell>
          <cell r="B1738" t="str">
            <v>Indicateur colmatage hydac VR 2 C.O 47/0</v>
          </cell>
          <cell r="C1738">
            <v>0</v>
          </cell>
          <cell r="D1738" t="str">
            <v>L</v>
          </cell>
        </row>
        <row r="1739">
          <cell r="A1739" t="str">
            <v>71030045</v>
          </cell>
          <cell r="B1739" t="str">
            <v>BANDE DE SF 1000x6470 2EP 125 3015 CSF</v>
          </cell>
          <cell r="C1739">
            <v>2</v>
          </cell>
          <cell r="D1739" t="str">
            <v>L</v>
          </cell>
        </row>
        <row r="1740">
          <cell r="A1740" t="str">
            <v>60530065</v>
          </cell>
          <cell r="B1740" t="str">
            <v>Filtre céramique FE2</v>
          </cell>
          <cell r="C1740">
            <v>0</v>
          </cell>
          <cell r="D1740" t="str">
            <v>L</v>
          </cell>
        </row>
        <row r="1741">
          <cell r="A1741" t="str">
            <v>14010053</v>
          </cell>
          <cell r="B1741" t="str">
            <v>Plaque releveuse plan:20002650</v>
          </cell>
          <cell r="C1741">
            <v>0</v>
          </cell>
          <cell r="D1741" t="str">
            <v>L</v>
          </cell>
        </row>
        <row r="1742">
          <cell r="A1742" t="str">
            <v>55440025</v>
          </cell>
          <cell r="B1742" t="str">
            <v>"frein BE1B</v>
          </cell>
          <cell r="C1742">
            <v>0</v>
          </cell>
          <cell r="D1742" t="str">
            <v>L</v>
          </cell>
        </row>
        <row r="1743">
          <cell r="A1743" t="str">
            <v>76210012</v>
          </cell>
          <cell r="B1743" t="str">
            <v>Rouleau doseur 61x1350mm</v>
          </cell>
          <cell r="C1743">
            <v>6</v>
          </cell>
          <cell r="D1743" t="str">
            <v>H</v>
          </cell>
        </row>
        <row r="1744">
          <cell r="A1744" t="str">
            <v>59060010</v>
          </cell>
          <cell r="B1744" t="str">
            <v>CAPTEUR PHOTOELECTRIQUE TY WE250-P440</v>
          </cell>
          <cell r="C1744">
            <v>2</v>
          </cell>
          <cell r="D1744" t="str">
            <v>L</v>
          </cell>
        </row>
        <row r="1745">
          <cell r="A1745" t="str">
            <v>54510037</v>
          </cell>
          <cell r="B1745" t="str">
            <v>DIGITAL VO EXTENS BORD RDIO -01R64608816</v>
          </cell>
          <cell r="C1745">
            <v>0</v>
          </cell>
          <cell r="D1745" t="str">
            <v>L</v>
          </cell>
        </row>
        <row r="1746">
          <cell r="A1746" t="str">
            <v>91500018</v>
          </cell>
          <cell r="B1746" t="str">
            <v>CYLINDRE ELASTIQUE M/31103</v>
          </cell>
          <cell r="C1746">
            <v>0</v>
          </cell>
          <cell r="D1746" t="str">
            <v>L</v>
          </cell>
        </row>
        <row r="1747">
          <cell r="A1747" t="str">
            <v>81610003</v>
          </cell>
          <cell r="B1747" t="str">
            <v>KIT DE RECHANGE  VÉRIN PLB50  C11.04.02</v>
          </cell>
          <cell r="C1747">
            <v>0</v>
          </cell>
          <cell r="D1747" t="str">
            <v>L</v>
          </cell>
        </row>
        <row r="1748">
          <cell r="A1748" t="str">
            <v>45800214</v>
          </cell>
          <cell r="B1748" t="str">
            <v>Soupape d'étranglement</v>
          </cell>
          <cell r="C1748">
            <v>1</v>
          </cell>
          <cell r="D1748" t="str">
            <v>L</v>
          </cell>
        </row>
        <row r="1749">
          <cell r="A1749" t="str">
            <v>54500050</v>
          </cell>
          <cell r="B1749" t="str">
            <v>Filtre RFI extérieur FS6008-32-07</v>
          </cell>
          <cell r="C1749">
            <v>0</v>
          </cell>
          <cell r="D1749" t="str">
            <v>L</v>
          </cell>
        </row>
        <row r="1750">
          <cell r="A1750" t="str">
            <v>91100004</v>
          </cell>
          <cell r="B1750" t="str">
            <v>PIÉCE USURE PROPULSEUR 07848B15</v>
          </cell>
          <cell r="C1750">
            <v>4</v>
          </cell>
          <cell r="D1750" t="str">
            <v>M</v>
          </cell>
        </row>
        <row r="1751">
          <cell r="A1751" t="str">
            <v>45310082</v>
          </cell>
          <cell r="B1751" t="str">
            <v>FAN,RADIAL,24VDC,32L/S,4460L A033977T</v>
          </cell>
          <cell r="C1751">
            <v>0</v>
          </cell>
          <cell r="D1751" t="str">
            <v>L</v>
          </cell>
        </row>
        <row r="1752">
          <cell r="A1752" t="str">
            <v>83300001</v>
          </cell>
          <cell r="B1752" t="str">
            <v>CARTOUCHE FILTRANTE POUR FILTRE DUPLEX</v>
          </cell>
          <cell r="C1752">
            <v>0</v>
          </cell>
          <cell r="D1752" t="str">
            <v>L</v>
          </cell>
        </row>
        <row r="1753">
          <cell r="A1753" t="str">
            <v>55010209</v>
          </cell>
          <cell r="B1753" t="str">
            <v>Mot-3kw3000trHaxe112B5</v>
          </cell>
          <cell r="C1753">
            <v>0</v>
          </cell>
          <cell r="D1753" t="str">
            <v>L</v>
          </cell>
        </row>
        <row r="1754">
          <cell r="A1754" t="str">
            <v>45400019</v>
          </cell>
          <cell r="B1754" t="str">
            <v>ALUMINIUM 99% EN POUDRE</v>
          </cell>
          <cell r="C1754">
            <v>0</v>
          </cell>
          <cell r="D1754" t="str">
            <v>L</v>
          </cell>
        </row>
        <row r="1755">
          <cell r="A1755" t="str">
            <v>60530042</v>
          </cell>
          <cell r="B1755" t="str">
            <v>SOLONOID VALVE 3/2 WAYS STAILESS STEEL</v>
          </cell>
          <cell r="C1755">
            <v>0</v>
          </cell>
          <cell r="D1755" t="str">
            <v>L</v>
          </cell>
        </row>
        <row r="1756">
          <cell r="A1756" t="str">
            <v>71030066</v>
          </cell>
          <cell r="B1756" t="str">
            <v>BANDE 801008Z-650LONG sf 4200 nid abeill</v>
          </cell>
          <cell r="C1756">
            <v>2</v>
          </cell>
          <cell r="D1756" t="str">
            <v>L</v>
          </cell>
        </row>
        <row r="1757">
          <cell r="A1757" t="str">
            <v>50060016</v>
          </cell>
          <cell r="B1757" t="str">
            <v>CABLE POUR COLLECTEUR REF 08062B11</v>
          </cell>
          <cell r="C1757">
            <v>0</v>
          </cell>
          <cell r="D1757" t="str">
            <v>L</v>
          </cell>
        </row>
        <row r="1758">
          <cell r="A1758" t="str">
            <v>87010010</v>
          </cell>
          <cell r="B1758" t="str">
            <v>KIT DE MAINTENANCE CONTRÔL DÉBIT BGN 120</v>
          </cell>
          <cell r="C1758">
            <v>0</v>
          </cell>
          <cell r="D1758" t="str">
            <v>L</v>
          </cell>
        </row>
        <row r="1759">
          <cell r="A1759" t="str">
            <v>54510059</v>
          </cell>
          <cell r="B1759" t="str">
            <v>CURRENT TRANSDUCE 68257662</v>
          </cell>
          <cell r="C1759">
            <v>0</v>
          </cell>
          <cell r="D1759" t="str">
            <v>L</v>
          </cell>
        </row>
        <row r="1760">
          <cell r="A1760" t="str">
            <v>45200012</v>
          </cell>
          <cell r="B1760" t="str">
            <v>TIGE DE GUIDAGE ROULEMENT DISPOS FLEXION</v>
          </cell>
          <cell r="C1760">
            <v>0</v>
          </cell>
          <cell r="D1760" t="str">
            <v>L</v>
          </cell>
        </row>
        <row r="1761">
          <cell r="A1761" t="str">
            <v>78610088</v>
          </cell>
          <cell r="B1761" t="str">
            <v>POCHETTE DE JOINTS POUR VÉRIN SEPS</v>
          </cell>
          <cell r="C1761">
            <v>0</v>
          </cell>
          <cell r="D1761" t="str">
            <v>L</v>
          </cell>
        </row>
        <row r="1762">
          <cell r="A1762" t="str">
            <v>60610001</v>
          </cell>
          <cell r="B1762" t="str">
            <v>CONVERTISSEUR  CP60R.-03, AVEC RELAIS</v>
          </cell>
          <cell r="C1762">
            <v>0</v>
          </cell>
          <cell r="D1762" t="str">
            <v>L</v>
          </cell>
        </row>
        <row r="1763">
          <cell r="A1763" t="str">
            <v>66400052</v>
          </cell>
          <cell r="B1763" t="str">
            <v>Pignon Z=25, M=5 N°plan:1-90-1128-003</v>
          </cell>
          <cell r="C1763">
            <v>0</v>
          </cell>
          <cell r="D1763" t="str">
            <v>L</v>
          </cell>
        </row>
        <row r="1764">
          <cell r="A1764" t="str">
            <v>67300005</v>
          </cell>
          <cell r="B1764" t="str">
            <v>Bandage accouplement Stromag 210R</v>
          </cell>
          <cell r="C1764">
            <v>3</v>
          </cell>
          <cell r="D1764" t="str">
            <v>M</v>
          </cell>
        </row>
        <row r="1765">
          <cell r="A1765" t="str">
            <v>53230018</v>
          </cell>
          <cell r="B1765" t="str">
            <v>DISJONCTEUR NS 80 MA80 58A 3 POLES</v>
          </cell>
          <cell r="C1765">
            <v>0</v>
          </cell>
          <cell r="D1765" t="str">
            <v>L</v>
          </cell>
        </row>
        <row r="1766">
          <cell r="A1766" t="str">
            <v>42100051</v>
          </cell>
          <cell r="B1766" t="str">
            <v>COFFRET DOUILLES 1/2" 21P SXL.DBOX1PB FA</v>
          </cell>
          <cell r="C1766">
            <v>0</v>
          </cell>
          <cell r="D1766" t="str">
            <v>L</v>
          </cell>
        </row>
        <row r="1767">
          <cell r="A1767" t="str">
            <v>45800202</v>
          </cell>
          <cell r="B1767" t="str">
            <v>Vérin 2080173594</v>
          </cell>
          <cell r="C1767">
            <v>1</v>
          </cell>
          <cell r="D1767" t="str">
            <v>L</v>
          </cell>
        </row>
        <row r="1768">
          <cell r="A1768" t="str">
            <v>45800239</v>
          </cell>
          <cell r="B1768" t="str">
            <v>Amortisseur pneumatique industriel</v>
          </cell>
          <cell r="C1768">
            <v>1</v>
          </cell>
          <cell r="D1768" t="str">
            <v>L</v>
          </cell>
        </row>
        <row r="1769">
          <cell r="A1769" t="str">
            <v>71030022</v>
          </cell>
          <cell r="B1769" t="str">
            <v>BANDE SANS FIN lar800/lg3500mm-800947z</v>
          </cell>
          <cell r="C1769">
            <v>3</v>
          </cell>
          <cell r="D1769" t="str">
            <v>M</v>
          </cell>
        </row>
        <row r="1770">
          <cell r="A1770" t="str">
            <v>74010030</v>
          </cell>
          <cell r="B1770" t="str">
            <v>Garniture mécanique D22 / 33-46-92SV</v>
          </cell>
          <cell r="C1770">
            <v>0</v>
          </cell>
          <cell r="D1770" t="str">
            <v>L</v>
          </cell>
        </row>
        <row r="1771">
          <cell r="A1771" t="str">
            <v>83300030</v>
          </cell>
          <cell r="B1771" t="str">
            <v>SEPARATEUR COMP DSD238 HUIL REF6.4272.0</v>
          </cell>
          <cell r="C1771">
            <v>3</v>
          </cell>
          <cell r="D1771" t="str">
            <v>M</v>
          </cell>
        </row>
        <row r="1772">
          <cell r="A1772" t="str">
            <v>45800196</v>
          </cell>
          <cell r="B1772" t="str">
            <v>Tuyau flexible p.adjuvant de broyage APM</v>
          </cell>
          <cell r="C1772">
            <v>1</v>
          </cell>
          <cell r="D1772" t="str">
            <v>L</v>
          </cell>
        </row>
        <row r="1773">
          <cell r="A1773" t="str">
            <v>90250028</v>
          </cell>
          <cell r="B1773" t="str">
            <v>SOUPAPE DE SURETE rep91700</v>
          </cell>
          <cell r="C1773">
            <v>1</v>
          </cell>
          <cell r="D1773" t="str">
            <v>L</v>
          </cell>
        </row>
        <row r="1774">
          <cell r="A1774" t="str">
            <v>53250181</v>
          </cell>
          <cell r="B1774" t="str">
            <v>RELAIS PROLOOP 219948 24VDC /84mA</v>
          </cell>
          <cell r="C1774">
            <v>1</v>
          </cell>
          <cell r="D1774" t="str">
            <v>L</v>
          </cell>
        </row>
        <row r="1775">
          <cell r="A1775" t="str">
            <v>78010003</v>
          </cell>
          <cell r="B1775" t="str">
            <v>Capteur de pression réseau</v>
          </cell>
          <cell r="C1775">
            <v>0</v>
          </cell>
          <cell r="D1775" t="str">
            <v>L</v>
          </cell>
        </row>
        <row r="1776">
          <cell r="A1776" t="str">
            <v>78610200</v>
          </cell>
          <cell r="B1776" t="str">
            <v>Verin C96SDT63-1000 SMC 0502050631000Z66</v>
          </cell>
          <cell r="C1776">
            <v>0</v>
          </cell>
          <cell r="D1776" t="str">
            <v>L</v>
          </cell>
        </row>
        <row r="1777">
          <cell r="A1777" t="str">
            <v>45800028</v>
          </cell>
          <cell r="B1777" t="str">
            <v>CAPTEUR PHOTO-ÉLEC BOS 20K-ZU-1FR-S75-C</v>
          </cell>
          <cell r="C1777">
            <v>0</v>
          </cell>
          <cell r="D1777" t="str">
            <v>L</v>
          </cell>
        </row>
        <row r="1778">
          <cell r="A1778" t="str">
            <v>67300004</v>
          </cell>
          <cell r="B1778" t="str">
            <v>Bandage accouplement Stromag 206R</v>
          </cell>
          <cell r="C1778">
            <v>3</v>
          </cell>
          <cell r="D1778" t="str">
            <v>M</v>
          </cell>
        </row>
        <row r="1779">
          <cell r="A1779" t="str">
            <v>91500077</v>
          </cell>
          <cell r="B1779" t="str">
            <v>Tambour commande bande dosage</v>
          </cell>
          <cell r="C1779">
            <v>0</v>
          </cell>
          <cell r="D1779" t="str">
            <v>L</v>
          </cell>
        </row>
        <row r="1780">
          <cell r="A1780" t="str">
            <v>66200007</v>
          </cell>
          <cell r="B1780" t="str">
            <v>POULIE MOTEUR    ref701248D</v>
          </cell>
          <cell r="C1780">
            <v>1</v>
          </cell>
          <cell r="D1780" t="str">
            <v>L</v>
          </cell>
        </row>
        <row r="1781">
          <cell r="A1781" t="str">
            <v>65040133</v>
          </cell>
          <cell r="B1781" t="str">
            <v>RLT a rotule 23224 CCK/C3W33</v>
          </cell>
          <cell r="C1781">
            <v>0</v>
          </cell>
          <cell r="D1781" t="str">
            <v>L</v>
          </cell>
        </row>
        <row r="1782">
          <cell r="A1782" t="str">
            <v>87210079</v>
          </cell>
          <cell r="B1782" t="str">
            <v>Goujon M72x418 pas 6mm</v>
          </cell>
          <cell r="C1782">
            <v>0</v>
          </cell>
          <cell r="D1782" t="str">
            <v>L</v>
          </cell>
        </row>
        <row r="1783">
          <cell r="A1783" t="str">
            <v>53500006</v>
          </cell>
          <cell r="B1783" t="str">
            <v>24 PART FIXE</v>
          </cell>
          <cell r="C1783">
            <v>0</v>
          </cell>
          <cell r="D1783" t="str">
            <v>L</v>
          </cell>
        </row>
        <row r="1784">
          <cell r="A1784" t="str">
            <v>53250004</v>
          </cell>
          <cell r="B1784" t="str">
            <v>"RELAIS  UE410-MU375</v>
          </cell>
          <cell r="C1784">
            <v>0</v>
          </cell>
          <cell r="D1784" t="str">
            <v>L</v>
          </cell>
        </row>
        <row r="1785">
          <cell r="A1785" t="str">
            <v>55010244</v>
          </cell>
          <cell r="B1785" t="str">
            <v>Mot11 kw,1500tr/mn, HAXE 160B35</v>
          </cell>
          <cell r="C1785">
            <v>0</v>
          </cell>
          <cell r="D1785" t="str">
            <v>L</v>
          </cell>
        </row>
        <row r="1786">
          <cell r="A1786" t="str">
            <v>91130081</v>
          </cell>
          <cell r="B1786" t="str">
            <v>Support 512690D rep 2</v>
          </cell>
          <cell r="C1786">
            <v>0</v>
          </cell>
          <cell r="D1786" t="str">
            <v>L</v>
          </cell>
        </row>
        <row r="1787">
          <cell r="A1787" t="str">
            <v>60010019</v>
          </cell>
          <cell r="B1787" t="str">
            <v>SONDE DE TEMP. CONTRÔLE PALIERS CONCASSE</v>
          </cell>
          <cell r="C1787">
            <v>0</v>
          </cell>
          <cell r="D1787" t="str">
            <v>L</v>
          </cell>
        </row>
        <row r="1788">
          <cell r="A1788" t="str">
            <v>59600111</v>
          </cell>
          <cell r="B1788" t="str">
            <v>Electrovanne 2/2 B/U.150 REX2EC0530</v>
          </cell>
          <cell r="C1788">
            <v>0</v>
          </cell>
          <cell r="D1788" t="str">
            <v>L</v>
          </cell>
        </row>
        <row r="1789">
          <cell r="A1789" t="str">
            <v>71030064</v>
          </cell>
          <cell r="B1789" t="str">
            <v>BANDE SF 800167D</v>
          </cell>
          <cell r="C1789">
            <v>0</v>
          </cell>
          <cell r="D1789" t="str">
            <v>L</v>
          </cell>
        </row>
        <row r="1790">
          <cell r="A1790" t="str">
            <v>57090027</v>
          </cell>
          <cell r="B1790" t="str">
            <v>Ventilateur NSYCV575M230MF</v>
          </cell>
          <cell r="C1790">
            <v>0</v>
          </cell>
          <cell r="D1790" t="str">
            <v>L</v>
          </cell>
        </row>
        <row r="1791">
          <cell r="A1791" t="str">
            <v>71170014</v>
          </cell>
          <cell r="B1791" t="str">
            <v>TAMBOUR  POSTE ; 71 CPDE :  810281D</v>
          </cell>
          <cell r="C1791">
            <v>2</v>
          </cell>
          <cell r="D1791" t="str">
            <v>L</v>
          </cell>
        </row>
        <row r="1792">
          <cell r="A1792" t="str">
            <v>65050221</v>
          </cell>
          <cell r="B1792" t="str">
            <v>RLT a billes 7317 BEC BM</v>
          </cell>
          <cell r="C1792">
            <v>1</v>
          </cell>
          <cell r="D1792" t="str">
            <v>L</v>
          </cell>
        </row>
        <row r="1793">
          <cell r="A1793" t="str">
            <v>59030037</v>
          </cell>
          <cell r="B1793" t="str">
            <v>CONTROLEUR ROTATION DBI10U-M30-AP4*2TURK</v>
          </cell>
          <cell r="C1793">
            <v>0</v>
          </cell>
          <cell r="D1793" t="str">
            <v>L</v>
          </cell>
        </row>
        <row r="1794">
          <cell r="A1794" t="str">
            <v>60530019</v>
          </cell>
          <cell r="B1794" t="str">
            <v>FILTRE ANTIACIDES 210508001 BHB</v>
          </cell>
          <cell r="C1794">
            <v>0</v>
          </cell>
          <cell r="D1794" t="str">
            <v>L</v>
          </cell>
        </row>
        <row r="1795">
          <cell r="A1795" t="str">
            <v>91100017</v>
          </cell>
          <cell r="B1795" t="str">
            <v>GUIDE W0700253050 REF VENT:641616D</v>
          </cell>
          <cell r="C1795">
            <v>0</v>
          </cell>
          <cell r="D1795" t="str">
            <v>L</v>
          </cell>
        </row>
        <row r="1796">
          <cell r="A1796" t="str">
            <v>14030021</v>
          </cell>
          <cell r="B1796" t="str">
            <v>Blindage goulotte chute broyeur cru R 29</v>
          </cell>
          <cell r="C1796">
            <v>1</v>
          </cell>
          <cell r="D1796" t="str">
            <v>L</v>
          </cell>
        </row>
        <row r="1797">
          <cell r="A1797" t="str">
            <v>71170080</v>
          </cell>
          <cell r="B1797" t="str">
            <v>Tambour de renvoie bande fixe R2113</v>
          </cell>
          <cell r="C1797">
            <v>0</v>
          </cell>
          <cell r="D1797" t="str">
            <v>L</v>
          </cell>
        </row>
        <row r="1798">
          <cell r="A1798" t="str">
            <v>59600093</v>
          </cell>
          <cell r="B1798" t="str">
            <v>DISTRIBUTEUR ELECTROVANNE-DX1-616-70</v>
          </cell>
          <cell r="C1798">
            <v>0</v>
          </cell>
          <cell r="D1798" t="str">
            <v>L</v>
          </cell>
        </row>
        <row r="1799">
          <cell r="A1799" t="str">
            <v>20050001</v>
          </cell>
          <cell r="B1799" t="str">
            <v>TOLE CREUSABRO EP6MM 2000X1000</v>
          </cell>
          <cell r="C1799">
            <v>5</v>
          </cell>
          <cell r="D1799" t="str">
            <v>M</v>
          </cell>
        </row>
        <row r="1800">
          <cell r="A1800" t="str">
            <v>65210060</v>
          </cell>
          <cell r="B1800" t="str">
            <v>MANCHON DE SERRAGE  H3138</v>
          </cell>
          <cell r="C1800">
            <v>1</v>
          </cell>
          <cell r="D1800" t="str">
            <v>L</v>
          </cell>
        </row>
        <row r="1801">
          <cell r="A1801" t="str">
            <v>60510010</v>
          </cell>
          <cell r="B1801" t="str">
            <v>FILTRE AIR KAESER FB-6B 9.4620.00110-105</v>
          </cell>
          <cell r="C1801">
            <v>0</v>
          </cell>
          <cell r="D1801" t="str">
            <v>L</v>
          </cell>
        </row>
        <row r="1802">
          <cell r="A1802" t="str">
            <v>45800002</v>
          </cell>
          <cell r="B1802" t="str">
            <v>ADJUVANTS DE BROYAGE</v>
          </cell>
          <cell r="C1802">
            <v>0</v>
          </cell>
          <cell r="D1802" t="str">
            <v>L</v>
          </cell>
        </row>
        <row r="1803">
          <cell r="A1803" t="str">
            <v>54510106</v>
          </cell>
          <cell r="B1803" t="str">
            <v>Transformateur Réf ABB:3BHB018471R0001</v>
          </cell>
          <cell r="C1803">
            <v>0</v>
          </cell>
          <cell r="D1803" t="str">
            <v>L</v>
          </cell>
        </row>
        <row r="1804">
          <cell r="A1804" t="str">
            <v>59010010</v>
          </cell>
          <cell r="B1804" t="str">
            <v>CONTRÔLEUR DE NIVEAU OSM2.A5/ C11.04.03</v>
          </cell>
          <cell r="C1804">
            <v>0</v>
          </cell>
          <cell r="D1804" t="str">
            <v>L</v>
          </cell>
        </row>
        <row r="1805">
          <cell r="A1805" t="str">
            <v>72250258</v>
          </cell>
          <cell r="B1805" t="str">
            <v>PNEU 825X15 CHARIOT 7 TONNE CAT</v>
          </cell>
          <cell r="C1805">
            <v>3</v>
          </cell>
          <cell r="D1805" t="str">
            <v>M</v>
          </cell>
        </row>
        <row r="1806">
          <cell r="A1806" t="str">
            <v>57010010</v>
          </cell>
          <cell r="B1806" t="str">
            <v>CARTE E1068  ITEM E11.31.02</v>
          </cell>
          <cell r="C1806">
            <v>0</v>
          </cell>
          <cell r="D1806" t="str">
            <v>L</v>
          </cell>
        </row>
        <row r="1807">
          <cell r="A1807" t="str">
            <v>14030017</v>
          </cell>
          <cell r="B1807" t="str">
            <v>Blindage goulotte chute broyeur cru R 12</v>
          </cell>
          <cell r="C1807">
            <v>1</v>
          </cell>
          <cell r="D1807" t="str">
            <v>L</v>
          </cell>
        </row>
        <row r="1808">
          <cell r="A1808" t="str">
            <v>45310099</v>
          </cell>
          <cell r="B1808" t="str">
            <v>PRESSOSTAT (SECURITE DU VIDE) A037046</v>
          </cell>
          <cell r="C1808">
            <v>0</v>
          </cell>
          <cell r="D1808" t="str">
            <v>L</v>
          </cell>
        </row>
        <row r="1809">
          <cell r="A1809" t="str">
            <v>59600160</v>
          </cell>
          <cell r="B1809" t="str">
            <v>Embase à connecteur VVQC11-06C6FD0-D06</v>
          </cell>
          <cell r="C1809">
            <v>0</v>
          </cell>
          <cell r="D1809" t="str">
            <v>L</v>
          </cell>
        </row>
        <row r="1810">
          <cell r="A1810" t="str">
            <v>91100151</v>
          </cell>
          <cell r="B1810" t="str">
            <v>ARBRE 741784D</v>
          </cell>
          <cell r="C1810">
            <v>1</v>
          </cell>
          <cell r="D1810" t="str">
            <v>L</v>
          </cell>
        </row>
        <row r="1811">
          <cell r="A1811" t="str">
            <v>55010274</v>
          </cell>
          <cell r="B1811" t="str">
            <v>MOTEUR 4KW 2P 220/380V B3 H112 ROUL C3</v>
          </cell>
          <cell r="C1811">
            <v>0</v>
          </cell>
          <cell r="D1811" t="str">
            <v>L</v>
          </cell>
        </row>
        <row r="1812">
          <cell r="A1812" t="str">
            <v>57010007</v>
          </cell>
          <cell r="B1812" t="str">
            <v>CARTE CONTROLE VOL E1140 ITEM E11.31.02</v>
          </cell>
          <cell r="C1812">
            <v>0</v>
          </cell>
          <cell r="D1812" t="str">
            <v>L</v>
          </cell>
        </row>
        <row r="1813">
          <cell r="A1813" t="str">
            <v>57010008</v>
          </cell>
          <cell r="B1813" t="str">
            <v>CARTE DRIVER E1059 ITEM E11.31.02</v>
          </cell>
          <cell r="C1813">
            <v>0</v>
          </cell>
          <cell r="D1813" t="str">
            <v>L</v>
          </cell>
        </row>
        <row r="1814">
          <cell r="A1814" t="str">
            <v>57010009</v>
          </cell>
          <cell r="B1814" t="str">
            <v>CARTE E1067  ITEM E11.31.02</v>
          </cell>
          <cell r="C1814">
            <v>0</v>
          </cell>
          <cell r="D1814" t="str">
            <v>L</v>
          </cell>
        </row>
        <row r="1815">
          <cell r="A1815" t="str">
            <v>57010011</v>
          </cell>
          <cell r="B1815" t="str">
            <v>CARTE INTERFACE E1052 ITEM E11.31.02</v>
          </cell>
          <cell r="C1815">
            <v>0</v>
          </cell>
          <cell r="D1815" t="str">
            <v>L</v>
          </cell>
        </row>
        <row r="1816">
          <cell r="A1816" t="str">
            <v>57010012</v>
          </cell>
          <cell r="B1816" t="str">
            <v>CARTE SORTIE ANALO E1135  ITEM E11.31.02</v>
          </cell>
          <cell r="C1816">
            <v>0</v>
          </cell>
          <cell r="D1816" t="str">
            <v>L</v>
          </cell>
        </row>
        <row r="1817">
          <cell r="A1817" t="str">
            <v>60010034</v>
          </cell>
          <cell r="B1817" t="str">
            <v>SONDE PT100 RS373-0372</v>
          </cell>
          <cell r="C1817">
            <v>0</v>
          </cell>
          <cell r="D1817" t="str">
            <v>L</v>
          </cell>
        </row>
        <row r="1818">
          <cell r="A1818" t="str">
            <v>60130006</v>
          </cell>
          <cell r="B1818" t="str">
            <v>Protection LR460 réf 7ML1930-1BM</v>
          </cell>
          <cell r="C1818">
            <v>0</v>
          </cell>
          <cell r="D1818" t="str">
            <v>L</v>
          </cell>
        </row>
        <row r="1819">
          <cell r="A1819" t="str">
            <v>71030030</v>
          </cell>
          <cell r="B1819" t="str">
            <v>BANDE DE SF 800x6565 2EP125/3015</v>
          </cell>
          <cell r="C1819">
            <v>1</v>
          </cell>
          <cell r="D1819" t="str">
            <v>L</v>
          </cell>
        </row>
        <row r="1820">
          <cell r="A1820" t="str">
            <v>54510074</v>
          </cell>
          <cell r="B1820" t="str">
            <v>PAWER SUPPLY +NRED-61APOW-01C+NRED -6</v>
          </cell>
          <cell r="C1820">
            <v>0</v>
          </cell>
          <cell r="D1820" t="str">
            <v>L</v>
          </cell>
        </row>
        <row r="1821">
          <cell r="A1821" t="str">
            <v>87010023</v>
          </cell>
          <cell r="B1821" t="str">
            <v>CARTOUCHE 01.N.100.40G.16.S.P POUR FILTR</v>
          </cell>
          <cell r="C1821">
            <v>0</v>
          </cell>
          <cell r="D1821" t="str">
            <v>L</v>
          </cell>
        </row>
        <row r="1822">
          <cell r="A1822" t="str">
            <v>45800249</v>
          </cell>
          <cell r="B1822" t="str">
            <v>Soupape d'étranglement</v>
          </cell>
          <cell r="C1822">
            <v>0</v>
          </cell>
          <cell r="D1822" t="str">
            <v>L</v>
          </cell>
        </row>
        <row r="1823">
          <cell r="A1823" t="str">
            <v>55930105</v>
          </cell>
          <cell r="B1823" t="str">
            <v>Ventilateur RITTAL SK3321 107  filtre</v>
          </cell>
          <cell r="C1823">
            <v>1</v>
          </cell>
          <cell r="D1823" t="str">
            <v>L</v>
          </cell>
        </row>
        <row r="1824">
          <cell r="A1824" t="str">
            <v>54510083</v>
          </cell>
          <cell r="B1824" t="str">
            <v>FAN ACB 801 IP 21 68261988</v>
          </cell>
          <cell r="C1824">
            <v>0</v>
          </cell>
          <cell r="D1824" t="str">
            <v>L</v>
          </cell>
        </row>
        <row r="1825">
          <cell r="A1825" t="str">
            <v>87210077</v>
          </cell>
          <cell r="B1825" t="str">
            <v>Vis M64x200x185 Pas 6mm</v>
          </cell>
          <cell r="C1825">
            <v>1</v>
          </cell>
          <cell r="D1825" t="str">
            <v>L</v>
          </cell>
        </row>
        <row r="1826">
          <cell r="A1826" t="str">
            <v>71170084</v>
          </cell>
          <cell r="B1826" t="str">
            <v>Tambour de contrainte de la bande 3 R111</v>
          </cell>
          <cell r="C1826">
            <v>1</v>
          </cell>
          <cell r="D1826" t="str">
            <v>L</v>
          </cell>
        </row>
        <row r="1827">
          <cell r="A1827" t="str">
            <v>65050265</v>
          </cell>
          <cell r="B1827" t="str">
            <v>Joint torique vanne douseuse taille 300</v>
          </cell>
          <cell r="C1827">
            <v>0</v>
          </cell>
          <cell r="D1827" t="str">
            <v>L</v>
          </cell>
        </row>
        <row r="1828">
          <cell r="A1828" t="str">
            <v>59060033</v>
          </cell>
          <cell r="B1828" t="str">
            <v>photo-cellule WTB140-P430 5906007</v>
          </cell>
          <cell r="C1828">
            <v>0</v>
          </cell>
          <cell r="D1828" t="str">
            <v>L</v>
          </cell>
        </row>
        <row r="1829">
          <cell r="A1829" t="str">
            <v>59060020</v>
          </cell>
          <cell r="B1829" t="str">
            <v>Photo cellule 972148Z voir 59060007</v>
          </cell>
          <cell r="C1829">
            <v>0</v>
          </cell>
          <cell r="D1829" t="str">
            <v>L</v>
          </cell>
        </row>
        <row r="1830">
          <cell r="A1830" t="str">
            <v>87010008</v>
          </cell>
          <cell r="B1830" t="str">
            <v>JOINTD'ETANCHEITE PROFILE N11.21.05</v>
          </cell>
          <cell r="C1830">
            <v>0</v>
          </cell>
          <cell r="D1830" t="str">
            <v>L</v>
          </cell>
        </row>
        <row r="1831">
          <cell r="A1831" t="str">
            <v>45800047</v>
          </cell>
          <cell r="B1831" t="str">
            <v>CONVERTISSEUR D FREQUENCE POWER FLEX 40</v>
          </cell>
          <cell r="C1831">
            <v>0</v>
          </cell>
          <cell r="D1831" t="str">
            <v>L</v>
          </cell>
        </row>
        <row r="1832">
          <cell r="A1832" t="str">
            <v>59600163</v>
          </cell>
          <cell r="B1832" t="str">
            <v>électrovanne WAM 2090378 4A</v>
          </cell>
          <cell r="C1832">
            <v>0</v>
          </cell>
          <cell r="D1832" t="str">
            <v>L</v>
          </cell>
        </row>
        <row r="1833">
          <cell r="A1833" t="str">
            <v>45800161</v>
          </cell>
          <cell r="B1833" t="str">
            <v>TABLEAU DE COMMANDE OP 73</v>
          </cell>
          <cell r="C1833">
            <v>0</v>
          </cell>
          <cell r="D1833" t="str">
            <v>L</v>
          </cell>
        </row>
        <row r="1834">
          <cell r="A1834" t="str">
            <v>60070014</v>
          </cell>
          <cell r="B1834" t="str">
            <v>capteur rotatif pour moduflex F300TS</v>
          </cell>
          <cell r="C1834">
            <v>0</v>
          </cell>
          <cell r="D1834" t="str">
            <v>L</v>
          </cell>
        </row>
        <row r="1835">
          <cell r="A1835" t="str">
            <v>60200003</v>
          </cell>
          <cell r="B1835" t="str">
            <v>TRANSMETTEUR DE PRESSEION OEM TYPE 506</v>
          </cell>
          <cell r="C1835">
            <v>0</v>
          </cell>
          <cell r="D1835" t="str">
            <v>L</v>
          </cell>
        </row>
        <row r="1836">
          <cell r="A1836" t="str">
            <v>45800093</v>
          </cell>
          <cell r="B1836" t="str">
            <v>JEU DE JOINT PLH 12</v>
          </cell>
          <cell r="C1836">
            <v>0</v>
          </cell>
          <cell r="D1836" t="str">
            <v>L</v>
          </cell>
        </row>
        <row r="1837">
          <cell r="A1837" t="str">
            <v>20020003</v>
          </cell>
          <cell r="B1837" t="str">
            <v>POUTRELLE LONG 6M HEB :160</v>
          </cell>
          <cell r="C1837">
            <v>1</v>
          </cell>
          <cell r="D1837" t="str">
            <v>L</v>
          </cell>
        </row>
        <row r="1838">
          <cell r="A1838" t="str">
            <v>53140014</v>
          </cell>
          <cell r="B1838" t="str">
            <v>Commutateur ON/OFF 22304002</v>
          </cell>
          <cell r="C1838">
            <v>0</v>
          </cell>
          <cell r="D1838" t="str">
            <v>L</v>
          </cell>
        </row>
        <row r="1839">
          <cell r="A1839" t="str">
            <v>14030018</v>
          </cell>
          <cell r="B1839" t="str">
            <v>Blindage goulotte chute broyeur cru R 13</v>
          </cell>
          <cell r="C1839">
            <v>1</v>
          </cell>
          <cell r="D1839" t="str">
            <v>L</v>
          </cell>
        </row>
        <row r="1840">
          <cell r="A1840" t="str">
            <v>42100065</v>
          </cell>
          <cell r="B1840" t="str">
            <v>Boulonneuse électrique rechargeable</v>
          </cell>
          <cell r="C1840">
            <v>0</v>
          </cell>
          <cell r="D1840" t="str">
            <v>L</v>
          </cell>
        </row>
        <row r="1841">
          <cell r="A1841" t="str">
            <v>14010052</v>
          </cell>
          <cell r="B1841" t="str">
            <v>Plaque releveuse plan:1215263</v>
          </cell>
          <cell r="C1841">
            <v>0</v>
          </cell>
          <cell r="D1841" t="str">
            <v>L</v>
          </cell>
        </row>
        <row r="1842">
          <cell r="A1842" t="str">
            <v>86100028</v>
          </cell>
          <cell r="B1842" t="str">
            <v>VIS CONE MOBILE M52X300 L639 TH</v>
          </cell>
          <cell r="C1842">
            <v>9</v>
          </cell>
          <cell r="D1842" t="str">
            <v>H</v>
          </cell>
        </row>
        <row r="1843">
          <cell r="A1843" t="str">
            <v>91100467</v>
          </cell>
          <cell r="B1843" t="str">
            <v>Plateforme aiguilleur à bande</v>
          </cell>
          <cell r="C1843">
            <v>0</v>
          </cell>
          <cell r="D1843" t="str">
            <v>L</v>
          </cell>
        </row>
        <row r="1844">
          <cell r="A1844" t="str">
            <v>65220009</v>
          </cell>
          <cell r="B1844" t="str">
            <v>Palier Tension à 74,5 Rep5 plan30000438</v>
          </cell>
          <cell r="C1844">
            <v>0</v>
          </cell>
          <cell r="D1844" t="str">
            <v>L</v>
          </cell>
        </row>
        <row r="1845">
          <cell r="A1845" t="str">
            <v>86030002</v>
          </cell>
          <cell r="B1845" t="str">
            <v>Limteur de pression PERKER B11.02.15</v>
          </cell>
          <cell r="C1845">
            <v>0</v>
          </cell>
          <cell r="D1845" t="str">
            <v>L</v>
          </cell>
        </row>
        <row r="1846">
          <cell r="A1846" t="str">
            <v>54510040</v>
          </cell>
          <cell r="B1846" t="str">
            <v>GDR POWER SUPPTY 24V AGPS-21C 64668064</v>
          </cell>
          <cell r="C1846">
            <v>0</v>
          </cell>
          <cell r="D1846" t="str">
            <v>L</v>
          </cell>
        </row>
        <row r="1847">
          <cell r="A1847" t="str">
            <v>78610087</v>
          </cell>
          <cell r="B1847" t="str">
            <v>POCHETTE JOINT VERIN PAY BASS E11.53</v>
          </cell>
          <cell r="C1847">
            <v>0</v>
          </cell>
          <cell r="D1847" t="str">
            <v>L</v>
          </cell>
        </row>
        <row r="1848">
          <cell r="A1848" t="str">
            <v>54510102</v>
          </cell>
          <cell r="B1848" t="str">
            <v>Filtre Type:M10NHX40/1P-CSN-S</v>
          </cell>
          <cell r="C1848">
            <v>0</v>
          </cell>
          <cell r="D1848" t="str">
            <v>L</v>
          </cell>
        </row>
        <row r="1849">
          <cell r="A1849" t="str">
            <v>14010012</v>
          </cell>
          <cell r="B1849" t="str">
            <v>PLAQUE REP: V-AA/EA/NB-2386/V-FM-11</v>
          </cell>
          <cell r="C1849">
            <v>0</v>
          </cell>
          <cell r="D1849" t="str">
            <v>L</v>
          </cell>
        </row>
        <row r="1850">
          <cell r="A1850" t="str">
            <v>59030029</v>
          </cell>
          <cell r="B1850" t="str">
            <v>CAPTEUR INDUCTIF NJ8-18GK-N-150</v>
          </cell>
          <cell r="C1850">
            <v>1</v>
          </cell>
          <cell r="D1850" t="str">
            <v>L</v>
          </cell>
        </row>
        <row r="1851">
          <cell r="A1851" t="str">
            <v>78610204</v>
          </cell>
          <cell r="B1851" t="str">
            <v>Verin PLS 80 A 160 DM JOUCOMATIC 0502050</v>
          </cell>
          <cell r="C1851">
            <v>0</v>
          </cell>
          <cell r="D1851" t="str">
            <v>L</v>
          </cell>
        </row>
        <row r="1852">
          <cell r="A1852" t="str">
            <v>59310030</v>
          </cell>
          <cell r="B1852" t="str">
            <v>PRESSOSTAT SIMPLE P77 JOHONSON CONTROLS</v>
          </cell>
          <cell r="C1852">
            <v>2</v>
          </cell>
          <cell r="D1852" t="str">
            <v>L</v>
          </cell>
        </row>
        <row r="1853">
          <cell r="A1853" t="str">
            <v>87220077</v>
          </cell>
          <cell r="B1853" t="str">
            <v>Joint torique EP10±0.2 Øi710 +2mm</v>
          </cell>
          <cell r="C1853">
            <v>0</v>
          </cell>
          <cell r="D1853" t="str">
            <v>L</v>
          </cell>
        </row>
        <row r="1854">
          <cell r="A1854" t="str">
            <v>76340011</v>
          </cell>
          <cell r="B1854" t="str">
            <v>TUYAU INSPECTION NW400</v>
          </cell>
          <cell r="C1854">
            <v>0</v>
          </cell>
          <cell r="D1854" t="str">
            <v>L</v>
          </cell>
        </row>
        <row r="1855">
          <cell r="A1855" t="str">
            <v>45150001</v>
          </cell>
          <cell r="B1855" t="str">
            <v>FI.0120.0000 FILTER KIT: KT.0045.7021</v>
          </cell>
          <cell r="C1855">
            <v>0</v>
          </cell>
          <cell r="D1855" t="str">
            <v>L</v>
          </cell>
        </row>
        <row r="1856">
          <cell r="A1856" t="str">
            <v>45310067</v>
          </cell>
          <cell r="B1856" t="str">
            <v>CNTR O-RING WITH FILTER A037386</v>
          </cell>
          <cell r="C1856">
            <v>0</v>
          </cell>
          <cell r="D1856" t="str">
            <v>L</v>
          </cell>
        </row>
        <row r="1857">
          <cell r="A1857" t="str">
            <v>53130054</v>
          </cell>
          <cell r="B1857" t="str">
            <v>CONTACTEUR LC1 D115P7</v>
          </cell>
          <cell r="C1857">
            <v>2</v>
          </cell>
          <cell r="D1857" t="str">
            <v>L</v>
          </cell>
        </row>
        <row r="1858">
          <cell r="A1858" t="str">
            <v>78610122</v>
          </cell>
          <cell r="B1858" t="str">
            <v>VERIN P1D S050 MC 0050-B201211/09/36</v>
          </cell>
          <cell r="C1858">
            <v>7</v>
          </cell>
          <cell r="D1858" t="str">
            <v>H</v>
          </cell>
        </row>
        <row r="1859">
          <cell r="A1859" t="str">
            <v>20600008</v>
          </cell>
          <cell r="B1859" t="str">
            <v>FER ROND 42CD4 Ø80 EN BARRE DE LONG:6M</v>
          </cell>
          <cell r="C1859">
            <v>0</v>
          </cell>
          <cell r="D1859" t="str">
            <v>L</v>
          </cell>
        </row>
        <row r="1860">
          <cell r="A1860" t="str">
            <v>71010026</v>
          </cell>
          <cell r="B1860" t="str">
            <v>Bande  larg:2200EP 1250/5 6+2Y</v>
          </cell>
          <cell r="C1860">
            <v>1</v>
          </cell>
          <cell r="D1860" t="str">
            <v>L</v>
          </cell>
        </row>
        <row r="1861">
          <cell r="A1861" t="str">
            <v>65200159</v>
          </cell>
          <cell r="B1861" t="str">
            <v>Palier SNI 528 HFB</v>
          </cell>
          <cell r="C1861">
            <v>0</v>
          </cell>
          <cell r="D1861" t="str">
            <v>L</v>
          </cell>
        </row>
        <row r="1862">
          <cell r="A1862" t="str">
            <v>53230231</v>
          </cell>
          <cell r="B1862" t="str">
            <v>Unit control disj NSX 400-630A 1.3M 500A</v>
          </cell>
          <cell r="C1862">
            <v>0</v>
          </cell>
          <cell r="D1862" t="str">
            <v>L</v>
          </cell>
        </row>
        <row r="1863">
          <cell r="A1863" t="str">
            <v>91500001</v>
          </cell>
          <cell r="B1863" t="str">
            <v>ADHESIF STRIP-N-STICK</v>
          </cell>
          <cell r="C1863">
            <v>1</v>
          </cell>
          <cell r="D1863" t="str">
            <v>L</v>
          </cell>
        </row>
        <row r="1864">
          <cell r="A1864" t="str">
            <v>39260002</v>
          </cell>
          <cell r="B1864" t="str">
            <v>PAPIER FEUTRE 1500X1000X8MM</v>
          </cell>
          <cell r="C1864">
            <v>0</v>
          </cell>
          <cell r="D1864" t="str">
            <v>L</v>
          </cell>
        </row>
        <row r="1865">
          <cell r="A1865" t="str">
            <v>60510008</v>
          </cell>
          <cell r="B1865" t="str">
            <v>CPU 224 6ES7-224-1AD23-0X130</v>
          </cell>
          <cell r="C1865">
            <v>0</v>
          </cell>
          <cell r="D1865" t="str">
            <v>L</v>
          </cell>
        </row>
        <row r="1866">
          <cell r="A1866" t="str">
            <v>45800157</v>
          </cell>
          <cell r="B1866" t="str">
            <v>"SOUPAPE DE SURETÉ 3/4"" 03 BAR"""</v>
          </cell>
          <cell r="C1866">
            <v>0</v>
          </cell>
          <cell r="D1866" t="str">
            <v>L</v>
          </cell>
        </row>
        <row r="1867">
          <cell r="A1867" t="str">
            <v>47020001</v>
          </cell>
          <cell r="B1867" t="str">
            <v>plaque caoutchou goulotte rep 27 C11.01</v>
          </cell>
          <cell r="C1867">
            <v>0</v>
          </cell>
          <cell r="D1867" t="str">
            <v>L</v>
          </cell>
        </row>
        <row r="1868">
          <cell r="A1868" t="str">
            <v>87010018</v>
          </cell>
          <cell r="B1868" t="str">
            <v>FILTRE EAU Type:UG54 DN 40 :200um</v>
          </cell>
          <cell r="C1868">
            <v>0</v>
          </cell>
          <cell r="D1868" t="str">
            <v>L</v>
          </cell>
        </row>
        <row r="1869">
          <cell r="A1869" t="str">
            <v>60520007</v>
          </cell>
          <cell r="B1869" t="str">
            <v>SORTIE NUM SM 322- 6ES7-322-1BH01-0AA0</v>
          </cell>
          <cell r="C1869">
            <v>0</v>
          </cell>
          <cell r="D1869" t="str">
            <v>L</v>
          </cell>
        </row>
        <row r="1870">
          <cell r="A1870" t="str">
            <v>45160001</v>
          </cell>
          <cell r="B1870" t="str">
            <v>BOL EN ACIER INOX CAPACITÉ 7,1 LITRES</v>
          </cell>
          <cell r="C1870">
            <v>0</v>
          </cell>
          <cell r="D1870" t="str">
            <v>L</v>
          </cell>
        </row>
        <row r="1871">
          <cell r="A1871" t="str">
            <v>76340077</v>
          </cell>
          <cell r="B1871" t="str">
            <v>INDUCTEUR POSITION VANNE MBX10EM2</v>
          </cell>
          <cell r="C1871">
            <v>0</v>
          </cell>
          <cell r="D1871" t="str">
            <v>L</v>
          </cell>
        </row>
        <row r="1872">
          <cell r="A1872" t="str">
            <v>55010093</v>
          </cell>
          <cell r="B1872" t="str">
            <v>Mot-7,5kw3000trHaxe132B3</v>
          </cell>
          <cell r="C1872">
            <v>0</v>
          </cell>
          <cell r="D1872" t="str">
            <v>L</v>
          </cell>
        </row>
        <row r="1873">
          <cell r="A1873" t="str">
            <v>59600024</v>
          </cell>
          <cell r="B1873" t="str">
            <v>ELCETROVANNE COMPLET REF:P2V-BV600EE66CS</v>
          </cell>
          <cell r="C1873">
            <v>0</v>
          </cell>
          <cell r="D1873" t="str">
            <v>L</v>
          </cell>
        </row>
        <row r="1874">
          <cell r="A1874" t="str">
            <v>71170020</v>
          </cell>
          <cell r="B1874" t="str">
            <v>Tambour 810267D rep 74</v>
          </cell>
          <cell r="C1874">
            <v>2</v>
          </cell>
          <cell r="D1874" t="str">
            <v>L</v>
          </cell>
        </row>
        <row r="1875">
          <cell r="A1875" t="str">
            <v>70250003</v>
          </cell>
          <cell r="B1875" t="str">
            <v>GODET GRATTEUR C11.04</v>
          </cell>
          <cell r="C1875">
            <v>2</v>
          </cell>
          <cell r="D1875" t="str">
            <v>L</v>
          </cell>
        </row>
        <row r="1876">
          <cell r="A1876" t="str">
            <v>20600017</v>
          </cell>
          <cell r="B1876" t="str">
            <v>FER ROND XC48 Ø130 EN BARRE DE LONG:3M</v>
          </cell>
          <cell r="C1876">
            <v>0</v>
          </cell>
          <cell r="D1876" t="str">
            <v>L</v>
          </cell>
        </row>
        <row r="1877">
          <cell r="A1877" t="str">
            <v>20040011</v>
          </cell>
          <cell r="B1877" t="str">
            <v>TOLE ACIER ORDINAIRE  EP15MM 1000X2000</v>
          </cell>
          <cell r="C1877">
            <v>2</v>
          </cell>
          <cell r="D1877" t="str">
            <v>L</v>
          </cell>
        </row>
        <row r="1878">
          <cell r="A1878" t="str">
            <v>14030013</v>
          </cell>
          <cell r="B1878" t="str">
            <v>Blindage goulotte chute broyeur cru Rep4</v>
          </cell>
          <cell r="C1878">
            <v>1</v>
          </cell>
          <cell r="D1878" t="str">
            <v>L</v>
          </cell>
        </row>
        <row r="1879">
          <cell r="A1879" t="str">
            <v>75020138</v>
          </cell>
          <cell r="B1879" t="str">
            <v>Chariot porte câble encamioneuse 850079Z</v>
          </cell>
          <cell r="C1879">
            <v>0</v>
          </cell>
          <cell r="D1879" t="str">
            <v>L</v>
          </cell>
        </row>
        <row r="1880">
          <cell r="A1880" t="str">
            <v>45800117</v>
          </cell>
          <cell r="B1880" t="str">
            <v>MODULE DE PUISSANCE P DEMARREUR 24VDC</v>
          </cell>
          <cell r="C1880">
            <v>0</v>
          </cell>
          <cell r="D1880" t="str">
            <v>L</v>
          </cell>
        </row>
        <row r="1881">
          <cell r="A1881" t="str">
            <v>59060024</v>
          </cell>
          <cell r="B1881" t="str">
            <v>MUTTING ÉMMETEUR+RECEPTE*SG-F1-G1-ARMS</v>
          </cell>
          <cell r="C1881">
            <v>0</v>
          </cell>
          <cell r="D1881" t="str">
            <v>L</v>
          </cell>
        </row>
        <row r="1882">
          <cell r="A1882" t="str">
            <v>20040012</v>
          </cell>
          <cell r="B1882" t="str">
            <v>TOLE ACIER ORDIANIRE  EP20MM 1000X2000</v>
          </cell>
          <cell r="C1882">
            <v>0</v>
          </cell>
          <cell r="D1882" t="str">
            <v>L</v>
          </cell>
        </row>
        <row r="1883">
          <cell r="A1883" t="str">
            <v>67450038</v>
          </cell>
          <cell r="B1883" t="str">
            <v>JOINT ROTEX ERV DN50 PN16</v>
          </cell>
          <cell r="C1883">
            <v>0</v>
          </cell>
          <cell r="D1883" t="str">
            <v>L</v>
          </cell>
        </row>
        <row r="1884">
          <cell r="A1884" t="str">
            <v>60510017</v>
          </cell>
          <cell r="B1884" t="str">
            <v>PANNEAU OPÉRATEUR 6SE6401-1DF00-0AA0</v>
          </cell>
          <cell r="C1884">
            <v>0</v>
          </cell>
          <cell r="D1884" t="str">
            <v>L</v>
          </cell>
        </row>
        <row r="1885">
          <cell r="A1885" t="str">
            <v>55010085</v>
          </cell>
          <cell r="B1885" t="str">
            <v>Mot-5,5kw3000trHaxe132B3</v>
          </cell>
          <cell r="C1885">
            <v>2</v>
          </cell>
          <cell r="D1885" t="str">
            <v>L</v>
          </cell>
        </row>
        <row r="1886">
          <cell r="A1886" t="str">
            <v>71030071</v>
          </cell>
          <cell r="B1886" t="str">
            <v>BANDE DE SF 1000X5670 2EP 125 3015 CSF</v>
          </cell>
          <cell r="C1886">
            <v>0</v>
          </cell>
          <cell r="D1886" t="str">
            <v>L</v>
          </cell>
        </row>
        <row r="1887">
          <cell r="A1887" t="str">
            <v>14010014</v>
          </cell>
          <cell r="B1887" t="str">
            <v>PLAQUE REP: X-AA/EA/NB-2386/X-FM-11</v>
          </cell>
          <cell r="C1887">
            <v>0</v>
          </cell>
          <cell r="D1887" t="str">
            <v>L</v>
          </cell>
        </row>
        <row r="1888">
          <cell r="A1888" t="str">
            <v>60470016</v>
          </cell>
          <cell r="B1888" t="str">
            <v>INDICATEUR,CODE VENTOMATIC:971947Z</v>
          </cell>
          <cell r="C1888">
            <v>0</v>
          </cell>
          <cell r="D1888" t="str">
            <v>L</v>
          </cell>
        </row>
        <row r="1889">
          <cell r="A1889" t="str">
            <v>71170013</v>
          </cell>
          <cell r="B1889" t="str">
            <v>TAMBOUR FOU POS : 70  CODE :   810137D</v>
          </cell>
          <cell r="C1889">
            <v>2</v>
          </cell>
          <cell r="D1889" t="str">
            <v>L</v>
          </cell>
        </row>
        <row r="1890">
          <cell r="A1890" t="str">
            <v>91300031</v>
          </cell>
          <cell r="B1890" t="str">
            <v>RESSORTS ACIER EN HELICE TYPE A9/65</v>
          </cell>
          <cell r="C1890">
            <v>0</v>
          </cell>
          <cell r="D1890" t="str">
            <v>L</v>
          </cell>
        </row>
        <row r="1891">
          <cell r="A1891" t="str">
            <v>76340046</v>
          </cell>
          <cell r="B1891" t="str">
            <v>JOINT D'ÉTANCHÉITÉ ARBRE 105 X 130 X 12</v>
          </cell>
          <cell r="C1891">
            <v>0</v>
          </cell>
          <cell r="D1891" t="str">
            <v>L</v>
          </cell>
        </row>
        <row r="1892">
          <cell r="A1892" t="str">
            <v>86030003</v>
          </cell>
          <cell r="B1892" t="str">
            <v>Pompe nue pour alimentation vérin B11.02</v>
          </cell>
          <cell r="C1892">
            <v>0</v>
          </cell>
          <cell r="D1892" t="str">
            <v>L</v>
          </cell>
        </row>
        <row r="1893">
          <cell r="A1893" t="str">
            <v>90050016</v>
          </cell>
          <cell r="B1893" t="str">
            <v>POCHET DE KITOINT VERIN DE PRESSION D100</v>
          </cell>
          <cell r="C1893">
            <v>0</v>
          </cell>
          <cell r="D1893" t="str">
            <v>L</v>
          </cell>
        </row>
        <row r="1894">
          <cell r="A1894" t="str">
            <v>81020007</v>
          </cell>
          <cell r="B1894" t="str">
            <v>Jeu de joints K2-549000 54200</v>
          </cell>
          <cell r="C1894">
            <v>0</v>
          </cell>
          <cell r="D1894" t="str">
            <v>L</v>
          </cell>
        </row>
        <row r="1895">
          <cell r="A1895" t="str">
            <v>79210034</v>
          </cell>
          <cell r="B1895" t="str">
            <v>joint compensateur avec bourrage LAR800</v>
          </cell>
          <cell r="C1895">
            <v>2</v>
          </cell>
          <cell r="D1895" t="str">
            <v>L</v>
          </cell>
        </row>
        <row r="1896">
          <cell r="A1896" t="str">
            <v>78610108</v>
          </cell>
          <cell r="B1896" t="str">
            <v>VERIN PNEUMATIQUE-REF640484Z</v>
          </cell>
          <cell r="C1896">
            <v>0</v>
          </cell>
          <cell r="D1896" t="str">
            <v>L</v>
          </cell>
        </row>
        <row r="1897">
          <cell r="A1897" t="str">
            <v>39210065</v>
          </cell>
          <cell r="B1897" t="str">
            <v>joint d’étanchéité du gaz bruleur</v>
          </cell>
          <cell r="C1897">
            <v>0</v>
          </cell>
          <cell r="D1897" t="str">
            <v>L</v>
          </cell>
        </row>
        <row r="1898">
          <cell r="A1898" t="str">
            <v>60210028</v>
          </cell>
          <cell r="B1898" t="str">
            <v>CONVERTISSEUR MILLTR RMA-2</v>
          </cell>
          <cell r="C1898">
            <v>0</v>
          </cell>
          <cell r="D1898" t="str">
            <v>L</v>
          </cell>
        </row>
        <row r="1899">
          <cell r="A1899" t="str">
            <v>65020001</v>
          </cell>
          <cell r="B1899" t="str">
            <v>RLT a RLX conique 32320</v>
          </cell>
          <cell r="C1899">
            <v>0</v>
          </cell>
          <cell r="D1899" t="str">
            <v>L</v>
          </cell>
        </row>
        <row r="1900">
          <cell r="A1900" t="str">
            <v>78290005</v>
          </cell>
          <cell r="B1900" t="str">
            <v>Kit de réparation vanne décharge 400707.</v>
          </cell>
          <cell r="C1900">
            <v>0</v>
          </cell>
          <cell r="D1900" t="str">
            <v>L</v>
          </cell>
        </row>
        <row r="1901">
          <cell r="A1901" t="str">
            <v>91300218</v>
          </cell>
          <cell r="B1901" t="str">
            <v>pignon 2 échangeur K1309</v>
          </cell>
          <cell r="C1901">
            <v>0</v>
          </cell>
          <cell r="D1901" t="str">
            <v>L</v>
          </cell>
        </row>
        <row r="1902">
          <cell r="A1902" t="str">
            <v>83300003</v>
          </cell>
          <cell r="B1902" t="str">
            <v>FILTRE  REDUCTEUR SEPARATEUR N11.35</v>
          </cell>
          <cell r="C1902">
            <v>0</v>
          </cell>
          <cell r="D1902" t="str">
            <v>L</v>
          </cell>
        </row>
        <row r="1903">
          <cell r="A1903" t="str">
            <v>54510097</v>
          </cell>
          <cell r="B1903" t="str">
            <v>ADCVI CARD 3BHB021888R0101</v>
          </cell>
          <cell r="C1903">
            <v>0</v>
          </cell>
          <cell r="D1903" t="str">
            <v>L</v>
          </cell>
        </row>
        <row r="1904">
          <cell r="A1904" t="str">
            <v>59600153</v>
          </cell>
          <cell r="B1904" t="str">
            <v>Electrovanne type MSK03.Nr.4528278</v>
          </cell>
          <cell r="C1904">
            <v>0</v>
          </cell>
          <cell r="D1904" t="str">
            <v>L</v>
          </cell>
        </row>
        <row r="1905">
          <cell r="A1905" t="str">
            <v>53250179</v>
          </cell>
          <cell r="B1905" t="str">
            <v>CONDITIONNEUR ISOLAT.SIGNA ANALOG CAL23D</v>
          </cell>
          <cell r="C1905">
            <v>0</v>
          </cell>
          <cell r="D1905" t="str">
            <v>L</v>
          </cell>
        </row>
        <row r="1906">
          <cell r="A1906" t="str">
            <v>45800153</v>
          </cell>
          <cell r="B1906" t="str">
            <v>SIMATIC DP MODULE D'INTERFACE DE COMMU</v>
          </cell>
          <cell r="C1906">
            <v>0</v>
          </cell>
          <cell r="D1906" t="str">
            <v>L</v>
          </cell>
        </row>
        <row r="1907">
          <cell r="A1907" t="str">
            <v>91300196</v>
          </cell>
          <cell r="B1907" t="str">
            <v>MOYEUR Palette d’aplatissement R1122</v>
          </cell>
          <cell r="C1907">
            <v>0</v>
          </cell>
          <cell r="D1907" t="str">
            <v>L</v>
          </cell>
        </row>
        <row r="1908">
          <cell r="A1908" t="str">
            <v>72170003</v>
          </cell>
          <cell r="B1908" t="str">
            <v>DISQUE POUR CHARIOT Clark 7T</v>
          </cell>
          <cell r="C1908">
            <v>0</v>
          </cell>
          <cell r="D1908" t="str">
            <v>L</v>
          </cell>
        </row>
        <row r="1909">
          <cell r="A1909" t="str">
            <v>65050003</v>
          </cell>
          <cell r="B1909" t="str">
            <v>RLT a billes 2222</v>
          </cell>
          <cell r="C1909">
            <v>0</v>
          </cell>
          <cell r="D1909" t="str">
            <v>L</v>
          </cell>
        </row>
        <row r="1910">
          <cell r="A1910" t="str">
            <v>71170019</v>
          </cell>
          <cell r="B1910" t="str">
            <v>TAMBOUR FOU 810337D</v>
          </cell>
          <cell r="C1910">
            <v>2</v>
          </cell>
          <cell r="D1910" t="str">
            <v>L</v>
          </cell>
        </row>
        <row r="1911">
          <cell r="A1911" t="str">
            <v>90270005</v>
          </cell>
          <cell r="B1911" t="str">
            <v>RESSORT AC2 ZINGUÉ 100ZN</v>
          </cell>
          <cell r="C1911">
            <v>0</v>
          </cell>
          <cell r="D1911" t="str">
            <v>L</v>
          </cell>
        </row>
        <row r="1912">
          <cell r="A1912" t="str">
            <v>42010218</v>
          </cell>
          <cell r="B1912" t="str">
            <v>Pied à Coulisse à Vis Bec Long 0-500mm (</v>
          </cell>
          <cell r="C1912">
            <v>0</v>
          </cell>
          <cell r="D1912" t="str">
            <v>L</v>
          </cell>
        </row>
        <row r="1913">
          <cell r="A1913" t="str">
            <v>91300223</v>
          </cell>
          <cell r="B1913" t="str">
            <v>BALADEUR 700688D</v>
          </cell>
          <cell r="C1913">
            <v>0</v>
          </cell>
          <cell r="D1913" t="str">
            <v>L</v>
          </cell>
        </row>
        <row r="1914">
          <cell r="A1914" t="str">
            <v>81020006</v>
          </cell>
          <cell r="B1914" t="str">
            <v>Kit maintenance K1-566500 54200</v>
          </cell>
          <cell r="C1914">
            <v>2</v>
          </cell>
          <cell r="D1914" t="str">
            <v>L</v>
          </cell>
        </row>
        <row r="1915">
          <cell r="A1915" t="str">
            <v>91500066</v>
          </cell>
          <cell r="B1915" t="str">
            <v>ROUE D70,1 CODE METRAL 902110104-254</v>
          </cell>
          <cell r="C1915">
            <v>1</v>
          </cell>
          <cell r="D1915" t="str">
            <v>L</v>
          </cell>
        </row>
        <row r="1916">
          <cell r="A1916" t="str">
            <v>45800236</v>
          </cell>
          <cell r="B1916" t="str">
            <v>Barrière lumineuse</v>
          </cell>
          <cell r="C1916">
            <v>2</v>
          </cell>
          <cell r="D1916" t="str">
            <v>L</v>
          </cell>
        </row>
        <row r="1917">
          <cell r="A1917" t="str">
            <v>54510061</v>
          </cell>
          <cell r="B1917" t="str">
            <v>CURRENT TRANSD LF 505-S/SP13 3PCS SP KIT</v>
          </cell>
          <cell r="C1917">
            <v>0</v>
          </cell>
          <cell r="D1917" t="str">
            <v>L</v>
          </cell>
        </row>
        <row r="1918">
          <cell r="A1918" t="str">
            <v>81860001</v>
          </cell>
          <cell r="B1918" t="str">
            <v>FILTRE HYDRAULIQUE CENTARL REFROIDISS.</v>
          </cell>
          <cell r="C1918">
            <v>0</v>
          </cell>
          <cell r="D1918" t="str">
            <v>L</v>
          </cell>
        </row>
        <row r="1919">
          <cell r="A1919" t="str">
            <v>60510100</v>
          </cell>
          <cell r="B1919" t="str">
            <v>Élément filtrant à coalescence (filtre</v>
          </cell>
          <cell r="C1919">
            <v>0</v>
          </cell>
          <cell r="D1919" t="str">
            <v>L</v>
          </cell>
        </row>
        <row r="1920">
          <cell r="A1920" t="str">
            <v>60040003</v>
          </cell>
          <cell r="B1920" t="str">
            <v>BOITE DE RACCORDEMENT VKK 28014</v>
          </cell>
          <cell r="C1920">
            <v>0</v>
          </cell>
          <cell r="D1920" t="str">
            <v>L</v>
          </cell>
        </row>
        <row r="1921">
          <cell r="A1921" t="str">
            <v>60520001</v>
          </cell>
          <cell r="B1921" t="str">
            <v>BLOC D'ALIMENT. PS 307 10A 6ES73071KA02</v>
          </cell>
          <cell r="C1921">
            <v>1</v>
          </cell>
          <cell r="D1921" t="str">
            <v>L</v>
          </cell>
        </row>
        <row r="1922">
          <cell r="A1922" t="str">
            <v>66100012</v>
          </cell>
          <cell r="B1922" t="str">
            <v>COURROIE LG=6272MM RPU14/40</v>
          </cell>
          <cell r="C1922">
            <v>1</v>
          </cell>
          <cell r="D1922" t="str">
            <v>L</v>
          </cell>
        </row>
        <row r="1923">
          <cell r="A1923" t="str">
            <v>42010026</v>
          </cell>
          <cell r="B1923" t="str">
            <v>COFFRET EMPORTE PIECE 02 A 60mm</v>
          </cell>
          <cell r="C1923">
            <v>0</v>
          </cell>
          <cell r="D1923" t="str">
            <v>L</v>
          </cell>
        </row>
        <row r="1924">
          <cell r="A1924" t="str">
            <v>55120003</v>
          </cell>
          <cell r="B1924" t="str">
            <v>MOT.18,5kw/1478tr/M3BP 180 MLA4/B3</v>
          </cell>
          <cell r="C1924">
            <v>0</v>
          </cell>
          <cell r="D1924" t="str">
            <v>L</v>
          </cell>
        </row>
        <row r="1925">
          <cell r="A1925" t="str">
            <v>79210035</v>
          </cell>
          <cell r="B1925" t="str">
            <v>manchette souple E1126 900*1260 H100mm</v>
          </cell>
          <cell r="C1925">
            <v>0</v>
          </cell>
          <cell r="D1925" t="str">
            <v>L</v>
          </cell>
        </row>
        <row r="1926">
          <cell r="A1926" t="str">
            <v>54110005</v>
          </cell>
          <cell r="B1926" t="str">
            <v>CONDENSATEUR RESINE TRIPHASE CXT 30KVAR</v>
          </cell>
          <cell r="C1926">
            <v>0</v>
          </cell>
          <cell r="D1926" t="str">
            <v>L</v>
          </cell>
        </row>
        <row r="1927">
          <cell r="A1927" t="str">
            <v>10300036</v>
          </cell>
          <cell r="B1927" t="str">
            <v>Papier céramique ep 5 mm</v>
          </cell>
          <cell r="C1927">
            <v>0</v>
          </cell>
          <cell r="D1927" t="str">
            <v>L</v>
          </cell>
        </row>
        <row r="1928">
          <cell r="A1928" t="str">
            <v>14010024</v>
          </cell>
          <cell r="B1928" t="str">
            <v>RELEVEUR MARIERE B.CIMENT PLAN:20002645</v>
          </cell>
          <cell r="C1928">
            <v>0</v>
          </cell>
          <cell r="D1928" t="str">
            <v>L</v>
          </cell>
        </row>
        <row r="1929">
          <cell r="A1929" t="str">
            <v>91500078</v>
          </cell>
          <cell r="B1929" t="str">
            <v>Tambour renvoi bande dosage</v>
          </cell>
          <cell r="C1929">
            <v>0</v>
          </cell>
          <cell r="D1929" t="str">
            <v>L</v>
          </cell>
        </row>
        <row r="1930">
          <cell r="A1930" t="str">
            <v>91500159</v>
          </cell>
          <cell r="B1930" t="str">
            <v>Tambour de commande bande transfert</v>
          </cell>
          <cell r="C1930">
            <v>0</v>
          </cell>
          <cell r="D1930" t="str">
            <v>L</v>
          </cell>
        </row>
        <row r="1931">
          <cell r="A1931" t="str">
            <v>65040059</v>
          </cell>
          <cell r="B1931" t="str">
            <v>RLT a rotule 22224 E</v>
          </cell>
          <cell r="C1931">
            <v>0</v>
          </cell>
          <cell r="D1931" t="str">
            <v>L</v>
          </cell>
        </row>
        <row r="1932">
          <cell r="A1932" t="str">
            <v>60570005</v>
          </cell>
          <cell r="B1932" t="str">
            <v>MODULE E/S SM 323 6ES7323-1BL00-0AB0</v>
          </cell>
          <cell r="C1932">
            <v>0</v>
          </cell>
          <cell r="D1932" t="str">
            <v>L</v>
          </cell>
        </row>
        <row r="1933">
          <cell r="A1933" t="str">
            <v>91100421</v>
          </cell>
          <cell r="B1933" t="str">
            <v>Arbre-741959D</v>
          </cell>
          <cell r="C1933">
            <v>0</v>
          </cell>
          <cell r="D1933" t="str">
            <v>L</v>
          </cell>
        </row>
        <row r="1934">
          <cell r="A1934" t="str">
            <v>53550010</v>
          </cell>
          <cell r="B1934" t="str">
            <v>PINCE D'EMBOCHAGE LF3 2500A</v>
          </cell>
          <cell r="C1934">
            <v>0</v>
          </cell>
          <cell r="D1934" t="str">
            <v>L</v>
          </cell>
        </row>
        <row r="1935">
          <cell r="A1935" t="str">
            <v>54510079</v>
          </cell>
          <cell r="B1935" t="str">
            <v>CONTROL PANEL &amp; CABLE CDP-312R 68246606</v>
          </cell>
          <cell r="C1935">
            <v>0</v>
          </cell>
          <cell r="D1935" t="str">
            <v>L</v>
          </cell>
        </row>
        <row r="1936">
          <cell r="A1936" t="str">
            <v>42010209</v>
          </cell>
          <cell r="B1936" t="str">
            <v>Jeux de clé mixte à cliquet</v>
          </cell>
          <cell r="C1936">
            <v>0</v>
          </cell>
          <cell r="D1936" t="str">
            <v>L</v>
          </cell>
        </row>
        <row r="1937">
          <cell r="A1937" t="str">
            <v>71030038</v>
          </cell>
          <cell r="B1937" t="str">
            <v>BANDE DE SF 1000x4390 2EP 125 3015 C</v>
          </cell>
          <cell r="C1937">
            <v>1</v>
          </cell>
          <cell r="D1937" t="str">
            <v>L</v>
          </cell>
        </row>
        <row r="1938">
          <cell r="A1938" t="str">
            <v>91500065</v>
          </cell>
          <cell r="B1938" t="str">
            <v>ROUE D62 CODE METRAL 902110103-254</v>
          </cell>
          <cell r="C1938">
            <v>1</v>
          </cell>
          <cell r="D1938" t="str">
            <v>L</v>
          </cell>
        </row>
        <row r="1939">
          <cell r="A1939" t="str">
            <v>45800278</v>
          </cell>
          <cell r="B1939" t="str">
            <v>ACIDE BENZOIQUE 502-892</v>
          </cell>
          <cell r="C1939">
            <v>0</v>
          </cell>
          <cell r="D1939" t="str">
            <v>L</v>
          </cell>
        </row>
        <row r="1940">
          <cell r="A1940" t="str">
            <v>53510002</v>
          </cell>
          <cell r="B1940" t="str">
            <v>BATTERIE MODU 24V 25A 12AH  6EP19356MF01</v>
          </cell>
          <cell r="C1940">
            <v>1</v>
          </cell>
          <cell r="D1940" t="str">
            <v>L</v>
          </cell>
        </row>
        <row r="1941">
          <cell r="A1941" t="str">
            <v>59600050</v>
          </cell>
          <cell r="B1941" t="str">
            <v>ELECTROVANNE C79451-A3494-B33</v>
          </cell>
          <cell r="C1941">
            <v>0</v>
          </cell>
          <cell r="D1941" t="str">
            <v>L</v>
          </cell>
        </row>
        <row r="1942">
          <cell r="A1942" t="str">
            <v>91100463</v>
          </cell>
          <cell r="B1942" t="str">
            <v>Cornière de guidage 564711D</v>
          </cell>
          <cell r="C1942">
            <v>1</v>
          </cell>
          <cell r="D1942" t="str">
            <v>L</v>
          </cell>
        </row>
        <row r="1943">
          <cell r="A1943" t="str">
            <v>59600174</v>
          </cell>
          <cell r="B1943" t="str">
            <v>Distributeur EVS1-01-FG-D-3ZRMO-Q</v>
          </cell>
          <cell r="C1943">
            <v>0</v>
          </cell>
          <cell r="D1943" t="str">
            <v>L</v>
          </cell>
        </row>
        <row r="1944">
          <cell r="A1944" t="str">
            <v>87310027</v>
          </cell>
          <cell r="B1944" t="str">
            <v>Filter cartridges. Reference: 57535800</v>
          </cell>
          <cell r="C1944">
            <v>2</v>
          </cell>
          <cell r="D1944" t="str">
            <v>L</v>
          </cell>
        </row>
        <row r="1945">
          <cell r="A1945" t="str">
            <v>76340037</v>
          </cell>
          <cell r="B1945" t="str">
            <v>GRAISSEUR À MICRO-PARTICULE L73M-3GP-ETN</v>
          </cell>
          <cell r="C1945">
            <v>0</v>
          </cell>
          <cell r="D1945" t="str">
            <v>L</v>
          </cell>
        </row>
        <row r="1946">
          <cell r="A1946" t="str">
            <v>81620002</v>
          </cell>
          <cell r="B1946" t="str">
            <v>FILTRE DE REMPLISSAGE 857 ELF5-20-4.0</v>
          </cell>
          <cell r="C1946">
            <v>0</v>
          </cell>
          <cell r="D1946" t="str">
            <v>L</v>
          </cell>
        </row>
        <row r="1947">
          <cell r="A1947" t="str">
            <v>87340001</v>
          </cell>
          <cell r="B1947" t="str">
            <v>DISQUE D'AJUSTAGE EN TÔLE,COUCHE PELABLE</v>
          </cell>
          <cell r="C1947">
            <v>0</v>
          </cell>
          <cell r="D1947" t="str">
            <v>L</v>
          </cell>
        </row>
        <row r="1948">
          <cell r="A1948" t="str">
            <v>87010042</v>
          </cell>
          <cell r="B1948" t="str">
            <v>cartouche filtre fluidtech 32.060 D-418</v>
          </cell>
          <cell r="C1948">
            <v>0</v>
          </cell>
          <cell r="D1948" t="str">
            <v>L</v>
          </cell>
        </row>
        <row r="1949">
          <cell r="A1949" t="str">
            <v>98010295</v>
          </cell>
          <cell r="B1949" t="str">
            <v>Power Bank</v>
          </cell>
          <cell r="C1949">
            <v>0</v>
          </cell>
          <cell r="D1949" t="str">
            <v>L</v>
          </cell>
        </row>
        <row r="1950">
          <cell r="A1950" t="str">
            <v>54220016</v>
          </cell>
          <cell r="B1950" t="str">
            <v>TRANSFORMATEUR BENNING V1=400V/V 2=144V</v>
          </cell>
          <cell r="C1950">
            <v>0</v>
          </cell>
          <cell r="D1950" t="str">
            <v>L</v>
          </cell>
        </row>
        <row r="1951">
          <cell r="A1951" t="str">
            <v>42010047</v>
          </cell>
          <cell r="B1951" t="str">
            <v>COMPODECOUPE JOINT STANDARD 245 J1 FACOM</v>
          </cell>
          <cell r="C1951">
            <v>0</v>
          </cell>
          <cell r="D1951" t="str">
            <v>L</v>
          </cell>
        </row>
        <row r="1952">
          <cell r="A1952" t="str">
            <v>76340006</v>
          </cell>
          <cell r="B1952" t="str">
            <v>ETANCHIÉTÉ,COUVERTURE STATOR V063613.B01</v>
          </cell>
          <cell r="C1952">
            <v>0</v>
          </cell>
          <cell r="D1952" t="str">
            <v>L</v>
          </cell>
        </row>
        <row r="1953">
          <cell r="A1953" t="str">
            <v>60530015</v>
          </cell>
          <cell r="B1953" t="str">
            <v>ELECTROVANNE 124 2/2VOI 230V/50HZ BHB</v>
          </cell>
          <cell r="C1953">
            <v>0</v>
          </cell>
          <cell r="D1953" t="str">
            <v>L</v>
          </cell>
        </row>
        <row r="1954">
          <cell r="A1954" t="str">
            <v>57070019</v>
          </cell>
          <cell r="B1954" t="str">
            <v>Module 8xSortieTOR 6ES7-322-1HF10-0AA0 </v>
          </cell>
          <cell r="C1954">
            <v>0</v>
          </cell>
          <cell r="D1954" t="str">
            <v>L</v>
          </cell>
        </row>
        <row r="1955">
          <cell r="A1955" t="str">
            <v>83010009</v>
          </cell>
          <cell r="B1955" t="str">
            <v>CARTOUCHE FILTRANTE ASPIRATION HN76A</v>
          </cell>
          <cell r="C1955">
            <v>0</v>
          </cell>
          <cell r="D1955" t="str">
            <v>L</v>
          </cell>
        </row>
        <row r="1956">
          <cell r="A1956" t="str">
            <v>86030015</v>
          </cell>
          <cell r="B1956" t="str">
            <v>Valve securite accumulateur azote VRM</v>
          </cell>
          <cell r="C1956">
            <v>0</v>
          </cell>
          <cell r="D1956" t="str">
            <v>L</v>
          </cell>
        </row>
        <row r="1957">
          <cell r="A1957" t="str">
            <v>91170008</v>
          </cell>
          <cell r="B1957" t="str">
            <v>BRIDE/FLASQUE 542822D POS02</v>
          </cell>
          <cell r="C1957">
            <v>1</v>
          </cell>
          <cell r="D1957" t="str">
            <v>L</v>
          </cell>
        </row>
        <row r="1958">
          <cell r="A1958" t="str">
            <v>42010125</v>
          </cell>
          <cell r="B1958" t="str">
            <v>"Coffret douille FACOM 1/4"" R.440EP"</v>
          </cell>
          <cell r="C1958">
            <v>0</v>
          </cell>
          <cell r="D1958" t="str">
            <v>L</v>
          </cell>
        </row>
        <row r="1959">
          <cell r="A1959" t="str">
            <v>89010105</v>
          </cell>
          <cell r="B1959" t="str">
            <v>PLAQUES FRONTALE GRILL.STATIQUE REP 1.27</v>
          </cell>
          <cell r="C1959">
            <v>0</v>
          </cell>
          <cell r="D1959" t="str">
            <v>L</v>
          </cell>
        </row>
        <row r="1960">
          <cell r="A1960" t="str">
            <v>59600172</v>
          </cell>
          <cell r="B1960" t="str">
            <v>Distributeur EAV4000-F04G-5YZ-Q</v>
          </cell>
          <cell r="C1960">
            <v>0</v>
          </cell>
          <cell r="D1960" t="str">
            <v>L</v>
          </cell>
        </row>
        <row r="1961">
          <cell r="A1961" t="str">
            <v>14030012</v>
          </cell>
          <cell r="B1961" t="str">
            <v>Blindage goulotte chute broyeur cru Rep3</v>
          </cell>
          <cell r="C1961">
            <v>1</v>
          </cell>
          <cell r="D1961" t="str">
            <v>L</v>
          </cell>
        </row>
        <row r="1962">
          <cell r="A1962" t="str">
            <v>45800123</v>
          </cell>
          <cell r="B1962" t="str">
            <v>MOTEUR 0,75 KW TYPE 80B14</v>
          </cell>
          <cell r="C1962">
            <v>0</v>
          </cell>
          <cell r="D1962" t="str">
            <v>L</v>
          </cell>
        </row>
        <row r="1963">
          <cell r="A1963" t="str">
            <v>59010008</v>
          </cell>
          <cell r="B1963" t="str">
            <v>CABLE RKC4.5T-2/TXL POUR RU300U TURK</v>
          </cell>
          <cell r="C1963">
            <v>0</v>
          </cell>
          <cell r="D1963" t="str">
            <v>L</v>
          </cell>
        </row>
        <row r="1964">
          <cell r="A1964" t="str">
            <v>81630001</v>
          </cell>
          <cell r="B1964" t="str">
            <v>NIVEAU ÉLECTRIQUE L545 AFP60MUL585SB30</v>
          </cell>
          <cell r="C1964">
            <v>0</v>
          </cell>
          <cell r="D1964" t="str">
            <v>L</v>
          </cell>
        </row>
        <row r="1965">
          <cell r="A1965" t="str">
            <v>81630003</v>
          </cell>
          <cell r="B1965" t="str">
            <v>NIVEAU ÉLECTRIQUE L735 AFP60 MU L760SB30</v>
          </cell>
          <cell r="C1965">
            <v>0</v>
          </cell>
          <cell r="D1965" t="str">
            <v>L</v>
          </cell>
        </row>
        <row r="1966">
          <cell r="A1966" t="str">
            <v>59050008</v>
          </cell>
          <cell r="B1966" t="str">
            <v>DETECTEUR PROXIMITE BI15U-CP40-FDZ30X2</v>
          </cell>
          <cell r="C1966">
            <v>2</v>
          </cell>
          <cell r="D1966" t="str">
            <v>L</v>
          </cell>
        </row>
        <row r="1967">
          <cell r="A1967" t="str">
            <v>45800109</v>
          </cell>
          <cell r="B1967" t="str">
            <v>MANCHETTE DE REMPLACEMENT DN 65  Z011-A</v>
          </cell>
          <cell r="C1967">
            <v>0</v>
          </cell>
          <cell r="D1967" t="str">
            <v>L</v>
          </cell>
        </row>
        <row r="1968">
          <cell r="A1968" t="str">
            <v>55440026</v>
          </cell>
          <cell r="B1968" t="str">
            <v>"Frein BE05A</v>
          </cell>
          <cell r="C1968">
            <v>0</v>
          </cell>
          <cell r="D1968" t="str">
            <v>L</v>
          </cell>
        </row>
        <row r="1969">
          <cell r="A1969" t="str">
            <v>42100019</v>
          </cell>
          <cell r="B1969" t="str">
            <v>Hygromètre digital</v>
          </cell>
          <cell r="C1969">
            <v>0</v>
          </cell>
          <cell r="D1969" t="str">
            <v>L</v>
          </cell>
        </row>
        <row r="1970">
          <cell r="A1970" t="str">
            <v>45800286</v>
          </cell>
          <cell r="B1970" t="str">
            <v>VALVE CHECK VESSEL AC600 621-605-657</v>
          </cell>
          <cell r="C1970">
            <v>0</v>
          </cell>
          <cell r="D1970" t="str">
            <v>L</v>
          </cell>
        </row>
        <row r="1971">
          <cell r="A1971" t="str">
            <v>50490003</v>
          </cell>
          <cell r="B1971" t="str">
            <v>TOURET SUPER CABLE DIAM 2000MM</v>
          </cell>
          <cell r="C1971">
            <v>0</v>
          </cell>
          <cell r="D1971" t="str">
            <v>L</v>
          </cell>
        </row>
        <row r="1972">
          <cell r="A1972" t="str">
            <v>53250200</v>
          </cell>
          <cell r="B1972" t="str">
            <v>RELAIS SÉCURITÉ TEMPORISE *SNV4063KL</v>
          </cell>
          <cell r="C1972">
            <v>0</v>
          </cell>
          <cell r="D1972" t="str">
            <v>L</v>
          </cell>
        </row>
        <row r="1973">
          <cell r="A1973" t="str">
            <v>60120020</v>
          </cell>
          <cell r="B1973" t="str">
            <v>Convertiseur courant MACX MCR-SL-CAC-5-I</v>
          </cell>
          <cell r="C1973">
            <v>0</v>
          </cell>
          <cell r="D1973" t="str">
            <v>L</v>
          </cell>
        </row>
        <row r="1974">
          <cell r="A1974" t="str">
            <v>60530001</v>
          </cell>
          <cell r="B1974" t="str">
            <v>"2/2 Way,Solenoid valve Servo-control3/4</v>
          </cell>
          <cell r="C1974">
            <v>0</v>
          </cell>
          <cell r="D1974" t="str">
            <v>L</v>
          </cell>
        </row>
        <row r="1975">
          <cell r="A1975" t="str">
            <v>87310037</v>
          </cell>
          <cell r="B1975" t="str">
            <v>INTERREPTEUR DE PROXIMITE DI504A ATEX</v>
          </cell>
          <cell r="C1975">
            <v>0</v>
          </cell>
          <cell r="D1975" t="str">
            <v>L</v>
          </cell>
        </row>
        <row r="1976">
          <cell r="A1976" t="str">
            <v>23410030</v>
          </cell>
          <cell r="B1976" t="str">
            <v>ROULEAU COLLIER SERRAGE L:13mm LONGUEUR</v>
          </cell>
          <cell r="C1976">
            <v>0</v>
          </cell>
          <cell r="D1976" t="str">
            <v>L</v>
          </cell>
        </row>
        <row r="1977">
          <cell r="A1977" t="str">
            <v>45800240</v>
          </cell>
          <cell r="B1977" t="str">
            <v>Tuyau spiralé</v>
          </cell>
          <cell r="C1977">
            <v>2</v>
          </cell>
          <cell r="D1977" t="str">
            <v>L</v>
          </cell>
        </row>
        <row r="1978">
          <cell r="A1978" t="str">
            <v>87260001</v>
          </cell>
          <cell r="B1978" t="str">
            <v>ELEMENT FILTRANT 4.125.4-DN40 E11.23.02</v>
          </cell>
          <cell r="C1978">
            <v>0</v>
          </cell>
          <cell r="D1978" t="str">
            <v>L</v>
          </cell>
        </row>
        <row r="1979">
          <cell r="A1979" t="str">
            <v>81150006</v>
          </cell>
          <cell r="B1979" t="str">
            <v>PALETTE POUR POMPE BECKER U4.100SA/K</v>
          </cell>
          <cell r="C1979">
            <v>0</v>
          </cell>
          <cell r="D1979" t="str">
            <v>L</v>
          </cell>
        </row>
        <row r="1980">
          <cell r="A1980" t="str">
            <v>57220002</v>
          </cell>
          <cell r="B1980" t="str">
            <v>CARTE ALIMENTAION E942  ITEM E11.31.02</v>
          </cell>
          <cell r="C1980">
            <v>0</v>
          </cell>
          <cell r="D1980" t="str">
            <v>L</v>
          </cell>
        </row>
        <row r="1981">
          <cell r="A1981" t="str">
            <v>91130050</v>
          </cell>
          <cell r="B1981" t="str">
            <v>Barre 563641D Rep 12</v>
          </cell>
          <cell r="C1981">
            <v>0</v>
          </cell>
          <cell r="D1981" t="str">
            <v>L</v>
          </cell>
        </row>
        <row r="1982">
          <cell r="A1982" t="str">
            <v>91500092</v>
          </cell>
          <cell r="B1982" t="str">
            <v>TAMBOUR RENVOIE CONFORMATEUR METRAL</v>
          </cell>
          <cell r="C1982">
            <v>3</v>
          </cell>
          <cell r="D1982" t="str">
            <v>M</v>
          </cell>
        </row>
        <row r="1983">
          <cell r="A1983" t="str">
            <v>59060007</v>
          </cell>
          <cell r="B1983" t="str">
            <v>CAPTEUR E/R SICK  WTB8-P2231</v>
          </cell>
          <cell r="C1983">
            <v>4</v>
          </cell>
          <cell r="D1983" t="str">
            <v>M</v>
          </cell>
        </row>
        <row r="1984">
          <cell r="A1984" t="str">
            <v>88050003</v>
          </cell>
          <cell r="B1984" t="str">
            <v>ELEMENT SERRAGE ARBRE 220X285  E11.24.01</v>
          </cell>
          <cell r="C1984">
            <v>0</v>
          </cell>
          <cell r="D1984" t="str">
            <v>L</v>
          </cell>
        </row>
        <row r="1985">
          <cell r="A1985" t="str">
            <v>89010113</v>
          </cell>
          <cell r="B1985" t="str">
            <v>SOUPAPE DE LIMITATION DE PRESSION</v>
          </cell>
          <cell r="C1985">
            <v>0</v>
          </cell>
          <cell r="D1985" t="str">
            <v>L</v>
          </cell>
        </row>
        <row r="1986">
          <cell r="A1986" t="str">
            <v>60010024</v>
          </cell>
          <cell r="B1986" t="str">
            <v>SONDE DE TEMPÉRATURE PT100</v>
          </cell>
          <cell r="C1986">
            <v>0</v>
          </cell>
          <cell r="D1986" t="str">
            <v>L</v>
          </cell>
        </row>
        <row r="1987">
          <cell r="A1987" t="str">
            <v>81640001</v>
          </cell>
          <cell r="B1987" t="str">
            <v>CARTOUCHE FILTRE 01.E.320.25G.16.S.P</v>
          </cell>
          <cell r="C1987">
            <v>0</v>
          </cell>
          <cell r="D1987" t="str">
            <v>L</v>
          </cell>
        </row>
        <row r="1988">
          <cell r="A1988" t="str">
            <v>54510058</v>
          </cell>
          <cell r="B1988" t="str">
            <v>MODULE FAN R7 RH35M-4EK 2F 1R 68249333</v>
          </cell>
          <cell r="C1988">
            <v>0</v>
          </cell>
          <cell r="D1988" t="str">
            <v>L</v>
          </cell>
        </row>
        <row r="1989">
          <cell r="A1989" t="str">
            <v>57090012</v>
          </cell>
          <cell r="B1989" t="str">
            <v>Bornes de sortie analogique:750-550 WAGO</v>
          </cell>
          <cell r="C1989">
            <v>0</v>
          </cell>
          <cell r="D1989" t="str">
            <v>L</v>
          </cell>
        </row>
        <row r="1990">
          <cell r="A1990" t="str">
            <v>91100444</v>
          </cell>
          <cell r="B1990" t="str">
            <v>Panneau bande ventocheck</v>
          </cell>
          <cell r="C1990">
            <v>0</v>
          </cell>
          <cell r="D1990" t="str">
            <v>L</v>
          </cell>
        </row>
        <row r="1991">
          <cell r="A1991" t="str">
            <v>59420020</v>
          </cell>
          <cell r="B1991" t="str">
            <v>DISTRIBUTEURS  NUMATICS L22BB4520G00040</v>
          </cell>
          <cell r="C1991">
            <v>0</v>
          </cell>
          <cell r="D1991" t="str">
            <v>L</v>
          </cell>
        </row>
        <row r="1992">
          <cell r="A1992" t="str">
            <v>91100441</v>
          </cell>
          <cell r="B1992" t="str">
            <v>RLT 6214 2RS1             751136Z rep 30</v>
          </cell>
          <cell r="C1992">
            <v>0</v>
          </cell>
          <cell r="D1992" t="str">
            <v>L</v>
          </cell>
        </row>
        <row r="1993">
          <cell r="A1993" t="str">
            <v>59030048</v>
          </cell>
          <cell r="B1993" t="str">
            <v>Capteur inductif XS1-M12MA</v>
          </cell>
          <cell r="C1993">
            <v>0</v>
          </cell>
          <cell r="D1993" t="str">
            <v>L</v>
          </cell>
        </row>
        <row r="1994">
          <cell r="A1994" t="str">
            <v>23220044</v>
          </cell>
          <cell r="B1994" t="str">
            <v>Vanne a commande pneumatique 2” F/F</v>
          </cell>
          <cell r="C1994">
            <v>0</v>
          </cell>
          <cell r="D1994" t="str">
            <v>L</v>
          </cell>
        </row>
        <row r="1995">
          <cell r="A1995" t="str">
            <v>65010077</v>
          </cell>
          <cell r="B1995" t="str">
            <v>RLT A RLX CONIQUE 32318</v>
          </cell>
          <cell r="C1995">
            <v>0</v>
          </cell>
          <cell r="D1995" t="str">
            <v>L</v>
          </cell>
        </row>
        <row r="1996">
          <cell r="A1996" t="str">
            <v>87220076</v>
          </cell>
          <cell r="B1996" t="str">
            <v>Joint torique EP8±0.2 Øi1180+2mm</v>
          </cell>
          <cell r="C1996">
            <v>0</v>
          </cell>
          <cell r="D1996" t="str">
            <v>L</v>
          </cell>
        </row>
        <row r="1997">
          <cell r="A1997" t="str">
            <v>87240007</v>
          </cell>
          <cell r="B1997" t="str">
            <v>CONTACTEUR DE NIVEAU 860 SSM N°01321A280</v>
          </cell>
          <cell r="C1997">
            <v>0</v>
          </cell>
          <cell r="D1997" t="str">
            <v>L</v>
          </cell>
        </row>
        <row r="1998">
          <cell r="A1998" t="str">
            <v>87240013</v>
          </cell>
          <cell r="B1998" t="str">
            <v>JEU DE 4 FLEXIBLES COMPRENANT:</v>
          </cell>
          <cell r="C1998">
            <v>0</v>
          </cell>
          <cell r="D1998" t="str">
            <v>L</v>
          </cell>
        </row>
        <row r="1999">
          <cell r="A1999" t="str">
            <v>91500088</v>
          </cell>
          <cell r="B1999" t="str">
            <v>Tambour renvoie retourneur palette METRA</v>
          </cell>
          <cell r="C1999">
            <v>1</v>
          </cell>
          <cell r="D1999" t="str">
            <v>L</v>
          </cell>
        </row>
        <row r="2000">
          <cell r="A2000" t="str">
            <v>71140004</v>
          </cell>
          <cell r="B2000" t="str">
            <v>RACLEUR  POUR LARGE 1200 MM V069469 B04</v>
          </cell>
          <cell r="C2000">
            <v>0</v>
          </cell>
          <cell r="D2000" t="str">
            <v>L</v>
          </cell>
        </row>
        <row r="2001">
          <cell r="A2001" t="str">
            <v>76210018</v>
          </cell>
          <cell r="B2001" t="str">
            <v>LISTEL RACLEUR BANDE 1200 V060812.B04</v>
          </cell>
          <cell r="C2001">
            <v>0</v>
          </cell>
          <cell r="D2001" t="str">
            <v>L</v>
          </cell>
        </row>
        <row r="2002">
          <cell r="A2002" t="str">
            <v>78610119</v>
          </cell>
          <cell r="B2002" t="str">
            <v>VERIN P1D SO50-MC0145 B201444-08-48</v>
          </cell>
          <cell r="C2002">
            <v>6</v>
          </cell>
          <cell r="D2002" t="str">
            <v>H</v>
          </cell>
        </row>
        <row r="2003">
          <cell r="A2003" t="str">
            <v>45800012</v>
          </cell>
          <cell r="B2003" t="str">
            <v>BLOC SECTEUR  TYPE SITOP MODULAR 20A</v>
          </cell>
          <cell r="C2003">
            <v>0</v>
          </cell>
          <cell r="D2003" t="str">
            <v>L</v>
          </cell>
        </row>
        <row r="2004">
          <cell r="A2004" t="str">
            <v>90260002</v>
          </cell>
          <cell r="B2004" t="str">
            <v>Filtre regulateur C5321H2042</v>
          </cell>
          <cell r="C2004">
            <v>0</v>
          </cell>
          <cell r="D2004" t="str">
            <v>L</v>
          </cell>
        </row>
        <row r="2005">
          <cell r="A2005" t="str">
            <v>91100087</v>
          </cell>
          <cell r="B2005" t="str">
            <v>BRIDE 543289D</v>
          </cell>
          <cell r="C2005">
            <v>0</v>
          </cell>
          <cell r="D2005" t="str">
            <v>L</v>
          </cell>
        </row>
        <row r="2006">
          <cell r="A2006" t="str">
            <v>45310091</v>
          </cell>
          <cell r="B2006" t="str">
            <v>LIQUIDE ANTIFREEZE,5L XN-1041</v>
          </cell>
          <cell r="C2006">
            <v>0</v>
          </cell>
          <cell r="D2006" t="str">
            <v>L</v>
          </cell>
        </row>
        <row r="2007">
          <cell r="A2007" t="str">
            <v>60010036</v>
          </cell>
          <cell r="B2007" t="str">
            <v>SONDE PT100 TST 487 1A -2B ENDRES&amp;HAUSER</v>
          </cell>
          <cell r="C2007">
            <v>0</v>
          </cell>
          <cell r="D2007" t="str">
            <v>L</v>
          </cell>
        </row>
        <row r="2008">
          <cell r="A2008" t="str">
            <v>53200227</v>
          </cell>
          <cell r="B2008" t="str">
            <v>Fusibles 170M8555DD 1400 A 690 VAC</v>
          </cell>
          <cell r="C2008">
            <v>0</v>
          </cell>
          <cell r="D2008" t="str">
            <v>L</v>
          </cell>
        </row>
        <row r="2009">
          <cell r="A2009" t="str">
            <v>55520061</v>
          </cell>
          <cell r="B2009" t="str">
            <v>FREIN ENROULEUR  CABLE JETEUR  PARC LONG</v>
          </cell>
          <cell r="C2009">
            <v>0</v>
          </cell>
          <cell r="D2009" t="str">
            <v>L</v>
          </cell>
        </row>
        <row r="2010">
          <cell r="A2010" t="str">
            <v>57070013</v>
          </cell>
          <cell r="B2010" t="str">
            <v>MODULE AUTOMATE 6ES7-321-1BL00-0AA0</v>
          </cell>
          <cell r="C2010">
            <v>0</v>
          </cell>
          <cell r="D2010" t="str">
            <v>L</v>
          </cell>
        </row>
        <row r="2011">
          <cell r="A2011" t="str">
            <v>71030042</v>
          </cell>
          <cell r="B2011" t="str">
            <v>BANDE DE SF 1000x5183 2EP 125 3015 CSF</v>
          </cell>
          <cell r="C2011">
            <v>0</v>
          </cell>
          <cell r="D2011" t="str">
            <v>L</v>
          </cell>
        </row>
        <row r="2012">
          <cell r="A2012" t="str">
            <v>20100012</v>
          </cell>
          <cell r="B2012" t="str">
            <v>Corniere 65x100x11 Long 6M</v>
          </cell>
          <cell r="C2012">
            <v>1</v>
          </cell>
          <cell r="D2012" t="str">
            <v>L</v>
          </cell>
        </row>
        <row r="2013">
          <cell r="A2013" t="str">
            <v>70090001</v>
          </cell>
          <cell r="B2013" t="str">
            <v>ROULEAU EXTREMITE DIAM 386 ALESAGE 110</v>
          </cell>
          <cell r="C2013">
            <v>0</v>
          </cell>
          <cell r="D2013" t="str">
            <v>L</v>
          </cell>
        </row>
        <row r="2014">
          <cell r="A2014" t="str">
            <v>14010034</v>
          </cell>
          <cell r="B2014" t="str">
            <v>BOULON M33*2 L210 I70 H70+R+EC+J</v>
          </cell>
          <cell r="C2014">
            <v>0</v>
          </cell>
          <cell r="D2014" t="str">
            <v>L</v>
          </cell>
        </row>
        <row r="2015">
          <cell r="A2015" t="str">
            <v>65200152</v>
          </cell>
          <cell r="B2015" t="str">
            <v>Palier SNL 522-619 SKF</v>
          </cell>
          <cell r="C2015">
            <v>1</v>
          </cell>
          <cell r="D2015" t="str">
            <v>L</v>
          </cell>
        </row>
        <row r="2016">
          <cell r="A2016" t="str">
            <v>60530047</v>
          </cell>
          <cell r="B2016" t="str">
            <v>TERMOSTAT ANALYSEU 150°C*KHZ-E-P20C195</v>
          </cell>
          <cell r="C2016">
            <v>0</v>
          </cell>
          <cell r="D2016" t="str">
            <v>L</v>
          </cell>
        </row>
        <row r="2017">
          <cell r="A2017" t="str">
            <v>60530048</v>
          </cell>
          <cell r="B2017" t="str">
            <v>TERMOSTAT ANALYSEUR 60°C*KHZ-E-P20C367</v>
          </cell>
          <cell r="C2017">
            <v>0</v>
          </cell>
          <cell r="D2017" t="str">
            <v>L</v>
          </cell>
        </row>
        <row r="2018">
          <cell r="A2018" t="str">
            <v>79210032</v>
          </cell>
          <cell r="B2018" t="str">
            <v>Manchette souple refoulem.160 /898X638in</v>
          </cell>
          <cell r="C2018">
            <v>0</v>
          </cell>
          <cell r="D2018" t="str">
            <v>L</v>
          </cell>
        </row>
        <row r="2019">
          <cell r="A2019" t="str">
            <v>89010064</v>
          </cell>
          <cell r="B2019" t="str">
            <v>GLISSIÈRES:R2.2.1/2.2.2/2.2.3 N°10314661</v>
          </cell>
          <cell r="C2019">
            <v>0</v>
          </cell>
          <cell r="D2019" t="str">
            <v>L</v>
          </cell>
        </row>
        <row r="2020">
          <cell r="A2020" t="str">
            <v>67440011</v>
          </cell>
          <cell r="B2020" t="str">
            <v>Jeu de tampons caoutchouc  Rupex RWN710</v>
          </cell>
          <cell r="C2020">
            <v>0</v>
          </cell>
          <cell r="D2020" t="str">
            <v>L</v>
          </cell>
        </row>
        <row r="2021">
          <cell r="A2021" t="str">
            <v>67110006</v>
          </cell>
          <cell r="B2021" t="str">
            <v>JEU 2 BAGUE ÉTANCHÉIT P RÉDUCTEU B3SH-05</v>
          </cell>
          <cell r="C2021">
            <v>0</v>
          </cell>
          <cell r="D2021" t="str">
            <v>L</v>
          </cell>
        </row>
        <row r="2022">
          <cell r="A2022" t="str">
            <v>90120022</v>
          </cell>
          <cell r="B2022" t="str">
            <v>BOBINE POUR ÉLECTRO-DISTRIBUTEUR 196 VDC</v>
          </cell>
          <cell r="C2022">
            <v>0</v>
          </cell>
          <cell r="D2022" t="str">
            <v>L</v>
          </cell>
        </row>
        <row r="2023">
          <cell r="A2023" t="str">
            <v>55010241</v>
          </cell>
          <cell r="B2023" t="str">
            <v>Mot-3KW935TRHAXE32B3</v>
          </cell>
          <cell r="C2023">
            <v>0</v>
          </cell>
          <cell r="D2023" t="str">
            <v>L</v>
          </cell>
        </row>
        <row r="2024">
          <cell r="A2024" t="str">
            <v>67300006</v>
          </cell>
          <cell r="B2024" t="str">
            <v>Bandage accouplement Stromag 218R</v>
          </cell>
          <cell r="C2024">
            <v>1</v>
          </cell>
          <cell r="D2024" t="str">
            <v>L</v>
          </cell>
        </row>
        <row r="2025">
          <cell r="A2025" t="str">
            <v>20020002</v>
          </cell>
          <cell r="B2025" t="str">
            <v>POUTRELLE LONG 6M HEB :140</v>
          </cell>
          <cell r="C2025">
            <v>2</v>
          </cell>
          <cell r="D2025" t="str">
            <v>L</v>
          </cell>
        </row>
        <row r="2026">
          <cell r="A2026" t="str">
            <v>45800115</v>
          </cell>
          <cell r="B2026" t="str">
            <v>MEULE K010</v>
          </cell>
          <cell r="C2026">
            <v>0</v>
          </cell>
          <cell r="D2026" t="str">
            <v>L</v>
          </cell>
        </row>
        <row r="2027">
          <cell r="A2027" t="str">
            <v>70080011</v>
          </cell>
          <cell r="B2027" t="str">
            <v>RESSORT DE TENSION 180</v>
          </cell>
          <cell r="C2027">
            <v>0</v>
          </cell>
          <cell r="D2027" t="str">
            <v>L</v>
          </cell>
        </row>
        <row r="2028">
          <cell r="A2028" t="str">
            <v>71170062</v>
          </cell>
          <cell r="B2028" t="str">
            <v>tambour contrainte de la bande</v>
          </cell>
          <cell r="C2028">
            <v>3</v>
          </cell>
          <cell r="D2028" t="str">
            <v>M</v>
          </cell>
        </row>
        <row r="2029">
          <cell r="A2029" t="str">
            <v>65200140</v>
          </cell>
          <cell r="B2029" t="str">
            <v>Palier 722517 B</v>
          </cell>
          <cell r="C2029">
            <v>0</v>
          </cell>
          <cell r="D2029" t="str">
            <v>L</v>
          </cell>
        </row>
        <row r="2030">
          <cell r="A2030" t="str">
            <v>71170072</v>
          </cell>
          <cell r="B2030" t="str">
            <v>ROULEAU POUR BANDE TRANSPORT CLINCKER</v>
          </cell>
          <cell r="C2030">
            <v>0</v>
          </cell>
          <cell r="D2030" t="str">
            <v>L</v>
          </cell>
        </row>
        <row r="2031">
          <cell r="A2031" t="str">
            <v>81620003</v>
          </cell>
          <cell r="B2031" t="str">
            <v>INTERRUPTEUR DE NIVEAU 860 SSM</v>
          </cell>
          <cell r="C2031">
            <v>0</v>
          </cell>
          <cell r="D2031" t="str">
            <v>L</v>
          </cell>
        </row>
        <row r="2032">
          <cell r="A2032" t="str">
            <v>65130018</v>
          </cell>
          <cell r="B2032" t="str">
            <v>MANCHON DE SERRAGE H3136</v>
          </cell>
          <cell r="C2032">
            <v>1</v>
          </cell>
          <cell r="D2032" t="str">
            <v>L</v>
          </cell>
        </row>
        <row r="2033">
          <cell r="A2033" t="str">
            <v>91500139</v>
          </cell>
          <cell r="B2033" t="str">
            <v>ROUE D.88.4 AVEC PLAQUE SUPPOR 902110099</v>
          </cell>
          <cell r="C2033">
            <v>3</v>
          </cell>
          <cell r="D2033" t="str">
            <v>M</v>
          </cell>
        </row>
        <row r="2034">
          <cell r="A2034" t="str">
            <v>60530067</v>
          </cell>
          <cell r="B2034" t="str">
            <v>Élément p/ Filtre anti-acide L=64mm</v>
          </cell>
          <cell r="C2034">
            <v>0</v>
          </cell>
          <cell r="D2034" t="str">
            <v>L</v>
          </cell>
        </row>
        <row r="2035">
          <cell r="A2035" t="str">
            <v>45800108</v>
          </cell>
          <cell r="B2035" t="str">
            <v>MÂCHOIRES POUR PINCE BOUCHONS 55*15*90</v>
          </cell>
          <cell r="C2035">
            <v>0</v>
          </cell>
          <cell r="D2035" t="str">
            <v>L</v>
          </cell>
        </row>
        <row r="2036">
          <cell r="A2036" t="str">
            <v>67370091</v>
          </cell>
          <cell r="B2036" t="str">
            <v>Accoup N-eupex A110 Ø42H7/30H7</v>
          </cell>
          <cell r="C2036">
            <v>0</v>
          </cell>
          <cell r="D2036" t="str">
            <v>L</v>
          </cell>
        </row>
        <row r="2037">
          <cell r="A2037" t="str">
            <v>60510003</v>
          </cell>
          <cell r="B2037" t="str">
            <v>CARTE CONTROLE CONDENSAT ANALYSEUR</v>
          </cell>
          <cell r="C2037">
            <v>0</v>
          </cell>
          <cell r="D2037" t="str">
            <v>L</v>
          </cell>
        </row>
        <row r="2038">
          <cell r="A2038" t="str">
            <v>20040010</v>
          </cell>
          <cell r="B2038" t="str">
            <v>TOLE ACIER ORDIANIRE  EP12mm  3M/1,5M</v>
          </cell>
          <cell r="C2038">
            <v>2</v>
          </cell>
          <cell r="D2038" t="str">
            <v>L</v>
          </cell>
        </row>
        <row r="2039">
          <cell r="A2039" t="str">
            <v>59420038</v>
          </cell>
          <cell r="B2039" t="str">
            <v>Electrovanne OD1501183AS000 REXROTH</v>
          </cell>
          <cell r="C2039">
            <v>0</v>
          </cell>
          <cell r="D2039" t="str">
            <v>L</v>
          </cell>
        </row>
        <row r="2040">
          <cell r="A2040" t="str">
            <v>72250263</v>
          </cell>
          <cell r="B2040" t="str">
            <v>SEAL KIT 91844 - 00048 CHARIOT 5 T</v>
          </cell>
          <cell r="C2040">
            <v>0</v>
          </cell>
          <cell r="D2040" t="str">
            <v>L</v>
          </cell>
        </row>
        <row r="2041">
          <cell r="A2041" t="str">
            <v>71170076</v>
          </cell>
          <cell r="B2041" t="str">
            <v>Tambour fou de la bande R11.11</v>
          </cell>
          <cell r="C2041">
            <v>0</v>
          </cell>
          <cell r="D2041" t="str">
            <v>L</v>
          </cell>
        </row>
        <row r="2042">
          <cell r="A2042" t="str">
            <v>91500162</v>
          </cell>
          <cell r="B2042" t="str">
            <v>Tambour de renvoi presse hydraulique</v>
          </cell>
          <cell r="C2042">
            <v>0</v>
          </cell>
          <cell r="D2042" t="str">
            <v>L</v>
          </cell>
        </row>
        <row r="2043">
          <cell r="A2043" t="str">
            <v>71030018</v>
          </cell>
          <cell r="B2043" t="str">
            <v>BANDE FLEXAM 700x2575 500228</v>
          </cell>
          <cell r="C2043">
            <v>2</v>
          </cell>
          <cell r="D2043" t="str">
            <v>L</v>
          </cell>
        </row>
        <row r="2044">
          <cell r="A2044" t="str">
            <v>67110010</v>
          </cell>
          <cell r="B2044" t="str">
            <v>JEU 2 BAGUE ÉTANCHÉIT RÉDUCTEUR B3SH-04</v>
          </cell>
          <cell r="C2044">
            <v>0</v>
          </cell>
          <cell r="D2044" t="str">
            <v>L</v>
          </cell>
        </row>
        <row r="2045">
          <cell r="A2045" t="str">
            <v>90080024</v>
          </cell>
          <cell r="B2045" t="str">
            <v>SOUFFLET PROTERT.280/220 BUTÉ HY.K12.01.</v>
          </cell>
          <cell r="C2045">
            <v>0</v>
          </cell>
          <cell r="D2045" t="str">
            <v>L</v>
          </cell>
        </row>
        <row r="2046">
          <cell r="A2046" t="str">
            <v>60040023</v>
          </cell>
          <cell r="B2046" t="str">
            <v>PIECE DE PRESSION RT 100 PSL</v>
          </cell>
          <cell r="C2046">
            <v>0</v>
          </cell>
          <cell r="D2046" t="str">
            <v>L</v>
          </cell>
        </row>
        <row r="2047">
          <cell r="A2047" t="str">
            <v>89010052</v>
          </cell>
          <cell r="B2047" t="str">
            <v>FILTRE HYDRAULIQUE  CKT230FD1 POLYTRAQU</v>
          </cell>
          <cell r="C2047">
            <v>0</v>
          </cell>
          <cell r="D2047" t="str">
            <v>L</v>
          </cell>
        </row>
        <row r="2048">
          <cell r="A2048" t="str">
            <v>59310038</v>
          </cell>
          <cell r="B2048" t="str">
            <v>PRESSOSTAT XML BM05 A 2S12</v>
          </cell>
          <cell r="C2048">
            <v>0</v>
          </cell>
          <cell r="D2048" t="str">
            <v>L</v>
          </cell>
        </row>
        <row r="2049">
          <cell r="A2049" t="str">
            <v>60510001</v>
          </cell>
          <cell r="B2049" t="str">
            <v>ALIMENTATION 24 VAC/10A 6EP 1334-3BA</v>
          </cell>
          <cell r="C2049">
            <v>0</v>
          </cell>
          <cell r="D2049" t="str">
            <v>L</v>
          </cell>
        </row>
        <row r="2050">
          <cell r="A2050" t="str">
            <v>65130017</v>
          </cell>
          <cell r="B2050" t="str">
            <v>MANCHON DE SERRAGE H3132</v>
          </cell>
          <cell r="C2050">
            <v>1</v>
          </cell>
          <cell r="D2050" t="str">
            <v>L</v>
          </cell>
        </row>
        <row r="2051">
          <cell r="A2051" t="str">
            <v>78550022</v>
          </cell>
          <cell r="B2051" t="str">
            <v>Cartouche Filtre à air GM60S REF 2000049</v>
          </cell>
          <cell r="C2051">
            <v>1</v>
          </cell>
          <cell r="D2051" t="str">
            <v>L</v>
          </cell>
        </row>
        <row r="2052">
          <cell r="A2052" t="str">
            <v>23400013</v>
          </cell>
          <cell r="B2052" t="str">
            <v>clapet anti retour DN15</v>
          </cell>
          <cell r="C2052">
            <v>1</v>
          </cell>
          <cell r="D2052" t="str">
            <v>L</v>
          </cell>
        </row>
        <row r="2053">
          <cell r="A2053" t="str">
            <v>78610120</v>
          </cell>
          <cell r="B2053" t="str">
            <v>VERIN PID -S050 MC 055 B201217-08/49</v>
          </cell>
          <cell r="C2053">
            <v>4</v>
          </cell>
          <cell r="D2053" t="str">
            <v>M</v>
          </cell>
        </row>
        <row r="2054">
          <cell r="A2054" t="str">
            <v>72250259</v>
          </cell>
          <cell r="B2054" t="str">
            <v>PNEU INDUSTRIEL PLIEN 700-12</v>
          </cell>
          <cell r="C2054">
            <v>0</v>
          </cell>
          <cell r="D2054" t="str">
            <v>L</v>
          </cell>
        </row>
        <row r="2055">
          <cell r="A2055" t="str">
            <v>20040008</v>
          </cell>
          <cell r="B2055" t="str">
            <v>TOLE ACIER ORDINAIRE  EP10mm 3M/1,5M</v>
          </cell>
          <cell r="C2055">
            <v>0</v>
          </cell>
          <cell r="D2055" t="str">
            <v>L</v>
          </cell>
        </row>
        <row r="2056">
          <cell r="A2056" t="str">
            <v>21310002</v>
          </cell>
          <cell r="B2056" t="str">
            <v>JET EN BRONZE D 50 PLEIN LONG 50 CM</v>
          </cell>
          <cell r="C2056">
            <v>0</v>
          </cell>
          <cell r="D2056" t="str">
            <v>L</v>
          </cell>
        </row>
        <row r="2057">
          <cell r="A2057" t="str">
            <v>91500069</v>
          </cell>
          <cell r="B2057" t="str">
            <v>Tambour de renvoie deplaceur metral</v>
          </cell>
          <cell r="C2057">
            <v>0</v>
          </cell>
          <cell r="D2057" t="str">
            <v>L</v>
          </cell>
        </row>
        <row r="2058">
          <cell r="A2058" t="str">
            <v>91500128</v>
          </cell>
          <cell r="B2058" t="str">
            <v>Tambour de commande bande d’aplatissemen</v>
          </cell>
          <cell r="C2058">
            <v>1</v>
          </cell>
          <cell r="D2058" t="str">
            <v>L</v>
          </cell>
        </row>
        <row r="2059">
          <cell r="A2059" t="str">
            <v>90080026</v>
          </cell>
          <cell r="B2059" t="str">
            <v>GODET RELEVEUR HUILE PALIER FOUR</v>
          </cell>
          <cell r="C2059">
            <v>0</v>
          </cell>
          <cell r="D2059" t="str">
            <v>L</v>
          </cell>
        </row>
        <row r="2060">
          <cell r="A2060" t="str">
            <v>66400040</v>
          </cell>
          <cell r="B2060" t="str">
            <v>PIGNON 700195D</v>
          </cell>
          <cell r="C2060">
            <v>1</v>
          </cell>
          <cell r="D2060" t="str">
            <v>L</v>
          </cell>
        </row>
        <row r="2061">
          <cell r="A2061" t="str">
            <v>87210009</v>
          </cell>
          <cell r="B2061" t="str">
            <v>AFFICHAGE OPTOÉLECTRIQUE E11.22.05</v>
          </cell>
          <cell r="C2061">
            <v>0</v>
          </cell>
          <cell r="D2061" t="str">
            <v>L</v>
          </cell>
        </row>
        <row r="2062">
          <cell r="A2062" t="str">
            <v>91100394</v>
          </cell>
          <cell r="B2062" t="str">
            <v>TAMBOUR 810394D</v>
          </cell>
          <cell r="C2062">
            <v>1</v>
          </cell>
          <cell r="D2062" t="str">
            <v>L</v>
          </cell>
        </row>
        <row r="2063">
          <cell r="A2063" t="str">
            <v>60210029</v>
          </cell>
          <cell r="B2063" t="str">
            <v>Convertisseur poids g.olive</v>
          </cell>
          <cell r="C2063">
            <v>0</v>
          </cell>
          <cell r="D2063" t="str">
            <v>L</v>
          </cell>
        </row>
        <row r="2064">
          <cell r="A2064" t="str">
            <v>54510077</v>
          </cell>
          <cell r="B2064" t="str">
            <v>SAFTY RELAY BD5936 48-60 AC 230 64680544</v>
          </cell>
          <cell r="C2064">
            <v>0</v>
          </cell>
          <cell r="D2064" t="str">
            <v>L</v>
          </cell>
        </row>
        <row r="2065">
          <cell r="A2065" t="str">
            <v>78610206</v>
          </cell>
          <cell r="B2065" t="str">
            <v>Verin PLS 50  A 80 Pmax= 10 bars  JOUCOM</v>
          </cell>
          <cell r="C2065">
            <v>0</v>
          </cell>
          <cell r="D2065" t="str">
            <v>L</v>
          </cell>
        </row>
        <row r="2066">
          <cell r="A2066" t="str">
            <v>65130014</v>
          </cell>
          <cell r="B2066" t="str">
            <v>MANCHON DE SERRAGE H2330</v>
          </cell>
          <cell r="C2066">
            <v>0</v>
          </cell>
          <cell r="D2066" t="str">
            <v>L</v>
          </cell>
        </row>
        <row r="2067">
          <cell r="A2067" t="str">
            <v>90250035</v>
          </cell>
          <cell r="B2067" t="str">
            <v>BRIDE D’ASPIRATION rep1526</v>
          </cell>
          <cell r="C2067">
            <v>0</v>
          </cell>
          <cell r="D2067" t="str">
            <v>L</v>
          </cell>
        </row>
        <row r="2068">
          <cell r="A2068" t="str">
            <v>60610005</v>
          </cell>
          <cell r="B2068" t="str">
            <v>CONVERTISSEUR TEMPERATURE PT100-88950152</v>
          </cell>
          <cell r="C2068">
            <v>0</v>
          </cell>
          <cell r="D2068" t="str">
            <v>L</v>
          </cell>
        </row>
        <row r="2069">
          <cell r="A2069" t="str">
            <v>60200022</v>
          </cell>
          <cell r="B2069" t="str">
            <v>transmetteur isol galvanique DAT4035</v>
          </cell>
          <cell r="C2069">
            <v>1</v>
          </cell>
          <cell r="D2069" t="str">
            <v>L</v>
          </cell>
        </row>
        <row r="2070">
          <cell r="A2070" t="str">
            <v>71030034</v>
          </cell>
          <cell r="B2070" t="str">
            <v>BANDE DE SF 1000x3665 EP 250/2 CSF</v>
          </cell>
          <cell r="C2070">
            <v>1</v>
          </cell>
          <cell r="D2070" t="str">
            <v>L</v>
          </cell>
        </row>
        <row r="2071">
          <cell r="A2071" t="str">
            <v>86100003</v>
          </cell>
          <cell r="B2071" t="str">
            <v>Bague d'étanchéité  TSN 532S</v>
          </cell>
          <cell r="C2071">
            <v>0</v>
          </cell>
          <cell r="D2071" t="str">
            <v>L</v>
          </cell>
        </row>
        <row r="2072">
          <cell r="A2072" t="str">
            <v>79210100</v>
          </cell>
          <cell r="B2072" t="str">
            <v>Joint compensateur circulair 840/700/150</v>
          </cell>
          <cell r="C2072">
            <v>0</v>
          </cell>
          <cell r="D2072" t="str">
            <v>L</v>
          </cell>
        </row>
        <row r="2073">
          <cell r="A2073" t="str">
            <v>23220043</v>
          </cell>
          <cell r="B2073" t="str">
            <v>Actionneur VALBIA MOD.DA 52 80DA0010</v>
          </cell>
          <cell r="C2073">
            <v>0</v>
          </cell>
          <cell r="D2073" t="str">
            <v>L</v>
          </cell>
        </row>
        <row r="2074">
          <cell r="A2074" t="str">
            <v>60700003</v>
          </cell>
          <cell r="B2074" t="str">
            <v>BOITIER DE RECCORD. VKK28006:MAT V076863</v>
          </cell>
          <cell r="C2074">
            <v>0</v>
          </cell>
          <cell r="D2074" t="str">
            <v>L</v>
          </cell>
        </row>
        <row r="2075">
          <cell r="A2075" t="str">
            <v>53230161</v>
          </cell>
          <cell r="B2075" t="str">
            <v>Disjoncteur seul NS400H-ref-LV432404</v>
          </cell>
          <cell r="C2075">
            <v>0</v>
          </cell>
          <cell r="D2075" t="str">
            <v>L</v>
          </cell>
        </row>
        <row r="2076">
          <cell r="A2076" t="str">
            <v>59040030</v>
          </cell>
          <cell r="B2076" t="str">
            <v>DEPORT BANDE XCRT215 REF 972145Z</v>
          </cell>
          <cell r="C2076">
            <v>0</v>
          </cell>
          <cell r="D2076" t="str">
            <v>L</v>
          </cell>
        </row>
        <row r="2077">
          <cell r="A2077" t="str">
            <v>45800176</v>
          </cell>
          <cell r="B2077" t="str">
            <v>VANNE À MANCHON DN 25 TYPE G1</v>
          </cell>
          <cell r="C2077">
            <v>0</v>
          </cell>
          <cell r="D2077" t="str">
            <v>L</v>
          </cell>
        </row>
        <row r="2078">
          <cell r="A2078" t="str">
            <v>89010097</v>
          </cell>
          <cell r="B2078" t="str">
            <v>PLAQUE FRONTALE  CODE:10316190</v>
          </cell>
          <cell r="C2078">
            <v>0</v>
          </cell>
          <cell r="D2078" t="str">
            <v>L</v>
          </cell>
        </row>
        <row r="2079">
          <cell r="A2079" t="str">
            <v>65040055</v>
          </cell>
          <cell r="B2079" t="str">
            <v>RLT a rotule 22222  E1AKMC3</v>
          </cell>
          <cell r="C2079">
            <v>0</v>
          </cell>
          <cell r="D2079" t="str">
            <v>L</v>
          </cell>
        </row>
        <row r="2080">
          <cell r="A2080" t="str">
            <v>66200006</v>
          </cell>
          <cell r="B2080" t="str">
            <v>POULIE    ref701249D</v>
          </cell>
          <cell r="C2080">
            <v>0</v>
          </cell>
          <cell r="D2080" t="str">
            <v>L</v>
          </cell>
        </row>
        <row r="2081">
          <cell r="A2081" t="str">
            <v>87050001</v>
          </cell>
          <cell r="B2081" t="str">
            <v>MEMBRANE 130X182X22/1</v>
          </cell>
          <cell r="C2081">
            <v>0</v>
          </cell>
          <cell r="D2081" t="str">
            <v>L</v>
          </cell>
        </row>
        <row r="2082">
          <cell r="A2082" t="str">
            <v>57250005</v>
          </cell>
          <cell r="B2082" t="str">
            <v>carte interf bus terrain profibus DFP21B</v>
          </cell>
          <cell r="C2082">
            <v>0</v>
          </cell>
          <cell r="D2082" t="str">
            <v>L</v>
          </cell>
        </row>
        <row r="2083">
          <cell r="A2083" t="str">
            <v>71170021</v>
          </cell>
          <cell r="B2083" t="str">
            <v>Tambour 810268D rep 76</v>
          </cell>
          <cell r="C2083">
            <v>3</v>
          </cell>
          <cell r="D2083" t="str">
            <v>M</v>
          </cell>
        </row>
        <row r="2084">
          <cell r="A2084" t="str">
            <v>78610117</v>
          </cell>
          <cell r="B2084" t="str">
            <v>VERIN P1A S0025 DS 0020 CODE: 641255D</v>
          </cell>
          <cell r="C2084">
            <v>1</v>
          </cell>
          <cell r="D2084" t="str">
            <v>L</v>
          </cell>
        </row>
        <row r="2085">
          <cell r="A2085" t="str">
            <v>65050207</v>
          </cell>
          <cell r="B2085" t="str">
            <v>RLT a billes 6324 C3</v>
          </cell>
          <cell r="C2085">
            <v>1</v>
          </cell>
          <cell r="D2085" t="str">
            <v>L</v>
          </cell>
        </row>
        <row r="2086">
          <cell r="A2086" t="str">
            <v>67450036</v>
          </cell>
          <cell r="B2086" t="str">
            <v>JOINT ROTEX ERV DN32 PN16</v>
          </cell>
          <cell r="C2086">
            <v>0</v>
          </cell>
          <cell r="D2086" t="str">
            <v>L</v>
          </cell>
        </row>
        <row r="2087">
          <cell r="A2087" t="str">
            <v>21310003</v>
          </cell>
          <cell r="B2087" t="str">
            <v>JET EN BRONZE D 80 PLIEN LONG 50 CM</v>
          </cell>
          <cell r="C2087">
            <v>0</v>
          </cell>
          <cell r="D2087" t="str">
            <v>L</v>
          </cell>
        </row>
        <row r="2088">
          <cell r="A2088" t="str">
            <v>14010043</v>
          </cell>
          <cell r="B2088" t="str">
            <v>PLAQUES POS. IIUcimentD/AA-503494</v>
          </cell>
          <cell r="C2088">
            <v>0</v>
          </cell>
          <cell r="D2088" t="str">
            <v>L</v>
          </cell>
        </row>
        <row r="2089">
          <cell r="A2089" t="str">
            <v>74120005</v>
          </cell>
          <cell r="B2089" t="str">
            <v>JOINT TAILLE  400  diam 476 x634/4</v>
          </cell>
          <cell r="C2089">
            <v>0</v>
          </cell>
          <cell r="D2089" t="str">
            <v>L</v>
          </cell>
        </row>
        <row r="2090">
          <cell r="A2090" t="str">
            <v>83010010</v>
          </cell>
          <cell r="B2090" t="str">
            <v>CARTOUCHE FILTRANTE À L'ASPIRATION HN93A</v>
          </cell>
          <cell r="C2090">
            <v>0</v>
          </cell>
          <cell r="D2090" t="str">
            <v>L</v>
          </cell>
        </row>
        <row r="2091">
          <cell r="A2091" t="str">
            <v>91100410</v>
          </cell>
          <cell r="B2091" t="str">
            <v>Tambour moteur deviateur-810387D</v>
          </cell>
          <cell r="C2091">
            <v>1</v>
          </cell>
          <cell r="D2091" t="str">
            <v>L</v>
          </cell>
        </row>
        <row r="2092">
          <cell r="A2092" t="str">
            <v>45800183</v>
          </cell>
          <cell r="B2092" t="str">
            <v>VERIN 1122823.541170</v>
          </cell>
          <cell r="C2092">
            <v>0</v>
          </cell>
          <cell r="D2092" t="str">
            <v>L</v>
          </cell>
        </row>
        <row r="2093">
          <cell r="A2093" t="str">
            <v>42010135</v>
          </cell>
          <cell r="B2093" t="str">
            <v>Jeu de 3 tarauds  DORMER E 500 M 24 N6</v>
          </cell>
          <cell r="C2093">
            <v>0</v>
          </cell>
          <cell r="D2093" t="str">
            <v>L</v>
          </cell>
        </row>
        <row r="2094">
          <cell r="A2094" t="str">
            <v>71030035</v>
          </cell>
          <cell r="B2094" t="str">
            <v>BANDE  SF 1000x4100 (2EP 125 )3015 CSF</v>
          </cell>
          <cell r="C2094">
            <v>1</v>
          </cell>
          <cell r="D2094" t="str">
            <v>L</v>
          </cell>
        </row>
        <row r="2095">
          <cell r="A2095" t="str">
            <v>91300028</v>
          </cell>
          <cell r="B2095" t="str">
            <v>COUPLEUR/CONTRÔLEUR DE BUS DE TERRAIN:75</v>
          </cell>
          <cell r="C2095">
            <v>0</v>
          </cell>
          <cell r="D2095" t="str">
            <v>L</v>
          </cell>
        </row>
        <row r="2096">
          <cell r="A2096" t="str">
            <v>14010044</v>
          </cell>
          <cell r="B2096" t="str">
            <v>PLAQUES POS. IIU1cimentD/AA-503494</v>
          </cell>
          <cell r="C2096">
            <v>0</v>
          </cell>
          <cell r="D2096" t="str">
            <v>L</v>
          </cell>
        </row>
        <row r="2097">
          <cell r="A2097" t="str">
            <v>23280039</v>
          </cell>
          <cell r="B2097" t="str">
            <v>VANNE PAPILLON DN200</v>
          </cell>
          <cell r="C2097">
            <v>1</v>
          </cell>
          <cell r="D2097" t="str">
            <v>L</v>
          </cell>
        </row>
        <row r="2098">
          <cell r="A2098" t="str">
            <v>57010022</v>
          </cell>
          <cell r="B2098" t="str">
            <v>Automate vrac EASY 620-DC-TE</v>
          </cell>
          <cell r="C2098">
            <v>0</v>
          </cell>
          <cell r="D2098" t="str">
            <v>L</v>
          </cell>
        </row>
        <row r="2099">
          <cell r="A2099" t="str">
            <v>91130005</v>
          </cell>
          <cell r="B2099" t="str">
            <v>SUPPORT 512856D REP 36</v>
          </cell>
          <cell r="C2099">
            <v>1</v>
          </cell>
          <cell r="D2099" t="str">
            <v>L</v>
          </cell>
        </row>
        <row r="2100">
          <cell r="A2100" t="str">
            <v>45800267</v>
          </cell>
          <cell r="B2100" t="str">
            <v>Régulateur de pression avec manomètre po</v>
          </cell>
          <cell r="C2100">
            <v>0</v>
          </cell>
          <cell r="D2100" t="str">
            <v>L</v>
          </cell>
        </row>
        <row r="2101">
          <cell r="A2101" t="str">
            <v>62200005</v>
          </cell>
          <cell r="B2101" t="str">
            <v>Poulie 701821D rep 35</v>
          </cell>
          <cell r="C2101">
            <v>0</v>
          </cell>
          <cell r="D2101" t="str">
            <v>L</v>
          </cell>
        </row>
        <row r="2102">
          <cell r="A2102" t="str">
            <v>55120002</v>
          </cell>
          <cell r="B2102" t="str">
            <v>MOT.7,5kw/1430tr/M2QA 132 M4A4/B3</v>
          </cell>
          <cell r="C2102">
            <v>0</v>
          </cell>
          <cell r="D2102" t="str">
            <v>L</v>
          </cell>
        </row>
        <row r="2103">
          <cell r="A2103" t="str">
            <v>76340015</v>
          </cell>
          <cell r="B2103" t="str">
            <v>TUYAU D50 X 650 PN10.IDMS 100</v>
          </cell>
          <cell r="C2103">
            <v>0</v>
          </cell>
          <cell r="D2103" t="str">
            <v>L</v>
          </cell>
        </row>
        <row r="2104">
          <cell r="A2104" t="str">
            <v>60530050</v>
          </cell>
          <cell r="B2104" t="str">
            <v>TUYAU GAZ  ETRANGLEUR ANALYSEUR OXYMAT61</v>
          </cell>
          <cell r="C2104">
            <v>0</v>
          </cell>
          <cell r="D2104" t="str">
            <v>L</v>
          </cell>
        </row>
        <row r="2105">
          <cell r="A2105" t="str">
            <v>71030020</v>
          </cell>
          <cell r="B2105" t="str">
            <v>BANDE DE SF 800x3250 2EP 125 3015 CSF</v>
          </cell>
          <cell r="C2105">
            <v>1</v>
          </cell>
          <cell r="D2105" t="str">
            <v>L</v>
          </cell>
        </row>
        <row r="2106">
          <cell r="A2106" t="str">
            <v>71030063</v>
          </cell>
          <cell r="B2106" t="str">
            <v>BANDE HABASIT type NAB-14EEDV 650x2400</v>
          </cell>
          <cell r="C2106">
            <v>4</v>
          </cell>
          <cell r="D2106" t="str">
            <v>M</v>
          </cell>
        </row>
        <row r="2107">
          <cell r="A2107" t="str">
            <v>91100171</v>
          </cell>
          <cell r="B2107" t="str">
            <v>ROULEAU MOTORICE 820551D</v>
          </cell>
          <cell r="C2107">
            <v>0</v>
          </cell>
          <cell r="D2107" t="str">
            <v>L</v>
          </cell>
        </row>
        <row r="2108">
          <cell r="A2108" t="str">
            <v>89010114</v>
          </cell>
          <cell r="B2108" t="str">
            <v>SOUPAPE DE LIMITATION DE PRESSION</v>
          </cell>
          <cell r="C2108">
            <v>0</v>
          </cell>
          <cell r="D2108" t="str">
            <v>L</v>
          </cell>
        </row>
        <row r="2109">
          <cell r="A2109" t="str">
            <v>77050171</v>
          </cell>
          <cell r="B2109" t="str">
            <v>CADRE SUPPORT DE POCHE</v>
          </cell>
          <cell r="C2109">
            <v>0</v>
          </cell>
          <cell r="D2109" t="str">
            <v>L</v>
          </cell>
        </row>
        <row r="2110">
          <cell r="A2110" t="str">
            <v>90250030</v>
          </cell>
          <cell r="B2110" t="str">
            <v>MANO 250-1000 rep1513</v>
          </cell>
          <cell r="C2110">
            <v>0</v>
          </cell>
          <cell r="D2110" t="str">
            <v>L</v>
          </cell>
        </row>
        <row r="2111">
          <cell r="A2111" t="str">
            <v>47610010</v>
          </cell>
          <cell r="B2111" t="str">
            <v>Conteneur 120 L SP avec roue</v>
          </cell>
          <cell r="C2111">
            <v>0</v>
          </cell>
          <cell r="D2111" t="str">
            <v>L</v>
          </cell>
        </row>
        <row r="2112">
          <cell r="A2112" t="str">
            <v>91500140</v>
          </cell>
          <cell r="B2112" t="str">
            <v>ROUE  902110011-0254</v>
          </cell>
          <cell r="C2112">
            <v>0</v>
          </cell>
          <cell r="D2112" t="str">
            <v>L</v>
          </cell>
        </row>
        <row r="2113">
          <cell r="A2113" t="str">
            <v>86020004</v>
          </cell>
          <cell r="B2113" t="str">
            <v>Contacteur de niveau SSM2.A5.B5.250.280</v>
          </cell>
          <cell r="C2113">
            <v>0</v>
          </cell>
          <cell r="D2113" t="str">
            <v>L</v>
          </cell>
        </row>
        <row r="2114">
          <cell r="A2114" t="str">
            <v>71030065</v>
          </cell>
          <cell r="B2114" t="str">
            <v>BANDE SF long5730mm larg 640mm  Ep7mm</v>
          </cell>
          <cell r="C2114">
            <v>0</v>
          </cell>
          <cell r="D2114" t="str">
            <v>L</v>
          </cell>
        </row>
        <row r="2115">
          <cell r="A2115" t="str">
            <v>91500152</v>
          </cell>
          <cell r="B2115" t="str">
            <v>ROULEAU TENSEUR BANDE 1000 METRAL</v>
          </cell>
          <cell r="C2115">
            <v>0</v>
          </cell>
          <cell r="D2115" t="str">
            <v>L</v>
          </cell>
        </row>
        <row r="2116">
          <cell r="A2116" t="str">
            <v>45800135</v>
          </cell>
          <cell r="B2116" t="str">
            <v>PINCE À CARTOUCHES</v>
          </cell>
          <cell r="C2116">
            <v>0</v>
          </cell>
          <cell r="D2116" t="str">
            <v>L</v>
          </cell>
        </row>
        <row r="2117">
          <cell r="A2117" t="str">
            <v>59600063</v>
          </cell>
          <cell r="B2117" t="str">
            <v>ELECTROVANNE WPZN E210D002-230/50</v>
          </cell>
          <cell r="C2117">
            <v>0</v>
          </cell>
          <cell r="D2117" t="str">
            <v>L</v>
          </cell>
        </row>
        <row r="2118">
          <cell r="A2118" t="str">
            <v>14020002</v>
          </cell>
          <cell r="B2118" t="str">
            <v>PLAQUE.AC plan D/AA-363493</v>
          </cell>
          <cell r="C2118">
            <v>0</v>
          </cell>
          <cell r="D2118" t="str">
            <v>L</v>
          </cell>
        </row>
        <row r="2119">
          <cell r="A2119" t="str">
            <v>14020005</v>
          </cell>
          <cell r="B2119" t="str">
            <v>PLAQUE. IIEB plan D/AA-363493</v>
          </cell>
          <cell r="C2119">
            <v>0</v>
          </cell>
          <cell r="D2119" t="str">
            <v>L</v>
          </cell>
        </row>
        <row r="2120">
          <cell r="A2120" t="str">
            <v>47030001</v>
          </cell>
          <cell r="B2120" t="str">
            <v>silent bloc GERB D1-84/4210 Nr B-5517-09</v>
          </cell>
          <cell r="C2120">
            <v>0</v>
          </cell>
          <cell r="D2120" t="str">
            <v>L</v>
          </cell>
        </row>
        <row r="2121">
          <cell r="A2121" t="str">
            <v>59600168</v>
          </cell>
          <cell r="B2121" t="str">
            <v>Distributeur EVS1-01-FHG-D-3ZRMO-Q</v>
          </cell>
          <cell r="C2121">
            <v>0</v>
          </cell>
          <cell r="D2121" t="str">
            <v>L</v>
          </cell>
        </row>
        <row r="2122">
          <cell r="A2122" t="str">
            <v>59600173</v>
          </cell>
          <cell r="B2122" t="str">
            <v>Distributeur EVS1-01-FHG-D-3ZRMO-Q</v>
          </cell>
          <cell r="C2122">
            <v>0</v>
          </cell>
          <cell r="D2122" t="str">
            <v>L</v>
          </cell>
        </row>
        <row r="2123">
          <cell r="A2123" t="str">
            <v>81150004</v>
          </cell>
          <cell r="B2123" t="str">
            <v>JEUX JOINTS POMPE BECKER D-42279 WUPPERT</v>
          </cell>
          <cell r="C2123">
            <v>0</v>
          </cell>
          <cell r="D2123" t="str">
            <v>L</v>
          </cell>
        </row>
        <row r="2124">
          <cell r="A2124" t="str">
            <v>60340014</v>
          </cell>
          <cell r="B2124" t="str">
            <v>"REGULATEUR MODULAIR 160/ G1"" 34207074"</v>
          </cell>
          <cell r="C2124">
            <v>0</v>
          </cell>
          <cell r="D2124" t="str">
            <v>L</v>
          </cell>
        </row>
        <row r="2125">
          <cell r="A2125" t="str">
            <v>45800250</v>
          </cell>
          <cell r="B2125" t="str">
            <v>Régulateur de pression avec manomètre</v>
          </cell>
          <cell r="C2125">
            <v>1</v>
          </cell>
          <cell r="D2125" t="str">
            <v>L</v>
          </cell>
        </row>
        <row r="2126">
          <cell r="A2126" t="str">
            <v>65050206</v>
          </cell>
          <cell r="B2126" t="str">
            <v>RLT a billes 6322 C3</v>
          </cell>
          <cell r="C2126">
            <v>0</v>
          </cell>
          <cell r="D2126" t="str">
            <v>L</v>
          </cell>
        </row>
        <row r="2127">
          <cell r="A2127" t="str">
            <v>87310032</v>
          </cell>
          <cell r="B2127" t="str">
            <v>Chute module JAUNE . Reference: P-3221EX</v>
          </cell>
          <cell r="C2127">
            <v>0</v>
          </cell>
          <cell r="D2127" t="str">
            <v>L</v>
          </cell>
        </row>
        <row r="2128">
          <cell r="A2128" t="str">
            <v>76340009</v>
          </cell>
          <cell r="B2128" t="str">
            <v>ETANCHÉITÉ V063303.B01</v>
          </cell>
          <cell r="C2128">
            <v>0</v>
          </cell>
          <cell r="D2128" t="str">
            <v>L</v>
          </cell>
        </row>
        <row r="2129">
          <cell r="A2129" t="str">
            <v>14010042</v>
          </cell>
          <cell r="B2129" t="str">
            <v>PLAQUES POS. IIECcimentD/AA-503494</v>
          </cell>
          <cell r="C2129">
            <v>0</v>
          </cell>
          <cell r="D2129" t="str">
            <v>L</v>
          </cell>
        </row>
        <row r="2130">
          <cell r="A2130" t="str">
            <v>87240047</v>
          </cell>
          <cell r="B2130" t="str">
            <v>vanne controle D1VW020HNGW91</v>
          </cell>
          <cell r="C2130">
            <v>0</v>
          </cell>
          <cell r="D2130" t="str">
            <v>L</v>
          </cell>
        </row>
        <row r="2131">
          <cell r="A2131" t="str">
            <v>53230230</v>
          </cell>
          <cell r="B2131" t="str">
            <v>Unite controle disj Compact NSX 400-630A</v>
          </cell>
          <cell r="C2131">
            <v>0</v>
          </cell>
          <cell r="D2131" t="str">
            <v>L</v>
          </cell>
        </row>
        <row r="2132">
          <cell r="A2132" t="str">
            <v>55010159</v>
          </cell>
          <cell r="B2132" t="str">
            <v>Mot-15kw1500trHaxe160B3</v>
          </cell>
          <cell r="C2132">
            <v>2</v>
          </cell>
          <cell r="D2132" t="str">
            <v>L</v>
          </cell>
        </row>
        <row r="2133">
          <cell r="A2133" t="str">
            <v>65040135</v>
          </cell>
          <cell r="B2133" t="str">
            <v>RLT a rotule 23226 CCK/W33</v>
          </cell>
          <cell r="C2133">
            <v>0</v>
          </cell>
          <cell r="D2133" t="str">
            <v>L</v>
          </cell>
        </row>
        <row r="2134">
          <cell r="A2134" t="str">
            <v>88050018</v>
          </cell>
          <cell r="B2134" t="str">
            <v>Plaque maintien 10274291</v>
          </cell>
          <cell r="C2134">
            <v>1</v>
          </cell>
          <cell r="D2134" t="str">
            <v>L</v>
          </cell>
        </row>
        <row r="2135">
          <cell r="A2135" t="str">
            <v>42100036</v>
          </cell>
          <cell r="B2135" t="str">
            <v>facom multimetre 711 BPB</v>
          </cell>
          <cell r="C2135">
            <v>0</v>
          </cell>
          <cell r="D2135" t="str">
            <v>L</v>
          </cell>
        </row>
        <row r="2136">
          <cell r="A2136" t="str">
            <v>45800171</v>
          </cell>
          <cell r="B2136" t="str">
            <v>TUYAU FLEXIBLE  D'ENTRÉE BROYEUR APM</v>
          </cell>
          <cell r="C2136">
            <v>0</v>
          </cell>
          <cell r="D2136" t="str">
            <v>L</v>
          </cell>
        </row>
        <row r="2137">
          <cell r="A2137" t="str">
            <v>53140015</v>
          </cell>
          <cell r="B2137" t="str">
            <v>commutateur fin de course palan</v>
          </cell>
          <cell r="C2137">
            <v>0</v>
          </cell>
          <cell r="D2137" t="str">
            <v>L</v>
          </cell>
        </row>
        <row r="2138">
          <cell r="A2138" t="str">
            <v>90270009</v>
          </cell>
          <cell r="B2138" t="str">
            <v>ELECTROVANNE  AIRCHOC AC1 a ac3sd</v>
          </cell>
          <cell r="C2138">
            <v>0</v>
          </cell>
          <cell r="D2138" t="str">
            <v>L</v>
          </cell>
        </row>
        <row r="2139">
          <cell r="A2139" t="str">
            <v>55010271</v>
          </cell>
          <cell r="B2139" t="str">
            <v>MOTEUR 2,2KW 4P 220/380V B3 H100 ROUL C3</v>
          </cell>
          <cell r="C2139">
            <v>0</v>
          </cell>
          <cell r="D2139" t="str">
            <v>L</v>
          </cell>
        </row>
        <row r="2140">
          <cell r="A2140" t="str">
            <v>20080013</v>
          </cell>
          <cell r="B2140" t="str">
            <v>Jeux de calle</v>
          </cell>
          <cell r="C2140">
            <v>0</v>
          </cell>
          <cell r="D2140" t="str">
            <v>L</v>
          </cell>
        </row>
        <row r="2141">
          <cell r="A2141" t="str">
            <v>91130064</v>
          </cell>
          <cell r="B2141" t="str">
            <v>Guide 552207D  REP 12</v>
          </cell>
          <cell r="C2141">
            <v>1</v>
          </cell>
          <cell r="D2141" t="str">
            <v>L</v>
          </cell>
        </row>
        <row r="2142">
          <cell r="A2142" t="str">
            <v>55910006</v>
          </cell>
          <cell r="B2142" t="str">
            <v>SUPPORT BALAIS CG651 GAZ</v>
          </cell>
          <cell r="C2142">
            <v>1</v>
          </cell>
          <cell r="D2142" t="str">
            <v>L</v>
          </cell>
        </row>
        <row r="2143">
          <cell r="A2143" t="str">
            <v>55910008</v>
          </cell>
          <cell r="B2143" t="str">
            <v>SUPPORT BALAIS CG651 GTN</v>
          </cell>
          <cell r="C2143">
            <v>0</v>
          </cell>
          <cell r="D2143" t="str">
            <v>L</v>
          </cell>
        </row>
        <row r="2144">
          <cell r="A2144" t="str">
            <v>14010026</v>
          </cell>
          <cell r="B2144" t="str">
            <v>BARREAUX DE PROTECTION PLAN:1215260</v>
          </cell>
          <cell r="C2144">
            <v>0</v>
          </cell>
          <cell r="D2144" t="str">
            <v>L</v>
          </cell>
        </row>
        <row r="2145">
          <cell r="A2145" t="str">
            <v>55010172</v>
          </cell>
          <cell r="B2145" t="str">
            <v>Mot-5,5kw1500trHaxe132B3</v>
          </cell>
          <cell r="C2145">
            <v>0</v>
          </cell>
          <cell r="D2145" t="str">
            <v>L</v>
          </cell>
        </row>
        <row r="2146">
          <cell r="A2146" t="str">
            <v>14030014</v>
          </cell>
          <cell r="B2146" t="str">
            <v>Blindage goulotte chute broyeur cru Rep7</v>
          </cell>
          <cell r="C2146">
            <v>1</v>
          </cell>
          <cell r="D2146" t="str">
            <v>L</v>
          </cell>
        </row>
        <row r="2147">
          <cell r="A2147" t="str">
            <v>91130028</v>
          </cell>
          <cell r="B2147" t="str">
            <v>ROULEAU 820602D</v>
          </cell>
          <cell r="C2147">
            <v>0</v>
          </cell>
          <cell r="D2147" t="str">
            <v>L</v>
          </cell>
        </row>
        <row r="2148">
          <cell r="A2148" t="str">
            <v>90080025</v>
          </cell>
          <cell r="B2148" t="str">
            <v>KITOINT PROFILÉ DÉFLECTEUR PCGNON FOUR</v>
          </cell>
          <cell r="C2148">
            <v>0</v>
          </cell>
          <cell r="D2148" t="str">
            <v>L</v>
          </cell>
        </row>
        <row r="2149">
          <cell r="A2149" t="str">
            <v>76210011</v>
          </cell>
          <cell r="B2149" t="str">
            <v>Rouleau Porteur OB SE 63,5x1550mm4606857</v>
          </cell>
          <cell r="C2149">
            <v>1</v>
          </cell>
          <cell r="D2149" t="str">
            <v>L</v>
          </cell>
        </row>
        <row r="2150">
          <cell r="A2150" t="str">
            <v>60510012</v>
          </cell>
          <cell r="B2150" t="str">
            <v>FLEXIBLE ANALYSEUR B. FUME A BRIDE</v>
          </cell>
          <cell r="C2150">
            <v>0</v>
          </cell>
          <cell r="D2150" t="str">
            <v>L</v>
          </cell>
        </row>
        <row r="2151">
          <cell r="A2151" t="str">
            <v>10300019</v>
          </cell>
          <cell r="B2151" t="str">
            <v>superwool plus 15000x1000x3MM</v>
          </cell>
          <cell r="C2151">
            <v>0</v>
          </cell>
          <cell r="D2151" t="str">
            <v>L</v>
          </cell>
        </row>
        <row r="2152">
          <cell r="A2152" t="str">
            <v>78010010</v>
          </cell>
          <cell r="B2152" t="str">
            <v>Adaptateur  2X 7.7010.0</v>
          </cell>
          <cell r="C2152">
            <v>0</v>
          </cell>
          <cell r="D2152" t="str">
            <v>L</v>
          </cell>
        </row>
        <row r="2153">
          <cell r="A2153" t="str">
            <v>10230047</v>
          </cell>
          <cell r="B2153" t="str">
            <v>AIGUILLE AC-A</v>
          </cell>
          <cell r="C2153">
            <v>2</v>
          </cell>
          <cell r="D2153" t="str">
            <v>L</v>
          </cell>
        </row>
        <row r="2154">
          <cell r="A2154" t="str">
            <v>90800003</v>
          </cell>
          <cell r="B2154" t="str">
            <v>PROTECTING FOR FRO-R-70770 (GFB-35-B71)</v>
          </cell>
          <cell r="C2154">
            <v>0</v>
          </cell>
          <cell r="D2154" t="str">
            <v>L</v>
          </cell>
        </row>
        <row r="2155">
          <cell r="A2155" t="str">
            <v>78610131</v>
          </cell>
          <cell r="B2155" t="str">
            <v>verin pneumatique P1D T100 MS-500 NG 115</v>
          </cell>
          <cell r="C2155">
            <v>0</v>
          </cell>
          <cell r="D2155" t="str">
            <v>L</v>
          </cell>
        </row>
        <row r="2156">
          <cell r="A2156" t="str">
            <v>45400035</v>
          </cell>
          <cell r="B2156" t="str">
            <v>BLEU DE MÉTHYLÈNE</v>
          </cell>
          <cell r="C2156">
            <v>0</v>
          </cell>
          <cell r="D2156" t="str">
            <v>L</v>
          </cell>
        </row>
        <row r="2157">
          <cell r="A2157" t="str">
            <v>71240065</v>
          </cell>
          <cell r="B2157" t="str">
            <v>Rouleau  poste 23,code 820586D</v>
          </cell>
          <cell r="C2157">
            <v>1</v>
          </cell>
          <cell r="D2157" t="str">
            <v>L</v>
          </cell>
        </row>
        <row r="2158">
          <cell r="A2158" t="str">
            <v>67110019</v>
          </cell>
          <cell r="B2158" t="str">
            <v>JEU DE JOINTS POUR RÉDUCTEUR</v>
          </cell>
          <cell r="C2158">
            <v>1</v>
          </cell>
          <cell r="D2158" t="str">
            <v>L</v>
          </cell>
        </row>
        <row r="2159">
          <cell r="A2159" t="str">
            <v>45310084</v>
          </cell>
          <cell r="B2159" t="str">
            <v>FILTRE CARTRIDGE A030984</v>
          </cell>
          <cell r="C2159">
            <v>0</v>
          </cell>
          <cell r="D2159" t="str">
            <v>L</v>
          </cell>
        </row>
        <row r="2160">
          <cell r="A2160" t="str">
            <v>72250260</v>
          </cell>
          <cell r="B2160" t="str">
            <v>PNEU POUR CHA.CAT5T REF:700-12 NHS</v>
          </cell>
          <cell r="C2160">
            <v>0</v>
          </cell>
          <cell r="D2160" t="str">
            <v>L</v>
          </cell>
        </row>
        <row r="2161">
          <cell r="A2161" t="str">
            <v>86100001</v>
          </cell>
          <cell r="B2161" t="str">
            <v>VIS CONE MOBILE M52X300 L584 TH</v>
          </cell>
          <cell r="C2161">
            <v>0</v>
          </cell>
          <cell r="D2161" t="str">
            <v>L</v>
          </cell>
        </row>
        <row r="2162">
          <cell r="A2162" t="str">
            <v>42010239</v>
          </cell>
          <cell r="B2162" t="str">
            <v>Décapeur thermique GHG 23-66 Professiona</v>
          </cell>
          <cell r="C2162">
            <v>0</v>
          </cell>
          <cell r="D2162" t="str">
            <v>L</v>
          </cell>
        </row>
        <row r="2163">
          <cell r="A2163" t="str">
            <v>86020016</v>
          </cell>
          <cell r="B2163" t="str">
            <v>TAMPON CAOUTCHOUC BUTOIR HERSE</v>
          </cell>
          <cell r="C2163">
            <v>0</v>
          </cell>
          <cell r="D2163" t="str">
            <v>L</v>
          </cell>
        </row>
        <row r="2164">
          <cell r="A2164" t="str">
            <v>71030008</v>
          </cell>
          <cell r="B2164" t="str">
            <v>BANDE SANS FIN L=650/L1810mm PL2 D 3+1,5</v>
          </cell>
          <cell r="C2164">
            <v>4</v>
          </cell>
          <cell r="D2164" t="str">
            <v>M</v>
          </cell>
        </row>
        <row r="2165">
          <cell r="A2165" t="str">
            <v>91100025</v>
          </cell>
          <cell r="B2165" t="str">
            <v>FUSAIN-REF 941396Z</v>
          </cell>
          <cell r="C2165">
            <v>0</v>
          </cell>
          <cell r="D2165" t="str">
            <v>L</v>
          </cell>
        </row>
        <row r="2166">
          <cell r="A2166" t="str">
            <v>59600179</v>
          </cell>
          <cell r="B2166" t="str">
            <v>Distributeur EVS1-01-FIG-D-3ERMO-Q</v>
          </cell>
          <cell r="C2166">
            <v>0</v>
          </cell>
          <cell r="D2166" t="str">
            <v>L</v>
          </cell>
        </row>
        <row r="2167">
          <cell r="A2167" t="str">
            <v>91130057</v>
          </cell>
          <cell r="B2167" t="str">
            <v>Roue 700084Z Rep 16</v>
          </cell>
          <cell r="C2167">
            <v>0</v>
          </cell>
          <cell r="D2167" t="str">
            <v>L</v>
          </cell>
        </row>
        <row r="2168">
          <cell r="A2168" t="str">
            <v>54510054</v>
          </cell>
          <cell r="B2168" t="str">
            <v>VENTILATUER MODULE IGBTASC800</v>
          </cell>
          <cell r="C2168">
            <v>0</v>
          </cell>
          <cell r="D2168" t="str">
            <v>L</v>
          </cell>
        </row>
        <row r="2169">
          <cell r="A2169" t="str">
            <v>91160002</v>
          </cell>
          <cell r="B2169" t="str">
            <v>ELECTROVANNE 620560Z</v>
          </cell>
          <cell r="C2169">
            <v>0</v>
          </cell>
          <cell r="D2169" t="str">
            <v>L</v>
          </cell>
        </row>
        <row r="2170">
          <cell r="A2170" t="str">
            <v>54500048</v>
          </cell>
          <cell r="B2170" t="str">
            <v>Filtre RFI extérieur FS6513-10-07-LL</v>
          </cell>
          <cell r="C2170">
            <v>0</v>
          </cell>
          <cell r="D2170" t="str">
            <v>L</v>
          </cell>
        </row>
        <row r="2171">
          <cell r="A2171" t="str">
            <v>87210078</v>
          </cell>
          <cell r="B2171" t="str">
            <v>Vis M72x245x195 Pas 6mm</v>
          </cell>
          <cell r="C2171">
            <v>0</v>
          </cell>
          <cell r="D2171" t="str">
            <v>L</v>
          </cell>
        </row>
        <row r="2172">
          <cell r="A2172" t="str">
            <v>87210008</v>
          </cell>
          <cell r="B2172" t="str">
            <v>ELECTROVANNE TYPE 2/2 VOIES G1''1/2</v>
          </cell>
          <cell r="C2172">
            <v>2</v>
          </cell>
          <cell r="D2172" t="str">
            <v>L</v>
          </cell>
        </row>
        <row r="2173">
          <cell r="A2173" t="str">
            <v>23400023</v>
          </cell>
          <cell r="B2173" t="str">
            <v>Clapet anti-retour inertage</v>
          </cell>
          <cell r="C2173">
            <v>1</v>
          </cell>
          <cell r="D2173" t="str">
            <v>L</v>
          </cell>
        </row>
        <row r="2174">
          <cell r="A2174" t="str">
            <v>90800017</v>
          </cell>
          <cell r="B2174" t="str">
            <v>MODUL IN/OUTPUT  6ED1 052-1MD00-0BA6</v>
          </cell>
          <cell r="C2174">
            <v>0</v>
          </cell>
          <cell r="D2174" t="str">
            <v>L</v>
          </cell>
        </row>
        <row r="2175">
          <cell r="A2175" t="str">
            <v>59600169</v>
          </cell>
          <cell r="B2175" t="str">
            <v>Distributeur EVS1-01-FG-D-3ZRMO-Q</v>
          </cell>
          <cell r="C2175">
            <v>0</v>
          </cell>
          <cell r="D2175" t="str">
            <v>L</v>
          </cell>
        </row>
        <row r="2176">
          <cell r="A2176" t="str">
            <v>71170022</v>
          </cell>
          <cell r="B2176" t="str">
            <v>TAMBOUR ROULEAU CARRE 595/100</v>
          </cell>
          <cell r="C2176">
            <v>3</v>
          </cell>
          <cell r="D2176" t="str">
            <v>M</v>
          </cell>
        </row>
        <row r="2177">
          <cell r="A2177" t="str">
            <v>53130148</v>
          </cell>
          <cell r="B2177" t="str">
            <v>CONTACTEUR LC1D95 230v AC,50hz SCHNEIDER</v>
          </cell>
          <cell r="C2177">
            <v>0</v>
          </cell>
          <cell r="D2177" t="str">
            <v>L</v>
          </cell>
        </row>
        <row r="2178">
          <cell r="A2178" t="str">
            <v>42010027</v>
          </cell>
          <cell r="B2178" t="str">
            <v>CLE A FRAPE 95</v>
          </cell>
          <cell r="C2178">
            <v>0</v>
          </cell>
          <cell r="D2178" t="str">
            <v>L</v>
          </cell>
        </row>
        <row r="2179">
          <cell r="A2179" t="str">
            <v>59600165</v>
          </cell>
          <cell r="B2179" t="str">
            <v>Distributeur EVSA7-6-FHG-D-2</v>
          </cell>
          <cell r="C2179">
            <v>0</v>
          </cell>
          <cell r="D2179" t="str">
            <v>L</v>
          </cell>
        </row>
        <row r="2180">
          <cell r="A2180" t="str">
            <v>59310066</v>
          </cell>
          <cell r="B2180" t="str">
            <v>Pressostat type LGW 50A4/2</v>
          </cell>
          <cell r="C2180">
            <v>0</v>
          </cell>
          <cell r="D2180" t="str">
            <v>L</v>
          </cell>
        </row>
        <row r="2181">
          <cell r="A2181" t="str">
            <v>89010042</v>
          </cell>
          <cell r="B2181" t="str">
            <v>FILTRE R928017251 REXROTH</v>
          </cell>
          <cell r="C2181">
            <v>5</v>
          </cell>
          <cell r="D2181" t="str">
            <v>M</v>
          </cell>
        </row>
        <row r="2182">
          <cell r="A2182" t="str">
            <v>66200002</v>
          </cell>
          <cell r="B2182" t="str">
            <v>POULIE    ref701858D</v>
          </cell>
          <cell r="C2182">
            <v>0</v>
          </cell>
          <cell r="D2182" t="str">
            <v>L</v>
          </cell>
        </row>
        <row r="2183">
          <cell r="A2183" t="str">
            <v>66200003</v>
          </cell>
          <cell r="B2183" t="str">
            <v>POULIE    ref701857D</v>
          </cell>
          <cell r="C2183">
            <v>0</v>
          </cell>
          <cell r="D2183" t="str">
            <v>L</v>
          </cell>
        </row>
        <row r="2184">
          <cell r="A2184" t="str">
            <v>59320018</v>
          </cell>
          <cell r="B2184" t="str">
            <v>DISTRIBUTEUR UMATICS L22BA4520G00040</v>
          </cell>
          <cell r="C2184">
            <v>4</v>
          </cell>
          <cell r="D2184" t="str">
            <v>M</v>
          </cell>
        </row>
        <row r="2185">
          <cell r="A2185" t="str">
            <v>87310035</v>
          </cell>
          <cell r="B2185" t="str">
            <v>CABLE DE LEVAGE . Reference: P-3907</v>
          </cell>
          <cell r="C2185">
            <v>0</v>
          </cell>
          <cell r="D2185" t="str">
            <v>L</v>
          </cell>
        </row>
        <row r="2186">
          <cell r="A2186" t="str">
            <v>79210016</v>
          </cell>
          <cell r="B2186" t="str">
            <v>MANCHETTE SOUPLE AU REFOULEMENT</v>
          </cell>
          <cell r="C2186">
            <v>0</v>
          </cell>
          <cell r="D2186" t="str">
            <v>L</v>
          </cell>
        </row>
        <row r="2187">
          <cell r="A2187" t="str">
            <v>65040129</v>
          </cell>
          <cell r="B2187" t="str">
            <v>RLT a rotule 23218  CC/W33</v>
          </cell>
          <cell r="C2187">
            <v>0</v>
          </cell>
          <cell r="D2187" t="str">
            <v>L</v>
          </cell>
        </row>
        <row r="2188">
          <cell r="A2188" t="str">
            <v>78560042</v>
          </cell>
          <cell r="B2188" t="str">
            <v>Ventilateur pour surpresseur GM 60S</v>
          </cell>
          <cell r="C2188">
            <v>0</v>
          </cell>
          <cell r="D2188" t="str">
            <v>L</v>
          </cell>
        </row>
        <row r="2189">
          <cell r="A2189" t="str">
            <v>66100010</v>
          </cell>
          <cell r="B2189" t="str">
            <v>COURROIE  2520 SLV 8         REF 710780Z</v>
          </cell>
          <cell r="C2189">
            <v>1</v>
          </cell>
          <cell r="D2189" t="str">
            <v>L</v>
          </cell>
        </row>
        <row r="2190">
          <cell r="A2190" t="str">
            <v>88050002</v>
          </cell>
          <cell r="B2190" t="str">
            <v>JOINT FEUTRE 14X11X1400  E11.24.01</v>
          </cell>
          <cell r="C2190">
            <v>0</v>
          </cell>
          <cell r="D2190" t="str">
            <v>L</v>
          </cell>
        </row>
        <row r="2191">
          <cell r="A2191" t="str">
            <v>42100061</v>
          </cell>
          <cell r="B2191" t="str">
            <v>Marteaux piqueurs électriques</v>
          </cell>
          <cell r="C2191">
            <v>0</v>
          </cell>
          <cell r="D2191" t="str">
            <v>L</v>
          </cell>
        </row>
        <row r="2192">
          <cell r="A2192" t="str">
            <v>60010031</v>
          </cell>
          <cell r="B2192" t="str">
            <v>SONDE PT100 0-600°C MT:3FILS +TRANSMETEU</v>
          </cell>
          <cell r="C2192">
            <v>2</v>
          </cell>
          <cell r="D2192" t="str">
            <v>L</v>
          </cell>
        </row>
        <row r="2193">
          <cell r="A2193" t="str">
            <v>54510066</v>
          </cell>
          <cell r="B2193" t="str">
            <v>INPUT BRIDGE CONTROL BOARD AIMP-01C SP</v>
          </cell>
          <cell r="C2193">
            <v>0</v>
          </cell>
          <cell r="D2193" t="str">
            <v>L</v>
          </cell>
        </row>
        <row r="2194">
          <cell r="A2194" t="str">
            <v>60530026</v>
          </cell>
          <cell r="B2194" t="str">
            <v>FLAT GASKET*KHZ-E-E88241-F6534</v>
          </cell>
          <cell r="C2194">
            <v>0</v>
          </cell>
          <cell r="D2194" t="str">
            <v>L</v>
          </cell>
        </row>
        <row r="2195">
          <cell r="A2195" t="str">
            <v>60530016</v>
          </cell>
          <cell r="B2195" t="str">
            <v>ELECTROVANNE RINGARDAGE 230V BHB</v>
          </cell>
          <cell r="C2195">
            <v>0</v>
          </cell>
          <cell r="D2195" t="str">
            <v>L</v>
          </cell>
        </row>
        <row r="2196">
          <cell r="A2196" t="str">
            <v>60040002</v>
          </cell>
          <cell r="B2196" t="str">
            <v>BOITE DE RACCORDEMENT VKK 28011</v>
          </cell>
          <cell r="C2196">
            <v>0</v>
          </cell>
          <cell r="D2196" t="str">
            <v>L</v>
          </cell>
        </row>
        <row r="2197">
          <cell r="A2197" t="str">
            <v>65050220</v>
          </cell>
          <cell r="B2197" t="str">
            <v>RLT a billes 7314 BEC BM</v>
          </cell>
          <cell r="C2197">
            <v>1</v>
          </cell>
          <cell r="D2197" t="str">
            <v>L</v>
          </cell>
        </row>
        <row r="2198">
          <cell r="A2198" t="str">
            <v>45800061</v>
          </cell>
          <cell r="B2198" t="str">
            <v>DETECTEUR PROXIMITÉ  BES 516-326-S4-C</v>
          </cell>
          <cell r="C2198">
            <v>0</v>
          </cell>
          <cell r="D2198" t="str">
            <v>L</v>
          </cell>
        </row>
        <row r="2199">
          <cell r="A2199" t="str">
            <v>23390041</v>
          </cell>
          <cell r="B2199" t="str">
            <v>silencieux SP975</v>
          </cell>
          <cell r="C2199">
            <v>0</v>
          </cell>
          <cell r="D2199" t="str">
            <v>L</v>
          </cell>
        </row>
        <row r="2200">
          <cell r="A2200" t="str">
            <v>02020003</v>
          </cell>
          <cell r="B2200" t="str">
            <v>Pet Coke Broyé (MS)</v>
          </cell>
          <cell r="C2200">
            <v>0</v>
          </cell>
          <cell r="D2200" t="str">
            <v>L</v>
          </cell>
        </row>
        <row r="2201">
          <cell r="A2201" t="str">
            <v>91100009</v>
          </cell>
          <cell r="B2201" t="str">
            <v>BRIDE CORP PROPULSEUR 542281D (RE7)</v>
          </cell>
          <cell r="C2201">
            <v>2</v>
          </cell>
          <cell r="D2201" t="str">
            <v>L</v>
          </cell>
        </row>
        <row r="2202">
          <cell r="A2202" t="str">
            <v>54500049</v>
          </cell>
          <cell r="B2202" t="str">
            <v>Filtre RFI extérieur FS6514-14-07-LL</v>
          </cell>
          <cell r="C2202">
            <v>0</v>
          </cell>
          <cell r="D2202" t="str">
            <v>L</v>
          </cell>
        </row>
        <row r="2203">
          <cell r="A2203" t="str">
            <v>91130051</v>
          </cell>
          <cell r="B2203" t="str">
            <v>Moyeu de guide 741813D Rep 22</v>
          </cell>
          <cell r="C2203">
            <v>0</v>
          </cell>
          <cell r="D2203" t="str">
            <v>L</v>
          </cell>
        </row>
        <row r="2204">
          <cell r="A2204" t="str">
            <v>89010147</v>
          </cell>
          <cell r="B2204" t="str">
            <v>SABOT SUPPORT GLISSIERE POLYTRACK</v>
          </cell>
          <cell r="C2204">
            <v>3</v>
          </cell>
          <cell r="D2204" t="str">
            <v>M</v>
          </cell>
        </row>
        <row r="2205">
          <cell r="A2205" t="str">
            <v>91100456</v>
          </cell>
          <cell r="B2205" t="str">
            <v>STRUCTURE PLATFORME BANDE VENTOSORT</v>
          </cell>
          <cell r="C2205">
            <v>0</v>
          </cell>
          <cell r="D2205" t="str">
            <v>L</v>
          </cell>
        </row>
        <row r="2206">
          <cell r="A2206" t="str">
            <v>91500079</v>
          </cell>
          <cell r="B2206" t="str">
            <v>Rouleau bande dosage</v>
          </cell>
          <cell r="C2206">
            <v>0</v>
          </cell>
          <cell r="D2206" t="str">
            <v>L</v>
          </cell>
        </row>
        <row r="2207">
          <cell r="A2207" t="str">
            <v>81850002</v>
          </cell>
          <cell r="B2207" t="str">
            <v>SOUPAPE EAU CENTRAL POLYTRACK</v>
          </cell>
          <cell r="C2207">
            <v>0</v>
          </cell>
          <cell r="D2207" t="str">
            <v>L</v>
          </cell>
        </row>
        <row r="2208">
          <cell r="A2208" t="str">
            <v>65130019</v>
          </cell>
          <cell r="B2208" t="str">
            <v>MANCHON DE SERRAGE H3140</v>
          </cell>
          <cell r="C2208">
            <v>0</v>
          </cell>
          <cell r="D2208" t="str">
            <v>L</v>
          </cell>
        </row>
        <row r="2209">
          <cell r="A2209" t="str">
            <v>78610179</v>
          </cell>
          <cell r="B2209" t="str">
            <v>Rotule GE100-DO-2R</v>
          </cell>
          <cell r="C2209">
            <v>0</v>
          </cell>
          <cell r="D2209" t="str">
            <v>L</v>
          </cell>
        </row>
        <row r="2210">
          <cell r="A2210" t="str">
            <v>60040025</v>
          </cell>
          <cell r="B2210" t="str">
            <v>PIECE PRESSION RT 68 PSL/47-68 X61155.10</v>
          </cell>
          <cell r="C2210">
            <v>0</v>
          </cell>
          <cell r="D2210" t="str">
            <v>L</v>
          </cell>
        </row>
        <row r="2211">
          <cell r="A2211" t="str">
            <v>20600007</v>
          </cell>
          <cell r="B2211" t="str">
            <v>FER ROND 42CD4 Ø50 EN BARRE DE LONG:6M</v>
          </cell>
          <cell r="C2211">
            <v>0</v>
          </cell>
          <cell r="D2211" t="str">
            <v>L</v>
          </cell>
        </row>
        <row r="2212">
          <cell r="A2212" t="str">
            <v>91100397</v>
          </cell>
          <cell r="B2212" t="str">
            <v>LEVIER REF 543396D</v>
          </cell>
          <cell r="C2212">
            <v>0</v>
          </cell>
          <cell r="D2212" t="str">
            <v>L</v>
          </cell>
        </row>
        <row r="2213">
          <cell r="A2213" t="str">
            <v>78610106</v>
          </cell>
          <cell r="B2213" t="str">
            <v>VERIN PNEUMATIQUE-REF640390Z</v>
          </cell>
          <cell r="C2213">
            <v>0</v>
          </cell>
          <cell r="D2213" t="str">
            <v>L</v>
          </cell>
        </row>
        <row r="2214">
          <cell r="A2214" t="str">
            <v>78610115</v>
          </cell>
          <cell r="B2214" t="str">
            <v>VERIN P1D-S050-MC-0250</v>
          </cell>
          <cell r="C2214">
            <v>0</v>
          </cell>
          <cell r="D2214" t="str">
            <v>L</v>
          </cell>
        </row>
        <row r="2215">
          <cell r="A2215" t="str">
            <v>59030030</v>
          </cell>
          <cell r="B2215" t="str">
            <v>CAPTEUR PROX INDUC BI15-CP40-VP4X2 TURCK</v>
          </cell>
          <cell r="C2215">
            <v>1</v>
          </cell>
          <cell r="D2215" t="str">
            <v>L</v>
          </cell>
        </row>
        <row r="2216">
          <cell r="A2216" t="str">
            <v>45800078</v>
          </cell>
          <cell r="B2216" t="str">
            <v>EXCENTRIQUE</v>
          </cell>
          <cell r="C2216">
            <v>0</v>
          </cell>
          <cell r="D2216" t="str">
            <v>L</v>
          </cell>
        </row>
        <row r="2217">
          <cell r="A2217" t="str">
            <v>45400032</v>
          </cell>
          <cell r="B2217" t="str">
            <v>BLEU BROMOTHYMOL 0.04% SOLU L'ÉTHANOL</v>
          </cell>
          <cell r="C2217">
            <v>0</v>
          </cell>
          <cell r="D2217" t="str">
            <v>L</v>
          </cell>
        </row>
        <row r="2218">
          <cell r="A2218" t="str">
            <v>45800191</v>
          </cell>
          <cell r="B2218" t="str">
            <v>Tête de lentille</v>
          </cell>
          <cell r="C2218">
            <v>2</v>
          </cell>
          <cell r="D2218" t="str">
            <v>L</v>
          </cell>
        </row>
        <row r="2219">
          <cell r="A2219" t="str">
            <v>55800094</v>
          </cell>
          <cell r="B2219" t="str">
            <v>MR-4kw-1426/381tr-xx-xx</v>
          </cell>
          <cell r="C2219">
            <v>0</v>
          </cell>
          <cell r="D2219" t="str">
            <v>L</v>
          </cell>
        </row>
        <row r="2220">
          <cell r="A2220" t="str">
            <v>54510082</v>
          </cell>
          <cell r="B2220" t="str">
            <v>WIRING HAMESS 68220246</v>
          </cell>
          <cell r="C2220">
            <v>0</v>
          </cell>
          <cell r="D2220" t="str">
            <v>L</v>
          </cell>
        </row>
        <row r="2221">
          <cell r="A2221" t="str">
            <v>23220001</v>
          </cell>
          <cell r="B2221" t="str">
            <v>ROBINET  BOISSEAU SPHÉR COMPA 3/2 VOIES</v>
          </cell>
          <cell r="C2221">
            <v>0</v>
          </cell>
          <cell r="D2221" t="str">
            <v>L</v>
          </cell>
        </row>
        <row r="2222">
          <cell r="A2222" t="str">
            <v>78610210</v>
          </cell>
          <cell r="B2222" t="str">
            <v>Rotule cylindre  hydraulique GIHR-k 40 D</v>
          </cell>
          <cell r="C2222">
            <v>0</v>
          </cell>
          <cell r="D2222" t="str">
            <v>L</v>
          </cell>
        </row>
        <row r="2223">
          <cell r="A2223" t="str">
            <v>60530033</v>
          </cell>
          <cell r="B2223" t="str">
            <v>LOCAL CONTROL 6 BUTTONS*GWK-FLK73801102</v>
          </cell>
          <cell r="C2223">
            <v>0</v>
          </cell>
          <cell r="D2223" t="str">
            <v>L</v>
          </cell>
        </row>
        <row r="2224">
          <cell r="A2224" t="str">
            <v>65200180</v>
          </cell>
          <cell r="B2224" t="str">
            <v>Palier skf SNL524-620 avec joints</v>
          </cell>
          <cell r="C2224">
            <v>0</v>
          </cell>
          <cell r="D2224" t="str">
            <v>L</v>
          </cell>
        </row>
        <row r="2225">
          <cell r="A2225" t="str">
            <v>91500106</v>
          </cell>
          <cell r="B2225" t="str">
            <v>Tambour de renvoie de la bande poumon</v>
          </cell>
          <cell r="C2225">
            <v>0</v>
          </cell>
          <cell r="D2225" t="str">
            <v>L</v>
          </cell>
        </row>
        <row r="2226">
          <cell r="A2226" t="str">
            <v>76340028</v>
          </cell>
          <cell r="B2226" t="str">
            <v>JEUX DE RESSORTS A BOUDIN REP : 46</v>
          </cell>
          <cell r="C2226">
            <v>1</v>
          </cell>
          <cell r="D2226" t="str">
            <v>L</v>
          </cell>
        </row>
        <row r="2227">
          <cell r="A2227" t="str">
            <v>79210022</v>
          </cell>
          <cell r="B2227" t="str">
            <v>MANCHETTE  DIM:D224  X 150</v>
          </cell>
          <cell r="C2227">
            <v>1</v>
          </cell>
          <cell r="D2227" t="str">
            <v>L</v>
          </cell>
        </row>
        <row r="2228">
          <cell r="A2228" t="str">
            <v>42010220</v>
          </cell>
          <cell r="B2228" t="str">
            <v>Micromètre extérieur (palmer) 150-300mm</v>
          </cell>
          <cell r="C2228">
            <v>0</v>
          </cell>
          <cell r="D2228" t="str">
            <v>L</v>
          </cell>
        </row>
        <row r="2229">
          <cell r="A2229" t="str">
            <v>90260003</v>
          </cell>
          <cell r="B2229" t="str">
            <v>Distributeur 5/2, G1/8,24VDC D9576K1001</v>
          </cell>
          <cell r="C2229">
            <v>0</v>
          </cell>
          <cell r="D2229" t="str">
            <v>L</v>
          </cell>
        </row>
        <row r="2230">
          <cell r="A2230" t="str">
            <v>78610197</v>
          </cell>
          <cell r="B2230" t="str">
            <v>Rotule GE100 LO</v>
          </cell>
          <cell r="C2230">
            <v>0</v>
          </cell>
          <cell r="D2230" t="str">
            <v>L</v>
          </cell>
        </row>
        <row r="2231">
          <cell r="A2231" t="str">
            <v>67360014</v>
          </cell>
          <cell r="B2231" t="str">
            <v>JEU 2 JOINT 0R0 230 P ACCOUPLEMENT ZAPEX</v>
          </cell>
          <cell r="C2231">
            <v>0</v>
          </cell>
          <cell r="D2231" t="str">
            <v>L</v>
          </cell>
        </row>
        <row r="2232">
          <cell r="A2232" t="str">
            <v>71030033</v>
          </cell>
          <cell r="B2232" t="str">
            <v>BANDE DE SF 1000x3250 2EP 125 3015 CSF</v>
          </cell>
          <cell r="C2232">
            <v>1</v>
          </cell>
          <cell r="D2232" t="str">
            <v>L</v>
          </cell>
        </row>
        <row r="2233">
          <cell r="A2233" t="str">
            <v>83100028</v>
          </cell>
          <cell r="B2233" t="str">
            <v>Filtre à air pour suprs DB GM 25S DN 125</v>
          </cell>
          <cell r="C2233">
            <v>0</v>
          </cell>
          <cell r="D2233" t="str">
            <v>L</v>
          </cell>
        </row>
        <row r="2234">
          <cell r="A2234" t="str">
            <v>78610116</v>
          </cell>
          <cell r="B2234" t="str">
            <v>VERIN P1D-S050- 0200 -B201226 I 09/14</v>
          </cell>
          <cell r="C2234">
            <v>0</v>
          </cell>
          <cell r="D2234" t="str">
            <v>L</v>
          </cell>
        </row>
        <row r="2235">
          <cell r="A2235" t="str">
            <v>66200008</v>
          </cell>
          <cell r="B2235" t="str">
            <v>POULIE    ref701250D</v>
          </cell>
          <cell r="C2235">
            <v>0</v>
          </cell>
          <cell r="D2235" t="str">
            <v>L</v>
          </cell>
        </row>
        <row r="2236">
          <cell r="A2236" t="str">
            <v>50350116</v>
          </cell>
          <cell r="B2236" t="str">
            <v>Connecteurs 40A 3P/PART M/SERT 1/2</v>
          </cell>
          <cell r="C2236">
            <v>1</v>
          </cell>
          <cell r="D2236" t="str">
            <v>L</v>
          </cell>
        </row>
        <row r="2237">
          <cell r="A2237" t="str">
            <v>59600054</v>
          </cell>
          <cell r="B2237" t="str">
            <v>ELECTROVANNE G553A018MS P MAX=10BAR</v>
          </cell>
          <cell r="C2237">
            <v>2</v>
          </cell>
          <cell r="D2237" t="str">
            <v>L</v>
          </cell>
        </row>
        <row r="2238">
          <cell r="A2238" t="str">
            <v>87020007</v>
          </cell>
          <cell r="B2238" t="str">
            <v>CLAPET ANTI RETOUR S.HYDRAUL.CIMENT03/06</v>
          </cell>
          <cell r="C2238">
            <v>0</v>
          </cell>
          <cell r="D2238" t="str">
            <v>L</v>
          </cell>
        </row>
        <row r="2239">
          <cell r="A2239" t="str">
            <v>71030003</v>
          </cell>
          <cell r="B2239" t="str">
            <v>BANDE SANS FIN L=400/5570mm ref:800165D</v>
          </cell>
          <cell r="C2239">
            <v>1</v>
          </cell>
          <cell r="D2239" t="str">
            <v>L</v>
          </cell>
        </row>
        <row r="2240">
          <cell r="A2240" t="str">
            <v>70250028</v>
          </cell>
          <cell r="B2240" t="str">
            <v>Godet gratteur parc long</v>
          </cell>
          <cell r="C2240">
            <v>0</v>
          </cell>
          <cell r="D2240" t="str">
            <v>L</v>
          </cell>
        </row>
        <row r="2241">
          <cell r="A2241" t="str">
            <v>87240012</v>
          </cell>
          <cell r="B2241" t="str">
            <v>CARTOUCHE FILTRANTE  856 RFBN/HC660F</v>
          </cell>
          <cell r="C2241">
            <v>0</v>
          </cell>
          <cell r="D2241" t="str">
            <v>L</v>
          </cell>
        </row>
        <row r="2242">
          <cell r="A2242" t="str">
            <v>59130001</v>
          </cell>
          <cell r="B2242" t="str">
            <v>CONTACTEUR COURANTS CAPACITIFS 60KVAR BO</v>
          </cell>
          <cell r="C2242">
            <v>0</v>
          </cell>
          <cell r="D2242" t="str">
            <v>L</v>
          </cell>
        </row>
        <row r="2243">
          <cell r="A2243" t="str">
            <v>67370105</v>
          </cell>
          <cell r="B2243" t="str">
            <v>Accouplement Rotex S48</v>
          </cell>
          <cell r="C2243">
            <v>0</v>
          </cell>
          <cell r="D2243" t="str">
            <v>L</v>
          </cell>
        </row>
        <row r="2244">
          <cell r="A2244" t="str">
            <v>45310083</v>
          </cell>
          <cell r="B2244" t="str">
            <v>FILTRE AIR S318311</v>
          </cell>
          <cell r="C2244">
            <v>0</v>
          </cell>
          <cell r="D2244" t="str">
            <v>L</v>
          </cell>
        </row>
        <row r="2245">
          <cell r="A2245" t="str">
            <v>45800242</v>
          </cell>
          <cell r="B2245" t="str">
            <v>Vanne oscillante montée 1920163801</v>
          </cell>
          <cell r="C2245">
            <v>0</v>
          </cell>
          <cell r="D2245" t="str">
            <v>L</v>
          </cell>
        </row>
        <row r="2246">
          <cell r="A2246" t="str">
            <v>66220021</v>
          </cell>
          <cell r="B2246" t="str">
            <v>POULIE SPB335-4SG</v>
          </cell>
          <cell r="C2246">
            <v>0</v>
          </cell>
          <cell r="D2246" t="str">
            <v>L</v>
          </cell>
        </row>
        <row r="2247">
          <cell r="A2247" t="str">
            <v>91100433</v>
          </cell>
          <cell r="B2247" t="str">
            <v>Arbre-741227D</v>
          </cell>
          <cell r="C2247">
            <v>0</v>
          </cell>
          <cell r="D2247" t="str">
            <v>L</v>
          </cell>
        </row>
        <row r="2248">
          <cell r="A2248" t="str">
            <v>59030032</v>
          </cell>
          <cell r="B2248" t="str">
            <v>CAPTEUR SURVITESSE BIM-G18-Y1/S926 TURCK</v>
          </cell>
          <cell r="C2248">
            <v>0</v>
          </cell>
          <cell r="D2248" t="str">
            <v>L</v>
          </cell>
        </row>
        <row r="2249">
          <cell r="A2249" t="str">
            <v>67320042</v>
          </cell>
          <cell r="B2249" t="str">
            <v>Elément élastique coupleur FAD 450</v>
          </cell>
          <cell r="C2249">
            <v>1</v>
          </cell>
          <cell r="D2249" t="str">
            <v>L</v>
          </cell>
        </row>
        <row r="2250">
          <cell r="A2250" t="str">
            <v>60340028</v>
          </cell>
          <cell r="B2250" t="str">
            <v>Régulateur air comprimé G3/4''50 micron</v>
          </cell>
          <cell r="C2250">
            <v>1</v>
          </cell>
          <cell r="D2250" t="str">
            <v>L</v>
          </cell>
        </row>
        <row r="2251">
          <cell r="A2251" t="str">
            <v>89010065</v>
          </cell>
          <cell r="B2251" t="str">
            <v>INDICATEUR D'ENCRASSEMENT DOUBLE FILTRE</v>
          </cell>
          <cell r="C2251">
            <v>0</v>
          </cell>
          <cell r="D2251" t="str">
            <v>L</v>
          </cell>
        </row>
        <row r="2252">
          <cell r="A2252" t="str">
            <v>45800019</v>
          </cell>
          <cell r="B2252" t="str">
            <v>BROSSE RONDE POUR NETTOYAGE</v>
          </cell>
          <cell r="C2252">
            <v>0</v>
          </cell>
          <cell r="D2252" t="str">
            <v>L</v>
          </cell>
        </row>
        <row r="2253">
          <cell r="A2253" t="str">
            <v>79210014</v>
          </cell>
          <cell r="B2253" t="str">
            <v>MANCHETTE SOUPLE D'ALIMENTATION T: 500</v>
          </cell>
          <cell r="C2253">
            <v>0</v>
          </cell>
          <cell r="D2253" t="str">
            <v>L</v>
          </cell>
        </row>
        <row r="2254">
          <cell r="A2254" t="str">
            <v>91300003</v>
          </cell>
          <cell r="B2254" t="str">
            <v>PLAQUE D'USURE 564783D</v>
          </cell>
          <cell r="C2254">
            <v>0</v>
          </cell>
          <cell r="D2254" t="str">
            <v>L</v>
          </cell>
        </row>
        <row r="2255">
          <cell r="A2255" t="str">
            <v>59040013</v>
          </cell>
          <cell r="B2255" t="str">
            <v>INTERRUPTEUR DE DÉPORT BANDE XCRT215</v>
          </cell>
          <cell r="C2255">
            <v>0</v>
          </cell>
          <cell r="D2255" t="str">
            <v>L</v>
          </cell>
        </row>
        <row r="2256">
          <cell r="A2256" t="str">
            <v>91100415</v>
          </cell>
          <cell r="B2256" t="str">
            <v>Arbre-741962D</v>
          </cell>
          <cell r="C2256">
            <v>0</v>
          </cell>
          <cell r="D2256" t="str">
            <v>L</v>
          </cell>
        </row>
        <row r="2257">
          <cell r="A2257" t="str">
            <v>91100354</v>
          </cell>
          <cell r="B2257" t="str">
            <v>axe rotor rep A Plan 888276DR</v>
          </cell>
          <cell r="C2257">
            <v>0</v>
          </cell>
          <cell r="D2257" t="str">
            <v>L</v>
          </cell>
        </row>
        <row r="2258">
          <cell r="A2258" t="str">
            <v>53250005</v>
          </cell>
          <cell r="B2258" t="str">
            <v>TEMPORISATEUR  *E04*3TK2827-1BB40</v>
          </cell>
          <cell r="C2258">
            <v>0</v>
          </cell>
          <cell r="D2258" t="str">
            <v>L</v>
          </cell>
        </row>
        <row r="2259">
          <cell r="A2259" t="str">
            <v>71170023</v>
          </cell>
          <cell r="B2259" t="str">
            <v>TAMBOUR ROULEAU CARRE 595/100 +CLAVE</v>
          </cell>
          <cell r="C2259">
            <v>2</v>
          </cell>
          <cell r="D2259" t="str">
            <v>L</v>
          </cell>
        </row>
        <row r="2260">
          <cell r="A2260" t="str">
            <v>45800094</v>
          </cell>
          <cell r="B2260" t="str">
            <v>JEU DE JOINT POUR AIGUILLAGE  PRW 2</v>
          </cell>
          <cell r="C2260">
            <v>0</v>
          </cell>
          <cell r="D2260" t="str">
            <v>L</v>
          </cell>
        </row>
        <row r="2261">
          <cell r="A2261" t="str">
            <v>65210098</v>
          </cell>
          <cell r="B2261" t="str">
            <v>Joint TSN 38</v>
          </cell>
          <cell r="C2261">
            <v>0</v>
          </cell>
          <cell r="D2261" t="str">
            <v>L</v>
          </cell>
        </row>
        <row r="2262">
          <cell r="A2262" t="str">
            <v>89010082</v>
          </cell>
          <cell r="B2262" t="str">
            <v>KIT BOULONNERIE P CADRE OBTURATEUR</v>
          </cell>
          <cell r="C2262">
            <v>0</v>
          </cell>
          <cell r="D2262" t="str">
            <v>L</v>
          </cell>
        </row>
        <row r="2263">
          <cell r="A2263" t="str">
            <v>38110002</v>
          </cell>
          <cell r="B2263" t="str">
            <v>TENUE ANTI FEU</v>
          </cell>
          <cell r="C2263">
            <v>0</v>
          </cell>
          <cell r="D2263" t="str">
            <v>L</v>
          </cell>
        </row>
        <row r="2264">
          <cell r="A2264" t="str">
            <v>55010272</v>
          </cell>
          <cell r="B2264" t="str">
            <v>MOTEUR 2,2KW 2P 220/380V B3 H90 ROUL C3</v>
          </cell>
          <cell r="C2264">
            <v>1</v>
          </cell>
          <cell r="D2264" t="str">
            <v>L</v>
          </cell>
        </row>
        <row r="2265">
          <cell r="A2265" t="str">
            <v>62200006</v>
          </cell>
          <cell r="B2265" t="str">
            <v>Poulie HTB 64-14M-55F</v>
          </cell>
          <cell r="C2265">
            <v>0</v>
          </cell>
          <cell r="D2265" t="str">
            <v>L</v>
          </cell>
        </row>
        <row r="2266">
          <cell r="A2266" t="str">
            <v>71170065</v>
          </cell>
          <cell r="B2266" t="str">
            <v>Tambour de tension M1101 / N1109</v>
          </cell>
          <cell r="C2266">
            <v>2</v>
          </cell>
          <cell r="D2266" t="str">
            <v>L</v>
          </cell>
        </row>
        <row r="2267">
          <cell r="A2267" t="str">
            <v>42010042</v>
          </cell>
          <cell r="B2267" t="str">
            <v>Coffret R.360 de vissage 1/4 R360NANOPB</v>
          </cell>
          <cell r="C2267">
            <v>0</v>
          </cell>
          <cell r="D2267" t="str">
            <v>L</v>
          </cell>
        </row>
        <row r="2268">
          <cell r="A2268" t="str">
            <v>66410014</v>
          </cell>
          <cell r="B2268" t="str">
            <v>Pignon 5/8" triple Z 23 rep 22</v>
          </cell>
          <cell r="C2268">
            <v>0</v>
          </cell>
          <cell r="D2268" t="str">
            <v>L</v>
          </cell>
        </row>
        <row r="2269">
          <cell r="A2269" t="str">
            <v>59420021</v>
          </cell>
          <cell r="B2269" t="str">
            <v>ELECTRO-DISTRIBUTEUR REF L12BA4520G00040</v>
          </cell>
          <cell r="C2269">
            <v>3</v>
          </cell>
          <cell r="D2269" t="str">
            <v>M</v>
          </cell>
        </row>
        <row r="2270">
          <cell r="A2270" t="str">
            <v>45800252</v>
          </cell>
          <cell r="B2270" t="str">
            <v>Vanne oscillante montée 1920163801</v>
          </cell>
          <cell r="C2270">
            <v>1</v>
          </cell>
          <cell r="D2270" t="str">
            <v>L</v>
          </cell>
        </row>
        <row r="2271">
          <cell r="A2271" t="str">
            <v>55010083</v>
          </cell>
          <cell r="B2271" t="str">
            <v>MOT.4kw/2900tr/M2BA 112 M2A/B3</v>
          </cell>
          <cell r="C2271">
            <v>0</v>
          </cell>
          <cell r="D2271" t="str">
            <v>L</v>
          </cell>
        </row>
        <row r="2272">
          <cell r="A2272" t="str">
            <v>60510009</v>
          </cell>
          <cell r="B2272" t="str">
            <v>ELECTROVANNE BURKERT 0124 T3,0FKM</v>
          </cell>
          <cell r="C2272">
            <v>0</v>
          </cell>
          <cell r="D2272" t="str">
            <v>L</v>
          </cell>
        </row>
        <row r="2273">
          <cell r="A2273" t="str">
            <v>59600175</v>
          </cell>
          <cell r="B2273" t="str">
            <v>Distributeur VQ5101-5W-Q</v>
          </cell>
          <cell r="C2273">
            <v>0</v>
          </cell>
          <cell r="D2273" t="str">
            <v>L</v>
          </cell>
        </row>
        <row r="2274">
          <cell r="A2274" t="str">
            <v>42010189</v>
          </cell>
          <cell r="B2274" t="str">
            <v>Polifte 0.5 t</v>
          </cell>
          <cell r="C2274">
            <v>0</v>
          </cell>
          <cell r="D2274" t="str">
            <v>L</v>
          </cell>
        </row>
        <row r="2275">
          <cell r="A2275" t="str">
            <v>54510072</v>
          </cell>
          <cell r="B2275" t="str">
            <v>PAWER SUPPLY APOW-01C SP KIT 64605666</v>
          </cell>
          <cell r="C2275">
            <v>0</v>
          </cell>
          <cell r="D2275" t="str">
            <v>L</v>
          </cell>
        </row>
        <row r="2276">
          <cell r="A2276" t="str">
            <v>55010156</v>
          </cell>
          <cell r="B2276" t="str">
            <v>Mot-11kw3000trHaxe160B3</v>
          </cell>
          <cell r="C2276">
            <v>1</v>
          </cell>
          <cell r="D2276" t="str">
            <v>L</v>
          </cell>
        </row>
        <row r="2277">
          <cell r="A2277" t="str">
            <v>67430009</v>
          </cell>
          <cell r="B2277" t="str">
            <v>Bouchon fusible avec percuteur 120°C</v>
          </cell>
          <cell r="C2277">
            <v>0</v>
          </cell>
          <cell r="D2277" t="str">
            <v>L</v>
          </cell>
        </row>
        <row r="2278">
          <cell r="A2278" t="str">
            <v>02020008</v>
          </cell>
          <cell r="B2278" t="str">
            <v>Combustible Broyé</v>
          </cell>
          <cell r="C2278">
            <v>0</v>
          </cell>
          <cell r="D2278" t="str">
            <v>L</v>
          </cell>
        </row>
        <row r="2279">
          <cell r="A2279" t="str">
            <v>91130052</v>
          </cell>
          <cell r="B2279" t="str">
            <v>Manchon 750450Z Rep 23</v>
          </cell>
          <cell r="C2279">
            <v>0</v>
          </cell>
          <cell r="D2279" t="str">
            <v>L</v>
          </cell>
        </row>
        <row r="2280">
          <cell r="A2280" t="str">
            <v>59420029</v>
          </cell>
          <cell r="B2280" t="str">
            <v>BOBINE DE FERMETURE 110/125V CC</v>
          </cell>
          <cell r="C2280">
            <v>0</v>
          </cell>
          <cell r="D2280" t="str">
            <v>L</v>
          </cell>
        </row>
        <row r="2281">
          <cell r="A2281" t="str">
            <v>57090018</v>
          </cell>
          <cell r="B2281" t="str">
            <v>Module contrôleur de bus X20BC0063</v>
          </cell>
          <cell r="C2281">
            <v>0</v>
          </cell>
          <cell r="D2281" t="str">
            <v>L</v>
          </cell>
        </row>
        <row r="2282">
          <cell r="A2282" t="str">
            <v>60340020</v>
          </cell>
          <cell r="B2282" t="str">
            <v>GROUPE FRL REF:PA300 FR3005 V3V300</v>
          </cell>
          <cell r="C2282">
            <v>1</v>
          </cell>
          <cell r="D2282" t="str">
            <v>L</v>
          </cell>
        </row>
        <row r="2283">
          <cell r="A2283" t="str">
            <v>14030009</v>
          </cell>
          <cell r="B2283" t="str">
            <v>Blindage corps broyeur cru Rep 3</v>
          </cell>
          <cell r="C2283">
            <v>1</v>
          </cell>
          <cell r="D2283" t="str">
            <v>L</v>
          </cell>
        </row>
        <row r="2284">
          <cell r="A2284" t="str">
            <v>14030010</v>
          </cell>
          <cell r="B2284" t="str">
            <v>Blindage corps broyeur cru Rep 2</v>
          </cell>
          <cell r="C2284">
            <v>1</v>
          </cell>
          <cell r="D2284" t="str">
            <v>L</v>
          </cell>
        </row>
        <row r="2285">
          <cell r="A2285" t="str">
            <v>78610107</v>
          </cell>
          <cell r="B2285" t="str">
            <v>VERIN PNEUMATIQUE-REF118z25D050CD M.WORK</v>
          </cell>
          <cell r="C2285">
            <v>0</v>
          </cell>
          <cell r="D2285" t="str">
            <v>L</v>
          </cell>
        </row>
        <row r="2286">
          <cell r="A2286" t="str">
            <v>87210076</v>
          </cell>
          <cell r="B2286" t="str">
            <v>Vis M56x200x172 Pas 3mm</v>
          </cell>
          <cell r="C2286">
            <v>0</v>
          </cell>
          <cell r="D2286" t="str">
            <v>L</v>
          </cell>
        </row>
        <row r="2287">
          <cell r="A2287" t="str">
            <v>60040017</v>
          </cell>
          <cell r="B2287" t="str">
            <v>ELASTOMERE RT 47/68 REF 2460242</v>
          </cell>
          <cell r="C2287">
            <v>0</v>
          </cell>
          <cell r="D2287" t="str">
            <v>L</v>
          </cell>
        </row>
        <row r="2288">
          <cell r="A2288" t="str">
            <v>60610003</v>
          </cell>
          <cell r="B2288" t="str">
            <v>CONVERTISSEUR DE MESURE PRESSION 4-20MA</v>
          </cell>
          <cell r="C2288">
            <v>0</v>
          </cell>
          <cell r="D2288" t="str">
            <v>L</v>
          </cell>
        </row>
        <row r="2289">
          <cell r="A2289" t="str">
            <v>54520024</v>
          </cell>
          <cell r="B2289" t="str">
            <v>VARIATEUR VITESSE EMER skc 3400220 2,2KW</v>
          </cell>
          <cell r="C2289">
            <v>1</v>
          </cell>
          <cell r="D2289" t="str">
            <v>L</v>
          </cell>
        </row>
        <row r="2290">
          <cell r="A2290" t="str">
            <v>39230001</v>
          </cell>
          <cell r="B2290" t="str">
            <v>JOINT DE PORTE  DE VISITE DIM:20 X 20</v>
          </cell>
          <cell r="C2290">
            <v>1</v>
          </cell>
          <cell r="D2290" t="str">
            <v>L</v>
          </cell>
        </row>
        <row r="2291">
          <cell r="A2291" t="str">
            <v>45310103</v>
          </cell>
          <cell r="B2291" t="str">
            <v>SYRINGE,GREASE,PUMP MDP5011 L A037399</v>
          </cell>
          <cell r="C2291">
            <v>0</v>
          </cell>
          <cell r="D2291" t="str">
            <v>L</v>
          </cell>
        </row>
        <row r="2292">
          <cell r="A2292" t="str">
            <v>78610207</v>
          </cell>
          <cell r="B2292" t="str">
            <v>Verin PLS 50 A 160 JOUCOMATIC 0502050501</v>
          </cell>
          <cell r="C2292">
            <v>1</v>
          </cell>
          <cell r="D2292" t="str">
            <v>L</v>
          </cell>
        </row>
        <row r="2293">
          <cell r="A2293" t="str">
            <v>47100003</v>
          </cell>
          <cell r="B2293" t="str">
            <v>FEUILLE EN IPALENE ep15mm,1000mm/1500mm</v>
          </cell>
          <cell r="C2293">
            <v>0</v>
          </cell>
          <cell r="D2293" t="str">
            <v>L</v>
          </cell>
        </row>
        <row r="2294">
          <cell r="A2294" t="str">
            <v>20060002</v>
          </cell>
          <cell r="B2294" t="str">
            <v>TOLE INOX 304-1000x2000 EP3MM</v>
          </cell>
          <cell r="C2294">
            <v>2</v>
          </cell>
          <cell r="D2294" t="str">
            <v>L</v>
          </cell>
        </row>
        <row r="2295">
          <cell r="A2295" t="str">
            <v>45800221</v>
          </cell>
          <cell r="B2295" t="str">
            <v>Ressort à gaz, jeu de pièces 2080054789</v>
          </cell>
          <cell r="C2295">
            <v>2</v>
          </cell>
          <cell r="D2295" t="str">
            <v>L</v>
          </cell>
        </row>
        <row r="2296">
          <cell r="A2296" t="str">
            <v>53230178</v>
          </cell>
          <cell r="B2296" t="str">
            <v>Disj Compact NSX 160N fixe Pav 3P 50kA</v>
          </cell>
          <cell r="C2296">
            <v>0</v>
          </cell>
          <cell r="D2296" t="str">
            <v>L</v>
          </cell>
        </row>
        <row r="2297">
          <cell r="A2297" t="str">
            <v>45800223</v>
          </cell>
          <cell r="B2297" t="str">
            <v>Electrovanne p. manifold MPA 11719130</v>
          </cell>
          <cell r="C2297">
            <v>2</v>
          </cell>
          <cell r="D2297" t="str">
            <v>L</v>
          </cell>
        </row>
        <row r="2298">
          <cell r="A2298" t="str">
            <v>75020054</v>
          </cell>
          <cell r="B2298" t="str">
            <v>CARTES D’APPELS</v>
          </cell>
          <cell r="C2298">
            <v>0</v>
          </cell>
          <cell r="D2298" t="str">
            <v>L</v>
          </cell>
        </row>
        <row r="2299">
          <cell r="A2299" t="str">
            <v>20080001</v>
          </cell>
          <cell r="B2299" t="str">
            <v>GRILLAGE METALIQUE 4*4MM 1,5*1200</v>
          </cell>
          <cell r="C2299">
            <v>2</v>
          </cell>
          <cell r="D2299" t="str">
            <v>L</v>
          </cell>
        </row>
        <row r="2300">
          <cell r="A2300" t="str">
            <v>45800269</v>
          </cell>
          <cell r="B2300" t="str">
            <v>Régulateur de filtre</v>
          </cell>
          <cell r="C2300">
            <v>1</v>
          </cell>
          <cell r="D2300" t="str">
            <v>L</v>
          </cell>
        </row>
        <row r="2301">
          <cell r="A2301" t="str">
            <v>53130170</v>
          </cell>
          <cell r="B2301" t="str">
            <v>Contacteur Type: 3RT1054-1AP36</v>
          </cell>
          <cell r="C2301">
            <v>0</v>
          </cell>
          <cell r="D2301" t="str">
            <v>L</v>
          </cell>
        </row>
        <row r="2302">
          <cell r="A2302" t="str">
            <v>54510067</v>
          </cell>
          <cell r="B2302" t="str">
            <v>INPUT BRIDGE PROTECTION BOARD AIBP-51 SP</v>
          </cell>
          <cell r="C2302">
            <v>0</v>
          </cell>
          <cell r="D2302" t="str">
            <v>L</v>
          </cell>
        </row>
        <row r="2303">
          <cell r="A2303" t="str">
            <v>45800030</v>
          </cell>
          <cell r="B2303" t="str">
            <v>CARTOUCHE CARTER DE SORTIE BROYEUR APM</v>
          </cell>
          <cell r="C2303">
            <v>0</v>
          </cell>
          <cell r="D2303" t="str">
            <v>L</v>
          </cell>
        </row>
        <row r="2304">
          <cell r="A2304" t="str">
            <v>42010183</v>
          </cell>
          <cell r="B2304" t="str">
            <v>Meule a disque grand taille </v>
          </cell>
          <cell r="C2304">
            <v>0</v>
          </cell>
          <cell r="D2304" t="str">
            <v>L</v>
          </cell>
        </row>
        <row r="2305">
          <cell r="A2305" t="str">
            <v>54510060</v>
          </cell>
          <cell r="B2305" t="str">
            <v>TRANSFORMATEUR DE COURANT 68262089</v>
          </cell>
          <cell r="C2305">
            <v>0</v>
          </cell>
          <cell r="D2305" t="str">
            <v>L</v>
          </cell>
        </row>
        <row r="2306">
          <cell r="A2306" t="str">
            <v>91500015</v>
          </cell>
          <cell r="B2306" t="str">
            <v>CHAÎNE PORTE CÂBLE SÉRIE 350</v>
          </cell>
          <cell r="C2306">
            <v>0</v>
          </cell>
          <cell r="D2306" t="str">
            <v>L</v>
          </cell>
        </row>
        <row r="2307">
          <cell r="A2307" t="str">
            <v>02020007</v>
          </cell>
          <cell r="B2307" t="str">
            <v>Pet Coke Broyé (HS)</v>
          </cell>
          <cell r="C2307">
            <v>12</v>
          </cell>
          <cell r="D2307" t="str">
            <v>H</v>
          </cell>
        </row>
        <row r="2308">
          <cell r="A2308" t="str">
            <v>87240021</v>
          </cell>
          <cell r="B2308" t="str">
            <v>VANNE CONTRÔLE DÉBIT 757 DRVP-10</v>
          </cell>
          <cell r="C2308">
            <v>0</v>
          </cell>
          <cell r="D2308" t="str">
            <v>L</v>
          </cell>
        </row>
        <row r="2309">
          <cell r="A2309" t="str">
            <v>55010212</v>
          </cell>
          <cell r="B2309" t="str">
            <v>Mot-4kw3000trHaxe112B5</v>
          </cell>
          <cell r="C2309">
            <v>1</v>
          </cell>
          <cell r="D2309" t="str">
            <v>L</v>
          </cell>
        </row>
        <row r="2310">
          <cell r="A2310" t="str">
            <v>91500153</v>
          </cell>
          <cell r="B2310" t="str">
            <v>ROULEAU TENSEUR BANDE 800 METRAL</v>
          </cell>
          <cell r="C2310">
            <v>0</v>
          </cell>
          <cell r="D2310" t="str">
            <v>L</v>
          </cell>
        </row>
        <row r="2311">
          <cell r="A2311" t="str">
            <v>53510003</v>
          </cell>
          <cell r="B2311" t="str">
            <v>ALIMENTATION STABILISE 6EP1436-3BA00</v>
          </cell>
          <cell r="C2311">
            <v>0</v>
          </cell>
          <cell r="D2311" t="str">
            <v>L</v>
          </cell>
        </row>
        <row r="2312">
          <cell r="A2312" t="str">
            <v>73040009</v>
          </cell>
          <cell r="B2312" t="str">
            <v>PNEU BOB CAT 256C</v>
          </cell>
          <cell r="C2312">
            <v>0</v>
          </cell>
          <cell r="D2312" t="str">
            <v>L</v>
          </cell>
        </row>
        <row r="2313">
          <cell r="A2313" t="str">
            <v>23320166</v>
          </cell>
          <cell r="B2313" t="str">
            <v>Coude hydraulique banjo MM G1"1/2 M52</v>
          </cell>
          <cell r="C2313">
            <v>0</v>
          </cell>
          <cell r="D2313" t="str">
            <v>L</v>
          </cell>
        </row>
        <row r="2314">
          <cell r="A2314" t="str">
            <v>65200167</v>
          </cell>
          <cell r="B2314" t="str">
            <v>Palier SNU 528 HFB</v>
          </cell>
          <cell r="C2314">
            <v>0</v>
          </cell>
          <cell r="D2314" t="str">
            <v>L</v>
          </cell>
        </row>
        <row r="2315">
          <cell r="A2315" t="str">
            <v>60570007</v>
          </cell>
          <cell r="B2315" t="str">
            <v>SIMATIC DP MODULE  6ES7151-3BA23-0AB0</v>
          </cell>
          <cell r="C2315">
            <v>0</v>
          </cell>
          <cell r="D2315" t="str">
            <v>L</v>
          </cell>
        </row>
        <row r="2316">
          <cell r="A2316" t="str">
            <v>45800271</v>
          </cell>
          <cell r="B2316" t="str">
            <v>Radiateur pour PBA-u 2081592945</v>
          </cell>
          <cell r="C2316">
            <v>0</v>
          </cell>
          <cell r="D2316" t="str">
            <v>L</v>
          </cell>
        </row>
        <row r="2317">
          <cell r="A2317" t="str">
            <v>79210024</v>
          </cell>
          <cell r="B2317" t="str">
            <v>manchette souple avec bourrage larg420</v>
          </cell>
          <cell r="C2317">
            <v>0</v>
          </cell>
          <cell r="D2317" t="str">
            <v>L</v>
          </cell>
        </row>
        <row r="2318">
          <cell r="A2318" t="str">
            <v>79210109</v>
          </cell>
          <cell r="B2318" t="str">
            <v>MANCHETTE SOUPLE V5/V6/V7</v>
          </cell>
          <cell r="C2318">
            <v>0</v>
          </cell>
          <cell r="D2318" t="str">
            <v>L</v>
          </cell>
        </row>
        <row r="2319">
          <cell r="A2319" t="str">
            <v>87220030</v>
          </cell>
          <cell r="B2319" t="str">
            <v>GOUJONS M56X650X100X100</v>
          </cell>
          <cell r="C2319">
            <v>1</v>
          </cell>
          <cell r="D2319" t="str">
            <v>L</v>
          </cell>
        </row>
        <row r="2320">
          <cell r="A2320" t="str">
            <v>42200004</v>
          </cell>
          <cell r="B2320" t="str">
            <v>PALAN A CHAINE 2T 3M TARTEL</v>
          </cell>
          <cell r="C2320">
            <v>0</v>
          </cell>
          <cell r="D2320" t="str">
            <v>L</v>
          </cell>
        </row>
        <row r="2321">
          <cell r="A2321" t="str">
            <v>14010037</v>
          </cell>
          <cell r="B2321" t="str">
            <v>PLAQUES POS. AAcimentD/AA-503494</v>
          </cell>
          <cell r="C2321">
            <v>0</v>
          </cell>
          <cell r="D2321" t="str">
            <v>L</v>
          </cell>
        </row>
        <row r="2322">
          <cell r="A2322" t="str">
            <v>79210018</v>
          </cell>
          <cell r="B2322" t="str">
            <v>MANCHETTE SOUPLE SORTIE 500 N11.32</v>
          </cell>
          <cell r="C2322">
            <v>0</v>
          </cell>
          <cell r="D2322" t="str">
            <v>L</v>
          </cell>
        </row>
        <row r="2323">
          <cell r="A2323" t="str">
            <v>66300005</v>
          </cell>
          <cell r="B2323" t="str">
            <v>CHAÎNE À ROULEAUX DIN8187 20B-1 L=2128mm</v>
          </cell>
          <cell r="C2323">
            <v>0</v>
          </cell>
          <cell r="D2323" t="str">
            <v>L</v>
          </cell>
        </row>
        <row r="2324">
          <cell r="A2324" t="str">
            <v>54510029</v>
          </cell>
          <cell r="B2324" t="str">
            <v>POWER RESISTOR KIT VMP-8 3X6K3P:68249678</v>
          </cell>
          <cell r="C2324">
            <v>0</v>
          </cell>
          <cell r="D2324" t="str">
            <v>L</v>
          </cell>
        </row>
        <row r="2325">
          <cell r="A2325" t="str">
            <v>91100396</v>
          </cell>
          <cell r="B2325" t="str">
            <v>SUPPORT VERIN REF 511181D</v>
          </cell>
          <cell r="C2325">
            <v>0</v>
          </cell>
          <cell r="D2325" t="str">
            <v>L</v>
          </cell>
        </row>
        <row r="2326">
          <cell r="A2326" t="str">
            <v>55840007</v>
          </cell>
          <cell r="B2326" t="str">
            <v>Moteur ventil souff G.olive M2AA090L-2</v>
          </cell>
          <cell r="C2326">
            <v>0</v>
          </cell>
          <cell r="D2326" t="str">
            <v>L</v>
          </cell>
        </row>
        <row r="2327">
          <cell r="A2327" t="str">
            <v>74300003</v>
          </cell>
          <cell r="B2327" t="str">
            <v>FILTRE A AIR 350 MIC 330</v>
          </cell>
          <cell r="C2327">
            <v>2</v>
          </cell>
          <cell r="D2327" t="str">
            <v>L</v>
          </cell>
        </row>
        <row r="2328">
          <cell r="A2328" t="str">
            <v>40130001</v>
          </cell>
          <cell r="B2328" t="str">
            <v>BOUTEILLE  GAZ 1R134A</v>
          </cell>
          <cell r="C2328">
            <v>0</v>
          </cell>
          <cell r="D2328" t="str">
            <v>L</v>
          </cell>
        </row>
        <row r="2329">
          <cell r="A2329" t="str">
            <v>53250166</v>
          </cell>
          <cell r="B2329" t="str">
            <v>RELAIS SÉCURITÉ 3TK28251AL20</v>
          </cell>
          <cell r="C2329">
            <v>0</v>
          </cell>
          <cell r="D2329" t="str">
            <v>L</v>
          </cell>
        </row>
        <row r="2330">
          <cell r="A2330" t="str">
            <v>89010083</v>
          </cell>
          <cell r="B2330" t="str">
            <v>KIT DE JOINTS  POUR VÉRIN POLYTRACK</v>
          </cell>
          <cell r="C2330">
            <v>0</v>
          </cell>
          <cell r="D2330" t="str">
            <v>L</v>
          </cell>
        </row>
        <row r="2331">
          <cell r="A2331" t="str">
            <v>59600055</v>
          </cell>
          <cell r="B2331" t="str">
            <v>ELECTROVANNE HT 230V ALTERNATIF AIR CHOC</v>
          </cell>
          <cell r="C2331">
            <v>6</v>
          </cell>
          <cell r="D2331" t="str">
            <v>H</v>
          </cell>
        </row>
        <row r="2332">
          <cell r="A2332" t="str">
            <v>65210088</v>
          </cell>
          <cell r="B2332" t="str">
            <v>MANCHON DE SERRAGE  H3040</v>
          </cell>
          <cell r="C2332">
            <v>0</v>
          </cell>
          <cell r="D2332" t="str">
            <v>L</v>
          </cell>
        </row>
        <row r="2333">
          <cell r="A2333" t="str">
            <v>59060013</v>
          </cell>
          <cell r="B2333" t="str">
            <v>PHOTOCELLULE  EMETTEUR 971406Z</v>
          </cell>
          <cell r="C2333">
            <v>0</v>
          </cell>
          <cell r="D2333" t="str">
            <v>L</v>
          </cell>
        </row>
        <row r="2334">
          <cell r="A2334" t="str">
            <v>91500056</v>
          </cell>
          <cell r="B2334" t="str">
            <v>ROUE VULKOLLAN 4-90-2110-027</v>
          </cell>
          <cell r="C2334">
            <v>0</v>
          </cell>
          <cell r="D2334" t="str">
            <v>L</v>
          </cell>
        </row>
        <row r="2335">
          <cell r="A2335" t="str">
            <v>55010073</v>
          </cell>
          <cell r="B2335" t="str">
            <v>MOT.5,5kw/1450tr/M2GP 132 MA4/B3</v>
          </cell>
          <cell r="C2335">
            <v>0</v>
          </cell>
          <cell r="D2335" t="str">
            <v>L</v>
          </cell>
        </row>
        <row r="2336">
          <cell r="A2336" t="str">
            <v>67370093</v>
          </cell>
          <cell r="B2336" t="str">
            <v>Accouplement N-Eupex B110</v>
          </cell>
          <cell r="C2336">
            <v>1</v>
          </cell>
          <cell r="D2336" t="str">
            <v>L</v>
          </cell>
        </row>
        <row r="2337">
          <cell r="A2337" t="str">
            <v>91500151</v>
          </cell>
          <cell r="B2337" t="str">
            <v>Guide de déplaceur BT23 + bague</v>
          </cell>
          <cell r="C2337">
            <v>0</v>
          </cell>
          <cell r="D2337" t="str">
            <v>L</v>
          </cell>
        </row>
        <row r="2338">
          <cell r="A2338" t="str">
            <v>65040052</v>
          </cell>
          <cell r="B2338" t="str">
            <v>RLT a rotule 22220 CCK/W33</v>
          </cell>
          <cell r="C2338">
            <v>2</v>
          </cell>
          <cell r="D2338" t="str">
            <v>L</v>
          </cell>
        </row>
        <row r="2339">
          <cell r="A2339" t="str">
            <v>91500075</v>
          </cell>
          <cell r="B2339" t="str">
            <v>Chaine double 1"1/4"</v>
          </cell>
          <cell r="C2339">
            <v>0</v>
          </cell>
          <cell r="D2339" t="str">
            <v>L</v>
          </cell>
        </row>
        <row r="2340">
          <cell r="A2340" t="str">
            <v>76340050</v>
          </cell>
          <cell r="B2340" t="str">
            <v>TUYAU AÉROQUIP FC510-8 DN12 LONG:1,2 M</v>
          </cell>
          <cell r="C2340">
            <v>0</v>
          </cell>
          <cell r="D2340" t="str">
            <v>L</v>
          </cell>
        </row>
        <row r="2341">
          <cell r="A2341" t="str">
            <v>67320039</v>
          </cell>
          <cell r="B2341" t="str">
            <v>kit de joint coupleur fludex FAD 450</v>
          </cell>
          <cell r="C2341">
            <v>0</v>
          </cell>
          <cell r="D2341" t="str">
            <v>L</v>
          </cell>
        </row>
        <row r="2342">
          <cell r="A2342" t="str">
            <v>37210001</v>
          </cell>
          <cell r="B2342" t="str">
            <v>GRAISSE DE CONTACT ELEC TOPAS L152</v>
          </cell>
          <cell r="C2342">
            <v>0</v>
          </cell>
          <cell r="D2342" t="str">
            <v>L</v>
          </cell>
        </row>
        <row r="2343">
          <cell r="A2343" t="str">
            <v>65010051</v>
          </cell>
          <cell r="B2343" t="str">
            <v>RLT a RLX CYL NU 317 ECJ/C3L</v>
          </cell>
          <cell r="C2343">
            <v>1</v>
          </cell>
          <cell r="D2343" t="str">
            <v>L</v>
          </cell>
        </row>
        <row r="2344">
          <cell r="A2344" t="str">
            <v>45800065</v>
          </cell>
          <cell r="B2344" t="str">
            <v>DETECTEUR SECURITE BNS300-01ZG-2211 4 QM</v>
          </cell>
          <cell r="C2344">
            <v>0</v>
          </cell>
          <cell r="D2344" t="str">
            <v>L</v>
          </cell>
        </row>
        <row r="2345">
          <cell r="A2345" t="str">
            <v>55010161</v>
          </cell>
          <cell r="B2345" t="str">
            <v>Mot-15kw3000trHaxe160B3</v>
          </cell>
          <cell r="C2345">
            <v>1</v>
          </cell>
          <cell r="D2345" t="str">
            <v>L</v>
          </cell>
        </row>
        <row r="2346">
          <cell r="A2346" t="str">
            <v>55440020</v>
          </cell>
          <cell r="B2346" t="str">
            <v>Redresseur_/BRG-561-255-030</v>
          </cell>
          <cell r="C2346">
            <v>1</v>
          </cell>
          <cell r="D2346" t="str">
            <v>L</v>
          </cell>
        </row>
        <row r="2347">
          <cell r="A2347" t="str">
            <v>57090022</v>
          </cell>
          <cell r="B2347" t="str">
            <v>PROFIBUS TERMINATOR 6ES7972-0DA00-0AA0</v>
          </cell>
          <cell r="C2347">
            <v>1</v>
          </cell>
          <cell r="D2347" t="str">
            <v>L</v>
          </cell>
        </row>
        <row r="2348">
          <cell r="A2348" t="str">
            <v>60700011</v>
          </cell>
          <cell r="B2348" t="str">
            <v>UNITÉ DE COMMANDE VLB 20105</v>
          </cell>
          <cell r="C2348">
            <v>0</v>
          </cell>
          <cell r="D2348" t="str">
            <v>L</v>
          </cell>
        </row>
        <row r="2349">
          <cell r="A2349" t="str">
            <v>65200188</v>
          </cell>
          <cell r="B2349" t="str">
            <v>Palier  complet FL 218 FK</v>
          </cell>
          <cell r="C2349">
            <v>0</v>
          </cell>
          <cell r="D2349" t="str">
            <v>L</v>
          </cell>
        </row>
        <row r="2350">
          <cell r="A2350" t="str">
            <v>79210012</v>
          </cell>
          <cell r="B2350" t="str">
            <v>MANCHETTE SOUPLE DE SORTIE T 500 F11.01</v>
          </cell>
          <cell r="C2350">
            <v>1</v>
          </cell>
          <cell r="D2350" t="str">
            <v>L</v>
          </cell>
        </row>
        <row r="2351">
          <cell r="A2351" t="str">
            <v>87310028</v>
          </cell>
          <cell r="B2351" t="str">
            <v>Fin de course pizzato. Reference: 733313</v>
          </cell>
          <cell r="C2351">
            <v>1</v>
          </cell>
          <cell r="D2351" t="str">
            <v>L</v>
          </cell>
        </row>
        <row r="2352">
          <cell r="A2352" t="str">
            <v>45800259</v>
          </cell>
          <cell r="B2352" t="str">
            <v>Nipple sphérique compact pour chariot mo</v>
          </cell>
          <cell r="C2352">
            <v>0</v>
          </cell>
          <cell r="D2352" t="str">
            <v>L</v>
          </cell>
        </row>
        <row r="2353">
          <cell r="A2353" t="str">
            <v>57250004</v>
          </cell>
          <cell r="B2353" t="str">
            <v>carte ent codeur incrémental Réf DEH111B</v>
          </cell>
          <cell r="C2353">
            <v>0</v>
          </cell>
          <cell r="D2353" t="str">
            <v>L</v>
          </cell>
        </row>
        <row r="2354">
          <cell r="A2354" t="str">
            <v>53280013</v>
          </cell>
          <cell r="B2354" t="str">
            <v>Déclencheur TM250D-ref-LV431430</v>
          </cell>
          <cell r="C2354">
            <v>0</v>
          </cell>
          <cell r="D2354" t="str">
            <v>L</v>
          </cell>
        </row>
        <row r="2355">
          <cell r="A2355" t="str">
            <v>78010007</v>
          </cell>
          <cell r="B2355" t="str">
            <v>Capteur température sortie air séparateu</v>
          </cell>
          <cell r="C2355">
            <v>0</v>
          </cell>
          <cell r="D2355" t="str">
            <v>L</v>
          </cell>
        </row>
        <row r="2356">
          <cell r="A2356" t="str">
            <v>65210062</v>
          </cell>
          <cell r="B2356" t="str">
            <v>douille du Palier de tension à 74,5</v>
          </cell>
          <cell r="C2356">
            <v>0</v>
          </cell>
          <cell r="D2356" t="str">
            <v>L</v>
          </cell>
        </row>
        <row r="2357">
          <cell r="A2357" t="str">
            <v>78610199</v>
          </cell>
          <cell r="B2357" t="str">
            <v>Vérin PLS 50 A 100 D- DM JOUCOMATIC  050</v>
          </cell>
          <cell r="C2357">
            <v>0</v>
          </cell>
          <cell r="D2357" t="str">
            <v>L</v>
          </cell>
        </row>
        <row r="2358">
          <cell r="A2358" t="str">
            <v>89010061</v>
          </cell>
          <cell r="B2358" t="str">
            <v>FILTRE K13.01.ABZFD-S0080-10N-100-1X/M-A</v>
          </cell>
          <cell r="C2358">
            <v>0</v>
          </cell>
          <cell r="D2358" t="str">
            <v>L</v>
          </cell>
        </row>
        <row r="2359">
          <cell r="A2359" t="str">
            <v>79210033</v>
          </cell>
          <cell r="B2359" t="str">
            <v>MANCHETTE SOUPLE AVEC BOURRAGE LARG700</v>
          </cell>
          <cell r="C2359">
            <v>0</v>
          </cell>
          <cell r="D2359" t="str">
            <v>L</v>
          </cell>
        </row>
        <row r="2360">
          <cell r="A2360" t="str">
            <v>04030001</v>
          </cell>
          <cell r="B2360" t="str">
            <v>Pet Coke Brut (MS)</v>
          </cell>
          <cell r="C2360">
            <v>12</v>
          </cell>
          <cell r="D2360" t="str">
            <v>H</v>
          </cell>
        </row>
        <row r="2361">
          <cell r="A2361" t="str">
            <v>73040010</v>
          </cell>
          <cell r="B2361" t="str">
            <v>DISQUE POUR BOB CAT 256C</v>
          </cell>
          <cell r="C2361">
            <v>0</v>
          </cell>
          <cell r="D2361" t="str">
            <v>L</v>
          </cell>
        </row>
        <row r="2362">
          <cell r="A2362" t="str">
            <v>90250031</v>
          </cell>
          <cell r="B2362" t="str">
            <v>BRIDE DE PRESSION REP 14 REF 1518</v>
          </cell>
          <cell r="C2362">
            <v>0</v>
          </cell>
          <cell r="D2362" t="str">
            <v>L</v>
          </cell>
        </row>
        <row r="2363">
          <cell r="A2363" t="str">
            <v>89010135</v>
          </cell>
          <cell r="B2363" t="str">
            <v>VANNE À EAU ABZAW-G2-W220-50/K4 K13.01.2</v>
          </cell>
          <cell r="C2363">
            <v>1</v>
          </cell>
          <cell r="D2363" t="str">
            <v>L</v>
          </cell>
        </row>
        <row r="2364">
          <cell r="A2364" t="str">
            <v>79210015</v>
          </cell>
          <cell r="B2364" t="str">
            <v>MANCHETTE SOUPLE D'ALIMENTATION T:400</v>
          </cell>
          <cell r="C2364">
            <v>1</v>
          </cell>
          <cell r="D2364" t="str">
            <v>L</v>
          </cell>
        </row>
        <row r="2365">
          <cell r="A2365" t="str">
            <v>54220008</v>
          </cell>
          <cell r="B2365" t="str">
            <v>CARTE LED1 REF: 1175E0171</v>
          </cell>
          <cell r="C2365">
            <v>1</v>
          </cell>
          <cell r="D2365" t="str">
            <v>L</v>
          </cell>
        </row>
        <row r="2366">
          <cell r="A2366" t="str">
            <v>45800209</v>
          </cell>
          <cell r="B2366" t="str">
            <v>Butée collée (PRISMA APM)</v>
          </cell>
          <cell r="C2366">
            <v>1</v>
          </cell>
          <cell r="D2366" t="str">
            <v>L</v>
          </cell>
        </row>
        <row r="2367">
          <cell r="A2367" t="str">
            <v>55010231</v>
          </cell>
          <cell r="B2367" t="str">
            <v>MOT.3kw/1500tr/M2QA 100 L4B/B3</v>
          </cell>
          <cell r="C2367">
            <v>0</v>
          </cell>
          <cell r="D2367" t="str">
            <v>L</v>
          </cell>
        </row>
        <row r="2368">
          <cell r="A2368" t="str">
            <v>20010007</v>
          </cell>
          <cell r="B2368" t="str">
            <v>Poutre UPN 200</v>
          </cell>
          <cell r="C2368">
            <v>1</v>
          </cell>
          <cell r="D2368" t="str">
            <v>L</v>
          </cell>
        </row>
        <row r="2369">
          <cell r="A2369" t="str">
            <v>53230219</v>
          </cell>
          <cell r="B2369" t="str">
            <v>disjoncteur 80/100A 3RV1041-4MA10 SIEMNS</v>
          </cell>
          <cell r="C2369">
            <v>0</v>
          </cell>
          <cell r="D2369" t="str">
            <v>L</v>
          </cell>
        </row>
        <row r="2370">
          <cell r="A2370" t="str">
            <v>50340018</v>
          </cell>
          <cell r="B2370" t="str">
            <v>INTERFACE CONNECTEUR 1SNA621017R1200 20P</v>
          </cell>
          <cell r="C2370">
            <v>1</v>
          </cell>
          <cell r="D2370" t="str">
            <v>L</v>
          </cell>
        </row>
        <row r="2371">
          <cell r="A2371" t="str">
            <v>45800156</v>
          </cell>
          <cell r="B2371" t="str">
            <v>SOUPAPE DE SIEGE INCLINÉ À 2/2 VOIES</v>
          </cell>
          <cell r="C2371">
            <v>0</v>
          </cell>
          <cell r="D2371" t="str">
            <v>L</v>
          </cell>
        </row>
        <row r="2372">
          <cell r="A2372" t="str">
            <v>87240011</v>
          </cell>
          <cell r="B2372" t="str">
            <v>SONDE DE TEMPÉRATURE 861 PT100 BKLH1-ET</v>
          </cell>
          <cell r="C2372">
            <v>0</v>
          </cell>
          <cell r="D2372" t="str">
            <v>L</v>
          </cell>
        </row>
        <row r="2373">
          <cell r="A2373" t="str">
            <v>91500014</v>
          </cell>
          <cell r="B2373" t="str">
            <v>CHAÎNE PORTE CÂBLE IGUS:3500.115.100</v>
          </cell>
          <cell r="C2373">
            <v>0</v>
          </cell>
          <cell r="D2373" t="str">
            <v>L</v>
          </cell>
        </row>
        <row r="2374">
          <cell r="A2374" t="str">
            <v>60530034</v>
          </cell>
          <cell r="B2374" t="str">
            <v>PNEUMATIC LIMIT SWITCH INCLUDING ROL</v>
          </cell>
          <cell r="C2374">
            <v>0</v>
          </cell>
          <cell r="D2374" t="str">
            <v>L</v>
          </cell>
        </row>
        <row r="2375">
          <cell r="A2375" t="str">
            <v>79210031</v>
          </cell>
          <cell r="B2375" t="str">
            <v>Manchette souple refoulem.L160/815X607in</v>
          </cell>
          <cell r="C2375">
            <v>0</v>
          </cell>
          <cell r="D2375" t="str">
            <v>L</v>
          </cell>
        </row>
        <row r="2376">
          <cell r="A2376" t="str">
            <v>79210101</v>
          </cell>
          <cell r="B2376" t="str">
            <v>Joint compensateur rectangulaire 815/607</v>
          </cell>
          <cell r="C2376">
            <v>0</v>
          </cell>
          <cell r="D2376" t="str">
            <v>L</v>
          </cell>
        </row>
        <row r="2377">
          <cell r="A2377" t="str">
            <v>67450049</v>
          </cell>
          <cell r="B2377" t="str">
            <v>ELEMENT ELAST.ACCPL NOR-MEX E 168 pb 72</v>
          </cell>
          <cell r="C2377">
            <v>0</v>
          </cell>
          <cell r="D2377" t="str">
            <v>L</v>
          </cell>
        </row>
        <row r="2378">
          <cell r="A2378" t="str">
            <v>78550002</v>
          </cell>
          <cell r="B2378" t="str">
            <v>FILTRE AIRE  AERZEN-DN 050-SNR 175884000</v>
          </cell>
          <cell r="C2378">
            <v>2</v>
          </cell>
          <cell r="D2378" t="str">
            <v>L</v>
          </cell>
        </row>
        <row r="2379">
          <cell r="A2379" t="str">
            <v>78610094</v>
          </cell>
          <cell r="B2379" t="str">
            <v>verin ME3J6L810200-PES100PA200-DM</v>
          </cell>
          <cell r="C2379">
            <v>0</v>
          </cell>
          <cell r="D2379" t="str">
            <v>L</v>
          </cell>
        </row>
        <row r="2380">
          <cell r="A2380" t="str">
            <v>66410015</v>
          </cell>
          <cell r="B2380" t="str">
            <v>Pignon 5/8" triple Z 16 rep 23</v>
          </cell>
          <cell r="C2380">
            <v>0</v>
          </cell>
          <cell r="D2380" t="str">
            <v>L</v>
          </cell>
        </row>
        <row r="2381">
          <cell r="A2381" t="str">
            <v>70250030</v>
          </cell>
          <cell r="B2381" t="str">
            <v>Roulement 32311 B D 720 ST-KAEF REP. 150</v>
          </cell>
          <cell r="C2381">
            <v>0</v>
          </cell>
          <cell r="D2381" t="str">
            <v>L</v>
          </cell>
        </row>
        <row r="2382">
          <cell r="A2382" t="str">
            <v>14010028</v>
          </cell>
          <cell r="B2382" t="str">
            <v>PLAQUE RELEVEUSE PLANS:20002644</v>
          </cell>
          <cell r="C2382">
            <v>0</v>
          </cell>
          <cell r="D2382" t="str">
            <v>L</v>
          </cell>
        </row>
        <row r="2383">
          <cell r="A2383" t="str">
            <v>91130004</v>
          </cell>
          <cell r="B2383" t="str">
            <v>PALIER INTERMÉDIAIRE  510046Z  R11/21.08</v>
          </cell>
          <cell r="C2383">
            <v>2</v>
          </cell>
          <cell r="D2383" t="str">
            <v>L</v>
          </cell>
        </row>
        <row r="2384">
          <cell r="A2384" t="str">
            <v>91170027</v>
          </cell>
          <cell r="B2384" t="str">
            <v>Support bande ventocheck</v>
          </cell>
          <cell r="C2384">
            <v>0</v>
          </cell>
          <cell r="D2384" t="str">
            <v>L</v>
          </cell>
        </row>
        <row r="2385">
          <cell r="A2385" t="str">
            <v>91500084</v>
          </cell>
          <cell r="B2385" t="str">
            <v>Panneau pour bande introducteur</v>
          </cell>
          <cell r="C2385">
            <v>0</v>
          </cell>
          <cell r="D2385" t="str">
            <v>L</v>
          </cell>
        </row>
        <row r="2386">
          <cell r="A2386" t="str">
            <v>57080018</v>
          </cell>
          <cell r="B2386" t="str">
            <v>MODULE DIGITAL ENT. 6ES7-321-1BH02-0AA0</v>
          </cell>
          <cell r="C2386">
            <v>1</v>
          </cell>
          <cell r="D2386" t="str">
            <v>L</v>
          </cell>
        </row>
        <row r="2387">
          <cell r="A2387" t="str">
            <v>65050260</v>
          </cell>
          <cell r="B2387" t="str">
            <v>Joint tambour vanne douseuse taille 300</v>
          </cell>
          <cell r="C2387">
            <v>1</v>
          </cell>
          <cell r="D2387" t="str">
            <v>L</v>
          </cell>
        </row>
        <row r="2388">
          <cell r="A2388" t="str">
            <v>75020131</v>
          </cell>
          <cell r="B2388" t="str">
            <v>CHARIOT A CABLE RS KE W 3100 L/4 F45-So</v>
          </cell>
          <cell r="C2388">
            <v>1</v>
          </cell>
          <cell r="D2388" t="str">
            <v>L</v>
          </cell>
        </row>
        <row r="2389">
          <cell r="A2389" t="str">
            <v>65040003</v>
          </cell>
          <cell r="B2389" t="str">
            <v>RLT a rotule 22222</v>
          </cell>
          <cell r="C2389">
            <v>1</v>
          </cell>
          <cell r="D2389" t="str">
            <v>L</v>
          </cell>
        </row>
        <row r="2390">
          <cell r="A2390" t="str">
            <v>45060015</v>
          </cell>
          <cell r="B2390" t="str">
            <v>TAMIS INOX TAMISEUSE ALPINE 80µ</v>
          </cell>
          <cell r="C2390">
            <v>0</v>
          </cell>
          <cell r="D2390" t="str">
            <v>L</v>
          </cell>
        </row>
        <row r="2391">
          <cell r="A2391" t="str">
            <v>91100426</v>
          </cell>
          <cell r="B2391" t="str">
            <v>Moyeu de guide-741292D</v>
          </cell>
          <cell r="C2391">
            <v>0</v>
          </cell>
          <cell r="D2391" t="str">
            <v>L</v>
          </cell>
        </row>
        <row r="2392">
          <cell r="A2392" t="str">
            <v>45800282</v>
          </cell>
          <cell r="B2392" t="str">
            <v>CRUCIBLE SST 10/PK 774-204</v>
          </cell>
          <cell r="C2392">
            <v>0</v>
          </cell>
          <cell r="D2392" t="str">
            <v>L</v>
          </cell>
        </row>
        <row r="2393">
          <cell r="A2393" t="str">
            <v>55930110</v>
          </cell>
          <cell r="B2393" t="str">
            <v>Ventilateur D35 condenseur YORK</v>
          </cell>
          <cell r="C2393">
            <v>0</v>
          </cell>
          <cell r="D2393" t="str">
            <v>L</v>
          </cell>
        </row>
        <row r="2394">
          <cell r="A2394" t="str">
            <v>57070028</v>
          </cell>
          <cell r="B2394" t="str">
            <v>CARTE STANDBY VOLTAGE BUS 31613430301</v>
          </cell>
          <cell r="C2394">
            <v>0</v>
          </cell>
          <cell r="D2394" t="str">
            <v>L</v>
          </cell>
        </row>
        <row r="2395">
          <cell r="A2395" t="str">
            <v>67360015</v>
          </cell>
          <cell r="B2395" t="str">
            <v>JEU 2 JOINT 0R0 280 ACCOUPLEMENT ZAPEX</v>
          </cell>
          <cell r="C2395">
            <v>0</v>
          </cell>
          <cell r="D2395" t="str">
            <v>L</v>
          </cell>
        </row>
        <row r="2396">
          <cell r="A2396" t="str">
            <v>79210009</v>
          </cell>
          <cell r="B2396" t="str">
            <v>MANCHETTE SOUPLE AU REFOULEMENT HN61A</v>
          </cell>
          <cell r="C2396">
            <v>0</v>
          </cell>
          <cell r="D2396" t="str">
            <v>L</v>
          </cell>
        </row>
        <row r="2397">
          <cell r="A2397" t="str">
            <v>76210020</v>
          </cell>
          <cell r="B2397" t="str">
            <v>Rouleau de pression bande 800</v>
          </cell>
          <cell r="C2397">
            <v>1</v>
          </cell>
          <cell r="D2397" t="str">
            <v>L</v>
          </cell>
        </row>
        <row r="2398">
          <cell r="A2398" t="str">
            <v>42010257</v>
          </cell>
          <cell r="B2398" t="str">
            <v>Jeu de 3 tarauds  M30 pas 3,5</v>
          </cell>
          <cell r="C2398">
            <v>0</v>
          </cell>
          <cell r="D2398" t="str">
            <v>L</v>
          </cell>
        </row>
        <row r="2399">
          <cell r="A2399" t="str">
            <v>59060009</v>
          </cell>
          <cell r="B2399" t="str">
            <v>Capteur photo-cellule WSE250-2P2431</v>
          </cell>
          <cell r="C2399">
            <v>1</v>
          </cell>
          <cell r="D2399" t="str">
            <v>L</v>
          </cell>
        </row>
        <row r="2400">
          <cell r="A2400" t="str">
            <v>45800199</v>
          </cell>
          <cell r="B2400" t="str">
            <v>Joints d'étanchéité p. carter de sortie</v>
          </cell>
          <cell r="C2400">
            <v>2</v>
          </cell>
          <cell r="D2400" t="str">
            <v>L</v>
          </cell>
        </row>
        <row r="2401">
          <cell r="A2401" t="str">
            <v>57030011</v>
          </cell>
          <cell r="B2401" t="str">
            <v>ALIMENTATION Réf :307-1BA01-0AA0</v>
          </cell>
          <cell r="C2401">
            <v>0</v>
          </cell>
          <cell r="D2401" t="str">
            <v>L</v>
          </cell>
        </row>
        <row r="2402">
          <cell r="A2402" t="str">
            <v>76340029</v>
          </cell>
          <cell r="B2402" t="str">
            <v>JEUX DE CABLE A TORON ROND REP21;REP22</v>
          </cell>
          <cell r="C2402">
            <v>2</v>
          </cell>
          <cell r="D2402" t="str">
            <v>L</v>
          </cell>
        </row>
        <row r="2403">
          <cell r="A2403" t="str">
            <v>91130047</v>
          </cell>
          <cell r="B2403" t="str">
            <v>Contre articulation 542837D Rep 1</v>
          </cell>
          <cell r="C2403">
            <v>1</v>
          </cell>
          <cell r="D2403" t="str">
            <v>L</v>
          </cell>
        </row>
        <row r="2404">
          <cell r="A2404" t="str">
            <v>66200001</v>
          </cell>
          <cell r="B2404" t="str">
            <v>POULIE PBT400SPC3</v>
          </cell>
          <cell r="C2404">
            <v>0</v>
          </cell>
          <cell r="D2404" t="str">
            <v>L</v>
          </cell>
        </row>
        <row r="2405">
          <cell r="A2405" t="str">
            <v>45800106</v>
          </cell>
          <cell r="B2405" t="str">
            <v>LIMITEUR DE VIDE</v>
          </cell>
          <cell r="C2405">
            <v>0</v>
          </cell>
          <cell r="D2405" t="str">
            <v>L</v>
          </cell>
        </row>
        <row r="2406">
          <cell r="A2406" t="str">
            <v>53250207</v>
          </cell>
          <cell r="B2406" t="str">
            <v>Commutateur AZ16-12ZVRK-M16 Schmersal</v>
          </cell>
          <cell r="C2406">
            <v>1</v>
          </cell>
          <cell r="D2406" t="str">
            <v>L</v>
          </cell>
        </row>
        <row r="2407">
          <cell r="A2407" t="str">
            <v>87310042</v>
          </cell>
          <cell r="B2407" t="str">
            <v>Lid seal TT 1400 Uni K. Refer: 00000129</v>
          </cell>
          <cell r="C2407">
            <v>0</v>
          </cell>
          <cell r="D2407" t="str">
            <v>L</v>
          </cell>
        </row>
        <row r="2408">
          <cell r="A2408" t="str">
            <v>73010001</v>
          </cell>
          <cell r="B2408" t="str">
            <v>FILTRE EFLPAN 2.0B</v>
          </cell>
          <cell r="C2408">
            <v>0</v>
          </cell>
          <cell r="D2408" t="str">
            <v>L</v>
          </cell>
        </row>
        <row r="2409">
          <cell r="A2409" t="str">
            <v>76340008</v>
          </cell>
          <cell r="B2409" t="str">
            <v>JOINT D'ÉTANCHÉITÉ PLAT MC-R</v>
          </cell>
          <cell r="C2409">
            <v>0</v>
          </cell>
          <cell r="D2409" t="str">
            <v>L</v>
          </cell>
        </row>
        <row r="2410">
          <cell r="A2410" t="str">
            <v>45310105</v>
          </cell>
          <cell r="B2410" t="str">
            <v>VALVE 2/2VS PROP D16 M5 24V A043360</v>
          </cell>
          <cell r="C2410">
            <v>0</v>
          </cell>
          <cell r="D2410" t="str">
            <v>L</v>
          </cell>
        </row>
        <row r="2411">
          <cell r="A2411" t="str">
            <v>75020063</v>
          </cell>
          <cell r="B2411" t="str">
            <v>INTERREPTEUR  PALAN VZ4160S/1F45SO</v>
          </cell>
          <cell r="C2411">
            <v>0</v>
          </cell>
          <cell r="D2411" t="str">
            <v>L</v>
          </cell>
        </row>
        <row r="2412">
          <cell r="A2412" t="str">
            <v>42200013</v>
          </cell>
          <cell r="B2412" t="str">
            <v>PALAN A LEVIER 3T-1.5 M</v>
          </cell>
          <cell r="C2412">
            <v>0</v>
          </cell>
          <cell r="D2412" t="str">
            <v>L</v>
          </cell>
        </row>
        <row r="2413">
          <cell r="A2413" t="str">
            <v>67100027</v>
          </cell>
          <cell r="B2413" t="str">
            <v>REducteur Motovario NHRV/050</v>
          </cell>
          <cell r="C2413">
            <v>0</v>
          </cell>
          <cell r="D2413" t="str">
            <v>L</v>
          </cell>
        </row>
        <row r="2414">
          <cell r="A2414" t="str">
            <v>91130058</v>
          </cell>
          <cell r="B2414" t="str">
            <v>Roue 700097Z Rep 17</v>
          </cell>
          <cell r="C2414">
            <v>0</v>
          </cell>
          <cell r="D2414" t="str">
            <v>L</v>
          </cell>
        </row>
        <row r="2415">
          <cell r="A2415" t="str">
            <v>91130056</v>
          </cell>
          <cell r="B2415" t="str">
            <v>Support 512901D Rep 1</v>
          </cell>
          <cell r="C2415">
            <v>0</v>
          </cell>
          <cell r="D2415" t="str">
            <v>L</v>
          </cell>
        </row>
        <row r="2416">
          <cell r="A2416" t="str">
            <v>59420018</v>
          </cell>
          <cell r="B2416" t="str">
            <v>DISTRIBUTEUR SMC VQ5301-5W-Q</v>
          </cell>
          <cell r="C2416">
            <v>0</v>
          </cell>
          <cell r="D2416" t="str">
            <v>L</v>
          </cell>
        </row>
        <row r="2417">
          <cell r="A2417" t="str">
            <v>79210110</v>
          </cell>
          <cell r="B2417" t="str">
            <v>MANCHETTE SOUPLE V4</v>
          </cell>
          <cell r="C2417">
            <v>0</v>
          </cell>
          <cell r="D2417" t="str">
            <v>L</v>
          </cell>
        </row>
        <row r="2418">
          <cell r="A2418" t="str">
            <v>91500165</v>
          </cell>
          <cell r="B2418" t="str">
            <v>Pignon M6 Z20 DP120</v>
          </cell>
          <cell r="C2418">
            <v>0</v>
          </cell>
          <cell r="D2418" t="str">
            <v>L</v>
          </cell>
        </row>
        <row r="2419">
          <cell r="A2419" t="str">
            <v>45310079</v>
          </cell>
          <cell r="B2419" t="str">
            <v>FAN 24VCD 176M3/H A035135</v>
          </cell>
          <cell r="C2419">
            <v>0</v>
          </cell>
          <cell r="D2419" t="str">
            <v>L</v>
          </cell>
        </row>
        <row r="2420">
          <cell r="A2420" t="str">
            <v>45800224</v>
          </cell>
          <cell r="B2420" t="str">
            <v>Electrovanne p. manifold MPA 1920135861</v>
          </cell>
          <cell r="C2420">
            <v>2</v>
          </cell>
          <cell r="D2420" t="str">
            <v>L</v>
          </cell>
        </row>
        <row r="2421">
          <cell r="A2421" t="str">
            <v>45800226</v>
          </cell>
          <cell r="B2421" t="str">
            <v>Electrovanne p. manifold MPA 11719160</v>
          </cell>
          <cell r="C2421">
            <v>2</v>
          </cell>
          <cell r="D2421" t="str">
            <v>L</v>
          </cell>
        </row>
        <row r="2422">
          <cell r="A2422" t="str">
            <v>71030061</v>
          </cell>
          <cell r="B2422" t="str">
            <v>Bande NHM-10ESBV  2190*600 EP : 03mm</v>
          </cell>
          <cell r="C2422">
            <v>9</v>
          </cell>
          <cell r="D2422" t="str">
            <v>H</v>
          </cell>
        </row>
        <row r="2423">
          <cell r="A2423" t="str">
            <v>53550021</v>
          </cell>
          <cell r="B2423" t="str">
            <v>ISOLATEUR</v>
          </cell>
          <cell r="C2423">
            <v>0</v>
          </cell>
          <cell r="D2423" t="str">
            <v>L</v>
          </cell>
        </row>
        <row r="2424">
          <cell r="A2424" t="str">
            <v>23230001</v>
          </cell>
          <cell r="B2424" t="str">
            <v>VANNE LIMITATION DE PRESSION</v>
          </cell>
          <cell r="C2424">
            <v>0</v>
          </cell>
          <cell r="D2424" t="str">
            <v>L</v>
          </cell>
        </row>
        <row r="2425">
          <cell r="A2425" t="str">
            <v>67110002</v>
          </cell>
          <cell r="B2425" t="str">
            <v>JEU JOINT+BAGUE ÉTAN.RÉDU.TRANSLATION</v>
          </cell>
          <cell r="C2425">
            <v>0</v>
          </cell>
          <cell r="D2425" t="str">
            <v>L</v>
          </cell>
        </row>
        <row r="2426">
          <cell r="A2426" t="str">
            <v>67110009</v>
          </cell>
          <cell r="B2426" t="str">
            <v>KIT JOINT ET BAGUES ÉTANCHIÉITÉ KPC18</v>
          </cell>
          <cell r="C2426">
            <v>0</v>
          </cell>
          <cell r="D2426" t="str">
            <v>L</v>
          </cell>
        </row>
        <row r="2427">
          <cell r="A2427" t="str">
            <v>67110011</v>
          </cell>
          <cell r="B2427" t="str">
            <v>JOINT+ BAGUE ÉTANCHÉIT RÉDUCTEUR FLECHE</v>
          </cell>
          <cell r="C2427">
            <v>0</v>
          </cell>
          <cell r="D2427" t="str">
            <v>L</v>
          </cell>
        </row>
        <row r="2428">
          <cell r="A2428" t="str">
            <v>67110014</v>
          </cell>
          <cell r="B2428" t="str">
            <v>JOINTS ET BAGUES ÉTANCHÉIT RÉDU. IPWC20</v>
          </cell>
          <cell r="C2428">
            <v>0</v>
          </cell>
          <cell r="D2428" t="str">
            <v>L</v>
          </cell>
        </row>
        <row r="2429">
          <cell r="A2429" t="str">
            <v>79210006</v>
          </cell>
          <cell r="B2429" t="str">
            <v>MANCHETTE SOUPLE AU REFOULEMENTHN82A</v>
          </cell>
          <cell r="C2429">
            <v>1</v>
          </cell>
          <cell r="D2429" t="str">
            <v>L</v>
          </cell>
        </row>
        <row r="2430">
          <cell r="A2430" t="str">
            <v>90800016</v>
          </cell>
          <cell r="B2430" t="str">
            <v>MODUL IN/OUTPUT  6ED1055-1MB00-OBA1</v>
          </cell>
          <cell r="C2430">
            <v>0</v>
          </cell>
          <cell r="D2430" t="str">
            <v>L</v>
          </cell>
        </row>
        <row r="2431">
          <cell r="A2431" t="str">
            <v>45800149</v>
          </cell>
          <cell r="B2431" t="str">
            <v>RONDELLE DENTÉE Z15</v>
          </cell>
          <cell r="C2431">
            <v>0</v>
          </cell>
          <cell r="D2431" t="str">
            <v>L</v>
          </cell>
        </row>
        <row r="2432">
          <cell r="A2432" t="str">
            <v>75020039</v>
          </cell>
          <cell r="B2432" t="str">
            <v>Interrupteur fin de course 3000263956</v>
          </cell>
          <cell r="C2432">
            <v>0</v>
          </cell>
          <cell r="D2432" t="str">
            <v>L</v>
          </cell>
        </row>
        <row r="2433">
          <cell r="A2433" t="str">
            <v>40130002</v>
          </cell>
          <cell r="B2433" t="str">
            <v>BOUTEILLE GAZ 1R407C</v>
          </cell>
          <cell r="C2433">
            <v>0</v>
          </cell>
          <cell r="D2433" t="str">
            <v>L</v>
          </cell>
        </row>
        <row r="2434">
          <cell r="A2434" t="str">
            <v>54510036</v>
          </cell>
          <cell r="B2434" t="str">
            <v>DDCS COMMUNICATION RDCO-03O 64606964</v>
          </cell>
          <cell r="C2434">
            <v>0</v>
          </cell>
          <cell r="D2434" t="str">
            <v>L</v>
          </cell>
        </row>
        <row r="2435">
          <cell r="A2435" t="str">
            <v>90250074</v>
          </cell>
          <cell r="B2435" t="str">
            <v>Toberas hexagonal 1.5 mm</v>
          </cell>
          <cell r="C2435">
            <v>1</v>
          </cell>
          <cell r="D2435" t="str">
            <v>L</v>
          </cell>
        </row>
        <row r="2436">
          <cell r="A2436" t="str">
            <v>45200010</v>
          </cell>
          <cell r="B2436" t="str">
            <v>GUIDE ROTULES</v>
          </cell>
          <cell r="C2436">
            <v>0</v>
          </cell>
          <cell r="D2436" t="str">
            <v>L</v>
          </cell>
        </row>
        <row r="2437">
          <cell r="A2437" t="str">
            <v>14010039</v>
          </cell>
          <cell r="B2437" t="str">
            <v>PLAQUES POS. UcimentD/AA-503494</v>
          </cell>
          <cell r="C2437">
            <v>0</v>
          </cell>
          <cell r="D2437" t="str">
            <v>L</v>
          </cell>
        </row>
        <row r="2438">
          <cell r="A2438" t="str">
            <v>14030015</v>
          </cell>
          <cell r="B2438" t="str">
            <v>Blindage goulotte chute broyeur cru Rep8</v>
          </cell>
          <cell r="C2438">
            <v>1</v>
          </cell>
          <cell r="D2438" t="str">
            <v>L</v>
          </cell>
        </row>
        <row r="2439">
          <cell r="A2439" t="str">
            <v>89010143</v>
          </cell>
          <cell r="B2439" t="str">
            <v>flexible pompe de pilotage polytrack</v>
          </cell>
          <cell r="C2439">
            <v>0</v>
          </cell>
          <cell r="D2439" t="str">
            <v>L</v>
          </cell>
        </row>
        <row r="2440">
          <cell r="A2440" t="str">
            <v>53550007</v>
          </cell>
          <cell r="B2440" t="str">
            <v>BLOC DE CONTACT AUXLAIRES</v>
          </cell>
          <cell r="C2440">
            <v>0</v>
          </cell>
          <cell r="D2440" t="str">
            <v>L</v>
          </cell>
        </row>
        <row r="2441">
          <cell r="A2441" t="str">
            <v>60530013</v>
          </cell>
          <cell r="B2441" t="str">
            <v>ECCENTRIC AND CONNECTING</v>
          </cell>
          <cell r="C2441">
            <v>0</v>
          </cell>
          <cell r="D2441" t="str">
            <v>L</v>
          </cell>
        </row>
        <row r="2442">
          <cell r="A2442" t="str">
            <v>81180003</v>
          </cell>
          <cell r="B2442" t="str">
            <v>ELEMENT POMPE +VANNE N.RETOUR C11.04.03</v>
          </cell>
          <cell r="C2442">
            <v>0</v>
          </cell>
          <cell r="D2442" t="str">
            <v>L</v>
          </cell>
        </row>
        <row r="2443">
          <cell r="A2443" t="str">
            <v>89010115</v>
          </cell>
          <cell r="B2443" t="str">
            <v>SOUPAPE DE LIMITATION DE PRESSION K13.01</v>
          </cell>
          <cell r="C2443">
            <v>0</v>
          </cell>
          <cell r="D2443" t="str">
            <v>L</v>
          </cell>
        </row>
        <row r="2444">
          <cell r="A2444" t="str">
            <v>45800121</v>
          </cell>
          <cell r="B2444" t="str">
            <v>MODULE ENFICHABLE COMMANDE COMPACTE</v>
          </cell>
          <cell r="C2444">
            <v>0</v>
          </cell>
          <cell r="D2444" t="str">
            <v>L</v>
          </cell>
        </row>
        <row r="2445">
          <cell r="A2445" t="str">
            <v>76340021</v>
          </cell>
          <cell r="B2445" t="str">
            <v>Démarreur électroniqueRSHR4025CV21</v>
          </cell>
          <cell r="C2445">
            <v>0</v>
          </cell>
          <cell r="D2445" t="str">
            <v>L</v>
          </cell>
        </row>
        <row r="2446">
          <cell r="A2446" t="str">
            <v>66410013</v>
          </cell>
          <cell r="B2446" t="str">
            <v>Pignon 5/8" triple Z 24 rep 21</v>
          </cell>
          <cell r="C2446">
            <v>0</v>
          </cell>
          <cell r="D2446" t="str">
            <v>L</v>
          </cell>
        </row>
        <row r="2447">
          <cell r="A2447" t="str">
            <v>04030004</v>
          </cell>
          <cell r="B2447" t="str">
            <v>Pet Coke Brut (HS)</v>
          </cell>
          <cell r="C2447">
            <v>0</v>
          </cell>
          <cell r="D2447" t="str">
            <v>L</v>
          </cell>
        </row>
        <row r="2448">
          <cell r="A2448" t="str">
            <v>78550005</v>
          </cell>
          <cell r="B2448" t="str">
            <v>FILTRE A AIRE K4 REF 159021000 GM 60S</v>
          </cell>
          <cell r="C2448">
            <v>2</v>
          </cell>
          <cell r="D2448" t="str">
            <v>L</v>
          </cell>
        </row>
        <row r="2449">
          <cell r="A2449" t="str">
            <v>55010068</v>
          </cell>
          <cell r="B2449" t="str">
            <v>MOT.5,5kw/1430tr/M2BA 132 S4A4/B3</v>
          </cell>
          <cell r="C2449">
            <v>0</v>
          </cell>
          <cell r="D2449" t="str">
            <v>L</v>
          </cell>
        </row>
        <row r="2450">
          <cell r="A2450" t="str">
            <v>55130002</v>
          </cell>
          <cell r="B2450" t="str">
            <v>MOT.5,5kw/1500tr/M2BA 132 S4A4/B3</v>
          </cell>
          <cell r="C2450">
            <v>0</v>
          </cell>
          <cell r="D2450" t="str">
            <v>L</v>
          </cell>
        </row>
        <row r="2451">
          <cell r="A2451" t="str">
            <v>60530014</v>
          </cell>
          <cell r="B2451" t="str">
            <v>ELECTRO-DISTRUBITEUR TYPE MFH-5-1/8</v>
          </cell>
          <cell r="C2451">
            <v>1</v>
          </cell>
          <cell r="D2451" t="str">
            <v>L</v>
          </cell>
        </row>
        <row r="2452">
          <cell r="A2452" t="str">
            <v>23390031</v>
          </cell>
          <cell r="B2452" t="str">
            <v>ELECTROVALV 7030707.0201 G1/2 NF:0-18BAR</v>
          </cell>
          <cell r="C2452">
            <v>2</v>
          </cell>
          <cell r="D2452" t="str">
            <v>L</v>
          </cell>
        </row>
        <row r="2453">
          <cell r="A2453" t="str">
            <v>59310040</v>
          </cell>
          <cell r="B2453" t="str">
            <v>Pressostat  PMC 10  REF VEN:541991D</v>
          </cell>
          <cell r="C2453">
            <v>0</v>
          </cell>
          <cell r="D2453" t="str">
            <v>L</v>
          </cell>
        </row>
        <row r="2454">
          <cell r="A2454" t="str">
            <v>42010171</v>
          </cell>
          <cell r="B2454" t="str">
            <v>Jeu cles males torx -T10 à T45 89.JP8A</v>
          </cell>
          <cell r="C2454">
            <v>0</v>
          </cell>
          <cell r="D2454" t="str">
            <v>L</v>
          </cell>
        </row>
        <row r="2455">
          <cell r="A2455" t="str">
            <v>91130045</v>
          </cell>
          <cell r="B2455" t="str">
            <v>Support verin 513421D Rep 1</v>
          </cell>
          <cell r="C2455">
            <v>0</v>
          </cell>
          <cell r="D2455" t="str">
            <v>L</v>
          </cell>
        </row>
        <row r="2456">
          <cell r="A2456" t="str">
            <v>55010014</v>
          </cell>
          <cell r="B2456" t="str">
            <v>Mot-3kw1500trHaxe100B3</v>
          </cell>
          <cell r="C2456">
            <v>1</v>
          </cell>
          <cell r="D2456" t="str">
            <v>L</v>
          </cell>
        </row>
        <row r="2457">
          <cell r="A2457" t="str">
            <v>75020021</v>
          </cell>
          <cell r="B2457" t="str">
            <v>CONTACT DE PORTE  3000 629-100</v>
          </cell>
          <cell r="C2457">
            <v>0</v>
          </cell>
          <cell r="D2457" t="str">
            <v>L</v>
          </cell>
        </row>
        <row r="2458">
          <cell r="A2458" t="str">
            <v>91500094</v>
          </cell>
          <cell r="B2458" t="str">
            <v>Bielle introducteur</v>
          </cell>
          <cell r="C2458">
            <v>1</v>
          </cell>
          <cell r="D2458" t="str">
            <v>L</v>
          </cell>
        </row>
        <row r="2459">
          <cell r="A2459" t="str">
            <v>59030036</v>
          </cell>
          <cell r="B2459" t="str">
            <v>CONTROLEUR DE ROTATION XSAV 11373 EX</v>
          </cell>
          <cell r="C2459">
            <v>0</v>
          </cell>
          <cell r="D2459" t="str">
            <v>L</v>
          </cell>
        </row>
        <row r="2460">
          <cell r="A2460" t="str">
            <v>53250163</v>
          </cell>
          <cell r="B2460" t="str">
            <v>RELAIS DE SÉCURITÉ  réf:3TK28241AL20</v>
          </cell>
          <cell r="C2460">
            <v>0</v>
          </cell>
          <cell r="D2460" t="str">
            <v>L</v>
          </cell>
        </row>
        <row r="2461">
          <cell r="A2461" t="str">
            <v>59060031</v>
          </cell>
          <cell r="B2461" t="str">
            <v>PHOTOCELLULE *OGP500 IFM</v>
          </cell>
          <cell r="C2461">
            <v>1</v>
          </cell>
          <cell r="D2461" t="str">
            <v>L</v>
          </cell>
        </row>
        <row r="2462">
          <cell r="A2462" t="str">
            <v>23280038</v>
          </cell>
          <cell r="B2462" t="str">
            <v>Vanne papillon d'eau DN 250 à 8 trous</v>
          </cell>
          <cell r="C2462">
            <v>0</v>
          </cell>
          <cell r="D2462" t="str">
            <v>L</v>
          </cell>
        </row>
        <row r="2463">
          <cell r="A2463" t="str">
            <v>59010015</v>
          </cell>
          <cell r="B2463" t="str">
            <v>Élément filtrant crible grignon d'olive</v>
          </cell>
          <cell r="C2463">
            <v>1</v>
          </cell>
          <cell r="D2463" t="str">
            <v>L</v>
          </cell>
        </row>
        <row r="2464">
          <cell r="A2464" t="str">
            <v>45800181</v>
          </cell>
          <cell r="B2464" t="str">
            <v>VERIN DE BRIDAGE NORGREN M/50232/5 G1/8</v>
          </cell>
          <cell r="C2464">
            <v>0</v>
          </cell>
          <cell r="D2464" t="str">
            <v>L</v>
          </cell>
        </row>
        <row r="2465">
          <cell r="A2465" t="str">
            <v>59030034</v>
          </cell>
          <cell r="B2465" t="str">
            <v>CONTROLE  DE ROTATION XSAV 11801</v>
          </cell>
          <cell r="C2465">
            <v>3</v>
          </cell>
          <cell r="D2465" t="str">
            <v>M</v>
          </cell>
        </row>
        <row r="2466">
          <cell r="A2466" t="str">
            <v>75020122</v>
          </cell>
          <cell r="B2466" t="str">
            <v>Relais miniatures 3RP1540-1AN31</v>
          </cell>
          <cell r="C2466">
            <v>0</v>
          </cell>
          <cell r="D2466" t="str">
            <v>L</v>
          </cell>
        </row>
        <row r="2467">
          <cell r="A2467" t="str">
            <v>79210028</v>
          </cell>
          <cell r="B2467" t="str">
            <v>MAnchette Rp16 Lar 60/172x378int k13.02</v>
          </cell>
          <cell r="C2467">
            <v>1</v>
          </cell>
          <cell r="D2467" t="str">
            <v>L</v>
          </cell>
        </row>
        <row r="2468">
          <cell r="A2468" t="str">
            <v>76340023</v>
          </cell>
          <cell r="B2468" t="str">
            <v>Transformateur 24V MODEL THF45US24</v>
          </cell>
          <cell r="C2468">
            <v>0</v>
          </cell>
          <cell r="D2468" t="str">
            <v>L</v>
          </cell>
        </row>
        <row r="2469">
          <cell r="A2469" t="str">
            <v>71140001</v>
          </cell>
          <cell r="B2469" t="str">
            <v>RACLEUR  BANDE V060812.B03</v>
          </cell>
          <cell r="C2469">
            <v>0</v>
          </cell>
          <cell r="D2469" t="str">
            <v>L</v>
          </cell>
        </row>
        <row r="2470">
          <cell r="A2470" t="str">
            <v>53550009</v>
          </cell>
          <cell r="B2470" t="str">
            <v>PINCE D'EMBOCHAGE LF1 1250A</v>
          </cell>
          <cell r="C2470">
            <v>0</v>
          </cell>
          <cell r="D2470" t="str">
            <v>L</v>
          </cell>
        </row>
        <row r="2471">
          <cell r="A2471" t="str">
            <v>79210023</v>
          </cell>
          <cell r="B2471" t="str">
            <v>MANCHETTE SOUPLE D.10 -125X0100-A180</v>
          </cell>
          <cell r="C2471">
            <v>0</v>
          </cell>
          <cell r="D2471" t="str">
            <v>L</v>
          </cell>
        </row>
        <row r="2472">
          <cell r="A2472" t="str">
            <v>66400050</v>
          </cell>
          <cell r="B2472" t="str">
            <v>PIGNON HOUSEUSE Z=45 pas=10mm</v>
          </cell>
          <cell r="C2472">
            <v>0</v>
          </cell>
          <cell r="D2472" t="str">
            <v>L</v>
          </cell>
        </row>
        <row r="2473">
          <cell r="A2473" t="str">
            <v>75020070</v>
          </cell>
          <cell r="B2473" t="str">
            <v>Fin de course</v>
          </cell>
          <cell r="C2473">
            <v>0</v>
          </cell>
          <cell r="D2473" t="str">
            <v>L</v>
          </cell>
        </row>
        <row r="2474">
          <cell r="A2474" t="str">
            <v>90250100</v>
          </cell>
          <cell r="B2474" t="str">
            <v>valvula 2vias pn500 sinox hp DN20 3/4 ff</v>
          </cell>
          <cell r="C2474">
            <v>1</v>
          </cell>
          <cell r="D2474" t="str">
            <v>L</v>
          </cell>
        </row>
        <row r="2475">
          <cell r="A2475" t="str">
            <v>90250101</v>
          </cell>
          <cell r="B2475" t="str">
            <v>manchon 1/2 BSP -T-15-OD-INOX</v>
          </cell>
          <cell r="C2475">
            <v>1</v>
          </cell>
          <cell r="D2475" t="str">
            <v>L</v>
          </cell>
        </row>
        <row r="2476">
          <cell r="A2476" t="str">
            <v>89010058</v>
          </cell>
          <cell r="B2476" t="str">
            <v>FILTRE K13.01.02: ABZFE-R0450-10-1X/M-A</v>
          </cell>
          <cell r="C2476">
            <v>3</v>
          </cell>
          <cell r="D2476" t="str">
            <v>M</v>
          </cell>
        </row>
        <row r="2477">
          <cell r="A2477" t="str">
            <v>54510089</v>
          </cell>
          <cell r="B2477" t="str">
            <v>Relais thermistance variateur ACS 800</v>
          </cell>
          <cell r="C2477">
            <v>0</v>
          </cell>
          <cell r="D2477" t="str">
            <v>L</v>
          </cell>
        </row>
        <row r="2478">
          <cell r="A2478" t="str">
            <v>59060019</v>
          </cell>
          <cell r="B2478" t="str">
            <v>CAPTEUR SIC RECPT. L21E-21KA1A-972191Z</v>
          </cell>
          <cell r="C2478">
            <v>0</v>
          </cell>
          <cell r="D2478" t="str">
            <v>L</v>
          </cell>
        </row>
        <row r="2479">
          <cell r="A2479" t="str">
            <v>23390027</v>
          </cell>
          <cell r="B2479" t="str">
            <v>JEU DE JOINTS VANNE DOSEUSE 315</v>
          </cell>
          <cell r="C2479">
            <v>0</v>
          </cell>
          <cell r="D2479" t="str">
            <v>L</v>
          </cell>
        </row>
        <row r="2480">
          <cell r="A2480" t="str">
            <v>79210011</v>
          </cell>
          <cell r="B2480" t="str">
            <v>MANCHETTE SOUPLE DE SORTIE TAILLE 400</v>
          </cell>
          <cell r="C2480">
            <v>1</v>
          </cell>
          <cell r="D2480" t="str">
            <v>L</v>
          </cell>
        </row>
        <row r="2481">
          <cell r="A2481" t="str">
            <v>76210019</v>
          </cell>
          <cell r="B2481" t="str">
            <v>Racleur pour bande de doseur clinker cim</v>
          </cell>
          <cell r="C2481">
            <v>0</v>
          </cell>
          <cell r="D2481" t="str">
            <v>L</v>
          </cell>
        </row>
        <row r="2482">
          <cell r="A2482" t="str">
            <v>53140002</v>
          </cell>
          <cell r="B2482" t="str">
            <v>COMMUTATEUR Fin course  MVH 330-11Y-991</v>
          </cell>
          <cell r="C2482">
            <v>0</v>
          </cell>
          <cell r="D2482" t="str">
            <v>L</v>
          </cell>
        </row>
        <row r="2483">
          <cell r="A2483" t="str">
            <v>14030020</v>
          </cell>
          <cell r="B2483" t="str">
            <v>Blindage goulotte chute broyeur cru R 24</v>
          </cell>
          <cell r="C2483">
            <v>1</v>
          </cell>
          <cell r="D2483" t="str">
            <v>L</v>
          </cell>
        </row>
        <row r="2484">
          <cell r="A2484" t="str">
            <v>78610198</v>
          </cell>
          <cell r="B2484" t="str">
            <v>Vérin P1D-T050MC-0150</v>
          </cell>
          <cell r="C2484">
            <v>0</v>
          </cell>
          <cell r="D2484" t="str">
            <v>L</v>
          </cell>
        </row>
        <row r="2485">
          <cell r="A2485" t="str">
            <v>23400016</v>
          </cell>
          <cell r="B2485" t="str">
            <v>Clapet double battant DN 125</v>
          </cell>
          <cell r="C2485">
            <v>0</v>
          </cell>
          <cell r="D2485" t="str">
            <v>L</v>
          </cell>
        </row>
        <row r="2486">
          <cell r="A2486" t="str">
            <v>45060016</v>
          </cell>
          <cell r="B2486" t="str">
            <v>TAMIS INOX TAMISEUSE ALPINE MAILLE 200µ</v>
          </cell>
          <cell r="C2486">
            <v>0</v>
          </cell>
          <cell r="D2486" t="str">
            <v>L</v>
          </cell>
        </row>
        <row r="2487">
          <cell r="A2487" t="str">
            <v>72250020</v>
          </cell>
          <cell r="B2487" t="str">
            <v>BATTERIE CHARIOT 5T 12V</v>
          </cell>
          <cell r="C2487">
            <v>0</v>
          </cell>
          <cell r="D2487" t="str">
            <v>L</v>
          </cell>
        </row>
        <row r="2488">
          <cell r="A2488" t="str">
            <v>73050005</v>
          </cell>
          <cell r="B2488" t="str">
            <v>PNEU 900-16 REMORQUE TRACTERUR</v>
          </cell>
          <cell r="C2488">
            <v>0</v>
          </cell>
          <cell r="D2488" t="str">
            <v>L</v>
          </cell>
        </row>
        <row r="2489">
          <cell r="A2489" t="str">
            <v>59060030</v>
          </cell>
          <cell r="B2489" t="str">
            <v>PHOTOCELLULE *OGE500</v>
          </cell>
          <cell r="C2489">
            <v>4</v>
          </cell>
          <cell r="D2489" t="str">
            <v>M</v>
          </cell>
        </row>
        <row r="2490">
          <cell r="A2490" t="str">
            <v>90270011</v>
          </cell>
          <cell r="B2490" t="str">
            <v>"Purge echappement accelere PEA 1/2"""</v>
          </cell>
          <cell r="C2490">
            <v>2</v>
          </cell>
          <cell r="D2490" t="str">
            <v>L</v>
          </cell>
        </row>
        <row r="2491">
          <cell r="A2491" t="str">
            <v>65040116</v>
          </cell>
          <cell r="B2491" t="str">
            <v>RLT a rotule 23122 CC/W33</v>
          </cell>
          <cell r="C2491">
            <v>0</v>
          </cell>
          <cell r="D2491" t="str">
            <v>L</v>
          </cell>
        </row>
        <row r="2492">
          <cell r="A2492" t="str">
            <v>71240155</v>
          </cell>
          <cell r="B2492" t="str">
            <v>Rouleau à pignon</v>
          </cell>
          <cell r="C2492">
            <v>0</v>
          </cell>
          <cell r="D2492" t="str">
            <v>L</v>
          </cell>
        </row>
        <row r="2493">
          <cell r="A2493" t="str">
            <v>65040045</v>
          </cell>
          <cell r="B2493" t="str">
            <v>RLT a rotule 22218  E1AKMC3</v>
          </cell>
          <cell r="C2493">
            <v>1</v>
          </cell>
          <cell r="D2493" t="str">
            <v>L</v>
          </cell>
        </row>
        <row r="2494">
          <cell r="A2494" t="str">
            <v>55010016</v>
          </cell>
          <cell r="B2494" t="str">
            <v>Mot-3kw3000trHaxe100B3</v>
          </cell>
          <cell r="C2494">
            <v>3</v>
          </cell>
          <cell r="D2494" t="str">
            <v>M</v>
          </cell>
        </row>
        <row r="2495">
          <cell r="A2495" t="str">
            <v>91100353</v>
          </cell>
          <cell r="B2495" t="str">
            <v>VERIN PNEUMATIQUE P1D-S080MC-0150</v>
          </cell>
          <cell r="C2495">
            <v>0</v>
          </cell>
          <cell r="D2495" t="str">
            <v>L</v>
          </cell>
        </row>
        <row r="2496">
          <cell r="A2496" t="str">
            <v>89010043</v>
          </cell>
          <cell r="B2496" t="str">
            <v>ELÉMENT FILTRANT R928006917 K13.01.02</v>
          </cell>
          <cell r="C2496">
            <v>0</v>
          </cell>
          <cell r="D2496" t="str">
            <v>L</v>
          </cell>
        </row>
        <row r="2497">
          <cell r="A2497" t="str">
            <v>65200164</v>
          </cell>
          <cell r="B2497" t="str">
            <v>Palier SNI 522-619 HFB</v>
          </cell>
          <cell r="C2497">
            <v>0</v>
          </cell>
          <cell r="D2497" t="str">
            <v>L</v>
          </cell>
        </row>
        <row r="2498">
          <cell r="A2498" t="str">
            <v>65660006</v>
          </cell>
          <cell r="B2498" t="str">
            <v>GALET COMPLET Ø108+AXE (KZB250-800X300X4</v>
          </cell>
          <cell r="C2498">
            <v>8</v>
          </cell>
          <cell r="D2498" t="str">
            <v>H</v>
          </cell>
        </row>
        <row r="2499">
          <cell r="A2499" t="str">
            <v>90260004</v>
          </cell>
          <cell r="B2499" t="str">
            <v>Pot de décantation en laiton SM06T</v>
          </cell>
          <cell r="C2499">
            <v>0</v>
          </cell>
          <cell r="D2499" t="str">
            <v>L</v>
          </cell>
        </row>
        <row r="2500">
          <cell r="A2500" t="str">
            <v>67430013</v>
          </cell>
          <cell r="B2500" t="str">
            <v>Bouchon fusible percuteur M18X1,5-140°C</v>
          </cell>
          <cell r="C2500">
            <v>0</v>
          </cell>
          <cell r="D2500" t="str">
            <v>L</v>
          </cell>
        </row>
        <row r="2501">
          <cell r="A2501" t="str">
            <v>42010050</v>
          </cell>
          <cell r="B2501" t="str">
            <v>Porte outils RF123E15-2020B</v>
          </cell>
          <cell r="C2501">
            <v>0</v>
          </cell>
          <cell r="D2501" t="str">
            <v>L</v>
          </cell>
        </row>
        <row r="2502">
          <cell r="A2502" t="str">
            <v>53230160</v>
          </cell>
          <cell r="B2502" t="str">
            <v>Disjoncteur seul NS250H-ref-LV431404</v>
          </cell>
          <cell r="C2502">
            <v>0</v>
          </cell>
          <cell r="D2502" t="str">
            <v>L</v>
          </cell>
        </row>
        <row r="2503">
          <cell r="A2503" t="str">
            <v>53200212</v>
          </cell>
          <cell r="B2503" t="str">
            <v>Fusible MT-h.p.c SIBA 3001213.63</v>
          </cell>
          <cell r="C2503">
            <v>0</v>
          </cell>
          <cell r="D2503" t="str">
            <v>L</v>
          </cell>
        </row>
        <row r="2504">
          <cell r="A2504" t="str">
            <v>78610177</v>
          </cell>
          <cell r="B2504" t="str">
            <v>Rotule vérin G125/90-1537M8448B</v>
          </cell>
          <cell r="C2504">
            <v>0</v>
          </cell>
          <cell r="D2504" t="str">
            <v>L</v>
          </cell>
        </row>
        <row r="2505">
          <cell r="A2505" t="str">
            <v>65010002</v>
          </cell>
          <cell r="B2505" t="str">
            <v>RLT a RLX CYL 32928QE</v>
          </cell>
          <cell r="C2505">
            <v>0</v>
          </cell>
          <cell r="D2505" t="str">
            <v>L</v>
          </cell>
        </row>
        <row r="2506">
          <cell r="A2506" t="str">
            <v>77050177</v>
          </cell>
          <cell r="B2506" t="str">
            <v>VANNE À MENBRANE S12.05.02</v>
          </cell>
          <cell r="C2506">
            <v>0</v>
          </cell>
          <cell r="D2506" t="str">
            <v>L</v>
          </cell>
        </row>
        <row r="2507">
          <cell r="A2507" t="str">
            <v>59600107</v>
          </cell>
          <cell r="B2507" t="str">
            <v>ELECTROVALVE *EVS1-01-FG-S-3ZRMO</v>
          </cell>
          <cell r="C2507">
            <v>1</v>
          </cell>
          <cell r="D2507" t="str">
            <v>L</v>
          </cell>
        </row>
        <row r="2508">
          <cell r="A2508" t="str">
            <v>90250075</v>
          </cell>
          <cell r="B2508" t="str">
            <v>Cruz ¼</v>
          </cell>
          <cell r="C2508">
            <v>1</v>
          </cell>
          <cell r="D2508" t="str">
            <v>L</v>
          </cell>
        </row>
        <row r="2509">
          <cell r="A2509" t="str">
            <v>14020001</v>
          </cell>
          <cell r="B2509" t="str">
            <v>PLAQUES REP AC:AA/EA/AF-34536/C</v>
          </cell>
          <cell r="C2509">
            <v>0</v>
          </cell>
          <cell r="D2509" t="str">
            <v>L</v>
          </cell>
        </row>
        <row r="2510">
          <cell r="A2510" t="str">
            <v>67320043</v>
          </cell>
          <cell r="B2510" t="str">
            <v>Elément élastique coupleur FAD 395</v>
          </cell>
          <cell r="C2510">
            <v>1</v>
          </cell>
          <cell r="D2510" t="str">
            <v>L</v>
          </cell>
        </row>
        <row r="2511">
          <cell r="A2511" t="str">
            <v>67440007</v>
          </cell>
          <cell r="B2511" t="str">
            <v>Jeu de tampons caoutchouc  Rupex RNW500</v>
          </cell>
          <cell r="C2511">
            <v>0</v>
          </cell>
          <cell r="D2511" t="str">
            <v>L</v>
          </cell>
        </row>
        <row r="2512">
          <cell r="A2512" t="str">
            <v>87210093</v>
          </cell>
          <cell r="B2512" t="str">
            <v>Vis TH M42x3x98x68 CL10.9</v>
          </cell>
          <cell r="C2512">
            <v>1</v>
          </cell>
          <cell r="D2512" t="str">
            <v>L</v>
          </cell>
        </row>
        <row r="2513">
          <cell r="A2513" t="str">
            <v>79210008</v>
          </cell>
          <cell r="B2513" t="str">
            <v>MANCHETTE SOUPLE DE SORTIE TAILLE 315</v>
          </cell>
          <cell r="C2513">
            <v>0</v>
          </cell>
          <cell r="D2513" t="str">
            <v>L</v>
          </cell>
        </row>
        <row r="2514">
          <cell r="A2514" t="str">
            <v>90800001</v>
          </cell>
          <cell r="B2514" t="str">
            <v>FILTRE CAMERA PCERER IR22-5-2.0-150</v>
          </cell>
          <cell r="C2514">
            <v>0</v>
          </cell>
          <cell r="D2514" t="str">
            <v>L</v>
          </cell>
        </row>
        <row r="2515">
          <cell r="A2515" t="str">
            <v>45800232</v>
          </cell>
          <cell r="B2515" t="str">
            <v>Bougie filtrante</v>
          </cell>
          <cell r="C2515">
            <v>0</v>
          </cell>
          <cell r="D2515" t="str">
            <v>L</v>
          </cell>
        </row>
        <row r="2516">
          <cell r="A2516" t="str">
            <v>55010269</v>
          </cell>
          <cell r="B2516" t="str">
            <v>MOTEUR 1,1KW 4P 220/380V B35 H90 ROUL C3</v>
          </cell>
          <cell r="C2516">
            <v>0</v>
          </cell>
          <cell r="D2516" t="str">
            <v>L</v>
          </cell>
        </row>
        <row r="2517">
          <cell r="A2517" t="str">
            <v>45600027</v>
          </cell>
          <cell r="B2517" t="str">
            <v>Acide pour détartrage Treatonet  DDB044</v>
          </cell>
          <cell r="C2517">
            <v>7</v>
          </cell>
          <cell r="D2517" t="str">
            <v>H</v>
          </cell>
        </row>
        <row r="2518">
          <cell r="A2518" t="str">
            <v>45800200</v>
          </cell>
          <cell r="B2518" t="str">
            <v>Cartouche, carter de sortie broyeur APM</v>
          </cell>
          <cell r="C2518">
            <v>2</v>
          </cell>
          <cell r="D2518" t="str">
            <v>L</v>
          </cell>
        </row>
        <row r="2519">
          <cell r="A2519" t="str">
            <v>72250265</v>
          </cell>
          <cell r="B2519" t="str">
            <v>SHOE LINING MCFP 9204703800  CAT 7T</v>
          </cell>
          <cell r="C2519">
            <v>0</v>
          </cell>
          <cell r="D2519" t="str">
            <v>L</v>
          </cell>
        </row>
        <row r="2520">
          <cell r="A2520" t="str">
            <v>65040054</v>
          </cell>
          <cell r="B2520" t="str">
            <v>RLT a rotule 22220 CC/W33</v>
          </cell>
          <cell r="C2520">
            <v>2</v>
          </cell>
          <cell r="D2520" t="str">
            <v>L</v>
          </cell>
        </row>
        <row r="2521">
          <cell r="A2521" t="str">
            <v>70010045</v>
          </cell>
          <cell r="B2521" t="str">
            <v>Maillons de jonction art. 30142923</v>
          </cell>
          <cell r="C2521">
            <v>0</v>
          </cell>
          <cell r="D2521" t="str">
            <v>L</v>
          </cell>
        </row>
        <row r="2522">
          <cell r="A2522" t="str">
            <v>59420030</v>
          </cell>
          <cell r="B2522" t="str">
            <v>BOBINE OUVERTURE 125V CC  889705BD</v>
          </cell>
          <cell r="C2522">
            <v>0</v>
          </cell>
          <cell r="D2522" t="str">
            <v>L</v>
          </cell>
        </row>
        <row r="2523">
          <cell r="A2523" t="str">
            <v>90260001</v>
          </cell>
          <cell r="B2523" t="str">
            <v>Connecteur femelle 10 pole pour caméra f</v>
          </cell>
          <cell r="C2523">
            <v>0</v>
          </cell>
          <cell r="D2523" t="str">
            <v>L</v>
          </cell>
        </row>
        <row r="2524">
          <cell r="A2524" t="str">
            <v>75020069</v>
          </cell>
          <cell r="B2524" t="str">
            <v>Verrouillage de sécurité palan</v>
          </cell>
          <cell r="C2524">
            <v>0</v>
          </cell>
          <cell r="D2524" t="str">
            <v>L</v>
          </cell>
        </row>
        <row r="2525">
          <cell r="A2525" t="str">
            <v>83010082</v>
          </cell>
          <cell r="B2525" t="str">
            <v>FILTER FLUIDISATION</v>
          </cell>
          <cell r="C2525">
            <v>0</v>
          </cell>
          <cell r="D2525" t="str">
            <v>L</v>
          </cell>
        </row>
        <row r="2526">
          <cell r="A2526" t="str">
            <v>91100023</v>
          </cell>
          <cell r="B2526" t="str">
            <v>PORTE FUSAIN VEN.941394Z</v>
          </cell>
          <cell r="C2526">
            <v>0</v>
          </cell>
          <cell r="D2526" t="str">
            <v>L</v>
          </cell>
        </row>
        <row r="2527">
          <cell r="A2527" t="str">
            <v>59600038</v>
          </cell>
          <cell r="B2527" t="str">
            <v>ELECTROVANNE 2/2 VOIES DN40    E11.23.02</v>
          </cell>
          <cell r="C2527">
            <v>0</v>
          </cell>
          <cell r="D2527" t="str">
            <v>L</v>
          </cell>
        </row>
        <row r="2528">
          <cell r="A2528" t="str">
            <v>66200013</v>
          </cell>
          <cell r="B2528" t="str">
            <v>POULIE    ref701322D</v>
          </cell>
          <cell r="C2528">
            <v>1</v>
          </cell>
          <cell r="D2528" t="str">
            <v>L</v>
          </cell>
        </row>
        <row r="2529">
          <cell r="A2529" t="str">
            <v>72250019</v>
          </cell>
          <cell r="B2529" t="str">
            <v>BATTERIE 12V CAT 7T</v>
          </cell>
          <cell r="C2529">
            <v>0</v>
          </cell>
          <cell r="D2529" t="str">
            <v>L</v>
          </cell>
        </row>
        <row r="2530">
          <cell r="A2530" t="str">
            <v>53250164</v>
          </cell>
          <cell r="B2530" t="str">
            <v>RELAIS MINUTERIE RÉF 3RP15051AP30</v>
          </cell>
          <cell r="C2530">
            <v>0</v>
          </cell>
          <cell r="D2530" t="str">
            <v>L</v>
          </cell>
        </row>
        <row r="2531">
          <cell r="A2531" t="str">
            <v>87010001</v>
          </cell>
          <cell r="B2531" t="str">
            <v>TOURILLON TAILLE GE140AW</v>
          </cell>
          <cell r="C2531">
            <v>0</v>
          </cell>
          <cell r="D2531" t="str">
            <v>L</v>
          </cell>
        </row>
        <row r="2532">
          <cell r="A2532" t="str">
            <v>45800067</v>
          </cell>
          <cell r="B2532" t="str">
            <v>DISQUE  SOUPAPE  ANTI-RETOUR DIA 80</v>
          </cell>
          <cell r="C2532">
            <v>1</v>
          </cell>
          <cell r="D2532" t="str">
            <v>L</v>
          </cell>
        </row>
        <row r="2533">
          <cell r="A2533" t="str">
            <v>53130136</v>
          </cell>
          <cell r="B2533" t="str">
            <v>Contacteur LC1D50A Bobine 125V contin/Al</v>
          </cell>
          <cell r="C2533">
            <v>0</v>
          </cell>
          <cell r="D2533" t="str">
            <v>L</v>
          </cell>
        </row>
        <row r="2534">
          <cell r="A2534" t="str">
            <v>79210027</v>
          </cell>
          <cell r="B2534" t="str">
            <v>Manchette souple refoulement f11.13.02</v>
          </cell>
          <cell r="C2534">
            <v>0</v>
          </cell>
          <cell r="D2534" t="str">
            <v>L</v>
          </cell>
        </row>
        <row r="2535">
          <cell r="A2535" t="str">
            <v>45800050</v>
          </cell>
          <cell r="B2535" t="str">
            <v>COURROIE DENTÉE HTD 525-5M</v>
          </cell>
          <cell r="C2535">
            <v>1</v>
          </cell>
          <cell r="D2535" t="str">
            <v>L</v>
          </cell>
        </row>
        <row r="2536">
          <cell r="A2536" t="str">
            <v>53250003</v>
          </cell>
          <cell r="B2536" t="str">
            <v>INTERRUPTEUR SECURITE XCSA801</v>
          </cell>
          <cell r="C2536">
            <v>2</v>
          </cell>
          <cell r="D2536" t="str">
            <v>L</v>
          </cell>
        </row>
        <row r="2537">
          <cell r="A2537" t="str">
            <v>45800072</v>
          </cell>
          <cell r="B2537" t="str">
            <v>ELECTROVANNE À 3/2 CPV14-M1H-2X3-GLS-1/8</v>
          </cell>
          <cell r="C2537">
            <v>2</v>
          </cell>
          <cell r="D2537" t="str">
            <v>L</v>
          </cell>
        </row>
        <row r="2538">
          <cell r="A2538" t="str">
            <v>45800073</v>
          </cell>
          <cell r="B2538" t="str">
            <v>ELECTROVANNE À 5/2 VOI CPV14-M1H-5LS-1/8</v>
          </cell>
          <cell r="C2538">
            <v>2</v>
          </cell>
          <cell r="D2538" t="str">
            <v>L</v>
          </cell>
        </row>
        <row r="2539">
          <cell r="A2539" t="str">
            <v>91500117</v>
          </cell>
          <cell r="B2539" t="str">
            <v>Fixation derrière JOUCOMATIC 050211125IS</v>
          </cell>
          <cell r="C2539">
            <v>0</v>
          </cell>
          <cell r="D2539" t="str">
            <v>L</v>
          </cell>
        </row>
        <row r="2540">
          <cell r="A2540" t="str">
            <v>78610092</v>
          </cell>
          <cell r="B2540" t="str">
            <v>VÉRIN PNEUMATIQUE 640645Z 50-145</v>
          </cell>
          <cell r="C2540">
            <v>0</v>
          </cell>
          <cell r="D2540" t="str">
            <v>L</v>
          </cell>
        </row>
        <row r="2541">
          <cell r="A2541" t="str">
            <v>66100011</v>
          </cell>
          <cell r="B2541" t="str">
            <v>COURROIE LG=8050MM AT10BRECO-M AN.=50</v>
          </cell>
          <cell r="C2541">
            <v>1</v>
          </cell>
          <cell r="D2541" t="str">
            <v>L</v>
          </cell>
        </row>
        <row r="2542">
          <cell r="A2542" t="str">
            <v>71170061</v>
          </cell>
          <cell r="B2542" t="str">
            <v>Axe tambour commande encam bande incline</v>
          </cell>
          <cell r="C2542">
            <v>0</v>
          </cell>
          <cell r="D2542" t="str">
            <v>L</v>
          </cell>
        </row>
        <row r="2543">
          <cell r="A2543" t="str">
            <v>67320040</v>
          </cell>
          <cell r="B2543" t="str">
            <v>kit de joint coupleur fludex FAD 395</v>
          </cell>
          <cell r="C2543">
            <v>0</v>
          </cell>
          <cell r="D2543" t="str">
            <v>L</v>
          </cell>
        </row>
        <row r="2544">
          <cell r="A2544" t="str">
            <v>90250072</v>
          </cell>
          <cell r="B2544" t="str">
            <v>Chorro frontal macho+ hembra+ tobera 1.5</v>
          </cell>
          <cell r="C2544">
            <v>1</v>
          </cell>
          <cell r="D2544" t="str">
            <v>L</v>
          </cell>
        </row>
        <row r="2545">
          <cell r="A2545" t="str">
            <v>59310069</v>
          </cell>
          <cell r="B2545" t="str">
            <v>Pressostat XMLB160D2S12 Ex</v>
          </cell>
          <cell r="C2545">
            <v>0</v>
          </cell>
          <cell r="D2545" t="str">
            <v>L</v>
          </cell>
        </row>
        <row r="2546">
          <cell r="A2546" t="str">
            <v>87310039</v>
          </cell>
          <cell r="B2546" t="str">
            <v>Kit pour la maintenance AE14/CA14/AE14SV</v>
          </cell>
          <cell r="C2546">
            <v>0</v>
          </cell>
          <cell r="D2546" t="str">
            <v>L</v>
          </cell>
        </row>
        <row r="2547">
          <cell r="A2547" t="str">
            <v>79210108</v>
          </cell>
          <cell r="B2547" t="str">
            <v>MANCHETTE SOUPLE V1/V2/V3</v>
          </cell>
          <cell r="C2547">
            <v>1</v>
          </cell>
          <cell r="D2547" t="str">
            <v>L</v>
          </cell>
        </row>
        <row r="2548">
          <cell r="A2548" t="str">
            <v>65200161</v>
          </cell>
          <cell r="B2548" t="str">
            <v>Palier SNI 518-615 HFB</v>
          </cell>
          <cell r="C2548">
            <v>0</v>
          </cell>
          <cell r="D2548" t="str">
            <v>L</v>
          </cell>
        </row>
        <row r="2549">
          <cell r="A2549" t="str">
            <v>20040009</v>
          </cell>
          <cell r="B2549" t="str">
            <v>TOLE ACIER ORDIANIRE  EP10MM 1000X2000</v>
          </cell>
          <cell r="C2549">
            <v>3</v>
          </cell>
          <cell r="D2549" t="str">
            <v>M</v>
          </cell>
        </row>
        <row r="2550">
          <cell r="A2550" t="str">
            <v>55010084</v>
          </cell>
          <cell r="B2550" t="str">
            <v>Mot-5,5kw3000trHaxe132B5</v>
          </cell>
          <cell r="C2550">
            <v>1</v>
          </cell>
          <cell r="D2550" t="str">
            <v>L</v>
          </cell>
        </row>
        <row r="2551">
          <cell r="A2551" t="str">
            <v>79210007</v>
          </cell>
          <cell r="B2551" t="str">
            <v>MANCHETTE SOUPLE ALIMENTATION TAILLE 315</v>
          </cell>
          <cell r="C2551">
            <v>1</v>
          </cell>
          <cell r="D2551" t="str">
            <v>L</v>
          </cell>
        </row>
        <row r="2552">
          <cell r="A2552" t="str">
            <v>45800060</v>
          </cell>
          <cell r="B2552" t="str">
            <v>DETECTEUR DE PROXIMITÉ TYP BC10 M30 VP4X</v>
          </cell>
          <cell r="C2552">
            <v>0</v>
          </cell>
          <cell r="D2552" t="str">
            <v>L</v>
          </cell>
        </row>
        <row r="2553">
          <cell r="A2553" t="str">
            <v>91500141</v>
          </cell>
          <cell r="B2553" t="str">
            <v>ARBRE ROUE 902123119-0254</v>
          </cell>
          <cell r="C2553">
            <v>0</v>
          </cell>
          <cell r="D2553" t="str">
            <v>L</v>
          </cell>
        </row>
        <row r="2554">
          <cell r="A2554" t="str">
            <v>77020033</v>
          </cell>
          <cell r="B2554" t="str">
            <v>élément filtrant filtre doseur grignon</v>
          </cell>
          <cell r="C2554">
            <v>1</v>
          </cell>
          <cell r="D2554" t="str">
            <v>L</v>
          </cell>
        </row>
        <row r="2555">
          <cell r="A2555" t="str">
            <v>59040010</v>
          </cell>
          <cell r="B2555" t="str">
            <v>FIN DE COURSE PNEUMATIQUE A LEVIER</v>
          </cell>
          <cell r="C2555">
            <v>0</v>
          </cell>
          <cell r="D2555" t="str">
            <v>L</v>
          </cell>
        </row>
        <row r="2556">
          <cell r="A2556" t="str">
            <v>60530005</v>
          </cell>
          <cell r="B2556" t="str">
            <v>BELLOWS -SPARE PART BELLOW</v>
          </cell>
          <cell r="C2556">
            <v>0</v>
          </cell>
          <cell r="D2556" t="str">
            <v>L</v>
          </cell>
        </row>
        <row r="2557">
          <cell r="A2557" t="str">
            <v>53550002</v>
          </cell>
          <cell r="B2557" t="str">
            <v>DECLANCHEUR D'OUVERTURE À MANQUE TENSION</v>
          </cell>
          <cell r="C2557">
            <v>0</v>
          </cell>
          <cell r="D2557" t="str">
            <v>L</v>
          </cell>
        </row>
        <row r="2558">
          <cell r="A2558" t="str">
            <v>67360011</v>
          </cell>
          <cell r="B2558" t="str">
            <v>JEU DE 2 JOINTS 0R0 230 ACCOUPL ZAPEX</v>
          </cell>
          <cell r="C2558">
            <v>0</v>
          </cell>
          <cell r="D2558" t="str">
            <v>L</v>
          </cell>
        </row>
        <row r="2559">
          <cell r="A2559" t="str">
            <v>53080010</v>
          </cell>
          <cell r="B2559" t="str">
            <v>PHONIX CONTACT ART. 1680908   -931700Z</v>
          </cell>
          <cell r="C2559">
            <v>0</v>
          </cell>
          <cell r="D2559" t="str">
            <v>L</v>
          </cell>
        </row>
        <row r="2560">
          <cell r="A2560" t="str">
            <v>45310092</v>
          </cell>
          <cell r="B2560" t="str">
            <v>OIL VACCUM PUMP A037260</v>
          </cell>
          <cell r="C2560">
            <v>0</v>
          </cell>
          <cell r="D2560" t="str">
            <v>L</v>
          </cell>
        </row>
        <row r="2561">
          <cell r="A2561" t="str">
            <v>53250174</v>
          </cell>
          <cell r="B2561" t="str">
            <v>Temporisateur:siemens 3TK2824-1BB40</v>
          </cell>
          <cell r="C2561">
            <v>0</v>
          </cell>
          <cell r="D2561" t="str">
            <v>L</v>
          </cell>
        </row>
        <row r="2562">
          <cell r="A2562" t="str">
            <v>45800164</v>
          </cell>
          <cell r="B2562" t="str">
            <v>TOUCHE PSE TYPE PSE 30ANAF-RIRTGN24-NO-L</v>
          </cell>
          <cell r="C2562">
            <v>0</v>
          </cell>
          <cell r="D2562" t="str">
            <v>L</v>
          </cell>
        </row>
        <row r="2563">
          <cell r="A2563" t="str">
            <v>59600108</v>
          </cell>
          <cell r="B2563" t="str">
            <v>ELECTROVALVE *EVS101-FHG-D-3ZRMO</v>
          </cell>
          <cell r="C2563">
            <v>0</v>
          </cell>
          <cell r="D2563" t="str">
            <v>L</v>
          </cell>
        </row>
        <row r="2564">
          <cell r="A2564" t="str">
            <v>71030005</v>
          </cell>
          <cell r="B2564" t="str">
            <v>BAND SF GRIPWAY PVC VERT 600x1850 EP:4mm</v>
          </cell>
          <cell r="C2564">
            <v>2</v>
          </cell>
          <cell r="D2564" t="str">
            <v>L</v>
          </cell>
        </row>
        <row r="2565">
          <cell r="A2565" t="str">
            <v>55010270</v>
          </cell>
          <cell r="B2565" t="str">
            <v>MOTEUR 1,1KW 4P 220/380V B3 H90 ROUL C3</v>
          </cell>
          <cell r="C2565">
            <v>0</v>
          </cell>
          <cell r="D2565" t="str">
            <v>L</v>
          </cell>
        </row>
        <row r="2566">
          <cell r="A2566" t="str">
            <v>75020035</v>
          </cell>
          <cell r="B2566" t="str">
            <v>Relais thermiques ,Moteur3000219521</v>
          </cell>
          <cell r="C2566">
            <v>0</v>
          </cell>
          <cell r="D2566" t="str">
            <v>L</v>
          </cell>
        </row>
        <row r="2567">
          <cell r="A2567" t="str">
            <v>14010027</v>
          </cell>
          <cell r="B2567" t="str">
            <v>PLAQUE RELEVEUSE PLANS:20002649</v>
          </cell>
          <cell r="C2567">
            <v>0</v>
          </cell>
          <cell r="D2567" t="str">
            <v>L</v>
          </cell>
        </row>
        <row r="2568">
          <cell r="A2568" t="str">
            <v>91100448</v>
          </cell>
          <cell r="B2568" t="str">
            <v>Equerre 526483D rep 6</v>
          </cell>
          <cell r="C2568">
            <v>1</v>
          </cell>
          <cell r="D2568" t="str">
            <v>L</v>
          </cell>
        </row>
        <row r="2569">
          <cell r="A2569" t="str">
            <v>45800172</v>
          </cell>
          <cell r="B2569" t="str">
            <v>TUYAU FLEXIBLE  EN PU L=500 DIAM 75</v>
          </cell>
          <cell r="C2569">
            <v>1</v>
          </cell>
          <cell r="D2569" t="str">
            <v>L</v>
          </cell>
        </row>
        <row r="2570">
          <cell r="A2570" t="str">
            <v>60010009</v>
          </cell>
          <cell r="B2570" t="str">
            <v>CAPTEUR DE TEMPÉRATURE PT100</v>
          </cell>
          <cell r="C2570">
            <v>0</v>
          </cell>
          <cell r="D2570" t="str">
            <v>L</v>
          </cell>
        </row>
        <row r="2571">
          <cell r="A2571" t="str">
            <v>47100001</v>
          </cell>
          <cell r="B2571" t="str">
            <v>FEUILLE EN IPALENE ep10mm,1000mm/1500mm</v>
          </cell>
          <cell r="C2571">
            <v>5</v>
          </cell>
          <cell r="D2571" t="str">
            <v>M</v>
          </cell>
        </row>
        <row r="2572">
          <cell r="A2572" t="str">
            <v>65040051</v>
          </cell>
          <cell r="B2572" t="str">
            <v>RLT a rotule 22219 E</v>
          </cell>
          <cell r="C2572">
            <v>0</v>
          </cell>
          <cell r="D2572" t="str">
            <v>L</v>
          </cell>
        </row>
        <row r="2573">
          <cell r="A2573" t="str">
            <v>91020001</v>
          </cell>
          <cell r="B2573" t="str">
            <v>Câble linguage de crible R11.02/R21.02</v>
          </cell>
          <cell r="C2573">
            <v>1</v>
          </cell>
          <cell r="D2573" t="str">
            <v>L</v>
          </cell>
        </row>
        <row r="2574">
          <cell r="A2574" t="str">
            <v>45800080</v>
          </cell>
          <cell r="B2574" t="str">
            <v>FIBRE OPTIQUE DOSAGE ADJUVENTS M4</v>
          </cell>
          <cell r="C2574">
            <v>0</v>
          </cell>
          <cell r="D2574" t="str">
            <v>L</v>
          </cell>
        </row>
        <row r="2575">
          <cell r="A2575" t="str">
            <v>20500008</v>
          </cell>
          <cell r="B2575" t="str">
            <v>FER CARRE DE 50*50 LONG 6M</v>
          </cell>
          <cell r="C2575">
            <v>1</v>
          </cell>
          <cell r="D2575" t="str">
            <v>L</v>
          </cell>
        </row>
        <row r="2576">
          <cell r="A2576" t="str">
            <v>54070015</v>
          </cell>
          <cell r="B2576" t="str">
            <v>TRANSFORMATOR DE CURENT 400/1A S12-400</v>
          </cell>
          <cell r="C2576">
            <v>0</v>
          </cell>
          <cell r="D2576" t="str">
            <v>L</v>
          </cell>
        </row>
        <row r="2577">
          <cell r="A2577" t="str">
            <v>53230234</v>
          </cell>
          <cell r="B2577" t="str">
            <v>Decl MX disj Masterpact NW 200-250Vcc/ca</v>
          </cell>
          <cell r="C2577">
            <v>0</v>
          </cell>
          <cell r="D2577" t="str">
            <v>L</v>
          </cell>
        </row>
        <row r="2578">
          <cell r="A2578" t="str">
            <v>55010268</v>
          </cell>
          <cell r="B2578" t="str">
            <v>MOTEUR 1,1KW 4P 220/380V B5 H90 ROUL C3</v>
          </cell>
          <cell r="C2578">
            <v>0</v>
          </cell>
          <cell r="D2578" t="str">
            <v>L</v>
          </cell>
        </row>
        <row r="2579">
          <cell r="A2579" t="str">
            <v>45800243</v>
          </cell>
          <cell r="B2579" t="str">
            <v>Manchette de remplacement DN 65 New iden</v>
          </cell>
          <cell r="C2579">
            <v>1</v>
          </cell>
          <cell r="D2579" t="str">
            <v>L</v>
          </cell>
        </row>
        <row r="2580">
          <cell r="A2580" t="str">
            <v>42100052</v>
          </cell>
          <cell r="B2580" t="str">
            <v>Torche Stylo</v>
          </cell>
          <cell r="C2580">
            <v>0</v>
          </cell>
          <cell r="D2580" t="str">
            <v>L</v>
          </cell>
        </row>
        <row r="2581">
          <cell r="A2581" t="str">
            <v>65210061</v>
          </cell>
          <cell r="B2581" t="str">
            <v>COUVERCLE REF 513284D</v>
          </cell>
          <cell r="C2581">
            <v>0</v>
          </cell>
          <cell r="D2581" t="str">
            <v>L</v>
          </cell>
        </row>
        <row r="2582">
          <cell r="A2582" t="str">
            <v>78010008</v>
          </cell>
          <cell r="B2582" t="str">
            <v>Capteur de température de refoulement</v>
          </cell>
          <cell r="C2582">
            <v>0</v>
          </cell>
          <cell r="D2582" t="str">
            <v>L</v>
          </cell>
        </row>
        <row r="2583">
          <cell r="A2583" t="str">
            <v>89010154</v>
          </cell>
          <cell r="B2583" t="str">
            <v>Vibrofluidiseur VS Acier inoxydable</v>
          </cell>
          <cell r="C2583">
            <v>1</v>
          </cell>
          <cell r="D2583" t="str">
            <v>L</v>
          </cell>
        </row>
        <row r="2584">
          <cell r="A2584" t="str">
            <v>45800238</v>
          </cell>
          <cell r="B2584" t="str">
            <v>Ressort de compression 2081608627</v>
          </cell>
          <cell r="C2584">
            <v>2</v>
          </cell>
          <cell r="D2584" t="str">
            <v>L</v>
          </cell>
        </row>
        <row r="2585">
          <cell r="A2585" t="str">
            <v>78550004</v>
          </cell>
          <cell r="B2585" t="str">
            <v>FILTRE À AIR  SURP GM3S</v>
          </cell>
          <cell r="C2585">
            <v>0</v>
          </cell>
          <cell r="D2585" t="str">
            <v>L</v>
          </cell>
        </row>
        <row r="2586">
          <cell r="A2586" t="str">
            <v>53130029</v>
          </cell>
          <cell r="B2586" t="str">
            <v>CONTACTEUR LC1D65 P7 220V</v>
          </cell>
          <cell r="C2586">
            <v>1</v>
          </cell>
          <cell r="D2586" t="str">
            <v>L</v>
          </cell>
        </row>
        <row r="2587">
          <cell r="A2587" t="str">
            <v>45200013</v>
          </cell>
          <cell r="B2587" t="str">
            <v>TIGES DE GUIDAGE AVEC ROULEMNT</v>
          </cell>
          <cell r="C2587">
            <v>0</v>
          </cell>
          <cell r="D2587" t="str">
            <v>L</v>
          </cell>
        </row>
        <row r="2588">
          <cell r="A2588" t="str">
            <v>91100423</v>
          </cell>
          <cell r="B2588" t="str">
            <v>Attelage chaine-546779D</v>
          </cell>
          <cell r="C2588">
            <v>0</v>
          </cell>
          <cell r="D2588" t="str">
            <v>L</v>
          </cell>
        </row>
        <row r="2589">
          <cell r="A2589" t="str">
            <v>59420016</v>
          </cell>
          <cell r="B2589" t="str">
            <v>DISTRIBUTEUR 5/2 JOUCOMATIC 542 92 027</v>
          </cell>
          <cell r="C2589">
            <v>0</v>
          </cell>
          <cell r="D2589" t="str">
            <v>L</v>
          </cell>
        </row>
        <row r="2590">
          <cell r="A2590" t="str">
            <v>20080003</v>
          </cell>
          <cell r="B2590" t="str">
            <v>CAILLLEBOTIS LAR 1500 L 3000 HM 5À 8MM</v>
          </cell>
          <cell r="C2590">
            <v>3</v>
          </cell>
          <cell r="D2590" t="str">
            <v>M</v>
          </cell>
        </row>
        <row r="2591">
          <cell r="A2591" t="str">
            <v>79210026</v>
          </cell>
          <cell r="B2591" t="str">
            <v>manchette souple avec bourrage larg 370</v>
          </cell>
          <cell r="C2591">
            <v>1</v>
          </cell>
          <cell r="D2591" t="str">
            <v>L</v>
          </cell>
        </row>
        <row r="2592">
          <cell r="A2592" t="str">
            <v>81620004</v>
          </cell>
          <cell r="B2592" t="str">
            <v>FLEXIBLE D'ALIMENTATION DN16-950</v>
          </cell>
          <cell r="C2592">
            <v>0</v>
          </cell>
          <cell r="D2592" t="str">
            <v>L</v>
          </cell>
        </row>
        <row r="2593">
          <cell r="A2593" t="str">
            <v>87310017</v>
          </cell>
          <cell r="B2593" t="str">
            <v>Régulateur AR30-F03H</v>
          </cell>
          <cell r="C2593">
            <v>0</v>
          </cell>
          <cell r="D2593" t="str">
            <v>L</v>
          </cell>
        </row>
        <row r="2594">
          <cell r="A2594" t="str">
            <v>87450001</v>
          </cell>
          <cell r="B2594" t="str">
            <v>FLEXIBLE DN10 X 4000 MM</v>
          </cell>
          <cell r="C2594">
            <v>0</v>
          </cell>
          <cell r="D2594" t="str">
            <v>L</v>
          </cell>
        </row>
        <row r="2595">
          <cell r="A2595" t="str">
            <v>55440030</v>
          </cell>
          <cell r="B2595" t="str">
            <v>Redresseur_/ BFK 458-08E 205 vdc 25w</v>
          </cell>
          <cell r="C2595">
            <v>2</v>
          </cell>
          <cell r="D2595" t="str">
            <v>L</v>
          </cell>
        </row>
        <row r="2596">
          <cell r="A2596" t="str">
            <v>45800272</v>
          </cell>
          <cell r="B2596" t="str">
            <v>Tuyau Pu-M Lw75</v>
          </cell>
          <cell r="C2596">
            <v>0</v>
          </cell>
          <cell r="D2596" t="str">
            <v>L</v>
          </cell>
        </row>
        <row r="2597">
          <cell r="A2597" t="str">
            <v>53230233</v>
          </cell>
          <cell r="B2597" t="str">
            <v>Declan disj Compact NSX100-250A MA220 3p</v>
          </cell>
          <cell r="C2597">
            <v>0</v>
          </cell>
          <cell r="D2597" t="str">
            <v>L</v>
          </cell>
        </row>
        <row r="2598">
          <cell r="A2598" t="str">
            <v>75020036</v>
          </cell>
          <cell r="B2598" t="str">
            <v>Interrupteur fin de course3000263458</v>
          </cell>
          <cell r="C2598">
            <v>0</v>
          </cell>
          <cell r="D2598" t="str">
            <v>L</v>
          </cell>
        </row>
        <row r="2599">
          <cell r="A2599" t="str">
            <v>90250004</v>
          </cell>
          <cell r="B2599" t="str">
            <v>PISTON PRESSION rep01616</v>
          </cell>
          <cell r="C2599">
            <v>1</v>
          </cell>
          <cell r="D2599" t="str">
            <v>L</v>
          </cell>
        </row>
        <row r="2600">
          <cell r="A2600" t="str">
            <v>42010222</v>
          </cell>
          <cell r="B2600" t="str">
            <v>Vérificateur d’alésage 160-250mm (voir p</v>
          </cell>
          <cell r="C2600">
            <v>0</v>
          </cell>
          <cell r="D2600" t="str">
            <v>L</v>
          </cell>
        </row>
        <row r="2601">
          <cell r="A2601" t="str">
            <v>86030001</v>
          </cell>
          <cell r="B2601" t="str">
            <v>Distributeur perker D1VW002CNGW B11.02.1</v>
          </cell>
          <cell r="C2601">
            <v>0</v>
          </cell>
          <cell r="D2601" t="str">
            <v>L</v>
          </cell>
        </row>
        <row r="2602">
          <cell r="A2602" t="str">
            <v>55010229</v>
          </cell>
          <cell r="B2602" t="str">
            <v>Mot-0,55kw1000trHaxe80B35</v>
          </cell>
          <cell r="C2602">
            <v>0</v>
          </cell>
          <cell r="D2602" t="str">
            <v>L</v>
          </cell>
        </row>
        <row r="2603">
          <cell r="A2603" t="str">
            <v>75020047</v>
          </cell>
          <cell r="B2603" t="str">
            <v>Disjoncteur Moteurs 3001864108</v>
          </cell>
          <cell r="C2603">
            <v>0</v>
          </cell>
          <cell r="D2603" t="str">
            <v>L</v>
          </cell>
        </row>
        <row r="2604">
          <cell r="A2604" t="str">
            <v>60020022</v>
          </cell>
          <cell r="B2604" t="str">
            <v>CAPTEUR DE PRESSION PK6524</v>
          </cell>
          <cell r="C2604">
            <v>0</v>
          </cell>
          <cell r="D2604" t="str">
            <v>L</v>
          </cell>
        </row>
        <row r="2605">
          <cell r="A2605" t="str">
            <v>23390043</v>
          </cell>
          <cell r="B2605" t="str">
            <v>Potentiomètre pince sangle SP975</v>
          </cell>
          <cell r="C2605">
            <v>1</v>
          </cell>
          <cell r="D2605" t="str">
            <v>L</v>
          </cell>
        </row>
        <row r="2606">
          <cell r="A2606" t="str">
            <v>76210016</v>
          </cell>
          <cell r="B2606" t="str">
            <v>Rouleaux guidage bakelit gauche</v>
          </cell>
          <cell r="C2606">
            <v>1</v>
          </cell>
          <cell r="D2606" t="str">
            <v>L</v>
          </cell>
        </row>
        <row r="2607">
          <cell r="A2607" t="str">
            <v>78610114</v>
          </cell>
          <cell r="B2607" t="str">
            <v>VERIN Parker-P1D-S032 MC0150</v>
          </cell>
          <cell r="C2607">
            <v>1</v>
          </cell>
          <cell r="D2607" t="str">
            <v>L</v>
          </cell>
        </row>
        <row r="2608">
          <cell r="A2608" t="str">
            <v>53250206</v>
          </cell>
          <cell r="B2608" t="str">
            <v>Relais de niveau RM4LA32M</v>
          </cell>
          <cell r="C2608">
            <v>0</v>
          </cell>
          <cell r="D2608" t="str">
            <v>L</v>
          </cell>
        </row>
        <row r="2609">
          <cell r="A2609" t="str">
            <v>90020001</v>
          </cell>
          <cell r="B2609" t="str">
            <v>SEGMENT NOSE-RING EXTÉRIEUR.</v>
          </cell>
          <cell r="C2609">
            <v>0</v>
          </cell>
          <cell r="D2609" t="str">
            <v>L</v>
          </cell>
        </row>
        <row r="2610">
          <cell r="A2610" t="str">
            <v>87450002</v>
          </cell>
          <cell r="B2610" t="str">
            <v>FLEXIBLE DN40 X 1800 MM</v>
          </cell>
          <cell r="C2610">
            <v>0</v>
          </cell>
          <cell r="D2610" t="str">
            <v>L</v>
          </cell>
        </row>
        <row r="2611">
          <cell r="A2611" t="str">
            <v>54070008</v>
          </cell>
          <cell r="B2611" t="str">
            <v>TRANSFORMATOR DE CURENT  240/1A S11-240</v>
          </cell>
          <cell r="C2611">
            <v>0</v>
          </cell>
          <cell r="D2611" t="str">
            <v>L</v>
          </cell>
        </row>
        <row r="2612">
          <cell r="A2612" t="str">
            <v>20710002</v>
          </cell>
          <cell r="B2612" t="str">
            <v>BARRE EN TEFLON DIAM 30</v>
          </cell>
          <cell r="C2612">
            <v>0</v>
          </cell>
          <cell r="D2612" t="str">
            <v>L</v>
          </cell>
        </row>
        <row r="2613">
          <cell r="A2613" t="str">
            <v>98010280</v>
          </cell>
          <cell r="B2613" t="str">
            <v>Toner HP JAUNE CF402A</v>
          </cell>
          <cell r="C2613">
            <v>0</v>
          </cell>
          <cell r="D2613" t="str">
            <v>L</v>
          </cell>
        </row>
        <row r="2614">
          <cell r="A2614" t="str">
            <v>98010281</v>
          </cell>
          <cell r="B2614" t="str">
            <v>Toner HP MAGENTA CF403A</v>
          </cell>
          <cell r="C2614">
            <v>0</v>
          </cell>
          <cell r="D2614" t="str">
            <v>L</v>
          </cell>
        </row>
        <row r="2615">
          <cell r="A2615" t="str">
            <v>59310027</v>
          </cell>
          <cell r="B2615" t="str">
            <v>PRESSOSTAT REFRIGI.BASSE KP15 060 DANFOS</v>
          </cell>
          <cell r="C2615">
            <v>0</v>
          </cell>
          <cell r="D2615" t="str">
            <v>L</v>
          </cell>
        </row>
        <row r="2616">
          <cell r="A2616" t="str">
            <v>98010279</v>
          </cell>
          <cell r="B2616" t="str">
            <v>Toner HP CYAN CF401A</v>
          </cell>
          <cell r="C2616">
            <v>0</v>
          </cell>
          <cell r="D2616" t="str">
            <v>L</v>
          </cell>
        </row>
        <row r="2617">
          <cell r="A2617" t="str">
            <v>45800253</v>
          </cell>
          <cell r="B2617" t="str">
            <v>Manchette de remplacement DN 65 New iden</v>
          </cell>
          <cell r="C2617">
            <v>1</v>
          </cell>
          <cell r="D2617" t="str">
            <v>L</v>
          </cell>
        </row>
        <row r="2618">
          <cell r="A2618" t="str">
            <v>53500007</v>
          </cell>
          <cell r="B2618" t="str">
            <v>24 PART MOBILE</v>
          </cell>
          <cell r="C2618">
            <v>0</v>
          </cell>
          <cell r="D2618" t="str">
            <v>L</v>
          </cell>
        </row>
        <row r="2619">
          <cell r="A2619" t="str">
            <v>54070014</v>
          </cell>
          <cell r="B2619" t="str">
            <v>TRANSFORMATOR DE CURENT 320/1A S12-320</v>
          </cell>
          <cell r="C2619">
            <v>0</v>
          </cell>
          <cell r="D2619" t="str">
            <v>L</v>
          </cell>
        </row>
        <row r="2620">
          <cell r="A2620" t="str">
            <v>60530053</v>
          </cell>
          <cell r="B2620" t="str">
            <v>VÉRIN  DNC-40-460-PPV-A  FESTO</v>
          </cell>
          <cell r="C2620">
            <v>0</v>
          </cell>
          <cell r="D2620" t="str">
            <v>L</v>
          </cell>
        </row>
        <row r="2621">
          <cell r="A2621" t="str">
            <v>54070009</v>
          </cell>
          <cell r="B2621" t="str">
            <v>TRANSFORMATOR DE CURENT 320/1A S11-320</v>
          </cell>
          <cell r="C2621">
            <v>0</v>
          </cell>
          <cell r="D2621" t="str">
            <v>L</v>
          </cell>
        </row>
        <row r="2622">
          <cell r="A2622" t="str">
            <v>54070010</v>
          </cell>
          <cell r="B2622" t="str">
            <v>TRANSFORMATOR DE CURENT 500/1A S11-500</v>
          </cell>
          <cell r="C2622">
            <v>0</v>
          </cell>
          <cell r="D2622" t="str">
            <v>L</v>
          </cell>
        </row>
        <row r="2623">
          <cell r="A2623" t="str">
            <v>54070011</v>
          </cell>
          <cell r="B2623" t="str">
            <v>TRANSFORMATOR DE CURENT 400/1A S11-400</v>
          </cell>
          <cell r="C2623">
            <v>0</v>
          </cell>
          <cell r="D2623" t="str">
            <v>L</v>
          </cell>
        </row>
        <row r="2624">
          <cell r="A2624" t="str">
            <v>54070013</v>
          </cell>
          <cell r="B2624" t="str">
            <v>TRANSFORMATOR DE CURENT 240/1A S12-240</v>
          </cell>
          <cell r="C2624">
            <v>1</v>
          </cell>
          <cell r="D2624" t="str">
            <v>L</v>
          </cell>
        </row>
        <row r="2625">
          <cell r="A2625" t="str">
            <v>71170069</v>
          </cell>
          <cell r="B2625" t="str">
            <v>Tambour commande rouleau carré 2</v>
          </cell>
          <cell r="C2625">
            <v>2</v>
          </cell>
          <cell r="D2625" t="str">
            <v>L</v>
          </cell>
        </row>
        <row r="2626">
          <cell r="A2626" t="str">
            <v>91500122</v>
          </cell>
          <cell r="B2626" t="str">
            <v>Tambour de renvoie bande d'aplatissement</v>
          </cell>
          <cell r="C2626">
            <v>0</v>
          </cell>
          <cell r="D2626" t="str">
            <v>L</v>
          </cell>
        </row>
        <row r="2627">
          <cell r="A2627" t="str">
            <v>60340013</v>
          </cell>
          <cell r="B2627" t="str">
            <v>REGULATEUR FILTRE+ LUBRIFICATEUR FRL</v>
          </cell>
          <cell r="C2627">
            <v>1</v>
          </cell>
          <cell r="D2627" t="str">
            <v>L</v>
          </cell>
        </row>
        <row r="2628">
          <cell r="A2628" t="str">
            <v>45400043</v>
          </cell>
          <cell r="B2628" t="str">
            <v>CALCIUM SULFATE GRANULÉS ANHYDRE DÉSSICA</v>
          </cell>
          <cell r="C2628">
            <v>0</v>
          </cell>
          <cell r="D2628" t="str">
            <v>L</v>
          </cell>
        </row>
        <row r="2629">
          <cell r="A2629" t="str">
            <v>87210080</v>
          </cell>
          <cell r="B2629" t="str">
            <v>Goupille Red broyeur cru M64</v>
          </cell>
          <cell r="C2629">
            <v>0</v>
          </cell>
          <cell r="D2629" t="str">
            <v>L</v>
          </cell>
        </row>
        <row r="2630">
          <cell r="A2630" t="str">
            <v>54070006</v>
          </cell>
          <cell r="B2630" t="str">
            <v>TRANSFORMATOR DE CURENT  100/1A S11-100</v>
          </cell>
          <cell r="C2630">
            <v>0</v>
          </cell>
          <cell r="D2630" t="str">
            <v>L</v>
          </cell>
        </row>
        <row r="2631">
          <cell r="A2631" t="str">
            <v>78610201</v>
          </cell>
          <cell r="B2631" t="str">
            <v>Verin PLS 32  A 50  Pmax= 10 bars  JOUCO</v>
          </cell>
          <cell r="C2631">
            <v>0</v>
          </cell>
          <cell r="D2631" t="str">
            <v>L</v>
          </cell>
        </row>
        <row r="2632">
          <cell r="A2632" t="str">
            <v>67450044</v>
          </cell>
          <cell r="B2632" t="str">
            <v>Element elast  accouplement Rotex 90</v>
          </cell>
          <cell r="C2632">
            <v>0</v>
          </cell>
          <cell r="D2632" t="str">
            <v>L</v>
          </cell>
        </row>
        <row r="2633">
          <cell r="A2633" t="str">
            <v>53510001</v>
          </cell>
          <cell r="B2633" t="str">
            <v>SITOP DC-USV-MODULE 6EP19312EC21</v>
          </cell>
          <cell r="C2633">
            <v>0</v>
          </cell>
          <cell r="D2633" t="str">
            <v>L</v>
          </cell>
        </row>
        <row r="2634">
          <cell r="A2634" t="str">
            <v>45800011</v>
          </cell>
          <cell r="B2634" t="str">
            <v>BARRIERE LUMINEUSE R TYPE SMR 6302 SGT3</v>
          </cell>
          <cell r="C2634">
            <v>0</v>
          </cell>
          <cell r="D2634" t="str">
            <v>L</v>
          </cell>
        </row>
        <row r="2635">
          <cell r="A2635" t="str">
            <v>45800154</v>
          </cell>
          <cell r="B2635" t="str">
            <v>SORTIE NUMERIQUE 6ES7 132-4BD02-0AA0</v>
          </cell>
          <cell r="C2635">
            <v>0</v>
          </cell>
          <cell r="D2635" t="str">
            <v>L</v>
          </cell>
        </row>
        <row r="2636">
          <cell r="A2636" t="str">
            <v>67370139</v>
          </cell>
          <cell r="B2636" t="str">
            <v>Accouplement Rotex 38- ales 30/28</v>
          </cell>
          <cell r="C2636">
            <v>0</v>
          </cell>
          <cell r="D2636" t="str">
            <v>L</v>
          </cell>
        </row>
        <row r="2637">
          <cell r="A2637" t="str">
            <v>20040007</v>
          </cell>
          <cell r="B2637" t="str">
            <v>TOLE ACIER ORDINAIRE  EP 8MM 1000X2000</v>
          </cell>
          <cell r="C2637">
            <v>5</v>
          </cell>
          <cell r="D2637" t="str">
            <v>M</v>
          </cell>
        </row>
        <row r="2638">
          <cell r="A2638" t="str">
            <v>39260001</v>
          </cell>
          <cell r="B2638" t="str">
            <v>PAPIER FEUTRE 1500X1000X6MM</v>
          </cell>
          <cell r="C2638">
            <v>2</v>
          </cell>
          <cell r="D2638" t="str">
            <v>L</v>
          </cell>
        </row>
        <row r="2639">
          <cell r="A2639" t="str">
            <v>71170075</v>
          </cell>
          <cell r="B2639" t="str">
            <v>Axe commande pour bande n°2 R1111</v>
          </cell>
          <cell r="C2639">
            <v>0</v>
          </cell>
          <cell r="D2639" t="str">
            <v>L</v>
          </cell>
        </row>
        <row r="2640">
          <cell r="A2640" t="str">
            <v>71170087</v>
          </cell>
          <cell r="B2640" t="str">
            <v>Axe tambour de commande R2114</v>
          </cell>
          <cell r="C2640">
            <v>1</v>
          </cell>
          <cell r="D2640" t="str">
            <v>L</v>
          </cell>
        </row>
        <row r="2641">
          <cell r="A2641" t="str">
            <v>76210015</v>
          </cell>
          <cell r="B2641" t="str">
            <v>Rouleaux guidage bakelit droit</v>
          </cell>
          <cell r="C2641">
            <v>1</v>
          </cell>
          <cell r="D2641" t="str">
            <v>L</v>
          </cell>
        </row>
        <row r="2642">
          <cell r="A2642" t="str">
            <v>59310068</v>
          </cell>
          <cell r="B2642" t="str">
            <v>Pressostat XMLA160D1S11</v>
          </cell>
          <cell r="C2642">
            <v>0</v>
          </cell>
          <cell r="D2642" t="str">
            <v>L</v>
          </cell>
        </row>
        <row r="2643">
          <cell r="A2643" t="str">
            <v>45800266</v>
          </cell>
          <cell r="B2643" t="str">
            <v>Fixation valve etancheité 2081608660</v>
          </cell>
          <cell r="C2643">
            <v>0</v>
          </cell>
          <cell r="D2643" t="str">
            <v>L</v>
          </cell>
        </row>
        <row r="2644">
          <cell r="A2644" t="str">
            <v>91160003</v>
          </cell>
          <cell r="B2644" t="str">
            <v>CAOUTCHOUC DE COUVERTURE 650212D</v>
          </cell>
          <cell r="C2644">
            <v>0</v>
          </cell>
          <cell r="D2644" t="str">
            <v>L</v>
          </cell>
        </row>
        <row r="2645">
          <cell r="A2645" t="str">
            <v>91300006</v>
          </cell>
          <cell r="B2645" t="str">
            <v>PLAQUE D'USURE 650886D</v>
          </cell>
          <cell r="C2645">
            <v>0</v>
          </cell>
          <cell r="D2645" t="str">
            <v>L</v>
          </cell>
        </row>
        <row r="2646">
          <cell r="A2646" t="str">
            <v>73010005</v>
          </cell>
          <cell r="B2646" t="str">
            <v>CARTOUCHE FILTRE SECU DIAM 270*215 LG335</v>
          </cell>
          <cell r="C2646">
            <v>1</v>
          </cell>
          <cell r="D2646" t="str">
            <v>L</v>
          </cell>
        </row>
        <row r="2647">
          <cell r="A2647" t="str">
            <v>20060001</v>
          </cell>
          <cell r="B2647" t="str">
            <v>TOLE INOX 304-1000x2000 EP1MM</v>
          </cell>
          <cell r="C2647">
            <v>1</v>
          </cell>
          <cell r="D2647" t="str">
            <v>L</v>
          </cell>
        </row>
        <row r="2648">
          <cell r="A2648" t="str">
            <v>53200223</v>
          </cell>
          <cell r="B2648" t="str">
            <v>fusibles 170M6812D 800 A 690 A</v>
          </cell>
          <cell r="C2648">
            <v>0</v>
          </cell>
          <cell r="D2648" t="str">
            <v>L</v>
          </cell>
        </row>
        <row r="2649">
          <cell r="A2649" t="str">
            <v>67370090</v>
          </cell>
          <cell r="B2649" t="str">
            <v>Accoup N-eupex B95 Ø38H7/38H7</v>
          </cell>
          <cell r="C2649">
            <v>0</v>
          </cell>
          <cell r="D2649" t="str">
            <v>L</v>
          </cell>
        </row>
        <row r="2650">
          <cell r="A2650" t="str">
            <v>14030019</v>
          </cell>
          <cell r="B2650" t="str">
            <v>Blindage goulotte chute broyeur cru R 22</v>
          </cell>
          <cell r="C2650">
            <v>1</v>
          </cell>
          <cell r="D2650" t="str">
            <v>L</v>
          </cell>
        </row>
        <row r="2651">
          <cell r="A2651" t="str">
            <v>45800158</v>
          </cell>
          <cell r="B2651" t="str">
            <v>SOUPAPE D'ETRANGLEMENT DN 15G (POLAB)</v>
          </cell>
          <cell r="C2651">
            <v>2</v>
          </cell>
          <cell r="D2651" t="str">
            <v>L</v>
          </cell>
        </row>
        <row r="2652">
          <cell r="A2652" t="str">
            <v>53130139</v>
          </cell>
          <cell r="B2652" t="str">
            <v>CONTCATEUR  3P LC1D80</v>
          </cell>
          <cell r="C2652">
            <v>1</v>
          </cell>
          <cell r="D2652" t="str">
            <v>L</v>
          </cell>
        </row>
        <row r="2653">
          <cell r="A2653" t="str">
            <v>65050204</v>
          </cell>
          <cell r="B2653" t="str">
            <v>RLT a billes 6319 C3</v>
          </cell>
          <cell r="C2653">
            <v>1</v>
          </cell>
          <cell r="D2653" t="str">
            <v>L</v>
          </cell>
        </row>
        <row r="2654">
          <cell r="A2654" t="str">
            <v>59420019</v>
          </cell>
          <cell r="B2654" t="str">
            <v>DISTRIBUTEURS  NUMATICS L22BB4520G00040</v>
          </cell>
          <cell r="C2654">
            <v>0</v>
          </cell>
          <cell r="D2654" t="str">
            <v>L</v>
          </cell>
        </row>
        <row r="2655">
          <cell r="A2655" t="str">
            <v>76340059</v>
          </cell>
          <cell r="B2655" t="str">
            <v>Joint torique 305x5 MULTIKOR 50</v>
          </cell>
          <cell r="C2655">
            <v>0</v>
          </cell>
          <cell r="D2655" t="str">
            <v>L</v>
          </cell>
        </row>
        <row r="2656">
          <cell r="A2656" t="str">
            <v>91100010</v>
          </cell>
          <cell r="B2656" t="str">
            <v>BLOC PNEUMATIQUE VENTOMATIC 543140D</v>
          </cell>
          <cell r="C2656">
            <v>0</v>
          </cell>
          <cell r="D2656" t="str">
            <v>L</v>
          </cell>
        </row>
        <row r="2657">
          <cell r="A2657" t="str">
            <v>23280058</v>
          </cell>
          <cell r="B2657" t="str">
            <v>Membrane principale pour vanne Q1118</v>
          </cell>
          <cell r="C2657">
            <v>0</v>
          </cell>
          <cell r="D2657" t="str">
            <v>L</v>
          </cell>
        </row>
        <row r="2658">
          <cell r="A2658" t="str">
            <v>78610111</v>
          </cell>
          <cell r="B2658" t="str">
            <v>VERIN PID S040 MC 0100 B201215 R:640466Z</v>
          </cell>
          <cell r="C2658">
            <v>10</v>
          </cell>
          <cell r="D2658" t="str">
            <v>H</v>
          </cell>
        </row>
        <row r="2659">
          <cell r="A2659" t="str">
            <v>72250264</v>
          </cell>
          <cell r="B2659" t="str">
            <v>SHOE LINING MCFP 9204703600 CAT 7T</v>
          </cell>
          <cell r="C2659">
            <v>0</v>
          </cell>
          <cell r="D2659" t="str">
            <v>L</v>
          </cell>
        </row>
        <row r="2660">
          <cell r="A2660" t="str">
            <v>54510042</v>
          </cell>
          <cell r="B2660" t="str">
            <v>OUTPUT FILTAR RESISTOR UXP 600 R64650149</v>
          </cell>
          <cell r="C2660">
            <v>0</v>
          </cell>
          <cell r="D2660" t="str">
            <v>L</v>
          </cell>
        </row>
        <row r="2661">
          <cell r="A2661" t="str">
            <v>91130076</v>
          </cell>
          <cell r="B2661" t="str">
            <v>Contre articulation applicateur R1109</v>
          </cell>
          <cell r="C2661">
            <v>1</v>
          </cell>
          <cell r="D2661" t="str">
            <v>L</v>
          </cell>
        </row>
        <row r="2662">
          <cell r="A2662" t="str">
            <v>78610124</v>
          </cell>
          <cell r="B2662" t="str">
            <v>VERIN 241Z25B040XP M.WORK ref:641802D</v>
          </cell>
          <cell r="C2662">
            <v>6</v>
          </cell>
          <cell r="D2662" t="str">
            <v>H</v>
          </cell>
        </row>
        <row r="2663">
          <cell r="A2663" t="str">
            <v>65040002</v>
          </cell>
          <cell r="B2663" t="str">
            <v>RLT a rotule 22218</v>
          </cell>
          <cell r="C2663">
            <v>1</v>
          </cell>
          <cell r="D2663" t="str">
            <v>L</v>
          </cell>
        </row>
        <row r="2664">
          <cell r="A2664" t="str">
            <v>87310021</v>
          </cell>
          <cell r="B2664" t="str">
            <v>Vanne à clapet (injecteur à silo)  GN-15</v>
          </cell>
          <cell r="C2664">
            <v>0</v>
          </cell>
          <cell r="D2664" t="str">
            <v>L</v>
          </cell>
        </row>
        <row r="2665">
          <cell r="A2665" t="str">
            <v>20020001</v>
          </cell>
          <cell r="B2665" t="str">
            <v>POUTRELLE LONG 6M HEB :100</v>
          </cell>
          <cell r="C2665">
            <v>1</v>
          </cell>
          <cell r="D2665" t="str">
            <v>L</v>
          </cell>
        </row>
        <row r="2666">
          <cell r="A2666" t="str">
            <v>23280037</v>
          </cell>
          <cell r="B2666" t="str">
            <v>Vanne papillon d'eau DN 200 à 8 trous</v>
          </cell>
          <cell r="C2666">
            <v>0</v>
          </cell>
          <cell r="D2666" t="str">
            <v>L</v>
          </cell>
        </row>
        <row r="2667">
          <cell r="A2667" t="str">
            <v>67110013</v>
          </cell>
          <cell r="B2667" t="str">
            <v>parahuile 270x240x15/14viton</v>
          </cell>
          <cell r="C2667">
            <v>0</v>
          </cell>
          <cell r="D2667" t="str">
            <v>L</v>
          </cell>
        </row>
        <row r="2668">
          <cell r="A2668" t="str">
            <v>59060029</v>
          </cell>
          <cell r="B2668" t="str">
            <v>DETECTEUR * OGS500</v>
          </cell>
          <cell r="C2668">
            <v>1</v>
          </cell>
          <cell r="D2668" t="str">
            <v>L</v>
          </cell>
        </row>
        <row r="2669">
          <cell r="A2669" t="str">
            <v>81020005</v>
          </cell>
          <cell r="B2669" t="str">
            <v>soupape pompe à vide n°: 53750010700</v>
          </cell>
          <cell r="C2669">
            <v>0</v>
          </cell>
          <cell r="D2669" t="str">
            <v>L</v>
          </cell>
        </row>
        <row r="2670">
          <cell r="A2670" t="str">
            <v>87310066</v>
          </cell>
          <cell r="B2670" t="str">
            <v>Air Filter Cartridge. Reference: 1335537</v>
          </cell>
          <cell r="C2670">
            <v>0</v>
          </cell>
          <cell r="D2670" t="str">
            <v>L</v>
          </cell>
        </row>
        <row r="2671">
          <cell r="A2671" t="str">
            <v>67450041</v>
          </cell>
          <cell r="B2671" t="str">
            <v>Element elast  accouplement N-Eupex A440</v>
          </cell>
          <cell r="C2671">
            <v>0</v>
          </cell>
          <cell r="D2671" t="str">
            <v>L</v>
          </cell>
        </row>
        <row r="2672">
          <cell r="A2672" t="str">
            <v>42010256</v>
          </cell>
          <cell r="B2672" t="str">
            <v>Jeu de 3 tarauds  M27 pas 3</v>
          </cell>
          <cell r="C2672">
            <v>0</v>
          </cell>
          <cell r="D2672" t="str">
            <v>L</v>
          </cell>
        </row>
        <row r="2673">
          <cell r="A2673" t="str">
            <v>77050181</v>
          </cell>
          <cell r="B2673" t="str">
            <v>ETANCHÉITÉ POUR VOLET DIM:15 X 25 X 2600</v>
          </cell>
          <cell r="C2673">
            <v>0</v>
          </cell>
          <cell r="D2673" t="str">
            <v>L</v>
          </cell>
        </row>
        <row r="2674">
          <cell r="A2674" t="str">
            <v>79210111</v>
          </cell>
          <cell r="B2674" t="str">
            <v>MANCHETTE SOUPLE K130201</v>
          </cell>
          <cell r="C2674">
            <v>0</v>
          </cell>
          <cell r="D2674" t="str">
            <v>L</v>
          </cell>
        </row>
        <row r="2675">
          <cell r="A2675" t="str">
            <v>45800057</v>
          </cell>
          <cell r="B2675" t="str">
            <v>DEMARREUR DIRECT DS1 X POUR ET 200S</v>
          </cell>
          <cell r="C2675">
            <v>0</v>
          </cell>
          <cell r="D2675" t="str">
            <v>L</v>
          </cell>
        </row>
        <row r="2676">
          <cell r="A2676" t="str">
            <v>73040003</v>
          </cell>
          <cell r="B2676" t="str">
            <v>FILTRE HYDRAULIQUE BOB CAT 1G8878</v>
          </cell>
          <cell r="C2676">
            <v>0</v>
          </cell>
          <cell r="D2676" t="str">
            <v>L</v>
          </cell>
        </row>
        <row r="2677">
          <cell r="A2677" t="str">
            <v>90800012</v>
          </cell>
          <cell r="B2677" t="str">
            <v>KIT KITOINT ÉTANCHEITÉ VERIN CAMERA FOUR</v>
          </cell>
          <cell r="C2677">
            <v>0</v>
          </cell>
          <cell r="D2677" t="str">
            <v>L</v>
          </cell>
        </row>
        <row r="2678">
          <cell r="A2678" t="str">
            <v>88050010</v>
          </cell>
          <cell r="B2678" t="str">
            <v>AXE SPÉCIAL POUR ROTULE ARTICULATION</v>
          </cell>
          <cell r="C2678">
            <v>0</v>
          </cell>
          <cell r="D2678" t="str">
            <v>L</v>
          </cell>
        </row>
        <row r="2679">
          <cell r="A2679" t="str">
            <v>89010067</v>
          </cell>
          <cell r="B2679" t="str">
            <v>INDICATEUR D'ENCRASSEMENT FILTRE S/POS69</v>
          </cell>
          <cell r="C2679">
            <v>0</v>
          </cell>
          <cell r="D2679" t="str">
            <v>L</v>
          </cell>
        </row>
        <row r="2680">
          <cell r="A2680" t="str">
            <v>71170073</v>
          </cell>
          <cell r="B2680" t="str">
            <v>Structure bande écarteur sac</v>
          </cell>
          <cell r="C2680">
            <v>0</v>
          </cell>
          <cell r="D2680" t="str">
            <v>L</v>
          </cell>
        </row>
        <row r="2681">
          <cell r="A2681" t="str">
            <v>78610134</v>
          </cell>
          <cell r="B2681" t="str">
            <v>VERIN PNEUMA  P1D-S032MS-0025 PMAX 10BAR</v>
          </cell>
          <cell r="C2681">
            <v>1</v>
          </cell>
          <cell r="D2681" t="str">
            <v>L</v>
          </cell>
        </row>
        <row r="2682">
          <cell r="A2682" t="str">
            <v>59600144</v>
          </cell>
          <cell r="B2682" t="str">
            <v>ELECTRODISTRIBUT. NVF3-MOH-5/2-K-1/4-EX</v>
          </cell>
          <cell r="C2682">
            <v>1</v>
          </cell>
          <cell r="D2682" t="str">
            <v>L</v>
          </cell>
        </row>
        <row r="2683">
          <cell r="A2683" t="str">
            <v>59040009</v>
          </cell>
          <cell r="B2683" t="str">
            <v>FIN DE COURSE ES 41 WH 2O</v>
          </cell>
          <cell r="C2683">
            <v>0</v>
          </cell>
          <cell r="D2683" t="str">
            <v>L</v>
          </cell>
        </row>
        <row r="2684">
          <cell r="A2684" t="str">
            <v>73010006</v>
          </cell>
          <cell r="B2684" t="str">
            <v>COUDE 90° DN125 5d ACIER DIAM EXT 133*4</v>
          </cell>
          <cell r="C2684">
            <v>1</v>
          </cell>
          <cell r="D2684" t="str">
            <v>L</v>
          </cell>
        </row>
        <row r="2685">
          <cell r="A2685" t="str">
            <v>91130084</v>
          </cell>
          <cell r="B2685" t="str">
            <v>Bloc 542440D rep 5</v>
          </cell>
          <cell r="C2685">
            <v>1</v>
          </cell>
          <cell r="D2685" t="str">
            <v>L</v>
          </cell>
        </row>
        <row r="2686">
          <cell r="A2686" t="str">
            <v>55010183</v>
          </cell>
          <cell r="B2686" t="str">
            <v>Mot-2,2kw3000trHaxe90B3</v>
          </cell>
          <cell r="C2686">
            <v>0</v>
          </cell>
          <cell r="D2686" t="str">
            <v>L</v>
          </cell>
        </row>
        <row r="2687">
          <cell r="A2687" t="str">
            <v>45800201</v>
          </cell>
          <cell r="B2687" t="str">
            <v>Tuyau d'aspiration, paquet de services d</v>
          </cell>
          <cell r="C2687">
            <v>2</v>
          </cell>
          <cell r="D2687" t="str">
            <v>L</v>
          </cell>
        </row>
        <row r="2688">
          <cell r="A2688" t="str">
            <v>91130049</v>
          </cell>
          <cell r="B2688" t="str">
            <v>Ecrou à encoche 543317D Rep 9</v>
          </cell>
          <cell r="C2688">
            <v>0</v>
          </cell>
          <cell r="D2688" t="str">
            <v>L</v>
          </cell>
        </row>
        <row r="2689">
          <cell r="A2689" t="str">
            <v>54510019</v>
          </cell>
          <cell r="B2689" t="str">
            <v>FUSE 170 M3818D AR 350A/660V 10028582</v>
          </cell>
          <cell r="C2689">
            <v>0</v>
          </cell>
          <cell r="D2689" t="str">
            <v>L</v>
          </cell>
        </row>
        <row r="2690">
          <cell r="A2690" t="str">
            <v>91300004</v>
          </cell>
          <cell r="B2690" t="str">
            <v>"REDUCTEUR  PRESSION-630935Z G1/4""8b FR</v>
          </cell>
          <cell r="C2690">
            <v>0</v>
          </cell>
          <cell r="D2690" t="str">
            <v>L</v>
          </cell>
        </row>
        <row r="2691">
          <cell r="A2691" t="str">
            <v>88050011</v>
          </cell>
          <cell r="B2691" t="str">
            <v>TUBE DE PROTECTION BRAS TENDEUR S12.04</v>
          </cell>
          <cell r="C2691">
            <v>0</v>
          </cell>
          <cell r="D2691" t="str">
            <v>L</v>
          </cell>
        </row>
        <row r="2692">
          <cell r="A2692" t="str">
            <v>81620010</v>
          </cell>
          <cell r="B2692" t="str">
            <v>VANNE D'ARRÊT ref 762/0011 0,5E02 C11,04</v>
          </cell>
          <cell r="C2692">
            <v>0</v>
          </cell>
          <cell r="D2692" t="str">
            <v>L</v>
          </cell>
        </row>
        <row r="2693">
          <cell r="A2693" t="str">
            <v>87240020</v>
          </cell>
          <cell r="B2693" t="str">
            <v>VANNE DE CONTRÔLE 759 6316.07.04</v>
          </cell>
          <cell r="C2693">
            <v>0</v>
          </cell>
          <cell r="D2693" t="str">
            <v>L</v>
          </cell>
        </row>
        <row r="2694">
          <cell r="A2694" t="str">
            <v>81020011</v>
          </cell>
          <cell r="B2694" t="str">
            <v>Refroidisseur 960201 54200 pos.335 Pompe</v>
          </cell>
          <cell r="C2694">
            <v>0</v>
          </cell>
          <cell r="D2694" t="str">
            <v>L</v>
          </cell>
        </row>
        <row r="2695">
          <cell r="A2695" t="str">
            <v>45800018</v>
          </cell>
          <cell r="B2695" t="str">
            <v>BROSSE RONDE DOUBLE</v>
          </cell>
          <cell r="C2695">
            <v>1</v>
          </cell>
          <cell r="D2695" t="str">
            <v>L</v>
          </cell>
        </row>
        <row r="2696">
          <cell r="A2696" t="str">
            <v>45800193</v>
          </cell>
          <cell r="B2696" t="str">
            <v>Couvercle complet 2080179735</v>
          </cell>
          <cell r="C2696">
            <v>1</v>
          </cell>
          <cell r="D2696" t="str">
            <v>L</v>
          </cell>
        </row>
        <row r="2697">
          <cell r="A2697" t="str">
            <v>60530066</v>
          </cell>
          <cell r="B2697" t="str">
            <v>O’ Rings FE2 set (joint torique)</v>
          </cell>
          <cell r="C2697">
            <v>0</v>
          </cell>
          <cell r="D2697" t="str">
            <v>L</v>
          </cell>
        </row>
        <row r="2698">
          <cell r="A2698" t="str">
            <v>54710001</v>
          </cell>
          <cell r="B2698" t="str">
            <v>RESISTANCE DE FREINAGE 100 OHM, P=600W</v>
          </cell>
          <cell r="C2698">
            <v>0</v>
          </cell>
          <cell r="D2698" t="str">
            <v>L</v>
          </cell>
        </row>
        <row r="2699">
          <cell r="A2699" t="str">
            <v>65200160</v>
          </cell>
          <cell r="B2699" t="str">
            <v>Palier SNI 520-617 HFB</v>
          </cell>
          <cell r="C2699">
            <v>0</v>
          </cell>
          <cell r="D2699" t="str">
            <v>L</v>
          </cell>
        </row>
        <row r="2700">
          <cell r="A2700" t="str">
            <v>54070003</v>
          </cell>
          <cell r="B2700" t="str">
            <v>TRANSFORMATOR DE CURENT 60/1A S12-60</v>
          </cell>
          <cell r="C2700">
            <v>0</v>
          </cell>
          <cell r="D2700" t="str">
            <v>L</v>
          </cell>
        </row>
        <row r="2701">
          <cell r="A2701" t="str">
            <v>54070001</v>
          </cell>
          <cell r="B2701" t="str">
            <v>TRANSFORMATOR DE CURENT 40/1A S12-40</v>
          </cell>
          <cell r="C2701">
            <v>0</v>
          </cell>
          <cell r="D2701" t="str">
            <v>L</v>
          </cell>
        </row>
        <row r="2702">
          <cell r="A2702" t="str">
            <v>54070002</v>
          </cell>
          <cell r="B2702" t="str">
            <v>TRANSFORMATOR DE CURENT 50/1A S12-50</v>
          </cell>
          <cell r="C2702">
            <v>0</v>
          </cell>
          <cell r="D2702" t="str">
            <v>L</v>
          </cell>
        </row>
        <row r="2703">
          <cell r="A2703" t="str">
            <v>60040024</v>
          </cell>
          <cell r="B2703" t="str">
            <v>PIECE DE PRESSION RT68. X681155.07</v>
          </cell>
          <cell r="C2703">
            <v>0</v>
          </cell>
          <cell r="D2703" t="str">
            <v>L</v>
          </cell>
        </row>
        <row r="2704">
          <cell r="A2704" t="str">
            <v>91100351</v>
          </cell>
          <cell r="B2704" t="str">
            <v>VERIN PNEUMATIQUE P1D-S032MC-0050</v>
          </cell>
          <cell r="C2704">
            <v>0</v>
          </cell>
          <cell r="D2704" t="str">
            <v>L</v>
          </cell>
        </row>
        <row r="2705">
          <cell r="A2705" t="str">
            <v>59310026</v>
          </cell>
          <cell r="B2705" t="str">
            <v>PRESSOSTAT REFRIGI.BASSE KP1 060 DANFOSS</v>
          </cell>
          <cell r="C2705">
            <v>0</v>
          </cell>
          <cell r="D2705" t="str">
            <v>L</v>
          </cell>
        </row>
        <row r="2706">
          <cell r="A2706" t="str">
            <v>45800151</v>
          </cell>
          <cell r="B2706" t="str">
            <v>ROUE À COURROIE DENTÉE  HTD P16 3M 09 6F</v>
          </cell>
          <cell r="C2706">
            <v>0</v>
          </cell>
          <cell r="D2706" t="str">
            <v>L</v>
          </cell>
        </row>
        <row r="2707">
          <cell r="A2707" t="str">
            <v>71240064</v>
          </cell>
          <cell r="B2707" t="str">
            <v>ROULEAU REF 820588D</v>
          </cell>
          <cell r="C2707">
            <v>1</v>
          </cell>
          <cell r="D2707" t="str">
            <v>L</v>
          </cell>
        </row>
        <row r="2708">
          <cell r="A2708" t="str">
            <v>66220019</v>
          </cell>
          <cell r="B2708" t="str">
            <v>POULIE CRANTEE B29-14N-55 refVen 701860D</v>
          </cell>
          <cell r="C2708">
            <v>0</v>
          </cell>
          <cell r="D2708" t="str">
            <v>L</v>
          </cell>
        </row>
        <row r="2709">
          <cell r="A2709" t="str">
            <v>43200022</v>
          </cell>
          <cell r="B2709" t="str">
            <v>BAGUETTE DE SOUDURE DIAM.4MM-E310-16AWS</v>
          </cell>
          <cell r="C2709">
            <v>1</v>
          </cell>
          <cell r="D2709" t="str">
            <v>L</v>
          </cell>
        </row>
        <row r="2710">
          <cell r="A2710" t="str">
            <v>54070004</v>
          </cell>
          <cell r="B2710" t="str">
            <v>TRANSFORMATOR DE CURENT 75/1A S12-75</v>
          </cell>
          <cell r="C2710">
            <v>0</v>
          </cell>
          <cell r="D2710" t="str">
            <v>L</v>
          </cell>
        </row>
        <row r="2711">
          <cell r="A2711" t="str">
            <v>42010029</v>
          </cell>
          <cell r="B2711" t="str">
            <v>PIED A COULISSE 25mm NUMERIQUE</v>
          </cell>
          <cell r="C2711">
            <v>0</v>
          </cell>
          <cell r="D2711" t="str">
            <v>L</v>
          </cell>
        </row>
        <row r="2712">
          <cell r="A2712" t="str">
            <v>53250222</v>
          </cell>
          <cell r="B2712" t="str">
            <v>Relais thermique LR97D38M7 20-38A</v>
          </cell>
          <cell r="C2712">
            <v>0</v>
          </cell>
          <cell r="D2712" t="str">
            <v>L</v>
          </cell>
        </row>
        <row r="2713">
          <cell r="A2713" t="str">
            <v>53300019</v>
          </cell>
          <cell r="B2713" t="str">
            <v>ARRET D'URGENCE XY2-CH13250/240V/3A</v>
          </cell>
          <cell r="C2713">
            <v>0</v>
          </cell>
          <cell r="D2713" t="str">
            <v>L</v>
          </cell>
        </row>
        <row r="2714">
          <cell r="A2714" t="str">
            <v>55930108</v>
          </cell>
          <cell r="B2714" t="str">
            <v>Ventilateur RITTAL SK 3238.100</v>
          </cell>
          <cell r="C2714">
            <v>0</v>
          </cell>
          <cell r="D2714" t="str">
            <v>L</v>
          </cell>
        </row>
        <row r="2715">
          <cell r="A2715" t="str">
            <v>59060008</v>
          </cell>
          <cell r="B2715" t="str">
            <v>CAPTEURS PHOTOÉLECTRIQUE WS/WE260-F470</v>
          </cell>
          <cell r="C2715">
            <v>0</v>
          </cell>
          <cell r="D2715" t="str">
            <v>L</v>
          </cell>
        </row>
        <row r="2716">
          <cell r="A2716" t="str">
            <v>60520006</v>
          </cell>
          <cell r="B2716" t="str">
            <v>RELAIS PHOENIX CONTACT ELRW3 2I -24VDC</v>
          </cell>
          <cell r="C2716">
            <v>0</v>
          </cell>
          <cell r="D2716" t="str">
            <v>L</v>
          </cell>
        </row>
        <row r="2717">
          <cell r="A2717" t="str">
            <v>91300217</v>
          </cell>
          <cell r="B2717" t="str">
            <v>pignon 1 échangeur K1309</v>
          </cell>
          <cell r="C2717">
            <v>0</v>
          </cell>
          <cell r="D2717" t="str">
            <v>L</v>
          </cell>
        </row>
        <row r="2718">
          <cell r="A2718" t="str">
            <v>59600143</v>
          </cell>
          <cell r="B2718" t="str">
            <v>Distributeur Réf : MS6-EE-1/2-V24</v>
          </cell>
          <cell r="C2718">
            <v>0</v>
          </cell>
          <cell r="D2718" t="str">
            <v>L</v>
          </cell>
        </row>
        <row r="2719">
          <cell r="A2719" t="str">
            <v>65040042</v>
          </cell>
          <cell r="B2719" t="str">
            <v>RLT a rotule 22216 CC/W33</v>
          </cell>
          <cell r="C2719">
            <v>4</v>
          </cell>
          <cell r="D2719" t="str">
            <v>M</v>
          </cell>
        </row>
        <row r="2720">
          <cell r="A2720" t="str">
            <v>45300010</v>
          </cell>
          <cell r="B2720" t="str">
            <v>CHAUFFE BALLON</v>
          </cell>
          <cell r="C2720">
            <v>0</v>
          </cell>
          <cell r="D2720" t="str">
            <v>L</v>
          </cell>
        </row>
        <row r="2721">
          <cell r="A2721" t="str">
            <v>65200155</v>
          </cell>
          <cell r="B2721" t="str">
            <v>Palier  SNL 520-617 SKF</v>
          </cell>
          <cell r="C2721">
            <v>0</v>
          </cell>
          <cell r="D2721" t="str">
            <v>L</v>
          </cell>
        </row>
        <row r="2722">
          <cell r="A2722" t="str">
            <v>76050001</v>
          </cell>
          <cell r="B2722" t="str">
            <v>PALE 1600x80/15  SAS À CONCASSES E11.21</v>
          </cell>
          <cell r="C2722">
            <v>1</v>
          </cell>
          <cell r="D2722" t="str">
            <v>L</v>
          </cell>
        </row>
        <row r="2723">
          <cell r="A2723" t="str">
            <v>47100002</v>
          </cell>
          <cell r="B2723" t="str">
            <v>Feuille en IPALENE Ep6mm,1000mm/2000mm</v>
          </cell>
          <cell r="C2723">
            <v>3</v>
          </cell>
          <cell r="D2723" t="str">
            <v>M</v>
          </cell>
        </row>
        <row r="2724">
          <cell r="A2724" t="str">
            <v>53250198</v>
          </cell>
          <cell r="B2724" t="str">
            <v>RELAIS FAUTE PHASE ET TEN* K8AB-PM2</v>
          </cell>
          <cell r="C2724">
            <v>0</v>
          </cell>
          <cell r="D2724" t="str">
            <v>L</v>
          </cell>
        </row>
        <row r="2725">
          <cell r="A2725" t="str">
            <v>65200156</v>
          </cell>
          <cell r="B2725" t="str">
            <v>Palier SNL 516-613 SKF</v>
          </cell>
          <cell r="C2725">
            <v>0</v>
          </cell>
          <cell r="D2725" t="str">
            <v>L</v>
          </cell>
        </row>
        <row r="2726">
          <cell r="A2726" t="str">
            <v>53550024</v>
          </cell>
          <cell r="B2726" t="str">
            <v>PLOTS D'EMROCHAGE AD3</v>
          </cell>
          <cell r="C2726">
            <v>0</v>
          </cell>
          <cell r="D2726" t="str">
            <v>L</v>
          </cell>
        </row>
        <row r="2727">
          <cell r="A2727" t="str">
            <v>54070017</v>
          </cell>
          <cell r="B2727" t="str">
            <v>TRANSFORMATOR DE CURENT 125/1A S11-125</v>
          </cell>
          <cell r="C2727">
            <v>0</v>
          </cell>
          <cell r="D2727" t="str">
            <v>L</v>
          </cell>
        </row>
        <row r="2728">
          <cell r="A2728" t="str">
            <v>87220019</v>
          </cell>
          <cell r="B2728" t="str">
            <v>BOULONS  HM64 PAS:6 LS-TETE:455/170 C8.8</v>
          </cell>
          <cell r="C2728">
            <v>0</v>
          </cell>
          <cell r="D2728" t="str">
            <v>L</v>
          </cell>
        </row>
        <row r="2729">
          <cell r="A2729" t="str">
            <v>23010037</v>
          </cell>
          <cell r="B2729" t="str">
            <v>tube acier Diam160</v>
          </cell>
          <cell r="C2729">
            <v>1</v>
          </cell>
          <cell r="D2729" t="str">
            <v>L</v>
          </cell>
        </row>
        <row r="2730">
          <cell r="A2730" t="str">
            <v>59600040</v>
          </cell>
          <cell r="B2730" t="str">
            <v>ELECTROVANNE 24 V DC</v>
          </cell>
          <cell r="C2730">
            <v>0</v>
          </cell>
          <cell r="D2730" t="str">
            <v>L</v>
          </cell>
        </row>
        <row r="2731">
          <cell r="A2731" t="str">
            <v>81850005</v>
          </cell>
          <cell r="B2731" t="str">
            <v>FLEXIBLE HP 2110</v>
          </cell>
          <cell r="C2731">
            <v>0</v>
          </cell>
          <cell r="D2731" t="str">
            <v>L</v>
          </cell>
        </row>
        <row r="2732">
          <cell r="A2732" t="str">
            <v>20040003</v>
          </cell>
          <cell r="B2732" t="str">
            <v>TOLE ACIER  ORDIANIRE EP 4MM 3MX 1.5M</v>
          </cell>
          <cell r="C2732">
            <v>4</v>
          </cell>
          <cell r="D2732" t="str">
            <v>M</v>
          </cell>
        </row>
        <row r="2733">
          <cell r="A2733" t="str">
            <v>45800241</v>
          </cell>
          <cell r="B2733" t="str">
            <v>Cartouche filtrante 1920179439</v>
          </cell>
          <cell r="C2733">
            <v>1</v>
          </cell>
          <cell r="D2733" t="str">
            <v>L</v>
          </cell>
        </row>
        <row r="2734">
          <cell r="A2734" t="str">
            <v>60530060</v>
          </cell>
          <cell r="B2734" t="str">
            <v>Filtres en fibre de verre(100 pcs./Pack)</v>
          </cell>
          <cell r="C2734">
            <v>0</v>
          </cell>
          <cell r="D2734" t="str">
            <v>L</v>
          </cell>
        </row>
        <row r="2735">
          <cell r="A2735" t="str">
            <v>79050019</v>
          </cell>
          <cell r="B2735" t="str">
            <v>Moyeu kit Q1-T2x2-3/16 U 1 230,09 230,09</v>
          </cell>
          <cell r="C2735">
            <v>0</v>
          </cell>
          <cell r="D2735" t="str">
            <v>L</v>
          </cell>
        </row>
        <row r="2736">
          <cell r="A2736" t="str">
            <v>79210112</v>
          </cell>
          <cell r="B2736" t="str">
            <v>MANCHETTE SOUPLE K130202</v>
          </cell>
          <cell r="C2736">
            <v>0</v>
          </cell>
          <cell r="D2736" t="str">
            <v>L</v>
          </cell>
        </row>
        <row r="2737">
          <cell r="A2737" t="str">
            <v>53530040</v>
          </cell>
          <cell r="B2737" t="str">
            <v>coffret 1200/800/300</v>
          </cell>
          <cell r="C2737">
            <v>0</v>
          </cell>
          <cell r="D2737" t="str">
            <v>L</v>
          </cell>
        </row>
        <row r="2738">
          <cell r="A2738" t="str">
            <v>54220012</v>
          </cell>
          <cell r="B2738" t="str">
            <v>CARTE MESURE SURVEILLANCE  REF 1095i1113</v>
          </cell>
          <cell r="C2738">
            <v>0</v>
          </cell>
          <cell r="D2738" t="str">
            <v>L</v>
          </cell>
        </row>
        <row r="2739">
          <cell r="A2739" t="str">
            <v>54070005</v>
          </cell>
          <cell r="B2739" t="str">
            <v>TRANSFORMATOR DE CURENT 100/1A S12-100</v>
          </cell>
          <cell r="C2739">
            <v>0</v>
          </cell>
          <cell r="D2739" t="str">
            <v>L</v>
          </cell>
        </row>
        <row r="2740">
          <cell r="A2740" t="str">
            <v>54070007</v>
          </cell>
          <cell r="B2740" t="str">
            <v>TRANSFORMATOR DE CURENT 200/1A S12-200</v>
          </cell>
          <cell r="C2740">
            <v>0</v>
          </cell>
          <cell r="D2740" t="str">
            <v>L</v>
          </cell>
        </row>
        <row r="2741">
          <cell r="A2741" t="str">
            <v>54070012</v>
          </cell>
          <cell r="B2741" t="str">
            <v>TRANSFORMATOR DE CURENT  125/1A S12-125</v>
          </cell>
          <cell r="C2741">
            <v>0</v>
          </cell>
          <cell r="D2741" t="str">
            <v>L</v>
          </cell>
        </row>
        <row r="2742">
          <cell r="A2742" t="str">
            <v>65050253</v>
          </cell>
          <cell r="B2742" t="str">
            <v>Rlt 1217 k</v>
          </cell>
          <cell r="C2742">
            <v>1</v>
          </cell>
          <cell r="D2742" t="str">
            <v>L</v>
          </cell>
        </row>
        <row r="2743">
          <cell r="A2743" t="str">
            <v>87240019</v>
          </cell>
          <cell r="B2743" t="str">
            <v>VANNE À BILLE 761 106021</v>
          </cell>
          <cell r="C2743">
            <v>0</v>
          </cell>
          <cell r="D2743" t="str">
            <v>L</v>
          </cell>
        </row>
        <row r="2744">
          <cell r="A2744" t="str">
            <v>60530020</v>
          </cell>
          <cell r="B2744" t="str">
            <v>FILTRE CÉRAMIQUE D'ANALYSEUR PRÉCALCINAT</v>
          </cell>
          <cell r="C2744">
            <v>0</v>
          </cell>
          <cell r="D2744" t="str">
            <v>L</v>
          </cell>
        </row>
        <row r="2745">
          <cell r="A2745" t="str">
            <v>14020004</v>
          </cell>
          <cell r="B2745" t="str">
            <v>PLAQUE.IIEA plan D/AA-363493</v>
          </cell>
          <cell r="C2745">
            <v>0</v>
          </cell>
          <cell r="D2745" t="str">
            <v>L</v>
          </cell>
        </row>
        <row r="2746">
          <cell r="A2746" t="str">
            <v>54510071</v>
          </cell>
          <cell r="B2746" t="str">
            <v>PLUG CONNECTER BOARD DSCB-01C 64887029</v>
          </cell>
          <cell r="C2746">
            <v>0</v>
          </cell>
          <cell r="D2746" t="str">
            <v>L</v>
          </cell>
        </row>
        <row r="2747">
          <cell r="A2747" t="str">
            <v>91300018</v>
          </cell>
          <cell r="B2747" t="str">
            <v>AXE PORTE PALIER INTER TRANSPORTEUR VIS</v>
          </cell>
          <cell r="C2747">
            <v>2</v>
          </cell>
          <cell r="D2747" t="str">
            <v>L</v>
          </cell>
        </row>
        <row r="2748">
          <cell r="A2748" t="str">
            <v>45800145</v>
          </cell>
          <cell r="B2748" t="str">
            <v>RELAIS D'ARRET D'URGENCE 3TK28 25-1BB40</v>
          </cell>
          <cell r="C2748">
            <v>0</v>
          </cell>
          <cell r="D2748" t="str">
            <v>L</v>
          </cell>
        </row>
        <row r="2749">
          <cell r="A2749" t="str">
            <v>91500144</v>
          </cell>
          <cell r="B2749" t="str">
            <v>ROUE 902110120-0254</v>
          </cell>
          <cell r="C2749">
            <v>2</v>
          </cell>
          <cell r="D2749" t="str">
            <v>L</v>
          </cell>
        </row>
        <row r="2750">
          <cell r="A2750" t="str">
            <v>78610182</v>
          </cell>
          <cell r="B2750" t="str">
            <v>pneumatic cylindre for segment centerSMC</v>
          </cell>
          <cell r="C2750">
            <v>1</v>
          </cell>
          <cell r="D2750" t="str">
            <v>L</v>
          </cell>
        </row>
        <row r="2751">
          <cell r="A2751" t="str">
            <v>20020004</v>
          </cell>
          <cell r="B2751" t="str">
            <v>Poutre H120</v>
          </cell>
          <cell r="C2751">
            <v>2</v>
          </cell>
          <cell r="D2751" t="str">
            <v>L</v>
          </cell>
        </row>
        <row r="2752">
          <cell r="A2752" t="str">
            <v>91500138</v>
          </cell>
          <cell r="B2752" t="str">
            <v>Douille LBCR-40-2LS SKF</v>
          </cell>
          <cell r="C2752">
            <v>0</v>
          </cell>
          <cell r="D2752" t="str">
            <v>L</v>
          </cell>
        </row>
        <row r="2753">
          <cell r="A2753" t="str">
            <v>20710003</v>
          </cell>
          <cell r="B2753" t="str">
            <v>BARRE EN TEFLON DIAM 40</v>
          </cell>
          <cell r="C2753">
            <v>0</v>
          </cell>
          <cell r="D2753" t="str">
            <v>L</v>
          </cell>
        </row>
        <row r="2754">
          <cell r="A2754" t="str">
            <v>65130016</v>
          </cell>
          <cell r="B2754" t="str">
            <v>MANCHON DE SERRAGE H3128</v>
          </cell>
          <cell r="C2754">
            <v>2</v>
          </cell>
          <cell r="D2754" t="str">
            <v>L</v>
          </cell>
        </row>
        <row r="2755">
          <cell r="A2755" t="str">
            <v>42200005</v>
          </cell>
          <cell r="B2755" t="str">
            <v>PALAN A CHAINE 1T 3M TARCTEL</v>
          </cell>
          <cell r="C2755">
            <v>0</v>
          </cell>
          <cell r="D2755" t="str">
            <v>L</v>
          </cell>
        </row>
        <row r="2756">
          <cell r="A2756" t="str">
            <v>53130052</v>
          </cell>
          <cell r="B2756" t="str">
            <v>CONTACTEUR LC1D50AP7</v>
          </cell>
          <cell r="C2756">
            <v>2</v>
          </cell>
          <cell r="D2756" t="str">
            <v>L</v>
          </cell>
        </row>
        <row r="2757">
          <cell r="A2757" t="str">
            <v>45800225</v>
          </cell>
          <cell r="B2757" t="str">
            <v>Electrovanne p. manifold MPA 11719150</v>
          </cell>
          <cell r="C2757">
            <v>2</v>
          </cell>
          <cell r="D2757" t="str">
            <v>L</v>
          </cell>
        </row>
        <row r="2758">
          <cell r="A2758" t="str">
            <v>37360012</v>
          </cell>
          <cell r="B2758" t="str">
            <v>Plaques  graphites30x250x700</v>
          </cell>
          <cell r="C2758">
            <v>0</v>
          </cell>
          <cell r="D2758" t="str">
            <v>L</v>
          </cell>
        </row>
        <row r="2759">
          <cell r="A2759" t="str">
            <v>55010169</v>
          </cell>
          <cell r="B2759" t="str">
            <v>Mot-4kw3000trHaxe112B3</v>
          </cell>
          <cell r="C2759">
            <v>0</v>
          </cell>
          <cell r="D2759" t="str">
            <v>L</v>
          </cell>
        </row>
        <row r="2760">
          <cell r="A2760" t="str">
            <v>55140001</v>
          </cell>
          <cell r="B2760" t="str">
            <v>MOT.4kw/2920tr/M2QA 112 M2A2/B3</v>
          </cell>
          <cell r="C2760">
            <v>0</v>
          </cell>
          <cell r="D2760" t="str">
            <v>L</v>
          </cell>
        </row>
        <row r="2761">
          <cell r="A2761" t="str">
            <v>89010118</v>
          </cell>
          <cell r="B2761" t="str">
            <v>SYSTEME À RESSORT HORIZONTAL  REPÉ:1.7,2</v>
          </cell>
          <cell r="C2761">
            <v>0</v>
          </cell>
          <cell r="D2761" t="str">
            <v>L</v>
          </cell>
        </row>
        <row r="2762">
          <cell r="A2762" t="str">
            <v>59030035</v>
          </cell>
          <cell r="B2762" t="str">
            <v>CONTROLE  DE ROTATION XSAV 12801</v>
          </cell>
          <cell r="C2762">
            <v>0</v>
          </cell>
          <cell r="D2762" t="str">
            <v>L</v>
          </cell>
        </row>
        <row r="2763">
          <cell r="A2763" t="str">
            <v>45800029</v>
          </cell>
          <cell r="B2763" t="str">
            <v>CAPTEUR PRESION SDE1-D10-G2-H18-C-P2-M8</v>
          </cell>
          <cell r="C2763">
            <v>0</v>
          </cell>
          <cell r="D2763" t="str">
            <v>L</v>
          </cell>
        </row>
        <row r="2764">
          <cell r="A2764" t="str">
            <v>87220021</v>
          </cell>
          <cell r="B2764" t="str">
            <v>GOUJON M42X670X130X95</v>
          </cell>
          <cell r="C2764">
            <v>3</v>
          </cell>
          <cell r="D2764" t="str">
            <v>M</v>
          </cell>
        </row>
        <row r="2765">
          <cell r="A2765" t="str">
            <v>59040003</v>
          </cell>
          <cell r="B2765" t="str">
            <v>CAPTEUR FIN DE COURSE DE TYPE XCRF17</v>
          </cell>
          <cell r="C2765">
            <v>0</v>
          </cell>
          <cell r="D2765" t="str">
            <v>L</v>
          </cell>
        </row>
        <row r="2766">
          <cell r="A2766" t="str">
            <v>53200226</v>
          </cell>
          <cell r="B2766" t="str">
            <v>Fusibles 170M3818D 350 A 690 VAC</v>
          </cell>
          <cell r="C2766">
            <v>0</v>
          </cell>
          <cell r="D2766" t="str">
            <v>L</v>
          </cell>
        </row>
        <row r="2767">
          <cell r="A2767" t="str">
            <v>59420001</v>
          </cell>
          <cell r="B2767" t="str">
            <v>BOBIN ELECTROVAN P2E-QV323C PMAX=10BAR</v>
          </cell>
          <cell r="C2767">
            <v>1</v>
          </cell>
          <cell r="D2767" t="str">
            <v>L</v>
          </cell>
        </row>
        <row r="2768">
          <cell r="A2768" t="str">
            <v>71030009</v>
          </cell>
          <cell r="B2768" t="str">
            <v>BANDE SANS FIN 650/2190 EP3mm NOIRE</v>
          </cell>
          <cell r="C2768">
            <v>0</v>
          </cell>
          <cell r="D2768" t="str">
            <v>L</v>
          </cell>
        </row>
        <row r="2769">
          <cell r="A2769" t="str">
            <v>81630002</v>
          </cell>
          <cell r="B2769" t="str">
            <v>FILTRE POUR RENIFLARD H00834.004</v>
          </cell>
          <cell r="C2769">
            <v>2</v>
          </cell>
          <cell r="D2769" t="str">
            <v>L</v>
          </cell>
        </row>
        <row r="2770">
          <cell r="A2770" t="str">
            <v>83010048</v>
          </cell>
          <cell r="B2770" t="str">
            <v>FILTRE À AIR COMPRIMÉ 650B/M</v>
          </cell>
          <cell r="C2770">
            <v>0</v>
          </cell>
          <cell r="D2770" t="str">
            <v>L</v>
          </cell>
        </row>
        <row r="2771">
          <cell r="A2771" t="str">
            <v>77050155</v>
          </cell>
          <cell r="B2771" t="str">
            <v>INJECTEUR C2</v>
          </cell>
          <cell r="C2771">
            <v>1</v>
          </cell>
          <cell r="D2771" t="str">
            <v>L</v>
          </cell>
        </row>
        <row r="2772">
          <cell r="A2772" t="str">
            <v>53230177</v>
          </cell>
          <cell r="B2772" t="str">
            <v>Disjoncteur pour moteur GV3L 50A</v>
          </cell>
          <cell r="C2772">
            <v>0</v>
          </cell>
          <cell r="D2772" t="str">
            <v>L</v>
          </cell>
        </row>
        <row r="2773">
          <cell r="A2773" t="str">
            <v>55920017</v>
          </cell>
          <cell r="B2773" t="str">
            <v>BOBINE 920612Z</v>
          </cell>
          <cell r="C2773">
            <v>1</v>
          </cell>
          <cell r="D2773" t="str">
            <v>L</v>
          </cell>
        </row>
        <row r="2774">
          <cell r="A2774" t="str">
            <v>65130001</v>
          </cell>
          <cell r="B2774" t="str">
            <v>MANCHON DE SERRAGE H3126</v>
          </cell>
          <cell r="C2774">
            <v>0</v>
          </cell>
          <cell r="D2774" t="str">
            <v>L</v>
          </cell>
        </row>
        <row r="2775">
          <cell r="A2775" t="str">
            <v>65040112</v>
          </cell>
          <cell r="B2775" t="str">
            <v>RLT a rotule 2310 CK C3</v>
          </cell>
          <cell r="C2775">
            <v>1</v>
          </cell>
          <cell r="D2775" t="str">
            <v>L</v>
          </cell>
        </row>
        <row r="2776">
          <cell r="A2776" t="str">
            <v>91130010</v>
          </cell>
          <cell r="B2776" t="str">
            <v>PROTECTION EN CAOUTCHOUC REF 650797D</v>
          </cell>
          <cell r="C2776">
            <v>0</v>
          </cell>
          <cell r="D2776" t="str">
            <v>L</v>
          </cell>
        </row>
        <row r="2777">
          <cell r="A2777" t="str">
            <v>91160005</v>
          </cell>
          <cell r="B2777" t="str">
            <v>JEU DE GARNITURES 652092Z</v>
          </cell>
          <cell r="C2777">
            <v>0</v>
          </cell>
          <cell r="D2777" t="str">
            <v>L</v>
          </cell>
        </row>
        <row r="2778">
          <cell r="A2778" t="str">
            <v>45310085</v>
          </cell>
          <cell r="B2778" t="str">
            <v>FILTRE CRTDG DUST A035703</v>
          </cell>
          <cell r="C2778">
            <v>0</v>
          </cell>
          <cell r="D2778" t="str">
            <v>L</v>
          </cell>
        </row>
        <row r="2779">
          <cell r="A2779" t="str">
            <v>59050009</v>
          </cell>
          <cell r="B2779" t="str">
            <v>DETECTEUR PROXIMITÉ TURCK BI5-G18-Y1</v>
          </cell>
          <cell r="C2779">
            <v>1</v>
          </cell>
          <cell r="D2779" t="str">
            <v>L</v>
          </cell>
        </row>
        <row r="2780">
          <cell r="A2780" t="str">
            <v>65200158</v>
          </cell>
          <cell r="B2780" t="str">
            <v>Palier SNL 515-612 SKF</v>
          </cell>
          <cell r="C2780">
            <v>1</v>
          </cell>
          <cell r="D2780" t="str">
            <v>L</v>
          </cell>
        </row>
        <row r="2781">
          <cell r="A2781" t="str">
            <v>98010278</v>
          </cell>
          <cell r="B2781" t="str">
            <v>Toner HP NOIR CF400A</v>
          </cell>
          <cell r="C2781">
            <v>0</v>
          </cell>
          <cell r="D2781" t="str">
            <v>L</v>
          </cell>
        </row>
        <row r="2782">
          <cell r="A2782" t="str">
            <v>54070016</v>
          </cell>
          <cell r="B2782" t="str">
            <v>TRANSFORMATOR DE CURENT 500/1A S12-500</v>
          </cell>
          <cell r="C2782">
            <v>0</v>
          </cell>
          <cell r="D2782" t="str">
            <v>L</v>
          </cell>
        </row>
        <row r="2783">
          <cell r="A2783" t="str">
            <v>23070014</v>
          </cell>
          <cell r="B2783" t="str">
            <v>Conduite diamètre 110mm</v>
          </cell>
          <cell r="C2783">
            <v>0</v>
          </cell>
          <cell r="D2783" t="str">
            <v>L</v>
          </cell>
        </row>
        <row r="2784">
          <cell r="A2784" t="str">
            <v>81150001</v>
          </cell>
          <cell r="B2784" t="str">
            <v>JEU DE JOINTS POUR POMPE PGH5 S/POS:18</v>
          </cell>
          <cell r="C2784">
            <v>0</v>
          </cell>
          <cell r="D2784" t="str">
            <v>L</v>
          </cell>
        </row>
        <row r="2785">
          <cell r="A2785" t="str">
            <v>60570008</v>
          </cell>
          <cell r="B2785" t="str">
            <v>SORTIE NUMERIQ 4 SORT 6ES7132-4BD00-0AB0</v>
          </cell>
          <cell r="C2785">
            <v>0</v>
          </cell>
          <cell r="D2785" t="str">
            <v>L</v>
          </cell>
        </row>
        <row r="2786">
          <cell r="A2786" t="str">
            <v>59600044</v>
          </cell>
          <cell r="B2786" t="str">
            <v>ELECTROVANNE 4.212.411.20</v>
          </cell>
          <cell r="C2786">
            <v>0</v>
          </cell>
          <cell r="D2786" t="str">
            <v>L</v>
          </cell>
        </row>
        <row r="2787">
          <cell r="A2787" t="str">
            <v>43200020</v>
          </cell>
          <cell r="B2787" t="str">
            <v>ELECTRODE SAFINOX 25-20 DIAM3,2  E310-16</v>
          </cell>
          <cell r="C2787">
            <v>4</v>
          </cell>
          <cell r="D2787" t="str">
            <v>M</v>
          </cell>
        </row>
        <row r="2788">
          <cell r="A2788" t="str">
            <v>67370095</v>
          </cell>
          <cell r="B2788" t="str">
            <v>Accouplement N-Eupex B95</v>
          </cell>
          <cell r="C2788">
            <v>0</v>
          </cell>
          <cell r="D2788" t="str">
            <v>L</v>
          </cell>
        </row>
        <row r="2789">
          <cell r="A2789" t="str">
            <v>66200025</v>
          </cell>
          <cell r="B2789" t="str">
            <v>Poulie Al 42 AT5/26-2</v>
          </cell>
          <cell r="C2789">
            <v>0</v>
          </cell>
          <cell r="D2789" t="str">
            <v>L</v>
          </cell>
        </row>
        <row r="2790">
          <cell r="A2790" t="str">
            <v>45400057</v>
          </cell>
          <cell r="B2790" t="str">
            <v>GÉLATINE EN POUDRE</v>
          </cell>
          <cell r="C2790">
            <v>0</v>
          </cell>
          <cell r="D2790" t="str">
            <v>L</v>
          </cell>
        </row>
        <row r="2791">
          <cell r="A2791" t="str">
            <v>23390025</v>
          </cell>
          <cell r="B2791" t="str">
            <v>Actionneur de type:IA600.F10.F1222</v>
          </cell>
          <cell r="C2791">
            <v>0</v>
          </cell>
          <cell r="D2791" t="str">
            <v>L</v>
          </cell>
        </row>
        <row r="2792">
          <cell r="A2792" t="str">
            <v>59600155</v>
          </cell>
          <cell r="B2792" t="str">
            <v>Electrovanne 8240200.9136 2/2 - 1"</v>
          </cell>
          <cell r="C2792">
            <v>0</v>
          </cell>
          <cell r="D2792" t="str">
            <v>L</v>
          </cell>
        </row>
        <row r="2793">
          <cell r="A2793" t="str">
            <v>59600092</v>
          </cell>
          <cell r="B2793" t="str">
            <v>ELECTROVANNE EV30M3100-REF921183Z</v>
          </cell>
          <cell r="C2793">
            <v>0</v>
          </cell>
          <cell r="D2793" t="str">
            <v>L</v>
          </cell>
        </row>
        <row r="2794">
          <cell r="A2794" t="str">
            <v>53130184</v>
          </cell>
          <cell r="B2794" t="str">
            <v>CONTACTEUR LC1-D40-24VAC</v>
          </cell>
          <cell r="C2794">
            <v>0</v>
          </cell>
          <cell r="D2794" t="str">
            <v>L</v>
          </cell>
        </row>
        <row r="2795">
          <cell r="A2795" t="str">
            <v>91100038</v>
          </cell>
          <cell r="B2795" t="str">
            <v>PALLE 524154D REP:12 PLAN 888276DR</v>
          </cell>
          <cell r="C2795">
            <v>0</v>
          </cell>
          <cell r="D2795" t="str">
            <v>L</v>
          </cell>
        </row>
        <row r="2796">
          <cell r="A2796" t="str">
            <v>91500126</v>
          </cell>
          <cell r="B2796" t="str">
            <v>Guide longitudinal diaphragme L 640mm</v>
          </cell>
          <cell r="C2796">
            <v>0</v>
          </cell>
          <cell r="D2796" t="str">
            <v>L</v>
          </cell>
        </row>
        <row r="2797">
          <cell r="A2797" t="str">
            <v>76340010</v>
          </cell>
          <cell r="B2797" t="str">
            <v>BANDE D'ÉTANCHÉITÉ SILICONE AUTOCOLLANT</v>
          </cell>
          <cell r="C2797">
            <v>0</v>
          </cell>
          <cell r="D2797" t="str">
            <v>L</v>
          </cell>
        </row>
        <row r="2798">
          <cell r="A2798" t="str">
            <v>79210029</v>
          </cell>
          <cell r="B2798" t="str">
            <v>Manchette souple refoulem.L160 /136x298i</v>
          </cell>
          <cell r="C2798">
            <v>0</v>
          </cell>
          <cell r="D2798" t="str">
            <v>L</v>
          </cell>
        </row>
        <row r="2799">
          <cell r="A2799" t="str">
            <v>20600013</v>
          </cell>
          <cell r="B2799" t="str">
            <v>FER ROND XC48 Ø45 EN BARRE DE LONG:6M</v>
          </cell>
          <cell r="C2799">
            <v>0</v>
          </cell>
          <cell r="D2799" t="str">
            <v>L</v>
          </cell>
        </row>
        <row r="2800">
          <cell r="A2800" t="str">
            <v>87310051</v>
          </cell>
          <cell r="B2800" t="str">
            <v>DETECTEUR INDUCTIF Refer:  XS1-M18-MA250</v>
          </cell>
          <cell r="C2800">
            <v>0</v>
          </cell>
          <cell r="D2800" t="str">
            <v>L</v>
          </cell>
        </row>
        <row r="2801">
          <cell r="A2801" t="str">
            <v>91170015</v>
          </cell>
          <cell r="B2801" t="str">
            <v>Pivot-740459D</v>
          </cell>
          <cell r="C2801">
            <v>2</v>
          </cell>
          <cell r="D2801" t="str">
            <v>L</v>
          </cell>
        </row>
        <row r="2802">
          <cell r="A2802" t="str">
            <v>23400009</v>
          </cell>
          <cell r="B2802" t="str">
            <v>CLAPET ANTI RETOUR DN80</v>
          </cell>
          <cell r="C2802">
            <v>0</v>
          </cell>
          <cell r="D2802" t="str">
            <v>L</v>
          </cell>
        </row>
        <row r="2803">
          <cell r="A2803" t="str">
            <v>90250110</v>
          </cell>
          <cell r="B2803" t="str">
            <v>RONDELLE UNFERIEUR rep01655</v>
          </cell>
          <cell r="C2803">
            <v>0</v>
          </cell>
          <cell r="D2803" t="str">
            <v>L</v>
          </cell>
        </row>
        <row r="2804">
          <cell r="A2804" t="str">
            <v>23170025</v>
          </cell>
          <cell r="B2804" t="str">
            <v>Stopflex</v>
          </cell>
          <cell r="C2804">
            <v>0</v>
          </cell>
          <cell r="D2804" t="str">
            <v>L</v>
          </cell>
        </row>
        <row r="2805">
          <cell r="A2805" t="str">
            <v>78560043</v>
          </cell>
          <cell r="B2805" t="str">
            <v>Ventilateur  pour surpresseur GM 7L</v>
          </cell>
          <cell r="C2805">
            <v>0</v>
          </cell>
          <cell r="D2805" t="str">
            <v>L</v>
          </cell>
        </row>
        <row r="2806">
          <cell r="A2806" t="str">
            <v>78560044</v>
          </cell>
          <cell r="B2806" t="str">
            <v>Ventilateur pour surpresseur GM 3S</v>
          </cell>
          <cell r="C2806">
            <v>0</v>
          </cell>
          <cell r="D2806" t="str">
            <v>L</v>
          </cell>
        </row>
        <row r="2807">
          <cell r="A2807" t="str">
            <v>91100469</v>
          </cell>
          <cell r="B2807" t="str">
            <v>BRIDE/FLASQUE 543078D rep 16</v>
          </cell>
          <cell r="C2807">
            <v>0</v>
          </cell>
          <cell r="D2807" t="str">
            <v>L</v>
          </cell>
        </row>
        <row r="2808">
          <cell r="A2808" t="str">
            <v>53230176</v>
          </cell>
          <cell r="B2808" t="str">
            <v>Disjoncteur pour moteur GV3L 40A</v>
          </cell>
          <cell r="C2808">
            <v>1</v>
          </cell>
          <cell r="D2808" t="str">
            <v>L</v>
          </cell>
        </row>
        <row r="2809">
          <cell r="A2809" t="str">
            <v>67360013</v>
          </cell>
          <cell r="B2809" t="str">
            <v>JEU 2 JOINT 0R0 260 P.ACCOUPLE ZAPEX</v>
          </cell>
          <cell r="C2809">
            <v>0</v>
          </cell>
          <cell r="D2809" t="str">
            <v>L</v>
          </cell>
        </row>
        <row r="2810">
          <cell r="A2810" t="str">
            <v>79210030</v>
          </cell>
          <cell r="B2810" t="str">
            <v>Manchette souple refoulem.L160/638x453IN</v>
          </cell>
          <cell r="C2810">
            <v>0</v>
          </cell>
          <cell r="D2810" t="str">
            <v>L</v>
          </cell>
        </row>
        <row r="2811">
          <cell r="A2811" t="str">
            <v>45800048</v>
          </cell>
          <cell r="B2811" t="str">
            <v>COURROIE DENTÉE  TYPE HTD 150 3M</v>
          </cell>
          <cell r="C2811">
            <v>0</v>
          </cell>
          <cell r="D2811" t="str">
            <v>L</v>
          </cell>
        </row>
        <row r="2812">
          <cell r="A2812" t="str">
            <v>59420017</v>
          </cell>
          <cell r="B2812" t="str">
            <v>DISTRIBUTEUR PNEUMATIQUE REF:DX1-611-70</v>
          </cell>
          <cell r="C2812">
            <v>0</v>
          </cell>
          <cell r="D2812" t="str">
            <v>L</v>
          </cell>
        </row>
        <row r="2813">
          <cell r="A2813" t="str">
            <v>90270013</v>
          </cell>
          <cell r="B2813" t="str">
            <v>"PISTONS PISPEA 1/2"" (joint)"</v>
          </cell>
          <cell r="C2813">
            <v>5</v>
          </cell>
          <cell r="D2813" t="str">
            <v>M</v>
          </cell>
        </row>
        <row r="2814">
          <cell r="A2814" t="str">
            <v>91130001</v>
          </cell>
          <cell r="B2814" t="str">
            <v>BEC DE FLUIDISATION REF 543002</v>
          </cell>
          <cell r="C2814">
            <v>2</v>
          </cell>
          <cell r="D2814" t="str">
            <v>L</v>
          </cell>
        </row>
        <row r="2815">
          <cell r="A2815" t="str">
            <v>59310014</v>
          </cell>
          <cell r="B2815" t="str">
            <v>"PRESSOSTAT EAU KP36 +2+14 B1/4""G"</v>
          </cell>
          <cell r="C2815">
            <v>2</v>
          </cell>
          <cell r="D2815" t="str">
            <v>L</v>
          </cell>
        </row>
        <row r="2816">
          <cell r="A2816" t="str">
            <v>50350119</v>
          </cell>
          <cell r="B2816" t="str">
            <v>Connecteur  embrochable 16 pin  Han_Kit</v>
          </cell>
          <cell r="C2816">
            <v>0</v>
          </cell>
          <cell r="D2816" t="str">
            <v>L</v>
          </cell>
        </row>
        <row r="2817">
          <cell r="A2817" t="str">
            <v>45800277</v>
          </cell>
          <cell r="B2817" t="str">
            <v>FUSE THREAD COTTON 10 cm / 375PK502-461</v>
          </cell>
          <cell r="C2817">
            <v>0</v>
          </cell>
          <cell r="D2817" t="str">
            <v>L</v>
          </cell>
        </row>
        <row r="2818">
          <cell r="A2818" t="str">
            <v>78550001</v>
          </cell>
          <cell r="B2818" t="str">
            <v>FILTRE AIRE AERZEN-DN 080-SNR 175239000</v>
          </cell>
          <cell r="C2818">
            <v>4</v>
          </cell>
          <cell r="D2818" t="str">
            <v>M</v>
          </cell>
        </row>
        <row r="2819">
          <cell r="A2819" t="str">
            <v>79210106</v>
          </cell>
          <cell r="B2819" t="str">
            <v>manchette Diam:220x200</v>
          </cell>
          <cell r="C2819">
            <v>0</v>
          </cell>
          <cell r="D2819" t="str">
            <v>L</v>
          </cell>
        </row>
        <row r="2820">
          <cell r="A2820" t="str">
            <v>60070001</v>
          </cell>
          <cell r="B2820" t="str">
            <v>CAPTEUR DETECTION NIVEAU GRATEUR PARC LO</v>
          </cell>
          <cell r="C2820">
            <v>0</v>
          </cell>
          <cell r="D2820" t="str">
            <v>L</v>
          </cell>
        </row>
        <row r="2821">
          <cell r="A2821" t="str">
            <v>45800190</v>
          </cell>
          <cell r="B2821" t="str">
            <v>Fibre optique fibre synthétique unidirec</v>
          </cell>
          <cell r="C2821">
            <v>2</v>
          </cell>
          <cell r="D2821" t="str">
            <v>L</v>
          </cell>
        </row>
        <row r="2822">
          <cell r="A2822" t="str">
            <v>42100045</v>
          </cell>
          <cell r="B2822" t="str">
            <v>MEULE A DISQUE GWS 2200-230 H BOCHE</v>
          </cell>
          <cell r="C2822">
            <v>0</v>
          </cell>
          <cell r="D2822" t="str">
            <v>L</v>
          </cell>
        </row>
        <row r="2823">
          <cell r="A2823" t="str">
            <v>67450047</v>
          </cell>
          <cell r="B2823" t="str">
            <v>élément élastiques accolement N-EUPEX</v>
          </cell>
          <cell r="C2823">
            <v>0</v>
          </cell>
          <cell r="D2823" t="str">
            <v>L</v>
          </cell>
        </row>
        <row r="2824">
          <cell r="A2824" t="str">
            <v>79210025</v>
          </cell>
          <cell r="B2824" t="str">
            <v>manchette souple avec bourrage larg280</v>
          </cell>
          <cell r="C2824">
            <v>2</v>
          </cell>
          <cell r="D2824" t="str">
            <v>L</v>
          </cell>
        </row>
        <row r="2825">
          <cell r="A2825" t="str">
            <v>67110018</v>
          </cell>
          <cell r="B2825" t="str">
            <v>JEU DE (2) CARTOUCHES FILTRES 32-60-60</v>
          </cell>
          <cell r="C2825">
            <v>0</v>
          </cell>
          <cell r="D2825" t="str">
            <v>L</v>
          </cell>
        </row>
        <row r="2826">
          <cell r="A2826" t="str">
            <v>60010040</v>
          </cell>
          <cell r="B2826" t="str">
            <v>SONDE TEMPÉRA. PT100 PALIER SÉPARATEUR</v>
          </cell>
          <cell r="C2826">
            <v>3</v>
          </cell>
          <cell r="D2826" t="str">
            <v>M</v>
          </cell>
        </row>
        <row r="2827">
          <cell r="A2827" t="str">
            <v>90250114</v>
          </cell>
          <cell r="B2827" t="str">
            <v>Sige  inferieur rep 1612</v>
          </cell>
          <cell r="C2827">
            <v>0</v>
          </cell>
          <cell r="D2827" t="str">
            <v>L</v>
          </cell>
        </row>
        <row r="2828">
          <cell r="A2828" t="str">
            <v>91400006</v>
          </cell>
          <cell r="B2828" t="str">
            <v>ENCRE NOIRE INK-MB175</v>
          </cell>
          <cell r="C2828">
            <v>0</v>
          </cell>
          <cell r="D2828" t="str">
            <v>L</v>
          </cell>
        </row>
        <row r="2829">
          <cell r="A2829" t="str">
            <v>65200190</v>
          </cell>
          <cell r="B2829" t="str">
            <v>PLAIER SY 60 FM COMPLET</v>
          </cell>
          <cell r="C2829">
            <v>1</v>
          </cell>
          <cell r="D2829" t="str">
            <v>L</v>
          </cell>
        </row>
        <row r="2830">
          <cell r="A2830" t="str">
            <v>73010007</v>
          </cell>
          <cell r="B2830" t="str">
            <v>COUDE 90° DN100 5d ACIER DIAM EXT 114.3*</v>
          </cell>
          <cell r="C2830">
            <v>2</v>
          </cell>
          <cell r="D2830" t="str">
            <v>L</v>
          </cell>
        </row>
        <row r="2831">
          <cell r="A2831" t="str">
            <v>98010275</v>
          </cell>
          <cell r="B2831" t="str">
            <v>TONER HP 201A CYAN</v>
          </cell>
          <cell r="C2831">
            <v>0</v>
          </cell>
          <cell r="D2831" t="str">
            <v>L</v>
          </cell>
        </row>
        <row r="2832">
          <cell r="A2832" t="str">
            <v>54310001</v>
          </cell>
          <cell r="B2832" t="str">
            <v>BATTERIE 12V 92Ah 760A(NE).430</v>
          </cell>
          <cell r="C2832">
            <v>2</v>
          </cell>
          <cell r="D2832" t="str">
            <v>L</v>
          </cell>
        </row>
        <row r="2833">
          <cell r="A2833" t="str">
            <v>59420032</v>
          </cell>
          <cell r="B2833" t="str">
            <v>RELAIS ANTI-POMPAGE 125V CC MV261212</v>
          </cell>
          <cell r="C2833">
            <v>0</v>
          </cell>
          <cell r="D2833" t="str">
            <v>L</v>
          </cell>
        </row>
        <row r="2834">
          <cell r="A2834" t="str">
            <v>62200007</v>
          </cell>
          <cell r="B2834" t="str">
            <v>Poulie 3 SPB ∅ 315</v>
          </cell>
          <cell r="C2834">
            <v>0</v>
          </cell>
          <cell r="D2834" t="str">
            <v>L</v>
          </cell>
        </row>
        <row r="2835">
          <cell r="A2835" t="str">
            <v>23070010</v>
          </cell>
          <cell r="B2835" t="str">
            <v>Tube acier 1/2"</v>
          </cell>
          <cell r="C2835">
            <v>0</v>
          </cell>
          <cell r="D2835" t="str">
            <v>L</v>
          </cell>
        </row>
        <row r="2836">
          <cell r="A2836" t="str">
            <v>62200002</v>
          </cell>
          <cell r="B2836" t="str">
            <v>Poulie 701822D rep 24</v>
          </cell>
          <cell r="C2836">
            <v>0</v>
          </cell>
          <cell r="D2836" t="str">
            <v>L</v>
          </cell>
        </row>
        <row r="2837">
          <cell r="A2837" t="str">
            <v>45800168</v>
          </cell>
          <cell r="B2837" t="str">
            <v>TUBE REVÊTU D'ÉMAIL  D48,3*4*200 EN ST37</v>
          </cell>
          <cell r="C2837">
            <v>0</v>
          </cell>
          <cell r="D2837" t="str">
            <v>L</v>
          </cell>
        </row>
        <row r="2838">
          <cell r="A2838" t="str">
            <v>54510068</v>
          </cell>
          <cell r="B2838" t="str">
            <v>INPUT BRIDGE PROTECTION BOARD AIBP-61 SP</v>
          </cell>
          <cell r="C2838">
            <v>0</v>
          </cell>
          <cell r="D2838" t="str">
            <v>L</v>
          </cell>
        </row>
        <row r="2839">
          <cell r="A2839" t="str">
            <v>54910004</v>
          </cell>
          <cell r="B2839" t="str">
            <v>CONNECTEUR PROFIBUS 6ES7-972-0BB12-0XA0</v>
          </cell>
          <cell r="C2839">
            <v>0</v>
          </cell>
          <cell r="D2839" t="str">
            <v>L</v>
          </cell>
        </row>
        <row r="2840">
          <cell r="A2840" t="str">
            <v>53130055</v>
          </cell>
          <cell r="B2840" t="str">
            <v>CONTACTEUR LC1 D150 P7</v>
          </cell>
          <cell r="C2840">
            <v>1</v>
          </cell>
          <cell r="D2840" t="str">
            <v>L</v>
          </cell>
        </row>
        <row r="2841">
          <cell r="A2841" t="str">
            <v>59600053</v>
          </cell>
          <cell r="B2841" t="str">
            <v>ELECTROVANNE DX2-651-70 ISO2</v>
          </cell>
          <cell r="C2841">
            <v>0</v>
          </cell>
          <cell r="D2841" t="str">
            <v>L</v>
          </cell>
        </row>
        <row r="2842">
          <cell r="A2842" t="str">
            <v>53200178</v>
          </cell>
          <cell r="B2842" t="str">
            <v>COUPE-CIRCUIT 3 X PÔLES 3RT10461AP00</v>
          </cell>
          <cell r="C2842">
            <v>0</v>
          </cell>
          <cell r="D2842" t="str">
            <v>L</v>
          </cell>
        </row>
        <row r="2843">
          <cell r="A2843" t="str">
            <v>91170011</v>
          </cell>
          <cell r="B2843" t="str">
            <v>Bride-543006D</v>
          </cell>
          <cell r="C2843">
            <v>0</v>
          </cell>
          <cell r="D2843" t="str">
            <v>L</v>
          </cell>
        </row>
        <row r="2844">
          <cell r="A2844" t="str">
            <v>87310012</v>
          </cell>
          <cell r="B2844" t="str">
            <v>ELEMENT FILTRANTE 01NL.250.10VG.30.EP</v>
          </cell>
          <cell r="C2844">
            <v>0</v>
          </cell>
          <cell r="D2844" t="str">
            <v>L</v>
          </cell>
        </row>
        <row r="2845">
          <cell r="A2845" t="str">
            <v>55920029</v>
          </cell>
          <cell r="B2845" t="str">
            <v>Balais charbon CM5</v>
          </cell>
          <cell r="C2845">
            <v>0</v>
          </cell>
          <cell r="D2845" t="str">
            <v>L</v>
          </cell>
        </row>
        <row r="2846">
          <cell r="A2846" t="str">
            <v>87220059</v>
          </cell>
          <cell r="B2846" t="str">
            <v>Boulon HM64x380x160 PAS :6 CL 8.8</v>
          </cell>
          <cell r="C2846">
            <v>1</v>
          </cell>
          <cell r="D2846" t="str">
            <v>L</v>
          </cell>
        </row>
        <row r="2847">
          <cell r="A2847" t="str">
            <v>39020012</v>
          </cell>
          <cell r="B2847" t="str">
            <v>FEUILLE KLINGERITE EP  5 MM (1,5X1,5M)</v>
          </cell>
          <cell r="C2847">
            <v>0</v>
          </cell>
          <cell r="D2847" t="str">
            <v>L</v>
          </cell>
        </row>
        <row r="2848">
          <cell r="A2848" t="str">
            <v>23390046</v>
          </cell>
          <cell r="B2848" t="str">
            <v>Top interrupteur et fils / bas SP971</v>
          </cell>
          <cell r="C2848">
            <v>0</v>
          </cell>
          <cell r="D2848" t="str">
            <v>L</v>
          </cell>
        </row>
        <row r="2849">
          <cell r="A2849" t="str">
            <v>91300026</v>
          </cell>
          <cell r="B2849" t="str">
            <v>AXE TAMBOUR BOUE Ø 40</v>
          </cell>
          <cell r="C2849">
            <v>1</v>
          </cell>
          <cell r="D2849" t="str">
            <v>L</v>
          </cell>
        </row>
        <row r="2850">
          <cell r="A2850" t="str">
            <v>91100425</v>
          </cell>
          <cell r="B2850" t="str">
            <v>Dispositif tendeur-760146Z</v>
          </cell>
          <cell r="C2850">
            <v>0</v>
          </cell>
          <cell r="D2850" t="str">
            <v>L</v>
          </cell>
        </row>
        <row r="2851">
          <cell r="A2851" t="str">
            <v>57070027</v>
          </cell>
          <cell r="B2851" t="str">
            <v>MODULE 4 SORTIES RELAIS *X2XDO4649</v>
          </cell>
          <cell r="C2851">
            <v>0</v>
          </cell>
          <cell r="D2851" t="str">
            <v>L</v>
          </cell>
        </row>
        <row r="2852">
          <cell r="A2852" t="str">
            <v>77050160</v>
          </cell>
          <cell r="B2852" t="str">
            <v>MEMBRANE C51 AVEC RESSORT</v>
          </cell>
          <cell r="C2852">
            <v>5</v>
          </cell>
          <cell r="D2852" t="str">
            <v>M</v>
          </cell>
        </row>
        <row r="2853">
          <cell r="A2853" t="str">
            <v>81020008</v>
          </cell>
          <cell r="B2853" t="str">
            <v>Ensemble de voyant d'huile K3-566100 542</v>
          </cell>
          <cell r="C2853">
            <v>0</v>
          </cell>
          <cell r="D2853" t="str">
            <v>L</v>
          </cell>
        </row>
        <row r="2854">
          <cell r="A2854" t="str">
            <v>76340027</v>
          </cell>
          <cell r="B2854" t="str">
            <v>POULIE GUIDAGE CABLE EN ACIER POLYETILEN</v>
          </cell>
          <cell r="C2854">
            <v>0</v>
          </cell>
          <cell r="D2854" t="str">
            <v>L</v>
          </cell>
        </row>
        <row r="2855">
          <cell r="A2855" t="str">
            <v>65050241</v>
          </cell>
          <cell r="B2855" t="str">
            <v>RLT a bille 2216 E1</v>
          </cell>
          <cell r="C2855">
            <v>0</v>
          </cell>
          <cell r="D2855" t="str">
            <v>L</v>
          </cell>
        </row>
        <row r="2856">
          <cell r="A2856" t="str">
            <v>67370094</v>
          </cell>
          <cell r="B2856" t="str">
            <v>Accoup Neupex B125 Ø48H7/30H7</v>
          </cell>
          <cell r="C2856">
            <v>0</v>
          </cell>
          <cell r="D2856" t="str">
            <v>L</v>
          </cell>
        </row>
        <row r="2857">
          <cell r="A2857" t="str">
            <v>45160002</v>
          </cell>
          <cell r="B2857" t="str">
            <v>BATTEUR EN ACIER INOX CAPACITÉ 7,1 L</v>
          </cell>
          <cell r="C2857">
            <v>0</v>
          </cell>
          <cell r="D2857" t="str">
            <v>L</v>
          </cell>
        </row>
        <row r="2858">
          <cell r="A2858" t="str">
            <v>60340012</v>
          </cell>
          <cell r="B2858" t="str">
            <v>"RÉGULATEUR FILTRE  FRL C3/4"" 17306E"</v>
          </cell>
          <cell r="C2858">
            <v>1</v>
          </cell>
          <cell r="D2858" t="str">
            <v>L</v>
          </cell>
        </row>
        <row r="2859">
          <cell r="A2859" t="str">
            <v>91500147</v>
          </cell>
          <cell r="B2859" t="str">
            <v>ARBRE ROUE + SUPPORT 902124678-0254</v>
          </cell>
          <cell r="C2859">
            <v>1</v>
          </cell>
          <cell r="D2859" t="str">
            <v>L</v>
          </cell>
        </row>
        <row r="2860">
          <cell r="A2860" t="str">
            <v>59600157</v>
          </cell>
          <cell r="B2860" t="str">
            <v>Distributeur DX1-606-70 ISO5599-1</v>
          </cell>
          <cell r="C2860">
            <v>0</v>
          </cell>
          <cell r="D2860" t="str">
            <v>L</v>
          </cell>
        </row>
        <row r="2861">
          <cell r="A2861" t="str">
            <v>91500133</v>
          </cell>
          <cell r="B2861" t="str">
            <v>Chariot mobile film applicateur METRAL</v>
          </cell>
          <cell r="C2861">
            <v>0</v>
          </cell>
          <cell r="D2861" t="str">
            <v>L</v>
          </cell>
        </row>
        <row r="2862">
          <cell r="A2862" t="str">
            <v>87010026</v>
          </cell>
          <cell r="B2862" t="str">
            <v>FILTRE D'ENTRÉE DE DE VENTILATION</v>
          </cell>
          <cell r="C2862">
            <v>0</v>
          </cell>
          <cell r="D2862" t="str">
            <v>L</v>
          </cell>
        </row>
        <row r="2863">
          <cell r="A2863" t="str">
            <v>91300007</v>
          </cell>
          <cell r="B2863" t="str">
            <v>PLAQUE D'USURE 650890D</v>
          </cell>
          <cell r="C2863">
            <v>0</v>
          </cell>
          <cell r="D2863" t="str">
            <v>L</v>
          </cell>
        </row>
        <row r="2864">
          <cell r="A2864" t="str">
            <v>45800062</v>
          </cell>
          <cell r="B2864" t="str">
            <v>DETECTEUR PROXIMITE BES 516 325 G E5YS49</v>
          </cell>
          <cell r="C2864">
            <v>0</v>
          </cell>
          <cell r="D2864" t="str">
            <v>L</v>
          </cell>
        </row>
        <row r="2865">
          <cell r="A2865" t="str">
            <v>55440036</v>
          </cell>
          <cell r="B2865" t="str">
            <v>Frein BMG4T 24VDC</v>
          </cell>
          <cell r="C2865">
            <v>0</v>
          </cell>
          <cell r="D2865" t="str">
            <v>L</v>
          </cell>
        </row>
        <row r="2866">
          <cell r="A2866" t="str">
            <v>45800063</v>
          </cell>
          <cell r="B2866" t="str">
            <v>DETECTEUR PROXIMITÉ BES-516 325-E5 YS49</v>
          </cell>
          <cell r="C2866">
            <v>1</v>
          </cell>
          <cell r="D2866" t="str">
            <v>L</v>
          </cell>
        </row>
        <row r="2867">
          <cell r="A2867" t="str">
            <v>87310036</v>
          </cell>
          <cell r="B2867" t="str">
            <v>JOINT ETANCHIETE GRAPHIT.8X8mm 2,5M</v>
          </cell>
          <cell r="C2867">
            <v>0</v>
          </cell>
          <cell r="D2867" t="str">
            <v>L</v>
          </cell>
        </row>
        <row r="2868">
          <cell r="A2868" t="str">
            <v>86020017</v>
          </cell>
          <cell r="B2868" t="str">
            <v>PLAQUE SUPPORT GALET GUIDAGE HERS</v>
          </cell>
          <cell r="C2868">
            <v>0</v>
          </cell>
          <cell r="D2868" t="str">
            <v>L</v>
          </cell>
        </row>
        <row r="2869">
          <cell r="A2869" t="str">
            <v>45800066</v>
          </cell>
          <cell r="B2869" t="str">
            <v>DETECTEURPROXIMITÉ BES516-325-G-E5-Y</v>
          </cell>
          <cell r="C2869">
            <v>0</v>
          </cell>
          <cell r="D2869" t="str">
            <v>L</v>
          </cell>
        </row>
        <row r="2870">
          <cell r="A2870" t="str">
            <v>73010023</v>
          </cell>
          <cell r="B2870" t="str">
            <v>Flexible renforcé anti usure ⌀ 65 mm</v>
          </cell>
          <cell r="C2870">
            <v>0</v>
          </cell>
          <cell r="D2870" t="str">
            <v>L</v>
          </cell>
        </row>
        <row r="2871">
          <cell r="A2871" t="str">
            <v>74010024</v>
          </cell>
          <cell r="B2871" t="str">
            <v>Crépine de pompe drainage</v>
          </cell>
          <cell r="C2871">
            <v>0</v>
          </cell>
          <cell r="D2871" t="str">
            <v>L</v>
          </cell>
        </row>
        <row r="2872">
          <cell r="A2872" t="str">
            <v>77050173</v>
          </cell>
          <cell r="B2872" t="str">
            <v>SUPPORT GALVANIZE MANCHE FILTRANTE L5000</v>
          </cell>
          <cell r="C2872">
            <v>1</v>
          </cell>
          <cell r="D2872" t="str">
            <v>L</v>
          </cell>
        </row>
        <row r="2873">
          <cell r="A2873" t="str">
            <v>79210010</v>
          </cell>
          <cell r="B2873" t="str">
            <v>MANCHETTE SOUPLE AU REFOULEMENT</v>
          </cell>
          <cell r="C2873">
            <v>0</v>
          </cell>
          <cell r="D2873" t="str">
            <v>L</v>
          </cell>
        </row>
        <row r="2874">
          <cell r="A2874" t="str">
            <v>86100004</v>
          </cell>
          <cell r="B2874" t="str">
            <v>Vis pour cone mobile panier crible</v>
          </cell>
          <cell r="C2874">
            <v>0</v>
          </cell>
          <cell r="D2874" t="str">
            <v>L</v>
          </cell>
        </row>
        <row r="2875">
          <cell r="A2875" t="str">
            <v>59060034</v>
          </cell>
          <cell r="B2875" t="str">
            <v>ELECTROVANNE 620119D DX01-606-60 PERKER</v>
          </cell>
          <cell r="C2875">
            <v>0</v>
          </cell>
          <cell r="D2875" t="str">
            <v>L</v>
          </cell>
        </row>
        <row r="2876">
          <cell r="A2876" t="str">
            <v>54510048</v>
          </cell>
          <cell r="B2876" t="str">
            <v>WIRE SET AC800-104 XXXX-7 REF 68692423</v>
          </cell>
          <cell r="C2876">
            <v>0</v>
          </cell>
          <cell r="D2876" t="str">
            <v>L</v>
          </cell>
        </row>
        <row r="2877">
          <cell r="A2877" t="str">
            <v>45800137</v>
          </cell>
          <cell r="B2877" t="str">
            <v>POULIE DENTÉE PLH 12 D60MM</v>
          </cell>
          <cell r="C2877">
            <v>0</v>
          </cell>
          <cell r="D2877" t="str">
            <v>L</v>
          </cell>
        </row>
        <row r="2878">
          <cell r="A2878" t="str">
            <v>72170013</v>
          </cell>
          <cell r="B2878" t="str">
            <v>FLEXIBLE HYD 6000 RAC FP3/8 CLARK 7T</v>
          </cell>
          <cell r="C2878">
            <v>0</v>
          </cell>
          <cell r="D2878" t="str">
            <v>L</v>
          </cell>
        </row>
        <row r="2879">
          <cell r="A2879" t="str">
            <v>45800045</v>
          </cell>
          <cell r="B2879" t="str">
            <v>CONDUITE SAC 3P M 8MS/1,5 PUR/M 8FR</v>
          </cell>
          <cell r="C2879">
            <v>1</v>
          </cell>
          <cell r="D2879" t="str">
            <v>L</v>
          </cell>
        </row>
        <row r="2880">
          <cell r="A2880" t="str">
            <v>59060018</v>
          </cell>
          <cell r="B2880" t="str">
            <v>CAPTEUR SIC L215KA1A EMETTEUR -972190Z</v>
          </cell>
          <cell r="C2880">
            <v>0</v>
          </cell>
          <cell r="D2880" t="str">
            <v>L</v>
          </cell>
        </row>
        <row r="2881">
          <cell r="A2881" t="str">
            <v>67370103</v>
          </cell>
          <cell r="B2881" t="str">
            <v>accouplement Rotex 38-38/32</v>
          </cell>
          <cell r="C2881">
            <v>0</v>
          </cell>
          <cell r="D2881" t="str">
            <v>L</v>
          </cell>
        </row>
        <row r="2882">
          <cell r="A2882" t="str">
            <v>66220023</v>
          </cell>
          <cell r="B2882" t="str">
            <v>POULIE MOTEUR VENTILLATEUR SPB-B-5V</v>
          </cell>
          <cell r="C2882">
            <v>0</v>
          </cell>
          <cell r="D2882" t="str">
            <v>L</v>
          </cell>
        </row>
        <row r="2883">
          <cell r="A2883" t="str">
            <v>53250219</v>
          </cell>
          <cell r="B2883" t="str">
            <v>relais temporisé 7PV1578-1BW30</v>
          </cell>
          <cell r="C2883">
            <v>2</v>
          </cell>
          <cell r="D2883" t="str">
            <v>L</v>
          </cell>
        </row>
        <row r="2884">
          <cell r="A2884" t="str">
            <v>59310072</v>
          </cell>
          <cell r="B2884" t="str">
            <v>Pressostat de sécurité</v>
          </cell>
          <cell r="C2884">
            <v>0</v>
          </cell>
          <cell r="D2884" t="str">
            <v>L</v>
          </cell>
        </row>
        <row r="2885">
          <cell r="A2885" t="str">
            <v>67430003</v>
          </cell>
          <cell r="B2885" t="str">
            <v>Bouchon fusible  180°c</v>
          </cell>
          <cell r="C2885">
            <v>1</v>
          </cell>
          <cell r="D2885" t="str">
            <v>L</v>
          </cell>
        </row>
        <row r="2886">
          <cell r="A2886" t="str">
            <v>98010258</v>
          </cell>
          <cell r="B2886" t="str">
            <v>TETE D'IMPRESSION noir-jaune C9384A</v>
          </cell>
          <cell r="C2886">
            <v>0</v>
          </cell>
          <cell r="D2886" t="str">
            <v>L</v>
          </cell>
        </row>
        <row r="2887">
          <cell r="A2887" t="str">
            <v>98010259</v>
          </cell>
          <cell r="B2887" t="str">
            <v>TETE D'IMPRESSION magenta-cyan C9383A</v>
          </cell>
          <cell r="C2887">
            <v>0</v>
          </cell>
          <cell r="D2887" t="str">
            <v>L</v>
          </cell>
        </row>
        <row r="2888">
          <cell r="A2888" t="str">
            <v>98010265</v>
          </cell>
          <cell r="B2888" t="str">
            <v>Tete Impression HP GRIS/NOIRPHOTO C9380A</v>
          </cell>
          <cell r="C2888">
            <v>0</v>
          </cell>
          <cell r="D2888" t="str">
            <v>L</v>
          </cell>
        </row>
        <row r="2889">
          <cell r="A2889" t="str">
            <v>54510016</v>
          </cell>
          <cell r="B2889" t="str">
            <v>POWER PESISTOR VHR 80HX 6R8 REF 68265363</v>
          </cell>
          <cell r="C2889">
            <v>0</v>
          </cell>
          <cell r="D2889" t="str">
            <v>L</v>
          </cell>
        </row>
        <row r="2890">
          <cell r="A2890" t="str">
            <v>45800218</v>
          </cell>
          <cell r="B2890" t="str">
            <v>Tuyau en silicone, rouge</v>
          </cell>
          <cell r="C2890">
            <v>2</v>
          </cell>
          <cell r="D2890" t="str">
            <v>L</v>
          </cell>
        </row>
        <row r="2891">
          <cell r="A2891" t="str">
            <v>65040086</v>
          </cell>
          <cell r="B2891" t="str">
            <v>RLT a rotule 22315 EK C3</v>
          </cell>
          <cell r="C2891">
            <v>0</v>
          </cell>
          <cell r="D2891" t="str">
            <v>L</v>
          </cell>
        </row>
        <row r="2892">
          <cell r="A2892" t="str">
            <v>90250018</v>
          </cell>
          <cell r="B2892" t="str">
            <v>SIEGE SUP rep1430</v>
          </cell>
          <cell r="C2892">
            <v>1</v>
          </cell>
          <cell r="D2892" t="str">
            <v>L</v>
          </cell>
        </row>
        <row r="2893">
          <cell r="A2893" t="str">
            <v>71010024</v>
          </cell>
          <cell r="B2893" t="str">
            <v>BANDE EP-1250/5 6+2Y LAR1200-&gt;71010021</v>
          </cell>
          <cell r="C2893">
            <v>0</v>
          </cell>
          <cell r="D2893" t="str">
            <v>L</v>
          </cell>
        </row>
        <row r="2894">
          <cell r="A2894" t="str">
            <v>71030062</v>
          </cell>
          <cell r="B2894" t="str">
            <v>BANDE SF (NHM-10ESBV) EP :3mm 550*1300mm</v>
          </cell>
          <cell r="C2894">
            <v>4</v>
          </cell>
          <cell r="D2894" t="str">
            <v>M</v>
          </cell>
        </row>
        <row r="2895">
          <cell r="A2895" t="str">
            <v>66230001</v>
          </cell>
          <cell r="B2895" t="str">
            <v>Poulie spc236-3</v>
          </cell>
          <cell r="C2895">
            <v>1</v>
          </cell>
          <cell r="D2895" t="str">
            <v>L</v>
          </cell>
        </row>
        <row r="2896">
          <cell r="A2896" t="str">
            <v>40010001</v>
          </cell>
          <cell r="B2896" t="str">
            <v>CHARGE ACYTELENE ALTOP</v>
          </cell>
          <cell r="C2896">
            <v>6</v>
          </cell>
          <cell r="D2896" t="str">
            <v>H</v>
          </cell>
        </row>
        <row r="2897">
          <cell r="A2897" t="str">
            <v>50340017</v>
          </cell>
          <cell r="B2897" t="str">
            <v>CONNECTEUR 40 PIN 6ES73921AM000AA0</v>
          </cell>
          <cell r="C2897">
            <v>1</v>
          </cell>
          <cell r="D2897" t="str">
            <v>L</v>
          </cell>
        </row>
        <row r="2898">
          <cell r="A2898" t="str">
            <v>42010078</v>
          </cell>
          <cell r="B2898" t="str">
            <v>JEU DE 10 CLES MIXTES FACOM</v>
          </cell>
          <cell r="C2898">
            <v>0</v>
          </cell>
          <cell r="D2898" t="str">
            <v>L</v>
          </cell>
        </row>
        <row r="2899">
          <cell r="A2899" t="str">
            <v>91500070</v>
          </cell>
          <cell r="B2899" t="str">
            <v>Tambour renvoie bande sortie élév METRAL</v>
          </cell>
          <cell r="C2899">
            <v>1</v>
          </cell>
          <cell r="D2899" t="str">
            <v>L</v>
          </cell>
        </row>
        <row r="2900">
          <cell r="A2900" t="str">
            <v>53280011</v>
          </cell>
          <cell r="B2900" t="str">
            <v>Déclencheur TM160D-ref-LV430430</v>
          </cell>
          <cell r="C2900">
            <v>0</v>
          </cell>
          <cell r="D2900" t="str">
            <v>L</v>
          </cell>
        </row>
        <row r="2901">
          <cell r="A2901" t="str">
            <v>20500007</v>
          </cell>
          <cell r="B2901" t="str">
            <v>FER CARRE DE 40*40 LONG 6M</v>
          </cell>
          <cell r="C2901">
            <v>0</v>
          </cell>
          <cell r="D2901" t="str">
            <v>L</v>
          </cell>
        </row>
        <row r="2902">
          <cell r="A2902" t="str">
            <v>42010008</v>
          </cell>
          <cell r="B2902" t="str">
            <v>Coffret cliquet extensible 1/2”</v>
          </cell>
          <cell r="C2902">
            <v>0</v>
          </cell>
          <cell r="D2902" t="str">
            <v>L</v>
          </cell>
        </row>
        <row r="2903">
          <cell r="A2903" t="str">
            <v>73030007</v>
          </cell>
          <cell r="B2903" t="str">
            <v>KIT FILTRE HUILES 5000 EVO BALYEUSE</v>
          </cell>
          <cell r="C2903">
            <v>1</v>
          </cell>
          <cell r="D2903" t="str">
            <v>L</v>
          </cell>
        </row>
        <row r="2904">
          <cell r="A2904" t="str">
            <v>43200021</v>
          </cell>
          <cell r="B2904" t="str">
            <v>ELECTRODE SAFINOX 25-20 DIAM2,5  E310-16</v>
          </cell>
          <cell r="C2904">
            <v>3</v>
          </cell>
          <cell r="D2904" t="str">
            <v>M</v>
          </cell>
        </row>
        <row r="2905">
          <cell r="A2905" t="str">
            <v>76340007</v>
          </cell>
          <cell r="B2905" t="str">
            <v>ETANCHÉITÉ V054154.B01</v>
          </cell>
          <cell r="C2905">
            <v>0</v>
          </cell>
          <cell r="D2905" t="str">
            <v>L</v>
          </cell>
        </row>
        <row r="2906">
          <cell r="A2906" t="str">
            <v>45310107</v>
          </cell>
          <cell r="B2906" t="str">
            <v>VALVE 3/2VS M5 24VDC A043358</v>
          </cell>
          <cell r="C2906">
            <v>0</v>
          </cell>
          <cell r="D2906" t="str">
            <v>L</v>
          </cell>
        </row>
        <row r="2907">
          <cell r="A2907" t="str">
            <v>53200219</v>
          </cell>
          <cell r="B2907" t="str">
            <v>fusibles 170M5811D 550 A 690 A</v>
          </cell>
          <cell r="C2907">
            <v>0</v>
          </cell>
          <cell r="D2907" t="str">
            <v>L</v>
          </cell>
        </row>
        <row r="2908">
          <cell r="A2908" t="str">
            <v>53200224</v>
          </cell>
          <cell r="B2908" t="str">
            <v>Fusibles 170M5808D 400 A 690 VAC</v>
          </cell>
          <cell r="C2908">
            <v>1</v>
          </cell>
          <cell r="D2908" t="str">
            <v>L</v>
          </cell>
        </row>
        <row r="2909">
          <cell r="A2909" t="str">
            <v>54710002</v>
          </cell>
          <cell r="B2909" t="str">
            <v>RESISTANCE DE FREINAGE  60 OHM, P=600W</v>
          </cell>
          <cell r="C2909">
            <v>0</v>
          </cell>
          <cell r="D2909" t="str">
            <v>L</v>
          </cell>
        </row>
        <row r="2910">
          <cell r="A2910" t="str">
            <v>20600011</v>
          </cell>
          <cell r="B2910" t="str">
            <v>FER ROND XC48 Ø35 EN BARRE DE LONG:6M</v>
          </cell>
          <cell r="C2910">
            <v>0</v>
          </cell>
          <cell r="D2910" t="str">
            <v>L</v>
          </cell>
        </row>
        <row r="2911">
          <cell r="A2911" t="str">
            <v>74300004</v>
          </cell>
          <cell r="B2911" t="str">
            <v>filtre à AIR DN 150 /Grignon Olive</v>
          </cell>
          <cell r="C2911">
            <v>0</v>
          </cell>
          <cell r="D2911" t="str">
            <v>L</v>
          </cell>
        </row>
        <row r="2912">
          <cell r="A2912" t="str">
            <v>42010128</v>
          </cell>
          <cell r="B2912" t="str">
            <v>Cric Boutielle 5T DL.5BTI</v>
          </cell>
          <cell r="C2912">
            <v>0</v>
          </cell>
          <cell r="D2912" t="str">
            <v>L</v>
          </cell>
        </row>
        <row r="2913">
          <cell r="A2913" t="str">
            <v>90270016</v>
          </cell>
          <cell r="B2913" t="str">
            <v>"soupape de sécurité cw614N 10bars DN1/4</v>
          </cell>
          <cell r="C2913">
            <v>0</v>
          </cell>
          <cell r="D2913" t="str">
            <v>L</v>
          </cell>
        </row>
        <row r="2914">
          <cell r="A2914" t="str">
            <v>65200133</v>
          </cell>
          <cell r="B2914" t="str">
            <v>Palier COMPLET  H.F.B 722511 WB</v>
          </cell>
          <cell r="C2914">
            <v>0</v>
          </cell>
          <cell r="D2914" t="str">
            <v>L</v>
          </cell>
        </row>
        <row r="2915">
          <cell r="A2915" t="str">
            <v>75020025</v>
          </cell>
          <cell r="B2915" t="str">
            <v>FUSIBLES  3002  192-517</v>
          </cell>
          <cell r="C2915">
            <v>0</v>
          </cell>
          <cell r="D2915" t="str">
            <v>L</v>
          </cell>
        </row>
        <row r="2916">
          <cell r="A2916" t="str">
            <v>14010041</v>
          </cell>
          <cell r="B2916" t="str">
            <v>PLAQUES POS. IIEBcimentD/AA-503494</v>
          </cell>
          <cell r="C2916">
            <v>0</v>
          </cell>
          <cell r="D2916" t="str">
            <v>L</v>
          </cell>
        </row>
        <row r="2917">
          <cell r="A2917" t="str">
            <v>20600014</v>
          </cell>
          <cell r="B2917" t="str">
            <v>FER ROND XC48 Ø50 EN BARRE DE LONG:6M</v>
          </cell>
          <cell r="C2917">
            <v>0</v>
          </cell>
          <cell r="D2917" t="str">
            <v>L</v>
          </cell>
        </row>
        <row r="2918">
          <cell r="A2918" t="str">
            <v>91500081</v>
          </cell>
          <cell r="B2918" t="str">
            <v>Supports fixation MOT RED table rotation</v>
          </cell>
          <cell r="C2918">
            <v>0</v>
          </cell>
          <cell r="D2918" t="str">
            <v>L</v>
          </cell>
        </row>
        <row r="2919">
          <cell r="A2919" t="str">
            <v>90250063</v>
          </cell>
          <cell r="B2919" t="str">
            <v>Coussinet des bielles HP</v>
          </cell>
          <cell r="C2919">
            <v>0</v>
          </cell>
          <cell r="D2919" t="str">
            <v>L</v>
          </cell>
        </row>
        <row r="2920">
          <cell r="A2920" t="str">
            <v>53130149</v>
          </cell>
          <cell r="B2920" t="str">
            <v>contacteur tripolaire 3RT1034-1BB40 400V</v>
          </cell>
          <cell r="C2920">
            <v>1</v>
          </cell>
          <cell r="D2920" t="str">
            <v>L</v>
          </cell>
        </row>
        <row r="2921">
          <cell r="A2921" t="str">
            <v>59040029</v>
          </cell>
          <cell r="B2921" t="str">
            <v>COMMUTATEUR FIN COURSE TV10S335-02Z-M20</v>
          </cell>
          <cell r="C2921">
            <v>1</v>
          </cell>
          <cell r="D2921" t="str">
            <v>L</v>
          </cell>
        </row>
        <row r="2922">
          <cell r="A2922" t="str">
            <v>50340027</v>
          </cell>
          <cell r="B2922" t="str">
            <v>BORNIER 8AI 4/20MA</v>
          </cell>
          <cell r="C2922">
            <v>0</v>
          </cell>
          <cell r="D2922" t="str">
            <v>L</v>
          </cell>
        </row>
        <row r="2923">
          <cell r="A2923" t="str">
            <v>65010048</v>
          </cell>
          <cell r="B2923" t="str">
            <v>RLT a RLX CYL NU 314 ECJ/C3L</v>
          </cell>
          <cell r="C2923">
            <v>1</v>
          </cell>
          <cell r="D2923" t="str">
            <v>L</v>
          </cell>
        </row>
        <row r="2924">
          <cell r="A2924" t="str">
            <v>86020011</v>
          </cell>
          <cell r="B2924" t="str">
            <v>GOUJON M30X270 COMPLET  C11.04.01</v>
          </cell>
          <cell r="C2924">
            <v>0</v>
          </cell>
          <cell r="D2924" t="str">
            <v>L</v>
          </cell>
        </row>
        <row r="2925">
          <cell r="A2925" t="str">
            <v>55920030</v>
          </cell>
          <cell r="B2925" t="str">
            <v>Balais charbon SCHUNK C80X CIM</v>
          </cell>
          <cell r="C2925">
            <v>2</v>
          </cell>
          <cell r="D2925" t="str">
            <v>L</v>
          </cell>
        </row>
        <row r="2926">
          <cell r="A2926" t="str">
            <v>60530037</v>
          </cell>
          <cell r="B2926" t="str">
            <v>PRESSOSTAT  C79302-Z1210-A2</v>
          </cell>
          <cell r="C2926">
            <v>0</v>
          </cell>
          <cell r="D2926" t="str">
            <v>L</v>
          </cell>
        </row>
        <row r="2927">
          <cell r="A2927" t="str">
            <v>87310010</v>
          </cell>
          <cell r="B2927" t="str">
            <v>distributeur vanne tr-cokeSXE9573-181-00</v>
          </cell>
          <cell r="C2927">
            <v>0</v>
          </cell>
          <cell r="D2927" t="str">
            <v>L</v>
          </cell>
        </row>
        <row r="2928">
          <cell r="A2928" t="str">
            <v>59600048</v>
          </cell>
          <cell r="B2928" t="str">
            <v>ELECTROVANNE AVEC BOBINE 24 VDC</v>
          </cell>
          <cell r="C2928">
            <v>2</v>
          </cell>
          <cell r="D2928" t="str">
            <v>L</v>
          </cell>
        </row>
        <row r="2929">
          <cell r="A2929" t="str">
            <v>53140011</v>
          </cell>
          <cell r="B2929" t="str">
            <v>Commutateur CA10 D-U813*02</v>
          </cell>
          <cell r="C2929">
            <v>0</v>
          </cell>
          <cell r="D2929" t="str">
            <v>L</v>
          </cell>
        </row>
        <row r="2930">
          <cell r="A2930" t="str">
            <v>90050012</v>
          </cell>
          <cell r="B2930" t="str">
            <v>CLAVETTES FOURCHE PLAN: 210,04,04-566171</v>
          </cell>
          <cell r="C2930">
            <v>0</v>
          </cell>
          <cell r="D2930" t="str">
            <v>L</v>
          </cell>
        </row>
        <row r="2931">
          <cell r="A2931" t="str">
            <v>91120001</v>
          </cell>
          <cell r="B2931" t="str">
            <v>CAOUTCHOU DE COUVERTURE REF 650789D</v>
          </cell>
          <cell r="C2931">
            <v>0</v>
          </cell>
          <cell r="D2931" t="str">
            <v>L</v>
          </cell>
        </row>
        <row r="2932">
          <cell r="A2932" t="str">
            <v>65030001</v>
          </cell>
          <cell r="B2932" t="str">
            <v>RLT autoaligneur GRAE50 NPP B</v>
          </cell>
          <cell r="C2932">
            <v>0</v>
          </cell>
          <cell r="D2932" t="str">
            <v>L</v>
          </cell>
        </row>
        <row r="2933">
          <cell r="A2933" t="str">
            <v>54520023</v>
          </cell>
          <cell r="B2933" t="str">
            <v>VENTILATEUR pour varaiteur siemens 420</v>
          </cell>
          <cell r="C2933">
            <v>1</v>
          </cell>
          <cell r="D2933" t="str">
            <v>L</v>
          </cell>
        </row>
        <row r="2934">
          <cell r="A2934" t="str">
            <v>98010047</v>
          </cell>
          <cell r="B2934" t="str">
            <v>TONER NOIR HP 3015 REF 55A</v>
          </cell>
          <cell r="C2934">
            <v>0</v>
          </cell>
          <cell r="D2934" t="str">
            <v>L</v>
          </cell>
        </row>
        <row r="2935">
          <cell r="A2935" t="str">
            <v>89010078</v>
          </cell>
          <cell r="B2935" t="str">
            <v>JEU DE JOINTS SOUPAPE ZDB10 S/POS:67</v>
          </cell>
          <cell r="C2935">
            <v>0</v>
          </cell>
          <cell r="D2935" t="str">
            <v>L</v>
          </cell>
        </row>
        <row r="2936">
          <cell r="A2936" t="str">
            <v>89010068</v>
          </cell>
          <cell r="B2936" t="str">
            <v>INDICATEUR D'ENCRASSEMENT POUR FILTRE</v>
          </cell>
          <cell r="C2936">
            <v>0</v>
          </cell>
          <cell r="D2936" t="str">
            <v>L</v>
          </cell>
        </row>
        <row r="2937">
          <cell r="A2937" t="str">
            <v>66300006</v>
          </cell>
          <cell r="B2937" t="str">
            <v>CHAÎNE 710002Z</v>
          </cell>
          <cell r="C2937">
            <v>0</v>
          </cell>
          <cell r="D2937" t="str">
            <v>L</v>
          </cell>
        </row>
        <row r="2938">
          <cell r="A2938" t="str">
            <v>91300008</v>
          </cell>
          <cell r="B2938" t="str">
            <v>PLAQUE D'USURE 650896D</v>
          </cell>
          <cell r="C2938">
            <v>0</v>
          </cell>
          <cell r="D2938" t="str">
            <v>L</v>
          </cell>
        </row>
        <row r="2939">
          <cell r="A2939" t="str">
            <v>42010158</v>
          </cell>
          <cell r="B2939" t="str">
            <v>Composition douille 25PCE 1/2-6P GCAD251</v>
          </cell>
          <cell r="C2939">
            <v>0</v>
          </cell>
          <cell r="D2939" t="str">
            <v>L</v>
          </cell>
        </row>
        <row r="2940">
          <cell r="A2940" t="str">
            <v>91130083</v>
          </cell>
          <cell r="B2940" t="str">
            <v>Douille 760044Z rep 24</v>
          </cell>
          <cell r="C2940">
            <v>1</v>
          </cell>
          <cell r="D2940" t="str">
            <v>L</v>
          </cell>
        </row>
        <row r="2941">
          <cell r="A2941" t="str">
            <v>71150001</v>
          </cell>
          <cell r="B2941" t="str">
            <v>BAVETTE CIRCULAIRE REP 05 -C11.01 (speci</v>
          </cell>
          <cell r="C2941">
            <v>1</v>
          </cell>
          <cell r="D2941" t="str">
            <v>L</v>
          </cell>
        </row>
        <row r="2942">
          <cell r="A2942" t="str">
            <v>45800217</v>
          </cell>
          <cell r="B2942" t="str">
            <v>Tuyau spiralé</v>
          </cell>
          <cell r="C2942">
            <v>2</v>
          </cell>
          <cell r="D2942" t="str">
            <v>L</v>
          </cell>
        </row>
        <row r="2943">
          <cell r="A2943" t="str">
            <v>90250052</v>
          </cell>
          <cell r="B2943" t="str">
            <v>BUSE RINGARDAGE REF:REF B33*1,5</v>
          </cell>
          <cell r="C2943">
            <v>8</v>
          </cell>
          <cell r="D2943" t="str">
            <v>H</v>
          </cell>
        </row>
        <row r="2944">
          <cell r="A2944" t="str">
            <v>59040011</v>
          </cell>
          <cell r="B2944" t="str">
            <v>INTERREPTEUR FIN COURSE XCKM-3915H29EX</v>
          </cell>
          <cell r="C2944">
            <v>0</v>
          </cell>
          <cell r="D2944" t="str">
            <v>L</v>
          </cell>
        </row>
        <row r="2945">
          <cell r="A2945" t="str">
            <v>76340005</v>
          </cell>
          <cell r="B2945" t="str">
            <v>ETANCHÉITÉ POUR TRANSMISSION À COURROIE</v>
          </cell>
          <cell r="C2945">
            <v>0</v>
          </cell>
          <cell r="D2945" t="str">
            <v>L</v>
          </cell>
        </row>
        <row r="2946">
          <cell r="A2946" t="str">
            <v>87210004</v>
          </cell>
          <cell r="B2946" t="str">
            <v>FILTRE HYDR TYPE:2.0004G25-AH0-0-V</v>
          </cell>
          <cell r="C2946">
            <v>0</v>
          </cell>
          <cell r="D2946" t="str">
            <v>L</v>
          </cell>
        </row>
        <row r="2947">
          <cell r="A2947" t="str">
            <v>72170032</v>
          </cell>
          <cell r="B2947" t="str">
            <v>Bague en bronze chariot clark élévateur</v>
          </cell>
          <cell r="C2947">
            <v>0</v>
          </cell>
          <cell r="D2947" t="str">
            <v>L</v>
          </cell>
        </row>
        <row r="2948">
          <cell r="A2948" t="str">
            <v>66200011</v>
          </cell>
          <cell r="B2948" t="str">
            <v>POULIE    ref701326D</v>
          </cell>
          <cell r="C2948">
            <v>0</v>
          </cell>
          <cell r="D2948" t="str">
            <v>L</v>
          </cell>
        </row>
        <row r="2949">
          <cell r="A2949" t="str">
            <v>98010341</v>
          </cell>
          <cell r="B2949" t="str">
            <v>Batterie Laptop</v>
          </cell>
          <cell r="C2949">
            <v>0</v>
          </cell>
          <cell r="D2949" t="str">
            <v>L</v>
          </cell>
        </row>
        <row r="2950">
          <cell r="A2950" t="str">
            <v>72170033</v>
          </cell>
          <cell r="B2950" t="str">
            <v>Filtre retour HYD 8089335</v>
          </cell>
          <cell r="C2950">
            <v>0</v>
          </cell>
          <cell r="D2950" t="str">
            <v>L</v>
          </cell>
        </row>
        <row r="2951">
          <cell r="A2951" t="str">
            <v>72250083</v>
          </cell>
          <cell r="B2951" t="str">
            <v>CRIPNE D'ASPIR5T 5T ET28C R:9197500501</v>
          </cell>
          <cell r="C2951">
            <v>0</v>
          </cell>
          <cell r="D2951" t="str">
            <v>L</v>
          </cell>
        </row>
        <row r="2952">
          <cell r="A2952" t="str">
            <v>23390037</v>
          </cell>
          <cell r="B2952" t="str">
            <v>O'ring 158IDx1,78 section SP975</v>
          </cell>
          <cell r="C2952">
            <v>0</v>
          </cell>
          <cell r="D2952" t="str">
            <v>L</v>
          </cell>
        </row>
        <row r="2953">
          <cell r="A2953" t="str">
            <v>55010237</v>
          </cell>
          <cell r="B2953" t="str">
            <v>MOT-1,8/6KW1000/1500TRHAXE132B5</v>
          </cell>
          <cell r="C2953">
            <v>0</v>
          </cell>
          <cell r="D2953" t="str">
            <v>L</v>
          </cell>
        </row>
        <row r="2954">
          <cell r="A2954" t="str">
            <v>60100001</v>
          </cell>
          <cell r="B2954" t="str">
            <v>ACCELEROMETRE  CONTROLEUR VIBRAF6110 2A</v>
          </cell>
          <cell r="C2954">
            <v>0</v>
          </cell>
          <cell r="D2954" t="str">
            <v>L</v>
          </cell>
        </row>
        <row r="2955">
          <cell r="A2955" t="str">
            <v>66200012</v>
          </cell>
          <cell r="B2955" t="str">
            <v>POULIE    ref701327D</v>
          </cell>
          <cell r="C2955">
            <v>0</v>
          </cell>
          <cell r="D2955" t="str">
            <v>L</v>
          </cell>
        </row>
        <row r="2956">
          <cell r="A2956" t="str">
            <v>23400008</v>
          </cell>
          <cell r="B2956" t="str">
            <v>SOUPAPE DE SECURITE N11.24.02</v>
          </cell>
          <cell r="C2956">
            <v>0</v>
          </cell>
          <cell r="D2956" t="str">
            <v>L</v>
          </cell>
        </row>
        <row r="2957">
          <cell r="A2957" t="str">
            <v>42200012</v>
          </cell>
          <cell r="B2957" t="str">
            <v>PALAN A LEVIER 1.5T-1.5M</v>
          </cell>
          <cell r="C2957">
            <v>0</v>
          </cell>
          <cell r="D2957" t="str">
            <v>L</v>
          </cell>
        </row>
        <row r="2958">
          <cell r="A2958" t="str">
            <v>45330006</v>
          </cell>
          <cell r="B2958" t="str">
            <v>RESISTANCE CHAUFFANT 1800W</v>
          </cell>
          <cell r="C2958">
            <v>1</v>
          </cell>
          <cell r="D2958" t="str">
            <v>L</v>
          </cell>
        </row>
        <row r="2959">
          <cell r="A2959" t="str">
            <v>71170078</v>
          </cell>
          <cell r="B2959" t="str">
            <v>Axe commande bande mobile R11/21 13</v>
          </cell>
          <cell r="C2959">
            <v>1</v>
          </cell>
          <cell r="D2959" t="str">
            <v>L</v>
          </cell>
        </row>
        <row r="2960">
          <cell r="A2960" t="str">
            <v>53250208</v>
          </cell>
          <cell r="B2960" t="str">
            <v>Relais manque phase RM22TR33</v>
          </cell>
          <cell r="C2960">
            <v>0</v>
          </cell>
          <cell r="D2960" t="str">
            <v>L</v>
          </cell>
        </row>
        <row r="2961">
          <cell r="A2961" t="str">
            <v>65020050</v>
          </cell>
          <cell r="B2961" t="str">
            <v>RLT a RLX conique 33016</v>
          </cell>
          <cell r="C2961">
            <v>0</v>
          </cell>
          <cell r="D2961" t="str">
            <v>L</v>
          </cell>
        </row>
        <row r="2962">
          <cell r="A2962" t="str">
            <v>23280033</v>
          </cell>
          <cell r="B2962" t="str">
            <v>VANNE MENBRANE ASCO 02VOIE G353A045</v>
          </cell>
          <cell r="C2962">
            <v>0</v>
          </cell>
          <cell r="D2962" t="str">
            <v>L</v>
          </cell>
        </row>
        <row r="2963">
          <cell r="A2963" t="str">
            <v>59600036</v>
          </cell>
          <cell r="B2963" t="str">
            <v>ELECTROVANNE (DISTRIBUTEUR)  DX01-651-60</v>
          </cell>
          <cell r="C2963">
            <v>5</v>
          </cell>
          <cell r="D2963" t="str">
            <v>M</v>
          </cell>
        </row>
        <row r="2964">
          <cell r="A2964" t="str">
            <v>91500118</v>
          </cell>
          <cell r="B2964" t="str">
            <v>Fixation MP2 + AB3 JOUCOMATIC 0502110008</v>
          </cell>
          <cell r="C2964">
            <v>0</v>
          </cell>
          <cell r="D2964" t="str">
            <v>L</v>
          </cell>
        </row>
        <row r="2965">
          <cell r="A2965" t="str">
            <v>45800274</v>
          </cell>
          <cell r="B2965" t="str">
            <v>commutateur de protection AZ 16</v>
          </cell>
          <cell r="C2965">
            <v>0</v>
          </cell>
          <cell r="D2965" t="str">
            <v>L</v>
          </cell>
        </row>
        <row r="2966">
          <cell r="A2966" t="str">
            <v>54510023</v>
          </cell>
          <cell r="B2966" t="str">
            <v>FUSE 170 M8555 AR 1400A/660V RE68792738</v>
          </cell>
          <cell r="C2966">
            <v>0</v>
          </cell>
          <cell r="D2966" t="str">
            <v>L</v>
          </cell>
        </row>
        <row r="2967">
          <cell r="A2967" t="str">
            <v>65050005</v>
          </cell>
          <cell r="B2967" t="str">
            <v>RLT a billes 6024</v>
          </cell>
          <cell r="C2967">
            <v>0</v>
          </cell>
          <cell r="D2967" t="str">
            <v>L</v>
          </cell>
        </row>
        <row r="2968">
          <cell r="A2968" t="str">
            <v>30100003</v>
          </cell>
          <cell r="B2968" t="str">
            <v>TIGE FILETE M32 CL 8.8</v>
          </cell>
          <cell r="C2968">
            <v>1</v>
          </cell>
          <cell r="D2968" t="str">
            <v>L</v>
          </cell>
        </row>
        <row r="2969">
          <cell r="A2969" t="str">
            <v>45310106</v>
          </cell>
          <cell r="B2969" t="str">
            <v>VALVE 2/2WS M5 24VCD A043359</v>
          </cell>
          <cell r="C2969">
            <v>0</v>
          </cell>
          <cell r="D2969" t="str">
            <v>L</v>
          </cell>
        </row>
        <row r="2970">
          <cell r="A2970" t="str">
            <v>14030001</v>
          </cell>
          <cell r="B2970" t="str">
            <v>blindage inférieur E1122 pl:200011349</v>
          </cell>
          <cell r="C2970">
            <v>0</v>
          </cell>
          <cell r="D2970" t="str">
            <v>L</v>
          </cell>
        </row>
        <row r="2971">
          <cell r="A2971" t="str">
            <v>98010306</v>
          </cell>
          <cell r="B2971" t="str">
            <v>Canon 067 Toner jaune</v>
          </cell>
          <cell r="C2971">
            <v>0</v>
          </cell>
          <cell r="D2971" t="str">
            <v>L</v>
          </cell>
        </row>
        <row r="2972">
          <cell r="A2972" t="str">
            <v>98010307</v>
          </cell>
          <cell r="B2972" t="str">
            <v>Canon 067 Toner noir</v>
          </cell>
          <cell r="C2972">
            <v>0</v>
          </cell>
          <cell r="D2972" t="str">
            <v>L</v>
          </cell>
        </row>
        <row r="2973">
          <cell r="A2973" t="str">
            <v>98010308</v>
          </cell>
          <cell r="B2973" t="str">
            <v>Canon 067 Toner magenta</v>
          </cell>
          <cell r="C2973">
            <v>0</v>
          </cell>
          <cell r="D2973" t="str">
            <v>L</v>
          </cell>
        </row>
        <row r="2974">
          <cell r="A2974" t="str">
            <v>65040040</v>
          </cell>
          <cell r="B2974" t="str">
            <v>RLT a rotule 22216  E1AK1M</v>
          </cell>
          <cell r="C2974">
            <v>0</v>
          </cell>
          <cell r="D2974" t="str">
            <v>L</v>
          </cell>
        </row>
        <row r="2975">
          <cell r="A2975" t="str">
            <v>89010131</v>
          </cell>
          <cell r="B2975" t="str">
            <v>TUYAU FLEXIBLE N25 X 800 AB23-10/400-25S</v>
          </cell>
          <cell r="C2975">
            <v>0</v>
          </cell>
          <cell r="D2975" t="str">
            <v>L</v>
          </cell>
        </row>
        <row r="2976">
          <cell r="A2976" t="str">
            <v>75020058</v>
          </cell>
          <cell r="B2976" t="str">
            <v>Guide câble palan</v>
          </cell>
          <cell r="C2976">
            <v>0</v>
          </cell>
          <cell r="D2976" t="str">
            <v>L</v>
          </cell>
        </row>
        <row r="2977">
          <cell r="A2977" t="str">
            <v>91100416</v>
          </cell>
          <cell r="B2977" t="str">
            <v>Arbre-741965D</v>
          </cell>
          <cell r="C2977">
            <v>0</v>
          </cell>
          <cell r="D2977" t="str">
            <v>L</v>
          </cell>
        </row>
        <row r="2978">
          <cell r="A2978" t="str">
            <v>87220042</v>
          </cell>
          <cell r="B2978" t="str">
            <v>ACCOUPLEMENT 854 A38/45.42-25</v>
          </cell>
          <cell r="C2978">
            <v>0</v>
          </cell>
          <cell r="D2978" t="str">
            <v>L</v>
          </cell>
        </row>
        <row r="2979">
          <cell r="A2979" t="str">
            <v>45400059</v>
          </cell>
          <cell r="B2979" t="str">
            <v>GLYCINE RECTAPUR</v>
          </cell>
          <cell r="C2979">
            <v>0</v>
          </cell>
          <cell r="D2979" t="str">
            <v>L</v>
          </cell>
        </row>
        <row r="2980">
          <cell r="A2980" t="str">
            <v>91130021</v>
          </cell>
          <cell r="B2980" t="str">
            <v>PIVOT 740234P REP 57</v>
          </cell>
          <cell r="C2980">
            <v>0</v>
          </cell>
          <cell r="D2980" t="str">
            <v>L</v>
          </cell>
        </row>
        <row r="2981">
          <cell r="A2981" t="str">
            <v>91130011</v>
          </cell>
          <cell r="B2981" t="str">
            <v>JEU DE JOINT POUR DITO - 652093Z POS 8</v>
          </cell>
          <cell r="C2981">
            <v>0</v>
          </cell>
          <cell r="D2981" t="str">
            <v>L</v>
          </cell>
        </row>
        <row r="2982">
          <cell r="A2982" t="str">
            <v>45800257</v>
          </cell>
          <cell r="B2982" t="str">
            <v>Bague d'étanchéité (joint de tube de rem</v>
          </cell>
          <cell r="C2982">
            <v>0</v>
          </cell>
          <cell r="D2982" t="str">
            <v>L</v>
          </cell>
        </row>
        <row r="2983">
          <cell r="A2983" t="str">
            <v>89010155</v>
          </cell>
          <cell r="B2983" t="str">
            <v>Vibrofluidiseur VBSMI Micro INOX</v>
          </cell>
          <cell r="C2983">
            <v>0</v>
          </cell>
          <cell r="D2983" t="str">
            <v>L</v>
          </cell>
        </row>
        <row r="2984">
          <cell r="A2984" t="str">
            <v>66100004</v>
          </cell>
          <cell r="B2984" t="str">
            <v>COURROIE CRANTÉ 2100-14M-237 5 329 DS</v>
          </cell>
          <cell r="C2984">
            <v>0</v>
          </cell>
          <cell r="D2984" t="str">
            <v>L</v>
          </cell>
        </row>
        <row r="2985">
          <cell r="A2985" t="str">
            <v>78350018</v>
          </cell>
          <cell r="B2985" t="str">
            <v>Kit service manuel 8.2519.0 TB1.05</v>
          </cell>
          <cell r="C2985">
            <v>0</v>
          </cell>
          <cell r="D2985" t="str">
            <v>L</v>
          </cell>
        </row>
        <row r="2986">
          <cell r="A2986" t="str">
            <v>60610004</v>
          </cell>
          <cell r="B2986" t="str">
            <v>CONVERTISSEUR DE MESURE THERMOCOU 4-20MA</v>
          </cell>
          <cell r="C2986">
            <v>0</v>
          </cell>
          <cell r="D2986" t="str">
            <v>L</v>
          </cell>
        </row>
        <row r="2987">
          <cell r="A2987" t="str">
            <v>45800074</v>
          </cell>
          <cell r="B2987" t="str">
            <v>ELECTROVANNE À 5/2 VOIES  MEH 5/2 1/8 B</v>
          </cell>
          <cell r="C2987">
            <v>0</v>
          </cell>
          <cell r="D2987" t="str">
            <v>L</v>
          </cell>
        </row>
        <row r="2988">
          <cell r="A2988" t="str">
            <v>72170010</v>
          </cell>
          <cell r="B2988" t="str">
            <v>FILTRE BOITE HYDRAULIQUE  1238466 CLARK</v>
          </cell>
          <cell r="C2988">
            <v>2</v>
          </cell>
          <cell r="D2988" t="str">
            <v>L</v>
          </cell>
        </row>
        <row r="2989">
          <cell r="A2989" t="str">
            <v>55010091</v>
          </cell>
          <cell r="B2989" t="str">
            <v>Mot-7,5kw1500trHaxe132B3</v>
          </cell>
          <cell r="C2989">
            <v>0</v>
          </cell>
          <cell r="D2989" t="str">
            <v>L</v>
          </cell>
        </row>
        <row r="2990">
          <cell r="A2990" t="str">
            <v>65040115</v>
          </cell>
          <cell r="B2990" t="str">
            <v>RLT a rotule 23120 CC/W33</v>
          </cell>
          <cell r="C2990">
            <v>0</v>
          </cell>
          <cell r="D2990" t="str">
            <v>L</v>
          </cell>
        </row>
        <row r="2991">
          <cell r="A2991" t="str">
            <v>65040083</v>
          </cell>
          <cell r="B2991" t="str">
            <v>RLT a rotule 22313 CKC3</v>
          </cell>
          <cell r="C2991">
            <v>2</v>
          </cell>
          <cell r="D2991" t="str">
            <v>L</v>
          </cell>
        </row>
        <row r="2992">
          <cell r="A2992" t="str">
            <v>55010021</v>
          </cell>
          <cell r="B2992" t="str">
            <v>Mot-0,18kw1000trHaxe70B3</v>
          </cell>
          <cell r="C2992">
            <v>1</v>
          </cell>
          <cell r="D2992" t="str">
            <v>L</v>
          </cell>
        </row>
        <row r="2993">
          <cell r="A2993" t="str">
            <v>53500013</v>
          </cell>
          <cell r="B2993" t="str">
            <v>BLOC PROTC TESYS U8-32A LUCA 32FU</v>
          </cell>
          <cell r="C2993">
            <v>0</v>
          </cell>
          <cell r="D2993" t="str">
            <v>L</v>
          </cell>
        </row>
        <row r="2994">
          <cell r="A2994" t="str">
            <v>53500011</v>
          </cell>
          <cell r="B2994" t="str">
            <v>BROCHES AVAL 3P 630A</v>
          </cell>
          <cell r="C2994">
            <v>0</v>
          </cell>
          <cell r="D2994" t="str">
            <v>L</v>
          </cell>
        </row>
        <row r="2995">
          <cell r="A2995" t="str">
            <v>30100006</v>
          </cell>
          <cell r="B2995" t="str">
            <v>TIGE FILETE M47 CL 8.8</v>
          </cell>
          <cell r="C2995">
            <v>0</v>
          </cell>
          <cell r="D2995" t="str">
            <v>L</v>
          </cell>
        </row>
        <row r="2996">
          <cell r="A2996" t="str">
            <v>91100424</v>
          </cell>
          <cell r="B2996" t="str">
            <v>Pivot-741958D</v>
          </cell>
          <cell r="C2996">
            <v>0</v>
          </cell>
          <cell r="D2996" t="str">
            <v>L</v>
          </cell>
        </row>
        <row r="2997">
          <cell r="A2997" t="str">
            <v>67450053</v>
          </cell>
          <cell r="B2997" t="str">
            <v>jeux element elastique Accoup BT50</v>
          </cell>
          <cell r="C2997">
            <v>0</v>
          </cell>
          <cell r="D2997" t="str">
            <v>L</v>
          </cell>
        </row>
        <row r="2998">
          <cell r="A2998" t="str">
            <v>45800138</v>
          </cell>
          <cell r="B2998" t="str">
            <v>POULIE DENTÉE PLH12 D30MM</v>
          </cell>
          <cell r="C2998">
            <v>0</v>
          </cell>
          <cell r="D2998" t="str">
            <v>L</v>
          </cell>
        </row>
        <row r="2999">
          <cell r="A2999" t="str">
            <v>45800166</v>
          </cell>
          <cell r="B2999" t="str">
            <v>TUBE DE FILTRE 76*5*62 EN CELLPOR WEISS</v>
          </cell>
          <cell r="C2999">
            <v>1</v>
          </cell>
          <cell r="D2999" t="str">
            <v>L</v>
          </cell>
        </row>
        <row r="3000">
          <cell r="A3000" t="str">
            <v>55930106</v>
          </cell>
          <cell r="B3000" t="str">
            <v>Ventil.axial-119*119/230VAC-20W-147m3/h</v>
          </cell>
          <cell r="C3000">
            <v>1</v>
          </cell>
          <cell r="D3000" t="str">
            <v>L</v>
          </cell>
        </row>
        <row r="3001">
          <cell r="A3001" t="str">
            <v>54510015</v>
          </cell>
          <cell r="B3001" t="str">
            <v>POWER RESISTOR VHPR 80HX3R3 68265380</v>
          </cell>
          <cell r="C3001">
            <v>0</v>
          </cell>
          <cell r="D3001" t="str">
            <v>L</v>
          </cell>
        </row>
        <row r="3002">
          <cell r="A3002" t="str">
            <v>78610113</v>
          </cell>
          <cell r="B3002" t="str">
            <v>verin P1D-S063 MC150</v>
          </cell>
          <cell r="C3002">
            <v>0</v>
          </cell>
          <cell r="D3002" t="str">
            <v>L</v>
          </cell>
        </row>
        <row r="3003">
          <cell r="A3003" t="str">
            <v>73040005</v>
          </cell>
          <cell r="B3003" t="str">
            <v>FILTRE AIR  BOB CAT 110-6326/6331</v>
          </cell>
          <cell r="C3003">
            <v>0</v>
          </cell>
          <cell r="D3003" t="str">
            <v>L</v>
          </cell>
        </row>
        <row r="3004">
          <cell r="A3004" t="str">
            <v>54510095</v>
          </cell>
          <cell r="B3004" t="str">
            <v>SHON CIRCUIT DETECTION BOARD VLSCD</v>
          </cell>
          <cell r="C3004">
            <v>0</v>
          </cell>
          <cell r="D3004" t="str">
            <v>L</v>
          </cell>
        </row>
        <row r="3005">
          <cell r="A3005" t="str">
            <v>70080003</v>
          </cell>
          <cell r="B3005" t="str">
            <v>Auget avec sup 800/300/4AA=86,91M</v>
          </cell>
          <cell r="C3005">
            <v>3</v>
          </cell>
          <cell r="D3005" t="str">
            <v>M</v>
          </cell>
        </row>
        <row r="3006">
          <cell r="A3006" t="str">
            <v>89010128</v>
          </cell>
          <cell r="B3006" t="str">
            <v>TUYAU FLEXIBLE N10 X630 AB23-10/315-10LX</v>
          </cell>
          <cell r="C3006">
            <v>0</v>
          </cell>
          <cell r="D3006" t="str">
            <v>L</v>
          </cell>
        </row>
        <row r="3007">
          <cell r="A3007" t="str">
            <v>59050004</v>
          </cell>
          <cell r="B3007" t="str">
            <v>DETECTEUR DE PROXIMITÉ XS630B1MAL2</v>
          </cell>
          <cell r="C3007">
            <v>1</v>
          </cell>
          <cell r="D3007" t="str">
            <v>L</v>
          </cell>
        </row>
        <row r="3008">
          <cell r="A3008" t="str">
            <v>53230159</v>
          </cell>
          <cell r="B3008" t="str">
            <v>Disjoncteur seul NS160H-ref-LV430404</v>
          </cell>
          <cell r="C3008">
            <v>0</v>
          </cell>
          <cell r="D3008" t="str">
            <v>L</v>
          </cell>
        </row>
        <row r="3009">
          <cell r="A3009" t="str">
            <v>55800083</v>
          </cell>
          <cell r="B3009" t="str">
            <v>MR-3kw-1500/100tr-xx-A47/GDRS100M4</v>
          </cell>
          <cell r="C3009">
            <v>0</v>
          </cell>
          <cell r="D3009" t="str">
            <v>L</v>
          </cell>
        </row>
        <row r="3010">
          <cell r="A3010" t="str">
            <v>42010185</v>
          </cell>
          <cell r="B3010" t="str">
            <v>Sangle plate  8T 3M</v>
          </cell>
          <cell r="C3010">
            <v>0</v>
          </cell>
          <cell r="D3010" t="str">
            <v>L</v>
          </cell>
        </row>
        <row r="3011">
          <cell r="A3011" t="str">
            <v>45800292</v>
          </cell>
          <cell r="B3011" t="str">
            <v>INSULATOR ELECTRODE VESSEL 621-605-182</v>
          </cell>
          <cell r="C3011">
            <v>0</v>
          </cell>
          <cell r="D3011" t="str">
            <v>L</v>
          </cell>
        </row>
        <row r="3012">
          <cell r="A3012" t="str">
            <v>90250029</v>
          </cell>
          <cell r="B3012" t="str">
            <v>RONDELLE  INTER CULASSE rep1250</v>
          </cell>
          <cell r="C3012">
            <v>0</v>
          </cell>
          <cell r="D3012" t="str">
            <v>L</v>
          </cell>
        </row>
        <row r="3013">
          <cell r="A3013" t="str">
            <v>54510076</v>
          </cell>
          <cell r="B3013" t="str">
            <v>SNUBBAR BOARD DSSB-01 64706663</v>
          </cell>
          <cell r="C3013">
            <v>0</v>
          </cell>
          <cell r="D3013" t="str">
            <v>L</v>
          </cell>
        </row>
        <row r="3014">
          <cell r="A3014" t="str">
            <v>72250081</v>
          </cell>
          <cell r="B3014" t="str">
            <v>CREPINE ASPIR RF9237501300  CAT 07T</v>
          </cell>
          <cell r="C3014">
            <v>0</v>
          </cell>
          <cell r="D3014" t="str">
            <v>L</v>
          </cell>
        </row>
        <row r="3015">
          <cell r="A3015" t="str">
            <v>65050202</v>
          </cell>
          <cell r="B3015" t="str">
            <v>RLT a billes 6317 C3</v>
          </cell>
          <cell r="C3015">
            <v>2</v>
          </cell>
          <cell r="D3015" t="str">
            <v>L</v>
          </cell>
        </row>
        <row r="3016">
          <cell r="A3016" t="str">
            <v>81620006</v>
          </cell>
          <cell r="B3016" t="str">
            <v>ELÉMENT FILTRANT POUR FILTRE S/POS:06</v>
          </cell>
          <cell r="C3016">
            <v>0</v>
          </cell>
          <cell r="D3016" t="str">
            <v>L</v>
          </cell>
        </row>
        <row r="3017">
          <cell r="A3017" t="str">
            <v>89010076</v>
          </cell>
          <cell r="B3017" t="str">
            <v>JEU DE JOINTS POUR SOUPAPE DBDS S/POS:38</v>
          </cell>
          <cell r="C3017">
            <v>0</v>
          </cell>
          <cell r="D3017" t="str">
            <v>L</v>
          </cell>
        </row>
        <row r="3018">
          <cell r="A3018" t="str">
            <v>98010274</v>
          </cell>
          <cell r="B3018" t="str">
            <v>TONER HP 201A NOIR</v>
          </cell>
          <cell r="C3018">
            <v>0</v>
          </cell>
          <cell r="D3018" t="str">
            <v>L</v>
          </cell>
        </row>
        <row r="3019">
          <cell r="A3019" t="str">
            <v>77050210</v>
          </cell>
          <cell r="B3019" t="str">
            <v>Membrane principale C 41 avec ressort</v>
          </cell>
          <cell r="C3019">
            <v>4</v>
          </cell>
          <cell r="D3019" t="str">
            <v>M</v>
          </cell>
        </row>
        <row r="3020">
          <cell r="A3020" t="str">
            <v>67370087</v>
          </cell>
          <cell r="B3020" t="str">
            <v>accouplement AKG 12</v>
          </cell>
          <cell r="C3020">
            <v>0</v>
          </cell>
          <cell r="D3020" t="str">
            <v>L</v>
          </cell>
        </row>
        <row r="3021">
          <cell r="A3021" t="str">
            <v>45800004</v>
          </cell>
          <cell r="B3021" t="str">
            <v>ARMOIRE DE COMMANDE, TOILE FILTRANTE</v>
          </cell>
          <cell r="C3021">
            <v>0</v>
          </cell>
          <cell r="D3021" t="str">
            <v>L</v>
          </cell>
        </row>
        <row r="3022">
          <cell r="A3022" t="str">
            <v>98010264</v>
          </cell>
          <cell r="B3022" t="str">
            <v>Toner HP NOIR PHOTO C9370A</v>
          </cell>
          <cell r="C3022">
            <v>0</v>
          </cell>
          <cell r="D3022" t="str">
            <v>L</v>
          </cell>
        </row>
        <row r="3023">
          <cell r="A3023" t="str">
            <v>59600113</v>
          </cell>
          <cell r="B3023" t="str">
            <v>Electrovanne 2/2 unid. 70lts REX2EC0200</v>
          </cell>
          <cell r="C3023">
            <v>0</v>
          </cell>
          <cell r="D3023" t="str">
            <v>L</v>
          </cell>
        </row>
        <row r="3024">
          <cell r="A3024" t="str">
            <v>53250227</v>
          </cell>
          <cell r="B3024" t="str">
            <v>Relais de surveillance de phase</v>
          </cell>
          <cell r="C3024">
            <v>0</v>
          </cell>
          <cell r="D3024" t="str">
            <v>L</v>
          </cell>
        </row>
        <row r="3025">
          <cell r="A3025" t="str">
            <v>66150001</v>
          </cell>
          <cell r="B3025" t="str">
            <v>COURROIES  8V-3750/10160S</v>
          </cell>
          <cell r="C3025">
            <v>0</v>
          </cell>
          <cell r="D3025" t="str">
            <v>L</v>
          </cell>
        </row>
        <row r="3026">
          <cell r="A3026" t="str">
            <v>20010005</v>
          </cell>
          <cell r="B3026" t="str">
            <v>POUTRE  IPN:160</v>
          </cell>
          <cell r="C3026">
            <v>1</v>
          </cell>
          <cell r="D3026" t="str">
            <v>L</v>
          </cell>
        </row>
        <row r="3027">
          <cell r="A3027" t="str">
            <v>83300029</v>
          </cell>
          <cell r="B3027" t="str">
            <v>SEPARATEUR COMP ASD57 HUIL REF6.3669.0</v>
          </cell>
          <cell r="C3027">
            <v>1</v>
          </cell>
          <cell r="D3027" t="str">
            <v>L</v>
          </cell>
        </row>
        <row r="3028">
          <cell r="A3028" t="str">
            <v>10300023</v>
          </cell>
          <cell r="B3028" t="str">
            <v>NAPPE 128KG/M3  7320x610 EP25</v>
          </cell>
          <cell r="C3028">
            <v>1</v>
          </cell>
          <cell r="D3028" t="str">
            <v>L</v>
          </cell>
        </row>
        <row r="3029">
          <cell r="A3029" t="str">
            <v>23170024</v>
          </cell>
          <cell r="B3029" t="str">
            <v>Flexible minimess FF M16 Long 3M</v>
          </cell>
          <cell r="C3029">
            <v>1</v>
          </cell>
          <cell r="D3029" t="str">
            <v>L</v>
          </cell>
        </row>
        <row r="3030">
          <cell r="A3030" t="str">
            <v>10230025</v>
          </cell>
          <cell r="B3030" t="str">
            <v>liquide refracta R-25</v>
          </cell>
          <cell r="C3030">
            <v>0</v>
          </cell>
          <cell r="D3030" t="str">
            <v>L</v>
          </cell>
        </row>
        <row r="3031">
          <cell r="A3031" t="str">
            <v>54030003</v>
          </cell>
          <cell r="B3031" t="str">
            <v>"Transformateur400/230v</v>
          </cell>
          <cell r="C3031">
            <v>0</v>
          </cell>
          <cell r="D3031" t="str">
            <v>L</v>
          </cell>
        </row>
        <row r="3032">
          <cell r="A3032" t="str">
            <v>53130028</v>
          </cell>
          <cell r="B3032" t="str">
            <v>CONTACTEUR LC1 D80 P7 220V</v>
          </cell>
          <cell r="C3032">
            <v>0</v>
          </cell>
          <cell r="D3032" t="str">
            <v>L</v>
          </cell>
        </row>
        <row r="3033">
          <cell r="A3033" t="str">
            <v>91130060</v>
          </cell>
          <cell r="B3033" t="str">
            <v>Articulation 540390Z Rep 7</v>
          </cell>
          <cell r="C3033">
            <v>0</v>
          </cell>
          <cell r="D3033" t="str">
            <v>L</v>
          </cell>
        </row>
        <row r="3034">
          <cell r="A3034" t="str">
            <v>60010057</v>
          </cell>
          <cell r="B3034" t="str">
            <v>THERMOCOUPLE ENVE. 1XNICR-NI L1040MM</v>
          </cell>
          <cell r="C3034">
            <v>0</v>
          </cell>
          <cell r="D3034" t="str">
            <v>L</v>
          </cell>
        </row>
        <row r="3035">
          <cell r="A3035" t="str">
            <v>83300018</v>
          </cell>
          <cell r="B3035" t="str">
            <v>FILTRE HUILE COMP DSD238 RÉF 6.3465.0</v>
          </cell>
          <cell r="C3035">
            <v>6</v>
          </cell>
          <cell r="D3035" t="str">
            <v>H</v>
          </cell>
        </row>
        <row r="3036">
          <cell r="A3036" t="str">
            <v>42010040</v>
          </cell>
          <cell r="B3036" t="str">
            <v>CAISSE A OUTILS</v>
          </cell>
          <cell r="C3036">
            <v>0</v>
          </cell>
          <cell r="D3036" t="str">
            <v>L</v>
          </cell>
        </row>
        <row r="3037">
          <cell r="A3037" t="str">
            <v>45210002</v>
          </cell>
          <cell r="B3037" t="str">
            <v>spatule double</v>
          </cell>
          <cell r="C3037">
            <v>0</v>
          </cell>
          <cell r="D3037" t="str">
            <v>L</v>
          </cell>
        </row>
        <row r="3038">
          <cell r="A3038" t="str">
            <v>59600091</v>
          </cell>
          <cell r="B3038" t="str">
            <v>Distributeur DX1-651-70 ISO5599-1</v>
          </cell>
          <cell r="C3038">
            <v>0</v>
          </cell>
          <cell r="D3038" t="str">
            <v>L</v>
          </cell>
        </row>
        <row r="3039">
          <cell r="A3039" t="str">
            <v>42010055</v>
          </cell>
          <cell r="B3039" t="str">
            <v>RUPAC COMPARATEUR CADRAN 30 0,01 2950030</v>
          </cell>
          <cell r="C3039">
            <v>0</v>
          </cell>
          <cell r="D3039" t="str">
            <v>L</v>
          </cell>
        </row>
        <row r="3040">
          <cell r="A3040" t="str">
            <v>53250189</v>
          </cell>
          <cell r="B3040" t="str">
            <v>TEMPO REPOS 2OF-ALIM.24/240V U RE7RB13MW</v>
          </cell>
          <cell r="C3040">
            <v>1</v>
          </cell>
          <cell r="D3040" t="str">
            <v>L</v>
          </cell>
        </row>
        <row r="3041">
          <cell r="A3041" t="str">
            <v>53250187</v>
          </cell>
          <cell r="B3041" t="str">
            <v>Relais thermique TeSys D 63-80A</v>
          </cell>
          <cell r="C3041">
            <v>0</v>
          </cell>
          <cell r="D3041" t="str">
            <v>L</v>
          </cell>
        </row>
        <row r="3042">
          <cell r="A3042" t="str">
            <v>42010044</v>
          </cell>
          <cell r="B3042" t="str">
            <v>CAISSE A OUTIS TEXTILLE BS T20PB FACOM</v>
          </cell>
          <cell r="C3042">
            <v>0</v>
          </cell>
          <cell r="D3042" t="str">
            <v>L</v>
          </cell>
        </row>
        <row r="3043">
          <cell r="A3043" t="str">
            <v>65020062</v>
          </cell>
          <cell r="B3043" t="str">
            <v>Palier TCJ45 INA</v>
          </cell>
          <cell r="C3043">
            <v>0</v>
          </cell>
          <cell r="D3043" t="str">
            <v>L</v>
          </cell>
        </row>
        <row r="3044">
          <cell r="A3044" t="str">
            <v>54510085</v>
          </cell>
          <cell r="B3044" t="str">
            <v>BOUTEILLE RÉSINE :STRUCTURAL 7*30 /16,8L</v>
          </cell>
          <cell r="C3044">
            <v>0</v>
          </cell>
          <cell r="D3044" t="str">
            <v>L</v>
          </cell>
        </row>
        <row r="3045">
          <cell r="A3045" t="str">
            <v>65200165</v>
          </cell>
          <cell r="B3045" t="str">
            <v>Palier SNI 516-613 HFB</v>
          </cell>
          <cell r="C3045">
            <v>1</v>
          </cell>
          <cell r="D3045" t="str">
            <v>L</v>
          </cell>
        </row>
        <row r="3046">
          <cell r="A3046" t="str">
            <v>23390019</v>
          </cell>
          <cell r="B3046" t="str">
            <v>MEMBRANE POUR VANNE ASCO G353A045</v>
          </cell>
          <cell r="C3046">
            <v>4</v>
          </cell>
          <cell r="D3046" t="str">
            <v>M</v>
          </cell>
        </row>
        <row r="3047">
          <cell r="A3047" t="str">
            <v>72170029</v>
          </cell>
          <cell r="B3047" t="str">
            <v>Roulement  NTN 4T-559/552A</v>
          </cell>
          <cell r="C3047">
            <v>0</v>
          </cell>
          <cell r="D3047" t="str">
            <v>L</v>
          </cell>
        </row>
        <row r="3048">
          <cell r="A3048" t="str">
            <v>54910003</v>
          </cell>
          <cell r="B3048" t="str">
            <v>THYRISTOR SEMIKRON SKKT 106/12E</v>
          </cell>
          <cell r="C3048">
            <v>0</v>
          </cell>
          <cell r="D3048" t="str">
            <v>L</v>
          </cell>
        </row>
        <row r="3049">
          <cell r="A3049" t="str">
            <v>65200221</v>
          </cell>
          <cell r="B3049" t="str">
            <v>Palier complet  HFB I 120013</v>
          </cell>
          <cell r="C3049">
            <v>0</v>
          </cell>
          <cell r="D3049" t="str">
            <v>L</v>
          </cell>
        </row>
        <row r="3050">
          <cell r="A3050" t="str">
            <v>91170020</v>
          </cell>
          <cell r="B3050" t="str">
            <v>Rondelle-570896D</v>
          </cell>
          <cell r="C3050">
            <v>1</v>
          </cell>
          <cell r="D3050" t="str">
            <v>L</v>
          </cell>
        </row>
        <row r="3051">
          <cell r="A3051" t="str">
            <v>65050216</v>
          </cell>
          <cell r="B3051" t="str">
            <v>RLT a billes 7309 BEC BM</v>
          </cell>
          <cell r="C3051">
            <v>1</v>
          </cell>
          <cell r="D3051" t="str">
            <v>L</v>
          </cell>
        </row>
        <row r="3052">
          <cell r="A3052" t="str">
            <v>79050017</v>
          </cell>
          <cell r="B3052" t="str">
            <v>Palier à billes 2-3/16"</v>
          </cell>
          <cell r="C3052">
            <v>0</v>
          </cell>
          <cell r="D3052" t="str">
            <v>L</v>
          </cell>
        </row>
        <row r="3053">
          <cell r="A3053" t="str">
            <v>98010262</v>
          </cell>
          <cell r="B3053" t="str">
            <v>Toner HP JAUNE C9373A</v>
          </cell>
          <cell r="C3053">
            <v>0</v>
          </cell>
          <cell r="D3053" t="str">
            <v>L</v>
          </cell>
        </row>
        <row r="3054">
          <cell r="A3054" t="str">
            <v>98010263</v>
          </cell>
          <cell r="B3054" t="str">
            <v>Toner HP MAGENTA C9372A</v>
          </cell>
          <cell r="C3054">
            <v>0</v>
          </cell>
          <cell r="D3054" t="str">
            <v>L</v>
          </cell>
        </row>
        <row r="3055">
          <cell r="A3055" t="str">
            <v>87220022</v>
          </cell>
          <cell r="B3055" t="str">
            <v>GOUJON M42X440X80</v>
          </cell>
          <cell r="C3055">
            <v>2</v>
          </cell>
          <cell r="D3055" t="str">
            <v>L</v>
          </cell>
        </row>
        <row r="3056">
          <cell r="A3056" t="str">
            <v>78610183</v>
          </cell>
          <cell r="B3056" t="str">
            <v>pneumatic valve for segment SMC-EVZM550</v>
          </cell>
          <cell r="C3056">
            <v>1</v>
          </cell>
          <cell r="D3056" t="str">
            <v>L</v>
          </cell>
        </row>
        <row r="3057">
          <cell r="A3057" t="str">
            <v>20030008</v>
          </cell>
          <cell r="B3057" t="str">
            <v>POUTRE EN ACIER UPN:140 (6m)</v>
          </cell>
          <cell r="C3057">
            <v>0</v>
          </cell>
          <cell r="D3057" t="str">
            <v>L</v>
          </cell>
        </row>
        <row r="3058">
          <cell r="A3058" t="str">
            <v>78610123</v>
          </cell>
          <cell r="B3058" t="str">
            <v>VERIN P1D S050MC-0040 COD: 640644z pos16</v>
          </cell>
          <cell r="C3058">
            <v>1</v>
          </cell>
          <cell r="D3058" t="str">
            <v>L</v>
          </cell>
        </row>
        <row r="3059">
          <cell r="A3059" t="str">
            <v>75020053</v>
          </cell>
          <cell r="B3059" t="str">
            <v>Câble pendentif</v>
          </cell>
          <cell r="C3059">
            <v>0</v>
          </cell>
          <cell r="D3059" t="str">
            <v>L</v>
          </cell>
        </row>
        <row r="3060">
          <cell r="A3060" t="str">
            <v>91130024</v>
          </cell>
          <cell r="B3060" t="str">
            <v>ARBRE 741660D REP20</v>
          </cell>
          <cell r="C3060">
            <v>2</v>
          </cell>
          <cell r="D3060" t="str">
            <v>L</v>
          </cell>
        </row>
        <row r="3061">
          <cell r="A3061" t="str">
            <v>57010013</v>
          </cell>
          <cell r="B3061" t="str">
            <v>EXTENSION AUTOMATE XR1488970231</v>
          </cell>
          <cell r="C3061">
            <v>0</v>
          </cell>
          <cell r="D3061" t="str">
            <v>L</v>
          </cell>
        </row>
        <row r="3062">
          <cell r="A3062" t="str">
            <v>23390048</v>
          </cell>
          <cell r="B3062" t="str">
            <v>"connecteur DIN :SP944(x1)</v>
          </cell>
          <cell r="C3062">
            <v>3</v>
          </cell>
          <cell r="D3062" t="str">
            <v>M</v>
          </cell>
        </row>
        <row r="3063">
          <cell r="A3063" t="str">
            <v>91170021</v>
          </cell>
          <cell r="B3063" t="str">
            <v>ROUE-701247D</v>
          </cell>
          <cell r="C3063">
            <v>0</v>
          </cell>
          <cell r="D3063" t="str">
            <v>L</v>
          </cell>
        </row>
        <row r="3064">
          <cell r="A3064" t="str">
            <v>77020031</v>
          </cell>
          <cell r="B3064" t="str">
            <v>éléments filtrants récipient REP:2.2</v>
          </cell>
          <cell r="C3064">
            <v>0</v>
          </cell>
          <cell r="D3064" t="str">
            <v>L</v>
          </cell>
        </row>
        <row r="3065">
          <cell r="A3065" t="str">
            <v>53130161</v>
          </cell>
          <cell r="B3065" t="str">
            <v>Contacteur-11kw-24v :3RT2026-1BB40.</v>
          </cell>
          <cell r="C3065">
            <v>2</v>
          </cell>
          <cell r="D3065" t="str">
            <v>L</v>
          </cell>
        </row>
        <row r="3066">
          <cell r="A3066" t="str">
            <v>54510062</v>
          </cell>
          <cell r="B3066" t="str">
            <v>CURRENT SENSOR VM 5000K DIAO.14CW</v>
          </cell>
          <cell r="C3066">
            <v>0</v>
          </cell>
          <cell r="D3066" t="str">
            <v>L</v>
          </cell>
        </row>
        <row r="3067">
          <cell r="A3067" t="str">
            <v>45800021</v>
          </cell>
          <cell r="B3067" t="str">
            <v>CABLE DE RACCORDEMENT   TYPAK WG 8/3 M5M</v>
          </cell>
          <cell r="C3067">
            <v>0</v>
          </cell>
          <cell r="D3067" t="str">
            <v>L</v>
          </cell>
        </row>
        <row r="3068">
          <cell r="A3068" t="str">
            <v>42020020</v>
          </cell>
          <cell r="B3068" t="str">
            <v>ROULEAU ABRASIF  FLEXOVIT P60  120X10M</v>
          </cell>
          <cell r="C3068">
            <v>0</v>
          </cell>
          <cell r="D3068" t="str">
            <v>L</v>
          </cell>
        </row>
        <row r="3069">
          <cell r="A3069" t="str">
            <v>59050006</v>
          </cell>
          <cell r="B3069" t="str">
            <v>DETECTEUR PROXIM.INDUC XS7 C40PC440</v>
          </cell>
          <cell r="C3069">
            <v>0</v>
          </cell>
          <cell r="D3069" t="str">
            <v>L</v>
          </cell>
        </row>
        <row r="3070">
          <cell r="A3070" t="str">
            <v>53170025</v>
          </cell>
          <cell r="B3070" t="str">
            <v>RELAIS UNITÉ LUCA12FU 3-12A 110-240V</v>
          </cell>
          <cell r="C3070">
            <v>0</v>
          </cell>
          <cell r="D3070" t="str">
            <v>L</v>
          </cell>
        </row>
        <row r="3071">
          <cell r="A3071" t="str">
            <v>50240012</v>
          </cell>
          <cell r="B3071" t="str">
            <v>Support de plafond pivotant RF-181</v>
          </cell>
          <cell r="C3071">
            <v>0</v>
          </cell>
          <cell r="D3071" t="str">
            <v>L</v>
          </cell>
        </row>
        <row r="3072">
          <cell r="A3072" t="str">
            <v>79210017</v>
          </cell>
          <cell r="B3072" t="str">
            <v>MANCHETTE SOUPLE AU REFOULEMENT</v>
          </cell>
          <cell r="C3072">
            <v>0</v>
          </cell>
          <cell r="D3072" t="str">
            <v>L</v>
          </cell>
        </row>
        <row r="3073">
          <cell r="A3073" t="str">
            <v>66410011</v>
          </cell>
          <cell r="B3073" t="str">
            <v>PIGNON 700206R</v>
          </cell>
          <cell r="C3073">
            <v>0</v>
          </cell>
          <cell r="D3073" t="str">
            <v>L</v>
          </cell>
        </row>
        <row r="3074">
          <cell r="A3074" t="str">
            <v>42010152</v>
          </cell>
          <cell r="B3074" t="str">
            <v>Jeux de chasse goupille GAAV0601</v>
          </cell>
          <cell r="C3074">
            <v>0</v>
          </cell>
          <cell r="D3074" t="str">
            <v>L</v>
          </cell>
        </row>
        <row r="3075">
          <cell r="A3075" t="str">
            <v>91100413</v>
          </cell>
          <cell r="B3075" t="str">
            <v>Rouleau pivot-741970D</v>
          </cell>
          <cell r="C3075">
            <v>0</v>
          </cell>
          <cell r="D3075" t="str">
            <v>L</v>
          </cell>
        </row>
        <row r="3076">
          <cell r="A3076" t="str">
            <v>87010034</v>
          </cell>
          <cell r="B3076" t="str">
            <v>Graisseur brouillard huileG1/4C5111H2007</v>
          </cell>
          <cell r="C3076">
            <v>0</v>
          </cell>
          <cell r="D3076" t="str">
            <v>L</v>
          </cell>
        </row>
        <row r="3077">
          <cell r="A3077" t="str">
            <v>60740004</v>
          </cell>
          <cell r="B3077" t="str">
            <v>ENCRE POUR EBS-6500</v>
          </cell>
          <cell r="C3077">
            <v>0</v>
          </cell>
          <cell r="D3077" t="str">
            <v>L</v>
          </cell>
        </row>
        <row r="3078">
          <cell r="A3078" t="str">
            <v>45800014</v>
          </cell>
          <cell r="B3078" t="str">
            <v>BOULON DE RESSORT REF 1122823.29001312</v>
          </cell>
          <cell r="C3078">
            <v>0</v>
          </cell>
          <cell r="D3078" t="str">
            <v>L</v>
          </cell>
        </row>
        <row r="3079">
          <cell r="A3079" t="str">
            <v>59150012</v>
          </cell>
          <cell r="B3079" t="str">
            <v>MICRO-INTERRUPTEUR 970399Z</v>
          </cell>
          <cell r="C3079">
            <v>0</v>
          </cell>
          <cell r="D3079" t="str">
            <v>L</v>
          </cell>
        </row>
        <row r="3080">
          <cell r="A3080" t="str">
            <v>76340034</v>
          </cell>
          <cell r="B3080" t="str">
            <v>ETANCHÉITÉ  V067531.B01</v>
          </cell>
          <cell r="C3080">
            <v>0</v>
          </cell>
          <cell r="D3080" t="str">
            <v>L</v>
          </cell>
        </row>
        <row r="3081">
          <cell r="A3081" t="str">
            <v>78610211</v>
          </cell>
          <cell r="B3081" t="str">
            <v>Support AT4 JOUCOMATIC 0502274050-050 re</v>
          </cell>
          <cell r="C3081">
            <v>0</v>
          </cell>
          <cell r="D3081" t="str">
            <v>L</v>
          </cell>
        </row>
        <row r="3082">
          <cell r="A3082" t="str">
            <v>53130051</v>
          </cell>
          <cell r="B3082" t="str">
            <v>CONTACTEUR  LC1 D40</v>
          </cell>
          <cell r="C3082">
            <v>0</v>
          </cell>
          <cell r="D3082" t="str">
            <v>L</v>
          </cell>
        </row>
        <row r="3083">
          <cell r="A3083" t="str">
            <v>20600005</v>
          </cell>
          <cell r="B3083" t="str">
            <v>FER ROND 42CD4 Ø40 EN BARRE DE LONG:6M</v>
          </cell>
          <cell r="C3083">
            <v>0</v>
          </cell>
          <cell r="D3083" t="str">
            <v>L</v>
          </cell>
        </row>
        <row r="3084">
          <cell r="A3084" t="str">
            <v>53140012</v>
          </cell>
          <cell r="B3084" t="str">
            <v>Commutateur A214*d-a015</v>
          </cell>
          <cell r="C3084">
            <v>0</v>
          </cell>
          <cell r="D3084" t="str">
            <v>L</v>
          </cell>
        </row>
        <row r="3085">
          <cell r="A3085" t="str">
            <v>60200007</v>
          </cell>
          <cell r="B3085" t="str">
            <v>TRANSMETTEUR DE TEMPÉRATURE TMT 127</v>
          </cell>
          <cell r="C3085">
            <v>0</v>
          </cell>
          <cell r="D3085" t="str">
            <v>L</v>
          </cell>
        </row>
        <row r="3086">
          <cell r="A3086" t="str">
            <v>65040038</v>
          </cell>
          <cell r="B3086" t="str">
            <v>RLT a rotule 22215 CCK/W33</v>
          </cell>
          <cell r="C3086">
            <v>2</v>
          </cell>
          <cell r="D3086" t="str">
            <v>L</v>
          </cell>
        </row>
        <row r="3087">
          <cell r="A3087" t="str">
            <v>71170003</v>
          </cell>
          <cell r="B3087" t="str">
            <v>Rouleaux de pression TB-100/133.30.1202P</v>
          </cell>
          <cell r="C3087">
            <v>0</v>
          </cell>
          <cell r="D3087" t="str">
            <v>L</v>
          </cell>
        </row>
        <row r="3088">
          <cell r="A3088" t="str">
            <v>79210117</v>
          </cell>
          <cell r="B3088" t="str">
            <v>MANCHETTE SOUPLE AVEC BOURRAGE LARG500</v>
          </cell>
          <cell r="C3088">
            <v>0</v>
          </cell>
          <cell r="D3088" t="str">
            <v>L</v>
          </cell>
        </row>
        <row r="3089">
          <cell r="A3089" t="str">
            <v>59050005</v>
          </cell>
          <cell r="B3089" t="str">
            <v>DETECTEUR DE PROXIMITÉ XS7C40DP210</v>
          </cell>
          <cell r="C3089">
            <v>1</v>
          </cell>
          <cell r="D3089" t="str">
            <v>L</v>
          </cell>
        </row>
        <row r="3090">
          <cell r="A3090" t="str">
            <v>43200054</v>
          </cell>
          <cell r="B3090" t="str">
            <v>Electrode OK 67.45 E307 3.2mm</v>
          </cell>
          <cell r="C3090">
            <v>6</v>
          </cell>
          <cell r="D3090" t="str">
            <v>H</v>
          </cell>
        </row>
        <row r="3091">
          <cell r="A3091" t="str">
            <v>72250111</v>
          </cell>
          <cell r="B3091" t="str">
            <v>FLEXIBLE 5M DN10 CAT 7T</v>
          </cell>
          <cell r="C3091">
            <v>0</v>
          </cell>
          <cell r="D3091" t="str">
            <v>L</v>
          </cell>
        </row>
        <row r="3092">
          <cell r="A3092" t="str">
            <v>90250098</v>
          </cell>
          <cell r="B3092" t="str">
            <v>Flexible sortie pompe HP</v>
          </cell>
          <cell r="C3092">
            <v>0</v>
          </cell>
          <cell r="D3092" t="str">
            <v>L</v>
          </cell>
        </row>
        <row r="3093">
          <cell r="A3093" t="str">
            <v>81850004</v>
          </cell>
          <cell r="B3093" t="str">
            <v>FILTRE F2-K12.01.09 polytrack</v>
          </cell>
          <cell r="C3093">
            <v>0</v>
          </cell>
          <cell r="D3093" t="str">
            <v>L</v>
          </cell>
        </row>
        <row r="3094">
          <cell r="A3094" t="str">
            <v>89010001</v>
          </cell>
          <cell r="B3094" t="str">
            <v>JOINTS D'ÉTANCHÉITÉ POMPE À PISTON</v>
          </cell>
          <cell r="C3094">
            <v>0</v>
          </cell>
          <cell r="D3094" t="str">
            <v>L</v>
          </cell>
        </row>
        <row r="3095">
          <cell r="A3095" t="str">
            <v>42100042</v>
          </cell>
          <cell r="B3095" t="str">
            <v>LAMPE RECHARGABLE LEDS 4/5 H</v>
          </cell>
          <cell r="C3095">
            <v>0</v>
          </cell>
          <cell r="D3095" t="str">
            <v>L</v>
          </cell>
        </row>
        <row r="3096">
          <cell r="A3096" t="str">
            <v>75020062</v>
          </cell>
          <cell r="B3096" t="str">
            <v>LIMITEUR D'EFFORT PALAN VZ4160S/1F45SO</v>
          </cell>
          <cell r="C3096">
            <v>0</v>
          </cell>
          <cell r="D3096" t="str">
            <v>L</v>
          </cell>
        </row>
        <row r="3097">
          <cell r="A3097" t="str">
            <v>60340026</v>
          </cell>
          <cell r="B3097" t="str">
            <v>Filtre régulateur MS6-LFR-1/2-D6-E-R-V-A</v>
          </cell>
          <cell r="C3097">
            <v>0</v>
          </cell>
          <cell r="D3097" t="str">
            <v>L</v>
          </cell>
        </row>
        <row r="3098">
          <cell r="A3098" t="str">
            <v>45800005</v>
          </cell>
          <cell r="B3098" t="str">
            <v>BAGUE D'ACIER 51,5*35*8,6 MM</v>
          </cell>
          <cell r="C3098">
            <v>0</v>
          </cell>
          <cell r="D3098" t="str">
            <v>L</v>
          </cell>
        </row>
        <row r="3099">
          <cell r="A3099" t="str">
            <v>53110022</v>
          </cell>
          <cell r="B3099" t="str">
            <v>Interrupteur séparateur 3LD2504-0TK53</v>
          </cell>
          <cell r="C3099">
            <v>0</v>
          </cell>
          <cell r="D3099" t="str">
            <v>L</v>
          </cell>
        </row>
        <row r="3100">
          <cell r="A3100" t="str">
            <v>90250009</v>
          </cell>
          <cell r="B3100" t="str">
            <v>CHEMISE REF : 1218</v>
          </cell>
          <cell r="C3100">
            <v>0</v>
          </cell>
          <cell r="D3100" t="str">
            <v>L</v>
          </cell>
        </row>
        <row r="3101">
          <cell r="A3101" t="str">
            <v>91130048</v>
          </cell>
          <cell r="B3101" t="str">
            <v>Bride/flasque 543284D Rep 8</v>
          </cell>
          <cell r="C3101">
            <v>0</v>
          </cell>
          <cell r="D3101" t="str">
            <v>L</v>
          </cell>
        </row>
        <row r="3102">
          <cell r="A3102" t="str">
            <v>59600088</v>
          </cell>
          <cell r="B3102" t="str">
            <v>ELECTROVANNE SOLÉNOÏDE COMPLET- LABO</v>
          </cell>
          <cell r="C3102">
            <v>0</v>
          </cell>
          <cell r="D3102" t="str">
            <v>L</v>
          </cell>
        </row>
        <row r="3103">
          <cell r="A3103" t="str">
            <v>78010020</v>
          </cell>
          <cell r="B3103" t="str">
            <v>Electrovanne décharge</v>
          </cell>
          <cell r="C3103">
            <v>0</v>
          </cell>
          <cell r="D3103" t="str">
            <v>L</v>
          </cell>
        </row>
        <row r="3104">
          <cell r="A3104" t="str">
            <v>74300001</v>
          </cell>
          <cell r="B3104" t="str">
            <v>FILTRE A AIR (275MIC276)</v>
          </cell>
          <cell r="C3104">
            <v>4</v>
          </cell>
          <cell r="D3104" t="str">
            <v>M</v>
          </cell>
        </row>
        <row r="3105">
          <cell r="A3105" t="str">
            <v>59050017</v>
          </cell>
          <cell r="B3105" t="str">
            <v>DETECTEUR *IGM200</v>
          </cell>
          <cell r="C3105">
            <v>7</v>
          </cell>
          <cell r="D3105" t="str">
            <v>H</v>
          </cell>
        </row>
        <row r="3106">
          <cell r="A3106" t="str">
            <v>53280012</v>
          </cell>
          <cell r="B3106" t="str">
            <v>Déclencheur TM200D-ref-LV431431</v>
          </cell>
          <cell r="C3106">
            <v>0</v>
          </cell>
          <cell r="D3106" t="str">
            <v>L</v>
          </cell>
        </row>
        <row r="3107">
          <cell r="A3107" t="str">
            <v>45400078</v>
          </cell>
          <cell r="B3107" t="str">
            <v>POTASSIUM THIOCYANNATE NORMAPUR</v>
          </cell>
          <cell r="C3107">
            <v>0</v>
          </cell>
          <cell r="D3107" t="str">
            <v>L</v>
          </cell>
        </row>
        <row r="3108">
          <cell r="A3108" t="str">
            <v>98010309</v>
          </cell>
          <cell r="B3108" t="str">
            <v>Canon 067 Toner cyan</v>
          </cell>
          <cell r="C3108">
            <v>0</v>
          </cell>
          <cell r="D3108" t="str">
            <v>L</v>
          </cell>
        </row>
        <row r="3109">
          <cell r="A3109" t="str">
            <v>66410002</v>
          </cell>
          <cell r="B3109" t="str">
            <v>PiIGNON  DOUBLE, Pas 15,875 mm 13 DENT</v>
          </cell>
          <cell r="C3109">
            <v>0</v>
          </cell>
          <cell r="D3109" t="str">
            <v>L</v>
          </cell>
        </row>
        <row r="3110">
          <cell r="A3110" t="str">
            <v>20030009</v>
          </cell>
          <cell r="B3110" t="str">
            <v>UPN 120 Long 6M</v>
          </cell>
          <cell r="C3110">
            <v>3</v>
          </cell>
          <cell r="D3110" t="str">
            <v>M</v>
          </cell>
        </row>
        <row r="3111">
          <cell r="A3111" t="str">
            <v>20070006</v>
          </cell>
          <cell r="B3111" t="str">
            <v>TOLE STRIÉ S235JRG2 1000X2000 ÉP5/7MM</v>
          </cell>
          <cell r="C3111">
            <v>1</v>
          </cell>
          <cell r="D3111" t="str">
            <v>L</v>
          </cell>
        </row>
        <row r="3112">
          <cell r="A3112" t="str">
            <v>65210086</v>
          </cell>
          <cell r="B3112" t="str">
            <v>JOINT V-RING 450A</v>
          </cell>
          <cell r="C3112">
            <v>0</v>
          </cell>
          <cell r="D3112" t="str">
            <v>L</v>
          </cell>
        </row>
        <row r="3113">
          <cell r="A3113" t="str">
            <v>87220023</v>
          </cell>
          <cell r="B3113" t="str">
            <v>GOUJON M36X380/60  classe8.8</v>
          </cell>
          <cell r="C3113">
            <v>2</v>
          </cell>
          <cell r="D3113" t="str">
            <v>L</v>
          </cell>
        </row>
        <row r="3114">
          <cell r="A3114" t="str">
            <v>62200001</v>
          </cell>
          <cell r="B3114" t="str">
            <v>Roue 701820D rep 18</v>
          </cell>
          <cell r="C3114">
            <v>0</v>
          </cell>
          <cell r="D3114" t="str">
            <v>L</v>
          </cell>
        </row>
        <row r="3115">
          <cell r="A3115" t="str">
            <v>53530028</v>
          </cell>
          <cell r="B3115" t="str">
            <v>COFFRET DE RACCORDEMENT VAK 28040</v>
          </cell>
          <cell r="C3115">
            <v>0</v>
          </cell>
          <cell r="D3115" t="str">
            <v>L</v>
          </cell>
        </row>
        <row r="3116">
          <cell r="A3116" t="str">
            <v>74300005</v>
          </cell>
          <cell r="B3116" t="str">
            <v>filtre à AIR DN 100 /Grignon Olive</v>
          </cell>
          <cell r="C3116">
            <v>1</v>
          </cell>
          <cell r="D3116" t="str">
            <v>L</v>
          </cell>
        </row>
        <row r="3117">
          <cell r="A3117" t="str">
            <v>65210059</v>
          </cell>
          <cell r="B3117" t="str">
            <v>MANCHON DE SERRAGE  H2326</v>
          </cell>
          <cell r="C3117">
            <v>0</v>
          </cell>
          <cell r="D3117" t="str">
            <v>L</v>
          </cell>
        </row>
        <row r="3118">
          <cell r="A3118" t="str">
            <v>50350094</v>
          </cell>
          <cell r="B3118" t="str">
            <v>Connecteur 944395Z</v>
          </cell>
          <cell r="C3118">
            <v>0</v>
          </cell>
          <cell r="D3118" t="str">
            <v>L</v>
          </cell>
        </row>
        <row r="3119">
          <cell r="A3119" t="str">
            <v>42010204</v>
          </cell>
          <cell r="B3119" t="str">
            <v>Projecteur rechargeable 20W batterie 4Ah</v>
          </cell>
          <cell r="C3119">
            <v>1</v>
          </cell>
          <cell r="D3119" t="str">
            <v>L</v>
          </cell>
        </row>
        <row r="3120">
          <cell r="A3120" t="str">
            <v>91500099</v>
          </cell>
          <cell r="B3120" t="str">
            <v>Support moto-réducteur de la table rotat</v>
          </cell>
          <cell r="C3120">
            <v>1</v>
          </cell>
          <cell r="D3120" t="str">
            <v>L</v>
          </cell>
        </row>
        <row r="3121">
          <cell r="A3121" t="str">
            <v>60340010</v>
          </cell>
          <cell r="B3121" t="str">
            <v>REGULATEUR DEBIT METAL WORK 7030010200</v>
          </cell>
          <cell r="C3121">
            <v>0</v>
          </cell>
          <cell r="D3121" t="str">
            <v>L</v>
          </cell>
        </row>
        <row r="3122">
          <cell r="A3122" t="str">
            <v>59420039</v>
          </cell>
          <cell r="B3122" t="str">
            <v>Bobine 20 W REX2B0220</v>
          </cell>
          <cell r="C3122">
            <v>0</v>
          </cell>
          <cell r="D3122" t="str">
            <v>L</v>
          </cell>
        </row>
        <row r="3123">
          <cell r="A3123" t="str">
            <v>45800017</v>
          </cell>
          <cell r="B3123" t="str">
            <v>BROSSE P ALIMENTATION DES BAGUES</v>
          </cell>
          <cell r="C3123">
            <v>0</v>
          </cell>
          <cell r="D3123" t="str">
            <v>L</v>
          </cell>
        </row>
        <row r="3124">
          <cell r="A3124" t="str">
            <v>55920016</v>
          </cell>
          <cell r="B3124" t="str">
            <v>BOBINE P2E-QV32C4 REF921011Z</v>
          </cell>
          <cell r="C3124">
            <v>3</v>
          </cell>
          <cell r="D3124" t="str">
            <v>M</v>
          </cell>
        </row>
        <row r="3125">
          <cell r="A3125" t="str">
            <v>83010011</v>
          </cell>
          <cell r="B3125" t="str">
            <v>CARTOUCHE FILTRANTE F11.01.02/05</v>
          </cell>
          <cell r="C3125">
            <v>1</v>
          </cell>
          <cell r="D3125" t="str">
            <v>L</v>
          </cell>
        </row>
        <row r="3126">
          <cell r="A3126" t="str">
            <v>91130043</v>
          </cell>
          <cell r="B3126" t="str">
            <v>Douille 760062D Rep 19</v>
          </cell>
          <cell r="C3126">
            <v>0</v>
          </cell>
          <cell r="D3126" t="str">
            <v>L</v>
          </cell>
        </row>
        <row r="3127">
          <cell r="A3127" t="str">
            <v>71010015</v>
          </cell>
          <cell r="B3127" t="str">
            <v>BANDE EP400/3 REV4+2 LARG 1000 ANTI HUIL</v>
          </cell>
          <cell r="C3127">
            <v>1</v>
          </cell>
          <cell r="D3127" t="str">
            <v>L</v>
          </cell>
        </row>
        <row r="3128">
          <cell r="A3128" t="str">
            <v>42010030</v>
          </cell>
          <cell r="B3128" t="str">
            <v>HARNAIS DE SECURITE</v>
          </cell>
          <cell r="C3128">
            <v>0</v>
          </cell>
          <cell r="D3128" t="str">
            <v>L</v>
          </cell>
        </row>
        <row r="3129">
          <cell r="A3129" t="str">
            <v>59050018</v>
          </cell>
          <cell r="B3129" t="str">
            <v>DETECTEUR MAGNETIQUE *D-A93-M8 (F)</v>
          </cell>
          <cell r="C3129">
            <v>0</v>
          </cell>
          <cell r="D3129" t="str">
            <v>L</v>
          </cell>
        </row>
        <row r="3130">
          <cell r="A3130" t="str">
            <v>91100417</v>
          </cell>
          <cell r="B3130" t="str">
            <v>Moyeu de guide-741957D</v>
          </cell>
          <cell r="C3130">
            <v>0</v>
          </cell>
          <cell r="D3130" t="str">
            <v>L</v>
          </cell>
        </row>
        <row r="3131">
          <cell r="A3131" t="str">
            <v>71030002</v>
          </cell>
          <cell r="B3131" t="str">
            <v>BANDE SANS FIN L200/L3015mm ref :800141D</v>
          </cell>
          <cell r="C3131">
            <v>9</v>
          </cell>
          <cell r="D3131" t="str">
            <v>H</v>
          </cell>
        </row>
        <row r="3132">
          <cell r="A3132" t="str">
            <v>75020012</v>
          </cell>
          <cell r="B3132" t="str">
            <v>CONTACT DE PORTE  3000 263-710</v>
          </cell>
          <cell r="C3132">
            <v>0</v>
          </cell>
          <cell r="D3132" t="str">
            <v>L</v>
          </cell>
        </row>
        <row r="3133">
          <cell r="A3133" t="str">
            <v>75020046</v>
          </cell>
          <cell r="B3133" t="str">
            <v>Disjoncteur Miniature 3001860401</v>
          </cell>
          <cell r="C3133">
            <v>0</v>
          </cell>
          <cell r="D3133" t="str">
            <v>L</v>
          </cell>
        </row>
        <row r="3134">
          <cell r="A3134" t="str">
            <v>53500024</v>
          </cell>
          <cell r="B3134" t="str">
            <v>PHASE LOSS AND SEQUENCE</v>
          </cell>
          <cell r="C3134">
            <v>0</v>
          </cell>
          <cell r="D3134" t="str">
            <v>L</v>
          </cell>
        </row>
        <row r="3135">
          <cell r="A3135" t="str">
            <v>53250190</v>
          </cell>
          <cell r="B3135" t="str">
            <v>Relais de couplageType: 3RS1800-1HW01.</v>
          </cell>
          <cell r="C3135">
            <v>1</v>
          </cell>
          <cell r="D3135" t="str">
            <v>L</v>
          </cell>
        </row>
        <row r="3136">
          <cell r="A3136" t="str">
            <v>72170012</v>
          </cell>
          <cell r="B3136" t="str">
            <v>FLEXIBLE HYD 5000 RAC FP3/8 CLARK 7T</v>
          </cell>
          <cell r="C3136">
            <v>0</v>
          </cell>
          <cell r="D3136" t="str">
            <v>L</v>
          </cell>
        </row>
        <row r="3137">
          <cell r="A3137" t="str">
            <v>59420024</v>
          </cell>
          <cell r="B3137" t="str">
            <v>BOBINE SERVAILANCE WEHRLE22400111 24V30A</v>
          </cell>
          <cell r="C3137">
            <v>0</v>
          </cell>
          <cell r="D3137" t="str">
            <v>L</v>
          </cell>
        </row>
        <row r="3138">
          <cell r="A3138" t="str">
            <v>53250167</v>
          </cell>
          <cell r="B3138" t="str">
            <v>RELAIS SÉCURITÉ 3TK28301AL20</v>
          </cell>
          <cell r="C3138">
            <v>0</v>
          </cell>
          <cell r="D3138" t="str">
            <v>L</v>
          </cell>
        </row>
        <row r="3139">
          <cell r="A3139" t="str">
            <v>89010080</v>
          </cell>
          <cell r="B3139" t="str">
            <v>JOINTS D'ÉTANCHÉITÉ POUR VANNE PROPORTIO</v>
          </cell>
          <cell r="C3139">
            <v>0</v>
          </cell>
          <cell r="D3139" t="str">
            <v>L</v>
          </cell>
        </row>
        <row r="3140">
          <cell r="A3140" t="str">
            <v>60160001</v>
          </cell>
          <cell r="B3140" t="str">
            <v>AIMANT BALLUF BTL5-P-5500-2</v>
          </cell>
          <cell r="C3140">
            <v>1</v>
          </cell>
          <cell r="D3140" t="str">
            <v>L</v>
          </cell>
        </row>
        <row r="3141">
          <cell r="A3141" t="str">
            <v>79210013</v>
          </cell>
          <cell r="B3141" t="str">
            <v>MANCHETTE SOUPLE AU REFOULEMENT</v>
          </cell>
          <cell r="C3141">
            <v>0</v>
          </cell>
          <cell r="D3141" t="str">
            <v>L</v>
          </cell>
        </row>
        <row r="3142">
          <cell r="A3142" t="str">
            <v>90800008</v>
          </cell>
          <cell r="B3142" t="str">
            <v>PATIN A BILLE HIWIN HGH20HAZAH</v>
          </cell>
          <cell r="C3142">
            <v>0</v>
          </cell>
          <cell r="D3142" t="str">
            <v>L</v>
          </cell>
        </row>
        <row r="3143">
          <cell r="A3143" t="str">
            <v>78610145</v>
          </cell>
          <cell r="B3143" t="str">
            <v>VERIN COMPACT Ø40 C/25 CDQ2B40TF-25DMZ</v>
          </cell>
          <cell r="C3143">
            <v>0</v>
          </cell>
          <cell r="D3143" t="str">
            <v>L</v>
          </cell>
        </row>
        <row r="3144">
          <cell r="A3144" t="str">
            <v>78610097</v>
          </cell>
          <cell r="B3144" t="str">
            <v>VERIN PNEUMATIQUE P1A- S025DS-0025</v>
          </cell>
          <cell r="C3144">
            <v>2</v>
          </cell>
          <cell r="D3144" t="str">
            <v>L</v>
          </cell>
        </row>
        <row r="3145">
          <cell r="A3145" t="str">
            <v>20040006</v>
          </cell>
          <cell r="B3145" t="str">
            <v>TOLE ACIER ORDINAIRE  EP 6MM  1000X2000</v>
          </cell>
          <cell r="C3145">
            <v>4</v>
          </cell>
          <cell r="D3145" t="str">
            <v>M</v>
          </cell>
        </row>
        <row r="3146">
          <cell r="A3146" t="str">
            <v>45800258</v>
          </cell>
          <cell r="B3146" t="str">
            <v>Soufflet pour chariot mobile pneumatique</v>
          </cell>
          <cell r="C3146">
            <v>0</v>
          </cell>
          <cell r="D3146" t="str">
            <v>L</v>
          </cell>
        </row>
        <row r="3147">
          <cell r="A3147" t="str">
            <v>39020011</v>
          </cell>
          <cell r="B3147" t="str">
            <v>FEUILLE KLINGERITE EP 2  MM (1,5X1,5M)</v>
          </cell>
          <cell r="C3147">
            <v>4</v>
          </cell>
          <cell r="D3147" t="str">
            <v>M</v>
          </cell>
        </row>
        <row r="3148">
          <cell r="A3148" t="str">
            <v>91100037</v>
          </cell>
          <cell r="B3148" t="str">
            <v>BRIDE LABYRINTHE  542829D REP:15</v>
          </cell>
          <cell r="C3148">
            <v>0</v>
          </cell>
          <cell r="D3148" t="str">
            <v>L</v>
          </cell>
        </row>
        <row r="3149">
          <cell r="A3149" t="str">
            <v>42010221</v>
          </cell>
          <cell r="B3149" t="str">
            <v>Vérificateur d’alésage 50-160mm (voir pi</v>
          </cell>
          <cell r="C3149">
            <v>0</v>
          </cell>
          <cell r="D3149" t="str">
            <v>L</v>
          </cell>
        </row>
        <row r="3150">
          <cell r="A3150" t="str">
            <v>75020010</v>
          </cell>
          <cell r="B3150" t="str">
            <v>BOUTONS DE COMMANDE 3002071-111</v>
          </cell>
          <cell r="C3150">
            <v>0</v>
          </cell>
          <cell r="D3150" t="str">
            <v>L</v>
          </cell>
        </row>
        <row r="3151">
          <cell r="A3151" t="str">
            <v>76340056</v>
          </cell>
          <cell r="B3151" t="str">
            <v>Joint torique 285x8 multicelle800/ 50</v>
          </cell>
          <cell r="C3151">
            <v>0</v>
          </cell>
          <cell r="D3151" t="str">
            <v>L</v>
          </cell>
        </row>
        <row r="3152">
          <cell r="A3152" t="str">
            <v>14010031</v>
          </cell>
          <cell r="B3152" t="str">
            <v>BOULON M33*2 L135 I70 H70+R+EC+J</v>
          </cell>
          <cell r="C3152">
            <v>2</v>
          </cell>
          <cell r="D3152" t="str">
            <v>L</v>
          </cell>
        </row>
        <row r="3153">
          <cell r="A3153" t="str">
            <v>59310031</v>
          </cell>
          <cell r="B3153" t="str">
            <v>PRESSOSTAT TYP: PMC 250 V AC/3A</v>
          </cell>
          <cell r="C3153">
            <v>0</v>
          </cell>
          <cell r="D3153" t="str">
            <v>L</v>
          </cell>
        </row>
        <row r="3154">
          <cell r="A3154" t="str">
            <v>67110024</v>
          </cell>
          <cell r="B3154" t="str">
            <v>JEUX JOINT P/REDUCTEUR FLENDER K3UF6H</v>
          </cell>
          <cell r="C3154">
            <v>0</v>
          </cell>
          <cell r="D3154" t="str">
            <v>L</v>
          </cell>
        </row>
        <row r="3155">
          <cell r="A3155" t="str">
            <v>67450058</v>
          </cell>
          <cell r="B3155" t="str">
            <v>Element elastique N-eupex A250</v>
          </cell>
          <cell r="C3155">
            <v>0</v>
          </cell>
          <cell r="D3155" t="str">
            <v>L</v>
          </cell>
        </row>
        <row r="3156">
          <cell r="A3156" t="str">
            <v>91300219</v>
          </cell>
          <cell r="B3156" t="str">
            <v>Axe de renvoie déchiqueteur sac</v>
          </cell>
          <cell r="C3156">
            <v>0</v>
          </cell>
          <cell r="D3156" t="str">
            <v>L</v>
          </cell>
        </row>
        <row r="3157">
          <cell r="A3157" t="str">
            <v>91500160</v>
          </cell>
          <cell r="B3157" t="str">
            <v>GALET POUR GUIDE ELEVATEUR CADRE METRAL</v>
          </cell>
          <cell r="C3157">
            <v>0</v>
          </cell>
          <cell r="D3157" t="str">
            <v>L</v>
          </cell>
        </row>
        <row r="3158">
          <cell r="A3158" t="str">
            <v>59050013</v>
          </cell>
          <cell r="B3158" t="str">
            <v>DETECTEUR INDUCTIF IIS210 -ifm  972165Z</v>
          </cell>
          <cell r="C3158">
            <v>0</v>
          </cell>
          <cell r="D3158" t="str">
            <v>L</v>
          </cell>
        </row>
        <row r="3159">
          <cell r="A3159" t="str">
            <v>65040156</v>
          </cell>
          <cell r="B3159" t="str">
            <v>Roulement 1311 K G15 C3</v>
          </cell>
          <cell r="C3159">
            <v>0</v>
          </cell>
          <cell r="D3159" t="str">
            <v>L</v>
          </cell>
        </row>
        <row r="3160">
          <cell r="A3160" t="str">
            <v>65510001</v>
          </cell>
          <cell r="B3160" t="str">
            <v>COFFRET CIRCLIPS</v>
          </cell>
          <cell r="C3160">
            <v>1</v>
          </cell>
          <cell r="D3160" t="str">
            <v>L</v>
          </cell>
        </row>
        <row r="3161">
          <cell r="A3161" t="str">
            <v>14010040</v>
          </cell>
          <cell r="B3161" t="str">
            <v>PLAQUES POS. IIEAcimentD/AA-503494</v>
          </cell>
          <cell r="C3161">
            <v>0</v>
          </cell>
          <cell r="D3161" t="str">
            <v>L</v>
          </cell>
        </row>
        <row r="3162">
          <cell r="A3162" t="str">
            <v>78590001</v>
          </cell>
          <cell r="B3162" t="str">
            <v>VANNE ECONOMIQUE TYPE AM-5350</v>
          </cell>
          <cell r="C3162">
            <v>0</v>
          </cell>
          <cell r="D3162" t="str">
            <v>L</v>
          </cell>
        </row>
        <row r="3163">
          <cell r="A3163" t="str">
            <v>60530056</v>
          </cell>
          <cell r="B3163" t="str">
            <v>Kit de réparation pour pompe 4N</v>
          </cell>
          <cell r="C3163">
            <v>0</v>
          </cell>
          <cell r="D3163" t="str">
            <v>L</v>
          </cell>
        </row>
        <row r="3164">
          <cell r="A3164" t="str">
            <v>76210017</v>
          </cell>
          <cell r="B3164" t="str">
            <v>ROULEAU OB SE 63.5*160mm/SW15</v>
          </cell>
          <cell r="C3164">
            <v>0</v>
          </cell>
          <cell r="D3164" t="str">
            <v>L</v>
          </cell>
        </row>
        <row r="3165">
          <cell r="A3165" t="str">
            <v>55440035</v>
          </cell>
          <cell r="B3165" t="str">
            <v>Redresseur frein BE1,2 sew eurodrive 90</v>
          </cell>
          <cell r="C3165">
            <v>0</v>
          </cell>
          <cell r="D3165" t="str">
            <v>L</v>
          </cell>
        </row>
        <row r="3166">
          <cell r="A3166" t="str">
            <v>53250188</v>
          </cell>
          <cell r="B3166" t="str">
            <v>Relais tension RM17TE00</v>
          </cell>
          <cell r="C3166">
            <v>0</v>
          </cell>
          <cell r="D3166" t="str">
            <v>L</v>
          </cell>
        </row>
        <row r="3167">
          <cell r="A3167" t="str">
            <v>55010063</v>
          </cell>
          <cell r="B3167" t="str">
            <v>MOTEUR  ASYNC.132M- 3KW/700Tr/902285D</v>
          </cell>
          <cell r="C3167">
            <v>2</v>
          </cell>
          <cell r="D3167" t="str">
            <v>L</v>
          </cell>
        </row>
        <row r="3168">
          <cell r="A3168" t="str">
            <v>87310033</v>
          </cell>
          <cell r="B3168" t="str">
            <v>ANNEAUX DE CONNEXION . ref: P-3243REX</v>
          </cell>
          <cell r="C3168">
            <v>0</v>
          </cell>
          <cell r="D3168" t="str">
            <v>L</v>
          </cell>
        </row>
        <row r="3169">
          <cell r="A3169" t="str">
            <v>89010066</v>
          </cell>
          <cell r="B3169" t="str">
            <v>INDICATEUR D'ENCRASSEMENT DU FILTRE</v>
          </cell>
          <cell r="C3169">
            <v>0</v>
          </cell>
          <cell r="D3169" t="str">
            <v>L</v>
          </cell>
        </row>
        <row r="3170">
          <cell r="A3170" t="str">
            <v>42010193</v>
          </cell>
          <cell r="B3170" t="str">
            <v>Manille 8t</v>
          </cell>
          <cell r="C3170">
            <v>0</v>
          </cell>
          <cell r="D3170" t="str">
            <v>L</v>
          </cell>
        </row>
        <row r="3171">
          <cell r="A3171" t="str">
            <v>65200049</v>
          </cell>
          <cell r="B3171" t="str">
            <v>PALIER REF : SNL 517-SKF</v>
          </cell>
          <cell r="C3171">
            <v>0</v>
          </cell>
          <cell r="D3171" t="str">
            <v>L</v>
          </cell>
        </row>
        <row r="3172">
          <cell r="A3172" t="str">
            <v>87020006</v>
          </cell>
          <cell r="B3172" t="str">
            <v>FLEXIBLE POMPE HP REINGARDAGE RETOUR EAU</v>
          </cell>
          <cell r="C3172">
            <v>0</v>
          </cell>
          <cell r="D3172" t="str">
            <v>L</v>
          </cell>
        </row>
        <row r="3173">
          <cell r="A3173" t="str">
            <v>65040155</v>
          </cell>
          <cell r="B3173" t="str">
            <v>Roulement 21311Ek</v>
          </cell>
          <cell r="C3173">
            <v>0</v>
          </cell>
          <cell r="D3173" t="str">
            <v>L</v>
          </cell>
        </row>
        <row r="3174">
          <cell r="A3174" t="str">
            <v>65130011</v>
          </cell>
          <cell r="B3174" t="str">
            <v>MANCHON DE SERRAGE H322</v>
          </cell>
          <cell r="C3174">
            <v>1</v>
          </cell>
          <cell r="D3174" t="str">
            <v>L</v>
          </cell>
        </row>
        <row r="3175">
          <cell r="A3175" t="str">
            <v>91500108</v>
          </cell>
          <cell r="B3175" t="str">
            <v>Fixation MP2/RP107P  JOUCOMATIC 05021105</v>
          </cell>
          <cell r="C3175">
            <v>0</v>
          </cell>
          <cell r="D3175" t="str">
            <v>L</v>
          </cell>
        </row>
        <row r="3176">
          <cell r="A3176" t="str">
            <v>98010045</v>
          </cell>
          <cell r="B3176" t="str">
            <v>TONER BLEU TN 216C</v>
          </cell>
          <cell r="C3176">
            <v>0</v>
          </cell>
          <cell r="D3176" t="str">
            <v>L</v>
          </cell>
        </row>
        <row r="3177">
          <cell r="A3177" t="str">
            <v>23170022</v>
          </cell>
          <cell r="B3177" t="str">
            <v>Flexible minimess FF 1/4" Long 3M</v>
          </cell>
          <cell r="C3177">
            <v>0</v>
          </cell>
          <cell r="D3177" t="str">
            <v>L</v>
          </cell>
        </row>
        <row r="3178">
          <cell r="A3178" t="str">
            <v>45800133</v>
          </cell>
          <cell r="B3178" t="str">
            <v>"PIECE DE RALLONGE G 1""-32 MM"</v>
          </cell>
          <cell r="C3178">
            <v>0</v>
          </cell>
          <cell r="D3178" t="str">
            <v>L</v>
          </cell>
        </row>
        <row r="3179">
          <cell r="A3179" t="str">
            <v>72250016</v>
          </cell>
          <cell r="B3179" t="str">
            <v>BAGUE CASP  6D13156 CHARIOT CAT 7T</v>
          </cell>
          <cell r="C3179">
            <v>0</v>
          </cell>
          <cell r="D3179" t="str">
            <v>L</v>
          </cell>
        </row>
        <row r="3180">
          <cell r="A3180" t="str">
            <v>71240015</v>
          </cell>
          <cell r="B3180" t="str">
            <v>Rouleaux  retourØ108/159x800A2 axe Ø25</v>
          </cell>
          <cell r="C3180">
            <v>2</v>
          </cell>
          <cell r="D3180" t="str">
            <v>L</v>
          </cell>
        </row>
        <row r="3181">
          <cell r="A3181" t="str">
            <v>90270012</v>
          </cell>
          <cell r="B3181" t="str">
            <v>PCSTONS PCSPEA 3/4 (KIToint)</v>
          </cell>
          <cell r="C3181">
            <v>0</v>
          </cell>
          <cell r="D3181" t="str">
            <v>L</v>
          </cell>
        </row>
        <row r="3182">
          <cell r="A3182" t="str">
            <v>60530022</v>
          </cell>
          <cell r="B3182" t="str">
            <v>FLAT GASKAT*KHZ-E-FLKFILT2</v>
          </cell>
          <cell r="C3182">
            <v>0</v>
          </cell>
          <cell r="D3182" t="str">
            <v>L</v>
          </cell>
        </row>
        <row r="3183">
          <cell r="A3183" t="str">
            <v>98010353</v>
          </cell>
          <cell r="B3183" t="str">
            <v>Etiqueteuse Casio KL-130</v>
          </cell>
          <cell r="C3183">
            <v>0</v>
          </cell>
          <cell r="D3183" t="str">
            <v>L</v>
          </cell>
        </row>
        <row r="3184">
          <cell r="A3184" t="str">
            <v>54910002</v>
          </cell>
          <cell r="B3184" t="str">
            <v>DIODE ROUE LIBRE SEMIKRON </v>
          </cell>
          <cell r="C3184">
            <v>0</v>
          </cell>
          <cell r="D3184" t="str">
            <v>L</v>
          </cell>
        </row>
        <row r="3185">
          <cell r="A3185" t="str">
            <v>91500125</v>
          </cell>
          <cell r="B3185" t="str">
            <v>Guide Transversal diaphragme  L 600mm</v>
          </cell>
          <cell r="C3185">
            <v>1</v>
          </cell>
          <cell r="D3185" t="str">
            <v>L</v>
          </cell>
        </row>
        <row r="3186">
          <cell r="A3186" t="str">
            <v>74010023</v>
          </cell>
          <cell r="B3186" t="str">
            <v>Pompe détartrage KPS 30/16 M</v>
          </cell>
          <cell r="C3186">
            <v>0</v>
          </cell>
          <cell r="D3186" t="str">
            <v>L</v>
          </cell>
        </row>
        <row r="3187">
          <cell r="A3187" t="str">
            <v>65040036</v>
          </cell>
          <cell r="B3187" t="str">
            <v>RLT a rotule 22213 CCK/W33</v>
          </cell>
          <cell r="C3187">
            <v>1</v>
          </cell>
          <cell r="D3187" t="str">
            <v>L</v>
          </cell>
        </row>
        <row r="3188">
          <cell r="A3188" t="str">
            <v>77050178</v>
          </cell>
          <cell r="B3188" t="str">
            <v>MEMBRANE POUR VANNE S12.05.02</v>
          </cell>
          <cell r="C3188">
            <v>0</v>
          </cell>
          <cell r="D3188" t="str">
            <v>L</v>
          </cell>
        </row>
        <row r="3189">
          <cell r="A3189" t="str">
            <v>67300003</v>
          </cell>
          <cell r="B3189" t="str">
            <v>Bandage accouplement Culment P100</v>
          </cell>
          <cell r="C3189">
            <v>2</v>
          </cell>
          <cell r="D3189" t="str">
            <v>L</v>
          </cell>
        </row>
        <row r="3190">
          <cell r="A3190" t="str">
            <v>10300022</v>
          </cell>
          <cell r="B3190" t="str">
            <v>NAPPE 128KG/M3  14640x610 EP13</v>
          </cell>
          <cell r="C3190">
            <v>1</v>
          </cell>
          <cell r="D3190" t="str">
            <v>L</v>
          </cell>
        </row>
        <row r="3191">
          <cell r="A3191" t="str">
            <v>45800022</v>
          </cell>
          <cell r="B3191" t="str">
            <v>CABLE PROFIBUS M12  ZK1031-6251-1020</v>
          </cell>
          <cell r="C3191">
            <v>0</v>
          </cell>
          <cell r="D3191" t="str">
            <v>L</v>
          </cell>
        </row>
        <row r="3192">
          <cell r="A3192" t="str">
            <v>70030005</v>
          </cell>
          <cell r="B3192" t="str">
            <v>GODET800/360/4_2 RAN 7TROU REFO FER PLAT</v>
          </cell>
          <cell r="C3192">
            <v>2</v>
          </cell>
          <cell r="D3192" t="str">
            <v>L</v>
          </cell>
        </row>
        <row r="3193">
          <cell r="A3193" t="str">
            <v>90270010</v>
          </cell>
          <cell r="B3193" t="str">
            <v>BRIDE DE REDUCETION  80-150 (AIR CHOC)</v>
          </cell>
          <cell r="C3193">
            <v>0</v>
          </cell>
          <cell r="D3193" t="str">
            <v>L</v>
          </cell>
        </row>
        <row r="3194">
          <cell r="A3194" t="str">
            <v>91500161</v>
          </cell>
          <cell r="B3194" t="str">
            <v>Axe galet pour guide elevateur cadre MET</v>
          </cell>
          <cell r="C3194">
            <v>0</v>
          </cell>
          <cell r="D3194" t="str">
            <v>L</v>
          </cell>
        </row>
        <row r="3195">
          <cell r="A3195" t="str">
            <v>53300022</v>
          </cell>
          <cell r="B3195" t="str">
            <v>Bouton arrêt d’urgence pneumatique PXB</v>
          </cell>
          <cell r="C3195">
            <v>0</v>
          </cell>
          <cell r="D3195" t="str">
            <v>L</v>
          </cell>
        </row>
        <row r="3196">
          <cell r="A3196" t="str">
            <v>66200004</v>
          </cell>
          <cell r="B3196" t="str">
            <v>POULIE    ref701778D</v>
          </cell>
          <cell r="C3196">
            <v>3</v>
          </cell>
          <cell r="D3196" t="str">
            <v>M</v>
          </cell>
        </row>
        <row r="3197">
          <cell r="A3197" t="str">
            <v>91500095</v>
          </cell>
          <cell r="B3197" t="str">
            <v>Racleur introducteur</v>
          </cell>
          <cell r="C3197">
            <v>1</v>
          </cell>
          <cell r="D3197" t="str">
            <v>L</v>
          </cell>
        </row>
        <row r="3198">
          <cell r="A3198" t="str">
            <v>43200009</v>
          </cell>
          <cell r="B3198" t="str">
            <v>Electrode rechargement OK68.82 3.2mm</v>
          </cell>
          <cell r="C3198">
            <v>4</v>
          </cell>
          <cell r="D3198" t="str">
            <v>M</v>
          </cell>
        </row>
        <row r="3199">
          <cell r="A3199" t="str">
            <v>45800058</v>
          </cell>
          <cell r="B3199" t="str">
            <v>DETECTEUR DE PROXIMITÉ BES-516325-G-S4-L</v>
          </cell>
          <cell r="C3199">
            <v>0</v>
          </cell>
          <cell r="D3199" t="str">
            <v>L</v>
          </cell>
        </row>
        <row r="3200">
          <cell r="A3200" t="str">
            <v>67370130</v>
          </cell>
          <cell r="B3200" t="str">
            <v>Accouplement Rotex28</v>
          </cell>
          <cell r="C3200">
            <v>0</v>
          </cell>
          <cell r="D3200" t="str">
            <v>L</v>
          </cell>
        </row>
        <row r="3201">
          <cell r="A3201" t="str">
            <v>71010022</v>
          </cell>
          <cell r="B3201" t="str">
            <v>Bande  larg:1200EP-500/4 6+2 T200</v>
          </cell>
          <cell r="C3201">
            <v>0</v>
          </cell>
          <cell r="D3201" t="str">
            <v>L</v>
          </cell>
        </row>
        <row r="3202">
          <cell r="A3202" t="str">
            <v>75020038</v>
          </cell>
          <cell r="B3202" t="str">
            <v>Interrupteur fin de courses 3000263951</v>
          </cell>
          <cell r="C3202">
            <v>1</v>
          </cell>
          <cell r="D3202" t="str">
            <v>L</v>
          </cell>
        </row>
        <row r="3203">
          <cell r="A3203" t="str">
            <v>14010045</v>
          </cell>
          <cell r="B3203" t="str">
            <v>VIDE</v>
          </cell>
          <cell r="C3203">
            <v>0</v>
          </cell>
          <cell r="D3203" t="str">
            <v>L</v>
          </cell>
        </row>
        <row r="3204">
          <cell r="A3204" t="str">
            <v>14010046</v>
          </cell>
          <cell r="B3204" t="str">
            <v>SOUS-COUCHE EP. 3cimentD/AA-503494</v>
          </cell>
          <cell r="C3204">
            <v>0</v>
          </cell>
          <cell r="D3204" t="str">
            <v>L</v>
          </cell>
        </row>
        <row r="3205">
          <cell r="A3205" t="str">
            <v>60480005</v>
          </cell>
          <cell r="B3205" t="str">
            <v>Indicateur niveau DIN 3018 E G3/8" H 125</v>
          </cell>
          <cell r="C3205">
            <v>0</v>
          </cell>
          <cell r="D3205" t="str">
            <v>L</v>
          </cell>
        </row>
        <row r="3206">
          <cell r="A3206" t="str">
            <v>87010016</v>
          </cell>
          <cell r="B3206" t="str">
            <v>ELEMENT FILTARNT 01E.70.10 VG .16.S.P</v>
          </cell>
          <cell r="C3206">
            <v>0</v>
          </cell>
          <cell r="D3206" t="str">
            <v>L</v>
          </cell>
        </row>
        <row r="3207">
          <cell r="A3207" t="str">
            <v>60200014</v>
          </cell>
          <cell r="B3207" t="str">
            <v>TRANSMETTEURS DE TEM TMT81_APCP</v>
          </cell>
          <cell r="C3207">
            <v>0</v>
          </cell>
          <cell r="D3207" t="str">
            <v>L</v>
          </cell>
        </row>
        <row r="3208">
          <cell r="A3208" t="str">
            <v>90250005</v>
          </cell>
          <cell r="B3208" t="str">
            <v>SIEGE BASSE PRESSION rep01612</v>
          </cell>
          <cell r="C3208">
            <v>0</v>
          </cell>
          <cell r="D3208" t="str">
            <v>L</v>
          </cell>
        </row>
        <row r="3209">
          <cell r="A3209" t="str">
            <v>91500011</v>
          </cell>
          <cell r="B3209" t="str">
            <v>CHAÎNE PORTE CÂBLE IGUS:2500.03.048</v>
          </cell>
          <cell r="C3209">
            <v>0</v>
          </cell>
          <cell r="D3209" t="str">
            <v>L</v>
          </cell>
        </row>
        <row r="3210">
          <cell r="A3210" t="str">
            <v>91130031</v>
          </cell>
          <cell r="B3210" t="str">
            <v>BORNES DE SORTIE DIGITALE:750-530 WAGO</v>
          </cell>
          <cell r="C3210">
            <v>0</v>
          </cell>
          <cell r="D3210" t="str">
            <v>L</v>
          </cell>
        </row>
        <row r="3211">
          <cell r="A3211" t="str">
            <v>60510106</v>
          </cell>
          <cell r="B3211" t="str">
            <v>FILTRE ;FILTER MEASURING POINT CUSTOMER</v>
          </cell>
          <cell r="C3211">
            <v>0</v>
          </cell>
          <cell r="D3211" t="str">
            <v>L</v>
          </cell>
        </row>
        <row r="3212">
          <cell r="A3212" t="str">
            <v>60510107</v>
          </cell>
          <cell r="B3212" t="str">
            <v>PR ; RESOLfillingstation 28001090</v>
          </cell>
          <cell r="C3212">
            <v>0</v>
          </cell>
          <cell r="D3212" t="str">
            <v>L</v>
          </cell>
        </row>
        <row r="3213">
          <cell r="A3213" t="str">
            <v>42010065</v>
          </cell>
          <cell r="B3213" t="str">
            <v>Clé à molette 14 pouce Facom</v>
          </cell>
          <cell r="C3213">
            <v>0</v>
          </cell>
          <cell r="D3213" t="str">
            <v>L</v>
          </cell>
        </row>
        <row r="3214">
          <cell r="A3214" t="str">
            <v>98010044</v>
          </cell>
          <cell r="B3214" t="str">
            <v>TONER MAGENTA TN 216M</v>
          </cell>
          <cell r="C3214">
            <v>0</v>
          </cell>
          <cell r="D3214" t="str">
            <v>L</v>
          </cell>
        </row>
        <row r="3215">
          <cell r="A3215" t="str">
            <v>98010046</v>
          </cell>
          <cell r="B3215" t="str">
            <v>TONER JAUNE TN 216 Y</v>
          </cell>
          <cell r="C3215">
            <v>0</v>
          </cell>
          <cell r="D3215" t="str">
            <v>L</v>
          </cell>
        </row>
        <row r="3216">
          <cell r="A3216" t="str">
            <v>53200186</v>
          </cell>
          <cell r="B3216" t="str">
            <v>Fusible 80A 690V AC</v>
          </cell>
          <cell r="C3216">
            <v>0</v>
          </cell>
          <cell r="D3216" t="str">
            <v>L</v>
          </cell>
        </row>
        <row r="3217">
          <cell r="A3217" t="str">
            <v>14010032</v>
          </cell>
          <cell r="B3217" t="str">
            <v>BOULON M33*2 L155 I70 H70+R+EC+J</v>
          </cell>
          <cell r="C3217">
            <v>0</v>
          </cell>
          <cell r="D3217" t="str">
            <v>L</v>
          </cell>
        </row>
        <row r="3218">
          <cell r="A3218" t="str">
            <v>65200177</v>
          </cell>
          <cell r="B3218" t="str">
            <v>Palier A BRIDE  PFS 25 F D=25 (84832000)</v>
          </cell>
          <cell r="C3218">
            <v>0</v>
          </cell>
          <cell r="D3218" t="str">
            <v>L</v>
          </cell>
        </row>
        <row r="3219">
          <cell r="A3219" t="str">
            <v>91500013</v>
          </cell>
          <cell r="B3219" t="str">
            <v>CHAÎNE PORTE CÂBLE IGUS:3500.075.100</v>
          </cell>
          <cell r="C3219">
            <v>0</v>
          </cell>
          <cell r="D3219" t="str">
            <v>L</v>
          </cell>
        </row>
        <row r="3220">
          <cell r="A3220" t="str">
            <v>91170003</v>
          </cell>
          <cell r="B3220" t="str">
            <v>JEU DE GARNITURES 652088Z</v>
          </cell>
          <cell r="C3220">
            <v>0</v>
          </cell>
          <cell r="D3220" t="str">
            <v>L</v>
          </cell>
        </row>
        <row r="3221">
          <cell r="A3221" t="str">
            <v>91300215</v>
          </cell>
          <cell r="B3221" t="str">
            <v>Axe 2 ventilateur echangeur K1309</v>
          </cell>
          <cell r="C3221">
            <v>1</v>
          </cell>
          <cell r="D3221" t="str">
            <v>L</v>
          </cell>
        </row>
        <row r="3222">
          <cell r="A3222" t="str">
            <v>53500012</v>
          </cell>
          <cell r="B3222" t="str">
            <v>DEMAREUR B PUISSANCE TESYS U32A</v>
          </cell>
          <cell r="C3222">
            <v>0</v>
          </cell>
          <cell r="D3222" t="str">
            <v>L</v>
          </cell>
        </row>
        <row r="3223">
          <cell r="A3223" t="str">
            <v>67370078</v>
          </cell>
          <cell r="B3223" t="str">
            <v>JEU DE TAMPONS - ACCOUP N-EUPEX  T:180</v>
          </cell>
          <cell r="C3223">
            <v>0</v>
          </cell>
          <cell r="D3223" t="str">
            <v>L</v>
          </cell>
        </row>
        <row r="3224">
          <cell r="A3224" t="str">
            <v>45800010</v>
          </cell>
          <cell r="B3224" t="str">
            <v>BARRIERE LUMINEUSE  TYPE SMR 6000 SGT3</v>
          </cell>
          <cell r="C3224">
            <v>0</v>
          </cell>
          <cell r="D3224" t="str">
            <v>L</v>
          </cell>
        </row>
        <row r="3225">
          <cell r="A3225" t="str">
            <v>90050010</v>
          </cell>
          <cell r="B3225" t="str">
            <v>AXE TETE FRAISEE ERGOT D36X95 AISI 310</v>
          </cell>
          <cell r="C3225">
            <v>1</v>
          </cell>
          <cell r="D3225" t="str">
            <v>L</v>
          </cell>
        </row>
        <row r="3226">
          <cell r="A3226" t="str">
            <v>55010208</v>
          </cell>
          <cell r="B3226" t="str">
            <v>Mot-3kw/1500tr Haxe 100L</v>
          </cell>
          <cell r="C3226">
            <v>0</v>
          </cell>
          <cell r="D3226" t="str">
            <v>L</v>
          </cell>
        </row>
        <row r="3227">
          <cell r="A3227" t="str">
            <v>65050002</v>
          </cell>
          <cell r="B3227" t="str">
            <v>RLT a billes 2218</v>
          </cell>
          <cell r="C3227">
            <v>0</v>
          </cell>
          <cell r="D3227" t="str">
            <v>L</v>
          </cell>
        </row>
        <row r="3228">
          <cell r="A3228" t="str">
            <v>53250199</v>
          </cell>
          <cell r="B3228" t="str">
            <v>RELAIS SÉCURITÉE *SNA 4043KM</v>
          </cell>
          <cell r="C3228">
            <v>0</v>
          </cell>
          <cell r="D3228" t="str">
            <v>L</v>
          </cell>
        </row>
        <row r="3229">
          <cell r="A3229" t="str">
            <v>45800020</v>
          </cell>
          <cell r="B3229" t="str">
            <v>BUTÉE COLLÉE</v>
          </cell>
          <cell r="C3229">
            <v>0</v>
          </cell>
          <cell r="D3229" t="str">
            <v>L</v>
          </cell>
        </row>
        <row r="3230">
          <cell r="A3230" t="str">
            <v>45800083</v>
          </cell>
          <cell r="B3230" t="str">
            <v>FLEXIBLE H-PRESSION  S100-AA-AA-0063</v>
          </cell>
          <cell r="C3230">
            <v>0</v>
          </cell>
          <cell r="D3230" t="str">
            <v>L</v>
          </cell>
        </row>
        <row r="3231">
          <cell r="A3231" t="str">
            <v>60480007</v>
          </cell>
          <cell r="B3231" t="str">
            <v>Indicateur niveau DIN 3018 E G1/2" H 150</v>
          </cell>
          <cell r="C3231">
            <v>0</v>
          </cell>
          <cell r="D3231" t="str">
            <v>L</v>
          </cell>
        </row>
        <row r="3232">
          <cell r="A3232" t="str">
            <v>54510046</v>
          </cell>
          <cell r="B3232" t="str">
            <v>THICK-FLIM BYBRID NRED-81 REF68262747</v>
          </cell>
          <cell r="C3232">
            <v>0</v>
          </cell>
          <cell r="D3232" t="str">
            <v>L</v>
          </cell>
        </row>
        <row r="3233">
          <cell r="A3233" t="str">
            <v>71010025</v>
          </cell>
          <cell r="B3233" t="str">
            <v>BANDE EP-630/4 6+2Y LARGEUR:1400</v>
          </cell>
          <cell r="C3233">
            <v>0</v>
          </cell>
          <cell r="D3233" t="str">
            <v>L</v>
          </cell>
        </row>
        <row r="3234">
          <cell r="A3234" t="str">
            <v>20040025</v>
          </cell>
          <cell r="B3234" t="str">
            <v>Tole perforée en acier Ep : 03mm</v>
          </cell>
          <cell r="C3234">
            <v>2</v>
          </cell>
          <cell r="D3234" t="str">
            <v>L</v>
          </cell>
        </row>
        <row r="3235">
          <cell r="A3235" t="str">
            <v>20010004</v>
          </cell>
          <cell r="B3235" t="str">
            <v>POUTRE  IPN:140  6M</v>
          </cell>
          <cell r="C3235">
            <v>3</v>
          </cell>
          <cell r="D3235" t="str">
            <v>M</v>
          </cell>
        </row>
        <row r="3236">
          <cell r="A3236" t="str">
            <v>87240025</v>
          </cell>
          <cell r="B3236" t="str">
            <v>FILTRE HYDR SHD0140FD11</v>
          </cell>
          <cell r="C3236">
            <v>3</v>
          </cell>
          <cell r="D3236" t="str">
            <v>M</v>
          </cell>
        </row>
        <row r="3237">
          <cell r="A3237" t="str">
            <v>71010019</v>
          </cell>
          <cell r="B3237" t="str">
            <v>BANDE EP-1250/5 6+2Y LAR1000-&gt;71010018</v>
          </cell>
          <cell r="C3237">
            <v>0</v>
          </cell>
          <cell r="D3237" t="str">
            <v>L</v>
          </cell>
        </row>
        <row r="3238">
          <cell r="A3238" t="str">
            <v>75020037</v>
          </cell>
          <cell r="B3238" t="str">
            <v>Interrupteur fin de course3000263902</v>
          </cell>
          <cell r="C3238">
            <v>0</v>
          </cell>
          <cell r="D3238" t="str">
            <v>L</v>
          </cell>
        </row>
        <row r="3239">
          <cell r="A3239" t="str">
            <v>98010040</v>
          </cell>
          <cell r="B3239" t="str">
            <v>Toner HP 2025 MAGENTA</v>
          </cell>
          <cell r="C3239">
            <v>0</v>
          </cell>
          <cell r="D3239" t="str">
            <v>L</v>
          </cell>
        </row>
        <row r="3240">
          <cell r="A3240" t="str">
            <v>98010041</v>
          </cell>
          <cell r="B3240" t="str">
            <v>Toner HP 2025 CYAN</v>
          </cell>
          <cell r="C3240">
            <v>0</v>
          </cell>
          <cell r="D3240" t="str">
            <v>L</v>
          </cell>
        </row>
        <row r="3241">
          <cell r="A3241" t="str">
            <v>98010042</v>
          </cell>
          <cell r="B3241" t="str">
            <v>Toner HP 2025 JAUNE</v>
          </cell>
          <cell r="C3241">
            <v>0</v>
          </cell>
          <cell r="D3241" t="str">
            <v>L</v>
          </cell>
        </row>
        <row r="3242">
          <cell r="A3242" t="str">
            <v>42010267</v>
          </cell>
          <cell r="B3242" t="str">
            <v>Jeu de 3 tarauds G1" pas 11</v>
          </cell>
          <cell r="C3242">
            <v>0</v>
          </cell>
          <cell r="D3242" t="str">
            <v>L</v>
          </cell>
        </row>
        <row r="3243">
          <cell r="A3243" t="str">
            <v>53130159</v>
          </cell>
          <cell r="B3243" t="str">
            <v>"CONTACTEUR  G/090803*E05*</v>
          </cell>
          <cell r="C3243">
            <v>0</v>
          </cell>
          <cell r="D3243" t="str">
            <v>L</v>
          </cell>
        </row>
        <row r="3244">
          <cell r="A3244" t="str">
            <v>74120002</v>
          </cell>
          <cell r="B3244" t="str">
            <v>JOINT POUR AERO TAILLE 565/620</v>
          </cell>
          <cell r="C3244">
            <v>9</v>
          </cell>
          <cell r="D3244" t="str">
            <v>H</v>
          </cell>
        </row>
        <row r="3245">
          <cell r="A3245" t="str">
            <v>87010017</v>
          </cell>
          <cell r="B3245" t="str">
            <v>JEU DE 4 BUSES VD1-545 ET 544</v>
          </cell>
          <cell r="C3245">
            <v>0</v>
          </cell>
          <cell r="D3245" t="str">
            <v>L</v>
          </cell>
        </row>
        <row r="3246">
          <cell r="A3246" t="str">
            <v>89010074</v>
          </cell>
          <cell r="B3246" t="str">
            <v>JEU DE JOINTS POUR FILTRE RFLD S/POS:41</v>
          </cell>
          <cell r="C3246">
            <v>0</v>
          </cell>
          <cell r="D3246" t="str">
            <v>L</v>
          </cell>
        </row>
        <row r="3247">
          <cell r="A3247" t="str">
            <v>53550006</v>
          </cell>
          <cell r="B3247" t="str">
            <v>CONTACT DE FIN DE COURSE ARMEMENT</v>
          </cell>
          <cell r="C3247">
            <v>0</v>
          </cell>
          <cell r="D3247" t="str">
            <v>L</v>
          </cell>
        </row>
        <row r="3248">
          <cell r="A3248" t="str">
            <v>45800280</v>
          </cell>
          <cell r="B3248" t="str">
            <v>PACKAGE O-RING VESSEL AC600 621-605-687</v>
          </cell>
          <cell r="C3248">
            <v>0</v>
          </cell>
          <cell r="D3248" t="str">
            <v>L</v>
          </cell>
        </row>
        <row r="3249">
          <cell r="A3249" t="str">
            <v>59310029</v>
          </cell>
          <cell r="B3249" t="str">
            <v>PRESSOSTAT REGLABLE A12-020 EDH</v>
          </cell>
          <cell r="C3249">
            <v>0</v>
          </cell>
          <cell r="D3249" t="str">
            <v>L</v>
          </cell>
        </row>
        <row r="3250">
          <cell r="A3250" t="str">
            <v>60530051</v>
          </cell>
          <cell r="B3250" t="str">
            <v>VALVES FOR SAMPLING GAS PUMP</v>
          </cell>
          <cell r="C3250">
            <v>0</v>
          </cell>
          <cell r="D3250" t="str">
            <v>L</v>
          </cell>
        </row>
        <row r="3251">
          <cell r="A3251" t="str">
            <v>45800248</v>
          </cell>
          <cell r="B3251" t="str">
            <v>Soupape de purge rapide avec embout doub</v>
          </cell>
          <cell r="C3251">
            <v>0</v>
          </cell>
          <cell r="D3251" t="str">
            <v>L</v>
          </cell>
        </row>
        <row r="3252">
          <cell r="A3252" t="str">
            <v>91100086</v>
          </cell>
          <cell r="B3252" t="str">
            <v>COUVERCLE 543249D</v>
          </cell>
          <cell r="C3252">
            <v>3</v>
          </cell>
          <cell r="D3252" t="str">
            <v>M</v>
          </cell>
        </row>
        <row r="3253">
          <cell r="A3253" t="str">
            <v>54510017</v>
          </cell>
          <cell r="B3253" t="str">
            <v>FUSE 170 M8650 1000A/1000V REF 64673769</v>
          </cell>
          <cell r="C3253">
            <v>0</v>
          </cell>
          <cell r="D3253" t="str">
            <v>L</v>
          </cell>
        </row>
        <row r="3254">
          <cell r="A3254" t="str">
            <v>45800023</v>
          </cell>
          <cell r="B3254" t="str">
            <v>CABLE PROFIBUS M12  ZK1031-6354-1010</v>
          </cell>
          <cell r="C3254">
            <v>0</v>
          </cell>
          <cell r="D3254" t="str">
            <v>L</v>
          </cell>
        </row>
        <row r="3255">
          <cell r="A3255" t="str">
            <v>45800092</v>
          </cell>
          <cell r="B3255" t="str">
            <v>JEU DE JOINT D'ÉTANCHI CARTER DE SORTIE</v>
          </cell>
          <cell r="C3255">
            <v>0</v>
          </cell>
          <cell r="D3255" t="str">
            <v>L</v>
          </cell>
        </row>
        <row r="3256">
          <cell r="A3256" t="str">
            <v>91500012</v>
          </cell>
          <cell r="B3256" t="str">
            <v>CHAÎNE PORTE CÂBLE IGUS:2500.05.075</v>
          </cell>
          <cell r="C3256">
            <v>2</v>
          </cell>
          <cell r="D3256" t="str">
            <v>L</v>
          </cell>
        </row>
        <row r="3257">
          <cell r="A3257" t="str">
            <v>65200157</v>
          </cell>
          <cell r="B3257" t="str">
            <v>Palier  SNL 512-610 SKF</v>
          </cell>
          <cell r="C3257">
            <v>0</v>
          </cell>
          <cell r="D3257" t="str">
            <v>L</v>
          </cell>
        </row>
        <row r="3258">
          <cell r="A3258" t="str">
            <v>74120014</v>
          </cell>
          <cell r="B3258" t="str">
            <v>TOILE AERO POLYS.T150° EP4,5mm LA:2100mm</v>
          </cell>
          <cell r="C3258">
            <v>0</v>
          </cell>
          <cell r="D3258" t="str">
            <v>L</v>
          </cell>
        </row>
        <row r="3259">
          <cell r="A3259" t="str">
            <v>42010191</v>
          </cell>
          <cell r="B3259" t="str">
            <v>Jeu d' extracteur </v>
          </cell>
          <cell r="C3259">
            <v>0</v>
          </cell>
          <cell r="D3259" t="str">
            <v>L</v>
          </cell>
        </row>
        <row r="3260">
          <cell r="A3260" t="str">
            <v>53230175</v>
          </cell>
          <cell r="B3260" t="str">
            <v>Disjoncteur GV3P 23-32A    GV3P32</v>
          </cell>
          <cell r="C3260">
            <v>0</v>
          </cell>
          <cell r="D3260" t="str">
            <v>L</v>
          </cell>
        </row>
        <row r="3261">
          <cell r="A3261" t="str">
            <v>45800150</v>
          </cell>
          <cell r="B3261" t="str">
            <v>RONDELLE DENTÉE Z30</v>
          </cell>
          <cell r="C3261">
            <v>0</v>
          </cell>
          <cell r="D3261" t="str">
            <v>L</v>
          </cell>
        </row>
        <row r="3262">
          <cell r="A3262" t="str">
            <v>60340003</v>
          </cell>
          <cell r="B3262" t="str">
            <v>LUBRIFICATEUR MODULAIRE160 G3/4 34207233</v>
          </cell>
          <cell r="C3262">
            <v>0</v>
          </cell>
          <cell r="D3262" t="str">
            <v>L</v>
          </cell>
        </row>
        <row r="3263">
          <cell r="A3263" t="str">
            <v>70080004</v>
          </cell>
          <cell r="B3263" t="str">
            <v>Auget simple 800/300/4AA=86,91M</v>
          </cell>
          <cell r="C3263">
            <v>1</v>
          </cell>
          <cell r="D3263" t="str">
            <v>L</v>
          </cell>
        </row>
        <row r="3264">
          <cell r="A3264" t="str">
            <v>45800265</v>
          </cell>
          <cell r="B3264" t="str">
            <v>Vanne pour chariot mobile pneumatique</v>
          </cell>
          <cell r="C3264">
            <v>0</v>
          </cell>
          <cell r="D3264" t="str">
            <v>L</v>
          </cell>
        </row>
        <row r="3265">
          <cell r="A3265" t="str">
            <v>75330025</v>
          </cell>
          <cell r="B3265" t="str">
            <v>Cable Palan N11 53  Ø 23-S mm</v>
          </cell>
          <cell r="C3265">
            <v>0</v>
          </cell>
          <cell r="D3265" t="str">
            <v>L</v>
          </cell>
        </row>
        <row r="3266">
          <cell r="A3266" t="str">
            <v>54220011</v>
          </cell>
          <cell r="B3266" t="str">
            <v>CARTE PONT REDRESSEUR REF 1095i1113</v>
          </cell>
          <cell r="C3266">
            <v>0</v>
          </cell>
          <cell r="D3266" t="str">
            <v>L</v>
          </cell>
        </row>
        <row r="3267">
          <cell r="A3267" t="str">
            <v>65040078</v>
          </cell>
          <cell r="B3267" t="str">
            <v>RLT a rotule 22310  EK/C3</v>
          </cell>
          <cell r="C3267">
            <v>0</v>
          </cell>
          <cell r="D3267" t="str">
            <v>L</v>
          </cell>
        </row>
        <row r="3268">
          <cell r="A3268" t="str">
            <v>53500010</v>
          </cell>
          <cell r="B3268" t="str">
            <v>BROCHES AMANT 3P 630A</v>
          </cell>
          <cell r="C3268">
            <v>0</v>
          </cell>
          <cell r="D3268" t="str">
            <v>L</v>
          </cell>
        </row>
        <row r="3269">
          <cell r="A3269" t="str">
            <v>45800071</v>
          </cell>
          <cell r="B3269" t="str">
            <v>ELECTRO DISTRIBUTEUR À 3/2 V TYPE CPV</v>
          </cell>
          <cell r="C3269">
            <v>0</v>
          </cell>
          <cell r="D3269" t="str">
            <v>L</v>
          </cell>
        </row>
        <row r="3270">
          <cell r="A3270" t="str">
            <v>54510051</v>
          </cell>
          <cell r="B3270" t="str">
            <v>4715MS-23T-B6A-D00-REF64664565</v>
          </cell>
          <cell r="C3270">
            <v>0</v>
          </cell>
          <cell r="D3270" t="str">
            <v>L</v>
          </cell>
        </row>
        <row r="3271">
          <cell r="A3271" t="str">
            <v>65200143</v>
          </cell>
          <cell r="B3271" t="str">
            <v>Paliers complets  PHSE50-N</v>
          </cell>
          <cell r="C3271">
            <v>0</v>
          </cell>
          <cell r="D3271" t="str">
            <v>L</v>
          </cell>
        </row>
        <row r="3272">
          <cell r="A3272" t="str">
            <v>75020017</v>
          </cell>
          <cell r="B3272" t="str">
            <v>GALET DE SUSPENSION  9069  316-000</v>
          </cell>
          <cell r="C3272">
            <v>0</v>
          </cell>
          <cell r="D3272" t="str">
            <v>L</v>
          </cell>
        </row>
        <row r="3273">
          <cell r="A3273" t="str">
            <v>20600006</v>
          </cell>
          <cell r="B3273" t="str">
            <v>FER ROND E24 Ø45 EN BARRE DE LONG:6M</v>
          </cell>
          <cell r="C3273">
            <v>0</v>
          </cell>
          <cell r="D3273" t="str">
            <v>L</v>
          </cell>
        </row>
        <row r="3274">
          <cell r="A3274" t="str">
            <v>72250103</v>
          </cell>
          <cell r="B3274" t="str">
            <v>FILTRE AIRE CHARIOT 05T RÉF 91K6101112</v>
          </cell>
          <cell r="C3274">
            <v>1</v>
          </cell>
          <cell r="D3274" t="str">
            <v>L</v>
          </cell>
        </row>
        <row r="3275">
          <cell r="A3275" t="str">
            <v>40200001</v>
          </cell>
          <cell r="B3275" t="str">
            <v>CHARGE AZOTE 99,99% U</v>
          </cell>
          <cell r="C3275">
            <v>3</v>
          </cell>
          <cell r="D3275" t="str">
            <v>M</v>
          </cell>
        </row>
        <row r="3276">
          <cell r="A3276" t="str">
            <v>59310028</v>
          </cell>
          <cell r="B3276" t="str">
            <v>PRESSOSTAT REFRIGI.BASSE KP5 060 DANFOSS</v>
          </cell>
          <cell r="C3276">
            <v>0</v>
          </cell>
          <cell r="D3276" t="str">
            <v>L</v>
          </cell>
        </row>
        <row r="3277">
          <cell r="A3277" t="str">
            <v>75020002</v>
          </cell>
          <cell r="B3277" t="str">
            <v>LIMIT SWITCH 0303 3000263-951</v>
          </cell>
          <cell r="C3277">
            <v>0</v>
          </cell>
          <cell r="D3277" t="str">
            <v>L</v>
          </cell>
        </row>
        <row r="3278">
          <cell r="A3278" t="str">
            <v>54510034</v>
          </cell>
          <cell r="B3278" t="str">
            <v>CAPACITOR 68258600</v>
          </cell>
          <cell r="C3278">
            <v>1</v>
          </cell>
          <cell r="D3278" t="str">
            <v>L</v>
          </cell>
        </row>
        <row r="3279">
          <cell r="A3279" t="str">
            <v>71250021</v>
          </cell>
          <cell r="B3279" t="str">
            <v>Rouleau Amortisseur A1110</v>
          </cell>
          <cell r="C3279">
            <v>1</v>
          </cell>
          <cell r="D3279" t="str">
            <v>L</v>
          </cell>
        </row>
        <row r="3280">
          <cell r="A3280" t="str">
            <v>53130026</v>
          </cell>
          <cell r="B3280" t="str">
            <v>CONTACTEUR 50A LC1-D32P7 220V</v>
          </cell>
          <cell r="C3280">
            <v>0</v>
          </cell>
          <cell r="D3280" t="str">
            <v>L</v>
          </cell>
        </row>
        <row r="3281">
          <cell r="A3281" t="str">
            <v>70030004</v>
          </cell>
          <cell r="B3281" t="str">
            <v>GODET 500/320/4 EELV.COUR BWG500 P11.05</v>
          </cell>
          <cell r="C3281">
            <v>3</v>
          </cell>
          <cell r="D3281" t="str">
            <v>M</v>
          </cell>
        </row>
        <row r="3282">
          <cell r="A3282" t="str">
            <v>91020003</v>
          </cell>
          <cell r="B3282" t="str">
            <v>Support guidage AV galet crible</v>
          </cell>
          <cell r="C3282">
            <v>0</v>
          </cell>
          <cell r="D3282" t="str">
            <v>L</v>
          </cell>
        </row>
        <row r="3283">
          <cell r="A3283" t="str">
            <v>72170028</v>
          </cell>
          <cell r="B3283" t="str">
            <v>Roulement K414/K419 TIMKEN</v>
          </cell>
          <cell r="C3283">
            <v>0</v>
          </cell>
          <cell r="D3283" t="str">
            <v>L</v>
          </cell>
        </row>
        <row r="3284">
          <cell r="A3284" t="str">
            <v>89010002</v>
          </cell>
          <cell r="B3284" t="str">
            <v>JOINTS D'ÉTANCHÉITÉ POMPE À PISTON 2</v>
          </cell>
          <cell r="C3284">
            <v>0</v>
          </cell>
          <cell r="D3284" t="str">
            <v>L</v>
          </cell>
        </row>
        <row r="3285">
          <cell r="A3285" t="str">
            <v>91130033</v>
          </cell>
          <cell r="B3285" t="str">
            <v>"FLEXIBLE RETOURNEUR PALETTE 5180mm 5/8"</v>
          </cell>
          <cell r="C3285">
            <v>0</v>
          </cell>
          <cell r="D3285" t="str">
            <v>L</v>
          </cell>
        </row>
        <row r="3286">
          <cell r="A3286" t="str">
            <v>45800025</v>
          </cell>
          <cell r="B3286" t="str">
            <v>CABLE PROFIBUS M12 TYPE ZK1031-6251-1005</v>
          </cell>
          <cell r="C3286">
            <v>0</v>
          </cell>
          <cell r="D3286" t="str">
            <v>L</v>
          </cell>
        </row>
        <row r="3287">
          <cell r="A3287" t="str">
            <v>23390020</v>
          </cell>
          <cell r="B3287" t="str">
            <v>RESSORT  MEMBRANE DE VANNE ASCO G353A045</v>
          </cell>
          <cell r="C3287">
            <v>0</v>
          </cell>
          <cell r="D3287" t="str">
            <v>L</v>
          </cell>
        </row>
        <row r="3288">
          <cell r="A3288" t="str">
            <v>45800279</v>
          </cell>
          <cell r="B3288" t="str">
            <v>PACKAGE O-RING PREP STATION AC600</v>
          </cell>
          <cell r="C3288">
            <v>0</v>
          </cell>
          <cell r="D3288" t="str">
            <v>L</v>
          </cell>
        </row>
        <row r="3289">
          <cell r="A3289" t="str">
            <v>65010007</v>
          </cell>
          <cell r="B3289" t="str">
            <v>RLT a RLX CYL NCF2916</v>
          </cell>
          <cell r="C3289">
            <v>0</v>
          </cell>
          <cell r="D3289" t="str">
            <v>L</v>
          </cell>
        </row>
        <row r="3290">
          <cell r="A3290" t="str">
            <v>79210037</v>
          </cell>
          <cell r="B3290" t="str">
            <v>FEUILLE EN JAUNE 1400*10m DUR38-42 EP5mm</v>
          </cell>
          <cell r="C3290">
            <v>3</v>
          </cell>
          <cell r="D3290" t="str">
            <v>M</v>
          </cell>
        </row>
        <row r="3291">
          <cell r="A3291" t="str">
            <v>91100450</v>
          </cell>
          <cell r="B3291" t="str">
            <v>Palette 526602D rep 5</v>
          </cell>
          <cell r="C3291">
            <v>0</v>
          </cell>
          <cell r="D3291" t="str">
            <v>L</v>
          </cell>
        </row>
        <row r="3292">
          <cell r="A3292" t="str">
            <v>78600013</v>
          </cell>
          <cell r="B3292" t="str">
            <v>CLAPET ANTI RETOUR SIMPLE BATTANT DN100</v>
          </cell>
          <cell r="C3292">
            <v>0</v>
          </cell>
          <cell r="D3292" t="str">
            <v>L</v>
          </cell>
        </row>
        <row r="3293">
          <cell r="A3293" t="str">
            <v>90270007</v>
          </cell>
          <cell r="B3293" t="str">
            <v>FLEXIBLE LONG:2 X MÉTRES Tete Air Choc</v>
          </cell>
          <cell r="C3293">
            <v>6</v>
          </cell>
          <cell r="D3293" t="str">
            <v>H</v>
          </cell>
        </row>
        <row r="3294">
          <cell r="A3294" t="str">
            <v>90800002</v>
          </cell>
          <cell r="B3294" t="str">
            <v>PLATS  PROTECTION CAMERA  PT-120-85-E</v>
          </cell>
          <cell r="C3294">
            <v>0</v>
          </cell>
          <cell r="D3294" t="str">
            <v>L</v>
          </cell>
        </row>
        <row r="3295">
          <cell r="A3295" t="str">
            <v>72250104</v>
          </cell>
          <cell r="B3295" t="str">
            <v>FILTRE AIRE CHARIOT 05T REF 91K6101700</v>
          </cell>
          <cell r="C3295">
            <v>1</v>
          </cell>
          <cell r="D3295" t="str">
            <v>L</v>
          </cell>
        </row>
        <row r="3296">
          <cell r="A3296" t="str">
            <v>45210003</v>
          </cell>
          <cell r="B3296" t="str">
            <v>REGLE METALLIQUE PLATE</v>
          </cell>
          <cell r="C3296">
            <v>0</v>
          </cell>
          <cell r="D3296" t="str">
            <v>L</v>
          </cell>
        </row>
        <row r="3297">
          <cell r="A3297" t="str">
            <v>91130073</v>
          </cell>
          <cell r="B3297" t="str">
            <v>Flexible retourneur palette HYD DN 13 LG</v>
          </cell>
          <cell r="C3297">
            <v>0</v>
          </cell>
          <cell r="D3297" t="str">
            <v>L</v>
          </cell>
        </row>
        <row r="3298">
          <cell r="A3298" t="str">
            <v>65660002</v>
          </cell>
          <cell r="B3298" t="str">
            <v>Galet de roulement pour chaîne D100x43</v>
          </cell>
          <cell r="C3298">
            <v>9</v>
          </cell>
          <cell r="D3298" t="str">
            <v>H</v>
          </cell>
        </row>
        <row r="3299">
          <cell r="A3299" t="str">
            <v>67370086</v>
          </cell>
          <cell r="B3299" t="str">
            <v>accouplement AKG</v>
          </cell>
          <cell r="C3299">
            <v>0</v>
          </cell>
          <cell r="D3299" t="str">
            <v>L</v>
          </cell>
        </row>
        <row r="3300">
          <cell r="A3300" t="str">
            <v>40130003</v>
          </cell>
          <cell r="B3300" t="str">
            <v>BOUTEILLE GAZ R404A</v>
          </cell>
          <cell r="C3300">
            <v>0</v>
          </cell>
          <cell r="D3300" t="str">
            <v>L</v>
          </cell>
        </row>
        <row r="3301">
          <cell r="A3301" t="str">
            <v>60520004</v>
          </cell>
          <cell r="B3301" t="str">
            <v>MODULE DE DIAGNOSTIC 6EP1961-2BA00</v>
          </cell>
          <cell r="C3301">
            <v>0</v>
          </cell>
          <cell r="D3301" t="str">
            <v>L</v>
          </cell>
        </row>
        <row r="3302">
          <cell r="A3302" t="str">
            <v>77050162</v>
          </cell>
          <cell r="B3302" t="str">
            <v>CAGE POUR MANCHE FILTARNTE DIAM152*5000</v>
          </cell>
          <cell r="C3302">
            <v>1</v>
          </cell>
          <cell r="D3302" t="str">
            <v>L</v>
          </cell>
        </row>
        <row r="3303">
          <cell r="A3303" t="str">
            <v>57090009</v>
          </cell>
          <cell r="B3303" t="str">
            <v>Borne d'entrée digitale:750-430 WAGO</v>
          </cell>
          <cell r="C3303">
            <v>0</v>
          </cell>
          <cell r="D3303" t="str">
            <v>L</v>
          </cell>
        </row>
        <row r="3304">
          <cell r="A3304" t="str">
            <v>42200006</v>
          </cell>
          <cell r="B3304" t="str">
            <v>PALAN A CHAINE 0.5T 3M TARCTEL</v>
          </cell>
          <cell r="C3304">
            <v>0</v>
          </cell>
          <cell r="D3304" t="str">
            <v>L</v>
          </cell>
        </row>
        <row r="3305">
          <cell r="A3305" t="str">
            <v>81610002</v>
          </cell>
          <cell r="B3305" t="str">
            <v>JEU DE 2 FLEXIBLES C11.04.02</v>
          </cell>
          <cell r="C3305">
            <v>0</v>
          </cell>
          <cell r="D3305" t="str">
            <v>L</v>
          </cell>
        </row>
        <row r="3306">
          <cell r="A3306" t="str">
            <v>91400003</v>
          </cell>
          <cell r="B3306" t="str">
            <v>ENCRE NOIRE 9175-4</v>
          </cell>
          <cell r="C3306">
            <v>0</v>
          </cell>
          <cell r="D3306" t="str">
            <v>L</v>
          </cell>
        </row>
        <row r="3307">
          <cell r="A3307" t="str">
            <v>59600094</v>
          </cell>
          <cell r="B3307" t="str">
            <v>ELECTROVANNE ref E238D002      620073D</v>
          </cell>
          <cell r="C3307">
            <v>1</v>
          </cell>
          <cell r="D3307" t="str">
            <v>L</v>
          </cell>
        </row>
        <row r="3308">
          <cell r="A3308" t="str">
            <v>65210084</v>
          </cell>
          <cell r="B3308" t="str">
            <v>JOINT V-RING 180A</v>
          </cell>
          <cell r="C3308">
            <v>0</v>
          </cell>
          <cell r="D3308" t="str">
            <v>L</v>
          </cell>
        </row>
        <row r="3309">
          <cell r="A3309" t="str">
            <v>65210087</v>
          </cell>
          <cell r="B3309" t="str">
            <v>JOINT V-RING 500A</v>
          </cell>
          <cell r="C3309">
            <v>0</v>
          </cell>
          <cell r="D3309" t="str">
            <v>L</v>
          </cell>
        </row>
        <row r="3310">
          <cell r="A3310" t="str">
            <v>45800268</v>
          </cell>
          <cell r="B3310" t="str">
            <v>Réservoir pour condensateur</v>
          </cell>
          <cell r="C3310">
            <v>0</v>
          </cell>
          <cell r="D3310" t="str">
            <v>L</v>
          </cell>
        </row>
        <row r="3311">
          <cell r="A3311" t="str">
            <v>88050007</v>
          </cell>
          <cell r="B3311" t="str">
            <v>ELÉMENT DE SERRAGE</v>
          </cell>
          <cell r="C3311">
            <v>0</v>
          </cell>
          <cell r="D3311" t="str">
            <v>L</v>
          </cell>
        </row>
        <row r="3312">
          <cell r="A3312" t="str">
            <v>78610141</v>
          </cell>
          <cell r="B3312" t="str">
            <v>VERIN Ø40 C/250  45350004250</v>
          </cell>
          <cell r="C3312">
            <v>0</v>
          </cell>
          <cell r="D3312" t="str">
            <v>L</v>
          </cell>
        </row>
        <row r="3313">
          <cell r="A3313" t="str">
            <v>14010007</v>
          </cell>
          <cell r="B3313" t="str">
            <v>DECOUPE ISOLANTE POS YcimentC/AA-503494</v>
          </cell>
          <cell r="C3313">
            <v>0</v>
          </cell>
          <cell r="D3313" t="str">
            <v>L</v>
          </cell>
        </row>
        <row r="3314">
          <cell r="A3314" t="str">
            <v>87210082</v>
          </cell>
          <cell r="B3314" t="str">
            <v>Vis M48x 100</v>
          </cell>
          <cell r="C3314">
            <v>0</v>
          </cell>
          <cell r="D3314" t="str">
            <v>L</v>
          </cell>
        </row>
        <row r="3315">
          <cell r="A3315" t="str">
            <v>90250073</v>
          </cell>
          <cell r="B3315" t="str">
            <v>T de ¼.</v>
          </cell>
          <cell r="C3315">
            <v>0</v>
          </cell>
          <cell r="D3315" t="str">
            <v>L</v>
          </cell>
        </row>
        <row r="3316">
          <cell r="A3316" t="str">
            <v>60340004</v>
          </cell>
          <cell r="B3316" t="str">
            <v>"MODULE REGULATEUR PRESSION 1601.1/2"""</v>
          </cell>
          <cell r="C3316">
            <v>0</v>
          </cell>
          <cell r="D3316" t="str">
            <v>L</v>
          </cell>
        </row>
        <row r="3317">
          <cell r="A3317" t="str">
            <v>20040005</v>
          </cell>
          <cell r="B3317" t="str">
            <v>TOLE ACIER ORDIANIRE  EP5MM 1000X2000</v>
          </cell>
          <cell r="C3317">
            <v>5</v>
          </cell>
          <cell r="D3317" t="str">
            <v>M</v>
          </cell>
        </row>
        <row r="3318">
          <cell r="A3318" t="str">
            <v>42010046</v>
          </cell>
          <cell r="B3318" t="str">
            <v>CLE MIXTE 4.36LA FACOM</v>
          </cell>
          <cell r="C3318">
            <v>0</v>
          </cell>
          <cell r="D3318" t="str">
            <v>L</v>
          </cell>
        </row>
        <row r="3319">
          <cell r="A3319" t="str">
            <v>91130089</v>
          </cell>
          <cell r="B3319" t="str">
            <v>Guide 550659D REP 9</v>
          </cell>
          <cell r="C3319">
            <v>0</v>
          </cell>
          <cell r="D3319" t="str">
            <v>L</v>
          </cell>
        </row>
        <row r="3320">
          <cell r="A3320" t="str">
            <v>65050135</v>
          </cell>
          <cell r="B3320" t="str">
            <v>RLT a billes 6220 2RS</v>
          </cell>
          <cell r="C3320">
            <v>0</v>
          </cell>
          <cell r="D3320" t="str">
            <v>L</v>
          </cell>
        </row>
        <row r="3321">
          <cell r="A3321" t="str">
            <v>57220001</v>
          </cell>
          <cell r="B3321" t="str">
            <v>"ALIMEN STABILISE 230/24VDC</v>
          </cell>
          <cell r="C3321">
            <v>0</v>
          </cell>
          <cell r="D3321" t="str">
            <v>L</v>
          </cell>
        </row>
        <row r="3322">
          <cell r="A3322" t="str">
            <v>83300031</v>
          </cell>
          <cell r="B3322" t="str">
            <v>SEPARATEUR HUIL COMP SXC6  REF6.4334.0</v>
          </cell>
          <cell r="C3322">
            <v>1</v>
          </cell>
          <cell r="D3322" t="str">
            <v>L</v>
          </cell>
        </row>
        <row r="3323">
          <cell r="A3323" t="str">
            <v>75020003</v>
          </cell>
          <cell r="B3323" t="str">
            <v>LIMIT SWITCH 0303 3000263-902</v>
          </cell>
          <cell r="C3323">
            <v>0</v>
          </cell>
          <cell r="D3323" t="str">
            <v>L</v>
          </cell>
        </row>
        <row r="3324">
          <cell r="A3324" t="str">
            <v>98010267</v>
          </cell>
          <cell r="B3324" t="str">
            <v>Tableau tri pieds</v>
          </cell>
          <cell r="C3324">
            <v>0</v>
          </cell>
          <cell r="D3324" t="str">
            <v>L</v>
          </cell>
        </row>
        <row r="3325">
          <cell r="A3325" t="str">
            <v>53280007</v>
          </cell>
          <cell r="B3325" t="str">
            <v>Déclencheur TM40D 3P3D-ref-LV429034</v>
          </cell>
          <cell r="C3325">
            <v>1</v>
          </cell>
          <cell r="D3325" t="str">
            <v>L</v>
          </cell>
        </row>
        <row r="3326">
          <cell r="A3326" t="str">
            <v>75020072</v>
          </cell>
          <cell r="B3326" t="str">
            <v>Chariot câble</v>
          </cell>
          <cell r="C3326">
            <v>0</v>
          </cell>
          <cell r="D3326" t="str">
            <v>L</v>
          </cell>
        </row>
        <row r="3327">
          <cell r="A3327" t="str">
            <v>39300008</v>
          </cell>
          <cell r="B3327" t="str">
            <v>POT DE RESINE  F-2 POUR BANDE ELELVATEUR</v>
          </cell>
          <cell r="C3327">
            <v>0</v>
          </cell>
          <cell r="D3327" t="str">
            <v>L</v>
          </cell>
        </row>
        <row r="3328">
          <cell r="A3328" t="str">
            <v>59420012</v>
          </cell>
          <cell r="B3328" t="str">
            <v>BOBINE REF:2EV143 24VDC</v>
          </cell>
          <cell r="C3328">
            <v>0</v>
          </cell>
          <cell r="D3328" t="str">
            <v>L</v>
          </cell>
        </row>
        <row r="3329">
          <cell r="A3329" t="str">
            <v>87220025</v>
          </cell>
          <cell r="B3329" t="str">
            <v>VIS M56X360X150</v>
          </cell>
          <cell r="C3329">
            <v>0</v>
          </cell>
          <cell r="D3329" t="str">
            <v>L</v>
          </cell>
        </row>
        <row r="3330">
          <cell r="A3330" t="str">
            <v>20600004</v>
          </cell>
          <cell r="B3330" t="str">
            <v>FER ROND 42CD4 Ø35 EN BARRE DE LONG:6M</v>
          </cell>
          <cell r="C3330">
            <v>0</v>
          </cell>
          <cell r="D3330" t="str">
            <v>L</v>
          </cell>
        </row>
        <row r="3331">
          <cell r="A3331" t="str">
            <v>83010008</v>
          </cell>
          <cell r="B3331" t="str">
            <v>CARTOUCHE FILTRANTE ASPIRATION HN63A</v>
          </cell>
          <cell r="C3331">
            <v>0</v>
          </cell>
          <cell r="D3331" t="str">
            <v>L</v>
          </cell>
        </row>
        <row r="3332">
          <cell r="A3332" t="str">
            <v>70010001</v>
          </cell>
          <cell r="B3332" t="str">
            <v>GODET  630/320/4/5 ELEVA.CHAINE .E11-26</v>
          </cell>
          <cell r="C3332">
            <v>7</v>
          </cell>
          <cell r="D3332" t="str">
            <v>H</v>
          </cell>
        </row>
        <row r="3333">
          <cell r="A3333" t="str">
            <v>71140009</v>
          </cell>
          <cell r="B3333" t="str">
            <v>LAMES POUR RACLEUR DE BANDE 1200</v>
          </cell>
          <cell r="C3333">
            <v>6</v>
          </cell>
          <cell r="D3333" t="str">
            <v>H</v>
          </cell>
        </row>
        <row r="3334">
          <cell r="A3334" t="str">
            <v>40130004</v>
          </cell>
          <cell r="B3334" t="str">
            <v>FREON R 410</v>
          </cell>
          <cell r="C3334">
            <v>0</v>
          </cell>
          <cell r="D3334" t="str">
            <v>L</v>
          </cell>
        </row>
        <row r="3335">
          <cell r="A3335" t="str">
            <v>59420008</v>
          </cell>
          <cell r="B3335" t="str">
            <v>BOBINE POUR DISTRIBUTEUR</v>
          </cell>
          <cell r="C3335">
            <v>0</v>
          </cell>
          <cell r="D3335" t="str">
            <v>L</v>
          </cell>
        </row>
        <row r="3336">
          <cell r="A3336" t="str">
            <v>77020010</v>
          </cell>
          <cell r="B3336" t="str">
            <v>PANNIER SUPPORT AVEC FOND 160x2250</v>
          </cell>
          <cell r="C3336">
            <v>1</v>
          </cell>
          <cell r="D3336" t="str">
            <v>L</v>
          </cell>
        </row>
        <row r="3337">
          <cell r="A3337" t="str">
            <v>89010072</v>
          </cell>
          <cell r="B3337" t="str">
            <v>JEU DE JOINTS POUR FILTRE  S/POS:70</v>
          </cell>
          <cell r="C3337">
            <v>0</v>
          </cell>
          <cell r="D3337" t="str">
            <v>L</v>
          </cell>
        </row>
        <row r="3338">
          <cell r="A3338" t="str">
            <v>45800178</v>
          </cell>
          <cell r="B3338" t="str">
            <v>VENTILATEUR 4414 FL MODULE APM</v>
          </cell>
          <cell r="C3338">
            <v>0</v>
          </cell>
          <cell r="D3338" t="str">
            <v>L</v>
          </cell>
        </row>
        <row r="3339">
          <cell r="A3339" t="str">
            <v>70010048</v>
          </cell>
          <cell r="B3339" t="str">
            <v>Mano pour détendeur Oxygène</v>
          </cell>
          <cell r="C3339">
            <v>0</v>
          </cell>
          <cell r="D3339" t="str">
            <v>L</v>
          </cell>
        </row>
        <row r="3340">
          <cell r="A3340" t="str">
            <v>45800216</v>
          </cell>
          <cell r="B3340" t="str">
            <v>Soupape de purge rapide avec embout doub</v>
          </cell>
          <cell r="C3340">
            <v>1</v>
          </cell>
          <cell r="D3340" t="str">
            <v>L</v>
          </cell>
        </row>
        <row r="3341">
          <cell r="A3341" t="str">
            <v>78610151</v>
          </cell>
          <cell r="B3341" t="str">
            <v>KIT JOINTES VERIN PES Ø125 97802260</v>
          </cell>
          <cell r="C3341">
            <v>0</v>
          </cell>
          <cell r="D3341" t="str">
            <v>L</v>
          </cell>
        </row>
        <row r="3342">
          <cell r="A3342" t="str">
            <v>60480006</v>
          </cell>
          <cell r="B3342" t="str">
            <v>Indicateur niveau DIN 3018 E G1/4" H 125</v>
          </cell>
          <cell r="C3342">
            <v>0</v>
          </cell>
          <cell r="D3342" t="str">
            <v>L</v>
          </cell>
        </row>
        <row r="3343">
          <cell r="A3343" t="str">
            <v>23440124</v>
          </cell>
          <cell r="B3343" t="str">
            <v>Adaptateur pour monomètre FG1/4 FM16</v>
          </cell>
          <cell r="C3343">
            <v>1</v>
          </cell>
          <cell r="D3343" t="str">
            <v>L</v>
          </cell>
        </row>
        <row r="3344">
          <cell r="A3344" t="str">
            <v>55010087</v>
          </cell>
          <cell r="B3344" t="str">
            <v>Mot-5,5kw3000trHaxe132B3</v>
          </cell>
          <cell r="C3344">
            <v>0</v>
          </cell>
          <cell r="D3344" t="str">
            <v>L</v>
          </cell>
        </row>
        <row r="3345">
          <cell r="A3345" t="str">
            <v>75020006</v>
          </cell>
          <cell r="B3345" t="str">
            <v>LIMIT SWITCH(UNLOCDOOR)030330000263-902</v>
          </cell>
          <cell r="C3345">
            <v>0</v>
          </cell>
          <cell r="D3345" t="str">
            <v>L</v>
          </cell>
        </row>
        <row r="3346">
          <cell r="A3346" t="str">
            <v>50360013</v>
          </cell>
          <cell r="B3346" t="str">
            <v>PRESSE ETOUPE INOX   M32X1,5</v>
          </cell>
          <cell r="C3346">
            <v>2</v>
          </cell>
          <cell r="D3346" t="str">
            <v>L</v>
          </cell>
        </row>
        <row r="3347">
          <cell r="A3347" t="str">
            <v>55920022</v>
          </cell>
          <cell r="B3347" t="str">
            <v>FILTRE COMPARTIMENT A BAGUE</v>
          </cell>
          <cell r="C3347">
            <v>2</v>
          </cell>
          <cell r="D3347" t="str">
            <v>L</v>
          </cell>
        </row>
        <row r="3348">
          <cell r="A3348" t="str">
            <v>45800096</v>
          </cell>
          <cell r="B3348" t="str">
            <v>JEUX DE JOINT VÉRIN ROTATION PELLE QG104</v>
          </cell>
          <cell r="C3348">
            <v>0</v>
          </cell>
          <cell r="D3348" t="str">
            <v>L</v>
          </cell>
        </row>
        <row r="3349">
          <cell r="A3349" t="str">
            <v>45800301</v>
          </cell>
          <cell r="B3349" t="str">
            <v>BRAKET RETAINING CRUCIBLE 621-605-314</v>
          </cell>
          <cell r="C3349">
            <v>0</v>
          </cell>
          <cell r="D3349" t="str">
            <v>L</v>
          </cell>
        </row>
        <row r="3350">
          <cell r="A3350" t="str">
            <v>60530004</v>
          </cell>
          <cell r="B3350" t="str">
            <v>BELLEVILLE SPRING WASHER Ø50XØ25,4X2,5</v>
          </cell>
          <cell r="C3350">
            <v>0</v>
          </cell>
          <cell r="D3350" t="str">
            <v>L</v>
          </cell>
        </row>
        <row r="3351">
          <cell r="A3351" t="str">
            <v>65200171</v>
          </cell>
          <cell r="B3351" t="str">
            <v>Palier SNV 160 FAG</v>
          </cell>
          <cell r="C3351">
            <v>0</v>
          </cell>
          <cell r="D3351" t="str">
            <v>L</v>
          </cell>
        </row>
        <row r="3352">
          <cell r="A3352" t="str">
            <v>59060028</v>
          </cell>
          <cell r="B3352" t="str">
            <v>PHOTOCELLULE *OGT300</v>
          </cell>
          <cell r="C3352">
            <v>0</v>
          </cell>
          <cell r="D3352" t="str">
            <v>L</v>
          </cell>
        </row>
        <row r="3353">
          <cell r="A3353" t="str">
            <v>71250012</v>
          </cell>
          <cell r="B3353" t="str">
            <v>Roul amort Ø108/159x530*536*560 axe25*18</v>
          </cell>
          <cell r="C3353">
            <v>2</v>
          </cell>
          <cell r="D3353" t="str">
            <v>L</v>
          </cell>
        </row>
        <row r="3354">
          <cell r="A3354" t="str">
            <v>59050011</v>
          </cell>
          <cell r="B3354" t="str">
            <v>DETECTEUR VEN 971946Z</v>
          </cell>
          <cell r="C3354">
            <v>0</v>
          </cell>
          <cell r="D3354" t="str">
            <v>L</v>
          </cell>
        </row>
        <row r="3355">
          <cell r="A3355" t="str">
            <v>45800152</v>
          </cell>
          <cell r="B3355" t="str">
            <v>ROUE À COURROIE DENTÉE  HTD P26 3M 09 6F</v>
          </cell>
          <cell r="C3355">
            <v>1</v>
          </cell>
          <cell r="D3355" t="str">
            <v>L</v>
          </cell>
        </row>
        <row r="3356">
          <cell r="A3356" t="str">
            <v>53230228</v>
          </cell>
          <cell r="B3356" t="str">
            <v>Interverouillage  TeSys D40-65A LAD9R3</v>
          </cell>
          <cell r="C3356">
            <v>0</v>
          </cell>
          <cell r="D3356" t="str">
            <v>L</v>
          </cell>
        </row>
        <row r="3357">
          <cell r="A3357" t="str">
            <v>71240152</v>
          </cell>
          <cell r="B3357" t="str">
            <v>Rouleau pour bande programmée</v>
          </cell>
          <cell r="C3357">
            <v>0</v>
          </cell>
          <cell r="D3357" t="str">
            <v>L</v>
          </cell>
        </row>
        <row r="3358">
          <cell r="A3358" t="str">
            <v>42100053</v>
          </cell>
          <cell r="B3358" t="str">
            <v>Douilles 3/4"17</v>
          </cell>
          <cell r="C3358">
            <v>0</v>
          </cell>
          <cell r="D3358" t="str">
            <v>L</v>
          </cell>
        </row>
        <row r="3359">
          <cell r="A3359" t="str">
            <v>65500005</v>
          </cell>
          <cell r="B3359" t="str">
            <v>FRETTE DE SERRAGE  ref:700350z</v>
          </cell>
          <cell r="C3359">
            <v>0</v>
          </cell>
          <cell r="D3359" t="str">
            <v>L</v>
          </cell>
        </row>
        <row r="3360">
          <cell r="A3360" t="str">
            <v>78600014</v>
          </cell>
          <cell r="B3360" t="str">
            <v>FILTRE SEPARATEUR HUILE</v>
          </cell>
          <cell r="C3360">
            <v>0</v>
          </cell>
          <cell r="D3360" t="str">
            <v>L</v>
          </cell>
        </row>
        <row r="3361">
          <cell r="A3361" t="str">
            <v>53250169</v>
          </cell>
          <cell r="B3361" t="str">
            <v>RELAIS PROTECTION THERMIQUE 37-50A</v>
          </cell>
          <cell r="C3361">
            <v>0</v>
          </cell>
          <cell r="D3361" t="str">
            <v>L</v>
          </cell>
        </row>
        <row r="3362">
          <cell r="A3362" t="str">
            <v>70080010</v>
          </cell>
          <cell r="B3362" t="str">
            <v>TRONÇON CHAINE-CENTRAL -AU5544.1 L11.04</v>
          </cell>
          <cell r="C3362">
            <v>0</v>
          </cell>
          <cell r="D3362" t="str">
            <v>L</v>
          </cell>
        </row>
        <row r="3363">
          <cell r="A3363" t="str">
            <v>42010117</v>
          </cell>
          <cell r="B3363" t="str">
            <v>Pince à sertir STANDARD 449BPB</v>
          </cell>
          <cell r="C3363">
            <v>0</v>
          </cell>
          <cell r="D3363" t="str">
            <v>L</v>
          </cell>
        </row>
        <row r="3364">
          <cell r="A3364" t="str">
            <v>90270006</v>
          </cell>
          <cell r="B3364" t="str">
            <v>"CLAPET ANTI RETOUR  1/4"""</v>
          </cell>
          <cell r="C3364">
            <v>1</v>
          </cell>
          <cell r="D3364" t="str">
            <v>L</v>
          </cell>
        </row>
        <row r="3365">
          <cell r="A3365" t="str">
            <v>20070005</v>
          </cell>
          <cell r="B3365" t="str">
            <v>TOLE STRIEES 1000X2000  EP 3/5MM</v>
          </cell>
          <cell r="C3365">
            <v>2</v>
          </cell>
          <cell r="D3365" t="str">
            <v>L</v>
          </cell>
        </row>
        <row r="3366">
          <cell r="A3366" t="str">
            <v>10300021</v>
          </cell>
          <cell r="B3366" t="str">
            <v>NAPPE 128/25-1200°C</v>
          </cell>
          <cell r="C3366">
            <v>0</v>
          </cell>
          <cell r="D3366" t="str">
            <v>L</v>
          </cell>
        </row>
        <row r="3367">
          <cell r="A3367" t="str">
            <v>45800027</v>
          </cell>
          <cell r="B3367" t="str">
            <v>CAPTEUR CHAMP MAGNÉTIQUE BALUFF BMF007R</v>
          </cell>
          <cell r="C3367">
            <v>0</v>
          </cell>
          <cell r="D3367" t="str">
            <v>L</v>
          </cell>
        </row>
        <row r="3368">
          <cell r="A3368" t="str">
            <v>50350095</v>
          </cell>
          <cell r="B3368" t="str">
            <v>CONNECTEUR  phonix contact   940128Z</v>
          </cell>
          <cell r="C3368">
            <v>0</v>
          </cell>
          <cell r="D3368" t="str">
            <v>L</v>
          </cell>
        </row>
        <row r="3369">
          <cell r="A3369" t="str">
            <v>20600012</v>
          </cell>
          <cell r="B3369" t="str">
            <v>FER ROND XC48 Ø40 EN BARRE DE LONG:6M</v>
          </cell>
          <cell r="C3369">
            <v>0</v>
          </cell>
          <cell r="D3369" t="str">
            <v>L</v>
          </cell>
        </row>
        <row r="3370">
          <cell r="A3370" t="str">
            <v>45800180</v>
          </cell>
          <cell r="B3370" t="str">
            <v>VERIN ACE GS-15-100-AA-100N</v>
          </cell>
          <cell r="C3370">
            <v>0</v>
          </cell>
          <cell r="D3370" t="str">
            <v>L</v>
          </cell>
        </row>
        <row r="3371">
          <cell r="A3371" t="str">
            <v>50360012</v>
          </cell>
          <cell r="B3371" t="str">
            <v>PRESSE ETOUPE INOX   M25X1,5</v>
          </cell>
          <cell r="C3371">
            <v>1</v>
          </cell>
          <cell r="D3371" t="str">
            <v>L</v>
          </cell>
        </row>
        <row r="3372">
          <cell r="A3372" t="str">
            <v>59310021</v>
          </cell>
          <cell r="B3372" t="str">
            <v>PRESSOSTAT ML-A160D1S11 10-160BAR N11.21</v>
          </cell>
          <cell r="C3372">
            <v>0</v>
          </cell>
          <cell r="D3372" t="str">
            <v>L</v>
          </cell>
        </row>
        <row r="3373">
          <cell r="A3373" t="str">
            <v>71010027</v>
          </cell>
          <cell r="B3373" t="str">
            <v>Bande  larg:1400 EP-800/4 6+2Y</v>
          </cell>
          <cell r="C3373">
            <v>0</v>
          </cell>
          <cell r="D3373" t="str">
            <v>L</v>
          </cell>
        </row>
        <row r="3374">
          <cell r="A3374" t="str">
            <v>91130074</v>
          </cell>
          <cell r="B3374" t="str">
            <v>Bague pour palier intermédiaire vis</v>
          </cell>
          <cell r="C3374">
            <v>3</v>
          </cell>
          <cell r="D3374" t="str">
            <v>M</v>
          </cell>
        </row>
        <row r="3375">
          <cell r="A3375" t="str">
            <v>53200173</v>
          </cell>
          <cell r="B3375" t="str">
            <v>COUPE-CIRCUIT réf: 3RV10314FA10</v>
          </cell>
          <cell r="C3375">
            <v>0</v>
          </cell>
          <cell r="D3375" t="str">
            <v>L</v>
          </cell>
        </row>
        <row r="3376">
          <cell r="A3376" t="str">
            <v>23070002</v>
          </cell>
          <cell r="B3376" t="str">
            <v>tube galvanisée diam 50mm</v>
          </cell>
          <cell r="C3376">
            <v>4</v>
          </cell>
          <cell r="D3376" t="str">
            <v>M</v>
          </cell>
        </row>
        <row r="3377">
          <cell r="A3377" t="str">
            <v>53250186</v>
          </cell>
          <cell r="B3377" t="str">
            <v>Relais thermique 48-65A LRD365</v>
          </cell>
          <cell r="C3377">
            <v>0</v>
          </cell>
          <cell r="D3377" t="str">
            <v>L</v>
          </cell>
        </row>
        <row r="3378">
          <cell r="A3378" t="str">
            <v>54510055</v>
          </cell>
          <cell r="B3378" t="str">
            <v>MODULE FAN R6 FAN ACS550 3AFFE68630690</v>
          </cell>
          <cell r="C3378">
            <v>0</v>
          </cell>
          <cell r="D3378" t="str">
            <v>L</v>
          </cell>
        </row>
        <row r="3379">
          <cell r="A3379" t="str">
            <v>62200008</v>
          </cell>
          <cell r="B3379" t="str">
            <v>Poulie 3 SPB ∅ 212</v>
          </cell>
          <cell r="C3379">
            <v>0</v>
          </cell>
          <cell r="D3379" t="str">
            <v>L</v>
          </cell>
        </row>
        <row r="3380">
          <cell r="A3380" t="str">
            <v>91130065</v>
          </cell>
          <cell r="B3380" t="str">
            <v>Bloc 541364D    REP 9</v>
          </cell>
          <cell r="C3380">
            <v>0</v>
          </cell>
          <cell r="D3380" t="str">
            <v>L</v>
          </cell>
        </row>
        <row r="3381">
          <cell r="A3381" t="str">
            <v>71010021</v>
          </cell>
          <cell r="B3381" t="str">
            <v>Bande  larg:1200 EP-800/4 6+2Y</v>
          </cell>
          <cell r="C3381">
            <v>1</v>
          </cell>
          <cell r="D3381" t="str">
            <v>L</v>
          </cell>
        </row>
        <row r="3382">
          <cell r="A3382" t="str">
            <v>91300009</v>
          </cell>
          <cell r="B3382" t="str">
            <v>CAOUTCHOUC REF 650975D</v>
          </cell>
          <cell r="C3382">
            <v>0</v>
          </cell>
          <cell r="D3382" t="str">
            <v>L</v>
          </cell>
        </row>
        <row r="3383">
          <cell r="A3383" t="str">
            <v>45800237</v>
          </cell>
          <cell r="B3383" t="str">
            <v>Vanne pour chariot mobile pneumatique</v>
          </cell>
          <cell r="C3383">
            <v>2</v>
          </cell>
          <cell r="D3383" t="str">
            <v>L</v>
          </cell>
        </row>
        <row r="3384">
          <cell r="A3384" t="str">
            <v>42010009</v>
          </cell>
          <cell r="B3384" t="str">
            <v>SAM OUTILLAGE Coffret douilles 75-SH23Z</v>
          </cell>
          <cell r="C3384">
            <v>0</v>
          </cell>
          <cell r="D3384" t="str">
            <v>L</v>
          </cell>
        </row>
        <row r="3385">
          <cell r="A3385" t="str">
            <v>54510031</v>
          </cell>
          <cell r="B3385" t="str">
            <v>SOREW FUSE 170M4467 (OSU) 64720066</v>
          </cell>
          <cell r="C3385">
            <v>0</v>
          </cell>
          <cell r="D3385" t="str">
            <v>L</v>
          </cell>
        </row>
        <row r="3386">
          <cell r="A3386" t="str">
            <v>91500120</v>
          </cell>
          <cell r="B3386" t="str">
            <v>Fourchette D.80-100 RP 102 P JOUCOMATIC</v>
          </cell>
          <cell r="C3386">
            <v>0</v>
          </cell>
          <cell r="D3386" t="str">
            <v>L</v>
          </cell>
        </row>
        <row r="3387">
          <cell r="A3387" t="str">
            <v>59420007</v>
          </cell>
          <cell r="B3387" t="str">
            <v>BOBINE P2E-KV32C0+P8C-D26C</v>
          </cell>
          <cell r="C3387">
            <v>0</v>
          </cell>
          <cell r="D3387" t="str">
            <v>L</v>
          </cell>
        </row>
        <row r="3388">
          <cell r="A3388" t="str">
            <v>91130027</v>
          </cell>
          <cell r="B3388" t="str">
            <v>ROULEAU 820233P REP 59</v>
          </cell>
          <cell r="C3388">
            <v>1</v>
          </cell>
          <cell r="D3388" t="str">
            <v>L</v>
          </cell>
        </row>
        <row r="3389">
          <cell r="A3389" t="str">
            <v>91300216</v>
          </cell>
          <cell r="B3389" t="str">
            <v>Bielle pour déplaceur palettiseur 1</v>
          </cell>
          <cell r="C3389">
            <v>0</v>
          </cell>
          <cell r="D3389" t="str">
            <v>L</v>
          </cell>
        </row>
        <row r="3390">
          <cell r="A3390" t="str">
            <v>91500131</v>
          </cell>
          <cell r="B3390" t="str">
            <v>Plaque de compactage latérale</v>
          </cell>
          <cell r="C3390">
            <v>0</v>
          </cell>
          <cell r="D3390" t="str">
            <v>L</v>
          </cell>
        </row>
        <row r="3391">
          <cell r="A3391" t="str">
            <v>59600059</v>
          </cell>
          <cell r="B3391" t="str">
            <v>ELECTROVANNE POUR BOITIER ASCO SG110A061</v>
          </cell>
          <cell r="C3391">
            <v>0</v>
          </cell>
          <cell r="D3391" t="str">
            <v>L</v>
          </cell>
        </row>
        <row r="3392">
          <cell r="A3392" t="str">
            <v>71240013</v>
          </cell>
          <cell r="B3392" t="str">
            <v>Rouleaux retourØ89/133x600 A2 axe Ø25</v>
          </cell>
          <cell r="C3392">
            <v>6</v>
          </cell>
          <cell r="D3392" t="str">
            <v>H</v>
          </cell>
        </row>
        <row r="3393">
          <cell r="A3393" t="str">
            <v>53170023</v>
          </cell>
          <cell r="B3393" t="str">
            <v>RELAIS UNITÉ LUCA18FU 4,5-18A 110-240V</v>
          </cell>
          <cell r="C3393">
            <v>0</v>
          </cell>
          <cell r="D3393" t="str">
            <v>L</v>
          </cell>
        </row>
        <row r="3394">
          <cell r="A3394" t="str">
            <v>59600142</v>
          </cell>
          <cell r="B3394" t="str">
            <v>Eectrovanne SCG551A001 MS 220</v>
          </cell>
          <cell r="C3394">
            <v>1</v>
          </cell>
          <cell r="D3394" t="str">
            <v>L</v>
          </cell>
        </row>
        <row r="3395">
          <cell r="A3395" t="str">
            <v>60340025</v>
          </cell>
          <cell r="B3395" t="str">
            <v>FILTRE + REGULATEUR* AW40-F04E</v>
          </cell>
          <cell r="C3395">
            <v>2</v>
          </cell>
          <cell r="D3395" t="str">
            <v>L</v>
          </cell>
        </row>
        <row r="3396">
          <cell r="A3396" t="str">
            <v>42010041</v>
          </cell>
          <cell r="B3396" t="str">
            <v>JEUX DE CLE MAL TROX 89JP8A FACOM OM</v>
          </cell>
          <cell r="C3396">
            <v>0</v>
          </cell>
          <cell r="D3396" t="str">
            <v>L</v>
          </cell>
        </row>
        <row r="3397">
          <cell r="A3397" t="str">
            <v>10300037</v>
          </cell>
          <cell r="B3397" t="str">
            <v>Rouleau ceramique densite 128/25</v>
          </cell>
          <cell r="C3397">
            <v>0</v>
          </cell>
          <cell r="D3397" t="str">
            <v>L</v>
          </cell>
        </row>
        <row r="3398">
          <cell r="A3398" t="str">
            <v>10300028</v>
          </cell>
          <cell r="B3398" t="str">
            <v>PLAQUE SUPER WOOL 160KG/M3 1120*1070*10</v>
          </cell>
          <cell r="C3398">
            <v>0</v>
          </cell>
          <cell r="D3398" t="str">
            <v>L</v>
          </cell>
        </row>
        <row r="3399">
          <cell r="A3399" t="str">
            <v>87220035</v>
          </cell>
          <cell r="B3399" t="str">
            <v>flexible DN25 PN25BAR Lubrific galet cru</v>
          </cell>
          <cell r="C3399">
            <v>0</v>
          </cell>
          <cell r="D3399" t="str">
            <v>L</v>
          </cell>
        </row>
        <row r="3400">
          <cell r="A3400" t="str">
            <v>65050201</v>
          </cell>
          <cell r="B3400" t="str">
            <v>RLT a billes 6316 C3</v>
          </cell>
          <cell r="C3400">
            <v>1</v>
          </cell>
          <cell r="D3400" t="str">
            <v>L</v>
          </cell>
        </row>
        <row r="3401">
          <cell r="A3401" t="str">
            <v>65050017</v>
          </cell>
          <cell r="B3401" t="str">
            <v>RLT a billes 2216 EK c3</v>
          </cell>
          <cell r="C3401">
            <v>0</v>
          </cell>
          <cell r="D3401" t="str">
            <v>L</v>
          </cell>
        </row>
        <row r="3402">
          <cell r="A3402" t="str">
            <v>89010070</v>
          </cell>
          <cell r="B3402" t="str">
            <v>JEU DE JOINTS POUR BLOC DE SURETÉ</v>
          </cell>
          <cell r="C3402">
            <v>0</v>
          </cell>
          <cell r="D3402" t="str">
            <v>L</v>
          </cell>
        </row>
        <row r="3403">
          <cell r="A3403" t="str">
            <v>89010071</v>
          </cell>
          <cell r="B3403" t="str">
            <v>JEU DE JOINTS POUR DOUBLE FILTRE DFDK</v>
          </cell>
          <cell r="C3403">
            <v>0</v>
          </cell>
          <cell r="D3403" t="str">
            <v>L</v>
          </cell>
        </row>
        <row r="3404">
          <cell r="A3404" t="str">
            <v>45800064</v>
          </cell>
          <cell r="B3404" t="str">
            <v>DETECTEUR PROXIMITÉ TYP BES 516 356 S4 C</v>
          </cell>
          <cell r="C3404">
            <v>0</v>
          </cell>
          <cell r="D3404" t="str">
            <v>L</v>
          </cell>
        </row>
        <row r="3405">
          <cell r="A3405" t="str">
            <v>50340020</v>
          </cell>
          <cell r="B3405" t="str">
            <v>Omniconnect 20 PTS pour PLC S7/400</v>
          </cell>
          <cell r="C3405">
            <v>1</v>
          </cell>
          <cell r="D3405" t="str">
            <v>L</v>
          </cell>
        </row>
        <row r="3406">
          <cell r="A3406" t="str">
            <v>59040034</v>
          </cell>
          <cell r="B3406" t="str">
            <v>FIN DE COURSE AZ 16-12ZVRK</v>
          </cell>
          <cell r="C3406">
            <v>0</v>
          </cell>
          <cell r="D3406" t="str">
            <v>L</v>
          </cell>
        </row>
        <row r="3407">
          <cell r="A3407" t="str">
            <v>53140005</v>
          </cell>
          <cell r="B3407" t="str">
            <v>COMMUTATEUR INDUC.OUR TACHYM FGA 10</v>
          </cell>
          <cell r="C3407">
            <v>0</v>
          </cell>
          <cell r="D3407" t="str">
            <v>L</v>
          </cell>
        </row>
        <row r="3408">
          <cell r="A3408" t="str">
            <v>23320148</v>
          </cell>
          <cell r="B3408" t="str">
            <v>Mano detendeur oxygene</v>
          </cell>
          <cell r="C3408">
            <v>0</v>
          </cell>
          <cell r="D3408" t="str">
            <v>L</v>
          </cell>
        </row>
        <row r="3409">
          <cell r="A3409" t="str">
            <v>87240023</v>
          </cell>
          <cell r="B3409" t="str">
            <v>VANNE À BILLE 761 KHB-16-SR</v>
          </cell>
          <cell r="C3409">
            <v>0</v>
          </cell>
          <cell r="D3409" t="str">
            <v>L</v>
          </cell>
        </row>
        <row r="3410">
          <cell r="A3410" t="str">
            <v>37500008</v>
          </cell>
          <cell r="B3410" t="str">
            <v>POMPE A GRAISSE 8KG</v>
          </cell>
          <cell r="C3410">
            <v>0</v>
          </cell>
          <cell r="D3410" t="str">
            <v>L</v>
          </cell>
        </row>
        <row r="3411">
          <cell r="A3411" t="str">
            <v>98010355</v>
          </cell>
          <cell r="B3411" t="str">
            <v>IT Etui / coque</v>
          </cell>
          <cell r="C3411">
            <v>0</v>
          </cell>
          <cell r="D3411" t="str">
            <v>L</v>
          </cell>
        </row>
        <row r="3412">
          <cell r="A3412" t="str">
            <v>42010173</v>
          </cell>
          <cell r="B3412" t="str">
            <v>Cliquet 1/2 FA SL. 161PB  FACOM + Douill</v>
          </cell>
          <cell r="C3412">
            <v>0</v>
          </cell>
          <cell r="D3412" t="str">
            <v>L</v>
          </cell>
        </row>
        <row r="3413">
          <cell r="A3413" t="str">
            <v>54910008</v>
          </cell>
          <cell r="B3413" t="str">
            <v>Thyristor  SKKT 42/16 E</v>
          </cell>
          <cell r="C3413">
            <v>0</v>
          </cell>
          <cell r="D3413" t="str">
            <v>L</v>
          </cell>
        </row>
        <row r="3414">
          <cell r="A3414" t="str">
            <v>53140007</v>
          </cell>
          <cell r="B3414" t="str">
            <v>COMMUTATEUR PROXI IFA 2004 P TACHYMÉTRE</v>
          </cell>
          <cell r="C3414">
            <v>0</v>
          </cell>
          <cell r="D3414" t="str">
            <v>L</v>
          </cell>
        </row>
        <row r="3415">
          <cell r="A3415" t="str">
            <v>35300005</v>
          </cell>
          <cell r="B3415" t="str">
            <v>SERRURE ANTIPANIQUE 401 1VANTAIL</v>
          </cell>
          <cell r="C3415">
            <v>2</v>
          </cell>
          <cell r="D3415" t="str">
            <v>L</v>
          </cell>
        </row>
        <row r="3416">
          <cell r="A3416" t="str">
            <v>23070011</v>
          </cell>
          <cell r="B3416" t="str">
            <v>Tube acier diamètre 40 épaisseur 05 mm</v>
          </cell>
          <cell r="C3416">
            <v>0</v>
          </cell>
          <cell r="D3416" t="str">
            <v>L</v>
          </cell>
        </row>
        <row r="3417">
          <cell r="A3417" t="str">
            <v>50340029</v>
          </cell>
          <cell r="B3417" t="str">
            <v>BORNIER PT100</v>
          </cell>
          <cell r="C3417">
            <v>0</v>
          </cell>
          <cell r="D3417" t="str">
            <v>L</v>
          </cell>
        </row>
        <row r="3418">
          <cell r="A3418" t="str">
            <v>90270014</v>
          </cell>
          <cell r="B3418" t="str">
            <v>TUBE POUR DÉFLECTEUR DN100</v>
          </cell>
          <cell r="C3418">
            <v>0</v>
          </cell>
          <cell r="D3418" t="str">
            <v>L</v>
          </cell>
        </row>
        <row r="3419">
          <cell r="A3419" t="str">
            <v>53070015</v>
          </cell>
          <cell r="B3419" t="str">
            <v>sectionneur fusible LS1D32</v>
          </cell>
          <cell r="C3419">
            <v>0</v>
          </cell>
          <cell r="D3419" t="str">
            <v>L</v>
          </cell>
        </row>
        <row r="3420">
          <cell r="A3420" t="str">
            <v>53230163</v>
          </cell>
          <cell r="B3420" t="str">
            <v>DISJONCTEUR SEUL NSX100H 3P RÉF:LV429004</v>
          </cell>
          <cell r="C3420">
            <v>0</v>
          </cell>
          <cell r="D3420" t="str">
            <v>L</v>
          </cell>
        </row>
        <row r="3421">
          <cell r="A3421" t="str">
            <v>53280003</v>
          </cell>
          <cell r="B3421" t="str">
            <v>Déclencheur MA220 3P3D-ref-LV431500</v>
          </cell>
          <cell r="C3421">
            <v>0</v>
          </cell>
          <cell r="D3421" t="str">
            <v>L</v>
          </cell>
        </row>
        <row r="3422">
          <cell r="A3422" t="str">
            <v>65030002</v>
          </cell>
          <cell r="B3422" t="str">
            <v>RLT autoaligneur INA GLE 40 KRRB</v>
          </cell>
          <cell r="C3422">
            <v>0</v>
          </cell>
          <cell r="D3422" t="str">
            <v>L</v>
          </cell>
        </row>
        <row r="3423">
          <cell r="A3423" t="str">
            <v>79210002</v>
          </cell>
          <cell r="B3423" t="str">
            <v>MANCHETTE SOUPLE ØINT360mm LONG:300mm</v>
          </cell>
          <cell r="C3423">
            <v>3</v>
          </cell>
          <cell r="D3423" t="str">
            <v>M</v>
          </cell>
        </row>
        <row r="3424">
          <cell r="A3424" t="str">
            <v>42110014</v>
          </cell>
          <cell r="B3424" t="str">
            <v>Chalumeaux découpeur</v>
          </cell>
          <cell r="C3424">
            <v>1</v>
          </cell>
          <cell r="D3424" t="str">
            <v>L</v>
          </cell>
        </row>
        <row r="3425">
          <cell r="A3425" t="str">
            <v>66400049</v>
          </cell>
          <cell r="B3425" t="str">
            <v>Pignon Z=25, M=5</v>
          </cell>
          <cell r="C3425">
            <v>0</v>
          </cell>
          <cell r="D3425" t="str">
            <v>L</v>
          </cell>
        </row>
        <row r="3426">
          <cell r="A3426" t="str">
            <v>81150002</v>
          </cell>
          <cell r="B3426" t="str">
            <v>JEU DE JOINTS POUR POMPE PGH4 S/POS:20</v>
          </cell>
          <cell r="C3426">
            <v>0</v>
          </cell>
          <cell r="D3426" t="str">
            <v>L</v>
          </cell>
        </row>
        <row r="3427">
          <cell r="A3427" t="str">
            <v>71170024</v>
          </cell>
          <cell r="B3427" t="str">
            <v>TAMBOUR ROULEAU CARRE SUPERIEUR</v>
          </cell>
          <cell r="C3427">
            <v>0</v>
          </cell>
          <cell r="D3427" t="str">
            <v>L</v>
          </cell>
        </row>
        <row r="3428">
          <cell r="A3428" t="str">
            <v>75020059</v>
          </cell>
          <cell r="B3428" t="str">
            <v>CHARIOT PORTE CABLE PALAN VZ4160S/1F45SO</v>
          </cell>
          <cell r="C3428">
            <v>0</v>
          </cell>
          <cell r="D3428" t="str">
            <v>L</v>
          </cell>
        </row>
        <row r="3429">
          <cell r="A3429" t="str">
            <v>42010057</v>
          </cell>
          <cell r="B3429" t="str">
            <v>RUPAC SUPPORT MAGNETIQUE 2001803</v>
          </cell>
          <cell r="C3429">
            <v>0</v>
          </cell>
          <cell r="D3429" t="str">
            <v>L</v>
          </cell>
        </row>
        <row r="3430">
          <cell r="A3430" t="str">
            <v>65210058</v>
          </cell>
          <cell r="B3430" t="str">
            <v>Manchon de serrage H 2324H</v>
          </cell>
          <cell r="C3430">
            <v>0</v>
          </cell>
          <cell r="D3430" t="str">
            <v>L</v>
          </cell>
        </row>
        <row r="3431">
          <cell r="A3431" t="str">
            <v>45800159</v>
          </cell>
          <cell r="B3431" t="str">
            <v>SOUPAPPE DE SURPRESSION</v>
          </cell>
          <cell r="C3431">
            <v>0</v>
          </cell>
          <cell r="D3431" t="str">
            <v>L</v>
          </cell>
        </row>
        <row r="3432">
          <cell r="A3432" t="str">
            <v>72160003</v>
          </cell>
          <cell r="B3432" t="str">
            <v>ROUES AVANT GERBEUR</v>
          </cell>
          <cell r="C3432">
            <v>1</v>
          </cell>
          <cell r="D3432" t="str">
            <v>L</v>
          </cell>
        </row>
        <row r="3433">
          <cell r="A3433" t="str">
            <v>43200008</v>
          </cell>
          <cell r="B3433" t="str">
            <v>Electrode anti-usure OK 84.78 4mm</v>
          </cell>
          <cell r="C3433">
            <v>5</v>
          </cell>
          <cell r="D3433" t="str">
            <v>M</v>
          </cell>
        </row>
        <row r="3434">
          <cell r="A3434" t="str">
            <v>23320147</v>
          </cell>
          <cell r="B3434" t="str">
            <v>Mano detendeur acetylene</v>
          </cell>
          <cell r="C3434">
            <v>0</v>
          </cell>
          <cell r="D3434" t="str">
            <v>L</v>
          </cell>
        </row>
        <row r="3435">
          <cell r="A3435" t="str">
            <v>53250185</v>
          </cell>
          <cell r="B3435" t="str">
            <v>Relais  thermique 30-40A LRD340</v>
          </cell>
          <cell r="C3435">
            <v>0</v>
          </cell>
          <cell r="D3435" t="str">
            <v>L</v>
          </cell>
        </row>
        <row r="3436">
          <cell r="A3436" t="str">
            <v>90250097</v>
          </cell>
          <cell r="B3436" t="str">
            <v>Raccord HP M 3/4"</v>
          </cell>
          <cell r="C3436">
            <v>1</v>
          </cell>
          <cell r="D3436" t="str">
            <v>L</v>
          </cell>
        </row>
        <row r="3437">
          <cell r="A3437" t="str">
            <v>83010077</v>
          </cell>
          <cell r="B3437" t="str">
            <v>FILTRE AIR COMP DSD238 REF 6.4148.0</v>
          </cell>
          <cell r="C3437">
            <v>5</v>
          </cell>
          <cell r="D3437" t="str">
            <v>M</v>
          </cell>
        </row>
        <row r="3438">
          <cell r="A3438" t="str">
            <v>71240070</v>
          </cell>
          <cell r="B3438" t="str">
            <v>ROULEAU Ø89 RL=1554 4-90-2132-382.2</v>
          </cell>
          <cell r="C3438">
            <v>0</v>
          </cell>
          <cell r="D3438" t="str">
            <v>L</v>
          </cell>
        </row>
        <row r="3439">
          <cell r="A3439" t="str">
            <v>91500156</v>
          </cell>
          <cell r="B3439" t="str">
            <v>Filtre d'aspiration TOFA00100</v>
          </cell>
          <cell r="C3439">
            <v>0</v>
          </cell>
          <cell r="D3439" t="str">
            <v>L</v>
          </cell>
        </row>
        <row r="3440">
          <cell r="A3440" t="str">
            <v>98010340</v>
          </cell>
          <cell r="B3440" t="str">
            <v>Disque dur externe</v>
          </cell>
          <cell r="C3440">
            <v>0</v>
          </cell>
          <cell r="D3440" t="str">
            <v>L</v>
          </cell>
        </row>
        <row r="3441">
          <cell r="A3441" t="str">
            <v>89010054</v>
          </cell>
          <cell r="B3441" t="str">
            <v>FILTRE HYDRAULIQUE SHD0110FD11 POLYTRAQU</v>
          </cell>
          <cell r="C3441">
            <v>0</v>
          </cell>
          <cell r="D3441" t="str">
            <v>L</v>
          </cell>
        </row>
        <row r="3442">
          <cell r="A3442" t="str">
            <v>53550008</v>
          </cell>
          <cell r="B3442" t="str">
            <v>PINCES D'EMBROCHAGE LF1 630A</v>
          </cell>
          <cell r="C3442">
            <v>0</v>
          </cell>
          <cell r="D3442" t="str">
            <v>L</v>
          </cell>
        </row>
        <row r="3443">
          <cell r="A3443" t="str">
            <v>45310102</v>
          </cell>
          <cell r="B3443" t="str">
            <v>S702101-ANTI-ALGUE-DOSE/60L.WA XN-1054</v>
          </cell>
          <cell r="C3443">
            <v>0</v>
          </cell>
          <cell r="D3443" t="str">
            <v>L</v>
          </cell>
        </row>
        <row r="3444">
          <cell r="A3444" t="str">
            <v>62200003</v>
          </cell>
          <cell r="B3444" t="str">
            <v>Caleur 700239Z rep 25</v>
          </cell>
          <cell r="C3444">
            <v>0</v>
          </cell>
          <cell r="D3444" t="str">
            <v>L</v>
          </cell>
        </row>
        <row r="3445">
          <cell r="A3445" t="str">
            <v>59600049</v>
          </cell>
          <cell r="B3445" t="str">
            <v>ELECTROVANNE AVEC BOBINE TYPE R24 VDC</v>
          </cell>
          <cell r="C3445">
            <v>0</v>
          </cell>
          <cell r="D3445" t="str">
            <v>L</v>
          </cell>
        </row>
        <row r="3446">
          <cell r="A3446" t="str">
            <v>65660013</v>
          </cell>
          <cell r="B3446" t="str">
            <v>GALET POUR ATM 160X200</v>
          </cell>
          <cell r="C3446">
            <v>0</v>
          </cell>
          <cell r="D3446" t="str">
            <v>L</v>
          </cell>
        </row>
        <row r="3447">
          <cell r="A3447" t="str">
            <v>42010010</v>
          </cell>
          <cell r="B3447" t="str">
            <v>JEU DE 12 CLES FOURCHES METRIQUES FACOM</v>
          </cell>
          <cell r="C3447">
            <v>0</v>
          </cell>
          <cell r="D3447" t="str">
            <v>L</v>
          </cell>
        </row>
        <row r="3448">
          <cell r="A3448" t="str">
            <v>39020010</v>
          </cell>
          <cell r="B3448" t="str">
            <v>FEUILLE KLINGERITEEP 1 MM (1,5X1,5M)</v>
          </cell>
          <cell r="C3448">
            <v>1</v>
          </cell>
          <cell r="D3448" t="str">
            <v>L</v>
          </cell>
        </row>
        <row r="3449">
          <cell r="A3449" t="str">
            <v>98010048</v>
          </cell>
          <cell r="B3449" t="str">
            <v>TONER HP 2025 NOIR</v>
          </cell>
          <cell r="C3449">
            <v>0</v>
          </cell>
          <cell r="D3449" t="str">
            <v>L</v>
          </cell>
        </row>
        <row r="3450">
          <cell r="A3450" t="str">
            <v>71170071</v>
          </cell>
          <cell r="B3450" t="str">
            <v>Axe de commande bande d'aplatissement</v>
          </cell>
          <cell r="C3450">
            <v>0</v>
          </cell>
          <cell r="D3450" t="str">
            <v>L</v>
          </cell>
        </row>
        <row r="3451">
          <cell r="A3451" t="str">
            <v>50350093</v>
          </cell>
          <cell r="B3451" t="str">
            <v>Connecteur  4*0,25mm²   960412Z</v>
          </cell>
          <cell r="C3451">
            <v>1</v>
          </cell>
          <cell r="D3451" t="str">
            <v>L</v>
          </cell>
        </row>
        <row r="3452">
          <cell r="A3452" t="str">
            <v>10400013</v>
          </cell>
          <cell r="B3452" t="str">
            <v>FER ROND DE 6 ACIER INOX REFRACTAIRE 310</v>
          </cell>
          <cell r="C3452">
            <v>1</v>
          </cell>
          <cell r="D3452" t="str">
            <v>L</v>
          </cell>
        </row>
        <row r="3453">
          <cell r="A3453" t="str">
            <v>55910010</v>
          </cell>
          <cell r="B3453" t="str">
            <v>ressort balais</v>
          </cell>
          <cell r="C3453">
            <v>0</v>
          </cell>
          <cell r="D3453" t="str">
            <v>L</v>
          </cell>
        </row>
        <row r="3454">
          <cell r="A3454" t="str">
            <v>50340013</v>
          </cell>
          <cell r="B3454" t="str">
            <v>CONNECTEUR FRONTAL AVEC CONTACTS DES VIS</v>
          </cell>
          <cell r="C3454">
            <v>1</v>
          </cell>
          <cell r="D3454" t="str">
            <v>L</v>
          </cell>
        </row>
        <row r="3455">
          <cell r="A3455" t="str">
            <v>65130015</v>
          </cell>
          <cell r="B3455" t="str">
            <v>MANCHON DE SERRAGE H318</v>
          </cell>
          <cell r="C3455">
            <v>1</v>
          </cell>
          <cell r="D3455" t="str">
            <v>L</v>
          </cell>
        </row>
        <row r="3456">
          <cell r="A3456" t="str">
            <v>71030001</v>
          </cell>
          <cell r="B3456" t="str">
            <v>BANDE SF 200x2518 200 EP250/2 2+1.5</v>
          </cell>
          <cell r="C3456">
            <v>0</v>
          </cell>
          <cell r="D3456" t="str">
            <v>L</v>
          </cell>
        </row>
        <row r="3457">
          <cell r="A3457" t="str">
            <v>59600100</v>
          </cell>
          <cell r="B3457" t="str">
            <v>ELECTROVANNE  PARTEX REF 30CU02 EVC4G</v>
          </cell>
          <cell r="C3457">
            <v>1</v>
          </cell>
          <cell r="D3457" t="str">
            <v>L</v>
          </cell>
        </row>
        <row r="3458">
          <cell r="A3458" t="str">
            <v>42010255</v>
          </cell>
          <cell r="B3458" t="str">
            <v>Jeu de 3 tarauds  M22 pas 2,5</v>
          </cell>
          <cell r="C3458">
            <v>0</v>
          </cell>
          <cell r="D3458" t="str">
            <v>L</v>
          </cell>
        </row>
        <row r="3459">
          <cell r="A3459" t="str">
            <v>53130129</v>
          </cell>
          <cell r="B3459" t="str">
            <v>CONTACTEUR 3 X POLES RÉF 3RT10351BB40</v>
          </cell>
          <cell r="C3459">
            <v>0</v>
          </cell>
          <cell r="D3459" t="str">
            <v>L</v>
          </cell>
        </row>
        <row r="3460">
          <cell r="A3460" t="str">
            <v>42010203</v>
          </cell>
          <cell r="B3460" t="str">
            <v>Télémètre laser</v>
          </cell>
          <cell r="C3460">
            <v>0</v>
          </cell>
          <cell r="D3460" t="str">
            <v>L</v>
          </cell>
        </row>
        <row r="3461">
          <cell r="A3461" t="str">
            <v>20010003</v>
          </cell>
          <cell r="B3461" t="str">
            <v>POUTRE IPN 120 6M</v>
          </cell>
          <cell r="C3461">
            <v>3</v>
          </cell>
          <cell r="D3461" t="str">
            <v>M</v>
          </cell>
        </row>
        <row r="3462">
          <cell r="A3462" t="str">
            <v>89010119</v>
          </cell>
          <cell r="B3462" t="str">
            <v>SYSTÈME À RESSORT,VERTICAL REPÉ: 1.7.1</v>
          </cell>
          <cell r="C3462">
            <v>1</v>
          </cell>
          <cell r="D3462" t="str">
            <v>L</v>
          </cell>
        </row>
        <row r="3463">
          <cell r="A3463" t="str">
            <v>90270015</v>
          </cell>
          <cell r="B3463" t="str">
            <v>kit complet système purge  KMAC5PEA5104</v>
          </cell>
          <cell r="C3463">
            <v>6</v>
          </cell>
          <cell r="D3463" t="str">
            <v>H</v>
          </cell>
        </row>
        <row r="3464">
          <cell r="A3464" t="str">
            <v>20100008</v>
          </cell>
          <cell r="B3464" t="str">
            <v>CORNIERE 70X70X7</v>
          </cell>
          <cell r="C3464">
            <v>2</v>
          </cell>
          <cell r="D3464" t="str">
            <v>L</v>
          </cell>
        </row>
        <row r="3465">
          <cell r="A3465" t="str">
            <v>91100454</v>
          </cell>
          <cell r="B3465" t="str">
            <v>Support pour selle de l'ensacheuse rot</v>
          </cell>
          <cell r="C3465">
            <v>4</v>
          </cell>
          <cell r="D3465" t="str">
            <v>M</v>
          </cell>
        </row>
        <row r="3466">
          <cell r="A3466" t="str">
            <v>50340028</v>
          </cell>
          <cell r="B3466" t="str">
            <v>BORNIER 8AO 4/20MA</v>
          </cell>
          <cell r="C3466">
            <v>0</v>
          </cell>
          <cell r="D3466" t="str">
            <v>L</v>
          </cell>
        </row>
        <row r="3467">
          <cell r="A3467" t="str">
            <v>20030007</v>
          </cell>
          <cell r="B3467" t="str">
            <v>POUTRE EN ACIER UPN:100 (6m)</v>
          </cell>
          <cell r="C3467">
            <v>3</v>
          </cell>
          <cell r="D3467" t="str">
            <v>M</v>
          </cell>
        </row>
        <row r="3468">
          <cell r="A3468" t="str">
            <v>42010035</v>
          </cell>
          <cell r="B3468" t="str">
            <v>SANGLE PLATE AVEC 02 BOUCLE 4T/4M</v>
          </cell>
          <cell r="C3468">
            <v>0</v>
          </cell>
          <cell r="D3468" t="str">
            <v>L</v>
          </cell>
        </row>
        <row r="3469">
          <cell r="A3469" t="str">
            <v>45800186</v>
          </cell>
          <cell r="B3469" t="str">
            <v>Soupape d'échappement rapide SEU-1/8</v>
          </cell>
          <cell r="C3469">
            <v>0</v>
          </cell>
          <cell r="D3469" t="str">
            <v>L</v>
          </cell>
        </row>
        <row r="3470">
          <cell r="A3470" t="str">
            <v>53550023</v>
          </cell>
          <cell r="B3470" t="str">
            <v>PLOTS D'EMROCHAGE AD1</v>
          </cell>
          <cell r="C3470">
            <v>0</v>
          </cell>
          <cell r="D3470" t="str">
            <v>L</v>
          </cell>
        </row>
        <row r="3471">
          <cell r="A3471" t="str">
            <v>91130059</v>
          </cell>
          <cell r="B3471" t="str">
            <v>Articulation 540186Z Rep 6</v>
          </cell>
          <cell r="C3471">
            <v>0</v>
          </cell>
          <cell r="D3471" t="str">
            <v>L</v>
          </cell>
        </row>
        <row r="3472">
          <cell r="A3472" t="str">
            <v>65660012</v>
          </cell>
          <cell r="B3472" t="str">
            <v>Galet pour chaine gratteur</v>
          </cell>
          <cell r="C3472">
            <v>5</v>
          </cell>
          <cell r="D3472" t="str">
            <v>M</v>
          </cell>
        </row>
        <row r="3473">
          <cell r="A3473" t="str">
            <v>20040004</v>
          </cell>
          <cell r="B3473" t="str">
            <v>TOLE ACIER ORDIANIRE  EP 4MM 1000X2000</v>
          </cell>
          <cell r="C3473">
            <v>3</v>
          </cell>
          <cell r="D3473" t="str">
            <v>M</v>
          </cell>
        </row>
        <row r="3474">
          <cell r="A3474" t="str">
            <v>53110019</v>
          </cell>
          <cell r="B3474" t="str">
            <v>Interrupteur sectionneur VCF0</v>
          </cell>
          <cell r="C3474">
            <v>1</v>
          </cell>
          <cell r="D3474" t="str">
            <v>L</v>
          </cell>
        </row>
        <row r="3475">
          <cell r="A3475" t="str">
            <v>42010162</v>
          </cell>
          <cell r="B3475" t="str">
            <v>Pince à denuder 194A 17CPE</v>
          </cell>
          <cell r="C3475">
            <v>0</v>
          </cell>
          <cell r="D3475" t="str">
            <v>L</v>
          </cell>
        </row>
        <row r="3476">
          <cell r="A3476" t="str">
            <v>91300025</v>
          </cell>
          <cell r="B3476" t="str">
            <v>AXE TAMBOUR BOUE Ø 35</v>
          </cell>
          <cell r="C3476">
            <v>1</v>
          </cell>
          <cell r="D3476" t="str">
            <v>L</v>
          </cell>
        </row>
        <row r="3477">
          <cell r="A3477" t="str">
            <v>72250047</v>
          </cell>
          <cell r="B3477" t="str">
            <v>BRACKET 34462-00201 CAT 7T</v>
          </cell>
          <cell r="C3477">
            <v>0</v>
          </cell>
          <cell r="D3477" t="str">
            <v>L</v>
          </cell>
        </row>
        <row r="3478">
          <cell r="A3478" t="str">
            <v>20600003</v>
          </cell>
          <cell r="B3478" t="str">
            <v>FER ROND 42CD4 Ø30 EN BARRE DE LONG:6M</v>
          </cell>
          <cell r="C3478">
            <v>1</v>
          </cell>
          <cell r="D3478" t="str">
            <v>L</v>
          </cell>
        </row>
        <row r="3479">
          <cell r="A3479" t="str">
            <v>55440033</v>
          </cell>
          <cell r="B3479" t="str">
            <v>REDRESSEUR  INTORQ 13046388</v>
          </cell>
          <cell r="C3479">
            <v>0</v>
          </cell>
          <cell r="D3479" t="str">
            <v>L</v>
          </cell>
        </row>
        <row r="3480">
          <cell r="A3480" t="str">
            <v>91300030</v>
          </cell>
          <cell r="B3480" t="str">
            <v>JOINT ETANCHIETE TRAPE VISI :V043861.B01</v>
          </cell>
          <cell r="C3480">
            <v>0</v>
          </cell>
          <cell r="D3480" t="str">
            <v>L</v>
          </cell>
        </row>
        <row r="3481">
          <cell r="A3481" t="str">
            <v>45800215</v>
          </cell>
          <cell r="B3481" t="str">
            <v>Manchon tubulaire pour vanne à manchon 1</v>
          </cell>
          <cell r="C3481">
            <v>2</v>
          </cell>
          <cell r="D3481" t="str">
            <v>L</v>
          </cell>
        </row>
        <row r="3482">
          <cell r="A3482" t="str">
            <v>50320001</v>
          </cell>
          <cell r="B3482" t="str">
            <v>BOITE À RESINE 4*150mm²</v>
          </cell>
          <cell r="C3482">
            <v>0</v>
          </cell>
          <cell r="D3482" t="str">
            <v>L</v>
          </cell>
        </row>
        <row r="3483">
          <cell r="A3483" t="str">
            <v>65660016</v>
          </cell>
          <cell r="B3483" t="str">
            <v>Galet R/B code metral 024035RB-585</v>
          </cell>
          <cell r="C3483">
            <v>0</v>
          </cell>
          <cell r="D3483" t="str">
            <v>L</v>
          </cell>
        </row>
        <row r="3484">
          <cell r="A3484" t="str">
            <v>42010170</v>
          </cell>
          <cell r="B3484" t="str">
            <v>Pince à riveter Y.103CPB Facom</v>
          </cell>
          <cell r="C3484">
            <v>0</v>
          </cell>
          <cell r="D3484" t="str">
            <v>L</v>
          </cell>
        </row>
        <row r="3485">
          <cell r="A3485" t="str">
            <v>04040001</v>
          </cell>
          <cell r="B3485" t="str">
            <v>GRIGNONS D'OLIVES</v>
          </cell>
          <cell r="C3485">
            <v>12</v>
          </cell>
          <cell r="D3485" t="str">
            <v>H</v>
          </cell>
        </row>
        <row r="3486">
          <cell r="A3486" t="str">
            <v>03010015</v>
          </cell>
          <cell r="B3486" t="str">
            <v>Clinker OPC achete</v>
          </cell>
          <cell r="C3486">
            <v>2</v>
          </cell>
          <cell r="D3486" t="str">
            <v>L</v>
          </cell>
        </row>
        <row r="3487">
          <cell r="A3487" t="str">
            <v>53230203</v>
          </cell>
          <cell r="B3487" t="str">
            <v>"DISJONCTEUR G/090803*E05*</v>
          </cell>
          <cell r="C3487">
            <v>0</v>
          </cell>
          <cell r="D3487" t="str">
            <v>L</v>
          </cell>
        </row>
        <row r="3488">
          <cell r="A3488" t="str">
            <v>65050004</v>
          </cell>
          <cell r="B3488" t="str">
            <v>RLT a billes 6020</v>
          </cell>
          <cell r="C3488">
            <v>0</v>
          </cell>
          <cell r="D3488" t="str">
            <v>L</v>
          </cell>
        </row>
        <row r="3489">
          <cell r="A3489" t="str">
            <v>81620012</v>
          </cell>
          <cell r="B3489" t="str">
            <v>ACCOUPLEMENT MOT/POMP ROTEX 28</v>
          </cell>
          <cell r="C3489">
            <v>0</v>
          </cell>
          <cell r="D3489" t="str">
            <v>L</v>
          </cell>
        </row>
        <row r="3490">
          <cell r="A3490" t="str">
            <v>23280027</v>
          </cell>
          <cell r="B3490" t="str">
            <v>VANNE PAPILLON DN150 PN10</v>
          </cell>
          <cell r="C3490">
            <v>1</v>
          </cell>
          <cell r="D3490" t="str">
            <v>L</v>
          </cell>
        </row>
        <row r="3491">
          <cell r="A3491" t="str">
            <v>87220057</v>
          </cell>
          <cell r="B3491" t="str">
            <v>Ecrou borgne M56</v>
          </cell>
          <cell r="C3491">
            <v>3</v>
          </cell>
          <cell r="D3491" t="str">
            <v>M</v>
          </cell>
        </row>
        <row r="3492">
          <cell r="A3492" t="str">
            <v>45400008</v>
          </cell>
          <cell r="B3492" t="str">
            <v>ACIDE CITRIQUE 1 MOLLÉC EAU CRISTALLISÉ</v>
          </cell>
          <cell r="C3492">
            <v>0</v>
          </cell>
          <cell r="D3492" t="str">
            <v>L</v>
          </cell>
        </row>
        <row r="3493">
          <cell r="A3493" t="str">
            <v>74300002</v>
          </cell>
          <cell r="B3493" t="str">
            <v>FILTRE A AIR (275MIC150)</v>
          </cell>
          <cell r="C3493">
            <v>3</v>
          </cell>
          <cell r="D3493" t="str">
            <v>M</v>
          </cell>
        </row>
        <row r="3494">
          <cell r="A3494" t="str">
            <v>57050001</v>
          </cell>
          <cell r="B3494" t="str">
            <v>CARTE MÉMOIRE 6ES7-953-8LG20-0AA0</v>
          </cell>
          <cell r="C3494">
            <v>0</v>
          </cell>
          <cell r="D3494" t="str">
            <v>L</v>
          </cell>
        </row>
        <row r="3495">
          <cell r="A3495" t="str">
            <v>59420025</v>
          </cell>
          <cell r="B3495" t="str">
            <v>BOBINE SERVAILANCE WEHRLE22401003 24V20A</v>
          </cell>
          <cell r="C3495">
            <v>0</v>
          </cell>
          <cell r="D3495" t="str">
            <v>L</v>
          </cell>
        </row>
        <row r="3496">
          <cell r="A3496" t="str">
            <v>23280035</v>
          </cell>
          <cell r="B3496" t="str">
            <v>vanne papillon d'air DN100 PN 16</v>
          </cell>
          <cell r="C3496">
            <v>0</v>
          </cell>
          <cell r="D3496" t="str">
            <v>L</v>
          </cell>
        </row>
        <row r="3497">
          <cell r="A3497" t="str">
            <v>75020045</v>
          </cell>
          <cell r="B3497" t="str">
            <v>Interrupteur fin de course3000938101</v>
          </cell>
          <cell r="C3497">
            <v>0</v>
          </cell>
          <cell r="D3497" t="str">
            <v>L</v>
          </cell>
        </row>
        <row r="3498">
          <cell r="A3498" t="str">
            <v>43200019</v>
          </cell>
          <cell r="B3498" t="str">
            <v>ELECTRODE SAFINOX 24-12 diam 3,2</v>
          </cell>
          <cell r="C3498">
            <v>3</v>
          </cell>
          <cell r="D3498" t="str">
            <v>M</v>
          </cell>
        </row>
        <row r="3499">
          <cell r="A3499" t="str">
            <v>65660010</v>
          </cell>
          <cell r="B3499" t="str">
            <v>GALET R312C code metral 024035R312E-585</v>
          </cell>
          <cell r="C3499">
            <v>0</v>
          </cell>
          <cell r="D3499" t="str">
            <v>L</v>
          </cell>
        </row>
        <row r="3500">
          <cell r="A3500" t="str">
            <v>50190002</v>
          </cell>
          <cell r="B3500" t="str">
            <v>CABLE FIBRE OPTIQUE JETTEUR ET GRATTEUR</v>
          </cell>
          <cell r="C3500">
            <v>0</v>
          </cell>
          <cell r="D3500" t="str">
            <v>L</v>
          </cell>
        </row>
        <row r="3501">
          <cell r="A3501" t="str">
            <v>77050185</v>
          </cell>
          <cell r="B3501" t="str">
            <v>Vanne pneumatique G353A046 ITEME11.31.02</v>
          </cell>
          <cell r="C3501">
            <v>1</v>
          </cell>
          <cell r="D3501" t="str">
            <v>L</v>
          </cell>
        </row>
        <row r="3502">
          <cell r="A3502" t="str">
            <v>98010236</v>
          </cell>
          <cell r="B3502" t="str">
            <v>SAC A DOS</v>
          </cell>
          <cell r="C3502">
            <v>0</v>
          </cell>
          <cell r="D3502" t="str">
            <v>L</v>
          </cell>
        </row>
        <row r="3503">
          <cell r="A3503" t="str">
            <v>91500071</v>
          </cell>
          <cell r="B3503" t="str">
            <v>Axe Bagues pour convoyeur a rouleaux</v>
          </cell>
          <cell r="C3503">
            <v>0</v>
          </cell>
          <cell r="D3503" t="str">
            <v>L</v>
          </cell>
        </row>
        <row r="3504">
          <cell r="A3504" t="str">
            <v>91500100</v>
          </cell>
          <cell r="B3504" t="str">
            <v>Platine support galet élévateur METRAL</v>
          </cell>
          <cell r="C3504">
            <v>1</v>
          </cell>
          <cell r="D3504" t="str">
            <v>L</v>
          </cell>
        </row>
        <row r="3505">
          <cell r="A3505" t="str">
            <v>77050180</v>
          </cell>
          <cell r="B3505" t="str">
            <v>SUPPORT GALVANIZÉ MANCHES FILTRANTE 4500</v>
          </cell>
          <cell r="C3505">
            <v>0</v>
          </cell>
          <cell r="D3505" t="str">
            <v>L</v>
          </cell>
        </row>
        <row r="3506">
          <cell r="A3506" t="str">
            <v>67370080</v>
          </cell>
          <cell r="B3506" t="str">
            <v>ELÉMENT FLEXIBLE D'ACCOUPL.A75/65</v>
          </cell>
          <cell r="C3506">
            <v>1</v>
          </cell>
          <cell r="D3506" t="str">
            <v>L</v>
          </cell>
        </row>
        <row r="3507">
          <cell r="A3507" t="str">
            <v>77050201</v>
          </cell>
          <cell r="B3507" t="str">
            <v>mannequin pour manche160x4500 ATEX</v>
          </cell>
          <cell r="C3507">
            <v>0</v>
          </cell>
          <cell r="D3507" t="str">
            <v>L</v>
          </cell>
        </row>
        <row r="3508">
          <cell r="A3508" t="str">
            <v>38300003</v>
          </cell>
          <cell r="B3508" t="str">
            <v>Barriere de balisage metalique 2 m</v>
          </cell>
          <cell r="C3508">
            <v>0</v>
          </cell>
          <cell r="D3508" t="str">
            <v>L</v>
          </cell>
        </row>
        <row r="3509">
          <cell r="A3509" t="str">
            <v>66200009</v>
          </cell>
          <cell r="B3509" t="str">
            <v>POULIE    ref701315D</v>
          </cell>
          <cell r="C3509">
            <v>0</v>
          </cell>
          <cell r="D3509" t="str">
            <v>L</v>
          </cell>
        </row>
        <row r="3510">
          <cell r="A3510" t="str">
            <v>79210004</v>
          </cell>
          <cell r="B3510" t="str">
            <v>MANCHETTE SOUPLE ØINT500mm LONG:300mm</v>
          </cell>
          <cell r="C3510">
            <v>0</v>
          </cell>
          <cell r="D3510" t="str">
            <v>L</v>
          </cell>
        </row>
        <row r="3511">
          <cell r="A3511" t="str">
            <v>53140004</v>
          </cell>
          <cell r="B3511" t="str">
            <v>DETECTEUR INDUC. IGA2008/NG5021 ifm</v>
          </cell>
          <cell r="C3511">
            <v>0</v>
          </cell>
          <cell r="D3511" t="str">
            <v>L</v>
          </cell>
        </row>
        <row r="3512">
          <cell r="A3512" t="str">
            <v>74120003</v>
          </cell>
          <cell r="B3512" t="str">
            <v>JOINT SILICONNE 250</v>
          </cell>
          <cell r="C3512">
            <v>0</v>
          </cell>
          <cell r="D3512" t="str">
            <v>L</v>
          </cell>
        </row>
        <row r="3513">
          <cell r="A3513" t="str">
            <v>72250107</v>
          </cell>
          <cell r="B3513" t="str">
            <v>FILTRE GAZOIL CHARIOT 05T 32A621020C</v>
          </cell>
          <cell r="C3513">
            <v>3</v>
          </cell>
          <cell r="D3513" t="str">
            <v>M</v>
          </cell>
        </row>
        <row r="3514">
          <cell r="A3514" t="str">
            <v>01050003</v>
          </cell>
          <cell r="B3514" t="str">
            <v>CEM I 42.5 SR-3 Fard 2,2T</v>
          </cell>
          <cell r="C3514">
            <v>0</v>
          </cell>
          <cell r="D3514" t="str">
            <v>L</v>
          </cell>
        </row>
        <row r="3515">
          <cell r="A3515" t="str">
            <v>01050031</v>
          </cell>
          <cell r="B3515" t="str">
            <v>CEM I 42,5 SR3 – Fard 1.7 T</v>
          </cell>
          <cell r="C3515">
            <v>0</v>
          </cell>
          <cell r="D3515" t="str">
            <v>L</v>
          </cell>
        </row>
        <row r="3516">
          <cell r="A3516" t="str">
            <v>54070024</v>
          </cell>
          <cell r="B3516" t="str">
            <v>Tore courant homopolaire réf CSH120</v>
          </cell>
          <cell r="C3516">
            <v>0</v>
          </cell>
          <cell r="D3516" t="str">
            <v>L</v>
          </cell>
        </row>
        <row r="3517">
          <cell r="A3517" t="str">
            <v>42010174</v>
          </cell>
          <cell r="B3517" t="str">
            <v>Pince coupante 1000v FA 391A.16VE</v>
          </cell>
          <cell r="C3517">
            <v>0</v>
          </cell>
          <cell r="D3517" t="str">
            <v>L</v>
          </cell>
        </row>
        <row r="3518">
          <cell r="A3518" t="str">
            <v>54910013</v>
          </cell>
          <cell r="B3518" t="str">
            <v>connecteur profibus 6es7 972-0BB52-0XA0</v>
          </cell>
          <cell r="C3518">
            <v>0</v>
          </cell>
          <cell r="D3518" t="str">
            <v>L</v>
          </cell>
        </row>
        <row r="3519">
          <cell r="A3519" t="str">
            <v>60340005</v>
          </cell>
          <cell r="B3519" t="str">
            <v>REG.FILTRE FRL F07-100-M1TG NORGREN</v>
          </cell>
          <cell r="C3519">
            <v>1</v>
          </cell>
          <cell r="D3519" t="str">
            <v>L</v>
          </cell>
        </row>
        <row r="3520">
          <cell r="A3520" t="str">
            <v>65050237</v>
          </cell>
          <cell r="B3520" t="str">
            <v>Roulements type 16024 C3</v>
          </cell>
          <cell r="C3520">
            <v>0</v>
          </cell>
          <cell r="D3520" t="str">
            <v>L</v>
          </cell>
        </row>
        <row r="3521">
          <cell r="A3521" t="str">
            <v>78290003</v>
          </cell>
          <cell r="B3521" t="str">
            <v>Kit d'entretien vanne auxiliaire décharg</v>
          </cell>
          <cell r="C3521">
            <v>0</v>
          </cell>
          <cell r="D3521" t="str">
            <v>L</v>
          </cell>
        </row>
        <row r="3522">
          <cell r="A3522" t="str">
            <v>65200186</v>
          </cell>
          <cell r="B3522" t="str">
            <v>Palier circulaire COMPLET SNR  FC211</v>
          </cell>
          <cell r="C3522">
            <v>1</v>
          </cell>
          <cell r="D3522" t="str">
            <v>L</v>
          </cell>
        </row>
        <row r="3523">
          <cell r="A3523" t="str">
            <v>60200009</v>
          </cell>
          <cell r="B3523" t="str">
            <v>TRANSMETTEUR INTEG.THERMOCOUPLE 0-1200°C</v>
          </cell>
          <cell r="C3523">
            <v>1</v>
          </cell>
          <cell r="D3523" t="str">
            <v>L</v>
          </cell>
        </row>
        <row r="3524">
          <cell r="A3524" t="str">
            <v>60200010</v>
          </cell>
          <cell r="B3524" t="str">
            <v>TRANSMETTEUR INTEG.THERMOCOUPLE 0-1400°C</v>
          </cell>
          <cell r="C3524">
            <v>0</v>
          </cell>
          <cell r="D3524" t="str">
            <v>L</v>
          </cell>
        </row>
        <row r="3525">
          <cell r="A3525" t="str">
            <v>70010002</v>
          </cell>
          <cell r="B3525" t="str">
            <v>GODET  400/320/4/5 ELEV.CHAINE R11-02</v>
          </cell>
          <cell r="C3525">
            <v>2</v>
          </cell>
          <cell r="D3525" t="str">
            <v>L</v>
          </cell>
        </row>
        <row r="3526">
          <cell r="A3526" t="str">
            <v>76330001</v>
          </cell>
          <cell r="B3526" t="str">
            <v>"DISTRIBUTEUR NAMUR 5/2 BISTABILE G1/4""</v>
          </cell>
          <cell r="C3526">
            <v>0</v>
          </cell>
          <cell r="D3526" t="str">
            <v>L</v>
          </cell>
        </row>
        <row r="3527">
          <cell r="A3527" t="str">
            <v>66020004</v>
          </cell>
          <cell r="B3527" t="str">
            <v>COURROIE Cranté XPB 17*4000 LI</v>
          </cell>
          <cell r="C3527">
            <v>3</v>
          </cell>
          <cell r="D3527" t="str">
            <v>M</v>
          </cell>
        </row>
        <row r="3528">
          <cell r="A3528" t="str">
            <v>67450059</v>
          </cell>
          <cell r="B3528" t="str">
            <v>Elément elast  accouplement N-Eupex 140</v>
          </cell>
          <cell r="C3528">
            <v>1</v>
          </cell>
          <cell r="D3528" t="str">
            <v>L</v>
          </cell>
        </row>
        <row r="3529">
          <cell r="A3529" t="str">
            <v>71010014</v>
          </cell>
          <cell r="B3529" t="str">
            <v>Bande  larg:800EP-800/4 6+2 T200</v>
          </cell>
          <cell r="C3529">
            <v>2</v>
          </cell>
          <cell r="D3529" t="str">
            <v>L</v>
          </cell>
        </row>
        <row r="3530">
          <cell r="A3530" t="str">
            <v>43200014</v>
          </cell>
          <cell r="B3530" t="str">
            <v>ELECTRODE JA 01 SUPER COUPE D4</v>
          </cell>
          <cell r="C3530">
            <v>2</v>
          </cell>
          <cell r="D3530" t="str">
            <v>L</v>
          </cell>
        </row>
        <row r="3531">
          <cell r="A3531" t="str">
            <v>91100024</v>
          </cell>
          <cell r="B3531" t="str">
            <v>PORTE FUSAIN VEN.941395Z</v>
          </cell>
          <cell r="C3531">
            <v>0</v>
          </cell>
          <cell r="D3531" t="str">
            <v>L</v>
          </cell>
        </row>
        <row r="3532">
          <cell r="A3532" t="str">
            <v>53200174</v>
          </cell>
          <cell r="B3532" t="str">
            <v>COUPE-CIRCUIT  TRANS 3RV14314DA10</v>
          </cell>
          <cell r="C3532">
            <v>0</v>
          </cell>
          <cell r="D3532" t="str">
            <v>L</v>
          </cell>
        </row>
        <row r="3533">
          <cell r="A3533" t="str">
            <v>88050012</v>
          </cell>
          <cell r="B3533" t="str">
            <v>jeu 64 palle rotor SEPARATEUR S12.04.01</v>
          </cell>
          <cell r="C3533">
            <v>2</v>
          </cell>
          <cell r="D3533" t="str">
            <v>L</v>
          </cell>
        </row>
        <row r="3534">
          <cell r="A3534" t="str">
            <v>23010017</v>
          </cell>
          <cell r="B3534" t="str">
            <v>TUBE ACIER ROND SANS SOUDUR LONG6m 42/47</v>
          </cell>
          <cell r="C3534">
            <v>6</v>
          </cell>
          <cell r="D3534" t="str">
            <v>H</v>
          </cell>
        </row>
        <row r="3535">
          <cell r="A3535" t="str">
            <v>78610158</v>
          </cell>
          <cell r="B3535" t="str">
            <v>VÉRIN COMPACT DOUBLE EFFET D 40mm C 25mm</v>
          </cell>
          <cell r="C3535">
            <v>4</v>
          </cell>
          <cell r="D3535" t="str">
            <v>M</v>
          </cell>
        </row>
        <row r="3536">
          <cell r="A3536" t="str">
            <v>45800179</v>
          </cell>
          <cell r="B3536" t="str">
            <v>VERIN À FAIBLE COUSE TYPE ADVU-32-30-P-A</v>
          </cell>
          <cell r="C3536">
            <v>0</v>
          </cell>
          <cell r="D3536" t="str">
            <v>L</v>
          </cell>
        </row>
        <row r="3537">
          <cell r="A3537" t="str">
            <v>01050001</v>
          </cell>
          <cell r="B3537" t="str">
            <v>CEM I 42,5 N Fard 2,2T</v>
          </cell>
          <cell r="C3537">
            <v>0</v>
          </cell>
          <cell r="D3537" t="str">
            <v>L</v>
          </cell>
        </row>
        <row r="3538">
          <cell r="A3538" t="str">
            <v>01050029</v>
          </cell>
          <cell r="B3538" t="str">
            <v>CEM I 42,5 N – Fard 1.7 T</v>
          </cell>
          <cell r="C3538">
            <v>0</v>
          </cell>
          <cell r="D3538" t="str">
            <v>L</v>
          </cell>
        </row>
        <row r="3539">
          <cell r="A3539" t="str">
            <v>65050239</v>
          </cell>
          <cell r="B3539" t="str">
            <v>RLT NU 2216</v>
          </cell>
          <cell r="C3539">
            <v>0</v>
          </cell>
          <cell r="D3539" t="str">
            <v>L</v>
          </cell>
        </row>
        <row r="3540">
          <cell r="A3540" t="str">
            <v>67110020</v>
          </cell>
          <cell r="B3540" t="str">
            <v>JEU BAGUES ÉTANCHIÈTÉ  132.232</v>
          </cell>
          <cell r="C3540">
            <v>0</v>
          </cell>
          <cell r="D3540" t="str">
            <v>L</v>
          </cell>
        </row>
        <row r="3541">
          <cell r="A3541" t="str">
            <v>67110021</v>
          </cell>
          <cell r="B3541" t="str">
            <v>BAGUE ÉTANCHIÈTE 821-907</v>
          </cell>
          <cell r="C3541">
            <v>0</v>
          </cell>
          <cell r="D3541" t="str">
            <v>L</v>
          </cell>
        </row>
        <row r="3542">
          <cell r="A3542" t="str">
            <v>53130160</v>
          </cell>
          <cell r="B3542" t="str">
            <v>Contacteur 5,5*E05*G090803/3RT1024-1B..0</v>
          </cell>
          <cell r="C3542">
            <v>0</v>
          </cell>
          <cell r="D3542" t="str">
            <v>L</v>
          </cell>
        </row>
        <row r="3543">
          <cell r="A3543" t="str">
            <v>14010036</v>
          </cell>
          <cell r="B3543" t="str">
            <v>DECOUPE ISOLANTE cimentD/AA-503494</v>
          </cell>
          <cell r="C3543">
            <v>0</v>
          </cell>
          <cell r="D3543" t="str">
            <v>L</v>
          </cell>
        </row>
        <row r="3544">
          <cell r="A3544" t="str">
            <v>91300214</v>
          </cell>
          <cell r="B3544" t="str">
            <v>Axe 1 ventilateur echangeur K1309</v>
          </cell>
          <cell r="C3544">
            <v>0</v>
          </cell>
          <cell r="D3544" t="str">
            <v>L</v>
          </cell>
        </row>
        <row r="3545">
          <cell r="A3545" t="str">
            <v>59030011</v>
          </cell>
          <cell r="B3545" t="str">
            <v>détecteur inductif XS618B1PAL2</v>
          </cell>
          <cell r="C3545">
            <v>0</v>
          </cell>
          <cell r="D3545" t="str">
            <v>L</v>
          </cell>
        </row>
        <row r="3546">
          <cell r="A3546" t="str">
            <v>67450060</v>
          </cell>
          <cell r="B3546" t="str">
            <v>ELEMENT ELAST ACCOUPLEMENT POLY PKD17</v>
          </cell>
          <cell r="C3546">
            <v>1</v>
          </cell>
          <cell r="D3546" t="str">
            <v>L</v>
          </cell>
        </row>
        <row r="3547">
          <cell r="A3547" t="str">
            <v>42010178</v>
          </cell>
          <cell r="B3547" t="str">
            <v>Clé à frapper 65mm EST E-2410 65M</v>
          </cell>
          <cell r="C3547">
            <v>0</v>
          </cell>
          <cell r="D3547" t="str">
            <v>L</v>
          </cell>
        </row>
        <row r="3548">
          <cell r="A3548" t="str">
            <v>54510039</v>
          </cell>
          <cell r="B3548" t="str">
            <v>BAT CABLE CAB-X101 REF64862783</v>
          </cell>
          <cell r="C3548">
            <v>0</v>
          </cell>
          <cell r="D3548" t="str">
            <v>L</v>
          </cell>
        </row>
        <row r="3549">
          <cell r="A3549" t="str">
            <v>54510030</v>
          </cell>
          <cell r="B3549" t="str">
            <v>SOREW FUSE 170M4417 700A/690V 64607383</v>
          </cell>
          <cell r="C3549">
            <v>0</v>
          </cell>
          <cell r="D3549" t="str">
            <v>L</v>
          </cell>
        </row>
        <row r="3550">
          <cell r="A3550" t="str">
            <v>59600176</v>
          </cell>
          <cell r="B3550" t="str">
            <v>Distributeur VVQC2000-3A-1-C10</v>
          </cell>
          <cell r="C3550">
            <v>0</v>
          </cell>
          <cell r="D3550" t="str">
            <v>L</v>
          </cell>
        </row>
        <row r="3551">
          <cell r="A3551" t="str">
            <v>42010261</v>
          </cell>
          <cell r="B3551" t="str">
            <v>Jeu de 3 tarauds pas fin M24 pas 1,5</v>
          </cell>
          <cell r="C3551">
            <v>0</v>
          </cell>
          <cell r="D3551" t="str">
            <v>L</v>
          </cell>
        </row>
        <row r="3552">
          <cell r="A3552" t="str">
            <v>59040038</v>
          </cell>
          <cell r="B3552" t="str">
            <v>Fin de course Pizzato R300 B300</v>
          </cell>
          <cell r="C3552">
            <v>0</v>
          </cell>
          <cell r="D3552" t="str">
            <v>L</v>
          </cell>
        </row>
        <row r="3553">
          <cell r="A3553" t="str">
            <v>23390021</v>
          </cell>
          <cell r="B3553" t="str">
            <v>VANNE  METAL WORK 7010001500/631018Z</v>
          </cell>
          <cell r="C3553">
            <v>1</v>
          </cell>
          <cell r="D3553" t="str">
            <v>L</v>
          </cell>
        </row>
        <row r="3554">
          <cell r="A3554" t="str">
            <v>45800276</v>
          </cell>
          <cell r="B3554" t="str">
            <v>WIRE IGNITER FUSE THREAD 5/PK 502-460</v>
          </cell>
          <cell r="C3554">
            <v>0</v>
          </cell>
          <cell r="D3554" t="str">
            <v>L</v>
          </cell>
        </row>
        <row r="3555">
          <cell r="A3555" t="str">
            <v>65050199</v>
          </cell>
          <cell r="B3555" t="str">
            <v>RLT a billes 6314-2Z C3</v>
          </cell>
          <cell r="C3555">
            <v>0</v>
          </cell>
          <cell r="D3555" t="str">
            <v>L</v>
          </cell>
        </row>
        <row r="3556">
          <cell r="A3556" t="str">
            <v>71240011</v>
          </cell>
          <cell r="B3556" t="str">
            <v>Rouleau retour Ø89/133x465 A2 axe Ø25</v>
          </cell>
          <cell r="C3556">
            <v>8</v>
          </cell>
          <cell r="D3556" t="str">
            <v>H</v>
          </cell>
        </row>
        <row r="3557">
          <cell r="A3557" t="str">
            <v>83010078</v>
          </cell>
          <cell r="B3557" t="str">
            <v>FILTRE AIR COMP SXC6 REF 6.4212.0</v>
          </cell>
          <cell r="C3557">
            <v>1</v>
          </cell>
          <cell r="D3557" t="str">
            <v>L</v>
          </cell>
        </row>
        <row r="3558">
          <cell r="A3558" t="str">
            <v>86020010</v>
          </cell>
          <cell r="B3558" t="str">
            <v>GOUJON M24X260 COMPLET  C11.04.01</v>
          </cell>
          <cell r="C3558">
            <v>0</v>
          </cell>
          <cell r="D3558" t="str">
            <v>L</v>
          </cell>
        </row>
        <row r="3559">
          <cell r="A3559" t="str">
            <v>86030013</v>
          </cell>
          <cell r="B3559" t="str">
            <v>"Cartouche filt</v>
          </cell>
          <cell r="C3559">
            <v>0</v>
          </cell>
          <cell r="D3559" t="str">
            <v>L</v>
          </cell>
        </row>
        <row r="3560">
          <cell r="A3560" t="str">
            <v>87220028</v>
          </cell>
          <cell r="B3560" t="str">
            <v>ECROU HEXAGONAL A CRENEAUX HK 56 DIN 935</v>
          </cell>
          <cell r="C3560">
            <v>1</v>
          </cell>
          <cell r="D3560" t="str">
            <v>L</v>
          </cell>
        </row>
        <row r="3561">
          <cell r="A3561" t="str">
            <v>23440093</v>
          </cell>
          <cell r="B3561" t="str">
            <v>MANOMÉTRE G46-04-01 0,4MPA</v>
          </cell>
          <cell r="C3561">
            <v>0</v>
          </cell>
          <cell r="D3561" t="str">
            <v>L</v>
          </cell>
        </row>
        <row r="3562">
          <cell r="A3562" t="str">
            <v>10300018</v>
          </cell>
          <cell r="B3562" t="str">
            <v>panneaux de felt HT1070x1220 ep 10mm</v>
          </cell>
          <cell r="C3562">
            <v>0</v>
          </cell>
          <cell r="D3562" t="str">
            <v>L</v>
          </cell>
        </row>
        <row r="3563">
          <cell r="A3563" t="str">
            <v>71250020</v>
          </cell>
          <cell r="B3563" t="str">
            <v>ROULEAU AMORTISSEUR 159x745x756x780AXE30</v>
          </cell>
          <cell r="C3563">
            <v>1</v>
          </cell>
          <cell r="D3563" t="str">
            <v>L</v>
          </cell>
        </row>
        <row r="3564">
          <cell r="A3564" t="str">
            <v>70030001</v>
          </cell>
          <cell r="B3564" t="str">
            <v>MATÉRIE FIXATION GODETS(7VIS+7RON+14EC)</v>
          </cell>
          <cell r="C3564">
            <v>0</v>
          </cell>
          <cell r="D3564" t="str">
            <v>L</v>
          </cell>
        </row>
        <row r="3565">
          <cell r="A3565" t="str">
            <v>45400047</v>
          </cell>
          <cell r="B3565" t="str">
            <v>DIBUTYLE PHTALAE</v>
          </cell>
          <cell r="C3565">
            <v>0</v>
          </cell>
          <cell r="D3565" t="str">
            <v>L</v>
          </cell>
        </row>
        <row r="3566">
          <cell r="A3566" t="str">
            <v>74120004</v>
          </cell>
          <cell r="B3566" t="str">
            <v>JOINT SILLICONE T315</v>
          </cell>
          <cell r="C3566">
            <v>0</v>
          </cell>
          <cell r="D3566" t="str">
            <v>L</v>
          </cell>
        </row>
        <row r="3567">
          <cell r="A3567" t="str">
            <v>45800059</v>
          </cell>
          <cell r="B3567" t="str">
            <v>DETECTEUR DE PROXIMITÉ SME-8M-24V-K0,M8D</v>
          </cell>
          <cell r="C3567">
            <v>1</v>
          </cell>
          <cell r="D3567" t="str">
            <v>L</v>
          </cell>
        </row>
        <row r="3568">
          <cell r="A3568" t="str">
            <v>76340049</v>
          </cell>
          <cell r="B3568" t="str">
            <v>ANNEAU DE TENSION 150 X 182 X 6</v>
          </cell>
          <cell r="C3568">
            <v>0</v>
          </cell>
          <cell r="D3568" t="str">
            <v>L</v>
          </cell>
        </row>
        <row r="3569">
          <cell r="A3569" t="str">
            <v>91500148</v>
          </cell>
          <cell r="B3569" t="str">
            <v>ARBRE ROUE + SUPPORT 902124676-0254</v>
          </cell>
          <cell r="C3569">
            <v>1</v>
          </cell>
          <cell r="D3569" t="str">
            <v>L</v>
          </cell>
        </row>
        <row r="3570">
          <cell r="A3570" t="str">
            <v>91300016</v>
          </cell>
          <cell r="B3570" t="str">
            <v>AXE COMMANDE DÉCHECTEUR SAC</v>
          </cell>
          <cell r="C3570">
            <v>0</v>
          </cell>
          <cell r="D3570" t="str">
            <v>L</v>
          </cell>
        </row>
        <row r="3571">
          <cell r="A3571" t="str">
            <v>71240149</v>
          </cell>
          <cell r="B3571" t="str">
            <v>ROULEAU AMORTISSEUR 89X133X465 AXE 25MM</v>
          </cell>
          <cell r="C3571">
            <v>1</v>
          </cell>
          <cell r="D3571" t="str">
            <v>L</v>
          </cell>
        </row>
        <row r="3572">
          <cell r="A3572" t="str">
            <v>23440118</v>
          </cell>
          <cell r="B3572" t="str">
            <v>Manomètre 400 mbar DIAM EX63mm RAC H 1/2</v>
          </cell>
          <cell r="C3572">
            <v>1</v>
          </cell>
          <cell r="D3572" t="str">
            <v>L</v>
          </cell>
        </row>
        <row r="3573">
          <cell r="A3573" t="str">
            <v>42100039</v>
          </cell>
          <cell r="B3573" t="str">
            <v>lampe torche rech 5w varta</v>
          </cell>
          <cell r="C3573">
            <v>0</v>
          </cell>
          <cell r="D3573" t="str">
            <v>L</v>
          </cell>
        </row>
        <row r="3574">
          <cell r="A3574" t="str">
            <v>74010031</v>
          </cell>
          <cell r="B3574" t="str">
            <v>pompe raotative</v>
          </cell>
          <cell r="C3574">
            <v>0</v>
          </cell>
          <cell r="D3574" t="str">
            <v>L</v>
          </cell>
        </row>
        <row r="3575">
          <cell r="A3575" t="str">
            <v>90050011</v>
          </cell>
          <cell r="B3575" t="str">
            <v>VIS TETE FRAISEE ERGOT M24X80 AISI 310</v>
          </cell>
          <cell r="C3575">
            <v>1</v>
          </cell>
          <cell r="D3575" t="str">
            <v>L</v>
          </cell>
        </row>
        <row r="3576">
          <cell r="A3576" t="str">
            <v>53230174</v>
          </cell>
          <cell r="B3576" t="str">
            <v>Disjoncteur 20-25A MT327A MT327A  GV2P22</v>
          </cell>
          <cell r="C3576">
            <v>0</v>
          </cell>
          <cell r="D3576" t="str">
            <v>L</v>
          </cell>
        </row>
        <row r="3577">
          <cell r="A3577" t="str">
            <v>72250108</v>
          </cell>
          <cell r="B3577" t="str">
            <v>FILTRE HUILE  32B4020100</v>
          </cell>
          <cell r="C3577">
            <v>3</v>
          </cell>
          <cell r="D3577" t="str">
            <v>M</v>
          </cell>
        </row>
        <row r="3578">
          <cell r="A3578" t="str">
            <v>90250071</v>
          </cell>
          <cell r="B3578" t="str">
            <v>RONDELLE INFERIEUR rep01655</v>
          </cell>
          <cell r="C3578">
            <v>0</v>
          </cell>
          <cell r="D3578" t="str">
            <v>L</v>
          </cell>
        </row>
        <row r="3579">
          <cell r="A3579" t="str">
            <v>72170034</v>
          </cell>
          <cell r="B3579" t="str">
            <v>Filtre ASP HYD 4-5-7T 926779</v>
          </cell>
          <cell r="C3579">
            <v>0</v>
          </cell>
          <cell r="D3579" t="str">
            <v>L</v>
          </cell>
        </row>
        <row r="3580">
          <cell r="A3580" t="str">
            <v>54510081</v>
          </cell>
          <cell r="B3580" t="str">
            <v>POWER RESISTOR RB CHARGE RESISTOR</v>
          </cell>
          <cell r="C3580">
            <v>0</v>
          </cell>
          <cell r="D3580" t="str">
            <v>L</v>
          </cell>
        </row>
        <row r="3581">
          <cell r="A3581" t="str">
            <v>45800024</v>
          </cell>
          <cell r="B3581" t="str">
            <v>CABLE PROFIBUS M12  ZK1031-6400-1020</v>
          </cell>
          <cell r="C3581">
            <v>0</v>
          </cell>
          <cell r="D3581" t="str">
            <v>L</v>
          </cell>
        </row>
        <row r="3582">
          <cell r="A3582" t="str">
            <v>60530055</v>
          </cell>
          <cell r="B3582" t="str">
            <v>Tube de condensats</v>
          </cell>
          <cell r="C3582">
            <v>0</v>
          </cell>
          <cell r="D3582" t="str">
            <v>L</v>
          </cell>
        </row>
        <row r="3583">
          <cell r="A3583" t="str">
            <v>91500059</v>
          </cell>
          <cell r="B3583" t="str">
            <v>ROUE VULKOLLAN DE.80 DI.20 KRO.</v>
          </cell>
          <cell r="C3583">
            <v>0</v>
          </cell>
          <cell r="D3583" t="str">
            <v>L</v>
          </cell>
        </row>
        <row r="3584">
          <cell r="A3584" t="str">
            <v>65200196</v>
          </cell>
          <cell r="B3584" t="str">
            <v>PALIER CIRCULAIRE  *TFE35 INA</v>
          </cell>
          <cell r="C3584">
            <v>0</v>
          </cell>
          <cell r="D3584" t="str">
            <v>L</v>
          </cell>
        </row>
        <row r="3585">
          <cell r="A3585" t="str">
            <v>21310001</v>
          </cell>
          <cell r="B3585" t="str">
            <v>JET EN BRONZE D 30 PLEIN LONG 50 CM</v>
          </cell>
          <cell r="C3585">
            <v>0</v>
          </cell>
          <cell r="D3585" t="str">
            <v>L</v>
          </cell>
        </row>
        <row r="3586">
          <cell r="A3586" t="str">
            <v>72170027</v>
          </cell>
          <cell r="B3586" t="str">
            <v>Roulements conique  4T-43125/43312 NTN</v>
          </cell>
          <cell r="C3586">
            <v>0</v>
          </cell>
          <cell r="D3586" t="str">
            <v>L</v>
          </cell>
        </row>
        <row r="3587">
          <cell r="A3587" t="str">
            <v>91300017</v>
          </cell>
          <cell r="B3587" t="str">
            <v>AXE DIVIATEUR R11.15</v>
          </cell>
          <cell r="C3587">
            <v>0</v>
          </cell>
          <cell r="D3587" t="str">
            <v>L</v>
          </cell>
        </row>
        <row r="3588">
          <cell r="A3588" t="str">
            <v>45310066</v>
          </cell>
          <cell r="B3588" t="str">
            <v>BRIDE  AA21947</v>
          </cell>
          <cell r="C3588">
            <v>0</v>
          </cell>
          <cell r="D3588" t="str">
            <v>L</v>
          </cell>
        </row>
        <row r="3589">
          <cell r="A3589" t="str">
            <v>71290004</v>
          </cell>
          <cell r="B3589" t="str">
            <v>Rouleau guide bande 820094Z</v>
          </cell>
          <cell r="C3589">
            <v>0</v>
          </cell>
          <cell r="D3589" t="str">
            <v>L</v>
          </cell>
        </row>
        <row r="3590">
          <cell r="A3590" t="str">
            <v>76060001</v>
          </cell>
          <cell r="B3590" t="str">
            <v>JEU DE 8 PALETTES DE ROTOR L800 S12.01</v>
          </cell>
          <cell r="C3590">
            <v>1</v>
          </cell>
          <cell r="D3590" t="str">
            <v>L</v>
          </cell>
        </row>
        <row r="3591">
          <cell r="A3591" t="str">
            <v>77050176</v>
          </cell>
          <cell r="B3591" t="str">
            <v>SUPPORT GALVANIZÉ MANCHE N11.36/L5625</v>
          </cell>
          <cell r="C3591">
            <v>0</v>
          </cell>
          <cell r="D3591" t="str">
            <v>L</v>
          </cell>
        </row>
        <row r="3592">
          <cell r="A3592" t="str">
            <v>78550018</v>
          </cell>
          <cell r="B3592" t="str">
            <v>Bague surpresseur GM60S</v>
          </cell>
          <cell r="C3592">
            <v>0</v>
          </cell>
          <cell r="D3592" t="str">
            <v>L</v>
          </cell>
        </row>
        <row r="3593">
          <cell r="A3593" t="str">
            <v>91020004</v>
          </cell>
          <cell r="B3593" t="str">
            <v>Support guidage AR galet crible</v>
          </cell>
          <cell r="C3593">
            <v>0</v>
          </cell>
          <cell r="D3593" t="str">
            <v>L</v>
          </cell>
        </row>
        <row r="3594">
          <cell r="A3594" t="str">
            <v>91500097</v>
          </cell>
          <cell r="B3594" t="str">
            <v>Support fer plat pour rouleaux presse sa</v>
          </cell>
          <cell r="C3594">
            <v>0</v>
          </cell>
          <cell r="D3594" t="str">
            <v>L</v>
          </cell>
        </row>
        <row r="3595">
          <cell r="A3595" t="str">
            <v>87210081</v>
          </cell>
          <cell r="B3595" t="str">
            <v>Rondelle HV300  Ø 74x125 ep 10mm</v>
          </cell>
          <cell r="C3595">
            <v>0</v>
          </cell>
          <cell r="D3595" t="str">
            <v>L</v>
          </cell>
        </row>
        <row r="3596">
          <cell r="A3596" t="str">
            <v>23170019</v>
          </cell>
          <cell r="B3596" t="str">
            <v>Flexible minimess FF M16 Long 1M</v>
          </cell>
          <cell r="C3596">
            <v>2</v>
          </cell>
          <cell r="D3596" t="str">
            <v>L</v>
          </cell>
        </row>
        <row r="3597">
          <cell r="A3597" t="str">
            <v>60530061</v>
          </cell>
          <cell r="B3597" t="str">
            <v>Fusible thermique, 85ºC pour URAS 26</v>
          </cell>
          <cell r="C3597">
            <v>0</v>
          </cell>
          <cell r="D3597" t="str">
            <v>L</v>
          </cell>
        </row>
        <row r="3598">
          <cell r="A3598" t="str">
            <v>65200243</v>
          </cell>
          <cell r="B3598" t="str">
            <v>Palier FCE 208</v>
          </cell>
          <cell r="C3598">
            <v>0</v>
          </cell>
          <cell r="D3598" t="str">
            <v>L</v>
          </cell>
        </row>
        <row r="3599">
          <cell r="A3599" t="str">
            <v>76340060</v>
          </cell>
          <cell r="B3599" t="str">
            <v>Manométre 0/1bar Multikor K50</v>
          </cell>
          <cell r="C3599">
            <v>0</v>
          </cell>
          <cell r="D3599" t="str">
            <v>L</v>
          </cell>
        </row>
        <row r="3600">
          <cell r="A3600" t="str">
            <v>72170026</v>
          </cell>
          <cell r="B3600" t="str">
            <v>Gyrophare 12V pour mini chargeuse</v>
          </cell>
          <cell r="C3600">
            <v>0</v>
          </cell>
          <cell r="D3600" t="str">
            <v>L</v>
          </cell>
        </row>
        <row r="3601">
          <cell r="A3601" t="str">
            <v>65660017</v>
          </cell>
          <cell r="B3601" t="str">
            <v>Axe R/BE code metral 024035RBE-585</v>
          </cell>
          <cell r="C3601">
            <v>0</v>
          </cell>
          <cell r="D3601" t="str">
            <v>L</v>
          </cell>
        </row>
        <row r="3602">
          <cell r="A3602" t="str">
            <v>42010053</v>
          </cell>
          <cell r="B3602" t="str">
            <v>FACOM PINCE CIRCLIPS INT 85-200-BE..199</v>
          </cell>
          <cell r="C3602">
            <v>0</v>
          </cell>
          <cell r="D3602" t="str">
            <v>L</v>
          </cell>
        </row>
        <row r="3603">
          <cell r="A3603" t="str">
            <v>23030004</v>
          </cell>
          <cell r="B3603" t="str">
            <v>TUBE CUIVRE 1/2"  en rouleaux</v>
          </cell>
          <cell r="C3603">
            <v>0</v>
          </cell>
          <cell r="D3603" t="str">
            <v>L</v>
          </cell>
        </row>
        <row r="3604">
          <cell r="A3604" t="str">
            <v>59030031</v>
          </cell>
          <cell r="B3604" t="str">
            <v>CAPTEUR ROTATION DET.PROX. XS4P12MA230</v>
          </cell>
          <cell r="C3604">
            <v>0</v>
          </cell>
          <cell r="D3604" t="str">
            <v>L</v>
          </cell>
        </row>
        <row r="3605">
          <cell r="A3605" t="str">
            <v>60530028</v>
          </cell>
          <cell r="B3605" t="str">
            <v>GASKET FOR FLANGE DN 25*KHZ-E-FLK-PROBE3</v>
          </cell>
          <cell r="C3605">
            <v>0</v>
          </cell>
          <cell r="D3605" t="str">
            <v>L</v>
          </cell>
        </row>
        <row r="3606">
          <cell r="A3606" t="str">
            <v>67360017</v>
          </cell>
          <cell r="B3606" t="str">
            <v>JEU 2 JOINTS 0R0106 ACCOUPLEMENT ZAPEX</v>
          </cell>
          <cell r="C3606">
            <v>0</v>
          </cell>
          <cell r="D3606" t="str">
            <v>L</v>
          </cell>
        </row>
        <row r="3607">
          <cell r="A3607" t="str">
            <v>78010018</v>
          </cell>
          <cell r="B3607" t="str">
            <v>Kit entretien vanne décharge réf 2102</v>
          </cell>
          <cell r="C3607">
            <v>0</v>
          </cell>
          <cell r="D3607" t="str">
            <v>L</v>
          </cell>
        </row>
        <row r="3608">
          <cell r="A3608" t="str">
            <v>98010210</v>
          </cell>
          <cell r="B3608" t="str">
            <v>TONNER CANON IRC 2380 I ( jeux de 4)</v>
          </cell>
          <cell r="C3608">
            <v>0</v>
          </cell>
          <cell r="D3608" t="str">
            <v>L</v>
          </cell>
        </row>
        <row r="3609">
          <cell r="A3609" t="str">
            <v>98010252</v>
          </cell>
          <cell r="B3609" t="str">
            <v>Toner TN 217</v>
          </cell>
          <cell r="C3609">
            <v>0</v>
          </cell>
          <cell r="D3609" t="str">
            <v>L</v>
          </cell>
        </row>
        <row r="3610">
          <cell r="A3610" t="str">
            <v>98010253</v>
          </cell>
          <cell r="B3610" t="str">
            <v>Toner 128A jaune</v>
          </cell>
          <cell r="C3610">
            <v>0</v>
          </cell>
          <cell r="D3610" t="str">
            <v>L</v>
          </cell>
        </row>
        <row r="3611">
          <cell r="A3611" t="str">
            <v>98010254</v>
          </cell>
          <cell r="B3611" t="str">
            <v>Toner 128A bleu</v>
          </cell>
          <cell r="C3611">
            <v>0</v>
          </cell>
          <cell r="D3611" t="str">
            <v>L</v>
          </cell>
        </row>
        <row r="3612">
          <cell r="A3612" t="str">
            <v>98010255</v>
          </cell>
          <cell r="B3612" t="str">
            <v>Toner HP laserjet CE311A</v>
          </cell>
          <cell r="C3612">
            <v>0</v>
          </cell>
          <cell r="D3612" t="str">
            <v>L</v>
          </cell>
        </row>
        <row r="3613">
          <cell r="A3613" t="str">
            <v>98010256</v>
          </cell>
          <cell r="B3613" t="str">
            <v>Toner HP laserjet CE312A</v>
          </cell>
          <cell r="C3613">
            <v>0</v>
          </cell>
          <cell r="D3613" t="str">
            <v>L</v>
          </cell>
        </row>
        <row r="3614">
          <cell r="A3614" t="str">
            <v>98010257</v>
          </cell>
          <cell r="B3614" t="str">
            <v>Toner HP laserjet CE313A</v>
          </cell>
          <cell r="C3614">
            <v>0</v>
          </cell>
          <cell r="D3614" t="str">
            <v>L</v>
          </cell>
        </row>
        <row r="3615">
          <cell r="A3615" t="str">
            <v>98010260</v>
          </cell>
          <cell r="B3615" t="str">
            <v>Toner 128A magenta</v>
          </cell>
          <cell r="C3615">
            <v>0</v>
          </cell>
          <cell r="D3615" t="str">
            <v>L</v>
          </cell>
        </row>
        <row r="3616">
          <cell r="A3616" t="str">
            <v>98010261</v>
          </cell>
          <cell r="B3616" t="str">
            <v>Toner IR 2018 CANON</v>
          </cell>
          <cell r="C3616">
            <v>0</v>
          </cell>
          <cell r="D3616" t="str">
            <v>L</v>
          </cell>
        </row>
        <row r="3617">
          <cell r="A3617" t="str">
            <v>90250064</v>
          </cell>
          <cell r="B3617" t="str">
            <v>Axe des Guide pistons HP</v>
          </cell>
          <cell r="C3617">
            <v>0</v>
          </cell>
          <cell r="D3617" t="str">
            <v>L</v>
          </cell>
        </row>
        <row r="3618">
          <cell r="A3618" t="str">
            <v>90250025</v>
          </cell>
          <cell r="B3618" t="str">
            <v>JOINT EN GRAPHIT91903</v>
          </cell>
          <cell r="C3618">
            <v>1</v>
          </cell>
          <cell r="D3618" t="str">
            <v>L</v>
          </cell>
        </row>
        <row r="3619">
          <cell r="A3619" t="str">
            <v>90250109</v>
          </cell>
          <cell r="B3619" t="str">
            <v>JOINT GRAPHITE rep91903</v>
          </cell>
          <cell r="C3619">
            <v>2</v>
          </cell>
          <cell r="D3619" t="str">
            <v>L</v>
          </cell>
        </row>
        <row r="3620">
          <cell r="A3620" t="str">
            <v>23280036</v>
          </cell>
          <cell r="B3620" t="str">
            <v>VANNE PAPILLON D'AIR DN80 PN 16</v>
          </cell>
          <cell r="C3620">
            <v>2</v>
          </cell>
          <cell r="D3620" t="str">
            <v>L</v>
          </cell>
        </row>
        <row r="3621">
          <cell r="A3621" t="str">
            <v>91130088</v>
          </cell>
          <cell r="B3621" t="str">
            <v>Guide 550792D REP 10</v>
          </cell>
          <cell r="C3621">
            <v>0</v>
          </cell>
          <cell r="D3621" t="str">
            <v>L</v>
          </cell>
        </row>
        <row r="3622">
          <cell r="A3622" t="str">
            <v>59600034</v>
          </cell>
          <cell r="B3622" t="str">
            <v>ELECTROVAN FLUDISATION 8240200.9101 24V</v>
          </cell>
          <cell r="C3622">
            <v>1</v>
          </cell>
          <cell r="D3622" t="str">
            <v>L</v>
          </cell>
        </row>
        <row r="3623">
          <cell r="A3623" t="str">
            <v>01040003</v>
          </cell>
          <cell r="B3623" t="str">
            <v>CEM I 42.5 N-SR3 sac / palette</v>
          </cell>
          <cell r="C3623">
            <v>0</v>
          </cell>
          <cell r="D3623" t="str">
            <v>L</v>
          </cell>
        </row>
        <row r="3624">
          <cell r="A3624" t="str">
            <v>73040002</v>
          </cell>
          <cell r="B3624" t="str">
            <v>FILTRE GASOIL BOB CAT 2339856</v>
          </cell>
          <cell r="C3624">
            <v>0</v>
          </cell>
          <cell r="D3624" t="str">
            <v>L</v>
          </cell>
        </row>
        <row r="3625">
          <cell r="A3625" t="str">
            <v>78610089</v>
          </cell>
          <cell r="B3625" t="str">
            <v>VERIN NUMATIX 452500040050 PLS40A50-DM</v>
          </cell>
          <cell r="C3625">
            <v>0</v>
          </cell>
          <cell r="D3625" t="str">
            <v>L</v>
          </cell>
        </row>
        <row r="3626">
          <cell r="A3626" t="str">
            <v>91500111</v>
          </cell>
          <cell r="B3626" t="str">
            <v>Fixation derrière femelle JOUCOMATIC 050</v>
          </cell>
          <cell r="C3626">
            <v>0</v>
          </cell>
          <cell r="D3626" t="str">
            <v>L</v>
          </cell>
        </row>
        <row r="3627">
          <cell r="A3627" t="str">
            <v>98010342</v>
          </cell>
          <cell r="B3627" t="str">
            <v>Chargeur Laptop</v>
          </cell>
          <cell r="C3627">
            <v>0</v>
          </cell>
          <cell r="D3627" t="str">
            <v>L</v>
          </cell>
        </row>
        <row r="3628">
          <cell r="A3628" t="str">
            <v>65130010</v>
          </cell>
          <cell r="B3628" t="str">
            <v>MANCHON DE SERRAGE H320</v>
          </cell>
          <cell r="C3628">
            <v>0</v>
          </cell>
          <cell r="D3628" t="str">
            <v>L</v>
          </cell>
        </row>
        <row r="3629">
          <cell r="A3629" t="str">
            <v>91100459</v>
          </cell>
          <cell r="B3629" t="str">
            <v>SELLE DROITE</v>
          </cell>
          <cell r="C3629">
            <v>5</v>
          </cell>
          <cell r="D3629" t="str">
            <v>M</v>
          </cell>
        </row>
        <row r="3630">
          <cell r="A3630" t="str">
            <v>42200007</v>
          </cell>
          <cell r="B3630" t="str">
            <v>ELINGE RONDE  4T 4M</v>
          </cell>
          <cell r="C3630">
            <v>0</v>
          </cell>
          <cell r="D3630" t="str">
            <v>L</v>
          </cell>
        </row>
        <row r="3631">
          <cell r="A3631" t="str">
            <v>01030003</v>
          </cell>
          <cell r="B3631" t="str">
            <v>CEM I 42.5 SR-3 Sac 50kg</v>
          </cell>
          <cell r="C3631">
            <v>0</v>
          </cell>
          <cell r="D3631" t="str">
            <v>L</v>
          </cell>
        </row>
        <row r="3632">
          <cell r="A3632" t="str">
            <v>71170060</v>
          </cell>
          <cell r="B3632" t="str">
            <v>axe commande  bande R1111 R2111 R1113</v>
          </cell>
          <cell r="C3632">
            <v>0</v>
          </cell>
          <cell r="D3632" t="str">
            <v>L</v>
          </cell>
        </row>
        <row r="3633">
          <cell r="A3633" t="str">
            <v>45800026</v>
          </cell>
          <cell r="B3633" t="str">
            <v>CABLE PROFIBUS M12 ZK1031-6300-1020</v>
          </cell>
          <cell r="C3633">
            <v>0</v>
          </cell>
          <cell r="D3633" t="str">
            <v>L</v>
          </cell>
        </row>
        <row r="3634">
          <cell r="A3634" t="str">
            <v>87220078</v>
          </cell>
          <cell r="B3634" t="str">
            <v>Joint torique EP4±0.2 Øi420 +2mm</v>
          </cell>
          <cell r="C3634">
            <v>0</v>
          </cell>
          <cell r="D3634" t="str">
            <v>L</v>
          </cell>
        </row>
        <row r="3635">
          <cell r="A3635" t="str">
            <v>60510098</v>
          </cell>
          <cell r="B3635" t="str">
            <v>FILTRE ;Éléments filtrants de type AGF-</v>
          </cell>
          <cell r="C3635">
            <v>0</v>
          </cell>
          <cell r="D3635" t="str">
            <v>L</v>
          </cell>
        </row>
        <row r="3636">
          <cell r="A3636" t="str">
            <v>71240062</v>
          </cell>
          <cell r="B3636" t="str">
            <v>ROULEAU RULMECA   REP : 47CODE : 820369D</v>
          </cell>
          <cell r="C3636">
            <v>0</v>
          </cell>
          <cell r="D3636" t="str">
            <v>L</v>
          </cell>
        </row>
        <row r="3637">
          <cell r="A3637" t="str">
            <v>02030003</v>
          </cell>
          <cell r="B3637" t="str">
            <v>CEMI HRS SAC</v>
          </cell>
          <cell r="C3637">
            <v>12</v>
          </cell>
          <cell r="D3637" t="str">
            <v>H</v>
          </cell>
        </row>
        <row r="3638">
          <cell r="A3638" t="str">
            <v>60160005</v>
          </cell>
          <cell r="B3638" t="str">
            <v>CAPTEUR INDUCTIF  NJ4-12GK40-E2</v>
          </cell>
          <cell r="C3638">
            <v>0</v>
          </cell>
          <cell r="D3638" t="str">
            <v>L</v>
          </cell>
        </row>
        <row r="3639">
          <cell r="A3639" t="str">
            <v>53250184</v>
          </cell>
          <cell r="B3639" t="str">
            <v>Relais thermique  23-32A LRD332</v>
          </cell>
          <cell r="C3639">
            <v>1</v>
          </cell>
          <cell r="D3639" t="str">
            <v>L</v>
          </cell>
        </row>
        <row r="3640">
          <cell r="A3640" t="str">
            <v>55800096</v>
          </cell>
          <cell r="B3640" t="str">
            <v>MR-4kw-1460/61tr-xx-xx</v>
          </cell>
          <cell r="C3640">
            <v>0</v>
          </cell>
          <cell r="D3640" t="str">
            <v>L</v>
          </cell>
        </row>
        <row r="3641">
          <cell r="A3641" t="str">
            <v>10030103</v>
          </cell>
          <cell r="B3641" t="str">
            <v>BRIQUE MLA RP201 KROSAKI</v>
          </cell>
          <cell r="C3641">
            <v>1</v>
          </cell>
          <cell r="D3641" t="str">
            <v>L</v>
          </cell>
        </row>
        <row r="3642">
          <cell r="A3642" t="str">
            <v>20300015</v>
          </cell>
          <cell r="B3642" t="str">
            <v>FER PLAT 100*8 LONG 6M</v>
          </cell>
          <cell r="C3642">
            <v>5</v>
          </cell>
          <cell r="D3642" t="str">
            <v>M</v>
          </cell>
        </row>
        <row r="3643">
          <cell r="A3643" t="str">
            <v>20030006</v>
          </cell>
          <cell r="B3643" t="str">
            <v>POUTREL EN ACIER  UPN80 (6m)</v>
          </cell>
          <cell r="C3643">
            <v>1</v>
          </cell>
          <cell r="D3643" t="str">
            <v>L</v>
          </cell>
        </row>
        <row r="3644">
          <cell r="A3644" t="str">
            <v>65200173</v>
          </cell>
          <cell r="B3644" t="str">
            <v>Palier COMPLET HFB i 120016</v>
          </cell>
          <cell r="C3644">
            <v>0</v>
          </cell>
          <cell r="D3644" t="str">
            <v>L</v>
          </cell>
        </row>
        <row r="3645">
          <cell r="A3645" t="str">
            <v>83300017</v>
          </cell>
          <cell r="B3645" t="str">
            <v>FILTRE HUILE COMP ASD57 REF 6.3463.0</v>
          </cell>
          <cell r="C3645">
            <v>1</v>
          </cell>
          <cell r="D3645" t="str">
            <v>L</v>
          </cell>
        </row>
        <row r="3646">
          <cell r="A3646" t="str">
            <v>90250068</v>
          </cell>
          <cell r="B3646" t="str">
            <v>JOINT A LEVRE rep1145</v>
          </cell>
          <cell r="C3646">
            <v>0</v>
          </cell>
          <cell r="D3646" t="str">
            <v>L</v>
          </cell>
        </row>
        <row r="3647">
          <cell r="A3647" t="str">
            <v>90250107</v>
          </cell>
          <cell r="B3647" t="str">
            <v>JOINT A LEVRE rep1145</v>
          </cell>
          <cell r="C3647">
            <v>0</v>
          </cell>
          <cell r="D3647" t="str">
            <v>L</v>
          </cell>
        </row>
        <row r="3648">
          <cell r="A3648" t="str">
            <v>88050009</v>
          </cell>
          <cell r="B3648" t="str">
            <v>ROTULE ARTCULATION BRAS TENDEUR</v>
          </cell>
          <cell r="C3648">
            <v>0</v>
          </cell>
          <cell r="D3648" t="str">
            <v>L</v>
          </cell>
        </row>
        <row r="3649">
          <cell r="A3649" t="str">
            <v>84100979</v>
          </cell>
          <cell r="B3649" t="str">
            <v>Cale 1 (100*100) TMAS 100-100</v>
          </cell>
          <cell r="C3649">
            <v>4</v>
          </cell>
          <cell r="D3649" t="str">
            <v>M</v>
          </cell>
        </row>
        <row r="3650">
          <cell r="A3650" t="str">
            <v>45800184</v>
          </cell>
          <cell r="B3650" t="str">
            <v>Douille 12064920</v>
          </cell>
          <cell r="C3650">
            <v>0</v>
          </cell>
          <cell r="D3650" t="str">
            <v>L</v>
          </cell>
        </row>
        <row r="3651">
          <cell r="A3651" t="str">
            <v>42010058</v>
          </cell>
          <cell r="B3651" t="str">
            <v>MASQUE CAGOULE REF 409 CLIMAX</v>
          </cell>
          <cell r="C3651">
            <v>0</v>
          </cell>
          <cell r="D3651" t="str">
            <v>L</v>
          </cell>
        </row>
        <row r="3652">
          <cell r="A3652" t="str">
            <v>73040004</v>
          </cell>
          <cell r="B3652" t="str">
            <v>RENIFLARD BOB CAT 2582829</v>
          </cell>
          <cell r="C3652">
            <v>0</v>
          </cell>
          <cell r="D3652" t="str">
            <v>L</v>
          </cell>
        </row>
        <row r="3653">
          <cell r="A3653" t="str">
            <v>90250019</v>
          </cell>
          <cell r="B3653" t="str">
            <v>RONDELLE BASSE rep1268</v>
          </cell>
          <cell r="C3653">
            <v>3</v>
          </cell>
          <cell r="D3653" t="str">
            <v>M</v>
          </cell>
        </row>
        <row r="3654">
          <cell r="A3654" t="str">
            <v>01040001</v>
          </cell>
          <cell r="B3654" t="str">
            <v>CEM I 42,5 N sac / palette</v>
          </cell>
          <cell r="C3654">
            <v>0</v>
          </cell>
          <cell r="D3654" t="str">
            <v>L</v>
          </cell>
        </row>
        <row r="3655">
          <cell r="A3655" t="str">
            <v>23280031</v>
          </cell>
          <cell r="B3655" t="str">
            <v>VANNE À MEMBRANE TYP A G353A41 ASCO</v>
          </cell>
          <cell r="C3655">
            <v>0</v>
          </cell>
          <cell r="D3655" t="str">
            <v>L</v>
          </cell>
        </row>
        <row r="3656">
          <cell r="A3656" t="str">
            <v>20070004</v>
          </cell>
          <cell r="B3656" t="str">
            <v>TOLE ALUMINUM 1MX2M ÉPAISSEUR 1,5MM</v>
          </cell>
          <cell r="C3656">
            <v>0</v>
          </cell>
          <cell r="D3656" t="str">
            <v>L</v>
          </cell>
        </row>
        <row r="3657">
          <cell r="A3657" t="str">
            <v>53550011</v>
          </cell>
          <cell r="B3657" t="str">
            <v>FUSIBLE HT POUR TT</v>
          </cell>
          <cell r="C3657">
            <v>0</v>
          </cell>
          <cell r="D3657" t="str">
            <v>L</v>
          </cell>
        </row>
        <row r="3658">
          <cell r="A3658" t="str">
            <v>53550005</v>
          </cell>
          <cell r="B3658" t="str">
            <v>RELAI ANTI-RETOUR</v>
          </cell>
          <cell r="C3658">
            <v>0</v>
          </cell>
          <cell r="D3658" t="str">
            <v>L</v>
          </cell>
        </row>
        <row r="3659">
          <cell r="A3659" t="str">
            <v>90600026</v>
          </cell>
          <cell r="B3659" t="str">
            <v>AMORTISSEUR ANTI-VIBRATOIRE  DIM:D100/55</v>
          </cell>
          <cell r="C3659">
            <v>0</v>
          </cell>
          <cell r="D3659" t="str">
            <v>L</v>
          </cell>
        </row>
        <row r="3660">
          <cell r="A3660" t="str">
            <v>53140009</v>
          </cell>
          <cell r="B3660" t="str">
            <v>commutateur T0-1-8210</v>
          </cell>
          <cell r="C3660">
            <v>0</v>
          </cell>
          <cell r="D3660" t="str">
            <v>L</v>
          </cell>
        </row>
        <row r="3661">
          <cell r="A3661" t="str">
            <v>45800111</v>
          </cell>
          <cell r="B3661" t="str">
            <v>MANCHON TUBULAIRE P SERVPCDE 6BAR DN25</v>
          </cell>
          <cell r="C3661">
            <v>0</v>
          </cell>
          <cell r="D3661" t="str">
            <v>L</v>
          </cell>
        </row>
        <row r="3662">
          <cell r="A3662" t="str">
            <v>65200185</v>
          </cell>
          <cell r="B3662" t="str">
            <v>Palier circulaire COMPLET SNR  FC212</v>
          </cell>
          <cell r="C3662">
            <v>0</v>
          </cell>
          <cell r="D3662" t="str">
            <v>L</v>
          </cell>
        </row>
        <row r="3663">
          <cell r="A3663" t="str">
            <v>20010002</v>
          </cell>
          <cell r="B3663" t="str">
            <v>POUTRE IPN 100  6M</v>
          </cell>
          <cell r="C3663">
            <v>4</v>
          </cell>
          <cell r="D3663" t="str">
            <v>M</v>
          </cell>
        </row>
        <row r="3664">
          <cell r="A3664" t="str">
            <v>01030001</v>
          </cell>
          <cell r="B3664" t="str">
            <v>CEM I 42,5 N Sac 50kg</v>
          </cell>
          <cell r="C3664">
            <v>0</v>
          </cell>
          <cell r="D3664" t="str">
            <v>L</v>
          </cell>
        </row>
        <row r="3665">
          <cell r="A3665" t="str">
            <v>98010235</v>
          </cell>
          <cell r="B3665" t="str">
            <v>SACOCHE</v>
          </cell>
          <cell r="C3665">
            <v>0</v>
          </cell>
          <cell r="D3665" t="str">
            <v>L</v>
          </cell>
        </row>
        <row r="3666">
          <cell r="A3666" t="str">
            <v>23280059</v>
          </cell>
          <cell r="B3666" t="str">
            <v>Membrane pilote pour soupape Q1118</v>
          </cell>
          <cell r="C3666">
            <v>0</v>
          </cell>
          <cell r="D3666" t="str">
            <v>L</v>
          </cell>
        </row>
        <row r="3667">
          <cell r="A3667" t="str">
            <v>90250117</v>
          </cell>
          <cell r="B3667" t="str">
            <v>Bague pression rep 1631</v>
          </cell>
          <cell r="C3667">
            <v>0</v>
          </cell>
          <cell r="D3667" t="str">
            <v>L</v>
          </cell>
        </row>
        <row r="3668">
          <cell r="A3668" t="str">
            <v>72160001</v>
          </cell>
          <cell r="B3668" t="str">
            <v>ROUE MOTRICE GERBEUR</v>
          </cell>
          <cell r="C3668">
            <v>0</v>
          </cell>
          <cell r="D3668" t="str">
            <v>L</v>
          </cell>
        </row>
        <row r="3669">
          <cell r="A3669" t="str">
            <v>02030001</v>
          </cell>
          <cell r="B3669" t="str">
            <v>CEMI 42.5 SAC</v>
          </cell>
          <cell r="C3669">
            <v>12</v>
          </cell>
          <cell r="D3669" t="str">
            <v>H</v>
          </cell>
        </row>
        <row r="3670">
          <cell r="A3670" t="str">
            <v>59420027</v>
          </cell>
          <cell r="B3670" t="str">
            <v>Bobine LX1FG380</v>
          </cell>
          <cell r="C3670">
            <v>0</v>
          </cell>
          <cell r="D3670" t="str">
            <v>L</v>
          </cell>
        </row>
        <row r="3671">
          <cell r="A3671" t="str">
            <v>90010002</v>
          </cell>
          <cell r="B3671" t="str">
            <v>AMORTISSEUR ANTI-VIBRATOIRE D150/85</v>
          </cell>
          <cell r="C3671">
            <v>0</v>
          </cell>
          <cell r="D3671" t="str">
            <v>L</v>
          </cell>
        </row>
        <row r="3672">
          <cell r="A3672" t="str">
            <v>39210008</v>
          </cell>
          <cell r="B3672" t="str">
            <v>JOINT TORIQUE VITON D164,77</v>
          </cell>
          <cell r="C3672">
            <v>2</v>
          </cell>
          <cell r="D3672" t="str">
            <v>L</v>
          </cell>
        </row>
        <row r="3673">
          <cell r="A3673" t="str">
            <v>76340054</v>
          </cell>
          <cell r="B3673" t="str">
            <v>JOINT D'ÉTANCHÉITÉ 157 PN16 DIN:2690</v>
          </cell>
          <cell r="C3673">
            <v>0</v>
          </cell>
          <cell r="D3673" t="str">
            <v>L</v>
          </cell>
        </row>
        <row r="3674">
          <cell r="A3674" t="str">
            <v>81620007</v>
          </cell>
          <cell r="B3674" t="str">
            <v>FLEXIBLE MS 2000 036/0103</v>
          </cell>
          <cell r="C3674">
            <v>0</v>
          </cell>
          <cell r="D3674" t="str">
            <v>L</v>
          </cell>
        </row>
        <row r="3675">
          <cell r="A3675" t="str">
            <v>87240022</v>
          </cell>
          <cell r="B3675" t="str">
            <v>MANOMÉTRE DE CONTRÔLE 863/0004</v>
          </cell>
          <cell r="C3675">
            <v>0</v>
          </cell>
          <cell r="D3675" t="str">
            <v>L</v>
          </cell>
        </row>
        <row r="3676">
          <cell r="A3676" t="str">
            <v>72170015</v>
          </cell>
          <cell r="B3676" t="str">
            <v>GYROPHARE COMPLET  24V pour  CLARK 7T</v>
          </cell>
          <cell r="C3676">
            <v>1</v>
          </cell>
          <cell r="D3676" t="str">
            <v>L</v>
          </cell>
        </row>
        <row r="3677">
          <cell r="A3677" t="str">
            <v>91300015</v>
          </cell>
          <cell r="B3677" t="str">
            <v>AXE COMMANDE AIGUILLEUR SAC</v>
          </cell>
          <cell r="C3677">
            <v>1</v>
          </cell>
          <cell r="D3677" t="str">
            <v>L</v>
          </cell>
        </row>
        <row r="3678">
          <cell r="A3678" t="str">
            <v>66220020</v>
          </cell>
          <cell r="B3678" t="str">
            <v>POULIE 224SPB3</v>
          </cell>
          <cell r="C3678">
            <v>0</v>
          </cell>
          <cell r="D3678" t="str">
            <v>L</v>
          </cell>
        </row>
        <row r="3679">
          <cell r="A3679" t="str">
            <v>20500006</v>
          </cell>
          <cell r="B3679" t="str">
            <v>FER CARRE DE 30*30 LONG 6M</v>
          </cell>
          <cell r="C3679">
            <v>0</v>
          </cell>
          <cell r="D3679" t="str">
            <v>L</v>
          </cell>
        </row>
        <row r="3680">
          <cell r="A3680" t="str">
            <v>57450003</v>
          </cell>
          <cell r="B3680" t="str">
            <v>CARTE DE FILTRAGE POUR BLOC DE PUISSSANC</v>
          </cell>
          <cell r="C3680">
            <v>0</v>
          </cell>
          <cell r="D3680" t="str">
            <v>L</v>
          </cell>
        </row>
        <row r="3681">
          <cell r="A3681" t="str">
            <v>67110008</v>
          </cell>
          <cell r="B3681" t="str">
            <v>BAGUE D'ÉTANCHÉITÉ DE ROUE TRG/BK&amp;B</v>
          </cell>
          <cell r="C3681">
            <v>0</v>
          </cell>
          <cell r="D3681" t="str">
            <v>L</v>
          </cell>
        </row>
        <row r="3682">
          <cell r="A3682" t="str">
            <v>65060005</v>
          </cell>
          <cell r="B3682" t="str">
            <v>RLT a aiguilles NKI80/25XL X95E02</v>
          </cell>
          <cell r="C3682">
            <v>0</v>
          </cell>
          <cell r="D3682" t="str">
            <v>L</v>
          </cell>
        </row>
        <row r="3683">
          <cell r="A3683" t="str">
            <v>39200250</v>
          </cell>
          <cell r="B3683" t="str">
            <v>PARE-HUILE VITON 125X155X14</v>
          </cell>
          <cell r="C3683">
            <v>0</v>
          </cell>
          <cell r="D3683" t="str">
            <v>L</v>
          </cell>
        </row>
        <row r="3684">
          <cell r="A3684" t="str">
            <v>23220003</v>
          </cell>
          <cell r="B3684" t="str">
            <v>"VANNE 3/4"" HYDRAULIQUE"</v>
          </cell>
          <cell r="C3684">
            <v>0</v>
          </cell>
          <cell r="D3684" t="str">
            <v>L</v>
          </cell>
        </row>
        <row r="3685">
          <cell r="A3685" t="str">
            <v>14010029</v>
          </cell>
          <cell r="B3685" t="str">
            <v>BOULON M33*2 L125 I70 H90+R+EC+J</v>
          </cell>
          <cell r="C3685">
            <v>0</v>
          </cell>
          <cell r="D3685" t="str">
            <v>L</v>
          </cell>
        </row>
        <row r="3686">
          <cell r="A3686" t="str">
            <v>65200187</v>
          </cell>
          <cell r="B3686" t="str">
            <v>Palier  complet FL 212 FK</v>
          </cell>
          <cell r="C3686">
            <v>0</v>
          </cell>
          <cell r="D3686" t="str">
            <v>L</v>
          </cell>
        </row>
        <row r="3687">
          <cell r="A3687" t="str">
            <v>42010102</v>
          </cell>
          <cell r="B3687" t="str">
            <v>Clé serre FACOM tube STILLSON 131A.14</v>
          </cell>
          <cell r="C3687">
            <v>0</v>
          </cell>
          <cell r="D3687" t="str">
            <v>L</v>
          </cell>
        </row>
        <row r="3688">
          <cell r="A3688" t="str">
            <v>67370098</v>
          </cell>
          <cell r="B3688" t="str">
            <v>accouplement Rotex 42-55</v>
          </cell>
          <cell r="C3688">
            <v>0</v>
          </cell>
          <cell r="D3688" t="str">
            <v>L</v>
          </cell>
        </row>
        <row r="3689">
          <cell r="A3689" t="str">
            <v>10300020</v>
          </cell>
          <cell r="B3689" t="str">
            <v>NAPPE 128/13-1200°C</v>
          </cell>
          <cell r="C3689">
            <v>0</v>
          </cell>
          <cell r="D3689" t="str">
            <v>L</v>
          </cell>
        </row>
        <row r="3690">
          <cell r="A3690" t="str">
            <v>42010093</v>
          </cell>
          <cell r="B3690" t="str">
            <v>Monture de scie à meteaux 601PB</v>
          </cell>
          <cell r="C3690">
            <v>0</v>
          </cell>
          <cell r="D3690" t="str">
            <v>L</v>
          </cell>
        </row>
        <row r="3691">
          <cell r="A3691" t="str">
            <v>53130130</v>
          </cell>
          <cell r="B3691" t="str">
            <v>CONTACTEUR TRIPOLAIRE LC1D09BD. 24VCC</v>
          </cell>
          <cell r="C3691">
            <v>2</v>
          </cell>
          <cell r="D3691" t="str">
            <v>L</v>
          </cell>
        </row>
        <row r="3692">
          <cell r="A3692" t="str">
            <v>90250070</v>
          </cell>
          <cell r="B3692" t="str">
            <v>JOINT GRAPHITE rep91903</v>
          </cell>
          <cell r="C3692">
            <v>0</v>
          </cell>
          <cell r="D3692" t="str">
            <v>L</v>
          </cell>
        </row>
        <row r="3693">
          <cell r="A3693" t="str">
            <v>71240012</v>
          </cell>
          <cell r="B3693" t="str">
            <v>Rouleaux retour Ø89/133x950 A2 axe Ø25</v>
          </cell>
          <cell r="C3693">
            <v>1</v>
          </cell>
          <cell r="D3693" t="str">
            <v>L</v>
          </cell>
        </row>
        <row r="3694">
          <cell r="A3694" t="str">
            <v>59300003</v>
          </cell>
          <cell r="B3694" t="str">
            <v>SYTÉME CHAUFFAGE+THERMOSTAT M1186 ASCO</v>
          </cell>
          <cell r="C3694">
            <v>0</v>
          </cell>
          <cell r="D3694" t="str">
            <v>L</v>
          </cell>
        </row>
        <row r="3695">
          <cell r="A3695" t="str">
            <v>87220036</v>
          </cell>
          <cell r="B3695" t="str">
            <v>FLEXIBLE DN50 PN16/1000 DIN20018 E11.22.</v>
          </cell>
          <cell r="C3695">
            <v>0</v>
          </cell>
          <cell r="D3695" t="str">
            <v>L</v>
          </cell>
        </row>
        <row r="3696">
          <cell r="A3696" t="str">
            <v>65200216</v>
          </cell>
          <cell r="B3696" t="str">
            <v>PALIER CIRCULAIRE  *TFE35 INA</v>
          </cell>
          <cell r="C3696">
            <v>0</v>
          </cell>
          <cell r="D3696" t="str">
            <v>L</v>
          </cell>
        </row>
        <row r="3697">
          <cell r="A3697" t="str">
            <v>65200148</v>
          </cell>
          <cell r="B3697" t="str">
            <v>Palier COMPLET SYJ 40 TF  ..(SYJ508 )SKF</v>
          </cell>
          <cell r="C3697">
            <v>3</v>
          </cell>
          <cell r="D3697" t="str">
            <v>M</v>
          </cell>
        </row>
        <row r="3698">
          <cell r="A3698" t="str">
            <v>53200221</v>
          </cell>
          <cell r="B3698" t="str">
            <v>fusibles 170M1672D 315 A 690 A</v>
          </cell>
          <cell r="C3698">
            <v>0</v>
          </cell>
          <cell r="D3698" t="str">
            <v>L</v>
          </cell>
        </row>
        <row r="3699">
          <cell r="A3699" t="str">
            <v>55930103</v>
          </cell>
          <cell r="B3699" t="str">
            <v>VENTILATEUR MOTEUR DIAM AXE 85</v>
          </cell>
          <cell r="C3699">
            <v>0</v>
          </cell>
          <cell r="D3699" t="str">
            <v>L</v>
          </cell>
        </row>
        <row r="3700">
          <cell r="A3700" t="str">
            <v>59060026</v>
          </cell>
          <cell r="B3700" t="str">
            <v>PHOTOCELLULE *PRK 25B/66.3-S12</v>
          </cell>
          <cell r="C3700">
            <v>0</v>
          </cell>
          <cell r="D3700" t="str">
            <v>L</v>
          </cell>
        </row>
        <row r="3701">
          <cell r="A3701" t="str">
            <v>70080005</v>
          </cell>
          <cell r="B3701" t="str">
            <v>Auget avec sup 800/300/4AA=47,11M</v>
          </cell>
          <cell r="C3701">
            <v>0</v>
          </cell>
          <cell r="D3701" t="str">
            <v>L</v>
          </cell>
        </row>
        <row r="3702">
          <cell r="A3702" t="str">
            <v>43200016</v>
          </cell>
          <cell r="B3702" t="str">
            <v>BAGUETTE INOX DIAM 2,5mm 24/12</v>
          </cell>
          <cell r="C3702">
            <v>3</v>
          </cell>
          <cell r="D3702" t="str">
            <v>M</v>
          </cell>
        </row>
        <row r="3703">
          <cell r="A3703" t="str">
            <v>53230158</v>
          </cell>
          <cell r="B3703" t="str">
            <v>Disjoncteur magné.moteu 30Kw-ref-GV3 L65</v>
          </cell>
          <cell r="C3703">
            <v>0</v>
          </cell>
          <cell r="D3703" t="str">
            <v>L</v>
          </cell>
        </row>
        <row r="3704">
          <cell r="A3704" t="str">
            <v>60570003</v>
          </cell>
          <cell r="B3704" t="str">
            <v>DETECT. ROXIMITÉ IND. XS1 18BLPAM12 SCHN</v>
          </cell>
          <cell r="C3704">
            <v>1</v>
          </cell>
          <cell r="D3704" t="str">
            <v>L</v>
          </cell>
        </row>
        <row r="3705">
          <cell r="A3705" t="str">
            <v>71170083</v>
          </cell>
          <cell r="B3705" t="str">
            <v>Axe renvoie bande mobile R11/21 13</v>
          </cell>
          <cell r="C3705">
            <v>0</v>
          </cell>
          <cell r="D3705" t="str">
            <v>L</v>
          </cell>
        </row>
        <row r="3706">
          <cell r="A3706" t="str">
            <v>90250016</v>
          </cell>
          <cell r="B3706" t="str">
            <v>BAGUE RONDE rep1431</v>
          </cell>
          <cell r="C3706">
            <v>0</v>
          </cell>
          <cell r="D3706" t="str">
            <v>L</v>
          </cell>
        </row>
        <row r="3707">
          <cell r="A3707" t="str">
            <v>37230003</v>
          </cell>
          <cell r="B3707" t="str">
            <v>G_ind 92 /KLUBER:Graflscon C-SG 0 ultra</v>
          </cell>
          <cell r="C3707">
            <v>1</v>
          </cell>
          <cell r="D3707" t="str">
            <v>L</v>
          </cell>
        </row>
        <row r="3708">
          <cell r="A3708" t="str">
            <v>01050002</v>
          </cell>
          <cell r="B3708" t="str">
            <v>CEM II/A-L 32,5 N Fard 2,2T</v>
          </cell>
          <cell r="C3708">
            <v>0</v>
          </cell>
          <cell r="D3708" t="str">
            <v>L</v>
          </cell>
        </row>
        <row r="3709">
          <cell r="A3709" t="str">
            <v>01050028</v>
          </cell>
          <cell r="B3709" t="str">
            <v>CEM II / A-L 32,5 N – Fard 1.7 T</v>
          </cell>
          <cell r="C3709">
            <v>0</v>
          </cell>
          <cell r="D3709" t="str">
            <v>L</v>
          </cell>
        </row>
        <row r="3710">
          <cell r="A3710" t="str">
            <v>67370102</v>
          </cell>
          <cell r="B3710" t="str">
            <v>Accouplement Rotex 28/38-38/32</v>
          </cell>
          <cell r="C3710">
            <v>0</v>
          </cell>
          <cell r="D3710" t="str">
            <v>L</v>
          </cell>
        </row>
        <row r="3711">
          <cell r="A3711" t="str">
            <v>71010016</v>
          </cell>
          <cell r="B3711" t="str">
            <v>BANDE EP-500/4 6+2Y LAR1000-&gt;71010018</v>
          </cell>
          <cell r="C3711">
            <v>0</v>
          </cell>
          <cell r="D3711" t="str">
            <v>L</v>
          </cell>
        </row>
        <row r="3712">
          <cell r="A3712" t="str">
            <v>90250020</v>
          </cell>
          <cell r="B3712" t="str">
            <v>RONDELLE EN BRONZE rep1257</v>
          </cell>
          <cell r="C3712">
            <v>3</v>
          </cell>
          <cell r="D3712" t="str">
            <v>M</v>
          </cell>
        </row>
        <row r="3713">
          <cell r="A3713" t="str">
            <v>42010251</v>
          </cell>
          <cell r="B3713" t="str">
            <v>Jeu taraud M20x250</v>
          </cell>
          <cell r="C3713">
            <v>0</v>
          </cell>
          <cell r="D3713" t="str">
            <v>L</v>
          </cell>
        </row>
        <row r="3714">
          <cell r="A3714" t="str">
            <v>90270031</v>
          </cell>
          <cell r="B3714" t="str">
            <v>Rondelle avec joint torique pour piston</v>
          </cell>
          <cell r="C3714">
            <v>1</v>
          </cell>
          <cell r="D3714" t="str">
            <v>L</v>
          </cell>
        </row>
        <row r="3715">
          <cell r="A3715" t="str">
            <v>65660015</v>
          </cell>
          <cell r="B3715" t="str">
            <v>Axe R312E code metral 024035R312E-585</v>
          </cell>
          <cell r="C3715">
            <v>0</v>
          </cell>
          <cell r="D3715" t="str">
            <v>L</v>
          </cell>
        </row>
        <row r="3716">
          <cell r="A3716" t="str">
            <v>21300008</v>
          </cell>
          <cell r="B3716" t="str">
            <v>FONTE (GS500-7) 105</v>
          </cell>
          <cell r="C3716">
            <v>0</v>
          </cell>
          <cell r="D3716" t="str">
            <v>L</v>
          </cell>
        </row>
        <row r="3717">
          <cell r="A3717" t="str">
            <v>53250170</v>
          </cell>
          <cell r="B3717" t="str">
            <v>RELAIS AUXILIAIRE 127 VCC CAD32GD</v>
          </cell>
          <cell r="C3717">
            <v>0</v>
          </cell>
          <cell r="D3717" t="str">
            <v>L</v>
          </cell>
        </row>
        <row r="3718">
          <cell r="A3718" t="str">
            <v>65210095</v>
          </cell>
          <cell r="B3718" t="str">
            <v>Joint TSN 532L</v>
          </cell>
          <cell r="C3718">
            <v>1</v>
          </cell>
          <cell r="D3718" t="str">
            <v>L</v>
          </cell>
        </row>
        <row r="3719">
          <cell r="A3719" t="str">
            <v>86020002</v>
          </cell>
          <cell r="B3719" t="str">
            <v>bague étanchièté galet bougie 100x120x10</v>
          </cell>
          <cell r="C3719">
            <v>0</v>
          </cell>
          <cell r="D3719" t="str">
            <v>L</v>
          </cell>
        </row>
        <row r="3720">
          <cell r="A3720" t="str">
            <v>71140012</v>
          </cell>
          <cell r="B3720" t="str">
            <v>plaque175/450 grignon Olive</v>
          </cell>
          <cell r="C3720">
            <v>0</v>
          </cell>
          <cell r="D3720" t="str">
            <v>L</v>
          </cell>
        </row>
        <row r="3721">
          <cell r="A3721" t="str">
            <v>89010051</v>
          </cell>
          <cell r="B3721" t="str">
            <v>FILTRE BLP 162 S 10 W 2X (ITEM K13.01.02</v>
          </cell>
          <cell r="C3721">
            <v>1</v>
          </cell>
          <cell r="D3721" t="str">
            <v>L</v>
          </cell>
        </row>
        <row r="3722">
          <cell r="A3722" t="str">
            <v>45800130</v>
          </cell>
          <cell r="B3722" t="str">
            <v>NIPPLE SPHÉRIQUE COMPACT  TYPE KBC -30</v>
          </cell>
          <cell r="C3722">
            <v>0</v>
          </cell>
          <cell r="D3722" t="str">
            <v>L</v>
          </cell>
        </row>
        <row r="3723">
          <cell r="A3723" t="str">
            <v>91500033</v>
          </cell>
          <cell r="B3723" t="str">
            <v>ELEMENT FILTRANT FA1050/10 EF-FAP-65</v>
          </cell>
          <cell r="C3723">
            <v>0</v>
          </cell>
          <cell r="D3723" t="str">
            <v>L</v>
          </cell>
        </row>
        <row r="3724">
          <cell r="A3724" t="str">
            <v>01030014</v>
          </cell>
          <cell r="B3724" t="str">
            <v>CEM I 42,5 N Sac 50kg PP</v>
          </cell>
          <cell r="C3724">
            <v>0</v>
          </cell>
          <cell r="D3724" t="str">
            <v>L</v>
          </cell>
        </row>
        <row r="3725">
          <cell r="A3725" t="str">
            <v>53250224</v>
          </cell>
          <cell r="B3725" t="str">
            <v>Contacteur 3RT1023-1A..0</v>
          </cell>
          <cell r="C3725">
            <v>0</v>
          </cell>
          <cell r="D3725" t="str">
            <v>L</v>
          </cell>
        </row>
        <row r="3726">
          <cell r="A3726" t="str">
            <v>30100007</v>
          </cell>
          <cell r="B3726" t="str">
            <v>TIGE FILETE M48 CL 8.8</v>
          </cell>
          <cell r="C3726">
            <v>1</v>
          </cell>
          <cell r="D3726" t="str">
            <v>L</v>
          </cell>
        </row>
        <row r="3727">
          <cell r="A3727" t="str">
            <v>65200179</v>
          </cell>
          <cell r="B3727" t="str">
            <v>Palier INA GG CF08</v>
          </cell>
          <cell r="C3727">
            <v>0</v>
          </cell>
          <cell r="D3727" t="str">
            <v>L</v>
          </cell>
        </row>
        <row r="3728">
          <cell r="A3728" t="str">
            <v>75020071</v>
          </cell>
          <cell r="B3728" t="str">
            <v>Serre câble</v>
          </cell>
          <cell r="C3728">
            <v>0</v>
          </cell>
          <cell r="D3728" t="str">
            <v>L</v>
          </cell>
        </row>
        <row r="3729">
          <cell r="A3729" t="str">
            <v>90250033</v>
          </cell>
          <cell r="B3729" t="str">
            <v>RACCORD MM M22 X 1,5 REP 3 REF 1504</v>
          </cell>
          <cell r="C3729">
            <v>0</v>
          </cell>
          <cell r="D3729" t="str">
            <v>L</v>
          </cell>
        </row>
        <row r="3730">
          <cell r="A3730" t="str">
            <v>02030021</v>
          </cell>
          <cell r="B3730" t="str">
            <v>CEM I 42,5 N Sac PP</v>
          </cell>
          <cell r="C3730">
            <v>2</v>
          </cell>
          <cell r="D3730" t="str">
            <v>L</v>
          </cell>
        </row>
        <row r="3731">
          <cell r="A3731" t="str">
            <v>67450048</v>
          </cell>
          <cell r="B3731" t="str">
            <v>Element elastique PHE L075NR</v>
          </cell>
          <cell r="C3731">
            <v>0</v>
          </cell>
          <cell r="D3731" t="str">
            <v>L</v>
          </cell>
        </row>
        <row r="3732">
          <cell r="A3732" t="str">
            <v>91500049</v>
          </cell>
          <cell r="B3732" t="str">
            <v>HUILEUR AUTOMATIQUE BESLUX ALFA2</v>
          </cell>
          <cell r="C3732">
            <v>0</v>
          </cell>
          <cell r="D3732" t="str">
            <v>L</v>
          </cell>
        </row>
        <row r="3733">
          <cell r="A3733" t="str">
            <v>53230211</v>
          </cell>
          <cell r="B3733" t="str">
            <v>Disjoncteur 3RV1021-1HA15 -5,5-8 A</v>
          </cell>
          <cell r="C3733">
            <v>0</v>
          </cell>
          <cell r="D3733" t="str">
            <v>L</v>
          </cell>
        </row>
        <row r="3734">
          <cell r="A3734" t="str">
            <v>45800188</v>
          </cell>
          <cell r="B3734" t="str">
            <v>Bague d'étanchéité 1920126819</v>
          </cell>
          <cell r="C3734">
            <v>2</v>
          </cell>
          <cell r="D3734" t="str">
            <v>L</v>
          </cell>
        </row>
        <row r="3735">
          <cell r="A3735" t="str">
            <v>53230232</v>
          </cell>
          <cell r="B3735" t="str">
            <v>Declan disj Compac NSX 100-250A MA100 3P</v>
          </cell>
          <cell r="C3735">
            <v>0</v>
          </cell>
          <cell r="D3735" t="str">
            <v>L</v>
          </cell>
        </row>
        <row r="3736">
          <cell r="A3736" t="str">
            <v>51030002</v>
          </cell>
          <cell r="B3736" t="str">
            <v>PROJECTEUR IODURE 220v400 wip65</v>
          </cell>
          <cell r="C3736">
            <v>1</v>
          </cell>
          <cell r="D3736" t="str">
            <v>L</v>
          </cell>
        </row>
        <row r="3737">
          <cell r="A3737" t="str">
            <v>53550026</v>
          </cell>
          <cell r="B3737" t="str">
            <v>signalisation fusion fusible caisson</v>
          </cell>
          <cell r="C3737">
            <v>0</v>
          </cell>
          <cell r="D3737" t="str">
            <v>L</v>
          </cell>
        </row>
        <row r="3738">
          <cell r="A3738" t="str">
            <v>53550019</v>
          </cell>
          <cell r="B3738" t="str">
            <v>LAMPE NÉON INDICATEUR TENSION 1733002</v>
          </cell>
          <cell r="C3738">
            <v>0</v>
          </cell>
          <cell r="D3738" t="str">
            <v>L</v>
          </cell>
        </row>
        <row r="3739">
          <cell r="A3739" t="str">
            <v>78610125</v>
          </cell>
          <cell r="B3739" t="str">
            <v>KIT  DE JOINT POUR VERIN</v>
          </cell>
          <cell r="C3739">
            <v>0</v>
          </cell>
          <cell r="D3739" t="str">
            <v>L</v>
          </cell>
        </row>
        <row r="3740">
          <cell r="A3740" t="str">
            <v>53130156</v>
          </cell>
          <cell r="B3740" t="str">
            <v>"CONTACTEUR  G/090730*E05*</v>
          </cell>
          <cell r="C3740">
            <v>2</v>
          </cell>
          <cell r="D3740" t="str">
            <v>L</v>
          </cell>
        </row>
        <row r="3741">
          <cell r="A3741" t="str">
            <v>71010018</v>
          </cell>
          <cell r="B3741" t="str">
            <v>Bande  larg:1000 EP-800/4 6+2Y</v>
          </cell>
          <cell r="C3741">
            <v>1</v>
          </cell>
          <cell r="D3741" t="str">
            <v>L</v>
          </cell>
        </row>
        <row r="3742">
          <cell r="A3742" t="str">
            <v>75020124</v>
          </cell>
          <cell r="B3742" t="str">
            <v>Micro-switch avec support pour ICV CEFEM</v>
          </cell>
          <cell r="C3742">
            <v>0</v>
          </cell>
          <cell r="D3742" t="str">
            <v>L</v>
          </cell>
        </row>
        <row r="3743">
          <cell r="A3743" t="str">
            <v>60340023</v>
          </cell>
          <cell r="B3743" t="str">
            <v>RÉGULATEUR-REF630496Z</v>
          </cell>
          <cell r="C3743">
            <v>1</v>
          </cell>
          <cell r="D3743" t="str">
            <v>L</v>
          </cell>
        </row>
        <row r="3744">
          <cell r="A3744" t="str">
            <v>79210001</v>
          </cell>
          <cell r="B3744" t="str">
            <v>MANCHETTE SOUPLE ØINT300mm LONG:300mm</v>
          </cell>
          <cell r="C3744">
            <v>0</v>
          </cell>
          <cell r="D3744" t="str">
            <v>L</v>
          </cell>
        </row>
        <row r="3745">
          <cell r="A3745" t="str">
            <v>73010013</v>
          </cell>
          <cell r="B3745" t="str">
            <v>FLEXIBLE DN 80 EN CAOUTCHOUC</v>
          </cell>
          <cell r="C3745">
            <v>0</v>
          </cell>
          <cell r="D3745" t="str">
            <v>L</v>
          </cell>
        </row>
        <row r="3746">
          <cell r="A3746" t="str">
            <v>01050026</v>
          </cell>
          <cell r="B3746" t="str">
            <v>CEM II/B-L 32,5 N Fard 2,2T</v>
          </cell>
          <cell r="C3746">
            <v>0</v>
          </cell>
          <cell r="D3746" t="str">
            <v>L</v>
          </cell>
        </row>
        <row r="3747">
          <cell r="A3747" t="str">
            <v>01050027</v>
          </cell>
          <cell r="B3747" t="str">
            <v>CEM II/B-L 32.5 N – Fard 1,7 T</v>
          </cell>
          <cell r="C3747">
            <v>0</v>
          </cell>
          <cell r="D3747" t="str">
            <v>L</v>
          </cell>
        </row>
        <row r="3748">
          <cell r="A3748" t="str">
            <v>42010126</v>
          </cell>
          <cell r="B3748" t="str">
            <v>Pince circlips INT Facom 18-60  199A.18</v>
          </cell>
          <cell r="C3748">
            <v>0</v>
          </cell>
          <cell r="D3748" t="str">
            <v>L</v>
          </cell>
        </row>
        <row r="3749">
          <cell r="A3749" t="str">
            <v>90050008</v>
          </cell>
          <cell r="B3749" t="str">
            <v>BOULONS M30 TÊTE MARTEAU FIX.AUGE FOUR</v>
          </cell>
          <cell r="C3749">
            <v>0</v>
          </cell>
          <cell r="D3749" t="str">
            <v>L</v>
          </cell>
        </row>
        <row r="3750">
          <cell r="A3750" t="str">
            <v>65050129</v>
          </cell>
          <cell r="B3750" t="str">
            <v>RLT a billes 6214 2RS1</v>
          </cell>
          <cell r="C3750">
            <v>0</v>
          </cell>
          <cell r="D3750" t="str">
            <v>L</v>
          </cell>
        </row>
        <row r="3751">
          <cell r="A3751" t="str">
            <v>65130107</v>
          </cell>
          <cell r="B3751" t="str">
            <v>Manchon H217</v>
          </cell>
          <cell r="C3751">
            <v>1</v>
          </cell>
          <cell r="D3751" t="str">
            <v>L</v>
          </cell>
        </row>
        <row r="3752">
          <cell r="A3752" t="str">
            <v>45310094</v>
          </cell>
          <cell r="B3752" t="str">
            <v>PAPIER FILTRE DIA12,8MM  REF 10300263</v>
          </cell>
          <cell r="C3752">
            <v>0</v>
          </cell>
          <cell r="D3752" t="str">
            <v>L</v>
          </cell>
        </row>
        <row r="3753">
          <cell r="A3753" t="str">
            <v>53200217</v>
          </cell>
          <cell r="B3753" t="str">
            <v>fusibles 170M1572 315 A 690 A</v>
          </cell>
          <cell r="C3753">
            <v>0</v>
          </cell>
          <cell r="D3753" t="str">
            <v>L</v>
          </cell>
        </row>
        <row r="3754">
          <cell r="A3754" t="str">
            <v>78010014</v>
          </cell>
          <cell r="B3754" t="str">
            <v>Kit révision vanne décharge réf 2104</v>
          </cell>
          <cell r="C3754">
            <v>0</v>
          </cell>
          <cell r="D3754" t="str">
            <v>L</v>
          </cell>
        </row>
        <row r="3755">
          <cell r="A3755" t="str">
            <v>87220016</v>
          </cell>
          <cell r="B3755" t="str">
            <v>VIS A TETE RECTANGULAIRE M36X4X140X95</v>
          </cell>
          <cell r="C3755">
            <v>4</v>
          </cell>
          <cell r="D3755" t="str">
            <v>M</v>
          </cell>
        </row>
        <row r="3756">
          <cell r="A3756" t="str">
            <v>60340002</v>
          </cell>
          <cell r="B3756" t="str">
            <v>FILTRE REGULATEUR MONOBL 34203131 1/2''</v>
          </cell>
          <cell r="C3756">
            <v>6</v>
          </cell>
          <cell r="D3756" t="str">
            <v>H</v>
          </cell>
        </row>
        <row r="3757">
          <cell r="A3757" t="str">
            <v>53130142</v>
          </cell>
          <cell r="B3757" t="str">
            <v>CONTACTEUR LC1-D12BDN 24V CC</v>
          </cell>
          <cell r="C3757">
            <v>3</v>
          </cell>
          <cell r="D3757" t="str">
            <v>M</v>
          </cell>
        </row>
        <row r="3758">
          <cell r="A3758" t="str">
            <v>10030073</v>
          </cell>
          <cell r="B3758" t="str">
            <v>RESIMUR B73V-05 V</v>
          </cell>
          <cell r="C3758">
            <v>0</v>
          </cell>
          <cell r="D3758" t="str">
            <v>L</v>
          </cell>
        </row>
        <row r="3759">
          <cell r="A3759" t="str">
            <v>59420028</v>
          </cell>
          <cell r="B3759" t="str">
            <v>Bobine LX9FG220</v>
          </cell>
          <cell r="C3759">
            <v>0</v>
          </cell>
          <cell r="D3759" t="str">
            <v>L</v>
          </cell>
        </row>
        <row r="3760">
          <cell r="A3760" t="str">
            <v>71240147</v>
          </cell>
          <cell r="B3760" t="str">
            <v>Rouleau de retour dosseur GO</v>
          </cell>
          <cell r="C3760">
            <v>0</v>
          </cell>
          <cell r="D3760" t="str">
            <v>L</v>
          </cell>
        </row>
        <row r="3761">
          <cell r="A3761" t="str">
            <v>90250115</v>
          </cell>
          <cell r="B3761" t="str">
            <v>Rondelle inferieur rep 1665</v>
          </cell>
          <cell r="C3761">
            <v>0</v>
          </cell>
          <cell r="D3761" t="str">
            <v>L</v>
          </cell>
        </row>
        <row r="3762">
          <cell r="A3762" t="str">
            <v>79210094</v>
          </cell>
          <cell r="B3762" t="str">
            <v>JOINT COMPENSATEUR 6PN16 (anti-vibrat</v>
          </cell>
          <cell r="C3762">
            <v>0</v>
          </cell>
          <cell r="D3762" t="str">
            <v>L</v>
          </cell>
        </row>
        <row r="3763">
          <cell r="A3763" t="str">
            <v>45310095</v>
          </cell>
          <cell r="B3763" t="str">
            <v>PAPIER FILTRE DIA125MM  DIAM POR 2 MICRO</v>
          </cell>
          <cell r="C3763">
            <v>0</v>
          </cell>
          <cell r="D3763" t="str">
            <v>L</v>
          </cell>
        </row>
        <row r="3764">
          <cell r="A3764" t="str">
            <v>70030002</v>
          </cell>
          <cell r="B3764" t="str">
            <v>LANGUETTE CAOUTCHOUC  GODET/BANDE</v>
          </cell>
          <cell r="C3764">
            <v>0</v>
          </cell>
          <cell r="D3764" t="str">
            <v>L</v>
          </cell>
        </row>
        <row r="3765">
          <cell r="A3765" t="str">
            <v>65210075</v>
          </cell>
          <cell r="B3765" t="str">
            <v>Bague d'étanchéité  TSNA 230A</v>
          </cell>
          <cell r="C3765">
            <v>0</v>
          </cell>
          <cell r="D3765" t="str">
            <v>L</v>
          </cell>
        </row>
        <row r="3766">
          <cell r="A3766" t="str">
            <v>88050001</v>
          </cell>
          <cell r="B3766" t="str">
            <v>BAGUE PAR HUILE 15X230X260 E11.24.05</v>
          </cell>
          <cell r="C3766">
            <v>0</v>
          </cell>
          <cell r="D3766" t="str">
            <v>L</v>
          </cell>
        </row>
        <row r="3767">
          <cell r="A3767" t="str">
            <v>53230173</v>
          </cell>
          <cell r="B3767" t="str">
            <v>Disjoncteur GV2P 17-23A MT327A  GV2P21</v>
          </cell>
          <cell r="C3767">
            <v>0</v>
          </cell>
          <cell r="D3767" t="str">
            <v>L</v>
          </cell>
        </row>
        <row r="3768">
          <cell r="A3768" t="str">
            <v>90270032</v>
          </cell>
          <cell r="B3768" t="str">
            <v>piston soupape TORNADO 4’’et 6’’ en ALU</v>
          </cell>
          <cell r="C3768">
            <v>1</v>
          </cell>
          <cell r="D3768" t="str">
            <v>L</v>
          </cell>
        </row>
        <row r="3769">
          <cell r="A3769" t="str">
            <v>66400042</v>
          </cell>
          <cell r="B3769" t="str">
            <v>PIGNON 700352D</v>
          </cell>
          <cell r="C3769">
            <v>1</v>
          </cell>
          <cell r="D3769" t="str">
            <v>L</v>
          </cell>
        </row>
        <row r="3770">
          <cell r="A3770" t="str">
            <v>79210107</v>
          </cell>
          <cell r="B3770" t="str">
            <v>MANCHETTE SOUPLE ØINT160mm LONG:300mm</v>
          </cell>
          <cell r="C3770">
            <v>1</v>
          </cell>
          <cell r="D3770" t="str">
            <v>L</v>
          </cell>
        </row>
        <row r="3771">
          <cell r="A3771" t="str">
            <v>91500002</v>
          </cell>
          <cell r="B3771" t="str">
            <v>AXE RETOURNEUR PALETTE</v>
          </cell>
          <cell r="C3771">
            <v>0</v>
          </cell>
          <cell r="D3771" t="str">
            <v>L</v>
          </cell>
        </row>
        <row r="3772">
          <cell r="A3772" t="str">
            <v>91500101</v>
          </cell>
          <cell r="B3772" t="str">
            <v>Support tendeur Housseuse</v>
          </cell>
          <cell r="C3772">
            <v>1</v>
          </cell>
          <cell r="D3772" t="str">
            <v>L</v>
          </cell>
        </row>
        <row r="3773">
          <cell r="A3773" t="str">
            <v>53130175</v>
          </cell>
          <cell r="B3773" t="str">
            <v>contacteur ABB UA75-30-00RA</v>
          </cell>
          <cell r="C3773">
            <v>0</v>
          </cell>
          <cell r="D3773" t="str">
            <v>L</v>
          </cell>
        </row>
        <row r="3774">
          <cell r="A3774" t="str">
            <v>72250079</v>
          </cell>
          <cell r="B3774" t="str">
            <v>COURROIE POUR CHARIOT 5 T</v>
          </cell>
          <cell r="C3774">
            <v>0</v>
          </cell>
          <cell r="D3774" t="str">
            <v>L</v>
          </cell>
        </row>
        <row r="3775">
          <cell r="A3775" t="str">
            <v>66220024</v>
          </cell>
          <cell r="B3775" t="str">
            <v>POULIE 2SPB200 MONOBLOC ALESAGE 28/CLA10</v>
          </cell>
          <cell r="C3775">
            <v>0</v>
          </cell>
          <cell r="D3775" t="str">
            <v>L</v>
          </cell>
        </row>
        <row r="3776">
          <cell r="A3776" t="str">
            <v>66100009</v>
          </cell>
          <cell r="B3776" t="str">
            <v>COURROIE  560 SLV 8 REF 710779Z</v>
          </cell>
          <cell r="C3776">
            <v>1</v>
          </cell>
          <cell r="D3776" t="str">
            <v>L</v>
          </cell>
        </row>
        <row r="3777">
          <cell r="A3777" t="str">
            <v>59110045</v>
          </cell>
          <cell r="B3777" t="str">
            <v>Bouton poussoir pneumatique PXB-B391</v>
          </cell>
          <cell r="C3777">
            <v>1</v>
          </cell>
          <cell r="D3777" t="str">
            <v>L</v>
          </cell>
        </row>
        <row r="3778">
          <cell r="A3778" t="str">
            <v>89010069</v>
          </cell>
          <cell r="B3778" t="str">
            <v>JEU DE JOINTS DISTRIBUTEUR HY-DIRK13.01</v>
          </cell>
          <cell r="C3778">
            <v>0</v>
          </cell>
          <cell r="D3778" t="str">
            <v>L</v>
          </cell>
        </row>
        <row r="3779">
          <cell r="A3779" t="str">
            <v>60740011</v>
          </cell>
          <cell r="B3779" t="str">
            <v>SOLVANT POUR EBS-6500</v>
          </cell>
          <cell r="C3779">
            <v>0</v>
          </cell>
          <cell r="D3779" t="str">
            <v>L</v>
          </cell>
        </row>
        <row r="3780">
          <cell r="A3780" t="str">
            <v>10300035</v>
          </cell>
          <cell r="B3780" t="str">
            <v>Papier céramique ep 3 mm</v>
          </cell>
          <cell r="C3780">
            <v>1</v>
          </cell>
          <cell r="D3780" t="str">
            <v>L</v>
          </cell>
        </row>
        <row r="3781">
          <cell r="A3781" t="str">
            <v>45800211</v>
          </cell>
          <cell r="B3781" t="str">
            <v>Conduite de connexion 70018888</v>
          </cell>
          <cell r="C3781">
            <v>2</v>
          </cell>
          <cell r="D3781" t="str">
            <v>L</v>
          </cell>
        </row>
        <row r="3782">
          <cell r="A3782" t="str">
            <v>38220004</v>
          </cell>
          <cell r="B3782" t="str">
            <v>CHAUSSURE DE SÉCURITÉ</v>
          </cell>
          <cell r="C3782">
            <v>0</v>
          </cell>
          <cell r="D3782" t="str">
            <v>L</v>
          </cell>
        </row>
        <row r="3783">
          <cell r="A3783" t="str">
            <v>70030003</v>
          </cell>
          <cell r="B3783" t="str">
            <v>GODET630/320/4 AVEC 2 RANGÉ DE 6TROU</v>
          </cell>
          <cell r="C3783">
            <v>1</v>
          </cell>
          <cell r="D3783" t="str">
            <v>L</v>
          </cell>
        </row>
        <row r="3784">
          <cell r="A3784" t="str">
            <v>91500096</v>
          </cell>
          <cell r="B3784" t="str">
            <v>Raille introducteur</v>
          </cell>
          <cell r="C3784">
            <v>0</v>
          </cell>
          <cell r="D3784" t="str">
            <v>L</v>
          </cell>
        </row>
        <row r="3785">
          <cell r="A3785" t="str">
            <v>91300023</v>
          </cell>
          <cell r="B3785" t="str">
            <v>AXE RENVOI AIGUILLEUR SAC DIAM 25</v>
          </cell>
          <cell r="C3785">
            <v>1</v>
          </cell>
          <cell r="D3785" t="str">
            <v>L</v>
          </cell>
        </row>
        <row r="3786">
          <cell r="A3786" t="str">
            <v>91100447</v>
          </cell>
          <cell r="B3786" t="str">
            <v>Ressort 552254D rep 9</v>
          </cell>
          <cell r="C3786">
            <v>0</v>
          </cell>
          <cell r="D3786" t="str">
            <v>L</v>
          </cell>
        </row>
        <row r="3787">
          <cell r="A3787" t="str">
            <v>42010043</v>
          </cell>
          <cell r="B3787" t="str">
            <v>JEUX DE 9 CLE MALES MM 83SH JP9APF FACOM</v>
          </cell>
          <cell r="C3787">
            <v>0</v>
          </cell>
          <cell r="D3787" t="str">
            <v>L</v>
          </cell>
        </row>
        <row r="3788">
          <cell r="A3788" t="str">
            <v>88050015</v>
          </cell>
          <cell r="B3788" t="str">
            <v>Plaque de calage Prt: 10274341</v>
          </cell>
          <cell r="C3788">
            <v>1</v>
          </cell>
          <cell r="D3788" t="str">
            <v>L</v>
          </cell>
        </row>
        <row r="3789">
          <cell r="A3789" t="str">
            <v>91130046</v>
          </cell>
          <cell r="B3789" t="str">
            <v>Equerre  525423D Rep 22</v>
          </cell>
          <cell r="C3789">
            <v>0</v>
          </cell>
          <cell r="D3789" t="str">
            <v>L</v>
          </cell>
        </row>
        <row r="3790">
          <cell r="A3790" t="str">
            <v>43200015</v>
          </cell>
          <cell r="B3790" t="str">
            <v>ELECTRODE JA 01 SUPER COUPE D3,2</v>
          </cell>
          <cell r="C3790">
            <v>4</v>
          </cell>
          <cell r="D3790" t="str">
            <v>M</v>
          </cell>
        </row>
        <row r="3791">
          <cell r="A3791" t="str">
            <v>45800088</v>
          </cell>
          <cell r="B3791" t="str">
            <v>INTERRUPTEUR DE SECURITÉ TYP AZ 15ZVR</v>
          </cell>
          <cell r="C3791">
            <v>0</v>
          </cell>
          <cell r="D3791" t="str">
            <v>L</v>
          </cell>
        </row>
        <row r="3792">
          <cell r="A3792" t="str">
            <v>78010004</v>
          </cell>
          <cell r="B3792" t="str">
            <v>Pressostat sens de rotation</v>
          </cell>
          <cell r="C3792">
            <v>0</v>
          </cell>
          <cell r="D3792" t="str">
            <v>L</v>
          </cell>
        </row>
        <row r="3793">
          <cell r="A3793" t="str">
            <v>71240141</v>
          </cell>
          <cell r="B3793" t="str">
            <v>Rouleaux retour lisse Ø133x700A2 axe Ø25</v>
          </cell>
          <cell r="C3793">
            <v>3</v>
          </cell>
          <cell r="D3793" t="str">
            <v>M</v>
          </cell>
        </row>
        <row r="3794">
          <cell r="A3794" t="str">
            <v>90250108</v>
          </cell>
          <cell r="B3794" t="str">
            <v>TRESSE rep1338</v>
          </cell>
          <cell r="C3794">
            <v>0</v>
          </cell>
          <cell r="D3794" t="str">
            <v>L</v>
          </cell>
        </row>
        <row r="3795">
          <cell r="A3795" t="str">
            <v>78610168</v>
          </cell>
          <cell r="B3795" t="str">
            <v>Rotule M20 mâle</v>
          </cell>
          <cell r="C3795">
            <v>0</v>
          </cell>
          <cell r="D3795" t="str">
            <v>L</v>
          </cell>
        </row>
        <row r="3796">
          <cell r="A3796" t="str">
            <v>55070004</v>
          </cell>
          <cell r="B3796" t="str">
            <v>Mot-1,1kw1500trHaxe90XXX</v>
          </cell>
          <cell r="C3796">
            <v>0</v>
          </cell>
          <cell r="D3796" t="str">
            <v>L</v>
          </cell>
        </row>
        <row r="3797">
          <cell r="A3797" t="str">
            <v>01010009</v>
          </cell>
          <cell r="B3797" t="str">
            <v>CEM I 42,5 N Vrac Export</v>
          </cell>
          <cell r="C3797">
            <v>0</v>
          </cell>
          <cell r="D3797" t="str">
            <v>L</v>
          </cell>
        </row>
        <row r="3798">
          <cell r="A3798" t="str">
            <v>23010016</v>
          </cell>
          <cell r="B3798" t="str">
            <v>TUBE ACIER ROND SANS SOUDUR LONG6m 36/42</v>
          </cell>
          <cell r="C3798">
            <v>2</v>
          </cell>
          <cell r="D3798" t="str">
            <v>L</v>
          </cell>
        </row>
        <row r="3799">
          <cell r="A3799" t="str">
            <v>91100458</v>
          </cell>
          <cell r="B3799" t="str">
            <v>Labyrinthe palier élévateur a bande </v>
          </cell>
          <cell r="C3799">
            <v>2</v>
          </cell>
          <cell r="D3799" t="str">
            <v>L</v>
          </cell>
        </row>
        <row r="3800">
          <cell r="A3800" t="str">
            <v>23170003</v>
          </cell>
          <cell r="B3800" t="str">
            <v>FLEXIBLE ACCORDIEN DIM 150mm</v>
          </cell>
          <cell r="C3800">
            <v>1</v>
          </cell>
          <cell r="D3800" t="str">
            <v>L</v>
          </cell>
        </row>
        <row r="3801">
          <cell r="A3801" t="str">
            <v>45400018</v>
          </cell>
          <cell r="B3801" t="str">
            <v>ACIDEÉTHYLÈNEDIAMINETÉTRACÉTIQC10H16N2O8</v>
          </cell>
          <cell r="C3801">
            <v>0</v>
          </cell>
          <cell r="D3801" t="str">
            <v>L</v>
          </cell>
        </row>
        <row r="3802">
          <cell r="A3802" t="str">
            <v>65050257</v>
          </cell>
          <cell r="B3802" t="str">
            <v>RLT CUC 206</v>
          </cell>
          <cell r="C3802">
            <v>1</v>
          </cell>
          <cell r="D3802" t="str">
            <v>L</v>
          </cell>
        </row>
        <row r="3803">
          <cell r="A3803" t="str">
            <v>77020019</v>
          </cell>
          <cell r="B3803" t="str">
            <v>MANCHE FILTRE 165x3375 Nomex NXV 560</v>
          </cell>
          <cell r="C3803">
            <v>3</v>
          </cell>
          <cell r="D3803" t="str">
            <v>M</v>
          </cell>
        </row>
        <row r="3804">
          <cell r="A3804" t="str">
            <v>65050016</v>
          </cell>
          <cell r="B3804" t="str">
            <v>RLT a billes 2211 EK TN9</v>
          </cell>
          <cell r="C3804">
            <v>0</v>
          </cell>
          <cell r="D3804" t="str">
            <v>L</v>
          </cell>
        </row>
        <row r="3805">
          <cell r="A3805" t="str">
            <v>65040031</v>
          </cell>
          <cell r="B3805" t="str">
            <v>RLT a rotule 22208 CC/W33</v>
          </cell>
          <cell r="C3805">
            <v>1</v>
          </cell>
          <cell r="D3805" t="str">
            <v>L</v>
          </cell>
        </row>
        <row r="3806">
          <cell r="A3806" t="str">
            <v>42010056</v>
          </cell>
          <cell r="B3806" t="str">
            <v>2-Pince circlips FACOM 177A.32</v>
          </cell>
          <cell r="C3806">
            <v>0</v>
          </cell>
          <cell r="D3806" t="str">
            <v>L</v>
          </cell>
        </row>
        <row r="3807">
          <cell r="A3807" t="str">
            <v>65210091</v>
          </cell>
          <cell r="B3807" t="str">
            <v>roulement a rotule sur bille 2210 k</v>
          </cell>
          <cell r="C3807">
            <v>0</v>
          </cell>
          <cell r="D3807" t="str">
            <v>L</v>
          </cell>
        </row>
        <row r="3808">
          <cell r="A3808" t="str">
            <v>01040002</v>
          </cell>
          <cell r="B3808" t="str">
            <v>CEM II/A-L 32,5 N  sac / palette</v>
          </cell>
          <cell r="C3808">
            <v>0</v>
          </cell>
          <cell r="D3808" t="str">
            <v>L</v>
          </cell>
        </row>
        <row r="3809">
          <cell r="A3809" t="str">
            <v>89010063</v>
          </cell>
          <cell r="B3809" t="str">
            <v>FLEXIBLE N28 X 800</v>
          </cell>
          <cell r="C3809">
            <v>0</v>
          </cell>
          <cell r="D3809" t="str">
            <v>L</v>
          </cell>
        </row>
        <row r="3810">
          <cell r="A3810" t="str">
            <v>71240009</v>
          </cell>
          <cell r="B3810" t="str">
            <v>Rouleau station inversé bande 800</v>
          </cell>
          <cell r="C3810">
            <v>4</v>
          </cell>
          <cell r="D3810" t="str">
            <v>M</v>
          </cell>
        </row>
        <row r="3811">
          <cell r="A3811" t="str">
            <v>45330013</v>
          </cell>
          <cell r="B3811" t="str">
            <v>Résistance bain marie 2000 W</v>
          </cell>
          <cell r="C3811">
            <v>0</v>
          </cell>
          <cell r="D3811" t="str">
            <v>L</v>
          </cell>
        </row>
        <row r="3812">
          <cell r="A3812" t="str">
            <v>71230006</v>
          </cell>
          <cell r="B3812" t="str">
            <v>ROULEAU RET.BANDE LARG. 650 (380/89/133)</v>
          </cell>
          <cell r="C3812">
            <v>3</v>
          </cell>
          <cell r="D3812" t="str">
            <v>M</v>
          </cell>
        </row>
        <row r="3813">
          <cell r="A3813" t="str">
            <v>59150002</v>
          </cell>
          <cell r="B3813" t="str">
            <v>CONTACTEUR AUX 125V CC LPL -REF-CAD50GD</v>
          </cell>
          <cell r="C3813">
            <v>1</v>
          </cell>
          <cell r="D3813" t="str">
            <v>L</v>
          </cell>
        </row>
        <row r="3814">
          <cell r="A3814" t="str">
            <v>45400098</v>
          </cell>
          <cell r="B3814" t="str">
            <v>VERT DE BROMOCRÉSOL 0.04%SOLU  L'ÉTANOL</v>
          </cell>
          <cell r="C3814">
            <v>0</v>
          </cell>
          <cell r="D3814" t="str">
            <v>L</v>
          </cell>
        </row>
        <row r="3815">
          <cell r="A3815" t="str">
            <v>65050018</v>
          </cell>
          <cell r="B3815" t="str">
            <v>RLT a billes 2309 K</v>
          </cell>
          <cell r="C3815">
            <v>0</v>
          </cell>
          <cell r="D3815" t="str">
            <v>L</v>
          </cell>
        </row>
        <row r="3816">
          <cell r="A3816" t="str">
            <v>91130029</v>
          </cell>
          <cell r="B3816" t="str">
            <v>GROUPE BLOCAGE 897153D</v>
          </cell>
          <cell r="C3816">
            <v>0</v>
          </cell>
          <cell r="D3816" t="str">
            <v>L</v>
          </cell>
        </row>
        <row r="3817">
          <cell r="A3817" t="str">
            <v>71240158</v>
          </cell>
          <cell r="B3817" t="str">
            <v>Roul anticolmattant Ø108/63x1150x1182</v>
          </cell>
          <cell r="C3817">
            <v>0</v>
          </cell>
          <cell r="D3817" t="str">
            <v>L</v>
          </cell>
        </row>
        <row r="3818">
          <cell r="A3818" t="str">
            <v>01030002</v>
          </cell>
          <cell r="B3818" t="str">
            <v>CEM II/A-L 32,5 N Sac 50kg</v>
          </cell>
          <cell r="C3818">
            <v>0</v>
          </cell>
          <cell r="D3818" t="str">
            <v>L</v>
          </cell>
        </row>
        <row r="3819">
          <cell r="A3819" t="str">
            <v>53550004</v>
          </cell>
          <cell r="B3819" t="str">
            <v>BOBINE DE FERMETURE</v>
          </cell>
          <cell r="C3819">
            <v>0</v>
          </cell>
          <cell r="D3819" t="str">
            <v>L</v>
          </cell>
        </row>
        <row r="3820">
          <cell r="A3820" t="str">
            <v>71270008</v>
          </cell>
          <cell r="B3820" t="str">
            <v>Bavette  EP5mm 65 SCHORES</v>
          </cell>
          <cell r="C3820">
            <v>4</v>
          </cell>
          <cell r="D3820" t="str">
            <v>M</v>
          </cell>
        </row>
        <row r="3821">
          <cell r="A3821" t="str">
            <v>79210036</v>
          </cell>
          <cell r="B3821" t="str">
            <v>FEUILLE EN JAUNE 1400*10m DUR38-42 EP3mm</v>
          </cell>
          <cell r="C3821">
            <v>2</v>
          </cell>
          <cell r="D3821" t="str">
            <v>L</v>
          </cell>
        </row>
        <row r="3822">
          <cell r="A3822" t="str">
            <v>81020003</v>
          </cell>
          <cell r="B3822" t="str">
            <v>VENTILLATEUR  POMPE BECKER U4.100SA/K</v>
          </cell>
          <cell r="C3822">
            <v>0</v>
          </cell>
          <cell r="D3822" t="str">
            <v>L</v>
          </cell>
        </row>
        <row r="3823">
          <cell r="A3823" t="str">
            <v>02030002</v>
          </cell>
          <cell r="B3823" t="str">
            <v>CEMII 32.5 SAC</v>
          </cell>
          <cell r="C3823">
            <v>12</v>
          </cell>
          <cell r="D3823" t="str">
            <v>H</v>
          </cell>
        </row>
        <row r="3824">
          <cell r="A3824" t="str">
            <v>71170074</v>
          </cell>
          <cell r="B3824" t="str">
            <v>Axe renvoie tambour bande aplatissement</v>
          </cell>
          <cell r="C3824">
            <v>0</v>
          </cell>
          <cell r="D3824" t="str">
            <v>L</v>
          </cell>
        </row>
        <row r="3825">
          <cell r="A3825" t="str">
            <v>55070023</v>
          </cell>
          <cell r="B3825" t="str">
            <v>MOT-RED 0,18KW/1320-10tr/R57DR63M4</v>
          </cell>
          <cell r="C3825">
            <v>0</v>
          </cell>
          <cell r="D3825" t="str">
            <v>L</v>
          </cell>
        </row>
        <row r="3826">
          <cell r="A3826" t="str">
            <v>59420026</v>
          </cell>
          <cell r="B3826" t="str">
            <v>Bobine LX1FF380</v>
          </cell>
          <cell r="C3826">
            <v>0</v>
          </cell>
          <cell r="D3826" t="str">
            <v>L</v>
          </cell>
        </row>
        <row r="3827">
          <cell r="A3827" t="str">
            <v>98010039</v>
          </cell>
          <cell r="B3827" t="str">
            <v>Toners canon FAX L1/I-Sensys MF4150/</v>
          </cell>
          <cell r="C3827">
            <v>0</v>
          </cell>
          <cell r="D3827" t="str">
            <v>L</v>
          </cell>
        </row>
        <row r="3828">
          <cell r="A3828" t="str">
            <v>01010003</v>
          </cell>
          <cell r="B3828" t="str">
            <v>CEM I 42.5 SR-3 Vrac</v>
          </cell>
          <cell r="C3828">
            <v>12</v>
          </cell>
          <cell r="D3828" t="str">
            <v>H</v>
          </cell>
        </row>
        <row r="3829">
          <cell r="A3829" t="str">
            <v>67370077</v>
          </cell>
          <cell r="B3829" t="str">
            <v>FLECTOR POUR ACCOUPLEMENT NORMEX 148-10</v>
          </cell>
          <cell r="C3829">
            <v>0</v>
          </cell>
          <cell r="D3829" t="str">
            <v>L</v>
          </cell>
        </row>
        <row r="3830">
          <cell r="A3830" t="str">
            <v>67370083</v>
          </cell>
          <cell r="B3830" t="str">
            <v>FLECTOR POUR ACCOUPLEMENT NORMEX97-10</v>
          </cell>
          <cell r="C3830">
            <v>0</v>
          </cell>
          <cell r="D3830" t="str">
            <v>L</v>
          </cell>
        </row>
        <row r="3831">
          <cell r="A3831" t="str">
            <v>67370084</v>
          </cell>
          <cell r="B3831" t="str">
            <v>JEU JOINT P/accouplement NOMEX168-10  E</v>
          </cell>
          <cell r="C3831">
            <v>0</v>
          </cell>
          <cell r="D3831" t="str">
            <v>L</v>
          </cell>
        </row>
        <row r="3832">
          <cell r="A3832" t="str">
            <v>67370085</v>
          </cell>
          <cell r="B3832" t="str">
            <v>JEU JOINT P/accouplement NORMEX168PB82</v>
          </cell>
          <cell r="C3832">
            <v>0</v>
          </cell>
          <cell r="D3832" t="str">
            <v>L</v>
          </cell>
        </row>
        <row r="3833">
          <cell r="A3833" t="str">
            <v>67430002</v>
          </cell>
          <cell r="B3833" t="str">
            <v>Bouchon fusible</v>
          </cell>
          <cell r="C3833">
            <v>0</v>
          </cell>
          <cell r="D3833" t="str">
            <v>L</v>
          </cell>
        </row>
        <row r="3834">
          <cell r="A3834" t="str">
            <v>43200010</v>
          </cell>
          <cell r="B3834" t="str">
            <v>ELECTRODE DE RECHARGEMENT E2UM60 D4</v>
          </cell>
          <cell r="C3834">
            <v>0</v>
          </cell>
          <cell r="D3834" t="str">
            <v>L</v>
          </cell>
        </row>
        <row r="3835">
          <cell r="A3835" t="str">
            <v>91300013</v>
          </cell>
          <cell r="B3835" t="str">
            <v>AXE ARBRE SAS ROTATIVE DESSUS ENSACHEUSE</v>
          </cell>
          <cell r="C3835">
            <v>0</v>
          </cell>
          <cell r="D3835" t="str">
            <v>L</v>
          </cell>
        </row>
        <row r="3836">
          <cell r="A3836" t="str">
            <v>53230225</v>
          </cell>
          <cell r="B3836" t="str">
            <v>DISJONCTEUR 63A SIMPLE 4 POLES</v>
          </cell>
          <cell r="C3836">
            <v>5</v>
          </cell>
          <cell r="D3836" t="str">
            <v>M</v>
          </cell>
        </row>
        <row r="3837">
          <cell r="A3837" t="str">
            <v>91500035</v>
          </cell>
          <cell r="B3837" t="str">
            <v>FLEXIBLE RET/PALETTE /DN13 LG900</v>
          </cell>
          <cell r="C3837">
            <v>0</v>
          </cell>
          <cell r="D3837" t="str">
            <v>L</v>
          </cell>
        </row>
        <row r="3838">
          <cell r="A3838" t="str">
            <v>14010004</v>
          </cell>
          <cell r="B3838" t="str">
            <v>DECOUPE ISOLANTE POS VcimentC/AA-503494</v>
          </cell>
          <cell r="C3838">
            <v>0</v>
          </cell>
          <cell r="D3838" t="str">
            <v>L</v>
          </cell>
        </row>
        <row r="3839">
          <cell r="A3839" t="str">
            <v>14010005</v>
          </cell>
          <cell r="B3839" t="str">
            <v>DECOUPE ISOLANTE POS WcimentC/AA-503494</v>
          </cell>
          <cell r="C3839">
            <v>0</v>
          </cell>
          <cell r="D3839" t="str">
            <v>L</v>
          </cell>
        </row>
        <row r="3840">
          <cell r="A3840" t="str">
            <v>14010006</v>
          </cell>
          <cell r="B3840" t="str">
            <v>DECOUPE ISOLANTE POS XcimentC/AA-503494</v>
          </cell>
          <cell r="C3840">
            <v>0</v>
          </cell>
          <cell r="D3840" t="str">
            <v>L</v>
          </cell>
        </row>
        <row r="3841">
          <cell r="A3841" t="str">
            <v>45800051</v>
          </cell>
          <cell r="B3841" t="str">
            <v>COURROIE DENTÉE POUR ENTRÉE  16T5/525</v>
          </cell>
          <cell r="C3841">
            <v>0</v>
          </cell>
          <cell r="D3841" t="str">
            <v>L</v>
          </cell>
        </row>
        <row r="3842">
          <cell r="A3842" t="str">
            <v>78600012</v>
          </cell>
          <cell r="B3842" t="str">
            <v>membrane MBM 43-18 CFW3 pour purgeur</v>
          </cell>
          <cell r="C3842">
            <v>0</v>
          </cell>
          <cell r="D3842" t="str">
            <v>L</v>
          </cell>
        </row>
        <row r="3843">
          <cell r="A3843" t="str">
            <v>53200220</v>
          </cell>
          <cell r="B3843" t="str">
            <v>fusibles 170M1565D 63 A 690 A</v>
          </cell>
          <cell r="C3843">
            <v>0</v>
          </cell>
          <cell r="D3843" t="str">
            <v>L</v>
          </cell>
        </row>
        <row r="3844">
          <cell r="A3844" t="str">
            <v>53200222</v>
          </cell>
          <cell r="B3844" t="str">
            <v>fusibles 170M1563D 40 A 690 A</v>
          </cell>
          <cell r="C3844">
            <v>0</v>
          </cell>
          <cell r="D3844" t="str">
            <v>L</v>
          </cell>
        </row>
        <row r="3845">
          <cell r="A3845" t="str">
            <v>53200225</v>
          </cell>
          <cell r="B3845" t="str">
            <v>Fusibles 170M1564D 50 A 690 VAC</v>
          </cell>
          <cell r="C3845">
            <v>0</v>
          </cell>
          <cell r="D3845" t="str">
            <v>L</v>
          </cell>
        </row>
        <row r="3846">
          <cell r="A3846" t="str">
            <v>59600170</v>
          </cell>
          <cell r="B3846" t="str">
            <v>Distributeur FR-4-1/2</v>
          </cell>
          <cell r="C3846">
            <v>0</v>
          </cell>
          <cell r="D3846" t="str">
            <v>L</v>
          </cell>
        </row>
        <row r="3847">
          <cell r="A3847" t="str">
            <v>87220040</v>
          </cell>
          <cell r="B3847" t="str">
            <v>FLEXIBLE DN25 DE GALET REP10.3.3</v>
          </cell>
          <cell r="C3847">
            <v>0</v>
          </cell>
          <cell r="D3847" t="str">
            <v>L</v>
          </cell>
        </row>
        <row r="3848">
          <cell r="A3848" t="str">
            <v>65010071</v>
          </cell>
          <cell r="B3848" t="str">
            <v>roulement 33212</v>
          </cell>
          <cell r="C3848">
            <v>0</v>
          </cell>
          <cell r="D3848" t="str">
            <v>L</v>
          </cell>
        </row>
        <row r="3849">
          <cell r="A3849" t="str">
            <v>23320118</v>
          </cell>
          <cell r="B3849" t="str">
            <v>Raccord hydraulique tube Ø42 mm</v>
          </cell>
          <cell r="C3849">
            <v>0</v>
          </cell>
          <cell r="D3849" t="str">
            <v>L</v>
          </cell>
        </row>
        <row r="3850">
          <cell r="A3850" t="str">
            <v>90250116</v>
          </cell>
          <cell r="B3850" t="str">
            <v>Rondelle superieur rep 1666</v>
          </cell>
          <cell r="C3850">
            <v>0</v>
          </cell>
          <cell r="D3850" t="str">
            <v>L</v>
          </cell>
        </row>
        <row r="3851">
          <cell r="A3851" t="str">
            <v>53230204</v>
          </cell>
          <cell r="B3851" t="str">
            <v>"DISJONCTEUR G/090721*E05*</v>
          </cell>
          <cell r="C3851">
            <v>0</v>
          </cell>
          <cell r="D3851" t="str">
            <v>L</v>
          </cell>
        </row>
        <row r="3852">
          <cell r="A3852" t="str">
            <v>01040013</v>
          </cell>
          <cell r="B3852" t="str">
            <v>CEM II/B-L 32,5 N  sac / palette</v>
          </cell>
          <cell r="C3852">
            <v>0</v>
          </cell>
          <cell r="D3852" t="str">
            <v>L</v>
          </cell>
        </row>
        <row r="3853">
          <cell r="A3853" t="str">
            <v>45800187</v>
          </cell>
          <cell r="B3853" t="str">
            <v>Disque 1 pour station de remplissage man</v>
          </cell>
          <cell r="C3853">
            <v>2</v>
          </cell>
          <cell r="D3853" t="str">
            <v>L</v>
          </cell>
        </row>
        <row r="3854">
          <cell r="A3854" t="str">
            <v>45800208</v>
          </cell>
          <cell r="B3854" t="str">
            <v>Clapet anti-retour</v>
          </cell>
          <cell r="C3854">
            <v>2</v>
          </cell>
          <cell r="D3854" t="str">
            <v>L</v>
          </cell>
        </row>
        <row r="3855">
          <cell r="A3855" t="str">
            <v>65200211</v>
          </cell>
          <cell r="B3855" t="str">
            <v>PALIER PCJ-40</v>
          </cell>
          <cell r="C3855">
            <v>0</v>
          </cell>
          <cell r="D3855" t="str">
            <v>L</v>
          </cell>
        </row>
        <row r="3856">
          <cell r="A3856" t="str">
            <v>01010008</v>
          </cell>
          <cell r="B3856" t="str">
            <v>CEM I 42.5 N vrac EU</v>
          </cell>
          <cell r="C3856">
            <v>0</v>
          </cell>
          <cell r="D3856" t="str">
            <v>L</v>
          </cell>
        </row>
        <row r="3857">
          <cell r="A3857" t="str">
            <v>70010044</v>
          </cell>
          <cell r="B3857" t="str">
            <v>Garniture 125 code=20975551</v>
          </cell>
          <cell r="C3857">
            <v>0</v>
          </cell>
          <cell r="D3857" t="str">
            <v>L</v>
          </cell>
        </row>
        <row r="3858">
          <cell r="A3858" t="str">
            <v>42010037</v>
          </cell>
          <cell r="B3858" t="str">
            <v>cisaille coupe tout facom</v>
          </cell>
          <cell r="C3858">
            <v>0</v>
          </cell>
          <cell r="D3858" t="str">
            <v>L</v>
          </cell>
        </row>
        <row r="3859">
          <cell r="A3859" t="str">
            <v>66220025</v>
          </cell>
          <cell r="B3859" t="str">
            <v>Poulie 3SPZ-185</v>
          </cell>
          <cell r="C3859">
            <v>0</v>
          </cell>
          <cell r="D3859" t="str">
            <v>L</v>
          </cell>
        </row>
        <row r="3860">
          <cell r="A3860" t="str">
            <v>87310041</v>
          </cell>
          <cell r="B3860" t="str">
            <v>Vacuum breaker seal. Refer: 00000124</v>
          </cell>
          <cell r="C3860">
            <v>0</v>
          </cell>
          <cell r="D3860" t="str">
            <v>L</v>
          </cell>
        </row>
        <row r="3861">
          <cell r="A3861" t="str">
            <v>91130030</v>
          </cell>
          <cell r="B3861" t="str">
            <v>GROUPE FILTRE CODE VENTO.897369Z</v>
          </cell>
          <cell r="C3861">
            <v>0</v>
          </cell>
          <cell r="D3861" t="str">
            <v>L</v>
          </cell>
        </row>
        <row r="3862">
          <cell r="A3862" t="str">
            <v>23440122</v>
          </cell>
          <cell r="B3862" t="str">
            <v>MANOMETER 0 a 400 mBar,vertical 1/2</v>
          </cell>
          <cell r="C3862">
            <v>0</v>
          </cell>
          <cell r="D3862" t="str">
            <v>L</v>
          </cell>
        </row>
        <row r="3863">
          <cell r="A3863" t="str">
            <v>01030015</v>
          </cell>
          <cell r="B3863" t="str">
            <v>CEM II/B-L 32,5 N Sac 50kg</v>
          </cell>
          <cell r="C3863">
            <v>0</v>
          </cell>
          <cell r="D3863" t="str">
            <v>L</v>
          </cell>
        </row>
        <row r="3864">
          <cell r="A3864" t="str">
            <v>71240008</v>
          </cell>
          <cell r="B3864" t="str">
            <v>Rouleaux lisse INOXØ133x315 A2 axe Ø25</v>
          </cell>
          <cell r="C3864">
            <v>0</v>
          </cell>
          <cell r="D3864" t="str">
            <v>L</v>
          </cell>
        </row>
        <row r="3865">
          <cell r="A3865" t="str">
            <v>59050023</v>
          </cell>
          <cell r="B3865" t="str">
            <v>Capteur échantillonneur IB040BM60VB3</v>
          </cell>
          <cell r="C3865">
            <v>0</v>
          </cell>
          <cell r="D3865" t="str">
            <v>L</v>
          </cell>
        </row>
        <row r="3866">
          <cell r="A3866" t="str">
            <v>42010176</v>
          </cell>
          <cell r="B3866" t="str">
            <v>Pince circlips INT  C FA 199A.23 Facom</v>
          </cell>
          <cell r="C3866">
            <v>0</v>
          </cell>
          <cell r="D3866" t="str">
            <v>L</v>
          </cell>
        </row>
        <row r="3867">
          <cell r="A3867" t="str">
            <v>02030022</v>
          </cell>
          <cell r="B3867" t="str">
            <v>CEM II B-L 32.5 SAC</v>
          </cell>
          <cell r="C3867">
            <v>0</v>
          </cell>
          <cell r="D3867" t="str">
            <v>L</v>
          </cell>
        </row>
        <row r="3868">
          <cell r="A3868" t="str">
            <v>81150003</v>
          </cell>
          <cell r="B3868" t="str">
            <v>JOINTS D'ÉTANCHÉITÉ POMPE À PISTON S/5</v>
          </cell>
          <cell r="C3868">
            <v>0</v>
          </cell>
          <cell r="D3868" t="str">
            <v>L</v>
          </cell>
        </row>
        <row r="3869">
          <cell r="A3869" t="str">
            <v>77050165</v>
          </cell>
          <cell r="B3869" t="str">
            <v>RACCORD 1-1/2</v>
          </cell>
          <cell r="C3869">
            <v>0</v>
          </cell>
          <cell r="D3869" t="str">
            <v>L</v>
          </cell>
        </row>
        <row r="3870">
          <cell r="A3870" t="str">
            <v>89010003</v>
          </cell>
          <cell r="B3870" t="str">
            <v>TUYAU FLEXIBLE 20S X 800/250B</v>
          </cell>
          <cell r="C3870">
            <v>0</v>
          </cell>
          <cell r="D3870" t="str">
            <v>L</v>
          </cell>
        </row>
        <row r="3871">
          <cell r="A3871" t="str">
            <v>89010004</v>
          </cell>
          <cell r="B3871" t="str">
            <v>TUYAU FLEXIBLE 25 X 1000/215B</v>
          </cell>
          <cell r="C3871">
            <v>0</v>
          </cell>
          <cell r="D3871" t="str">
            <v>L</v>
          </cell>
        </row>
        <row r="3872">
          <cell r="A3872" t="str">
            <v>89010125</v>
          </cell>
          <cell r="B3872" t="str">
            <v>TUYAU FLEXIBLE 12 X 630/315B</v>
          </cell>
          <cell r="C3872">
            <v>0</v>
          </cell>
          <cell r="D3872" t="str">
            <v>L</v>
          </cell>
        </row>
        <row r="3873">
          <cell r="A3873" t="str">
            <v>89010126</v>
          </cell>
          <cell r="B3873" t="str">
            <v>TUYAU FLEXIBLE 20S X 800/350B</v>
          </cell>
          <cell r="C3873">
            <v>0</v>
          </cell>
          <cell r="D3873" t="str">
            <v>L</v>
          </cell>
        </row>
        <row r="3874">
          <cell r="A3874" t="str">
            <v>89010127</v>
          </cell>
          <cell r="B3874" t="str">
            <v>TUYAU FLEXIBLE 22 X 660 R/C</v>
          </cell>
          <cell r="C3874">
            <v>0</v>
          </cell>
          <cell r="D3874" t="str">
            <v>L</v>
          </cell>
        </row>
        <row r="3875">
          <cell r="A3875" t="str">
            <v>89010130</v>
          </cell>
          <cell r="B3875" t="str">
            <v>TUYAU FLEXIBLE N22X800 AB23-10/160-22LX</v>
          </cell>
          <cell r="C3875">
            <v>0</v>
          </cell>
          <cell r="D3875" t="str">
            <v>L</v>
          </cell>
        </row>
        <row r="3876">
          <cell r="A3876" t="str">
            <v>37260004</v>
          </cell>
          <cell r="B3876" t="str">
            <v>G_ind 81/Kluber Kluberplex 41-132</v>
          </cell>
          <cell r="C3876">
            <v>5</v>
          </cell>
          <cell r="D3876" t="str">
            <v>M</v>
          </cell>
        </row>
        <row r="3877">
          <cell r="A3877" t="str">
            <v>01010001</v>
          </cell>
          <cell r="B3877" t="str">
            <v>CEM I 42,5 N Vrac</v>
          </cell>
          <cell r="C3877">
            <v>12</v>
          </cell>
          <cell r="D3877" t="str">
            <v>H</v>
          </cell>
        </row>
        <row r="3878">
          <cell r="A3878" t="str">
            <v>66220022</v>
          </cell>
          <cell r="B3878" t="str">
            <v>POULIE SPB190-4</v>
          </cell>
          <cell r="C3878">
            <v>0</v>
          </cell>
          <cell r="D3878" t="str">
            <v>L</v>
          </cell>
        </row>
        <row r="3879">
          <cell r="A3879" t="str">
            <v>53250178</v>
          </cell>
          <cell r="B3879" t="str">
            <v>interrupteur schmersal :Z3K235 FIN COURS</v>
          </cell>
          <cell r="C3879">
            <v>1</v>
          </cell>
          <cell r="D3879" t="str">
            <v>L</v>
          </cell>
        </row>
        <row r="3880">
          <cell r="A3880" t="str">
            <v>53550018</v>
          </cell>
          <cell r="B3880" t="str">
            <v>BLOC DE 12 CONTACT AUX</v>
          </cell>
          <cell r="C3880">
            <v>0</v>
          </cell>
          <cell r="D3880" t="str">
            <v>L</v>
          </cell>
        </row>
        <row r="3881">
          <cell r="A3881" t="str">
            <v>53550029</v>
          </cell>
          <cell r="B3881" t="str">
            <v>resistance 2200w à barillet pour chauffe</v>
          </cell>
          <cell r="C3881">
            <v>0</v>
          </cell>
          <cell r="D3881" t="str">
            <v>L</v>
          </cell>
        </row>
        <row r="3882">
          <cell r="A3882" t="str">
            <v>53230222</v>
          </cell>
          <cell r="B3882" t="str">
            <v>DISJONCTEUR BIPOLAIRE C20+BLOC VIGI SCHN</v>
          </cell>
          <cell r="C3882">
            <v>1</v>
          </cell>
          <cell r="D3882" t="str">
            <v>L</v>
          </cell>
        </row>
        <row r="3883">
          <cell r="A3883" t="str">
            <v>75020026</v>
          </cell>
          <cell r="B3883" t="str">
            <v>FUSIBLES  3000  613-313</v>
          </cell>
          <cell r="C3883">
            <v>0</v>
          </cell>
          <cell r="D3883" t="str">
            <v>L</v>
          </cell>
        </row>
        <row r="3884">
          <cell r="A3884" t="str">
            <v>70010004</v>
          </cell>
          <cell r="B3884" t="str">
            <v>EQUERRE DE FIXATION DES GODETS</v>
          </cell>
          <cell r="C3884">
            <v>0</v>
          </cell>
          <cell r="D3884" t="str">
            <v>L</v>
          </cell>
        </row>
        <row r="3885">
          <cell r="A3885" t="str">
            <v>71240153</v>
          </cell>
          <cell r="B3885" t="str">
            <v>Rouleau pour bande Larg. 800</v>
          </cell>
          <cell r="C3885">
            <v>0</v>
          </cell>
          <cell r="D3885" t="str">
            <v>L</v>
          </cell>
        </row>
        <row r="3886">
          <cell r="A3886" t="str">
            <v>89010016</v>
          </cell>
          <cell r="B3886" t="str">
            <v>BOULON POUR ELEMENT TRANSPORT R1.4</v>
          </cell>
          <cell r="C3886">
            <v>2</v>
          </cell>
          <cell r="D3886" t="str">
            <v>L</v>
          </cell>
        </row>
        <row r="3887">
          <cell r="A3887" t="str">
            <v>91100001</v>
          </cell>
          <cell r="B3887" t="str">
            <v>SELLE GAUCHE</v>
          </cell>
          <cell r="C3887">
            <v>3</v>
          </cell>
          <cell r="D3887" t="str">
            <v>M</v>
          </cell>
        </row>
        <row r="3888">
          <cell r="A3888" t="str">
            <v>83300019</v>
          </cell>
          <cell r="B3888" t="str">
            <v>FILTRE HUILE COMP SXC6 REF 6.3461.0</v>
          </cell>
          <cell r="C3888">
            <v>1</v>
          </cell>
          <cell r="D3888" t="str">
            <v>L</v>
          </cell>
        </row>
        <row r="3889">
          <cell r="A3889" t="str">
            <v>45400010</v>
          </cell>
          <cell r="B3889" t="str">
            <v>ACIDE L (+) - TARTRIQUE NORMAPUR</v>
          </cell>
          <cell r="C3889">
            <v>0</v>
          </cell>
          <cell r="D3889" t="str">
            <v>L</v>
          </cell>
        </row>
        <row r="3890">
          <cell r="A3890" t="str">
            <v>91300011</v>
          </cell>
          <cell r="B3890" t="str">
            <v>PIVOT 741393D REP 48</v>
          </cell>
          <cell r="C3890">
            <v>1</v>
          </cell>
          <cell r="D3890" t="str">
            <v>L</v>
          </cell>
        </row>
        <row r="3891">
          <cell r="A3891" t="str">
            <v>78610105</v>
          </cell>
          <cell r="B3891" t="str">
            <v>JOINT SPHERIQUE  SIKB16F</v>
          </cell>
          <cell r="C3891">
            <v>1</v>
          </cell>
          <cell r="D3891" t="str">
            <v>L</v>
          </cell>
        </row>
        <row r="3892">
          <cell r="A3892" t="str">
            <v>71240154</v>
          </cell>
          <cell r="B3892" t="str">
            <v>Rouleau pour bande Larg. 1000</v>
          </cell>
          <cell r="C3892">
            <v>1</v>
          </cell>
          <cell r="D3892" t="str">
            <v>L</v>
          </cell>
        </row>
        <row r="3893">
          <cell r="A3893" t="str">
            <v>20300014</v>
          </cell>
          <cell r="B3893" t="str">
            <v>FER PLAT 100*5 LONG 6M</v>
          </cell>
          <cell r="C3893">
            <v>4</v>
          </cell>
          <cell r="D3893" t="str">
            <v>M</v>
          </cell>
        </row>
        <row r="3894">
          <cell r="A3894" t="str">
            <v>78610130</v>
          </cell>
          <cell r="B3894" t="str">
            <v>SUPPORT POUR VERIN (VERIN DOUBLE)</v>
          </cell>
          <cell r="C3894">
            <v>2</v>
          </cell>
          <cell r="D3894" t="str">
            <v>L</v>
          </cell>
        </row>
        <row r="3895">
          <cell r="A3895" t="str">
            <v>91100431</v>
          </cell>
          <cell r="B3895" t="str">
            <v>JOINT-730049D +570620Z</v>
          </cell>
          <cell r="C3895">
            <v>1</v>
          </cell>
          <cell r="D3895" t="str">
            <v>L</v>
          </cell>
        </row>
        <row r="3896">
          <cell r="A3896" t="str">
            <v>53130049</v>
          </cell>
          <cell r="B3896" t="str">
            <v>CONTACTEUR LC1-D25 P7 220V</v>
          </cell>
          <cell r="C3896">
            <v>2</v>
          </cell>
          <cell r="D3896" t="str">
            <v>L</v>
          </cell>
        </row>
        <row r="3897">
          <cell r="A3897" t="str">
            <v>53230209</v>
          </cell>
          <cell r="B3897" t="str">
            <v>Disjoncteur 3RV1021-OJA15 0,7....1 A</v>
          </cell>
          <cell r="C3897">
            <v>0</v>
          </cell>
          <cell r="D3897" t="str">
            <v>L</v>
          </cell>
        </row>
        <row r="3898">
          <cell r="A3898" t="str">
            <v>65040152</v>
          </cell>
          <cell r="B3898" t="str">
            <v>roulement 6216 2Z</v>
          </cell>
          <cell r="C3898">
            <v>1</v>
          </cell>
          <cell r="D3898" t="str">
            <v>L</v>
          </cell>
        </row>
        <row r="3899">
          <cell r="A3899" t="str">
            <v>67370104</v>
          </cell>
          <cell r="B3899" t="str">
            <v>Accouplement Rotex S24</v>
          </cell>
          <cell r="C3899">
            <v>0</v>
          </cell>
          <cell r="D3899" t="str">
            <v>L</v>
          </cell>
        </row>
        <row r="3900">
          <cell r="A3900" t="str">
            <v>70080006</v>
          </cell>
          <cell r="B3900" t="str">
            <v>Auget simple 800/300/4AA=47,11M</v>
          </cell>
          <cell r="C3900">
            <v>0</v>
          </cell>
          <cell r="D3900" t="str">
            <v>L</v>
          </cell>
        </row>
        <row r="3901">
          <cell r="A3901" t="str">
            <v>67370088</v>
          </cell>
          <cell r="B3901" t="str">
            <v>accouplement AKG 7</v>
          </cell>
          <cell r="C3901">
            <v>0</v>
          </cell>
          <cell r="D3901" t="str">
            <v>L</v>
          </cell>
        </row>
        <row r="3902">
          <cell r="A3902" t="str">
            <v>59050016</v>
          </cell>
          <cell r="B3902" t="str">
            <v>DETECTEUR MAGNETIQUE* REED-QDS-M8E</v>
          </cell>
          <cell r="C3902">
            <v>0</v>
          </cell>
          <cell r="D3902" t="str">
            <v>L</v>
          </cell>
        </row>
        <row r="3903">
          <cell r="A3903" t="str">
            <v>45800139</v>
          </cell>
          <cell r="B3903" t="str">
            <v>POUSSOIR REF 1122823.556069</v>
          </cell>
          <cell r="C3903">
            <v>0</v>
          </cell>
          <cell r="D3903" t="str">
            <v>L</v>
          </cell>
        </row>
        <row r="3904">
          <cell r="A3904" t="str">
            <v>71240010</v>
          </cell>
          <cell r="B3904" t="str">
            <v>ROULEAU Ø89/975X990X3.2 TAPIS SOUS RACLE</v>
          </cell>
          <cell r="C3904">
            <v>2</v>
          </cell>
          <cell r="D3904" t="str">
            <v>L</v>
          </cell>
        </row>
        <row r="3905">
          <cell r="A3905" t="str">
            <v>71240003</v>
          </cell>
          <cell r="B3905" t="str">
            <v>ROULEAU EN ACIER DiAM:64/1150X1158X1185</v>
          </cell>
          <cell r="C3905">
            <v>1</v>
          </cell>
          <cell r="D3905" t="str">
            <v>L</v>
          </cell>
        </row>
        <row r="3906">
          <cell r="A3906" t="str">
            <v>45800052</v>
          </cell>
          <cell r="B3906" t="str">
            <v>COURROIE DENTÉE TYPE HTD 168 3M 09</v>
          </cell>
          <cell r="C3906">
            <v>0</v>
          </cell>
          <cell r="D3906" t="str">
            <v>L</v>
          </cell>
        </row>
        <row r="3907">
          <cell r="A3907" t="str">
            <v>53230223</v>
          </cell>
          <cell r="B3907" t="str">
            <v>DISJONCTEUR 63A DIFFERENTIELLE 4 POLES</v>
          </cell>
          <cell r="C3907">
            <v>1</v>
          </cell>
          <cell r="D3907" t="str">
            <v>L</v>
          </cell>
        </row>
        <row r="3908">
          <cell r="A3908" t="str">
            <v>98010038</v>
          </cell>
          <cell r="B3908" t="str">
            <v>cartouche gray 72 C9374A  (G)</v>
          </cell>
          <cell r="C3908">
            <v>0</v>
          </cell>
          <cell r="D3908" t="str">
            <v>L</v>
          </cell>
        </row>
        <row r="3909">
          <cell r="A3909" t="str">
            <v>98010283</v>
          </cell>
          <cell r="B3909" t="str">
            <v>Cartouche/Bande de données HP LTO-6</v>
          </cell>
          <cell r="C3909">
            <v>0</v>
          </cell>
          <cell r="D3909" t="str">
            <v>L</v>
          </cell>
        </row>
        <row r="3910">
          <cell r="A3910" t="str">
            <v>45800165</v>
          </cell>
          <cell r="B3910" t="str">
            <v>TUBE  FILTRED: 77*5*22,5 PZ0113/W/0/060</v>
          </cell>
          <cell r="C3910">
            <v>0</v>
          </cell>
          <cell r="D3910" t="str">
            <v>L</v>
          </cell>
        </row>
        <row r="3911">
          <cell r="A3911" t="str">
            <v>71240146</v>
          </cell>
          <cell r="B3911" t="str">
            <v>Rouleau ret  bande 1 GO</v>
          </cell>
          <cell r="C3911">
            <v>0</v>
          </cell>
          <cell r="D3911" t="str">
            <v>L</v>
          </cell>
        </row>
        <row r="3912">
          <cell r="A3912" t="str">
            <v>91100033</v>
          </cell>
          <cell r="B3912" t="str">
            <v>GROUPE ATTAQUE CELLU.CHARGE 07848B24</v>
          </cell>
          <cell r="C3912">
            <v>0</v>
          </cell>
          <cell r="D3912" t="str">
            <v>L</v>
          </cell>
        </row>
        <row r="3913">
          <cell r="A3913" t="str">
            <v>53130174</v>
          </cell>
          <cell r="B3913" t="str">
            <v>contacteur Schneider LC1D25 bobine 24VA</v>
          </cell>
          <cell r="C3913">
            <v>2</v>
          </cell>
          <cell r="D3913" t="str">
            <v>L</v>
          </cell>
        </row>
        <row r="3914">
          <cell r="A3914" t="str">
            <v>53230156</v>
          </cell>
          <cell r="B3914" t="str">
            <v>Disjoncteur magné. Mr11Kw-ref-GV2 L22</v>
          </cell>
          <cell r="C3914">
            <v>0</v>
          </cell>
          <cell r="D3914" t="str">
            <v>L</v>
          </cell>
        </row>
        <row r="3915">
          <cell r="A3915" t="str">
            <v>98010043</v>
          </cell>
          <cell r="B3915" t="str">
            <v>TONER NOIR TN 216K</v>
          </cell>
          <cell r="C3915">
            <v>0</v>
          </cell>
          <cell r="D3915" t="str">
            <v>L</v>
          </cell>
        </row>
        <row r="3916">
          <cell r="A3916" t="str">
            <v>65050261</v>
          </cell>
          <cell r="B3916" t="str">
            <v>Joint tambour vanne douseuse taille 400</v>
          </cell>
          <cell r="C3916">
            <v>0</v>
          </cell>
          <cell r="D3916" t="str">
            <v>L</v>
          </cell>
        </row>
        <row r="3917">
          <cell r="A3917" t="str">
            <v>53230199</v>
          </cell>
          <cell r="B3917" t="str">
            <v>DISJONCTEUR G/080721*E05*</v>
          </cell>
          <cell r="C3917">
            <v>0</v>
          </cell>
          <cell r="D3917" t="str">
            <v>L</v>
          </cell>
        </row>
        <row r="3918">
          <cell r="A3918" t="str">
            <v>71240140</v>
          </cell>
          <cell r="B3918" t="str">
            <v>Rouleau ret 89x133x700 Axe 25mm MP 14mm</v>
          </cell>
          <cell r="C3918">
            <v>0</v>
          </cell>
          <cell r="D3918" t="str">
            <v>L</v>
          </cell>
        </row>
        <row r="3919">
          <cell r="A3919" t="str">
            <v>98010298</v>
          </cell>
          <cell r="B3919" t="str">
            <v>Disque dur SSD</v>
          </cell>
          <cell r="C3919">
            <v>0</v>
          </cell>
          <cell r="D3919" t="str">
            <v>L</v>
          </cell>
        </row>
        <row r="3920">
          <cell r="A3920" t="str">
            <v>60530021</v>
          </cell>
          <cell r="B3920" t="str">
            <v>FILTRE FIN DE SECURITE POUR GAZ E MESURE</v>
          </cell>
          <cell r="C3920">
            <v>1</v>
          </cell>
          <cell r="D3920" t="str">
            <v>L</v>
          </cell>
        </row>
        <row r="3921">
          <cell r="A3921" t="str">
            <v>71240014</v>
          </cell>
          <cell r="B3921" t="str">
            <v>Rouleaux de retour Ø89/133x700A2 axe Ø25</v>
          </cell>
          <cell r="C3921">
            <v>0</v>
          </cell>
          <cell r="D3921" t="str">
            <v>L</v>
          </cell>
        </row>
        <row r="3922">
          <cell r="A3922" t="str">
            <v>60530002</v>
          </cell>
          <cell r="B3922" t="str">
            <v>2/2 Way,Solenoid valve,Servo-control1/2</v>
          </cell>
          <cell r="C3922">
            <v>0</v>
          </cell>
          <cell r="D3922" t="str">
            <v>L</v>
          </cell>
        </row>
        <row r="3923">
          <cell r="A3923" t="str">
            <v>65200120</v>
          </cell>
          <cell r="B3923" t="str">
            <v>Palier INA CJT 10 complet (avec rouleme)</v>
          </cell>
          <cell r="C3923">
            <v>1</v>
          </cell>
          <cell r="D3923" t="str">
            <v>L</v>
          </cell>
        </row>
        <row r="3924">
          <cell r="A3924" t="str">
            <v>42010130</v>
          </cell>
          <cell r="B3924" t="str">
            <v>Clé à pipe 6*6 pans 24 mm 75.24</v>
          </cell>
          <cell r="C3924">
            <v>0</v>
          </cell>
          <cell r="D3924" t="str">
            <v>L</v>
          </cell>
        </row>
        <row r="3925">
          <cell r="A3925" t="str">
            <v>42010127</v>
          </cell>
          <cell r="B3925" t="str">
            <v>Jeu de tarauds DORMER M6*100 227.6*100T3</v>
          </cell>
          <cell r="C3925">
            <v>0</v>
          </cell>
          <cell r="D3925" t="str">
            <v>L</v>
          </cell>
        </row>
        <row r="3926">
          <cell r="A3926" t="str">
            <v>65200178</v>
          </cell>
          <cell r="B3926" t="str">
            <v>Palier fytf 507 skf</v>
          </cell>
          <cell r="C3926">
            <v>1</v>
          </cell>
          <cell r="D3926" t="str">
            <v>L</v>
          </cell>
        </row>
        <row r="3927">
          <cell r="A3927" t="str">
            <v>98020042</v>
          </cell>
          <cell r="B3927" t="str">
            <v>RECHARGE SAVON LIQUIDE</v>
          </cell>
          <cell r="C3927">
            <v>0</v>
          </cell>
          <cell r="D3927" t="str">
            <v>L</v>
          </cell>
        </row>
        <row r="3928">
          <cell r="A3928" t="str">
            <v>43200042</v>
          </cell>
          <cell r="B3928" t="str">
            <v>KIT DE RESSUAGE</v>
          </cell>
          <cell r="C3928">
            <v>2</v>
          </cell>
          <cell r="D3928" t="str">
            <v>L</v>
          </cell>
        </row>
        <row r="3929">
          <cell r="A3929" t="str">
            <v>42010109</v>
          </cell>
          <cell r="B3929" t="str">
            <v>Pince Multiprise Verrou. 181A.25CPE</v>
          </cell>
          <cell r="C3929">
            <v>0</v>
          </cell>
          <cell r="D3929" t="str">
            <v>L</v>
          </cell>
        </row>
        <row r="3930">
          <cell r="A3930" t="str">
            <v>67110001</v>
          </cell>
          <cell r="B3930" t="str">
            <v>JEU JOINT ÉTANCH. ACCOUPLEM.REDU CONV FL</v>
          </cell>
          <cell r="C3930">
            <v>0</v>
          </cell>
          <cell r="D3930" t="str">
            <v>L</v>
          </cell>
        </row>
        <row r="3931">
          <cell r="A3931" t="str">
            <v>37350001</v>
          </cell>
          <cell r="B3931" t="str">
            <v>GRAISSE MOLYCÔTE-G-RAPID-PLUS SPRAY400ml</v>
          </cell>
          <cell r="C3931">
            <v>1</v>
          </cell>
          <cell r="D3931" t="str">
            <v>L</v>
          </cell>
        </row>
        <row r="3932">
          <cell r="A3932" t="str">
            <v>45300013</v>
          </cell>
          <cell r="B3932" t="str">
            <v>ENTONNOIR FILTRANTS</v>
          </cell>
          <cell r="C3932">
            <v>0</v>
          </cell>
          <cell r="D3932" t="str">
            <v>L</v>
          </cell>
        </row>
        <row r="3933">
          <cell r="A3933" t="str">
            <v>42010129</v>
          </cell>
          <cell r="B3933" t="str">
            <v>Jauge d'epaisseur metrique FACOM 804.L</v>
          </cell>
          <cell r="C3933">
            <v>0</v>
          </cell>
          <cell r="D3933" t="str">
            <v>L</v>
          </cell>
        </row>
        <row r="3934">
          <cell r="A3934" t="str">
            <v>23410029</v>
          </cell>
          <cell r="B3934" t="str">
            <v>COLLIER SERFLEX DE LARG 13mm Ø150À170mm</v>
          </cell>
          <cell r="C3934">
            <v>0</v>
          </cell>
          <cell r="D3934" t="str">
            <v>L</v>
          </cell>
        </row>
        <row r="3935">
          <cell r="A3935" t="str">
            <v>10220008</v>
          </cell>
          <cell r="B3935" t="str">
            <v>MORTIER AGR</v>
          </cell>
          <cell r="C3935">
            <v>0</v>
          </cell>
          <cell r="D3935" t="str">
            <v>L</v>
          </cell>
        </row>
        <row r="3936">
          <cell r="A3936" t="str">
            <v>54510022</v>
          </cell>
          <cell r="B3936" t="str">
            <v>FUSE 170 M6812 AR 800A/660V REF10003580</v>
          </cell>
          <cell r="C3936">
            <v>0</v>
          </cell>
          <cell r="D3936" t="str">
            <v>L</v>
          </cell>
        </row>
        <row r="3937">
          <cell r="A3937" t="str">
            <v>42100020</v>
          </cell>
          <cell r="B3937" t="str">
            <v>Lame  scie à ruban 3400*27*0.9 pour acie</v>
          </cell>
          <cell r="C3937">
            <v>0</v>
          </cell>
          <cell r="D3937" t="str">
            <v>L</v>
          </cell>
        </row>
        <row r="3938">
          <cell r="A3938" t="str">
            <v>78610167</v>
          </cell>
          <cell r="B3938" t="str">
            <v>Rotule M16 mâle</v>
          </cell>
          <cell r="C3938">
            <v>0</v>
          </cell>
          <cell r="D3938" t="str">
            <v>L</v>
          </cell>
        </row>
        <row r="3939">
          <cell r="A3939" t="str">
            <v>53250220</v>
          </cell>
          <cell r="B3939" t="str">
            <v>Relais  Weidmüller RCM370730 8690000000</v>
          </cell>
          <cell r="C3939">
            <v>0</v>
          </cell>
          <cell r="D3939" t="str">
            <v>L</v>
          </cell>
        </row>
        <row r="3940">
          <cell r="A3940" t="str">
            <v>53230110</v>
          </cell>
          <cell r="B3940" t="str">
            <v>DISJONCTEUR MOTEUR MTH 13-18 GV2P20</v>
          </cell>
          <cell r="C3940">
            <v>2</v>
          </cell>
          <cell r="D3940" t="str">
            <v>L</v>
          </cell>
        </row>
        <row r="3941">
          <cell r="A3941" t="str">
            <v>01090002</v>
          </cell>
          <cell r="B3941" t="str">
            <v>Clinker HRS Export</v>
          </cell>
          <cell r="C3941">
            <v>0</v>
          </cell>
          <cell r="D3941" t="str">
            <v>L</v>
          </cell>
        </row>
        <row r="3942">
          <cell r="A3942" t="str">
            <v>02040002</v>
          </cell>
          <cell r="B3942" t="str">
            <v>Clinker HRS</v>
          </cell>
          <cell r="C3942">
            <v>12</v>
          </cell>
          <cell r="D3942" t="str">
            <v>H</v>
          </cell>
        </row>
        <row r="3943">
          <cell r="A3943" t="str">
            <v>89010045</v>
          </cell>
          <cell r="B3943" t="str">
            <v>ELEMENT FILTRANT7.004P5-S00-0M R92802879</v>
          </cell>
          <cell r="C3943">
            <v>0</v>
          </cell>
          <cell r="D3943" t="str">
            <v>L</v>
          </cell>
        </row>
        <row r="3944">
          <cell r="A3944" t="str">
            <v>53230206</v>
          </cell>
          <cell r="B3944" t="str">
            <v>"DISJONCTEUR G/090715*E05*</v>
          </cell>
          <cell r="C3944">
            <v>0</v>
          </cell>
          <cell r="D3944" t="str">
            <v>L</v>
          </cell>
        </row>
        <row r="3945">
          <cell r="A3945" t="str">
            <v>71010023</v>
          </cell>
          <cell r="B3945" t="str">
            <v>BANDE EP-630/4  6+2Y LAR1200-&gt;71010021</v>
          </cell>
          <cell r="C3945">
            <v>0</v>
          </cell>
          <cell r="D3945" t="str">
            <v>L</v>
          </cell>
        </row>
        <row r="3946">
          <cell r="A3946" t="str">
            <v>77020009</v>
          </cell>
          <cell r="B3946" t="str">
            <v>PANNIER SUPPORT SANS FOND 160x1125</v>
          </cell>
          <cell r="C3946">
            <v>1</v>
          </cell>
          <cell r="D3946" t="str">
            <v>L</v>
          </cell>
        </row>
        <row r="3947">
          <cell r="A3947" t="str">
            <v>77050158</v>
          </cell>
          <cell r="B3947" t="str">
            <v>PIÉCE DE RACCORDEMENT C50</v>
          </cell>
          <cell r="C3947">
            <v>0</v>
          </cell>
          <cell r="D3947" t="str">
            <v>L</v>
          </cell>
        </row>
        <row r="3948">
          <cell r="A3948" t="str">
            <v>89010062</v>
          </cell>
          <cell r="B3948" t="str">
            <v>FLEXIBLE N22 X 1000</v>
          </cell>
          <cell r="C3948">
            <v>0</v>
          </cell>
          <cell r="D3948" t="str">
            <v>L</v>
          </cell>
        </row>
        <row r="3949">
          <cell r="A3949" t="str">
            <v>53500020</v>
          </cell>
          <cell r="B3949" t="str">
            <v>FEUX FIXE VERTICAL ROUGE</v>
          </cell>
          <cell r="C3949">
            <v>0</v>
          </cell>
          <cell r="D3949" t="str">
            <v>L</v>
          </cell>
        </row>
        <row r="3950">
          <cell r="A3950" t="str">
            <v>53500021</v>
          </cell>
          <cell r="B3950" t="str">
            <v>FEUX FIXE VERTICAL VERT</v>
          </cell>
          <cell r="C3950">
            <v>0</v>
          </cell>
          <cell r="D3950" t="str">
            <v>L</v>
          </cell>
        </row>
        <row r="3951">
          <cell r="A3951" t="str">
            <v>67430001</v>
          </cell>
          <cell r="B3951" t="str">
            <v>Bouchon fusible</v>
          </cell>
          <cell r="C3951">
            <v>0</v>
          </cell>
          <cell r="D3951" t="str">
            <v>L</v>
          </cell>
        </row>
        <row r="3952">
          <cell r="A3952" t="str">
            <v>91100003</v>
          </cell>
          <cell r="B3952" t="str">
            <v>GROUPE RESSORTS 892717D</v>
          </cell>
          <cell r="C3952">
            <v>0</v>
          </cell>
          <cell r="D3952" t="str">
            <v>L</v>
          </cell>
        </row>
        <row r="3953">
          <cell r="A3953" t="str">
            <v>65200166</v>
          </cell>
          <cell r="B3953" t="str">
            <v>Palier SNI 511-609 HFB</v>
          </cell>
          <cell r="C3953">
            <v>0</v>
          </cell>
          <cell r="D3953" t="str">
            <v>L</v>
          </cell>
        </row>
        <row r="3954">
          <cell r="A3954" t="str">
            <v>47020003</v>
          </cell>
          <cell r="B3954" t="str">
            <v>bavetee caoutchous LAR:1000-10mm  45 S</v>
          </cell>
          <cell r="C3954">
            <v>1</v>
          </cell>
          <cell r="D3954" t="str">
            <v>L</v>
          </cell>
        </row>
        <row r="3955">
          <cell r="A3955" t="str">
            <v>59600182</v>
          </cell>
          <cell r="B3955" t="str">
            <v>Distribiteur 7020010200 METAL WORK</v>
          </cell>
          <cell r="C3955">
            <v>0</v>
          </cell>
          <cell r="D3955" t="str">
            <v>L</v>
          </cell>
        </row>
        <row r="3956">
          <cell r="A3956" t="str">
            <v>71240139</v>
          </cell>
          <cell r="B3956" t="str">
            <v>Rouleau Amor 89x133x465 Axe 25mm MP 14mm</v>
          </cell>
          <cell r="C3956">
            <v>1</v>
          </cell>
          <cell r="D3956" t="str">
            <v>L</v>
          </cell>
        </row>
        <row r="3957">
          <cell r="A3957" t="str">
            <v>67430007</v>
          </cell>
          <cell r="B3957" t="str">
            <v>Bouchon fusible avec percuteur 110°C</v>
          </cell>
          <cell r="C3957">
            <v>0</v>
          </cell>
          <cell r="D3957" t="str">
            <v>L</v>
          </cell>
        </row>
        <row r="3958">
          <cell r="A3958" t="str">
            <v>78010016</v>
          </cell>
          <cell r="B3958" t="str">
            <v>Vanne 3/2 voies pneumatique</v>
          </cell>
          <cell r="C3958">
            <v>2</v>
          </cell>
          <cell r="D3958" t="str">
            <v>L</v>
          </cell>
        </row>
        <row r="3959">
          <cell r="A3959" t="str">
            <v>45810001</v>
          </cell>
          <cell r="B3959" t="str">
            <v>BOBINE DE LIGATURE 13MM L 500M</v>
          </cell>
          <cell r="C3959">
            <v>0</v>
          </cell>
          <cell r="D3959" t="str">
            <v>L</v>
          </cell>
        </row>
        <row r="3960">
          <cell r="A3960" t="str">
            <v>53230157</v>
          </cell>
          <cell r="B3960" t="str">
            <v>Disjoncteur magné. MOTR 15Kw-ref-GV3 L32</v>
          </cell>
          <cell r="C3960">
            <v>0</v>
          </cell>
          <cell r="D3960" t="str">
            <v>L</v>
          </cell>
        </row>
        <row r="3961">
          <cell r="A3961" t="str">
            <v>37230002</v>
          </cell>
          <cell r="B3961" t="str">
            <v>G_ind 86/ Kluber Wolfracoat C fluid</v>
          </cell>
          <cell r="C3961">
            <v>3</v>
          </cell>
          <cell r="D3961" t="str">
            <v>M</v>
          </cell>
        </row>
        <row r="3962">
          <cell r="A3962" t="str">
            <v>91130067</v>
          </cell>
          <cell r="B3962" t="str">
            <v>Roulement 750041Z REP 26 ---&gt;65050147</v>
          </cell>
          <cell r="C3962">
            <v>0</v>
          </cell>
          <cell r="D3962" t="str">
            <v>L</v>
          </cell>
        </row>
        <row r="3963">
          <cell r="A3963" t="str">
            <v>72160002</v>
          </cell>
          <cell r="B3963" t="str">
            <v>ROUES ARRIERE PIVOTANTE</v>
          </cell>
          <cell r="C3963">
            <v>0</v>
          </cell>
          <cell r="D3963" t="str">
            <v>L</v>
          </cell>
        </row>
        <row r="3964">
          <cell r="A3964" t="str">
            <v>42010051</v>
          </cell>
          <cell r="B3964" t="str">
            <v>facom pince coupante 192A.16CPE</v>
          </cell>
          <cell r="C3964">
            <v>0</v>
          </cell>
          <cell r="D3964" t="str">
            <v>L</v>
          </cell>
        </row>
        <row r="3965">
          <cell r="A3965" t="str">
            <v>78350019</v>
          </cell>
          <cell r="B3965" t="str">
            <v>KIT ENTRETIEN SOUPAPE D'ASPIRAT 400905.0</v>
          </cell>
          <cell r="C3965">
            <v>0</v>
          </cell>
          <cell r="D3965" t="str">
            <v>L</v>
          </cell>
        </row>
        <row r="3966">
          <cell r="A3966" t="str">
            <v>42010110</v>
          </cell>
          <cell r="B3966" t="str">
            <v>Marteau 203H.18 FACOM</v>
          </cell>
          <cell r="C3966">
            <v>0</v>
          </cell>
          <cell r="D3966" t="str">
            <v>L</v>
          </cell>
        </row>
        <row r="3967">
          <cell r="A3967" t="str">
            <v>39200236</v>
          </cell>
          <cell r="B3967" t="str">
            <v>Pare-huile Viton 140x110x12</v>
          </cell>
          <cell r="C3967">
            <v>1</v>
          </cell>
          <cell r="D3967" t="str">
            <v>L</v>
          </cell>
        </row>
        <row r="3968">
          <cell r="A3968" t="str">
            <v>60530006</v>
          </cell>
          <cell r="B3968" t="str">
            <v>CARTOUCHE FILTRANT 210509001 BHB</v>
          </cell>
          <cell r="C3968">
            <v>0</v>
          </cell>
          <cell r="D3968" t="str">
            <v>L</v>
          </cell>
        </row>
        <row r="3969">
          <cell r="A3969" t="str">
            <v>53110018</v>
          </cell>
          <cell r="B3969" t="str">
            <v>INTERRUPTEUR SECTIONNEUR VCF1GE-11kw-25A</v>
          </cell>
          <cell r="C3969">
            <v>3</v>
          </cell>
          <cell r="D3969" t="str">
            <v>M</v>
          </cell>
        </row>
        <row r="3970">
          <cell r="A3970" t="str">
            <v>91500115</v>
          </cell>
          <cell r="B3970" t="str">
            <v>Fixation derrière  femelle   MP2  JOUCOM</v>
          </cell>
          <cell r="C3970">
            <v>0</v>
          </cell>
          <cell r="D3970" t="str">
            <v>L</v>
          </cell>
        </row>
        <row r="3971">
          <cell r="A3971" t="str">
            <v>91500116</v>
          </cell>
          <cell r="B3971" t="str">
            <v>Fixation derrière  femelle AMES 00502110</v>
          </cell>
          <cell r="C3971">
            <v>0</v>
          </cell>
          <cell r="D3971" t="str">
            <v>L</v>
          </cell>
        </row>
        <row r="3972">
          <cell r="A3972" t="str">
            <v>45800261</v>
          </cell>
          <cell r="B3972" t="str">
            <v>Limiteur de débit unidirectionnel</v>
          </cell>
          <cell r="C3972">
            <v>1</v>
          </cell>
          <cell r="D3972" t="str">
            <v>L</v>
          </cell>
        </row>
        <row r="3973">
          <cell r="A3973" t="str">
            <v>55930102</v>
          </cell>
          <cell r="B3973" t="str">
            <v>VENTILATEUR MOTEUR DIAM AXE 80</v>
          </cell>
          <cell r="C3973">
            <v>0</v>
          </cell>
          <cell r="D3973" t="str">
            <v>L</v>
          </cell>
        </row>
        <row r="3974">
          <cell r="A3974" t="str">
            <v>45400013</v>
          </cell>
          <cell r="B3974" t="str">
            <v>ACIDE PERCHLORIQUE 70% N0RMAPUR</v>
          </cell>
          <cell r="C3974">
            <v>0</v>
          </cell>
          <cell r="D3974" t="str">
            <v>L</v>
          </cell>
        </row>
        <row r="3975">
          <cell r="A3975" t="str">
            <v>72250110</v>
          </cell>
          <cell r="B3975" t="str">
            <v>FILTRE HYDRAULIQYE 9257614100 CAT 07T</v>
          </cell>
          <cell r="C3975">
            <v>0</v>
          </cell>
          <cell r="D3975" t="str">
            <v>L</v>
          </cell>
        </row>
        <row r="3976">
          <cell r="A3976" t="str">
            <v>87220005</v>
          </cell>
          <cell r="B3976" t="str">
            <v>ECROU A BORGNE M36 DIN 917</v>
          </cell>
          <cell r="C3976">
            <v>3</v>
          </cell>
          <cell r="D3976" t="str">
            <v>M</v>
          </cell>
        </row>
        <row r="3977">
          <cell r="A3977" t="str">
            <v>01090001</v>
          </cell>
          <cell r="B3977" t="str">
            <v>Clinker Export</v>
          </cell>
          <cell r="C3977">
            <v>0</v>
          </cell>
          <cell r="D3977" t="str">
            <v>L</v>
          </cell>
        </row>
        <row r="3978">
          <cell r="A3978" t="str">
            <v>02040001</v>
          </cell>
          <cell r="B3978" t="str">
            <v>Clinker</v>
          </cell>
          <cell r="C3978">
            <v>12</v>
          </cell>
          <cell r="D3978" t="str">
            <v>H</v>
          </cell>
        </row>
        <row r="3979">
          <cell r="A3979" t="str">
            <v>39020004</v>
          </cell>
          <cell r="B3979" t="str">
            <v>FEUILLE KLINGERITE Ep 4mm (1,5mx1,5m)</v>
          </cell>
          <cell r="C3979">
            <v>2</v>
          </cell>
          <cell r="D3979" t="str">
            <v>L</v>
          </cell>
        </row>
        <row r="3980">
          <cell r="A3980" t="str">
            <v>91170023</v>
          </cell>
          <cell r="B3980" t="str">
            <v>Recipient paquet-513861D</v>
          </cell>
          <cell r="C3980">
            <v>0</v>
          </cell>
          <cell r="D3980" t="str">
            <v>L</v>
          </cell>
        </row>
        <row r="3981">
          <cell r="A3981" t="str">
            <v>78610144</v>
          </cell>
          <cell r="B3981" t="str">
            <v>VERIN Ø40 C/25   44100032</v>
          </cell>
          <cell r="C3981">
            <v>0</v>
          </cell>
          <cell r="D3981" t="str">
            <v>L</v>
          </cell>
        </row>
        <row r="3982">
          <cell r="A3982" t="str">
            <v>55920023</v>
          </cell>
          <cell r="B3982" t="str">
            <v>BALAIS CHARBON CM9 CRU</v>
          </cell>
          <cell r="C3982">
            <v>1</v>
          </cell>
          <cell r="D3982" t="str">
            <v>L</v>
          </cell>
        </row>
        <row r="3983">
          <cell r="A3983" t="str">
            <v>45800098</v>
          </cell>
          <cell r="B3983" t="str">
            <v>JOINT D'ÉTANCHITÉ 97*85*8 MM</v>
          </cell>
          <cell r="C3983">
            <v>0</v>
          </cell>
          <cell r="D3983" t="str">
            <v>L</v>
          </cell>
        </row>
        <row r="3984">
          <cell r="A3984" t="str">
            <v>78610140</v>
          </cell>
          <cell r="B3984" t="str">
            <v>VERIN Ø40 C/200  45350004200</v>
          </cell>
          <cell r="C3984">
            <v>0</v>
          </cell>
          <cell r="D3984" t="str">
            <v>L</v>
          </cell>
        </row>
        <row r="3985">
          <cell r="A3985" t="str">
            <v>59610004</v>
          </cell>
          <cell r="B3985" t="str">
            <v>Servomoteur AUMA.SA07.1-F07+GS50.3 COM N</v>
          </cell>
          <cell r="C3985">
            <v>0</v>
          </cell>
          <cell r="D3985" t="str">
            <v>L</v>
          </cell>
        </row>
        <row r="3986">
          <cell r="A3986" t="str">
            <v>91300024</v>
          </cell>
          <cell r="B3986" t="str">
            <v>AXE TAMBOUR BOUE Ø 30</v>
          </cell>
          <cell r="C3986">
            <v>0</v>
          </cell>
          <cell r="D3986" t="str">
            <v>L</v>
          </cell>
        </row>
        <row r="3987">
          <cell r="A3987" t="str">
            <v>42010007</v>
          </cell>
          <cell r="B3987" t="str">
            <v>JEU DE 9 CLES mixtes ( 8 à 19 mm)</v>
          </cell>
          <cell r="C3987">
            <v>0</v>
          </cell>
          <cell r="D3987" t="str">
            <v>L</v>
          </cell>
        </row>
        <row r="3988">
          <cell r="A3988" t="str">
            <v>75020060</v>
          </cell>
          <cell r="B3988" t="str">
            <v>MANCHON CONNEXION PALAN VZ4160S/1F45SO</v>
          </cell>
          <cell r="C3988">
            <v>0</v>
          </cell>
          <cell r="D3988" t="str">
            <v>L</v>
          </cell>
        </row>
        <row r="3989">
          <cell r="A3989" t="str">
            <v>20600010</v>
          </cell>
          <cell r="B3989" t="str">
            <v>FER ROND XC48 Ø25 EN BARRE DE LONG:6M</v>
          </cell>
          <cell r="C3989">
            <v>0</v>
          </cell>
          <cell r="D3989" t="str">
            <v>L</v>
          </cell>
        </row>
        <row r="3990">
          <cell r="A3990" t="str">
            <v>20600001</v>
          </cell>
          <cell r="B3990" t="str">
            <v>FER ROND 42CD4 Ø20 EN BARRE DE LONG:6M</v>
          </cell>
          <cell r="C3990">
            <v>0</v>
          </cell>
          <cell r="D3990" t="str">
            <v>L</v>
          </cell>
        </row>
        <row r="3991">
          <cell r="A3991" t="str">
            <v>65210070</v>
          </cell>
          <cell r="B3991" t="str">
            <v>JEUX DE JOINTS POUR  Palier SNI 532</v>
          </cell>
          <cell r="C3991">
            <v>1</v>
          </cell>
          <cell r="D3991" t="str">
            <v>L</v>
          </cell>
        </row>
        <row r="3992">
          <cell r="A3992" t="str">
            <v>45800147</v>
          </cell>
          <cell r="B3992" t="str">
            <v>RESSORT DE PRESSION REF 70047168</v>
          </cell>
          <cell r="C3992">
            <v>0</v>
          </cell>
          <cell r="D3992" t="str">
            <v>L</v>
          </cell>
        </row>
        <row r="3993">
          <cell r="A3993" t="str">
            <v>91120013</v>
          </cell>
          <cell r="B3993" t="str">
            <v>Cerceau pour crible rotatif</v>
          </cell>
          <cell r="C3993">
            <v>0</v>
          </cell>
          <cell r="D3993" t="str">
            <v>L</v>
          </cell>
        </row>
        <row r="3994">
          <cell r="A3994" t="str">
            <v>20080006</v>
          </cell>
          <cell r="B3994" t="str">
            <v>CLINQUANT  2/10 LARG,200MM</v>
          </cell>
          <cell r="C3994">
            <v>0</v>
          </cell>
          <cell r="D3994" t="str">
            <v>L</v>
          </cell>
        </row>
        <row r="3995">
          <cell r="A3995" t="str">
            <v>53250213</v>
          </cell>
          <cell r="B3995" t="str">
            <v>Minuterie industriel programmable</v>
          </cell>
          <cell r="C3995">
            <v>2</v>
          </cell>
          <cell r="D3995" t="str">
            <v>L</v>
          </cell>
        </row>
        <row r="3996">
          <cell r="A3996" t="str">
            <v>53230171</v>
          </cell>
          <cell r="B3996" t="str">
            <v>Disjoncteur GV2P 6-10A MT138A  GV2P14</v>
          </cell>
          <cell r="C3996">
            <v>2</v>
          </cell>
          <cell r="D3996" t="str">
            <v>L</v>
          </cell>
        </row>
        <row r="3997">
          <cell r="A3997" t="str">
            <v>78610126</v>
          </cell>
          <cell r="B3997" t="str">
            <v>KIT DE JOINT  VERIN 50/P1D-6MRN</v>
          </cell>
          <cell r="C3997">
            <v>0</v>
          </cell>
          <cell r="D3997" t="str">
            <v>L</v>
          </cell>
        </row>
        <row r="3998">
          <cell r="A3998" t="str">
            <v>45800167</v>
          </cell>
          <cell r="B3998" t="str">
            <v>TUBE FILTRE D: 77*5*12,5 PZ0113/W/0/060</v>
          </cell>
          <cell r="C3998">
            <v>0</v>
          </cell>
          <cell r="D3998" t="str">
            <v>L</v>
          </cell>
        </row>
        <row r="3999">
          <cell r="A3999" t="str">
            <v>91170012</v>
          </cell>
          <cell r="B3999" t="str">
            <v>Pivot-740459D</v>
          </cell>
          <cell r="C3999">
            <v>0</v>
          </cell>
          <cell r="D3999" t="str">
            <v>L</v>
          </cell>
        </row>
        <row r="4000">
          <cell r="A4000" t="str">
            <v>42010140</v>
          </cell>
          <cell r="B4000" t="str">
            <v>"Cle à moulette 10"" AMAB3325 TOPTUL"</v>
          </cell>
          <cell r="C4000">
            <v>0</v>
          </cell>
          <cell r="D4000" t="str">
            <v>L</v>
          </cell>
        </row>
        <row r="4001">
          <cell r="A4001" t="str">
            <v>53230114</v>
          </cell>
          <cell r="B4001" t="str">
            <v>DISJONCTEUR MOT GV2P10  4...6,3A 3 POLES</v>
          </cell>
          <cell r="C4001">
            <v>0</v>
          </cell>
          <cell r="D4001" t="str">
            <v>L</v>
          </cell>
        </row>
        <row r="4002">
          <cell r="A4002" t="str">
            <v>53200175</v>
          </cell>
          <cell r="B4002" t="str">
            <v>COUPE-CIRCUIT TRANS 3RV14211HA10</v>
          </cell>
          <cell r="C4002">
            <v>0</v>
          </cell>
          <cell r="D4002" t="str">
            <v>L</v>
          </cell>
        </row>
        <row r="4003">
          <cell r="A4003" t="str">
            <v>71250022</v>
          </cell>
          <cell r="B4003" t="str">
            <v>Rouleau lisse A1110</v>
          </cell>
          <cell r="C4003">
            <v>0</v>
          </cell>
          <cell r="D4003" t="str">
            <v>L</v>
          </cell>
        </row>
        <row r="4004">
          <cell r="A4004" t="str">
            <v>87220029</v>
          </cell>
          <cell r="B4004" t="str">
            <v>RONDELLE RM56 C45 Di105,EP:10</v>
          </cell>
          <cell r="C4004">
            <v>0</v>
          </cell>
          <cell r="D4004" t="str">
            <v>L</v>
          </cell>
        </row>
        <row r="4005">
          <cell r="A4005" t="str">
            <v>71010012</v>
          </cell>
          <cell r="B4005" t="str">
            <v>Bande  larg:800 EP-630/4 6+2Y</v>
          </cell>
          <cell r="C4005">
            <v>4</v>
          </cell>
          <cell r="D4005" t="str">
            <v>M</v>
          </cell>
        </row>
        <row r="4006">
          <cell r="A4006" t="str">
            <v>60530062</v>
          </cell>
          <cell r="B4006" t="str">
            <v>Filtro d’Aérosols</v>
          </cell>
          <cell r="C4006">
            <v>0</v>
          </cell>
          <cell r="D4006" t="str">
            <v>L</v>
          </cell>
        </row>
        <row r="4007">
          <cell r="A4007" t="str">
            <v>37360014</v>
          </cell>
          <cell r="B4007" t="str">
            <v>plaques  graphites30x70x300</v>
          </cell>
          <cell r="C4007">
            <v>1</v>
          </cell>
          <cell r="D4007" t="str">
            <v>L</v>
          </cell>
        </row>
        <row r="4008">
          <cell r="A4008" t="str">
            <v>01050012</v>
          </cell>
          <cell r="B4008" t="str">
            <v>Chaux EN FARDEAUX</v>
          </cell>
          <cell r="C4008">
            <v>0</v>
          </cell>
          <cell r="D4008" t="str">
            <v>L</v>
          </cell>
        </row>
        <row r="4009">
          <cell r="A4009" t="str">
            <v>01050030</v>
          </cell>
          <cell r="B4009" t="str">
            <v>Chaux – Fard 1.7 T</v>
          </cell>
          <cell r="C4009">
            <v>0</v>
          </cell>
          <cell r="D4009" t="str">
            <v>L</v>
          </cell>
        </row>
        <row r="4010">
          <cell r="A4010" t="str">
            <v>20710001</v>
          </cell>
          <cell r="B4010" t="str">
            <v>BARRE EN TEFLON DIAM  20</v>
          </cell>
          <cell r="C4010">
            <v>0</v>
          </cell>
          <cell r="D4010" t="str">
            <v>L</v>
          </cell>
        </row>
        <row r="4011">
          <cell r="A4011" t="str">
            <v>98010177</v>
          </cell>
          <cell r="B4011" t="str">
            <v>Disque dûr interne 160 GO IDE</v>
          </cell>
          <cell r="C4011">
            <v>0</v>
          </cell>
          <cell r="D4011" t="str">
            <v>L</v>
          </cell>
        </row>
        <row r="4012">
          <cell r="A4012" t="str">
            <v>65050015</v>
          </cell>
          <cell r="B4012" t="str">
            <v>RLT a billes 2207 E 2RS</v>
          </cell>
          <cell r="C4012">
            <v>2</v>
          </cell>
          <cell r="D4012" t="str">
            <v>L</v>
          </cell>
        </row>
        <row r="4013">
          <cell r="A4013" t="str">
            <v>45800049</v>
          </cell>
          <cell r="B4013" t="str">
            <v>COURROIE DENTÉE  TYPE HTD 325-5M-25</v>
          </cell>
          <cell r="C4013">
            <v>0</v>
          </cell>
          <cell r="D4013" t="str">
            <v>L</v>
          </cell>
        </row>
        <row r="4014">
          <cell r="A4014" t="str">
            <v>79210114</v>
          </cell>
          <cell r="B4014" t="str">
            <v>MANCHETTE SOUPLE Ø400mm LONG:150mm</v>
          </cell>
          <cell r="C4014">
            <v>0</v>
          </cell>
          <cell r="D4014" t="str">
            <v>L</v>
          </cell>
        </row>
        <row r="4015">
          <cell r="A4015" t="str">
            <v>71240005</v>
          </cell>
          <cell r="B4015" t="str">
            <v>Rouleau lisse 133X380 Axe 25 MP 18</v>
          </cell>
          <cell r="C4015">
            <v>6</v>
          </cell>
          <cell r="D4015" t="str">
            <v>H</v>
          </cell>
        </row>
        <row r="4016">
          <cell r="A4016" t="str">
            <v>87330001</v>
          </cell>
          <cell r="B4016" t="str">
            <v>PASTILLE CIRCUIT INERTAGE</v>
          </cell>
          <cell r="C4016">
            <v>0</v>
          </cell>
          <cell r="D4016" t="str">
            <v>L</v>
          </cell>
        </row>
        <row r="4017">
          <cell r="A4017" t="str">
            <v>72170002</v>
          </cell>
          <cell r="B4017" t="str">
            <v>COURROIE TRAPEZOIDALE 8PK 1475 CLARK 7T</v>
          </cell>
          <cell r="C4017">
            <v>1</v>
          </cell>
          <cell r="D4017" t="str">
            <v>L</v>
          </cell>
        </row>
        <row r="4018">
          <cell r="A4018" t="str">
            <v>54510021</v>
          </cell>
          <cell r="B4018" t="str">
            <v>FUSE 170 M5811 AR 650A/660V REF 10003571</v>
          </cell>
          <cell r="C4018">
            <v>0</v>
          </cell>
          <cell r="D4018" t="str">
            <v>L</v>
          </cell>
        </row>
        <row r="4019">
          <cell r="A4019" t="str">
            <v>90250034</v>
          </cell>
          <cell r="B4019" t="str">
            <v>PASTILLE POUR LANCE REF072/1.5 P/R POMPE</v>
          </cell>
          <cell r="C4019">
            <v>8</v>
          </cell>
          <cell r="D4019" t="str">
            <v>H</v>
          </cell>
        </row>
        <row r="4020">
          <cell r="A4020" t="str">
            <v>53230229</v>
          </cell>
          <cell r="B4020" t="str">
            <v>Commande de porte KIT avecPO GV3AP01</v>
          </cell>
          <cell r="C4020">
            <v>0</v>
          </cell>
          <cell r="D4020" t="str">
            <v>L</v>
          </cell>
        </row>
        <row r="4021">
          <cell r="A4021" t="str">
            <v>78610096</v>
          </cell>
          <cell r="B4021" t="str">
            <v>KIT JOINT VERIN ME3J6L810200-PES100PA200</v>
          </cell>
          <cell r="C4021">
            <v>0</v>
          </cell>
          <cell r="D4021" t="str">
            <v>L</v>
          </cell>
        </row>
        <row r="4022">
          <cell r="A4022" t="str">
            <v>73030005</v>
          </cell>
          <cell r="B4022" t="str">
            <v>FILTRE AIR INTER 5000 BALYAEUSE</v>
          </cell>
          <cell r="C4022">
            <v>2</v>
          </cell>
          <cell r="D4022" t="str">
            <v>L</v>
          </cell>
        </row>
        <row r="4023">
          <cell r="A4023" t="str">
            <v>23440097</v>
          </cell>
          <cell r="B4023" t="str">
            <v>THERMOMÉTRE 0-120°C  REF  200.670</v>
          </cell>
          <cell r="C4023">
            <v>0</v>
          </cell>
          <cell r="D4023" t="str">
            <v>L</v>
          </cell>
        </row>
        <row r="4024">
          <cell r="A4024" t="str">
            <v>53230224</v>
          </cell>
          <cell r="B4024" t="str">
            <v>DISJONCTEUR 16A DIFFERENTIELLE 2 POLES</v>
          </cell>
          <cell r="C4024">
            <v>2</v>
          </cell>
          <cell r="D4024" t="str">
            <v>L</v>
          </cell>
        </row>
        <row r="4025">
          <cell r="A4025" t="str">
            <v>66200010</v>
          </cell>
          <cell r="B4025" t="str">
            <v>POULIE    ref701316D</v>
          </cell>
          <cell r="C4025">
            <v>0</v>
          </cell>
          <cell r="D4025" t="str">
            <v>L</v>
          </cell>
        </row>
        <row r="4026">
          <cell r="A4026" t="str">
            <v>65200233</v>
          </cell>
          <cell r="B4026" t="str">
            <v>PALIER SKF-TU-508M</v>
          </cell>
          <cell r="C4026">
            <v>0</v>
          </cell>
          <cell r="D4026" t="str">
            <v>L</v>
          </cell>
        </row>
        <row r="4027">
          <cell r="A4027" t="str">
            <v>37230001</v>
          </cell>
          <cell r="B4027" t="str">
            <v>G_ind 85/ Kluber Graflscon C-SG 500 Plus</v>
          </cell>
          <cell r="C4027">
            <v>3</v>
          </cell>
          <cell r="D4027" t="str">
            <v>M</v>
          </cell>
        </row>
        <row r="4028">
          <cell r="A4028" t="str">
            <v>66310001</v>
          </cell>
          <cell r="B4028" t="str">
            <v>ATTACHE CHAINE CHARIOT ELEVATEUR VENTOMA</v>
          </cell>
          <cell r="C4028">
            <v>0</v>
          </cell>
          <cell r="D4028" t="str">
            <v>L</v>
          </cell>
        </row>
        <row r="4029">
          <cell r="A4029" t="str">
            <v>90250015</v>
          </cell>
          <cell r="B4029" t="str">
            <v>SIEGE INTER rep1414</v>
          </cell>
          <cell r="C4029">
            <v>0</v>
          </cell>
          <cell r="D4029" t="str">
            <v>L</v>
          </cell>
        </row>
        <row r="4030">
          <cell r="A4030" t="str">
            <v>91170016</v>
          </cell>
          <cell r="B4030" t="str">
            <v>Plaque-524341D</v>
          </cell>
          <cell r="C4030">
            <v>0</v>
          </cell>
          <cell r="D4030" t="str">
            <v>L</v>
          </cell>
        </row>
        <row r="4031">
          <cell r="A4031" t="str">
            <v>91170017</v>
          </cell>
          <cell r="B4031" t="str">
            <v>Plaque-524342D</v>
          </cell>
          <cell r="C4031">
            <v>0</v>
          </cell>
          <cell r="D4031" t="str">
            <v>L</v>
          </cell>
        </row>
        <row r="4032">
          <cell r="A4032" t="str">
            <v>67450031</v>
          </cell>
          <cell r="B4032" t="str">
            <v>Element elast  accouplement N-Eupex 110</v>
          </cell>
          <cell r="C4032">
            <v>2</v>
          </cell>
          <cell r="D4032" t="str">
            <v>L</v>
          </cell>
        </row>
        <row r="4033">
          <cell r="A4033" t="str">
            <v>23390040</v>
          </cell>
          <cell r="B4033" t="str">
            <v>Plaque à canaux joint SP975</v>
          </cell>
          <cell r="C4033">
            <v>0</v>
          </cell>
          <cell r="D4033" t="str">
            <v>L</v>
          </cell>
        </row>
        <row r="4034">
          <cell r="A4034" t="str">
            <v>91130070</v>
          </cell>
          <cell r="B4034" t="str">
            <v>JOINT POUR CHAÎNE 731789D rep 13</v>
          </cell>
          <cell r="C4034">
            <v>0</v>
          </cell>
          <cell r="D4034" t="str">
            <v>L</v>
          </cell>
        </row>
        <row r="4035">
          <cell r="A4035" t="str">
            <v>45400089</v>
          </cell>
          <cell r="B4035" t="str">
            <v>SOLUTION TAMPON PH 12 TITRINOM</v>
          </cell>
          <cell r="C4035">
            <v>0</v>
          </cell>
          <cell r="D4035" t="str">
            <v>L</v>
          </cell>
        </row>
        <row r="4036">
          <cell r="A4036" t="str">
            <v>77050172</v>
          </cell>
          <cell r="B4036" t="str">
            <v>MEMBRANE TYPE A3/4'' C113-443 ASCO</v>
          </cell>
          <cell r="C4036">
            <v>2</v>
          </cell>
          <cell r="D4036" t="str">
            <v>L</v>
          </cell>
        </row>
        <row r="4037">
          <cell r="A4037" t="str">
            <v>54510020</v>
          </cell>
          <cell r="B4037" t="str">
            <v>FUSE 170 M5808 AR 400A/660V REF 64863926</v>
          </cell>
          <cell r="C4037">
            <v>0</v>
          </cell>
          <cell r="D4037" t="str">
            <v>L</v>
          </cell>
        </row>
        <row r="4038">
          <cell r="A4038" t="str">
            <v>53130155</v>
          </cell>
          <cell r="B4038" t="str">
            <v>"CONTACTEUR  G/090812*E05*</v>
          </cell>
          <cell r="C4038">
            <v>1</v>
          </cell>
          <cell r="D4038" t="str">
            <v>L</v>
          </cell>
        </row>
        <row r="4039">
          <cell r="A4039" t="str">
            <v>53070010</v>
          </cell>
          <cell r="B4039" t="str">
            <v>SECTIONNEUR 63A 4P 90° OFF-ON</v>
          </cell>
          <cell r="C4039">
            <v>0</v>
          </cell>
          <cell r="D4039" t="str">
            <v>L</v>
          </cell>
        </row>
        <row r="4040">
          <cell r="A4040" t="str">
            <v>71250017</v>
          </cell>
          <cell r="B4040" t="str">
            <v>Rouleaux amortisseuØ89/133x380A2 axe Ø25</v>
          </cell>
          <cell r="C4040">
            <v>2</v>
          </cell>
          <cell r="D4040" t="str">
            <v>L</v>
          </cell>
        </row>
        <row r="4041">
          <cell r="A4041" t="str">
            <v>90250065</v>
          </cell>
          <cell r="B4041" t="str">
            <v>Joint protection piston HP</v>
          </cell>
          <cell r="C4041">
            <v>1</v>
          </cell>
          <cell r="D4041" t="str">
            <v>L</v>
          </cell>
        </row>
        <row r="4042">
          <cell r="A4042" t="str">
            <v>60340017</v>
          </cell>
          <cell r="B4042" t="str">
            <v>GROUPE FR+L100 1/4 20 08 RMSA 3284008</v>
          </cell>
          <cell r="C4042">
            <v>0</v>
          </cell>
          <cell r="D4042" t="str">
            <v>L</v>
          </cell>
        </row>
        <row r="4043">
          <cell r="A4043" t="str">
            <v>71240072</v>
          </cell>
          <cell r="B4043" t="str">
            <v>ROULEAU Ø60 RL=1166 4-90-2132-565.1</v>
          </cell>
          <cell r="C4043">
            <v>1</v>
          </cell>
          <cell r="D4043" t="str">
            <v>L</v>
          </cell>
        </row>
        <row r="4044">
          <cell r="A4044" t="str">
            <v>71240004</v>
          </cell>
          <cell r="B4044" t="str">
            <v>Rouleau acier Ø159x530*536*560 axe 25*18</v>
          </cell>
          <cell r="C4044">
            <v>2</v>
          </cell>
          <cell r="D4044" t="str">
            <v>L</v>
          </cell>
        </row>
        <row r="4045">
          <cell r="A4045" t="str">
            <v>50340012</v>
          </cell>
          <cell r="B4045" t="str">
            <v>Interface monofilaire 1SNA 621 017 R1200</v>
          </cell>
          <cell r="C4045">
            <v>0</v>
          </cell>
          <cell r="D4045" t="str">
            <v>L</v>
          </cell>
        </row>
        <row r="4046">
          <cell r="A4046" t="str">
            <v>45800260</v>
          </cell>
          <cell r="B4046" t="str">
            <v>Racleur</v>
          </cell>
          <cell r="C4046">
            <v>0</v>
          </cell>
          <cell r="D4046" t="str">
            <v>L</v>
          </cell>
        </row>
        <row r="4047">
          <cell r="A4047" t="str">
            <v>98010351</v>
          </cell>
          <cell r="B4047" t="str">
            <v>IT Kit Clavier &amp; Souris</v>
          </cell>
          <cell r="C4047">
            <v>0</v>
          </cell>
          <cell r="D4047" t="str">
            <v>L</v>
          </cell>
        </row>
        <row r="4048">
          <cell r="A4048" t="str">
            <v>45800283</v>
          </cell>
          <cell r="B4048" t="str">
            <v>WASHER FLT  .187X .500X.12CER 776-562</v>
          </cell>
          <cell r="C4048">
            <v>0</v>
          </cell>
          <cell r="D4048" t="str">
            <v>L</v>
          </cell>
        </row>
        <row r="4049">
          <cell r="A4049" t="str">
            <v>71240151</v>
          </cell>
          <cell r="B4049" t="str">
            <v>Rouleau intermédiaire bande poumon</v>
          </cell>
          <cell r="C4049">
            <v>2</v>
          </cell>
          <cell r="D4049" t="str">
            <v>L</v>
          </cell>
        </row>
        <row r="4050">
          <cell r="A4050" t="str">
            <v>39210010</v>
          </cell>
          <cell r="B4050" t="str">
            <v>JOINT TORIQUE INFÉRIEUR R ENTRAÎNEMENT</v>
          </cell>
          <cell r="C4050">
            <v>0</v>
          </cell>
          <cell r="D4050" t="str">
            <v>L</v>
          </cell>
        </row>
        <row r="4051">
          <cell r="A4051" t="str">
            <v>53230241</v>
          </cell>
          <cell r="B4051" t="str">
            <v>Disjoncteur C60H-DC-2P-2A</v>
          </cell>
          <cell r="C4051">
            <v>0</v>
          </cell>
          <cell r="D4051" t="str">
            <v>L</v>
          </cell>
        </row>
        <row r="4052">
          <cell r="A4052" t="str">
            <v>87310044</v>
          </cell>
          <cell r="B4052" t="str">
            <v>Weather protection vacuum breaker 000373</v>
          </cell>
          <cell r="C4052">
            <v>0</v>
          </cell>
          <cell r="D4052" t="str">
            <v>L</v>
          </cell>
        </row>
        <row r="4053">
          <cell r="A4053" t="str">
            <v>53230172</v>
          </cell>
          <cell r="B4053" t="str">
            <v>Disjoncteur GV2P 9-14A MT170A  GV2P16</v>
          </cell>
          <cell r="C4053">
            <v>0</v>
          </cell>
          <cell r="D4053" t="str">
            <v>L</v>
          </cell>
        </row>
        <row r="4054">
          <cell r="A4054" t="str">
            <v>77030004</v>
          </cell>
          <cell r="B4054" t="str">
            <v>MANCHE FILTRE 152X5000 FILTRE PROCESS</v>
          </cell>
          <cell r="C4054">
            <v>0</v>
          </cell>
          <cell r="D4054" t="str">
            <v>L</v>
          </cell>
        </row>
        <row r="4055">
          <cell r="A4055" t="str">
            <v>60190014</v>
          </cell>
          <cell r="B4055" t="str">
            <v>Mano-détendeur Réf : MS6-LRB-1/2-D5-AS</v>
          </cell>
          <cell r="C4055">
            <v>0</v>
          </cell>
          <cell r="D4055" t="str">
            <v>L</v>
          </cell>
        </row>
        <row r="4056">
          <cell r="A4056" t="str">
            <v>91170014</v>
          </cell>
          <cell r="B4056" t="str">
            <v>Etretoise-731188D</v>
          </cell>
          <cell r="C4056">
            <v>1</v>
          </cell>
          <cell r="D4056" t="str">
            <v>L</v>
          </cell>
        </row>
        <row r="4057">
          <cell r="A4057" t="str">
            <v>91500103</v>
          </cell>
          <cell r="B4057" t="str">
            <v>Support d'articulation moteur élévateur</v>
          </cell>
          <cell r="C4057">
            <v>0</v>
          </cell>
          <cell r="D4057" t="str">
            <v>L</v>
          </cell>
        </row>
        <row r="4058">
          <cell r="A4058" t="str">
            <v>50160004</v>
          </cell>
          <cell r="B4058" t="str">
            <v>CABLE U1000R2V 3X95mm?+1x70mm?</v>
          </cell>
          <cell r="C4058">
            <v>1</v>
          </cell>
          <cell r="D4058" t="str">
            <v>L</v>
          </cell>
        </row>
        <row r="4059">
          <cell r="A4059" t="str">
            <v>70010021</v>
          </cell>
          <cell r="B4059" t="str">
            <v>OREILLE FIXATION DES GODETS REF.30000453</v>
          </cell>
          <cell r="C4059">
            <v>0</v>
          </cell>
          <cell r="D4059" t="str">
            <v>L</v>
          </cell>
        </row>
        <row r="4060">
          <cell r="A4060" t="str">
            <v>01010002</v>
          </cell>
          <cell r="B4060" t="str">
            <v>CEM II/A-L 32,5 N Vrac</v>
          </cell>
          <cell r="C4060">
            <v>12</v>
          </cell>
          <cell r="D4060" t="str">
            <v>H</v>
          </cell>
        </row>
        <row r="4061">
          <cell r="A4061" t="str">
            <v>75020050</v>
          </cell>
          <cell r="B4061" t="str">
            <v>Contacteur relais mont-Descent3002192415</v>
          </cell>
          <cell r="C4061">
            <v>0</v>
          </cell>
          <cell r="D4061" t="str">
            <v>L</v>
          </cell>
        </row>
        <row r="4062">
          <cell r="A4062" t="str">
            <v>98010168</v>
          </cell>
          <cell r="B4062" t="str">
            <v>LECTEUR DVD -ROM</v>
          </cell>
          <cell r="C4062">
            <v>0</v>
          </cell>
          <cell r="D4062" t="str">
            <v>L</v>
          </cell>
        </row>
        <row r="4063">
          <cell r="A4063" t="str">
            <v>65020025</v>
          </cell>
          <cell r="B4063" t="str">
            <v>RLT a RLX CONIQUE 32016 X/Q</v>
          </cell>
          <cell r="C4063">
            <v>0</v>
          </cell>
          <cell r="D4063" t="str">
            <v>L</v>
          </cell>
        </row>
        <row r="4064">
          <cell r="A4064" t="str">
            <v>14030007</v>
          </cell>
          <cell r="B4064" t="str">
            <v>BOULONS HM33X200 AVEC RONDELLE C8.8</v>
          </cell>
          <cell r="C4064">
            <v>5</v>
          </cell>
          <cell r="D4064" t="str">
            <v>M</v>
          </cell>
        </row>
        <row r="4065">
          <cell r="A4065" t="str">
            <v>91130085</v>
          </cell>
          <cell r="B4065" t="str">
            <v>Enretoise 731190D rep 12</v>
          </cell>
          <cell r="C4065">
            <v>1</v>
          </cell>
          <cell r="D4065" t="str">
            <v>L</v>
          </cell>
        </row>
        <row r="4066">
          <cell r="A4066" t="str">
            <v>55920018</v>
          </cell>
          <cell r="B4066" t="str">
            <v>BOBINE FAS CH-1290 versoix 24VDC 10W</v>
          </cell>
          <cell r="C4066">
            <v>0</v>
          </cell>
          <cell r="D4066" t="str">
            <v>L</v>
          </cell>
        </row>
        <row r="4067">
          <cell r="A4067" t="str">
            <v>53550003</v>
          </cell>
          <cell r="B4067" t="str">
            <v>DECLANCHEUR D'OUVERTURE À MISE  TENSION</v>
          </cell>
          <cell r="C4067">
            <v>0</v>
          </cell>
          <cell r="D4067" t="str">
            <v>L</v>
          </cell>
        </row>
        <row r="4068">
          <cell r="A4068" t="str">
            <v>23440126</v>
          </cell>
          <cell r="B4068" t="str">
            <v>Manomètre 0 a 600mbar vertical 1/2</v>
          </cell>
          <cell r="C4068">
            <v>1</v>
          </cell>
          <cell r="D4068" t="str">
            <v>L</v>
          </cell>
        </row>
        <row r="4069">
          <cell r="A4069" t="str">
            <v>53140003</v>
          </cell>
          <cell r="B4069" t="str">
            <v>commutateur position ZR 336-11Z-M20/SCHM</v>
          </cell>
          <cell r="C4069">
            <v>0</v>
          </cell>
          <cell r="D4069" t="str">
            <v>L</v>
          </cell>
        </row>
        <row r="4070">
          <cell r="A4070" t="str">
            <v>77050213</v>
          </cell>
          <cell r="B4070" t="str">
            <v>Cage pour manche filtrante Ø165x3375</v>
          </cell>
          <cell r="C4070">
            <v>1</v>
          </cell>
          <cell r="D4070" t="str">
            <v>L</v>
          </cell>
        </row>
        <row r="4071">
          <cell r="A4071" t="str">
            <v>77050161</v>
          </cell>
          <cell r="B4071" t="str">
            <v>MEMBRANE PILOTE C41/52</v>
          </cell>
          <cell r="C4071">
            <v>6</v>
          </cell>
          <cell r="D4071" t="str">
            <v>H</v>
          </cell>
        </row>
        <row r="4072">
          <cell r="A4072" t="str">
            <v>59110031</v>
          </cell>
          <cell r="B4072" t="str">
            <v>POUSSOIR ZBA BA5         REF931479Z</v>
          </cell>
          <cell r="C4072">
            <v>0</v>
          </cell>
          <cell r="D4072" t="str">
            <v>L</v>
          </cell>
        </row>
        <row r="4073">
          <cell r="A4073" t="str">
            <v>40050001</v>
          </cell>
          <cell r="B4073" t="str">
            <v>charge air comprimé</v>
          </cell>
          <cell r="C4073">
            <v>0</v>
          </cell>
          <cell r="D4073" t="str">
            <v>L</v>
          </cell>
        </row>
        <row r="4074">
          <cell r="A4074" t="str">
            <v>45400055</v>
          </cell>
          <cell r="B4074" t="str">
            <v>FER (III) OXYDE ANYDRE RECTAPUR</v>
          </cell>
          <cell r="C4074">
            <v>0</v>
          </cell>
          <cell r="D4074" t="str">
            <v>L</v>
          </cell>
        </row>
        <row r="4075">
          <cell r="A4075" t="str">
            <v>76340016</v>
          </cell>
          <cell r="B4075" t="str">
            <v>BAGUE FEUTRE POUR PALIER VENTILATEUR</v>
          </cell>
          <cell r="C4075">
            <v>0</v>
          </cell>
          <cell r="D4075" t="str">
            <v>L</v>
          </cell>
        </row>
        <row r="4076">
          <cell r="A4076" t="str">
            <v>87310043</v>
          </cell>
          <cell r="B4076" t="str">
            <v>Weather protection retaining  00000143</v>
          </cell>
          <cell r="C4076">
            <v>0</v>
          </cell>
          <cell r="D4076" t="str">
            <v>L</v>
          </cell>
        </row>
        <row r="4077">
          <cell r="A4077" t="str">
            <v>42010145</v>
          </cell>
          <cell r="B4077" t="str">
            <v>"Pince universelle 7"" DBAB2207"</v>
          </cell>
          <cell r="C4077">
            <v>0</v>
          </cell>
          <cell r="D4077" t="str">
            <v>L</v>
          </cell>
        </row>
        <row r="4078">
          <cell r="A4078" t="str">
            <v>91100418</v>
          </cell>
          <cell r="B4078" t="str">
            <v>Douille-730217Z</v>
          </cell>
          <cell r="C4078">
            <v>1</v>
          </cell>
          <cell r="D4078" t="str">
            <v>L</v>
          </cell>
        </row>
        <row r="4079">
          <cell r="A4079" t="str">
            <v>71240143</v>
          </cell>
          <cell r="B4079" t="str">
            <v>Rouleau doseur GO</v>
          </cell>
          <cell r="C4079">
            <v>0</v>
          </cell>
          <cell r="D4079" t="str">
            <v>L</v>
          </cell>
        </row>
        <row r="4080">
          <cell r="A4080" t="str">
            <v>91100412</v>
          </cell>
          <cell r="B4080" t="str">
            <v>Pivot-741969D</v>
          </cell>
          <cell r="C4080">
            <v>0</v>
          </cell>
          <cell r="D4080" t="str">
            <v>L</v>
          </cell>
        </row>
        <row r="4081">
          <cell r="A4081" t="str">
            <v>42010076</v>
          </cell>
          <cell r="B4081" t="str">
            <v>PIED COUL 200 1/5 INSIZE</v>
          </cell>
          <cell r="C4081">
            <v>0</v>
          </cell>
          <cell r="D4081" t="str">
            <v>L</v>
          </cell>
        </row>
        <row r="4082">
          <cell r="A4082" t="str">
            <v>65200125</v>
          </cell>
          <cell r="B4082" t="str">
            <v>Palier CP210 avec roulement</v>
          </cell>
          <cell r="C4082">
            <v>0</v>
          </cell>
          <cell r="D4082" t="str">
            <v>L</v>
          </cell>
        </row>
        <row r="4083">
          <cell r="A4083" t="str">
            <v>42010082</v>
          </cell>
          <cell r="B4083" t="str">
            <v>Pince coupante gainée 192A.16CPE FACOM</v>
          </cell>
          <cell r="C4083">
            <v>0</v>
          </cell>
          <cell r="D4083" t="str">
            <v>L</v>
          </cell>
        </row>
        <row r="4084">
          <cell r="A4084" t="str">
            <v>20300017</v>
          </cell>
          <cell r="B4084" t="str">
            <v>Fer plat anti abrasif 80*8 long6m</v>
          </cell>
          <cell r="C4084">
            <v>3</v>
          </cell>
          <cell r="D4084" t="str">
            <v>M</v>
          </cell>
        </row>
        <row r="4085">
          <cell r="A4085" t="str">
            <v>59050010</v>
          </cell>
          <cell r="B4085" t="str">
            <v>CAPTEUR 972068Z MK5101 ifm electrique</v>
          </cell>
          <cell r="C4085">
            <v>3</v>
          </cell>
          <cell r="D4085" t="str">
            <v>M</v>
          </cell>
        </row>
        <row r="4086">
          <cell r="A4086" t="str">
            <v>84100978</v>
          </cell>
          <cell r="B4086" t="str">
            <v>Cale 0.50 (100*100) TMAS 100-050</v>
          </cell>
          <cell r="C4086">
            <v>1</v>
          </cell>
          <cell r="D4086" t="str">
            <v>L</v>
          </cell>
        </row>
        <row r="4087">
          <cell r="A4087" t="str">
            <v>66400037</v>
          </cell>
          <cell r="B4087" t="str">
            <v>PIGNON 700001D</v>
          </cell>
          <cell r="C4087">
            <v>0</v>
          </cell>
          <cell r="D4087" t="str">
            <v>L</v>
          </cell>
        </row>
        <row r="4088">
          <cell r="A4088" t="str">
            <v>91500129</v>
          </cell>
          <cell r="B4088" t="str">
            <v>Support lame applicateur metral</v>
          </cell>
          <cell r="C4088">
            <v>1</v>
          </cell>
          <cell r="D4088" t="str">
            <v>L</v>
          </cell>
        </row>
        <row r="4089">
          <cell r="A4089" t="str">
            <v>42010266</v>
          </cell>
          <cell r="B4089" t="str">
            <v>Jeu de 3 tarauds  G5/8" pas 14</v>
          </cell>
          <cell r="C4089">
            <v>0</v>
          </cell>
          <cell r="D4089" t="str">
            <v>L</v>
          </cell>
        </row>
        <row r="4090">
          <cell r="A4090" t="str">
            <v>75020067</v>
          </cell>
          <cell r="B4090" t="str">
            <v>Câble de commande palan</v>
          </cell>
          <cell r="C4090">
            <v>0</v>
          </cell>
          <cell r="D4090" t="str">
            <v>L</v>
          </cell>
        </row>
        <row r="4091">
          <cell r="A4091" t="str">
            <v>60530031</v>
          </cell>
          <cell r="B4091" t="str">
            <v>JOINT TORIQUE N°O1.2.1</v>
          </cell>
          <cell r="C4091">
            <v>0</v>
          </cell>
          <cell r="D4091" t="str">
            <v>L</v>
          </cell>
        </row>
        <row r="4092">
          <cell r="A4092" t="str">
            <v>42010031</v>
          </cell>
          <cell r="B4092" t="str">
            <v>LIGNE DE VIE</v>
          </cell>
          <cell r="C4092">
            <v>0</v>
          </cell>
          <cell r="D4092" t="str">
            <v>L</v>
          </cell>
        </row>
        <row r="4093">
          <cell r="A4093" t="str">
            <v>45800303</v>
          </cell>
          <cell r="B4093" t="str">
            <v>TUBING FLX 621-605-886</v>
          </cell>
          <cell r="C4093">
            <v>0</v>
          </cell>
          <cell r="D4093" t="str">
            <v>L</v>
          </cell>
        </row>
        <row r="4094">
          <cell r="A4094" t="str">
            <v>53230200</v>
          </cell>
          <cell r="B4094" t="str">
            <v>DISJONCTEUR G/090702*E05*</v>
          </cell>
          <cell r="C4094">
            <v>0</v>
          </cell>
          <cell r="D4094" t="str">
            <v>L</v>
          </cell>
        </row>
        <row r="4095">
          <cell r="A4095" t="str">
            <v>53230201</v>
          </cell>
          <cell r="B4095" t="str">
            <v>"DISJONCTEUR G/090712*E05*</v>
          </cell>
          <cell r="C4095">
            <v>0</v>
          </cell>
          <cell r="D4095" t="str">
            <v>L</v>
          </cell>
        </row>
        <row r="4096">
          <cell r="A4096" t="str">
            <v>53230202</v>
          </cell>
          <cell r="B4096" t="str">
            <v>DISJONCTEUR 3RV1021+CONTACT3RV1901-1E</v>
          </cell>
          <cell r="C4096">
            <v>0</v>
          </cell>
          <cell r="D4096" t="str">
            <v>L</v>
          </cell>
        </row>
        <row r="4097">
          <cell r="A4097" t="str">
            <v>53230205</v>
          </cell>
          <cell r="B4097" t="str">
            <v>"DISJONCTEUR G/090707*E05*</v>
          </cell>
          <cell r="C4097">
            <v>0</v>
          </cell>
          <cell r="D4097" t="str">
            <v>L</v>
          </cell>
        </row>
        <row r="4098">
          <cell r="A4098" t="str">
            <v>54910010</v>
          </cell>
          <cell r="B4098" t="str">
            <v>Module diode SKN20/16 IND BRAS 1120R</v>
          </cell>
          <cell r="C4098">
            <v>0</v>
          </cell>
          <cell r="D4098" t="str">
            <v>L</v>
          </cell>
        </row>
        <row r="4099">
          <cell r="A4099" t="str">
            <v>65660007</v>
          </cell>
          <cell r="B4099" t="str">
            <v>GALET GUIDE CABLE manche vrac clinker</v>
          </cell>
          <cell r="C4099">
            <v>0</v>
          </cell>
          <cell r="D4099" t="str">
            <v>L</v>
          </cell>
        </row>
        <row r="4100">
          <cell r="A4100" t="str">
            <v>98010294</v>
          </cell>
          <cell r="B4100" t="str">
            <v>Chargeur Smartphone</v>
          </cell>
          <cell r="C4100">
            <v>0</v>
          </cell>
          <cell r="D4100" t="str">
            <v>L</v>
          </cell>
        </row>
        <row r="4101">
          <cell r="A4101" t="str">
            <v>42010118</v>
          </cell>
          <cell r="B4101" t="str">
            <v>Monture de scie à metaux 601PB</v>
          </cell>
          <cell r="C4101">
            <v>0</v>
          </cell>
          <cell r="D4101" t="str">
            <v>L</v>
          </cell>
        </row>
        <row r="4102">
          <cell r="A4102" t="str">
            <v>65130008</v>
          </cell>
          <cell r="B4102" t="str">
            <v>MANCHON DE SERRAGE H317</v>
          </cell>
          <cell r="C4102">
            <v>0</v>
          </cell>
          <cell r="D4102" t="str">
            <v>L</v>
          </cell>
        </row>
        <row r="4103">
          <cell r="A4103" t="str">
            <v>75020123</v>
          </cell>
          <cell r="B4103" t="str">
            <v>Relais miniatures 3RP1511-1AP30</v>
          </cell>
          <cell r="C4103">
            <v>0</v>
          </cell>
          <cell r="D4103" t="str">
            <v>L</v>
          </cell>
        </row>
        <row r="4104">
          <cell r="A4104" t="str">
            <v>42010190</v>
          </cell>
          <cell r="B4104" t="str">
            <v>Pinces circlips intérieurs 179A.32</v>
          </cell>
          <cell r="C4104">
            <v>0</v>
          </cell>
          <cell r="D4104" t="str">
            <v>L</v>
          </cell>
        </row>
        <row r="4105">
          <cell r="A4105" t="str">
            <v>45800053</v>
          </cell>
          <cell r="B4105" t="str">
            <v>COURROIE TRAPEZOI NERVURES  5PKE768/759</v>
          </cell>
          <cell r="C4105">
            <v>0</v>
          </cell>
          <cell r="D4105" t="str">
            <v>L</v>
          </cell>
        </row>
        <row r="4106">
          <cell r="A4106" t="str">
            <v>53130134</v>
          </cell>
          <cell r="B4106" t="str">
            <v>Contacteur inverseur LC2K0901P7</v>
          </cell>
          <cell r="C4106">
            <v>0</v>
          </cell>
          <cell r="D4106" t="str">
            <v>L</v>
          </cell>
        </row>
        <row r="4107">
          <cell r="A4107" t="str">
            <v>65660008</v>
          </cell>
          <cell r="B4107" t="str">
            <v>Galets de guidages INA  LR5203KDDU</v>
          </cell>
          <cell r="C4107">
            <v>0</v>
          </cell>
          <cell r="D4107" t="str">
            <v>L</v>
          </cell>
        </row>
        <row r="4108">
          <cell r="A4108" t="str">
            <v>20070003</v>
          </cell>
          <cell r="B4108" t="str">
            <v>TOLE GALVANISÉ 1000X2000X2mm</v>
          </cell>
          <cell r="C4108">
            <v>6</v>
          </cell>
          <cell r="D4108" t="str">
            <v>H</v>
          </cell>
        </row>
        <row r="4109">
          <cell r="A4109" t="str">
            <v>78550003</v>
          </cell>
          <cell r="B4109" t="str">
            <v>FILTRE C20 325/2</v>
          </cell>
          <cell r="C4109">
            <v>0</v>
          </cell>
          <cell r="D4109" t="str">
            <v>L</v>
          </cell>
        </row>
        <row r="4110">
          <cell r="A4110" t="str">
            <v>66250035</v>
          </cell>
          <cell r="B4110" t="str">
            <v>MOYAU 3535-65 pour poulie PBT400SP</v>
          </cell>
          <cell r="C4110">
            <v>0</v>
          </cell>
          <cell r="D4110" t="str">
            <v>L</v>
          </cell>
        </row>
        <row r="4111">
          <cell r="A4111" t="str">
            <v>83010076</v>
          </cell>
          <cell r="B4111" t="str">
            <v>FILTRE AIR COMP ASD57 REF 6.4143.0</v>
          </cell>
          <cell r="C4111">
            <v>1</v>
          </cell>
          <cell r="D4111" t="str">
            <v>L</v>
          </cell>
        </row>
        <row r="4112">
          <cell r="A4112" t="str">
            <v>91170018</v>
          </cell>
          <cell r="B4112" t="str">
            <v>Support guauche-551828D</v>
          </cell>
          <cell r="C4112">
            <v>0</v>
          </cell>
          <cell r="D4112" t="str">
            <v>L</v>
          </cell>
        </row>
        <row r="4113">
          <cell r="A4113" t="str">
            <v>91170019</v>
          </cell>
          <cell r="B4113" t="str">
            <v>Support droit-551827</v>
          </cell>
          <cell r="C4113">
            <v>0</v>
          </cell>
          <cell r="D4113" t="str">
            <v>L</v>
          </cell>
        </row>
        <row r="4114">
          <cell r="A4114" t="str">
            <v>01010013</v>
          </cell>
          <cell r="B4114" t="str">
            <v>CEM II/B-L 32,5 N Vrac</v>
          </cell>
          <cell r="C4114">
            <v>0</v>
          </cell>
          <cell r="D4114" t="str">
            <v>L</v>
          </cell>
        </row>
        <row r="4115">
          <cell r="A4115" t="str">
            <v>87220011</v>
          </cell>
          <cell r="B4115" t="str">
            <v>RONDELLE M36  diam ext= 65 ep : 5,5-ISO</v>
          </cell>
          <cell r="C4115">
            <v>3</v>
          </cell>
          <cell r="D4115" t="str">
            <v>M</v>
          </cell>
        </row>
        <row r="4116">
          <cell r="A4116" t="str">
            <v>66150003</v>
          </cell>
          <cell r="B4116" t="str">
            <v>COURROIE 13355368 AERZEN 122906000 ATEX</v>
          </cell>
          <cell r="C4116">
            <v>0</v>
          </cell>
          <cell r="D4116" t="str">
            <v>L</v>
          </cell>
        </row>
        <row r="4117">
          <cell r="A4117" t="str">
            <v>91130087</v>
          </cell>
          <cell r="B4117" t="str">
            <v>ROULEAU 820126D</v>
          </cell>
          <cell r="C4117">
            <v>0</v>
          </cell>
          <cell r="D4117" t="str">
            <v>L</v>
          </cell>
        </row>
        <row r="4118">
          <cell r="A4118" t="str">
            <v>91200001</v>
          </cell>
          <cell r="B4118" t="str">
            <v>CRÉMAILLÈRES ACIER KRM30 PAS 9,425MM</v>
          </cell>
          <cell r="C4118">
            <v>1</v>
          </cell>
          <cell r="D4118" t="str">
            <v>L</v>
          </cell>
        </row>
        <row r="4119">
          <cell r="A4119" t="str">
            <v>65210073</v>
          </cell>
          <cell r="B4119" t="str">
            <v>JOINT FEUTRE ETANCHIETE Palier TSN522</v>
          </cell>
          <cell r="C4119">
            <v>0</v>
          </cell>
          <cell r="D4119" t="str">
            <v>L</v>
          </cell>
        </row>
        <row r="4120">
          <cell r="A4120" t="str">
            <v>65200163</v>
          </cell>
          <cell r="B4120" t="str">
            <v>Palier SNI 513-611 HFB</v>
          </cell>
          <cell r="C4120">
            <v>1</v>
          </cell>
          <cell r="D4120" t="str">
            <v>L</v>
          </cell>
        </row>
        <row r="4121">
          <cell r="A4121" t="str">
            <v>53230220</v>
          </cell>
          <cell r="B4121" t="str">
            <v>disjoncteur moteur GV2: 2,5.....4 A</v>
          </cell>
          <cell r="C4121">
            <v>1</v>
          </cell>
          <cell r="D4121" t="str">
            <v>L</v>
          </cell>
        </row>
        <row r="4122">
          <cell r="A4122" t="str">
            <v>01040012</v>
          </cell>
          <cell r="B4122" t="str">
            <v>Chaux sac / palette Local</v>
          </cell>
          <cell r="C4122">
            <v>0</v>
          </cell>
          <cell r="D4122" t="str">
            <v>L</v>
          </cell>
        </row>
        <row r="4123">
          <cell r="A4123" t="str">
            <v>65050063</v>
          </cell>
          <cell r="B4123" t="str">
            <v>RLT a billes 6016</v>
          </cell>
          <cell r="C4123">
            <v>0</v>
          </cell>
          <cell r="D4123" t="str">
            <v>L</v>
          </cell>
        </row>
        <row r="4124">
          <cell r="A4124" t="str">
            <v>91500109</v>
          </cell>
          <cell r="B4124" t="str">
            <v>Fixation E5050 AB3 SMC 050211050AB3-299</v>
          </cell>
          <cell r="C4124">
            <v>0</v>
          </cell>
          <cell r="D4124" t="str">
            <v>L</v>
          </cell>
        </row>
        <row r="4125">
          <cell r="A4125" t="str">
            <v>71250016</v>
          </cell>
          <cell r="B4125" t="str">
            <v>ROULEAU AMORTISSEUR DI89/132L435 (13BAN)</v>
          </cell>
          <cell r="C4125">
            <v>1</v>
          </cell>
          <cell r="D4125" t="str">
            <v>L</v>
          </cell>
        </row>
        <row r="4126">
          <cell r="A4126" t="str">
            <v>20010001</v>
          </cell>
          <cell r="B4126" t="str">
            <v>POUTRE  EN ACIER IPN:80  (6m)</v>
          </cell>
          <cell r="C4126">
            <v>4</v>
          </cell>
          <cell r="D4126" t="str">
            <v>M</v>
          </cell>
        </row>
        <row r="4127">
          <cell r="A4127" t="str">
            <v>65050192</v>
          </cell>
          <cell r="B4127" t="str">
            <v>RLT a billes 6312 2RS</v>
          </cell>
          <cell r="C4127">
            <v>0</v>
          </cell>
          <cell r="D4127" t="str">
            <v>L</v>
          </cell>
        </row>
        <row r="4128">
          <cell r="A4128" t="str">
            <v>72250106</v>
          </cell>
          <cell r="B4128" t="str">
            <v>FILTRE GASOIL  3446200300 CAT 07T</v>
          </cell>
          <cell r="C4128">
            <v>3</v>
          </cell>
          <cell r="D4128" t="str">
            <v>M</v>
          </cell>
        </row>
        <row r="4129">
          <cell r="A4129" t="str">
            <v>53230168</v>
          </cell>
          <cell r="B4129" t="str">
            <v>Disjoncteur GV2P 0,63-1A MT13A  GV2P05</v>
          </cell>
          <cell r="C4129">
            <v>0</v>
          </cell>
          <cell r="D4129" t="str">
            <v>L</v>
          </cell>
        </row>
        <row r="4130">
          <cell r="A4130" t="str">
            <v>53230170</v>
          </cell>
          <cell r="B4130" t="str">
            <v>Disjoncteur GV2P 1,6-2,5A MT33,5A GV2P07</v>
          </cell>
          <cell r="C4130">
            <v>0</v>
          </cell>
          <cell r="D4130" t="str">
            <v>L</v>
          </cell>
        </row>
        <row r="4131">
          <cell r="A4131" t="str">
            <v>10030096</v>
          </cell>
          <cell r="B4131" t="str">
            <v>CEMENT RS-1650CS</v>
          </cell>
          <cell r="C4131">
            <v>0</v>
          </cell>
          <cell r="D4131" t="str">
            <v>L</v>
          </cell>
        </row>
        <row r="4132">
          <cell r="A4132" t="str">
            <v>50320009</v>
          </cell>
          <cell r="B4132" t="str">
            <v>GAINE DE JONCTION REF 91-AH24S TYPE 3M</v>
          </cell>
          <cell r="C4132">
            <v>1</v>
          </cell>
          <cell r="D4132" t="str">
            <v>L</v>
          </cell>
        </row>
        <row r="4133">
          <cell r="A4133" t="str">
            <v>91130068</v>
          </cell>
          <cell r="B4133" t="str">
            <v>Buse de soufflage</v>
          </cell>
          <cell r="C4133">
            <v>0</v>
          </cell>
          <cell r="D4133" t="str">
            <v>L</v>
          </cell>
        </row>
        <row r="4134">
          <cell r="A4134" t="str">
            <v>91200015</v>
          </cell>
          <cell r="B4134" t="str">
            <v>Axe pour déviateur bande sac R1112</v>
          </cell>
          <cell r="C4134">
            <v>0</v>
          </cell>
          <cell r="D4134" t="str">
            <v>L</v>
          </cell>
        </row>
        <row r="4135">
          <cell r="A4135" t="str">
            <v>42010111</v>
          </cell>
          <cell r="B4135" t="str">
            <v>Clé à fourche  22.JE6T  FACOM</v>
          </cell>
          <cell r="C4135">
            <v>0</v>
          </cell>
          <cell r="D4135" t="str">
            <v>L</v>
          </cell>
        </row>
        <row r="4136">
          <cell r="A4136" t="str">
            <v>20600038</v>
          </cell>
          <cell r="B4136" t="str">
            <v>Fer rond 42CD4 diam 12mm</v>
          </cell>
          <cell r="C4136">
            <v>1</v>
          </cell>
          <cell r="D4136" t="str">
            <v>L</v>
          </cell>
        </row>
        <row r="4137">
          <cell r="A4137" t="str">
            <v>65050200</v>
          </cell>
          <cell r="B4137" t="str">
            <v>RLT a billes 6315 C3</v>
          </cell>
          <cell r="C4137">
            <v>0</v>
          </cell>
          <cell r="D4137" t="str">
            <v>L</v>
          </cell>
        </row>
        <row r="4138">
          <cell r="A4138" t="str">
            <v>65050025</v>
          </cell>
          <cell r="B4138" t="str">
            <v>RLT a billes 3207 2RS</v>
          </cell>
          <cell r="C4138">
            <v>1</v>
          </cell>
          <cell r="D4138" t="str">
            <v>L</v>
          </cell>
        </row>
        <row r="4139">
          <cell r="A4139" t="str">
            <v>23220009</v>
          </cell>
          <cell r="B4139" t="str">
            <v>"VANNE SPHÉRIQUE 2"" F-F PN 25"</v>
          </cell>
          <cell r="C4139">
            <v>3</v>
          </cell>
          <cell r="D4139" t="str">
            <v>M</v>
          </cell>
        </row>
        <row r="4140">
          <cell r="A4140" t="str">
            <v>53230213</v>
          </cell>
          <cell r="B4140" t="str">
            <v>disjoncteur 2,2....3,2 A</v>
          </cell>
          <cell r="C4140">
            <v>0</v>
          </cell>
          <cell r="D4140" t="str">
            <v>L</v>
          </cell>
        </row>
        <row r="4141">
          <cell r="A4141" t="str">
            <v>01030012</v>
          </cell>
          <cell r="B4141" t="str">
            <v>Chaux CHA 10 Sac Libre</v>
          </cell>
          <cell r="C4141">
            <v>0</v>
          </cell>
          <cell r="D4141" t="str">
            <v>L</v>
          </cell>
        </row>
        <row r="4142">
          <cell r="A4142" t="str">
            <v>23280062</v>
          </cell>
          <cell r="B4142" t="str">
            <v>Vanne papillon d'air DN65 PN 16</v>
          </cell>
          <cell r="C4142">
            <v>0</v>
          </cell>
          <cell r="D4142" t="str">
            <v>L</v>
          </cell>
        </row>
        <row r="4143">
          <cell r="A4143" t="str">
            <v>91130025</v>
          </cell>
          <cell r="B4143" t="str">
            <v>PIVOT 741733D REP 17</v>
          </cell>
          <cell r="C4143">
            <v>0</v>
          </cell>
          <cell r="D4143" t="str">
            <v>L</v>
          </cell>
        </row>
        <row r="4144">
          <cell r="A4144" t="str">
            <v>90250021</v>
          </cell>
          <cell r="B4144" t="str">
            <v>RESSORT PRESSION rep1278</v>
          </cell>
          <cell r="C4144">
            <v>2</v>
          </cell>
          <cell r="D4144" t="str">
            <v>L</v>
          </cell>
        </row>
        <row r="4145">
          <cell r="A4145" t="str">
            <v>90250113</v>
          </cell>
          <cell r="B4145" t="str">
            <v>Ressort pression rep 1658</v>
          </cell>
          <cell r="C4145">
            <v>0</v>
          </cell>
          <cell r="D4145" t="str">
            <v>L</v>
          </cell>
        </row>
        <row r="4146">
          <cell r="A4146" t="str">
            <v>02030012</v>
          </cell>
          <cell r="B4146" t="str">
            <v>Chaux CHA 10 SAC</v>
          </cell>
          <cell r="C4146">
            <v>9</v>
          </cell>
          <cell r="D4146" t="str">
            <v>H</v>
          </cell>
        </row>
        <row r="4147">
          <cell r="A4147" t="str">
            <v>60160006</v>
          </cell>
          <cell r="B4147" t="str">
            <v>CAPTEUR INDUCTIF XS618B1MAL20-8MM</v>
          </cell>
          <cell r="C4147">
            <v>0</v>
          </cell>
          <cell r="D4147" t="str">
            <v>L</v>
          </cell>
        </row>
        <row r="4148">
          <cell r="A4148" t="str">
            <v>78610128</v>
          </cell>
          <cell r="B4148" t="str">
            <v>KIT DE JOIN  VERIN D32/P1D-6KRN</v>
          </cell>
          <cell r="C4148">
            <v>0</v>
          </cell>
          <cell r="D4148" t="str">
            <v>L</v>
          </cell>
        </row>
        <row r="4149">
          <cell r="A4149" t="str">
            <v>59050015</v>
          </cell>
          <cell r="B4149" t="str">
            <v>DETECTEUR* IFM203</v>
          </cell>
          <cell r="C4149">
            <v>0</v>
          </cell>
          <cell r="D4149" t="str">
            <v>L</v>
          </cell>
        </row>
        <row r="4150">
          <cell r="A4150" t="str">
            <v>45150003</v>
          </cell>
          <cell r="B4150" t="str">
            <v>SAC FILTRE POUR  ASPIRATEUR 3 DI:405X490</v>
          </cell>
          <cell r="C4150">
            <v>0</v>
          </cell>
          <cell r="D4150" t="str">
            <v>L</v>
          </cell>
        </row>
        <row r="4151">
          <cell r="A4151" t="str">
            <v>45800169</v>
          </cell>
          <cell r="B4151" t="str">
            <v>TUYAU EN SILICONE ROUGE 19*5,8*420</v>
          </cell>
          <cell r="C4151">
            <v>0</v>
          </cell>
          <cell r="D4151" t="str">
            <v>L</v>
          </cell>
        </row>
        <row r="4152">
          <cell r="A4152" t="str">
            <v>89010075</v>
          </cell>
          <cell r="B4152" t="str">
            <v>JEU DE JOINTS POUR SOUPAPE DBDS S/POS:32</v>
          </cell>
          <cell r="C4152">
            <v>0</v>
          </cell>
          <cell r="D4152" t="str">
            <v>L</v>
          </cell>
        </row>
        <row r="4153">
          <cell r="A4153" t="str">
            <v>77050159</v>
          </cell>
          <cell r="B4153" t="str">
            <v>PIÉCE DE RACCORDEMENT C40</v>
          </cell>
          <cell r="C4153">
            <v>0</v>
          </cell>
          <cell r="D4153" t="str">
            <v>L</v>
          </cell>
        </row>
        <row r="4154">
          <cell r="A4154" t="str">
            <v>45800068</v>
          </cell>
          <cell r="B4154" t="str">
            <v>DISQUE EXCENTRIQUE REF 70023835</v>
          </cell>
          <cell r="C4154">
            <v>0</v>
          </cell>
          <cell r="D4154" t="str">
            <v>L</v>
          </cell>
        </row>
        <row r="4155">
          <cell r="A4155" t="str">
            <v>47020002</v>
          </cell>
          <cell r="B4155" t="str">
            <v>plaque caoutchou Goulotte rep 28 C11.01</v>
          </cell>
          <cell r="C4155">
            <v>0</v>
          </cell>
          <cell r="D4155" t="str">
            <v>L</v>
          </cell>
        </row>
        <row r="4156">
          <cell r="A4156" t="str">
            <v>65210063</v>
          </cell>
          <cell r="B4156" t="str">
            <v>JOINT TSN 526L  POUR Palier SNL526 L</v>
          </cell>
          <cell r="C4156">
            <v>1</v>
          </cell>
          <cell r="D4156" t="str">
            <v>L</v>
          </cell>
        </row>
        <row r="4157">
          <cell r="A4157" t="str">
            <v>20500005</v>
          </cell>
          <cell r="B4157" t="str">
            <v>FER CARRE DE 25*25 LONG 6M</v>
          </cell>
          <cell r="C4157">
            <v>1</v>
          </cell>
          <cell r="D4157" t="str">
            <v>L</v>
          </cell>
        </row>
        <row r="4158">
          <cell r="A4158" t="str">
            <v>65210067</v>
          </cell>
          <cell r="B4158" t="str">
            <v>JEUX DE JOINTS POUR  Palier SNI 520-617</v>
          </cell>
          <cell r="C4158">
            <v>1</v>
          </cell>
          <cell r="D4158" t="str">
            <v>L</v>
          </cell>
        </row>
        <row r="4159">
          <cell r="A4159" t="str">
            <v>53230207</v>
          </cell>
          <cell r="B4159" t="str">
            <v>"DISJONCTEUR G/090704*E05*</v>
          </cell>
          <cell r="C4159">
            <v>0</v>
          </cell>
          <cell r="D4159" t="str">
            <v>L</v>
          </cell>
        </row>
        <row r="4160">
          <cell r="A4160" t="str">
            <v>53230111</v>
          </cell>
          <cell r="B4160" t="str">
            <v>DISJONCTEUR MOT GV2PO8 2,5....4A 3 POLES</v>
          </cell>
          <cell r="C4160">
            <v>3</v>
          </cell>
          <cell r="D4160" t="str">
            <v>M</v>
          </cell>
        </row>
        <row r="4161">
          <cell r="A4161" t="str">
            <v>72170041</v>
          </cell>
          <cell r="B4161" t="str">
            <v>GOUJON+PORTE GOUJON chariot ZOOMLION 7T</v>
          </cell>
          <cell r="C4161">
            <v>0</v>
          </cell>
          <cell r="D4161" t="str">
            <v>L</v>
          </cell>
        </row>
        <row r="4162">
          <cell r="A4162" t="str">
            <v>53230169</v>
          </cell>
          <cell r="B4162" t="str">
            <v>Disjoncteur GV2P 1-1,6A MT22,5A  GV2P06</v>
          </cell>
          <cell r="C4162">
            <v>0</v>
          </cell>
          <cell r="D4162" t="str">
            <v>L</v>
          </cell>
        </row>
        <row r="4163">
          <cell r="A4163" t="str">
            <v>59220001</v>
          </cell>
          <cell r="B4163" t="str">
            <v>ALIMENTATION STABILISE DR-4524 85-264</v>
          </cell>
          <cell r="C4163">
            <v>0</v>
          </cell>
          <cell r="D4163" t="str">
            <v>L</v>
          </cell>
        </row>
        <row r="4164">
          <cell r="A4164" t="str">
            <v>45800110</v>
          </cell>
          <cell r="B4164" t="str">
            <v>MANCHETTE DN15 POUR SOUPAPE  P</v>
          </cell>
          <cell r="C4164">
            <v>0</v>
          </cell>
          <cell r="D4164" t="str">
            <v>L</v>
          </cell>
        </row>
        <row r="4165">
          <cell r="A4165" t="str">
            <v>59050001</v>
          </cell>
          <cell r="B4165" t="str">
            <v>CAPTEUR INDUCTIF  NJ5-11-N-G 6M</v>
          </cell>
          <cell r="C4165">
            <v>0</v>
          </cell>
          <cell r="D4165" t="str">
            <v>L</v>
          </cell>
        </row>
        <row r="4166">
          <cell r="A4166" t="str">
            <v>91300197</v>
          </cell>
          <cell r="B4166" t="str">
            <v>AXE DEPLACEUR POULIE MOTRICE</v>
          </cell>
          <cell r="C4166">
            <v>0</v>
          </cell>
          <cell r="D4166" t="str">
            <v>L</v>
          </cell>
        </row>
        <row r="4167">
          <cell r="A4167" t="str">
            <v>50360010</v>
          </cell>
          <cell r="B4167" t="str">
            <v>PRESSE ETOUPE INOX   M16X1,5</v>
          </cell>
          <cell r="C4167">
            <v>2</v>
          </cell>
          <cell r="D4167" t="str">
            <v>L</v>
          </cell>
        </row>
        <row r="4168">
          <cell r="A4168" t="str">
            <v>60340021</v>
          </cell>
          <cell r="B4168" t="str">
            <v>RÉGULATEUR M.WORK 5107003 MR-BIT 1/8* 08</v>
          </cell>
          <cell r="C4168">
            <v>0</v>
          </cell>
          <cell r="D4168" t="str">
            <v>L</v>
          </cell>
        </row>
        <row r="4169">
          <cell r="A4169" t="str">
            <v>65050196</v>
          </cell>
          <cell r="B4169" t="str">
            <v>RLT a billes 6313 C3</v>
          </cell>
          <cell r="C4169">
            <v>0</v>
          </cell>
          <cell r="D4169" t="str">
            <v>L</v>
          </cell>
        </row>
        <row r="4170">
          <cell r="A4170" t="str">
            <v>73010004</v>
          </cell>
          <cell r="B4170" t="str">
            <v>FILTRE EFLCARSE/3 R3</v>
          </cell>
          <cell r="C4170">
            <v>0</v>
          </cell>
          <cell r="D4170" t="str">
            <v>L</v>
          </cell>
        </row>
        <row r="4171">
          <cell r="A4171" t="str">
            <v>65050021</v>
          </cell>
          <cell r="B4171" t="str">
            <v>RLT a billes 3201 RS</v>
          </cell>
          <cell r="C4171">
            <v>0</v>
          </cell>
          <cell r="D4171" t="str">
            <v>L</v>
          </cell>
        </row>
        <row r="4172">
          <cell r="A4172" t="str">
            <v>23440125</v>
          </cell>
          <cell r="B4172" t="str">
            <v>Manomètre T°C -30°C +70°C avec cadrons</v>
          </cell>
          <cell r="C4172">
            <v>0</v>
          </cell>
          <cell r="D4172" t="str">
            <v>L</v>
          </cell>
        </row>
        <row r="4173">
          <cell r="A4173" t="str">
            <v>42010025</v>
          </cell>
          <cell r="B4173" t="str">
            <v>Sacoche textile pour outils</v>
          </cell>
          <cell r="C4173">
            <v>0</v>
          </cell>
          <cell r="D4173" t="str">
            <v>L</v>
          </cell>
        </row>
        <row r="4174">
          <cell r="A4174" t="str">
            <v>71250013</v>
          </cell>
          <cell r="B4174" t="str">
            <v>ROULEAU AMORTISSEUR 89/133X315</v>
          </cell>
          <cell r="C4174">
            <v>5</v>
          </cell>
          <cell r="D4174" t="str">
            <v>M</v>
          </cell>
        </row>
        <row r="4175">
          <cell r="A4175" t="str">
            <v>72250068</v>
          </cell>
          <cell r="B4175" t="str">
            <v>CHAMBRE AIRE TUBE ASSY POUR PNEU 300-15</v>
          </cell>
          <cell r="C4175">
            <v>2</v>
          </cell>
          <cell r="D4175" t="str">
            <v>L</v>
          </cell>
        </row>
        <row r="4176">
          <cell r="A4176" t="str">
            <v>42010006</v>
          </cell>
          <cell r="B4176" t="str">
            <v>Jeu de six-pans facom 83SH.JP9</v>
          </cell>
          <cell r="C4176">
            <v>0</v>
          </cell>
          <cell r="D4176" t="str">
            <v>L</v>
          </cell>
        </row>
        <row r="4177">
          <cell r="A4177" t="str">
            <v>23490003</v>
          </cell>
          <cell r="B4177" t="str">
            <v>Buse diamètre  05mm + 02 tubes 1" filté</v>
          </cell>
          <cell r="C4177">
            <v>0</v>
          </cell>
          <cell r="D4177" t="str">
            <v>L</v>
          </cell>
        </row>
        <row r="4178">
          <cell r="A4178" t="str">
            <v>23490004</v>
          </cell>
          <cell r="B4178" t="str">
            <v>Disque</v>
          </cell>
          <cell r="C4178">
            <v>0</v>
          </cell>
          <cell r="D4178" t="str">
            <v>L</v>
          </cell>
        </row>
        <row r="4179">
          <cell r="A4179" t="str">
            <v>42100047</v>
          </cell>
          <cell r="B4179" t="str">
            <v>MEULE S DISQUE GWS9-125 BOCH</v>
          </cell>
          <cell r="C4179">
            <v>0</v>
          </cell>
          <cell r="D4179" t="str">
            <v>L</v>
          </cell>
        </row>
        <row r="4180">
          <cell r="A4180" t="str">
            <v>65200229</v>
          </cell>
          <cell r="B4180" t="str">
            <v>Palier Tambour de renvoie bande</v>
          </cell>
          <cell r="C4180">
            <v>0</v>
          </cell>
          <cell r="D4180" t="str">
            <v>L</v>
          </cell>
        </row>
        <row r="4181">
          <cell r="A4181" t="str">
            <v>91300010</v>
          </cell>
          <cell r="B4181" t="str">
            <v>BALADEUR 701856D</v>
          </cell>
          <cell r="C4181">
            <v>2</v>
          </cell>
          <cell r="D4181" t="str">
            <v>L</v>
          </cell>
        </row>
        <row r="4182">
          <cell r="A4182" t="str">
            <v>20030003</v>
          </cell>
          <cell r="B4182" t="str">
            <v>POUTREL EN ACIER  UPN:60 (6m)</v>
          </cell>
          <cell r="C4182">
            <v>3</v>
          </cell>
          <cell r="D4182" t="str">
            <v>M</v>
          </cell>
        </row>
        <row r="4183">
          <cell r="A4183" t="str">
            <v>60480003</v>
          </cell>
          <cell r="B4183" t="str">
            <v>INDICATEUR NIVEAU HUILE FTC470Z</v>
          </cell>
          <cell r="C4183">
            <v>0</v>
          </cell>
          <cell r="D4183" t="str">
            <v>L</v>
          </cell>
        </row>
        <row r="4184">
          <cell r="A4184" t="str">
            <v>79210005</v>
          </cell>
          <cell r="B4184" t="str">
            <v>MANCHETTE SOUPLE DIA145mmH.350mm</v>
          </cell>
          <cell r="C4184">
            <v>1</v>
          </cell>
          <cell r="D4184" t="str">
            <v>L</v>
          </cell>
        </row>
        <row r="4185">
          <cell r="A4185" t="str">
            <v>55930101</v>
          </cell>
          <cell r="B4185" t="str">
            <v>VENTILATEUR MOTEUR DIAM AXE 75</v>
          </cell>
          <cell r="C4185">
            <v>0</v>
          </cell>
          <cell r="D4185" t="str">
            <v>L</v>
          </cell>
        </row>
        <row r="4186">
          <cell r="A4186" t="str">
            <v>89010158</v>
          </cell>
          <cell r="B4186" t="str">
            <v>coude ORIENT Ø 25 S</v>
          </cell>
          <cell r="C4186">
            <v>0</v>
          </cell>
          <cell r="D4186" t="str">
            <v>L</v>
          </cell>
        </row>
        <row r="4187">
          <cell r="A4187" t="str">
            <v>50340016</v>
          </cell>
          <cell r="B4187" t="str">
            <v>Miniature relay 2C/O 12A 24V DC + DIODE</v>
          </cell>
          <cell r="C4187">
            <v>2</v>
          </cell>
          <cell r="D4187" t="str">
            <v>L</v>
          </cell>
        </row>
        <row r="4188">
          <cell r="A4188" t="str">
            <v>50350098</v>
          </cell>
          <cell r="B4188" t="str">
            <v>Connecteur de bus de terrain PROFIBUS:75</v>
          </cell>
          <cell r="C4188">
            <v>0</v>
          </cell>
          <cell r="D4188" t="str">
            <v>L</v>
          </cell>
        </row>
        <row r="4189">
          <cell r="A4189" t="str">
            <v>65050149</v>
          </cell>
          <cell r="B4189" t="str">
            <v>RLT a billes 63002-2RS1</v>
          </cell>
          <cell r="C4189">
            <v>0</v>
          </cell>
          <cell r="D4189" t="str">
            <v>L</v>
          </cell>
        </row>
        <row r="4190">
          <cell r="A4190" t="str">
            <v>45400097</v>
          </cell>
          <cell r="B4190" t="str">
            <v>TRIETHANSLAMINE D=1,12-1,13</v>
          </cell>
          <cell r="C4190">
            <v>0</v>
          </cell>
          <cell r="D4190" t="str">
            <v>L</v>
          </cell>
        </row>
        <row r="4191">
          <cell r="A4191" t="str">
            <v>71240150</v>
          </cell>
          <cell r="B4191" t="str">
            <v>Rouleau pour bande évacuation sac</v>
          </cell>
          <cell r="C4191">
            <v>1</v>
          </cell>
          <cell r="D4191" t="str">
            <v>L</v>
          </cell>
        </row>
        <row r="4192">
          <cell r="A4192" t="str">
            <v>59040036</v>
          </cell>
          <cell r="B4192" t="str">
            <v>Interrupteur fin course  XCKJ10541H7</v>
          </cell>
          <cell r="C4192">
            <v>0</v>
          </cell>
          <cell r="D4192" t="str">
            <v>L</v>
          </cell>
        </row>
        <row r="4193">
          <cell r="A4193" t="str">
            <v>53250023</v>
          </cell>
          <cell r="B4193" t="str">
            <v>RELAIS THERMIQUE LR3D16  DE10-13A</v>
          </cell>
          <cell r="C4193">
            <v>0</v>
          </cell>
          <cell r="D4193" t="str">
            <v>L</v>
          </cell>
        </row>
        <row r="4194">
          <cell r="A4194" t="str">
            <v>42010052</v>
          </cell>
          <cell r="B4194" t="str">
            <v>FACOM PINCE CIRCLIPS EXT 85-200-197A.32</v>
          </cell>
          <cell r="C4194">
            <v>0</v>
          </cell>
          <cell r="D4194" t="str">
            <v>L</v>
          </cell>
        </row>
        <row r="4195">
          <cell r="A4195" t="str">
            <v>91500113</v>
          </cell>
          <cell r="B4195" t="str">
            <v>Fixation  derrière male MP4  JOUCOMATIC</v>
          </cell>
          <cell r="C4195">
            <v>0</v>
          </cell>
          <cell r="D4195" t="str">
            <v>L</v>
          </cell>
        </row>
        <row r="4196">
          <cell r="A4196" t="str">
            <v>54510047</v>
          </cell>
          <cell r="B4196" t="str">
            <v>WIRE SET AC800-104 AGPS-21 REF68692458</v>
          </cell>
          <cell r="C4196">
            <v>0</v>
          </cell>
          <cell r="D4196" t="str">
            <v>L</v>
          </cell>
        </row>
        <row r="4197">
          <cell r="A4197" t="str">
            <v>53230212</v>
          </cell>
          <cell r="B4197" t="str">
            <v>disjoncteur 1,1....1,6 A</v>
          </cell>
          <cell r="C4197">
            <v>0</v>
          </cell>
          <cell r="D4197" t="str">
            <v>L</v>
          </cell>
        </row>
        <row r="4198">
          <cell r="A4198" t="str">
            <v>70030006</v>
          </cell>
          <cell r="B4198" t="str">
            <v>GODET800/360/4 AVEC 2 RANGÉ DE 7TROU</v>
          </cell>
          <cell r="C4198">
            <v>0</v>
          </cell>
          <cell r="D4198" t="str">
            <v>L</v>
          </cell>
        </row>
        <row r="4199">
          <cell r="A4199" t="str">
            <v>78610095</v>
          </cell>
          <cell r="B4199" t="str">
            <v>KIT JOINT VERIN ME3J6L880200-PES80PA200</v>
          </cell>
          <cell r="C4199">
            <v>0</v>
          </cell>
          <cell r="D4199" t="str">
            <v>L</v>
          </cell>
        </row>
        <row r="4200">
          <cell r="A4200" t="str">
            <v>91170026</v>
          </cell>
          <cell r="B4200" t="str">
            <v>Support applicateur sac</v>
          </cell>
          <cell r="C4200">
            <v>0</v>
          </cell>
          <cell r="D4200" t="str">
            <v>L</v>
          </cell>
        </row>
        <row r="4201">
          <cell r="A4201" t="str">
            <v>20100007</v>
          </cell>
          <cell r="B4201" t="str">
            <v>CORNIERE 60X60X6</v>
          </cell>
          <cell r="C4201">
            <v>8</v>
          </cell>
          <cell r="D4201" t="str">
            <v>H</v>
          </cell>
        </row>
        <row r="4202">
          <cell r="A4202" t="str">
            <v>91130022</v>
          </cell>
          <cell r="B4202" t="str">
            <v>PIVOT 740627D REP 24</v>
          </cell>
          <cell r="C4202">
            <v>0</v>
          </cell>
          <cell r="D4202" t="str">
            <v>L</v>
          </cell>
        </row>
        <row r="4203">
          <cell r="A4203" t="str">
            <v>91100028</v>
          </cell>
          <cell r="B4203" t="str">
            <v>ANNEAU BLOC CAOUTCH 731783D-P18</v>
          </cell>
          <cell r="C4203">
            <v>0</v>
          </cell>
          <cell r="D4203" t="str">
            <v>L</v>
          </cell>
        </row>
        <row r="4204">
          <cell r="A4204" t="str">
            <v>40020001</v>
          </cell>
          <cell r="B4204" t="str">
            <v>CHARGE  OXYGÈNE INDUSTRIELLE</v>
          </cell>
          <cell r="C4204">
            <v>10</v>
          </cell>
          <cell r="D4204" t="str">
            <v>H</v>
          </cell>
        </row>
        <row r="4205">
          <cell r="A4205" t="str">
            <v>78610142</v>
          </cell>
          <cell r="B4205" t="str">
            <v>ROTULE M20x1,5 AP6 ISO8139 RP103P</v>
          </cell>
          <cell r="C4205">
            <v>3</v>
          </cell>
          <cell r="D4205" t="str">
            <v>M</v>
          </cell>
        </row>
        <row r="4206">
          <cell r="A4206" t="str">
            <v>03010004</v>
          </cell>
          <cell r="B4206" t="str">
            <v>Calamine de Fer KAIROUAN</v>
          </cell>
          <cell r="C4206">
            <v>4</v>
          </cell>
          <cell r="D4206" t="str">
            <v>M</v>
          </cell>
        </row>
        <row r="4207">
          <cell r="A4207" t="str">
            <v>65200149</v>
          </cell>
          <cell r="B4207" t="str">
            <v>Palier COMPLET FYTB 35 TF  .(SYJ507 )SKF</v>
          </cell>
          <cell r="C4207">
            <v>1</v>
          </cell>
          <cell r="D4207" t="str">
            <v>L</v>
          </cell>
        </row>
        <row r="4208">
          <cell r="A4208" t="str">
            <v>67370097</v>
          </cell>
          <cell r="B4208" t="str">
            <v>accouplement Rotex 24/28</v>
          </cell>
          <cell r="C4208">
            <v>0</v>
          </cell>
          <cell r="D4208" t="str">
            <v>L</v>
          </cell>
        </row>
        <row r="4209">
          <cell r="A4209" t="str">
            <v>87220062</v>
          </cell>
          <cell r="B4209" t="str">
            <v>Ecrou borgne HM 64 PAS=6 CL 8.8</v>
          </cell>
          <cell r="C4209">
            <v>0</v>
          </cell>
          <cell r="D4209" t="str">
            <v>L</v>
          </cell>
        </row>
        <row r="4210">
          <cell r="A4210" t="str">
            <v>65020063</v>
          </cell>
          <cell r="B4210" t="str">
            <v>RLT AUTOALIGNEUR YET 209-2F</v>
          </cell>
          <cell r="C4210">
            <v>2</v>
          </cell>
          <cell r="D4210" t="str">
            <v>L</v>
          </cell>
        </row>
        <row r="4211">
          <cell r="A4211" t="str">
            <v>42010049</v>
          </cell>
          <cell r="B4211" t="str">
            <v>CLE A MOLETTE 101 10 GPB FACOM</v>
          </cell>
          <cell r="C4211">
            <v>0</v>
          </cell>
          <cell r="D4211" t="str">
            <v>L</v>
          </cell>
        </row>
        <row r="4212">
          <cell r="A4212" t="str">
            <v>37520002</v>
          </cell>
          <cell r="B4212" t="str">
            <v>FLEXIBLE DE LONGUEUR 1,5M</v>
          </cell>
          <cell r="C4212">
            <v>0</v>
          </cell>
          <cell r="D4212" t="str">
            <v>L</v>
          </cell>
        </row>
        <row r="4213">
          <cell r="A4213" t="str">
            <v>91500102</v>
          </cell>
          <cell r="B4213" t="str">
            <v>Support chaine Housseuse</v>
          </cell>
          <cell r="C4213">
            <v>1</v>
          </cell>
          <cell r="D4213" t="str">
            <v>L</v>
          </cell>
        </row>
        <row r="4214">
          <cell r="A4214" t="str">
            <v>54510032</v>
          </cell>
          <cell r="B4214" t="str">
            <v>R/C CIRCUIT RC5-2/110-250V REF 64731584</v>
          </cell>
          <cell r="C4214">
            <v>0</v>
          </cell>
          <cell r="D4214" t="str">
            <v>L</v>
          </cell>
        </row>
        <row r="4215">
          <cell r="A4215" t="str">
            <v>87240009</v>
          </cell>
          <cell r="B4215" t="str">
            <v>RACCORD POUR VANNE CONTRÔLE 757 DRVP…</v>
          </cell>
          <cell r="C4215">
            <v>0</v>
          </cell>
          <cell r="D4215" t="str">
            <v>L</v>
          </cell>
        </row>
        <row r="4216">
          <cell r="A4216" t="str">
            <v>53130150</v>
          </cell>
          <cell r="B4216" t="str">
            <v>CONTACTEUR Schneider LC1D18 3PHASE B230V</v>
          </cell>
          <cell r="C4216">
            <v>2</v>
          </cell>
          <cell r="D4216" t="str">
            <v>L</v>
          </cell>
        </row>
        <row r="4217">
          <cell r="A4217" t="str">
            <v>87240008</v>
          </cell>
          <cell r="B4217" t="str">
            <v>CONNECTION VANNE PRESSION 756 RS10…</v>
          </cell>
          <cell r="C4217">
            <v>0</v>
          </cell>
          <cell r="D4217" t="str">
            <v>L</v>
          </cell>
        </row>
        <row r="4218">
          <cell r="A4218" t="str">
            <v>53280002</v>
          </cell>
          <cell r="B4218" t="str">
            <v>Déclencheur MA150 3P3D-ref-LV430500</v>
          </cell>
          <cell r="C4218">
            <v>0</v>
          </cell>
          <cell r="D4218" t="str">
            <v>L</v>
          </cell>
        </row>
        <row r="4219">
          <cell r="A4219" t="str">
            <v>14020011</v>
          </cell>
          <cell r="B4219" t="str">
            <v>Boulons M33X2 L100 H60 cl8.8 plan D/AA-3</v>
          </cell>
          <cell r="C4219">
            <v>0</v>
          </cell>
          <cell r="D4219" t="str">
            <v>L</v>
          </cell>
        </row>
        <row r="4220">
          <cell r="A4220" t="str">
            <v>98010299</v>
          </cell>
          <cell r="B4220" t="str">
            <v>Barrette RAM</v>
          </cell>
          <cell r="C4220">
            <v>0</v>
          </cell>
          <cell r="D4220" t="str">
            <v>L</v>
          </cell>
        </row>
        <row r="4221">
          <cell r="A4221" t="str">
            <v>59420004</v>
          </cell>
          <cell r="B4221" t="str">
            <v>BOBINE ASCO 43004472 110VDC 3W</v>
          </cell>
          <cell r="C4221">
            <v>0</v>
          </cell>
          <cell r="D4221" t="str">
            <v>L</v>
          </cell>
        </row>
        <row r="4222">
          <cell r="A4222" t="str">
            <v>50350088</v>
          </cell>
          <cell r="B4222" t="str">
            <v>connecteur ven 942492Z</v>
          </cell>
          <cell r="C4222">
            <v>0</v>
          </cell>
          <cell r="D4222" t="str">
            <v>L</v>
          </cell>
        </row>
        <row r="4223">
          <cell r="A4223" t="str">
            <v>50320002</v>
          </cell>
          <cell r="B4223" t="str">
            <v>boite  résine pour cable 4*95mm²</v>
          </cell>
          <cell r="C4223">
            <v>0</v>
          </cell>
          <cell r="D4223" t="str">
            <v>L</v>
          </cell>
        </row>
        <row r="4224">
          <cell r="A4224" t="str">
            <v>20100006</v>
          </cell>
          <cell r="B4224" t="str">
            <v>CORNIERE  50X50 x5</v>
          </cell>
          <cell r="C4224">
            <v>7</v>
          </cell>
          <cell r="D4224" t="str">
            <v>H</v>
          </cell>
        </row>
        <row r="4225">
          <cell r="A4225" t="str">
            <v>53280005</v>
          </cell>
          <cell r="B4225" t="str">
            <v>Déclencheur TM125D-ref-LV430431</v>
          </cell>
          <cell r="C4225">
            <v>0</v>
          </cell>
          <cell r="D4225" t="str">
            <v>L</v>
          </cell>
        </row>
        <row r="4226">
          <cell r="A4226" t="str">
            <v>53280009</v>
          </cell>
          <cell r="B4226" t="str">
            <v>Déclencheur TM80D 3P3D-ref-LV429031</v>
          </cell>
          <cell r="C4226">
            <v>0</v>
          </cell>
          <cell r="D4226" t="str">
            <v>L</v>
          </cell>
        </row>
        <row r="4227">
          <cell r="A4227" t="str">
            <v>14020012</v>
          </cell>
          <cell r="B4227" t="str">
            <v>Boulons M33X2 L100 H40 cl6.6</v>
          </cell>
          <cell r="C4227">
            <v>0</v>
          </cell>
          <cell r="D4227" t="str">
            <v>L</v>
          </cell>
        </row>
        <row r="4228">
          <cell r="A4228" t="str">
            <v>91300207</v>
          </cell>
          <cell r="B4228" t="str">
            <v>BRIDE/FLASQUE  541036</v>
          </cell>
          <cell r="C4228">
            <v>1</v>
          </cell>
          <cell r="D4228" t="str">
            <v>L</v>
          </cell>
        </row>
        <row r="4229">
          <cell r="A4229" t="str">
            <v>45800097</v>
          </cell>
          <cell r="B4229" t="str">
            <v>JOINT D'ÉTANCHITÉ 97*85*7 MM</v>
          </cell>
          <cell r="C4229">
            <v>0</v>
          </cell>
          <cell r="D4229" t="str">
            <v>L</v>
          </cell>
        </row>
        <row r="4230">
          <cell r="A4230" t="str">
            <v>72250069</v>
          </cell>
          <cell r="B4230" t="str">
            <v>CHAMBRE AIRE TUBE ASSY POUR PNEU 825x15</v>
          </cell>
          <cell r="C4230">
            <v>6</v>
          </cell>
          <cell r="D4230" t="str">
            <v>H</v>
          </cell>
        </row>
        <row r="4231">
          <cell r="A4231" t="str">
            <v>30100023</v>
          </cell>
          <cell r="B4231" t="str">
            <v>TIGE FILETÉ M24 INOX</v>
          </cell>
          <cell r="C4231">
            <v>1</v>
          </cell>
          <cell r="D4231" t="str">
            <v>L</v>
          </cell>
        </row>
        <row r="4232">
          <cell r="A4232" t="str">
            <v>66100008</v>
          </cell>
          <cell r="B4232" t="str">
            <v>COURROIE XPB 2500</v>
          </cell>
          <cell r="C4232">
            <v>0</v>
          </cell>
          <cell r="D4232" t="str">
            <v>L</v>
          </cell>
        </row>
        <row r="4233">
          <cell r="A4233" t="str">
            <v>14020022</v>
          </cell>
          <cell r="B4233" t="str">
            <v>Boulons M30X2 L120 cl8.8 F/AA-363493</v>
          </cell>
          <cell r="C4233">
            <v>0</v>
          </cell>
          <cell r="D4233" t="str">
            <v>L</v>
          </cell>
        </row>
        <row r="4234">
          <cell r="A4234" t="str">
            <v>78610129</v>
          </cell>
          <cell r="B4234" t="str">
            <v>KIT JOINT POUR VERIN  D 40 ref PID-6LRN</v>
          </cell>
          <cell r="C4234">
            <v>0</v>
          </cell>
          <cell r="D4234" t="str">
            <v>L</v>
          </cell>
        </row>
        <row r="4235">
          <cell r="A4235" t="str">
            <v>42010108</v>
          </cell>
          <cell r="B4235" t="str">
            <v>"Clé à moulette FACOM 8"" 113A.8C"</v>
          </cell>
          <cell r="C4235">
            <v>0</v>
          </cell>
          <cell r="D4235" t="str">
            <v>L</v>
          </cell>
        </row>
        <row r="4236">
          <cell r="A4236" t="str">
            <v>74150005</v>
          </cell>
          <cell r="B4236" t="str">
            <v>TOILE AÉRO POLYSTER T150° EP4,5mm L1500</v>
          </cell>
          <cell r="C4236">
            <v>1</v>
          </cell>
          <cell r="D4236" t="str">
            <v>L</v>
          </cell>
        </row>
        <row r="4237">
          <cell r="A4237" t="str">
            <v>53550031</v>
          </cell>
          <cell r="B4237" t="str">
            <v>BLOC VIGI 30MA POUR DISJONCT 2 POLE 16A</v>
          </cell>
          <cell r="C4237">
            <v>0</v>
          </cell>
          <cell r="D4237" t="str">
            <v>L</v>
          </cell>
        </row>
        <row r="4238">
          <cell r="A4238" t="str">
            <v>55920020</v>
          </cell>
          <cell r="B4238" t="str">
            <v>BALAIS EN CHARBONS  CG651 -GTN /B.Cru</v>
          </cell>
          <cell r="C4238">
            <v>0</v>
          </cell>
          <cell r="D4238" t="str">
            <v>L</v>
          </cell>
        </row>
        <row r="4239">
          <cell r="A4239" t="str">
            <v>65200128</v>
          </cell>
          <cell r="B4239" t="str">
            <v>Palier SY 512M</v>
          </cell>
          <cell r="C4239">
            <v>0</v>
          </cell>
          <cell r="D4239" t="str">
            <v>L</v>
          </cell>
        </row>
        <row r="4240">
          <cell r="A4240" t="str">
            <v>82300001</v>
          </cell>
          <cell r="B4240" t="str">
            <v>RESSORT  LAME BMP 1,5 X 100 X 310</v>
          </cell>
          <cell r="C4240">
            <v>0</v>
          </cell>
          <cell r="D4240" t="str">
            <v>L</v>
          </cell>
        </row>
        <row r="4241">
          <cell r="A4241" t="str">
            <v>73050001</v>
          </cell>
          <cell r="B4241" t="str">
            <v>FILTRE SDF PARTS 2.4419.350.0/10TRACTEUR</v>
          </cell>
          <cell r="C4241">
            <v>2</v>
          </cell>
          <cell r="D4241" t="str">
            <v>L</v>
          </cell>
        </row>
        <row r="4242">
          <cell r="A4242" t="str">
            <v>77050156</v>
          </cell>
          <cell r="B4242" t="str">
            <v>TUYÉRE D'INJECTION DIM:D125 X 80</v>
          </cell>
          <cell r="C4242">
            <v>0</v>
          </cell>
          <cell r="D4242" t="str">
            <v>L</v>
          </cell>
        </row>
        <row r="4243">
          <cell r="A4243" t="str">
            <v>66050001</v>
          </cell>
          <cell r="B4243" t="str">
            <v>COURROIE SPC 3350</v>
          </cell>
          <cell r="C4243">
            <v>2</v>
          </cell>
          <cell r="D4243" t="str">
            <v>L</v>
          </cell>
        </row>
        <row r="4244">
          <cell r="A4244" t="str">
            <v>42010119</v>
          </cell>
          <cell r="B4244" t="str">
            <v>Jeu de cales males 1,5 A 10mm 83SH.JP9AP</v>
          </cell>
          <cell r="C4244">
            <v>0</v>
          </cell>
          <cell r="D4244" t="str">
            <v>L</v>
          </cell>
        </row>
        <row r="4245">
          <cell r="A4245" t="str">
            <v>42010032</v>
          </cell>
          <cell r="B4245" t="str">
            <v>PINCE E RIVETER</v>
          </cell>
          <cell r="C4245">
            <v>0</v>
          </cell>
          <cell r="D4245" t="str">
            <v>L</v>
          </cell>
        </row>
        <row r="4246">
          <cell r="A4246" t="str">
            <v>65660014</v>
          </cell>
          <cell r="B4246" t="str">
            <v>Galet telesc trémie feriana</v>
          </cell>
          <cell r="C4246">
            <v>0</v>
          </cell>
          <cell r="D4246" t="str">
            <v>L</v>
          </cell>
        </row>
        <row r="4247">
          <cell r="A4247" t="str">
            <v>91100449</v>
          </cell>
          <cell r="B4247" t="str">
            <v>Support vérin évacuation</v>
          </cell>
          <cell r="C4247">
            <v>0</v>
          </cell>
          <cell r="D4247" t="str">
            <v>L</v>
          </cell>
        </row>
        <row r="4248">
          <cell r="A4248" t="str">
            <v>76340062</v>
          </cell>
          <cell r="B4248" t="str">
            <v>Joint torique 233x3 pourMulticell 800/50</v>
          </cell>
          <cell r="C4248">
            <v>0</v>
          </cell>
          <cell r="D4248" t="str">
            <v>L</v>
          </cell>
        </row>
        <row r="4249">
          <cell r="A4249" t="str">
            <v>91500043</v>
          </cell>
          <cell r="B4249" t="str">
            <v>FRETTE A BILLES KH3050/ LBBR 30-2LS SKF</v>
          </cell>
          <cell r="C4249">
            <v>1</v>
          </cell>
          <cell r="D4249" t="str">
            <v>L</v>
          </cell>
        </row>
        <row r="4250">
          <cell r="A4250" t="str">
            <v>53550022</v>
          </cell>
          <cell r="B4250" t="str">
            <v>RESISTANCE DE CHAUFFAGE</v>
          </cell>
          <cell r="C4250">
            <v>0</v>
          </cell>
          <cell r="D4250" t="str">
            <v>L</v>
          </cell>
        </row>
        <row r="4251">
          <cell r="A4251" t="str">
            <v>90250069</v>
          </cell>
          <cell r="B4251" t="str">
            <v>TRESSE rep1338</v>
          </cell>
          <cell r="C4251">
            <v>3</v>
          </cell>
          <cell r="D4251" t="str">
            <v>M</v>
          </cell>
        </row>
        <row r="4252">
          <cell r="A4252" t="str">
            <v>53130157</v>
          </cell>
          <cell r="B4252" t="str">
            <v>"CONTACTEUR  G/090728*E05*</v>
          </cell>
          <cell r="C4252">
            <v>0</v>
          </cell>
          <cell r="D4252" t="str">
            <v>L</v>
          </cell>
        </row>
        <row r="4253">
          <cell r="A4253" t="str">
            <v>78610218</v>
          </cell>
          <cell r="B4253" t="str">
            <v>Rotule 30F20L</v>
          </cell>
          <cell r="C4253">
            <v>0</v>
          </cell>
          <cell r="D4253" t="str">
            <v>L</v>
          </cell>
        </row>
        <row r="4254">
          <cell r="A4254" t="str">
            <v>71240071</v>
          </cell>
          <cell r="B4254" t="str">
            <v>ROULEAU Ø89 RL=690 4-90-2132-367.12</v>
          </cell>
          <cell r="C4254">
            <v>3</v>
          </cell>
          <cell r="D4254" t="str">
            <v>M</v>
          </cell>
        </row>
        <row r="4255">
          <cell r="A4255" t="str">
            <v>53230210</v>
          </cell>
          <cell r="B4255" t="str">
            <v>Disjoncteur  GV2ME10 ..4,5 à 6,3 A</v>
          </cell>
          <cell r="C4255">
            <v>0</v>
          </cell>
          <cell r="D4255" t="str">
            <v>L</v>
          </cell>
        </row>
        <row r="4256">
          <cell r="A4256" t="str">
            <v>91300220</v>
          </cell>
          <cell r="B4256" t="str">
            <v>Axe tambour de renvoie déviateur R1115</v>
          </cell>
          <cell r="C4256">
            <v>0</v>
          </cell>
          <cell r="D4256" t="str">
            <v>L</v>
          </cell>
        </row>
        <row r="4257">
          <cell r="A4257" t="str">
            <v>54510099</v>
          </cell>
          <cell r="B4257" t="str">
            <v>FUSE KIT 3BHB001184R0001</v>
          </cell>
          <cell r="C4257">
            <v>0</v>
          </cell>
          <cell r="D4257" t="str">
            <v>L</v>
          </cell>
        </row>
        <row r="4258">
          <cell r="A4258" t="str">
            <v>23010015</v>
          </cell>
          <cell r="B4258" t="str">
            <v>TUBE ACIER ROND SANS SOUDUR LONG6m 20/27</v>
          </cell>
          <cell r="C4258">
            <v>4</v>
          </cell>
          <cell r="D4258" t="str">
            <v>M</v>
          </cell>
        </row>
        <row r="4259">
          <cell r="A4259" t="str">
            <v>65200124</v>
          </cell>
          <cell r="B4259" t="str">
            <v>Palier CP209 avec roulement</v>
          </cell>
          <cell r="C4259">
            <v>0</v>
          </cell>
          <cell r="D4259" t="str">
            <v>L</v>
          </cell>
        </row>
        <row r="4260">
          <cell r="A4260" t="str">
            <v>90250003</v>
          </cell>
          <cell r="B4260" t="str">
            <v>JOINT PLAT rep 91401</v>
          </cell>
          <cell r="C4260">
            <v>1</v>
          </cell>
          <cell r="D4260" t="str">
            <v>L</v>
          </cell>
        </row>
        <row r="4261">
          <cell r="A4261" t="str">
            <v>65050148</v>
          </cell>
          <cell r="B4261" t="str">
            <v>RLT a billes 63000-2RS1    65050148</v>
          </cell>
          <cell r="C4261">
            <v>0</v>
          </cell>
          <cell r="D4261" t="str">
            <v>L</v>
          </cell>
        </row>
        <row r="4262">
          <cell r="A4262" t="str">
            <v>20910012</v>
          </cell>
          <cell r="B4262" t="str">
            <v>BARREAU CLAVETTE 7X8</v>
          </cell>
          <cell r="C4262">
            <v>5</v>
          </cell>
          <cell r="D4262" t="str">
            <v>M</v>
          </cell>
        </row>
        <row r="4263">
          <cell r="A4263" t="str">
            <v>71240069</v>
          </cell>
          <cell r="B4263" t="str">
            <v>ROULEAU Ø89 RL=646 4-90-2132-382.1</v>
          </cell>
          <cell r="C4263">
            <v>3</v>
          </cell>
          <cell r="D4263" t="str">
            <v>M</v>
          </cell>
        </row>
        <row r="4264">
          <cell r="A4264" t="str">
            <v>71240073</v>
          </cell>
          <cell r="B4264" t="str">
            <v>ROULEAU Ø60 RL=846 4-90-2132-565.2</v>
          </cell>
          <cell r="C4264">
            <v>2</v>
          </cell>
          <cell r="D4264" t="str">
            <v>L</v>
          </cell>
        </row>
        <row r="4265">
          <cell r="A4265" t="str">
            <v>20600009</v>
          </cell>
          <cell r="B4265" t="str">
            <v>FER ROND XC48 Ø16 EN BARRE DE LONG:6M</v>
          </cell>
          <cell r="C4265">
            <v>0</v>
          </cell>
          <cell r="D4265" t="str">
            <v>L</v>
          </cell>
        </row>
        <row r="4266">
          <cell r="A4266" t="str">
            <v>98020041</v>
          </cell>
          <cell r="B4266" t="str">
            <v>Papier ZIG-ZAG H3</v>
          </cell>
          <cell r="C4266">
            <v>0</v>
          </cell>
          <cell r="D4266" t="str">
            <v>L</v>
          </cell>
        </row>
        <row r="4267">
          <cell r="A4267" t="str">
            <v>20040002</v>
          </cell>
          <cell r="B4267" t="str">
            <v>TOLE ACIER ORDINAIRE  EP 2MM 1000X2000</v>
          </cell>
          <cell r="C4267">
            <v>9</v>
          </cell>
          <cell r="D4267" t="str">
            <v>H</v>
          </cell>
        </row>
        <row r="4268">
          <cell r="A4268" t="str">
            <v>53130131</v>
          </cell>
          <cell r="B4268" t="str">
            <v>CONTACTEUR MOT.LC2K09, AC3 380V 4Kw</v>
          </cell>
          <cell r="C4268">
            <v>0</v>
          </cell>
          <cell r="D4268" t="str">
            <v>L</v>
          </cell>
        </row>
        <row r="4269">
          <cell r="A4269" t="str">
            <v>72170001</v>
          </cell>
          <cell r="B4269" t="str">
            <v>COURROIE TRAPEZOIDALE  A41 1091mm CLARK</v>
          </cell>
          <cell r="C4269">
            <v>0</v>
          </cell>
          <cell r="D4269" t="str">
            <v>L</v>
          </cell>
        </row>
        <row r="4270">
          <cell r="A4270" t="str">
            <v>59300002</v>
          </cell>
          <cell r="B4270" t="str">
            <v>KITREPARATION ELECTROVANNE ASCOC127-837</v>
          </cell>
          <cell r="C4270">
            <v>0</v>
          </cell>
          <cell r="D4270" t="str">
            <v>L</v>
          </cell>
        </row>
        <row r="4271">
          <cell r="A4271" t="str">
            <v>65050194</v>
          </cell>
          <cell r="B4271" t="str">
            <v>RLT a billes 6312 C3</v>
          </cell>
          <cell r="C4271">
            <v>0</v>
          </cell>
          <cell r="D4271" t="str">
            <v>L</v>
          </cell>
        </row>
        <row r="4272">
          <cell r="A4272" t="str">
            <v>53230165</v>
          </cell>
          <cell r="B4272" t="str">
            <v>DISJONCTEUR GV2ME05  -0,63-1 A</v>
          </cell>
          <cell r="C4272">
            <v>0</v>
          </cell>
          <cell r="D4272" t="str">
            <v>L</v>
          </cell>
        </row>
        <row r="4273">
          <cell r="A4273" t="str">
            <v>42010120</v>
          </cell>
          <cell r="B4273" t="str">
            <v>Couteau  électrecien FACOM 840.1</v>
          </cell>
          <cell r="C4273">
            <v>0</v>
          </cell>
          <cell r="D4273" t="str">
            <v>L</v>
          </cell>
        </row>
        <row r="4274">
          <cell r="A4274" t="str">
            <v>53280010</v>
          </cell>
          <cell r="B4274" t="str">
            <v>Déclencheur TM100D 3P3D-ref-LV429030</v>
          </cell>
          <cell r="C4274">
            <v>0</v>
          </cell>
          <cell r="D4274" t="str">
            <v>L</v>
          </cell>
        </row>
        <row r="4275">
          <cell r="A4275" t="str">
            <v>45800230</v>
          </cell>
          <cell r="B4275" t="str">
            <v>Clapet anti retour à étranglement GRLA-M</v>
          </cell>
          <cell r="C4275">
            <v>2</v>
          </cell>
          <cell r="D4275" t="str">
            <v>L</v>
          </cell>
        </row>
        <row r="4276">
          <cell r="A4276" t="str">
            <v>59600161</v>
          </cell>
          <cell r="B4276" t="str">
            <v>Fiche SMC VVQC1000-F25-1</v>
          </cell>
          <cell r="C4276">
            <v>0</v>
          </cell>
          <cell r="D4276" t="str">
            <v>L</v>
          </cell>
        </row>
        <row r="4277">
          <cell r="A4277" t="str">
            <v>75020044</v>
          </cell>
          <cell r="B4277" t="str">
            <v>Relais miniatures 3000808233</v>
          </cell>
          <cell r="C4277">
            <v>0</v>
          </cell>
          <cell r="D4277" t="str">
            <v>L</v>
          </cell>
        </row>
        <row r="4278">
          <cell r="A4278" t="str">
            <v>71240017</v>
          </cell>
          <cell r="B4278" t="str">
            <v>Rouleau lisse L1115 dia70 axe25,mep14</v>
          </cell>
          <cell r="C4278">
            <v>0</v>
          </cell>
          <cell r="D4278" t="str">
            <v>L</v>
          </cell>
        </row>
        <row r="4279">
          <cell r="A4279" t="str">
            <v>65200122</v>
          </cell>
          <cell r="B4279" t="str">
            <v>Palier APPLIQUE complet FONTE FC 207</v>
          </cell>
          <cell r="C4279">
            <v>0</v>
          </cell>
          <cell r="D4279" t="str">
            <v>L</v>
          </cell>
        </row>
        <row r="4280">
          <cell r="A4280" t="str">
            <v>37500009</v>
          </cell>
          <cell r="B4280" t="str">
            <v>POMPE A GRAISSE MANUELLE  2 KG</v>
          </cell>
          <cell r="C4280">
            <v>0</v>
          </cell>
          <cell r="D4280" t="str">
            <v>L</v>
          </cell>
        </row>
        <row r="4281">
          <cell r="A4281" t="str">
            <v>39100001</v>
          </cell>
          <cell r="B4281" t="str">
            <v>TRESSE CERAMIQUE DIAM50mm</v>
          </cell>
          <cell r="C4281">
            <v>3</v>
          </cell>
          <cell r="D4281" t="str">
            <v>M</v>
          </cell>
        </row>
        <row r="4282">
          <cell r="A4282" t="str">
            <v>89010129</v>
          </cell>
          <cell r="B4282" t="str">
            <v>TUYAU FLEXIBLE N18X800 AB23-10/250-18LX</v>
          </cell>
          <cell r="C4282">
            <v>0</v>
          </cell>
          <cell r="D4282" t="str">
            <v>L</v>
          </cell>
        </row>
        <row r="4283">
          <cell r="A4283" t="str">
            <v>51030001</v>
          </cell>
          <cell r="B4283" t="str">
            <v>PROJECTEUR 24 v500 w</v>
          </cell>
          <cell r="C4283">
            <v>1</v>
          </cell>
          <cell r="D4283" t="str">
            <v>L</v>
          </cell>
        </row>
        <row r="4284">
          <cell r="A4284" t="str">
            <v>42010210</v>
          </cell>
          <cell r="B4284" t="str">
            <v>Bloc six pans</v>
          </cell>
          <cell r="C4284">
            <v>0</v>
          </cell>
          <cell r="D4284" t="str">
            <v>L</v>
          </cell>
        </row>
        <row r="4285">
          <cell r="A4285" t="str">
            <v>72250142</v>
          </cell>
          <cell r="B4285" t="str">
            <v>KlAXON ARRIERE  24v</v>
          </cell>
          <cell r="C4285">
            <v>1</v>
          </cell>
          <cell r="D4285" t="str">
            <v>L</v>
          </cell>
        </row>
        <row r="4286">
          <cell r="A4286" t="str">
            <v>50350097</v>
          </cell>
          <cell r="B4286" t="str">
            <v>CONNECTEUR 4X0,34mm²  971425Z</v>
          </cell>
          <cell r="C4286">
            <v>6</v>
          </cell>
          <cell r="D4286" t="str">
            <v>H</v>
          </cell>
        </row>
        <row r="4287">
          <cell r="A4287" t="str">
            <v>65050189</v>
          </cell>
          <cell r="B4287" t="str">
            <v>RLT a billes 6311 2Z C3</v>
          </cell>
          <cell r="C4287">
            <v>3</v>
          </cell>
          <cell r="D4287" t="str">
            <v>M</v>
          </cell>
        </row>
        <row r="4288">
          <cell r="A4288" t="str">
            <v>91100420</v>
          </cell>
          <cell r="B4288" t="str">
            <v>Barre de guide-562573D</v>
          </cell>
          <cell r="C4288">
            <v>1</v>
          </cell>
          <cell r="D4288" t="str">
            <v>L</v>
          </cell>
        </row>
        <row r="4289">
          <cell r="A4289" t="str">
            <v>77020012</v>
          </cell>
          <cell r="B4289" t="str">
            <v>MANCHE FILTRANTE 160x5000</v>
          </cell>
          <cell r="C4289">
            <v>3</v>
          </cell>
          <cell r="D4289" t="str">
            <v>M</v>
          </cell>
        </row>
        <row r="4290">
          <cell r="A4290" t="str">
            <v>91500112</v>
          </cell>
          <cell r="B4290" t="str">
            <v>Fixation derrière AB3 JOUCOMATIC 0502110</v>
          </cell>
          <cell r="C4290">
            <v>0</v>
          </cell>
          <cell r="D4290" t="str">
            <v>L</v>
          </cell>
        </row>
        <row r="4291">
          <cell r="A4291" t="str">
            <v>53510007</v>
          </cell>
          <cell r="B4291" t="str">
            <v>ALIMEN STABILISE IN100-240VAC OUT 24VDC</v>
          </cell>
          <cell r="C4291">
            <v>0</v>
          </cell>
          <cell r="D4291" t="str">
            <v>L</v>
          </cell>
        </row>
        <row r="4292">
          <cell r="A4292" t="str">
            <v>23320056</v>
          </cell>
          <cell r="B4292" t="str">
            <v>RÉDUCTION M/F 3/4'' -1/2''</v>
          </cell>
          <cell r="C4292">
            <v>1</v>
          </cell>
          <cell r="D4292" t="str">
            <v>L</v>
          </cell>
        </row>
        <row r="4293">
          <cell r="A4293" t="str">
            <v>53130163</v>
          </cell>
          <cell r="B4293" t="str">
            <v>Contacteur 3RH2122-1BB40. 24VDC</v>
          </cell>
          <cell r="C4293">
            <v>0</v>
          </cell>
          <cell r="D4293" t="str">
            <v>L</v>
          </cell>
        </row>
        <row r="4294">
          <cell r="A4294" t="str">
            <v>98010241</v>
          </cell>
          <cell r="B4294" t="str">
            <v>Casque USB</v>
          </cell>
          <cell r="C4294">
            <v>0</v>
          </cell>
          <cell r="D4294" t="str">
            <v>L</v>
          </cell>
        </row>
        <row r="4295">
          <cell r="A4295" t="str">
            <v>91300027</v>
          </cell>
          <cell r="B4295" t="str">
            <v>BIELLE COMPACTEUR SAC</v>
          </cell>
          <cell r="C4295">
            <v>1</v>
          </cell>
          <cell r="D4295" t="str">
            <v>L</v>
          </cell>
        </row>
        <row r="4296">
          <cell r="A4296" t="str">
            <v>51030005</v>
          </cell>
          <cell r="B4296" t="str">
            <v>PROJECTEUR led 220v150w</v>
          </cell>
          <cell r="C4296">
            <v>0</v>
          </cell>
          <cell r="D4296" t="str">
            <v>L</v>
          </cell>
        </row>
        <row r="4297">
          <cell r="A4297" t="str">
            <v>53260013</v>
          </cell>
          <cell r="B4297" t="str">
            <v>Relais statique ABS-2EC01EB Schneider</v>
          </cell>
          <cell r="C4297">
            <v>0</v>
          </cell>
          <cell r="D4297" t="str">
            <v>L</v>
          </cell>
        </row>
        <row r="4298">
          <cell r="A4298" t="str">
            <v>71010008</v>
          </cell>
          <cell r="B4298" t="str">
            <v>Bande  larg:650 EP-500/4 6+2Y</v>
          </cell>
          <cell r="C4298">
            <v>0</v>
          </cell>
          <cell r="D4298" t="str">
            <v>L</v>
          </cell>
        </row>
        <row r="4299">
          <cell r="A4299" t="str">
            <v>91500067</v>
          </cell>
          <cell r="B4299" t="str">
            <v>Bras housseuse</v>
          </cell>
          <cell r="C4299">
            <v>1</v>
          </cell>
          <cell r="D4299" t="str">
            <v>L</v>
          </cell>
        </row>
        <row r="4300">
          <cell r="A4300" t="str">
            <v>20910004</v>
          </cell>
          <cell r="B4300" t="str">
            <v>BARREAU CLAVETTE 24X14</v>
          </cell>
          <cell r="C4300">
            <v>0</v>
          </cell>
          <cell r="D4300" t="str">
            <v>L</v>
          </cell>
        </row>
        <row r="4301">
          <cell r="A4301" t="str">
            <v>91100309</v>
          </cell>
          <cell r="B4301" t="str">
            <v>ROTULE MALE M8</v>
          </cell>
          <cell r="C4301">
            <v>0</v>
          </cell>
          <cell r="D4301" t="str">
            <v>L</v>
          </cell>
        </row>
        <row r="4302">
          <cell r="A4302" t="str">
            <v>65030027</v>
          </cell>
          <cell r="B4302" t="str">
            <v>RLT autoaligneur  YET 208</v>
          </cell>
          <cell r="C4302">
            <v>5</v>
          </cell>
          <cell r="D4302" t="str">
            <v>M</v>
          </cell>
        </row>
        <row r="4303">
          <cell r="A4303" t="str">
            <v>91100427</v>
          </cell>
          <cell r="B4303" t="str">
            <v>Entretoise Distanziale---&gt;91100418</v>
          </cell>
          <cell r="C4303">
            <v>0</v>
          </cell>
          <cell r="D4303" t="str">
            <v>L</v>
          </cell>
        </row>
        <row r="4304">
          <cell r="A4304" t="str">
            <v>53140013</v>
          </cell>
          <cell r="B4304" t="str">
            <v>Commutateur salzer SAA63 OFF-ON</v>
          </cell>
          <cell r="C4304">
            <v>0</v>
          </cell>
          <cell r="D4304" t="str">
            <v>L</v>
          </cell>
        </row>
        <row r="4305">
          <cell r="A4305" t="str">
            <v>77020021</v>
          </cell>
          <cell r="B4305" t="str">
            <v>MANCHE FILTRE 165x5000</v>
          </cell>
          <cell r="C4305">
            <v>0</v>
          </cell>
          <cell r="D4305" t="str">
            <v>L</v>
          </cell>
        </row>
        <row r="4306">
          <cell r="A4306" t="str">
            <v>21300007</v>
          </cell>
          <cell r="B4306" t="str">
            <v>FONTE (GS500-7) 80</v>
          </cell>
          <cell r="C4306">
            <v>0</v>
          </cell>
          <cell r="D4306" t="str">
            <v>L</v>
          </cell>
        </row>
        <row r="4307">
          <cell r="A4307" t="str">
            <v>91130041</v>
          </cell>
          <cell r="B4307" t="str">
            <v>Rouleau glisse sac avant aplatisseur</v>
          </cell>
          <cell r="C4307">
            <v>3</v>
          </cell>
          <cell r="D4307" t="str">
            <v>M</v>
          </cell>
        </row>
        <row r="4308">
          <cell r="A4308" t="str">
            <v>90250014</v>
          </cell>
          <cell r="B4308" t="str">
            <v>SIEGE BASSE rep1413</v>
          </cell>
          <cell r="C4308">
            <v>0</v>
          </cell>
          <cell r="D4308" t="str">
            <v>L</v>
          </cell>
        </row>
        <row r="4309">
          <cell r="A4309" t="str">
            <v>59310071</v>
          </cell>
          <cell r="B4309" t="str">
            <v>Pressostat d'eau 0-3 bar G3/8</v>
          </cell>
          <cell r="C4309">
            <v>0</v>
          </cell>
          <cell r="D4309" t="str">
            <v>L</v>
          </cell>
        </row>
        <row r="4310">
          <cell r="A4310" t="str">
            <v>45800155</v>
          </cell>
          <cell r="B4310" t="str">
            <v>SOUFFLET POUR CHARIOT MOBILE TYPE T11836</v>
          </cell>
          <cell r="C4310">
            <v>1</v>
          </cell>
          <cell r="D4310" t="str">
            <v>L</v>
          </cell>
        </row>
        <row r="4311">
          <cell r="A4311" t="str">
            <v>76340031</v>
          </cell>
          <cell r="B4311" t="str">
            <v>"flexible 3/8 "" FF  long 4000mm"</v>
          </cell>
          <cell r="C4311">
            <v>0</v>
          </cell>
          <cell r="D4311" t="str">
            <v>L</v>
          </cell>
        </row>
        <row r="4312">
          <cell r="A4312" t="str">
            <v>45800291</v>
          </cell>
          <cell r="B4312" t="str">
            <v>SLEEVE INSULATING ELECTRODE VESSEL  621-</v>
          </cell>
          <cell r="C4312">
            <v>0</v>
          </cell>
          <cell r="D4312" t="str">
            <v>L</v>
          </cell>
        </row>
        <row r="4313">
          <cell r="A4313" t="str">
            <v>45800302</v>
          </cell>
          <cell r="B4313" t="str">
            <v>PLUG BANANA 15A 6-32 SCREW MNT UNINSUL 6</v>
          </cell>
          <cell r="C4313">
            <v>0</v>
          </cell>
          <cell r="D4313" t="str">
            <v>L</v>
          </cell>
        </row>
        <row r="4314">
          <cell r="A4314" t="str">
            <v>53230198</v>
          </cell>
          <cell r="B4314" t="str">
            <v>"DISJONCTEUR G/080909</v>
          </cell>
          <cell r="C4314">
            <v>0</v>
          </cell>
          <cell r="D4314" t="str">
            <v>L</v>
          </cell>
        </row>
        <row r="4315">
          <cell r="A4315" t="str">
            <v>59040002</v>
          </cell>
          <cell r="B4315" t="str">
            <v>CAPTEUR FIN DE COURSE 3SE3 120-1C</v>
          </cell>
          <cell r="C4315">
            <v>2</v>
          </cell>
          <cell r="D4315" t="str">
            <v>L</v>
          </cell>
        </row>
        <row r="4316">
          <cell r="A4316" t="str">
            <v>65130009</v>
          </cell>
          <cell r="B4316" t="str">
            <v>MANCHON DE SERRAGE H319</v>
          </cell>
          <cell r="C4316">
            <v>0</v>
          </cell>
          <cell r="D4316" t="str">
            <v>L</v>
          </cell>
        </row>
        <row r="4317">
          <cell r="A4317" t="str">
            <v>72170040</v>
          </cell>
          <cell r="B4317" t="str">
            <v>Filtre  Hydraulique OUT  ZOOMILION 7 T</v>
          </cell>
          <cell r="C4317">
            <v>0</v>
          </cell>
          <cell r="D4317" t="str">
            <v>L</v>
          </cell>
        </row>
        <row r="4318">
          <cell r="A4318" t="str">
            <v>76340013</v>
          </cell>
          <cell r="B4318" t="str">
            <v>PIECE DITE  FIN SOUDE NW:400</v>
          </cell>
          <cell r="C4318">
            <v>0</v>
          </cell>
          <cell r="D4318" t="str">
            <v>L</v>
          </cell>
        </row>
        <row r="4319">
          <cell r="A4319" t="str">
            <v>59600057</v>
          </cell>
          <cell r="B4319" t="str">
            <v>ELECTROVANNE P2FP23NAB+BOBINE230V</v>
          </cell>
          <cell r="C4319">
            <v>0</v>
          </cell>
          <cell r="D4319" t="str">
            <v>L</v>
          </cell>
        </row>
        <row r="4320">
          <cell r="A4320" t="str">
            <v>65200214</v>
          </cell>
          <cell r="B4320" t="str">
            <v>PALIER  PASE-40</v>
          </cell>
          <cell r="C4320">
            <v>0</v>
          </cell>
          <cell r="D4320" t="str">
            <v>L</v>
          </cell>
        </row>
        <row r="4321">
          <cell r="A4321" t="str">
            <v>65210068</v>
          </cell>
          <cell r="B4321" t="str">
            <v>JEUX DE JOINTS POUR  Palier SNI 522-619</v>
          </cell>
          <cell r="C4321">
            <v>1</v>
          </cell>
          <cell r="D4321" t="str">
            <v>L</v>
          </cell>
        </row>
        <row r="4322">
          <cell r="A4322" t="str">
            <v>66200022</v>
          </cell>
          <cell r="B4322" t="str">
            <v>POULIE  CODE : 701778D  NT01323DR P: 11</v>
          </cell>
          <cell r="C4322">
            <v>0</v>
          </cell>
          <cell r="D4322" t="str">
            <v>L</v>
          </cell>
        </row>
        <row r="4323">
          <cell r="A4323" t="str">
            <v>91500034</v>
          </cell>
          <cell r="B4323" t="str">
            <v>FLEXIBLE DN16 600MM/RET/PALETTE</v>
          </cell>
          <cell r="C4323">
            <v>0</v>
          </cell>
          <cell r="D4323" t="str">
            <v>L</v>
          </cell>
        </row>
        <row r="4324">
          <cell r="A4324" t="str">
            <v>87220024</v>
          </cell>
          <cell r="B4324" t="str">
            <v>MANCHON Dext 85XD60X168 Dint=45</v>
          </cell>
          <cell r="C4324">
            <v>1</v>
          </cell>
          <cell r="D4324" t="str">
            <v>L</v>
          </cell>
        </row>
        <row r="4325">
          <cell r="A4325" t="str">
            <v>42010081</v>
          </cell>
          <cell r="B4325" t="str">
            <v>Pince universelle 187A.18CPE FACOM</v>
          </cell>
          <cell r="C4325">
            <v>0</v>
          </cell>
          <cell r="D4325" t="str">
            <v>L</v>
          </cell>
        </row>
        <row r="4326">
          <cell r="A4326" t="str">
            <v>66400038</v>
          </cell>
          <cell r="B4326" t="str">
            <v>PIGNON 700020P</v>
          </cell>
          <cell r="C4326">
            <v>1</v>
          </cell>
          <cell r="D4326" t="str">
            <v>L</v>
          </cell>
        </row>
        <row r="4327">
          <cell r="A4327" t="str">
            <v>65040032</v>
          </cell>
          <cell r="B4327" t="str">
            <v>RLT a rotule 22210 E</v>
          </cell>
          <cell r="C4327">
            <v>0</v>
          </cell>
          <cell r="D4327" t="str">
            <v>L</v>
          </cell>
        </row>
        <row r="4328">
          <cell r="A4328" t="str">
            <v>65200209</v>
          </cell>
          <cell r="B4328" t="str">
            <v>PALIER  PCJ-30</v>
          </cell>
          <cell r="C4328">
            <v>0</v>
          </cell>
          <cell r="D4328" t="str">
            <v>L</v>
          </cell>
        </row>
        <row r="4329">
          <cell r="A4329" t="str">
            <v>79210003</v>
          </cell>
          <cell r="B4329" t="str">
            <v>MANCHETTE SOUPLE ØINT160mm LONG:250mm</v>
          </cell>
          <cell r="C4329">
            <v>2</v>
          </cell>
          <cell r="D4329" t="str">
            <v>L</v>
          </cell>
        </row>
        <row r="4330">
          <cell r="A4330" t="str">
            <v>71240006</v>
          </cell>
          <cell r="B4330" t="str">
            <v>Rouleau lisse 133X465 axe 25 MP18</v>
          </cell>
          <cell r="C4330">
            <v>6</v>
          </cell>
          <cell r="D4330" t="str">
            <v>H</v>
          </cell>
        </row>
        <row r="4331">
          <cell r="A4331" t="str">
            <v>55910007</v>
          </cell>
          <cell r="B4331" t="str">
            <v>RESSORT BALAIS CG651 GAZ</v>
          </cell>
          <cell r="C4331">
            <v>0</v>
          </cell>
          <cell r="D4331" t="str">
            <v>L</v>
          </cell>
        </row>
        <row r="4332">
          <cell r="A4332" t="str">
            <v>71240001</v>
          </cell>
          <cell r="B4332" t="str">
            <v>ROULEAU  LISSE 133X315X323</v>
          </cell>
          <cell r="C4332">
            <v>11</v>
          </cell>
          <cell r="D4332" t="str">
            <v>H</v>
          </cell>
        </row>
        <row r="4333">
          <cell r="A4333" t="str">
            <v>45800107</v>
          </cell>
          <cell r="B4333" t="str">
            <v>LIMITEUR DÉBIT UNIDIRECTIONNEL 70023461</v>
          </cell>
          <cell r="C4333">
            <v>0</v>
          </cell>
          <cell r="D4333" t="str">
            <v>L</v>
          </cell>
        </row>
        <row r="4334">
          <cell r="A4334" t="str">
            <v>65010070</v>
          </cell>
          <cell r="B4334" t="str">
            <v>roulement 32308</v>
          </cell>
          <cell r="C4334">
            <v>0</v>
          </cell>
          <cell r="D4334" t="str">
            <v>L</v>
          </cell>
        </row>
        <row r="4335">
          <cell r="A4335" t="str">
            <v>42010181</v>
          </cell>
          <cell r="B4335" t="str">
            <v>Serre joint 300 mm</v>
          </cell>
          <cell r="C4335">
            <v>0</v>
          </cell>
          <cell r="D4335" t="str">
            <v>L</v>
          </cell>
        </row>
        <row r="4336">
          <cell r="A4336" t="str">
            <v>86020013</v>
          </cell>
          <cell r="B4336" t="str">
            <v>JOINT V-RING 275 AUS-NBR  ROTULE B11.02</v>
          </cell>
          <cell r="C4336">
            <v>0</v>
          </cell>
          <cell r="D4336" t="str">
            <v>L</v>
          </cell>
        </row>
        <row r="4337">
          <cell r="A4337" t="str">
            <v>67300016</v>
          </cell>
          <cell r="B4337" t="str">
            <v>Doit d'accouplement Rotex S48</v>
          </cell>
          <cell r="C4337">
            <v>2</v>
          </cell>
          <cell r="D4337" t="str">
            <v>L</v>
          </cell>
        </row>
        <row r="4338">
          <cell r="A4338" t="str">
            <v>14010047</v>
          </cell>
          <cell r="B4338" t="str">
            <v>Boulonfond sortie br ciment-14030007</v>
          </cell>
          <cell r="C4338">
            <v>0</v>
          </cell>
          <cell r="D4338" t="str">
            <v>L</v>
          </cell>
        </row>
        <row r="4339">
          <cell r="A4339" t="str">
            <v>37360013</v>
          </cell>
          <cell r="B4339" t="str">
            <v>plaques  graphites 40x70x450</v>
          </cell>
          <cell r="C4339">
            <v>0</v>
          </cell>
          <cell r="D4339" t="str">
            <v>L</v>
          </cell>
        </row>
        <row r="4340">
          <cell r="A4340" t="str">
            <v>20600002</v>
          </cell>
          <cell r="B4340" t="str">
            <v>FER ROND 42CD4 Ø25 EN BARRE DE LONG:6M</v>
          </cell>
          <cell r="C4340">
            <v>0</v>
          </cell>
          <cell r="D4340" t="str">
            <v>L</v>
          </cell>
        </row>
        <row r="4341">
          <cell r="A4341" t="str">
            <v>45400042</v>
          </cell>
          <cell r="B4341" t="str">
            <v>CALCIUM ÉTALON SAA À 1G/L EN SOLUTION</v>
          </cell>
          <cell r="C4341">
            <v>0</v>
          </cell>
          <cell r="D4341" t="str">
            <v>L</v>
          </cell>
        </row>
        <row r="4342">
          <cell r="A4342" t="str">
            <v>60530032</v>
          </cell>
          <cell r="B4342" t="str">
            <v>JOINT TORIQUE,FKM (VITON)</v>
          </cell>
          <cell r="C4342">
            <v>0</v>
          </cell>
          <cell r="D4342" t="str">
            <v>L</v>
          </cell>
        </row>
        <row r="4343">
          <cell r="A4343" t="str">
            <v>53500008</v>
          </cell>
          <cell r="B4343" t="str">
            <v>BROCHES AMANT 3P 250A</v>
          </cell>
          <cell r="C4343">
            <v>0</v>
          </cell>
          <cell r="D4343" t="str">
            <v>L</v>
          </cell>
        </row>
        <row r="4344">
          <cell r="A4344" t="str">
            <v>53500009</v>
          </cell>
          <cell r="B4344" t="str">
            <v>BROCHES AVAL 3P 250A</v>
          </cell>
          <cell r="C4344">
            <v>0</v>
          </cell>
          <cell r="D4344" t="str">
            <v>L</v>
          </cell>
        </row>
        <row r="4345">
          <cell r="A4345" t="str">
            <v>91170032</v>
          </cell>
          <cell r="B4345" t="str">
            <v>Tampon conique 760140D</v>
          </cell>
          <cell r="C4345">
            <v>1</v>
          </cell>
          <cell r="D4345" t="str">
            <v>L</v>
          </cell>
        </row>
        <row r="4346">
          <cell r="A4346" t="str">
            <v>50320019</v>
          </cell>
          <cell r="B4346" t="str">
            <v>BOITE JONCTION ELECTRIQUE 40/20</v>
          </cell>
          <cell r="C4346">
            <v>0</v>
          </cell>
          <cell r="D4346" t="str">
            <v>L</v>
          </cell>
        </row>
        <row r="4347">
          <cell r="A4347" t="str">
            <v>45400095</v>
          </cell>
          <cell r="B4347" t="str">
            <v>SULFATE DE POTSSIUM</v>
          </cell>
          <cell r="C4347">
            <v>0</v>
          </cell>
          <cell r="D4347" t="str">
            <v>L</v>
          </cell>
        </row>
        <row r="4348">
          <cell r="A4348" t="str">
            <v>55920019</v>
          </cell>
          <cell r="B4348" t="str">
            <v>BALAIS CHARBON CG651 -GAZ Conca/Charbon</v>
          </cell>
          <cell r="C4348">
            <v>1</v>
          </cell>
          <cell r="D4348" t="str">
            <v>L</v>
          </cell>
        </row>
        <row r="4349">
          <cell r="A4349" t="str">
            <v>30100005</v>
          </cell>
          <cell r="B4349" t="str">
            <v>TIGE FILETE M34 CL 8.8</v>
          </cell>
          <cell r="C4349">
            <v>0</v>
          </cell>
          <cell r="D4349" t="str">
            <v>L</v>
          </cell>
        </row>
        <row r="4350">
          <cell r="A4350" t="str">
            <v>59040037</v>
          </cell>
          <cell r="B4350" t="str">
            <v>interrupteur de position ref FA134Z11</v>
          </cell>
          <cell r="C4350">
            <v>0</v>
          </cell>
          <cell r="D4350" t="str">
            <v>L</v>
          </cell>
        </row>
        <row r="4351">
          <cell r="A4351" t="str">
            <v>53250021</v>
          </cell>
          <cell r="B4351" t="str">
            <v>RELAIS THERMIQUE LRD12 DE  5.5-8A</v>
          </cell>
          <cell r="C4351">
            <v>0</v>
          </cell>
          <cell r="D4351" t="str">
            <v>L</v>
          </cell>
        </row>
        <row r="4352">
          <cell r="A4352" t="str">
            <v>39200221</v>
          </cell>
          <cell r="B4352" t="str">
            <v>Pare-huile Viton 10x110x12</v>
          </cell>
          <cell r="C4352">
            <v>0</v>
          </cell>
          <cell r="D4352" t="str">
            <v>L</v>
          </cell>
        </row>
        <row r="4353">
          <cell r="A4353" t="str">
            <v>73010024</v>
          </cell>
          <cell r="B4353" t="str">
            <v>flexible pour échantillonneur ciment</v>
          </cell>
          <cell r="C4353">
            <v>0</v>
          </cell>
          <cell r="D4353" t="str">
            <v>L</v>
          </cell>
        </row>
        <row r="4354">
          <cell r="A4354" t="str">
            <v>10020005</v>
          </cell>
          <cell r="B4354" t="str">
            <v>ANKRAL ZE -P204  L300</v>
          </cell>
          <cell r="C4354">
            <v>0</v>
          </cell>
          <cell r="D4354" t="str">
            <v>L</v>
          </cell>
        </row>
        <row r="4355">
          <cell r="A4355" t="str">
            <v>91300022</v>
          </cell>
          <cell r="B4355" t="str">
            <v>AXE POULIE DOUBLE COURROIE /R.CARRE</v>
          </cell>
          <cell r="C4355">
            <v>0</v>
          </cell>
          <cell r="D4355" t="str">
            <v>L</v>
          </cell>
        </row>
        <row r="4356">
          <cell r="A4356" t="str">
            <v>72250082</v>
          </cell>
          <cell r="B4356" t="str">
            <v>CREPINE CHARIOT 5T 91A2H -08200</v>
          </cell>
          <cell r="C4356">
            <v>0</v>
          </cell>
          <cell r="D4356" t="str">
            <v>L</v>
          </cell>
        </row>
        <row r="4357">
          <cell r="A4357" t="str">
            <v>45600025</v>
          </cell>
          <cell r="B4357" t="str">
            <v>Clapet d'injection PVDF - VITON</v>
          </cell>
          <cell r="C4357">
            <v>0</v>
          </cell>
          <cell r="D4357" t="str">
            <v>L</v>
          </cell>
        </row>
        <row r="4358">
          <cell r="A4358" t="str">
            <v>23070001</v>
          </cell>
          <cell r="B4358" t="str">
            <v>tube galvanisée diam 25mm</v>
          </cell>
          <cell r="C4358">
            <v>3</v>
          </cell>
          <cell r="D4358" t="str">
            <v>M</v>
          </cell>
        </row>
        <row r="4359">
          <cell r="A4359" t="str">
            <v>20070001</v>
          </cell>
          <cell r="B4359" t="str">
            <v>TOLE  GALVANISE 1000X2000X1mm</v>
          </cell>
          <cell r="C4359">
            <v>3</v>
          </cell>
          <cell r="D4359" t="str">
            <v>M</v>
          </cell>
        </row>
        <row r="4360">
          <cell r="A4360" t="str">
            <v>65130007</v>
          </cell>
          <cell r="B4360" t="str">
            <v>MANCHON DE SERRAGE H316</v>
          </cell>
          <cell r="C4360">
            <v>0</v>
          </cell>
          <cell r="D4360" t="str">
            <v>L</v>
          </cell>
        </row>
        <row r="4361">
          <cell r="A4361" t="str">
            <v>71170070</v>
          </cell>
          <cell r="B4361" t="str">
            <v>Axe pour déplaceur palette vide de pal</v>
          </cell>
          <cell r="C4361">
            <v>0</v>
          </cell>
          <cell r="D4361" t="str">
            <v>L</v>
          </cell>
        </row>
        <row r="4362">
          <cell r="A4362" t="str">
            <v>60510105</v>
          </cell>
          <cell r="B4362" t="str">
            <v>ORING;O-Ring, Sample cell 180/90/60/20 m</v>
          </cell>
          <cell r="C4362">
            <v>0</v>
          </cell>
          <cell r="D4362" t="str">
            <v>L</v>
          </cell>
        </row>
        <row r="4363">
          <cell r="A4363" t="str">
            <v>59040001</v>
          </cell>
          <cell r="B4363" t="str">
            <v>CAPTEUR FIN COURSE ZCKL1/ZCKD21</v>
          </cell>
          <cell r="C4363">
            <v>0</v>
          </cell>
          <cell r="D4363" t="str">
            <v>L</v>
          </cell>
        </row>
        <row r="4364">
          <cell r="A4364" t="str">
            <v>89010012</v>
          </cell>
          <cell r="B4364" t="str">
            <v>BOÎTE À CÂBLE K13.01.02</v>
          </cell>
          <cell r="C4364">
            <v>0</v>
          </cell>
          <cell r="D4364" t="str">
            <v>L</v>
          </cell>
        </row>
        <row r="4365">
          <cell r="A4365" t="str">
            <v>65040025</v>
          </cell>
          <cell r="B4365" t="str">
            <v>RLT a rotule 2205 E 2RS1 TN9</v>
          </cell>
          <cell r="C4365">
            <v>6</v>
          </cell>
          <cell r="D4365" t="str">
            <v>H</v>
          </cell>
        </row>
        <row r="4366">
          <cell r="A4366" t="str">
            <v>66320001</v>
          </cell>
          <cell r="B4366" t="str">
            <v>CHAÎNE 10B3</v>
          </cell>
          <cell r="C4366">
            <v>1</v>
          </cell>
          <cell r="D4366" t="str">
            <v>L</v>
          </cell>
        </row>
        <row r="4367">
          <cell r="A4367" t="str">
            <v>45800044</v>
          </cell>
          <cell r="B4367" t="str">
            <v>CONDUITE DE CONNEXION M8 SG-M12 BG 60</v>
          </cell>
          <cell r="C4367">
            <v>0</v>
          </cell>
          <cell r="D4367" t="str">
            <v>L</v>
          </cell>
        </row>
        <row r="4368">
          <cell r="A4368" t="str">
            <v>53250223</v>
          </cell>
          <cell r="B4368" t="str">
            <v>RELAIS DE PROTECTION LRD08 SHNEIDER</v>
          </cell>
          <cell r="C4368">
            <v>0</v>
          </cell>
          <cell r="D4368" t="str">
            <v>L</v>
          </cell>
        </row>
        <row r="4369">
          <cell r="A4369" t="str">
            <v>91400008</v>
          </cell>
          <cell r="B4369" t="str">
            <v>MAKE UP-A188</v>
          </cell>
          <cell r="C4369">
            <v>0</v>
          </cell>
          <cell r="D4369" t="str">
            <v>L</v>
          </cell>
        </row>
        <row r="4370">
          <cell r="A4370" t="str">
            <v>42010182</v>
          </cell>
          <cell r="B4370" t="str">
            <v>Serre joint 500 mm</v>
          </cell>
          <cell r="C4370">
            <v>0</v>
          </cell>
          <cell r="D4370" t="str">
            <v>L</v>
          </cell>
        </row>
        <row r="4371">
          <cell r="A4371" t="str">
            <v>72250120</v>
          </cell>
          <cell r="B4371" t="str">
            <v>GOUJON+PORTE GOUJON CAT 7T</v>
          </cell>
          <cell r="C4371">
            <v>0</v>
          </cell>
          <cell r="D4371" t="str">
            <v>L</v>
          </cell>
        </row>
        <row r="4372">
          <cell r="A4372" t="str">
            <v>91100041</v>
          </cell>
          <cell r="B4372" t="str">
            <v>ANNEAU EN CAOUTCHOUC 563234D</v>
          </cell>
          <cell r="C4372">
            <v>5</v>
          </cell>
          <cell r="D4372" t="str">
            <v>M</v>
          </cell>
        </row>
        <row r="4373">
          <cell r="A4373" t="str">
            <v>39200066</v>
          </cell>
          <cell r="B4373" t="str">
            <v>PARAHUILE 150X125X10</v>
          </cell>
          <cell r="C4373">
            <v>0</v>
          </cell>
          <cell r="D4373" t="str">
            <v>L</v>
          </cell>
        </row>
        <row r="4374">
          <cell r="A4374" t="str">
            <v>71240021</v>
          </cell>
          <cell r="B4374" t="str">
            <v>Rouleau lisse dia 89,L1150, axe20</v>
          </cell>
          <cell r="C4374">
            <v>0</v>
          </cell>
          <cell r="D4374" t="str">
            <v>L</v>
          </cell>
        </row>
        <row r="4375">
          <cell r="A4375" t="str">
            <v>42110008</v>
          </cell>
          <cell r="B4375" t="str">
            <v>meche à métaux ( acier) M30</v>
          </cell>
          <cell r="C4375">
            <v>0</v>
          </cell>
          <cell r="D4375" t="str">
            <v>L</v>
          </cell>
        </row>
        <row r="4376">
          <cell r="A4376" t="str">
            <v>23440075</v>
          </cell>
          <cell r="B4376" t="str">
            <v>"Manomètre 0,6BR DIAM EX100mm RAC V 1/2"</v>
          </cell>
          <cell r="C4376">
            <v>0</v>
          </cell>
          <cell r="D4376" t="str">
            <v>L</v>
          </cell>
        </row>
        <row r="4377">
          <cell r="A4377" t="str">
            <v>74120010</v>
          </cell>
          <cell r="B4377" t="str">
            <v>TOILE AÉRO POLYS.T150° EP4,5mm LA:480Mm</v>
          </cell>
          <cell r="C4377">
            <v>3</v>
          </cell>
          <cell r="D4377" t="str">
            <v>M</v>
          </cell>
        </row>
        <row r="4378">
          <cell r="A4378" t="str">
            <v>91300211</v>
          </cell>
          <cell r="B4378" t="str">
            <v>Moyeu pour guillotine</v>
          </cell>
          <cell r="C4378">
            <v>2</v>
          </cell>
          <cell r="D4378" t="str">
            <v>L</v>
          </cell>
        </row>
        <row r="4379">
          <cell r="A4379" t="str">
            <v>23220002</v>
          </cell>
          <cell r="B4379" t="str">
            <v>ROBINET  BOISSEAU SPHÉRIQUE 2/2 VOIES</v>
          </cell>
          <cell r="C4379">
            <v>1</v>
          </cell>
          <cell r="D4379" t="str">
            <v>L</v>
          </cell>
        </row>
        <row r="4380">
          <cell r="A4380" t="str">
            <v>71240002</v>
          </cell>
          <cell r="B4380" t="str">
            <v>ROULEAU ACIER 63,5/1350X1356 X1382</v>
          </cell>
          <cell r="C4380">
            <v>5</v>
          </cell>
          <cell r="D4380" t="str">
            <v>M</v>
          </cell>
        </row>
        <row r="4381">
          <cell r="A4381" t="str">
            <v>66070007</v>
          </cell>
          <cell r="B4381" t="str">
            <v>COURROIE   XPB 2060</v>
          </cell>
          <cell r="C4381">
            <v>1</v>
          </cell>
          <cell r="D4381" t="str">
            <v>L</v>
          </cell>
        </row>
        <row r="4382">
          <cell r="A4382" t="str">
            <v>55930099</v>
          </cell>
          <cell r="B4382" t="str">
            <v>VENTILATEUR MOTEUR DIAM AXE 60</v>
          </cell>
          <cell r="C4382">
            <v>0</v>
          </cell>
          <cell r="D4382" t="str">
            <v>L</v>
          </cell>
        </row>
        <row r="4383">
          <cell r="A4383" t="str">
            <v>91130023</v>
          </cell>
          <cell r="B4383" t="str">
            <v>PIVOT 741323D REP 21</v>
          </cell>
          <cell r="C4383">
            <v>1</v>
          </cell>
          <cell r="D4383" t="str">
            <v>L</v>
          </cell>
        </row>
        <row r="4384">
          <cell r="A4384" t="str">
            <v>45800275</v>
          </cell>
          <cell r="B4384" t="str">
            <v>Actionneur p. interrupteur de sécurité</v>
          </cell>
          <cell r="C4384">
            <v>0</v>
          </cell>
          <cell r="D4384" t="str">
            <v>L</v>
          </cell>
        </row>
        <row r="4385">
          <cell r="A4385" t="str">
            <v>45800008</v>
          </cell>
          <cell r="B4385" t="str">
            <v>BAGUE D'ÉTANCHITÉ 74*54*10MM EN POLYURET</v>
          </cell>
          <cell r="C4385">
            <v>1</v>
          </cell>
          <cell r="D4385" t="str">
            <v>L</v>
          </cell>
        </row>
        <row r="4386">
          <cell r="A4386" t="str">
            <v>39300037</v>
          </cell>
          <cell r="B4386" t="str">
            <v>Frein filet Loctite 275</v>
          </cell>
          <cell r="C4386">
            <v>0</v>
          </cell>
          <cell r="D4386" t="str">
            <v>L</v>
          </cell>
        </row>
        <row r="4387">
          <cell r="A4387" t="str">
            <v>72170035</v>
          </cell>
          <cell r="B4387" t="str">
            <v>Filtre à huile IZUZU 6BJ1 ZOOMILION 7 T</v>
          </cell>
          <cell r="C4387">
            <v>4</v>
          </cell>
          <cell r="D4387" t="str">
            <v>M</v>
          </cell>
        </row>
        <row r="4388">
          <cell r="A4388" t="str">
            <v>35300001</v>
          </cell>
          <cell r="B4388" t="str">
            <v>CADENAS DE CONSIGNATION</v>
          </cell>
          <cell r="C4388">
            <v>0</v>
          </cell>
          <cell r="D4388" t="str">
            <v>L</v>
          </cell>
        </row>
        <row r="4389">
          <cell r="A4389" t="str">
            <v>45800118</v>
          </cell>
          <cell r="B4389" t="str">
            <v>MODULE PUISSANCE 6ES7 138-4CA01-0AA0</v>
          </cell>
          <cell r="C4389">
            <v>0</v>
          </cell>
          <cell r="D4389" t="str">
            <v>L</v>
          </cell>
        </row>
        <row r="4390">
          <cell r="A4390" t="str">
            <v>50320008</v>
          </cell>
          <cell r="B4390" t="str">
            <v>GAINE DE JONCTION REF 91-AH23S TYPE 3M</v>
          </cell>
          <cell r="C4390">
            <v>0</v>
          </cell>
          <cell r="D4390" t="str">
            <v>L</v>
          </cell>
        </row>
        <row r="4391">
          <cell r="A4391" t="str">
            <v>45800043</v>
          </cell>
          <cell r="B4391" t="str">
            <v>CONDUITE DE CONNEXION M8 DOUILLE D M8-M8</v>
          </cell>
          <cell r="C4391">
            <v>0</v>
          </cell>
          <cell r="D4391" t="str">
            <v>L</v>
          </cell>
        </row>
        <row r="4392">
          <cell r="A4392" t="str">
            <v>53130182</v>
          </cell>
          <cell r="B4392" t="str">
            <v>Contacteur 3RT1016-1AP01 /230V</v>
          </cell>
          <cell r="C4392">
            <v>0</v>
          </cell>
          <cell r="D4392" t="str">
            <v>L</v>
          </cell>
        </row>
        <row r="4393">
          <cell r="A4393" t="str">
            <v>45800227</v>
          </cell>
          <cell r="B4393" t="str">
            <v>Clapet anti-retour pour étrangler l'amen</v>
          </cell>
          <cell r="C4393">
            <v>1</v>
          </cell>
          <cell r="D4393" t="str">
            <v>L</v>
          </cell>
        </row>
        <row r="4394">
          <cell r="A4394" t="str">
            <v>45800206</v>
          </cell>
          <cell r="B4394" t="str">
            <v>Chape 5411280</v>
          </cell>
          <cell r="C4394">
            <v>2</v>
          </cell>
          <cell r="D4394" t="str">
            <v>L</v>
          </cell>
        </row>
        <row r="4395">
          <cell r="A4395" t="str">
            <v>65210069</v>
          </cell>
          <cell r="B4395" t="str">
            <v>JEUX DE JOINTS POUR  Palier SNI 528</v>
          </cell>
          <cell r="C4395">
            <v>0</v>
          </cell>
          <cell r="D4395" t="str">
            <v>L</v>
          </cell>
        </row>
        <row r="4396">
          <cell r="A4396" t="str">
            <v>53250024</v>
          </cell>
          <cell r="B4396" t="str">
            <v>RELAIS THERMIQUE LRD21 DE 13-18A</v>
          </cell>
          <cell r="C4396">
            <v>0</v>
          </cell>
          <cell r="D4396" t="str">
            <v>L</v>
          </cell>
        </row>
        <row r="4397">
          <cell r="A4397" t="str">
            <v>42010167</v>
          </cell>
          <cell r="B4397" t="str">
            <v>Ciseau électricien BI MAT 841A.4</v>
          </cell>
          <cell r="C4397">
            <v>0</v>
          </cell>
          <cell r="D4397" t="str">
            <v>L</v>
          </cell>
        </row>
        <row r="4398">
          <cell r="A4398" t="str">
            <v>45400026</v>
          </cell>
          <cell r="B4398" t="str">
            <v>AMMONIUM THIOCYANATE NORMAPUR</v>
          </cell>
          <cell r="C4398">
            <v>0</v>
          </cell>
          <cell r="D4398" t="str">
            <v>L</v>
          </cell>
        </row>
        <row r="4399">
          <cell r="A4399" t="str">
            <v>65200189</v>
          </cell>
          <cell r="B4399" t="str">
            <v>Palier  INA PCJT-30 complet</v>
          </cell>
          <cell r="C4399">
            <v>0</v>
          </cell>
          <cell r="D4399" t="str">
            <v>L</v>
          </cell>
        </row>
        <row r="4400">
          <cell r="A4400" t="str">
            <v>01010012</v>
          </cell>
          <cell r="B4400" t="str">
            <v>Chaux CHA 10 Vrac</v>
          </cell>
          <cell r="C4400">
            <v>9</v>
          </cell>
          <cell r="D4400" t="str">
            <v>H</v>
          </cell>
        </row>
        <row r="4401">
          <cell r="A4401" t="str">
            <v>10030069</v>
          </cell>
          <cell r="B4401" t="str">
            <v>BRIQUE REFRAMAG CF  BP+20L  REFRATECHNIK</v>
          </cell>
          <cell r="C4401">
            <v>0</v>
          </cell>
          <cell r="D4401" t="str">
            <v>L</v>
          </cell>
        </row>
        <row r="4402">
          <cell r="A4402" t="str">
            <v>45800170</v>
          </cell>
          <cell r="B4402" t="str">
            <v>TUYAU EN SILICONE ROUGE 9,5*3,7</v>
          </cell>
          <cell r="C4402">
            <v>0</v>
          </cell>
          <cell r="D4402" t="str">
            <v>L</v>
          </cell>
        </row>
        <row r="4403">
          <cell r="A4403" t="str">
            <v>20070002</v>
          </cell>
          <cell r="B4403" t="str">
            <v>TOLE GALVA 1000 X 2000 EP15/10</v>
          </cell>
          <cell r="C4403">
            <v>2</v>
          </cell>
          <cell r="D4403" t="str">
            <v>L</v>
          </cell>
        </row>
        <row r="4404">
          <cell r="A4404" t="str">
            <v>23010014</v>
          </cell>
          <cell r="B4404" t="str">
            <v>TUBE ACIER ROND SANS SOUDUR LONG6m 15/21</v>
          </cell>
          <cell r="C4404">
            <v>5</v>
          </cell>
          <cell r="D4404" t="str">
            <v>M</v>
          </cell>
        </row>
        <row r="4405">
          <cell r="A4405" t="str">
            <v>23390047</v>
          </cell>
          <cell r="B4405" t="str">
            <v>soupape à pointeau SP729</v>
          </cell>
          <cell r="C4405">
            <v>0</v>
          </cell>
          <cell r="D4405" t="str">
            <v>L</v>
          </cell>
        </row>
        <row r="4406">
          <cell r="A4406" t="str">
            <v>65200201</v>
          </cell>
          <cell r="B4406" t="str">
            <v>PALIER  FLCTE-35</v>
          </cell>
          <cell r="C4406">
            <v>0</v>
          </cell>
          <cell r="D4406" t="str">
            <v>L</v>
          </cell>
        </row>
        <row r="4407">
          <cell r="A4407" t="str">
            <v>39210009</v>
          </cell>
          <cell r="B4407" t="str">
            <v>JOINT TORIQUE SUPÉRIEUR  ENTRAÎNEMENT</v>
          </cell>
          <cell r="C4407">
            <v>0</v>
          </cell>
          <cell r="D4407" t="str">
            <v>L</v>
          </cell>
        </row>
        <row r="4408">
          <cell r="A4408" t="str">
            <v>65050023</v>
          </cell>
          <cell r="B4408" t="str">
            <v>RLT a billes 3205 ATN9</v>
          </cell>
          <cell r="C4408">
            <v>1</v>
          </cell>
          <cell r="D4408" t="str">
            <v>L</v>
          </cell>
        </row>
        <row r="4409">
          <cell r="A4409" t="str">
            <v>42100018</v>
          </cell>
          <cell r="B4409" t="str">
            <v>ADAPTATEUR BOLONNUEUSE MAKITA</v>
          </cell>
          <cell r="C4409">
            <v>0</v>
          </cell>
          <cell r="D4409" t="str">
            <v>L</v>
          </cell>
        </row>
        <row r="4410">
          <cell r="A4410" t="str">
            <v>42010186</v>
          </cell>
          <cell r="B4410" t="str">
            <v>Cle tube 22 FACOM</v>
          </cell>
          <cell r="C4410">
            <v>0</v>
          </cell>
          <cell r="D4410" t="str">
            <v>L</v>
          </cell>
        </row>
        <row r="4411">
          <cell r="A4411" t="str">
            <v>91100411</v>
          </cell>
          <cell r="B4411" t="str">
            <v>Rouleau fou-546760D</v>
          </cell>
          <cell r="C4411">
            <v>0</v>
          </cell>
          <cell r="D4411" t="str">
            <v>L</v>
          </cell>
        </row>
        <row r="4412">
          <cell r="A4412" t="str">
            <v>23440086</v>
          </cell>
          <cell r="B4412" t="str">
            <v>"Manomètre 2,5BR DIAM EX100mm RAC V 1/4"</v>
          </cell>
          <cell r="C4412">
            <v>0</v>
          </cell>
          <cell r="D4412" t="str">
            <v>L</v>
          </cell>
        </row>
        <row r="4413">
          <cell r="A4413" t="str">
            <v>90250099</v>
          </cell>
          <cell r="B4413" t="str">
            <v>Silent bloc pompe HP</v>
          </cell>
          <cell r="C4413">
            <v>1</v>
          </cell>
          <cell r="D4413" t="str">
            <v>L</v>
          </cell>
        </row>
        <row r="4414">
          <cell r="A4414" t="str">
            <v>89010024</v>
          </cell>
          <cell r="B4414" t="str">
            <v>BOULONS M20 X 100 ISO 4017 REFRACTAIRE</v>
          </cell>
          <cell r="C4414">
            <v>2</v>
          </cell>
          <cell r="D4414" t="str">
            <v>L</v>
          </cell>
        </row>
        <row r="4415">
          <cell r="A4415" t="str">
            <v>65030011</v>
          </cell>
          <cell r="B4415" t="str">
            <v>RLT autoaligneur YET 207-2F</v>
          </cell>
          <cell r="C4415">
            <v>6</v>
          </cell>
          <cell r="D4415" t="str">
            <v>H</v>
          </cell>
        </row>
        <row r="4416">
          <cell r="A4416" t="str">
            <v>59600178</v>
          </cell>
          <cell r="B4416" t="str">
            <v>Distributeur VVQC2000-2A-1-C10</v>
          </cell>
          <cell r="C4416">
            <v>0</v>
          </cell>
          <cell r="D4416" t="str">
            <v>L</v>
          </cell>
        </row>
        <row r="4417">
          <cell r="A4417" t="str">
            <v>73050004</v>
          </cell>
          <cell r="B4417" t="str">
            <v>CHAMBRE AIRE  900-16  remorque tracteur</v>
          </cell>
          <cell r="C4417">
            <v>0</v>
          </cell>
          <cell r="D4417" t="str">
            <v>L</v>
          </cell>
        </row>
        <row r="4418">
          <cell r="A4418" t="str">
            <v>77020035</v>
          </cell>
          <cell r="B4418" t="str">
            <v>manche filtrante Ø165x3375 PEV560 Mfa</v>
          </cell>
          <cell r="C4418">
            <v>3</v>
          </cell>
          <cell r="D4418" t="str">
            <v>M</v>
          </cell>
        </row>
        <row r="4419">
          <cell r="A4419" t="str">
            <v>66040001</v>
          </cell>
          <cell r="B4419" t="str">
            <v>COURROIE SPB 3750</v>
          </cell>
          <cell r="C4419">
            <v>1</v>
          </cell>
          <cell r="D4419" t="str">
            <v>L</v>
          </cell>
        </row>
        <row r="4420">
          <cell r="A4420" t="str">
            <v>74120012</v>
          </cell>
          <cell r="B4420" t="str">
            <v>TOILE AERO POLYS.T150° EP4,5mm LA:580MM</v>
          </cell>
          <cell r="C4420">
            <v>2</v>
          </cell>
          <cell r="D4420" t="str">
            <v>L</v>
          </cell>
        </row>
        <row r="4421">
          <cell r="A4421" t="str">
            <v>91100475</v>
          </cell>
          <cell r="B4421" t="str">
            <v>Butoir rapprochement palette 650047D</v>
          </cell>
          <cell r="C4421">
            <v>0</v>
          </cell>
          <cell r="D4421" t="str">
            <v>L</v>
          </cell>
        </row>
        <row r="4422">
          <cell r="A4422" t="str">
            <v>91300221</v>
          </cell>
          <cell r="B4422" t="str">
            <v>AXE Commande déviateur</v>
          </cell>
          <cell r="C4422">
            <v>0</v>
          </cell>
          <cell r="D4422" t="str">
            <v>L</v>
          </cell>
        </row>
        <row r="4423">
          <cell r="A4423" t="str">
            <v>20100001</v>
          </cell>
          <cell r="B4423" t="str">
            <v>CORNIERE 25X25X2.5</v>
          </cell>
          <cell r="C4423">
            <v>6</v>
          </cell>
          <cell r="D4423" t="str">
            <v>H</v>
          </cell>
        </row>
        <row r="4424">
          <cell r="A4424" t="str">
            <v>53250168</v>
          </cell>
          <cell r="B4424" t="str">
            <v>Relais FLARE 24DC 1W 250V6A</v>
          </cell>
          <cell r="C4424">
            <v>0</v>
          </cell>
          <cell r="D4424" t="str">
            <v>L</v>
          </cell>
        </row>
        <row r="4425">
          <cell r="A4425" t="str">
            <v>91130040</v>
          </cell>
          <cell r="B4425" t="str">
            <v>Axes pour galets presse hyd metal</v>
          </cell>
          <cell r="C4425">
            <v>0</v>
          </cell>
          <cell r="D4425" t="str">
            <v>L</v>
          </cell>
        </row>
        <row r="4426">
          <cell r="A4426" t="str">
            <v>66100014</v>
          </cell>
          <cell r="B4426" t="str">
            <v>COURROIE KAESER 6.4303.0 COMP.AIRCENTER</v>
          </cell>
          <cell r="C4426">
            <v>0</v>
          </cell>
          <cell r="D4426" t="str">
            <v>L</v>
          </cell>
        </row>
        <row r="4427">
          <cell r="A4427" t="str">
            <v>53280004</v>
          </cell>
          <cell r="B4427" t="str">
            <v>Déclencheur TM16D 3P3D-ref-LV429037</v>
          </cell>
          <cell r="C4427">
            <v>0</v>
          </cell>
          <cell r="D4427" t="str">
            <v>L</v>
          </cell>
        </row>
        <row r="4428">
          <cell r="A4428" t="str">
            <v>53280006</v>
          </cell>
          <cell r="B4428" t="str">
            <v>Déclencheur TM32D 3P3D-ref-LV429035</v>
          </cell>
          <cell r="C4428">
            <v>0</v>
          </cell>
          <cell r="D4428" t="str">
            <v>L</v>
          </cell>
        </row>
        <row r="4429">
          <cell r="A4429" t="str">
            <v>53280008</v>
          </cell>
          <cell r="B4429" t="str">
            <v>Déclencheur TM63D 3P3D-ref-LV429032</v>
          </cell>
          <cell r="C4429">
            <v>0</v>
          </cell>
          <cell r="D4429" t="str">
            <v>L</v>
          </cell>
        </row>
        <row r="4430">
          <cell r="A4430" t="str">
            <v>23440083</v>
          </cell>
          <cell r="B4430" t="str">
            <v>"Manomètre 16BR DIAM EX100mm RAC V 1/2""</v>
          </cell>
          <cell r="C4430">
            <v>0</v>
          </cell>
          <cell r="D4430" t="str">
            <v>L</v>
          </cell>
        </row>
        <row r="4431">
          <cell r="A4431" t="str">
            <v>42010260</v>
          </cell>
          <cell r="B4431" t="str">
            <v>Jeu de 3 tarauds  pas fin M16 pas 1,5</v>
          </cell>
          <cell r="C4431">
            <v>0</v>
          </cell>
          <cell r="D4431" t="str">
            <v>L</v>
          </cell>
        </row>
        <row r="4432">
          <cell r="A4432" t="str">
            <v>91500114</v>
          </cell>
          <cell r="B4432" t="str">
            <v>Fixation MP2 JOUCOMATIC 050211050MP2-050</v>
          </cell>
          <cell r="C4432">
            <v>0</v>
          </cell>
          <cell r="D4432" t="str">
            <v>L</v>
          </cell>
        </row>
        <row r="4433">
          <cell r="A4433" t="str">
            <v>23440090</v>
          </cell>
          <cell r="B4433" t="str">
            <v>"Manomètre 400mBR DIAM EX100mm RAC V 3/4</v>
          </cell>
          <cell r="C4433">
            <v>0</v>
          </cell>
          <cell r="D4433" t="str">
            <v>L</v>
          </cell>
        </row>
        <row r="4434">
          <cell r="A4434" t="str">
            <v>10010085</v>
          </cell>
          <cell r="B4434" t="str">
            <v>ANKRAL   R8 CB PB 200 L300</v>
          </cell>
          <cell r="C4434">
            <v>1</v>
          </cell>
          <cell r="D4434" t="str">
            <v>L</v>
          </cell>
        </row>
        <row r="4435">
          <cell r="A4435" t="str">
            <v>71240145</v>
          </cell>
          <cell r="B4435" t="str">
            <v>Rouleau amortisseur bande 1 GO</v>
          </cell>
          <cell r="C4435">
            <v>0</v>
          </cell>
          <cell r="D4435" t="str">
            <v>L</v>
          </cell>
        </row>
        <row r="4436">
          <cell r="A4436" t="str">
            <v>73030002</v>
          </cell>
          <cell r="B4436" t="str">
            <v>FILTRE  HUILE D6501U0000 BALAYEUSE</v>
          </cell>
          <cell r="C4436">
            <v>2</v>
          </cell>
          <cell r="D4436" t="str">
            <v>L</v>
          </cell>
        </row>
        <row r="4437">
          <cell r="A4437" t="str">
            <v>74120011</v>
          </cell>
          <cell r="B4437" t="str">
            <v>TOILE AÉRO POLYS.T150° EP4,5mm LA:500MM</v>
          </cell>
          <cell r="C4437">
            <v>2</v>
          </cell>
          <cell r="D4437" t="str">
            <v>L</v>
          </cell>
        </row>
        <row r="4438">
          <cell r="A4438" t="str">
            <v>39200184</v>
          </cell>
          <cell r="B4438" t="str">
            <v>Pare-huile Viton 105x130x12</v>
          </cell>
          <cell r="C4438">
            <v>3</v>
          </cell>
          <cell r="D4438" t="str">
            <v>M</v>
          </cell>
        </row>
        <row r="4439">
          <cell r="A4439" t="str">
            <v>42010059</v>
          </cell>
          <cell r="B4439" t="str">
            <v>FACOM PINCE CIRCLIPS INT 85-200 -B 179A.</v>
          </cell>
          <cell r="C4439">
            <v>0</v>
          </cell>
          <cell r="D4439" t="str">
            <v>L</v>
          </cell>
        </row>
        <row r="4440">
          <cell r="A4440" t="str">
            <v>65200207</v>
          </cell>
          <cell r="B4440" t="str">
            <v>PALIER  FLCTE-30</v>
          </cell>
          <cell r="C4440">
            <v>0</v>
          </cell>
          <cell r="D4440" t="str">
            <v>L</v>
          </cell>
        </row>
        <row r="4441">
          <cell r="A4441" t="str">
            <v>98010030</v>
          </cell>
          <cell r="B4441" t="str">
            <v>CARTOUCHE HP N°134</v>
          </cell>
          <cell r="C4441">
            <v>0</v>
          </cell>
          <cell r="D4441" t="str">
            <v>L</v>
          </cell>
        </row>
        <row r="4442">
          <cell r="A4442" t="str">
            <v>91130062</v>
          </cell>
          <cell r="B4442" t="str">
            <v>Entretoise 730494D Rep23</v>
          </cell>
          <cell r="C4442">
            <v>0</v>
          </cell>
          <cell r="D4442" t="str">
            <v>L</v>
          </cell>
        </row>
        <row r="4443">
          <cell r="A4443" t="str">
            <v>23440092</v>
          </cell>
          <cell r="B4443" t="str">
            <v>MANOMÉTRE DE CONTRÔLE 0/25B PGB.0631.025</v>
          </cell>
          <cell r="C4443">
            <v>1</v>
          </cell>
          <cell r="D4443" t="str">
            <v>L</v>
          </cell>
        </row>
        <row r="4444">
          <cell r="A4444" t="str">
            <v>76340035</v>
          </cell>
          <cell r="B4444" t="str">
            <v>COURROIE DENTÉE 22 AT5/720</v>
          </cell>
          <cell r="C4444">
            <v>0</v>
          </cell>
          <cell r="D4444" t="str">
            <v>L</v>
          </cell>
        </row>
        <row r="4445">
          <cell r="A4445" t="str">
            <v>76340045</v>
          </cell>
          <cell r="B4445" t="str">
            <v>ANNEAU FEUTRE DIN 5419 F2/170</v>
          </cell>
          <cell r="C4445">
            <v>0</v>
          </cell>
          <cell r="D4445" t="str">
            <v>L</v>
          </cell>
        </row>
        <row r="4446">
          <cell r="A4446" t="str">
            <v>71240007</v>
          </cell>
          <cell r="B4446" t="str">
            <v>ROULEAU LISSE L560DI132MIP14 AX20</v>
          </cell>
          <cell r="C4446">
            <v>0</v>
          </cell>
          <cell r="D4446" t="str">
            <v>L</v>
          </cell>
        </row>
        <row r="4447">
          <cell r="A4447" t="str">
            <v>20910003</v>
          </cell>
          <cell r="B4447" t="str">
            <v>BARREAU CLAVETTE 22X14</v>
          </cell>
          <cell r="C4447">
            <v>0</v>
          </cell>
          <cell r="D4447" t="str">
            <v>L</v>
          </cell>
        </row>
        <row r="4448">
          <cell r="A4448" t="str">
            <v>50160003</v>
          </cell>
          <cell r="B4448" t="str">
            <v>CABLE CUIVRE U1000R2V 3X150mm?</v>
          </cell>
          <cell r="C4448">
            <v>0</v>
          </cell>
          <cell r="D4448" t="str">
            <v>L</v>
          </cell>
        </row>
        <row r="4449">
          <cell r="A4449" t="str">
            <v>71130005</v>
          </cell>
          <cell r="B4449" t="str">
            <v>BAVETTE LAR:80 -EP40mm DURETÉ 65SCHORES</v>
          </cell>
          <cell r="C4449">
            <v>0</v>
          </cell>
          <cell r="D4449" t="str">
            <v>L</v>
          </cell>
        </row>
        <row r="4450">
          <cell r="A4450" t="str">
            <v>60340029</v>
          </cell>
          <cell r="B4450" t="str">
            <v>Base 620456Z</v>
          </cell>
          <cell r="C4450">
            <v>0</v>
          </cell>
          <cell r="D4450" t="str">
            <v>L</v>
          </cell>
        </row>
        <row r="4451">
          <cell r="A4451" t="str">
            <v>65050082</v>
          </cell>
          <cell r="B4451" t="str">
            <v>RLT a billes 61908-2RS1</v>
          </cell>
          <cell r="C4451">
            <v>0</v>
          </cell>
          <cell r="D4451" t="str">
            <v>L</v>
          </cell>
        </row>
        <row r="4452">
          <cell r="A4452" t="str">
            <v>42010161</v>
          </cell>
          <cell r="B4452" t="str">
            <v>Pince universselle 187A 18CPE</v>
          </cell>
          <cell r="C4452">
            <v>0</v>
          </cell>
          <cell r="D4452" t="str">
            <v>L</v>
          </cell>
        </row>
        <row r="4453">
          <cell r="A4453" t="str">
            <v>45400083</v>
          </cell>
          <cell r="B4453" t="str">
            <v>SODIUM ACÉTATE NORMAPUR</v>
          </cell>
          <cell r="C4453">
            <v>0</v>
          </cell>
          <cell r="D4453" t="str">
            <v>L</v>
          </cell>
        </row>
        <row r="4454">
          <cell r="A4454" t="str">
            <v>91170025</v>
          </cell>
          <cell r="B4454" t="str">
            <v>Fourche applicateur grand model</v>
          </cell>
          <cell r="C4454">
            <v>1</v>
          </cell>
          <cell r="D4454" t="str">
            <v>L</v>
          </cell>
        </row>
        <row r="4455">
          <cell r="A4455" t="str">
            <v>45400014</v>
          </cell>
          <cell r="B4455" t="str">
            <v>ACIDE SALICYLIQUE NORMAPUR C7H6O3</v>
          </cell>
          <cell r="C4455">
            <v>0</v>
          </cell>
          <cell r="D4455" t="str">
            <v>L</v>
          </cell>
        </row>
        <row r="4456">
          <cell r="A4456" t="str">
            <v>91500073</v>
          </cell>
          <cell r="B4456" t="str">
            <v>SUPPORT GALET  CONTRE POIDS ÉLÉVATEUR</v>
          </cell>
          <cell r="C4456">
            <v>0</v>
          </cell>
          <cell r="D4456" t="str">
            <v>L</v>
          </cell>
        </row>
        <row r="4457">
          <cell r="A4457" t="str">
            <v>53250173</v>
          </cell>
          <cell r="B4457" t="str">
            <v>Relais Protec.thermique 37-50ArefLRD3357</v>
          </cell>
          <cell r="C4457">
            <v>0</v>
          </cell>
          <cell r="D4457" t="str">
            <v>L</v>
          </cell>
        </row>
        <row r="4458">
          <cell r="A4458" t="str">
            <v>65010012</v>
          </cell>
          <cell r="B4458" t="str">
            <v>RLT a RLX CYL NJ310EC3</v>
          </cell>
          <cell r="C4458">
            <v>0</v>
          </cell>
          <cell r="D4458" t="str">
            <v>L</v>
          </cell>
        </row>
        <row r="4459">
          <cell r="A4459" t="str">
            <v>53250221</v>
          </cell>
          <cell r="B4459" t="str">
            <v>Relais Weidmüller RCM370024 8690040000</v>
          </cell>
          <cell r="C4459">
            <v>0</v>
          </cell>
          <cell r="D4459" t="str">
            <v>L</v>
          </cell>
        </row>
        <row r="4460">
          <cell r="A4460" t="str">
            <v>90270025</v>
          </cell>
          <cell r="B4460" t="str">
            <v>BRIDE DN100 (DIA EX220) 8trous</v>
          </cell>
          <cell r="C4460">
            <v>1</v>
          </cell>
          <cell r="D4460" t="str">
            <v>L</v>
          </cell>
        </row>
        <row r="4461">
          <cell r="A4461" t="str">
            <v>91170001</v>
          </cell>
          <cell r="B4461" t="str">
            <v>NIPPLE 610053D</v>
          </cell>
          <cell r="C4461">
            <v>1</v>
          </cell>
          <cell r="D4461" t="str">
            <v>L</v>
          </cell>
        </row>
        <row r="4462">
          <cell r="A4462" t="str">
            <v>65050147</v>
          </cell>
          <cell r="B4462" t="str">
            <v>RLT a billes 63000 2RS 750041Z</v>
          </cell>
          <cell r="C4462">
            <v>2</v>
          </cell>
          <cell r="D4462" t="str">
            <v>L</v>
          </cell>
        </row>
        <row r="4463">
          <cell r="A4463" t="str">
            <v>23010027</v>
          </cell>
          <cell r="B4463" t="str">
            <v>Tube hydraulique 42 mm</v>
          </cell>
          <cell r="C4463">
            <v>0</v>
          </cell>
          <cell r="D4463" t="str">
            <v>L</v>
          </cell>
        </row>
        <row r="4464">
          <cell r="A4464" t="str">
            <v>23170002</v>
          </cell>
          <cell r="B4464" t="str">
            <v>FLEXIBLE ACCORDIANT  40mm/45mm16bar</v>
          </cell>
          <cell r="C4464">
            <v>0</v>
          </cell>
          <cell r="D4464" t="str">
            <v>L</v>
          </cell>
        </row>
        <row r="4465">
          <cell r="A4465" t="str">
            <v>45800185</v>
          </cell>
          <cell r="B4465" t="str">
            <v>Bague palier élévateur</v>
          </cell>
          <cell r="C4465">
            <v>1</v>
          </cell>
          <cell r="D4465" t="str">
            <v>L</v>
          </cell>
        </row>
        <row r="4466">
          <cell r="A4466" t="str">
            <v>59040033</v>
          </cell>
          <cell r="B4466" t="str">
            <v>FIN DE COURSE *3SE5 122-OCH01</v>
          </cell>
          <cell r="C4466">
            <v>0</v>
          </cell>
          <cell r="D4466" t="str">
            <v>L</v>
          </cell>
        </row>
        <row r="4467">
          <cell r="A4467" t="str">
            <v>87010004</v>
          </cell>
          <cell r="B4467" t="str">
            <v>TYERE LANCE PLEINE N11.21- 54596016 R1/4</v>
          </cell>
          <cell r="C4467">
            <v>0</v>
          </cell>
          <cell r="D4467" t="str">
            <v>L</v>
          </cell>
        </row>
        <row r="4468">
          <cell r="A4468" t="str">
            <v>72250105</v>
          </cell>
          <cell r="B4468" t="str">
            <v>FILTRE AIRE INNER 916101600  CAT 7T</v>
          </cell>
          <cell r="C4468">
            <v>0</v>
          </cell>
          <cell r="D4468" t="str">
            <v>L</v>
          </cell>
        </row>
        <row r="4469">
          <cell r="A4469" t="str">
            <v>91170002</v>
          </cell>
          <cell r="B4469" t="str">
            <v>VENTOUSE REF 500327Z</v>
          </cell>
          <cell r="C4469">
            <v>0</v>
          </cell>
          <cell r="D4469" t="str">
            <v>L</v>
          </cell>
        </row>
        <row r="4470">
          <cell r="A4470" t="str">
            <v>91500003</v>
          </cell>
          <cell r="B4470" t="str">
            <v>BIELLE HOUSSEUSE</v>
          </cell>
          <cell r="C4470">
            <v>1</v>
          </cell>
          <cell r="D4470" t="str">
            <v>L</v>
          </cell>
        </row>
        <row r="4471">
          <cell r="A4471" t="str">
            <v>86020012</v>
          </cell>
          <cell r="B4471" t="str">
            <v>GOUJONS M20X169 COMPLET  C11.04.01</v>
          </cell>
          <cell r="C4471">
            <v>0</v>
          </cell>
          <cell r="D4471" t="str">
            <v>L</v>
          </cell>
        </row>
        <row r="4472">
          <cell r="A4472" t="str">
            <v>53250165</v>
          </cell>
          <cell r="B4472" t="str">
            <v>CONTACTEUR RELAIS 3RH11401AP00</v>
          </cell>
          <cell r="C4472">
            <v>0</v>
          </cell>
          <cell r="D4472" t="str">
            <v>L</v>
          </cell>
        </row>
        <row r="4473">
          <cell r="A4473" t="str">
            <v>53080003</v>
          </cell>
          <cell r="B4473" t="str">
            <v>CONTACT AUXILIAIRE RÉF 5SW3000</v>
          </cell>
          <cell r="C4473">
            <v>0</v>
          </cell>
          <cell r="D4473" t="str">
            <v>L</v>
          </cell>
        </row>
        <row r="4474">
          <cell r="A4474" t="str">
            <v>65200208</v>
          </cell>
          <cell r="B4474" t="str">
            <v>PALIER  FLCTE-35</v>
          </cell>
          <cell r="C4474">
            <v>0</v>
          </cell>
          <cell r="D4474" t="str">
            <v>L</v>
          </cell>
        </row>
        <row r="4475">
          <cell r="A4475" t="str">
            <v>89010019</v>
          </cell>
          <cell r="B4475" t="str">
            <v>BOULONNERIE PIÈCES INTERMÉD(M16X55/60)</v>
          </cell>
          <cell r="C4475">
            <v>0</v>
          </cell>
          <cell r="D4475" t="str">
            <v>L</v>
          </cell>
        </row>
        <row r="4476">
          <cell r="A4476" t="str">
            <v>70030007</v>
          </cell>
          <cell r="B4476" t="str">
            <v>listeaux en caoutchouc 170x650</v>
          </cell>
          <cell r="C4476">
            <v>1</v>
          </cell>
          <cell r="D4476" t="str">
            <v>L</v>
          </cell>
        </row>
        <row r="4477">
          <cell r="A4477" t="str">
            <v>42010194</v>
          </cell>
          <cell r="B4477" t="str">
            <v>Mètre ruban Facom 800A.216PB 2m</v>
          </cell>
          <cell r="C4477">
            <v>0</v>
          </cell>
          <cell r="D4477" t="str">
            <v>L</v>
          </cell>
        </row>
        <row r="4478">
          <cell r="A4478" t="str">
            <v>50300008</v>
          </cell>
          <cell r="B4478" t="str">
            <v>Boitier marche arrêt</v>
          </cell>
          <cell r="C4478">
            <v>0</v>
          </cell>
          <cell r="D4478" t="str">
            <v>L</v>
          </cell>
        </row>
        <row r="4479">
          <cell r="A4479" t="str">
            <v>78610127</v>
          </cell>
          <cell r="B4479" t="str">
            <v>KIT DE JOINT POUR VERIN  DI63 P1D-6NRN</v>
          </cell>
          <cell r="C4479">
            <v>0</v>
          </cell>
          <cell r="D4479" t="str">
            <v>L</v>
          </cell>
        </row>
        <row r="4480">
          <cell r="A4480" t="str">
            <v>71240067</v>
          </cell>
          <cell r="B4480" t="str">
            <v>Rouleau libre après bande aiguilleur</v>
          </cell>
          <cell r="C4480">
            <v>1</v>
          </cell>
          <cell r="D4480" t="str">
            <v>L</v>
          </cell>
        </row>
        <row r="4481">
          <cell r="A4481" t="str">
            <v>53140008</v>
          </cell>
          <cell r="B4481" t="str">
            <v>COMMUTTATEUR AVEC CLÉ ZB4BG4 XB4BG21</v>
          </cell>
          <cell r="C4481">
            <v>0</v>
          </cell>
          <cell r="D4481" t="str">
            <v>L</v>
          </cell>
        </row>
        <row r="4482">
          <cell r="A4482" t="str">
            <v>65030012</v>
          </cell>
          <cell r="B4482" t="str">
            <v>RLT autoaligneur YAR 208-2F</v>
          </cell>
          <cell r="C4482">
            <v>6</v>
          </cell>
          <cell r="D4482" t="str">
            <v>H</v>
          </cell>
        </row>
        <row r="4483">
          <cell r="A4483" t="str">
            <v>23390033</v>
          </cell>
          <cell r="B4483" t="str">
            <v>MINI ROBINET BKINETROL 401371</v>
          </cell>
          <cell r="C4483">
            <v>0</v>
          </cell>
          <cell r="D4483" t="str">
            <v>L</v>
          </cell>
        </row>
        <row r="4484">
          <cell r="A4484" t="str">
            <v>60740009</v>
          </cell>
          <cell r="B4484" t="str">
            <v>Nettoyant 3A001KR</v>
          </cell>
          <cell r="C4484">
            <v>0</v>
          </cell>
          <cell r="D4484" t="str">
            <v>L</v>
          </cell>
        </row>
        <row r="4485">
          <cell r="A4485" t="str">
            <v>53230164</v>
          </cell>
          <cell r="B4485" t="str">
            <v>DISJONCTEUR MOTEUR GV2ME07  . 1,6-2.5KW</v>
          </cell>
          <cell r="C4485">
            <v>0</v>
          </cell>
          <cell r="D4485" t="str">
            <v>L</v>
          </cell>
        </row>
        <row r="4486">
          <cell r="A4486" t="str">
            <v>91120014</v>
          </cell>
          <cell r="B4486" t="str">
            <v>AXE ROUE MOTRICE CRIBLE ROTATIF</v>
          </cell>
          <cell r="C4486">
            <v>0</v>
          </cell>
          <cell r="D4486" t="str">
            <v>L</v>
          </cell>
        </row>
        <row r="4487">
          <cell r="A4487" t="str">
            <v>91500134</v>
          </cell>
          <cell r="B4487" t="str">
            <v>Plaque intermédiaire chaine applicateur</v>
          </cell>
          <cell r="C4487">
            <v>0</v>
          </cell>
          <cell r="D4487" t="str">
            <v>L</v>
          </cell>
        </row>
        <row r="4488">
          <cell r="A4488" t="str">
            <v>65130013</v>
          </cell>
          <cell r="B4488" t="str">
            <v>MANCHON DE SERRAGE H2313</v>
          </cell>
          <cell r="C4488">
            <v>0</v>
          </cell>
          <cell r="D4488" t="str">
            <v>L</v>
          </cell>
        </row>
        <row r="4489">
          <cell r="A4489" t="str">
            <v>65200144</v>
          </cell>
          <cell r="B4489" t="str">
            <v>Palier SY40TF +COUVERCLE  SKF ..(SY508M)</v>
          </cell>
          <cell r="C4489">
            <v>0</v>
          </cell>
          <cell r="D4489" t="str">
            <v>L</v>
          </cell>
        </row>
        <row r="4490">
          <cell r="A4490" t="str">
            <v>71250023</v>
          </cell>
          <cell r="B4490" t="str">
            <v>ROULEAU AMORTISSEUR Ø89/133X250</v>
          </cell>
          <cell r="C4490">
            <v>0</v>
          </cell>
          <cell r="D4490" t="str">
            <v>L</v>
          </cell>
        </row>
        <row r="4491">
          <cell r="A4491" t="str">
            <v>65200123</v>
          </cell>
          <cell r="B4491" t="str">
            <v>Palier FYC508 SKF</v>
          </cell>
          <cell r="C4491">
            <v>2</v>
          </cell>
          <cell r="D4491" t="str">
            <v>L</v>
          </cell>
        </row>
        <row r="4492">
          <cell r="A4492" t="str">
            <v>65210074</v>
          </cell>
          <cell r="B4492" t="str">
            <v>JOINT FEUTRE ETANCHIETE Palier TSN517.</v>
          </cell>
          <cell r="C4492">
            <v>0</v>
          </cell>
          <cell r="D4492" t="str">
            <v>L</v>
          </cell>
        </row>
        <row r="4493">
          <cell r="A4493" t="str">
            <v>65210085</v>
          </cell>
          <cell r="B4493" t="str">
            <v>JOINT V-RING 220A</v>
          </cell>
          <cell r="C4493">
            <v>0</v>
          </cell>
          <cell r="D4493" t="str">
            <v>L</v>
          </cell>
        </row>
        <row r="4494">
          <cell r="A4494" t="str">
            <v>53200177</v>
          </cell>
          <cell r="B4494" t="str">
            <v>COUPE-CIRCUIT RÉF 3RV10211DA10</v>
          </cell>
          <cell r="C4494">
            <v>0</v>
          </cell>
          <cell r="D4494" t="str">
            <v>L</v>
          </cell>
        </row>
        <row r="4495">
          <cell r="A4495" t="str">
            <v>20910002</v>
          </cell>
          <cell r="B4495" t="str">
            <v>BARREAU CLAVETTE 20X12</v>
          </cell>
          <cell r="C4495">
            <v>2</v>
          </cell>
          <cell r="D4495" t="str">
            <v>L</v>
          </cell>
        </row>
        <row r="4496">
          <cell r="A4496" t="str">
            <v>42010192</v>
          </cell>
          <cell r="B4496" t="str">
            <v>Manille 4t</v>
          </cell>
          <cell r="C4496">
            <v>0</v>
          </cell>
          <cell r="D4496" t="str">
            <v>L</v>
          </cell>
        </row>
        <row r="4497">
          <cell r="A4497" t="str">
            <v>87310019</v>
          </cell>
          <cell r="B4497" t="str">
            <v>JEU DRAINAGE MD50/100A  Ref/2906038000</v>
          </cell>
          <cell r="C4497">
            <v>0</v>
          </cell>
          <cell r="D4497" t="str">
            <v>L</v>
          </cell>
        </row>
        <row r="4498">
          <cell r="A4498" t="str">
            <v>02010001</v>
          </cell>
          <cell r="B4498" t="str">
            <v>Fer concassé</v>
          </cell>
          <cell r="C4498">
            <v>12</v>
          </cell>
          <cell r="D4498" t="str">
            <v>H</v>
          </cell>
        </row>
        <row r="4499">
          <cell r="A4499" t="str">
            <v>42010107</v>
          </cell>
          <cell r="B4499" t="str">
            <v>Clé contre coudée FACOM 17*19 mm</v>
          </cell>
          <cell r="C4499">
            <v>0</v>
          </cell>
          <cell r="D4499" t="str">
            <v>L</v>
          </cell>
        </row>
        <row r="4500">
          <cell r="A4500" t="str">
            <v>92050001</v>
          </cell>
          <cell r="B4500" t="str">
            <v>BLOQUE</v>
          </cell>
          <cell r="C4500">
            <v>0</v>
          </cell>
          <cell r="D4500" t="str">
            <v>L</v>
          </cell>
        </row>
        <row r="4501">
          <cell r="A4501" t="str">
            <v>75020061</v>
          </cell>
          <cell r="B4501" t="str">
            <v>MANCHON SUSPENSION PALAN VZ4160S/1F45SO</v>
          </cell>
          <cell r="C4501">
            <v>0</v>
          </cell>
          <cell r="D4501" t="str">
            <v>L</v>
          </cell>
        </row>
        <row r="4502">
          <cell r="A4502" t="str">
            <v>60530064</v>
          </cell>
          <cell r="B4502" t="str">
            <v>Sceau en  PTFE GL18,6mm pour SCC-C</v>
          </cell>
          <cell r="C4502">
            <v>0</v>
          </cell>
          <cell r="D4502" t="str">
            <v>L</v>
          </cell>
        </row>
        <row r="4503">
          <cell r="A4503" t="str">
            <v>60530063</v>
          </cell>
          <cell r="B4503" t="str">
            <v>Sceau en  PTFE GL25 pour SCC-C</v>
          </cell>
          <cell r="C4503">
            <v>0</v>
          </cell>
          <cell r="D4503" t="str">
            <v>L</v>
          </cell>
        </row>
        <row r="4504">
          <cell r="A4504" t="str">
            <v>98010031</v>
          </cell>
          <cell r="B4504" t="str">
            <v>CARTOUCHE HP N°130</v>
          </cell>
          <cell r="C4504">
            <v>0</v>
          </cell>
          <cell r="D4504" t="str">
            <v>L</v>
          </cell>
        </row>
        <row r="4505">
          <cell r="A4505" t="str">
            <v>42010023</v>
          </cell>
          <cell r="B4505" t="str">
            <v>Clé à molette gainée 8 Facom SC.113A.8CG</v>
          </cell>
          <cell r="C4505">
            <v>0</v>
          </cell>
          <cell r="D4505" t="str">
            <v>L</v>
          </cell>
        </row>
        <row r="4506">
          <cell r="A4506" t="str">
            <v>23100001</v>
          </cell>
          <cell r="B4506" t="str">
            <v>FLEXIBLE KINETROL 600MM/20BAR</v>
          </cell>
          <cell r="C4506">
            <v>1</v>
          </cell>
          <cell r="D4506" t="str">
            <v>L</v>
          </cell>
        </row>
        <row r="4507">
          <cell r="A4507" t="str">
            <v>50220001</v>
          </cell>
          <cell r="B4507" t="str">
            <v>PROLONGATEUR HAUTE TEMPERATURE</v>
          </cell>
          <cell r="C4507">
            <v>0</v>
          </cell>
          <cell r="D4507" t="str">
            <v>L</v>
          </cell>
        </row>
        <row r="4508">
          <cell r="A4508" t="str">
            <v>78610208</v>
          </cell>
          <cell r="B4508" t="str">
            <v>Rotule D.50 M12*1,5 JOUCOMATIC 050212002</v>
          </cell>
          <cell r="C4508">
            <v>0</v>
          </cell>
          <cell r="D4508" t="str">
            <v>L</v>
          </cell>
        </row>
        <row r="4509">
          <cell r="A4509" t="str">
            <v>45800006</v>
          </cell>
          <cell r="B4509" t="str">
            <v>BAGUE D'ÉTANCHEITÉ REF 70006820</v>
          </cell>
          <cell r="C4509">
            <v>0</v>
          </cell>
          <cell r="D4509" t="str">
            <v>L</v>
          </cell>
        </row>
        <row r="4510">
          <cell r="A4510" t="str">
            <v>45400024</v>
          </cell>
          <cell r="B4510" t="str">
            <v>AMMONIUM OXALATE À MOLÉCULE  EAU NORMAP</v>
          </cell>
          <cell r="C4510">
            <v>0</v>
          </cell>
          <cell r="D4510" t="str">
            <v>L</v>
          </cell>
        </row>
        <row r="4511">
          <cell r="A4511" t="str">
            <v>71230005</v>
          </cell>
          <cell r="B4511" t="str">
            <v>ROULEAU STATION INVERSER BANDE LAR 1000</v>
          </cell>
          <cell r="C4511">
            <v>3</v>
          </cell>
          <cell r="D4511" t="str">
            <v>M</v>
          </cell>
        </row>
        <row r="4512">
          <cell r="A4512" t="str">
            <v>66310008</v>
          </cell>
          <cell r="B4512" t="str">
            <v>CHAINE DOUBLE 16B2</v>
          </cell>
          <cell r="C4512">
            <v>0</v>
          </cell>
          <cell r="D4512" t="str">
            <v>L</v>
          </cell>
        </row>
        <row r="4513">
          <cell r="A4513" t="str">
            <v>90250024</v>
          </cell>
          <cell r="B4513" t="str">
            <v>Pièce d'usure 1285 rep 10</v>
          </cell>
          <cell r="C4513">
            <v>0</v>
          </cell>
          <cell r="D4513" t="str">
            <v>L</v>
          </cell>
        </row>
        <row r="4514">
          <cell r="A4514" t="str">
            <v>72170009</v>
          </cell>
          <cell r="B4514" t="str">
            <v>FILTRE HUILE REF 8048681 CLARK 7T</v>
          </cell>
          <cell r="C4514">
            <v>2</v>
          </cell>
          <cell r="D4514" t="str">
            <v>L</v>
          </cell>
        </row>
        <row r="4515">
          <cell r="A4515" t="str">
            <v>72250109</v>
          </cell>
          <cell r="B4515" t="str">
            <v>filtre hydraulique 5T ET28C R:9187505900</v>
          </cell>
          <cell r="C4515">
            <v>0</v>
          </cell>
          <cell r="D4515" t="str">
            <v>L</v>
          </cell>
        </row>
        <row r="4516">
          <cell r="A4516" t="str">
            <v>67300022</v>
          </cell>
          <cell r="B4516" t="str">
            <v>Element elast  accouplement Rotex KD42</v>
          </cell>
          <cell r="C4516">
            <v>1</v>
          </cell>
          <cell r="D4516" t="str">
            <v>L</v>
          </cell>
        </row>
        <row r="4517">
          <cell r="A4517" t="str">
            <v>65030004</v>
          </cell>
          <cell r="B4517" t="str">
            <v>RLT autoaligneur UC 210</v>
          </cell>
          <cell r="C4517">
            <v>4</v>
          </cell>
          <cell r="D4517" t="str">
            <v>M</v>
          </cell>
        </row>
        <row r="4518">
          <cell r="A4518" t="str">
            <v>59110018</v>
          </cell>
          <cell r="B4518" t="str">
            <v>BOUTON POUSSOIRE XALK174F SHNEIDER</v>
          </cell>
          <cell r="C4518">
            <v>0</v>
          </cell>
          <cell r="D4518" t="str">
            <v>L</v>
          </cell>
        </row>
        <row r="4519">
          <cell r="A4519" t="str">
            <v>92050002</v>
          </cell>
          <cell r="B4519" t="str">
            <v>PALETTE PALSTIQUE 1140X1140 emballage</v>
          </cell>
          <cell r="C4519">
            <v>0</v>
          </cell>
          <cell r="D4519" t="str">
            <v>L</v>
          </cell>
        </row>
        <row r="4520">
          <cell r="A4520" t="str">
            <v>53130135</v>
          </cell>
          <cell r="B4520" t="str">
            <v>Contacteur de commande CA2KN22</v>
          </cell>
          <cell r="C4520">
            <v>0</v>
          </cell>
          <cell r="D4520" t="str">
            <v>L</v>
          </cell>
        </row>
        <row r="4521">
          <cell r="A4521" t="str">
            <v>23400007</v>
          </cell>
          <cell r="B4521" t="str">
            <v>FLOTTEUR POUR BACHE EAU IP68 +CABLE 10M</v>
          </cell>
          <cell r="C4521">
            <v>1</v>
          </cell>
          <cell r="D4521" t="str">
            <v>L</v>
          </cell>
        </row>
        <row r="4522">
          <cell r="A4522" t="str">
            <v>55930100</v>
          </cell>
          <cell r="B4522" t="str">
            <v>VENTILATEUR MOTEUR DIAM AXE 65</v>
          </cell>
          <cell r="C4522">
            <v>0</v>
          </cell>
          <cell r="D4522" t="str">
            <v>L</v>
          </cell>
        </row>
        <row r="4523">
          <cell r="A4523" t="str">
            <v>10030104</v>
          </cell>
          <cell r="B4523" t="str">
            <v>BRIQUE MLA RL20 KROSAKI</v>
          </cell>
          <cell r="C4523">
            <v>1</v>
          </cell>
          <cell r="D4523" t="str">
            <v>L</v>
          </cell>
        </row>
        <row r="4524">
          <cell r="A4524" t="str">
            <v>53130153</v>
          </cell>
          <cell r="B4524" t="str">
            <v>CONTACTEUR LC1D128P7 440V/25A BOB230V/AC</v>
          </cell>
          <cell r="C4524">
            <v>3</v>
          </cell>
          <cell r="D4524" t="str">
            <v>M</v>
          </cell>
        </row>
        <row r="4525">
          <cell r="A4525" t="str">
            <v>20300011</v>
          </cell>
          <cell r="B4525" t="str">
            <v>FER PLAT 50*10 LONG 6M</v>
          </cell>
          <cell r="C4525">
            <v>7</v>
          </cell>
          <cell r="D4525" t="str">
            <v>H</v>
          </cell>
        </row>
        <row r="4526">
          <cell r="A4526" t="str">
            <v>45600020</v>
          </cell>
          <cell r="B4526" t="str">
            <v>Adaptateur membrane bouchon  BEL 8</v>
          </cell>
          <cell r="C4526">
            <v>1</v>
          </cell>
          <cell r="D4526" t="str">
            <v>L</v>
          </cell>
        </row>
        <row r="4527">
          <cell r="A4527" t="str">
            <v>66040009</v>
          </cell>
          <cell r="B4527" t="str">
            <v>COURROIE SPB 3550</v>
          </cell>
          <cell r="C4527">
            <v>1</v>
          </cell>
          <cell r="D4527" t="str">
            <v>L</v>
          </cell>
        </row>
        <row r="4528">
          <cell r="A4528" t="str">
            <v>65200147</v>
          </cell>
          <cell r="B4528" t="str">
            <v>Palier COMPLET SYF 35 TF ..(SYF507 )SKF</v>
          </cell>
          <cell r="C4528">
            <v>0</v>
          </cell>
          <cell r="D4528" t="str">
            <v>L</v>
          </cell>
        </row>
        <row r="4529">
          <cell r="A4529" t="str">
            <v>65130003</v>
          </cell>
          <cell r="B4529" t="str">
            <v>MANCHON  DE SERRAGE  H2310</v>
          </cell>
          <cell r="C4529">
            <v>1</v>
          </cell>
          <cell r="D4529" t="str">
            <v>L</v>
          </cell>
        </row>
        <row r="4530">
          <cell r="A4530" t="str">
            <v>42010208</v>
          </cell>
          <cell r="B4530" t="str">
            <v>Pince circlips INT 8-11</v>
          </cell>
          <cell r="C4530">
            <v>0</v>
          </cell>
          <cell r="D4530" t="str">
            <v>L</v>
          </cell>
        </row>
        <row r="4531">
          <cell r="A4531" t="str">
            <v>67360001</v>
          </cell>
          <cell r="B4531" t="str">
            <v>Accouplement Acier D32/11X26mm</v>
          </cell>
          <cell r="C4531">
            <v>0</v>
          </cell>
          <cell r="D4531" t="str">
            <v>L</v>
          </cell>
        </row>
        <row r="4532">
          <cell r="A4532" t="str">
            <v>77020034</v>
          </cell>
          <cell r="B4532" t="str">
            <v>MANCHE FILTRANTE 160 X 4500 ATEX</v>
          </cell>
          <cell r="C4532">
            <v>0</v>
          </cell>
          <cell r="D4532" t="str">
            <v>L</v>
          </cell>
        </row>
        <row r="4533">
          <cell r="A4533" t="str">
            <v>72170038</v>
          </cell>
          <cell r="B4533" t="str">
            <v>Filtre à air 5/7/8/10T  ZOOMILION 7 T</v>
          </cell>
          <cell r="C4533">
            <v>6</v>
          </cell>
          <cell r="D4533" t="str">
            <v>H</v>
          </cell>
        </row>
        <row r="4534">
          <cell r="A4534" t="str">
            <v>91170024</v>
          </cell>
          <cell r="B4534" t="str">
            <v>Fourche applicateur petit model</v>
          </cell>
          <cell r="C4534">
            <v>1</v>
          </cell>
          <cell r="D4534" t="str">
            <v>L</v>
          </cell>
        </row>
        <row r="4535">
          <cell r="A4535" t="str">
            <v>65050138</v>
          </cell>
          <cell r="B4535" t="str">
            <v>RLT a billes 62202-2RS1</v>
          </cell>
          <cell r="C4535">
            <v>0</v>
          </cell>
          <cell r="D4535" t="str">
            <v>L</v>
          </cell>
        </row>
        <row r="4536">
          <cell r="A4536" t="str">
            <v>23220006</v>
          </cell>
          <cell r="B4536" t="str">
            <v>"VANNE SPHÈRIQUE 1""1/2"</v>
          </cell>
          <cell r="C4536">
            <v>3</v>
          </cell>
          <cell r="D4536" t="str">
            <v>M</v>
          </cell>
        </row>
        <row r="4537">
          <cell r="A4537" t="str">
            <v>45800069</v>
          </cell>
          <cell r="B4537" t="str">
            <v>DISQUE P CLAPET DN 65 TYP Z011-A</v>
          </cell>
          <cell r="C4537">
            <v>0</v>
          </cell>
          <cell r="D4537" t="str">
            <v>L</v>
          </cell>
        </row>
        <row r="4538">
          <cell r="A4538" t="str">
            <v>91130018</v>
          </cell>
          <cell r="B4538" t="str">
            <v>ENTRETOISE 731672D REP 17</v>
          </cell>
          <cell r="C4538">
            <v>1</v>
          </cell>
          <cell r="D4538" t="str">
            <v>L</v>
          </cell>
        </row>
        <row r="4539">
          <cell r="A4539" t="str">
            <v>50350108</v>
          </cell>
          <cell r="B4539" t="str">
            <v>CONNECTEUR M8-3PINS MALE</v>
          </cell>
          <cell r="C4539">
            <v>2</v>
          </cell>
          <cell r="D4539" t="str">
            <v>L</v>
          </cell>
        </row>
        <row r="4540">
          <cell r="A4540" t="str">
            <v>89010077</v>
          </cell>
          <cell r="B4540" t="str">
            <v>JEU DE JOINTS SOUPAPE DB 30 S/POS:27</v>
          </cell>
          <cell r="C4540">
            <v>0</v>
          </cell>
          <cell r="D4540" t="str">
            <v>L</v>
          </cell>
        </row>
        <row r="4541">
          <cell r="A4541" t="str">
            <v>03010003</v>
          </cell>
          <cell r="B4541" t="str">
            <v>MINERAI DE FER KAIROUAN</v>
          </cell>
          <cell r="C4541">
            <v>12</v>
          </cell>
          <cell r="D4541" t="str">
            <v>H</v>
          </cell>
        </row>
        <row r="4542">
          <cell r="A4542" t="str">
            <v>73040001</v>
          </cell>
          <cell r="B4542" t="str">
            <v>FILTRE HUILE BOB CAT 1RO734</v>
          </cell>
          <cell r="C4542">
            <v>0</v>
          </cell>
          <cell r="D4542" t="str">
            <v>L</v>
          </cell>
        </row>
        <row r="4543">
          <cell r="A4543" t="str">
            <v>98010356</v>
          </cell>
          <cell r="B4543" t="str">
            <v>IT Film de Protection</v>
          </cell>
          <cell r="C4543">
            <v>0</v>
          </cell>
          <cell r="D4543" t="str">
            <v>L</v>
          </cell>
        </row>
        <row r="4544">
          <cell r="A4544" t="str">
            <v>65200021</v>
          </cell>
          <cell r="B4544" t="str">
            <v>PALIER SY 510 M</v>
          </cell>
          <cell r="C4544">
            <v>1</v>
          </cell>
          <cell r="D4544" t="str">
            <v>L</v>
          </cell>
        </row>
        <row r="4545">
          <cell r="A4545" t="str">
            <v>78610133</v>
          </cell>
          <cell r="B4545" t="str">
            <v>Chape arrière mâle rotulée vérin Ø40</v>
          </cell>
          <cell r="C4545">
            <v>5</v>
          </cell>
          <cell r="D4545" t="str">
            <v>M</v>
          </cell>
        </row>
        <row r="4546">
          <cell r="A4546" t="str">
            <v>23410055</v>
          </cell>
          <cell r="B4546" t="str">
            <v>Collier stopflex diam 46/47</v>
          </cell>
          <cell r="C4546">
            <v>1</v>
          </cell>
          <cell r="D4546" t="str">
            <v>L</v>
          </cell>
        </row>
        <row r="4547">
          <cell r="A4547" t="str">
            <v>42010077</v>
          </cell>
          <cell r="B4547" t="str">
            <v>CLE A MOLETTES 8 FACOM</v>
          </cell>
          <cell r="C4547">
            <v>0</v>
          </cell>
          <cell r="D4547" t="str">
            <v>L</v>
          </cell>
        </row>
        <row r="4548">
          <cell r="A4548" t="str">
            <v>10030059</v>
          </cell>
          <cell r="B4548" t="str">
            <v>RESISTAL B80Z P202L300</v>
          </cell>
          <cell r="C4548">
            <v>0</v>
          </cell>
          <cell r="D4548" t="str">
            <v>L</v>
          </cell>
        </row>
        <row r="4549">
          <cell r="A4549" t="str">
            <v>53250217</v>
          </cell>
          <cell r="B4549" t="str">
            <v>Contacteur 3RH1122-1BB40</v>
          </cell>
          <cell r="C4549">
            <v>0</v>
          </cell>
          <cell r="D4549" t="str">
            <v>L</v>
          </cell>
        </row>
        <row r="4550">
          <cell r="A4550" t="str">
            <v>91300021</v>
          </cell>
          <cell r="B4550" t="str">
            <v>AXE POULIE DEPLACEUR SACS</v>
          </cell>
          <cell r="C4550">
            <v>0</v>
          </cell>
          <cell r="D4550" t="str">
            <v>L</v>
          </cell>
        </row>
        <row r="4551">
          <cell r="A4551" t="str">
            <v>60510013</v>
          </cell>
          <cell r="B4551" t="str">
            <v>FLEXIBLE POUR ANALYSEUR SELON MODEL</v>
          </cell>
          <cell r="C4551">
            <v>0</v>
          </cell>
          <cell r="D4551" t="str">
            <v>L</v>
          </cell>
        </row>
        <row r="4552">
          <cell r="A4552" t="str">
            <v>45800134</v>
          </cell>
          <cell r="B4552" t="str">
            <v>PIECE RALLONGE G 1/2-D 19 MM ASPIRATION</v>
          </cell>
          <cell r="C4552">
            <v>1</v>
          </cell>
          <cell r="D4552" t="str">
            <v>L</v>
          </cell>
        </row>
        <row r="4553">
          <cell r="A4553" t="str">
            <v>10020006</v>
          </cell>
          <cell r="B4553" t="str">
            <v>ANKRAL ZE -P205  L300</v>
          </cell>
          <cell r="C4553">
            <v>0</v>
          </cell>
          <cell r="D4553" t="str">
            <v>L</v>
          </cell>
        </row>
        <row r="4554">
          <cell r="A4554" t="str">
            <v>42300004</v>
          </cell>
          <cell r="B4554" t="str">
            <v>Plaquette  CM 1125 N123E2-0200-0002</v>
          </cell>
          <cell r="C4554">
            <v>0</v>
          </cell>
          <cell r="D4554" t="str">
            <v>L</v>
          </cell>
        </row>
        <row r="4555">
          <cell r="A4555" t="str">
            <v>37140001</v>
          </cell>
          <cell r="B4555" t="str">
            <v>G_ind 82/ Kluber Syntheso HT 1000</v>
          </cell>
          <cell r="C4555">
            <v>6</v>
          </cell>
          <cell r="D4555" t="str">
            <v>H</v>
          </cell>
        </row>
        <row r="4556">
          <cell r="A4556" t="str">
            <v>45800015</v>
          </cell>
          <cell r="B4556" t="str">
            <v>BOUTON POUSSOIR D'ARRET D'URGENCE</v>
          </cell>
          <cell r="C4556">
            <v>0</v>
          </cell>
          <cell r="D4556" t="str">
            <v>L</v>
          </cell>
        </row>
        <row r="4557">
          <cell r="A4557" t="str">
            <v>39200222</v>
          </cell>
          <cell r="B4557" t="str">
            <v>Pare-huile Viton 54x83x10</v>
          </cell>
          <cell r="C4557">
            <v>0</v>
          </cell>
          <cell r="D4557" t="str">
            <v>L</v>
          </cell>
        </row>
        <row r="4558">
          <cell r="A4558" t="str">
            <v>23440076</v>
          </cell>
          <cell r="B4558" t="str">
            <v>"MANOMÉTRE 0/100MBAR WIKA G1/4"""</v>
          </cell>
          <cell r="C4558">
            <v>0</v>
          </cell>
          <cell r="D4558" t="str">
            <v>L</v>
          </cell>
        </row>
        <row r="4559">
          <cell r="A4559" t="str">
            <v>71010006</v>
          </cell>
          <cell r="B4559" t="str">
            <v>BANDE EP400/3 REV4+2 LARG 650 ANTI HUILE</v>
          </cell>
          <cell r="C4559">
            <v>0</v>
          </cell>
          <cell r="D4559" t="str">
            <v>L</v>
          </cell>
        </row>
        <row r="4560">
          <cell r="A4560" t="str">
            <v>10010084</v>
          </cell>
          <cell r="B4560" t="str">
            <v>ANKRAL  R8 CB B320 L300</v>
          </cell>
          <cell r="C4560">
            <v>1</v>
          </cell>
          <cell r="D4560" t="str">
            <v>L</v>
          </cell>
        </row>
        <row r="4561">
          <cell r="A4561" t="str">
            <v>45800054</v>
          </cell>
          <cell r="B4561" t="str">
            <v>COUSSINET SINT -B50 L30/38*32</v>
          </cell>
          <cell r="C4561">
            <v>0</v>
          </cell>
          <cell r="D4561" t="str">
            <v>L</v>
          </cell>
        </row>
        <row r="4562">
          <cell r="A4562" t="str">
            <v>65130006</v>
          </cell>
          <cell r="B4562" t="str">
            <v>MANCHON DE SERRAGE H 315</v>
          </cell>
          <cell r="C4562">
            <v>3</v>
          </cell>
          <cell r="D4562" t="str">
            <v>M</v>
          </cell>
        </row>
        <row r="4563">
          <cell r="A4563" t="str">
            <v>53500005</v>
          </cell>
          <cell r="B4563" t="str">
            <v>LIMITEUR</v>
          </cell>
          <cell r="C4563">
            <v>0</v>
          </cell>
          <cell r="D4563" t="str">
            <v>L</v>
          </cell>
        </row>
        <row r="4564">
          <cell r="A4564" t="str">
            <v>65200199</v>
          </cell>
          <cell r="B4564" t="str">
            <v>PALIER  FLCTE-25</v>
          </cell>
          <cell r="C4564">
            <v>0</v>
          </cell>
          <cell r="D4564" t="str">
            <v>L</v>
          </cell>
        </row>
        <row r="4565">
          <cell r="A4565" t="str">
            <v>10010083</v>
          </cell>
          <cell r="B4565" t="str">
            <v>ANKRAL  R8 CB B620 L300</v>
          </cell>
          <cell r="C4565">
            <v>1</v>
          </cell>
          <cell r="D4565" t="str">
            <v>L</v>
          </cell>
        </row>
        <row r="4566">
          <cell r="A4566" t="str">
            <v>10030086</v>
          </cell>
          <cell r="B4566" t="str">
            <v>BRIQUE CARBAL 10 P202</v>
          </cell>
          <cell r="C4566">
            <v>1</v>
          </cell>
          <cell r="D4566" t="str">
            <v>L</v>
          </cell>
        </row>
        <row r="4567">
          <cell r="A4567" t="str">
            <v>45400012</v>
          </cell>
          <cell r="B4567" t="str">
            <v>ACIDE ORTHOPHOSPHORIQUE  85% H3PO4</v>
          </cell>
          <cell r="C4567">
            <v>0</v>
          </cell>
          <cell r="D4567" t="str">
            <v>L</v>
          </cell>
        </row>
        <row r="4568">
          <cell r="A4568" t="str">
            <v>65130005</v>
          </cell>
          <cell r="B4568" t="str">
            <v>MANCHON DE SERRAGE H313</v>
          </cell>
          <cell r="C4568">
            <v>3</v>
          </cell>
          <cell r="D4568" t="str">
            <v>M</v>
          </cell>
        </row>
        <row r="4569">
          <cell r="A4569" t="str">
            <v>42010142</v>
          </cell>
          <cell r="B4569" t="str">
            <v>"Pince à gaz 10"" DDBA2210"</v>
          </cell>
          <cell r="C4569">
            <v>0</v>
          </cell>
          <cell r="D4569" t="str">
            <v>L</v>
          </cell>
        </row>
        <row r="4570">
          <cell r="A4570" t="str">
            <v>42010024</v>
          </cell>
          <cell r="B4570" t="str">
            <v>CLE à molette gainée 10 pouce Facom</v>
          </cell>
          <cell r="C4570">
            <v>0</v>
          </cell>
          <cell r="D4570" t="str">
            <v>L</v>
          </cell>
        </row>
        <row r="4571">
          <cell r="A4571" t="str">
            <v>66040003</v>
          </cell>
          <cell r="B4571" t="str">
            <v>COURROIE SPB 3000</v>
          </cell>
          <cell r="C4571">
            <v>1</v>
          </cell>
          <cell r="D4571" t="str">
            <v>L</v>
          </cell>
        </row>
        <row r="4572">
          <cell r="A4572" t="str">
            <v>91100040</v>
          </cell>
          <cell r="B4572" t="str">
            <v>RESSORT 552830D</v>
          </cell>
          <cell r="C4572">
            <v>1</v>
          </cell>
          <cell r="D4572" t="str">
            <v>L</v>
          </cell>
        </row>
        <row r="4573">
          <cell r="A4573" t="str">
            <v>45400070</v>
          </cell>
          <cell r="B4573" t="str">
            <v>POTASSIUM CARBONATE NORMAPUR</v>
          </cell>
          <cell r="C4573">
            <v>0</v>
          </cell>
          <cell r="D4573" t="str">
            <v>L</v>
          </cell>
        </row>
        <row r="4574">
          <cell r="A4574" t="str">
            <v>59050019</v>
          </cell>
          <cell r="B4574" t="str">
            <v>DETECTEUR IZO-14 1.25/4.5X155</v>
          </cell>
          <cell r="C4574">
            <v>0</v>
          </cell>
          <cell r="D4574" t="str">
            <v>L</v>
          </cell>
        </row>
        <row r="4575">
          <cell r="A4575" t="str">
            <v>60340016</v>
          </cell>
          <cell r="B4575" t="str">
            <v>GROUPE FR METAL WORK PNEUMATIC LUB100</v>
          </cell>
          <cell r="C4575">
            <v>0</v>
          </cell>
          <cell r="D4575" t="str">
            <v>L</v>
          </cell>
        </row>
        <row r="4576">
          <cell r="A4576" t="str">
            <v>72170005</v>
          </cell>
          <cell r="B4576" t="str">
            <v>FILTRE AIR INT 006000790F1 CLARK 7T</v>
          </cell>
          <cell r="C4576">
            <v>2</v>
          </cell>
          <cell r="D4576" t="str">
            <v>L</v>
          </cell>
        </row>
        <row r="4577">
          <cell r="A4577" t="str">
            <v>72170004</v>
          </cell>
          <cell r="B4577" t="str">
            <v>FILTRE AIR EXT 006000789F1 CLARK 7T</v>
          </cell>
          <cell r="C4577">
            <v>2</v>
          </cell>
          <cell r="D4577" t="str">
            <v>L</v>
          </cell>
        </row>
        <row r="4578">
          <cell r="A4578" t="str">
            <v>78610166</v>
          </cell>
          <cell r="B4578" t="str">
            <v>Rotule M12 mâle</v>
          </cell>
          <cell r="C4578">
            <v>0</v>
          </cell>
          <cell r="D4578" t="str">
            <v>L</v>
          </cell>
        </row>
        <row r="4579">
          <cell r="A4579" t="str">
            <v>91100414</v>
          </cell>
          <cell r="B4579" t="str">
            <v>Arbre-741963D</v>
          </cell>
          <cell r="C4579">
            <v>0</v>
          </cell>
          <cell r="D4579" t="str">
            <v>L</v>
          </cell>
        </row>
        <row r="4580">
          <cell r="A4580" t="str">
            <v>54220015</v>
          </cell>
          <cell r="B4580" t="str">
            <v>CONDENSATEUR T: Un480 VAC/Ut1,5KVAC</v>
          </cell>
          <cell r="C4580">
            <v>0</v>
          </cell>
          <cell r="D4580" t="str">
            <v>L</v>
          </cell>
        </row>
        <row r="4581">
          <cell r="A4581" t="str">
            <v>42010196</v>
          </cell>
          <cell r="B4581" t="str">
            <v>Cle mixte 27 FACOM</v>
          </cell>
          <cell r="C4581">
            <v>0</v>
          </cell>
          <cell r="D4581" t="str">
            <v>L</v>
          </cell>
        </row>
        <row r="4582">
          <cell r="A4582" t="str">
            <v>45400009</v>
          </cell>
          <cell r="B4582" t="str">
            <v>ACIDE FLUORHYDRIQUE 48% NORMAPUR</v>
          </cell>
          <cell r="C4582">
            <v>0</v>
          </cell>
          <cell r="D4582" t="str">
            <v>L</v>
          </cell>
        </row>
        <row r="4583">
          <cell r="A4583" t="str">
            <v>72170011</v>
          </cell>
          <cell r="B4583" t="str">
            <v>FLEXIBLE DIRECTION  3M CLARK 7T</v>
          </cell>
          <cell r="C4583">
            <v>1</v>
          </cell>
          <cell r="D4583" t="str">
            <v>L</v>
          </cell>
        </row>
        <row r="4584">
          <cell r="A4584" t="str">
            <v>71240138</v>
          </cell>
          <cell r="B4584" t="str">
            <v>Rouleau lisse 108X600X608X632 AXE 20/14</v>
          </cell>
          <cell r="C4584">
            <v>0</v>
          </cell>
          <cell r="D4584" t="str">
            <v>L</v>
          </cell>
        </row>
        <row r="4585">
          <cell r="A4585" t="str">
            <v>42100046</v>
          </cell>
          <cell r="B4585" t="str">
            <v>PINCE UNIVERSELLE 187A 16CPE FACOM</v>
          </cell>
          <cell r="C4585">
            <v>0</v>
          </cell>
          <cell r="D4585" t="str">
            <v>L</v>
          </cell>
        </row>
        <row r="4586">
          <cell r="A4586" t="str">
            <v>65200127</v>
          </cell>
          <cell r="B4586" t="str">
            <v>Palier Y APPLIQUE FONTE FYC 506</v>
          </cell>
          <cell r="C4586">
            <v>3</v>
          </cell>
          <cell r="D4586" t="str">
            <v>M</v>
          </cell>
        </row>
        <row r="4587">
          <cell r="A4587" t="str">
            <v>54510018</v>
          </cell>
          <cell r="B4587" t="str">
            <v>FUSE 170 M1572 AR 315A/660V 64548000</v>
          </cell>
          <cell r="C4587">
            <v>0</v>
          </cell>
          <cell r="D4587" t="str">
            <v>L</v>
          </cell>
        </row>
        <row r="4588">
          <cell r="A4588" t="str">
            <v>75330026</v>
          </cell>
          <cell r="B4588" t="str">
            <v>CABLE ACIER DE MANUTENTION Ø 7.5mm</v>
          </cell>
          <cell r="C4588">
            <v>1</v>
          </cell>
          <cell r="D4588" t="str">
            <v>L</v>
          </cell>
        </row>
        <row r="4589">
          <cell r="A4589" t="str">
            <v>23440084</v>
          </cell>
          <cell r="B4589" t="str">
            <v>"Manomètre 16BR DIAM EX100mm RAC V 3/4""</v>
          </cell>
          <cell r="C4589">
            <v>0</v>
          </cell>
          <cell r="D4589" t="str">
            <v>L</v>
          </cell>
        </row>
        <row r="4590">
          <cell r="A4590" t="str">
            <v>45800182</v>
          </cell>
          <cell r="B4590" t="str">
            <v>Racleur   12068240</v>
          </cell>
          <cell r="C4590">
            <v>5</v>
          </cell>
          <cell r="D4590" t="str">
            <v>M</v>
          </cell>
        </row>
        <row r="4591">
          <cell r="A4591" t="str">
            <v>20030002</v>
          </cell>
          <cell r="B4591" t="str">
            <v>POUTREL EN ACIER UPN:50 (6m)</v>
          </cell>
          <cell r="C4591">
            <v>1</v>
          </cell>
          <cell r="D4591" t="str">
            <v>L</v>
          </cell>
        </row>
        <row r="4592">
          <cell r="A4592" t="str">
            <v>71240016</v>
          </cell>
          <cell r="B4592" t="str">
            <v>ROULEAUX 108*600 AXE20 MEPLAT14</v>
          </cell>
          <cell r="C4592">
            <v>0</v>
          </cell>
          <cell r="D4592" t="str">
            <v>L</v>
          </cell>
        </row>
        <row r="4593">
          <cell r="A4593" t="str">
            <v>91500145</v>
          </cell>
          <cell r="B4593" t="str">
            <v>DOUILLE 02050230.30-0101</v>
          </cell>
          <cell r="C4593">
            <v>2</v>
          </cell>
          <cell r="D4593" t="str">
            <v>L</v>
          </cell>
        </row>
        <row r="4594">
          <cell r="A4594" t="str">
            <v>50350089</v>
          </cell>
          <cell r="B4594" t="str">
            <v>CONNECTEUR 3 X0,25mm² L21E--REF944405Z</v>
          </cell>
          <cell r="C4594">
            <v>0</v>
          </cell>
          <cell r="D4594" t="str">
            <v>L</v>
          </cell>
        </row>
        <row r="4595">
          <cell r="A4595" t="str">
            <v>91170005</v>
          </cell>
          <cell r="B4595" t="str">
            <v>DOUILLE CODE : 731703D</v>
          </cell>
          <cell r="C4595">
            <v>2</v>
          </cell>
          <cell r="D4595" t="str">
            <v>L</v>
          </cell>
        </row>
        <row r="4596">
          <cell r="A4596" t="str">
            <v>66400041</v>
          </cell>
          <cell r="B4596" t="str">
            <v>PIGNON Z18 PAS CHA 19,75 Ø Ax 40 700350D</v>
          </cell>
          <cell r="C4596">
            <v>0</v>
          </cell>
          <cell r="D4596" t="str">
            <v>L</v>
          </cell>
        </row>
        <row r="4597">
          <cell r="A4597" t="str">
            <v>65030010</v>
          </cell>
          <cell r="B4597" t="str">
            <v>RLT autoaligneur YAR 207</v>
          </cell>
          <cell r="C4597">
            <v>6</v>
          </cell>
          <cell r="D4597" t="str">
            <v>H</v>
          </cell>
        </row>
        <row r="4598">
          <cell r="A4598" t="str">
            <v>91130055</v>
          </cell>
          <cell r="B4598" t="str">
            <v>Pivot 741256D Rep 25</v>
          </cell>
          <cell r="C4598">
            <v>0</v>
          </cell>
          <cell r="D4598" t="str">
            <v>L</v>
          </cell>
        </row>
        <row r="4599">
          <cell r="A4599" t="str">
            <v>77050157</v>
          </cell>
          <cell r="B4599" t="str">
            <v>ANNEAU INTERMÉDIAIRE 158 X 63</v>
          </cell>
          <cell r="C4599">
            <v>0</v>
          </cell>
          <cell r="D4599" t="str">
            <v>L</v>
          </cell>
        </row>
        <row r="4600">
          <cell r="A4600" t="str">
            <v>10030084</v>
          </cell>
          <cell r="B4600" t="str">
            <v>BRIQUE CARBAL 10 ISO 620</v>
          </cell>
          <cell r="C4600">
            <v>0</v>
          </cell>
          <cell r="D4600" t="str">
            <v>L</v>
          </cell>
        </row>
        <row r="4601">
          <cell r="A4601" t="str">
            <v>45400031</v>
          </cell>
          <cell r="B4601" t="str">
            <v>BLEU BROMOPHÉNOL 0.04% SOLUT. ÉTHANOL</v>
          </cell>
          <cell r="C4601">
            <v>0</v>
          </cell>
          <cell r="D4601" t="str">
            <v>L</v>
          </cell>
        </row>
        <row r="4602">
          <cell r="A4602" t="str">
            <v>65050125</v>
          </cell>
          <cell r="B4602" t="str">
            <v>RLT a billes 6213 C3</v>
          </cell>
          <cell r="C4602">
            <v>0</v>
          </cell>
          <cell r="D4602" t="str">
            <v>L</v>
          </cell>
        </row>
        <row r="4603">
          <cell r="A4603" t="str">
            <v>53250018</v>
          </cell>
          <cell r="B4603" t="str">
            <v>RELAIS THERMIQUE LRD07 1.6-2.5A</v>
          </cell>
          <cell r="C4603">
            <v>0</v>
          </cell>
          <cell r="D4603" t="str">
            <v>L</v>
          </cell>
        </row>
        <row r="4604">
          <cell r="A4604" t="str">
            <v>20040001</v>
          </cell>
          <cell r="B4604" t="str">
            <v>TOLE ACIER ORDINAIRE EP 15/10 MM 1000X20</v>
          </cell>
          <cell r="C4604">
            <v>5</v>
          </cell>
          <cell r="D4604" t="str">
            <v>M</v>
          </cell>
        </row>
        <row r="4605">
          <cell r="A4605" t="str">
            <v>65200227</v>
          </cell>
          <cell r="B4605" t="str">
            <v>palier complet FL209</v>
          </cell>
          <cell r="C4605">
            <v>0</v>
          </cell>
          <cell r="D4605" t="str">
            <v>L</v>
          </cell>
        </row>
        <row r="4606">
          <cell r="A4606" t="str">
            <v>72250141</v>
          </cell>
          <cell r="B4606" t="str">
            <v>KlAXON ARRIERE  12v</v>
          </cell>
          <cell r="C4606">
            <v>0</v>
          </cell>
          <cell r="D4606" t="str">
            <v>L</v>
          </cell>
        </row>
        <row r="4607">
          <cell r="A4607" t="str">
            <v>91500110</v>
          </cell>
          <cell r="B4607" t="str">
            <v>Fixation D5050 MP2 SMC 050211050MP2-299</v>
          </cell>
          <cell r="C4607">
            <v>0</v>
          </cell>
          <cell r="D4607" t="str">
            <v>L</v>
          </cell>
        </row>
        <row r="4608">
          <cell r="A4608" t="str">
            <v>60510042</v>
          </cell>
          <cell r="B4608" t="str">
            <v>RONDELLE KHZ-E-FLKFILT1 PG710,7X7,5LG</v>
          </cell>
          <cell r="C4608">
            <v>0</v>
          </cell>
          <cell r="D4608" t="str">
            <v>L</v>
          </cell>
        </row>
        <row r="4609">
          <cell r="A4609" t="str">
            <v>10010089</v>
          </cell>
          <cell r="B4609" t="str">
            <v>ANKRAL R8 ZR74/120</v>
          </cell>
          <cell r="C4609">
            <v>0</v>
          </cell>
          <cell r="D4609" t="str">
            <v>L</v>
          </cell>
        </row>
        <row r="4610">
          <cell r="A4610" t="str">
            <v>10030072</v>
          </cell>
          <cell r="B4610" t="str">
            <v>RESISTAL B80Z P201L300</v>
          </cell>
          <cell r="C4610">
            <v>0</v>
          </cell>
          <cell r="D4610" t="str">
            <v>L</v>
          </cell>
        </row>
        <row r="4611">
          <cell r="A4611" t="str">
            <v>42010054</v>
          </cell>
          <cell r="B4611" t="str">
            <v>MARTEAUX 200 H 40 FACOM</v>
          </cell>
          <cell r="C4611">
            <v>0</v>
          </cell>
          <cell r="D4611" t="str">
            <v>L</v>
          </cell>
        </row>
        <row r="4612">
          <cell r="A4612" t="str">
            <v>42010036</v>
          </cell>
          <cell r="B4612" t="str">
            <v>Fraises diamètre 8mm  à 4 Lèvres</v>
          </cell>
          <cell r="C4612">
            <v>0</v>
          </cell>
          <cell r="D4612" t="str">
            <v>L</v>
          </cell>
        </row>
        <row r="4613">
          <cell r="A4613" t="str">
            <v>91500093</v>
          </cell>
          <cell r="B4613" t="str">
            <v>Support d'articulation soulèvement table</v>
          </cell>
          <cell r="C4613">
            <v>0</v>
          </cell>
          <cell r="D4613" t="str">
            <v>L</v>
          </cell>
        </row>
        <row r="4614">
          <cell r="A4614" t="str">
            <v>91500104</v>
          </cell>
          <cell r="B4614" t="str">
            <v>Assemblage support lame housseuse</v>
          </cell>
          <cell r="C4614">
            <v>0</v>
          </cell>
          <cell r="D4614" t="str">
            <v>L</v>
          </cell>
        </row>
        <row r="4615">
          <cell r="A4615" t="str">
            <v>65200215</v>
          </cell>
          <cell r="B4615" t="str">
            <v>PALIER  PCF-40</v>
          </cell>
          <cell r="C4615">
            <v>0</v>
          </cell>
          <cell r="D4615" t="str">
            <v>L</v>
          </cell>
        </row>
        <row r="4616">
          <cell r="A4616" t="str">
            <v>23170026</v>
          </cell>
          <cell r="B4616" t="str">
            <v>Flexible accordéon diam 50mm</v>
          </cell>
          <cell r="C4616">
            <v>1</v>
          </cell>
          <cell r="D4616" t="str">
            <v>L</v>
          </cell>
        </row>
        <row r="4617">
          <cell r="A4617" t="str">
            <v>76210014</v>
          </cell>
          <cell r="B4617" t="str">
            <v>ROULEAU 63,5x350/356/376</v>
          </cell>
          <cell r="C4617">
            <v>1</v>
          </cell>
          <cell r="D4617" t="str">
            <v>L</v>
          </cell>
        </row>
        <row r="4618">
          <cell r="A4618" t="str">
            <v>42010075</v>
          </cell>
          <cell r="B4618" t="str">
            <v>JEU DE 08 CLE TORX LONG T9-T40 CF</v>
          </cell>
          <cell r="C4618">
            <v>0</v>
          </cell>
          <cell r="D4618" t="str">
            <v>L</v>
          </cell>
        </row>
        <row r="4619">
          <cell r="A4619" t="str">
            <v>71240077</v>
          </cell>
          <cell r="B4619" t="str">
            <v>ROULEAU Ø50 RL=550 4-90-2132-888.1</v>
          </cell>
          <cell r="C4619">
            <v>0</v>
          </cell>
          <cell r="D4619" t="str">
            <v>L</v>
          </cell>
        </row>
        <row r="4620">
          <cell r="A4620" t="str">
            <v>10030102</v>
          </cell>
          <cell r="B4620" t="str">
            <v>BRIQUE MLA R320 KROSAKI</v>
          </cell>
          <cell r="C4620">
            <v>1</v>
          </cell>
          <cell r="D4620" t="str">
            <v>L</v>
          </cell>
        </row>
        <row r="4621">
          <cell r="A4621" t="str">
            <v>45600026</v>
          </cell>
          <cell r="B4621" t="str">
            <v>Clapet de pieds avec filtre-EPDM</v>
          </cell>
          <cell r="C4621">
            <v>0</v>
          </cell>
          <cell r="D4621" t="str">
            <v>L</v>
          </cell>
        </row>
        <row r="4622">
          <cell r="A4622" t="str">
            <v>45800281</v>
          </cell>
          <cell r="B4622" t="str">
            <v>FILTRE CATRDRIDGE 1 MICRON 621-657</v>
          </cell>
          <cell r="C4622">
            <v>0</v>
          </cell>
          <cell r="D4622" t="str">
            <v>L</v>
          </cell>
        </row>
        <row r="4623">
          <cell r="A4623" t="str">
            <v>53130158</v>
          </cell>
          <cell r="B4623" t="str">
            <v>"CONTACTEUR  G/090730*E05*</v>
          </cell>
          <cell r="C4623">
            <v>0</v>
          </cell>
          <cell r="D4623" t="str">
            <v>L</v>
          </cell>
        </row>
        <row r="4624">
          <cell r="A4624" t="str">
            <v>65050006</v>
          </cell>
          <cell r="B4624" t="str">
            <v>RLT a billes 11207</v>
          </cell>
          <cell r="C4624">
            <v>0</v>
          </cell>
          <cell r="D4624" t="str">
            <v>L</v>
          </cell>
        </row>
        <row r="4625">
          <cell r="A4625" t="str">
            <v>71240061</v>
          </cell>
          <cell r="B4625" t="str">
            <v>ROULEAU  REP : 1 CODE :  820207D</v>
          </cell>
          <cell r="C4625">
            <v>2</v>
          </cell>
          <cell r="D4625" t="str">
            <v>L</v>
          </cell>
        </row>
        <row r="4626">
          <cell r="A4626" t="str">
            <v>90010001</v>
          </cell>
          <cell r="B4626" t="str">
            <v>INDICATEUR COLMATAGE ELECTRIQUE A12-012</v>
          </cell>
          <cell r="C4626">
            <v>0</v>
          </cell>
          <cell r="D4626" t="str">
            <v>L</v>
          </cell>
        </row>
        <row r="4627">
          <cell r="A4627" t="str">
            <v>74120013</v>
          </cell>
          <cell r="B4627" t="str">
            <v>TOILE AÉRO POLYS.T150° EP4,5mm LA:1000MM</v>
          </cell>
          <cell r="C4627">
            <v>0</v>
          </cell>
          <cell r="D4627" t="str">
            <v>L</v>
          </cell>
        </row>
        <row r="4628">
          <cell r="A4628" t="str">
            <v>53250172</v>
          </cell>
          <cell r="B4628" t="str">
            <v>RELAIS PROTC THER 17-25A-ref-LRD3322</v>
          </cell>
          <cell r="C4628">
            <v>0</v>
          </cell>
          <cell r="D4628" t="str">
            <v>L</v>
          </cell>
        </row>
        <row r="4629">
          <cell r="A4629" t="str">
            <v>55920021</v>
          </cell>
          <cell r="B4629" t="str">
            <v>BALAIS EN CHARBONS  CG651-FYE /B.Ciment</v>
          </cell>
          <cell r="C4629">
            <v>0</v>
          </cell>
          <cell r="D4629" t="str">
            <v>L</v>
          </cell>
        </row>
        <row r="4630">
          <cell r="A4630" t="str">
            <v>42010074</v>
          </cell>
          <cell r="B4630" t="str">
            <v>JEU DE 09 CLE SIX PONS LONG 1,5 10 MM CF</v>
          </cell>
          <cell r="C4630">
            <v>0</v>
          </cell>
          <cell r="D4630" t="str">
            <v>L</v>
          </cell>
        </row>
        <row r="4631">
          <cell r="A4631" t="str">
            <v>53280014</v>
          </cell>
          <cell r="B4631" t="str">
            <v>Micro-rupteur SIBA</v>
          </cell>
          <cell r="C4631">
            <v>0</v>
          </cell>
          <cell r="D4631" t="str">
            <v>L</v>
          </cell>
        </row>
        <row r="4632">
          <cell r="A4632" t="str">
            <v>10010022</v>
          </cell>
          <cell r="B4632" t="str">
            <v>BRIQUE DE CLE BP+20 POUR ALMAG 85</v>
          </cell>
          <cell r="C4632">
            <v>0</v>
          </cell>
          <cell r="D4632" t="str">
            <v>L</v>
          </cell>
        </row>
        <row r="4633">
          <cell r="A4633" t="str">
            <v>10030085</v>
          </cell>
          <cell r="B4633" t="str">
            <v>BRIQUE CARBAL 10 P201</v>
          </cell>
          <cell r="C4633">
            <v>1</v>
          </cell>
          <cell r="D4633" t="str">
            <v>L</v>
          </cell>
        </row>
        <row r="4634">
          <cell r="A4634" t="str">
            <v>20500004</v>
          </cell>
          <cell r="B4634" t="str">
            <v>FER CARRE DE 20*20 LONG 6M</v>
          </cell>
          <cell r="C4634">
            <v>4</v>
          </cell>
          <cell r="D4634" t="str">
            <v>M</v>
          </cell>
        </row>
        <row r="4635">
          <cell r="A4635" t="str">
            <v>10030101</v>
          </cell>
          <cell r="B4635" t="str">
            <v>BRIQUE MLA R620 KROSAKI</v>
          </cell>
          <cell r="C4635">
            <v>0</v>
          </cell>
          <cell r="D4635" t="str">
            <v>L</v>
          </cell>
        </row>
        <row r="4636">
          <cell r="A4636" t="str">
            <v>10030083</v>
          </cell>
          <cell r="B4636" t="str">
            <v>BRIQUE CARBAL 10 ISO 320</v>
          </cell>
          <cell r="C4636">
            <v>1</v>
          </cell>
          <cell r="D4636" t="str">
            <v>L</v>
          </cell>
        </row>
        <row r="4637">
          <cell r="A4637" t="str">
            <v>90250096</v>
          </cell>
          <cell r="B4637" t="str">
            <v>Raccord HP M 1"1/4</v>
          </cell>
          <cell r="C4637">
            <v>0</v>
          </cell>
          <cell r="D4637" t="str">
            <v>L</v>
          </cell>
        </row>
        <row r="4638">
          <cell r="A4638" t="str">
            <v>45800046</v>
          </cell>
          <cell r="B4638" t="str">
            <v>CONNECTEUR À FICHE TYPE BKS S 20 4 PU 05</v>
          </cell>
          <cell r="C4638">
            <v>0</v>
          </cell>
          <cell r="D4638" t="str">
            <v>L</v>
          </cell>
        </row>
        <row r="4639">
          <cell r="A4639" t="str">
            <v>53250017</v>
          </cell>
          <cell r="B4639" t="str">
            <v>RELAIS THERMIQUE LRD06 1A-1,6A</v>
          </cell>
          <cell r="C4639">
            <v>0</v>
          </cell>
          <cell r="D4639" t="str">
            <v>L</v>
          </cell>
        </row>
        <row r="4640">
          <cell r="A4640" t="str">
            <v>53170024</v>
          </cell>
          <cell r="B4640" t="str">
            <v>EMBASE MOTEUR  LUB32</v>
          </cell>
          <cell r="C4640">
            <v>0</v>
          </cell>
          <cell r="D4640" t="str">
            <v>L</v>
          </cell>
        </row>
        <row r="4641">
          <cell r="A4641" t="str">
            <v>73030001</v>
          </cell>
          <cell r="B4641" t="str">
            <v>FILTRE GASOIL D651U0000 BALAYEUSE</v>
          </cell>
          <cell r="C4641">
            <v>2</v>
          </cell>
          <cell r="D4641" t="str">
            <v>L</v>
          </cell>
        </row>
        <row r="4642">
          <cell r="A4642" t="str">
            <v>14010049</v>
          </cell>
          <cell r="B4642" t="str">
            <v>Plaque de fixation grille cloison sortie</v>
          </cell>
          <cell r="C4642">
            <v>0</v>
          </cell>
          <cell r="D4642" t="str">
            <v>L</v>
          </cell>
        </row>
        <row r="4643">
          <cell r="A4643" t="str">
            <v>42010131</v>
          </cell>
          <cell r="B4643" t="str">
            <v>Clé à pipe 6*6 pans 19 mm 75.19</v>
          </cell>
          <cell r="C4643">
            <v>0</v>
          </cell>
          <cell r="D4643" t="str">
            <v>L</v>
          </cell>
        </row>
        <row r="4644">
          <cell r="A4644" t="str">
            <v>23440077</v>
          </cell>
          <cell r="B4644" t="str">
            <v>"Manomètre 10BR DIAM EX100mm RAC V 3/4""</v>
          </cell>
          <cell r="C4644">
            <v>0</v>
          </cell>
          <cell r="D4644" t="str">
            <v>L</v>
          </cell>
        </row>
        <row r="4645">
          <cell r="A4645" t="str">
            <v>91130066</v>
          </cell>
          <cell r="B4645" t="str">
            <v>Pivot 740810D  REP 25</v>
          </cell>
          <cell r="C4645">
            <v>1</v>
          </cell>
          <cell r="D4645" t="str">
            <v>L</v>
          </cell>
        </row>
        <row r="4646">
          <cell r="A4646" t="str">
            <v>59600166</v>
          </cell>
          <cell r="B4646" t="str">
            <v>Distributeur VVQ2000</v>
          </cell>
          <cell r="C4646">
            <v>0</v>
          </cell>
          <cell r="D4646" t="str">
            <v>L</v>
          </cell>
        </row>
        <row r="4647">
          <cell r="A4647" t="str">
            <v>53200214</v>
          </cell>
          <cell r="B4647" t="str">
            <v>Fusible multimètre DMM-11A</v>
          </cell>
          <cell r="C4647">
            <v>2</v>
          </cell>
          <cell r="D4647" t="str">
            <v>L</v>
          </cell>
        </row>
        <row r="4648">
          <cell r="A4648" t="str">
            <v>59040039</v>
          </cell>
          <cell r="B4648" t="str">
            <v>Fin de course 3SE3-120-1C</v>
          </cell>
          <cell r="C4648">
            <v>1</v>
          </cell>
          <cell r="D4648" t="str">
            <v>L</v>
          </cell>
        </row>
        <row r="4649">
          <cell r="A4649" t="str">
            <v>91100016</v>
          </cell>
          <cell r="B4649" t="str">
            <v>VANNE 630212D  REP 28</v>
          </cell>
          <cell r="C4649">
            <v>0</v>
          </cell>
          <cell r="D4649" t="str">
            <v>L</v>
          </cell>
        </row>
        <row r="4650">
          <cell r="A4650" t="str">
            <v>66100005</v>
          </cell>
          <cell r="B4650" t="str">
            <v>COURROIE DENTÉE 22 AT5/720 DOSEUR CHARBO</v>
          </cell>
          <cell r="C4650">
            <v>0</v>
          </cell>
          <cell r="D4650" t="str">
            <v>L</v>
          </cell>
        </row>
        <row r="4651">
          <cell r="A4651" t="str">
            <v>43200004</v>
          </cell>
          <cell r="B4651" t="str">
            <v>BAGUETTE BASIQUE E7018 D 4 mm</v>
          </cell>
          <cell r="C4651">
            <v>3</v>
          </cell>
          <cell r="D4651" t="str">
            <v>M</v>
          </cell>
        </row>
        <row r="4652">
          <cell r="A4652" t="str">
            <v>42010172</v>
          </cell>
          <cell r="B4652" t="str">
            <v>Marteau rivoir FACOM  FA 200H.36 FACOM</v>
          </cell>
          <cell r="C4652">
            <v>0</v>
          </cell>
          <cell r="D4652" t="str">
            <v>L</v>
          </cell>
        </row>
        <row r="4653">
          <cell r="A4653" t="str">
            <v>45800194</v>
          </cell>
          <cell r="B4653" t="str">
            <v>Joint torique, SPR</v>
          </cell>
          <cell r="C4653">
            <v>1</v>
          </cell>
          <cell r="D4653" t="str">
            <v>L</v>
          </cell>
        </row>
        <row r="4654">
          <cell r="A4654" t="str">
            <v>65200175</v>
          </cell>
          <cell r="B4654" t="str">
            <v>Palier skf-TU-507M</v>
          </cell>
          <cell r="C4654">
            <v>0</v>
          </cell>
          <cell r="D4654" t="str">
            <v>L</v>
          </cell>
        </row>
        <row r="4655">
          <cell r="A4655" t="str">
            <v>71240018</v>
          </cell>
          <cell r="B4655" t="str">
            <v>Rouleau lisse L750,dia89, axe20,mepl14</v>
          </cell>
          <cell r="C4655">
            <v>1</v>
          </cell>
          <cell r="D4655" t="str">
            <v>L</v>
          </cell>
        </row>
        <row r="4656">
          <cell r="A4656" t="str">
            <v>45800082</v>
          </cell>
          <cell r="B4656" t="str">
            <v>FLEXIBLE DIN 40 -12BAR- QGI0.3.08</v>
          </cell>
          <cell r="C4656">
            <v>2</v>
          </cell>
          <cell r="D4656" t="str">
            <v>L</v>
          </cell>
        </row>
        <row r="4657">
          <cell r="A4657" t="str">
            <v>35270001</v>
          </cell>
          <cell r="B4657" t="str">
            <v>CONTREPLAQUÉ 4mm²</v>
          </cell>
          <cell r="C4657">
            <v>1</v>
          </cell>
          <cell r="D4657" t="str">
            <v>L</v>
          </cell>
        </row>
        <row r="4658">
          <cell r="A4658" t="str">
            <v>65200200</v>
          </cell>
          <cell r="B4658" t="str">
            <v>PALIER  FLCTE-30</v>
          </cell>
          <cell r="C4658">
            <v>0</v>
          </cell>
          <cell r="D4658" t="str">
            <v>L</v>
          </cell>
        </row>
        <row r="4659">
          <cell r="A4659" t="str">
            <v>50160002</v>
          </cell>
          <cell r="B4659" t="str">
            <v>CABLE CUIVRE U1000R2V 3X120mm?</v>
          </cell>
          <cell r="C4659">
            <v>1</v>
          </cell>
          <cell r="D4659" t="str">
            <v>L</v>
          </cell>
        </row>
        <row r="4660">
          <cell r="A4660" t="str">
            <v>42200008</v>
          </cell>
          <cell r="B4660" t="str">
            <v>ELINGE RONDE LL020-30 2T 3M</v>
          </cell>
          <cell r="C4660">
            <v>0</v>
          </cell>
          <cell r="D4660" t="str">
            <v>L</v>
          </cell>
        </row>
        <row r="4661">
          <cell r="A4661" t="str">
            <v>53250019</v>
          </cell>
          <cell r="B4661" t="str">
            <v>RELAIS THERMIQUE LRD08 2.5-4A</v>
          </cell>
          <cell r="C4661">
            <v>0</v>
          </cell>
          <cell r="D4661" t="str">
            <v>L</v>
          </cell>
        </row>
        <row r="4662">
          <cell r="A4662" t="str">
            <v>88050008</v>
          </cell>
          <cell r="B4662" t="str">
            <v>JOINT POUR PALIER INFÉRIEUR</v>
          </cell>
          <cell r="C4662">
            <v>0</v>
          </cell>
          <cell r="D4662" t="str">
            <v>L</v>
          </cell>
        </row>
        <row r="4663">
          <cell r="A4663" t="str">
            <v>59420009</v>
          </cell>
          <cell r="B4663" t="str">
            <v>BOBINE POUR DISTRIBUTEUR À SIÉGE</v>
          </cell>
          <cell r="C4663">
            <v>0</v>
          </cell>
          <cell r="D4663" t="str">
            <v>L</v>
          </cell>
        </row>
        <row r="4664">
          <cell r="A4664" t="str">
            <v>88050004</v>
          </cell>
          <cell r="B4664" t="str">
            <v>JOINT FEUTRE 20X8X1000mm</v>
          </cell>
          <cell r="C4664">
            <v>0</v>
          </cell>
          <cell r="D4664" t="str">
            <v>L</v>
          </cell>
        </row>
        <row r="4665">
          <cell r="A4665" t="str">
            <v>53130023</v>
          </cell>
          <cell r="B4665" t="str">
            <v>CONTACTEUR LC1-D09P7 220V</v>
          </cell>
          <cell r="C4665">
            <v>3</v>
          </cell>
          <cell r="D4665" t="str">
            <v>M</v>
          </cell>
        </row>
        <row r="4666">
          <cell r="A4666" t="str">
            <v>72250080</v>
          </cell>
          <cell r="B4666" t="str">
            <v>COURROIE POUR CHARIOT0591020046</v>
          </cell>
          <cell r="C4666">
            <v>0</v>
          </cell>
          <cell r="D4666" t="str">
            <v>L</v>
          </cell>
        </row>
        <row r="4667">
          <cell r="A4667" t="str">
            <v>42010092</v>
          </cell>
          <cell r="B4667" t="str">
            <v>CLE MIXTE DE 24 MM  OGV 440.24  FACOM</v>
          </cell>
          <cell r="C4667">
            <v>0</v>
          </cell>
          <cell r="D4667" t="str">
            <v>L</v>
          </cell>
        </row>
        <row r="4668">
          <cell r="A4668" t="str">
            <v>91100011</v>
          </cell>
          <cell r="B4668" t="str">
            <v>RALLONGE 543224D REP 24</v>
          </cell>
          <cell r="C4668">
            <v>0</v>
          </cell>
          <cell r="D4668" t="str">
            <v>L</v>
          </cell>
        </row>
        <row r="4669">
          <cell r="A4669" t="str">
            <v>76210008</v>
          </cell>
          <cell r="B4669" t="str">
            <v>BAVETTE 3PLIS EP7MM/250MM POUR DOSEUR</v>
          </cell>
          <cell r="C4669">
            <v>2</v>
          </cell>
          <cell r="D4669" t="str">
            <v>L</v>
          </cell>
        </row>
        <row r="4670">
          <cell r="A4670" t="str">
            <v>50350106</v>
          </cell>
          <cell r="B4670" t="str">
            <v>CONNECTEUR  EVC143 IFM 3X0,25mm²</v>
          </cell>
          <cell r="C4670">
            <v>1</v>
          </cell>
          <cell r="D4670" t="str">
            <v>L</v>
          </cell>
        </row>
        <row r="4671">
          <cell r="A4671" t="str">
            <v>66220018</v>
          </cell>
          <cell r="B4671" t="str">
            <v>POULIE 132SPB3</v>
          </cell>
          <cell r="C4671">
            <v>1</v>
          </cell>
          <cell r="D4671" t="str">
            <v>L</v>
          </cell>
        </row>
        <row r="4672">
          <cell r="A4672" t="str">
            <v>50320003</v>
          </cell>
          <cell r="B4672" t="str">
            <v>boite à  résine POUR CABLE 4*50MM²</v>
          </cell>
          <cell r="C4672">
            <v>0</v>
          </cell>
          <cell r="D4672" t="str">
            <v>L</v>
          </cell>
        </row>
        <row r="4673">
          <cell r="A4673" t="str">
            <v>72250078</v>
          </cell>
          <cell r="B4673" t="str">
            <v>COURROIE  CHARIOT CAT 7T</v>
          </cell>
          <cell r="C4673">
            <v>0</v>
          </cell>
          <cell r="D4673" t="str">
            <v>L</v>
          </cell>
        </row>
        <row r="4674">
          <cell r="A4674" t="str">
            <v>72250435</v>
          </cell>
          <cell r="B4674" t="str">
            <v>Courroie AV 10*1200  BOB CAT</v>
          </cell>
          <cell r="C4674">
            <v>0</v>
          </cell>
          <cell r="D4674" t="str">
            <v>L</v>
          </cell>
        </row>
        <row r="4675">
          <cell r="A4675" t="str">
            <v>14010030</v>
          </cell>
          <cell r="B4675" t="str">
            <v>BOULON M33*2 L125 I70 H40+R+EC+J</v>
          </cell>
          <cell r="C4675">
            <v>0</v>
          </cell>
          <cell r="D4675" t="str">
            <v>L</v>
          </cell>
        </row>
        <row r="4676">
          <cell r="A4676" t="str">
            <v>23170023</v>
          </cell>
          <cell r="B4676" t="str">
            <v>Prise de pression MM 1/4"- M16</v>
          </cell>
          <cell r="C4676">
            <v>2</v>
          </cell>
          <cell r="D4676" t="str">
            <v>L</v>
          </cell>
        </row>
        <row r="4677">
          <cell r="A4677" t="str">
            <v>45210001</v>
          </cell>
          <cell r="B4677" t="str">
            <v>AIGUILLE Ø1,13MM</v>
          </cell>
          <cell r="C4677">
            <v>0</v>
          </cell>
          <cell r="D4677" t="str">
            <v>L</v>
          </cell>
        </row>
        <row r="4678">
          <cell r="A4678" t="str">
            <v>66200005</v>
          </cell>
          <cell r="B4678" t="str">
            <v>POULIE MOTEUR    ref701191D</v>
          </cell>
          <cell r="C4678">
            <v>1</v>
          </cell>
          <cell r="D4678" t="str">
            <v>L</v>
          </cell>
        </row>
        <row r="4679">
          <cell r="A4679" t="str">
            <v>42100049</v>
          </cell>
          <cell r="B4679" t="str">
            <v>FER A SOUDER 25</v>
          </cell>
          <cell r="C4679">
            <v>0</v>
          </cell>
          <cell r="D4679" t="str">
            <v>L</v>
          </cell>
        </row>
        <row r="4680">
          <cell r="A4680" t="str">
            <v>42020022</v>
          </cell>
          <cell r="B4680" t="str">
            <v>Rouleau papier abrasif P120</v>
          </cell>
          <cell r="C4680">
            <v>0</v>
          </cell>
          <cell r="D4680" t="str">
            <v>L</v>
          </cell>
        </row>
        <row r="4681">
          <cell r="A4681" t="str">
            <v>87220068</v>
          </cell>
          <cell r="B4681" t="str">
            <v>Bouchon magnétique galet BC M30x2</v>
          </cell>
          <cell r="C4681">
            <v>2</v>
          </cell>
          <cell r="D4681" t="str">
            <v>L</v>
          </cell>
        </row>
        <row r="4682">
          <cell r="A4682" t="str">
            <v>57090010</v>
          </cell>
          <cell r="B4682" t="str">
            <v>Bornes système:750-602 WAGO-ref 942804Z</v>
          </cell>
          <cell r="C4682">
            <v>0</v>
          </cell>
          <cell r="D4682" t="str">
            <v>L</v>
          </cell>
        </row>
        <row r="4683">
          <cell r="A4683" t="str">
            <v>57090033</v>
          </cell>
          <cell r="B4683" t="str">
            <v>Jarretière optique OM1 (62.5/125) 3m</v>
          </cell>
          <cell r="C4683">
            <v>0</v>
          </cell>
          <cell r="D4683" t="str">
            <v>L</v>
          </cell>
        </row>
        <row r="4684">
          <cell r="A4684" t="str">
            <v>42010034</v>
          </cell>
          <cell r="B4684" t="str">
            <v>MECHE BETON  20</v>
          </cell>
          <cell r="C4684">
            <v>0</v>
          </cell>
          <cell r="D4684" t="str">
            <v>L</v>
          </cell>
        </row>
        <row r="4685">
          <cell r="A4685" t="str">
            <v>65200146</v>
          </cell>
          <cell r="B4685" t="str">
            <v>Palier COMPLET  SYF 40 TF ..(SYF508) SKF</v>
          </cell>
          <cell r="C4685">
            <v>1</v>
          </cell>
          <cell r="D4685" t="str">
            <v>L</v>
          </cell>
        </row>
        <row r="4686">
          <cell r="A4686" t="str">
            <v>60560002</v>
          </cell>
          <cell r="B4686" t="str">
            <v>DETECT. PROXIMITÉ XS1 30BLPAM12 SCHNIEID</v>
          </cell>
          <cell r="C4686">
            <v>1</v>
          </cell>
          <cell r="D4686" t="str">
            <v>L</v>
          </cell>
        </row>
        <row r="4687">
          <cell r="A4687" t="str">
            <v>90250032</v>
          </cell>
          <cell r="B4687" t="str">
            <v>RACCORD MM 1/2 REP 5 REF 1506</v>
          </cell>
          <cell r="C4687">
            <v>0</v>
          </cell>
          <cell r="D4687" t="str">
            <v>L</v>
          </cell>
        </row>
        <row r="4688">
          <cell r="A4688" t="str">
            <v>59420022</v>
          </cell>
          <cell r="B4688" t="str">
            <v>FILTRE DE VANNE RÉGULATRICE</v>
          </cell>
          <cell r="C4688">
            <v>0</v>
          </cell>
          <cell r="D4688" t="str">
            <v>L</v>
          </cell>
        </row>
        <row r="4689">
          <cell r="A4689" t="str">
            <v>10020029</v>
          </cell>
          <cell r="B4689" t="str">
            <v>ANKRAL ZE PB200L300</v>
          </cell>
          <cell r="C4689">
            <v>0</v>
          </cell>
          <cell r="D4689" t="str">
            <v>L</v>
          </cell>
        </row>
        <row r="4690">
          <cell r="A4690" t="str">
            <v>53300023</v>
          </cell>
          <cell r="B4690" t="str">
            <v>Bouton arrêt urgence ZA2BS844</v>
          </cell>
          <cell r="C4690">
            <v>1</v>
          </cell>
          <cell r="D4690" t="str">
            <v>L</v>
          </cell>
        </row>
        <row r="4691">
          <cell r="A4691" t="str">
            <v>53130133</v>
          </cell>
          <cell r="B4691" t="str">
            <v>Contacteur Schneider LP4K0910BW3 bobi24v</v>
          </cell>
          <cell r="C4691">
            <v>0</v>
          </cell>
          <cell r="D4691" t="str">
            <v>L</v>
          </cell>
        </row>
        <row r="4692">
          <cell r="A4692" t="str">
            <v>45310087</v>
          </cell>
          <cell r="B4692" t="str">
            <v>FUSIBLE 10A  AA21432</v>
          </cell>
          <cell r="C4692">
            <v>0</v>
          </cell>
          <cell r="D4692" t="str">
            <v>L</v>
          </cell>
        </row>
        <row r="4693">
          <cell r="A4693" t="str">
            <v>53280001</v>
          </cell>
          <cell r="B4693" t="str">
            <v>Déclencheur MA100 3P3D-ref-LV429120</v>
          </cell>
          <cell r="C4693">
            <v>0</v>
          </cell>
          <cell r="D4693" t="str">
            <v>L</v>
          </cell>
        </row>
        <row r="4694">
          <cell r="A4694" t="str">
            <v>10010086</v>
          </cell>
          <cell r="B4694" t="str">
            <v>ANKRAL   R8 CB PB 201 L300</v>
          </cell>
          <cell r="C4694">
            <v>1</v>
          </cell>
          <cell r="D4694" t="str">
            <v>L</v>
          </cell>
        </row>
        <row r="4695">
          <cell r="A4695" t="str">
            <v>30010094</v>
          </cell>
          <cell r="B4695" t="str">
            <v>Boulon a ergot M30x90</v>
          </cell>
          <cell r="C4695">
            <v>1</v>
          </cell>
          <cell r="D4695" t="str">
            <v>L</v>
          </cell>
        </row>
        <row r="4696">
          <cell r="A4696" t="str">
            <v>78610098</v>
          </cell>
          <cell r="B4696" t="str">
            <v>JOINT SPHERIQUE SKF SIKB 10F/VZ019DROITE</v>
          </cell>
          <cell r="C4696">
            <v>1</v>
          </cell>
          <cell r="D4696" t="str">
            <v>L</v>
          </cell>
        </row>
        <row r="4697">
          <cell r="A4697" t="str">
            <v>39300038</v>
          </cell>
          <cell r="B4697" t="str">
            <v>Loctite 572</v>
          </cell>
          <cell r="C4697">
            <v>0</v>
          </cell>
          <cell r="D4697" t="str">
            <v>L</v>
          </cell>
        </row>
        <row r="4698">
          <cell r="A4698" t="str">
            <v>78610165</v>
          </cell>
          <cell r="B4698" t="str">
            <v>Rotule M10 mâle</v>
          </cell>
          <cell r="C4698">
            <v>0</v>
          </cell>
          <cell r="D4698" t="str">
            <v>L</v>
          </cell>
        </row>
        <row r="4699">
          <cell r="A4699" t="str">
            <v>14010008</v>
          </cell>
          <cell r="B4699" t="str">
            <v>Boulon a frappe  en T M24x80x60</v>
          </cell>
          <cell r="C4699">
            <v>3</v>
          </cell>
          <cell r="D4699" t="str">
            <v>M</v>
          </cell>
        </row>
        <row r="4700">
          <cell r="A4700" t="str">
            <v>78610101</v>
          </cell>
          <cell r="B4700" t="str">
            <v>ROTULE ARTICULATION SIKB16F/VZ019 P1,5</v>
          </cell>
          <cell r="C4700">
            <v>5</v>
          </cell>
          <cell r="D4700" t="str">
            <v>M</v>
          </cell>
        </row>
        <row r="4701">
          <cell r="A4701" t="str">
            <v>10010087</v>
          </cell>
          <cell r="B4701" t="str">
            <v>ANKRAL R8 ZR74/020</v>
          </cell>
          <cell r="C4701">
            <v>0</v>
          </cell>
          <cell r="D4701" t="str">
            <v>L</v>
          </cell>
        </row>
        <row r="4702">
          <cell r="A4702" t="str">
            <v>91300001</v>
          </cell>
          <cell r="B4702" t="str">
            <v>BLOC MOTOREDUCTEUR-REF546759D</v>
          </cell>
          <cell r="C4702">
            <v>0</v>
          </cell>
          <cell r="D4702" t="str">
            <v>L</v>
          </cell>
        </row>
        <row r="4703">
          <cell r="A4703" t="str">
            <v>42010259</v>
          </cell>
          <cell r="B4703" t="str">
            <v>Jeu de 3 tarauds  pas fin M12 pas 1,5</v>
          </cell>
          <cell r="C4703">
            <v>0</v>
          </cell>
          <cell r="D4703" t="str">
            <v>L</v>
          </cell>
        </row>
        <row r="4704">
          <cell r="A4704" t="str">
            <v>42010160</v>
          </cell>
          <cell r="B4704" t="str">
            <v>"Cliquet reversible EMM 1/2"" CJBG1627"</v>
          </cell>
          <cell r="C4704">
            <v>0</v>
          </cell>
          <cell r="D4704" t="str">
            <v>L</v>
          </cell>
        </row>
        <row r="4705">
          <cell r="A4705" t="str">
            <v>10010110</v>
          </cell>
          <cell r="B4705" t="str">
            <v>Briques KROSAKI MXA RL20</v>
          </cell>
          <cell r="C4705">
            <v>0</v>
          </cell>
          <cell r="D4705" t="str">
            <v>L</v>
          </cell>
        </row>
        <row r="4706">
          <cell r="A4706" t="str">
            <v>65500004</v>
          </cell>
          <cell r="B4706" t="str">
            <v>FRETTE DE SERRAGE DIAM 45</v>
          </cell>
          <cell r="C4706">
            <v>0</v>
          </cell>
          <cell r="D4706" t="str">
            <v>L</v>
          </cell>
        </row>
        <row r="4707">
          <cell r="A4707" t="str">
            <v>66400003</v>
          </cell>
          <cell r="B4707" t="str">
            <v>PIGNON 19DENT PAS 15,75 AXE INT 75mm+MOY</v>
          </cell>
          <cell r="C4707">
            <v>0</v>
          </cell>
          <cell r="D4707" t="str">
            <v>L</v>
          </cell>
        </row>
        <row r="4708">
          <cell r="A4708" t="str">
            <v>86100029</v>
          </cell>
          <cell r="B4708" t="str">
            <v>Ecrou TH M52x3</v>
          </cell>
          <cell r="C4708">
            <v>0</v>
          </cell>
          <cell r="D4708" t="str">
            <v>L</v>
          </cell>
        </row>
        <row r="4709">
          <cell r="A4709" t="str">
            <v>91100477</v>
          </cell>
          <cell r="B4709" t="str">
            <v>TIRANT CHARIOT FOURCHE 570528D</v>
          </cell>
          <cell r="C4709">
            <v>0</v>
          </cell>
          <cell r="D4709" t="str">
            <v>L</v>
          </cell>
        </row>
        <row r="4710">
          <cell r="A4710" t="str">
            <v>91100478</v>
          </cell>
          <cell r="B4710" t="str">
            <v>Silentbloc ASCC100</v>
          </cell>
          <cell r="C4710">
            <v>3</v>
          </cell>
          <cell r="D4710" t="str">
            <v>M</v>
          </cell>
        </row>
        <row r="4711">
          <cell r="A4711" t="str">
            <v>91500068</v>
          </cell>
          <cell r="B4711" t="str">
            <v>Plaque support galet élévateur</v>
          </cell>
          <cell r="C4711">
            <v>2</v>
          </cell>
          <cell r="D4711" t="str">
            <v>L</v>
          </cell>
        </row>
        <row r="4712">
          <cell r="A4712" t="str">
            <v>91500127</v>
          </cell>
          <cell r="B4712" t="str">
            <v>Axe pour pignon crémaillère deplaceur</v>
          </cell>
          <cell r="C4712">
            <v>2</v>
          </cell>
          <cell r="D4712" t="str">
            <v>L</v>
          </cell>
        </row>
        <row r="4713">
          <cell r="A4713" t="str">
            <v>91500136</v>
          </cell>
          <cell r="B4713" t="str">
            <v>Silent bloc rectangulaire</v>
          </cell>
          <cell r="C4713">
            <v>0</v>
          </cell>
          <cell r="D4713" t="str">
            <v>L</v>
          </cell>
        </row>
        <row r="4714">
          <cell r="A4714" t="str">
            <v>10020004</v>
          </cell>
          <cell r="B4714" t="str">
            <v>ANKRAL ZE CB-P205</v>
          </cell>
          <cell r="C4714">
            <v>0</v>
          </cell>
          <cell r="D4714" t="str">
            <v>L</v>
          </cell>
        </row>
        <row r="4715">
          <cell r="A4715" t="str">
            <v>10020031</v>
          </cell>
          <cell r="B4715" t="str">
            <v>ANKRAL CKMAJ-3 B320</v>
          </cell>
          <cell r="C4715">
            <v>1</v>
          </cell>
          <cell r="D4715" t="str">
            <v>L</v>
          </cell>
        </row>
        <row r="4716">
          <cell r="A4716" t="str">
            <v>10020032</v>
          </cell>
          <cell r="B4716" t="str">
            <v>ANKRAL CKMAJ-3 B620</v>
          </cell>
          <cell r="C4716">
            <v>1</v>
          </cell>
          <cell r="D4716" t="str">
            <v>L</v>
          </cell>
        </row>
        <row r="4717">
          <cell r="A4717" t="str">
            <v>10020033</v>
          </cell>
          <cell r="B4717" t="str">
            <v>ANKRAL CKMAJ-3 BP20</v>
          </cell>
          <cell r="C4717">
            <v>1</v>
          </cell>
          <cell r="D4717" t="str">
            <v>L</v>
          </cell>
        </row>
        <row r="4718">
          <cell r="A4718" t="str">
            <v>10020034</v>
          </cell>
          <cell r="B4718" t="str">
            <v>ANKRAL CKMAJ-3 BP+20</v>
          </cell>
          <cell r="C4718">
            <v>1</v>
          </cell>
          <cell r="D4718" t="str">
            <v>L</v>
          </cell>
        </row>
        <row r="4719">
          <cell r="A4719" t="str">
            <v>38200003</v>
          </cell>
          <cell r="B4719" t="str">
            <v>COMBINAISON</v>
          </cell>
          <cell r="C4719">
            <v>0</v>
          </cell>
          <cell r="D4719" t="str">
            <v>L</v>
          </cell>
        </row>
        <row r="4720">
          <cell r="A4720" t="str">
            <v>45800146</v>
          </cell>
          <cell r="B4720" t="str">
            <v>RESISTANCE TERMINALE PROFIBUS M12</v>
          </cell>
          <cell r="C4720">
            <v>0</v>
          </cell>
          <cell r="D4720" t="str">
            <v>L</v>
          </cell>
        </row>
        <row r="4721">
          <cell r="A4721" t="str">
            <v>39300004</v>
          </cell>
          <cell r="B4721" t="str">
            <v>LOCTITE 243</v>
          </cell>
          <cell r="C4721">
            <v>6</v>
          </cell>
          <cell r="D4721" t="str">
            <v>H</v>
          </cell>
        </row>
        <row r="4722">
          <cell r="A4722" t="str">
            <v>53250215</v>
          </cell>
          <cell r="B4722" t="str">
            <v>Contacteur 3RH1122-1AP00</v>
          </cell>
          <cell r="C4722">
            <v>0</v>
          </cell>
          <cell r="D4722" t="str">
            <v>L</v>
          </cell>
        </row>
        <row r="4723">
          <cell r="A4723" t="str">
            <v>53250216</v>
          </cell>
          <cell r="B4723" t="str">
            <v>Contacteur 3RH1131-1AP00</v>
          </cell>
          <cell r="C4723">
            <v>0</v>
          </cell>
          <cell r="D4723" t="str">
            <v>L</v>
          </cell>
        </row>
        <row r="4724">
          <cell r="A4724" t="str">
            <v>53250218</v>
          </cell>
          <cell r="B4724" t="str">
            <v>Contacteur 3RH1140-1AP00</v>
          </cell>
          <cell r="C4724">
            <v>0</v>
          </cell>
          <cell r="D4724" t="str">
            <v>L</v>
          </cell>
        </row>
        <row r="4725">
          <cell r="A4725" t="str">
            <v>45300008</v>
          </cell>
          <cell r="B4725" t="str">
            <v>BURETTE GRADUÉE 0-25 ML CLASSE A</v>
          </cell>
          <cell r="C4725">
            <v>0</v>
          </cell>
          <cell r="D4725" t="str">
            <v>L</v>
          </cell>
        </row>
        <row r="4726">
          <cell r="A4726" t="str">
            <v>65200132</v>
          </cell>
          <cell r="B4726" t="str">
            <v>Palier APPLIQUE  CARRE  FY 510</v>
          </cell>
          <cell r="C4726">
            <v>0</v>
          </cell>
          <cell r="D4726" t="str">
            <v>L</v>
          </cell>
        </row>
        <row r="4727">
          <cell r="A4727" t="str">
            <v>87220013</v>
          </cell>
          <cell r="B4727" t="str">
            <v>Rondelles RM,M56-Prt: 7916571</v>
          </cell>
          <cell r="C4727">
            <v>0</v>
          </cell>
          <cell r="D4727" t="str">
            <v>L</v>
          </cell>
        </row>
        <row r="4728">
          <cell r="A4728" t="str">
            <v>59420023</v>
          </cell>
          <cell r="B4728" t="str">
            <v>REGULATEUR DE DEBIT  REF 34602153 G1/4''</v>
          </cell>
          <cell r="C4728">
            <v>0</v>
          </cell>
          <cell r="D4728" t="str">
            <v>L</v>
          </cell>
        </row>
        <row r="4729">
          <cell r="A4729" t="str">
            <v>65030008</v>
          </cell>
          <cell r="B4729" t="str">
            <v>RLT autoaligneur YAR 206</v>
          </cell>
          <cell r="C4729">
            <v>9</v>
          </cell>
          <cell r="D4729" t="str">
            <v>H</v>
          </cell>
        </row>
        <row r="4730">
          <cell r="A4730" t="str">
            <v>50320006</v>
          </cell>
          <cell r="B4730" t="str">
            <v>GAINE DE JONCTION REF 91-AH21S TYPE 3M</v>
          </cell>
          <cell r="C4730">
            <v>4</v>
          </cell>
          <cell r="D4730" t="str">
            <v>M</v>
          </cell>
        </row>
        <row r="4731">
          <cell r="A4731" t="str">
            <v>65130004</v>
          </cell>
          <cell r="B4731" t="str">
            <v>MANCHON DE SERRAGE H311</v>
          </cell>
          <cell r="C4731">
            <v>0</v>
          </cell>
          <cell r="D4731" t="str">
            <v>L</v>
          </cell>
        </row>
        <row r="4732">
          <cell r="A4732" t="str">
            <v>42010028</v>
          </cell>
          <cell r="B4732" t="str">
            <v>METRE RUBAN 5mètre (de mesure)</v>
          </cell>
          <cell r="C4732">
            <v>0</v>
          </cell>
          <cell r="D4732" t="str">
            <v>L</v>
          </cell>
        </row>
        <row r="4733">
          <cell r="A4733" t="str">
            <v>78610103</v>
          </cell>
          <cell r="B4733" t="str">
            <v>EMBOUT ROTULE ARTICULE SKF = GIKR14-F DR</v>
          </cell>
          <cell r="C4733">
            <v>0</v>
          </cell>
          <cell r="D4733" t="str">
            <v>L</v>
          </cell>
        </row>
        <row r="4734">
          <cell r="A4734" t="str">
            <v>91100045</v>
          </cell>
          <cell r="B4734" t="str">
            <v>RESSORT (RONDELLE ) 760114Z</v>
          </cell>
          <cell r="C4734">
            <v>0</v>
          </cell>
          <cell r="D4734" t="str">
            <v>L</v>
          </cell>
        </row>
        <row r="4735">
          <cell r="A4735" t="str">
            <v>10030078</v>
          </cell>
          <cell r="B4735" t="str">
            <v>RESISTAL S65W SD AH250</v>
          </cell>
          <cell r="C4735">
            <v>1</v>
          </cell>
          <cell r="D4735" t="str">
            <v>L</v>
          </cell>
        </row>
        <row r="4736">
          <cell r="A4736" t="str">
            <v>53200172</v>
          </cell>
          <cell r="B4736" t="str">
            <v>COUPE-CIRCUIT réf 3RV10110GA10</v>
          </cell>
          <cell r="C4736">
            <v>0</v>
          </cell>
          <cell r="D4736" t="str">
            <v>L</v>
          </cell>
        </row>
        <row r="4737">
          <cell r="A4737" t="str">
            <v>60480002</v>
          </cell>
          <cell r="B4737" t="str">
            <v>INDICATEUR DE NIVEAU D'HUILE KL-SS</v>
          </cell>
          <cell r="C4737">
            <v>0</v>
          </cell>
          <cell r="D4737" t="str">
            <v>L</v>
          </cell>
        </row>
        <row r="4738">
          <cell r="A4738" t="str">
            <v>37020011</v>
          </cell>
          <cell r="B4738" t="str">
            <v>HUIL indice 42 VG220 (BERUSYNTH GP 220 )</v>
          </cell>
          <cell r="C4738">
            <v>0</v>
          </cell>
          <cell r="D4738" t="str">
            <v>L</v>
          </cell>
        </row>
        <row r="4739">
          <cell r="A4739" t="str">
            <v>53500003</v>
          </cell>
          <cell r="B4739" t="str">
            <v>JEU ACCESSOIRES MOBILE</v>
          </cell>
          <cell r="C4739">
            <v>0</v>
          </cell>
          <cell r="D4739" t="str">
            <v>L</v>
          </cell>
        </row>
        <row r="4740">
          <cell r="A4740" t="str">
            <v>10030067</v>
          </cell>
          <cell r="B4740" t="str">
            <v>BRIQUE REFRAMAG CF  B620L  REFRATECHNIK</v>
          </cell>
          <cell r="C4740">
            <v>0</v>
          </cell>
          <cell r="D4740" t="str">
            <v>L</v>
          </cell>
        </row>
        <row r="4741">
          <cell r="A4741" t="str">
            <v>50320007</v>
          </cell>
          <cell r="B4741" t="str">
            <v>GAINE DE JONCTION REF 91-AH22S TYPE 3M</v>
          </cell>
          <cell r="C4741">
            <v>0</v>
          </cell>
          <cell r="D4741" t="str">
            <v>L</v>
          </cell>
        </row>
        <row r="4742">
          <cell r="A4742" t="str">
            <v>23410052</v>
          </cell>
          <cell r="B4742" t="str">
            <v>Collier stopflex diam 34/35</v>
          </cell>
          <cell r="C4742">
            <v>0</v>
          </cell>
          <cell r="D4742" t="str">
            <v>L</v>
          </cell>
        </row>
        <row r="4743">
          <cell r="A4743" t="str">
            <v>90270034</v>
          </cell>
          <cell r="B4743" t="str">
            <v>O-ring viton PR Canon a Air de type Hurr</v>
          </cell>
          <cell r="C4743">
            <v>1</v>
          </cell>
          <cell r="D4743" t="str">
            <v>L</v>
          </cell>
        </row>
        <row r="4744">
          <cell r="A4744" t="str">
            <v>53300020</v>
          </cell>
          <cell r="B4744" t="str">
            <v>ARRET URGENCE XB4BS142</v>
          </cell>
          <cell r="C4744">
            <v>0</v>
          </cell>
          <cell r="D4744" t="str">
            <v>L</v>
          </cell>
        </row>
        <row r="4745">
          <cell r="A4745" t="str">
            <v>74120009</v>
          </cell>
          <cell r="B4745" t="str">
            <v>TOILE AÉRO POLYS.T150° EP4,5mm LA:395mm</v>
          </cell>
          <cell r="C4745">
            <v>3</v>
          </cell>
          <cell r="D4745" t="str">
            <v>M</v>
          </cell>
        </row>
        <row r="4746">
          <cell r="A4746" t="str">
            <v>39200213</v>
          </cell>
          <cell r="B4746" t="str">
            <v>Pare-huile Viton 90x110x12</v>
          </cell>
          <cell r="C4746">
            <v>0</v>
          </cell>
          <cell r="D4746" t="str">
            <v>L</v>
          </cell>
        </row>
        <row r="4747">
          <cell r="A4747" t="str">
            <v>10030060</v>
          </cell>
          <cell r="B4747" t="str">
            <v>RESISTAL B80Z 320 L300</v>
          </cell>
          <cell r="C4747">
            <v>0</v>
          </cell>
          <cell r="D4747" t="str">
            <v>L</v>
          </cell>
        </row>
        <row r="4748">
          <cell r="A4748" t="str">
            <v>10010088</v>
          </cell>
          <cell r="B4748" t="str">
            <v>ANKRAL R8 ZR74/980</v>
          </cell>
          <cell r="C4748">
            <v>0</v>
          </cell>
          <cell r="D4748" t="str">
            <v>L</v>
          </cell>
        </row>
        <row r="4749">
          <cell r="A4749" t="str">
            <v>59600003</v>
          </cell>
          <cell r="B4749" t="str">
            <v>BOBIN ELECTROVANNE MSFG 24/42-50/60-4527</v>
          </cell>
          <cell r="C4749">
            <v>0</v>
          </cell>
          <cell r="D4749" t="str">
            <v>L</v>
          </cell>
        </row>
        <row r="4750">
          <cell r="A4750" t="str">
            <v>65200119</v>
          </cell>
          <cell r="B4750" t="str">
            <v>Palier SF8-MSF5-RHP   (F210)</v>
          </cell>
          <cell r="C4750">
            <v>0</v>
          </cell>
          <cell r="D4750" t="str">
            <v>L</v>
          </cell>
        </row>
        <row r="4751">
          <cell r="A4751" t="str">
            <v>71010028</v>
          </cell>
          <cell r="B4751" t="str">
            <v>bande EP:650/ larg:650/7,2</v>
          </cell>
          <cell r="C4751">
            <v>3</v>
          </cell>
          <cell r="D4751" t="str">
            <v>M</v>
          </cell>
        </row>
        <row r="4752">
          <cell r="A4752" t="str">
            <v>71250019</v>
          </cell>
          <cell r="B4752" t="str">
            <v>Rouleau Amtiss  L230,dia89*60,Ax20 M14</v>
          </cell>
          <cell r="C4752">
            <v>1</v>
          </cell>
          <cell r="D4752" t="str">
            <v>L</v>
          </cell>
        </row>
        <row r="4753">
          <cell r="A4753" t="str">
            <v>65210066</v>
          </cell>
          <cell r="B4753" t="str">
            <v>JEUX DE JOINTS POUR  Palier SNI 518-615</v>
          </cell>
          <cell r="C4753">
            <v>1</v>
          </cell>
          <cell r="D4753" t="str">
            <v>L</v>
          </cell>
        </row>
        <row r="4754">
          <cell r="A4754" t="str">
            <v>75020043</v>
          </cell>
          <cell r="B4754" t="str">
            <v>Relais miniatures3000808231</v>
          </cell>
          <cell r="C4754">
            <v>0</v>
          </cell>
          <cell r="D4754" t="str">
            <v>L</v>
          </cell>
        </row>
        <row r="4755">
          <cell r="A4755" t="str">
            <v>10030061</v>
          </cell>
          <cell r="B4755" t="str">
            <v>RESISTAL B80Z 620L300</v>
          </cell>
          <cell r="C4755">
            <v>0</v>
          </cell>
          <cell r="D4755" t="str">
            <v>L</v>
          </cell>
        </row>
        <row r="4756">
          <cell r="A4756" t="str">
            <v>90250017</v>
          </cell>
          <cell r="B4756" t="str">
            <v>RESSSORT PRESSION rep1425</v>
          </cell>
          <cell r="C4756">
            <v>0</v>
          </cell>
          <cell r="D4756" t="str">
            <v>L</v>
          </cell>
        </row>
        <row r="4757">
          <cell r="A4757" t="str">
            <v>53130187</v>
          </cell>
          <cell r="B4757" t="str">
            <v>contacteur tripolaire LC1D09 230 V SHNEI</v>
          </cell>
          <cell r="C4757">
            <v>0</v>
          </cell>
          <cell r="D4757" t="str">
            <v>L</v>
          </cell>
        </row>
        <row r="4758">
          <cell r="A4758" t="str">
            <v>74200017</v>
          </cell>
          <cell r="B4758" t="str">
            <v>TOILE D'AÉROGLISSIÈRE EP4,5 L650mm</v>
          </cell>
          <cell r="C4758">
            <v>0</v>
          </cell>
          <cell r="D4758" t="str">
            <v>L</v>
          </cell>
        </row>
        <row r="4759">
          <cell r="A4759" t="str">
            <v>57090020</v>
          </cell>
          <cell r="B4759" t="str">
            <v>Jarretière optique OM2 (62.5/125) 2m</v>
          </cell>
          <cell r="C4759">
            <v>0</v>
          </cell>
          <cell r="D4759" t="str">
            <v>L</v>
          </cell>
        </row>
        <row r="4760">
          <cell r="A4760" t="str">
            <v>10010074</v>
          </cell>
          <cell r="B4760" t="str">
            <v>brique KROSAKI MXA K- 3GPZR</v>
          </cell>
          <cell r="C4760">
            <v>1</v>
          </cell>
          <cell r="D4760" t="str">
            <v>L</v>
          </cell>
        </row>
        <row r="4761">
          <cell r="A4761" t="str">
            <v>91400007</v>
          </cell>
          <cell r="B4761" t="str">
            <v>Additive-5199</v>
          </cell>
          <cell r="C4761">
            <v>0</v>
          </cell>
          <cell r="D4761" t="str">
            <v>L</v>
          </cell>
        </row>
        <row r="4762">
          <cell r="A4762" t="str">
            <v>39160011</v>
          </cell>
          <cell r="B4762" t="str">
            <v>tresse Graphite carre 25x25</v>
          </cell>
          <cell r="C4762">
            <v>0</v>
          </cell>
          <cell r="D4762" t="str">
            <v>L</v>
          </cell>
        </row>
        <row r="4763">
          <cell r="A4763" t="str">
            <v>53230167</v>
          </cell>
          <cell r="B4763" t="str">
            <v>DISJONCTEUR GV2ME01- 0,1....0,16A</v>
          </cell>
          <cell r="C4763">
            <v>0</v>
          </cell>
          <cell r="D4763" t="str">
            <v>L</v>
          </cell>
        </row>
        <row r="4764">
          <cell r="A4764" t="str">
            <v>45800041</v>
          </cell>
          <cell r="B4764" t="str">
            <v>CONDUITE DE CONNEXION</v>
          </cell>
          <cell r="C4764">
            <v>1</v>
          </cell>
          <cell r="D4764" t="str">
            <v>L</v>
          </cell>
        </row>
        <row r="4765">
          <cell r="A4765" t="str">
            <v>10010111</v>
          </cell>
          <cell r="B4765" t="str">
            <v>Briques KROSAKI MXA RP201</v>
          </cell>
          <cell r="C4765">
            <v>0</v>
          </cell>
          <cell r="D4765" t="str">
            <v>L</v>
          </cell>
        </row>
        <row r="4766">
          <cell r="A4766" t="str">
            <v>10030068</v>
          </cell>
          <cell r="B4766" t="str">
            <v>BRIQUE REFRAMAG CF  BP20L  REFRATECHNIK</v>
          </cell>
          <cell r="C4766">
            <v>0</v>
          </cell>
          <cell r="D4766" t="str">
            <v>L</v>
          </cell>
        </row>
        <row r="4767">
          <cell r="A4767" t="str">
            <v>65020044</v>
          </cell>
          <cell r="B4767" t="str">
            <v>RLT a RLX conique 32308 J2/Q</v>
          </cell>
          <cell r="C4767">
            <v>0</v>
          </cell>
          <cell r="D4767" t="str">
            <v>L</v>
          </cell>
        </row>
        <row r="4768">
          <cell r="A4768" t="str">
            <v>91100015</v>
          </cell>
          <cell r="B4768" t="str">
            <v>NIPPLE  REF 610767Z</v>
          </cell>
          <cell r="C4768">
            <v>0</v>
          </cell>
          <cell r="D4768" t="str">
            <v>L</v>
          </cell>
        </row>
        <row r="4769">
          <cell r="A4769" t="str">
            <v>45400030</v>
          </cell>
          <cell r="B4769" t="str">
            <v>BARYUM CHLORURE À 2 MOLÉCU EAU NORMAPUR</v>
          </cell>
          <cell r="C4769">
            <v>0</v>
          </cell>
          <cell r="D4769" t="str">
            <v>L</v>
          </cell>
        </row>
        <row r="4770">
          <cell r="A4770" t="str">
            <v>20300007</v>
          </cell>
          <cell r="B4770" t="str">
            <v>FER PLAT 40*10 LONG 6M</v>
          </cell>
          <cell r="C4770">
            <v>5</v>
          </cell>
          <cell r="D4770" t="str">
            <v>M</v>
          </cell>
        </row>
        <row r="4771">
          <cell r="A4771" t="str">
            <v>87010003</v>
          </cell>
          <cell r="B4771" t="str">
            <v>TYERE LANCE PLEINE N11.21- 54504016 R1/4</v>
          </cell>
          <cell r="C4771">
            <v>0</v>
          </cell>
          <cell r="D4771" t="str">
            <v>L</v>
          </cell>
        </row>
        <row r="4772">
          <cell r="A4772" t="str">
            <v>10010045</v>
          </cell>
          <cell r="B4772" t="str">
            <v>ANKRAL R2-R-ZR74/120</v>
          </cell>
          <cell r="C4772">
            <v>0</v>
          </cell>
          <cell r="D4772" t="str">
            <v>L</v>
          </cell>
        </row>
        <row r="4773">
          <cell r="A4773" t="str">
            <v>91120003</v>
          </cell>
          <cell r="B4773" t="str">
            <v>ROUE- REF 70073Z-100X30-07/14</v>
          </cell>
          <cell r="C4773">
            <v>2</v>
          </cell>
          <cell r="D4773" t="str">
            <v>L</v>
          </cell>
        </row>
        <row r="4774">
          <cell r="A4774" t="str">
            <v>60530011</v>
          </cell>
          <cell r="B4774" t="str">
            <v>COOLING LIQUID*KHZ-FLK-FLUID</v>
          </cell>
          <cell r="C4774">
            <v>0</v>
          </cell>
          <cell r="D4774" t="str">
            <v>L</v>
          </cell>
        </row>
        <row r="4775">
          <cell r="A4775" t="str">
            <v>53130143</v>
          </cell>
          <cell r="B4775" t="str">
            <v>CONTACTEUR LC1K0901P7-230VAC</v>
          </cell>
          <cell r="C4775">
            <v>1</v>
          </cell>
          <cell r="D4775" t="str">
            <v>L</v>
          </cell>
        </row>
        <row r="4776">
          <cell r="A4776" t="str">
            <v>65200151</v>
          </cell>
          <cell r="B4776" t="str">
            <v>Palier TENDEUR TYPE: LK5. P, ARBRE DIA25</v>
          </cell>
          <cell r="C4776">
            <v>0</v>
          </cell>
          <cell r="D4776" t="str">
            <v>L</v>
          </cell>
        </row>
        <row r="4777">
          <cell r="A4777" t="str">
            <v>10010112</v>
          </cell>
          <cell r="B4777" t="str">
            <v>Briques KROSAKI MXA R620</v>
          </cell>
          <cell r="C4777">
            <v>0</v>
          </cell>
          <cell r="D4777" t="str">
            <v>L</v>
          </cell>
        </row>
        <row r="4778">
          <cell r="A4778" t="str">
            <v>67450032</v>
          </cell>
          <cell r="B4778" t="str">
            <v>Element elast  accouplement N-Eupex B125</v>
          </cell>
          <cell r="C4778">
            <v>0</v>
          </cell>
          <cell r="D4778" t="str">
            <v>L</v>
          </cell>
        </row>
        <row r="4779">
          <cell r="A4779" t="str">
            <v>23410049</v>
          </cell>
          <cell r="B4779" t="str">
            <v>Collier stopflex diam 27/28</v>
          </cell>
          <cell r="C4779">
            <v>1</v>
          </cell>
          <cell r="D4779" t="str">
            <v>L</v>
          </cell>
        </row>
        <row r="4780">
          <cell r="A4780" t="str">
            <v>65200202</v>
          </cell>
          <cell r="B4780" t="str">
            <v>PALIER  PCJ-30</v>
          </cell>
          <cell r="C4780">
            <v>0</v>
          </cell>
          <cell r="D4780" t="str">
            <v>L</v>
          </cell>
        </row>
        <row r="4781">
          <cell r="A4781" t="str">
            <v>53130151</v>
          </cell>
          <cell r="B4781" t="str">
            <v>CONTACTUER LC1K0910P7 230V</v>
          </cell>
          <cell r="C4781">
            <v>0</v>
          </cell>
          <cell r="D4781" t="str">
            <v>L</v>
          </cell>
        </row>
        <row r="4782">
          <cell r="A4782" t="str">
            <v>51030004</v>
          </cell>
          <cell r="B4782" t="str">
            <v>PROJECTEUR LED 220v100w</v>
          </cell>
          <cell r="C4782">
            <v>0</v>
          </cell>
          <cell r="D4782" t="str">
            <v>L</v>
          </cell>
        </row>
        <row r="4783">
          <cell r="A4783" t="str">
            <v>87010019</v>
          </cell>
          <cell r="B4783" t="str">
            <v>RESSORT À LAME 2 X 20 X 138</v>
          </cell>
          <cell r="C4783">
            <v>0</v>
          </cell>
          <cell r="D4783" t="str">
            <v>L</v>
          </cell>
        </row>
        <row r="4784">
          <cell r="A4784" t="str">
            <v>87310038</v>
          </cell>
          <cell r="B4784" t="str">
            <v>Jeux de 3 joints Fig.12/4/6-33/4/7</v>
          </cell>
          <cell r="C4784">
            <v>0</v>
          </cell>
          <cell r="D4784" t="str">
            <v>L</v>
          </cell>
        </row>
        <row r="4785">
          <cell r="A4785" t="str">
            <v>65200012</v>
          </cell>
          <cell r="B4785" t="str">
            <v>PALIER A PLATEAU UCF 205 J</v>
          </cell>
          <cell r="C4785">
            <v>2</v>
          </cell>
          <cell r="D4785" t="str">
            <v>L</v>
          </cell>
        </row>
        <row r="4786">
          <cell r="A4786" t="str">
            <v>50360014</v>
          </cell>
          <cell r="B4786" t="str">
            <v>PRESSE ETOUPE INOX   M40X1,5</v>
          </cell>
          <cell r="C4786">
            <v>1</v>
          </cell>
          <cell r="D4786" t="str">
            <v>L</v>
          </cell>
        </row>
        <row r="4787">
          <cell r="A4787" t="str">
            <v>65030021</v>
          </cell>
          <cell r="B4787" t="str">
            <v>RLT autoaligneur YET 206</v>
          </cell>
          <cell r="C4787">
            <v>1</v>
          </cell>
          <cell r="D4787" t="str">
            <v>L</v>
          </cell>
        </row>
        <row r="4788">
          <cell r="A4788" t="str">
            <v>45400058</v>
          </cell>
          <cell r="B4788" t="str">
            <v>GLYCÉROL BIDISTILLÉ 99.5% M/V NORMAPUR</v>
          </cell>
          <cell r="C4788">
            <v>0</v>
          </cell>
          <cell r="D4788" t="str">
            <v>L</v>
          </cell>
        </row>
        <row r="4789">
          <cell r="A4789" t="str">
            <v>65050264</v>
          </cell>
          <cell r="B4789" t="str">
            <v>Joint arbre  vanne douseuse taille 300</v>
          </cell>
          <cell r="C4789">
            <v>0</v>
          </cell>
          <cell r="D4789" t="str">
            <v>L</v>
          </cell>
        </row>
        <row r="4790">
          <cell r="A4790" t="str">
            <v>89010109</v>
          </cell>
          <cell r="B4790" t="str">
            <v>RESSORT DE PRESSION P SYS.VERTICAL</v>
          </cell>
          <cell r="C4790">
            <v>0</v>
          </cell>
          <cell r="D4790" t="str">
            <v>L</v>
          </cell>
        </row>
        <row r="4791">
          <cell r="A4791" t="str">
            <v>23170007</v>
          </cell>
          <cell r="B4791" t="str">
            <v>"flexible air souple 2"""</v>
          </cell>
          <cell r="C4791">
            <v>0</v>
          </cell>
          <cell r="D4791" t="str">
            <v>L</v>
          </cell>
        </row>
        <row r="4792">
          <cell r="A4792" t="str">
            <v>87220067</v>
          </cell>
          <cell r="B4792" t="str">
            <v>Bouchon magnétique galet BC M24x1,5</v>
          </cell>
          <cell r="C4792">
            <v>3</v>
          </cell>
          <cell r="D4792" t="str">
            <v>M</v>
          </cell>
        </row>
        <row r="4793">
          <cell r="A4793" t="str">
            <v>91100006</v>
          </cell>
          <cell r="B4793" t="str">
            <v>SUPPORT  512905D</v>
          </cell>
          <cell r="C4793">
            <v>0</v>
          </cell>
          <cell r="D4793" t="str">
            <v>L</v>
          </cell>
        </row>
        <row r="4794">
          <cell r="A4794" t="str">
            <v>72250102</v>
          </cell>
          <cell r="B4794" t="str">
            <v>FILTRE AIRE CHAR.07T .9186105700C</v>
          </cell>
          <cell r="C4794">
            <v>0</v>
          </cell>
          <cell r="D4794" t="str">
            <v>L</v>
          </cell>
        </row>
        <row r="4795">
          <cell r="A4795" t="str">
            <v>20910001</v>
          </cell>
          <cell r="B4795" t="str">
            <v>BARREAU CLAVETTE 18X11</v>
          </cell>
          <cell r="C4795">
            <v>1</v>
          </cell>
          <cell r="D4795" t="str">
            <v>L</v>
          </cell>
        </row>
        <row r="4796">
          <cell r="A4796" t="str">
            <v>53540004</v>
          </cell>
          <cell r="B4796" t="str">
            <v>Bloc or metal work w360 4000001</v>
          </cell>
          <cell r="C4796">
            <v>0</v>
          </cell>
          <cell r="D4796" t="str">
            <v>L</v>
          </cell>
        </row>
        <row r="4797">
          <cell r="A4797" t="str">
            <v>14010023</v>
          </cell>
          <cell r="B4797" t="str">
            <v>Plaque de fixation grille cloison ciment</v>
          </cell>
          <cell r="C4797">
            <v>3</v>
          </cell>
          <cell r="D4797" t="str">
            <v>M</v>
          </cell>
        </row>
        <row r="4798">
          <cell r="A4798" t="str">
            <v>45400045</v>
          </cell>
          <cell r="B4798" t="str">
            <v>CALCON DISÉ A 0,5MG ANALOID</v>
          </cell>
          <cell r="C4798">
            <v>0</v>
          </cell>
          <cell r="D4798" t="str">
            <v>L</v>
          </cell>
        </row>
        <row r="4799">
          <cell r="A4799" t="str">
            <v>50370019</v>
          </cell>
          <cell r="B4799" t="str">
            <v>Fiche femelle industriel 5 pôles 63A</v>
          </cell>
          <cell r="C4799">
            <v>0</v>
          </cell>
          <cell r="D4799" t="str">
            <v>L</v>
          </cell>
        </row>
        <row r="4800">
          <cell r="A4800" t="str">
            <v>10030066</v>
          </cell>
          <cell r="B4800" t="str">
            <v>BRIQUE REFRAMAG CF  B320L  REFRATECHNIK</v>
          </cell>
          <cell r="C4800">
            <v>0</v>
          </cell>
          <cell r="D4800" t="str">
            <v>L</v>
          </cell>
        </row>
        <row r="4801">
          <cell r="A4801" t="str">
            <v>23320024</v>
          </cell>
          <cell r="B4801" t="str">
            <v>"RACCORD 03P 2 "" LAITON"</v>
          </cell>
          <cell r="C4801">
            <v>1</v>
          </cell>
          <cell r="D4801" t="str">
            <v>L</v>
          </cell>
        </row>
        <row r="4802">
          <cell r="A4802" t="str">
            <v>42010132</v>
          </cell>
          <cell r="B4802" t="str">
            <v>Clé à pipe 6*6 pans 17 mm 75.17</v>
          </cell>
          <cell r="C4802">
            <v>0</v>
          </cell>
          <cell r="D4802" t="str">
            <v>L</v>
          </cell>
        </row>
        <row r="4803">
          <cell r="A4803" t="str">
            <v>66250034</v>
          </cell>
          <cell r="B4803" t="str">
            <v>Moyau 3020-60 pour poulie spc236-3</v>
          </cell>
          <cell r="C4803">
            <v>3</v>
          </cell>
          <cell r="D4803" t="str">
            <v>M</v>
          </cell>
        </row>
        <row r="4804">
          <cell r="A4804" t="str">
            <v>91500010</v>
          </cell>
          <cell r="B4804" t="str">
            <v>BUTOIR DE CAOUTCHOUC* R6 200010</v>
          </cell>
          <cell r="C4804">
            <v>0</v>
          </cell>
          <cell r="D4804" t="str">
            <v>L</v>
          </cell>
        </row>
        <row r="4805">
          <cell r="A4805" t="str">
            <v>50350103</v>
          </cell>
          <cell r="B4805" t="str">
            <v>CONECTEUR MALE* RSMCK-3</v>
          </cell>
          <cell r="C4805">
            <v>0</v>
          </cell>
          <cell r="D4805" t="str">
            <v>L</v>
          </cell>
        </row>
        <row r="4806">
          <cell r="A4806" t="str">
            <v>45400056</v>
          </cell>
          <cell r="B4806" t="str">
            <v>GEL DE SILICE</v>
          </cell>
          <cell r="C4806">
            <v>0</v>
          </cell>
          <cell r="D4806" t="str">
            <v>L</v>
          </cell>
        </row>
        <row r="4807">
          <cell r="A4807" t="str">
            <v>45600014</v>
          </cell>
          <cell r="B4807" t="str">
            <v>"manche filtrante pour filtre NW62 2""1/</v>
          </cell>
          <cell r="C4807">
            <v>0</v>
          </cell>
          <cell r="D4807" t="str">
            <v>L</v>
          </cell>
        </row>
        <row r="4808">
          <cell r="A4808" t="str">
            <v>65200121</v>
          </cell>
          <cell r="B4808" t="str">
            <v>Palier AUTO ALIGNEUR INA PME-30 N</v>
          </cell>
          <cell r="C4808">
            <v>0</v>
          </cell>
          <cell r="D4808" t="str">
            <v>L</v>
          </cell>
        </row>
        <row r="4809">
          <cell r="A4809" t="str">
            <v>65200182</v>
          </cell>
          <cell r="B4809" t="str">
            <v>Palier INA GG ASE10</v>
          </cell>
          <cell r="C4809">
            <v>0</v>
          </cell>
          <cell r="D4809" t="str">
            <v>L</v>
          </cell>
        </row>
        <row r="4810">
          <cell r="A4810" t="str">
            <v>42010113</v>
          </cell>
          <cell r="B4810" t="str">
            <v>Burin profil FACOM 263.15</v>
          </cell>
          <cell r="C4810">
            <v>0</v>
          </cell>
          <cell r="D4810" t="str">
            <v>L</v>
          </cell>
        </row>
        <row r="4811">
          <cell r="A4811" t="str">
            <v>42010168</v>
          </cell>
          <cell r="B4811" t="str">
            <v>Sangle plate 4T 4m PS120.04</v>
          </cell>
          <cell r="C4811">
            <v>0</v>
          </cell>
          <cell r="D4811" t="str">
            <v>L</v>
          </cell>
        </row>
        <row r="4812">
          <cell r="A4812" t="str">
            <v>89010017</v>
          </cell>
          <cell r="B4812" t="str">
            <v>BOULON POUR PATTE D'ATTACHE</v>
          </cell>
          <cell r="C4812">
            <v>0</v>
          </cell>
          <cell r="D4812" t="str">
            <v>L</v>
          </cell>
        </row>
        <row r="4813">
          <cell r="A4813" t="str">
            <v>20030001</v>
          </cell>
          <cell r="B4813" t="str">
            <v>POUTREL EN ACIER  UPN:40 (6m)</v>
          </cell>
          <cell r="C4813">
            <v>2</v>
          </cell>
          <cell r="D4813" t="str">
            <v>L</v>
          </cell>
        </row>
        <row r="4814">
          <cell r="A4814" t="str">
            <v>45800198</v>
          </cell>
          <cell r="B4814" t="str">
            <v>Joint torique 70013397</v>
          </cell>
          <cell r="C4814">
            <v>2</v>
          </cell>
          <cell r="D4814" t="str">
            <v>L</v>
          </cell>
        </row>
        <row r="4815">
          <cell r="A4815" t="str">
            <v>91500064</v>
          </cell>
          <cell r="B4815" t="str">
            <v>CONNECTEUR F M12 4PINS COUDE IFM E11509</v>
          </cell>
          <cell r="C4815">
            <v>0</v>
          </cell>
          <cell r="D4815" t="str">
            <v>L</v>
          </cell>
        </row>
        <row r="4816">
          <cell r="A4816" t="str">
            <v>39200147</v>
          </cell>
          <cell r="B4816" t="str">
            <v>Pare-huile Viton 90x55x10/7</v>
          </cell>
          <cell r="C4816">
            <v>2</v>
          </cell>
          <cell r="D4816" t="str">
            <v>L</v>
          </cell>
        </row>
        <row r="4817">
          <cell r="A4817" t="str">
            <v>87020001</v>
          </cell>
          <cell r="B4817" t="str">
            <v>flexible DN12 PN 160BAR Lub galet cru</v>
          </cell>
          <cell r="C4817">
            <v>0</v>
          </cell>
          <cell r="D4817" t="str">
            <v>L</v>
          </cell>
        </row>
        <row r="4818">
          <cell r="A4818" t="str">
            <v>91300227</v>
          </cell>
          <cell r="B4818" t="str">
            <v>SUPPORT AVANT VERIN EVACUATION</v>
          </cell>
          <cell r="C4818">
            <v>0</v>
          </cell>
          <cell r="D4818" t="str">
            <v>L</v>
          </cell>
        </row>
        <row r="4819">
          <cell r="A4819" t="str">
            <v>10010071</v>
          </cell>
          <cell r="B4819" t="str">
            <v>brique KROSAKI MXA P- 205</v>
          </cell>
          <cell r="C4819">
            <v>0</v>
          </cell>
          <cell r="D4819" t="str">
            <v>L</v>
          </cell>
        </row>
        <row r="4820">
          <cell r="A4820" t="str">
            <v>23010018</v>
          </cell>
          <cell r="B4820" t="str">
            <v>TUBE ECHAFAUDAG EN ACIER LONG:6m Ø40/49</v>
          </cell>
          <cell r="C4820">
            <v>1</v>
          </cell>
          <cell r="D4820" t="str">
            <v>L</v>
          </cell>
        </row>
        <row r="4821">
          <cell r="A4821" t="str">
            <v>42010106</v>
          </cell>
          <cell r="B4821" t="str">
            <v>Clé contre coudée FACOM 12*13 mm</v>
          </cell>
          <cell r="C4821">
            <v>0</v>
          </cell>
          <cell r="D4821" t="str">
            <v>L</v>
          </cell>
        </row>
        <row r="4822">
          <cell r="A4822" t="str">
            <v>10010054</v>
          </cell>
          <cell r="B4822" t="str">
            <v>ANKRAL Q2  B620 L300</v>
          </cell>
          <cell r="C4822">
            <v>0</v>
          </cell>
          <cell r="D4822" t="str">
            <v>L</v>
          </cell>
        </row>
        <row r="4823">
          <cell r="A4823" t="str">
            <v>42010187</v>
          </cell>
          <cell r="B4823" t="str">
            <v>Porte lame</v>
          </cell>
          <cell r="C4823">
            <v>0</v>
          </cell>
          <cell r="D4823" t="str">
            <v>L</v>
          </cell>
        </row>
        <row r="4824">
          <cell r="A4824" t="str">
            <v>45400023</v>
          </cell>
          <cell r="B4824" t="str">
            <v>AMMONIUM CHLORURE NORMAPUR NH4CL</v>
          </cell>
          <cell r="C4824">
            <v>0</v>
          </cell>
          <cell r="D4824" t="str">
            <v>L</v>
          </cell>
        </row>
        <row r="4825">
          <cell r="A4825" t="str">
            <v>23320150</v>
          </cell>
          <cell r="B4825" t="str">
            <v>Té soudable 2" hardox 400</v>
          </cell>
          <cell r="C4825">
            <v>0</v>
          </cell>
          <cell r="D4825" t="str">
            <v>L</v>
          </cell>
        </row>
        <row r="4826">
          <cell r="A4826" t="str">
            <v>91100044</v>
          </cell>
          <cell r="B4826" t="str">
            <v>ROUE 700565D</v>
          </cell>
          <cell r="C4826">
            <v>0</v>
          </cell>
          <cell r="D4826" t="str">
            <v>L</v>
          </cell>
        </row>
        <row r="4827">
          <cell r="A4827" t="str">
            <v>37260003</v>
          </cell>
          <cell r="B4827" t="str">
            <v>G_ind 61/ KP2R-20 (BERUTOX FH 28 EPK II)</v>
          </cell>
          <cell r="C4827">
            <v>0</v>
          </cell>
          <cell r="D4827" t="str">
            <v>L</v>
          </cell>
        </row>
        <row r="4828">
          <cell r="A4828" t="str">
            <v>53200215</v>
          </cell>
          <cell r="B4828" t="str">
            <v>Fusible multimètre DMM-44/100</v>
          </cell>
          <cell r="C4828">
            <v>2</v>
          </cell>
          <cell r="D4828" t="str">
            <v>L</v>
          </cell>
        </row>
        <row r="4829">
          <cell r="A4829" t="str">
            <v>45800016</v>
          </cell>
          <cell r="B4829" t="str">
            <v>BOUTON POUSSOIR LUMINEUX 3SB3245-0AA71</v>
          </cell>
          <cell r="C4829">
            <v>0</v>
          </cell>
          <cell r="D4829" t="str">
            <v>L</v>
          </cell>
        </row>
        <row r="4830">
          <cell r="A4830" t="str">
            <v>60530043</v>
          </cell>
          <cell r="B4830" t="str">
            <v>SPECIAL HOSE  -HOSE</v>
          </cell>
          <cell r="C4830">
            <v>0</v>
          </cell>
          <cell r="D4830" t="str">
            <v>L</v>
          </cell>
        </row>
        <row r="4831">
          <cell r="A4831" t="str">
            <v>98010034</v>
          </cell>
          <cell r="B4831" t="str">
            <v>CARTOUCHE NOIR HP PRO 8000</v>
          </cell>
          <cell r="C4831">
            <v>0</v>
          </cell>
          <cell r="D4831" t="str">
            <v>L</v>
          </cell>
        </row>
        <row r="4832">
          <cell r="A4832" t="str">
            <v>45150002</v>
          </cell>
          <cell r="B4832" t="str">
            <v>NYLON  DIFFUSOR FILTER: SL.0587.0000</v>
          </cell>
          <cell r="C4832">
            <v>0</v>
          </cell>
          <cell r="D4832" t="str">
            <v>L</v>
          </cell>
        </row>
        <row r="4833">
          <cell r="A4833" t="str">
            <v>89010108</v>
          </cell>
          <cell r="B4833" t="str">
            <v>RESSORT DE PRESSION P SYS.HORIZONTAL</v>
          </cell>
          <cell r="C4833">
            <v>1</v>
          </cell>
          <cell r="D4833" t="str">
            <v>L</v>
          </cell>
        </row>
        <row r="4834">
          <cell r="A4834" t="str">
            <v>91170031</v>
          </cell>
          <cell r="B4834" t="str">
            <v>Flasque 2 pour palier tambour commande</v>
          </cell>
          <cell r="C4834">
            <v>2</v>
          </cell>
          <cell r="D4834" t="str">
            <v>L</v>
          </cell>
        </row>
        <row r="4835">
          <cell r="A4835" t="str">
            <v>54710008</v>
          </cell>
          <cell r="B4835" t="str">
            <v>RÉSISTANCE POUR SOUDURE 4-90-3537-001</v>
          </cell>
          <cell r="C4835">
            <v>0</v>
          </cell>
          <cell r="D4835" t="str">
            <v>L</v>
          </cell>
        </row>
        <row r="4836">
          <cell r="A4836" t="str">
            <v>43200005</v>
          </cell>
          <cell r="B4836" t="str">
            <v>BAGUETTE BASIQUE E7018 D2.5mm</v>
          </cell>
          <cell r="C4836">
            <v>9</v>
          </cell>
          <cell r="D4836" t="str">
            <v>H</v>
          </cell>
        </row>
        <row r="4837">
          <cell r="A4837" t="str">
            <v>91400002</v>
          </cell>
          <cell r="B4837" t="str">
            <v>ADDITIF 8188-4</v>
          </cell>
          <cell r="C4837">
            <v>0</v>
          </cell>
          <cell r="D4837" t="str">
            <v>L</v>
          </cell>
        </row>
        <row r="4838">
          <cell r="A4838" t="str">
            <v>23320029</v>
          </cell>
          <cell r="B4838" t="str">
            <v>"RACCORD 3P 2"" FF"</v>
          </cell>
          <cell r="C4838">
            <v>1</v>
          </cell>
          <cell r="D4838" t="str">
            <v>L</v>
          </cell>
        </row>
        <row r="4839">
          <cell r="A4839" t="str">
            <v>20100005</v>
          </cell>
          <cell r="B4839" t="str">
            <v>CORNIERE  45X45X4,5</v>
          </cell>
          <cell r="C4839">
            <v>6</v>
          </cell>
          <cell r="D4839" t="str">
            <v>H</v>
          </cell>
        </row>
        <row r="4840">
          <cell r="A4840" t="str">
            <v>74120008</v>
          </cell>
          <cell r="B4840" t="str">
            <v>TOILE AÉRO POLYS.T150° EP4,5mm LA:350mm</v>
          </cell>
          <cell r="C4840">
            <v>4</v>
          </cell>
          <cell r="D4840" t="str">
            <v>M</v>
          </cell>
        </row>
        <row r="4841">
          <cell r="A4841" t="str">
            <v>87220041</v>
          </cell>
          <cell r="B4841" t="str">
            <v>FLEXIBLE DN12 DE GALET REP 9.3.4</v>
          </cell>
          <cell r="C4841">
            <v>0</v>
          </cell>
          <cell r="D4841" t="str">
            <v>L</v>
          </cell>
        </row>
        <row r="4842">
          <cell r="A4842" t="str">
            <v>71240142</v>
          </cell>
          <cell r="B4842" t="str">
            <v>ROULEAU LISSE Ø133X250</v>
          </cell>
          <cell r="C4842">
            <v>4</v>
          </cell>
          <cell r="D4842" t="str">
            <v>M</v>
          </cell>
        </row>
        <row r="4843">
          <cell r="A4843" t="str">
            <v>77020016</v>
          </cell>
          <cell r="B4843" t="str">
            <v>MANCHE FILTRE 160x2300</v>
          </cell>
          <cell r="C4843">
            <v>0</v>
          </cell>
          <cell r="D4843" t="str">
            <v>L</v>
          </cell>
        </row>
        <row r="4844">
          <cell r="A4844" t="str">
            <v>90800007</v>
          </cell>
          <cell r="B4844" t="str">
            <v>FILTRE D'EAU REF:ES 06 F</v>
          </cell>
          <cell r="C4844">
            <v>0</v>
          </cell>
          <cell r="D4844" t="str">
            <v>L</v>
          </cell>
        </row>
        <row r="4845">
          <cell r="A4845" t="str">
            <v>59300001</v>
          </cell>
          <cell r="B4845" t="str">
            <v>AMORTISSEUR SONG ELECTROVANNE-SILENCIEUX</v>
          </cell>
          <cell r="C4845">
            <v>0</v>
          </cell>
          <cell r="D4845" t="str">
            <v>L</v>
          </cell>
        </row>
        <row r="4846">
          <cell r="A4846" t="str">
            <v>23320035</v>
          </cell>
          <cell r="B4846" t="str">
            <v>"RACCORD 3P:2"""</v>
          </cell>
          <cell r="C4846">
            <v>4</v>
          </cell>
          <cell r="D4846" t="str">
            <v>M</v>
          </cell>
        </row>
        <row r="4847">
          <cell r="A4847" t="str">
            <v>45300001</v>
          </cell>
          <cell r="B4847" t="str">
            <v>BALLON FOND ROND-DISTILATION-1000ML CLAA</v>
          </cell>
          <cell r="C4847">
            <v>0</v>
          </cell>
          <cell r="D4847" t="str">
            <v>L</v>
          </cell>
        </row>
        <row r="4848">
          <cell r="A4848" t="str">
            <v>77020018</v>
          </cell>
          <cell r="B4848" t="str">
            <v>MANCHE FILTRE 160x5625 -N11.36</v>
          </cell>
          <cell r="C4848">
            <v>4</v>
          </cell>
          <cell r="D4848" t="str">
            <v>M</v>
          </cell>
        </row>
        <row r="4849">
          <cell r="A4849" t="str">
            <v>10010109</v>
          </cell>
          <cell r="B4849" t="str">
            <v>Briques KROSAKI MXA R320</v>
          </cell>
          <cell r="C4849">
            <v>0</v>
          </cell>
          <cell r="D4849" t="str">
            <v>L</v>
          </cell>
        </row>
        <row r="4850">
          <cell r="A4850" t="str">
            <v>10010082</v>
          </cell>
          <cell r="B4850" t="str">
            <v>ANKRAL   R8 CB PB 200</v>
          </cell>
          <cell r="C4850">
            <v>1</v>
          </cell>
          <cell r="D4850" t="str">
            <v>L</v>
          </cell>
        </row>
        <row r="4851">
          <cell r="A4851" t="str">
            <v>23170009</v>
          </cell>
          <cell r="B4851" t="str">
            <v>Flexible en accordions dia int60mm ep4mm</v>
          </cell>
          <cell r="C4851">
            <v>1</v>
          </cell>
          <cell r="D4851" t="str">
            <v>L</v>
          </cell>
        </row>
        <row r="4852">
          <cell r="A4852" t="str">
            <v>54510045</v>
          </cell>
          <cell r="B4852" t="str">
            <v>THERMAL SWITCH 90° ref64674617</v>
          </cell>
          <cell r="C4852">
            <v>0</v>
          </cell>
          <cell r="D4852" t="str">
            <v>L</v>
          </cell>
        </row>
        <row r="4853">
          <cell r="A4853" t="str">
            <v>65200203</v>
          </cell>
          <cell r="B4853" t="str">
            <v>vide</v>
          </cell>
          <cell r="C4853">
            <v>0</v>
          </cell>
          <cell r="D4853" t="str">
            <v>L</v>
          </cell>
        </row>
        <row r="4854">
          <cell r="A4854" t="str">
            <v>67450055</v>
          </cell>
          <cell r="B4854" t="str">
            <v>ELEMENT ELAST  ACCOUPLEMENT ROTEX 38</v>
          </cell>
          <cell r="C4854">
            <v>2</v>
          </cell>
          <cell r="D4854" t="str">
            <v>L</v>
          </cell>
        </row>
        <row r="4855">
          <cell r="A4855" t="str">
            <v>74120015</v>
          </cell>
          <cell r="B4855" t="str">
            <v>TOILE AÉRO POLYS.T150° EP4,5MM LA:360MM</v>
          </cell>
          <cell r="C4855">
            <v>1</v>
          </cell>
          <cell r="D4855" t="str">
            <v>L</v>
          </cell>
        </row>
        <row r="4856">
          <cell r="A4856" t="str">
            <v>42110002</v>
          </cell>
          <cell r="B4856" t="str">
            <v>foret carbure diamètre 08mm</v>
          </cell>
          <cell r="C4856">
            <v>0</v>
          </cell>
          <cell r="D4856" t="str">
            <v>L</v>
          </cell>
        </row>
        <row r="4857">
          <cell r="A4857" t="str">
            <v>01080006</v>
          </cell>
          <cell r="B4857" t="str">
            <v>Combustible Broyé (SF)</v>
          </cell>
          <cell r="C4857">
            <v>0</v>
          </cell>
          <cell r="D4857" t="str">
            <v>L</v>
          </cell>
        </row>
        <row r="4858">
          <cell r="A4858" t="str">
            <v>10030105</v>
          </cell>
          <cell r="B4858" t="str">
            <v>KRONEX 85  620</v>
          </cell>
          <cell r="C4858">
            <v>0</v>
          </cell>
          <cell r="D4858" t="str">
            <v>L</v>
          </cell>
        </row>
        <row r="4859">
          <cell r="A4859" t="str">
            <v>10010090</v>
          </cell>
          <cell r="B4859" t="str">
            <v>ANKRAL R8 ZR74/882</v>
          </cell>
          <cell r="C4859">
            <v>0</v>
          </cell>
          <cell r="D4859" t="str">
            <v>L</v>
          </cell>
        </row>
        <row r="4860">
          <cell r="A4860" t="str">
            <v>54510024</v>
          </cell>
          <cell r="B4860" t="str">
            <v>FUSE 170 M1588  AR 125A/660VREF 10030528</v>
          </cell>
          <cell r="C4860">
            <v>0</v>
          </cell>
          <cell r="D4860" t="str">
            <v>L</v>
          </cell>
        </row>
        <row r="4861">
          <cell r="A4861" t="str">
            <v>72170007</v>
          </cell>
          <cell r="B4861" t="str">
            <v>FILTRE GASOIL REF 8025295 CLARK 7T</v>
          </cell>
          <cell r="C4861">
            <v>2</v>
          </cell>
          <cell r="D4861" t="str">
            <v>L</v>
          </cell>
        </row>
        <row r="4862">
          <cell r="A4862" t="str">
            <v>14010035</v>
          </cell>
          <cell r="B4862" t="str">
            <v>BOULON M33*2 L210 I70 H40+R+EC+J</v>
          </cell>
          <cell r="C4862">
            <v>0</v>
          </cell>
          <cell r="D4862" t="str">
            <v>L</v>
          </cell>
        </row>
        <row r="4863">
          <cell r="A4863" t="str">
            <v>14010033</v>
          </cell>
          <cell r="B4863" t="str">
            <v>BOULON M33*2 L155 I70 H40+R+EC+J</v>
          </cell>
          <cell r="C4863">
            <v>0</v>
          </cell>
          <cell r="D4863" t="str">
            <v>L</v>
          </cell>
        </row>
        <row r="4864">
          <cell r="A4864" t="str">
            <v>40100001</v>
          </cell>
          <cell r="B4864" t="str">
            <v>CHARGE GAZ PROPANE</v>
          </cell>
          <cell r="C4864">
            <v>0</v>
          </cell>
          <cell r="D4864" t="str">
            <v>L</v>
          </cell>
        </row>
        <row r="4865">
          <cell r="A4865" t="str">
            <v>42010105</v>
          </cell>
          <cell r="B4865" t="str">
            <v>Clé contre coudée FACOM 10*11 mm</v>
          </cell>
          <cell r="C4865">
            <v>0</v>
          </cell>
          <cell r="D4865" t="str">
            <v>L</v>
          </cell>
        </row>
        <row r="4866">
          <cell r="A4866" t="str">
            <v>38200001</v>
          </cell>
          <cell r="B4866" t="str">
            <v>BLOUSE POUR DOCKER CIMENTERIE</v>
          </cell>
          <cell r="C4866">
            <v>0</v>
          </cell>
          <cell r="D4866" t="str">
            <v>L</v>
          </cell>
        </row>
        <row r="4867">
          <cell r="A4867" t="str">
            <v>10010032</v>
          </cell>
          <cell r="B4867" t="str">
            <v>BRIQUE MAGNESIE-SPINELLE TOPMAG A1 B620</v>
          </cell>
          <cell r="C4867">
            <v>1</v>
          </cell>
          <cell r="D4867" t="str">
            <v>L</v>
          </cell>
        </row>
        <row r="4868">
          <cell r="A4868" t="str">
            <v>65210078</v>
          </cell>
          <cell r="B4868" t="str">
            <v>anneau d'amarrage FRB12.5/140</v>
          </cell>
          <cell r="C4868">
            <v>0</v>
          </cell>
          <cell r="D4868" t="str">
            <v>L</v>
          </cell>
        </row>
        <row r="4869">
          <cell r="A4869" t="str">
            <v>59420013</v>
          </cell>
          <cell r="B4869" t="str">
            <v>BOBINE TYPE MSFG-24DC/42AC-OD FESTO</v>
          </cell>
          <cell r="C4869">
            <v>0</v>
          </cell>
          <cell r="D4869" t="str">
            <v>L</v>
          </cell>
        </row>
        <row r="4870">
          <cell r="A4870" t="str">
            <v>45400020</v>
          </cell>
          <cell r="B4870" t="str">
            <v>AMIUM-FERII SULFATE 6 H20 NOR SEL MOH</v>
          </cell>
          <cell r="C4870">
            <v>0</v>
          </cell>
          <cell r="D4870" t="str">
            <v>L</v>
          </cell>
        </row>
        <row r="4871">
          <cell r="A4871" t="str">
            <v>67450042</v>
          </cell>
          <cell r="B4871" t="str">
            <v>Element elast  accouplement N-Eupex B95</v>
          </cell>
          <cell r="C4871">
            <v>0</v>
          </cell>
          <cell r="D4871" t="str">
            <v>L</v>
          </cell>
        </row>
        <row r="4872">
          <cell r="A4872" t="str">
            <v>10010043</v>
          </cell>
          <cell r="B4872" t="str">
            <v>ANKRAL R2-R-ZR74/020</v>
          </cell>
          <cell r="C4872">
            <v>0</v>
          </cell>
          <cell r="D4872" t="str">
            <v>L</v>
          </cell>
        </row>
        <row r="4873">
          <cell r="A4873" t="str">
            <v>50370018</v>
          </cell>
          <cell r="B4873" t="str">
            <v>Fiche mâle industriel 5 pôles 63A</v>
          </cell>
          <cell r="C4873">
            <v>1</v>
          </cell>
          <cell r="D4873" t="str">
            <v>L</v>
          </cell>
        </row>
        <row r="4874">
          <cell r="A4874" t="str">
            <v>45800001</v>
          </cell>
          <cell r="B4874" t="str">
            <v>ACTIONNEUR P INTERRUPTEUR DE SECURITÉ</v>
          </cell>
          <cell r="C4874">
            <v>0</v>
          </cell>
          <cell r="D4874" t="str">
            <v>L</v>
          </cell>
        </row>
        <row r="4875">
          <cell r="A4875" t="str">
            <v>45800007</v>
          </cell>
          <cell r="B4875" t="str">
            <v>BAGUE D'ÉTANCHIETÉ</v>
          </cell>
          <cell r="C4875">
            <v>1</v>
          </cell>
          <cell r="D4875" t="str">
            <v>L</v>
          </cell>
        </row>
        <row r="4876">
          <cell r="A4876" t="str">
            <v>10010044</v>
          </cell>
          <cell r="B4876" t="str">
            <v>ANKRAL R2-ZR74/980</v>
          </cell>
          <cell r="C4876">
            <v>0</v>
          </cell>
          <cell r="D4876" t="str">
            <v>L</v>
          </cell>
        </row>
        <row r="4877">
          <cell r="A4877" t="str">
            <v>59150003</v>
          </cell>
          <cell r="B4877" t="str">
            <v>CONTACTEUR AUXILIARE 125V CC LPL CAD32GD</v>
          </cell>
          <cell r="C4877">
            <v>1</v>
          </cell>
          <cell r="D4877" t="str">
            <v>L</v>
          </cell>
        </row>
        <row r="4878">
          <cell r="A4878" t="str">
            <v>91130075</v>
          </cell>
          <cell r="B4878" t="str">
            <v>Graisseur pour palier de vis</v>
          </cell>
          <cell r="C4878">
            <v>1</v>
          </cell>
          <cell r="D4878" t="str">
            <v>L</v>
          </cell>
        </row>
        <row r="4879">
          <cell r="A4879" t="str">
            <v>60310002</v>
          </cell>
          <cell r="B4879" t="str">
            <v>Désignation</v>
          </cell>
          <cell r="C4879">
            <v>0</v>
          </cell>
          <cell r="D4879" t="str">
            <v>L</v>
          </cell>
        </row>
        <row r="4880">
          <cell r="A4880" t="str">
            <v>66310005</v>
          </cell>
          <cell r="B4880" t="str">
            <v>CHAINE DOUBLE  20B2 PAS 31,75</v>
          </cell>
          <cell r="C4880">
            <v>0</v>
          </cell>
          <cell r="D4880" t="str">
            <v>L</v>
          </cell>
        </row>
        <row r="4881">
          <cell r="A4881" t="str">
            <v>42010124</v>
          </cell>
          <cell r="B4881" t="str">
            <v>TVIS PROTWIST PH 1  ATP2*125VE</v>
          </cell>
          <cell r="C4881">
            <v>0</v>
          </cell>
          <cell r="D4881" t="str">
            <v>L</v>
          </cell>
        </row>
        <row r="4882">
          <cell r="A4882" t="str">
            <v>39200118</v>
          </cell>
          <cell r="B4882" t="str">
            <v>Pare-huile Viton 95x75x10</v>
          </cell>
          <cell r="C4882">
            <v>1</v>
          </cell>
          <cell r="D4882" t="str">
            <v>L</v>
          </cell>
        </row>
        <row r="4883">
          <cell r="A4883" t="str">
            <v>43190020</v>
          </cell>
          <cell r="B4883" t="str">
            <v>PINCE DE MASSE -400A</v>
          </cell>
          <cell r="C4883">
            <v>7</v>
          </cell>
          <cell r="D4883" t="str">
            <v>H</v>
          </cell>
        </row>
        <row r="4884">
          <cell r="A4884" t="str">
            <v>89010106</v>
          </cell>
          <cell r="B4884" t="str">
            <v>PLATEAU GLISSEUR R2.4.1/2.4.2/2.4.3</v>
          </cell>
          <cell r="C4884">
            <v>5</v>
          </cell>
          <cell r="D4884" t="str">
            <v>M</v>
          </cell>
        </row>
        <row r="4885">
          <cell r="A4885" t="str">
            <v>42100054</v>
          </cell>
          <cell r="B4885" t="str">
            <v>Douilles 3/4"13</v>
          </cell>
          <cell r="C4885">
            <v>0</v>
          </cell>
          <cell r="D4885" t="str">
            <v>L</v>
          </cell>
        </row>
        <row r="4886">
          <cell r="A4886" t="str">
            <v>91100474</v>
          </cell>
          <cell r="B4886" t="str">
            <v>ANNEAU D'ÉTANCHEITÉ  731933D rep 22</v>
          </cell>
          <cell r="C4886">
            <v>0</v>
          </cell>
          <cell r="D4886" t="str">
            <v>L</v>
          </cell>
        </row>
        <row r="4887">
          <cell r="A4887" t="str">
            <v>42010048</v>
          </cell>
          <cell r="B4887" t="str">
            <v>JAUGE D4EPAISSEUR DE 0.04 A 1 MM</v>
          </cell>
          <cell r="C4887">
            <v>0</v>
          </cell>
          <cell r="D4887" t="str">
            <v>L</v>
          </cell>
        </row>
        <row r="4888">
          <cell r="A4888" t="str">
            <v>59600177</v>
          </cell>
          <cell r="B4888" t="str">
            <v>Distributeur VVQ2000-10A-1</v>
          </cell>
          <cell r="C4888">
            <v>0</v>
          </cell>
          <cell r="D4888" t="str">
            <v>L</v>
          </cell>
        </row>
        <row r="4889">
          <cell r="A4889" t="str">
            <v>23400015</v>
          </cell>
          <cell r="B4889" t="str">
            <v>Clapet anti-retour oxygène</v>
          </cell>
          <cell r="C4889">
            <v>1</v>
          </cell>
          <cell r="D4889" t="str">
            <v>L</v>
          </cell>
        </row>
        <row r="4890">
          <cell r="A4890" t="str">
            <v>45400025</v>
          </cell>
          <cell r="B4890" t="str">
            <v>AMMONIUM THIOCYANATE 0.1N NOMADOSE</v>
          </cell>
          <cell r="C4890">
            <v>0</v>
          </cell>
          <cell r="D4890" t="str">
            <v>L</v>
          </cell>
        </row>
        <row r="4891">
          <cell r="A4891" t="str">
            <v>98010035</v>
          </cell>
          <cell r="B4891" t="str">
            <v>CARTOUCHE CYAN HP PRO 8000</v>
          </cell>
          <cell r="C4891">
            <v>0</v>
          </cell>
          <cell r="D4891" t="str">
            <v>L</v>
          </cell>
        </row>
        <row r="4892">
          <cell r="A4892" t="str">
            <v>98010036</v>
          </cell>
          <cell r="B4892" t="str">
            <v>CARTOUCHE MAGENTA HP PRO 8000</v>
          </cell>
          <cell r="C4892">
            <v>0</v>
          </cell>
          <cell r="D4892" t="str">
            <v>L</v>
          </cell>
        </row>
        <row r="4893">
          <cell r="A4893" t="str">
            <v>98010037</v>
          </cell>
          <cell r="B4893" t="str">
            <v>CARTOUCHE JAUNE HP PRO 8000</v>
          </cell>
          <cell r="C4893">
            <v>0</v>
          </cell>
          <cell r="D4893" t="str">
            <v>L</v>
          </cell>
        </row>
        <row r="4894">
          <cell r="A4894" t="str">
            <v>57090011</v>
          </cell>
          <cell r="B4894" t="str">
            <v>Borne finale de bus:750-600  WAGO</v>
          </cell>
          <cell r="C4894">
            <v>0</v>
          </cell>
          <cell r="D4894" t="str">
            <v>L</v>
          </cell>
        </row>
        <row r="4895">
          <cell r="A4895" t="str">
            <v>54510038</v>
          </cell>
          <cell r="B4895" t="str">
            <v>EMC CAPACITOR 2X200PT 68985066</v>
          </cell>
          <cell r="C4895">
            <v>0</v>
          </cell>
          <cell r="D4895" t="str">
            <v>L</v>
          </cell>
        </row>
        <row r="4896">
          <cell r="A4896" t="str">
            <v>10010031</v>
          </cell>
          <cell r="B4896" t="str">
            <v>BRIQUE MAGNESIE-SPINELLE TOPMAG A1 B320</v>
          </cell>
          <cell r="C4896">
            <v>1</v>
          </cell>
          <cell r="D4896" t="str">
            <v>L</v>
          </cell>
        </row>
        <row r="4897">
          <cell r="A4897" t="str">
            <v>37520009</v>
          </cell>
          <cell r="B4897" t="str">
            <v>FLEXIBLE DE GRAISSAGE 5M</v>
          </cell>
          <cell r="C4897">
            <v>0</v>
          </cell>
          <cell r="D4897" t="str">
            <v>L</v>
          </cell>
        </row>
        <row r="4898">
          <cell r="A4898" t="str">
            <v>66300007</v>
          </cell>
          <cell r="B4898" t="str">
            <v>CHAÎNE 710003Z (12b1)</v>
          </cell>
          <cell r="C4898">
            <v>0</v>
          </cell>
          <cell r="D4898" t="str">
            <v>L</v>
          </cell>
        </row>
        <row r="4899">
          <cell r="A4899" t="str">
            <v>50350099</v>
          </cell>
          <cell r="B4899" t="str">
            <v>CONECTEUR MALE BUS* X67AC2X01</v>
          </cell>
          <cell r="C4899">
            <v>1</v>
          </cell>
          <cell r="D4899" t="str">
            <v>L</v>
          </cell>
        </row>
        <row r="4900">
          <cell r="A4900" t="str">
            <v>51040037</v>
          </cell>
          <cell r="B4900" t="str">
            <v>LAMPE IODURE  HQI -BT 400w</v>
          </cell>
          <cell r="C4900">
            <v>1</v>
          </cell>
          <cell r="D4900" t="str">
            <v>L</v>
          </cell>
        </row>
        <row r="4901">
          <cell r="A4901" t="str">
            <v>98010296</v>
          </cell>
          <cell r="B4901" t="str">
            <v>câble HDMI 10m</v>
          </cell>
          <cell r="C4901">
            <v>0</v>
          </cell>
          <cell r="D4901" t="str">
            <v>L</v>
          </cell>
        </row>
        <row r="4902">
          <cell r="A4902" t="str">
            <v>10010073</v>
          </cell>
          <cell r="B4902" t="str">
            <v>brique KROSAKI MXA K- 3EZR</v>
          </cell>
          <cell r="C4902">
            <v>1</v>
          </cell>
          <cell r="D4902" t="str">
            <v>L</v>
          </cell>
        </row>
        <row r="4903">
          <cell r="A4903" t="str">
            <v>39210001</v>
          </cell>
          <cell r="B4903" t="str">
            <v>COFFRET 407 JOINTS TORIQUES</v>
          </cell>
          <cell r="C4903">
            <v>1</v>
          </cell>
          <cell r="D4903" t="str">
            <v>L</v>
          </cell>
        </row>
        <row r="4904">
          <cell r="A4904" t="str">
            <v>65040035</v>
          </cell>
          <cell r="B4904" t="str">
            <v>RLT a rotule 22212 CC/W33</v>
          </cell>
          <cell r="C4904">
            <v>0</v>
          </cell>
          <cell r="D4904" t="str">
            <v>L</v>
          </cell>
        </row>
        <row r="4905">
          <cell r="A4905" t="str">
            <v>10010072</v>
          </cell>
          <cell r="B4905" t="str">
            <v>brique KROSAKI MXA K- 3GZR</v>
          </cell>
          <cell r="C4905">
            <v>1</v>
          </cell>
          <cell r="D4905" t="str">
            <v>L</v>
          </cell>
        </row>
        <row r="4906">
          <cell r="A4906" t="str">
            <v>91300002</v>
          </cell>
          <cell r="B4906" t="str">
            <v>BLOC MOTOREDUCTEUR-REF546762D</v>
          </cell>
          <cell r="C4906">
            <v>0</v>
          </cell>
          <cell r="D4906" t="str">
            <v>L</v>
          </cell>
        </row>
        <row r="4907">
          <cell r="A4907" t="str">
            <v>90800006</v>
          </cell>
          <cell r="B4907" t="str">
            <v>SILENIEUX G1/4 PLA RESK 2898.12</v>
          </cell>
          <cell r="C4907">
            <v>0</v>
          </cell>
          <cell r="D4907" t="str">
            <v>L</v>
          </cell>
        </row>
        <row r="4908">
          <cell r="A4908" t="str">
            <v>10010019</v>
          </cell>
          <cell r="B4908" t="str">
            <v>BRIQUE DE CLE  BP 20 POUR ALMAG 85</v>
          </cell>
          <cell r="C4908">
            <v>0</v>
          </cell>
          <cell r="D4908" t="str">
            <v>L</v>
          </cell>
        </row>
        <row r="4909">
          <cell r="A4909" t="str">
            <v>45400005</v>
          </cell>
          <cell r="B4909" t="str">
            <v>ACIDE CHLORH. 0.1N SOLU. AQUEUS NORMAPUR</v>
          </cell>
          <cell r="C4909">
            <v>0</v>
          </cell>
          <cell r="D4909" t="str">
            <v>L</v>
          </cell>
        </row>
        <row r="4910">
          <cell r="A4910" t="str">
            <v>10010070</v>
          </cell>
          <cell r="B4910" t="str">
            <v>brique KROSAKI MXA P- 204</v>
          </cell>
          <cell r="C4910">
            <v>1</v>
          </cell>
          <cell r="D4910" t="str">
            <v>L</v>
          </cell>
        </row>
        <row r="4911">
          <cell r="A4911" t="str">
            <v>42010022</v>
          </cell>
          <cell r="B4911" t="str">
            <v>Facom  Clé à molette gainée 6 pouce</v>
          </cell>
          <cell r="C4911">
            <v>0</v>
          </cell>
          <cell r="D4911" t="str">
            <v>L</v>
          </cell>
        </row>
        <row r="4912">
          <cell r="A4912" t="str">
            <v>66400043</v>
          </cell>
          <cell r="B4912" t="str">
            <v>PIGNON Z19 ØAXE 30 P.CHAINE19,75 702877P</v>
          </cell>
          <cell r="C4912">
            <v>0</v>
          </cell>
          <cell r="D4912" t="str">
            <v>L</v>
          </cell>
        </row>
        <row r="4913">
          <cell r="A4913" t="str">
            <v>53130140</v>
          </cell>
          <cell r="B4913" t="str">
            <v>CONTACTEUR TRIPHASÉ 2-4A  XTMC9A10</v>
          </cell>
          <cell r="C4913">
            <v>0</v>
          </cell>
          <cell r="D4913" t="str">
            <v>L</v>
          </cell>
        </row>
        <row r="4914">
          <cell r="A4914" t="str">
            <v>53130141</v>
          </cell>
          <cell r="B4914" t="str">
            <v>CONTACTEUR TRIPHASÉ 4-6A  XTMC9A10</v>
          </cell>
          <cell r="C4914">
            <v>0</v>
          </cell>
          <cell r="D4914" t="str">
            <v>L</v>
          </cell>
        </row>
        <row r="4915">
          <cell r="A4915" t="str">
            <v>51020008</v>
          </cell>
          <cell r="B4915" t="str">
            <v>LUMINAIRE ETANCHE  2x36 wip66</v>
          </cell>
          <cell r="C4915">
            <v>4</v>
          </cell>
          <cell r="D4915" t="str">
            <v>M</v>
          </cell>
        </row>
        <row r="4916">
          <cell r="A4916" t="str">
            <v>45400053</v>
          </cell>
          <cell r="B4916" t="str">
            <v>ETHANOL ABSOLU NORMAPUR C2H6O</v>
          </cell>
          <cell r="C4916">
            <v>0</v>
          </cell>
          <cell r="D4916" t="str">
            <v>L</v>
          </cell>
        </row>
        <row r="4917">
          <cell r="A4917" t="str">
            <v>45600024</v>
          </cell>
          <cell r="B4917" t="str">
            <v>Kit de rechange clapet EPDM</v>
          </cell>
          <cell r="C4917">
            <v>0</v>
          </cell>
          <cell r="D4917" t="str">
            <v>L</v>
          </cell>
        </row>
        <row r="4918">
          <cell r="A4918" t="str">
            <v>53200176</v>
          </cell>
          <cell r="B4918" t="str">
            <v>COUPE-CIRCUIT 1 X POLE RÉF 5SY61106</v>
          </cell>
          <cell r="C4918">
            <v>0</v>
          </cell>
          <cell r="D4918" t="str">
            <v>L</v>
          </cell>
        </row>
        <row r="4919">
          <cell r="A4919" t="str">
            <v>53200218</v>
          </cell>
          <cell r="B4919" t="str">
            <v>Fusible 14x51 690 V 4 A Bussman gG C14G4</v>
          </cell>
          <cell r="C4919">
            <v>0</v>
          </cell>
          <cell r="D4919" t="str">
            <v>L</v>
          </cell>
        </row>
        <row r="4920">
          <cell r="A4920" t="str">
            <v>53250192</v>
          </cell>
          <cell r="B4920" t="str">
            <v>"TEMPORISATEUR  G/090803</v>
          </cell>
          <cell r="C4920">
            <v>0</v>
          </cell>
          <cell r="D4920" t="str">
            <v>L</v>
          </cell>
        </row>
        <row r="4921">
          <cell r="A4921" t="str">
            <v>72170037</v>
          </cell>
          <cell r="B4921" t="str">
            <v>Filtre à gasoil IZUZU 6BG1  ZOOMILION 7</v>
          </cell>
          <cell r="C4921">
            <v>5</v>
          </cell>
          <cell r="D4921" t="str">
            <v>M</v>
          </cell>
        </row>
        <row r="4922">
          <cell r="A4922" t="str">
            <v>73030006</v>
          </cell>
          <cell r="B4922" t="str">
            <v>FILTRE AIR EXTER 5000 BALYAEUSE</v>
          </cell>
          <cell r="C4922">
            <v>2</v>
          </cell>
          <cell r="D4922" t="str">
            <v>L</v>
          </cell>
        </row>
        <row r="4923">
          <cell r="A4923" t="str">
            <v>87220082</v>
          </cell>
          <cell r="B4923" t="str">
            <v>VisTH M30x260 Filetage 90mm CL10.9</v>
          </cell>
          <cell r="C4923">
            <v>0</v>
          </cell>
          <cell r="D4923" t="str">
            <v>L</v>
          </cell>
        </row>
        <row r="4924">
          <cell r="A4924" t="str">
            <v>42100048</v>
          </cell>
          <cell r="B4924" t="str">
            <v>PINCE MULTPRISE STANDARD 170 A .25 FACOM</v>
          </cell>
          <cell r="C4924">
            <v>0</v>
          </cell>
          <cell r="D4924" t="str">
            <v>L</v>
          </cell>
        </row>
        <row r="4925">
          <cell r="A4925" t="str">
            <v>20910010</v>
          </cell>
          <cell r="B4925" t="str">
            <v>BARREAU CLAVETTE 14X10</v>
          </cell>
          <cell r="C4925">
            <v>0</v>
          </cell>
          <cell r="D4925" t="str">
            <v>L</v>
          </cell>
        </row>
        <row r="4926">
          <cell r="A4926" t="str">
            <v>42110037</v>
          </cell>
          <cell r="B4926" t="str">
            <v>Meches acier diam 32</v>
          </cell>
          <cell r="C4926">
            <v>0</v>
          </cell>
          <cell r="D4926" t="str">
            <v>L</v>
          </cell>
        </row>
        <row r="4927">
          <cell r="A4927" t="str">
            <v>45800081</v>
          </cell>
          <cell r="B4927" t="str">
            <v>FILTRE A VIDE TYPE VAF-PK- 4</v>
          </cell>
          <cell r="C4927">
            <v>0</v>
          </cell>
          <cell r="D4927" t="str">
            <v>L</v>
          </cell>
        </row>
        <row r="4928">
          <cell r="A4928" t="str">
            <v>38100007</v>
          </cell>
          <cell r="B4928" t="str">
            <v>CASQUE ANTI-BRUIT(PROTECTIO OREILLE)</v>
          </cell>
          <cell r="C4928">
            <v>0</v>
          </cell>
          <cell r="D4928" t="str">
            <v>L</v>
          </cell>
        </row>
        <row r="4929">
          <cell r="A4929" t="str">
            <v>10010095</v>
          </cell>
          <cell r="B4929" t="str">
            <v>brique KROSAKI MXA L20</v>
          </cell>
          <cell r="C4929">
            <v>1</v>
          </cell>
          <cell r="D4929" t="str">
            <v>L</v>
          </cell>
        </row>
        <row r="4930">
          <cell r="A4930" t="str">
            <v>59420010</v>
          </cell>
          <cell r="B4930" t="str">
            <v>BOBINE POUR ÉLECTROVANNE MPG 0-25</v>
          </cell>
          <cell r="C4930">
            <v>0</v>
          </cell>
          <cell r="D4930" t="str">
            <v>L</v>
          </cell>
        </row>
        <row r="4931">
          <cell r="A4931" t="str">
            <v>98010270</v>
          </cell>
          <cell r="B4931" t="str">
            <v>Pochette de plastification</v>
          </cell>
          <cell r="C4931">
            <v>0</v>
          </cell>
          <cell r="D4931" t="str">
            <v>L</v>
          </cell>
        </row>
        <row r="4932">
          <cell r="A4932" t="str">
            <v>72170031</v>
          </cell>
          <cell r="B4932" t="str">
            <v>Cage roulement rondelle chariot clarck 7</v>
          </cell>
          <cell r="C4932">
            <v>0</v>
          </cell>
          <cell r="D4932" t="str">
            <v>L</v>
          </cell>
        </row>
        <row r="4933">
          <cell r="A4933" t="str">
            <v>91300019</v>
          </cell>
          <cell r="B4933" t="str">
            <v>AXE POULIE AIGUILLEUR SAC L77MM</v>
          </cell>
          <cell r="C4933">
            <v>1</v>
          </cell>
          <cell r="D4933" t="str">
            <v>L</v>
          </cell>
        </row>
        <row r="4934">
          <cell r="A4934" t="str">
            <v>91500107</v>
          </cell>
          <cell r="B4934" t="str">
            <v>Came pour presse hydraulique PR40</v>
          </cell>
          <cell r="C4934">
            <v>0</v>
          </cell>
          <cell r="D4934" t="str">
            <v>L</v>
          </cell>
        </row>
        <row r="4935">
          <cell r="A4935" t="str">
            <v>23390036</v>
          </cell>
          <cell r="B4935" t="str">
            <v>Servovanne joint de base SP975</v>
          </cell>
          <cell r="C4935">
            <v>0</v>
          </cell>
          <cell r="D4935" t="str">
            <v>L</v>
          </cell>
        </row>
        <row r="4936">
          <cell r="A4936" t="str">
            <v>66310002</v>
          </cell>
          <cell r="B4936" t="str">
            <v>CHAÎNE 12B2</v>
          </cell>
          <cell r="C4936">
            <v>4</v>
          </cell>
          <cell r="D4936" t="str">
            <v>M</v>
          </cell>
        </row>
        <row r="4937">
          <cell r="A4937" t="str">
            <v>23440104</v>
          </cell>
          <cell r="B4937" t="str">
            <v>MANOMETRE 0-1BAR AVEC GLYC 1/2 VERTIC</v>
          </cell>
          <cell r="C4937">
            <v>2</v>
          </cell>
          <cell r="D4937" t="str">
            <v>L</v>
          </cell>
        </row>
        <row r="4938">
          <cell r="A4938" t="str">
            <v>66250033</v>
          </cell>
          <cell r="B4938" t="str">
            <v>Moyau 3020-55</v>
          </cell>
          <cell r="C4938">
            <v>1</v>
          </cell>
          <cell r="D4938" t="str">
            <v>L</v>
          </cell>
        </row>
        <row r="4939">
          <cell r="A4939" t="str">
            <v>53500001</v>
          </cell>
          <cell r="B4939" t="str">
            <v>POIGNE TIROIR</v>
          </cell>
          <cell r="C4939">
            <v>0</v>
          </cell>
          <cell r="D4939" t="str">
            <v>L</v>
          </cell>
        </row>
        <row r="4940">
          <cell r="A4940" t="str">
            <v>45400084</v>
          </cell>
          <cell r="B4940" t="str">
            <v>SODIUM CARBONATE NORMAPUR</v>
          </cell>
          <cell r="C4940">
            <v>0</v>
          </cell>
          <cell r="D4940" t="str">
            <v>L</v>
          </cell>
        </row>
        <row r="4941">
          <cell r="A4941" t="str">
            <v>42010104</v>
          </cell>
          <cell r="B4941" t="str">
            <v>Clé contre coudée FACOM 8*9 mm</v>
          </cell>
          <cell r="C4941">
            <v>0</v>
          </cell>
          <cell r="D4941" t="str">
            <v>L</v>
          </cell>
        </row>
        <row r="4942">
          <cell r="A4942" t="str">
            <v>50350100</v>
          </cell>
          <cell r="B4942" t="str">
            <v>CONECTEUR FEMELLE BUS *X67AC2X21</v>
          </cell>
          <cell r="C4942">
            <v>1</v>
          </cell>
          <cell r="D4942" t="str">
            <v>L</v>
          </cell>
        </row>
        <row r="4943">
          <cell r="A4943" t="str">
            <v>77050170</v>
          </cell>
          <cell r="B4943" t="str">
            <v>POCHE manche FILTRANTE 20x450x1650</v>
          </cell>
          <cell r="C4943">
            <v>5</v>
          </cell>
          <cell r="D4943" t="str">
            <v>M</v>
          </cell>
        </row>
        <row r="4944">
          <cell r="A4944" t="str">
            <v>42010086</v>
          </cell>
          <cell r="B4944" t="str">
            <v>CHASSE-GOUPILLES DE 4 MM  249.G  FACOM</v>
          </cell>
          <cell r="C4944">
            <v>0</v>
          </cell>
          <cell r="D4944" t="str">
            <v>L</v>
          </cell>
        </row>
        <row r="4945">
          <cell r="A4945" t="str">
            <v>42300003</v>
          </cell>
          <cell r="B4945" t="str">
            <v>SANDVIK plaquette TNMG 22 04 08-PM 4325</v>
          </cell>
          <cell r="C4945">
            <v>0</v>
          </cell>
          <cell r="D4945" t="str">
            <v>L</v>
          </cell>
        </row>
        <row r="4946">
          <cell r="A4946" t="str">
            <v>78610100</v>
          </cell>
          <cell r="B4946" t="str">
            <v>JOINT SPHERIQUE: SKF SIKB8F filetage D</v>
          </cell>
          <cell r="C4946">
            <v>1</v>
          </cell>
          <cell r="D4946" t="str">
            <v>L</v>
          </cell>
        </row>
        <row r="4947">
          <cell r="A4947" t="str">
            <v>45400041</v>
          </cell>
          <cell r="B4947" t="str">
            <v>CALCIUM CARBONATE NORMAPUR</v>
          </cell>
          <cell r="C4947">
            <v>0</v>
          </cell>
          <cell r="D4947" t="str">
            <v>L</v>
          </cell>
        </row>
        <row r="4948">
          <cell r="A4948" t="str">
            <v>10400033</v>
          </cell>
          <cell r="B4948" t="str">
            <v>ANCRAGE 500*35*12 AISI 310</v>
          </cell>
          <cell r="C4948">
            <v>0</v>
          </cell>
          <cell r="D4948" t="str">
            <v>L</v>
          </cell>
        </row>
        <row r="4949">
          <cell r="A4949" t="str">
            <v>20300010</v>
          </cell>
          <cell r="B4949" t="str">
            <v>FER PLAT 50*06 LONG 6M</v>
          </cell>
          <cell r="C4949">
            <v>3</v>
          </cell>
          <cell r="D4949" t="str">
            <v>M</v>
          </cell>
        </row>
        <row r="4950">
          <cell r="A4950" t="str">
            <v>42010103</v>
          </cell>
          <cell r="B4950" t="str">
            <v>Clé contre coudée FACOM 6*7 mm</v>
          </cell>
          <cell r="C4950">
            <v>0</v>
          </cell>
          <cell r="D4950" t="str">
            <v>L</v>
          </cell>
        </row>
        <row r="4951">
          <cell r="A4951" t="str">
            <v>91170033</v>
          </cell>
          <cell r="B4951" t="str">
            <v>FLASQUE 3 POUR PALIER TAMBOUR DE COMMAND</v>
          </cell>
          <cell r="C4951">
            <v>3</v>
          </cell>
          <cell r="D4951" t="str">
            <v>M</v>
          </cell>
        </row>
        <row r="4952">
          <cell r="A4952" t="str">
            <v>54300003</v>
          </cell>
          <cell r="B4952" t="str">
            <v>Pile lithium size AA 3,6Volts</v>
          </cell>
          <cell r="C4952">
            <v>0</v>
          </cell>
          <cell r="D4952" t="str">
            <v>L</v>
          </cell>
        </row>
        <row r="4953">
          <cell r="A4953" t="str">
            <v>10020030</v>
          </cell>
          <cell r="B4953" t="str">
            <v>ANKRAL ZE PB201L300</v>
          </cell>
          <cell r="C4953">
            <v>0</v>
          </cell>
          <cell r="D4953" t="str">
            <v>L</v>
          </cell>
        </row>
        <row r="4954">
          <cell r="A4954" t="str">
            <v>76340003</v>
          </cell>
          <cell r="B4954" t="str">
            <v>CONNECTEUR ENFICHABLE/ORIENTABLE 6 MM</v>
          </cell>
          <cell r="C4954">
            <v>0</v>
          </cell>
          <cell r="D4954" t="str">
            <v>L</v>
          </cell>
        </row>
        <row r="4955">
          <cell r="A4955" t="str">
            <v>89010159</v>
          </cell>
          <cell r="B4955" t="str">
            <v>union simple Ø 25 S 3/4" BSP</v>
          </cell>
          <cell r="C4955">
            <v>0</v>
          </cell>
          <cell r="D4955" t="str">
            <v>L</v>
          </cell>
        </row>
        <row r="4956">
          <cell r="A4956" t="str">
            <v>20600039</v>
          </cell>
          <cell r="B4956" t="str">
            <v>Fer rond 42CD4 diam 10mm</v>
          </cell>
          <cell r="C4956">
            <v>0</v>
          </cell>
          <cell r="D4956" t="str">
            <v>L</v>
          </cell>
        </row>
        <row r="4957">
          <cell r="A4957" t="str">
            <v>20100004</v>
          </cell>
          <cell r="B4957" t="str">
            <v>CORNIERE  40X40X4</v>
          </cell>
          <cell r="C4957">
            <v>6</v>
          </cell>
          <cell r="D4957" t="str">
            <v>H</v>
          </cell>
        </row>
        <row r="4958">
          <cell r="A4958" t="str">
            <v>10010053</v>
          </cell>
          <cell r="B4958" t="str">
            <v>ANKRAL Q2  B320 L300</v>
          </cell>
          <cell r="C4958">
            <v>0</v>
          </cell>
          <cell r="D4958" t="str">
            <v>L</v>
          </cell>
        </row>
        <row r="4959">
          <cell r="A4959" t="str">
            <v>42010098</v>
          </cell>
          <cell r="B4959" t="str">
            <v>Tvis PROTW  FACOM FR ATF8*200</v>
          </cell>
          <cell r="C4959">
            <v>0</v>
          </cell>
          <cell r="D4959" t="str">
            <v>L</v>
          </cell>
        </row>
        <row r="4960">
          <cell r="A4960" t="str">
            <v>42010017</v>
          </cell>
          <cell r="B4960" t="str">
            <v>CLE A PIPE 24mm debouchee 6 pans - facom</v>
          </cell>
          <cell r="C4960">
            <v>0</v>
          </cell>
          <cell r="D4960" t="str">
            <v>L</v>
          </cell>
        </row>
        <row r="4961">
          <cell r="A4961" t="str">
            <v>42200010</v>
          </cell>
          <cell r="B4961" t="str">
            <v>ELINGUE PLAT 1T/1M</v>
          </cell>
          <cell r="C4961">
            <v>0</v>
          </cell>
          <cell r="D4961" t="str">
            <v>L</v>
          </cell>
        </row>
        <row r="4962">
          <cell r="A4962" t="str">
            <v>76210013</v>
          </cell>
          <cell r="B4962" t="str">
            <v>ROULEAU 63,5x250/256/276</v>
          </cell>
          <cell r="C4962">
            <v>1</v>
          </cell>
          <cell r="D4962" t="str">
            <v>L</v>
          </cell>
        </row>
        <row r="4963">
          <cell r="A4963" t="str">
            <v>10010080</v>
          </cell>
          <cell r="B4963" t="str">
            <v>ANKRAL  R8 CB B620</v>
          </cell>
          <cell r="C4963">
            <v>0</v>
          </cell>
          <cell r="D4963" t="str">
            <v>L</v>
          </cell>
        </row>
        <row r="4964">
          <cell r="A4964" t="str">
            <v>42010264</v>
          </cell>
          <cell r="B4964" t="str">
            <v>Jeu de 3 tarauds  G1/4" pas 19</v>
          </cell>
          <cell r="C4964">
            <v>0</v>
          </cell>
          <cell r="D4964" t="str">
            <v>L</v>
          </cell>
        </row>
        <row r="4965">
          <cell r="A4965" t="str">
            <v>30010098</v>
          </cell>
          <cell r="B4965" t="str">
            <v>Boulon FHC ergot M30X120X70</v>
          </cell>
          <cell r="C4965">
            <v>1</v>
          </cell>
          <cell r="D4965" t="str">
            <v>L</v>
          </cell>
        </row>
        <row r="4966">
          <cell r="A4966" t="str">
            <v>20300004</v>
          </cell>
          <cell r="B4966" t="str">
            <v>FER PLAT 30*08 LONG 6M</v>
          </cell>
          <cell r="C4966">
            <v>4</v>
          </cell>
          <cell r="D4966" t="str">
            <v>M</v>
          </cell>
        </row>
        <row r="4967">
          <cell r="A4967" t="str">
            <v>91100446</v>
          </cell>
          <cell r="B4967" t="str">
            <v>Ressort 550673D rep 7</v>
          </cell>
          <cell r="C4967">
            <v>0</v>
          </cell>
          <cell r="D4967" t="str">
            <v>L</v>
          </cell>
        </row>
        <row r="4968">
          <cell r="A4968" t="str">
            <v>10010081</v>
          </cell>
          <cell r="B4968" t="str">
            <v>ANKRAL  R8 CB B320</v>
          </cell>
          <cell r="C4968">
            <v>0</v>
          </cell>
          <cell r="D4968" t="str">
            <v>L</v>
          </cell>
        </row>
        <row r="4969">
          <cell r="A4969" t="str">
            <v>60190013</v>
          </cell>
          <cell r="B4969" t="str">
            <v>Module de dérivation Réf : MS6-FRM-1/2</v>
          </cell>
          <cell r="C4969">
            <v>0</v>
          </cell>
          <cell r="D4969" t="str">
            <v>L</v>
          </cell>
        </row>
        <row r="4970">
          <cell r="A4970" t="str">
            <v>23440095</v>
          </cell>
          <cell r="B4970" t="str">
            <v>MANOMÉTRE PGB.0631 GRADUÉ 0/250BARS</v>
          </cell>
          <cell r="C4970">
            <v>0</v>
          </cell>
          <cell r="D4970" t="str">
            <v>L</v>
          </cell>
        </row>
        <row r="4971">
          <cell r="A4971" t="str">
            <v>91130042</v>
          </cell>
          <cell r="B4971" t="str">
            <v>Barre 563522D rep 15</v>
          </cell>
          <cell r="C4971">
            <v>0</v>
          </cell>
          <cell r="D4971" t="str">
            <v>L</v>
          </cell>
        </row>
        <row r="4972">
          <cell r="A4972" t="str">
            <v>91500090</v>
          </cell>
          <cell r="B4972" t="str">
            <v>Goujon pour déplaceur  bande introducteu</v>
          </cell>
          <cell r="C4972">
            <v>0</v>
          </cell>
          <cell r="D4972" t="str">
            <v>L</v>
          </cell>
        </row>
        <row r="4973">
          <cell r="A4973" t="str">
            <v>65130106</v>
          </cell>
          <cell r="B4973" t="str">
            <v>Manchon conique H311</v>
          </cell>
          <cell r="C4973">
            <v>0</v>
          </cell>
          <cell r="D4973" t="str">
            <v>L</v>
          </cell>
        </row>
        <row r="4974">
          <cell r="A4974" t="str">
            <v>77020017</v>
          </cell>
          <cell r="B4974" t="str">
            <v>MANCHE FILTRE 165x3375 PEV-560</v>
          </cell>
          <cell r="C4974">
            <v>7</v>
          </cell>
          <cell r="D4974" t="str">
            <v>H</v>
          </cell>
        </row>
        <row r="4975">
          <cell r="A4975" t="str">
            <v>10030055</v>
          </cell>
          <cell r="B4975" t="str">
            <v>BRIQUE REZISTAL B80Z ALUMINE REP 620</v>
          </cell>
          <cell r="C4975">
            <v>0</v>
          </cell>
          <cell r="D4975" t="str">
            <v>L</v>
          </cell>
        </row>
        <row r="4976">
          <cell r="A4976" t="str">
            <v>10010026</v>
          </cell>
          <cell r="B4976" t="str">
            <v>BRIQUE DE CLE TOPMAG A1 BP20</v>
          </cell>
          <cell r="C4976">
            <v>1</v>
          </cell>
          <cell r="D4976" t="str">
            <v>L</v>
          </cell>
        </row>
        <row r="4977">
          <cell r="A4977" t="str">
            <v>89010073</v>
          </cell>
          <cell r="B4977" t="str">
            <v>JEU DE JOINTS POUR FILTRE ABZF S/POS:12</v>
          </cell>
          <cell r="C4977">
            <v>0</v>
          </cell>
          <cell r="D4977" t="str">
            <v>L</v>
          </cell>
        </row>
        <row r="4978">
          <cell r="A4978" t="str">
            <v>77050166</v>
          </cell>
          <cell r="B4978" t="str">
            <v>RACCORD 1-1/2 TERMINAL</v>
          </cell>
          <cell r="C4978">
            <v>0</v>
          </cell>
          <cell r="D4978" t="str">
            <v>L</v>
          </cell>
        </row>
        <row r="4979">
          <cell r="A4979" t="str">
            <v>10010078</v>
          </cell>
          <cell r="B4979" t="str">
            <v>ANKRAL Q2 X CB PB200</v>
          </cell>
          <cell r="C4979">
            <v>0</v>
          </cell>
          <cell r="D4979" t="str">
            <v>L</v>
          </cell>
        </row>
        <row r="4980">
          <cell r="A4980" t="str">
            <v>50490002</v>
          </cell>
          <cell r="B4980" t="str">
            <v>tresse de masse25mm²</v>
          </cell>
          <cell r="C4980">
            <v>1</v>
          </cell>
          <cell r="D4980" t="str">
            <v>L</v>
          </cell>
        </row>
        <row r="4981">
          <cell r="A4981" t="str">
            <v>55930098</v>
          </cell>
          <cell r="B4981" t="str">
            <v>VENTILATEUR MOTEUR DIAM AXE 55</v>
          </cell>
          <cell r="C4981">
            <v>0</v>
          </cell>
          <cell r="D4981" t="str">
            <v>L</v>
          </cell>
        </row>
        <row r="4982">
          <cell r="A4982" t="str">
            <v>14010003</v>
          </cell>
          <cell r="B4982" t="str">
            <v>Boulons M33X2X160X70 CL8.8 +Ecrou+R+J</v>
          </cell>
          <cell r="C4982">
            <v>1</v>
          </cell>
          <cell r="D4982" t="str">
            <v>L</v>
          </cell>
        </row>
        <row r="4983">
          <cell r="A4983" t="str">
            <v>20500002</v>
          </cell>
          <cell r="B4983" t="str">
            <v>FER CARRE DE 16*16 LONG 6M</v>
          </cell>
          <cell r="C4983">
            <v>2</v>
          </cell>
          <cell r="D4983" t="str">
            <v>L</v>
          </cell>
        </row>
        <row r="4984">
          <cell r="A4984" t="str">
            <v>53250180</v>
          </cell>
          <cell r="B4984" t="str">
            <v>Relais JS 24MN KT du sigma control</v>
          </cell>
          <cell r="C4984">
            <v>0</v>
          </cell>
          <cell r="D4984" t="str">
            <v>L</v>
          </cell>
        </row>
        <row r="4985">
          <cell r="A4985" t="str">
            <v>54510026</v>
          </cell>
          <cell r="B4985" t="str">
            <v>FUSE FOR FAN (S) FWP-2A14F 2A 2PCS SP</v>
          </cell>
          <cell r="C4985">
            <v>0</v>
          </cell>
          <cell r="D4985" t="str">
            <v>L</v>
          </cell>
        </row>
        <row r="4986">
          <cell r="A4986" t="str">
            <v>10030065</v>
          </cell>
          <cell r="B4986" t="str">
            <v>BRIQUE REFRAMAG CF  BP+20  REFRATECHNIK</v>
          </cell>
          <cell r="C4986">
            <v>1</v>
          </cell>
          <cell r="D4986" t="str">
            <v>L</v>
          </cell>
        </row>
        <row r="4987">
          <cell r="A4987" t="str">
            <v>65050179</v>
          </cell>
          <cell r="B4987" t="str">
            <v>RLT a billes 6309 C3</v>
          </cell>
          <cell r="C4987">
            <v>1</v>
          </cell>
          <cell r="D4987" t="str">
            <v>L</v>
          </cell>
        </row>
        <row r="4988">
          <cell r="A4988" t="str">
            <v>87220018</v>
          </cell>
          <cell r="B4988" t="str">
            <v>VIS  M36X80</v>
          </cell>
          <cell r="C4988">
            <v>2</v>
          </cell>
          <cell r="D4988" t="str">
            <v>L</v>
          </cell>
        </row>
        <row r="4989">
          <cell r="A4989" t="str">
            <v>45800219</v>
          </cell>
          <cell r="B4989" t="str">
            <v>Filtre à vide 1920128248</v>
          </cell>
          <cell r="C4989">
            <v>1</v>
          </cell>
          <cell r="D4989" t="str">
            <v>L</v>
          </cell>
        </row>
        <row r="4990">
          <cell r="A4990" t="str">
            <v>45310158</v>
          </cell>
          <cell r="B4990" t="str">
            <v>Ressort S427882</v>
          </cell>
          <cell r="C4990">
            <v>0</v>
          </cell>
          <cell r="D4990" t="str">
            <v>L</v>
          </cell>
        </row>
        <row r="4991">
          <cell r="A4991" t="str">
            <v>43200048</v>
          </cell>
          <cell r="B4991" t="str">
            <v>BAGUETTE BASIQUE E7018 D3.2mm</v>
          </cell>
          <cell r="C4991">
            <v>12</v>
          </cell>
          <cell r="D4991" t="str">
            <v>H</v>
          </cell>
        </row>
        <row r="4992">
          <cell r="A4992" t="str">
            <v>45400075</v>
          </cell>
          <cell r="B4992" t="str">
            <v>POTASSIUM HYDROXYDE 1N NORMADOSE</v>
          </cell>
          <cell r="C4992">
            <v>0</v>
          </cell>
          <cell r="D4992" t="str">
            <v>L</v>
          </cell>
        </row>
        <row r="4993">
          <cell r="A4993" t="str">
            <v>67450046</v>
          </cell>
          <cell r="B4993" t="str">
            <v>éléments accouplement POLYNORM taille 28</v>
          </cell>
          <cell r="C4993">
            <v>0</v>
          </cell>
          <cell r="D4993" t="str">
            <v>L</v>
          </cell>
        </row>
        <row r="4994">
          <cell r="A4994" t="str">
            <v>91500004</v>
          </cell>
          <cell r="B4994" t="str">
            <v>BOUGIE Z9Y M-14X1.25</v>
          </cell>
          <cell r="C4994">
            <v>0</v>
          </cell>
          <cell r="D4994" t="str">
            <v>L</v>
          </cell>
        </row>
        <row r="4995">
          <cell r="A4995" t="str">
            <v>77020020</v>
          </cell>
          <cell r="B4995" t="str">
            <v>MANCHE FILTRE 165x4500</v>
          </cell>
          <cell r="C4995">
            <v>0</v>
          </cell>
          <cell r="D4995" t="str">
            <v>L</v>
          </cell>
        </row>
        <row r="4996">
          <cell r="A4996" t="str">
            <v>42010258</v>
          </cell>
          <cell r="B4996" t="str">
            <v>Jeu de 3 tarauds  pas fin M10 pas 1</v>
          </cell>
          <cell r="C4996">
            <v>0</v>
          </cell>
          <cell r="D4996" t="str">
            <v>L</v>
          </cell>
        </row>
        <row r="4997">
          <cell r="A4997" t="str">
            <v>43200024</v>
          </cell>
          <cell r="B4997" t="str">
            <v>BAGUETTE EN FER DIAM 3</v>
          </cell>
          <cell r="C4997">
            <v>0</v>
          </cell>
          <cell r="D4997" t="str">
            <v>L</v>
          </cell>
        </row>
        <row r="4998">
          <cell r="A4998" t="str">
            <v>23320017</v>
          </cell>
          <cell r="B4998" t="str">
            <v>"RACCORD  T 3/4"" HYDRAULIQUE"</v>
          </cell>
          <cell r="C4998">
            <v>0</v>
          </cell>
          <cell r="D4998" t="str">
            <v>L</v>
          </cell>
        </row>
        <row r="4999">
          <cell r="A4999" t="str">
            <v>20910011</v>
          </cell>
          <cell r="B4999" t="str">
            <v>BARREAU CLAVETTE  16X10</v>
          </cell>
          <cell r="C4999">
            <v>2</v>
          </cell>
          <cell r="D4999" t="str">
            <v>L</v>
          </cell>
        </row>
        <row r="5000">
          <cell r="A5000" t="str">
            <v>42110001</v>
          </cell>
          <cell r="B5000" t="str">
            <v>foret carbure diamètre 06mm</v>
          </cell>
          <cell r="C5000">
            <v>0</v>
          </cell>
          <cell r="D5000" t="str">
            <v>L</v>
          </cell>
        </row>
        <row r="5001">
          <cell r="A5001" t="str">
            <v>98010145</v>
          </cell>
          <cell r="B5001" t="str">
            <v>Clavier</v>
          </cell>
          <cell r="C5001">
            <v>0</v>
          </cell>
          <cell r="D5001" t="str">
            <v>L</v>
          </cell>
        </row>
        <row r="5002">
          <cell r="A5002" t="str">
            <v>78610215</v>
          </cell>
          <cell r="B5002" t="str">
            <v>Chape arrière mâle pour vérin Ø40</v>
          </cell>
          <cell r="C5002">
            <v>0</v>
          </cell>
          <cell r="D5002" t="str">
            <v>L</v>
          </cell>
        </row>
        <row r="5003">
          <cell r="A5003" t="str">
            <v>65200145</v>
          </cell>
          <cell r="B5003" t="str">
            <v>Palier COMPLET SY 45 TF ..(SY509M )SKF</v>
          </cell>
          <cell r="C5003">
            <v>0</v>
          </cell>
          <cell r="D5003" t="str">
            <v>L</v>
          </cell>
        </row>
        <row r="5004">
          <cell r="A5004" t="str">
            <v>42010144</v>
          </cell>
          <cell r="B5004" t="str">
            <v>"Pince coupante 6"" DEAB2206"</v>
          </cell>
          <cell r="C5004">
            <v>0</v>
          </cell>
          <cell r="D5004" t="str">
            <v>L</v>
          </cell>
        </row>
        <row r="5005">
          <cell r="A5005" t="str">
            <v>65200210</v>
          </cell>
          <cell r="B5005" t="str">
            <v>PALIER  PCJ-35 (fy-507M) complet</v>
          </cell>
          <cell r="C5005">
            <v>2</v>
          </cell>
          <cell r="D5005" t="str">
            <v>L</v>
          </cell>
        </row>
        <row r="5006">
          <cell r="A5006" t="str">
            <v>65010069</v>
          </cell>
          <cell r="B5006" t="str">
            <v>roulement 32309B</v>
          </cell>
          <cell r="C5006">
            <v>0</v>
          </cell>
          <cell r="D5006" t="str">
            <v>L</v>
          </cell>
        </row>
        <row r="5007">
          <cell r="A5007" t="str">
            <v>91500041</v>
          </cell>
          <cell r="B5007" t="str">
            <v>FOURCHETTE GKM 16-32</v>
          </cell>
          <cell r="C5007">
            <v>0</v>
          </cell>
          <cell r="D5007" t="str">
            <v>L</v>
          </cell>
        </row>
        <row r="5008">
          <cell r="A5008" t="str">
            <v>10010021</v>
          </cell>
          <cell r="B5008" t="str">
            <v>BRIQUE DE CLE ANKRAL Q2 CB  P205</v>
          </cell>
          <cell r="C5008">
            <v>0</v>
          </cell>
          <cell r="D5008" t="str">
            <v>L</v>
          </cell>
        </row>
        <row r="5009">
          <cell r="A5009" t="str">
            <v>65210076</v>
          </cell>
          <cell r="B5009" t="str">
            <v>JOINT TSN612 POUR Palier SNI 515-612</v>
          </cell>
          <cell r="C5009">
            <v>1</v>
          </cell>
          <cell r="D5009" t="str">
            <v>L</v>
          </cell>
        </row>
        <row r="5010">
          <cell r="A5010" t="str">
            <v>53130119</v>
          </cell>
          <cell r="B5010" t="str">
            <v>BLOC CONTACT LADN22</v>
          </cell>
          <cell r="C5010">
            <v>3</v>
          </cell>
          <cell r="D5010" t="str">
            <v>M</v>
          </cell>
        </row>
        <row r="5011">
          <cell r="A5011" t="str">
            <v>23400006</v>
          </cell>
          <cell r="B5011" t="str">
            <v>"clapet anti retour d'eau F/F1"" 1/2"</v>
          </cell>
          <cell r="C5011">
            <v>1</v>
          </cell>
          <cell r="D5011" t="str">
            <v>L</v>
          </cell>
        </row>
        <row r="5012">
          <cell r="A5012" t="str">
            <v>10010092</v>
          </cell>
          <cell r="B5012" t="str">
            <v>KRONEX 70 B620</v>
          </cell>
          <cell r="C5012">
            <v>1</v>
          </cell>
          <cell r="D5012" t="str">
            <v>L</v>
          </cell>
        </row>
        <row r="5013">
          <cell r="A5013" t="str">
            <v>10010046</v>
          </cell>
          <cell r="B5013" t="str">
            <v>ANKRAL R2-ZR74/882</v>
          </cell>
          <cell r="C5013">
            <v>0</v>
          </cell>
          <cell r="D5013" t="str">
            <v>L</v>
          </cell>
        </row>
        <row r="5014">
          <cell r="A5014" t="str">
            <v>10010075</v>
          </cell>
          <cell r="B5014" t="str">
            <v>brique KROSAKI MXA K- 3GLZR</v>
          </cell>
          <cell r="C5014">
            <v>1</v>
          </cell>
          <cell r="D5014" t="str">
            <v>L</v>
          </cell>
        </row>
        <row r="5015">
          <cell r="A5015" t="str">
            <v>71170086</v>
          </cell>
          <cell r="B5015" t="str">
            <v>Axe chaine F1104</v>
          </cell>
          <cell r="C5015">
            <v>0</v>
          </cell>
          <cell r="D5015" t="str">
            <v>L</v>
          </cell>
        </row>
        <row r="5016">
          <cell r="A5016" t="str">
            <v>91500146</v>
          </cell>
          <cell r="B5016" t="str">
            <v>DOUILLE 02050130.20-0101</v>
          </cell>
          <cell r="C5016">
            <v>2</v>
          </cell>
          <cell r="D5016" t="str">
            <v>L</v>
          </cell>
        </row>
        <row r="5017">
          <cell r="A5017" t="str">
            <v>53230166</v>
          </cell>
          <cell r="B5017" t="str">
            <v>DISJONCTEUR GV2ME04  0,4-0,63 A</v>
          </cell>
          <cell r="C5017">
            <v>0</v>
          </cell>
          <cell r="D5017" t="str">
            <v>L</v>
          </cell>
        </row>
        <row r="5018">
          <cell r="A5018" t="str">
            <v>23320021</v>
          </cell>
          <cell r="B5018" t="str">
            <v>"RACCORD 03P 1 "" ½ FM"</v>
          </cell>
          <cell r="C5018">
            <v>0</v>
          </cell>
          <cell r="D5018" t="str">
            <v>L</v>
          </cell>
        </row>
        <row r="5019">
          <cell r="A5019" t="str">
            <v>65050212</v>
          </cell>
          <cell r="B5019" t="str">
            <v>RLT a billes 7209 B TVP</v>
          </cell>
          <cell r="C5019">
            <v>0</v>
          </cell>
          <cell r="D5019" t="str">
            <v>L</v>
          </cell>
        </row>
        <row r="5020">
          <cell r="A5020" t="str">
            <v>50320005</v>
          </cell>
          <cell r="B5020" t="str">
            <v>boite  à résine POUR CABLE 4*10mm²</v>
          </cell>
          <cell r="C5020">
            <v>0</v>
          </cell>
          <cell r="D5020" t="str">
            <v>L</v>
          </cell>
        </row>
        <row r="5021">
          <cell r="A5021" t="str">
            <v>75020042</v>
          </cell>
          <cell r="B5021" t="str">
            <v>Relais miniatures3000808230</v>
          </cell>
          <cell r="C5021">
            <v>0</v>
          </cell>
          <cell r="D5021" t="str">
            <v>L</v>
          </cell>
        </row>
        <row r="5022">
          <cell r="A5022" t="str">
            <v>23440085</v>
          </cell>
          <cell r="B5022" t="str">
            <v>"Manomètre 2,5BR DIAM EX100mm RAC V 1/2"</v>
          </cell>
          <cell r="C5022">
            <v>0</v>
          </cell>
          <cell r="D5022" t="str">
            <v>L</v>
          </cell>
        </row>
        <row r="5023">
          <cell r="A5023" t="str">
            <v>45400079</v>
          </cell>
          <cell r="B5023" t="str">
            <v>PRAFFINE 52-54°C EN PASTILLES</v>
          </cell>
          <cell r="C5023">
            <v>0</v>
          </cell>
          <cell r="D5023" t="str">
            <v>L</v>
          </cell>
        </row>
        <row r="5024">
          <cell r="A5024" t="str">
            <v>45800293</v>
          </cell>
          <cell r="B5024" t="str">
            <v>RING RETAINING EXT .125 SHAFT SST 621-60</v>
          </cell>
          <cell r="C5024">
            <v>0</v>
          </cell>
          <cell r="D5024" t="str">
            <v>L</v>
          </cell>
        </row>
        <row r="5025">
          <cell r="A5025" t="str">
            <v>65040011</v>
          </cell>
          <cell r="B5025" t="str">
            <v>RLT a rotule 1211 EKTN9</v>
          </cell>
          <cell r="C5025">
            <v>0</v>
          </cell>
          <cell r="D5025" t="str">
            <v>L</v>
          </cell>
        </row>
        <row r="5026">
          <cell r="A5026" t="str">
            <v>87310026</v>
          </cell>
          <cell r="B5026" t="str">
            <v>"VANNE A BOULE G1/2"" V016830.B63 CEMENG</v>
          </cell>
          <cell r="C5026">
            <v>0</v>
          </cell>
          <cell r="D5026" t="str">
            <v>L</v>
          </cell>
        </row>
        <row r="5027">
          <cell r="A5027" t="str">
            <v>21310004</v>
          </cell>
          <cell r="B5027" t="str">
            <v>JET EN PLOMB</v>
          </cell>
          <cell r="C5027">
            <v>1</v>
          </cell>
          <cell r="D5027" t="str">
            <v>L</v>
          </cell>
        </row>
        <row r="5028">
          <cell r="A5028" t="str">
            <v>91500006</v>
          </cell>
          <cell r="B5028" t="str">
            <v>BUTOIR DE CAOUTCHOUC *D.40X35</v>
          </cell>
          <cell r="C5028">
            <v>0</v>
          </cell>
          <cell r="D5028" t="str">
            <v>L</v>
          </cell>
        </row>
        <row r="5029">
          <cell r="A5029" t="str">
            <v>98010032</v>
          </cell>
          <cell r="B5029" t="str">
            <v>CARTOUCHE COULEUR HP REF 141</v>
          </cell>
          <cell r="C5029">
            <v>0</v>
          </cell>
          <cell r="D5029" t="str">
            <v>L</v>
          </cell>
        </row>
        <row r="5030">
          <cell r="A5030" t="str">
            <v>37520001</v>
          </cell>
          <cell r="B5030" t="str">
            <v>FLEXIBLE DE LONGUEUR 3,5M</v>
          </cell>
          <cell r="C5030">
            <v>0</v>
          </cell>
          <cell r="D5030" t="str">
            <v>L</v>
          </cell>
        </row>
        <row r="5031">
          <cell r="A5031" t="str">
            <v>10030052</v>
          </cell>
          <cell r="B5031" t="str">
            <v>BRIQUE REZISTAL B80Z  ALUMINE REP 320</v>
          </cell>
          <cell r="C5031">
            <v>0</v>
          </cell>
          <cell r="D5031" t="str">
            <v>L</v>
          </cell>
        </row>
        <row r="5032">
          <cell r="A5032" t="str">
            <v>42010071</v>
          </cell>
          <cell r="B5032" t="str">
            <v>Tournevis  PH1 AP 1*100 - VE FACOM</v>
          </cell>
          <cell r="C5032">
            <v>0</v>
          </cell>
          <cell r="D5032" t="str">
            <v>L</v>
          </cell>
        </row>
        <row r="5033">
          <cell r="A5033" t="str">
            <v>65050185</v>
          </cell>
          <cell r="B5033" t="str">
            <v>RLT a billes 6310 2Z C3</v>
          </cell>
          <cell r="C5033">
            <v>0</v>
          </cell>
          <cell r="D5033" t="str">
            <v>L</v>
          </cell>
        </row>
        <row r="5034">
          <cell r="A5034" t="str">
            <v>23220007</v>
          </cell>
          <cell r="B5034" t="str">
            <v>"VANNE SPHÈRIQUE 1""1/4"</v>
          </cell>
          <cell r="C5034">
            <v>3</v>
          </cell>
          <cell r="D5034" t="str">
            <v>M</v>
          </cell>
        </row>
        <row r="5035">
          <cell r="A5035" t="str">
            <v>91100452</v>
          </cell>
          <cell r="B5035" t="str">
            <v>Pivot 741602D</v>
          </cell>
          <cell r="C5035">
            <v>2</v>
          </cell>
          <cell r="D5035" t="str">
            <v>L</v>
          </cell>
        </row>
        <row r="5036">
          <cell r="A5036" t="str">
            <v>65210065</v>
          </cell>
          <cell r="B5036" t="str">
            <v>JEUX DE JOINTS POUR  Palier SNI 516-613</v>
          </cell>
          <cell r="C5036">
            <v>2</v>
          </cell>
          <cell r="D5036" t="str">
            <v>L</v>
          </cell>
        </row>
        <row r="5037">
          <cell r="A5037" t="str">
            <v>30070037</v>
          </cell>
          <cell r="B5037" t="str">
            <v>Boulon FHC M20*130*55</v>
          </cell>
          <cell r="C5037">
            <v>0</v>
          </cell>
          <cell r="D5037" t="str">
            <v>L</v>
          </cell>
        </row>
        <row r="5038">
          <cell r="A5038" t="str">
            <v>23320114</v>
          </cell>
          <cell r="B5038" t="str">
            <v>Raccord hydraulique tube Ø 16 mm</v>
          </cell>
          <cell r="C5038">
            <v>1</v>
          </cell>
          <cell r="D5038" t="str">
            <v>L</v>
          </cell>
        </row>
        <row r="5039">
          <cell r="A5039" t="str">
            <v>42010084</v>
          </cell>
          <cell r="B5039" t="str">
            <v>CHASSE-CLOUS DE 4MM  247.G  FACOM</v>
          </cell>
          <cell r="C5039">
            <v>0</v>
          </cell>
          <cell r="D5039" t="str">
            <v>L</v>
          </cell>
        </row>
        <row r="5040">
          <cell r="A5040" t="str">
            <v>42100055</v>
          </cell>
          <cell r="B5040" t="str">
            <v>Douilles 3/4"10</v>
          </cell>
          <cell r="C5040">
            <v>0</v>
          </cell>
          <cell r="D5040" t="str">
            <v>L</v>
          </cell>
        </row>
        <row r="5041">
          <cell r="A5041" t="str">
            <v>10030062</v>
          </cell>
          <cell r="B5041" t="str">
            <v>BRIQUE REFRAMAG CF  B320 REFRATECHNIK</v>
          </cell>
          <cell r="C5041">
            <v>1</v>
          </cell>
          <cell r="D5041" t="str">
            <v>L</v>
          </cell>
        </row>
        <row r="5042">
          <cell r="A5042" t="str">
            <v>53230180</v>
          </cell>
          <cell r="B5042" t="str">
            <v>Disj modu distri JT C60N 2P 4A curba C</v>
          </cell>
          <cell r="C5042">
            <v>0</v>
          </cell>
          <cell r="D5042" t="str">
            <v>L</v>
          </cell>
        </row>
        <row r="5043">
          <cell r="A5043" t="str">
            <v>45310110</v>
          </cell>
          <cell r="B5043" t="str">
            <v>WASHER SILICONE X-TUBE A037323</v>
          </cell>
          <cell r="C5043">
            <v>0</v>
          </cell>
          <cell r="D5043" t="str">
            <v>L</v>
          </cell>
        </row>
        <row r="5044">
          <cell r="A5044" t="str">
            <v>30040063</v>
          </cell>
          <cell r="B5044" t="str">
            <v>Vis FHC ergot M20x70 CL 8.8</v>
          </cell>
          <cell r="C5044">
            <v>0</v>
          </cell>
          <cell r="D5044" t="str">
            <v>L</v>
          </cell>
        </row>
        <row r="5045">
          <cell r="A5045" t="str">
            <v>98010033</v>
          </cell>
          <cell r="B5045" t="str">
            <v>CARTOUCHE HP DESKJET COULEUR D2360</v>
          </cell>
          <cell r="C5045">
            <v>0</v>
          </cell>
          <cell r="D5045" t="str">
            <v>L</v>
          </cell>
        </row>
        <row r="5046">
          <cell r="A5046" t="str">
            <v>45200009</v>
          </cell>
          <cell r="B5046" t="str">
            <v>CUBE DE PRÉCHAUFFAGE INOX LABO</v>
          </cell>
          <cell r="C5046">
            <v>0</v>
          </cell>
          <cell r="D5046" t="str">
            <v>L</v>
          </cell>
        </row>
        <row r="5047">
          <cell r="A5047" t="str">
            <v>10010093</v>
          </cell>
          <cell r="B5047" t="str">
            <v>KRONEX 70 B320</v>
          </cell>
          <cell r="C5047">
            <v>0</v>
          </cell>
          <cell r="D5047" t="str">
            <v>L</v>
          </cell>
        </row>
        <row r="5048">
          <cell r="A5048" t="str">
            <v>10010020</v>
          </cell>
          <cell r="B5048" t="str">
            <v>BRIQUE DE CLE ANKRAL Q2 CB  P204</v>
          </cell>
          <cell r="C5048">
            <v>0</v>
          </cell>
          <cell r="D5048" t="str">
            <v>L</v>
          </cell>
        </row>
        <row r="5049">
          <cell r="A5049" t="str">
            <v>65050183</v>
          </cell>
          <cell r="B5049" t="str">
            <v>RLT a billes 6309-2Z</v>
          </cell>
          <cell r="C5049">
            <v>0</v>
          </cell>
          <cell r="D5049" t="str">
            <v>L</v>
          </cell>
        </row>
        <row r="5050">
          <cell r="A5050" t="str">
            <v>23170016</v>
          </cell>
          <cell r="B5050" t="str">
            <v>tayau flexible PTFE6X8T100</v>
          </cell>
          <cell r="C5050">
            <v>1</v>
          </cell>
          <cell r="D5050" t="str">
            <v>L</v>
          </cell>
        </row>
        <row r="5051">
          <cell r="A5051" t="str">
            <v>66040002</v>
          </cell>
          <cell r="B5051" t="str">
            <v>COURROIE SPB 3150</v>
          </cell>
          <cell r="C5051">
            <v>3</v>
          </cell>
          <cell r="D5051" t="str">
            <v>M</v>
          </cell>
        </row>
        <row r="5052">
          <cell r="A5052" t="str">
            <v>91120002</v>
          </cell>
          <cell r="B5052" t="str">
            <v>ROUE 700074Z</v>
          </cell>
          <cell r="C5052">
            <v>2</v>
          </cell>
          <cell r="D5052" t="str">
            <v>L</v>
          </cell>
        </row>
        <row r="5053">
          <cell r="A5053" t="str">
            <v>90250011</v>
          </cell>
          <cell r="B5053" t="str">
            <v>RESSORT SUP rep1432</v>
          </cell>
          <cell r="C5053">
            <v>0</v>
          </cell>
          <cell r="D5053" t="str">
            <v>L</v>
          </cell>
        </row>
        <row r="5054">
          <cell r="A5054" t="str">
            <v>10010097</v>
          </cell>
          <cell r="B5054" t="str">
            <v>brique KROSAKI MX90  L20</v>
          </cell>
          <cell r="C5054">
            <v>1</v>
          </cell>
          <cell r="D5054" t="str">
            <v>L</v>
          </cell>
        </row>
        <row r="5055">
          <cell r="A5055" t="str">
            <v>74120007</v>
          </cell>
          <cell r="B5055" t="str">
            <v>TOILE AÉRO POLYS.T150° EP4,5mm LA:320mm</v>
          </cell>
          <cell r="C5055">
            <v>0</v>
          </cell>
          <cell r="D5055" t="str">
            <v>L</v>
          </cell>
        </row>
        <row r="5056">
          <cell r="A5056" t="str">
            <v>42010085</v>
          </cell>
          <cell r="B5056" t="str">
            <v>CHASSE-GOUPILLES DE 2 MM  249.G   FACOM</v>
          </cell>
          <cell r="C5056">
            <v>0</v>
          </cell>
          <cell r="D5056" t="str">
            <v>L</v>
          </cell>
        </row>
        <row r="5057">
          <cell r="A5057" t="str">
            <v>74120006</v>
          </cell>
          <cell r="B5057" t="str">
            <v>TOILE AÉRO  FONT SILO CIMENT LAR:270/4MM</v>
          </cell>
          <cell r="C5057">
            <v>3</v>
          </cell>
          <cell r="D5057" t="str">
            <v>M</v>
          </cell>
        </row>
        <row r="5058">
          <cell r="A5058" t="str">
            <v>10010094</v>
          </cell>
          <cell r="B5058" t="str">
            <v>brique KROSAKI MXA P201</v>
          </cell>
          <cell r="C5058">
            <v>1</v>
          </cell>
          <cell r="D5058" t="str">
            <v>L</v>
          </cell>
        </row>
        <row r="5059">
          <cell r="A5059" t="str">
            <v>10010100</v>
          </cell>
          <cell r="B5059" t="str">
            <v>Support réfractaire pour ancrage céramiq</v>
          </cell>
          <cell r="C5059">
            <v>0</v>
          </cell>
          <cell r="D5059" t="str">
            <v>L</v>
          </cell>
        </row>
        <row r="5060">
          <cell r="A5060" t="str">
            <v>42010163</v>
          </cell>
          <cell r="B5060" t="str">
            <v>CLE A FOURCHE  44 .22*24   FACOM</v>
          </cell>
          <cell r="C5060">
            <v>0</v>
          </cell>
          <cell r="D5060" t="str">
            <v>L</v>
          </cell>
        </row>
        <row r="5061">
          <cell r="A5061" t="str">
            <v>10010069</v>
          </cell>
          <cell r="B5061" t="str">
            <v>brique KROSAKI MXA B 320</v>
          </cell>
          <cell r="C5061">
            <v>1</v>
          </cell>
          <cell r="D5061" t="str">
            <v>L</v>
          </cell>
        </row>
        <row r="5062">
          <cell r="A5062" t="str">
            <v>65200184</v>
          </cell>
          <cell r="B5062" t="str">
            <v>Palier skf FYTF 505</v>
          </cell>
          <cell r="C5062">
            <v>0</v>
          </cell>
          <cell r="D5062" t="str">
            <v>L</v>
          </cell>
        </row>
        <row r="5063">
          <cell r="A5063" t="str">
            <v>71240019</v>
          </cell>
          <cell r="B5063" t="str">
            <v>Rouleau lisse L380,dia89, axe20,mepl14</v>
          </cell>
          <cell r="C5063">
            <v>0</v>
          </cell>
          <cell r="D5063" t="str">
            <v>L</v>
          </cell>
        </row>
        <row r="5064">
          <cell r="A5064" t="str">
            <v>70010003</v>
          </cell>
          <cell r="B5064" t="str">
            <v>Jeux fixation Godet R21.01 M16x40+R+Ecro</v>
          </cell>
          <cell r="C5064">
            <v>0</v>
          </cell>
          <cell r="D5064" t="str">
            <v>L</v>
          </cell>
        </row>
        <row r="5065">
          <cell r="A5065" t="str">
            <v>45800070</v>
          </cell>
          <cell r="B5065" t="str">
            <v>DISQUE1,</v>
          </cell>
          <cell r="C5065">
            <v>0</v>
          </cell>
          <cell r="D5065" t="str">
            <v>L</v>
          </cell>
        </row>
        <row r="5066">
          <cell r="A5066" t="str">
            <v>66250038</v>
          </cell>
          <cell r="B5066" t="str">
            <v>Moyeu 3020-48mm</v>
          </cell>
          <cell r="C5066">
            <v>0</v>
          </cell>
          <cell r="D5066" t="str">
            <v>L</v>
          </cell>
        </row>
        <row r="5067">
          <cell r="A5067" t="str">
            <v>42010016</v>
          </cell>
          <cell r="B5067" t="str">
            <v>CLE A PIPE 22mm debouchee 6 pans - facom</v>
          </cell>
          <cell r="C5067">
            <v>0</v>
          </cell>
          <cell r="D5067" t="str">
            <v>L</v>
          </cell>
        </row>
        <row r="5068">
          <cell r="A5068" t="str">
            <v>42010263</v>
          </cell>
          <cell r="B5068" t="str">
            <v>Jeu de 3 tarauds  G1/8" pas 28</v>
          </cell>
          <cell r="C5068">
            <v>0</v>
          </cell>
          <cell r="D5068" t="str">
            <v>L</v>
          </cell>
        </row>
        <row r="5069">
          <cell r="A5069" t="str">
            <v>10010047</v>
          </cell>
          <cell r="B5069" t="str">
            <v>BRIQUE PERILEX BP20 REFRATECHNIK</v>
          </cell>
          <cell r="C5069">
            <v>0</v>
          </cell>
          <cell r="D5069" t="str">
            <v>L</v>
          </cell>
        </row>
        <row r="5070">
          <cell r="A5070" t="str">
            <v>91170022</v>
          </cell>
          <cell r="B5070" t="str">
            <v>Etretoise-731417D</v>
          </cell>
          <cell r="C5070">
            <v>0</v>
          </cell>
          <cell r="D5070" t="str">
            <v>L</v>
          </cell>
        </row>
        <row r="5071">
          <cell r="A5071" t="str">
            <v>10010024</v>
          </cell>
          <cell r="B5071" t="str">
            <v>BRIQUE DE CLE TOPMAG A1 BP+20</v>
          </cell>
          <cell r="C5071">
            <v>1</v>
          </cell>
          <cell r="D5071" t="str">
            <v>L</v>
          </cell>
        </row>
        <row r="5072">
          <cell r="A5072" t="str">
            <v>10010052</v>
          </cell>
          <cell r="B5072" t="str">
            <v>ANKRAL Q2  P205  L300</v>
          </cell>
          <cell r="C5072">
            <v>0</v>
          </cell>
          <cell r="D5072" t="str">
            <v>L</v>
          </cell>
        </row>
        <row r="5073">
          <cell r="A5073" t="str">
            <v>45400017</v>
          </cell>
          <cell r="B5073" t="str">
            <v>ACIDE SULFURIQUE 99% NOUMAPUR</v>
          </cell>
          <cell r="C5073">
            <v>0</v>
          </cell>
          <cell r="D5073" t="str">
            <v>L</v>
          </cell>
        </row>
        <row r="5074">
          <cell r="A5074" t="str">
            <v>51020009</v>
          </cell>
          <cell r="B5074" t="str">
            <v>LUMINAIRE ETANCHE  1x36 wip66</v>
          </cell>
          <cell r="C5074">
            <v>2</v>
          </cell>
          <cell r="D5074" t="str">
            <v>L</v>
          </cell>
        </row>
        <row r="5075">
          <cell r="A5075" t="str">
            <v>89010110</v>
          </cell>
          <cell r="B5075" t="str">
            <v>ROTULE ARTICUL VERIN  GE 40 DO</v>
          </cell>
          <cell r="C5075">
            <v>0</v>
          </cell>
          <cell r="D5075" t="str">
            <v>L</v>
          </cell>
        </row>
        <row r="5076">
          <cell r="A5076" t="str">
            <v>10020024</v>
          </cell>
          <cell r="B5076" t="str">
            <v>ANKRAL  ZE AF CB PB 200</v>
          </cell>
          <cell r="C5076">
            <v>0</v>
          </cell>
          <cell r="D5076" t="str">
            <v>L</v>
          </cell>
        </row>
        <row r="5077">
          <cell r="A5077" t="str">
            <v>53230197</v>
          </cell>
          <cell r="B5077" t="str">
            <v>DISJONCTEUR TRIPHASE  3P X 16A</v>
          </cell>
          <cell r="C5077">
            <v>0</v>
          </cell>
          <cell r="D5077" t="str">
            <v>L</v>
          </cell>
        </row>
        <row r="5078">
          <cell r="A5078" t="str">
            <v>65200130</v>
          </cell>
          <cell r="B5078" t="str">
            <v>Palier applique carré FY 508M</v>
          </cell>
          <cell r="C5078">
            <v>0</v>
          </cell>
          <cell r="D5078" t="str">
            <v>L</v>
          </cell>
        </row>
        <row r="5079">
          <cell r="A5079" t="str">
            <v>42010116</v>
          </cell>
          <cell r="B5079" t="str">
            <v>CLE A FOURCHE  44. 21*23  FACOM</v>
          </cell>
          <cell r="C5079">
            <v>0</v>
          </cell>
          <cell r="D5079" t="str">
            <v>L</v>
          </cell>
        </row>
        <row r="5080">
          <cell r="A5080" t="str">
            <v>39200185</v>
          </cell>
          <cell r="B5080" t="str">
            <v>Pare-huile Viton 120x150x12</v>
          </cell>
          <cell r="C5080">
            <v>0</v>
          </cell>
          <cell r="D5080" t="str">
            <v>L</v>
          </cell>
        </row>
        <row r="5081">
          <cell r="A5081" t="str">
            <v>87310040</v>
          </cell>
          <cell r="B5081" t="str">
            <v>Tamis Fig. 12/4/6-33/4/36-3716</v>
          </cell>
          <cell r="C5081">
            <v>0</v>
          </cell>
          <cell r="D5081" t="str">
            <v>L</v>
          </cell>
        </row>
        <row r="5082">
          <cell r="A5082" t="str">
            <v>50300009</v>
          </cell>
          <cell r="B5082" t="str">
            <v>Boite dérivation Acier Galvanisé100x100</v>
          </cell>
          <cell r="C5082">
            <v>3</v>
          </cell>
          <cell r="D5082" t="str">
            <v>M</v>
          </cell>
        </row>
        <row r="5083">
          <cell r="A5083" t="str">
            <v>53130138</v>
          </cell>
          <cell r="B5083" t="str">
            <v>Contacteur CT 4NO 25A-ref-15384</v>
          </cell>
          <cell r="C5083">
            <v>0</v>
          </cell>
          <cell r="D5083" t="str">
            <v>L</v>
          </cell>
        </row>
        <row r="5084">
          <cell r="A5084" t="str">
            <v>10030098</v>
          </cell>
          <cell r="B5084" t="str">
            <v>BRIQUE MLA B320 KROSAKI</v>
          </cell>
          <cell r="C5084">
            <v>0</v>
          </cell>
          <cell r="D5084" t="str">
            <v>L</v>
          </cell>
        </row>
        <row r="5085">
          <cell r="A5085" t="str">
            <v>23310042</v>
          </cell>
          <cell r="B5085" t="str">
            <v>COUDE M/F 1"1/2</v>
          </cell>
          <cell r="C5085">
            <v>1</v>
          </cell>
          <cell r="D5085" t="str">
            <v>L</v>
          </cell>
        </row>
        <row r="5086">
          <cell r="A5086" t="str">
            <v>65200129</v>
          </cell>
          <cell r="B5086" t="str">
            <v>Palier SY 207 KD2</v>
          </cell>
          <cell r="C5086">
            <v>0</v>
          </cell>
          <cell r="D5086" t="str">
            <v>L</v>
          </cell>
        </row>
        <row r="5087">
          <cell r="A5087" t="str">
            <v>66400039</v>
          </cell>
          <cell r="B5087" t="str">
            <v>PIGNON 700139D</v>
          </cell>
          <cell r="C5087">
            <v>0</v>
          </cell>
          <cell r="D5087" t="str">
            <v>L</v>
          </cell>
        </row>
        <row r="5088">
          <cell r="A5088" t="str">
            <v>10010068</v>
          </cell>
          <cell r="B5088" t="str">
            <v>brique KROSAKI MXA B 620</v>
          </cell>
          <cell r="C5088">
            <v>1</v>
          </cell>
          <cell r="D5088" t="str">
            <v>L</v>
          </cell>
        </row>
        <row r="5089">
          <cell r="A5089" t="str">
            <v>53250161</v>
          </cell>
          <cell r="B5089" t="str">
            <v>Relais thermique 0,63 à 1A-ref-LRD05</v>
          </cell>
          <cell r="C5089">
            <v>0</v>
          </cell>
          <cell r="D5089" t="str">
            <v>L</v>
          </cell>
        </row>
        <row r="5090">
          <cell r="A5090" t="str">
            <v>20910009</v>
          </cell>
          <cell r="B5090" t="str">
            <v>BARREAU CLAVETTE 12X10</v>
          </cell>
          <cell r="C5090">
            <v>1</v>
          </cell>
          <cell r="D5090" t="str">
            <v>L</v>
          </cell>
        </row>
        <row r="5091">
          <cell r="A5091" t="str">
            <v>87010009</v>
          </cell>
          <cell r="B5091" t="str">
            <v>COLLIERS DE SERRAGE CORDE 34X34 -N11.21</v>
          </cell>
          <cell r="C5091">
            <v>1</v>
          </cell>
          <cell r="D5091" t="str">
            <v>L</v>
          </cell>
        </row>
        <row r="5092">
          <cell r="A5092" t="str">
            <v>42010083</v>
          </cell>
          <cell r="B5092" t="str">
            <v>CHASSE-CLOUS DE 2MM  247.G  FACOM</v>
          </cell>
          <cell r="C5092">
            <v>0</v>
          </cell>
          <cell r="D5092" t="str">
            <v>L</v>
          </cell>
        </row>
        <row r="5093">
          <cell r="A5093" t="str">
            <v>37150001</v>
          </cell>
          <cell r="B5093" t="str">
            <v>HUILE_ind 97 CEPLATTYN 100 HV</v>
          </cell>
          <cell r="C5093">
            <v>1</v>
          </cell>
          <cell r="D5093" t="str">
            <v>L</v>
          </cell>
        </row>
        <row r="5094">
          <cell r="A5094" t="str">
            <v>90250007</v>
          </cell>
          <cell r="B5094" t="str">
            <v>SIEGE INTER PRESSION rep01613</v>
          </cell>
          <cell r="C5094">
            <v>0</v>
          </cell>
          <cell r="D5094" t="str">
            <v>L</v>
          </cell>
        </row>
        <row r="5095">
          <cell r="A5095" t="str">
            <v>10030099</v>
          </cell>
          <cell r="B5095" t="str">
            <v>BRIQUE MLA P201 KROSAKI</v>
          </cell>
          <cell r="C5095">
            <v>1</v>
          </cell>
          <cell r="D5095" t="str">
            <v>L</v>
          </cell>
        </row>
        <row r="5096">
          <cell r="A5096" t="str">
            <v>10030100</v>
          </cell>
          <cell r="B5096" t="str">
            <v>BRIQUE MLA L20 KROSAKI</v>
          </cell>
          <cell r="C5096">
            <v>1</v>
          </cell>
          <cell r="D5096" t="str">
            <v>L</v>
          </cell>
        </row>
        <row r="5097">
          <cell r="A5097" t="str">
            <v>23400014</v>
          </cell>
          <cell r="B5097" t="str">
            <v>Clapet anti-retour acétylène</v>
          </cell>
          <cell r="C5097">
            <v>1</v>
          </cell>
          <cell r="D5097" t="str">
            <v>L</v>
          </cell>
        </row>
        <row r="5098">
          <cell r="A5098" t="str">
            <v>43200045</v>
          </cell>
          <cell r="B5098" t="str">
            <v>DECAPANT DE SOUDURE(poudre)</v>
          </cell>
          <cell r="C5098">
            <v>0</v>
          </cell>
          <cell r="D5098" t="str">
            <v>L</v>
          </cell>
        </row>
        <row r="5099">
          <cell r="A5099" t="str">
            <v>10010091</v>
          </cell>
          <cell r="B5099" t="str">
            <v>ANKRAL   R8 CB PB 201</v>
          </cell>
          <cell r="C5099">
            <v>1</v>
          </cell>
          <cell r="D5099" t="str">
            <v>L</v>
          </cell>
        </row>
        <row r="5100">
          <cell r="A5100" t="str">
            <v>42200009</v>
          </cell>
          <cell r="B5100" t="str">
            <v>MANILLE LYRE 1 TONNE</v>
          </cell>
          <cell r="C5100">
            <v>0</v>
          </cell>
          <cell r="D5100" t="str">
            <v>L</v>
          </cell>
        </row>
        <row r="5101">
          <cell r="A5101" t="str">
            <v>10010015</v>
          </cell>
          <cell r="B5101" t="str">
            <v>KRONEX 70 P+20</v>
          </cell>
          <cell r="C5101">
            <v>0</v>
          </cell>
          <cell r="D5101" t="str">
            <v>L</v>
          </cell>
        </row>
        <row r="5102">
          <cell r="A5102" t="str">
            <v>45400086</v>
          </cell>
          <cell r="B5102" t="str">
            <v>SODIUM HYDROXYDE 1N NORMADOSE NAOH</v>
          </cell>
          <cell r="C5102">
            <v>0</v>
          </cell>
          <cell r="D5102" t="str">
            <v>L</v>
          </cell>
        </row>
        <row r="5103">
          <cell r="A5103" t="str">
            <v>91300020</v>
          </cell>
          <cell r="B5103" t="str">
            <v>AXE POULIE AIGUILLEUR SAC L80MM</v>
          </cell>
          <cell r="C5103">
            <v>1</v>
          </cell>
          <cell r="D5103" t="str">
            <v>L</v>
          </cell>
        </row>
        <row r="5104">
          <cell r="A5104" t="str">
            <v>39300003</v>
          </cell>
          <cell r="B5104" t="str">
            <v>LOCTITE 406</v>
          </cell>
          <cell r="C5104">
            <v>5</v>
          </cell>
          <cell r="D5104" t="str">
            <v>M</v>
          </cell>
        </row>
        <row r="5105">
          <cell r="A5105" t="str">
            <v>50350107</v>
          </cell>
          <cell r="B5105" t="str">
            <v>CONNECTEUR  EVC152 IFM 4X0,25mm² (ifm )</v>
          </cell>
          <cell r="C5105">
            <v>1</v>
          </cell>
          <cell r="D5105" t="str">
            <v>L</v>
          </cell>
        </row>
        <row r="5106">
          <cell r="A5106" t="str">
            <v>42010020</v>
          </cell>
          <cell r="B5106" t="str">
            <v>Pince bec courbé pour circlips ext.180mm</v>
          </cell>
          <cell r="C5106">
            <v>0</v>
          </cell>
          <cell r="D5106" t="str">
            <v>L</v>
          </cell>
        </row>
        <row r="5107">
          <cell r="A5107" t="str">
            <v>45300009</v>
          </cell>
          <cell r="B5107" t="str">
            <v>BURETTE GRADUÉE 0-50 ML CLASSE A</v>
          </cell>
          <cell r="C5107">
            <v>0</v>
          </cell>
          <cell r="D5107" t="str">
            <v>L</v>
          </cell>
        </row>
        <row r="5108">
          <cell r="A5108" t="str">
            <v>53300012</v>
          </cell>
          <cell r="B5108" t="str">
            <v>BOUTON ARRET D'URGENCE XB4BS8442</v>
          </cell>
          <cell r="C5108">
            <v>1</v>
          </cell>
          <cell r="D5108" t="str">
            <v>L</v>
          </cell>
        </row>
        <row r="5109">
          <cell r="A5109" t="str">
            <v>65200198</v>
          </cell>
          <cell r="B5109" t="str">
            <v>PALIER CGT06</v>
          </cell>
          <cell r="C5109">
            <v>0</v>
          </cell>
          <cell r="D5109" t="str">
            <v>L</v>
          </cell>
        </row>
        <row r="5110">
          <cell r="A5110" t="str">
            <v>23410051</v>
          </cell>
          <cell r="B5110" t="str">
            <v>Collier stopflex diam 32/33</v>
          </cell>
          <cell r="C5110">
            <v>0</v>
          </cell>
          <cell r="D5110" t="str">
            <v>L</v>
          </cell>
        </row>
        <row r="5111">
          <cell r="A5111" t="str">
            <v>59120010</v>
          </cell>
          <cell r="B5111" t="str">
            <v>BOUTON TOURNANT XB4BD33 3 positions</v>
          </cell>
          <cell r="C5111">
            <v>0</v>
          </cell>
          <cell r="D5111" t="str">
            <v>L</v>
          </cell>
        </row>
        <row r="5112">
          <cell r="A5112" t="str">
            <v>91100476</v>
          </cell>
          <cell r="B5112" t="str">
            <v>TIRANT CHARIOT POUSSE 570529D</v>
          </cell>
          <cell r="C5112">
            <v>0</v>
          </cell>
          <cell r="D5112" t="str">
            <v>L</v>
          </cell>
        </row>
        <row r="5113">
          <cell r="A5113" t="str">
            <v>42010155</v>
          </cell>
          <cell r="B5113" t="str">
            <v>Tournevis français 8x175 FAAB0818</v>
          </cell>
          <cell r="C5113">
            <v>0</v>
          </cell>
          <cell r="D5113" t="str">
            <v>L</v>
          </cell>
        </row>
        <row r="5114">
          <cell r="A5114" t="str">
            <v>23310041</v>
          </cell>
          <cell r="B5114" t="str">
            <v>COUDE HYDRAULIQUE 3/4"</v>
          </cell>
          <cell r="C5114">
            <v>0</v>
          </cell>
          <cell r="D5114" t="str">
            <v>L</v>
          </cell>
        </row>
        <row r="5115">
          <cell r="A5115" t="str">
            <v>38200015</v>
          </cell>
          <cell r="B5115" t="str">
            <v>VESTE</v>
          </cell>
          <cell r="C5115">
            <v>0</v>
          </cell>
          <cell r="D5115" t="str">
            <v>L</v>
          </cell>
        </row>
        <row r="5116">
          <cell r="A5116" t="str">
            <v>10030063</v>
          </cell>
          <cell r="B5116" t="str">
            <v>BRIQUE REFRAMAG CF  B620  REFRATECHNIK</v>
          </cell>
          <cell r="C5116">
            <v>1</v>
          </cell>
          <cell r="D5116" t="str">
            <v>L</v>
          </cell>
        </row>
        <row r="5117">
          <cell r="A5117" t="str">
            <v>10030091</v>
          </cell>
          <cell r="B5117" t="str">
            <v>BRIQUE BERAL 85 SP ISO 320</v>
          </cell>
          <cell r="C5117">
            <v>0</v>
          </cell>
          <cell r="D5117" t="str">
            <v>L</v>
          </cell>
        </row>
        <row r="5118">
          <cell r="A5118" t="str">
            <v>50350104</v>
          </cell>
          <cell r="B5118" t="str">
            <v>CONECTEUR MALE *RSMCK-4</v>
          </cell>
          <cell r="C5118">
            <v>0</v>
          </cell>
          <cell r="D5118" t="str">
            <v>L</v>
          </cell>
        </row>
        <row r="5119">
          <cell r="A5119" t="str">
            <v>10030070</v>
          </cell>
          <cell r="B5119" t="str">
            <v>BRIQUE PERILEX B320L  REFRATECHNIK</v>
          </cell>
          <cell r="C5119">
            <v>0</v>
          </cell>
          <cell r="D5119" t="str">
            <v>L</v>
          </cell>
        </row>
        <row r="5120">
          <cell r="A5120" t="str">
            <v>10030071</v>
          </cell>
          <cell r="B5120" t="str">
            <v>BRIQUE PERILEX B620L  REFRATECHNIK</v>
          </cell>
          <cell r="C5120">
            <v>0</v>
          </cell>
          <cell r="D5120" t="str">
            <v>L</v>
          </cell>
        </row>
        <row r="5121">
          <cell r="A5121" t="str">
            <v>45400054</v>
          </cell>
          <cell r="B5121" t="str">
            <v>ETHYLÈNEGLYCOL NORMAPUR POUR ANALYSE</v>
          </cell>
          <cell r="C5121">
            <v>0</v>
          </cell>
          <cell r="D5121" t="str">
            <v>L</v>
          </cell>
        </row>
        <row r="5122">
          <cell r="A5122" t="str">
            <v>65030006</v>
          </cell>
          <cell r="B5122" t="str">
            <v>RLT autoaligneur YAR 205 2F</v>
          </cell>
          <cell r="C5122">
            <v>3</v>
          </cell>
          <cell r="D5122" t="str">
            <v>M</v>
          </cell>
        </row>
        <row r="5123">
          <cell r="A5123" t="str">
            <v>53250229</v>
          </cell>
          <cell r="B5123" t="str">
            <v>Embase P2RF-08-S</v>
          </cell>
          <cell r="C5123">
            <v>0</v>
          </cell>
          <cell r="D5123" t="str">
            <v>L</v>
          </cell>
        </row>
        <row r="5124">
          <cell r="A5124" t="str">
            <v>23010025</v>
          </cell>
          <cell r="B5124" t="str">
            <v>Tube hydraulique 16 mm</v>
          </cell>
          <cell r="C5124">
            <v>0</v>
          </cell>
          <cell r="D5124" t="str">
            <v>L</v>
          </cell>
        </row>
        <row r="5125">
          <cell r="A5125" t="str">
            <v>53250183</v>
          </cell>
          <cell r="B5125" t="str">
            <v>INTERREPTEUR POSITION ZCK D21</v>
          </cell>
          <cell r="C5125">
            <v>1</v>
          </cell>
          <cell r="D5125" t="str">
            <v>L</v>
          </cell>
        </row>
        <row r="5126">
          <cell r="A5126" t="str">
            <v>53080001</v>
          </cell>
          <cell r="B5126" t="str">
            <v>CONTACT AUXILIAIRE RÉF 5ST3010</v>
          </cell>
          <cell r="C5126">
            <v>0</v>
          </cell>
          <cell r="D5126" t="str">
            <v>L</v>
          </cell>
        </row>
        <row r="5127">
          <cell r="A5127" t="str">
            <v>91100026</v>
          </cell>
          <cell r="B5127" t="str">
            <v>FUSAIN 941397Z</v>
          </cell>
          <cell r="C5127">
            <v>0</v>
          </cell>
          <cell r="D5127" t="str">
            <v>L</v>
          </cell>
        </row>
        <row r="5128">
          <cell r="A5128" t="str">
            <v>42010021</v>
          </cell>
          <cell r="B5128" t="str">
            <v>Pince circlips ouvrante becs coudés 90?</v>
          </cell>
          <cell r="C5128">
            <v>0</v>
          </cell>
          <cell r="D5128" t="str">
            <v>L</v>
          </cell>
        </row>
        <row r="5129">
          <cell r="A5129" t="str">
            <v>65200217</v>
          </cell>
          <cell r="B5129" t="str">
            <v>PALIER COMPLET CARRE  FY 204</v>
          </cell>
          <cell r="C5129">
            <v>1</v>
          </cell>
          <cell r="D5129" t="str">
            <v>L</v>
          </cell>
        </row>
        <row r="5130">
          <cell r="A5130" t="str">
            <v>78610110</v>
          </cell>
          <cell r="B5130" t="str">
            <v>Garniture/ KIT PERKER PPR -V20  652097Z</v>
          </cell>
          <cell r="C5130">
            <v>0</v>
          </cell>
          <cell r="D5130" t="str">
            <v>L</v>
          </cell>
        </row>
        <row r="5131">
          <cell r="A5131" t="str">
            <v>91500076</v>
          </cell>
          <cell r="B5131" t="str">
            <v>Maille jonction code metral: 02080706-02</v>
          </cell>
          <cell r="C5131">
            <v>0</v>
          </cell>
          <cell r="D5131" t="str">
            <v>L</v>
          </cell>
        </row>
        <row r="5132">
          <cell r="A5132" t="str">
            <v>65200131</v>
          </cell>
          <cell r="B5132" t="str">
            <v>Palier SY 506M</v>
          </cell>
          <cell r="C5132">
            <v>0</v>
          </cell>
          <cell r="D5132" t="str">
            <v>L</v>
          </cell>
        </row>
        <row r="5133">
          <cell r="A5133" t="str">
            <v>54220007</v>
          </cell>
          <cell r="B5133" t="str">
            <v>FUSIBLE 50A 22FI</v>
          </cell>
          <cell r="C5133">
            <v>0</v>
          </cell>
          <cell r="D5133" t="str">
            <v>L</v>
          </cell>
        </row>
        <row r="5134">
          <cell r="A5134" t="str">
            <v>23320049</v>
          </cell>
          <cell r="B5134" t="str">
            <v>"RACCORD A QUEUE CANELEE DIAM 1"""</v>
          </cell>
          <cell r="C5134">
            <v>3</v>
          </cell>
          <cell r="D5134" t="str">
            <v>M</v>
          </cell>
        </row>
        <row r="5135">
          <cell r="A5135" t="str">
            <v>53210001</v>
          </cell>
          <cell r="B5135" t="str">
            <v>COMMANDE EXT.GV2P ET L réf:GV2-AP01</v>
          </cell>
          <cell r="C5135">
            <v>0</v>
          </cell>
          <cell r="D5135" t="str">
            <v>L</v>
          </cell>
        </row>
        <row r="5136">
          <cell r="A5136" t="str">
            <v>78610099</v>
          </cell>
          <cell r="B5136" t="str">
            <v>ROTULE  POUR VERIN DIAM40 M12x1,25</v>
          </cell>
          <cell r="C5136">
            <v>6</v>
          </cell>
          <cell r="D5136" t="str">
            <v>H</v>
          </cell>
        </row>
        <row r="5137">
          <cell r="A5137" t="str">
            <v>89010026</v>
          </cell>
          <cell r="B5137" t="str">
            <v>BOULONS M20X90 ISO 4017 REFRACTAIRE</v>
          </cell>
          <cell r="C5137">
            <v>1</v>
          </cell>
          <cell r="D5137" t="str">
            <v>L</v>
          </cell>
        </row>
        <row r="5138">
          <cell r="A5138" t="str">
            <v>42010091</v>
          </cell>
          <cell r="B5138" t="str">
            <v>CLE MIXTE DE 19 MM  OGV 440.19  FACOM</v>
          </cell>
          <cell r="C5138">
            <v>0</v>
          </cell>
          <cell r="D5138" t="str">
            <v>L</v>
          </cell>
        </row>
        <row r="5139">
          <cell r="A5139" t="str">
            <v>53540002</v>
          </cell>
          <cell r="B5139" t="str">
            <v>PLATINE PERFORE POUR COFFRET 600/400/220</v>
          </cell>
          <cell r="C5139">
            <v>0</v>
          </cell>
          <cell r="D5139" t="str">
            <v>L</v>
          </cell>
        </row>
        <row r="5140">
          <cell r="A5140" t="str">
            <v>53080006</v>
          </cell>
          <cell r="B5140" t="str">
            <v>BLOC DE CONTACT XEN-G1191 2NO/1NC VIS</v>
          </cell>
          <cell r="C5140">
            <v>0</v>
          </cell>
          <cell r="D5140" t="str">
            <v>L</v>
          </cell>
        </row>
        <row r="5141">
          <cell r="A5141" t="str">
            <v>78610136</v>
          </cell>
          <cell r="B5141" t="str">
            <v>ROTULE M12 F/VZ019</v>
          </cell>
          <cell r="C5141">
            <v>0</v>
          </cell>
          <cell r="D5141" t="str">
            <v>L</v>
          </cell>
        </row>
        <row r="5142">
          <cell r="A5142" t="str">
            <v>65200212</v>
          </cell>
          <cell r="B5142" t="str">
            <v>PALIER FY-45 (509 M)</v>
          </cell>
          <cell r="C5142">
            <v>1</v>
          </cell>
          <cell r="D5142" t="str">
            <v>L</v>
          </cell>
        </row>
        <row r="5143">
          <cell r="A5143" t="str">
            <v>53250182</v>
          </cell>
          <cell r="B5143" t="str">
            <v>Relais OMRON G2RL 2poles 24VDC 8A/250VAC</v>
          </cell>
          <cell r="C5143">
            <v>0</v>
          </cell>
          <cell r="D5143" t="str">
            <v>L</v>
          </cell>
        </row>
        <row r="5144">
          <cell r="A5144" t="str">
            <v>65660018</v>
          </cell>
          <cell r="B5144" t="str">
            <v>bague galet chaine gratteur C1104</v>
          </cell>
          <cell r="C5144">
            <v>0</v>
          </cell>
          <cell r="D5144" t="str">
            <v>L</v>
          </cell>
        </row>
        <row r="5145">
          <cell r="A5145" t="str">
            <v>77020015</v>
          </cell>
          <cell r="B5145" t="str">
            <v>MANCHE FILTRE 165x2250 PEV560 Mfa560G/m²</v>
          </cell>
          <cell r="C5145">
            <v>5</v>
          </cell>
          <cell r="D5145" t="str">
            <v>M</v>
          </cell>
        </row>
        <row r="5146">
          <cell r="A5146" t="str">
            <v>91170029</v>
          </cell>
          <cell r="B5146" t="str">
            <v>Flasque pour palier tambour de renvoie</v>
          </cell>
          <cell r="C5146">
            <v>1</v>
          </cell>
          <cell r="D5146" t="str">
            <v>L</v>
          </cell>
        </row>
        <row r="5147">
          <cell r="A5147" t="str">
            <v>91170030</v>
          </cell>
          <cell r="B5147" t="str">
            <v>Flasque 1 pour palier tambour commande</v>
          </cell>
          <cell r="C5147">
            <v>1</v>
          </cell>
          <cell r="D5147" t="str">
            <v>L</v>
          </cell>
        </row>
        <row r="5148">
          <cell r="A5148" t="str">
            <v>65200206</v>
          </cell>
          <cell r="B5148" t="str">
            <v>PALIER  FLCTE-25</v>
          </cell>
          <cell r="C5148">
            <v>0</v>
          </cell>
          <cell r="D5148" t="str">
            <v>L</v>
          </cell>
        </row>
        <row r="5149">
          <cell r="A5149" t="str">
            <v>30100017</v>
          </cell>
          <cell r="B5149" t="str">
            <v>TIGE FILETEE ACIER NOIR ø24 DIN975 CL8.8</v>
          </cell>
          <cell r="C5149">
            <v>2</v>
          </cell>
          <cell r="D5149" t="str">
            <v>L</v>
          </cell>
        </row>
        <row r="5150">
          <cell r="A5150" t="str">
            <v>65050150</v>
          </cell>
          <cell r="B5150" t="str">
            <v>RLT a billes 63003-2RS1</v>
          </cell>
          <cell r="C5150">
            <v>2</v>
          </cell>
          <cell r="D5150" t="str">
            <v>L</v>
          </cell>
        </row>
        <row r="5151">
          <cell r="A5151" t="str">
            <v>10020023</v>
          </cell>
          <cell r="B5151" t="str">
            <v>ANKRAL  ZE CB PB 200</v>
          </cell>
          <cell r="C5151">
            <v>1</v>
          </cell>
          <cell r="D5151" t="str">
            <v>L</v>
          </cell>
        </row>
        <row r="5152">
          <cell r="A5152" t="str">
            <v>39210016</v>
          </cell>
          <cell r="B5152" t="str">
            <v>JOINT TORIQUE 290-5  72NBR872</v>
          </cell>
          <cell r="C5152">
            <v>0</v>
          </cell>
          <cell r="D5152" t="str">
            <v>L</v>
          </cell>
        </row>
        <row r="5153">
          <cell r="A5153" t="str">
            <v>45400015</v>
          </cell>
          <cell r="B5153" t="str">
            <v>ACIDE SULFURIQUE 0,1N SOLUTIO AQ NORMAD</v>
          </cell>
          <cell r="C5153">
            <v>0</v>
          </cell>
          <cell r="D5153" t="str">
            <v>L</v>
          </cell>
        </row>
        <row r="5154">
          <cell r="A5154" t="str">
            <v>45400016</v>
          </cell>
          <cell r="B5154" t="str">
            <v>ACIDE SULFURIQUE 1N SOLUTION AQ NORMAD</v>
          </cell>
          <cell r="C5154">
            <v>0</v>
          </cell>
          <cell r="D5154" t="str">
            <v>L</v>
          </cell>
        </row>
        <row r="5155">
          <cell r="A5155" t="str">
            <v>45800295</v>
          </cell>
          <cell r="B5155" t="str">
            <v>O-RING 006 .125X .250X .063V 625-602-297</v>
          </cell>
          <cell r="C5155">
            <v>0</v>
          </cell>
          <cell r="D5155" t="str">
            <v>L</v>
          </cell>
        </row>
        <row r="5156">
          <cell r="A5156" t="str">
            <v>72250447</v>
          </cell>
          <cell r="B5156" t="str">
            <v>Batterie 18650 5000mah</v>
          </cell>
          <cell r="C5156">
            <v>2</v>
          </cell>
          <cell r="D5156" t="str">
            <v>L</v>
          </cell>
        </row>
        <row r="5157">
          <cell r="A5157" t="str">
            <v>88050006</v>
          </cell>
          <cell r="B5157" t="str">
            <v>BAGUE ETANCHEITE PALIER SUP S12.04</v>
          </cell>
          <cell r="C5157">
            <v>0</v>
          </cell>
          <cell r="D5157" t="str">
            <v>L</v>
          </cell>
        </row>
        <row r="5158">
          <cell r="A5158" t="str">
            <v>45800270</v>
          </cell>
          <cell r="B5158" t="str">
            <v>Filtre New ident : 2080182796</v>
          </cell>
          <cell r="C5158">
            <v>1</v>
          </cell>
          <cell r="D5158" t="str">
            <v>L</v>
          </cell>
        </row>
        <row r="5159">
          <cell r="A5159" t="str">
            <v>65200181</v>
          </cell>
          <cell r="B5159" t="str">
            <v>Palier sy 508M-skf</v>
          </cell>
          <cell r="C5159">
            <v>3</v>
          </cell>
          <cell r="D5159" t="str">
            <v>M</v>
          </cell>
        </row>
        <row r="5160">
          <cell r="A5160" t="str">
            <v>10020002</v>
          </cell>
          <cell r="B5160" t="str">
            <v>ANKRAL ZE CB-B620</v>
          </cell>
          <cell r="C5160">
            <v>0</v>
          </cell>
          <cell r="D5160" t="str">
            <v>L</v>
          </cell>
        </row>
        <row r="5161">
          <cell r="A5161" t="str">
            <v>42010143</v>
          </cell>
          <cell r="B5161" t="str">
            <v>"Pince à bec long 6"" DFAB2206B"</v>
          </cell>
          <cell r="C5161">
            <v>0</v>
          </cell>
          <cell r="D5161" t="str">
            <v>L</v>
          </cell>
        </row>
        <row r="5162">
          <cell r="A5162" t="str">
            <v>53250022</v>
          </cell>
          <cell r="B5162" t="str">
            <v>RELAIS THERMIQUE LRD14 DE 7-10A</v>
          </cell>
          <cell r="C5162">
            <v>0</v>
          </cell>
          <cell r="D5162" t="str">
            <v>L</v>
          </cell>
        </row>
        <row r="5163">
          <cell r="A5163" t="str">
            <v>71240144</v>
          </cell>
          <cell r="B5163" t="str">
            <v>Rouleau Lisse bande 2 GO</v>
          </cell>
          <cell r="C5163">
            <v>0</v>
          </cell>
          <cell r="D5163" t="str">
            <v>L</v>
          </cell>
        </row>
        <row r="5164">
          <cell r="A5164" t="str">
            <v>65050121</v>
          </cell>
          <cell r="B5164" t="str">
            <v>RLT a billes 6212 C3</v>
          </cell>
          <cell r="C5164">
            <v>0</v>
          </cell>
          <cell r="D5164" t="str">
            <v>L</v>
          </cell>
        </row>
        <row r="5165">
          <cell r="A5165" t="str">
            <v>39200212</v>
          </cell>
          <cell r="B5165" t="str">
            <v>Pare-huile Viton  85x110x12x10</v>
          </cell>
          <cell r="C5165">
            <v>0</v>
          </cell>
          <cell r="D5165" t="str">
            <v>L</v>
          </cell>
        </row>
        <row r="5166">
          <cell r="A5166" t="str">
            <v>53130152</v>
          </cell>
          <cell r="B5166" t="str">
            <v>CONTACTUER LC1K0910B7 24V</v>
          </cell>
          <cell r="C5166">
            <v>1</v>
          </cell>
          <cell r="D5166" t="str">
            <v>L</v>
          </cell>
        </row>
        <row r="5167">
          <cell r="A5167" t="str">
            <v>65050230</v>
          </cell>
          <cell r="B5167" t="str">
            <v>RLT a billes SER 206</v>
          </cell>
          <cell r="C5167">
            <v>0</v>
          </cell>
          <cell r="D5167" t="str">
            <v>L</v>
          </cell>
        </row>
        <row r="5168">
          <cell r="A5168" t="str">
            <v>87220004</v>
          </cell>
          <cell r="B5168" t="str">
            <v>ECROU HEXAGONAL A CRENEAUX HK 42 DIN 935</v>
          </cell>
          <cell r="C5168">
            <v>4</v>
          </cell>
          <cell r="D5168" t="str">
            <v>M</v>
          </cell>
        </row>
        <row r="5169">
          <cell r="A5169" t="str">
            <v>53550020</v>
          </cell>
          <cell r="B5169" t="str">
            <v>ISOLATEUR CAPACITIF</v>
          </cell>
          <cell r="C5169">
            <v>0</v>
          </cell>
          <cell r="D5169" t="str">
            <v>L</v>
          </cell>
        </row>
        <row r="5170">
          <cell r="A5170" t="str">
            <v>66040018</v>
          </cell>
          <cell r="B5170" t="str">
            <v>courroies SPB 2240</v>
          </cell>
          <cell r="C5170">
            <v>0</v>
          </cell>
          <cell r="D5170" t="str">
            <v>L</v>
          </cell>
        </row>
        <row r="5171">
          <cell r="A5171" t="str">
            <v>53230048</v>
          </cell>
          <cell r="B5171" t="str">
            <v>DISJONCTEUR  C60N/2P/C 4A REF 24199</v>
          </cell>
          <cell r="C5171">
            <v>2</v>
          </cell>
          <cell r="D5171" t="str">
            <v>L</v>
          </cell>
        </row>
        <row r="5172">
          <cell r="A5172" t="str">
            <v>59600045</v>
          </cell>
          <cell r="B5172" t="str">
            <v>ELECTROVANNE 400135-642</v>
          </cell>
          <cell r="C5172">
            <v>0</v>
          </cell>
          <cell r="D5172" t="str">
            <v>L</v>
          </cell>
        </row>
        <row r="5173">
          <cell r="A5173" t="str">
            <v>65030028</v>
          </cell>
          <cell r="B5173" t="str">
            <v>RLT autoaligneur UC211</v>
          </cell>
          <cell r="C5173">
            <v>1</v>
          </cell>
          <cell r="D5173" t="str">
            <v>L</v>
          </cell>
        </row>
        <row r="5174">
          <cell r="A5174" t="str">
            <v>42300006</v>
          </cell>
          <cell r="B5174" t="str">
            <v>Dormer FR. de finition C247*8</v>
          </cell>
          <cell r="C5174">
            <v>0</v>
          </cell>
          <cell r="D5174" t="str">
            <v>L</v>
          </cell>
        </row>
        <row r="5175">
          <cell r="A5175" t="str">
            <v>10030064</v>
          </cell>
          <cell r="B5175" t="str">
            <v>BRIQUE REFRAMAG CF  BP20  REFRATECHNIK</v>
          </cell>
          <cell r="C5175">
            <v>0</v>
          </cell>
          <cell r="D5175" t="str">
            <v>L</v>
          </cell>
        </row>
        <row r="5176">
          <cell r="A5176" t="str">
            <v>10010079</v>
          </cell>
          <cell r="B5176" t="str">
            <v>ANKRAL Q2 X CB PB201</v>
          </cell>
          <cell r="C5176">
            <v>0</v>
          </cell>
          <cell r="D5176" t="str">
            <v>L</v>
          </cell>
        </row>
        <row r="5177">
          <cell r="A5177" t="str">
            <v>91130086</v>
          </cell>
          <cell r="B5177" t="str">
            <v>Bielle 542487D</v>
          </cell>
          <cell r="C5177">
            <v>0</v>
          </cell>
          <cell r="D5177" t="str">
            <v>L</v>
          </cell>
        </row>
        <row r="5178">
          <cell r="A5178" t="str">
            <v>91500054</v>
          </cell>
          <cell r="B5178" t="str">
            <v>PONT CLE AZ15/16</v>
          </cell>
          <cell r="C5178">
            <v>0</v>
          </cell>
          <cell r="D5178" t="str">
            <v>L</v>
          </cell>
        </row>
        <row r="5179">
          <cell r="A5179" t="str">
            <v>65020022</v>
          </cell>
          <cell r="B5179" t="str">
            <v>RLT a RLX conique 32008 X/Q</v>
          </cell>
          <cell r="C5179">
            <v>1</v>
          </cell>
          <cell r="D5179" t="str">
            <v>L</v>
          </cell>
        </row>
        <row r="5180">
          <cell r="A5180" t="str">
            <v>23410031</v>
          </cell>
          <cell r="B5180" t="str">
            <v>COUDE SOUDABLE 4"</v>
          </cell>
          <cell r="C5180">
            <v>0</v>
          </cell>
          <cell r="D5180" t="str">
            <v>L</v>
          </cell>
        </row>
        <row r="5181">
          <cell r="A5181" t="str">
            <v>45400090</v>
          </cell>
          <cell r="B5181" t="str">
            <v>SOLUTION TAMPON PH 3 TITRINOM</v>
          </cell>
          <cell r="C5181">
            <v>0</v>
          </cell>
          <cell r="D5181" t="str">
            <v>L</v>
          </cell>
        </row>
        <row r="5182">
          <cell r="A5182" t="str">
            <v>45400091</v>
          </cell>
          <cell r="B5182" t="str">
            <v>SOLUTION TAMPON PH 5 TITRINOM</v>
          </cell>
          <cell r="C5182">
            <v>0</v>
          </cell>
          <cell r="D5182" t="str">
            <v>L</v>
          </cell>
        </row>
        <row r="5183">
          <cell r="A5183" t="str">
            <v>45400092</v>
          </cell>
          <cell r="B5183" t="str">
            <v>SOLUTION TAMPON PH 8 NORMADOSE</v>
          </cell>
          <cell r="C5183">
            <v>0</v>
          </cell>
          <cell r="D5183" t="str">
            <v>L</v>
          </cell>
        </row>
        <row r="5184">
          <cell r="A5184" t="str">
            <v>10010048</v>
          </cell>
          <cell r="B5184" t="str">
            <v>BRIQUE PERILEX BP+20 REFRATECHNIK</v>
          </cell>
          <cell r="C5184">
            <v>0</v>
          </cell>
          <cell r="D5184" t="str">
            <v>L</v>
          </cell>
        </row>
        <row r="5185">
          <cell r="A5185" t="str">
            <v>66040005</v>
          </cell>
          <cell r="B5185" t="str">
            <v>COURROIE SPB 2500</v>
          </cell>
          <cell r="C5185">
            <v>1</v>
          </cell>
          <cell r="D5185" t="str">
            <v>L</v>
          </cell>
        </row>
        <row r="5186">
          <cell r="A5186" t="str">
            <v>43190014</v>
          </cell>
          <cell r="B5186" t="str">
            <v>PINCE DE SOUDURE</v>
          </cell>
          <cell r="C5186">
            <v>6</v>
          </cell>
          <cell r="D5186" t="str">
            <v>H</v>
          </cell>
        </row>
        <row r="5187">
          <cell r="A5187" t="str">
            <v>90250010</v>
          </cell>
          <cell r="B5187" t="str">
            <v>RESSOORT INF rep1433</v>
          </cell>
          <cell r="C5187">
            <v>0</v>
          </cell>
          <cell r="D5187" t="str">
            <v>L</v>
          </cell>
        </row>
        <row r="5188">
          <cell r="A5188" t="str">
            <v>39120001</v>
          </cell>
          <cell r="B5188" t="str">
            <v>TRESSE GRAPHITE EP 10mm</v>
          </cell>
          <cell r="C5188">
            <v>0</v>
          </cell>
          <cell r="D5188" t="str">
            <v>L</v>
          </cell>
        </row>
        <row r="5189">
          <cell r="A5189" t="str">
            <v>37040008</v>
          </cell>
          <cell r="B5189" t="str">
            <v>HUILE COMPRESSEUR FRIG. SBE32</v>
          </cell>
          <cell r="C5189">
            <v>0</v>
          </cell>
          <cell r="D5189" t="str">
            <v>L</v>
          </cell>
        </row>
        <row r="5190">
          <cell r="A5190" t="str">
            <v>42010133</v>
          </cell>
          <cell r="B5190" t="str">
            <v>Clé à pipe 6*6 pans 13 mm 75.13</v>
          </cell>
          <cell r="C5190">
            <v>0</v>
          </cell>
          <cell r="D5190" t="str">
            <v>L</v>
          </cell>
        </row>
        <row r="5191">
          <cell r="A5191" t="str">
            <v>23440082</v>
          </cell>
          <cell r="B5191" t="str">
            <v>"Manomètre 160BR DIAM EX63mm RAC V 3/8""</v>
          </cell>
          <cell r="C5191">
            <v>0</v>
          </cell>
          <cell r="D5191" t="str">
            <v>L</v>
          </cell>
        </row>
        <row r="5192">
          <cell r="A5192" t="str">
            <v>71240020</v>
          </cell>
          <cell r="B5192" t="str">
            <v>Rouleau lisse L250,dia89, axe20,mepl14</v>
          </cell>
          <cell r="C5192">
            <v>1</v>
          </cell>
          <cell r="D5192" t="str">
            <v>L</v>
          </cell>
        </row>
        <row r="5193">
          <cell r="A5193" t="str">
            <v>65200126</v>
          </cell>
          <cell r="B5193" t="str">
            <v>Palier FYTB 504 M</v>
          </cell>
          <cell r="C5193">
            <v>3</v>
          </cell>
          <cell r="D5193" t="str">
            <v>M</v>
          </cell>
        </row>
        <row r="5194">
          <cell r="A5194" t="str">
            <v>45400006</v>
          </cell>
          <cell r="B5194" t="str">
            <v>ACIDE CHLORHYDRIQUE 37% NORMAPUR</v>
          </cell>
          <cell r="C5194">
            <v>0</v>
          </cell>
          <cell r="D5194" t="str">
            <v>L</v>
          </cell>
        </row>
        <row r="5195">
          <cell r="A5195" t="str">
            <v>50320004</v>
          </cell>
          <cell r="B5195" t="str">
            <v>boite  à résine pour cable 4*25mm²</v>
          </cell>
          <cell r="C5195">
            <v>0</v>
          </cell>
          <cell r="D5195" t="str">
            <v>L</v>
          </cell>
        </row>
        <row r="5196">
          <cell r="A5196" t="str">
            <v>50350111</v>
          </cell>
          <cell r="B5196" t="str">
            <v>CONNECTEUR M8-4PINS MALE</v>
          </cell>
          <cell r="C5196">
            <v>1</v>
          </cell>
          <cell r="D5196" t="str">
            <v>L</v>
          </cell>
        </row>
        <row r="5197">
          <cell r="A5197" t="str">
            <v>71130019</v>
          </cell>
          <cell r="B5197" t="str">
            <v>BAVETTE LAR:200-EP15mm DURETÉ 65 SCHORES</v>
          </cell>
          <cell r="C5197">
            <v>0</v>
          </cell>
          <cell r="D5197" t="str">
            <v>L</v>
          </cell>
        </row>
        <row r="5198">
          <cell r="A5198" t="str">
            <v>10010098</v>
          </cell>
          <cell r="B5198" t="str">
            <v>brique KROSAKI MX90  B 320</v>
          </cell>
          <cell r="C5198">
            <v>1</v>
          </cell>
          <cell r="D5198" t="str">
            <v>L</v>
          </cell>
        </row>
        <row r="5199">
          <cell r="A5199" t="str">
            <v>10020003</v>
          </cell>
          <cell r="B5199" t="str">
            <v>ANKRAL ZE CB-P204</v>
          </cell>
          <cell r="C5199">
            <v>0</v>
          </cell>
          <cell r="D5199" t="str">
            <v>L</v>
          </cell>
        </row>
        <row r="5200">
          <cell r="A5200" t="str">
            <v>43200023</v>
          </cell>
          <cell r="B5200" t="str">
            <v>BAGUETTE EN FER DIAM 2</v>
          </cell>
          <cell r="C5200">
            <v>0</v>
          </cell>
          <cell r="D5200" t="str">
            <v>L</v>
          </cell>
        </row>
        <row r="5201">
          <cell r="A5201" t="str">
            <v>39200205</v>
          </cell>
          <cell r="B5201" t="str">
            <v>Pare-huile Viton 50x80x10/7</v>
          </cell>
          <cell r="C5201">
            <v>5</v>
          </cell>
          <cell r="D5201" t="str">
            <v>M</v>
          </cell>
        </row>
        <row r="5202">
          <cell r="A5202" t="str">
            <v>10010051</v>
          </cell>
          <cell r="B5202" t="str">
            <v>ANKRAL Q2  P204  L300</v>
          </cell>
          <cell r="C5202">
            <v>0</v>
          </cell>
          <cell r="D5202" t="str">
            <v>L</v>
          </cell>
        </row>
        <row r="5203">
          <cell r="A5203" t="str">
            <v>23440079</v>
          </cell>
          <cell r="B5203" t="str">
            <v>"Manomètre 12BR DIAM EX50mm RAC CENT 3/4</v>
          </cell>
          <cell r="C5203">
            <v>0</v>
          </cell>
          <cell r="D5203" t="str">
            <v>L</v>
          </cell>
        </row>
        <row r="5204">
          <cell r="A5204" t="str">
            <v>10030046</v>
          </cell>
          <cell r="B5204" t="str">
            <v>KRONEX 60-P20</v>
          </cell>
          <cell r="C5204">
            <v>0</v>
          </cell>
          <cell r="D5204" t="str">
            <v>L</v>
          </cell>
        </row>
        <row r="5205">
          <cell r="A5205" t="str">
            <v>10400032</v>
          </cell>
          <cell r="B5205" t="str">
            <v>ANCRAGE 325*35*12 AISI 310</v>
          </cell>
          <cell r="C5205">
            <v>0</v>
          </cell>
          <cell r="D5205" t="str">
            <v>L</v>
          </cell>
        </row>
        <row r="5206">
          <cell r="A5206" t="str">
            <v>23320120</v>
          </cell>
          <cell r="B5206" t="str">
            <v>Mamelon hydraulique tube Ø 42 mm</v>
          </cell>
          <cell r="C5206">
            <v>0</v>
          </cell>
          <cell r="D5206" t="str">
            <v>L</v>
          </cell>
        </row>
        <row r="5207">
          <cell r="A5207" t="str">
            <v>10010099</v>
          </cell>
          <cell r="B5207" t="str">
            <v>brique KROSAKI MX90  B 620</v>
          </cell>
          <cell r="C5207">
            <v>1</v>
          </cell>
          <cell r="D5207" t="str">
            <v>L</v>
          </cell>
        </row>
        <row r="5208">
          <cell r="A5208" t="str">
            <v>43200040</v>
          </cell>
          <cell r="B5208" t="str">
            <v>BOBINE D'ETAIN RESINEU DIAM.1MM  DE100g</v>
          </cell>
          <cell r="C5208">
            <v>0</v>
          </cell>
          <cell r="D5208" t="str">
            <v>L</v>
          </cell>
        </row>
        <row r="5209">
          <cell r="A5209" t="str">
            <v>66070002</v>
          </cell>
          <cell r="B5209" t="str">
            <v>COURROIE XPA 1600</v>
          </cell>
          <cell r="C5209">
            <v>0</v>
          </cell>
          <cell r="D5209" t="str">
            <v>L</v>
          </cell>
        </row>
        <row r="5210">
          <cell r="A5210" t="str">
            <v>10020026</v>
          </cell>
          <cell r="B5210" t="str">
            <v>ANKRAL  ZE AF CB PB 201</v>
          </cell>
          <cell r="C5210">
            <v>1</v>
          </cell>
          <cell r="D5210" t="str">
            <v>L</v>
          </cell>
        </row>
        <row r="5211">
          <cell r="A5211" t="str">
            <v>98010242</v>
          </cell>
          <cell r="B5211" t="str">
            <v>adaptateur HDMI</v>
          </cell>
          <cell r="C5211">
            <v>0</v>
          </cell>
          <cell r="D5211" t="str">
            <v>L</v>
          </cell>
        </row>
        <row r="5212">
          <cell r="A5212" t="str">
            <v>10010050</v>
          </cell>
          <cell r="B5212" t="str">
            <v>BRIQUE PERILEX B620 REFRATECHNIK</v>
          </cell>
          <cell r="C5212">
            <v>1</v>
          </cell>
          <cell r="D5212" t="str">
            <v>L</v>
          </cell>
        </row>
        <row r="5213">
          <cell r="A5213" t="str">
            <v>53230235</v>
          </cell>
          <cell r="B5213" t="str">
            <v>DISJONCTEUR BIPOLAIRE C6 SHNEIDER</v>
          </cell>
          <cell r="C5213">
            <v>0</v>
          </cell>
          <cell r="D5213" t="str">
            <v>L</v>
          </cell>
        </row>
        <row r="5214">
          <cell r="A5214" t="str">
            <v>59420005</v>
          </cell>
          <cell r="B5214" t="str">
            <v>BOBINE ELECTROVANNE ASCO REF: SCG238C019</v>
          </cell>
          <cell r="C5214">
            <v>0</v>
          </cell>
          <cell r="D5214" t="str">
            <v>L</v>
          </cell>
        </row>
        <row r="5215">
          <cell r="A5215" t="str">
            <v>65500003</v>
          </cell>
          <cell r="B5215" t="str">
            <v>FRETTE DE SERRAGE DIAM 40</v>
          </cell>
          <cell r="C5215">
            <v>1</v>
          </cell>
          <cell r="D5215" t="str">
            <v>L</v>
          </cell>
        </row>
        <row r="5216">
          <cell r="A5216" t="str">
            <v>45800228</v>
          </cell>
          <cell r="B5216" t="str">
            <v>Raccord fileté enfichable en L</v>
          </cell>
          <cell r="C5216">
            <v>2</v>
          </cell>
          <cell r="D5216" t="str">
            <v>L</v>
          </cell>
        </row>
        <row r="5217">
          <cell r="A5217" t="str">
            <v>10020022</v>
          </cell>
          <cell r="B5217" t="str">
            <v>ANKRAL  ZE AF CB B620</v>
          </cell>
          <cell r="C5217">
            <v>0</v>
          </cell>
          <cell r="D5217" t="str">
            <v>L</v>
          </cell>
        </row>
        <row r="5218">
          <cell r="A5218" t="str">
            <v>91500124</v>
          </cell>
          <cell r="B5218" t="str">
            <v>Bague en élastomère support moteur éléva</v>
          </cell>
          <cell r="C5218">
            <v>0</v>
          </cell>
          <cell r="D5218" t="str">
            <v>L</v>
          </cell>
        </row>
        <row r="5219">
          <cell r="A5219" t="str">
            <v>45300028</v>
          </cell>
          <cell r="B5219" t="str">
            <v>SUPPORT DE BURETTES</v>
          </cell>
          <cell r="C5219">
            <v>0</v>
          </cell>
          <cell r="D5219" t="str">
            <v>L</v>
          </cell>
        </row>
        <row r="5220">
          <cell r="A5220" t="str">
            <v>45400094</v>
          </cell>
          <cell r="B5220" t="str">
            <v>SOLUTION TAMPON PH7NORMADOS CALIBRAGE PH</v>
          </cell>
          <cell r="C5220">
            <v>0</v>
          </cell>
          <cell r="D5220" t="str">
            <v>L</v>
          </cell>
        </row>
        <row r="5221">
          <cell r="A5221" t="str">
            <v>23440094</v>
          </cell>
          <cell r="B5221" t="str">
            <v>MANOMÉTRE INOX AVEC GLYCERINE 0-16 BARS</v>
          </cell>
          <cell r="C5221">
            <v>5</v>
          </cell>
          <cell r="D5221" t="str">
            <v>M</v>
          </cell>
        </row>
        <row r="5222">
          <cell r="A5222" t="str">
            <v>10020001</v>
          </cell>
          <cell r="B5222" t="str">
            <v>ANKRAL ZE CB-R-B320</v>
          </cell>
          <cell r="C5222">
            <v>0</v>
          </cell>
          <cell r="D5222" t="str">
            <v>L</v>
          </cell>
        </row>
        <row r="5223">
          <cell r="A5223" t="str">
            <v>45310096</v>
          </cell>
          <cell r="B5223" t="str">
            <v>PAPIER FILTRE DIA125MM  REF DP5895125</v>
          </cell>
          <cell r="C5223">
            <v>0</v>
          </cell>
          <cell r="D5223" t="str">
            <v>L</v>
          </cell>
        </row>
        <row r="5224">
          <cell r="A5224" t="str">
            <v>10020028</v>
          </cell>
          <cell r="B5224" t="str">
            <v>ANKRAL  ZE CB B620</v>
          </cell>
          <cell r="C5224">
            <v>0</v>
          </cell>
          <cell r="D5224" t="str">
            <v>L</v>
          </cell>
        </row>
        <row r="5225">
          <cell r="A5225" t="str">
            <v>10030095</v>
          </cell>
          <cell r="B5225" t="str">
            <v>CEMENT RS-1650</v>
          </cell>
          <cell r="C5225">
            <v>0</v>
          </cell>
          <cell r="D5225" t="str">
            <v>L</v>
          </cell>
        </row>
        <row r="5226">
          <cell r="A5226" t="str">
            <v>10010014</v>
          </cell>
          <cell r="B5226" t="str">
            <v>KRONEX 70 P20</v>
          </cell>
          <cell r="C5226">
            <v>0</v>
          </cell>
          <cell r="D5226" t="str">
            <v>L</v>
          </cell>
        </row>
        <row r="5227">
          <cell r="A5227" t="str">
            <v>90270033</v>
          </cell>
          <cell r="B5227" t="str">
            <v>joint pour Canon a Air type O-ring forXH</v>
          </cell>
          <cell r="C5227">
            <v>1</v>
          </cell>
          <cell r="D5227" t="str">
            <v>L</v>
          </cell>
        </row>
        <row r="5228">
          <cell r="A5228" t="str">
            <v>10010049</v>
          </cell>
          <cell r="B5228" t="str">
            <v>BRIQUE PERILEX B320 REFRATECHNIK</v>
          </cell>
          <cell r="C5228">
            <v>1</v>
          </cell>
          <cell r="D5228" t="str">
            <v>L</v>
          </cell>
        </row>
        <row r="5229">
          <cell r="A5229" t="str">
            <v>10020021</v>
          </cell>
          <cell r="B5229" t="str">
            <v>ANKRAL  ZE CB B320</v>
          </cell>
          <cell r="C5229">
            <v>1</v>
          </cell>
          <cell r="D5229" t="str">
            <v>L</v>
          </cell>
        </row>
        <row r="5230">
          <cell r="A5230" t="str">
            <v>72250101</v>
          </cell>
          <cell r="B5230" t="str">
            <v>FILTRE 6562505300 CAT 7T</v>
          </cell>
          <cell r="C5230">
            <v>0</v>
          </cell>
          <cell r="D5230" t="str">
            <v>L</v>
          </cell>
        </row>
        <row r="5231">
          <cell r="A5231" t="str">
            <v>10030047</v>
          </cell>
          <cell r="B5231" t="str">
            <v>KRONEX 60-P+20</v>
          </cell>
          <cell r="C5231">
            <v>0</v>
          </cell>
          <cell r="D5231" t="str">
            <v>L</v>
          </cell>
        </row>
        <row r="5232">
          <cell r="A5232" t="str">
            <v>10020020</v>
          </cell>
          <cell r="B5232" t="str">
            <v>ANKRAL  ZE AF CB B320</v>
          </cell>
          <cell r="C5232">
            <v>0</v>
          </cell>
          <cell r="D5232" t="str">
            <v>L</v>
          </cell>
        </row>
        <row r="5233">
          <cell r="A5233" t="str">
            <v>23220037</v>
          </cell>
          <cell r="B5233" t="str">
            <v>Vanne papillon d'air DN40 PN16</v>
          </cell>
          <cell r="C5233">
            <v>0</v>
          </cell>
          <cell r="D5233" t="str">
            <v>L</v>
          </cell>
        </row>
        <row r="5234">
          <cell r="A5234" t="str">
            <v>23220004</v>
          </cell>
          <cell r="B5234" t="str">
            <v>"VANNE D'ARRÊT R1 1/2"""</v>
          </cell>
          <cell r="C5234">
            <v>1</v>
          </cell>
          <cell r="D5234" t="str">
            <v>L</v>
          </cell>
        </row>
        <row r="5235">
          <cell r="A5235" t="str">
            <v>51030006</v>
          </cell>
          <cell r="B5235" t="str">
            <v>projecteur led 50 w</v>
          </cell>
          <cell r="C5235">
            <v>4</v>
          </cell>
          <cell r="D5235" t="str">
            <v>M</v>
          </cell>
        </row>
        <row r="5236">
          <cell r="A5236" t="str">
            <v>30010088</v>
          </cell>
          <cell r="B5236" t="str">
            <v>VISTH M30*3*90*48 CL 10.9</v>
          </cell>
          <cell r="C5236">
            <v>1</v>
          </cell>
          <cell r="D5236" t="str">
            <v>L</v>
          </cell>
        </row>
        <row r="5237">
          <cell r="A5237" t="str">
            <v>20100003</v>
          </cell>
          <cell r="B5237" t="str">
            <v>CORNIERE  35X35 LONG X 6m</v>
          </cell>
          <cell r="C5237">
            <v>3</v>
          </cell>
          <cell r="D5237" t="str">
            <v>M</v>
          </cell>
        </row>
        <row r="5238">
          <cell r="A5238" t="str">
            <v>10030053</v>
          </cell>
          <cell r="B5238" t="str">
            <v>BRIQUE REZISTAL B80Z ALUMINE CLE P 202</v>
          </cell>
          <cell r="C5238">
            <v>0</v>
          </cell>
          <cell r="D5238" t="str">
            <v>L</v>
          </cell>
        </row>
        <row r="5239">
          <cell r="A5239" t="str">
            <v>37400008</v>
          </cell>
          <cell r="B5239" t="str">
            <v>NETTOYANT SPÈCIAL CONTACT SCOTCH 1625</v>
          </cell>
          <cell r="C5239">
            <v>3</v>
          </cell>
          <cell r="D5239" t="str">
            <v>M</v>
          </cell>
        </row>
        <row r="5240">
          <cell r="A5240" t="str">
            <v>23440074</v>
          </cell>
          <cell r="B5240" t="str">
            <v>MANOMÉTRE 0 À 16 BARS</v>
          </cell>
          <cell r="C5240">
            <v>2</v>
          </cell>
          <cell r="D5240" t="str">
            <v>L</v>
          </cell>
        </row>
        <row r="5241">
          <cell r="A5241" t="str">
            <v>53230068</v>
          </cell>
          <cell r="B5241" t="str">
            <v>DISJONCTEUR  DT40/6KA 2A REF21020</v>
          </cell>
          <cell r="C5241">
            <v>0</v>
          </cell>
          <cell r="D5241" t="str">
            <v>L</v>
          </cell>
        </row>
        <row r="5242">
          <cell r="A5242" t="str">
            <v>65130012</v>
          </cell>
          <cell r="B5242" t="str">
            <v>MANCHON DE SRRAGE H2309</v>
          </cell>
          <cell r="C5242">
            <v>0</v>
          </cell>
          <cell r="D5242" t="str">
            <v>L</v>
          </cell>
        </row>
        <row r="5243">
          <cell r="A5243" t="str">
            <v>10030044</v>
          </cell>
          <cell r="B5243" t="str">
            <v>KRONEX 60-B320</v>
          </cell>
          <cell r="C5243">
            <v>0</v>
          </cell>
          <cell r="D5243" t="str">
            <v>L</v>
          </cell>
        </row>
        <row r="5244">
          <cell r="A5244" t="str">
            <v>10030106</v>
          </cell>
          <cell r="B5244" t="str">
            <v>KRONEX 85 320</v>
          </cell>
          <cell r="C5244">
            <v>0</v>
          </cell>
          <cell r="D5244" t="str">
            <v>L</v>
          </cell>
        </row>
        <row r="5245">
          <cell r="A5245" t="str">
            <v>66400044</v>
          </cell>
          <cell r="B5245" t="str">
            <v>Pignon 20 dents pour Crémaillères Acier</v>
          </cell>
          <cell r="C5245">
            <v>1</v>
          </cell>
          <cell r="D5245" t="str">
            <v>L</v>
          </cell>
        </row>
        <row r="5246">
          <cell r="A5246" t="str">
            <v>65200150</v>
          </cell>
          <cell r="B5246" t="str">
            <v>Palier A  2 TROUS FYT B 506 M</v>
          </cell>
          <cell r="C5246">
            <v>1</v>
          </cell>
          <cell r="D5246" t="str">
            <v>L</v>
          </cell>
        </row>
        <row r="5247">
          <cell r="A5247" t="str">
            <v>98010268</v>
          </cell>
          <cell r="B5247" t="str">
            <v>Meeting charte</v>
          </cell>
          <cell r="C5247">
            <v>0</v>
          </cell>
          <cell r="D5247" t="str">
            <v>L</v>
          </cell>
        </row>
        <row r="5248">
          <cell r="A5248" t="str">
            <v>37400005</v>
          </cell>
          <cell r="B5248" t="str">
            <v>AKFIX E60 Nettoyant électriques 200 ML</v>
          </cell>
          <cell r="C5248">
            <v>4</v>
          </cell>
          <cell r="D5248" t="str">
            <v>M</v>
          </cell>
        </row>
        <row r="5249">
          <cell r="A5249" t="str">
            <v>60140010</v>
          </cell>
          <cell r="B5249" t="str">
            <v>Sonde niveau eau</v>
          </cell>
          <cell r="C5249">
            <v>1</v>
          </cell>
          <cell r="D5249" t="str">
            <v>L</v>
          </cell>
        </row>
        <row r="5250">
          <cell r="A5250" t="str">
            <v>30200007</v>
          </cell>
          <cell r="B5250" t="str">
            <v>Boulon FHC M24*2*40*5*60</v>
          </cell>
          <cell r="C5250">
            <v>0</v>
          </cell>
          <cell r="D5250" t="str">
            <v>L</v>
          </cell>
        </row>
        <row r="5251">
          <cell r="A5251" t="str">
            <v>53230049</v>
          </cell>
          <cell r="B5251" t="str">
            <v>DISJONCTEUR 2P-6A réf: A9F79206</v>
          </cell>
          <cell r="C5251">
            <v>2</v>
          </cell>
          <cell r="D5251" t="str">
            <v>L</v>
          </cell>
        </row>
        <row r="5252">
          <cell r="A5252" t="str">
            <v>88050013</v>
          </cell>
          <cell r="B5252" t="str">
            <v>"FLEXIBLE D'EAU 3""/4 LG510mm RECC M/F"</v>
          </cell>
          <cell r="C5252">
            <v>0</v>
          </cell>
          <cell r="D5252" t="str">
            <v>L</v>
          </cell>
        </row>
        <row r="5253">
          <cell r="A5253" t="str">
            <v>23320037</v>
          </cell>
          <cell r="B5253" t="str">
            <v>RACCORD ACIER NOIR M/F 1-1/2</v>
          </cell>
          <cell r="C5253">
            <v>0</v>
          </cell>
          <cell r="D5253" t="str">
            <v>L</v>
          </cell>
        </row>
        <row r="5254">
          <cell r="A5254" t="str">
            <v>67450039</v>
          </cell>
          <cell r="B5254" t="str">
            <v>Element elast  accouplement Eflex RSN4</v>
          </cell>
          <cell r="C5254">
            <v>0</v>
          </cell>
          <cell r="D5254" t="str">
            <v>L</v>
          </cell>
        </row>
        <row r="5255">
          <cell r="A5255" t="str">
            <v>37020003</v>
          </cell>
          <cell r="B5255" t="str">
            <v>H_ind 23 VG 150/Shell omala S2 G 150</v>
          </cell>
          <cell r="C5255">
            <v>4</v>
          </cell>
          <cell r="D5255" t="str">
            <v>M</v>
          </cell>
        </row>
        <row r="5256">
          <cell r="A5256" t="str">
            <v>23320052</v>
          </cell>
          <cell r="B5256" t="str">
            <v>RACCORD TUYAU ACYTELENE 10.16X160 MD</v>
          </cell>
          <cell r="C5256">
            <v>0</v>
          </cell>
          <cell r="D5256" t="str">
            <v>L</v>
          </cell>
        </row>
        <row r="5257">
          <cell r="A5257" t="str">
            <v>10010096</v>
          </cell>
          <cell r="B5257" t="str">
            <v>brique KROSAKI MX90  P201</v>
          </cell>
          <cell r="C5257">
            <v>1</v>
          </cell>
          <cell r="D5257" t="str">
            <v>L</v>
          </cell>
        </row>
        <row r="5258">
          <cell r="A5258" t="str">
            <v>20910008</v>
          </cell>
          <cell r="B5258" t="str">
            <v>BARREAU CLAVETTE  10X8</v>
          </cell>
          <cell r="C5258">
            <v>2</v>
          </cell>
          <cell r="D5258" t="str">
            <v>L</v>
          </cell>
        </row>
        <row r="5259">
          <cell r="A5259" t="str">
            <v>65210064</v>
          </cell>
          <cell r="B5259" t="str">
            <v>JEUX DE JOINTS POUR  Palier SNI 511-609</v>
          </cell>
          <cell r="C5259">
            <v>1</v>
          </cell>
          <cell r="D5259" t="str">
            <v>L</v>
          </cell>
        </row>
        <row r="5260">
          <cell r="A5260" t="str">
            <v>51040036</v>
          </cell>
          <cell r="B5260" t="str">
            <v>LAMPE IODURE  HQI-T250w</v>
          </cell>
          <cell r="C5260">
            <v>1</v>
          </cell>
          <cell r="D5260" t="str">
            <v>L</v>
          </cell>
        </row>
        <row r="5261">
          <cell r="A5261" t="str">
            <v>42010175</v>
          </cell>
          <cell r="B5261" t="str">
            <v>Tournevis 5.5*150 1000V FA AT5.5*150 VE</v>
          </cell>
          <cell r="C5261">
            <v>0</v>
          </cell>
          <cell r="D5261" t="str">
            <v>L</v>
          </cell>
        </row>
        <row r="5262">
          <cell r="A5262" t="str">
            <v>10030094</v>
          </cell>
          <cell r="B5262" t="str">
            <v>BRIQUE BERAL 85 SP P202</v>
          </cell>
          <cell r="C5262">
            <v>0</v>
          </cell>
          <cell r="D5262" t="str">
            <v>L</v>
          </cell>
        </row>
        <row r="5263">
          <cell r="A5263" t="str">
            <v>30100018</v>
          </cell>
          <cell r="B5263" t="str">
            <v>TIGE FILETEE ACIER NOIR ø30 DIN975 CL8.8</v>
          </cell>
          <cell r="C5263">
            <v>2</v>
          </cell>
          <cell r="D5263" t="str">
            <v>L</v>
          </cell>
        </row>
        <row r="5264">
          <cell r="A5264" t="str">
            <v>10030092</v>
          </cell>
          <cell r="B5264" t="str">
            <v>BRIQUE BERAL 85 SP ISO 620</v>
          </cell>
          <cell r="C5264">
            <v>0</v>
          </cell>
          <cell r="D5264" t="str">
            <v>L</v>
          </cell>
        </row>
        <row r="5265">
          <cell r="A5265" t="str">
            <v>91100032</v>
          </cell>
          <cell r="B5265" t="str">
            <v>GALET POUR COURROIE SUR ROULEAU CARRE</v>
          </cell>
          <cell r="C5265">
            <v>0</v>
          </cell>
          <cell r="D5265" t="str">
            <v>L</v>
          </cell>
        </row>
        <row r="5266">
          <cell r="A5266" t="str">
            <v>10030045</v>
          </cell>
          <cell r="B5266" t="str">
            <v>KRONEX 60-B620</v>
          </cell>
          <cell r="C5266">
            <v>0</v>
          </cell>
          <cell r="D5266" t="str">
            <v>L</v>
          </cell>
        </row>
        <row r="5267">
          <cell r="A5267" t="str">
            <v>66400051</v>
          </cell>
          <cell r="B5267" t="str">
            <v>PIGNON 5/8 14 DENT ALESAGE 25 + CLAVETT</v>
          </cell>
          <cell r="C5267">
            <v>1</v>
          </cell>
          <cell r="D5267" t="str">
            <v>L</v>
          </cell>
        </row>
        <row r="5268">
          <cell r="A5268" t="str">
            <v>53060001</v>
          </cell>
          <cell r="B5268" t="str">
            <v>ACTIONNEMENT XCSZ01</v>
          </cell>
          <cell r="C5268">
            <v>1</v>
          </cell>
          <cell r="D5268" t="str">
            <v>L</v>
          </cell>
        </row>
        <row r="5269">
          <cell r="A5269" t="str">
            <v>78610102</v>
          </cell>
          <cell r="B5269" t="str">
            <v>EMBOUT ARTICULACION ROTULE SKF SIKB 12 F</v>
          </cell>
          <cell r="C5269">
            <v>0</v>
          </cell>
          <cell r="D5269" t="str">
            <v>L</v>
          </cell>
        </row>
        <row r="5270">
          <cell r="A5270" t="str">
            <v>43190013</v>
          </cell>
          <cell r="B5270" t="str">
            <v>BEC CHALUMEAUX DÉCOUPEUR 20/10</v>
          </cell>
          <cell r="C5270">
            <v>1</v>
          </cell>
          <cell r="D5270" t="str">
            <v>L</v>
          </cell>
        </row>
        <row r="5271">
          <cell r="A5271" t="str">
            <v>10010017</v>
          </cell>
          <cell r="B5271" t="str">
            <v>BRIQUE ANKRAL Q2 CB  B620</v>
          </cell>
          <cell r="C5271">
            <v>0</v>
          </cell>
          <cell r="D5271" t="str">
            <v>L</v>
          </cell>
        </row>
        <row r="5272">
          <cell r="A5272" t="str">
            <v>10010016</v>
          </cell>
          <cell r="B5272" t="str">
            <v>BRIQUE ANKRAL Q2 CB  B320</v>
          </cell>
          <cell r="C5272">
            <v>0</v>
          </cell>
          <cell r="D5272" t="str">
            <v>L</v>
          </cell>
        </row>
        <row r="5273">
          <cell r="A5273" t="str">
            <v>65200047</v>
          </cell>
          <cell r="B5273" t="str">
            <v>PALIER ROULEMENT NSK UB PP204= SY504M</v>
          </cell>
          <cell r="C5273">
            <v>0</v>
          </cell>
          <cell r="D5273" t="str">
            <v>L</v>
          </cell>
        </row>
        <row r="5274">
          <cell r="A5274" t="str">
            <v>65210077</v>
          </cell>
          <cell r="B5274" t="str">
            <v>JOINT DH 518  POUR Palier SNV 160 FAG</v>
          </cell>
          <cell r="C5274">
            <v>0</v>
          </cell>
          <cell r="D5274" t="str">
            <v>L</v>
          </cell>
        </row>
        <row r="5275">
          <cell r="A5275" t="str">
            <v>23320053</v>
          </cell>
          <cell r="B5275" t="str">
            <v>RACCORD TUYAU OXYGENE 10.16X160 O2</v>
          </cell>
          <cell r="C5275">
            <v>0</v>
          </cell>
          <cell r="D5275" t="str">
            <v>L</v>
          </cell>
        </row>
        <row r="5276">
          <cell r="A5276" t="str">
            <v>23170027</v>
          </cell>
          <cell r="B5276" t="str">
            <v>PRISE DE PRESSION MM 3/8"- M16</v>
          </cell>
          <cell r="C5276">
            <v>0</v>
          </cell>
          <cell r="D5276" t="str">
            <v>L</v>
          </cell>
        </row>
        <row r="5277">
          <cell r="A5277" t="str">
            <v>42010019</v>
          </cell>
          <cell r="B5277" t="str">
            <v>Pince circlips intérieur 12-25mm 169A13</v>
          </cell>
          <cell r="C5277">
            <v>0</v>
          </cell>
          <cell r="D5277" t="str">
            <v>L</v>
          </cell>
        </row>
        <row r="5278">
          <cell r="A5278" t="str">
            <v>57090019</v>
          </cell>
          <cell r="B5278" t="str">
            <v>Jarretière optique OM2 (62.5/125) 1m</v>
          </cell>
          <cell r="C5278">
            <v>0</v>
          </cell>
          <cell r="D5278" t="str">
            <v>L</v>
          </cell>
        </row>
        <row r="5279">
          <cell r="A5279" t="str">
            <v>98010029</v>
          </cell>
          <cell r="B5279" t="str">
            <v>CARTOUCHE HP DESKJET NOIR D2360</v>
          </cell>
          <cell r="C5279">
            <v>0</v>
          </cell>
          <cell r="D5279" t="str">
            <v>L</v>
          </cell>
        </row>
        <row r="5280">
          <cell r="A5280" t="str">
            <v>53230236</v>
          </cell>
          <cell r="B5280" t="str">
            <v>disjoncteur 32A diff 2 pole</v>
          </cell>
          <cell r="C5280">
            <v>0</v>
          </cell>
          <cell r="D5280" t="str">
            <v>L</v>
          </cell>
        </row>
        <row r="5281">
          <cell r="A5281" t="str">
            <v>23320145</v>
          </cell>
          <cell r="B5281" t="str">
            <v>embouts droit GN6</v>
          </cell>
          <cell r="C5281">
            <v>0</v>
          </cell>
          <cell r="D5281" t="str">
            <v>L</v>
          </cell>
        </row>
        <row r="5282">
          <cell r="A5282" t="str">
            <v>89010079</v>
          </cell>
          <cell r="B5282" t="str">
            <v>JOINT À VIS</v>
          </cell>
          <cell r="C5282">
            <v>0</v>
          </cell>
          <cell r="D5282" t="str">
            <v>L</v>
          </cell>
        </row>
        <row r="5283">
          <cell r="A5283" t="str">
            <v>65050193</v>
          </cell>
          <cell r="B5283" t="str">
            <v>RLT a billes 6312-2Z C3</v>
          </cell>
          <cell r="C5283">
            <v>0</v>
          </cell>
          <cell r="D5283" t="str">
            <v>L</v>
          </cell>
        </row>
        <row r="5284">
          <cell r="A5284" t="str">
            <v>75020041</v>
          </cell>
          <cell r="B5284" t="str">
            <v>Relais RXM4AB2P7 230VAC</v>
          </cell>
          <cell r="C5284">
            <v>0</v>
          </cell>
          <cell r="D5284" t="str">
            <v>L</v>
          </cell>
        </row>
        <row r="5285">
          <cell r="A5285" t="str">
            <v>50350096</v>
          </cell>
          <cell r="B5285" t="str">
            <v>CONNECTEUR 942346Z</v>
          </cell>
          <cell r="C5285">
            <v>0</v>
          </cell>
          <cell r="D5285" t="str">
            <v>L</v>
          </cell>
        </row>
        <row r="5286">
          <cell r="A5286" t="str">
            <v>45400085</v>
          </cell>
          <cell r="B5286" t="str">
            <v>SODIUM CHLORURE NORMAPUR  NACL</v>
          </cell>
          <cell r="C5286">
            <v>0</v>
          </cell>
          <cell r="D5286" t="str">
            <v>L</v>
          </cell>
        </row>
        <row r="5287">
          <cell r="A5287" t="str">
            <v>65030025</v>
          </cell>
          <cell r="B5287" t="str">
            <v>RLT autoaligneur YAR 204 2F</v>
          </cell>
          <cell r="C5287">
            <v>5</v>
          </cell>
          <cell r="D5287" t="str">
            <v>M</v>
          </cell>
        </row>
        <row r="5288">
          <cell r="A5288" t="str">
            <v>91100455</v>
          </cell>
          <cell r="B5288" t="str">
            <v>Silent bloc pour moteur réducteur SAS</v>
          </cell>
          <cell r="C5288">
            <v>3</v>
          </cell>
          <cell r="D5288" t="str">
            <v>M</v>
          </cell>
        </row>
        <row r="5289">
          <cell r="A5289" t="str">
            <v>91300210</v>
          </cell>
          <cell r="B5289" t="str">
            <v>Support fixation palier aiguilleur</v>
          </cell>
          <cell r="C5289">
            <v>1</v>
          </cell>
          <cell r="D5289" t="str">
            <v>L</v>
          </cell>
        </row>
        <row r="5290">
          <cell r="A5290" t="str">
            <v>66040006</v>
          </cell>
          <cell r="B5290" t="str">
            <v>COURROIE SPB 2360</v>
          </cell>
          <cell r="C5290">
            <v>3</v>
          </cell>
          <cell r="D5290" t="str">
            <v>M</v>
          </cell>
        </row>
        <row r="5291">
          <cell r="A5291" t="str">
            <v>45800163</v>
          </cell>
          <cell r="B5291" t="str">
            <v>TOILE FILTRANTE 318*318*20 TYPE SX1C</v>
          </cell>
          <cell r="C5291">
            <v>0</v>
          </cell>
          <cell r="D5291" t="str">
            <v>L</v>
          </cell>
        </row>
        <row r="5292">
          <cell r="A5292" t="str">
            <v>60530058</v>
          </cell>
          <cell r="B5292" t="str">
            <v>Poulies de contact</v>
          </cell>
          <cell r="C5292">
            <v>0</v>
          </cell>
          <cell r="D5292" t="str">
            <v>L</v>
          </cell>
        </row>
        <row r="5293">
          <cell r="A5293" t="str">
            <v>87220027</v>
          </cell>
          <cell r="B5293" t="str">
            <v>RONDELLE M56 Di104*ep 8 ISO7090-56-300Hv</v>
          </cell>
          <cell r="C5293">
            <v>1</v>
          </cell>
          <cell r="D5293" t="str">
            <v>L</v>
          </cell>
        </row>
        <row r="5294">
          <cell r="A5294" t="str">
            <v>42010134</v>
          </cell>
          <cell r="B5294" t="str">
            <v>Clé à pipe 6*6 pans 10 mm 75.10</v>
          </cell>
          <cell r="C5294">
            <v>0</v>
          </cell>
          <cell r="D5294" t="str">
            <v>L</v>
          </cell>
        </row>
        <row r="5295">
          <cell r="A5295" t="str">
            <v>75330024</v>
          </cell>
          <cell r="B5295" t="str">
            <v>Cable Palan R11 52 Ø 9,4 mm</v>
          </cell>
          <cell r="C5295">
            <v>0</v>
          </cell>
          <cell r="D5295" t="str">
            <v>L</v>
          </cell>
        </row>
        <row r="5296">
          <cell r="A5296" t="str">
            <v>45800042</v>
          </cell>
          <cell r="B5296" t="str">
            <v>CONDUITE DE CONNEXION M8</v>
          </cell>
          <cell r="C5296">
            <v>0</v>
          </cell>
          <cell r="D5296" t="str">
            <v>L</v>
          </cell>
        </row>
        <row r="5297">
          <cell r="A5297" t="str">
            <v>10030097</v>
          </cell>
          <cell r="B5297" t="str">
            <v>BRIQUE MLA B620 KROSAKI</v>
          </cell>
          <cell r="C5297">
            <v>0</v>
          </cell>
          <cell r="D5297" t="str">
            <v>L</v>
          </cell>
        </row>
        <row r="5298">
          <cell r="A5298" t="str">
            <v>45800033</v>
          </cell>
          <cell r="B5298" t="str">
            <v>CLAPET ANTI RETOUR  GRLA 1/8 QS 8 D</v>
          </cell>
          <cell r="C5298">
            <v>0</v>
          </cell>
          <cell r="D5298" t="str">
            <v>L</v>
          </cell>
        </row>
        <row r="5299">
          <cell r="A5299" t="str">
            <v>72250140</v>
          </cell>
          <cell r="B5299" t="str">
            <v>JOINT REF05500-31065 CHAR 5T</v>
          </cell>
          <cell r="C5299">
            <v>0</v>
          </cell>
          <cell r="D5299" t="str">
            <v>L</v>
          </cell>
        </row>
        <row r="5300">
          <cell r="A5300" t="str">
            <v>45800294</v>
          </cell>
          <cell r="B5300" t="str">
            <v>O-RING 017 .687X .811X.062V 780-831</v>
          </cell>
          <cell r="C5300">
            <v>0</v>
          </cell>
          <cell r="D5300" t="str">
            <v>L</v>
          </cell>
        </row>
        <row r="5301">
          <cell r="A5301" t="str">
            <v>66030030</v>
          </cell>
          <cell r="B5301" t="str">
            <v>COURROIE SPA 3350</v>
          </cell>
          <cell r="C5301">
            <v>0</v>
          </cell>
          <cell r="D5301" t="str">
            <v>L</v>
          </cell>
        </row>
        <row r="5302">
          <cell r="A5302" t="str">
            <v>23320115</v>
          </cell>
          <cell r="B5302" t="str">
            <v>Mamelon hydraulique tube Ø 16 mm</v>
          </cell>
          <cell r="C5302">
            <v>0</v>
          </cell>
          <cell r="D5302" t="str">
            <v>L</v>
          </cell>
        </row>
        <row r="5303">
          <cell r="A5303" t="str">
            <v>98010352</v>
          </cell>
          <cell r="B5303" t="str">
            <v>Tapis de souris</v>
          </cell>
          <cell r="C5303">
            <v>0</v>
          </cell>
          <cell r="D5303" t="str">
            <v>L</v>
          </cell>
        </row>
        <row r="5304">
          <cell r="A5304" t="str">
            <v>30100002</v>
          </cell>
          <cell r="B5304" t="str">
            <v>TIGE FILETE M27 CL 8.8</v>
          </cell>
          <cell r="C5304">
            <v>0</v>
          </cell>
          <cell r="D5304" t="str">
            <v>L</v>
          </cell>
        </row>
        <row r="5305">
          <cell r="A5305" t="str">
            <v>23310033</v>
          </cell>
          <cell r="B5305" t="str">
            <v>COUDE 90° À SOUDER DN80- DIAM EXT=90</v>
          </cell>
          <cell r="C5305">
            <v>1</v>
          </cell>
          <cell r="D5305" t="str">
            <v>L</v>
          </cell>
        </row>
        <row r="5306">
          <cell r="A5306" t="str">
            <v>42010090</v>
          </cell>
          <cell r="B5306" t="str">
            <v>CLE MIXTE DE 17 MM  OGV 440.17  FACOM</v>
          </cell>
          <cell r="C5306">
            <v>0</v>
          </cell>
          <cell r="D5306" t="str">
            <v>L</v>
          </cell>
        </row>
        <row r="5307">
          <cell r="A5307" t="str">
            <v>23220005</v>
          </cell>
          <cell r="B5307" t="str">
            <v>"VANNE SPHÈRIQUE 1"""</v>
          </cell>
          <cell r="C5307">
            <v>7</v>
          </cell>
          <cell r="D5307" t="str">
            <v>H</v>
          </cell>
        </row>
        <row r="5308">
          <cell r="A5308" t="str">
            <v>86010001</v>
          </cell>
          <cell r="B5308" t="str">
            <v>"VIS DE FIXATION CHAÎNE 3/4"""</v>
          </cell>
          <cell r="C5308">
            <v>0</v>
          </cell>
          <cell r="D5308" t="str">
            <v>L</v>
          </cell>
        </row>
        <row r="5309">
          <cell r="A5309" t="str">
            <v>10010076</v>
          </cell>
          <cell r="B5309" t="str">
            <v>ANKRAL Q2 X CB B320</v>
          </cell>
          <cell r="C5309">
            <v>0</v>
          </cell>
          <cell r="D5309" t="str">
            <v>L</v>
          </cell>
        </row>
        <row r="5310">
          <cell r="A5310" t="str">
            <v>66040004</v>
          </cell>
          <cell r="B5310" t="str">
            <v>COURROIE SPB 2800</v>
          </cell>
          <cell r="C5310">
            <v>1</v>
          </cell>
          <cell r="D5310" t="str">
            <v>L</v>
          </cell>
        </row>
        <row r="5311">
          <cell r="A5311" t="str">
            <v>45400077</v>
          </cell>
          <cell r="B5311" t="str">
            <v>POTASSIUM PERMANGANATE NORMAPUR</v>
          </cell>
          <cell r="C5311">
            <v>0</v>
          </cell>
          <cell r="D5311" t="str">
            <v>L</v>
          </cell>
        </row>
        <row r="5312">
          <cell r="A5312" t="str">
            <v>91500121</v>
          </cell>
          <cell r="B5312" t="str">
            <v>Fourchette D.50 RP 102 P JOUCOMATIC 5021</v>
          </cell>
          <cell r="C5312">
            <v>1</v>
          </cell>
          <cell r="D5312" t="str">
            <v>L</v>
          </cell>
        </row>
        <row r="5313">
          <cell r="A5313" t="str">
            <v>45400093</v>
          </cell>
          <cell r="B5313" t="str">
            <v>SOLUTION TAMPON PH4NORMADOS CALIBRAGE PH</v>
          </cell>
          <cell r="C5313">
            <v>0</v>
          </cell>
          <cell r="D5313" t="str">
            <v>L</v>
          </cell>
        </row>
        <row r="5314">
          <cell r="A5314" t="str">
            <v>66070006</v>
          </cell>
          <cell r="B5314" t="str">
            <v>COURROIE XPA 2082</v>
          </cell>
          <cell r="C5314">
            <v>0</v>
          </cell>
          <cell r="D5314" t="str">
            <v>L</v>
          </cell>
        </row>
        <row r="5315">
          <cell r="A5315" t="str">
            <v>39200200</v>
          </cell>
          <cell r="B5315" t="str">
            <v>Pare-huile Viton 45x75x7</v>
          </cell>
          <cell r="C5315">
            <v>0</v>
          </cell>
          <cell r="D5315" t="str">
            <v>L</v>
          </cell>
        </row>
        <row r="5316">
          <cell r="A5316" t="str">
            <v>75330023</v>
          </cell>
          <cell r="B5316" t="str">
            <v>Cable Palan R11 51 Ø 9,4 mm</v>
          </cell>
          <cell r="C5316">
            <v>0</v>
          </cell>
          <cell r="D5316" t="str">
            <v>L</v>
          </cell>
        </row>
        <row r="5317">
          <cell r="A5317" t="str">
            <v>53500004</v>
          </cell>
          <cell r="B5317" t="str">
            <v>MECANISME TIROIR</v>
          </cell>
          <cell r="C5317">
            <v>0</v>
          </cell>
          <cell r="D5317" t="str">
            <v>L</v>
          </cell>
        </row>
        <row r="5318">
          <cell r="A5318" t="str">
            <v>23440078</v>
          </cell>
          <cell r="B5318" t="str">
            <v>"Manomètre 12BR DIAM EX50mm RAC CENT 1/2</v>
          </cell>
          <cell r="C5318">
            <v>0</v>
          </cell>
          <cell r="D5318" t="str">
            <v>L</v>
          </cell>
        </row>
        <row r="5319">
          <cell r="A5319" t="str">
            <v>65200205</v>
          </cell>
          <cell r="B5319" t="str">
            <v>PALIER CGT06</v>
          </cell>
          <cell r="C5319">
            <v>0</v>
          </cell>
          <cell r="D5319" t="str">
            <v>L</v>
          </cell>
        </row>
        <row r="5320">
          <cell r="A5320" t="str">
            <v>23440080</v>
          </cell>
          <cell r="B5320" t="str">
            <v>"Manomètre 12BR DIAM EX50mm RAC CENT 3/8</v>
          </cell>
          <cell r="C5320">
            <v>3</v>
          </cell>
          <cell r="D5320" t="str">
            <v>M</v>
          </cell>
        </row>
        <row r="5321">
          <cell r="A5321" t="str">
            <v>10010077</v>
          </cell>
          <cell r="B5321" t="str">
            <v>ANKRAL Q2 X CB B620</v>
          </cell>
          <cell r="C5321">
            <v>0</v>
          </cell>
          <cell r="D5321" t="str">
            <v>L</v>
          </cell>
        </row>
        <row r="5322">
          <cell r="A5322" t="str">
            <v>59250002</v>
          </cell>
          <cell r="B5322" t="str">
            <v>SIRENE AVERTISS.230V REF XVS10MMW</v>
          </cell>
          <cell r="C5322">
            <v>0</v>
          </cell>
          <cell r="D5322" t="str">
            <v>L</v>
          </cell>
        </row>
        <row r="5323">
          <cell r="A5323" t="str">
            <v>10030093</v>
          </cell>
          <cell r="B5323" t="str">
            <v>BRIQUE BERAL 85 SP P201</v>
          </cell>
          <cell r="C5323">
            <v>0</v>
          </cell>
          <cell r="D5323" t="str">
            <v>L</v>
          </cell>
        </row>
        <row r="5324">
          <cell r="A5324" t="str">
            <v>50360011</v>
          </cell>
          <cell r="B5324" t="str">
            <v>PRESSE ETOUPE INOX   M20X1,5</v>
          </cell>
          <cell r="C5324">
            <v>0</v>
          </cell>
          <cell r="D5324" t="str">
            <v>L</v>
          </cell>
        </row>
        <row r="5325">
          <cell r="A5325" t="str">
            <v>37400007</v>
          </cell>
          <cell r="B5325" t="str">
            <v>CONTACT UNIVERSEL K61 NETTOYANT ELECTRIQ</v>
          </cell>
          <cell r="C5325">
            <v>4</v>
          </cell>
          <cell r="D5325" t="str">
            <v>M</v>
          </cell>
        </row>
        <row r="5326">
          <cell r="A5326" t="str">
            <v>65050110</v>
          </cell>
          <cell r="B5326" t="str">
            <v>RLT a billes 6208 ZZ C3</v>
          </cell>
          <cell r="C5326">
            <v>0</v>
          </cell>
          <cell r="D5326" t="str">
            <v>L</v>
          </cell>
        </row>
        <row r="5327">
          <cell r="A5327" t="str">
            <v>65050174</v>
          </cell>
          <cell r="B5327" t="str">
            <v>RLT a billes 6308 2Z C3</v>
          </cell>
          <cell r="C5327">
            <v>1</v>
          </cell>
          <cell r="D5327" t="str">
            <v>L</v>
          </cell>
        </row>
        <row r="5328">
          <cell r="A5328" t="str">
            <v>66040007</v>
          </cell>
          <cell r="B5328" t="str">
            <v>COURROIE SPB 2037</v>
          </cell>
          <cell r="C5328">
            <v>0</v>
          </cell>
          <cell r="D5328" t="str">
            <v>L</v>
          </cell>
        </row>
        <row r="5329">
          <cell r="A5329" t="str">
            <v>55930096</v>
          </cell>
          <cell r="B5329" t="str">
            <v>VENTILATEUR MOTEUR DIAM AXE 42/4</v>
          </cell>
          <cell r="C5329">
            <v>0</v>
          </cell>
          <cell r="D5329" t="str">
            <v>L</v>
          </cell>
        </row>
        <row r="5330">
          <cell r="A5330" t="str">
            <v>66040010</v>
          </cell>
          <cell r="B5330" t="str">
            <v>COURROIE SPB 2300</v>
          </cell>
          <cell r="C5330">
            <v>2</v>
          </cell>
          <cell r="D5330" t="str">
            <v>L</v>
          </cell>
        </row>
        <row r="5331">
          <cell r="A5331" t="str">
            <v>65210090</v>
          </cell>
          <cell r="B5331" t="str">
            <v>JEUX DE JOINTS POUR  PALIER SNI 512-610</v>
          </cell>
          <cell r="C5331">
            <v>0</v>
          </cell>
          <cell r="D5331" t="str">
            <v>L</v>
          </cell>
        </row>
        <row r="5332">
          <cell r="A5332" t="str">
            <v>76340032</v>
          </cell>
          <cell r="B5332" t="str">
            <v>BOUCHON À BLOCAGE MAGNÉTIQUE</v>
          </cell>
          <cell r="C5332">
            <v>0</v>
          </cell>
          <cell r="D5332" t="str">
            <v>L</v>
          </cell>
        </row>
        <row r="5333">
          <cell r="A5333" t="str">
            <v>53130137</v>
          </cell>
          <cell r="B5333" t="str">
            <v>Contacteur CT 2NO 25A-ref-15380</v>
          </cell>
          <cell r="C5333">
            <v>0</v>
          </cell>
          <cell r="D5333" t="str">
            <v>L</v>
          </cell>
        </row>
        <row r="5334">
          <cell r="A5334" t="str">
            <v>65050181</v>
          </cell>
          <cell r="B5334" t="str">
            <v>RLT a billes 6309 ZZ C3</v>
          </cell>
          <cell r="C5334">
            <v>0</v>
          </cell>
          <cell r="D5334" t="str">
            <v>L</v>
          </cell>
        </row>
        <row r="5335">
          <cell r="A5335" t="str">
            <v>42300007</v>
          </cell>
          <cell r="B5335" t="str">
            <v>Dormer FR. de finition C247*6</v>
          </cell>
          <cell r="C5335">
            <v>0</v>
          </cell>
          <cell r="D5335" t="str">
            <v>L</v>
          </cell>
        </row>
        <row r="5336">
          <cell r="A5336" t="str">
            <v>91130019</v>
          </cell>
          <cell r="B5336" t="str">
            <v>ENTRETOISE 731673D  REP 16</v>
          </cell>
          <cell r="C5336">
            <v>0</v>
          </cell>
          <cell r="D5336" t="str">
            <v>L</v>
          </cell>
        </row>
        <row r="5337">
          <cell r="A5337" t="str">
            <v>87220009</v>
          </cell>
          <cell r="B5337" t="str">
            <v>RONDELLE CONCAVE + R.CONVEXE C43</v>
          </cell>
          <cell r="C5337">
            <v>3</v>
          </cell>
          <cell r="D5337" t="str">
            <v>M</v>
          </cell>
        </row>
        <row r="5338">
          <cell r="A5338" t="str">
            <v>60340011</v>
          </cell>
          <cell r="B5338" t="str">
            <v>REGULATEUR DEBIT METAL WORK 9041003</v>
          </cell>
          <cell r="C5338">
            <v>3</v>
          </cell>
          <cell r="D5338" t="str">
            <v>M</v>
          </cell>
        </row>
        <row r="5339">
          <cell r="A5339" t="str">
            <v>23320044</v>
          </cell>
          <cell r="B5339" t="str">
            <v>"RACCORD REDUCTION ACIER M/F 3/4"" 1"""</v>
          </cell>
          <cell r="C5339">
            <v>4</v>
          </cell>
          <cell r="D5339" t="str">
            <v>M</v>
          </cell>
        </row>
        <row r="5340">
          <cell r="A5340" t="str">
            <v>42010079</v>
          </cell>
          <cell r="B5340" t="str">
            <v>REPARTITEUR 125 A 4X15TROU BLOX CONNECT</v>
          </cell>
          <cell r="C5340">
            <v>0</v>
          </cell>
          <cell r="D5340" t="str">
            <v>L</v>
          </cell>
        </row>
        <row r="5341">
          <cell r="A5341" t="str">
            <v>91130077</v>
          </cell>
          <cell r="B5341" t="str">
            <v>EQUERRE DE FIXATION SUPPORT 513564D</v>
          </cell>
          <cell r="C5341">
            <v>1</v>
          </cell>
          <cell r="D5341" t="str">
            <v>L</v>
          </cell>
        </row>
        <row r="5342">
          <cell r="A5342" t="str">
            <v>39200244</v>
          </cell>
          <cell r="B5342" t="str">
            <v>PARAHUILE 30-62-8</v>
          </cell>
          <cell r="C5342">
            <v>0</v>
          </cell>
          <cell r="D5342" t="str">
            <v>L</v>
          </cell>
        </row>
        <row r="5343">
          <cell r="A5343" t="str">
            <v>53250196</v>
          </cell>
          <cell r="B5343" t="str">
            <v>RELAIS 24VDC *G2R-2-SNI 24DC(S)</v>
          </cell>
          <cell r="C5343">
            <v>0</v>
          </cell>
          <cell r="D5343" t="str">
            <v>L</v>
          </cell>
        </row>
        <row r="5344">
          <cell r="A5344" t="str">
            <v>45400004</v>
          </cell>
          <cell r="B5344" t="str">
            <v>ACIDE CHLORH 1N SOLU AQUEU NORMADOSE HCL</v>
          </cell>
          <cell r="C5344">
            <v>0</v>
          </cell>
          <cell r="D5344" t="str">
            <v>L</v>
          </cell>
        </row>
        <row r="5345">
          <cell r="A5345" t="str">
            <v>37030011</v>
          </cell>
          <cell r="B5345" t="str">
            <v>HUILE FREIN POUR CHARIOT</v>
          </cell>
          <cell r="C5345">
            <v>1</v>
          </cell>
          <cell r="D5345" t="str">
            <v>L</v>
          </cell>
        </row>
        <row r="5346">
          <cell r="A5346" t="str">
            <v>98010171</v>
          </cell>
          <cell r="B5346" t="str">
            <v>SOURIS</v>
          </cell>
          <cell r="C5346">
            <v>0</v>
          </cell>
          <cell r="D5346" t="str">
            <v>L</v>
          </cell>
        </row>
        <row r="5347">
          <cell r="A5347" t="str">
            <v>45400074</v>
          </cell>
          <cell r="B5347" t="str">
            <v>POTASSIUM HYDOXYDE EN PASTILLES NORMAPUR</v>
          </cell>
          <cell r="C5347">
            <v>0</v>
          </cell>
          <cell r="D5347" t="str">
            <v>L</v>
          </cell>
        </row>
        <row r="5348">
          <cell r="A5348" t="str">
            <v>42010123</v>
          </cell>
          <cell r="B5348" t="str">
            <v>TVIS PROTWIST PH 1  ATP1*100VE</v>
          </cell>
          <cell r="C5348">
            <v>0</v>
          </cell>
          <cell r="D5348" t="str">
            <v>L</v>
          </cell>
        </row>
        <row r="5349">
          <cell r="A5349" t="str">
            <v>91100434</v>
          </cell>
          <cell r="B5349" t="str">
            <v>Vis-570349D</v>
          </cell>
          <cell r="C5349">
            <v>0</v>
          </cell>
          <cell r="D5349" t="str">
            <v>L</v>
          </cell>
        </row>
        <row r="5350">
          <cell r="A5350" t="str">
            <v>66030002</v>
          </cell>
          <cell r="B5350" t="str">
            <v>COURROIE  SPA 2432</v>
          </cell>
          <cell r="C5350">
            <v>1</v>
          </cell>
          <cell r="D5350" t="str">
            <v>L</v>
          </cell>
        </row>
        <row r="5351">
          <cell r="A5351" t="str">
            <v>42010141</v>
          </cell>
          <cell r="B5351" t="str">
            <v>Marteau rivoir 500 g HAAA0532 TOPTUL</v>
          </cell>
          <cell r="C5351">
            <v>0</v>
          </cell>
          <cell r="D5351" t="str">
            <v>L</v>
          </cell>
        </row>
        <row r="5352">
          <cell r="A5352" t="str">
            <v>39200202</v>
          </cell>
          <cell r="B5352" t="str">
            <v>Pare-huile Viton 50x65x10/7</v>
          </cell>
          <cell r="C5352">
            <v>1</v>
          </cell>
          <cell r="D5352" t="str">
            <v>L</v>
          </cell>
        </row>
        <row r="5353">
          <cell r="A5353" t="str">
            <v>60150006</v>
          </cell>
          <cell r="B5353" t="str">
            <v>LIMITEUR DE DEBIT REGLABLE 1/4 SHAKO</v>
          </cell>
          <cell r="C5353">
            <v>1</v>
          </cell>
          <cell r="D5353" t="str">
            <v>L</v>
          </cell>
        </row>
        <row r="5354">
          <cell r="A5354" t="str">
            <v>39200219</v>
          </cell>
          <cell r="B5354" t="str">
            <v>Pare-huile Viton 62x120x12/8</v>
          </cell>
          <cell r="C5354">
            <v>1</v>
          </cell>
          <cell r="D5354" t="str">
            <v>L</v>
          </cell>
        </row>
        <row r="5355">
          <cell r="A5355" t="str">
            <v>38200016</v>
          </cell>
          <cell r="B5355" t="str">
            <v>PANTALON</v>
          </cell>
          <cell r="C5355">
            <v>0</v>
          </cell>
          <cell r="D5355" t="str">
            <v>L</v>
          </cell>
        </row>
        <row r="5356">
          <cell r="A5356" t="str">
            <v>42010149</v>
          </cell>
          <cell r="B5356" t="str">
            <v>Cle fourche 14*15 AAEJ1415</v>
          </cell>
          <cell r="C5356">
            <v>0</v>
          </cell>
          <cell r="D5356" t="str">
            <v>L</v>
          </cell>
        </row>
        <row r="5357">
          <cell r="A5357" t="str">
            <v>20300006</v>
          </cell>
          <cell r="B5357" t="str">
            <v>FER PLAT 40*04 LONG 6M</v>
          </cell>
          <cell r="C5357">
            <v>4</v>
          </cell>
          <cell r="D5357" t="str">
            <v>M</v>
          </cell>
        </row>
        <row r="5358">
          <cell r="A5358" t="str">
            <v>10030054</v>
          </cell>
          <cell r="B5358" t="str">
            <v>BRIQUE REZISTAL B80Z ALUMINE CLE P201</v>
          </cell>
          <cell r="C5358">
            <v>0</v>
          </cell>
          <cell r="D5358" t="str">
            <v>L</v>
          </cell>
        </row>
        <row r="5359">
          <cell r="A5359" t="str">
            <v>42010072</v>
          </cell>
          <cell r="B5359" t="str">
            <v>Tournevis 4.0 *0,8 A   4.0*100 VE</v>
          </cell>
          <cell r="C5359">
            <v>0</v>
          </cell>
          <cell r="D5359" t="str">
            <v>L</v>
          </cell>
        </row>
        <row r="5360">
          <cell r="A5360" t="str">
            <v>23320047</v>
          </cell>
          <cell r="B5360" t="str">
            <v>"RACCORD REDUCTION ACIER M/M 3/4"" 1"""</v>
          </cell>
          <cell r="C5360">
            <v>1</v>
          </cell>
          <cell r="D5360" t="str">
            <v>L</v>
          </cell>
        </row>
        <row r="5361">
          <cell r="A5361" t="str">
            <v>91130016</v>
          </cell>
          <cell r="B5361" t="str">
            <v>ENTRETOISE 731173D REP 18</v>
          </cell>
          <cell r="C5361">
            <v>0</v>
          </cell>
          <cell r="D5361" t="str">
            <v>L</v>
          </cell>
        </row>
        <row r="5362">
          <cell r="A5362" t="str">
            <v>42010018</v>
          </cell>
          <cell r="B5362" t="str">
            <v>Pince circlips extérieur 10-25 mm 177A13</v>
          </cell>
          <cell r="C5362">
            <v>0</v>
          </cell>
          <cell r="D5362" t="str">
            <v>L</v>
          </cell>
        </row>
        <row r="5363">
          <cell r="A5363" t="str">
            <v>65050113</v>
          </cell>
          <cell r="B5363" t="str">
            <v>RLT a billes 6209 2Z J C3</v>
          </cell>
          <cell r="C5363">
            <v>0</v>
          </cell>
          <cell r="D5363" t="str">
            <v>L</v>
          </cell>
        </row>
        <row r="5364">
          <cell r="A5364" t="str">
            <v>91300222</v>
          </cell>
          <cell r="B5364" t="str">
            <v>Support 2 fixation palier aiguilleur</v>
          </cell>
          <cell r="C5364">
            <v>0</v>
          </cell>
          <cell r="D5364" t="str">
            <v>L</v>
          </cell>
        </row>
        <row r="5365">
          <cell r="A5365" t="str">
            <v>71130011</v>
          </cell>
          <cell r="B5365" t="str">
            <v>BAVETTE LAR:120-EP12mm DURETÉ 65 SCHORES</v>
          </cell>
          <cell r="C5365">
            <v>3</v>
          </cell>
          <cell r="D5365" t="str">
            <v>M</v>
          </cell>
        </row>
        <row r="5366">
          <cell r="A5366" t="str">
            <v>10020027</v>
          </cell>
          <cell r="B5366" t="str">
            <v>ANKRAL  ZE CB PB 201</v>
          </cell>
          <cell r="C5366">
            <v>1</v>
          </cell>
          <cell r="D5366" t="str">
            <v>L</v>
          </cell>
        </row>
        <row r="5367">
          <cell r="A5367" t="str">
            <v>55930086</v>
          </cell>
          <cell r="B5367" t="str">
            <v>Ventilateur réf:KDE2412PMB1-6A (7)B305.G</v>
          </cell>
          <cell r="C5367">
            <v>0</v>
          </cell>
          <cell r="D5367" t="str">
            <v>L</v>
          </cell>
        </row>
        <row r="5368">
          <cell r="A5368" t="str">
            <v>89010027</v>
          </cell>
          <cell r="B5368" t="str">
            <v>BOULONS M24 X  90 CLASSE 8.8 ISO 4014</v>
          </cell>
          <cell r="C5368">
            <v>0</v>
          </cell>
          <cell r="D5368" t="str">
            <v>L</v>
          </cell>
        </row>
        <row r="5369">
          <cell r="A5369" t="str">
            <v>39200209</v>
          </cell>
          <cell r="B5369" t="str">
            <v>Pare-huile Viton 72x50x8</v>
          </cell>
          <cell r="C5369">
            <v>1</v>
          </cell>
          <cell r="D5369" t="str">
            <v>L</v>
          </cell>
        </row>
        <row r="5370">
          <cell r="A5370" t="str">
            <v>23320043</v>
          </cell>
          <cell r="B5370" t="str">
            <v>"RACCORD REDUCTION ACIER M/F 1/2"" 3/4""</v>
          </cell>
          <cell r="C5370">
            <v>5</v>
          </cell>
          <cell r="D5370" t="str">
            <v>M</v>
          </cell>
        </row>
        <row r="5371">
          <cell r="A5371" t="str">
            <v>42010139</v>
          </cell>
          <cell r="B5371" t="str">
            <v>Tournevis ergotwist P/vis philips ATP2*1</v>
          </cell>
          <cell r="C5371">
            <v>0</v>
          </cell>
          <cell r="D5371" t="str">
            <v>L</v>
          </cell>
        </row>
        <row r="5372">
          <cell r="A5372" t="str">
            <v>23320116</v>
          </cell>
          <cell r="B5372" t="str">
            <v>Raccord hydraulique tube Ø 10 mm</v>
          </cell>
          <cell r="C5372">
            <v>0</v>
          </cell>
          <cell r="D5372" t="str">
            <v>L</v>
          </cell>
        </row>
        <row r="5373">
          <cell r="A5373" t="str">
            <v>42010094</v>
          </cell>
          <cell r="B5373" t="str">
            <v>Tvis PROTWIST FACOM AT4*100VE</v>
          </cell>
          <cell r="C5373">
            <v>0</v>
          </cell>
          <cell r="D5373" t="str">
            <v>L</v>
          </cell>
        </row>
        <row r="5374">
          <cell r="A5374" t="str">
            <v>37300001</v>
          </cell>
          <cell r="B5374" t="str">
            <v>HUILE FUCKS RENOLIN THERM 330S</v>
          </cell>
          <cell r="C5374">
            <v>0</v>
          </cell>
          <cell r="D5374" t="str">
            <v>L</v>
          </cell>
        </row>
        <row r="5375">
          <cell r="A5375" t="str">
            <v>38200010</v>
          </cell>
          <cell r="B5375" t="str">
            <v>IMPERMEABLE</v>
          </cell>
          <cell r="C5375">
            <v>0</v>
          </cell>
          <cell r="D5375" t="str">
            <v>L</v>
          </cell>
        </row>
        <row r="5376">
          <cell r="A5376" t="str">
            <v>65050051</v>
          </cell>
          <cell r="B5376" t="str">
            <v>RLT a billes 6007-2RS1</v>
          </cell>
          <cell r="C5376">
            <v>2</v>
          </cell>
          <cell r="D5376" t="str">
            <v>L</v>
          </cell>
        </row>
        <row r="5377">
          <cell r="A5377" t="str">
            <v>66100007</v>
          </cell>
          <cell r="B5377" t="str">
            <v>COURROIE CRANTÉ LR:16mm-LG:525RÉF:T5.525</v>
          </cell>
          <cell r="C5377">
            <v>0</v>
          </cell>
          <cell r="D5377" t="str">
            <v>L</v>
          </cell>
        </row>
        <row r="5378">
          <cell r="A5378" t="str">
            <v>86010002</v>
          </cell>
          <cell r="B5378" t="str">
            <v>"VIS DE FIXATION CHAÎNE 5/8"""</v>
          </cell>
          <cell r="C5378">
            <v>0</v>
          </cell>
          <cell r="D5378" t="str">
            <v>L</v>
          </cell>
        </row>
        <row r="5379">
          <cell r="A5379" t="str">
            <v>42010253</v>
          </cell>
          <cell r="B5379" t="str">
            <v>Jauge de filetage gaz BSP</v>
          </cell>
          <cell r="C5379">
            <v>0</v>
          </cell>
          <cell r="D5379" t="str">
            <v>L</v>
          </cell>
        </row>
        <row r="5380">
          <cell r="A5380" t="str">
            <v>42010252</v>
          </cell>
          <cell r="B5380" t="str">
            <v>Jauge de filtege metrique</v>
          </cell>
          <cell r="C5380">
            <v>0</v>
          </cell>
          <cell r="D5380" t="str">
            <v>L</v>
          </cell>
        </row>
        <row r="5381">
          <cell r="A5381" t="str">
            <v>45400087</v>
          </cell>
          <cell r="B5381" t="str">
            <v>SODIUM HYDROXYDE EN PASTILLES NORMAPUR</v>
          </cell>
          <cell r="C5381">
            <v>0</v>
          </cell>
          <cell r="D5381" t="str">
            <v>L</v>
          </cell>
        </row>
        <row r="5382">
          <cell r="A5382" t="str">
            <v>42010112</v>
          </cell>
          <cell r="B5382" t="str">
            <v>Pointeau de prisision Diam 6mm 256.6</v>
          </cell>
          <cell r="C5382">
            <v>0</v>
          </cell>
          <cell r="D5382" t="str">
            <v>L</v>
          </cell>
        </row>
        <row r="5383">
          <cell r="A5383" t="str">
            <v>60560001</v>
          </cell>
          <cell r="B5383" t="str">
            <v>COURROIE SPA 2360</v>
          </cell>
          <cell r="C5383">
            <v>0</v>
          </cell>
          <cell r="D5383" t="str">
            <v>L</v>
          </cell>
        </row>
        <row r="5384">
          <cell r="A5384" t="str">
            <v>86100002</v>
          </cell>
          <cell r="B5384" t="str">
            <v>BOULONS T.FRAISE 45° ERGOT M24X2X5/90X65</v>
          </cell>
          <cell r="C5384">
            <v>0</v>
          </cell>
          <cell r="D5384" t="str">
            <v>L</v>
          </cell>
        </row>
        <row r="5385">
          <cell r="A5385" t="str">
            <v>91100432</v>
          </cell>
          <cell r="B5385" t="str">
            <v>Vis-570347D/+570620z</v>
          </cell>
          <cell r="C5385">
            <v>0</v>
          </cell>
          <cell r="D5385" t="str">
            <v>L</v>
          </cell>
        </row>
        <row r="5386">
          <cell r="A5386" t="str">
            <v>38200018</v>
          </cell>
          <cell r="B5386" t="str">
            <v>CHEMISE</v>
          </cell>
          <cell r="C5386">
            <v>0</v>
          </cell>
          <cell r="D5386" t="str">
            <v>L</v>
          </cell>
        </row>
        <row r="5387">
          <cell r="A5387" t="str">
            <v>42010122</v>
          </cell>
          <cell r="B5387" t="str">
            <v>TVIS port2 elec ATP0*75VE</v>
          </cell>
          <cell r="C5387">
            <v>0</v>
          </cell>
          <cell r="D5387" t="str">
            <v>L</v>
          </cell>
        </row>
        <row r="5388">
          <cell r="A5388" t="str">
            <v>65200197</v>
          </cell>
          <cell r="B5388" t="str">
            <v>PALIER FYTB 505H</v>
          </cell>
          <cell r="C5388">
            <v>0</v>
          </cell>
          <cell r="D5388" t="str">
            <v>L</v>
          </cell>
        </row>
        <row r="5389">
          <cell r="A5389" t="str">
            <v>20300001</v>
          </cell>
          <cell r="B5389" t="str">
            <v>FER PLAT 25*4 LONG 6M</v>
          </cell>
          <cell r="C5389">
            <v>4</v>
          </cell>
          <cell r="D5389" t="str">
            <v>M</v>
          </cell>
        </row>
        <row r="5390">
          <cell r="A5390" t="str">
            <v>59200031</v>
          </cell>
          <cell r="B5390" t="str">
            <v>BLOC VOYANT   ZBV-M4</v>
          </cell>
          <cell r="C5390">
            <v>0</v>
          </cell>
          <cell r="D5390" t="str">
            <v>L</v>
          </cell>
        </row>
        <row r="5391">
          <cell r="A5391" t="str">
            <v>65050262</v>
          </cell>
          <cell r="B5391" t="str">
            <v>Douille de palier vanne douseuse n° 22E0</v>
          </cell>
          <cell r="C5391">
            <v>0</v>
          </cell>
          <cell r="D5391" t="str">
            <v>L</v>
          </cell>
        </row>
        <row r="5392">
          <cell r="A5392" t="str">
            <v>91500061</v>
          </cell>
          <cell r="B5392" t="str">
            <v>VENTOUSE REF 2-90-1024-128.1</v>
          </cell>
          <cell r="C5392">
            <v>0</v>
          </cell>
          <cell r="D5392" t="str">
            <v>L</v>
          </cell>
        </row>
        <row r="5393">
          <cell r="A5393" t="str">
            <v>23440096</v>
          </cell>
          <cell r="B5393" t="str">
            <v>MANOMÉTRE PGB.0631 GRADUÉ 0/25BARS</v>
          </cell>
          <cell r="C5393">
            <v>0</v>
          </cell>
          <cell r="D5393" t="str">
            <v>L</v>
          </cell>
        </row>
        <row r="5394">
          <cell r="A5394" t="str">
            <v>45400011</v>
          </cell>
          <cell r="B5394" t="str">
            <v>ACIDE NITRIQUE 65% NORMAPUR</v>
          </cell>
          <cell r="C5394">
            <v>0</v>
          </cell>
          <cell r="D5394" t="str">
            <v>L</v>
          </cell>
        </row>
        <row r="5395">
          <cell r="A5395" t="str">
            <v>39200210</v>
          </cell>
          <cell r="B5395" t="str">
            <v>Pare-huile Viton 80x100x10</v>
          </cell>
          <cell r="C5395">
            <v>0</v>
          </cell>
          <cell r="D5395" t="str">
            <v>L</v>
          </cell>
        </row>
        <row r="5396">
          <cell r="A5396" t="str">
            <v>42010165</v>
          </cell>
          <cell r="B5396" t="str">
            <v>Tournevis français isolé 1000 volts AT4*</v>
          </cell>
          <cell r="C5396">
            <v>0</v>
          </cell>
          <cell r="D5396" t="str">
            <v>L</v>
          </cell>
        </row>
        <row r="5397">
          <cell r="A5397" t="str">
            <v>60340006</v>
          </cell>
          <cell r="B5397" t="str">
            <v>REGULATEUR DE DEBIT  METALWORK9041205</v>
          </cell>
          <cell r="C5397">
            <v>0</v>
          </cell>
          <cell r="D5397" t="str">
            <v>L</v>
          </cell>
        </row>
        <row r="5398">
          <cell r="A5398" t="str">
            <v>78610143</v>
          </cell>
          <cell r="B5398" t="str">
            <v>ROTULE M10x1,25 43400001</v>
          </cell>
          <cell r="C5398">
            <v>0</v>
          </cell>
          <cell r="D5398" t="str">
            <v>L</v>
          </cell>
        </row>
        <row r="5399">
          <cell r="A5399" t="str">
            <v>65050168</v>
          </cell>
          <cell r="B5399" t="str">
            <v>RLT a billes 6306-2RS1</v>
          </cell>
          <cell r="C5399">
            <v>0</v>
          </cell>
          <cell r="D5399" t="str">
            <v>L</v>
          </cell>
        </row>
        <row r="5400">
          <cell r="A5400" t="str">
            <v>23320011</v>
          </cell>
          <cell r="B5400" t="str">
            <v>"MAMELON M/M 3/4"" HYDRAULIQUE"</v>
          </cell>
          <cell r="C5400">
            <v>0</v>
          </cell>
          <cell r="D5400" t="str">
            <v>L</v>
          </cell>
        </row>
        <row r="5401">
          <cell r="A5401" t="str">
            <v>91400001</v>
          </cell>
          <cell r="B5401" t="str">
            <v>ADDITIF 5191-4</v>
          </cell>
          <cell r="C5401">
            <v>0</v>
          </cell>
          <cell r="D5401" t="str">
            <v>L</v>
          </cell>
        </row>
        <row r="5402">
          <cell r="A5402" t="str">
            <v>90250008</v>
          </cell>
          <cell r="B5402" t="str">
            <v>RESSORT PRESSION rep01623</v>
          </cell>
          <cell r="C5402">
            <v>0</v>
          </cell>
          <cell r="D5402" t="str">
            <v>L</v>
          </cell>
        </row>
        <row r="5403">
          <cell r="A5403" t="str">
            <v>53230226</v>
          </cell>
          <cell r="B5403" t="str">
            <v>DISJONCTEUR SIMPLE 2 POLES 63A</v>
          </cell>
          <cell r="C5403">
            <v>0</v>
          </cell>
          <cell r="D5403" t="str">
            <v>L</v>
          </cell>
        </row>
        <row r="5404">
          <cell r="A5404" t="str">
            <v>39200229</v>
          </cell>
          <cell r="B5404" t="str">
            <v>Pare-huile Viton 100x65x12/8</v>
          </cell>
          <cell r="C5404">
            <v>0</v>
          </cell>
          <cell r="D5404" t="str">
            <v>L</v>
          </cell>
        </row>
        <row r="5405">
          <cell r="A5405" t="str">
            <v>91500119</v>
          </cell>
          <cell r="B5405" t="str">
            <v>Fourchette D.40 M12 *1,25  JOUCOMATIC 05</v>
          </cell>
          <cell r="C5405">
            <v>0</v>
          </cell>
          <cell r="D5405" t="str">
            <v>L</v>
          </cell>
        </row>
        <row r="5406">
          <cell r="A5406" t="str">
            <v>65200174</v>
          </cell>
          <cell r="B5406" t="str">
            <v>Palier APPLIQUE CARRE F206</v>
          </cell>
          <cell r="C5406">
            <v>0</v>
          </cell>
          <cell r="D5406" t="str">
            <v>L</v>
          </cell>
        </row>
        <row r="5407">
          <cell r="A5407" t="str">
            <v>66400002</v>
          </cell>
          <cell r="B5407" t="str">
            <v>PIGNION Z21-5/8 1610+moyau diam intern25</v>
          </cell>
          <cell r="C5407">
            <v>0</v>
          </cell>
          <cell r="D5407" t="str">
            <v>L</v>
          </cell>
        </row>
        <row r="5408">
          <cell r="A5408" t="str">
            <v>23410054</v>
          </cell>
          <cell r="B5408" t="str">
            <v>Collier stopflex diam 42/43</v>
          </cell>
          <cell r="C5408">
            <v>1</v>
          </cell>
          <cell r="D5408" t="str">
            <v>L</v>
          </cell>
        </row>
        <row r="5409">
          <cell r="A5409" t="str">
            <v>43200049</v>
          </cell>
          <cell r="B5409" t="str">
            <v>Penetrant fluorescent PFINDER 902</v>
          </cell>
          <cell r="C5409">
            <v>0</v>
          </cell>
          <cell r="D5409" t="str">
            <v>L</v>
          </cell>
        </row>
        <row r="5410">
          <cell r="A5410" t="str">
            <v>23320098</v>
          </cell>
          <cell r="B5410" t="str">
            <v>"RACCORD EN T  F/F/F G 1/2"" acier"</v>
          </cell>
          <cell r="C5410">
            <v>4</v>
          </cell>
          <cell r="D5410" t="str">
            <v>M</v>
          </cell>
        </row>
        <row r="5411">
          <cell r="A5411" t="str">
            <v>60330001</v>
          </cell>
          <cell r="B5411" t="str">
            <v>CHAÎNE SIMPLE 12B-1  PAS 19,05</v>
          </cell>
          <cell r="C5411">
            <v>4</v>
          </cell>
          <cell r="D5411" t="str">
            <v>M</v>
          </cell>
        </row>
        <row r="5412">
          <cell r="A5412" t="str">
            <v>53510006</v>
          </cell>
          <cell r="B5412" t="str">
            <v>Module TeSys D  110-240Vcc LAD4V3U</v>
          </cell>
          <cell r="C5412">
            <v>0</v>
          </cell>
          <cell r="D5412" t="str">
            <v>L</v>
          </cell>
        </row>
        <row r="5413">
          <cell r="A5413" t="str">
            <v>30010097</v>
          </cell>
          <cell r="B5413" t="str">
            <v>Boulon FHC ergot M24X110X60</v>
          </cell>
          <cell r="C5413">
            <v>2</v>
          </cell>
          <cell r="D5413" t="str">
            <v>L</v>
          </cell>
        </row>
        <row r="5414">
          <cell r="A5414" t="str">
            <v>23440088</v>
          </cell>
          <cell r="B5414" t="str">
            <v>"Manomètre 250BR DIAM EX63mm RAC VER 1/2</v>
          </cell>
          <cell r="C5414">
            <v>0</v>
          </cell>
          <cell r="D5414" t="str">
            <v>L</v>
          </cell>
        </row>
        <row r="5415">
          <cell r="A5415" t="str">
            <v>10020025</v>
          </cell>
          <cell r="B5415" t="str">
            <v>ANKRAL  ZE CBP205</v>
          </cell>
          <cell r="C5415">
            <v>0</v>
          </cell>
          <cell r="D5415" t="str">
            <v>L</v>
          </cell>
        </row>
        <row r="5416">
          <cell r="A5416" t="str">
            <v>59060016</v>
          </cell>
          <cell r="B5416" t="str">
            <v>SUPPORT POUR PHOTOCELLULE-REF513935D</v>
          </cell>
          <cell r="C5416">
            <v>0</v>
          </cell>
          <cell r="D5416" t="str">
            <v>L</v>
          </cell>
        </row>
        <row r="5417">
          <cell r="A5417" t="str">
            <v>53080007</v>
          </cell>
          <cell r="B5417" t="str">
            <v>Bloc lumineux ZBVBG3 Ø22LED vert intégr</v>
          </cell>
          <cell r="C5417">
            <v>0</v>
          </cell>
          <cell r="D5417" t="str">
            <v>L</v>
          </cell>
        </row>
        <row r="5418">
          <cell r="A5418" t="str">
            <v>65050109</v>
          </cell>
          <cell r="B5418" t="str">
            <v>RLT a billes 6208 2RS C3</v>
          </cell>
          <cell r="C5418">
            <v>1</v>
          </cell>
          <cell r="D5418" t="str">
            <v>L</v>
          </cell>
        </row>
        <row r="5419">
          <cell r="A5419" t="str">
            <v>20100002</v>
          </cell>
          <cell r="B5419" t="str">
            <v>CORNIERE 30X30X3</v>
          </cell>
          <cell r="C5419">
            <v>6</v>
          </cell>
          <cell r="D5419" t="str">
            <v>H</v>
          </cell>
        </row>
        <row r="5420">
          <cell r="A5420" t="str">
            <v>91500062</v>
          </cell>
          <cell r="B5420" t="str">
            <v>VENTOUSE REF 2-90-1024-128.2</v>
          </cell>
          <cell r="C5420">
            <v>0</v>
          </cell>
          <cell r="D5420" t="str">
            <v>L</v>
          </cell>
        </row>
        <row r="5421">
          <cell r="A5421" t="str">
            <v>42010060</v>
          </cell>
          <cell r="B5421" t="str">
            <v>TOURNEVIS PROTWIST atp2*125 facom</v>
          </cell>
          <cell r="C5421">
            <v>0</v>
          </cell>
          <cell r="D5421" t="str">
            <v>L</v>
          </cell>
        </row>
        <row r="5422">
          <cell r="A5422" t="str">
            <v>59200032</v>
          </cell>
          <cell r="B5422" t="str">
            <v>BLOC VOYANT   ZBV-M5</v>
          </cell>
          <cell r="C5422">
            <v>1</v>
          </cell>
          <cell r="D5422" t="str">
            <v>L</v>
          </cell>
        </row>
        <row r="5423">
          <cell r="A5423" t="str">
            <v>66400045</v>
          </cell>
          <cell r="B5423" t="str">
            <v>PIGNON simple Z18 pas 12,7 alesage25</v>
          </cell>
          <cell r="C5423">
            <v>0</v>
          </cell>
          <cell r="D5423" t="str">
            <v>L</v>
          </cell>
        </row>
        <row r="5424">
          <cell r="A5424" t="str">
            <v>37520003</v>
          </cell>
          <cell r="B5424" t="str">
            <v>FLEXIBLE DE LONGUEUR 2,5M</v>
          </cell>
          <cell r="C5424">
            <v>0</v>
          </cell>
          <cell r="D5424" t="str">
            <v>L</v>
          </cell>
        </row>
        <row r="5425">
          <cell r="A5425" t="str">
            <v>77050163</v>
          </cell>
          <cell r="B5425" t="str">
            <v>EJECTEUR SECONDAIRE D45 FJ-158 REDECAM</v>
          </cell>
          <cell r="C5425">
            <v>0</v>
          </cell>
          <cell r="D5425" t="str">
            <v>L</v>
          </cell>
        </row>
        <row r="5426">
          <cell r="A5426" t="str">
            <v>39200238</v>
          </cell>
          <cell r="B5426" t="str">
            <v>Pare-huile Viton 45x58x7</v>
          </cell>
          <cell r="C5426">
            <v>0</v>
          </cell>
          <cell r="D5426" t="str">
            <v>L</v>
          </cell>
        </row>
        <row r="5427">
          <cell r="A5427" t="str">
            <v>65210026</v>
          </cell>
          <cell r="B5427" t="str">
            <v>JOINT POUR PALIER TSNA 513</v>
          </cell>
          <cell r="C5427">
            <v>1</v>
          </cell>
          <cell r="D5427" t="str">
            <v>L</v>
          </cell>
        </row>
        <row r="5428">
          <cell r="A5428" t="str">
            <v>54510025</v>
          </cell>
          <cell r="B5428" t="str">
            <v>FUSE FOR FAN (S) FNQ-R-3 3A 2PCS SP KIT</v>
          </cell>
          <cell r="C5428">
            <v>0</v>
          </cell>
          <cell r="D5428" t="str">
            <v>L</v>
          </cell>
        </row>
        <row r="5429">
          <cell r="A5429" t="str">
            <v>53150002</v>
          </cell>
          <cell r="B5429" t="str">
            <v>Télérupteur 2P 16-250Vac-ref-15520</v>
          </cell>
          <cell r="C5429">
            <v>0</v>
          </cell>
          <cell r="D5429" t="str">
            <v>L</v>
          </cell>
        </row>
        <row r="5430">
          <cell r="A5430" t="str">
            <v>72250067</v>
          </cell>
          <cell r="B5430" t="str">
            <v>CHAMBRE AIRE POUR PNEU 700-12NHS</v>
          </cell>
          <cell r="C5430">
            <v>1</v>
          </cell>
          <cell r="D5430" t="str">
            <v>L</v>
          </cell>
        </row>
        <row r="5431">
          <cell r="A5431" t="str">
            <v>23410053</v>
          </cell>
          <cell r="B5431" t="str">
            <v>Collier stopflex diam 38/39</v>
          </cell>
          <cell r="C5431">
            <v>0</v>
          </cell>
          <cell r="D5431" t="str">
            <v>L</v>
          </cell>
        </row>
        <row r="5432">
          <cell r="A5432" t="str">
            <v>91500142</v>
          </cell>
          <cell r="B5432" t="str">
            <v>ECROU DE SÉCURITÉ 02022310-0015</v>
          </cell>
          <cell r="C5432">
            <v>0</v>
          </cell>
          <cell r="D5432" t="str">
            <v>L</v>
          </cell>
        </row>
        <row r="5433">
          <cell r="A5433" t="str">
            <v>45800222</v>
          </cell>
          <cell r="B5433" t="str">
            <v>Cartouche filtrante 2080056789</v>
          </cell>
          <cell r="C5433">
            <v>2</v>
          </cell>
          <cell r="D5433" t="str">
            <v>L</v>
          </cell>
        </row>
        <row r="5434">
          <cell r="A5434" t="str">
            <v>75020068</v>
          </cell>
          <cell r="B5434" t="str">
            <v>CROCHET DE LEVAGE PALAN VZ4160S/1F45SO</v>
          </cell>
          <cell r="C5434">
            <v>0</v>
          </cell>
          <cell r="D5434" t="str">
            <v>L</v>
          </cell>
        </row>
        <row r="5435">
          <cell r="A5435" t="str">
            <v>45800296</v>
          </cell>
          <cell r="B5435" t="str">
            <v>O-RING 012 .375X .499X.062S 603-493</v>
          </cell>
          <cell r="C5435">
            <v>0</v>
          </cell>
          <cell r="D5435" t="str">
            <v>L</v>
          </cell>
        </row>
        <row r="5436">
          <cell r="A5436" t="str">
            <v>45800297</v>
          </cell>
          <cell r="B5436" t="str">
            <v>O-RING 010 .250X .374X.062V 772-738</v>
          </cell>
          <cell r="C5436">
            <v>0</v>
          </cell>
          <cell r="D5436" t="str">
            <v>L</v>
          </cell>
        </row>
        <row r="5437">
          <cell r="A5437" t="str">
            <v>45800304</v>
          </cell>
          <cell r="B5437" t="str">
            <v>O-RING 008 .187X .311X.062V 773-913</v>
          </cell>
          <cell r="C5437">
            <v>0</v>
          </cell>
          <cell r="D5437" t="str">
            <v>L</v>
          </cell>
        </row>
        <row r="5438">
          <cell r="A5438" t="str">
            <v>53250202</v>
          </cell>
          <cell r="B5438" t="str">
            <v>Relais 125V  RXM4AB2GD</v>
          </cell>
          <cell r="C5438">
            <v>0</v>
          </cell>
          <cell r="D5438" t="str">
            <v>L</v>
          </cell>
        </row>
        <row r="5439">
          <cell r="A5439" t="str">
            <v>55930092</v>
          </cell>
          <cell r="B5439" t="str">
            <v>VENTILATEUR MOTEUR DIAM AXE 35</v>
          </cell>
          <cell r="C5439">
            <v>0</v>
          </cell>
          <cell r="D5439" t="str">
            <v>L</v>
          </cell>
        </row>
        <row r="5440">
          <cell r="A5440" t="str">
            <v>53230221</v>
          </cell>
          <cell r="B5440" t="str">
            <v>DISJONCTEUR C60N 2X3AREF24198</v>
          </cell>
          <cell r="C5440">
            <v>0</v>
          </cell>
          <cell r="D5440" t="str">
            <v>L</v>
          </cell>
        </row>
        <row r="5441">
          <cell r="A5441" t="str">
            <v>42010015</v>
          </cell>
          <cell r="B5441" t="str">
            <v>CLE A PIPE 19mm debouchee 6 pans - facom</v>
          </cell>
          <cell r="C5441">
            <v>0</v>
          </cell>
          <cell r="D5441" t="str">
            <v>L</v>
          </cell>
        </row>
        <row r="5442">
          <cell r="A5442" t="str">
            <v>71130017</v>
          </cell>
          <cell r="B5442" t="str">
            <v>BAVETTE LAR:200-EP10mm DURETÉ 65 SCHORES</v>
          </cell>
          <cell r="C5442">
            <v>2</v>
          </cell>
          <cell r="D5442" t="str">
            <v>L</v>
          </cell>
        </row>
        <row r="5443">
          <cell r="A5443" t="str">
            <v>39210014</v>
          </cell>
          <cell r="B5443" t="str">
            <v>JOINT TORIQUE 57 X 3</v>
          </cell>
          <cell r="C5443">
            <v>2</v>
          </cell>
          <cell r="D5443" t="str">
            <v>L</v>
          </cell>
        </row>
        <row r="5444">
          <cell r="A5444" t="str">
            <v>42010195</v>
          </cell>
          <cell r="B5444" t="str">
            <v>Cle mixte 24 FACOM</v>
          </cell>
          <cell r="C5444">
            <v>0</v>
          </cell>
          <cell r="D5444" t="str">
            <v>L</v>
          </cell>
        </row>
        <row r="5445">
          <cell r="A5445" t="str">
            <v>91100428</v>
          </cell>
          <cell r="B5445" t="str">
            <v>Anneau d’etancheité-650001Z</v>
          </cell>
          <cell r="C5445">
            <v>1</v>
          </cell>
          <cell r="D5445" t="str">
            <v>L</v>
          </cell>
        </row>
        <row r="5446">
          <cell r="A5446" t="str">
            <v>51040038</v>
          </cell>
          <cell r="B5446" t="str">
            <v>lampe 400 w MERCURE400w</v>
          </cell>
          <cell r="C5446">
            <v>0</v>
          </cell>
          <cell r="D5446" t="str">
            <v>L</v>
          </cell>
        </row>
        <row r="5447">
          <cell r="A5447" t="str">
            <v>60340008</v>
          </cell>
          <cell r="B5447" t="str">
            <v>RÉGULATEUR DE DÉBIT MRF NT C6 1/8 M.WORK</v>
          </cell>
          <cell r="C5447">
            <v>5</v>
          </cell>
          <cell r="D5447" t="str">
            <v>M</v>
          </cell>
        </row>
        <row r="5448">
          <cell r="A5448" t="str">
            <v>72250143</v>
          </cell>
          <cell r="B5448" t="str">
            <v>klaxon marche avant 12V</v>
          </cell>
          <cell r="C5448">
            <v>0</v>
          </cell>
          <cell r="D5448" t="str">
            <v>L</v>
          </cell>
        </row>
        <row r="5449">
          <cell r="A5449" t="str">
            <v>71130015</v>
          </cell>
          <cell r="B5449" t="str">
            <v>BAVETTE LAR:150-EP15mm DURETÉ 65shores</v>
          </cell>
          <cell r="C5449">
            <v>3</v>
          </cell>
          <cell r="D5449" t="str">
            <v>M</v>
          </cell>
        </row>
        <row r="5450">
          <cell r="A5450" t="str">
            <v>91130034</v>
          </cell>
          <cell r="B5450" t="str">
            <v>FLEXIBLE1450MM GRAISSE GROUPE PROPULSEUR</v>
          </cell>
          <cell r="C5450">
            <v>0</v>
          </cell>
          <cell r="D5450" t="str">
            <v>L</v>
          </cell>
        </row>
        <row r="5451">
          <cell r="A5451" t="str">
            <v>71130014</v>
          </cell>
          <cell r="B5451" t="str">
            <v>BAVETTE LAR:150-EP12mm DURETÉ 65 SCHORES</v>
          </cell>
          <cell r="C5451">
            <v>6</v>
          </cell>
          <cell r="D5451" t="str">
            <v>H</v>
          </cell>
        </row>
        <row r="5452">
          <cell r="A5452" t="str">
            <v>42020014</v>
          </cell>
          <cell r="B5452" t="str">
            <v>MECHE BETON 10</v>
          </cell>
          <cell r="C5452">
            <v>0</v>
          </cell>
          <cell r="D5452" t="str">
            <v>L</v>
          </cell>
        </row>
        <row r="5453">
          <cell r="A5453" t="str">
            <v>59150014</v>
          </cell>
          <cell r="B5453" t="str">
            <v>Capteur fin de course ZCMC21L1</v>
          </cell>
          <cell r="C5453">
            <v>0</v>
          </cell>
          <cell r="D5453" t="str">
            <v>L</v>
          </cell>
        </row>
        <row r="5454">
          <cell r="A5454" t="str">
            <v>53170026</v>
          </cell>
          <cell r="B5454" t="str">
            <v>EMBASE phoenix ype MSTB 2.5/10-GF-5.08</v>
          </cell>
          <cell r="C5454">
            <v>0</v>
          </cell>
          <cell r="D5454" t="str">
            <v>L</v>
          </cell>
        </row>
        <row r="5455">
          <cell r="A5455" t="str">
            <v>81620013</v>
          </cell>
          <cell r="B5455" t="str">
            <v>"MANOMÉTRE DE CONTRÔLE0-400BAR -1/2"" GL</v>
          </cell>
          <cell r="C5455">
            <v>0</v>
          </cell>
          <cell r="D5455" t="str">
            <v>L</v>
          </cell>
        </row>
        <row r="5456">
          <cell r="A5456" t="str">
            <v>23320036</v>
          </cell>
          <cell r="B5456" t="str">
            <v>RACCORD ACIER NOIR F/F 1-1/2</v>
          </cell>
          <cell r="C5456">
            <v>0</v>
          </cell>
          <cell r="D5456" t="str">
            <v>L</v>
          </cell>
        </row>
        <row r="5457">
          <cell r="A5457" t="str">
            <v>53230208</v>
          </cell>
          <cell r="B5457" t="str">
            <v>DISJONCTEUR  bipolaire c10</v>
          </cell>
          <cell r="C5457">
            <v>0</v>
          </cell>
          <cell r="D5457" t="str">
            <v>L</v>
          </cell>
        </row>
        <row r="5458">
          <cell r="A5458" t="str">
            <v>23410050</v>
          </cell>
          <cell r="B5458" t="str">
            <v>Collier stopflex diam 30/31</v>
          </cell>
          <cell r="C5458">
            <v>0</v>
          </cell>
          <cell r="D5458" t="str">
            <v>L</v>
          </cell>
        </row>
        <row r="5459">
          <cell r="A5459" t="str">
            <v>66030026</v>
          </cell>
          <cell r="B5459" t="str">
            <v>COURROIE SPA 2207</v>
          </cell>
          <cell r="C5459">
            <v>3</v>
          </cell>
          <cell r="D5459" t="str">
            <v>M</v>
          </cell>
        </row>
        <row r="5460">
          <cell r="A5460" t="str">
            <v>55930094</v>
          </cell>
          <cell r="B5460" t="str">
            <v>VENTILATEUR MOTEUR DIAM AXE 40</v>
          </cell>
          <cell r="C5460">
            <v>0</v>
          </cell>
          <cell r="D5460" t="str">
            <v>L</v>
          </cell>
        </row>
        <row r="5461">
          <cell r="A5461" t="str">
            <v>66030025</v>
          </cell>
          <cell r="B5461" t="str">
            <v>COURROIE SPA 2632</v>
          </cell>
          <cell r="C5461">
            <v>0</v>
          </cell>
          <cell r="D5461" t="str">
            <v>L</v>
          </cell>
        </row>
        <row r="5462">
          <cell r="A5462" t="str">
            <v>53080020</v>
          </cell>
          <cell r="B5462" t="str">
            <v>BLOC CONTACT AUXI RÉF 3RH1921-1DA11 SIEM</v>
          </cell>
          <cell r="C5462">
            <v>0</v>
          </cell>
          <cell r="D5462" t="str">
            <v>L</v>
          </cell>
        </row>
        <row r="5463">
          <cell r="A5463" t="str">
            <v>53500014</v>
          </cell>
          <cell r="B5463" t="str">
            <v>BLOC CONTACT TESYS UF+F LUA1C20</v>
          </cell>
          <cell r="C5463">
            <v>0</v>
          </cell>
          <cell r="D5463" t="str">
            <v>L</v>
          </cell>
        </row>
        <row r="5464">
          <cell r="A5464" t="str">
            <v>55920015</v>
          </cell>
          <cell r="B5464" t="str">
            <v>Bobine m.WORKW02150000101 VEN 920968D</v>
          </cell>
          <cell r="C5464">
            <v>1</v>
          </cell>
          <cell r="D5464" t="str">
            <v>L</v>
          </cell>
        </row>
        <row r="5465">
          <cell r="A5465" t="str">
            <v>42010151</v>
          </cell>
          <cell r="B5465" t="str">
            <v>Cle fourche 18*19 AAEJ1819</v>
          </cell>
          <cell r="C5465">
            <v>0</v>
          </cell>
          <cell r="D5465" t="str">
            <v>L</v>
          </cell>
        </row>
        <row r="5466">
          <cell r="A5466" t="str">
            <v>53230050</v>
          </cell>
          <cell r="B5466" t="str">
            <v>DISJONCTEUR  C60N/2P/C 10A REF 24201</v>
          </cell>
          <cell r="C5466">
            <v>0</v>
          </cell>
          <cell r="D5466" t="str">
            <v>L</v>
          </cell>
        </row>
        <row r="5467">
          <cell r="A5467" t="str">
            <v>45400088</v>
          </cell>
          <cell r="B5467" t="str">
            <v>SOLUTION TAMPON PH 10 CALIBRAGE PH</v>
          </cell>
          <cell r="C5467">
            <v>0</v>
          </cell>
          <cell r="D5467" t="str">
            <v>L</v>
          </cell>
        </row>
        <row r="5468">
          <cell r="A5468" t="str">
            <v>77020011</v>
          </cell>
          <cell r="B5468" t="str">
            <v>MANCHE FILTRANTE 16x2250 Atex</v>
          </cell>
          <cell r="C5468">
            <v>0</v>
          </cell>
          <cell r="D5468" t="str">
            <v>L</v>
          </cell>
        </row>
        <row r="5469">
          <cell r="A5469" t="str">
            <v>89010161</v>
          </cell>
          <cell r="B5469" t="str">
            <v>Axe verin polytrack</v>
          </cell>
          <cell r="C5469">
            <v>0</v>
          </cell>
          <cell r="D5469" t="str">
            <v>L</v>
          </cell>
        </row>
        <row r="5470">
          <cell r="A5470" t="str">
            <v>91100419</v>
          </cell>
          <cell r="B5470" t="str">
            <v>Silent bloc pour pompe à vide</v>
          </cell>
          <cell r="C5470">
            <v>1</v>
          </cell>
          <cell r="D5470" t="str">
            <v>L</v>
          </cell>
        </row>
        <row r="5471">
          <cell r="A5471" t="str">
            <v>53080009</v>
          </cell>
          <cell r="B5471" t="str">
            <v>Bloc lumière orangeZBVBG5 Ø22 intég LED</v>
          </cell>
          <cell r="C5471">
            <v>0</v>
          </cell>
          <cell r="D5471" t="str">
            <v>L</v>
          </cell>
        </row>
        <row r="5472">
          <cell r="A5472" t="str">
            <v>60520003</v>
          </cell>
          <cell r="B5472" t="str">
            <v>COMMUTATEUR DE BOUTON-POUSSOIR XB4-BS542</v>
          </cell>
          <cell r="C5472">
            <v>2</v>
          </cell>
          <cell r="D5472" t="str">
            <v>L</v>
          </cell>
        </row>
        <row r="5473">
          <cell r="A5473" t="str">
            <v>53550032</v>
          </cell>
          <cell r="B5473" t="str">
            <v>Bloc de contact auxiliaire VZ20</v>
          </cell>
          <cell r="C5473">
            <v>0</v>
          </cell>
          <cell r="D5473" t="str">
            <v>L</v>
          </cell>
        </row>
        <row r="5474">
          <cell r="A5474" t="str">
            <v>91130020</v>
          </cell>
          <cell r="B5474" t="str">
            <v>ENTRETOISE 731756D  REP 14</v>
          </cell>
          <cell r="C5474">
            <v>0</v>
          </cell>
          <cell r="D5474" t="str">
            <v>L</v>
          </cell>
        </row>
        <row r="5475">
          <cell r="A5475" t="str">
            <v>37030017</v>
          </cell>
          <cell r="B5475" t="str">
            <v>Fluide de montage SKF LHMF 300</v>
          </cell>
          <cell r="C5475">
            <v>0</v>
          </cell>
          <cell r="D5475" t="str">
            <v>L</v>
          </cell>
        </row>
        <row r="5476">
          <cell r="A5476" t="str">
            <v>10300026</v>
          </cell>
          <cell r="B5476" t="str">
            <v>Nappe superfelt 1400 H1000*610 ep 6</v>
          </cell>
          <cell r="C5476">
            <v>0</v>
          </cell>
          <cell r="D5476" t="str">
            <v>L</v>
          </cell>
        </row>
        <row r="5477">
          <cell r="A5477" t="str">
            <v>23320048</v>
          </cell>
          <cell r="B5477" t="str">
            <v>"RACCORD TETE DE CHAT DIAM 1"" FEMELLE"</v>
          </cell>
          <cell r="C5477">
            <v>3</v>
          </cell>
          <cell r="D5477" t="str">
            <v>M</v>
          </cell>
        </row>
        <row r="5478">
          <cell r="A5478" t="str">
            <v>23410048</v>
          </cell>
          <cell r="B5478" t="str">
            <v>Collier stopflex diam 24/25</v>
          </cell>
          <cell r="C5478">
            <v>0</v>
          </cell>
          <cell r="D5478" t="str">
            <v>L</v>
          </cell>
        </row>
        <row r="5479">
          <cell r="A5479" t="str">
            <v>60010001</v>
          </cell>
          <cell r="B5479" t="str">
            <v>AXE CANE ANALYSEUR</v>
          </cell>
          <cell r="C5479">
            <v>0</v>
          </cell>
          <cell r="D5479" t="str">
            <v>L</v>
          </cell>
        </row>
        <row r="5480">
          <cell r="A5480" t="str">
            <v>65050238</v>
          </cell>
          <cell r="B5480" t="str">
            <v>Roulements type 6212 C3</v>
          </cell>
          <cell r="C5480">
            <v>0</v>
          </cell>
          <cell r="D5480" t="str">
            <v>L</v>
          </cell>
        </row>
        <row r="5481">
          <cell r="A5481" t="str">
            <v>23440101</v>
          </cell>
          <cell r="B5481" t="str">
            <v>"MANOMETRE-0-12BAR RACC V 1/8"""</v>
          </cell>
          <cell r="C5481">
            <v>1</v>
          </cell>
          <cell r="D5481" t="str">
            <v>L</v>
          </cell>
        </row>
        <row r="5482">
          <cell r="A5482" t="str">
            <v>20910007</v>
          </cell>
          <cell r="B5482" t="str">
            <v>BARREAU CLAVETTE  6X6</v>
          </cell>
          <cell r="C5482">
            <v>1</v>
          </cell>
          <cell r="D5482" t="str">
            <v>L</v>
          </cell>
        </row>
        <row r="5483">
          <cell r="A5483" t="str">
            <v>50210019</v>
          </cell>
          <cell r="B5483" t="str">
            <v>Collier serrage coquille tube diam 25mm</v>
          </cell>
          <cell r="C5483">
            <v>2</v>
          </cell>
          <cell r="D5483" t="str">
            <v>L</v>
          </cell>
        </row>
        <row r="5484">
          <cell r="A5484" t="str">
            <v>66250027</v>
          </cell>
          <cell r="B5484" t="str">
            <v>moyeu de poulie 2517-ales 60-clavette 18</v>
          </cell>
          <cell r="C5484">
            <v>0</v>
          </cell>
          <cell r="D5484" t="str">
            <v>L</v>
          </cell>
        </row>
        <row r="5485">
          <cell r="A5485" t="str">
            <v>20600018</v>
          </cell>
          <cell r="B5485" t="str">
            <v>FER ROND 42CD4 08MM  L=6M</v>
          </cell>
          <cell r="C5485">
            <v>0</v>
          </cell>
          <cell r="D5485" t="str">
            <v>L</v>
          </cell>
        </row>
        <row r="5486">
          <cell r="A5486" t="str">
            <v>90800010</v>
          </cell>
          <cell r="B5486" t="str">
            <v>FLEXIBLE TRAP CAMERA FOUR EAU</v>
          </cell>
          <cell r="C5486">
            <v>0</v>
          </cell>
          <cell r="D5486" t="str">
            <v>L</v>
          </cell>
        </row>
        <row r="5487">
          <cell r="A5487" t="str">
            <v>23320054</v>
          </cell>
          <cell r="B5487" t="str">
            <v>RACORD DE TETE DE CHAT DIAM 19 AVEC JION</v>
          </cell>
          <cell r="C5487">
            <v>6</v>
          </cell>
          <cell r="D5487" t="str">
            <v>H</v>
          </cell>
        </row>
        <row r="5488">
          <cell r="A5488" t="str">
            <v>42300005</v>
          </cell>
          <cell r="B5488" t="str">
            <v>SANDVIK plaquette  CCMT 09 T3 08-MM 2025</v>
          </cell>
          <cell r="C5488">
            <v>0</v>
          </cell>
          <cell r="D5488" t="str">
            <v>L</v>
          </cell>
        </row>
        <row r="5489">
          <cell r="A5489" t="str">
            <v>45800144</v>
          </cell>
          <cell r="B5489" t="str">
            <v>RACLEUR TYPE ASOB 8*16*4</v>
          </cell>
          <cell r="C5489">
            <v>0</v>
          </cell>
          <cell r="D5489" t="str">
            <v>L</v>
          </cell>
        </row>
        <row r="5490">
          <cell r="A5490" t="str">
            <v>45800143</v>
          </cell>
          <cell r="B5490" t="str">
            <v>RACLEUR TYPE ASA 30*40*5*8</v>
          </cell>
          <cell r="C5490">
            <v>0</v>
          </cell>
          <cell r="D5490" t="str">
            <v>L</v>
          </cell>
        </row>
        <row r="5491">
          <cell r="A5491" t="str">
            <v>45800142</v>
          </cell>
          <cell r="B5491" t="str">
            <v>RACLEUR P CHARIOT MOBILE ASA30*40*7*10</v>
          </cell>
          <cell r="C5491">
            <v>0</v>
          </cell>
          <cell r="D5491" t="str">
            <v>L</v>
          </cell>
        </row>
        <row r="5492">
          <cell r="A5492" t="str">
            <v>45400022</v>
          </cell>
          <cell r="B5492" t="str">
            <v>AMMONIUM ACÉTATE NORMAPUR C2H3O2NH4</v>
          </cell>
          <cell r="C5492">
            <v>0</v>
          </cell>
          <cell r="D5492" t="str">
            <v>L</v>
          </cell>
        </row>
        <row r="5493">
          <cell r="A5493" t="str">
            <v>90800011</v>
          </cell>
          <cell r="B5493" t="str">
            <v>FLEXIBLE TRAP CAMERA FOUR AIR</v>
          </cell>
          <cell r="C5493">
            <v>0</v>
          </cell>
          <cell r="D5493" t="str">
            <v>L</v>
          </cell>
        </row>
        <row r="5494">
          <cell r="A5494" t="str">
            <v>39200201</v>
          </cell>
          <cell r="B5494" t="str">
            <v>Pare-huile Viton 50x65x8</v>
          </cell>
          <cell r="C5494">
            <v>2</v>
          </cell>
          <cell r="D5494" t="str">
            <v>L</v>
          </cell>
        </row>
        <row r="5495">
          <cell r="A5495" t="str">
            <v>65050186</v>
          </cell>
          <cell r="B5495" t="str">
            <v>RLT a billes 6310 C3</v>
          </cell>
          <cell r="C5495">
            <v>0</v>
          </cell>
          <cell r="D5495" t="str">
            <v>L</v>
          </cell>
        </row>
        <row r="5496">
          <cell r="A5496" t="str">
            <v>42010136</v>
          </cell>
          <cell r="B5496" t="str">
            <v>Clé mixte  metrique   40/440.10  FACOM</v>
          </cell>
          <cell r="C5496">
            <v>0</v>
          </cell>
          <cell r="D5496" t="str">
            <v>L</v>
          </cell>
        </row>
        <row r="5497">
          <cell r="A5497" t="str">
            <v>66210001</v>
          </cell>
          <cell r="B5497" t="str">
            <v>POULIE 2SPA 95MONOBLOC  ref701146D</v>
          </cell>
          <cell r="C5497">
            <v>0</v>
          </cell>
          <cell r="D5497" t="str">
            <v>L</v>
          </cell>
        </row>
        <row r="5498">
          <cell r="A5498" t="str">
            <v>66100003</v>
          </cell>
          <cell r="B5498" t="str">
            <v>COURROIE DENTÉE 200Xl  ref V710255Z</v>
          </cell>
          <cell r="C5498">
            <v>0</v>
          </cell>
          <cell r="D5498" t="str">
            <v>L</v>
          </cell>
        </row>
        <row r="5499">
          <cell r="A5499" t="str">
            <v>23320105</v>
          </cell>
          <cell r="B5499" t="str">
            <v>REDUCTION M/F 2 1</v>
          </cell>
          <cell r="C5499">
            <v>0</v>
          </cell>
          <cell r="D5499" t="str">
            <v>L</v>
          </cell>
        </row>
        <row r="5500">
          <cell r="A5500" t="str">
            <v>23440091</v>
          </cell>
          <cell r="B5500" t="str">
            <v>MANOMÉTRE DE CONTRÔLE 0/250 BARS -G1/4</v>
          </cell>
          <cell r="C5500">
            <v>1</v>
          </cell>
          <cell r="D5500" t="str">
            <v>L</v>
          </cell>
        </row>
        <row r="5501">
          <cell r="A5501" t="str">
            <v>91130080</v>
          </cell>
          <cell r="B5501" t="str">
            <v>Vis 570984D rep 19</v>
          </cell>
          <cell r="C5501">
            <v>1</v>
          </cell>
          <cell r="D5501" t="str">
            <v>L</v>
          </cell>
        </row>
        <row r="5502">
          <cell r="A5502" t="str">
            <v>38130007</v>
          </cell>
          <cell r="B5502" t="str">
            <v>ECRAN FACIAL CLIMAX (visiere protection)</v>
          </cell>
          <cell r="C5502">
            <v>0</v>
          </cell>
          <cell r="D5502" t="str">
            <v>L</v>
          </cell>
        </row>
        <row r="5503">
          <cell r="A5503" t="str">
            <v>65200204</v>
          </cell>
          <cell r="B5503" t="str">
            <v>PALIER FYTB 505H</v>
          </cell>
          <cell r="C5503">
            <v>0</v>
          </cell>
          <cell r="D5503" t="str">
            <v>L</v>
          </cell>
        </row>
        <row r="5504">
          <cell r="A5504" t="str">
            <v>75330010</v>
          </cell>
          <cell r="B5504" t="str">
            <v>CABLE ACIER DE MANUTENTION DAIM 20</v>
          </cell>
          <cell r="C5504">
            <v>0</v>
          </cell>
          <cell r="D5504" t="str">
            <v>L</v>
          </cell>
        </row>
        <row r="5505">
          <cell r="A5505" t="str">
            <v>76340061</v>
          </cell>
          <cell r="B5505" t="str">
            <v>Manométre G46-10-01</v>
          </cell>
          <cell r="C5505">
            <v>0</v>
          </cell>
          <cell r="D5505" t="str">
            <v>L</v>
          </cell>
        </row>
        <row r="5506">
          <cell r="A5506" t="str">
            <v>72250279</v>
          </cell>
          <cell r="B5506" t="str">
            <v>BIDON COLLE CEMENT 225G TIPTOP</v>
          </cell>
          <cell r="C5506">
            <v>0</v>
          </cell>
          <cell r="D5506" t="str">
            <v>L</v>
          </cell>
        </row>
        <row r="5507">
          <cell r="A5507" t="str">
            <v>91100442</v>
          </cell>
          <cell r="B5507" t="str">
            <v>Pare-huile Viton 70x90x10        651139Z</v>
          </cell>
          <cell r="C5507">
            <v>0</v>
          </cell>
          <cell r="D5507" t="str">
            <v>L</v>
          </cell>
        </row>
        <row r="5508">
          <cell r="A5508" t="str">
            <v>37030018</v>
          </cell>
          <cell r="B5508" t="str">
            <v>Fluide de démontage SKF LHDF 900</v>
          </cell>
          <cell r="C5508">
            <v>0</v>
          </cell>
          <cell r="D5508" t="str">
            <v>L</v>
          </cell>
        </row>
        <row r="5509">
          <cell r="A5509" t="str">
            <v>23440081</v>
          </cell>
          <cell r="B5509" t="str">
            <v>"Manomètre 16 brdiamext :63mm rac ver3/8</v>
          </cell>
          <cell r="C5509">
            <v>1</v>
          </cell>
          <cell r="D5509" t="str">
            <v>L</v>
          </cell>
        </row>
        <row r="5510">
          <cell r="A5510" t="str">
            <v>42010089</v>
          </cell>
          <cell r="B5510" t="str">
            <v>CLE MIXTE DE 13 MM  OGV 440.13  FACOM</v>
          </cell>
          <cell r="C5510">
            <v>0</v>
          </cell>
          <cell r="D5510" t="str">
            <v>L</v>
          </cell>
        </row>
        <row r="5511">
          <cell r="A5511" t="str">
            <v>66060018</v>
          </cell>
          <cell r="B5511" t="str">
            <v>COURROIE SPZ 2107</v>
          </cell>
          <cell r="C5511">
            <v>0</v>
          </cell>
          <cell r="D5511" t="str">
            <v>L</v>
          </cell>
        </row>
        <row r="5512">
          <cell r="A5512" t="str">
            <v>23320046</v>
          </cell>
          <cell r="B5512" t="str">
            <v>"RACCORD REDUCTION ACIER M/M 1/2"" 3/4""</v>
          </cell>
          <cell r="C5512">
            <v>4</v>
          </cell>
          <cell r="D5512" t="str">
            <v>M</v>
          </cell>
        </row>
        <row r="5513">
          <cell r="A5513" t="str">
            <v>91500135</v>
          </cell>
          <cell r="B5513" t="str">
            <v>Butoir caouatchouc 02021625.22-108</v>
          </cell>
          <cell r="C5513">
            <v>0</v>
          </cell>
          <cell r="D5513" t="str">
            <v>L</v>
          </cell>
        </row>
        <row r="5514">
          <cell r="A5514" t="str">
            <v>43190012</v>
          </cell>
          <cell r="B5514" t="str">
            <v>BEC CHALUMEAUX DÉCOUPEUR 16/10</v>
          </cell>
          <cell r="C5514">
            <v>6</v>
          </cell>
          <cell r="D5514" t="str">
            <v>H</v>
          </cell>
        </row>
        <row r="5515">
          <cell r="A5515" t="str">
            <v>66070004</v>
          </cell>
          <cell r="B5515" t="str">
            <v>COURROIE XPZ 1340</v>
          </cell>
          <cell r="C5515">
            <v>1</v>
          </cell>
          <cell r="D5515" t="str">
            <v>L</v>
          </cell>
        </row>
        <row r="5516">
          <cell r="A5516" t="str">
            <v>23320032</v>
          </cell>
          <cell r="B5516" t="str">
            <v>"RACCORD 3P:1""1/2"</v>
          </cell>
          <cell r="C5516">
            <v>4</v>
          </cell>
          <cell r="D5516" t="str">
            <v>M</v>
          </cell>
        </row>
        <row r="5517">
          <cell r="A5517" t="str">
            <v>30070030</v>
          </cell>
          <cell r="B5517" t="str">
            <v>VIS + ECROU CHC  M30*120</v>
          </cell>
          <cell r="C5517">
            <v>2</v>
          </cell>
          <cell r="D5517" t="str">
            <v>L</v>
          </cell>
        </row>
        <row r="5518">
          <cell r="A5518" t="str">
            <v>42010115</v>
          </cell>
          <cell r="B5518" t="str">
            <v>CLE A FOURCHE  44. 18*19   FACOM</v>
          </cell>
          <cell r="C5518">
            <v>0</v>
          </cell>
          <cell r="D5518" t="str">
            <v>L</v>
          </cell>
        </row>
        <row r="5519">
          <cell r="A5519" t="str">
            <v>66060016</v>
          </cell>
          <cell r="B5519" t="str">
            <v>COURROIE SPZ 2240</v>
          </cell>
          <cell r="C5519">
            <v>2</v>
          </cell>
          <cell r="D5519" t="str">
            <v>L</v>
          </cell>
        </row>
        <row r="5520">
          <cell r="A5520" t="str">
            <v>37050008</v>
          </cell>
          <cell r="B5520" t="str">
            <v>HUILE  VG220 INDICE 35</v>
          </cell>
          <cell r="C5520">
            <v>1</v>
          </cell>
          <cell r="D5520" t="str">
            <v>L</v>
          </cell>
        </row>
        <row r="5521">
          <cell r="A5521" t="str">
            <v>42010114</v>
          </cell>
          <cell r="B5521" t="str">
            <v>CLE A FOURCHE  44. 16*17   FACOM</v>
          </cell>
          <cell r="C5521">
            <v>0</v>
          </cell>
          <cell r="D5521" t="str">
            <v>L</v>
          </cell>
        </row>
        <row r="5522">
          <cell r="A5522" t="str">
            <v>23320050</v>
          </cell>
          <cell r="B5522" t="str">
            <v>"RACCORD TETE DE CHAT DIAM 3/4"" FEMELLE</v>
          </cell>
          <cell r="C5522">
            <v>7</v>
          </cell>
          <cell r="D5522" t="str">
            <v>H</v>
          </cell>
        </row>
        <row r="5523">
          <cell r="A5523" t="str">
            <v>89010137</v>
          </cell>
          <cell r="B5523" t="str">
            <v>VERRES EPAIS 10X450X370 POLYTRACK</v>
          </cell>
          <cell r="C5523">
            <v>1</v>
          </cell>
          <cell r="D5523" t="str">
            <v>L</v>
          </cell>
        </row>
        <row r="5524">
          <cell r="A5524" t="str">
            <v>39300034</v>
          </cell>
          <cell r="B5524" t="str">
            <v>MOUSSE POLYURÉTHANE EXPANSIVE 850g</v>
          </cell>
          <cell r="C5524">
            <v>1</v>
          </cell>
          <cell r="D5524" t="str">
            <v>L</v>
          </cell>
        </row>
        <row r="5525">
          <cell r="A5525" t="str">
            <v>87220034</v>
          </cell>
          <cell r="B5525" t="str">
            <v>VIS M36X160  PLAQUE USURE GUIGDAGE 8.8</v>
          </cell>
          <cell r="C5525">
            <v>1</v>
          </cell>
          <cell r="D5525" t="str">
            <v>L</v>
          </cell>
        </row>
        <row r="5526">
          <cell r="A5526" t="str">
            <v>38140002</v>
          </cell>
          <cell r="B5526" t="str">
            <v>CARTOUCHE P/MASQUE ANTI-POUSSIERE</v>
          </cell>
          <cell r="C5526">
            <v>0</v>
          </cell>
          <cell r="D5526" t="str">
            <v>L</v>
          </cell>
        </row>
        <row r="5527">
          <cell r="A5527" t="str">
            <v>02020002</v>
          </cell>
          <cell r="B5527" t="str">
            <v>Matière Cru HRS</v>
          </cell>
          <cell r="C5527">
            <v>5</v>
          </cell>
          <cell r="D5527" t="str">
            <v>M</v>
          </cell>
        </row>
        <row r="5528">
          <cell r="A5528" t="str">
            <v>43200001</v>
          </cell>
          <cell r="B5528" t="str">
            <v>BAGUETTE ORDINAIRE R10 D2.5mm</v>
          </cell>
          <cell r="C5528">
            <v>10</v>
          </cell>
          <cell r="D5528" t="str">
            <v>H</v>
          </cell>
        </row>
        <row r="5529">
          <cell r="A5529" t="str">
            <v>65050124</v>
          </cell>
          <cell r="B5529" t="str">
            <v>RLT a billes 6213 2Z J C3</v>
          </cell>
          <cell r="C5529">
            <v>0</v>
          </cell>
          <cell r="D5529" t="str">
            <v>L</v>
          </cell>
        </row>
        <row r="5530">
          <cell r="A5530" t="str">
            <v>42010164</v>
          </cell>
          <cell r="B5530" t="str">
            <v>Tournevis français isolé 1000 volts AT3.</v>
          </cell>
          <cell r="C5530">
            <v>0</v>
          </cell>
          <cell r="D5530" t="str">
            <v>L</v>
          </cell>
        </row>
        <row r="5531">
          <cell r="A5531" t="str">
            <v>23410045</v>
          </cell>
          <cell r="B5531" t="str">
            <v>Collier stopflex diam 17/18</v>
          </cell>
          <cell r="C5531">
            <v>0</v>
          </cell>
          <cell r="D5531" t="str">
            <v>L</v>
          </cell>
        </row>
        <row r="5532">
          <cell r="A5532" t="str">
            <v>50360009</v>
          </cell>
          <cell r="B5532" t="str">
            <v>PRESSE ETOUPE INOX   M12X1,5</v>
          </cell>
          <cell r="C5532">
            <v>1</v>
          </cell>
          <cell r="D5532" t="str">
            <v>L</v>
          </cell>
        </row>
        <row r="5533">
          <cell r="A5533" t="str">
            <v>39200204</v>
          </cell>
          <cell r="B5533" t="str">
            <v>Pare-huile Viton 50x72x8</v>
          </cell>
          <cell r="C5533">
            <v>2</v>
          </cell>
          <cell r="D5533" t="str">
            <v>L</v>
          </cell>
        </row>
        <row r="5534">
          <cell r="A5534" t="str">
            <v>30100015</v>
          </cell>
          <cell r="B5534" t="str">
            <v>TIGE FILETEE ACIER NOIR ø20 DIN975 CL8.8</v>
          </cell>
          <cell r="C5534">
            <v>6</v>
          </cell>
          <cell r="D5534" t="str">
            <v>H</v>
          </cell>
        </row>
        <row r="5535">
          <cell r="A5535" t="str">
            <v>65050169</v>
          </cell>
          <cell r="B5535" t="str">
            <v>RLT a billes 6306-2Z</v>
          </cell>
          <cell r="C5535">
            <v>0</v>
          </cell>
          <cell r="D5535" t="str">
            <v>L</v>
          </cell>
        </row>
        <row r="5536">
          <cell r="A5536" t="str">
            <v>23320040</v>
          </cell>
          <cell r="B5536" t="str">
            <v>RACCORD M/F G1/2-G3/4 VANNE KINETROL</v>
          </cell>
          <cell r="C5536">
            <v>0</v>
          </cell>
          <cell r="D5536" t="str">
            <v>L</v>
          </cell>
        </row>
        <row r="5537">
          <cell r="A5537" t="str">
            <v>23320001</v>
          </cell>
          <cell r="B5537" t="str">
            <v>MAMELON  3"</v>
          </cell>
          <cell r="C5537">
            <v>0</v>
          </cell>
          <cell r="D5537" t="str">
            <v>L</v>
          </cell>
        </row>
        <row r="5538">
          <cell r="A5538" t="str">
            <v>98010054</v>
          </cell>
          <cell r="B5538" t="str">
            <v>PQT SPIRALE 12</v>
          </cell>
          <cell r="C5538">
            <v>0</v>
          </cell>
          <cell r="D5538" t="str">
            <v>L</v>
          </cell>
        </row>
        <row r="5539">
          <cell r="A5539" t="str">
            <v>67450035</v>
          </cell>
          <cell r="B5539" t="str">
            <v>Element elast  accouplement Rotex 28</v>
          </cell>
          <cell r="C5539">
            <v>1</v>
          </cell>
          <cell r="D5539" t="str">
            <v>L</v>
          </cell>
        </row>
        <row r="5540">
          <cell r="A5540" t="str">
            <v>66040008</v>
          </cell>
          <cell r="B5540" t="str">
            <v>COURROIE SPB 1981</v>
          </cell>
          <cell r="C5540">
            <v>6</v>
          </cell>
          <cell r="D5540" t="str">
            <v>H</v>
          </cell>
        </row>
        <row r="5541">
          <cell r="A5541" t="str">
            <v>23410046</v>
          </cell>
          <cell r="B5541" t="str">
            <v>Collier stopflex diam 20/21</v>
          </cell>
          <cell r="C5541">
            <v>0</v>
          </cell>
          <cell r="D5541" t="str">
            <v>L</v>
          </cell>
        </row>
        <row r="5542">
          <cell r="A5542" t="str">
            <v>23410047</v>
          </cell>
          <cell r="B5542" t="str">
            <v>Collier stopflex diam 22/23</v>
          </cell>
          <cell r="C5542">
            <v>0</v>
          </cell>
          <cell r="D5542" t="str">
            <v>L</v>
          </cell>
        </row>
        <row r="5543">
          <cell r="A5543" t="str">
            <v>23310037</v>
          </cell>
          <cell r="B5543" t="str">
            <v>COUDE GALVA  2"</v>
          </cell>
          <cell r="C5543">
            <v>1</v>
          </cell>
          <cell r="D5543" t="str">
            <v>L</v>
          </cell>
        </row>
        <row r="5544">
          <cell r="A5544" t="str">
            <v>50340010</v>
          </cell>
          <cell r="B5544" t="str">
            <v>Borne porte fusible 1A avec LED M4/8</v>
          </cell>
          <cell r="C5544">
            <v>0</v>
          </cell>
          <cell r="D5544" t="str">
            <v>L</v>
          </cell>
        </row>
        <row r="5545">
          <cell r="A5545" t="str">
            <v>42010100</v>
          </cell>
          <cell r="B5545" t="str">
            <v>Tvis PORT2 FACOM PH ATP1*100</v>
          </cell>
          <cell r="C5545">
            <v>0</v>
          </cell>
          <cell r="D5545" t="str">
            <v>L</v>
          </cell>
        </row>
        <row r="5546">
          <cell r="A5546" t="str">
            <v>42010087</v>
          </cell>
          <cell r="B5546" t="str">
            <v>CLE MIXTE DE 7 MM  OGV 440.7  FACOM</v>
          </cell>
          <cell r="C5546">
            <v>0</v>
          </cell>
          <cell r="D5546" t="str">
            <v>L</v>
          </cell>
        </row>
        <row r="5547">
          <cell r="A5547" t="str">
            <v>91130017</v>
          </cell>
          <cell r="B5547" t="str">
            <v>ENTRETOISE 731398D  REP 47</v>
          </cell>
          <cell r="C5547">
            <v>1</v>
          </cell>
          <cell r="D5547" t="str">
            <v>L</v>
          </cell>
        </row>
        <row r="5548">
          <cell r="A5548" t="str">
            <v>75020051</v>
          </cell>
          <cell r="B5548" t="str">
            <v>Bloc contact auxiliaires 3002192451</v>
          </cell>
          <cell r="C5548">
            <v>0</v>
          </cell>
          <cell r="D5548" t="str">
            <v>L</v>
          </cell>
        </row>
        <row r="5549">
          <cell r="A5549" t="str">
            <v>53230256</v>
          </cell>
          <cell r="B5549" t="str">
            <v>Disjoncteur IC60N 1P /2A /C</v>
          </cell>
          <cell r="C5549">
            <v>0</v>
          </cell>
          <cell r="D5549" t="str">
            <v>L</v>
          </cell>
        </row>
        <row r="5550">
          <cell r="A5550" t="str">
            <v>81020012</v>
          </cell>
          <cell r="B5550" t="str">
            <v>Filtre à air pompe à vide</v>
          </cell>
          <cell r="C5550">
            <v>1</v>
          </cell>
          <cell r="D5550" t="str">
            <v>L</v>
          </cell>
        </row>
        <row r="5551">
          <cell r="A5551" t="str">
            <v>39300009</v>
          </cell>
          <cell r="B5551" t="str">
            <v>TEROSTAT MS 930</v>
          </cell>
          <cell r="C5551">
            <v>0</v>
          </cell>
          <cell r="D5551" t="str">
            <v>L</v>
          </cell>
        </row>
        <row r="5552">
          <cell r="A5552" t="str">
            <v>66060019</v>
          </cell>
          <cell r="B5552" t="str">
            <v>COURROIE SPZ 2037</v>
          </cell>
          <cell r="C5552">
            <v>3</v>
          </cell>
          <cell r="D5552" t="str">
            <v>M</v>
          </cell>
        </row>
        <row r="5553">
          <cell r="A5553" t="str">
            <v>38200017</v>
          </cell>
          <cell r="B5553" t="str">
            <v>POLO</v>
          </cell>
          <cell r="C5553">
            <v>0</v>
          </cell>
          <cell r="D5553" t="str">
            <v>L</v>
          </cell>
        </row>
        <row r="5554">
          <cell r="A5554" t="str">
            <v>39200051</v>
          </cell>
          <cell r="B5554" t="str">
            <v>PARAHUILE 120X100X7.5</v>
          </cell>
          <cell r="C5554">
            <v>0</v>
          </cell>
          <cell r="D5554" t="str">
            <v>L</v>
          </cell>
        </row>
        <row r="5555">
          <cell r="A5555" t="str">
            <v>55440032</v>
          </cell>
          <cell r="B5555" t="str">
            <v>Frein_/Patin freinage palan encamioneuse</v>
          </cell>
          <cell r="C5555">
            <v>0</v>
          </cell>
          <cell r="D5555" t="str">
            <v>L</v>
          </cell>
        </row>
        <row r="5556">
          <cell r="A5556" t="str">
            <v>23170015</v>
          </cell>
          <cell r="B5556" t="str">
            <v>tayau flexible PTFE8X10T100</v>
          </cell>
          <cell r="C5556">
            <v>0</v>
          </cell>
          <cell r="D5556" t="str">
            <v>L</v>
          </cell>
        </row>
        <row r="5557">
          <cell r="A5557" t="str">
            <v>39200214</v>
          </cell>
          <cell r="B5557" t="str">
            <v>Pare-huile Viton 90x75x08</v>
          </cell>
          <cell r="C5557">
            <v>2</v>
          </cell>
          <cell r="D5557" t="str">
            <v>L</v>
          </cell>
        </row>
        <row r="5558">
          <cell r="A5558" t="str">
            <v>66100006</v>
          </cell>
          <cell r="B5558" t="str">
            <v>COURROIE CRANTE HTD 560 LARG:20mm</v>
          </cell>
          <cell r="C5558">
            <v>8</v>
          </cell>
          <cell r="D5558" t="str">
            <v>H</v>
          </cell>
        </row>
        <row r="5559">
          <cell r="A5559" t="str">
            <v>38100003</v>
          </cell>
          <cell r="B5559" t="str">
            <v>LUNETTE MELEUR</v>
          </cell>
          <cell r="C5559">
            <v>0</v>
          </cell>
          <cell r="D5559" t="str">
            <v>L</v>
          </cell>
        </row>
        <row r="5560">
          <cell r="A5560" t="str">
            <v>66030032</v>
          </cell>
          <cell r="B5560" t="str">
            <v>Courroie SPA 2387</v>
          </cell>
          <cell r="C5560">
            <v>0</v>
          </cell>
          <cell r="D5560" t="str">
            <v>L</v>
          </cell>
        </row>
        <row r="5561">
          <cell r="A5561" t="str">
            <v>42010067</v>
          </cell>
          <cell r="B5561" t="str">
            <v>Tournevis  5.5*1.0 ANF 5.5*100 FACOM</v>
          </cell>
          <cell r="C5561">
            <v>0</v>
          </cell>
          <cell r="D5561" t="str">
            <v>L</v>
          </cell>
        </row>
        <row r="5562">
          <cell r="A5562" t="str">
            <v>42010014</v>
          </cell>
          <cell r="B5562" t="str">
            <v>CLE A PIPE 17mm debouchee 6 pans - facom</v>
          </cell>
          <cell r="C5562">
            <v>0</v>
          </cell>
          <cell r="D5562" t="str">
            <v>L</v>
          </cell>
        </row>
        <row r="5563">
          <cell r="A5563" t="str">
            <v>91500123</v>
          </cell>
          <cell r="B5563" t="str">
            <v>Ressort de rappel pince applicateur METR</v>
          </cell>
          <cell r="C5563">
            <v>0</v>
          </cell>
          <cell r="D5563" t="str">
            <v>L</v>
          </cell>
        </row>
        <row r="5564">
          <cell r="A5564" t="str">
            <v>02020001</v>
          </cell>
          <cell r="B5564" t="str">
            <v>Matière Cru</v>
          </cell>
          <cell r="C5564">
            <v>12</v>
          </cell>
          <cell r="D5564" t="str">
            <v>H</v>
          </cell>
        </row>
        <row r="5565">
          <cell r="A5565" t="str">
            <v>50350091</v>
          </cell>
          <cell r="B5565" t="str">
            <v>PLAQUE CONNECTEUR-REF524384D</v>
          </cell>
          <cell r="C5565">
            <v>0</v>
          </cell>
          <cell r="D5565" t="str">
            <v>L</v>
          </cell>
        </row>
        <row r="5566">
          <cell r="A5566" t="str">
            <v>65210072</v>
          </cell>
          <cell r="B5566" t="str">
            <v>JEUX DE JOINTS POUR  Palier SNL 517</v>
          </cell>
          <cell r="C5566">
            <v>0</v>
          </cell>
          <cell r="D5566" t="str">
            <v>L</v>
          </cell>
        </row>
        <row r="5567">
          <cell r="A5567" t="str">
            <v>89010111</v>
          </cell>
          <cell r="B5567" t="str">
            <v>SILICONE À HAUTE TEMPÉRATURE K13.01</v>
          </cell>
          <cell r="C5567">
            <v>7</v>
          </cell>
          <cell r="D5567" t="str">
            <v>H</v>
          </cell>
        </row>
        <row r="5568">
          <cell r="A5568" t="str">
            <v>53250211</v>
          </cell>
          <cell r="B5568" t="str">
            <v>Relais électromagnétique R2-2012-23-5230</v>
          </cell>
          <cell r="C5568">
            <v>0</v>
          </cell>
          <cell r="D5568" t="str">
            <v>L</v>
          </cell>
        </row>
        <row r="5569">
          <cell r="A5569" t="str">
            <v>57030010</v>
          </cell>
          <cell r="B5569" t="str">
            <v>"MODULE DE BASE PLC -BSC-24DC</v>
          </cell>
          <cell r="C5569">
            <v>0</v>
          </cell>
          <cell r="D5569" t="str">
            <v>L</v>
          </cell>
        </row>
        <row r="5570">
          <cell r="A5570" t="str">
            <v>59200030</v>
          </cell>
          <cell r="B5570" t="str">
            <v>BLOC VOYANT   ZBV-M3</v>
          </cell>
          <cell r="C5570">
            <v>0</v>
          </cell>
          <cell r="D5570" t="str">
            <v>L</v>
          </cell>
        </row>
        <row r="5571">
          <cell r="A5571" t="str">
            <v>65050171</v>
          </cell>
          <cell r="B5571" t="str">
            <v>RLT a billes 6307 Z C3</v>
          </cell>
          <cell r="C5571">
            <v>0</v>
          </cell>
          <cell r="D5571" t="str">
            <v>L</v>
          </cell>
        </row>
        <row r="5572">
          <cell r="A5572" t="str">
            <v>65050263</v>
          </cell>
          <cell r="B5572" t="str">
            <v>Bague en feutre vanne douseuse n° 22E000</v>
          </cell>
          <cell r="C5572">
            <v>0</v>
          </cell>
          <cell r="D5572" t="str">
            <v>L</v>
          </cell>
        </row>
        <row r="5573">
          <cell r="A5573" t="str">
            <v>73050002</v>
          </cell>
          <cell r="B5573" t="str">
            <v>FILTRE HUILE MISFAT Z102</v>
          </cell>
          <cell r="C5573">
            <v>3</v>
          </cell>
          <cell r="D5573" t="str">
            <v>M</v>
          </cell>
        </row>
        <row r="5574">
          <cell r="A5574" t="str">
            <v>72170014</v>
          </cell>
          <cell r="B5574" t="str">
            <v>GOUJON ROUE  CLARK 7T</v>
          </cell>
          <cell r="C5574">
            <v>0</v>
          </cell>
          <cell r="D5574" t="str">
            <v>L</v>
          </cell>
        </row>
        <row r="5575">
          <cell r="A5575" t="str">
            <v>20500001</v>
          </cell>
          <cell r="B5575" t="str">
            <v>FER CARRE DE 12*12 LONG 6M</v>
          </cell>
          <cell r="C5575">
            <v>3</v>
          </cell>
          <cell r="D5575" t="str">
            <v>M</v>
          </cell>
        </row>
        <row r="5576">
          <cell r="A5576" t="str">
            <v>42010096</v>
          </cell>
          <cell r="B5576" t="str">
            <v>Tvis PROTW  FACOM FR AT5.5*100</v>
          </cell>
          <cell r="C5576">
            <v>0</v>
          </cell>
          <cell r="D5576" t="str">
            <v>L</v>
          </cell>
        </row>
        <row r="5577">
          <cell r="A5577" t="str">
            <v>66030031</v>
          </cell>
          <cell r="B5577" t="str">
            <v>Courroie SPA 2382</v>
          </cell>
          <cell r="C5577">
            <v>0</v>
          </cell>
          <cell r="D5577" t="str">
            <v>L</v>
          </cell>
        </row>
        <row r="5578">
          <cell r="A5578" t="str">
            <v>65050166</v>
          </cell>
          <cell r="B5578" t="str">
            <v>RLT a billes 6306 Z J</v>
          </cell>
          <cell r="C5578">
            <v>0</v>
          </cell>
          <cell r="D5578" t="str">
            <v>L</v>
          </cell>
        </row>
        <row r="5579">
          <cell r="A5579" t="str">
            <v>51040032</v>
          </cell>
          <cell r="B5579" t="str">
            <v>LAMPE V. SODIUM HAUT PRESSSI. SON-T 250w</v>
          </cell>
          <cell r="C5579">
            <v>0</v>
          </cell>
          <cell r="D5579" t="str">
            <v>L</v>
          </cell>
        </row>
        <row r="5580">
          <cell r="A5580" t="str">
            <v>39200224</v>
          </cell>
          <cell r="B5580" t="str">
            <v>Pare-huile Viton 40x52x7</v>
          </cell>
          <cell r="C5580">
            <v>1</v>
          </cell>
          <cell r="D5580" t="str">
            <v>L</v>
          </cell>
        </row>
        <row r="5581">
          <cell r="A5581" t="str">
            <v>65050180</v>
          </cell>
          <cell r="B5581" t="str">
            <v>RLT a billes 6309 Z J C3</v>
          </cell>
          <cell r="C5581">
            <v>0</v>
          </cell>
          <cell r="D5581" t="str">
            <v>L</v>
          </cell>
        </row>
        <row r="5582">
          <cell r="A5582" t="str">
            <v>53250194</v>
          </cell>
          <cell r="B5582" t="str">
            <v>EMBASE RELAIS UNIVERSEL RXZE2M114M/10A</v>
          </cell>
          <cell r="C5582">
            <v>2</v>
          </cell>
          <cell r="D5582" t="str">
            <v>L</v>
          </cell>
        </row>
        <row r="5583">
          <cell r="A5583" t="str">
            <v>23440089</v>
          </cell>
          <cell r="B5583" t="str">
            <v>"Manomètre 25BR DIAM EX63mm RAC V 1/2"""</v>
          </cell>
          <cell r="C5583">
            <v>0</v>
          </cell>
          <cell r="D5583" t="str">
            <v>L</v>
          </cell>
        </row>
        <row r="5584">
          <cell r="A5584" t="str">
            <v>53250175</v>
          </cell>
          <cell r="B5584" t="str">
            <v>SELECTEUR NOIR 02 POSITION SCHXB4BD21</v>
          </cell>
          <cell r="C5584">
            <v>2</v>
          </cell>
          <cell r="D5584" t="str">
            <v>L</v>
          </cell>
        </row>
        <row r="5585">
          <cell r="A5585" t="str">
            <v>66070003</v>
          </cell>
          <cell r="B5585" t="str">
            <v>COURROIE XPZ 1212</v>
          </cell>
          <cell r="C5585">
            <v>0</v>
          </cell>
          <cell r="D5585" t="str">
            <v>L</v>
          </cell>
        </row>
        <row r="5586">
          <cell r="A5586" t="str">
            <v>42010001</v>
          </cell>
          <cell r="B5586" t="str">
            <v>BROSSE METALLIQUE POUR MEULE DIA 100</v>
          </cell>
          <cell r="C5586">
            <v>2</v>
          </cell>
          <cell r="D5586" t="str">
            <v>L</v>
          </cell>
        </row>
        <row r="5587">
          <cell r="A5587" t="str">
            <v>53500022</v>
          </cell>
          <cell r="B5587" t="str">
            <v>AMPOULE POUR FEU FIXE</v>
          </cell>
          <cell r="C5587">
            <v>0</v>
          </cell>
          <cell r="D5587" t="str">
            <v>L</v>
          </cell>
        </row>
        <row r="5588">
          <cell r="A5588" t="str">
            <v>42010088</v>
          </cell>
          <cell r="B5588" t="str">
            <v>CLE MIXTE DE 8 MM  OGV 440.8  FACOM</v>
          </cell>
          <cell r="C5588">
            <v>0</v>
          </cell>
          <cell r="D5588" t="str">
            <v>L</v>
          </cell>
        </row>
        <row r="5589">
          <cell r="A5589" t="str">
            <v>91130012</v>
          </cell>
          <cell r="B5589" t="str">
            <v>ROUE ENGOMMEE CODE : 701777D</v>
          </cell>
          <cell r="C5589">
            <v>5</v>
          </cell>
          <cell r="D5589" t="str">
            <v>M</v>
          </cell>
        </row>
        <row r="5590">
          <cell r="A5590" t="str">
            <v>72170036</v>
          </cell>
          <cell r="B5590" t="str">
            <v>Filtre à gasoil IZUZU C240  ZOOMILION 7</v>
          </cell>
          <cell r="C5590">
            <v>4</v>
          </cell>
          <cell r="D5590" t="str">
            <v>M</v>
          </cell>
        </row>
        <row r="5591">
          <cell r="A5591" t="str">
            <v>66020002</v>
          </cell>
          <cell r="B5591" t="str">
            <v>COURROIE TRAPÉZOIDALE  B-78  17X1995 Li</v>
          </cell>
          <cell r="C5591">
            <v>0</v>
          </cell>
          <cell r="D5591" t="str">
            <v>L</v>
          </cell>
        </row>
        <row r="5592">
          <cell r="A5592" t="str">
            <v>78600010</v>
          </cell>
          <cell r="B5592" t="str">
            <v>Purgeur automatique 15/21 d'eau chaud</v>
          </cell>
          <cell r="C5592">
            <v>0</v>
          </cell>
          <cell r="D5592" t="str">
            <v>L</v>
          </cell>
        </row>
        <row r="5593">
          <cell r="A5593" t="str">
            <v>38200007</v>
          </cell>
          <cell r="B5593" t="str">
            <v>PAIRES DE SEMELLES INTÉRIEURE</v>
          </cell>
          <cell r="C5593">
            <v>0</v>
          </cell>
          <cell r="D5593" t="str">
            <v>L</v>
          </cell>
        </row>
        <row r="5594">
          <cell r="A5594" t="str">
            <v>71130012</v>
          </cell>
          <cell r="B5594" t="str">
            <v>BAVETTE LAR:120-EP15mm DURETÉ 65 SCHORES</v>
          </cell>
          <cell r="C5594">
            <v>1</v>
          </cell>
          <cell r="D5594" t="str">
            <v>L</v>
          </cell>
        </row>
        <row r="5595">
          <cell r="A5595" t="str">
            <v>72250406</v>
          </cell>
          <cell r="B5595" t="str">
            <v>Eau radiateur tracteur SAM 80</v>
          </cell>
          <cell r="C5595">
            <v>1</v>
          </cell>
          <cell r="D5595" t="str">
            <v>L</v>
          </cell>
        </row>
        <row r="5596">
          <cell r="A5596" t="str">
            <v>42010073</v>
          </cell>
          <cell r="B5596" t="str">
            <v>Clé mixte 10 mm</v>
          </cell>
          <cell r="C5596">
            <v>0</v>
          </cell>
          <cell r="D5596" t="str">
            <v>L</v>
          </cell>
        </row>
        <row r="5597">
          <cell r="A5597" t="str">
            <v>53080004</v>
          </cell>
          <cell r="B5597" t="str">
            <v>CONTACT AUXILAIRE OF 26924 SCHNEIDER</v>
          </cell>
          <cell r="C5597">
            <v>0</v>
          </cell>
          <cell r="D5597" t="str">
            <v>L</v>
          </cell>
        </row>
        <row r="5598">
          <cell r="A5598" t="str">
            <v>39210064</v>
          </cell>
          <cell r="B5598" t="str">
            <v>JOINT TORIQUE OR 34X5,5</v>
          </cell>
          <cell r="C5598">
            <v>0</v>
          </cell>
          <cell r="D5598" t="str">
            <v>L</v>
          </cell>
        </row>
        <row r="5599">
          <cell r="A5599" t="str">
            <v>20080002</v>
          </cell>
          <cell r="B5599" t="str">
            <v>GRILLAGE FORME LOSANGE POUR POSE DENSIT</v>
          </cell>
          <cell r="C5599">
            <v>2</v>
          </cell>
          <cell r="D5599" t="str">
            <v>L</v>
          </cell>
        </row>
        <row r="5600">
          <cell r="A5600" t="str">
            <v>60330003</v>
          </cell>
          <cell r="B5600" t="str">
            <v>CHAINE SIMPLE 10B1  PAS:15.88(5/8)</v>
          </cell>
          <cell r="C5600">
            <v>4</v>
          </cell>
          <cell r="D5600" t="str">
            <v>M</v>
          </cell>
        </row>
        <row r="5601">
          <cell r="A5601" t="str">
            <v>89010014</v>
          </cell>
          <cell r="B5601" t="str">
            <v>BOULON COMPLET M16X60 ISO4017</v>
          </cell>
          <cell r="C5601">
            <v>2</v>
          </cell>
          <cell r="D5601" t="str">
            <v>L</v>
          </cell>
        </row>
        <row r="5602">
          <cell r="A5602" t="str">
            <v>65050137</v>
          </cell>
          <cell r="B5602" t="str">
            <v>RLT a billes 62201-2RS</v>
          </cell>
          <cell r="C5602">
            <v>5</v>
          </cell>
          <cell r="D5602" t="str">
            <v>M</v>
          </cell>
        </row>
        <row r="5603">
          <cell r="A5603" t="str">
            <v>91130014</v>
          </cell>
          <cell r="B5603" t="str">
            <v>ENTRETOISE 730523D  REP 12</v>
          </cell>
          <cell r="C5603">
            <v>0</v>
          </cell>
          <cell r="D5603" t="str">
            <v>L</v>
          </cell>
        </row>
        <row r="5604">
          <cell r="A5604" t="str">
            <v>23320117</v>
          </cell>
          <cell r="B5604" t="str">
            <v>Mamelon hydraulique tube Ø 10 mm</v>
          </cell>
          <cell r="C5604">
            <v>0</v>
          </cell>
          <cell r="D5604" t="str">
            <v>L</v>
          </cell>
        </row>
        <row r="5605">
          <cell r="A5605" t="str">
            <v>23320119</v>
          </cell>
          <cell r="B5605" t="str">
            <v>Olive tube Ø 42 :mm</v>
          </cell>
          <cell r="C5605">
            <v>0</v>
          </cell>
          <cell r="D5605" t="str">
            <v>L</v>
          </cell>
        </row>
        <row r="5606">
          <cell r="A5606" t="str">
            <v>23160129</v>
          </cell>
          <cell r="B5606" t="str">
            <v>Raccord conique femelle 1/4NPT, diam 8 a</v>
          </cell>
          <cell r="C5606">
            <v>1</v>
          </cell>
          <cell r="D5606" t="str">
            <v>L</v>
          </cell>
        </row>
        <row r="5607">
          <cell r="A5607" t="str">
            <v>91100013</v>
          </cell>
          <cell r="B5607" t="str">
            <v>RACCORD  610003Z REP 29</v>
          </cell>
          <cell r="C5607">
            <v>0</v>
          </cell>
          <cell r="D5607" t="str">
            <v>L</v>
          </cell>
        </row>
        <row r="5608">
          <cell r="A5608" t="str">
            <v>65050101</v>
          </cell>
          <cell r="B5608" t="str">
            <v>RLT a billes 6206 2RS C3</v>
          </cell>
          <cell r="C5608">
            <v>1</v>
          </cell>
          <cell r="D5608" t="str">
            <v>L</v>
          </cell>
        </row>
        <row r="5609">
          <cell r="A5609" t="str">
            <v>59200041</v>
          </cell>
          <cell r="B5609" t="str">
            <v>Bloc voyant BA9s ZB5AV6</v>
          </cell>
          <cell r="C5609">
            <v>1</v>
          </cell>
          <cell r="D5609" t="str">
            <v>L</v>
          </cell>
        </row>
        <row r="5610">
          <cell r="A5610" t="str">
            <v>53080008</v>
          </cell>
          <cell r="B5610" t="str">
            <v>Bloc lumiere rouge ZBVBG4Ø22 intég LED</v>
          </cell>
          <cell r="C5610">
            <v>0</v>
          </cell>
          <cell r="D5610" t="str">
            <v>L</v>
          </cell>
        </row>
        <row r="5611">
          <cell r="A5611" t="str">
            <v>53130180</v>
          </cell>
          <cell r="B5611" t="str">
            <v>Contact auxiliaire - 1O+1F GVAE11</v>
          </cell>
          <cell r="C5611">
            <v>1</v>
          </cell>
          <cell r="D5611" t="str">
            <v>L</v>
          </cell>
        </row>
        <row r="5612">
          <cell r="A5612" t="str">
            <v>23170017</v>
          </cell>
          <cell r="B5612" t="str">
            <v>tayau flexible PTFE10X12T100</v>
          </cell>
          <cell r="C5612">
            <v>1</v>
          </cell>
          <cell r="D5612" t="str">
            <v>L</v>
          </cell>
        </row>
        <row r="5613">
          <cell r="A5613" t="str">
            <v>73050003</v>
          </cell>
          <cell r="B5613" t="str">
            <v>FILTRE GASOIL MISFAT M 360 TRACTEUR</v>
          </cell>
          <cell r="C5613">
            <v>3</v>
          </cell>
          <cell r="D5613" t="str">
            <v>M</v>
          </cell>
        </row>
        <row r="5614">
          <cell r="A5614" t="str">
            <v>51030003</v>
          </cell>
          <cell r="B5614" t="str">
            <v>PROJECTEUR A LED 220v10w</v>
          </cell>
          <cell r="C5614">
            <v>0</v>
          </cell>
          <cell r="D5614" t="str">
            <v>L</v>
          </cell>
        </row>
        <row r="5615">
          <cell r="A5615" t="str">
            <v>23320015</v>
          </cell>
          <cell r="B5615" t="str">
            <v>"MANCHON F-F 2 """</v>
          </cell>
          <cell r="C5615">
            <v>2</v>
          </cell>
          <cell r="D5615" t="str">
            <v>L</v>
          </cell>
        </row>
        <row r="5616">
          <cell r="A5616" t="str">
            <v>37200001</v>
          </cell>
          <cell r="B5616" t="str">
            <v>G_i66 GP00G(K)-10/Shell Gadus S4V45AC/00</v>
          </cell>
          <cell r="C5616">
            <v>0</v>
          </cell>
          <cell r="D5616" t="str">
            <v>L</v>
          </cell>
        </row>
        <row r="5617">
          <cell r="A5617" t="str">
            <v>65050118</v>
          </cell>
          <cell r="B5617" t="str">
            <v>RLT a billes 6210 ZZ C3</v>
          </cell>
          <cell r="C5617">
            <v>0</v>
          </cell>
          <cell r="D5617" t="str">
            <v>L</v>
          </cell>
        </row>
        <row r="5618">
          <cell r="A5618" t="str">
            <v>42100028</v>
          </cell>
          <cell r="B5618" t="str">
            <v>Balais charbon CB-53</v>
          </cell>
          <cell r="C5618">
            <v>0</v>
          </cell>
          <cell r="D5618" t="str">
            <v>L</v>
          </cell>
        </row>
        <row r="5619">
          <cell r="A5619" t="str">
            <v>42100003</v>
          </cell>
          <cell r="B5619" t="str">
            <v>balais charbon BOSH PG25</v>
          </cell>
          <cell r="C5619">
            <v>1</v>
          </cell>
          <cell r="D5619" t="str">
            <v>L</v>
          </cell>
        </row>
        <row r="5620">
          <cell r="A5620" t="str">
            <v>23390044</v>
          </cell>
          <cell r="B5620" t="str">
            <v>roue  suiveuse (came) SP1005</v>
          </cell>
          <cell r="C5620">
            <v>0</v>
          </cell>
          <cell r="D5620" t="str">
            <v>L</v>
          </cell>
        </row>
        <row r="5621">
          <cell r="A5621" t="str">
            <v>42010121</v>
          </cell>
          <cell r="B5621" t="str">
            <v>TVIS port2 elec AT2.5*50VE</v>
          </cell>
          <cell r="C5621">
            <v>0</v>
          </cell>
          <cell r="D5621" t="str">
            <v>L</v>
          </cell>
        </row>
        <row r="5622">
          <cell r="A5622" t="str">
            <v>37140003</v>
          </cell>
          <cell r="B5622" t="str">
            <v>Huile en Teflon</v>
          </cell>
          <cell r="C5622">
            <v>3</v>
          </cell>
          <cell r="D5622" t="str">
            <v>M</v>
          </cell>
        </row>
        <row r="5623">
          <cell r="A5623" t="str">
            <v>42100004</v>
          </cell>
          <cell r="B5623" t="str">
            <v>JEUX CHARBONS</v>
          </cell>
          <cell r="C5623">
            <v>0</v>
          </cell>
          <cell r="D5623" t="str">
            <v>L</v>
          </cell>
        </row>
        <row r="5624">
          <cell r="A5624" t="str">
            <v>91100473</v>
          </cell>
          <cell r="B5624" t="str">
            <v>ANNEAU D'ÉTANCHEITÉ  650523Z  rep 20</v>
          </cell>
          <cell r="C5624">
            <v>0</v>
          </cell>
          <cell r="D5624" t="str">
            <v>L</v>
          </cell>
        </row>
        <row r="5625">
          <cell r="A5625" t="str">
            <v>50350090</v>
          </cell>
          <cell r="B5625" t="str">
            <v>CONNECTEUR-REF940273Z</v>
          </cell>
          <cell r="C5625">
            <v>1</v>
          </cell>
          <cell r="D5625" t="str">
            <v>L</v>
          </cell>
        </row>
        <row r="5626">
          <cell r="A5626" t="str">
            <v>71130013</v>
          </cell>
          <cell r="B5626" t="str">
            <v>BAVETTE LAR:150-EP10mm DURETÉ 65 SCHORES</v>
          </cell>
          <cell r="C5626">
            <v>3</v>
          </cell>
          <cell r="D5626" t="str">
            <v>M</v>
          </cell>
        </row>
        <row r="5627">
          <cell r="A5627" t="str">
            <v>51040035</v>
          </cell>
          <cell r="B5627" t="str">
            <v>LAMPE PROJECTEUR OSRAM HQI-TS 150w</v>
          </cell>
          <cell r="C5627">
            <v>0</v>
          </cell>
          <cell r="D5627" t="str">
            <v>L</v>
          </cell>
        </row>
        <row r="5628">
          <cell r="A5628" t="str">
            <v>42010033</v>
          </cell>
          <cell r="B5628" t="str">
            <v>PISTOLET TUBE SILICONE</v>
          </cell>
          <cell r="C5628">
            <v>0</v>
          </cell>
          <cell r="D5628" t="str">
            <v>L</v>
          </cell>
        </row>
        <row r="5629">
          <cell r="A5629" t="str">
            <v>53550017</v>
          </cell>
          <cell r="B5629" t="str">
            <v>CONTACT DE TRANSFORMATEUR DE TENSION</v>
          </cell>
          <cell r="C5629">
            <v>0</v>
          </cell>
          <cell r="D5629" t="str">
            <v>L</v>
          </cell>
        </row>
        <row r="5630">
          <cell r="A5630" t="str">
            <v>30100016</v>
          </cell>
          <cell r="B5630" t="str">
            <v>TIGE FILETEE ACIER NOIR ø22 DIN975 CL8.8</v>
          </cell>
          <cell r="C5630">
            <v>2</v>
          </cell>
          <cell r="D5630" t="str">
            <v>L</v>
          </cell>
        </row>
        <row r="5631">
          <cell r="A5631" t="str">
            <v>23220008</v>
          </cell>
          <cell r="B5631" t="str">
            <v>"VANNE SPHÉRIQUE 1/2"" F-F"</v>
          </cell>
          <cell r="C5631">
            <v>8</v>
          </cell>
          <cell r="D5631" t="str">
            <v>H</v>
          </cell>
        </row>
        <row r="5632">
          <cell r="A5632" t="str">
            <v>66030029</v>
          </cell>
          <cell r="B5632" t="str">
            <v>COURROIE SPA 1900</v>
          </cell>
          <cell r="C5632">
            <v>0</v>
          </cell>
          <cell r="D5632" t="str">
            <v>L</v>
          </cell>
        </row>
        <row r="5633">
          <cell r="A5633" t="str">
            <v>37050007</v>
          </cell>
          <cell r="B5633" t="str">
            <v>H_ind 36 VG 320/Shell Tivela S4 WE320</v>
          </cell>
          <cell r="C5633">
            <v>0</v>
          </cell>
          <cell r="D5633" t="str">
            <v>L</v>
          </cell>
        </row>
        <row r="5634">
          <cell r="A5634" t="str">
            <v>02010009</v>
          </cell>
          <cell r="B5634" t="str">
            <v>Argile Acheté concassé</v>
          </cell>
          <cell r="C5634">
            <v>12</v>
          </cell>
          <cell r="D5634" t="str">
            <v>H</v>
          </cell>
        </row>
        <row r="5635">
          <cell r="A5635" t="str">
            <v>67450043</v>
          </cell>
          <cell r="B5635" t="str">
            <v>Element elast  accouplement Rotex 24</v>
          </cell>
          <cell r="C5635">
            <v>1</v>
          </cell>
          <cell r="D5635" t="str">
            <v>L</v>
          </cell>
        </row>
        <row r="5636">
          <cell r="A5636" t="str">
            <v>42010166</v>
          </cell>
          <cell r="B5636" t="str">
            <v>Tournevis français isolé 1000 volts ATP0</v>
          </cell>
          <cell r="C5636">
            <v>0</v>
          </cell>
          <cell r="D5636" t="str">
            <v>L</v>
          </cell>
        </row>
        <row r="5637">
          <cell r="A5637" t="str">
            <v>45600012</v>
          </cell>
          <cell r="B5637" t="str">
            <v>CARTOUCHE PURTREX 01µ-40''</v>
          </cell>
          <cell r="C5637">
            <v>7</v>
          </cell>
          <cell r="D5637" t="str">
            <v>H</v>
          </cell>
        </row>
        <row r="5638">
          <cell r="A5638" t="str">
            <v>89010088</v>
          </cell>
          <cell r="B5638" t="str">
            <v>MANOMÈTRE CONTRÔLE ABZMM 63-100BARS</v>
          </cell>
          <cell r="C5638">
            <v>0</v>
          </cell>
          <cell r="D5638" t="str">
            <v>L</v>
          </cell>
        </row>
        <row r="5639">
          <cell r="A5639" t="str">
            <v>23310030</v>
          </cell>
          <cell r="B5639" t="str">
            <v>COUDE 45 SOUDABLE 2"</v>
          </cell>
          <cell r="C5639">
            <v>0</v>
          </cell>
          <cell r="D5639" t="str">
            <v>L</v>
          </cell>
        </row>
        <row r="5640">
          <cell r="A5640" t="str">
            <v>53130018</v>
          </cell>
          <cell r="B5640" t="str">
            <v>CONTACT AUXILIAIRE  26924</v>
          </cell>
          <cell r="C5640">
            <v>0</v>
          </cell>
          <cell r="D5640" t="str">
            <v>L</v>
          </cell>
        </row>
        <row r="5641">
          <cell r="A5641" t="str">
            <v>39200187</v>
          </cell>
          <cell r="B5641" t="str">
            <v>Pare-huile Viton 155x180x15/14</v>
          </cell>
          <cell r="C5641">
            <v>0</v>
          </cell>
          <cell r="D5641" t="str">
            <v>L</v>
          </cell>
        </row>
        <row r="5642">
          <cell r="A5642" t="str">
            <v>98010247</v>
          </cell>
          <cell r="B5642" t="str">
            <v>Couverture transparente pour reliure</v>
          </cell>
          <cell r="C5642">
            <v>0</v>
          </cell>
          <cell r="D5642" t="str">
            <v>L</v>
          </cell>
        </row>
        <row r="5643">
          <cell r="A5643" t="str">
            <v>65050223</v>
          </cell>
          <cell r="B5643" t="str">
            <v>RLT a billes INA 62304 2RS</v>
          </cell>
          <cell r="C5643">
            <v>0</v>
          </cell>
          <cell r="D5643" t="str">
            <v>L</v>
          </cell>
        </row>
        <row r="5644">
          <cell r="A5644" t="str">
            <v>65050102</v>
          </cell>
          <cell r="B5644" t="str">
            <v>RLT a billes 6206 2Z</v>
          </cell>
          <cell r="C5644">
            <v>3</v>
          </cell>
          <cell r="D5644" t="str">
            <v>M</v>
          </cell>
        </row>
        <row r="5645">
          <cell r="A5645" t="str">
            <v>43200002</v>
          </cell>
          <cell r="B5645" t="str">
            <v>BAGUETTE ORDINAIRE R10 D3.2mm</v>
          </cell>
          <cell r="C5645">
            <v>12</v>
          </cell>
          <cell r="D5645" t="str">
            <v>H</v>
          </cell>
        </row>
        <row r="5646">
          <cell r="A5646" t="str">
            <v>23320039</v>
          </cell>
          <cell r="B5646" t="str">
            <v>"RACCORD M/F 1/2"""</v>
          </cell>
          <cell r="C5646">
            <v>3</v>
          </cell>
          <cell r="D5646" t="str">
            <v>M</v>
          </cell>
        </row>
        <row r="5647">
          <cell r="A5647" t="str">
            <v>42010061</v>
          </cell>
          <cell r="B5647" t="str">
            <v>FACOM TOURNEVIS PROT2 PH 1X100</v>
          </cell>
          <cell r="C5647">
            <v>0</v>
          </cell>
          <cell r="D5647" t="str">
            <v>L</v>
          </cell>
        </row>
        <row r="5648">
          <cell r="A5648" t="str">
            <v>39200197</v>
          </cell>
          <cell r="B5648" t="str">
            <v>Pare-huile Viton 35x52x7</v>
          </cell>
          <cell r="C5648">
            <v>0</v>
          </cell>
          <cell r="D5648" t="str">
            <v>L</v>
          </cell>
        </row>
        <row r="5649">
          <cell r="A5649" t="str">
            <v>10400035</v>
          </cell>
          <cell r="B5649" t="str">
            <v>ANCRAGE 250*35*10 AISI 310</v>
          </cell>
          <cell r="C5649">
            <v>3</v>
          </cell>
          <cell r="D5649" t="str">
            <v>M</v>
          </cell>
        </row>
        <row r="5650">
          <cell r="A5650" t="str">
            <v>10030082</v>
          </cell>
          <cell r="B5650" t="str">
            <v>BRIQUE KRONEX 40  P +20</v>
          </cell>
          <cell r="C5650">
            <v>0</v>
          </cell>
          <cell r="D5650" t="str">
            <v>L</v>
          </cell>
        </row>
        <row r="5651">
          <cell r="A5651" t="str">
            <v>45800246</v>
          </cell>
          <cell r="B5651" t="str">
            <v>Raccord fileté enfichable</v>
          </cell>
          <cell r="C5651">
            <v>0</v>
          </cell>
          <cell r="D5651" t="str">
            <v>L</v>
          </cell>
        </row>
        <row r="5652">
          <cell r="A5652" t="str">
            <v>23320026</v>
          </cell>
          <cell r="B5652" t="str">
            <v>"RACCORD 3P  ..1"""</v>
          </cell>
          <cell r="C5652">
            <v>4</v>
          </cell>
          <cell r="D5652" t="str">
            <v>M</v>
          </cell>
        </row>
        <row r="5653">
          <cell r="A5653" t="str">
            <v>71130018</v>
          </cell>
          <cell r="B5653" t="str">
            <v>BAVETTE LAR:200-EP12mm DURETÉ 65 SCHORES</v>
          </cell>
          <cell r="C5653">
            <v>0</v>
          </cell>
          <cell r="D5653" t="str">
            <v>L</v>
          </cell>
        </row>
        <row r="5654">
          <cell r="A5654" t="str">
            <v>10030080</v>
          </cell>
          <cell r="B5654" t="str">
            <v>BRIQUE KRONEX 40 B 620</v>
          </cell>
          <cell r="C5654">
            <v>0</v>
          </cell>
          <cell r="D5654" t="str">
            <v>L</v>
          </cell>
        </row>
        <row r="5655">
          <cell r="A5655" t="str">
            <v>87220026</v>
          </cell>
          <cell r="B5655" t="str">
            <v>ECROU HM 56 CL : 8-8-  ISO 4032</v>
          </cell>
          <cell r="C5655">
            <v>1</v>
          </cell>
          <cell r="D5655" t="str">
            <v>L</v>
          </cell>
        </row>
        <row r="5656">
          <cell r="A5656" t="str">
            <v>53550033</v>
          </cell>
          <cell r="B5656" t="str">
            <v>Solvant electrique</v>
          </cell>
          <cell r="C5656">
            <v>1</v>
          </cell>
          <cell r="D5656" t="str">
            <v>L</v>
          </cell>
        </row>
        <row r="5657">
          <cell r="A5657" t="str">
            <v>23320146</v>
          </cell>
          <cell r="B5657" t="str">
            <v>embouts droit GN8</v>
          </cell>
          <cell r="C5657">
            <v>0</v>
          </cell>
          <cell r="D5657" t="str">
            <v>L</v>
          </cell>
        </row>
        <row r="5658">
          <cell r="A5658" t="str">
            <v>77050182</v>
          </cell>
          <cell r="B5658" t="str">
            <v>COLLIER 6 POUCES FJ310 FILTRE MANCHE</v>
          </cell>
          <cell r="C5658">
            <v>0</v>
          </cell>
          <cell r="D5658" t="str">
            <v>L</v>
          </cell>
        </row>
        <row r="5659">
          <cell r="A5659" t="str">
            <v>10030081</v>
          </cell>
          <cell r="B5659" t="str">
            <v>BRIQUE KRONEX 40  P20</v>
          </cell>
          <cell r="C5659">
            <v>0</v>
          </cell>
          <cell r="D5659" t="str">
            <v>L</v>
          </cell>
        </row>
        <row r="5660">
          <cell r="A5660" t="str">
            <v>65130021</v>
          </cell>
          <cell r="B5660" t="str">
            <v>BAGUE FRB 13/230</v>
          </cell>
          <cell r="C5660">
            <v>0</v>
          </cell>
          <cell r="D5660" t="str">
            <v>L</v>
          </cell>
        </row>
        <row r="5661">
          <cell r="A5661" t="str">
            <v>39210013</v>
          </cell>
          <cell r="B5661" t="str">
            <v>JOINT TORIQUE 47 X 3</v>
          </cell>
          <cell r="C5661">
            <v>0</v>
          </cell>
          <cell r="D5661" t="str">
            <v>L</v>
          </cell>
        </row>
        <row r="5662">
          <cell r="A5662" t="str">
            <v>23320144</v>
          </cell>
          <cell r="B5662" t="str">
            <v>embouts  en T ( TS8)</v>
          </cell>
          <cell r="C5662">
            <v>0</v>
          </cell>
          <cell r="D5662" t="str">
            <v>L</v>
          </cell>
        </row>
        <row r="5663">
          <cell r="A5663" t="str">
            <v>66030015</v>
          </cell>
          <cell r="B5663" t="str">
            <v>COURROIE SPA 2650</v>
          </cell>
          <cell r="C5663">
            <v>1</v>
          </cell>
          <cell r="D5663" t="str">
            <v>L</v>
          </cell>
        </row>
        <row r="5664">
          <cell r="A5664" t="str">
            <v>60510041</v>
          </cell>
          <cell r="B5664" t="str">
            <v>REDUCTION RAPIDE COUDE 8MM-1/2 ACIER</v>
          </cell>
          <cell r="C5664">
            <v>7</v>
          </cell>
          <cell r="D5664" t="str">
            <v>H</v>
          </cell>
        </row>
        <row r="5665">
          <cell r="A5665" t="str">
            <v>65050055</v>
          </cell>
          <cell r="B5665" t="str">
            <v>RLT a billes 6010 Z</v>
          </cell>
          <cell r="C5665">
            <v>0</v>
          </cell>
          <cell r="D5665" t="str">
            <v>L</v>
          </cell>
        </row>
        <row r="5666">
          <cell r="A5666" t="str">
            <v>60310003</v>
          </cell>
          <cell r="B5666" t="str">
            <v>Désignation</v>
          </cell>
          <cell r="C5666">
            <v>0</v>
          </cell>
          <cell r="D5666" t="str">
            <v>L</v>
          </cell>
        </row>
        <row r="5667">
          <cell r="A5667" t="str">
            <v>66310006</v>
          </cell>
          <cell r="B5667" t="str">
            <v>CHAINE DOUBLE PAS:15,8 -  B10</v>
          </cell>
          <cell r="C5667">
            <v>0</v>
          </cell>
          <cell r="D5667" t="str">
            <v>L</v>
          </cell>
        </row>
        <row r="5668">
          <cell r="A5668" t="str">
            <v>59110020</v>
          </cell>
          <cell r="B5668" t="str">
            <v>BOUTON POUSSOIRE XB4BA21 NOIR SCHNEIDER</v>
          </cell>
          <cell r="C5668">
            <v>2</v>
          </cell>
          <cell r="D5668" t="str">
            <v>L</v>
          </cell>
        </row>
        <row r="5669">
          <cell r="A5669" t="str">
            <v>98010053</v>
          </cell>
          <cell r="B5669" t="str">
            <v>PQT SPIRALE 10</v>
          </cell>
          <cell r="C5669">
            <v>0</v>
          </cell>
          <cell r="D5669" t="str">
            <v>L</v>
          </cell>
        </row>
        <row r="5670">
          <cell r="A5670" t="str">
            <v>10030079</v>
          </cell>
          <cell r="B5670" t="str">
            <v>BRIQUE KRONEX 40 B 320</v>
          </cell>
          <cell r="C5670">
            <v>0</v>
          </cell>
          <cell r="D5670" t="str">
            <v>L</v>
          </cell>
        </row>
        <row r="5671">
          <cell r="A5671" t="str">
            <v>55930095</v>
          </cell>
          <cell r="B5671" t="str">
            <v>VENTILATEUR MOTEUR DIAM AXE 42/2</v>
          </cell>
          <cell r="C5671">
            <v>1</v>
          </cell>
          <cell r="D5671" t="str">
            <v>L</v>
          </cell>
        </row>
        <row r="5672">
          <cell r="A5672" t="str">
            <v>65050226</v>
          </cell>
          <cell r="B5672" t="str">
            <v>RLT a billes MCFP 9444711900</v>
          </cell>
          <cell r="C5672">
            <v>0</v>
          </cell>
          <cell r="D5672" t="str">
            <v>L</v>
          </cell>
        </row>
        <row r="5673">
          <cell r="A5673" t="str">
            <v>37040004</v>
          </cell>
          <cell r="B5673" t="str">
            <v>HUILE MINIRALE SIGMA FLUID MOL46</v>
          </cell>
          <cell r="C5673">
            <v>7</v>
          </cell>
          <cell r="D5673" t="str">
            <v>H</v>
          </cell>
        </row>
        <row r="5674">
          <cell r="A5674" t="str">
            <v>53080005</v>
          </cell>
          <cell r="B5674" t="str">
            <v>Contacts auxiliaire GV2/GV3 F+F GVAD1010</v>
          </cell>
          <cell r="C5674">
            <v>1</v>
          </cell>
          <cell r="D5674" t="str">
            <v>L</v>
          </cell>
        </row>
        <row r="5675">
          <cell r="A5675" t="str">
            <v>45600023</v>
          </cell>
          <cell r="B5675" t="str">
            <v>Hypersperse  MDC 704</v>
          </cell>
          <cell r="C5675">
            <v>0</v>
          </cell>
          <cell r="D5675" t="str">
            <v>L</v>
          </cell>
        </row>
        <row r="5676">
          <cell r="A5676" t="str">
            <v>39200242</v>
          </cell>
          <cell r="B5676" t="str">
            <v>Parahuile 160 x 140 x 13</v>
          </cell>
          <cell r="C5676">
            <v>0</v>
          </cell>
          <cell r="D5676" t="str">
            <v>L</v>
          </cell>
        </row>
        <row r="5677">
          <cell r="A5677" t="str">
            <v>77050179</v>
          </cell>
          <cell r="B5677" t="str">
            <v>RESSORT POUR MEMBRANE DE VANNE S12.05.02</v>
          </cell>
          <cell r="C5677">
            <v>0</v>
          </cell>
          <cell r="D5677" t="str">
            <v>L</v>
          </cell>
        </row>
        <row r="5678">
          <cell r="A5678" t="str">
            <v>65050050</v>
          </cell>
          <cell r="B5678" t="str">
            <v>RLT a billes 6006-2RS1</v>
          </cell>
          <cell r="C5678">
            <v>2</v>
          </cell>
          <cell r="D5678" t="str">
            <v>L</v>
          </cell>
        </row>
        <row r="5679">
          <cell r="A5679" t="str">
            <v>23320059</v>
          </cell>
          <cell r="B5679" t="str">
            <v>TE PIQUAGE MALE LATERALE 3/8</v>
          </cell>
          <cell r="C5679">
            <v>0</v>
          </cell>
          <cell r="D5679" t="str">
            <v>L</v>
          </cell>
        </row>
        <row r="5680">
          <cell r="A5680" t="str">
            <v>23390039</v>
          </cell>
          <cell r="B5680" t="str">
            <v>Diverter block SP963</v>
          </cell>
          <cell r="C5680">
            <v>0</v>
          </cell>
          <cell r="D5680" t="str">
            <v>L</v>
          </cell>
        </row>
        <row r="5681">
          <cell r="A5681" t="str">
            <v>45800207</v>
          </cell>
          <cell r="B5681" t="str">
            <v>rondelle d'ajustage DIN 988-10X16X1</v>
          </cell>
          <cell r="C5681">
            <v>2</v>
          </cell>
          <cell r="D5681" t="str">
            <v>L</v>
          </cell>
        </row>
        <row r="5682">
          <cell r="A5682" t="str">
            <v>42010095</v>
          </cell>
          <cell r="B5682" t="str">
            <v>Tvis PROTW  FACOM FR AT4*100</v>
          </cell>
          <cell r="C5682">
            <v>0</v>
          </cell>
          <cell r="D5682" t="str">
            <v>L</v>
          </cell>
        </row>
        <row r="5683">
          <cell r="A5683" t="str">
            <v>86010013</v>
          </cell>
          <cell r="B5683" t="str">
            <v>vis courroieM12x60 special n?art00333070</v>
          </cell>
          <cell r="C5683">
            <v>3</v>
          </cell>
          <cell r="D5683" t="str">
            <v>M</v>
          </cell>
        </row>
        <row r="5684">
          <cell r="A5684" t="str">
            <v>59220034</v>
          </cell>
          <cell r="B5684" t="str">
            <v>VOYANT  VERT-REF-XB4BVB3</v>
          </cell>
          <cell r="C5684">
            <v>0</v>
          </cell>
          <cell r="D5684" t="str">
            <v>L</v>
          </cell>
        </row>
        <row r="5685">
          <cell r="A5685" t="str">
            <v>45800173</v>
          </cell>
          <cell r="B5685" t="str">
            <v>TUYAU FLEXIBLE EN SILICON  L=100/D20 APM</v>
          </cell>
          <cell r="C5685">
            <v>0</v>
          </cell>
          <cell r="D5685" t="str">
            <v>L</v>
          </cell>
        </row>
        <row r="5686">
          <cell r="A5686" t="str">
            <v>23310026</v>
          </cell>
          <cell r="B5686" t="str">
            <v>COUDE 1"½ FF</v>
          </cell>
          <cell r="C5686">
            <v>1</v>
          </cell>
          <cell r="D5686" t="str">
            <v>L</v>
          </cell>
        </row>
        <row r="5687">
          <cell r="A5687" t="str">
            <v>42010097</v>
          </cell>
          <cell r="B5687" t="str">
            <v>Tvis PROTW  FACOM  ATF6.5*150</v>
          </cell>
          <cell r="C5687">
            <v>0</v>
          </cell>
          <cell r="D5687" t="str">
            <v>L</v>
          </cell>
        </row>
        <row r="5688">
          <cell r="A5688" t="str">
            <v>23320023</v>
          </cell>
          <cell r="B5688" t="str">
            <v>"RACCORD 03P 1"" 1/4"" MF"</v>
          </cell>
          <cell r="C5688">
            <v>2</v>
          </cell>
          <cell r="D5688" t="str">
            <v>L</v>
          </cell>
        </row>
        <row r="5689">
          <cell r="A5689" t="str">
            <v>23320033</v>
          </cell>
          <cell r="B5689" t="str">
            <v>"RACCORD 3P:1""1/4"</v>
          </cell>
          <cell r="C5689">
            <v>2</v>
          </cell>
          <cell r="D5689" t="str">
            <v>L</v>
          </cell>
        </row>
        <row r="5690">
          <cell r="A5690" t="str">
            <v>70080001</v>
          </cell>
          <cell r="B5690" t="str">
            <v>Boulons de fixation eclisse  M12*55*30</v>
          </cell>
          <cell r="C5690">
            <v>0</v>
          </cell>
          <cell r="D5690" t="str">
            <v>L</v>
          </cell>
        </row>
        <row r="5691">
          <cell r="A5691" t="str">
            <v>50100005</v>
          </cell>
          <cell r="B5691" t="str">
            <v>Cable de contrôle 40*1 mm2 / souple / Câ</v>
          </cell>
          <cell r="C5691">
            <v>1</v>
          </cell>
          <cell r="D5691" t="str">
            <v>L</v>
          </cell>
        </row>
        <row r="5692">
          <cell r="A5692" t="str">
            <v>45300022</v>
          </cell>
          <cell r="B5692" t="str">
            <v>FIOLE JAUGÉE HIRSCHMANN 500 ML CLASSE A</v>
          </cell>
          <cell r="C5692">
            <v>0</v>
          </cell>
          <cell r="D5692" t="str">
            <v>L</v>
          </cell>
        </row>
        <row r="5693">
          <cell r="A5693" t="str">
            <v>70080002</v>
          </cell>
          <cell r="B5693" t="str">
            <v>Boulons  fixation eclisse  M16*60 tr.aug</v>
          </cell>
          <cell r="C5693">
            <v>0</v>
          </cell>
          <cell r="D5693" t="str">
            <v>L</v>
          </cell>
        </row>
        <row r="5694">
          <cell r="A5694" t="str">
            <v>39200235</v>
          </cell>
          <cell r="B5694" t="str">
            <v>Coupelle 40X48X7</v>
          </cell>
          <cell r="C5694">
            <v>0</v>
          </cell>
          <cell r="D5694" t="str">
            <v>L</v>
          </cell>
        </row>
        <row r="5695">
          <cell r="A5695" t="str">
            <v>53130123</v>
          </cell>
          <cell r="B5695" t="str">
            <v>BLOC DE CONTACTS LATERAL GVAN11</v>
          </cell>
          <cell r="C5695">
            <v>0</v>
          </cell>
          <cell r="D5695" t="str">
            <v>L</v>
          </cell>
        </row>
        <row r="5696">
          <cell r="A5696" t="str">
            <v>66030024</v>
          </cell>
          <cell r="B5696" t="str">
            <v>COURROIE SPA 1982</v>
          </cell>
          <cell r="C5696">
            <v>2</v>
          </cell>
          <cell r="D5696" t="str">
            <v>L</v>
          </cell>
        </row>
        <row r="5697">
          <cell r="A5697" t="str">
            <v>45300017</v>
          </cell>
          <cell r="B5697" t="str">
            <v>EPROUVETTE EN VERRE 250ML CLASSE A</v>
          </cell>
          <cell r="C5697">
            <v>0</v>
          </cell>
          <cell r="D5697" t="str">
            <v>L</v>
          </cell>
        </row>
        <row r="5698">
          <cell r="A5698" t="str">
            <v>23220010</v>
          </cell>
          <cell r="B5698" t="str">
            <v>"VANNE SPHÉRIQUE 3/4"" FIXATION A FILTAG</v>
          </cell>
          <cell r="C5698">
            <v>5</v>
          </cell>
          <cell r="D5698" t="str">
            <v>M</v>
          </cell>
        </row>
        <row r="5699">
          <cell r="A5699" t="str">
            <v>39230002</v>
          </cell>
          <cell r="B5699" t="str">
            <v>JOINT PLAT DIM: 80 X 66 X 3</v>
          </cell>
          <cell r="C5699">
            <v>0</v>
          </cell>
          <cell r="D5699" t="str">
            <v>L</v>
          </cell>
        </row>
        <row r="5700">
          <cell r="A5700" t="str">
            <v>42010062</v>
          </cell>
          <cell r="B5700" t="str">
            <v>TOURNEVIS PROTWIST AT4*100 FACOM</v>
          </cell>
          <cell r="C5700">
            <v>0</v>
          </cell>
          <cell r="D5700" t="str">
            <v>L</v>
          </cell>
        </row>
        <row r="5701">
          <cell r="A5701" t="str">
            <v>02010004</v>
          </cell>
          <cell r="B5701" t="str">
            <v>Gypse concassé</v>
          </cell>
          <cell r="C5701">
            <v>12</v>
          </cell>
          <cell r="D5701" t="str">
            <v>H</v>
          </cell>
        </row>
        <row r="5702">
          <cell r="A5702" t="str">
            <v>91170009</v>
          </cell>
          <cell r="B5702" t="str">
            <v>VENTOUSE REF 650014D</v>
          </cell>
          <cell r="C5702">
            <v>7</v>
          </cell>
          <cell r="D5702" t="str">
            <v>H</v>
          </cell>
        </row>
        <row r="5703">
          <cell r="A5703" t="str">
            <v>91300014</v>
          </cell>
          <cell r="B5703" t="str">
            <v>AXE BOULON DE BRAS LANCEMENT</v>
          </cell>
          <cell r="C5703">
            <v>0</v>
          </cell>
          <cell r="D5703" t="str">
            <v>L</v>
          </cell>
        </row>
        <row r="5704">
          <cell r="A5704" t="str">
            <v>91400004</v>
          </cell>
          <cell r="B5704" t="str">
            <v>ENCRE POUR IMPRIMANTE SAC CIMENT</v>
          </cell>
          <cell r="C5704">
            <v>0</v>
          </cell>
          <cell r="D5704" t="str">
            <v>L</v>
          </cell>
        </row>
        <row r="5705">
          <cell r="A5705" t="str">
            <v>38130001</v>
          </cell>
          <cell r="B5705" t="str">
            <v>CASQUE ANTI-CHOC BLANCHE NORME EN 397 3M</v>
          </cell>
          <cell r="C5705">
            <v>0</v>
          </cell>
          <cell r="D5705" t="str">
            <v>L</v>
          </cell>
        </row>
        <row r="5706">
          <cell r="A5706" t="str">
            <v>66010001</v>
          </cell>
          <cell r="B5706" t="str">
            <v>couroie BANDO B47/B1240/17*1200LI</v>
          </cell>
          <cell r="C5706">
            <v>1</v>
          </cell>
          <cell r="D5706" t="str">
            <v>L</v>
          </cell>
        </row>
        <row r="5707">
          <cell r="A5707" t="str">
            <v>66030028</v>
          </cell>
          <cell r="B5707" t="str">
            <v>COURROIE TRAPAZOIDALES SPA 2582 LD</v>
          </cell>
          <cell r="C5707">
            <v>0</v>
          </cell>
          <cell r="D5707" t="str">
            <v>L</v>
          </cell>
        </row>
        <row r="5708">
          <cell r="A5708" t="str">
            <v>65050173</v>
          </cell>
          <cell r="B5708" t="str">
            <v>RLT a billes 6307-2Z</v>
          </cell>
          <cell r="C5708">
            <v>0</v>
          </cell>
          <cell r="D5708" t="str">
            <v>L</v>
          </cell>
        </row>
        <row r="5709">
          <cell r="A5709" t="str">
            <v>53230072</v>
          </cell>
          <cell r="B5709" t="str">
            <v>"DISJONCTEUR  DT40/C16</v>
          </cell>
          <cell r="C5709">
            <v>0</v>
          </cell>
          <cell r="D5709" t="str">
            <v>L</v>
          </cell>
        </row>
        <row r="5710">
          <cell r="A5710" t="str">
            <v>10400030</v>
          </cell>
          <cell r="B5710" t="str">
            <v>ANCRAGE 200*35*10 MA 253</v>
          </cell>
          <cell r="C5710">
            <v>2</v>
          </cell>
          <cell r="D5710" t="str">
            <v>L</v>
          </cell>
        </row>
        <row r="5711">
          <cell r="A5711" t="str">
            <v>77050167</v>
          </cell>
          <cell r="B5711" t="str">
            <v>JOINT O-RING 47 X 10</v>
          </cell>
          <cell r="C5711">
            <v>0</v>
          </cell>
          <cell r="D5711" t="str">
            <v>L</v>
          </cell>
        </row>
        <row r="5712">
          <cell r="A5712" t="str">
            <v>66060023</v>
          </cell>
          <cell r="B5712" t="str">
            <v>COURROIE SPZ 3037 LW</v>
          </cell>
          <cell r="C5712">
            <v>0</v>
          </cell>
          <cell r="D5712" t="str">
            <v>L</v>
          </cell>
        </row>
        <row r="5713">
          <cell r="A5713" t="str">
            <v>77050164</v>
          </cell>
          <cell r="B5713" t="str">
            <v>NEZ D:20</v>
          </cell>
          <cell r="C5713">
            <v>0</v>
          </cell>
          <cell r="D5713" t="str">
            <v>L</v>
          </cell>
        </row>
        <row r="5714">
          <cell r="A5714" t="str">
            <v>45600016</v>
          </cell>
          <cell r="B5714" t="str">
            <v>PRODUIT BIO-CIDE POUR CIRCUIT DE REFROID</v>
          </cell>
          <cell r="C5714">
            <v>0</v>
          </cell>
          <cell r="D5714" t="str">
            <v>L</v>
          </cell>
        </row>
        <row r="5715">
          <cell r="A5715" t="str">
            <v>23320139</v>
          </cell>
          <cell r="B5715" t="str">
            <v>Coudes à 90° WS5</v>
          </cell>
          <cell r="C5715">
            <v>0</v>
          </cell>
          <cell r="D5715" t="str">
            <v>L</v>
          </cell>
        </row>
        <row r="5716">
          <cell r="A5716" t="str">
            <v>23320140</v>
          </cell>
          <cell r="B5716" t="str">
            <v>Coudes à 90° WS6</v>
          </cell>
          <cell r="C5716">
            <v>0</v>
          </cell>
          <cell r="D5716" t="str">
            <v>L</v>
          </cell>
        </row>
        <row r="5717">
          <cell r="A5717" t="str">
            <v>23320141</v>
          </cell>
          <cell r="B5717" t="str">
            <v>Coudes à 90° WS8</v>
          </cell>
          <cell r="C5717">
            <v>0</v>
          </cell>
          <cell r="D5717" t="str">
            <v>L</v>
          </cell>
        </row>
        <row r="5718">
          <cell r="A5718" t="str">
            <v>23320142</v>
          </cell>
          <cell r="B5718" t="str">
            <v>embouts  en T ( TS4)</v>
          </cell>
          <cell r="C5718">
            <v>0</v>
          </cell>
          <cell r="D5718" t="str">
            <v>L</v>
          </cell>
        </row>
        <row r="5719">
          <cell r="A5719" t="str">
            <v>23320143</v>
          </cell>
          <cell r="B5719" t="str">
            <v>embouts  en T ( TS6)</v>
          </cell>
          <cell r="C5719">
            <v>0</v>
          </cell>
          <cell r="D5719" t="str">
            <v>L</v>
          </cell>
        </row>
        <row r="5720">
          <cell r="A5720" t="str">
            <v>39160005</v>
          </cell>
          <cell r="B5720" t="str">
            <v>TRESSE CERAMIQUE SILLICONNE DIAM 20X20</v>
          </cell>
          <cell r="C5720">
            <v>2</v>
          </cell>
          <cell r="D5720" t="str">
            <v>L</v>
          </cell>
        </row>
        <row r="5721">
          <cell r="A5721" t="str">
            <v>65050151</v>
          </cell>
          <cell r="B5721" t="str">
            <v>RLT a billes 63004 ZZ</v>
          </cell>
          <cell r="C5721">
            <v>0</v>
          </cell>
          <cell r="D5721" t="str">
            <v>L</v>
          </cell>
        </row>
        <row r="5722">
          <cell r="A5722" t="str">
            <v>70300005</v>
          </cell>
          <cell r="B5722" t="str">
            <v>VIS à TETE DEMI ROND M16X50</v>
          </cell>
          <cell r="C5722">
            <v>5</v>
          </cell>
          <cell r="D5722" t="str">
            <v>M</v>
          </cell>
        </row>
        <row r="5723">
          <cell r="A5723" t="str">
            <v>65050106</v>
          </cell>
          <cell r="B5723" t="str">
            <v>RLT a billes 6207 2RS C3</v>
          </cell>
          <cell r="C5723">
            <v>0</v>
          </cell>
          <cell r="D5723" t="str">
            <v>L</v>
          </cell>
        </row>
        <row r="5724">
          <cell r="A5724" t="str">
            <v>30070031</v>
          </cell>
          <cell r="B5724" t="str">
            <v>boulons FHC M20*60</v>
          </cell>
          <cell r="C5724">
            <v>1</v>
          </cell>
          <cell r="D5724" t="str">
            <v>L</v>
          </cell>
        </row>
        <row r="5725">
          <cell r="A5725" t="str">
            <v>10400014</v>
          </cell>
          <cell r="B5725" t="str">
            <v>FER ROND DE 8 ACIER INOX REFRACTAIRE 310</v>
          </cell>
          <cell r="C5725">
            <v>3</v>
          </cell>
          <cell r="D5725" t="str">
            <v>M</v>
          </cell>
        </row>
        <row r="5726">
          <cell r="A5726" t="str">
            <v>23310032</v>
          </cell>
          <cell r="B5726" t="str">
            <v>COUDE 90 SOUDABLE 2"</v>
          </cell>
          <cell r="C5726">
            <v>3</v>
          </cell>
          <cell r="D5726" t="str">
            <v>M</v>
          </cell>
        </row>
        <row r="5727">
          <cell r="A5727" t="str">
            <v>23320051</v>
          </cell>
          <cell r="B5727" t="str">
            <v>"RACCORD TETE DE CHAT DIAM 3/4"" MALE"</v>
          </cell>
          <cell r="C5727">
            <v>3</v>
          </cell>
          <cell r="D5727" t="str">
            <v>M</v>
          </cell>
        </row>
        <row r="5728">
          <cell r="A5728" t="str">
            <v>03010001</v>
          </cell>
          <cell r="B5728" t="str">
            <v>ARGILE ACHETE KAIROUAN</v>
          </cell>
          <cell r="C5728">
            <v>12</v>
          </cell>
          <cell r="D5728" t="str">
            <v>H</v>
          </cell>
        </row>
        <row r="5729">
          <cell r="A5729" t="str">
            <v>39300030</v>
          </cell>
          <cell r="B5729" t="str">
            <v>LOCTITE 401 OU 480</v>
          </cell>
          <cell r="C5729">
            <v>0</v>
          </cell>
          <cell r="D5729" t="str">
            <v>L</v>
          </cell>
        </row>
        <row r="5730">
          <cell r="A5730" t="str">
            <v>37500006</v>
          </cell>
          <cell r="B5730" t="str">
            <v>AGRAFE A TIRER GRAISSEUR TETE PLATE M10</v>
          </cell>
          <cell r="C5730">
            <v>0</v>
          </cell>
          <cell r="D5730" t="str">
            <v>L</v>
          </cell>
        </row>
        <row r="5731">
          <cell r="A5731" t="str">
            <v>66070001</v>
          </cell>
          <cell r="B5731" t="str">
            <v>COURROIE XPZ 2120</v>
          </cell>
          <cell r="C5731">
            <v>0</v>
          </cell>
          <cell r="D5731" t="str">
            <v>L</v>
          </cell>
        </row>
        <row r="5732">
          <cell r="A5732" t="str">
            <v>45400021</v>
          </cell>
          <cell r="B5732" t="str">
            <v>AMMONIAQUE 28% NORMAPUR</v>
          </cell>
          <cell r="C5732">
            <v>0</v>
          </cell>
          <cell r="D5732" t="str">
            <v>L</v>
          </cell>
        </row>
        <row r="5733">
          <cell r="A5733" t="str">
            <v>66060017</v>
          </cell>
          <cell r="B5733" t="str">
            <v>COURROIE SPZ 2187</v>
          </cell>
          <cell r="C5733">
            <v>1</v>
          </cell>
          <cell r="D5733" t="str">
            <v>L</v>
          </cell>
        </row>
        <row r="5734">
          <cell r="A5734" t="str">
            <v>67360016</v>
          </cell>
          <cell r="B5734" t="str">
            <v>JEU 2 JOINT 0R0 179 ACCOUPLEMENT ZAPEX</v>
          </cell>
          <cell r="C5734">
            <v>0</v>
          </cell>
          <cell r="D5734" t="str">
            <v>L</v>
          </cell>
        </row>
        <row r="5735">
          <cell r="A5735" t="str">
            <v>87220007</v>
          </cell>
          <cell r="B5735" t="str">
            <v>ECROU HEXAGONAL A CRENEAUX HK 36 DIN 935</v>
          </cell>
          <cell r="C5735">
            <v>2</v>
          </cell>
          <cell r="D5735" t="str">
            <v>L</v>
          </cell>
        </row>
        <row r="5736">
          <cell r="A5736" t="str">
            <v>21310005</v>
          </cell>
          <cell r="B5736" t="str">
            <v>FIL A PLOMB DE DIAMETRE 3 mm</v>
          </cell>
          <cell r="C5736">
            <v>0</v>
          </cell>
          <cell r="D5736" t="str">
            <v>L</v>
          </cell>
        </row>
        <row r="5737">
          <cell r="A5737" t="str">
            <v>98010052</v>
          </cell>
          <cell r="B5737" t="str">
            <v>PQT SPIRALE 08</v>
          </cell>
          <cell r="C5737">
            <v>0</v>
          </cell>
          <cell r="D5737" t="str">
            <v>L</v>
          </cell>
        </row>
        <row r="5738">
          <cell r="A5738" t="str">
            <v>42010147</v>
          </cell>
          <cell r="B5738" t="str">
            <v>Cle fourche 10*11 AAEJ1011</v>
          </cell>
          <cell r="C5738">
            <v>0</v>
          </cell>
          <cell r="D5738" t="str">
            <v>L</v>
          </cell>
        </row>
        <row r="5739">
          <cell r="A5739" t="str">
            <v>23320066</v>
          </cell>
          <cell r="B5739" t="str">
            <v>"TETE DE CHAT MALE 1"""</v>
          </cell>
          <cell r="C5739">
            <v>2</v>
          </cell>
          <cell r="D5739" t="str">
            <v>L</v>
          </cell>
        </row>
        <row r="5740">
          <cell r="A5740" t="str">
            <v>60510046</v>
          </cell>
          <cell r="B5740" t="str">
            <v>TUYAU FLEXIBLE TRANSPAR.1A/1C DIMA 8MM</v>
          </cell>
          <cell r="C5740">
            <v>5</v>
          </cell>
          <cell r="D5740" t="str">
            <v>M</v>
          </cell>
        </row>
        <row r="5741">
          <cell r="A5741" t="str">
            <v>45800284</v>
          </cell>
          <cell r="B5741" t="str">
            <v>SCREW MPHP   6-32X  .250  SST316 191-173</v>
          </cell>
          <cell r="C5741">
            <v>0</v>
          </cell>
          <cell r="D5741" t="str">
            <v>L</v>
          </cell>
        </row>
        <row r="5742">
          <cell r="A5742" t="str">
            <v>81850015</v>
          </cell>
          <cell r="B5742" t="str">
            <v>RACCORD HYDRAULIQUE DIA 10</v>
          </cell>
          <cell r="C5742">
            <v>0</v>
          </cell>
          <cell r="D5742" t="str">
            <v>L</v>
          </cell>
        </row>
        <row r="5743">
          <cell r="A5743" t="str">
            <v>60340009</v>
          </cell>
          <cell r="B5743" t="str">
            <v>RÉGULATEUR DE DÉBIT MRF NT C8 1/4 M.WORK</v>
          </cell>
          <cell r="C5743">
            <v>0</v>
          </cell>
          <cell r="D5743" t="str">
            <v>L</v>
          </cell>
        </row>
        <row r="5744">
          <cell r="A5744" t="str">
            <v>89010022</v>
          </cell>
          <cell r="B5744" t="str">
            <v>BOULONS M16X50 ISO 4017(RON+ECROU FREIN)</v>
          </cell>
          <cell r="C5744">
            <v>0</v>
          </cell>
          <cell r="D5744" t="str">
            <v>L</v>
          </cell>
        </row>
        <row r="5745">
          <cell r="A5745" t="str">
            <v>23320027</v>
          </cell>
          <cell r="B5745" t="str">
            <v>"RACCORD 3P  ..1/2"""</v>
          </cell>
          <cell r="C5745">
            <v>2</v>
          </cell>
          <cell r="D5745" t="str">
            <v>L</v>
          </cell>
        </row>
        <row r="5746">
          <cell r="A5746" t="str">
            <v>23440100</v>
          </cell>
          <cell r="B5746" t="str">
            <v>MANOMETRE 0-2,5 bar 1/8 H</v>
          </cell>
          <cell r="C5746">
            <v>0</v>
          </cell>
          <cell r="D5746" t="str">
            <v>L</v>
          </cell>
        </row>
        <row r="5747">
          <cell r="A5747" t="str">
            <v>39200223</v>
          </cell>
          <cell r="B5747" t="str">
            <v>Pare-huile Viton  130x160x12</v>
          </cell>
          <cell r="C5747">
            <v>0</v>
          </cell>
          <cell r="D5747" t="str">
            <v>L</v>
          </cell>
        </row>
        <row r="5748">
          <cell r="A5748" t="str">
            <v>72250270</v>
          </cell>
          <cell r="B5748" t="str">
            <v>klaxon marche avant 24V</v>
          </cell>
          <cell r="C5748">
            <v>0</v>
          </cell>
          <cell r="D5748" t="str">
            <v>L</v>
          </cell>
        </row>
        <row r="5749">
          <cell r="A5749" t="str">
            <v>45800100</v>
          </cell>
          <cell r="B5749" t="str">
            <v>JOINT TORIQUE 80*2,5 EN NBR 70</v>
          </cell>
          <cell r="C5749">
            <v>0</v>
          </cell>
          <cell r="D5749" t="str">
            <v>L</v>
          </cell>
        </row>
        <row r="5750">
          <cell r="A5750" t="str">
            <v>45800103</v>
          </cell>
          <cell r="B5750" t="str">
            <v>JOINT TORIQUE 85,32*3,53 TYPE 0-237-8307</v>
          </cell>
          <cell r="C5750">
            <v>0</v>
          </cell>
          <cell r="D5750" t="str">
            <v>L</v>
          </cell>
        </row>
        <row r="5751">
          <cell r="A5751" t="str">
            <v>45800105</v>
          </cell>
          <cell r="B5751" t="str">
            <v>JOINT TORIQUE TYPE 0-157 8307</v>
          </cell>
          <cell r="C5751">
            <v>0</v>
          </cell>
          <cell r="D5751" t="str">
            <v>L</v>
          </cell>
        </row>
        <row r="5752">
          <cell r="A5752" t="str">
            <v>20030004</v>
          </cell>
          <cell r="B5752" t="str">
            <v>POUTREL EN ACIER  UPN:65(6m)</v>
          </cell>
          <cell r="C5752">
            <v>0</v>
          </cell>
          <cell r="D5752" t="str">
            <v>L</v>
          </cell>
        </row>
        <row r="5753">
          <cell r="A5753" t="str">
            <v>91130035</v>
          </cell>
          <cell r="B5753" t="str">
            <v>SUPPORT CAPTEUR NIVEAU</v>
          </cell>
          <cell r="C5753">
            <v>0</v>
          </cell>
          <cell r="D5753" t="str">
            <v>L</v>
          </cell>
        </row>
        <row r="5754">
          <cell r="A5754" t="str">
            <v>42010013</v>
          </cell>
          <cell r="B5754" t="str">
            <v>CLE A PIPE 13mm debouchee 6 pans - facom</v>
          </cell>
          <cell r="C5754">
            <v>0</v>
          </cell>
          <cell r="D5754" t="str">
            <v>L</v>
          </cell>
        </row>
        <row r="5755">
          <cell r="A5755" t="str">
            <v>66400001</v>
          </cell>
          <cell r="B5755" t="str">
            <v>PIGNON 15DTS PA:19,05 DIA 55</v>
          </cell>
          <cell r="C5755">
            <v>0</v>
          </cell>
          <cell r="D5755" t="str">
            <v>L</v>
          </cell>
        </row>
        <row r="5756">
          <cell r="A5756" t="str">
            <v>75330021</v>
          </cell>
          <cell r="B5756" t="str">
            <v>CABLE ACIER DE MANUTENTION DAIM 18</v>
          </cell>
          <cell r="C5756">
            <v>1</v>
          </cell>
          <cell r="D5756" t="str">
            <v>L</v>
          </cell>
        </row>
        <row r="5757">
          <cell r="A5757" t="str">
            <v>53500002</v>
          </cell>
          <cell r="B5757" t="str">
            <v>JEU ACCESSOIRES FIXES</v>
          </cell>
          <cell r="C5757">
            <v>0</v>
          </cell>
          <cell r="D5757" t="str">
            <v>L</v>
          </cell>
        </row>
        <row r="5758">
          <cell r="A5758" t="str">
            <v>50400003</v>
          </cell>
          <cell r="B5758" t="str">
            <v>TOILE ISOLANTE 3M</v>
          </cell>
          <cell r="C5758">
            <v>12</v>
          </cell>
          <cell r="D5758" t="str">
            <v>H</v>
          </cell>
        </row>
        <row r="5759">
          <cell r="A5759" t="str">
            <v>50020011</v>
          </cell>
          <cell r="B5759" t="str">
            <v>Câble de terre cuivre nu 35mm2</v>
          </cell>
          <cell r="C5759">
            <v>4</v>
          </cell>
          <cell r="D5759" t="str">
            <v>M</v>
          </cell>
        </row>
        <row r="5760">
          <cell r="A5760" t="str">
            <v>45300025</v>
          </cell>
          <cell r="B5760" t="str">
            <v>PIPETTE 50ML GRAD. 0.1 ML-VERRE CLASSE A</v>
          </cell>
          <cell r="C5760">
            <v>0</v>
          </cell>
          <cell r="D5760" t="str">
            <v>L</v>
          </cell>
        </row>
        <row r="5761">
          <cell r="A5761" t="str">
            <v>42010068</v>
          </cell>
          <cell r="B5761" t="str">
            <v>Tournevis  6.5*1.2 ANF 6.5*100 FACOM</v>
          </cell>
          <cell r="C5761">
            <v>0</v>
          </cell>
          <cell r="D5761" t="str">
            <v>L</v>
          </cell>
        </row>
        <row r="5762">
          <cell r="A5762" t="str">
            <v>23390035</v>
          </cell>
          <cell r="B5762" t="str">
            <v>top joint SP975</v>
          </cell>
          <cell r="C5762">
            <v>0</v>
          </cell>
          <cell r="D5762" t="str">
            <v>L</v>
          </cell>
        </row>
        <row r="5763">
          <cell r="A5763" t="str">
            <v>50370030</v>
          </cell>
          <cell r="B5763" t="str">
            <v>Multiprise pour PC</v>
          </cell>
          <cell r="C5763">
            <v>0</v>
          </cell>
          <cell r="D5763" t="str">
            <v>L</v>
          </cell>
        </row>
        <row r="5764">
          <cell r="A5764" t="str">
            <v>65130002</v>
          </cell>
          <cell r="B5764" t="str">
            <v>MANCHON DE SERRAGE H211</v>
          </cell>
          <cell r="C5764">
            <v>0</v>
          </cell>
          <cell r="D5764" t="str">
            <v>L</v>
          </cell>
        </row>
        <row r="5765">
          <cell r="A5765" t="str">
            <v>35300004</v>
          </cell>
          <cell r="B5765" t="str">
            <v>serrure à came armoire électrique</v>
          </cell>
          <cell r="C5765">
            <v>3</v>
          </cell>
          <cell r="D5765" t="str">
            <v>M</v>
          </cell>
        </row>
        <row r="5766">
          <cell r="A5766" t="str">
            <v>66250032</v>
          </cell>
          <cell r="B5766" t="str">
            <v>MOYEU AMOVIBLE 2517-48</v>
          </cell>
          <cell r="C5766">
            <v>0</v>
          </cell>
          <cell r="D5766" t="str">
            <v>L</v>
          </cell>
        </row>
        <row r="5767">
          <cell r="A5767" t="str">
            <v>37260006</v>
          </cell>
          <cell r="B5767" t="str">
            <v>GRAISSE Agip GR LP 00</v>
          </cell>
          <cell r="C5767">
            <v>0</v>
          </cell>
          <cell r="D5767" t="str">
            <v>L</v>
          </cell>
        </row>
        <row r="5768">
          <cell r="A5768" t="str">
            <v>91170006</v>
          </cell>
          <cell r="B5768" t="str">
            <v>TAMPON PARA CHOC 760019Z</v>
          </cell>
          <cell r="C5768">
            <v>1</v>
          </cell>
          <cell r="D5768" t="str">
            <v>L</v>
          </cell>
        </row>
        <row r="5769">
          <cell r="A5769" t="str">
            <v>60510023</v>
          </cell>
          <cell r="B5769" t="str">
            <v>RACCORD EN T SERIE 1A DIA6/8MM INOX</v>
          </cell>
          <cell r="C5769">
            <v>0</v>
          </cell>
          <cell r="D5769" t="str">
            <v>L</v>
          </cell>
        </row>
        <row r="5770">
          <cell r="A5770" t="str">
            <v>20300008</v>
          </cell>
          <cell r="B5770" t="str">
            <v>FER PLAT 40*20 LONG 6M</v>
          </cell>
          <cell r="C5770">
            <v>0</v>
          </cell>
          <cell r="D5770" t="str">
            <v>L</v>
          </cell>
        </row>
        <row r="5771">
          <cell r="A5771" t="str">
            <v>76340033</v>
          </cell>
          <cell r="B5771" t="str">
            <v>JOINT D'ÉTANCHÉITÉ DIN 7603 CU A16 X 20</v>
          </cell>
          <cell r="C5771">
            <v>0</v>
          </cell>
          <cell r="D5771" t="str">
            <v>L</v>
          </cell>
        </row>
        <row r="5772">
          <cell r="A5772" t="str">
            <v>37260001</v>
          </cell>
          <cell r="B5772" t="str">
            <v>G_ind 50 K2K -20/Shell Gadus S2 V100 /2</v>
          </cell>
          <cell r="C5772">
            <v>11</v>
          </cell>
          <cell r="D5772" t="str">
            <v>H</v>
          </cell>
        </row>
        <row r="5773">
          <cell r="A5773" t="str">
            <v>53150001</v>
          </cell>
          <cell r="B5773" t="str">
            <v>Télérupteur 1P 16-250Vac-ref-15510</v>
          </cell>
          <cell r="C5773">
            <v>0</v>
          </cell>
          <cell r="D5773" t="str">
            <v>L</v>
          </cell>
        </row>
        <row r="5774">
          <cell r="A5774" t="str">
            <v>23010026</v>
          </cell>
          <cell r="B5774" t="str">
            <v>Tube hydraulique 10 mm</v>
          </cell>
          <cell r="C5774">
            <v>0</v>
          </cell>
          <cell r="D5774" t="str">
            <v>L</v>
          </cell>
        </row>
        <row r="5775">
          <cell r="A5775" t="str">
            <v>59110022</v>
          </cell>
          <cell r="B5775" t="str">
            <v>BOUTON POUSSOIRE XB4BA31 VERT SCHNEIDER</v>
          </cell>
          <cell r="C5775">
            <v>0</v>
          </cell>
          <cell r="D5775" t="str">
            <v>L</v>
          </cell>
        </row>
        <row r="5776">
          <cell r="A5776" t="str">
            <v>42010099</v>
          </cell>
          <cell r="B5776" t="str">
            <v>Tvis PORT2 FACOM PH ATP0*75</v>
          </cell>
          <cell r="C5776">
            <v>0</v>
          </cell>
          <cell r="D5776" t="str">
            <v>L</v>
          </cell>
        </row>
        <row r="5777">
          <cell r="A5777" t="str">
            <v>43190015</v>
          </cell>
          <cell r="B5777" t="str">
            <v>DEMI RACCORD  MALE Tx25</v>
          </cell>
          <cell r="C5777">
            <v>0</v>
          </cell>
          <cell r="D5777" t="str">
            <v>L</v>
          </cell>
        </row>
        <row r="5778">
          <cell r="A5778" t="str">
            <v>65050053</v>
          </cell>
          <cell r="B5778" t="str">
            <v>RLT a billes 6009 Z</v>
          </cell>
          <cell r="C5778">
            <v>0</v>
          </cell>
          <cell r="D5778" t="str">
            <v>L</v>
          </cell>
        </row>
        <row r="5779">
          <cell r="A5779" t="str">
            <v>42100001</v>
          </cell>
          <cell r="B5779" t="str">
            <v>BALAIS CHARBON METABO 230V nr 316045670</v>
          </cell>
          <cell r="C5779">
            <v>1</v>
          </cell>
          <cell r="D5779" t="str">
            <v>L</v>
          </cell>
        </row>
        <row r="5780">
          <cell r="A5780" t="str">
            <v>65050103</v>
          </cell>
          <cell r="B5780" t="str">
            <v>RLT a billes 6206 ZZ C3</v>
          </cell>
          <cell r="C5780">
            <v>1</v>
          </cell>
          <cell r="D5780" t="str">
            <v>L</v>
          </cell>
        </row>
        <row r="5781">
          <cell r="A5781" t="str">
            <v>45800085</v>
          </cell>
          <cell r="B5781" t="str">
            <v>GOUJON FILTÉ REF 1122823.916</v>
          </cell>
          <cell r="C5781">
            <v>0</v>
          </cell>
          <cell r="D5781" t="str">
            <v>L</v>
          </cell>
        </row>
        <row r="5782">
          <cell r="A5782" t="str">
            <v>45300021</v>
          </cell>
          <cell r="B5782" t="str">
            <v>FIOLE JAUGÉE HIRSCHMANN 250 ML CLASSE A</v>
          </cell>
          <cell r="C5782">
            <v>0</v>
          </cell>
          <cell r="D5782" t="str">
            <v>L</v>
          </cell>
        </row>
        <row r="5783">
          <cell r="A5783" t="str">
            <v>66250030</v>
          </cell>
          <cell r="B5783" t="str">
            <v>MOYEU AMOVIBLE  1610-30</v>
          </cell>
          <cell r="C5783">
            <v>0</v>
          </cell>
          <cell r="D5783" t="str">
            <v>L</v>
          </cell>
        </row>
        <row r="5784">
          <cell r="A5784" t="str">
            <v>59220035</v>
          </cell>
          <cell r="B5784" t="str">
            <v>VOYANT PRÉSENCE TENSION ROUGE 230VAC</v>
          </cell>
          <cell r="C5784">
            <v>3</v>
          </cell>
          <cell r="D5784" t="str">
            <v>M</v>
          </cell>
        </row>
        <row r="5785">
          <cell r="A5785" t="str">
            <v>77020014</v>
          </cell>
          <cell r="B5785" t="str">
            <v>MANCHE FILTRE 160x1125</v>
          </cell>
          <cell r="C5785">
            <v>0</v>
          </cell>
          <cell r="D5785" t="str">
            <v>L</v>
          </cell>
        </row>
        <row r="5786">
          <cell r="A5786" t="str">
            <v>53250050</v>
          </cell>
          <cell r="B5786" t="str">
            <v>RELAIS AUXILIAIRE  RXM4AB2BD</v>
          </cell>
          <cell r="C5786">
            <v>1</v>
          </cell>
          <cell r="D5786" t="str">
            <v>L</v>
          </cell>
        </row>
        <row r="5787">
          <cell r="A5787" t="str">
            <v>65050163</v>
          </cell>
          <cell r="B5787" t="str">
            <v>RLT a billes 6305 Z C3</v>
          </cell>
          <cell r="C5787">
            <v>1</v>
          </cell>
          <cell r="D5787" t="str">
            <v>L</v>
          </cell>
        </row>
        <row r="5788">
          <cell r="A5788" t="str">
            <v>39200195</v>
          </cell>
          <cell r="B5788" t="str">
            <v>Pare-huile Viton 30x40x7</v>
          </cell>
          <cell r="C5788">
            <v>5</v>
          </cell>
          <cell r="D5788" t="str">
            <v>M</v>
          </cell>
        </row>
        <row r="5789">
          <cell r="A5789" t="str">
            <v>42010138</v>
          </cell>
          <cell r="B5789" t="str">
            <v>Tournevis ergotwist fr AT3.5*75</v>
          </cell>
          <cell r="C5789">
            <v>0</v>
          </cell>
          <cell r="D5789" t="str">
            <v>L</v>
          </cell>
        </row>
        <row r="5790">
          <cell r="A5790" t="str">
            <v>98010070</v>
          </cell>
          <cell r="B5790" t="str">
            <v>PARAPHEUR</v>
          </cell>
          <cell r="C5790">
            <v>0</v>
          </cell>
          <cell r="D5790" t="str">
            <v>L</v>
          </cell>
        </row>
        <row r="5791">
          <cell r="A5791" t="str">
            <v>38200002</v>
          </cell>
          <cell r="B5791" t="str">
            <v>COMBINAISON JETABLE</v>
          </cell>
          <cell r="C5791">
            <v>0</v>
          </cell>
          <cell r="D5791" t="str">
            <v>L</v>
          </cell>
        </row>
        <row r="5792">
          <cell r="A5792" t="str">
            <v>57090032</v>
          </cell>
          <cell r="B5792" t="str">
            <v>Câbles Ethernet RJ45 catégorie 6 / 3m</v>
          </cell>
          <cell r="C5792">
            <v>0</v>
          </cell>
          <cell r="D5792" t="str">
            <v>L</v>
          </cell>
        </row>
        <row r="5793">
          <cell r="A5793" t="str">
            <v>42010148</v>
          </cell>
          <cell r="B5793" t="str">
            <v>Cle fourche 12*13 AAEJ1213</v>
          </cell>
          <cell r="C5793">
            <v>0</v>
          </cell>
          <cell r="D5793" t="str">
            <v>L</v>
          </cell>
        </row>
        <row r="5794">
          <cell r="A5794" t="str">
            <v>65510007</v>
          </cell>
          <cell r="B5794" t="str">
            <v>CIRCLIPS INT 180,5</v>
          </cell>
          <cell r="C5794">
            <v>0</v>
          </cell>
          <cell r="D5794" t="str">
            <v>L</v>
          </cell>
        </row>
        <row r="5795">
          <cell r="A5795" t="str">
            <v>23310029</v>
          </cell>
          <cell r="B5795" t="str">
            <v>COUDE 45 SOUDABLE 1"½</v>
          </cell>
          <cell r="C5795">
            <v>0</v>
          </cell>
          <cell r="D5795" t="str">
            <v>L</v>
          </cell>
        </row>
        <row r="5796">
          <cell r="A5796" t="str">
            <v>23320067</v>
          </cell>
          <cell r="B5796" t="str">
            <v>TETINES DE RACCORDEMENT Mâle 1/2 tuy 10</v>
          </cell>
          <cell r="C5796">
            <v>7</v>
          </cell>
          <cell r="D5796" t="str">
            <v>H</v>
          </cell>
        </row>
        <row r="5797">
          <cell r="A5797" t="str">
            <v>39200092</v>
          </cell>
          <cell r="B5797" t="str">
            <v>PARAHUILE 65X45X10</v>
          </cell>
          <cell r="C5797">
            <v>0</v>
          </cell>
          <cell r="D5797" t="str">
            <v>L</v>
          </cell>
        </row>
        <row r="5798">
          <cell r="A5798" t="str">
            <v>53250162</v>
          </cell>
          <cell r="B5798" t="str">
            <v>CONTACTEUR FIN DE COURSE  ZCKM1</v>
          </cell>
          <cell r="C5798">
            <v>0</v>
          </cell>
          <cell r="D5798" t="str">
            <v>L</v>
          </cell>
        </row>
        <row r="5799">
          <cell r="A5799" t="str">
            <v>98010062</v>
          </cell>
          <cell r="B5799" t="str">
            <v>RAME PAPIER A3</v>
          </cell>
          <cell r="C5799">
            <v>0</v>
          </cell>
          <cell r="D5799" t="str">
            <v>L</v>
          </cell>
        </row>
        <row r="5800">
          <cell r="A5800" t="str">
            <v>71130030</v>
          </cell>
          <cell r="B5800" t="str">
            <v>BAVETTE</v>
          </cell>
          <cell r="C5800">
            <v>0</v>
          </cell>
          <cell r="D5800" t="str">
            <v>L</v>
          </cell>
        </row>
        <row r="5801">
          <cell r="A5801" t="str">
            <v>23320042</v>
          </cell>
          <cell r="B5801" t="str">
            <v>"RACCORD REDUCTION ACIER M/F 1/2"" 1"""</v>
          </cell>
          <cell r="C5801">
            <v>1</v>
          </cell>
          <cell r="D5801" t="str">
            <v>L</v>
          </cell>
        </row>
        <row r="5802">
          <cell r="A5802" t="str">
            <v>66030027</v>
          </cell>
          <cell r="B5802" t="str">
            <v>COURROIE TRAPZOIDALE SPA 1882</v>
          </cell>
          <cell r="C5802">
            <v>0</v>
          </cell>
          <cell r="D5802" t="str">
            <v>L</v>
          </cell>
        </row>
        <row r="5803">
          <cell r="A5803" t="str">
            <v>23320060</v>
          </cell>
          <cell r="B5803" t="str">
            <v>"TES 1 "" ½ FF"</v>
          </cell>
          <cell r="C5803">
            <v>0</v>
          </cell>
          <cell r="D5803" t="str">
            <v>L</v>
          </cell>
        </row>
        <row r="5804">
          <cell r="A5804" t="str">
            <v>45400003</v>
          </cell>
          <cell r="B5804" t="str">
            <v>ACIDE ACÉTIQUE 98% NORMAPUR</v>
          </cell>
          <cell r="C5804">
            <v>0</v>
          </cell>
          <cell r="D5804" t="str">
            <v>L</v>
          </cell>
        </row>
        <row r="5805">
          <cell r="A5805" t="str">
            <v>91130078</v>
          </cell>
          <cell r="B5805" t="str">
            <v>SUPPORT APPLICATEUR SAC 513564D</v>
          </cell>
          <cell r="C5805">
            <v>0</v>
          </cell>
          <cell r="D5805" t="str">
            <v>L</v>
          </cell>
        </row>
        <row r="5806">
          <cell r="A5806" t="str">
            <v>23320007</v>
          </cell>
          <cell r="B5806" t="str">
            <v>"MAMELON 2"""</v>
          </cell>
          <cell r="C5806">
            <v>3</v>
          </cell>
          <cell r="D5806" t="str">
            <v>M</v>
          </cell>
        </row>
        <row r="5807">
          <cell r="A5807" t="str">
            <v>51050009</v>
          </cell>
          <cell r="B5807" t="str">
            <v>PHILIPS MASTER PL-L18W/840/4P</v>
          </cell>
          <cell r="C5807">
            <v>0</v>
          </cell>
          <cell r="D5807" t="str">
            <v>L</v>
          </cell>
        </row>
        <row r="5808">
          <cell r="A5808" t="str">
            <v>72170020</v>
          </cell>
          <cell r="B5808" t="str">
            <v>LAMPE H1 U24V 70W KLAXCAR</v>
          </cell>
          <cell r="C5808">
            <v>1</v>
          </cell>
          <cell r="D5808" t="str">
            <v>L</v>
          </cell>
        </row>
        <row r="5809">
          <cell r="A5809" t="str">
            <v>59110021</v>
          </cell>
          <cell r="B5809" t="str">
            <v>BOUTON POUSSOIRE XB4BA42 ROUGE SCHNEIDER</v>
          </cell>
          <cell r="C5809">
            <v>0</v>
          </cell>
          <cell r="D5809" t="str">
            <v>L</v>
          </cell>
        </row>
        <row r="5810">
          <cell r="A5810" t="str">
            <v>45300016</v>
          </cell>
          <cell r="B5810" t="str">
            <v>EPROUVETTE EN VERRE 100ML CLASSE A</v>
          </cell>
          <cell r="C5810">
            <v>0</v>
          </cell>
          <cell r="D5810" t="str">
            <v>L</v>
          </cell>
        </row>
        <row r="5811">
          <cell r="A5811" t="str">
            <v>98010250</v>
          </cell>
          <cell r="B5811" t="str">
            <v>Couverture cartonné pour reliure</v>
          </cell>
          <cell r="C5811">
            <v>0</v>
          </cell>
          <cell r="D5811" t="str">
            <v>L</v>
          </cell>
        </row>
        <row r="5812">
          <cell r="A5812" t="str">
            <v>71130008</v>
          </cell>
          <cell r="B5812" t="str">
            <v>BAVETTE LAR:100-EP15mm DURETÉ 65 SCHORES</v>
          </cell>
          <cell r="C5812">
            <v>0</v>
          </cell>
          <cell r="D5812" t="str">
            <v>L</v>
          </cell>
        </row>
        <row r="5813">
          <cell r="A5813" t="str">
            <v>65050117</v>
          </cell>
          <cell r="B5813" t="str">
            <v>RLT a billes 6210 C3</v>
          </cell>
          <cell r="C5813">
            <v>0</v>
          </cell>
          <cell r="D5813" t="str">
            <v>L</v>
          </cell>
        </row>
        <row r="5814">
          <cell r="A5814" t="str">
            <v>30010100</v>
          </cell>
          <cell r="B5814" t="str">
            <v>Vis pression M20x70</v>
          </cell>
          <cell r="C5814">
            <v>0</v>
          </cell>
          <cell r="D5814" t="str">
            <v>L</v>
          </cell>
        </row>
        <row r="5815">
          <cell r="A5815" t="str">
            <v>47610005</v>
          </cell>
          <cell r="B5815" t="str">
            <v>BIDON PLASTIQUE 20 L</v>
          </cell>
          <cell r="C5815">
            <v>0</v>
          </cell>
          <cell r="D5815" t="str">
            <v>L</v>
          </cell>
        </row>
        <row r="5816">
          <cell r="A5816" t="str">
            <v>54220005</v>
          </cell>
          <cell r="B5816" t="str">
            <v>FUSIBLE SORTIE BATTERIE 20A 22*58</v>
          </cell>
          <cell r="C5816">
            <v>0</v>
          </cell>
          <cell r="D5816" t="str">
            <v>L</v>
          </cell>
        </row>
        <row r="5817">
          <cell r="A5817" t="str">
            <v>50100007</v>
          </cell>
          <cell r="B5817" t="str">
            <v>CABLE MESURE INDUST. 1X4X0,8  2IP09 EGFA</v>
          </cell>
          <cell r="C5817">
            <v>0</v>
          </cell>
          <cell r="D5817" t="str">
            <v>L</v>
          </cell>
        </row>
        <row r="5818">
          <cell r="A5818" t="str">
            <v>54220006</v>
          </cell>
          <cell r="B5818" t="str">
            <v>FUSIBLE SORTIE UTILISATION DC 16A 15*51</v>
          </cell>
          <cell r="C5818">
            <v>0</v>
          </cell>
          <cell r="D5818" t="str">
            <v>L</v>
          </cell>
        </row>
        <row r="5819">
          <cell r="A5819" t="str">
            <v>50360008</v>
          </cell>
          <cell r="B5819" t="str">
            <v>PRESSE ETOUPE PLASTQUE POLYMIDE M63X1,5</v>
          </cell>
          <cell r="C5819">
            <v>0</v>
          </cell>
          <cell r="D5819" t="str">
            <v>L</v>
          </cell>
        </row>
        <row r="5820">
          <cell r="A5820" t="str">
            <v>98010069</v>
          </cell>
          <cell r="B5820" t="str">
            <v>PORTE CARTE DE VISITE</v>
          </cell>
          <cell r="C5820">
            <v>0</v>
          </cell>
          <cell r="D5820" t="str">
            <v>L</v>
          </cell>
        </row>
        <row r="5821">
          <cell r="A5821" t="str">
            <v>37050009</v>
          </cell>
          <cell r="B5821" t="str">
            <v>HUILE  VG460 INDICE 44</v>
          </cell>
          <cell r="C5821">
            <v>0</v>
          </cell>
          <cell r="D5821" t="str">
            <v>L</v>
          </cell>
        </row>
        <row r="5822">
          <cell r="A5822" t="str">
            <v>53250177</v>
          </cell>
          <cell r="B5822" t="str">
            <v>"RELAIS 24VDC</v>
          </cell>
          <cell r="C5822">
            <v>0</v>
          </cell>
          <cell r="D5822" t="str">
            <v>L</v>
          </cell>
        </row>
        <row r="5823">
          <cell r="A5823" t="str">
            <v>37030002</v>
          </cell>
          <cell r="B5823" t="str">
            <v>HUi nd 13 VG46 MR15--&gt;voir ind 4</v>
          </cell>
          <cell r="C5823">
            <v>0</v>
          </cell>
          <cell r="D5823" t="str">
            <v>L</v>
          </cell>
        </row>
        <row r="5824">
          <cell r="A5824" t="str">
            <v>39200237</v>
          </cell>
          <cell r="B5824" t="str">
            <v>Coupelle 40X47X5</v>
          </cell>
          <cell r="C5824">
            <v>0</v>
          </cell>
          <cell r="D5824" t="str">
            <v>L</v>
          </cell>
        </row>
        <row r="5825">
          <cell r="A5825" t="str">
            <v>65050161</v>
          </cell>
          <cell r="B5825" t="str">
            <v>RLT a billes 6304 ZZ</v>
          </cell>
          <cell r="C5825">
            <v>0</v>
          </cell>
          <cell r="D5825" t="str">
            <v>L</v>
          </cell>
        </row>
        <row r="5826">
          <cell r="A5826" t="str">
            <v>45300018</v>
          </cell>
          <cell r="B5826" t="str">
            <v>EPROUVETTE EN VERRE 50ML CLASSE A</v>
          </cell>
          <cell r="C5826">
            <v>0</v>
          </cell>
          <cell r="D5826" t="str">
            <v>L</v>
          </cell>
        </row>
        <row r="5827">
          <cell r="A5827" t="str">
            <v>59200029</v>
          </cell>
          <cell r="B5827" t="str">
            <v>BLOC VOYANT   ZBV-B5</v>
          </cell>
          <cell r="C5827">
            <v>0</v>
          </cell>
          <cell r="D5827" t="str">
            <v>L</v>
          </cell>
        </row>
        <row r="5828">
          <cell r="A5828" t="str">
            <v>71130031</v>
          </cell>
          <cell r="B5828" t="str">
            <v>BAVETTE LAR:120-EP10mm DURETÉ 65 SCHORES</v>
          </cell>
          <cell r="C5828">
            <v>0</v>
          </cell>
          <cell r="D5828" t="str">
            <v>L</v>
          </cell>
        </row>
        <row r="5829">
          <cell r="A5829" t="str">
            <v>23160022</v>
          </cell>
          <cell r="B5829" t="str">
            <v>RACCORD + OLIVE DIAM 8mm S.M CANON A AIR</v>
          </cell>
          <cell r="C5829">
            <v>0</v>
          </cell>
          <cell r="D5829" t="str">
            <v>L</v>
          </cell>
        </row>
        <row r="5830">
          <cell r="A5830" t="str">
            <v>87220017</v>
          </cell>
          <cell r="B5830" t="str">
            <v>VIS HM 24X 150 CLASSE 8*8</v>
          </cell>
          <cell r="C5830">
            <v>3</v>
          </cell>
          <cell r="D5830" t="str">
            <v>M</v>
          </cell>
        </row>
        <row r="5831">
          <cell r="A5831" t="str">
            <v>45800095</v>
          </cell>
          <cell r="B5831" t="str">
            <v>JEU DE JOINT TORIQUE P CLAPET  DN 65 TYP</v>
          </cell>
          <cell r="C5831">
            <v>0</v>
          </cell>
          <cell r="D5831" t="str">
            <v>L</v>
          </cell>
        </row>
        <row r="5832">
          <cell r="A5832" t="str">
            <v>66250029</v>
          </cell>
          <cell r="B5832" t="str">
            <v>MOYEU AMOVIBLE  1610-25</v>
          </cell>
          <cell r="C5832">
            <v>3</v>
          </cell>
          <cell r="D5832" t="str">
            <v>M</v>
          </cell>
        </row>
        <row r="5833">
          <cell r="A5833" t="str">
            <v>42010069</v>
          </cell>
          <cell r="B5833" t="str">
            <v>Tournevis  4.0*0.8 AN 4*100 FACOM</v>
          </cell>
          <cell r="C5833">
            <v>0</v>
          </cell>
          <cell r="D5833" t="str">
            <v>L</v>
          </cell>
        </row>
        <row r="5834">
          <cell r="A5834" t="str">
            <v>38200008</v>
          </cell>
          <cell r="B5834" t="str">
            <v>GILET FLEURISSANTE AVEC SÉRIGRAPHIE</v>
          </cell>
          <cell r="C5834">
            <v>0</v>
          </cell>
          <cell r="D5834" t="str">
            <v>L</v>
          </cell>
        </row>
        <row r="5835">
          <cell r="A5835" t="str">
            <v>45800101</v>
          </cell>
          <cell r="B5835" t="str">
            <v>JOINT TORIQUE 80*8 EN NBR-70</v>
          </cell>
          <cell r="C5835">
            <v>0</v>
          </cell>
          <cell r="D5835" t="str">
            <v>L</v>
          </cell>
        </row>
        <row r="5836">
          <cell r="A5836" t="str">
            <v>45800104</v>
          </cell>
          <cell r="B5836" t="str">
            <v>JOINT TORIQUE EN NBR-70</v>
          </cell>
          <cell r="C5836">
            <v>0</v>
          </cell>
          <cell r="D5836" t="str">
            <v>L</v>
          </cell>
        </row>
        <row r="5837">
          <cell r="A5837" t="str">
            <v>98010248</v>
          </cell>
          <cell r="B5837" t="str">
            <v>Rouleau imprimate ticket</v>
          </cell>
          <cell r="C5837">
            <v>0</v>
          </cell>
          <cell r="D5837" t="str">
            <v>L</v>
          </cell>
        </row>
        <row r="5838">
          <cell r="A5838" t="str">
            <v>02000004</v>
          </cell>
          <cell r="B5838" t="str">
            <v>Gypse Abbatu KAIROUAN</v>
          </cell>
          <cell r="C5838">
            <v>12</v>
          </cell>
          <cell r="D5838" t="str">
            <v>H</v>
          </cell>
        </row>
        <row r="5839">
          <cell r="A5839" t="str">
            <v>65050052</v>
          </cell>
          <cell r="B5839" t="str">
            <v>RLT a billes 6008-2RS</v>
          </cell>
          <cell r="C5839">
            <v>0</v>
          </cell>
          <cell r="D5839" t="str">
            <v>L</v>
          </cell>
        </row>
        <row r="5840">
          <cell r="A5840" t="str">
            <v>55930097</v>
          </cell>
          <cell r="B5840" t="str">
            <v>VENTILATEUR MOTEUR DIAM AXE 48</v>
          </cell>
          <cell r="C5840">
            <v>0</v>
          </cell>
          <cell r="D5840" t="str">
            <v>L</v>
          </cell>
        </row>
        <row r="5841">
          <cell r="A5841" t="str">
            <v>23320006</v>
          </cell>
          <cell r="B5841" t="str">
            <v>"MAMELON 1/2"""</v>
          </cell>
          <cell r="C5841">
            <v>4</v>
          </cell>
          <cell r="D5841" t="str">
            <v>M</v>
          </cell>
        </row>
        <row r="5842">
          <cell r="A5842" t="str">
            <v>89010021</v>
          </cell>
          <cell r="B5842" t="str">
            <v>BOULONS M16X110 CL8.8 ISO 4762</v>
          </cell>
          <cell r="C5842">
            <v>2</v>
          </cell>
          <cell r="D5842" t="str">
            <v>L</v>
          </cell>
        </row>
        <row r="5843">
          <cell r="A5843" t="str">
            <v>10030090</v>
          </cell>
          <cell r="B5843" t="str">
            <v>BRIQUE SICAL 30 P202</v>
          </cell>
          <cell r="C5843">
            <v>0</v>
          </cell>
          <cell r="D5843" t="str">
            <v>L</v>
          </cell>
        </row>
        <row r="5844">
          <cell r="A5844" t="str">
            <v>65050099</v>
          </cell>
          <cell r="B5844" t="str">
            <v>RLT a billes 6205-2RS1</v>
          </cell>
          <cell r="C5844">
            <v>0</v>
          </cell>
          <cell r="D5844" t="str">
            <v>L</v>
          </cell>
        </row>
        <row r="5845">
          <cell r="A5845" t="str">
            <v>23310048</v>
          </cell>
          <cell r="B5845" t="str">
            <v>RACCORD TE EGALE FEMELLE 1/8</v>
          </cell>
          <cell r="C5845">
            <v>0</v>
          </cell>
          <cell r="D5845" t="str">
            <v>L</v>
          </cell>
        </row>
        <row r="5846">
          <cell r="A5846" t="str">
            <v>53080002</v>
          </cell>
          <cell r="B5846" t="str">
            <v>BLOC CONTACT AUXI RÉF 3RH1921 1FA22 SIEM</v>
          </cell>
          <cell r="C5846">
            <v>0</v>
          </cell>
          <cell r="D5846" t="str">
            <v>L</v>
          </cell>
        </row>
        <row r="5847">
          <cell r="A5847" t="str">
            <v>87310153</v>
          </cell>
          <cell r="B5847" t="str">
            <v>Filet ombrière 70  % largeur 6 m</v>
          </cell>
          <cell r="C5847">
            <v>0</v>
          </cell>
          <cell r="D5847" t="str">
            <v>L</v>
          </cell>
        </row>
        <row r="5848">
          <cell r="A5848" t="str">
            <v>45800099</v>
          </cell>
          <cell r="B5848" t="str">
            <v>JOINT TORIQUE   TYPE 0-142-8307</v>
          </cell>
          <cell r="C5848">
            <v>0</v>
          </cell>
          <cell r="D5848" t="str">
            <v>L</v>
          </cell>
        </row>
        <row r="5849">
          <cell r="A5849" t="str">
            <v>71130010</v>
          </cell>
          <cell r="B5849" t="str">
            <v>BAVETTE LAR:120-EP10mm DURETÉ 65 SCHORES</v>
          </cell>
          <cell r="C5849">
            <v>0</v>
          </cell>
          <cell r="D5849" t="str">
            <v>L</v>
          </cell>
        </row>
        <row r="5850">
          <cell r="A5850" t="str">
            <v>23320031</v>
          </cell>
          <cell r="B5850" t="str">
            <v>RACCORD 3P MAL EN LAITON Ø20</v>
          </cell>
          <cell r="C5850">
            <v>1</v>
          </cell>
          <cell r="D5850" t="str">
            <v>L</v>
          </cell>
        </row>
        <row r="5851">
          <cell r="A5851" t="str">
            <v>53540003</v>
          </cell>
          <cell r="B5851" t="str">
            <v>RAIL EN OMEGA LG=2M</v>
          </cell>
          <cell r="C5851">
            <v>1</v>
          </cell>
          <cell r="D5851" t="str">
            <v>L</v>
          </cell>
        </row>
        <row r="5852">
          <cell r="A5852" t="str">
            <v>20010008</v>
          </cell>
          <cell r="B5852" t="str">
            <v>separateur casiers</v>
          </cell>
          <cell r="C5852">
            <v>0</v>
          </cell>
          <cell r="D5852" t="str">
            <v>L</v>
          </cell>
        </row>
        <row r="5853">
          <cell r="A5853" t="str">
            <v>60510039</v>
          </cell>
          <cell r="B5853" t="str">
            <v>RACCORD UNION SERIE 1A/1CX2N DN6/8PVDF</v>
          </cell>
          <cell r="C5853">
            <v>0</v>
          </cell>
          <cell r="D5853" t="str">
            <v>L</v>
          </cell>
        </row>
        <row r="5854">
          <cell r="A5854" t="str">
            <v>37010002</v>
          </cell>
          <cell r="B5854" t="str">
            <v>HUILE 20W50 TONDEUSE JARDIN</v>
          </cell>
          <cell r="C5854">
            <v>1</v>
          </cell>
          <cell r="D5854" t="str">
            <v>L</v>
          </cell>
        </row>
        <row r="5855">
          <cell r="A5855" t="str">
            <v>98010051</v>
          </cell>
          <cell r="B5855" t="str">
            <v>CALCULATRICE SHARP</v>
          </cell>
          <cell r="C5855">
            <v>0</v>
          </cell>
          <cell r="D5855" t="str">
            <v>L</v>
          </cell>
        </row>
        <row r="5856">
          <cell r="A5856" t="str">
            <v>98010056</v>
          </cell>
          <cell r="B5856" t="str">
            <v>PQT SPIRALE 45</v>
          </cell>
          <cell r="C5856">
            <v>0</v>
          </cell>
          <cell r="D5856" t="str">
            <v>L</v>
          </cell>
        </row>
        <row r="5857">
          <cell r="A5857" t="str">
            <v>53080015</v>
          </cell>
          <cell r="B5857" t="str">
            <v>BLOC AUXILAIRE SWITCH 3RH1921-1CA10/1NO</v>
          </cell>
          <cell r="C5857">
            <v>0</v>
          </cell>
          <cell r="D5857" t="str">
            <v>L</v>
          </cell>
        </row>
        <row r="5858">
          <cell r="A5858" t="str">
            <v>53080016</v>
          </cell>
          <cell r="B5858" t="str">
            <v>BLOC AUXILAIRE SWITCH 3RH1921-1CA01 /1NC</v>
          </cell>
          <cell r="C5858">
            <v>0</v>
          </cell>
          <cell r="D5858" t="str">
            <v>L</v>
          </cell>
        </row>
        <row r="5859">
          <cell r="A5859" t="str">
            <v>23320149</v>
          </cell>
          <cell r="B5859" t="str">
            <v>Raccord acier M/F 3/8-1/4</v>
          </cell>
          <cell r="C5859">
            <v>2</v>
          </cell>
          <cell r="D5859" t="str">
            <v>L</v>
          </cell>
        </row>
        <row r="5860">
          <cell r="A5860" t="str">
            <v>66030033</v>
          </cell>
          <cell r="B5860" t="str">
            <v>Courroies 10*535 LI</v>
          </cell>
          <cell r="C5860">
            <v>0</v>
          </cell>
          <cell r="D5860" t="str">
            <v>L</v>
          </cell>
        </row>
        <row r="5861">
          <cell r="A5861" t="str">
            <v>42010012</v>
          </cell>
          <cell r="B5861" t="str">
            <v>CLE A PIPE 10mm debouchee 6 pans - facom</v>
          </cell>
          <cell r="C5861">
            <v>0</v>
          </cell>
          <cell r="D5861" t="str">
            <v>L</v>
          </cell>
        </row>
        <row r="5862">
          <cell r="A5862" t="str">
            <v>10030088</v>
          </cell>
          <cell r="B5862" t="str">
            <v>BRIQUE SICAL 30 ISO 620</v>
          </cell>
          <cell r="C5862">
            <v>0</v>
          </cell>
          <cell r="D5862" t="str">
            <v>L</v>
          </cell>
        </row>
        <row r="5863">
          <cell r="A5863" t="str">
            <v>38120003</v>
          </cell>
          <cell r="B5863" t="str">
            <v>GANTS THERMIQUE EN 407 B=3 OU 4</v>
          </cell>
          <cell r="C5863">
            <v>0</v>
          </cell>
          <cell r="D5863" t="str">
            <v>L</v>
          </cell>
        </row>
        <row r="5864">
          <cell r="A5864" t="str">
            <v>23320155</v>
          </cell>
          <cell r="B5864" t="str">
            <v>Raccord acier Y  1/8  F</v>
          </cell>
          <cell r="C5864">
            <v>0</v>
          </cell>
          <cell r="D5864" t="str">
            <v>L</v>
          </cell>
        </row>
        <row r="5865">
          <cell r="A5865" t="str">
            <v>65200218</v>
          </cell>
          <cell r="B5865" t="str">
            <v>palier applique 02 trou FYTB505M</v>
          </cell>
          <cell r="C5865">
            <v>0</v>
          </cell>
          <cell r="D5865" t="str">
            <v>L</v>
          </cell>
        </row>
        <row r="5866">
          <cell r="A5866" t="str">
            <v>50070023</v>
          </cell>
          <cell r="B5866" t="str">
            <v>Câble souple haute température SIHF-3G0.</v>
          </cell>
          <cell r="C5866">
            <v>1</v>
          </cell>
          <cell r="D5866" t="str">
            <v>L</v>
          </cell>
        </row>
        <row r="5867">
          <cell r="A5867" t="str">
            <v>39210007</v>
          </cell>
          <cell r="B5867" t="str">
            <v>JOINT TORIQUE DIAMÈTRE 08mm</v>
          </cell>
          <cell r="C5867">
            <v>1</v>
          </cell>
          <cell r="D5867" t="str">
            <v>L</v>
          </cell>
        </row>
        <row r="5868">
          <cell r="A5868" t="str">
            <v>60510031</v>
          </cell>
          <cell r="B5868" t="str">
            <v>RACCORD RAPIDE COUDE 8MM/3/8 ACIER</v>
          </cell>
          <cell r="C5868">
            <v>3</v>
          </cell>
          <cell r="D5868" t="str">
            <v>M</v>
          </cell>
        </row>
        <row r="5869">
          <cell r="A5869" t="str">
            <v>42010070</v>
          </cell>
          <cell r="B5869" t="str">
            <v>Tournevis  PH2 ANP 2*125 FACOM</v>
          </cell>
          <cell r="C5869">
            <v>0</v>
          </cell>
          <cell r="D5869" t="str">
            <v>L</v>
          </cell>
        </row>
        <row r="5870">
          <cell r="A5870" t="str">
            <v>67360010</v>
          </cell>
          <cell r="B5870" t="str">
            <v>JEU 2 JOINT 0R0 130  ACCOUPLEMENT ZAPEX</v>
          </cell>
          <cell r="C5870">
            <v>0</v>
          </cell>
          <cell r="D5870" t="str">
            <v>L</v>
          </cell>
        </row>
        <row r="5871">
          <cell r="A5871" t="str">
            <v>53250195</v>
          </cell>
          <cell r="B5871" t="str">
            <v>RELAIS UNIVERSEL ZELIO RXM4AB1B7</v>
          </cell>
          <cell r="C5871">
            <v>0</v>
          </cell>
          <cell r="D5871" t="str">
            <v>L</v>
          </cell>
        </row>
        <row r="5872">
          <cell r="A5872" t="str">
            <v>45400066</v>
          </cell>
          <cell r="B5872" t="str">
            <v>MURIXIDE POUR ANLYSE COMPLÉXOMETRIQUE</v>
          </cell>
          <cell r="C5872">
            <v>0</v>
          </cell>
          <cell r="D5872" t="str">
            <v>L</v>
          </cell>
        </row>
        <row r="5873">
          <cell r="A5873" t="str">
            <v>39200225</v>
          </cell>
          <cell r="B5873" t="str">
            <v>Pare-huile Viton 60x75x8</v>
          </cell>
          <cell r="C5873">
            <v>1</v>
          </cell>
          <cell r="D5873" t="str">
            <v>L</v>
          </cell>
        </row>
        <row r="5874">
          <cell r="A5874" t="str">
            <v>42010146</v>
          </cell>
          <cell r="B5874" t="str">
            <v>Cle fourche 8*9 AAEJ0809</v>
          </cell>
          <cell r="C5874">
            <v>0</v>
          </cell>
          <cell r="D5874" t="str">
            <v>L</v>
          </cell>
        </row>
        <row r="5875">
          <cell r="A5875" t="str">
            <v>53300025</v>
          </cell>
          <cell r="B5875" t="str">
            <v>Couvercle bouton arrêt d'urgence 22mm</v>
          </cell>
          <cell r="C5875">
            <v>0</v>
          </cell>
          <cell r="D5875" t="str">
            <v>L</v>
          </cell>
        </row>
        <row r="5876">
          <cell r="A5876" t="str">
            <v>59150011</v>
          </cell>
          <cell r="B5876" t="str">
            <v>Actionneur micro-interrupteur</v>
          </cell>
          <cell r="C5876">
            <v>0</v>
          </cell>
          <cell r="D5876" t="str">
            <v>L</v>
          </cell>
        </row>
        <row r="5877">
          <cell r="A5877" t="str">
            <v>23320156</v>
          </cell>
          <cell r="B5877" t="str">
            <v>Raccord acier Té  1/8  F</v>
          </cell>
          <cell r="C5877">
            <v>0</v>
          </cell>
          <cell r="D5877" t="str">
            <v>L</v>
          </cell>
        </row>
        <row r="5878">
          <cell r="A5878" t="str">
            <v>23320009</v>
          </cell>
          <cell r="B5878" t="str">
            <v>"MAMELON CHROME MALE /MALE 1/2"""</v>
          </cell>
          <cell r="C5878">
            <v>6</v>
          </cell>
          <cell r="D5878" t="str">
            <v>H</v>
          </cell>
        </row>
        <row r="5879">
          <cell r="A5879" t="str">
            <v>23170001</v>
          </cell>
          <cell r="B5879" t="str">
            <v>FLEXIBLE AIR DIAM 19 NOIR</v>
          </cell>
          <cell r="C5879">
            <v>6</v>
          </cell>
          <cell r="D5879" t="str">
            <v>H</v>
          </cell>
        </row>
        <row r="5880">
          <cell r="A5880" t="str">
            <v>75330003</v>
          </cell>
          <cell r="B5880" t="str">
            <v>CABLE ACIER DE MANUTENTION DAIM 16</v>
          </cell>
          <cell r="C5880">
            <v>0</v>
          </cell>
          <cell r="D5880" t="str">
            <v>L</v>
          </cell>
        </row>
        <row r="5881">
          <cell r="A5881" t="str">
            <v>37020015</v>
          </cell>
          <cell r="B5881" t="str">
            <v>HUILE SAE 85W140</v>
          </cell>
          <cell r="C5881">
            <v>0</v>
          </cell>
          <cell r="D5881" t="str">
            <v>L</v>
          </cell>
        </row>
        <row r="5882">
          <cell r="A5882" t="str">
            <v>39200186</v>
          </cell>
          <cell r="B5882" t="str">
            <v>Pare-huile Viton 15x35x7 CRW1 P</v>
          </cell>
          <cell r="C5882">
            <v>0</v>
          </cell>
          <cell r="D5882" t="str">
            <v>L</v>
          </cell>
        </row>
        <row r="5883">
          <cell r="A5883" t="str">
            <v>10030087</v>
          </cell>
          <cell r="B5883" t="str">
            <v>BRIQUE SICAL 30 ISO 320</v>
          </cell>
          <cell r="C5883">
            <v>1</v>
          </cell>
          <cell r="D5883" t="str">
            <v>L</v>
          </cell>
        </row>
        <row r="5884">
          <cell r="A5884" t="str">
            <v>10030089</v>
          </cell>
          <cell r="B5884" t="str">
            <v>BRIQUE SICAL 30 P201</v>
          </cell>
          <cell r="C5884">
            <v>0</v>
          </cell>
          <cell r="D5884" t="str">
            <v>L</v>
          </cell>
        </row>
        <row r="5885">
          <cell r="A5885" t="str">
            <v>60530023</v>
          </cell>
          <cell r="B5885" t="str">
            <v>FLAT GASKET*KHZ-AAN-64...1A-68</v>
          </cell>
          <cell r="C5885">
            <v>0</v>
          </cell>
          <cell r="D5885" t="str">
            <v>L</v>
          </cell>
        </row>
        <row r="5886">
          <cell r="A5886" t="str">
            <v>60530024</v>
          </cell>
          <cell r="B5886" t="str">
            <v>FLAT GASKET*KHZ-AAN-64...1A-69</v>
          </cell>
          <cell r="C5886">
            <v>0</v>
          </cell>
          <cell r="D5886" t="str">
            <v>L</v>
          </cell>
        </row>
        <row r="5887">
          <cell r="A5887" t="str">
            <v>60530025</v>
          </cell>
          <cell r="B5887" t="str">
            <v>FLAT GASKET*KHZ-AAN-64...1A-70</v>
          </cell>
          <cell r="C5887">
            <v>0</v>
          </cell>
          <cell r="D5887" t="str">
            <v>L</v>
          </cell>
        </row>
        <row r="5888">
          <cell r="A5888" t="str">
            <v>54510027</v>
          </cell>
          <cell r="B5888" t="str">
            <v>FUSE FOR FAN (S) MD-4 4A SP KIT 68262143</v>
          </cell>
          <cell r="C5888">
            <v>0</v>
          </cell>
          <cell r="D5888" t="str">
            <v>L</v>
          </cell>
        </row>
        <row r="5889">
          <cell r="A5889" t="str">
            <v>23320045</v>
          </cell>
          <cell r="B5889" t="str">
            <v>"RACCORD REDUCTION ACIER M/M 1/2"" 1"""</v>
          </cell>
          <cell r="C5889">
            <v>1</v>
          </cell>
          <cell r="D5889" t="str">
            <v>L</v>
          </cell>
        </row>
        <row r="5890">
          <cell r="A5890" t="str">
            <v>45600018</v>
          </cell>
          <cell r="B5890" t="str">
            <v>PRODUIT INHIBITEUR DE CORROSION ET ENTAR</v>
          </cell>
          <cell r="C5890">
            <v>0</v>
          </cell>
          <cell r="D5890" t="str">
            <v>L</v>
          </cell>
        </row>
        <row r="5891">
          <cell r="A5891" t="str">
            <v>50100009</v>
          </cell>
          <cell r="B5891" t="str">
            <v>CABLE tYPE  H07VVH6-F  4G10</v>
          </cell>
          <cell r="C5891">
            <v>0</v>
          </cell>
          <cell r="D5891" t="str">
            <v>L</v>
          </cell>
        </row>
        <row r="5892">
          <cell r="A5892" t="str">
            <v>65500002</v>
          </cell>
          <cell r="B5892" t="str">
            <v>FRETTE DE SERRAGE DIAM 35</v>
          </cell>
          <cell r="C5892">
            <v>0</v>
          </cell>
          <cell r="D5892" t="str">
            <v>L</v>
          </cell>
        </row>
        <row r="5893">
          <cell r="A5893" t="str">
            <v>30070007</v>
          </cell>
          <cell r="B5893" t="str">
            <v>BOULON FHC M20*90 CL 8.8</v>
          </cell>
          <cell r="C5893">
            <v>3</v>
          </cell>
          <cell r="D5893" t="str">
            <v>M</v>
          </cell>
        </row>
        <row r="5894">
          <cell r="A5894" t="str">
            <v>42010063</v>
          </cell>
          <cell r="B5894" t="str">
            <v>TOURENEVIS PROTW FENTE FORGEE ANF6.5*100</v>
          </cell>
          <cell r="C5894">
            <v>0</v>
          </cell>
          <cell r="D5894" t="str">
            <v>L</v>
          </cell>
        </row>
        <row r="5895">
          <cell r="A5895" t="str">
            <v>77050168</v>
          </cell>
          <cell r="B5895" t="str">
            <v>JOINT O-RING 39,6/4mm filtre process</v>
          </cell>
          <cell r="C5895">
            <v>0</v>
          </cell>
          <cell r="D5895" t="str">
            <v>L</v>
          </cell>
        </row>
        <row r="5896">
          <cell r="A5896" t="str">
            <v>37030013</v>
          </cell>
          <cell r="B5896" t="str">
            <v>HUILE POUR PRESSE COMBINÉ DE COMPR FLEXI</v>
          </cell>
          <cell r="C5896">
            <v>0</v>
          </cell>
          <cell r="D5896" t="str">
            <v>L</v>
          </cell>
        </row>
        <row r="5897">
          <cell r="A5897" t="str">
            <v>60150011</v>
          </cell>
          <cell r="B5897" t="str">
            <v>LIMITEUR DE DEBIT S6 1/4</v>
          </cell>
          <cell r="C5897">
            <v>1</v>
          </cell>
          <cell r="D5897" t="str">
            <v>L</v>
          </cell>
        </row>
        <row r="5898">
          <cell r="A5898" t="str">
            <v>42010011</v>
          </cell>
          <cell r="B5898" t="str">
            <v>CLE A PIPE 8 mm debouchee 6 pans - facom</v>
          </cell>
          <cell r="C5898">
            <v>0</v>
          </cell>
          <cell r="D5898" t="str">
            <v>L</v>
          </cell>
        </row>
        <row r="5899">
          <cell r="A5899" t="str">
            <v>45400002</v>
          </cell>
          <cell r="B5899" t="str">
            <v>ACÉTONE</v>
          </cell>
          <cell r="C5899">
            <v>0</v>
          </cell>
          <cell r="D5899" t="str">
            <v>L</v>
          </cell>
        </row>
        <row r="5900">
          <cell r="A5900" t="str">
            <v>50070016</v>
          </cell>
          <cell r="B5900" t="str">
            <v>Câble Puissance BT 5G6 U=1000/Svov</v>
          </cell>
          <cell r="C5900">
            <v>2</v>
          </cell>
          <cell r="D5900" t="str">
            <v>L</v>
          </cell>
        </row>
        <row r="5901">
          <cell r="A5901" t="str">
            <v>47610006</v>
          </cell>
          <cell r="B5901" t="str">
            <v>SEAU  PLASTIQUE  10 KG</v>
          </cell>
          <cell r="C5901">
            <v>0</v>
          </cell>
          <cell r="D5901" t="str">
            <v>L</v>
          </cell>
        </row>
        <row r="5902">
          <cell r="A5902" t="str">
            <v>42110007</v>
          </cell>
          <cell r="B5902" t="str">
            <v>MECHE METAUX 6</v>
          </cell>
          <cell r="C5902">
            <v>0</v>
          </cell>
          <cell r="D5902" t="str">
            <v>L</v>
          </cell>
        </row>
        <row r="5903">
          <cell r="A5903" t="str">
            <v>65050159</v>
          </cell>
          <cell r="B5903" t="str">
            <v>RLT a billes 6303-2RS1</v>
          </cell>
          <cell r="C5903">
            <v>2</v>
          </cell>
          <cell r="D5903" t="str">
            <v>L</v>
          </cell>
        </row>
        <row r="5904">
          <cell r="A5904" t="str">
            <v>10400018</v>
          </cell>
          <cell r="B5904" t="str">
            <v>ANCRAGE H91-10(60) 250-70-253MA</v>
          </cell>
          <cell r="C5904">
            <v>0</v>
          </cell>
          <cell r="D5904" t="str">
            <v>L</v>
          </cell>
        </row>
        <row r="5905">
          <cell r="A5905" t="str">
            <v>21300006</v>
          </cell>
          <cell r="B5905" t="str">
            <v>FONTE (GS500-7) 30</v>
          </cell>
          <cell r="C5905">
            <v>0</v>
          </cell>
          <cell r="D5905" t="str">
            <v>L</v>
          </cell>
        </row>
        <row r="5906">
          <cell r="A5906" t="str">
            <v>37400003</v>
          </cell>
          <cell r="B5906" t="str">
            <v>DEGRIPANT FLACON SOUS PRESSION</v>
          </cell>
          <cell r="C5906">
            <v>12</v>
          </cell>
          <cell r="D5906" t="str">
            <v>H</v>
          </cell>
        </row>
        <row r="5907">
          <cell r="A5907" t="str">
            <v>60340007</v>
          </cell>
          <cell r="B5907" t="str">
            <v>RÉGULATEUR DE DÉBIT MRF NT C4 1/8 M.WORK</v>
          </cell>
          <cell r="C5907">
            <v>0</v>
          </cell>
          <cell r="D5907" t="str">
            <v>L</v>
          </cell>
        </row>
        <row r="5908">
          <cell r="A5908" t="str">
            <v>37400002</v>
          </cell>
          <cell r="B5908" t="str">
            <v>DEGRIPPANT TRANZYL</v>
          </cell>
          <cell r="C5908">
            <v>5</v>
          </cell>
          <cell r="D5908" t="str">
            <v>M</v>
          </cell>
        </row>
        <row r="5909">
          <cell r="A5909" t="str">
            <v>45300015</v>
          </cell>
          <cell r="B5909" t="str">
            <v>EPROUVETTE EN PLASTIQUE 500ML</v>
          </cell>
          <cell r="C5909">
            <v>0</v>
          </cell>
          <cell r="D5909" t="str">
            <v>L</v>
          </cell>
        </row>
        <row r="5910">
          <cell r="A5910" t="str">
            <v>23440087</v>
          </cell>
          <cell r="B5910" t="str">
            <v>"Manomètre 250BR DIAM EX63mm RAC CEN 3/8</v>
          </cell>
          <cell r="C5910">
            <v>0</v>
          </cell>
          <cell r="D5910" t="str">
            <v>L</v>
          </cell>
        </row>
        <row r="5911">
          <cell r="A5911" t="str">
            <v>90250002</v>
          </cell>
          <cell r="B5911" t="str">
            <v>RESSORT 1141</v>
          </cell>
          <cell r="C5911">
            <v>0</v>
          </cell>
          <cell r="D5911" t="str">
            <v>L</v>
          </cell>
        </row>
        <row r="5912">
          <cell r="A5912" t="str">
            <v>90250006</v>
          </cell>
          <cell r="B5912" t="str">
            <v>RONDELLE RESSORT SUP rep01625</v>
          </cell>
          <cell r="C5912">
            <v>0</v>
          </cell>
          <cell r="D5912" t="str">
            <v>L</v>
          </cell>
        </row>
        <row r="5913">
          <cell r="A5913" t="str">
            <v>23170008</v>
          </cell>
          <cell r="B5913" t="str">
            <v>FLEXIBLE CAOUTCHOU ØINT13-14mm P:10BAR</v>
          </cell>
          <cell r="C5913">
            <v>1</v>
          </cell>
          <cell r="D5913" t="str">
            <v>L</v>
          </cell>
        </row>
        <row r="5914">
          <cell r="A5914" t="str">
            <v>50370017</v>
          </cell>
          <cell r="B5914" t="str">
            <v>Fiche mâle industriel 5 pôles 32A</v>
          </cell>
          <cell r="C5914">
            <v>4</v>
          </cell>
          <cell r="D5914" t="str">
            <v>M</v>
          </cell>
        </row>
        <row r="5915">
          <cell r="A5915" t="str">
            <v>50370016</v>
          </cell>
          <cell r="B5915" t="str">
            <v>Fiche femelle industriel 5 pôles 32A</v>
          </cell>
          <cell r="C5915">
            <v>4</v>
          </cell>
          <cell r="D5915" t="str">
            <v>M</v>
          </cell>
        </row>
        <row r="5916">
          <cell r="A5916" t="str">
            <v>42010066</v>
          </cell>
          <cell r="B5916" t="str">
            <v>Tournevis  PH1 ANP 1*100 FACOM</v>
          </cell>
          <cell r="C5916">
            <v>0</v>
          </cell>
          <cell r="D5916" t="str">
            <v>L</v>
          </cell>
        </row>
        <row r="5917">
          <cell r="A5917" t="str">
            <v>50020003</v>
          </cell>
          <cell r="B5917" t="str">
            <v>CABLE  MASSE SOUPLE 35 MM²</v>
          </cell>
          <cell r="C5917">
            <v>3</v>
          </cell>
          <cell r="D5917" t="str">
            <v>M</v>
          </cell>
        </row>
        <row r="5918">
          <cell r="A5918" t="str">
            <v>98010115</v>
          </cell>
          <cell r="B5918" t="str">
            <v>PAPIER TRANSPARANT</v>
          </cell>
          <cell r="C5918">
            <v>0</v>
          </cell>
          <cell r="D5918" t="str">
            <v>L</v>
          </cell>
        </row>
        <row r="5919">
          <cell r="A5919" t="str">
            <v>39200052</v>
          </cell>
          <cell r="B5919" t="str">
            <v>Pare-huile Viton 62X40X7</v>
          </cell>
          <cell r="C5919">
            <v>0</v>
          </cell>
          <cell r="D5919" t="str">
            <v>L</v>
          </cell>
        </row>
        <row r="5920">
          <cell r="A5920" t="str">
            <v>54220002</v>
          </cell>
          <cell r="B5920" t="str">
            <v>FUSIBLE ALIMENTATION D'ENTRÉE 12A 14*51</v>
          </cell>
          <cell r="C5920">
            <v>0</v>
          </cell>
          <cell r="D5920" t="str">
            <v>L</v>
          </cell>
        </row>
        <row r="5921">
          <cell r="A5921" t="str">
            <v>42010154</v>
          </cell>
          <cell r="B5921" t="str">
            <v>Tournevis français 6,5x100 FAAB6E15</v>
          </cell>
          <cell r="C5921">
            <v>0</v>
          </cell>
          <cell r="D5921" t="str">
            <v>L</v>
          </cell>
        </row>
        <row r="5922">
          <cell r="A5922" t="str">
            <v>14010002</v>
          </cell>
          <cell r="B5922" t="str">
            <v>BUSELURE POUR GRILLE</v>
          </cell>
          <cell r="C5922">
            <v>1</v>
          </cell>
          <cell r="D5922" t="str">
            <v>L</v>
          </cell>
        </row>
        <row r="5923">
          <cell r="A5923" t="str">
            <v>66400004</v>
          </cell>
          <cell r="B5923" t="str">
            <v>PIGNON 19DENT PAS 19,75</v>
          </cell>
          <cell r="C5923">
            <v>0</v>
          </cell>
          <cell r="D5923" t="str">
            <v>L</v>
          </cell>
        </row>
        <row r="5924">
          <cell r="A5924" t="str">
            <v>66020001</v>
          </cell>
          <cell r="B5924" t="str">
            <v>COURROIE trapézoidale A1960ld/ 13x1930 L</v>
          </cell>
          <cell r="C5924">
            <v>0</v>
          </cell>
          <cell r="D5924" t="str">
            <v>L</v>
          </cell>
        </row>
        <row r="5925">
          <cell r="A5925" t="str">
            <v>20300018</v>
          </cell>
          <cell r="B5925" t="str">
            <v>Fil de fer maçonnerie</v>
          </cell>
          <cell r="C5925">
            <v>0</v>
          </cell>
          <cell r="D5925" t="str">
            <v>L</v>
          </cell>
        </row>
        <row r="5926">
          <cell r="A5926" t="str">
            <v>37030001</v>
          </cell>
          <cell r="B5926" t="str">
            <v>H_ind 12 VG 32/Shell Tellus S2 MA 32</v>
          </cell>
          <cell r="C5926">
            <v>0</v>
          </cell>
          <cell r="D5926" t="str">
            <v>L</v>
          </cell>
        </row>
        <row r="5927">
          <cell r="A5927" t="str">
            <v>45600017</v>
          </cell>
          <cell r="B5927" t="str">
            <v>PRODUIT DISPERSANT POUR EAU DE REFROIDIS</v>
          </cell>
          <cell r="C5927">
            <v>0</v>
          </cell>
          <cell r="D5927" t="str">
            <v>L</v>
          </cell>
        </row>
        <row r="5928">
          <cell r="A5928" t="str">
            <v>65050049</v>
          </cell>
          <cell r="B5928" t="str">
            <v>RLT a billes 6005-2RS1</v>
          </cell>
          <cell r="C5928">
            <v>3</v>
          </cell>
          <cell r="D5928" t="str">
            <v>M</v>
          </cell>
        </row>
        <row r="5929">
          <cell r="A5929" t="str">
            <v>37010006</v>
          </cell>
          <cell r="B5929" t="str">
            <v>HUILE SEA 40</v>
          </cell>
          <cell r="C5929">
            <v>2</v>
          </cell>
          <cell r="D5929" t="str">
            <v>L</v>
          </cell>
        </row>
        <row r="5930">
          <cell r="A5930" t="str">
            <v>65500001</v>
          </cell>
          <cell r="B5930" t="str">
            <v>FRETTE DE SERRAGE DIAM 30</v>
          </cell>
          <cell r="C5930">
            <v>0</v>
          </cell>
          <cell r="D5930" t="str">
            <v>L</v>
          </cell>
        </row>
        <row r="5931">
          <cell r="A5931" t="str">
            <v>66310004</v>
          </cell>
          <cell r="B5931" t="str">
            <v>MAILLE JONCTION 20B2</v>
          </cell>
          <cell r="C5931">
            <v>0</v>
          </cell>
          <cell r="D5931" t="str">
            <v>L</v>
          </cell>
        </row>
        <row r="5932">
          <cell r="A5932" t="str">
            <v>50350012</v>
          </cell>
          <cell r="B5932" t="str">
            <v>cosse tubulaire 240mm²</v>
          </cell>
          <cell r="C5932">
            <v>0</v>
          </cell>
          <cell r="D5932" t="str">
            <v>L</v>
          </cell>
        </row>
        <row r="5933">
          <cell r="A5933" t="str">
            <v>91100018</v>
          </cell>
          <cell r="B5933" t="str">
            <v>ANNEAU ETANCH 650472Z POS 19</v>
          </cell>
          <cell r="C5933">
            <v>0</v>
          </cell>
          <cell r="D5933" t="str">
            <v>L</v>
          </cell>
        </row>
        <row r="5934">
          <cell r="A5934" t="str">
            <v>30100013</v>
          </cell>
          <cell r="B5934" t="str">
            <v>TIGE FILETEE ACIER NOIR ø16 DIN975 CL8.8</v>
          </cell>
          <cell r="C5934">
            <v>7</v>
          </cell>
          <cell r="D5934" t="str">
            <v>H</v>
          </cell>
        </row>
        <row r="5935">
          <cell r="A5935" t="str">
            <v>65050098</v>
          </cell>
          <cell r="B5935" t="str">
            <v>RLT a billes 6205 2Z C3</v>
          </cell>
          <cell r="C5935">
            <v>0</v>
          </cell>
          <cell r="D5935" t="str">
            <v>L</v>
          </cell>
        </row>
        <row r="5936">
          <cell r="A5936" t="str">
            <v>23320002</v>
          </cell>
          <cell r="B5936" t="str">
            <v>MAMELON 1"</v>
          </cell>
          <cell r="C5936">
            <v>7</v>
          </cell>
          <cell r="D5936" t="str">
            <v>H</v>
          </cell>
        </row>
        <row r="5937">
          <cell r="A5937" t="str">
            <v>60510020</v>
          </cell>
          <cell r="B5937" t="str">
            <v>RACCORD COUDÉ  MAL G3/8" TUBE 10MM</v>
          </cell>
          <cell r="C5937">
            <v>1</v>
          </cell>
          <cell r="D5937" t="str">
            <v>L</v>
          </cell>
        </row>
        <row r="5938">
          <cell r="A5938" t="str">
            <v>23320063</v>
          </cell>
          <cell r="B5938" t="str">
            <v>"TES SOUDABLE ½"""</v>
          </cell>
          <cell r="C5938">
            <v>0</v>
          </cell>
          <cell r="D5938" t="str">
            <v>L</v>
          </cell>
        </row>
        <row r="5939">
          <cell r="A5939" t="str">
            <v>77050183</v>
          </cell>
          <cell r="B5939" t="str">
            <v>JOINT O-RING 69X9X140 S12.05.02</v>
          </cell>
          <cell r="C5939">
            <v>0</v>
          </cell>
          <cell r="D5939" t="str">
            <v>L</v>
          </cell>
        </row>
        <row r="5940">
          <cell r="A5940" t="str">
            <v>66060021</v>
          </cell>
          <cell r="B5940" t="str">
            <v>COURROIE TRAPZOIDALE SPZ 787X10X8</v>
          </cell>
          <cell r="C5940">
            <v>4</v>
          </cell>
          <cell r="D5940" t="str">
            <v>M</v>
          </cell>
        </row>
        <row r="5941">
          <cell r="A5941" t="str">
            <v>87220010</v>
          </cell>
          <cell r="B5941" t="str">
            <v>RONDELLE M42  300 HV</v>
          </cell>
          <cell r="C5941">
            <v>2</v>
          </cell>
          <cell r="D5941" t="str">
            <v>L</v>
          </cell>
        </row>
        <row r="5942">
          <cell r="A5942" t="str">
            <v>50070030</v>
          </cell>
          <cell r="B5942" t="str">
            <v>cable souple 5x4 mm2</v>
          </cell>
          <cell r="C5942">
            <v>0</v>
          </cell>
          <cell r="D5942" t="str">
            <v>L</v>
          </cell>
        </row>
        <row r="5943">
          <cell r="A5943" t="str">
            <v>65210083</v>
          </cell>
          <cell r="B5943" t="str">
            <v>JOINT V-RING 110A</v>
          </cell>
          <cell r="C5943">
            <v>0</v>
          </cell>
          <cell r="D5943" t="str">
            <v>L</v>
          </cell>
        </row>
        <row r="5944">
          <cell r="A5944" t="str">
            <v>60510036</v>
          </cell>
          <cell r="B5944" t="str">
            <v>RACCORD RAPIDE F. TYPE I E 8MM/SOR 10MM</v>
          </cell>
          <cell r="C5944">
            <v>2</v>
          </cell>
          <cell r="D5944" t="str">
            <v>L</v>
          </cell>
        </row>
        <row r="5945">
          <cell r="A5945" t="str">
            <v>60510078</v>
          </cell>
          <cell r="B5945" t="str">
            <v>RACCORD RAPIDE 2011006 RL10  DN12</v>
          </cell>
          <cell r="C5945">
            <v>0</v>
          </cell>
          <cell r="D5945" t="str">
            <v>L</v>
          </cell>
        </row>
        <row r="5946">
          <cell r="A5946" t="str">
            <v>71130007</v>
          </cell>
          <cell r="B5946" t="str">
            <v>BAVETTE LAR:100-EP12mm DURETÉ 65 SCHORES</v>
          </cell>
          <cell r="C5946">
            <v>0</v>
          </cell>
          <cell r="D5946" t="str">
            <v>L</v>
          </cell>
        </row>
        <row r="5947">
          <cell r="A5947" t="str">
            <v>53110017</v>
          </cell>
          <cell r="B5947" t="str">
            <v>INTERRUPTEUR 2X16A SIAME APAPRENT</v>
          </cell>
          <cell r="C5947">
            <v>3</v>
          </cell>
          <cell r="D5947" t="str">
            <v>M</v>
          </cell>
        </row>
        <row r="5948">
          <cell r="A5948" t="str">
            <v>23320064</v>
          </cell>
          <cell r="B5948" t="str">
            <v>"TES SOUDABLE ¾"""</v>
          </cell>
          <cell r="C5948">
            <v>0</v>
          </cell>
          <cell r="D5948" t="str">
            <v>L</v>
          </cell>
        </row>
        <row r="5949">
          <cell r="A5949" t="str">
            <v>37020010</v>
          </cell>
          <cell r="B5949" t="str">
            <v>HUIL GL-5 SAE 80w90</v>
          </cell>
          <cell r="C5949">
            <v>3</v>
          </cell>
          <cell r="D5949" t="str">
            <v>M</v>
          </cell>
        </row>
        <row r="5950">
          <cell r="A5950" t="str">
            <v>39100004</v>
          </cell>
          <cell r="B5950" t="str">
            <v>TRESSE CARRÉ DIAM10 POMPE EAU</v>
          </cell>
          <cell r="C5950">
            <v>5</v>
          </cell>
          <cell r="D5950" t="str">
            <v>M</v>
          </cell>
        </row>
        <row r="5951">
          <cell r="A5951" t="str">
            <v>71130004</v>
          </cell>
          <cell r="B5951" t="str">
            <v>BAVETTE LAR:80 -EP15mm DURETÉ 65 SCHORES</v>
          </cell>
          <cell r="C5951">
            <v>0</v>
          </cell>
          <cell r="D5951" t="str">
            <v>L</v>
          </cell>
        </row>
        <row r="5952">
          <cell r="A5952" t="str">
            <v>45300027</v>
          </cell>
          <cell r="B5952" t="str">
            <v>POIRES</v>
          </cell>
          <cell r="C5952">
            <v>0</v>
          </cell>
          <cell r="D5952" t="str">
            <v>L</v>
          </cell>
        </row>
        <row r="5953">
          <cell r="A5953" t="str">
            <v>87010021</v>
          </cell>
          <cell r="B5953" t="str">
            <v>Collier de serrage DIN3017 AS70-90A-W1 7</v>
          </cell>
          <cell r="C5953">
            <v>0</v>
          </cell>
          <cell r="D5953" t="str">
            <v>L</v>
          </cell>
        </row>
        <row r="5954">
          <cell r="A5954" t="str">
            <v>42010137</v>
          </cell>
          <cell r="B5954" t="str">
            <v>Metre à rubon 3m -CL-1319</v>
          </cell>
          <cell r="C5954">
            <v>0</v>
          </cell>
          <cell r="D5954" t="str">
            <v>L</v>
          </cell>
        </row>
        <row r="5955">
          <cell r="A5955" t="str">
            <v>59220036</v>
          </cell>
          <cell r="B5955" t="str">
            <v>VOYANT ROUGE-REF-XB4BVB4</v>
          </cell>
          <cell r="C5955">
            <v>2</v>
          </cell>
          <cell r="D5955" t="str">
            <v>L</v>
          </cell>
        </row>
        <row r="5956">
          <cell r="A5956" t="str">
            <v>65050153</v>
          </cell>
          <cell r="B5956" t="str">
            <v>RLT a billes 6301-2RSH</v>
          </cell>
          <cell r="C5956">
            <v>1</v>
          </cell>
          <cell r="D5956" t="str">
            <v>L</v>
          </cell>
        </row>
        <row r="5957">
          <cell r="A5957" t="str">
            <v>65050107</v>
          </cell>
          <cell r="B5957" t="str">
            <v>RLT a billes 6207 ZZ C3</v>
          </cell>
          <cell r="C5957">
            <v>0</v>
          </cell>
          <cell r="D5957" t="str">
            <v>L</v>
          </cell>
        </row>
        <row r="5958">
          <cell r="A5958" t="str">
            <v>43190016</v>
          </cell>
          <cell r="B5958" t="str">
            <v>DEMI RACCORD MALE Tx95</v>
          </cell>
          <cell r="C5958">
            <v>1</v>
          </cell>
          <cell r="D5958" t="str">
            <v>L</v>
          </cell>
        </row>
        <row r="5959">
          <cell r="A5959" t="str">
            <v>30040007</v>
          </cell>
          <cell r="B5959" t="str">
            <v>BOULON CHC M24*95*65</v>
          </cell>
          <cell r="C5959">
            <v>0</v>
          </cell>
          <cell r="D5959" t="str">
            <v>L</v>
          </cell>
        </row>
        <row r="5960">
          <cell r="A5960" t="str">
            <v>37020018</v>
          </cell>
          <cell r="B5960" t="str">
            <v>Huile boite vitesse ATF Dexron II-D</v>
          </cell>
          <cell r="C5960">
            <v>6</v>
          </cell>
          <cell r="D5960" t="str">
            <v>H</v>
          </cell>
        </row>
        <row r="5961">
          <cell r="A5961" t="str">
            <v>65050048</v>
          </cell>
          <cell r="B5961" t="str">
            <v>RLT a billes 6004-2RS1</v>
          </cell>
          <cell r="C5961">
            <v>0</v>
          </cell>
          <cell r="D5961" t="str">
            <v>L</v>
          </cell>
        </row>
        <row r="5962">
          <cell r="A5962" t="str">
            <v>42110013</v>
          </cell>
          <cell r="B5962" t="str">
            <v>MECHE METAUX 20</v>
          </cell>
          <cell r="C5962">
            <v>0</v>
          </cell>
          <cell r="D5962" t="str">
            <v>L</v>
          </cell>
        </row>
        <row r="5963">
          <cell r="A5963" t="str">
            <v>50340015</v>
          </cell>
          <cell r="B5963" t="str">
            <v>Miniature relay2C/O 12A  R2-2012-23-5230</v>
          </cell>
          <cell r="C5963">
            <v>0</v>
          </cell>
          <cell r="D5963" t="str">
            <v>L</v>
          </cell>
        </row>
        <row r="5964">
          <cell r="A5964" t="str">
            <v>65050114</v>
          </cell>
          <cell r="B5964" t="str">
            <v>RLT a billes 6209 C3</v>
          </cell>
          <cell r="C5964">
            <v>0</v>
          </cell>
          <cell r="D5964" t="str">
            <v>L</v>
          </cell>
        </row>
        <row r="5965">
          <cell r="A5965" t="str">
            <v>76340047</v>
          </cell>
          <cell r="B5965" t="str">
            <v>JOINT D'ÉTANCHÉITÉ ARBRE 40 X 32 X 5-10</v>
          </cell>
          <cell r="C5965">
            <v>0</v>
          </cell>
          <cell r="D5965" t="str">
            <v>L</v>
          </cell>
        </row>
        <row r="5966">
          <cell r="A5966" t="str">
            <v>23320020</v>
          </cell>
          <cell r="B5966" t="str">
            <v>"RACCORD 03P ¾ "" MF"</v>
          </cell>
          <cell r="C5966">
            <v>0</v>
          </cell>
          <cell r="D5966" t="str">
            <v>L</v>
          </cell>
        </row>
        <row r="5967">
          <cell r="A5967" t="str">
            <v>75330009</v>
          </cell>
          <cell r="B5967" t="str">
            <v>CABLE ACIER DE MANUTENTION DAIM 14</v>
          </cell>
          <cell r="C5967">
            <v>1</v>
          </cell>
          <cell r="D5967" t="str">
            <v>L</v>
          </cell>
        </row>
        <row r="5968">
          <cell r="A5968" t="str">
            <v>39200216</v>
          </cell>
          <cell r="B5968" t="str">
            <v>PARAHUILE 75X55X7</v>
          </cell>
          <cell r="C5968">
            <v>0</v>
          </cell>
          <cell r="D5968" t="str">
            <v>L</v>
          </cell>
        </row>
        <row r="5969">
          <cell r="A5969" t="str">
            <v>45800031</v>
          </cell>
          <cell r="B5969" t="str">
            <v>CARTOUCHE FILTRANTE TYPE MS4-LFP-C</v>
          </cell>
          <cell r="C5969">
            <v>1</v>
          </cell>
          <cell r="D5969" t="str">
            <v>L</v>
          </cell>
        </row>
        <row r="5970">
          <cell r="A5970" t="str">
            <v>53200213</v>
          </cell>
          <cell r="B5970" t="str">
            <v>FUSIBLE A PERCUTEUR gG 14X51 2A 500v</v>
          </cell>
          <cell r="C5970">
            <v>0</v>
          </cell>
          <cell r="D5970" t="str">
            <v>L</v>
          </cell>
        </row>
        <row r="5971">
          <cell r="A5971" t="str">
            <v>71130006</v>
          </cell>
          <cell r="B5971" t="str">
            <v>BAVETTE LAR:100-EP10mm DURETÉ 65 SCHORES</v>
          </cell>
          <cell r="C5971">
            <v>1</v>
          </cell>
          <cell r="D5971" t="str">
            <v>L</v>
          </cell>
        </row>
        <row r="5972">
          <cell r="A5972" t="str">
            <v>10400031</v>
          </cell>
          <cell r="B5972" t="str">
            <v>ANCRAGE 225*35*10 AISI 310</v>
          </cell>
          <cell r="C5972">
            <v>0</v>
          </cell>
          <cell r="D5972" t="str">
            <v>L</v>
          </cell>
        </row>
        <row r="5973">
          <cell r="A5973" t="str">
            <v>23320159</v>
          </cell>
          <cell r="B5973" t="str">
            <v>Raccord acier 1/8   F</v>
          </cell>
          <cell r="C5973">
            <v>0</v>
          </cell>
          <cell r="D5973" t="str">
            <v>L</v>
          </cell>
        </row>
        <row r="5974">
          <cell r="A5974" t="str">
            <v>38120005</v>
          </cell>
          <cell r="B5974" t="str">
            <v>GANT POUR SOUDEUR</v>
          </cell>
          <cell r="C5974">
            <v>0</v>
          </cell>
          <cell r="D5974" t="str">
            <v>L</v>
          </cell>
        </row>
        <row r="5975">
          <cell r="A5975" t="str">
            <v>42010157</v>
          </cell>
          <cell r="B5975" t="str">
            <v>Tournevis Philips PH2x100 FAAB0210</v>
          </cell>
          <cell r="C5975">
            <v>0</v>
          </cell>
          <cell r="D5975" t="str">
            <v>L</v>
          </cell>
        </row>
        <row r="5976">
          <cell r="A5976" t="str">
            <v>87220056</v>
          </cell>
          <cell r="B5976" t="str">
            <v>Boulon M30x80 filetage complet</v>
          </cell>
          <cell r="C5976">
            <v>1</v>
          </cell>
          <cell r="D5976" t="str">
            <v>L</v>
          </cell>
        </row>
        <row r="5977">
          <cell r="A5977" t="str">
            <v>98010246</v>
          </cell>
          <cell r="B5977" t="str">
            <v>MULTIPRISE A6</v>
          </cell>
          <cell r="C5977">
            <v>0</v>
          </cell>
          <cell r="D5977" t="str">
            <v>L</v>
          </cell>
        </row>
        <row r="5978">
          <cell r="A5978" t="str">
            <v>60340015</v>
          </cell>
          <cell r="B5978" t="str">
            <v>"SILENCIEUX MWSC G1/2"". METAL WORK"</v>
          </cell>
          <cell r="C5978">
            <v>0</v>
          </cell>
          <cell r="D5978" t="str">
            <v>L</v>
          </cell>
        </row>
        <row r="5979">
          <cell r="A5979" t="str">
            <v>23320158</v>
          </cell>
          <cell r="B5979" t="str">
            <v>Raccord coude acier   1/8 MM</v>
          </cell>
          <cell r="C5979">
            <v>0</v>
          </cell>
          <cell r="D5979" t="str">
            <v>L</v>
          </cell>
        </row>
        <row r="5980">
          <cell r="A5980" t="str">
            <v>23310031</v>
          </cell>
          <cell r="B5980" t="str">
            <v>COUDE 90 SOUDABLE 1"  ½</v>
          </cell>
          <cell r="C5980">
            <v>2</v>
          </cell>
          <cell r="D5980" t="str">
            <v>L</v>
          </cell>
        </row>
        <row r="5981">
          <cell r="A5981" t="str">
            <v>60510028</v>
          </cell>
          <cell r="B5981" t="str">
            <v>RACCORD MAL DROIT SER1A M14X1,5 DN8/6 PF</v>
          </cell>
          <cell r="C5981">
            <v>0</v>
          </cell>
          <cell r="D5981" t="str">
            <v>L</v>
          </cell>
        </row>
        <row r="5982">
          <cell r="A5982" t="str">
            <v>23030005</v>
          </cell>
          <cell r="B5982" t="str">
            <v>"TUBE CUIVRE 1/4"""</v>
          </cell>
          <cell r="C5982">
            <v>0</v>
          </cell>
          <cell r="D5982" t="str">
            <v>L</v>
          </cell>
        </row>
        <row r="5983">
          <cell r="A5983" t="str">
            <v>10400019</v>
          </cell>
          <cell r="B5983" t="str">
            <v>ANCRAGE HF 9110 (60) 100-200 253 MA</v>
          </cell>
          <cell r="C5983">
            <v>1</v>
          </cell>
          <cell r="D5983" t="str">
            <v>L</v>
          </cell>
        </row>
        <row r="5984">
          <cell r="A5984" t="str">
            <v>60510035</v>
          </cell>
          <cell r="B5984" t="str">
            <v>RACCORD RAPIDE DROIT MAL G1/2'' TUBE 12M</v>
          </cell>
          <cell r="C5984">
            <v>3</v>
          </cell>
          <cell r="D5984" t="str">
            <v>M</v>
          </cell>
        </row>
        <row r="5985">
          <cell r="A5985" t="str">
            <v>45300012</v>
          </cell>
          <cell r="B5985" t="str">
            <v>ENTONNOIR FILTRANT VERRE TAILLE-MOYEN</v>
          </cell>
          <cell r="C5985">
            <v>0</v>
          </cell>
          <cell r="D5985" t="str">
            <v>L</v>
          </cell>
        </row>
        <row r="5986">
          <cell r="A5986" t="str">
            <v>45300029</v>
          </cell>
          <cell r="B5986" t="str">
            <v>SUPPORT D'ENTONNOIR MULTI-POSTES</v>
          </cell>
          <cell r="C5986">
            <v>0</v>
          </cell>
          <cell r="D5986" t="str">
            <v>L</v>
          </cell>
        </row>
        <row r="5987">
          <cell r="A5987" t="str">
            <v>98020023</v>
          </cell>
          <cell r="B5987" t="str">
            <v>SAVON LIQUIDE BIDON DE 5 LITRES</v>
          </cell>
          <cell r="C5987">
            <v>0</v>
          </cell>
          <cell r="D5987" t="str">
            <v>L</v>
          </cell>
        </row>
        <row r="5988">
          <cell r="A5988" t="str">
            <v>37400004</v>
          </cell>
          <cell r="B5988" t="str">
            <v>DEGRIPANT TYPE CRC</v>
          </cell>
          <cell r="C5988">
            <v>2</v>
          </cell>
          <cell r="D5988" t="str">
            <v>L</v>
          </cell>
        </row>
        <row r="5989">
          <cell r="A5989" t="str">
            <v>23320003</v>
          </cell>
          <cell r="B5989" t="str">
            <v>MAMELON 1"1/2</v>
          </cell>
          <cell r="C5989">
            <v>5</v>
          </cell>
          <cell r="D5989" t="str">
            <v>M</v>
          </cell>
        </row>
        <row r="5990">
          <cell r="A5990" t="str">
            <v>45430012</v>
          </cell>
          <cell r="B5990" t="str">
            <v>glycol pour canne analyseur BàF</v>
          </cell>
          <cell r="C5990">
            <v>1</v>
          </cell>
          <cell r="D5990" t="str">
            <v>L</v>
          </cell>
        </row>
        <row r="5991">
          <cell r="A5991" t="str">
            <v>76340058</v>
          </cell>
          <cell r="B5991" t="str">
            <v>Joint torique 125X3,5 -Multikor K50</v>
          </cell>
          <cell r="C5991">
            <v>0</v>
          </cell>
          <cell r="D5991" t="str">
            <v>L</v>
          </cell>
        </row>
        <row r="5992">
          <cell r="A5992" t="str">
            <v>53200200</v>
          </cell>
          <cell r="B5992" t="str">
            <v>PORTE FUSIBLE PMX 10X38 32A 690V</v>
          </cell>
          <cell r="C5992">
            <v>1</v>
          </cell>
          <cell r="D5992" t="str">
            <v>L</v>
          </cell>
        </row>
        <row r="5993">
          <cell r="A5993" t="str">
            <v>98010063</v>
          </cell>
          <cell r="B5993" t="str">
            <v>RAME DE PAPIER EXTRA BLANC A4</v>
          </cell>
          <cell r="C5993">
            <v>0</v>
          </cell>
          <cell r="D5993" t="str">
            <v>L</v>
          </cell>
        </row>
        <row r="5994">
          <cell r="A5994" t="str">
            <v>47610001</v>
          </cell>
          <cell r="B5994" t="str">
            <v>SEAU PLASTIQUE TRANSPARENT05 kg</v>
          </cell>
          <cell r="C5994">
            <v>2</v>
          </cell>
          <cell r="D5994" t="str">
            <v>L</v>
          </cell>
        </row>
        <row r="5995">
          <cell r="A5995" t="str">
            <v>42100037</v>
          </cell>
          <cell r="B5995" t="str">
            <v>CORDON</v>
          </cell>
          <cell r="C5995">
            <v>0</v>
          </cell>
          <cell r="D5995" t="str">
            <v>L</v>
          </cell>
        </row>
        <row r="5996">
          <cell r="A5996" t="str">
            <v>50070018</v>
          </cell>
          <cell r="B5996" t="str">
            <v>CABLE U1000R2V 4G6</v>
          </cell>
          <cell r="C5996">
            <v>1</v>
          </cell>
          <cell r="D5996" t="str">
            <v>L</v>
          </cell>
        </row>
        <row r="5997">
          <cell r="A5997" t="str">
            <v>65050090</v>
          </cell>
          <cell r="B5997" t="str">
            <v>RLT a billes 6203-2RS1</v>
          </cell>
          <cell r="C5997">
            <v>6</v>
          </cell>
          <cell r="D5997" t="str">
            <v>H</v>
          </cell>
        </row>
        <row r="5998">
          <cell r="A5998" t="str">
            <v>20710005</v>
          </cell>
          <cell r="B5998" t="str">
            <v>Barre Polyuréthane 99Sh Ø17mm Lon 1000mm</v>
          </cell>
          <cell r="C5998">
            <v>0</v>
          </cell>
          <cell r="D5998" t="str">
            <v>L</v>
          </cell>
        </row>
        <row r="5999">
          <cell r="A5999" t="str">
            <v>91500046</v>
          </cell>
          <cell r="B5999" t="str">
            <v>GRATTOIR AS 40X50X7/10</v>
          </cell>
          <cell r="C5999">
            <v>0</v>
          </cell>
          <cell r="D5999" t="str">
            <v>L</v>
          </cell>
        </row>
        <row r="6000">
          <cell r="A6000" t="str">
            <v>23320014</v>
          </cell>
          <cell r="B6000" t="str">
            <v>"MANCHON 1 ""½  F F"</v>
          </cell>
          <cell r="C6000">
            <v>1</v>
          </cell>
          <cell r="D6000" t="str">
            <v>L</v>
          </cell>
        </row>
        <row r="6001">
          <cell r="A6001" t="str">
            <v>65050154</v>
          </cell>
          <cell r="B6001" t="str">
            <v>RLT a billes 6302 2RS</v>
          </cell>
          <cell r="C6001">
            <v>0</v>
          </cell>
          <cell r="D6001" t="str">
            <v>L</v>
          </cell>
        </row>
        <row r="6002">
          <cell r="A6002" t="str">
            <v>53200185</v>
          </cell>
          <cell r="B6002" t="str">
            <v>fusibles 1A Dim 6*32 500v</v>
          </cell>
          <cell r="C6002">
            <v>1</v>
          </cell>
          <cell r="D6002" t="str">
            <v>L</v>
          </cell>
        </row>
        <row r="6003">
          <cell r="A6003" t="str">
            <v>60510026</v>
          </cell>
          <cell r="B6003" t="str">
            <v>RACCORD DROIT ORIONTABLE MAL M16X1 TUBE</v>
          </cell>
          <cell r="C6003">
            <v>0</v>
          </cell>
          <cell r="D6003" t="str">
            <v>L</v>
          </cell>
        </row>
        <row r="6004">
          <cell r="A6004" t="str">
            <v>54110004</v>
          </cell>
          <cell r="B6004" t="str">
            <v>condonsateur 220V/100 micro F</v>
          </cell>
          <cell r="C6004">
            <v>0</v>
          </cell>
          <cell r="D6004" t="str">
            <v>L</v>
          </cell>
        </row>
        <row r="6005">
          <cell r="A6005" t="str">
            <v>38100001</v>
          </cell>
          <cell r="B6005" t="str">
            <v>LUNETTE PLASTIC PROTECTION fumé</v>
          </cell>
          <cell r="C6005">
            <v>0</v>
          </cell>
          <cell r="D6005" t="str">
            <v>L</v>
          </cell>
        </row>
        <row r="6006">
          <cell r="A6006" t="str">
            <v>66250028</v>
          </cell>
          <cell r="B6006" t="str">
            <v>MOYEU AMOVIBLE  2012-35</v>
          </cell>
          <cell r="C6006">
            <v>0</v>
          </cell>
          <cell r="D6006" t="str">
            <v>L</v>
          </cell>
        </row>
        <row r="6007">
          <cell r="A6007" t="str">
            <v>37050006</v>
          </cell>
          <cell r="B6007" t="str">
            <v>H_ind 25 VG 320/Shell omala S2 G 320</v>
          </cell>
          <cell r="C6007">
            <v>10</v>
          </cell>
          <cell r="D6007" t="str">
            <v>H</v>
          </cell>
        </row>
        <row r="6008">
          <cell r="A6008" t="str">
            <v>23310043</v>
          </cell>
          <cell r="B6008" t="str">
            <v>COUDE MF 2"</v>
          </cell>
          <cell r="C6008">
            <v>2</v>
          </cell>
          <cell r="D6008" t="str">
            <v>L</v>
          </cell>
        </row>
        <row r="6009">
          <cell r="A6009" t="str">
            <v>45310088</v>
          </cell>
          <cell r="B6009" t="str">
            <v>FUSIBLE 3.15A  AA21430</v>
          </cell>
          <cell r="C6009">
            <v>0</v>
          </cell>
          <cell r="D6009" t="str">
            <v>L</v>
          </cell>
        </row>
        <row r="6010">
          <cell r="A6010" t="str">
            <v>60510030</v>
          </cell>
          <cell r="B6010" t="str">
            <v>RACCORD RAPIDE  EN T EGAL TUBE 08MM</v>
          </cell>
          <cell r="C6010">
            <v>5</v>
          </cell>
          <cell r="D6010" t="str">
            <v>M</v>
          </cell>
        </row>
        <row r="6011">
          <cell r="A6011" t="str">
            <v>98010071</v>
          </cell>
          <cell r="B6011" t="str">
            <v>FLASH DISK</v>
          </cell>
          <cell r="C6011">
            <v>0</v>
          </cell>
          <cell r="D6011" t="str">
            <v>L</v>
          </cell>
        </row>
        <row r="6012">
          <cell r="A6012" t="str">
            <v>50370014</v>
          </cell>
          <cell r="B6012" t="str">
            <v>Fiche mâle industriel 5 pôles 16A</v>
          </cell>
          <cell r="C6012">
            <v>3</v>
          </cell>
          <cell r="D6012" t="str">
            <v>M</v>
          </cell>
        </row>
        <row r="6013">
          <cell r="A6013" t="str">
            <v>55930089</v>
          </cell>
          <cell r="B6013" t="str">
            <v>VENTILATEUR MOTEUR DIAM AXE 24</v>
          </cell>
          <cell r="C6013">
            <v>1</v>
          </cell>
          <cell r="D6013" t="str">
            <v>L</v>
          </cell>
        </row>
        <row r="6014">
          <cell r="A6014" t="str">
            <v>45300020</v>
          </cell>
          <cell r="B6014" t="str">
            <v>ERLENMEYERS 500 ML CLASSE A</v>
          </cell>
          <cell r="C6014">
            <v>0</v>
          </cell>
          <cell r="D6014" t="str">
            <v>L</v>
          </cell>
        </row>
        <row r="6015">
          <cell r="A6015" t="str">
            <v>47610004</v>
          </cell>
          <cell r="B6015" t="str">
            <v>BIDON PLASTIQUE 10 L</v>
          </cell>
          <cell r="C6015">
            <v>0</v>
          </cell>
          <cell r="D6015" t="str">
            <v>L</v>
          </cell>
        </row>
        <row r="6016">
          <cell r="A6016" t="str">
            <v>91130009</v>
          </cell>
          <cell r="B6016" t="str">
            <v>VIS  571327Z  REP 18</v>
          </cell>
          <cell r="C6016">
            <v>0</v>
          </cell>
          <cell r="D6016" t="str">
            <v>L</v>
          </cell>
        </row>
        <row r="6017">
          <cell r="A6017" t="str">
            <v>37020014</v>
          </cell>
          <cell r="B6017" t="str">
            <v>HUILE TRANSMISSION 50W REF 7X7858</v>
          </cell>
          <cell r="C6017">
            <v>3</v>
          </cell>
          <cell r="D6017" t="str">
            <v>M</v>
          </cell>
        </row>
        <row r="6018">
          <cell r="A6018" t="str">
            <v>50240009</v>
          </cell>
          <cell r="B6018" t="str">
            <v>GULOTTE 60X60</v>
          </cell>
          <cell r="C6018">
            <v>0</v>
          </cell>
          <cell r="D6018" t="str">
            <v>L</v>
          </cell>
        </row>
        <row r="6019">
          <cell r="A6019" t="str">
            <v>23320028</v>
          </cell>
          <cell r="B6019" t="str">
            <v>"RACCORD 3P 1 ""½ LAITON"</v>
          </cell>
          <cell r="C6019">
            <v>0</v>
          </cell>
          <cell r="D6019" t="str">
            <v>L</v>
          </cell>
        </row>
        <row r="6020">
          <cell r="A6020" t="str">
            <v>65050044</v>
          </cell>
          <cell r="B6020" t="str">
            <v>RLT a billes 6002-2RS</v>
          </cell>
          <cell r="C6020">
            <v>0</v>
          </cell>
          <cell r="D6020" t="str">
            <v>L</v>
          </cell>
        </row>
        <row r="6021">
          <cell r="A6021" t="str">
            <v>37020007</v>
          </cell>
          <cell r="B6021" t="str">
            <v>H_ind 26 VG 460/Shell Omala S2 G 460</v>
          </cell>
          <cell r="C6021">
            <v>4</v>
          </cell>
          <cell r="D6021" t="str">
            <v>M</v>
          </cell>
        </row>
        <row r="6022">
          <cell r="A6022" t="str">
            <v>30100014</v>
          </cell>
          <cell r="B6022" t="str">
            <v>TIGE FILETEE ACIER NOIR ø18 DIN975 CL8.8</v>
          </cell>
          <cell r="C6022">
            <v>2</v>
          </cell>
          <cell r="D6022" t="str">
            <v>L</v>
          </cell>
        </row>
        <row r="6023">
          <cell r="A6023" t="str">
            <v>57090031</v>
          </cell>
          <cell r="B6023" t="str">
            <v>Câbles Ethernet RJ45 catégorie 6 / 2m</v>
          </cell>
          <cell r="C6023">
            <v>0</v>
          </cell>
          <cell r="D6023" t="str">
            <v>L</v>
          </cell>
        </row>
        <row r="6024">
          <cell r="A6024" t="str">
            <v>60510019</v>
          </cell>
          <cell r="B6024" t="str">
            <v>RACCORD COUDÉ  EGALE TUBE 12MM</v>
          </cell>
          <cell r="C6024">
            <v>3</v>
          </cell>
          <cell r="D6024" t="str">
            <v>M</v>
          </cell>
        </row>
        <row r="6025">
          <cell r="A6025" t="str">
            <v>42020019</v>
          </cell>
          <cell r="B6025" t="str">
            <v>MECHE SDS BETON -M18</v>
          </cell>
          <cell r="C6025">
            <v>0</v>
          </cell>
          <cell r="D6025" t="str">
            <v>L</v>
          </cell>
        </row>
        <row r="6026">
          <cell r="A6026" t="str">
            <v>42110005</v>
          </cell>
          <cell r="B6026" t="str">
            <v>MECHE METAUX 5</v>
          </cell>
          <cell r="C6026">
            <v>0</v>
          </cell>
          <cell r="D6026" t="str">
            <v>L</v>
          </cell>
        </row>
        <row r="6027">
          <cell r="A6027" t="str">
            <v>23320057</v>
          </cell>
          <cell r="B6027" t="str">
            <v>REDUCTION M/F MALE 1/2-FEMELLE 1/4</v>
          </cell>
          <cell r="C6027">
            <v>6</v>
          </cell>
          <cell r="D6027" t="str">
            <v>H</v>
          </cell>
        </row>
        <row r="6028">
          <cell r="A6028" t="str">
            <v>50220002</v>
          </cell>
          <cell r="B6028" t="str">
            <v>GAINE THERMORECTRATABLE DIA=0,8/MAX=1,6</v>
          </cell>
          <cell r="C6028">
            <v>1</v>
          </cell>
          <cell r="D6028" t="str">
            <v>L</v>
          </cell>
        </row>
        <row r="6029">
          <cell r="A6029" t="str">
            <v>98010060</v>
          </cell>
          <cell r="B6029" t="str">
            <v>AGRAFEUSE</v>
          </cell>
          <cell r="C6029">
            <v>0</v>
          </cell>
          <cell r="D6029" t="str">
            <v>L</v>
          </cell>
        </row>
        <row r="6030">
          <cell r="A6030" t="str">
            <v>37020012</v>
          </cell>
          <cell r="B6030" t="str">
            <v>HUILE MOTEUR  15W40 POUR CHARIOT</v>
          </cell>
          <cell r="C6030">
            <v>11</v>
          </cell>
          <cell r="D6030" t="str">
            <v>H</v>
          </cell>
        </row>
        <row r="6031">
          <cell r="A6031" t="str">
            <v>43190019</v>
          </cell>
          <cell r="B6031" t="str">
            <v>RACCORD univers.femelle 35-50poste sod</v>
          </cell>
          <cell r="C6031">
            <v>1</v>
          </cell>
          <cell r="D6031" t="str">
            <v>L</v>
          </cell>
        </row>
        <row r="6032">
          <cell r="A6032" t="str">
            <v>72250154</v>
          </cell>
          <cell r="B6032" t="str">
            <v>LAMPE GIROPHARE CAT 7T</v>
          </cell>
          <cell r="C6032">
            <v>0</v>
          </cell>
          <cell r="D6032" t="str">
            <v>L</v>
          </cell>
        </row>
        <row r="6033">
          <cell r="A6033" t="str">
            <v>42010153</v>
          </cell>
          <cell r="B6033" t="str">
            <v>Tournevis français 4x100 FAAB0410</v>
          </cell>
          <cell r="C6033">
            <v>0</v>
          </cell>
          <cell r="D6033" t="str">
            <v>L</v>
          </cell>
        </row>
        <row r="6034">
          <cell r="A6034" t="str">
            <v>23310038</v>
          </cell>
          <cell r="B6034" t="str">
            <v>COUDE GALVA 1"</v>
          </cell>
          <cell r="C6034">
            <v>1</v>
          </cell>
          <cell r="D6034" t="str">
            <v>L</v>
          </cell>
        </row>
        <row r="6035">
          <cell r="A6035" t="str">
            <v>45800009</v>
          </cell>
          <cell r="B6035" t="str">
            <v>BAGUE EN CUIVRE  DN 65</v>
          </cell>
          <cell r="C6035">
            <v>0</v>
          </cell>
          <cell r="D6035" t="str">
            <v>L</v>
          </cell>
        </row>
        <row r="6036">
          <cell r="A6036" t="str">
            <v>98010023</v>
          </cell>
          <cell r="B6036" t="str">
            <v>REGISTRE 300 P</v>
          </cell>
          <cell r="C6036">
            <v>0</v>
          </cell>
          <cell r="D6036" t="str">
            <v>L</v>
          </cell>
        </row>
        <row r="6037">
          <cell r="A6037" t="str">
            <v>66250031</v>
          </cell>
          <cell r="B6037" t="str">
            <v>MOYEU AMOVIBLE 2012-45</v>
          </cell>
          <cell r="C6037">
            <v>0</v>
          </cell>
          <cell r="D6037" t="str">
            <v>L</v>
          </cell>
        </row>
        <row r="6038">
          <cell r="A6038" t="str">
            <v>65050093</v>
          </cell>
          <cell r="B6038" t="str">
            <v>RLT a billes 6204 ZZ C3</v>
          </cell>
          <cell r="C6038">
            <v>1</v>
          </cell>
          <cell r="D6038" t="str">
            <v>L</v>
          </cell>
        </row>
        <row r="6039">
          <cell r="A6039" t="str">
            <v>39200191</v>
          </cell>
          <cell r="B6039" t="str">
            <v>Pare-huile Viton 25x35x7</v>
          </cell>
          <cell r="C6039">
            <v>5</v>
          </cell>
          <cell r="D6039" t="str">
            <v>M</v>
          </cell>
        </row>
        <row r="6040">
          <cell r="A6040" t="str">
            <v>37520012</v>
          </cell>
          <cell r="B6040" t="str">
            <v>Flexible pompe de graisse 08kg 310mm 1/8</v>
          </cell>
          <cell r="C6040">
            <v>0</v>
          </cell>
          <cell r="D6040" t="str">
            <v>L</v>
          </cell>
        </row>
        <row r="6041">
          <cell r="A6041" t="str">
            <v>30040057</v>
          </cell>
          <cell r="B6041" t="str">
            <v>Boulons CHC M24X120</v>
          </cell>
          <cell r="C6041">
            <v>4</v>
          </cell>
          <cell r="D6041" t="str">
            <v>M</v>
          </cell>
        </row>
        <row r="6042">
          <cell r="A6042" t="str">
            <v>60510006</v>
          </cell>
          <cell r="B6042" t="str">
            <v>COUDE CHROME MM 1/8"</v>
          </cell>
          <cell r="C6042">
            <v>0</v>
          </cell>
          <cell r="D6042" t="str">
            <v>L</v>
          </cell>
        </row>
        <row r="6043">
          <cell r="A6043" t="str">
            <v>30070032</v>
          </cell>
          <cell r="B6043" t="str">
            <v>BOULON FHC NOIR M20X80 CL_8.8 DIN 7991</v>
          </cell>
          <cell r="C6043">
            <v>2</v>
          </cell>
          <cell r="D6043" t="str">
            <v>L</v>
          </cell>
        </row>
        <row r="6044">
          <cell r="A6044" t="str">
            <v>42010156</v>
          </cell>
          <cell r="B6044" t="str">
            <v>Tournevis Philips PH1x80 FAAB0108</v>
          </cell>
          <cell r="C6044">
            <v>0</v>
          </cell>
          <cell r="D6044" t="str">
            <v>L</v>
          </cell>
        </row>
        <row r="6045">
          <cell r="A6045" t="str">
            <v>91130015</v>
          </cell>
          <cell r="B6045" t="str">
            <v>DOUILLE 730915Z REP 58</v>
          </cell>
          <cell r="C6045">
            <v>0</v>
          </cell>
          <cell r="D6045" t="str">
            <v>L</v>
          </cell>
        </row>
        <row r="6046">
          <cell r="A6046" t="str">
            <v>10400020</v>
          </cell>
          <cell r="B6046" t="str">
            <v>ANCRAGE HFW 8 (60) 250-70 253MA</v>
          </cell>
          <cell r="C6046">
            <v>0</v>
          </cell>
          <cell r="D6046" t="str">
            <v>L</v>
          </cell>
        </row>
        <row r="6047">
          <cell r="A6047" t="str">
            <v>65050007</v>
          </cell>
          <cell r="B6047" t="str">
            <v>RLT a billes  6003-2RSH</v>
          </cell>
          <cell r="C6047">
            <v>1</v>
          </cell>
          <cell r="D6047" t="str">
            <v>L</v>
          </cell>
        </row>
        <row r="6048">
          <cell r="A6048" t="str">
            <v>65050045</v>
          </cell>
          <cell r="B6048" t="str">
            <v>RLT a billes 6003-2RS</v>
          </cell>
          <cell r="C6048">
            <v>0</v>
          </cell>
          <cell r="D6048" t="str">
            <v>L</v>
          </cell>
        </row>
        <row r="6049">
          <cell r="A6049" t="str">
            <v>39200218</v>
          </cell>
          <cell r="B6049" t="str">
            <v>Pare-huile Viton 125x80x12/8</v>
          </cell>
          <cell r="C6049">
            <v>0</v>
          </cell>
          <cell r="D6049" t="str">
            <v>L</v>
          </cell>
        </row>
        <row r="6050">
          <cell r="A6050" t="str">
            <v>60150012</v>
          </cell>
          <cell r="B6050" t="str">
            <v>LIMITEUR DE DEBIT S8 1/4</v>
          </cell>
          <cell r="C6050">
            <v>0</v>
          </cell>
          <cell r="D6050" t="str">
            <v>L</v>
          </cell>
        </row>
        <row r="6051">
          <cell r="A6051" t="str">
            <v>53230051</v>
          </cell>
          <cell r="B6051" t="str">
            <v>DISJONCTEUR C60N/2P/C 16A REF 24202</v>
          </cell>
          <cell r="C6051">
            <v>1</v>
          </cell>
          <cell r="D6051" t="str">
            <v>L</v>
          </cell>
        </row>
        <row r="6052">
          <cell r="A6052" t="str">
            <v>38120011</v>
          </cell>
          <cell r="B6052" t="str">
            <v>GANT CUIR NORME EN 388</v>
          </cell>
          <cell r="C6052">
            <v>0</v>
          </cell>
          <cell r="D6052" t="str">
            <v>L</v>
          </cell>
        </row>
        <row r="6053">
          <cell r="A6053" t="str">
            <v>90250013</v>
          </cell>
          <cell r="B6053" t="str">
            <v>JOINT TORIQUE 43X3 rep1429</v>
          </cell>
          <cell r="C6053">
            <v>1</v>
          </cell>
          <cell r="D6053" t="str">
            <v>L</v>
          </cell>
        </row>
        <row r="6054">
          <cell r="A6054" t="str">
            <v>54300001</v>
          </cell>
          <cell r="B6054" t="str">
            <v>PILE PLATE 9V ENERGIZER</v>
          </cell>
          <cell r="C6054">
            <v>7</v>
          </cell>
          <cell r="D6054" t="str">
            <v>H</v>
          </cell>
        </row>
        <row r="6055">
          <cell r="A6055" t="str">
            <v>90250001</v>
          </cell>
          <cell r="B6055" t="str">
            <v>ANNEAU ETANCHEITE 1144</v>
          </cell>
          <cell r="C6055">
            <v>0</v>
          </cell>
          <cell r="D6055" t="str">
            <v>L</v>
          </cell>
        </row>
        <row r="6056">
          <cell r="A6056" t="str">
            <v>71130003</v>
          </cell>
          <cell r="B6056" t="str">
            <v>BAVETTE LAR 80 -EP12mm DURETÉ 65SCHORES</v>
          </cell>
          <cell r="C6056">
            <v>2</v>
          </cell>
          <cell r="D6056" t="str">
            <v>L</v>
          </cell>
        </row>
        <row r="6057">
          <cell r="A6057" t="str">
            <v>98020039</v>
          </cell>
          <cell r="B6057" t="str">
            <v>Bidon Nettoyant muti-usage (grizé) de 5L</v>
          </cell>
          <cell r="C6057">
            <v>0</v>
          </cell>
          <cell r="D6057" t="str">
            <v>L</v>
          </cell>
        </row>
        <row r="6058">
          <cell r="A6058" t="str">
            <v>42100002</v>
          </cell>
          <cell r="B6058" t="str">
            <v>BALAIS CHARBON boch 230V</v>
          </cell>
          <cell r="C6058">
            <v>3</v>
          </cell>
          <cell r="D6058" t="str">
            <v>M</v>
          </cell>
        </row>
        <row r="6059">
          <cell r="A6059" t="str">
            <v>70010046</v>
          </cell>
          <cell r="B6059" t="str">
            <v>Jeux de matériel de fixation les godet</v>
          </cell>
          <cell r="C6059">
            <v>0</v>
          </cell>
          <cell r="D6059" t="str">
            <v>L</v>
          </cell>
        </row>
        <row r="6060">
          <cell r="A6060" t="str">
            <v>60510092</v>
          </cell>
          <cell r="B6060" t="str">
            <v>RACCORD ORIONTABLE 5055000006 MAL G1/4"</v>
          </cell>
          <cell r="C6060">
            <v>1</v>
          </cell>
          <cell r="D6060" t="str">
            <v>L</v>
          </cell>
        </row>
        <row r="6061">
          <cell r="A6061" t="str">
            <v>60510043</v>
          </cell>
          <cell r="B6061" t="str">
            <v>TUBE POLYAMIDE DIAM 10X12MM.</v>
          </cell>
          <cell r="C6061">
            <v>0</v>
          </cell>
          <cell r="D6061" t="str">
            <v>L</v>
          </cell>
        </row>
        <row r="6062">
          <cell r="A6062" t="str">
            <v>53080012</v>
          </cell>
          <cell r="B6062" t="str">
            <v>CONTACT NC ZBE-102</v>
          </cell>
          <cell r="C6062">
            <v>5</v>
          </cell>
          <cell r="D6062" t="str">
            <v>M</v>
          </cell>
        </row>
        <row r="6063">
          <cell r="A6063" t="str">
            <v>39300001</v>
          </cell>
          <cell r="B6063" t="str">
            <v>SILICONE  NOIR</v>
          </cell>
          <cell r="C6063">
            <v>12</v>
          </cell>
          <cell r="D6063" t="str">
            <v>H</v>
          </cell>
        </row>
        <row r="6064">
          <cell r="A6064" t="str">
            <v>51040031</v>
          </cell>
          <cell r="B6064" t="str">
            <v>AMPOULE DE BASSE CONSOMMATION 20w</v>
          </cell>
          <cell r="C6064">
            <v>0</v>
          </cell>
          <cell r="D6064" t="str">
            <v>L</v>
          </cell>
        </row>
        <row r="6065">
          <cell r="A6065" t="str">
            <v>54510118</v>
          </cell>
          <cell r="B6065" t="str">
            <v>Condensateur ITALFARAD RP-3 8 µF</v>
          </cell>
          <cell r="C6065">
            <v>0</v>
          </cell>
          <cell r="D6065" t="str">
            <v>L</v>
          </cell>
        </row>
        <row r="6066">
          <cell r="A6066" t="str">
            <v>90250022</v>
          </cell>
          <cell r="B6066" t="str">
            <v>JOINT TORIQUE rep1295</v>
          </cell>
          <cell r="C6066">
            <v>3</v>
          </cell>
          <cell r="D6066" t="str">
            <v>M</v>
          </cell>
        </row>
        <row r="6067">
          <cell r="A6067" t="str">
            <v>90250023</v>
          </cell>
          <cell r="B6067" t="str">
            <v>JOINT TORIQUE rep1296</v>
          </cell>
          <cell r="C6067">
            <v>4</v>
          </cell>
          <cell r="D6067" t="str">
            <v>M</v>
          </cell>
        </row>
        <row r="6068">
          <cell r="A6068" t="str">
            <v>90250111</v>
          </cell>
          <cell r="B6068" t="str">
            <v>Joint torique rep  1627</v>
          </cell>
          <cell r="C6068">
            <v>0</v>
          </cell>
          <cell r="D6068" t="str">
            <v>L</v>
          </cell>
        </row>
        <row r="6069">
          <cell r="A6069" t="str">
            <v>89010018</v>
          </cell>
          <cell r="B6069" t="str">
            <v>BOULONCHC  M12X50 /ÉLÉMENT GRILLE STA</v>
          </cell>
          <cell r="C6069">
            <v>0</v>
          </cell>
          <cell r="D6069" t="str">
            <v>L</v>
          </cell>
        </row>
        <row r="6070">
          <cell r="A6070" t="str">
            <v>37030015</v>
          </cell>
          <cell r="B6070" t="str">
            <v>H_ind 24 VG 220/Shell omala S2 G 220</v>
          </cell>
          <cell r="C6070">
            <v>7</v>
          </cell>
          <cell r="D6070" t="str">
            <v>H</v>
          </cell>
        </row>
        <row r="6071">
          <cell r="A6071" t="str">
            <v>50340009</v>
          </cell>
          <cell r="B6071" t="str">
            <v>Peigne jonction réf:1SNA 173 523 R1100</v>
          </cell>
          <cell r="C6071">
            <v>0</v>
          </cell>
          <cell r="D6071" t="str">
            <v>L</v>
          </cell>
        </row>
        <row r="6072">
          <cell r="A6072" t="str">
            <v>23320113</v>
          </cell>
          <cell r="B6072" t="str">
            <v>Raccord rapide DIAM 4 mm</v>
          </cell>
          <cell r="C6072">
            <v>1</v>
          </cell>
          <cell r="D6072" t="str">
            <v>L</v>
          </cell>
        </row>
        <row r="6073">
          <cell r="A6073" t="str">
            <v>53550030</v>
          </cell>
          <cell r="B6073" t="str">
            <v>BLOC CONTACT 1NO Type:M22-K10</v>
          </cell>
          <cell r="C6073">
            <v>0</v>
          </cell>
          <cell r="D6073" t="str">
            <v>L</v>
          </cell>
        </row>
        <row r="6074">
          <cell r="A6074" t="str">
            <v>91500045</v>
          </cell>
          <cell r="B6074" t="str">
            <v>GRATTOIR AS 30X40X7/10</v>
          </cell>
          <cell r="C6074">
            <v>0</v>
          </cell>
          <cell r="D6074" t="str">
            <v>L</v>
          </cell>
        </row>
        <row r="6075">
          <cell r="A6075" t="str">
            <v>45800102</v>
          </cell>
          <cell r="B6075" t="str">
            <v>JOINT TORIQUE 82,14*3,53 EN KAUTSCHUK</v>
          </cell>
          <cell r="C6075">
            <v>0</v>
          </cell>
          <cell r="D6075" t="str">
            <v>L</v>
          </cell>
        </row>
        <row r="6076">
          <cell r="A6076" t="str">
            <v>55930085</v>
          </cell>
          <cell r="B6076" t="str">
            <v>Ventilateur réf:KDE2409PTB1-6A 318.GN</v>
          </cell>
          <cell r="C6076">
            <v>0</v>
          </cell>
          <cell r="D6076" t="str">
            <v>L</v>
          </cell>
        </row>
        <row r="6077">
          <cell r="A6077" t="str">
            <v>23320157</v>
          </cell>
          <cell r="B6077" t="str">
            <v>Raccord acier 1/8  S6 M</v>
          </cell>
          <cell r="C6077">
            <v>0</v>
          </cell>
          <cell r="D6077" t="str">
            <v>L</v>
          </cell>
        </row>
        <row r="6078">
          <cell r="A6078" t="str">
            <v>37020001</v>
          </cell>
          <cell r="B6078" t="str">
            <v>H_ind22 VG 100/Shell omala S2 G 100</v>
          </cell>
          <cell r="C6078">
            <v>9</v>
          </cell>
          <cell r="D6078" t="str">
            <v>H</v>
          </cell>
        </row>
        <row r="6079">
          <cell r="A6079" t="str">
            <v>45300014</v>
          </cell>
          <cell r="B6079" t="str">
            <v>EPROUVETTE EN PLASTIQUE 250ML</v>
          </cell>
          <cell r="C6079">
            <v>0</v>
          </cell>
          <cell r="D6079" t="str">
            <v>L</v>
          </cell>
        </row>
        <row r="6080">
          <cell r="A6080" t="str">
            <v>53250193</v>
          </cell>
          <cell r="B6080" t="str">
            <v>"RELAIS  2961105</v>
          </cell>
          <cell r="C6080">
            <v>0</v>
          </cell>
          <cell r="D6080" t="str">
            <v>L</v>
          </cell>
        </row>
        <row r="6081">
          <cell r="A6081" t="str">
            <v>53550028</v>
          </cell>
          <cell r="B6081" t="str">
            <v>BLOC CONTACT 1NO Typ 3SB3420-0B AC12 10A</v>
          </cell>
          <cell r="C6081">
            <v>0</v>
          </cell>
          <cell r="D6081" t="str">
            <v>L</v>
          </cell>
        </row>
        <row r="6082">
          <cell r="A6082" t="str">
            <v>59200027</v>
          </cell>
          <cell r="B6082" t="str">
            <v>BLOC VOYANT   ZBV-B1</v>
          </cell>
          <cell r="C6082">
            <v>0</v>
          </cell>
          <cell r="D6082" t="str">
            <v>L</v>
          </cell>
        </row>
        <row r="6083">
          <cell r="A6083" t="str">
            <v>59200028</v>
          </cell>
          <cell r="B6083" t="str">
            <v>BLOC VOYANT   ZBV-B3</v>
          </cell>
          <cell r="C6083">
            <v>0</v>
          </cell>
          <cell r="D6083" t="str">
            <v>L</v>
          </cell>
        </row>
        <row r="6084">
          <cell r="A6084" t="str">
            <v>72250091</v>
          </cell>
          <cell r="B6084" t="str">
            <v>Eau radiateur pour engin VALEO vert</v>
          </cell>
          <cell r="C6084">
            <v>6</v>
          </cell>
          <cell r="D6084" t="str">
            <v>H</v>
          </cell>
        </row>
        <row r="6085">
          <cell r="A6085" t="str">
            <v>59110046</v>
          </cell>
          <cell r="B6085" t="str">
            <v>Bouton poussoir XACA9411</v>
          </cell>
          <cell r="C6085">
            <v>1</v>
          </cell>
          <cell r="D6085" t="str">
            <v>L</v>
          </cell>
        </row>
        <row r="6086">
          <cell r="A6086" t="str">
            <v>37020004</v>
          </cell>
          <cell r="B6086" t="str">
            <v>HUILE SUPER GEAR 90 GL-4 QALCO</v>
          </cell>
          <cell r="C6086">
            <v>8</v>
          </cell>
          <cell r="D6086" t="str">
            <v>H</v>
          </cell>
        </row>
        <row r="6087">
          <cell r="A6087" t="str">
            <v>55930088</v>
          </cell>
          <cell r="B6087" t="str">
            <v>VENTILATEUR MOTEUR DIAM AXE 19</v>
          </cell>
          <cell r="C6087">
            <v>1</v>
          </cell>
          <cell r="D6087" t="str">
            <v>L</v>
          </cell>
        </row>
        <row r="6088">
          <cell r="A6088" t="str">
            <v>53250212</v>
          </cell>
          <cell r="B6088" t="str">
            <v>Relais électromagnétique R2-2012-23-1024</v>
          </cell>
          <cell r="C6088">
            <v>0</v>
          </cell>
          <cell r="D6088" t="str">
            <v>L</v>
          </cell>
        </row>
        <row r="6089">
          <cell r="A6089" t="str">
            <v>45310114</v>
          </cell>
          <cell r="B6089" t="str">
            <v>JOINT VIS DE PURGE MANUELLE A037101</v>
          </cell>
          <cell r="C6089">
            <v>0</v>
          </cell>
          <cell r="D6089" t="str">
            <v>L</v>
          </cell>
        </row>
        <row r="6090">
          <cell r="A6090" t="str">
            <v>65050084</v>
          </cell>
          <cell r="B6090" t="str">
            <v>RLT a billes 6201 2Z C3</v>
          </cell>
          <cell r="C6090">
            <v>5</v>
          </cell>
          <cell r="D6090" t="str">
            <v>M</v>
          </cell>
        </row>
        <row r="6091">
          <cell r="A6091" t="str">
            <v>30040059</v>
          </cell>
          <cell r="B6091" t="str">
            <v>Boulon M27x80</v>
          </cell>
          <cell r="C6091">
            <v>1</v>
          </cell>
          <cell r="D6091" t="str">
            <v>L</v>
          </cell>
        </row>
        <row r="6092">
          <cell r="A6092" t="str">
            <v>37020013</v>
          </cell>
          <cell r="B6092" t="str">
            <v>HUILE HYDRAULIQUE 10W REF 3096942</v>
          </cell>
          <cell r="C6092">
            <v>11</v>
          </cell>
          <cell r="D6092" t="str">
            <v>H</v>
          </cell>
        </row>
        <row r="6093">
          <cell r="A6093" t="str">
            <v>23320162</v>
          </cell>
          <cell r="B6093" t="str">
            <v>Manchon PE DN 40 PN 10</v>
          </cell>
          <cell r="C6093">
            <v>0</v>
          </cell>
          <cell r="D6093" t="str">
            <v>L</v>
          </cell>
        </row>
        <row r="6094">
          <cell r="A6094" t="str">
            <v>50350030</v>
          </cell>
          <cell r="B6094" t="str">
            <v>raccord type ccosse c 95mm²</v>
          </cell>
          <cell r="C6094">
            <v>0</v>
          </cell>
          <cell r="D6094" t="str">
            <v>L</v>
          </cell>
        </row>
        <row r="6095">
          <cell r="A6095" t="str">
            <v>72170021</v>
          </cell>
          <cell r="B6095" t="str">
            <v>LAMPE H4 24V PHILIPS</v>
          </cell>
          <cell r="C6095">
            <v>2</v>
          </cell>
          <cell r="D6095" t="str">
            <v>L</v>
          </cell>
        </row>
        <row r="6096">
          <cell r="A6096" t="str">
            <v>43190018</v>
          </cell>
          <cell r="B6096" t="str">
            <v>RACCORD universelle Male 35-50 poste sod</v>
          </cell>
          <cell r="C6096">
            <v>1</v>
          </cell>
          <cell r="D6096" t="str">
            <v>L</v>
          </cell>
        </row>
        <row r="6097">
          <cell r="A6097" t="str">
            <v>66300008</v>
          </cell>
          <cell r="B6097" t="str">
            <v>CHAINE SIMPLE 8 B1  (PAS 12,7 -1/2")</v>
          </cell>
          <cell r="C6097">
            <v>0</v>
          </cell>
          <cell r="D6097" t="str">
            <v>L</v>
          </cell>
        </row>
        <row r="6098">
          <cell r="A6098" t="str">
            <v>23320103</v>
          </cell>
          <cell r="B6098" t="str">
            <v>BOUCHON 2</v>
          </cell>
          <cell r="C6098">
            <v>3</v>
          </cell>
          <cell r="D6098" t="str">
            <v>M</v>
          </cell>
        </row>
        <row r="6099">
          <cell r="A6099" t="str">
            <v>50100012</v>
          </cell>
          <cell r="B6099" t="str">
            <v>CABLE tYPE  H07VVH6-F 4G6</v>
          </cell>
          <cell r="C6099">
            <v>1</v>
          </cell>
          <cell r="D6099" t="str">
            <v>L</v>
          </cell>
        </row>
        <row r="6100">
          <cell r="A6100" t="str">
            <v>60510077</v>
          </cell>
          <cell r="B6100" t="str">
            <v>RACCORD RAPIDE 2L11004 RL10  DN8</v>
          </cell>
          <cell r="C6100">
            <v>0</v>
          </cell>
          <cell r="D6100" t="str">
            <v>L</v>
          </cell>
        </row>
        <row r="6101">
          <cell r="A6101" t="str">
            <v>50350024</v>
          </cell>
          <cell r="B6101" t="str">
            <v>cosse à sertir 150 mm² Øtrou=12mm</v>
          </cell>
          <cell r="C6101">
            <v>0</v>
          </cell>
          <cell r="D6101" t="str">
            <v>L</v>
          </cell>
        </row>
        <row r="6102">
          <cell r="A6102" t="str">
            <v>23310045</v>
          </cell>
          <cell r="B6102" t="str">
            <v>COUDE TES FILETÉ F/F 1"</v>
          </cell>
          <cell r="C6102">
            <v>0</v>
          </cell>
          <cell r="D6102" t="str">
            <v>L</v>
          </cell>
        </row>
        <row r="6103">
          <cell r="A6103" t="str">
            <v>84100977</v>
          </cell>
          <cell r="B6103" t="str">
            <v>Cale 0.20 (100*100) TMAS 100-020</v>
          </cell>
          <cell r="C6103">
            <v>4</v>
          </cell>
          <cell r="D6103" t="str">
            <v>M</v>
          </cell>
        </row>
        <row r="6104">
          <cell r="A6104" t="str">
            <v>37060005</v>
          </cell>
          <cell r="B6104" t="str">
            <v>huile démarreur rotorique AVIL X1100</v>
          </cell>
          <cell r="C6104">
            <v>0</v>
          </cell>
          <cell r="D6104" t="str">
            <v>L</v>
          </cell>
        </row>
        <row r="6105">
          <cell r="A6105" t="str">
            <v>53200202</v>
          </cell>
          <cell r="B6105" t="str">
            <v>Fusible à couteau 125A</v>
          </cell>
          <cell r="C6105">
            <v>0</v>
          </cell>
          <cell r="D6105" t="str">
            <v>L</v>
          </cell>
        </row>
        <row r="6106">
          <cell r="A6106" t="str">
            <v>39210017</v>
          </cell>
          <cell r="B6106" t="str">
            <v>JOINT O-RING 42X3X320</v>
          </cell>
          <cell r="C6106">
            <v>0</v>
          </cell>
          <cell r="D6106" t="str">
            <v>L</v>
          </cell>
        </row>
        <row r="6107">
          <cell r="A6107" t="str">
            <v>50350023</v>
          </cell>
          <cell r="B6107" t="str">
            <v>cosse à sertir 120 mm² Øtrou=12mm</v>
          </cell>
          <cell r="C6107">
            <v>0</v>
          </cell>
          <cell r="D6107" t="str">
            <v>L</v>
          </cell>
        </row>
        <row r="6108">
          <cell r="A6108" t="str">
            <v>66320002</v>
          </cell>
          <cell r="B6108" t="str">
            <v>MAILLE JONCTION 10B3</v>
          </cell>
          <cell r="C6108">
            <v>1</v>
          </cell>
          <cell r="D6108" t="str">
            <v>L</v>
          </cell>
        </row>
        <row r="6109">
          <cell r="A6109" t="str">
            <v>38130003</v>
          </cell>
          <cell r="B6109" t="str">
            <v>CASQUE ANTI-CHOC VERTE NORME EN 397</v>
          </cell>
          <cell r="C6109">
            <v>0</v>
          </cell>
          <cell r="D6109" t="str">
            <v>L</v>
          </cell>
        </row>
        <row r="6110">
          <cell r="A6110" t="str">
            <v>65050242</v>
          </cell>
          <cell r="B6110" t="str">
            <v>RLT a bille 6300 ZZ</v>
          </cell>
          <cell r="C6110">
            <v>0</v>
          </cell>
          <cell r="D6110" t="str">
            <v>L</v>
          </cell>
        </row>
        <row r="6111">
          <cell r="A6111" t="str">
            <v>65210094</v>
          </cell>
          <cell r="B6111" t="str">
            <v>Joint V-ring VA80</v>
          </cell>
          <cell r="C6111">
            <v>1</v>
          </cell>
          <cell r="D6111" t="str">
            <v>L</v>
          </cell>
        </row>
        <row r="6112">
          <cell r="A6112" t="str">
            <v>45800229</v>
          </cell>
          <cell r="B6112" t="str">
            <v>Raccord fileté enfichable</v>
          </cell>
          <cell r="C6112">
            <v>2</v>
          </cell>
          <cell r="D6112" t="str">
            <v>L</v>
          </cell>
        </row>
        <row r="6113">
          <cell r="A6113" t="str">
            <v>45300011</v>
          </cell>
          <cell r="B6113" t="str">
            <v>ENTONNOIR EN VERRE TAILLE MOYENE CLASSEA</v>
          </cell>
          <cell r="C6113">
            <v>0</v>
          </cell>
          <cell r="D6113" t="str">
            <v>L</v>
          </cell>
        </row>
        <row r="6114">
          <cell r="A6114" t="str">
            <v>45300024</v>
          </cell>
          <cell r="B6114" t="str">
            <v>PIPETTE 20ML GRAD. 0.1 ML-VERRE CLASSE A</v>
          </cell>
          <cell r="C6114">
            <v>0</v>
          </cell>
          <cell r="D6114" t="str">
            <v>L</v>
          </cell>
        </row>
        <row r="6115">
          <cell r="A6115" t="str">
            <v>66030023</v>
          </cell>
          <cell r="B6115" t="str">
            <v>COURROIE SPA 1107</v>
          </cell>
          <cell r="C6115">
            <v>0</v>
          </cell>
          <cell r="D6115" t="str">
            <v>L</v>
          </cell>
        </row>
        <row r="6116">
          <cell r="A6116" t="str">
            <v>51040033</v>
          </cell>
          <cell r="B6116" t="str">
            <v>LAMPE 24 VOLTS POUR PROJECTEUR24 v</v>
          </cell>
          <cell r="C6116">
            <v>1</v>
          </cell>
          <cell r="D6116" t="str">
            <v>L</v>
          </cell>
        </row>
        <row r="6117">
          <cell r="A6117" t="str">
            <v>91100014</v>
          </cell>
          <cell r="B6117" t="str">
            <v>RACCORD  610754Z REP 25</v>
          </cell>
          <cell r="C6117">
            <v>0</v>
          </cell>
          <cell r="D6117" t="str">
            <v>L</v>
          </cell>
        </row>
        <row r="6118">
          <cell r="A6118" t="str">
            <v>45410002</v>
          </cell>
          <cell r="B6118" t="str">
            <v>SABLE NORMALISÉ CEN NOR  EN196-1 ISO 679</v>
          </cell>
          <cell r="C6118">
            <v>0</v>
          </cell>
          <cell r="D6118" t="str">
            <v>L</v>
          </cell>
        </row>
        <row r="6119">
          <cell r="A6119" t="str">
            <v>23390042</v>
          </cell>
          <cell r="B6119" t="str">
            <v>O'ring  SP975</v>
          </cell>
          <cell r="C6119">
            <v>0</v>
          </cell>
          <cell r="D6119" t="str">
            <v>L</v>
          </cell>
        </row>
        <row r="6120">
          <cell r="A6120" t="str">
            <v>53080021</v>
          </cell>
          <cell r="B6120" t="str">
            <v>Contact NO ZEN-L1111</v>
          </cell>
          <cell r="C6120">
            <v>1</v>
          </cell>
          <cell r="D6120" t="str">
            <v>L</v>
          </cell>
        </row>
        <row r="6121">
          <cell r="A6121" t="str">
            <v>53080014</v>
          </cell>
          <cell r="B6121" t="str">
            <v>contact NC ZB2-BE102</v>
          </cell>
          <cell r="C6121">
            <v>1</v>
          </cell>
          <cell r="D6121" t="str">
            <v>L</v>
          </cell>
        </row>
        <row r="6122">
          <cell r="A6122" t="str">
            <v>45300006</v>
          </cell>
          <cell r="B6122" t="str">
            <v>BECHER 600ML CLASSE A</v>
          </cell>
          <cell r="C6122">
            <v>0</v>
          </cell>
          <cell r="D6122" t="str">
            <v>L</v>
          </cell>
        </row>
        <row r="6123">
          <cell r="A6123" t="str">
            <v>37260002</v>
          </cell>
          <cell r="B6123" t="str">
            <v>G_ind 55 KP2K -20/Shell Gadus S2 V220 /2</v>
          </cell>
          <cell r="C6123">
            <v>3</v>
          </cell>
          <cell r="D6123" t="str">
            <v>M</v>
          </cell>
        </row>
        <row r="6124">
          <cell r="A6124" t="str">
            <v>75020117</v>
          </cell>
          <cell r="B6124" t="str">
            <v>Paumelle de grille a souder 140 mm</v>
          </cell>
          <cell r="C6124">
            <v>7</v>
          </cell>
          <cell r="D6124" t="str">
            <v>H</v>
          </cell>
        </row>
        <row r="6125">
          <cell r="A6125" t="str">
            <v>60510033</v>
          </cell>
          <cell r="B6125" t="str">
            <v>RACCORD RAPIDE COUDÉ MAL G1/4" TUBE 08MM</v>
          </cell>
          <cell r="C6125">
            <v>5</v>
          </cell>
          <cell r="D6125" t="str">
            <v>M</v>
          </cell>
        </row>
        <row r="6126">
          <cell r="A6126" t="str">
            <v>42110006</v>
          </cell>
          <cell r="B6126" t="str">
            <v>MECHE METAUX 4</v>
          </cell>
          <cell r="C6126">
            <v>0</v>
          </cell>
          <cell r="D6126" t="str">
            <v>L</v>
          </cell>
        </row>
        <row r="6127">
          <cell r="A6127" t="str">
            <v>39200220</v>
          </cell>
          <cell r="B6127" t="str">
            <v>Pare-huile Viton 110x130x12</v>
          </cell>
          <cell r="C6127">
            <v>0</v>
          </cell>
          <cell r="D6127" t="str">
            <v>L</v>
          </cell>
        </row>
        <row r="6128">
          <cell r="A6128" t="str">
            <v>23390038</v>
          </cell>
          <cell r="B6128" t="str">
            <v>Joint de dérivation SP975</v>
          </cell>
          <cell r="C6128">
            <v>0</v>
          </cell>
          <cell r="D6128" t="str">
            <v>L</v>
          </cell>
        </row>
        <row r="6129">
          <cell r="A6129" t="str">
            <v>65050076</v>
          </cell>
          <cell r="B6129" t="str">
            <v>RLT a billes 608 2RS1</v>
          </cell>
          <cell r="C6129">
            <v>1</v>
          </cell>
          <cell r="D6129" t="str">
            <v>L</v>
          </cell>
        </row>
        <row r="6130">
          <cell r="A6130" t="str">
            <v>37400006</v>
          </cell>
          <cell r="B6130" t="str">
            <v>VIDE</v>
          </cell>
          <cell r="C6130">
            <v>0</v>
          </cell>
          <cell r="D6130" t="str">
            <v>L</v>
          </cell>
        </row>
        <row r="6131">
          <cell r="A6131" t="str">
            <v>75020116</v>
          </cell>
          <cell r="B6131" t="str">
            <v>Paumelle de grille a souder 100 mm</v>
          </cell>
          <cell r="C6131">
            <v>5</v>
          </cell>
          <cell r="D6131" t="str">
            <v>M</v>
          </cell>
        </row>
        <row r="6132">
          <cell r="A6132" t="str">
            <v>65510006</v>
          </cell>
          <cell r="B6132" t="str">
            <v>CERCLIPS Ext pour arbre diam 160</v>
          </cell>
          <cell r="C6132">
            <v>0</v>
          </cell>
          <cell r="D6132" t="str">
            <v>L</v>
          </cell>
        </row>
        <row r="6133">
          <cell r="A6133" t="str">
            <v>50070022</v>
          </cell>
          <cell r="B6133" t="str">
            <v>CABLE  4G4 U1000R2V</v>
          </cell>
          <cell r="C6133">
            <v>4</v>
          </cell>
          <cell r="D6133" t="str">
            <v>M</v>
          </cell>
        </row>
        <row r="6134">
          <cell r="A6134" t="str">
            <v>66060020</v>
          </cell>
          <cell r="B6134" t="str">
            <v>COURROIE SPZ 170-2 OPTIBLET 2012-48</v>
          </cell>
          <cell r="C6134">
            <v>0</v>
          </cell>
          <cell r="D6134" t="str">
            <v>L</v>
          </cell>
        </row>
        <row r="6135">
          <cell r="A6135" t="str">
            <v>67110017</v>
          </cell>
          <cell r="B6135" t="str">
            <v>bague etanchiete</v>
          </cell>
          <cell r="C6135">
            <v>0</v>
          </cell>
          <cell r="D6135" t="str">
            <v>L</v>
          </cell>
        </row>
        <row r="6136">
          <cell r="A6136" t="str">
            <v>84100976</v>
          </cell>
          <cell r="B6136" t="str">
            <v>Cale 0.10 (100*100) TMAS 100-010</v>
          </cell>
          <cell r="C6136">
            <v>4</v>
          </cell>
          <cell r="D6136" t="str">
            <v>M</v>
          </cell>
        </row>
        <row r="6137">
          <cell r="A6137" t="str">
            <v>65050088</v>
          </cell>
          <cell r="B6137" t="str">
            <v>RLT a billes 6202 2Z J</v>
          </cell>
          <cell r="C6137">
            <v>4</v>
          </cell>
          <cell r="D6137" t="str">
            <v>M</v>
          </cell>
        </row>
        <row r="6138">
          <cell r="A6138" t="str">
            <v>60510027</v>
          </cell>
          <cell r="B6138" t="str">
            <v>RACCORD COUDÉ MAL G1/4" TUBE 08MM</v>
          </cell>
          <cell r="C6138">
            <v>5</v>
          </cell>
          <cell r="D6138" t="str">
            <v>M</v>
          </cell>
        </row>
        <row r="6139">
          <cell r="A6139" t="str">
            <v>92400001</v>
          </cell>
          <cell r="B6139" t="str">
            <v>Gaine de 125+57+57 cm Epaisseur 150 micr</v>
          </cell>
          <cell r="C6139">
            <v>12</v>
          </cell>
          <cell r="D6139" t="str">
            <v>H</v>
          </cell>
        </row>
        <row r="6140">
          <cell r="A6140" t="str">
            <v>92400002</v>
          </cell>
          <cell r="B6140" t="str">
            <v>Film de 180 cm Epaisseur 150 microns.</v>
          </cell>
          <cell r="C6140">
            <v>12</v>
          </cell>
          <cell r="D6140" t="str">
            <v>H</v>
          </cell>
        </row>
        <row r="6141">
          <cell r="A6141" t="str">
            <v>65050040</v>
          </cell>
          <cell r="B6141" t="str">
            <v>RLT a billes 6000 2RS</v>
          </cell>
          <cell r="C6141">
            <v>0</v>
          </cell>
          <cell r="D6141" t="str">
            <v>L</v>
          </cell>
        </row>
        <row r="6142">
          <cell r="A6142" t="str">
            <v>65510067</v>
          </cell>
          <cell r="B6142" t="str">
            <v>Circlips chaine F1104</v>
          </cell>
          <cell r="C6142">
            <v>0</v>
          </cell>
          <cell r="D6142" t="str">
            <v>L</v>
          </cell>
        </row>
        <row r="6143">
          <cell r="A6143" t="str">
            <v>98010239</v>
          </cell>
          <cell r="B6143" t="str">
            <v>Câble HDMI 1.5</v>
          </cell>
          <cell r="C6143">
            <v>0</v>
          </cell>
          <cell r="D6143" t="str">
            <v>L</v>
          </cell>
        </row>
        <row r="6144">
          <cell r="A6144" t="str">
            <v>50100006</v>
          </cell>
          <cell r="B6144" t="str">
            <v>Câble de contrôle 12x1mm souple</v>
          </cell>
          <cell r="C6144">
            <v>0</v>
          </cell>
          <cell r="D6144" t="str">
            <v>L</v>
          </cell>
        </row>
        <row r="6145">
          <cell r="A6145" t="str">
            <v>37030004</v>
          </cell>
          <cell r="B6145" t="str">
            <v>H_ind 4 VG46/Shell Tulles 46 S2 M 46</v>
          </cell>
          <cell r="C6145">
            <v>12</v>
          </cell>
          <cell r="D6145" t="str">
            <v>H</v>
          </cell>
        </row>
        <row r="6146">
          <cell r="A6146" t="str">
            <v>10400029</v>
          </cell>
          <cell r="B6146" t="str">
            <v>ANCRAGE 150*35*10 AISI 310</v>
          </cell>
          <cell r="C6146">
            <v>2</v>
          </cell>
          <cell r="D6146" t="str">
            <v>L</v>
          </cell>
        </row>
        <row r="6147">
          <cell r="A6147" t="str">
            <v>50360006</v>
          </cell>
          <cell r="B6147" t="str">
            <v>PRESSE ETOUPE PLASTQUE POLYMIDE M40X1,5</v>
          </cell>
          <cell r="C6147">
            <v>0</v>
          </cell>
          <cell r="D6147" t="str">
            <v>L</v>
          </cell>
        </row>
        <row r="6148">
          <cell r="A6148" t="str">
            <v>23170010</v>
          </cell>
          <cell r="B6148" t="str">
            <v>TUYAU FELXIBLE TRANSPARENT DIA INT6/10EX</v>
          </cell>
          <cell r="C6148">
            <v>0</v>
          </cell>
          <cell r="D6148" t="str">
            <v>L</v>
          </cell>
        </row>
        <row r="6149">
          <cell r="A6149" t="str">
            <v>42110012</v>
          </cell>
          <cell r="B6149" t="str">
            <v>MECHE METAUX 18</v>
          </cell>
          <cell r="C6149">
            <v>0</v>
          </cell>
          <cell r="D6149" t="str">
            <v>L</v>
          </cell>
        </row>
        <row r="6150">
          <cell r="A6150" t="str">
            <v>50100008</v>
          </cell>
          <cell r="B6150" t="str">
            <v>CABLE MESURE INDUST. 1X2X0,8  1IP09 EGFA</v>
          </cell>
          <cell r="C6150">
            <v>3</v>
          </cell>
          <cell r="D6150" t="str">
            <v>M</v>
          </cell>
        </row>
        <row r="6151">
          <cell r="A6151" t="str">
            <v>23310028</v>
          </cell>
          <cell r="B6151" t="str">
            <v>COUDE 2" FF</v>
          </cell>
          <cell r="C6151">
            <v>2</v>
          </cell>
          <cell r="D6151" t="str">
            <v>L</v>
          </cell>
        </row>
        <row r="6152">
          <cell r="A6152" t="str">
            <v>38120012</v>
          </cell>
          <cell r="B6152" t="str">
            <v>Gant pour fabrica</v>
          </cell>
          <cell r="C6152">
            <v>0</v>
          </cell>
          <cell r="D6152" t="str">
            <v>L</v>
          </cell>
        </row>
        <row r="6153">
          <cell r="A6153" t="str">
            <v>55930093</v>
          </cell>
          <cell r="B6153" t="str">
            <v>VENTILATEUR MOTEUR DIAM AXE 38</v>
          </cell>
          <cell r="C6153">
            <v>0</v>
          </cell>
          <cell r="D6153" t="str">
            <v>L</v>
          </cell>
        </row>
        <row r="6154">
          <cell r="A6154" t="str">
            <v>42010038</v>
          </cell>
          <cell r="B6154" t="str">
            <v>paint marker jaune</v>
          </cell>
          <cell r="C6154">
            <v>0</v>
          </cell>
          <cell r="D6154" t="str">
            <v>L</v>
          </cell>
        </row>
        <row r="6155">
          <cell r="A6155" t="str">
            <v>39300007</v>
          </cell>
          <cell r="B6155" t="str">
            <v>COLLE TANGITE POUR PVC RIGIDE 250G</v>
          </cell>
          <cell r="C6155">
            <v>0</v>
          </cell>
          <cell r="D6155" t="str">
            <v>L</v>
          </cell>
        </row>
        <row r="6156">
          <cell r="A6156" t="str">
            <v>47610002</v>
          </cell>
          <cell r="B6156" t="str">
            <v>SEAU PLASTIQUE TRANSPARENT10kg</v>
          </cell>
          <cell r="C6156">
            <v>0</v>
          </cell>
          <cell r="D6156" t="str">
            <v>L</v>
          </cell>
        </row>
        <row r="6157">
          <cell r="A6157" t="str">
            <v>42110009</v>
          </cell>
          <cell r="B6157" t="str">
            <v>MECHE METAUX 8</v>
          </cell>
          <cell r="C6157">
            <v>0</v>
          </cell>
          <cell r="D6157" t="str">
            <v>L</v>
          </cell>
        </row>
        <row r="6158">
          <cell r="A6158" t="str">
            <v>39300002</v>
          </cell>
          <cell r="B6158" t="str">
            <v>PATTE À JOINT</v>
          </cell>
          <cell r="C6158">
            <v>8</v>
          </cell>
          <cell r="D6158" t="str">
            <v>H</v>
          </cell>
        </row>
        <row r="6159">
          <cell r="A6159" t="str">
            <v>54220003</v>
          </cell>
          <cell r="B6159" t="str">
            <v>FUSIBLE AVANT TRANSFORMATEUR 2 4A 10*38</v>
          </cell>
          <cell r="C6159">
            <v>1</v>
          </cell>
          <cell r="D6159" t="str">
            <v>L</v>
          </cell>
        </row>
        <row r="6160">
          <cell r="A6160" t="str">
            <v>23320012</v>
          </cell>
          <cell r="B6160" t="str">
            <v>RACCORD MF 1/8-1/4</v>
          </cell>
          <cell r="C6160">
            <v>0</v>
          </cell>
          <cell r="D6160" t="str">
            <v>L</v>
          </cell>
        </row>
        <row r="6161">
          <cell r="A6161" t="str">
            <v>42010064</v>
          </cell>
          <cell r="B6161" t="str">
            <v>TOURNEVIS BOIS ATH 5.5*100 FACOM</v>
          </cell>
          <cell r="C6161">
            <v>0</v>
          </cell>
          <cell r="D6161" t="str">
            <v>L</v>
          </cell>
        </row>
        <row r="6162">
          <cell r="A6162" t="str">
            <v>50370013</v>
          </cell>
          <cell r="B6162" t="str">
            <v>FICHE FEMELLE IND.3 TROUS 32A  (PH+N+T)</v>
          </cell>
          <cell r="C6162">
            <v>0</v>
          </cell>
          <cell r="D6162" t="str">
            <v>L</v>
          </cell>
        </row>
        <row r="6163">
          <cell r="A6163" t="str">
            <v>66250036</v>
          </cell>
          <cell r="B6163" t="str">
            <v>MOYEU AMOVIBLE 1210 ALESAGE 25</v>
          </cell>
          <cell r="C6163">
            <v>0</v>
          </cell>
          <cell r="D6163" t="str">
            <v>L</v>
          </cell>
        </row>
        <row r="6164">
          <cell r="A6164" t="str">
            <v>53080011</v>
          </cell>
          <cell r="B6164" t="str">
            <v>CONTACT NO  ZBE-101</v>
          </cell>
          <cell r="C6164">
            <v>5</v>
          </cell>
          <cell r="D6164" t="str">
            <v>M</v>
          </cell>
        </row>
        <row r="6165">
          <cell r="A6165" t="str">
            <v>39210056</v>
          </cell>
          <cell r="B6165" t="str">
            <v>JOINT TORIQUE DIAM 6mm</v>
          </cell>
          <cell r="C6165">
            <v>0</v>
          </cell>
          <cell r="D6165" t="str">
            <v>L</v>
          </cell>
        </row>
        <row r="6166">
          <cell r="A6166" t="str">
            <v>23320030</v>
          </cell>
          <cell r="B6166" t="str">
            <v>"RACCORD 3P 3/4"""</v>
          </cell>
          <cell r="C6166">
            <v>1</v>
          </cell>
          <cell r="D6166" t="str">
            <v>L</v>
          </cell>
        </row>
        <row r="6167">
          <cell r="A6167" t="str">
            <v>38200005</v>
          </cell>
          <cell r="B6167" t="str">
            <v>ROULEAU BALISAGE CLASSE 1</v>
          </cell>
          <cell r="C6167">
            <v>5</v>
          </cell>
          <cell r="D6167" t="str">
            <v>M</v>
          </cell>
        </row>
        <row r="6168">
          <cell r="A6168" t="str">
            <v>60510016</v>
          </cell>
          <cell r="B6168" t="str">
            <v>"MAMELON REDUCTEUR 3/8"" X1/8"""</v>
          </cell>
          <cell r="C6168">
            <v>0</v>
          </cell>
          <cell r="D6168" t="str">
            <v>L</v>
          </cell>
        </row>
        <row r="6169">
          <cell r="A6169" t="str">
            <v>42010159</v>
          </cell>
          <cell r="B6169" t="str">
            <v>"Douille 1/2"" 23 (DAEB1623) et 24 BAEB(</v>
          </cell>
          <cell r="C6169">
            <v>0</v>
          </cell>
          <cell r="D6169" t="str">
            <v>L</v>
          </cell>
        </row>
        <row r="6170">
          <cell r="A6170" t="str">
            <v>60510091</v>
          </cell>
          <cell r="B6170" t="str">
            <v>RACCORD ORIONTABLE 5055000004 MAL G1/4"</v>
          </cell>
          <cell r="C6170">
            <v>1</v>
          </cell>
          <cell r="D6170" t="str">
            <v>L</v>
          </cell>
        </row>
        <row r="6171">
          <cell r="A6171" t="str">
            <v>90250012</v>
          </cell>
          <cell r="B6171" t="str">
            <v>JOINT TORIQUE 33X3 rep1428</v>
          </cell>
          <cell r="C6171">
            <v>0</v>
          </cell>
          <cell r="D6171" t="str">
            <v>L</v>
          </cell>
        </row>
        <row r="6172">
          <cell r="A6172" t="str">
            <v>84100975</v>
          </cell>
          <cell r="B6172" t="str">
            <v>Cale 0.05 (100*100) TMAS 100-005</v>
          </cell>
          <cell r="C6172">
            <v>1</v>
          </cell>
          <cell r="D6172" t="str">
            <v>L</v>
          </cell>
        </row>
        <row r="6173">
          <cell r="A6173" t="str">
            <v>53250176</v>
          </cell>
          <cell r="B6173" t="str">
            <v>TETE A POUSSOIR  ZCKD10</v>
          </cell>
          <cell r="C6173">
            <v>0</v>
          </cell>
          <cell r="D6173" t="str">
            <v>L</v>
          </cell>
        </row>
        <row r="6174">
          <cell r="A6174" t="str">
            <v>98010018</v>
          </cell>
          <cell r="B6174" t="str">
            <v>POCHETTE FLUO</v>
          </cell>
          <cell r="C6174">
            <v>0</v>
          </cell>
          <cell r="D6174" t="str">
            <v>L</v>
          </cell>
        </row>
        <row r="6175">
          <cell r="A6175" t="str">
            <v>53080022</v>
          </cell>
          <cell r="B6175" t="str">
            <v>Contact NC ZEN-L1121</v>
          </cell>
          <cell r="C6175">
            <v>0</v>
          </cell>
          <cell r="D6175" t="str">
            <v>L</v>
          </cell>
        </row>
        <row r="6176">
          <cell r="A6176" t="str">
            <v>23320095</v>
          </cell>
          <cell r="B6176" t="str">
            <v>"TE FEMELLE / FEMELLE 1/4"" ACIER"</v>
          </cell>
          <cell r="C6176">
            <v>0</v>
          </cell>
          <cell r="D6176" t="str">
            <v>L</v>
          </cell>
        </row>
        <row r="6177">
          <cell r="A6177" t="str">
            <v>98010286</v>
          </cell>
          <cell r="B6177" t="str">
            <v>Cadena Desktop a code</v>
          </cell>
          <cell r="C6177">
            <v>0</v>
          </cell>
          <cell r="D6177" t="str">
            <v>L</v>
          </cell>
        </row>
        <row r="6178">
          <cell r="A6178" t="str">
            <v>39210071</v>
          </cell>
          <cell r="B6178" t="str">
            <v>Joint torique bleu Ø39.6x3.56</v>
          </cell>
          <cell r="C6178">
            <v>0</v>
          </cell>
          <cell r="D6178" t="str">
            <v>L</v>
          </cell>
        </row>
        <row r="6179">
          <cell r="A6179" t="str">
            <v>60510029</v>
          </cell>
          <cell r="B6179" t="str">
            <v>RACCORD  DROIT MAL G1/4" SERIE 1A TUBE 0</v>
          </cell>
          <cell r="C6179">
            <v>5</v>
          </cell>
          <cell r="D6179" t="str">
            <v>M</v>
          </cell>
        </row>
        <row r="6180">
          <cell r="A6180" t="str">
            <v>42010039</v>
          </cell>
          <cell r="B6180" t="str">
            <v>paint marker rouge</v>
          </cell>
          <cell r="C6180">
            <v>0</v>
          </cell>
          <cell r="D6180" t="str">
            <v>L</v>
          </cell>
        </row>
        <row r="6181">
          <cell r="A6181" t="str">
            <v>65050158</v>
          </cell>
          <cell r="B6181" t="str">
            <v>RLT a billes 6303 Z J</v>
          </cell>
          <cell r="C6181">
            <v>0</v>
          </cell>
          <cell r="D6181" t="str">
            <v>L</v>
          </cell>
        </row>
        <row r="6182">
          <cell r="A6182" t="str">
            <v>65510065</v>
          </cell>
          <cell r="B6182" t="str">
            <v>Circlips chaine C1104 Ø35 ep 5mm</v>
          </cell>
          <cell r="C6182">
            <v>1</v>
          </cell>
          <cell r="D6182" t="str">
            <v>L</v>
          </cell>
        </row>
        <row r="6183">
          <cell r="A6183" t="str">
            <v>02010003</v>
          </cell>
          <cell r="B6183" t="str">
            <v>Argile Concassé</v>
          </cell>
          <cell r="C6183">
            <v>3</v>
          </cell>
          <cell r="D6183" t="str">
            <v>M</v>
          </cell>
        </row>
        <row r="6184">
          <cell r="A6184" t="str">
            <v>37020009</v>
          </cell>
          <cell r="B6184" t="str">
            <v>H_ind 3 VG32/Shell Tulles S 2 M 32</v>
          </cell>
          <cell r="C6184">
            <v>7</v>
          </cell>
          <cell r="D6184" t="str">
            <v>H</v>
          </cell>
        </row>
        <row r="6185">
          <cell r="A6185" t="str">
            <v>50100011</v>
          </cell>
          <cell r="B6185" t="str">
            <v>CABLE tYPE  H07VVH6-F 12G1,5</v>
          </cell>
          <cell r="C6185">
            <v>2</v>
          </cell>
          <cell r="D6185" t="str">
            <v>L</v>
          </cell>
        </row>
        <row r="6186">
          <cell r="A6186" t="str">
            <v>39210003</v>
          </cell>
          <cell r="B6186" t="str">
            <v>JOINT TORIQUE Ø3</v>
          </cell>
          <cell r="C6186">
            <v>1</v>
          </cell>
          <cell r="D6186" t="str">
            <v>L</v>
          </cell>
        </row>
        <row r="6187">
          <cell r="A6187" t="str">
            <v>55520062</v>
          </cell>
          <cell r="B6187" t="str">
            <v>ventilateurPP.GF30 N?S 5.14571002.20.002</v>
          </cell>
          <cell r="C6187">
            <v>0</v>
          </cell>
          <cell r="D6187" t="str">
            <v>L</v>
          </cell>
        </row>
        <row r="6188">
          <cell r="A6188" t="str">
            <v>53080013</v>
          </cell>
          <cell r="B6188" t="str">
            <v>contact NO ZB2-BE101</v>
          </cell>
          <cell r="C6188">
            <v>3</v>
          </cell>
          <cell r="D6188" t="str">
            <v>M</v>
          </cell>
        </row>
        <row r="6189">
          <cell r="A6189" t="str">
            <v>39210006</v>
          </cell>
          <cell r="B6189" t="str">
            <v>JOINT TORIQUE DIAMÈTRE 07mm</v>
          </cell>
          <cell r="C6189">
            <v>0</v>
          </cell>
          <cell r="D6189" t="str">
            <v>L</v>
          </cell>
        </row>
        <row r="6190">
          <cell r="A6190" t="str">
            <v>55930091</v>
          </cell>
          <cell r="B6190" t="str">
            <v>VENTILATEUR MOTEUR DIAM AXE 32</v>
          </cell>
          <cell r="C6190">
            <v>1</v>
          </cell>
          <cell r="D6190" t="str">
            <v>L</v>
          </cell>
        </row>
        <row r="6191">
          <cell r="A6191" t="str">
            <v>65050092</v>
          </cell>
          <cell r="B6191" t="str">
            <v>RLT a billes 6203-ZZ-CN</v>
          </cell>
          <cell r="C6191">
            <v>2</v>
          </cell>
          <cell r="D6191" t="str">
            <v>L</v>
          </cell>
        </row>
        <row r="6192">
          <cell r="A6192" t="str">
            <v>38120006</v>
          </cell>
          <cell r="B6192" t="str">
            <v>VIDE</v>
          </cell>
          <cell r="C6192">
            <v>0</v>
          </cell>
          <cell r="D6192" t="str">
            <v>L</v>
          </cell>
        </row>
        <row r="6193">
          <cell r="A6193" t="str">
            <v>70080008</v>
          </cell>
          <cell r="B6193" t="str">
            <v>Jeux de fixation auget</v>
          </cell>
          <cell r="C6193">
            <v>0</v>
          </cell>
          <cell r="D6193" t="str">
            <v>L</v>
          </cell>
        </row>
        <row r="6194">
          <cell r="A6194" t="str">
            <v>86010003</v>
          </cell>
          <cell r="B6194" t="str">
            <v>"ECROU DE SERRAGE 3/4"""</v>
          </cell>
          <cell r="C6194">
            <v>0</v>
          </cell>
          <cell r="D6194" t="str">
            <v>L</v>
          </cell>
        </row>
        <row r="6195">
          <cell r="A6195" t="str">
            <v>86010004</v>
          </cell>
          <cell r="B6195" t="str">
            <v>"ECROU DE SERRAGE 5/8"""""""</v>
          </cell>
          <cell r="C6195">
            <v>0</v>
          </cell>
          <cell r="D6195" t="str">
            <v>L</v>
          </cell>
        </row>
        <row r="6196">
          <cell r="A6196" t="str">
            <v>30100009</v>
          </cell>
          <cell r="B6196" t="str">
            <v>TIGE FILETE M8 CL 8.8</v>
          </cell>
          <cell r="C6196">
            <v>5</v>
          </cell>
          <cell r="D6196" t="str">
            <v>M</v>
          </cell>
        </row>
        <row r="6197">
          <cell r="A6197" t="str">
            <v>02010005</v>
          </cell>
          <cell r="B6197" t="str">
            <v>Calcaire concassé (0-30)</v>
          </cell>
          <cell r="C6197">
            <v>12</v>
          </cell>
          <cell r="D6197" t="str">
            <v>H</v>
          </cell>
        </row>
        <row r="6198">
          <cell r="A6198" t="str">
            <v>45600021</v>
          </cell>
          <cell r="B6198" t="str">
            <v>Raccord coller 3P en PVC U pression</v>
          </cell>
          <cell r="C6198">
            <v>0</v>
          </cell>
          <cell r="D6198" t="str">
            <v>L</v>
          </cell>
        </row>
        <row r="6199">
          <cell r="A6199" t="str">
            <v>51050007</v>
          </cell>
          <cell r="B6199" t="str">
            <v>TUBE LED  COUVER TRANSP 21w1,2m</v>
          </cell>
          <cell r="C6199">
            <v>8</v>
          </cell>
          <cell r="D6199" t="str">
            <v>H</v>
          </cell>
        </row>
        <row r="6200">
          <cell r="A6200" t="str">
            <v>37500011</v>
          </cell>
          <cell r="B6200" t="str">
            <v>Agraphe graisseur tete plat 10mm</v>
          </cell>
          <cell r="C6200">
            <v>2</v>
          </cell>
          <cell r="D6200" t="str">
            <v>L</v>
          </cell>
        </row>
        <row r="6201">
          <cell r="A6201" t="str">
            <v>60510037</v>
          </cell>
          <cell r="B6201" t="str">
            <v>RACCORD RAPIDE DROIT MAL G1/4" TUBE 08MM</v>
          </cell>
          <cell r="C6201">
            <v>7</v>
          </cell>
          <cell r="D6201" t="str">
            <v>H</v>
          </cell>
        </row>
        <row r="6202">
          <cell r="A6202" t="str">
            <v>39200208</v>
          </cell>
          <cell r="B6202" t="str">
            <v>Pare-huile Viton 72x50x7</v>
          </cell>
          <cell r="C6202">
            <v>0</v>
          </cell>
          <cell r="D6202" t="str">
            <v>L</v>
          </cell>
        </row>
        <row r="6203">
          <cell r="A6203" t="str">
            <v>65200176</v>
          </cell>
          <cell r="B6203" t="str">
            <v>Palier EN TÔLE  P47</v>
          </cell>
          <cell r="C6203">
            <v>0</v>
          </cell>
          <cell r="D6203" t="str">
            <v>L</v>
          </cell>
        </row>
        <row r="6204">
          <cell r="A6204" t="str">
            <v>02010006</v>
          </cell>
          <cell r="B6204" t="str">
            <v>Mélange concassé</v>
          </cell>
          <cell r="C6204">
            <v>12</v>
          </cell>
          <cell r="D6204" t="str">
            <v>H</v>
          </cell>
        </row>
        <row r="6205">
          <cell r="A6205" t="str">
            <v>98010282</v>
          </cell>
          <cell r="B6205" t="str">
            <v>papiers cartonnées</v>
          </cell>
          <cell r="C6205">
            <v>0</v>
          </cell>
          <cell r="D6205" t="str">
            <v>L</v>
          </cell>
        </row>
        <row r="6206">
          <cell r="A6206" t="str">
            <v>60510084</v>
          </cell>
          <cell r="B6206" t="str">
            <v>RACCORD RAPIDE DROIT MAL G1/8" TUBE 04MM</v>
          </cell>
          <cell r="C6206">
            <v>0</v>
          </cell>
          <cell r="D6206" t="str">
            <v>L</v>
          </cell>
        </row>
        <row r="6207">
          <cell r="A6207" t="str">
            <v>50070020</v>
          </cell>
          <cell r="B6207" t="str">
            <v>CABLE U1000 SVOV 5 G2,5mmĠ</v>
          </cell>
          <cell r="C6207">
            <v>5</v>
          </cell>
          <cell r="D6207" t="str">
            <v>M</v>
          </cell>
        </row>
        <row r="6208">
          <cell r="A6208" t="str">
            <v>98010123</v>
          </cell>
          <cell r="B6208" t="str">
            <v>REGISTRE 200P</v>
          </cell>
          <cell r="C6208">
            <v>0</v>
          </cell>
          <cell r="D6208" t="str">
            <v>L</v>
          </cell>
        </row>
        <row r="6209">
          <cell r="A6209" t="str">
            <v>60510018</v>
          </cell>
          <cell r="B6209" t="str">
            <v>RACCORD COUDÉ  MAL  G1/4" TUBE 06MM</v>
          </cell>
          <cell r="C6209">
            <v>2</v>
          </cell>
          <cell r="D6209" t="str">
            <v>L</v>
          </cell>
        </row>
        <row r="6210">
          <cell r="A6210" t="str">
            <v>65050145</v>
          </cell>
          <cell r="B6210" t="str">
            <v>RLT a billes 626 2RS</v>
          </cell>
          <cell r="C6210">
            <v>0</v>
          </cell>
          <cell r="D6210" t="str">
            <v>L</v>
          </cell>
        </row>
        <row r="6211">
          <cell r="A6211" t="str">
            <v>72250267</v>
          </cell>
          <cell r="B6211" t="str">
            <v>WASHER SEALING 05946-01401 CAT 7T</v>
          </cell>
          <cell r="C6211">
            <v>0</v>
          </cell>
          <cell r="D6211" t="str">
            <v>L</v>
          </cell>
        </row>
        <row r="6212">
          <cell r="A6212" t="str">
            <v>39100002</v>
          </cell>
          <cell r="B6212" t="str">
            <v>TRESSE CARRÉ DIAM 6 POMPE EAU</v>
          </cell>
          <cell r="C6212">
            <v>0</v>
          </cell>
          <cell r="D6212" t="str">
            <v>L</v>
          </cell>
        </row>
        <row r="6213">
          <cell r="A6213" t="str">
            <v>98010139</v>
          </cell>
          <cell r="B6213" t="str">
            <v>PORTE DOCUMENT</v>
          </cell>
          <cell r="C6213">
            <v>0</v>
          </cell>
          <cell r="D6213" t="str">
            <v>L</v>
          </cell>
        </row>
        <row r="6214">
          <cell r="A6214" t="str">
            <v>51040028</v>
          </cell>
          <cell r="B6214" t="str">
            <v>LAMPE HALOGENE 1000w</v>
          </cell>
          <cell r="C6214">
            <v>0</v>
          </cell>
          <cell r="D6214" t="str">
            <v>L</v>
          </cell>
        </row>
        <row r="6215">
          <cell r="A6215" t="str">
            <v>50100004</v>
          </cell>
          <cell r="B6215" t="str">
            <v>Cable de controle 7x1 souple</v>
          </cell>
          <cell r="C6215">
            <v>3</v>
          </cell>
          <cell r="D6215" t="str">
            <v>M</v>
          </cell>
        </row>
        <row r="6216">
          <cell r="A6216" t="str">
            <v>60510083</v>
          </cell>
          <cell r="B6216" t="str">
            <v>RACCORD DROIT ORIONTABLE MAL M12X1 TUBE</v>
          </cell>
          <cell r="C6216">
            <v>0</v>
          </cell>
          <cell r="D6216" t="str">
            <v>L</v>
          </cell>
        </row>
        <row r="6217">
          <cell r="A6217" t="str">
            <v>23170006</v>
          </cell>
          <cell r="B6217" t="str">
            <v>"FLEXIBLE AIR 1/2"""</v>
          </cell>
          <cell r="C6217">
            <v>2</v>
          </cell>
          <cell r="D6217" t="str">
            <v>L</v>
          </cell>
        </row>
        <row r="6218">
          <cell r="A6218" t="str">
            <v>98010271</v>
          </cell>
          <cell r="B6218" t="str">
            <v>Ecritoir</v>
          </cell>
          <cell r="C6218">
            <v>0</v>
          </cell>
          <cell r="D6218" t="str">
            <v>L</v>
          </cell>
        </row>
        <row r="6219">
          <cell r="A6219" t="str">
            <v>30010093</v>
          </cell>
          <cell r="B6219" t="str">
            <v>Boulon TH M24*60</v>
          </cell>
          <cell r="C6219">
            <v>2</v>
          </cell>
          <cell r="D6219" t="str">
            <v>L</v>
          </cell>
        </row>
        <row r="6220">
          <cell r="A6220" t="str">
            <v>50370012</v>
          </cell>
          <cell r="B6220" t="str">
            <v>FICHE MALE INDUSTR 3 BORNE 32A  (PH+N+T)</v>
          </cell>
          <cell r="C6220">
            <v>4</v>
          </cell>
          <cell r="D6220" t="str">
            <v>M</v>
          </cell>
        </row>
        <row r="6221">
          <cell r="A6221" t="str">
            <v>23320165</v>
          </cell>
          <cell r="B6221" t="str">
            <v>Joint raccord banjo Ø1"1/2</v>
          </cell>
          <cell r="C6221">
            <v>0</v>
          </cell>
          <cell r="D6221" t="str">
            <v>L</v>
          </cell>
        </row>
        <row r="6222">
          <cell r="A6222" t="str">
            <v>87220002</v>
          </cell>
          <cell r="B6222" t="str">
            <v>ECROU HM42</v>
          </cell>
          <cell r="C6222">
            <v>1</v>
          </cell>
          <cell r="D6222" t="str">
            <v>L</v>
          </cell>
        </row>
        <row r="6223">
          <cell r="A6223" t="str">
            <v>38200026</v>
          </cell>
          <cell r="B6223" t="str">
            <v>tenu jetable hygiene</v>
          </cell>
          <cell r="C6223">
            <v>0</v>
          </cell>
          <cell r="D6223" t="str">
            <v>L</v>
          </cell>
        </row>
        <row r="6224">
          <cell r="A6224" t="str">
            <v>45400064</v>
          </cell>
          <cell r="B6224" t="str">
            <v>METABISULFITE DE SODIUM</v>
          </cell>
          <cell r="C6224">
            <v>0</v>
          </cell>
          <cell r="D6224" t="str">
            <v>L</v>
          </cell>
        </row>
        <row r="6225">
          <cell r="A6225" t="str">
            <v>23170013</v>
          </cell>
          <cell r="B6225" t="str">
            <v>Flexible Souple En Silicone 10*12</v>
          </cell>
          <cell r="C6225">
            <v>1</v>
          </cell>
          <cell r="D6225" t="str">
            <v>L</v>
          </cell>
        </row>
        <row r="6226">
          <cell r="A6226" t="str">
            <v>30040060</v>
          </cell>
          <cell r="B6226" t="str">
            <v>Boulon M24x90x60</v>
          </cell>
          <cell r="C6226">
            <v>2</v>
          </cell>
          <cell r="D6226" t="str">
            <v>L</v>
          </cell>
        </row>
        <row r="6227">
          <cell r="A6227" t="str">
            <v>75330002</v>
          </cell>
          <cell r="B6227" t="str">
            <v>CABLE ACIER DE MANUTENTION DAIM 12</v>
          </cell>
          <cell r="C6227">
            <v>0</v>
          </cell>
          <cell r="D6227" t="str">
            <v>L</v>
          </cell>
        </row>
        <row r="6228">
          <cell r="A6228" t="str">
            <v>50360004</v>
          </cell>
          <cell r="B6228" t="str">
            <v>PRESSE ETOUPE PLASTQUE POLYMIDE M25X1,5</v>
          </cell>
          <cell r="C6228">
            <v>1</v>
          </cell>
          <cell r="D6228" t="str">
            <v>L</v>
          </cell>
        </row>
        <row r="6229">
          <cell r="A6229" t="str">
            <v>51050008</v>
          </cell>
          <cell r="B6229" t="str">
            <v>TUBE NEON LED 18W 60CM</v>
          </cell>
          <cell r="C6229">
            <v>4</v>
          </cell>
          <cell r="D6229" t="str">
            <v>M</v>
          </cell>
        </row>
        <row r="6230">
          <cell r="A6230" t="str">
            <v>87220012</v>
          </cell>
          <cell r="B6230" t="str">
            <v>RONDELLE M 24 ? 300 HV</v>
          </cell>
          <cell r="C6230">
            <v>1</v>
          </cell>
          <cell r="D6230" t="str">
            <v>L</v>
          </cell>
        </row>
        <row r="6231">
          <cell r="A6231" t="str">
            <v>43200041</v>
          </cell>
          <cell r="B6231" t="str">
            <v>etain de baguette à 33%</v>
          </cell>
          <cell r="C6231">
            <v>0</v>
          </cell>
          <cell r="D6231" t="str">
            <v>L</v>
          </cell>
        </row>
        <row r="6232">
          <cell r="A6232" t="str">
            <v>30100012</v>
          </cell>
          <cell r="B6232" t="str">
            <v>TIGE FILETEE ACIER NOIR ø14 DIN975 CL8.8</v>
          </cell>
          <cell r="C6232">
            <v>3</v>
          </cell>
          <cell r="D6232" t="str">
            <v>M</v>
          </cell>
        </row>
        <row r="6233">
          <cell r="A6233" t="str">
            <v>39100005</v>
          </cell>
          <cell r="B6233" t="str">
            <v>FILASSE</v>
          </cell>
          <cell r="C6233">
            <v>0</v>
          </cell>
          <cell r="D6233" t="str">
            <v>L</v>
          </cell>
        </row>
        <row r="6234">
          <cell r="A6234" t="str">
            <v>51040027</v>
          </cell>
          <cell r="B6234" t="str">
            <v>LAMPE HALOGENE 400w12x117mm</v>
          </cell>
          <cell r="C6234">
            <v>0</v>
          </cell>
          <cell r="D6234" t="str">
            <v>L</v>
          </cell>
        </row>
        <row r="6235">
          <cell r="A6235" t="str">
            <v>50350010</v>
          </cell>
          <cell r="B6235" t="str">
            <v>COSSE TIBULAIRE 120mm²</v>
          </cell>
          <cell r="C6235">
            <v>0</v>
          </cell>
          <cell r="D6235" t="str">
            <v>L</v>
          </cell>
        </row>
        <row r="6236">
          <cell r="A6236" t="str">
            <v>50350102</v>
          </cell>
          <cell r="B6236" t="str">
            <v>CONECTEUR MALE *76899337910003</v>
          </cell>
          <cell r="C6236">
            <v>0</v>
          </cell>
          <cell r="D6236" t="str">
            <v>L</v>
          </cell>
        </row>
        <row r="6237">
          <cell r="A6237" t="str">
            <v>38120004</v>
          </cell>
          <cell r="B6237" t="str">
            <v>GANTS ÉLASTIQUE Pour Graissage EN 374-1</v>
          </cell>
          <cell r="C6237">
            <v>0</v>
          </cell>
          <cell r="D6237" t="str">
            <v>L</v>
          </cell>
        </row>
        <row r="6238">
          <cell r="A6238" t="str">
            <v>91170004</v>
          </cell>
          <cell r="B6238" t="str">
            <v>ATTACHE CHAINE 12B             (730078Z)</v>
          </cell>
          <cell r="C6238">
            <v>0</v>
          </cell>
          <cell r="D6238" t="str">
            <v>L</v>
          </cell>
        </row>
        <row r="6239">
          <cell r="A6239" t="str">
            <v>60510034</v>
          </cell>
          <cell r="B6239" t="str">
            <v>RACCORD RAPIDE DROIT MAL G1/8" TUBE 08MM</v>
          </cell>
          <cell r="C6239">
            <v>3</v>
          </cell>
          <cell r="D6239" t="str">
            <v>M</v>
          </cell>
        </row>
        <row r="6240">
          <cell r="A6240" t="str">
            <v>65050157</v>
          </cell>
          <cell r="B6240" t="str">
            <v>RLT a billes 6303 2ZJ</v>
          </cell>
          <cell r="C6240">
            <v>2</v>
          </cell>
          <cell r="D6240" t="str">
            <v>L</v>
          </cell>
        </row>
        <row r="6241">
          <cell r="A6241" t="str">
            <v>50370011</v>
          </cell>
          <cell r="B6241" t="str">
            <v>FICHE FEM 2 POLE 16A 220V+TERRE type 213</v>
          </cell>
          <cell r="C6241">
            <v>5</v>
          </cell>
          <cell r="D6241" t="str">
            <v>M</v>
          </cell>
        </row>
        <row r="6242">
          <cell r="A6242" t="str">
            <v>03010002</v>
          </cell>
          <cell r="B6242" t="str">
            <v>Sable Acheté</v>
          </cell>
          <cell r="C6242">
            <v>12</v>
          </cell>
          <cell r="D6242" t="str">
            <v>H</v>
          </cell>
        </row>
        <row r="6243">
          <cell r="A6243" t="str">
            <v>60510022</v>
          </cell>
          <cell r="B6243" t="str">
            <v>RACCORD EN T  MAL G1/4" ORIENTABLE 8-8 M</v>
          </cell>
          <cell r="C6243">
            <v>0</v>
          </cell>
          <cell r="D6243" t="str">
            <v>L</v>
          </cell>
        </row>
        <row r="6244">
          <cell r="A6244" t="str">
            <v>39200028</v>
          </cell>
          <cell r="B6244" t="str">
            <v>PARAHUILE 85X70X8</v>
          </cell>
          <cell r="C6244">
            <v>0</v>
          </cell>
          <cell r="D6244" t="str">
            <v>L</v>
          </cell>
        </row>
        <row r="6245">
          <cell r="A6245" t="str">
            <v>30710013</v>
          </cell>
          <cell r="B6245" t="str">
            <v>GOUPILLE MECANUNDUS  5*75</v>
          </cell>
          <cell r="C6245">
            <v>0</v>
          </cell>
          <cell r="D6245" t="str">
            <v>L</v>
          </cell>
        </row>
        <row r="6246">
          <cell r="A6246" t="str">
            <v>50340014</v>
          </cell>
          <cell r="B6246" t="str">
            <v>Socket forR2 relay containGZT4-0035/GZT2</v>
          </cell>
          <cell r="C6246">
            <v>0</v>
          </cell>
          <cell r="D6246" t="str">
            <v>L</v>
          </cell>
        </row>
        <row r="6247">
          <cell r="A6247" t="str">
            <v>60510088</v>
          </cell>
          <cell r="B6247" t="str">
            <v>RACCORD  DROIT MAL G1/8" SERIE 1A TUBE</v>
          </cell>
          <cell r="C6247">
            <v>3</v>
          </cell>
          <cell r="D6247" t="str">
            <v>M</v>
          </cell>
        </row>
        <row r="6248">
          <cell r="A6248" t="str">
            <v>39200021</v>
          </cell>
          <cell r="B6248" t="str">
            <v>Pare-huile Viton 75x60x10</v>
          </cell>
          <cell r="C6248">
            <v>0</v>
          </cell>
          <cell r="D6248" t="str">
            <v>L</v>
          </cell>
        </row>
        <row r="6249">
          <cell r="A6249" t="str">
            <v>50370015</v>
          </cell>
          <cell r="B6249" t="str">
            <v>Fiche femelle industriel 5 pôles 16A</v>
          </cell>
          <cell r="C6249">
            <v>0</v>
          </cell>
          <cell r="D6249" t="str">
            <v>L</v>
          </cell>
        </row>
        <row r="6250">
          <cell r="A6250" t="str">
            <v>10400015</v>
          </cell>
          <cell r="B6250" t="str">
            <v>ANCRAGE HF TUYERE 8-80-253MA</v>
          </cell>
          <cell r="C6250">
            <v>2</v>
          </cell>
          <cell r="D6250" t="str">
            <v>L</v>
          </cell>
        </row>
        <row r="6251">
          <cell r="A6251" t="str">
            <v>54300007</v>
          </cell>
          <cell r="B6251" t="str">
            <v>PILELITHIM CR 2032 3V DC</v>
          </cell>
          <cell r="C6251">
            <v>2</v>
          </cell>
          <cell r="D6251" t="str">
            <v>L</v>
          </cell>
        </row>
        <row r="6252">
          <cell r="A6252" t="str">
            <v>45300019</v>
          </cell>
          <cell r="B6252" t="str">
            <v>ERLENMEYERS 250 ML CLASSE A</v>
          </cell>
          <cell r="C6252">
            <v>0</v>
          </cell>
          <cell r="D6252" t="str">
            <v>L</v>
          </cell>
        </row>
        <row r="6253">
          <cell r="A6253" t="str">
            <v>75330005</v>
          </cell>
          <cell r="B6253" t="str">
            <v>CABLE ACIER ø 7mm A NTI GERATOIRE</v>
          </cell>
          <cell r="C6253">
            <v>0</v>
          </cell>
          <cell r="D6253" t="str">
            <v>L</v>
          </cell>
        </row>
        <row r="6254">
          <cell r="A6254" t="str">
            <v>38150001</v>
          </cell>
          <cell r="B6254" t="str">
            <v>BOUCHON A-BRUIT REF.186300-3M</v>
          </cell>
          <cell r="C6254">
            <v>0</v>
          </cell>
          <cell r="D6254" t="str">
            <v>L</v>
          </cell>
        </row>
        <row r="6255">
          <cell r="A6255" t="str">
            <v>98010076</v>
          </cell>
          <cell r="B6255" t="str">
            <v>BLOC NOTE G.M</v>
          </cell>
          <cell r="C6255">
            <v>0</v>
          </cell>
          <cell r="D6255" t="str">
            <v>L</v>
          </cell>
        </row>
        <row r="6256">
          <cell r="A6256" t="str">
            <v>50350025</v>
          </cell>
          <cell r="B6256" t="str">
            <v>cosse à sertir 240 mm² Øtrou=12mm</v>
          </cell>
          <cell r="C6256">
            <v>0</v>
          </cell>
          <cell r="D6256" t="str">
            <v>L</v>
          </cell>
        </row>
        <row r="6257">
          <cell r="A6257" t="str">
            <v>39200243</v>
          </cell>
          <cell r="B6257" t="str">
            <v>PARE-HUILE VITON  60*40*7</v>
          </cell>
          <cell r="C6257">
            <v>0</v>
          </cell>
          <cell r="D6257" t="str">
            <v>L</v>
          </cell>
        </row>
        <row r="6258">
          <cell r="A6258" t="str">
            <v>65050047</v>
          </cell>
          <cell r="B6258" t="str">
            <v>RLT a billes 6004 2Z C3</v>
          </cell>
          <cell r="C6258">
            <v>0</v>
          </cell>
          <cell r="D6258" t="str">
            <v>L</v>
          </cell>
        </row>
        <row r="6259">
          <cell r="A6259" t="str">
            <v>38100002</v>
          </cell>
          <cell r="B6259" t="str">
            <v>SUR-LUNETTE LUNETTE SECURITE</v>
          </cell>
          <cell r="C6259">
            <v>0</v>
          </cell>
          <cell r="D6259" t="str">
            <v>L</v>
          </cell>
        </row>
        <row r="6260">
          <cell r="A6260" t="str">
            <v>60510093</v>
          </cell>
          <cell r="B6260" t="str">
            <v>RACCORD RAPIDE COUDÉ MAL G1/8" TUBE 08MM</v>
          </cell>
          <cell r="C6260">
            <v>3</v>
          </cell>
          <cell r="D6260" t="str">
            <v>M</v>
          </cell>
        </row>
        <row r="6261">
          <cell r="A6261" t="str">
            <v>38100008</v>
          </cell>
          <cell r="B6261" t="str">
            <v>CHARLOTTES POUR CHEVEUX</v>
          </cell>
          <cell r="C6261">
            <v>0</v>
          </cell>
          <cell r="D6261" t="str">
            <v>L</v>
          </cell>
        </row>
        <row r="6262">
          <cell r="A6262" t="str">
            <v>47210001</v>
          </cell>
          <cell r="B6262" t="str">
            <v>CORDE EN NYLON TRESSÉ</v>
          </cell>
          <cell r="C6262">
            <v>0</v>
          </cell>
          <cell r="D6262" t="str">
            <v>L</v>
          </cell>
        </row>
        <row r="6263">
          <cell r="A6263" t="str">
            <v>39100003</v>
          </cell>
          <cell r="B6263" t="str">
            <v>TRESSE CARRÉ DIAM 8 POMPE EAU</v>
          </cell>
          <cell r="C6263">
            <v>3</v>
          </cell>
          <cell r="D6263" t="str">
            <v>M</v>
          </cell>
        </row>
        <row r="6264">
          <cell r="A6264" t="str">
            <v>42110011</v>
          </cell>
          <cell r="B6264" t="str">
            <v>MECHE METAUX 16</v>
          </cell>
          <cell r="C6264">
            <v>0</v>
          </cell>
          <cell r="D6264" t="str">
            <v>L</v>
          </cell>
        </row>
        <row r="6265">
          <cell r="A6265" t="str">
            <v>98010346</v>
          </cell>
          <cell r="B6265" t="str">
            <v>IT Câble réseau Ethernet RJ45</v>
          </cell>
          <cell r="C6265">
            <v>0</v>
          </cell>
          <cell r="D6265" t="str">
            <v>L</v>
          </cell>
        </row>
        <row r="6266">
          <cell r="A6266" t="str">
            <v>20910006</v>
          </cell>
          <cell r="B6266" t="str">
            <v>BARREAU CLAVETTE  5X5</v>
          </cell>
          <cell r="C6266">
            <v>0</v>
          </cell>
          <cell r="D6266" t="str">
            <v>L</v>
          </cell>
        </row>
        <row r="6267">
          <cell r="A6267" t="str">
            <v>37510016</v>
          </cell>
          <cell r="B6267" t="str">
            <v>GRAISSEUR COUDÉ 45° 6X1</v>
          </cell>
          <cell r="C6267">
            <v>1</v>
          </cell>
          <cell r="D6267" t="str">
            <v>L</v>
          </cell>
        </row>
        <row r="6268">
          <cell r="A6268" t="str">
            <v>42010150</v>
          </cell>
          <cell r="B6268" t="str">
            <v>Cle fourche 16*17 AAEJ1617</v>
          </cell>
          <cell r="C6268">
            <v>0</v>
          </cell>
          <cell r="D6268" t="str">
            <v>L</v>
          </cell>
        </row>
        <row r="6269">
          <cell r="A6269" t="str">
            <v>43190017</v>
          </cell>
          <cell r="B6269" t="str">
            <v>RACCORD universe.femelle 16-25 poste sod</v>
          </cell>
          <cell r="C6269">
            <v>0</v>
          </cell>
          <cell r="D6269" t="str">
            <v>L</v>
          </cell>
        </row>
        <row r="6270">
          <cell r="A6270" t="str">
            <v>23170014</v>
          </cell>
          <cell r="B6270" t="str">
            <v>Flexible Souple En Silicone 10*14</v>
          </cell>
          <cell r="C6270">
            <v>0</v>
          </cell>
          <cell r="D6270" t="str">
            <v>L</v>
          </cell>
        </row>
        <row r="6271">
          <cell r="A6271" t="str">
            <v>23320055</v>
          </cell>
          <cell r="B6271" t="str">
            <v>"RÉDUCTION galava  M/F 3/4"" - 1/2"""</v>
          </cell>
          <cell r="C6271">
            <v>4</v>
          </cell>
          <cell r="D6271" t="str">
            <v>M</v>
          </cell>
        </row>
        <row r="6272">
          <cell r="A6272" t="str">
            <v>50100003</v>
          </cell>
          <cell r="B6272" t="str">
            <v>Câble de contrôle 4x1 souple</v>
          </cell>
          <cell r="C6272">
            <v>4</v>
          </cell>
          <cell r="D6272" t="str">
            <v>M</v>
          </cell>
        </row>
        <row r="6273">
          <cell r="A6273" t="str">
            <v>23410035</v>
          </cell>
          <cell r="B6273" t="str">
            <v>ETRIER POUR TUBE 6</v>
          </cell>
          <cell r="C6273">
            <v>1</v>
          </cell>
          <cell r="D6273" t="str">
            <v>L</v>
          </cell>
        </row>
        <row r="6274">
          <cell r="A6274" t="str">
            <v>78610135</v>
          </cell>
          <cell r="B6274" t="str">
            <v>SILENCIEUX 1/4</v>
          </cell>
          <cell r="C6274">
            <v>0</v>
          </cell>
          <cell r="D6274" t="str">
            <v>L</v>
          </cell>
        </row>
        <row r="6275">
          <cell r="A6275" t="str">
            <v>98010005</v>
          </cell>
          <cell r="B6275" t="str">
            <v>CLASSEUR CHRONO À LEVIER</v>
          </cell>
          <cell r="C6275">
            <v>0</v>
          </cell>
          <cell r="D6275" t="str">
            <v>L</v>
          </cell>
        </row>
        <row r="6276">
          <cell r="A6276" t="str">
            <v>50370001</v>
          </cell>
          <cell r="B6276" t="str">
            <v>FICHE MAL 2 POLE 16A 220V+TERRE type 213</v>
          </cell>
          <cell r="C6276">
            <v>8</v>
          </cell>
          <cell r="D6276" t="str">
            <v>H</v>
          </cell>
        </row>
        <row r="6277">
          <cell r="A6277" t="str">
            <v>39200207</v>
          </cell>
          <cell r="B6277" t="str">
            <v>Pare-huile Viton 60x85x8</v>
          </cell>
          <cell r="C6277">
            <v>0</v>
          </cell>
          <cell r="D6277" t="str">
            <v>L</v>
          </cell>
        </row>
        <row r="6278">
          <cell r="A6278" t="str">
            <v>30100001</v>
          </cell>
          <cell r="B6278" t="str">
            <v>TIGE FILETE M12 CL 8.8</v>
          </cell>
          <cell r="C6278">
            <v>1</v>
          </cell>
          <cell r="D6278" t="str">
            <v>L</v>
          </cell>
        </row>
        <row r="6279">
          <cell r="A6279" t="str">
            <v>45300004</v>
          </cell>
          <cell r="B6279" t="str">
            <v>BECHER 400ML CLASSE A</v>
          </cell>
          <cell r="C6279">
            <v>0</v>
          </cell>
          <cell r="D6279" t="str">
            <v>L</v>
          </cell>
        </row>
        <row r="6280">
          <cell r="A6280" t="str">
            <v>39210005</v>
          </cell>
          <cell r="B6280" t="str">
            <v>JOINT TORIQUE Ø5</v>
          </cell>
          <cell r="C6280">
            <v>0</v>
          </cell>
          <cell r="D6280" t="str">
            <v>L</v>
          </cell>
        </row>
        <row r="6281">
          <cell r="A6281" t="str">
            <v>72170025</v>
          </cell>
          <cell r="B6281" t="str">
            <v>LAMPE H3U  12V 55W</v>
          </cell>
          <cell r="C6281">
            <v>0</v>
          </cell>
          <cell r="D6281" t="str">
            <v>L</v>
          </cell>
        </row>
        <row r="6282">
          <cell r="A6282" t="str">
            <v>91500143</v>
          </cell>
          <cell r="B6282" t="str">
            <v>RONDELLE DE SÉCURITÉ 02022410-0015</v>
          </cell>
          <cell r="C6282">
            <v>0</v>
          </cell>
          <cell r="D6282" t="str">
            <v>L</v>
          </cell>
        </row>
        <row r="6283">
          <cell r="A6283" t="str">
            <v>91100443</v>
          </cell>
          <cell r="B6283" t="str">
            <v>Anneau d'étanchéité 651049Z rep 25</v>
          </cell>
          <cell r="C6283">
            <v>0</v>
          </cell>
          <cell r="D6283" t="str">
            <v>L</v>
          </cell>
        </row>
        <row r="6284">
          <cell r="A6284" t="str">
            <v>98010024</v>
          </cell>
          <cell r="B6284" t="str">
            <v>REGISTRE 500 P</v>
          </cell>
          <cell r="C6284">
            <v>0</v>
          </cell>
          <cell r="D6284" t="str">
            <v>L</v>
          </cell>
        </row>
        <row r="6285">
          <cell r="A6285" t="str">
            <v>45310086</v>
          </cell>
          <cell r="B6285" t="str">
            <v>FUSIBLE 0.2A  AA21425</v>
          </cell>
          <cell r="C6285">
            <v>0</v>
          </cell>
          <cell r="D6285" t="str">
            <v>L</v>
          </cell>
        </row>
        <row r="6286">
          <cell r="A6286" t="str">
            <v>39200206</v>
          </cell>
          <cell r="B6286" t="str">
            <v>Pare-huile Viton 55x70x08</v>
          </cell>
          <cell r="C6286">
            <v>0</v>
          </cell>
          <cell r="D6286" t="str">
            <v>L</v>
          </cell>
        </row>
        <row r="6287">
          <cell r="A6287" t="str">
            <v>51130009</v>
          </cell>
          <cell r="B6287" t="str">
            <v>BALLAST L40.291 pour tube néon 220v</v>
          </cell>
          <cell r="C6287">
            <v>0</v>
          </cell>
          <cell r="D6287" t="str">
            <v>L</v>
          </cell>
        </row>
        <row r="6288">
          <cell r="A6288" t="str">
            <v>23320058</v>
          </cell>
          <cell r="B6288" t="str">
            <v>TE 1'' ¼ FF</v>
          </cell>
          <cell r="C6288">
            <v>0</v>
          </cell>
          <cell r="D6288" t="str">
            <v>L</v>
          </cell>
        </row>
        <row r="6289">
          <cell r="A6289" t="str">
            <v>73040007</v>
          </cell>
          <cell r="B6289" t="str">
            <v>LAMPE GIROPHARE BOB CAT 256c</v>
          </cell>
          <cell r="C6289">
            <v>0</v>
          </cell>
          <cell r="D6289" t="str">
            <v>L</v>
          </cell>
        </row>
        <row r="6290">
          <cell r="A6290" t="str">
            <v>51040040</v>
          </cell>
          <cell r="B6290" t="str">
            <v>LAMPE ECONOMIQUE E27 220v11w</v>
          </cell>
          <cell r="C6290">
            <v>3</v>
          </cell>
          <cell r="D6290" t="str">
            <v>M</v>
          </cell>
        </row>
        <row r="6291">
          <cell r="A6291" t="str">
            <v>38100004</v>
          </cell>
          <cell r="B6291" t="str">
            <v>LUNETTE DE SOUDEUR 545-A</v>
          </cell>
          <cell r="C6291">
            <v>0</v>
          </cell>
          <cell r="D6291" t="str">
            <v>L</v>
          </cell>
        </row>
        <row r="6292">
          <cell r="A6292" t="str">
            <v>98020012</v>
          </cell>
          <cell r="B6292" t="str">
            <v>EAU DE JAVEL DE 5L</v>
          </cell>
          <cell r="C6292">
            <v>0</v>
          </cell>
          <cell r="D6292" t="str">
            <v>L</v>
          </cell>
        </row>
        <row r="6293">
          <cell r="A6293" t="str">
            <v>50450001</v>
          </cell>
          <cell r="B6293" t="str">
            <v>ISOLATEUR PLAQUE À BORNE POUR MOT ELEC</v>
          </cell>
          <cell r="C6293">
            <v>0</v>
          </cell>
          <cell r="D6293" t="str">
            <v>L</v>
          </cell>
        </row>
        <row r="6294">
          <cell r="A6294" t="str">
            <v>65050043</v>
          </cell>
          <cell r="B6294" t="str">
            <v>RLT a billes 6001 2RS</v>
          </cell>
          <cell r="C6294">
            <v>0</v>
          </cell>
          <cell r="D6294" t="str">
            <v>L</v>
          </cell>
        </row>
        <row r="6295">
          <cell r="A6295" t="str">
            <v>39200203</v>
          </cell>
          <cell r="B6295" t="str">
            <v>Pare-huile Viton 50x70x10</v>
          </cell>
          <cell r="C6295">
            <v>0</v>
          </cell>
          <cell r="D6295" t="str">
            <v>L</v>
          </cell>
        </row>
        <row r="6296">
          <cell r="A6296" t="str">
            <v>23320041</v>
          </cell>
          <cell r="B6296" t="str">
            <v>RACCORD MAL CONIQUE 3/8-FEM 3/8</v>
          </cell>
          <cell r="C6296">
            <v>0</v>
          </cell>
          <cell r="D6296" t="str">
            <v>L</v>
          </cell>
        </row>
        <row r="6297">
          <cell r="A6297" t="str">
            <v>45300003</v>
          </cell>
          <cell r="B6297" t="str">
            <v>BECHER 250ML CLASSE A</v>
          </cell>
          <cell r="C6297">
            <v>0</v>
          </cell>
          <cell r="D6297" t="str">
            <v>L</v>
          </cell>
        </row>
        <row r="6298">
          <cell r="A6298" t="str">
            <v>39200189</v>
          </cell>
          <cell r="B6298" t="str">
            <v>Pare-huile Viton  20x30x5</v>
          </cell>
          <cell r="C6298">
            <v>0</v>
          </cell>
          <cell r="D6298" t="str">
            <v>L</v>
          </cell>
        </row>
        <row r="6299">
          <cell r="A6299" t="str">
            <v>23320061</v>
          </cell>
          <cell r="B6299" t="str">
            <v>"TES 2 ""  FF"</v>
          </cell>
          <cell r="C6299">
            <v>0</v>
          </cell>
          <cell r="D6299" t="str">
            <v>L</v>
          </cell>
        </row>
        <row r="6300">
          <cell r="A6300" t="str">
            <v>37060002</v>
          </cell>
          <cell r="B6300" t="str">
            <v>SHELL Diala S2 ZU-I Gasoil dried</v>
          </cell>
          <cell r="C6300">
            <v>0</v>
          </cell>
          <cell r="D6300" t="str">
            <v>L</v>
          </cell>
        </row>
        <row r="6301">
          <cell r="A6301" t="str">
            <v>30100010</v>
          </cell>
          <cell r="B6301" t="str">
            <v>TIGE FILETEE ACIER NOIR ø10 DIN975 CL8.8</v>
          </cell>
          <cell r="C6301">
            <v>6</v>
          </cell>
          <cell r="D6301" t="str">
            <v>H</v>
          </cell>
        </row>
        <row r="6302">
          <cell r="A6302" t="str">
            <v>37510045</v>
          </cell>
          <cell r="B6302" t="str">
            <v>Agrafe 4 mors pour pompe a graisse</v>
          </cell>
          <cell r="C6302">
            <v>5</v>
          </cell>
          <cell r="D6302" t="str">
            <v>M</v>
          </cell>
        </row>
        <row r="6303">
          <cell r="A6303" t="str">
            <v>45300023</v>
          </cell>
          <cell r="B6303" t="str">
            <v>PIPETTE 10ML GRAD. 0.1 ML-VERRE CLASSE A</v>
          </cell>
          <cell r="C6303">
            <v>0</v>
          </cell>
          <cell r="D6303" t="str">
            <v>L</v>
          </cell>
        </row>
        <row r="6304">
          <cell r="A6304" t="str">
            <v>39300033</v>
          </cell>
          <cell r="B6304" t="str">
            <v>Lame pour porte lame</v>
          </cell>
          <cell r="C6304">
            <v>0</v>
          </cell>
          <cell r="D6304" t="str">
            <v>L</v>
          </cell>
        </row>
        <row r="6305">
          <cell r="A6305" t="str">
            <v>51040041</v>
          </cell>
          <cell r="B6305" t="str">
            <v>Ampoule Sodium E40 150W Tubulaire</v>
          </cell>
          <cell r="C6305">
            <v>0</v>
          </cell>
          <cell r="D6305" t="str">
            <v>L</v>
          </cell>
        </row>
        <row r="6306">
          <cell r="A6306" t="str">
            <v>50070021</v>
          </cell>
          <cell r="B6306" t="str">
            <v>CABLE U1000 SVOV 4G2,5mm²</v>
          </cell>
          <cell r="C6306">
            <v>6</v>
          </cell>
          <cell r="D6306" t="str">
            <v>H</v>
          </cell>
        </row>
        <row r="6307">
          <cell r="A6307" t="str">
            <v>30040056</v>
          </cell>
          <cell r="B6307" t="str">
            <v>Boulons CHC M20x120</v>
          </cell>
          <cell r="C6307">
            <v>0</v>
          </cell>
          <cell r="D6307" t="str">
            <v>L</v>
          </cell>
        </row>
        <row r="6308">
          <cell r="A6308" t="str">
            <v>23320161</v>
          </cell>
          <cell r="B6308" t="str">
            <v>Manchon PE DN 32 PN 10</v>
          </cell>
          <cell r="C6308">
            <v>0</v>
          </cell>
          <cell r="D6308" t="str">
            <v>L</v>
          </cell>
        </row>
        <row r="6309">
          <cell r="A6309" t="str">
            <v>60510090</v>
          </cell>
          <cell r="B6309" t="str">
            <v>RACCORD ORIONTABLE T MAL G1/4" TUBE 06MM</v>
          </cell>
          <cell r="C6309">
            <v>0</v>
          </cell>
          <cell r="D6309" t="str">
            <v>L</v>
          </cell>
        </row>
        <row r="6310">
          <cell r="A6310" t="str">
            <v>50380004</v>
          </cell>
          <cell r="B6310" t="str">
            <v>DOMINOS    50</v>
          </cell>
          <cell r="C6310">
            <v>9</v>
          </cell>
          <cell r="D6310" t="str">
            <v>H</v>
          </cell>
        </row>
        <row r="6311">
          <cell r="A6311" t="str">
            <v>23320100</v>
          </cell>
          <cell r="B6311" t="str">
            <v>RACCORD RAPIDE DROIT MÂLE G1/8 TUBE 8</v>
          </cell>
          <cell r="C6311">
            <v>4</v>
          </cell>
          <cell r="D6311" t="str">
            <v>M</v>
          </cell>
        </row>
        <row r="6312">
          <cell r="A6312" t="str">
            <v>75330017</v>
          </cell>
          <cell r="B6312" t="str">
            <v>SERRE CABLE DIAM 18</v>
          </cell>
          <cell r="C6312">
            <v>2</v>
          </cell>
          <cell r="D6312" t="str">
            <v>L</v>
          </cell>
        </row>
        <row r="6313">
          <cell r="A6313" t="str">
            <v>30710015</v>
          </cell>
          <cell r="B6313" t="str">
            <v>GOUPILLE MECANUNDUS  8*40</v>
          </cell>
          <cell r="C6313">
            <v>0</v>
          </cell>
          <cell r="D6313" t="str">
            <v>L</v>
          </cell>
        </row>
        <row r="6314">
          <cell r="A6314" t="str">
            <v>23320154</v>
          </cell>
          <cell r="B6314" t="str">
            <v>Tuyau flexible DN 8</v>
          </cell>
          <cell r="C6314">
            <v>5</v>
          </cell>
          <cell r="D6314" t="str">
            <v>M</v>
          </cell>
        </row>
        <row r="6315">
          <cell r="A6315" t="str">
            <v>39160004</v>
          </cell>
          <cell r="B6315" t="str">
            <v>TRESSE CERAMIQUE SILLICONNE DIAM 30X30</v>
          </cell>
          <cell r="C6315">
            <v>1</v>
          </cell>
          <cell r="D6315" t="str">
            <v>L</v>
          </cell>
        </row>
        <row r="6316">
          <cell r="A6316" t="str">
            <v>42100011</v>
          </cell>
          <cell r="B6316" t="str">
            <v>DISQUE A MEULER  DIAM.230</v>
          </cell>
          <cell r="C6316">
            <v>9</v>
          </cell>
          <cell r="D6316" t="str">
            <v>H</v>
          </cell>
        </row>
        <row r="6317">
          <cell r="A6317" t="str">
            <v>50350011</v>
          </cell>
          <cell r="B6317" t="str">
            <v>COSSE TUBULAIRE 150m²</v>
          </cell>
          <cell r="C6317">
            <v>1</v>
          </cell>
          <cell r="D6317" t="str">
            <v>L</v>
          </cell>
        </row>
        <row r="6318">
          <cell r="A6318" t="str">
            <v>39210066</v>
          </cell>
          <cell r="B6318" t="str">
            <v>JOINT TORIQUE NBR 42 X 3</v>
          </cell>
          <cell r="C6318">
            <v>0</v>
          </cell>
          <cell r="D6318" t="str">
            <v>L</v>
          </cell>
        </row>
        <row r="6319">
          <cell r="A6319" t="str">
            <v>89010013</v>
          </cell>
          <cell r="B6319" t="str">
            <v>BOULON COMPLET M12X50 ISO4762</v>
          </cell>
          <cell r="C6319">
            <v>0</v>
          </cell>
          <cell r="D6319" t="str">
            <v>L</v>
          </cell>
        </row>
        <row r="6320">
          <cell r="A6320" t="str">
            <v>43200007</v>
          </cell>
          <cell r="B6320" t="str">
            <v>BAGUETTE FONTE  D3.2</v>
          </cell>
          <cell r="C6320">
            <v>1</v>
          </cell>
          <cell r="D6320" t="str">
            <v>L</v>
          </cell>
        </row>
        <row r="6321">
          <cell r="A6321" t="str">
            <v>76340014</v>
          </cell>
          <cell r="B6321" t="str">
            <v>TUYAU 8 X 6 X 1 BLEU</v>
          </cell>
          <cell r="C6321">
            <v>0</v>
          </cell>
          <cell r="D6321" t="str">
            <v>L</v>
          </cell>
        </row>
        <row r="6322">
          <cell r="A6322" t="str">
            <v>98010057</v>
          </cell>
          <cell r="B6322" t="str">
            <v>PQT SPIRALE 20</v>
          </cell>
          <cell r="C6322">
            <v>0</v>
          </cell>
          <cell r="D6322" t="str">
            <v>L</v>
          </cell>
        </row>
        <row r="6323">
          <cell r="A6323" t="str">
            <v>98010059</v>
          </cell>
          <cell r="B6323" t="str">
            <v>PQT SPIRALE 14</v>
          </cell>
          <cell r="C6323">
            <v>0</v>
          </cell>
          <cell r="D6323" t="str">
            <v>L</v>
          </cell>
        </row>
        <row r="6324">
          <cell r="A6324" t="str">
            <v>37510003</v>
          </cell>
          <cell r="B6324" t="str">
            <v>GRAISSEUR COUDÉ 90° 1/4''</v>
          </cell>
          <cell r="C6324">
            <v>1</v>
          </cell>
          <cell r="D6324" t="str">
            <v>L</v>
          </cell>
        </row>
        <row r="6325">
          <cell r="A6325" t="str">
            <v>50060018</v>
          </cell>
          <cell r="B6325" t="str">
            <v>CABLE  3G4 U1000R2V</v>
          </cell>
          <cell r="C6325">
            <v>0</v>
          </cell>
          <cell r="D6325" t="str">
            <v>L</v>
          </cell>
        </row>
        <row r="6326">
          <cell r="A6326" t="str">
            <v>98020033</v>
          </cell>
          <cell r="B6326" t="str">
            <v>Nettoyant sol de 1,5 L</v>
          </cell>
          <cell r="C6326">
            <v>0</v>
          </cell>
          <cell r="D6326" t="str">
            <v>L</v>
          </cell>
        </row>
        <row r="6327">
          <cell r="A6327" t="str">
            <v>75330016</v>
          </cell>
          <cell r="B6327" t="str">
            <v>SERRE CABLE DIAM 14</v>
          </cell>
          <cell r="C6327">
            <v>1</v>
          </cell>
          <cell r="D6327" t="str">
            <v>L</v>
          </cell>
        </row>
        <row r="6328">
          <cell r="A6328" t="str">
            <v>98010072</v>
          </cell>
          <cell r="B6328" t="str">
            <v>ROULEAU PAP THERMIQUE IMP PONT BASCULE</v>
          </cell>
          <cell r="C6328">
            <v>0</v>
          </cell>
          <cell r="D6328" t="str">
            <v>L</v>
          </cell>
        </row>
        <row r="6329">
          <cell r="A6329" t="str">
            <v>38140004</v>
          </cell>
          <cell r="B6329" t="str">
            <v>MASQUE ANTIPOUSSIERE REF FFP3 NOR EN149</v>
          </cell>
          <cell r="C6329">
            <v>0</v>
          </cell>
          <cell r="D6329" t="str">
            <v>L</v>
          </cell>
        </row>
        <row r="6330">
          <cell r="A6330" t="str">
            <v>55930087</v>
          </cell>
          <cell r="B6330" t="str">
            <v>VENTILATEUR MOTEUR DIAM AXE 14</v>
          </cell>
          <cell r="C6330">
            <v>0</v>
          </cell>
          <cell r="D6330" t="str">
            <v>L</v>
          </cell>
        </row>
        <row r="6331">
          <cell r="A6331" t="str">
            <v>50350022</v>
          </cell>
          <cell r="B6331" t="str">
            <v>cosse à sertir 95 mm² Øtrou=12mm</v>
          </cell>
          <cell r="C6331">
            <v>2</v>
          </cell>
          <cell r="D6331" t="str">
            <v>L</v>
          </cell>
        </row>
        <row r="6332">
          <cell r="A6332" t="str">
            <v>39160009</v>
          </cell>
          <cell r="B6332" t="str">
            <v>TRESSE CERAMIQUE SILICONE  10*10</v>
          </cell>
          <cell r="C6332">
            <v>3</v>
          </cell>
          <cell r="D6332" t="str">
            <v>M</v>
          </cell>
        </row>
        <row r="6333">
          <cell r="A6333" t="str">
            <v>50340004</v>
          </cell>
          <cell r="B6333" t="str">
            <v>BORNE ENTERELEC DE 35mm2</v>
          </cell>
          <cell r="C6333">
            <v>1</v>
          </cell>
          <cell r="D6333" t="str">
            <v>L</v>
          </cell>
        </row>
        <row r="6334">
          <cell r="A6334" t="str">
            <v>54300006</v>
          </cell>
          <cell r="B6334" t="str">
            <v>PILE CR 1220 3V DC</v>
          </cell>
          <cell r="C6334">
            <v>1</v>
          </cell>
          <cell r="D6334" t="str">
            <v>L</v>
          </cell>
        </row>
        <row r="6335">
          <cell r="A6335" t="str">
            <v>23320004</v>
          </cell>
          <cell r="B6335" t="str">
            <v>"MAMELON 1""1/4"</v>
          </cell>
          <cell r="C6335">
            <v>1</v>
          </cell>
          <cell r="D6335" t="str">
            <v>L</v>
          </cell>
        </row>
        <row r="6336">
          <cell r="A6336" t="str">
            <v>23310035</v>
          </cell>
          <cell r="B6336" t="str">
            <v>COUDE FILETÉ F/F ¾</v>
          </cell>
          <cell r="C6336">
            <v>1</v>
          </cell>
          <cell r="D6336" t="str">
            <v>L</v>
          </cell>
        </row>
        <row r="6337">
          <cell r="A6337" t="str">
            <v>86010011</v>
          </cell>
          <cell r="B6337" t="str">
            <v>RONDELLE</v>
          </cell>
          <cell r="C6337">
            <v>0</v>
          </cell>
          <cell r="D6337" t="str">
            <v>L</v>
          </cell>
        </row>
        <row r="6338">
          <cell r="A6338" t="str">
            <v>86010012</v>
          </cell>
          <cell r="B6338" t="str">
            <v>RONDELLE</v>
          </cell>
          <cell r="C6338">
            <v>0</v>
          </cell>
          <cell r="D6338" t="str">
            <v>L</v>
          </cell>
        </row>
        <row r="6339">
          <cell r="A6339" t="str">
            <v>89010138</v>
          </cell>
          <cell r="B6339" t="str">
            <v>VIS  M16X85 +ECROU FREIN POUR GLISSIÈRE</v>
          </cell>
          <cell r="C6339">
            <v>0</v>
          </cell>
          <cell r="D6339" t="str">
            <v>L</v>
          </cell>
        </row>
        <row r="6340">
          <cell r="A6340" t="str">
            <v>75330014</v>
          </cell>
          <cell r="B6340" t="str">
            <v>SERRE CABLE DIAM 16</v>
          </cell>
          <cell r="C6340">
            <v>3</v>
          </cell>
          <cell r="D6340" t="str">
            <v>M</v>
          </cell>
        </row>
        <row r="6341">
          <cell r="A6341" t="str">
            <v>39200234</v>
          </cell>
          <cell r="B6341" t="str">
            <v>Pare-huile Viton 50x70x8</v>
          </cell>
          <cell r="C6341">
            <v>0</v>
          </cell>
          <cell r="D6341" t="str">
            <v>L</v>
          </cell>
        </row>
        <row r="6342">
          <cell r="A6342" t="str">
            <v>60510048</v>
          </cell>
          <cell r="B6342" t="str">
            <v>UNION RAPIDE EGALE TUBE 08MM</v>
          </cell>
          <cell r="C6342">
            <v>5</v>
          </cell>
          <cell r="D6342" t="str">
            <v>M</v>
          </cell>
        </row>
        <row r="6343">
          <cell r="A6343" t="str">
            <v>72170018</v>
          </cell>
          <cell r="B6343" t="str">
            <v>LAMPE 12V BL P21/5W</v>
          </cell>
          <cell r="C6343">
            <v>1</v>
          </cell>
          <cell r="D6343" t="str">
            <v>L</v>
          </cell>
        </row>
        <row r="6344">
          <cell r="A6344" t="str">
            <v>60510047</v>
          </cell>
          <cell r="B6344" t="str">
            <v>TUYAU POLYAMIDE 12*14MM</v>
          </cell>
          <cell r="C6344">
            <v>0</v>
          </cell>
          <cell r="D6344" t="str">
            <v>L</v>
          </cell>
        </row>
        <row r="6345">
          <cell r="A6345" t="str">
            <v>50070005</v>
          </cell>
          <cell r="B6345" t="str">
            <v>CABLE SOUPLE 3X2.5MM2</v>
          </cell>
          <cell r="C6345">
            <v>10</v>
          </cell>
          <cell r="D6345" t="str">
            <v>H</v>
          </cell>
        </row>
        <row r="6346">
          <cell r="A6346" t="str">
            <v>60510021</v>
          </cell>
          <cell r="B6346" t="str">
            <v>RACCORD COUDÉ SERIE 1A TUBE 06MM</v>
          </cell>
          <cell r="C6346">
            <v>0</v>
          </cell>
          <cell r="D6346" t="str">
            <v>L</v>
          </cell>
        </row>
        <row r="6347">
          <cell r="A6347" t="str">
            <v>54300002</v>
          </cell>
          <cell r="B6347" t="str">
            <v>PILE ALKALINE MN 1500 AA, 1,5volts, LR6</v>
          </cell>
          <cell r="C6347">
            <v>3</v>
          </cell>
          <cell r="D6347" t="str">
            <v>M</v>
          </cell>
        </row>
        <row r="6348">
          <cell r="A6348" t="str">
            <v>50010006</v>
          </cell>
          <cell r="B6348" t="str">
            <v>CABLE VERT JAUNE 10MM?</v>
          </cell>
          <cell r="C6348">
            <v>3</v>
          </cell>
          <cell r="D6348" t="str">
            <v>M</v>
          </cell>
        </row>
        <row r="6349">
          <cell r="A6349" t="str">
            <v>87220061</v>
          </cell>
          <cell r="B6349" t="str">
            <v>Boulon M24x70</v>
          </cell>
          <cell r="C6349">
            <v>1</v>
          </cell>
          <cell r="D6349" t="str">
            <v>L</v>
          </cell>
        </row>
        <row r="6350">
          <cell r="A6350" t="str">
            <v>30010017</v>
          </cell>
          <cell r="B6350" t="str">
            <v>BOULON TH M16*80*40 CL 8.8</v>
          </cell>
          <cell r="C6350">
            <v>2</v>
          </cell>
          <cell r="D6350" t="str">
            <v>L</v>
          </cell>
        </row>
        <row r="6351">
          <cell r="A6351" t="str">
            <v>55930090</v>
          </cell>
          <cell r="B6351" t="str">
            <v>VENTILATEUR MOTEUR DIAM AXE 26</v>
          </cell>
          <cell r="C6351">
            <v>1</v>
          </cell>
          <cell r="D6351" t="str">
            <v>L</v>
          </cell>
        </row>
        <row r="6352">
          <cell r="A6352" t="str">
            <v>39200027</v>
          </cell>
          <cell r="B6352" t="str">
            <v>PARAHUILE 55X40X8</v>
          </cell>
          <cell r="C6352">
            <v>0</v>
          </cell>
          <cell r="D6352" t="str">
            <v>L</v>
          </cell>
        </row>
        <row r="6353">
          <cell r="A6353" t="str">
            <v>37510012</v>
          </cell>
          <cell r="B6353" t="str">
            <v>GRAISSEUR COUDÉ 45° 10X1</v>
          </cell>
          <cell r="C6353">
            <v>1</v>
          </cell>
          <cell r="D6353" t="str">
            <v>L</v>
          </cell>
        </row>
        <row r="6354">
          <cell r="A6354" t="str">
            <v>30010096</v>
          </cell>
          <cell r="B6354" t="str">
            <v>Vis M24x110 filetage 80mm</v>
          </cell>
          <cell r="C6354">
            <v>3</v>
          </cell>
          <cell r="D6354" t="str">
            <v>M</v>
          </cell>
        </row>
        <row r="6355">
          <cell r="A6355" t="str">
            <v>10400028</v>
          </cell>
          <cell r="B6355" t="str">
            <v>ANCRAGE INC.125*20*8 AISI 310</v>
          </cell>
          <cell r="C6355">
            <v>0</v>
          </cell>
          <cell r="D6355" t="str">
            <v>L</v>
          </cell>
        </row>
        <row r="6356">
          <cell r="A6356" t="str">
            <v>66300004</v>
          </cell>
          <cell r="B6356" t="str">
            <v>ATTACH CHAIN ROLEAU DIN8187 20B-1 P31,75</v>
          </cell>
          <cell r="C6356">
            <v>0</v>
          </cell>
          <cell r="D6356" t="str">
            <v>L</v>
          </cell>
        </row>
        <row r="6357">
          <cell r="A6357" t="str">
            <v>30090017</v>
          </cell>
          <cell r="B6357" t="str">
            <v>SPIT MECANIQUE  M14</v>
          </cell>
          <cell r="C6357">
            <v>1</v>
          </cell>
          <cell r="D6357" t="str">
            <v>L</v>
          </cell>
        </row>
        <row r="6358">
          <cell r="A6358" t="str">
            <v>23320094</v>
          </cell>
          <cell r="B6358" t="str">
            <v>"REDUCTION  M-M 1/8""-1/4"""</v>
          </cell>
          <cell r="C6358">
            <v>0</v>
          </cell>
          <cell r="D6358" t="str">
            <v>L</v>
          </cell>
        </row>
        <row r="6359">
          <cell r="A6359" t="str">
            <v>39200199</v>
          </cell>
          <cell r="B6359" t="str">
            <v>Pare-huile Viton 38x52x7</v>
          </cell>
          <cell r="C6359">
            <v>0</v>
          </cell>
          <cell r="D6359" t="str">
            <v>L</v>
          </cell>
        </row>
        <row r="6360">
          <cell r="A6360" t="str">
            <v>50340008</v>
          </cell>
          <cell r="B6360" t="str">
            <v>borniers 25mm²</v>
          </cell>
          <cell r="C6360">
            <v>1</v>
          </cell>
          <cell r="D6360" t="str">
            <v>L</v>
          </cell>
        </row>
        <row r="6361">
          <cell r="A6361" t="str">
            <v>23320101</v>
          </cell>
          <cell r="B6361" t="str">
            <v>"RÉDUCTION M/F 1/2"" X 1/4"""</v>
          </cell>
          <cell r="C6361">
            <v>3</v>
          </cell>
          <cell r="D6361" t="str">
            <v>M</v>
          </cell>
        </row>
        <row r="6362">
          <cell r="A6362" t="str">
            <v>50380005</v>
          </cell>
          <cell r="B6362" t="str">
            <v>DOMINO CERAMIQUE P.MODEL SECT MAX1,5mm</v>
          </cell>
          <cell r="C6362">
            <v>1</v>
          </cell>
          <cell r="D6362" t="str">
            <v>L</v>
          </cell>
        </row>
        <row r="6363">
          <cell r="A6363" t="str">
            <v>30040058</v>
          </cell>
          <cell r="B6363" t="str">
            <v>Boulons TH M20x120</v>
          </cell>
          <cell r="C6363">
            <v>4</v>
          </cell>
          <cell r="D6363" t="str">
            <v>M</v>
          </cell>
        </row>
        <row r="6364">
          <cell r="A6364" t="str">
            <v>42020018</v>
          </cell>
          <cell r="B6364" t="str">
            <v>MECHE SDS BETON -M14</v>
          </cell>
          <cell r="C6364">
            <v>0</v>
          </cell>
          <cell r="D6364" t="str">
            <v>L</v>
          </cell>
        </row>
        <row r="6365">
          <cell r="A6365" t="str">
            <v>45300002</v>
          </cell>
          <cell r="B6365" t="str">
            <v>BECHER 100ML CLASSE A</v>
          </cell>
          <cell r="C6365">
            <v>0</v>
          </cell>
          <cell r="D6365" t="str">
            <v>L</v>
          </cell>
        </row>
        <row r="6366">
          <cell r="A6366" t="str">
            <v>65050233</v>
          </cell>
          <cell r="B6366" t="str">
            <v>RLT a billes 607 2Z/C3</v>
          </cell>
          <cell r="C6366">
            <v>0</v>
          </cell>
          <cell r="D6366" t="str">
            <v>L</v>
          </cell>
        </row>
        <row r="6367">
          <cell r="A6367" t="str">
            <v>65510066</v>
          </cell>
          <cell r="B6367" t="str">
            <v>Circlips chaine C1104 Ø18 ep 3mm</v>
          </cell>
          <cell r="C6367">
            <v>0</v>
          </cell>
          <cell r="D6367" t="str">
            <v>L</v>
          </cell>
        </row>
        <row r="6368">
          <cell r="A6368" t="str">
            <v>39200016</v>
          </cell>
          <cell r="B6368" t="str">
            <v>Pare-huile Viton 52x30x7</v>
          </cell>
          <cell r="C6368">
            <v>1</v>
          </cell>
          <cell r="D6368" t="str">
            <v>L</v>
          </cell>
        </row>
        <row r="6369">
          <cell r="A6369" t="str">
            <v>23310040</v>
          </cell>
          <cell r="B6369" t="str">
            <v>COUDE GALVA 3/4"</v>
          </cell>
          <cell r="C6369">
            <v>4</v>
          </cell>
          <cell r="D6369" t="str">
            <v>M</v>
          </cell>
        </row>
        <row r="6370">
          <cell r="A6370" t="str">
            <v>23170011</v>
          </cell>
          <cell r="B6370" t="str">
            <v>TUYOU SOUDAGE GAZ OXYGNE</v>
          </cell>
          <cell r="C6370">
            <v>5</v>
          </cell>
          <cell r="D6370" t="str">
            <v>M</v>
          </cell>
        </row>
        <row r="6371">
          <cell r="A6371" t="str">
            <v>60510089</v>
          </cell>
          <cell r="B6371" t="str">
            <v>RACCORD RAPIDE COUDÉ M5 TUBE 06MM</v>
          </cell>
          <cell r="C6371">
            <v>1</v>
          </cell>
          <cell r="D6371" t="str">
            <v>L</v>
          </cell>
        </row>
        <row r="6372">
          <cell r="A6372" t="str">
            <v>30010092</v>
          </cell>
          <cell r="B6372" t="str">
            <v>Boulon TH M24*70</v>
          </cell>
          <cell r="C6372">
            <v>1</v>
          </cell>
          <cell r="D6372" t="str">
            <v>L</v>
          </cell>
        </row>
        <row r="6373">
          <cell r="A6373" t="str">
            <v>87220060</v>
          </cell>
          <cell r="B6373" t="str">
            <v>Boulon M24x60</v>
          </cell>
          <cell r="C6373">
            <v>1</v>
          </cell>
          <cell r="D6373" t="str">
            <v>L</v>
          </cell>
        </row>
        <row r="6374">
          <cell r="A6374" t="str">
            <v>45300026</v>
          </cell>
          <cell r="B6374" t="str">
            <v>PIPETTE 5ML GRAD. 0.1 ML-VERRE CLASSE A</v>
          </cell>
          <cell r="C6374">
            <v>0</v>
          </cell>
          <cell r="D6374" t="str">
            <v>L</v>
          </cell>
        </row>
        <row r="6375">
          <cell r="A6375" t="str">
            <v>30070034</v>
          </cell>
          <cell r="B6375" t="str">
            <v>boulons FHC M16*80</v>
          </cell>
          <cell r="C6375">
            <v>0</v>
          </cell>
          <cell r="D6375" t="str">
            <v>L</v>
          </cell>
        </row>
        <row r="6376">
          <cell r="A6376" t="str">
            <v>23170012</v>
          </cell>
          <cell r="B6376" t="str">
            <v>TUYOU SOUDAGE GAZ ACETYLENE</v>
          </cell>
          <cell r="C6376">
            <v>3</v>
          </cell>
          <cell r="D6376" t="str">
            <v>M</v>
          </cell>
        </row>
        <row r="6377">
          <cell r="A6377" t="str">
            <v>50240008</v>
          </cell>
          <cell r="B6377" t="str">
            <v>GULOTTE 40X40</v>
          </cell>
          <cell r="C6377">
            <v>0</v>
          </cell>
          <cell r="D6377" t="str">
            <v>L</v>
          </cell>
        </row>
        <row r="6378">
          <cell r="A6378" t="str">
            <v>50240007</v>
          </cell>
          <cell r="B6378" t="str">
            <v>Moulure 40X40</v>
          </cell>
          <cell r="C6378">
            <v>0</v>
          </cell>
          <cell r="D6378" t="str">
            <v>L</v>
          </cell>
        </row>
        <row r="6379">
          <cell r="A6379" t="str">
            <v>50070017</v>
          </cell>
          <cell r="B6379" t="str">
            <v>CABLE  3G4 U1000 SVOV</v>
          </cell>
          <cell r="C6379">
            <v>1</v>
          </cell>
          <cell r="D6379" t="str">
            <v>L</v>
          </cell>
        </row>
        <row r="6380">
          <cell r="A6380" t="str">
            <v>02000002</v>
          </cell>
          <cell r="B6380" t="str">
            <v>Argile ABBATU KAIROUAN</v>
          </cell>
          <cell r="C6380">
            <v>1</v>
          </cell>
          <cell r="D6380" t="str">
            <v>L</v>
          </cell>
        </row>
        <row r="6381">
          <cell r="A6381" t="str">
            <v>23320160</v>
          </cell>
          <cell r="B6381" t="str">
            <v>Manchon PE DN 25 PN 10</v>
          </cell>
          <cell r="C6381">
            <v>0</v>
          </cell>
          <cell r="D6381" t="str">
            <v>L</v>
          </cell>
        </row>
        <row r="6382">
          <cell r="A6382" t="str">
            <v>75330006</v>
          </cell>
          <cell r="B6382" t="str">
            <v>CABLE ACIER Ø  10 DE LEVAGE</v>
          </cell>
          <cell r="C6382">
            <v>0</v>
          </cell>
          <cell r="D6382" t="str">
            <v>L</v>
          </cell>
        </row>
        <row r="6383">
          <cell r="A6383" t="str">
            <v>60510079</v>
          </cell>
          <cell r="B6383" t="str">
            <v>RACCORD RAPIDE COUDÉ M5 TUBE 04MM</v>
          </cell>
          <cell r="C6383">
            <v>2</v>
          </cell>
          <cell r="D6383" t="str">
            <v>L</v>
          </cell>
        </row>
        <row r="6384">
          <cell r="A6384" t="str">
            <v>42100007</v>
          </cell>
          <cell r="B6384" t="str">
            <v>DISQUE TRON acier-inox 230*2*22.23</v>
          </cell>
          <cell r="C6384">
            <v>1</v>
          </cell>
          <cell r="D6384" t="str">
            <v>L</v>
          </cell>
        </row>
        <row r="6385">
          <cell r="A6385" t="str">
            <v>54510028</v>
          </cell>
          <cell r="B6385" t="str">
            <v>CONDENSATEUR 1.27.4AA2 MKP ACS800</v>
          </cell>
          <cell r="C6385">
            <v>0</v>
          </cell>
          <cell r="D6385" t="str">
            <v>L</v>
          </cell>
        </row>
        <row r="6386">
          <cell r="A6386" t="str">
            <v>39200211</v>
          </cell>
          <cell r="B6386" t="str">
            <v>Pare-huile Viton 80x110x10</v>
          </cell>
          <cell r="C6386">
            <v>0</v>
          </cell>
          <cell r="D6386" t="str">
            <v>L</v>
          </cell>
        </row>
        <row r="6387">
          <cell r="A6387" t="str">
            <v>45300005</v>
          </cell>
          <cell r="B6387" t="str">
            <v>BECHER 50ML CLASSE A</v>
          </cell>
          <cell r="C6387">
            <v>0</v>
          </cell>
          <cell r="D6387" t="str">
            <v>L</v>
          </cell>
        </row>
        <row r="6388">
          <cell r="A6388" t="str">
            <v>50010005</v>
          </cell>
          <cell r="B6388" t="str">
            <v>fil souple 10mm?</v>
          </cell>
          <cell r="C6388">
            <v>2</v>
          </cell>
          <cell r="D6388" t="str">
            <v>L</v>
          </cell>
        </row>
        <row r="6389">
          <cell r="A6389" t="str">
            <v>10400034</v>
          </cell>
          <cell r="B6389" t="str">
            <v>ANCRAGE 80*20*8 AISI 310</v>
          </cell>
          <cell r="C6389">
            <v>2</v>
          </cell>
          <cell r="D6389" t="str">
            <v>L</v>
          </cell>
        </row>
        <row r="6390">
          <cell r="A6390" t="str">
            <v>35010012</v>
          </cell>
          <cell r="B6390" t="str">
            <v>POMPE RETOUCHE ROUGE</v>
          </cell>
          <cell r="C6390">
            <v>1</v>
          </cell>
          <cell r="D6390" t="str">
            <v>L</v>
          </cell>
        </row>
        <row r="6391">
          <cell r="A6391" t="str">
            <v>50060017</v>
          </cell>
          <cell r="B6391" t="str">
            <v>CABLE RIGIDE U1000 R2V 3X2,mm?</v>
          </cell>
          <cell r="C6391">
            <v>0</v>
          </cell>
          <cell r="D6391" t="str">
            <v>L</v>
          </cell>
        </row>
        <row r="6392">
          <cell r="A6392" t="str">
            <v>20910005</v>
          </cell>
          <cell r="B6392" t="str">
            <v>BARREAU CLAVETTE 4X4</v>
          </cell>
          <cell r="C6392">
            <v>0</v>
          </cell>
          <cell r="D6392" t="str">
            <v>L</v>
          </cell>
        </row>
        <row r="6393">
          <cell r="A6393" t="str">
            <v>38200014</v>
          </cell>
          <cell r="B6393" t="str">
            <v>BROSSE METALLIQUE AVEC MANCHE</v>
          </cell>
          <cell r="C6393">
            <v>5</v>
          </cell>
          <cell r="D6393" t="str">
            <v>M</v>
          </cell>
        </row>
        <row r="6394">
          <cell r="A6394" t="str">
            <v>10400027</v>
          </cell>
          <cell r="B6394" t="str">
            <v>ANCRAGE 75*20*8 AISI 310</v>
          </cell>
          <cell r="C6394">
            <v>0</v>
          </cell>
          <cell r="D6394" t="str">
            <v>L</v>
          </cell>
        </row>
        <row r="6395">
          <cell r="A6395" t="str">
            <v>42100008</v>
          </cell>
          <cell r="B6395" t="str">
            <v>DISQUE A TRANCONNER DIAM.230</v>
          </cell>
          <cell r="C6395">
            <v>12</v>
          </cell>
          <cell r="D6395" t="str">
            <v>H</v>
          </cell>
        </row>
        <row r="6396">
          <cell r="A6396" t="str">
            <v>66310009</v>
          </cell>
          <cell r="B6396" t="str">
            <v>ATTACHE CHAINE 16B2 IDN 031701</v>
          </cell>
          <cell r="C6396">
            <v>0</v>
          </cell>
          <cell r="D6396" t="str">
            <v>L</v>
          </cell>
        </row>
        <row r="6397">
          <cell r="A6397" t="str">
            <v>02000001</v>
          </cell>
          <cell r="B6397" t="str">
            <v>CALCAIRE ABBATU KAIROUAN</v>
          </cell>
          <cell r="C6397">
            <v>12</v>
          </cell>
          <cell r="D6397" t="str">
            <v>H</v>
          </cell>
        </row>
        <row r="6398">
          <cell r="A6398" t="str">
            <v>30090018</v>
          </cell>
          <cell r="B6398" t="str">
            <v>SPIT MECANIQUE  M16</v>
          </cell>
          <cell r="C6398">
            <v>3</v>
          </cell>
          <cell r="D6398" t="str">
            <v>M</v>
          </cell>
        </row>
        <row r="6399">
          <cell r="A6399" t="str">
            <v>23320068</v>
          </cell>
          <cell r="B6399" t="str">
            <v>RACCORD  M/F 1/4 -1/4 ACIER</v>
          </cell>
          <cell r="C6399">
            <v>1</v>
          </cell>
          <cell r="D6399" t="str">
            <v>L</v>
          </cell>
        </row>
        <row r="6400">
          <cell r="A6400" t="str">
            <v>66310003</v>
          </cell>
          <cell r="B6400" t="str">
            <v>MAILLE JONCTION 12B2</v>
          </cell>
          <cell r="C6400">
            <v>1</v>
          </cell>
          <cell r="D6400" t="str">
            <v>L</v>
          </cell>
        </row>
        <row r="6401">
          <cell r="A6401" t="str">
            <v>14010001</v>
          </cell>
          <cell r="B6401" t="str">
            <v>Joint torique cimentC/AA-503494</v>
          </cell>
          <cell r="C6401">
            <v>0</v>
          </cell>
          <cell r="D6401" t="str">
            <v>L</v>
          </cell>
        </row>
        <row r="6402">
          <cell r="A6402" t="str">
            <v>98020034</v>
          </cell>
          <cell r="B6402" t="str">
            <v>Choc de 1L</v>
          </cell>
          <cell r="C6402">
            <v>0</v>
          </cell>
          <cell r="D6402" t="str">
            <v>L</v>
          </cell>
        </row>
        <row r="6403">
          <cell r="A6403" t="str">
            <v>98010026</v>
          </cell>
          <cell r="B6403" t="str">
            <v>PERFORATEUR</v>
          </cell>
          <cell r="C6403">
            <v>0</v>
          </cell>
          <cell r="D6403" t="str">
            <v>L</v>
          </cell>
        </row>
        <row r="6404">
          <cell r="A6404" t="str">
            <v>65050091</v>
          </cell>
          <cell r="B6404" t="str">
            <v>RLT a billes 6203 J</v>
          </cell>
          <cell r="C6404">
            <v>0</v>
          </cell>
          <cell r="D6404" t="str">
            <v>L</v>
          </cell>
        </row>
        <row r="6405">
          <cell r="A6405" t="str">
            <v>39210004</v>
          </cell>
          <cell r="B6405" t="str">
            <v>JOINT TORIQUE Ø4</v>
          </cell>
          <cell r="C6405">
            <v>2</v>
          </cell>
          <cell r="D6405" t="str">
            <v>L</v>
          </cell>
        </row>
        <row r="6406">
          <cell r="A6406" t="str">
            <v>23320102</v>
          </cell>
          <cell r="B6406" t="str">
            <v>TE PNEUMATIQUE DIAM 6</v>
          </cell>
          <cell r="C6406">
            <v>1</v>
          </cell>
          <cell r="D6406" t="str">
            <v>L</v>
          </cell>
        </row>
        <row r="6407">
          <cell r="A6407" t="str">
            <v>60510038</v>
          </cell>
          <cell r="B6407" t="str">
            <v>RACCORD UNION EGALE  1A TUBE 06MM</v>
          </cell>
          <cell r="C6407">
            <v>5</v>
          </cell>
          <cell r="D6407" t="str">
            <v>M</v>
          </cell>
        </row>
        <row r="6408">
          <cell r="A6408" t="str">
            <v>50240010</v>
          </cell>
          <cell r="B6408" t="str">
            <v>Tube Iro diam 20 +ecrou</v>
          </cell>
          <cell r="C6408">
            <v>6</v>
          </cell>
          <cell r="D6408" t="str">
            <v>H</v>
          </cell>
        </row>
        <row r="6409">
          <cell r="A6409" t="str">
            <v>35010001</v>
          </cell>
          <cell r="B6409" t="str">
            <v>PINCEAU DE PEINTURE PLAT DE 40mm</v>
          </cell>
          <cell r="C6409">
            <v>9</v>
          </cell>
          <cell r="D6409" t="str">
            <v>H</v>
          </cell>
        </row>
        <row r="6410">
          <cell r="A6410" t="str">
            <v>66060022</v>
          </cell>
          <cell r="B6410" t="str">
            <v>COURROIE TRAPZOIDALE SPZ 772X10X8</v>
          </cell>
          <cell r="C6410">
            <v>0</v>
          </cell>
          <cell r="D6410" t="str">
            <v>L</v>
          </cell>
        </row>
        <row r="6411">
          <cell r="A6411" t="str">
            <v>50350112</v>
          </cell>
          <cell r="B6411" t="str">
            <v>PRISE DE COURANT APPARANT 2MODULE</v>
          </cell>
          <cell r="C6411">
            <v>5</v>
          </cell>
          <cell r="D6411" t="str">
            <v>M</v>
          </cell>
        </row>
        <row r="6412">
          <cell r="A6412" t="str">
            <v>67450054</v>
          </cell>
          <cell r="B6412" t="str">
            <v>ELEMENT ELAST  ACCOUPLEMENT ROTEX 19</v>
          </cell>
          <cell r="C6412">
            <v>0</v>
          </cell>
          <cell r="D6412" t="str">
            <v>L</v>
          </cell>
        </row>
        <row r="6413">
          <cell r="A6413" t="str">
            <v>30040050</v>
          </cell>
          <cell r="B6413" t="str">
            <v>VIS CHC M16*50 CL 8.8</v>
          </cell>
          <cell r="C6413">
            <v>1</v>
          </cell>
          <cell r="D6413" t="str">
            <v>L</v>
          </cell>
        </row>
        <row r="6414">
          <cell r="A6414" t="str">
            <v>23410026</v>
          </cell>
          <cell r="B6414" t="str">
            <v>"COLLIER DE SERRAGE 2"""</v>
          </cell>
          <cell r="C6414">
            <v>2</v>
          </cell>
          <cell r="D6414" t="str">
            <v>L</v>
          </cell>
        </row>
        <row r="6415">
          <cell r="A6415" t="str">
            <v>23160097</v>
          </cell>
          <cell r="B6415" t="str">
            <v>OLIVE POUR TUBE HYD EN ACIER DIAM 16mm</v>
          </cell>
          <cell r="C6415">
            <v>0</v>
          </cell>
          <cell r="D6415" t="str">
            <v>L</v>
          </cell>
        </row>
        <row r="6416">
          <cell r="A6416" t="str">
            <v>37510010</v>
          </cell>
          <cell r="B6416" t="str">
            <v>GRAISSEUR DROIT 10x1.25</v>
          </cell>
          <cell r="C6416">
            <v>1</v>
          </cell>
          <cell r="D6416" t="str">
            <v>L</v>
          </cell>
        </row>
        <row r="6417">
          <cell r="A6417" t="str">
            <v>98010244</v>
          </cell>
          <cell r="B6417" t="str">
            <v>BOITE D'ARCHIVE GM</v>
          </cell>
          <cell r="C6417">
            <v>0</v>
          </cell>
          <cell r="D6417" t="str">
            <v>L</v>
          </cell>
        </row>
        <row r="6418">
          <cell r="A6418" t="str">
            <v>60510086</v>
          </cell>
          <cell r="B6418" t="str">
            <v>RACCORD RAPIDE COUDÉ MAL G1/4" TUBE 04MM</v>
          </cell>
          <cell r="C6418">
            <v>0</v>
          </cell>
          <cell r="D6418" t="str">
            <v>L</v>
          </cell>
        </row>
        <row r="6419">
          <cell r="A6419" t="str">
            <v>81850019</v>
          </cell>
          <cell r="B6419" t="str">
            <v>MANCHON 1/2</v>
          </cell>
          <cell r="C6419">
            <v>2</v>
          </cell>
          <cell r="D6419" t="str">
            <v>L</v>
          </cell>
        </row>
        <row r="6420">
          <cell r="A6420" t="str">
            <v>39300005</v>
          </cell>
          <cell r="B6420" t="str">
            <v>COLLE TACK 10</v>
          </cell>
          <cell r="C6420">
            <v>8</v>
          </cell>
          <cell r="D6420" t="str">
            <v>H</v>
          </cell>
        </row>
        <row r="6421">
          <cell r="A6421" t="str">
            <v>72170019</v>
          </cell>
          <cell r="B6421" t="str">
            <v>LAMPE 24V FOCUS 35W</v>
          </cell>
          <cell r="C6421">
            <v>0</v>
          </cell>
          <cell r="D6421" t="str">
            <v>L</v>
          </cell>
        </row>
        <row r="6422">
          <cell r="A6422" t="str">
            <v>50360002</v>
          </cell>
          <cell r="B6422" t="str">
            <v>PRESSE ETOUPE PLASTQUE POLYMIDE M16X1,5</v>
          </cell>
          <cell r="C6422">
            <v>3</v>
          </cell>
          <cell r="D6422" t="str">
            <v>M</v>
          </cell>
        </row>
        <row r="6423">
          <cell r="A6423" t="str">
            <v>72250077</v>
          </cell>
          <cell r="B6423" t="str">
            <v>COSSE POUR BATTERIE</v>
          </cell>
          <cell r="C6423">
            <v>3</v>
          </cell>
          <cell r="D6423" t="str">
            <v>M</v>
          </cell>
        </row>
        <row r="6424">
          <cell r="A6424" t="str">
            <v>87220006</v>
          </cell>
          <cell r="B6424" t="str">
            <v>ECROU HM36</v>
          </cell>
          <cell r="C6424">
            <v>2</v>
          </cell>
          <cell r="D6424" t="str">
            <v>L</v>
          </cell>
        </row>
        <row r="6425">
          <cell r="A6425" t="str">
            <v>51040030</v>
          </cell>
          <cell r="B6425" t="str">
            <v>LAMPE AVEC FILETAGE 24 vac60w</v>
          </cell>
          <cell r="C6425">
            <v>0</v>
          </cell>
          <cell r="D6425" t="str">
            <v>L</v>
          </cell>
        </row>
        <row r="6426">
          <cell r="A6426" t="str">
            <v>98010188</v>
          </cell>
          <cell r="B6426" t="str">
            <v>IT Cable USB Male A-Male B</v>
          </cell>
          <cell r="C6426">
            <v>0</v>
          </cell>
          <cell r="D6426" t="str">
            <v>L</v>
          </cell>
        </row>
        <row r="6427">
          <cell r="A6427" t="str">
            <v>38120013</v>
          </cell>
          <cell r="B6427" t="str">
            <v>GANT POUR MECANICIEN</v>
          </cell>
          <cell r="C6427">
            <v>0</v>
          </cell>
          <cell r="D6427" t="str">
            <v>L</v>
          </cell>
        </row>
        <row r="6428">
          <cell r="A6428" t="str">
            <v>54110003</v>
          </cell>
          <cell r="B6428" t="str">
            <v>condonsateur  220V/7microF</v>
          </cell>
          <cell r="C6428">
            <v>0</v>
          </cell>
          <cell r="D6428" t="str">
            <v>L</v>
          </cell>
        </row>
        <row r="6429">
          <cell r="A6429" t="str">
            <v>60510032</v>
          </cell>
          <cell r="B6429" t="str">
            <v>RACCORD RAPIDE COUDÉ TUBE 08MM</v>
          </cell>
          <cell r="C6429">
            <v>1</v>
          </cell>
          <cell r="D6429" t="str">
            <v>L</v>
          </cell>
        </row>
        <row r="6430">
          <cell r="A6430" t="str">
            <v>50360007</v>
          </cell>
          <cell r="B6430" t="str">
            <v>PRESSE ETOUPE PLASTQUE POLYMIDE M50X1,5</v>
          </cell>
          <cell r="C6430">
            <v>1</v>
          </cell>
          <cell r="D6430" t="str">
            <v>L</v>
          </cell>
        </row>
        <row r="6431">
          <cell r="A6431" t="str">
            <v>30100008</v>
          </cell>
          <cell r="B6431" t="str">
            <v>TIGE FILETE M6 CL 8.8</v>
          </cell>
          <cell r="C6431">
            <v>2</v>
          </cell>
          <cell r="D6431" t="str">
            <v>L</v>
          </cell>
        </row>
        <row r="6432">
          <cell r="A6432" t="str">
            <v>39200193</v>
          </cell>
          <cell r="B6432" t="str">
            <v>Pare-huile Viton 28x40x7</v>
          </cell>
          <cell r="C6432">
            <v>0</v>
          </cell>
          <cell r="D6432" t="str">
            <v>L</v>
          </cell>
        </row>
        <row r="6433">
          <cell r="A6433" t="str">
            <v>23320008</v>
          </cell>
          <cell r="B6433" t="str">
            <v>"MAMELON 3/4"""</v>
          </cell>
          <cell r="C6433">
            <v>9</v>
          </cell>
          <cell r="D6433" t="str">
            <v>H</v>
          </cell>
        </row>
        <row r="6434">
          <cell r="A6434" t="str">
            <v>35010003</v>
          </cell>
          <cell r="B6434" t="str">
            <v>PINCEAU DE PEINTURE PLAT DE 60mm</v>
          </cell>
          <cell r="C6434">
            <v>0</v>
          </cell>
          <cell r="D6434" t="str">
            <v>L</v>
          </cell>
        </row>
        <row r="6435">
          <cell r="A6435" t="str">
            <v>39210002</v>
          </cell>
          <cell r="B6435" t="str">
            <v>JOINT TORIQUE Ø2</v>
          </cell>
          <cell r="C6435">
            <v>0</v>
          </cell>
          <cell r="D6435" t="str">
            <v>L</v>
          </cell>
        </row>
        <row r="6436">
          <cell r="A6436" t="str">
            <v>42020015</v>
          </cell>
          <cell r="B6436" t="str">
            <v>MECHE BETON 12</v>
          </cell>
          <cell r="C6436">
            <v>0</v>
          </cell>
          <cell r="D6436" t="str">
            <v>L</v>
          </cell>
        </row>
        <row r="6437">
          <cell r="A6437" t="str">
            <v>39200192</v>
          </cell>
          <cell r="B6437" t="str">
            <v>Pare-huile Viton 25x47x6</v>
          </cell>
          <cell r="C6437">
            <v>0</v>
          </cell>
          <cell r="D6437" t="str">
            <v>L</v>
          </cell>
        </row>
        <row r="6438">
          <cell r="A6438" t="str">
            <v>37510006</v>
          </cell>
          <cell r="B6438" t="str">
            <v>"GRAISSEUR DROIT 1/8"""</v>
          </cell>
          <cell r="C6438">
            <v>0</v>
          </cell>
          <cell r="D6438" t="str">
            <v>L</v>
          </cell>
        </row>
        <row r="6439">
          <cell r="A6439" t="str">
            <v>42100014</v>
          </cell>
          <cell r="B6439" t="str">
            <v>DISQUE LAMELLES INOX 115*80</v>
          </cell>
          <cell r="C6439">
            <v>3</v>
          </cell>
          <cell r="D6439" t="str">
            <v>M</v>
          </cell>
        </row>
        <row r="6440">
          <cell r="A6440" t="str">
            <v>87220008</v>
          </cell>
          <cell r="B6440" t="str">
            <v>ECROU HEXAGONAL M 36 DIN 935</v>
          </cell>
          <cell r="C6440">
            <v>1</v>
          </cell>
          <cell r="D6440" t="str">
            <v>L</v>
          </cell>
        </row>
        <row r="6441">
          <cell r="A6441" t="str">
            <v>10400025</v>
          </cell>
          <cell r="B6441" t="str">
            <v>ANCRAGE INC.60*20*8 AISI 310</v>
          </cell>
          <cell r="C6441">
            <v>0</v>
          </cell>
          <cell r="D6441" t="str">
            <v>L</v>
          </cell>
        </row>
        <row r="6442">
          <cell r="A6442" t="str">
            <v>53070014</v>
          </cell>
          <cell r="B6442" t="str">
            <v>Interrupteur à bascule Rouge bipolaire</v>
          </cell>
          <cell r="C6442">
            <v>0</v>
          </cell>
          <cell r="D6442" t="str">
            <v>L</v>
          </cell>
        </row>
        <row r="6443">
          <cell r="A6443" t="str">
            <v>51050004</v>
          </cell>
          <cell r="B6443" t="str">
            <v>tube neon36w120cm</v>
          </cell>
          <cell r="C6443">
            <v>2</v>
          </cell>
          <cell r="D6443" t="str">
            <v>L</v>
          </cell>
        </row>
        <row r="6444">
          <cell r="A6444" t="str">
            <v>91300209</v>
          </cell>
          <cell r="B6444" t="str">
            <v>Rondelle pour pignon double</v>
          </cell>
          <cell r="C6444">
            <v>2</v>
          </cell>
          <cell r="D6444" t="str">
            <v>L</v>
          </cell>
        </row>
        <row r="6445">
          <cell r="A6445" t="str">
            <v>60510024</v>
          </cell>
          <cell r="B6445" t="str">
            <v>RACCORD EN T SERIE 1A TUBE 06MM</v>
          </cell>
          <cell r="C6445">
            <v>0</v>
          </cell>
          <cell r="D6445" t="str">
            <v>L</v>
          </cell>
        </row>
        <row r="6446">
          <cell r="A6446" t="str">
            <v>30040015</v>
          </cell>
          <cell r="B6446" t="str">
            <v>VIS CHC M20*55 CL 8.8</v>
          </cell>
          <cell r="C6446">
            <v>1</v>
          </cell>
          <cell r="D6446" t="str">
            <v>L</v>
          </cell>
        </row>
        <row r="6447">
          <cell r="A6447" t="str">
            <v>38120001</v>
          </cell>
          <cell r="B6447" t="str">
            <v>VIDE</v>
          </cell>
          <cell r="C6447">
            <v>0</v>
          </cell>
          <cell r="D6447" t="str">
            <v>L</v>
          </cell>
        </row>
        <row r="6448">
          <cell r="A6448" t="str">
            <v>51050006</v>
          </cell>
          <cell r="B6448" t="str">
            <v>TUBE NEON 220v36w60cm</v>
          </cell>
          <cell r="C6448">
            <v>0</v>
          </cell>
          <cell r="D6448" t="str">
            <v>L</v>
          </cell>
        </row>
        <row r="6449">
          <cell r="A6449" t="str">
            <v>75330027</v>
          </cell>
          <cell r="B6449" t="str">
            <v>Câble arrêt d’urgence</v>
          </cell>
          <cell r="C6449">
            <v>0</v>
          </cell>
          <cell r="D6449" t="str">
            <v>L</v>
          </cell>
        </row>
        <row r="6450">
          <cell r="A6450" t="str">
            <v>60510087</v>
          </cell>
          <cell r="B6450" t="str">
            <v>RACCORD RAPIDE COUDÉ MAL G 1/8" TUBE 04M</v>
          </cell>
          <cell r="C6450">
            <v>0</v>
          </cell>
          <cell r="D6450" t="str">
            <v>L</v>
          </cell>
        </row>
        <row r="6451">
          <cell r="A6451" t="str">
            <v>75330001</v>
          </cell>
          <cell r="B6451" t="str">
            <v>CABLE ACIER DE MANUTENTION  Ø 8mm</v>
          </cell>
          <cell r="C6451">
            <v>1</v>
          </cell>
          <cell r="D6451" t="str">
            <v>L</v>
          </cell>
        </row>
        <row r="6452">
          <cell r="A6452" t="str">
            <v>23160094</v>
          </cell>
          <cell r="B6452" t="str">
            <v>OLIVE POUR TUBE HYD EN ACIER DIAM 10mm</v>
          </cell>
          <cell r="C6452">
            <v>0</v>
          </cell>
          <cell r="D6452" t="str">
            <v>L</v>
          </cell>
        </row>
        <row r="6453">
          <cell r="A6453" t="str">
            <v>60510080</v>
          </cell>
          <cell r="B6453" t="str">
            <v>RACCORD RAPIDE DROIT M5 TUBE 04MM</v>
          </cell>
          <cell r="C6453">
            <v>2</v>
          </cell>
          <cell r="D6453" t="str">
            <v>L</v>
          </cell>
        </row>
        <row r="6454">
          <cell r="A6454" t="str">
            <v>50240005</v>
          </cell>
          <cell r="B6454" t="str">
            <v>Moulure 40X10</v>
          </cell>
          <cell r="C6454">
            <v>0</v>
          </cell>
          <cell r="D6454" t="str">
            <v>L</v>
          </cell>
        </row>
        <row r="6455">
          <cell r="A6455" t="str">
            <v>98020021</v>
          </cell>
          <cell r="B6455" t="str">
            <v>POUBELLE G M</v>
          </cell>
          <cell r="C6455">
            <v>0</v>
          </cell>
          <cell r="D6455" t="str">
            <v>L</v>
          </cell>
        </row>
        <row r="6456">
          <cell r="A6456" t="str">
            <v>75020074</v>
          </cell>
          <cell r="B6456" t="str">
            <v>CHAINE DE LEVAGE NORMALE PAS 21mm D=7mm</v>
          </cell>
          <cell r="C6456">
            <v>0</v>
          </cell>
          <cell r="D6456" t="str">
            <v>L</v>
          </cell>
        </row>
        <row r="6457">
          <cell r="A6457" t="str">
            <v>77050169</v>
          </cell>
          <cell r="B6457" t="str">
            <v>TUBE RYLSAN D:6/8</v>
          </cell>
          <cell r="C6457">
            <v>1</v>
          </cell>
          <cell r="D6457" t="str">
            <v>L</v>
          </cell>
        </row>
        <row r="6458">
          <cell r="A6458" t="str">
            <v>50360005</v>
          </cell>
          <cell r="B6458" t="str">
            <v>PRESSE ETOUPE PLASTQUE POLYMIDE M32X1,5</v>
          </cell>
          <cell r="C6458">
            <v>0</v>
          </cell>
          <cell r="D6458" t="str">
            <v>L</v>
          </cell>
        </row>
        <row r="6459">
          <cell r="A6459" t="str">
            <v>98020038</v>
          </cell>
          <cell r="B6459" t="str">
            <v>Paquet tablette torchon de 8</v>
          </cell>
          <cell r="C6459">
            <v>0</v>
          </cell>
          <cell r="D6459" t="str">
            <v>L</v>
          </cell>
        </row>
        <row r="6460">
          <cell r="A6460" t="str">
            <v>23310027</v>
          </cell>
          <cell r="B6460" t="str">
            <v>COUDE 1"¼  FF</v>
          </cell>
          <cell r="C6460">
            <v>2</v>
          </cell>
          <cell r="D6460" t="str">
            <v>L</v>
          </cell>
        </row>
        <row r="6461">
          <cell r="A6461" t="str">
            <v>50400002</v>
          </cell>
          <cell r="B6461" t="str">
            <v>ROULEAU ADHESIF</v>
          </cell>
          <cell r="C6461">
            <v>12</v>
          </cell>
          <cell r="D6461" t="str">
            <v>H</v>
          </cell>
        </row>
        <row r="6462">
          <cell r="A6462" t="str">
            <v>98020037</v>
          </cell>
          <cell r="B6462" t="str">
            <v>Paquet Eponge Coloré</v>
          </cell>
          <cell r="C6462">
            <v>0</v>
          </cell>
          <cell r="D6462" t="str">
            <v>L</v>
          </cell>
        </row>
        <row r="6463">
          <cell r="A6463" t="str">
            <v>42100013</v>
          </cell>
          <cell r="B6463" t="str">
            <v>DISQUE À MEULER DIAM 180*6,4A</v>
          </cell>
          <cell r="C6463">
            <v>0</v>
          </cell>
          <cell r="D6463" t="str">
            <v>L</v>
          </cell>
        </row>
        <row r="6464">
          <cell r="A6464" t="str">
            <v>60510085</v>
          </cell>
          <cell r="B6464" t="str">
            <v>RACCORD RAPIDE DROIT MAL G1/4" TUBE 04MM</v>
          </cell>
          <cell r="C6464">
            <v>0</v>
          </cell>
          <cell r="D6464" t="str">
            <v>L</v>
          </cell>
        </row>
        <row r="6465">
          <cell r="A6465" t="str">
            <v>75330013</v>
          </cell>
          <cell r="B6465" t="str">
            <v>SERRE CABLE DIAM 12</v>
          </cell>
          <cell r="C6465">
            <v>1</v>
          </cell>
          <cell r="D6465" t="str">
            <v>L</v>
          </cell>
        </row>
        <row r="6466">
          <cell r="A6466" t="str">
            <v>50100010</v>
          </cell>
          <cell r="B6466" t="str">
            <v>CABLE tYPE H07VVH6-F 4G1,5</v>
          </cell>
          <cell r="C6466">
            <v>0</v>
          </cell>
          <cell r="D6466" t="str">
            <v>L</v>
          </cell>
        </row>
        <row r="6467">
          <cell r="A6467" t="str">
            <v>37510002</v>
          </cell>
          <cell r="B6467" t="str">
            <v>GRAISSEUR COUDÉ 90° 1/8''</v>
          </cell>
          <cell r="C6467">
            <v>1</v>
          </cell>
          <cell r="D6467" t="str">
            <v>L</v>
          </cell>
        </row>
        <row r="6468">
          <cell r="A6468" t="str">
            <v>39200198</v>
          </cell>
          <cell r="B6468" t="str">
            <v>Pare-huile Viton 35x62x7</v>
          </cell>
          <cell r="C6468">
            <v>0</v>
          </cell>
          <cell r="D6468" t="str">
            <v>L</v>
          </cell>
        </row>
        <row r="6469">
          <cell r="A6469" t="str">
            <v>91500137</v>
          </cell>
          <cell r="B6469" t="str">
            <v>Anneau seeger (CIRCLIPS INTERIEUR) DIN-4</v>
          </cell>
          <cell r="C6469">
            <v>0</v>
          </cell>
          <cell r="D6469" t="str">
            <v>L</v>
          </cell>
        </row>
        <row r="6470">
          <cell r="A6470" t="str">
            <v>50350029</v>
          </cell>
          <cell r="B6470" t="str">
            <v>raccord type ccosse c 35mm²</v>
          </cell>
          <cell r="C6470">
            <v>1</v>
          </cell>
          <cell r="D6470" t="str">
            <v>L</v>
          </cell>
        </row>
        <row r="6471">
          <cell r="A6471" t="str">
            <v>43200012</v>
          </cell>
          <cell r="B6471" t="str">
            <v>BAGUETTE ARCAIRE D10</v>
          </cell>
          <cell r="C6471">
            <v>1</v>
          </cell>
          <cell r="D6471" t="str">
            <v>L</v>
          </cell>
        </row>
        <row r="6472">
          <cell r="A6472" t="str">
            <v>42100009</v>
          </cell>
          <cell r="B6472" t="str">
            <v>DISQUE TRONCONNER DIAM300</v>
          </cell>
          <cell r="C6472">
            <v>0</v>
          </cell>
          <cell r="D6472" t="str">
            <v>L</v>
          </cell>
        </row>
        <row r="6473">
          <cell r="A6473" t="str">
            <v>50400001</v>
          </cell>
          <cell r="B6473" t="str">
            <v>SCOTCH EMBALLAGE</v>
          </cell>
          <cell r="C6473">
            <v>4</v>
          </cell>
          <cell r="D6473" t="str">
            <v>M</v>
          </cell>
        </row>
        <row r="6474">
          <cell r="A6474" t="str">
            <v>98010006</v>
          </cell>
          <cell r="B6474" t="str">
            <v>BOITE ARCHIVE À PRESSION</v>
          </cell>
          <cell r="C6474">
            <v>0</v>
          </cell>
          <cell r="D6474" t="str">
            <v>L</v>
          </cell>
        </row>
        <row r="6475">
          <cell r="A6475" t="str">
            <v>89010121</v>
          </cell>
          <cell r="B6475" t="str">
            <v>VITRES REP:9.10 POLYTRACK ROND</v>
          </cell>
          <cell r="C6475">
            <v>0</v>
          </cell>
          <cell r="D6475" t="str">
            <v>L</v>
          </cell>
        </row>
        <row r="6476">
          <cell r="A6476" t="str">
            <v>42100005</v>
          </cell>
          <cell r="B6476" t="str">
            <v>DISQUE A TRANCONNER DIAM.115</v>
          </cell>
          <cell r="C6476">
            <v>12</v>
          </cell>
          <cell r="D6476" t="str">
            <v>H</v>
          </cell>
        </row>
        <row r="6477">
          <cell r="A6477" t="str">
            <v>23410027</v>
          </cell>
          <cell r="B6477" t="str">
            <v>COLLIER DE SERRAGE 20-30</v>
          </cell>
          <cell r="C6477">
            <v>10</v>
          </cell>
          <cell r="D6477" t="str">
            <v>H</v>
          </cell>
        </row>
        <row r="6478">
          <cell r="A6478" t="str">
            <v>39200196</v>
          </cell>
          <cell r="B6478" t="str">
            <v>Pare-huile Viton 30x47x7</v>
          </cell>
          <cell r="C6478">
            <v>0</v>
          </cell>
          <cell r="D6478" t="str">
            <v>L</v>
          </cell>
        </row>
        <row r="6479">
          <cell r="A6479" t="str">
            <v>54610009</v>
          </cell>
          <cell r="B6479" t="str">
            <v>borne isolante</v>
          </cell>
          <cell r="C6479">
            <v>0</v>
          </cell>
          <cell r="D6479" t="str">
            <v>L</v>
          </cell>
        </row>
        <row r="6480">
          <cell r="A6480" t="str">
            <v>50350021</v>
          </cell>
          <cell r="B6480" t="str">
            <v>COSSE TUBE CUIVRE 00543 SIM XCT 70-12</v>
          </cell>
          <cell r="C6480">
            <v>1</v>
          </cell>
          <cell r="D6480" t="str">
            <v>L</v>
          </cell>
        </row>
        <row r="6481">
          <cell r="A6481" t="str">
            <v>39200188</v>
          </cell>
          <cell r="B6481" t="str">
            <v>Pare-huile Viton 17x30x7</v>
          </cell>
          <cell r="C6481">
            <v>1</v>
          </cell>
          <cell r="D6481" t="str">
            <v>L</v>
          </cell>
        </row>
        <row r="6482">
          <cell r="A6482" t="str">
            <v>23320083</v>
          </cell>
          <cell r="B6482" t="str">
            <v>REDUCTION GALVANISEE 1/2-3/8 M/F</v>
          </cell>
          <cell r="C6482">
            <v>1</v>
          </cell>
          <cell r="D6482" t="str">
            <v>L</v>
          </cell>
        </row>
        <row r="6483">
          <cell r="A6483" t="str">
            <v>50360001</v>
          </cell>
          <cell r="B6483" t="str">
            <v>PRESSE ETOUPE PLASTQUE POLYMIDE M12X1,5</v>
          </cell>
          <cell r="C6483">
            <v>1</v>
          </cell>
          <cell r="D6483" t="str">
            <v>L</v>
          </cell>
        </row>
        <row r="6484">
          <cell r="A6484" t="str">
            <v>66300011</v>
          </cell>
          <cell r="B6484" t="str">
            <v>MAILLE JONCTION 16B1</v>
          </cell>
          <cell r="C6484">
            <v>0</v>
          </cell>
          <cell r="D6484" t="str">
            <v>L</v>
          </cell>
        </row>
        <row r="6485">
          <cell r="A6485" t="str">
            <v>50380003</v>
          </cell>
          <cell r="B6485" t="str">
            <v>DOMINOS    35</v>
          </cell>
          <cell r="C6485">
            <v>7</v>
          </cell>
          <cell r="D6485" t="str">
            <v>H</v>
          </cell>
        </row>
        <row r="6486">
          <cell r="A6486" t="str">
            <v>98010284</v>
          </cell>
          <cell r="B6486" t="str">
            <v>Pile AA – IT</v>
          </cell>
          <cell r="C6486">
            <v>0</v>
          </cell>
          <cell r="D6486" t="str">
            <v>L</v>
          </cell>
        </row>
        <row r="6487">
          <cell r="A6487" t="str">
            <v>30300025</v>
          </cell>
          <cell r="B6487" t="str">
            <v>ECROU M30*2</v>
          </cell>
          <cell r="C6487">
            <v>1</v>
          </cell>
          <cell r="D6487" t="str">
            <v>L</v>
          </cell>
        </row>
        <row r="6488">
          <cell r="A6488" t="str">
            <v>45400051</v>
          </cell>
          <cell r="B6488" t="str">
            <v>EAU NORMAPUR POUR ANALYSES</v>
          </cell>
          <cell r="C6488">
            <v>8</v>
          </cell>
          <cell r="D6488" t="str">
            <v>H</v>
          </cell>
        </row>
        <row r="6489">
          <cell r="A6489" t="str">
            <v>30800002</v>
          </cell>
          <cell r="B6489" t="str">
            <v>RONDELLE M31</v>
          </cell>
          <cell r="C6489">
            <v>0</v>
          </cell>
          <cell r="D6489" t="str">
            <v>L</v>
          </cell>
        </row>
        <row r="6490">
          <cell r="A6490" t="str">
            <v>50380001</v>
          </cell>
          <cell r="B6490" t="str">
            <v>BARETTE DOMINO DE 10mm²  35A</v>
          </cell>
          <cell r="C6490">
            <v>3</v>
          </cell>
          <cell r="D6490" t="str">
            <v>M</v>
          </cell>
        </row>
        <row r="6491">
          <cell r="A6491" t="str">
            <v>23310039</v>
          </cell>
          <cell r="B6491" t="str">
            <v>COUDE GALVA 1/2"</v>
          </cell>
          <cell r="C6491">
            <v>4</v>
          </cell>
          <cell r="D6491" t="str">
            <v>M</v>
          </cell>
        </row>
        <row r="6492">
          <cell r="A6492" t="str">
            <v>30070033</v>
          </cell>
          <cell r="B6492" t="str">
            <v>boulons FHC M16*60</v>
          </cell>
          <cell r="C6492">
            <v>1</v>
          </cell>
          <cell r="D6492" t="str">
            <v>L</v>
          </cell>
        </row>
        <row r="6493">
          <cell r="A6493" t="str">
            <v>91500050</v>
          </cell>
          <cell r="B6493" t="str">
            <v>LAME POUR METRAL  11-916</v>
          </cell>
          <cell r="C6493">
            <v>5</v>
          </cell>
          <cell r="D6493" t="str">
            <v>M</v>
          </cell>
        </row>
        <row r="6494">
          <cell r="A6494" t="str">
            <v>23410038</v>
          </cell>
          <cell r="B6494" t="str">
            <v>ETRIER POUR TUBE 4</v>
          </cell>
          <cell r="C6494">
            <v>1</v>
          </cell>
          <cell r="D6494" t="str">
            <v>L</v>
          </cell>
        </row>
        <row r="6495">
          <cell r="A6495" t="str">
            <v>30070040</v>
          </cell>
          <cell r="B6495" t="str">
            <v>Boulon FHC M10x70</v>
          </cell>
          <cell r="C6495">
            <v>0</v>
          </cell>
          <cell r="D6495" t="str">
            <v>L</v>
          </cell>
        </row>
        <row r="6496">
          <cell r="A6496" t="str">
            <v>37510004</v>
          </cell>
          <cell r="B6496" t="str">
            <v>GRAISSEUR DROIT 1/4''</v>
          </cell>
          <cell r="C6496">
            <v>0</v>
          </cell>
          <cell r="D6496" t="str">
            <v>L</v>
          </cell>
        </row>
        <row r="6497">
          <cell r="A6497" t="str">
            <v>60510040</v>
          </cell>
          <cell r="B6497" t="str">
            <v>REDUCTION M/F DROIT 1/2-3/8 ACIER</v>
          </cell>
          <cell r="C6497">
            <v>0</v>
          </cell>
          <cell r="D6497" t="str">
            <v>L</v>
          </cell>
        </row>
        <row r="6498">
          <cell r="A6498" t="str">
            <v>98010285</v>
          </cell>
          <cell r="B6498" t="str">
            <v>Pile AAA – IT</v>
          </cell>
          <cell r="C6498">
            <v>0</v>
          </cell>
          <cell r="D6498" t="str">
            <v>L</v>
          </cell>
        </row>
        <row r="6499">
          <cell r="A6499" t="str">
            <v>60330002</v>
          </cell>
          <cell r="B6499" t="str">
            <v>ATTACHE RAPIDE POUR CHAINE P:19,05S</v>
          </cell>
          <cell r="C6499">
            <v>4</v>
          </cell>
          <cell r="D6499" t="str">
            <v>M</v>
          </cell>
        </row>
        <row r="6500">
          <cell r="A6500" t="str">
            <v>45600022</v>
          </cell>
          <cell r="B6500" t="str">
            <v>Bouchon 1"Femelle  en PVC U pression</v>
          </cell>
          <cell r="C6500">
            <v>0</v>
          </cell>
          <cell r="D6500" t="str">
            <v>L</v>
          </cell>
        </row>
        <row r="6501">
          <cell r="A6501" t="str">
            <v>50350019</v>
          </cell>
          <cell r="B6501" t="str">
            <v>COSSE TUBE CUIVRE 00536 SIM XCT 35-12</v>
          </cell>
          <cell r="C6501">
            <v>2</v>
          </cell>
          <cell r="D6501" t="str">
            <v>L</v>
          </cell>
        </row>
        <row r="6502">
          <cell r="A6502" t="str">
            <v>30090016</v>
          </cell>
          <cell r="B6502" t="str">
            <v>SPIT MECANIQUE  M12</v>
          </cell>
          <cell r="C6502">
            <v>5</v>
          </cell>
          <cell r="D6502" t="str">
            <v>M</v>
          </cell>
        </row>
        <row r="6503">
          <cell r="A6503" t="str">
            <v>39200190</v>
          </cell>
          <cell r="B6503" t="str">
            <v>Pare-huile Viton 20x35x8</v>
          </cell>
          <cell r="C6503">
            <v>0</v>
          </cell>
          <cell r="D6503" t="str">
            <v>L</v>
          </cell>
        </row>
        <row r="6504">
          <cell r="A6504" t="str">
            <v>50090004</v>
          </cell>
          <cell r="B6504" t="str">
            <v>CABLE 2PX0.9 TYPE SYT1</v>
          </cell>
          <cell r="C6504">
            <v>1</v>
          </cell>
          <cell r="D6504" t="str">
            <v>L</v>
          </cell>
        </row>
        <row r="6505">
          <cell r="A6505" t="str">
            <v>54300005</v>
          </cell>
          <cell r="B6505" t="str">
            <v>PILE 1,5volts type AAA</v>
          </cell>
          <cell r="C6505">
            <v>7</v>
          </cell>
          <cell r="D6505" t="str">
            <v>H</v>
          </cell>
        </row>
        <row r="6506">
          <cell r="A6506" t="str">
            <v>30300026</v>
          </cell>
          <cell r="B6506" t="str">
            <v>ECROU M30*3</v>
          </cell>
          <cell r="C6506">
            <v>1</v>
          </cell>
          <cell r="D6506" t="str">
            <v>L</v>
          </cell>
        </row>
        <row r="6507">
          <cell r="A6507" t="str">
            <v>30010104</v>
          </cell>
          <cell r="B6507" t="str">
            <v>Boulon TH M20x60</v>
          </cell>
          <cell r="C6507">
            <v>0</v>
          </cell>
          <cell r="D6507" t="str">
            <v>L</v>
          </cell>
        </row>
        <row r="6508">
          <cell r="A6508" t="str">
            <v>98010269</v>
          </cell>
          <cell r="B6508" t="str">
            <v>Stylo top writer</v>
          </cell>
          <cell r="C6508">
            <v>0</v>
          </cell>
          <cell r="D6508" t="str">
            <v>L</v>
          </cell>
        </row>
        <row r="6509">
          <cell r="A6509" t="str">
            <v>39210012</v>
          </cell>
          <cell r="B6509" t="str">
            <v>JOINT TORIQUE 75 X 4</v>
          </cell>
          <cell r="C6509">
            <v>0</v>
          </cell>
          <cell r="D6509" t="str">
            <v>L</v>
          </cell>
        </row>
        <row r="6510">
          <cell r="A6510" t="str">
            <v>23320096</v>
          </cell>
          <cell r="B6510" t="str">
            <v>MAMELON CHROME 1/4''  SILO CIMENT</v>
          </cell>
          <cell r="C6510">
            <v>1</v>
          </cell>
          <cell r="D6510" t="str">
            <v>L</v>
          </cell>
        </row>
        <row r="6511">
          <cell r="A6511" t="str">
            <v>30010019</v>
          </cell>
          <cell r="B6511" t="str">
            <v>BOULON TH M20*80 CL 8.8</v>
          </cell>
          <cell r="C6511">
            <v>11</v>
          </cell>
          <cell r="D6511" t="str">
            <v>H</v>
          </cell>
        </row>
        <row r="6512">
          <cell r="A6512" t="str">
            <v>30010060</v>
          </cell>
          <cell r="B6512" t="str">
            <v>VIS TH ACIER NOIR M16X70 CL_8.8 DIN 931</v>
          </cell>
          <cell r="C6512">
            <v>0</v>
          </cell>
          <cell r="D6512" t="str">
            <v>L</v>
          </cell>
        </row>
        <row r="6513">
          <cell r="A6513" t="str">
            <v>75330012</v>
          </cell>
          <cell r="B6513" t="str">
            <v>SERRE CABLE DIAM 10</v>
          </cell>
          <cell r="C6513">
            <v>2</v>
          </cell>
          <cell r="D6513" t="str">
            <v>L</v>
          </cell>
        </row>
        <row r="6514">
          <cell r="A6514" t="str">
            <v>42100010</v>
          </cell>
          <cell r="B6514" t="str">
            <v>DISQUE A MEULER DIAM.115</v>
          </cell>
          <cell r="C6514">
            <v>5</v>
          </cell>
          <cell r="D6514" t="str">
            <v>M</v>
          </cell>
        </row>
        <row r="6515">
          <cell r="A6515" t="str">
            <v>23160131</v>
          </cell>
          <cell r="B6515" t="str">
            <v>Olive cuivre 06 mm</v>
          </cell>
          <cell r="C6515">
            <v>4</v>
          </cell>
          <cell r="D6515" t="str">
            <v>M</v>
          </cell>
        </row>
        <row r="6516">
          <cell r="A6516" t="str">
            <v>04100001</v>
          </cell>
          <cell r="B6516" t="str">
            <v>GASOIL</v>
          </cell>
          <cell r="C6516">
            <v>12</v>
          </cell>
          <cell r="D6516" t="str">
            <v>H</v>
          </cell>
        </row>
        <row r="6517">
          <cell r="A6517" t="str">
            <v>30300038</v>
          </cell>
          <cell r="B6517" t="str">
            <v>Ecrou frein tout métal M20</v>
          </cell>
          <cell r="C6517">
            <v>2</v>
          </cell>
          <cell r="D6517" t="str">
            <v>L</v>
          </cell>
        </row>
        <row r="6518">
          <cell r="A6518" t="str">
            <v>45300030</v>
          </cell>
          <cell r="B6518" t="str">
            <v>VERRE DE MONTRE CLASSE A</v>
          </cell>
          <cell r="C6518">
            <v>0</v>
          </cell>
          <cell r="D6518" t="str">
            <v>L</v>
          </cell>
        </row>
        <row r="6519">
          <cell r="A6519" t="str">
            <v>43200011</v>
          </cell>
          <cell r="B6519" t="str">
            <v>BAGUETTE ARCAIRE D8</v>
          </cell>
          <cell r="C6519">
            <v>0</v>
          </cell>
          <cell r="D6519" t="str">
            <v>L</v>
          </cell>
        </row>
        <row r="6520">
          <cell r="A6520" t="str">
            <v>50350009</v>
          </cell>
          <cell r="B6520" t="str">
            <v>COSSE TIBULAIRE  95mm²</v>
          </cell>
          <cell r="C6520">
            <v>0</v>
          </cell>
          <cell r="D6520" t="str">
            <v>L</v>
          </cell>
        </row>
        <row r="6521">
          <cell r="A6521" t="str">
            <v>43200025</v>
          </cell>
          <cell r="B6521" t="str">
            <v>BAGUETTE BRONZE DIAM 2</v>
          </cell>
          <cell r="C6521">
            <v>0</v>
          </cell>
          <cell r="D6521" t="str">
            <v>L</v>
          </cell>
        </row>
        <row r="6522">
          <cell r="A6522" t="str">
            <v>39200183</v>
          </cell>
          <cell r="B6522" t="str">
            <v>Pare-huile Viton 10x26x7</v>
          </cell>
          <cell r="C6522">
            <v>0</v>
          </cell>
          <cell r="D6522" t="str">
            <v>L</v>
          </cell>
        </row>
        <row r="6523">
          <cell r="A6523" t="str">
            <v>30300035</v>
          </cell>
          <cell r="B6523" t="str">
            <v>Ecrou frein tout metal M24</v>
          </cell>
          <cell r="C6523">
            <v>5</v>
          </cell>
          <cell r="D6523" t="str">
            <v>M</v>
          </cell>
        </row>
        <row r="6524">
          <cell r="A6524" t="str">
            <v>50360003</v>
          </cell>
          <cell r="B6524" t="str">
            <v>PRESSE ETOUPE PLASTQUE POLYMIDE M20X1,5</v>
          </cell>
          <cell r="C6524">
            <v>1</v>
          </cell>
          <cell r="D6524" t="str">
            <v>L</v>
          </cell>
        </row>
        <row r="6525">
          <cell r="A6525" t="str">
            <v>39210073</v>
          </cell>
          <cell r="B6525" t="str">
            <v>Joint torique Ø 56mm ep 4mm</v>
          </cell>
          <cell r="C6525">
            <v>0</v>
          </cell>
          <cell r="D6525" t="str">
            <v>L</v>
          </cell>
        </row>
        <row r="6526">
          <cell r="A6526" t="str">
            <v>72170017</v>
          </cell>
          <cell r="B6526" t="str">
            <v>LAMPE  24V KLAXCAR FRANCE P21/5W</v>
          </cell>
          <cell r="C6526">
            <v>0</v>
          </cell>
          <cell r="D6526" t="str">
            <v>L</v>
          </cell>
        </row>
        <row r="6527">
          <cell r="A6527" t="str">
            <v>66310007</v>
          </cell>
          <cell r="B6527" t="str">
            <v>ATTACHE DOUBLE PAS:15,8 - B10</v>
          </cell>
          <cell r="C6527">
            <v>0</v>
          </cell>
          <cell r="D6527" t="str">
            <v>L</v>
          </cell>
        </row>
        <row r="6528">
          <cell r="A6528" t="str">
            <v>98010272</v>
          </cell>
          <cell r="B6528" t="str">
            <v>Bloc note A5</v>
          </cell>
          <cell r="C6528">
            <v>0</v>
          </cell>
          <cell r="D6528" t="str">
            <v>L</v>
          </cell>
        </row>
        <row r="6529">
          <cell r="A6529" t="str">
            <v>37510005</v>
          </cell>
          <cell r="B6529" t="str">
            <v>GRAISSEUR COUDÉ 45° 12*1,75</v>
          </cell>
          <cell r="C6529">
            <v>0</v>
          </cell>
          <cell r="D6529" t="str">
            <v>L</v>
          </cell>
        </row>
        <row r="6530">
          <cell r="A6530" t="str">
            <v>54300004</v>
          </cell>
          <cell r="B6530" t="str">
            <v>pile 1,5volts type AA</v>
          </cell>
          <cell r="C6530">
            <v>4</v>
          </cell>
          <cell r="D6530" t="str">
            <v>M</v>
          </cell>
        </row>
        <row r="6531">
          <cell r="A6531" t="str">
            <v>98010049</v>
          </cell>
          <cell r="B6531" t="str">
            <v>SEPARATEUR PAPIER</v>
          </cell>
          <cell r="C6531">
            <v>0</v>
          </cell>
          <cell r="D6531" t="str">
            <v>L</v>
          </cell>
        </row>
        <row r="6532">
          <cell r="A6532" t="str">
            <v>39200194</v>
          </cell>
          <cell r="B6532" t="str">
            <v>Pare-huile Viton28x42x7</v>
          </cell>
          <cell r="C6532">
            <v>0</v>
          </cell>
          <cell r="D6532" t="str">
            <v>L</v>
          </cell>
        </row>
        <row r="6533">
          <cell r="A6533" t="str">
            <v>67450051</v>
          </cell>
          <cell r="B6533" t="str">
            <v>Element elastique accoup dem charbon</v>
          </cell>
          <cell r="C6533">
            <v>0</v>
          </cell>
          <cell r="D6533" t="str">
            <v>L</v>
          </cell>
        </row>
        <row r="6534">
          <cell r="A6534" t="str">
            <v>50380002</v>
          </cell>
          <cell r="B6534" t="str">
            <v>DOMINOS   25</v>
          </cell>
          <cell r="C6534">
            <v>9</v>
          </cell>
          <cell r="D6534" t="str">
            <v>H</v>
          </cell>
        </row>
        <row r="6535">
          <cell r="A6535" t="str">
            <v>30710017</v>
          </cell>
          <cell r="B6535" t="str">
            <v>GOUPILLE MECANUNDUS  8*80</v>
          </cell>
          <cell r="C6535">
            <v>2</v>
          </cell>
          <cell r="D6535" t="str">
            <v>L</v>
          </cell>
        </row>
        <row r="6536">
          <cell r="A6536" t="str">
            <v>23410028</v>
          </cell>
          <cell r="B6536" t="str">
            <v>COLLIER DE SERRAGE diamètre 10 a 20mm</v>
          </cell>
          <cell r="C6536">
            <v>2</v>
          </cell>
          <cell r="D6536" t="str">
            <v>L</v>
          </cell>
        </row>
        <row r="6537">
          <cell r="A6537" t="str">
            <v>98010016</v>
          </cell>
          <cell r="B6537" t="str">
            <v>MARQUEUR WHITEBOARD</v>
          </cell>
          <cell r="C6537">
            <v>0</v>
          </cell>
          <cell r="D6537" t="str">
            <v>L</v>
          </cell>
        </row>
        <row r="6538">
          <cell r="A6538" t="str">
            <v>37510007</v>
          </cell>
          <cell r="B6538" t="str">
            <v>GRAISSEUR TETE SPHERIQUE M5X0,8</v>
          </cell>
          <cell r="C6538">
            <v>0</v>
          </cell>
          <cell r="D6538" t="str">
            <v>L</v>
          </cell>
        </row>
        <row r="6539">
          <cell r="A6539" t="str">
            <v>37510013</v>
          </cell>
          <cell r="B6539" t="str">
            <v>GRAISSEUR COUDÉ 45° 10X1.5</v>
          </cell>
          <cell r="C6539">
            <v>0</v>
          </cell>
          <cell r="D6539" t="str">
            <v>L</v>
          </cell>
        </row>
        <row r="6540">
          <cell r="A6540" t="str">
            <v>50350020</v>
          </cell>
          <cell r="B6540" t="str">
            <v>COSSE TUBE CUIVRE 00539 SIM XCT 50-12</v>
          </cell>
          <cell r="C6540">
            <v>0</v>
          </cell>
          <cell r="D6540" t="str">
            <v>L</v>
          </cell>
        </row>
        <row r="6541">
          <cell r="A6541" t="str">
            <v>42020017</v>
          </cell>
          <cell r="B6541" t="str">
            <v>MECHE SDS BETON -M8</v>
          </cell>
          <cell r="C6541">
            <v>0</v>
          </cell>
          <cell r="D6541" t="str">
            <v>L</v>
          </cell>
        </row>
        <row r="6542">
          <cell r="A6542" t="str">
            <v>30090015</v>
          </cell>
          <cell r="B6542" t="str">
            <v>SPIT MECANIQUE  M10</v>
          </cell>
          <cell r="C6542">
            <v>6</v>
          </cell>
          <cell r="D6542" t="str">
            <v>H</v>
          </cell>
        </row>
        <row r="6543">
          <cell r="A6543" t="str">
            <v>89010139</v>
          </cell>
          <cell r="B6543" t="str">
            <v>VIS À TÊTE CYLINDRIQUE M10X20 FHC A41370</v>
          </cell>
          <cell r="C6543">
            <v>4</v>
          </cell>
          <cell r="D6543" t="str">
            <v>M</v>
          </cell>
        </row>
        <row r="6544">
          <cell r="A6544" t="str">
            <v>23160132</v>
          </cell>
          <cell r="B6544" t="str">
            <v>Olive cuivre 08 mm</v>
          </cell>
          <cell r="C6544">
            <v>0</v>
          </cell>
          <cell r="D6544" t="str">
            <v>L</v>
          </cell>
        </row>
        <row r="6545">
          <cell r="A6545" t="str">
            <v>75330004</v>
          </cell>
          <cell r="B6545" t="str">
            <v>CABLE ACIE  DIAM  5mm  ANTI GERATOIRE</v>
          </cell>
          <cell r="C6545">
            <v>0</v>
          </cell>
          <cell r="D6545" t="str">
            <v>L</v>
          </cell>
        </row>
        <row r="6546">
          <cell r="A6546" t="str">
            <v>37510009</v>
          </cell>
          <cell r="B6546" t="str">
            <v>GRAISSEUR DROIT 8x1.25</v>
          </cell>
          <cell r="C6546">
            <v>1</v>
          </cell>
          <cell r="D6546" t="str">
            <v>L</v>
          </cell>
        </row>
        <row r="6547">
          <cell r="A6547" t="str">
            <v>45400049</v>
          </cell>
          <cell r="B6547" t="str">
            <v>EAU BATTERIE</v>
          </cell>
          <cell r="C6547">
            <v>2</v>
          </cell>
          <cell r="D6547" t="str">
            <v>L</v>
          </cell>
        </row>
        <row r="6548">
          <cell r="A6548" t="str">
            <v>98020035</v>
          </cell>
          <cell r="B6548" t="str">
            <v>Paquet Poubelle MM de 10</v>
          </cell>
          <cell r="C6548">
            <v>0</v>
          </cell>
          <cell r="D6548" t="str">
            <v>L</v>
          </cell>
        </row>
        <row r="6549">
          <cell r="A6549" t="str">
            <v>98020036</v>
          </cell>
          <cell r="B6549" t="str">
            <v>Paquet Poubelle PM de 10</v>
          </cell>
          <cell r="C6549">
            <v>0</v>
          </cell>
          <cell r="D6549" t="str">
            <v>L</v>
          </cell>
        </row>
        <row r="6550">
          <cell r="A6550" t="str">
            <v>50340003</v>
          </cell>
          <cell r="B6550" t="str">
            <v>BORNE ENTERELEC DE 10mm2</v>
          </cell>
          <cell r="C6550">
            <v>1</v>
          </cell>
          <cell r="D6550" t="str">
            <v>L</v>
          </cell>
        </row>
        <row r="6551">
          <cell r="A6551" t="str">
            <v>98010017</v>
          </cell>
          <cell r="B6551" t="str">
            <v>MARQUEUR PERMANENT</v>
          </cell>
          <cell r="C6551">
            <v>0</v>
          </cell>
          <cell r="D6551" t="str">
            <v>L</v>
          </cell>
        </row>
        <row r="6552">
          <cell r="A6552" t="str">
            <v>39210072</v>
          </cell>
          <cell r="B6552" t="str">
            <v>Joint torique  Ø74mm ep 4mm</v>
          </cell>
          <cell r="C6552">
            <v>1</v>
          </cell>
          <cell r="D6552" t="str">
            <v>L</v>
          </cell>
        </row>
        <row r="6553">
          <cell r="A6553" t="str">
            <v>30040027</v>
          </cell>
          <cell r="B6553" t="str">
            <v>VIS CHC M16*60 CL 8.8</v>
          </cell>
          <cell r="C6553">
            <v>4</v>
          </cell>
          <cell r="D6553" t="str">
            <v>M</v>
          </cell>
        </row>
        <row r="6554">
          <cell r="A6554" t="str">
            <v>66300009</v>
          </cell>
          <cell r="B6554" t="str">
            <v>ATTACHE SIMPLE CHAINE 1/2" (MAILLE 8B1</v>
          </cell>
          <cell r="C6554">
            <v>0</v>
          </cell>
          <cell r="D6554" t="str">
            <v>L</v>
          </cell>
        </row>
        <row r="6555">
          <cell r="A6555" t="str">
            <v>47220001</v>
          </cell>
          <cell r="B6555" t="str">
            <v>CHIFFON</v>
          </cell>
          <cell r="C6555">
            <v>11</v>
          </cell>
          <cell r="D6555" t="str">
            <v>H</v>
          </cell>
        </row>
        <row r="6556">
          <cell r="A6556" t="str">
            <v>30010091</v>
          </cell>
          <cell r="B6556" t="str">
            <v>BOULON TH M16*100 CL 8.8</v>
          </cell>
          <cell r="C6556">
            <v>2</v>
          </cell>
          <cell r="D6556" t="str">
            <v>L</v>
          </cell>
        </row>
        <row r="6557">
          <cell r="A6557" t="str">
            <v>42100012</v>
          </cell>
          <cell r="B6557" t="str">
            <v>DISQUE À MEULER DIAM 125*6,4A</v>
          </cell>
          <cell r="C6557">
            <v>0</v>
          </cell>
          <cell r="D6557" t="str">
            <v>L</v>
          </cell>
        </row>
        <row r="6558">
          <cell r="A6558" t="str">
            <v>50370025</v>
          </cell>
          <cell r="B6558" t="str">
            <v>Fiche femelle rond 2P+T</v>
          </cell>
          <cell r="C6558">
            <v>9</v>
          </cell>
          <cell r="D6558" t="str">
            <v>H</v>
          </cell>
        </row>
        <row r="6559">
          <cell r="A6559" t="str">
            <v>42010188</v>
          </cell>
          <cell r="B6559" t="str">
            <v>Lame pour porte lame</v>
          </cell>
          <cell r="C6559">
            <v>0</v>
          </cell>
          <cell r="D6559" t="str">
            <v>L</v>
          </cell>
        </row>
        <row r="6560">
          <cell r="A6560" t="str">
            <v>98010066</v>
          </cell>
          <cell r="B6560" t="str">
            <v>BLOC NOTES PM avec spirale</v>
          </cell>
          <cell r="C6560">
            <v>0</v>
          </cell>
          <cell r="D6560" t="str">
            <v>L</v>
          </cell>
        </row>
        <row r="6561">
          <cell r="A6561" t="str">
            <v>42110010</v>
          </cell>
          <cell r="B6561" t="str">
            <v>MECHE METAUX 10</v>
          </cell>
          <cell r="C6561">
            <v>0</v>
          </cell>
          <cell r="D6561" t="str">
            <v>L</v>
          </cell>
        </row>
        <row r="6562">
          <cell r="A6562" t="str">
            <v>45400050</v>
          </cell>
          <cell r="B6562" t="str">
            <v>EAU DE JAVEL 12°</v>
          </cell>
          <cell r="C6562">
            <v>0</v>
          </cell>
          <cell r="D6562" t="str">
            <v>L</v>
          </cell>
        </row>
        <row r="6563">
          <cell r="A6563" t="str">
            <v>51040034</v>
          </cell>
          <cell r="B6563" t="str">
            <v>lampe voyant 24V, 5W 24v5w</v>
          </cell>
          <cell r="C6563">
            <v>0</v>
          </cell>
          <cell r="D6563" t="str">
            <v>L</v>
          </cell>
        </row>
        <row r="6564">
          <cell r="A6564" t="str">
            <v>37510001</v>
          </cell>
          <cell r="B6564" t="str">
            <v>GRAISSEUR COUDÉ 45° 1/8''</v>
          </cell>
          <cell r="C6564">
            <v>1</v>
          </cell>
          <cell r="D6564" t="str">
            <v>L</v>
          </cell>
        </row>
        <row r="6565">
          <cell r="A6565" t="str">
            <v>30010018</v>
          </cell>
          <cell r="B6565" t="str">
            <v>BOULON TH M16*90*40 CL 8.8</v>
          </cell>
          <cell r="C6565">
            <v>1</v>
          </cell>
          <cell r="D6565" t="str">
            <v>L</v>
          </cell>
        </row>
        <row r="6566">
          <cell r="A6566" t="str">
            <v>72170016</v>
          </cell>
          <cell r="B6566" t="str">
            <v>LAMPE  12V BL R10W</v>
          </cell>
          <cell r="C6566">
            <v>1</v>
          </cell>
          <cell r="D6566" t="str">
            <v>L</v>
          </cell>
        </row>
        <row r="6567">
          <cell r="A6567" t="str">
            <v>39210011</v>
          </cell>
          <cell r="B6567" t="str">
            <v>JOINT TORIQUE 72 X 4</v>
          </cell>
          <cell r="C6567">
            <v>0</v>
          </cell>
          <cell r="D6567" t="str">
            <v>L</v>
          </cell>
        </row>
        <row r="6568">
          <cell r="A6568" t="str">
            <v>54220004</v>
          </cell>
          <cell r="B6568" t="str">
            <v>FUSIBLE APRES TRANSFORMATEUR 2 2A 10*38</v>
          </cell>
          <cell r="C6568">
            <v>0</v>
          </cell>
          <cell r="D6568" t="str">
            <v>L</v>
          </cell>
        </row>
        <row r="6569">
          <cell r="A6569" t="str">
            <v>98010010</v>
          </cell>
          <cell r="B6569" t="str">
            <v>CORRECTEUR BLANCO</v>
          </cell>
          <cell r="C6569">
            <v>0</v>
          </cell>
          <cell r="D6569" t="str">
            <v>L</v>
          </cell>
        </row>
        <row r="6570">
          <cell r="A6570" t="str">
            <v>50370020</v>
          </cell>
          <cell r="B6570" t="str">
            <v>FICHE MALE 2P+T 10/16A 220V</v>
          </cell>
          <cell r="C6570">
            <v>8</v>
          </cell>
          <cell r="D6570" t="str">
            <v>H</v>
          </cell>
        </row>
        <row r="6571">
          <cell r="A6571" t="str">
            <v>65510058</v>
          </cell>
          <cell r="B6571" t="str">
            <v>CIRCLIPS EXT DIAM 40</v>
          </cell>
          <cell r="C6571">
            <v>3</v>
          </cell>
          <cell r="D6571" t="str">
            <v>M</v>
          </cell>
        </row>
        <row r="6572">
          <cell r="A6572" t="str">
            <v>53200180</v>
          </cell>
          <cell r="B6572" t="str">
            <v>Fusible 10 x 38 2A GF-ref-DF2CN02</v>
          </cell>
          <cell r="C6572">
            <v>2</v>
          </cell>
          <cell r="D6572" t="str">
            <v>L</v>
          </cell>
        </row>
        <row r="6573">
          <cell r="A6573" t="str">
            <v>53200199</v>
          </cell>
          <cell r="B6573" t="str">
            <v>fusible RT28-32 10X38 500V  gG/gl 4 A</v>
          </cell>
          <cell r="C6573">
            <v>1</v>
          </cell>
          <cell r="D6573" t="str">
            <v>L</v>
          </cell>
        </row>
        <row r="6574">
          <cell r="A6574" t="str">
            <v>23160092</v>
          </cell>
          <cell r="B6574" t="str">
            <v>OLIVE POUR TUBE HYD EN ACIER DIAM 6mm</v>
          </cell>
          <cell r="C6574">
            <v>0</v>
          </cell>
          <cell r="D6574" t="str">
            <v>L</v>
          </cell>
        </row>
        <row r="6575">
          <cell r="A6575" t="str">
            <v>87220063</v>
          </cell>
          <cell r="B6575" t="str">
            <v>Rondelle M24 HV300</v>
          </cell>
          <cell r="C6575">
            <v>1</v>
          </cell>
          <cell r="D6575" t="str">
            <v>L</v>
          </cell>
        </row>
        <row r="6576">
          <cell r="A6576" t="str">
            <v>42020016</v>
          </cell>
          <cell r="B6576" t="str">
            <v>MECHE SDS BETON -M6</v>
          </cell>
          <cell r="C6576">
            <v>0</v>
          </cell>
          <cell r="D6576" t="str">
            <v>L</v>
          </cell>
        </row>
        <row r="6577">
          <cell r="A6577" t="str">
            <v>75330008</v>
          </cell>
          <cell r="B6577" t="str">
            <v>CABLE ACIER DE MANUTENTION DAIM 06</v>
          </cell>
          <cell r="C6577">
            <v>0</v>
          </cell>
          <cell r="D6577" t="str">
            <v>L</v>
          </cell>
        </row>
        <row r="6578">
          <cell r="A6578" t="str">
            <v>98010008</v>
          </cell>
          <cell r="B6578" t="str">
            <v>ARRACHE AGRAFE</v>
          </cell>
          <cell r="C6578">
            <v>0</v>
          </cell>
          <cell r="D6578" t="str">
            <v>L</v>
          </cell>
        </row>
        <row r="6579">
          <cell r="A6579" t="str">
            <v>50350008</v>
          </cell>
          <cell r="B6579" t="str">
            <v>cosse tubulaire  70mm²</v>
          </cell>
          <cell r="C6579">
            <v>0</v>
          </cell>
          <cell r="D6579" t="str">
            <v>L</v>
          </cell>
        </row>
        <row r="6580">
          <cell r="A6580" t="str">
            <v>30010007</v>
          </cell>
          <cell r="B6580" t="str">
            <v>BOULON TH M12*40 CL 8.8</v>
          </cell>
          <cell r="C6580">
            <v>12</v>
          </cell>
          <cell r="D6580" t="str">
            <v>H</v>
          </cell>
        </row>
        <row r="6581">
          <cell r="A6581" t="str">
            <v>37510011</v>
          </cell>
          <cell r="B6581" t="str">
            <v>GRAISSEUR DROIT 10x1.5</v>
          </cell>
          <cell r="C6581">
            <v>0</v>
          </cell>
          <cell r="D6581" t="str">
            <v>L</v>
          </cell>
        </row>
        <row r="6582">
          <cell r="A6582" t="str">
            <v>37510017</v>
          </cell>
          <cell r="B6582" t="str">
            <v>GRAISSEUR COUDÉ 90° 6X1</v>
          </cell>
          <cell r="C6582">
            <v>1</v>
          </cell>
          <cell r="D6582" t="str">
            <v>L</v>
          </cell>
        </row>
        <row r="6583">
          <cell r="A6583" t="str">
            <v>50300001</v>
          </cell>
          <cell r="B6583" t="str">
            <v>BOITE DE DERIVATION Apparente 100X100</v>
          </cell>
          <cell r="C6583">
            <v>5</v>
          </cell>
          <cell r="D6583" t="str">
            <v>M</v>
          </cell>
        </row>
        <row r="6584">
          <cell r="A6584" t="str">
            <v>72250280</v>
          </cell>
          <cell r="B6584" t="str">
            <v>PIECE TIP TOP 3</v>
          </cell>
          <cell r="C6584">
            <v>0</v>
          </cell>
          <cell r="D6584" t="str">
            <v>L</v>
          </cell>
        </row>
        <row r="6585">
          <cell r="A6585" t="str">
            <v>30040014</v>
          </cell>
          <cell r="B6585" t="str">
            <v>VIS CHC M20*40 CL 8.8</v>
          </cell>
          <cell r="C6585">
            <v>0</v>
          </cell>
          <cell r="D6585" t="str">
            <v>L</v>
          </cell>
        </row>
        <row r="6586">
          <cell r="A6586" t="str">
            <v>30040006</v>
          </cell>
          <cell r="B6586" t="str">
            <v>BOULON CHC M16*40</v>
          </cell>
          <cell r="C6586">
            <v>5</v>
          </cell>
          <cell r="D6586" t="str">
            <v>M</v>
          </cell>
        </row>
        <row r="6587">
          <cell r="A6587" t="str">
            <v>60330004</v>
          </cell>
          <cell r="B6587" t="str">
            <v>ATTACHE CHAINE  SIMPLE 5/8(MAILLE 10B1)</v>
          </cell>
          <cell r="C6587">
            <v>4</v>
          </cell>
          <cell r="D6587" t="str">
            <v>M</v>
          </cell>
        </row>
        <row r="6588">
          <cell r="A6588" t="str">
            <v>60310004</v>
          </cell>
          <cell r="B6588" t="str">
            <v>Regulateur de tension A314</v>
          </cell>
          <cell r="C6588">
            <v>0</v>
          </cell>
          <cell r="D6588" t="str">
            <v>L</v>
          </cell>
        </row>
        <row r="6589">
          <cell r="A6589" t="str">
            <v>98010096</v>
          </cell>
          <cell r="B6589" t="str">
            <v>ENCRE A TAMPOM bleu, rouge et vert</v>
          </cell>
          <cell r="C6589">
            <v>0</v>
          </cell>
          <cell r="D6589" t="str">
            <v>L</v>
          </cell>
        </row>
        <row r="6590">
          <cell r="A6590" t="str">
            <v>50340002</v>
          </cell>
          <cell r="B6590" t="str">
            <v>BORNE ENTERELEC 16MM2</v>
          </cell>
          <cell r="C6590">
            <v>1</v>
          </cell>
          <cell r="D6590" t="str">
            <v>L</v>
          </cell>
        </row>
        <row r="6591">
          <cell r="A6591" t="str">
            <v>30710011</v>
          </cell>
          <cell r="B6591" t="str">
            <v>GOUPILLE MECANUNDUS  3,5*56</v>
          </cell>
          <cell r="C6591">
            <v>1</v>
          </cell>
          <cell r="D6591" t="str">
            <v>L</v>
          </cell>
        </row>
        <row r="6592">
          <cell r="A6592" t="str">
            <v>37510008</v>
          </cell>
          <cell r="B6592" t="str">
            <v>GRAISSEUR DROIT 8X1</v>
          </cell>
          <cell r="C6592">
            <v>1</v>
          </cell>
          <cell r="D6592" t="str">
            <v>L</v>
          </cell>
        </row>
        <row r="6593">
          <cell r="A6593" t="str">
            <v>30040026</v>
          </cell>
          <cell r="B6593" t="str">
            <v>VIS CHC M16*25</v>
          </cell>
          <cell r="C6593">
            <v>1</v>
          </cell>
          <cell r="D6593" t="str">
            <v>L</v>
          </cell>
        </row>
        <row r="6594">
          <cell r="A6594" t="str">
            <v>51130008</v>
          </cell>
          <cell r="B6594" t="str">
            <v>Starter 4-65w</v>
          </cell>
          <cell r="C6594">
            <v>0</v>
          </cell>
          <cell r="D6594" t="str">
            <v>L</v>
          </cell>
        </row>
        <row r="6595">
          <cell r="A6595" t="str">
            <v>50380014</v>
          </cell>
          <cell r="B6595" t="str">
            <v>Borne de raccordement WAGO pince 2 pôles</v>
          </cell>
          <cell r="C6595">
            <v>0</v>
          </cell>
          <cell r="D6595" t="str">
            <v>L</v>
          </cell>
        </row>
        <row r="6596">
          <cell r="A6596" t="str">
            <v>92010027</v>
          </cell>
          <cell r="B6596" t="str">
            <v>Sacs Ciment CEM II B-L 32,5 3P</v>
          </cell>
          <cell r="C6596">
            <v>0</v>
          </cell>
          <cell r="D6596" t="str">
            <v>L</v>
          </cell>
        </row>
        <row r="6597">
          <cell r="A6597" t="str">
            <v>30010099</v>
          </cell>
          <cell r="B6597" t="str">
            <v>Vis CHC M16x30</v>
          </cell>
          <cell r="C6597">
            <v>1</v>
          </cell>
          <cell r="D6597" t="str">
            <v>L</v>
          </cell>
        </row>
        <row r="6598">
          <cell r="A6598" t="str">
            <v>98010022</v>
          </cell>
          <cell r="B6598" t="str">
            <v>STICK NOTES</v>
          </cell>
          <cell r="C6598">
            <v>0</v>
          </cell>
          <cell r="D6598" t="str">
            <v>L</v>
          </cell>
        </row>
        <row r="6599">
          <cell r="A6599" t="str">
            <v>30010016</v>
          </cell>
          <cell r="B6599" t="str">
            <v>BOULONTH M16*60 CL 10.9 filetage complet</v>
          </cell>
          <cell r="C6599">
            <v>7</v>
          </cell>
          <cell r="D6599" t="str">
            <v>H</v>
          </cell>
        </row>
        <row r="6600">
          <cell r="A6600" t="str">
            <v>23490001</v>
          </cell>
          <cell r="B6600" t="str">
            <v>"JOINT POUR RACCORD TÊTE DE CHAT 1/2"""</v>
          </cell>
          <cell r="C6600">
            <v>1</v>
          </cell>
          <cell r="D6600" t="str">
            <v>L</v>
          </cell>
        </row>
        <row r="6601">
          <cell r="A6601" t="str">
            <v>30070041</v>
          </cell>
          <cell r="B6601" t="str">
            <v>BOULON FHC M6*60</v>
          </cell>
          <cell r="C6601">
            <v>0</v>
          </cell>
          <cell r="D6601" t="str">
            <v>L</v>
          </cell>
        </row>
        <row r="6602">
          <cell r="A6602" t="str">
            <v>23410056</v>
          </cell>
          <cell r="B6602" t="str">
            <v>Collier de serrage à vis</v>
          </cell>
          <cell r="C6602">
            <v>0</v>
          </cell>
          <cell r="D6602" t="str">
            <v>L</v>
          </cell>
        </row>
        <row r="6603">
          <cell r="A6603" t="str">
            <v>50350007</v>
          </cell>
          <cell r="B6603" t="str">
            <v>cosse tubulaire (serre fils 50mm²</v>
          </cell>
          <cell r="C6603">
            <v>0</v>
          </cell>
          <cell r="D6603" t="str">
            <v>L</v>
          </cell>
        </row>
        <row r="6604">
          <cell r="A6604" t="str">
            <v>39160001</v>
          </cell>
          <cell r="B6604" t="str">
            <v>TRESSE CERAMIQUE SILICONE DIA 6</v>
          </cell>
          <cell r="C6604">
            <v>2</v>
          </cell>
          <cell r="D6604" t="str">
            <v>L</v>
          </cell>
        </row>
        <row r="6605">
          <cell r="A6605" t="str">
            <v>53200188</v>
          </cell>
          <cell r="B6605" t="str">
            <v>Fusible 10A</v>
          </cell>
          <cell r="C6605">
            <v>2</v>
          </cell>
          <cell r="D6605" t="str">
            <v>L</v>
          </cell>
        </row>
        <row r="6606">
          <cell r="A6606" t="str">
            <v>50240006</v>
          </cell>
          <cell r="B6606" t="str">
            <v>Moulure 16X16</v>
          </cell>
          <cell r="C6606">
            <v>0</v>
          </cell>
          <cell r="D6606" t="str">
            <v>L</v>
          </cell>
        </row>
        <row r="6607">
          <cell r="A6607" t="str">
            <v>50340006</v>
          </cell>
          <cell r="B6607" t="str">
            <v>borniers 1,5mm²</v>
          </cell>
          <cell r="C6607">
            <v>1</v>
          </cell>
          <cell r="D6607" t="str">
            <v>L</v>
          </cell>
        </row>
        <row r="6608">
          <cell r="A6608" t="str">
            <v>65510005</v>
          </cell>
          <cell r="B6608" t="str">
            <v>CERCLIPS Ext pour arbre diam 45</v>
          </cell>
          <cell r="C6608">
            <v>0</v>
          </cell>
          <cell r="D6608" t="str">
            <v>L</v>
          </cell>
        </row>
        <row r="6609">
          <cell r="A6609" t="str">
            <v>92010001</v>
          </cell>
          <cell r="B6609" t="str">
            <v>Sacs Ciment CEMI  42,5 3P 70g/m²</v>
          </cell>
          <cell r="C6609">
            <v>12</v>
          </cell>
          <cell r="D6609" t="str">
            <v>H</v>
          </cell>
        </row>
        <row r="6610">
          <cell r="A6610" t="str">
            <v>92010002</v>
          </cell>
          <cell r="B6610" t="str">
            <v>Sacs Ciment CEMII  32,5 3P 70gr/m²</v>
          </cell>
          <cell r="C6610">
            <v>12</v>
          </cell>
          <cell r="D6610" t="str">
            <v>H</v>
          </cell>
        </row>
        <row r="6611">
          <cell r="A6611" t="str">
            <v>92010003</v>
          </cell>
          <cell r="B6611" t="str">
            <v>Sacs pour Ciment HRS</v>
          </cell>
          <cell r="C6611">
            <v>12</v>
          </cell>
          <cell r="D6611" t="str">
            <v>H</v>
          </cell>
        </row>
        <row r="6612">
          <cell r="A6612" t="str">
            <v>92010015</v>
          </cell>
          <cell r="B6612" t="str">
            <v>SACS CHAUX Artificielle</v>
          </cell>
          <cell r="C6612">
            <v>9</v>
          </cell>
          <cell r="D6612" t="str">
            <v>H</v>
          </cell>
        </row>
        <row r="6613">
          <cell r="A6613" t="str">
            <v>50340007</v>
          </cell>
          <cell r="B6613" t="str">
            <v>borniers 2,5mm²</v>
          </cell>
          <cell r="C6613">
            <v>0</v>
          </cell>
          <cell r="D6613" t="str">
            <v>L</v>
          </cell>
        </row>
        <row r="6614">
          <cell r="A6614" t="str">
            <v>53200189</v>
          </cell>
          <cell r="B6614" t="str">
            <v>Fusible 15A</v>
          </cell>
          <cell r="C6614">
            <v>3</v>
          </cell>
          <cell r="D6614" t="str">
            <v>M</v>
          </cell>
        </row>
        <row r="6615">
          <cell r="A6615" t="str">
            <v>53200191</v>
          </cell>
          <cell r="B6615" t="str">
            <v>Fusible 25A</v>
          </cell>
          <cell r="C6615">
            <v>0</v>
          </cell>
          <cell r="D6615" t="str">
            <v>L</v>
          </cell>
        </row>
        <row r="6616">
          <cell r="A6616" t="str">
            <v>53200193</v>
          </cell>
          <cell r="B6616" t="str">
            <v>Fusible 40A</v>
          </cell>
          <cell r="C6616">
            <v>1</v>
          </cell>
          <cell r="D6616" t="str">
            <v>L</v>
          </cell>
        </row>
        <row r="6617">
          <cell r="A6617" t="str">
            <v>53200203</v>
          </cell>
          <cell r="B6617" t="str">
            <v>fusible mini  5 A</v>
          </cell>
          <cell r="C6617">
            <v>0</v>
          </cell>
          <cell r="D6617" t="str">
            <v>L</v>
          </cell>
        </row>
        <row r="6618">
          <cell r="A6618" t="str">
            <v>53200204</v>
          </cell>
          <cell r="B6618" t="str">
            <v>fusible mini 7,5 A</v>
          </cell>
          <cell r="C6618">
            <v>0</v>
          </cell>
          <cell r="D6618" t="str">
            <v>L</v>
          </cell>
        </row>
        <row r="6619">
          <cell r="A6619" t="str">
            <v>53200205</v>
          </cell>
          <cell r="B6619" t="str">
            <v>fusible mini 15A</v>
          </cell>
          <cell r="C6619">
            <v>0</v>
          </cell>
          <cell r="D6619" t="str">
            <v>L</v>
          </cell>
        </row>
        <row r="6620">
          <cell r="A6620" t="str">
            <v>53200206</v>
          </cell>
          <cell r="B6620" t="str">
            <v>fusible mini 20 A</v>
          </cell>
          <cell r="C6620">
            <v>0</v>
          </cell>
          <cell r="D6620" t="str">
            <v>L</v>
          </cell>
        </row>
        <row r="6621">
          <cell r="A6621" t="str">
            <v>53200207</v>
          </cell>
          <cell r="B6621" t="str">
            <v>fusible mini 10 A</v>
          </cell>
          <cell r="C6621">
            <v>0</v>
          </cell>
          <cell r="D6621" t="str">
            <v>L</v>
          </cell>
        </row>
        <row r="6622">
          <cell r="A6622" t="str">
            <v>30010056</v>
          </cell>
          <cell r="B6622" t="str">
            <v>VIS TH ACIER NOIR M16X40 CL_8.8 DIN 933</v>
          </cell>
          <cell r="C6622">
            <v>1</v>
          </cell>
          <cell r="D6622" t="str">
            <v>L</v>
          </cell>
        </row>
        <row r="6623">
          <cell r="A6623" t="str">
            <v>42100006</v>
          </cell>
          <cell r="B6623" t="str">
            <v>DISQUE A TRONCONNER DIAM125A</v>
          </cell>
          <cell r="C6623">
            <v>1</v>
          </cell>
          <cell r="D6623" t="str">
            <v>L</v>
          </cell>
        </row>
        <row r="6624">
          <cell r="A6624" t="str">
            <v>30010014</v>
          </cell>
          <cell r="B6624" t="str">
            <v>BOULON TH M16*40 CL 8.8</v>
          </cell>
          <cell r="C6624">
            <v>7</v>
          </cell>
          <cell r="D6624" t="str">
            <v>H</v>
          </cell>
        </row>
        <row r="6625">
          <cell r="A6625" t="str">
            <v>50340001</v>
          </cell>
          <cell r="B6625" t="str">
            <v>BORNE ENTRELEC 4mm2</v>
          </cell>
          <cell r="C6625">
            <v>3</v>
          </cell>
          <cell r="D6625" t="str">
            <v>M</v>
          </cell>
        </row>
        <row r="6626">
          <cell r="A6626" t="str">
            <v>37510015</v>
          </cell>
          <cell r="B6626" t="str">
            <v>GRAISSEUR COUDÉ 90° 10X1.5</v>
          </cell>
          <cell r="C6626">
            <v>0</v>
          </cell>
          <cell r="D6626" t="str">
            <v>L</v>
          </cell>
        </row>
        <row r="6627">
          <cell r="A6627" t="str">
            <v>53200190</v>
          </cell>
          <cell r="B6627" t="str">
            <v>Fusible 20A</v>
          </cell>
          <cell r="C6627">
            <v>1</v>
          </cell>
          <cell r="D6627" t="str">
            <v>L</v>
          </cell>
        </row>
        <row r="6628">
          <cell r="A6628" t="str">
            <v>39160008</v>
          </cell>
          <cell r="B6628" t="str">
            <v>TRESSE CERAMIQUE NICKEL CHROME   DIAM 5</v>
          </cell>
          <cell r="C6628">
            <v>0</v>
          </cell>
          <cell r="D6628" t="str">
            <v>L</v>
          </cell>
        </row>
        <row r="6629">
          <cell r="A6629" t="str">
            <v>30070029</v>
          </cell>
          <cell r="B6629" t="str">
            <v>Boulon CHC M12*50 DIN912 ISO 4762  10.9</v>
          </cell>
          <cell r="C6629">
            <v>1</v>
          </cell>
          <cell r="D6629" t="str">
            <v>L</v>
          </cell>
        </row>
        <row r="6630">
          <cell r="A6630" t="str">
            <v>30040005</v>
          </cell>
          <cell r="B6630" t="str">
            <v>BOULON CHC M14*50</v>
          </cell>
          <cell r="C6630">
            <v>2</v>
          </cell>
          <cell r="D6630" t="str">
            <v>L</v>
          </cell>
        </row>
        <row r="6631">
          <cell r="A6631" t="str">
            <v>30710012</v>
          </cell>
          <cell r="B6631" t="str">
            <v>GOUPILLE MECANUNDUS  5*65</v>
          </cell>
          <cell r="C6631">
            <v>1</v>
          </cell>
          <cell r="D6631" t="str">
            <v>L</v>
          </cell>
        </row>
        <row r="6632">
          <cell r="A6632" t="str">
            <v>23410057</v>
          </cell>
          <cell r="B6632" t="str">
            <v>Collier de fixation 20mm avec vis </v>
          </cell>
          <cell r="C6632">
            <v>1</v>
          </cell>
          <cell r="D6632" t="str">
            <v>L</v>
          </cell>
        </row>
        <row r="6633">
          <cell r="A6633" t="str">
            <v>30070001</v>
          </cell>
          <cell r="B6633" t="str">
            <v>BOULON CHC M12*50</v>
          </cell>
          <cell r="C6633">
            <v>0</v>
          </cell>
          <cell r="D6633" t="str">
            <v>L</v>
          </cell>
        </row>
        <row r="6634">
          <cell r="A6634" t="str">
            <v>30010015</v>
          </cell>
          <cell r="B6634" t="str">
            <v>BOULON TH M16*50 CL 8.8</v>
          </cell>
          <cell r="C6634">
            <v>9</v>
          </cell>
          <cell r="D6634" t="str">
            <v>H</v>
          </cell>
        </row>
        <row r="6635">
          <cell r="A6635" t="str">
            <v>30040054</v>
          </cell>
          <cell r="B6635" t="str">
            <v>Boulon TH M16x50 CL 12.9</v>
          </cell>
          <cell r="C6635">
            <v>1</v>
          </cell>
          <cell r="D6635" t="str">
            <v>L</v>
          </cell>
        </row>
        <row r="6636">
          <cell r="A6636" t="str">
            <v>50350006</v>
          </cell>
          <cell r="B6636" t="str">
            <v>cosse tubulaire   35mm²</v>
          </cell>
          <cell r="C6636">
            <v>0</v>
          </cell>
          <cell r="D6636" t="str">
            <v>L</v>
          </cell>
        </row>
        <row r="6637">
          <cell r="A6637" t="str">
            <v>30010090</v>
          </cell>
          <cell r="B6637" t="str">
            <v>Boulon TH M12*100*35</v>
          </cell>
          <cell r="C6637">
            <v>1</v>
          </cell>
          <cell r="D6637" t="str">
            <v>L</v>
          </cell>
        </row>
        <row r="6638">
          <cell r="A6638" t="str">
            <v>50010004</v>
          </cell>
          <cell r="B6638" t="str">
            <v>fil souple 6mm?</v>
          </cell>
          <cell r="C6638">
            <v>1</v>
          </cell>
          <cell r="D6638" t="str">
            <v>L</v>
          </cell>
        </row>
        <row r="6639">
          <cell r="A6639" t="str">
            <v>30300037</v>
          </cell>
          <cell r="B6639" t="str">
            <v>Ecrou frein tout metal M16</v>
          </cell>
          <cell r="C6639">
            <v>1</v>
          </cell>
          <cell r="D6639" t="str">
            <v>L</v>
          </cell>
        </row>
        <row r="6640">
          <cell r="A6640" t="str">
            <v>98010273</v>
          </cell>
          <cell r="B6640" t="str">
            <v>Stylo Tic tac</v>
          </cell>
          <cell r="C6640">
            <v>0</v>
          </cell>
          <cell r="D6640" t="str">
            <v>L</v>
          </cell>
        </row>
        <row r="6641">
          <cell r="A6641" t="str">
            <v>30070003</v>
          </cell>
          <cell r="B6641" t="str">
            <v>BOULON FHC M10*20</v>
          </cell>
          <cell r="C6641">
            <v>0</v>
          </cell>
          <cell r="D6641" t="str">
            <v>L</v>
          </cell>
        </row>
        <row r="6642">
          <cell r="A6642" t="str">
            <v>50350005</v>
          </cell>
          <cell r="B6642" t="str">
            <v>cosse tubulaire   25mm²</v>
          </cell>
          <cell r="C6642">
            <v>1</v>
          </cell>
          <cell r="D6642" t="str">
            <v>L</v>
          </cell>
        </row>
        <row r="6643">
          <cell r="A6643" t="str">
            <v>30710016</v>
          </cell>
          <cell r="B6643" t="str">
            <v>GOUPILLE MECANUNDUS  8*65</v>
          </cell>
          <cell r="C6643">
            <v>2</v>
          </cell>
          <cell r="D6643" t="str">
            <v>L</v>
          </cell>
        </row>
        <row r="6644">
          <cell r="A6644" t="str">
            <v>42020007</v>
          </cell>
          <cell r="B6644" t="str">
            <v>PAPIER ABRASIF 400</v>
          </cell>
          <cell r="C6644">
            <v>12</v>
          </cell>
          <cell r="D6644" t="str">
            <v>H</v>
          </cell>
        </row>
        <row r="6645">
          <cell r="A6645" t="str">
            <v>23320010</v>
          </cell>
          <cell r="B6645" t="str">
            <v>"MAMELON M/M 1/2"" DROIT /GAUCHE  HP"</v>
          </cell>
          <cell r="C6645">
            <v>0</v>
          </cell>
          <cell r="D6645" t="str">
            <v>L</v>
          </cell>
        </row>
        <row r="6646">
          <cell r="A6646" t="str">
            <v>37510021</v>
          </cell>
          <cell r="B6646" t="str">
            <v>GRAISSEUR COUDÉ 90° 8X1.25</v>
          </cell>
          <cell r="C6646">
            <v>0</v>
          </cell>
          <cell r="D6646" t="str">
            <v>L</v>
          </cell>
        </row>
        <row r="6647">
          <cell r="A6647" t="str">
            <v>50350004</v>
          </cell>
          <cell r="B6647" t="str">
            <v>COSSE TUBULAIRE 16mm²</v>
          </cell>
          <cell r="C6647">
            <v>1</v>
          </cell>
          <cell r="D6647" t="str">
            <v>L</v>
          </cell>
        </row>
        <row r="6648">
          <cell r="A6648" t="str">
            <v>37510020</v>
          </cell>
          <cell r="B6648" t="str">
            <v>GRAISSEUR COUDÉ 90° 8X1</v>
          </cell>
          <cell r="C6648">
            <v>0</v>
          </cell>
          <cell r="D6648" t="str">
            <v>L</v>
          </cell>
        </row>
        <row r="6649">
          <cell r="A6649" t="str">
            <v>30010012</v>
          </cell>
          <cell r="B6649" t="str">
            <v>BOULON TH M14*60</v>
          </cell>
          <cell r="C6649">
            <v>1</v>
          </cell>
          <cell r="D6649" t="str">
            <v>L</v>
          </cell>
        </row>
        <row r="6650">
          <cell r="A6650" t="str">
            <v>30300036</v>
          </cell>
          <cell r="B6650" t="str">
            <v>Ecrou frein tout metal M12</v>
          </cell>
          <cell r="C6650">
            <v>3</v>
          </cell>
          <cell r="D6650" t="str">
            <v>M</v>
          </cell>
        </row>
        <row r="6651">
          <cell r="A6651" t="str">
            <v>30040062</v>
          </cell>
          <cell r="B6651" t="str">
            <v>Boulon CHC M14x30</v>
          </cell>
          <cell r="C6651">
            <v>6</v>
          </cell>
          <cell r="D6651" t="str">
            <v>H</v>
          </cell>
        </row>
        <row r="6652">
          <cell r="A6652" t="str">
            <v>37510019</v>
          </cell>
          <cell r="B6652" t="str">
            <v>GRAISSEUR COUDÉ 45° 8X1.25</v>
          </cell>
          <cell r="C6652">
            <v>0</v>
          </cell>
          <cell r="D6652" t="str">
            <v>L</v>
          </cell>
        </row>
        <row r="6653">
          <cell r="A6653" t="str">
            <v>35010002</v>
          </cell>
          <cell r="B6653" t="str">
            <v>PINCEAU DE PEINTURE PLAT DE  DIAM 20</v>
          </cell>
          <cell r="C6653">
            <v>5</v>
          </cell>
          <cell r="D6653" t="str">
            <v>M</v>
          </cell>
        </row>
        <row r="6654">
          <cell r="A6654" t="str">
            <v>98010019</v>
          </cell>
          <cell r="B6654" t="str">
            <v>PAIRE DE CISEAU</v>
          </cell>
          <cell r="C6654">
            <v>0</v>
          </cell>
          <cell r="D6654" t="str">
            <v>L</v>
          </cell>
        </row>
        <row r="6655">
          <cell r="A6655" t="str">
            <v>54910009</v>
          </cell>
          <cell r="B6655" t="str">
            <v>Diode UF 4002</v>
          </cell>
          <cell r="C6655">
            <v>0</v>
          </cell>
          <cell r="D6655" t="str">
            <v>L</v>
          </cell>
        </row>
        <row r="6656">
          <cell r="A6656" t="str">
            <v>23320104</v>
          </cell>
          <cell r="B6656" t="str">
            <v>MAMELON 2</v>
          </cell>
          <cell r="C6656">
            <v>1</v>
          </cell>
          <cell r="D6656" t="str">
            <v>L</v>
          </cell>
        </row>
        <row r="6657">
          <cell r="A6657" t="str">
            <v>30070035</v>
          </cell>
          <cell r="B6657" t="str">
            <v>boulons FHC M12*50</v>
          </cell>
          <cell r="C6657">
            <v>4</v>
          </cell>
          <cell r="D6657" t="str">
            <v>M</v>
          </cell>
        </row>
        <row r="6658">
          <cell r="A6658" t="str">
            <v>50350018</v>
          </cell>
          <cell r="B6658" t="str">
            <v>COSSE TUBE CUIVRE 00532 SIM XCT 25-10</v>
          </cell>
          <cell r="C6658">
            <v>2</v>
          </cell>
          <cell r="D6658" t="str">
            <v>L</v>
          </cell>
        </row>
        <row r="6659">
          <cell r="A6659" t="str">
            <v>42020008</v>
          </cell>
          <cell r="B6659" t="str">
            <v>MECHE BETON 6</v>
          </cell>
          <cell r="C6659">
            <v>0</v>
          </cell>
          <cell r="D6659" t="str">
            <v>L</v>
          </cell>
        </row>
        <row r="6660">
          <cell r="A6660" t="str">
            <v>37510043</v>
          </cell>
          <cell r="B6660" t="str">
            <v>GRAISSEUR DROIT 10x100</v>
          </cell>
          <cell r="C6660">
            <v>1</v>
          </cell>
          <cell r="D6660" t="str">
            <v>L</v>
          </cell>
        </row>
        <row r="6661">
          <cell r="A6661" t="str">
            <v>43200013</v>
          </cell>
          <cell r="B6661" t="str">
            <v>BAGUETTE ARCAIRE D6,5</v>
          </cell>
          <cell r="C6661">
            <v>0</v>
          </cell>
          <cell r="D6661" t="str">
            <v>L</v>
          </cell>
        </row>
        <row r="6662">
          <cell r="A6662" t="str">
            <v>30040004</v>
          </cell>
          <cell r="B6662" t="str">
            <v>BOULON CHC M12*60 CL 8.8</v>
          </cell>
          <cell r="C6662">
            <v>1</v>
          </cell>
          <cell r="D6662" t="str">
            <v>L</v>
          </cell>
        </row>
        <row r="6663">
          <cell r="A6663" t="str">
            <v>75330007</v>
          </cell>
          <cell r="B6663" t="str">
            <v>CABLE ACIER DE MANUTENTION DAIM 04</v>
          </cell>
          <cell r="C6663">
            <v>3</v>
          </cell>
          <cell r="D6663" t="str">
            <v>M</v>
          </cell>
        </row>
        <row r="6664">
          <cell r="A6664" t="str">
            <v>38100006</v>
          </cell>
          <cell r="B6664" t="str">
            <v>VERRE NOIRE POUR MASQUE SOUDEUR</v>
          </cell>
          <cell r="C6664">
            <v>9</v>
          </cell>
          <cell r="D6664" t="str">
            <v>H</v>
          </cell>
        </row>
        <row r="6665">
          <cell r="A6665" t="str">
            <v>42020005</v>
          </cell>
          <cell r="B6665" t="str">
            <v>PAPIER ABRASIF 180</v>
          </cell>
          <cell r="C6665">
            <v>12</v>
          </cell>
          <cell r="D6665" t="str">
            <v>H</v>
          </cell>
        </row>
        <row r="6666">
          <cell r="A6666" t="str">
            <v>98010027</v>
          </cell>
          <cell r="B6666" t="str">
            <v>CD VIERGE</v>
          </cell>
          <cell r="C6666">
            <v>0</v>
          </cell>
          <cell r="D6666" t="str">
            <v>L</v>
          </cell>
        </row>
        <row r="6667">
          <cell r="A6667" t="str">
            <v>50240004</v>
          </cell>
          <cell r="B6667" t="str">
            <v>Moulure 10X10</v>
          </cell>
          <cell r="C6667">
            <v>0</v>
          </cell>
          <cell r="D6667" t="str">
            <v>L</v>
          </cell>
        </row>
        <row r="6668">
          <cell r="A6668" t="str">
            <v>92010025</v>
          </cell>
          <cell r="B6668" t="str">
            <v>Sacs CEM I PP 50 Kg</v>
          </cell>
          <cell r="C6668">
            <v>2</v>
          </cell>
          <cell r="D6668" t="str">
            <v>L</v>
          </cell>
        </row>
        <row r="6669">
          <cell r="A6669" t="str">
            <v>37510014</v>
          </cell>
          <cell r="B6669" t="str">
            <v>GRAISSEUR COUDÉ 90° 10X1</v>
          </cell>
          <cell r="C6669">
            <v>0</v>
          </cell>
          <cell r="D6669" t="str">
            <v>L</v>
          </cell>
        </row>
        <row r="6670">
          <cell r="A6670" t="str">
            <v>30010013</v>
          </cell>
          <cell r="B6670" t="str">
            <v>BOULON TH M14*80</v>
          </cell>
          <cell r="C6670">
            <v>0</v>
          </cell>
          <cell r="D6670" t="str">
            <v>L</v>
          </cell>
        </row>
        <row r="6671">
          <cell r="A6671" t="str">
            <v>50490001</v>
          </cell>
          <cell r="B6671" t="str">
            <v>Tresse de masse16 mm²</v>
          </cell>
          <cell r="C6671">
            <v>0</v>
          </cell>
          <cell r="D6671" t="str">
            <v>L</v>
          </cell>
        </row>
        <row r="6672">
          <cell r="A6672" t="str">
            <v>50010003</v>
          </cell>
          <cell r="B6672" t="str">
            <v>fil souple  4mm?</v>
          </cell>
          <cell r="C6672">
            <v>2</v>
          </cell>
          <cell r="D6672" t="str">
            <v>L</v>
          </cell>
        </row>
        <row r="6673">
          <cell r="A6673" t="str">
            <v>50210009</v>
          </cell>
          <cell r="B6673" t="str">
            <v>colliers de serrage cable (12,5*1200)</v>
          </cell>
          <cell r="C6673">
            <v>4</v>
          </cell>
          <cell r="D6673" t="str">
            <v>M</v>
          </cell>
        </row>
        <row r="6674">
          <cell r="A6674" t="str">
            <v>30300024</v>
          </cell>
          <cell r="B6674" t="str">
            <v>ECROU M20 CL 8.8</v>
          </cell>
          <cell r="C6674">
            <v>4</v>
          </cell>
          <cell r="D6674" t="str">
            <v>M</v>
          </cell>
        </row>
        <row r="6675">
          <cell r="A6675" t="str">
            <v>30010009</v>
          </cell>
          <cell r="B6675" t="str">
            <v>BOULON TH M12*80</v>
          </cell>
          <cell r="C6675">
            <v>4</v>
          </cell>
          <cell r="D6675" t="str">
            <v>M</v>
          </cell>
        </row>
        <row r="6676">
          <cell r="A6676" t="str">
            <v>50010001</v>
          </cell>
          <cell r="B6676" t="str">
            <v>fil souple  1,5mm?</v>
          </cell>
          <cell r="C6676">
            <v>2</v>
          </cell>
          <cell r="D6676" t="str">
            <v>L</v>
          </cell>
        </row>
        <row r="6677">
          <cell r="A6677" t="str">
            <v>30070005</v>
          </cell>
          <cell r="B6677" t="str">
            <v>BOULON FHC M12*25</v>
          </cell>
          <cell r="C6677">
            <v>0</v>
          </cell>
          <cell r="D6677" t="str">
            <v>L</v>
          </cell>
        </row>
        <row r="6678">
          <cell r="A6678" t="str">
            <v>98010276</v>
          </cell>
          <cell r="B6678" t="str">
            <v>Etiquette fluo</v>
          </cell>
          <cell r="C6678">
            <v>0</v>
          </cell>
          <cell r="D6678" t="str">
            <v>L</v>
          </cell>
        </row>
        <row r="6679">
          <cell r="A6679" t="str">
            <v>30010006</v>
          </cell>
          <cell r="B6679" t="str">
            <v>BOULON TH M12*35 CL 8.8</v>
          </cell>
          <cell r="C6679">
            <v>1</v>
          </cell>
          <cell r="D6679" t="str">
            <v>L</v>
          </cell>
        </row>
        <row r="6680">
          <cell r="A6680" t="str">
            <v>30070036</v>
          </cell>
          <cell r="B6680" t="str">
            <v>boulons FHCM12*60</v>
          </cell>
          <cell r="C6680">
            <v>1</v>
          </cell>
          <cell r="D6680" t="str">
            <v>L</v>
          </cell>
        </row>
        <row r="6681">
          <cell r="A6681" t="str">
            <v>23410058</v>
          </cell>
          <cell r="B6681" t="str">
            <v>Collier de fixation 40mm avec vis </v>
          </cell>
          <cell r="C6681">
            <v>1</v>
          </cell>
          <cell r="D6681" t="str">
            <v>L</v>
          </cell>
        </row>
        <row r="6682">
          <cell r="A6682" t="str">
            <v>65510003</v>
          </cell>
          <cell r="B6682" t="str">
            <v>CIRCLIPS INTERIEUR  62 mm EP 2</v>
          </cell>
          <cell r="C6682">
            <v>0</v>
          </cell>
          <cell r="D6682" t="str">
            <v>L</v>
          </cell>
        </row>
        <row r="6683">
          <cell r="A6683" t="str">
            <v>30070004</v>
          </cell>
          <cell r="B6683" t="str">
            <v>BOULON FHC M12*16</v>
          </cell>
          <cell r="C6683">
            <v>0</v>
          </cell>
          <cell r="D6683" t="str">
            <v>L</v>
          </cell>
        </row>
        <row r="6684">
          <cell r="A6684" t="str">
            <v>53200179</v>
          </cell>
          <cell r="B6684" t="str">
            <v>FUSIBLE 10 X 38 2AGG</v>
          </cell>
          <cell r="C6684">
            <v>0</v>
          </cell>
          <cell r="D6684" t="str">
            <v>L</v>
          </cell>
        </row>
        <row r="6685">
          <cell r="A6685" t="str">
            <v>30040044</v>
          </cell>
          <cell r="B6685" t="str">
            <v>BOULON CHC M10*30</v>
          </cell>
          <cell r="C6685">
            <v>0</v>
          </cell>
          <cell r="D6685" t="str">
            <v>L</v>
          </cell>
        </row>
        <row r="6686">
          <cell r="A6686" t="str">
            <v>51130007</v>
          </cell>
          <cell r="B6686" t="str">
            <v>Starter philips 230v</v>
          </cell>
          <cell r="C6686">
            <v>0</v>
          </cell>
          <cell r="D6686" t="str">
            <v>L</v>
          </cell>
        </row>
        <row r="6687">
          <cell r="A6687" t="str">
            <v>30010011</v>
          </cell>
          <cell r="B6687" t="str">
            <v>BOULON TH M14*40 CL 8.8</v>
          </cell>
          <cell r="C6687">
            <v>3</v>
          </cell>
          <cell r="D6687" t="str">
            <v>M</v>
          </cell>
        </row>
        <row r="6688">
          <cell r="A6688" t="str">
            <v>98010012</v>
          </cell>
          <cell r="B6688" t="str">
            <v>PORTE MINE</v>
          </cell>
          <cell r="C6688">
            <v>0</v>
          </cell>
          <cell r="D6688" t="str">
            <v>L</v>
          </cell>
        </row>
        <row r="6689">
          <cell r="A6689" t="str">
            <v>98010007</v>
          </cell>
          <cell r="B6689" t="str">
            <v>BOITE AGRAFFE</v>
          </cell>
          <cell r="C6689">
            <v>0</v>
          </cell>
          <cell r="D6689" t="str">
            <v>L</v>
          </cell>
        </row>
        <row r="6690">
          <cell r="A6690" t="str">
            <v>53200181</v>
          </cell>
          <cell r="B6690" t="str">
            <v>FUSIBLE 0,5A-250V 5X20mm.</v>
          </cell>
          <cell r="C6690">
            <v>0</v>
          </cell>
          <cell r="D6690" t="str">
            <v>L</v>
          </cell>
        </row>
        <row r="6691">
          <cell r="A6691" t="str">
            <v>37510018</v>
          </cell>
          <cell r="B6691" t="str">
            <v>GRAISSEUR COUDÉ 45° 8X1</v>
          </cell>
          <cell r="C6691">
            <v>0</v>
          </cell>
          <cell r="D6691" t="str">
            <v>L</v>
          </cell>
        </row>
        <row r="6692">
          <cell r="A6692" t="str">
            <v>30090012</v>
          </cell>
          <cell r="B6692" t="str">
            <v>RIVET AVEUGLE DIAM 4 MM</v>
          </cell>
          <cell r="C6692">
            <v>2</v>
          </cell>
          <cell r="D6692" t="str">
            <v>L</v>
          </cell>
        </row>
        <row r="6693">
          <cell r="A6693" t="str">
            <v>30040002</v>
          </cell>
          <cell r="B6693" t="str">
            <v>BOULON CHC M10*70*40</v>
          </cell>
          <cell r="C6693">
            <v>1</v>
          </cell>
          <cell r="D6693" t="str">
            <v>L</v>
          </cell>
        </row>
        <row r="6694">
          <cell r="A6694" t="str">
            <v>50360015</v>
          </cell>
          <cell r="B6694" t="str">
            <v>PRESSE ETOUPE PG16</v>
          </cell>
          <cell r="C6694">
            <v>2</v>
          </cell>
          <cell r="D6694" t="str">
            <v>L</v>
          </cell>
        </row>
        <row r="6695">
          <cell r="A6695" t="str">
            <v>51040029</v>
          </cell>
          <cell r="B6695" t="str">
            <v>LAMPE 24v4w</v>
          </cell>
          <cell r="C6695">
            <v>0</v>
          </cell>
          <cell r="D6695" t="str">
            <v>L</v>
          </cell>
        </row>
        <row r="6696">
          <cell r="A6696" t="str">
            <v>98020040</v>
          </cell>
          <cell r="B6696" t="str">
            <v>Rouleau papier de toilette</v>
          </cell>
          <cell r="C6696">
            <v>0</v>
          </cell>
          <cell r="D6696" t="str">
            <v>L</v>
          </cell>
        </row>
        <row r="6697">
          <cell r="A6697" t="str">
            <v>92010014</v>
          </cell>
          <cell r="B6697" t="str">
            <v>SACS Ciment CEM II  42,5 3plis 70gr/m?</v>
          </cell>
          <cell r="C6697">
            <v>1</v>
          </cell>
          <cell r="D6697" t="str">
            <v>L</v>
          </cell>
        </row>
        <row r="6698">
          <cell r="A6698" t="str">
            <v>45400007</v>
          </cell>
          <cell r="B6698" t="str">
            <v>ACIDE CHLORYDRIQUE 30%</v>
          </cell>
          <cell r="C6698">
            <v>0</v>
          </cell>
          <cell r="D6698" t="str">
            <v>L</v>
          </cell>
        </row>
        <row r="6699">
          <cell r="A6699" t="str">
            <v>30040020</v>
          </cell>
          <cell r="B6699" t="str">
            <v>VIS CHC ACIER NOIR M12X40 CL8.8 DIN 912</v>
          </cell>
          <cell r="C6699">
            <v>1</v>
          </cell>
          <cell r="D6699" t="str">
            <v>L</v>
          </cell>
        </row>
        <row r="6700">
          <cell r="A6700" t="str">
            <v>30040003</v>
          </cell>
          <cell r="B6700" t="str">
            <v>BOULON CHC M12*35</v>
          </cell>
          <cell r="C6700">
            <v>1</v>
          </cell>
          <cell r="D6700" t="str">
            <v>L</v>
          </cell>
        </row>
        <row r="6701">
          <cell r="A6701" t="str">
            <v>50300003</v>
          </cell>
          <cell r="B6701" t="str">
            <v>boite dérivation étanche IP55 80*80*45</v>
          </cell>
          <cell r="C6701">
            <v>4</v>
          </cell>
          <cell r="D6701" t="str">
            <v>M</v>
          </cell>
        </row>
        <row r="6702">
          <cell r="A6702" t="str">
            <v>65510063</v>
          </cell>
          <cell r="B6702" t="str">
            <v>CIRCLIPS INT 50</v>
          </cell>
          <cell r="C6702">
            <v>0</v>
          </cell>
          <cell r="D6702" t="str">
            <v>L</v>
          </cell>
        </row>
        <row r="6703">
          <cell r="A6703" t="str">
            <v>50350017</v>
          </cell>
          <cell r="B6703" t="str">
            <v>COSSE  A SERTIR DE 10</v>
          </cell>
          <cell r="C6703">
            <v>4</v>
          </cell>
          <cell r="D6703" t="str">
            <v>M</v>
          </cell>
        </row>
        <row r="6704">
          <cell r="A6704" t="str">
            <v>30010008</v>
          </cell>
          <cell r="B6704" t="str">
            <v>BOULON TH M12*60</v>
          </cell>
          <cell r="C6704">
            <v>11</v>
          </cell>
          <cell r="D6704" t="str">
            <v>H</v>
          </cell>
        </row>
        <row r="6705">
          <cell r="A6705" t="str">
            <v>50350003</v>
          </cell>
          <cell r="B6705" t="str">
            <v>cosse tubulaire 10mm²</v>
          </cell>
          <cell r="C6705">
            <v>1</v>
          </cell>
          <cell r="D6705" t="str">
            <v>L</v>
          </cell>
        </row>
        <row r="6706">
          <cell r="A6706" t="str">
            <v>30010010</v>
          </cell>
          <cell r="B6706" t="str">
            <v>BOULON TH M14*30 CL 8.8</v>
          </cell>
          <cell r="C6706">
            <v>0</v>
          </cell>
          <cell r="D6706" t="str">
            <v>L</v>
          </cell>
        </row>
        <row r="6707">
          <cell r="A6707" t="str">
            <v>50010002</v>
          </cell>
          <cell r="B6707" t="str">
            <v>fil souple 2,5mm?</v>
          </cell>
          <cell r="C6707">
            <v>1</v>
          </cell>
          <cell r="D6707" t="str">
            <v>L</v>
          </cell>
        </row>
        <row r="6708">
          <cell r="A6708" t="str">
            <v>30040045</v>
          </cell>
          <cell r="B6708" t="str">
            <v>VIS DE PRESSION CHC M8*30</v>
          </cell>
          <cell r="C6708">
            <v>0</v>
          </cell>
          <cell r="D6708" t="str">
            <v>L</v>
          </cell>
        </row>
        <row r="6709">
          <cell r="A6709" t="str">
            <v>75330018</v>
          </cell>
          <cell r="B6709" t="str">
            <v>SERRE CABLE  DIAM 9</v>
          </cell>
          <cell r="C6709">
            <v>0</v>
          </cell>
          <cell r="D6709" t="str">
            <v>L</v>
          </cell>
        </row>
        <row r="6710">
          <cell r="A6710" t="str">
            <v>75330011</v>
          </cell>
          <cell r="B6710" t="str">
            <v>SERRE CABLE DIAM 08</v>
          </cell>
          <cell r="C6710">
            <v>3</v>
          </cell>
          <cell r="D6710" t="str">
            <v>M</v>
          </cell>
        </row>
        <row r="6711">
          <cell r="A6711" t="str">
            <v>98010009</v>
          </cell>
          <cell r="B6711" t="str">
            <v>BOITE DE TROMBONE</v>
          </cell>
          <cell r="C6711">
            <v>0</v>
          </cell>
          <cell r="D6711" t="str">
            <v>L</v>
          </cell>
        </row>
        <row r="6712">
          <cell r="A6712" t="str">
            <v>98010020</v>
          </cell>
          <cell r="B6712" t="str">
            <v>ROULEAU SCOTCH</v>
          </cell>
          <cell r="C6712">
            <v>0</v>
          </cell>
          <cell r="D6712" t="str">
            <v>L</v>
          </cell>
        </row>
        <row r="6713">
          <cell r="A6713" t="str">
            <v>65510009</v>
          </cell>
          <cell r="B6713" t="str">
            <v>CIRCLIPS EXT 30/38- EPAISSEUR 4MM C11.04</v>
          </cell>
          <cell r="C6713">
            <v>0</v>
          </cell>
          <cell r="D6713" t="str">
            <v>L</v>
          </cell>
        </row>
        <row r="6714">
          <cell r="A6714" t="str">
            <v>50340011</v>
          </cell>
          <cell r="B6714" t="str">
            <v>Borne gris à vis 2,5mm² M2,5/5</v>
          </cell>
          <cell r="C6714">
            <v>0</v>
          </cell>
          <cell r="D6714" t="str">
            <v>L</v>
          </cell>
        </row>
        <row r="6715">
          <cell r="A6715" t="str">
            <v>98010025</v>
          </cell>
          <cell r="B6715" t="str">
            <v>REGLE PLATE</v>
          </cell>
          <cell r="C6715">
            <v>0</v>
          </cell>
          <cell r="D6715" t="str">
            <v>L</v>
          </cell>
        </row>
        <row r="6716">
          <cell r="A6716" t="str">
            <v>30070002</v>
          </cell>
          <cell r="B6716" t="str">
            <v>BOULON FHC M10*16</v>
          </cell>
          <cell r="C6716">
            <v>0</v>
          </cell>
          <cell r="D6716" t="str">
            <v>L</v>
          </cell>
        </row>
        <row r="6717">
          <cell r="A6717" t="str">
            <v>98010011</v>
          </cell>
          <cell r="B6717" t="str">
            <v>STYLO À BILLE BLEU</v>
          </cell>
          <cell r="C6717">
            <v>0</v>
          </cell>
          <cell r="D6717" t="str">
            <v>L</v>
          </cell>
        </row>
        <row r="6718">
          <cell r="A6718" t="str">
            <v>50340005</v>
          </cell>
          <cell r="B6718" t="str">
            <v>borniers 1mm²</v>
          </cell>
          <cell r="C6718">
            <v>1</v>
          </cell>
          <cell r="D6718" t="str">
            <v>L</v>
          </cell>
        </row>
        <row r="6719">
          <cell r="A6719" t="str">
            <v>30070042</v>
          </cell>
          <cell r="B6719" t="str">
            <v>Boulon FHC M12x40</v>
          </cell>
          <cell r="C6719">
            <v>0</v>
          </cell>
          <cell r="D6719" t="str">
            <v>L</v>
          </cell>
        </row>
        <row r="6720">
          <cell r="A6720" t="str">
            <v>39100006</v>
          </cell>
          <cell r="B6720" t="str">
            <v>TEFLON PM</v>
          </cell>
          <cell r="C6720">
            <v>12</v>
          </cell>
          <cell r="D6720" t="str">
            <v>H</v>
          </cell>
        </row>
        <row r="6721">
          <cell r="A6721" t="str">
            <v>45400063</v>
          </cell>
          <cell r="B6721" t="str">
            <v>MERCURE NORMAPUR</v>
          </cell>
          <cell r="C6721">
            <v>0</v>
          </cell>
          <cell r="D6721" t="str">
            <v>L</v>
          </cell>
        </row>
        <row r="6722">
          <cell r="A6722" t="str">
            <v>42020006</v>
          </cell>
          <cell r="B6722" t="str">
            <v>PAPIER ABRASIF 240</v>
          </cell>
          <cell r="C6722">
            <v>12</v>
          </cell>
          <cell r="D6722" t="str">
            <v>H</v>
          </cell>
        </row>
        <row r="6723">
          <cell r="A6723" t="str">
            <v>50210008</v>
          </cell>
          <cell r="B6723" t="str">
            <v>colliers de serrage  (7,5x750)</v>
          </cell>
          <cell r="C6723">
            <v>10</v>
          </cell>
          <cell r="D6723" t="str">
            <v>H</v>
          </cell>
        </row>
        <row r="6724">
          <cell r="A6724" t="str">
            <v>30010003</v>
          </cell>
          <cell r="B6724" t="str">
            <v>BOULON TH M10*60 CL 8.8</v>
          </cell>
          <cell r="C6724">
            <v>2</v>
          </cell>
          <cell r="D6724" t="str">
            <v>L</v>
          </cell>
        </row>
        <row r="6725">
          <cell r="A6725" t="str">
            <v>76340057</v>
          </cell>
          <cell r="B6725" t="str">
            <v>Joint torique 115x2,5 MULTIKOR K50</v>
          </cell>
          <cell r="C6725">
            <v>1</v>
          </cell>
          <cell r="D6725" t="str">
            <v>L</v>
          </cell>
        </row>
        <row r="6726">
          <cell r="A6726" t="str">
            <v>50350002</v>
          </cell>
          <cell r="B6726" t="str">
            <v>cosse tubulaire  6mm²</v>
          </cell>
          <cell r="C6726">
            <v>2</v>
          </cell>
          <cell r="D6726" t="str">
            <v>L</v>
          </cell>
        </row>
        <row r="6727">
          <cell r="A6727" t="str">
            <v>42020013</v>
          </cell>
          <cell r="B6727" t="str">
            <v>MECHE BETON 5</v>
          </cell>
          <cell r="C6727">
            <v>0</v>
          </cell>
          <cell r="D6727" t="str">
            <v>L</v>
          </cell>
        </row>
        <row r="6728">
          <cell r="A6728" t="str">
            <v>75330015</v>
          </cell>
          <cell r="B6728" t="str">
            <v>SERRE CABLE DIAM 06</v>
          </cell>
          <cell r="C6728">
            <v>6</v>
          </cell>
          <cell r="D6728" t="str">
            <v>H</v>
          </cell>
        </row>
        <row r="6729">
          <cell r="A6729" t="str">
            <v>98010021</v>
          </cell>
          <cell r="B6729" t="str">
            <v>TUBE COLLE</v>
          </cell>
          <cell r="C6729">
            <v>0</v>
          </cell>
          <cell r="D6729" t="str">
            <v>L</v>
          </cell>
        </row>
        <row r="6730">
          <cell r="A6730" t="str">
            <v>30300031</v>
          </cell>
          <cell r="B6730" t="str">
            <v>ECROUFREIN M16</v>
          </cell>
          <cell r="C6730">
            <v>4</v>
          </cell>
          <cell r="D6730" t="str">
            <v>M</v>
          </cell>
        </row>
        <row r="6731">
          <cell r="A6731" t="str">
            <v>45400069</v>
          </cell>
          <cell r="B6731" t="str">
            <v>PHÉNOLPHTALÉINE RECTAPUR</v>
          </cell>
          <cell r="C6731">
            <v>0</v>
          </cell>
          <cell r="D6731" t="str">
            <v>L</v>
          </cell>
        </row>
        <row r="6732">
          <cell r="A6732" t="str">
            <v>30040049</v>
          </cell>
          <cell r="B6732" t="str">
            <v>Boulon tete fraisé m10*40</v>
          </cell>
          <cell r="C6732">
            <v>2</v>
          </cell>
          <cell r="D6732" t="str">
            <v>L</v>
          </cell>
        </row>
        <row r="6733">
          <cell r="A6733" t="str">
            <v>30070006</v>
          </cell>
          <cell r="B6733" t="str">
            <v>BOULON FHC M12*20 CL 8.8</v>
          </cell>
          <cell r="C6733">
            <v>0</v>
          </cell>
          <cell r="D6733" t="str">
            <v>L</v>
          </cell>
        </row>
        <row r="6734">
          <cell r="A6734" t="str">
            <v>50210004</v>
          </cell>
          <cell r="B6734" t="str">
            <v>COLLIER COLSON REF 31920  9X508</v>
          </cell>
          <cell r="C6734">
            <v>9</v>
          </cell>
          <cell r="D6734" t="str">
            <v>H</v>
          </cell>
        </row>
        <row r="6735">
          <cell r="A6735" t="str">
            <v>30010005</v>
          </cell>
          <cell r="B6735" t="str">
            <v>BOULON TH M12*20 CL 8.8</v>
          </cell>
          <cell r="C6735">
            <v>1</v>
          </cell>
          <cell r="D6735" t="str">
            <v>L</v>
          </cell>
        </row>
        <row r="6736">
          <cell r="A6736" t="str">
            <v>38100005</v>
          </cell>
          <cell r="B6736" t="str">
            <v>VERRE BLANC POUR MASQUE SOUDEUR</v>
          </cell>
          <cell r="C6736">
            <v>5</v>
          </cell>
          <cell r="D6736" t="str">
            <v>M</v>
          </cell>
        </row>
        <row r="6737">
          <cell r="A6737" t="str">
            <v>30040017</v>
          </cell>
          <cell r="B6737" t="str">
            <v>VIS CHC M10*25</v>
          </cell>
          <cell r="C6737">
            <v>0</v>
          </cell>
          <cell r="D6737" t="str">
            <v>L</v>
          </cell>
        </row>
        <row r="6738">
          <cell r="A6738" t="str">
            <v>98010028</v>
          </cell>
          <cell r="B6738" t="str">
            <v>DVD VIERGE</v>
          </cell>
          <cell r="C6738">
            <v>0</v>
          </cell>
          <cell r="D6738" t="str">
            <v>L</v>
          </cell>
        </row>
        <row r="6739">
          <cell r="A6739" t="str">
            <v>87220066</v>
          </cell>
          <cell r="B6739" t="str">
            <v>Manille de levage Ø6  100 kg </v>
          </cell>
          <cell r="C6739">
            <v>0</v>
          </cell>
          <cell r="D6739" t="str">
            <v>L</v>
          </cell>
        </row>
        <row r="6740">
          <cell r="A6740" t="str">
            <v>30070009</v>
          </cell>
          <cell r="B6740" t="str">
            <v>BOULON FHC M6*40</v>
          </cell>
          <cell r="C6740">
            <v>4</v>
          </cell>
          <cell r="D6740" t="str">
            <v>M</v>
          </cell>
        </row>
        <row r="6741">
          <cell r="A6741" t="str">
            <v>53200183</v>
          </cell>
          <cell r="B6741" t="str">
            <v>fusibles 1A DIM 5*20 250V</v>
          </cell>
          <cell r="C6741">
            <v>4</v>
          </cell>
          <cell r="D6741" t="str">
            <v>M</v>
          </cell>
        </row>
        <row r="6742">
          <cell r="A6742" t="str">
            <v>30010004</v>
          </cell>
          <cell r="B6742" t="str">
            <v>BOULON TH M10*80 CL 8.8</v>
          </cell>
          <cell r="C6742">
            <v>3</v>
          </cell>
          <cell r="D6742" t="str">
            <v>M</v>
          </cell>
        </row>
        <row r="6743">
          <cell r="A6743" t="str">
            <v>30010028</v>
          </cell>
          <cell r="B6743" t="str">
            <v>BOULON TH M8*60 CL 8.8</v>
          </cell>
          <cell r="C6743">
            <v>2</v>
          </cell>
          <cell r="D6743" t="str">
            <v>L</v>
          </cell>
        </row>
        <row r="6744">
          <cell r="A6744" t="str">
            <v>23410025</v>
          </cell>
          <cell r="B6744" t="str">
            <v>COLLIER DE SERRAGE 10-17 -tuyau Oxygène</v>
          </cell>
          <cell r="C6744">
            <v>9</v>
          </cell>
          <cell r="D6744" t="str">
            <v>H</v>
          </cell>
        </row>
        <row r="6745">
          <cell r="A6745" t="str">
            <v>30070008</v>
          </cell>
          <cell r="B6745" t="str">
            <v>BOULON FHC M6*25</v>
          </cell>
          <cell r="C6745">
            <v>9</v>
          </cell>
          <cell r="D6745" t="str">
            <v>H</v>
          </cell>
        </row>
        <row r="6746">
          <cell r="A6746" t="str">
            <v>30010002</v>
          </cell>
          <cell r="B6746" t="str">
            <v>BOULON TH M10*40 CL 8.8</v>
          </cell>
          <cell r="C6746">
            <v>11</v>
          </cell>
          <cell r="D6746" t="str">
            <v>H</v>
          </cell>
        </row>
        <row r="6747">
          <cell r="A6747" t="str">
            <v>42020012</v>
          </cell>
          <cell r="B6747" t="str">
            <v>MECHE BETON 4</v>
          </cell>
          <cell r="C6747">
            <v>0</v>
          </cell>
          <cell r="D6747" t="str">
            <v>L</v>
          </cell>
        </row>
        <row r="6748">
          <cell r="A6748" t="str">
            <v>30040040</v>
          </cell>
          <cell r="B6748" t="str">
            <v>VIS CHC M8*30</v>
          </cell>
          <cell r="C6748">
            <v>0</v>
          </cell>
          <cell r="D6748" t="str">
            <v>L</v>
          </cell>
        </row>
        <row r="6749">
          <cell r="A6749" t="str">
            <v>91130026</v>
          </cell>
          <cell r="B6749" t="str">
            <v>RESSORT REF 760223Z</v>
          </cell>
          <cell r="C6749">
            <v>0</v>
          </cell>
          <cell r="D6749" t="str">
            <v>L</v>
          </cell>
        </row>
        <row r="6750">
          <cell r="A6750" t="str">
            <v>30010001</v>
          </cell>
          <cell r="B6750" t="str">
            <v>BOULON TH M10*30</v>
          </cell>
          <cell r="C6750">
            <v>10</v>
          </cell>
          <cell r="D6750" t="str">
            <v>H</v>
          </cell>
        </row>
        <row r="6751">
          <cell r="A6751" t="str">
            <v>30070010</v>
          </cell>
          <cell r="B6751" t="str">
            <v>BOULON FHC M8*20</v>
          </cell>
          <cell r="C6751">
            <v>1</v>
          </cell>
          <cell r="D6751" t="str">
            <v>L</v>
          </cell>
        </row>
        <row r="6752">
          <cell r="A6752" t="str">
            <v>42020001</v>
          </cell>
          <cell r="B6752" t="str">
            <v>TOILE EMERY N°0 G150</v>
          </cell>
          <cell r="C6752">
            <v>0</v>
          </cell>
          <cell r="D6752" t="str">
            <v>L</v>
          </cell>
        </row>
        <row r="6753">
          <cell r="A6753" t="str">
            <v>42020002</v>
          </cell>
          <cell r="B6753" t="str">
            <v>TOILE EMERY N° 1</v>
          </cell>
          <cell r="C6753">
            <v>0</v>
          </cell>
          <cell r="D6753" t="str">
            <v>L</v>
          </cell>
        </row>
        <row r="6754">
          <cell r="A6754" t="str">
            <v>42020003</v>
          </cell>
          <cell r="B6754" t="str">
            <v>TOILE EMERY N° 2</v>
          </cell>
          <cell r="C6754">
            <v>0</v>
          </cell>
          <cell r="D6754" t="str">
            <v>L</v>
          </cell>
        </row>
        <row r="6755">
          <cell r="A6755" t="str">
            <v>42020004</v>
          </cell>
          <cell r="B6755" t="str">
            <v>TOILE EMERY N° 3</v>
          </cell>
          <cell r="C6755">
            <v>0</v>
          </cell>
          <cell r="D6755" t="str">
            <v>L</v>
          </cell>
        </row>
        <row r="6756">
          <cell r="A6756" t="str">
            <v>30710014</v>
          </cell>
          <cell r="B6756" t="str">
            <v>GOUPILLE MECANUNDUS  6*65</v>
          </cell>
          <cell r="C6756">
            <v>3</v>
          </cell>
          <cell r="D6756" t="str">
            <v>M</v>
          </cell>
        </row>
        <row r="6757">
          <cell r="A6757" t="str">
            <v>98010067</v>
          </cell>
          <cell r="B6757" t="str">
            <v>STYLO À BILLE COLORÉ</v>
          </cell>
          <cell r="C6757">
            <v>0</v>
          </cell>
          <cell r="D6757" t="str">
            <v>L</v>
          </cell>
        </row>
        <row r="6758">
          <cell r="A6758" t="str">
            <v>30300023</v>
          </cell>
          <cell r="B6758" t="str">
            <v>ECROU M16</v>
          </cell>
          <cell r="C6758">
            <v>8</v>
          </cell>
          <cell r="D6758" t="str">
            <v>H</v>
          </cell>
        </row>
        <row r="6759">
          <cell r="A6759" t="str">
            <v>53200209</v>
          </cell>
          <cell r="B6759" t="str">
            <v>FUSIBLE 3A DIM 5*20 250V</v>
          </cell>
          <cell r="C6759">
            <v>3</v>
          </cell>
          <cell r="D6759" t="str">
            <v>M</v>
          </cell>
        </row>
        <row r="6760">
          <cell r="A6760" t="str">
            <v>98010277</v>
          </cell>
          <cell r="B6760" t="str">
            <v>Pochette blanche 22/32;25/35</v>
          </cell>
          <cell r="C6760">
            <v>0</v>
          </cell>
          <cell r="D6760" t="str">
            <v>L</v>
          </cell>
        </row>
        <row r="6761">
          <cell r="A6761" t="str">
            <v>98010002</v>
          </cell>
          <cell r="B6761" t="str">
            <v>CHEMISE CARTONNÉE</v>
          </cell>
          <cell r="C6761">
            <v>0</v>
          </cell>
          <cell r="D6761" t="str">
            <v>L</v>
          </cell>
        </row>
        <row r="6762">
          <cell r="A6762" t="str">
            <v>53200184</v>
          </cell>
          <cell r="B6762" t="str">
            <v>Fusibles 0,8A dim 5*20 250V</v>
          </cell>
          <cell r="C6762">
            <v>3</v>
          </cell>
          <cell r="D6762" t="str">
            <v>M</v>
          </cell>
        </row>
        <row r="6763">
          <cell r="A6763" t="str">
            <v>98010004</v>
          </cell>
          <cell r="B6763" t="str">
            <v>ENVELOPPE GM</v>
          </cell>
          <cell r="C6763">
            <v>0</v>
          </cell>
          <cell r="D6763" t="str">
            <v>L</v>
          </cell>
        </row>
        <row r="6764">
          <cell r="A6764" t="str">
            <v>47230001</v>
          </cell>
          <cell r="B6764" t="str">
            <v>SACHETS PALSTIQUE TRANSPARENT</v>
          </cell>
          <cell r="C6764">
            <v>0</v>
          </cell>
          <cell r="D6764" t="str">
            <v>L</v>
          </cell>
        </row>
        <row r="6765">
          <cell r="A6765" t="str">
            <v>53200182</v>
          </cell>
          <cell r="B6765" t="str">
            <v>FUSIBLE 2A-250V 5X20mm.</v>
          </cell>
          <cell r="C6765">
            <v>1</v>
          </cell>
          <cell r="D6765" t="str">
            <v>L</v>
          </cell>
        </row>
        <row r="6766">
          <cell r="A6766" t="str">
            <v>30300030</v>
          </cell>
          <cell r="B6766" t="str">
            <v>ECROUFREIN M14</v>
          </cell>
          <cell r="C6766">
            <v>2</v>
          </cell>
          <cell r="D6766" t="str">
            <v>L</v>
          </cell>
        </row>
        <row r="6767">
          <cell r="A6767" t="str">
            <v>30300022</v>
          </cell>
          <cell r="B6767" t="str">
            <v>ECROU M14</v>
          </cell>
          <cell r="C6767">
            <v>2</v>
          </cell>
          <cell r="D6767" t="str">
            <v>L</v>
          </cell>
        </row>
        <row r="6768">
          <cell r="A6768" t="str">
            <v>43200006</v>
          </cell>
          <cell r="B6768" t="str">
            <v>VIDE</v>
          </cell>
          <cell r="C6768">
            <v>0</v>
          </cell>
          <cell r="D6768" t="str">
            <v>L</v>
          </cell>
        </row>
        <row r="6769">
          <cell r="A6769" t="str">
            <v>50330002</v>
          </cell>
          <cell r="B6769" t="str">
            <v>MANCHON A BUTE BV2</v>
          </cell>
          <cell r="C6769">
            <v>0</v>
          </cell>
          <cell r="D6769" t="str">
            <v>L</v>
          </cell>
        </row>
        <row r="6770">
          <cell r="A6770" t="str">
            <v>30010026</v>
          </cell>
          <cell r="B6770" t="str">
            <v>BOULON TH M8*30 CL 8.8</v>
          </cell>
          <cell r="C6770">
            <v>10</v>
          </cell>
          <cell r="D6770" t="str">
            <v>H</v>
          </cell>
        </row>
        <row r="6771">
          <cell r="A6771" t="str">
            <v>98010003</v>
          </cell>
          <cell r="B6771" t="str">
            <v>ENVELOPPE KRAFT 22*32</v>
          </cell>
          <cell r="C6771">
            <v>0</v>
          </cell>
          <cell r="D6771" t="str">
            <v>L</v>
          </cell>
        </row>
        <row r="6772">
          <cell r="A6772" t="str">
            <v>30090020</v>
          </cell>
          <cell r="B6772" t="str">
            <v>TIREFOND 8*40</v>
          </cell>
          <cell r="C6772">
            <v>5</v>
          </cell>
          <cell r="D6772" t="str">
            <v>M</v>
          </cell>
        </row>
        <row r="6773">
          <cell r="A6773" t="str">
            <v>50350001</v>
          </cell>
          <cell r="B6773" t="str">
            <v>cosse tubulaire  4mm²</v>
          </cell>
          <cell r="C6773">
            <v>0</v>
          </cell>
          <cell r="D6773" t="str">
            <v>L</v>
          </cell>
        </row>
        <row r="6774">
          <cell r="A6774" t="str">
            <v>65510004</v>
          </cell>
          <cell r="B6774" t="str">
            <v>CIRCLIPS EXT 30</v>
          </cell>
          <cell r="C6774">
            <v>0</v>
          </cell>
          <cell r="D6774" t="str">
            <v>L</v>
          </cell>
        </row>
        <row r="6775">
          <cell r="A6775" t="str">
            <v>65510002</v>
          </cell>
          <cell r="B6775" t="str">
            <v>CIRCLIPS INT 30</v>
          </cell>
          <cell r="C6775">
            <v>0</v>
          </cell>
          <cell r="D6775" t="str">
            <v>L</v>
          </cell>
        </row>
        <row r="6776">
          <cell r="A6776" t="str">
            <v>30070012</v>
          </cell>
          <cell r="B6776" t="str">
            <v>BOULON FHC M8*40</v>
          </cell>
          <cell r="C6776">
            <v>2</v>
          </cell>
          <cell r="D6776" t="str">
            <v>L</v>
          </cell>
        </row>
        <row r="6777">
          <cell r="A6777" t="str">
            <v>30010029</v>
          </cell>
          <cell r="B6777" t="str">
            <v>BOULON TH M8*80</v>
          </cell>
          <cell r="C6777">
            <v>3</v>
          </cell>
          <cell r="D6777" t="str">
            <v>M</v>
          </cell>
        </row>
        <row r="6778">
          <cell r="A6778" t="str">
            <v>50350028</v>
          </cell>
          <cell r="B6778" t="str">
            <v>cosse forme fourche 6mm² Øtrou=6mm</v>
          </cell>
          <cell r="C6778">
            <v>0</v>
          </cell>
          <cell r="D6778" t="str">
            <v>L</v>
          </cell>
        </row>
        <row r="6779">
          <cell r="A6779" t="str">
            <v>50210001</v>
          </cell>
          <cell r="B6779" t="str">
            <v>COLLIER COLSON REF 31922  6X114</v>
          </cell>
          <cell r="C6779">
            <v>7</v>
          </cell>
          <cell r="D6779" t="str">
            <v>H</v>
          </cell>
        </row>
        <row r="6780">
          <cell r="A6780" t="str">
            <v>30010027</v>
          </cell>
          <cell r="B6780" t="str">
            <v>BOULON TH M8*40 CL 8.8</v>
          </cell>
          <cell r="C6780">
            <v>10</v>
          </cell>
          <cell r="D6780" t="str">
            <v>H</v>
          </cell>
        </row>
        <row r="6781">
          <cell r="A6781" t="str">
            <v>30040010</v>
          </cell>
          <cell r="B6781" t="str">
            <v>BOULON CHC M8*25</v>
          </cell>
          <cell r="C6781">
            <v>2</v>
          </cell>
          <cell r="D6781" t="str">
            <v>L</v>
          </cell>
        </row>
        <row r="6782">
          <cell r="A6782" t="str">
            <v>65510008</v>
          </cell>
          <cell r="B6782" t="str">
            <v>CIRCLIPS EXT 22/26- EPAISSEUR 3MM C11.04</v>
          </cell>
          <cell r="C6782">
            <v>0</v>
          </cell>
          <cell r="D6782" t="str">
            <v>L</v>
          </cell>
        </row>
        <row r="6783">
          <cell r="A6783" t="str">
            <v>98010266</v>
          </cell>
          <cell r="B6783" t="str">
            <v>Pochette kraft 16/22</v>
          </cell>
          <cell r="C6783">
            <v>0</v>
          </cell>
          <cell r="D6783" t="str">
            <v>L</v>
          </cell>
        </row>
        <row r="6784">
          <cell r="A6784" t="str">
            <v>98010015</v>
          </cell>
          <cell r="B6784" t="str">
            <v>GOMME</v>
          </cell>
          <cell r="C6784">
            <v>0</v>
          </cell>
          <cell r="D6784" t="str">
            <v>L</v>
          </cell>
        </row>
        <row r="6785">
          <cell r="A6785" t="str">
            <v>30350001</v>
          </cell>
          <cell r="B6785" t="str">
            <v>ECROU M12</v>
          </cell>
          <cell r="C6785">
            <v>2</v>
          </cell>
          <cell r="D6785" t="str">
            <v>L</v>
          </cell>
        </row>
        <row r="6786">
          <cell r="A6786" t="str">
            <v>30800001</v>
          </cell>
          <cell r="B6786" t="str">
            <v>RONDELLE FREIN M12</v>
          </cell>
          <cell r="C6786">
            <v>0</v>
          </cell>
          <cell r="D6786" t="str">
            <v>L</v>
          </cell>
        </row>
        <row r="6787">
          <cell r="A6787" t="str">
            <v>91100020</v>
          </cell>
          <cell r="B6787" t="str">
            <v>ANNEAU ETANCH 650981Z POS 27</v>
          </cell>
          <cell r="C6787">
            <v>0</v>
          </cell>
          <cell r="D6787" t="str">
            <v>L</v>
          </cell>
        </row>
        <row r="6788">
          <cell r="A6788" t="str">
            <v>30040008</v>
          </cell>
          <cell r="B6788" t="str">
            <v>BOULON CHC M6*25</v>
          </cell>
          <cell r="C6788">
            <v>1</v>
          </cell>
          <cell r="D6788" t="str">
            <v>L</v>
          </cell>
        </row>
        <row r="6789">
          <cell r="A6789" t="str">
            <v>30040061</v>
          </cell>
          <cell r="B6789" t="str">
            <v>Vis CHC M4x60 avec écrou frein</v>
          </cell>
          <cell r="C6789">
            <v>1</v>
          </cell>
          <cell r="D6789" t="str">
            <v>L</v>
          </cell>
        </row>
        <row r="6790">
          <cell r="A6790" t="str">
            <v>30040011</v>
          </cell>
          <cell r="B6790" t="str">
            <v>BOULON CHC M8*30 CL 8.8</v>
          </cell>
          <cell r="C6790">
            <v>2</v>
          </cell>
          <cell r="D6790" t="str">
            <v>L</v>
          </cell>
        </row>
        <row r="6791">
          <cell r="A6791" t="str">
            <v>30200003</v>
          </cell>
          <cell r="B6791" t="str">
            <v>VIS ACIER A METEAUX TF M6X30</v>
          </cell>
          <cell r="C6791">
            <v>0</v>
          </cell>
          <cell r="D6791" t="str">
            <v>L</v>
          </cell>
        </row>
        <row r="6792">
          <cell r="A6792" t="str">
            <v>30010095</v>
          </cell>
          <cell r="B6792" t="str">
            <v>BOULON TH M8*20 CL 8.8</v>
          </cell>
          <cell r="C6792">
            <v>2</v>
          </cell>
          <cell r="D6792" t="str">
            <v>L</v>
          </cell>
        </row>
        <row r="6793">
          <cell r="A6793" t="str">
            <v>30300029</v>
          </cell>
          <cell r="B6793" t="str">
            <v>ECROUFREIN M12</v>
          </cell>
          <cell r="C6793">
            <v>4</v>
          </cell>
          <cell r="D6793" t="str">
            <v>M</v>
          </cell>
        </row>
        <row r="6794">
          <cell r="A6794" t="str">
            <v>30040046</v>
          </cell>
          <cell r="B6794" t="str">
            <v>VIS DE PRESSION CHC M6*30</v>
          </cell>
          <cell r="C6794">
            <v>0</v>
          </cell>
          <cell r="D6794" t="str">
            <v>L</v>
          </cell>
        </row>
        <row r="6795">
          <cell r="A6795" t="str">
            <v>98010050</v>
          </cell>
          <cell r="B6795" t="str">
            <v>INTERCALLAIRE</v>
          </cell>
          <cell r="C6795">
            <v>0</v>
          </cell>
          <cell r="D6795" t="str">
            <v>L</v>
          </cell>
        </row>
        <row r="6796">
          <cell r="A6796" t="str">
            <v>50390007</v>
          </cell>
          <cell r="B6796" t="str">
            <v>EMBOUTS DE CABLAGE 10mm²</v>
          </cell>
          <cell r="C6796">
            <v>1</v>
          </cell>
          <cell r="D6796" t="str">
            <v>L</v>
          </cell>
        </row>
        <row r="6797">
          <cell r="A6797" t="str">
            <v>30010024</v>
          </cell>
          <cell r="B6797" t="str">
            <v>BOULON TH M6*80 CL 8.8</v>
          </cell>
          <cell r="C6797">
            <v>0</v>
          </cell>
          <cell r="D6797" t="str">
            <v>L</v>
          </cell>
        </row>
        <row r="6798">
          <cell r="A6798" t="str">
            <v>30010023</v>
          </cell>
          <cell r="B6798" t="str">
            <v>BOULON TH M6*60 CL 8.8</v>
          </cell>
          <cell r="C6798">
            <v>1</v>
          </cell>
          <cell r="D6798" t="str">
            <v>L</v>
          </cell>
        </row>
        <row r="6799">
          <cell r="A6799" t="str">
            <v>50370003</v>
          </cell>
          <cell r="B6799" t="str">
            <v>fiche plates femmelles1,5mm²</v>
          </cell>
          <cell r="C6799">
            <v>0</v>
          </cell>
          <cell r="D6799" t="str">
            <v>L</v>
          </cell>
        </row>
        <row r="6800">
          <cell r="A6800" t="str">
            <v>50350015</v>
          </cell>
          <cell r="B6800" t="str">
            <v>COSSE TUBE CUIVRE 4-6</v>
          </cell>
          <cell r="C6800">
            <v>0</v>
          </cell>
          <cell r="D6800" t="str">
            <v>L</v>
          </cell>
        </row>
        <row r="6801">
          <cell r="A6801" t="str">
            <v>50350016</v>
          </cell>
          <cell r="B6801" t="str">
            <v>COSSE TUBE CUIVRE 00483 SIM XCT 6-6</v>
          </cell>
          <cell r="C6801">
            <v>0</v>
          </cell>
          <cell r="D6801" t="str">
            <v>L</v>
          </cell>
        </row>
        <row r="6802">
          <cell r="A6802" t="str">
            <v>30300028</v>
          </cell>
          <cell r="B6802" t="str">
            <v>ECROUFREIN M10</v>
          </cell>
          <cell r="C6802">
            <v>2</v>
          </cell>
          <cell r="D6802" t="str">
            <v>L</v>
          </cell>
        </row>
        <row r="6803">
          <cell r="A6803" t="str">
            <v>50390015</v>
          </cell>
          <cell r="B6803" t="str">
            <v>EMBOUTS DOUBLE PRIÉSOLÉS10mm²</v>
          </cell>
          <cell r="C6803">
            <v>0</v>
          </cell>
          <cell r="D6803" t="str">
            <v>L</v>
          </cell>
        </row>
        <row r="6804">
          <cell r="A6804" t="str">
            <v>98010013</v>
          </cell>
          <cell r="B6804" t="str">
            <v>ETUI MINES</v>
          </cell>
          <cell r="C6804">
            <v>0</v>
          </cell>
          <cell r="D6804" t="str">
            <v>L</v>
          </cell>
        </row>
        <row r="6805">
          <cell r="A6805" t="str">
            <v>98010014</v>
          </cell>
          <cell r="B6805" t="str">
            <v>CRAYON NOIR</v>
          </cell>
          <cell r="C6805">
            <v>0</v>
          </cell>
          <cell r="D6805" t="str">
            <v>L</v>
          </cell>
        </row>
        <row r="6806">
          <cell r="A6806" t="str">
            <v>53200192</v>
          </cell>
          <cell r="B6806" t="str">
            <v>Fusible 30A</v>
          </cell>
          <cell r="C6806">
            <v>0</v>
          </cell>
          <cell r="D6806" t="str">
            <v>L</v>
          </cell>
        </row>
        <row r="6807">
          <cell r="A6807" t="str">
            <v>30040009</v>
          </cell>
          <cell r="B6807" t="str">
            <v>BOULON CHC M6*30</v>
          </cell>
          <cell r="C6807">
            <v>1</v>
          </cell>
          <cell r="D6807" t="str">
            <v>L</v>
          </cell>
        </row>
        <row r="6808">
          <cell r="A6808" t="str">
            <v>50330001</v>
          </cell>
          <cell r="B6808" t="str">
            <v>MANCHON A BUTE BV5,5</v>
          </cell>
          <cell r="C6808">
            <v>0</v>
          </cell>
          <cell r="D6808" t="str">
            <v>L</v>
          </cell>
        </row>
        <row r="6809">
          <cell r="A6809" t="str">
            <v>30010021</v>
          </cell>
          <cell r="B6809" t="str">
            <v>BOULON TH M6*25</v>
          </cell>
          <cell r="C6809">
            <v>4</v>
          </cell>
          <cell r="D6809" t="str">
            <v>M</v>
          </cell>
        </row>
        <row r="6810">
          <cell r="A6810" t="str">
            <v>50350014</v>
          </cell>
          <cell r="B6810" t="str">
            <v>cosse forme anneaux 1,5-2,5mm² Øtrou=6mm</v>
          </cell>
          <cell r="C6810">
            <v>1</v>
          </cell>
          <cell r="D6810" t="str">
            <v>L</v>
          </cell>
        </row>
        <row r="6811">
          <cell r="A6811" t="str">
            <v>30800004</v>
          </cell>
          <cell r="B6811" t="str">
            <v>RONDELLE PLATE M 16</v>
          </cell>
          <cell r="C6811">
            <v>7</v>
          </cell>
          <cell r="D6811" t="str">
            <v>H</v>
          </cell>
        </row>
        <row r="6812">
          <cell r="A6812" t="str">
            <v>30010022</v>
          </cell>
          <cell r="B6812" t="str">
            <v>BOULON TH M6*40 CL 8.8</v>
          </cell>
          <cell r="C6812">
            <v>5</v>
          </cell>
          <cell r="D6812" t="str">
            <v>M</v>
          </cell>
        </row>
        <row r="6813">
          <cell r="A6813" t="str">
            <v>30010020</v>
          </cell>
          <cell r="B6813" t="str">
            <v>BOULON TH M6*20 CL 8.8</v>
          </cell>
          <cell r="C6813">
            <v>4</v>
          </cell>
          <cell r="D6813" t="str">
            <v>M</v>
          </cell>
        </row>
        <row r="6814">
          <cell r="A6814" t="str">
            <v>50350026</v>
          </cell>
          <cell r="B6814" t="str">
            <v>cosse forme fourche 1-1,5mm² Øtrou=6mm</v>
          </cell>
          <cell r="C6814">
            <v>0</v>
          </cell>
          <cell r="D6814" t="str">
            <v>L</v>
          </cell>
        </row>
        <row r="6815">
          <cell r="A6815" t="str">
            <v>50350027</v>
          </cell>
          <cell r="B6815" t="str">
            <v>cosse forme fourche 1,5mm² Øtrou=6mm</v>
          </cell>
          <cell r="C6815">
            <v>0</v>
          </cell>
          <cell r="D6815" t="str">
            <v>L</v>
          </cell>
        </row>
        <row r="6816">
          <cell r="A6816" t="str">
            <v>98010001</v>
          </cell>
          <cell r="B6816" t="str">
            <v>CHEMISE KRAFT</v>
          </cell>
          <cell r="C6816">
            <v>0</v>
          </cell>
          <cell r="D6816" t="str">
            <v>L</v>
          </cell>
        </row>
        <row r="6817">
          <cell r="A6817" t="str">
            <v>30090019</v>
          </cell>
          <cell r="B6817" t="str">
            <v>TIREFOND 6*40</v>
          </cell>
          <cell r="C6817">
            <v>7</v>
          </cell>
          <cell r="D6817" t="str">
            <v>H</v>
          </cell>
        </row>
        <row r="6818">
          <cell r="A6818" t="str">
            <v>50340022</v>
          </cell>
          <cell r="B6818" t="str">
            <v>embouts ronds 1,5-2,5mm²</v>
          </cell>
          <cell r="C6818">
            <v>0</v>
          </cell>
          <cell r="D6818" t="str">
            <v>L</v>
          </cell>
        </row>
        <row r="6819">
          <cell r="A6819" t="str">
            <v>50340023</v>
          </cell>
          <cell r="B6819" t="str">
            <v>embouts ronds2,5mm²</v>
          </cell>
          <cell r="C6819">
            <v>0</v>
          </cell>
          <cell r="D6819" t="str">
            <v>L</v>
          </cell>
        </row>
        <row r="6820">
          <cell r="A6820" t="str">
            <v>50370006</v>
          </cell>
          <cell r="B6820" t="str">
            <v>fiche plates femmelles6mm²</v>
          </cell>
          <cell r="C6820">
            <v>0</v>
          </cell>
          <cell r="D6820" t="str">
            <v>L</v>
          </cell>
        </row>
        <row r="6821">
          <cell r="A6821" t="str">
            <v>30090013</v>
          </cell>
          <cell r="B6821" t="str">
            <v>RIVET AVEUGLE DIAM 5 MM</v>
          </cell>
          <cell r="C6821">
            <v>4</v>
          </cell>
          <cell r="D6821" t="str">
            <v>M</v>
          </cell>
        </row>
        <row r="6822">
          <cell r="A6822" t="str">
            <v>30300020</v>
          </cell>
          <cell r="B6822" t="str">
            <v>ECROU M10 CL 8.8</v>
          </cell>
          <cell r="C6822">
            <v>4</v>
          </cell>
          <cell r="D6822" t="str">
            <v>M</v>
          </cell>
        </row>
        <row r="6823">
          <cell r="A6823" t="str">
            <v>50390008</v>
          </cell>
          <cell r="B6823" t="str">
            <v>EMBOUTS DE CABLAGE 16mm²</v>
          </cell>
          <cell r="C6823">
            <v>0</v>
          </cell>
          <cell r="D6823" t="str">
            <v>L</v>
          </cell>
        </row>
        <row r="6824">
          <cell r="A6824" t="str">
            <v>30200008</v>
          </cell>
          <cell r="B6824" t="str">
            <v>VIS METEAUX M6X50 TETE POELIER FENDU</v>
          </cell>
          <cell r="C6824">
            <v>0</v>
          </cell>
          <cell r="D6824" t="str">
            <v>L</v>
          </cell>
        </row>
        <row r="6825">
          <cell r="A6825" t="str">
            <v>50370005</v>
          </cell>
          <cell r="B6825" t="str">
            <v>fiche plates femmelles4-6mm²</v>
          </cell>
          <cell r="C6825">
            <v>0</v>
          </cell>
          <cell r="D6825" t="str">
            <v>L</v>
          </cell>
        </row>
        <row r="6826">
          <cell r="A6826" t="str">
            <v>50370010</v>
          </cell>
          <cell r="B6826" t="str">
            <v>fiche plates males6mm²</v>
          </cell>
          <cell r="C6826">
            <v>0</v>
          </cell>
          <cell r="D6826" t="str">
            <v>L</v>
          </cell>
        </row>
        <row r="6827">
          <cell r="A6827" t="str">
            <v>50350013</v>
          </cell>
          <cell r="B6827" t="str">
            <v>cosse forme anneaux 1-1,5mm² Øtrou=6mm</v>
          </cell>
          <cell r="C6827">
            <v>2</v>
          </cell>
          <cell r="D6827" t="str">
            <v>L</v>
          </cell>
        </row>
        <row r="6828">
          <cell r="A6828" t="str">
            <v>50370009</v>
          </cell>
          <cell r="B6828" t="str">
            <v>fiche plates males4mm²</v>
          </cell>
          <cell r="C6828">
            <v>0</v>
          </cell>
          <cell r="D6828" t="str">
            <v>L</v>
          </cell>
        </row>
        <row r="6829">
          <cell r="A6829" t="str">
            <v>50390014</v>
          </cell>
          <cell r="B6829" t="str">
            <v>EMBOUTS DOUBLE PRIÉSOLÉS 6mm²</v>
          </cell>
          <cell r="C6829">
            <v>0</v>
          </cell>
          <cell r="D6829" t="str">
            <v>L</v>
          </cell>
        </row>
        <row r="6830">
          <cell r="A6830" t="str">
            <v>98010251</v>
          </cell>
          <cell r="B6830" t="str">
            <v>SPIRALE 6</v>
          </cell>
          <cell r="C6830">
            <v>0</v>
          </cell>
          <cell r="D6830" t="str">
            <v>L</v>
          </cell>
        </row>
        <row r="6831">
          <cell r="A6831" t="str">
            <v>30040032</v>
          </cell>
          <cell r="B6831" t="str">
            <v>VIS CHC ACIER NOIR M5X20 CL_8.8 DIN 912</v>
          </cell>
          <cell r="C6831">
            <v>0</v>
          </cell>
          <cell r="D6831" t="str">
            <v>L</v>
          </cell>
        </row>
        <row r="6832">
          <cell r="A6832" t="str">
            <v>30040034</v>
          </cell>
          <cell r="B6832" t="str">
            <v>VIS CHC ACIER NOIR M5X30 CL_8.8 DIN 912</v>
          </cell>
          <cell r="C6832">
            <v>1</v>
          </cell>
          <cell r="D6832" t="str">
            <v>L</v>
          </cell>
        </row>
        <row r="6833">
          <cell r="A6833" t="str">
            <v>50370004</v>
          </cell>
          <cell r="B6833" t="str">
            <v>fiche plates femmelles2,5mm²</v>
          </cell>
          <cell r="C6833">
            <v>0</v>
          </cell>
          <cell r="D6833" t="str">
            <v>L</v>
          </cell>
        </row>
        <row r="6834">
          <cell r="A6834" t="str">
            <v>30200006</v>
          </cell>
          <cell r="B6834" t="str">
            <v>VIS FHC M5*10</v>
          </cell>
          <cell r="C6834">
            <v>2</v>
          </cell>
          <cell r="D6834" t="str">
            <v>L</v>
          </cell>
        </row>
        <row r="6835">
          <cell r="A6835" t="str">
            <v>50340021</v>
          </cell>
          <cell r="B6835" t="str">
            <v>embouts ronds 0,25-1,5mm²</v>
          </cell>
          <cell r="C6835">
            <v>1</v>
          </cell>
          <cell r="D6835" t="str">
            <v>L</v>
          </cell>
        </row>
        <row r="6836">
          <cell r="A6836" t="str">
            <v>30800003</v>
          </cell>
          <cell r="B6836" t="str">
            <v>RONDELLE PLATE ACIER M12</v>
          </cell>
          <cell r="C6836">
            <v>5</v>
          </cell>
          <cell r="D6836" t="str">
            <v>M</v>
          </cell>
        </row>
        <row r="6837">
          <cell r="A6837" t="str">
            <v>50370007</v>
          </cell>
          <cell r="B6837" t="str">
            <v>fiche plates males1mm²</v>
          </cell>
          <cell r="C6837">
            <v>0</v>
          </cell>
          <cell r="D6837" t="str">
            <v>L</v>
          </cell>
        </row>
        <row r="6838">
          <cell r="A6838" t="str">
            <v>30300033</v>
          </cell>
          <cell r="B6838" t="str">
            <v>ECROUFREIN M8</v>
          </cell>
          <cell r="C6838">
            <v>1</v>
          </cell>
          <cell r="D6838" t="str">
            <v>L</v>
          </cell>
        </row>
        <row r="6839">
          <cell r="A6839" t="str">
            <v>30040033</v>
          </cell>
          <cell r="B6839" t="str">
            <v>VIS CHC M5*10</v>
          </cell>
          <cell r="C6839">
            <v>2</v>
          </cell>
          <cell r="D6839" t="str">
            <v>L</v>
          </cell>
        </row>
        <row r="6840">
          <cell r="A6840" t="str">
            <v>50370008</v>
          </cell>
          <cell r="B6840" t="str">
            <v>fiche plates males2,5mm²</v>
          </cell>
          <cell r="C6840">
            <v>1</v>
          </cell>
          <cell r="D6840" t="str">
            <v>L</v>
          </cell>
        </row>
        <row r="6841">
          <cell r="A6841" t="str">
            <v>50370002</v>
          </cell>
          <cell r="B6841" t="str">
            <v>fiche plates femmelles1-1,5mm²</v>
          </cell>
          <cell r="C6841">
            <v>1</v>
          </cell>
          <cell r="D6841" t="str">
            <v>L</v>
          </cell>
        </row>
        <row r="6842">
          <cell r="A6842" t="str">
            <v>50390013</v>
          </cell>
          <cell r="B6842" t="str">
            <v>EMBOUTS DOUBLE PRIÉSOLÉS 4mm²</v>
          </cell>
          <cell r="C6842">
            <v>0</v>
          </cell>
          <cell r="D6842" t="str">
            <v>L</v>
          </cell>
        </row>
        <row r="6843">
          <cell r="A6843" t="str">
            <v>45400071</v>
          </cell>
          <cell r="B6843" t="str">
            <v>POTASSIUM CHLORURE NORMAPUR KCL</v>
          </cell>
          <cell r="C6843">
            <v>0</v>
          </cell>
          <cell r="D6843" t="str">
            <v>L</v>
          </cell>
        </row>
        <row r="6844">
          <cell r="A6844" t="str">
            <v>30090007</v>
          </cell>
          <cell r="B6844" t="str">
            <v>CHEVILLE PLASTIQUE  8 MM</v>
          </cell>
          <cell r="C6844">
            <v>8</v>
          </cell>
          <cell r="D6844" t="str">
            <v>H</v>
          </cell>
        </row>
        <row r="6845">
          <cell r="A6845" t="str">
            <v>30300027</v>
          </cell>
          <cell r="B6845" t="str">
            <v>ECROU M8 CL 8.8</v>
          </cell>
          <cell r="C6845">
            <v>4</v>
          </cell>
          <cell r="D6845" t="str">
            <v>M</v>
          </cell>
        </row>
        <row r="6846">
          <cell r="A6846" t="str">
            <v>30300032</v>
          </cell>
          <cell r="B6846" t="str">
            <v>ECROUFREIN M6</v>
          </cell>
          <cell r="C6846">
            <v>1</v>
          </cell>
          <cell r="D6846" t="str">
            <v>L</v>
          </cell>
        </row>
        <row r="6847">
          <cell r="A6847" t="str">
            <v>50390012</v>
          </cell>
          <cell r="B6847" t="str">
            <v>EMBOUTS DOUBLE PRIÉSOLÉS 2,5mm²</v>
          </cell>
          <cell r="C6847">
            <v>0</v>
          </cell>
          <cell r="D6847" t="str">
            <v>L</v>
          </cell>
        </row>
        <row r="6848">
          <cell r="A6848" t="str">
            <v>30040031</v>
          </cell>
          <cell r="B6848" t="str">
            <v>VIS CHC M4*40*20</v>
          </cell>
          <cell r="C6848">
            <v>0</v>
          </cell>
          <cell r="D6848" t="str">
            <v>L</v>
          </cell>
        </row>
        <row r="6849">
          <cell r="A6849" t="str">
            <v>30800007</v>
          </cell>
          <cell r="B6849" t="str">
            <v>RONDELLE PLATE ACIER DIAM.10</v>
          </cell>
          <cell r="C6849">
            <v>4</v>
          </cell>
          <cell r="D6849" t="str">
            <v>M</v>
          </cell>
        </row>
        <row r="6850">
          <cell r="A6850" t="str">
            <v>50390005</v>
          </cell>
          <cell r="B6850" t="str">
            <v>EMBOUTS DE CABLAGE 4mm²</v>
          </cell>
          <cell r="C6850">
            <v>0</v>
          </cell>
          <cell r="D6850" t="str">
            <v>L</v>
          </cell>
        </row>
        <row r="6851">
          <cell r="A6851" t="str">
            <v>50390004</v>
          </cell>
          <cell r="B6851" t="str">
            <v>EMBOUTS DE CABLAGE 2,5mm²</v>
          </cell>
          <cell r="C6851">
            <v>3</v>
          </cell>
          <cell r="D6851" t="str">
            <v>M</v>
          </cell>
        </row>
        <row r="6852">
          <cell r="A6852" t="str">
            <v>50390011</v>
          </cell>
          <cell r="B6852" t="str">
            <v>EMBOUTS DOUBLE PRIÉSOLÉS 1,5mm²</v>
          </cell>
          <cell r="C6852">
            <v>0</v>
          </cell>
          <cell r="D6852" t="str">
            <v>L</v>
          </cell>
        </row>
        <row r="6853">
          <cell r="A6853" t="str">
            <v>50390006</v>
          </cell>
          <cell r="B6853" t="str">
            <v>EMBOUTS DE CABLAGE 6mm²</v>
          </cell>
          <cell r="C6853">
            <v>1</v>
          </cell>
          <cell r="D6853" t="str">
            <v>L</v>
          </cell>
        </row>
        <row r="6854">
          <cell r="A6854" t="str">
            <v>30300019</v>
          </cell>
          <cell r="B6854" t="str">
            <v>ECROU ACIER M6 HR CLASS 8.8 DIN 934</v>
          </cell>
          <cell r="C6854">
            <v>1</v>
          </cell>
          <cell r="D6854" t="str">
            <v>L</v>
          </cell>
        </row>
        <row r="6855">
          <cell r="A6855" t="str">
            <v>50390010</v>
          </cell>
          <cell r="B6855" t="str">
            <v>EMBOUTS DOUBLE PRIÉSOLÉS 1mm²</v>
          </cell>
          <cell r="C6855">
            <v>0</v>
          </cell>
          <cell r="D6855" t="str">
            <v>L</v>
          </cell>
        </row>
        <row r="6856">
          <cell r="A6856" t="str">
            <v>50390002</v>
          </cell>
          <cell r="B6856" t="str">
            <v>EMBOUTS DE CABLAGE 1mm²</v>
          </cell>
          <cell r="C6856">
            <v>2</v>
          </cell>
          <cell r="D6856" t="str">
            <v>L</v>
          </cell>
        </row>
        <row r="6857">
          <cell r="A6857" t="str">
            <v>50390003</v>
          </cell>
          <cell r="B6857" t="str">
            <v>EMBOUTS DE CABLAGE 1,5mm²</v>
          </cell>
          <cell r="C6857">
            <v>0</v>
          </cell>
          <cell r="D6857" t="str">
            <v>L</v>
          </cell>
        </row>
        <row r="6858">
          <cell r="A6858" t="str">
            <v>50390009</v>
          </cell>
          <cell r="B6858" t="str">
            <v>EMBOUTS DOUBLE PRIÉSOLÉS 0,75mm²</v>
          </cell>
          <cell r="C6858">
            <v>1</v>
          </cell>
          <cell r="D6858" t="str">
            <v>L</v>
          </cell>
        </row>
        <row r="6859">
          <cell r="A6859" t="str">
            <v>30090005</v>
          </cell>
          <cell r="B6859" t="str">
            <v>CHEVILLE PLASTIQUE  10 MM</v>
          </cell>
          <cell r="C6859">
            <v>2</v>
          </cell>
          <cell r="D6859" t="str">
            <v>L</v>
          </cell>
        </row>
        <row r="6860">
          <cell r="A6860" t="str">
            <v>50210002</v>
          </cell>
          <cell r="B6860" t="str">
            <v>COLLIER COLSON REF 098460 3,5X140</v>
          </cell>
          <cell r="C6860">
            <v>8</v>
          </cell>
          <cell r="D6860" t="str">
            <v>H</v>
          </cell>
        </row>
        <row r="6861">
          <cell r="A6861" t="str">
            <v>30800015</v>
          </cell>
          <cell r="B6861" t="str">
            <v>RONDELLE PLATE ACIER M8</v>
          </cell>
          <cell r="C6861">
            <v>1</v>
          </cell>
          <cell r="D6861" t="str">
            <v>L</v>
          </cell>
        </row>
        <row r="6862">
          <cell r="A6862" t="str">
            <v>50390001</v>
          </cell>
          <cell r="B6862" t="str">
            <v>EMBOUTS DE CABLAGE 0,75m²</v>
          </cell>
          <cell r="C6862">
            <v>1</v>
          </cell>
          <cell r="D6862" t="str">
            <v>L</v>
          </cell>
        </row>
        <row r="6863">
          <cell r="A6863" t="str">
            <v>30090006</v>
          </cell>
          <cell r="B6863" t="str">
            <v>CHEVILLE PLASTIQUE  6 MM</v>
          </cell>
          <cell r="C6863">
            <v>2</v>
          </cell>
          <cell r="D6863" t="str">
            <v>L</v>
          </cell>
        </row>
        <row r="6864">
          <cell r="A6864" t="str">
            <v>01030013</v>
          </cell>
          <cell r="B6864" t="str">
            <v>VIDE</v>
          </cell>
          <cell r="C6864">
            <v>0</v>
          </cell>
          <cell r="D6864" t="str">
            <v>L</v>
          </cell>
        </row>
        <row r="6865">
          <cell r="A6865" t="str">
            <v>02010010</v>
          </cell>
          <cell r="B6865" t="str">
            <v>à utiliser ce code</v>
          </cell>
          <cell r="C6865">
            <v>0</v>
          </cell>
          <cell r="D6865" t="str">
            <v>L</v>
          </cell>
        </row>
        <row r="6866">
          <cell r="A6866" t="str">
            <v>03010014</v>
          </cell>
          <cell r="B6866" t="str">
            <v>Gypse concassé acheté SK</v>
          </cell>
          <cell r="C6866">
            <v>0</v>
          </cell>
          <cell r="D6866" t="str">
            <v>L</v>
          </cell>
        </row>
        <row r="6867">
          <cell r="A6867" t="str">
            <v>04050001</v>
          </cell>
          <cell r="B6867" t="str">
            <v>Coque d'Amande</v>
          </cell>
          <cell r="C6867">
            <v>0</v>
          </cell>
          <cell r="D6867" t="str">
            <v>L</v>
          </cell>
        </row>
        <row r="6868">
          <cell r="A6868" t="str">
            <v>0405001</v>
          </cell>
          <cell r="B6868" t="str">
            <v>VIDE</v>
          </cell>
          <cell r="C6868">
            <v>0</v>
          </cell>
          <cell r="D6868" t="str">
            <v>L</v>
          </cell>
        </row>
        <row r="6869">
          <cell r="A6869" t="str">
            <v>100100978</v>
          </cell>
          <cell r="B6869" t="str">
            <v>VIDE</v>
          </cell>
          <cell r="C6869">
            <v>0</v>
          </cell>
          <cell r="D6869" t="str">
            <v>L</v>
          </cell>
        </row>
        <row r="6870">
          <cell r="A6870" t="str">
            <v>10020016</v>
          </cell>
          <cell r="B6870" t="str">
            <v>brique refracta 322 R-2000</v>
          </cell>
          <cell r="C6870">
            <v>0</v>
          </cell>
          <cell r="D6870" t="str">
            <v>L</v>
          </cell>
        </row>
        <row r="6871">
          <cell r="A6871" t="str">
            <v>10020017</v>
          </cell>
          <cell r="B6871" t="str">
            <v>brique refracta 622 R-2000</v>
          </cell>
          <cell r="C6871">
            <v>0</v>
          </cell>
          <cell r="D6871" t="str">
            <v>L</v>
          </cell>
        </row>
        <row r="6872">
          <cell r="A6872" t="str">
            <v>10020018</v>
          </cell>
          <cell r="B6872" t="str">
            <v>brique refracta P-221 R-2000</v>
          </cell>
          <cell r="C6872">
            <v>0</v>
          </cell>
          <cell r="D6872" t="str">
            <v>L</v>
          </cell>
        </row>
        <row r="6873">
          <cell r="A6873" t="str">
            <v>10020019</v>
          </cell>
          <cell r="B6873" t="str">
            <v>brique refracta P-222 R-2000</v>
          </cell>
          <cell r="C6873">
            <v>0</v>
          </cell>
          <cell r="D6873" t="str">
            <v>L</v>
          </cell>
        </row>
        <row r="6874">
          <cell r="A6874" t="str">
            <v>10030077</v>
          </cell>
          <cell r="B6874" t="str">
            <v>KRONEX 85 P+20</v>
          </cell>
          <cell r="C6874">
            <v>0</v>
          </cell>
          <cell r="D6874" t="str">
            <v>L</v>
          </cell>
        </row>
        <row r="6875">
          <cell r="A6875" t="str">
            <v>10220007</v>
          </cell>
          <cell r="B6875" t="str">
            <v>MORTIER KXR</v>
          </cell>
          <cell r="C6875">
            <v>0</v>
          </cell>
          <cell r="D6875" t="str">
            <v>L</v>
          </cell>
        </row>
        <row r="6876">
          <cell r="A6876" t="str">
            <v>10230009</v>
          </cell>
          <cell r="B6876" t="str">
            <v>COULIS ANKER FIX NS60</v>
          </cell>
          <cell r="C6876">
            <v>0</v>
          </cell>
          <cell r="D6876" t="str">
            <v>L</v>
          </cell>
        </row>
        <row r="6877">
          <cell r="A6877" t="str">
            <v>10230020</v>
          </cell>
          <cell r="B6877" t="str">
            <v>MORTIER PX-R</v>
          </cell>
          <cell r="C6877">
            <v>0</v>
          </cell>
          <cell r="D6877" t="str">
            <v>L</v>
          </cell>
        </row>
        <row r="6878">
          <cell r="A6878" t="str">
            <v>10230027</v>
          </cell>
          <cell r="B6878" t="str">
            <v>mortier refracta R-2000</v>
          </cell>
          <cell r="C6878">
            <v>0</v>
          </cell>
          <cell r="D6878" t="str">
            <v>L</v>
          </cell>
        </row>
        <row r="6879">
          <cell r="A6879" t="str">
            <v>10230060</v>
          </cell>
          <cell r="B6879" t="str">
            <v>Accélérateur du béton</v>
          </cell>
          <cell r="C6879">
            <v>0</v>
          </cell>
          <cell r="D6879" t="str">
            <v>L</v>
          </cell>
        </row>
        <row r="6880">
          <cell r="A6880" t="str">
            <v>10300024</v>
          </cell>
          <cell r="B6880" t="str">
            <v>LAINE MINERAL ISOL.62X50X50CM 70Kg/m²</v>
          </cell>
          <cell r="C6880">
            <v>0</v>
          </cell>
          <cell r="D6880" t="str">
            <v>L</v>
          </cell>
        </row>
        <row r="6881">
          <cell r="A6881" t="str">
            <v>10300029</v>
          </cell>
          <cell r="B6881" t="str">
            <v>ROULEA SUPER WOOL HT 1000M3 100*EP10*10M</v>
          </cell>
          <cell r="C6881">
            <v>0</v>
          </cell>
          <cell r="D6881" t="str">
            <v>L</v>
          </cell>
        </row>
        <row r="6882">
          <cell r="A6882" t="str">
            <v>10300030</v>
          </cell>
          <cell r="B6882" t="str">
            <v>PLAQUE FELT 610*1000*10</v>
          </cell>
          <cell r="C6882">
            <v>0</v>
          </cell>
          <cell r="D6882" t="str">
            <v>L</v>
          </cell>
        </row>
        <row r="6883">
          <cell r="A6883" t="str">
            <v>10300032</v>
          </cell>
          <cell r="B6883" t="str">
            <v>PLAQ PIROSTOP SUPERFELT 1400 1000*610*25</v>
          </cell>
          <cell r="C6883">
            <v>0</v>
          </cell>
          <cell r="D6883" t="str">
            <v>L</v>
          </cell>
        </row>
        <row r="6884">
          <cell r="A6884" t="str">
            <v>10300033</v>
          </cell>
          <cell r="B6884" t="str">
            <v>BLANKET 128KG/M3 610*7200*EP25</v>
          </cell>
          <cell r="C6884">
            <v>0</v>
          </cell>
          <cell r="D6884" t="str">
            <v>L</v>
          </cell>
        </row>
        <row r="6885">
          <cell r="A6885" t="str">
            <v>10300034</v>
          </cell>
          <cell r="B6885" t="str">
            <v>Papier céramique ep 2 mm</v>
          </cell>
          <cell r="C6885">
            <v>0</v>
          </cell>
          <cell r="D6885" t="str">
            <v>L</v>
          </cell>
        </row>
        <row r="6886">
          <cell r="A6886" t="str">
            <v>10300038</v>
          </cell>
          <cell r="B6886" t="str">
            <v>rouleau ceramique densite 128kg ep13</v>
          </cell>
          <cell r="C6886">
            <v>0</v>
          </cell>
          <cell r="D6886" t="str">
            <v>L</v>
          </cell>
        </row>
        <row r="6887">
          <cell r="A6887" t="str">
            <v>10400016</v>
          </cell>
          <cell r="B6887" t="str">
            <v>ANCRAGE H22-10(60) 175-310</v>
          </cell>
          <cell r="C6887">
            <v>0</v>
          </cell>
          <cell r="D6887" t="str">
            <v>L</v>
          </cell>
        </row>
        <row r="6888">
          <cell r="A6888" t="str">
            <v>10400017</v>
          </cell>
          <cell r="B6888" t="str">
            <v>ANCRAGE H22-10(60) 80-310</v>
          </cell>
          <cell r="C6888">
            <v>0</v>
          </cell>
          <cell r="D6888" t="str">
            <v>L</v>
          </cell>
        </row>
        <row r="6889">
          <cell r="A6889" t="str">
            <v>10400026</v>
          </cell>
          <cell r="B6889" t="str">
            <v>VIDE</v>
          </cell>
          <cell r="C6889">
            <v>0</v>
          </cell>
          <cell r="D6889" t="str">
            <v>L</v>
          </cell>
        </row>
        <row r="6890">
          <cell r="A6890" t="str">
            <v>12010011</v>
          </cell>
          <cell r="B6890" t="str">
            <v>BOULET EN ACIER  DIAM.17-20  RG</v>
          </cell>
          <cell r="C6890">
            <v>0</v>
          </cell>
          <cell r="D6890" t="str">
            <v>L</v>
          </cell>
        </row>
        <row r="6891">
          <cell r="A6891" t="str">
            <v>12010012</v>
          </cell>
          <cell r="B6891" t="str">
            <v>BOULET EN ACIER  DIAM.20-25  RG</v>
          </cell>
          <cell r="C6891">
            <v>0</v>
          </cell>
          <cell r="D6891" t="str">
            <v>L</v>
          </cell>
        </row>
        <row r="6892">
          <cell r="A6892" t="str">
            <v>12010013</v>
          </cell>
          <cell r="B6892" t="str">
            <v>BOULET EN ACIER  DIAM.25-30  RG</v>
          </cell>
          <cell r="C6892">
            <v>0</v>
          </cell>
          <cell r="D6892" t="str">
            <v>L</v>
          </cell>
        </row>
        <row r="6893">
          <cell r="A6893" t="str">
            <v>12010014</v>
          </cell>
          <cell r="B6893" t="str">
            <v>BOULET EN ACIER  DIAM.30-40  RG</v>
          </cell>
          <cell r="C6893">
            <v>0</v>
          </cell>
          <cell r="D6893" t="str">
            <v>L</v>
          </cell>
        </row>
        <row r="6894">
          <cell r="A6894" t="str">
            <v>12010015</v>
          </cell>
          <cell r="B6894" t="str">
            <v>BOULET EN ACIER  DIAM.40-50  RG</v>
          </cell>
          <cell r="C6894">
            <v>0</v>
          </cell>
          <cell r="D6894" t="str">
            <v>L</v>
          </cell>
        </row>
        <row r="6895">
          <cell r="A6895" t="str">
            <v>12010016</v>
          </cell>
          <cell r="B6895" t="str">
            <v>BOULET EN ACIER   DIAM.50-60  RG</v>
          </cell>
          <cell r="C6895">
            <v>0</v>
          </cell>
          <cell r="D6895" t="str">
            <v>L</v>
          </cell>
        </row>
        <row r="6896">
          <cell r="A6896" t="str">
            <v>12010017</v>
          </cell>
          <cell r="B6896" t="str">
            <v>BOULET EN ACIER   DIAM.60-70  RG</v>
          </cell>
          <cell r="C6896">
            <v>0</v>
          </cell>
          <cell r="D6896" t="str">
            <v>L</v>
          </cell>
        </row>
        <row r="6897">
          <cell r="A6897" t="str">
            <v>12010018</v>
          </cell>
          <cell r="B6897" t="str">
            <v>BOULET EN ACIER   DIAM.70-80  RG</v>
          </cell>
          <cell r="C6897">
            <v>0</v>
          </cell>
          <cell r="D6897" t="str">
            <v>L</v>
          </cell>
        </row>
        <row r="6898">
          <cell r="A6898" t="str">
            <v>12010019</v>
          </cell>
          <cell r="B6898" t="str">
            <v>BOULET EN ACIER   DIAM.80-90  RG</v>
          </cell>
          <cell r="C6898">
            <v>0</v>
          </cell>
          <cell r="D6898" t="str">
            <v>L</v>
          </cell>
        </row>
        <row r="6899">
          <cell r="A6899" t="str">
            <v>14010025</v>
          </cell>
          <cell r="B6899" t="str">
            <v>RELEVEUR MARIERE B.CIMENT PLAN:20002650</v>
          </cell>
          <cell r="C6899">
            <v>0</v>
          </cell>
          <cell r="D6899" t="str">
            <v>L</v>
          </cell>
        </row>
        <row r="6900">
          <cell r="A6900" t="str">
            <v>14020003</v>
          </cell>
          <cell r="B6900" t="str">
            <v>PLAQUE.T plan D/AA-363493</v>
          </cell>
          <cell r="C6900">
            <v>0</v>
          </cell>
          <cell r="D6900" t="str">
            <v>L</v>
          </cell>
        </row>
        <row r="6901">
          <cell r="A6901" t="str">
            <v>14020006</v>
          </cell>
          <cell r="B6901" t="str">
            <v>PLAQUE. IIR plan D/AA-363493</v>
          </cell>
          <cell r="C6901">
            <v>0</v>
          </cell>
          <cell r="D6901" t="str">
            <v>L</v>
          </cell>
        </row>
        <row r="6902">
          <cell r="A6902" t="str">
            <v>14020007</v>
          </cell>
          <cell r="B6902" t="str">
            <v>PLAQUE. IIS plan D/AA-363493</v>
          </cell>
          <cell r="C6902">
            <v>0</v>
          </cell>
          <cell r="D6902" t="str">
            <v>L</v>
          </cell>
        </row>
        <row r="6903">
          <cell r="A6903" t="str">
            <v>14020008</v>
          </cell>
          <cell r="B6903" t="str">
            <v>FEUILLE 1500X1000x4 MM plan D/AA-363493</v>
          </cell>
          <cell r="C6903">
            <v>0</v>
          </cell>
          <cell r="D6903" t="str">
            <v>L</v>
          </cell>
        </row>
        <row r="6904">
          <cell r="A6904" t="str">
            <v>14020009</v>
          </cell>
          <cell r="B6904" t="str">
            <v>DECOUPE ISOLANTE plan D/AA-363493</v>
          </cell>
          <cell r="C6904">
            <v>0</v>
          </cell>
          <cell r="D6904" t="str">
            <v>L</v>
          </cell>
        </row>
        <row r="6905">
          <cell r="A6905" t="str">
            <v>14020010</v>
          </cell>
          <cell r="B6905" t="str">
            <v>DECOUPE ISOLANTE plan D/AA-363493</v>
          </cell>
          <cell r="C6905">
            <v>0</v>
          </cell>
          <cell r="D6905" t="str">
            <v>L</v>
          </cell>
        </row>
        <row r="6906">
          <cell r="A6906" t="str">
            <v>14020013</v>
          </cell>
          <cell r="B6906" t="str">
            <v>Boulons M33X2 L100 H90 cl6.6 plan D/AA-3</v>
          </cell>
          <cell r="C6906">
            <v>0</v>
          </cell>
          <cell r="D6906" t="str">
            <v>L</v>
          </cell>
        </row>
        <row r="6907">
          <cell r="A6907" t="str">
            <v>14020014</v>
          </cell>
          <cell r="B6907" t="str">
            <v>Boulons M33X2 L120 H60 cl8.8</v>
          </cell>
          <cell r="C6907">
            <v>0</v>
          </cell>
          <cell r="D6907" t="str">
            <v>L</v>
          </cell>
        </row>
        <row r="6908">
          <cell r="A6908" t="str">
            <v>14020015</v>
          </cell>
          <cell r="B6908" t="str">
            <v>Boulons M33X2 L120 H40 cl6.6 plan D/AA-3</v>
          </cell>
          <cell r="C6908">
            <v>0</v>
          </cell>
          <cell r="D6908" t="str">
            <v>L</v>
          </cell>
        </row>
        <row r="6909">
          <cell r="A6909" t="str">
            <v>14020016</v>
          </cell>
          <cell r="B6909" t="str">
            <v>Boulons M33X2 L120 H90 cl6.6 plan D/AA-3</v>
          </cell>
          <cell r="C6909">
            <v>0</v>
          </cell>
          <cell r="D6909" t="str">
            <v>L</v>
          </cell>
        </row>
        <row r="6910">
          <cell r="A6910" t="str">
            <v>14020017</v>
          </cell>
          <cell r="B6910" t="str">
            <v>Boulons M33X2 L170 H60 cl8.8 plan D/AA-3</v>
          </cell>
          <cell r="C6910">
            <v>0</v>
          </cell>
          <cell r="D6910" t="str">
            <v>L</v>
          </cell>
        </row>
        <row r="6911">
          <cell r="A6911" t="str">
            <v>14020018</v>
          </cell>
          <cell r="B6911" t="str">
            <v>Boulons M33X2 L170 H40 cl6.6 plan D/AA-3</v>
          </cell>
          <cell r="C6911">
            <v>0</v>
          </cell>
          <cell r="D6911" t="str">
            <v>L</v>
          </cell>
        </row>
        <row r="6912">
          <cell r="A6912" t="str">
            <v>14020019</v>
          </cell>
          <cell r="B6912" t="str">
            <v>Boulons M33X2 L170 H90 cl6.6 D/AA-363493</v>
          </cell>
          <cell r="C6912">
            <v>0</v>
          </cell>
          <cell r="D6912" t="str">
            <v>L</v>
          </cell>
        </row>
        <row r="6913">
          <cell r="A6913" t="str">
            <v>14020023</v>
          </cell>
          <cell r="B6913" t="str">
            <v>BUSELURE CYLINDRIQUE planF/AA-363493</v>
          </cell>
          <cell r="C6913">
            <v>0</v>
          </cell>
          <cell r="D6913" t="str">
            <v>L</v>
          </cell>
        </row>
        <row r="6914">
          <cell r="A6914" t="str">
            <v>14020024</v>
          </cell>
          <cell r="B6914" t="str">
            <v>PLAQUE. X planI/AA-363493</v>
          </cell>
          <cell r="C6914">
            <v>0</v>
          </cell>
          <cell r="D6914" t="str">
            <v>L</v>
          </cell>
        </row>
        <row r="6915">
          <cell r="A6915" t="str">
            <v>14020025</v>
          </cell>
          <cell r="B6915" t="str">
            <v>PLAQUE. Y planI/AA-363493</v>
          </cell>
          <cell r="C6915">
            <v>0</v>
          </cell>
          <cell r="D6915" t="str">
            <v>L</v>
          </cell>
        </row>
        <row r="6916">
          <cell r="A6916" t="str">
            <v>14020026</v>
          </cell>
          <cell r="B6916" t="str">
            <v>DECOUPE ISOLANTE Ep 5mm planI/AA-363493</v>
          </cell>
          <cell r="C6916">
            <v>0</v>
          </cell>
          <cell r="D6916" t="str">
            <v>L</v>
          </cell>
        </row>
        <row r="6917">
          <cell r="A6917" t="str">
            <v>14020027</v>
          </cell>
          <cell r="B6917" t="str">
            <v>DECOUPE ISOLANTE Ep 14mm planI/AA-363493</v>
          </cell>
          <cell r="C6917">
            <v>0</v>
          </cell>
          <cell r="D6917" t="str">
            <v>L</v>
          </cell>
        </row>
        <row r="6918">
          <cell r="A6918" t="str">
            <v>14020028</v>
          </cell>
          <cell r="B6918" t="str">
            <v>Boulons M33X2 L145 cl8.8 planI/AA-363493</v>
          </cell>
          <cell r="C6918">
            <v>0</v>
          </cell>
          <cell r="D6918" t="str">
            <v>L</v>
          </cell>
        </row>
        <row r="6919">
          <cell r="A6919" t="str">
            <v>14020029</v>
          </cell>
          <cell r="B6919" t="str">
            <v>Boulons M33X2 L170 cl8.8 planI/AA-363493</v>
          </cell>
          <cell r="C6919">
            <v>0</v>
          </cell>
          <cell r="D6919" t="str">
            <v>L</v>
          </cell>
        </row>
        <row r="6920">
          <cell r="A6920" t="str">
            <v>20030005</v>
          </cell>
          <cell r="B6920" t="str">
            <v>POUTREL EN ACIER  UPN:70 (6m)</v>
          </cell>
          <cell r="C6920">
            <v>0</v>
          </cell>
          <cell r="D6920" t="str">
            <v>L</v>
          </cell>
        </row>
        <row r="6921">
          <cell r="A6921" t="str">
            <v>20040027</v>
          </cell>
          <cell r="B6921" t="str">
            <v>Tole ondulée PVC</v>
          </cell>
          <cell r="C6921">
            <v>0</v>
          </cell>
          <cell r="D6921" t="str">
            <v>L</v>
          </cell>
        </row>
        <row r="6922">
          <cell r="A6922" t="str">
            <v>20060009</v>
          </cell>
          <cell r="B6922" t="str">
            <v>TOLE REFRACTAIRE EP 20 MM - 3/1,5M</v>
          </cell>
          <cell r="C6922">
            <v>0</v>
          </cell>
          <cell r="D6922" t="str">
            <v>L</v>
          </cell>
        </row>
        <row r="6923">
          <cell r="A6923" t="str">
            <v>20600015</v>
          </cell>
          <cell r="B6923" t="str">
            <v>FER ROND XC48 Ø80 EN BARRE DE LONG:6M</v>
          </cell>
          <cell r="C6923">
            <v>0</v>
          </cell>
          <cell r="D6923" t="str">
            <v>L</v>
          </cell>
        </row>
        <row r="6924">
          <cell r="A6924" t="str">
            <v>20600016</v>
          </cell>
          <cell r="B6924" t="str">
            <v>FER ROND XC48 Ø100 EN BARRE DE LONG:3M</v>
          </cell>
          <cell r="C6924">
            <v>0</v>
          </cell>
          <cell r="D6924" t="str">
            <v>L</v>
          </cell>
        </row>
        <row r="6925">
          <cell r="A6925" t="str">
            <v>23010019</v>
          </cell>
          <cell r="B6925" t="str">
            <v>TUBE RECTANGULAIRE 20X10 EP1.5</v>
          </cell>
          <cell r="C6925">
            <v>0</v>
          </cell>
          <cell r="D6925" t="str">
            <v>L</v>
          </cell>
        </row>
        <row r="6926">
          <cell r="A6926" t="str">
            <v>23030006</v>
          </cell>
          <cell r="B6926" t="str">
            <v>TUBE CUIVRE DIA 8MM L0,5M</v>
          </cell>
          <cell r="C6926">
            <v>0</v>
          </cell>
          <cell r="D6926" t="str">
            <v>L</v>
          </cell>
        </row>
        <row r="6927">
          <cell r="A6927" t="str">
            <v>23050001</v>
          </cell>
          <cell r="B6927" t="str">
            <v>"TUBE INOX 3/4"""</v>
          </cell>
          <cell r="C6927">
            <v>0</v>
          </cell>
          <cell r="D6927" t="str">
            <v>L</v>
          </cell>
        </row>
        <row r="6928">
          <cell r="A6928" t="str">
            <v>23130004</v>
          </cell>
          <cell r="B6928" t="str">
            <v>FLEXIBLE TUBE DIA ? L0,5M</v>
          </cell>
          <cell r="C6928">
            <v>0</v>
          </cell>
          <cell r="D6928" t="str">
            <v>L</v>
          </cell>
        </row>
        <row r="6929">
          <cell r="A6929" t="str">
            <v>23160102</v>
          </cell>
          <cell r="B6929" t="str">
            <v>RACCORD FLEXIBLE AIR</v>
          </cell>
          <cell r="C6929">
            <v>0</v>
          </cell>
          <cell r="D6929" t="str">
            <v>L</v>
          </cell>
        </row>
        <row r="6930">
          <cell r="A6930" t="str">
            <v>23160103</v>
          </cell>
          <cell r="B6930" t="str">
            <v>BOSSAGE A SOUDER 1 ?</v>
          </cell>
          <cell r="C6930">
            <v>0</v>
          </cell>
          <cell r="D6930" t="str">
            <v>L</v>
          </cell>
        </row>
        <row r="6931">
          <cell r="A6931" t="str">
            <v>23160104</v>
          </cell>
          <cell r="B6931" t="str">
            <v>BOSSAGE A SOUDER ?</v>
          </cell>
          <cell r="C6931">
            <v>0</v>
          </cell>
          <cell r="D6931" t="str">
            <v>L</v>
          </cell>
        </row>
        <row r="6932">
          <cell r="A6932" t="str">
            <v>23220041</v>
          </cell>
          <cell r="B6932" t="str">
            <v>Vanne papillon pneumatique SE DN 40</v>
          </cell>
          <cell r="C6932">
            <v>0</v>
          </cell>
          <cell r="D6932" t="str">
            <v>L</v>
          </cell>
        </row>
        <row r="6933">
          <cell r="A6933" t="str">
            <v>23280057</v>
          </cell>
          <cell r="B6933" t="str">
            <v>SAS Rotative DCM10</v>
          </cell>
          <cell r="C6933">
            <v>0</v>
          </cell>
          <cell r="D6933" t="str">
            <v>L</v>
          </cell>
        </row>
        <row r="6934">
          <cell r="A6934" t="str">
            <v>23280063</v>
          </cell>
          <cell r="B6934" t="str">
            <v>Actionneur EB-SYS 5.1 ØF F05</v>
          </cell>
          <cell r="C6934">
            <v>0</v>
          </cell>
          <cell r="D6934" t="str">
            <v>L</v>
          </cell>
        </row>
        <row r="6935">
          <cell r="A6935" t="str">
            <v>23280064</v>
          </cell>
          <cell r="B6935" t="str">
            <v>Actionneur EB-SYD 5.1 ØF F04</v>
          </cell>
          <cell r="C6935">
            <v>0</v>
          </cell>
          <cell r="D6935" t="str">
            <v>L</v>
          </cell>
        </row>
        <row r="6936">
          <cell r="A6936" t="str">
            <v>23280065</v>
          </cell>
          <cell r="B6936" t="str">
            <v>Actionneur EB-SYS 5.1 ØF F04</v>
          </cell>
          <cell r="C6936">
            <v>0</v>
          </cell>
          <cell r="D6936" t="str">
            <v>L</v>
          </cell>
        </row>
        <row r="6937">
          <cell r="A6937" t="str">
            <v>23280066</v>
          </cell>
          <cell r="B6937" t="str">
            <v>Actionneur EB-SYD 5.1 ØF F05</v>
          </cell>
          <cell r="C6937">
            <v>0</v>
          </cell>
          <cell r="D6937" t="str">
            <v>L</v>
          </cell>
        </row>
        <row r="6938">
          <cell r="A6938" t="str">
            <v>23280067</v>
          </cell>
          <cell r="B6938" t="str">
            <v>Vanne pneumatique 3/4</v>
          </cell>
          <cell r="C6938">
            <v>0</v>
          </cell>
          <cell r="D6938" t="str">
            <v>L</v>
          </cell>
        </row>
        <row r="6939">
          <cell r="A6939" t="str">
            <v>23310034</v>
          </cell>
          <cell r="B6939" t="str">
            <v>COUDE FILETÉ 90 F/F 1'' ½</v>
          </cell>
          <cell r="C6939">
            <v>1</v>
          </cell>
          <cell r="D6939" t="str">
            <v>L</v>
          </cell>
        </row>
        <row r="6940">
          <cell r="A6940" t="str">
            <v>23310036</v>
          </cell>
          <cell r="B6940" t="str">
            <v>COUDE FILETÉ F/F 1''</v>
          </cell>
          <cell r="C6940">
            <v>0</v>
          </cell>
          <cell r="D6940" t="str">
            <v>L</v>
          </cell>
        </row>
        <row r="6941">
          <cell r="A6941" t="str">
            <v>23310044</v>
          </cell>
          <cell r="B6941" t="str">
            <v>COUDE SOUDABLE 3"</v>
          </cell>
          <cell r="C6941">
            <v>1</v>
          </cell>
          <cell r="D6941" t="str">
            <v>L</v>
          </cell>
        </row>
        <row r="6942">
          <cell r="A6942" t="str">
            <v>23310046</v>
          </cell>
          <cell r="B6942" t="str">
            <v>COUDE TES SOUDABLE  1"½</v>
          </cell>
          <cell r="C6942">
            <v>0</v>
          </cell>
          <cell r="D6942" t="str">
            <v>L</v>
          </cell>
        </row>
        <row r="6943">
          <cell r="A6943" t="str">
            <v>23310047</v>
          </cell>
          <cell r="B6943" t="str">
            <v>COUDE TES SOUDABLE 2"1/2</v>
          </cell>
          <cell r="C6943">
            <v>0</v>
          </cell>
          <cell r="D6943" t="str">
            <v>L</v>
          </cell>
        </row>
        <row r="6944">
          <cell r="A6944" t="str">
            <v>23310049</v>
          </cell>
          <cell r="B6944" t="str">
            <v>Coude T mâle en acier inoxydable 316</v>
          </cell>
          <cell r="C6944">
            <v>0</v>
          </cell>
          <cell r="D6944" t="str">
            <v>L</v>
          </cell>
        </row>
        <row r="6945">
          <cell r="A6945" t="str">
            <v>23320005</v>
          </cell>
          <cell r="B6945" t="str">
            <v>"MAMELON 1""3/4"</v>
          </cell>
          <cell r="C6945">
            <v>0</v>
          </cell>
          <cell r="D6945" t="str">
            <v>L</v>
          </cell>
        </row>
        <row r="6946">
          <cell r="A6946" t="str">
            <v>23320013</v>
          </cell>
          <cell r="B6946" t="str">
            <v>"Mamelon raccord réduit M/M 2""-1""1/2"</v>
          </cell>
          <cell r="C6946">
            <v>0</v>
          </cell>
          <cell r="D6946" t="str">
            <v>L</v>
          </cell>
        </row>
        <row r="6947">
          <cell r="A6947" t="str">
            <v>23320016</v>
          </cell>
          <cell r="B6947" t="str">
            <v>"RACCORD  03P 3 """</v>
          </cell>
          <cell r="C6947">
            <v>0</v>
          </cell>
          <cell r="D6947" t="str">
            <v>L</v>
          </cell>
        </row>
        <row r="6948">
          <cell r="A6948" t="str">
            <v>23320018</v>
          </cell>
          <cell r="B6948" t="str">
            <v>"RACCORD 03P ½ "" FF"</v>
          </cell>
          <cell r="C6948">
            <v>1</v>
          </cell>
          <cell r="D6948" t="str">
            <v>L</v>
          </cell>
        </row>
        <row r="6949">
          <cell r="A6949" t="str">
            <v>23320019</v>
          </cell>
          <cell r="B6949" t="str">
            <v>"RACCORD 03P ¾ "" FF"</v>
          </cell>
          <cell r="C6949">
            <v>0</v>
          </cell>
          <cell r="D6949" t="str">
            <v>L</v>
          </cell>
        </row>
        <row r="6950">
          <cell r="A6950" t="str">
            <v>23320022</v>
          </cell>
          <cell r="B6950" t="str">
            <v>"RACCORD 03P 1"" ½ FF"</v>
          </cell>
          <cell r="C6950">
            <v>0</v>
          </cell>
          <cell r="D6950" t="str">
            <v>L</v>
          </cell>
        </row>
        <row r="6951">
          <cell r="A6951" t="str">
            <v>23320025</v>
          </cell>
          <cell r="B6951" t="str">
            <v>"RACCORD 03P 2"" MF"</v>
          </cell>
          <cell r="C6951">
            <v>0</v>
          </cell>
          <cell r="D6951" t="str">
            <v>L</v>
          </cell>
        </row>
        <row r="6952">
          <cell r="A6952" t="str">
            <v>23320034</v>
          </cell>
          <cell r="B6952" t="str">
            <v>"RACCORD 3P:1""3/4"</v>
          </cell>
          <cell r="C6952">
            <v>0</v>
          </cell>
          <cell r="D6952" t="str">
            <v>L</v>
          </cell>
        </row>
        <row r="6953">
          <cell r="A6953" t="str">
            <v>23320038</v>
          </cell>
          <cell r="B6953" t="str">
            <v>"RACCORD HYDRAULIQUE  1"" 1/2 Ø inter 35</v>
          </cell>
          <cell r="C6953">
            <v>0</v>
          </cell>
          <cell r="D6953" t="str">
            <v>L</v>
          </cell>
        </row>
        <row r="6954">
          <cell r="A6954" t="str">
            <v>23320062</v>
          </cell>
          <cell r="B6954" t="str">
            <v>TES F/F  1''</v>
          </cell>
          <cell r="C6954">
            <v>0</v>
          </cell>
          <cell r="D6954" t="str">
            <v>L</v>
          </cell>
        </row>
        <row r="6955">
          <cell r="A6955" t="str">
            <v>23320065</v>
          </cell>
          <cell r="B6955" t="str">
            <v>TETE DE CHAT FEMELLE 1/2</v>
          </cell>
          <cell r="C6955">
            <v>0</v>
          </cell>
          <cell r="D6955" t="str">
            <v>L</v>
          </cell>
        </row>
        <row r="6956">
          <cell r="A6956" t="str">
            <v>23320097</v>
          </cell>
          <cell r="B6956" t="str">
            <v>"MAMELON MALE FEMELLE 1/2"""</v>
          </cell>
          <cell r="C6956">
            <v>0</v>
          </cell>
          <cell r="D6956" t="str">
            <v>L</v>
          </cell>
        </row>
        <row r="6957">
          <cell r="A6957" t="str">
            <v>23320099</v>
          </cell>
          <cell r="B6957" t="str">
            <v>RÉDUCTION F1/2-M1/4</v>
          </cell>
          <cell r="C6957">
            <v>0</v>
          </cell>
          <cell r="D6957" t="str">
            <v>L</v>
          </cell>
        </row>
        <row r="6958">
          <cell r="A6958" t="str">
            <v>23390067</v>
          </cell>
          <cell r="B6958" t="str">
            <v>positionneur kinetrol trémie fériana</v>
          </cell>
          <cell r="C6958">
            <v>0</v>
          </cell>
          <cell r="D6958" t="str">
            <v>L</v>
          </cell>
        </row>
        <row r="6959">
          <cell r="A6959" t="str">
            <v>23390068</v>
          </cell>
          <cell r="B6959" t="str">
            <v>vanne kinetrol trémie fériana 143-100</v>
          </cell>
          <cell r="C6959">
            <v>0</v>
          </cell>
          <cell r="D6959" t="str">
            <v>L</v>
          </cell>
        </row>
        <row r="6960">
          <cell r="A6960" t="str">
            <v>23400024</v>
          </cell>
          <cell r="B6960" t="str">
            <v>clapet anti-retour à bille G1/4</v>
          </cell>
          <cell r="C6960">
            <v>0</v>
          </cell>
          <cell r="D6960" t="str">
            <v>L</v>
          </cell>
        </row>
        <row r="6961">
          <cell r="A6961" t="str">
            <v>23400025</v>
          </cell>
          <cell r="B6961" t="str">
            <v>Clapet antiretour inox M3/8" F1/4"</v>
          </cell>
          <cell r="C6961">
            <v>0</v>
          </cell>
          <cell r="D6961" t="str">
            <v>L</v>
          </cell>
        </row>
        <row r="6962">
          <cell r="A6962" t="str">
            <v>23410024</v>
          </cell>
          <cell r="B6962" t="str">
            <v>COLIER DOUBLE CLAVETTE POUR TUBE ECHAFAU</v>
          </cell>
          <cell r="C6962">
            <v>0</v>
          </cell>
          <cell r="D6962" t="str">
            <v>L</v>
          </cell>
        </row>
        <row r="6963">
          <cell r="A6963" t="str">
            <v>23410032</v>
          </cell>
          <cell r="B6963" t="str">
            <v>ETRIER POUR TUBE 2 ?</v>
          </cell>
          <cell r="C6963">
            <v>0</v>
          </cell>
          <cell r="D6963" t="str">
            <v>L</v>
          </cell>
        </row>
        <row r="6964">
          <cell r="A6964" t="str">
            <v>23410033</v>
          </cell>
          <cell r="B6964" t="str">
            <v>ETRIER POUR TUBE 2</v>
          </cell>
          <cell r="C6964">
            <v>0</v>
          </cell>
          <cell r="D6964" t="str">
            <v>L</v>
          </cell>
        </row>
        <row r="6965">
          <cell r="A6965" t="str">
            <v>23410034</v>
          </cell>
          <cell r="B6965" t="str">
            <v>ETRIER POUR TUBE  8</v>
          </cell>
          <cell r="C6965">
            <v>0</v>
          </cell>
          <cell r="D6965" t="str">
            <v>L</v>
          </cell>
        </row>
        <row r="6966">
          <cell r="A6966" t="str">
            <v>23410036</v>
          </cell>
          <cell r="B6966" t="str">
            <v>ETRIER POUR TUBE  1</v>
          </cell>
          <cell r="C6966">
            <v>0</v>
          </cell>
          <cell r="D6966" t="str">
            <v>L</v>
          </cell>
        </row>
        <row r="6967">
          <cell r="A6967" t="str">
            <v>23410037</v>
          </cell>
          <cell r="B6967" t="str">
            <v>ETRIER POUR TUBE 3</v>
          </cell>
          <cell r="C6967">
            <v>1</v>
          </cell>
          <cell r="D6967" t="str">
            <v>L</v>
          </cell>
        </row>
        <row r="6968">
          <cell r="A6968" t="str">
            <v>23410039</v>
          </cell>
          <cell r="B6968" t="str">
            <v>ETRIER POUR TUBE 7</v>
          </cell>
          <cell r="C6968">
            <v>2</v>
          </cell>
          <cell r="D6968" t="str">
            <v>L</v>
          </cell>
        </row>
        <row r="6969">
          <cell r="A6969" t="str">
            <v>23410040</v>
          </cell>
          <cell r="B6969" t="str">
            <v>JOINT COMPENSATEUR DN80</v>
          </cell>
          <cell r="C6969">
            <v>0</v>
          </cell>
          <cell r="D6969" t="str">
            <v>L</v>
          </cell>
        </row>
        <row r="6970">
          <cell r="A6970" t="str">
            <v>23410041</v>
          </cell>
          <cell r="B6970" t="str">
            <v>JOINT COMPENSATEUR DN100</v>
          </cell>
          <cell r="C6970">
            <v>0</v>
          </cell>
          <cell r="D6970" t="str">
            <v>L</v>
          </cell>
        </row>
        <row r="6971">
          <cell r="A6971" t="str">
            <v>23420018</v>
          </cell>
          <cell r="B6971" t="str">
            <v>QUNTOMÈTRE ELESTER INSTROMET 4B</v>
          </cell>
          <cell r="C6971">
            <v>0</v>
          </cell>
          <cell r="D6971" t="str">
            <v>L</v>
          </cell>
        </row>
        <row r="6972">
          <cell r="A6972" t="str">
            <v>23420019</v>
          </cell>
          <cell r="B6972" t="str">
            <v>COMPTEUR STEG P0</v>
          </cell>
          <cell r="C6972">
            <v>0</v>
          </cell>
          <cell r="D6972" t="str">
            <v>L</v>
          </cell>
        </row>
        <row r="6973">
          <cell r="A6973" t="str">
            <v>23440002</v>
          </cell>
          <cell r="B6973" t="str">
            <v>MANO DE 0 A 40 BAR DIAM 63 R.V.</v>
          </cell>
          <cell r="C6973">
            <v>0</v>
          </cell>
          <cell r="D6973" t="str">
            <v>L</v>
          </cell>
        </row>
        <row r="6974">
          <cell r="A6974" t="str">
            <v>23440102</v>
          </cell>
          <cell r="B6974" t="str">
            <v>"MANOMETRE 1/4"" D.63 0-1000MM CA"</v>
          </cell>
          <cell r="C6974">
            <v>0</v>
          </cell>
          <cell r="D6974" t="str">
            <v>L</v>
          </cell>
        </row>
        <row r="6975">
          <cell r="A6975" t="str">
            <v>23440103</v>
          </cell>
          <cell r="B6975" t="str">
            <v>DIFFERENTIEL MANOMÈTRE 35X45X470</v>
          </cell>
          <cell r="C6975">
            <v>0</v>
          </cell>
          <cell r="D6975" t="str">
            <v>L</v>
          </cell>
        </row>
        <row r="6976">
          <cell r="A6976" t="str">
            <v>30010102</v>
          </cell>
          <cell r="B6976" t="str">
            <v>Boulon tete rectangle M16x144</v>
          </cell>
          <cell r="C6976">
            <v>0</v>
          </cell>
          <cell r="D6976" t="str">
            <v>L</v>
          </cell>
        </row>
        <row r="6977">
          <cell r="A6977" t="str">
            <v>30010103</v>
          </cell>
          <cell r="B6977" t="str">
            <v>Boulon TH M20x50 CL 8.8</v>
          </cell>
          <cell r="C6977">
            <v>0</v>
          </cell>
          <cell r="D6977" t="str">
            <v>L</v>
          </cell>
        </row>
        <row r="6978">
          <cell r="A6978" t="str">
            <v>30040023</v>
          </cell>
          <cell r="B6978" t="str">
            <v>VIS CHC M14*50</v>
          </cell>
          <cell r="C6978">
            <v>0</v>
          </cell>
          <cell r="D6978" t="str">
            <v>L</v>
          </cell>
        </row>
        <row r="6979">
          <cell r="A6979" t="str">
            <v>30040066</v>
          </cell>
          <cell r="B6979" t="str">
            <v>boulon a eclisse M16x70</v>
          </cell>
          <cell r="C6979">
            <v>0</v>
          </cell>
          <cell r="D6979" t="str">
            <v>L</v>
          </cell>
        </row>
        <row r="6980">
          <cell r="A6980" t="str">
            <v>30040067</v>
          </cell>
          <cell r="B6980" t="str">
            <v>boulon a eclisse M12x70</v>
          </cell>
          <cell r="C6980">
            <v>0</v>
          </cell>
          <cell r="D6980" t="str">
            <v>L</v>
          </cell>
        </row>
        <row r="6981">
          <cell r="A6981" t="str">
            <v>30070011</v>
          </cell>
          <cell r="B6981" t="str">
            <v>BOULON FHC M8*30</v>
          </cell>
          <cell r="C6981">
            <v>0</v>
          </cell>
          <cell r="D6981" t="str">
            <v>L</v>
          </cell>
        </row>
        <row r="6982">
          <cell r="A6982" t="str">
            <v>30100022</v>
          </cell>
          <cell r="B6982" t="str">
            <v>TIGE FILETEE ACIER NOIR ø36 DIN975 CL8.8</v>
          </cell>
          <cell r="C6982">
            <v>0</v>
          </cell>
          <cell r="D6982" t="str">
            <v>L</v>
          </cell>
        </row>
        <row r="6983">
          <cell r="A6983" t="str">
            <v>30240001</v>
          </cell>
          <cell r="B6983" t="str">
            <v>VIS PARKER 10 MM</v>
          </cell>
          <cell r="C6983">
            <v>0</v>
          </cell>
          <cell r="D6983" t="str">
            <v>L</v>
          </cell>
        </row>
        <row r="6984">
          <cell r="A6984" t="str">
            <v>30240005</v>
          </cell>
          <cell r="B6984" t="str">
            <v>VIS PARKER 6 MM</v>
          </cell>
          <cell r="C6984">
            <v>0</v>
          </cell>
          <cell r="D6984" t="str">
            <v>L</v>
          </cell>
        </row>
        <row r="6985">
          <cell r="A6985" t="str">
            <v>30240006</v>
          </cell>
          <cell r="B6985" t="str">
            <v>VIS PARKER 8 MM</v>
          </cell>
          <cell r="C6985">
            <v>0</v>
          </cell>
          <cell r="D6985" t="str">
            <v>L</v>
          </cell>
        </row>
        <row r="6986">
          <cell r="A6986" t="str">
            <v>30290001</v>
          </cell>
          <cell r="B6986" t="str">
            <v>VIS TR M8*30</v>
          </cell>
          <cell r="C6986">
            <v>0</v>
          </cell>
          <cell r="D6986" t="str">
            <v>L</v>
          </cell>
        </row>
        <row r="6987">
          <cell r="A6987" t="str">
            <v>30300021</v>
          </cell>
          <cell r="B6987" t="str">
            <v>ECROU M12 CL 8.8</v>
          </cell>
          <cell r="C6987">
            <v>0</v>
          </cell>
          <cell r="D6987" t="str">
            <v>L</v>
          </cell>
        </row>
        <row r="6988">
          <cell r="A6988" t="str">
            <v>30300039</v>
          </cell>
          <cell r="B6988" t="str">
            <v>Ecrou M48</v>
          </cell>
          <cell r="C6988">
            <v>0</v>
          </cell>
          <cell r="D6988" t="str">
            <v>L</v>
          </cell>
        </row>
        <row r="6989">
          <cell r="A6989" t="str">
            <v>30350007</v>
          </cell>
          <cell r="B6989" t="str">
            <v>Tige fileté gauche M36 classe 8.8, Lg 1</v>
          </cell>
          <cell r="C6989">
            <v>0</v>
          </cell>
          <cell r="D6989" t="str">
            <v>L</v>
          </cell>
        </row>
        <row r="6990">
          <cell r="A6990" t="str">
            <v>30350015</v>
          </cell>
          <cell r="B6990" t="str">
            <v>Ecrou borgne M12</v>
          </cell>
          <cell r="C6990">
            <v>0</v>
          </cell>
          <cell r="D6990" t="str">
            <v>L</v>
          </cell>
        </row>
        <row r="6991">
          <cell r="A6991" t="str">
            <v>30710019</v>
          </cell>
          <cell r="B6991" t="str">
            <v>Goupille fondue Ø16 L160</v>
          </cell>
          <cell r="C6991">
            <v>0</v>
          </cell>
          <cell r="D6991" t="str">
            <v>L</v>
          </cell>
        </row>
        <row r="6992">
          <cell r="A6992" t="str">
            <v>30800023</v>
          </cell>
          <cell r="B6992" t="str">
            <v>Rondelle plate cuivre M24 Ep1.5mm</v>
          </cell>
          <cell r="C6992">
            <v>0</v>
          </cell>
          <cell r="D6992" t="str">
            <v>L</v>
          </cell>
        </row>
        <row r="6993">
          <cell r="A6993" t="str">
            <v>30800024</v>
          </cell>
          <cell r="B6993" t="str">
            <v>Rondelle plate cuivre M30 Ep1.5mm</v>
          </cell>
          <cell r="C6993">
            <v>0</v>
          </cell>
          <cell r="D6993" t="str">
            <v>L</v>
          </cell>
        </row>
        <row r="6994">
          <cell r="A6994" t="str">
            <v>35010072</v>
          </cell>
          <cell r="B6994" t="str">
            <v>PEINTURE ANTIROUILLE</v>
          </cell>
          <cell r="C6994">
            <v>0</v>
          </cell>
          <cell r="D6994" t="str">
            <v>L</v>
          </cell>
        </row>
        <row r="6995">
          <cell r="A6995" t="str">
            <v>35010073</v>
          </cell>
          <cell r="B6995" t="str">
            <v>Diluant cellulosique</v>
          </cell>
          <cell r="C6995">
            <v>0</v>
          </cell>
          <cell r="D6995" t="str">
            <v>L</v>
          </cell>
        </row>
        <row r="6996">
          <cell r="A6996" t="str">
            <v>35010074</v>
          </cell>
          <cell r="B6996" t="str">
            <v>SAC 25KG PLATRE</v>
          </cell>
          <cell r="C6996">
            <v>0</v>
          </cell>
          <cell r="D6996" t="str">
            <v>L</v>
          </cell>
        </row>
        <row r="6997">
          <cell r="A6997" t="str">
            <v>35800013</v>
          </cell>
          <cell r="B6997" t="str">
            <v>Carte clim ref kfr-75lw/e-30</v>
          </cell>
          <cell r="C6997">
            <v>0</v>
          </cell>
          <cell r="D6997" t="str">
            <v>L</v>
          </cell>
        </row>
        <row r="6998">
          <cell r="A6998" t="str">
            <v>37030003</v>
          </cell>
          <cell r="B6998" t="str">
            <v>H_ind 16 VG 46/Shell Tulles  S2 MA 46</v>
          </cell>
          <cell r="C6998">
            <v>0</v>
          </cell>
          <cell r="D6998" t="str">
            <v>L</v>
          </cell>
        </row>
        <row r="6999">
          <cell r="A6999" t="str">
            <v>37030012</v>
          </cell>
          <cell r="B6999" t="str">
            <v>HUILE HUJ014 POUR ASPIRATEUR</v>
          </cell>
          <cell r="C6999">
            <v>0</v>
          </cell>
          <cell r="D6999" t="str">
            <v>L</v>
          </cell>
        </row>
        <row r="7000">
          <cell r="A7000" t="str">
            <v>37040003</v>
          </cell>
          <cell r="B7000" t="str">
            <v>HUILE SN2 160755002 SURPRESSEUR ARZEN</v>
          </cell>
          <cell r="C7000">
            <v>0</v>
          </cell>
          <cell r="D7000" t="str">
            <v>L</v>
          </cell>
        </row>
        <row r="7001">
          <cell r="A7001" t="str">
            <v>37060004</v>
          </cell>
          <cell r="B7001" t="str">
            <v>HUILE POUR TRANSFORMATEUR</v>
          </cell>
          <cell r="C7001">
            <v>0</v>
          </cell>
          <cell r="D7001" t="str">
            <v>L</v>
          </cell>
        </row>
        <row r="7002">
          <cell r="A7002" t="str">
            <v>37100001</v>
          </cell>
          <cell r="B7002" t="str">
            <v>HUILE DÉMOULAGE MOULE PRIMATIQUE C0139.1</v>
          </cell>
          <cell r="C7002">
            <v>0</v>
          </cell>
          <cell r="D7002" t="str">
            <v>L</v>
          </cell>
        </row>
        <row r="7003">
          <cell r="A7003" t="str">
            <v>37210002</v>
          </cell>
          <cell r="B7003" t="str">
            <v>Graisse pour tiroir OKKEN référence 8763</v>
          </cell>
          <cell r="C7003">
            <v>0</v>
          </cell>
          <cell r="D7003" t="str">
            <v>L</v>
          </cell>
        </row>
        <row r="7004">
          <cell r="A7004" t="str">
            <v>37260007</v>
          </cell>
          <cell r="B7004" t="str">
            <v>Produit de nettoyage couronne four</v>
          </cell>
          <cell r="C7004">
            <v>0</v>
          </cell>
          <cell r="D7004" t="str">
            <v>L</v>
          </cell>
        </row>
        <row r="7005">
          <cell r="A7005" t="str">
            <v>37510046</v>
          </cell>
          <cell r="B7005" t="str">
            <v>AGRAFE A TIRER GRAISSEUR PLATE 22MM</v>
          </cell>
          <cell r="C7005">
            <v>0</v>
          </cell>
          <cell r="D7005" t="str">
            <v>L</v>
          </cell>
        </row>
        <row r="7006">
          <cell r="A7006" t="str">
            <v>37510047</v>
          </cell>
          <cell r="B7006" t="str">
            <v>Tête de graissage coudé 90°</v>
          </cell>
          <cell r="C7006">
            <v>0</v>
          </cell>
          <cell r="D7006" t="str">
            <v>L</v>
          </cell>
        </row>
        <row r="7007">
          <cell r="A7007" t="str">
            <v>38100009</v>
          </cell>
          <cell r="B7007" t="str">
            <v>FILTRE NOR EN12083ABEKI MAR3M 6099</v>
          </cell>
          <cell r="C7007">
            <v>0</v>
          </cell>
          <cell r="D7007" t="str">
            <v>L</v>
          </cell>
        </row>
        <row r="7008">
          <cell r="A7008" t="str">
            <v>38110001</v>
          </cell>
          <cell r="B7008" t="str">
            <v>MASQUE A GAZ 3M-6200</v>
          </cell>
          <cell r="C7008">
            <v>0</v>
          </cell>
          <cell r="D7008" t="str">
            <v>L</v>
          </cell>
        </row>
        <row r="7009">
          <cell r="A7009" t="str">
            <v>38120002</v>
          </cell>
          <cell r="B7009" t="str">
            <v>GANTS ANTIACIDE  EN 374-3 AJKL</v>
          </cell>
          <cell r="C7009">
            <v>0</v>
          </cell>
          <cell r="D7009" t="str">
            <v>L</v>
          </cell>
        </row>
        <row r="7010">
          <cell r="A7010" t="str">
            <v>38200004</v>
          </cell>
          <cell r="B7010" t="str">
            <v>BLOUSE</v>
          </cell>
          <cell r="C7010">
            <v>0</v>
          </cell>
          <cell r="D7010" t="str">
            <v>L</v>
          </cell>
        </row>
        <row r="7011">
          <cell r="A7011" t="str">
            <v>38200006</v>
          </cell>
          <cell r="B7011" t="str">
            <v>TENUS DE TRAVAIL REGIE</v>
          </cell>
          <cell r="C7011">
            <v>0</v>
          </cell>
          <cell r="D7011" t="str">
            <v>L</v>
          </cell>
        </row>
        <row r="7012">
          <cell r="A7012" t="str">
            <v>38200009</v>
          </cell>
          <cell r="B7012" t="str">
            <v>PANTALON SOUS TRAIATNT</v>
          </cell>
          <cell r="C7012">
            <v>0</v>
          </cell>
          <cell r="D7012" t="str">
            <v>L</v>
          </cell>
        </row>
        <row r="7013">
          <cell r="A7013" t="str">
            <v>38200011</v>
          </cell>
          <cell r="B7013" t="str">
            <v>VESTE SOUS TRAITANT</v>
          </cell>
          <cell r="C7013">
            <v>0</v>
          </cell>
          <cell r="D7013" t="str">
            <v>L</v>
          </cell>
        </row>
        <row r="7014">
          <cell r="A7014" t="str">
            <v>38300007</v>
          </cell>
          <cell r="B7014" t="str">
            <v>Colonne signalisation 230 V 3 couleurs</v>
          </cell>
          <cell r="C7014">
            <v>0</v>
          </cell>
          <cell r="D7014" t="str">
            <v>L</v>
          </cell>
        </row>
        <row r="7015">
          <cell r="A7015" t="str">
            <v>39100025</v>
          </cell>
          <cell r="B7015" t="str">
            <v>VIDE</v>
          </cell>
          <cell r="C7015">
            <v>0</v>
          </cell>
          <cell r="D7015" t="str">
            <v>L</v>
          </cell>
        </row>
        <row r="7016">
          <cell r="A7016" t="str">
            <v>39160002</v>
          </cell>
          <cell r="B7016" t="str">
            <v>TRESSE CERAMIQUE NICKEL CHROME  DIAM 6</v>
          </cell>
          <cell r="C7016">
            <v>5</v>
          </cell>
          <cell r="D7016" t="str">
            <v>M</v>
          </cell>
        </row>
        <row r="7017">
          <cell r="A7017" t="str">
            <v>39160003</v>
          </cell>
          <cell r="B7017" t="str">
            <v>TRESSE CERAMIQUE VERRE  DIAM 6</v>
          </cell>
          <cell r="C7017">
            <v>1</v>
          </cell>
          <cell r="D7017" t="str">
            <v>L</v>
          </cell>
        </row>
        <row r="7018">
          <cell r="A7018" t="str">
            <v>39160006</v>
          </cell>
          <cell r="B7018" t="str">
            <v>TRESSE CERAMIQUE CHROME   DIAM 25</v>
          </cell>
          <cell r="C7018">
            <v>1</v>
          </cell>
          <cell r="D7018" t="str">
            <v>L</v>
          </cell>
        </row>
        <row r="7019">
          <cell r="A7019" t="str">
            <v>39160007</v>
          </cell>
          <cell r="B7019" t="str">
            <v>TRESSE CERAMIQUE NICKEL CHROME   DIAM3</v>
          </cell>
          <cell r="C7019">
            <v>0</v>
          </cell>
          <cell r="D7019" t="str">
            <v>L</v>
          </cell>
        </row>
        <row r="7020">
          <cell r="A7020" t="str">
            <v>39160010</v>
          </cell>
          <cell r="B7020" t="str">
            <v>TRESSE CARRE CERAMIQUE VERRE 25/25</v>
          </cell>
          <cell r="C7020">
            <v>0</v>
          </cell>
          <cell r="D7020" t="str">
            <v>L</v>
          </cell>
        </row>
        <row r="7021">
          <cell r="A7021" t="str">
            <v>39200042</v>
          </cell>
          <cell r="B7021" t="str">
            <v>PARAHUILE 65X40X10</v>
          </cell>
          <cell r="C7021">
            <v>0</v>
          </cell>
          <cell r="D7021" t="str">
            <v>L</v>
          </cell>
        </row>
        <row r="7022">
          <cell r="A7022" t="str">
            <v>39200148</v>
          </cell>
          <cell r="B7022" t="str">
            <v>Pare-huile Viton 62x45x8 TYPE G</v>
          </cell>
          <cell r="C7022">
            <v>0</v>
          </cell>
          <cell r="D7022" t="str">
            <v>L</v>
          </cell>
        </row>
        <row r="7023">
          <cell r="A7023" t="str">
            <v>39200248</v>
          </cell>
          <cell r="B7023" t="str">
            <v>ERRONE</v>
          </cell>
          <cell r="C7023">
            <v>0</v>
          </cell>
          <cell r="D7023" t="str">
            <v>L</v>
          </cell>
        </row>
        <row r="7024">
          <cell r="A7024" t="str">
            <v>39210015</v>
          </cell>
          <cell r="B7024" t="str">
            <v>JOINT TORIQUE 228-4  72NBR873</v>
          </cell>
          <cell r="C7024">
            <v>0</v>
          </cell>
          <cell r="D7024" t="str">
            <v>L</v>
          </cell>
        </row>
        <row r="7025">
          <cell r="A7025" t="str">
            <v>39210074</v>
          </cell>
          <cell r="B7025" t="str">
            <v>Coffret joint plat encastrable</v>
          </cell>
          <cell r="C7025">
            <v>0</v>
          </cell>
          <cell r="D7025" t="str">
            <v>L</v>
          </cell>
        </row>
        <row r="7026">
          <cell r="A7026" t="str">
            <v>39210075</v>
          </cell>
          <cell r="B7026" t="str">
            <v>Jeu de joints, pour pompe d'alimentation</v>
          </cell>
          <cell r="C7026">
            <v>0</v>
          </cell>
          <cell r="D7026" t="str">
            <v>L</v>
          </cell>
        </row>
        <row r="7027">
          <cell r="A7027" t="str">
            <v>39210076</v>
          </cell>
          <cell r="B7027" t="str">
            <v>joint de la sonde chauffée réf :93S0045</v>
          </cell>
          <cell r="C7027">
            <v>0</v>
          </cell>
          <cell r="D7027" t="str">
            <v>L</v>
          </cell>
        </row>
        <row r="7028">
          <cell r="A7028" t="str">
            <v>39210077</v>
          </cell>
          <cell r="B7028" t="str">
            <v>joint de la sonde chauffée réf :93S0020</v>
          </cell>
          <cell r="C7028">
            <v>0</v>
          </cell>
          <cell r="D7028" t="str">
            <v>L</v>
          </cell>
        </row>
        <row r="7029">
          <cell r="A7029" t="str">
            <v>39210078</v>
          </cell>
          <cell r="B7029" t="str">
            <v>joint de la sonde chauffée réf :93S0025</v>
          </cell>
          <cell r="C7029">
            <v>0</v>
          </cell>
          <cell r="D7029" t="str">
            <v>L</v>
          </cell>
        </row>
        <row r="7030">
          <cell r="A7030" t="str">
            <v>39210079</v>
          </cell>
          <cell r="B7030" t="str">
            <v>Joint de la filtre chaufée réf :90F0040</v>
          </cell>
          <cell r="C7030">
            <v>0</v>
          </cell>
          <cell r="D7030" t="str">
            <v>L</v>
          </cell>
        </row>
        <row r="7031">
          <cell r="A7031" t="str">
            <v>39250001</v>
          </cell>
          <cell r="B7031" t="str">
            <v>JOINT SEGMENT NOVAPRESSE  85X380X5MM</v>
          </cell>
          <cell r="C7031">
            <v>0</v>
          </cell>
          <cell r="D7031" t="str">
            <v>L</v>
          </cell>
        </row>
        <row r="7032">
          <cell r="A7032" t="str">
            <v>39260003</v>
          </cell>
          <cell r="B7032" t="str">
            <v>PAPIER FEUTRE 1500X1000X10MM</v>
          </cell>
          <cell r="C7032">
            <v>0</v>
          </cell>
          <cell r="D7032" t="str">
            <v>L</v>
          </cell>
        </row>
        <row r="7033">
          <cell r="A7033" t="str">
            <v>39290001</v>
          </cell>
          <cell r="B7033" t="str">
            <v>ROULEAU JOINT DIMAPLAST30x2x1000</v>
          </cell>
          <cell r="C7033">
            <v>0</v>
          </cell>
          <cell r="D7033" t="str">
            <v>L</v>
          </cell>
        </row>
        <row r="7034">
          <cell r="A7034" t="str">
            <v>39300006</v>
          </cell>
          <cell r="B7034" t="str">
            <v>colle SC2000 avec durcisseur</v>
          </cell>
          <cell r="C7034">
            <v>0</v>
          </cell>
          <cell r="D7034" t="str">
            <v>L</v>
          </cell>
        </row>
        <row r="7035">
          <cell r="A7035" t="str">
            <v>39300036</v>
          </cell>
          <cell r="B7035" t="str">
            <v>Teflon liquide EMS FORCE 5543</v>
          </cell>
          <cell r="C7035">
            <v>0</v>
          </cell>
          <cell r="D7035" t="str">
            <v>L</v>
          </cell>
        </row>
        <row r="7036">
          <cell r="A7036" t="str">
            <v>40400010</v>
          </cell>
          <cell r="B7036" t="str">
            <v>Bouteille Span gas (10l) 200ppm C3H8 in</v>
          </cell>
          <cell r="C7036">
            <v>0</v>
          </cell>
          <cell r="D7036" t="str">
            <v>L</v>
          </cell>
        </row>
        <row r="7037">
          <cell r="A7037" t="str">
            <v>42010177</v>
          </cell>
          <cell r="B7037" t="str">
            <v>Elingue à chaine 2T long 1M STI EL2T/1M</v>
          </cell>
          <cell r="C7037">
            <v>0</v>
          </cell>
          <cell r="D7037" t="str">
            <v>L</v>
          </cell>
        </row>
        <row r="7038">
          <cell r="A7038" t="str">
            <v>42010179</v>
          </cell>
          <cell r="B7038" t="str">
            <v>Clé à frapper 46mm EST E-2410 46M</v>
          </cell>
          <cell r="C7038">
            <v>0</v>
          </cell>
          <cell r="D7038" t="str">
            <v>L</v>
          </cell>
        </row>
        <row r="7039">
          <cell r="A7039" t="str">
            <v>42010180</v>
          </cell>
          <cell r="B7039" t="str">
            <v>Pointeur laser Multi-mode 303</v>
          </cell>
          <cell r="C7039">
            <v>0</v>
          </cell>
          <cell r="D7039" t="str">
            <v>L</v>
          </cell>
        </row>
        <row r="7040">
          <cell r="A7040" t="str">
            <v>42010199</v>
          </cell>
          <cell r="B7040" t="str">
            <v>seaux de maçonnerie</v>
          </cell>
          <cell r="C7040">
            <v>0</v>
          </cell>
          <cell r="D7040" t="str">
            <v>L</v>
          </cell>
        </row>
        <row r="7041">
          <cell r="A7041" t="str">
            <v>42010200</v>
          </cell>
          <cell r="B7041" t="str">
            <v>truelles</v>
          </cell>
          <cell r="C7041">
            <v>0</v>
          </cell>
          <cell r="D7041" t="str">
            <v>L</v>
          </cell>
        </row>
        <row r="7042">
          <cell r="A7042" t="str">
            <v>42010201</v>
          </cell>
          <cell r="B7042" t="str">
            <v>cordeau à tracer</v>
          </cell>
          <cell r="C7042">
            <v>0</v>
          </cell>
          <cell r="D7042" t="str">
            <v>L</v>
          </cell>
        </row>
        <row r="7043">
          <cell r="A7043" t="str">
            <v>42010202</v>
          </cell>
          <cell r="B7043" t="str">
            <v>Seaux gradués (100mL / 1L / 2L / 20L)</v>
          </cell>
          <cell r="C7043">
            <v>0</v>
          </cell>
          <cell r="D7043" t="str">
            <v>L</v>
          </cell>
        </row>
        <row r="7044">
          <cell r="A7044" t="str">
            <v>42010205</v>
          </cell>
          <cell r="B7044" t="str">
            <v>Pointeur laser, puissance 1000 mW</v>
          </cell>
          <cell r="C7044">
            <v>0</v>
          </cell>
          <cell r="D7044" t="str">
            <v>L</v>
          </cell>
        </row>
        <row r="7045">
          <cell r="A7045" t="str">
            <v>42010206</v>
          </cell>
          <cell r="B7045" t="str">
            <v>Sonde filaire à thermocouple type K pour</v>
          </cell>
          <cell r="C7045">
            <v>0</v>
          </cell>
          <cell r="D7045" t="str">
            <v>L</v>
          </cell>
        </row>
        <row r="7046">
          <cell r="A7046" t="str">
            <v>42010207</v>
          </cell>
          <cell r="B7046" t="str">
            <v>Pince circlips EXT 85-200</v>
          </cell>
          <cell r="C7046">
            <v>0</v>
          </cell>
          <cell r="D7046" t="str">
            <v>L</v>
          </cell>
        </row>
        <row r="7047">
          <cell r="A7047" t="str">
            <v>42010219</v>
          </cell>
          <cell r="B7047" t="str">
            <v>Pied à coulisse digital 0-600mm</v>
          </cell>
          <cell r="C7047">
            <v>0</v>
          </cell>
          <cell r="D7047" t="str">
            <v>L</v>
          </cell>
        </row>
        <row r="7048">
          <cell r="A7048" t="str">
            <v>42010240</v>
          </cell>
          <cell r="B7048" t="str">
            <v>Jeu outil carbure meule carrotte</v>
          </cell>
          <cell r="C7048">
            <v>0</v>
          </cell>
          <cell r="D7048" t="str">
            <v>L</v>
          </cell>
        </row>
        <row r="7049">
          <cell r="A7049" t="str">
            <v>42010250</v>
          </cell>
          <cell r="B7049" t="str">
            <v>Stylo de controle vibration</v>
          </cell>
          <cell r="C7049">
            <v>0</v>
          </cell>
          <cell r="D7049" t="str">
            <v>L</v>
          </cell>
        </row>
        <row r="7050">
          <cell r="A7050" t="str">
            <v>42010254</v>
          </cell>
          <cell r="B7050" t="str">
            <v>Jeu de 3 tarauds  M18 pas 2,5</v>
          </cell>
          <cell r="C7050">
            <v>0</v>
          </cell>
          <cell r="D7050" t="str">
            <v>L</v>
          </cell>
        </row>
        <row r="7051">
          <cell r="A7051" t="str">
            <v>42010262</v>
          </cell>
          <cell r="B7051" t="str">
            <v>Jeu de 3 tarauds G1/16" pas 28</v>
          </cell>
          <cell r="C7051">
            <v>0</v>
          </cell>
          <cell r="D7051" t="str">
            <v>L</v>
          </cell>
        </row>
        <row r="7052">
          <cell r="A7052" t="str">
            <v>42010265</v>
          </cell>
          <cell r="B7052" t="str">
            <v>Jeu de 3 tarauds  G3/8" pas 19</v>
          </cell>
          <cell r="C7052">
            <v>0</v>
          </cell>
          <cell r="D7052" t="str">
            <v>L</v>
          </cell>
        </row>
        <row r="7053">
          <cell r="A7053" t="str">
            <v>42010268</v>
          </cell>
          <cell r="B7053" t="str">
            <v>Jeu de 3 tarauds  G1 1/4" pas 11</v>
          </cell>
          <cell r="C7053">
            <v>0</v>
          </cell>
          <cell r="D7053" t="str">
            <v>L</v>
          </cell>
        </row>
        <row r="7054">
          <cell r="A7054" t="str">
            <v>42010269</v>
          </cell>
          <cell r="B7054" t="str">
            <v>Jeu de 3 tarauds  G1 1/2" pas 11</v>
          </cell>
          <cell r="C7054">
            <v>0</v>
          </cell>
          <cell r="D7054" t="str">
            <v>L</v>
          </cell>
        </row>
        <row r="7055">
          <cell r="A7055" t="str">
            <v>42010322</v>
          </cell>
          <cell r="B7055" t="str">
            <v>Plaquettes N123E2-0200-0004-GF 1125</v>
          </cell>
          <cell r="C7055">
            <v>0</v>
          </cell>
          <cell r="D7055" t="str">
            <v>L</v>
          </cell>
        </row>
        <row r="7056">
          <cell r="A7056" t="str">
            <v>42010323</v>
          </cell>
          <cell r="B7056" t="str">
            <v>Clé dynamometrique 500NM</v>
          </cell>
          <cell r="C7056">
            <v>0</v>
          </cell>
          <cell r="D7056" t="str">
            <v>L</v>
          </cell>
        </row>
        <row r="7057">
          <cell r="A7057" t="str">
            <v>42010324</v>
          </cell>
          <cell r="B7057" t="str">
            <v>Clé dynamometrique 300NM</v>
          </cell>
          <cell r="C7057">
            <v>0</v>
          </cell>
          <cell r="D7057" t="str">
            <v>L</v>
          </cell>
        </row>
        <row r="7058">
          <cell r="A7058" t="str">
            <v>42010325</v>
          </cell>
          <cell r="B7058" t="str">
            <v>Scie tronçonneuse à métaux</v>
          </cell>
          <cell r="C7058">
            <v>0</v>
          </cell>
          <cell r="D7058" t="str">
            <v>L</v>
          </cell>
        </row>
        <row r="7059">
          <cell r="A7059" t="str">
            <v>42020021</v>
          </cell>
          <cell r="B7059" t="str">
            <v>MECHE SDS BETON -M16</v>
          </cell>
          <cell r="C7059">
            <v>0</v>
          </cell>
          <cell r="D7059" t="str">
            <v>L</v>
          </cell>
        </row>
        <row r="7060">
          <cell r="A7060" t="str">
            <v>42100023</v>
          </cell>
          <cell r="B7060" t="str">
            <v>Adaptateur cone morse CM5-4 d=31.2D=44.3</v>
          </cell>
          <cell r="C7060">
            <v>0</v>
          </cell>
          <cell r="D7060" t="str">
            <v>L</v>
          </cell>
        </row>
        <row r="7061">
          <cell r="A7061" t="str">
            <v>42100024</v>
          </cell>
          <cell r="B7061" t="str">
            <v>foret centrage D4</v>
          </cell>
          <cell r="C7061">
            <v>0</v>
          </cell>
          <cell r="D7061" t="str">
            <v>L</v>
          </cell>
        </row>
        <row r="7062">
          <cell r="A7062" t="str">
            <v>42100025</v>
          </cell>
          <cell r="B7062" t="str">
            <v>Porte outils tronconnage</v>
          </cell>
          <cell r="C7062">
            <v>0</v>
          </cell>
          <cell r="D7062" t="str">
            <v>L</v>
          </cell>
        </row>
        <row r="7063">
          <cell r="A7063" t="str">
            <v>42100026</v>
          </cell>
          <cell r="B7063" t="str">
            <v>plaquettes  tronconnage ep 2mm</v>
          </cell>
          <cell r="C7063">
            <v>0</v>
          </cell>
          <cell r="D7063" t="str">
            <v>L</v>
          </cell>
        </row>
        <row r="7064">
          <cell r="A7064" t="str">
            <v>42100027</v>
          </cell>
          <cell r="B7064" t="str">
            <v>plaquettes de tronçonnage ep 5mm</v>
          </cell>
          <cell r="C7064">
            <v>0</v>
          </cell>
          <cell r="D7064" t="str">
            <v>L</v>
          </cell>
        </row>
        <row r="7065">
          <cell r="A7065" t="str">
            <v>42100034</v>
          </cell>
          <cell r="B7065" t="str">
            <v>Balais charbon 105 DeWalt</v>
          </cell>
          <cell r="C7065">
            <v>0</v>
          </cell>
          <cell r="D7065" t="str">
            <v>L</v>
          </cell>
        </row>
        <row r="7066">
          <cell r="A7066" t="str">
            <v>42100069</v>
          </cell>
          <cell r="B7066" t="str">
            <v>Meuleuse droite bosch</v>
          </cell>
          <cell r="C7066">
            <v>0</v>
          </cell>
          <cell r="D7066" t="str">
            <v>L</v>
          </cell>
        </row>
        <row r="7067">
          <cell r="A7067" t="str">
            <v>42100070</v>
          </cell>
          <cell r="B7067" t="str">
            <v>Douille écrou de roue carré 22mm 3/4" L9</v>
          </cell>
          <cell r="C7067">
            <v>0</v>
          </cell>
          <cell r="D7067" t="str">
            <v>L</v>
          </cell>
        </row>
        <row r="7068">
          <cell r="A7068" t="str">
            <v>42110003</v>
          </cell>
          <cell r="B7068" t="str">
            <v>foret carbure diamètre 015mm</v>
          </cell>
          <cell r="C7068">
            <v>0</v>
          </cell>
          <cell r="D7068" t="str">
            <v>L</v>
          </cell>
        </row>
        <row r="7069">
          <cell r="A7069" t="str">
            <v>42110004</v>
          </cell>
          <cell r="B7069" t="str">
            <v>foret carbure diamètre 36 mm 195/344mm</v>
          </cell>
          <cell r="C7069">
            <v>0</v>
          </cell>
          <cell r="D7069" t="str">
            <v>L</v>
          </cell>
        </row>
        <row r="7070">
          <cell r="A7070" t="str">
            <v>42110038</v>
          </cell>
          <cell r="B7070" t="str">
            <v>Jeu de foret a meteaux 222A TJ81</v>
          </cell>
          <cell r="C7070">
            <v>0</v>
          </cell>
          <cell r="D7070" t="str">
            <v>L</v>
          </cell>
        </row>
        <row r="7071">
          <cell r="A7071" t="str">
            <v>42110039</v>
          </cell>
          <cell r="B7071" t="str">
            <v>Pistolet de mazoutage 1L 250mm</v>
          </cell>
          <cell r="C7071">
            <v>0</v>
          </cell>
          <cell r="D7071" t="str">
            <v>L</v>
          </cell>
        </row>
        <row r="7072">
          <cell r="A7072" t="str">
            <v>42200017</v>
          </cell>
          <cell r="B7072" t="str">
            <v>Elingue Tissu 8T 3Metres</v>
          </cell>
          <cell r="C7072">
            <v>0</v>
          </cell>
          <cell r="D7072" t="str">
            <v>L</v>
          </cell>
        </row>
        <row r="7073">
          <cell r="A7073" t="str">
            <v>43200017</v>
          </cell>
          <cell r="B7073" t="str">
            <v>ELECTRODE INCONEL 3,2</v>
          </cell>
          <cell r="C7073">
            <v>0</v>
          </cell>
          <cell r="D7073" t="str">
            <v>L</v>
          </cell>
        </row>
        <row r="7074">
          <cell r="A7074" t="str">
            <v>43200018</v>
          </cell>
          <cell r="B7074" t="str">
            <v>ELECTRODE INCONEL 4</v>
          </cell>
          <cell r="C7074">
            <v>0</v>
          </cell>
          <cell r="D7074" t="str">
            <v>L</v>
          </cell>
        </row>
        <row r="7075">
          <cell r="A7075" t="str">
            <v>43200053</v>
          </cell>
          <cell r="B7075" t="str">
            <v>baguette E18 8 Mn R 7 3 X (ISO 3581-A)</v>
          </cell>
          <cell r="C7075">
            <v>0</v>
          </cell>
          <cell r="D7075" t="str">
            <v>L</v>
          </cell>
        </row>
        <row r="7076">
          <cell r="A7076" t="str">
            <v>45010027</v>
          </cell>
          <cell r="B7076" t="str">
            <v>AFFICHEUR FOUR LABORATOIRE P310</v>
          </cell>
          <cell r="C7076">
            <v>0</v>
          </cell>
          <cell r="D7076" t="str">
            <v>L</v>
          </cell>
        </row>
        <row r="7077">
          <cell r="A7077" t="str">
            <v>45010028</v>
          </cell>
          <cell r="B7077" t="str">
            <v>EXTRACTEUR POUR HOTTE</v>
          </cell>
          <cell r="C7077">
            <v>0</v>
          </cell>
          <cell r="D7077" t="str">
            <v>L</v>
          </cell>
        </row>
        <row r="7078">
          <cell r="A7078" t="str">
            <v>45060014</v>
          </cell>
          <cell r="B7078" t="str">
            <v>COUVERCLE  PLEXIGLASSE TAMISEUSE 200LS-N</v>
          </cell>
          <cell r="C7078">
            <v>0</v>
          </cell>
          <cell r="D7078" t="str">
            <v>L</v>
          </cell>
        </row>
        <row r="7079">
          <cell r="A7079" t="str">
            <v>45070056</v>
          </cell>
          <cell r="B7079" t="str">
            <v>DIVISEUR ECHANTILLONNEUR</v>
          </cell>
          <cell r="C7079">
            <v>0</v>
          </cell>
          <cell r="D7079" t="str">
            <v>L</v>
          </cell>
        </row>
        <row r="7080">
          <cell r="A7080" t="str">
            <v>45070058</v>
          </cell>
          <cell r="B7080" t="str">
            <v>MELANGEUR AUTOMATIQUE D'ECHANT 1KG</v>
          </cell>
          <cell r="C7080">
            <v>0</v>
          </cell>
          <cell r="D7080" t="str">
            <v>L</v>
          </cell>
        </row>
        <row r="7081">
          <cell r="A7081" t="str">
            <v>45100001</v>
          </cell>
          <cell r="B7081" t="str">
            <v>CELLULE CO ANALYSEUR GAZ 03930100</v>
          </cell>
          <cell r="C7081">
            <v>0</v>
          </cell>
          <cell r="D7081" t="str">
            <v>L</v>
          </cell>
        </row>
        <row r="7082">
          <cell r="A7082" t="str">
            <v>45100002</v>
          </cell>
          <cell r="B7082" t="str">
            <v>CELLULE NO ANALYSEUR GAZ 03930150</v>
          </cell>
          <cell r="C7082">
            <v>0</v>
          </cell>
          <cell r="D7082" t="str">
            <v>L</v>
          </cell>
        </row>
        <row r="7083">
          <cell r="A7083" t="str">
            <v>45100003</v>
          </cell>
          <cell r="B7083" t="str">
            <v>CELLULE O2 ANALYSEUR GAZ 03930000</v>
          </cell>
          <cell r="C7083">
            <v>0</v>
          </cell>
          <cell r="D7083" t="str">
            <v>L</v>
          </cell>
        </row>
        <row r="7084">
          <cell r="A7084" t="str">
            <v>45100004</v>
          </cell>
          <cell r="B7084" t="str">
            <v>CELLULE SO2 ANALYSEUR GAZ 03930250</v>
          </cell>
          <cell r="C7084">
            <v>0</v>
          </cell>
          <cell r="D7084" t="str">
            <v>L</v>
          </cell>
        </row>
        <row r="7085">
          <cell r="A7085" t="str">
            <v>45100005</v>
          </cell>
          <cell r="B7085" t="str">
            <v>ELECTRODE D'ARGENT POUR DOSIMETRE</v>
          </cell>
          <cell r="C7085">
            <v>0</v>
          </cell>
          <cell r="D7085" t="str">
            <v>L</v>
          </cell>
        </row>
        <row r="7086">
          <cell r="A7086" t="str">
            <v>45120006</v>
          </cell>
          <cell r="B7086" t="str">
            <v>RESISTANCE DISTILATEUR EAU GFL TYPE 2012</v>
          </cell>
          <cell r="C7086">
            <v>0</v>
          </cell>
          <cell r="D7086" t="str">
            <v>L</v>
          </cell>
        </row>
        <row r="7087">
          <cell r="A7087" t="str">
            <v>45300007</v>
          </cell>
          <cell r="B7087" t="str">
            <v>BURETTE GRADUÉE 0-100 ML CLASSE A</v>
          </cell>
          <cell r="C7087">
            <v>0</v>
          </cell>
          <cell r="D7087" t="str">
            <v>L</v>
          </cell>
        </row>
        <row r="7088">
          <cell r="A7088" t="str">
            <v>45310013</v>
          </cell>
          <cell r="B7088" t="str">
            <v>COURROIE REF A 037680</v>
          </cell>
          <cell r="C7088">
            <v>0</v>
          </cell>
          <cell r="D7088" t="str">
            <v>L</v>
          </cell>
        </row>
        <row r="7089">
          <cell r="A7089" t="str">
            <v>45310075</v>
          </cell>
          <cell r="B7089" t="str">
            <v>ELECTROD COMBINÉ À ANNEAU D'ARGENT</v>
          </cell>
          <cell r="C7089">
            <v>0</v>
          </cell>
          <cell r="D7089" t="str">
            <v>L</v>
          </cell>
        </row>
        <row r="7090">
          <cell r="A7090" t="str">
            <v>45310076</v>
          </cell>
          <cell r="B7090" t="str">
            <v>ELECTROD SPÉCIFI POUR DOSAGE DE CHLORURE</v>
          </cell>
          <cell r="C7090">
            <v>0</v>
          </cell>
          <cell r="D7090" t="str">
            <v>L</v>
          </cell>
        </row>
        <row r="7091">
          <cell r="A7091" t="str">
            <v>45310077</v>
          </cell>
          <cell r="B7091" t="str">
            <v>ELECTRODE PH P.M 0 À 14 T:0 À 80°C</v>
          </cell>
          <cell r="C7091">
            <v>0</v>
          </cell>
          <cell r="D7091" t="str">
            <v>L</v>
          </cell>
        </row>
        <row r="7092">
          <cell r="A7092" t="str">
            <v>45310078</v>
          </cell>
          <cell r="B7092" t="str">
            <v>ENCODEUR POUR GONIO A040091</v>
          </cell>
          <cell r="C7092">
            <v>0</v>
          </cell>
          <cell r="D7092" t="str">
            <v>L</v>
          </cell>
        </row>
        <row r="7093">
          <cell r="A7093" t="str">
            <v>45310090</v>
          </cell>
          <cell r="B7093" t="str">
            <v>LAMPE WS 24-30V/10-15W  SPECTRO  A038566</v>
          </cell>
          <cell r="C7093">
            <v>0</v>
          </cell>
          <cell r="D7093" t="str">
            <v>L</v>
          </cell>
        </row>
        <row r="7094">
          <cell r="A7094" t="str">
            <v>45310093</v>
          </cell>
          <cell r="B7094" t="str">
            <v>OIL,SILICONE,10GR,X-TUBE A037324</v>
          </cell>
          <cell r="C7094">
            <v>0</v>
          </cell>
          <cell r="D7094" t="str">
            <v>L</v>
          </cell>
        </row>
        <row r="7095">
          <cell r="A7095" t="str">
            <v>45310097</v>
          </cell>
          <cell r="B7095" t="str">
            <v>PIPETTE AUTOM VOLUME DELEVRE DE 0 A 50ML</v>
          </cell>
          <cell r="C7095">
            <v>0</v>
          </cell>
          <cell r="D7095" t="str">
            <v>L</v>
          </cell>
        </row>
        <row r="7096">
          <cell r="A7096" t="str">
            <v>45310111</v>
          </cell>
          <cell r="B7096" t="str">
            <v>WINDOW KIT FPC PEA9 MONO S702989</v>
          </cell>
          <cell r="C7096">
            <v>0</v>
          </cell>
          <cell r="D7096" t="str">
            <v>L</v>
          </cell>
        </row>
        <row r="7097">
          <cell r="A7097" t="str">
            <v>45310121</v>
          </cell>
          <cell r="B7097" t="str">
            <v>Carte XSP Ref S702594</v>
          </cell>
          <cell r="C7097">
            <v>0</v>
          </cell>
          <cell r="D7097" t="str">
            <v>L</v>
          </cell>
        </row>
        <row r="7098">
          <cell r="A7098" t="str">
            <v>45310123</v>
          </cell>
          <cell r="B7098" t="str">
            <v>Carte S703831 XSI</v>
          </cell>
          <cell r="C7098">
            <v>0</v>
          </cell>
          <cell r="D7098" t="str">
            <v>L</v>
          </cell>
        </row>
        <row r="7099">
          <cell r="A7099" t="str">
            <v>45310124</v>
          </cell>
          <cell r="B7099" t="str">
            <v>Carte S703832 XQIM</v>
          </cell>
          <cell r="C7099">
            <v>0</v>
          </cell>
          <cell r="D7099" t="str">
            <v>L</v>
          </cell>
        </row>
        <row r="7100">
          <cell r="A7100" t="str">
            <v>45310125</v>
          </cell>
          <cell r="B7100" t="str">
            <v>S703863 XGT</v>
          </cell>
          <cell r="C7100">
            <v>0</v>
          </cell>
          <cell r="D7100" t="str">
            <v>L</v>
          </cell>
        </row>
        <row r="7101">
          <cell r="A7101" t="str">
            <v>45310126</v>
          </cell>
          <cell r="B7101" t="str">
            <v>S702734 XCM</v>
          </cell>
          <cell r="C7101">
            <v>0</v>
          </cell>
          <cell r="D7101" t="str">
            <v>L</v>
          </cell>
        </row>
        <row r="7102">
          <cell r="A7102" t="str">
            <v>45310127</v>
          </cell>
          <cell r="B7102" t="str">
            <v>S703556 XGBD</v>
          </cell>
          <cell r="C7102">
            <v>0</v>
          </cell>
          <cell r="D7102" t="str">
            <v>L</v>
          </cell>
        </row>
        <row r="7103">
          <cell r="A7103" t="str">
            <v>45310128</v>
          </cell>
          <cell r="B7103" t="str">
            <v>S702736 XDI</v>
          </cell>
          <cell r="C7103">
            <v>0</v>
          </cell>
          <cell r="D7103" t="str">
            <v>L</v>
          </cell>
        </row>
        <row r="7104">
          <cell r="A7104" t="str">
            <v>45310129</v>
          </cell>
          <cell r="B7104" t="str">
            <v>S703690  GenX 3.6KW 60kv/120mA U :230V-5</v>
          </cell>
          <cell r="C7104">
            <v>0</v>
          </cell>
          <cell r="D7104" t="str">
            <v>L</v>
          </cell>
        </row>
        <row r="7105">
          <cell r="A7105" t="str">
            <v>45310157</v>
          </cell>
          <cell r="B7105" t="str">
            <v>Jauge à vide S703932T</v>
          </cell>
          <cell r="C7105">
            <v>0</v>
          </cell>
          <cell r="D7105" t="str">
            <v>L</v>
          </cell>
        </row>
        <row r="7106">
          <cell r="A7106" t="str">
            <v>45310160</v>
          </cell>
          <cell r="B7106" t="str">
            <v>Courroie pour le transfert A036938</v>
          </cell>
          <cell r="C7106">
            <v>0</v>
          </cell>
          <cell r="D7106" t="str">
            <v>L</v>
          </cell>
        </row>
        <row r="7107">
          <cell r="A7107" t="str">
            <v>45310161</v>
          </cell>
          <cell r="B7107" t="str">
            <v>Water pump S702861</v>
          </cell>
          <cell r="C7107">
            <v>0</v>
          </cell>
          <cell r="D7107" t="str">
            <v>L</v>
          </cell>
        </row>
        <row r="7108">
          <cell r="A7108" t="str">
            <v>45310193</v>
          </cell>
          <cell r="B7108" t="str">
            <v>KIT PM EPSILON 4</v>
          </cell>
          <cell r="C7108">
            <v>0</v>
          </cell>
          <cell r="D7108" t="str">
            <v>L</v>
          </cell>
        </row>
        <row r="7109">
          <cell r="A7109" t="str">
            <v>45310194</v>
          </cell>
          <cell r="B7109" t="str">
            <v>SET FUSES</v>
          </cell>
          <cell r="C7109">
            <v>0</v>
          </cell>
          <cell r="D7109" t="str">
            <v>L</v>
          </cell>
        </row>
        <row r="7110">
          <cell r="A7110" t="str">
            <v>45330001</v>
          </cell>
          <cell r="B7110" t="str">
            <v>AGITATEUR MAGNÉTIQUE B0074M</v>
          </cell>
          <cell r="C7110">
            <v>0</v>
          </cell>
          <cell r="D7110" t="str">
            <v>L</v>
          </cell>
        </row>
        <row r="7111">
          <cell r="A7111" t="str">
            <v>45330002</v>
          </cell>
          <cell r="B7111" t="str">
            <v>BAIN DE SABLE V0201</v>
          </cell>
          <cell r="C7111">
            <v>0</v>
          </cell>
          <cell r="D7111" t="str">
            <v>L</v>
          </cell>
        </row>
        <row r="7112">
          <cell r="A7112" t="str">
            <v>45330003</v>
          </cell>
          <cell r="B7112" t="str">
            <v>HUMIDIFICATEUR- C0188.1</v>
          </cell>
          <cell r="C7112">
            <v>0</v>
          </cell>
          <cell r="D7112" t="str">
            <v>L</v>
          </cell>
        </row>
        <row r="7113">
          <cell r="A7113" t="str">
            <v>45330008</v>
          </cell>
          <cell r="B7113" t="str">
            <v>SONDE D'HUMIDITE  T0020.2</v>
          </cell>
          <cell r="C7113">
            <v>0</v>
          </cell>
          <cell r="D7113" t="str">
            <v>L</v>
          </cell>
        </row>
        <row r="7114">
          <cell r="A7114" t="str">
            <v>45400001</v>
          </cell>
          <cell r="B7114" t="str">
            <v>ACÉTATE D'AMMONIUM PURE&gt;=98%(C2H7NO2)</v>
          </cell>
          <cell r="C7114">
            <v>0</v>
          </cell>
          <cell r="D7114" t="str">
            <v>L</v>
          </cell>
        </row>
        <row r="7115">
          <cell r="A7115" t="str">
            <v>45400027</v>
          </cell>
          <cell r="B7115" t="str">
            <v>AMMONIUM-FER(II)SULFATE 0.1N NORMAPUR</v>
          </cell>
          <cell r="C7115">
            <v>0</v>
          </cell>
          <cell r="D7115" t="str">
            <v>L</v>
          </cell>
        </row>
        <row r="7116">
          <cell r="A7116" t="str">
            <v>45400028</v>
          </cell>
          <cell r="B7116" t="str">
            <v>ARGENT NITRATE 0.O1N TITRINOM</v>
          </cell>
          <cell r="C7116">
            <v>0</v>
          </cell>
          <cell r="D7116" t="str">
            <v>L</v>
          </cell>
        </row>
        <row r="7117">
          <cell r="A7117" t="str">
            <v>45400037</v>
          </cell>
          <cell r="B7117" t="str">
            <v>BLEU DE THYMOL EN COMPRIMÉ</v>
          </cell>
          <cell r="C7117">
            <v>0</v>
          </cell>
          <cell r="D7117" t="str">
            <v>L</v>
          </cell>
        </row>
        <row r="7118">
          <cell r="A7118" t="str">
            <v>45400038</v>
          </cell>
          <cell r="B7118" t="str">
            <v>CALCEINE DOSÉ 0,2MG</v>
          </cell>
          <cell r="C7118">
            <v>0</v>
          </cell>
          <cell r="D7118" t="str">
            <v>L</v>
          </cell>
        </row>
        <row r="7119">
          <cell r="A7119" t="str">
            <v>45400039</v>
          </cell>
          <cell r="B7119" t="str">
            <v>CALCÉINE DOSÉ0,2MG COMP TRAMISÉ ANALOID</v>
          </cell>
          <cell r="C7119">
            <v>0</v>
          </cell>
          <cell r="D7119" t="str">
            <v>L</v>
          </cell>
        </row>
        <row r="7120">
          <cell r="A7120" t="str">
            <v>45400044</v>
          </cell>
          <cell r="B7120" t="str">
            <v>CALCIUM SULFATE2 MOLÉCULES EAU NORMAPUR</v>
          </cell>
          <cell r="C7120">
            <v>0</v>
          </cell>
          <cell r="D7120" t="str">
            <v>L</v>
          </cell>
        </row>
        <row r="7121">
          <cell r="A7121" t="str">
            <v>45400046</v>
          </cell>
          <cell r="B7121" t="str">
            <v>CUIVRE SULFATE ANYDRE</v>
          </cell>
          <cell r="C7121">
            <v>0</v>
          </cell>
          <cell r="D7121" t="str">
            <v>L</v>
          </cell>
        </row>
        <row r="7122">
          <cell r="A7122" t="str">
            <v>45400052</v>
          </cell>
          <cell r="B7122" t="str">
            <v>ESSENCE DE TÉRÉBENTHINE</v>
          </cell>
          <cell r="C7122">
            <v>0</v>
          </cell>
          <cell r="D7122" t="str">
            <v>L</v>
          </cell>
        </row>
        <row r="7123">
          <cell r="A7123" t="str">
            <v>45400060</v>
          </cell>
          <cell r="B7123" t="str">
            <v>GRAISSE VWR PROLABO (ROBINETS &amp; RODAGES)</v>
          </cell>
          <cell r="C7123">
            <v>0</v>
          </cell>
          <cell r="D7123" t="str">
            <v>L</v>
          </cell>
        </row>
        <row r="7124">
          <cell r="A7124" t="str">
            <v>45400061</v>
          </cell>
          <cell r="B7124" t="str">
            <v>HÉLÉANTHINE  0.O4% EN SOLUTION AQUEUSE</v>
          </cell>
          <cell r="C7124">
            <v>0</v>
          </cell>
          <cell r="D7124" t="str">
            <v>L</v>
          </cell>
        </row>
        <row r="7125">
          <cell r="A7125" t="str">
            <v>45400062</v>
          </cell>
          <cell r="B7125" t="str">
            <v>MAGNÉSIE (MAGNÉSIUM OXYDE) NORMAPUR</v>
          </cell>
          <cell r="C7125">
            <v>0</v>
          </cell>
          <cell r="D7125" t="str">
            <v>L</v>
          </cell>
        </row>
        <row r="7126">
          <cell r="A7126" t="str">
            <v>45400065</v>
          </cell>
          <cell r="B7126" t="str">
            <v>METHANOL NORMAPUR</v>
          </cell>
          <cell r="C7126">
            <v>0</v>
          </cell>
          <cell r="D7126" t="str">
            <v>L</v>
          </cell>
        </row>
        <row r="7127">
          <cell r="A7127" t="str">
            <v>45400067</v>
          </cell>
          <cell r="B7127" t="str">
            <v>NOIR ÉRIOCHROME T</v>
          </cell>
          <cell r="C7127">
            <v>0</v>
          </cell>
          <cell r="D7127" t="str">
            <v>L</v>
          </cell>
        </row>
        <row r="7128">
          <cell r="A7128" t="str">
            <v>45400068</v>
          </cell>
          <cell r="B7128" t="str">
            <v>PH-BANDELET INDICA PH DE 0 À14 DOSATEST</v>
          </cell>
          <cell r="C7128">
            <v>0</v>
          </cell>
          <cell r="D7128" t="str">
            <v>L</v>
          </cell>
        </row>
        <row r="7129">
          <cell r="A7129" t="str">
            <v>45400072</v>
          </cell>
          <cell r="B7129" t="str">
            <v>POTASSIUM CHROMATE NORMAPUR</v>
          </cell>
          <cell r="C7129">
            <v>0</v>
          </cell>
          <cell r="D7129" t="str">
            <v>L</v>
          </cell>
        </row>
        <row r="7130">
          <cell r="A7130" t="str">
            <v>45400073</v>
          </cell>
          <cell r="B7130" t="str">
            <v>POTASSIUM DICHROMATE</v>
          </cell>
          <cell r="C7130">
            <v>0</v>
          </cell>
          <cell r="D7130" t="str">
            <v>L</v>
          </cell>
        </row>
        <row r="7131">
          <cell r="A7131" t="str">
            <v>45400076</v>
          </cell>
          <cell r="B7131" t="str">
            <v>POTASSIUM IODURE NORMAPUR</v>
          </cell>
          <cell r="C7131">
            <v>0</v>
          </cell>
          <cell r="D7131" t="str">
            <v>L</v>
          </cell>
        </row>
        <row r="7132">
          <cell r="A7132" t="str">
            <v>45400096</v>
          </cell>
          <cell r="B7132" t="str">
            <v>SULFATE DE SODIUM</v>
          </cell>
          <cell r="C7132">
            <v>0</v>
          </cell>
          <cell r="D7132" t="str">
            <v>L</v>
          </cell>
        </row>
        <row r="7133">
          <cell r="A7133" t="str">
            <v>45410001</v>
          </cell>
          <cell r="B7133" t="str">
            <v>CIMENT DE REFERENCE</v>
          </cell>
          <cell r="C7133">
            <v>0</v>
          </cell>
          <cell r="D7133" t="str">
            <v>L</v>
          </cell>
        </row>
        <row r="7134">
          <cell r="A7134" t="str">
            <v>45420049</v>
          </cell>
          <cell r="B7134" t="str">
            <v>Filtre en Y à Bride DN 100 PN16</v>
          </cell>
          <cell r="C7134">
            <v>0</v>
          </cell>
          <cell r="D7134" t="str">
            <v>L</v>
          </cell>
        </row>
        <row r="7135">
          <cell r="A7135" t="str">
            <v>45430001</v>
          </cell>
          <cell r="B7135" t="str">
            <v>ANTI-MOUSSE</v>
          </cell>
          <cell r="C7135">
            <v>0</v>
          </cell>
          <cell r="D7135" t="str">
            <v>L</v>
          </cell>
        </row>
        <row r="7136">
          <cell r="A7136" t="str">
            <v>45430002</v>
          </cell>
          <cell r="B7136" t="str">
            <v>AQUATARTRANT 127 PRODUIT DETARTRANT</v>
          </cell>
          <cell r="C7136">
            <v>0</v>
          </cell>
          <cell r="D7136" t="str">
            <v>L</v>
          </cell>
        </row>
        <row r="7137">
          <cell r="A7137" t="str">
            <v>45600019</v>
          </cell>
          <cell r="B7137" t="str">
            <v>antiscalant</v>
          </cell>
          <cell r="C7137">
            <v>0</v>
          </cell>
          <cell r="D7137" t="str">
            <v>L</v>
          </cell>
        </row>
        <row r="7138">
          <cell r="A7138" t="str">
            <v>45800056</v>
          </cell>
          <cell r="B7138" t="str">
            <v>COUVERCLE COMPLET REF 16438230</v>
          </cell>
          <cell r="C7138">
            <v>0</v>
          </cell>
          <cell r="D7138" t="str">
            <v>L</v>
          </cell>
        </row>
        <row r="7139">
          <cell r="A7139" t="str">
            <v>45800140</v>
          </cell>
          <cell r="B7139" t="str">
            <v>PRESSOSTAT DANFOSS KP17WB</v>
          </cell>
          <cell r="C7139">
            <v>0</v>
          </cell>
          <cell r="D7139" t="str">
            <v>L</v>
          </cell>
        </row>
        <row r="7140">
          <cell r="A7140" t="str">
            <v>45800287</v>
          </cell>
          <cell r="B7140" t="str">
            <v>KIT LAME DE COUPE ESSENCE RA036693</v>
          </cell>
          <cell r="C7140">
            <v>0</v>
          </cell>
          <cell r="D7140" t="str">
            <v>L</v>
          </cell>
        </row>
        <row r="7141">
          <cell r="A7141" t="str">
            <v>45800288</v>
          </cell>
          <cell r="B7141" t="str">
            <v>Embrayage assy RA020065</v>
          </cell>
          <cell r="C7141">
            <v>0</v>
          </cell>
          <cell r="D7141" t="str">
            <v>L</v>
          </cell>
        </row>
        <row r="7142">
          <cell r="A7142" t="str">
            <v>45800289</v>
          </cell>
          <cell r="B7142" t="str">
            <v>Bougie d'allumage MR80AC ref : RA023900</v>
          </cell>
          <cell r="C7142">
            <v>0</v>
          </cell>
          <cell r="D7142" t="str">
            <v>L</v>
          </cell>
        </row>
        <row r="7143">
          <cell r="A7143" t="str">
            <v>45800290</v>
          </cell>
          <cell r="B7143" t="str">
            <v>Filtre à air 43/5 RA02559</v>
          </cell>
          <cell r="C7143">
            <v>0</v>
          </cell>
          <cell r="D7143" t="str">
            <v>L</v>
          </cell>
        </row>
        <row r="7144">
          <cell r="A7144" t="str">
            <v>45800306</v>
          </cell>
          <cell r="B7144" t="str">
            <v>FILTRE 16 POCHES 420X400MM REF : 8002433</v>
          </cell>
          <cell r="C7144">
            <v>0</v>
          </cell>
          <cell r="D7144" t="str">
            <v>L</v>
          </cell>
        </row>
        <row r="7145">
          <cell r="A7145" t="str">
            <v>45800307</v>
          </cell>
          <cell r="B7145" t="str">
            <v>FILTRE PETITE POCHE REF : 80019450 QTE :</v>
          </cell>
          <cell r="C7145">
            <v>0</v>
          </cell>
          <cell r="D7145" t="str">
            <v>L</v>
          </cell>
        </row>
        <row r="7146">
          <cell r="A7146" t="str">
            <v>45800308</v>
          </cell>
          <cell r="B7146" t="str">
            <v>CAGE METALLIQUE POUR FILTRE (N°5 / AR 34</v>
          </cell>
          <cell r="C7146">
            <v>0</v>
          </cell>
          <cell r="D7146" t="str">
            <v>L</v>
          </cell>
        </row>
        <row r="7147">
          <cell r="A7147" t="str">
            <v>45800309</v>
          </cell>
          <cell r="B7147" t="str">
            <v>ENSEMBLE MANETTE AVEC SOCLE (N°13,14,15,</v>
          </cell>
          <cell r="C7147">
            <v>0</v>
          </cell>
          <cell r="D7147" t="str">
            <v>L</v>
          </cell>
        </row>
        <row r="7148">
          <cell r="A7148" t="str">
            <v>45800310</v>
          </cell>
          <cell r="B7148" t="str">
            <v>POIGNEE MANETTE (N°13 / AR 2008) REF : Q</v>
          </cell>
          <cell r="C7148">
            <v>0</v>
          </cell>
          <cell r="D7148" t="str">
            <v>L</v>
          </cell>
        </row>
        <row r="7149">
          <cell r="A7149" t="str">
            <v>45800311</v>
          </cell>
          <cell r="B7149" t="str">
            <v>SOUFFLET MANETTE (N°14 / AR 2066) REF :</v>
          </cell>
          <cell r="C7149">
            <v>0</v>
          </cell>
          <cell r="D7149" t="str">
            <v>L</v>
          </cell>
        </row>
        <row r="7150">
          <cell r="A7150" t="str">
            <v>45800312</v>
          </cell>
          <cell r="B7150" t="str">
            <v>SOCLE SUR CHASSIS (N°15 / AR 2065) REF :</v>
          </cell>
          <cell r="C7150">
            <v>0</v>
          </cell>
          <cell r="D7150" t="str">
            <v>L</v>
          </cell>
        </row>
        <row r="7151">
          <cell r="A7151" t="str">
            <v>45800313</v>
          </cell>
          <cell r="B7151" t="str">
            <v>MANETTE SECOUEUR (N°16 / AR 3489) REF :</v>
          </cell>
          <cell r="C7151">
            <v>0</v>
          </cell>
          <cell r="D7151" t="str">
            <v>L</v>
          </cell>
        </row>
        <row r="7152">
          <cell r="A7152" t="str">
            <v>45800314</v>
          </cell>
          <cell r="B7152" t="str">
            <v>ROUES DIRECTION AVEC FREIN (AR 4217) REF</v>
          </cell>
          <cell r="C7152">
            <v>0</v>
          </cell>
          <cell r="D7152" t="str">
            <v>L</v>
          </cell>
        </row>
        <row r="7153">
          <cell r="A7153" t="str">
            <v>45800315</v>
          </cell>
          <cell r="B7153" t="str">
            <v>CARTOUCHE FILTRANTE AIR/EAU MS4 REF : 80</v>
          </cell>
          <cell r="C7153">
            <v>0</v>
          </cell>
          <cell r="D7153" t="str">
            <v>L</v>
          </cell>
        </row>
        <row r="7154">
          <cell r="A7154" t="str">
            <v>45800316</v>
          </cell>
          <cell r="B7154" t="str">
            <v>CUVE CONDENSAT SERIE MS4-LF/LFR REF : QT</v>
          </cell>
          <cell r="C7154">
            <v>0</v>
          </cell>
          <cell r="D7154" t="str">
            <v>L</v>
          </cell>
        </row>
        <row r="7155">
          <cell r="A7155" t="str">
            <v>45800317</v>
          </cell>
          <cell r="B7155" t="str">
            <v>MANCHON POUR DIN 25 REF : 5696720 QTE :</v>
          </cell>
          <cell r="C7155">
            <v>0</v>
          </cell>
          <cell r="D7155" t="str">
            <v>L</v>
          </cell>
        </row>
        <row r="7156">
          <cell r="A7156" t="str">
            <v>45800318</v>
          </cell>
          <cell r="B7156" t="str">
            <v>SOUPAPE D’ETRANGLEMENT DN25 S80 (COMPLET</v>
          </cell>
          <cell r="C7156">
            <v>0</v>
          </cell>
          <cell r="D7156" t="str">
            <v>L</v>
          </cell>
        </row>
        <row r="7157">
          <cell r="A7157" t="str">
            <v>45800319</v>
          </cell>
          <cell r="B7157" t="str">
            <v>MANCHON POUR DN25 S80 (2080081564) REF :</v>
          </cell>
          <cell r="C7157">
            <v>0</v>
          </cell>
          <cell r="D7157" t="str">
            <v>L</v>
          </cell>
        </row>
        <row r="7158">
          <cell r="A7158" t="str">
            <v>45800320</v>
          </cell>
          <cell r="B7158" t="str">
            <v>ADAPTATEUR G1/2’’/19MM REF : 80018337 QT</v>
          </cell>
          <cell r="C7158">
            <v>0</v>
          </cell>
          <cell r="D7158" t="str">
            <v>L</v>
          </cell>
        </row>
        <row r="7159">
          <cell r="A7159" t="str">
            <v>45800321</v>
          </cell>
          <cell r="B7159" t="str">
            <v>TUYAU NOIR 475MM (2080054780) REF : QTE</v>
          </cell>
          <cell r="C7159">
            <v>0</v>
          </cell>
          <cell r="D7159" t="str">
            <v>L</v>
          </cell>
        </row>
        <row r="7160">
          <cell r="A7160" t="str">
            <v>45800322</v>
          </cell>
          <cell r="B7160" t="str">
            <v>TUYAU ROUGE (2081654447) REF : QTE : 1 P</v>
          </cell>
          <cell r="C7160">
            <v>0</v>
          </cell>
          <cell r="D7160" t="str">
            <v>L</v>
          </cell>
        </row>
        <row r="7161">
          <cell r="A7161" t="str">
            <v>45800323</v>
          </cell>
          <cell r="B7161" t="str">
            <v>TUYAU SPIRALE D32MM REF : 11718590 QTE :</v>
          </cell>
          <cell r="C7161">
            <v>0</v>
          </cell>
          <cell r="D7161" t="str">
            <v>L</v>
          </cell>
        </row>
        <row r="7162">
          <cell r="A7162" t="str">
            <v>45800324</v>
          </cell>
          <cell r="B7162" t="str">
            <v>POIGNEE AVEC BOUTON POUR COUVERCLE REF :</v>
          </cell>
          <cell r="C7162">
            <v>0</v>
          </cell>
          <cell r="D7162" t="str">
            <v>L</v>
          </cell>
        </row>
        <row r="7163">
          <cell r="A7163" t="str">
            <v>45800325</v>
          </cell>
          <cell r="B7163" t="str">
            <v>RACLEUR STOCKAGE ADJUVANT REF : 80031600</v>
          </cell>
          <cell r="C7163">
            <v>0</v>
          </cell>
          <cell r="D7163" t="str">
            <v>L</v>
          </cell>
        </row>
        <row r="7164">
          <cell r="A7164" t="str">
            <v>45800326</v>
          </cell>
          <cell r="B7164" t="str">
            <v>TUYAU FLEXIBLE INTRO BROYEUR REF : 80025</v>
          </cell>
          <cell r="C7164">
            <v>0</v>
          </cell>
          <cell r="D7164" t="str">
            <v>L</v>
          </cell>
        </row>
        <row r="7165">
          <cell r="A7165" t="str">
            <v>45800327</v>
          </cell>
          <cell r="B7165" t="str">
            <v>TUYAU FLEXIBLE SILICONE ADJUVANT REF : 8</v>
          </cell>
          <cell r="C7165">
            <v>0</v>
          </cell>
          <cell r="D7165" t="str">
            <v>L</v>
          </cell>
        </row>
        <row r="7166">
          <cell r="A7166" t="str">
            <v>45800328</v>
          </cell>
          <cell r="B7166" t="str">
            <v>FILTRE A POUSSIERE (VAF-PK-4) REF : 8002</v>
          </cell>
          <cell r="C7166">
            <v>0</v>
          </cell>
          <cell r="D7166" t="str">
            <v>L</v>
          </cell>
        </row>
        <row r="7167">
          <cell r="A7167" t="str">
            <v>45800329</v>
          </cell>
          <cell r="B7167" t="str">
            <v>DISQUE D’ETANCHEITE COUVERCLE APM (20800</v>
          </cell>
          <cell r="C7167">
            <v>0</v>
          </cell>
          <cell r="D7167" t="str">
            <v>L</v>
          </cell>
        </row>
        <row r="7168">
          <cell r="A7168" t="str">
            <v>45800330</v>
          </cell>
          <cell r="B7168" t="str">
            <v>COURROIE MOTEUR BROYEUR (1920079825) REF</v>
          </cell>
          <cell r="C7168">
            <v>0</v>
          </cell>
          <cell r="D7168" t="str">
            <v>L</v>
          </cell>
        </row>
        <row r="7169">
          <cell r="A7169" t="str">
            <v>45800331</v>
          </cell>
          <cell r="B7169" t="str">
            <v>POULIE MOTEUR BROYEUR (1920135905) REF :</v>
          </cell>
          <cell r="C7169">
            <v>0</v>
          </cell>
          <cell r="D7169" t="str">
            <v>L</v>
          </cell>
        </row>
        <row r="7170">
          <cell r="A7170" t="str">
            <v>45800332</v>
          </cell>
          <cell r="B7170" t="str">
            <v>ETANCHEITE SORTIE BROYEUR (HSP_QP001) RE</v>
          </cell>
          <cell r="C7170">
            <v>0</v>
          </cell>
          <cell r="D7170" t="str">
            <v>L</v>
          </cell>
        </row>
        <row r="7171">
          <cell r="A7171" t="str">
            <v>45800333</v>
          </cell>
          <cell r="B7171" t="str">
            <v>ELEMENTS ELASTIQUES P. GROUPE DE BROYAGE</v>
          </cell>
          <cell r="C7171">
            <v>0</v>
          </cell>
          <cell r="D7171" t="str">
            <v>L</v>
          </cell>
        </row>
        <row r="7172">
          <cell r="A7172" t="str">
            <v>45800334</v>
          </cell>
          <cell r="B7172" t="str">
            <v>DOUILLE POUR OUTLET</v>
          </cell>
          <cell r="C7172">
            <v>0</v>
          </cell>
          <cell r="D7172" t="str">
            <v>L</v>
          </cell>
        </row>
        <row r="7173">
          <cell r="A7173" t="str">
            <v>45800335</v>
          </cell>
          <cell r="B7173" t="str">
            <v>KIT JOINTS D’ETANCHEITE POUR OUTLET</v>
          </cell>
          <cell r="C7173">
            <v>0</v>
          </cell>
          <cell r="D7173" t="str">
            <v>L</v>
          </cell>
        </row>
        <row r="7174">
          <cell r="A7174" t="str">
            <v>45800336</v>
          </cell>
          <cell r="B7174" t="str">
            <v>BUSES D’AIR REGLABLE NOIR (2080018609) R</v>
          </cell>
          <cell r="C7174">
            <v>0</v>
          </cell>
          <cell r="D7174" t="str">
            <v>L</v>
          </cell>
        </row>
        <row r="7175">
          <cell r="A7175" t="str">
            <v>45800337</v>
          </cell>
          <cell r="B7175" t="str">
            <v>BUSES D’AIR REGLABLE TYPE Z (2080055371)</v>
          </cell>
          <cell r="C7175">
            <v>0</v>
          </cell>
          <cell r="D7175" t="str">
            <v>L</v>
          </cell>
        </row>
        <row r="7176">
          <cell r="A7176" t="str">
            <v>45800338</v>
          </cell>
          <cell r="B7176" t="str">
            <v>AMORTISSEURS POUR VIBREUR L'OUTIL (20801</v>
          </cell>
          <cell r="C7176">
            <v>0</v>
          </cell>
          <cell r="D7176" t="str">
            <v>L</v>
          </cell>
        </row>
        <row r="7177">
          <cell r="A7177" t="str">
            <v>45800339</v>
          </cell>
          <cell r="B7177" t="str">
            <v>ROUES DENTEES AVEC COURROIE POUR VIBREUR</v>
          </cell>
          <cell r="C7177">
            <v>0</v>
          </cell>
          <cell r="D7177" t="str">
            <v>L</v>
          </cell>
        </row>
        <row r="7178">
          <cell r="A7178" t="str">
            <v>45800340</v>
          </cell>
          <cell r="B7178" t="str">
            <v>COURROIE POUR MOTEUR PAS A PAS (325-5M)</v>
          </cell>
          <cell r="C7178">
            <v>0</v>
          </cell>
          <cell r="D7178" t="str">
            <v>L</v>
          </cell>
        </row>
        <row r="7179">
          <cell r="A7179" t="str">
            <v>45800341</v>
          </cell>
          <cell r="B7179" t="str">
            <v>VERIN (QFF-9110) REF : 80026802 QTE : 1</v>
          </cell>
          <cell r="C7179">
            <v>0</v>
          </cell>
          <cell r="D7179" t="str">
            <v>L</v>
          </cell>
        </row>
        <row r="7180">
          <cell r="A7180" t="str">
            <v>45800342</v>
          </cell>
          <cell r="B7180" t="str">
            <v>CHAPE DE LIAISON AVEC LE VERIN REF : QTE</v>
          </cell>
          <cell r="C7180">
            <v>0</v>
          </cell>
          <cell r="D7180" t="str">
            <v>L</v>
          </cell>
        </row>
        <row r="7181">
          <cell r="A7181" t="str">
            <v>45800343</v>
          </cell>
          <cell r="B7181" t="str">
            <v>LIMITEUR DE DEBIT REGLABLE TYPE A REF :</v>
          </cell>
          <cell r="C7181">
            <v>0</v>
          </cell>
          <cell r="D7181" t="str">
            <v>L</v>
          </cell>
        </row>
        <row r="7182">
          <cell r="A7182" t="str">
            <v>45800344</v>
          </cell>
          <cell r="B7182" t="str">
            <v>PIECES D’USURE BROSSE ENCLUME (192012824</v>
          </cell>
          <cell r="C7182">
            <v>0</v>
          </cell>
          <cell r="D7182" t="str">
            <v>L</v>
          </cell>
        </row>
        <row r="7183">
          <cell r="A7183" t="str">
            <v>45800345</v>
          </cell>
          <cell r="B7183" t="str">
            <v>MOTEUR DC POUR BROSSE REF : 5420350 QTE</v>
          </cell>
          <cell r="C7183">
            <v>0</v>
          </cell>
          <cell r="D7183" t="str">
            <v>L</v>
          </cell>
        </row>
        <row r="7184">
          <cell r="A7184" t="str">
            <v>45800346</v>
          </cell>
          <cell r="B7184" t="str">
            <v>ROTOR DE NETTOYAGE DES ANNEAUX REF : 741</v>
          </cell>
          <cell r="C7184">
            <v>0</v>
          </cell>
          <cell r="D7184" t="str">
            <v>L</v>
          </cell>
        </row>
        <row r="7185">
          <cell r="A7185" t="str">
            <v>45800347</v>
          </cell>
          <cell r="B7185" t="str">
            <v>ROTOR DE NETTOYAGE DE L’OUTIL REF : 7412</v>
          </cell>
          <cell r="C7185">
            <v>0</v>
          </cell>
          <cell r="D7185" t="str">
            <v>L</v>
          </cell>
        </row>
        <row r="7186">
          <cell r="A7186" t="str">
            <v>45800348</v>
          </cell>
          <cell r="B7186" t="str">
            <v>ROULEMENT POUR ROTOR 628/8-2Z (208002923</v>
          </cell>
          <cell r="C7186">
            <v>0</v>
          </cell>
          <cell r="D7186" t="str">
            <v>L</v>
          </cell>
        </row>
        <row r="7187">
          <cell r="A7187" t="str">
            <v>45800349</v>
          </cell>
          <cell r="B7187" t="str">
            <v>CABLE 3PTS MALLE-FEMELLE DROIT-DROIT 1,5</v>
          </cell>
          <cell r="C7187">
            <v>0</v>
          </cell>
          <cell r="D7187" t="str">
            <v>L</v>
          </cell>
        </row>
        <row r="7188">
          <cell r="A7188" t="str">
            <v>45800350</v>
          </cell>
          <cell r="B7188" t="str">
            <v>CABLE 3PTS MALLE-FEMELLE DROIT-COUDE 2M</v>
          </cell>
          <cell r="C7188">
            <v>0</v>
          </cell>
          <cell r="D7188" t="str">
            <v>L</v>
          </cell>
        </row>
        <row r="7189">
          <cell r="A7189" t="str">
            <v>45800351</v>
          </cell>
          <cell r="B7189" t="str">
            <v>DISPOSITIF DE NETTOYAGE MANUEL DES BAGUE</v>
          </cell>
          <cell r="C7189">
            <v>0</v>
          </cell>
          <cell r="D7189" t="str">
            <v>L</v>
          </cell>
        </row>
        <row r="7190">
          <cell r="A7190" t="str">
            <v>45800352</v>
          </cell>
          <cell r="B7190" t="str">
            <v>BROSSE RONDE DOUBLE (CYLINDRIQUE ET CONI</v>
          </cell>
          <cell r="C7190">
            <v>0</v>
          </cell>
          <cell r="D7190" t="str">
            <v>L</v>
          </cell>
        </row>
        <row r="7191">
          <cell r="A7191" t="str">
            <v>45800353</v>
          </cell>
          <cell r="B7191" t="str">
            <v>CARTOUCHE FILTRANTE SERIE MS4 REF : 5417</v>
          </cell>
          <cell r="C7191">
            <v>0</v>
          </cell>
          <cell r="D7191" t="str">
            <v>L</v>
          </cell>
        </row>
        <row r="7192">
          <cell r="A7192" t="str">
            <v>45800354</v>
          </cell>
          <cell r="B7192" t="str">
            <v>CUVE CONDENSAT SERIE MS4-LF/LFR REF : QT</v>
          </cell>
          <cell r="C7192">
            <v>0</v>
          </cell>
          <cell r="D7192" t="str">
            <v>L</v>
          </cell>
        </row>
        <row r="7193">
          <cell r="A7193" t="str">
            <v>45800355</v>
          </cell>
          <cell r="B7193" t="str">
            <v>CARTOUCHE DE TRANSPORT REF : QTE : 6 PC</v>
          </cell>
          <cell r="C7193">
            <v>0</v>
          </cell>
          <cell r="D7193" t="str">
            <v>L</v>
          </cell>
        </row>
        <row r="7194">
          <cell r="A7194" t="str">
            <v>45800356</v>
          </cell>
          <cell r="B7194" t="str">
            <v>AMORTISSEUR GAZ GS-15-100 (2080170964) R</v>
          </cell>
          <cell r="C7194">
            <v>0</v>
          </cell>
          <cell r="D7194" t="str">
            <v>L</v>
          </cell>
        </row>
        <row r="7195">
          <cell r="A7195" t="str">
            <v>45800357</v>
          </cell>
          <cell r="B7195" t="str">
            <v>CAPTEUR DE DETECTION CAPSULE EMETTEUR (1</v>
          </cell>
          <cell r="C7195">
            <v>0</v>
          </cell>
          <cell r="D7195" t="str">
            <v>L</v>
          </cell>
        </row>
        <row r="7196">
          <cell r="A7196" t="str">
            <v>45800358</v>
          </cell>
          <cell r="B7196" t="str">
            <v>CAPTEUR DE DETECTION CAPSULE RECEPTEUR (</v>
          </cell>
          <cell r="C7196">
            <v>0</v>
          </cell>
          <cell r="D7196" t="str">
            <v>L</v>
          </cell>
        </row>
        <row r="7197">
          <cell r="A7197" t="str">
            <v>45800359</v>
          </cell>
          <cell r="B7197" t="str">
            <v>JOINT GODET POUR CARTOUCHE SUPERIEUR REF</v>
          </cell>
          <cell r="C7197">
            <v>0</v>
          </cell>
          <cell r="D7197" t="str">
            <v>L</v>
          </cell>
        </row>
        <row r="7198">
          <cell r="A7198" t="str">
            <v>45800360</v>
          </cell>
          <cell r="B7198" t="str">
            <v>JOINT GODET POUR CARTOUCHE INFERIEUR REF</v>
          </cell>
          <cell r="C7198">
            <v>0</v>
          </cell>
          <cell r="D7198" t="str">
            <v>L</v>
          </cell>
        </row>
        <row r="7199">
          <cell r="A7199" t="str">
            <v>45800361</v>
          </cell>
          <cell r="B7199" t="str">
            <v>LIMITEUR D’AIR TYPE A G1/8’’-Q8 REF : QT</v>
          </cell>
          <cell r="C7199">
            <v>0</v>
          </cell>
          <cell r="D7199" t="str">
            <v>L</v>
          </cell>
        </row>
        <row r="7200">
          <cell r="A7200" t="str">
            <v>45800362</v>
          </cell>
          <cell r="B7200" t="str">
            <v>AMORTISSEUR EN FOND DE GODET REF : QTE :</v>
          </cell>
          <cell r="C7200">
            <v>0</v>
          </cell>
          <cell r="D7200" t="str">
            <v>L</v>
          </cell>
        </row>
        <row r="7201">
          <cell r="A7201" t="str">
            <v>45800363</v>
          </cell>
          <cell r="B7201" t="str">
            <v>Disque valve d’étanchéité sur tube trans</v>
          </cell>
          <cell r="C7201">
            <v>0</v>
          </cell>
          <cell r="D7201" t="str">
            <v>L</v>
          </cell>
        </row>
        <row r="7202">
          <cell r="A7202" t="str">
            <v>45800364</v>
          </cell>
          <cell r="B7202" t="str">
            <v>Manchon de connexion sur tube (208016040</v>
          </cell>
          <cell r="C7202">
            <v>0</v>
          </cell>
          <cell r="D7202" t="str">
            <v>L</v>
          </cell>
        </row>
        <row r="7203">
          <cell r="A7203" t="str">
            <v>45800365</v>
          </cell>
          <cell r="B7203" t="str">
            <v>FILTRE CONDENSAT AQUAMAT CF3 (5.3403.0)</v>
          </cell>
          <cell r="C7203">
            <v>0</v>
          </cell>
          <cell r="D7203" t="str">
            <v>L</v>
          </cell>
        </row>
        <row r="7204">
          <cell r="A7204" t="str">
            <v>45800366</v>
          </cell>
          <cell r="B7204" t="str">
            <v>FILTRE POUR SURPRESSEUR (MANN C20 325/2)</v>
          </cell>
          <cell r="C7204">
            <v>0</v>
          </cell>
          <cell r="D7204" t="str">
            <v>L</v>
          </cell>
        </row>
        <row r="7205">
          <cell r="A7205" t="str">
            <v>45800367</v>
          </cell>
          <cell r="B7205" t="str">
            <v>Clapet au-dessous de la zone de dosage</v>
          </cell>
          <cell r="C7205">
            <v>0</v>
          </cell>
          <cell r="D7205" t="str">
            <v>L</v>
          </cell>
        </row>
        <row r="7206">
          <cell r="A7206" t="str">
            <v>45800368</v>
          </cell>
          <cell r="B7206" t="str">
            <v>Diffuseur pour dosage PRP-A (87mm) Ref :</v>
          </cell>
          <cell r="C7206">
            <v>0</v>
          </cell>
          <cell r="D7206" t="str">
            <v>L</v>
          </cell>
        </row>
        <row r="7207">
          <cell r="A7207" t="str">
            <v>45800369</v>
          </cell>
          <cell r="B7207" t="str">
            <v>Fluidisation R9012 complet (2081678181)</v>
          </cell>
          <cell r="C7207">
            <v>0</v>
          </cell>
          <cell r="D7207" t="str">
            <v>L</v>
          </cell>
        </row>
        <row r="7208">
          <cell r="A7208" t="str">
            <v>45800370</v>
          </cell>
          <cell r="B7208" t="str">
            <v>toile de filtrante pour extracteur (2081</v>
          </cell>
          <cell r="C7208">
            <v>0</v>
          </cell>
          <cell r="D7208" t="str">
            <v>L</v>
          </cell>
        </row>
        <row r="7209">
          <cell r="A7209" t="str">
            <v>45800371</v>
          </cell>
          <cell r="B7209" t="str">
            <v>Joint d’étanchéité 74x54x10mm (dosage) R</v>
          </cell>
          <cell r="C7209">
            <v>0</v>
          </cell>
          <cell r="D7209" t="str">
            <v>L</v>
          </cell>
        </row>
        <row r="7210">
          <cell r="A7210" t="str">
            <v>45800372</v>
          </cell>
          <cell r="B7210" t="str">
            <v>Joint d’étanchéité capsule (transport) R</v>
          </cell>
          <cell r="C7210">
            <v>0</v>
          </cell>
          <cell r="D7210" t="str">
            <v>L</v>
          </cell>
        </row>
        <row r="7211">
          <cell r="A7211" t="str">
            <v>45800373</v>
          </cell>
          <cell r="B7211" t="str">
            <v>Soupape d’étranglement DN15 (1920081960)</v>
          </cell>
          <cell r="C7211">
            <v>0</v>
          </cell>
          <cell r="D7211" t="str">
            <v>L</v>
          </cell>
        </row>
        <row r="7212">
          <cell r="A7212" t="str">
            <v>45800374</v>
          </cell>
          <cell r="B7212" t="str">
            <v>Purge rapide 1/8 (avec silencieux) Ref :</v>
          </cell>
          <cell r="C7212">
            <v>0</v>
          </cell>
          <cell r="D7212" t="str">
            <v>L</v>
          </cell>
        </row>
        <row r="7213">
          <cell r="A7213" t="str">
            <v>45800375</v>
          </cell>
          <cell r="B7213" t="str">
            <v>Bloc de sécurité air comprimé (Festo : 5</v>
          </cell>
          <cell r="C7213">
            <v>0</v>
          </cell>
          <cell r="D7213" t="str">
            <v>L</v>
          </cell>
        </row>
        <row r="7214">
          <cell r="A7214" t="str">
            <v>45800376</v>
          </cell>
          <cell r="B7214" t="str">
            <v>Manodétendeur MS6 (régulateur) (20801717</v>
          </cell>
          <cell r="C7214">
            <v>0</v>
          </cell>
          <cell r="D7214" t="str">
            <v>L</v>
          </cell>
        </row>
        <row r="7215">
          <cell r="A7215" t="str">
            <v>45800377</v>
          </cell>
          <cell r="B7215" t="str">
            <v>Vis BTR tête Fraisée pour zone aération</v>
          </cell>
          <cell r="C7215">
            <v>0</v>
          </cell>
          <cell r="D7215" t="str">
            <v>L</v>
          </cell>
        </row>
        <row r="7216">
          <cell r="A7216" t="str">
            <v>45800378</v>
          </cell>
          <cell r="B7216" t="str">
            <v>Bague d'étancheité</v>
          </cell>
          <cell r="C7216">
            <v>0</v>
          </cell>
          <cell r="D7216" t="str">
            <v>L</v>
          </cell>
        </row>
        <row r="7217">
          <cell r="A7217" t="str">
            <v>45800379</v>
          </cell>
          <cell r="B7217" t="str">
            <v>Bague d'étancheité</v>
          </cell>
          <cell r="C7217">
            <v>0</v>
          </cell>
          <cell r="D7217" t="str">
            <v>L</v>
          </cell>
        </row>
        <row r="7218">
          <cell r="A7218" t="str">
            <v>47200001</v>
          </cell>
          <cell r="B7218" t="str">
            <v>Achat eau</v>
          </cell>
          <cell r="C7218">
            <v>0</v>
          </cell>
          <cell r="D7218" t="str">
            <v>L</v>
          </cell>
        </row>
        <row r="7219">
          <cell r="A7219" t="str">
            <v>47200002</v>
          </cell>
          <cell r="B7219" t="str">
            <v>BACHE IMPERMIABLE PLASTIQUE 20m X30m</v>
          </cell>
          <cell r="C7219">
            <v>0</v>
          </cell>
          <cell r="D7219" t="str">
            <v>L</v>
          </cell>
        </row>
        <row r="7220">
          <cell r="A7220" t="str">
            <v>47200003</v>
          </cell>
          <cell r="B7220" t="str">
            <v>BACHE EN PLASTIQUE NOIR RENFORCÉ 1,5MX2</v>
          </cell>
          <cell r="C7220">
            <v>0</v>
          </cell>
          <cell r="D7220" t="str">
            <v>L</v>
          </cell>
        </row>
        <row r="7221">
          <cell r="A7221" t="str">
            <v>47610003</v>
          </cell>
          <cell r="B7221" t="str">
            <v>BIDON PLASTIQUE  5KG</v>
          </cell>
          <cell r="C7221">
            <v>0</v>
          </cell>
          <cell r="D7221" t="str">
            <v>L</v>
          </cell>
        </row>
        <row r="7222">
          <cell r="A7222" t="str">
            <v>47610007</v>
          </cell>
          <cell r="B7222" t="str">
            <v>Recipient echantillon analyse</v>
          </cell>
          <cell r="C7222">
            <v>0</v>
          </cell>
          <cell r="D7222" t="str">
            <v>L</v>
          </cell>
        </row>
        <row r="7223">
          <cell r="A7223" t="str">
            <v>47610008</v>
          </cell>
          <cell r="B7223" t="str">
            <v>Entonnoir avec flexible</v>
          </cell>
          <cell r="C7223">
            <v>0</v>
          </cell>
          <cell r="D7223" t="str">
            <v>L</v>
          </cell>
        </row>
        <row r="7224">
          <cell r="A7224" t="str">
            <v>47610009</v>
          </cell>
          <cell r="B7224" t="str">
            <v>Bouteille pour échantillon d’huile 1L</v>
          </cell>
          <cell r="C7224">
            <v>0</v>
          </cell>
          <cell r="D7224" t="str">
            <v>L</v>
          </cell>
        </row>
        <row r="7225">
          <cell r="A7225" t="str">
            <v>50070029</v>
          </cell>
          <cell r="B7225" t="str">
            <v>vide</v>
          </cell>
          <cell r="C7225">
            <v>0</v>
          </cell>
          <cell r="D7225" t="str">
            <v>L</v>
          </cell>
        </row>
        <row r="7226">
          <cell r="A7226" t="str">
            <v>50100001</v>
          </cell>
          <cell r="B7226" t="str">
            <v>CABLE RECEPTEUR *CV-A1-26-B-03</v>
          </cell>
          <cell r="C7226">
            <v>0</v>
          </cell>
          <cell r="D7226" t="str">
            <v>L</v>
          </cell>
        </row>
        <row r="7227">
          <cell r="A7227" t="str">
            <v>50100002</v>
          </cell>
          <cell r="B7227" t="str">
            <v>CABLE M12 *CV-Y1-02-B-007</v>
          </cell>
          <cell r="C7227">
            <v>0</v>
          </cell>
          <cell r="D7227" t="str">
            <v>L</v>
          </cell>
        </row>
        <row r="7228">
          <cell r="A7228" t="str">
            <v>50100013</v>
          </cell>
          <cell r="B7228" t="str">
            <v>CABLE OLFLEX FD855 P30 30G</v>
          </cell>
          <cell r="C7228">
            <v>0</v>
          </cell>
          <cell r="D7228" t="str">
            <v>L</v>
          </cell>
        </row>
        <row r="7229">
          <cell r="A7229" t="str">
            <v>50210003</v>
          </cell>
          <cell r="B7229" t="str">
            <v>COLLIER COLSON REF 32057  4.6X360</v>
          </cell>
          <cell r="C7229">
            <v>0</v>
          </cell>
          <cell r="D7229" t="str">
            <v>L</v>
          </cell>
        </row>
        <row r="7230">
          <cell r="A7230" t="str">
            <v>50210005</v>
          </cell>
          <cell r="B7230" t="str">
            <v>COLLIER DE SERRAGE 10mm/700mm a gaine</v>
          </cell>
          <cell r="C7230">
            <v>0</v>
          </cell>
          <cell r="D7230" t="str">
            <v>L</v>
          </cell>
        </row>
        <row r="7231">
          <cell r="A7231" t="str">
            <v>50210006</v>
          </cell>
          <cell r="B7231" t="str">
            <v>colliers de serrage   (4,5 x 200)</v>
          </cell>
          <cell r="C7231">
            <v>0</v>
          </cell>
          <cell r="D7231" t="str">
            <v>L</v>
          </cell>
        </row>
        <row r="7232">
          <cell r="A7232" t="str">
            <v>50210007</v>
          </cell>
          <cell r="B7232" t="str">
            <v>colliers de serrage   (7,6*218)</v>
          </cell>
          <cell r="C7232">
            <v>0</v>
          </cell>
          <cell r="D7232" t="str">
            <v>L</v>
          </cell>
        </row>
        <row r="7233">
          <cell r="A7233" t="str">
            <v>50210010</v>
          </cell>
          <cell r="B7233" t="str">
            <v>COLLIER DE SERRAGE cable  7,5X500mm</v>
          </cell>
          <cell r="C7233">
            <v>0</v>
          </cell>
          <cell r="D7233" t="str">
            <v>L</v>
          </cell>
        </row>
        <row r="7234">
          <cell r="A7234" t="str">
            <v>50300002</v>
          </cell>
          <cell r="B7234" t="str">
            <v>BTE DE DERIVATION APARENTE 92252 110X150</v>
          </cell>
          <cell r="C7234">
            <v>0</v>
          </cell>
          <cell r="D7234" t="str">
            <v>L</v>
          </cell>
        </row>
        <row r="7235">
          <cell r="A7235" t="str">
            <v>50340019</v>
          </cell>
          <cell r="B7235" t="str">
            <v>BORNE VISSE 1SNA115663R2300</v>
          </cell>
          <cell r="C7235">
            <v>0</v>
          </cell>
          <cell r="D7235" t="str">
            <v>L</v>
          </cell>
        </row>
        <row r="7236">
          <cell r="A7236" t="str">
            <v>50350092</v>
          </cell>
          <cell r="B7236" t="str">
            <v>Connecteur avec cable 4 fils</v>
          </cell>
          <cell r="C7236">
            <v>0</v>
          </cell>
          <cell r="D7236" t="str">
            <v>L</v>
          </cell>
        </row>
        <row r="7237">
          <cell r="A7237" t="str">
            <v>50350101</v>
          </cell>
          <cell r="B7237" t="str">
            <v>CONECTEUR MALE *76899338310004</v>
          </cell>
          <cell r="C7237">
            <v>0</v>
          </cell>
          <cell r="D7237" t="str">
            <v>L</v>
          </cell>
        </row>
        <row r="7238">
          <cell r="A7238" t="str">
            <v>50350105</v>
          </cell>
          <cell r="B7238" t="str">
            <v>connecteur d'igntion</v>
          </cell>
          <cell r="C7238">
            <v>0</v>
          </cell>
          <cell r="D7238" t="str">
            <v>L</v>
          </cell>
        </row>
        <row r="7239">
          <cell r="A7239" t="str">
            <v>50350109</v>
          </cell>
          <cell r="B7239" t="str">
            <v>CONNECTEUR M8-3PINS FEMELLE</v>
          </cell>
          <cell r="C7239">
            <v>1</v>
          </cell>
          <cell r="D7239" t="str">
            <v>L</v>
          </cell>
        </row>
        <row r="7240">
          <cell r="A7240" t="str">
            <v>50350110</v>
          </cell>
          <cell r="B7240" t="str">
            <v>CONNECTEUR M8-4PINS FEMELLE</v>
          </cell>
          <cell r="C7240">
            <v>0</v>
          </cell>
          <cell r="D7240" t="str">
            <v>L</v>
          </cell>
        </row>
        <row r="7241">
          <cell r="A7241" t="str">
            <v>50350120</v>
          </cell>
          <cell r="B7241" t="str">
            <v>COSSE TUBE CUIVRE 00535 SIM XCT 35-8</v>
          </cell>
          <cell r="C7241">
            <v>0</v>
          </cell>
          <cell r="D7241" t="str">
            <v>L</v>
          </cell>
        </row>
        <row r="7242">
          <cell r="A7242" t="str">
            <v>50380013</v>
          </cell>
          <cell r="B7242" t="str">
            <v>Borne de raccordement WAGO 221-412-1</v>
          </cell>
          <cell r="C7242">
            <v>0</v>
          </cell>
          <cell r="D7242" t="str">
            <v>L</v>
          </cell>
        </row>
        <row r="7243">
          <cell r="A7243" t="str">
            <v>51020010</v>
          </cell>
          <cell r="B7243" t="str">
            <v>BARILLET 1500W 400 V S12.02</v>
          </cell>
          <cell r="C7243">
            <v>0</v>
          </cell>
          <cell r="D7243" t="str">
            <v>L</v>
          </cell>
        </row>
        <row r="7244">
          <cell r="A7244" t="str">
            <v>51050005</v>
          </cell>
          <cell r="B7244" t="str">
            <v>TUBE LFUORESCENT 18w26mm</v>
          </cell>
          <cell r="C7244">
            <v>0</v>
          </cell>
          <cell r="D7244" t="str">
            <v>L</v>
          </cell>
        </row>
        <row r="7245">
          <cell r="A7245" t="str">
            <v>53050002</v>
          </cell>
          <cell r="B7245" t="str">
            <v>Commutateur SIRCOVER I-0-II 3P+N 160A</v>
          </cell>
          <cell r="C7245">
            <v>0</v>
          </cell>
          <cell r="D7245" t="str">
            <v>L</v>
          </cell>
        </row>
        <row r="7246">
          <cell r="A7246" t="str">
            <v>53070011</v>
          </cell>
          <cell r="B7246" t="str">
            <v>ICV  POUR MOTEUR 04 KW</v>
          </cell>
          <cell r="C7246">
            <v>0</v>
          </cell>
          <cell r="D7246" t="str">
            <v>L</v>
          </cell>
        </row>
        <row r="7247">
          <cell r="A7247" t="str">
            <v>53070012</v>
          </cell>
          <cell r="B7247" t="str">
            <v>INTERRUPTEUR SECURITE XCSA801</v>
          </cell>
          <cell r="C7247">
            <v>0</v>
          </cell>
          <cell r="D7247" t="str">
            <v>L</v>
          </cell>
        </row>
        <row r="7248">
          <cell r="A7248" t="str">
            <v>53080017</v>
          </cell>
          <cell r="B7248" t="str">
            <v>Contact auxil disj Compact NSX 100-630A</v>
          </cell>
          <cell r="C7248">
            <v>0</v>
          </cell>
          <cell r="D7248" t="str">
            <v>L</v>
          </cell>
        </row>
        <row r="7249">
          <cell r="A7249" t="str">
            <v>53110020</v>
          </cell>
          <cell r="B7249" t="str">
            <v>Interrupt BT Masterpact NW20HA 3P 2000A</v>
          </cell>
          <cell r="C7249">
            <v>0</v>
          </cell>
          <cell r="D7249" t="str">
            <v>L</v>
          </cell>
        </row>
        <row r="7250">
          <cell r="A7250" t="str">
            <v>53110021</v>
          </cell>
          <cell r="B7250" t="str">
            <v>Interrupt BT Masterpact NW10HA  3P 1000A</v>
          </cell>
          <cell r="C7250">
            <v>0</v>
          </cell>
          <cell r="D7250" t="str">
            <v>L</v>
          </cell>
        </row>
        <row r="7251">
          <cell r="A7251" t="str">
            <v>53110024</v>
          </cell>
          <cell r="B7251" t="str">
            <v>Interrupteur sectionneur VCF0 +VZ20</v>
          </cell>
          <cell r="C7251">
            <v>0</v>
          </cell>
          <cell r="D7251" t="str">
            <v>L</v>
          </cell>
        </row>
        <row r="7252">
          <cell r="A7252" t="str">
            <v>53130154</v>
          </cell>
          <cell r="B7252" t="str">
            <v>Contacteur pour moteur TeSys F 185A</v>
          </cell>
          <cell r="C7252">
            <v>0</v>
          </cell>
          <cell r="D7252" t="str">
            <v>L</v>
          </cell>
        </row>
        <row r="7253">
          <cell r="A7253" t="str">
            <v>53130164</v>
          </cell>
          <cell r="B7253" t="str">
            <v>Contacteur moteur TeSys F 265A</v>
          </cell>
          <cell r="C7253">
            <v>0</v>
          </cell>
          <cell r="D7253" t="str">
            <v>L</v>
          </cell>
        </row>
        <row r="7254">
          <cell r="A7254" t="str">
            <v>53130165</v>
          </cell>
          <cell r="B7254" t="str">
            <v>Contac moteur TeSys F 330A (AC3) 230V40</v>
          </cell>
          <cell r="C7254">
            <v>0</v>
          </cell>
          <cell r="D7254" t="str">
            <v>L</v>
          </cell>
        </row>
        <row r="7255">
          <cell r="A7255" t="str">
            <v>53130166</v>
          </cell>
          <cell r="B7255" t="str">
            <v>Contac moteur TeSys F 400A 230V40-400Hz</v>
          </cell>
          <cell r="C7255">
            <v>0</v>
          </cell>
          <cell r="D7255" t="str">
            <v>L</v>
          </cell>
        </row>
        <row r="7256">
          <cell r="A7256" t="str">
            <v>53130167</v>
          </cell>
          <cell r="B7256" t="str">
            <v>Contac moteur TeSys F 185A 230V40-400Hz</v>
          </cell>
          <cell r="C7256">
            <v>0</v>
          </cell>
          <cell r="D7256" t="str">
            <v>L</v>
          </cell>
        </row>
        <row r="7257">
          <cell r="A7257" t="str">
            <v>53130168</v>
          </cell>
          <cell r="B7257" t="str">
            <v>Contac moteur TeSys F 225A 230V40-400Hz</v>
          </cell>
          <cell r="C7257">
            <v>0</v>
          </cell>
          <cell r="D7257" t="str">
            <v>L</v>
          </cell>
        </row>
        <row r="7258">
          <cell r="A7258" t="str">
            <v>53130183</v>
          </cell>
          <cell r="B7258" t="str">
            <v>Contacteur sous vide MT</v>
          </cell>
          <cell r="C7258">
            <v>0</v>
          </cell>
          <cell r="D7258" t="str">
            <v>L</v>
          </cell>
        </row>
        <row r="7259">
          <cell r="A7259" t="str">
            <v>53130195</v>
          </cell>
          <cell r="B7259" t="str">
            <v>interverrouillage LADV2</v>
          </cell>
          <cell r="C7259">
            <v>0</v>
          </cell>
          <cell r="D7259" t="str">
            <v>L</v>
          </cell>
        </row>
        <row r="7260">
          <cell r="A7260" t="str">
            <v>53130196</v>
          </cell>
          <cell r="B7260" t="str">
            <v>Contact NC CA5-01</v>
          </cell>
          <cell r="C7260">
            <v>0</v>
          </cell>
          <cell r="D7260" t="str">
            <v>L</v>
          </cell>
        </row>
        <row r="7261">
          <cell r="A7261" t="str">
            <v>53130197</v>
          </cell>
          <cell r="B7261" t="str">
            <v>Contact NO CA4-10</v>
          </cell>
          <cell r="C7261">
            <v>0</v>
          </cell>
          <cell r="D7261" t="str">
            <v>L</v>
          </cell>
        </row>
        <row r="7262">
          <cell r="A7262" t="str">
            <v>53130198</v>
          </cell>
          <cell r="B7262" t="str">
            <v>contacteur ABB A95-30</v>
          </cell>
          <cell r="C7262">
            <v>0</v>
          </cell>
          <cell r="D7262" t="str">
            <v>L</v>
          </cell>
        </row>
        <row r="7263">
          <cell r="A7263" t="str">
            <v>53160026</v>
          </cell>
          <cell r="B7263" t="str">
            <v>Limiteur de charge SET06 3 seuils</v>
          </cell>
          <cell r="C7263">
            <v>0</v>
          </cell>
          <cell r="D7263" t="str">
            <v>L</v>
          </cell>
        </row>
        <row r="7264">
          <cell r="A7264" t="str">
            <v>53170030</v>
          </cell>
          <cell r="B7264" t="str">
            <v>TIROIR COMPLET (depart disjoncteur) 75KW</v>
          </cell>
          <cell r="C7264">
            <v>0</v>
          </cell>
          <cell r="D7264" t="str">
            <v>L</v>
          </cell>
        </row>
        <row r="7265">
          <cell r="A7265" t="str">
            <v>53170031</v>
          </cell>
          <cell r="B7265" t="str">
            <v>TIROIR COMPLET (depart disjoncteur) 78KW</v>
          </cell>
          <cell r="C7265">
            <v>0</v>
          </cell>
          <cell r="D7265" t="str">
            <v>L</v>
          </cell>
        </row>
        <row r="7266">
          <cell r="A7266" t="str">
            <v>53170032</v>
          </cell>
          <cell r="B7266" t="str">
            <v>TIROIR COMPLET départ disj.ARMOIRE 90kW</v>
          </cell>
          <cell r="C7266">
            <v>0</v>
          </cell>
          <cell r="D7266" t="str">
            <v>L</v>
          </cell>
        </row>
        <row r="7267">
          <cell r="A7267" t="str">
            <v>53170033</v>
          </cell>
          <cell r="B7267" t="str">
            <v>TIROIR COMPLET (depart disjoncteur) 60KW</v>
          </cell>
          <cell r="C7267">
            <v>0</v>
          </cell>
          <cell r="D7267" t="str">
            <v>L</v>
          </cell>
        </row>
        <row r="7268">
          <cell r="A7268" t="str">
            <v>53170034</v>
          </cell>
          <cell r="B7268" t="str">
            <v>TIROIR COMPLET(FIXE+MOBILE) MOTEUR 1,5KW</v>
          </cell>
          <cell r="C7268">
            <v>0</v>
          </cell>
          <cell r="D7268" t="str">
            <v>L</v>
          </cell>
        </row>
        <row r="7269">
          <cell r="A7269" t="str">
            <v>53200187</v>
          </cell>
          <cell r="B7269" t="str">
            <v>Fusible 5A</v>
          </cell>
          <cell r="C7269">
            <v>0</v>
          </cell>
          <cell r="D7269" t="str">
            <v>L</v>
          </cell>
        </row>
        <row r="7270">
          <cell r="A7270" t="str">
            <v>53200194</v>
          </cell>
          <cell r="B7270" t="str">
            <v>Fusible 45A</v>
          </cell>
          <cell r="C7270">
            <v>0</v>
          </cell>
          <cell r="D7270" t="str">
            <v>L</v>
          </cell>
        </row>
        <row r="7271">
          <cell r="A7271" t="str">
            <v>53200195</v>
          </cell>
          <cell r="B7271" t="str">
            <v>Fusible 50A</v>
          </cell>
          <cell r="C7271">
            <v>0</v>
          </cell>
          <cell r="D7271" t="str">
            <v>L</v>
          </cell>
        </row>
        <row r="7272">
          <cell r="A7272" t="str">
            <v>53200196</v>
          </cell>
          <cell r="B7272" t="str">
            <v>FUSIBLE FR22GG40V125 J219773J</v>
          </cell>
          <cell r="C7272">
            <v>0</v>
          </cell>
          <cell r="D7272" t="str">
            <v>L</v>
          </cell>
        </row>
        <row r="7273">
          <cell r="A7273" t="str">
            <v>53200197</v>
          </cell>
          <cell r="B7273" t="str">
            <v>Separat port-fusible BT SBI 3P 22X58mm</v>
          </cell>
          <cell r="C7273">
            <v>0</v>
          </cell>
          <cell r="D7273" t="str">
            <v>L</v>
          </cell>
        </row>
        <row r="7274">
          <cell r="A7274" t="str">
            <v>53200198</v>
          </cell>
          <cell r="B7274" t="str">
            <v>Fusible 8A500V</v>
          </cell>
          <cell r="C7274">
            <v>0</v>
          </cell>
          <cell r="D7274" t="str">
            <v>L</v>
          </cell>
        </row>
        <row r="7275">
          <cell r="A7275" t="str">
            <v>53200201</v>
          </cell>
          <cell r="B7275" t="str">
            <v>FUSIBLE 10X38 6A 500V</v>
          </cell>
          <cell r="C7275">
            <v>1</v>
          </cell>
          <cell r="D7275" t="str">
            <v>L</v>
          </cell>
        </row>
        <row r="7276">
          <cell r="A7276" t="str">
            <v>53200208</v>
          </cell>
          <cell r="B7276" t="str">
            <v>fusible 2A 6*32 500V</v>
          </cell>
          <cell r="C7276">
            <v>0</v>
          </cell>
          <cell r="D7276" t="str">
            <v>L</v>
          </cell>
        </row>
        <row r="7277">
          <cell r="A7277" t="str">
            <v>53200230</v>
          </cell>
          <cell r="B7277" t="str">
            <v>Fusible gg 20A 10x38</v>
          </cell>
          <cell r="C7277">
            <v>0</v>
          </cell>
          <cell r="D7277" t="str">
            <v>L</v>
          </cell>
        </row>
        <row r="7278">
          <cell r="A7278" t="str">
            <v>53230181</v>
          </cell>
          <cell r="B7278" t="str">
            <v>Disj  NSX 630N fixe, Pav 3P 50kA</v>
          </cell>
          <cell r="C7278">
            <v>0</v>
          </cell>
          <cell r="D7278" t="str">
            <v>L</v>
          </cell>
        </row>
        <row r="7279">
          <cell r="A7279" t="str">
            <v>53230182</v>
          </cell>
          <cell r="B7279" t="str">
            <v>Disj BT Compact NSX 100N fix Pav 3P 50ka</v>
          </cell>
          <cell r="C7279">
            <v>0</v>
          </cell>
          <cell r="D7279" t="str">
            <v>L</v>
          </cell>
        </row>
        <row r="7280">
          <cell r="A7280" t="str">
            <v>53230184</v>
          </cell>
          <cell r="B7280" t="str">
            <v>Disj moteur GV3L 25A GV3L25</v>
          </cell>
          <cell r="C7280">
            <v>0</v>
          </cell>
          <cell r="D7280" t="str">
            <v>L</v>
          </cell>
        </row>
        <row r="7281">
          <cell r="A7281" t="str">
            <v>53230185</v>
          </cell>
          <cell r="B7281" t="str">
            <v>Disj BT Masterpact NW32H1 3P 3200A 65kA</v>
          </cell>
          <cell r="C7281">
            <v>0</v>
          </cell>
          <cell r="D7281" t="str">
            <v>L</v>
          </cell>
        </row>
        <row r="7282">
          <cell r="A7282" t="str">
            <v>53230186</v>
          </cell>
          <cell r="B7282" t="str">
            <v>Disj BT Masterpact NW25H1 3P 2500A 65kA</v>
          </cell>
          <cell r="C7282">
            <v>0</v>
          </cell>
          <cell r="D7282" t="str">
            <v>L</v>
          </cell>
        </row>
        <row r="7283">
          <cell r="A7283" t="str">
            <v>53230187</v>
          </cell>
          <cell r="B7283" t="str">
            <v>Disj BT Masterpact NW20H1 3P 2000A 65kA</v>
          </cell>
          <cell r="C7283">
            <v>0</v>
          </cell>
          <cell r="D7283" t="str">
            <v>L</v>
          </cell>
        </row>
        <row r="7284">
          <cell r="A7284" t="str">
            <v>53230188</v>
          </cell>
          <cell r="B7284" t="str">
            <v>Disj BT Masterpact NW16H1 3P 1600A 65kA</v>
          </cell>
          <cell r="C7284">
            <v>0</v>
          </cell>
          <cell r="D7284" t="str">
            <v>L</v>
          </cell>
        </row>
        <row r="7285">
          <cell r="A7285" t="str">
            <v>53230189</v>
          </cell>
          <cell r="B7285" t="str">
            <v>Unit control disj Masterpact NW 5.0A</v>
          </cell>
          <cell r="C7285">
            <v>0</v>
          </cell>
          <cell r="D7285" t="str">
            <v>L</v>
          </cell>
        </row>
        <row r="7286">
          <cell r="A7286" t="str">
            <v>53230190</v>
          </cell>
          <cell r="B7286" t="str">
            <v>Cmde prolonge disj Compact NSX 100-250A</v>
          </cell>
          <cell r="C7286">
            <v>0</v>
          </cell>
          <cell r="D7286" t="str">
            <v>L</v>
          </cell>
        </row>
        <row r="7287">
          <cell r="A7287" t="str">
            <v>53230191</v>
          </cell>
          <cell r="B7287" t="str">
            <v>"Kit inverseur 3P  ref</v>
          </cell>
          <cell r="C7287">
            <v>0</v>
          </cell>
          <cell r="D7287" t="str">
            <v>L</v>
          </cell>
        </row>
        <row r="7288">
          <cell r="A7288" t="str">
            <v>53230193</v>
          </cell>
          <cell r="B7288" t="str">
            <v>COMMANDE ROTATIVE DÉPORTÉE POUR GV2</v>
          </cell>
          <cell r="C7288">
            <v>0</v>
          </cell>
          <cell r="D7288" t="str">
            <v>L</v>
          </cell>
        </row>
        <row r="7289">
          <cell r="A7289" t="str">
            <v>53230194</v>
          </cell>
          <cell r="B7289" t="str">
            <v>DISJONCTEUR SEUL NS250H</v>
          </cell>
          <cell r="C7289">
            <v>0</v>
          </cell>
          <cell r="D7289" t="str">
            <v>L</v>
          </cell>
        </row>
        <row r="7290">
          <cell r="A7290" t="str">
            <v>53230195</v>
          </cell>
          <cell r="B7290" t="str">
            <v>DISJONCTEUR SEUL NS400H</v>
          </cell>
          <cell r="C7290">
            <v>0</v>
          </cell>
          <cell r="D7290" t="str">
            <v>L</v>
          </cell>
        </row>
        <row r="7291">
          <cell r="A7291" t="str">
            <v>53230196</v>
          </cell>
          <cell r="B7291" t="str">
            <v>DISJONCTEUR SEUL NS630H</v>
          </cell>
          <cell r="C7291">
            <v>0</v>
          </cell>
          <cell r="D7291" t="str">
            <v>L</v>
          </cell>
        </row>
        <row r="7292">
          <cell r="A7292" t="str">
            <v>53230214</v>
          </cell>
          <cell r="B7292" t="str">
            <v>Disjoncteur  5SY61/MCB/230V-400V-C2</v>
          </cell>
          <cell r="C7292">
            <v>0</v>
          </cell>
          <cell r="D7292" t="str">
            <v>L</v>
          </cell>
        </row>
        <row r="7293">
          <cell r="A7293" t="str">
            <v>53230215</v>
          </cell>
          <cell r="B7293" t="str">
            <v>Disjoncteur  5SY61/MCB/230V-400V-C4 .</v>
          </cell>
          <cell r="C7293">
            <v>0</v>
          </cell>
          <cell r="D7293" t="str">
            <v>L</v>
          </cell>
        </row>
        <row r="7294">
          <cell r="A7294" t="str">
            <v>53230216</v>
          </cell>
          <cell r="B7294" t="str">
            <v>Disjoncteur  5SY61/MCB/230V-400V-C6</v>
          </cell>
          <cell r="C7294">
            <v>0</v>
          </cell>
          <cell r="D7294" t="str">
            <v>L</v>
          </cell>
        </row>
        <row r="7295">
          <cell r="A7295" t="str">
            <v>53230217</v>
          </cell>
          <cell r="B7295" t="str">
            <v>Disjoncteur  5SY61/MCB/230V-400V-C13</v>
          </cell>
          <cell r="C7295">
            <v>0</v>
          </cell>
          <cell r="D7295" t="str">
            <v>L</v>
          </cell>
        </row>
        <row r="7296">
          <cell r="A7296" t="str">
            <v>53230218</v>
          </cell>
          <cell r="B7296" t="str">
            <v>Disjoncteur  5SY61/MCB/230V-400V-C16.</v>
          </cell>
          <cell r="C7296">
            <v>0</v>
          </cell>
          <cell r="D7296" t="str">
            <v>L</v>
          </cell>
        </row>
        <row r="7297">
          <cell r="A7297" t="str">
            <v>53230227</v>
          </cell>
          <cell r="B7297" t="str">
            <v>Contact CE disj Masterpact NT/NW debroch</v>
          </cell>
          <cell r="C7297">
            <v>0</v>
          </cell>
          <cell r="D7297" t="str">
            <v>L</v>
          </cell>
        </row>
        <row r="7298">
          <cell r="A7298" t="str">
            <v>53230244</v>
          </cell>
          <cell r="B7298" t="str">
            <v>Dispositif de cadenassage GV2V03</v>
          </cell>
          <cell r="C7298">
            <v>0</v>
          </cell>
          <cell r="D7298" t="str">
            <v>L</v>
          </cell>
        </row>
        <row r="7299">
          <cell r="A7299" t="str">
            <v>53250146</v>
          </cell>
          <cell r="B7299" t="str">
            <v>RELAIS DE PROTE 500W 220V 50 6A SNL1005</v>
          </cell>
          <cell r="C7299">
            <v>0</v>
          </cell>
          <cell r="D7299" t="str">
            <v>L</v>
          </cell>
        </row>
        <row r="7300">
          <cell r="A7300" t="str">
            <v>53250147</v>
          </cell>
          <cell r="B7300" t="str">
            <v>RELAIS A CONT REF SSY 12 500W 220V 6A 50</v>
          </cell>
          <cell r="C7300">
            <v>0</v>
          </cell>
          <cell r="D7300" t="str">
            <v>L</v>
          </cell>
        </row>
        <row r="7301">
          <cell r="A7301" t="str">
            <v>53250171</v>
          </cell>
          <cell r="B7301" t="str">
            <v>RELAIS AUXILIAIRE 127 VCC CAD50GD</v>
          </cell>
          <cell r="C7301">
            <v>0</v>
          </cell>
          <cell r="D7301" t="str">
            <v>L</v>
          </cell>
        </row>
        <row r="7302">
          <cell r="A7302" t="str">
            <v>53250197</v>
          </cell>
          <cell r="B7302" t="str">
            <v>RELAIS 230VAC* G2R-2-SNI 230AC(S)</v>
          </cell>
          <cell r="C7302">
            <v>0</v>
          </cell>
          <cell r="D7302" t="str">
            <v>L</v>
          </cell>
        </row>
        <row r="7303">
          <cell r="A7303" t="str">
            <v>53250201</v>
          </cell>
          <cell r="B7303" t="str">
            <v>RELAIS DE FLAMME IFW-15</v>
          </cell>
          <cell r="C7303">
            <v>0</v>
          </cell>
          <cell r="D7303" t="str">
            <v>L</v>
          </cell>
        </row>
        <row r="7304">
          <cell r="A7304" t="str">
            <v>53300017</v>
          </cell>
          <cell r="B7304" t="str">
            <v>ARRÊT URGENCE</v>
          </cell>
          <cell r="C7304">
            <v>0</v>
          </cell>
          <cell r="D7304" t="str">
            <v>L</v>
          </cell>
        </row>
        <row r="7305">
          <cell r="A7305" t="str">
            <v>53300021</v>
          </cell>
          <cell r="B7305" t="str">
            <v>ARRET URGENCE À CABLE-REF641BC610</v>
          </cell>
          <cell r="C7305">
            <v>0</v>
          </cell>
          <cell r="D7305" t="str">
            <v>L</v>
          </cell>
        </row>
        <row r="7306">
          <cell r="A7306" t="str">
            <v>53500027</v>
          </cell>
          <cell r="B7306" t="str">
            <v>ICV IM 200 III C M1S</v>
          </cell>
          <cell r="C7306">
            <v>0</v>
          </cell>
          <cell r="D7306" t="str">
            <v>L</v>
          </cell>
        </row>
        <row r="7307">
          <cell r="A7307" t="str">
            <v>53530030</v>
          </cell>
          <cell r="B7307" t="str">
            <v>Coffret compllet 400/300/225 (chargeur)</v>
          </cell>
          <cell r="C7307">
            <v>0</v>
          </cell>
          <cell r="D7307" t="str">
            <v>L</v>
          </cell>
        </row>
        <row r="7308">
          <cell r="A7308" t="str">
            <v>53530031</v>
          </cell>
          <cell r="B7308" t="str">
            <v>Coffret complet Tuyere four</v>
          </cell>
          <cell r="C7308">
            <v>0</v>
          </cell>
          <cell r="D7308" t="str">
            <v>L</v>
          </cell>
        </row>
        <row r="7309">
          <cell r="A7309" t="str">
            <v>53530033</v>
          </cell>
          <cell r="B7309" t="str">
            <v>armoire de distribution élect.secours</v>
          </cell>
          <cell r="C7309">
            <v>0</v>
          </cell>
          <cell r="D7309" t="str">
            <v>L</v>
          </cell>
        </row>
        <row r="7310">
          <cell r="A7310" t="str">
            <v>53550039</v>
          </cell>
          <cell r="B7310" t="str">
            <v>Résistance de chauffage LH-3002 AL</v>
          </cell>
          <cell r="C7310">
            <v>0</v>
          </cell>
          <cell r="D7310" t="str">
            <v>L</v>
          </cell>
        </row>
        <row r="7311">
          <cell r="A7311" t="str">
            <v>54070018</v>
          </cell>
          <cell r="B7311" t="str">
            <v>Transformateur courant passage 2500/5</v>
          </cell>
          <cell r="C7311">
            <v>0</v>
          </cell>
          <cell r="D7311" t="str">
            <v>L</v>
          </cell>
        </row>
        <row r="7312">
          <cell r="A7312" t="str">
            <v>54070019</v>
          </cell>
          <cell r="B7312" t="str">
            <v>Transformateur courant passage 2000/5</v>
          </cell>
          <cell r="C7312">
            <v>0</v>
          </cell>
          <cell r="D7312" t="str">
            <v>L</v>
          </cell>
        </row>
        <row r="7313">
          <cell r="A7313" t="str">
            <v>54070020</v>
          </cell>
          <cell r="B7313" t="str">
            <v>Transformateur courant passage 1500/5</v>
          </cell>
          <cell r="C7313">
            <v>0</v>
          </cell>
          <cell r="D7313" t="str">
            <v>L</v>
          </cell>
        </row>
        <row r="7314">
          <cell r="A7314" t="str">
            <v>54070021</v>
          </cell>
          <cell r="B7314" t="str">
            <v>Transfor courant passage tripicali1000/5</v>
          </cell>
          <cell r="C7314">
            <v>0</v>
          </cell>
          <cell r="D7314" t="str">
            <v>L</v>
          </cell>
        </row>
        <row r="7315">
          <cell r="A7315" t="str">
            <v>54070022</v>
          </cell>
          <cell r="B7315" t="str">
            <v>TRANSFORMATEUR TC 3000 5 TROPICALISE</v>
          </cell>
          <cell r="C7315">
            <v>0</v>
          </cell>
          <cell r="D7315" t="str">
            <v>L</v>
          </cell>
        </row>
        <row r="7316">
          <cell r="A7316" t="str">
            <v>54070023</v>
          </cell>
          <cell r="B7316" t="str">
            <v>TRANSFORMATEUR ARJP3N2J  7,2/20/60kv50HZ</v>
          </cell>
          <cell r="C7316">
            <v>0</v>
          </cell>
          <cell r="D7316" t="str">
            <v>L</v>
          </cell>
        </row>
        <row r="7317">
          <cell r="A7317" t="str">
            <v>54070025</v>
          </cell>
          <cell r="B7317" t="str">
            <v>Transformateur de courant TCB 17-20</v>
          </cell>
          <cell r="C7317">
            <v>0</v>
          </cell>
          <cell r="D7317" t="str">
            <v>L</v>
          </cell>
        </row>
        <row r="7318">
          <cell r="A7318" t="str">
            <v>54220001</v>
          </cell>
          <cell r="B7318" t="str">
            <v>CHARGEUR 127V/30A</v>
          </cell>
          <cell r="C7318">
            <v>0</v>
          </cell>
          <cell r="D7318" t="str">
            <v>L</v>
          </cell>
        </row>
        <row r="7319">
          <cell r="A7319" t="str">
            <v>54220009</v>
          </cell>
          <cell r="B7319" t="str">
            <v>CARTE AFFICHEUR(MCU 2500) REF 1095EQ1888</v>
          </cell>
          <cell r="C7319">
            <v>0</v>
          </cell>
          <cell r="D7319" t="str">
            <v>L</v>
          </cell>
        </row>
        <row r="7320">
          <cell r="A7320" t="str">
            <v>54220013</v>
          </cell>
          <cell r="B7320" t="str">
            <v>CARTE CONTACT SECS TOR  REF 1665i035i</v>
          </cell>
          <cell r="C7320">
            <v>0</v>
          </cell>
          <cell r="D7320" t="str">
            <v>L</v>
          </cell>
        </row>
        <row r="7321">
          <cell r="A7321" t="str">
            <v>54220014</v>
          </cell>
          <cell r="B7321" t="str">
            <v>CARTE LED 2 REF 1895E010i</v>
          </cell>
          <cell r="C7321">
            <v>0</v>
          </cell>
          <cell r="D7321" t="str">
            <v>L</v>
          </cell>
        </row>
        <row r="7322">
          <cell r="A7322" t="str">
            <v>54330001</v>
          </cell>
          <cell r="B7322" t="str">
            <v>LAMPE TORCHE INDUSTRIELLE RECHARGEABLE</v>
          </cell>
          <cell r="C7322">
            <v>0</v>
          </cell>
          <cell r="D7322" t="str">
            <v>L</v>
          </cell>
        </row>
        <row r="7323">
          <cell r="A7323" t="str">
            <v>54330002</v>
          </cell>
          <cell r="B7323" t="str">
            <v>LAMPE BALADEUSE AVEC CHARGEUR 220V LED</v>
          </cell>
          <cell r="C7323">
            <v>0</v>
          </cell>
          <cell r="D7323" t="str">
            <v>L</v>
          </cell>
        </row>
        <row r="7324">
          <cell r="A7324" t="str">
            <v>54500045</v>
          </cell>
          <cell r="B7324" t="str">
            <v>VARIATEUR 2,2kw *MC07B 022-503-4-00</v>
          </cell>
          <cell r="C7324">
            <v>0</v>
          </cell>
          <cell r="D7324" t="str">
            <v>L</v>
          </cell>
        </row>
        <row r="7325">
          <cell r="A7325" t="str">
            <v>54500046</v>
          </cell>
          <cell r="B7325" t="str">
            <v>variateur MDX61B0150-503-4-00/15KW SEW</v>
          </cell>
          <cell r="C7325">
            <v>0</v>
          </cell>
          <cell r="D7325" t="str">
            <v>L</v>
          </cell>
        </row>
        <row r="7326">
          <cell r="A7326" t="str">
            <v>54510008</v>
          </cell>
          <cell r="B7326" t="str">
            <v>Filtre cartiridge PP-025-05</v>
          </cell>
          <cell r="C7326">
            <v>0</v>
          </cell>
          <cell r="D7326" t="str">
            <v>L</v>
          </cell>
        </row>
        <row r="7327">
          <cell r="A7327" t="str">
            <v>54510009</v>
          </cell>
          <cell r="B7327" t="str">
            <v>Kit rechange pompe eau variateur ACS1000</v>
          </cell>
          <cell r="C7327">
            <v>0</v>
          </cell>
          <cell r="D7327" t="str">
            <v>L</v>
          </cell>
        </row>
        <row r="7328">
          <cell r="A7328" t="str">
            <v>54510043</v>
          </cell>
          <cell r="B7328" t="str">
            <v>POWER SUPPLY BOARD REF64605666</v>
          </cell>
          <cell r="C7328">
            <v>0</v>
          </cell>
          <cell r="D7328" t="str">
            <v>L</v>
          </cell>
        </row>
        <row r="7329">
          <cell r="A7329" t="str">
            <v>54510094</v>
          </cell>
          <cell r="B7329" t="str">
            <v>POWER SUPPLY QUINT -PS -3X400-500A</v>
          </cell>
          <cell r="C7329">
            <v>0</v>
          </cell>
          <cell r="D7329" t="str">
            <v>L</v>
          </cell>
        </row>
        <row r="7330">
          <cell r="A7330" t="str">
            <v>54510122</v>
          </cell>
          <cell r="B7330" t="str">
            <v>Jeu contact pour contacteur EK 550</v>
          </cell>
          <cell r="C7330">
            <v>0</v>
          </cell>
          <cell r="D7330" t="str">
            <v>L</v>
          </cell>
        </row>
        <row r="7331">
          <cell r="A7331" t="str">
            <v>54510127</v>
          </cell>
          <cell r="B7331" t="str">
            <v>Pump CM 10-3 400V/50HZ</v>
          </cell>
          <cell r="C7331">
            <v>0</v>
          </cell>
          <cell r="D7331" t="str">
            <v>L</v>
          </cell>
        </row>
        <row r="7332">
          <cell r="A7332" t="str">
            <v>54510128</v>
          </cell>
          <cell r="B7332" t="str">
            <v>Rebuild-kit 1 CHI to 1 CM pump</v>
          </cell>
          <cell r="C7332">
            <v>0</v>
          </cell>
          <cell r="D7332" t="str">
            <v>L</v>
          </cell>
        </row>
        <row r="7333">
          <cell r="A7333" t="str">
            <v>54510129</v>
          </cell>
          <cell r="B7333" t="str">
            <v>PP C907 BE: AMC34; CONTROL BOARD</v>
          </cell>
          <cell r="C7333">
            <v>0</v>
          </cell>
          <cell r="D7333" t="str">
            <v>L</v>
          </cell>
        </row>
        <row r="7334">
          <cell r="A7334" t="str">
            <v>54510130</v>
          </cell>
          <cell r="B7334" t="str">
            <v>CVMI2B ACS1000W; UPGRADE KIT</v>
          </cell>
          <cell r="C7334">
            <v>0</v>
          </cell>
          <cell r="D7334" t="str">
            <v>L</v>
          </cell>
        </row>
        <row r="7335">
          <cell r="A7335" t="str">
            <v>54510131</v>
          </cell>
          <cell r="B7335" t="str">
            <v>UF C921 A101: INT-2 W/FIRMWARE(ACS)</v>
          </cell>
          <cell r="C7335">
            <v>0</v>
          </cell>
          <cell r="D7335" t="str">
            <v>L</v>
          </cell>
        </row>
        <row r="7336">
          <cell r="A7336" t="str">
            <v>54510132</v>
          </cell>
          <cell r="B7336" t="str">
            <v>RG28P-4DK.6F.1R; FAN</v>
          </cell>
          <cell r="C7336">
            <v>0</v>
          </cell>
          <cell r="D7336" t="str">
            <v>L</v>
          </cell>
        </row>
        <row r="7337">
          <cell r="A7337" t="str">
            <v>54510133</v>
          </cell>
          <cell r="B7337" t="str">
            <v>Up-grade Kit rectifier monitoring</v>
          </cell>
          <cell r="C7337">
            <v>0</v>
          </cell>
          <cell r="D7337" t="str">
            <v>L</v>
          </cell>
        </row>
        <row r="7338">
          <cell r="A7338" t="str">
            <v>54510134</v>
          </cell>
          <cell r="B7338" t="str">
            <v>POWER SUPPLY</v>
          </cell>
          <cell r="C7338">
            <v>0</v>
          </cell>
          <cell r="D7338" t="str">
            <v>L</v>
          </cell>
        </row>
        <row r="7339">
          <cell r="A7339" t="str">
            <v>54510135</v>
          </cell>
          <cell r="B7339" t="str">
            <v>UB C717 BE101; OVVP-Board Coated</v>
          </cell>
          <cell r="C7339">
            <v>0</v>
          </cell>
          <cell r="D7339" t="str">
            <v>L</v>
          </cell>
        </row>
        <row r="7340">
          <cell r="A7340" t="str">
            <v>54510136</v>
          </cell>
          <cell r="B7340" t="str">
            <v>Remote monitoring tool NETA-21</v>
          </cell>
          <cell r="C7340">
            <v>0</v>
          </cell>
          <cell r="D7340" t="str">
            <v>L</v>
          </cell>
        </row>
        <row r="7341">
          <cell r="A7341" t="str">
            <v>54510137</v>
          </cell>
          <cell r="B7341" t="str">
            <v>MINI-PS-12-24DC/24DC/1; POWER SUPPLY</v>
          </cell>
          <cell r="C7341">
            <v>0</v>
          </cell>
          <cell r="D7341" t="str">
            <v>L</v>
          </cell>
        </row>
        <row r="7342">
          <cell r="A7342" t="str">
            <v>54510138</v>
          </cell>
          <cell r="B7342" t="str">
            <v>FILTRE LIQUID</v>
          </cell>
          <cell r="C7342">
            <v>0</v>
          </cell>
          <cell r="D7342" t="str">
            <v>L</v>
          </cell>
        </row>
        <row r="7343">
          <cell r="A7343" t="str">
            <v>54510139</v>
          </cell>
          <cell r="B7343" t="str">
            <v>QUINT-PS-3X400-500AC/2; POWER SUPPLY</v>
          </cell>
          <cell r="C7343">
            <v>0</v>
          </cell>
          <cell r="D7343" t="str">
            <v>L</v>
          </cell>
        </row>
        <row r="7344">
          <cell r="A7344" t="str">
            <v>54510141</v>
          </cell>
          <cell r="B7344" t="str">
            <v>CONNECTION BOARD; BUS CONNECTION BOARD</v>
          </cell>
          <cell r="C7344">
            <v>0</v>
          </cell>
          <cell r="D7344" t="str">
            <v>L</v>
          </cell>
        </row>
        <row r="7345">
          <cell r="A7345" t="str">
            <v>54510142</v>
          </cell>
          <cell r="B7345" t="str">
            <v>NEXA-21</v>
          </cell>
          <cell r="C7345">
            <v>0</v>
          </cell>
          <cell r="D7345" t="str">
            <v>L</v>
          </cell>
        </row>
        <row r="7346">
          <cell r="A7346" t="str">
            <v>54510143</v>
          </cell>
          <cell r="B7346" t="str">
            <v>Pyromètre 600/1600 CV</v>
          </cell>
          <cell r="C7346">
            <v>0</v>
          </cell>
          <cell r="D7346" t="str">
            <v>L</v>
          </cell>
        </row>
        <row r="7347">
          <cell r="A7347" t="str">
            <v>54510144</v>
          </cell>
          <cell r="B7347" t="str">
            <v>INT2 - AMC34; FLAT CABLE KIT</v>
          </cell>
          <cell r="C7347">
            <v>0</v>
          </cell>
          <cell r="D7347" t="str">
            <v>L</v>
          </cell>
        </row>
        <row r="7348">
          <cell r="A7348" t="str">
            <v>54510145</v>
          </cell>
          <cell r="B7348" t="str">
            <v>Fourniture PDR analyseur CNA</v>
          </cell>
          <cell r="C7348">
            <v>0</v>
          </cell>
          <cell r="D7348" t="str">
            <v>L</v>
          </cell>
        </row>
        <row r="7349">
          <cell r="A7349" t="str">
            <v>54510146</v>
          </cell>
          <cell r="B7349" t="str">
            <v>INT2 UPGRADE POWER CABLE</v>
          </cell>
          <cell r="C7349">
            <v>0</v>
          </cell>
          <cell r="D7349" t="str">
            <v>L</v>
          </cell>
        </row>
        <row r="7350">
          <cell r="A7350" t="str">
            <v>54510147</v>
          </cell>
          <cell r="B7350" t="str">
            <v>2 m Tension belt AR10-K</v>
          </cell>
          <cell r="C7350">
            <v>0</v>
          </cell>
          <cell r="D7350" t="str">
            <v>L</v>
          </cell>
        </row>
        <row r="7351">
          <cell r="A7351" t="str">
            <v>54510155</v>
          </cell>
          <cell r="B7351" t="str">
            <v>Variateur ACS800-01-0016-3</v>
          </cell>
          <cell r="C7351">
            <v>0</v>
          </cell>
          <cell r="D7351" t="str">
            <v>L</v>
          </cell>
        </row>
        <row r="7352">
          <cell r="A7352" t="str">
            <v>54520005</v>
          </cell>
          <cell r="B7352" t="str">
            <v>Digidrive SK/variateur  type SKB3400075</v>
          </cell>
          <cell r="C7352">
            <v>0</v>
          </cell>
          <cell r="D7352" t="str">
            <v>L</v>
          </cell>
        </row>
        <row r="7353">
          <cell r="A7353" t="str">
            <v>54520007</v>
          </cell>
          <cell r="B7353" t="str">
            <v>Digidrive SK/variateur  type SKB3400150</v>
          </cell>
          <cell r="C7353">
            <v>0</v>
          </cell>
          <cell r="D7353" t="str">
            <v>L</v>
          </cell>
        </row>
        <row r="7354">
          <cell r="A7354" t="str">
            <v>54520008</v>
          </cell>
          <cell r="B7354" t="str">
            <v>Digidrive SK/variateur  typeSK2403</v>
          </cell>
          <cell r="C7354">
            <v>0</v>
          </cell>
          <cell r="D7354" t="str">
            <v>L</v>
          </cell>
        </row>
        <row r="7355">
          <cell r="A7355" t="str">
            <v>54520010</v>
          </cell>
          <cell r="B7355" t="str">
            <v>MICROMASTER 440 puiss Mot 31KW</v>
          </cell>
          <cell r="C7355">
            <v>0</v>
          </cell>
          <cell r="D7355" t="str">
            <v>L</v>
          </cell>
        </row>
        <row r="7356">
          <cell r="A7356" t="str">
            <v>54520011</v>
          </cell>
          <cell r="B7356" t="str">
            <v>MICROMASTER 440 type 6SE6400-3TC03-2CD3</v>
          </cell>
          <cell r="C7356">
            <v>0</v>
          </cell>
          <cell r="D7356" t="str">
            <v>L</v>
          </cell>
        </row>
        <row r="7357">
          <cell r="A7357" t="str">
            <v>54520012</v>
          </cell>
          <cell r="B7357" t="str">
            <v>MICROMASTER 420 puiss Mot :2,2kw</v>
          </cell>
          <cell r="C7357">
            <v>0</v>
          </cell>
          <cell r="D7357" t="str">
            <v>L</v>
          </cell>
        </row>
        <row r="7358">
          <cell r="A7358" t="str">
            <v>54520020</v>
          </cell>
          <cell r="B7358" t="str">
            <v>VARIATEUR MICROMASTER 440 0,75KW</v>
          </cell>
          <cell r="C7358">
            <v>0</v>
          </cell>
          <cell r="D7358" t="str">
            <v>L</v>
          </cell>
        </row>
        <row r="7359">
          <cell r="A7359" t="str">
            <v>54520021</v>
          </cell>
          <cell r="B7359" t="str">
            <v>VARIATEUR MICROMASTER 440 2,2KW</v>
          </cell>
          <cell r="C7359">
            <v>0</v>
          </cell>
          <cell r="D7359" t="str">
            <v>L</v>
          </cell>
        </row>
        <row r="7360">
          <cell r="A7360" t="str">
            <v>54520022</v>
          </cell>
          <cell r="B7360" t="str">
            <v>VARIATEUR MICROMASTER 430 40KW</v>
          </cell>
          <cell r="C7360">
            <v>0</v>
          </cell>
          <cell r="D7360" t="str">
            <v>L</v>
          </cell>
        </row>
        <row r="7361">
          <cell r="A7361" t="str">
            <v>54610006</v>
          </cell>
          <cell r="B7361" t="str">
            <v>Ensemble vis d'entrainement AK3-4</v>
          </cell>
          <cell r="C7361">
            <v>0</v>
          </cell>
          <cell r="D7361" t="str">
            <v>L</v>
          </cell>
        </row>
        <row r="7362">
          <cell r="A7362" t="str">
            <v>54610007</v>
          </cell>
          <cell r="B7362" t="str">
            <v>Ensemble vis d'entrainement AK1</v>
          </cell>
          <cell r="C7362">
            <v>0</v>
          </cell>
          <cell r="D7362" t="str">
            <v>L</v>
          </cell>
        </row>
        <row r="7363">
          <cell r="A7363" t="str">
            <v>54610008</v>
          </cell>
          <cell r="B7363" t="str">
            <v>Ensemble barre de guidage</v>
          </cell>
          <cell r="C7363">
            <v>0</v>
          </cell>
          <cell r="D7363" t="str">
            <v>L</v>
          </cell>
        </row>
        <row r="7364">
          <cell r="A7364" t="str">
            <v>54710007</v>
          </cell>
          <cell r="B7364" t="str">
            <v>RESISTANCE *SRF 1300W 68OMNIOS</v>
          </cell>
          <cell r="C7364">
            <v>0</v>
          </cell>
          <cell r="D7364" t="str">
            <v>L</v>
          </cell>
        </row>
        <row r="7365">
          <cell r="A7365" t="str">
            <v>54910001</v>
          </cell>
          <cell r="B7365" t="str">
            <v>RÉSISTANCE</v>
          </cell>
          <cell r="C7365">
            <v>0</v>
          </cell>
          <cell r="D7365" t="str">
            <v>L</v>
          </cell>
        </row>
        <row r="7366">
          <cell r="A7366" t="str">
            <v>54910011</v>
          </cell>
          <cell r="B7366" t="str">
            <v>Thyristor SKKE 81/12</v>
          </cell>
          <cell r="C7366">
            <v>0</v>
          </cell>
          <cell r="D7366" t="str">
            <v>L</v>
          </cell>
        </row>
        <row r="7367">
          <cell r="A7367" t="str">
            <v>55010013</v>
          </cell>
          <cell r="B7367" t="str">
            <v>Mot-3,7kw3000trHaxe100B5</v>
          </cell>
          <cell r="C7367">
            <v>0</v>
          </cell>
          <cell r="D7367" t="str">
            <v>L</v>
          </cell>
        </row>
        <row r="7368">
          <cell r="A7368" t="str">
            <v>55010017</v>
          </cell>
          <cell r="B7368" t="str">
            <v>Mot-3kw3000trHaxe100B5</v>
          </cell>
          <cell r="C7368">
            <v>0</v>
          </cell>
          <cell r="D7368" t="str">
            <v>L</v>
          </cell>
        </row>
        <row r="7369">
          <cell r="A7369" t="str">
            <v>55010018</v>
          </cell>
          <cell r="B7369" t="str">
            <v>Mot-4kw3000trHaxe100XXX</v>
          </cell>
          <cell r="C7369">
            <v>0</v>
          </cell>
          <cell r="D7369" t="str">
            <v>L</v>
          </cell>
        </row>
        <row r="7370">
          <cell r="A7370" t="str">
            <v>55010035</v>
          </cell>
          <cell r="B7370" t="str">
            <v>Mot-0,37kw1000trHaxe80XXX</v>
          </cell>
          <cell r="C7370">
            <v>0</v>
          </cell>
          <cell r="D7370" t="str">
            <v>L</v>
          </cell>
        </row>
        <row r="7371">
          <cell r="A7371" t="str">
            <v>55010046</v>
          </cell>
          <cell r="B7371" t="str">
            <v>Mot-0,75kw1000trHaxe80XXX</v>
          </cell>
          <cell r="C7371">
            <v>0</v>
          </cell>
          <cell r="D7371" t="str">
            <v>L</v>
          </cell>
        </row>
        <row r="7372">
          <cell r="A7372" t="str">
            <v>55010064</v>
          </cell>
          <cell r="B7372" t="str">
            <v>Mot-1,5kw3000trHaxeXXXB14</v>
          </cell>
          <cell r="C7372">
            <v>1</v>
          </cell>
          <cell r="D7372" t="str">
            <v>L</v>
          </cell>
        </row>
        <row r="7373">
          <cell r="A7373" t="str">
            <v>55010076</v>
          </cell>
          <cell r="B7373" t="str">
            <v>MOT.4kw/2855tr/M2BA 112 M2A/B5</v>
          </cell>
          <cell r="C7373">
            <v>0</v>
          </cell>
          <cell r="D7373" t="str">
            <v>L</v>
          </cell>
        </row>
        <row r="7374">
          <cell r="A7374" t="str">
            <v>55010080</v>
          </cell>
          <cell r="B7374" t="str">
            <v>MOT.4kw/2880tr/M2BA112M2A2/B5</v>
          </cell>
          <cell r="C7374">
            <v>0</v>
          </cell>
          <cell r="D7374" t="str">
            <v>L</v>
          </cell>
        </row>
        <row r="7375">
          <cell r="A7375" t="str">
            <v>55010170</v>
          </cell>
          <cell r="B7375" t="str">
            <v>Mot-4kw3000trHaxe160B3</v>
          </cell>
          <cell r="C7375">
            <v>0</v>
          </cell>
          <cell r="D7375" t="str">
            <v>L</v>
          </cell>
        </row>
        <row r="7376">
          <cell r="A7376" t="str">
            <v>55010200</v>
          </cell>
          <cell r="B7376" t="str">
            <v>Mot-30kw1500trHaxe200B5</v>
          </cell>
          <cell r="C7376">
            <v>1</v>
          </cell>
          <cell r="D7376" t="str">
            <v>L</v>
          </cell>
        </row>
        <row r="7377">
          <cell r="A7377" t="str">
            <v>55010233</v>
          </cell>
          <cell r="B7377" t="str">
            <v>MOT. 730KW V,1000TR/MM B3</v>
          </cell>
          <cell r="C7377">
            <v>0</v>
          </cell>
          <cell r="D7377" t="str">
            <v>L</v>
          </cell>
        </row>
        <row r="7378">
          <cell r="A7378" t="str">
            <v>55010282</v>
          </cell>
          <cell r="B7378" t="str">
            <v>Mot-800kw-995tr/min-HAXE450</v>
          </cell>
          <cell r="C7378">
            <v>0</v>
          </cell>
          <cell r="D7378" t="str">
            <v>L</v>
          </cell>
        </row>
        <row r="7379">
          <cell r="A7379" t="str">
            <v>55010286</v>
          </cell>
          <cell r="B7379" t="str">
            <v>Mot 0,75 kw doseur g.olive</v>
          </cell>
          <cell r="C7379">
            <v>0</v>
          </cell>
          <cell r="D7379" t="str">
            <v>L</v>
          </cell>
        </row>
        <row r="7380">
          <cell r="A7380" t="str">
            <v>55010287</v>
          </cell>
          <cell r="B7380" t="str">
            <v>mot 1,5 kw K21R 90 L4/3272</v>
          </cell>
          <cell r="C7380">
            <v>0</v>
          </cell>
          <cell r="D7380" t="str">
            <v>L</v>
          </cell>
        </row>
        <row r="7381">
          <cell r="A7381" t="str">
            <v>55010288</v>
          </cell>
          <cell r="B7381" t="str">
            <v>MOT 2 kw ; B21R 100 L4</v>
          </cell>
          <cell r="C7381">
            <v>0</v>
          </cell>
          <cell r="D7381" t="str">
            <v>L</v>
          </cell>
        </row>
        <row r="7382">
          <cell r="A7382" t="str">
            <v>55070005</v>
          </cell>
          <cell r="B7382" t="str">
            <v>Mot-2,2kw1500trHaxe100B5</v>
          </cell>
          <cell r="C7382">
            <v>0</v>
          </cell>
          <cell r="D7382" t="str">
            <v>L</v>
          </cell>
        </row>
        <row r="7383">
          <cell r="A7383" t="str">
            <v>55070010</v>
          </cell>
          <cell r="B7383" t="str">
            <v>MOT-RED 0.37KW/1380-57tr/R37DRS71S4</v>
          </cell>
          <cell r="C7383">
            <v>0</v>
          </cell>
          <cell r="D7383" t="str">
            <v>L</v>
          </cell>
        </row>
        <row r="7384">
          <cell r="A7384" t="str">
            <v>55070037</v>
          </cell>
          <cell r="B7384" t="str">
            <v>Moto-Reducteur doseur GO</v>
          </cell>
          <cell r="C7384">
            <v>0</v>
          </cell>
          <cell r="D7384" t="str">
            <v>L</v>
          </cell>
        </row>
        <row r="7385">
          <cell r="A7385" t="str">
            <v>55070039</v>
          </cell>
          <cell r="B7385" t="str">
            <v>MOT-RED 0,75KW/1400-192TR/SA47DRS80S4</v>
          </cell>
          <cell r="C7385">
            <v>0</v>
          </cell>
          <cell r="D7385" t="str">
            <v>L</v>
          </cell>
        </row>
        <row r="7386">
          <cell r="A7386" t="str">
            <v>55080027</v>
          </cell>
          <cell r="B7386" t="str">
            <v>Motf-3kw1500trHaxe100B5</v>
          </cell>
          <cell r="C7386">
            <v>0</v>
          </cell>
          <cell r="D7386" t="str">
            <v>L</v>
          </cell>
        </row>
        <row r="7387">
          <cell r="A7387" t="str">
            <v>55200014</v>
          </cell>
          <cell r="B7387" t="str">
            <v>Moteur translation grateur</v>
          </cell>
          <cell r="C7387">
            <v>0</v>
          </cell>
          <cell r="D7387" t="str">
            <v>L</v>
          </cell>
        </row>
        <row r="7388">
          <cell r="A7388" t="str">
            <v>55400006</v>
          </cell>
          <cell r="B7388" t="str">
            <v>MOTF-0,6kw1500trHaxeXXXX</v>
          </cell>
          <cell r="C7388">
            <v>0</v>
          </cell>
          <cell r="D7388" t="str">
            <v>L</v>
          </cell>
        </row>
        <row r="7389">
          <cell r="A7389" t="str">
            <v>55440029</v>
          </cell>
          <cell r="B7389" t="str">
            <v>Frein_/ BGE1,5  SEW Eurodrive</v>
          </cell>
          <cell r="C7389">
            <v>0</v>
          </cell>
          <cell r="D7389" t="str">
            <v>L</v>
          </cell>
        </row>
        <row r="7390">
          <cell r="A7390" t="str">
            <v>55440041</v>
          </cell>
          <cell r="B7390" t="str">
            <v>frein de secours  ALIMAK</v>
          </cell>
          <cell r="C7390">
            <v>0</v>
          </cell>
          <cell r="D7390" t="str">
            <v>L</v>
          </cell>
        </row>
        <row r="7391">
          <cell r="A7391" t="str">
            <v>55440042</v>
          </cell>
          <cell r="B7391" t="str">
            <v>Redresseur 1/024.000.6 mayr</v>
          </cell>
          <cell r="C7391">
            <v>0</v>
          </cell>
          <cell r="D7391" t="str">
            <v>L</v>
          </cell>
        </row>
        <row r="7392">
          <cell r="A7392" t="str">
            <v>55440044</v>
          </cell>
          <cell r="B7392" t="str">
            <v>Frein BZFM 6.3V10/LAG</v>
          </cell>
          <cell r="C7392">
            <v>0</v>
          </cell>
          <cell r="D7392" t="str">
            <v>L</v>
          </cell>
        </row>
        <row r="7393">
          <cell r="A7393" t="str">
            <v>55800074</v>
          </cell>
          <cell r="B7393" t="str">
            <v>MR-0,75kw-1400/xxtr-xx-SA57R17</v>
          </cell>
          <cell r="C7393">
            <v>0</v>
          </cell>
          <cell r="D7393" t="str">
            <v>L</v>
          </cell>
        </row>
        <row r="7394">
          <cell r="A7394" t="str">
            <v>55800077</v>
          </cell>
          <cell r="B7394" t="str">
            <v>MR-0,75kw-1400/80tr-xx-SA57R17</v>
          </cell>
          <cell r="C7394">
            <v>0</v>
          </cell>
          <cell r="D7394" t="str">
            <v>L</v>
          </cell>
        </row>
        <row r="7395">
          <cell r="A7395" t="str">
            <v>55800078</v>
          </cell>
          <cell r="B7395" t="str">
            <v>MR-1,1kw-1400/90tr-xx-SA67R37</v>
          </cell>
          <cell r="C7395">
            <v>0</v>
          </cell>
          <cell r="D7395" t="str">
            <v>L</v>
          </cell>
        </row>
        <row r="7396">
          <cell r="A7396" t="str">
            <v>55800079</v>
          </cell>
          <cell r="B7396" t="str">
            <v>MR-3kw-1400/100tr-xx-SA67</v>
          </cell>
          <cell r="C7396">
            <v>0</v>
          </cell>
          <cell r="D7396" t="str">
            <v>L</v>
          </cell>
        </row>
        <row r="7397">
          <cell r="A7397" t="str">
            <v>55800116</v>
          </cell>
          <cell r="B7397" t="str">
            <v>Motoréduc électrode démarreur WAF20DR63S</v>
          </cell>
          <cell r="C7397">
            <v>0</v>
          </cell>
          <cell r="D7397" t="str">
            <v>L</v>
          </cell>
        </row>
        <row r="7398">
          <cell r="A7398" t="str">
            <v>55800147</v>
          </cell>
          <cell r="B7398" t="str">
            <v>MOT-RED 0,55KW/1360-208TR/R27DRS71M4</v>
          </cell>
          <cell r="C7398">
            <v>0</v>
          </cell>
          <cell r="D7398" t="str">
            <v>L</v>
          </cell>
        </row>
        <row r="7399">
          <cell r="A7399" t="str">
            <v>55800148</v>
          </cell>
          <cell r="B7399" t="str">
            <v>MOT-RED 3KW/FA47/GDRS100M4</v>
          </cell>
          <cell r="C7399">
            <v>0</v>
          </cell>
          <cell r="D7399" t="str">
            <v>L</v>
          </cell>
        </row>
        <row r="7400">
          <cell r="A7400" t="str">
            <v>55800150</v>
          </cell>
          <cell r="B7400" t="str">
            <v>MOT-RED 1,5KW/FA67/GDRS90 M4BE2/Z</v>
          </cell>
          <cell r="C7400">
            <v>0</v>
          </cell>
          <cell r="D7400" t="str">
            <v>L</v>
          </cell>
        </row>
        <row r="7401">
          <cell r="A7401" t="str">
            <v>55800151</v>
          </cell>
          <cell r="B7401" t="str">
            <v>MOT-RED 1,1KW/1455-89TR/FA47/GDRN90S4/BE</v>
          </cell>
          <cell r="C7401">
            <v>0</v>
          </cell>
          <cell r="D7401" t="str">
            <v>L</v>
          </cell>
        </row>
        <row r="7402">
          <cell r="A7402" t="str">
            <v>55800152</v>
          </cell>
          <cell r="B7402" t="str">
            <v>MOT-RED 0,75KW/1415-215TR/SK80LP/4 TFZ/S</v>
          </cell>
          <cell r="C7402">
            <v>0</v>
          </cell>
          <cell r="D7402" t="str">
            <v>L</v>
          </cell>
        </row>
        <row r="7403">
          <cell r="A7403" t="str">
            <v>55800153</v>
          </cell>
          <cell r="B7403" t="str">
            <v>MOT-RED 0,75KW/1440-208TR/FA27/GDRN80M4</v>
          </cell>
          <cell r="C7403">
            <v>0</v>
          </cell>
          <cell r="D7403" t="str">
            <v>L</v>
          </cell>
        </row>
        <row r="7404">
          <cell r="A7404" t="str">
            <v>55800154</v>
          </cell>
          <cell r="B7404" t="str">
            <v>MOT-RED 2,2KW/1450-89TR/FA47/G DRN100LS4</v>
          </cell>
          <cell r="C7404">
            <v>0</v>
          </cell>
          <cell r="D7404" t="str">
            <v>L</v>
          </cell>
        </row>
        <row r="7405">
          <cell r="A7405" t="str">
            <v>55800155</v>
          </cell>
          <cell r="B7405" t="str">
            <v>MOT-RED 2,2KW/1400-67TR/FA57/G DRS90L4</v>
          </cell>
          <cell r="C7405">
            <v>0</v>
          </cell>
          <cell r="D7405" t="str">
            <v>L</v>
          </cell>
        </row>
        <row r="7406">
          <cell r="A7406" t="str">
            <v>55800156</v>
          </cell>
          <cell r="B7406" t="str">
            <v>MOT-RED 1,5KW/1430-87TR/FA47/G DRE90L4 B</v>
          </cell>
          <cell r="C7406">
            <v>0</v>
          </cell>
          <cell r="D7406" t="str">
            <v>L</v>
          </cell>
        </row>
        <row r="7407">
          <cell r="A7407" t="str">
            <v>55800157</v>
          </cell>
          <cell r="B7407" t="str">
            <v>MOT-RED 3KW/SA67DRE100LC4</v>
          </cell>
          <cell r="C7407">
            <v>0</v>
          </cell>
          <cell r="D7407" t="str">
            <v>L</v>
          </cell>
        </row>
        <row r="7408">
          <cell r="A7408" t="str">
            <v>55840001</v>
          </cell>
          <cell r="B7408" t="str">
            <v>MOTO-VENTILATUER EXTRACT.HAUL PALTISEUR</v>
          </cell>
          <cell r="C7408">
            <v>0</v>
          </cell>
          <cell r="D7408" t="str">
            <v>L</v>
          </cell>
        </row>
        <row r="7409">
          <cell r="A7409" t="str">
            <v>55840006</v>
          </cell>
          <cell r="B7409" t="str">
            <v>Unité ventilation N204,N°9. 3049.07540</v>
          </cell>
          <cell r="C7409">
            <v>0</v>
          </cell>
          <cell r="D7409" t="str">
            <v>L</v>
          </cell>
        </row>
        <row r="7410">
          <cell r="A7410" t="str">
            <v>55910009</v>
          </cell>
          <cell r="B7410" t="str">
            <v>SUPPORT BALAIS CHARON</v>
          </cell>
          <cell r="C7410">
            <v>0</v>
          </cell>
          <cell r="D7410" t="str">
            <v>L</v>
          </cell>
        </row>
        <row r="7411">
          <cell r="A7411" t="str">
            <v>55910013</v>
          </cell>
          <cell r="B7411" t="str">
            <v>porte balais schunk moteurs conc &amp;charbo</v>
          </cell>
          <cell r="C7411">
            <v>0</v>
          </cell>
          <cell r="D7411" t="str">
            <v>L</v>
          </cell>
        </row>
        <row r="7412">
          <cell r="A7412" t="str">
            <v>55920031</v>
          </cell>
          <cell r="B7412" t="str">
            <v>Balais moteurs conc &amp;charbon schunk</v>
          </cell>
          <cell r="C7412">
            <v>0</v>
          </cell>
          <cell r="D7412" t="str">
            <v>L</v>
          </cell>
        </row>
        <row r="7413">
          <cell r="A7413" t="str">
            <v>55930081</v>
          </cell>
          <cell r="B7413" t="str">
            <v>ventilateur P/moteur typ 1LA7073 H.Axe71</v>
          </cell>
          <cell r="C7413">
            <v>0</v>
          </cell>
          <cell r="D7413" t="str">
            <v>L</v>
          </cell>
        </row>
        <row r="7414">
          <cell r="A7414" t="str">
            <v>55930082</v>
          </cell>
          <cell r="B7414" t="str">
            <v>ventilateur P/moteur typ 1LA6106-2AA</v>
          </cell>
          <cell r="C7414">
            <v>0</v>
          </cell>
          <cell r="D7414" t="str">
            <v>L</v>
          </cell>
        </row>
        <row r="7415">
          <cell r="A7415" t="str">
            <v>55930083</v>
          </cell>
          <cell r="B7415" t="str">
            <v>ventilateur P/moteur typ 1LA6113-2AA</v>
          </cell>
          <cell r="C7415">
            <v>0</v>
          </cell>
          <cell r="D7415" t="str">
            <v>L</v>
          </cell>
        </row>
        <row r="7416">
          <cell r="A7416" t="str">
            <v>55930084</v>
          </cell>
          <cell r="B7416" t="str">
            <v>ventilateur P/moteur type 1L6130-2AA</v>
          </cell>
          <cell r="C7416">
            <v>0</v>
          </cell>
          <cell r="D7416" t="str">
            <v>L</v>
          </cell>
        </row>
        <row r="7417">
          <cell r="A7417" t="str">
            <v>55930104</v>
          </cell>
          <cell r="B7417" t="str">
            <v>VENTILLATEUR  moteur propulseur</v>
          </cell>
          <cell r="C7417">
            <v>0</v>
          </cell>
          <cell r="D7417" t="str">
            <v>L</v>
          </cell>
        </row>
        <row r="7418">
          <cell r="A7418" t="str">
            <v>56410006</v>
          </cell>
          <cell r="B7418" t="str">
            <v>TRANSFO 220-48V REF.7514041L 100VA</v>
          </cell>
          <cell r="C7418">
            <v>0</v>
          </cell>
          <cell r="D7418" t="str">
            <v>L</v>
          </cell>
        </row>
        <row r="7419">
          <cell r="A7419" t="str">
            <v>57070023</v>
          </cell>
          <cell r="B7419" t="str">
            <v>MODULE 12 OUT* X20DO9322</v>
          </cell>
          <cell r="C7419">
            <v>0</v>
          </cell>
          <cell r="D7419" t="str">
            <v>L</v>
          </cell>
        </row>
        <row r="7420">
          <cell r="A7420" t="str">
            <v>57070024</v>
          </cell>
          <cell r="B7420" t="str">
            <v>MODULE 12 IN* X20DI9371</v>
          </cell>
          <cell r="C7420">
            <v>0</v>
          </cell>
          <cell r="D7420" t="str">
            <v>L</v>
          </cell>
        </row>
        <row r="7421">
          <cell r="A7421" t="str">
            <v>57070042</v>
          </cell>
          <cell r="B7421" t="str">
            <v>Bloc alimentation OS1/2/3</v>
          </cell>
          <cell r="C7421">
            <v>0</v>
          </cell>
          <cell r="D7421" t="str">
            <v>L</v>
          </cell>
        </row>
        <row r="7422">
          <cell r="A7422" t="str">
            <v>57080021</v>
          </cell>
          <cell r="B7422" t="str">
            <v>MODULE OUT ANALOG* X20AO2622</v>
          </cell>
          <cell r="C7422">
            <v>0</v>
          </cell>
          <cell r="D7422" t="str">
            <v>L</v>
          </cell>
        </row>
        <row r="7423">
          <cell r="A7423" t="str">
            <v>57090013</v>
          </cell>
          <cell r="B7423" t="str">
            <v>BUS RECEIVER* X20BR9300</v>
          </cell>
          <cell r="C7423">
            <v>0</v>
          </cell>
          <cell r="D7423" t="str">
            <v>L</v>
          </cell>
        </row>
        <row r="7424">
          <cell r="A7424" t="str">
            <v>57090014</v>
          </cell>
          <cell r="B7424" t="str">
            <v>BUS MODULE* X20BM11</v>
          </cell>
          <cell r="C7424">
            <v>0</v>
          </cell>
          <cell r="D7424" t="str">
            <v>L</v>
          </cell>
        </row>
        <row r="7425">
          <cell r="A7425" t="str">
            <v>57090015</v>
          </cell>
          <cell r="B7425" t="str">
            <v>BUS TRANSMITER *X20BT9100</v>
          </cell>
          <cell r="C7425">
            <v>0</v>
          </cell>
          <cell r="D7425" t="str">
            <v>L</v>
          </cell>
        </row>
        <row r="7426">
          <cell r="A7426" t="str">
            <v>57090016</v>
          </cell>
          <cell r="B7426" t="str">
            <v>BUS TRANSMITER *X20BT9400</v>
          </cell>
          <cell r="C7426">
            <v>0</v>
          </cell>
          <cell r="D7426" t="str">
            <v>L</v>
          </cell>
        </row>
        <row r="7427">
          <cell r="A7427" t="str">
            <v>57250003</v>
          </cell>
          <cell r="B7427" t="str">
            <v>CARTE MULTI VGA 6ES7 652 0XX03 1XEO  PLC</v>
          </cell>
          <cell r="C7427">
            <v>0</v>
          </cell>
          <cell r="D7427" t="str">
            <v>L</v>
          </cell>
        </row>
        <row r="7428">
          <cell r="A7428" t="str">
            <v>57250006</v>
          </cell>
          <cell r="B7428" t="str">
            <v>carte analogique IAL8-PT4</v>
          </cell>
          <cell r="C7428">
            <v>0</v>
          </cell>
          <cell r="D7428" t="str">
            <v>L</v>
          </cell>
        </row>
        <row r="7429">
          <cell r="A7429" t="str">
            <v>57450004</v>
          </cell>
          <cell r="B7429" t="str">
            <v>SAMRT ARRAY CART P400 G411064-B21B HP</v>
          </cell>
          <cell r="C7429">
            <v>0</v>
          </cell>
          <cell r="D7429" t="str">
            <v>L</v>
          </cell>
        </row>
        <row r="7430">
          <cell r="A7430" t="str">
            <v>57900001</v>
          </cell>
          <cell r="B7430" t="str">
            <v>PROGRAMMEUR TX1-Q20L60 RURK</v>
          </cell>
          <cell r="C7430">
            <v>0</v>
          </cell>
          <cell r="D7430" t="str">
            <v>L</v>
          </cell>
        </row>
        <row r="7431">
          <cell r="A7431" t="str">
            <v>59030041</v>
          </cell>
          <cell r="B7431" t="str">
            <v>CONTROLEUR DE ROTATION-REF641VS020</v>
          </cell>
          <cell r="C7431">
            <v>0</v>
          </cell>
          <cell r="D7431" t="str">
            <v>L</v>
          </cell>
        </row>
        <row r="7432">
          <cell r="A7432" t="str">
            <v>59040031</v>
          </cell>
          <cell r="B7432" t="str">
            <v>DEPORT DE BANDE-REF641BC610</v>
          </cell>
          <cell r="C7432">
            <v>0</v>
          </cell>
          <cell r="D7432" t="str">
            <v>L</v>
          </cell>
        </row>
        <row r="7433">
          <cell r="A7433" t="str">
            <v>59040032</v>
          </cell>
          <cell r="B7433" t="str">
            <v>FIN DE COURSE-REF641BD640</v>
          </cell>
          <cell r="C7433">
            <v>0</v>
          </cell>
          <cell r="D7433" t="str">
            <v>L</v>
          </cell>
        </row>
        <row r="7434">
          <cell r="A7434" t="str">
            <v>59040035</v>
          </cell>
          <cell r="B7434" t="str">
            <v>deport bande FD 1883</v>
          </cell>
          <cell r="C7434">
            <v>0</v>
          </cell>
          <cell r="D7434" t="str">
            <v>L</v>
          </cell>
        </row>
        <row r="7435">
          <cell r="A7435" t="str">
            <v>59040041</v>
          </cell>
          <cell r="B7435" t="str">
            <v>fin de course XCRT115</v>
          </cell>
          <cell r="C7435">
            <v>0</v>
          </cell>
          <cell r="D7435" t="str">
            <v>L</v>
          </cell>
        </row>
        <row r="7436">
          <cell r="A7436" t="str">
            <v>59050002</v>
          </cell>
          <cell r="B7436" t="str">
            <v>DETEC. PROXIMITE INDUCTIF XS630B1PAL10EX</v>
          </cell>
          <cell r="C7436">
            <v>0</v>
          </cell>
          <cell r="D7436" t="str">
            <v>L</v>
          </cell>
        </row>
        <row r="7437">
          <cell r="A7437" t="str">
            <v>59050014</v>
          </cell>
          <cell r="B7437" t="str">
            <v>DETECTEUR CHARIOT *FVG-L9</v>
          </cell>
          <cell r="C7437">
            <v>0</v>
          </cell>
          <cell r="D7437" t="str">
            <v>L</v>
          </cell>
        </row>
        <row r="7438">
          <cell r="A7438" t="str">
            <v>59050024</v>
          </cell>
          <cell r="B7438" t="str">
            <v>Détecteur de métaux DMS 1040/800/400</v>
          </cell>
          <cell r="C7438">
            <v>0</v>
          </cell>
          <cell r="D7438" t="str">
            <v>L</v>
          </cell>
        </row>
        <row r="7439">
          <cell r="A7439" t="str">
            <v>59060023</v>
          </cell>
          <cell r="B7439" t="str">
            <v>ESCADRE FIXATION BARRIER*SG-CB-C</v>
          </cell>
          <cell r="C7439">
            <v>0</v>
          </cell>
          <cell r="D7439" t="str">
            <v>L</v>
          </cell>
        </row>
        <row r="7440">
          <cell r="A7440" t="str">
            <v>59060027</v>
          </cell>
          <cell r="B7440" t="str">
            <v>PHOTOCELLULE *O4H200</v>
          </cell>
          <cell r="C7440">
            <v>0</v>
          </cell>
          <cell r="D7440" t="str">
            <v>L</v>
          </cell>
        </row>
        <row r="7441">
          <cell r="A7441" t="str">
            <v>59070006</v>
          </cell>
          <cell r="B7441" t="str">
            <v>Detecteur incendie DEF</v>
          </cell>
          <cell r="C7441">
            <v>0</v>
          </cell>
          <cell r="D7441" t="str">
            <v>L</v>
          </cell>
        </row>
        <row r="7442">
          <cell r="A7442" t="str">
            <v>59110030</v>
          </cell>
          <cell r="B7442" t="str">
            <v>BOUTON POUSSOIR ARRET URGENC-REF641VS020</v>
          </cell>
          <cell r="C7442">
            <v>0</v>
          </cell>
          <cell r="D7442" t="str">
            <v>L</v>
          </cell>
        </row>
        <row r="7443">
          <cell r="A7443" t="str">
            <v>59140005</v>
          </cell>
          <cell r="B7443" t="str">
            <v>ENCODER EI76 POUR MOTEUR SEW 13619713</v>
          </cell>
          <cell r="C7443">
            <v>0</v>
          </cell>
          <cell r="D7443" t="str">
            <v>L</v>
          </cell>
        </row>
        <row r="7444">
          <cell r="A7444" t="str">
            <v>59150013</v>
          </cell>
          <cell r="B7444" t="str">
            <v>MICRO REF 971379Z</v>
          </cell>
          <cell r="C7444">
            <v>0</v>
          </cell>
          <cell r="D7444" t="str">
            <v>L</v>
          </cell>
        </row>
        <row r="7445">
          <cell r="A7445" t="str">
            <v>59230004</v>
          </cell>
          <cell r="B7445" t="str">
            <v>TERMINAL *X20TB12</v>
          </cell>
          <cell r="C7445">
            <v>0</v>
          </cell>
          <cell r="D7445" t="str">
            <v>L</v>
          </cell>
        </row>
        <row r="7446">
          <cell r="A7446" t="str">
            <v>59250001</v>
          </cell>
          <cell r="B7446" t="str">
            <v>BOITIER EXTENSION KVM X50-MS2 ADER LINK</v>
          </cell>
          <cell r="C7446">
            <v>0</v>
          </cell>
          <cell r="D7446" t="str">
            <v>L</v>
          </cell>
        </row>
        <row r="7447">
          <cell r="A7447" t="str">
            <v>59310039</v>
          </cell>
          <cell r="B7447" t="str">
            <v>PRESSOSTAT DG10B-3</v>
          </cell>
          <cell r="C7447">
            <v>0</v>
          </cell>
          <cell r="D7447" t="str">
            <v>L</v>
          </cell>
        </row>
        <row r="7448">
          <cell r="A7448" t="str">
            <v>59310041</v>
          </cell>
          <cell r="B7448" t="str">
            <v>PRESSOSTAT REGULATE* IS1001S-6-Q2P00029</v>
          </cell>
          <cell r="C7448">
            <v>0</v>
          </cell>
          <cell r="D7448" t="str">
            <v>L</v>
          </cell>
        </row>
        <row r="7449">
          <cell r="A7449" t="str">
            <v>59310045</v>
          </cell>
          <cell r="B7449" t="str">
            <v>Pressostat ref MAB V6MX</v>
          </cell>
          <cell r="C7449">
            <v>0</v>
          </cell>
          <cell r="D7449" t="str">
            <v>L</v>
          </cell>
        </row>
        <row r="7450">
          <cell r="A7450" t="str">
            <v>59310059</v>
          </cell>
          <cell r="B7450" t="str">
            <v>Pressostat de ventilateur 1 PSH220, N°9</v>
          </cell>
          <cell r="C7450">
            <v>0</v>
          </cell>
          <cell r="D7450" t="str">
            <v>L</v>
          </cell>
        </row>
        <row r="7451">
          <cell r="A7451" t="str">
            <v>59310060</v>
          </cell>
          <cell r="B7451" t="str">
            <v>PRESSOSTAT DE VENTILATEUR 2 PSH221, N°9</v>
          </cell>
          <cell r="C7451">
            <v>0</v>
          </cell>
          <cell r="D7451" t="str">
            <v>L</v>
          </cell>
        </row>
        <row r="7452">
          <cell r="A7452" t="str">
            <v>59310061</v>
          </cell>
          <cell r="B7452" t="str">
            <v>Pressostat haute pression PSAH222</v>
          </cell>
          <cell r="C7452">
            <v>0</v>
          </cell>
          <cell r="D7452" t="str">
            <v>L</v>
          </cell>
        </row>
        <row r="7453">
          <cell r="A7453" t="str">
            <v>59310070</v>
          </cell>
          <cell r="B7453" t="str">
            <v>Pressostat XMLBM05A2S12 Ex</v>
          </cell>
          <cell r="C7453">
            <v>0</v>
          </cell>
          <cell r="D7453" t="str">
            <v>L</v>
          </cell>
        </row>
        <row r="7454">
          <cell r="A7454" t="str">
            <v>59420006</v>
          </cell>
          <cell r="B7454" t="str">
            <v>BOBINE ELECTROVANNE SCG553A018MS</v>
          </cell>
          <cell r="C7454">
            <v>0</v>
          </cell>
          <cell r="D7454" t="str">
            <v>L</v>
          </cell>
        </row>
        <row r="7455">
          <cell r="A7455" t="str">
            <v>59420011</v>
          </cell>
          <cell r="B7455" t="str">
            <v>BOBINE RAIN BIRD MODELE S390</v>
          </cell>
          <cell r="C7455">
            <v>0</v>
          </cell>
          <cell r="D7455" t="str">
            <v>L</v>
          </cell>
        </row>
        <row r="7456">
          <cell r="A7456" t="str">
            <v>59420037</v>
          </cell>
          <cell r="B7456" t="str">
            <v>Chariot extraction disjoncteur MVMC7002</v>
          </cell>
          <cell r="C7456">
            <v>0</v>
          </cell>
          <cell r="D7456" t="str">
            <v>L</v>
          </cell>
        </row>
        <row r="7457">
          <cell r="A7457" t="str">
            <v>59420040</v>
          </cell>
          <cell r="B7457" t="str">
            <v>Bobine vanne rexroth R900021562 AS00120</v>
          </cell>
          <cell r="C7457">
            <v>0</v>
          </cell>
          <cell r="D7457" t="str">
            <v>L</v>
          </cell>
        </row>
        <row r="7458">
          <cell r="A7458" t="str">
            <v>59600025</v>
          </cell>
          <cell r="B7458" t="str">
            <v>ELCETROVANNE PNEUMATIQUE TYPE 7030707</v>
          </cell>
          <cell r="C7458">
            <v>0</v>
          </cell>
          <cell r="D7458" t="str">
            <v>L</v>
          </cell>
        </row>
        <row r="7459">
          <cell r="A7459" t="str">
            <v>59600047</v>
          </cell>
          <cell r="B7459" t="str">
            <v>ELECTROVANNE À COMMANDE SCG238</v>
          </cell>
          <cell r="C7459">
            <v>0</v>
          </cell>
          <cell r="D7459" t="str">
            <v>L</v>
          </cell>
        </row>
        <row r="7460">
          <cell r="A7460" t="str">
            <v>59600051</v>
          </cell>
          <cell r="B7460" t="str">
            <v>ELECTROVANNE COMPLET: DANFOSS 018F61177</v>
          </cell>
          <cell r="C7460">
            <v>0</v>
          </cell>
          <cell r="D7460" t="str">
            <v>L</v>
          </cell>
        </row>
        <row r="7461">
          <cell r="A7461" t="str">
            <v>59600074</v>
          </cell>
          <cell r="B7461" t="str">
            <v>SIMATIC HMI TP900 CONFORT-GRIGNON OLIVE</v>
          </cell>
          <cell r="C7461">
            <v>0</v>
          </cell>
          <cell r="D7461" t="str">
            <v>L</v>
          </cell>
        </row>
        <row r="7462">
          <cell r="A7462" t="str">
            <v>59600090</v>
          </cell>
          <cell r="B7462" t="str">
            <v>ELECTROVANNE 620146D</v>
          </cell>
          <cell r="C7462">
            <v>0</v>
          </cell>
          <cell r="D7462" t="str">
            <v>L</v>
          </cell>
        </row>
        <row r="7463">
          <cell r="A7463" t="str">
            <v>59600099</v>
          </cell>
          <cell r="B7463" t="str">
            <v>DISTRIBUTEUR ÉLECTRONIQUE-REF05483B72</v>
          </cell>
          <cell r="C7463">
            <v>0</v>
          </cell>
          <cell r="D7463" t="str">
            <v>L</v>
          </cell>
        </row>
        <row r="7464">
          <cell r="A7464" t="str">
            <v>59600101</v>
          </cell>
          <cell r="B7464" t="str">
            <v>ELECTROVANNE-REF641BD640</v>
          </cell>
          <cell r="C7464">
            <v>0</v>
          </cell>
          <cell r="D7464" t="str">
            <v>L</v>
          </cell>
        </row>
        <row r="7465">
          <cell r="A7465" t="str">
            <v>59600102</v>
          </cell>
          <cell r="B7465" t="str">
            <v>ELECTROVALVE *VF5120K-5YD1-03F</v>
          </cell>
          <cell r="C7465">
            <v>0</v>
          </cell>
          <cell r="D7465" t="str">
            <v>L</v>
          </cell>
        </row>
        <row r="7466">
          <cell r="A7466" t="str">
            <v>59600103</v>
          </cell>
          <cell r="B7466" t="str">
            <v>ELECTROVALVE *VQC2101N-51</v>
          </cell>
          <cell r="C7466">
            <v>0</v>
          </cell>
          <cell r="D7466" t="str">
            <v>L</v>
          </cell>
        </row>
        <row r="7467">
          <cell r="A7467" t="str">
            <v>59600105</v>
          </cell>
          <cell r="B7467" t="str">
            <v>ELECTROVALVE *VQC2301N-51</v>
          </cell>
          <cell r="C7467">
            <v>0</v>
          </cell>
          <cell r="D7467" t="str">
            <v>L</v>
          </cell>
        </row>
        <row r="7468">
          <cell r="A7468" t="str">
            <v>59600106</v>
          </cell>
          <cell r="B7468" t="str">
            <v>ELECTROVALVE *VQC2401N-51</v>
          </cell>
          <cell r="C7468">
            <v>0</v>
          </cell>
          <cell r="D7468" t="str">
            <v>L</v>
          </cell>
        </row>
        <row r="7469">
          <cell r="A7469" t="str">
            <v>59600109</v>
          </cell>
          <cell r="B7469" t="str">
            <v>ELECTROVALVE *EVS101-FIG-D-3ZRMO</v>
          </cell>
          <cell r="C7469">
            <v>0</v>
          </cell>
          <cell r="D7469" t="str">
            <v>L</v>
          </cell>
        </row>
        <row r="7470">
          <cell r="A7470" t="str">
            <v>59600110</v>
          </cell>
          <cell r="B7470" t="str">
            <v>ELECTROVALVE GENERAL *EAV4000/F04G/5YZ</v>
          </cell>
          <cell r="C7470">
            <v>0</v>
          </cell>
          <cell r="D7470" t="str">
            <v>L</v>
          </cell>
        </row>
        <row r="7471">
          <cell r="A7471" t="str">
            <v>59600147</v>
          </cell>
          <cell r="B7471" t="str">
            <v>Electrovanne H219, N° 9.3049.02660</v>
          </cell>
          <cell r="C7471">
            <v>0</v>
          </cell>
          <cell r="D7471" t="str">
            <v>L</v>
          </cell>
        </row>
        <row r="7472">
          <cell r="A7472" t="str">
            <v>59600152</v>
          </cell>
          <cell r="B7472" t="str">
            <v>Distributeur type K31B0F19000</v>
          </cell>
          <cell r="C7472">
            <v>0</v>
          </cell>
          <cell r="D7472" t="str">
            <v>L</v>
          </cell>
        </row>
        <row r="7473">
          <cell r="A7473" t="str">
            <v>59600156</v>
          </cell>
          <cell r="B7473" t="str">
            <v>Electrovanne BV700-2/2-V0</v>
          </cell>
          <cell r="C7473">
            <v>0</v>
          </cell>
          <cell r="D7473" t="str">
            <v>L</v>
          </cell>
        </row>
        <row r="7474">
          <cell r="A7474" t="str">
            <v>59610002</v>
          </cell>
          <cell r="B7474" t="str">
            <v>Servomoteur AUMA.SAR07.5+AD00+GZ200,3 CO</v>
          </cell>
          <cell r="C7474">
            <v>0</v>
          </cell>
          <cell r="D7474" t="str">
            <v>L</v>
          </cell>
        </row>
        <row r="7475">
          <cell r="A7475" t="str">
            <v>59610003</v>
          </cell>
          <cell r="B7475" t="str">
            <v>Servomoteur AUMA.SAR14.1+AC01,1+GS200.3</v>
          </cell>
          <cell r="C7475">
            <v>0</v>
          </cell>
          <cell r="D7475" t="str">
            <v>L</v>
          </cell>
        </row>
        <row r="7476">
          <cell r="A7476" t="str">
            <v>59610006</v>
          </cell>
          <cell r="B7476" t="str">
            <v>Servomoteur AUMA.SAR07.5+AC01,1 COM N°13</v>
          </cell>
          <cell r="C7476">
            <v>0</v>
          </cell>
          <cell r="D7476" t="str">
            <v>L</v>
          </cell>
        </row>
        <row r="7477">
          <cell r="A7477" t="str">
            <v>59610007</v>
          </cell>
          <cell r="B7477" t="str">
            <v>Servomoteur AUMA.SAR14.1+AC01,1 COM N°13</v>
          </cell>
          <cell r="C7477">
            <v>0</v>
          </cell>
          <cell r="D7477" t="str">
            <v>L</v>
          </cell>
        </row>
        <row r="7478">
          <cell r="A7478" t="str">
            <v>59610008</v>
          </cell>
          <cell r="B7478" t="str">
            <v>Servomoteur AUMA.SAR10.1+AC01,1 COM N°13</v>
          </cell>
          <cell r="C7478">
            <v>0</v>
          </cell>
          <cell r="D7478" t="str">
            <v>L</v>
          </cell>
        </row>
        <row r="7479">
          <cell r="A7479" t="str">
            <v>60010026</v>
          </cell>
          <cell r="B7479" t="str">
            <v>SONDE PRELEV GAZ PREC SP2200-H/C/I/BB</v>
          </cell>
          <cell r="C7479">
            <v>0</v>
          </cell>
          <cell r="D7479" t="str">
            <v>L</v>
          </cell>
        </row>
        <row r="7480">
          <cell r="A7480" t="str">
            <v>60010044</v>
          </cell>
          <cell r="B7480" t="str">
            <v>SONDE ULTRASONIC</v>
          </cell>
          <cell r="C7480">
            <v>0</v>
          </cell>
          <cell r="D7480" t="str">
            <v>L</v>
          </cell>
        </row>
        <row r="7481">
          <cell r="A7481" t="str">
            <v>60010049</v>
          </cell>
          <cell r="B7481" t="str">
            <v>THERMOCOUPLE  J AVEC TÊTE DIN</v>
          </cell>
          <cell r="C7481">
            <v>0</v>
          </cell>
          <cell r="D7481" t="str">
            <v>L</v>
          </cell>
        </row>
        <row r="7482">
          <cell r="A7482" t="str">
            <v>60010051</v>
          </cell>
          <cell r="B7482" t="str">
            <v>THERMOCOUPLE 0-1000°C 1000MM</v>
          </cell>
          <cell r="C7482">
            <v>0</v>
          </cell>
          <cell r="D7482" t="str">
            <v>L</v>
          </cell>
        </row>
        <row r="7483">
          <cell r="A7483" t="str">
            <v>60010052</v>
          </cell>
          <cell r="B7483" t="str">
            <v>THERMOCOUPLE 0-1150°C 1000MM</v>
          </cell>
          <cell r="C7483">
            <v>0</v>
          </cell>
          <cell r="D7483" t="str">
            <v>L</v>
          </cell>
        </row>
        <row r="7484">
          <cell r="A7484" t="str">
            <v>60010059</v>
          </cell>
          <cell r="B7484" t="str">
            <v>THERMOCOUPLE TYPE K AVEC TÊTE DIN</v>
          </cell>
          <cell r="C7484">
            <v>0</v>
          </cell>
          <cell r="D7484" t="str">
            <v>L</v>
          </cell>
        </row>
        <row r="7485">
          <cell r="A7485" t="str">
            <v>60010063</v>
          </cell>
          <cell r="B7485" t="str">
            <v>Sonde PT100 palier moteur MT</v>
          </cell>
          <cell r="C7485">
            <v>0</v>
          </cell>
          <cell r="D7485" t="str">
            <v>L</v>
          </cell>
        </row>
        <row r="7486">
          <cell r="A7486" t="str">
            <v>60010066</v>
          </cell>
          <cell r="B7486" t="str">
            <v>sonde TR61-EBEY0AASXC3C -50...400°C</v>
          </cell>
          <cell r="C7486">
            <v>0</v>
          </cell>
          <cell r="D7486" t="str">
            <v>L</v>
          </cell>
        </row>
        <row r="7487">
          <cell r="A7487" t="str">
            <v>60010067</v>
          </cell>
          <cell r="B7487" t="str">
            <v>thermocouple k 0-1200°C ,1000mm D:22mm</v>
          </cell>
          <cell r="C7487">
            <v>0</v>
          </cell>
          <cell r="D7487" t="str">
            <v>L</v>
          </cell>
        </row>
        <row r="7488">
          <cell r="A7488" t="str">
            <v>60040001</v>
          </cell>
          <cell r="B7488" t="str">
            <v>BOITE DE RACCORDEMENT FAK 0080</v>
          </cell>
          <cell r="C7488">
            <v>0</v>
          </cell>
          <cell r="D7488" t="str">
            <v>L</v>
          </cell>
        </row>
        <row r="7489">
          <cell r="A7489" t="str">
            <v>60040015</v>
          </cell>
          <cell r="B7489" t="str">
            <v>CARTE VPB 28020 PCB-C</v>
          </cell>
          <cell r="C7489">
            <v>0</v>
          </cell>
          <cell r="D7489" t="str">
            <v>L</v>
          </cell>
        </row>
        <row r="7490">
          <cell r="A7490" t="str">
            <v>60040018</v>
          </cell>
          <cell r="B7490" t="str">
            <v>ÉLASTOMÈRE RT100 2460243</v>
          </cell>
          <cell r="C7490">
            <v>0</v>
          </cell>
          <cell r="D7490" t="str">
            <v>L</v>
          </cell>
        </row>
        <row r="7491">
          <cell r="A7491" t="str">
            <v>60040022</v>
          </cell>
          <cell r="B7491" t="str">
            <v>MODULE 15PR038 GRIGNON OLIVE</v>
          </cell>
          <cell r="C7491">
            <v>0</v>
          </cell>
          <cell r="D7491" t="str">
            <v>L</v>
          </cell>
        </row>
        <row r="7492">
          <cell r="A7492" t="str">
            <v>60040039</v>
          </cell>
          <cell r="B7492" t="str">
            <v>Tilt Switch Probe model 20-39-UV-UV ligh</v>
          </cell>
          <cell r="C7492">
            <v>0</v>
          </cell>
          <cell r="D7492" t="str">
            <v>L</v>
          </cell>
        </row>
        <row r="7493">
          <cell r="A7493" t="str">
            <v>60060004</v>
          </cell>
          <cell r="B7493" t="str">
            <v>ENCODEUR RHI 503 GRIGNON OLIVE</v>
          </cell>
          <cell r="C7493">
            <v>0</v>
          </cell>
          <cell r="D7493" t="str">
            <v>L</v>
          </cell>
        </row>
        <row r="7494">
          <cell r="A7494" t="str">
            <v>60060006</v>
          </cell>
          <cell r="B7494" t="str">
            <v>vide</v>
          </cell>
          <cell r="C7494">
            <v>0</v>
          </cell>
          <cell r="D7494" t="str">
            <v>L</v>
          </cell>
        </row>
        <row r="7495">
          <cell r="A7495" t="str">
            <v>60090001</v>
          </cell>
          <cell r="B7495" t="str">
            <v>DETECT ULTRASON PORT40...300CM;20-30V</v>
          </cell>
          <cell r="C7495">
            <v>0</v>
          </cell>
          <cell r="D7495" t="str">
            <v>L</v>
          </cell>
        </row>
        <row r="7496">
          <cell r="A7496" t="str">
            <v>60100006</v>
          </cell>
          <cell r="B7496" t="str">
            <v>Capteur vibration moteur IMI SENSOR</v>
          </cell>
          <cell r="C7496">
            <v>0</v>
          </cell>
          <cell r="D7496" t="str">
            <v>L</v>
          </cell>
        </row>
        <row r="7497">
          <cell r="A7497" t="str">
            <v>60130002</v>
          </cell>
          <cell r="B7497" t="str">
            <v>CONTROLEUR DE NIVEAU F9-PR REF 9111-230</v>
          </cell>
          <cell r="C7497">
            <v>0</v>
          </cell>
          <cell r="D7497" t="str">
            <v>L</v>
          </cell>
        </row>
        <row r="7498">
          <cell r="A7498" t="str">
            <v>60150016</v>
          </cell>
          <cell r="B7498" t="str">
            <v>REGULATEUR DE DEBIT 1/4 METAL WORK</v>
          </cell>
          <cell r="C7498">
            <v>0</v>
          </cell>
          <cell r="D7498" t="str">
            <v>L</v>
          </cell>
        </row>
        <row r="7499">
          <cell r="A7499" t="str">
            <v>60160004</v>
          </cell>
          <cell r="B7499" t="str">
            <v>CAPTEUR DE POSITIONIFM II5488-D-45127</v>
          </cell>
          <cell r="C7499">
            <v>1</v>
          </cell>
          <cell r="D7499" t="str">
            <v>L</v>
          </cell>
        </row>
        <row r="7500">
          <cell r="A7500" t="str">
            <v>60200005</v>
          </cell>
          <cell r="B7500" t="str">
            <v>TRANSMETTEUR DE PRESSION CODE:70023983</v>
          </cell>
          <cell r="C7500">
            <v>0</v>
          </cell>
          <cell r="D7500" t="str">
            <v>L</v>
          </cell>
        </row>
        <row r="7501">
          <cell r="A7501" t="str">
            <v>60200008</v>
          </cell>
          <cell r="B7501" t="str">
            <v>TRANSMETTEUR INTEG.THERMOCOUPLE 0-1000°C</v>
          </cell>
          <cell r="C7501">
            <v>0</v>
          </cell>
          <cell r="D7501" t="str">
            <v>L</v>
          </cell>
        </row>
        <row r="7502">
          <cell r="A7502" t="str">
            <v>60200011</v>
          </cell>
          <cell r="B7502" t="str">
            <v>TRANSMETTEUR INTEG.THERMOCOUPLE 0-700°C</v>
          </cell>
          <cell r="C7502">
            <v>0</v>
          </cell>
          <cell r="D7502" t="str">
            <v>L</v>
          </cell>
        </row>
        <row r="7503">
          <cell r="A7503" t="str">
            <v>60200023</v>
          </cell>
          <cell r="B7503" t="str">
            <v>Transmetteur de pression surpresseur dos</v>
          </cell>
          <cell r="C7503">
            <v>0</v>
          </cell>
          <cell r="D7503" t="str">
            <v>L</v>
          </cell>
        </row>
        <row r="7504">
          <cell r="A7504" t="str">
            <v>60210031</v>
          </cell>
          <cell r="B7504" t="str">
            <v>console etalonnage convertisseur FEI50H</v>
          </cell>
          <cell r="C7504">
            <v>0</v>
          </cell>
          <cell r="D7504" t="str">
            <v>L</v>
          </cell>
        </row>
        <row r="7505">
          <cell r="A7505" t="str">
            <v>60310005</v>
          </cell>
          <cell r="B7505" t="str">
            <v>Désignation</v>
          </cell>
          <cell r="C7505">
            <v>0</v>
          </cell>
          <cell r="D7505" t="str">
            <v>L</v>
          </cell>
        </row>
        <row r="7506">
          <cell r="A7506" t="str">
            <v>60310006</v>
          </cell>
          <cell r="B7506" t="str">
            <v>Regulateur de tension L7905 CV</v>
          </cell>
          <cell r="C7506">
            <v>0</v>
          </cell>
          <cell r="D7506" t="str">
            <v>L</v>
          </cell>
        </row>
        <row r="7507">
          <cell r="A7507" t="str">
            <v>60310013</v>
          </cell>
          <cell r="B7507" t="str">
            <v>REGULATEUR DE TENTION 1200VA</v>
          </cell>
          <cell r="C7507">
            <v>0</v>
          </cell>
          <cell r="D7507" t="str">
            <v>L</v>
          </cell>
        </row>
        <row r="7508">
          <cell r="A7508" t="str">
            <v>60330006</v>
          </cell>
          <cell r="B7508" t="str">
            <v>Pignon chain herse C1104 Pas 88.9mm</v>
          </cell>
          <cell r="C7508">
            <v>0</v>
          </cell>
          <cell r="D7508" t="str">
            <v>L</v>
          </cell>
        </row>
        <row r="7509">
          <cell r="A7509" t="str">
            <v>60340001</v>
          </cell>
          <cell r="B7509" t="str">
            <v>FILTRE REGULATEUR G1/4 16BR R412006200</v>
          </cell>
          <cell r="C7509">
            <v>0</v>
          </cell>
          <cell r="D7509" t="str">
            <v>L</v>
          </cell>
        </row>
        <row r="7510">
          <cell r="A7510" t="str">
            <v>60340022</v>
          </cell>
          <cell r="B7510" t="str">
            <v>REGULATEUR R50 (150,NO,350,NO)</v>
          </cell>
          <cell r="C7510">
            <v>0</v>
          </cell>
          <cell r="D7510" t="str">
            <v>L</v>
          </cell>
        </row>
        <row r="7511">
          <cell r="A7511" t="str">
            <v>60340024</v>
          </cell>
          <cell r="B7511" t="str">
            <v>SILENCIEUX* AN200-KM10</v>
          </cell>
          <cell r="C7511">
            <v>0</v>
          </cell>
          <cell r="D7511" t="str">
            <v>L</v>
          </cell>
        </row>
        <row r="7512">
          <cell r="A7512" t="str">
            <v>60340030</v>
          </cell>
          <cell r="B7512" t="str">
            <v>Régulateur 630497Z REP20</v>
          </cell>
          <cell r="C7512">
            <v>0</v>
          </cell>
          <cell r="D7512" t="str">
            <v>L</v>
          </cell>
        </row>
        <row r="7513">
          <cell r="A7513" t="str">
            <v>60400005</v>
          </cell>
          <cell r="B7513" t="str">
            <v>AMPERMÉTRE</v>
          </cell>
          <cell r="C7513">
            <v>0</v>
          </cell>
          <cell r="D7513" t="str">
            <v>L</v>
          </cell>
        </row>
        <row r="7514">
          <cell r="A7514" t="str">
            <v>60480001</v>
          </cell>
          <cell r="B7514" t="str">
            <v>CAPTEUR NIVEAU HUILE TB02 ATEX2184</v>
          </cell>
          <cell r="C7514">
            <v>0</v>
          </cell>
          <cell r="D7514" t="str">
            <v>L</v>
          </cell>
        </row>
        <row r="7515">
          <cell r="A7515" t="str">
            <v>60510002</v>
          </cell>
          <cell r="B7515" t="str">
            <v>ANALYSEUR ULTRAMAT23 SIEMENS</v>
          </cell>
          <cell r="C7515">
            <v>0</v>
          </cell>
          <cell r="D7515" t="str">
            <v>L</v>
          </cell>
        </row>
        <row r="7516">
          <cell r="A7516" t="str">
            <v>60510025</v>
          </cell>
          <cell r="B7516" t="str">
            <v>RACCORD DROIT ORIONTABLE MAL M14X1 TUBE</v>
          </cell>
          <cell r="C7516">
            <v>0</v>
          </cell>
          <cell r="D7516" t="str">
            <v>L</v>
          </cell>
        </row>
        <row r="7517">
          <cell r="A7517" t="str">
            <v>60510044</v>
          </cell>
          <cell r="B7517" t="str">
            <v>TUYAU FLEXIBLE POLYMID. 4MMX2</v>
          </cell>
          <cell r="C7517">
            <v>1</v>
          </cell>
          <cell r="D7517" t="str">
            <v>L</v>
          </cell>
        </row>
        <row r="7518">
          <cell r="A7518" t="str">
            <v>60510045</v>
          </cell>
          <cell r="B7518" t="str">
            <v>TUYAU FLEXIBLE TRANSPAR.1A/1C DIMA 6MM</v>
          </cell>
          <cell r="C7518">
            <v>3</v>
          </cell>
          <cell r="D7518" t="str">
            <v>M</v>
          </cell>
        </row>
        <row r="7519">
          <cell r="A7519" t="str">
            <v>60510095</v>
          </cell>
          <cell r="B7519" t="str">
            <v>SOUFFLET ; Soufflet complet pour P2. X</v>
          </cell>
          <cell r="C7519">
            <v>0</v>
          </cell>
          <cell r="D7519" t="str">
            <v>L</v>
          </cell>
        </row>
        <row r="7520">
          <cell r="A7520" t="str">
            <v>60510102</v>
          </cell>
          <cell r="B7520" t="str">
            <v>FILTRE ;Packing CEMTEC filter Cardboard</v>
          </cell>
          <cell r="C7520">
            <v>0</v>
          </cell>
          <cell r="D7520" t="str">
            <v>L</v>
          </cell>
        </row>
        <row r="7521">
          <cell r="A7521" t="str">
            <v>60510103</v>
          </cell>
          <cell r="B7521" t="str">
            <v>CEM ; CEM-PAC-000005 Packing CEMTEC spar</v>
          </cell>
          <cell r="C7521">
            <v>0</v>
          </cell>
          <cell r="D7521" t="str">
            <v>L</v>
          </cell>
        </row>
        <row r="7522">
          <cell r="A7522" t="str">
            <v>60520005</v>
          </cell>
          <cell r="B7522" t="str">
            <v>MODULE UNIT.CENTRAL 6ES7-315-2EH14-0AB0</v>
          </cell>
          <cell r="C7522">
            <v>0</v>
          </cell>
          <cell r="D7522" t="str">
            <v>L</v>
          </cell>
        </row>
        <row r="7523">
          <cell r="A7523" t="str">
            <v>60530068</v>
          </cell>
          <cell r="B7523" t="str">
            <v>Honeywell, Détection de gaz avec cellule</v>
          </cell>
          <cell r="C7523">
            <v>0</v>
          </cell>
          <cell r="D7523" t="str">
            <v>L</v>
          </cell>
        </row>
        <row r="7524">
          <cell r="A7524" t="str">
            <v>60570006</v>
          </cell>
          <cell r="B7524" t="str">
            <v>SCALANCE X208 6GK5208-0BA10-2AA3</v>
          </cell>
          <cell r="C7524">
            <v>0</v>
          </cell>
          <cell r="D7524" t="str">
            <v>L</v>
          </cell>
        </row>
        <row r="7525">
          <cell r="A7525" t="str">
            <v>65010001</v>
          </cell>
          <cell r="B7525" t="str">
            <v>RLT a RLX CYL 22208 EAKE4C3</v>
          </cell>
          <cell r="C7525">
            <v>0</v>
          </cell>
          <cell r="D7525" t="str">
            <v>L</v>
          </cell>
        </row>
        <row r="7526">
          <cell r="A7526" t="str">
            <v>65010078</v>
          </cell>
          <cell r="B7526" t="str">
            <v>RLT A RLX CONIQUE 32315 B</v>
          </cell>
          <cell r="C7526">
            <v>0</v>
          </cell>
          <cell r="D7526" t="str">
            <v>L</v>
          </cell>
        </row>
        <row r="7527">
          <cell r="A7527" t="str">
            <v>65020027</v>
          </cell>
          <cell r="B7527" t="str">
            <v>RLT a RLX conique 32036X</v>
          </cell>
          <cell r="C7527">
            <v>0</v>
          </cell>
          <cell r="D7527" t="str">
            <v>L</v>
          </cell>
        </row>
        <row r="7528">
          <cell r="A7528" t="str">
            <v>65030022</v>
          </cell>
          <cell r="B7528" t="str">
            <v>RLT autoaligneur  YET 210</v>
          </cell>
          <cell r="C7528">
            <v>0</v>
          </cell>
          <cell r="D7528" t="str">
            <v>L</v>
          </cell>
        </row>
        <row r="7529">
          <cell r="A7529" t="str">
            <v>65040030</v>
          </cell>
          <cell r="B7529" t="str">
            <v>RLT a rotule 22207 CC/W33</v>
          </cell>
          <cell r="C7529">
            <v>0</v>
          </cell>
          <cell r="D7529" t="str">
            <v>L</v>
          </cell>
        </row>
        <row r="7530">
          <cell r="A7530" t="str">
            <v>65040101</v>
          </cell>
          <cell r="B7530" t="str">
            <v>RLT a rotule 23032 CC/W33</v>
          </cell>
          <cell r="C7530">
            <v>0</v>
          </cell>
          <cell r="D7530" t="str">
            <v>L</v>
          </cell>
        </row>
        <row r="7531">
          <cell r="A7531" t="str">
            <v>65040102</v>
          </cell>
          <cell r="B7531" t="str">
            <v>RLT a rotule 23032 CCK/W33</v>
          </cell>
          <cell r="C7531">
            <v>0</v>
          </cell>
          <cell r="D7531" t="str">
            <v>L</v>
          </cell>
        </row>
        <row r="7532">
          <cell r="A7532" t="str">
            <v>65050028</v>
          </cell>
          <cell r="B7532" t="str">
            <v>RLT a billes 3209 ATN9-C3</v>
          </cell>
          <cell r="C7532">
            <v>0</v>
          </cell>
          <cell r="D7532" t="str">
            <v>L</v>
          </cell>
        </row>
        <row r="7533">
          <cell r="A7533" t="str">
            <v>65050224</v>
          </cell>
          <cell r="B7533" t="str">
            <v>RLT a billes LR 5204 NPPU</v>
          </cell>
          <cell r="C7533">
            <v>0</v>
          </cell>
          <cell r="D7533" t="str">
            <v>L</v>
          </cell>
        </row>
        <row r="7534">
          <cell r="A7534" t="str">
            <v>65050225</v>
          </cell>
          <cell r="B7534" t="str">
            <v>RLT a billes LR 5304 KDD</v>
          </cell>
          <cell r="C7534">
            <v>0</v>
          </cell>
          <cell r="D7534" t="str">
            <v>L</v>
          </cell>
        </row>
        <row r="7535">
          <cell r="A7535" t="str">
            <v>65050227</v>
          </cell>
          <cell r="B7535" t="str">
            <v>RLT a billes PE 25</v>
          </cell>
          <cell r="C7535">
            <v>0</v>
          </cell>
          <cell r="D7535" t="str">
            <v>L</v>
          </cell>
        </row>
        <row r="7536">
          <cell r="A7536" t="str">
            <v>65050267</v>
          </cell>
          <cell r="B7536" t="str">
            <v>RLT a rotule 22210 EKC3</v>
          </cell>
          <cell r="C7536">
            <v>0</v>
          </cell>
          <cell r="D7536" t="str">
            <v>L</v>
          </cell>
        </row>
        <row r="7537">
          <cell r="A7537" t="str">
            <v>65130111</v>
          </cell>
          <cell r="B7537" t="str">
            <v>Manchon de serrage SKF réf.AOH 3040</v>
          </cell>
          <cell r="C7537">
            <v>0</v>
          </cell>
          <cell r="D7537" t="str">
            <v>L</v>
          </cell>
        </row>
        <row r="7538">
          <cell r="A7538" t="str">
            <v>65200017</v>
          </cell>
          <cell r="B7538" t="str">
            <v>PALIER UCFC 208=FYC508+YAR208</v>
          </cell>
          <cell r="C7538">
            <v>0</v>
          </cell>
          <cell r="D7538" t="str">
            <v>L</v>
          </cell>
        </row>
        <row r="7539">
          <cell r="A7539" t="str">
            <v>65200142</v>
          </cell>
          <cell r="B7539" t="str">
            <v>Palier F100 B</v>
          </cell>
          <cell r="C7539">
            <v>0</v>
          </cell>
          <cell r="D7539" t="str">
            <v>L</v>
          </cell>
        </row>
        <row r="7540">
          <cell r="A7540" t="str">
            <v>65200183</v>
          </cell>
          <cell r="B7540" t="str">
            <v>Palier sy 508M</v>
          </cell>
          <cell r="C7540">
            <v>0</v>
          </cell>
          <cell r="D7540" t="str">
            <v>L</v>
          </cell>
        </row>
        <row r="7541">
          <cell r="A7541" t="str">
            <v>65200191</v>
          </cell>
          <cell r="B7541" t="str">
            <v>Palier NP60/TSK GAR 3 PH5  G.O</v>
          </cell>
          <cell r="C7541">
            <v>0</v>
          </cell>
          <cell r="D7541" t="str">
            <v>L</v>
          </cell>
        </row>
        <row r="7542">
          <cell r="A7542" t="str">
            <v>65200192</v>
          </cell>
          <cell r="B7542" t="str">
            <v>Palier ST60/PRS AR 3P5 G.O</v>
          </cell>
          <cell r="C7542">
            <v>0</v>
          </cell>
          <cell r="D7542" t="str">
            <v>L</v>
          </cell>
        </row>
        <row r="7543">
          <cell r="A7543" t="str">
            <v>65200193</v>
          </cell>
          <cell r="B7543" t="str">
            <v>Palier SNV120 VAG G.O</v>
          </cell>
          <cell r="C7543">
            <v>0</v>
          </cell>
          <cell r="D7543" t="str">
            <v>L</v>
          </cell>
        </row>
        <row r="7544">
          <cell r="A7544" t="str">
            <v>65200194</v>
          </cell>
          <cell r="B7544" t="str">
            <v>Palier complet 0045K0108 RTUE60- G.O</v>
          </cell>
          <cell r="C7544">
            <v>0</v>
          </cell>
          <cell r="D7544" t="str">
            <v>L</v>
          </cell>
        </row>
        <row r="7545">
          <cell r="A7545" t="str">
            <v>65200213</v>
          </cell>
          <cell r="B7545" t="str">
            <v>PALIER  PASE-30</v>
          </cell>
          <cell r="C7545">
            <v>0</v>
          </cell>
          <cell r="D7545" t="str">
            <v>L</v>
          </cell>
        </row>
        <row r="7546">
          <cell r="A7546" t="str">
            <v>65200246</v>
          </cell>
          <cell r="B7546" t="str">
            <v>Palier MONOBLOC ZLOE 317K3</v>
          </cell>
          <cell r="C7546">
            <v>0</v>
          </cell>
          <cell r="D7546" t="str">
            <v>L</v>
          </cell>
        </row>
        <row r="7547">
          <cell r="A7547" t="str">
            <v>65200248</v>
          </cell>
          <cell r="B7547" t="str">
            <v>Palier</v>
          </cell>
          <cell r="C7547">
            <v>0</v>
          </cell>
          <cell r="D7547" t="str">
            <v>L</v>
          </cell>
        </row>
        <row r="7548">
          <cell r="A7548" t="str">
            <v>65210079</v>
          </cell>
          <cell r="B7548" t="str">
            <v>jeu de joint pour Palier FRB14/120 G.O</v>
          </cell>
          <cell r="C7548">
            <v>0</v>
          </cell>
          <cell r="D7548" t="str">
            <v>L</v>
          </cell>
        </row>
        <row r="7549">
          <cell r="A7549" t="str">
            <v>65210080</v>
          </cell>
          <cell r="B7549" t="str">
            <v>CHAPEAU DE PAUX DIAM80 ART:00366090 REP2</v>
          </cell>
          <cell r="C7549">
            <v>0</v>
          </cell>
          <cell r="D7549" t="str">
            <v>L</v>
          </cell>
        </row>
        <row r="7550">
          <cell r="A7550" t="str">
            <v>65210081</v>
          </cell>
          <cell r="B7550" t="str">
            <v>COUVERCL FINALE DIAM80 ART:00584990 REP3</v>
          </cell>
          <cell r="C7550">
            <v>0</v>
          </cell>
          <cell r="D7550" t="str">
            <v>L</v>
          </cell>
        </row>
        <row r="7551">
          <cell r="A7551" t="str">
            <v>65210082</v>
          </cell>
          <cell r="B7551" t="str">
            <v>BAGUE LABYRINTE 147*80*25,2 REP5</v>
          </cell>
          <cell r="C7551">
            <v>0</v>
          </cell>
          <cell r="D7551" t="str">
            <v>L</v>
          </cell>
        </row>
        <row r="7552">
          <cell r="A7552" t="str">
            <v>65210096</v>
          </cell>
          <cell r="B7552" t="str">
            <v>Manchon serrage H3044</v>
          </cell>
          <cell r="C7552">
            <v>0</v>
          </cell>
          <cell r="D7552" t="str">
            <v>L</v>
          </cell>
        </row>
        <row r="7553">
          <cell r="A7553" t="str">
            <v>65210097</v>
          </cell>
          <cell r="B7553" t="str">
            <v>Joint TSN 208</v>
          </cell>
          <cell r="C7553">
            <v>0</v>
          </cell>
          <cell r="D7553" t="str">
            <v>L</v>
          </cell>
        </row>
        <row r="7554">
          <cell r="A7554" t="str">
            <v>65400018</v>
          </cell>
          <cell r="B7554" t="str">
            <v>Pivot bearing GE30C. Reference 019856-01</v>
          </cell>
          <cell r="C7554">
            <v>0</v>
          </cell>
          <cell r="D7554" t="str">
            <v>L</v>
          </cell>
        </row>
        <row r="7555">
          <cell r="A7555" t="str">
            <v>65500006</v>
          </cell>
          <cell r="B7555" t="str">
            <v>Frette de serrage diam 25x50</v>
          </cell>
          <cell r="C7555">
            <v>0</v>
          </cell>
          <cell r="D7555" t="str">
            <v>L</v>
          </cell>
        </row>
        <row r="7556">
          <cell r="A7556" t="str">
            <v>65500007</v>
          </cell>
          <cell r="B7556" t="str">
            <v>Frette de serrage diam 40x65</v>
          </cell>
          <cell r="C7556">
            <v>0</v>
          </cell>
          <cell r="D7556" t="str">
            <v>L</v>
          </cell>
        </row>
        <row r="7557">
          <cell r="A7557" t="str">
            <v>65500008</v>
          </cell>
          <cell r="B7557" t="str">
            <v>Frette de serrage diam 50x65</v>
          </cell>
          <cell r="C7557">
            <v>0</v>
          </cell>
          <cell r="D7557" t="str">
            <v>L</v>
          </cell>
        </row>
        <row r="7558">
          <cell r="A7558" t="str">
            <v>65500009</v>
          </cell>
          <cell r="B7558" t="str">
            <v>Frette de serrage diam 60x77</v>
          </cell>
          <cell r="C7558">
            <v>0</v>
          </cell>
          <cell r="D7558" t="str">
            <v>L</v>
          </cell>
        </row>
        <row r="7559">
          <cell r="A7559" t="str">
            <v>65500010</v>
          </cell>
          <cell r="B7559" t="str">
            <v>Frette de serrage diam 60x90</v>
          </cell>
          <cell r="C7559">
            <v>0</v>
          </cell>
          <cell r="D7559" t="str">
            <v>L</v>
          </cell>
        </row>
        <row r="7560">
          <cell r="A7560" t="str">
            <v>65500011</v>
          </cell>
          <cell r="B7560" t="str">
            <v>FRETTE DE SERRAGE DIAM 70X110</v>
          </cell>
          <cell r="C7560">
            <v>0</v>
          </cell>
          <cell r="D7560" t="str">
            <v>L</v>
          </cell>
        </row>
        <row r="7561">
          <cell r="A7561" t="str">
            <v>65500012</v>
          </cell>
          <cell r="B7561" t="str">
            <v>FRETTE DE SERRAGE DIAM 75X115</v>
          </cell>
          <cell r="C7561">
            <v>0</v>
          </cell>
          <cell r="D7561" t="str">
            <v>L</v>
          </cell>
        </row>
        <row r="7562">
          <cell r="A7562" t="str">
            <v>65510068</v>
          </cell>
          <cell r="B7562" t="str">
            <v>Circlips</v>
          </cell>
          <cell r="C7562">
            <v>0</v>
          </cell>
          <cell r="D7562" t="str">
            <v>L</v>
          </cell>
        </row>
        <row r="7563">
          <cell r="A7563" t="str">
            <v>65660005</v>
          </cell>
          <cell r="B7563" t="str">
            <v>GALET AVEC AXE</v>
          </cell>
          <cell r="C7563">
            <v>0</v>
          </cell>
          <cell r="D7563" t="str">
            <v>L</v>
          </cell>
        </row>
        <row r="7564">
          <cell r="A7564" t="str">
            <v>66020003</v>
          </cell>
          <cell r="B7564" t="str">
            <v>COURROIE 058NV109/110/111 TEXR17X1981 Li</v>
          </cell>
          <cell r="C7564">
            <v>0</v>
          </cell>
          <cell r="D7564" t="str">
            <v>L</v>
          </cell>
        </row>
        <row r="7565">
          <cell r="A7565" t="str">
            <v>66100013</v>
          </cell>
          <cell r="B7565" t="str">
            <v>COURROIE LG=4172MM RPU14/55</v>
          </cell>
          <cell r="C7565">
            <v>0</v>
          </cell>
          <cell r="D7565" t="str">
            <v>L</v>
          </cell>
        </row>
        <row r="7566">
          <cell r="A7566" t="str">
            <v>66150002</v>
          </cell>
          <cell r="B7566" t="str">
            <v>COURROIE MEGADYNE ISORAN 200XL 828</v>
          </cell>
          <cell r="C7566">
            <v>0</v>
          </cell>
          <cell r="D7566" t="str">
            <v>L</v>
          </cell>
        </row>
        <row r="7567">
          <cell r="A7567" t="str">
            <v>66250037</v>
          </cell>
          <cell r="B7567" t="str">
            <v>MOYEU AMOVIBLE  2012-38</v>
          </cell>
          <cell r="C7567">
            <v>0</v>
          </cell>
          <cell r="D7567" t="str">
            <v>L</v>
          </cell>
        </row>
        <row r="7568">
          <cell r="A7568" t="str">
            <v>66300010</v>
          </cell>
          <cell r="B7568" t="str">
            <v>CHAÎNE 16B1</v>
          </cell>
          <cell r="C7568">
            <v>0</v>
          </cell>
          <cell r="D7568" t="str">
            <v>L</v>
          </cell>
        </row>
        <row r="7569">
          <cell r="A7569" t="str">
            <v>66390012</v>
          </cell>
          <cell r="B7569" t="str">
            <v>CHAINE WHELL FOR SHUT DATE S14.03</v>
          </cell>
          <cell r="C7569">
            <v>0</v>
          </cell>
          <cell r="D7569" t="str">
            <v>L</v>
          </cell>
        </row>
        <row r="7570">
          <cell r="A7570" t="str">
            <v>66400046</v>
          </cell>
          <cell r="B7570" t="str">
            <v>"ROUE 1/2"" Z=16  KSR16LO.08101608"</v>
          </cell>
          <cell r="C7570">
            <v>0</v>
          </cell>
          <cell r="D7570" t="str">
            <v>L</v>
          </cell>
        </row>
        <row r="7571">
          <cell r="A7571" t="str">
            <v>66400047</v>
          </cell>
          <cell r="B7571" t="str">
            <v>"ROUE 1"" Z=15  KSR30BO.16101515"</v>
          </cell>
          <cell r="C7571">
            <v>0</v>
          </cell>
          <cell r="D7571" t="str">
            <v>L</v>
          </cell>
        </row>
        <row r="7572">
          <cell r="A7572" t="str">
            <v>66400053</v>
          </cell>
          <cell r="B7572" t="str">
            <v>KIT PIGNON ALIMAK serial 812211 9132882-</v>
          </cell>
          <cell r="C7572">
            <v>0</v>
          </cell>
          <cell r="D7572" t="str">
            <v>L</v>
          </cell>
        </row>
        <row r="7573">
          <cell r="A7573" t="str">
            <v>66400054</v>
          </cell>
          <cell r="B7573" t="str">
            <v>Cam 9095319-000 ALIMAK</v>
          </cell>
          <cell r="C7573">
            <v>0</v>
          </cell>
          <cell r="D7573" t="str">
            <v>L</v>
          </cell>
        </row>
        <row r="7574">
          <cell r="A7574" t="str">
            <v>66400055</v>
          </cell>
          <cell r="B7574" t="str">
            <v>PINION SAFETY DEVICE 9092575-000 alimak</v>
          </cell>
          <cell r="C7574">
            <v>0</v>
          </cell>
          <cell r="D7574" t="str">
            <v>L</v>
          </cell>
        </row>
        <row r="7575">
          <cell r="A7575" t="str">
            <v>66410003</v>
          </cell>
          <cell r="B7575" t="str">
            <v>PIGNON 1/2'' Z11 /chaine double b16  G.O</v>
          </cell>
          <cell r="C7575">
            <v>0</v>
          </cell>
          <cell r="D7575" t="str">
            <v>L</v>
          </cell>
        </row>
        <row r="7576">
          <cell r="A7576" t="str">
            <v>66410012</v>
          </cell>
          <cell r="B7576" t="str">
            <v>"PIGNON 5/8"" Z=23 TAPER 051-23 double"</v>
          </cell>
          <cell r="C7576">
            <v>0</v>
          </cell>
          <cell r="D7576" t="str">
            <v>L</v>
          </cell>
        </row>
        <row r="7577">
          <cell r="A7577" t="str">
            <v>67100001</v>
          </cell>
          <cell r="B7577" t="str">
            <v>ReducteurFLENDER B3SH6A N4513996-0260-01</v>
          </cell>
          <cell r="C7577">
            <v>0</v>
          </cell>
          <cell r="D7577" t="str">
            <v>L</v>
          </cell>
        </row>
        <row r="7578">
          <cell r="A7578" t="str">
            <v>67100017</v>
          </cell>
          <cell r="B7578" t="str">
            <v>ReducteurFLENDER B3SH8A N4513996-0220-01</v>
          </cell>
          <cell r="C7578">
            <v>0</v>
          </cell>
          <cell r="D7578" t="str">
            <v>L</v>
          </cell>
        </row>
        <row r="7579">
          <cell r="A7579" t="str">
            <v>67100036</v>
          </cell>
          <cell r="B7579" t="str">
            <v>REDUCTEUR B4DH08D -L1104</v>
          </cell>
          <cell r="C7579">
            <v>0</v>
          </cell>
          <cell r="D7579" t="str">
            <v>L</v>
          </cell>
        </row>
        <row r="7580">
          <cell r="A7580" t="str">
            <v>67100037</v>
          </cell>
          <cell r="B7580" t="str">
            <v>Reducteur Gratteur C1202</v>
          </cell>
          <cell r="C7580">
            <v>0</v>
          </cell>
          <cell r="D7580" t="str">
            <v>L</v>
          </cell>
        </row>
        <row r="7581">
          <cell r="A7581" t="str">
            <v>67100038</v>
          </cell>
          <cell r="B7581" t="str">
            <v>REDUCTEUR SIMENS K88-A132, N 8917552/1</v>
          </cell>
          <cell r="C7581">
            <v>0</v>
          </cell>
          <cell r="D7581" t="str">
            <v>L</v>
          </cell>
        </row>
        <row r="7582">
          <cell r="A7582" t="str">
            <v>67110022</v>
          </cell>
          <cell r="B7582" t="str">
            <v>BAGUE À LEVRE ÉTNCHIÈTE 140X170X13</v>
          </cell>
          <cell r="C7582">
            <v>0</v>
          </cell>
          <cell r="D7582" t="str">
            <v>L</v>
          </cell>
        </row>
        <row r="7583">
          <cell r="A7583" t="str">
            <v>67110031</v>
          </cell>
          <cell r="B7583" t="str">
            <v>RENIFLARD REDUC.BROYEUR CIMENT</v>
          </cell>
          <cell r="C7583">
            <v>0</v>
          </cell>
          <cell r="D7583" t="str">
            <v>L</v>
          </cell>
        </row>
        <row r="7584">
          <cell r="A7584" t="str">
            <v>67110126</v>
          </cell>
          <cell r="B7584" t="str">
            <v>Pignon MN1.75 Z27 L36 D28</v>
          </cell>
          <cell r="C7584">
            <v>0</v>
          </cell>
          <cell r="D7584" t="str">
            <v>L</v>
          </cell>
        </row>
        <row r="7585">
          <cell r="A7585" t="str">
            <v>67110129</v>
          </cell>
          <cell r="B7585" t="str">
            <v>Bouchon reniflard 1/4"</v>
          </cell>
          <cell r="C7585">
            <v>0</v>
          </cell>
          <cell r="D7585" t="str">
            <v>L</v>
          </cell>
        </row>
        <row r="7586">
          <cell r="A7586" t="str">
            <v>67110130</v>
          </cell>
          <cell r="B7586" t="str">
            <v>Bouchon reniflard 3/8"</v>
          </cell>
          <cell r="C7586">
            <v>0</v>
          </cell>
          <cell r="D7586" t="str">
            <v>L</v>
          </cell>
        </row>
        <row r="7587">
          <cell r="A7587" t="str">
            <v>67110131</v>
          </cell>
          <cell r="B7587" t="str">
            <v>Bouchon reniflard 3/4"</v>
          </cell>
          <cell r="C7587">
            <v>0</v>
          </cell>
          <cell r="D7587" t="str">
            <v>L</v>
          </cell>
        </row>
        <row r="7588">
          <cell r="A7588" t="str">
            <v>67110132</v>
          </cell>
          <cell r="B7588" t="str">
            <v>Bouchon reniflard 1/2"</v>
          </cell>
          <cell r="C7588">
            <v>0</v>
          </cell>
          <cell r="D7588" t="str">
            <v>L</v>
          </cell>
        </row>
        <row r="7589">
          <cell r="A7589" t="str">
            <v>67300021</v>
          </cell>
          <cell r="B7589" t="str">
            <v>Element elast  accouplement Rotex KD24</v>
          </cell>
          <cell r="C7589">
            <v>0</v>
          </cell>
          <cell r="D7589" t="str">
            <v>L</v>
          </cell>
        </row>
        <row r="7590">
          <cell r="A7590" t="str">
            <v>67320006</v>
          </cell>
          <cell r="B7590" t="str">
            <v>Coup Hyd FAD 342 Ø55H7/Ø35H7</v>
          </cell>
          <cell r="C7590">
            <v>0</v>
          </cell>
          <cell r="D7590" t="str">
            <v>L</v>
          </cell>
        </row>
        <row r="7591">
          <cell r="A7591" t="str">
            <v>67320052</v>
          </cell>
          <cell r="B7591" t="str">
            <v>Coupleur hyd ALFA 70P Ø80H7-80H7</v>
          </cell>
          <cell r="C7591">
            <v>0</v>
          </cell>
          <cell r="D7591" t="str">
            <v>L</v>
          </cell>
        </row>
        <row r="7592">
          <cell r="A7592" t="str">
            <v>67320053</v>
          </cell>
          <cell r="B7592" t="str">
            <v>Coup Hyd FAD 395 Ø48H7/Ø30H7</v>
          </cell>
          <cell r="C7592">
            <v>0</v>
          </cell>
          <cell r="D7592" t="str">
            <v>L</v>
          </cell>
        </row>
        <row r="7593">
          <cell r="A7593" t="str">
            <v>67320054</v>
          </cell>
          <cell r="B7593" t="str">
            <v>Coup Hyd FAD 395 Ø65H7/Ø35H7</v>
          </cell>
          <cell r="C7593">
            <v>0</v>
          </cell>
          <cell r="D7593" t="str">
            <v>L</v>
          </cell>
        </row>
        <row r="7594">
          <cell r="A7594" t="str">
            <v>67320055</v>
          </cell>
          <cell r="B7594" t="str">
            <v>Coup Hyd FAD 450 Ø75H7/Ø45H7</v>
          </cell>
          <cell r="C7594">
            <v>0</v>
          </cell>
          <cell r="D7594" t="str">
            <v>L</v>
          </cell>
        </row>
        <row r="7595">
          <cell r="A7595" t="str">
            <v>67320056</v>
          </cell>
          <cell r="B7595" t="str">
            <v>Coup Hyd FAD 450 Ø80H7/Ø55H7</v>
          </cell>
          <cell r="C7595">
            <v>0</v>
          </cell>
          <cell r="D7595" t="str">
            <v>L</v>
          </cell>
        </row>
        <row r="7596">
          <cell r="A7596" t="str">
            <v>67320057</v>
          </cell>
          <cell r="B7596" t="str">
            <v>Coup Hyd FAD 516 Ø80H7/Ø55H7</v>
          </cell>
          <cell r="C7596">
            <v>0</v>
          </cell>
          <cell r="D7596" t="str">
            <v>L</v>
          </cell>
        </row>
        <row r="7597">
          <cell r="A7597" t="str">
            <v>67320058</v>
          </cell>
          <cell r="B7597" t="str">
            <v>Coup Hyd FAD 395 Ø55H7/Ø45H7</v>
          </cell>
          <cell r="C7597">
            <v>0</v>
          </cell>
          <cell r="D7597" t="str">
            <v>L</v>
          </cell>
        </row>
        <row r="7598">
          <cell r="A7598" t="str">
            <v>67360009</v>
          </cell>
          <cell r="B7598" t="str">
            <v>Accouplement Zapex ZIN5,5</v>
          </cell>
          <cell r="C7598">
            <v>0</v>
          </cell>
          <cell r="D7598" t="str">
            <v>L</v>
          </cell>
        </row>
        <row r="7599">
          <cell r="A7599" t="str">
            <v>67360012</v>
          </cell>
          <cell r="B7599" t="str">
            <v>JEU 2 JOINT 0R0 210 P. ACCOUPLE ZAPEX</v>
          </cell>
          <cell r="C7599">
            <v>0</v>
          </cell>
          <cell r="D7599" t="str">
            <v>L</v>
          </cell>
        </row>
        <row r="7600">
          <cell r="A7600" t="str">
            <v>67360022</v>
          </cell>
          <cell r="B7600" t="str">
            <v>Accoup Zapex ZIN5.5 Ø160J7/170H7</v>
          </cell>
          <cell r="C7600">
            <v>0</v>
          </cell>
          <cell r="D7600" t="str">
            <v>L</v>
          </cell>
        </row>
        <row r="7601">
          <cell r="A7601" t="str">
            <v>67360024</v>
          </cell>
          <cell r="B7601" t="str">
            <v>Accoup Zapex ZIN5.5 Ø160J7/170H7</v>
          </cell>
          <cell r="C7601">
            <v>0</v>
          </cell>
          <cell r="D7601" t="str">
            <v>L</v>
          </cell>
        </row>
        <row r="7602">
          <cell r="A7602" t="str">
            <v>67370108</v>
          </cell>
          <cell r="B7602" t="str">
            <v>Accouplement Rupex RWN 710</v>
          </cell>
          <cell r="C7602">
            <v>0</v>
          </cell>
          <cell r="D7602" t="str">
            <v>L</v>
          </cell>
        </row>
        <row r="7603">
          <cell r="A7603" t="str">
            <v>67370133</v>
          </cell>
          <cell r="B7603" t="str">
            <v>Accoup Revolex KX-D 120 Ø100K7 Ø 95H7</v>
          </cell>
          <cell r="C7603">
            <v>0</v>
          </cell>
          <cell r="D7603" t="str">
            <v>L</v>
          </cell>
        </row>
        <row r="7604">
          <cell r="A7604" t="str">
            <v>6737014</v>
          </cell>
          <cell r="B7604" t="str">
            <v>VIDE</v>
          </cell>
          <cell r="C7604">
            <v>0</v>
          </cell>
          <cell r="D7604" t="str">
            <v>L</v>
          </cell>
        </row>
        <row r="7605">
          <cell r="A7605" t="str">
            <v>67370149</v>
          </cell>
          <cell r="B7605" t="str">
            <v>Element elasqtique NORMEX 128</v>
          </cell>
          <cell r="C7605">
            <v>0</v>
          </cell>
          <cell r="D7605" t="str">
            <v>L</v>
          </cell>
        </row>
        <row r="7606">
          <cell r="A7606" t="str">
            <v>67370152</v>
          </cell>
          <cell r="B7606" t="str">
            <v>Accouplement Rotoflex FRV7 Ø80H7</v>
          </cell>
          <cell r="C7606">
            <v>0</v>
          </cell>
          <cell r="D7606" t="str">
            <v>L</v>
          </cell>
        </row>
        <row r="7607">
          <cell r="A7607" t="str">
            <v>67450061</v>
          </cell>
          <cell r="B7607" t="str">
            <v>eu element elastique accouplement BT20</v>
          </cell>
          <cell r="C7607">
            <v>0</v>
          </cell>
          <cell r="D7607" t="str">
            <v>L</v>
          </cell>
        </row>
        <row r="7608">
          <cell r="A7608" t="str">
            <v>70090013</v>
          </cell>
          <cell r="B7608" t="str">
            <v>ARBRE POUR TORTEAU RENVOIE F11.04</v>
          </cell>
          <cell r="C7608">
            <v>0</v>
          </cell>
          <cell r="D7608" t="str">
            <v>L</v>
          </cell>
        </row>
        <row r="7609">
          <cell r="A7609" t="str">
            <v>70090014</v>
          </cell>
          <cell r="B7609" t="str">
            <v>Arbre de renvoie</v>
          </cell>
          <cell r="C7609">
            <v>0</v>
          </cell>
          <cell r="D7609" t="str">
            <v>L</v>
          </cell>
        </row>
        <row r="7610">
          <cell r="A7610" t="str">
            <v>70250024</v>
          </cell>
          <cell r="B7610" t="str">
            <v>AXE DIAM 90 L 0,55M</v>
          </cell>
          <cell r="C7610">
            <v>0</v>
          </cell>
          <cell r="D7610" t="str">
            <v>L</v>
          </cell>
        </row>
        <row r="7611">
          <cell r="A7611" t="str">
            <v>70250025</v>
          </cell>
          <cell r="B7611" t="str">
            <v>AXE DIA 100 L0,28M</v>
          </cell>
          <cell r="C7611">
            <v>0</v>
          </cell>
          <cell r="D7611" t="str">
            <v>L</v>
          </cell>
        </row>
        <row r="7612">
          <cell r="A7612" t="str">
            <v>70250032</v>
          </cell>
          <cell r="B7612" t="str">
            <v>Train GV red JPLD25-R11-G12-100</v>
          </cell>
          <cell r="C7612">
            <v>0</v>
          </cell>
          <cell r="D7612" t="str">
            <v>L</v>
          </cell>
        </row>
        <row r="7613">
          <cell r="A7613" t="str">
            <v>70250033</v>
          </cell>
          <cell r="B7613" t="str">
            <v>Train GV Reducteur F1109 B3DH13B</v>
          </cell>
          <cell r="C7613">
            <v>0</v>
          </cell>
          <cell r="D7613" t="str">
            <v>L</v>
          </cell>
        </row>
        <row r="7614">
          <cell r="A7614" t="str">
            <v>70250034</v>
          </cell>
          <cell r="B7614" t="str">
            <v>Coussinet</v>
          </cell>
          <cell r="C7614">
            <v>0</v>
          </cell>
          <cell r="D7614" t="str">
            <v>L</v>
          </cell>
        </row>
        <row r="7615">
          <cell r="A7615" t="str">
            <v>70300004</v>
          </cell>
          <cell r="B7615" t="str">
            <v>Vis à ergot tête demi-ronde M16X45 rep9</v>
          </cell>
          <cell r="C7615">
            <v>0</v>
          </cell>
          <cell r="D7615" t="str">
            <v>L</v>
          </cell>
        </row>
        <row r="7616">
          <cell r="A7616" t="str">
            <v>71050002</v>
          </cell>
          <cell r="B7616" t="str">
            <v>Bande  trame acier H20 550x179,5m P11.05</v>
          </cell>
          <cell r="C7616">
            <v>0</v>
          </cell>
          <cell r="D7616" t="str">
            <v>L</v>
          </cell>
        </row>
        <row r="7617">
          <cell r="A7617" t="str">
            <v>71130016</v>
          </cell>
          <cell r="B7617" t="str">
            <v>BAVETTE 155/7MM VERT POUR ENSACHAGE</v>
          </cell>
          <cell r="C7617">
            <v>0</v>
          </cell>
          <cell r="D7617" t="str">
            <v>L</v>
          </cell>
        </row>
        <row r="7618">
          <cell r="A7618" t="str">
            <v>71140006</v>
          </cell>
          <cell r="B7618" t="str">
            <v>LAMES POUR RACLEUR DE BANDE 650</v>
          </cell>
          <cell r="C7618">
            <v>0</v>
          </cell>
          <cell r="D7618" t="str">
            <v>L</v>
          </cell>
        </row>
        <row r="7619">
          <cell r="A7619" t="str">
            <v>71140007</v>
          </cell>
          <cell r="B7619" t="str">
            <v>LAMES POUR RACLEUR DE BANDE 800</v>
          </cell>
          <cell r="C7619">
            <v>0</v>
          </cell>
          <cell r="D7619" t="str">
            <v>L</v>
          </cell>
        </row>
        <row r="7620">
          <cell r="A7620" t="str">
            <v>71140008</v>
          </cell>
          <cell r="B7620" t="str">
            <v>LAMES POUR RACLEUR DE BANDE 1000</v>
          </cell>
          <cell r="C7620">
            <v>0</v>
          </cell>
          <cell r="D7620" t="str">
            <v>L</v>
          </cell>
        </row>
        <row r="7621">
          <cell r="A7621" t="str">
            <v>71140010</v>
          </cell>
          <cell r="B7621" t="str">
            <v>LAMES POUR RACLEUR DE BANDE 1400</v>
          </cell>
          <cell r="C7621">
            <v>0</v>
          </cell>
          <cell r="D7621" t="str">
            <v>L</v>
          </cell>
        </row>
        <row r="7622">
          <cell r="A7622" t="str">
            <v>71140011</v>
          </cell>
          <cell r="B7622" t="str">
            <v>LAME RACLEURS BANDE1200 EP6 Lar40Lg630MM</v>
          </cell>
          <cell r="C7622">
            <v>0</v>
          </cell>
          <cell r="D7622" t="str">
            <v>L</v>
          </cell>
        </row>
        <row r="7623">
          <cell r="A7623" t="str">
            <v>71140014</v>
          </cell>
          <cell r="B7623" t="str">
            <v>Racleur Bande A1110</v>
          </cell>
          <cell r="C7623">
            <v>0</v>
          </cell>
          <cell r="D7623" t="str">
            <v>L</v>
          </cell>
        </row>
        <row r="7624">
          <cell r="A7624" t="str">
            <v>71170001</v>
          </cell>
          <cell r="B7624" t="str">
            <v>Rouleau pression 159x1600 axe30 mépla22</v>
          </cell>
          <cell r="C7624">
            <v>0</v>
          </cell>
          <cell r="D7624" t="str">
            <v>L</v>
          </cell>
        </row>
        <row r="7625">
          <cell r="A7625" t="str">
            <v>71170002</v>
          </cell>
          <cell r="B7625" t="str">
            <v>Rouleaux de pression TB-80/133.30.1002P</v>
          </cell>
          <cell r="C7625">
            <v>0</v>
          </cell>
          <cell r="D7625" t="str">
            <v>L</v>
          </cell>
        </row>
        <row r="7626">
          <cell r="A7626" t="str">
            <v>71170004</v>
          </cell>
          <cell r="B7626" t="str">
            <v>Rouleaux de pression TB-120/133.30.1452P</v>
          </cell>
          <cell r="C7626">
            <v>0</v>
          </cell>
          <cell r="D7626" t="str">
            <v>L</v>
          </cell>
        </row>
        <row r="7627">
          <cell r="A7627" t="str">
            <v>71170005</v>
          </cell>
          <cell r="B7627" t="str">
            <v>Rouleaux pression TB-140/159.30.1657.P</v>
          </cell>
          <cell r="C7627">
            <v>0</v>
          </cell>
          <cell r="D7627" t="str">
            <v>L</v>
          </cell>
        </row>
        <row r="7628">
          <cell r="A7628" t="str">
            <v>71170006</v>
          </cell>
          <cell r="B7628" t="str">
            <v>TAMBOURS DE COMMANDE 625X735/25. DIA74mm</v>
          </cell>
          <cell r="C7628">
            <v>0</v>
          </cell>
          <cell r="D7628" t="str">
            <v>L</v>
          </cell>
        </row>
        <row r="7629">
          <cell r="A7629" t="str">
            <v>71170010</v>
          </cell>
          <cell r="B7629" t="str">
            <v>Tambour TB80/5.40.8/M 400x950 DIA80</v>
          </cell>
          <cell r="C7629">
            <v>0</v>
          </cell>
          <cell r="D7629" t="str">
            <v>L</v>
          </cell>
        </row>
        <row r="7630">
          <cell r="A7630" t="str">
            <v>71170011</v>
          </cell>
          <cell r="B7630" t="str">
            <v>ROULEAU MOTORISÉ rep:50 code: 820551D</v>
          </cell>
          <cell r="C7630">
            <v>0</v>
          </cell>
          <cell r="D7630" t="str">
            <v>L</v>
          </cell>
        </row>
        <row r="7631">
          <cell r="A7631" t="str">
            <v>71170012</v>
          </cell>
          <cell r="B7631" t="str">
            <v>TAMBOUR FOU rep: 8  code : 810329D</v>
          </cell>
          <cell r="C7631">
            <v>0</v>
          </cell>
          <cell r="D7631" t="str">
            <v>L</v>
          </cell>
        </row>
        <row r="7632">
          <cell r="A7632" t="str">
            <v>71240068</v>
          </cell>
          <cell r="B7632" t="str">
            <v>ROULEAU Ø89 RL=1108 4-90-2132-361.3</v>
          </cell>
          <cell r="C7632">
            <v>1</v>
          </cell>
          <cell r="D7632" t="str">
            <v>L</v>
          </cell>
        </row>
        <row r="7633">
          <cell r="A7633" t="str">
            <v>71240074</v>
          </cell>
          <cell r="B7633" t="str">
            <v>ROULEAU Ø60 RL=1884 4-90-2132-593.1</v>
          </cell>
          <cell r="C7633">
            <v>0</v>
          </cell>
          <cell r="D7633" t="str">
            <v>L</v>
          </cell>
        </row>
        <row r="7634">
          <cell r="A7634" t="str">
            <v>71240075</v>
          </cell>
          <cell r="B7634" t="str">
            <v>ROULEAU Ø60 RL=628 4-90-2132-565.17</v>
          </cell>
          <cell r="C7634">
            <v>0</v>
          </cell>
          <cell r="D7634" t="str">
            <v>L</v>
          </cell>
        </row>
        <row r="7635">
          <cell r="A7635" t="str">
            <v>71240076</v>
          </cell>
          <cell r="B7635" t="str">
            <v>ROULEAU Ø60 RL=1400 4-90-2132-489.4</v>
          </cell>
          <cell r="C7635">
            <v>0</v>
          </cell>
          <cell r="D7635" t="str">
            <v>L</v>
          </cell>
        </row>
        <row r="7636">
          <cell r="A7636" t="str">
            <v>71240156</v>
          </cell>
          <cell r="B7636" t="str">
            <v>Roul Ø108x630x635 Axe30 MP18</v>
          </cell>
          <cell r="C7636">
            <v>0</v>
          </cell>
          <cell r="D7636" t="str">
            <v>L</v>
          </cell>
        </row>
        <row r="7637">
          <cell r="A7637" t="str">
            <v>71240157</v>
          </cell>
          <cell r="B7637" t="str">
            <v>Roul Ø108x1150x1160 Axe20 MP14</v>
          </cell>
          <cell r="C7637">
            <v>0</v>
          </cell>
          <cell r="D7637" t="str">
            <v>L</v>
          </cell>
        </row>
        <row r="7638">
          <cell r="A7638" t="str">
            <v>71240159</v>
          </cell>
          <cell r="B7638" t="str">
            <v>Rouleau peusant G.O</v>
          </cell>
          <cell r="C7638">
            <v>0</v>
          </cell>
          <cell r="D7638" t="str">
            <v>L</v>
          </cell>
        </row>
        <row r="7639">
          <cell r="A7639" t="str">
            <v>71240160</v>
          </cell>
          <cell r="B7639" t="str">
            <v>ROULEAU AVEC RESSORT 705 X 735</v>
          </cell>
          <cell r="C7639">
            <v>0</v>
          </cell>
          <cell r="D7639" t="str">
            <v>L</v>
          </cell>
        </row>
        <row r="7640">
          <cell r="A7640" t="str">
            <v>71240161</v>
          </cell>
          <cell r="B7640" t="str">
            <v>Rouleau alignement bande 800</v>
          </cell>
          <cell r="C7640">
            <v>0</v>
          </cell>
          <cell r="D7640" t="str">
            <v>L</v>
          </cell>
        </row>
        <row r="7641">
          <cell r="A7641" t="str">
            <v>71240162</v>
          </cell>
          <cell r="B7641" t="str">
            <v>Rouleau alignement bande 1000</v>
          </cell>
          <cell r="C7641">
            <v>0</v>
          </cell>
          <cell r="D7641" t="str">
            <v>L</v>
          </cell>
        </row>
        <row r="7642">
          <cell r="A7642" t="str">
            <v>71240163</v>
          </cell>
          <cell r="B7642" t="str">
            <v>Rouleau 1520x1400 HS44</v>
          </cell>
          <cell r="C7642">
            <v>0</v>
          </cell>
          <cell r="D7642" t="str">
            <v>L</v>
          </cell>
        </row>
        <row r="7643">
          <cell r="A7643" t="str">
            <v>71250014</v>
          </cell>
          <cell r="B7643" t="str">
            <v>ROULEAU AMORTISSEUR DI89/132L335 (10BAN)</v>
          </cell>
          <cell r="C7643">
            <v>0</v>
          </cell>
          <cell r="D7643" t="str">
            <v>L</v>
          </cell>
        </row>
        <row r="7644">
          <cell r="A7644" t="str">
            <v>71250015</v>
          </cell>
          <cell r="B7644" t="str">
            <v>ROULEAU AMORTISSEUR DI108/63/L290 (7band</v>
          </cell>
          <cell r="C7644">
            <v>1</v>
          </cell>
          <cell r="D7644" t="str">
            <v>L</v>
          </cell>
        </row>
        <row r="7645">
          <cell r="A7645" t="str">
            <v>71250018</v>
          </cell>
          <cell r="B7645" t="str">
            <v>Rouleau Amtiss  L330,dia89*60,Ax20 M14</v>
          </cell>
          <cell r="C7645">
            <v>0</v>
          </cell>
          <cell r="D7645" t="str">
            <v>L</v>
          </cell>
        </row>
        <row r="7646">
          <cell r="A7646" t="str">
            <v>71260009</v>
          </cell>
          <cell r="B7646" t="str">
            <v>rouleau anti_colmatant L1050,dia60*117</v>
          </cell>
          <cell r="C7646">
            <v>0</v>
          </cell>
          <cell r="D7646" t="str">
            <v>L</v>
          </cell>
        </row>
        <row r="7647">
          <cell r="A7647" t="str">
            <v>71260010</v>
          </cell>
          <cell r="B7647" t="str">
            <v>rouleau anti_colmatant L750,dia60*117</v>
          </cell>
          <cell r="C7647">
            <v>0</v>
          </cell>
          <cell r="D7647" t="str">
            <v>L</v>
          </cell>
        </row>
        <row r="7648">
          <cell r="A7648" t="str">
            <v>71260011</v>
          </cell>
          <cell r="B7648" t="str">
            <v>ROULEAU ANTI COLMATTANT 832X824X800</v>
          </cell>
          <cell r="C7648">
            <v>0</v>
          </cell>
          <cell r="D7648" t="str">
            <v>L</v>
          </cell>
        </row>
        <row r="7649">
          <cell r="A7649" t="str">
            <v>71260012</v>
          </cell>
          <cell r="B7649" t="str">
            <v>ROULEAU ANTI COLMATTANT  130x490x472x464</v>
          </cell>
          <cell r="C7649">
            <v>0</v>
          </cell>
          <cell r="D7649" t="str">
            <v>L</v>
          </cell>
        </row>
        <row r="7650">
          <cell r="A7650" t="str">
            <v>71270007</v>
          </cell>
          <cell r="B7650" t="str">
            <v>Rouleau caoutchouc lisse L580,dia80/ax25</v>
          </cell>
          <cell r="C7650">
            <v>0</v>
          </cell>
          <cell r="D7650" t="str">
            <v>L</v>
          </cell>
        </row>
        <row r="7651">
          <cell r="A7651" t="str">
            <v>71270009</v>
          </cell>
          <cell r="B7651" t="str">
            <v>VIDE</v>
          </cell>
          <cell r="C7651">
            <v>0</v>
          </cell>
          <cell r="D7651" t="str">
            <v>L</v>
          </cell>
        </row>
        <row r="7652">
          <cell r="A7652" t="str">
            <v>71290001</v>
          </cell>
          <cell r="B7652" t="str">
            <v>Rouleau Guidage L100,dia89,axe20,</v>
          </cell>
          <cell r="C7652">
            <v>0</v>
          </cell>
          <cell r="D7652" t="str">
            <v>L</v>
          </cell>
        </row>
        <row r="7653">
          <cell r="A7653" t="str">
            <v>71290002</v>
          </cell>
          <cell r="B7653" t="str">
            <v>Rouleau Guidage L129,dia89,axe20,</v>
          </cell>
          <cell r="C7653">
            <v>0</v>
          </cell>
          <cell r="D7653" t="str">
            <v>L</v>
          </cell>
        </row>
        <row r="7654">
          <cell r="A7654" t="str">
            <v>72170006</v>
          </cell>
          <cell r="B7654" t="str">
            <v>FILTRE GASOIL MOT 2992662 CLARK 7T</v>
          </cell>
          <cell r="C7654">
            <v>0</v>
          </cell>
          <cell r="D7654" t="str">
            <v>L</v>
          </cell>
        </row>
        <row r="7655">
          <cell r="A7655" t="str">
            <v>72170008</v>
          </cell>
          <cell r="B7655" t="str">
            <v>FILTRE HUIL MOT 2992242 CLARK 7T</v>
          </cell>
          <cell r="C7655">
            <v>0</v>
          </cell>
          <cell r="D7655" t="str">
            <v>L</v>
          </cell>
        </row>
        <row r="7656">
          <cell r="A7656" t="str">
            <v>72170022</v>
          </cell>
          <cell r="B7656" t="str">
            <v>PORTE GOUJON CAT MC806006 CLARK 7T</v>
          </cell>
          <cell r="C7656">
            <v>0</v>
          </cell>
          <cell r="D7656" t="str">
            <v>L</v>
          </cell>
        </row>
        <row r="7657">
          <cell r="A7657" t="str">
            <v>72170023</v>
          </cell>
          <cell r="B7657" t="str">
            <v>ROLLER MCFP 9451110401 CLARK 7T</v>
          </cell>
          <cell r="C7657">
            <v>0</v>
          </cell>
          <cell r="D7657" t="str">
            <v>L</v>
          </cell>
        </row>
        <row r="7658">
          <cell r="A7658" t="str">
            <v>72170024</v>
          </cell>
          <cell r="B7658" t="str">
            <v>SPRING GAS MCFP 9121213200  CLARK 7T</v>
          </cell>
          <cell r="C7658">
            <v>0</v>
          </cell>
          <cell r="D7658" t="str">
            <v>L</v>
          </cell>
        </row>
        <row r="7659">
          <cell r="A7659" t="str">
            <v>72170039</v>
          </cell>
          <cell r="B7659" t="str">
            <v>Filtre  Hydraulique In ZOOMILION 7 T</v>
          </cell>
          <cell r="C7659">
            <v>0</v>
          </cell>
          <cell r="D7659" t="str">
            <v>L</v>
          </cell>
        </row>
        <row r="7660">
          <cell r="A7660" t="str">
            <v>72170042</v>
          </cell>
          <cell r="B7660" t="str">
            <v>Cylindre de roue chariot Zoomlion 7T</v>
          </cell>
          <cell r="C7660">
            <v>0</v>
          </cell>
          <cell r="D7660" t="str">
            <v>L</v>
          </cell>
        </row>
        <row r="7661">
          <cell r="A7661" t="str">
            <v>72170043</v>
          </cell>
          <cell r="B7661" t="str">
            <v>Projecteur 24V pour chariot ZOOMLION 7T</v>
          </cell>
          <cell r="C7661">
            <v>0</v>
          </cell>
          <cell r="D7661" t="str">
            <v>L</v>
          </cell>
        </row>
        <row r="7662">
          <cell r="A7662" t="str">
            <v>72170044</v>
          </cell>
          <cell r="B7662" t="str">
            <v>Relais 24V 40A – 4 broches</v>
          </cell>
          <cell r="C7662">
            <v>0</v>
          </cell>
          <cell r="D7662" t="str">
            <v>L</v>
          </cell>
        </row>
        <row r="7663">
          <cell r="A7663" t="str">
            <v>72170045</v>
          </cell>
          <cell r="B7663" t="str">
            <v>Relais 24V 10/20A – 5 broches</v>
          </cell>
          <cell r="C7663">
            <v>0</v>
          </cell>
          <cell r="D7663" t="str">
            <v>L</v>
          </cell>
        </row>
        <row r="7664">
          <cell r="A7664" t="str">
            <v>72170046</v>
          </cell>
          <cell r="B7664" t="str">
            <v>Manomètre 0-40 bar diam EX 63mm RAC H 1/</v>
          </cell>
          <cell r="C7664">
            <v>0</v>
          </cell>
          <cell r="D7664" t="str">
            <v>L</v>
          </cell>
        </row>
        <row r="7665">
          <cell r="A7665" t="str">
            <v>72250084</v>
          </cell>
          <cell r="B7665" t="str">
            <v>CYLINDER ASS MCFP 9204701500 CAT 7T</v>
          </cell>
          <cell r="C7665">
            <v>0</v>
          </cell>
          <cell r="D7665" t="str">
            <v>L</v>
          </cell>
        </row>
        <row r="7666">
          <cell r="A7666" t="str">
            <v>72250119</v>
          </cell>
          <cell r="B7666" t="str">
            <v>GASKET WATER MCFP 32A4510500 CAT 7T</v>
          </cell>
          <cell r="C7666">
            <v>0</v>
          </cell>
          <cell r="D7666" t="str">
            <v>L</v>
          </cell>
        </row>
        <row r="7667">
          <cell r="A7667" t="str">
            <v>72250144</v>
          </cell>
          <cell r="B7667" t="str">
            <v>LAMP STROBE AMBER MCFP 97C6000100</v>
          </cell>
          <cell r="C7667">
            <v>0</v>
          </cell>
          <cell r="D7667" t="str">
            <v>L</v>
          </cell>
        </row>
        <row r="7668">
          <cell r="A7668" t="str">
            <v>72250155</v>
          </cell>
          <cell r="B7668" t="str">
            <v>LAMPE HEAD12 MCFP91A0700100</v>
          </cell>
          <cell r="C7668">
            <v>0</v>
          </cell>
          <cell r="D7668" t="str">
            <v>L</v>
          </cell>
        </row>
        <row r="7669">
          <cell r="A7669" t="str">
            <v>72250156</v>
          </cell>
          <cell r="B7669" t="str">
            <v>METRE CYLINDRE F  CHARIOT CAT 7T</v>
          </cell>
          <cell r="C7669">
            <v>0</v>
          </cell>
          <cell r="D7669" t="str">
            <v>L</v>
          </cell>
        </row>
        <row r="7670">
          <cell r="A7670" t="str">
            <v>72250255</v>
          </cell>
          <cell r="B7670" t="str">
            <v>NUT DRUM CAT MC814915</v>
          </cell>
          <cell r="C7670">
            <v>0</v>
          </cell>
          <cell r="D7670" t="str">
            <v>L</v>
          </cell>
        </row>
        <row r="7671">
          <cell r="A7671" t="str">
            <v>72250256</v>
          </cell>
          <cell r="B7671" t="str">
            <v>NUT WEEL CAT MC810636</v>
          </cell>
          <cell r="C7671">
            <v>0</v>
          </cell>
          <cell r="D7671" t="str">
            <v>L</v>
          </cell>
        </row>
        <row r="7672">
          <cell r="A7672" t="str">
            <v>72250261</v>
          </cell>
          <cell r="B7672" t="str">
            <v>POREJECTEUR ECLAIRAGE AVANT 12V</v>
          </cell>
          <cell r="C7672">
            <v>0</v>
          </cell>
          <cell r="D7672" t="str">
            <v>L</v>
          </cell>
        </row>
        <row r="7673">
          <cell r="A7673" t="str">
            <v>72250262</v>
          </cell>
          <cell r="B7673" t="str">
            <v>ROULEMENT MCFP 9444711900  CAT 7T</v>
          </cell>
          <cell r="C7673">
            <v>0</v>
          </cell>
          <cell r="D7673" t="str">
            <v>L</v>
          </cell>
        </row>
        <row r="7674">
          <cell r="A7674" t="str">
            <v>72250278</v>
          </cell>
          <cell r="B7674" t="str">
            <v>Screw Alt/Dp80/A414X19971</v>
          </cell>
          <cell r="C7674">
            <v>0</v>
          </cell>
          <cell r="D7674" t="str">
            <v>L</v>
          </cell>
        </row>
        <row r="7675">
          <cell r="A7675" t="str">
            <v>72250477</v>
          </cell>
          <cell r="B7675" t="str">
            <v>Kit vérin d'inclinaison/HYSTER/4213200</v>
          </cell>
          <cell r="C7675">
            <v>0</v>
          </cell>
          <cell r="D7675" t="str">
            <v>L</v>
          </cell>
        </row>
        <row r="7676">
          <cell r="A7676" t="str">
            <v>73010002</v>
          </cell>
          <cell r="B7676" t="str">
            <v>COURROIE SPB 2060</v>
          </cell>
          <cell r="C7676">
            <v>0</v>
          </cell>
          <cell r="D7676" t="str">
            <v>L</v>
          </cell>
        </row>
        <row r="7677">
          <cell r="A7677" t="str">
            <v>73010003</v>
          </cell>
          <cell r="B7677" t="str">
            <v>supprimé transfèré n'est plus gérable</v>
          </cell>
          <cell r="C7677">
            <v>0</v>
          </cell>
          <cell r="D7677" t="str">
            <v>L</v>
          </cell>
        </row>
        <row r="7678">
          <cell r="A7678" t="str">
            <v>73010009</v>
          </cell>
          <cell r="B7678" t="str">
            <v>MANCHON ACIER DN88.9</v>
          </cell>
          <cell r="C7678">
            <v>0</v>
          </cell>
          <cell r="D7678" t="str">
            <v>L</v>
          </cell>
        </row>
        <row r="7679">
          <cell r="A7679" t="str">
            <v>73010010</v>
          </cell>
          <cell r="B7679" t="str">
            <v>MANCHON DN100 4 A SOUDER MALE 524</v>
          </cell>
          <cell r="C7679">
            <v>0</v>
          </cell>
          <cell r="D7679" t="str">
            <v>L</v>
          </cell>
        </row>
        <row r="7680">
          <cell r="A7680" t="str">
            <v>73010011</v>
          </cell>
          <cell r="B7680" t="str">
            <v>RACCORD ACIER SPHERIQUE DIAM 80+ JOINT</v>
          </cell>
          <cell r="C7680">
            <v>0</v>
          </cell>
          <cell r="D7680" t="str">
            <v>L</v>
          </cell>
        </row>
        <row r="7681">
          <cell r="A7681" t="str">
            <v>73010012</v>
          </cell>
          <cell r="B7681" t="str">
            <v>TUBE ACIER SANS SOUDURE DIAM 133*4 lg 6m</v>
          </cell>
          <cell r="C7681">
            <v>0</v>
          </cell>
          <cell r="D7681" t="str">
            <v>L</v>
          </cell>
        </row>
        <row r="7682">
          <cell r="A7682" t="str">
            <v>73010014</v>
          </cell>
          <cell r="B7682" t="str">
            <v>REDUCTION A SOUDER DIAM 133/114.3</v>
          </cell>
          <cell r="C7682">
            <v>0</v>
          </cell>
          <cell r="D7682" t="str">
            <v>L</v>
          </cell>
        </row>
        <row r="7683">
          <cell r="A7683" t="str">
            <v>73010015</v>
          </cell>
          <cell r="B7683" t="str">
            <v>REDUCTION A SOUDER  DIAM114.3/80</v>
          </cell>
          <cell r="C7683">
            <v>0</v>
          </cell>
          <cell r="D7683" t="str">
            <v>L</v>
          </cell>
        </row>
        <row r="7684">
          <cell r="A7684" t="str">
            <v>73010016</v>
          </cell>
          <cell r="B7684" t="str">
            <v>PRISE DE VIDE A BOULE DN80</v>
          </cell>
          <cell r="C7684">
            <v>0</v>
          </cell>
          <cell r="D7684" t="str">
            <v>L</v>
          </cell>
        </row>
        <row r="7685">
          <cell r="A7685" t="str">
            <v>73030008</v>
          </cell>
          <cell r="B7685" t="str">
            <v>FILTRE GASOIL MOT 5000 2992241BALYEUSE</v>
          </cell>
          <cell r="C7685">
            <v>0</v>
          </cell>
          <cell r="D7685" t="str">
            <v>L</v>
          </cell>
        </row>
        <row r="7686">
          <cell r="A7686" t="str">
            <v>73030009</v>
          </cell>
          <cell r="B7686" t="str">
            <v>FILTRE AIR CABINE BALYEUSE</v>
          </cell>
          <cell r="C7686">
            <v>0</v>
          </cell>
          <cell r="D7686" t="str">
            <v>L</v>
          </cell>
        </row>
        <row r="7687">
          <cell r="A7687" t="str">
            <v>73040008</v>
          </cell>
          <cell r="B7687" t="str">
            <v>BEARING 4K-4709 BOB CAT</v>
          </cell>
          <cell r="C7687">
            <v>0</v>
          </cell>
          <cell r="D7687" t="str">
            <v>L</v>
          </cell>
        </row>
        <row r="7688">
          <cell r="A7688" t="str">
            <v>73050006</v>
          </cell>
          <cell r="B7688" t="str">
            <v>CHAMBRE-AIRE TRACTEUR  340.85R24</v>
          </cell>
          <cell r="C7688">
            <v>0</v>
          </cell>
          <cell r="D7688" t="str">
            <v>L</v>
          </cell>
        </row>
        <row r="7689">
          <cell r="A7689" t="str">
            <v>73050007</v>
          </cell>
          <cell r="B7689" t="str">
            <v>Disque pour remorque tracteur</v>
          </cell>
          <cell r="C7689">
            <v>0</v>
          </cell>
          <cell r="D7689" t="str">
            <v>L</v>
          </cell>
        </row>
        <row r="7690">
          <cell r="A7690" t="str">
            <v>74010019</v>
          </cell>
          <cell r="B7690" t="str">
            <v>Pompe recirculation d'eau echauffement</v>
          </cell>
          <cell r="C7690">
            <v>0</v>
          </cell>
          <cell r="D7690" t="str">
            <v>L</v>
          </cell>
        </row>
        <row r="7691">
          <cell r="A7691" t="str">
            <v>74010027</v>
          </cell>
          <cell r="B7691" t="str">
            <v>Pompe doseuse GALA 20L/h</v>
          </cell>
          <cell r="C7691">
            <v>0</v>
          </cell>
          <cell r="D7691" t="str">
            <v>L</v>
          </cell>
        </row>
        <row r="7692">
          <cell r="A7692" t="str">
            <v>74010037</v>
          </cell>
          <cell r="B7692" t="str">
            <v>Pompe LAWARA 46SV04/2AG150T</v>
          </cell>
          <cell r="C7692">
            <v>0</v>
          </cell>
          <cell r="D7692" t="str">
            <v>L</v>
          </cell>
        </row>
        <row r="7693">
          <cell r="A7693" t="str">
            <v>74010038</v>
          </cell>
          <cell r="B7693" t="str">
            <v>POMPE D\'ALIMENTATION 170M³/H</v>
          </cell>
          <cell r="C7693">
            <v>0</v>
          </cell>
          <cell r="D7693" t="str">
            <v>L</v>
          </cell>
        </row>
        <row r="7694">
          <cell r="A7694" t="str">
            <v>74010039</v>
          </cell>
          <cell r="B7694" t="str">
            <v>POMPE GRUNDFOSS CRN32-13</v>
          </cell>
          <cell r="C7694">
            <v>0</v>
          </cell>
          <cell r="D7694" t="str">
            <v>L</v>
          </cell>
        </row>
        <row r="7695">
          <cell r="A7695" t="str">
            <v>74020001</v>
          </cell>
          <cell r="B7695" t="str">
            <v>NID ABEILLE TOUR REFROIDISSEUR TA114</v>
          </cell>
          <cell r="C7695">
            <v>0</v>
          </cell>
          <cell r="D7695" t="str">
            <v>L</v>
          </cell>
        </row>
        <row r="7696">
          <cell r="A7696" t="str">
            <v>74120001</v>
          </cell>
          <cell r="B7696" t="str">
            <v>JOINT POUR AERO TAILLE 495/620</v>
          </cell>
          <cell r="C7696">
            <v>0</v>
          </cell>
          <cell r="D7696" t="str">
            <v>L</v>
          </cell>
        </row>
        <row r="7697">
          <cell r="A7697" t="str">
            <v>74120016</v>
          </cell>
          <cell r="B7697" t="str">
            <v>JOINT POUR AERO TAILLE 480/620</v>
          </cell>
          <cell r="C7697">
            <v>0</v>
          </cell>
          <cell r="D7697" t="str">
            <v>L</v>
          </cell>
        </row>
        <row r="7698">
          <cell r="A7698" t="str">
            <v>74120017</v>
          </cell>
          <cell r="B7698" t="str">
            <v>JOINT DE DELATATION POUR AERO 480/620</v>
          </cell>
          <cell r="C7698">
            <v>0</v>
          </cell>
          <cell r="D7698" t="str">
            <v>L</v>
          </cell>
        </row>
        <row r="7699">
          <cell r="A7699" t="str">
            <v>74120018</v>
          </cell>
          <cell r="B7699" t="str">
            <v>JOINT DE DELATATION POUR AERO 380/515</v>
          </cell>
          <cell r="C7699">
            <v>0</v>
          </cell>
          <cell r="D7699" t="str">
            <v>L</v>
          </cell>
        </row>
        <row r="7700">
          <cell r="A7700" t="str">
            <v>74300006</v>
          </cell>
          <cell r="B7700" t="str">
            <v>filtre à air 1A51399014  /Grignon Olive</v>
          </cell>
          <cell r="C7700">
            <v>0</v>
          </cell>
          <cell r="D7700" t="str">
            <v>L</v>
          </cell>
        </row>
        <row r="7701">
          <cell r="A7701" t="str">
            <v>74300007</v>
          </cell>
          <cell r="B7701" t="str">
            <v>kit (tresse+tuyau+4 disque)Grignon Olive</v>
          </cell>
          <cell r="C7701">
            <v>0</v>
          </cell>
          <cell r="D7701" t="str">
            <v>L</v>
          </cell>
        </row>
        <row r="7702">
          <cell r="A7702" t="str">
            <v>74300008</v>
          </cell>
          <cell r="B7702" t="str">
            <v>Filtre avec joint pour l'échantillon de</v>
          </cell>
          <cell r="C7702">
            <v>0</v>
          </cell>
          <cell r="D7702" t="str">
            <v>L</v>
          </cell>
        </row>
        <row r="7703">
          <cell r="A7703" t="str">
            <v>74300009</v>
          </cell>
          <cell r="B7703" t="str">
            <v>Filtre de la sonde chaufée</v>
          </cell>
          <cell r="C7703">
            <v>0</v>
          </cell>
          <cell r="D7703" t="str">
            <v>L</v>
          </cell>
        </row>
        <row r="7704">
          <cell r="A7704" t="str">
            <v>74300010</v>
          </cell>
          <cell r="B7704" t="str">
            <v>Élément filtrant de la filtre chaufée</v>
          </cell>
          <cell r="C7704">
            <v>0</v>
          </cell>
          <cell r="D7704" t="str">
            <v>L</v>
          </cell>
        </row>
        <row r="7705">
          <cell r="A7705" t="str">
            <v>74300011</v>
          </cell>
          <cell r="B7705" t="str">
            <v>Set de filtre pour ilot FESTO</v>
          </cell>
          <cell r="C7705">
            <v>0</v>
          </cell>
          <cell r="D7705" t="str">
            <v>L</v>
          </cell>
        </row>
        <row r="7706">
          <cell r="A7706" t="str">
            <v>74330001</v>
          </cell>
          <cell r="B7706" t="str">
            <v>VANNE GUILLOTINE DN300 TYP BODY</v>
          </cell>
          <cell r="C7706">
            <v>0</v>
          </cell>
          <cell r="D7706" t="str">
            <v>L</v>
          </cell>
        </row>
        <row r="7707">
          <cell r="A7707" t="str">
            <v>75020004</v>
          </cell>
          <cell r="B7707" t="str">
            <v>LIMIT SWITCH 0303 9070110-180</v>
          </cell>
          <cell r="C7707">
            <v>0</v>
          </cell>
          <cell r="D7707" t="str">
            <v>L</v>
          </cell>
        </row>
        <row r="7708">
          <cell r="A7708" t="str">
            <v>75020005</v>
          </cell>
          <cell r="B7708" t="str">
            <v>COMPLETE UNILOK SEDOOR(R)03039101433-222</v>
          </cell>
          <cell r="C7708">
            <v>0</v>
          </cell>
          <cell r="D7708" t="str">
            <v>L</v>
          </cell>
        </row>
        <row r="7709">
          <cell r="A7709" t="str">
            <v>75020008</v>
          </cell>
          <cell r="B7709" t="str">
            <v>alteration switch 0303 3000869-155</v>
          </cell>
          <cell r="C7709">
            <v>0</v>
          </cell>
          <cell r="D7709" t="str">
            <v>L</v>
          </cell>
        </row>
        <row r="7710">
          <cell r="A7710" t="str">
            <v>75020009</v>
          </cell>
          <cell r="B7710" t="str">
            <v>actuator with plug 0303 9102466-001</v>
          </cell>
          <cell r="C7710">
            <v>0</v>
          </cell>
          <cell r="D7710" t="str">
            <v>L</v>
          </cell>
        </row>
        <row r="7711">
          <cell r="A7711" t="str">
            <v>75020014</v>
          </cell>
          <cell r="B7711" t="str">
            <v>Pignons Réducteurs ALIMAK</v>
          </cell>
          <cell r="C7711">
            <v>0</v>
          </cell>
          <cell r="D7711" t="str">
            <v>L</v>
          </cell>
        </row>
        <row r="7712">
          <cell r="A7712" t="str">
            <v>75020018</v>
          </cell>
          <cell r="B7712" t="str">
            <v>GALET DE SUSPENSION  3000  103-202</v>
          </cell>
          <cell r="C7712">
            <v>0</v>
          </cell>
          <cell r="D7712" t="str">
            <v>L</v>
          </cell>
        </row>
        <row r="7713">
          <cell r="A7713" t="str">
            <v>75020020</v>
          </cell>
          <cell r="B7713" t="str">
            <v>Galets de guidage cabine</v>
          </cell>
          <cell r="C7713">
            <v>0</v>
          </cell>
          <cell r="D7713" t="str">
            <v>L</v>
          </cell>
        </row>
        <row r="7714">
          <cell r="A7714" t="str">
            <v>75020022</v>
          </cell>
          <cell r="B7714" t="str">
            <v>BOUTON D'APPEL  3002 071-111</v>
          </cell>
          <cell r="C7714">
            <v>0</v>
          </cell>
          <cell r="D7714" t="str">
            <v>L</v>
          </cell>
        </row>
        <row r="7715">
          <cell r="A7715" t="str">
            <v>75020023</v>
          </cell>
          <cell r="B7715" t="str">
            <v>PASTILLES DE FREIN  9097627-000</v>
          </cell>
          <cell r="C7715">
            <v>0</v>
          </cell>
          <cell r="D7715" t="str">
            <v>L</v>
          </cell>
        </row>
        <row r="7716">
          <cell r="A7716" t="str">
            <v>75020024</v>
          </cell>
          <cell r="B7716" t="str">
            <v>PASTILLES DE FREIN  9097624-000</v>
          </cell>
          <cell r="C7716">
            <v>0</v>
          </cell>
          <cell r="D7716" t="str">
            <v>L</v>
          </cell>
        </row>
        <row r="7717">
          <cell r="A7717" t="str">
            <v>75020027</v>
          </cell>
          <cell r="B7717" t="str">
            <v>Entretoise des galets</v>
          </cell>
          <cell r="C7717">
            <v>0</v>
          </cell>
          <cell r="D7717" t="str">
            <v>L</v>
          </cell>
        </row>
        <row r="7718">
          <cell r="A7718" t="str">
            <v>75020028</v>
          </cell>
          <cell r="B7718" t="str">
            <v>Rondelles des galets</v>
          </cell>
          <cell r="C7718">
            <v>0</v>
          </cell>
          <cell r="D7718" t="str">
            <v>L</v>
          </cell>
        </row>
        <row r="7719">
          <cell r="A7719" t="str">
            <v>75020029</v>
          </cell>
          <cell r="B7719" t="str">
            <v>Vis et écroues des galets</v>
          </cell>
          <cell r="C7719">
            <v>0</v>
          </cell>
          <cell r="D7719" t="str">
            <v>L</v>
          </cell>
        </row>
        <row r="7720">
          <cell r="A7720" t="str">
            <v>75020030</v>
          </cell>
          <cell r="B7720" t="str">
            <v>Cartes d'extension automate armoire  soL</v>
          </cell>
          <cell r="C7720">
            <v>0</v>
          </cell>
          <cell r="D7720" t="str">
            <v>L</v>
          </cell>
        </row>
        <row r="7721">
          <cell r="A7721" t="str">
            <v>75020031</v>
          </cell>
          <cell r="B7721" t="str">
            <v>Cartes boutons d'appels</v>
          </cell>
          <cell r="C7721">
            <v>0</v>
          </cell>
          <cell r="D7721" t="str">
            <v>L</v>
          </cell>
        </row>
        <row r="7722">
          <cell r="A7722" t="str">
            <v>75020032</v>
          </cell>
          <cell r="B7722" t="str">
            <v>Commande marche normal/inspection bouton</v>
          </cell>
          <cell r="C7722">
            <v>0</v>
          </cell>
          <cell r="D7722" t="str">
            <v>L</v>
          </cell>
        </row>
        <row r="7723">
          <cell r="A7723" t="str">
            <v>75020033</v>
          </cell>
          <cell r="B7723" t="str">
            <v>Encodeur (contrôle démarrage)</v>
          </cell>
          <cell r="C7723">
            <v>0</v>
          </cell>
          <cell r="D7723" t="str">
            <v>L</v>
          </cell>
        </row>
        <row r="7724">
          <cell r="A7724" t="str">
            <v>75020034</v>
          </cell>
          <cell r="B7724" t="str">
            <v>COMMUTATEUR DE SECURITE</v>
          </cell>
          <cell r="C7724">
            <v>0</v>
          </cell>
          <cell r="D7724" t="str">
            <v>L</v>
          </cell>
        </row>
        <row r="7725">
          <cell r="A7725" t="str">
            <v>75020040</v>
          </cell>
          <cell r="B7725" t="str">
            <v>Relais miniatures3000808210</v>
          </cell>
          <cell r="C7725">
            <v>0</v>
          </cell>
          <cell r="D7725" t="str">
            <v>L</v>
          </cell>
        </row>
        <row r="7726">
          <cell r="A7726" t="str">
            <v>75020052</v>
          </cell>
          <cell r="B7726" t="str">
            <v>Unité CPU 3002218271</v>
          </cell>
          <cell r="C7726">
            <v>0</v>
          </cell>
          <cell r="D7726" t="str">
            <v>L</v>
          </cell>
        </row>
        <row r="7727">
          <cell r="A7727" t="str">
            <v>75020055</v>
          </cell>
          <cell r="B7727" t="str">
            <v>Limit switch 3000263451</v>
          </cell>
          <cell r="C7727">
            <v>0</v>
          </cell>
          <cell r="D7727" t="str">
            <v>L</v>
          </cell>
        </row>
        <row r="7728">
          <cell r="A7728" t="str">
            <v>75020118</v>
          </cell>
          <cell r="B7728" t="str">
            <v>Limite switch  3000263-900 ALIMAK</v>
          </cell>
          <cell r="C7728">
            <v>0</v>
          </cell>
          <cell r="D7728" t="str">
            <v>L</v>
          </cell>
        </row>
        <row r="7729">
          <cell r="A7729" t="str">
            <v>75020119</v>
          </cell>
          <cell r="B7729" t="str">
            <v>RUBBER SPRING (Cable Guide)  9002991-000</v>
          </cell>
          <cell r="C7729">
            <v>0</v>
          </cell>
          <cell r="D7729" t="str">
            <v>L</v>
          </cell>
        </row>
        <row r="7730">
          <cell r="A7730" t="str">
            <v>75020120</v>
          </cell>
          <cell r="B7730" t="str">
            <v>imite switch  3000938-407 ALIMAK</v>
          </cell>
          <cell r="C7730">
            <v>0</v>
          </cell>
          <cell r="D7730" t="str">
            <v>L</v>
          </cell>
        </row>
        <row r="7731">
          <cell r="A7731" t="str">
            <v>75020121</v>
          </cell>
          <cell r="B7731" t="str">
            <v>Boite commande locale manche charbon</v>
          </cell>
          <cell r="C7731">
            <v>0</v>
          </cell>
          <cell r="D7731" t="str">
            <v>L</v>
          </cell>
        </row>
        <row r="7732">
          <cell r="A7732" t="str">
            <v>75020130</v>
          </cell>
          <cell r="B7732" t="str">
            <v>Interrupteur fin de course DGS 4 -142 i</v>
          </cell>
          <cell r="C7732">
            <v>0</v>
          </cell>
          <cell r="D7732" t="str">
            <v>L</v>
          </cell>
        </row>
        <row r="7733">
          <cell r="A7733" t="str">
            <v>75020139</v>
          </cell>
          <cell r="B7733" t="str">
            <v>CHARIOT PORTE CÂBLE ENCAMIONEUSE 850078Z</v>
          </cell>
          <cell r="C7733">
            <v>0</v>
          </cell>
          <cell r="D7733" t="str">
            <v>L</v>
          </cell>
        </row>
        <row r="7734">
          <cell r="A7734" t="str">
            <v>75020140</v>
          </cell>
          <cell r="B7734" t="str">
            <v>BUTOIR 850058Z</v>
          </cell>
          <cell r="C7734">
            <v>0</v>
          </cell>
          <cell r="D7734" t="str">
            <v>L</v>
          </cell>
        </row>
        <row r="7735">
          <cell r="A7735" t="str">
            <v>75020141</v>
          </cell>
          <cell r="B7735" t="str">
            <v>Limiteur d'effort D-U1STW (palan k1204)</v>
          </cell>
          <cell r="C7735">
            <v>0</v>
          </cell>
          <cell r="D7735" t="str">
            <v>L</v>
          </cell>
        </row>
        <row r="7736">
          <cell r="A7736" t="str">
            <v>75020142</v>
          </cell>
          <cell r="B7736" t="str">
            <v>Guide cable palan K1204 rep:117</v>
          </cell>
          <cell r="C7736">
            <v>0</v>
          </cell>
          <cell r="D7736" t="str">
            <v>L</v>
          </cell>
        </row>
        <row r="7737">
          <cell r="A7737" t="str">
            <v>75130001</v>
          </cell>
          <cell r="B7737" t="str">
            <v>guirlande chariot porte câble gratteur</v>
          </cell>
          <cell r="C7737">
            <v>0</v>
          </cell>
          <cell r="D7737" t="str">
            <v>L</v>
          </cell>
        </row>
        <row r="7738">
          <cell r="A7738" t="str">
            <v>75310001</v>
          </cell>
          <cell r="B7738" t="str">
            <v>CHAINE DE LEVAGE NORMALE PAS 21mm D=7mm</v>
          </cell>
          <cell r="C7738">
            <v>0</v>
          </cell>
          <cell r="D7738" t="str">
            <v>L</v>
          </cell>
        </row>
        <row r="7739">
          <cell r="A7739" t="str">
            <v>75330022</v>
          </cell>
          <cell r="B7739" t="str">
            <v>FILE ACIER NOIR</v>
          </cell>
          <cell r="C7739">
            <v>0</v>
          </cell>
          <cell r="D7739" t="str">
            <v>L</v>
          </cell>
        </row>
        <row r="7740">
          <cell r="A7740" t="str">
            <v>76010015</v>
          </cell>
          <cell r="B7740" t="str">
            <v>VIDE</v>
          </cell>
          <cell r="C7740">
            <v>0</v>
          </cell>
          <cell r="D7740" t="str">
            <v>L</v>
          </cell>
        </row>
        <row r="7741">
          <cell r="A7741" t="str">
            <v>76010018</v>
          </cell>
          <cell r="B7741" t="str">
            <v>Sas DCM 10 filtre proces</v>
          </cell>
          <cell r="C7741">
            <v>0</v>
          </cell>
          <cell r="D7741" t="str">
            <v>L</v>
          </cell>
        </row>
        <row r="7742">
          <cell r="A7742" t="str">
            <v>76330002</v>
          </cell>
          <cell r="B7742" t="str">
            <v>ELECTROVANNE SCG551 A002MS 230V/50HZ</v>
          </cell>
          <cell r="C7742">
            <v>0</v>
          </cell>
          <cell r="D7742" t="str">
            <v>L</v>
          </cell>
        </row>
        <row r="7743">
          <cell r="A7743" t="str">
            <v>76340004</v>
          </cell>
          <cell r="B7743" t="str">
            <v>CONNECTEUR ENFICHABLE/ORIENTABLE 8 MM</v>
          </cell>
          <cell r="C7743">
            <v>0</v>
          </cell>
          <cell r="D7743" t="str">
            <v>L</v>
          </cell>
        </row>
        <row r="7744">
          <cell r="A7744" t="str">
            <v>76340012</v>
          </cell>
          <cell r="B7744" t="str">
            <v>BAGUE DE SERRAGE NW400</v>
          </cell>
          <cell r="C7744">
            <v>0</v>
          </cell>
          <cell r="D7744" t="str">
            <v>L</v>
          </cell>
        </row>
        <row r="7745">
          <cell r="A7745" t="str">
            <v>76340020</v>
          </cell>
          <cell r="B7745" t="str">
            <v>BLUETOOTH ,V053990.B01</v>
          </cell>
          <cell r="C7745">
            <v>0</v>
          </cell>
          <cell r="D7745" t="str">
            <v>L</v>
          </cell>
        </row>
        <row r="7746">
          <cell r="A7746" t="str">
            <v>76340025</v>
          </cell>
          <cell r="B7746" t="str">
            <v>Roue de mesure doseur S450 schenck</v>
          </cell>
          <cell r="C7746">
            <v>0</v>
          </cell>
          <cell r="D7746" t="str">
            <v>L</v>
          </cell>
        </row>
        <row r="7747">
          <cell r="A7747" t="str">
            <v>76340048</v>
          </cell>
          <cell r="B7747" t="str">
            <v>BAGUE INTÉRIEURE 90 X 105 X 35</v>
          </cell>
          <cell r="C7747">
            <v>0</v>
          </cell>
          <cell r="D7747" t="str">
            <v>L</v>
          </cell>
        </row>
        <row r="7748">
          <cell r="A7748" t="str">
            <v>76340063</v>
          </cell>
          <cell r="B7748" t="str">
            <v>Reducteur de commande KHF97 AM100</v>
          </cell>
          <cell r="C7748">
            <v>0</v>
          </cell>
          <cell r="D7748" t="str">
            <v>L</v>
          </cell>
        </row>
        <row r="7749">
          <cell r="A7749" t="str">
            <v>76340076</v>
          </cell>
          <cell r="B7749" t="str">
            <v>INDICATEUR POSITION VANNE SP012H9-2H</v>
          </cell>
          <cell r="C7749">
            <v>0</v>
          </cell>
          <cell r="D7749" t="str">
            <v>L</v>
          </cell>
        </row>
        <row r="7750">
          <cell r="A7750" t="str">
            <v>77020013</v>
          </cell>
          <cell r="B7750" t="str">
            <v>MANCHE FILTRANTE 160x3345 CEMENGAL</v>
          </cell>
          <cell r="C7750">
            <v>0</v>
          </cell>
          <cell r="D7750" t="str">
            <v>L</v>
          </cell>
        </row>
        <row r="7751">
          <cell r="A7751" t="str">
            <v>77030005</v>
          </cell>
          <cell r="B7751" t="str">
            <v>Poudre fluorescente</v>
          </cell>
          <cell r="C7751">
            <v>0</v>
          </cell>
          <cell r="D7751" t="str">
            <v>L</v>
          </cell>
        </row>
        <row r="7752">
          <cell r="A7752" t="str">
            <v>77050184</v>
          </cell>
          <cell r="B7752" t="str">
            <v>SUPPORT GALVANISÉ MANCHE FILTRE L =4965M</v>
          </cell>
          <cell r="C7752">
            <v>0</v>
          </cell>
          <cell r="D7752" t="str">
            <v>L</v>
          </cell>
        </row>
        <row r="7753">
          <cell r="A7753" t="str">
            <v>77050188</v>
          </cell>
          <cell r="B7753" t="str">
            <v>COLLIER ETACHNIETE INTENSIV IF963</v>
          </cell>
          <cell r="C7753">
            <v>0</v>
          </cell>
          <cell r="D7753" t="str">
            <v>L</v>
          </cell>
        </row>
        <row r="7754">
          <cell r="A7754" t="str">
            <v>77050205</v>
          </cell>
          <cell r="B7754" t="str">
            <v>vanne a diaphragme filtre turbo</v>
          </cell>
          <cell r="C7754">
            <v>0</v>
          </cell>
          <cell r="D7754" t="str">
            <v>L</v>
          </cell>
        </row>
        <row r="7755">
          <cell r="A7755" t="str">
            <v>78010002</v>
          </cell>
          <cell r="B7755" t="str">
            <v>Bloc compresseur à visDSD238/10barDSD.1C</v>
          </cell>
          <cell r="C7755">
            <v>0</v>
          </cell>
          <cell r="D7755" t="str">
            <v>L</v>
          </cell>
        </row>
        <row r="7756">
          <cell r="A7756" t="str">
            <v>78010011</v>
          </cell>
          <cell r="B7756" t="str">
            <v>KIT DE MNT BLOC REF 4100 compresseur</v>
          </cell>
          <cell r="C7756">
            <v>0</v>
          </cell>
          <cell r="D7756" t="str">
            <v>L</v>
          </cell>
        </row>
        <row r="7757">
          <cell r="A7757" t="str">
            <v>78040087</v>
          </cell>
          <cell r="B7757" t="str">
            <v>Kit entretien vanne thermostatique poste</v>
          </cell>
          <cell r="C7757">
            <v>0</v>
          </cell>
          <cell r="D7757" t="str">
            <v>L</v>
          </cell>
        </row>
        <row r="7758">
          <cell r="A7758" t="str">
            <v>78350024</v>
          </cell>
          <cell r="B7758" t="str">
            <v>Silencieux echappement du sécheur adsorp</v>
          </cell>
          <cell r="C7758">
            <v>0</v>
          </cell>
          <cell r="D7758" t="str">
            <v>L</v>
          </cell>
        </row>
        <row r="7759">
          <cell r="A7759" t="str">
            <v>78550006</v>
          </cell>
          <cell r="B7759" t="str">
            <v>VIDE</v>
          </cell>
          <cell r="C7759">
            <v>0</v>
          </cell>
          <cell r="D7759" t="str">
            <v>L</v>
          </cell>
        </row>
        <row r="7760">
          <cell r="A7760" t="str">
            <v>78560036</v>
          </cell>
          <cell r="B7760" t="str">
            <v>Ventilateur supr GM 35S POS 2 7210</v>
          </cell>
          <cell r="C7760">
            <v>0</v>
          </cell>
          <cell r="D7760" t="str">
            <v>L</v>
          </cell>
        </row>
        <row r="7761">
          <cell r="A7761" t="str">
            <v>78560041</v>
          </cell>
          <cell r="B7761" t="str">
            <v>Clinquant reglage rep83GM7plan1ZG-2812Z1</v>
          </cell>
          <cell r="C7761">
            <v>0</v>
          </cell>
          <cell r="D7761" t="str">
            <v>L</v>
          </cell>
        </row>
        <row r="7762">
          <cell r="A7762" t="str">
            <v>78590002</v>
          </cell>
          <cell r="B7762" t="str">
            <v>VANNE SPHÉRIQUE MINI FF 1/4</v>
          </cell>
          <cell r="C7762">
            <v>0</v>
          </cell>
          <cell r="D7762" t="str">
            <v>L</v>
          </cell>
        </row>
        <row r="7763">
          <cell r="A7763" t="str">
            <v>78600011</v>
          </cell>
          <cell r="B7763" t="str">
            <v>SOUPAPE DE SÉCURITÉ TARÉ 10,7BAR PN16</v>
          </cell>
          <cell r="C7763">
            <v>0</v>
          </cell>
          <cell r="D7763" t="str">
            <v>L</v>
          </cell>
        </row>
        <row r="7764">
          <cell r="A7764" t="str">
            <v>78610033</v>
          </cell>
          <cell r="B7764" t="str">
            <v>SEMELLE BLOC CYLINDRI DIA50 H53</v>
          </cell>
          <cell r="C7764">
            <v>0</v>
          </cell>
          <cell r="D7764" t="str">
            <v>L</v>
          </cell>
        </row>
        <row r="7765">
          <cell r="A7765" t="str">
            <v>78610034</v>
          </cell>
          <cell r="B7765" t="str">
            <v>SEMELLE BLOC CYLINDRI DIA150 H39</v>
          </cell>
          <cell r="C7765">
            <v>0</v>
          </cell>
          <cell r="D7765" t="str">
            <v>L</v>
          </cell>
        </row>
        <row r="7766">
          <cell r="A7766" t="str">
            <v>78610104</v>
          </cell>
          <cell r="B7766" t="str">
            <v>Embouts  SAKB16F - M16*45</v>
          </cell>
          <cell r="C7766">
            <v>0</v>
          </cell>
          <cell r="D7766" t="str">
            <v>L</v>
          </cell>
        </row>
        <row r="7767">
          <cell r="A7767" t="str">
            <v>78610137</v>
          </cell>
          <cell r="B7767" t="str">
            <v>VERIN Ø40 C/025  453500040025</v>
          </cell>
          <cell r="C7767">
            <v>0</v>
          </cell>
          <cell r="D7767" t="str">
            <v>L</v>
          </cell>
        </row>
        <row r="7768">
          <cell r="A7768" t="str">
            <v>78610138</v>
          </cell>
          <cell r="B7768" t="str">
            <v>VERIN Ø50 C/250  CP96SDB50-250</v>
          </cell>
          <cell r="C7768">
            <v>0</v>
          </cell>
          <cell r="D7768" t="str">
            <v>L</v>
          </cell>
        </row>
        <row r="7769">
          <cell r="A7769" t="str">
            <v>78610139</v>
          </cell>
          <cell r="B7769" t="str">
            <v>VERIN Ø80 C/500  453500080500</v>
          </cell>
          <cell r="C7769">
            <v>0</v>
          </cell>
          <cell r="D7769" t="str">
            <v>L</v>
          </cell>
        </row>
        <row r="7770">
          <cell r="A7770" t="str">
            <v>78610146</v>
          </cell>
          <cell r="B7770" t="str">
            <v>KIT JOINTES VERIN Ø40 97801355</v>
          </cell>
          <cell r="C7770">
            <v>0</v>
          </cell>
          <cell r="D7770" t="str">
            <v>L</v>
          </cell>
        </row>
        <row r="7771">
          <cell r="A7771" t="str">
            <v>78610147</v>
          </cell>
          <cell r="B7771" t="str">
            <v>KIT JOINTES VERIN PLS Ø32 97802343</v>
          </cell>
          <cell r="C7771">
            <v>0</v>
          </cell>
          <cell r="D7771" t="str">
            <v>L</v>
          </cell>
        </row>
        <row r="7772">
          <cell r="A7772" t="str">
            <v>78610148</v>
          </cell>
          <cell r="B7772" t="str">
            <v>KIT JOINTES VERIN PLS Ø40 97802344</v>
          </cell>
          <cell r="C7772">
            <v>0</v>
          </cell>
          <cell r="D7772" t="str">
            <v>L</v>
          </cell>
        </row>
        <row r="7773">
          <cell r="A7773" t="str">
            <v>78610149</v>
          </cell>
          <cell r="B7773" t="str">
            <v>KIT JOINTES VERIN PLS Ø50 97802345</v>
          </cell>
          <cell r="C7773">
            <v>0</v>
          </cell>
          <cell r="D7773" t="str">
            <v>L</v>
          </cell>
        </row>
        <row r="7774">
          <cell r="A7774" t="str">
            <v>78610150</v>
          </cell>
          <cell r="B7774" t="str">
            <v>KIT JOINTES VERIN PLS Ø80 97802347</v>
          </cell>
          <cell r="C7774">
            <v>0</v>
          </cell>
          <cell r="D7774" t="str">
            <v>L</v>
          </cell>
        </row>
        <row r="7775">
          <cell r="A7775" t="str">
            <v>78610152</v>
          </cell>
          <cell r="B7775" t="str">
            <v>KIT JOINTES VERIN SMC Ø50 CS95-50</v>
          </cell>
          <cell r="C7775">
            <v>0</v>
          </cell>
          <cell r="D7775" t="str">
            <v>L</v>
          </cell>
        </row>
        <row r="7776">
          <cell r="A7776" t="str">
            <v>78610153</v>
          </cell>
          <cell r="B7776" t="str">
            <v>KIT JOINTES VERIN SMC Ø63 CS95-63</v>
          </cell>
          <cell r="C7776">
            <v>0</v>
          </cell>
          <cell r="D7776" t="str">
            <v>L</v>
          </cell>
        </row>
        <row r="7777">
          <cell r="A7777" t="str">
            <v>78610154</v>
          </cell>
          <cell r="B7777" t="str">
            <v>KIT DE ENTRETIEN CY3B25-PS</v>
          </cell>
          <cell r="C7777">
            <v>0</v>
          </cell>
          <cell r="D7777" t="str">
            <v>L</v>
          </cell>
        </row>
        <row r="7778">
          <cell r="A7778" t="str">
            <v>78610155</v>
          </cell>
          <cell r="B7778" t="str">
            <v>KIT DE ENTRETIEN CQ2B40-PS</v>
          </cell>
          <cell r="C7778">
            <v>0</v>
          </cell>
          <cell r="D7778" t="str">
            <v>L</v>
          </cell>
        </row>
        <row r="7779">
          <cell r="A7779" t="str">
            <v>78610156</v>
          </cell>
          <cell r="B7779" t="str">
            <v>KIT JOINT VERIN Hyd Ø100 MAS2K0107</v>
          </cell>
          <cell r="C7779">
            <v>0</v>
          </cell>
          <cell r="D7779" t="str">
            <v>L</v>
          </cell>
        </row>
        <row r="7780">
          <cell r="A7780" t="str">
            <v>78610157</v>
          </cell>
          <cell r="B7780" t="str">
            <v>KIT JOINT VERIN HYD Ø80 MDR 80/45 KPAL</v>
          </cell>
          <cell r="C7780">
            <v>0</v>
          </cell>
          <cell r="D7780" t="str">
            <v>L</v>
          </cell>
        </row>
        <row r="7781">
          <cell r="A7781" t="str">
            <v>78610172</v>
          </cell>
          <cell r="B7781" t="str">
            <v>Vérin jet parc pol G160/110-1561-M8414.1</v>
          </cell>
          <cell r="C7781">
            <v>0</v>
          </cell>
          <cell r="D7781" t="str">
            <v>L</v>
          </cell>
        </row>
        <row r="7782">
          <cell r="A7782" t="str">
            <v>78610174</v>
          </cell>
          <cell r="B7782" t="str">
            <v>Rotule vérin G160/110-1561-M8414.1</v>
          </cell>
          <cell r="C7782">
            <v>0</v>
          </cell>
          <cell r="D7782" t="str">
            <v>L</v>
          </cell>
        </row>
        <row r="7783">
          <cell r="A7783" t="str">
            <v>78610175</v>
          </cell>
          <cell r="B7783" t="str">
            <v>Vérin jet parc long G125/90-1537M8448B</v>
          </cell>
          <cell r="C7783">
            <v>0</v>
          </cell>
          <cell r="D7783" t="str">
            <v>L</v>
          </cell>
        </row>
        <row r="7784">
          <cell r="A7784" t="str">
            <v>78610219</v>
          </cell>
          <cell r="B7784" t="str">
            <v>SEP-3,5-250-L</v>
          </cell>
          <cell r="C7784">
            <v>0</v>
          </cell>
          <cell r="D7784" t="str">
            <v>L</v>
          </cell>
        </row>
        <row r="7785">
          <cell r="A7785" t="str">
            <v>79010072</v>
          </cell>
          <cell r="B7785" t="str">
            <v>Turbine Vent.aero Ø820x10</v>
          </cell>
          <cell r="C7785">
            <v>0</v>
          </cell>
          <cell r="D7785" t="str">
            <v>L</v>
          </cell>
        </row>
        <row r="7786">
          <cell r="A7786" t="str">
            <v>79010073</v>
          </cell>
          <cell r="B7786" t="str">
            <v>Turbine Vent.aero Ø780x10</v>
          </cell>
          <cell r="C7786">
            <v>0</v>
          </cell>
          <cell r="D7786" t="str">
            <v>L</v>
          </cell>
        </row>
        <row r="7787">
          <cell r="A7787" t="str">
            <v>79010074</v>
          </cell>
          <cell r="B7787" t="str">
            <v>Turbine Vent.aero Ø760x10</v>
          </cell>
          <cell r="C7787">
            <v>0</v>
          </cell>
          <cell r="D7787" t="str">
            <v>L</v>
          </cell>
        </row>
        <row r="7788">
          <cell r="A7788" t="str">
            <v>79010075</v>
          </cell>
          <cell r="B7788" t="str">
            <v>Turbine Vent.aero Ø760x16</v>
          </cell>
          <cell r="C7788">
            <v>0</v>
          </cell>
          <cell r="D7788" t="str">
            <v>L</v>
          </cell>
        </row>
        <row r="7789">
          <cell r="A7789" t="str">
            <v>79010076</v>
          </cell>
          <cell r="B7789" t="str">
            <v>Turbine Vent.aero Ø720x25</v>
          </cell>
          <cell r="C7789">
            <v>0</v>
          </cell>
          <cell r="D7789" t="str">
            <v>L</v>
          </cell>
        </row>
        <row r="7790">
          <cell r="A7790" t="str">
            <v>79010077</v>
          </cell>
          <cell r="B7790" t="str">
            <v>Turbine Vent.aero Ø680x10</v>
          </cell>
          <cell r="C7790">
            <v>0</v>
          </cell>
          <cell r="D7790" t="str">
            <v>L</v>
          </cell>
        </row>
        <row r="7791">
          <cell r="A7791" t="str">
            <v>79010078</v>
          </cell>
          <cell r="B7791" t="str">
            <v>Turbine Vent.aero Ø680x20</v>
          </cell>
          <cell r="C7791">
            <v>0</v>
          </cell>
          <cell r="D7791" t="str">
            <v>L</v>
          </cell>
        </row>
        <row r="7792">
          <cell r="A7792" t="str">
            <v>79010079</v>
          </cell>
          <cell r="B7792" t="str">
            <v>Turbine Vent.aero Ø680x16</v>
          </cell>
          <cell r="C7792">
            <v>0</v>
          </cell>
          <cell r="D7792" t="str">
            <v>L</v>
          </cell>
        </row>
        <row r="7793">
          <cell r="A7793" t="str">
            <v>79210103</v>
          </cell>
          <cell r="B7793" t="str">
            <v>VIDE</v>
          </cell>
          <cell r="C7793">
            <v>0</v>
          </cell>
          <cell r="D7793" t="str">
            <v>L</v>
          </cell>
        </row>
        <row r="7794">
          <cell r="A7794" t="str">
            <v>79210118</v>
          </cell>
          <cell r="B7794" t="str">
            <v>Manchette souple aspiration A2102</v>
          </cell>
          <cell r="C7794">
            <v>0</v>
          </cell>
          <cell r="D7794" t="str">
            <v>L</v>
          </cell>
        </row>
        <row r="7795">
          <cell r="A7795" t="str">
            <v>80040001</v>
          </cell>
          <cell r="B7795" t="str">
            <v>FILTRE CATRIDAGE 26183 POUR STATION GAZ</v>
          </cell>
          <cell r="C7795">
            <v>0</v>
          </cell>
          <cell r="D7795" t="str">
            <v>L</v>
          </cell>
        </row>
        <row r="7796">
          <cell r="A7796" t="str">
            <v>81100009</v>
          </cell>
          <cell r="B7796" t="str">
            <v>Support pompe PTS-300/2</v>
          </cell>
          <cell r="C7796">
            <v>0</v>
          </cell>
          <cell r="D7796" t="str">
            <v>L</v>
          </cell>
        </row>
        <row r="7797">
          <cell r="A7797" t="str">
            <v>81180013</v>
          </cell>
          <cell r="B7797" t="str">
            <v>CIRCULATEUR SCX32-35</v>
          </cell>
          <cell r="C7797">
            <v>0</v>
          </cell>
          <cell r="D7797" t="str">
            <v>L</v>
          </cell>
        </row>
        <row r="7798">
          <cell r="A7798" t="str">
            <v>81350025</v>
          </cell>
          <cell r="B7798" t="str">
            <v>CREPINE POUR SONDAGE 3</v>
          </cell>
          <cell r="C7798">
            <v>0</v>
          </cell>
          <cell r="D7798" t="str">
            <v>L</v>
          </cell>
        </row>
        <row r="7799">
          <cell r="A7799" t="str">
            <v>81620001</v>
          </cell>
          <cell r="B7799" t="str">
            <v>ROBINETKHNS-G1-2233</v>
          </cell>
          <cell r="C7799">
            <v>0</v>
          </cell>
          <cell r="D7799" t="str">
            <v>L</v>
          </cell>
        </row>
        <row r="7800">
          <cell r="A7800" t="str">
            <v>81850003</v>
          </cell>
          <cell r="B7800" t="str">
            <v>FILTRE HYDRAULIQU POMPE GAVAGE POLYTRACK</v>
          </cell>
          <cell r="C7800">
            <v>0</v>
          </cell>
          <cell r="D7800" t="str">
            <v>L</v>
          </cell>
        </row>
        <row r="7801">
          <cell r="A7801" t="str">
            <v>81850006</v>
          </cell>
          <cell r="B7801" t="str">
            <v>RACCORD HYDRAULIQUE G25ZSCF</v>
          </cell>
          <cell r="C7801">
            <v>0</v>
          </cell>
          <cell r="D7801" t="str">
            <v>L</v>
          </cell>
        </row>
        <row r="7802">
          <cell r="A7802" t="str">
            <v>81850007</v>
          </cell>
          <cell r="B7802" t="str">
            <v>RACCORD HYDRAULIQUE DIA 42</v>
          </cell>
          <cell r="C7802">
            <v>0</v>
          </cell>
          <cell r="D7802" t="str">
            <v>L</v>
          </cell>
        </row>
        <row r="7803">
          <cell r="A7803" t="str">
            <v>81850008</v>
          </cell>
          <cell r="B7803" t="str">
            <v>COUDE HYDRAULIQUE DIA 28 BELL</v>
          </cell>
          <cell r="C7803">
            <v>0</v>
          </cell>
          <cell r="D7803" t="str">
            <v>L</v>
          </cell>
        </row>
        <row r="7804">
          <cell r="A7804" t="str">
            <v>81850009</v>
          </cell>
          <cell r="B7804" t="str">
            <v>COUDE HYDRAULIQUE DIA 25</v>
          </cell>
          <cell r="C7804">
            <v>0</v>
          </cell>
          <cell r="D7804" t="str">
            <v>L</v>
          </cell>
        </row>
        <row r="7805">
          <cell r="A7805" t="str">
            <v>81850010</v>
          </cell>
          <cell r="B7805" t="str">
            <v>COUDE HYDRAULIQUE DIA 35</v>
          </cell>
          <cell r="C7805">
            <v>0</v>
          </cell>
          <cell r="D7805" t="str">
            <v>L</v>
          </cell>
        </row>
        <row r="7806">
          <cell r="A7806" t="str">
            <v>81850011</v>
          </cell>
          <cell r="B7806" t="str">
            <v>RACCORD HYDRAULIQUE DIA 28</v>
          </cell>
          <cell r="C7806">
            <v>0</v>
          </cell>
          <cell r="D7806" t="str">
            <v>L</v>
          </cell>
        </row>
        <row r="7807">
          <cell r="A7807" t="str">
            <v>81850012</v>
          </cell>
          <cell r="B7807" t="str">
            <v>COUDE HYDRAULIQUE DIA 42</v>
          </cell>
          <cell r="C7807">
            <v>0</v>
          </cell>
          <cell r="D7807" t="str">
            <v>L</v>
          </cell>
        </row>
        <row r="7808">
          <cell r="A7808" t="str">
            <v>81850013</v>
          </cell>
          <cell r="B7808" t="str">
            <v>RACCORD HYDRAULIQUE DIA 16</v>
          </cell>
          <cell r="C7808">
            <v>0</v>
          </cell>
          <cell r="D7808" t="str">
            <v>L</v>
          </cell>
        </row>
        <row r="7809">
          <cell r="A7809" t="str">
            <v>81850014</v>
          </cell>
          <cell r="B7809" t="str">
            <v>RACCORD HYDRAULIQUE DIA 28 L19</v>
          </cell>
          <cell r="C7809">
            <v>0</v>
          </cell>
          <cell r="D7809" t="str">
            <v>L</v>
          </cell>
        </row>
        <row r="7810">
          <cell r="A7810" t="str">
            <v>81850016</v>
          </cell>
          <cell r="B7810" t="str">
            <v>COUDE HYDRAULIQUE DIA 16</v>
          </cell>
          <cell r="C7810">
            <v>0</v>
          </cell>
          <cell r="D7810" t="str">
            <v>L</v>
          </cell>
        </row>
        <row r="7811">
          <cell r="A7811" t="str">
            <v>81850017</v>
          </cell>
          <cell r="B7811" t="str">
            <v>RACCORD HYDRAULIQUE DIA 22</v>
          </cell>
          <cell r="C7811">
            <v>0</v>
          </cell>
          <cell r="D7811" t="str">
            <v>L</v>
          </cell>
        </row>
        <row r="7812">
          <cell r="A7812" t="str">
            <v>81850018</v>
          </cell>
          <cell r="B7812" t="str">
            <v>COUDE HYDRAULIQUE DIA 22</v>
          </cell>
          <cell r="C7812">
            <v>0</v>
          </cell>
          <cell r="D7812" t="str">
            <v>L</v>
          </cell>
        </row>
        <row r="7813">
          <cell r="A7813" t="str">
            <v>81850020</v>
          </cell>
          <cell r="B7813" t="str">
            <v>VANNE HYDRAULIQUE DIA 25 KH25ZS</v>
          </cell>
          <cell r="C7813">
            <v>4</v>
          </cell>
          <cell r="D7813" t="str">
            <v>M</v>
          </cell>
        </row>
        <row r="7814">
          <cell r="A7814" t="str">
            <v>82300002</v>
          </cell>
          <cell r="B7814" t="str">
            <v>ETHER DEVICE SWITCH EDS 305 VIDMAR</v>
          </cell>
          <cell r="C7814">
            <v>0</v>
          </cell>
          <cell r="D7814" t="str">
            <v>L</v>
          </cell>
        </row>
        <row r="7815">
          <cell r="A7815" t="str">
            <v>82300003</v>
          </cell>
          <cell r="B7815" t="str">
            <v>ETHER DEVICE SWITCH EDS 308 VIDMAR</v>
          </cell>
          <cell r="C7815">
            <v>0</v>
          </cell>
          <cell r="D7815" t="str">
            <v>L</v>
          </cell>
        </row>
        <row r="7816">
          <cell r="A7816" t="str">
            <v>82300004</v>
          </cell>
          <cell r="B7816" t="str">
            <v>PLC TWDLCA E40DRF VIDMAR</v>
          </cell>
          <cell r="C7816">
            <v>0</v>
          </cell>
          <cell r="D7816" t="str">
            <v>L</v>
          </cell>
        </row>
        <row r="7817">
          <cell r="A7817" t="str">
            <v>82300006</v>
          </cell>
          <cell r="B7817" t="str">
            <v>CABLE 1M ST/PC VIDMAR</v>
          </cell>
          <cell r="C7817">
            <v>0</v>
          </cell>
          <cell r="D7817" t="str">
            <v>L</v>
          </cell>
        </row>
        <row r="7818">
          <cell r="A7818" t="str">
            <v>82300007</v>
          </cell>
          <cell r="B7818" t="str">
            <v>AFFICHEUR MAGILIS XBTN400 VIDMAR</v>
          </cell>
          <cell r="C7818">
            <v>0</v>
          </cell>
          <cell r="D7818" t="str">
            <v>L</v>
          </cell>
        </row>
        <row r="7819">
          <cell r="A7819" t="str">
            <v>82300008</v>
          </cell>
          <cell r="B7819" t="str">
            <v>MAGELIS ADVANCED PANEL XBTGT2130 VIDMAR</v>
          </cell>
          <cell r="C7819">
            <v>0</v>
          </cell>
          <cell r="D7819" t="str">
            <v>L</v>
          </cell>
        </row>
        <row r="7820">
          <cell r="A7820" t="str">
            <v>82300009</v>
          </cell>
          <cell r="B7820" t="str">
            <v>MOXA Mgate 4101 MB-PBS+ cable -vidmar</v>
          </cell>
          <cell r="C7820">
            <v>0</v>
          </cell>
          <cell r="D7820" t="str">
            <v>L</v>
          </cell>
        </row>
        <row r="7821">
          <cell r="A7821" t="str">
            <v>83010007</v>
          </cell>
          <cell r="B7821" t="str">
            <v>CARTOUCHE FILTRANTE  F11/13.02</v>
          </cell>
          <cell r="C7821">
            <v>0</v>
          </cell>
          <cell r="D7821" t="str">
            <v>L</v>
          </cell>
        </row>
        <row r="7822">
          <cell r="A7822" t="str">
            <v>83200042</v>
          </cell>
          <cell r="B7822" t="str">
            <v>FILTRE MICRONIQUE F83KE- 0,1µm - G1-1/2</v>
          </cell>
          <cell r="C7822">
            <v>0</v>
          </cell>
          <cell r="D7822" t="str">
            <v>L</v>
          </cell>
        </row>
        <row r="7823">
          <cell r="A7823" t="str">
            <v>83300016</v>
          </cell>
          <cell r="B7823" t="str">
            <v>Filtre final filter john deer RE62418</v>
          </cell>
          <cell r="C7823">
            <v>0</v>
          </cell>
          <cell r="D7823" t="str">
            <v>L</v>
          </cell>
        </row>
        <row r="7824">
          <cell r="A7824" t="str">
            <v>83300027</v>
          </cell>
          <cell r="B7824" t="str">
            <v>Filtre separateur HUILE  330510015 group</v>
          </cell>
          <cell r="C7824">
            <v>0</v>
          </cell>
          <cell r="D7824" t="str">
            <v>L</v>
          </cell>
        </row>
        <row r="7825">
          <cell r="A7825" t="str">
            <v>83520001</v>
          </cell>
          <cell r="B7825" t="str">
            <v>FILTRE CIRCUIT PROPANE Ø1/2 P 1,5</v>
          </cell>
          <cell r="C7825">
            <v>0</v>
          </cell>
          <cell r="D7825" t="str">
            <v>L</v>
          </cell>
        </row>
        <row r="7826">
          <cell r="A7826" t="str">
            <v>86010014</v>
          </cell>
          <cell r="B7826" t="str">
            <v>Rondelle  pour vise R1108</v>
          </cell>
          <cell r="C7826">
            <v>0</v>
          </cell>
          <cell r="D7826" t="str">
            <v>L</v>
          </cell>
        </row>
        <row r="7827">
          <cell r="A7827" t="str">
            <v>86020001</v>
          </cell>
          <cell r="B7827" t="str">
            <v>AXE POUR GALET GUIDAGE HERSE</v>
          </cell>
          <cell r="C7827">
            <v>0</v>
          </cell>
          <cell r="D7827" t="str">
            <v>L</v>
          </cell>
        </row>
        <row r="7828">
          <cell r="A7828" t="str">
            <v>86020009</v>
          </cell>
          <cell r="B7828" t="str">
            <v>GALET PORTEUR C11.04 COLONNE CENTRALE</v>
          </cell>
          <cell r="C7828">
            <v>0</v>
          </cell>
          <cell r="D7828" t="str">
            <v>L</v>
          </cell>
        </row>
        <row r="7829">
          <cell r="A7829" t="str">
            <v>86020023</v>
          </cell>
          <cell r="B7829" t="str">
            <v>Rondelle distancer</v>
          </cell>
          <cell r="C7829">
            <v>0</v>
          </cell>
          <cell r="D7829" t="str">
            <v>L</v>
          </cell>
        </row>
        <row r="7830">
          <cell r="A7830" t="str">
            <v>86020024</v>
          </cell>
          <cell r="B7830" t="str">
            <v>Coussinet axial</v>
          </cell>
          <cell r="C7830">
            <v>0</v>
          </cell>
          <cell r="D7830" t="str">
            <v>L</v>
          </cell>
        </row>
        <row r="7831">
          <cell r="A7831" t="str">
            <v>86030007</v>
          </cell>
          <cell r="B7831" t="str">
            <v>VALVE DE DÉBIT REF: 757 FDBA LAN GBY</v>
          </cell>
          <cell r="C7831">
            <v>0</v>
          </cell>
          <cell r="D7831" t="str">
            <v>L</v>
          </cell>
        </row>
        <row r="7832">
          <cell r="A7832" t="str">
            <v>86030008</v>
          </cell>
          <cell r="B7832" t="str">
            <v>VALVE DE PRESSION REF:756 RDM2PT16SVG1</v>
          </cell>
          <cell r="C7832">
            <v>0</v>
          </cell>
          <cell r="D7832" t="str">
            <v>L</v>
          </cell>
        </row>
        <row r="7833">
          <cell r="A7833" t="str">
            <v>86030009</v>
          </cell>
          <cell r="B7833" t="str">
            <v>VALVE D'ISOLEMENT REF 762/0009  0,5 E02</v>
          </cell>
          <cell r="C7833">
            <v>0</v>
          </cell>
          <cell r="D7833" t="str">
            <v>L</v>
          </cell>
        </row>
        <row r="7834">
          <cell r="A7834" t="str">
            <v>86030010</v>
          </cell>
          <cell r="B7834" t="str">
            <v>VALVE FREIN REF: 758LHDV33P-15-E6-70/100</v>
          </cell>
          <cell r="C7834">
            <v>0</v>
          </cell>
          <cell r="D7834" t="str">
            <v>L</v>
          </cell>
        </row>
        <row r="7835">
          <cell r="A7835" t="str">
            <v>86030011</v>
          </cell>
          <cell r="B7835" t="str">
            <v>VALVE FREIN RF: 758LHDV33P-15-E6-105/225</v>
          </cell>
          <cell r="C7835">
            <v>0</v>
          </cell>
          <cell r="D7835" t="str">
            <v>L</v>
          </cell>
        </row>
        <row r="7836">
          <cell r="A7836" t="str">
            <v>87010011</v>
          </cell>
          <cell r="B7836" t="str">
            <v>Vis F/HC M20/70ciment2100404-1183809</v>
          </cell>
          <cell r="C7836">
            <v>0</v>
          </cell>
          <cell r="D7836" t="str">
            <v>L</v>
          </cell>
        </row>
        <row r="7837">
          <cell r="A7837" t="str">
            <v>87010015</v>
          </cell>
          <cell r="B7837" t="str">
            <v>FLEXIBLE À HAUTE PRESSION POMPE HP CIMEN</v>
          </cell>
          <cell r="C7837">
            <v>0</v>
          </cell>
          <cell r="D7837" t="str">
            <v>L</v>
          </cell>
        </row>
        <row r="7838">
          <cell r="A7838" t="str">
            <v>87010035</v>
          </cell>
          <cell r="B7838" t="str">
            <v>Écrou HM20ciment2100404-566171</v>
          </cell>
          <cell r="C7838">
            <v>0</v>
          </cell>
          <cell r="D7838" t="str">
            <v>L</v>
          </cell>
        </row>
        <row r="7839">
          <cell r="A7839" t="str">
            <v>87010036</v>
          </cell>
          <cell r="B7839" t="str">
            <v>Ecrou HM20ciment2100404-1183809</v>
          </cell>
          <cell r="C7839">
            <v>0</v>
          </cell>
          <cell r="D7839" t="str">
            <v>L</v>
          </cell>
        </row>
        <row r="7840">
          <cell r="A7840" t="str">
            <v>87010037</v>
          </cell>
          <cell r="B7840" t="str">
            <v>VISSAGES DIAM15mm SCH-VER-D15LST</v>
          </cell>
          <cell r="C7840">
            <v>0</v>
          </cell>
          <cell r="D7840" t="str">
            <v>L</v>
          </cell>
        </row>
        <row r="7841">
          <cell r="A7841" t="str">
            <v>87010038</v>
          </cell>
          <cell r="B7841" t="str">
            <v>Vissages SV18, diam 18 mm SCH-VER-D18LST</v>
          </cell>
          <cell r="C7841">
            <v>0</v>
          </cell>
          <cell r="D7841" t="str">
            <v>L</v>
          </cell>
        </row>
        <row r="7842">
          <cell r="A7842" t="str">
            <v>87010039</v>
          </cell>
          <cell r="B7842" t="str">
            <v>Vissages SV22, diam 22 mm SCH-VER-D22LST</v>
          </cell>
          <cell r="C7842">
            <v>0</v>
          </cell>
          <cell r="D7842" t="str">
            <v>L</v>
          </cell>
        </row>
        <row r="7843">
          <cell r="A7843" t="str">
            <v>87010040</v>
          </cell>
          <cell r="B7843" t="str">
            <v>Vissages SV8, diam 8 mm SCH-VER-D8LST</v>
          </cell>
          <cell r="C7843">
            <v>0</v>
          </cell>
          <cell r="D7843" t="str">
            <v>L</v>
          </cell>
        </row>
        <row r="7844">
          <cell r="A7844" t="str">
            <v>87010041</v>
          </cell>
          <cell r="B7844" t="str">
            <v>Écrou décolletés HM20</v>
          </cell>
          <cell r="C7844">
            <v>0</v>
          </cell>
          <cell r="D7844" t="str">
            <v>L</v>
          </cell>
        </row>
        <row r="7845">
          <cell r="A7845" t="str">
            <v>87010043</v>
          </cell>
          <cell r="B7845" t="str">
            <v>element fitrant centrale buté four</v>
          </cell>
          <cell r="C7845">
            <v>0</v>
          </cell>
          <cell r="D7845" t="str">
            <v>L</v>
          </cell>
        </row>
        <row r="7846">
          <cell r="A7846" t="str">
            <v>87210003</v>
          </cell>
          <cell r="B7846" t="str">
            <v>Axe de bras tendeur (liaison bras tendeu</v>
          </cell>
          <cell r="C7846">
            <v>0</v>
          </cell>
          <cell r="D7846" t="str">
            <v>L</v>
          </cell>
        </row>
        <row r="7847">
          <cell r="A7847" t="str">
            <v>87210043</v>
          </cell>
          <cell r="B7847" t="str">
            <v>fixation articulée d’équerre baguée</v>
          </cell>
          <cell r="C7847">
            <v>0</v>
          </cell>
          <cell r="D7847" t="str">
            <v>L</v>
          </cell>
        </row>
        <row r="7848">
          <cell r="A7848" t="str">
            <v>87210096</v>
          </cell>
          <cell r="B7848" t="str">
            <v>COUVERCLE DE SERRAGE POST 13</v>
          </cell>
          <cell r="C7848">
            <v>0</v>
          </cell>
          <cell r="D7848" t="str">
            <v>L</v>
          </cell>
        </row>
        <row r="7849">
          <cell r="A7849" t="str">
            <v>87220001</v>
          </cell>
          <cell r="B7849" t="str">
            <v>JOINT A ACCORDEON DIAM170mm L600mm</v>
          </cell>
          <cell r="C7849">
            <v>0</v>
          </cell>
          <cell r="D7849" t="str">
            <v>L</v>
          </cell>
        </row>
        <row r="7850">
          <cell r="A7850" t="str">
            <v>87220003</v>
          </cell>
          <cell r="B7850" t="str">
            <v>ECROU HEXAGONAL A CRENEAUX HK 42 DIN 935</v>
          </cell>
          <cell r="C7850">
            <v>0</v>
          </cell>
          <cell r="D7850" t="str">
            <v>L</v>
          </cell>
        </row>
        <row r="7851">
          <cell r="A7851" t="str">
            <v>87220020</v>
          </cell>
          <cell r="B7851" t="str">
            <v>plaque rep1 blindage inf broy cru Ep20</v>
          </cell>
          <cell r="C7851">
            <v>0</v>
          </cell>
          <cell r="D7851" t="str">
            <v>L</v>
          </cell>
        </row>
        <row r="7852">
          <cell r="A7852" t="str">
            <v>87220039</v>
          </cell>
          <cell r="B7852" t="str">
            <v>GAINE D'AIR D'ETANCHEITE REP: 5</v>
          </cell>
          <cell r="C7852">
            <v>0</v>
          </cell>
          <cell r="D7852" t="str">
            <v>L</v>
          </cell>
        </row>
        <row r="7853">
          <cell r="A7853" t="str">
            <v>87220079</v>
          </cell>
          <cell r="B7853" t="str">
            <v>Platine tirant broyeur cru</v>
          </cell>
          <cell r="C7853">
            <v>0</v>
          </cell>
          <cell r="D7853" t="str">
            <v>L</v>
          </cell>
        </row>
        <row r="7854">
          <cell r="A7854" t="str">
            <v>87220080</v>
          </cell>
          <cell r="B7854" t="str">
            <v>Axe verin broyeur cru</v>
          </cell>
          <cell r="C7854">
            <v>0</v>
          </cell>
          <cell r="D7854" t="str">
            <v>L</v>
          </cell>
        </row>
        <row r="7855">
          <cell r="A7855" t="str">
            <v>87220081</v>
          </cell>
          <cell r="B7855" t="str">
            <v>Goupille manille tirant M140x540mm</v>
          </cell>
          <cell r="C7855">
            <v>0</v>
          </cell>
          <cell r="D7855" t="str">
            <v>L</v>
          </cell>
        </row>
        <row r="7856">
          <cell r="A7856" t="str">
            <v>87220083</v>
          </cell>
          <cell r="B7856" t="str">
            <v>Couvercle central table broyeur cru</v>
          </cell>
          <cell r="C7856">
            <v>0</v>
          </cell>
          <cell r="D7856" t="str">
            <v>L</v>
          </cell>
        </row>
        <row r="7857">
          <cell r="A7857" t="str">
            <v>87240006</v>
          </cell>
          <cell r="B7857" t="str">
            <v>FILTRE DE REMPLISSAGE 857 ELF5-20-4</v>
          </cell>
          <cell r="C7857">
            <v>0</v>
          </cell>
          <cell r="D7857" t="str">
            <v>L</v>
          </cell>
        </row>
        <row r="7858">
          <cell r="A7858" t="str">
            <v>87240010</v>
          </cell>
          <cell r="B7858" t="str">
            <v>VANNE À BILLE 761 KHNVN-G3/4 N° 551094</v>
          </cell>
          <cell r="C7858">
            <v>0</v>
          </cell>
          <cell r="D7858" t="str">
            <v>L</v>
          </cell>
        </row>
        <row r="7859">
          <cell r="A7859" t="str">
            <v>87240015</v>
          </cell>
          <cell r="B7859" t="str">
            <v>CARTOUCHE FILTRANTE DF BN/HC140 B6</v>
          </cell>
          <cell r="C7859">
            <v>0</v>
          </cell>
          <cell r="D7859" t="str">
            <v>L</v>
          </cell>
        </row>
        <row r="7860">
          <cell r="A7860" t="str">
            <v>87310006</v>
          </cell>
          <cell r="B7860" t="str">
            <v>BERCEAU BROYEUR CHARBON</v>
          </cell>
          <cell r="C7860">
            <v>0</v>
          </cell>
          <cell r="D7860" t="str">
            <v>L</v>
          </cell>
        </row>
        <row r="7861">
          <cell r="A7861" t="str">
            <v>87310008</v>
          </cell>
          <cell r="B7861" t="str">
            <v>capteur repture joint explosion IFAB</v>
          </cell>
          <cell r="C7861">
            <v>0</v>
          </cell>
          <cell r="D7861" t="str">
            <v>L</v>
          </cell>
        </row>
        <row r="7862">
          <cell r="A7862" t="str">
            <v>87310009</v>
          </cell>
          <cell r="B7862" t="str">
            <v>CLAPET EXPLOSION TREMI PET COKE</v>
          </cell>
          <cell r="C7862">
            <v>0</v>
          </cell>
          <cell r="D7862" t="str">
            <v>L</v>
          </cell>
        </row>
        <row r="7863">
          <cell r="A7863" t="str">
            <v>87310011</v>
          </cell>
          <cell r="B7863" t="str">
            <v>ELEMENT FILTRANTE 01NL.630.10VG.30.E.P</v>
          </cell>
          <cell r="C7863">
            <v>0</v>
          </cell>
          <cell r="D7863" t="str">
            <v>L</v>
          </cell>
        </row>
        <row r="7864">
          <cell r="A7864" t="str">
            <v>87310046</v>
          </cell>
          <cell r="B7864" t="str">
            <v>joint graphite Paquet 56/40x8.  TB-7100</v>
          </cell>
          <cell r="C7864">
            <v>0</v>
          </cell>
          <cell r="D7864" t="str">
            <v>L</v>
          </cell>
        </row>
        <row r="7865">
          <cell r="A7865" t="str">
            <v>87310047</v>
          </cell>
          <cell r="B7865" t="str">
            <v>Joint spherique19X25. Refer TB-710056</v>
          </cell>
          <cell r="C7865">
            <v>0</v>
          </cell>
          <cell r="D7865" t="str">
            <v>L</v>
          </cell>
        </row>
        <row r="7866">
          <cell r="A7866" t="str">
            <v>87310048</v>
          </cell>
          <cell r="B7866" t="str">
            <v>Sealing Bush. Reference: 13355057</v>
          </cell>
          <cell r="C7866">
            <v>0</v>
          </cell>
          <cell r="D7866" t="str">
            <v>L</v>
          </cell>
        </row>
        <row r="7867">
          <cell r="A7867" t="str">
            <v>87310050</v>
          </cell>
          <cell r="B7867" t="str">
            <v>ACTUATEUR ELECTRIQUE  AUMA GS63.3-</v>
          </cell>
          <cell r="C7867">
            <v>0</v>
          </cell>
          <cell r="D7867" t="str">
            <v>L</v>
          </cell>
        </row>
        <row r="7868">
          <cell r="A7868" t="str">
            <v>87310052</v>
          </cell>
          <cell r="B7868" t="str">
            <v>Pistonring Holder. Reference: 13355059</v>
          </cell>
          <cell r="C7868">
            <v>0</v>
          </cell>
          <cell r="D7868" t="str">
            <v>L</v>
          </cell>
        </row>
        <row r="7869">
          <cell r="A7869" t="str">
            <v>87310053</v>
          </cell>
          <cell r="B7869" t="str">
            <v>Splash Ring. Reference: 13355062</v>
          </cell>
          <cell r="C7869">
            <v>0</v>
          </cell>
          <cell r="D7869" t="str">
            <v>L</v>
          </cell>
        </row>
        <row r="7870">
          <cell r="A7870" t="str">
            <v>87310054</v>
          </cell>
          <cell r="B7870" t="str">
            <v>Splash Ring. Reference: 13355208</v>
          </cell>
          <cell r="C7870">
            <v>0</v>
          </cell>
          <cell r="D7870" t="str">
            <v>L</v>
          </cell>
        </row>
        <row r="7871">
          <cell r="A7871" t="str">
            <v>87310055</v>
          </cell>
          <cell r="B7871" t="str">
            <v>Splash Ring. Reference: 13355209</v>
          </cell>
          <cell r="C7871">
            <v>0</v>
          </cell>
          <cell r="D7871" t="str">
            <v>L</v>
          </cell>
        </row>
        <row r="7872">
          <cell r="A7872" t="str">
            <v>87310056</v>
          </cell>
          <cell r="B7872" t="str">
            <v>Groove Nut. Reference: 13355228</v>
          </cell>
          <cell r="C7872">
            <v>0</v>
          </cell>
          <cell r="D7872" t="str">
            <v>L</v>
          </cell>
        </row>
        <row r="7873">
          <cell r="A7873" t="str">
            <v>87310057</v>
          </cell>
          <cell r="B7873" t="str">
            <v>Sealing Ring K. Reference: IDN 067122</v>
          </cell>
          <cell r="C7873">
            <v>0</v>
          </cell>
          <cell r="D7873" t="str">
            <v>L</v>
          </cell>
        </row>
        <row r="7874">
          <cell r="A7874" t="str">
            <v>87310058</v>
          </cell>
          <cell r="B7874" t="str">
            <v>Spacer Disc. Reference: 13355231</v>
          </cell>
          <cell r="C7874">
            <v>0</v>
          </cell>
          <cell r="D7874" t="str">
            <v>L</v>
          </cell>
        </row>
        <row r="7875">
          <cell r="A7875" t="str">
            <v>87310059</v>
          </cell>
          <cell r="B7875" t="str">
            <v>Inner Ring. Reference: 13355233</v>
          </cell>
          <cell r="C7875">
            <v>0</v>
          </cell>
          <cell r="D7875" t="str">
            <v>L</v>
          </cell>
        </row>
        <row r="7876">
          <cell r="A7876" t="str">
            <v>87310060</v>
          </cell>
          <cell r="B7876" t="str">
            <v>Sealing Ring. Reference: 13355234</v>
          </cell>
          <cell r="C7876">
            <v>0</v>
          </cell>
          <cell r="D7876" t="str">
            <v>L</v>
          </cell>
        </row>
        <row r="7877">
          <cell r="A7877" t="str">
            <v>87310061</v>
          </cell>
          <cell r="B7877" t="str">
            <v>Oil Level Switch. Reference: 13355302</v>
          </cell>
          <cell r="C7877">
            <v>0</v>
          </cell>
          <cell r="D7877" t="str">
            <v>L</v>
          </cell>
        </row>
        <row r="7878">
          <cell r="A7878" t="str">
            <v>87310062</v>
          </cell>
          <cell r="B7878" t="str">
            <v>Screw Plug. Reference: 13355304</v>
          </cell>
          <cell r="C7878">
            <v>0</v>
          </cell>
          <cell r="D7878" t="str">
            <v>L</v>
          </cell>
        </row>
        <row r="7879">
          <cell r="A7879" t="str">
            <v>87310063</v>
          </cell>
          <cell r="B7879" t="str">
            <v>Sealing Ring. Reference: 13355361</v>
          </cell>
          <cell r="C7879">
            <v>0</v>
          </cell>
          <cell r="D7879" t="str">
            <v>L</v>
          </cell>
        </row>
        <row r="7880">
          <cell r="A7880" t="str">
            <v>87310064</v>
          </cell>
          <cell r="B7880" t="str">
            <v>Spacer Disc. Reference: 13355364</v>
          </cell>
          <cell r="C7880">
            <v>0</v>
          </cell>
          <cell r="D7880" t="str">
            <v>L</v>
          </cell>
        </row>
        <row r="7881">
          <cell r="A7881" t="str">
            <v>87310065</v>
          </cell>
          <cell r="B7881" t="str">
            <v>Drain Valve. Reference: 13355366</v>
          </cell>
          <cell r="C7881">
            <v>0</v>
          </cell>
          <cell r="D7881" t="str">
            <v>L</v>
          </cell>
        </row>
        <row r="7882">
          <cell r="A7882" t="str">
            <v>87310067</v>
          </cell>
          <cell r="B7882" t="str">
            <v>Limit Switch. NJ5-18GM50-E2-3G-3D ATEX</v>
          </cell>
          <cell r="C7882">
            <v>0</v>
          </cell>
          <cell r="D7882" t="str">
            <v>L</v>
          </cell>
        </row>
        <row r="7883">
          <cell r="A7883" t="str">
            <v>87310068</v>
          </cell>
          <cell r="B7883" t="str">
            <v>Safety Plate. Reference: IDN 001776</v>
          </cell>
          <cell r="C7883">
            <v>0</v>
          </cell>
          <cell r="D7883" t="str">
            <v>L</v>
          </cell>
        </row>
        <row r="7884">
          <cell r="A7884" t="str">
            <v>87310069</v>
          </cell>
          <cell r="B7884" t="str">
            <v>Supporting Disc. Reference: IDN 001946</v>
          </cell>
          <cell r="C7884">
            <v>0</v>
          </cell>
          <cell r="D7884" t="str">
            <v>L</v>
          </cell>
        </row>
        <row r="7885">
          <cell r="A7885" t="str">
            <v>87310070</v>
          </cell>
          <cell r="B7885" t="str">
            <v>Slide bearing. Reference: IDN 069884</v>
          </cell>
          <cell r="C7885">
            <v>0</v>
          </cell>
          <cell r="D7885" t="str">
            <v>L</v>
          </cell>
        </row>
        <row r="7886">
          <cell r="A7886" t="str">
            <v>87310071</v>
          </cell>
          <cell r="B7886" t="str">
            <v>Grooved Nut.  IDN 002280/FAG KM14 J.GP</v>
          </cell>
          <cell r="C7886">
            <v>0</v>
          </cell>
          <cell r="D7886" t="str">
            <v>L</v>
          </cell>
        </row>
        <row r="7887">
          <cell r="A7887" t="str">
            <v>87310072</v>
          </cell>
          <cell r="B7887" t="str">
            <v>Cup Spring. Reference: IDN 003019</v>
          </cell>
          <cell r="C7887">
            <v>0</v>
          </cell>
          <cell r="D7887" t="str">
            <v>L</v>
          </cell>
        </row>
        <row r="7888">
          <cell r="A7888" t="str">
            <v>87310073</v>
          </cell>
          <cell r="B7888" t="str">
            <v>Sealing Ring. Reference: IDN 008436</v>
          </cell>
          <cell r="C7888">
            <v>0</v>
          </cell>
          <cell r="D7888" t="str">
            <v>L</v>
          </cell>
        </row>
        <row r="7889">
          <cell r="A7889" t="str">
            <v>87310074</v>
          </cell>
          <cell r="B7889" t="str">
            <v>Pressure Gauge. DN 021351 Mano 0-6bar</v>
          </cell>
          <cell r="C7889">
            <v>0</v>
          </cell>
          <cell r="D7889" t="str">
            <v>L</v>
          </cell>
        </row>
        <row r="7890">
          <cell r="A7890" t="str">
            <v>87310075</v>
          </cell>
          <cell r="B7890" t="str">
            <v>Bearing Ring. Reference: IDN 034338</v>
          </cell>
          <cell r="C7890">
            <v>0</v>
          </cell>
          <cell r="D7890" t="str">
            <v>L</v>
          </cell>
        </row>
        <row r="7891">
          <cell r="A7891" t="str">
            <v>87310076</v>
          </cell>
          <cell r="B7891" t="str">
            <v>Disc for Adjustment. Reference: IDN 0402</v>
          </cell>
          <cell r="C7891">
            <v>0</v>
          </cell>
          <cell r="D7891" t="str">
            <v>L</v>
          </cell>
        </row>
        <row r="7892">
          <cell r="A7892" t="str">
            <v>87310077</v>
          </cell>
          <cell r="B7892" t="str">
            <v>Solenoid Valve. Reference: IDN 044176 (T</v>
          </cell>
          <cell r="C7892">
            <v>0</v>
          </cell>
          <cell r="D7892" t="str">
            <v>L</v>
          </cell>
        </row>
        <row r="7893">
          <cell r="A7893" t="str">
            <v>87310078</v>
          </cell>
          <cell r="B7893" t="str">
            <v>Filter Regulator. Reference: IDN 045629</v>
          </cell>
          <cell r="C7893">
            <v>0</v>
          </cell>
          <cell r="D7893" t="str">
            <v>L</v>
          </cell>
        </row>
        <row r="7894">
          <cell r="A7894" t="str">
            <v>87310079</v>
          </cell>
          <cell r="B7894" t="str">
            <v>Labyrinth Ring. Reference: IDN 047746</v>
          </cell>
          <cell r="C7894">
            <v>0</v>
          </cell>
          <cell r="D7894" t="str">
            <v>L</v>
          </cell>
        </row>
        <row r="7895">
          <cell r="A7895" t="str">
            <v>87310080</v>
          </cell>
          <cell r="B7895" t="str">
            <v>O-Ring. Reference: IDN 071315</v>
          </cell>
          <cell r="C7895">
            <v>0</v>
          </cell>
          <cell r="D7895" t="str">
            <v>L</v>
          </cell>
        </row>
        <row r="7896">
          <cell r="A7896" t="str">
            <v>87310081</v>
          </cell>
          <cell r="B7896" t="str">
            <v>Silencer. Reference: IDN 002331</v>
          </cell>
          <cell r="C7896">
            <v>0</v>
          </cell>
          <cell r="D7896" t="str">
            <v>L</v>
          </cell>
        </row>
        <row r="7897">
          <cell r="A7897" t="str">
            <v>87310082</v>
          </cell>
          <cell r="B7897" t="str">
            <v>O-Ring. Reference: IDN 032973</v>
          </cell>
          <cell r="C7897">
            <v>0</v>
          </cell>
          <cell r="D7897" t="str">
            <v>L</v>
          </cell>
        </row>
        <row r="7898">
          <cell r="A7898" t="str">
            <v>87310083</v>
          </cell>
          <cell r="B7898" t="str">
            <v>Solenoid Valve. Reference: IDN 033042 (D</v>
          </cell>
          <cell r="C7898">
            <v>0</v>
          </cell>
          <cell r="D7898" t="str">
            <v>L</v>
          </cell>
        </row>
        <row r="7899">
          <cell r="A7899" t="str">
            <v>87310084</v>
          </cell>
          <cell r="B7899" t="str">
            <v>Coil for Solenoid Valve. Ref:IDN 044553</v>
          </cell>
          <cell r="C7899">
            <v>0</v>
          </cell>
          <cell r="D7899" t="str">
            <v>L</v>
          </cell>
        </row>
        <row r="7900">
          <cell r="A7900" t="str">
            <v>87310085</v>
          </cell>
          <cell r="B7900" t="str">
            <v>O-Ring. Reference: IDN 051632</v>
          </cell>
          <cell r="C7900">
            <v>0</v>
          </cell>
          <cell r="D7900" t="str">
            <v>L</v>
          </cell>
        </row>
        <row r="7901">
          <cell r="A7901" t="str">
            <v>87310086</v>
          </cell>
          <cell r="B7901" t="str">
            <v>Thrust Washer. Reference: IDN 053308</v>
          </cell>
          <cell r="C7901">
            <v>0</v>
          </cell>
          <cell r="D7901" t="str">
            <v>L</v>
          </cell>
        </row>
        <row r="7902">
          <cell r="A7902" t="str">
            <v>87310087</v>
          </cell>
          <cell r="B7902" t="str">
            <v>Slide Bearing. Reference: IDN 061831</v>
          </cell>
          <cell r="C7902">
            <v>0</v>
          </cell>
          <cell r="D7902" t="str">
            <v>L</v>
          </cell>
        </row>
        <row r="7903">
          <cell r="A7903" t="str">
            <v>87310088</v>
          </cell>
          <cell r="B7903" t="str">
            <v>Signalbox. Reference: IDN 062020</v>
          </cell>
          <cell r="C7903">
            <v>0</v>
          </cell>
          <cell r="D7903" t="str">
            <v>L</v>
          </cell>
        </row>
        <row r="7904">
          <cell r="A7904" t="str">
            <v>87310089</v>
          </cell>
          <cell r="B7904" t="str">
            <v>Sealing Set WZKN 125 - WZKN 150.</v>
          </cell>
          <cell r="C7904">
            <v>0</v>
          </cell>
          <cell r="D7904" t="str">
            <v>L</v>
          </cell>
        </row>
        <row r="7905">
          <cell r="A7905" t="str">
            <v>87310090</v>
          </cell>
          <cell r="B7905" t="str">
            <v>Sealing Set for Cylinder. Ref IDN 062467</v>
          </cell>
          <cell r="C7905">
            <v>0</v>
          </cell>
          <cell r="D7905" t="str">
            <v>L</v>
          </cell>
        </row>
        <row r="7906">
          <cell r="A7906" t="str">
            <v>87310091</v>
          </cell>
          <cell r="B7906" t="str">
            <v>Drive Connection. Reference: IDN 066202</v>
          </cell>
          <cell r="C7906">
            <v>0</v>
          </cell>
          <cell r="D7906" t="str">
            <v>L</v>
          </cell>
        </row>
        <row r="7907">
          <cell r="A7907" t="str">
            <v>87310092</v>
          </cell>
          <cell r="B7907" t="str">
            <v>Cylinder. Reference: IDN 066644</v>
          </cell>
          <cell r="C7907">
            <v>0</v>
          </cell>
          <cell r="D7907" t="str">
            <v>L</v>
          </cell>
        </row>
        <row r="7908">
          <cell r="A7908" t="str">
            <v>87310093</v>
          </cell>
          <cell r="B7908" t="str">
            <v>O-Ring. Reference: IDN 066648</v>
          </cell>
          <cell r="C7908">
            <v>0</v>
          </cell>
          <cell r="D7908" t="str">
            <v>L</v>
          </cell>
        </row>
        <row r="7909">
          <cell r="A7909" t="str">
            <v>87310095</v>
          </cell>
          <cell r="B7909" t="str">
            <v>23/1-3-RB (IC) GROUPE FR - B64G-NNK-AD3-</v>
          </cell>
          <cell r="C7909">
            <v>0</v>
          </cell>
          <cell r="D7909" t="str">
            <v>L</v>
          </cell>
        </row>
        <row r="7910">
          <cell r="A7910" t="str">
            <v>87310096</v>
          </cell>
          <cell r="B7910" t="str">
            <v>Seal. Reference: 13354523</v>
          </cell>
          <cell r="C7910">
            <v>0</v>
          </cell>
          <cell r="D7910" t="str">
            <v>L</v>
          </cell>
        </row>
        <row r="7911">
          <cell r="A7911" t="str">
            <v>87310097</v>
          </cell>
          <cell r="B7911" t="str">
            <v>Détecteur de flamme. Refe 15063383</v>
          </cell>
          <cell r="C7911">
            <v>0</v>
          </cell>
          <cell r="D7911" t="str">
            <v>L</v>
          </cell>
        </row>
        <row r="7912">
          <cell r="A7912" t="str">
            <v>87310098</v>
          </cell>
          <cell r="B7912" t="str">
            <v>Pressostat différentiel air combustion.</v>
          </cell>
          <cell r="C7912">
            <v>0</v>
          </cell>
          <cell r="D7912" t="str">
            <v>L</v>
          </cell>
        </row>
        <row r="7913">
          <cell r="A7913" t="str">
            <v>87310099</v>
          </cell>
          <cell r="B7913" t="str">
            <v>Pressostat gaz. Reference: PS-106</v>
          </cell>
          <cell r="C7913">
            <v>0</v>
          </cell>
          <cell r="D7913" t="str">
            <v>L</v>
          </cell>
        </row>
        <row r="7914">
          <cell r="A7914" t="str">
            <v>87310100</v>
          </cell>
          <cell r="B7914" t="str">
            <v>Pressostat air combustion. Ref: PSL-402</v>
          </cell>
          <cell r="C7914">
            <v>0</v>
          </cell>
          <cell r="D7914" t="str">
            <v>L</v>
          </cell>
        </row>
        <row r="7915">
          <cell r="A7915" t="str">
            <v>87310101</v>
          </cell>
          <cell r="B7915" t="str">
            <v>Vanne papillon gaz automatiqueDN40 PN16</v>
          </cell>
          <cell r="C7915">
            <v>0</v>
          </cell>
          <cell r="D7915" t="str">
            <v>L</v>
          </cell>
        </row>
        <row r="7916">
          <cell r="A7916" t="str">
            <v>87310102</v>
          </cell>
          <cell r="B7916" t="str">
            <v>Débitmétre VORTEX. Reference: FT-102</v>
          </cell>
          <cell r="C7916">
            <v>0</v>
          </cell>
          <cell r="D7916" t="str">
            <v>L</v>
          </cell>
        </row>
        <row r="7917">
          <cell r="A7917" t="str">
            <v>87310103</v>
          </cell>
          <cell r="B7917" t="str">
            <v>Transmeteur de pressionRef PT-103 PT-108</v>
          </cell>
          <cell r="C7917">
            <v>0</v>
          </cell>
          <cell r="D7917" t="str">
            <v>L</v>
          </cell>
        </row>
        <row r="7918">
          <cell r="A7918" t="str">
            <v>87310104</v>
          </cell>
          <cell r="B7918" t="str">
            <v>Contrôleur d'étanchéité. Reference: 3-01</v>
          </cell>
          <cell r="C7918">
            <v>0</v>
          </cell>
          <cell r="D7918" t="str">
            <v>L</v>
          </cell>
        </row>
        <row r="7919">
          <cell r="A7919" t="str">
            <v>87310106</v>
          </cell>
          <cell r="B7919" t="str">
            <v>Carte temporisation séquenceur. Ref 3-01</v>
          </cell>
          <cell r="C7919">
            <v>0</v>
          </cell>
          <cell r="D7919" t="str">
            <v>L</v>
          </cell>
        </row>
        <row r="7920">
          <cell r="A7920" t="str">
            <v>87310107</v>
          </cell>
          <cell r="B7920" t="str">
            <v>Parnier pour filtre DN40 PN16, malle 40µ</v>
          </cell>
          <cell r="C7920">
            <v>0</v>
          </cell>
          <cell r="D7920" t="str">
            <v>L</v>
          </cell>
        </row>
        <row r="7921">
          <cell r="A7921" t="str">
            <v>87310108</v>
          </cell>
          <cell r="B7921" t="str">
            <v>Electro distributeur pour les vannes gaz</v>
          </cell>
          <cell r="C7921">
            <v>0</v>
          </cell>
          <cell r="D7921" t="str">
            <v>L</v>
          </cell>
        </row>
        <row r="7922">
          <cell r="A7922" t="str">
            <v>87310109</v>
          </cell>
          <cell r="B7922" t="str">
            <v>Vanne electromagnétique pour le gaz allu</v>
          </cell>
          <cell r="C7922">
            <v>0</v>
          </cell>
          <cell r="D7922" t="str">
            <v>L</v>
          </cell>
        </row>
        <row r="7923">
          <cell r="A7923" t="str">
            <v>87310110</v>
          </cell>
          <cell r="B7923" t="str">
            <v>Relais de sécurité PN0ZS1. Ref: 3-01</v>
          </cell>
          <cell r="C7923">
            <v>1</v>
          </cell>
          <cell r="D7923" t="str">
            <v>L</v>
          </cell>
        </row>
        <row r="7924">
          <cell r="A7924" t="str">
            <v>87310111</v>
          </cell>
          <cell r="B7924" t="str">
            <v>Transmetteur universal -9116. Ref 3-01</v>
          </cell>
          <cell r="C7924">
            <v>0</v>
          </cell>
          <cell r="D7924" t="str">
            <v>L</v>
          </cell>
        </row>
        <row r="7925">
          <cell r="A7925" t="str">
            <v>87310112</v>
          </cell>
          <cell r="B7925" t="str">
            <v>Vanne de côntrole gaz DN40 PN16</v>
          </cell>
          <cell r="C7925">
            <v>0</v>
          </cell>
          <cell r="D7925" t="str">
            <v>L</v>
          </cell>
        </row>
        <row r="7926">
          <cell r="A7926" t="str">
            <v>87310113</v>
          </cell>
          <cell r="B7926" t="str">
            <v>Relais de sécurité UE10-2FG 2DO. Ref3-01</v>
          </cell>
          <cell r="C7926">
            <v>1</v>
          </cell>
          <cell r="D7926" t="str">
            <v>L</v>
          </cell>
        </row>
        <row r="7927">
          <cell r="A7927" t="str">
            <v>87310114</v>
          </cell>
          <cell r="B7927" t="str">
            <v>PLC S71200 CPU  MODULE 6ES7215-1AG40-OXB</v>
          </cell>
          <cell r="C7927">
            <v>0</v>
          </cell>
          <cell r="D7927" t="str">
            <v>L</v>
          </cell>
        </row>
        <row r="7928">
          <cell r="A7928" t="str">
            <v>87310115</v>
          </cell>
          <cell r="B7928" t="str">
            <v>Carte 8E/8S S7-200.  6ES7221-1BF32.OXOBR</v>
          </cell>
          <cell r="C7928">
            <v>0</v>
          </cell>
          <cell r="D7928" t="str">
            <v>L</v>
          </cell>
        </row>
        <row r="7929">
          <cell r="A7929" t="str">
            <v>87310116</v>
          </cell>
          <cell r="B7929" t="str">
            <v>Module communication S7-1200 6GK7.242-5D</v>
          </cell>
          <cell r="C7929">
            <v>0</v>
          </cell>
          <cell r="D7929" t="str">
            <v>L</v>
          </cell>
        </row>
        <row r="7930">
          <cell r="A7930" t="str">
            <v>87310117</v>
          </cell>
          <cell r="B7930" t="str">
            <v>Aeration fabric ref 067239-01/067129-01</v>
          </cell>
          <cell r="C7930">
            <v>0</v>
          </cell>
          <cell r="D7930" t="str">
            <v>L</v>
          </cell>
        </row>
        <row r="7931">
          <cell r="A7931" t="str">
            <v>87310118</v>
          </cell>
          <cell r="B7931" t="str">
            <v>Handwheel B250x22. Reference: 041820-01</v>
          </cell>
          <cell r="C7931">
            <v>0</v>
          </cell>
          <cell r="D7931" t="str">
            <v>L</v>
          </cell>
        </row>
        <row r="7932">
          <cell r="A7932" t="str">
            <v>87310119</v>
          </cell>
          <cell r="B7932" t="str">
            <v>Sealing cord 10x10. Reference: 061610-01</v>
          </cell>
          <cell r="C7932">
            <v>0</v>
          </cell>
          <cell r="D7932" t="str">
            <v>L</v>
          </cell>
        </row>
        <row r="7933">
          <cell r="A7933" t="str">
            <v>87310120</v>
          </cell>
          <cell r="B7933" t="str">
            <v>Guide Strip  400 DesigA0. Ref173181-01</v>
          </cell>
          <cell r="C7933">
            <v>0</v>
          </cell>
          <cell r="D7933" t="str">
            <v>L</v>
          </cell>
        </row>
        <row r="7934">
          <cell r="A7934" t="str">
            <v>87310121</v>
          </cell>
          <cell r="B7934" t="str">
            <v>Wear Strip  400 Design A0. Ref 173190-01</v>
          </cell>
          <cell r="C7934">
            <v>0</v>
          </cell>
          <cell r="D7934" t="str">
            <v>L</v>
          </cell>
        </row>
        <row r="7935">
          <cell r="A7935" t="str">
            <v>87310122</v>
          </cell>
          <cell r="B7935" t="str">
            <v>Stuffing box gland 400 desigA0/173199-01</v>
          </cell>
          <cell r="C7935">
            <v>0</v>
          </cell>
          <cell r="D7935" t="str">
            <v>L</v>
          </cell>
        </row>
        <row r="7936">
          <cell r="A7936" t="str">
            <v>87310123</v>
          </cell>
          <cell r="B7936" t="str">
            <v>Slide plate size 400. Ref: 173455-01</v>
          </cell>
          <cell r="C7936">
            <v>0</v>
          </cell>
          <cell r="D7936" t="str">
            <v>L</v>
          </cell>
        </row>
        <row r="7937">
          <cell r="A7937" t="str">
            <v>87310124</v>
          </cell>
          <cell r="B7937" t="str">
            <v>Spindle size 400. Reference: 173604-01</v>
          </cell>
          <cell r="C7937">
            <v>0</v>
          </cell>
          <cell r="D7937" t="str">
            <v>L</v>
          </cell>
        </row>
        <row r="7938">
          <cell r="A7938" t="str">
            <v>87310125</v>
          </cell>
          <cell r="B7938" t="str">
            <v>Wear Strip  400 Design A0. Ref 173640-01</v>
          </cell>
          <cell r="C7938">
            <v>0</v>
          </cell>
          <cell r="D7938" t="str">
            <v>L</v>
          </cell>
        </row>
        <row r="7939">
          <cell r="A7939" t="str">
            <v>87310126</v>
          </cell>
          <cell r="B7939" t="str">
            <v>Bushing 2420 DU. Reference: 173828-01</v>
          </cell>
          <cell r="C7939">
            <v>0</v>
          </cell>
          <cell r="D7939" t="str">
            <v>L</v>
          </cell>
        </row>
        <row r="7940">
          <cell r="A7940" t="str">
            <v>87310127</v>
          </cell>
          <cell r="B7940" t="str">
            <v>Sealing coverF Flow control Ref064068-01</v>
          </cell>
          <cell r="C7940">
            <v>0</v>
          </cell>
          <cell r="D7940" t="str">
            <v>L</v>
          </cell>
        </row>
        <row r="7941">
          <cell r="A7941" t="str">
            <v>87310128</v>
          </cell>
          <cell r="B7941" t="str">
            <v>Shaft. Size 400. Reference: 074169-01</v>
          </cell>
          <cell r="C7941">
            <v>0</v>
          </cell>
          <cell r="D7941" t="str">
            <v>L</v>
          </cell>
        </row>
        <row r="7942">
          <cell r="A7942" t="str">
            <v>87310129</v>
          </cell>
          <cell r="B7942" t="str">
            <v>Sealing ring G1/2A. Reference: 106968-01</v>
          </cell>
          <cell r="C7942">
            <v>0</v>
          </cell>
          <cell r="D7942" t="str">
            <v>L</v>
          </cell>
        </row>
        <row r="7943">
          <cell r="A7943" t="str">
            <v>87310130</v>
          </cell>
          <cell r="B7943" t="str">
            <v>Hub. Reference: 119503-01</v>
          </cell>
          <cell r="C7943">
            <v>0</v>
          </cell>
          <cell r="D7943" t="str">
            <v>L</v>
          </cell>
        </row>
        <row r="7944">
          <cell r="A7944" t="str">
            <v>87310131</v>
          </cell>
          <cell r="B7944" t="str">
            <v>Adapter 25/27L=64mm ref 119512-02</v>
          </cell>
          <cell r="C7944">
            <v>0</v>
          </cell>
          <cell r="D7944" t="str">
            <v>L</v>
          </cell>
        </row>
        <row r="7945">
          <cell r="A7945" t="str">
            <v>87310132</v>
          </cell>
          <cell r="B7945" t="str">
            <v>connecting plate ref 144060-01</v>
          </cell>
          <cell r="C7945">
            <v>0</v>
          </cell>
          <cell r="D7945" t="str">
            <v>L</v>
          </cell>
        </row>
        <row r="7946">
          <cell r="A7946" t="str">
            <v>87310133</v>
          </cell>
          <cell r="B7946" t="str">
            <v>Compressed air filter 5MY. Ref:143768-01</v>
          </cell>
          <cell r="C7946">
            <v>0</v>
          </cell>
          <cell r="D7946" t="str">
            <v>L</v>
          </cell>
        </row>
        <row r="7947">
          <cell r="A7947" t="str">
            <v>87310134</v>
          </cell>
          <cell r="B7947" t="str">
            <v>Compressed air filter 0,01MYRef143769-01</v>
          </cell>
          <cell r="C7947">
            <v>0</v>
          </cell>
          <cell r="D7947" t="str">
            <v>L</v>
          </cell>
        </row>
        <row r="7948">
          <cell r="A7948" t="str">
            <v>87310135</v>
          </cell>
          <cell r="B7948" t="str">
            <v>Quickclamp a. angle. Ref: 143771-01</v>
          </cell>
          <cell r="C7948">
            <v>0</v>
          </cell>
          <cell r="D7948" t="str">
            <v>L</v>
          </cell>
        </row>
        <row r="7949">
          <cell r="A7949" t="str">
            <v>87310137</v>
          </cell>
          <cell r="B7949" t="str">
            <v>Cassette400with plat sealingRef162513-01</v>
          </cell>
          <cell r="C7949">
            <v>0</v>
          </cell>
          <cell r="D7949" t="str">
            <v>L</v>
          </cell>
        </row>
        <row r="7950">
          <cell r="A7950" t="str">
            <v>87310138</v>
          </cell>
          <cell r="B7950" t="str">
            <v>Limit switch unit 4M: 180109-02</v>
          </cell>
          <cell r="C7950">
            <v>0</v>
          </cell>
          <cell r="D7950" t="str">
            <v>L</v>
          </cell>
        </row>
        <row r="7951">
          <cell r="A7951" t="str">
            <v>87310139</v>
          </cell>
          <cell r="B7951" t="str">
            <v>adapter 8/3 ref 125528-01</v>
          </cell>
          <cell r="C7951">
            <v>0</v>
          </cell>
          <cell r="D7951" t="str">
            <v>L</v>
          </cell>
        </row>
        <row r="7952">
          <cell r="A7952" t="str">
            <v>87310140</v>
          </cell>
          <cell r="B7952" t="str">
            <v>consol-controller Ref 125527-01</v>
          </cell>
          <cell r="C7952">
            <v>0</v>
          </cell>
          <cell r="D7952" t="str">
            <v>L</v>
          </cell>
        </row>
        <row r="7953">
          <cell r="A7953" t="str">
            <v>87310141</v>
          </cell>
          <cell r="B7953" t="str">
            <v>plate 142-ref 119506-01</v>
          </cell>
          <cell r="C7953">
            <v>0</v>
          </cell>
          <cell r="D7953" t="str">
            <v>L</v>
          </cell>
        </row>
        <row r="7954">
          <cell r="A7954" t="str">
            <v>87310142</v>
          </cell>
          <cell r="B7954" t="str">
            <v>Allumeur gaz-éléctrique N°S/14043929</v>
          </cell>
          <cell r="C7954">
            <v>0</v>
          </cell>
          <cell r="D7954" t="str">
            <v>L</v>
          </cell>
        </row>
        <row r="7955">
          <cell r="A7955" t="str">
            <v>87310143</v>
          </cell>
          <cell r="B7955" t="str">
            <v>Rotary wing drive connect plate180116-01</v>
          </cell>
          <cell r="C7955">
            <v>0</v>
          </cell>
          <cell r="D7955" t="str">
            <v>L</v>
          </cell>
        </row>
        <row r="7956">
          <cell r="A7956" t="str">
            <v>87310144</v>
          </cell>
          <cell r="B7956" t="str">
            <v>Wrench. Reference: 183720-01</v>
          </cell>
          <cell r="C7956">
            <v>0</v>
          </cell>
          <cell r="D7956" t="str">
            <v>L</v>
          </cell>
        </row>
        <row r="7957">
          <cell r="A7957" t="str">
            <v>87310145</v>
          </cell>
          <cell r="B7957" t="str">
            <v>Plug-in unit F. analog  PS2 Ref189856-02</v>
          </cell>
          <cell r="C7957">
            <v>0</v>
          </cell>
          <cell r="D7957" t="str">
            <v>L</v>
          </cell>
        </row>
        <row r="7958">
          <cell r="A7958" t="str">
            <v>87310146</v>
          </cell>
          <cell r="B7958" t="str">
            <v>Roller 400, C320. Reference: 206237-01</v>
          </cell>
          <cell r="C7958">
            <v>0</v>
          </cell>
          <cell r="D7958" t="str">
            <v>L</v>
          </cell>
        </row>
        <row r="7959">
          <cell r="A7959" t="str">
            <v>87310147</v>
          </cell>
          <cell r="B7959" t="str">
            <v>23/1-3-RB (IC)  BOITE ELELECTROVANNE - W</v>
          </cell>
          <cell r="C7959">
            <v>0</v>
          </cell>
          <cell r="D7959" t="str">
            <v>L</v>
          </cell>
        </row>
        <row r="7960">
          <cell r="A7960" t="str">
            <v>87310148</v>
          </cell>
          <cell r="B7960" t="str">
            <v>JOINT D'étancheité manche vrac charbon</v>
          </cell>
          <cell r="C7960">
            <v>0</v>
          </cell>
          <cell r="D7960" t="str">
            <v>L</v>
          </cell>
        </row>
        <row r="7961">
          <cell r="A7961" t="str">
            <v>87310154</v>
          </cell>
          <cell r="B7961" t="str">
            <v>Attache filet grignon d’olive</v>
          </cell>
          <cell r="C7961">
            <v>0</v>
          </cell>
          <cell r="D7961" t="str">
            <v>L</v>
          </cell>
        </row>
        <row r="7962">
          <cell r="A7962" t="str">
            <v>87310156</v>
          </cell>
          <cell r="B7962" t="str">
            <v>Membrane détendeur inertage CO2</v>
          </cell>
          <cell r="C7962">
            <v>0</v>
          </cell>
          <cell r="D7962" t="str">
            <v>L</v>
          </cell>
        </row>
        <row r="7963">
          <cell r="A7963" t="str">
            <v>87310163</v>
          </cell>
          <cell r="B7963" t="str">
            <v>système détection câble mou /tendu manch</v>
          </cell>
          <cell r="C7963">
            <v>0</v>
          </cell>
          <cell r="D7963" t="str">
            <v>L</v>
          </cell>
        </row>
        <row r="7964">
          <cell r="A7964" t="str">
            <v>87500001</v>
          </cell>
          <cell r="B7964" t="str">
            <v>Flexible air Ø3/8 Long= 1200 mm. 2-06</v>
          </cell>
          <cell r="C7964">
            <v>0</v>
          </cell>
          <cell r="D7964" t="str">
            <v>L</v>
          </cell>
        </row>
        <row r="7965">
          <cell r="A7965" t="str">
            <v>87500002</v>
          </cell>
          <cell r="B7965" t="str">
            <v>Flexible air Ø1 Long= 1200 mm.Ref 2-</v>
          </cell>
          <cell r="C7965">
            <v>0</v>
          </cell>
          <cell r="D7965" t="str">
            <v>L</v>
          </cell>
        </row>
        <row r="7966">
          <cell r="A7966" t="str">
            <v>87500003</v>
          </cell>
          <cell r="B7966" t="str">
            <v>Flexible gaz Ø1 Long= 1200 mm. Ref1-</v>
          </cell>
          <cell r="C7966">
            <v>0</v>
          </cell>
          <cell r="D7966" t="str">
            <v>L</v>
          </cell>
        </row>
        <row r="7967">
          <cell r="A7967" t="str">
            <v>87500004</v>
          </cell>
          <cell r="B7967" t="str">
            <v>Flexible gaz Ø3/8 Long= 1200 mm.Ref1-</v>
          </cell>
          <cell r="C7967">
            <v>0</v>
          </cell>
          <cell r="D7967" t="str">
            <v>L</v>
          </cell>
        </row>
        <row r="7968">
          <cell r="A7968" t="str">
            <v>88050016</v>
          </cell>
          <cell r="B7968" t="str">
            <v>Isolant et isolant thermique Prt30004988</v>
          </cell>
          <cell r="C7968">
            <v>0</v>
          </cell>
          <cell r="D7968" t="str">
            <v>L</v>
          </cell>
        </row>
        <row r="7969">
          <cell r="A7969" t="str">
            <v>88050021</v>
          </cell>
          <cell r="B7969" t="str">
            <v>Feutre</v>
          </cell>
          <cell r="C7969">
            <v>0</v>
          </cell>
          <cell r="D7969" t="str">
            <v>L</v>
          </cell>
        </row>
        <row r="7970">
          <cell r="A7970" t="str">
            <v>89010015</v>
          </cell>
          <cell r="B7970" t="str">
            <v>BOULON M20X140/50 ISO 4014 REFRACTAIRE</v>
          </cell>
          <cell r="C7970">
            <v>0</v>
          </cell>
          <cell r="D7970" t="str">
            <v>L</v>
          </cell>
        </row>
        <row r="7971">
          <cell r="A7971" t="str">
            <v>89010020</v>
          </cell>
          <cell r="B7971" t="str">
            <v>BOULONNERIE PLAQUE FRONTALE M16X50</v>
          </cell>
          <cell r="C7971">
            <v>0</v>
          </cell>
          <cell r="D7971" t="str">
            <v>L</v>
          </cell>
        </row>
        <row r="7972">
          <cell r="A7972" t="str">
            <v>89010023</v>
          </cell>
          <cell r="B7972" t="str">
            <v>BOULONS M16X60 ISO 4017(RON+ECROU FREIN)</v>
          </cell>
          <cell r="C7972">
            <v>0</v>
          </cell>
          <cell r="D7972" t="str">
            <v>L</v>
          </cell>
        </row>
        <row r="7973">
          <cell r="A7973" t="str">
            <v>89010025</v>
          </cell>
          <cell r="B7973" t="str">
            <v>BOULONS M20X70 ISO 4017(RON+ECROU )</v>
          </cell>
          <cell r="C7973">
            <v>0</v>
          </cell>
          <cell r="D7973" t="str">
            <v>L</v>
          </cell>
        </row>
        <row r="7974">
          <cell r="A7974" t="str">
            <v>89010035</v>
          </cell>
          <cell r="B7974" t="str">
            <v>ELÉMENT  FLUIDISATION GRILLE STA. REP:2</v>
          </cell>
          <cell r="C7974">
            <v>0</v>
          </cell>
          <cell r="D7974" t="str">
            <v>L</v>
          </cell>
        </row>
        <row r="7975">
          <cell r="A7975" t="str">
            <v>89010036</v>
          </cell>
          <cell r="B7975" t="str">
            <v>ELÉMENT  FLUIDISATION GRILLE STATIQUE R1</v>
          </cell>
          <cell r="C7975">
            <v>0</v>
          </cell>
          <cell r="D7975" t="str">
            <v>L</v>
          </cell>
        </row>
        <row r="7976">
          <cell r="A7976" t="str">
            <v>89010037</v>
          </cell>
          <cell r="B7976" t="str">
            <v>ELÉMENT DE FLUIDISATION 188M</v>
          </cell>
          <cell r="C7976">
            <v>0</v>
          </cell>
          <cell r="D7976" t="str">
            <v>L</v>
          </cell>
        </row>
        <row r="7977">
          <cell r="A7977" t="str">
            <v>89010041</v>
          </cell>
          <cell r="B7977" t="str">
            <v>ELÉMENT DE TRANSPORT REP1.1</v>
          </cell>
          <cell r="C7977">
            <v>0</v>
          </cell>
          <cell r="D7977" t="str">
            <v>L</v>
          </cell>
        </row>
        <row r="7978">
          <cell r="A7978" t="str">
            <v>89010047</v>
          </cell>
          <cell r="B7978" t="str">
            <v>ELÉMENT OBTURATEUR CÔTÉ FRONTAL</v>
          </cell>
          <cell r="C7978">
            <v>0</v>
          </cell>
          <cell r="D7978" t="str">
            <v>L</v>
          </cell>
        </row>
        <row r="7979">
          <cell r="A7979" t="str">
            <v>89010053</v>
          </cell>
          <cell r="B7979" t="str">
            <v>FILTRE HYDRAULIQUE  SH75038 POLYTRAQU</v>
          </cell>
          <cell r="C7979">
            <v>0</v>
          </cell>
          <cell r="D7979" t="str">
            <v>L</v>
          </cell>
        </row>
        <row r="7980">
          <cell r="A7980" t="str">
            <v>89010055</v>
          </cell>
          <cell r="B7980" t="str">
            <v>FILTRE HYDRAULIQUE SHR0660FD11 K13.01.02</v>
          </cell>
          <cell r="C7980">
            <v>0</v>
          </cell>
          <cell r="D7980" t="str">
            <v>L</v>
          </cell>
        </row>
        <row r="7981">
          <cell r="A7981" t="str">
            <v>89010057</v>
          </cell>
          <cell r="B7981" t="str">
            <v>FILTRE K13.01.02: ABZFE-H0160-10-1X/M-A</v>
          </cell>
          <cell r="C7981">
            <v>0</v>
          </cell>
          <cell r="D7981" t="str">
            <v>L</v>
          </cell>
        </row>
        <row r="7982">
          <cell r="A7982" t="str">
            <v>89010059</v>
          </cell>
          <cell r="B7982" t="str">
            <v>FILTRE K13.01.02:ABZFE-N0080-10-1X/M-A</v>
          </cell>
          <cell r="C7982">
            <v>0</v>
          </cell>
          <cell r="D7982" t="str">
            <v>L</v>
          </cell>
        </row>
        <row r="7983">
          <cell r="A7983" t="str">
            <v>89010060</v>
          </cell>
          <cell r="B7983" t="str">
            <v>FILTRE K13.01.02:ABZFE-N0400-10-1X/M-A</v>
          </cell>
          <cell r="C7983">
            <v>0</v>
          </cell>
          <cell r="D7983" t="str">
            <v>L</v>
          </cell>
        </row>
        <row r="7984">
          <cell r="A7984" t="str">
            <v>89010095</v>
          </cell>
          <cell r="B7984" t="str">
            <v>PLAQUE FRONTALE</v>
          </cell>
          <cell r="C7984">
            <v>0</v>
          </cell>
          <cell r="D7984" t="str">
            <v>L</v>
          </cell>
        </row>
        <row r="7985">
          <cell r="A7985" t="str">
            <v>89010117</v>
          </cell>
          <cell r="B7985" t="str">
            <v>SYSTÈME À RESSORT COMPLET P CADRE R1.7</v>
          </cell>
          <cell r="C7985">
            <v>0</v>
          </cell>
          <cell r="D7985" t="str">
            <v>L</v>
          </cell>
        </row>
        <row r="7986">
          <cell r="A7986" t="str">
            <v>89010120</v>
          </cell>
          <cell r="B7986" t="str">
            <v>SYSTÉME À RESSORTS POUR CADRE ÉTANCHÉITÉ</v>
          </cell>
          <cell r="C7986">
            <v>0</v>
          </cell>
          <cell r="D7986" t="str">
            <v>L</v>
          </cell>
        </row>
        <row r="7987">
          <cell r="A7987" t="str">
            <v>89010122</v>
          </cell>
          <cell r="B7987" t="str">
            <v>VIS H M20X60/46 INOX REFRACTAIRE AISI310</v>
          </cell>
          <cell r="C7987">
            <v>0</v>
          </cell>
          <cell r="D7987" t="str">
            <v>L</v>
          </cell>
        </row>
        <row r="7988">
          <cell r="A7988" t="str">
            <v>89010140</v>
          </cell>
          <cell r="B7988" t="str">
            <v>VIS CHC M12-52 LONG+TETE 63/52 C12.9</v>
          </cell>
          <cell r="C7988">
            <v>0</v>
          </cell>
          <cell r="D7988" t="str">
            <v>L</v>
          </cell>
        </row>
        <row r="7989">
          <cell r="A7989" t="str">
            <v>89010141</v>
          </cell>
          <cell r="B7989" t="str">
            <v>VIS H M16X60/38 INOX REFRACTAIRE AISI310</v>
          </cell>
          <cell r="C7989">
            <v>0</v>
          </cell>
          <cell r="D7989" t="str">
            <v>L</v>
          </cell>
        </row>
        <row r="7990">
          <cell r="A7990" t="str">
            <v>89010151</v>
          </cell>
          <cell r="B7990" t="str">
            <v>clapet explosionTT1400 UniK</v>
          </cell>
          <cell r="C7990">
            <v>0</v>
          </cell>
          <cell r="D7990" t="str">
            <v>L</v>
          </cell>
        </row>
        <row r="7991">
          <cell r="A7991" t="str">
            <v>89010156</v>
          </cell>
          <cell r="B7991" t="str">
            <v>plaque intermediaire</v>
          </cell>
          <cell r="C7991">
            <v>0</v>
          </cell>
          <cell r="D7991" t="str">
            <v>L</v>
          </cell>
        </row>
        <row r="7992">
          <cell r="A7992" t="str">
            <v>89010157</v>
          </cell>
          <cell r="B7992" t="str">
            <v>contact a pression</v>
          </cell>
          <cell r="C7992">
            <v>0</v>
          </cell>
          <cell r="D7992" t="str">
            <v>L</v>
          </cell>
        </row>
        <row r="7993">
          <cell r="A7993" t="str">
            <v>89010160</v>
          </cell>
          <cell r="B7993" t="str">
            <v>joint etanchiéte EO2</v>
          </cell>
          <cell r="C7993">
            <v>0</v>
          </cell>
          <cell r="D7993" t="str">
            <v>L</v>
          </cell>
        </row>
        <row r="7994">
          <cell r="A7994" t="str">
            <v>89010162</v>
          </cell>
          <cell r="B7994" t="str">
            <v>Accumulateur DSV10M0.0/0 S108</v>
          </cell>
          <cell r="C7994">
            <v>0</v>
          </cell>
          <cell r="D7994" t="str">
            <v>L</v>
          </cell>
        </row>
        <row r="7995">
          <cell r="A7995" t="str">
            <v>89010163</v>
          </cell>
          <cell r="B7995" t="str">
            <v>Accumultateur hydraulique centrale four</v>
          </cell>
          <cell r="C7995">
            <v>0</v>
          </cell>
          <cell r="D7995" t="str">
            <v>L</v>
          </cell>
        </row>
        <row r="7996">
          <cell r="A7996" t="str">
            <v>89020001</v>
          </cell>
          <cell r="B7996" t="str">
            <v>BAGUE DE CONCASSAGE REP 1.2</v>
          </cell>
          <cell r="C7996">
            <v>0</v>
          </cell>
          <cell r="D7996" t="str">
            <v>L</v>
          </cell>
        </row>
        <row r="7997">
          <cell r="A7997" t="str">
            <v>89030001</v>
          </cell>
          <cell r="B7997" t="str">
            <v>BOULON REFR TH PARTIELLE FILETE HM 22X90</v>
          </cell>
          <cell r="C7997">
            <v>0</v>
          </cell>
          <cell r="D7997" t="str">
            <v>L</v>
          </cell>
        </row>
        <row r="7998">
          <cell r="A7998" t="str">
            <v>89030002</v>
          </cell>
          <cell r="B7998" t="str">
            <v>DIFFUSEUR AIR   POLYTRAC BLEU 30 PM</v>
          </cell>
          <cell r="C7998">
            <v>0</v>
          </cell>
          <cell r="D7998" t="str">
            <v>L</v>
          </cell>
        </row>
        <row r="7999">
          <cell r="A7999" t="str">
            <v>89030003</v>
          </cell>
          <cell r="B7999" t="str">
            <v>DIFFUSEUR AIR   POLYTRAC VERT 35 PM</v>
          </cell>
          <cell r="C7999">
            <v>0</v>
          </cell>
          <cell r="D7999" t="str">
            <v>L</v>
          </cell>
        </row>
        <row r="8000">
          <cell r="A8000" t="str">
            <v>89030004</v>
          </cell>
          <cell r="B8000" t="str">
            <v>DIFFUSEUR AIR   POLYTRAC NOIR 40 PM</v>
          </cell>
          <cell r="C8000">
            <v>0</v>
          </cell>
          <cell r="D8000" t="str">
            <v>L</v>
          </cell>
        </row>
        <row r="8001">
          <cell r="A8001" t="str">
            <v>89030005</v>
          </cell>
          <cell r="B8001" t="str">
            <v>DIFFUSEUR AIR   POLYTRAC ROUGE  20 GM</v>
          </cell>
          <cell r="C8001">
            <v>0</v>
          </cell>
          <cell r="D8001" t="str">
            <v>L</v>
          </cell>
        </row>
        <row r="8002">
          <cell r="A8002" t="str">
            <v>89030006</v>
          </cell>
          <cell r="B8002" t="str">
            <v>DIFFUSEUR AIR   POLYTRAC BLEU 30 GM</v>
          </cell>
          <cell r="C8002">
            <v>0</v>
          </cell>
          <cell r="D8002" t="str">
            <v>L</v>
          </cell>
        </row>
        <row r="8003">
          <cell r="A8003" t="str">
            <v>89030007</v>
          </cell>
          <cell r="B8003" t="str">
            <v>DIFFUSEUR AIR  POLYTRAC JAUNE 25 PM</v>
          </cell>
          <cell r="C8003">
            <v>0</v>
          </cell>
          <cell r="D8003" t="str">
            <v>L</v>
          </cell>
        </row>
        <row r="8004">
          <cell r="A8004" t="str">
            <v>89030008</v>
          </cell>
          <cell r="B8004" t="str">
            <v>DIFFUSEUR AIR  POLYTRAC VERT 35 GM</v>
          </cell>
          <cell r="C8004">
            <v>0</v>
          </cell>
          <cell r="D8004" t="str">
            <v>L</v>
          </cell>
        </row>
        <row r="8005">
          <cell r="A8005" t="str">
            <v>89030009</v>
          </cell>
          <cell r="B8005" t="str">
            <v>DIFFUSEUR AIR   POLYTRAC NOIR 40 GM</v>
          </cell>
          <cell r="C8005">
            <v>0</v>
          </cell>
          <cell r="D8005" t="str">
            <v>L</v>
          </cell>
        </row>
        <row r="8006">
          <cell r="A8006" t="str">
            <v>89030010</v>
          </cell>
          <cell r="B8006" t="str">
            <v>BELUF TUNGSBLEND 64 K13.01</v>
          </cell>
          <cell r="C8006">
            <v>0</v>
          </cell>
          <cell r="D8006" t="str">
            <v>L</v>
          </cell>
        </row>
        <row r="8007">
          <cell r="A8007" t="str">
            <v>90020002</v>
          </cell>
          <cell r="B8007" t="str">
            <v>SEGMENT NOSE RING EXTERIEUR  FMR 57 NM</v>
          </cell>
          <cell r="C8007">
            <v>0</v>
          </cell>
          <cell r="D8007" t="str">
            <v>L</v>
          </cell>
        </row>
        <row r="8008">
          <cell r="A8008" t="str">
            <v>90050014</v>
          </cell>
          <cell r="B8008" t="str">
            <v>CORDON ÉTANCH K13.31 DIA50MM +CABLE TEND</v>
          </cell>
          <cell r="C8008">
            <v>0</v>
          </cell>
          <cell r="D8008" t="str">
            <v>L</v>
          </cell>
        </row>
        <row r="8009">
          <cell r="A8009" t="str">
            <v>90100009</v>
          </cell>
          <cell r="B8009" t="str">
            <v>PLAQUE FIXATION COURONNE FOUR</v>
          </cell>
          <cell r="C8009">
            <v>0</v>
          </cell>
          <cell r="D8009" t="str">
            <v>L</v>
          </cell>
        </row>
        <row r="8010">
          <cell r="A8010" t="str">
            <v>90100013</v>
          </cell>
          <cell r="B8010" t="str">
            <v>ERREUR DE CREATION</v>
          </cell>
          <cell r="C8010">
            <v>0</v>
          </cell>
          <cell r="D8010" t="str">
            <v>L</v>
          </cell>
        </row>
        <row r="8011">
          <cell r="A8011" t="str">
            <v>90250112</v>
          </cell>
          <cell r="B8011" t="str">
            <v>Joint calle rep 1663</v>
          </cell>
          <cell r="C8011">
            <v>0</v>
          </cell>
          <cell r="D8011" t="str">
            <v>L</v>
          </cell>
        </row>
        <row r="8012">
          <cell r="A8012" t="str">
            <v>90250118</v>
          </cell>
          <cell r="B8012" t="str">
            <v>Filtre d'eau à cyclone pour pompe HP</v>
          </cell>
          <cell r="C8012">
            <v>0</v>
          </cell>
          <cell r="D8012" t="str">
            <v>L</v>
          </cell>
        </row>
        <row r="8013">
          <cell r="A8013" t="str">
            <v>90400149</v>
          </cell>
          <cell r="B8013" t="str">
            <v>vide</v>
          </cell>
          <cell r="C8013">
            <v>0</v>
          </cell>
          <cell r="D8013" t="str">
            <v>L</v>
          </cell>
        </row>
        <row r="8014">
          <cell r="A8014" t="str">
            <v>90800027</v>
          </cell>
          <cell r="B8014" t="str">
            <v>Caméra thermique FLIR C5</v>
          </cell>
          <cell r="C8014">
            <v>0</v>
          </cell>
          <cell r="D8014" t="str">
            <v>L</v>
          </cell>
        </row>
        <row r="8015">
          <cell r="A8015" t="str">
            <v>91100019</v>
          </cell>
          <cell r="B8015" t="str">
            <v>JOINTJOINT D'ÉTANCHÉITÉ REF: 650472Z</v>
          </cell>
          <cell r="C8015">
            <v>0</v>
          </cell>
          <cell r="D8015" t="str">
            <v>L</v>
          </cell>
        </row>
        <row r="8016">
          <cell r="A8016" t="str">
            <v>91100021</v>
          </cell>
          <cell r="B8016" t="str">
            <v>BEC 660109D</v>
          </cell>
          <cell r="C8016">
            <v>0</v>
          </cell>
          <cell r="D8016" t="str">
            <v>L</v>
          </cell>
        </row>
        <row r="8017">
          <cell r="A8017" t="str">
            <v>91100022</v>
          </cell>
          <cell r="B8017" t="str">
            <v>JOINT SPHÉRIQUE 750332Z</v>
          </cell>
          <cell r="C8017">
            <v>0</v>
          </cell>
          <cell r="D8017" t="str">
            <v>L</v>
          </cell>
        </row>
        <row r="8018">
          <cell r="A8018" t="str">
            <v>91100027</v>
          </cell>
          <cell r="B8018" t="str">
            <v>CELLULE DE CHARGE 971167Z</v>
          </cell>
          <cell r="C8018">
            <v>0</v>
          </cell>
          <cell r="D8018" t="str">
            <v>L</v>
          </cell>
        </row>
        <row r="8019">
          <cell r="A8019" t="str">
            <v>91100030</v>
          </cell>
          <cell r="B8019" t="str">
            <v>CELLULE DE CHARGE-REF641BW410</v>
          </cell>
          <cell r="C8019">
            <v>0</v>
          </cell>
          <cell r="D8019" t="str">
            <v>L</v>
          </cell>
        </row>
        <row r="8020">
          <cell r="A8020" t="str">
            <v>91100034</v>
          </cell>
          <cell r="B8020" t="str">
            <v>GROUPE CYLINDRE POUR GUILLOTINE</v>
          </cell>
          <cell r="C8020">
            <v>0</v>
          </cell>
          <cell r="D8020" t="str">
            <v>L</v>
          </cell>
        </row>
        <row r="8021">
          <cell r="A8021" t="str">
            <v>91100047</v>
          </cell>
          <cell r="B8021" t="str">
            <v>RESSORT 760114Z</v>
          </cell>
          <cell r="C8021">
            <v>0</v>
          </cell>
          <cell r="D8021" t="str">
            <v>L</v>
          </cell>
        </row>
        <row r="8022">
          <cell r="A8022" t="str">
            <v>91100099</v>
          </cell>
          <cell r="B8022" t="str">
            <v>TUYAU 601271Z</v>
          </cell>
          <cell r="C8022">
            <v>0</v>
          </cell>
          <cell r="D8022" t="str">
            <v>L</v>
          </cell>
        </row>
        <row r="8023">
          <cell r="A8023" t="str">
            <v>91100453</v>
          </cell>
          <cell r="B8023" t="str">
            <v>Détecteur : XS618B1PAM12</v>
          </cell>
          <cell r="C8023">
            <v>0</v>
          </cell>
          <cell r="D8023" t="str">
            <v>L</v>
          </cell>
        </row>
        <row r="8024">
          <cell r="A8024" t="str">
            <v>91100480</v>
          </cell>
          <cell r="B8024" t="str">
            <v>Silentbloc ventilateur bruleur K1103</v>
          </cell>
          <cell r="C8024">
            <v>0</v>
          </cell>
          <cell r="D8024" t="str">
            <v>L</v>
          </cell>
        </row>
        <row r="8025">
          <cell r="A8025" t="str">
            <v>91100481</v>
          </cell>
          <cell r="B8025" t="str">
            <v>Couvercle pour palier</v>
          </cell>
          <cell r="C8025">
            <v>0</v>
          </cell>
          <cell r="D8025" t="str">
            <v>L</v>
          </cell>
        </row>
        <row r="8026">
          <cell r="A8026" t="str">
            <v>91100482</v>
          </cell>
          <cell r="B8026" t="str">
            <v>Ressort</v>
          </cell>
          <cell r="C8026">
            <v>0</v>
          </cell>
          <cell r="D8026" t="str">
            <v>L</v>
          </cell>
        </row>
        <row r="8027">
          <cell r="A8027" t="str">
            <v>91100483</v>
          </cell>
          <cell r="B8027" t="str">
            <v>Anneau en PVC</v>
          </cell>
          <cell r="C8027">
            <v>0</v>
          </cell>
          <cell r="D8027" t="str">
            <v>L</v>
          </cell>
        </row>
        <row r="8028">
          <cell r="A8028" t="str">
            <v>91100484</v>
          </cell>
          <cell r="B8028" t="str">
            <v>Arbre pour spire</v>
          </cell>
          <cell r="C8028">
            <v>0</v>
          </cell>
          <cell r="D8028" t="str">
            <v>L</v>
          </cell>
        </row>
        <row r="8029">
          <cell r="A8029" t="str">
            <v>91100485</v>
          </cell>
          <cell r="B8029" t="str">
            <v>Anneau d'arrêt</v>
          </cell>
          <cell r="C8029">
            <v>0</v>
          </cell>
          <cell r="D8029" t="str">
            <v>L</v>
          </cell>
        </row>
        <row r="8030">
          <cell r="A8030" t="str">
            <v>91100486</v>
          </cell>
          <cell r="B8030" t="str">
            <v>arbre d'entrainement</v>
          </cell>
          <cell r="C8030">
            <v>0</v>
          </cell>
          <cell r="D8030" t="str">
            <v>L</v>
          </cell>
        </row>
        <row r="8031">
          <cell r="A8031" t="str">
            <v>91110005</v>
          </cell>
          <cell r="B8031" t="str">
            <v>Ressort (rondelle ) 760114z</v>
          </cell>
          <cell r="C8031">
            <v>0</v>
          </cell>
          <cell r="D8031" t="str">
            <v>L</v>
          </cell>
        </row>
        <row r="8032">
          <cell r="A8032" t="str">
            <v>91120004</v>
          </cell>
          <cell r="B8032" t="str">
            <v>PRÉSELECTEUR COMPTAGE SACS-REF671EI207</v>
          </cell>
          <cell r="C8032">
            <v>0</v>
          </cell>
          <cell r="D8032" t="str">
            <v>L</v>
          </cell>
        </row>
        <row r="8033">
          <cell r="A8033" t="str">
            <v>91130002</v>
          </cell>
          <cell r="B8033" t="str">
            <v>BEC POUR CARBURATEUR 941376Z</v>
          </cell>
          <cell r="C8033">
            <v>0</v>
          </cell>
          <cell r="D8033" t="str">
            <v>L</v>
          </cell>
        </row>
        <row r="8034">
          <cell r="A8034" t="str">
            <v>91130032</v>
          </cell>
          <cell r="B8034" t="str">
            <v>CLÉ FLEXIBLE XCSZ03</v>
          </cell>
          <cell r="C8034">
            <v>0</v>
          </cell>
          <cell r="D8034" t="str">
            <v>L</v>
          </cell>
        </row>
        <row r="8035">
          <cell r="A8035" t="str">
            <v>91130090</v>
          </cell>
          <cell r="B8035" t="str">
            <v>Rouleau a pignon 820264D</v>
          </cell>
          <cell r="C8035">
            <v>0</v>
          </cell>
          <cell r="D8035" t="str">
            <v>L</v>
          </cell>
        </row>
        <row r="8036">
          <cell r="A8036" t="str">
            <v>91130091</v>
          </cell>
          <cell r="B8036" t="str">
            <v>Rouleau a pignon 820552D</v>
          </cell>
          <cell r="C8036">
            <v>0</v>
          </cell>
          <cell r="D8036" t="str">
            <v>L</v>
          </cell>
        </row>
        <row r="8037">
          <cell r="A8037" t="str">
            <v>91160004</v>
          </cell>
          <cell r="B8037" t="str">
            <v>CAOUTCHOUC DE COUVERTURE 650213D</v>
          </cell>
          <cell r="C8037">
            <v>0</v>
          </cell>
          <cell r="D8037" t="str">
            <v>L</v>
          </cell>
        </row>
        <row r="8038">
          <cell r="A8038" t="str">
            <v>91170010</v>
          </cell>
          <cell r="B8038" t="str">
            <v>JEU DE GARNITURES REF 652090Z</v>
          </cell>
          <cell r="C8038">
            <v>0</v>
          </cell>
          <cell r="D8038" t="str">
            <v>L</v>
          </cell>
        </row>
        <row r="8039">
          <cell r="A8039" t="str">
            <v>91280001</v>
          </cell>
          <cell r="B8039" t="str">
            <v>VIS POUR BANJO AGVT 1/8</v>
          </cell>
          <cell r="C8039">
            <v>0</v>
          </cell>
          <cell r="D8039" t="str">
            <v>L</v>
          </cell>
        </row>
        <row r="8040">
          <cell r="A8040" t="str">
            <v>91300087</v>
          </cell>
          <cell r="B8040" t="str">
            <v>ENGRENAGE AVEC GAINE DU LISTE BA-4-385-1</v>
          </cell>
          <cell r="C8040">
            <v>0</v>
          </cell>
          <cell r="D8040" t="str">
            <v>L</v>
          </cell>
        </row>
        <row r="8041">
          <cell r="A8041" t="str">
            <v>91300228</v>
          </cell>
          <cell r="B8041" t="str">
            <v>Support complet moteur crible ROSTA MB 2</v>
          </cell>
          <cell r="C8041">
            <v>0</v>
          </cell>
          <cell r="D8041" t="str">
            <v>L</v>
          </cell>
        </row>
        <row r="8042">
          <cell r="A8042" t="str">
            <v>91300229</v>
          </cell>
          <cell r="B8042" t="str">
            <v>Section en caoutchouc UGR04159 mt.10 Rep</v>
          </cell>
          <cell r="C8042">
            <v>0</v>
          </cell>
          <cell r="D8042" t="str">
            <v>L</v>
          </cell>
        </row>
        <row r="8043">
          <cell r="A8043" t="str">
            <v>91500005</v>
          </cell>
          <cell r="B8043" t="str">
            <v>BUTOIR DE CAOUTCHOUC *D.40X20 M10X25</v>
          </cell>
          <cell r="C8043">
            <v>0</v>
          </cell>
          <cell r="D8043" t="str">
            <v>L</v>
          </cell>
        </row>
        <row r="8044">
          <cell r="A8044" t="str">
            <v>91500007</v>
          </cell>
          <cell r="B8044" t="str">
            <v>BUTOIR DE CAOUTCHOUC *D.50X35 M10X25</v>
          </cell>
          <cell r="C8044">
            <v>0</v>
          </cell>
          <cell r="D8044" t="str">
            <v>L</v>
          </cell>
        </row>
        <row r="8045">
          <cell r="A8045" t="str">
            <v>91500008</v>
          </cell>
          <cell r="B8045" t="str">
            <v>BUTOIR DE CAOUTCHOUC D.70X60XM.12</v>
          </cell>
          <cell r="C8045">
            <v>0</v>
          </cell>
          <cell r="D8045" t="str">
            <v>L</v>
          </cell>
        </row>
        <row r="8046">
          <cell r="A8046" t="str">
            <v>91500009</v>
          </cell>
          <cell r="B8046" t="str">
            <v>BUTOIR DE CAOUTCHOUC* D.25.5X22XM-8</v>
          </cell>
          <cell r="C8046">
            <v>0</v>
          </cell>
          <cell r="D8046" t="str">
            <v>L</v>
          </cell>
        </row>
        <row r="8047">
          <cell r="A8047" t="str">
            <v>91500016</v>
          </cell>
          <cell r="B8047" t="str">
            <v>COMPENSATEUR ALIGNEMENT Ø40 43400243</v>
          </cell>
          <cell r="C8047">
            <v>0</v>
          </cell>
          <cell r="D8047" t="str">
            <v>L</v>
          </cell>
        </row>
        <row r="8048">
          <cell r="A8048" t="str">
            <v>91500017</v>
          </cell>
          <cell r="B8048" t="str">
            <v>COMPENSATEUR ALIGNEMENT Ø40 JA40-14-150</v>
          </cell>
          <cell r="C8048">
            <v>0</v>
          </cell>
          <cell r="D8048" t="str">
            <v>L</v>
          </cell>
        </row>
        <row r="8049">
          <cell r="A8049" t="str">
            <v>91500019</v>
          </cell>
          <cell r="B8049" t="str">
            <v>DOUILLE A-30-40-20</v>
          </cell>
          <cell r="C8049">
            <v>0</v>
          </cell>
          <cell r="D8049" t="str">
            <v>L</v>
          </cell>
        </row>
        <row r="8050">
          <cell r="A8050" t="str">
            <v>91500020</v>
          </cell>
          <cell r="B8050" t="str">
            <v>DOUILLE A-40-50-40</v>
          </cell>
          <cell r="C8050">
            <v>0</v>
          </cell>
          <cell r="D8050" t="str">
            <v>L</v>
          </cell>
        </row>
        <row r="8051">
          <cell r="A8051" t="str">
            <v>91500021</v>
          </cell>
          <cell r="B8051" t="str">
            <v>DOUILLE B-18-25-20/32-4</v>
          </cell>
          <cell r="C8051">
            <v>0</v>
          </cell>
          <cell r="D8051" t="str">
            <v>L</v>
          </cell>
        </row>
        <row r="8052">
          <cell r="A8052" t="str">
            <v>91500022</v>
          </cell>
          <cell r="B8052" t="str">
            <v>DOUILLE B-30-40-30/48-4</v>
          </cell>
          <cell r="C8052">
            <v>0</v>
          </cell>
          <cell r="D8052" t="str">
            <v>L</v>
          </cell>
        </row>
        <row r="8053">
          <cell r="A8053" t="str">
            <v>91500023</v>
          </cell>
          <cell r="B8053" t="str">
            <v>DOUILLE LINÉAIRE JUM-02-25</v>
          </cell>
          <cell r="C8053">
            <v>0</v>
          </cell>
          <cell r="D8053" t="str">
            <v>L</v>
          </cell>
        </row>
        <row r="8054">
          <cell r="A8054" t="str">
            <v>91500024</v>
          </cell>
          <cell r="B8054" t="str">
            <v>DOUILLE LINÉAIRE JUM-02-40</v>
          </cell>
          <cell r="C8054">
            <v>0</v>
          </cell>
          <cell r="D8054" t="str">
            <v>L</v>
          </cell>
        </row>
        <row r="8055">
          <cell r="A8055" t="str">
            <v>91500025</v>
          </cell>
          <cell r="B8055" t="str">
            <v>DOUILLE PERMAGLIDE PAF12090P10</v>
          </cell>
          <cell r="C8055">
            <v>0</v>
          </cell>
          <cell r="D8055" t="str">
            <v>L</v>
          </cell>
        </row>
        <row r="8056">
          <cell r="A8056" t="str">
            <v>91500026</v>
          </cell>
          <cell r="B8056" t="str">
            <v>DOUILLE PERMAGLIDE PAF15170P10</v>
          </cell>
          <cell r="C8056">
            <v>0</v>
          </cell>
          <cell r="D8056" t="str">
            <v>L</v>
          </cell>
        </row>
        <row r="8057">
          <cell r="A8057" t="str">
            <v>91500027</v>
          </cell>
          <cell r="B8057" t="str">
            <v>DOUILLE PERMAGLIDE PAF30260P10</v>
          </cell>
          <cell r="C8057">
            <v>0</v>
          </cell>
          <cell r="D8057" t="str">
            <v>L</v>
          </cell>
        </row>
        <row r="8058">
          <cell r="A8058" t="str">
            <v>91500028</v>
          </cell>
          <cell r="B8058" t="str">
            <v>DOUILLE PERMAGLIDE PAP1620P10</v>
          </cell>
          <cell r="C8058">
            <v>0</v>
          </cell>
          <cell r="D8058" t="str">
            <v>L</v>
          </cell>
        </row>
        <row r="8059">
          <cell r="A8059" t="str">
            <v>91500029</v>
          </cell>
          <cell r="B8059" t="str">
            <v>DOUILLE PERMAGLIDE PAP2020P10</v>
          </cell>
          <cell r="C8059">
            <v>0</v>
          </cell>
          <cell r="D8059" t="str">
            <v>L</v>
          </cell>
        </row>
        <row r="8060">
          <cell r="A8060" t="str">
            <v>91500030</v>
          </cell>
          <cell r="B8060" t="str">
            <v>DOUILLE PERMAGLIDE PAP3025P10</v>
          </cell>
          <cell r="C8060">
            <v>0</v>
          </cell>
          <cell r="D8060" t="str">
            <v>L</v>
          </cell>
        </row>
        <row r="8061">
          <cell r="A8061" t="str">
            <v>91500031</v>
          </cell>
          <cell r="B8061" t="str">
            <v>DOUILLE PERMAGLIDE PAP3030P10</v>
          </cell>
          <cell r="C8061">
            <v>0</v>
          </cell>
          <cell r="D8061" t="str">
            <v>L</v>
          </cell>
        </row>
        <row r="8062">
          <cell r="A8062" t="str">
            <v>91500032</v>
          </cell>
          <cell r="B8062" t="str">
            <v>DOUILLE TAPER 1610A-L25Ø57-Ø30</v>
          </cell>
          <cell r="C8062">
            <v>0</v>
          </cell>
          <cell r="D8062" t="str">
            <v>L</v>
          </cell>
        </row>
        <row r="8063">
          <cell r="A8063" t="str">
            <v>91500036</v>
          </cell>
          <cell r="B8063" t="str">
            <v>FOURCHETTE 43400017 RP102P</v>
          </cell>
          <cell r="C8063">
            <v>0</v>
          </cell>
          <cell r="D8063" t="str">
            <v>L</v>
          </cell>
        </row>
        <row r="8064">
          <cell r="A8064" t="str">
            <v>91500037</v>
          </cell>
          <cell r="B8064" t="str">
            <v>FOURCHETTE 43400018</v>
          </cell>
          <cell r="C8064">
            <v>0</v>
          </cell>
          <cell r="D8064" t="str">
            <v>L</v>
          </cell>
        </row>
        <row r="8065">
          <cell r="A8065" t="str">
            <v>91500038</v>
          </cell>
          <cell r="B8065" t="str">
            <v>FOURCHETTE 43400019</v>
          </cell>
          <cell r="C8065">
            <v>0</v>
          </cell>
          <cell r="D8065" t="str">
            <v>L</v>
          </cell>
        </row>
        <row r="8066">
          <cell r="A8066" t="str">
            <v>91500039</v>
          </cell>
          <cell r="B8066" t="str">
            <v>FOURCHETTE 43400020</v>
          </cell>
          <cell r="C8066">
            <v>0</v>
          </cell>
          <cell r="D8066" t="str">
            <v>L</v>
          </cell>
        </row>
        <row r="8067">
          <cell r="A8067" t="str">
            <v>91500040</v>
          </cell>
          <cell r="B8067" t="str">
            <v>FOURCHETTE 43900097</v>
          </cell>
          <cell r="C8067">
            <v>0</v>
          </cell>
          <cell r="D8067" t="str">
            <v>L</v>
          </cell>
        </row>
        <row r="8068">
          <cell r="A8068" t="str">
            <v>91500042</v>
          </cell>
          <cell r="B8068" t="str">
            <v>FRETTE A BILLES KB4080 PAS</v>
          </cell>
          <cell r="C8068">
            <v>0</v>
          </cell>
          <cell r="D8068" t="str">
            <v>L</v>
          </cell>
        </row>
        <row r="8069">
          <cell r="A8069" t="str">
            <v>91500047</v>
          </cell>
          <cell r="B8069" t="str">
            <v>GRATTOIR AS 40X52X5/8</v>
          </cell>
          <cell r="C8069">
            <v>0</v>
          </cell>
          <cell r="D8069" t="str">
            <v>L</v>
          </cell>
        </row>
        <row r="8070">
          <cell r="A8070" t="str">
            <v>91500048</v>
          </cell>
          <cell r="B8070" t="str">
            <v>GUIDE DE POLYURETHANE FS9 POLYURETHANE</v>
          </cell>
          <cell r="C8070">
            <v>0</v>
          </cell>
          <cell r="D8070" t="str">
            <v>L</v>
          </cell>
        </row>
        <row r="8071">
          <cell r="A8071" t="str">
            <v>91500051</v>
          </cell>
          <cell r="B8071" t="str">
            <v>POLIZENE PROFIL C10.1</v>
          </cell>
          <cell r="C8071">
            <v>0</v>
          </cell>
          <cell r="D8071" t="str">
            <v>L</v>
          </cell>
        </row>
        <row r="8072">
          <cell r="A8072" t="str">
            <v>91500055</v>
          </cell>
          <cell r="B8072" t="str">
            <v>ROUE NYLON 4-90-2110-110</v>
          </cell>
          <cell r="C8072">
            <v>0</v>
          </cell>
          <cell r="D8072" t="str">
            <v>L</v>
          </cell>
        </row>
        <row r="8073">
          <cell r="A8073" t="str">
            <v>91500057</v>
          </cell>
          <cell r="B8073" t="str">
            <v>ROUE VULKOLLAN DE.46 DI.15 KRO</v>
          </cell>
          <cell r="C8073">
            <v>0</v>
          </cell>
          <cell r="D8073" t="str">
            <v>L</v>
          </cell>
        </row>
        <row r="8074">
          <cell r="A8074" t="str">
            <v>91500058</v>
          </cell>
          <cell r="B8074" t="str">
            <v>ROUE VULKOLLAN DE.60 DI.20 KRO.</v>
          </cell>
          <cell r="C8074">
            <v>0</v>
          </cell>
          <cell r="D8074" t="str">
            <v>L</v>
          </cell>
        </row>
        <row r="8075">
          <cell r="A8075" t="str">
            <v>91500063</v>
          </cell>
          <cell r="B8075" t="str">
            <v>VENTURI K-3BE 270NL/MIN</v>
          </cell>
          <cell r="C8075">
            <v>0</v>
          </cell>
          <cell r="D8075" t="str">
            <v>L</v>
          </cell>
        </row>
        <row r="8076">
          <cell r="A8076" t="str">
            <v>91500164</v>
          </cell>
          <cell r="B8076" t="str">
            <v>Couronne ØP 630 Code metral: 02021520042</v>
          </cell>
          <cell r="C8076">
            <v>0</v>
          </cell>
          <cell r="D8076" t="str">
            <v>L</v>
          </cell>
        </row>
        <row r="8077">
          <cell r="A8077" t="str">
            <v>91500166</v>
          </cell>
          <cell r="B8077" t="str">
            <v>PIGNON 3/4'' DOUBLE Z=21</v>
          </cell>
          <cell r="C8077">
            <v>0</v>
          </cell>
          <cell r="D8077" t="str">
            <v>L</v>
          </cell>
        </row>
        <row r="8078">
          <cell r="A8078" t="str">
            <v>91500167</v>
          </cell>
          <cell r="B8078" t="str">
            <v>PIGNON 3/4'' DOUBLE Z=15</v>
          </cell>
          <cell r="C8078">
            <v>0</v>
          </cell>
          <cell r="D8078" t="str">
            <v>L</v>
          </cell>
        </row>
        <row r="8079">
          <cell r="A8079" t="str">
            <v>91500168</v>
          </cell>
          <cell r="B8079" t="str">
            <v>Rouleau code Metral : 902132865-254</v>
          </cell>
          <cell r="C8079">
            <v>0</v>
          </cell>
          <cell r="D8079" t="str">
            <v>L</v>
          </cell>
        </row>
        <row r="8080">
          <cell r="A8080" t="str">
            <v>91500169</v>
          </cell>
          <cell r="B8080" t="str">
            <v>axe Commande cadre de chaine METRA</v>
          </cell>
          <cell r="C8080">
            <v>0</v>
          </cell>
          <cell r="D8080" t="str">
            <v>L</v>
          </cell>
        </row>
        <row r="8081">
          <cell r="A8081" t="str">
            <v>92400006</v>
          </cell>
          <cell r="B8081" t="str">
            <v>Rouleau papier thermique correcteur gaz</v>
          </cell>
          <cell r="C8081">
            <v>0</v>
          </cell>
          <cell r="D8081" t="str">
            <v>L</v>
          </cell>
        </row>
        <row r="8082">
          <cell r="A8082" t="str">
            <v>98010055</v>
          </cell>
          <cell r="B8082" t="str">
            <v>PQT SPIRALE 16</v>
          </cell>
          <cell r="C8082">
            <v>0</v>
          </cell>
          <cell r="D8082" t="str">
            <v>L</v>
          </cell>
        </row>
        <row r="8083">
          <cell r="A8083" t="str">
            <v>98010061</v>
          </cell>
          <cell r="B8083" t="str">
            <v>RAMES PAPIER A1</v>
          </cell>
          <cell r="C8083">
            <v>0</v>
          </cell>
          <cell r="D8083" t="str">
            <v>L</v>
          </cell>
        </row>
        <row r="8084">
          <cell r="A8084" t="str">
            <v>98010064</v>
          </cell>
          <cell r="B8084" t="str">
            <v>ROULEAU PAPIER TRACEUR</v>
          </cell>
          <cell r="C8084">
            <v>0</v>
          </cell>
          <cell r="D8084" t="str">
            <v>L</v>
          </cell>
        </row>
        <row r="8085">
          <cell r="A8085" t="str">
            <v>98010068</v>
          </cell>
          <cell r="B8085" t="str">
            <v>PANIER DE RANGEMENT BUREAUTIQUE</v>
          </cell>
          <cell r="C8085">
            <v>0</v>
          </cell>
          <cell r="D8085" t="str">
            <v>L</v>
          </cell>
        </row>
        <row r="8086">
          <cell r="A8086" t="str">
            <v>98010073</v>
          </cell>
          <cell r="B8086" t="str">
            <v>BOBINES ETIQUETTES Mat 60*80</v>
          </cell>
          <cell r="C8086">
            <v>0</v>
          </cell>
          <cell r="D8086" t="str">
            <v>L</v>
          </cell>
        </row>
        <row r="8087">
          <cell r="A8087" t="str">
            <v>98010074</v>
          </cell>
          <cell r="B8087" t="str">
            <v>RUBAN (110mm*74m)</v>
          </cell>
          <cell r="C8087">
            <v>0</v>
          </cell>
          <cell r="D8087" t="str">
            <v>L</v>
          </cell>
        </row>
        <row r="8088">
          <cell r="A8088" t="str">
            <v>98010075</v>
          </cell>
          <cell r="B8088" t="str">
            <v>BOBINE ETIQUETTE Z-UTTIMATE 70*44</v>
          </cell>
          <cell r="C8088">
            <v>0</v>
          </cell>
          <cell r="D8088" t="str">
            <v>L</v>
          </cell>
        </row>
        <row r="8089">
          <cell r="A8089" t="str">
            <v>98010097</v>
          </cell>
          <cell r="B8089" t="str">
            <v>GARNITURE DE BUREAU</v>
          </cell>
          <cell r="C8089">
            <v>0</v>
          </cell>
          <cell r="D8089" t="str">
            <v>L</v>
          </cell>
        </row>
        <row r="8090">
          <cell r="A8090" t="str">
            <v>98010104</v>
          </cell>
          <cell r="B8090" t="str">
            <v>PAPIER A3 NORLE 80G</v>
          </cell>
          <cell r="C8090">
            <v>0</v>
          </cell>
          <cell r="D8090" t="str">
            <v>L</v>
          </cell>
        </row>
        <row r="8091">
          <cell r="A8091" t="str">
            <v>98010240</v>
          </cell>
          <cell r="B8091" t="str">
            <v>Souris tactile</v>
          </cell>
          <cell r="C8091">
            <v>0</v>
          </cell>
          <cell r="D8091" t="str">
            <v>L</v>
          </cell>
        </row>
        <row r="8092">
          <cell r="A8092" t="str">
            <v>98010243</v>
          </cell>
          <cell r="B8092" t="str">
            <v>Clè wifi-Bluetooth</v>
          </cell>
          <cell r="C8092">
            <v>0</v>
          </cell>
          <cell r="D8092" t="str">
            <v>L</v>
          </cell>
        </row>
        <row r="8093">
          <cell r="A8093" t="str">
            <v>98010249</v>
          </cell>
          <cell r="B8093" t="str">
            <v>Carnet mouvement véhicule</v>
          </cell>
          <cell r="C8093">
            <v>0</v>
          </cell>
          <cell r="D8093" t="str">
            <v>L</v>
          </cell>
        </row>
        <row r="8094">
          <cell r="A8094" t="str">
            <v>98010293</v>
          </cell>
          <cell r="B8094" t="str">
            <v>Adaptateur disque Dur USB</v>
          </cell>
          <cell r="C8094">
            <v>0</v>
          </cell>
          <cell r="D8094" t="str">
            <v>L</v>
          </cell>
        </row>
        <row r="8095">
          <cell r="A8095" t="str">
            <v>98010297</v>
          </cell>
          <cell r="B8095" t="str">
            <v>Support disque SSD</v>
          </cell>
          <cell r="C8095">
            <v>0</v>
          </cell>
          <cell r="D8095" t="str">
            <v>L</v>
          </cell>
        </row>
        <row r="8096">
          <cell r="A8096" t="str">
            <v>98010300</v>
          </cell>
          <cell r="B8096" t="str">
            <v>pate thermique</v>
          </cell>
          <cell r="C8096">
            <v>0</v>
          </cell>
          <cell r="D8096" t="str">
            <v>L</v>
          </cell>
        </row>
        <row r="8097">
          <cell r="A8097" t="str">
            <v>98010301</v>
          </cell>
          <cell r="B8097" t="str">
            <v>Multiprise 4 connecteur</v>
          </cell>
          <cell r="C8097">
            <v>0</v>
          </cell>
          <cell r="D8097" t="str">
            <v>L</v>
          </cell>
        </row>
        <row r="8098">
          <cell r="A8098" t="str">
            <v>98010302</v>
          </cell>
          <cell r="B8098" t="str">
            <v>Multiprise PDU</v>
          </cell>
          <cell r="C8098">
            <v>0</v>
          </cell>
          <cell r="D8098" t="str">
            <v>L</v>
          </cell>
        </row>
        <row r="8099">
          <cell r="A8099" t="str">
            <v>98010344</v>
          </cell>
          <cell r="B8099" t="str">
            <v>Multiprises bloc bureau</v>
          </cell>
          <cell r="C8099">
            <v>0</v>
          </cell>
          <cell r="D8099" t="str">
            <v>L</v>
          </cell>
        </row>
        <row r="8100">
          <cell r="A8100" t="str">
            <v>98010345</v>
          </cell>
          <cell r="B8100" t="str">
            <v>Adaptateur USB RJ45</v>
          </cell>
          <cell r="C8100">
            <v>0</v>
          </cell>
          <cell r="D8100" t="str">
            <v>L</v>
          </cell>
        </row>
        <row r="8101">
          <cell r="A8101" t="str">
            <v>98010348</v>
          </cell>
          <cell r="B8101" t="str">
            <v>TONER CANON TM-300 MAGENTA</v>
          </cell>
          <cell r="C8101">
            <v>0</v>
          </cell>
          <cell r="D8101" t="str">
            <v>L</v>
          </cell>
        </row>
        <row r="8102">
          <cell r="A8102" t="str">
            <v>98010350</v>
          </cell>
          <cell r="B8102" t="str">
            <v>Webcam</v>
          </cell>
          <cell r="C8102">
            <v>0</v>
          </cell>
          <cell r="D8102" t="str">
            <v>L</v>
          </cell>
        </row>
        <row r="8103">
          <cell r="A8103" t="str">
            <v>98010354</v>
          </cell>
          <cell r="B8103" t="str">
            <v>Cordon RJ9</v>
          </cell>
          <cell r="C8103">
            <v>0</v>
          </cell>
          <cell r="D8103" t="str">
            <v>L</v>
          </cell>
        </row>
        <row r="8104">
          <cell r="A8104" t="str">
            <v>98010357</v>
          </cell>
          <cell r="B8104" t="str">
            <v>IT Support PC</v>
          </cell>
          <cell r="C8104">
            <v>0</v>
          </cell>
          <cell r="D8104" t="str">
            <v>L</v>
          </cell>
        </row>
      </sheetData>
      <sheetData sheetId="8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CA2E1B7A-1334-4F38-9387-F6CD2B39EC9A}" autoFormatId="16" applyNumberFormats="0" applyBorderFormats="0" applyFontFormats="0" applyPatternFormats="0" applyAlignmentFormats="0" applyWidthHeightFormats="0">
  <queryTableRefresh nextId="6">
    <queryTableFields count="5">
      <queryTableField id="1" name="Article" tableColumnId="1"/>
      <queryTableField id="2" name="Désignation article" tableColumnId="2"/>
      <queryTableField id="3" name="Unit" tableColumnId="3"/>
      <queryTableField id="4" name="Attribut" tableColumnId="4"/>
      <queryTableField id="5" name="Valeur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FB2A2D-4ED5-44BC-8346-E8781C4F367F}" name="Tableau1_1" displayName="Tableau1_1" ref="A1:E42445" tableType="queryTable" totalsRowShown="0">
  <autoFilter ref="A1:E42445" xr:uid="{5E7B8D3C-F077-4A66-ABCC-C8A0C4814635}"/>
  <tableColumns count="5">
    <tableColumn id="1" xr3:uid="{5492E519-9148-4348-BF4B-024F36D8A9D9}" uniqueName="1" name="Article" queryTableFieldId="1"/>
    <tableColumn id="2" xr3:uid="{58D1245E-A696-4CB5-A9B5-683EDFB9984F}" uniqueName="2" name="Désignation article" queryTableFieldId="2" dataDxfId="11"/>
    <tableColumn id="3" xr3:uid="{64E887F8-A9A1-4FD9-9596-D77FF5D9281D}" uniqueName="3" name="Unit" queryTableFieldId="3" dataDxfId="10"/>
    <tableColumn id="4" xr3:uid="{890B984A-7904-4829-B0A4-4C9107EB5158}" uniqueName="4" name="Month" queryTableFieldId="4" dataDxfId="9"/>
    <tableColumn id="5" xr3:uid="{2D235D97-1F57-4D7A-8398-8D1EC79A1AC8}" uniqueName="5" name="Valeur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D1C5E-6E2E-4E22-B864-9C6B7CA79A0E}">
  <dimension ref="A1:D1180"/>
  <sheetViews>
    <sheetView workbookViewId="0"/>
  </sheetViews>
  <sheetFormatPr baseColWidth="10" defaultColWidth="8.88671875" defaultRowHeight="14.4" x14ac:dyDescent="0.3"/>
  <cols>
    <col min="2" max="3" width="44.33203125" customWidth="1"/>
    <col min="4" max="4" width="19.109375" style="13" customWidth="1"/>
  </cols>
  <sheetData>
    <row r="1" spans="1:4" ht="15.6" x14ac:dyDescent="0.3">
      <c r="A1" s="9" t="s">
        <v>0</v>
      </c>
      <c r="B1" s="10" t="s">
        <v>1</v>
      </c>
      <c r="C1" s="11" t="s">
        <v>2414</v>
      </c>
      <c r="D1" s="12" t="s">
        <v>2415</v>
      </c>
    </row>
    <row r="2" spans="1:4" x14ac:dyDescent="0.3">
      <c r="A2" s="2" t="s">
        <v>6</v>
      </c>
      <c r="B2" s="2" t="s">
        <v>7</v>
      </c>
      <c r="C2" s="2" t="s">
        <v>2416</v>
      </c>
      <c r="D2" s="13">
        <v>109.33757961783439</v>
      </c>
    </row>
    <row r="3" spans="1:4" x14ac:dyDescent="0.3">
      <c r="A3" s="2" t="s">
        <v>10</v>
      </c>
      <c r="B3" s="2" t="s">
        <v>11</v>
      </c>
      <c r="C3" s="2" t="s">
        <v>2417</v>
      </c>
      <c r="D3" s="13">
        <v>283.2</v>
      </c>
    </row>
    <row r="4" spans="1:4" x14ac:dyDescent="0.3">
      <c r="A4" s="2" t="s">
        <v>12</v>
      </c>
      <c r="B4" s="2" t="s">
        <v>13</v>
      </c>
      <c r="C4" s="2" t="s">
        <v>2418</v>
      </c>
      <c r="D4" s="13">
        <v>15.8</v>
      </c>
    </row>
    <row r="5" spans="1:4" x14ac:dyDescent="0.3">
      <c r="A5" s="2" t="s">
        <v>14</v>
      </c>
      <c r="B5" s="2" t="s">
        <v>15</v>
      </c>
      <c r="C5" s="2" t="s">
        <v>2416</v>
      </c>
      <c r="D5" s="13">
        <v>79.160714285714292</v>
      </c>
    </row>
    <row r="6" spans="1:4" x14ac:dyDescent="0.3">
      <c r="A6" s="2" t="s">
        <v>16</v>
      </c>
      <c r="B6" s="2" t="s">
        <v>17</v>
      </c>
      <c r="C6" s="2" t="s">
        <v>2416</v>
      </c>
      <c r="D6" s="13">
        <v>93.428571428571431</v>
      </c>
    </row>
    <row r="7" spans="1:4" x14ac:dyDescent="0.3">
      <c r="A7" s="2" t="s">
        <v>18</v>
      </c>
      <c r="B7" s="2" t="s">
        <v>19</v>
      </c>
      <c r="D7" s="14">
        <v>44</v>
      </c>
    </row>
    <row r="8" spans="1:4" x14ac:dyDescent="0.3">
      <c r="A8" s="2" t="s">
        <v>21</v>
      </c>
      <c r="B8" s="2" t="s">
        <v>22</v>
      </c>
      <c r="C8" s="2" t="s">
        <v>2417</v>
      </c>
      <c r="D8" s="13">
        <v>74.5</v>
      </c>
    </row>
    <row r="9" spans="1:4" x14ac:dyDescent="0.3">
      <c r="A9" s="2" t="s">
        <v>23</v>
      </c>
      <c r="B9" s="2" t="s">
        <v>24</v>
      </c>
      <c r="C9" s="2" t="s">
        <v>2417</v>
      </c>
      <c r="D9" s="13">
        <v>17.96078431372549</v>
      </c>
    </row>
    <row r="10" spans="1:4" x14ac:dyDescent="0.3">
      <c r="A10" s="2" t="s">
        <v>25</v>
      </c>
      <c r="B10" s="2" t="s">
        <v>26</v>
      </c>
      <c r="C10" s="2" t="s">
        <v>2418</v>
      </c>
      <c r="D10" s="13">
        <v>19.466666666666665</v>
      </c>
    </row>
    <row r="11" spans="1:4" x14ac:dyDescent="0.3">
      <c r="A11" s="2" t="s">
        <v>27</v>
      </c>
      <c r="B11" s="2" t="s">
        <v>28</v>
      </c>
      <c r="C11" s="2" t="s">
        <v>2416</v>
      </c>
      <c r="D11" s="13">
        <v>53.8</v>
      </c>
    </row>
    <row r="12" spans="1:4" x14ac:dyDescent="0.3">
      <c r="A12" s="2" t="s">
        <v>29</v>
      </c>
      <c r="B12" s="2" t="s">
        <v>30</v>
      </c>
      <c r="C12" s="2" t="s">
        <v>2418</v>
      </c>
      <c r="D12" s="13">
        <v>13.583333333333334</v>
      </c>
    </row>
    <row r="13" spans="1:4" x14ac:dyDescent="0.3">
      <c r="A13" s="2" t="s">
        <v>31</v>
      </c>
      <c r="B13" s="2" t="s">
        <v>32</v>
      </c>
      <c r="C13" s="2" t="s">
        <v>2416</v>
      </c>
      <c r="D13" s="13">
        <v>42.002717391304351</v>
      </c>
    </row>
    <row r="14" spans="1:4" x14ac:dyDescent="0.3">
      <c r="A14" s="2" t="s">
        <v>33</v>
      </c>
      <c r="B14" s="2" t="s">
        <v>34</v>
      </c>
      <c r="C14" s="2" t="s">
        <v>2418</v>
      </c>
      <c r="D14" s="13">
        <v>18.666666666666668</v>
      </c>
    </row>
    <row r="15" spans="1:4" x14ac:dyDescent="0.3">
      <c r="A15" s="2" t="s">
        <v>35</v>
      </c>
      <c r="B15" s="2" t="s">
        <v>36</v>
      </c>
      <c r="C15" s="2" t="s">
        <v>2418</v>
      </c>
      <c r="D15" s="13">
        <v>14.620689655172415</v>
      </c>
    </row>
    <row r="16" spans="1:4" x14ac:dyDescent="0.3">
      <c r="A16" s="2" t="s">
        <v>38</v>
      </c>
      <c r="B16" s="2" t="s">
        <v>39</v>
      </c>
      <c r="C16" s="2" t="s">
        <v>2418</v>
      </c>
      <c r="D16" s="13">
        <v>36.666666666666671</v>
      </c>
    </row>
    <row r="17" spans="1:4" x14ac:dyDescent="0.3">
      <c r="A17" s="2" t="s">
        <v>40</v>
      </c>
      <c r="B17" s="2" t="s">
        <v>41</v>
      </c>
      <c r="C17" s="2" t="s">
        <v>2418</v>
      </c>
      <c r="D17" s="13">
        <v>11.363636363636363</v>
      </c>
    </row>
    <row r="18" spans="1:4" x14ac:dyDescent="0.3">
      <c r="A18" s="2" t="s">
        <v>42</v>
      </c>
      <c r="B18" s="2" t="s">
        <v>43</v>
      </c>
      <c r="C18" s="2" t="s">
        <v>2418</v>
      </c>
      <c r="D18" s="13">
        <v>13.125</v>
      </c>
    </row>
    <row r="19" spans="1:4" x14ac:dyDescent="0.3">
      <c r="A19" s="2" t="s">
        <v>45</v>
      </c>
      <c r="B19" s="2" t="s">
        <v>46</v>
      </c>
      <c r="C19" s="2" t="s">
        <v>2418</v>
      </c>
      <c r="D19" s="13">
        <v>86.2</v>
      </c>
    </row>
    <row r="20" spans="1:4" x14ac:dyDescent="0.3">
      <c r="A20" s="2" t="s">
        <v>47</v>
      </c>
      <c r="B20" s="2" t="s">
        <v>48</v>
      </c>
      <c r="C20" s="2" t="s">
        <v>2418</v>
      </c>
      <c r="D20" s="13">
        <v>13.931034482758621</v>
      </c>
    </row>
    <row r="21" spans="1:4" x14ac:dyDescent="0.3">
      <c r="A21" s="2" t="s">
        <v>49</v>
      </c>
      <c r="B21" s="2" t="s">
        <v>50</v>
      </c>
      <c r="C21" s="2" t="s">
        <v>2418</v>
      </c>
      <c r="D21" s="13">
        <v>40.25</v>
      </c>
    </row>
    <row r="22" spans="1:4" x14ac:dyDescent="0.3">
      <c r="A22" s="2" t="s">
        <v>51</v>
      </c>
      <c r="B22" s="2" t="s">
        <v>52</v>
      </c>
      <c r="C22" s="2" t="s">
        <v>2418</v>
      </c>
      <c r="D22" s="13">
        <v>11.642857142857142</v>
      </c>
    </row>
    <row r="23" spans="1:4" x14ac:dyDescent="0.3">
      <c r="A23" s="2" t="s">
        <v>53</v>
      </c>
      <c r="B23" s="2" t="s">
        <v>54</v>
      </c>
      <c r="C23" s="2" t="s">
        <v>2418</v>
      </c>
      <c r="D23" s="13">
        <v>75.333333333333329</v>
      </c>
    </row>
    <row r="24" spans="1:4" x14ac:dyDescent="0.3">
      <c r="A24" s="2" t="s">
        <v>55</v>
      </c>
      <c r="B24" s="2" t="s">
        <v>56</v>
      </c>
      <c r="C24" s="2" t="s">
        <v>2418</v>
      </c>
      <c r="D24" s="13">
        <v>31.647058823529409</v>
      </c>
    </row>
    <row r="25" spans="1:4" x14ac:dyDescent="0.3">
      <c r="A25" s="2" t="s">
        <v>57</v>
      </c>
      <c r="B25" s="2" t="s">
        <v>58</v>
      </c>
      <c r="C25" s="2" t="s">
        <v>2418</v>
      </c>
      <c r="D25" s="13">
        <v>68.545454545454547</v>
      </c>
    </row>
    <row r="26" spans="1:4" x14ac:dyDescent="0.3">
      <c r="A26" s="2" t="s">
        <v>59</v>
      </c>
      <c r="B26" s="2" t="s">
        <v>60</v>
      </c>
      <c r="C26" s="2" t="s">
        <v>2418</v>
      </c>
      <c r="D26" s="13">
        <v>63.777777777777779</v>
      </c>
    </row>
    <row r="27" spans="1:4" x14ac:dyDescent="0.3">
      <c r="A27" s="2" t="s">
        <v>61</v>
      </c>
      <c r="B27" s="2" t="s">
        <v>62</v>
      </c>
      <c r="C27" s="2" t="s">
        <v>2417</v>
      </c>
      <c r="D27" s="13">
        <v>181.83333333333334</v>
      </c>
    </row>
    <row r="28" spans="1:4" x14ac:dyDescent="0.3">
      <c r="A28" s="2" t="s">
        <v>64</v>
      </c>
      <c r="B28" s="2" t="s">
        <v>65</v>
      </c>
      <c r="C28" s="2" t="s">
        <v>2418</v>
      </c>
      <c r="D28" s="13">
        <v>16.075187969924812</v>
      </c>
    </row>
    <row r="29" spans="1:4" x14ac:dyDescent="0.3">
      <c r="A29" s="2" t="s">
        <v>66</v>
      </c>
      <c r="B29" s="2" t="s">
        <v>67</v>
      </c>
      <c r="C29" s="2" t="s">
        <v>2418</v>
      </c>
      <c r="D29" s="13">
        <v>11.75</v>
      </c>
    </row>
    <row r="30" spans="1:4" x14ac:dyDescent="0.3">
      <c r="A30" s="2" t="s">
        <v>68</v>
      </c>
      <c r="B30" s="2" t="s">
        <v>69</v>
      </c>
      <c r="C30" s="2" t="s">
        <v>2418</v>
      </c>
      <c r="D30" s="13">
        <v>120.18181818181819</v>
      </c>
    </row>
    <row r="31" spans="1:4" x14ac:dyDescent="0.3">
      <c r="A31" s="2" t="s">
        <v>70</v>
      </c>
      <c r="B31" s="2" t="s">
        <v>71</v>
      </c>
      <c r="C31" s="2" t="s">
        <v>2418</v>
      </c>
      <c r="D31" s="13">
        <v>16</v>
      </c>
    </row>
    <row r="32" spans="1:4" x14ac:dyDescent="0.3">
      <c r="A32" s="2" t="s">
        <v>73</v>
      </c>
      <c r="B32" s="2" t="s">
        <v>74</v>
      </c>
      <c r="C32" s="2" t="s">
        <v>2418</v>
      </c>
      <c r="D32" s="13">
        <v>21.25</v>
      </c>
    </row>
    <row r="33" spans="1:4" x14ac:dyDescent="0.3">
      <c r="A33" s="2" t="s">
        <v>75</v>
      </c>
      <c r="B33" s="2" t="s">
        <v>76</v>
      </c>
      <c r="C33" s="2" t="s">
        <v>2416</v>
      </c>
      <c r="D33" s="13">
        <v>35.384615384615387</v>
      </c>
    </row>
    <row r="34" spans="1:4" x14ac:dyDescent="0.3">
      <c r="A34" s="2" t="s">
        <v>77</v>
      </c>
      <c r="B34" s="2" t="s">
        <v>78</v>
      </c>
      <c r="C34" s="2" t="s">
        <v>2418</v>
      </c>
      <c r="D34" s="13">
        <v>44</v>
      </c>
    </row>
    <row r="35" spans="1:4" x14ac:dyDescent="0.3">
      <c r="A35" s="2" t="s">
        <v>79</v>
      </c>
      <c r="B35" s="2" t="s">
        <v>80</v>
      </c>
      <c r="C35" s="2" t="s">
        <v>2418</v>
      </c>
      <c r="D35" s="13">
        <v>171.5</v>
      </c>
    </row>
    <row r="36" spans="1:4" x14ac:dyDescent="0.3">
      <c r="A36" s="2" t="s">
        <v>81</v>
      </c>
      <c r="B36" s="2" t="s">
        <v>82</v>
      </c>
      <c r="D36" s="14">
        <v>44</v>
      </c>
    </row>
    <row r="37" spans="1:4" x14ac:dyDescent="0.3">
      <c r="A37" s="2" t="s">
        <v>83</v>
      </c>
      <c r="B37" s="2" t="s">
        <v>84</v>
      </c>
      <c r="C37" s="2" t="s">
        <v>2418</v>
      </c>
      <c r="D37" s="13">
        <v>99</v>
      </c>
    </row>
    <row r="38" spans="1:4" x14ac:dyDescent="0.3">
      <c r="A38" s="2" t="s">
        <v>85</v>
      </c>
      <c r="B38" s="2" t="s">
        <v>86</v>
      </c>
      <c r="C38" s="2"/>
      <c r="D38" s="13">
        <v>0</v>
      </c>
    </row>
    <row r="39" spans="1:4" x14ac:dyDescent="0.3">
      <c r="A39" s="2" t="s">
        <v>87</v>
      </c>
      <c r="B39" s="2" t="s">
        <v>88</v>
      </c>
      <c r="C39" s="2" t="s">
        <v>2418</v>
      </c>
      <c r="D39" s="13">
        <v>36</v>
      </c>
    </row>
    <row r="40" spans="1:4" x14ac:dyDescent="0.3">
      <c r="A40" s="2" t="s">
        <v>89</v>
      </c>
      <c r="B40" s="2" t="s">
        <v>90</v>
      </c>
      <c r="C40" s="2" t="s">
        <v>2418</v>
      </c>
      <c r="D40" s="13">
        <v>17.899999999999999</v>
      </c>
    </row>
    <row r="41" spans="1:4" x14ac:dyDescent="0.3">
      <c r="A41" s="2" t="s">
        <v>91</v>
      </c>
      <c r="B41" s="2" t="s">
        <v>92</v>
      </c>
      <c r="C41" s="2" t="s">
        <v>2418</v>
      </c>
      <c r="D41" s="13">
        <v>58.75</v>
      </c>
    </row>
    <row r="42" spans="1:4" x14ac:dyDescent="0.3">
      <c r="A42" s="2" t="s">
        <v>93</v>
      </c>
      <c r="B42" s="2" t="s">
        <v>94</v>
      </c>
      <c r="C42" s="2" t="s">
        <v>2418</v>
      </c>
      <c r="D42" s="13">
        <v>76</v>
      </c>
    </row>
    <row r="43" spans="1:4" x14ac:dyDescent="0.3">
      <c r="A43" s="2" t="s">
        <v>95</v>
      </c>
      <c r="B43" s="2" t="s">
        <v>96</v>
      </c>
      <c r="C43" s="2" t="s">
        <v>2416</v>
      </c>
      <c r="D43" s="13">
        <v>25.846153846153847</v>
      </c>
    </row>
    <row r="44" spans="1:4" x14ac:dyDescent="0.3">
      <c r="A44" s="2" t="s">
        <v>97</v>
      </c>
      <c r="B44" s="2" t="s">
        <v>98</v>
      </c>
      <c r="C44" s="2" t="s">
        <v>2418</v>
      </c>
      <c r="D44" s="13">
        <v>12.2</v>
      </c>
    </row>
    <row r="45" spans="1:4" x14ac:dyDescent="0.3">
      <c r="A45" s="2" t="s">
        <v>99</v>
      </c>
      <c r="B45" s="2" t="s">
        <v>100</v>
      </c>
      <c r="D45" s="14">
        <v>44</v>
      </c>
    </row>
    <row r="46" spans="1:4" x14ac:dyDescent="0.3">
      <c r="A46" s="2" t="s">
        <v>101</v>
      </c>
      <c r="B46" s="2" t="s">
        <v>102</v>
      </c>
      <c r="C46" s="2" t="s">
        <v>2417</v>
      </c>
      <c r="D46" s="13">
        <v>53</v>
      </c>
    </row>
    <row r="47" spans="1:4" x14ac:dyDescent="0.3">
      <c r="A47" s="2" t="s">
        <v>103</v>
      </c>
      <c r="B47" s="2" t="s">
        <v>104</v>
      </c>
      <c r="C47" s="2" t="s">
        <v>2418</v>
      </c>
      <c r="D47" s="13">
        <v>9.5</v>
      </c>
    </row>
    <row r="48" spans="1:4" x14ac:dyDescent="0.3">
      <c r="A48" s="2" t="s">
        <v>105</v>
      </c>
      <c r="B48" s="2" t="s">
        <v>106</v>
      </c>
      <c r="C48" s="2" t="s">
        <v>2418</v>
      </c>
      <c r="D48" s="13">
        <v>38.4</v>
      </c>
    </row>
    <row r="49" spans="1:4" x14ac:dyDescent="0.3">
      <c r="A49" s="2" t="s">
        <v>107</v>
      </c>
      <c r="B49" s="2" t="s">
        <v>108</v>
      </c>
      <c r="C49" s="2" t="s">
        <v>2418</v>
      </c>
      <c r="D49" s="13">
        <v>43.666666666666664</v>
      </c>
    </row>
    <row r="50" spans="1:4" x14ac:dyDescent="0.3">
      <c r="A50" s="2" t="s">
        <v>109</v>
      </c>
      <c r="B50" s="2" t="s">
        <v>110</v>
      </c>
      <c r="C50" s="2" t="s">
        <v>2418</v>
      </c>
      <c r="D50" s="13">
        <v>126</v>
      </c>
    </row>
    <row r="51" spans="1:4" x14ac:dyDescent="0.3">
      <c r="A51" s="2" t="s">
        <v>111</v>
      </c>
      <c r="B51" s="2" t="s">
        <v>112</v>
      </c>
      <c r="C51" s="2" t="s">
        <v>2418</v>
      </c>
      <c r="D51" s="13">
        <v>34.200000000000003</v>
      </c>
    </row>
    <row r="52" spans="1:4" x14ac:dyDescent="0.3">
      <c r="A52" s="2" t="s">
        <v>113</v>
      </c>
      <c r="B52" s="2" t="s">
        <v>114</v>
      </c>
      <c r="C52" s="2" t="s">
        <v>2418</v>
      </c>
      <c r="D52" s="13">
        <v>14.625</v>
      </c>
    </row>
    <row r="53" spans="1:4" x14ac:dyDescent="0.3">
      <c r="A53" s="2" t="s">
        <v>115</v>
      </c>
      <c r="B53" s="2" t="s">
        <v>116</v>
      </c>
      <c r="C53" s="2" t="s">
        <v>2418</v>
      </c>
      <c r="D53" s="13">
        <v>121.66666666666667</v>
      </c>
    </row>
    <row r="54" spans="1:4" x14ac:dyDescent="0.3">
      <c r="A54" s="2" t="s">
        <v>117</v>
      </c>
      <c r="B54" s="2" t="s">
        <v>118</v>
      </c>
      <c r="C54" s="2" t="s">
        <v>2418</v>
      </c>
      <c r="D54" s="13">
        <v>32</v>
      </c>
    </row>
    <row r="55" spans="1:4" x14ac:dyDescent="0.3">
      <c r="A55" s="2" t="s">
        <v>120</v>
      </c>
      <c r="B55" s="2" t="s">
        <v>121</v>
      </c>
      <c r="C55" s="2" t="s">
        <v>2418</v>
      </c>
      <c r="D55" s="13">
        <v>9.9285714285714288</v>
      </c>
    </row>
    <row r="56" spans="1:4" x14ac:dyDescent="0.3">
      <c r="A56" s="2" t="s">
        <v>122</v>
      </c>
      <c r="B56" s="2" t="s">
        <v>123</v>
      </c>
      <c r="C56" s="2" t="s">
        <v>2417</v>
      </c>
      <c r="D56" s="13">
        <v>160</v>
      </c>
    </row>
    <row r="57" spans="1:4" x14ac:dyDescent="0.3">
      <c r="A57" s="2" t="s">
        <v>124</v>
      </c>
      <c r="B57" s="2" t="s">
        <v>125</v>
      </c>
      <c r="C57" s="2" t="s">
        <v>2418</v>
      </c>
      <c r="D57" s="13">
        <v>18.666666666666668</v>
      </c>
    </row>
    <row r="58" spans="1:4" x14ac:dyDescent="0.3">
      <c r="A58" s="2" t="s">
        <v>126</v>
      </c>
      <c r="B58" s="2" t="s">
        <v>127</v>
      </c>
      <c r="D58" s="14">
        <v>44</v>
      </c>
    </row>
    <row r="59" spans="1:4" x14ac:dyDescent="0.3">
      <c r="A59" s="2" t="s">
        <v>128</v>
      </c>
      <c r="B59" s="2" t="s">
        <v>129</v>
      </c>
      <c r="C59" s="2" t="s">
        <v>2418</v>
      </c>
      <c r="D59" s="13">
        <v>25</v>
      </c>
    </row>
    <row r="60" spans="1:4" x14ac:dyDescent="0.3">
      <c r="A60" s="2" t="s">
        <v>131</v>
      </c>
      <c r="B60" s="2" t="s">
        <v>132</v>
      </c>
      <c r="D60" s="14">
        <v>44</v>
      </c>
    </row>
    <row r="61" spans="1:4" x14ac:dyDescent="0.3">
      <c r="A61" s="2" t="s">
        <v>133</v>
      </c>
      <c r="B61" s="2" t="s">
        <v>134</v>
      </c>
      <c r="C61" s="2" t="s">
        <v>2417</v>
      </c>
      <c r="D61" s="13">
        <v>244</v>
      </c>
    </row>
    <row r="62" spans="1:4" x14ac:dyDescent="0.3">
      <c r="A62" s="2" t="s">
        <v>135</v>
      </c>
      <c r="B62" s="2" t="s">
        <v>136</v>
      </c>
      <c r="C62" s="2" t="s">
        <v>2418</v>
      </c>
      <c r="D62" s="13">
        <v>25</v>
      </c>
    </row>
    <row r="63" spans="1:4" x14ac:dyDescent="0.3">
      <c r="A63" s="2" t="s">
        <v>137</v>
      </c>
      <c r="B63" s="2" t="s">
        <v>138</v>
      </c>
      <c r="C63" s="2" t="s">
        <v>2418</v>
      </c>
      <c r="D63" s="13">
        <v>71.25</v>
      </c>
    </row>
    <row r="64" spans="1:4" x14ac:dyDescent="0.3">
      <c r="A64" s="2" t="s">
        <v>139</v>
      </c>
      <c r="B64" s="2" t="s">
        <v>140</v>
      </c>
      <c r="C64" s="2" t="s">
        <v>2418</v>
      </c>
      <c r="D64" s="13">
        <v>81</v>
      </c>
    </row>
    <row r="65" spans="1:4" x14ac:dyDescent="0.3">
      <c r="A65" s="2" t="s">
        <v>141</v>
      </c>
      <c r="B65" s="2" t="s">
        <v>142</v>
      </c>
      <c r="C65" s="2" t="s">
        <v>2416</v>
      </c>
      <c r="D65" s="13">
        <v>66.5</v>
      </c>
    </row>
    <row r="66" spans="1:4" x14ac:dyDescent="0.3">
      <c r="A66" s="2" t="s">
        <v>143</v>
      </c>
      <c r="B66" s="2" t="s">
        <v>144</v>
      </c>
      <c r="C66" s="2" t="s">
        <v>2418</v>
      </c>
      <c r="D66" s="13">
        <v>13</v>
      </c>
    </row>
    <row r="67" spans="1:4" x14ac:dyDescent="0.3">
      <c r="A67" s="2" t="s">
        <v>145</v>
      </c>
      <c r="B67" s="2" t="s">
        <v>146</v>
      </c>
      <c r="C67" s="2" t="s">
        <v>2416</v>
      </c>
      <c r="D67" s="13">
        <v>93.2</v>
      </c>
    </row>
    <row r="68" spans="1:4" x14ac:dyDescent="0.3">
      <c r="A68" s="2" t="s">
        <v>147</v>
      </c>
      <c r="B68" s="2" t="s">
        <v>148</v>
      </c>
      <c r="C68" s="2" t="s">
        <v>2418</v>
      </c>
      <c r="D68" s="13">
        <v>51.8</v>
      </c>
    </row>
    <row r="69" spans="1:4" x14ac:dyDescent="0.3">
      <c r="A69" s="2" t="s">
        <v>149</v>
      </c>
      <c r="B69" s="2" t="s">
        <v>150</v>
      </c>
      <c r="C69" s="2" t="s">
        <v>2418</v>
      </c>
      <c r="D69" s="13">
        <v>29.714285714285715</v>
      </c>
    </row>
    <row r="70" spans="1:4" x14ac:dyDescent="0.3">
      <c r="A70" s="2" t="s">
        <v>151</v>
      </c>
      <c r="B70" s="2" t="s">
        <v>152</v>
      </c>
      <c r="C70" s="2" t="s">
        <v>2417</v>
      </c>
      <c r="D70" s="13">
        <v>160</v>
      </c>
    </row>
    <row r="71" spans="1:4" x14ac:dyDescent="0.3">
      <c r="A71" s="2" t="s">
        <v>153</v>
      </c>
      <c r="B71" s="2" t="s">
        <v>154</v>
      </c>
      <c r="C71" s="2" t="s">
        <v>2418</v>
      </c>
      <c r="D71" s="13">
        <v>49.666666666666664</v>
      </c>
    </row>
    <row r="72" spans="1:4" x14ac:dyDescent="0.3">
      <c r="A72" s="2" t="s">
        <v>155</v>
      </c>
      <c r="B72" s="2" t="s">
        <v>156</v>
      </c>
      <c r="C72" s="2" t="s">
        <v>2418</v>
      </c>
      <c r="D72" s="13">
        <v>9.5</v>
      </c>
    </row>
    <row r="73" spans="1:4" x14ac:dyDescent="0.3">
      <c r="A73" s="2" t="s">
        <v>157</v>
      </c>
      <c r="B73" s="2" t="s">
        <v>158</v>
      </c>
      <c r="C73" s="2" t="s">
        <v>2418</v>
      </c>
      <c r="D73" s="13">
        <v>26</v>
      </c>
    </row>
    <row r="74" spans="1:4" x14ac:dyDescent="0.3">
      <c r="A74" s="2" t="s">
        <v>159</v>
      </c>
      <c r="B74" s="2" t="s">
        <v>160</v>
      </c>
      <c r="C74" s="2" t="s">
        <v>2416</v>
      </c>
      <c r="D74" s="13">
        <v>101.5</v>
      </c>
    </row>
    <row r="75" spans="1:4" x14ac:dyDescent="0.3">
      <c r="A75" s="2" t="s">
        <v>161</v>
      </c>
      <c r="B75" s="2" t="s">
        <v>162</v>
      </c>
      <c r="C75" s="2" t="s">
        <v>2416</v>
      </c>
      <c r="D75" s="13">
        <v>78.666666666666671</v>
      </c>
    </row>
    <row r="76" spans="1:4" x14ac:dyDescent="0.3">
      <c r="A76" s="2" t="s">
        <v>163</v>
      </c>
      <c r="B76" s="2" t="s">
        <v>164</v>
      </c>
      <c r="C76" s="2" t="s">
        <v>2417</v>
      </c>
      <c r="D76" s="13">
        <v>103.5</v>
      </c>
    </row>
    <row r="77" spans="1:4" x14ac:dyDescent="0.3">
      <c r="A77" s="2" t="s">
        <v>165</v>
      </c>
      <c r="B77" s="2" t="s">
        <v>166</v>
      </c>
      <c r="C77" s="2" t="s">
        <v>2417</v>
      </c>
      <c r="D77" s="13">
        <v>244</v>
      </c>
    </row>
    <row r="78" spans="1:4" x14ac:dyDescent="0.3">
      <c r="A78" s="2" t="s">
        <v>167</v>
      </c>
      <c r="B78" s="2" t="s">
        <v>168</v>
      </c>
      <c r="C78" s="2" t="s">
        <v>2418</v>
      </c>
      <c r="D78" s="13">
        <v>5</v>
      </c>
    </row>
    <row r="79" spans="1:4" x14ac:dyDescent="0.3">
      <c r="A79" s="2" t="s">
        <v>169</v>
      </c>
      <c r="B79" s="2" t="s">
        <v>170</v>
      </c>
      <c r="C79" s="2" t="s">
        <v>2418</v>
      </c>
      <c r="D79" s="13">
        <v>33</v>
      </c>
    </row>
    <row r="80" spans="1:4" x14ac:dyDescent="0.3">
      <c r="A80" s="2" t="s">
        <v>171</v>
      </c>
      <c r="B80" s="2" t="s">
        <v>172</v>
      </c>
      <c r="D80" s="14">
        <v>44</v>
      </c>
    </row>
    <row r="81" spans="1:4" x14ac:dyDescent="0.3">
      <c r="A81" s="2" t="s">
        <v>173</v>
      </c>
      <c r="B81" s="2" t="s">
        <v>174</v>
      </c>
      <c r="C81" s="2" t="s">
        <v>2418</v>
      </c>
      <c r="D81" s="13">
        <v>23.823529411764707</v>
      </c>
    </row>
    <row r="82" spans="1:4" x14ac:dyDescent="0.3">
      <c r="A82" s="2" t="s">
        <v>175</v>
      </c>
      <c r="B82" s="2" t="s">
        <v>176</v>
      </c>
      <c r="C82" s="2" t="s">
        <v>2418</v>
      </c>
      <c r="D82" s="13">
        <v>58</v>
      </c>
    </row>
    <row r="83" spans="1:4" x14ac:dyDescent="0.3">
      <c r="A83" s="2" t="s">
        <v>177</v>
      </c>
      <c r="B83" s="2" t="s">
        <v>178</v>
      </c>
      <c r="C83" s="2" t="s">
        <v>2418</v>
      </c>
      <c r="D83" s="13">
        <v>11.199999999999998</v>
      </c>
    </row>
    <row r="84" spans="1:4" x14ac:dyDescent="0.3">
      <c r="A84" s="2" t="s">
        <v>179</v>
      </c>
      <c r="B84" s="2" t="s">
        <v>180</v>
      </c>
      <c r="C84" s="2" t="s">
        <v>2418</v>
      </c>
      <c r="D84" s="13">
        <v>25</v>
      </c>
    </row>
    <row r="85" spans="1:4" x14ac:dyDescent="0.3">
      <c r="A85" s="2" t="s">
        <v>181</v>
      </c>
      <c r="B85" s="2" t="s">
        <v>182</v>
      </c>
      <c r="C85" s="2" t="s">
        <v>2418</v>
      </c>
      <c r="D85" s="13">
        <v>35.666666666666664</v>
      </c>
    </row>
    <row r="86" spans="1:4" x14ac:dyDescent="0.3">
      <c r="A86" s="2" t="s">
        <v>183</v>
      </c>
      <c r="B86" s="2" t="s">
        <v>184</v>
      </c>
      <c r="C86" s="2" t="s">
        <v>2416</v>
      </c>
      <c r="D86" s="13">
        <v>77.666666666666671</v>
      </c>
    </row>
    <row r="87" spans="1:4" x14ac:dyDescent="0.3">
      <c r="A87" s="2" t="s">
        <v>185</v>
      </c>
      <c r="B87" s="2" t="s">
        <v>186</v>
      </c>
      <c r="C87" s="2" t="s">
        <v>2416</v>
      </c>
      <c r="D87" s="13">
        <v>26.571428571428573</v>
      </c>
    </row>
    <row r="88" spans="1:4" x14ac:dyDescent="0.3">
      <c r="A88" s="2" t="s">
        <v>187</v>
      </c>
      <c r="B88" s="2" t="s">
        <v>188</v>
      </c>
      <c r="C88" s="2" t="s">
        <v>2418</v>
      </c>
      <c r="D88" s="13">
        <v>20</v>
      </c>
    </row>
    <row r="89" spans="1:4" x14ac:dyDescent="0.3">
      <c r="A89" s="2" t="s">
        <v>189</v>
      </c>
      <c r="B89" s="2" t="s">
        <v>190</v>
      </c>
      <c r="C89" s="2" t="s">
        <v>2418</v>
      </c>
      <c r="D89" s="13">
        <v>97.333333333333329</v>
      </c>
    </row>
    <row r="90" spans="1:4" x14ac:dyDescent="0.3">
      <c r="A90" s="2" t="s">
        <v>191</v>
      </c>
      <c r="B90" s="2" t="s">
        <v>192</v>
      </c>
      <c r="C90" s="2" t="s">
        <v>2418</v>
      </c>
      <c r="D90" s="13">
        <v>67</v>
      </c>
    </row>
    <row r="91" spans="1:4" x14ac:dyDescent="0.3">
      <c r="A91" s="2" t="s">
        <v>193</v>
      </c>
      <c r="B91" s="2" t="s">
        <v>194</v>
      </c>
      <c r="C91" s="2" t="s">
        <v>2418</v>
      </c>
      <c r="D91" s="13">
        <v>239</v>
      </c>
    </row>
    <row r="92" spans="1:4" x14ac:dyDescent="0.3">
      <c r="A92" s="2" t="s">
        <v>195</v>
      </c>
      <c r="B92" s="2" t="s">
        <v>196</v>
      </c>
      <c r="C92" s="2" t="s">
        <v>2418</v>
      </c>
      <c r="D92" s="13">
        <v>31</v>
      </c>
    </row>
    <row r="93" spans="1:4" x14ac:dyDescent="0.3">
      <c r="A93" s="2" t="s">
        <v>197</v>
      </c>
      <c r="B93" s="2" t="s">
        <v>198</v>
      </c>
      <c r="C93" s="2" t="s">
        <v>2418</v>
      </c>
      <c r="D93" s="13">
        <v>46</v>
      </c>
    </row>
    <row r="94" spans="1:4" x14ac:dyDescent="0.3">
      <c r="A94" s="2" t="s">
        <v>199</v>
      </c>
      <c r="B94" s="2" t="s">
        <v>200</v>
      </c>
      <c r="D94" s="14">
        <v>44</v>
      </c>
    </row>
    <row r="95" spans="1:4" x14ac:dyDescent="0.3">
      <c r="A95" s="2" t="s">
        <v>201</v>
      </c>
      <c r="B95" s="2" t="s">
        <v>202</v>
      </c>
      <c r="D95" s="14">
        <v>44</v>
      </c>
    </row>
    <row r="96" spans="1:4" x14ac:dyDescent="0.3">
      <c r="A96" s="2" t="s">
        <v>203</v>
      </c>
      <c r="B96" s="2" t="s">
        <v>204</v>
      </c>
      <c r="C96" s="2" t="s">
        <v>2418</v>
      </c>
      <c r="D96" s="13">
        <v>33.6</v>
      </c>
    </row>
    <row r="97" spans="1:4" x14ac:dyDescent="0.3">
      <c r="A97" s="2" t="s">
        <v>205</v>
      </c>
      <c r="B97" s="2" t="s">
        <v>206</v>
      </c>
      <c r="C97" s="2" t="s">
        <v>2417</v>
      </c>
      <c r="D97" s="13">
        <v>244</v>
      </c>
    </row>
    <row r="98" spans="1:4" x14ac:dyDescent="0.3">
      <c r="A98" s="2" t="s">
        <v>207</v>
      </c>
      <c r="B98" s="2" t="s">
        <v>208</v>
      </c>
      <c r="C98" s="2" t="s">
        <v>2417</v>
      </c>
      <c r="D98" s="13">
        <v>244</v>
      </c>
    </row>
    <row r="99" spans="1:4" x14ac:dyDescent="0.3">
      <c r="A99" s="2" t="s">
        <v>209</v>
      </c>
      <c r="B99" s="2" t="s">
        <v>210</v>
      </c>
      <c r="C99" s="2" t="s">
        <v>2418</v>
      </c>
      <c r="D99" s="13">
        <v>15.375</v>
      </c>
    </row>
    <row r="100" spans="1:4" x14ac:dyDescent="0.3">
      <c r="A100" s="6" t="s">
        <v>211</v>
      </c>
      <c r="B100" s="6" t="s">
        <v>212</v>
      </c>
      <c r="D100" s="14">
        <v>44</v>
      </c>
    </row>
    <row r="101" spans="1:4" x14ac:dyDescent="0.3">
      <c r="A101" s="2" t="s">
        <v>213</v>
      </c>
      <c r="B101" s="2" t="s">
        <v>214</v>
      </c>
      <c r="C101" s="2" t="s">
        <v>2418</v>
      </c>
      <c r="D101" s="13">
        <v>8</v>
      </c>
    </row>
    <row r="102" spans="1:4" x14ac:dyDescent="0.3">
      <c r="A102" s="2" t="s">
        <v>215</v>
      </c>
      <c r="B102" s="2" t="s">
        <v>216</v>
      </c>
      <c r="C102" s="2" t="s">
        <v>2418</v>
      </c>
      <c r="D102" s="13">
        <v>64</v>
      </c>
    </row>
    <row r="103" spans="1:4" x14ac:dyDescent="0.3">
      <c r="A103" s="2" t="s">
        <v>217</v>
      </c>
      <c r="B103" s="2" t="s">
        <v>218</v>
      </c>
      <c r="C103" s="2" t="s">
        <v>2416</v>
      </c>
      <c r="D103" s="13">
        <v>42.307692307692307</v>
      </c>
    </row>
    <row r="104" spans="1:4" x14ac:dyDescent="0.3">
      <c r="A104" s="2" t="s">
        <v>219</v>
      </c>
      <c r="B104" s="2" t="s">
        <v>220</v>
      </c>
      <c r="C104" s="2" t="s">
        <v>2418</v>
      </c>
      <c r="D104" s="13">
        <v>35.333333333333336</v>
      </c>
    </row>
    <row r="105" spans="1:4" x14ac:dyDescent="0.3">
      <c r="A105" s="2" t="s">
        <v>221</v>
      </c>
      <c r="B105" s="2" t="s">
        <v>222</v>
      </c>
      <c r="C105" s="2" t="s">
        <v>2418</v>
      </c>
      <c r="D105" s="13">
        <v>24.666666666666668</v>
      </c>
    </row>
    <row r="106" spans="1:4" x14ac:dyDescent="0.3">
      <c r="A106" s="2" t="s">
        <v>223</v>
      </c>
      <c r="B106" s="2" t="s">
        <v>224</v>
      </c>
      <c r="C106" s="2" t="s">
        <v>2417</v>
      </c>
      <c r="D106" s="13">
        <v>188</v>
      </c>
    </row>
    <row r="107" spans="1:4" x14ac:dyDescent="0.3">
      <c r="A107" s="2" t="s">
        <v>225</v>
      </c>
      <c r="B107" s="2" t="s">
        <v>226</v>
      </c>
      <c r="C107" s="2" t="s">
        <v>2418</v>
      </c>
      <c r="D107" s="13">
        <v>12</v>
      </c>
    </row>
    <row r="108" spans="1:4" x14ac:dyDescent="0.3">
      <c r="A108" s="2" t="s">
        <v>227</v>
      </c>
      <c r="B108" s="2" t="s">
        <v>228</v>
      </c>
      <c r="C108" s="2" t="s">
        <v>2418</v>
      </c>
      <c r="D108" s="13">
        <v>56</v>
      </c>
    </row>
    <row r="109" spans="1:4" x14ac:dyDescent="0.3">
      <c r="A109" s="2" t="s">
        <v>229</v>
      </c>
      <c r="B109" s="2" t="s">
        <v>230</v>
      </c>
      <c r="C109" s="2" t="s">
        <v>2418</v>
      </c>
      <c r="D109" s="13">
        <v>16.5</v>
      </c>
    </row>
    <row r="110" spans="1:4" x14ac:dyDescent="0.3">
      <c r="A110" s="2" t="s">
        <v>231</v>
      </c>
      <c r="B110" s="2" t="s">
        <v>232</v>
      </c>
      <c r="C110" s="2" t="s">
        <v>2418</v>
      </c>
      <c r="D110" s="13">
        <v>44</v>
      </c>
    </row>
    <row r="111" spans="1:4" x14ac:dyDescent="0.3">
      <c r="A111" s="2" t="s">
        <v>233</v>
      </c>
      <c r="B111" s="2" t="s">
        <v>234</v>
      </c>
      <c r="C111" s="2" t="s">
        <v>2417</v>
      </c>
      <c r="D111" s="13">
        <v>166</v>
      </c>
    </row>
    <row r="112" spans="1:4" x14ac:dyDescent="0.3">
      <c r="A112" s="2" t="s">
        <v>235</v>
      </c>
      <c r="B112" s="2" t="s">
        <v>236</v>
      </c>
      <c r="C112" s="2" t="s">
        <v>2418</v>
      </c>
      <c r="D112" s="13">
        <v>29.25</v>
      </c>
    </row>
    <row r="113" spans="1:4" x14ac:dyDescent="0.3">
      <c r="A113" s="2" t="s">
        <v>237</v>
      </c>
      <c r="B113" s="2" t="s">
        <v>238</v>
      </c>
      <c r="C113" s="2" t="s">
        <v>2418</v>
      </c>
      <c r="D113" s="13">
        <v>22.8</v>
      </c>
    </row>
    <row r="114" spans="1:4" x14ac:dyDescent="0.3">
      <c r="A114" s="2" t="s">
        <v>239</v>
      </c>
      <c r="B114" s="2" t="s">
        <v>240</v>
      </c>
      <c r="C114" s="2" t="s">
        <v>2418</v>
      </c>
      <c r="D114" s="13">
        <v>69.666666666666671</v>
      </c>
    </row>
    <row r="115" spans="1:4" x14ac:dyDescent="0.3">
      <c r="A115" s="2" t="s">
        <v>241</v>
      </c>
      <c r="B115" s="2" t="s">
        <v>242</v>
      </c>
      <c r="C115" s="2" t="s">
        <v>2418</v>
      </c>
      <c r="D115" s="13">
        <v>48</v>
      </c>
    </row>
    <row r="116" spans="1:4" x14ac:dyDescent="0.3">
      <c r="A116" s="2" t="s">
        <v>243</v>
      </c>
      <c r="B116" s="2" t="s">
        <v>244</v>
      </c>
      <c r="C116" s="2" t="s">
        <v>2418</v>
      </c>
      <c r="D116" s="13">
        <v>16.75</v>
      </c>
    </row>
    <row r="117" spans="1:4" x14ac:dyDescent="0.3">
      <c r="A117" s="2" t="s">
        <v>245</v>
      </c>
      <c r="B117" s="2" t="s">
        <v>246</v>
      </c>
      <c r="C117" s="2" t="s">
        <v>2418</v>
      </c>
      <c r="D117" s="13">
        <v>5</v>
      </c>
    </row>
    <row r="118" spans="1:4" x14ac:dyDescent="0.3">
      <c r="A118" s="2" t="s">
        <v>247</v>
      </c>
      <c r="B118" s="2" t="s">
        <v>248</v>
      </c>
      <c r="C118" s="2" t="s">
        <v>2418</v>
      </c>
      <c r="D118" s="13">
        <v>44</v>
      </c>
    </row>
    <row r="119" spans="1:4" x14ac:dyDescent="0.3">
      <c r="A119" s="2" t="s">
        <v>249</v>
      </c>
      <c r="B119" s="2" t="s">
        <v>250</v>
      </c>
      <c r="C119" s="2" t="s">
        <v>2418</v>
      </c>
      <c r="D119" s="13">
        <v>165.5</v>
      </c>
    </row>
    <row r="120" spans="1:4" x14ac:dyDescent="0.3">
      <c r="A120" s="2" t="s">
        <v>251</v>
      </c>
      <c r="B120" s="2" t="s">
        <v>252</v>
      </c>
      <c r="C120" s="2" t="s">
        <v>2418</v>
      </c>
      <c r="D120" s="13">
        <v>20.333333333333332</v>
      </c>
    </row>
    <row r="121" spans="1:4" x14ac:dyDescent="0.3">
      <c r="A121" s="2" t="s">
        <v>253</v>
      </c>
      <c r="B121" s="2" t="s">
        <v>254</v>
      </c>
      <c r="C121" s="2" t="s">
        <v>2418</v>
      </c>
      <c r="D121" s="13">
        <v>21.875</v>
      </c>
    </row>
    <row r="122" spans="1:4" x14ac:dyDescent="0.3">
      <c r="A122" s="2" t="s">
        <v>255</v>
      </c>
      <c r="B122" s="2" t="s">
        <v>256</v>
      </c>
      <c r="C122" s="2" t="s">
        <v>2418</v>
      </c>
      <c r="D122" s="13">
        <v>7</v>
      </c>
    </row>
    <row r="123" spans="1:4" x14ac:dyDescent="0.3">
      <c r="A123" s="2" t="s">
        <v>257</v>
      </c>
      <c r="B123" s="2" t="s">
        <v>258</v>
      </c>
      <c r="C123" s="2" t="s">
        <v>2418</v>
      </c>
      <c r="D123" s="13">
        <v>38.333333333333336</v>
      </c>
    </row>
    <row r="124" spans="1:4" x14ac:dyDescent="0.3">
      <c r="A124" s="2" t="s">
        <v>259</v>
      </c>
      <c r="B124" s="2" t="s">
        <v>260</v>
      </c>
      <c r="D124" s="14">
        <v>44</v>
      </c>
    </row>
    <row r="125" spans="1:4" x14ac:dyDescent="0.3">
      <c r="A125" s="2" t="s">
        <v>261</v>
      </c>
      <c r="B125" s="2" t="s">
        <v>262</v>
      </c>
      <c r="D125" s="14">
        <v>44</v>
      </c>
    </row>
    <row r="126" spans="1:4" x14ac:dyDescent="0.3">
      <c r="A126" s="2" t="s">
        <v>263</v>
      </c>
      <c r="B126" s="2" t="s">
        <v>264</v>
      </c>
      <c r="C126" s="2" t="s">
        <v>2418</v>
      </c>
      <c r="D126" s="13">
        <v>69</v>
      </c>
    </row>
    <row r="127" spans="1:4" x14ac:dyDescent="0.3">
      <c r="A127" s="2" t="s">
        <v>265</v>
      </c>
      <c r="B127" s="2" t="s">
        <v>266</v>
      </c>
      <c r="C127" s="2" t="s">
        <v>2418</v>
      </c>
      <c r="D127" s="13">
        <v>88.666666666666671</v>
      </c>
    </row>
    <row r="128" spans="1:4" x14ac:dyDescent="0.3">
      <c r="A128" s="2" t="s">
        <v>267</v>
      </c>
      <c r="B128" s="2" t="s">
        <v>268</v>
      </c>
      <c r="C128" s="2" t="s">
        <v>2418</v>
      </c>
      <c r="D128" s="13">
        <v>19.833333333333332</v>
      </c>
    </row>
    <row r="129" spans="1:4" x14ac:dyDescent="0.3">
      <c r="A129" s="2" t="s">
        <v>269</v>
      </c>
      <c r="B129" s="2" t="s">
        <v>270</v>
      </c>
      <c r="C129" s="2" t="s">
        <v>2418</v>
      </c>
      <c r="D129" s="13">
        <v>9.2857142857142865</v>
      </c>
    </row>
    <row r="130" spans="1:4" x14ac:dyDescent="0.3">
      <c r="A130" s="2" t="s">
        <v>271</v>
      </c>
      <c r="B130" s="2" t="s">
        <v>272</v>
      </c>
      <c r="C130" s="2" t="s">
        <v>2418</v>
      </c>
      <c r="D130" s="13">
        <v>30.333333333333332</v>
      </c>
    </row>
    <row r="131" spans="1:4" x14ac:dyDescent="0.3">
      <c r="A131" s="2" t="s">
        <v>273</v>
      </c>
      <c r="B131" s="2" t="s">
        <v>274</v>
      </c>
      <c r="C131" s="2" t="s">
        <v>2418</v>
      </c>
      <c r="D131" s="13">
        <v>28</v>
      </c>
    </row>
    <row r="132" spans="1:4" x14ac:dyDescent="0.3">
      <c r="A132" s="2" t="s">
        <v>275</v>
      </c>
      <c r="B132" s="2" t="s">
        <v>276</v>
      </c>
      <c r="C132" s="2" t="s">
        <v>2417</v>
      </c>
      <c r="D132" s="13">
        <v>295</v>
      </c>
    </row>
    <row r="133" spans="1:4" x14ac:dyDescent="0.3">
      <c r="A133" s="2" t="s">
        <v>277</v>
      </c>
      <c r="B133" s="2" t="s">
        <v>278</v>
      </c>
      <c r="C133" s="2" t="s">
        <v>2417</v>
      </c>
      <c r="D133" s="13">
        <v>120</v>
      </c>
    </row>
    <row r="134" spans="1:4" x14ac:dyDescent="0.3">
      <c r="A134" s="2" t="s">
        <v>279</v>
      </c>
      <c r="B134" s="2" t="s">
        <v>280</v>
      </c>
      <c r="D134" s="14">
        <v>44</v>
      </c>
    </row>
    <row r="135" spans="1:4" x14ac:dyDescent="0.3">
      <c r="A135" s="2" t="s">
        <v>281</v>
      </c>
      <c r="B135" s="2" t="s">
        <v>282</v>
      </c>
      <c r="C135" s="2" t="s">
        <v>2418</v>
      </c>
      <c r="D135" s="13">
        <v>80</v>
      </c>
    </row>
    <row r="136" spans="1:4" x14ac:dyDescent="0.3">
      <c r="A136" s="2" t="s">
        <v>284</v>
      </c>
      <c r="B136" s="2" t="s">
        <v>285</v>
      </c>
      <c r="C136" s="2" t="s">
        <v>2418</v>
      </c>
      <c r="D136" s="13">
        <v>126.5</v>
      </c>
    </row>
    <row r="137" spans="1:4" x14ac:dyDescent="0.3">
      <c r="A137" s="2" t="s">
        <v>286</v>
      </c>
      <c r="B137" s="2" t="s">
        <v>287</v>
      </c>
      <c r="C137" s="2" t="s">
        <v>2418</v>
      </c>
      <c r="D137" s="13">
        <v>14</v>
      </c>
    </row>
    <row r="138" spans="1:4" x14ac:dyDescent="0.3">
      <c r="A138" s="2" t="s">
        <v>288</v>
      </c>
      <c r="B138" s="2" t="s">
        <v>289</v>
      </c>
      <c r="C138" s="2" t="s">
        <v>2418</v>
      </c>
      <c r="D138" s="13">
        <v>15.5</v>
      </c>
    </row>
    <row r="139" spans="1:4" x14ac:dyDescent="0.3">
      <c r="A139" s="2" t="s">
        <v>290</v>
      </c>
      <c r="B139" s="2" t="s">
        <v>291</v>
      </c>
      <c r="C139" s="2" t="s">
        <v>2418</v>
      </c>
      <c r="D139" s="13">
        <v>22</v>
      </c>
    </row>
    <row r="140" spans="1:4" x14ac:dyDescent="0.3">
      <c r="A140" s="2" t="s">
        <v>292</v>
      </c>
      <c r="B140" s="2" t="s">
        <v>293</v>
      </c>
      <c r="C140" s="2" t="s">
        <v>2416</v>
      </c>
      <c r="D140" s="13">
        <v>41.222222222222221</v>
      </c>
    </row>
    <row r="141" spans="1:4" x14ac:dyDescent="0.3">
      <c r="A141" s="2" t="s">
        <v>294</v>
      </c>
      <c r="B141" s="2" t="s">
        <v>295</v>
      </c>
      <c r="C141" s="2" t="s">
        <v>2418</v>
      </c>
      <c r="D141" s="13">
        <v>96.5</v>
      </c>
    </row>
    <row r="142" spans="1:4" x14ac:dyDescent="0.3">
      <c r="A142" s="2" t="s">
        <v>296</v>
      </c>
      <c r="B142" s="2" t="s">
        <v>297</v>
      </c>
      <c r="C142" s="2" t="s">
        <v>2418</v>
      </c>
      <c r="D142" s="13">
        <v>16</v>
      </c>
    </row>
    <row r="143" spans="1:4" x14ac:dyDescent="0.3">
      <c r="A143" s="2" t="s">
        <v>298</v>
      </c>
      <c r="B143" s="2" t="s">
        <v>299</v>
      </c>
      <c r="C143" s="2" t="s">
        <v>2418</v>
      </c>
      <c r="D143" s="13">
        <v>73.333333333333329</v>
      </c>
    </row>
    <row r="144" spans="1:4" x14ac:dyDescent="0.3">
      <c r="A144" s="2" t="s">
        <v>300</v>
      </c>
      <c r="B144" s="2" t="s">
        <v>301</v>
      </c>
      <c r="C144" s="2" t="s">
        <v>2418</v>
      </c>
      <c r="D144" s="13">
        <v>52.666666666666664</v>
      </c>
    </row>
    <row r="145" spans="1:4" x14ac:dyDescent="0.3">
      <c r="A145" s="2" t="s">
        <v>302</v>
      </c>
      <c r="B145" s="2" t="s">
        <v>303</v>
      </c>
      <c r="C145" s="2" t="s">
        <v>2418</v>
      </c>
      <c r="D145" s="13">
        <v>25</v>
      </c>
    </row>
    <row r="146" spans="1:4" x14ac:dyDescent="0.3">
      <c r="A146" s="2" t="s">
        <v>304</v>
      </c>
      <c r="B146" s="2" t="s">
        <v>305</v>
      </c>
      <c r="C146" s="2" t="s">
        <v>2418</v>
      </c>
      <c r="D146" s="13">
        <v>21.125</v>
      </c>
    </row>
    <row r="147" spans="1:4" x14ac:dyDescent="0.3">
      <c r="A147" s="2" t="s">
        <v>306</v>
      </c>
      <c r="B147" s="2" t="s">
        <v>307</v>
      </c>
      <c r="C147" s="2" t="s">
        <v>2418</v>
      </c>
      <c r="D147" s="13">
        <v>28.333333333333332</v>
      </c>
    </row>
    <row r="148" spans="1:4" x14ac:dyDescent="0.3">
      <c r="A148" s="2" t="s">
        <v>308</v>
      </c>
      <c r="B148" s="2" t="s">
        <v>309</v>
      </c>
      <c r="C148" s="2" t="s">
        <v>2418</v>
      </c>
      <c r="D148" s="13">
        <v>20.666666666666668</v>
      </c>
    </row>
    <row r="149" spans="1:4" x14ac:dyDescent="0.3">
      <c r="A149" s="2" t="s">
        <v>310</v>
      </c>
      <c r="B149" s="2" t="s">
        <v>311</v>
      </c>
      <c r="C149" s="2" t="s">
        <v>2418</v>
      </c>
      <c r="D149" s="13">
        <v>54</v>
      </c>
    </row>
    <row r="150" spans="1:4" x14ac:dyDescent="0.3">
      <c r="A150" s="2" t="s">
        <v>312</v>
      </c>
      <c r="B150" s="2" t="s">
        <v>313</v>
      </c>
      <c r="C150" s="2" t="s">
        <v>2416</v>
      </c>
      <c r="D150" s="13">
        <v>67</v>
      </c>
    </row>
    <row r="151" spans="1:4" x14ac:dyDescent="0.3">
      <c r="A151" s="2" t="s">
        <v>314</v>
      </c>
      <c r="B151" s="2" t="s">
        <v>315</v>
      </c>
      <c r="C151" s="2" t="s">
        <v>2418</v>
      </c>
      <c r="D151" s="13">
        <v>79</v>
      </c>
    </row>
    <row r="152" spans="1:4" x14ac:dyDescent="0.3">
      <c r="A152" s="2" t="s">
        <v>316</v>
      </c>
      <c r="B152" s="2" t="s">
        <v>317</v>
      </c>
      <c r="C152" s="2" t="s">
        <v>2418</v>
      </c>
      <c r="D152" s="13">
        <v>76.5</v>
      </c>
    </row>
    <row r="153" spans="1:4" x14ac:dyDescent="0.3">
      <c r="A153" s="2" t="s">
        <v>318</v>
      </c>
      <c r="B153" s="2" t="s">
        <v>319</v>
      </c>
      <c r="C153" s="2" t="s">
        <v>2418</v>
      </c>
      <c r="D153" s="13">
        <v>11.5</v>
      </c>
    </row>
    <row r="154" spans="1:4" x14ac:dyDescent="0.3">
      <c r="A154" s="2" t="s">
        <v>320</v>
      </c>
      <c r="B154" s="2" t="s">
        <v>321</v>
      </c>
      <c r="C154" s="2" t="s">
        <v>2418</v>
      </c>
      <c r="D154" s="13">
        <v>102.33333333333333</v>
      </c>
    </row>
    <row r="155" spans="1:4" x14ac:dyDescent="0.3">
      <c r="A155" s="2" t="s">
        <v>322</v>
      </c>
      <c r="B155" s="2" t="s">
        <v>323</v>
      </c>
      <c r="C155" s="2" t="s">
        <v>2418</v>
      </c>
      <c r="D155" s="13">
        <v>90</v>
      </c>
    </row>
    <row r="156" spans="1:4" x14ac:dyDescent="0.3">
      <c r="A156" s="2" t="s">
        <v>324</v>
      </c>
      <c r="B156" s="2" t="s">
        <v>325</v>
      </c>
      <c r="C156" s="2" t="s">
        <v>2418</v>
      </c>
      <c r="D156" s="13">
        <v>118.5</v>
      </c>
    </row>
    <row r="157" spans="1:4" x14ac:dyDescent="0.3">
      <c r="A157" s="2" t="s">
        <v>326</v>
      </c>
      <c r="B157" s="2" t="s">
        <v>327</v>
      </c>
      <c r="C157" s="2" t="s">
        <v>2417</v>
      </c>
      <c r="D157" s="13">
        <v>231</v>
      </c>
    </row>
    <row r="158" spans="1:4" x14ac:dyDescent="0.3">
      <c r="A158" s="2" t="s">
        <v>328</v>
      </c>
      <c r="B158" s="2" t="s">
        <v>329</v>
      </c>
      <c r="C158" s="2" t="s">
        <v>2418</v>
      </c>
      <c r="D158" s="13">
        <v>55</v>
      </c>
    </row>
    <row r="159" spans="1:4" x14ac:dyDescent="0.3">
      <c r="A159" s="2" t="s">
        <v>330</v>
      </c>
      <c r="B159" s="2" t="s">
        <v>331</v>
      </c>
      <c r="D159" s="14">
        <v>44</v>
      </c>
    </row>
    <row r="160" spans="1:4" x14ac:dyDescent="0.3">
      <c r="A160" s="2" t="s">
        <v>332</v>
      </c>
      <c r="B160" s="2" t="s">
        <v>333</v>
      </c>
      <c r="C160" s="2" t="s">
        <v>2418</v>
      </c>
      <c r="D160" s="13">
        <v>68</v>
      </c>
    </row>
    <row r="161" spans="1:4" x14ac:dyDescent="0.3">
      <c r="A161" s="2" t="s">
        <v>334</v>
      </c>
      <c r="B161" s="2" t="s">
        <v>335</v>
      </c>
      <c r="C161" s="2" t="s">
        <v>2417</v>
      </c>
      <c r="D161" s="13">
        <v>182</v>
      </c>
    </row>
    <row r="162" spans="1:4" x14ac:dyDescent="0.3">
      <c r="A162" s="2" t="s">
        <v>336</v>
      </c>
      <c r="B162" s="2" t="s">
        <v>337</v>
      </c>
      <c r="C162" s="2" t="s">
        <v>2418</v>
      </c>
      <c r="D162" s="13">
        <v>9.5</v>
      </c>
    </row>
    <row r="163" spans="1:4" x14ac:dyDescent="0.3">
      <c r="A163" s="2" t="s">
        <v>338</v>
      </c>
      <c r="B163" s="2" t="s">
        <v>339</v>
      </c>
      <c r="C163" s="2" t="s">
        <v>2418</v>
      </c>
      <c r="D163" s="13">
        <v>60</v>
      </c>
    </row>
    <row r="164" spans="1:4" x14ac:dyDescent="0.3">
      <c r="A164" s="2" t="s">
        <v>340</v>
      </c>
      <c r="B164" s="2" t="s">
        <v>341</v>
      </c>
      <c r="C164" s="2" t="s">
        <v>2417</v>
      </c>
      <c r="D164" s="13">
        <v>139.14285714285714</v>
      </c>
    </row>
    <row r="165" spans="1:4" x14ac:dyDescent="0.3">
      <c r="A165" s="2" t="s">
        <v>342</v>
      </c>
      <c r="B165" s="2" t="s">
        <v>343</v>
      </c>
      <c r="C165" s="2" t="s">
        <v>2417</v>
      </c>
      <c r="D165" s="13">
        <v>314</v>
      </c>
    </row>
    <row r="166" spans="1:4" x14ac:dyDescent="0.3">
      <c r="A166" s="2" t="s">
        <v>344</v>
      </c>
      <c r="B166" s="2" t="s">
        <v>345</v>
      </c>
      <c r="C166" s="2" t="s">
        <v>2418</v>
      </c>
      <c r="D166" s="13">
        <v>35.857142857142854</v>
      </c>
    </row>
    <row r="167" spans="1:4" x14ac:dyDescent="0.3">
      <c r="A167" s="2" t="s">
        <v>346</v>
      </c>
      <c r="B167" s="2" t="s">
        <v>347</v>
      </c>
      <c r="C167" s="2" t="s">
        <v>2418</v>
      </c>
      <c r="D167" s="13">
        <v>41.4</v>
      </c>
    </row>
    <row r="168" spans="1:4" x14ac:dyDescent="0.3">
      <c r="A168" s="2" t="s">
        <v>348</v>
      </c>
      <c r="B168" s="2" t="s">
        <v>349</v>
      </c>
      <c r="C168" s="2" t="s">
        <v>2418</v>
      </c>
      <c r="D168" s="13">
        <v>72</v>
      </c>
    </row>
    <row r="169" spans="1:4" x14ac:dyDescent="0.3">
      <c r="A169" s="2" t="s">
        <v>350</v>
      </c>
      <c r="B169" s="2" t="s">
        <v>351</v>
      </c>
      <c r="C169" s="2" t="s">
        <v>2418</v>
      </c>
      <c r="D169" s="13">
        <v>83</v>
      </c>
    </row>
    <row r="170" spans="1:4" x14ac:dyDescent="0.3">
      <c r="A170" s="2" t="s">
        <v>352</v>
      </c>
      <c r="B170" s="2" t="s">
        <v>353</v>
      </c>
      <c r="C170" s="2" t="s">
        <v>2418</v>
      </c>
      <c r="D170" s="13">
        <v>24.916666666666668</v>
      </c>
    </row>
    <row r="171" spans="1:4" x14ac:dyDescent="0.3">
      <c r="A171" s="2" t="s">
        <v>354</v>
      </c>
      <c r="B171" s="2" t="s">
        <v>355</v>
      </c>
      <c r="C171" s="2" t="s">
        <v>2418</v>
      </c>
      <c r="D171" s="13">
        <v>75.8</v>
      </c>
    </row>
    <row r="172" spans="1:4" x14ac:dyDescent="0.3">
      <c r="A172" s="2" t="s">
        <v>356</v>
      </c>
      <c r="B172" s="2" t="s">
        <v>357</v>
      </c>
      <c r="C172" s="2" t="s">
        <v>2416</v>
      </c>
      <c r="D172" s="13">
        <v>67</v>
      </c>
    </row>
    <row r="173" spans="1:4" x14ac:dyDescent="0.3">
      <c r="A173" s="2" t="s">
        <v>358</v>
      </c>
      <c r="B173" s="2" t="s">
        <v>359</v>
      </c>
      <c r="C173" s="2" t="s">
        <v>2418</v>
      </c>
      <c r="D173" s="13">
        <v>74.5</v>
      </c>
    </row>
    <row r="174" spans="1:4" x14ac:dyDescent="0.3">
      <c r="A174" s="2" t="s">
        <v>360</v>
      </c>
      <c r="B174" s="2" t="s">
        <v>361</v>
      </c>
      <c r="C174" s="2"/>
      <c r="D174" s="13">
        <v>0</v>
      </c>
    </row>
    <row r="175" spans="1:4" x14ac:dyDescent="0.3">
      <c r="A175" s="2" t="s">
        <v>362</v>
      </c>
      <c r="B175" s="2" t="s">
        <v>363</v>
      </c>
      <c r="C175" s="2" t="s">
        <v>2418</v>
      </c>
      <c r="D175" s="13">
        <v>18.600000000000001</v>
      </c>
    </row>
    <row r="176" spans="1:4" x14ac:dyDescent="0.3">
      <c r="A176" s="2" t="s">
        <v>364</v>
      </c>
      <c r="B176" s="2" t="s">
        <v>365</v>
      </c>
      <c r="C176" s="2" t="s">
        <v>2418</v>
      </c>
      <c r="D176" s="13">
        <v>294</v>
      </c>
    </row>
    <row r="177" spans="1:4" x14ac:dyDescent="0.3">
      <c r="A177" s="2" t="s">
        <v>366</v>
      </c>
      <c r="B177" s="2" t="s">
        <v>367</v>
      </c>
      <c r="C177" s="2" t="s">
        <v>2418</v>
      </c>
      <c r="D177" s="13">
        <v>14.25</v>
      </c>
    </row>
    <row r="178" spans="1:4" x14ac:dyDescent="0.3">
      <c r="A178" s="2" t="s">
        <v>368</v>
      </c>
      <c r="B178" s="2" t="s">
        <v>369</v>
      </c>
      <c r="C178" s="2" t="s">
        <v>2418</v>
      </c>
      <c r="D178" s="13">
        <v>85</v>
      </c>
    </row>
    <row r="179" spans="1:4" x14ac:dyDescent="0.3">
      <c r="A179" s="2" t="s">
        <v>370</v>
      </c>
      <c r="B179" s="2" t="s">
        <v>371</v>
      </c>
      <c r="D179" s="14">
        <v>44</v>
      </c>
    </row>
    <row r="180" spans="1:4" x14ac:dyDescent="0.3">
      <c r="A180" s="2" t="s">
        <v>372</v>
      </c>
      <c r="B180" s="2" t="s">
        <v>373</v>
      </c>
      <c r="C180" s="2" t="s">
        <v>2418</v>
      </c>
      <c r="D180" s="13">
        <v>16.666666666666668</v>
      </c>
    </row>
    <row r="181" spans="1:4" x14ac:dyDescent="0.3">
      <c r="A181" s="2" t="s">
        <v>374</v>
      </c>
      <c r="B181" s="2" t="s">
        <v>375</v>
      </c>
      <c r="C181" s="2" t="s">
        <v>2418</v>
      </c>
      <c r="D181" s="13">
        <v>11</v>
      </c>
    </row>
    <row r="182" spans="1:4" x14ac:dyDescent="0.3">
      <c r="A182" s="2" t="s">
        <v>376</v>
      </c>
      <c r="B182" s="2" t="s">
        <v>377</v>
      </c>
      <c r="C182" s="2" t="s">
        <v>2418</v>
      </c>
      <c r="D182" s="13">
        <v>15.857142857142858</v>
      </c>
    </row>
    <row r="183" spans="1:4" x14ac:dyDescent="0.3">
      <c r="A183" s="2" t="s">
        <v>378</v>
      </c>
      <c r="B183" s="2" t="s">
        <v>379</v>
      </c>
      <c r="C183" s="2" t="s">
        <v>2416</v>
      </c>
      <c r="D183" s="13">
        <v>27.818181818181817</v>
      </c>
    </row>
    <row r="184" spans="1:4" x14ac:dyDescent="0.3">
      <c r="A184" s="2" t="s">
        <v>380</v>
      </c>
      <c r="B184" s="2" t="s">
        <v>381</v>
      </c>
      <c r="D184" s="14">
        <v>44</v>
      </c>
    </row>
    <row r="185" spans="1:4" x14ac:dyDescent="0.3">
      <c r="A185" s="2" t="s">
        <v>382</v>
      </c>
      <c r="B185" s="2" t="s">
        <v>383</v>
      </c>
      <c r="C185" s="2" t="s">
        <v>2418</v>
      </c>
      <c r="D185" s="13">
        <v>10.5</v>
      </c>
    </row>
    <row r="186" spans="1:4" x14ac:dyDescent="0.3">
      <c r="A186" s="2" t="s">
        <v>384</v>
      </c>
      <c r="B186" s="2" t="s">
        <v>385</v>
      </c>
      <c r="C186" s="2" t="s">
        <v>2418</v>
      </c>
      <c r="D186" s="13">
        <v>38.25</v>
      </c>
    </row>
    <row r="187" spans="1:4" x14ac:dyDescent="0.3">
      <c r="A187" s="2" t="s">
        <v>386</v>
      </c>
      <c r="B187" s="2" t="s">
        <v>387</v>
      </c>
      <c r="C187" s="2" t="s">
        <v>2418</v>
      </c>
      <c r="D187" s="13">
        <v>84</v>
      </c>
    </row>
    <row r="188" spans="1:4" x14ac:dyDescent="0.3">
      <c r="A188" s="2" t="s">
        <v>388</v>
      </c>
      <c r="B188" s="2" t="s">
        <v>389</v>
      </c>
      <c r="C188" s="2" t="s">
        <v>2418</v>
      </c>
      <c r="D188" s="13">
        <v>24</v>
      </c>
    </row>
    <row r="189" spans="1:4" x14ac:dyDescent="0.3">
      <c r="A189" s="2" t="s">
        <v>390</v>
      </c>
      <c r="B189" s="2" t="s">
        <v>391</v>
      </c>
      <c r="C189" s="2" t="s">
        <v>2418</v>
      </c>
      <c r="D189" s="13">
        <v>28.399999999999995</v>
      </c>
    </row>
    <row r="190" spans="1:4" x14ac:dyDescent="0.3">
      <c r="A190" s="2" t="s">
        <v>392</v>
      </c>
      <c r="B190" s="2" t="s">
        <v>393</v>
      </c>
      <c r="C190" s="2" t="s">
        <v>2418</v>
      </c>
      <c r="D190" s="13">
        <v>113.85714285714286</v>
      </c>
    </row>
    <row r="191" spans="1:4" x14ac:dyDescent="0.3">
      <c r="A191" s="2" t="s">
        <v>394</v>
      </c>
      <c r="B191" s="2" t="s">
        <v>395</v>
      </c>
      <c r="C191" s="2" t="s">
        <v>2418</v>
      </c>
      <c r="D191" s="13">
        <v>45.666666666666664</v>
      </c>
    </row>
    <row r="192" spans="1:4" x14ac:dyDescent="0.3">
      <c r="A192" s="2" t="s">
        <v>396</v>
      </c>
      <c r="B192" s="2" t="s">
        <v>397</v>
      </c>
      <c r="C192" s="2" t="s">
        <v>2418</v>
      </c>
      <c r="D192" s="13">
        <v>28.600000000000005</v>
      </c>
    </row>
    <row r="193" spans="1:4" x14ac:dyDescent="0.3">
      <c r="A193" s="2" t="s">
        <v>398</v>
      </c>
      <c r="B193" s="2" t="s">
        <v>399</v>
      </c>
      <c r="C193" s="2" t="s">
        <v>2418</v>
      </c>
      <c r="D193" s="13">
        <v>16.692307692307693</v>
      </c>
    </row>
    <row r="194" spans="1:4" x14ac:dyDescent="0.3">
      <c r="A194" s="2" t="s">
        <v>400</v>
      </c>
      <c r="B194" s="2" t="s">
        <v>401</v>
      </c>
      <c r="C194" s="2" t="s">
        <v>2418</v>
      </c>
      <c r="D194" s="13">
        <v>28</v>
      </c>
    </row>
    <row r="195" spans="1:4" x14ac:dyDescent="0.3">
      <c r="A195" s="2" t="s">
        <v>402</v>
      </c>
      <c r="B195" s="2" t="s">
        <v>403</v>
      </c>
      <c r="C195" s="2" t="s">
        <v>2418</v>
      </c>
      <c r="D195" s="13">
        <v>42</v>
      </c>
    </row>
    <row r="196" spans="1:4" x14ac:dyDescent="0.3">
      <c r="A196" s="2" t="s">
        <v>404</v>
      </c>
      <c r="B196" s="2" t="s">
        <v>405</v>
      </c>
      <c r="C196" s="2" t="s">
        <v>2418</v>
      </c>
      <c r="D196" s="13">
        <v>40.5</v>
      </c>
    </row>
    <row r="197" spans="1:4" x14ac:dyDescent="0.3">
      <c r="A197" s="2" t="s">
        <v>406</v>
      </c>
      <c r="B197" s="2" t="s">
        <v>407</v>
      </c>
      <c r="C197" s="2" t="s">
        <v>2418</v>
      </c>
      <c r="D197" s="13">
        <v>13.866666666666667</v>
      </c>
    </row>
    <row r="198" spans="1:4" x14ac:dyDescent="0.3">
      <c r="A198" s="2" t="s">
        <v>408</v>
      </c>
      <c r="B198" s="2" t="s">
        <v>409</v>
      </c>
      <c r="C198" s="2" t="s">
        <v>2418</v>
      </c>
      <c r="D198" s="13">
        <v>11.126984126984127</v>
      </c>
    </row>
    <row r="199" spans="1:4" x14ac:dyDescent="0.3">
      <c r="A199" s="2" t="s">
        <v>410</v>
      </c>
      <c r="B199" s="2" t="s">
        <v>411</v>
      </c>
      <c r="C199" s="2" t="s">
        <v>2418</v>
      </c>
      <c r="D199" s="13">
        <v>13.5</v>
      </c>
    </row>
    <row r="200" spans="1:4" x14ac:dyDescent="0.3">
      <c r="A200" s="2" t="s">
        <v>412</v>
      </c>
      <c r="B200" s="2" t="s">
        <v>413</v>
      </c>
      <c r="C200" s="2" t="s">
        <v>2418</v>
      </c>
      <c r="D200" s="13">
        <v>83.25</v>
      </c>
    </row>
    <row r="201" spans="1:4" x14ac:dyDescent="0.3">
      <c r="A201" s="2" t="s">
        <v>414</v>
      </c>
      <c r="B201" s="2" t="s">
        <v>415</v>
      </c>
      <c r="C201" s="2" t="s">
        <v>2418</v>
      </c>
      <c r="D201" s="13">
        <v>6</v>
      </c>
    </row>
    <row r="202" spans="1:4" x14ac:dyDescent="0.3">
      <c r="A202" s="2" t="s">
        <v>416</v>
      </c>
      <c r="B202" s="2" t="s">
        <v>417</v>
      </c>
      <c r="C202" s="2" t="s">
        <v>2418</v>
      </c>
      <c r="D202" s="13">
        <v>14.5</v>
      </c>
    </row>
    <row r="203" spans="1:4" x14ac:dyDescent="0.3">
      <c r="A203" s="2" t="s">
        <v>418</v>
      </c>
      <c r="B203" s="2" t="s">
        <v>419</v>
      </c>
      <c r="C203" s="2" t="s">
        <v>2418</v>
      </c>
      <c r="D203" s="13">
        <v>45.5</v>
      </c>
    </row>
    <row r="204" spans="1:4" x14ac:dyDescent="0.3">
      <c r="A204" s="2" t="s">
        <v>420</v>
      </c>
      <c r="B204" s="2" t="s">
        <v>421</v>
      </c>
      <c r="C204" s="2" t="s">
        <v>2418</v>
      </c>
      <c r="D204" s="13">
        <v>36.5</v>
      </c>
    </row>
    <row r="205" spans="1:4" x14ac:dyDescent="0.3">
      <c r="A205" s="2" t="s">
        <v>422</v>
      </c>
      <c r="B205" s="2" t="s">
        <v>423</v>
      </c>
      <c r="C205" s="2" t="s">
        <v>2418</v>
      </c>
      <c r="D205" s="13">
        <v>15.166666666666666</v>
      </c>
    </row>
    <row r="206" spans="1:4" x14ac:dyDescent="0.3">
      <c r="A206" s="2" t="s">
        <v>424</v>
      </c>
      <c r="B206" s="2" t="s">
        <v>425</v>
      </c>
      <c r="C206" s="2" t="s">
        <v>2418</v>
      </c>
      <c r="D206" s="13">
        <v>62</v>
      </c>
    </row>
    <row r="207" spans="1:4" x14ac:dyDescent="0.3">
      <c r="A207" s="2" t="s">
        <v>426</v>
      </c>
      <c r="B207" s="2" t="s">
        <v>427</v>
      </c>
      <c r="C207" s="2" t="s">
        <v>2418</v>
      </c>
      <c r="D207" s="13">
        <v>15.666666666666666</v>
      </c>
    </row>
    <row r="208" spans="1:4" x14ac:dyDescent="0.3">
      <c r="A208" s="2" t="s">
        <v>428</v>
      </c>
      <c r="B208" s="2" t="s">
        <v>429</v>
      </c>
      <c r="C208" s="2" t="s">
        <v>2418</v>
      </c>
      <c r="D208" s="13">
        <v>13.5</v>
      </c>
    </row>
    <row r="209" spans="1:4" x14ac:dyDescent="0.3">
      <c r="A209" s="2" t="s">
        <v>430</v>
      </c>
      <c r="B209" s="2" t="s">
        <v>431</v>
      </c>
      <c r="D209" s="14">
        <v>44</v>
      </c>
    </row>
    <row r="210" spans="1:4" x14ac:dyDescent="0.3">
      <c r="A210" s="2" t="s">
        <v>432</v>
      </c>
      <c r="B210" s="2" t="s">
        <v>433</v>
      </c>
      <c r="C210" s="2" t="s">
        <v>2418</v>
      </c>
      <c r="D210" s="13">
        <v>9.5</v>
      </c>
    </row>
    <row r="211" spans="1:4" x14ac:dyDescent="0.3">
      <c r="A211" s="2" t="s">
        <v>434</v>
      </c>
      <c r="B211" s="2" t="s">
        <v>435</v>
      </c>
      <c r="C211" s="2" t="s">
        <v>2418</v>
      </c>
      <c r="D211" s="13">
        <v>26.4</v>
      </c>
    </row>
    <row r="212" spans="1:4" x14ac:dyDescent="0.3">
      <c r="A212" s="2" t="s">
        <v>436</v>
      </c>
      <c r="B212" s="2" t="s">
        <v>437</v>
      </c>
      <c r="C212" s="2" t="s">
        <v>2418</v>
      </c>
      <c r="D212" s="13">
        <v>31.333333333333332</v>
      </c>
    </row>
    <row r="213" spans="1:4" x14ac:dyDescent="0.3">
      <c r="A213" s="2" t="s">
        <v>438</v>
      </c>
      <c r="B213" s="2" t="s">
        <v>439</v>
      </c>
      <c r="C213" s="2" t="s">
        <v>2418</v>
      </c>
      <c r="D213" s="13">
        <v>14.3125</v>
      </c>
    </row>
    <row r="214" spans="1:4" x14ac:dyDescent="0.3">
      <c r="A214" s="2" t="s">
        <v>440</v>
      </c>
      <c r="B214" s="2" t="s">
        <v>441</v>
      </c>
      <c r="C214" s="2" t="s">
        <v>2418</v>
      </c>
      <c r="D214" s="13">
        <v>93.125</v>
      </c>
    </row>
    <row r="215" spans="1:4" x14ac:dyDescent="0.3">
      <c r="A215" s="2" t="s">
        <v>442</v>
      </c>
      <c r="B215" s="2" t="s">
        <v>443</v>
      </c>
      <c r="C215" s="2" t="s">
        <v>2418</v>
      </c>
      <c r="D215" s="14">
        <v>44</v>
      </c>
    </row>
    <row r="216" spans="1:4" x14ac:dyDescent="0.3">
      <c r="A216" s="2" t="s">
        <v>444</v>
      </c>
      <c r="B216" s="2" t="s">
        <v>445</v>
      </c>
      <c r="C216" s="2" t="s">
        <v>2416</v>
      </c>
      <c r="D216" s="13">
        <v>55.666666666666664</v>
      </c>
    </row>
    <row r="217" spans="1:4" x14ac:dyDescent="0.3">
      <c r="A217" s="2" t="s">
        <v>446</v>
      </c>
      <c r="B217" s="2" t="s">
        <v>447</v>
      </c>
      <c r="C217" s="2" t="s">
        <v>2418</v>
      </c>
      <c r="D217" s="13">
        <v>9.75</v>
      </c>
    </row>
    <row r="218" spans="1:4" x14ac:dyDescent="0.3">
      <c r="A218" s="2" t="s">
        <v>448</v>
      </c>
      <c r="B218" s="2" t="s">
        <v>449</v>
      </c>
      <c r="C218" s="2" t="s">
        <v>2418</v>
      </c>
      <c r="D218" s="13">
        <v>83.666666666666671</v>
      </c>
    </row>
    <row r="219" spans="1:4" x14ac:dyDescent="0.3">
      <c r="A219" s="2" t="s">
        <v>450</v>
      </c>
      <c r="B219" s="2" t="s">
        <v>451</v>
      </c>
      <c r="C219" s="2" t="s">
        <v>2418</v>
      </c>
      <c r="D219" s="13">
        <v>108.33333333333333</v>
      </c>
    </row>
    <row r="220" spans="1:4" x14ac:dyDescent="0.3">
      <c r="A220" s="2" t="s">
        <v>452</v>
      </c>
      <c r="B220" s="2" t="s">
        <v>453</v>
      </c>
      <c r="C220" s="2" t="s">
        <v>2418</v>
      </c>
      <c r="D220" s="14">
        <v>44</v>
      </c>
    </row>
    <row r="221" spans="1:4" x14ac:dyDescent="0.3">
      <c r="A221" s="2" t="s">
        <v>454</v>
      </c>
      <c r="B221" s="2" t="s">
        <v>455</v>
      </c>
      <c r="C221" s="2" t="s">
        <v>2417</v>
      </c>
      <c r="D221" s="13">
        <v>244</v>
      </c>
    </row>
    <row r="222" spans="1:4" x14ac:dyDescent="0.3">
      <c r="A222" s="2" t="s">
        <v>456</v>
      </c>
      <c r="B222" s="2" t="s">
        <v>457</v>
      </c>
      <c r="C222" s="2" t="s">
        <v>2418</v>
      </c>
      <c r="D222" s="13">
        <v>61</v>
      </c>
    </row>
    <row r="223" spans="1:4" x14ac:dyDescent="0.3">
      <c r="A223" s="2" t="s">
        <v>458</v>
      </c>
      <c r="B223" s="2" t="s">
        <v>459</v>
      </c>
      <c r="C223" s="2" t="s">
        <v>2416</v>
      </c>
      <c r="D223" s="13">
        <v>118.5</v>
      </c>
    </row>
    <row r="224" spans="1:4" x14ac:dyDescent="0.3">
      <c r="A224" s="2" t="s">
        <v>460</v>
      </c>
      <c r="B224" s="2" t="s">
        <v>461</v>
      </c>
      <c r="C224" s="2" t="s">
        <v>2418</v>
      </c>
      <c r="D224" s="13">
        <v>7</v>
      </c>
    </row>
    <row r="225" spans="1:4" x14ac:dyDescent="0.3">
      <c r="A225" s="2" t="s">
        <v>462</v>
      </c>
      <c r="B225" s="2" t="s">
        <v>463</v>
      </c>
      <c r="C225" s="2" t="s">
        <v>2418</v>
      </c>
      <c r="D225" s="13">
        <v>42</v>
      </c>
    </row>
    <row r="226" spans="1:4" x14ac:dyDescent="0.3">
      <c r="A226" s="2" t="s">
        <v>464</v>
      </c>
      <c r="B226" s="2" t="s">
        <v>465</v>
      </c>
      <c r="C226" s="2" t="s">
        <v>2418</v>
      </c>
      <c r="D226" s="13">
        <v>11</v>
      </c>
    </row>
    <row r="227" spans="1:4" x14ac:dyDescent="0.3">
      <c r="A227" s="2" t="s">
        <v>466</v>
      </c>
      <c r="B227" s="2" t="s">
        <v>467</v>
      </c>
      <c r="C227" s="2" t="s">
        <v>2418</v>
      </c>
      <c r="D227" s="13">
        <v>62</v>
      </c>
    </row>
    <row r="228" spans="1:4" x14ac:dyDescent="0.3">
      <c r="A228" s="2" t="s">
        <v>468</v>
      </c>
      <c r="B228" s="2" t="s">
        <v>469</v>
      </c>
      <c r="C228" s="2" t="s">
        <v>2418</v>
      </c>
      <c r="D228" s="13">
        <v>55.833333333333336</v>
      </c>
    </row>
    <row r="229" spans="1:4" x14ac:dyDescent="0.3">
      <c r="A229" s="2" t="s">
        <v>470</v>
      </c>
      <c r="B229" s="2" t="s">
        <v>471</v>
      </c>
      <c r="C229" s="2" t="s">
        <v>2418</v>
      </c>
      <c r="D229" s="13">
        <v>25</v>
      </c>
    </row>
    <row r="230" spans="1:4" x14ac:dyDescent="0.3">
      <c r="A230" s="2" t="s">
        <v>472</v>
      </c>
      <c r="B230" s="2" t="s">
        <v>473</v>
      </c>
      <c r="C230" s="2" t="s">
        <v>2418</v>
      </c>
      <c r="D230" s="13">
        <v>57.333333333333336</v>
      </c>
    </row>
    <row r="231" spans="1:4" x14ac:dyDescent="0.3">
      <c r="A231" s="2" t="s">
        <v>474</v>
      </c>
      <c r="B231" s="2" t="s">
        <v>475</v>
      </c>
      <c r="C231" s="2" t="s">
        <v>2418</v>
      </c>
      <c r="D231" s="13">
        <v>189</v>
      </c>
    </row>
    <row r="232" spans="1:4" x14ac:dyDescent="0.3">
      <c r="A232" s="2" t="s">
        <v>476</v>
      </c>
      <c r="B232" s="2" t="s">
        <v>477</v>
      </c>
      <c r="C232" s="2" t="s">
        <v>2418</v>
      </c>
      <c r="D232" s="13">
        <v>9.6666666666666661</v>
      </c>
    </row>
    <row r="233" spans="1:4" x14ac:dyDescent="0.3">
      <c r="A233" s="2" t="s">
        <v>478</v>
      </c>
      <c r="B233" s="2" t="s">
        <v>479</v>
      </c>
      <c r="C233" s="2" t="s">
        <v>2418</v>
      </c>
      <c r="D233" s="13">
        <v>68</v>
      </c>
    </row>
    <row r="234" spans="1:4" x14ac:dyDescent="0.3">
      <c r="A234" s="2" t="s">
        <v>480</v>
      </c>
      <c r="B234" s="2" t="s">
        <v>481</v>
      </c>
      <c r="D234" s="14">
        <v>44</v>
      </c>
    </row>
    <row r="235" spans="1:4" x14ac:dyDescent="0.3">
      <c r="A235" s="2" t="s">
        <v>482</v>
      </c>
      <c r="B235" s="2" t="s">
        <v>483</v>
      </c>
      <c r="D235" s="14">
        <v>44</v>
      </c>
    </row>
    <row r="236" spans="1:4" x14ac:dyDescent="0.3">
      <c r="A236" s="2" t="s">
        <v>484</v>
      </c>
      <c r="B236" s="2" t="s">
        <v>485</v>
      </c>
      <c r="C236" s="2" t="s">
        <v>2418</v>
      </c>
      <c r="D236" s="13">
        <v>13.5</v>
      </c>
    </row>
    <row r="237" spans="1:4" x14ac:dyDescent="0.3">
      <c r="A237" s="2" t="s">
        <v>486</v>
      </c>
      <c r="B237" s="2" t="s">
        <v>487</v>
      </c>
      <c r="D237" s="14">
        <v>44</v>
      </c>
    </row>
    <row r="238" spans="1:4" x14ac:dyDescent="0.3">
      <c r="A238" s="2" t="s">
        <v>488</v>
      </c>
      <c r="B238" s="2" t="s">
        <v>489</v>
      </c>
      <c r="C238" s="2" t="s">
        <v>2418</v>
      </c>
      <c r="D238" s="13">
        <v>42.8</v>
      </c>
    </row>
    <row r="239" spans="1:4" x14ac:dyDescent="0.3">
      <c r="A239" s="2" t="s">
        <v>490</v>
      </c>
      <c r="B239" s="2" t="s">
        <v>491</v>
      </c>
      <c r="C239" s="2" t="s">
        <v>2418</v>
      </c>
      <c r="D239" s="13">
        <v>38.222222222222221</v>
      </c>
    </row>
    <row r="240" spans="1:4" x14ac:dyDescent="0.3">
      <c r="A240" s="2" t="s">
        <v>492</v>
      </c>
      <c r="B240" s="2" t="s">
        <v>493</v>
      </c>
      <c r="C240" s="2" t="s">
        <v>2418</v>
      </c>
      <c r="D240" s="13">
        <v>143</v>
      </c>
    </row>
    <row r="241" spans="1:4" x14ac:dyDescent="0.3">
      <c r="A241" s="2" t="s">
        <v>494</v>
      </c>
      <c r="B241" s="2" t="s">
        <v>495</v>
      </c>
      <c r="C241" s="2" t="s">
        <v>2418</v>
      </c>
      <c r="D241" s="13">
        <v>70.916666666666671</v>
      </c>
    </row>
    <row r="242" spans="1:4" x14ac:dyDescent="0.3">
      <c r="A242" s="2" t="s">
        <v>496</v>
      </c>
      <c r="B242" s="2" t="s">
        <v>497</v>
      </c>
      <c r="C242" s="2" t="s">
        <v>2418</v>
      </c>
      <c r="D242" s="13">
        <v>32</v>
      </c>
    </row>
    <row r="243" spans="1:4" x14ac:dyDescent="0.3">
      <c r="A243" s="2" t="s">
        <v>498</v>
      </c>
      <c r="B243" s="2" t="s">
        <v>499</v>
      </c>
      <c r="C243" s="2" t="s">
        <v>2416</v>
      </c>
      <c r="D243" s="13">
        <v>111</v>
      </c>
    </row>
    <row r="244" spans="1:4" x14ac:dyDescent="0.3">
      <c r="A244" s="2" t="s">
        <v>500</v>
      </c>
      <c r="B244" s="2" t="s">
        <v>501</v>
      </c>
      <c r="C244" s="2" t="s">
        <v>2418</v>
      </c>
      <c r="D244" s="13">
        <v>90</v>
      </c>
    </row>
    <row r="245" spans="1:4" x14ac:dyDescent="0.3">
      <c r="A245" s="2" t="s">
        <v>502</v>
      </c>
      <c r="B245" s="2" t="s">
        <v>503</v>
      </c>
      <c r="C245" s="2" t="s">
        <v>2418</v>
      </c>
      <c r="D245" s="13">
        <v>20.714285714285715</v>
      </c>
    </row>
    <row r="246" spans="1:4" x14ac:dyDescent="0.3">
      <c r="A246" s="2" t="s">
        <v>504</v>
      </c>
      <c r="B246" s="2" t="s">
        <v>505</v>
      </c>
      <c r="C246" s="2" t="s">
        <v>2418</v>
      </c>
      <c r="D246" s="13">
        <v>15.111111111111111</v>
      </c>
    </row>
    <row r="247" spans="1:4" x14ac:dyDescent="0.3">
      <c r="A247" s="2" t="s">
        <v>506</v>
      </c>
      <c r="B247" s="2" t="s">
        <v>507</v>
      </c>
      <c r="C247" s="2" t="s">
        <v>2418</v>
      </c>
      <c r="D247" s="13">
        <v>16.428571428571427</v>
      </c>
    </row>
    <row r="248" spans="1:4" x14ac:dyDescent="0.3">
      <c r="A248" s="2" t="s">
        <v>508</v>
      </c>
      <c r="B248" s="2" t="s">
        <v>509</v>
      </c>
      <c r="C248" s="2" t="s">
        <v>2418</v>
      </c>
      <c r="D248" s="13">
        <v>26.5</v>
      </c>
    </row>
    <row r="249" spans="1:4" x14ac:dyDescent="0.3">
      <c r="A249" s="2" t="s">
        <v>510</v>
      </c>
      <c r="B249" s="2" t="s">
        <v>511</v>
      </c>
      <c r="C249" s="2" t="s">
        <v>2417</v>
      </c>
      <c r="D249" s="13">
        <v>118.40000000000002</v>
      </c>
    </row>
    <row r="250" spans="1:4" x14ac:dyDescent="0.3">
      <c r="A250" s="2" t="s">
        <v>512</v>
      </c>
      <c r="B250" s="2" t="s">
        <v>513</v>
      </c>
      <c r="C250" s="2" t="s">
        <v>2418</v>
      </c>
      <c r="D250" s="13">
        <v>53.888888888888886</v>
      </c>
    </row>
    <row r="251" spans="1:4" x14ac:dyDescent="0.3">
      <c r="A251" s="2" t="s">
        <v>514</v>
      </c>
      <c r="B251" s="2" t="s">
        <v>515</v>
      </c>
      <c r="C251" s="2" t="s">
        <v>2418</v>
      </c>
      <c r="D251" s="13">
        <v>105</v>
      </c>
    </row>
    <row r="252" spans="1:4" x14ac:dyDescent="0.3">
      <c r="A252" s="2" t="s">
        <v>516</v>
      </c>
      <c r="B252" s="2" t="s">
        <v>517</v>
      </c>
      <c r="C252" s="2" t="s">
        <v>2418</v>
      </c>
      <c r="D252" s="13">
        <v>16</v>
      </c>
    </row>
    <row r="253" spans="1:4" x14ac:dyDescent="0.3">
      <c r="A253" s="2" t="s">
        <v>518</v>
      </c>
      <c r="B253" s="2" t="s">
        <v>519</v>
      </c>
      <c r="C253" s="2" t="s">
        <v>2418</v>
      </c>
      <c r="D253" s="13">
        <v>98</v>
      </c>
    </row>
    <row r="254" spans="1:4" x14ac:dyDescent="0.3">
      <c r="A254" s="2" t="s">
        <v>520</v>
      </c>
      <c r="B254" s="2" t="s">
        <v>521</v>
      </c>
      <c r="C254" s="2" t="s">
        <v>2418</v>
      </c>
      <c r="D254" s="13">
        <v>93</v>
      </c>
    </row>
    <row r="255" spans="1:4" x14ac:dyDescent="0.3">
      <c r="A255" s="2" t="s">
        <v>522</v>
      </c>
      <c r="B255" s="2" t="s">
        <v>523</v>
      </c>
      <c r="C255" s="2" t="s">
        <v>2416</v>
      </c>
      <c r="D255" s="13">
        <v>78.8</v>
      </c>
    </row>
    <row r="256" spans="1:4" x14ac:dyDescent="0.3">
      <c r="A256" s="2" t="s">
        <v>524</v>
      </c>
      <c r="B256" s="2" t="s">
        <v>525</v>
      </c>
      <c r="D256" s="14">
        <v>44</v>
      </c>
    </row>
    <row r="257" spans="1:4" x14ac:dyDescent="0.3">
      <c r="A257" s="2" t="s">
        <v>526</v>
      </c>
      <c r="B257" s="2" t="s">
        <v>527</v>
      </c>
      <c r="C257" s="2" t="s">
        <v>2418</v>
      </c>
      <c r="D257" s="13">
        <v>18.600000000000001</v>
      </c>
    </row>
    <row r="258" spans="1:4" x14ac:dyDescent="0.3">
      <c r="A258" s="2" t="s">
        <v>528</v>
      </c>
      <c r="B258" s="2" t="s">
        <v>529</v>
      </c>
      <c r="C258" s="2" t="s">
        <v>2417</v>
      </c>
      <c r="D258" s="13">
        <v>244</v>
      </c>
    </row>
    <row r="259" spans="1:4" x14ac:dyDescent="0.3">
      <c r="A259" s="2" t="s">
        <v>530</v>
      </c>
      <c r="B259" s="2" t="s">
        <v>531</v>
      </c>
      <c r="C259" s="2" t="s">
        <v>2417</v>
      </c>
      <c r="D259" s="13">
        <v>244</v>
      </c>
    </row>
    <row r="260" spans="1:4" x14ac:dyDescent="0.3">
      <c r="A260" s="2" t="s">
        <v>532</v>
      </c>
      <c r="B260" s="2" t="s">
        <v>533</v>
      </c>
      <c r="D260" s="14">
        <v>44</v>
      </c>
    </row>
    <row r="261" spans="1:4" x14ac:dyDescent="0.3">
      <c r="A261" s="2" t="s">
        <v>534</v>
      </c>
      <c r="B261" s="2" t="s">
        <v>535</v>
      </c>
      <c r="C261" s="2" t="s">
        <v>2418</v>
      </c>
      <c r="D261" s="13">
        <v>11.777777777777779</v>
      </c>
    </row>
    <row r="262" spans="1:4" x14ac:dyDescent="0.3">
      <c r="A262" s="2" t="s">
        <v>536</v>
      </c>
      <c r="B262" s="2" t="s">
        <v>537</v>
      </c>
      <c r="C262" s="2" t="s">
        <v>2418</v>
      </c>
      <c r="D262" s="13">
        <v>11.714285714285714</v>
      </c>
    </row>
    <row r="263" spans="1:4" x14ac:dyDescent="0.3">
      <c r="A263" s="2" t="s">
        <v>538</v>
      </c>
      <c r="B263" s="2" t="s">
        <v>539</v>
      </c>
      <c r="C263" s="2" t="s">
        <v>2418</v>
      </c>
      <c r="D263" s="13">
        <v>12.7</v>
      </c>
    </row>
    <row r="264" spans="1:4" x14ac:dyDescent="0.3">
      <c r="A264" s="2" t="s">
        <v>540</v>
      </c>
      <c r="B264" s="2" t="s">
        <v>541</v>
      </c>
      <c r="C264" s="2" t="s">
        <v>2418</v>
      </c>
      <c r="D264" s="13">
        <v>27.5</v>
      </c>
    </row>
    <row r="265" spans="1:4" x14ac:dyDescent="0.3">
      <c r="A265" s="2" t="s">
        <v>542</v>
      </c>
      <c r="B265" s="2" t="s">
        <v>543</v>
      </c>
      <c r="C265" s="2" t="s">
        <v>2417</v>
      </c>
      <c r="D265" s="13">
        <v>173</v>
      </c>
    </row>
    <row r="266" spans="1:4" x14ac:dyDescent="0.3">
      <c r="A266" s="2" t="s">
        <v>544</v>
      </c>
      <c r="B266" s="2" t="s">
        <v>545</v>
      </c>
      <c r="C266" s="2" t="s">
        <v>2418</v>
      </c>
      <c r="D266" s="13">
        <v>14.2</v>
      </c>
    </row>
    <row r="267" spans="1:4" x14ac:dyDescent="0.3">
      <c r="A267" s="2" t="s">
        <v>546</v>
      </c>
      <c r="B267" s="2" t="s">
        <v>547</v>
      </c>
      <c r="C267" s="2" t="s">
        <v>2416</v>
      </c>
      <c r="D267" s="13">
        <v>38.111111111111114</v>
      </c>
    </row>
    <row r="268" spans="1:4" x14ac:dyDescent="0.3">
      <c r="A268" s="2" t="s">
        <v>548</v>
      </c>
      <c r="B268" s="2" t="s">
        <v>549</v>
      </c>
      <c r="C268" s="2" t="s">
        <v>2418</v>
      </c>
      <c r="D268" s="13">
        <v>11</v>
      </c>
    </row>
    <row r="269" spans="1:4" x14ac:dyDescent="0.3">
      <c r="A269" s="2" t="s">
        <v>550</v>
      </c>
      <c r="B269" s="2" t="s">
        <v>551</v>
      </c>
      <c r="C269" s="2" t="s">
        <v>2418</v>
      </c>
      <c r="D269" s="13">
        <v>10.5</v>
      </c>
    </row>
    <row r="270" spans="1:4" x14ac:dyDescent="0.3">
      <c r="A270" s="2" t="s">
        <v>552</v>
      </c>
      <c r="B270" s="2" t="s">
        <v>553</v>
      </c>
      <c r="C270" s="2" t="s">
        <v>2418</v>
      </c>
      <c r="D270" s="13">
        <v>28.166666666666668</v>
      </c>
    </row>
    <row r="271" spans="1:4" x14ac:dyDescent="0.3">
      <c r="A271" s="2" t="s">
        <v>554</v>
      </c>
      <c r="B271" s="2" t="s">
        <v>555</v>
      </c>
      <c r="C271" s="2"/>
      <c r="D271" s="13">
        <v>0</v>
      </c>
    </row>
    <row r="272" spans="1:4" x14ac:dyDescent="0.3">
      <c r="A272" s="2" t="s">
        <v>556</v>
      </c>
      <c r="B272" s="2" t="s">
        <v>557</v>
      </c>
      <c r="C272" s="2" t="s">
        <v>2418</v>
      </c>
      <c r="D272" s="13">
        <v>25.666666666666668</v>
      </c>
    </row>
    <row r="273" spans="1:4" x14ac:dyDescent="0.3">
      <c r="A273" s="2" t="s">
        <v>558</v>
      </c>
      <c r="B273" s="2" t="s">
        <v>559</v>
      </c>
      <c r="C273" s="2" t="s">
        <v>2418</v>
      </c>
      <c r="D273" s="13">
        <v>35.5</v>
      </c>
    </row>
    <row r="274" spans="1:4" x14ac:dyDescent="0.3">
      <c r="A274" s="2" t="s">
        <v>560</v>
      </c>
      <c r="B274" s="2" t="s">
        <v>561</v>
      </c>
      <c r="C274" s="2" t="s">
        <v>2418</v>
      </c>
      <c r="D274" s="13">
        <v>11.6</v>
      </c>
    </row>
    <row r="275" spans="1:4" x14ac:dyDescent="0.3">
      <c r="A275" s="2" t="s">
        <v>562</v>
      </c>
      <c r="B275" s="2" t="s">
        <v>563</v>
      </c>
      <c r="D275" s="14">
        <v>44</v>
      </c>
    </row>
    <row r="276" spans="1:4" x14ac:dyDescent="0.3">
      <c r="A276" s="2" t="s">
        <v>564</v>
      </c>
      <c r="B276" s="2" t="s">
        <v>565</v>
      </c>
      <c r="C276" s="2" t="s">
        <v>2418</v>
      </c>
      <c r="D276" s="13">
        <v>69</v>
      </c>
    </row>
    <row r="277" spans="1:4" x14ac:dyDescent="0.3">
      <c r="A277" s="2" t="s">
        <v>566</v>
      </c>
      <c r="B277" s="2" t="s">
        <v>567</v>
      </c>
      <c r="C277" s="2" t="s">
        <v>2418</v>
      </c>
      <c r="D277" s="13">
        <v>13.8</v>
      </c>
    </row>
    <row r="278" spans="1:4" x14ac:dyDescent="0.3">
      <c r="A278" s="2" t="s">
        <v>568</v>
      </c>
      <c r="B278" s="2" t="s">
        <v>569</v>
      </c>
      <c r="C278" s="2" t="s">
        <v>2418</v>
      </c>
      <c r="D278" s="13">
        <v>27.25</v>
      </c>
    </row>
    <row r="279" spans="1:4" x14ac:dyDescent="0.3">
      <c r="A279" s="2" t="s">
        <v>570</v>
      </c>
      <c r="B279" s="2" t="s">
        <v>571</v>
      </c>
      <c r="C279" s="2" t="s">
        <v>2418</v>
      </c>
      <c r="D279" s="13">
        <v>45.25</v>
      </c>
    </row>
    <row r="280" spans="1:4" x14ac:dyDescent="0.3">
      <c r="A280" s="2" t="s">
        <v>572</v>
      </c>
      <c r="B280" s="2" t="s">
        <v>573</v>
      </c>
      <c r="C280" s="2" t="s">
        <v>2418</v>
      </c>
      <c r="D280" s="13">
        <v>12.5</v>
      </c>
    </row>
    <row r="281" spans="1:4" x14ac:dyDescent="0.3">
      <c r="A281" s="2" t="s">
        <v>574</v>
      </c>
      <c r="B281" s="2" t="s">
        <v>575</v>
      </c>
      <c r="C281" s="2" t="s">
        <v>2418</v>
      </c>
      <c r="D281" s="13">
        <v>76.5</v>
      </c>
    </row>
    <row r="282" spans="1:4" x14ac:dyDescent="0.3">
      <c r="A282" s="2" t="s">
        <v>576</v>
      </c>
      <c r="B282" s="2" t="s">
        <v>577</v>
      </c>
      <c r="C282" s="2"/>
      <c r="D282" s="13">
        <v>0</v>
      </c>
    </row>
    <row r="283" spans="1:4" x14ac:dyDescent="0.3">
      <c r="A283" s="2" t="s">
        <v>578</v>
      </c>
      <c r="B283" s="2" t="s">
        <v>579</v>
      </c>
      <c r="C283" s="2" t="s">
        <v>2418</v>
      </c>
      <c r="D283" s="13">
        <v>102.66666666666667</v>
      </c>
    </row>
    <row r="284" spans="1:4" x14ac:dyDescent="0.3">
      <c r="A284" s="2" t="s">
        <v>580</v>
      </c>
      <c r="B284" s="2" t="s">
        <v>581</v>
      </c>
      <c r="C284" s="2" t="s">
        <v>2418</v>
      </c>
      <c r="D284" s="13">
        <v>20.4375</v>
      </c>
    </row>
    <row r="285" spans="1:4" x14ac:dyDescent="0.3">
      <c r="A285" s="2" t="s">
        <v>582</v>
      </c>
      <c r="B285" s="2" t="s">
        <v>583</v>
      </c>
      <c r="C285" s="2" t="s">
        <v>2418</v>
      </c>
      <c r="D285" s="13">
        <v>13</v>
      </c>
    </row>
    <row r="286" spans="1:4" x14ac:dyDescent="0.3">
      <c r="A286" s="2" t="s">
        <v>584</v>
      </c>
      <c r="B286" s="2" t="s">
        <v>585</v>
      </c>
      <c r="C286" s="2" t="s">
        <v>2418</v>
      </c>
      <c r="D286" s="13">
        <v>17.333333333333332</v>
      </c>
    </row>
    <row r="287" spans="1:4" x14ac:dyDescent="0.3">
      <c r="A287" s="2" t="s">
        <v>586</v>
      </c>
      <c r="B287" s="2" t="s">
        <v>587</v>
      </c>
      <c r="D287" s="14">
        <v>44</v>
      </c>
    </row>
    <row r="288" spans="1:4" x14ac:dyDescent="0.3">
      <c r="A288" s="2" t="s">
        <v>588</v>
      </c>
      <c r="B288" s="2" t="s">
        <v>589</v>
      </c>
      <c r="D288" s="14">
        <v>44</v>
      </c>
    </row>
    <row r="289" spans="1:4" x14ac:dyDescent="0.3">
      <c r="A289" s="2" t="s">
        <v>590</v>
      </c>
      <c r="B289" s="2" t="s">
        <v>591</v>
      </c>
      <c r="C289" s="2"/>
      <c r="D289" s="13">
        <v>0</v>
      </c>
    </row>
    <row r="290" spans="1:4" x14ac:dyDescent="0.3">
      <c r="A290" s="2" t="s">
        <v>592</v>
      </c>
      <c r="B290" s="2" t="s">
        <v>593</v>
      </c>
      <c r="C290" s="2" t="s">
        <v>2418</v>
      </c>
      <c r="D290" s="13">
        <v>22.777777777777782</v>
      </c>
    </row>
    <row r="291" spans="1:4" x14ac:dyDescent="0.3">
      <c r="A291" s="2" t="s">
        <v>594</v>
      </c>
      <c r="B291" s="2" t="s">
        <v>595</v>
      </c>
      <c r="C291" s="2" t="s">
        <v>2418</v>
      </c>
      <c r="D291" s="13">
        <v>21.8</v>
      </c>
    </row>
    <row r="292" spans="1:4" x14ac:dyDescent="0.3">
      <c r="A292" s="2" t="s">
        <v>596</v>
      </c>
      <c r="B292" s="2" t="s">
        <v>597</v>
      </c>
      <c r="C292" s="2" t="s">
        <v>2418</v>
      </c>
      <c r="D292" s="13">
        <v>40.5</v>
      </c>
    </row>
    <row r="293" spans="1:4" x14ac:dyDescent="0.3">
      <c r="A293" s="2" t="s">
        <v>598</v>
      </c>
      <c r="B293" s="2" t="s">
        <v>599</v>
      </c>
      <c r="C293" s="2" t="s">
        <v>2418</v>
      </c>
      <c r="D293" s="13">
        <v>10.428571428571429</v>
      </c>
    </row>
    <row r="294" spans="1:4" x14ac:dyDescent="0.3">
      <c r="A294" s="2" t="s">
        <v>600</v>
      </c>
      <c r="B294" s="2" t="s">
        <v>601</v>
      </c>
      <c r="C294" s="2"/>
      <c r="D294" s="13">
        <v>0</v>
      </c>
    </row>
    <row r="295" spans="1:4" x14ac:dyDescent="0.3">
      <c r="A295" s="2" t="s">
        <v>602</v>
      </c>
      <c r="B295" s="2" t="s">
        <v>603</v>
      </c>
      <c r="C295" s="2" t="s">
        <v>2418</v>
      </c>
      <c r="D295" s="13">
        <v>15</v>
      </c>
    </row>
    <row r="296" spans="1:4" x14ac:dyDescent="0.3">
      <c r="A296" s="2" t="s">
        <v>604</v>
      </c>
      <c r="B296" s="2" t="s">
        <v>605</v>
      </c>
      <c r="C296" s="2" t="s">
        <v>2418</v>
      </c>
      <c r="D296" s="13">
        <v>19.454545454545453</v>
      </c>
    </row>
    <row r="297" spans="1:4" x14ac:dyDescent="0.3">
      <c r="A297" s="2" t="s">
        <v>606</v>
      </c>
      <c r="B297" s="2" t="s">
        <v>607</v>
      </c>
      <c r="C297" s="2" t="s">
        <v>2418</v>
      </c>
      <c r="D297" s="13">
        <v>173</v>
      </c>
    </row>
    <row r="298" spans="1:4" x14ac:dyDescent="0.3">
      <c r="A298" s="2" t="s">
        <v>608</v>
      </c>
      <c r="B298" s="2" t="s">
        <v>609</v>
      </c>
      <c r="C298" s="2" t="s">
        <v>2418</v>
      </c>
      <c r="D298" s="13">
        <v>16.5</v>
      </c>
    </row>
    <row r="299" spans="1:4" x14ac:dyDescent="0.3">
      <c r="A299" s="2" t="s">
        <v>610</v>
      </c>
      <c r="B299" s="2" t="s">
        <v>611</v>
      </c>
      <c r="C299" s="2" t="s">
        <v>2418</v>
      </c>
      <c r="D299" s="13">
        <v>21.5</v>
      </c>
    </row>
    <row r="300" spans="1:4" x14ac:dyDescent="0.3">
      <c r="A300" s="2" t="s">
        <v>612</v>
      </c>
      <c r="B300" s="2" t="s">
        <v>613</v>
      </c>
      <c r="C300" s="2" t="s">
        <v>2418</v>
      </c>
      <c r="D300" s="13">
        <v>44</v>
      </c>
    </row>
    <row r="301" spans="1:4" x14ac:dyDescent="0.3">
      <c r="A301" s="2" t="s">
        <v>614</v>
      </c>
      <c r="B301" s="2" t="s">
        <v>615</v>
      </c>
      <c r="C301" s="2" t="s">
        <v>2418</v>
      </c>
      <c r="D301" s="13">
        <v>42.25</v>
      </c>
    </row>
    <row r="302" spans="1:4" x14ac:dyDescent="0.3">
      <c r="A302" s="2" t="s">
        <v>616</v>
      </c>
      <c r="B302" s="2" t="s">
        <v>617</v>
      </c>
      <c r="C302" s="2" t="s">
        <v>2418</v>
      </c>
      <c r="D302" s="13">
        <v>17.857142857142858</v>
      </c>
    </row>
    <row r="303" spans="1:4" x14ac:dyDescent="0.3">
      <c r="A303" s="2" t="s">
        <v>618</v>
      </c>
      <c r="B303" s="2" t="s">
        <v>619</v>
      </c>
      <c r="C303" s="2" t="s">
        <v>2417</v>
      </c>
      <c r="D303" s="13">
        <v>180</v>
      </c>
    </row>
    <row r="304" spans="1:4" x14ac:dyDescent="0.3">
      <c r="A304" s="2" t="s">
        <v>620</v>
      </c>
      <c r="B304" s="2" t="s">
        <v>621</v>
      </c>
      <c r="C304" s="2" t="s">
        <v>2416</v>
      </c>
      <c r="D304" s="13">
        <v>112</v>
      </c>
    </row>
    <row r="305" spans="1:4" x14ac:dyDescent="0.3">
      <c r="A305" s="2" t="s">
        <v>622</v>
      </c>
      <c r="B305" s="2" t="s">
        <v>623</v>
      </c>
      <c r="C305" s="2" t="s">
        <v>2418</v>
      </c>
      <c r="D305" s="13">
        <v>12.153846153846153</v>
      </c>
    </row>
    <row r="306" spans="1:4" x14ac:dyDescent="0.3">
      <c r="A306" s="2" t="s">
        <v>624</v>
      </c>
      <c r="B306" s="2" t="s">
        <v>625</v>
      </c>
      <c r="C306" s="2" t="s">
        <v>2418</v>
      </c>
      <c r="D306" s="13">
        <v>28</v>
      </c>
    </row>
    <row r="307" spans="1:4" x14ac:dyDescent="0.3">
      <c r="A307" s="2" t="s">
        <v>626</v>
      </c>
      <c r="B307" s="2" t="s">
        <v>627</v>
      </c>
      <c r="C307" s="2" t="s">
        <v>2418</v>
      </c>
      <c r="D307" s="13">
        <v>38.333333333333336</v>
      </c>
    </row>
    <row r="308" spans="1:4" x14ac:dyDescent="0.3">
      <c r="A308" s="2" t="s">
        <v>628</v>
      </c>
      <c r="B308" s="2" t="s">
        <v>629</v>
      </c>
      <c r="C308" s="2" t="s">
        <v>2418</v>
      </c>
      <c r="D308" s="13">
        <v>43</v>
      </c>
    </row>
    <row r="309" spans="1:4" x14ac:dyDescent="0.3">
      <c r="A309" s="2" t="s">
        <v>630</v>
      </c>
      <c r="B309" s="2" t="s">
        <v>631</v>
      </c>
      <c r="D309" s="14">
        <v>44</v>
      </c>
    </row>
    <row r="310" spans="1:4" x14ac:dyDescent="0.3">
      <c r="A310" s="2" t="s">
        <v>632</v>
      </c>
      <c r="B310" s="2" t="s">
        <v>633</v>
      </c>
      <c r="C310" s="2" t="s">
        <v>2418</v>
      </c>
      <c r="D310" s="13">
        <v>16.583333333333332</v>
      </c>
    </row>
    <row r="311" spans="1:4" x14ac:dyDescent="0.3">
      <c r="A311" s="2" t="s">
        <v>634</v>
      </c>
      <c r="B311" s="2" t="s">
        <v>635</v>
      </c>
      <c r="C311" s="2"/>
      <c r="D311" s="13">
        <v>0</v>
      </c>
    </row>
    <row r="312" spans="1:4" x14ac:dyDescent="0.3">
      <c r="A312" s="2" t="s">
        <v>636</v>
      </c>
      <c r="B312" s="2" t="s">
        <v>637</v>
      </c>
      <c r="C312" s="2" t="s">
        <v>2418</v>
      </c>
      <c r="D312" s="13">
        <v>23.333333333333332</v>
      </c>
    </row>
    <row r="313" spans="1:4" x14ac:dyDescent="0.3">
      <c r="A313" s="2" t="s">
        <v>638</v>
      </c>
      <c r="B313" s="2" t="s">
        <v>639</v>
      </c>
      <c r="C313" s="2"/>
      <c r="D313" s="13">
        <v>0</v>
      </c>
    </row>
    <row r="314" spans="1:4" x14ac:dyDescent="0.3">
      <c r="A314" s="2" t="s">
        <v>640</v>
      </c>
      <c r="B314" s="2" t="s">
        <v>641</v>
      </c>
      <c r="C314" s="2"/>
      <c r="D314" s="13">
        <v>0</v>
      </c>
    </row>
    <row r="315" spans="1:4" x14ac:dyDescent="0.3">
      <c r="A315" s="2" t="s">
        <v>642</v>
      </c>
      <c r="B315" s="2" t="s">
        <v>643</v>
      </c>
      <c r="C315" s="2" t="s">
        <v>2418</v>
      </c>
      <c r="D315" s="13">
        <v>17.625</v>
      </c>
    </row>
    <row r="316" spans="1:4" x14ac:dyDescent="0.3">
      <c r="A316" s="2" t="s">
        <v>644</v>
      </c>
      <c r="B316" s="2" t="s">
        <v>645</v>
      </c>
      <c r="C316" s="2" t="s">
        <v>2418</v>
      </c>
      <c r="D316" s="13">
        <v>23.75</v>
      </c>
    </row>
    <row r="317" spans="1:4" x14ac:dyDescent="0.3">
      <c r="A317" s="2" t="s">
        <v>646</v>
      </c>
      <c r="B317" s="2" t="s">
        <v>647</v>
      </c>
      <c r="C317" s="2" t="s">
        <v>2417</v>
      </c>
      <c r="D317" s="13">
        <v>106</v>
      </c>
    </row>
    <row r="318" spans="1:4" x14ac:dyDescent="0.3">
      <c r="A318" s="2" t="s">
        <v>648</v>
      </c>
      <c r="B318" s="2" t="s">
        <v>649</v>
      </c>
      <c r="C318" s="2" t="s">
        <v>2418</v>
      </c>
      <c r="D318" s="13">
        <v>46.75</v>
      </c>
    </row>
    <row r="319" spans="1:4" x14ac:dyDescent="0.3">
      <c r="A319" s="2" t="s">
        <v>650</v>
      </c>
      <c r="B319" s="2" t="s">
        <v>651</v>
      </c>
      <c r="C319" s="2" t="s">
        <v>2418</v>
      </c>
      <c r="D319" s="13">
        <v>20.333333333333332</v>
      </c>
    </row>
    <row r="320" spans="1:4" x14ac:dyDescent="0.3">
      <c r="A320" s="2" t="s">
        <v>652</v>
      </c>
      <c r="B320" s="2" t="s">
        <v>653</v>
      </c>
      <c r="D320" s="14">
        <v>44</v>
      </c>
    </row>
    <row r="321" spans="1:4" x14ac:dyDescent="0.3">
      <c r="A321" s="2" t="s">
        <v>654</v>
      </c>
      <c r="B321" s="2" t="s">
        <v>655</v>
      </c>
      <c r="C321" s="2" t="s">
        <v>2418</v>
      </c>
      <c r="D321" s="13">
        <v>13</v>
      </c>
    </row>
    <row r="322" spans="1:4" x14ac:dyDescent="0.3">
      <c r="A322" s="2" t="s">
        <v>656</v>
      </c>
      <c r="B322" s="2" t="s">
        <v>657</v>
      </c>
      <c r="C322" s="2" t="s">
        <v>2417</v>
      </c>
      <c r="D322" s="13">
        <v>94.5</v>
      </c>
    </row>
    <row r="323" spans="1:4" x14ac:dyDescent="0.3">
      <c r="A323" s="2" t="s">
        <v>658</v>
      </c>
      <c r="B323" s="2" t="s">
        <v>659</v>
      </c>
      <c r="C323" s="2"/>
      <c r="D323" s="13">
        <v>0</v>
      </c>
    </row>
    <row r="324" spans="1:4" x14ac:dyDescent="0.3">
      <c r="A324" s="2" t="s">
        <v>660</v>
      </c>
      <c r="B324" s="2" t="s">
        <v>661</v>
      </c>
      <c r="C324" s="2" t="s">
        <v>2418</v>
      </c>
      <c r="D324" s="14">
        <v>44</v>
      </c>
    </row>
    <row r="325" spans="1:4" x14ac:dyDescent="0.3">
      <c r="A325" s="2" t="s">
        <v>662</v>
      </c>
      <c r="B325" s="2" t="s">
        <v>663</v>
      </c>
      <c r="C325" s="2" t="s">
        <v>2417</v>
      </c>
      <c r="D325" s="13">
        <v>124</v>
      </c>
    </row>
    <row r="326" spans="1:4" x14ac:dyDescent="0.3">
      <c r="A326" s="2" t="s">
        <v>664</v>
      </c>
      <c r="B326" s="2" t="s">
        <v>665</v>
      </c>
      <c r="D326" s="14">
        <v>44</v>
      </c>
    </row>
    <row r="327" spans="1:4" x14ac:dyDescent="0.3">
      <c r="A327" s="2" t="s">
        <v>666</v>
      </c>
      <c r="B327" s="2" t="s">
        <v>667</v>
      </c>
      <c r="C327" s="2" t="s">
        <v>2418</v>
      </c>
      <c r="D327" s="13">
        <v>20.916666666666668</v>
      </c>
    </row>
    <row r="328" spans="1:4" x14ac:dyDescent="0.3">
      <c r="A328" s="2" t="s">
        <v>668</v>
      </c>
      <c r="B328" s="2" t="s">
        <v>669</v>
      </c>
      <c r="C328" s="2" t="s">
        <v>2418</v>
      </c>
      <c r="D328" s="13">
        <v>11</v>
      </c>
    </row>
    <row r="329" spans="1:4" x14ac:dyDescent="0.3">
      <c r="A329" s="2" t="s">
        <v>670</v>
      </c>
      <c r="B329" s="2" t="s">
        <v>671</v>
      </c>
      <c r="C329" s="2" t="s">
        <v>2418</v>
      </c>
      <c r="D329" s="13">
        <v>17.5</v>
      </c>
    </row>
    <row r="330" spans="1:4" x14ac:dyDescent="0.3">
      <c r="A330" s="2" t="s">
        <v>672</v>
      </c>
      <c r="B330" s="2" t="s">
        <v>673</v>
      </c>
      <c r="C330" s="2" t="s">
        <v>2418</v>
      </c>
      <c r="D330" s="13">
        <v>75.5</v>
      </c>
    </row>
    <row r="331" spans="1:4" x14ac:dyDescent="0.3">
      <c r="A331" s="2" t="s">
        <v>674</v>
      </c>
      <c r="B331" s="2" t="s">
        <v>675</v>
      </c>
      <c r="C331" s="2"/>
      <c r="D331" s="13">
        <v>0</v>
      </c>
    </row>
    <row r="332" spans="1:4" x14ac:dyDescent="0.3">
      <c r="A332" s="2" t="s">
        <v>676</v>
      </c>
      <c r="B332" s="2" t="s">
        <v>677</v>
      </c>
      <c r="C332" s="2" t="s">
        <v>2418</v>
      </c>
      <c r="D332" s="13">
        <v>100.44444444444444</v>
      </c>
    </row>
    <row r="333" spans="1:4" x14ac:dyDescent="0.3">
      <c r="A333" s="2" t="s">
        <v>678</v>
      </c>
      <c r="B333" s="2" t="s">
        <v>679</v>
      </c>
      <c r="C333" s="2"/>
      <c r="D333" s="13">
        <v>0</v>
      </c>
    </row>
    <row r="334" spans="1:4" x14ac:dyDescent="0.3">
      <c r="A334" s="2" t="s">
        <v>680</v>
      </c>
      <c r="B334" s="2" t="s">
        <v>681</v>
      </c>
      <c r="C334" s="2" t="s">
        <v>2418</v>
      </c>
      <c r="D334" s="13">
        <v>24</v>
      </c>
    </row>
    <row r="335" spans="1:4" x14ac:dyDescent="0.3">
      <c r="A335" s="2" t="s">
        <v>682</v>
      </c>
      <c r="B335" s="2" t="s">
        <v>683</v>
      </c>
      <c r="C335" s="2"/>
      <c r="D335" s="13">
        <v>0</v>
      </c>
    </row>
    <row r="336" spans="1:4" x14ac:dyDescent="0.3">
      <c r="A336" s="2" t="s">
        <v>684</v>
      </c>
      <c r="B336" s="2" t="s">
        <v>685</v>
      </c>
      <c r="C336" s="2" t="s">
        <v>2418</v>
      </c>
      <c r="D336" s="13">
        <v>19.25</v>
      </c>
    </row>
    <row r="337" spans="1:4" x14ac:dyDescent="0.3">
      <c r="A337" s="2" t="s">
        <v>686</v>
      </c>
      <c r="B337" s="2" t="s">
        <v>687</v>
      </c>
      <c r="C337" s="2" t="s">
        <v>2417</v>
      </c>
      <c r="D337" s="13">
        <v>192.5</v>
      </c>
    </row>
    <row r="338" spans="1:4" x14ac:dyDescent="0.3">
      <c r="A338" s="2" t="s">
        <v>688</v>
      </c>
      <c r="B338" s="2" t="s">
        <v>689</v>
      </c>
      <c r="C338" s="2" t="s">
        <v>2416</v>
      </c>
      <c r="D338" s="13">
        <v>70</v>
      </c>
    </row>
    <row r="339" spans="1:4" x14ac:dyDescent="0.3">
      <c r="A339" s="2" t="s">
        <v>690</v>
      </c>
      <c r="B339" s="2" t="s">
        <v>691</v>
      </c>
      <c r="C339" s="2" t="s">
        <v>2418</v>
      </c>
      <c r="D339" s="13">
        <v>20</v>
      </c>
    </row>
    <row r="340" spans="1:4" x14ac:dyDescent="0.3">
      <c r="A340" s="2" t="s">
        <v>692</v>
      </c>
      <c r="B340" s="2" t="s">
        <v>693</v>
      </c>
      <c r="C340" s="2" t="s">
        <v>2418</v>
      </c>
      <c r="D340" s="13">
        <v>9.6</v>
      </c>
    </row>
    <row r="341" spans="1:4" x14ac:dyDescent="0.3">
      <c r="A341" s="2" t="s">
        <v>694</v>
      </c>
      <c r="B341" s="2" t="s">
        <v>695</v>
      </c>
      <c r="C341" s="2" t="s">
        <v>2417</v>
      </c>
      <c r="D341" s="13">
        <v>244</v>
      </c>
    </row>
    <row r="342" spans="1:4" x14ac:dyDescent="0.3">
      <c r="A342" s="2" t="s">
        <v>696</v>
      </c>
      <c r="B342" s="2" t="s">
        <v>697</v>
      </c>
      <c r="C342" s="2" t="s">
        <v>2418</v>
      </c>
      <c r="D342" s="13">
        <v>80</v>
      </c>
    </row>
    <row r="343" spans="1:4" x14ac:dyDescent="0.3">
      <c r="A343" s="2" t="s">
        <v>698</v>
      </c>
      <c r="B343" s="2" t="s">
        <v>699</v>
      </c>
      <c r="C343" s="2" t="s">
        <v>2418</v>
      </c>
      <c r="D343" s="13">
        <v>15.166666666666666</v>
      </c>
    </row>
    <row r="344" spans="1:4" x14ac:dyDescent="0.3">
      <c r="A344" s="2" t="s">
        <v>700</v>
      </c>
      <c r="B344" s="2" t="s">
        <v>701</v>
      </c>
      <c r="C344" s="2" t="s">
        <v>2418</v>
      </c>
      <c r="D344" s="13">
        <v>7.8</v>
      </c>
    </row>
    <row r="345" spans="1:4" x14ac:dyDescent="0.3">
      <c r="A345" s="2" t="s">
        <v>702</v>
      </c>
      <c r="B345" s="2" t="s">
        <v>703</v>
      </c>
      <c r="D345" s="14">
        <v>44</v>
      </c>
    </row>
    <row r="346" spans="1:4" x14ac:dyDescent="0.3">
      <c r="A346" s="2" t="s">
        <v>704</v>
      </c>
      <c r="B346" s="2" t="s">
        <v>705</v>
      </c>
      <c r="C346" s="2" t="s">
        <v>2418</v>
      </c>
      <c r="D346" s="13">
        <v>20.75</v>
      </c>
    </row>
    <row r="347" spans="1:4" x14ac:dyDescent="0.3">
      <c r="A347" s="2" t="s">
        <v>706</v>
      </c>
      <c r="B347" s="2" t="s">
        <v>707</v>
      </c>
      <c r="C347" s="2" t="s">
        <v>2418</v>
      </c>
      <c r="D347" s="13">
        <v>222</v>
      </c>
    </row>
    <row r="348" spans="1:4" x14ac:dyDescent="0.3">
      <c r="A348" s="2" t="s">
        <v>708</v>
      </c>
      <c r="B348" s="2" t="s">
        <v>709</v>
      </c>
      <c r="C348" s="2" t="s">
        <v>2418</v>
      </c>
      <c r="D348" s="13">
        <v>60</v>
      </c>
    </row>
    <row r="349" spans="1:4" x14ac:dyDescent="0.3">
      <c r="A349" s="2" t="s">
        <v>710</v>
      </c>
      <c r="B349" s="2" t="s">
        <v>711</v>
      </c>
      <c r="C349" s="2" t="s">
        <v>2418</v>
      </c>
      <c r="D349" s="13">
        <v>47</v>
      </c>
    </row>
    <row r="350" spans="1:4" x14ac:dyDescent="0.3">
      <c r="A350" s="2" t="s">
        <v>712</v>
      </c>
      <c r="B350" s="2" t="s">
        <v>713</v>
      </c>
      <c r="C350" s="2" t="s">
        <v>2418</v>
      </c>
      <c r="D350" s="13">
        <v>14</v>
      </c>
    </row>
    <row r="351" spans="1:4" x14ac:dyDescent="0.3">
      <c r="A351" s="2" t="s">
        <v>714</v>
      </c>
      <c r="B351" s="2" t="s">
        <v>715</v>
      </c>
      <c r="C351" s="2"/>
      <c r="D351" s="13">
        <v>0</v>
      </c>
    </row>
    <row r="352" spans="1:4" x14ac:dyDescent="0.3">
      <c r="A352" s="2" t="s">
        <v>716</v>
      </c>
      <c r="B352" s="2" t="s">
        <v>717</v>
      </c>
      <c r="C352" s="2" t="s">
        <v>2417</v>
      </c>
      <c r="D352" s="13">
        <v>221</v>
      </c>
    </row>
    <row r="353" spans="1:4" x14ac:dyDescent="0.3">
      <c r="A353" s="2" t="s">
        <v>718</v>
      </c>
      <c r="B353" s="2" t="s">
        <v>719</v>
      </c>
      <c r="D353" s="13">
        <v>11</v>
      </c>
    </row>
    <row r="354" spans="1:4" x14ac:dyDescent="0.3">
      <c r="A354" s="2" t="s">
        <v>720</v>
      </c>
      <c r="B354" s="2" t="s">
        <v>721</v>
      </c>
      <c r="C354" s="2"/>
      <c r="D354" s="13">
        <v>0</v>
      </c>
    </row>
    <row r="355" spans="1:4" x14ac:dyDescent="0.3">
      <c r="A355" s="2" t="s">
        <v>722</v>
      </c>
      <c r="B355" s="2" t="s">
        <v>723</v>
      </c>
      <c r="C355" s="2" t="s">
        <v>2418</v>
      </c>
      <c r="D355" s="13">
        <v>92.5</v>
      </c>
    </row>
    <row r="356" spans="1:4" x14ac:dyDescent="0.3">
      <c r="A356" s="2" t="s">
        <v>724</v>
      </c>
      <c r="B356" s="2" t="s">
        <v>725</v>
      </c>
      <c r="C356" s="2"/>
      <c r="D356" s="13">
        <v>0</v>
      </c>
    </row>
    <row r="357" spans="1:4" x14ac:dyDescent="0.3">
      <c r="A357" s="2" t="s">
        <v>726</v>
      </c>
      <c r="B357" s="2" t="s">
        <v>727</v>
      </c>
      <c r="C357" s="2" t="s">
        <v>2418</v>
      </c>
      <c r="D357" s="13">
        <v>83.75</v>
      </c>
    </row>
    <row r="358" spans="1:4" x14ac:dyDescent="0.3">
      <c r="A358" s="2" t="s">
        <v>728</v>
      </c>
      <c r="B358" s="2" t="s">
        <v>729</v>
      </c>
      <c r="C358" s="2" t="s">
        <v>2418</v>
      </c>
      <c r="D358" s="13">
        <v>32</v>
      </c>
    </row>
    <row r="359" spans="1:4" x14ac:dyDescent="0.3">
      <c r="A359" s="2" t="s">
        <v>730</v>
      </c>
      <c r="B359" s="2" t="s">
        <v>731</v>
      </c>
      <c r="C359" s="2" t="s">
        <v>2418</v>
      </c>
      <c r="D359" s="13">
        <v>87.666666666666671</v>
      </c>
    </row>
    <row r="360" spans="1:4" x14ac:dyDescent="0.3">
      <c r="A360" s="2" t="s">
        <v>732</v>
      </c>
      <c r="B360" s="2" t="s">
        <v>733</v>
      </c>
      <c r="C360" s="2" t="s">
        <v>2418</v>
      </c>
      <c r="D360" s="13">
        <v>14.888888888888889</v>
      </c>
    </row>
    <row r="361" spans="1:4" x14ac:dyDescent="0.3">
      <c r="A361" s="2" t="s">
        <v>734</v>
      </c>
      <c r="B361" s="2" t="s">
        <v>735</v>
      </c>
      <c r="C361" s="2" t="s">
        <v>2418</v>
      </c>
      <c r="D361" s="13">
        <v>83</v>
      </c>
    </row>
    <row r="362" spans="1:4" x14ac:dyDescent="0.3">
      <c r="A362" s="2" t="s">
        <v>736</v>
      </c>
      <c r="B362" s="2" t="s">
        <v>737</v>
      </c>
      <c r="C362" s="2" t="s">
        <v>2418</v>
      </c>
      <c r="D362" s="13">
        <v>34.200000000000003</v>
      </c>
    </row>
    <row r="363" spans="1:4" x14ac:dyDescent="0.3">
      <c r="A363" s="2" t="s">
        <v>738</v>
      </c>
      <c r="B363" s="2" t="s">
        <v>739</v>
      </c>
      <c r="C363" s="2" t="s">
        <v>2418</v>
      </c>
      <c r="D363" s="13">
        <v>25</v>
      </c>
    </row>
    <row r="364" spans="1:4" x14ac:dyDescent="0.3">
      <c r="A364" s="2" t="s">
        <v>740</v>
      </c>
      <c r="B364" s="2" t="s">
        <v>741</v>
      </c>
      <c r="D364" s="14">
        <v>44</v>
      </c>
    </row>
    <row r="365" spans="1:4" x14ac:dyDescent="0.3">
      <c r="A365" s="2" t="s">
        <v>742</v>
      </c>
      <c r="B365" s="2" t="s">
        <v>743</v>
      </c>
      <c r="D365" s="14">
        <v>44</v>
      </c>
    </row>
    <row r="366" spans="1:4" x14ac:dyDescent="0.3">
      <c r="A366" s="2" t="s">
        <v>744</v>
      </c>
      <c r="B366" s="2" t="s">
        <v>745</v>
      </c>
      <c r="D366" s="14">
        <v>44</v>
      </c>
    </row>
    <row r="367" spans="1:4" x14ac:dyDescent="0.3">
      <c r="A367" s="2" t="s">
        <v>746</v>
      </c>
      <c r="B367" s="2" t="s">
        <v>747</v>
      </c>
      <c r="D367" s="14">
        <v>44</v>
      </c>
    </row>
    <row r="368" spans="1:4" x14ac:dyDescent="0.3">
      <c r="A368" s="2" t="s">
        <v>748</v>
      </c>
      <c r="B368" s="2" t="s">
        <v>749</v>
      </c>
      <c r="C368" s="2" t="s">
        <v>2418</v>
      </c>
      <c r="D368" s="13">
        <v>9.1666666666666661</v>
      </c>
    </row>
    <row r="369" spans="1:4" x14ac:dyDescent="0.3">
      <c r="A369" s="2" t="s">
        <v>750</v>
      </c>
      <c r="B369" s="2" t="s">
        <v>751</v>
      </c>
      <c r="C369" s="2" t="s">
        <v>2418</v>
      </c>
      <c r="D369" s="13">
        <v>19.333333333333332</v>
      </c>
    </row>
    <row r="370" spans="1:4" x14ac:dyDescent="0.3">
      <c r="A370" s="2" t="s">
        <v>752</v>
      </c>
      <c r="B370" s="2" t="s">
        <v>753</v>
      </c>
      <c r="C370" s="2" t="s">
        <v>2418</v>
      </c>
      <c r="D370" s="13">
        <v>30.2</v>
      </c>
    </row>
    <row r="371" spans="1:4" x14ac:dyDescent="0.3">
      <c r="A371" s="2" t="s">
        <v>754</v>
      </c>
      <c r="B371" s="2" t="s">
        <v>755</v>
      </c>
      <c r="C371" s="2"/>
      <c r="D371" s="13">
        <v>0</v>
      </c>
    </row>
    <row r="372" spans="1:4" x14ac:dyDescent="0.3">
      <c r="A372" s="2" t="s">
        <v>756</v>
      </c>
      <c r="B372" s="2" t="s">
        <v>757</v>
      </c>
      <c r="C372" s="2" t="s">
        <v>2417</v>
      </c>
      <c r="D372" s="13">
        <v>160</v>
      </c>
    </row>
    <row r="373" spans="1:4" x14ac:dyDescent="0.3">
      <c r="A373" s="2" t="s">
        <v>758</v>
      </c>
      <c r="B373" s="2" t="s">
        <v>759</v>
      </c>
      <c r="C373" s="2" t="s">
        <v>2418</v>
      </c>
      <c r="D373" s="13">
        <v>26.666666666666668</v>
      </c>
    </row>
    <row r="374" spans="1:4" x14ac:dyDescent="0.3">
      <c r="A374" s="2" t="s">
        <v>760</v>
      </c>
      <c r="B374" s="2" t="s">
        <v>761</v>
      </c>
      <c r="C374" s="2" t="s">
        <v>2418</v>
      </c>
      <c r="D374" s="13">
        <v>86</v>
      </c>
    </row>
    <row r="375" spans="1:4" x14ac:dyDescent="0.3">
      <c r="A375" s="2" t="s">
        <v>762</v>
      </c>
      <c r="B375" s="2" t="s">
        <v>763</v>
      </c>
      <c r="C375" s="2" t="s">
        <v>2418</v>
      </c>
      <c r="D375" s="13">
        <v>137</v>
      </c>
    </row>
    <row r="376" spans="1:4" x14ac:dyDescent="0.3">
      <c r="A376" s="2" t="s">
        <v>764</v>
      </c>
      <c r="B376" s="2" t="s">
        <v>765</v>
      </c>
      <c r="C376" s="2" t="s">
        <v>2418</v>
      </c>
      <c r="D376" s="13">
        <v>10.142857142857142</v>
      </c>
    </row>
    <row r="377" spans="1:4" x14ac:dyDescent="0.3">
      <c r="A377" s="2" t="s">
        <v>766</v>
      </c>
      <c r="B377" s="2" t="s">
        <v>767</v>
      </c>
      <c r="C377" s="2" t="s">
        <v>2417</v>
      </c>
      <c r="D377" s="13">
        <v>159.5</v>
      </c>
    </row>
    <row r="378" spans="1:4" x14ac:dyDescent="0.3">
      <c r="A378" s="2" t="s">
        <v>768</v>
      </c>
      <c r="B378" s="2" t="s">
        <v>769</v>
      </c>
      <c r="D378" s="14">
        <v>44</v>
      </c>
    </row>
    <row r="379" spans="1:4" x14ac:dyDescent="0.3">
      <c r="A379" s="2" t="s">
        <v>770</v>
      </c>
      <c r="B379" s="2" t="s">
        <v>771</v>
      </c>
      <c r="C379" s="2" t="s">
        <v>2418</v>
      </c>
      <c r="D379" s="13">
        <v>17.75</v>
      </c>
    </row>
    <row r="380" spans="1:4" x14ac:dyDescent="0.3">
      <c r="A380" s="2" t="s">
        <v>772</v>
      </c>
      <c r="B380" s="2" t="s">
        <v>773</v>
      </c>
      <c r="C380" s="2" t="s">
        <v>2418</v>
      </c>
      <c r="D380" s="13">
        <v>26.9</v>
      </c>
    </row>
    <row r="381" spans="1:4" x14ac:dyDescent="0.3">
      <c r="A381" s="2" t="s">
        <v>774</v>
      </c>
      <c r="B381" s="2" t="s">
        <v>775</v>
      </c>
      <c r="C381" s="2" t="s">
        <v>2418</v>
      </c>
      <c r="D381" s="13">
        <v>23</v>
      </c>
    </row>
    <row r="382" spans="1:4" x14ac:dyDescent="0.3">
      <c r="A382" s="2" t="s">
        <v>776</v>
      </c>
      <c r="B382" s="2" t="s">
        <v>777</v>
      </c>
      <c r="C382" s="2" t="s">
        <v>2418</v>
      </c>
      <c r="D382" s="13">
        <v>43</v>
      </c>
    </row>
    <row r="383" spans="1:4" x14ac:dyDescent="0.3">
      <c r="A383" s="2" t="s">
        <v>778</v>
      </c>
      <c r="B383" s="2" t="s">
        <v>779</v>
      </c>
      <c r="C383" s="2" t="s">
        <v>2418</v>
      </c>
      <c r="D383" s="13">
        <v>33.25</v>
      </c>
    </row>
    <row r="384" spans="1:4" x14ac:dyDescent="0.3">
      <c r="A384" s="2" t="s">
        <v>780</v>
      </c>
      <c r="B384" s="2" t="s">
        <v>781</v>
      </c>
      <c r="C384" s="2"/>
      <c r="D384" s="13">
        <v>0</v>
      </c>
    </row>
    <row r="385" spans="1:4" x14ac:dyDescent="0.3">
      <c r="A385" s="2" t="s">
        <v>782</v>
      </c>
      <c r="B385" s="2" t="s">
        <v>783</v>
      </c>
      <c r="C385" s="2" t="s">
        <v>2418</v>
      </c>
      <c r="D385" s="13">
        <v>14</v>
      </c>
    </row>
    <row r="386" spans="1:4" x14ac:dyDescent="0.3">
      <c r="A386" s="2" t="s">
        <v>784</v>
      </c>
      <c r="B386" s="2" t="s">
        <v>785</v>
      </c>
      <c r="C386" s="2" t="s">
        <v>2417</v>
      </c>
      <c r="D386" s="13">
        <v>221</v>
      </c>
    </row>
    <row r="387" spans="1:4" x14ac:dyDescent="0.3">
      <c r="A387" s="2" t="s">
        <v>786</v>
      </c>
      <c r="B387" s="2" t="s">
        <v>787</v>
      </c>
      <c r="C387" s="2" t="s">
        <v>2418</v>
      </c>
      <c r="D387" s="13">
        <v>11.25</v>
      </c>
    </row>
    <row r="388" spans="1:4" x14ac:dyDescent="0.3">
      <c r="A388" s="2" t="s">
        <v>788</v>
      </c>
      <c r="B388" s="2" t="s">
        <v>789</v>
      </c>
      <c r="C388" s="2" t="s">
        <v>2418</v>
      </c>
      <c r="D388" s="13">
        <v>65.666666666666671</v>
      </c>
    </row>
    <row r="389" spans="1:4" x14ac:dyDescent="0.3">
      <c r="A389" s="2" t="s">
        <v>790</v>
      </c>
      <c r="B389" s="2" t="s">
        <v>791</v>
      </c>
      <c r="C389" s="2" t="s">
        <v>2418</v>
      </c>
      <c r="D389" s="13">
        <v>9</v>
      </c>
    </row>
    <row r="390" spans="1:4" x14ac:dyDescent="0.3">
      <c r="A390" s="2" t="s">
        <v>792</v>
      </c>
      <c r="B390" s="2" t="s">
        <v>793</v>
      </c>
      <c r="C390" s="2" t="s">
        <v>2418</v>
      </c>
      <c r="D390" s="13">
        <v>15</v>
      </c>
    </row>
    <row r="391" spans="1:4" x14ac:dyDescent="0.3">
      <c r="A391" s="2" t="s">
        <v>794</v>
      </c>
      <c r="B391" s="2" t="s">
        <v>795</v>
      </c>
      <c r="C391" s="2" t="s">
        <v>2418</v>
      </c>
      <c r="D391" s="13">
        <v>25.5</v>
      </c>
    </row>
    <row r="392" spans="1:4" x14ac:dyDescent="0.3">
      <c r="A392" s="2" t="s">
        <v>796</v>
      </c>
      <c r="B392" s="2" t="s">
        <v>797</v>
      </c>
      <c r="C392" s="2" t="s">
        <v>2417</v>
      </c>
      <c r="D392" s="13">
        <v>244</v>
      </c>
    </row>
    <row r="393" spans="1:4" x14ac:dyDescent="0.3">
      <c r="A393" s="2" t="s">
        <v>798</v>
      </c>
      <c r="B393" s="2" t="s">
        <v>799</v>
      </c>
      <c r="C393" s="2" t="s">
        <v>2418</v>
      </c>
      <c r="D393" s="13">
        <v>15</v>
      </c>
    </row>
    <row r="394" spans="1:4" x14ac:dyDescent="0.3">
      <c r="A394" s="2" t="s">
        <v>800</v>
      </c>
      <c r="B394" s="2" t="s">
        <v>801</v>
      </c>
      <c r="C394" s="2" t="s">
        <v>2418</v>
      </c>
      <c r="D394" s="13">
        <v>7</v>
      </c>
    </row>
    <row r="395" spans="1:4" x14ac:dyDescent="0.3">
      <c r="A395" s="2" t="s">
        <v>802</v>
      </c>
      <c r="B395" s="2" t="s">
        <v>803</v>
      </c>
      <c r="C395" s="2" t="s">
        <v>2417</v>
      </c>
      <c r="D395" s="13">
        <v>99</v>
      </c>
    </row>
    <row r="396" spans="1:4" x14ac:dyDescent="0.3">
      <c r="A396" s="2" t="s">
        <v>804</v>
      </c>
      <c r="B396" s="2" t="s">
        <v>805</v>
      </c>
      <c r="D396" s="14">
        <v>44</v>
      </c>
    </row>
    <row r="397" spans="1:4" x14ac:dyDescent="0.3">
      <c r="A397" s="2" t="s">
        <v>806</v>
      </c>
      <c r="B397" s="2" t="s">
        <v>807</v>
      </c>
      <c r="C397" s="2" t="s">
        <v>2418</v>
      </c>
      <c r="D397" s="13">
        <v>38.5</v>
      </c>
    </row>
    <row r="398" spans="1:4" x14ac:dyDescent="0.3">
      <c r="A398" s="2" t="s">
        <v>808</v>
      </c>
      <c r="B398" s="2" t="s">
        <v>809</v>
      </c>
      <c r="C398" s="2" t="s">
        <v>2418</v>
      </c>
      <c r="D398" s="13">
        <v>6.2</v>
      </c>
    </row>
    <row r="399" spans="1:4" x14ac:dyDescent="0.3">
      <c r="A399" s="2" t="s">
        <v>810</v>
      </c>
      <c r="B399" s="2" t="s">
        <v>811</v>
      </c>
      <c r="C399" s="2" t="s">
        <v>2418</v>
      </c>
      <c r="D399" s="13">
        <v>29</v>
      </c>
    </row>
    <row r="400" spans="1:4" x14ac:dyDescent="0.3">
      <c r="A400" s="2" t="s">
        <v>812</v>
      </c>
      <c r="B400" s="2" t="s">
        <v>813</v>
      </c>
      <c r="C400" s="2" t="s">
        <v>2418</v>
      </c>
      <c r="D400" s="13">
        <v>32</v>
      </c>
    </row>
    <row r="401" spans="1:4" x14ac:dyDescent="0.3">
      <c r="A401" s="2" t="s">
        <v>814</v>
      </c>
      <c r="B401" s="2" t="s">
        <v>815</v>
      </c>
      <c r="C401" s="2" t="s">
        <v>2418</v>
      </c>
      <c r="D401" s="13">
        <v>33.444444444444443</v>
      </c>
    </row>
    <row r="402" spans="1:4" x14ac:dyDescent="0.3">
      <c r="A402" s="2" t="s">
        <v>816</v>
      </c>
      <c r="B402" s="2" t="s">
        <v>817</v>
      </c>
      <c r="C402" s="2" t="s">
        <v>2418</v>
      </c>
      <c r="D402" s="13">
        <v>112.5</v>
      </c>
    </row>
    <row r="403" spans="1:4" x14ac:dyDescent="0.3">
      <c r="A403" s="2" t="s">
        <v>818</v>
      </c>
      <c r="B403" s="2" t="s">
        <v>819</v>
      </c>
      <c r="C403" s="2" t="s">
        <v>2418</v>
      </c>
      <c r="D403" s="13">
        <v>17.75</v>
      </c>
    </row>
    <row r="404" spans="1:4" x14ac:dyDescent="0.3">
      <c r="A404" s="2" t="s">
        <v>820</v>
      </c>
      <c r="B404" s="2" t="s">
        <v>821</v>
      </c>
      <c r="C404" s="2" t="s">
        <v>2416</v>
      </c>
      <c r="D404" s="13">
        <v>200.875</v>
      </c>
    </row>
    <row r="405" spans="1:4" x14ac:dyDescent="0.3">
      <c r="A405" s="2" t="s">
        <v>822</v>
      </c>
      <c r="B405" s="2" t="s">
        <v>823</v>
      </c>
      <c r="C405" s="2"/>
      <c r="D405" s="13">
        <v>0</v>
      </c>
    </row>
    <row r="406" spans="1:4" x14ac:dyDescent="0.3">
      <c r="A406" s="2" t="s">
        <v>824</v>
      </c>
      <c r="B406" s="2" t="s">
        <v>825</v>
      </c>
      <c r="C406" s="2" t="s">
        <v>2418</v>
      </c>
      <c r="D406" s="13">
        <v>19</v>
      </c>
    </row>
    <row r="407" spans="1:4" x14ac:dyDescent="0.3">
      <c r="A407" s="2" t="s">
        <v>826</v>
      </c>
      <c r="B407" s="2" t="s">
        <v>827</v>
      </c>
      <c r="C407" s="2" t="s">
        <v>2418</v>
      </c>
      <c r="D407" s="13">
        <v>70</v>
      </c>
    </row>
    <row r="408" spans="1:4" x14ac:dyDescent="0.3">
      <c r="A408" s="2" t="s">
        <v>828</v>
      </c>
      <c r="B408" s="2" t="s">
        <v>829</v>
      </c>
      <c r="C408" s="2" t="s">
        <v>2418</v>
      </c>
      <c r="D408" s="13">
        <v>70.5</v>
      </c>
    </row>
    <row r="409" spans="1:4" x14ac:dyDescent="0.3">
      <c r="A409" s="2" t="s">
        <v>830</v>
      </c>
      <c r="B409" s="2" t="s">
        <v>831</v>
      </c>
      <c r="C409" s="2" t="s">
        <v>2418</v>
      </c>
      <c r="D409" s="13">
        <v>10.666666666666666</v>
      </c>
    </row>
    <row r="410" spans="1:4" x14ac:dyDescent="0.3">
      <c r="A410" s="2" t="s">
        <v>832</v>
      </c>
      <c r="B410" s="2" t="s">
        <v>833</v>
      </c>
      <c r="C410" s="2" t="s">
        <v>2417</v>
      </c>
      <c r="D410" s="13">
        <v>237</v>
      </c>
    </row>
    <row r="411" spans="1:4" x14ac:dyDescent="0.3">
      <c r="A411" s="2" t="s">
        <v>834</v>
      </c>
      <c r="B411" s="2" t="s">
        <v>835</v>
      </c>
      <c r="C411" s="2" t="s">
        <v>2418</v>
      </c>
      <c r="D411" s="13">
        <v>18.5</v>
      </c>
    </row>
    <row r="412" spans="1:4" x14ac:dyDescent="0.3">
      <c r="A412" s="2" t="s">
        <v>836</v>
      </c>
      <c r="B412" s="2" t="s">
        <v>837</v>
      </c>
      <c r="D412" s="14">
        <v>44</v>
      </c>
    </row>
    <row r="413" spans="1:4" x14ac:dyDescent="0.3">
      <c r="A413" s="2" t="s">
        <v>838</v>
      </c>
      <c r="B413" s="2" t="s">
        <v>839</v>
      </c>
      <c r="D413" s="13">
        <v>400</v>
      </c>
    </row>
    <row r="414" spans="1:4" x14ac:dyDescent="0.3">
      <c r="A414" s="2" t="s">
        <v>840</v>
      </c>
      <c r="B414" s="2" t="s">
        <v>841</v>
      </c>
      <c r="C414" s="2" t="s">
        <v>2418</v>
      </c>
      <c r="D414" s="13">
        <v>35</v>
      </c>
    </row>
    <row r="415" spans="1:4" x14ac:dyDescent="0.3">
      <c r="A415" s="2" t="s">
        <v>842</v>
      </c>
      <c r="B415" s="2" t="s">
        <v>843</v>
      </c>
      <c r="C415" s="2" t="s">
        <v>2418</v>
      </c>
      <c r="D415" s="13">
        <v>13</v>
      </c>
    </row>
    <row r="416" spans="1:4" x14ac:dyDescent="0.3">
      <c r="A416" s="2" t="s">
        <v>844</v>
      </c>
      <c r="B416" s="2" t="s">
        <v>845</v>
      </c>
      <c r="C416" s="2" t="s">
        <v>2418</v>
      </c>
      <c r="D416" s="13">
        <v>37</v>
      </c>
    </row>
    <row r="417" spans="1:4" x14ac:dyDescent="0.3">
      <c r="A417" s="2" t="s">
        <v>846</v>
      </c>
      <c r="B417" s="2" t="s">
        <v>847</v>
      </c>
      <c r="C417" s="2" t="s">
        <v>2418</v>
      </c>
      <c r="D417" s="13">
        <v>46.75</v>
      </c>
    </row>
    <row r="418" spans="1:4" x14ac:dyDescent="0.3">
      <c r="A418" s="2" t="s">
        <v>848</v>
      </c>
      <c r="B418" s="2" t="s">
        <v>849</v>
      </c>
      <c r="C418" s="2" t="s">
        <v>2418</v>
      </c>
      <c r="D418" s="13">
        <v>58.5</v>
      </c>
    </row>
    <row r="419" spans="1:4" x14ac:dyDescent="0.3">
      <c r="A419" s="2" t="s">
        <v>850</v>
      </c>
      <c r="B419" s="2" t="s">
        <v>851</v>
      </c>
      <c r="C419" s="2" t="s">
        <v>2417</v>
      </c>
      <c r="D419" s="13">
        <v>237</v>
      </c>
    </row>
    <row r="420" spans="1:4" x14ac:dyDescent="0.3">
      <c r="A420" s="2" t="s">
        <v>852</v>
      </c>
      <c r="B420" s="2" t="s">
        <v>853</v>
      </c>
      <c r="C420" s="2" t="s">
        <v>2418</v>
      </c>
      <c r="D420" s="13">
        <v>41</v>
      </c>
    </row>
    <row r="421" spans="1:4" x14ac:dyDescent="0.3">
      <c r="A421" s="2" t="s">
        <v>854</v>
      </c>
      <c r="B421" s="2" t="s">
        <v>855</v>
      </c>
      <c r="C421" s="2" t="s">
        <v>2418</v>
      </c>
      <c r="D421" s="13">
        <v>17.5</v>
      </c>
    </row>
    <row r="422" spans="1:4" x14ac:dyDescent="0.3">
      <c r="A422" s="2" t="s">
        <v>856</v>
      </c>
      <c r="B422" s="2" t="s">
        <v>857</v>
      </c>
      <c r="C422" s="2" t="s">
        <v>2417</v>
      </c>
      <c r="D422" s="13">
        <v>159</v>
      </c>
    </row>
    <row r="423" spans="1:4" x14ac:dyDescent="0.3">
      <c r="A423" s="2" t="s">
        <v>858</v>
      </c>
      <c r="B423" s="2" t="s">
        <v>859</v>
      </c>
      <c r="C423" s="2" t="s">
        <v>2418</v>
      </c>
      <c r="D423" s="13">
        <v>49.75</v>
      </c>
    </row>
    <row r="424" spans="1:4" x14ac:dyDescent="0.3">
      <c r="A424" s="2" t="s">
        <v>860</v>
      </c>
      <c r="B424" s="2" t="s">
        <v>861</v>
      </c>
      <c r="C424" s="2" t="s">
        <v>2417</v>
      </c>
      <c r="D424" s="13">
        <v>159.5</v>
      </c>
    </row>
    <row r="425" spans="1:4" x14ac:dyDescent="0.3">
      <c r="A425" s="2" t="s">
        <v>862</v>
      </c>
      <c r="B425" s="2" t="s">
        <v>863</v>
      </c>
      <c r="C425" s="2" t="s">
        <v>2417</v>
      </c>
      <c r="D425" s="13">
        <v>246</v>
      </c>
    </row>
    <row r="426" spans="1:4" x14ac:dyDescent="0.3">
      <c r="A426" s="2" t="s">
        <v>864</v>
      </c>
      <c r="B426" s="2" t="s">
        <v>865</v>
      </c>
      <c r="C426" s="2" t="s">
        <v>2418</v>
      </c>
      <c r="D426" s="13">
        <v>21.166666666666668</v>
      </c>
    </row>
    <row r="427" spans="1:4" x14ac:dyDescent="0.3">
      <c r="A427" s="2" t="s">
        <v>866</v>
      </c>
      <c r="B427" s="2" t="s">
        <v>867</v>
      </c>
      <c r="C427" s="2" t="s">
        <v>2418</v>
      </c>
      <c r="D427" s="13">
        <v>14.5</v>
      </c>
    </row>
    <row r="428" spans="1:4" x14ac:dyDescent="0.3">
      <c r="A428" s="2" t="s">
        <v>868</v>
      </c>
      <c r="B428" s="2" t="s">
        <v>869</v>
      </c>
      <c r="C428" s="2" t="s">
        <v>2418</v>
      </c>
      <c r="D428" s="13">
        <v>21.125</v>
      </c>
    </row>
    <row r="429" spans="1:4" x14ac:dyDescent="0.3">
      <c r="A429" s="2" t="s">
        <v>870</v>
      </c>
      <c r="B429" s="2" t="s">
        <v>871</v>
      </c>
      <c r="C429" s="2" t="s">
        <v>2417</v>
      </c>
      <c r="D429" s="13">
        <v>154</v>
      </c>
    </row>
    <row r="430" spans="1:4" x14ac:dyDescent="0.3">
      <c r="A430" s="2" t="s">
        <v>872</v>
      </c>
      <c r="B430" s="2" t="s">
        <v>873</v>
      </c>
      <c r="C430" s="2" t="s">
        <v>2418</v>
      </c>
      <c r="D430" s="13">
        <v>39</v>
      </c>
    </row>
    <row r="431" spans="1:4" x14ac:dyDescent="0.3">
      <c r="A431" s="2" t="s">
        <v>874</v>
      </c>
      <c r="B431" s="2" t="s">
        <v>875</v>
      </c>
      <c r="C431" s="2" t="s">
        <v>2418</v>
      </c>
      <c r="D431" s="13">
        <v>26.428571428571427</v>
      </c>
    </row>
    <row r="432" spans="1:4" x14ac:dyDescent="0.3">
      <c r="A432" s="2" t="s">
        <v>876</v>
      </c>
      <c r="B432" s="2" t="s">
        <v>877</v>
      </c>
      <c r="C432" s="2" t="s">
        <v>2418</v>
      </c>
      <c r="D432" s="13">
        <v>17.333333333333332</v>
      </c>
    </row>
    <row r="433" spans="1:4" x14ac:dyDescent="0.3">
      <c r="A433" s="2" t="s">
        <v>878</v>
      </c>
      <c r="B433" s="2" t="s">
        <v>879</v>
      </c>
      <c r="C433" s="2" t="s">
        <v>2418</v>
      </c>
      <c r="D433" s="13">
        <v>18.666666666666668</v>
      </c>
    </row>
    <row r="434" spans="1:4" x14ac:dyDescent="0.3">
      <c r="A434" s="2" t="s">
        <v>880</v>
      </c>
      <c r="B434" s="2" t="s">
        <v>881</v>
      </c>
      <c r="C434" s="2" t="s">
        <v>2418</v>
      </c>
      <c r="D434" s="13">
        <v>41</v>
      </c>
    </row>
    <row r="435" spans="1:4" x14ac:dyDescent="0.3">
      <c r="A435" s="2" t="s">
        <v>882</v>
      </c>
      <c r="B435" s="2" t="s">
        <v>883</v>
      </c>
      <c r="C435" s="2" t="s">
        <v>2418</v>
      </c>
      <c r="D435" s="13">
        <v>29.888888888888889</v>
      </c>
    </row>
    <row r="436" spans="1:4" x14ac:dyDescent="0.3">
      <c r="A436" s="2" t="s">
        <v>884</v>
      </c>
      <c r="B436" s="2" t="s">
        <v>885</v>
      </c>
      <c r="C436" s="2" t="s">
        <v>2418</v>
      </c>
      <c r="D436" s="13">
        <v>36.5</v>
      </c>
    </row>
    <row r="437" spans="1:4" x14ac:dyDescent="0.3">
      <c r="A437" s="2" t="s">
        <v>886</v>
      </c>
      <c r="B437" s="2" t="s">
        <v>887</v>
      </c>
      <c r="C437" s="2" t="s">
        <v>2418</v>
      </c>
      <c r="D437" s="13">
        <v>18</v>
      </c>
    </row>
    <row r="438" spans="1:4" x14ac:dyDescent="0.3">
      <c r="A438" s="2" t="s">
        <v>888</v>
      </c>
      <c r="B438" s="2" t="s">
        <v>889</v>
      </c>
      <c r="C438" s="2" t="s">
        <v>2418</v>
      </c>
      <c r="D438" s="13">
        <v>70</v>
      </c>
    </row>
    <row r="439" spans="1:4" x14ac:dyDescent="0.3">
      <c r="A439" s="2" t="s">
        <v>890</v>
      </c>
      <c r="B439" s="2" t="s">
        <v>891</v>
      </c>
      <c r="C439" s="2" t="s">
        <v>2418</v>
      </c>
      <c r="D439" s="13">
        <v>17.107142857142858</v>
      </c>
    </row>
    <row r="440" spans="1:4" x14ac:dyDescent="0.3">
      <c r="A440" s="2" t="s">
        <v>892</v>
      </c>
      <c r="B440" s="2" t="s">
        <v>893</v>
      </c>
      <c r="C440" s="2" t="s">
        <v>2418</v>
      </c>
      <c r="D440" s="13">
        <v>44</v>
      </c>
    </row>
    <row r="441" spans="1:4" x14ac:dyDescent="0.3">
      <c r="A441" s="2" t="s">
        <v>894</v>
      </c>
      <c r="B441" s="2" t="s">
        <v>895</v>
      </c>
      <c r="C441" s="2" t="s">
        <v>2417</v>
      </c>
      <c r="D441" s="13">
        <v>154</v>
      </c>
    </row>
    <row r="442" spans="1:4" x14ac:dyDescent="0.3">
      <c r="A442" s="2" t="s">
        <v>896</v>
      </c>
      <c r="B442" s="2" t="s">
        <v>897</v>
      </c>
      <c r="C442" s="2" t="s">
        <v>2418</v>
      </c>
      <c r="D442" s="13">
        <v>11.6875</v>
      </c>
    </row>
    <row r="443" spans="1:4" x14ac:dyDescent="0.3">
      <c r="A443" s="2" t="s">
        <v>898</v>
      </c>
      <c r="B443" s="2" t="s">
        <v>899</v>
      </c>
      <c r="C443" s="2" t="s">
        <v>2416</v>
      </c>
      <c r="D443" s="13">
        <v>44</v>
      </c>
    </row>
    <row r="444" spans="1:4" x14ac:dyDescent="0.3">
      <c r="A444" s="2" t="s">
        <v>900</v>
      </c>
      <c r="B444" s="2" t="s">
        <v>901</v>
      </c>
      <c r="C444" s="2" t="s">
        <v>2417</v>
      </c>
      <c r="D444" s="13">
        <v>170</v>
      </c>
    </row>
    <row r="445" spans="1:4" x14ac:dyDescent="0.3">
      <c r="A445" s="2" t="s">
        <v>902</v>
      </c>
      <c r="B445" s="2" t="s">
        <v>903</v>
      </c>
      <c r="C445" s="2" t="s">
        <v>2418</v>
      </c>
      <c r="D445" s="13">
        <v>16.666666666666668</v>
      </c>
    </row>
    <row r="446" spans="1:4" x14ac:dyDescent="0.3">
      <c r="A446" s="2" t="s">
        <v>904</v>
      </c>
      <c r="B446" s="2" t="s">
        <v>905</v>
      </c>
      <c r="C446" s="2"/>
      <c r="D446" s="13">
        <v>0</v>
      </c>
    </row>
    <row r="447" spans="1:4" x14ac:dyDescent="0.3">
      <c r="A447" s="2" t="s">
        <v>906</v>
      </c>
      <c r="B447" s="2" t="s">
        <v>907</v>
      </c>
      <c r="C447" s="2" t="s">
        <v>2418</v>
      </c>
      <c r="D447" s="13">
        <v>19.5</v>
      </c>
    </row>
    <row r="448" spans="1:4" x14ac:dyDescent="0.3">
      <c r="A448" s="2" t="s">
        <v>908</v>
      </c>
      <c r="B448" s="2" t="s">
        <v>909</v>
      </c>
      <c r="C448" s="2" t="s">
        <v>2417</v>
      </c>
      <c r="D448" s="13">
        <v>227.5</v>
      </c>
    </row>
    <row r="449" spans="1:4" x14ac:dyDescent="0.3">
      <c r="A449" s="2" t="s">
        <v>910</v>
      </c>
      <c r="B449" s="2" t="s">
        <v>911</v>
      </c>
      <c r="C449" s="2" t="s">
        <v>2418</v>
      </c>
      <c r="D449" s="13">
        <v>13</v>
      </c>
    </row>
    <row r="450" spans="1:4" x14ac:dyDescent="0.3">
      <c r="A450" s="2" t="s">
        <v>912</v>
      </c>
      <c r="B450" s="2" t="s">
        <v>913</v>
      </c>
      <c r="C450" s="2" t="s">
        <v>2417</v>
      </c>
      <c r="D450" s="13">
        <v>132</v>
      </c>
    </row>
    <row r="451" spans="1:4" x14ac:dyDescent="0.3">
      <c r="A451" s="2" t="s">
        <v>914</v>
      </c>
      <c r="B451" s="2" t="s">
        <v>915</v>
      </c>
      <c r="C451" s="2" t="s">
        <v>2417</v>
      </c>
      <c r="D451" s="13">
        <v>244</v>
      </c>
    </row>
    <row r="452" spans="1:4" x14ac:dyDescent="0.3">
      <c r="A452" s="2" t="s">
        <v>916</v>
      </c>
      <c r="B452" s="2" t="s">
        <v>917</v>
      </c>
      <c r="C452" s="2" t="s">
        <v>2418</v>
      </c>
      <c r="D452" s="13">
        <v>9.5625</v>
      </c>
    </row>
    <row r="453" spans="1:4" x14ac:dyDescent="0.3">
      <c r="A453" s="2" t="s">
        <v>918</v>
      </c>
      <c r="B453" s="2" t="s">
        <v>919</v>
      </c>
      <c r="C453" s="2" t="s">
        <v>2418</v>
      </c>
      <c r="D453" s="13">
        <v>59</v>
      </c>
    </row>
    <row r="454" spans="1:4" x14ac:dyDescent="0.3">
      <c r="A454" s="2" t="s">
        <v>920</v>
      </c>
      <c r="B454" s="2" t="s">
        <v>921</v>
      </c>
      <c r="C454" s="2" t="s">
        <v>2418</v>
      </c>
      <c r="D454" s="13">
        <v>100.33333333333333</v>
      </c>
    </row>
    <row r="455" spans="1:4" x14ac:dyDescent="0.3">
      <c r="A455" s="2" t="s">
        <v>922</v>
      </c>
      <c r="B455" s="2" t="s">
        <v>923</v>
      </c>
      <c r="C455" s="2" t="s">
        <v>2418</v>
      </c>
      <c r="D455" s="13">
        <v>10.25</v>
      </c>
    </row>
    <row r="456" spans="1:4" x14ac:dyDescent="0.3">
      <c r="A456" s="2" t="s">
        <v>924</v>
      </c>
      <c r="B456" s="2" t="s">
        <v>925</v>
      </c>
      <c r="C456" s="2" t="s">
        <v>2418</v>
      </c>
      <c r="D456" s="13">
        <v>55</v>
      </c>
    </row>
    <row r="457" spans="1:4" x14ac:dyDescent="0.3">
      <c r="A457" s="2" t="s">
        <v>926</v>
      </c>
      <c r="B457" s="2" t="s">
        <v>927</v>
      </c>
      <c r="C457" s="2" t="s">
        <v>2418</v>
      </c>
      <c r="D457" s="13">
        <v>25.5</v>
      </c>
    </row>
    <row r="458" spans="1:4" x14ac:dyDescent="0.3">
      <c r="A458" s="2" t="s">
        <v>928</v>
      </c>
      <c r="B458" s="2" t="s">
        <v>929</v>
      </c>
      <c r="C458" s="2" t="s">
        <v>2417</v>
      </c>
      <c r="D458" s="13">
        <v>116</v>
      </c>
    </row>
    <row r="459" spans="1:4" x14ac:dyDescent="0.3">
      <c r="A459" s="2" t="s">
        <v>930</v>
      </c>
      <c r="B459" s="2" t="s">
        <v>931</v>
      </c>
      <c r="C459" s="2" t="s">
        <v>2417</v>
      </c>
      <c r="D459" s="13">
        <v>159.5</v>
      </c>
    </row>
    <row r="460" spans="1:4" x14ac:dyDescent="0.3">
      <c r="A460" s="2" t="s">
        <v>932</v>
      </c>
      <c r="B460" s="2" t="s">
        <v>933</v>
      </c>
      <c r="C460" s="2" t="s">
        <v>2417</v>
      </c>
      <c r="D460" s="13">
        <v>124</v>
      </c>
    </row>
    <row r="461" spans="1:4" x14ac:dyDescent="0.3">
      <c r="A461" s="2" t="s">
        <v>934</v>
      </c>
      <c r="B461" s="2" t="s">
        <v>935</v>
      </c>
      <c r="C461" s="2" t="s">
        <v>2418</v>
      </c>
      <c r="D461" s="13">
        <v>14.2</v>
      </c>
    </row>
    <row r="462" spans="1:4" x14ac:dyDescent="0.3">
      <c r="A462" s="2" t="s">
        <v>936</v>
      </c>
      <c r="B462" s="2" t="s">
        <v>937</v>
      </c>
      <c r="C462" s="2" t="s">
        <v>2418</v>
      </c>
      <c r="D462" s="13">
        <v>24.666666666666668</v>
      </c>
    </row>
    <row r="463" spans="1:4" x14ac:dyDescent="0.3">
      <c r="A463" s="2" t="s">
        <v>938</v>
      </c>
      <c r="B463" s="2" t="s">
        <v>939</v>
      </c>
      <c r="C463" s="2" t="s">
        <v>2418</v>
      </c>
      <c r="D463" s="13">
        <v>36.25</v>
      </c>
    </row>
    <row r="464" spans="1:4" x14ac:dyDescent="0.3">
      <c r="A464" s="2" t="s">
        <v>940</v>
      </c>
      <c r="B464" s="2" t="s">
        <v>941</v>
      </c>
      <c r="C464" s="2" t="s">
        <v>2418</v>
      </c>
      <c r="D464" s="13">
        <v>28</v>
      </c>
    </row>
    <row r="465" spans="1:4" x14ac:dyDescent="0.3">
      <c r="A465" s="2" t="s">
        <v>942</v>
      </c>
      <c r="B465" s="2" t="s">
        <v>943</v>
      </c>
      <c r="C465" s="2" t="s">
        <v>2418</v>
      </c>
      <c r="D465" s="13">
        <v>18</v>
      </c>
    </row>
    <row r="466" spans="1:4" x14ac:dyDescent="0.3">
      <c r="A466" s="2" t="s">
        <v>944</v>
      </c>
      <c r="B466" s="2" t="s">
        <v>945</v>
      </c>
      <c r="C466" s="2" t="s">
        <v>2417</v>
      </c>
      <c r="D466" s="13">
        <v>227.5</v>
      </c>
    </row>
    <row r="467" spans="1:4" x14ac:dyDescent="0.3">
      <c r="A467" s="2" t="s">
        <v>946</v>
      </c>
      <c r="B467" s="2" t="s">
        <v>947</v>
      </c>
      <c r="C467" s="2" t="s">
        <v>2418</v>
      </c>
      <c r="D467" s="13">
        <v>17.666666666666668</v>
      </c>
    </row>
    <row r="468" spans="1:4" x14ac:dyDescent="0.3">
      <c r="A468" s="2" t="s">
        <v>948</v>
      </c>
      <c r="B468" s="2" t="s">
        <v>949</v>
      </c>
      <c r="C468" s="2" t="s">
        <v>2418</v>
      </c>
      <c r="D468" s="13">
        <v>9.3333333333333339</v>
      </c>
    </row>
    <row r="469" spans="1:4" x14ac:dyDescent="0.3">
      <c r="A469" s="2" t="s">
        <v>950</v>
      </c>
      <c r="B469" s="2" t="s">
        <v>951</v>
      </c>
      <c r="C469" s="2" t="s">
        <v>2418</v>
      </c>
      <c r="D469" s="13">
        <v>30</v>
      </c>
    </row>
    <row r="470" spans="1:4" x14ac:dyDescent="0.3">
      <c r="A470" s="2" t="s">
        <v>952</v>
      </c>
      <c r="B470" s="2" t="s">
        <v>953</v>
      </c>
      <c r="C470" s="2" t="s">
        <v>2417</v>
      </c>
      <c r="D470" s="13">
        <v>154</v>
      </c>
    </row>
    <row r="471" spans="1:4" x14ac:dyDescent="0.3">
      <c r="A471" s="2" t="s">
        <v>954</v>
      </c>
      <c r="B471" s="2" t="s">
        <v>955</v>
      </c>
      <c r="C471" s="2" t="s">
        <v>2418</v>
      </c>
      <c r="D471" s="13">
        <v>19.5</v>
      </c>
    </row>
    <row r="472" spans="1:4" x14ac:dyDescent="0.3">
      <c r="A472" s="2" t="s">
        <v>956</v>
      </c>
      <c r="B472" s="2" t="s">
        <v>957</v>
      </c>
      <c r="C472" s="2" t="s">
        <v>2417</v>
      </c>
      <c r="D472" s="13">
        <v>154</v>
      </c>
    </row>
    <row r="473" spans="1:4" x14ac:dyDescent="0.3">
      <c r="A473" s="2" t="s">
        <v>958</v>
      </c>
      <c r="B473" s="2" t="s">
        <v>959</v>
      </c>
      <c r="C473" s="2" t="s">
        <v>2417</v>
      </c>
      <c r="D473" s="13">
        <v>214</v>
      </c>
    </row>
    <row r="474" spans="1:4" x14ac:dyDescent="0.3">
      <c r="A474" s="2" t="s">
        <v>960</v>
      </c>
      <c r="B474" s="2" t="s">
        <v>961</v>
      </c>
      <c r="C474" s="2" t="s">
        <v>2417</v>
      </c>
      <c r="D474" s="13">
        <v>170</v>
      </c>
    </row>
    <row r="475" spans="1:4" x14ac:dyDescent="0.3">
      <c r="A475" s="2" t="s">
        <v>962</v>
      </c>
      <c r="B475" s="2" t="s">
        <v>963</v>
      </c>
      <c r="C475" s="2" t="s">
        <v>2418</v>
      </c>
      <c r="D475" s="13">
        <v>10</v>
      </c>
    </row>
    <row r="476" spans="1:4" x14ac:dyDescent="0.3">
      <c r="A476" s="2" t="s">
        <v>964</v>
      </c>
      <c r="B476" s="2" t="s">
        <v>965</v>
      </c>
      <c r="C476" s="2" t="s">
        <v>2418</v>
      </c>
      <c r="D476" s="13">
        <v>22.833333333333332</v>
      </c>
    </row>
    <row r="477" spans="1:4" x14ac:dyDescent="0.3">
      <c r="A477" s="2" t="s">
        <v>966</v>
      </c>
      <c r="B477" s="2" t="s">
        <v>967</v>
      </c>
      <c r="D477" s="14">
        <v>44</v>
      </c>
    </row>
    <row r="478" spans="1:4" x14ac:dyDescent="0.3">
      <c r="A478" s="2" t="s">
        <v>968</v>
      </c>
      <c r="B478" s="2" t="s">
        <v>969</v>
      </c>
      <c r="C478" s="2" t="s">
        <v>2417</v>
      </c>
      <c r="D478" s="13">
        <v>214</v>
      </c>
    </row>
    <row r="479" spans="1:4" x14ac:dyDescent="0.3">
      <c r="A479" s="2" t="s">
        <v>970</v>
      </c>
      <c r="B479" s="2" t="s">
        <v>971</v>
      </c>
      <c r="C479" s="2" t="s">
        <v>2418</v>
      </c>
      <c r="D479" s="13">
        <v>13</v>
      </c>
    </row>
    <row r="480" spans="1:4" x14ac:dyDescent="0.3">
      <c r="A480" s="2" t="s">
        <v>972</v>
      </c>
      <c r="B480" s="2" t="s">
        <v>973</v>
      </c>
      <c r="D480" s="14">
        <v>44</v>
      </c>
    </row>
    <row r="481" spans="1:4" x14ac:dyDescent="0.3">
      <c r="A481" s="2" t="s">
        <v>974</v>
      </c>
      <c r="B481" s="2" t="s">
        <v>975</v>
      </c>
      <c r="C481" s="2" t="s">
        <v>2416</v>
      </c>
      <c r="D481" s="13">
        <v>209.5</v>
      </c>
    </row>
    <row r="482" spans="1:4" x14ac:dyDescent="0.3">
      <c r="A482" s="2" t="s">
        <v>977</v>
      </c>
      <c r="B482" s="2" t="s">
        <v>978</v>
      </c>
      <c r="C482" s="2"/>
      <c r="D482" s="13">
        <v>0</v>
      </c>
    </row>
    <row r="483" spans="1:4" x14ac:dyDescent="0.3">
      <c r="A483" s="2" t="s">
        <v>979</v>
      </c>
      <c r="B483" s="2" t="s">
        <v>980</v>
      </c>
      <c r="C483" s="2"/>
      <c r="D483" s="13">
        <v>0</v>
      </c>
    </row>
    <row r="484" spans="1:4" x14ac:dyDescent="0.3">
      <c r="A484" s="2" t="s">
        <v>981</v>
      </c>
      <c r="B484" s="2" t="s">
        <v>982</v>
      </c>
      <c r="C484" s="2" t="s">
        <v>2418</v>
      </c>
      <c r="D484" s="13">
        <v>47</v>
      </c>
    </row>
    <row r="485" spans="1:4" x14ac:dyDescent="0.3">
      <c r="A485" s="2" t="s">
        <v>983</v>
      </c>
      <c r="B485" s="2" t="s">
        <v>984</v>
      </c>
      <c r="C485" s="2"/>
      <c r="D485" s="13">
        <v>0</v>
      </c>
    </row>
    <row r="486" spans="1:4" x14ac:dyDescent="0.3">
      <c r="A486" s="2" t="s">
        <v>985</v>
      </c>
      <c r="B486" s="2" t="s">
        <v>986</v>
      </c>
      <c r="C486" s="2" t="s">
        <v>2418</v>
      </c>
      <c r="D486" s="13">
        <v>26</v>
      </c>
    </row>
    <row r="487" spans="1:4" x14ac:dyDescent="0.3">
      <c r="A487" s="2" t="s">
        <v>987</v>
      </c>
      <c r="B487" s="2" t="s">
        <v>988</v>
      </c>
      <c r="C487" s="2" t="s">
        <v>2418</v>
      </c>
      <c r="D487" s="13">
        <v>14.25</v>
      </c>
    </row>
    <row r="488" spans="1:4" x14ac:dyDescent="0.3">
      <c r="A488" s="2" t="s">
        <v>989</v>
      </c>
      <c r="B488" s="2" t="s">
        <v>990</v>
      </c>
      <c r="C488" s="2" t="s">
        <v>2418</v>
      </c>
      <c r="D488" s="13">
        <v>17</v>
      </c>
    </row>
    <row r="489" spans="1:4" x14ac:dyDescent="0.3">
      <c r="A489" s="2" t="s">
        <v>991</v>
      </c>
      <c r="B489" s="2" t="s">
        <v>992</v>
      </c>
      <c r="C489" s="2" t="s">
        <v>2418</v>
      </c>
      <c r="D489" s="13">
        <v>192</v>
      </c>
    </row>
    <row r="490" spans="1:4" x14ac:dyDescent="0.3">
      <c r="A490" s="2" t="s">
        <v>993</v>
      </c>
      <c r="B490" s="2" t="s">
        <v>994</v>
      </c>
      <c r="C490" s="2" t="s">
        <v>2417</v>
      </c>
      <c r="D490" s="13">
        <v>227.5</v>
      </c>
    </row>
    <row r="491" spans="1:4" x14ac:dyDescent="0.3">
      <c r="A491" s="2" t="s">
        <v>995</v>
      </c>
      <c r="B491" s="2" t="s">
        <v>996</v>
      </c>
      <c r="C491" s="2" t="s">
        <v>2418</v>
      </c>
      <c r="D491" s="13">
        <v>13.923076923076923</v>
      </c>
    </row>
    <row r="492" spans="1:4" x14ac:dyDescent="0.3">
      <c r="A492" s="2" t="s">
        <v>997</v>
      </c>
      <c r="B492" s="2" t="s">
        <v>998</v>
      </c>
      <c r="D492" s="14">
        <v>44</v>
      </c>
    </row>
    <row r="493" spans="1:4" x14ac:dyDescent="0.3">
      <c r="A493" s="2" t="s">
        <v>999</v>
      </c>
      <c r="B493" s="2" t="s">
        <v>1000</v>
      </c>
      <c r="C493" s="2" t="s">
        <v>2418</v>
      </c>
      <c r="D493" s="13">
        <v>24.333333333333332</v>
      </c>
    </row>
    <row r="494" spans="1:4" x14ac:dyDescent="0.3">
      <c r="A494" s="2" t="s">
        <v>1001</v>
      </c>
      <c r="B494" s="2" t="s">
        <v>1002</v>
      </c>
      <c r="C494" s="2" t="s">
        <v>2418</v>
      </c>
      <c r="D494" s="13">
        <v>20.5</v>
      </c>
    </row>
    <row r="495" spans="1:4" x14ac:dyDescent="0.3">
      <c r="A495" s="2" t="s">
        <v>1003</v>
      </c>
      <c r="B495" s="2" t="s">
        <v>1004</v>
      </c>
      <c r="C495" s="2" t="s">
        <v>2418</v>
      </c>
      <c r="D495" s="13">
        <v>22.818181818181817</v>
      </c>
    </row>
    <row r="496" spans="1:4" x14ac:dyDescent="0.3">
      <c r="A496" s="2" t="s">
        <v>1005</v>
      </c>
      <c r="B496" s="2" t="s">
        <v>1006</v>
      </c>
      <c r="D496" s="14">
        <v>44</v>
      </c>
    </row>
    <row r="497" spans="1:4" x14ac:dyDescent="0.3">
      <c r="A497" s="2" t="s">
        <v>1007</v>
      </c>
      <c r="B497" s="2" t="s">
        <v>1008</v>
      </c>
      <c r="C497" s="2" t="s">
        <v>2418</v>
      </c>
      <c r="D497" s="13">
        <v>28</v>
      </c>
    </row>
    <row r="498" spans="1:4" x14ac:dyDescent="0.3">
      <c r="A498" s="2" t="s">
        <v>1009</v>
      </c>
      <c r="B498" s="2" t="s">
        <v>1010</v>
      </c>
      <c r="C498" s="2" t="s">
        <v>2418</v>
      </c>
      <c r="D498" s="13">
        <v>34</v>
      </c>
    </row>
    <row r="499" spans="1:4" x14ac:dyDescent="0.3">
      <c r="A499" s="2" t="s">
        <v>1011</v>
      </c>
      <c r="B499" s="2" t="s">
        <v>1012</v>
      </c>
      <c r="C499" s="2" t="s">
        <v>2418</v>
      </c>
      <c r="D499" s="13">
        <v>76.5</v>
      </c>
    </row>
    <row r="500" spans="1:4" x14ac:dyDescent="0.3">
      <c r="A500" s="2" t="s">
        <v>1013</v>
      </c>
      <c r="B500" s="2" t="s">
        <v>1014</v>
      </c>
      <c r="C500" s="2" t="s">
        <v>2418</v>
      </c>
      <c r="D500" s="13">
        <v>76.5</v>
      </c>
    </row>
    <row r="501" spans="1:4" x14ac:dyDescent="0.3">
      <c r="A501" s="2" t="s">
        <v>1015</v>
      </c>
      <c r="B501" s="2" t="s">
        <v>1016</v>
      </c>
      <c r="C501" s="2" t="s">
        <v>2418</v>
      </c>
      <c r="D501" s="13">
        <v>9.25</v>
      </c>
    </row>
    <row r="502" spans="1:4" x14ac:dyDescent="0.3">
      <c r="A502" s="2" t="s">
        <v>1017</v>
      </c>
      <c r="B502" s="2" t="s">
        <v>1018</v>
      </c>
      <c r="C502" s="2" t="s">
        <v>2418</v>
      </c>
      <c r="D502" s="13">
        <v>6.666666666666667</v>
      </c>
    </row>
    <row r="503" spans="1:4" x14ac:dyDescent="0.3">
      <c r="A503" s="2" t="s">
        <v>1019</v>
      </c>
      <c r="B503" s="2" t="s">
        <v>1020</v>
      </c>
      <c r="C503" s="2"/>
      <c r="D503" s="13">
        <v>0</v>
      </c>
    </row>
    <row r="504" spans="1:4" x14ac:dyDescent="0.3">
      <c r="A504" s="2" t="s">
        <v>1021</v>
      </c>
      <c r="B504" s="2" t="s">
        <v>1022</v>
      </c>
      <c r="C504" s="2" t="s">
        <v>2418</v>
      </c>
      <c r="D504" s="13">
        <v>4</v>
      </c>
    </row>
    <row r="505" spans="1:4" x14ac:dyDescent="0.3">
      <c r="A505" s="2" t="s">
        <v>1023</v>
      </c>
      <c r="B505" s="2" t="s">
        <v>1024</v>
      </c>
      <c r="C505" s="2" t="s">
        <v>2417</v>
      </c>
      <c r="D505" s="13">
        <v>295</v>
      </c>
    </row>
    <row r="506" spans="1:4" x14ac:dyDescent="0.3">
      <c r="A506" s="2" t="s">
        <v>1025</v>
      </c>
      <c r="B506" s="2" t="s">
        <v>1026</v>
      </c>
      <c r="C506" s="2" t="s">
        <v>2418</v>
      </c>
      <c r="D506" s="13">
        <v>233</v>
      </c>
    </row>
    <row r="507" spans="1:4" x14ac:dyDescent="0.3">
      <c r="A507" s="2" t="s">
        <v>1027</v>
      </c>
      <c r="B507" s="2" t="s">
        <v>1028</v>
      </c>
      <c r="C507" s="2" t="s">
        <v>2418</v>
      </c>
      <c r="D507" s="13">
        <v>160</v>
      </c>
    </row>
    <row r="508" spans="1:4" x14ac:dyDescent="0.3">
      <c r="A508" s="2" t="s">
        <v>1029</v>
      </c>
      <c r="B508" s="2" t="s">
        <v>1030</v>
      </c>
      <c r="C508" s="2" t="s">
        <v>2417</v>
      </c>
      <c r="D508" s="13">
        <v>181.5</v>
      </c>
    </row>
    <row r="509" spans="1:4" x14ac:dyDescent="0.3">
      <c r="A509" s="2" t="s">
        <v>1031</v>
      </c>
      <c r="B509" s="2" t="s">
        <v>1032</v>
      </c>
      <c r="C509" s="2" t="s">
        <v>2418</v>
      </c>
      <c r="D509" s="13">
        <v>24.428571428571427</v>
      </c>
    </row>
    <row r="510" spans="1:4" x14ac:dyDescent="0.3">
      <c r="A510" s="2" t="s">
        <v>1033</v>
      </c>
      <c r="B510" s="2" t="s">
        <v>1034</v>
      </c>
      <c r="C510" s="2" t="s">
        <v>2418</v>
      </c>
      <c r="D510" s="13">
        <v>10</v>
      </c>
    </row>
    <row r="511" spans="1:4" x14ac:dyDescent="0.3">
      <c r="A511" s="2" t="s">
        <v>1035</v>
      </c>
      <c r="B511" s="2" t="s">
        <v>1036</v>
      </c>
      <c r="C511" s="2" t="s">
        <v>2418</v>
      </c>
      <c r="D511" s="13">
        <v>9.25</v>
      </c>
    </row>
    <row r="512" spans="1:4" x14ac:dyDescent="0.3">
      <c r="A512" s="2" t="s">
        <v>1037</v>
      </c>
      <c r="B512" s="2" t="s">
        <v>1038</v>
      </c>
      <c r="C512" s="2" t="s">
        <v>2418</v>
      </c>
      <c r="D512" s="13">
        <v>9.5</v>
      </c>
    </row>
    <row r="513" spans="1:4" x14ac:dyDescent="0.3">
      <c r="A513" s="2" t="s">
        <v>1039</v>
      </c>
      <c r="B513" s="2" t="s">
        <v>1040</v>
      </c>
      <c r="C513" s="2" t="s">
        <v>2418</v>
      </c>
      <c r="D513" s="13">
        <v>34.6</v>
      </c>
    </row>
    <row r="514" spans="1:4" x14ac:dyDescent="0.3">
      <c r="A514" s="2" t="s">
        <v>1041</v>
      </c>
      <c r="B514" s="2" t="s">
        <v>1042</v>
      </c>
      <c r="C514" s="2" t="s">
        <v>2418</v>
      </c>
      <c r="D514" s="13">
        <v>124</v>
      </c>
    </row>
    <row r="515" spans="1:4" x14ac:dyDescent="0.3">
      <c r="A515" s="2" t="s">
        <v>1043</v>
      </c>
      <c r="B515" s="2" t="s">
        <v>1044</v>
      </c>
      <c r="C515" s="2" t="s">
        <v>2418</v>
      </c>
      <c r="D515" s="13">
        <v>31.428571428571427</v>
      </c>
    </row>
    <row r="516" spans="1:4" x14ac:dyDescent="0.3">
      <c r="A516" s="2" t="s">
        <v>1045</v>
      </c>
      <c r="B516" s="2" t="s">
        <v>1046</v>
      </c>
      <c r="C516" s="2"/>
      <c r="D516" s="13">
        <v>0</v>
      </c>
    </row>
    <row r="517" spans="1:4" x14ac:dyDescent="0.3">
      <c r="A517" s="2" t="s">
        <v>1047</v>
      </c>
      <c r="B517" s="2" t="s">
        <v>1048</v>
      </c>
      <c r="C517" s="2" t="s">
        <v>2417</v>
      </c>
      <c r="D517" s="13">
        <v>150</v>
      </c>
    </row>
    <row r="518" spans="1:4" x14ac:dyDescent="0.3">
      <c r="A518" s="2" t="s">
        <v>1049</v>
      </c>
      <c r="B518" s="2" t="s">
        <v>1050</v>
      </c>
      <c r="C518" s="2" t="s">
        <v>2418</v>
      </c>
      <c r="D518" s="13">
        <v>48.75</v>
      </c>
    </row>
    <row r="519" spans="1:4" x14ac:dyDescent="0.3">
      <c r="A519" s="2" t="s">
        <v>1051</v>
      </c>
      <c r="B519" s="2" t="s">
        <v>1052</v>
      </c>
      <c r="C519" s="2" t="s">
        <v>2417</v>
      </c>
      <c r="D519" s="13">
        <v>150</v>
      </c>
    </row>
    <row r="520" spans="1:4" x14ac:dyDescent="0.3">
      <c r="A520" s="2" t="s">
        <v>1053</v>
      </c>
      <c r="B520" s="2" t="s">
        <v>1054</v>
      </c>
      <c r="C520" s="2" t="s">
        <v>2416</v>
      </c>
      <c r="D520" s="13">
        <v>104.33333333333333</v>
      </c>
    </row>
    <row r="521" spans="1:4" x14ac:dyDescent="0.3">
      <c r="A521" s="2" t="s">
        <v>1055</v>
      </c>
      <c r="B521" s="2" t="s">
        <v>1056</v>
      </c>
      <c r="C521" s="2" t="s">
        <v>2416</v>
      </c>
      <c r="D521" s="13">
        <v>153.625</v>
      </c>
    </row>
    <row r="522" spans="1:4" x14ac:dyDescent="0.3">
      <c r="A522" s="2" t="s">
        <v>1057</v>
      </c>
      <c r="B522" s="2" t="s">
        <v>1058</v>
      </c>
      <c r="C522" s="2" t="s">
        <v>2418</v>
      </c>
      <c r="D522" s="13">
        <v>23</v>
      </c>
    </row>
    <row r="523" spans="1:4" x14ac:dyDescent="0.3">
      <c r="A523" s="2" t="s">
        <v>1059</v>
      </c>
      <c r="B523" s="2" t="s">
        <v>1060</v>
      </c>
      <c r="C523" s="2" t="s">
        <v>2417</v>
      </c>
      <c r="D523" s="13">
        <v>244</v>
      </c>
    </row>
    <row r="524" spans="1:4" x14ac:dyDescent="0.3">
      <c r="A524" s="2" t="s">
        <v>1061</v>
      </c>
      <c r="B524" s="2" t="s">
        <v>1062</v>
      </c>
      <c r="C524" s="2" t="s">
        <v>2418</v>
      </c>
      <c r="D524" s="13">
        <v>23.125</v>
      </c>
    </row>
    <row r="525" spans="1:4" x14ac:dyDescent="0.3">
      <c r="A525" s="2" t="s">
        <v>1063</v>
      </c>
      <c r="B525" s="2" t="s">
        <v>1064</v>
      </c>
      <c r="C525" s="2" t="s">
        <v>2417</v>
      </c>
      <c r="D525" s="13">
        <v>160</v>
      </c>
    </row>
    <row r="526" spans="1:4" x14ac:dyDescent="0.3">
      <c r="A526" s="2" t="s">
        <v>1065</v>
      </c>
      <c r="B526" s="2" t="s">
        <v>1066</v>
      </c>
      <c r="C526" s="2" t="s">
        <v>2416</v>
      </c>
      <c r="D526" s="13">
        <v>156.625</v>
      </c>
    </row>
    <row r="527" spans="1:4" x14ac:dyDescent="0.3">
      <c r="A527" s="2" t="s">
        <v>1067</v>
      </c>
      <c r="B527" s="2" t="s">
        <v>1068</v>
      </c>
      <c r="C527" s="2"/>
      <c r="D527" s="13">
        <v>0</v>
      </c>
    </row>
    <row r="528" spans="1:4" x14ac:dyDescent="0.3">
      <c r="A528" s="2" t="s">
        <v>1069</v>
      </c>
      <c r="B528" s="2" t="s">
        <v>1070</v>
      </c>
      <c r="C528" s="2" t="s">
        <v>2418</v>
      </c>
      <c r="D528" s="13">
        <v>14.25</v>
      </c>
    </row>
    <row r="529" spans="1:4" x14ac:dyDescent="0.3">
      <c r="A529" s="2" t="s">
        <v>1071</v>
      </c>
      <c r="B529" s="2" t="s">
        <v>1072</v>
      </c>
      <c r="C529" s="2" t="s">
        <v>2418</v>
      </c>
      <c r="D529" s="13">
        <v>17.272727272727273</v>
      </c>
    </row>
    <row r="530" spans="1:4" x14ac:dyDescent="0.3">
      <c r="A530" s="2" t="s">
        <v>1073</v>
      </c>
      <c r="B530" s="2" t="s">
        <v>1074</v>
      </c>
      <c r="C530" s="2" t="s">
        <v>2416</v>
      </c>
      <c r="D530" s="13">
        <v>91</v>
      </c>
    </row>
    <row r="531" spans="1:4" x14ac:dyDescent="0.3">
      <c r="A531" s="2" t="s">
        <v>1075</v>
      </c>
      <c r="B531" s="2" t="s">
        <v>1076</v>
      </c>
      <c r="C531" s="2" t="s">
        <v>2418</v>
      </c>
      <c r="D531" s="13">
        <v>20.181818181818183</v>
      </c>
    </row>
    <row r="532" spans="1:4" x14ac:dyDescent="0.3">
      <c r="A532" s="2" t="s">
        <v>1077</v>
      </c>
      <c r="B532" s="2" t="s">
        <v>1078</v>
      </c>
      <c r="C532" s="2" t="s">
        <v>2418</v>
      </c>
      <c r="D532" s="13">
        <v>17.333333333333332</v>
      </c>
    </row>
    <row r="533" spans="1:4" x14ac:dyDescent="0.3">
      <c r="A533" s="2" t="s">
        <v>1079</v>
      </c>
      <c r="B533" s="2" t="s">
        <v>1080</v>
      </c>
      <c r="C533" s="2" t="s">
        <v>2418</v>
      </c>
      <c r="D533" s="13">
        <v>15.222222222222221</v>
      </c>
    </row>
    <row r="534" spans="1:4" x14ac:dyDescent="0.3">
      <c r="A534" s="2" t="s">
        <v>1081</v>
      </c>
      <c r="B534" s="2" t="s">
        <v>1082</v>
      </c>
      <c r="C534" s="2" t="s">
        <v>2418</v>
      </c>
      <c r="D534" s="13">
        <v>47.333333333333336</v>
      </c>
    </row>
    <row r="535" spans="1:4" x14ac:dyDescent="0.3">
      <c r="A535" s="2" t="s">
        <v>1083</v>
      </c>
      <c r="B535" s="2" t="s">
        <v>1084</v>
      </c>
      <c r="C535" s="2" t="s">
        <v>2418</v>
      </c>
      <c r="D535" s="13">
        <v>14</v>
      </c>
    </row>
    <row r="536" spans="1:4" x14ac:dyDescent="0.3">
      <c r="A536" s="2" t="s">
        <v>1085</v>
      </c>
      <c r="B536" s="2" t="s">
        <v>1086</v>
      </c>
      <c r="C536" s="2" t="s">
        <v>2418</v>
      </c>
      <c r="D536" s="13">
        <v>14</v>
      </c>
    </row>
    <row r="537" spans="1:4" x14ac:dyDescent="0.3">
      <c r="A537" s="2" t="s">
        <v>1087</v>
      </c>
      <c r="B537" s="2" t="s">
        <v>1088</v>
      </c>
      <c r="C537" s="2" t="s">
        <v>2418</v>
      </c>
      <c r="D537" s="13">
        <v>20.5</v>
      </c>
    </row>
    <row r="538" spans="1:4" x14ac:dyDescent="0.3">
      <c r="A538" s="2" t="s">
        <v>1089</v>
      </c>
      <c r="B538" s="2" t="s">
        <v>1090</v>
      </c>
      <c r="C538" s="2" t="s">
        <v>2418</v>
      </c>
      <c r="D538" s="13">
        <v>26.428571428571427</v>
      </c>
    </row>
    <row r="539" spans="1:4" x14ac:dyDescent="0.3">
      <c r="A539" s="2" t="s">
        <v>1091</v>
      </c>
      <c r="B539" s="2" t="s">
        <v>1092</v>
      </c>
      <c r="C539" s="2" t="s">
        <v>2418</v>
      </c>
      <c r="D539" s="13">
        <v>39.333333333333336</v>
      </c>
    </row>
    <row r="540" spans="1:4" x14ac:dyDescent="0.3">
      <c r="A540" s="2" t="s">
        <v>1093</v>
      </c>
      <c r="B540" s="2" t="s">
        <v>1094</v>
      </c>
      <c r="C540" s="2" t="s">
        <v>2417</v>
      </c>
      <c r="D540" s="13">
        <v>154</v>
      </c>
    </row>
    <row r="541" spans="1:4" x14ac:dyDescent="0.3">
      <c r="A541" s="2" t="s">
        <v>1095</v>
      </c>
      <c r="B541" s="2" t="s">
        <v>1096</v>
      </c>
      <c r="C541" s="2" t="s">
        <v>2418</v>
      </c>
      <c r="D541" s="13">
        <v>66.400000000000006</v>
      </c>
    </row>
    <row r="542" spans="1:4" x14ac:dyDescent="0.3">
      <c r="A542" s="2" t="s">
        <v>1097</v>
      </c>
      <c r="B542" s="2" t="s">
        <v>1098</v>
      </c>
      <c r="C542" s="2" t="s">
        <v>2418</v>
      </c>
      <c r="D542" s="13">
        <v>22</v>
      </c>
    </row>
    <row r="543" spans="1:4" x14ac:dyDescent="0.3">
      <c r="A543" s="2" t="s">
        <v>1099</v>
      </c>
      <c r="B543" s="2" t="s">
        <v>1100</v>
      </c>
      <c r="C543" s="2" t="s">
        <v>2418</v>
      </c>
      <c r="D543" s="13">
        <v>35</v>
      </c>
    </row>
    <row r="544" spans="1:4" x14ac:dyDescent="0.3">
      <c r="A544" s="2" t="s">
        <v>1101</v>
      </c>
      <c r="B544" s="2" t="s">
        <v>1102</v>
      </c>
      <c r="C544" s="2" t="s">
        <v>2418</v>
      </c>
      <c r="D544" s="13">
        <v>10</v>
      </c>
    </row>
    <row r="545" spans="1:4" x14ac:dyDescent="0.3">
      <c r="A545" s="2" t="s">
        <v>1103</v>
      </c>
      <c r="B545" s="2" t="s">
        <v>1104</v>
      </c>
      <c r="C545" s="2" t="s">
        <v>2418</v>
      </c>
      <c r="D545" s="13">
        <v>22</v>
      </c>
    </row>
    <row r="546" spans="1:4" x14ac:dyDescent="0.3">
      <c r="A546" s="2" t="s">
        <v>1105</v>
      </c>
      <c r="B546" s="2" t="s">
        <v>1106</v>
      </c>
      <c r="C546" s="2" t="s">
        <v>2418</v>
      </c>
      <c r="D546" s="13">
        <v>171</v>
      </c>
    </row>
    <row r="547" spans="1:4" x14ac:dyDescent="0.3">
      <c r="A547" s="2" t="s">
        <v>1107</v>
      </c>
      <c r="B547" s="2" t="s">
        <v>1108</v>
      </c>
      <c r="C547" s="2" t="s">
        <v>2418</v>
      </c>
      <c r="D547" s="13">
        <v>3</v>
      </c>
    </row>
    <row r="548" spans="1:4" x14ac:dyDescent="0.3">
      <c r="A548" s="2" t="s">
        <v>1109</v>
      </c>
      <c r="B548" s="2" t="s">
        <v>1110</v>
      </c>
      <c r="C548" s="2" t="s">
        <v>2418</v>
      </c>
      <c r="D548" s="13">
        <v>27.066666666666666</v>
      </c>
    </row>
    <row r="549" spans="1:4" x14ac:dyDescent="0.3">
      <c r="A549" s="2" t="s">
        <v>1111</v>
      </c>
      <c r="B549" s="2" t="s">
        <v>1112</v>
      </c>
      <c r="C549" s="2" t="s">
        <v>2418</v>
      </c>
      <c r="D549" s="13">
        <v>72</v>
      </c>
    </row>
    <row r="550" spans="1:4" x14ac:dyDescent="0.3">
      <c r="A550" s="2" t="s">
        <v>1113</v>
      </c>
      <c r="B550" s="2" t="s">
        <v>1114</v>
      </c>
      <c r="C550" s="2" t="s">
        <v>2418</v>
      </c>
      <c r="D550" s="13">
        <v>30.5</v>
      </c>
    </row>
    <row r="551" spans="1:4" x14ac:dyDescent="0.3">
      <c r="A551" s="2" t="s">
        <v>1115</v>
      </c>
      <c r="B551" s="2" t="s">
        <v>1116</v>
      </c>
      <c r="C551" s="2" t="s">
        <v>2418</v>
      </c>
      <c r="D551" s="13">
        <v>26.818181818181817</v>
      </c>
    </row>
    <row r="552" spans="1:4" x14ac:dyDescent="0.3">
      <c r="A552" s="2" t="s">
        <v>1117</v>
      </c>
      <c r="B552" s="2" t="s">
        <v>1118</v>
      </c>
      <c r="C552" s="2" t="s">
        <v>2417</v>
      </c>
      <c r="D552" s="13">
        <v>121</v>
      </c>
    </row>
    <row r="553" spans="1:4" x14ac:dyDescent="0.3">
      <c r="A553" s="2" t="s">
        <v>1119</v>
      </c>
      <c r="B553" s="2" t="s">
        <v>1120</v>
      </c>
      <c r="C553" s="2" t="s">
        <v>2418</v>
      </c>
      <c r="D553" s="13">
        <v>17.75</v>
      </c>
    </row>
    <row r="554" spans="1:4" x14ac:dyDescent="0.3">
      <c r="A554" s="2" t="s">
        <v>1121</v>
      </c>
      <c r="B554" s="2" t="s">
        <v>1122</v>
      </c>
      <c r="C554" s="2" t="s">
        <v>2418</v>
      </c>
      <c r="D554" s="13">
        <v>52.947368421052623</v>
      </c>
    </row>
    <row r="555" spans="1:4" x14ac:dyDescent="0.3">
      <c r="A555" s="2" t="s">
        <v>1123</v>
      </c>
      <c r="B555" s="2" t="s">
        <v>1124</v>
      </c>
      <c r="C555" s="2" t="s">
        <v>2418</v>
      </c>
      <c r="D555" s="13">
        <v>5</v>
      </c>
    </row>
    <row r="556" spans="1:4" x14ac:dyDescent="0.3">
      <c r="A556" s="2" t="s">
        <v>1125</v>
      </c>
      <c r="B556" s="2" t="s">
        <v>1126</v>
      </c>
      <c r="C556" s="2" t="s">
        <v>2417</v>
      </c>
      <c r="D556" s="13">
        <v>147</v>
      </c>
    </row>
    <row r="557" spans="1:4" x14ac:dyDescent="0.3">
      <c r="A557" s="2" t="s">
        <v>1127</v>
      </c>
      <c r="B557" s="2" t="s">
        <v>1128</v>
      </c>
      <c r="C557" s="2" t="s">
        <v>2418</v>
      </c>
      <c r="D557" s="13">
        <v>27.285714285714285</v>
      </c>
    </row>
    <row r="558" spans="1:4" x14ac:dyDescent="0.3">
      <c r="A558" s="2" t="s">
        <v>1129</v>
      </c>
      <c r="B558" s="2" t="s">
        <v>1130</v>
      </c>
      <c r="C558" s="2" t="s">
        <v>2418</v>
      </c>
      <c r="D558" s="13">
        <v>112.375</v>
      </c>
    </row>
    <row r="559" spans="1:4" x14ac:dyDescent="0.3">
      <c r="A559" s="2" t="s">
        <v>1131</v>
      </c>
      <c r="B559" s="2" t="s">
        <v>1132</v>
      </c>
      <c r="C559" s="2" t="s">
        <v>2418</v>
      </c>
      <c r="D559" s="13">
        <v>8</v>
      </c>
    </row>
    <row r="560" spans="1:4" x14ac:dyDescent="0.3">
      <c r="A560" s="2" t="s">
        <v>1133</v>
      </c>
      <c r="B560" s="2" t="s">
        <v>1134</v>
      </c>
      <c r="C560" s="2" t="s">
        <v>2418</v>
      </c>
      <c r="D560" s="13">
        <v>6.333333333333333</v>
      </c>
    </row>
    <row r="561" spans="1:4" x14ac:dyDescent="0.3">
      <c r="A561" s="2" t="s">
        <v>1135</v>
      </c>
      <c r="B561" s="2" t="s">
        <v>1136</v>
      </c>
      <c r="D561" s="14">
        <v>44</v>
      </c>
    </row>
    <row r="562" spans="1:4" x14ac:dyDescent="0.3">
      <c r="A562" s="2" t="s">
        <v>1137</v>
      </c>
      <c r="B562" s="2" t="s">
        <v>1138</v>
      </c>
      <c r="C562" s="2" t="s">
        <v>2418</v>
      </c>
      <c r="D562" s="13">
        <v>14.4</v>
      </c>
    </row>
    <row r="563" spans="1:4" x14ac:dyDescent="0.3">
      <c r="A563" s="2" t="s">
        <v>1139</v>
      </c>
      <c r="B563" s="2" t="s">
        <v>1140</v>
      </c>
      <c r="C563" s="2" t="s">
        <v>2418</v>
      </c>
      <c r="D563" s="13">
        <v>14.5</v>
      </c>
    </row>
    <row r="564" spans="1:4" x14ac:dyDescent="0.3">
      <c r="A564" s="2" t="s">
        <v>1141</v>
      </c>
      <c r="B564" s="2" t="s">
        <v>1142</v>
      </c>
      <c r="C564" s="2" t="s">
        <v>2418</v>
      </c>
      <c r="D564" s="13">
        <v>33.333333333333336</v>
      </c>
    </row>
    <row r="565" spans="1:4" x14ac:dyDescent="0.3">
      <c r="A565" s="2" t="s">
        <v>1143</v>
      </c>
      <c r="B565" s="2" t="s">
        <v>1144</v>
      </c>
      <c r="C565" s="2" t="s">
        <v>2418</v>
      </c>
      <c r="D565" s="13">
        <v>8</v>
      </c>
    </row>
    <row r="566" spans="1:4" x14ac:dyDescent="0.3">
      <c r="A566" s="2" t="s">
        <v>1145</v>
      </c>
      <c r="B566" s="2" t="s">
        <v>1146</v>
      </c>
      <c r="C566" s="2" t="s">
        <v>2418</v>
      </c>
      <c r="D566" s="13">
        <v>16</v>
      </c>
    </row>
    <row r="567" spans="1:4" x14ac:dyDescent="0.3">
      <c r="A567" s="2" t="s">
        <v>1147</v>
      </c>
      <c r="B567" s="2" t="s">
        <v>1148</v>
      </c>
      <c r="C567" s="2" t="s">
        <v>2418</v>
      </c>
      <c r="D567" s="13">
        <v>16</v>
      </c>
    </row>
    <row r="568" spans="1:4" x14ac:dyDescent="0.3">
      <c r="A568" s="2" t="s">
        <v>1149</v>
      </c>
      <c r="B568" s="2" t="s">
        <v>1150</v>
      </c>
      <c r="C568" s="2" t="s">
        <v>2418</v>
      </c>
      <c r="D568" s="13">
        <v>31.75</v>
      </c>
    </row>
    <row r="569" spans="1:4" x14ac:dyDescent="0.3">
      <c r="A569" s="2" t="s">
        <v>1151</v>
      </c>
      <c r="B569" s="2" t="s">
        <v>1152</v>
      </c>
      <c r="C569" s="2" t="s">
        <v>2418</v>
      </c>
      <c r="D569" s="13">
        <v>81</v>
      </c>
    </row>
    <row r="570" spans="1:4" x14ac:dyDescent="0.3">
      <c r="A570" s="2" t="s">
        <v>1153</v>
      </c>
      <c r="B570" s="2" t="s">
        <v>1154</v>
      </c>
      <c r="C570" s="2" t="s">
        <v>2418</v>
      </c>
      <c r="D570" s="13">
        <v>12.846153846153847</v>
      </c>
    </row>
    <row r="571" spans="1:4" x14ac:dyDescent="0.3">
      <c r="A571" s="2" t="s">
        <v>1155</v>
      </c>
      <c r="B571" s="2" t="s">
        <v>1156</v>
      </c>
      <c r="C571" s="2" t="s">
        <v>2418</v>
      </c>
      <c r="D571" s="13">
        <v>9</v>
      </c>
    </row>
    <row r="572" spans="1:4" x14ac:dyDescent="0.3">
      <c r="A572" s="2" t="s">
        <v>1157</v>
      </c>
      <c r="B572" s="2" t="s">
        <v>1158</v>
      </c>
      <c r="C572" s="2" t="s">
        <v>2416</v>
      </c>
      <c r="D572" s="13">
        <v>27.555555555555557</v>
      </c>
    </row>
    <row r="573" spans="1:4" x14ac:dyDescent="0.3">
      <c r="A573" s="2" t="s">
        <v>1159</v>
      </c>
      <c r="B573" s="2" t="s">
        <v>1160</v>
      </c>
      <c r="C573" s="2"/>
      <c r="D573" s="13">
        <v>0</v>
      </c>
    </row>
    <row r="574" spans="1:4" x14ac:dyDescent="0.3">
      <c r="A574" s="2" t="s">
        <v>1161</v>
      </c>
      <c r="B574" s="2" t="s">
        <v>1162</v>
      </c>
      <c r="C574" s="2" t="s">
        <v>2418</v>
      </c>
      <c r="D574" s="13">
        <v>62</v>
      </c>
    </row>
    <row r="575" spans="1:4" x14ac:dyDescent="0.3">
      <c r="A575" s="2" t="s">
        <v>1163</v>
      </c>
      <c r="B575" s="2" t="s">
        <v>1164</v>
      </c>
      <c r="C575" s="2" t="s">
        <v>2418</v>
      </c>
      <c r="D575" s="13">
        <v>3</v>
      </c>
    </row>
    <row r="576" spans="1:4" x14ac:dyDescent="0.3">
      <c r="A576" s="2" t="s">
        <v>1165</v>
      </c>
      <c r="B576" s="2" t="s">
        <v>1166</v>
      </c>
      <c r="C576" s="2" t="s">
        <v>2418</v>
      </c>
      <c r="D576" s="13">
        <v>4</v>
      </c>
    </row>
    <row r="577" spans="1:4" x14ac:dyDescent="0.3">
      <c r="A577" s="2" t="s">
        <v>1167</v>
      </c>
      <c r="B577" s="2" t="s">
        <v>1168</v>
      </c>
      <c r="C577" s="2" t="s">
        <v>2418</v>
      </c>
      <c r="D577" s="13">
        <v>47.166666666666664</v>
      </c>
    </row>
    <row r="578" spans="1:4" x14ac:dyDescent="0.3">
      <c r="A578" s="2" t="s">
        <v>1169</v>
      </c>
      <c r="B578" s="2" t="s">
        <v>1170</v>
      </c>
      <c r="C578" s="2" t="s">
        <v>2418</v>
      </c>
      <c r="D578" s="13">
        <v>179.5</v>
      </c>
    </row>
    <row r="579" spans="1:4" x14ac:dyDescent="0.3">
      <c r="A579" s="2" t="s">
        <v>1171</v>
      </c>
      <c r="B579" s="2" t="s">
        <v>1172</v>
      </c>
      <c r="C579" s="2" t="s">
        <v>2418</v>
      </c>
      <c r="D579" s="13">
        <v>21.25</v>
      </c>
    </row>
    <row r="580" spans="1:4" x14ac:dyDescent="0.3">
      <c r="A580" s="2" t="s">
        <v>1173</v>
      </c>
      <c r="B580" s="2" t="s">
        <v>1174</v>
      </c>
      <c r="C580" s="2" t="s">
        <v>2418</v>
      </c>
      <c r="D580" s="13">
        <v>4.666666666666667</v>
      </c>
    </row>
    <row r="581" spans="1:4" x14ac:dyDescent="0.3">
      <c r="A581" s="2" t="s">
        <v>1175</v>
      </c>
      <c r="B581" s="2" t="s">
        <v>1176</v>
      </c>
      <c r="C581" s="2" t="s">
        <v>2416</v>
      </c>
      <c r="D581" s="13">
        <v>80.5</v>
      </c>
    </row>
    <row r="582" spans="1:4" x14ac:dyDescent="0.3">
      <c r="A582" s="2" t="s">
        <v>1177</v>
      </c>
      <c r="B582" s="2" t="s">
        <v>1178</v>
      </c>
      <c r="C582" s="2" t="s">
        <v>2418</v>
      </c>
      <c r="D582" s="13">
        <v>9.3333333333333339</v>
      </c>
    </row>
    <row r="583" spans="1:4" x14ac:dyDescent="0.3">
      <c r="A583" s="2" t="s">
        <v>1179</v>
      </c>
      <c r="B583" s="2" t="s">
        <v>1180</v>
      </c>
      <c r="C583" s="2" t="s">
        <v>2418</v>
      </c>
      <c r="D583" s="13">
        <v>24.8</v>
      </c>
    </row>
    <row r="584" spans="1:4" x14ac:dyDescent="0.3">
      <c r="A584" s="2" t="s">
        <v>1181</v>
      </c>
      <c r="B584" s="2" t="s">
        <v>1182</v>
      </c>
      <c r="C584" s="2" t="s">
        <v>2418</v>
      </c>
      <c r="D584" s="13">
        <v>58.5</v>
      </c>
    </row>
    <row r="585" spans="1:4" x14ac:dyDescent="0.3">
      <c r="A585" s="2" t="s">
        <v>1183</v>
      </c>
      <c r="B585" s="2" t="s">
        <v>1184</v>
      </c>
      <c r="C585" s="2" t="s">
        <v>2418</v>
      </c>
      <c r="D585" s="13">
        <v>35.5</v>
      </c>
    </row>
    <row r="586" spans="1:4" x14ac:dyDescent="0.3">
      <c r="A586" s="2" t="s">
        <v>1185</v>
      </c>
      <c r="B586" s="2" t="s">
        <v>1186</v>
      </c>
      <c r="C586" s="2" t="s">
        <v>2418</v>
      </c>
      <c r="D586" s="13">
        <v>3</v>
      </c>
    </row>
    <row r="587" spans="1:4" x14ac:dyDescent="0.3">
      <c r="A587" s="2" t="s">
        <v>1187</v>
      </c>
      <c r="B587" s="2" t="s">
        <v>1188</v>
      </c>
      <c r="C587" s="2" t="s">
        <v>2417</v>
      </c>
      <c r="D587" s="13">
        <v>244</v>
      </c>
    </row>
    <row r="588" spans="1:4" x14ac:dyDescent="0.3">
      <c r="A588" s="2" t="s">
        <v>1189</v>
      </c>
      <c r="B588" s="2" t="s">
        <v>1190</v>
      </c>
      <c r="C588" s="2" t="s">
        <v>2418</v>
      </c>
      <c r="D588" s="13">
        <v>21.666666666666668</v>
      </c>
    </row>
    <row r="589" spans="1:4" x14ac:dyDescent="0.3">
      <c r="A589" s="2" t="s">
        <v>1191</v>
      </c>
      <c r="B589" s="2" t="s">
        <v>1192</v>
      </c>
      <c r="D589" s="14">
        <v>44</v>
      </c>
    </row>
    <row r="590" spans="1:4" x14ac:dyDescent="0.3">
      <c r="A590" s="2" t="s">
        <v>1193</v>
      </c>
      <c r="B590" s="2" t="s">
        <v>1194</v>
      </c>
      <c r="C590" s="2" t="s">
        <v>2417</v>
      </c>
      <c r="D590" s="13">
        <v>282</v>
      </c>
    </row>
    <row r="591" spans="1:4" x14ac:dyDescent="0.3">
      <c r="A591" s="2" t="s">
        <v>1195</v>
      </c>
      <c r="B591" s="2" t="s">
        <v>1196</v>
      </c>
      <c r="C591" s="2" t="s">
        <v>2418</v>
      </c>
      <c r="D591" s="13">
        <v>9.1428571428571423</v>
      </c>
    </row>
    <row r="592" spans="1:4" x14ac:dyDescent="0.3">
      <c r="A592" s="2" t="s">
        <v>1197</v>
      </c>
      <c r="B592" s="2" t="s">
        <v>1198</v>
      </c>
      <c r="C592" s="2" t="s">
        <v>2418</v>
      </c>
      <c r="D592" s="13">
        <v>20</v>
      </c>
    </row>
    <row r="593" spans="1:4" x14ac:dyDescent="0.3">
      <c r="A593" s="2" t="s">
        <v>1199</v>
      </c>
      <c r="B593" s="2" t="s">
        <v>1200</v>
      </c>
      <c r="C593" s="2" t="s">
        <v>2418</v>
      </c>
      <c r="D593" s="13">
        <v>28.125</v>
      </c>
    </row>
    <row r="594" spans="1:4" x14ac:dyDescent="0.3">
      <c r="A594" s="2" t="s">
        <v>1201</v>
      </c>
      <c r="B594" s="2" t="s">
        <v>1202</v>
      </c>
      <c r="C594" s="2" t="s">
        <v>2418</v>
      </c>
      <c r="D594" s="13">
        <v>40.285714285714285</v>
      </c>
    </row>
    <row r="595" spans="1:4" x14ac:dyDescent="0.3">
      <c r="A595" s="2" t="s">
        <v>1203</v>
      </c>
      <c r="B595" s="2" t="s">
        <v>1204</v>
      </c>
      <c r="C595" s="2" t="s">
        <v>2418</v>
      </c>
      <c r="D595" s="13">
        <v>47</v>
      </c>
    </row>
    <row r="596" spans="1:4" x14ac:dyDescent="0.3">
      <c r="A596" s="2" t="s">
        <v>1205</v>
      </c>
      <c r="B596" s="2" t="s">
        <v>1206</v>
      </c>
      <c r="C596" s="2" t="s">
        <v>2418</v>
      </c>
      <c r="D596" s="13">
        <v>15</v>
      </c>
    </row>
    <row r="597" spans="1:4" x14ac:dyDescent="0.3">
      <c r="A597" s="2" t="s">
        <v>1207</v>
      </c>
      <c r="B597" s="2" t="s">
        <v>1208</v>
      </c>
      <c r="D597" s="14">
        <v>44</v>
      </c>
    </row>
    <row r="598" spans="1:4" x14ac:dyDescent="0.3">
      <c r="A598" s="2" t="s">
        <v>1209</v>
      </c>
      <c r="B598" s="2" t="s">
        <v>1210</v>
      </c>
      <c r="C598" s="2" t="s">
        <v>2418</v>
      </c>
      <c r="D598" s="13">
        <v>16.5</v>
      </c>
    </row>
    <row r="599" spans="1:4" x14ac:dyDescent="0.3">
      <c r="A599" s="2" t="s">
        <v>1211</v>
      </c>
      <c r="B599" s="2" t="s">
        <v>1212</v>
      </c>
      <c r="C599" s="2" t="s">
        <v>2418</v>
      </c>
      <c r="D599" s="13">
        <v>16.5</v>
      </c>
    </row>
    <row r="600" spans="1:4" x14ac:dyDescent="0.3">
      <c r="A600" s="2" t="s">
        <v>1213</v>
      </c>
      <c r="B600" s="2" t="s">
        <v>1214</v>
      </c>
      <c r="C600" s="2" t="s">
        <v>2418</v>
      </c>
      <c r="D600" s="13">
        <v>31</v>
      </c>
    </row>
    <row r="601" spans="1:4" x14ac:dyDescent="0.3">
      <c r="A601" s="2" t="s">
        <v>1215</v>
      </c>
      <c r="B601" s="2" t="s">
        <v>1216</v>
      </c>
      <c r="C601" s="2" t="s">
        <v>2418</v>
      </c>
      <c r="D601" s="13">
        <v>29</v>
      </c>
    </row>
    <row r="602" spans="1:4" x14ac:dyDescent="0.3">
      <c r="A602" s="2" t="s">
        <v>1217</v>
      </c>
      <c r="B602" s="2" t="s">
        <v>1218</v>
      </c>
      <c r="C602" s="2" t="s">
        <v>2418</v>
      </c>
      <c r="D602" s="13">
        <v>23.5</v>
      </c>
    </row>
    <row r="603" spans="1:4" x14ac:dyDescent="0.3">
      <c r="A603" s="2" t="s">
        <v>1219</v>
      </c>
      <c r="B603" s="2" t="s">
        <v>1220</v>
      </c>
      <c r="C603" s="2" t="s">
        <v>2418</v>
      </c>
      <c r="D603" s="13">
        <v>23.666666666666668</v>
      </c>
    </row>
    <row r="604" spans="1:4" x14ac:dyDescent="0.3">
      <c r="A604" s="2" t="s">
        <v>1221</v>
      </c>
      <c r="B604" s="2" t="s">
        <v>1222</v>
      </c>
      <c r="C604" s="2" t="s">
        <v>2418</v>
      </c>
      <c r="D604" s="13">
        <v>15.2</v>
      </c>
    </row>
    <row r="605" spans="1:4" x14ac:dyDescent="0.3">
      <c r="A605" s="2" t="s">
        <v>1223</v>
      </c>
      <c r="B605" s="2" t="s">
        <v>1224</v>
      </c>
      <c r="C605" s="2" t="s">
        <v>2417</v>
      </c>
      <c r="D605" s="13">
        <v>157.5</v>
      </c>
    </row>
    <row r="606" spans="1:4" x14ac:dyDescent="0.3">
      <c r="A606" s="2" t="s">
        <v>1225</v>
      </c>
      <c r="B606" s="2" t="s">
        <v>1226</v>
      </c>
      <c r="C606" s="2" t="s">
        <v>2418</v>
      </c>
      <c r="D606" s="13">
        <v>9</v>
      </c>
    </row>
    <row r="607" spans="1:4" x14ac:dyDescent="0.3">
      <c r="A607" s="2" t="s">
        <v>1227</v>
      </c>
      <c r="B607" s="2" t="s">
        <v>1228</v>
      </c>
      <c r="C607" s="2" t="s">
        <v>2418</v>
      </c>
      <c r="D607" s="13">
        <v>17.5</v>
      </c>
    </row>
    <row r="608" spans="1:4" x14ac:dyDescent="0.3">
      <c r="A608" s="2" t="s">
        <v>1229</v>
      </c>
      <c r="B608" s="2" t="s">
        <v>1230</v>
      </c>
      <c r="C608" s="2" t="s">
        <v>2418</v>
      </c>
      <c r="D608" s="13">
        <v>22.857142857142858</v>
      </c>
    </row>
    <row r="609" spans="1:4" x14ac:dyDescent="0.3">
      <c r="A609" s="2" t="s">
        <v>1231</v>
      </c>
      <c r="B609" s="2" t="s">
        <v>1232</v>
      </c>
      <c r="C609" s="2" t="s">
        <v>2418</v>
      </c>
      <c r="D609" s="13">
        <v>36.799999999999997</v>
      </c>
    </row>
    <row r="610" spans="1:4" x14ac:dyDescent="0.3">
      <c r="A610" s="2" t="s">
        <v>1233</v>
      </c>
      <c r="B610" s="2" t="s">
        <v>1234</v>
      </c>
      <c r="C610" s="2" t="s">
        <v>2418</v>
      </c>
      <c r="D610" s="13">
        <v>27.5</v>
      </c>
    </row>
    <row r="611" spans="1:4" x14ac:dyDescent="0.3">
      <c r="A611" s="2" t="s">
        <v>1235</v>
      </c>
      <c r="B611" s="2" t="s">
        <v>1236</v>
      </c>
      <c r="C611" s="2" t="s">
        <v>2416</v>
      </c>
      <c r="D611" s="13">
        <v>43.142857142857146</v>
      </c>
    </row>
    <row r="612" spans="1:4" x14ac:dyDescent="0.3">
      <c r="A612" s="2" t="s">
        <v>1237</v>
      </c>
      <c r="B612" s="2" t="s">
        <v>1238</v>
      </c>
      <c r="C612" s="2" t="s">
        <v>2418</v>
      </c>
      <c r="D612" s="13">
        <v>17</v>
      </c>
    </row>
    <row r="613" spans="1:4" x14ac:dyDescent="0.3">
      <c r="A613" s="2" t="s">
        <v>1239</v>
      </c>
      <c r="B613" s="2" t="s">
        <v>1240</v>
      </c>
      <c r="C613" s="2" t="s">
        <v>2418</v>
      </c>
      <c r="D613" s="13">
        <v>124.66666666666667</v>
      </c>
    </row>
    <row r="614" spans="1:4" x14ac:dyDescent="0.3">
      <c r="A614" s="2" t="s">
        <v>1241</v>
      </c>
      <c r="B614" s="2" t="s">
        <v>1242</v>
      </c>
      <c r="C614" s="2" t="s">
        <v>2418</v>
      </c>
      <c r="D614" s="13">
        <v>23.166666666666668</v>
      </c>
    </row>
    <row r="615" spans="1:4" x14ac:dyDescent="0.3">
      <c r="A615" s="2" t="s">
        <v>1243</v>
      </c>
      <c r="B615" s="2" t="s">
        <v>1244</v>
      </c>
      <c r="C615" s="2" t="s">
        <v>2418</v>
      </c>
      <c r="D615" s="13">
        <v>4</v>
      </c>
    </row>
    <row r="616" spans="1:4" x14ac:dyDescent="0.3">
      <c r="A616" s="2" t="s">
        <v>1245</v>
      </c>
      <c r="B616" s="2" t="s">
        <v>1246</v>
      </c>
      <c r="C616" s="2" t="s">
        <v>2418</v>
      </c>
      <c r="D616" s="13">
        <v>28.5</v>
      </c>
    </row>
    <row r="617" spans="1:4" x14ac:dyDescent="0.3">
      <c r="A617" s="2" t="s">
        <v>1247</v>
      </c>
      <c r="B617" s="2" t="s">
        <v>1248</v>
      </c>
      <c r="C617" s="2" t="s">
        <v>2416</v>
      </c>
      <c r="D617" s="13">
        <v>63.4</v>
      </c>
    </row>
    <row r="618" spans="1:4" x14ac:dyDescent="0.3">
      <c r="A618" s="2" t="s">
        <v>1249</v>
      </c>
      <c r="B618" s="2" t="s">
        <v>1250</v>
      </c>
      <c r="D618" s="14">
        <v>44</v>
      </c>
    </row>
    <row r="619" spans="1:4" x14ac:dyDescent="0.3">
      <c r="A619" s="2" t="s">
        <v>1251</v>
      </c>
      <c r="B619" s="2" t="s">
        <v>1252</v>
      </c>
      <c r="C619" s="2" t="s">
        <v>2418</v>
      </c>
      <c r="D619" s="13">
        <v>8.7272727272727266</v>
      </c>
    </row>
    <row r="620" spans="1:4" x14ac:dyDescent="0.3">
      <c r="A620" s="2" t="s">
        <v>1253</v>
      </c>
      <c r="B620" s="2" t="s">
        <v>1254</v>
      </c>
      <c r="C620" s="2" t="s">
        <v>2418</v>
      </c>
      <c r="D620" s="13">
        <v>32</v>
      </c>
    </row>
    <row r="621" spans="1:4" x14ac:dyDescent="0.3">
      <c r="A621" s="2" t="s">
        <v>1255</v>
      </c>
      <c r="B621" s="2" t="s">
        <v>1256</v>
      </c>
      <c r="C621" s="2" t="s">
        <v>2418</v>
      </c>
      <c r="D621" s="13">
        <v>24</v>
      </c>
    </row>
    <row r="622" spans="1:4" x14ac:dyDescent="0.3">
      <c r="A622" s="2" t="s">
        <v>1257</v>
      </c>
      <c r="B622" s="2" t="s">
        <v>1258</v>
      </c>
      <c r="C622" s="2" t="s">
        <v>2418</v>
      </c>
      <c r="D622" s="13">
        <v>12.842105263157896</v>
      </c>
    </row>
    <row r="623" spans="1:4" x14ac:dyDescent="0.3">
      <c r="A623" s="2" t="s">
        <v>1259</v>
      </c>
      <c r="B623" s="2" t="s">
        <v>1260</v>
      </c>
      <c r="C623" s="2" t="s">
        <v>2418</v>
      </c>
      <c r="D623" s="13">
        <v>30</v>
      </c>
    </row>
    <row r="624" spans="1:4" x14ac:dyDescent="0.3">
      <c r="A624" s="2" t="s">
        <v>1261</v>
      </c>
      <c r="B624" s="2" t="s">
        <v>1262</v>
      </c>
      <c r="C624" s="2" t="s">
        <v>2418</v>
      </c>
      <c r="D624" s="13">
        <v>20.857142857142858</v>
      </c>
    </row>
    <row r="625" spans="1:4" x14ac:dyDescent="0.3">
      <c r="A625" s="2" t="s">
        <v>1263</v>
      </c>
      <c r="B625" s="2" t="s">
        <v>1264</v>
      </c>
      <c r="C625" s="2" t="s">
        <v>2418</v>
      </c>
      <c r="D625" s="13">
        <v>43</v>
      </c>
    </row>
    <row r="626" spans="1:4" x14ac:dyDescent="0.3">
      <c r="A626" s="2" t="s">
        <v>1265</v>
      </c>
      <c r="B626" s="2" t="s">
        <v>1266</v>
      </c>
      <c r="C626" s="2" t="s">
        <v>2418</v>
      </c>
      <c r="D626" s="13">
        <v>74</v>
      </c>
    </row>
    <row r="627" spans="1:4" x14ac:dyDescent="0.3">
      <c r="A627" s="2" t="s">
        <v>1267</v>
      </c>
      <c r="B627" s="2" t="s">
        <v>1268</v>
      </c>
      <c r="C627" s="2" t="s">
        <v>2418</v>
      </c>
      <c r="D627" s="13">
        <v>74</v>
      </c>
    </row>
    <row r="628" spans="1:4" x14ac:dyDescent="0.3">
      <c r="A628" s="2" t="s">
        <v>1269</v>
      </c>
      <c r="B628" s="2" t="s">
        <v>1270</v>
      </c>
      <c r="C628" s="2" t="s">
        <v>2418</v>
      </c>
      <c r="D628" s="13">
        <v>40.200000000000003</v>
      </c>
    </row>
    <row r="629" spans="1:4" x14ac:dyDescent="0.3">
      <c r="A629" s="2" t="s">
        <v>1271</v>
      </c>
      <c r="B629" s="2" t="s">
        <v>1272</v>
      </c>
      <c r="C629" s="2" t="s">
        <v>2418</v>
      </c>
      <c r="D629" s="13">
        <v>12</v>
      </c>
    </row>
    <row r="630" spans="1:4" x14ac:dyDescent="0.3">
      <c r="A630" s="2" t="s">
        <v>1273</v>
      </c>
      <c r="B630" s="2" t="s">
        <v>1274</v>
      </c>
      <c r="C630" s="2" t="s">
        <v>2418</v>
      </c>
      <c r="D630" s="13">
        <v>13.545454545454545</v>
      </c>
    </row>
    <row r="631" spans="1:4" x14ac:dyDescent="0.3">
      <c r="A631" s="2" t="s">
        <v>1275</v>
      </c>
      <c r="B631" s="2" t="s">
        <v>1276</v>
      </c>
      <c r="D631" s="14">
        <v>44</v>
      </c>
    </row>
    <row r="632" spans="1:4" x14ac:dyDescent="0.3">
      <c r="A632" s="2" t="s">
        <v>1277</v>
      </c>
      <c r="B632" s="2" t="s">
        <v>1278</v>
      </c>
      <c r="C632" s="2" t="s">
        <v>2418</v>
      </c>
      <c r="D632" s="13">
        <v>9.3888888888888893</v>
      </c>
    </row>
    <row r="633" spans="1:4" x14ac:dyDescent="0.3">
      <c r="A633" s="2" t="s">
        <v>1279</v>
      </c>
      <c r="B633" s="2" t="s">
        <v>1280</v>
      </c>
      <c r="C633" s="2" t="s">
        <v>2418</v>
      </c>
      <c r="D633" s="13">
        <v>12.25</v>
      </c>
    </row>
    <row r="634" spans="1:4" x14ac:dyDescent="0.3">
      <c r="A634" s="2" t="s">
        <v>1281</v>
      </c>
      <c r="B634" s="2" t="s">
        <v>1282</v>
      </c>
      <c r="C634" s="2" t="s">
        <v>2418</v>
      </c>
      <c r="D634" s="13">
        <v>45.444444444444443</v>
      </c>
    </row>
    <row r="635" spans="1:4" x14ac:dyDescent="0.3">
      <c r="A635" s="2" t="s">
        <v>1283</v>
      </c>
      <c r="B635" s="2" t="s">
        <v>1284</v>
      </c>
      <c r="C635" s="2" t="s">
        <v>2418</v>
      </c>
      <c r="D635" s="13">
        <v>10</v>
      </c>
    </row>
    <row r="636" spans="1:4" x14ac:dyDescent="0.3">
      <c r="A636" s="2" t="s">
        <v>1285</v>
      </c>
      <c r="B636" s="2" t="s">
        <v>1286</v>
      </c>
      <c r="C636" s="2" t="s">
        <v>2418</v>
      </c>
      <c r="D636" s="13">
        <v>59</v>
      </c>
    </row>
    <row r="637" spans="1:4" x14ac:dyDescent="0.3">
      <c r="A637" s="2" t="s">
        <v>1287</v>
      </c>
      <c r="B637" s="2" t="s">
        <v>1288</v>
      </c>
      <c r="C637" s="2" t="s">
        <v>2418</v>
      </c>
      <c r="D637" s="13">
        <v>32</v>
      </c>
    </row>
    <row r="638" spans="1:4" x14ac:dyDescent="0.3">
      <c r="A638" s="2" t="s">
        <v>1289</v>
      </c>
      <c r="B638" s="2" t="s">
        <v>1290</v>
      </c>
      <c r="C638" s="2" t="s">
        <v>2418</v>
      </c>
      <c r="D638" s="13">
        <v>62.5</v>
      </c>
    </row>
    <row r="639" spans="1:4" x14ac:dyDescent="0.3">
      <c r="A639" s="2" t="s">
        <v>1291</v>
      </c>
      <c r="B639" s="2" t="s">
        <v>1292</v>
      </c>
      <c r="C639" s="2" t="s">
        <v>2418</v>
      </c>
      <c r="D639" s="13">
        <v>17</v>
      </c>
    </row>
    <row r="640" spans="1:4" x14ac:dyDescent="0.3">
      <c r="A640" s="2" t="s">
        <v>1293</v>
      </c>
      <c r="B640" s="2" t="s">
        <v>1294</v>
      </c>
      <c r="C640" s="2" t="s">
        <v>2418</v>
      </c>
      <c r="D640" s="13">
        <v>18</v>
      </c>
    </row>
    <row r="641" spans="1:4" x14ac:dyDescent="0.3">
      <c r="A641" s="2" t="s">
        <v>1295</v>
      </c>
      <c r="B641" s="2" t="s">
        <v>1296</v>
      </c>
      <c r="C641" s="2" t="s">
        <v>2418</v>
      </c>
      <c r="D641" s="13">
        <v>21</v>
      </c>
    </row>
    <row r="642" spans="1:4" x14ac:dyDescent="0.3">
      <c r="A642" s="2" t="s">
        <v>1297</v>
      </c>
      <c r="B642" s="2" t="s">
        <v>1298</v>
      </c>
      <c r="C642" s="2" t="s">
        <v>2418</v>
      </c>
      <c r="D642" s="13">
        <v>9.6666666666666661</v>
      </c>
    </row>
    <row r="643" spans="1:4" x14ac:dyDescent="0.3">
      <c r="A643" s="2" t="s">
        <v>1299</v>
      </c>
      <c r="B643" s="2" t="s">
        <v>1300</v>
      </c>
      <c r="C643" s="2" t="s">
        <v>2416</v>
      </c>
      <c r="D643" s="13">
        <v>87.1</v>
      </c>
    </row>
    <row r="644" spans="1:4" x14ac:dyDescent="0.3">
      <c r="A644" s="2" t="s">
        <v>1301</v>
      </c>
      <c r="B644" s="2" t="s">
        <v>1302</v>
      </c>
      <c r="C644" s="2" t="s">
        <v>2418</v>
      </c>
      <c r="D644" s="13">
        <v>16.5</v>
      </c>
    </row>
    <row r="645" spans="1:4" x14ac:dyDescent="0.3">
      <c r="A645" s="2" t="s">
        <v>1303</v>
      </c>
      <c r="B645" s="2" t="s">
        <v>1304</v>
      </c>
      <c r="D645" s="14">
        <v>44</v>
      </c>
    </row>
    <row r="646" spans="1:4" x14ac:dyDescent="0.3">
      <c r="A646" s="2" t="s">
        <v>1305</v>
      </c>
      <c r="B646" s="2" t="s">
        <v>1306</v>
      </c>
      <c r="C646" s="2" t="s">
        <v>2418</v>
      </c>
      <c r="D646" s="13">
        <v>13.363636363636363</v>
      </c>
    </row>
    <row r="647" spans="1:4" x14ac:dyDescent="0.3">
      <c r="A647" s="2" t="s">
        <v>1307</v>
      </c>
      <c r="B647" s="2" t="s">
        <v>1308</v>
      </c>
      <c r="C647" s="2" t="s">
        <v>2418</v>
      </c>
      <c r="D647" s="13">
        <v>31</v>
      </c>
    </row>
    <row r="648" spans="1:4" x14ac:dyDescent="0.3">
      <c r="A648" s="2" t="s">
        <v>1309</v>
      </c>
      <c r="B648" s="2" t="s">
        <v>1310</v>
      </c>
      <c r="C648" s="2" t="s">
        <v>2418</v>
      </c>
      <c r="D648" s="13">
        <v>18.25</v>
      </c>
    </row>
    <row r="649" spans="1:4" x14ac:dyDescent="0.3">
      <c r="A649" s="2" t="s">
        <v>1311</v>
      </c>
      <c r="B649" s="2" t="s">
        <v>1312</v>
      </c>
      <c r="C649" s="2" t="s">
        <v>2416</v>
      </c>
      <c r="D649" s="13">
        <v>102</v>
      </c>
    </row>
    <row r="650" spans="1:4" x14ac:dyDescent="0.3">
      <c r="A650" s="2" t="s">
        <v>1313</v>
      </c>
      <c r="B650" s="2" t="s">
        <v>1314</v>
      </c>
      <c r="C650" s="2" t="s">
        <v>2418</v>
      </c>
      <c r="D650" s="13">
        <v>21</v>
      </c>
    </row>
    <row r="651" spans="1:4" x14ac:dyDescent="0.3">
      <c r="A651" s="2" t="s">
        <v>1315</v>
      </c>
      <c r="B651" s="2" t="s">
        <v>1316</v>
      </c>
      <c r="C651" s="2" t="s">
        <v>2418</v>
      </c>
      <c r="D651" s="13">
        <v>27</v>
      </c>
    </row>
    <row r="652" spans="1:4" x14ac:dyDescent="0.3">
      <c r="A652" s="2" t="s">
        <v>1317</v>
      </c>
      <c r="B652" s="2" t="s">
        <v>1318</v>
      </c>
      <c r="C652" s="2" t="s">
        <v>2418</v>
      </c>
      <c r="D652" s="13">
        <v>12.285714285714286</v>
      </c>
    </row>
    <row r="653" spans="1:4" x14ac:dyDescent="0.3">
      <c r="A653" s="2" t="s">
        <v>1319</v>
      </c>
      <c r="B653" s="2" t="s">
        <v>1320</v>
      </c>
      <c r="C653" s="2" t="s">
        <v>2418</v>
      </c>
      <c r="D653" s="13">
        <v>23.4</v>
      </c>
    </row>
    <row r="654" spans="1:4" x14ac:dyDescent="0.3">
      <c r="A654" s="2" t="s">
        <v>1321</v>
      </c>
      <c r="B654" s="2" t="s">
        <v>1322</v>
      </c>
      <c r="C654" s="2" t="s">
        <v>2418</v>
      </c>
      <c r="D654" s="13">
        <v>8</v>
      </c>
    </row>
    <row r="655" spans="1:4" x14ac:dyDescent="0.3">
      <c r="A655" s="2" t="s">
        <v>1323</v>
      </c>
      <c r="B655" s="2" t="s">
        <v>1324</v>
      </c>
      <c r="C655" s="2" t="s">
        <v>2418</v>
      </c>
      <c r="D655" s="13">
        <v>15</v>
      </c>
    </row>
    <row r="656" spans="1:4" x14ac:dyDescent="0.3">
      <c r="A656" s="2" t="s">
        <v>1325</v>
      </c>
      <c r="B656" s="2" t="s">
        <v>1326</v>
      </c>
      <c r="C656" s="2" t="s">
        <v>2417</v>
      </c>
      <c r="D656" s="13">
        <v>186</v>
      </c>
    </row>
    <row r="657" spans="1:4" x14ac:dyDescent="0.3">
      <c r="A657" s="2" t="s">
        <v>1327</v>
      </c>
      <c r="B657" s="2" t="s">
        <v>1328</v>
      </c>
      <c r="C657" s="2" t="s">
        <v>2418</v>
      </c>
      <c r="D657" s="13">
        <v>13.6</v>
      </c>
    </row>
    <row r="658" spans="1:4" x14ac:dyDescent="0.3">
      <c r="A658" s="2" t="s">
        <v>1329</v>
      </c>
      <c r="B658" s="2" t="s">
        <v>1330</v>
      </c>
      <c r="C658" s="2" t="s">
        <v>2418</v>
      </c>
      <c r="D658" s="13">
        <v>16</v>
      </c>
    </row>
    <row r="659" spans="1:4" x14ac:dyDescent="0.3">
      <c r="A659" s="2" t="s">
        <v>1331</v>
      </c>
      <c r="B659" s="2" t="s">
        <v>1332</v>
      </c>
      <c r="C659" s="2" t="s">
        <v>2418</v>
      </c>
      <c r="D659" s="13">
        <v>16.785714285714285</v>
      </c>
    </row>
    <row r="660" spans="1:4" x14ac:dyDescent="0.3">
      <c r="A660" s="2" t="s">
        <v>1333</v>
      </c>
      <c r="B660" s="2" t="s">
        <v>1334</v>
      </c>
      <c r="D660" s="14">
        <v>44</v>
      </c>
    </row>
    <row r="661" spans="1:4" x14ac:dyDescent="0.3">
      <c r="A661" s="2" t="s">
        <v>1335</v>
      </c>
      <c r="B661" s="2" t="s">
        <v>1336</v>
      </c>
      <c r="C661" s="2" t="s">
        <v>2418</v>
      </c>
      <c r="D661" s="13">
        <v>131</v>
      </c>
    </row>
    <row r="662" spans="1:4" x14ac:dyDescent="0.3">
      <c r="A662" s="2" t="s">
        <v>1337</v>
      </c>
      <c r="B662" s="2" t="s">
        <v>1338</v>
      </c>
      <c r="C662" s="2" t="s">
        <v>2418</v>
      </c>
      <c r="D662" s="13">
        <v>14.6</v>
      </c>
    </row>
    <row r="663" spans="1:4" x14ac:dyDescent="0.3">
      <c r="A663" s="2" t="s">
        <v>1339</v>
      </c>
      <c r="B663" s="2" t="s">
        <v>1340</v>
      </c>
      <c r="C663" s="2" t="s">
        <v>2418</v>
      </c>
      <c r="D663" s="13">
        <v>17.333333333333332</v>
      </c>
    </row>
    <row r="664" spans="1:4" x14ac:dyDescent="0.3">
      <c r="A664" s="2" t="s">
        <v>1341</v>
      </c>
      <c r="B664" s="2" t="s">
        <v>1342</v>
      </c>
      <c r="C664" s="2" t="s">
        <v>2418</v>
      </c>
      <c r="D664" s="13">
        <v>12.428571428571429</v>
      </c>
    </row>
    <row r="665" spans="1:4" x14ac:dyDescent="0.3">
      <c r="A665" s="2" t="s">
        <v>1343</v>
      </c>
      <c r="B665" s="2" t="s">
        <v>1344</v>
      </c>
      <c r="C665" s="2" t="s">
        <v>2418</v>
      </c>
      <c r="D665" s="13">
        <v>28</v>
      </c>
    </row>
    <row r="666" spans="1:4" x14ac:dyDescent="0.3">
      <c r="A666" s="2" t="s">
        <v>1345</v>
      </c>
      <c r="B666" s="2" t="s">
        <v>1346</v>
      </c>
      <c r="C666" s="2" t="s">
        <v>2417</v>
      </c>
      <c r="D666" s="13">
        <v>136</v>
      </c>
    </row>
    <row r="667" spans="1:4" x14ac:dyDescent="0.3">
      <c r="A667" s="2" t="s">
        <v>1347</v>
      </c>
      <c r="B667" s="2" t="s">
        <v>1348</v>
      </c>
      <c r="C667" s="2" t="s">
        <v>2418</v>
      </c>
      <c r="D667" s="13">
        <v>40</v>
      </c>
    </row>
    <row r="668" spans="1:4" x14ac:dyDescent="0.3">
      <c r="A668" s="2" t="s">
        <v>1349</v>
      </c>
      <c r="B668" s="2" t="s">
        <v>1350</v>
      </c>
      <c r="C668" s="2" t="s">
        <v>2417</v>
      </c>
      <c r="D668" s="13">
        <v>146.5</v>
      </c>
    </row>
    <row r="669" spans="1:4" x14ac:dyDescent="0.3">
      <c r="A669" s="2" t="s">
        <v>1351</v>
      </c>
      <c r="B669" s="2" t="s">
        <v>1352</v>
      </c>
      <c r="D669" s="14">
        <v>44</v>
      </c>
    </row>
    <row r="670" spans="1:4" x14ac:dyDescent="0.3">
      <c r="A670" s="2" t="s">
        <v>1353</v>
      </c>
      <c r="B670" s="2" t="s">
        <v>1354</v>
      </c>
      <c r="C670" s="2" t="s">
        <v>2418</v>
      </c>
      <c r="D670" s="13">
        <v>15</v>
      </c>
    </row>
    <row r="671" spans="1:4" x14ac:dyDescent="0.3">
      <c r="A671" s="2" t="s">
        <v>1355</v>
      </c>
      <c r="B671" s="2" t="s">
        <v>1356</v>
      </c>
      <c r="C671" s="2" t="s">
        <v>2418</v>
      </c>
      <c r="D671" s="13">
        <v>11.8</v>
      </c>
    </row>
    <row r="672" spans="1:4" x14ac:dyDescent="0.3">
      <c r="A672" s="2" t="s">
        <v>1357</v>
      </c>
      <c r="B672" s="2" t="s">
        <v>1358</v>
      </c>
      <c r="C672" s="2" t="s">
        <v>2418</v>
      </c>
      <c r="D672" s="13">
        <v>47</v>
      </c>
    </row>
    <row r="673" spans="1:4" x14ac:dyDescent="0.3">
      <c r="A673" s="2" t="s">
        <v>1359</v>
      </c>
      <c r="B673" s="2" t="s">
        <v>1360</v>
      </c>
      <c r="C673" s="2" t="s">
        <v>2418</v>
      </c>
      <c r="D673" s="13">
        <v>186</v>
      </c>
    </row>
    <row r="674" spans="1:4" x14ac:dyDescent="0.3">
      <c r="A674" s="2" t="s">
        <v>1361</v>
      </c>
      <c r="B674" s="2" t="s">
        <v>1362</v>
      </c>
      <c r="C674" s="2" t="s">
        <v>2418</v>
      </c>
      <c r="D674" s="13">
        <v>12.125</v>
      </c>
    </row>
    <row r="675" spans="1:4" x14ac:dyDescent="0.3">
      <c r="A675" s="2" t="s">
        <v>1363</v>
      </c>
      <c r="B675" s="2" t="s">
        <v>1364</v>
      </c>
      <c r="C675" s="2" t="s">
        <v>2418</v>
      </c>
      <c r="D675" s="13">
        <v>32</v>
      </c>
    </row>
    <row r="676" spans="1:4" x14ac:dyDescent="0.3">
      <c r="A676" s="2" t="s">
        <v>1365</v>
      </c>
      <c r="B676" s="2" t="s">
        <v>1366</v>
      </c>
      <c r="C676" s="2" t="s">
        <v>2418</v>
      </c>
      <c r="D676" s="13">
        <v>15.2</v>
      </c>
    </row>
    <row r="677" spans="1:4" x14ac:dyDescent="0.3">
      <c r="A677" s="2" t="s">
        <v>1367</v>
      </c>
      <c r="B677" s="2" t="s">
        <v>1368</v>
      </c>
      <c r="C677" s="2" t="s">
        <v>2417</v>
      </c>
      <c r="D677" s="13">
        <v>244</v>
      </c>
    </row>
    <row r="678" spans="1:4" x14ac:dyDescent="0.3">
      <c r="A678" s="2" t="s">
        <v>1369</v>
      </c>
      <c r="B678" s="2" t="s">
        <v>1370</v>
      </c>
      <c r="C678" s="2" t="s">
        <v>2417</v>
      </c>
      <c r="D678" s="13">
        <v>137.6</v>
      </c>
    </row>
    <row r="679" spans="1:4" x14ac:dyDescent="0.3">
      <c r="A679" s="2" t="s">
        <v>1371</v>
      </c>
      <c r="B679" s="2" t="s">
        <v>1372</v>
      </c>
      <c r="C679" s="2" t="s">
        <v>2418</v>
      </c>
      <c r="D679" s="13">
        <v>12.75</v>
      </c>
    </row>
    <row r="680" spans="1:4" x14ac:dyDescent="0.3">
      <c r="A680" s="2" t="s">
        <v>1373</v>
      </c>
      <c r="B680" s="2" t="s">
        <v>1374</v>
      </c>
      <c r="C680" s="2" t="s">
        <v>2418</v>
      </c>
      <c r="D680" s="13">
        <v>11.333333333333334</v>
      </c>
    </row>
    <row r="681" spans="1:4" x14ac:dyDescent="0.3">
      <c r="A681" s="2" t="s">
        <v>1375</v>
      </c>
      <c r="B681" s="2" t="s">
        <v>1376</v>
      </c>
      <c r="C681" s="2" t="s">
        <v>2418</v>
      </c>
      <c r="D681" s="13">
        <v>18.600000000000001</v>
      </c>
    </row>
    <row r="682" spans="1:4" x14ac:dyDescent="0.3">
      <c r="A682" s="2" t="s">
        <v>1377</v>
      </c>
      <c r="B682" s="2" t="s">
        <v>1378</v>
      </c>
      <c r="D682" s="14">
        <v>44</v>
      </c>
    </row>
    <row r="683" spans="1:4" x14ac:dyDescent="0.3">
      <c r="A683" s="2" t="s">
        <v>1379</v>
      </c>
      <c r="B683" s="2" t="s">
        <v>1380</v>
      </c>
      <c r="C683" s="2" t="s">
        <v>2418</v>
      </c>
      <c r="D683" s="13">
        <v>16.399999999999999</v>
      </c>
    </row>
    <row r="684" spans="1:4" x14ac:dyDescent="0.3">
      <c r="A684" s="2" t="s">
        <v>1381</v>
      </c>
      <c r="B684" s="2" t="s">
        <v>1382</v>
      </c>
      <c r="C684" s="2" t="s">
        <v>2418</v>
      </c>
      <c r="D684" s="13">
        <v>13.153846153846153</v>
      </c>
    </row>
    <row r="685" spans="1:4" x14ac:dyDescent="0.3">
      <c r="A685" s="2" t="s">
        <v>1383</v>
      </c>
      <c r="B685" s="2" t="s">
        <v>1384</v>
      </c>
      <c r="D685" s="14">
        <v>44</v>
      </c>
    </row>
    <row r="686" spans="1:4" x14ac:dyDescent="0.3">
      <c r="A686" s="2" t="s">
        <v>1385</v>
      </c>
      <c r="B686" s="2" t="s">
        <v>1386</v>
      </c>
      <c r="C686" s="2" t="s">
        <v>2417</v>
      </c>
      <c r="D686" s="13">
        <v>141.6</v>
      </c>
    </row>
    <row r="687" spans="1:4" x14ac:dyDescent="0.3">
      <c r="A687" s="2" t="s">
        <v>1387</v>
      </c>
      <c r="B687" s="2" t="s">
        <v>1388</v>
      </c>
      <c r="C687" s="2" t="s">
        <v>2418</v>
      </c>
      <c r="D687" s="13">
        <v>73.75</v>
      </c>
    </row>
    <row r="688" spans="1:4" x14ac:dyDescent="0.3">
      <c r="A688" s="2" t="s">
        <v>1389</v>
      </c>
      <c r="B688" s="2" t="s">
        <v>1390</v>
      </c>
      <c r="C688" s="2" t="s">
        <v>2417</v>
      </c>
      <c r="D688" s="13">
        <v>136</v>
      </c>
    </row>
    <row r="689" spans="1:4" x14ac:dyDescent="0.3">
      <c r="A689" s="2" t="s">
        <v>1391</v>
      </c>
      <c r="B689" s="2" t="s">
        <v>1392</v>
      </c>
      <c r="C689" s="2" t="s">
        <v>2418</v>
      </c>
      <c r="D689" s="13">
        <v>17.5</v>
      </c>
    </row>
    <row r="690" spans="1:4" x14ac:dyDescent="0.3">
      <c r="A690" s="2" t="s">
        <v>1393</v>
      </c>
      <c r="B690" s="2" t="s">
        <v>1394</v>
      </c>
      <c r="C690" s="2" t="s">
        <v>2417</v>
      </c>
      <c r="D690" s="13">
        <v>80.8</v>
      </c>
    </row>
    <row r="691" spans="1:4" x14ac:dyDescent="0.3">
      <c r="A691" s="2" t="s">
        <v>1395</v>
      </c>
      <c r="B691" s="2" t="s">
        <v>1396</v>
      </c>
      <c r="C691" s="2" t="s">
        <v>2416</v>
      </c>
      <c r="D691" s="13">
        <v>37.333333333333336</v>
      </c>
    </row>
    <row r="692" spans="1:4" x14ac:dyDescent="0.3">
      <c r="A692" s="2" t="s">
        <v>1397</v>
      </c>
      <c r="B692" s="2" t="s">
        <v>1398</v>
      </c>
      <c r="C692" s="2" t="s">
        <v>2418</v>
      </c>
      <c r="D692" s="13">
        <v>15.714285714285714</v>
      </c>
    </row>
    <row r="693" spans="1:4" x14ac:dyDescent="0.3">
      <c r="A693" s="2" t="s">
        <v>1399</v>
      </c>
      <c r="B693" s="2" t="s">
        <v>1400</v>
      </c>
      <c r="C693" s="2" t="s">
        <v>2418</v>
      </c>
      <c r="D693" s="13">
        <v>19.142857142857142</v>
      </c>
    </row>
    <row r="694" spans="1:4" x14ac:dyDescent="0.3">
      <c r="A694" s="2" t="s">
        <v>1401</v>
      </c>
      <c r="B694" s="2" t="s">
        <v>1402</v>
      </c>
      <c r="C694" s="2" t="s">
        <v>2418</v>
      </c>
      <c r="D694" s="13">
        <v>12</v>
      </c>
    </row>
    <row r="695" spans="1:4" x14ac:dyDescent="0.3">
      <c r="A695" s="2" t="s">
        <v>1403</v>
      </c>
      <c r="B695" s="2" t="s">
        <v>1404</v>
      </c>
      <c r="C695" s="2" t="s">
        <v>2418</v>
      </c>
      <c r="D695" s="13">
        <v>28.74074074074074</v>
      </c>
    </row>
    <row r="696" spans="1:4" x14ac:dyDescent="0.3">
      <c r="A696" s="2" t="s">
        <v>1405</v>
      </c>
      <c r="B696" s="2" t="s">
        <v>1406</v>
      </c>
      <c r="C696" s="2" t="s">
        <v>2418</v>
      </c>
      <c r="D696" s="13">
        <v>13</v>
      </c>
    </row>
    <row r="697" spans="1:4" x14ac:dyDescent="0.3">
      <c r="A697" s="2" t="s">
        <v>1407</v>
      </c>
      <c r="B697" s="2" t="s">
        <v>1408</v>
      </c>
      <c r="C697" s="2" t="s">
        <v>2417</v>
      </c>
      <c r="D697" s="13">
        <v>181.5</v>
      </c>
    </row>
    <row r="698" spans="1:4" x14ac:dyDescent="0.3">
      <c r="A698" s="2" t="s">
        <v>1409</v>
      </c>
      <c r="B698" s="2" t="s">
        <v>1410</v>
      </c>
      <c r="C698" s="2" t="s">
        <v>2418</v>
      </c>
      <c r="D698" s="13">
        <v>21</v>
      </c>
    </row>
    <row r="699" spans="1:4" x14ac:dyDescent="0.3">
      <c r="A699" s="2" t="s">
        <v>1411</v>
      </c>
      <c r="B699" s="2" t="s">
        <v>1412</v>
      </c>
      <c r="C699" s="2" t="s">
        <v>2418</v>
      </c>
      <c r="D699" s="13">
        <v>10.5</v>
      </c>
    </row>
    <row r="700" spans="1:4" x14ac:dyDescent="0.3">
      <c r="A700" s="2" t="s">
        <v>1413</v>
      </c>
      <c r="B700" s="2" t="s">
        <v>1414</v>
      </c>
      <c r="C700" s="2" t="s">
        <v>2418</v>
      </c>
      <c r="D700" s="13">
        <v>16.5</v>
      </c>
    </row>
    <row r="701" spans="1:4" x14ac:dyDescent="0.3">
      <c r="A701" s="2" t="s">
        <v>1415</v>
      </c>
      <c r="B701" s="2" t="s">
        <v>1416</v>
      </c>
      <c r="C701" s="2" t="s">
        <v>2418</v>
      </c>
      <c r="D701" s="13">
        <v>27</v>
      </c>
    </row>
    <row r="702" spans="1:4" x14ac:dyDescent="0.3">
      <c r="A702" s="2" t="s">
        <v>1417</v>
      </c>
      <c r="B702" s="2" t="s">
        <v>1418</v>
      </c>
      <c r="C702" s="2" t="s">
        <v>2418</v>
      </c>
      <c r="D702" s="13">
        <v>33</v>
      </c>
    </row>
    <row r="703" spans="1:4" x14ac:dyDescent="0.3">
      <c r="A703" s="2" t="s">
        <v>1419</v>
      </c>
      <c r="B703" s="2" t="s">
        <v>1420</v>
      </c>
      <c r="C703" s="2" t="s">
        <v>2418</v>
      </c>
      <c r="D703" s="13">
        <v>11.666666666666666</v>
      </c>
    </row>
    <row r="704" spans="1:4" x14ac:dyDescent="0.3">
      <c r="A704" s="2" t="s">
        <v>1421</v>
      </c>
      <c r="B704" s="2" t="s">
        <v>1422</v>
      </c>
      <c r="C704" s="2" t="s">
        <v>2418</v>
      </c>
      <c r="D704" s="13">
        <v>24.5</v>
      </c>
    </row>
    <row r="705" spans="1:4" x14ac:dyDescent="0.3">
      <c r="A705" s="2" t="s">
        <v>1423</v>
      </c>
      <c r="B705" s="2" t="s">
        <v>1424</v>
      </c>
      <c r="C705" s="2" t="s">
        <v>2416</v>
      </c>
      <c r="D705" s="13">
        <v>51</v>
      </c>
    </row>
    <row r="706" spans="1:4" x14ac:dyDescent="0.3">
      <c r="A706" s="2" t="s">
        <v>1425</v>
      </c>
      <c r="B706" s="2" t="s">
        <v>1426</v>
      </c>
      <c r="C706" s="2" t="s">
        <v>2418</v>
      </c>
      <c r="D706" s="13">
        <v>21.5</v>
      </c>
    </row>
    <row r="707" spans="1:4" x14ac:dyDescent="0.3">
      <c r="A707" s="2" t="s">
        <v>1427</v>
      </c>
      <c r="B707" s="2" t="s">
        <v>1428</v>
      </c>
      <c r="C707" s="2" t="s">
        <v>2418</v>
      </c>
      <c r="D707" s="13">
        <v>47</v>
      </c>
    </row>
    <row r="708" spans="1:4" x14ac:dyDescent="0.3">
      <c r="A708" s="2" t="s">
        <v>1429</v>
      </c>
      <c r="B708" s="2" t="s">
        <v>1430</v>
      </c>
      <c r="C708" s="2" t="s">
        <v>2418</v>
      </c>
      <c r="D708" s="13">
        <v>20.166666666666668</v>
      </c>
    </row>
    <row r="709" spans="1:4" x14ac:dyDescent="0.3">
      <c r="A709" s="2" t="s">
        <v>1431</v>
      </c>
      <c r="B709" s="2" t="s">
        <v>1432</v>
      </c>
      <c r="C709" s="2" t="s">
        <v>2418</v>
      </c>
      <c r="D709" s="13">
        <v>31.333333333333332</v>
      </c>
    </row>
    <row r="710" spans="1:4" x14ac:dyDescent="0.3">
      <c r="A710" s="2" t="s">
        <v>1433</v>
      </c>
      <c r="B710" s="2" t="s">
        <v>1434</v>
      </c>
      <c r="D710" s="14">
        <v>44</v>
      </c>
    </row>
    <row r="711" spans="1:4" x14ac:dyDescent="0.3">
      <c r="A711" s="2" t="s">
        <v>1435</v>
      </c>
      <c r="B711" s="2" t="s">
        <v>1436</v>
      </c>
      <c r="C711" s="2" t="s">
        <v>2418</v>
      </c>
      <c r="D711" s="13">
        <v>9.5</v>
      </c>
    </row>
    <row r="712" spans="1:4" x14ac:dyDescent="0.3">
      <c r="A712" s="2" t="s">
        <v>1437</v>
      </c>
      <c r="B712" s="2" t="s">
        <v>1438</v>
      </c>
      <c r="C712" s="2" t="s">
        <v>2418</v>
      </c>
      <c r="D712" s="13">
        <v>18.375</v>
      </c>
    </row>
    <row r="713" spans="1:4" x14ac:dyDescent="0.3">
      <c r="A713" s="2" t="s">
        <v>1439</v>
      </c>
      <c r="B713" s="2" t="s">
        <v>1440</v>
      </c>
      <c r="C713" s="2" t="s">
        <v>2418</v>
      </c>
      <c r="D713" s="13">
        <v>17.666666666666668</v>
      </c>
    </row>
    <row r="714" spans="1:4" x14ac:dyDescent="0.3">
      <c r="A714" s="2" t="s">
        <v>1441</v>
      </c>
      <c r="B714" s="2" t="s">
        <v>1442</v>
      </c>
      <c r="C714" s="2" t="s">
        <v>2418</v>
      </c>
      <c r="D714" s="13">
        <v>36.5</v>
      </c>
    </row>
    <row r="715" spans="1:4" x14ac:dyDescent="0.3">
      <c r="A715" s="2" t="s">
        <v>1443</v>
      </c>
      <c r="B715" s="2" t="s">
        <v>1444</v>
      </c>
      <c r="C715" s="2" t="s">
        <v>2418</v>
      </c>
      <c r="D715" s="13">
        <v>22.333333333333332</v>
      </c>
    </row>
    <row r="716" spans="1:4" x14ac:dyDescent="0.3">
      <c r="A716" s="2" t="s">
        <v>1445</v>
      </c>
      <c r="B716" s="2" t="s">
        <v>1446</v>
      </c>
      <c r="C716" s="2" t="s">
        <v>2418</v>
      </c>
      <c r="D716" s="13">
        <v>56.5</v>
      </c>
    </row>
    <row r="717" spans="1:4" x14ac:dyDescent="0.3">
      <c r="A717" s="2" t="s">
        <v>1447</v>
      </c>
      <c r="B717" s="2" t="s">
        <v>1448</v>
      </c>
      <c r="C717" s="2" t="s">
        <v>2417</v>
      </c>
      <c r="D717" s="13">
        <v>147</v>
      </c>
    </row>
    <row r="718" spans="1:4" x14ac:dyDescent="0.3">
      <c r="A718" s="2" t="s">
        <v>1449</v>
      </c>
      <c r="B718" s="2" t="s">
        <v>1450</v>
      </c>
      <c r="C718" s="2" t="s">
        <v>2418</v>
      </c>
      <c r="D718" s="13">
        <v>8</v>
      </c>
    </row>
    <row r="719" spans="1:4" x14ac:dyDescent="0.3">
      <c r="A719" s="2" t="s">
        <v>1451</v>
      </c>
      <c r="B719" s="2" t="s">
        <v>1452</v>
      </c>
      <c r="D719" s="14">
        <v>44</v>
      </c>
    </row>
    <row r="720" spans="1:4" x14ac:dyDescent="0.3">
      <c r="A720" s="2" t="s">
        <v>1453</v>
      </c>
      <c r="B720" s="2" t="s">
        <v>1454</v>
      </c>
      <c r="C720" s="2" t="s">
        <v>2418</v>
      </c>
      <c r="D720" s="13">
        <v>25.4</v>
      </c>
    </row>
    <row r="721" spans="1:4" x14ac:dyDescent="0.3">
      <c r="A721" s="2" t="s">
        <v>1455</v>
      </c>
      <c r="B721" s="2" t="s">
        <v>1456</v>
      </c>
      <c r="C721" s="2" t="s">
        <v>2417</v>
      </c>
      <c r="D721" s="13">
        <v>77.5</v>
      </c>
    </row>
    <row r="722" spans="1:4" x14ac:dyDescent="0.3">
      <c r="A722" s="2" t="s">
        <v>1457</v>
      </c>
      <c r="B722" s="2" t="s">
        <v>1458</v>
      </c>
      <c r="D722" s="14">
        <v>44</v>
      </c>
    </row>
    <row r="723" spans="1:4" x14ac:dyDescent="0.3">
      <c r="A723" s="2" t="s">
        <v>1459</v>
      </c>
      <c r="B723" s="2" t="s">
        <v>1460</v>
      </c>
      <c r="C723" s="2" t="s">
        <v>2418</v>
      </c>
      <c r="D723" s="13">
        <v>52</v>
      </c>
    </row>
    <row r="724" spans="1:4" x14ac:dyDescent="0.3">
      <c r="A724" s="2" t="s">
        <v>1461</v>
      </c>
      <c r="B724" s="2" t="s">
        <v>1462</v>
      </c>
      <c r="C724" s="2" t="s">
        <v>2418</v>
      </c>
      <c r="D724" s="13">
        <v>14.25</v>
      </c>
    </row>
    <row r="725" spans="1:4" x14ac:dyDescent="0.3">
      <c r="A725" s="2" t="s">
        <v>1463</v>
      </c>
      <c r="B725" s="2" t="s">
        <v>1464</v>
      </c>
      <c r="C725" s="2" t="s">
        <v>2418</v>
      </c>
      <c r="D725" s="13">
        <v>14.5</v>
      </c>
    </row>
    <row r="726" spans="1:4" x14ac:dyDescent="0.3">
      <c r="A726" s="2" t="s">
        <v>1465</v>
      </c>
      <c r="B726" s="2" t="s">
        <v>1466</v>
      </c>
      <c r="C726" s="2" t="s">
        <v>2417</v>
      </c>
      <c r="D726" s="13">
        <v>105</v>
      </c>
    </row>
    <row r="727" spans="1:4" x14ac:dyDescent="0.3">
      <c r="A727" s="2" t="s">
        <v>1467</v>
      </c>
      <c r="B727" s="2" t="s">
        <v>1468</v>
      </c>
      <c r="C727" s="2" t="s">
        <v>2418</v>
      </c>
      <c r="D727" s="13">
        <v>17</v>
      </c>
    </row>
    <row r="728" spans="1:4" x14ac:dyDescent="0.3">
      <c r="A728" s="2" t="s">
        <v>1469</v>
      </c>
      <c r="B728" s="2" t="s">
        <v>1470</v>
      </c>
      <c r="C728" s="2" t="s">
        <v>2418</v>
      </c>
      <c r="D728" s="13">
        <v>13</v>
      </c>
    </row>
    <row r="729" spans="1:4" x14ac:dyDescent="0.3">
      <c r="A729" s="2" t="s">
        <v>1471</v>
      </c>
      <c r="B729" s="2" t="s">
        <v>1472</v>
      </c>
      <c r="C729" s="2" t="s">
        <v>2418</v>
      </c>
      <c r="D729" s="13">
        <v>5</v>
      </c>
    </row>
    <row r="730" spans="1:4" x14ac:dyDescent="0.3">
      <c r="A730" s="2" t="s">
        <v>1473</v>
      </c>
      <c r="B730" s="2" t="s">
        <v>1474</v>
      </c>
      <c r="C730" s="2" t="s">
        <v>2418</v>
      </c>
      <c r="D730" s="13">
        <v>17.428571428571427</v>
      </c>
    </row>
    <row r="731" spans="1:4" x14ac:dyDescent="0.3">
      <c r="A731" s="2" t="s">
        <v>1475</v>
      </c>
      <c r="B731" s="2" t="s">
        <v>1476</v>
      </c>
      <c r="C731" s="2" t="s">
        <v>2418</v>
      </c>
      <c r="D731" s="13">
        <v>17.833333333333332</v>
      </c>
    </row>
    <row r="732" spans="1:4" x14ac:dyDescent="0.3">
      <c r="A732" s="2" t="s">
        <v>1477</v>
      </c>
      <c r="B732" s="2" t="s">
        <v>1478</v>
      </c>
      <c r="C732" s="2"/>
      <c r="D732" s="13">
        <v>0</v>
      </c>
    </row>
    <row r="733" spans="1:4" x14ac:dyDescent="0.3">
      <c r="A733" s="2" t="s">
        <v>1479</v>
      </c>
      <c r="B733" s="2" t="s">
        <v>1480</v>
      </c>
      <c r="D733" s="14">
        <v>44</v>
      </c>
    </row>
    <row r="734" spans="1:4" x14ac:dyDescent="0.3">
      <c r="A734" s="2" t="s">
        <v>1481</v>
      </c>
      <c r="B734" s="2" t="s">
        <v>1482</v>
      </c>
      <c r="C734" s="2" t="s">
        <v>2416</v>
      </c>
      <c r="D734" s="13">
        <v>78.171428571428578</v>
      </c>
    </row>
    <row r="735" spans="1:4" x14ac:dyDescent="0.3">
      <c r="A735" s="2" t="s">
        <v>1483</v>
      </c>
      <c r="B735" s="2" t="s">
        <v>1484</v>
      </c>
      <c r="D735" s="14">
        <v>44</v>
      </c>
    </row>
    <row r="736" spans="1:4" x14ac:dyDescent="0.3">
      <c r="A736" s="2" t="s">
        <v>1485</v>
      </c>
      <c r="B736" s="2" t="s">
        <v>1486</v>
      </c>
      <c r="C736" s="2" t="s">
        <v>2418</v>
      </c>
      <c r="D736" s="13">
        <v>26.666666666666668</v>
      </c>
    </row>
    <row r="737" spans="1:4" x14ac:dyDescent="0.3">
      <c r="A737" s="2" t="s">
        <v>1487</v>
      </c>
      <c r="B737" s="2" t="s">
        <v>1488</v>
      </c>
      <c r="C737" s="2" t="s">
        <v>2418</v>
      </c>
      <c r="D737" s="13">
        <v>17.166666666666668</v>
      </c>
    </row>
    <row r="738" spans="1:4" x14ac:dyDescent="0.3">
      <c r="A738" s="2" t="s">
        <v>1489</v>
      </c>
      <c r="B738" s="2" t="s">
        <v>1490</v>
      </c>
      <c r="C738" s="2" t="s">
        <v>2418</v>
      </c>
      <c r="D738" s="14">
        <v>44</v>
      </c>
    </row>
    <row r="739" spans="1:4" x14ac:dyDescent="0.3">
      <c r="A739" s="2" t="s">
        <v>1491</v>
      </c>
      <c r="B739" s="2" t="s">
        <v>1492</v>
      </c>
      <c r="C739" s="2" t="s">
        <v>2418</v>
      </c>
      <c r="D739" s="13">
        <v>21.625</v>
      </c>
    </row>
    <row r="740" spans="1:4" x14ac:dyDescent="0.3">
      <c r="A740" s="2" t="s">
        <v>1493</v>
      </c>
      <c r="B740" s="2" t="s">
        <v>1494</v>
      </c>
      <c r="C740" s="2" t="s">
        <v>2418</v>
      </c>
      <c r="D740" s="13">
        <v>34.75</v>
      </c>
    </row>
    <row r="741" spans="1:4" x14ac:dyDescent="0.3">
      <c r="A741" s="2" t="s">
        <v>1495</v>
      </c>
      <c r="B741" s="2" t="s">
        <v>1496</v>
      </c>
      <c r="C741" s="2" t="s">
        <v>2418</v>
      </c>
      <c r="D741" s="13">
        <v>31.333333333333332</v>
      </c>
    </row>
    <row r="742" spans="1:4" x14ac:dyDescent="0.3">
      <c r="A742" s="2" t="s">
        <v>1497</v>
      </c>
      <c r="B742" s="2" t="s">
        <v>1498</v>
      </c>
      <c r="C742" s="2" t="s">
        <v>2418</v>
      </c>
      <c r="D742" s="13">
        <v>21</v>
      </c>
    </row>
    <row r="743" spans="1:4" x14ac:dyDescent="0.3">
      <c r="A743" s="2" t="s">
        <v>1499</v>
      </c>
      <c r="B743" s="2" t="s">
        <v>1500</v>
      </c>
      <c r="C743" s="2" t="s">
        <v>2418</v>
      </c>
      <c r="D743" s="13">
        <v>0</v>
      </c>
    </row>
    <row r="744" spans="1:4" x14ac:dyDescent="0.3">
      <c r="A744" s="2" t="s">
        <v>1501</v>
      </c>
      <c r="B744" s="2" t="s">
        <v>1502</v>
      </c>
      <c r="C744" s="2" t="s">
        <v>2418</v>
      </c>
      <c r="D744" s="13">
        <v>27</v>
      </c>
    </row>
    <row r="745" spans="1:4" x14ac:dyDescent="0.3">
      <c r="A745" s="2" t="s">
        <v>1503</v>
      </c>
      <c r="B745" s="2" t="s">
        <v>1504</v>
      </c>
      <c r="C745" s="2" t="s">
        <v>2418</v>
      </c>
      <c r="D745" s="13">
        <v>28.777777777777779</v>
      </c>
    </row>
    <row r="746" spans="1:4" x14ac:dyDescent="0.3">
      <c r="A746" s="2" t="s">
        <v>1505</v>
      </c>
      <c r="B746" s="2" t="s">
        <v>1506</v>
      </c>
      <c r="C746" s="2" t="s">
        <v>2418</v>
      </c>
      <c r="D746" s="13">
        <v>19.166666666666668</v>
      </c>
    </row>
    <row r="747" spans="1:4" x14ac:dyDescent="0.3">
      <c r="A747" s="2" t="s">
        <v>1507</v>
      </c>
      <c r="B747" s="2" t="s">
        <v>1508</v>
      </c>
      <c r="C747" s="2" t="s">
        <v>2418</v>
      </c>
      <c r="D747" s="13">
        <v>19.666666666666668</v>
      </c>
    </row>
    <row r="748" spans="1:4" x14ac:dyDescent="0.3">
      <c r="A748" s="2" t="s">
        <v>1509</v>
      </c>
      <c r="B748" s="2" t="s">
        <v>1510</v>
      </c>
      <c r="C748" s="2" t="s">
        <v>2418</v>
      </c>
      <c r="D748" s="13">
        <v>20.5</v>
      </c>
    </row>
    <row r="749" spans="1:4" x14ac:dyDescent="0.3">
      <c r="A749" s="2" t="s">
        <v>1511</v>
      </c>
      <c r="B749" s="2" t="s">
        <v>1512</v>
      </c>
      <c r="C749" s="2" t="s">
        <v>2418</v>
      </c>
      <c r="D749" s="13">
        <v>20.333333333333332</v>
      </c>
    </row>
    <row r="750" spans="1:4" x14ac:dyDescent="0.3">
      <c r="A750" s="2" t="s">
        <v>1513</v>
      </c>
      <c r="B750" s="2" t="s">
        <v>1514</v>
      </c>
      <c r="C750" s="2" t="s">
        <v>2418</v>
      </c>
      <c r="D750" s="13">
        <v>50.25</v>
      </c>
    </row>
    <row r="751" spans="1:4" x14ac:dyDescent="0.3">
      <c r="A751" s="2" t="s">
        <v>1515</v>
      </c>
      <c r="B751" s="2" t="s">
        <v>1516</v>
      </c>
      <c r="C751" s="2" t="s">
        <v>2418</v>
      </c>
      <c r="D751" s="13">
        <v>152</v>
      </c>
    </row>
    <row r="752" spans="1:4" x14ac:dyDescent="0.3">
      <c r="A752" s="2" t="s">
        <v>1517</v>
      </c>
      <c r="B752" s="2" t="s">
        <v>1518</v>
      </c>
      <c r="C752" s="2" t="s">
        <v>2418</v>
      </c>
      <c r="D752" s="13">
        <v>11.5</v>
      </c>
    </row>
    <row r="753" spans="1:4" x14ac:dyDescent="0.3">
      <c r="A753" s="2" t="s">
        <v>1519</v>
      </c>
      <c r="B753" s="2" t="s">
        <v>1520</v>
      </c>
      <c r="C753" s="2" t="s">
        <v>2418</v>
      </c>
      <c r="D753" s="13">
        <v>18</v>
      </c>
    </row>
    <row r="754" spans="1:4" x14ac:dyDescent="0.3">
      <c r="A754" s="2" t="s">
        <v>1521</v>
      </c>
      <c r="B754" s="2" t="s">
        <v>1522</v>
      </c>
      <c r="C754" s="2" t="s">
        <v>2418</v>
      </c>
      <c r="D754" s="13">
        <v>75.142857142857139</v>
      </c>
    </row>
    <row r="755" spans="1:4" x14ac:dyDescent="0.3">
      <c r="A755" s="2" t="s">
        <v>1523</v>
      </c>
      <c r="B755" s="2" t="s">
        <v>1524</v>
      </c>
      <c r="C755" s="2" t="s">
        <v>2418</v>
      </c>
      <c r="D755" s="13">
        <v>15</v>
      </c>
    </row>
    <row r="756" spans="1:4" x14ac:dyDescent="0.3">
      <c r="A756" s="2" t="s">
        <v>1525</v>
      </c>
      <c r="B756" s="2" t="s">
        <v>1526</v>
      </c>
      <c r="C756" s="2" t="s">
        <v>2418</v>
      </c>
      <c r="D756" s="13">
        <v>40.6</v>
      </c>
    </row>
    <row r="757" spans="1:4" x14ac:dyDescent="0.3">
      <c r="A757" s="2" t="s">
        <v>1527</v>
      </c>
      <c r="B757" s="2" t="s">
        <v>1528</v>
      </c>
      <c r="C757" s="2" t="s">
        <v>2418</v>
      </c>
      <c r="D757" s="13">
        <v>8.25</v>
      </c>
    </row>
    <row r="758" spans="1:4" x14ac:dyDescent="0.3">
      <c r="A758" s="2" t="s">
        <v>1529</v>
      </c>
      <c r="B758" s="2" t="s">
        <v>1530</v>
      </c>
      <c r="C758" s="2" t="s">
        <v>2418</v>
      </c>
      <c r="D758" s="13">
        <v>2</v>
      </c>
    </row>
    <row r="759" spans="1:4" x14ac:dyDescent="0.3">
      <c r="A759" s="2" t="s">
        <v>1531</v>
      </c>
      <c r="B759" s="2" t="s">
        <v>1532</v>
      </c>
      <c r="C759" s="2" t="s">
        <v>2418</v>
      </c>
      <c r="D759" s="13">
        <v>18.25</v>
      </c>
    </row>
    <row r="760" spans="1:4" x14ac:dyDescent="0.3">
      <c r="A760" s="2" t="s">
        <v>1533</v>
      </c>
      <c r="B760" s="2" t="s">
        <v>1534</v>
      </c>
      <c r="C760" s="2" t="s">
        <v>2418</v>
      </c>
      <c r="D760" s="13">
        <v>18.5</v>
      </c>
    </row>
    <row r="761" spans="1:4" x14ac:dyDescent="0.3">
      <c r="A761" s="2" t="s">
        <v>1535</v>
      </c>
      <c r="B761" s="2" t="s">
        <v>1536</v>
      </c>
      <c r="D761" s="14">
        <v>44</v>
      </c>
    </row>
    <row r="762" spans="1:4" x14ac:dyDescent="0.3">
      <c r="A762" s="2" t="s">
        <v>1537</v>
      </c>
      <c r="B762" s="2" t="s">
        <v>1538</v>
      </c>
      <c r="C762" s="2" t="s">
        <v>2418</v>
      </c>
      <c r="D762" s="13">
        <v>9</v>
      </c>
    </row>
    <row r="763" spans="1:4" x14ac:dyDescent="0.3">
      <c r="A763" s="2" t="s">
        <v>1539</v>
      </c>
      <c r="B763" s="2" t="s">
        <v>1540</v>
      </c>
      <c r="C763" s="2" t="s">
        <v>2416</v>
      </c>
      <c r="D763" s="13">
        <v>140</v>
      </c>
    </row>
    <row r="764" spans="1:4" x14ac:dyDescent="0.3">
      <c r="A764" s="2" t="s">
        <v>1541</v>
      </c>
      <c r="B764" s="2" t="s">
        <v>1542</v>
      </c>
      <c r="C764" s="2" t="s">
        <v>2418</v>
      </c>
      <c r="D764" s="13">
        <v>20.5</v>
      </c>
    </row>
    <row r="765" spans="1:4" x14ac:dyDescent="0.3">
      <c r="A765" s="2" t="s">
        <v>1543</v>
      </c>
      <c r="B765" s="2" t="s">
        <v>1544</v>
      </c>
      <c r="C765" s="2"/>
      <c r="D765" s="13">
        <v>0</v>
      </c>
    </row>
    <row r="766" spans="1:4" x14ac:dyDescent="0.3">
      <c r="A766" s="2" t="s">
        <v>1545</v>
      </c>
      <c r="B766" s="2" t="s">
        <v>1546</v>
      </c>
      <c r="C766" s="2" t="s">
        <v>2418</v>
      </c>
      <c r="D766" s="13">
        <v>17.25</v>
      </c>
    </row>
    <row r="767" spans="1:4" x14ac:dyDescent="0.3">
      <c r="A767" s="2" t="s">
        <v>1547</v>
      </c>
      <c r="B767" s="2" t="s">
        <v>1548</v>
      </c>
      <c r="C767" s="2" t="s">
        <v>2418</v>
      </c>
      <c r="D767" s="13">
        <v>18.666666666666668</v>
      </c>
    </row>
    <row r="768" spans="1:4" x14ac:dyDescent="0.3">
      <c r="A768" s="2" t="s">
        <v>1549</v>
      </c>
      <c r="B768" s="2" t="s">
        <v>1550</v>
      </c>
      <c r="C768" s="2" t="s">
        <v>2418</v>
      </c>
      <c r="D768" s="13">
        <v>17.625</v>
      </c>
    </row>
    <row r="769" spans="1:4" x14ac:dyDescent="0.3">
      <c r="A769" s="2" t="s">
        <v>1551</v>
      </c>
      <c r="B769" s="2" t="s">
        <v>1552</v>
      </c>
      <c r="C769" s="2" t="s">
        <v>2418</v>
      </c>
      <c r="D769" s="13">
        <v>28.5</v>
      </c>
    </row>
    <row r="770" spans="1:4" x14ac:dyDescent="0.3">
      <c r="A770" s="2" t="s">
        <v>1553</v>
      </c>
      <c r="B770" s="2" t="s">
        <v>1554</v>
      </c>
      <c r="C770" s="2" t="s">
        <v>2418</v>
      </c>
      <c r="D770" s="13">
        <v>16.666666666666668</v>
      </c>
    </row>
    <row r="771" spans="1:4" x14ac:dyDescent="0.3">
      <c r="A771" s="2" t="s">
        <v>1555</v>
      </c>
      <c r="B771" s="2" t="s">
        <v>1556</v>
      </c>
      <c r="C771" s="2" t="s">
        <v>2418</v>
      </c>
      <c r="D771" s="13">
        <v>19.076923076923077</v>
      </c>
    </row>
    <row r="772" spans="1:4" x14ac:dyDescent="0.3">
      <c r="A772" s="2" t="s">
        <v>1557</v>
      </c>
      <c r="B772" s="2" t="s">
        <v>1558</v>
      </c>
      <c r="C772" s="2" t="s">
        <v>2418</v>
      </c>
      <c r="D772" s="13">
        <v>13</v>
      </c>
    </row>
    <row r="773" spans="1:4" x14ac:dyDescent="0.3">
      <c r="A773" s="2" t="s">
        <v>1559</v>
      </c>
      <c r="B773" s="2" t="s">
        <v>1560</v>
      </c>
      <c r="C773" s="2" t="s">
        <v>2418</v>
      </c>
      <c r="D773" s="13">
        <v>13.444444444444445</v>
      </c>
    </row>
    <row r="774" spans="1:4" x14ac:dyDescent="0.3">
      <c r="A774" s="2" t="s">
        <v>1561</v>
      </c>
      <c r="B774" s="2" t="s">
        <v>1562</v>
      </c>
      <c r="C774" s="2" t="s">
        <v>2418</v>
      </c>
      <c r="D774" s="13">
        <v>16.333333333333332</v>
      </c>
    </row>
    <row r="775" spans="1:4" x14ac:dyDescent="0.3">
      <c r="A775" s="2" t="s">
        <v>1563</v>
      </c>
      <c r="B775" s="2" t="s">
        <v>1564</v>
      </c>
      <c r="C775" s="2" t="s">
        <v>2417</v>
      </c>
      <c r="D775" s="13">
        <v>116</v>
      </c>
    </row>
    <row r="776" spans="1:4" x14ac:dyDescent="0.3">
      <c r="A776" s="2" t="s">
        <v>1565</v>
      </c>
      <c r="B776" s="2" t="s">
        <v>1566</v>
      </c>
      <c r="C776" s="2" t="s">
        <v>2418</v>
      </c>
      <c r="D776" s="13">
        <v>19.125</v>
      </c>
    </row>
    <row r="777" spans="1:4" x14ac:dyDescent="0.3">
      <c r="A777" s="2" t="s">
        <v>1567</v>
      </c>
      <c r="B777" s="2" t="s">
        <v>1568</v>
      </c>
      <c r="C777" s="2"/>
      <c r="D777" s="13">
        <v>0</v>
      </c>
    </row>
    <row r="778" spans="1:4" x14ac:dyDescent="0.3">
      <c r="A778" s="2" t="s">
        <v>1569</v>
      </c>
      <c r="B778" s="2" t="s">
        <v>1570</v>
      </c>
      <c r="C778" s="2" t="s">
        <v>2418</v>
      </c>
      <c r="D778" s="13">
        <v>19.333333333333332</v>
      </c>
    </row>
    <row r="779" spans="1:4" x14ac:dyDescent="0.3">
      <c r="A779" s="2" t="s">
        <v>1571</v>
      </c>
      <c r="B779" s="2" t="s">
        <v>1572</v>
      </c>
      <c r="C779" s="2" t="s">
        <v>2418</v>
      </c>
      <c r="D779" s="13">
        <v>34.333333333333336</v>
      </c>
    </row>
    <row r="780" spans="1:4" x14ac:dyDescent="0.3">
      <c r="A780" s="2" t="s">
        <v>1573</v>
      </c>
      <c r="B780" s="2" t="s">
        <v>1574</v>
      </c>
      <c r="C780" s="2" t="s">
        <v>2418</v>
      </c>
      <c r="D780" s="13">
        <v>17</v>
      </c>
    </row>
    <row r="781" spans="1:4" x14ac:dyDescent="0.3">
      <c r="A781" s="2" t="s">
        <v>1575</v>
      </c>
      <c r="B781" s="2" t="s">
        <v>1576</v>
      </c>
      <c r="C781" s="2" t="s">
        <v>2418</v>
      </c>
      <c r="D781" s="13">
        <v>79</v>
      </c>
    </row>
    <row r="782" spans="1:4" x14ac:dyDescent="0.3">
      <c r="A782" s="2" t="s">
        <v>1577</v>
      </c>
      <c r="B782" s="2" t="s">
        <v>1578</v>
      </c>
      <c r="C782" s="2" t="s">
        <v>2418</v>
      </c>
      <c r="D782" s="13">
        <v>12.6</v>
      </c>
    </row>
    <row r="783" spans="1:4" x14ac:dyDescent="0.3">
      <c r="A783" s="2" t="s">
        <v>1579</v>
      </c>
      <c r="B783" s="2" t="s">
        <v>1580</v>
      </c>
      <c r="C783" s="2" t="s">
        <v>2418</v>
      </c>
      <c r="D783" s="13">
        <v>28.25</v>
      </c>
    </row>
    <row r="784" spans="1:4" x14ac:dyDescent="0.3">
      <c r="A784" s="2" t="s">
        <v>1581</v>
      </c>
      <c r="B784" s="2" t="s">
        <v>1582</v>
      </c>
      <c r="C784" s="2" t="s">
        <v>2418</v>
      </c>
      <c r="D784" s="13">
        <v>18.5</v>
      </c>
    </row>
    <row r="785" spans="1:4" x14ac:dyDescent="0.3">
      <c r="A785" s="2" t="s">
        <v>1583</v>
      </c>
      <c r="B785" s="2" t="s">
        <v>1584</v>
      </c>
      <c r="C785" s="2" t="s">
        <v>2418</v>
      </c>
      <c r="D785" s="13">
        <v>26.8</v>
      </c>
    </row>
    <row r="786" spans="1:4" x14ac:dyDescent="0.3">
      <c r="A786" s="2" t="s">
        <v>1585</v>
      </c>
      <c r="B786" s="2" t="s">
        <v>1586</v>
      </c>
      <c r="C786" s="2" t="s">
        <v>2418</v>
      </c>
      <c r="D786" s="13">
        <v>20.5</v>
      </c>
    </row>
    <row r="787" spans="1:4" x14ac:dyDescent="0.3">
      <c r="A787" s="2" t="s">
        <v>1587</v>
      </c>
      <c r="B787" s="2" t="s">
        <v>1588</v>
      </c>
      <c r="C787" s="2" t="s">
        <v>2418</v>
      </c>
      <c r="D787" s="13">
        <v>8.615384615384615</v>
      </c>
    </row>
    <row r="788" spans="1:4" x14ac:dyDescent="0.3">
      <c r="A788" s="2" t="s">
        <v>1589</v>
      </c>
      <c r="B788" s="2" t="s">
        <v>1590</v>
      </c>
      <c r="C788" s="2"/>
      <c r="D788" s="13">
        <v>0</v>
      </c>
    </row>
    <row r="789" spans="1:4" x14ac:dyDescent="0.3">
      <c r="A789" s="2" t="s">
        <v>1591</v>
      </c>
      <c r="B789" s="2" t="s">
        <v>1592</v>
      </c>
      <c r="C789" s="2" t="s">
        <v>2418</v>
      </c>
      <c r="D789" s="13">
        <v>16.75</v>
      </c>
    </row>
    <row r="790" spans="1:4" x14ac:dyDescent="0.3">
      <c r="A790" s="2" t="s">
        <v>1593</v>
      </c>
      <c r="B790" s="2" t="s">
        <v>1594</v>
      </c>
      <c r="C790" s="2" t="s">
        <v>2418</v>
      </c>
      <c r="D790" s="13">
        <v>59.875</v>
      </c>
    </row>
    <row r="791" spans="1:4" x14ac:dyDescent="0.3">
      <c r="A791" s="2" t="s">
        <v>1595</v>
      </c>
      <c r="B791" s="2" t="s">
        <v>1596</v>
      </c>
      <c r="C791" s="2" t="s">
        <v>2418</v>
      </c>
      <c r="D791" s="13">
        <v>20.888888888888889</v>
      </c>
    </row>
    <row r="792" spans="1:4" x14ac:dyDescent="0.3">
      <c r="A792" s="2" t="s">
        <v>1597</v>
      </c>
      <c r="B792" s="2" t="s">
        <v>1598</v>
      </c>
      <c r="C792" s="2" t="s">
        <v>2418</v>
      </c>
      <c r="D792" s="13">
        <v>7.666666666666667</v>
      </c>
    </row>
    <row r="793" spans="1:4" x14ac:dyDescent="0.3">
      <c r="A793" s="2" t="s">
        <v>1599</v>
      </c>
      <c r="B793" s="2" t="s">
        <v>1600</v>
      </c>
      <c r="C793" s="2" t="s">
        <v>2418</v>
      </c>
      <c r="D793" s="13">
        <v>113.5</v>
      </c>
    </row>
    <row r="794" spans="1:4" x14ac:dyDescent="0.3">
      <c r="A794" s="2" t="s">
        <v>1601</v>
      </c>
      <c r="B794" s="2" t="s">
        <v>1602</v>
      </c>
      <c r="C794" s="2" t="s">
        <v>2418</v>
      </c>
      <c r="D794" s="13">
        <v>12.75</v>
      </c>
    </row>
    <row r="795" spans="1:4" x14ac:dyDescent="0.3">
      <c r="A795" s="2" t="s">
        <v>1603</v>
      </c>
      <c r="B795" s="2" t="s">
        <v>1604</v>
      </c>
      <c r="D795" s="14">
        <v>44</v>
      </c>
    </row>
    <row r="796" spans="1:4" x14ac:dyDescent="0.3">
      <c r="A796" s="2" t="s">
        <v>1605</v>
      </c>
      <c r="B796" s="2" t="s">
        <v>1606</v>
      </c>
      <c r="C796" s="2" t="s">
        <v>2416</v>
      </c>
      <c r="D796" s="13">
        <v>45.25</v>
      </c>
    </row>
    <row r="797" spans="1:4" x14ac:dyDescent="0.3">
      <c r="A797" s="2" t="s">
        <v>1607</v>
      </c>
      <c r="B797" s="2" t="s">
        <v>1608</v>
      </c>
      <c r="C797" s="2" t="s">
        <v>2418</v>
      </c>
      <c r="D797" s="13">
        <v>18.285714285714285</v>
      </c>
    </row>
    <row r="798" spans="1:4" x14ac:dyDescent="0.3">
      <c r="A798" s="2" t="s">
        <v>1609</v>
      </c>
      <c r="B798" s="2" t="s">
        <v>1610</v>
      </c>
      <c r="D798" s="14">
        <v>44</v>
      </c>
    </row>
    <row r="799" spans="1:4" x14ac:dyDescent="0.3">
      <c r="A799" s="2" t="s">
        <v>1611</v>
      </c>
      <c r="B799" s="2" t="s">
        <v>1612</v>
      </c>
      <c r="C799" s="2" t="s">
        <v>2418</v>
      </c>
      <c r="D799" s="13">
        <v>13.2</v>
      </c>
    </row>
    <row r="800" spans="1:4" x14ac:dyDescent="0.3">
      <c r="A800" s="2" t="s">
        <v>1613</v>
      </c>
      <c r="B800" s="2" t="s">
        <v>1614</v>
      </c>
      <c r="C800" s="2" t="s">
        <v>2418</v>
      </c>
      <c r="D800" s="13">
        <v>34.25</v>
      </c>
    </row>
    <row r="801" spans="1:4" x14ac:dyDescent="0.3">
      <c r="A801" s="2" t="s">
        <v>1615</v>
      </c>
      <c r="B801" s="2" t="s">
        <v>1616</v>
      </c>
      <c r="C801" s="2" t="s">
        <v>2418</v>
      </c>
      <c r="D801" s="13">
        <v>13</v>
      </c>
    </row>
    <row r="802" spans="1:4" x14ac:dyDescent="0.3">
      <c r="A802" s="2" t="s">
        <v>1617</v>
      </c>
      <c r="B802" s="2" t="s">
        <v>1618</v>
      </c>
      <c r="C802" s="2" t="s">
        <v>2418</v>
      </c>
      <c r="D802" s="13">
        <v>10.642857142857142</v>
      </c>
    </row>
    <row r="803" spans="1:4" x14ac:dyDescent="0.3">
      <c r="A803" s="2" t="s">
        <v>1619</v>
      </c>
      <c r="B803" s="2" t="s">
        <v>1620</v>
      </c>
      <c r="C803" s="2" t="s">
        <v>2418</v>
      </c>
      <c r="D803" s="13">
        <v>12.333333333333334</v>
      </c>
    </row>
    <row r="804" spans="1:4" x14ac:dyDescent="0.3">
      <c r="A804" s="2" t="s">
        <v>1621</v>
      </c>
      <c r="B804" s="2" t="s">
        <v>1622</v>
      </c>
      <c r="C804" s="2" t="s">
        <v>2418</v>
      </c>
      <c r="D804" s="13">
        <v>14.727272727272727</v>
      </c>
    </row>
    <row r="805" spans="1:4" x14ac:dyDescent="0.3">
      <c r="A805" s="2" t="s">
        <v>1623</v>
      </c>
      <c r="B805" s="2" t="s">
        <v>1624</v>
      </c>
      <c r="C805" s="2" t="s">
        <v>2418</v>
      </c>
      <c r="D805" s="13">
        <v>19.166666666666668</v>
      </c>
    </row>
    <row r="806" spans="1:4" x14ac:dyDescent="0.3">
      <c r="A806" s="2" t="s">
        <v>1625</v>
      </c>
      <c r="B806" s="2" t="s">
        <v>1626</v>
      </c>
      <c r="C806" s="2" t="s">
        <v>2418</v>
      </c>
      <c r="D806" s="13">
        <v>10.5</v>
      </c>
    </row>
    <row r="807" spans="1:4" x14ac:dyDescent="0.3">
      <c r="A807" s="2" t="s">
        <v>1627</v>
      </c>
      <c r="B807" s="2" t="s">
        <v>1628</v>
      </c>
      <c r="C807" s="2" t="s">
        <v>2418</v>
      </c>
      <c r="D807" s="13">
        <v>19</v>
      </c>
    </row>
    <row r="808" spans="1:4" x14ac:dyDescent="0.3">
      <c r="A808" s="2" t="s">
        <v>1629</v>
      </c>
      <c r="B808" s="2" t="s">
        <v>1630</v>
      </c>
      <c r="C808" s="2" t="s">
        <v>2418</v>
      </c>
      <c r="D808" s="13">
        <v>12.620689655172415</v>
      </c>
    </row>
    <row r="809" spans="1:4" x14ac:dyDescent="0.3">
      <c r="A809" s="2" t="s">
        <v>1631</v>
      </c>
      <c r="B809" s="2" t="s">
        <v>1632</v>
      </c>
      <c r="C809" s="2" t="s">
        <v>2418</v>
      </c>
      <c r="D809" s="13">
        <v>173.33333333333334</v>
      </c>
    </row>
    <row r="810" spans="1:4" x14ac:dyDescent="0.3">
      <c r="A810" s="2" t="s">
        <v>1633</v>
      </c>
      <c r="B810" s="2" t="s">
        <v>1634</v>
      </c>
      <c r="C810" s="2" t="s">
        <v>2418</v>
      </c>
      <c r="D810" s="13">
        <v>19.5</v>
      </c>
    </row>
    <row r="811" spans="1:4" x14ac:dyDescent="0.3">
      <c r="A811" s="2" t="s">
        <v>1635</v>
      </c>
      <c r="B811" s="2" t="s">
        <v>1636</v>
      </c>
      <c r="C811" s="2" t="s">
        <v>2418</v>
      </c>
      <c r="D811" s="13">
        <v>83.666666666666671</v>
      </c>
    </row>
    <row r="812" spans="1:4" x14ac:dyDescent="0.3">
      <c r="A812" s="2" t="s">
        <v>1637</v>
      </c>
      <c r="B812" s="2" t="s">
        <v>1638</v>
      </c>
      <c r="C812" s="2" t="s">
        <v>2418</v>
      </c>
      <c r="D812" s="13">
        <v>28.210526315789473</v>
      </c>
    </row>
    <row r="813" spans="1:4" x14ac:dyDescent="0.3">
      <c r="A813" s="2" t="s">
        <v>1639</v>
      </c>
      <c r="B813" s="2" t="s">
        <v>1640</v>
      </c>
      <c r="C813" s="2" t="s">
        <v>2418</v>
      </c>
      <c r="D813" s="13">
        <v>40</v>
      </c>
    </row>
    <row r="814" spans="1:4" x14ac:dyDescent="0.3">
      <c r="A814" s="2" t="s">
        <v>1641</v>
      </c>
      <c r="B814" s="2" t="s">
        <v>1642</v>
      </c>
      <c r="C814" s="2" t="s">
        <v>2418</v>
      </c>
      <c r="D814" s="13">
        <v>8.35</v>
      </c>
    </row>
    <row r="815" spans="1:4" x14ac:dyDescent="0.3">
      <c r="A815" s="2" t="s">
        <v>1643</v>
      </c>
      <c r="B815" s="2" t="s">
        <v>1644</v>
      </c>
      <c r="C815" s="2"/>
      <c r="D815" s="13">
        <v>0</v>
      </c>
    </row>
    <row r="816" spans="1:4" x14ac:dyDescent="0.3">
      <c r="A816" s="2" t="s">
        <v>1645</v>
      </c>
      <c r="B816" s="2" t="s">
        <v>1646</v>
      </c>
      <c r="C816" s="2"/>
      <c r="D816" s="13">
        <v>0</v>
      </c>
    </row>
    <row r="817" spans="1:4" x14ac:dyDescent="0.3">
      <c r="A817" s="2" t="s">
        <v>1647</v>
      </c>
      <c r="B817" s="2" t="s">
        <v>1648</v>
      </c>
      <c r="C817" s="2" t="s">
        <v>2418</v>
      </c>
      <c r="D817" s="13">
        <v>62</v>
      </c>
    </row>
    <row r="818" spans="1:4" x14ac:dyDescent="0.3">
      <c r="A818" s="2" t="s">
        <v>1649</v>
      </c>
      <c r="B818" s="2" t="s">
        <v>1650</v>
      </c>
      <c r="D818" s="14">
        <v>44</v>
      </c>
    </row>
    <row r="819" spans="1:4" x14ac:dyDescent="0.3">
      <c r="A819" s="2" t="s">
        <v>1651</v>
      </c>
      <c r="B819" s="2" t="s">
        <v>1652</v>
      </c>
      <c r="C819" s="2" t="s">
        <v>2418</v>
      </c>
      <c r="D819" s="13">
        <v>83.5</v>
      </c>
    </row>
    <row r="820" spans="1:4" x14ac:dyDescent="0.3">
      <c r="A820" s="2" t="s">
        <v>1653</v>
      </c>
      <c r="B820" s="2" t="s">
        <v>1654</v>
      </c>
      <c r="C820" s="2" t="s">
        <v>2418</v>
      </c>
      <c r="D820" s="13">
        <v>79.5</v>
      </c>
    </row>
    <row r="821" spans="1:4" x14ac:dyDescent="0.3">
      <c r="A821" s="2" t="s">
        <v>1655</v>
      </c>
      <c r="B821" s="2" t="s">
        <v>1656</v>
      </c>
      <c r="C821" s="2" t="s">
        <v>2418</v>
      </c>
      <c r="D821" s="13">
        <v>33</v>
      </c>
    </row>
    <row r="822" spans="1:4" x14ac:dyDescent="0.3">
      <c r="A822" s="2" t="s">
        <v>1657</v>
      </c>
      <c r="B822" s="2" t="s">
        <v>1658</v>
      </c>
      <c r="C822" s="2" t="s">
        <v>2417</v>
      </c>
      <c r="D822" s="13">
        <v>244</v>
      </c>
    </row>
    <row r="823" spans="1:4" x14ac:dyDescent="0.3">
      <c r="A823" s="2" t="s">
        <v>1659</v>
      </c>
      <c r="B823" s="2" t="s">
        <v>1660</v>
      </c>
      <c r="D823" s="14">
        <v>44</v>
      </c>
    </row>
    <row r="824" spans="1:4" x14ac:dyDescent="0.3">
      <c r="A824" s="2" t="s">
        <v>1661</v>
      </c>
      <c r="B824" s="2" t="s">
        <v>1662</v>
      </c>
      <c r="C824" s="2" t="s">
        <v>2418</v>
      </c>
      <c r="D824" s="13">
        <v>8</v>
      </c>
    </row>
    <row r="825" spans="1:4" x14ac:dyDescent="0.3">
      <c r="A825" s="2" t="s">
        <v>1663</v>
      </c>
      <c r="B825" s="2" t="s">
        <v>1664</v>
      </c>
      <c r="C825" s="2" t="s">
        <v>2418</v>
      </c>
      <c r="D825" s="13">
        <v>42.5</v>
      </c>
    </row>
    <row r="826" spans="1:4" x14ac:dyDescent="0.3">
      <c r="A826" s="2" t="s">
        <v>1665</v>
      </c>
      <c r="B826" s="2" t="s">
        <v>1666</v>
      </c>
      <c r="D826" s="14">
        <v>44</v>
      </c>
    </row>
    <row r="827" spans="1:4" x14ac:dyDescent="0.3">
      <c r="A827" s="2" t="s">
        <v>1667</v>
      </c>
      <c r="B827" s="2" t="s">
        <v>1668</v>
      </c>
      <c r="C827" s="2" t="s">
        <v>2418</v>
      </c>
      <c r="D827" s="13">
        <v>50.5</v>
      </c>
    </row>
    <row r="828" spans="1:4" x14ac:dyDescent="0.3">
      <c r="A828" s="2" t="s">
        <v>1669</v>
      </c>
      <c r="B828" s="2" t="s">
        <v>1670</v>
      </c>
      <c r="C828" s="2" t="s">
        <v>2418</v>
      </c>
      <c r="D828" s="13">
        <v>10.571428571428571</v>
      </c>
    </row>
    <row r="829" spans="1:4" x14ac:dyDescent="0.3">
      <c r="A829" s="2" t="s">
        <v>1671</v>
      </c>
      <c r="B829" s="2" t="s">
        <v>1672</v>
      </c>
      <c r="C829" s="2" t="s">
        <v>2418</v>
      </c>
      <c r="D829" s="13">
        <v>5</v>
      </c>
    </row>
    <row r="830" spans="1:4" x14ac:dyDescent="0.3">
      <c r="A830" s="2" t="s">
        <v>1673</v>
      </c>
      <c r="B830" s="2" t="s">
        <v>1674</v>
      </c>
      <c r="C830" s="2" t="s">
        <v>2418</v>
      </c>
      <c r="D830" s="13">
        <v>20.333333333333332</v>
      </c>
    </row>
    <row r="831" spans="1:4" x14ac:dyDescent="0.3">
      <c r="A831" s="2" t="s">
        <v>1675</v>
      </c>
      <c r="B831" s="2" t="s">
        <v>1676</v>
      </c>
      <c r="C831" s="2" t="s">
        <v>2418</v>
      </c>
      <c r="D831" s="13">
        <v>20</v>
      </c>
    </row>
    <row r="832" spans="1:4" x14ac:dyDescent="0.3">
      <c r="A832" s="2" t="s">
        <v>1677</v>
      </c>
      <c r="B832" s="2" t="s">
        <v>1678</v>
      </c>
      <c r="C832" s="2" t="s">
        <v>2418</v>
      </c>
      <c r="D832" s="13">
        <v>83.5</v>
      </c>
    </row>
    <row r="833" spans="1:4" x14ac:dyDescent="0.3">
      <c r="A833" s="2" t="s">
        <v>1679</v>
      </c>
      <c r="B833" s="2" t="s">
        <v>1680</v>
      </c>
      <c r="C833" s="2" t="s">
        <v>2418</v>
      </c>
      <c r="D833" s="13">
        <v>13.333333333333334</v>
      </c>
    </row>
    <row r="834" spans="1:4" x14ac:dyDescent="0.3">
      <c r="A834" s="2" t="s">
        <v>1681</v>
      </c>
      <c r="B834" s="2" t="s">
        <v>1682</v>
      </c>
      <c r="C834" s="2" t="s">
        <v>2418</v>
      </c>
      <c r="D834" s="13">
        <v>57</v>
      </c>
    </row>
    <row r="835" spans="1:4" x14ac:dyDescent="0.3">
      <c r="A835" s="2" t="s">
        <v>1683</v>
      </c>
      <c r="B835" s="2" t="s">
        <v>1684</v>
      </c>
      <c r="C835" s="2" t="s">
        <v>2418</v>
      </c>
      <c r="D835" s="13">
        <v>0.17499999999999999</v>
      </c>
    </row>
    <row r="836" spans="1:4" x14ac:dyDescent="0.3">
      <c r="A836" s="2" t="s">
        <v>1685</v>
      </c>
      <c r="B836" s="2" t="s">
        <v>1686</v>
      </c>
      <c r="C836" s="2" t="s">
        <v>2418</v>
      </c>
      <c r="D836" s="13">
        <v>6.742857142857142</v>
      </c>
    </row>
    <row r="837" spans="1:4" x14ac:dyDescent="0.3">
      <c r="A837" s="2" t="s">
        <v>1687</v>
      </c>
      <c r="B837" s="2" t="s">
        <v>1688</v>
      </c>
      <c r="C837" s="2" t="s">
        <v>2418</v>
      </c>
      <c r="D837" s="13">
        <v>15</v>
      </c>
    </row>
    <row r="838" spans="1:4" x14ac:dyDescent="0.3">
      <c r="A838" s="2" t="s">
        <v>1689</v>
      </c>
      <c r="B838" s="2" t="s">
        <v>1690</v>
      </c>
      <c r="C838" s="2" t="s">
        <v>2417</v>
      </c>
      <c r="D838" s="13">
        <v>205</v>
      </c>
    </row>
    <row r="839" spans="1:4" x14ac:dyDescent="0.3">
      <c r="A839" s="2" t="s">
        <v>1691</v>
      </c>
      <c r="B839" s="2" t="s">
        <v>1692</v>
      </c>
      <c r="C839" s="2" t="s">
        <v>2416</v>
      </c>
      <c r="D839" s="13">
        <v>197.66666666666666</v>
      </c>
    </row>
    <row r="840" spans="1:4" x14ac:dyDescent="0.3">
      <c r="A840" s="2" t="s">
        <v>1693</v>
      </c>
      <c r="B840" s="2" t="s">
        <v>1694</v>
      </c>
      <c r="C840" s="2" t="s">
        <v>2418</v>
      </c>
      <c r="D840" s="13">
        <v>9</v>
      </c>
    </row>
    <row r="841" spans="1:4" x14ac:dyDescent="0.3">
      <c r="A841" s="2" t="s">
        <v>1695</v>
      </c>
      <c r="B841" s="2" t="s">
        <v>1696</v>
      </c>
      <c r="C841" s="2" t="s">
        <v>2418</v>
      </c>
      <c r="D841" s="13">
        <v>12.466666666666667</v>
      </c>
    </row>
    <row r="842" spans="1:4" x14ac:dyDescent="0.3">
      <c r="A842" s="2" t="s">
        <v>1697</v>
      </c>
      <c r="B842" s="2" t="s">
        <v>1698</v>
      </c>
      <c r="D842" s="14">
        <v>44</v>
      </c>
    </row>
    <row r="843" spans="1:4" x14ac:dyDescent="0.3">
      <c r="A843" s="2" t="s">
        <v>1699</v>
      </c>
      <c r="B843" s="2" t="s">
        <v>1700</v>
      </c>
      <c r="C843" s="2" t="s">
        <v>2418</v>
      </c>
      <c r="D843" s="13">
        <v>35.5</v>
      </c>
    </row>
    <row r="844" spans="1:4" x14ac:dyDescent="0.3">
      <c r="A844" s="2" t="s">
        <v>1701</v>
      </c>
      <c r="B844" s="2" t="s">
        <v>1702</v>
      </c>
      <c r="C844" s="2" t="s">
        <v>2418</v>
      </c>
      <c r="D844" s="13">
        <v>15</v>
      </c>
    </row>
    <row r="845" spans="1:4" x14ac:dyDescent="0.3">
      <c r="A845" s="2" t="s">
        <v>1703</v>
      </c>
      <c r="B845" s="2" t="s">
        <v>1704</v>
      </c>
      <c r="C845" s="2" t="s">
        <v>2418</v>
      </c>
      <c r="D845" s="13">
        <v>7.75</v>
      </c>
    </row>
    <row r="846" spans="1:4" x14ac:dyDescent="0.3">
      <c r="A846" s="2" t="s">
        <v>1705</v>
      </c>
      <c r="B846" s="2" t="s">
        <v>1706</v>
      </c>
      <c r="C846" s="2" t="s">
        <v>2418</v>
      </c>
      <c r="D846" s="13">
        <v>42.333333333333336</v>
      </c>
    </row>
    <row r="847" spans="1:4" x14ac:dyDescent="0.3">
      <c r="A847" s="2" t="s">
        <v>1707</v>
      </c>
      <c r="B847" s="2" t="s">
        <v>1708</v>
      </c>
      <c r="C847" s="2" t="s">
        <v>2418</v>
      </c>
      <c r="D847" s="13">
        <v>83.5</v>
      </c>
    </row>
    <row r="848" spans="1:4" x14ac:dyDescent="0.3">
      <c r="A848" s="2" t="s">
        <v>1709</v>
      </c>
      <c r="B848" s="2" t="s">
        <v>1710</v>
      </c>
      <c r="C848" s="2" t="s">
        <v>2418</v>
      </c>
      <c r="D848" s="13">
        <v>13.5</v>
      </c>
    </row>
    <row r="849" spans="1:4" x14ac:dyDescent="0.3">
      <c r="A849" s="2" t="s">
        <v>1711</v>
      </c>
      <c r="B849" s="2" t="s">
        <v>1712</v>
      </c>
      <c r="C849" s="2" t="s">
        <v>2418</v>
      </c>
      <c r="D849" s="13">
        <v>32</v>
      </c>
    </row>
    <row r="850" spans="1:4" x14ac:dyDescent="0.3">
      <c r="A850" s="2" t="s">
        <v>1713</v>
      </c>
      <c r="B850" s="2" t="s">
        <v>1714</v>
      </c>
      <c r="D850" s="14">
        <v>44</v>
      </c>
    </row>
    <row r="851" spans="1:4" x14ac:dyDescent="0.3">
      <c r="A851" s="2" t="s">
        <v>1715</v>
      </c>
      <c r="B851" s="2" t="s">
        <v>1716</v>
      </c>
      <c r="C851" s="2" t="s">
        <v>2418</v>
      </c>
      <c r="D851" s="13">
        <v>23.8</v>
      </c>
    </row>
    <row r="852" spans="1:4" x14ac:dyDescent="0.3">
      <c r="A852" s="2" t="s">
        <v>1717</v>
      </c>
      <c r="B852" s="2" t="s">
        <v>1718</v>
      </c>
      <c r="D852" s="14">
        <v>44</v>
      </c>
    </row>
    <row r="853" spans="1:4" x14ac:dyDescent="0.3">
      <c r="A853" s="2" t="s">
        <v>1719</v>
      </c>
      <c r="B853" s="2" t="s">
        <v>1720</v>
      </c>
      <c r="C853" s="2" t="s">
        <v>2418</v>
      </c>
      <c r="D853" s="13">
        <v>6</v>
      </c>
    </row>
    <row r="854" spans="1:4" x14ac:dyDescent="0.3">
      <c r="A854" s="2" t="s">
        <v>1721</v>
      </c>
      <c r="B854" s="2" t="s">
        <v>1722</v>
      </c>
      <c r="C854" s="2" t="s">
        <v>2418</v>
      </c>
      <c r="D854" s="13">
        <v>44</v>
      </c>
    </row>
    <row r="855" spans="1:4" x14ac:dyDescent="0.3">
      <c r="A855" s="2" t="s">
        <v>1723</v>
      </c>
      <c r="B855" s="2" t="s">
        <v>1724</v>
      </c>
      <c r="C855" s="2"/>
      <c r="D855" s="13">
        <v>0</v>
      </c>
    </row>
    <row r="856" spans="1:4" x14ac:dyDescent="0.3">
      <c r="A856" s="2" t="s">
        <v>1725</v>
      </c>
      <c r="B856" s="2" t="s">
        <v>1726</v>
      </c>
      <c r="C856" s="2" t="s">
        <v>2418</v>
      </c>
      <c r="D856" s="13">
        <v>44</v>
      </c>
    </row>
    <row r="857" spans="1:4" x14ac:dyDescent="0.3">
      <c r="A857" s="2" t="s">
        <v>1727</v>
      </c>
      <c r="B857" s="2" t="s">
        <v>1728</v>
      </c>
      <c r="C857" s="2" t="s">
        <v>2418</v>
      </c>
      <c r="D857" s="13">
        <v>25.083333333333332</v>
      </c>
    </row>
    <row r="858" spans="1:4" x14ac:dyDescent="0.3">
      <c r="A858" s="2" t="s">
        <v>1729</v>
      </c>
      <c r="B858" s="2" t="s">
        <v>1730</v>
      </c>
      <c r="D858" s="14">
        <v>44</v>
      </c>
    </row>
    <row r="859" spans="1:4" x14ac:dyDescent="0.3">
      <c r="A859" s="2" t="s">
        <v>1731</v>
      </c>
      <c r="B859" s="2" t="s">
        <v>1732</v>
      </c>
      <c r="C859" s="2" t="s">
        <v>2418</v>
      </c>
      <c r="D859" s="13">
        <v>13.4</v>
      </c>
    </row>
    <row r="860" spans="1:4" x14ac:dyDescent="0.3">
      <c r="A860" s="2" t="s">
        <v>1733</v>
      </c>
      <c r="B860" s="2" t="s">
        <v>1734</v>
      </c>
      <c r="C860" s="2" t="s">
        <v>2418</v>
      </c>
      <c r="D860" s="13">
        <v>28.5</v>
      </c>
    </row>
    <row r="861" spans="1:4" x14ac:dyDescent="0.3">
      <c r="A861" s="2" t="s">
        <v>1735</v>
      </c>
      <c r="B861" s="2" t="s">
        <v>1736</v>
      </c>
      <c r="C861" s="2" t="s">
        <v>2418</v>
      </c>
      <c r="D861" s="13">
        <v>9.4166666666666661</v>
      </c>
    </row>
    <row r="862" spans="1:4" x14ac:dyDescent="0.3">
      <c r="A862" s="2" t="s">
        <v>1737</v>
      </c>
      <c r="B862" s="2" t="s">
        <v>1738</v>
      </c>
      <c r="D862" s="14">
        <v>44</v>
      </c>
    </row>
    <row r="863" spans="1:4" x14ac:dyDescent="0.3">
      <c r="A863" s="2" t="s">
        <v>1739</v>
      </c>
      <c r="B863" s="2" t="s">
        <v>1740</v>
      </c>
      <c r="C863" s="2" t="s">
        <v>2418</v>
      </c>
      <c r="D863" s="13">
        <v>14.428571428571429</v>
      </c>
    </row>
    <row r="864" spans="1:4" x14ac:dyDescent="0.3">
      <c r="A864" s="2" t="s">
        <v>1741</v>
      </c>
      <c r="B864" s="2" t="s">
        <v>1742</v>
      </c>
      <c r="C864" s="2" t="s">
        <v>2418</v>
      </c>
      <c r="D864" s="13">
        <v>11.5</v>
      </c>
    </row>
    <row r="865" spans="1:4" x14ac:dyDescent="0.3">
      <c r="A865" s="2" t="s">
        <v>1743</v>
      </c>
      <c r="B865" s="2" t="s">
        <v>1744</v>
      </c>
      <c r="C865" s="2" t="s">
        <v>2418</v>
      </c>
      <c r="D865" s="13">
        <v>42</v>
      </c>
    </row>
    <row r="866" spans="1:4" x14ac:dyDescent="0.3">
      <c r="A866" s="2" t="s">
        <v>1745</v>
      </c>
      <c r="B866" s="2" t="s">
        <v>1746</v>
      </c>
      <c r="C866" s="2" t="s">
        <v>2418</v>
      </c>
      <c r="D866" s="13">
        <v>25.333333333333332</v>
      </c>
    </row>
    <row r="867" spans="1:4" x14ac:dyDescent="0.3">
      <c r="A867" s="2" t="s">
        <v>1747</v>
      </c>
      <c r="B867" s="2" t="s">
        <v>1748</v>
      </c>
      <c r="C867" s="2" t="s">
        <v>2418</v>
      </c>
      <c r="D867" s="13">
        <v>3.3333333333333335</v>
      </c>
    </row>
    <row r="868" spans="1:4" x14ac:dyDescent="0.3">
      <c r="A868" s="2" t="s">
        <v>1749</v>
      </c>
      <c r="B868" s="2" t="s">
        <v>1750</v>
      </c>
      <c r="C868" s="2"/>
      <c r="D868" s="13">
        <v>0</v>
      </c>
    </row>
    <row r="869" spans="1:4" x14ac:dyDescent="0.3">
      <c r="A869" s="2" t="s">
        <v>1751</v>
      </c>
      <c r="B869" s="2" t="s">
        <v>1752</v>
      </c>
      <c r="C869" s="2" t="s">
        <v>2418</v>
      </c>
      <c r="D869" s="13">
        <v>12.5</v>
      </c>
    </row>
    <row r="870" spans="1:4" x14ac:dyDescent="0.3">
      <c r="A870" s="2" t="s">
        <v>1753</v>
      </c>
      <c r="B870" s="2" t="s">
        <v>1754</v>
      </c>
      <c r="C870" s="2" t="s">
        <v>2418</v>
      </c>
      <c r="D870" s="13">
        <v>13</v>
      </c>
    </row>
    <row r="871" spans="1:4" x14ac:dyDescent="0.3">
      <c r="A871" s="2" t="s">
        <v>1755</v>
      </c>
      <c r="B871" s="2" t="s">
        <v>1756</v>
      </c>
      <c r="C871" s="2" t="s">
        <v>2418</v>
      </c>
      <c r="D871" s="13">
        <v>40</v>
      </c>
    </row>
    <row r="872" spans="1:4" x14ac:dyDescent="0.3">
      <c r="A872" s="2" t="s">
        <v>1757</v>
      </c>
      <c r="B872" s="2" t="s">
        <v>1758</v>
      </c>
      <c r="C872" s="2" t="s">
        <v>2418</v>
      </c>
      <c r="D872" s="13">
        <v>41.6</v>
      </c>
    </row>
    <row r="873" spans="1:4" x14ac:dyDescent="0.3">
      <c r="A873" s="2" t="s">
        <v>1759</v>
      </c>
      <c r="B873" s="2" t="s">
        <v>1760</v>
      </c>
      <c r="C873" s="2" t="s">
        <v>2418</v>
      </c>
      <c r="D873" s="13">
        <v>13.125</v>
      </c>
    </row>
    <row r="874" spans="1:4" x14ac:dyDescent="0.3">
      <c r="A874" s="2" t="s">
        <v>1761</v>
      </c>
      <c r="B874" s="2" t="s">
        <v>1762</v>
      </c>
      <c r="C874" s="2" t="s">
        <v>2417</v>
      </c>
      <c r="D874" s="13">
        <v>121</v>
      </c>
    </row>
    <row r="875" spans="1:4" x14ac:dyDescent="0.3">
      <c r="A875" s="2" t="s">
        <v>1763</v>
      </c>
      <c r="B875" s="2" t="s">
        <v>1764</v>
      </c>
      <c r="C875" s="2" t="s">
        <v>2418</v>
      </c>
      <c r="D875" s="13">
        <v>19.100000000000001</v>
      </c>
    </row>
    <row r="876" spans="1:4" x14ac:dyDescent="0.3">
      <c r="A876" s="2" t="s">
        <v>1765</v>
      </c>
      <c r="B876" s="2" t="s">
        <v>1766</v>
      </c>
      <c r="C876" s="2" t="s">
        <v>2418</v>
      </c>
      <c r="D876" s="13">
        <v>8.8333333333333339</v>
      </c>
    </row>
    <row r="877" spans="1:4" x14ac:dyDescent="0.3">
      <c r="A877" s="2" t="s">
        <v>1767</v>
      </c>
      <c r="B877" s="2" t="s">
        <v>1768</v>
      </c>
      <c r="C877" s="2"/>
      <c r="D877" s="13">
        <v>0</v>
      </c>
    </row>
    <row r="878" spans="1:4" x14ac:dyDescent="0.3">
      <c r="A878" s="2" t="s">
        <v>1769</v>
      </c>
      <c r="B878" s="2" t="s">
        <v>1770</v>
      </c>
      <c r="C878" s="2" t="s">
        <v>2418</v>
      </c>
      <c r="D878" s="13">
        <v>30.8</v>
      </c>
    </row>
    <row r="879" spans="1:4" x14ac:dyDescent="0.3">
      <c r="A879" s="2" t="s">
        <v>1771</v>
      </c>
      <c r="B879" s="2" t="s">
        <v>1772</v>
      </c>
      <c r="C879" s="2" t="s">
        <v>2418</v>
      </c>
      <c r="D879" s="13">
        <v>12.166666666666666</v>
      </c>
    </row>
    <row r="880" spans="1:4" x14ac:dyDescent="0.3">
      <c r="A880" s="2" t="s">
        <v>1773</v>
      </c>
      <c r="B880" s="2" t="s">
        <v>1774</v>
      </c>
      <c r="C880" s="2" t="s">
        <v>2418</v>
      </c>
      <c r="D880" s="13">
        <v>9.25</v>
      </c>
    </row>
    <row r="881" spans="1:4" x14ac:dyDescent="0.3">
      <c r="A881" s="2" t="s">
        <v>1775</v>
      </c>
      <c r="B881" s="2" t="s">
        <v>1776</v>
      </c>
      <c r="C881" s="2" t="s">
        <v>2417</v>
      </c>
      <c r="D881" s="13">
        <v>151.66666666666666</v>
      </c>
    </row>
    <row r="882" spans="1:4" x14ac:dyDescent="0.3">
      <c r="A882" s="2" t="s">
        <v>1777</v>
      </c>
      <c r="B882" s="2" t="s">
        <v>1778</v>
      </c>
      <c r="C882" s="2" t="s">
        <v>2418</v>
      </c>
      <c r="D882" s="13">
        <v>20.333333333333332</v>
      </c>
    </row>
    <row r="883" spans="1:4" x14ac:dyDescent="0.3">
      <c r="A883" s="2" t="s">
        <v>1779</v>
      </c>
      <c r="B883" s="2" t="s">
        <v>1780</v>
      </c>
      <c r="C883" s="2" t="s">
        <v>2418</v>
      </c>
      <c r="D883" s="13">
        <v>11</v>
      </c>
    </row>
    <row r="884" spans="1:4" x14ac:dyDescent="0.3">
      <c r="A884" s="2" t="s">
        <v>1781</v>
      </c>
      <c r="B884" s="2" t="s">
        <v>1782</v>
      </c>
      <c r="C884" s="2" t="s">
        <v>2418</v>
      </c>
      <c r="D884" s="13">
        <v>17</v>
      </c>
    </row>
    <row r="885" spans="1:4" x14ac:dyDescent="0.3">
      <c r="A885" s="2" t="s">
        <v>1783</v>
      </c>
      <c r="B885" s="2" t="s">
        <v>1784</v>
      </c>
      <c r="C885" s="2" t="s">
        <v>2418</v>
      </c>
      <c r="D885" s="13">
        <v>11</v>
      </c>
    </row>
    <row r="886" spans="1:4" x14ac:dyDescent="0.3">
      <c r="A886" s="2" t="s">
        <v>1785</v>
      </c>
      <c r="B886" s="2" t="s">
        <v>1786</v>
      </c>
      <c r="C886" s="2" t="s">
        <v>2418</v>
      </c>
      <c r="D886" s="13">
        <v>23.25</v>
      </c>
    </row>
    <row r="887" spans="1:4" x14ac:dyDescent="0.3">
      <c r="A887" s="2" t="s">
        <v>1787</v>
      </c>
      <c r="B887" s="2" t="s">
        <v>1788</v>
      </c>
      <c r="C887" s="2" t="s">
        <v>2418</v>
      </c>
      <c r="D887" s="13">
        <v>28.5</v>
      </c>
    </row>
    <row r="888" spans="1:4" x14ac:dyDescent="0.3">
      <c r="A888" s="2" t="s">
        <v>1789</v>
      </c>
      <c r="B888" s="2" t="s">
        <v>1790</v>
      </c>
      <c r="C888" s="2" t="s">
        <v>2418</v>
      </c>
      <c r="D888" s="13">
        <v>10</v>
      </c>
    </row>
    <row r="889" spans="1:4" x14ac:dyDescent="0.3">
      <c r="A889" s="2" t="s">
        <v>1791</v>
      </c>
      <c r="B889" s="2" t="s">
        <v>1792</v>
      </c>
      <c r="C889" s="2" t="s">
        <v>2418</v>
      </c>
      <c r="D889" s="13">
        <v>82.818181818181813</v>
      </c>
    </row>
    <row r="890" spans="1:4" x14ac:dyDescent="0.3">
      <c r="A890" s="2" t="s">
        <v>1793</v>
      </c>
      <c r="B890" s="2" t="s">
        <v>1794</v>
      </c>
      <c r="C890" s="2" t="s">
        <v>2418</v>
      </c>
      <c r="D890" s="13">
        <v>8.4444444444444446</v>
      </c>
    </row>
    <row r="891" spans="1:4" x14ac:dyDescent="0.3">
      <c r="A891" s="2" t="s">
        <v>1795</v>
      </c>
      <c r="B891" s="2" t="s">
        <v>1796</v>
      </c>
      <c r="C891" s="2" t="s">
        <v>2418</v>
      </c>
      <c r="D891" s="13">
        <v>26</v>
      </c>
    </row>
    <row r="892" spans="1:4" x14ac:dyDescent="0.3">
      <c r="A892" s="2" t="s">
        <v>1797</v>
      </c>
      <c r="B892" s="2" t="s">
        <v>1798</v>
      </c>
      <c r="C892" s="2" t="s">
        <v>2418</v>
      </c>
      <c r="D892" s="13">
        <v>15.904761904761905</v>
      </c>
    </row>
    <row r="893" spans="1:4" x14ac:dyDescent="0.3">
      <c r="A893" s="2" t="s">
        <v>1799</v>
      </c>
      <c r="B893" s="2" t="s">
        <v>1800</v>
      </c>
      <c r="C893" s="2" t="s">
        <v>2418</v>
      </c>
      <c r="D893" s="13">
        <v>9</v>
      </c>
    </row>
    <row r="894" spans="1:4" x14ac:dyDescent="0.3">
      <c r="A894" s="2" t="s">
        <v>1801</v>
      </c>
      <c r="B894" s="2" t="s">
        <v>1802</v>
      </c>
      <c r="C894" s="2" t="s">
        <v>2418</v>
      </c>
      <c r="D894" s="13">
        <v>22</v>
      </c>
    </row>
    <row r="895" spans="1:4" x14ac:dyDescent="0.3">
      <c r="A895" s="2" t="s">
        <v>1803</v>
      </c>
      <c r="B895" s="2" t="s">
        <v>1804</v>
      </c>
      <c r="C895" s="2" t="s">
        <v>2418</v>
      </c>
      <c r="D895" s="13">
        <v>18.25</v>
      </c>
    </row>
    <row r="896" spans="1:4" x14ac:dyDescent="0.3">
      <c r="A896" s="2" t="s">
        <v>1805</v>
      </c>
      <c r="B896" s="2" t="s">
        <v>1806</v>
      </c>
      <c r="C896" s="2" t="s">
        <v>2418</v>
      </c>
      <c r="D896" s="13">
        <v>18.333333333333332</v>
      </c>
    </row>
    <row r="897" spans="1:4" x14ac:dyDescent="0.3">
      <c r="A897" s="2" t="s">
        <v>1807</v>
      </c>
      <c r="B897" s="2" t="s">
        <v>1808</v>
      </c>
      <c r="C897" s="2" t="s">
        <v>2418</v>
      </c>
      <c r="D897" s="13">
        <v>87.333333333333329</v>
      </c>
    </row>
    <row r="898" spans="1:4" x14ac:dyDescent="0.3">
      <c r="A898" s="2" t="s">
        <v>1809</v>
      </c>
      <c r="B898" s="2" t="s">
        <v>1810</v>
      </c>
      <c r="C898" s="2" t="s">
        <v>2418</v>
      </c>
      <c r="D898" s="13">
        <v>6.25</v>
      </c>
    </row>
    <row r="899" spans="1:4" x14ac:dyDescent="0.3">
      <c r="A899" s="2" t="s">
        <v>1811</v>
      </c>
      <c r="B899" s="2" t="s">
        <v>1812</v>
      </c>
      <c r="C899" s="2" t="s">
        <v>2418</v>
      </c>
      <c r="D899" s="13">
        <v>10</v>
      </c>
    </row>
    <row r="900" spans="1:4" x14ac:dyDescent="0.3">
      <c r="A900" s="2" t="s">
        <v>1813</v>
      </c>
      <c r="B900" s="2" t="s">
        <v>1814</v>
      </c>
      <c r="C900" s="2" t="s">
        <v>2418</v>
      </c>
      <c r="D900" s="13">
        <v>10.5</v>
      </c>
    </row>
    <row r="901" spans="1:4" x14ac:dyDescent="0.3">
      <c r="A901" s="2" t="s">
        <v>1815</v>
      </c>
      <c r="B901" s="2" t="s">
        <v>1816</v>
      </c>
      <c r="D901" s="14">
        <v>44</v>
      </c>
    </row>
    <row r="902" spans="1:4" x14ac:dyDescent="0.3">
      <c r="A902" s="2" t="s">
        <v>1817</v>
      </c>
      <c r="B902" s="2" t="s">
        <v>1818</v>
      </c>
      <c r="C902" s="2" t="s">
        <v>2418</v>
      </c>
      <c r="D902" s="13">
        <v>59.5</v>
      </c>
    </row>
    <row r="903" spans="1:4" x14ac:dyDescent="0.3">
      <c r="A903" s="2" t="s">
        <v>1819</v>
      </c>
      <c r="B903" s="2" t="s">
        <v>1820</v>
      </c>
      <c r="C903" s="2" t="s">
        <v>2418</v>
      </c>
      <c r="D903" s="13">
        <v>10</v>
      </c>
    </row>
    <row r="904" spans="1:4" x14ac:dyDescent="0.3">
      <c r="A904" s="2" t="s">
        <v>1821</v>
      </c>
      <c r="B904" s="2" t="s">
        <v>1822</v>
      </c>
      <c r="C904" s="2" t="s">
        <v>2418</v>
      </c>
      <c r="D904" s="13">
        <v>38</v>
      </c>
    </row>
    <row r="905" spans="1:4" x14ac:dyDescent="0.3">
      <c r="A905" s="2" t="s">
        <v>1823</v>
      </c>
      <c r="B905" s="2" t="s">
        <v>1824</v>
      </c>
      <c r="C905" s="2" t="s">
        <v>2418</v>
      </c>
      <c r="D905" s="13">
        <v>29</v>
      </c>
    </row>
    <row r="906" spans="1:4" x14ac:dyDescent="0.3">
      <c r="A906" s="2" t="s">
        <v>1825</v>
      </c>
      <c r="B906" s="2" t="s">
        <v>1826</v>
      </c>
      <c r="C906" s="2" t="s">
        <v>2418</v>
      </c>
      <c r="D906" s="13">
        <v>27.125</v>
      </c>
    </row>
    <row r="907" spans="1:4" x14ac:dyDescent="0.3">
      <c r="A907" s="2" t="s">
        <v>1827</v>
      </c>
      <c r="B907" s="2" t="s">
        <v>1828</v>
      </c>
      <c r="C907" s="2" t="s">
        <v>2418</v>
      </c>
      <c r="D907" s="13">
        <v>29.5</v>
      </c>
    </row>
    <row r="908" spans="1:4" x14ac:dyDescent="0.3">
      <c r="A908" s="2" t="s">
        <v>1829</v>
      </c>
      <c r="B908" s="2" t="s">
        <v>1830</v>
      </c>
      <c r="C908" s="2" t="s">
        <v>2418</v>
      </c>
      <c r="D908" s="13">
        <v>64</v>
      </c>
    </row>
    <row r="909" spans="1:4" x14ac:dyDescent="0.3">
      <c r="A909" s="2" t="s">
        <v>1831</v>
      </c>
      <c r="B909" s="2" t="s">
        <v>1832</v>
      </c>
      <c r="C909" s="2" t="s">
        <v>2418</v>
      </c>
      <c r="D909" s="13">
        <v>9.3333333333333339</v>
      </c>
    </row>
    <row r="910" spans="1:4" x14ac:dyDescent="0.3">
      <c r="A910" s="2" t="s">
        <v>1833</v>
      </c>
      <c r="B910" s="2" t="s">
        <v>1834</v>
      </c>
      <c r="C910" s="2" t="s">
        <v>2418</v>
      </c>
      <c r="D910" s="13">
        <v>15</v>
      </c>
    </row>
    <row r="911" spans="1:4" x14ac:dyDescent="0.3">
      <c r="A911" s="2" t="s">
        <v>1835</v>
      </c>
      <c r="B911" s="2" t="s">
        <v>1836</v>
      </c>
      <c r="C911" s="2" t="s">
        <v>2418</v>
      </c>
      <c r="D911" s="13">
        <v>23.666666666666668</v>
      </c>
    </row>
    <row r="912" spans="1:4" x14ac:dyDescent="0.3">
      <c r="A912" s="2" t="s">
        <v>1837</v>
      </c>
      <c r="B912" s="2" t="s">
        <v>1838</v>
      </c>
      <c r="C912" s="2" t="s">
        <v>2418</v>
      </c>
      <c r="D912" s="13">
        <v>14.4</v>
      </c>
    </row>
    <row r="913" spans="1:4" x14ac:dyDescent="0.3">
      <c r="A913" s="2" t="s">
        <v>1839</v>
      </c>
      <c r="B913" s="2" t="s">
        <v>1840</v>
      </c>
      <c r="C913" s="2" t="s">
        <v>2418</v>
      </c>
      <c r="D913" s="13">
        <v>19</v>
      </c>
    </row>
    <row r="914" spans="1:4" x14ac:dyDescent="0.3">
      <c r="A914" s="2" t="s">
        <v>1841</v>
      </c>
      <c r="B914" s="2" t="s">
        <v>1842</v>
      </c>
      <c r="C914" s="2" t="s">
        <v>2418</v>
      </c>
      <c r="D914" s="13">
        <v>16.5625</v>
      </c>
    </row>
    <row r="915" spans="1:4" x14ac:dyDescent="0.3">
      <c r="A915" s="2" t="s">
        <v>1843</v>
      </c>
      <c r="B915" s="2" t="s">
        <v>1844</v>
      </c>
      <c r="C915" s="2" t="s">
        <v>2418</v>
      </c>
      <c r="D915" s="13">
        <v>12</v>
      </c>
    </row>
    <row r="916" spans="1:4" x14ac:dyDescent="0.3">
      <c r="A916" s="2" t="s">
        <v>1845</v>
      </c>
      <c r="B916" s="2" t="s">
        <v>1846</v>
      </c>
      <c r="C916" s="2" t="s">
        <v>2418</v>
      </c>
      <c r="D916" s="13">
        <v>23.5</v>
      </c>
    </row>
    <row r="917" spans="1:4" x14ac:dyDescent="0.3">
      <c r="A917" s="2" t="s">
        <v>1847</v>
      </c>
      <c r="B917" s="2" t="s">
        <v>1848</v>
      </c>
      <c r="C917" s="2" t="s">
        <v>2417</v>
      </c>
      <c r="D917" s="13">
        <v>167</v>
      </c>
    </row>
    <row r="918" spans="1:4" x14ac:dyDescent="0.3">
      <c r="A918" s="2" t="s">
        <v>1849</v>
      </c>
      <c r="B918" s="2" t="s">
        <v>1850</v>
      </c>
      <c r="C918" s="2" t="s">
        <v>2417</v>
      </c>
      <c r="D918" s="13">
        <v>359</v>
      </c>
    </row>
    <row r="919" spans="1:4" x14ac:dyDescent="0.3">
      <c r="A919" s="2" t="s">
        <v>1851</v>
      </c>
      <c r="B919" s="2" t="s">
        <v>1852</v>
      </c>
      <c r="C919" s="2"/>
      <c r="D919" s="13">
        <v>0</v>
      </c>
    </row>
    <row r="920" spans="1:4" x14ac:dyDescent="0.3">
      <c r="A920" s="2" t="s">
        <v>1853</v>
      </c>
      <c r="B920" s="2" t="s">
        <v>1854</v>
      </c>
      <c r="C920" s="2" t="s">
        <v>2418</v>
      </c>
      <c r="D920" s="13">
        <v>10</v>
      </c>
    </row>
    <row r="921" spans="1:4" x14ac:dyDescent="0.3">
      <c r="A921" s="2" t="s">
        <v>1855</v>
      </c>
      <c r="B921" s="2" t="s">
        <v>1856</v>
      </c>
      <c r="C921" s="2" t="s">
        <v>2418</v>
      </c>
      <c r="D921" s="13">
        <v>111.5</v>
      </c>
    </row>
    <row r="922" spans="1:4" x14ac:dyDescent="0.3">
      <c r="A922" s="2" t="s">
        <v>1857</v>
      </c>
      <c r="B922" s="2" t="s">
        <v>1858</v>
      </c>
      <c r="C922" s="2" t="s">
        <v>2418</v>
      </c>
      <c r="D922" s="13">
        <v>10</v>
      </c>
    </row>
    <row r="923" spans="1:4" x14ac:dyDescent="0.3">
      <c r="A923" s="2" t="s">
        <v>1859</v>
      </c>
      <c r="B923" s="2" t="s">
        <v>1860</v>
      </c>
      <c r="C923" s="2" t="s">
        <v>2418</v>
      </c>
      <c r="D923" s="13">
        <v>17.25</v>
      </c>
    </row>
    <row r="924" spans="1:4" x14ac:dyDescent="0.3">
      <c r="A924" s="2" t="s">
        <v>1861</v>
      </c>
      <c r="B924" s="2" t="s">
        <v>1862</v>
      </c>
      <c r="C924" s="2" t="s">
        <v>2418</v>
      </c>
      <c r="D924" s="13">
        <v>21</v>
      </c>
    </row>
    <row r="925" spans="1:4" x14ac:dyDescent="0.3">
      <c r="A925" s="2" t="s">
        <v>1863</v>
      </c>
      <c r="B925" s="2" t="s">
        <v>1864</v>
      </c>
      <c r="C925" s="2" t="s">
        <v>2418</v>
      </c>
      <c r="D925" s="13">
        <v>18</v>
      </c>
    </row>
    <row r="926" spans="1:4" x14ac:dyDescent="0.3">
      <c r="A926" s="2" t="s">
        <v>1865</v>
      </c>
      <c r="B926" s="2" t="s">
        <v>1866</v>
      </c>
      <c r="C926" s="2" t="s">
        <v>2418</v>
      </c>
      <c r="D926" s="13">
        <v>9</v>
      </c>
    </row>
    <row r="927" spans="1:4" x14ac:dyDescent="0.3">
      <c r="A927" s="2" t="s">
        <v>1867</v>
      </c>
      <c r="B927" s="2" t="s">
        <v>1868</v>
      </c>
      <c r="C927" s="2" t="s">
        <v>2418</v>
      </c>
      <c r="D927" s="13">
        <v>12</v>
      </c>
    </row>
    <row r="928" spans="1:4" x14ac:dyDescent="0.3">
      <c r="A928" s="2" t="s">
        <v>1869</v>
      </c>
      <c r="B928" s="2" t="s">
        <v>1870</v>
      </c>
      <c r="C928" s="2" t="s">
        <v>2418</v>
      </c>
      <c r="D928" s="13">
        <v>63</v>
      </c>
    </row>
    <row r="929" spans="1:4" x14ac:dyDescent="0.3">
      <c r="A929" s="2" t="s">
        <v>1871</v>
      </c>
      <c r="B929" s="2" t="s">
        <v>1872</v>
      </c>
      <c r="C929" s="2" t="s">
        <v>2418</v>
      </c>
      <c r="D929" s="13">
        <v>40.200000000000003</v>
      </c>
    </row>
    <row r="930" spans="1:4" x14ac:dyDescent="0.3">
      <c r="A930" s="2" t="s">
        <v>1873</v>
      </c>
      <c r="B930" s="2" t="s">
        <v>1874</v>
      </c>
      <c r="C930" s="2" t="s">
        <v>2418</v>
      </c>
      <c r="D930" s="13">
        <v>3</v>
      </c>
    </row>
    <row r="931" spans="1:4" x14ac:dyDescent="0.3">
      <c r="A931" s="2" t="s">
        <v>1875</v>
      </c>
      <c r="B931" s="2" t="s">
        <v>1876</v>
      </c>
      <c r="C931" s="2" t="s">
        <v>2418</v>
      </c>
      <c r="D931" s="13">
        <v>3.5</v>
      </c>
    </row>
    <row r="932" spans="1:4" x14ac:dyDescent="0.3">
      <c r="A932" s="2" t="s">
        <v>1877</v>
      </c>
      <c r="B932" s="2" t="s">
        <v>1878</v>
      </c>
      <c r="C932" s="2" t="s">
        <v>2417</v>
      </c>
      <c r="D932" s="13">
        <v>167</v>
      </c>
    </row>
    <row r="933" spans="1:4" x14ac:dyDescent="0.3">
      <c r="A933" s="2" t="s">
        <v>1879</v>
      </c>
      <c r="B933" s="2" t="s">
        <v>1880</v>
      </c>
      <c r="C933" s="2" t="s">
        <v>2418</v>
      </c>
      <c r="D933" s="13">
        <v>13</v>
      </c>
    </row>
    <row r="934" spans="1:4" x14ac:dyDescent="0.3">
      <c r="A934" s="2" t="s">
        <v>1881</v>
      </c>
      <c r="B934" s="2" t="s">
        <v>1882</v>
      </c>
      <c r="D934" s="14">
        <v>44</v>
      </c>
    </row>
    <row r="935" spans="1:4" x14ac:dyDescent="0.3">
      <c r="A935" s="2" t="s">
        <v>1883</v>
      </c>
      <c r="B935" s="2" t="s">
        <v>1884</v>
      </c>
      <c r="D935" s="14">
        <v>44</v>
      </c>
    </row>
    <row r="936" spans="1:4" x14ac:dyDescent="0.3">
      <c r="A936" s="2" t="s">
        <v>1885</v>
      </c>
      <c r="B936" s="2" t="s">
        <v>1886</v>
      </c>
      <c r="C936" s="2" t="s">
        <v>2418</v>
      </c>
      <c r="D936" s="13">
        <v>6</v>
      </c>
    </row>
    <row r="937" spans="1:4" x14ac:dyDescent="0.3">
      <c r="A937" s="2" t="s">
        <v>1887</v>
      </c>
      <c r="B937" s="2" t="s">
        <v>1888</v>
      </c>
      <c r="C937" s="2" t="s">
        <v>2418</v>
      </c>
      <c r="D937" s="13">
        <v>28.5</v>
      </c>
    </row>
    <row r="938" spans="1:4" x14ac:dyDescent="0.3">
      <c r="A938" s="2" t="s">
        <v>1889</v>
      </c>
      <c r="B938" s="2" t="s">
        <v>1890</v>
      </c>
      <c r="C938" s="2" t="s">
        <v>2418</v>
      </c>
      <c r="D938" s="13">
        <v>16</v>
      </c>
    </row>
    <row r="939" spans="1:4" x14ac:dyDescent="0.3">
      <c r="A939" s="2" t="s">
        <v>1891</v>
      </c>
      <c r="B939" s="2" t="s">
        <v>1892</v>
      </c>
      <c r="C939" s="2" t="s">
        <v>2417</v>
      </c>
      <c r="D939" s="13">
        <v>205</v>
      </c>
    </row>
    <row r="940" spans="1:4" x14ac:dyDescent="0.3">
      <c r="A940" s="2" t="s">
        <v>1893</v>
      </c>
      <c r="B940" s="2" t="s">
        <v>1894</v>
      </c>
      <c r="C940" s="2" t="s">
        <v>2418</v>
      </c>
      <c r="D940" s="13">
        <v>17.46153846153846</v>
      </c>
    </row>
    <row r="941" spans="1:4" x14ac:dyDescent="0.3">
      <c r="A941" s="2" t="s">
        <v>1895</v>
      </c>
      <c r="B941" s="2" t="s">
        <v>1896</v>
      </c>
      <c r="C941" s="2" t="s">
        <v>2418</v>
      </c>
      <c r="D941" s="13">
        <v>11</v>
      </c>
    </row>
    <row r="942" spans="1:4" x14ac:dyDescent="0.3">
      <c r="A942" s="2" t="s">
        <v>1897</v>
      </c>
      <c r="B942" s="2" t="s">
        <v>1898</v>
      </c>
      <c r="C942" s="2" t="s">
        <v>2418</v>
      </c>
      <c r="D942" s="13">
        <v>8.2564102564102573</v>
      </c>
    </row>
    <row r="943" spans="1:4" x14ac:dyDescent="0.3">
      <c r="A943" s="2" t="s">
        <v>1899</v>
      </c>
      <c r="B943" s="2" t="s">
        <v>1900</v>
      </c>
      <c r="D943" s="14">
        <v>44</v>
      </c>
    </row>
    <row r="944" spans="1:4" x14ac:dyDescent="0.3">
      <c r="A944" s="2" t="s">
        <v>1901</v>
      </c>
      <c r="B944" s="2" t="s">
        <v>1902</v>
      </c>
      <c r="C944" s="2" t="s">
        <v>2418</v>
      </c>
      <c r="D944" s="13">
        <v>82</v>
      </c>
    </row>
    <row r="945" spans="1:4" x14ac:dyDescent="0.3">
      <c r="A945" s="2" t="s">
        <v>1903</v>
      </c>
      <c r="B945" s="2" t="s">
        <v>1904</v>
      </c>
      <c r="D945" s="14">
        <v>44</v>
      </c>
    </row>
    <row r="946" spans="1:4" x14ac:dyDescent="0.3">
      <c r="A946" s="2" t="s">
        <v>1905</v>
      </c>
      <c r="B946" s="2" t="s">
        <v>1906</v>
      </c>
      <c r="C946" s="2" t="s">
        <v>2418</v>
      </c>
      <c r="D946" s="13">
        <v>10.199999999999999</v>
      </c>
    </row>
    <row r="947" spans="1:4" x14ac:dyDescent="0.3">
      <c r="A947" s="2" t="s">
        <v>1907</v>
      </c>
      <c r="B947" s="2" t="s">
        <v>1908</v>
      </c>
      <c r="C947" s="2"/>
      <c r="D947" s="13">
        <v>0</v>
      </c>
    </row>
    <row r="948" spans="1:4" x14ac:dyDescent="0.3">
      <c r="A948" s="2" t="s">
        <v>1909</v>
      </c>
      <c r="B948" s="2" t="s">
        <v>1910</v>
      </c>
      <c r="C948" s="2"/>
      <c r="D948" s="13">
        <v>0</v>
      </c>
    </row>
    <row r="949" spans="1:4" x14ac:dyDescent="0.3">
      <c r="A949" s="2" t="s">
        <v>1911</v>
      </c>
      <c r="B949" s="2" t="s">
        <v>1912</v>
      </c>
      <c r="C949" s="2" t="s">
        <v>2418</v>
      </c>
      <c r="D949" s="13">
        <v>13</v>
      </c>
    </row>
    <row r="950" spans="1:4" x14ac:dyDescent="0.3">
      <c r="A950" s="2" t="s">
        <v>1913</v>
      </c>
      <c r="B950" s="2" t="s">
        <v>1914</v>
      </c>
      <c r="C950" s="2" t="s">
        <v>2418</v>
      </c>
      <c r="D950" s="13">
        <v>34.25</v>
      </c>
    </row>
    <row r="951" spans="1:4" x14ac:dyDescent="0.3">
      <c r="A951" s="2" t="s">
        <v>1915</v>
      </c>
      <c r="B951" s="2" t="s">
        <v>1916</v>
      </c>
      <c r="C951" s="2" t="s">
        <v>2418</v>
      </c>
      <c r="D951" s="13">
        <v>9.8181818181818183</v>
      </c>
    </row>
    <row r="952" spans="1:4" x14ac:dyDescent="0.3">
      <c r="A952" s="2" t="s">
        <v>1917</v>
      </c>
      <c r="B952" s="2" t="s">
        <v>1918</v>
      </c>
      <c r="C952" s="2" t="s">
        <v>2418</v>
      </c>
      <c r="D952" s="13">
        <v>16</v>
      </c>
    </row>
    <row r="953" spans="1:4" x14ac:dyDescent="0.3">
      <c r="A953" s="2" t="s">
        <v>1919</v>
      </c>
      <c r="B953" s="2" t="s">
        <v>1920</v>
      </c>
      <c r="C953" s="2" t="s">
        <v>2418</v>
      </c>
      <c r="D953" s="13">
        <v>7</v>
      </c>
    </row>
    <row r="954" spans="1:4" x14ac:dyDescent="0.3">
      <c r="A954" s="2" t="s">
        <v>1921</v>
      </c>
      <c r="B954" s="2" t="s">
        <v>1922</v>
      </c>
      <c r="C954" s="2" t="s">
        <v>2418</v>
      </c>
      <c r="D954" s="13">
        <v>25</v>
      </c>
    </row>
    <row r="955" spans="1:4" x14ac:dyDescent="0.3">
      <c r="A955" s="2" t="s">
        <v>1923</v>
      </c>
      <c r="B955" s="2" t="s">
        <v>1924</v>
      </c>
      <c r="C955" s="2" t="s">
        <v>2418</v>
      </c>
      <c r="D955" s="13">
        <v>10</v>
      </c>
    </row>
    <row r="956" spans="1:4" x14ac:dyDescent="0.3">
      <c r="A956" s="2" t="s">
        <v>1925</v>
      </c>
      <c r="B956" s="2" t="s">
        <v>1926</v>
      </c>
      <c r="C956" s="2" t="s">
        <v>2418</v>
      </c>
      <c r="D956" s="13">
        <v>58.8</v>
      </c>
    </row>
    <row r="957" spans="1:4" x14ac:dyDescent="0.3">
      <c r="A957" s="2" t="s">
        <v>1927</v>
      </c>
      <c r="B957" s="2" t="s">
        <v>1928</v>
      </c>
      <c r="C957" s="2" t="s">
        <v>2418</v>
      </c>
      <c r="D957" s="13">
        <v>18.428571428571427</v>
      </c>
    </row>
    <row r="958" spans="1:4" x14ac:dyDescent="0.3">
      <c r="A958" s="2" t="s">
        <v>1929</v>
      </c>
      <c r="B958" s="2" t="s">
        <v>1930</v>
      </c>
      <c r="C958" s="2" t="s">
        <v>2418</v>
      </c>
      <c r="D958" s="13">
        <v>21</v>
      </c>
    </row>
    <row r="959" spans="1:4" x14ac:dyDescent="0.3">
      <c r="A959" s="2" t="s">
        <v>1931</v>
      </c>
      <c r="B959" s="2" t="s">
        <v>1932</v>
      </c>
      <c r="C959" s="2" t="s">
        <v>2418</v>
      </c>
      <c r="D959" s="13">
        <v>8.8000000000000007</v>
      </c>
    </row>
    <row r="960" spans="1:4" x14ac:dyDescent="0.3">
      <c r="A960" s="2" t="s">
        <v>1933</v>
      </c>
      <c r="B960" s="2" t="s">
        <v>1934</v>
      </c>
      <c r="C960" s="2" t="s">
        <v>2416</v>
      </c>
      <c r="D960" s="13">
        <v>83.5</v>
      </c>
    </row>
    <row r="961" spans="1:4" x14ac:dyDescent="0.3">
      <c r="A961" s="2" t="s">
        <v>1935</v>
      </c>
      <c r="B961" s="2" t="s">
        <v>1936</v>
      </c>
      <c r="C961" s="2" t="s">
        <v>2418</v>
      </c>
      <c r="D961" s="13">
        <v>4</v>
      </c>
    </row>
    <row r="962" spans="1:4" x14ac:dyDescent="0.3">
      <c r="A962" s="2" t="s">
        <v>1937</v>
      </c>
      <c r="B962" s="2" t="s">
        <v>1938</v>
      </c>
      <c r="C962" s="2" t="s">
        <v>2418</v>
      </c>
      <c r="D962" s="13">
        <v>14.5</v>
      </c>
    </row>
    <row r="963" spans="1:4" x14ac:dyDescent="0.3">
      <c r="A963" s="2" t="s">
        <v>1939</v>
      </c>
      <c r="B963" s="2" t="s">
        <v>1940</v>
      </c>
      <c r="C963" s="2" t="s">
        <v>2418</v>
      </c>
      <c r="D963" s="13">
        <v>6</v>
      </c>
    </row>
    <row r="964" spans="1:4" x14ac:dyDescent="0.3">
      <c r="A964" s="2" t="s">
        <v>1941</v>
      </c>
      <c r="B964" s="2" t="s">
        <v>1942</v>
      </c>
      <c r="C964" s="2" t="s">
        <v>2416</v>
      </c>
      <c r="D964" s="13">
        <v>89.9</v>
      </c>
    </row>
    <row r="965" spans="1:4" x14ac:dyDescent="0.3">
      <c r="A965" s="2" t="s">
        <v>1943</v>
      </c>
      <c r="B965" s="2" t="s">
        <v>1944</v>
      </c>
      <c r="C965" s="2" t="s">
        <v>2418</v>
      </c>
      <c r="D965" s="13">
        <v>9.25</v>
      </c>
    </row>
    <row r="966" spans="1:4" x14ac:dyDescent="0.3">
      <c r="A966" s="2" t="s">
        <v>1945</v>
      </c>
      <c r="B966" s="2" t="s">
        <v>1946</v>
      </c>
      <c r="C966" s="2" t="s">
        <v>2418</v>
      </c>
      <c r="D966" s="13">
        <v>7</v>
      </c>
    </row>
    <row r="967" spans="1:4" x14ac:dyDescent="0.3">
      <c r="A967" s="2" t="s">
        <v>1947</v>
      </c>
      <c r="B967" s="2" t="s">
        <v>1948</v>
      </c>
      <c r="C967" s="2" t="s">
        <v>2418</v>
      </c>
      <c r="D967" s="13">
        <v>14.142857142857142</v>
      </c>
    </row>
    <row r="968" spans="1:4" x14ac:dyDescent="0.3">
      <c r="A968" s="2" t="s">
        <v>1949</v>
      </c>
      <c r="B968" s="2" t="s">
        <v>1950</v>
      </c>
      <c r="C968" s="2" t="s">
        <v>2418</v>
      </c>
      <c r="D968" s="13">
        <v>97.2</v>
      </c>
    </row>
    <row r="969" spans="1:4" x14ac:dyDescent="0.3">
      <c r="A969" s="2" t="s">
        <v>1951</v>
      </c>
      <c r="B969" s="2" t="s">
        <v>1952</v>
      </c>
      <c r="C969" s="2" t="s">
        <v>2418</v>
      </c>
      <c r="D969" s="13">
        <v>17.5</v>
      </c>
    </row>
    <row r="970" spans="1:4" x14ac:dyDescent="0.3">
      <c r="A970" s="2" t="s">
        <v>1953</v>
      </c>
      <c r="B970" s="2" t="s">
        <v>1954</v>
      </c>
      <c r="C970" s="2" t="s">
        <v>2418</v>
      </c>
      <c r="D970" s="13">
        <v>15.857142857142858</v>
      </c>
    </row>
    <row r="971" spans="1:4" x14ac:dyDescent="0.3">
      <c r="A971" s="2" t="s">
        <v>1955</v>
      </c>
      <c r="B971" s="2" t="s">
        <v>1956</v>
      </c>
      <c r="C971" s="2" t="s">
        <v>2418</v>
      </c>
      <c r="D971" s="13">
        <v>6</v>
      </c>
    </row>
    <row r="972" spans="1:4" x14ac:dyDescent="0.3">
      <c r="A972" s="2" t="s">
        <v>1957</v>
      </c>
      <c r="B972" s="2" t="s">
        <v>1958</v>
      </c>
      <c r="C972" s="2" t="s">
        <v>2418</v>
      </c>
      <c r="D972" s="13">
        <v>39</v>
      </c>
    </row>
    <row r="973" spans="1:4" x14ac:dyDescent="0.3">
      <c r="A973" s="2" t="s">
        <v>1959</v>
      </c>
      <c r="B973" s="2" t="s">
        <v>1960</v>
      </c>
      <c r="C973" s="2" t="s">
        <v>2418</v>
      </c>
      <c r="D973" s="13">
        <v>4</v>
      </c>
    </row>
    <row r="974" spans="1:4" x14ac:dyDescent="0.3">
      <c r="A974" s="2" t="s">
        <v>1961</v>
      </c>
      <c r="B974" s="2" t="s">
        <v>1962</v>
      </c>
      <c r="C974" s="2" t="s">
        <v>2418</v>
      </c>
      <c r="D974" s="13">
        <v>15.142857142857142</v>
      </c>
    </row>
    <row r="975" spans="1:4" x14ac:dyDescent="0.3">
      <c r="A975" s="2" t="s">
        <v>1963</v>
      </c>
      <c r="B975" s="2" t="s">
        <v>1964</v>
      </c>
      <c r="C975" s="2" t="s">
        <v>2418</v>
      </c>
      <c r="D975" s="13">
        <v>21.5</v>
      </c>
    </row>
    <row r="976" spans="1:4" x14ac:dyDescent="0.3">
      <c r="A976" s="2" t="s">
        <v>1965</v>
      </c>
      <c r="B976" s="2" t="s">
        <v>1966</v>
      </c>
      <c r="C976" s="2" t="s">
        <v>2418</v>
      </c>
      <c r="D976" s="13">
        <v>10</v>
      </c>
    </row>
    <row r="977" spans="1:4" x14ac:dyDescent="0.3">
      <c r="A977" s="2" t="s">
        <v>1967</v>
      </c>
      <c r="B977" s="2" t="s">
        <v>1968</v>
      </c>
      <c r="C977" s="2" t="s">
        <v>2418</v>
      </c>
      <c r="D977" s="13">
        <v>34</v>
      </c>
    </row>
    <row r="978" spans="1:4" x14ac:dyDescent="0.3">
      <c r="A978" s="2" t="s">
        <v>1969</v>
      </c>
      <c r="B978" s="2" t="s">
        <v>1970</v>
      </c>
      <c r="C978" s="2" t="s">
        <v>2418</v>
      </c>
      <c r="D978" s="13">
        <v>20</v>
      </c>
    </row>
    <row r="979" spans="1:4" x14ac:dyDescent="0.3">
      <c r="A979" s="2" t="s">
        <v>1971</v>
      </c>
      <c r="B979" s="2" t="s">
        <v>1972</v>
      </c>
      <c r="C979" s="2" t="s">
        <v>2418</v>
      </c>
      <c r="D979" s="13">
        <v>23.142857142857142</v>
      </c>
    </row>
    <row r="980" spans="1:4" x14ac:dyDescent="0.3">
      <c r="A980" s="2" t="s">
        <v>1973</v>
      </c>
      <c r="B980" s="2" t="s">
        <v>1974</v>
      </c>
      <c r="C980" s="2" t="s">
        <v>2418</v>
      </c>
      <c r="D980" s="13">
        <v>6.4</v>
      </c>
    </row>
    <row r="981" spans="1:4" x14ac:dyDescent="0.3">
      <c r="A981" s="2" t="s">
        <v>1975</v>
      </c>
      <c r="B981" s="2" t="s">
        <v>1976</v>
      </c>
      <c r="C981" s="2" t="s">
        <v>2418</v>
      </c>
      <c r="D981" s="13">
        <v>20.5</v>
      </c>
    </row>
    <row r="982" spans="1:4" x14ac:dyDescent="0.3">
      <c r="A982" s="2" t="s">
        <v>1977</v>
      </c>
      <c r="B982" s="2" t="s">
        <v>1978</v>
      </c>
      <c r="C982" s="2" t="s">
        <v>2418</v>
      </c>
      <c r="D982" s="13">
        <v>32</v>
      </c>
    </row>
    <row r="983" spans="1:4" x14ac:dyDescent="0.3">
      <c r="A983" s="2" t="s">
        <v>1979</v>
      </c>
      <c r="B983" s="2" t="s">
        <v>1980</v>
      </c>
      <c r="C983" s="2" t="s">
        <v>2418</v>
      </c>
      <c r="D983" s="13">
        <v>7</v>
      </c>
    </row>
    <row r="984" spans="1:4" x14ac:dyDescent="0.3">
      <c r="A984" s="2" t="s">
        <v>1981</v>
      </c>
      <c r="B984" s="2" t="s">
        <v>1982</v>
      </c>
      <c r="C984" s="2" t="s">
        <v>2418</v>
      </c>
      <c r="D984" s="13">
        <v>32</v>
      </c>
    </row>
    <row r="985" spans="1:4" x14ac:dyDescent="0.3">
      <c r="A985" s="2" t="s">
        <v>1983</v>
      </c>
      <c r="B985" s="2" t="s">
        <v>1984</v>
      </c>
      <c r="C985" s="2" t="s">
        <v>2418</v>
      </c>
      <c r="D985" s="13">
        <v>35.5</v>
      </c>
    </row>
    <row r="986" spans="1:4" x14ac:dyDescent="0.3">
      <c r="A986" s="2" t="s">
        <v>1985</v>
      </c>
      <c r="B986" s="2" t="s">
        <v>1986</v>
      </c>
      <c r="C986" s="2" t="s">
        <v>2418</v>
      </c>
      <c r="D986" s="13">
        <v>20.0625</v>
      </c>
    </row>
    <row r="987" spans="1:4" x14ac:dyDescent="0.3">
      <c r="A987" s="2" t="s">
        <v>1987</v>
      </c>
      <c r="B987" s="2" t="s">
        <v>1988</v>
      </c>
      <c r="C987" s="2" t="s">
        <v>2418</v>
      </c>
      <c r="D987" s="13">
        <v>26</v>
      </c>
    </row>
    <row r="988" spans="1:4" x14ac:dyDescent="0.3">
      <c r="A988" s="2" t="s">
        <v>1989</v>
      </c>
      <c r="B988" s="2" t="s">
        <v>1990</v>
      </c>
      <c r="C988" s="2" t="s">
        <v>2418</v>
      </c>
      <c r="D988" s="13">
        <v>7.9</v>
      </c>
    </row>
    <row r="989" spans="1:4" x14ac:dyDescent="0.3">
      <c r="A989" s="2" t="s">
        <v>1991</v>
      </c>
      <c r="B989" s="2" t="s">
        <v>1992</v>
      </c>
      <c r="C989" s="2" t="s">
        <v>2418</v>
      </c>
      <c r="D989" s="13">
        <v>15.1</v>
      </c>
    </row>
    <row r="990" spans="1:4" x14ac:dyDescent="0.3">
      <c r="A990" s="2" t="s">
        <v>1993</v>
      </c>
      <c r="B990" s="2" t="s">
        <v>1994</v>
      </c>
      <c r="C990" s="2" t="s">
        <v>2418</v>
      </c>
      <c r="D990" s="13">
        <v>17</v>
      </c>
    </row>
    <row r="991" spans="1:4" x14ac:dyDescent="0.3">
      <c r="A991" s="2" t="s">
        <v>1995</v>
      </c>
      <c r="B991" s="2" t="s">
        <v>1996</v>
      </c>
      <c r="C991" s="2" t="s">
        <v>2418</v>
      </c>
      <c r="D991" s="13">
        <v>72.25</v>
      </c>
    </row>
    <row r="992" spans="1:4" x14ac:dyDescent="0.3">
      <c r="A992" s="2" t="s">
        <v>1997</v>
      </c>
      <c r="B992" s="2" t="s">
        <v>1998</v>
      </c>
      <c r="C992" s="2" t="s">
        <v>2417</v>
      </c>
      <c r="D992" s="13">
        <v>173.33333333333334</v>
      </c>
    </row>
    <row r="993" spans="1:4" x14ac:dyDescent="0.3">
      <c r="A993" s="2" t="s">
        <v>1999</v>
      </c>
      <c r="B993" s="2" t="s">
        <v>2000</v>
      </c>
      <c r="C993" s="2" t="s">
        <v>2418</v>
      </c>
      <c r="D993" s="13">
        <v>10</v>
      </c>
    </row>
    <row r="994" spans="1:4" x14ac:dyDescent="0.3">
      <c r="A994" s="2" t="s">
        <v>2001</v>
      </c>
      <c r="B994" s="2" t="s">
        <v>2002</v>
      </c>
      <c r="C994" s="2" t="s">
        <v>2418</v>
      </c>
      <c r="D994" s="13">
        <v>17</v>
      </c>
    </row>
    <row r="995" spans="1:4" x14ac:dyDescent="0.3">
      <c r="A995" s="2" t="s">
        <v>2003</v>
      </c>
      <c r="B995" s="2" t="s">
        <v>2004</v>
      </c>
      <c r="C995" s="2" t="s">
        <v>2418</v>
      </c>
      <c r="D995" s="13">
        <v>15</v>
      </c>
    </row>
    <row r="996" spans="1:4" x14ac:dyDescent="0.3">
      <c r="A996" s="2" t="s">
        <v>2005</v>
      </c>
      <c r="B996" s="2" t="s">
        <v>2006</v>
      </c>
      <c r="C996" s="2" t="s">
        <v>2418</v>
      </c>
      <c r="D996" s="13">
        <v>11.75</v>
      </c>
    </row>
    <row r="997" spans="1:4" x14ac:dyDescent="0.3">
      <c r="A997" s="2" t="s">
        <v>2007</v>
      </c>
      <c r="B997" s="2" t="s">
        <v>2008</v>
      </c>
      <c r="C997" s="2" t="s">
        <v>2418</v>
      </c>
      <c r="D997" s="13">
        <v>8</v>
      </c>
    </row>
    <row r="998" spans="1:4" x14ac:dyDescent="0.3">
      <c r="A998" s="2" t="s">
        <v>2009</v>
      </c>
      <c r="B998" s="2" t="s">
        <v>2010</v>
      </c>
      <c r="C998" s="2" t="s">
        <v>2418</v>
      </c>
      <c r="D998" s="13">
        <v>33.857142857142854</v>
      </c>
    </row>
    <row r="999" spans="1:4" x14ac:dyDescent="0.3">
      <c r="A999" s="2" t="s">
        <v>2011</v>
      </c>
      <c r="B999" s="2" t="s">
        <v>2012</v>
      </c>
      <c r="C999" s="2" t="s">
        <v>2418</v>
      </c>
      <c r="D999" s="13">
        <v>40.5</v>
      </c>
    </row>
    <row r="1000" spans="1:4" x14ac:dyDescent="0.3">
      <c r="A1000" s="2" t="s">
        <v>2013</v>
      </c>
      <c r="B1000" s="2" t="s">
        <v>2014</v>
      </c>
      <c r="C1000" s="2"/>
      <c r="D1000" s="13">
        <v>0</v>
      </c>
    </row>
    <row r="1001" spans="1:4" x14ac:dyDescent="0.3">
      <c r="A1001" s="2" t="s">
        <v>2015</v>
      </c>
      <c r="B1001" s="2" t="s">
        <v>2016</v>
      </c>
      <c r="C1001" s="2" t="s">
        <v>2418</v>
      </c>
      <c r="D1001" s="13">
        <v>10.583333333333334</v>
      </c>
    </row>
    <row r="1002" spans="1:4" x14ac:dyDescent="0.3">
      <c r="A1002" s="2" t="s">
        <v>2017</v>
      </c>
      <c r="B1002" s="2" t="s">
        <v>2018</v>
      </c>
      <c r="C1002" s="2" t="s">
        <v>2418</v>
      </c>
      <c r="D1002" s="13">
        <v>20.666666666666668</v>
      </c>
    </row>
    <row r="1003" spans="1:4" x14ac:dyDescent="0.3">
      <c r="A1003" s="2" t="s">
        <v>2019</v>
      </c>
      <c r="B1003" s="2" t="s">
        <v>2020</v>
      </c>
      <c r="C1003" s="2" t="s">
        <v>2418</v>
      </c>
      <c r="D1003" s="13">
        <v>27.600000000000005</v>
      </c>
    </row>
    <row r="1004" spans="1:4" x14ac:dyDescent="0.3">
      <c r="A1004" s="2" t="s">
        <v>2021</v>
      </c>
      <c r="B1004" s="2" t="s">
        <v>2022</v>
      </c>
      <c r="C1004" s="2" t="s">
        <v>2418</v>
      </c>
      <c r="D1004" s="13">
        <v>21.333333333333332</v>
      </c>
    </row>
    <row r="1005" spans="1:4" x14ac:dyDescent="0.3">
      <c r="A1005" s="2" t="s">
        <v>2023</v>
      </c>
      <c r="B1005" s="2" t="s">
        <v>2024</v>
      </c>
      <c r="C1005" s="2" t="s">
        <v>2418</v>
      </c>
      <c r="D1005" s="13">
        <v>22.891304347826086</v>
      </c>
    </row>
    <row r="1006" spans="1:4" x14ac:dyDescent="0.3">
      <c r="A1006" s="2" t="s">
        <v>2025</v>
      </c>
      <c r="B1006" s="2" t="s">
        <v>2026</v>
      </c>
      <c r="C1006" s="2" t="s">
        <v>2416</v>
      </c>
      <c r="D1006" s="13">
        <v>51</v>
      </c>
    </row>
    <row r="1007" spans="1:4" x14ac:dyDescent="0.3">
      <c r="A1007" s="2" t="s">
        <v>2027</v>
      </c>
      <c r="B1007" s="2" t="s">
        <v>2028</v>
      </c>
      <c r="C1007" s="2" t="s">
        <v>2418</v>
      </c>
      <c r="D1007" s="14">
        <v>44</v>
      </c>
    </row>
    <row r="1008" spans="1:4" x14ac:dyDescent="0.3">
      <c r="A1008" s="2" t="s">
        <v>2029</v>
      </c>
      <c r="B1008" s="2" t="s">
        <v>2030</v>
      </c>
      <c r="C1008" s="2" t="s">
        <v>2418</v>
      </c>
      <c r="D1008" s="13">
        <v>9.4285714285714288</v>
      </c>
    </row>
    <row r="1009" spans="1:4" x14ac:dyDescent="0.3">
      <c r="A1009" s="2" t="s">
        <v>2031</v>
      </c>
      <c r="B1009" s="2" t="s">
        <v>2032</v>
      </c>
      <c r="C1009" s="2" t="s">
        <v>2418</v>
      </c>
      <c r="D1009" s="13">
        <v>23.285714285714285</v>
      </c>
    </row>
    <row r="1010" spans="1:4" x14ac:dyDescent="0.3">
      <c r="A1010" s="2" t="s">
        <v>2033</v>
      </c>
      <c r="B1010" s="2" t="s">
        <v>2034</v>
      </c>
      <c r="C1010" s="2" t="s">
        <v>2418</v>
      </c>
      <c r="D1010" s="13">
        <v>13</v>
      </c>
    </row>
    <row r="1011" spans="1:4" x14ac:dyDescent="0.3">
      <c r="A1011" s="2" t="s">
        <v>2035</v>
      </c>
      <c r="B1011" s="2" t="s">
        <v>2036</v>
      </c>
      <c r="C1011" s="2" t="s">
        <v>2418</v>
      </c>
      <c r="D1011" s="13">
        <v>124</v>
      </c>
    </row>
    <row r="1012" spans="1:4" x14ac:dyDescent="0.3">
      <c r="A1012" s="2" t="s">
        <v>2037</v>
      </c>
      <c r="B1012" s="2" t="s">
        <v>2038</v>
      </c>
      <c r="C1012" s="2" t="s">
        <v>2418</v>
      </c>
      <c r="D1012" s="13">
        <v>27</v>
      </c>
    </row>
    <row r="1013" spans="1:4" x14ac:dyDescent="0.3">
      <c r="A1013" s="2" t="s">
        <v>2039</v>
      </c>
      <c r="B1013" s="2" t="s">
        <v>2040</v>
      </c>
      <c r="C1013" s="2" t="s">
        <v>2418</v>
      </c>
      <c r="D1013" s="13">
        <v>16.833333333333332</v>
      </c>
    </row>
    <row r="1014" spans="1:4" x14ac:dyDescent="0.3">
      <c r="A1014" s="2" t="s">
        <v>2041</v>
      </c>
      <c r="B1014" s="2" t="s">
        <v>2042</v>
      </c>
      <c r="C1014" s="2" t="s">
        <v>2416</v>
      </c>
      <c r="D1014" s="13">
        <v>44</v>
      </c>
    </row>
    <row r="1015" spans="1:4" x14ac:dyDescent="0.3">
      <c r="A1015" s="2" t="s">
        <v>2043</v>
      </c>
      <c r="B1015" s="2" t="s">
        <v>2044</v>
      </c>
      <c r="C1015" s="2" t="s">
        <v>2418</v>
      </c>
      <c r="D1015" s="13">
        <v>25</v>
      </c>
    </row>
    <row r="1016" spans="1:4" x14ac:dyDescent="0.3">
      <c r="A1016" s="2" t="s">
        <v>2045</v>
      </c>
      <c r="B1016" s="2" t="s">
        <v>2046</v>
      </c>
      <c r="C1016" s="2" t="s">
        <v>2418</v>
      </c>
      <c r="D1016" s="13">
        <v>3.3333333333333335</v>
      </c>
    </row>
    <row r="1017" spans="1:4" x14ac:dyDescent="0.3">
      <c r="A1017" s="2" t="s">
        <v>2047</v>
      </c>
      <c r="B1017" s="2" t="s">
        <v>2048</v>
      </c>
      <c r="C1017" s="2" t="s">
        <v>2418</v>
      </c>
      <c r="D1017" s="13">
        <v>12.5</v>
      </c>
    </row>
    <row r="1018" spans="1:4" x14ac:dyDescent="0.3">
      <c r="A1018" s="2" t="s">
        <v>2049</v>
      </c>
      <c r="B1018" s="2" t="s">
        <v>2050</v>
      </c>
      <c r="C1018" s="2" t="s">
        <v>2418</v>
      </c>
      <c r="D1018" s="13">
        <v>7</v>
      </c>
    </row>
    <row r="1019" spans="1:4" x14ac:dyDescent="0.3">
      <c r="A1019" s="2" t="s">
        <v>2051</v>
      </c>
      <c r="B1019" s="2" t="s">
        <v>2052</v>
      </c>
      <c r="C1019" s="2"/>
      <c r="D1019" s="13">
        <v>0</v>
      </c>
    </row>
    <row r="1020" spans="1:4" x14ac:dyDescent="0.3">
      <c r="A1020" s="2" t="s">
        <v>2053</v>
      </c>
      <c r="B1020" s="2" t="s">
        <v>2054</v>
      </c>
      <c r="C1020" s="2" t="s">
        <v>2418</v>
      </c>
      <c r="D1020" s="13">
        <v>7.5098039215686274</v>
      </c>
    </row>
    <row r="1021" spans="1:4" x14ac:dyDescent="0.3">
      <c r="A1021" s="2" t="s">
        <v>2055</v>
      </c>
      <c r="B1021" s="2" t="s">
        <v>2056</v>
      </c>
      <c r="C1021" s="2" t="s">
        <v>2418</v>
      </c>
      <c r="D1021" s="13">
        <v>4</v>
      </c>
    </row>
    <row r="1022" spans="1:4" x14ac:dyDescent="0.3">
      <c r="A1022" s="2" t="s">
        <v>2057</v>
      </c>
      <c r="B1022" s="2" t="s">
        <v>2058</v>
      </c>
      <c r="C1022" s="2" t="s">
        <v>2418</v>
      </c>
      <c r="D1022" s="13">
        <v>18.05263157894737</v>
      </c>
    </row>
    <row r="1023" spans="1:4" x14ac:dyDescent="0.3">
      <c r="A1023" s="2" t="s">
        <v>2059</v>
      </c>
      <c r="B1023" s="2" t="s">
        <v>2060</v>
      </c>
      <c r="C1023" s="2" t="s">
        <v>2418</v>
      </c>
      <c r="D1023" s="13">
        <v>126</v>
      </c>
    </row>
    <row r="1024" spans="1:4" x14ac:dyDescent="0.3">
      <c r="A1024" s="2" t="s">
        <v>2061</v>
      </c>
      <c r="B1024" s="2" t="s">
        <v>2062</v>
      </c>
      <c r="C1024" s="2" t="s">
        <v>2418</v>
      </c>
      <c r="D1024" s="13">
        <v>18.5</v>
      </c>
    </row>
    <row r="1025" spans="1:4" x14ac:dyDescent="0.3">
      <c r="A1025" s="2" t="s">
        <v>2063</v>
      </c>
      <c r="B1025" s="2" t="s">
        <v>2064</v>
      </c>
      <c r="C1025" s="2"/>
      <c r="D1025" s="13">
        <v>0</v>
      </c>
    </row>
    <row r="1026" spans="1:4" x14ac:dyDescent="0.3">
      <c r="A1026" s="2" t="s">
        <v>2065</v>
      </c>
      <c r="B1026" s="2" t="s">
        <v>2066</v>
      </c>
      <c r="C1026" s="2" t="s">
        <v>2418</v>
      </c>
      <c r="D1026" s="13">
        <v>23.055555555555557</v>
      </c>
    </row>
    <row r="1027" spans="1:4" x14ac:dyDescent="0.3">
      <c r="A1027" s="2" t="s">
        <v>2067</v>
      </c>
      <c r="B1027" s="2" t="s">
        <v>2068</v>
      </c>
      <c r="C1027" s="2" t="s">
        <v>2418</v>
      </c>
      <c r="D1027" s="13">
        <v>9</v>
      </c>
    </row>
    <row r="1028" spans="1:4" x14ac:dyDescent="0.3">
      <c r="A1028" s="2" t="s">
        <v>2069</v>
      </c>
      <c r="B1028" s="2" t="s">
        <v>2070</v>
      </c>
      <c r="C1028" s="2" t="s">
        <v>2418</v>
      </c>
      <c r="D1028" s="13">
        <v>40.25</v>
      </c>
    </row>
    <row r="1029" spans="1:4" x14ac:dyDescent="0.3">
      <c r="A1029" s="2" t="s">
        <v>2071</v>
      </c>
      <c r="B1029" s="2" t="s">
        <v>2072</v>
      </c>
      <c r="C1029" s="2" t="s">
        <v>2418</v>
      </c>
      <c r="D1029" s="13">
        <v>22.333333333333332</v>
      </c>
    </row>
    <row r="1030" spans="1:4" x14ac:dyDescent="0.3">
      <c r="A1030" s="2" t="s">
        <v>2073</v>
      </c>
      <c r="B1030" s="2" t="s">
        <v>2074</v>
      </c>
      <c r="C1030" s="2" t="s">
        <v>2417</v>
      </c>
      <c r="D1030" s="13">
        <v>167</v>
      </c>
    </row>
    <row r="1031" spans="1:4" x14ac:dyDescent="0.3">
      <c r="A1031" s="2" t="s">
        <v>2075</v>
      </c>
      <c r="B1031" s="2" t="s">
        <v>2076</v>
      </c>
      <c r="C1031" s="2" t="s">
        <v>2418</v>
      </c>
      <c r="D1031" s="13">
        <v>8.25</v>
      </c>
    </row>
    <row r="1032" spans="1:4" x14ac:dyDescent="0.3">
      <c r="A1032" s="2" t="s">
        <v>2077</v>
      </c>
      <c r="B1032" s="2" t="s">
        <v>2078</v>
      </c>
      <c r="C1032" s="2" t="s">
        <v>2418</v>
      </c>
      <c r="D1032" s="13">
        <v>7</v>
      </c>
    </row>
    <row r="1033" spans="1:4" x14ac:dyDescent="0.3">
      <c r="A1033" s="2" t="s">
        <v>2079</v>
      </c>
      <c r="B1033" s="2" t="s">
        <v>2080</v>
      </c>
      <c r="C1033" s="2" t="s">
        <v>2418</v>
      </c>
      <c r="D1033" s="13">
        <v>19</v>
      </c>
    </row>
    <row r="1034" spans="1:4" x14ac:dyDescent="0.3">
      <c r="A1034" s="2" t="s">
        <v>2081</v>
      </c>
      <c r="B1034" s="2" t="s">
        <v>2082</v>
      </c>
      <c r="C1034" s="2" t="s">
        <v>2418</v>
      </c>
      <c r="D1034" s="13">
        <v>14</v>
      </c>
    </row>
    <row r="1035" spans="1:4" x14ac:dyDescent="0.3">
      <c r="A1035" s="2" t="s">
        <v>2083</v>
      </c>
      <c r="B1035" s="2" t="s">
        <v>2084</v>
      </c>
      <c r="C1035" s="2" t="s">
        <v>2418</v>
      </c>
      <c r="D1035" s="13">
        <v>12.666666666666666</v>
      </c>
    </row>
    <row r="1036" spans="1:4" x14ac:dyDescent="0.3">
      <c r="A1036" s="2" t="s">
        <v>2085</v>
      </c>
      <c r="B1036" s="2" t="s">
        <v>2086</v>
      </c>
      <c r="D1036" s="14">
        <v>44</v>
      </c>
    </row>
    <row r="1037" spans="1:4" x14ac:dyDescent="0.3">
      <c r="A1037" s="2" t="s">
        <v>2087</v>
      </c>
      <c r="B1037" s="2" t="s">
        <v>2088</v>
      </c>
      <c r="C1037" s="2" t="s">
        <v>2418</v>
      </c>
      <c r="D1037" s="13">
        <v>7</v>
      </c>
    </row>
    <row r="1038" spans="1:4" x14ac:dyDescent="0.3">
      <c r="A1038" s="2" t="s">
        <v>2089</v>
      </c>
      <c r="B1038" s="2" t="s">
        <v>2090</v>
      </c>
      <c r="C1038" s="2" t="s">
        <v>2418</v>
      </c>
      <c r="D1038" s="13">
        <v>18</v>
      </c>
    </row>
    <row r="1039" spans="1:4" x14ac:dyDescent="0.3">
      <c r="A1039" s="2" t="s">
        <v>2091</v>
      </c>
      <c r="B1039" s="2" t="s">
        <v>2092</v>
      </c>
      <c r="C1039" s="2" t="s">
        <v>2418</v>
      </c>
      <c r="D1039" s="13">
        <v>12</v>
      </c>
    </row>
    <row r="1040" spans="1:4" x14ac:dyDescent="0.3">
      <c r="A1040" s="2" t="s">
        <v>2093</v>
      </c>
      <c r="B1040" s="2" t="s">
        <v>2094</v>
      </c>
      <c r="C1040" s="2" t="s">
        <v>2418</v>
      </c>
      <c r="D1040" s="13">
        <v>17</v>
      </c>
    </row>
    <row r="1041" spans="1:4" x14ac:dyDescent="0.3">
      <c r="A1041" s="2" t="s">
        <v>2095</v>
      </c>
      <c r="B1041" s="2" t="s">
        <v>2096</v>
      </c>
      <c r="C1041" s="2" t="s">
        <v>2418</v>
      </c>
      <c r="D1041" s="13">
        <v>10.333333333333334</v>
      </c>
    </row>
    <row r="1042" spans="1:4" x14ac:dyDescent="0.3">
      <c r="A1042" s="2" t="s">
        <v>2097</v>
      </c>
      <c r="B1042" s="2" t="s">
        <v>2098</v>
      </c>
      <c r="C1042" s="2" t="s">
        <v>2418</v>
      </c>
      <c r="D1042" s="13">
        <v>18</v>
      </c>
    </row>
    <row r="1043" spans="1:4" x14ac:dyDescent="0.3">
      <c r="A1043" s="2" t="s">
        <v>2099</v>
      </c>
      <c r="B1043" s="2" t="s">
        <v>2100</v>
      </c>
      <c r="C1043" s="2" t="s">
        <v>2418</v>
      </c>
      <c r="D1043" s="13">
        <v>20</v>
      </c>
    </row>
    <row r="1044" spans="1:4" x14ac:dyDescent="0.3">
      <c r="A1044" s="2" t="s">
        <v>2101</v>
      </c>
      <c r="B1044" s="2" t="s">
        <v>2102</v>
      </c>
      <c r="C1044" s="2" t="s">
        <v>2418</v>
      </c>
      <c r="D1044" s="13">
        <v>31</v>
      </c>
    </row>
    <row r="1045" spans="1:4" x14ac:dyDescent="0.3">
      <c r="A1045" s="2" t="s">
        <v>2103</v>
      </c>
      <c r="B1045" s="2" t="s">
        <v>2104</v>
      </c>
      <c r="C1045" s="2" t="s">
        <v>2418</v>
      </c>
      <c r="D1045" s="13">
        <v>35.5</v>
      </c>
    </row>
    <row r="1046" spans="1:4" x14ac:dyDescent="0.3">
      <c r="A1046" s="2" t="s">
        <v>2105</v>
      </c>
      <c r="B1046" s="2" t="s">
        <v>2106</v>
      </c>
      <c r="C1046" s="2" t="s">
        <v>2418</v>
      </c>
      <c r="D1046" s="13">
        <v>31.604651162790699</v>
      </c>
    </row>
    <row r="1047" spans="1:4" x14ac:dyDescent="0.3">
      <c r="A1047" s="2" t="s">
        <v>2107</v>
      </c>
      <c r="B1047" s="2" t="s">
        <v>2108</v>
      </c>
      <c r="C1047" s="2" t="s">
        <v>2418</v>
      </c>
      <c r="D1047" s="13">
        <v>39.0625</v>
      </c>
    </row>
    <row r="1048" spans="1:4" x14ac:dyDescent="0.3">
      <c r="A1048" s="2" t="s">
        <v>2109</v>
      </c>
      <c r="B1048" s="2" t="s">
        <v>2110</v>
      </c>
      <c r="C1048" s="2" t="s">
        <v>2418</v>
      </c>
      <c r="D1048" s="13">
        <v>28.037037037037038</v>
      </c>
    </row>
    <row r="1049" spans="1:4" x14ac:dyDescent="0.3">
      <c r="A1049" s="2" t="s">
        <v>2111</v>
      </c>
      <c r="B1049" s="2" t="s">
        <v>2112</v>
      </c>
      <c r="C1049" s="2" t="s">
        <v>2418</v>
      </c>
      <c r="D1049" s="13">
        <v>2.5454545454545454</v>
      </c>
    </row>
    <row r="1050" spans="1:4" x14ac:dyDescent="0.3">
      <c r="A1050" s="2" t="s">
        <v>2113</v>
      </c>
      <c r="B1050" s="2" t="s">
        <v>2114</v>
      </c>
      <c r="C1050" s="2" t="s">
        <v>2418</v>
      </c>
      <c r="D1050" s="13">
        <v>18</v>
      </c>
    </row>
    <row r="1051" spans="1:4" x14ac:dyDescent="0.3">
      <c r="A1051" s="2" t="s">
        <v>2115</v>
      </c>
      <c r="B1051" s="2" t="s">
        <v>2116</v>
      </c>
      <c r="C1051" s="2" t="s">
        <v>2418</v>
      </c>
      <c r="D1051" s="13">
        <v>18</v>
      </c>
    </row>
    <row r="1052" spans="1:4" x14ac:dyDescent="0.3">
      <c r="A1052" s="2" t="s">
        <v>2117</v>
      </c>
      <c r="B1052" s="2" t="s">
        <v>2118</v>
      </c>
      <c r="C1052" s="2" t="s">
        <v>2418</v>
      </c>
      <c r="D1052" s="13">
        <v>2</v>
      </c>
    </row>
    <row r="1053" spans="1:4" x14ac:dyDescent="0.3">
      <c r="A1053" s="2" t="s">
        <v>2119</v>
      </c>
      <c r="B1053" s="2" t="s">
        <v>2120</v>
      </c>
      <c r="D1053" s="14">
        <v>44</v>
      </c>
    </row>
    <row r="1054" spans="1:4" x14ac:dyDescent="0.3">
      <c r="A1054" s="2" t="s">
        <v>2121</v>
      </c>
      <c r="B1054" s="2" t="s">
        <v>2122</v>
      </c>
      <c r="C1054" s="2" t="s">
        <v>2418</v>
      </c>
      <c r="D1054" s="13">
        <v>3.75</v>
      </c>
    </row>
    <row r="1055" spans="1:4" x14ac:dyDescent="0.3">
      <c r="A1055" s="2" t="s">
        <v>2123</v>
      </c>
      <c r="B1055" s="2" t="s">
        <v>2124</v>
      </c>
      <c r="C1055" s="2" t="s">
        <v>2418</v>
      </c>
      <c r="D1055" s="13">
        <v>22.333333333333332</v>
      </c>
    </row>
    <row r="1056" spans="1:4" x14ac:dyDescent="0.3">
      <c r="A1056" s="2" t="s">
        <v>2125</v>
      </c>
      <c r="B1056" s="2" t="s">
        <v>2126</v>
      </c>
      <c r="C1056" s="2" t="s">
        <v>2418</v>
      </c>
      <c r="D1056" s="13">
        <v>31</v>
      </c>
    </row>
    <row r="1057" spans="1:4" x14ac:dyDescent="0.3">
      <c r="A1057" s="2" t="s">
        <v>2127</v>
      </c>
      <c r="B1057" s="2" t="s">
        <v>2128</v>
      </c>
      <c r="C1057" s="2" t="s">
        <v>2418</v>
      </c>
      <c r="D1057" s="13">
        <v>47.666666666666664</v>
      </c>
    </row>
    <row r="1058" spans="1:4" x14ac:dyDescent="0.3">
      <c r="A1058" s="2" t="s">
        <v>2129</v>
      </c>
      <c r="B1058" s="2" t="s">
        <v>2130</v>
      </c>
      <c r="C1058" s="2" t="s">
        <v>2418</v>
      </c>
      <c r="D1058" s="13">
        <v>10</v>
      </c>
    </row>
    <row r="1059" spans="1:4" x14ac:dyDescent="0.3">
      <c r="A1059" s="2" t="s">
        <v>2131</v>
      </c>
      <c r="B1059" s="2" t="s">
        <v>2132</v>
      </c>
      <c r="C1059" s="2" t="s">
        <v>2418</v>
      </c>
      <c r="D1059" s="13">
        <v>1</v>
      </c>
    </row>
    <row r="1060" spans="1:4" x14ac:dyDescent="0.3">
      <c r="A1060" s="2" t="s">
        <v>2133</v>
      </c>
      <c r="B1060" s="2" t="s">
        <v>2134</v>
      </c>
      <c r="C1060" s="2" t="s">
        <v>2418</v>
      </c>
      <c r="D1060" s="13">
        <v>11</v>
      </c>
    </row>
    <row r="1061" spans="1:4" x14ac:dyDescent="0.3">
      <c r="A1061" s="2" t="s">
        <v>2135</v>
      </c>
      <c r="B1061" s="2" t="s">
        <v>2136</v>
      </c>
      <c r="C1061" s="2" t="s">
        <v>2418</v>
      </c>
      <c r="D1061" s="13">
        <v>28.444444444444446</v>
      </c>
    </row>
    <row r="1062" spans="1:4" x14ac:dyDescent="0.3">
      <c r="A1062" s="2" t="s">
        <v>2137</v>
      </c>
      <c r="B1062" s="2" t="s">
        <v>2138</v>
      </c>
      <c r="C1062" s="2" t="s">
        <v>2416</v>
      </c>
      <c r="D1062" s="13">
        <v>63.75</v>
      </c>
    </row>
    <row r="1063" spans="1:4" x14ac:dyDescent="0.3">
      <c r="A1063" s="2" t="s">
        <v>2139</v>
      </c>
      <c r="B1063" s="2" t="s">
        <v>2140</v>
      </c>
      <c r="C1063" s="2" t="s">
        <v>2418</v>
      </c>
      <c r="D1063" s="13">
        <v>15.8</v>
      </c>
    </row>
    <row r="1064" spans="1:4" x14ac:dyDescent="0.3">
      <c r="A1064" s="2" t="s">
        <v>2141</v>
      </c>
      <c r="B1064" s="2" t="s">
        <v>2142</v>
      </c>
      <c r="D1064" s="14">
        <v>44</v>
      </c>
    </row>
    <row r="1065" spans="1:4" x14ac:dyDescent="0.3">
      <c r="A1065" s="2" t="s">
        <v>2143</v>
      </c>
      <c r="B1065" s="2" t="s">
        <v>2144</v>
      </c>
      <c r="C1065" s="2" t="s">
        <v>2417</v>
      </c>
      <c r="D1065" s="13">
        <v>236.5</v>
      </c>
    </row>
    <row r="1066" spans="1:4" x14ac:dyDescent="0.3">
      <c r="A1066" s="2" t="s">
        <v>2145</v>
      </c>
      <c r="B1066" s="2" t="s">
        <v>2146</v>
      </c>
      <c r="C1066" s="2" t="s">
        <v>2418</v>
      </c>
      <c r="D1066" s="13">
        <v>19</v>
      </c>
    </row>
    <row r="1067" spans="1:4" x14ac:dyDescent="0.3">
      <c r="A1067" s="2" t="s">
        <v>2147</v>
      </c>
      <c r="B1067" s="2" t="s">
        <v>2148</v>
      </c>
      <c r="C1067" s="2" t="s">
        <v>2418</v>
      </c>
      <c r="D1067" s="13">
        <v>3</v>
      </c>
    </row>
    <row r="1068" spans="1:4" x14ac:dyDescent="0.3">
      <c r="A1068" s="2" t="s">
        <v>2149</v>
      </c>
      <c r="B1068" s="2" t="s">
        <v>2150</v>
      </c>
      <c r="C1068" s="2" t="s">
        <v>2418</v>
      </c>
      <c r="D1068" s="13">
        <v>21.888888888888889</v>
      </c>
    </row>
    <row r="1069" spans="1:4" x14ac:dyDescent="0.3">
      <c r="A1069" s="2" t="s">
        <v>2151</v>
      </c>
      <c r="B1069" s="2" t="s">
        <v>2152</v>
      </c>
      <c r="C1069" s="2" t="s">
        <v>2418</v>
      </c>
      <c r="D1069" s="13">
        <v>38</v>
      </c>
    </row>
    <row r="1070" spans="1:4" x14ac:dyDescent="0.3">
      <c r="A1070" s="2" t="s">
        <v>2153</v>
      </c>
      <c r="B1070" s="2" t="s">
        <v>2154</v>
      </c>
      <c r="C1070" s="2" t="s">
        <v>2418</v>
      </c>
      <c r="D1070" s="13">
        <v>8</v>
      </c>
    </row>
    <row r="1071" spans="1:4" x14ac:dyDescent="0.3">
      <c r="A1071" s="2" t="s">
        <v>2155</v>
      </c>
      <c r="B1071" s="2" t="s">
        <v>2156</v>
      </c>
      <c r="C1071" s="2" t="s">
        <v>2416</v>
      </c>
      <c r="D1071" s="13">
        <v>41.75</v>
      </c>
    </row>
    <row r="1072" spans="1:4" x14ac:dyDescent="0.3">
      <c r="A1072" s="2" t="s">
        <v>2157</v>
      </c>
      <c r="B1072" s="2" t="s">
        <v>2158</v>
      </c>
      <c r="C1072" s="2" t="s">
        <v>2418</v>
      </c>
      <c r="D1072" s="13">
        <v>23.5</v>
      </c>
    </row>
    <row r="1073" spans="1:4" x14ac:dyDescent="0.3">
      <c r="A1073" s="2" t="s">
        <v>2159</v>
      </c>
      <c r="B1073" s="2" t="s">
        <v>2160</v>
      </c>
      <c r="C1073" s="2" t="s">
        <v>2418</v>
      </c>
      <c r="D1073" s="13">
        <v>7</v>
      </c>
    </row>
    <row r="1074" spans="1:4" x14ac:dyDescent="0.3">
      <c r="A1074" s="2" t="s">
        <v>2161</v>
      </c>
      <c r="B1074" s="2" t="s">
        <v>2162</v>
      </c>
      <c r="D1074" s="14">
        <v>44</v>
      </c>
    </row>
    <row r="1075" spans="1:4" x14ac:dyDescent="0.3">
      <c r="A1075" s="2" t="s">
        <v>2163</v>
      </c>
      <c r="B1075" s="2" t="s">
        <v>2164</v>
      </c>
      <c r="C1075" s="2" t="s">
        <v>2418</v>
      </c>
      <c r="D1075" s="13">
        <v>50</v>
      </c>
    </row>
    <row r="1076" spans="1:4" x14ac:dyDescent="0.3">
      <c r="A1076" s="2" t="s">
        <v>2165</v>
      </c>
      <c r="B1076" s="2" t="s">
        <v>2166</v>
      </c>
      <c r="C1076" s="2" t="s">
        <v>2418</v>
      </c>
      <c r="D1076" s="13">
        <v>21</v>
      </c>
    </row>
    <row r="1077" spans="1:4" x14ac:dyDescent="0.3">
      <c r="A1077" s="2" t="s">
        <v>2167</v>
      </c>
      <c r="B1077" s="2" t="s">
        <v>2168</v>
      </c>
      <c r="C1077" s="2" t="s">
        <v>2418</v>
      </c>
      <c r="D1077" s="13">
        <v>12.333333333333334</v>
      </c>
    </row>
    <row r="1078" spans="1:4" x14ac:dyDescent="0.3">
      <c r="A1078" s="2" t="s">
        <v>2169</v>
      </c>
      <c r="B1078" s="2" t="s">
        <v>2170</v>
      </c>
      <c r="D1078" s="14">
        <v>44</v>
      </c>
    </row>
    <row r="1079" spans="1:4" x14ac:dyDescent="0.3">
      <c r="A1079" s="2" t="s">
        <v>2171</v>
      </c>
      <c r="B1079" s="2" t="s">
        <v>2172</v>
      </c>
      <c r="C1079" s="2" t="s">
        <v>2418</v>
      </c>
      <c r="D1079" s="13">
        <v>8.25</v>
      </c>
    </row>
    <row r="1080" spans="1:4" x14ac:dyDescent="0.3">
      <c r="A1080" s="2" t="s">
        <v>2173</v>
      </c>
      <c r="B1080" s="2" t="s">
        <v>2174</v>
      </c>
      <c r="C1080" s="2" t="s">
        <v>2418</v>
      </c>
      <c r="D1080" s="13">
        <v>12.3</v>
      </c>
    </row>
    <row r="1081" spans="1:4" x14ac:dyDescent="0.3">
      <c r="A1081" s="2" t="s">
        <v>2175</v>
      </c>
      <c r="B1081" s="2" t="s">
        <v>2176</v>
      </c>
      <c r="C1081" s="2" t="s">
        <v>2418</v>
      </c>
      <c r="D1081" s="13">
        <v>13.857142857142858</v>
      </c>
    </row>
    <row r="1082" spans="1:4" x14ac:dyDescent="0.3">
      <c r="A1082" s="2" t="s">
        <v>2177</v>
      </c>
      <c r="B1082" s="2" t="s">
        <v>2178</v>
      </c>
      <c r="C1082" s="2" t="s">
        <v>2418</v>
      </c>
      <c r="D1082" s="13">
        <v>5</v>
      </c>
    </row>
    <row r="1083" spans="1:4" x14ac:dyDescent="0.3">
      <c r="A1083" s="2" t="s">
        <v>2179</v>
      </c>
      <c r="B1083" s="2" t="s">
        <v>2180</v>
      </c>
      <c r="D1083" s="14">
        <v>44</v>
      </c>
    </row>
    <row r="1084" spans="1:4" x14ac:dyDescent="0.3">
      <c r="A1084" s="2" t="s">
        <v>2181</v>
      </c>
      <c r="B1084" s="2" t="s">
        <v>2182</v>
      </c>
      <c r="C1084" s="2" t="s">
        <v>2416</v>
      </c>
      <c r="D1084" s="13">
        <v>47.857142857142854</v>
      </c>
    </row>
    <row r="1085" spans="1:4" x14ac:dyDescent="0.3">
      <c r="A1085" s="2" t="s">
        <v>2183</v>
      </c>
      <c r="B1085" s="2" t="s">
        <v>2184</v>
      </c>
      <c r="C1085" s="2" t="s">
        <v>2418</v>
      </c>
      <c r="D1085" s="13">
        <v>4</v>
      </c>
    </row>
    <row r="1086" spans="1:4" x14ac:dyDescent="0.3">
      <c r="A1086" s="2" t="s">
        <v>2185</v>
      </c>
      <c r="B1086" s="2" t="s">
        <v>2186</v>
      </c>
      <c r="C1086" s="2" t="s">
        <v>2418</v>
      </c>
      <c r="D1086" s="13">
        <v>6.75</v>
      </c>
    </row>
    <row r="1087" spans="1:4" x14ac:dyDescent="0.3">
      <c r="A1087" s="2" t="s">
        <v>2187</v>
      </c>
      <c r="B1087" s="2" t="s">
        <v>2188</v>
      </c>
      <c r="C1087" s="2" t="s">
        <v>2418</v>
      </c>
      <c r="D1087" s="13">
        <v>31.666666666666668</v>
      </c>
    </row>
    <row r="1088" spans="1:4" x14ac:dyDescent="0.3">
      <c r="A1088" s="2" t="s">
        <v>2189</v>
      </c>
      <c r="B1088" s="2" t="s">
        <v>2190</v>
      </c>
      <c r="C1088" s="2" t="s">
        <v>2418</v>
      </c>
      <c r="D1088" s="13">
        <v>8.6666666666666661</v>
      </c>
    </row>
    <row r="1089" spans="1:4" x14ac:dyDescent="0.3">
      <c r="A1089" s="2" t="s">
        <v>2191</v>
      </c>
      <c r="B1089" s="2" t="s">
        <v>2192</v>
      </c>
      <c r="C1089" s="2" t="s">
        <v>2418</v>
      </c>
      <c r="D1089" s="13">
        <v>24</v>
      </c>
    </row>
    <row r="1090" spans="1:4" x14ac:dyDescent="0.3">
      <c r="A1090" s="2" t="s">
        <v>2193</v>
      </c>
      <c r="B1090" s="2" t="s">
        <v>2194</v>
      </c>
      <c r="C1090" s="2" t="s">
        <v>2418</v>
      </c>
      <c r="D1090" s="13">
        <v>34.666666666666664</v>
      </c>
    </row>
    <row r="1091" spans="1:4" x14ac:dyDescent="0.3">
      <c r="A1091" s="2" t="s">
        <v>2195</v>
      </c>
      <c r="B1091" s="2" t="s">
        <v>2196</v>
      </c>
      <c r="C1091" s="2" t="s">
        <v>2418</v>
      </c>
      <c r="D1091" s="13">
        <v>75</v>
      </c>
    </row>
    <row r="1092" spans="1:4" x14ac:dyDescent="0.3">
      <c r="A1092" s="2" t="s">
        <v>2197</v>
      </c>
      <c r="B1092" s="2" t="s">
        <v>2198</v>
      </c>
      <c r="C1092" s="2" t="s">
        <v>2418</v>
      </c>
      <c r="D1092" s="13">
        <v>21.5</v>
      </c>
    </row>
    <row r="1093" spans="1:4" x14ac:dyDescent="0.3">
      <c r="A1093" s="2" t="s">
        <v>2199</v>
      </c>
      <c r="B1093" s="2" t="s">
        <v>2200</v>
      </c>
      <c r="D1093" s="14">
        <v>44</v>
      </c>
    </row>
    <row r="1094" spans="1:4" x14ac:dyDescent="0.3">
      <c r="A1094" s="2" t="s">
        <v>2201</v>
      </c>
      <c r="B1094" s="2" t="s">
        <v>2202</v>
      </c>
      <c r="C1094" s="2" t="s">
        <v>2418</v>
      </c>
      <c r="D1094" s="13">
        <v>18</v>
      </c>
    </row>
    <row r="1095" spans="1:4" x14ac:dyDescent="0.3">
      <c r="A1095" s="2" t="s">
        <v>2203</v>
      </c>
      <c r="B1095" s="2" t="s">
        <v>2204</v>
      </c>
      <c r="C1095" s="2" t="s">
        <v>2418</v>
      </c>
      <c r="D1095" s="13">
        <v>52</v>
      </c>
    </row>
    <row r="1096" spans="1:4" x14ac:dyDescent="0.3">
      <c r="A1096" s="2" t="s">
        <v>2205</v>
      </c>
      <c r="B1096" s="2" t="s">
        <v>2206</v>
      </c>
      <c r="D1096" s="14">
        <v>44</v>
      </c>
    </row>
    <row r="1097" spans="1:4" x14ac:dyDescent="0.3">
      <c r="A1097" s="2" t="s">
        <v>2207</v>
      </c>
      <c r="B1097" s="2" t="s">
        <v>2208</v>
      </c>
      <c r="C1097" s="2" t="s">
        <v>2418</v>
      </c>
      <c r="D1097" s="13">
        <v>8.3333333333333339</v>
      </c>
    </row>
    <row r="1098" spans="1:4" x14ac:dyDescent="0.3">
      <c r="A1098" s="2" t="s">
        <v>2209</v>
      </c>
      <c r="B1098" s="2" t="s">
        <v>2210</v>
      </c>
      <c r="D1098" s="14">
        <v>44</v>
      </c>
    </row>
    <row r="1099" spans="1:4" x14ac:dyDescent="0.3">
      <c r="A1099" s="2" t="s">
        <v>2211</v>
      </c>
      <c r="B1099" s="2" t="s">
        <v>2212</v>
      </c>
      <c r="C1099" s="2" t="s">
        <v>2418</v>
      </c>
      <c r="D1099" s="13">
        <v>21.25</v>
      </c>
    </row>
    <row r="1100" spans="1:4" x14ac:dyDescent="0.3">
      <c r="A1100" s="2" t="s">
        <v>2213</v>
      </c>
      <c r="B1100" s="2" t="s">
        <v>2214</v>
      </c>
      <c r="C1100" s="2" t="s">
        <v>2418</v>
      </c>
      <c r="D1100" s="14">
        <v>44</v>
      </c>
    </row>
    <row r="1101" spans="1:4" x14ac:dyDescent="0.3">
      <c r="A1101" s="2" t="s">
        <v>2215</v>
      </c>
      <c r="B1101" s="2" t="s">
        <v>2216</v>
      </c>
      <c r="C1101" s="2" t="s">
        <v>2418</v>
      </c>
      <c r="D1101" s="13">
        <v>15.666666666666666</v>
      </c>
    </row>
    <row r="1102" spans="1:4" x14ac:dyDescent="0.3">
      <c r="A1102" s="2" t="s">
        <v>2217</v>
      </c>
      <c r="B1102" s="2" t="s">
        <v>2218</v>
      </c>
      <c r="D1102" s="14">
        <v>44</v>
      </c>
    </row>
    <row r="1103" spans="1:4" x14ac:dyDescent="0.3">
      <c r="A1103" s="2" t="s">
        <v>2219</v>
      </c>
      <c r="B1103" s="2" t="s">
        <v>2220</v>
      </c>
      <c r="C1103" s="2" t="s">
        <v>2418</v>
      </c>
      <c r="D1103" s="13">
        <v>12.666666666666666</v>
      </c>
    </row>
    <row r="1104" spans="1:4" x14ac:dyDescent="0.3">
      <c r="A1104" s="2" t="s">
        <v>2221</v>
      </c>
      <c r="B1104" s="2" t="s">
        <v>2222</v>
      </c>
      <c r="D1104" s="14">
        <v>44</v>
      </c>
    </row>
    <row r="1105" spans="1:4" x14ac:dyDescent="0.3">
      <c r="A1105" s="2" t="s">
        <v>2223</v>
      </c>
      <c r="B1105" s="2" t="s">
        <v>2224</v>
      </c>
      <c r="C1105" s="2" t="s">
        <v>2418</v>
      </c>
      <c r="D1105" s="13">
        <v>9.9285714285714288</v>
      </c>
    </row>
    <row r="1106" spans="1:4" x14ac:dyDescent="0.3">
      <c r="A1106" s="2" t="s">
        <v>2225</v>
      </c>
      <c r="B1106" s="2" t="s">
        <v>2226</v>
      </c>
      <c r="C1106" s="2" t="s">
        <v>2418</v>
      </c>
      <c r="D1106" s="13">
        <v>13.4</v>
      </c>
    </row>
    <row r="1107" spans="1:4" x14ac:dyDescent="0.3">
      <c r="A1107" s="2" t="s">
        <v>2227</v>
      </c>
      <c r="B1107" s="2" t="s">
        <v>2228</v>
      </c>
      <c r="C1107" s="2" t="s">
        <v>2416</v>
      </c>
      <c r="D1107" s="13">
        <v>51.846153846153847</v>
      </c>
    </row>
    <row r="1108" spans="1:4" x14ac:dyDescent="0.3">
      <c r="A1108" s="2" t="s">
        <v>2229</v>
      </c>
      <c r="B1108" s="2" t="s">
        <v>2230</v>
      </c>
      <c r="C1108" s="2" t="s">
        <v>2418</v>
      </c>
      <c r="D1108" s="13">
        <v>14.857142857142858</v>
      </c>
    </row>
    <row r="1109" spans="1:4" x14ac:dyDescent="0.3">
      <c r="A1109" s="2" t="s">
        <v>2231</v>
      </c>
      <c r="B1109" s="2" t="s">
        <v>2232</v>
      </c>
      <c r="D1109" s="14">
        <v>44</v>
      </c>
    </row>
    <row r="1110" spans="1:4" x14ac:dyDescent="0.3">
      <c r="A1110" s="2" t="s">
        <v>2233</v>
      </c>
      <c r="B1110" s="2" t="s">
        <v>2234</v>
      </c>
      <c r="C1110" s="2" t="s">
        <v>2418</v>
      </c>
      <c r="D1110" s="13">
        <v>11.5</v>
      </c>
    </row>
    <row r="1111" spans="1:4" x14ac:dyDescent="0.3">
      <c r="A1111" s="2" t="s">
        <v>2235</v>
      </c>
      <c r="B1111" s="2" t="s">
        <v>2236</v>
      </c>
      <c r="C1111" s="2" t="s">
        <v>2418</v>
      </c>
      <c r="D1111" s="13">
        <v>23</v>
      </c>
    </row>
    <row r="1112" spans="1:4" x14ac:dyDescent="0.3">
      <c r="A1112" s="2" t="s">
        <v>2237</v>
      </c>
      <c r="B1112" s="2" t="s">
        <v>2238</v>
      </c>
      <c r="C1112" s="2" t="s">
        <v>2418</v>
      </c>
      <c r="D1112" s="13">
        <v>19</v>
      </c>
    </row>
    <row r="1113" spans="1:4" x14ac:dyDescent="0.3">
      <c r="A1113" s="2" t="s">
        <v>2239</v>
      </c>
      <c r="B1113" s="2" t="s">
        <v>2240</v>
      </c>
      <c r="C1113" s="2"/>
      <c r="D1113" s="13">
        <v>0</v>
      </c>
    </row>
    <row r="1114" spans="1:4" x14ac:dyDescent="0.3">
      <c r="A1114" s="2" t="s">
        <v>2241</v>
      </c>
      <c r="B1114" s="2" t="s">
        <v>2242</v>
      </c>
      <c r="C1114" s="2" t="s">
        <v>2416</v>
      </c>
      <c r="D1114" s="13">
        <v>47</v>
      </c>
    </row>
    <row r="1115" spans="1:4" x14ac:dyDescent="0.3">
      <c r="A1115" s="2" t="s">
        <v>2243</v>
      </c>
      <c r="B1115" s="2" t="s">
        <v>2244</v>
      </c>
      <c r="C1115" s="2" t="s">
        <v>2418</v>
      </c>
      <c r="D1115" s="13">
        <v>15</v>
      </c>
    </row>
    <row r="1116" spans="1:4" x14ac:dyDescent="0.3">
      <c r="A1116" s="2" t="s">
        <v>2245</v>
      </c>
      <c r="B1116" s="2" t="s">
        <v>2246</v>
      </c>
      <c r="C1116" s="2" t="s">
        <v>2418</v>
      </c>
      <c r="D1116" s="13">
        <v>8.75</v>
      </c>
    </row>
    <row r="1117" spans="1:4" x14ac:dyDescent="0.3">
      <c r="A1117" s="2" t="s">
        <v>2247</v>
      </c>
      <c r="B1117" s="2" t="s">
        <v>2248</v>
      </c>
      <c r="C1117" s="2" t="s">
        <v>2418</v>
      </c>
      <c r="D1117" s="13">
        <v>5</v>
      </c>
    </row>
    <row r="1118" spans="1:4" x14ac:dyDescent="0.3">
      <c r="A1118" s="2" t="s">
        <v>2249</v>
      </c>
      <c r="B1118" s="2" t="s">
        <v>2250</v>
      </c>
      <c r="C1118" s="2" t="s">
        <v>2418</v>
      </c>
      <c r="D1118" s="13">
        <v>14</v>
      </c>
    </row>
    <row r="1119" spans="1:4" x14ac:dyDescent="0.3">
      <c r="A1119" s="2" t="s">
        <v>2251</v>
      </c>
      <c r="B1119" s="2" t="s">
        <v>2252</v>
      </c>
      <c r="D1119" s="14">
        <v>44</v>
      </c>
    </row>
    <row r="1120" spans="1:4" x14ac:dyDescent="0.3">
      <c r="A1120" s="2" t="s">
        <v>2253</v>
      </c>
      <c r="B1120" s="2" t="s">
        <v>2254</v>
      </c>
      <c r="C1120" s="2" t="s">
        <v>2418</v>
      </c>
      <c r="D1120" s="13">
        <v>12.5</v>
      </c>
    </row>
    <row r="1121" spans="1:4" x14ac:dyDescent="0.3">
      <c r="A1121" s="2" t="s">
        <v>2255</v>
      </c>
      <c r="B1121" s="2" t="s">
        <v>2256</v>
      </c>
      <c r="C1121" s="2" t="s">
        <v>2418</v>
      </c>
      <c r="D1121" s="13">
        <v>15.75</v>
      </c>
    </row>
    <row r="1122" spans="1:4" x14ac:dyDescent="0.3">
      <c r="A1122" s="2" t="s">
        <v>2257</v>
      </c>
      <c r="B1122" s="2" t="s">
        <v>2258</v>
      </c>
      <c r="C1122" s="2" t="s">
        <v>2418</v>
      </c>
      <c r="D1122" s="13">
        <v>61.4</v>
      </c>
    </row>
    <row r="1123" spans="1:4" x14ac:dyDescent="0.3">
      <c r="A1123" s="2" t="s">
        <v>2259</v>
      </c>
      <c r="B1123" s="2" t="s">
        <v>2260</v>
      </c>
      <c r="C1123" s="2" t="s">
        <v>2418</v>
      </c>
      <c r="D1123" s="13">
        <v>8.4</v>
      </c>
    </row>
    <row r="1124" spans="1:4" x14ac:dyDescent="0.3">
      <c r="A1124" s="2" t="s">
        <v>2261</v>
      </c>
      <c r="B1124" s="2" t="s">
        <v>2262</v>
      </c>
      <c r="C1124" s="2" t="s">
        <v>2418</v>
      </c>
      <c r="D1124" s="13">
        <v>10.3</v>
      </c>
    </row>
    <row r="1125" spans="1:4" x14ac:dyDescent="0.3">
      <c r="A1125" s="2" t="s">
        <v>2263</v>
      </c>
      <c r="B1125" s="2" t="s">
        <v>2264</v>
      </c>
      <c r="C1125" s="2" t="s">
        <v>2418</v>
      </c>
      <c r="D1125" s="13">
        <v>17.75</v>
      </c>
    </row>
    <row r="1126" spans="1:4" x14ac:dyDescent="0.3">
      <c r="A1126" s="2" t="s">
        <v>2265</v>
      </c>
      <c r="B1126" s="2" t="s">
        <v>2266</v>
      </c>
      <c r="C1126" s="2" t="s">
        <v>2418</v>
      </c>
      <c r="D1126" s="13">
        <v>6</v>
      </c>
    </row>
    <row r="1127" spans="1:4" x14ac:dyDescent="0.3">
      <c r="A1127" s="2" t="s">
        <v>2267</v>
      </c>
      <c r="B1127" s="2" t="s">
        <v>2268</v>
      </c>
      <c r="C1127" s="2" t="s">
        <v>2418</v>
      </c>
      <c r="D1127" s="13">
        <v>43.6</v>
      </c>
    </row>
    <row r="1128" spans="1:4" x14ac:dyDescent="0.3">
      <c r="A1128" s="2" t="s">
        <v>2269</v>
      </c>
      <c r="B1128" s="2" t="s">
        <v>2270</v>
      </c>
      <c r="C1128" s="2" t="s">
        <v>2418</v>
      </c>
      <c r="D1128" s="13">
        <v>25.5</v>
      </c>
    </row>
    <row r="1129" spans="1:4" x14ac:dyDescent="0.3">
      <c r="A1129" s="2" t="s">
        <v>2271</v>
      </c>
      <c r="B1129" s="2" t="s">
        <v>2272</v>
      </c>
      <c r="C1129" s="2" t="s">
        <v>2418</v>
      </c>
      <c r="D1129" s="13">
        <v>15</v>
      </c>
    </row>
    <row r="1130" spans="1:4" x14ac:dyDescent="0.3">
      <c r="A1130" s="2" t="s">
        <v>2273</v>
      </c>
      <c r="B1130" s="2" t="s">
        <v>2274</v>
      </c>
      <c r="C1130" s="2" t="s">
        <v>2418</v>
      </c>
      <c r="D1130" s="13">
        <v>21.5</v>
      </c>
    </row>
    <row r="1131" spans="1:4" x14ac:dyDescent="0.3">
      <c r="A1131" s="2" t="s">
        <v>2275</v>
      </c>
      <c r="B1131" s="2" t="s">
        <v>2276</v>
      </c>
      <c r="D1131" s="14">
        <v>44</v>
      </c>
    </row>
    <row r="1132" spans="1:4" x14ac:dyDescent="0.3">
      <c r="A1132" s="2" t="s">
        <v>2277</v>
      </c>
      <c r="B1132" s="2" t="s">
        <v>2278</v>
      </c>
      <c r="C1132" s="2" t="s">
        <v>2418</v>
      </c>
      <c r="D1132" s="13">
        <v>7</v>
      </c>
    </row>
    <row r="1133" spans="1:4" x14ac:dyDescent="0.3">
      <c r="A1133" s="2" t="s">
        <v>2279</v>
      </c>
      <c r="B1133" s="2" t="s">
        <v>2280</v>
      </c>
      <c r="C1133" s="2" t="s">
        <v>2418</v>
      </c>
      <c r="D1133" s="13">
        <v>8.5333333333333332</v>
      </c>
    </row>
    <row r="1134" spans="1:4" x14ac:dyDescent="0.3">
      <c r="A1134" s="2" t="s">
        <v>2281</v>
      </c>
      <c r="B1134" s="2" t="s">
        <v>2282</v>
      </c>
      <c r="C1134" s="2" t="s">
        <v>2418</v>
      </c>
      <c r="D1134" s="13">
        <v>16</v>
      </c>
    </row>
    <row r="1135" spans="1:4" x14ac:dyDescent="0.3">
      <c r="A1135" s="2" t="s">
        <v>2283</v>
      </c>
      <c r="B1135" s="2" t="s">
        <v>2284</v>
      </c>
      <c r="D1135" s="14">
        <v>44</v>
      </c>
    </row>
    <row r="1136" spans="1:4" x14ac:dyDescent="0.3">
      <c r="A1136" s="2" t="s">
        <v>2285</v>
      </c>
      <c r="B1136" s="2" t="s">
        <v>2286</v>
      </c>
      <c r="D1136" s="14">
        <v>44</v>
      </c>
    </row>
    <row r="1137" spans="1:4" x14ac:dyDescent="0.3">
      <c r="A1137" s="2" t="s">
        <v>2287</v>
      </c>
      <c r="B1137" s="2" t="s">
        <v>2288</v>
      </c>
      <c r="C1137" s="2" t="s">
        <v>2416</v>
      </c>
      <c r="D1137" s="13">
        <v>61</v>
      </c>
    </row>
    <row r="1138" spans="1:4" x14ac:dyDescent="0.3">
      <c r="A1138" s="2" t="s">
        <v>2289</v>
      </c>
      <c r="B1138" s="2" t="s">
        <v>2290</v>
      </c>
      <c r="C1138" s="2" t="s">
        <v>2418</v>
      </c>
      <c r="D1138" s="13">
        <v>12.2</v>
      </c>
    </row>
    <row r="1139" spans="1:4" x14ac:dyDescent="0.3">
      <c r="A1139" s="2" t="s">
        <v>2291</v>
      </c>
      <c r="B1139" s="2" t="s">
        <v>2292</v>
      </c>
      <c r="C1139" s="2" t="s">
        <v>2418</v>
      </c>
      <c r="D1139" s="13">
        <v>8</v>
      </c>
    </row>
    <row r="1140" spans="1:4" x14ac:dyDescent="0.3">
      <c r="A1140" s="2" t="s">
        <v>2293</v>
      </c>
      <c r="B1140" s="2" t="s">
        <v>2294</v>
      </c>
      <c r="C1140" s="2" t="s">
        <v>2418</v>
      </c>
      <c r="D1140" s="13">
        <v>13.666666666666666</v>
      </c>
    </row>
    <row r="1141" spans="1:4" x14ac:dyDescent="0.3">
      <c r="A1141" s="2" t="s">
        <v>2295</v>
      </c>
      <c r="B1141" s="2" t="s">
        <v>2296</v>
      </c>
      <c r="C1141" s="2" t="s">
        <v>2418</v>
      </c>
      <c r="D1141" s="13">
        <v>7</v>
      </c>
    </row>
    <row r="1142" spans="1:4" x14ac:dyDescent="0.3">
      <c r="A1142" s="2" t="s">
        <v>2297</v>
      </c>
      <c r="B1142" s="2" t="s">
        <v>2298</v>
      </c>
      <c r="C1142" s="2" t="s">
        <v>2418</v>
      </c>
      <c r="D1142" s="13">
        <v>17.5</v>
      </c>
    </row>
    <row r="1143" spans="1:4" x14ac:dyDescent="0.3">
      <c r="A1143" s="2" t="s">
        <v>2299</v>
      </c>
      <c r="B1143" s="2" t="s">
        <v>2300</v>
      </c>
      <c r="D1143" s="14">
        <v>44</v>
      </c>
    </row>
    <row r="1144" spans="1:4" x14ac:dyDescent="0.3">
      <c r="A1144" s="2" t="s">
        <v>2301</v>
      </c>
      <c r="B1144" s="2" t="s">
        <v>2302</v>
      </c>
      <c r="C1144" s="2" t="s">
        <v>2418</v>
      </c>
      <c r="D1144" s="13">
        <v>8.6</v>
      </c>
    </row>
    <row r="1145" spans="1:4" x14ac:dyDescent="0.3">
      <c r="A1145" s="2" t="s">
        <v>2303</v>
      </c>
      <c r="B1145" s="2" t="s">
        <v>2304</v>
      </c>
      <c r="C1145" s="2" t="s">
        <v>2418</v>
      </c>
      <c r="D1145" s="13">
        <v>12.5</v>
      </c>
    </row>
    <row r="1146" spans="1:4" x14ac:dyDescent="0.3">
      <c r="A1146" s="2" t="s">
        <v>2305</v>
      </c>
      <c r="B1146" s="2" t="s">
        <v>2306</v>
      </c>
      <c r="C1146" s="2" t="s">
        <v>2418</v>
      </c>
      <c r="D1146" s="13">
        <v>14</v>
      </c>
    </row>
    <row r="1147" spans="1:4" x14ac:dyDescent="0.3">
      <c r="A1147" s="2" t="s">
        <v>2307</v>
      </c>
      <c r="B1147" s="2" t="s">
        <v>2308</v>
      </c>
      <c r="C1147" s="2" t="s">
        <v>2418</v>
      </c>
      <c r="D1147" s="13">
        <v>9</v>
      </c>
    </row>
    <row r="1148" spans="1:4" x14ac:dyDescent="0.3">
      <c r="A1148" s="2" t="s">
        <v>2309</v>
      </c>
      <c r="B1148" s="2" t="s">
        <v>2310</v>
      </c>
      <c r="C1148" s="2"/>
      <c r="D1148" s="13">
        <v>0</v>
      </c>
    </row>
    <row r="1149" spans="1:4" x14ac:dyDescent="0.3">
      <c r="A1149" s="2" t="s">
        <v>2311</v>
      </c>
      <c r="B1149" s="2" t="s">
        <v>2312</v>
      </c>
      <c r="C1149" s="2" t="s">
        <v>2418</v>
      </c>
      <c r="D1149" s="13">
        <v>6</v>
      </c>
    </row>
    <row r="1150" spans="1:4" x14ac:dyDescent="0.3">
      <c r="A1150" s="2" t="s">
        <v>2313</v>
      </c>
      <c r="B1150" s="2" t="s">
        <v>2314</v>
      </c>
      <c r="C1150" s="2" t="s">
        <v>2418</v>
      </c>
      <c r="D1150" s="13">
        <v>7.333333333333333</v>
      </c>
    </row>
    <row r="1151" spans="1:4" x14ac:dyDescent="0.3">
      <c r="A1151" s="2" t="s">
        <v>2315</v>
      </c>
      <c r="B1151" s="2" t="s">
        <v>2316</v>
      </c>
      <c r="C1151" s="2" t="s">
        <v>2418</v>
      </c>
      <c r="D1151" s="13">
        <v>25</v>
      </c>
    </row>
    <row r="1152" spans="1:4" x14ac:dyDescent="0.3">
      <c r="A1152" s="2" t="s">
        <v>2317</v>
      </c>
      <c r="B1152" s="2" t="s">
        <v>2318</v>
      </c>
      <c r="C1152" s="2" t="s">
        <v>2418</v>
      </c>
      <c r="D1152" s="13">
        <v>11.428571428571429</v>
      </c>
    </row>
    <row r="1153" spans="1:4" x14ac:dyDescent="0.3">
      <c r="A1153" s="2" t="s">
        <v>2319</v>
      </c>
      <c r="B1153" s="2" t="s">
        <v>2320</v>
      </c>
      <c r="C1153" s="2" t="s">
        <v>2418</v>
      </c>
      <c r="D1153" s="13">
        <v>29.5</v>
      </c>
    </row>
    <row r="1154" spans="1:4" x14ac:dyDescent="0.3">
      <c r="A1154" s="2" t="s">
        <v>2321</v>
      </c>
      <c r="B1154" s="2" t="s">
        <v>2322</v>
      </c>
      <c r="C1154" s="2" t="s">
        <v>2418</v>
      </c>
      <c r="D1154" s="13">
        <v>7.8571428571428568</v>
      </c>
    </row>
    <row r="1155" spans="1:4" x14ac:dyDescent="0.3">
      <c r="A1155" s="2" t="s">
        <v>2323</v>
      </c>
      <c r="B1155" s="2" t="s">
        <v>2324</v>
      </c>
      <c r="C1155" s="2" t="s">
        <v>2418</v>
      </c>
      <c r="D1155" s="13">
        <v>18.5</v>
      </c>
    </row>
    <row r="1156" spans="1:4" x14ac:dyDescent="0.3">
      <c r="A1156" s="2" t="s">
        <v>2325</v>
      </c>
      <c r="B1156" s="2" t="s">
        <v>2326</v>
      </c>
      <c r="C1156" s="2" t="s">
        <v>2418</v>
      </c>
      <c r="D1156" s="13">
        <v>14.5</v>
      </c>
    </row>
    <row r="1157" spans="1:4" x14ac:dyDescent="0.3">
      <c r="A1157" s="2" t="s">
        <v>2327</v>
      </c>
      <c r="B1157" s="2" t="s">
        <v>2328</v>
      </c>
      <c r="C1157" s="2" t="s">
        <v>2418</v>
      </c>
      <c r="D1157" s="13">
        <v>29.444444444444443</v>
      </c>
    </row>
    <row r="1158" spans="1:4" x14ac:dyDescent="0.3">
      <c r="A1158" s="2" t="s">
        <v>2329</v>
      </c>
      <c r="B1158" s="2" t="s">
        <v>2330</v>
      </c>
      <c r="D1158" s="14">
        <v>44</v>
      </c>
    </row>
    <row r="1159" spans="1:4" x14ac:dyDescent="0.3">
      <c r="A1159" s="2" t="s">
        <v>2331</v>
      </c>
      <c r="B1159" s="2" t="s">
        <v>2332</v>
      </c>
      <c r="C1159" s="2" t="s">
        <v>2418</v>
      </c>
      <c r="D1159" s="13">
        <v>7</v>
      </c>
    </row>
    <row r="1160" spans="1:4" x14ac:dyDescent="0.3">
      <c r="A1160" s="2" t="s">
        <v>2333</v>
      </c>
      <c r="B1160" s="2" t="s">
        <v>2334</v>
      </c>
      <c r="C1160" s="2" t="s">
        <v>2418</v>
      </c>
      <c r="D1160" s="13">
        <v>10</v>
      </c>
    </row>
    <row r="1161" spans="1:4" x14ac:dyDescent="0.3">
      <c r="A1161" s="2" t="s">
        <v>2335</v>
      </c>
      <c r="B1161" s="2" t="s">
        <v>2336</v>
      </c>
      <c r="D1161" s="14">
        <v>44</v>
      </c>
    </row>
    <row r="1162" spans="1:4" x14ac:dyDescent="0.3">
      <c r="A1162" s="2" t="s">
        <v>2337</v>
      </c>
      <c r="B1162" s="2" t="s">
        <v>2338</v>
      </c>
      <c r="C1162" s="2" t="s">
        <v>2418</v>
      </c>
      <c r="D1162" s="13">
        <v>9.1538461538461515</v>
      </c>
    </row>
    <row r="1163" spans="1:4" x14ac:dyDescent="0.3">
      <c r="A1163" s="2" t="s">
        <v>2339</v>
      </c>
      <c r="B1163" s="2" t="s">
        <v>2340</v>
      </c>
      <c r="C1163" s="2" t="s">
        <v>2418</v>
      </c>
      <c r="D1163" s="13">
        <v>10.5</v>
      </c>
    </row>
    <row r="1164" spans="1:4" x14ac:dyDescent="0.3">
      <c r="A1164" s="2" t="s">
        <v>2341</v>
      </c>
      <c r="B1164" s="2" t="s">
        <v>2342</v>
      </c>
      <c r="C1164" s="2" t="s">
        <v>2418</v>
      </c>
      <c r="D1164" s="13">
        <v>28</v>
      </c>
    </row>
    <row r="1165" spans="1:4" x14ac:dyDescent="0.3">
      <c r="A1165" s="2" t="s">
        <v>2343</v>
      </c>
      <c r="B1165" s="2" t="s">
        <v>2344</v>
      </c>
      <c r="D1165" s="14">
        <v>44</v>
      </c>
    </row>
    <row r="1166" spans="1:4" x14ac:dyDescent="0.3">
      <c r="A1166" s="2" t="s">
        <v>2345</v>
      </c>
      <c r="B1166" s="2" t="s">
        <v>2346</v>
      </c>
      <c r="D1166" s="14">
        <v>44</v>
      </c>
    </row>
    <row r="1167" spans="1:4" x14ac:dyDescent="0.3">
      <c r="A1167" s="2" t="s">
        <v>2347</v>
      </c>
      <c r="B1167" s="2" t="s">
        <v>2348</v>
      </c>
      <c r="C1167" s="2" t="s">
        <v>2418</v>
      </c>
      <c r="D1167" s="13">
        <v>14</v>
      </c>
    </row>
    <row r="1168" spans="1:4" x14ac:dyDescent="0.3">
      <c r="A1168" s="2" t="s">
        <v>2349</v>
      </c>
      <c r="B1168" s="2" t="s">
        <v>2350</v>
      </c>
      <c r="C1168" s="2" t="s">
        <v>2418</v>
      </c>
      <c r="D1168" s="13">
        <v>12.2</v>
      </c>
    </row>
    <row r="1169" spans="1:4" x14ac:dyDescent="0.3">
      <c r="A1169" s="2" t="s">
        <v>2351</v>
      </c>
      <c r="B1169" s="2" t="s">
        <v>2352</v>
      </c>
      <c r="C1169" s="2" t="s">
        <v>2418</v>
      </c>
      <c r="D1169" s="13">
        <v>48</v>
      </c>
    </row>
    <row r="1170" spans="1:4" x14ac:dyDescent="0.3">
      <c r="A1170" s="2" t="s">
        <v>2353</v>
      </c>
      <c r="B1170" s="2" t="s">
        <v>2354</v>
      </c>
      <c r="C1170" s="2" t="s">
        <v>2418</v>
      </c>
      <c r="D1170" s="13">
        <v>13.75</v>
      </c>
    </row>
    <row r="1171" spans="1:4" x14ac:dyDescent="0.3">
      <c r="A1171" s="2" t="s">
        <v>2355</v>
      </c>
      <c r="B1171" s="2" t="s">
        <v>2356</v>
      </c>
      <c r="C1171" s="2" t="s">
        <v>2418</v>
      </c>
      <c r="D1171" s="13">
        <v>20.399999999999999</v>
      </c>
    </row>
    <row r="1172" spans="1:4" x14ac:dyDescent="0.3">
      <c r="A1172" s="2" t="s">
        <v>2357</v>
      </c>
      <c r="B1172" s="2" t="s">
        <v>2358</v>
      </c>
      <c r="C1172" s="2" t="s">
        <v>2418</v>
      </c>
      <c r="D1172" s="13">
        <v>39.5</v>
      </c>
    </row>
    <row r="1173" spans="1:4" x14ac:dyDescent="0.3">
      <c r="A1173" s="2" t="s">
        <v>2359</v>
      </c>
      <c r="B1173" s="2" t="s">
        <v>2360</v>
      </c>
      <c r="C1173" s="2" t="s">
        <v>2418</v>
      </c>
      <c r="D1173" s="13">
        <v>7</v>
      </c>
    </row>
    <row r="1174" spans="1:4" x14ac:dyDescent="0.3">
      <c r="A1174" s="2" t="s">
        <v>2361</v>
      </c>
      <c r="B1174" s="2" t="s">
        <v>2362</v>
      </c>
      <c r="C1174" s="2" t="s">
        <v>2418</v>
      </c>
      <c r="D1174" s="13">
        <v>19.333333333333332</v>
      </c>
    </row>
    <row r="1175" spans="1:4" x14ac:dyDescent="0.3">
      <c r="A1175" s="2" t="s">
        <v>2363</v>
      </c>
      <c r="B1175" s="2" t="s">
        <v>2364</v>
      </c>
      <c r="D1175" s="14">
        <v>44</v>
      </c>
    </row>
    <row r="1176" spans="1:4" x14ac:dyDescent="0.3">
      <c r="A1176" s="2" t="s">
        <v>2365</v>
      </c>
      <c r="B1176" s="2" t="s">
        <v>2366</v>
      </c>
      <c r="C1176" s="2" t="s">
        <v>2418</v>
      </c>
      <c r="D1176" s="13">
        <v>6</v>
      </c>
    </row>
    <row r="1177" spans="1:4" x14ac:dyDescent="0.3">
      <c r="A1177" s="2" t="s">
        <v>2367</v>
      </c>
      <c r="B1177" s="2" t="s">
        <v>2368</v>
      </c>
      <c r="C1177" s="2" t="s">
        <v>2416</v>
      </c>
      <c r="D1177" s="13">
        <v>72.833333333333329</v>
      </c>
    </row>
    <row r="1178" spans="1:4" x14ac:dyDescent="0.3">
      <c r="A1178" s="2" t="s">
        <v>2369</v>
      </c>
      <c r="B1178" s="2" t="s">
        <v>2370</v>
      </c>
      <c r="C1178" s="2" t="s">
        <v>2418</v>
      </c>
      <c r="D1178" s="13">
        <v>4</v>
      </c>
    </row>
    <row r="1179" spans="1:4" x14ac:dyDescent="0.3">
      <c r="A1179" s="2" t="s">
        <v>2371</v>
      </c>
      <c r="B1179" s="2" t="s">
        <v>2372</v>
      </c>
      <c r="C1179" s="2" t="s">
        <v>2418</v>
      </c>
      <c r="D1179" s="13">
        <v>7</v>
      </c>
    </row>
    <row r="1180" spans="1:4" x14ac:dyDescent="0.3">
      <c r="A1180" s="2" t="s">
        <v>2373</v>
      </c>
      <c r="B1180" s="2" t="s">
        <v>2374</v>
      </c>
      <c r="D1180" s="14">
        <v>44</v>
      </c>
    </row>
  </sheetData>
  <autoFilter ref="A1:D1180" xr:uid="{FCDD1C5E-6E2E-4E22-B864-9C6B7CA79A0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81512-2097-42B7-8E9B-26C927E757C7}">
  <dimension ref="A1:E42445"/>
  <sheetViews>
    <sheetView workbookViewId="0">
      <selection activeCell="G25" sqref="G25"/>
    </sheetView>
  </sheetViews>
  <sheetFormatPr baseColWidth="10" defaultRowHeight="14.4" x14ac:dyDescent="0.3"/>
  <cols>
    <col min="1" max="1" width="9" bestFit="1" customWidth="1"/>
    <col min="2" max="2" width="44.21875" bestFit="1" customWidth="1"/>
    <col min="3" max="3" width="6.77734375" bestFit="1" customWidth="1"/>
    <col min="4" max="4" width="19.77734375" customWidth="1"/>
    <col min="5" max="5" width="11.6640625" bestFit="1" customWidth="1"/>
  </cols>
  <sheetData>
    <row r="1" spans="1:5" x14ac:dyDescent="0.3">
      <c r="A1" t="s">
        <v>0</v>
      </c>
      <c r="B1" t="s">
        <v>1</v>
      </c>
      <c r="C1" t="s">
        <v>2375</v>
      </c>
      <c r="D1" t="s">
        <v>2376</v>
      </c>
      <c r="E1" t="s">
        <v>2377</v>
      </c>
    </row>
    <row r="2" spans="1:5" x14ac:dyDescent="0.3">
      <c r="A2">
        <v>83520000</v>
      </c>
      <c r="B2" t="s">
        <v>7</v>
      </c>
      <c r="C2" t="s">
        <v>8</v>
      </c>
      <c r="D2" t="s">
        <v>2378</v>
      </c>
      <c r="E2">
        <v>0</v>
      </c>
    </row>
    <row r="3" spans="1:5" x14ac:dyDescent="0.3">
      <c r="A3">
        <v>83520000</v>
      </c>
      <c r="B3" t="s">
        <v>7</v>
      </c>
      <c r="C3" t="s">
        <v>8</v>
      </c>
      <c r="D3" t="s">
        <v>2379</v>
      </c>
      <c r="E3">
        <v>0</v>
      </c>
    </row>
    <row r="4" spans="1:5" x14ac:dyDescent="0.3">
      <c r="A4">
        <v>83520000</v>
      </c>
      <c r="B4" t="s">
        <v>7</v>
      </c>
      <c r="C4" t="s">
        <v>8</v>
      </c>
      <c r="D4" t="s">
        <v>2380</v>
      </c>
      <c r="E4">
        <v>0</v>
      </c>
    </row>
    <row r="5" spans="1:5" x14ac:dyDescent="0.3">
      <c r="A5">
        <v>83520000</v>
      </c>
      <c r="B5" t="s">
        <v>7</v>
      </c>
      <c r="C5" t="s">
        <v>8</v>
      </c>
      <c r="D5" t="s">
        <v>2381</v>
      </c>
      <c r="E5">
        <v>0</v>
      </c>
    </row>
    <row r="6" spans="1:5" x14ac:dyDescent="0.3">
      <c r="A6">
        <v>83520000</v>
      </c>
      <c r="B6" t="s">
        <v>7</v>
      </c>
      <c r="C6" t="s">
        <v>8</v>
      </c>
      <c r="D6" t="s">
        <v>2382</v>
      </c>
      <c r="E6">
        <v>0</v>
      </c>
    </row>
    <row r="7" spans="1:5" x14ac:dyDescent="0.3">
      <c r="A7">
        <v>83520000</v>
      </c>
      <c r="B7" t="s">
        <v>7</v>
      </c>
      <c r="C7" t="s">
        <v>8</v>
      </c>
      <c r="D7" t="s">
        <v>2383</v>
      </c>
      <c r="E7">
        <v>0</v>
      </c>
    </row>
    <row r="8" spans="1:5" x14ac:dyDescent="0.3">
      <c r="A8">
        <v>83520000</v>
      </c>
      <c r="B8" t="s">
        <v>7</v>
      </c>
      <c r="C8" t="s">
        <v>8</v>
      </c>
      <c r="D8" t="s">
        <v>2384</v>
      </c>
      <c r="E8">
        <v>0</v>
      </c>
    </row>
    <row r="9" spans="1:5" x14ac:dyDescent="0.3">
      <c r="A9">
        <v>83520000</v>
      </c>
      <c r="B9" t="s">
        <v>7</v>
      </c>
      <c r="C9" t="s">
        <v>8</v>
      </c>
      <c r="D9" t="s">
        <v>2385</v>
      </c>
      <c r="E9">
        <v>0</v>
      </c>
    </row>
    <row r="10" spans="1:5" x14ac:dyDescent="0.3">
      <c r="A10">
        <v>83520000</v>
      </c>
      <c r="B10" t="s">
        <v>7</v>
      </c>
      <c r="C10" t="s">
        <v>8</v>
      </c>
      <c r="D10" t="s">
        <v>2386</v>
      </c>
      <c r="E10">
        <v>0</v>
      </c>
    </row>
    <row r="11" spans="1:5" x14ac:dyDescent="0.3">
      <c r="A11">
        <v>83520000</v>
      </c>
      <c r="B11" t="s">
        <v>7</v>
      </c>
      <c r="C11" t="s">
        <v>8</v>
      </c>
      <c r="D11" t="s">
        <v>2387</v>
      </c>
      <c r="E11">
        <v>0</v>
      </c>
    </row>
    <row r="12" spans="1:5" x14ac:dyDescent="0.3">
      <c r="A12">
        <v>83520000</v>
      </c>
      <c r="B12" t="s">
        <v>7</v>
      </c>
      <c r="C12" t="s">
        <v>8</v>
      </c>
      <c r="D12" t="s">
        <v>2388</v>
      </c>
      <c r="E12">
        <v>0</v>
      </c>
    </row>
    <row r="13" spans="1:5" x14ac:dyDescent="0.3">
      <c r="A13">
        <v>83520000</v>
      </c>
      <c r="B13" t="s">
        <v>7</v>
      </c>
      <c r="C13" t="s">
        <v>8</v>
      </c>
      <c r="D13" t="s">
        <v>2389</v>
      </c>
      <c r="E13">
        <v>0</v>
      </c>
    </row>
    <row r="14" spans="1:5" x14ac:dyDescent="0.3">
      <c r="A14">
        <v>83520000</v>
      </c>
      <c r="B14" t="s">
        <v>7</v>
      </c>
      <c r="C14" t="s">
        <v>8</v>
      </c>
      <c r="D14" t="s">
        <v>2390</v>
      </c>
      <c r="E14">
        <v>0</v>
      </c>
    </row>
    <row r="15" spans="1:5" x14ac:dyDescent="0.3">
      <c r="A15">
        <v>83520000</v>
      </c>
      <c r="B15" t="s">
        <v>7</v>
      </c>
      <c r="C15" t="s">
        <v>8</v>
      </c>
      <c r="D15" t="s">
        <v>2391</v>
      </c>
      <c r="E15">
        <v>0</v>
      </c>
    </row>
    <row r="16" spans="1:5" x14ac:dyDescent="0.3">
      <c r="A16">
        <v>83520000</v>
      </c>
      <c r="B16" t="s">
        <v>7</v>
      </c>
      <c r="C16" t="s">
        <v>8</v>
      </c>
      <c r="D16" t="s">
        <v>2392</v>
      </c>
      <c r="E16">
        <v>0</v>
      </c>
    </row>
    <row r="17" spans="1:5" x14ac:dyDescent="0.3">
      <c r="A17">
        <v>83520000</v>
      </c>
      <c r="B17" t="s">
        <v>7</v>
      </c>
      <c r="C17" t="s">
        <v>8</v>
      </c>
      <c r="D17" t="s">
        <v>2393</v>
      </c>
      <c r="E17">
        <v>0</v>
      </c>
    </row>
    <row r="18" spans="1:5" x14ac:dyDescent="0.3">
      <c r="A18">
        <v>83520000</v>
      </c>
      <c r="B18" t="s">
        <v>7</v>
      </c>
      <c r="C18" t="s">
        <v>8</v>
      </c>
      <c r="D18" t="s">
        <v>2394</v>
      </c>
      <c r="E18">
        <v>0</v>
      </c>
    </row>
    <row r="19" spans="1:5" x14ac:dyDescent="0.3">
      <c r="A19">
        <v>83520000</v>
      </c>
      <c r="B19" t="s">
        <v>7</v>
      </c>
      <c r="C19" t="s">
        <v>8</v>
      </c>
      <c r="D19" t="s">
        <v>2395</v>
      </c>
      <c r="E19">
        <v>0</v>
      </c>
    </row>
    <row r="20" spans="1:5" x14ac:dyDescent="0.3">
      <c r="A20">
        <v>83520000</v>
      </c>
      <c r="B20" t="s">
        <v>7</v>
      </c>
      <c r="C20" t="s">
        <v>8</v>
      </c>
      <c r="D20" t="s">
        <v>2396</v>
      </c>
      <c r="E20">
        <v>0</v>
      </c>
    </row>
    <row r="21" spans="1:5" x14ac:dyDescent="0.3">
      <c r="A21">
        <v>83520000</v>
      </c>
      <c r="B21" t="s">
        <v>7</v>
      </c>
      <c r="C21" t="s">
        <v>8</v>
      </c>
      <c r="D21" t="s">
        <v>2397</v>
      </c>
      <c r="E21">
        <v>0</v>
      </c>
    </row>
    <row r="22" spans="1:5" x14ac:dyDescent="0.3">
      <c r="A22">
        <v>83520000</v>
      </c>
      <c r="B22" t="s">
        <v>7</v>
      </c>
      <c r="C22" t="s">
        <v>8</v>
      </c>
      <c r="D22" t="s">
        <v>2398</v>
      </c>
      <c r="E22">
        <v>0</v>
      </c>
    </row>
    <row r="23" spans="1:5" x14ac:dyDescent="0.3">
      <c r="A23">
        <v>83520000</v>
      </c>
      <c r="B23" t="s">
        <v>7</v>
      </c>
      <c r="C23" t="s">
        <v>8</v>
      </c>
      <c r="D23" t="s">
        <v>2399</v>
      </c>
      <c r="E23">
        <v>0</v>
      </c>
    </row>
    <row r="24" spans="1:5" x14ac:dyDescent="0.3">
      <c r="A24">
        <v>83520000</v>
      </c>
      <c r="B24" t="s">
        <v>7</v>
      </c>
      <c r="C24" t="s">
        <v>8</v>
      </c>
      <c r="D24" t="s">
        <v>2400</v>
      </c>
      <c r="E24">
        <v>0</v>
      </c>
    </row>
    <row r="25" spans="1:5" x14ac:dyDescent="0.3">
      <c r="A25">
        <v>83520000</v>
      </c>
      <c r="B25" t="s">
        <v>7</v>
      </c>
      <c r="C25" t="s">
        <v>8</v>
      </c>
      <c r="D25" t="s">
        <v>2401</v>
      </c>
      <c r="E25">
        <v>0</v>
      </c>
    </row>
    <row r="26" spans="1:5" x14ac:dyDescent="0.3">
      <c r="A26">
        <v>83520000</v>
      </c>
      <c r="B26" t="s">
        <v>7</v>
      </c>
      <c r="C26" t="s">
        <v>8</v>
      </c>
      <c r="D26" t="s">
        <v>2402</v>
      </c>
      <c r="E26">
        <v>0</v>
      </c>
    </row>
    <row r="27" spans="1:5" x14ac:dyDescent="0.3">
      <c r="A27">
        <v>83520000</v>
      </c>
      <c r="B27" t="s">
        <v>7</v>
      </c>
      <c r="C27" t="s">
        <v>8</v>
      </c>
      <c r="D27" t="s">
        <v>2403</v>
      </c>
      <c r="E27">
        <v>0</v>
      </c>
    </row>
    <row r="28" spans="1:5" x14ac:dyDescent="0.3">
      <c r="A28">
        <v>83520000</v>
      </c>
      <c r="B28" t="s">
        <v>7</v>
      </c>
      <c r="C28" t="s">
        <v>8</v>
      </c>
      <c r="D28" t="s">
        <v>2404</v>
      </c>
      <c r="E28">
        <v>0</v>
      </c>
    </row>
    <row r="29" spans="1:5" x14ac:dyDescent="0.3">
      <c r="A29">
        <v>83520000</v>
      </c>
      <c r="B29" t="s">
        <v>7</v>
      </c>
      <c r="C29" t="s">
        <v>8</v>
      </c>
      <c r="D29" t="s">
        <v>2405</v>
      </c>
      <c r="E29">
        <v>-135</v>
      </c>
    </row>
    <row r="30" spans="1:5" x14ac:dyDescent="0.3">
      <c r="A30">
        <v>83520000</v>
      </c>
      <c r="B30" t="s">
        <v>7</v>
      </c>
      <c r="C30" t="s">
        <v>8</v>
      </c>
      <c r="D30" t="s">
        <v>2406</v>
      </c>
      <c r="E30">
        <v>-141</v>
      </c>
    </row>
    <row r="31" spans="1:5" x14ac:dyDescent="0.3">
      <c r="A31">
        <v>83520000</v>
      </c>
      <c r="B31" t="s">
        <v>7</v>
      </c>
      <c r="C31" t="s">
        <v>8</v>
      </c>
      <c r="D31" t="s">
        <v>2407</v>
      </c>
      <c r="E31">
        <v>-55</v>
      </c>
    </row>
    <row r="32" spans="1:5" x14ac:dyDescent="0.3">
      <c r="A32">
        <v>83520000</v>
      </c>
      <c r="B32" t="s">
        <v>7</v>
      </c>
      <c r="C32" t="s">
        <v>8</v>
      </c>
      <c r="D32" t="s">
        <v>2408</v>
      </c>
      <c r="E32">
        <v>-274</v>
      </c>
    </row>
    <row r="33" spans="1:5" x14ac:dyDescent="0.3">
      <c r="A33">
        <v>83520000</v>
      </c>
      <c r="B33" t="s">
        <v>7</v>
      </c>
      <c r="C33" t="s">
        <v>8</v>
      </c>
      <c r="D33" t="s">
        <v>2409</v>
      </c>
      <c r="E33">
        <v>-41</v>
      </c>
    </row>
    <row r="34" spans="1:5" x14ac:dyDescent="0.3">
      <c r="A34">
        <v>83520000</v>
      </c>
      <c r="B34" t="s">
        <v>7</v>
      </c>
      <c r="C34" t="s">
        <v>8</v>
      </c>
      <c r="D34" t="s">
        <v>2410</v>
      </c>
      <c r="E34">
        <v>-15</v>
      </c>
    </row>
    <row r="35" spans="1:5" x14ac:dyDescent="0.3">
      <c r="A35">
        <v>83520000</v>
      </c>
      <c r="B35" t="s">
        <v>7</v>
      </c>
      <c r="C35" t="s">
        <v>8</v>
      </c>
      <c r="D35" t="s">
        <v>2411</v>
      </c>
      <c r="E35">
        <v>-2</v>
      </c>
    </row>
    <row r="36" spans="1:5" x14ac:dyDescent="0.3">
      <c r="A36">
        <v>83520000</v>
      </c>
      <c r="B36" t="s">
        <v>7</v>
      </c>
      <c r="C36" t="s">
        <v>8</v>
      </c>
      <c r="D36" t="s">
        <v>2412</v>
      </c>
      <c r="E36">
        <v>-5</v>
      </c>
    </row>
    <row r="37" spans="1:5" x14ac:dyDescent="0.3">
      <c r="A37">
        <v>83520000</v>
      </c>
      <c r="B37" t="s">
        <v>7</v>
      </c>
      <c r="C37" t="s">
        <v>8</v>
      </c>
      <c r="D37" t="s">
        <v>2413</v>
      </c>
      <c r="E37">
        <v>-17</v>
      </c>
    </row>
    <row r="38" spans="1:5" x14ac:dyDescent="0.3">
      <c r="A38">
        <v>76210012</v>
      </c>
      <c r="B38" t="s">
        <v>11</v>
      </c>
      <c r="C38" t="s">
        <v>8</v>
      </c>
      <c r="D38" t="s">
        <v>2378</v>
      </c>
      <c r="E38">
        <v>0</v>
      </c>
    </row>
    <row r="39" spans="1:5" x14ac:dyDescent="0.3">
      <c r="A39">
        <v>76210012</v>
      </c>
      <c r="B39" t="s">
        <v>11</v>
      </c>
      <c r="C39" t="s">
        <v>8</v>
      </c>
      <c r="D39" t="s">
        <v>2379</v>
      </c>
      <c r="E39">
        <v>0</v>
      </c>
    </row>
    <row r="40" spans="1:5" x14ac:dyDescent="0.3">
      <c r="A40">
        <v>76210012</v>
      </c>
      <c r="B40" t="s">
        <v>11</v>
      </c>
      <c r="C40" t="s">
        <v>8</v>
      </c>
      <c r="D40" t="s">
        <v>2380</v>
      </c>
      <c r="E40">
        <v>0</v>
      </c>
    </row>
    <row r="41" spans="1:5" x14ac:dyDescent="0.3">
      <c r="A41">
        <v>76210012</v>
      </c>
      <c r="B41" t="s">
        <v>11</v>
      </c>
      <c r="C41" t="s">
        <v>8</v>
      </c>
      <c r="D41" t="s">
        <v>2381</v>
      </c>
      <c r="E41">
        <v>0</v>
      </c>
    </row>
    <row r="42" spans="1:5" x14ac:dyDescent="0.3">
      <c r="A42">
        <v>76210012</v>
      </c>
      <c r="B42" t="s">
        <v>11</v>
      </c>
      <c r="C42" t="s">
        <v>8</v>
      </c>
      <c r="D42" t="s">
        <v>2382</v>
      </c>
      <c r="E42">
        <v>-2</v>
      </c>
    </row>
    <row r="43" spans="1:5" x14ac:dyDescent="0.3">
      <c r="A43">
        <v>76210012</v>
      </c>
      <c r="B43" t="s">
        <v>11</v>
      </c>
      <c r="C43" t="s">
        <v>8</v>
      </c>
      <c r="D43" t="s">
        <v>2383</v>
      </c>
      <c r="E43">
        <v>0</v>
      </c>
    </row>
    <row r="44" spans="1:5" x14ac:dyDescent="0.3">
      <c r="A44">
        <v>76210012</v>
      </c>
      <c r="B44" t="s">
        <v>11</v>
      </c>
      <c r="C44" t="s">
        <v>8</v>
      </c>
      <c r="D44" t="s">
        <v>2384</v>
      </c>
      <c r="E44">
        <v>0</v>
      </c>
    </row>
    <row r="45" spans="1:5" x14ac:dyDescent="0.3">
      <c r="A45">
        <v>76210012</v>
      </c>
      <c r="B45" t="s">
        <v>11</v>
      </c>
      <c r="C45" t="s">
        <v>8</v>
      </c>
      <c r="D45" t="s">
        <v>2385</v>
      </c>
      <c r="E45">
        <v>-1</v>
      </c>
    </row>
    <row r="46" spans="1:5" x14ac:dyDescent="0.3">
      <c r="A46">
        <v>76210012</v>
      </c>
      <c r="B46" t="s">
        <v>11</v>
      </c>
      <c r="C46" t="s">
        <v>8</v>
      </c>
      <c r="D46" t="s">
        <v>2386</v>
      </c>
      <c r="E46">
        <v>0</v>
      </c>
    </row>
    <row r="47" spans="1:5" x14ac:dyDescent="0.3">
      <c r="A47">
        <v>76210012</v>
      </c>
      <c r="B47" t="s">
        <v>11</v>
      </c>
      <c r="C47" t="s">
        <v>8</v>
      </c>
      <c r="D47" t="s">
        <v>2387</v>
      </c>
      <c r="E47">
        <v>0</v>
      </c>
    </row>
    <row r="48" spans="1:5" x14ac:dyDescent="0.3">
      <c r="A48">
        <v>76210012</v>
      </c>
      <c r="B48" t="s">
        <v>11</v>
      </c>
      <c r="C48" t="s">
        <v>8</v>
      </c>
      <c r="D48" t="s">
        <v>2388</v>
      </c>
      <c r="E48">
        <v>0</v>
      </c>
    </row>
    <row r="49" spans="1:5" x14ac:dyDescent="0.3">
      <c r="A49">
        <v>76210012</v>
      </c>
      <c r="B49" t="s">
        <v>11</v>
      </c>
      <c r="C49" t="s">
        <v>8</v>
      </c>
      <c r="D49" t="s">
        <v>2389</v>
      </c>
      <c r="E49">
        <v>0</v>
      </c>
    </row>
    <row r="50" spans="1:5" x14ac:dyDescent="0.3">
      <c r="A50">
        <v>76210012</v>
      </c>
      <c r="B50" t="s">
        <v>11</v>
      </c>
      <c r="C50" t="s">
        <v>8</v>
      </c>
      <c r="D50" t="s">
        <v>2390</v>
      </c>
      <c r="E50">
        <v>-3</v>
      </c>
    </row>
    <row r="51" spans="1:5" x14ac:dyDescent="0.3">
      <c r="A51">
        <v>76210012</v>
      </c>
      <c r="B51" t="s">
        <v>11</v>
      </c>
      <c r="C51" t="s">
        <v>8</v>
      </c>
      <c r="D51" t="s">
        <v>2391</v>
      </c>
      <c r="E51">
        <v>0</v>
      </c>
    </row>
    <row r="52" spans="1:5" x14ac:dyDescent="0.3">
      <c r="A52">
        <v>76210012</v>
      </c>
      <c r="B52" t="s">
        <v>11</v>
      </c>
      <c r="C52" t="s">
        <v>8</v>
      </c>
      <c r="D52" t="s">
        <v>2392</v>
      </c>
      <c r="E52">
        <v>0</v>
      </c>
    </row>
    <row r="53" spans="1:5" x14ac:dyDescent="0.3">
      <c r="A53">
        <v>76210012</v>
      </c>
      <c r="B53" t="s">
        <v>11</v>
      </c>
      <c r="C53" t="s">
        <v>8</v>
      </c>
      <c r="D53" t="s">
        <v>2393</v>
      </c>
      <c r="E53">
        <v>0</v>
      </c>
    </row>
    <row r="54" spans="1:5" x14ac:dyDescent="0.3">
      <c r="A54">
        <v>76210012</v>
      </c>
      <c r="B54" t="s">
        <v>11</v>
      </c>
      <c r="C54" t="s">
        <v>8</v>
      </c>
      <c r="D54" t="s">
        <v>2394</v>
      </c>
      <c r="E54">
        <v>-1</v>
      </c>
    </row>
    <row r="55" spans="1:5" x14ac:dyDescent="0.3">
      <c r="A55">
        <v>76210012</v>
      </c>
      <c r="B55" t="s">
        <v>11</v>
      </c>
      <c r="C55" t="s">
        <v>8</v>
      </c>
      <c r="D55" t="s">
        <v>2395</v>
      </c>
      <c r="E55">
        <v>-1</v>
      </c>
    </row>
    <row r="56" spans="1:5" x14ac:dyDescent="0.3">
      <c r="A56">
        <v>76210012</v>
      </c>
      <c r="B56" t="s">
        <v>11</v>
      </c>
      <c r="C56" t="s">
        <v>8</v>
      </c>
      <c r="D56" t="s">
        <v>2396</v>
      </c>
      <c r="E56">
        <v>0</v>
      </c>
    </row>
    <row r="57" spans="1:5" x14ac:dyDescent="0.3">
      <c r="A57">
        <v>76210012</v>
      </c>
      <c r="B57" t="s">
        <v>11</v>
      </c>
      <c r="C57" t="s">
        <v>8</v>
      </c>
      <c r="D57" t="s">
        <v>2397</v>
      </c>
      <c r="E57">
        <v>-1</v>
      </c>
    </row>
    <row r="58" spans="1:5" x14ac:dyDescent="0.3">
      <c r="A58">
        <v>76210012</v>
      </c>
      <c r="B58" t="s">
        <v>11</v>
      </c>
      <c r="C58" t="s">
        <v>8</v>
      </c>
      <c r="D58" t="s">
        <v>2398</v>
      </c>
      <c r="E58">
        <v>0</v>
      </c>
    </row>
    <row r="59" spans="1:5" x14ac:dyDescent="0.3">
      <c r="A59">
        <v>76210012</v>
      </c>
      <c r="B59" t="s">
        <v>11</v>
      </c>
      <c r="C59" t="s">
        <v>8</v>
      </c>
      <c r="D59" t="s">
        <v>2399</v>
      </c>
      <c r="E59">
        <v>-1</v>
      </c>
    </row>
    <row r="60" spans="1:5" x14ac:dyDescent="0.3">
      <c r="A60">
        <v>76210012</v>
      </c>
      <c r="B60" t="s">
        <v>11</v>
      </c>
      <c r="C60" t="s">
        <v>8</v>
      </c>
      <c r="D60" t="s">
        <v>2400</v>
      </c>
      <c r="E60">
        <v>0</v>
      </c>
    </row>
    <row r="61" spans="1:5" x14ac:dyDescent="0.3">
      <c r="A61">
        <v>76210012</v>
      </c>
      <c r="B61" t="s">
        <v>11</v>
      </c>
      <c r="C61" t="s">
        <v>8</v>
      </c>
      <c r="D61" t="s">
        <v>2401</v>
      </c>
      <c r="E61">
        <v>-1</v>
      </c>
    </row>
    <row r="62" spans="1:5" x14ac:dyDescent="0.3">
      <c r="A62">
        <v>76210012</v>
      </c>
      <c r="B62" t="s">
        <v>11</v>
      </c>
      <c r="C62" t="s">
        <v>8</v>
      </c>
      <c r="D62" t="s">
        <v>2402</v>
      </c>
      <c r="E62">
        <v>0</v>
      </c>
    </row>
    <row r="63" spans="1:5" x14ac:dyDescent="0.3">
      <c r="A63">
        <v>76210012</v>
      </c>
      <c r="B63" t="s">
        <v>11</v>
      </c>
      <c r="C63" t="s">
        <v>8</v>
      </c>
      <c r="D63" t="s">
        <v>2403</v>
      </c>
      <c r="E63">
        <v>0</v>
      </c>
    </row>
    <row r="64" spans="1:5" x14ac:dyDescent="0.3">
      <c r="A64">
        <v>76210012</v>
      </c>
      <c r="B64" t="s">
        <v>11</v>
      </c>
      <c r="C64" t="s">
        <v>8</v>
      </c>
      <c r="D64" t="s">
        <v>2404</v>
      </c>
      <c r="E64">
        <v>-1</v>
      </c>
    </row>
    <row r="65" spans="1:5" x14ac:dyDescent="0.3">
      <c r="A65">
        <v>76210012</v>
      </c>
      <c r="B65" t="s">
        <v>11</v>
      </c>
      <c r="C65" t="s">
        <v>8</v>
      </c>
      <c r="D65" t="s">
        <v>2405</v>
      </c>
      <c r="E65">
        <v>-1</v>
      </c>
    </row>
    <row r="66" spans="1:5" x14ac:dyDescent="0.3">
      <c r="A66">
        <v>76210012</v>
      </c>
      <c r="B66" t="s">
        <v>11</v>
      </c>
      <c r="C66" t="s">
        <v>8</v>
      </c>
      <c r="D66" t="s">
        <v>2406</v>
      </c>
      <c r="E66">
        <v>0</v>
      </c>
    </row>
    <row r="67" spans="1:5" x14ac:dyDescent="0.3">
      <c r="A67">
        <v>76210012</v>
      </c>
      <c r="B67" t="s">
        <v>11</v>
      </c>
      <c r="C67" t="s">
        <v>8</v>
      </c>
      <c r="D67" t="s">
        <v>2407</v>
      </c>
      <c r="E67">
        <v>-1</v>
      </c>
    </row>
    <row r="68" spans="1:5" x14ac:dyDescent="0.3">
      <c r="A68">
        <v>76210012</v>
      </c>
      <c r="B68" t="s">
        <v>11</v>
      </c>
      <c r="C68" t="s">
        <v>8</v>
      </c>
      <c r="D68" t="s">
        <v>2408</v>
      </c>
      <c r="E68">
        <v>-1</v>
      </c>
    </row>
    <row r="69" spans="1:5" x14ac:dyDescent="0.3">
      <c r="A69">
        <v>76210012</v>
      </c>
      <c r="B69" t="s">
        <v>11</v>
      </c>
      <c r="C69" t="s">
        <v>8</v>
      </c>
      <c r="D69" t="s">
        <v>2409</v>
      </c>
      <c r="E69">
        <v>-1</v>
      </c>
    </row>
    <row r="70" spans="1:5" x14ac:dyDescent="0.3">
      <c r="A70">
        <v>76210012</v>
      </c>
      <c r="B70" t="s">
        <v>11</v>
      </c>
      <c r="C70" t="s">
        <v>8</v>
      </c>
      <c r="D70" t="s">
        <v>2410</v>
      </c>
      <c r="E70">
        <v>0</v>
      </c>
    </row>
    <row r="71" spans="1:5" x14ac:dyDescent="0.3">
      <c r="A71">
        <v>76210012</v>
      </c>
      <c r="B71" t="s">
        <v>11</v>
      </c>
      <c r="C71" t="s">
        <v>8</v>
      </c>
      <c r="D71" t="s">
        <v>2411</v>
      </c>
      <c r="E71">
        <v>0</v>
      </c>
    </row>
    <row r="72" spans="1:5" x14ac:dyDescent="0.3">
      <c r="A72">
        <v>76210012</v>
      </c>
      <c r="B72" t="s">
        <v>11</v>
      </c>
      <c r="C72" t="s">
        <v>8</v>
      </c>
      <c r="D72" t="s">
        <v>2412</v>
      </c>
      <c r="E72">
        <v>-1</v>
      </c>
    </row>
    <row r="73" spans="1:5" x14ac:dyDescent="0.3">
      <c r="A73">
        <v>76210012</v>
      </c>
      <c r="B73" t="s">
        <v>11</v>
      </c>
      <c r="C73" t="s">
        <v>8</v>
      </c>
      <c r="D73" t="s">
        <v>2413</v>
      </c>
      <c r="E73">
        <v>0</v>
      </c>
    </row>
    <row r="74" spans="1:5" x14ac:dyDescent="0.3">
      <c r="A74">
        <v>86100028</v>
      </c>
      <c r="B74" t="s">
        <v>13</v>
      </c>
      <c r="C74" t="s">
        <v>8</v>
      </c>
      <c r="D74" t="s">
        <v>2378</v>
      </c>
      <c r="E74">
        <v>0</v>
      </c>
    </row>
    <row r="75" spans="1:5" x14ac:dyDescent="0.3">
      <c r="A75">
        <v>86100028</v>
      </c>
      <c r="B75" t="s">
        <v>13</v>
      </c>
      <c r="C75" t="s">
        <v>8</v>
      </c>
      <c r="D75" t="s">
        <v>2379</v>
      </c>
      <c r="E75">
        <v>0</v>
      </c>
    </row>
    <row r="76" spans="1:5" x14ac:dyDescent="0.3">
      <c r="A76">
        <v>86100028</v>
      </c>
      <c r="B76" t="s">
        <v>13</v>
      </c>
      <c r="C76" t="s">
        <v>8</v>
      </c>
      <c r="D76" t="s">
        <v>2380</v>
      </c>
      <c r="E76">
        <v>0</v>
      </c>
    </row>
    <row r="77" spans="1:5" x14ac:dyDescent="0.3">
      <c r="A77">
        <v>86100028</v>
      </c>
      <c r="B77" t="s">
        <v>13</v>
      </c>
      <c r="C77" t="s">
        <v>8</v>
      </c>
      <c r="D77" t="s">
        <v>2381</v>
      </c>
      <c r="E77">
        <v>0</v>
      </c>
    </row>
    <row r="78" spans="1:5" x14ac:dyDescent="0.3">
      <c r="A78">
        <v>86100028</v>
      </c>
      <c r="B78" t="s">
        <v>13</v>
      </c>
      <c r="C78" t="s">
        <v>8</v>
      </c>
      <c r="D78" t="s">
        <v>2382</v>
      </c>
      <c r="E78">
        <v>0</v>
      </c>
    </row>
    <row r="79" spans="1:5" x14ac:dyDescent="0.3">
      <c r="A79">
        <v>86100028</v>
      </c>
      <c r="B79" t="s">
        <v>13</v>
      </c>
      <c r="C79" t="s">
        <v>8</v>
      </c>
      <c r="D79" t="s">
        <v>2383</v>
      </c>
      <c r="E79">
        <v>0</v>
      </c>
    </row>
    <row r="80" spans="1:5" x14ac:dyDescent="0.3">
      <c r="A80">
        <v>86100028</v>
      </c>
      <c r="B80" t="s">
        <v>13</v>
      </c>
      <c r="C80" t="s">
        <v>8</v>
      </c>
      <c r="D80" t="s">
        <v>2384</v>
      </c>
      <c r="E80">
        <v>0</v>
      </c>
    </row>
    <row r="81" spans="1:5" x14ac:dyDescent="0.3">
      <c r="A81">
        <v>86100028</v>
      </c>
      <c r="B81" t="s">
        <v>13</v>
      </c>
      <c r="C81" t="s">
        <v>8</v>
      </c>
      <c r="D81" t="s">
        <v>2385</v>
      </c>
      <c r="E81">
        <v>0</v>
      </c>
    </row>
    <row r="82" spans="1:5" x14ac:dyDescent="0.3">
      <c r="A82">
        <v>86100028</v>
      </c>
      <c r="B82" t="s">
        <v>13</v>
      </c>
      <c r="C82" t="s">
        <v>8</v>
      </c>
      <c r="D82" t="s">
        <v>2386</v>
      </c>
      <c r="E82">
        <v>0</v>
      </c>
    </row>
    <row r="83" spans="1:5" x14ac:dyDescent="0.3">
      <c r="A83">
        <v>86100028</v>
      </c>
      <c r="B83" t="s">
        <v>13</v>
      </c>
      <c r="C83" t="s">
        <v>8</v>
      </c>
      <c r="D83" t="s">
        <v>2387</v>
      </c>
      <c r="E83">
        <v>0</v>
      </c>
    </row>
    <row r="84" spans="1:5" x14ac:dyDescent="0.3">
      <c r="A84">
        <v>86100028</v>
      </c>
      <c r="B84" t="s">
        <v>13</v>
      </c>
      <c r="C84" t="s">
        <v>8</v>
      </c>
      <c r="D84" t="s">
        <v>2388</v>
      </c>
      <c r="E84">
        <v>-1</v>
      </c>
    </row>
    <row r="85" spans="1:5" x14ac:dyDescent="0.3">
      <c r="A85">
        <v>86100028</v>
      </c>
      <c r="B85" t="s">
        <v>13</v>
      </c>
      <c r="C85" t="s">
        <v>8</v>
      </c>
      <c r="D85" t="s">
        <v>2389</v>
      </c>
      <c r="E85">
        <v>-2</v>
      </c>
    </row>
    <row r="86" spans="1:5" x14ac:dyDescent="0.3">
      <c r="A86">
        <v>86100028</v>
      </c>
      <c r="B86" t="s">
        <v>13</v>
      </c>
      <c r="C86" t="s">
        <v>8</v>
      </c>
      <c r="D86" t="s">
        <v>2390</v>
      </c>
      <c r="E86">
        <v>-2</v>
      </c>
    </row>
    <row r="87" spans="1:5" x14ac:dyDescent="0.3">
      <c r="A87">
        <v>86100028</v>
      </c>
      <c r="B87" t="s">
        <v>13</v>
      </c>
      <c r="C87" t="s">
        <v>8</v>
      </c>
      <c r="D87" t="s">
        <v>2391</v>
      </c>
      <c r="E87">
        <v>0</v>
      </c>
    </row>
    <row r="88" spans="1:5" x14ac:dyDescent="0.3">
      <c r="A88">
        <v>86100028</v>
      </c>
      <c r="B88" t="s">
        <v>13</v>
      </c>
      <c r="C88" t="s">
        <v>8</v>
      </c>
      <c r="D88" t="s">
        <v>2392</v>
      </c>
      <c r="E88">
        <v>0</v>
      </c>
    </row>
    <row r="89" spans="1:5" x14ac:dyDescent="0.3">
      <c r="A89">
        <v>86100028</v>
      </c>
      <c r="B89" t="s">
        <v>13</v>
      </c>
      <c r="C89" t="s">
        <v>8</v>
      </c>
      <c r="D89" t="s">
        <v>2393</v>
      </c>
      <c r="E89">
        <v>0</v>
      </c>
    </row>
    <row r="90" spans="1:5" x14ac:dyDescent="0.3">
      <c r="A90">
        <v>86100028</v>
      </c>
      <c r="B90" t="s">
        <v>13</v>
      </c>
      <c r="C90" t="s">
        <v>8</v>
      </c>
      <c r="D90" t="s">
        <v>2394</v>
      </c>
      <c r="E90">
        <v>-2</v>
      </c>
    </row>
    <row r="91" spans="1:5" x14ac:dyDescent="0.3">
      <c r="A91">
        <v>86100028</v>
      </c>
      <c r="B91" t="s">
        <v>13</v>
      </c>
      <c r="C91" t="s">
        <v>8</v>
      </c>
      <c r="D91" t="s">
        <v>2395</v>
      </c>
      <c r="E91">
        <v>0</v>
      </c>
    </row>
    <row r="92" spans="1:5" x14ac:dyDescent="0.3">
      <c r="A92">
        <v>86100028</v>
      </c>
      <c r="B92" t="s">
        <v>13</v>
      </c>
      <c r="C92" t="s">
        <v>8</v>
      </c>
      <c r="D92" t="s">
        <v>2396</v>
      </c>
      <c r="E92">
        <v>0</v>
      </c>
    </row>
    <row r="93" spans="1:5" x14ac:dyDescent="0.3">
      <c r="A93">
        <v>86100028</v>
      </c>
      <c r="B93" t="s">
        <v>13</v>
      </c>
      <c r="C93" t="s">
        <v>8</v>
      </c>
      <c r="D93" t="s">
        <v>2397</v>
      </c>
      <c r="E93">
        <v>0</v>
      </c>
    </row>
    <row r="94" spans="1:5" x14ac:dyDescent="0.3">
      <c r="A94">
        <v>86100028</v>
      </c>
      <c r="B94" t="s">
        <v>13</v>
      </c>
      <c r="C94" t="s">
        <v>8</v>
      </c>
      <c r="D94" t="s">
        <v>2398</v>
      </c>
      <c r="E94">
        <v>0</v>
      </c>
    </row>
    <row r="95" spans="1:5" x14ac:dyDescent="0.3">
      <c r="A95">
        <v>86100028</v>
      </c>
      <c r="B95" t="s">
        <v>13</v>
      </c>
      <c r="C95" t="s">
        <v>8</v>
      </c>
      <c r="D95" t="s">
        <v>2399</v>
      </c>
      <c r="E95">
        <v>0</v>
      </c>
    </row>
    <row r="96" spans="1:5" x14ac:dyDescent="0.3">
      <c r="A96">
        <v>86100028</v>
      </c>
      <c r="B96" t="s">
        <v>13</v>
      </c>
      <c r="C96" t="s">
        <v>8</v>
      </c>
      <c r="D96" t="s">
        <v>2400</v>
      </c>
      <c r="E96">
        <v>-7</v>
      </c>
    </row>
    <row r="97" spans="1:5" x14ac:dyDescent="0.3">
      <c r="A97">
        <v>86100028</v>
      </c>
      <c r="B97" t="s">
        <v>13</v>
      </c>
      <c r="C97" t="s">
        <v>8</v>
      </c>
      <c r="D97" t="s">
        <v>2401</v>
      </c>
      <c r="E97">
        <v>0</v>
      </c>
    </row>
    <row r="98" spans="1:5" x14ac:dyDescent="0.3">
      <c r="A98">
        <v>86100028</v>
      </c>
      <c r="B98" t="s">
        <v>13</v>
      </c>
      <c r="C98" t="s">
        <v>8</v>
      </c>
      <c r="D98" t="s">
        <v>2402</v>
      </c>
      <c r="E98">
        <v>0</v>
      </c>
    </row>
    <row r="99" spans="1:5" x14ac:dyDescent="0.3">
      <c r="A99">
        <v>86100028</v>
      </c>
      <c r="B99" t="s">
        <v>13</v>
      </c>
      <c r="C99" t="s">
        <v>8</v>
      </c>
      <c r="D99" t="s">
        <v>2403</v>
      </c>
      <c r="E99">
        <v>-4</v>
      </c>
    </row>
    <row r="100" spans="1:5" x14ac:dyDescent="0.3">
      <c r="A100">
        <v>86100028</v>
      </c>
      <c r="B100" t="s">
        <v>13</v>
      </c>
      <c r="C100" t="s">
        <v>8</v>
      </c>
      <c r="D100" t="s">
        <v>2404</v>
      </c>
      <c r="E100">
        <v>-2</v>
      </c>
    </row>
    <row r="101" spans="1:5" x14ac:dyDescent="0.3">
      <c r="A101">
        <v>86100028</v>
      </c>
      <c r="B101" t="s">
        <v>13</v>
      </c>
      <c r="C101" t="s">
        <v>8</v>
      </c>
      <c r="D101" t="s">
        <v>2405</v>
      </c>
      <c r="E101">
        <v>-2</v>
      </c>
    </row>
    <row r="102" spans="1:5" x14ac:dyDescent="0.3">
      <c r="A102">
        <v>86100028</v>
      </c>
      <c r="B102" t="s">
        <v>13</v>
      </c>
      <c r="C102" t="s">
        <v>8</v>
      </c>
      <c r="D102" t="s">
        <v>2406</v>
      </c>
      <c r="E102">
        <v>0</v>
      </c>
    </row>
    <row r="103" spans="1:5" x14ac:dyDescent="0.3">
      <c r="A103">
        <v>86100028</v>
      </c>
      <c r="B103" t="s">
        <v>13</v>
      </c>
      <c r="C103" t="s">
        <v>8</v>
      </c>
      <c r="D103" t="s">
        <v>2407</v>
      </c>
      <c r="E103">
        <v>-4</v>
      </c>
    </row>
    <row r="104" spans="1:5" x14ac:dyDescent="0.3">
      <c r="A104">
        <v>86100028</v>
      </c>
      <c r="B104" t="s">
        <v>13</v>
      </c>
      <c r="C104" t="s">
        <v>8</v>
      </c>
      <c r="D104" t="s">
        <v>2408</v>
      </c>
      <c r="E104">
        <v>-4</v>
      </c>
    </row>
    <row r="105" spans="1:5" x14ac:dyDescent="0.3">
      <c r="A105">
        <v>86100028</v>
      </c>
      <c r="B105" t="s">
        <v>13</v>
      </c>
      <c r="C105" t="s">
        <v>8</v>
      </c>
      <c r="D105" t="s">
        <v>2409</v>
      </c>
      <c r="E105">
        <v>0</v>
      </c>
    </row>
    <row r="106" spans="1:5" x14ac:dyDescent="0.3">
      <c r="A106">
        <v>86100028</v>
      </c>
      <c r="B106" t="s">
        <v>13</v>
      </c>
      <c r="C106" t="s">
        <v>8</v>
      </c>
      <c r="D106" t="s">
        <v>2410</v>
      </c>
      <c r="E106">
        <v>-4</v>
      </c>
    </row>
    <row r="107" spans="1:5" x14ac:dyDescent="0.3">
      <c r="A107">
        <v>86100028</v>
      </c>
      <c r="B107" t="s">
        <v>13</v>
      </c>
      <c r="C107" t="s">
        <v>8</v>
      </c>
      <c r="D107" t="s">
        <v>2411</v>
      </c>
      <c r="E107">
        <v>-2</v>
      </c>
    </row>
    <row r="108" spans="1:5" x14ac:dyDescent="0.3">
      <c r="A108">
        <v>86100028</v>
      </c>
      <c r="B108" t="s">
        <v>13</v>
      </c>
      <c r="C108" t="s">
        <v>8</v>
      </c>
      <c r="D108" t="s">
        <v>2412</v>
      </c>
      <c r="E108">
        <v>-6</v>
      </c>
    </row>
    <row r="109" spans="1:5" x14ac:dyDescent="0.3">
      <c r="A109">
        <v>86100028</v>
      </c>
      <c r="B109" t="s">
        <v>13</v>
      </c>
      <c r="C109" t="s">
        <v>8</v>
      </c>
      <c r="D109" t="s">
        <v>2413</v>
      </c>
      <c r="E109">
        <v>-2</v>
      </c>
    </row>
    <row r="110" spans="1:5" x14ac:dyDescent="0.3">
      <c r="A110">
        <v>78610122</v>
      </c>
      <c r="B110" t="s">
        <v>15</v>
      </c>
      <c r="C110" t="s">
        <v>8</v>
      </c>
      <c r="D110" t="s">
        <v>2378</v>
      </c>
      <c r="E110">
        <v>0</v>
      </c>
    </row>
    <row r="111" spans="1:5" x14ac:dyDescent="0.3">
      <c r="A111">
        <v>78610122</v>
      </c>
      <c r="B111" t="s">
        <v>15</v>
      </c>
      <c r="C111" t="s">
        <v>8</v>
      </c>
      <c r="D111" t="s">
        <v>2379</v>
      </c>
      <c r="E111">
        <v>-10</v>
      </c>
    </row>
    <row r="112" spans="1:5" x14ac:dyDescent="0.3">
      <c r="A112">
        <v>78610122</v>
      </c>
      <c r="B112" t="s">
        <v>15</v>
      </c>
      <c r="C112" t="s">
        <v>8</v>
      </c>
      <c r="D112" t="s">
        <v>2380</v>
      </c>
      <c r="E112">
        <v>-2</v>
      </c>
    </row>
    <row r="113" spans="1:5" x14ac:dyDescent="0.3">
      <c r="A113">
        <v>78610122</v>
      </c>
      <c r="B113" t="s">
        <v>15</v>
      </c>
      <c r="C113" t="s">
        <v>8</v>
      </c>
      <c r="D113" t="s">
        <v>2381</v>
      </c>
      <c r="E113">
        <v>0</v>
      </c>
    </row>
    <row r="114" spans="1:5" x14ac:dyDescent="0.3">
      <c r="A114">
        <v>78610122</v>
      </c>
      <c r="B114" t="s">
        <v>15</v>
      </c>
      <c r="C114" t="s">
        <v>8</v>
      </c>
      <c r="D114" t="s">
        <v>2382</v>
      </c>
      <c r="E114">
        <v>0</v>
      </c>
    </row>
    <row r="115" spans="1:5" x14ac:dyDescent="0.3">
      <c r="A115">
        <v>78610122</v>
      </c>
      <c r="B115" t="s">
        <v>15</v>
      </c>
      <c r="C115" t="s">
        <v>8</v>
      </c>
      <c r="D115" t="s">
        <v>2383</v>
      </c>
      <c r="E115">
        <v>0</v>
      </c>
    </row>
    <row r="116" spans="1:5" x14ac:dyDescent="0.3">
      <c r="A116">
        <v>78610122</v>
      </c>
      <c r="B116" t="s">
        <v>15</v>
      </c>
      <c r="C116" t="s">
        <v>8</v>
      </c>
      <c r="D116" t="s">
        <v>2384</v>
      </c>
      <c r="E116">
        <v>0</v>
      </c>
    </row>
    <row r="117" spans="1:5" x14ac:dyDescent="0.3">
      <c r="A117">
        <v>78610122</v>
      </c>
      <c r="B117" t="s">
        <v>15</v>
      </c>
      <c r="C117" t="s">
        <v>8</v>
      </c>
      <c r="D117" t="s">
        <v>2385</v>
      </c>
      <c r="E117">
        <v>0</v>
      </c>
    </row>
    <row r="118" spans="1:5" x14ac:dyDescent="0.3">
      <c r="A118">
        <v>78610122</v>
      </c>
      <c r="B118" t="s">
        <v>15</v>
      </c>
      <c r="C118" t="s">
        <v>8</v>
      </c>
      <c r="D118" t="s">
        <v>2386</v>
      </c>
      <c r="E118">
        <v>-6</v>
      </c>
    </row>
    <row r="119" spans="1:5" x14ac:dyDescent="0.3">
      <c r="A119">
        <v>78610122</v>
      </c>
      <c r="B119" t="s">
        <v>15</v>
      </c>
      <c r="C119" t="s">
        <v>8</v>
      </c>
      <c r="D119" t="s">
        <v>2387</v>
      </c>
      <c r="E119">
        <v>-1</v>
      </c>
    </row>
    <row r="120" spans="1:5" x14ac:dyDescent="0.3">
      <c r="A120">
        <v>78610122</v>
      </c>
      <c r="B120" t="s">
        <v>15</v>
      </c>
      <c r="C120" t="s">
        <v>8</v>
      </c>
      <c r="D120" t="s">
        <v>2388</v>
      </c>
      <c r="E120">
        <v>-1</v>
      </c>
    </row>
    <row r="121" spans="1:5" x14ac:dyDescent="0.3">
      <c r="A121">
        <v>78610122</v>
      </c>
      <c r="B121" t="s">
        <v>15</v>
      </c>
      <c r="C121" t="s">
        <v>8</v>
      </c>
      <c r="D121" t="s">
        <v>2389</v>
      </c>
      <c r="E121">
        <v>0</v>
      </c>
    </row>
    <row r="122" spans="1:5" x14ac:dyDescent="0.3">
      <c r="A122">
        <v>78610122</v>
      </c>
      <c r="B122" t="s">
        <v>15</v>
      </c>
      <c r="C122" t="s">
        <v>8</v>
      </c>
      <c r="D122" t="s">
        <v>2390</v>
      </c>
      <c r="E122">
        <v>0</v>
      </c>
    </row>
    <row r="123" spans="1:5" x14ac:dyDescent="0.3">
      <c r="A123">
        <v>78610122</v>
      </c>
      <c r="B123" t="s">
        <v>15</v>
      </c>
      <c r="C123" t="s">
        <v>8</v>
      </c>
      <c r="D123" t="s">
        <v>2391</v>
      </c>
      <c r="E123">
        <v>0</v>
      </c>
    </row>
    <row r="124" spans="1:5" x14ac:dyDescent="0.3">
      <c r="A124">
        <v>78610122</v>
      </c>
      <c r="B124" t="s">
        <v>15</v>
      </c>
      <c r="C124" t="s">
        <v>8</v>
      </c>
      <c r="D124" t="s">
        <v>2392</v>
      </c>
      <c r="E124">
        <v>0</v>
      </c>
    </row>
    <row r="125" spans="1:5" x14ac:dyDescent="0.3">
      <c r="A125">
        <v>78610122</v>
      </c>
      <c r="B125" t="s">
        <v>15</v>
      </c>
      <c r="C125" t="s">
        <v>8</v>
      </c>
      <c r="D125" t="s">
        <v>2393</v>
      </c>
      <c r="E125">
        <v>-3</v>
      </c>
    </row>
    <row r="126" spans="1:5" x14ac:dyDescent="0.3">
      <c r="A126">
        <v>78610122</v>
      </c>
      <c r="B126" t="s">
        <v>15</v>
      </c>
      <c r="C126" t="s">
        <v>8</v>
      </c>
      <c r="D126" t="s">
        <v>2394</v>
      </c>
      <c r="E126">
        <v>-2</v>
      </c>
    </row>
    <row r="127" spans="1:5" x14ac:dyDescent="0.3">
      <c r="A127">
        <v>78610122</v>
      </c>
      <c r="B127" t="s">
        <v>15</v>
      </c>
      <c r="C127" t="s">
        <v>8</v>
      </c>
      <c r="D127" t="s">
        <v>2395</v>
      </c>
      <c r="E127">
        <v>0</v>
      </c>
    </row>
    <row r="128" spans="1:5" x14ac:dyDescent="0.3">
      <c r="A128">
        <v>78610122</v>
      </c>
      <c r="B128" t="s">
        <v>15</v>
      </c>
      <c r="C128" t="s">
        <v>8</v>
      </c>
      <c r="D128" t="s">
        <v>2396</v>
      </c>
      <c r="E128">
        <v>0</v>
      </c>
    </row>
    <row r="129" spans="1:5" x14ac:dyDescent="0.3">
      <c r="A129">
        <v>78610122</v>
      </c>
      <c r="B129" t="s">
        <v>15</v>
      </c>
      <c r="C129" t="s">
        <v>8</v>
      </c>
      <c r="D129" t="s">
        <v>2397</v>
      </c>
      <c r="E129">
        <v>-2</v>
      </c>
    </row>
    <row r="130" spans="1:5" x14ac:dyDescent="0.3">
      <c r="A130">
        <v>78610122</v>
      </c>
      <c r="B130" t="s">
        <v>15</v>
      </c>
      <c r="C130" t="s">
        <v>8</v>
      </c>
      <c r="D130" t="s">
        <v>2398</v>
      </c>
      <c r="E130">
        <v>0</v>
      </c>
    </row>
    <row r="131" spans="1:5" x14ac:dyDescent="0.3">
      <c r="A131">
        <v>78610122</v>
      </c>
      <c r="B131" t="s">
        <v>15</v>
      </c>
      <c r="C131" t="s">
        <v>8</v>
      </c>
      <c r="D131" t="s">
        <v>2399</v>
      </c>
      <c r="E131">
        <v>-1</v>
      </c>
    </row>
    <row r="132" spans="1:5" x14ac:dyDescent="0.3">
      <c r="A132">
        <v>78610122</v>
      </c>
      <c r="B132" t="s">
        <v>15</v>
      </c>
      <c r="C132" t="s">
        <v>8</v>
      </c>
      <c r="D132" t="s">
        <v>2400</v>
      </c>
      <c r="E132">
        <v>0</v>
      </c>
    </row>
    <row r="133" spans="1:5" x14ac:dyDescent="0.3">
      <c r="A133">
        <v>78610122</v>
      </c>
      <c r="B133" t="s">
        <v>15</v>
      </c>
      <c r="C133" t="s">
        <v>8</v>
      </c>
      <c r="D133" t="s">
        <v>2401</v>
      </c>
      <c r="E133">
        <v>0</v>
      </c>
    </row>
    <row r="134" spans="1:5" x14ac:dyDescent="0.3">
      <c r="A134">
        <v>78610122</v>
      </c>
      <c r="B134" t="s">
        <v>15</v>
      </c>
      <c r="C134" t="s">
        <v>8</v>
      </c>
      <c r="D134" t="s">
        <v>2402</v>
      </c>
      <c r="E134">
        <v>0</v>
      </c>
    </row>
    <row r="135" spans="1:5" x14ac:dyDescent="0.3">
      <c r="A135">
        <v>78610122</v>
      </c>
      <c r="B135" t="s">
        <v>15</v>
      </c>
      <c r="C135" t="s">
        <v>8</v>
      </c>
      <c r="D135" t="s">
        <v>2403</v>
      </c>
      <c r="E135">
        <v>-2</v>
      </c>
    </row>
    <row r="136" spans="1:5" x14ac:dyDescent="0.3">
      <c r="A136">
        <v>78610122</v>
      </c>
      <c r="B136" t="s">
        <v>15</v>
      </c>
      <c r="C136" t="s">
        <v>8</v>
      </c>
      <c r="D136" t="s">
        <v>2404</v>
      </c>
      <c r="E136">
        <v>0</v>
      </c>
    </row>
    <row r="137" spans="1:5" x14ac:dyDescent="0.3">
      <c r="A137">
        <v>78610122</v>
      </c>
      <c r="B137" t="s">
        <v>15</v>
      </c>
      <c r="C137" t="s">
        <v>8</v>
      </c>
      <c r="D137" t="s">
        <v>2405</v>
      </c>
      <c r="E137">
        <v>0</v>
      </c>
    </row>
    <row r="138" spans="1:5" x14ac:dyDescent="0.3">
      <c r="A138">
        <v>78610122</v>
      </c>
      <c r="B138" t="s">
        <v>15</v>
      </c>
      <c r="C138" t="s">
        <v>8</v>
      </c>
      <c r="D138" t="s">
        <v>2406</v>
      </c>
      <c r="E138">
        <v>-4</v>
      </c>
    </row>
    <row r="139" spans="1:5" x14ac:dyDescent="0.3">
      <c r="A139">
        <v>78610122</v>
      </c>
      <c r="B139" t="s">
        <v>15</v>
      </c>
      <c r="C139" t="s">
        <v>8</v>
      </c>
      <c r="D139" t="s">
        <v>2407</v>
      </c>
      <c r="E139">
        <v>-3</v>
      </c>
    </row>
    <row r="140" spans="1:5" x14ac:dyDescent="0.3">
      <c r="A140">
        <v>78610122</v>
      </c>
      <c r="B140" t="s">
        <v>15</v>
      </c>
      <c r="C140" t="s">
        <v>8</v>
      </c>
      <c r="D140" t="s">
        <v>2408</v>
      </c>
      <c r="E140">
        <v>0</v>
      </c>
    </row>
    <row r="141" spans="1:5" x14ac:dyDescent="0.3">
      <c r="A141">
        <v>78610122</v>
      </c>
      <c r="B141" t="s">
        <v>15</v>
      </c>
      <c r="C141" t="s">
        <v>8</v>
      </c>
      <c r="D141" t="s">
        <v>2409</v>
      </c>
      <c r="E141">
        <v>-1</v>
      </c>
    </row>
    <row r="142" spans="1:5" x14ac:dyDescent="0.3">
      <c r="A142">
        <v>78610122</v>
      </c>
      <c r="B142" t="s">
        <v>15</v>
      </c>
      <c r="C142" t="s">
        <v>8</v>
      </c>
      <c r="D142" t="s">
        <v>2410</v>
      </c>
      <c r="E142">
        <v>-1</v>
      </c>
    </row>
    <row r="143" spans="1:5" x14ac:dyDescent="0.3">
      <c r="A143">
        <v>78610122</v>
      </c>
      <c r="B143" t="s">
        <v>15</v>
      </c>
      <c r="C143" t="s">
        <v>8</v>
      </c>
      <c r="D143" t="s">
        <v>2411</v>
      </c>
      <c r="E143">
        <v>-1</v>
      </c>
    </row>
    <row r="144" spans="1:5" x14ac:dyDescent="0.3">
      <c r="A144">
        <v>78610122</v>
      </c>
      <c r="B144" t="s">
        <v>15</v>
      </c>
      <c r="C144" t="s">
        <v>8</v>
      </c>
      <c r="D144" t="s">
        <v>2412</v>
      </c>
      <c r="E144">
        <v>-2</v>
      </c>
    </row>
    <row r="145" spans="1:5" x14ac:dyDescent="0.3">
      <c r="A145">
        <v>78610122</v>
      </c>
      <c r="B145" t="s">
        <v>15</v>
      </c>
      <c r="C145" t="s">
        <v>8</v>
      </c>
      <c r="D145" t="s">
        <v>2413</v>
      </c>
      <c r="E145">
        <v>0</v>
      </c>
    </row>
    <row r="146" spans="1:5" x14ac:dyDescent="0.3">
      <c r="A146">
        <v>78610119</v>
      </c>
      <c r="B146" t="s">
        <v>17</v>
      </c>
      <c r="C146" t="s">
        <v>8</v>
      </c>
      <c r="D146" t="s">
        <v>2378</v>
      </c>
      <c r="E146">
        <v>0</v>
      </c>
    </row>
    <row r="147" spans="1:5" x14ac:dyDescent="0.3">
      <c r="A147">
        <v>78610119</v>
      </c>
      <c r="B147" t="s">
        <v>17</v>
      </c>
      <c r="C147" t="s">
        <v>8</v>
      </c>
      <c r="D147" t="s">
        <v>2379</v>
      </c>
      <c r="E147">
        <v>0</v>
      </c>
    </row>
    <row r="148" spans="1:5" x14ac:dyDescent="0.3">
      <c r="A148">
        <v>78610119</v>
      </c>
      <c r="B148" t="s">
        <v>17</v>
      </c>
      <c r="C148" t="s">
        <v>8</v>
      </c>
      <c r="D148" t="s">
        <v>2380</v>
      </c>
      <c r="E148">
        <v>0</v>
      </c>
    </row>
    <row r="149" spans="1:5" x14ac:dyDescent="0.3">
      <c r="A149">
        <v>78610119</v>
      </c>
      <c r="B149" t="s">
        <v>17</v>
      </c>
      <c r="C149" t="s">
        <v>8</v>
      </c>
      <c r="D149" t="s">
        <v>2381</v>
      </c>
      <c r="E149">
        <v>0</v>
      </c>
    </row>
    <row r="150" spans="1:5" x14ac:dyDescent="0.3">
      <c r="A150">
        <v>78610119</v>
      </c>
      <c r="B150" t="s">
        <v>17</v>
      </c>
      <c r="C150" t="s">
        <v>8</v>
      </c>
      <c r="D150" t="s">
        <v>2382</v>
      </c>
      <c r="E150">
        <v>-1</v>
      </c>
    </row>
    <row r="151" spans="1:5" x14ac:dyDescent="0.3">
      <c r="A151">
        <v>78610119</v>
      </c>
      <c r="B151" t="s">
        <v>17</v>
      </c>
      <c r="C151" t="s">
        <v>8</v>
      </c>
      <c r="D151" t="s">
        <v>2383</v>
      </c>
      <c r="E151">
        <v>-1</v>
      </c>
    </row>
    <row r="152" spans="1:5" x14ac:dyDescent="0.3">
      <c r="A152">
        <v>78610119</v>
      </c>
      <c r="B152" t="s">
        <v>17</v>
      </c>
      <c r="C152" t="s">
        <v>8</v>
      </c>
      <c r="D152" t="s">
        <v>2384</v>
      </c>
      <c r="E152">
        <v>0</v>
      </c>
    </row>
    <row r="153" spans="1:5" x14ac:dyDescent="0.3">
      <c r="A153">
        <v>78610119</v>
      </c>
      <c r="B153" t="s">
        <v>17</v>
      </c>
      <c r="C153" t="s">
        <v>8</v>
      </c>
      <c r="D153" t="s">
        <v>2385</v>
      </c>
      <c r="E153">
        <v>0</v>
      </c>
    </row>
    <row r="154" spans="1:5" x14ac:dyDescent="0.3">
      <c r="A154">
        <v>78610119</v>
      </c>
      <c r="B154" t="s">
        <v>17</v>
      </c>
      <c r="C154" t="s">
        <v>8</v>
      </c>
      <c r="D154" t="s">
        <v>2386</v>
      </c>
      <c r="E154">
        <v>-1</v>
      </c>
    </row>
    <row r="155" spans="1:5" x14ac:dyDescent="0.3">
      <c r="A155">
        <v>78610119</v>
      </c>
      <c r="B155" t="s">
        <v>17</v>
      </c>
      <c r="C155" t="s">
        <v>8</v>
      </c>
      <c r="D155" t="s">
        <v>2387</v>
      </c>
      <c r="E155">
        <v>0</v>
      </c>
    </row>
    <row r="156" spans="1:5" x14ac:dyDescent="0.3">
      <c r="A156">
        <v>78610119</v>
      </c>
      <c r="B156" t="s">
        <v>17</v>
      </c>
      <c r="C156" t="s">
        <v>8</v>
      </c>
      <c r="D156" t="s">
        <v>2388</v>
      </c>
      <c r="E156">
        <v>0</v>
      </c>
    </row>
    <row r="157" spans="1:5" x14ac:dyDescent="0.3">
      <c r="A157">
        <v>78610119</v>
      </c>
      <c r="B157" t="s">
        <v>17</v>
      </c>
      <c r="C157" t="s">
        <v>8</v>
      </c>
      <c r="D157" t="s">
        <v>2389</v>
      </c>
      <c r="E157">
        <v>0</v>
      </c>
    </row>
    <row r="158" spans="1:5" x14ac:dyDescent="0.3">
      <c r="A158">
        <v>78610119</v>
      </c>
      <c r="B158" t="s">
        <v>17</v>
      </c>
      <c r="C158" t="s">
        <v>8</v>
      </c>
      <c r="D158" t="s">
        <v>2390</v>
      </c>
      <c r="E158">
        <v>0</v>
      </c>
    </row>
    <row r="159" spans="1:5" x14ac:dyDescent="0.3">
      <c r="A159">
        <v>78610119</v>
      </c>
      <c r="B159" t="s">
        <v>17</v>
      </c>
      <c r="C159" t="s">
        <v>8</v>
      </c>
      <c r="D159" t="s">
        <v>2391</v>
      </c>
      <c r="E159">
        <v>0</v>
      </c>
    </row>
    <row r="160" spans="1:5" x14ac:dyDescent="0.3">
      <c r="A160">
        <v>78610119</v>
      </c>
      <c r="B160" t="s">
        <v>17</v>
      </c>
      <c r="C160" t="s">
        <v>8</v>
      </c>
      <c r="D160" t="s">
        <v>2392</v>
      </c>
      <c r="E160">
        <v>-1</v>
      </c>
    </row>
    <row r="161" spans="1:5" x14ac:dyDescent="0.3">
      <c r="A161">
        <v>78610119</v>
      </c>
      <c r="B161" t="s">
        <v>17</v>
      </c>
      <c r="C161" t="s">
        <v>8</v>
      </c>
      <c r="D161" t="s">
        <v>2393</v>
      </c>
      <c r="E161">
        <v>0</v>
      </c>
    </row>
    <row r="162" spans="1:5" x14ac:dyDescent="0.3">
      <c r="A162">
        <v>78610119</v>
      </c>
      <c r="B162" t="s">
        <v>17</v>
      </c>
      <c r="C162" t="s">
        <v>8</v>
      </c>
      <c r="D162" t="s">
        <v>2394</v>
      </c>
      <c r="E162">
        <v>0</v>
      </c>
    </row>
    <row r="163" spans="1:5" x14ac:dyDescent="0.3">
      <c r="A163">
        <v>78610119</v>
      </c>
      <c r="B163" t="s">
        <v>17</v>
      </c>
      <c r="C163" t="s">
        <v>8</v>
      </c>
      <c r="D163" t="s">
        <v>2395</v>
      </c>
      <c r="E163">
        <v>0</v>
      </c>
    </row>
    <row r="164" spans="1:5" x14ac:dyDescent="0.3">
      <c r="A164">
        <v>78610119</v>
      </c>
      <c r="B164" t="s">
        <v>17</v>
      </c>
      <c r="C164" t="s">
        <v>8</v>
      </c>
      <c r="D164" t="s">
        <v>2396</v>
      </c>
      <c r="E164">
        <v>0</v>
      </c>
    </row>
    <row r="165" spans="1:5" x14ac:dyDescent="0.3">
      <c r="A165">
        <v>78610119</v>
      </c>
      <c r="B165" t="s">
        <v>17</v>
      </c>
      <c r="C165" t="s">
        <v>8</v>
      </c>
      <c r="D165" t="s">
        <v>2397</v>
      </c>
      <c r="E165">
        <v>0</v>
      </c>
    </row>
    <row r="166" spans="1:5" x14ac:dyDescent="0.3">
      <c r="A166">
        <v>78610119</v>
      </c>
      <c r="B166" t="s">
        <v>17</v>
      </c>
      <c r="C166" t="s">
        <v>8</v>
      </c>
      <c r="D166" t="s">
        <v>2398</v>
      </c>
      <c r="E166">
        <v>0</v>
      </c>
    </row>
    <row r="167" spans="1:5" x14ac:dyDescent="0.3">
      <c r="A167">
        <v>78610119</v>
      </c>
      <c r="B167" t="s">
        <v>17</v>
      </c>
      <c r="C167" t="s">
        <v>8</v>
      </c>
      <c r="D167" t="s">
        <v>2399</v>
      </c>
      <c r="E167">
        <v>-1</v>
      </c>
    </row>
    <row r="168" spans="1:5" x14ac:dyDescent="0.3">
      <c r="A168">
        <v>78610119</v>
      </c>
      <c r="B168" t="s">
        <v>17</v>
      </c>
      <c r="C168" t="s">
        <v>8</v>
      </c>
      <c r="D168" t="s">
        <v>2400</v>
      </c>
      <c r="E168">
        <v>0</v>
      </c>
    </row>
    <row r="169" spans="1:5" x14ac:dyDescent="0.3">
      <c r="A169">
        <v>78610119</v>
      </c>
      <c r="B169" t="s">
        <v>17</v>
      </c>
      <c r="C169" t="s">
        <v>8</v>
      </c>
      <c r="D169" t="s">
        <v>2401</v>
      </c>
      <c r="E169">
        <v>0</v>
      </c>
    </row>
    <row r="170" spans="1:5" x14ac:dyDescent="0.3">
      <c r="A170">
        <v>78610119</v>
      </c>
      <c r="B170" t="s">
        <v>17</v>
      </c>
      <c r="C170" t="s">
        <v>8</v>
      </c>
      <c r="D170" t="s">
        <v>2402</v>
      </c>
      <c r="E170">
        <v>0</v>
      </c>
    </row>
    <row r="171" spans="1:5" x14ac:dyDescent="0.3">
      <c r="A171">
        <v>78610119</v>
      </c>
      <c r="B171" t="s">
        <v>17</v>
      </c>
      <c r="C171" t="s">
        <v>8</v>
      </c>
      <c r="D171" t="s">
        <v>2403</v>
      </c>
      <c r="E171">
        <v>-2</v>
      </c>
    </row>
    <row r="172" spans="1:5" x14ac:dyDescent="0.3">
      <c r="A172">
        <v>78610119</v>
      </c>
      <c r="B172" t="s">
        <v>17</v>
      </c>
      <c r="C172" t="s">
        <v>8</v>
      </c>
      <c r="D172" t="s">
        <v>2404</v>
      </c>
      <c r="E172">
        <v>0</v>
      </c>
    </row>
    <row r="173" spans="1:5" x14ac:dyDescent="0.3">
      <c r="A173">
        <v>78610119</v>
      </c>
      <c r="B173" t="s">
        <v>17</v>
      </c>
      <c r="C173" t="s">
        <v>8</v>
      </c>
      <c r="D173" t="s">
        <v>2405</v>
      </c>
      <c r="E173">
        <v>0</v>
      </c>
    </row>
    <row r="174" spans="1:5" x14ac:dyDescent="0.3">
      <c r="A174">
        <v>78610119</v>
      </c>
      <c r="B174" t="s">
        <v>17</v>
      </c>
      <c r="C174" t="s">
        <v>8</v>
      </c>
      <c r="D174" t="s">
        <v>2406</v>
      </c>
      <c r="E174">
        <v>-1</v>
      </c>
    </row>
    <row r="175" spans="1:5" x14ac:dyDescent="0.3">
      <c r="A175">
        <v>78610119</v>
      </c>
      <c r="B175" t="s">
        <v>17</v>
      </c>
      <c r="C175" t="s">
        <v>8</v>
      </c>
      <c r="D175" t="s">
        <v>2407</v>
      </c>
      <c r="E175">
        <v>-1</v>
      </c>
    </row>
    <row r="176" spans="1:5" x14ac:dyDescent="0.3">
      <c r="A176">
        <v>78610119</v>
      </c>
      <c r="B176" t="s">
        <v>17</v>
      </c>
      <c r="C176" t="s">
        <v>8</v>
      </c>
      <c r="D176" t="s">
        <v>2408</v>
      </c>
      <c r="E176">
        <v>0</v>
      </c>
    </row>
    <row r="177" spans="1:5" x14ac:dyDescent="0.3">
      <c r="A177">
        <v>78610119</v>
      </c>
      <c r="B177" t="s">
        <v>17</v>
      </c>
      <c r="C177" t="s">
        <v>8</v>
      </c>
      <c r="D177" t="s">
        <v>2409</v>
      </c>
      <c r="E177">
        <v>0</v>
      </c>
    </row>
    <row r="178" spans="1:5" x14ac:dyDescent="0.3">
      <c r="A178">
        <v>78610119</v>
      </c>
      <c r="B178" t="s">
        <v>17</v>
      </c>
      <c r="C178" t="s">
        <v>8</v>
      </c>
      <c r="D178" t="s">
        <v>2410</v>
      </c>
      <c r="E178">
        <v>-1</v>
      </c>
    </row>
    <row r="179" spans="1:5" x14ac:dyDescent="0.3">
      <c r="A179">
        <v>78610119</v>
      </c>
      <c r="B179" t="s">
        <v>17</v>
      </c>
      <c r="C179" t="s">
        <v>8</v>
      </c>
      <c r="D179" t="s">
        <v>2411</v>
      </c>
      <c r="E179">
        <v>0</v>
      </c>
    </row>
    <row r="180" spans="1:5" x14ac:dyDescent="0.3">
      <c r="A180">
        <v>78610119</v>
      </c>
      <c r="B180" t="s">
        <v>17</v>
      </c>
      <c r="C180" t="s">
        <v>8</v>
      </c>
      <c r="D180" t="s">
        <v>2412</v>
      </c>
      <c r="E180">
        <v>-1</v>
      </c>
    </row>
    <row r="181" spans="1:5" x14ac:dyDescent="0.3">
      <c r="A181">
        <v>78610119</v>
      </c>
      <c r="B181" t="s">
        <v>17</v>
      </c>
      <c r="C181" t="s">
        <v>8</v>
      </c>
      <c r="D181" t="s">
        <v>2413</v>
      </c>
      <c r="E181">
        <v>-1</v>
      </c>
    </row>
    <row r="182" spans="1:5" x14ac:dyDescent="0.3">
      <c r="A182">
        <v>2020007</v>
      </c>
      <c r="B182" t="s">
        <v>19</v>
      </c>
      <c r="C182" t="s">
        <v>20</v>
      </c>
      <c r="D182" t="s">
        <v>2378</v>
      </c>
      <c r="E182">
        <v>-9609.482</v>
      </c>
    </row>
    <row r="183" spans="1:5" x14ac:dyDescent="0.3">
      <c r="A183">
        <v>2020007</v>
      </c>
      <c r="B183" t="s">
        <v>19</v>
      </c>
      <c r="C183" t="s">
        <v>20</v>
      </c>
      <c r="D183" t="s">
        <v>2379</v>
      </c>
      <c r="E183">
        <v>-9430.1970000000001</v>
      </c>
    </row>
    <row r="184" spans="1:5" x14ac:dyDescent="0.3">
      <c r="A184">
        <v>2020007</v>
      </c>
      <c r="B184" t="s">
        <v>19</v>
      </c>
      <c r="C184" t="s">
        <v>20</v>
      </c>
      <c r="D184" t="s">
        <v>2380</v>
      </c>
      <c r="E184">
        <v>-5854.2849999999999</v>
      </c>
    </row>
    <row r="185" spans="1:5" x14ac:dyDescent="0.3">
      <c r="A185">
        <v>2020007</v>
      </c>
      <c r="B185" t="s">
        <v>19</v>
      </c>
      <c r="C185" t="s">
        <v>20</v>
      </c>
      <c r="D185" t="s">
        <v>2381</v>
      </c>
      <c r="E185">
        <v>-11701.551000000001</v>
      </c>
    </row>
    <row r="186" spans="1:5" x14ac:dyDescent="0.3">
      <c r="A186">
        <v>2020007</v>
      </c>
      <c r="B186" t="s">
        <v>19</v>
      </c>
      <c r="C186" t="s">
        <v>20</v>
      </c>
      <c r="D186" t="s">
        <v>2382</v>
      </c>
      <c r="E186">
        <v>-12443.063</v>
      </c>
    </row>
    <row r="187" spans="1:5" x14ac:dyDescent="0.3">
      <c r="A187">
        <v>2020007</v>
      </c>
      <c r="B187" t="s">
        <v>19</v>
      </c>
      <c r="C187" t="s">
        <v>20</v>
      </c>
      <c r="D187" t="s">
        <v>2383</v>
      </c>
      <c r="E187">
        <v>-10011.49</v>
      </c>
    </row>
    <row r="188" spans="1:5" x14ac:dyDescent="0.3">
      <c r="A188">
        <v>2020007</v>
      </c>
      <c r="B188" t="s">
        <v>19</v>
      </c>
      <c r="C188" t="s">
        <v>20</v>
      </c>
      <c r="D188" t="s">
        <v>2384</v>
      </c>
      <c r="E188">
        <v>-13566.07</v>
      </c>
    </row>
    <row r="189" spans="1:5" x14ac:dyDescent="0.3">
      <c r="A189">
        <v>2020007</v>
      </c>
      <c r="B189" t="s">
        <v>19</v>
      </c>
      <c r="C189" t="s">
        <v>20</v>
      </c>
      <c r="D189" t="s">
        <v>2385</v>
      </c>
      <c r="E189">
        <v>-12902.759</v>
      </c>
    </row>
    <row r="190" spans="1:5" x14ac:dyDescent="0.3">
      <c r="A190">
        <v>2020007</v>
      </c>
      <c r="B190" t="s">
        <v>19</v>
      </c>
      <c r="C190" t="s">
        <v>20</v>
      </c>
      <c r="D190" t="s">
        <v>2386</v>
      </c>
      <c r="E190">
        <v>-11368.007000000001</v>
      </c>
    </row>
    <row r="191" spans="1:5" x14ac:dyDescent="0.3">
      <c r="A191">
        <v>2020007</v>
      </c>
      <c r="B191" t="s">
        <v>19</v>
      </c>
      <c r="C191" t="s">
        <v>20</v>
      </c>
      <c r="D191" t="s">
        <v>2387</v>
      </c>
      <c r="E191">
        <v>-13620.75</v>
      </c>
    </row>
    <row r="192" spans="1:5" x14ac:dyDescent="0.3">
      <c r="A192">
        <v>2020007</v>
      </c>
      <c r="B192" t="s">
        <v>19</v>
      </c>
      <c r="C192" t="s">
        <v>20</v>
      </c>
      <c r="D192" t="s">
        <v>2388</v>
      </c>
      <c r="E192">
        <v>-12627.371999999999</v>
      </c>
    </row>
    <row r="193" spans="1:5" x14ac:dyDescent="0.3">
      <c r="A193">
        <v>2020007</v>
      </c>
      <c r="B193" t="s">
        <v>19</v>
      </c>
      <c r="C193" t="s">
        <v>20</v>
      </c>
      <c r="D193" t="s">
        <v>2389</v>
      </c>
      <c r="E193">
        <v>-11462.602000000001</v>
      </c>
    </row>
    <row r="194" spans="1:5" x14ac:dyDescent="0.3">
      <c r="A194">
        <v>2020007</v>
      </c>
      <c r="B194" t="s">
        <v>19</v>
      </c>
      <c r="C194" t="s">
        <v>20</v>
      </c>
      <c r="D194" t="s">
        <v>2390</v>
      </c>
      <c r="E194">
        <v>-8847.3760000000002</v>
      </c>
    </row>
    <row r="195" spans="1:5" x14ac:dyDescent="0.3">
      <c r="A195">
        <v>2020007</v>
      </c>
      <c r="B195" t="s">
        <v>19</v>
      </c>
      <c r="C195" t="s">
        <v>20</v>
      </c>
      <c r="D195" t="s">
        <v>2391</v>
      </c>
      <c r="E195">
        <v>-7611.84</v>
      </c>
    </row>
    <row r="196" spans="1:5" x14ac:dyDescent="0.3">
      <c r="A196">
        <v>2020007</v>
      </c>
      <c r="B196" t="s">
        <v>19</v>
      </c>
      <c r="C196" t="s">
        <v>20</v>
      </c>
      <c r="D196" t="s">
        <v>2392</v>
      </c>
      <c r="E196">
        <v>-6992.223</v>
      </c>
    </row>
    <row r="197" spans="1:5" x14ac:dyDescent="0.3">
      <c r="A197">
        <v>2020007</v>
      </c>
      <c r="B197" t="s">
        <v>19</v>
      </c>
      <c r="C197" t="s">
        <v>20</v>
      </c>
      <c r="D197" t="s">
        <v>2393</v>
      </c>
      <c r="E197">
        <v>-7885.4849999999997</v>
      </c>
    </row>
    <row r="198" spans="1:5" x14ac:dyDescent="0.3">
      <c r="A198">
        <v>2020007</v>
      </c>
      <c r="B198" t="s">
        <v>19</v>
      </c>
      <c r="C198" t="s">
        <v>20</v>
      </c>
      <c r="D198" t="s">
        <v>2394</v>
      </c>
      <c r="E198">
        <v>-8103.35</v>
      </c>
    </row>
    <row r="199" spans="1:5" x14ac:dyDescent="0.3">
      <c r="A199">
        <v>2020007</v>
      </c>
      <c r="B199" t="s">
        <v>19</v>
      </c>
      <c r="C199" t="s">
        <v>20</v>
      </c>
      <c r="D199" t="s">
        <v>2395</v>
      </c>
      <c r="E199">
        <v>-8139.1419999999998</v>
      </c>
    </row>
    <row r="200" spans="1:5" x14ac:dyDescent="0.3">
      <c r="A200">
        <v>2020007</v>
      </c>
      <c r="B200" t="s">
        <v>19</v>
      </c>
      <c r="C200" t="s">
        <v>20</v>
      </c>
      <c r="D200" t="s">
        <v>2396</v>
      </c>
      <c r="E200">
        <v>-7265.0789999999997</v>
      </c>
    </row>
    <row r="201" spans="1:5" x14ac:dyDescent="0.3">
      <c r="A201">
        <v>2020007</v>
      </c>
      <c r="B201" t="s">
        <v>19</v>
      </c>
      <c r="C201" t="s">
        <v>20</v>
      </c>
      <c r="D201" t="s">
        <v>2397</v>
      </c>
      <c r="E201">
        <v>-7449.9719999999998</v>
      </c>
    </row>
    <row r="202" spans="1:5" x14ac:dyDescent="0.3">
      <c r="A202">
        <v>2020007</v>
      </c>
      <c r="B202" t="s">
        <v>19</v>
      </c>
      <c r="C202" t="s">
        <v>20</v>
      </c>
      <c r="D202" t="s">
        <v>2398</v>
      </c>
      <c r="E202">
        <v>-7819.5219999999999</v>
      </c>
    </row>
    <row r="203" spans="1:5" x14ac:dyDescent="0.3">
      <c r="A203">
        <v>2020007</v>
      </c>
      <c r="B203" t="s">
        <v>19</v>
      </c>
      <c r="C203" t="s">
        <v>20</v>
      </c>
      <c r="D203" t="s">
        <v>2399</v>
      </c>
      <c r="E203">
        <v>-8845.3220000000001</v>
      </c>
    </row>
    <row r="204" spans="1:5" x14ac:dyDescent="0.3">
      <c r="A204">
        <v>2020007</v>
      </c>
      <c r="B204" t="s">
        <v>19</v>
      </c>
      <c r="C204" t="s">
        <v>20</v>
      </c>
      <c r="D204" t="s">
        <v>2400</v>
      </c>
      <c r="E204">
        <v>-8816.5410000000011</v>
      </c>
    </row>
    <row r="205" spans="1:5" x14ac:dyDescent="0.3">
      <c r="A205">
        <v>2020007</v>
      </c>
      <c r="B205" t="s">
        <v>19</v>
      </c>
      <c r="C205" t="s">
        <v>20</v>
      </c>
      <c r="D205" t="s">
        <v>2401</v>
      </c>
      <c r="E205">
        <v>-8651.8989999999994</v>
      </c>
    </row>
    <row r="206" spans="1:5" x14ac:dyDescent="0.3">
      <c r="A206">
        <v>2020007</v>
      </c>
      <c r="B206" t="s">
        <v>19</v>
      </c>
      <c r="C206" t="s">
        <v>20</v>
      </c>
      <c r="D206" t="s">
        <v>2402</v>
      </c>
      <c r="E206">
        <v>-4788.7730000000001</v>
      </c>
    </row>
    <row r="207" spans="1:5" x14ac:dyDescent="0.3">
      <c r="A207">
        <v>2020007</v>
      </c>
      <c r="B207" t="s">
        <v>19</v>
      </c>
      <c r="C207" t="s">
        <v>20</v>
      </c>
      <c r="D207" t="s">
        <v>2403</v>
      </c>
      <c r="E207">
        <v>-3784.0390000000002</v>
      </c>
    </row>
    <row r="208" spans="1:5" x14ac:dyDescent="0.3">
      <c r="A208">
        <v>2020007</v>
      </c>
      <c r="B208" t="s">
        <v>19</v>
      </c>
      <c r="C208" t="s">
        <v>20</v>
      </c>
      <c r="D208" t="s">
        <v>2404</v>
      </c>
      <c r="E208">
        <v>-8137.7920000000004</v>
      </c>
    </row>
    <row r="209" spans="1:5" x14ac:dyDescent="0.3">
      <c r="A209">
        <v>2020007</v>
      </c>
      <c r="B209" t="s">
        <v>19</v>
      </c>
      <c r="C209" t="s">
        <v>20</v>
      </c>
      <c r="D209" t="s">
        <v>2405</v>
      </c>
      <c r="E209">
        <v>-7633.3040000000001</v>
      </c>
    </row>
    <row r="210" spans="1:5" x14ac:dyDescent="0.3">
      <c r="A210">
        <v>2020007</v>
      </c>
      <c r="B210" t="s">
        <v>19</v>
      </c>
      <c r="C210" t="s">
        <v>20</v>
      </c>
      <c r="D210" t="s">
        <v>2406</v>
      </c>
      <c r="E210">
        <v>-8731.5460000000003</v>
      </c>
    </row>
    <row r="211" spans="1:5" x14ac:dyDescent="0.3">
      <c r="A211">
        <v>2020007</v>
      </c>
      <c r="B211" t="s">
        <v>19</v>
      </c>
      <c r="C211" t="s">
        <v>20</v>
      </c>
      <c r="D211" t="s">
        <v>2407</v>
      </c>
      <c r="E211">
        <v>-8377.9040000000005</v>
      </c>
    </row>
    <row r="212" spans="1:5" x14ac:dyDescent="0.3">
      <c r="A212">
        <v>2020007</v>
      </c>
      <c r="B212" t="s">
        <v>19</v>
      </c>
      <c r="C212" t="s">
        <v>20</v>
      </c>
      <c r="D212" t="s">
        <v>2408</v>
      </c>
      <c r="E212">
        <v>-8258.5879999999997</v>
      </c>
    </row>
    <row r="213" spans="1:5" x14ac:dyDescent="0.3">
      <c r="A213">
        <v>2020007</v>
      </c>
      <c r="B213" t="s">
        <v>19</v>
      </c>
      <c r="C213" t="s">
        <v>20</v>
      </c>
      <c r="D213" t="s">
        <v>2409</v>
      </c>
      <c r="E213">
        <v>-6169.3130000000001</v>
      </c>
    </row>
    <row r="214" spans="1:5" x14ac:dyDescent="0.3">
      <c r="A214">
        <v>2020007</v>
      </c>
      <c r="B214" t="s">
        <v>19</v>
      </c>
      <c r="C214" t="s">
        <v>20</v>
      </c>
      <c r="D214" t="s">
        <v>2410</v>
      </c>
      <c r="E214">
        <v>-7156.232</v>
      </c>
    </row>
    <row r="215" spans="1:5" x14ac:dyDescent="0.3">
      <c r="A215">
        <v>2020007</v>
      </c>
      <c r="B215" t="s">
        <v>19</v>
      </c>
      <c r="C215" t="s">
        <v>20</v>
      </c>
      <c r="D215" t="s">
        <v>2411</v>
      </c>
      <c r="E215">
        <v>-8368.5429999999997</v>
      </c>
    </row>
    <row r="216" spans="1:5" x14ac:dyDescent="0.3">
      <c r="A216">
        <v>2020007</v>
      </c>
      <c r="B216" t="s">
        <v>19</v>
      </c>
      <c r="C216" t="s">
        <v>20</v>
      </c>
      <c r="D216" t="s">
        <v>2412</v>
      </c>
      <c r="E216">
        <v>-8618.2639999999992</v>
      </c>
    </row>
    <row r="217" spans="1:5" x14ac:dyDescent="0.3">
      <c r="A217">
        <v>2020007</v>
      </c>
      <c r="B217" t="s">
        <v>19</v>
      </c>
      <c r="C217" t="s">
        <v>20</v>
      </c>
      <c r="D217" t="s">
        <v>2413</v>
      </c>
      <c r="E217">
        <v>-8540.6820000000007</v>
      </c>
    </row>
    <row r="218" spans="1:5" x14ac:dyDescent="0.3">
      <c r="A218">
        <v>59600055</v>
      </c>
      <c r="B218" t="s">
        <v>22</v>
      </c>
      <c r="C218" t="s">
        <v>8</v>
      </c>
      <c r="D218" t="s">
        <v>2378</v>
      </c>
      <c r="E218">
        <v>-3</v>
      </c>
    </row>
    <row r="219" spans="1:5" x14ac:dyDescent="0.3">
      <c r="A219">
        <v>59600055</v>
      </c>
      <c r="B219" t="s">
        <v>22</v>
      </c>
      <c r="C219" t="s">
        <v>8</v>
      </c>
      <c r="D219" t="s">
        <v>2379</v>
      </c>
      <c r="E219">
        <v>0</v>
      </c>
    </row>
    <row r="220" spans="1:5" x14ac:dyDescent="0.3">
      <c r="A220">
        <v>59600055</v>
      </c>
      <c r="B220" t="s">
        <v>22</v>
      </c>
      <c r="C220" t="s">
        <v>8</v>
      </c>
      <c r="D220" t="s">
        <v>2380</v>
      </c>
      <c r="E220">
        <v>-3</v>
      </c>
    </row>
    <row r="221" spans="1:5" x14ac:dyDescent="0.3">
      <c r="A221">
        <v>59600055</v>
      </c>
      <c r="B221" t="s">
        <v>22</v>
      </c>
      <c r="C221" t="s">
        <v>8</v>
      </c>
      <c r="D221" t="s">
        <v>2381</v>
      </c>
      <c r="E221">
        <v>-1</v>
      </c>
    </row>
    <row r="222" spans="1:5" x14ac:dyDescent="0.3">
      <c r="A222">
        <v>59600055</v>
      </c>
      <c r="B222" t="s">
        <v>22</v>
      </c>
      <c r="C222" t="s">
        <v>8</v>
      </c>
      <c r="D222" t="s">
        <v>2382</v>
      </c>
      <c r="E222">
        <v>0</v>
      </c>
    </row>
    <row r="223" spans="1:5" x14ac:dyDescent="0.3">
      <c r="A223">
        <v>59600055</v>
      </c>
      <c r="B223" t="s">
        <v>22</v>
      </c>
      <c r="C223" t="s">
        <v>8</v>
      </c>
      <c r="D223" t="s">
        <v>2383</v>
      </c>
      <c r="E223">
        <v>0</v>
      </c>
    </row>
    <row r="224" spans="1:5" x14ac:dyDescent="0.3">
      <c r="A224">
        <v>59600055</v>
      </c>
      <c r="B224" t="s">
        <v>22</v>
      </c>
      <c r="C224" t="s">
        <v>8</v>
      </c>
      <c r="D224" t="s">
        <v>2384</v>
      </c>
      <c r="E224">
        <v>0</v>
      </c>
    </row>
    <row r="225" spans="1:5" x14ac:dyDescent="0.3">
      <c r="A225">
        <v>59600055</v>
      </c>
      <c r="B225" t="s">
        <v>22</v>
      </c>
      <c r="C225" t="s">
        <v>8</v>
      </c>
      <c r="D225" t="s">
        <v>2385</v>
      </c>
      <c r="E225">
        <v>0</v>
      </c>
    </row>
    <row r="226" spans="1:5" x14ac:dyDescent="0.3">
      <c r="A226">
        <v>59600055</v>
      </c>
      <c r="B226" t="s">
        <v>22</v>
      </c>
      <c r="C226" t="s">
        <v>8</v>
      </c>
      <c r="D226" t="s">
        <v>2386</v>
      </c>
      <c r="E226">
        <v>0</v>
      </c>
    </row>
    <row r="227" spans="1:5" x14ac:dyDescent="0.3">
      <c r="A227">
        <v>59600055</v>
      </c>
      <c r="B227" t="s">
        <v>22</v>
      </c>
      <c r="C227" t="s">
        <v>8</v>
      </c>
      <c r="D227" t="s">
        <v>2387</v>
      </c>
      <c r="E227">
        <v>0</v>
      </c>
    </row>
    <row r="228" spans="1:5" x14ac:dyDescent="0.3">
      <c r="A228">
        <v>59600055</v>
      </c>
      <c r="B228" t="s">
        <v>22</v>
      </c>
      <c r="C228" t="s">
        <v>8</v>
      </c>
      <c r="D228" t="s">
        <v>2388</v>
      </c>
      <c r="E228">
        <v>-1</v>
      </c>
    </row>
    <row r="229" spans="1:5" x14ac:dyDescent="0.3">
      <c r="A229">
        <v>59600055</v>
      </c>
      <c r="B229" t="s">
        <v>22</v>
      </c>
      <c r="C229" t="s">
        <v>8</v>
      </c>
      <c r="D229" t="s">
        <v>2389</v>
      </c>
      <c r="E229">
        <v>0</v>
      </c>
    </row>
    <row r="230" spans="1:5" x14ac:dyDescent="0.3">
      <c r="A230">
        <v>59600055</v>
      </c>
      <c r="B230" t="s">
        <v>22</v>
      </c>
      <c r="C230" t="s">
        <v>8</v>
      </c>
      <c r="D230" t="s">
        <v>2390</v>
      </c>
      <c r="E230">
        <v>0</v>
      </c>
    </row>
    <row r="231" spans="1:5" x14ac:dyDescent="0.3">
      <c r="A231">
        <v>59600055</v>
      </c>
      <c r="B231" t="s">
        <v>22</v>
      </c>
      <c r="C231" t="s">
        <v>8</v>
      </c>
      <c r="D231" t="s">
        <v>2391</v>
      </c>
      <c r="E231">
        <v>-2</v>
      </c>
    </row>
    <row r="232" spans="1:5" x14ac:dyDescent="0.3">
      <c r="A232">
        <v>59600055</v>
      </c>
      <c r="B232" t="s">
        <v>22</v>
      </c>
      <c r="C232" t="s">
        <v>8</v>
      </c>
      <c r="D232" t="s">
        <v>2392</v>
      </c>
      <c r="E232">
        <v>-1</v>
      </c>
    </row>
    <row r="233" spans="1:5" x14ac:dyDescent="0.3">
      <c r="A233">
        <v>59600055</v>
      </c>
      <c r="B233" t="s">
        <v>22</v>
      </c>
      <c r="C233" t="s">
        <v>8</v>
      </c>
      <c r="D233" t="s">
        <v>2393</v>
      </c>
      <c r="E233">
        <v>0</v>
      </c>
    </row>
    <row r="234" spans="1:5" x14ac:dyDescent="0.3">
      <c r="A234">
        <v>59600055</v>
      </c>
      <c r="B234" t="s">
        <v>22</v>
      </c>
      <c r="C234" t="s">
        <v>8</v>
      </c>
      <c r="D234" t="s">
        <v>2394</v>
      </c>
      <c r="E234">
        <v>0</v>
      </c>
    </row>
    <row r="235" spans="1:5" x14ac:dyDescent="0.3">
      <c r="A235">
        <v>59600055</v>
      </c>
      <c r="B235" t="s">
        <v>22</v>
      </c>
      <c r="C235" t="s">
        <v>8</v>
      </c>
      <c r="D235" t="s">
        <v>2395</v>
      </c>
      <c r="E235">
        <v>0</v>
      </c>
    </row>
    <row r="236" spans="1:5" x14ac:dyDescent="0.3">
      <c r="A236">
        <v>59600055</v>
      </c>
      <c r="B236" t="s">
        <v>22</v>
      </c>
      <c r="C236" t="s">
        <v>8</v>
      </c>
      <c r="D236" t="s">
        <v>2396</v>
      </c>
      <c r="E236">
        <v>0</v>
      </c>
    </row>
    <row r="237" spans="1:5" x14ac:dyDescent="0.3">
      <c r="A237">
        <v>59600055</v>
      </c>
      <c r="B237" t="s">
        <v>22</v>
      </c>
      <c r="C237" t="s">
        <v>8</v>
      </c>
      <c r="D237" t="s">
        <v>2397</v>
      </c>
      <c r="E237">
        <v>-1</v>
      </c>
    </row>
    <row r="238" spans="1:5" x14ac:dyDescent="0.3">
      <c r="A238">
        <v>59600055</v>
      </c>
      <c r="B238" t="s">
        <v>22</v>
      </c>
      <c r="C238" t="s">
        <v>8</v>
      </c>
      <c r="D238" t="s">
        <v>2398</v>
      </c>
      <c r="E238">
        <v>0</v>
      </c>
    </row>
    <row r="239" spans="1:5" x14ac:dyDescent="0.3">
      <c r="A239">
        <v>59600055</v>
      </c>
      <c r="B239" t="s">
        <v>22</v>
      </c>
      <c r="C239" t="s">
        <v>8</v>
      </c>
      <c r="D239" t="s">
        <v>2399</v>
      </c>
      <c r="E239">
        <v>0</v>
      </c>
    </row>
    <row r="240" spans="1:5" x14ac:dyDescent="0.3">
      <c r="A240">
        <v>59600055</v>
      </c>
      <c r="B240" t="s">
        <v>22</v>
      </c>
      <c r="C240" t="s">
        <v>8</v>
      </c>
      <c r="D240" t="s">
        <v>2400</v>
      </c>
      <c r="E240">
        <v>0</v>
      </c>
    </row>
    <row r="241" spans="1:5" x14ac:dyDescent="0.3">
      <c r="A241">
        <v>59600055</v>
      </c>
      <c r="B241" t="s">
        <v>22</v>
      </c>
      <c r="C241" t="s">
        <v>8</v>
      </c>
      <c r="D241" t="s">
        <v>2401</v>
      </c>
      <c r="E241">
        <v>0</v>
      </c>
    </row>
    <row r="242" spans="1:5" x14ac:dyDescent="0.3">
      <c r="A242">
        <v>59600055</v>
      </c>
      <c r="B242" t="s">
        <v>22</v>
      </c>
      <c r="C242" t="s">
        <v>8</v>
      </c>
      <c r="D242" t="s">
        <v>2402</v>
      </c>
      <c r="E242">
        <v>0</v>
      </c>
    </row>
    <row r="243" spans="1:5" x14ac:dyDescent="0.3">
      <c r="A243">
        <v>59600055</v>
      </c>
      <c r="B243" t="s">
        <v>22</v>
      </c>
      <c r="C243" t="s">
        <v>8</v>
      </c>
      <c r="D243" t="s">
        <v>2403</v>
      </c>
      <c r="E243">
        <v>-3</v>
      </c>
    </row>
    <row r="244" spans="1:5" x14ac:dyDescent="0.3">
      <c r="A244">
        <v>59600055</v>
      </c>
      <c r="B244" t="s">
        <v>22</v>
      </c>
      <c r="C244" t="s">
        <v>8</v>
      </c>
      <c r="D244" t="s">
        <v>2404</v>
      </c>
      <c r="E244">
        <v>0</v>
      </c>
    </row>
    <row r="245" spans="1:5" x14ac:dyDescent="0.3">
      <c r="A245">
        <v>59600055</v>
      </c>
      <c r="B245" t="s">
        <v>22</v>
      </c>
      <c r="C245" t="s">
        <v>8</v>
      </c>
      <c r="D245" t="s">
        <v>2405</v>
      </c>
      <c r="E245">
        <v>0</v>
      </c>
    </row>
    <row r="246" spans="1:5" x14ac:dyDescent="0.3">
      <c r="A246">
        <v>59600055</v>
      </c>
      <c r="B246" t="s">
        <v>22</v>
      </c>
      <c r="C246" t="s">
        <v>8</v>
      </c>
      <c r="D246" t="s">
        <v>2406</v>
      </c>
      <c r="E246">
        <v>0</v>
      </c>
    </row>
    <row r="247" spans="1:5" x14ac:dyDescent="0.3">
      <c r="A247">
        <v>59600055</v>
      </c>
      <c r="B247" t="s">
        <v>22</v>
      </c>
      <c r="C247" t="s">
        <v>8</v>
      </c>
      <c r="D247" t="s">
        <v>2407</v>
      </c>
      <c r="E247">
        <v>-2</v>
      </c>
    </row>
    <row r="248" spans="1:5" x14ac:dyDescent="0.3">
      <c r="A248">
        <v>59600055</v>
      </c>
      <c r="B248" t="s">
        <v>22</v>
      </c>
      <c r="C248" t="s">
        <v>8</v>
      </c>
      <c r="D248" t="s">
        <v>2408</v>
      </c>
      <c r="E248">
        <v>0</v>
      </c>
    </row>
    <row r="249" spans="1:5" x14ac:dyDescent="0.3">
      <c r="A249">
        <v>59600055</v>
      </c>
      <c r="B249" t="s">
        <v>22</v>
      </c>
      <c r="C249" t="s">
        <v>8</v>
      </c>
      <c r="D249" t="s">
        <v>2409</v>
      </c>
      <c r="E249">
        <v>0</v>
      </c>
    </row>
    <row r="250" spans="1:5" x14ac:dyDescent="0.3">
      <c r="A250">
        <v>59600055</v>
      </c>
      <c r="B250" t="s">
        <v>22</v>
      </c>
      <c r="C250" t="s">
        <v>8</v>
      </c>
      <c r="D250" t="s">
        <v>2410</v>
      </c>
      <c r="E250">
        <v>-1</v>
      </c>
    </row>
    <row r="251" spans="1:5" x14ac:dyDescent="0.3">
      <c r="A251">
        <v>59600055</v>
      </c>
      <c r="B251" t="s">
        <v>22</v>
      </c>
      <c r="C251" t="s">
        <v>8</v>
      </c>
      <c r="D251" t="s">
        <v>2411</v>
      </c>
      <c r="E251">
        <v>-2</v>
      </c>
    </row>
    <row r="252" spans="1:5" x14ac:dyDescent="0.3">
      <c r="A252">
        <v>59600055</v>
      </c>
      <c r="B252" t="s">
        <v>22</v>
      </c>
      <c r="C252" t="s">
        <v>8</v>
      </c>
      <c r="D252" t="s">
        <v>2412</v>
      </c>
      <c r="E252">
        <v>-1</v>
      </c>
    </row>
    <row r="253" spans="1:5" x14ac:dyDescent="0.3">
      <c r="A253">
        <v>59600055</v>
      </c>
      <c r="B253" t="s">
        <v>22</v>
      </c>
      <c r="C253" t="s">
        <v>8</v>
      </c>
      <c r="D253" t="s">
        <v>2413</v>
      </c>
      <c r="E253">
        <v>-1</v>
      </c>
    </row>
    <row r="254" spans="1:5" x14ac:dyDescent="0.3">
      <c r="A254">
        <v>4030001</v>
      </c>
      <c r="B254" t="s">
        <v>24</v>
      </c>
      <c r="C254" t="s">
        <v>20</v>
      </c>
      <c r="D254" t="s">
        <v>2378</v>
      </c>
      <c r="E254">
        <v>-4820.6149999999998</v>
      </c>
    </row>
    <row r="255" spans="1:5" x14ac:dyDescent="0.3">
      <c r="A255">
        <v>4030001</v>
      </c>
      <c r="B255" t="s">
        <v>24</v>
      </c>
      <c r="C255" t="s">
        <v>20</v>
      </c>
      <c r="D255" t="s">
        <v>2379</v>
      </c>
      <c r="E255">
        <v>-257.51900000000001</v>
      </c>
    </row>
    <row r="256" spans="1:5" x14ac:dyDescent="0.3">
      <c r="A256">
        <v>4030001</v>
      </c>
      <c r="B256" t="s">
        <v>24</v>
      </c>
      <c r="C256" t="s">
        <v>20</v>
      </c>
      <c r="D256" t="s">
        <v>2380</v>
      </c>
      <c r="E256">
        <v>0</v>
      </c>
    </row>
    <row r="257" spans="1:5" x14ac:dyDescent="0.3">
      <c r="A257">
        <v>4030001</v>
      </c>
      <c r="B257" t="s">
        <v>24</v>
      </c>
      <c r="C257" t="s">
        <v>20</v>
      </c>
      <c r="D257" t="s">
        <v>2381</v>
      </c>
      <c r="E257">
        <v>0</v>
      </c>
    </row>
    <row r="258" spans="1:5" x14ac:dyDescent="0.3">
      <c r="A258">
        <v>4030001</v>
      </c>
      <c r="B258" t="s">
        <v>24</v>
      </c>
      <c r="C258" t="s">
        <v>20</v>
      </c>
      <c r="D258" t="s">
        <v>2382</v>
      </c>
      <c r="E258">
        <v>0</v>
      </c>
    </row>
    <row r="259" spans="1:5" x14ac:dyDescent="0.3">
      <c r="A259">
        <v>4030001</v>
      </c>
      <c r="B259" t="s">
        <v>24</v>
      </c>
      <c r="C259" t="s">
        <v>20</v>
      </c>
      <c r="D259" t="s">
        <v>2383</v>
      </c>
      <c r="E259">
        <v>0</v>
      </c>
    </row>
    <row r="260" spans="1:5" x14ac:dyDescent="0.3">
      <c r="A260">
        <v>4030001</v>
      </c>
      <c r="B260" t="s">
        <v>24</v>
      </c>
      <c r="C260" t="s">
        <v>20</v>
      </c>
      <c r="D260" t="s">
        <v>2384</v>
      </c>
      <c r="E260">
        <v>0</v>
      </c>
    </row>
    <row r="261" spans="1:5" x14ac:dyDescent="0.3">
      <c r="A261">
        <v>4030001</v>
      </c>
      <c r="B261" t="s">
        <v>24</v>
      </c>
      <c r="C261" t="s">
        <v>20</v>
      </c>
      <c r="D261" t="s">
        <v>2385</v>
      </c>
      <c r="E261">
        <v>0</v>
      </c>
    </row>
    <row r="262" spans="1:5" x14ac:dyDescent="0.3">
      <c r="A262">
        <v>4030001</v>
      </c>
      <c r="B262" t="s">
        <v>24</v>
      </c>
      <c r="C262" t="s">
        <v>20</v>
      </c>
      <c r="D262" t="s">
        <v>2386</v>
      </c>
      <c r="E262">
        <v>0</v>
      </c>
    </row>
    <row r="263" spans="1:5" x14ac:dyDescent="0.3">
      <c r="A263">
        <v>4030001</v>
      </c>
      <c r="B263" t="s">
        <v>24</v>
      </c>
      <c r="C263" t="s">
        <v>20</v>
      </c>
      <c r="D263" t="s">
        <v>2387</v>
      </c>
      <c r="E263">
        <v>0</v>
      </c>
    </row>
    <row r="264" spans="1:5" x14ac:dyDescent="0.3">
      <c r="A264">
        <v>4030001</v>
      </c>
      <c r="B264" t="s">
        <v>24</v>
      </c>
      <c r="C264" t="s">
        <v>20</v>
      </c>
      <c r="D264" t="s">
        <v>2388</v>
      </c>
      <c r="E264">
        <v>0</v>
      </c>
    </row>
    <row r="265" spans="1:5" x14ac:dyDescent="0.3">
      <c r="A265">
        <v>4030001</v>
      </c>
      <c r="B265" t="s">
        <v>24</v>
      </c>
      <c r="C265" t="s">
        <v>20</v>
      </c>
      <c r="D265" t="s">
        <v>2389</v>
      </c>
      <c r="E265">
        <v>0</v>
      </c>
    </row>
    <row r="266" spans="1:5" x14ac:dyDescent="0.3">
      <c r="A266">
        <v>4030001</v>
      </c>
      <c r="B266" t="s">
        <v>24</v>
      </c>
      <c r="C266" t="s">
        <v>20</v>
      </c>
      <c r="D266" t="s">
        <v>2390</v>
      </c>
      <c r="E266">
        <v>0</v>
      </c>
    </row>
    <row r="267" spans="1:5" x14ac:dyDescent="0.3">
      <c r="A267">
        <v>4030001</v>
      </c>
      <c r="B267" t="s">
        <v>24</v>
      </c>
      <c r="C267" t="s">
        <v>20</v>
      </c>
      <c r="D267" t="s">
        <v>2391</v>
      </c>
      <c r="E267">
        <v>0</v>
      </c>
    </row>
    <row r="268" spans="1:5" x14ac:dyDescent="0.3">
      <c r="A268">
        <v>4030001</v>
      </c>
      <c r="B268" t="s">
        <v>24</v>
      </c>
      <c r="C268" t="s">
        <v>20</v>
      </c>
      <c r="D268" t="s">
        <v>2392</v>
      </c>
      <c r="E268">
        <v>0</v>
      </c>
    </row>
    <row r="269" spans="1:5" x14ac:dyDescent="0.3">
      <c r="A269">
        <v>4030001</v>
      </c>
      <c r="B269" t="s">
        <v>24</v>
      </c>
      <c r="C269" t="s">
        <v>20</v>
      </c>
      <c r="D269" t="s">
        <v>2393</v>
      </c>
      <c r="E269">
        <v>0</v>
      </c>
    </row>
    <row r="270" spans="1:5" x14ac:dyDescent="0.3">
      <c r="A270">
        <v>4030001</v>
      </c>
      <c r="B270" t="s">
        <v>24</v>
      </c>
      <c r="C270" t="s">
        <v>20</v>
      </c>
      <c r="D270" t="s">
        <v>2394</v>
      </c>
      <c r="E270">
        <v>0</v>
      </c>
    </row>
    <row r="271" spans="1:5" x14ac:dyDescent="0.3">
      <c r="A271">
        <v>4030001</v>
      </c>
      <c r="B271" t="s">
        <v>24</v>
      </c>
      <c r="C271" t="s">
        <v>20</v>
      </c>
      <c r="D271" t="s">
        <v>2395</v>
      </c>
      <c r="E271">
        <v>0</v>
      </c>
    </row>
    <row r="272" spans="1:5" x14ac:dyDescent="0.3">
      <c r="A272">
        <v>4030001</v>
      </c>
      <c r="B272" t="s">
        <v>24</v>
      </c>
      <c r="C272" t="s">
        <v>20</v>
      </c>
      <c r="D272" t="s">
        <v>2396</v>
      </c>
      <c r="E272">
        <v>0</v>
      </c>
    </row>
    <row r="273" spans="1:5" x14ac:dyDescent="0.3">
      <c r="A273">
        <v>4030001</v>
      </c>
      <c r="B273" t="s">
        <v>24</v>
      </c>
      <c r="C273" t="s">
        <v>20</v>
      </c>
      <c r="D273" t="s">
        <v>2397</v>
      </c>
      <c r="E273">
        <v>0</v>
      </c>
    </row>
    <row r="274" spans="1:5" x14ac:dyDescent="0.3">
      <c r="A274">
        <v>4030001</v>
      </c>
      <c r="B274" t="s">
        <v>24</v>
      </c>
      <c r="C274" t="s">
        <v>20</v>
      </c>
      <c r="D274" t="s">
        <v>2398</v>
      </c>
      <c r="E274">
        <v>0</v>
      </c>
    </row>
    <row r="275" spans="1:5" x14ac:dyDescent="0.3">
      <c r="A275">
        <v>4030001</v>
      </c>
      <c r="B275" t="s">
        <v>24</v>
      </c>
      <c r="C275" t="s">
        <v>20</v>
      </c>
      <c r="D275" t="s">
        <v>2399</v>
      </c>
      <c r="E275">
        <v>0</v>
      </c>
    </row>
    <row r="276" spans="1:5" x14ac:dyDescent="0.3">
      <c r="A276">
        <v>4030001</v>
      </c>
      <c r="B276" t="s">
        <v>24</v>
      </c>
      <c r="C276" t="s">
        <v>20</v>
      </c>
      <c r="D276" t="s">
        <v>2400</v>
      </c>
      <c r="E276">
        <v>0</v>
      </c>
    </row>
    <row r="277" spans="1:5" x14ac:dyDescent="0.3">
      <c r="A277">
        <v>4030001</v>
      </c>
      <c r="B277" t="s">
        <v>24</v>
      </c>
      <c r="C277" t="s">
        <v>20</v>
      </c>
      <c r="D277" t="s">
        <v>2401</v>
      </c>
      <c r="E277">
        <v>-1451.8320000000001</v>
      </c>
    </row>
    <row r="278" spans="1:5" x14ac:dyDescent="0.3">
      <c r="A278">
        <v>4030001</v>
      </c>
      <c r="B278" t="s">
        <v>24</v>
      </c>
      <c r="C278" t="s">
        <v>20</v>
      </c>
      <c r="D278" t="s">
        <v>2402</v>
      </c>
      <c r="E278">
        <v>-5516.5450000000001</v>
      </c>
    </row>
    <row r="279" spans="1:5" x14ac:dyDescent="0.3">
      <c r="A279">
        <v>4030001</v>
      </c>
      <c r="B279" t="s">
        <v>24</v>
      </c>
      <c r="C279" t="s">
        <v>20</v>
      </c>
      <c r="D279" t="s">
        <v>2403</v>
      </c>
      <c r="E279">
        <v>-4319.6570000000002</v>
      </c>
    </row>
    <row r="280" spans="1:5" x14ac:dyDescent="0.3">
      <c r="A280">
        <v>4030001</v>
      </c>
      <c r="B280" t="s">
        <v>24</v>
      </c>
      <c r="C280" t="s">
        <v>20</v>
      </c>
      <c r="D280" t="s">
        <v>2404</v>
      </c>
      <c r="E280">
        <v>-9602.5149999999994</v>
      </c>
    </row>
    <row r="281" spans="1:5" x14ac:dyDescent="0.3">
      <c r="A281">
        <v>4030001</v>
      </c>
      <c r="B281" t="s">
        <v>24</v>
      </c>
      <c r="C281" t="s">
        <v>20</v>
      </c>
      <c r="D281" t="s">
        <v>2405</v>
      </c>
      <c r="E281">
        <v>-9453.2929999999997</v>
      </c>
    </row>
    <row r="282" spans="1:5" x14ac:dyDescent="0.3">
      <c r="A282">
        <v>4030001</v>
      </c>
      <c r="B282" t="s">
        <v>24</v>
      </c>
      <c r="C282" t="s">
        <v>20</v>
      </c>
      <c r="D282" t="s">
        <v>2406</v>
      </c>
      <c r="E282">
        <v>-10343.218999999999</v>
      </c>
    </row>
    <row r="283" spans="1:5" x14ac:dyDescent="0.3">
      <c r="A283">
        <v>4030001</v>
      </c>
      <c r="B283" t="s">
        <v>24</v>
      </c>
      <c r="C283" t="s">
        <v>20</v>
      </c>
      <c r="D283" t="s">
        <v>2407</v>
      </c>
      <c r="E283">
        <v>-9943.1589999999997</v>
      </c>
    </row>
    <row r="284" spans="1:5" x14ac:dyDescent="0.3">
      <c r="A284">
        <v>4030001</v>
      </c>
      <c r="B284" t="s">
        <v>24</v>
      </c>
      <c r="C284" t="s">
        <v>20</v>
      </c>
      <c r="D284" t="s">
        <v>2408</v>
      </c>
      <c r="E284">
        <v>-9759.5419999999995</v>
      </c>
    </row>
    <row r="285" spans="1:5" x14ac:dyDescent="0.3">
      <c r="A285">
        <v>4030001</v>
      </c>
      <c r="B285" t="s">
        <v>24</v>
      </c>
      <c r="C285" t="s">
        <v>20</v>
      </c>
      <c r="D285" t="s">
        <v>2409</v>
      </c>
      <c r="E285">
        <v>-7425.7730000000001</v>
      </c>
    </row>
    <row r="286" spans="1:5" x14ac:dyDescent="0.3">
      <c r="A286">
        <v>4030001</v>
      </c>
      <c r="B286" t="s">
        <v>24</v>
      </c>
      <c r="C286" t="s">
        <v>20</v>
      </c>
      <c r="D286" t="s">
        <v>2410</v>
      </c>
      <c r="E286">
        <v>-8339.6110000000008</v>
      </c>
    </row>
    <row r="287" spans="1:5" x14ac:dyDescent="0.3">
      <c r="A287">
        <v>4030001</v>
      </c>
      <c r="B287" t="s">
        <v>24</v>
      </c>
      <c r="C287" t="s">
        <v>20</v>
      </c>
      <c r="D287" t="s">
        <v>2411</v>
      </c>
      <c r="E287">
        <v>-9298.7189999999991</v>
      </c>
    </row>
    <row r="288" spans="1:5" x14ac:dyDescent="0.3">
      <c r="A288">
        <v>4030001</v>
      </c>
      <c r="B288" t="s">
        <v>24</v>
      </c>
      <c r="C288" t="s">
        <v>20</v>
      </c>
      <c r="D288" t="s">
        <v>2412</v>
      </c>
      <c r="E288">
        <v>-9881.9930000000004</v>
      </c>
    </row>
    <row r="289" spans="1:5" x14ac:dyDescent="0.3">
      <c r="A289">
        <v>4030001</v>
      </c>
      <c r="B289" t="s">
        <v>24</v>
      </c>
      <c r="C289" t="s">
        <v>20</v>
      </c>
      <c r="D289" t="s">
        <v>2413</v>
      </c>
      <c r="E289">
        <v>-7686.3280000000004</v>
      </c>
    </row>
    <row r="290" spans="1:5" x14ac:dyDescent="0.3">
      <c r="A290">
        <v>71030061</v>
      </c>
      <c r="B290" t="s">
        <v>26</v>
      </c>
      <c r="C290" t="s">
        <v>8</v>
      </c>
      <c r="D290" t="s">
        <v>2378</v>
      </c>
      <c r="E290">
        <v>-1</v>
      </c>
    </row>
    <row r="291" spans="1:5" x14ac:dyDescent="0.3">
      <c r="A291">
        <v>71030061</v>
      </c>
      <c r="B291" t="s">
        <v>26</v>
      </c>
      <c r="C291" t="s">
        <v>8</v>
      </c>
      <c r="D291" t="s">
        <v>2379</v>
      </c>
      <c r="E291">
        <v>0</v>
      </c>
    </row>
    <row r="292" spans="1:5" x14ac:dyDescent="0.3">
      <c r="A292">
        <v>71030061</v>
      </c>
      <c r="B292" t="s">
        <v>26</v>
      </c>
      <c r="C292" t="s">
        <v>8</v>
      </c>
      <c r="D292" t="s">
        <v>2380</v>
      </c>
      <c r="E292">
        <v>0</v>
      </c>
    </row>
    <row r="293" spans="1:5" x14ac:dyDescent="0.3">
      <c r="A293">
        <v>71030061</v>
      </c>
      <c r="B293" t="s">
        <v>26</v>
      </c>
      <c r="C293" t="s">
        <v>8</v>
      </c>
      <c r="D293" t="s">
        <v>2381</v>
      </c>
      <c r="E293">
        <v>-2</v>
      </c>
    </row>
    <row r="294" spans="1:5" x14ac:dyDescent="0.3">
      <c r="A294">
        <v>71030061</v>
      </c>
      <c r="B294" t="s">
        <v>26</v>
      </c>
      <c r="C294" t="s">
        <v>8</v>
      </c>
      <c r="D294" t="s">
        <v>2382</v>
      </c>
      <c r="E294">
        <v>0</v>
      </c>
    </row>
    <row r="295" spans="1:5" x14ac:dyDescent="0.3">
      <c r="A295">
        <v>71030061</v>
      </c>
      <c r="B295" t="s">
        <v>26</v>
      </c>
      <c r="C295" t="s">
        <v>8</v>
      </c>
      <c r="D295" t="s">
        <v>2383</v>
      </c>
      <c r="E295">
        <v>0</v>
      </c>
    </row>
    <row r="296" spans="1:5" x14ac:dyDescent="0.3">
      <c r="A296">
        <v>71030061</v>
      </c>
      <c r="B296" t="s">
        <v>26</v>
      </c>
      <c r="C296" t="s">
        <v>8</v>
      </c>
      <c r="D296" t="s">
        <v>2384</v>
      </c>
      <c r="E296">
        <v>0</v>
      </c>
    </row>
    <row r="297" spans="1:5" x14ac:dyDescent="0.3">
      <c r="A297">
        <v>71030061</v>
      </c>
      <c r="B297" t="s">
        <v>26</v>
      </c>
      <c r="C297" t="s">
        <v>8</v>
      </c>
      <c r="D297" t="s">
        <v>2385</v>
      </c>
      <c r="E297">
        <v>-1</v>
      </c>
    </row>
    <row r="298" spans="1:5" x14ac:dyDescent="0.3">
      <c r="A298">
        <v>71030061</v>
      </c>
      <c r="B298" t="s">
        <v>26</v>
      </c>
      <c r="C298" t="s">
        <v>8</v>
      </c>
      <c r="D298" t="s">
        <v>2386</v>
      </c>
      <c r="E298">
        <v>-1</v>
      </c>
    </row>
    <row r="299" spans="1:5" x14ac:dyDescent="0.3">
      <c r="A299">
        <v>71030061</v>
      </c>
      <c r="B299" t="s">
        <v>26</v>
      </c>
      <c r="C299" t="s">
        <v>8</v>
      </c>
      <c r="D299" t="s">
        <v>2387</v>
      </c>
      <c r="E299">
        <v>-1</v>
      </c>
    </row>
    <row r="300" spans="1:5" x14ac:dyDescent="0.3">
      <c r="A300">
        <v>71030061</v>
      </c>
      <c r="B300" t="s">
        <v>26</v>
      </c>
      <c r="C300" t="s">
        <v>8</v>
      </c>
      <c r="D300" t="s">
        <v>2388</v>
      </c>
      <c r="E300">
        <v>-1</v>
      </c>
    </row>
    <row r="301" spans="1:5" x14ac:dyDescent="0.3">
      <c r="A301">
        <v>71030061</v>
      </c>
      <c r="B301" t="s">
        <v>26</v>
      </c>
      <c r="C301" t="s">
        <v>8</v>
      </c>
      <c r="D301" t="s">
        <v>2389</v>
      </c>
      <c r="E301">
        <v>-2</v>
      </c>
    </row>
    <row r="302" spans="1:5" x14ac:dyDescent="0.3">
      <c r="A302">
        <v>71030061</v>
      </c>
      <c r="B302" t="s">
        <v>26</v>
      </c>
      <c r="C302" t="s">
        <v>8</v>
      </c>
      <c r="D302" t="s">
        <v>2390</v>
      </c>
      <c r="E302">
        <v>0</v>
      </c>
    </row>
    <row r="303" spans="1:5" x14ac:dyDescent="0.3">
      <c r="A303">
        <v>71030061</v>
      </c>
      <c r="B303" t="s">
        <v>26</v>
      </c>
      <c r="C303" t="s">
        <v>8</v>
      </c>
      <c r="D303" t="s">
        <v>2391</v>
      </c>
      <c r="E303">
        <v>-1</v>
      </c>
    </row>
    <row r="304" spans="1:5" x14ac:dyDescent="0.3">
      <c r="A304">
        <v>71030061</v>
      </c>
      <c r="B304" t="s">
        <v>26</v>
      </c>
      <c r="C304" t="s">
        <v>8</v>
      </c>
      <c r="D304" t="s">
        <v>2392</v>
      </c>
      <c r="E304">
        <v>0</v>
      </c>
    </row>
    <row r="305" spans="1:5" x14ac:dyDescent="0.3">
      <c r="A305">
        <v>71030061</v>
      </c>
      <c r="B305" t="s">
        <v>26</v>
      </c>
      <c r="C305" t="s">
        <v>8</v>
      </c>
      <c r="D305" t="s">
        <v>2393</v>
      </c>
      <c r="E305">
        <v>0</v>
      </c>
    </row>
    <row r="306" spans="1:5" x14ac:dyDescent="0.3">
      <c r="A306">
        <v>71030061</v>
      </c>
      <c r="B306" t="s">
        <v>26</v>
      </c>
      <c r="C306" t="s">
        <v>8</v>
      </c>
      <c r="D306" t="s">
        <v>2394</v>
      </c>
      <c r="E306">
        <v>0</v>
      </c>
    </row>
    <row r="307" spans="1:5" x14ac:dyDescent="0.3">
      <c r="A307">
        <v>71030061</v>
      </c>
      <c r="B307" t="s">
        <v>26</v>
      </c>
      <c r="C307" t="s">
        <v>8</v>
      </c>
      <c r="D307" t="s">
        <v>2395</v>
      </c>
      <c r="E307">
        <v>-2</v>
      </c>
    </row>
    <row r="308" spans="1:5" x14ac:dyDescent="0.3">
      <c r="A308">
        <v>71030061</v>
      </c>
      <c r="B308" t="s">
        <v>26</v>
      </c>
      <c r="C308" t="s">
        <v>8</v>
      </c>
      <c r="D308" t="s">
        <v>2396</v>
      </c>
      <c r="E308">
        <v>-1</v>
      </c>
    </row>
    <row r="309" spans="1:5" x14ac:dyDescent="0.3">
      <c r="A309">
        <v>71030061</v>
      </c>
      <c r="B309" t="s">
        <v>26</v>
      </c>
      <c r="C309" t="s">
        <v>8</v>
      </c>
      <c r="D309" t="s">
        <v>2397</v>
      </c>
      <c r="E309">
        <v>0</v>
      </c>
    </row>
    <row r="310" spans="1:5" x14ac:dyDescent="0.3">
      <c r="A310">
        <v>71030061</v>
      </c>
      <c r="B310" t="s">
        <v>26</v>
      </c>
      <c r="C310" t="s">
        <v>8</v>
      </c>
      <c r="D310" t="s">
        <v>2398</v>
      </c>
      <c r="E310">
        <v>-2</v>
      </c>
    </row>
    <row r="311" spans="1:5" x14ac:dyDescent="0.3">
      <c r="A311">
        <v>71030061</v>
      </c>
      <c r="B311" t="s">
        <v>26</v>
      </c>
      <c r="C311" t="s">
        <v>8</v>
      </c>
      <c r="D311" t="s">
        <v>2399</v>
      </c>
      <c r="E311">
        <v>-1</v>
      </c>
    </row>
    <row r="312" spans="1:5" x14ac:dyDescent="0.3">
      <c r="A312">
        <v>71030061</v>
      </c>
      <c r="B312" t="s">
        <v>26</v>
      </c>
      <c r="C312" t="s">
        <v>8</v>
      </c>
      <c r="D312" t="s">
        <v>2400</v>
      </c>
      <c r="E312">
        <v>0</v>
      </c>
    </row>
    <row r="313" spans="1:5" x14ac:dyDescent="0.3">
      <c r="A313">
        <v>71030061</v>
      </c>
      <c r="B313" t="s">
        <v>26</v>
      </c>
      <c r="C313" t="s">
        <v>8</v>
      </c>
      <c r="D313" t="s">
        <v>2401</v>
      </c>
      <c r="E313">
        <v>-2</v>
      </c>
    </row>
    <row r="314" spans="1:5" x14ac:dyDescent="0.3">
      <c r="A314">
        <v>71030061</v>
      </c>
      <c r="B314" t="s">
        <v>26</v>
      </c>
      <c r="C314" t="s">
        <v>8</v>
      </c>
      <c r="D314" t="s">
        <v>2402</v>
      </c>
      <c r="E314">
        <v>-1</v>
      </c>
    </row>
    <row r="315" spans="1:5" x14ac:dyDescent="0.3">
      <c r="A315">
        <v>71030061</v>
      </c>
      <c r="B315" t="s">
        <v>26</v>
      </c>
      <c r="C315" t="s">
        <v>8</v>
      </c>
      <c r="D315" t="s">
        <v>2403</v>
      </c>
      <c r="E315">
        <v>0</v>
      </c>
    </row>
    <row r="316" spans="1:5" x14ac:dyDescent="0.3">
      <c r="A316">
        <v>71030061</v>
      </c>
      <c r="B316" t="s">
        <v>26</v>
      </c>
      <c r="C316" t="s">
        <v>8</v>
      </c>
      <c r="D316" t="s">
        <v>2404</v>
      </c>
      <c r="E316">
        <v>-2</v>
      </c>
    </row>
    <row r="317" spans="1:5" x14ac:dyDescent="0.3">
      <c r="A317">
        <v>71030061</v>
      </c>
      <c r="B317" t="s">
        <v>26</v>
      </c>
      <c r="C317" t="s">
        <v>8</v>
      </c>
      <c r="D317" t="s">
        <v>2405</v>
      </c>
      <c r="E317">
        <v>0</v>
      </c>
    </row>
    <row r="318" spans="1:5" x14ac:dyDescent="0.3">
      <c r="A318">
        <v>71030061</v>
      </c>
      <c r="B318" t="s">
        <v>26</v>
      </c>
      <c r="C318" t="s">
        <v>8</v>
      </c>
      <c r="D318" t="s">
        <v>2406</v>
      </c>
      <c r="E318">
        <v>-1</v>
      </c>
    </row>
    <row r="319" spans="1:5" x14ac:dyDescent="0.3">
      <c r="A319">
        <v>71030061</v>
      </c>
      <c r="B319" t="s">
        <v>26</v>
      </c>
      <c r="C319" t="s">
        <v>8</v>
      </c>
      <c r="D319" t="s">
        <v>2407</v>
      </c>
      <c r="E319">
        <v>-1</v>
      </c>
    </row>
    <row r="320" spans="1:5" x14ac:dyDescent="0.3">
      <c r="A320">
        <v>71030061</v>
      </c>
      <c r="B320" t="s">
        <v>26</v>
      </c>
      <c r="C320" t="s">
        <v>8</v>
      </c>
      <c r="D320" t="s">
        <v>2408</v>
      </c>
      <c r="E320">
        <v>0</v>
      </c>
    </row>
    <row r="321" spans="1:5" x14ac:dyDescent="0.3">
      <c r="A321">
        <v>71030061</v>
      </c>
      <c r="B321" t="s">
        <v>26</v>
      </c>
      <c r="C321" t="s">
        <v>8</v>
      </c>
      <c r="D321" t="s">
        <v>2409</v>
      </c>
      <c r="E321">
        <v>-2</v>
      </c>
    </row>
    <row r="322" spans="1:5" x14ac:dyDescent="0.3">
      <c r="A322">
        <v>71030061</v>
      </c>
      <c r="B322" t="s">
        <v>26</v>
      </c>
      <c r="C322" t="s">
        <v>8</v>
      </c>
      <c r="D322" t="s">
        <v>2410</v>
      </c>
      <c r="E322">
        <v>-1</v>
      </c>
    </row>
    <row r="323" spans="1:5" x14ac:dyDescent="0.3">
      <c r="A323">
        <v>71030061</v>
      </c>
      <c r="B323" t="s">
        <v>26</v>
      </c>
      <c r="C323" t="s">
        <v>8</v>
      </c>
      <c r="D323" t="s">
        <v>2411</v>
      </c>
      <c r="E323">
        <v>-2</v>
      </c>
    </row>
    <row r="324" spans="1:5" x14ac:dyDescent="0.3">
      <c r="A324">
        <v>71030061</v>
      </c>
      <c r="B324" t="s">
        <v>26</v>
      </c>
      <c r="C324" t="s">
        <v>8</v>
      </c>
      <c r="D324" t="s">
        <v>2412</v>
      </c>
      <c r="E324">
        <v>0</v>
      </c>
    </row>
    <row r="325" spans="1:5" x14ac:dyDescent="0.3">
      <c r="A325">
        <v>71030061</v>
      </c>
      <c r="B325" t="s">
        <v>26</v>
      </c>
      <c r="C325" t="s">
        <v>8</v>
      </c>
      <c r="D325" t="s">
        <v>2413</v>
      </c>
      <c r="E325">
        <v>-2</v>
      </c>
    </row>
    <row r="326" spans="1:5" x14ac:dyDescent="0.3">
      <c r="A326">
        <v>65660006</v>
      </c>
      <c r="B326" t="s">
        <v>28</v>
      </c>
      <c r="C326" t="s">
        <v>8</v>
      </c>
      <c r="D326" t="s">
        <v>2378</v>
      </c>
      <c r="E326">
        <v>0</v>
      </c>
    </row>
    <row r="327" spans="1:5" x14ac:dyDescent="0.3">
      <c r="A327">
        <v>65660006</v>
      </c>
      <c r="B327" t="s">
        <v>28</v>
      </c>
      <c r="C327" t="s">
        <v>8</v>
      </c>
      <c r="D327" t="s">
        <v>2379</v>
      </c>
      <c r="E327">
        <v>-42</v>
      </c>
    </row>
    <row r="328" spans="1:5" x14ac:dyDescent="0.3">
      <c r="A328">
        <v>65660006</v>
      </c>
      <c r="B328" t="s">
        <v>28</v>
      </c>
      <c r="C328" t="s">
        <v>8</v>
      </c>
      <c r="D328" t="s">
        <v>2380</v>
      </c>
      <c r="E328">
        <v>0</v>
      </c>
    </row>
    <row r="329" spans="1:5" x14ac:dyDescent="0.3">
      <c r="A329">
        <v>65660006</v>
      </c>
      <c r="B329" t="s">
        <v>28</v>
      </c>
      <c r="C329" t="s">
        <v>8</v>
      </c>
      <c r="D329" t="s">
        <v>2381</v>
      </c>
      <c r="E329">
        <v>-12</v>
      </c>
    </row>
    <row r="330" spans="1:5" x14ac:dyDescent="0.3">
      <c r="A330">
        <v>65660006</v>
      </c>
      <c r="B330" t="s">
        <v>28</v>
      </c>
      <c r="C330" t="s">
        <v>8</v>
      </c>
      <c r="D330" t="s">
        <v>2382</v>
      </c>
      <c r="E330">
        <v>-12</v>
      </c>
    </row>
    <row r="331" spans="1:5" x14ac:dyDescent="0.3">
      <c r="A331">
        <v>65660006</v>
      </c>
      <c r="B331" t="s">
        <v>28</v>
      </c>
      <c r="C331" t="s">
        <v>8</v>
      </c>
      <c r="D331" t="s">
        <v>2383</v>
      </c>
      <c r="E331">
        <v>0</v>
      </c>
    </row>
    <row r="332" spans="1:5" x14ac:dyDescent="0.3">
      <c r="A332">
        <v>65660006</v>
      </c>
      <c r="B332" t="s">
        <v>28</v>
      </c>
      <c r="C332" t="s">
        <v>8</v>
      </c>
      <c r="D332" t="s">
        <v>2384</v>
      </c>
      <c r="E332">
        <v>0</v>
      </c>
    </row>
    <row r="333" spans="1:5" x14ac:dyDescent="0.3">
      <c r="A333">
        <v>65660006</v>
      </c>
      <c r="B333" t="s">
        <v>28</v>
      </c>
      <c r="C333" t="s">
        <v>8</v>
      </c>
      <c r="D333" t="s">
        <v>2385</v>
      </c>
      <c r="E333">
        <v>0</v>
      </c>
    </row>
    <row r="334" spans="1:5" x14ac:dyDescent="0.3">
      <c r="A334">
        <v>65660006</v>
      </c>
      <c r="B334" t="s">
        <v>28</v>
      </c>
      <c r="C334" t="s">
        <v>8</v>
      </c>
      <c r="D334" t="s">
        <v>2386</v>
      </c>
      <c r="E334">
        <v>-1</v>
      </c>
    </row>
    <row r="335" spans="1:5" x14ac:dyDescent="0.3">
      <c r="A335">
        <v>65660006</v>
      </c>
      <c r="B335" t="s">
        <v>28</v>
      </c>
      <c r="C335" t="s">
        <v>8</v>
      </c>
      <c r="D335" t="s">
        <v>2387</v>
      </c>
      <c r="E335">
        <v>0</v>
      </c>
    </row>
    <row r="336" spans="1:5" x14ac:dyDescent="0.3">
      <c r="A336">
        <v>65660006</v>
      </c>
      <c r="B336" t="s">
        <v>28</v>
      </c>
      <c r="C336" t="s">
        <v>8</v>
      </c>
      <c r="D336" t="s">
        <v>2388</v>
      </c>
      <c r="E336">
        <v>-6</v>
      </c>
    </row>
    <row r="337" spans="1:5" x14ac:dyDescent="0.3">
      <c r="A337">
        <v>65660006</v>
      </c>
      <c r="B337" t="s">
        <v>28</v>
      </c>
      <c r="C337" t="s">
        <v>8</v>
      </c>
      <c r="D337" t="s">
        <v>2389</v>
      </c>
      <c r="E337">
        <v>-44</v>
      </c>
    </row>
    <row r="338" spans="1:5" x14ac:dyDescent="0.3">
      <c r="A338">
        <v>65660006</v>
      </c>
      <c r="B338" t="s">
        <v>28</v>
      </c>
      <c r="C338" t="s">
        <v>8</v>
      </c>
      <c r="D338" t="s">
        <v>2390</v>
      </c>
      <c r="E338">
        <v>0</v>
      </c>
    </row>
    <row r="339" spans="1:5" x14ac:dyDescent="0.3">
      <c r="A339">
        <v>65660006</v>
      </c>
      <c r="B339" t="s">
        <v>28</v>
      </c>
      <c r="C339" t="s">
        <v>8</v>
      </c>
      <c r="D339" t="s">
        <v>2391</v>
      </c>
      <c r="E339">
        <v>0</v>
      </c>
    </row>
    <row r="340" spans="1:5" x14ac:dyDescent="0.3">
      <c r="A340">
        <v>65660006</v>
      </c>
      <c r="B340" t="s">
        <v>28</v>
      </c>
      <c r="C340" t="s">
        <v>8</v>
      </c>
      <c r="D340" t="s">
        <v>2392</v>
      </c>
      <c r="E340">
        <v>0</v>
      </c>
    </row>
    <row r="341" spans="1:5" x14ac:dyDescent="0.3">
      <c r="A341">
        <v>65660006</v>
      </c>
      <c r="B341" t="s">
        <v>28</v>
      </c>
      <c r="C341" t="s">
        <v>8</v>
      </c>
      <c r="D341" t="s">
        <v>2393</v>
      </c>
      <c r="E341">
        <v>0</v>
      </c>
    </row>
    <row r="342" spans="1:5" x14ac:dyDescent="0.3">
      <c r="A342">
        <v>65660006</v>
      </c>
      <c r="B342" t="s">
        <v>28</v>
      </c>
      <c r="C342" t="s">
        <v>8</v>
      </c>
      <c r="D342" t="s">
        <v>2394</v>
      </c>
      <c r="E342">
        <v>0</v>
      </c>
    </row>
    <row r="343" spans="1:5" x14ac:dyDescent="0.3">
      <c r="A343">
        <v>65660006</v>
      </c>
      <c r="B343" t="s">
        <v>28</v>
      </c>
      <c r="C343" t="s">
        <v>8</v>
      </c>
      <c r="D343" t="s">
        <v>2395</v>
      </c>
      <c r="E343">
        <v>0</v>
      </c>
    </row>
    <row r="344" spans="1:5" x14ac:dyDescent="0.3">
      <c r="A344">
        <v>65660006</v>
      </c>
      <c r="B344" t="s">
        <v>28</v>
      </c>
      <c r="C344" t="s">
        <v>8</v>
      </c>
      <c r="D344" t="s">
        <v>2396</v>
      </c>
      <c r="E344">
        <v>-2</v>
      </c>
    </row>
    <row r="345" spans="1:5" x14ac:dyDescent="0.3">
      <c r="A345">
        <v>65660006</v>
      </c>
      <c r="B345" t="s">
        <v>28</v>
      </c>
      <c r="C345" t="s">
        <v>8</v>
      </c>
      <c r="D345" t="s">
        <v>2397</v>
      </c>
      <c r="E345">
        <v>-4</v>
      </c>
    </row>
    <row r="346" spans="1:5" x14ac:dyDescent="0.3">
      <c r="A346">
        <v>65660006</v>
      </c>
      <c r="B346" t="s">
        <v>28</v>
      </c>
      <c r="C346" t="s">
        <v>8</v>
      </c>
      <c r="D346" t="s">
        <v>2398</v>
      </c>
      <c r="E346">
        <v>0</v>
      </c>
    </row>
    <row r="347" spans="1:5" x14ac:dyDescent="0.3">
      <c r="A347">
        <v>65660006</v>
      </c>
      <c r="B347" t="s">
        <v>28</v>
      </c>
      <c r="C347" t="s">
        <v>8</v>
      </c>
      <c r="D347" t="s">
        <v>2399</v>
      </c>
      <c r="E347">
        <v>-1</v>
      </c>
    </row>
    <row r="348" spans="1:5" x14ac:dyDescent="0.3">
      <c r="A348">
        <v>65660006</v>
      </c>
      <c r="B348" t="s">
        <v>28</v>
      </c>
      <c r="C348" t="s">
        <v>8</v>
      </c>
      <c r="D348" t="s">
        <v>2400</v>
      </c>
      <c r="E348">
        <v>0</v>
      </c>
    </row>
    <row r="349" spans="1:5" x14ac:dyDescent="0.3">
      <c r="A349">
        <v>65660006</v>
      </c>
      <c r="B349" t="s">
        <v>28</v>
      </c>
      <c r="C349" t="s">
        <v>8</v>
      </c>
      <c r="D349" t="s">
        <v>2401</v>
      </c>
      <c r="E349">
        <v>0</v>
      </c>
    </row>
    <row r="350" spans="1:5" x14ac:dyDescent="0.3">
      <c r="A350">
        <v>65660006</v>
      </c>
      <c r="B350" t="s">
        <v>28</v>
      </c>
      <c r="C350" t="s">
        <v>8</v>
      </c>
      <c r="D350" t="s">
        <v>2402</v>
      </c>
      <c r="E350">
        <v>-7</v>
      </c>
    </row>
    <row r="351" spans="1:5" x14ac:dyDescent="0.3">
      <c r="A351">
        <v>65660006</v>
      </c>
      <c r="B351" t="s">
        <v>28</v>
      </c>
      <c r="C351" t="s">
        <v>8</v>
      </c>
      <c r="D351" t="s">
        <v>2403</v>
      </c>
      <c r="E351">
        <v>-10</v>
      </c>
    </row>
    <row r="352" spans="1:5" x14ac:dyDescent="0.3">
      <c r="A352">
        <v>65660006</v>
      </c>
      <c r="B352" t="s">
        <v>28</v>
      </c>
      <c r="C352" t="s">
        <v>8</v>
      </c>
      <c r="D352" t="s">
        <v>2404</v>
      </c>
      <c r="E352">
        <v>-1</v>
      </c>
    </row>
    <row r="353" spans="1:5" x14ac:dyDescent="0.3">
      <c r="A353">
        <v>65660006</v>
      </c>
      <c r="B353" t="s">
        <v>28</v>
      </c>
      <c r="C353" t="s">
        <v>8</v>
      </c>
      <c r="D353" t="s">
        <v>2405</v>
      </c>
      <c r="E353">
        <v>0</v>
      </c>
    </row>
    <row r="354" spans="1:5" x14ac:dyDescent="0.3">
      <c r="A354">
        <v>65660006</v>
      </c>
      <c r="B354" t="s">
        <v>28</v>
      </c>
      <c r="C354" t="s">
        <v>8</v>
      </c>
      <c r="D354" t="s">
        <v>2406</v>
      </c>
      <c r="E354">
        <v>-5</v>
      </c>
    </row>
    <row r="355" spans="1:5" x14ac:dyDescent="0.3">
      <c r="A355">
        <v>65660006</v>
      </c>
      <c r="B355" t="s">
        <v>28</v>
      </c>
      <c r="C355" t="s">
        <v>8</v>
      </c>
      <c r="D355" t="s">
        <v>2407</v>
      </c>
      <c r="E355">
        <v>0</v>
      </c>
    </row>
    <row r="356" spans="1:5" x14ac:dyDescent="0.3">
      <c r="A356">
        <v>65660006</v>
      </c>
      <c r="B356" t="s">
        <v>28</v>
      </c>
      <c r="C356" t="s">
        <v>8</v>
      </c>
      <c r="D356" t="s">
        <v>2408</v>
      </c>
      <c r="E356">
        <v>-3</v>
      </c>
    </row>
    <row r="357" spans="1:5" x14ac:dyDescent="0.3">
      <c r="A357">
        <v>65660006</v>
      </c>
      <c r="B357" t="s">
        <v>28</v>
      </c>
      <c r="C357" t="s">
        <v>8</v>
      </c>
      <c r="D357" t="s">
        <v>2409</v>
      </c>
      <c r="E357">
        <v>-56</v>
      </c>
    </row>
    <row r="358" spans="1:5" x14ac:dyDescent="0.3">
      <c r="A358">
        <v>65660006</v>
      </c>
      <c r="B358" t="s">
        <v>28</v>
      </c>
      <c r="C358" t="s">
        <v>8</v>
      </c>
      <c r="D358" t="s">
        <v>2410</v>
      </c>
      <c r="E358">
        <v>-1</v>
      </c>
    </row>
    <row r="359" spans="1:5" x14ac:dyDescent="0.3">
      <c r="A359">
        <v>65660006</v>
      </c>
      <c r="B359" t="s">
        <v>28</v>
      </c>
      <c r="C359" t="s">
        <v>8</v>
      </c>
      <c r="D359" t="s">
        <v>2411</v>
      </c>
      <c r="E359">
        <v>-1</v>
      </c>
    </row>
    <row r="360" spans="1:5" x14ac:dyDescent="0.3">
      <c r="A360">
        <v>65660006</v>
      </c>
      <c r="B360" t="s">
        <v>28</v>
      </c>
      <c r="C360" t="s">
        <v>8</v>
      </c>
      <c r="D360" t="s">
        <v>2412</v>
      </c>
      <c r="E360">
        <v>0</v>
      </c>
    </row>
    <row r="361" spans="1:5" x14ac:dyDescent="0.3">
      <c r="A361">
        <v>65660006</v>
      </c>
      <c r="B361" t="s">
        <v>28</v>
      </c>
      <c r="C361" t="s">
        <v>8</v>
      </c>
      <c r="D361" t="s">
        <v>2413</v>
      </c>
      <c r="E361">
        <v>0</v>
      </c>
    </row>
    <row r="362" spans="1:5" x14ac:dyDescent="0.3">
      <c r="A362">
        <v>45600027</v>
      </c>
      <c r="B362" t="s">
        <v>30</v>
      </c>
      <c r="C362" t="s">
        <v>8</v>
      </c>
      <c r="D362" t="s">
        <v>2378</v>
      </c>
      <c r="E362">
        <v>-5</v>
      </c>
    </row>
    <row r="363" spans="1:5" x14ac:dyDescent="0.3">
      <c r="A363">
        <v>45600027</v>
      </c>
      <c r="B363" t="s">
        <v>30</v>
      </c>
      <c r="C363" t="s">
        <v>8</v>
      </c>
      <c r="D363" t="s">
        <v>2379</v>
      </c>
      <c r="E363">
        <v>-20</v>
      </c>
    </row>
    <row r="364" spans="1:5" x14ac:dyDescent="0.3">
      <c r="A364">
        <v>45600027</v>
      </c>
      <c r="B364" t="s">
        <v>30</v>
      </c>
      <c r="C364" t="s">
        <v>8</v>
      </c>
      <c r="D364" t="s">
        <v>2380</v>
      </c>
      <c r="E364">
        <v>-75</v>
      </c>
    </row>
    <row r="365" spans="1:5" x14ac:dyDescent="0.3">
      <c r="A365">
        <v>45600027</v>
      </c>
      <c r="B365" t="s">
        <v>30</v>
      </c>
      <c r="C365" t="s">
        <v>8</v>
      </c>
      <c r="D365" t="s">
        <v>2381</v>
      </c>
      <c r="E365">
        <v>0</v>
      </c>
    </row>
    <row r="366" spans="1:5" x14ac:dyDescent="0.3">
      <c r="A366">
        <v>45600027</v>
      </c>
      <c r="B366" t="s">
        <v>30</v>
      </c>
      <c r="C366" t="s">
        <v>8</v>
      </c>
      <c r="D366" t="s">
        <v>2382</v>
      </c>
      <c r="E366">
        <v>-25</v>
      </c>
    </row>
    <row r="367" spans="1:5" x14ac:dyDescent="0.3">
      <c r="A367">
        <v>45600027</v>
      </c>
      <c r="B367" t="s">
        <v>30</v>
      </c>
      <c r="C367" t="s">
        <v>8</v>
      </c>
      <c r="D367" t="s">
        <v>2383</v>
      </c>
      <c r="E367">
        <v>0</v>
      </c>
    </row>
    <row r="368" spans="1:5" x14ac:dyDescent="0.3">
      <c r="A368">
        <v>45600027</v>
      </c>
      <c r="B368" t="s">
        <v>30</v>
      </c>
      <c r="C368" t="s">
        <v>8</v>
      </c>
      <c r="D368" t="s">
        <v>2384</v>
      </c>
      <c r="E368">
        <v>-25</v>
      </c>
    </row>
    <row r="369" spans="1:5" x14ac:dyDescent="0.3">
      <c r="A369">
        <v>45600027</v>
      </c>
      <c r="B369" t="s">
        <v>30</v>
      </c>
      <c r="C369" t="s">
        <v>8</v>
      </c>
      <c r="D369" t="s">
        <v>2385</v>
      </c>
      <c r="E369">
        <v>-25</v>
      </c>
    </row>
    <row r="370" spans="1:5" x14ac:dyDescent="0.3">
      <c r="A370">
        <v>45600027</v>
      </c>
      <c r="B370" t="s">
        <v>30</v>
      </c>
      <c r="C370" t="s">
        <v>8</v>
      </c>
      <c r="D370" t="s">
        <v>2386</v>
      </c>
      <c r="E370">
        <v>-25</v>
      </c>
    </row>
    <row r="371" spans="1:5" x14ac:dyDescent="0.3">
      <c r="A371">
        <v>45600027</v>
      </c>
      <c r="B371" t="s">
        <v>30</v>
      </c>
      <c r="C371" t="s">
        <v>8</v>
      </c>
      <c r="D371" t="s">
        <v>2387</v>
      </c>
      <c r="E371">
        <v>-25</v>
      </c>
    </row>
    <row r="372" spans="1:5" x14ac:dyDescent="0.3">
      <c r="A372">
        <v>45600027</v>
      </c>
      <c r="B372" t="s">
        <v>30</v>
      </c>
      <c r="C372" t="s">
        <v>8</v>
      </c>
      <c r="D372" t="s">
        <v>2388</v>
      </c>
      <c r="E372">
        <v>-25</v>
      </c>
    </row>
    <row r="373" spans="1:5" x14ac:dyDescent="0.3">
      <c r="A373">
        <v>45600027</v>
      </c>
      <c r="B373" t="s">
        <v>30</v>
      </c>
      <c r="C373" t="s">
        <v>8</v>
      </c>
      <c r="D373" t="s">
        <v>2389</v>
      </c>
      <c r="E373">
        <v>0</v>
      </c>
    </row>
    <row r="374" spans="1:5" x14ac:dyDescent="0.3">
      <c r="A374">
        <v>45600027</v>
      </c>
      <c r="B374" t="s">
        <v>30</v>
      </c>
      <c r="C374" t="s">
        <v>8</v>
      </c>
      <c r="D374" t="s">
        <v>2390</v>
      </c>
      <c r="E374">
        <v>-3</v>
      </c>
    </row>
    <row r="375" spans="1:5" x14ac:dyDescent="0.3">
      <c r="A375">
        <v>45600027</v>
      </c>
      <c r="B375" t="s">
        <v>30</v>
      </c>
      <c r="C375" t="s">
        <v>8</v>
      </c>
      <c r="D375" t="s">
        <v>2391</v>
      </c>
      <c r="E375">
        <v>0</v>
      </c>
    </row>
    <row r="376" spans="1:5" x14ac:dyDescent="0.3">
      <c r="A376">
        <v>45600027</v>
      </c>
      <c r="B376" t="s">
        <v>30</v>
      </c>
      <c r="C376" t="s">
        <v>8</v>
      </c>
      <c r="D376" t="s">
        <v>2392</v>
      </c>
      <c r="E376">
        <v>-25</v>
      </c>
    </row>
    <row r="377" spans="1:5" x14ac:dyDescent="0.3">
      <c r="A377">
        <v>45600027</v>
      </c>
      <c r="B377" t="s">
        <v>30</v>
      </c>
      <c r="C377" t="s">
        <v>8</v>
      </c>
      <c r="D377" t="s">
        <v>2393</v>
      </c>
      <c r="E377">
        <v>-50</v>
      </c>
    </row>
    <row r="378" spans="1:5" x14ac:dyDescent="0.3">
      <c r="A378">
        <v>45600027</v>
      </c>
      <c r="B378" t="s">
        <v>30</v>
      </c>
      <c r="C378" t="s">
        <v>8</v>
      </c>
      <c r="D378" t="s">
        <v>2394</v>
      </c>
      <c r="E378">
        <v>0</v>
      </c>
    </row>
    <row r="379" spans="1:5" x14ac:dyDescent="0.3">
      <c r="A379">
        <v>45600027</v>
      </c>
      <c r="B379" t="s">
        <v>30</v>
      </c>
      <c r="C379" t="s">
        <v>8</v>
      </c>
      <c r="D379" t="s">
        <v>2395</v>
      </c>
      <c r="E379">
        <v>-25</v>
      </c>
    </row>
    <row r="380" spans="1:5" x14ac:dyDescent="0.3">
      <c r="A380">
        <v>45600027</v>
      </c>
      <c r="B380" t="s">
        <v>30</v>
      </c>
      <c r="C380" t="s">
        <v>8</v>
      </c>
      <c r="D380" t="s">
        <v>2396</v>
      </c>
      <c r="E380">
        <v>-50</v>
      </c>
    </row>
    <row r="381" spans="1:5" x14ac:dyDescent="0.3">
      <c r="A381">
        <v>45600027</v>
      </c>
      <c r="B381" t="s">
        <v>30</v>
      </c>
      <c r="C381" t="s">
        <v>8</v>
      </c>
      <c r="D381" t="s">
        <v>2397</v>
      </c>
      <c r="E381">
        <v>-75</v>
      </c>
    </row>
    <row r="382" spans="1:5" x14ac:dyDescent="0.3">
      <c r="A382">
        <v>45600027</v>
      </c>
      <c r="B382" t="s">
        <v>30</v>
      </c>
      <c r="C382" t="s">
        <v>8</v>
      </c>
      <c r="D382" t="s">
        <v>2398</v>
      </c>
      <c r="E382">
        <v>-25</v>
      </c>
    </row>
    <row r="383" spans="1:5" x14ac:dyDescent="0.3">
      <c r="A383">
        <v>45600027</v>
      </c>
      <c r="B383" t="s">
        <v>30</v>
      </c>
      <c r="C383" t="s">
        <v>8</v>
      </c>
      <c r="D383" t="s">
        <v>2399</v>
      </c>
      <c r="E383">
        <v>0</v>
      </c>
    </row>
    <row r="384" spans="1:5" x14ac:dyDescent="0.3">
      <c r="A384">
        <v>45600027</v>
      </c>
      <c r="B384" t="s">
        <v>30</v>
      </c>
      <c r="C384" t="s">
        <v>8</v>
      </c>
      <c r="D384" t="s">
        <v>2400</v>
      </c>
      <c r="E384">
        <v>0</v>
      </c>
    </row>
    <row r="385" spans="1:5" x14ac:dyDescent="0.3">
      <c r="A385">
        <v>45600027</v>
      </c>
      <c r="B385" t="s">
        <v>30</v>
      </c>
      <c r="C385" t="s">
        <v>8</v>
      </c>
      <c r="D385" t="s">
        <v>2401</v>
      </c>
      <c r="E385">
        <v>0</v>
      </c>
    </row>
    <row r="386" spans="1:5" x14ac:dyDescent="0.3">
      <c r="A386">
        <v>45600027</v>
      </c>
      <c r="B386" t="s">
        <v>30</v>
      </c>
      <c r="C386" t="s">
        <v>8</v>
      </c>
      <c r="D386" t="s">
        <v>2402</v>
      </c>
      <c r="E386">
        <v>-51</v>
      </c>
    </row>
    <row r="387" spans="1:5" x14ac:dyDescent="0.3">
      <c r="A387">
        <v>45600027</v>
      </c>
      <c r="B387" t="s">
        <v>30</v>
      </c>
      <c r="C387" t="s">
        <v>8</v>
      </c>
      <c r="D387" t="s">
        <v>2403</v>
      </c>
      <c r="E387">
        <v>-75</v>
      </c>
    </row>
    <row r="388" spans="1:5" x14ac:dyDescent="0.3">
      <c r="A388">
        <v>45600027</v>
      </c>
      <c r="B388" t="s">
        <v>30</v>
      </c>
      <c r="C388" t="s">
        <v>8</v>
      </c>
      <c r="D388" t="s">
        <v>2404</v>
      </c>
      <c r="E388">
        <v>-1</v>
      </c>
    </row>
    <row r="389" spans="1:5" x14ac:dyDescent="0.3">
      <c r="A389">
        <v>45600027</v>
      </c>
      <c r="B389" t="s">
        <v>30</v>
      </c>
      <c r="C389" t="s">
        <v>8</v>
      </c>
      <c r="D389" t="s">
        <v>2405</v>
      </c>
      <c r="E389">
        <v>0</v>
      </c>
    </row>
    <row r="390" spans="1:5" x14ac:dyDescent="0.3">
      <c r="A390">
        <v>45600027</v>
      </c>
      <c r="B390" t="s">
        <v>30</v>
      </c>
      <c r="C390" t="s">
        <v>8</v>
      </c>
      <c r="D390" t="s">
        <v>2406</v>
      </c>
      <c r="E390">
        <v>0</v>
      </c>
    </row>
    <row r="391" spans="1:5" x14ac:dyDescent="0.3">
      <c r="A391">
        <v>45600027</v>
      </c>
      <c r="B391" t="s">
        <v>30</v>
      </c>
      <c r="C391" t="s">
        <v>8</v>
      </c>
      <c r="D391" t="s">
        <v>2407</v>
      </c>
      <c r="E391">
        <v>-50</v>
      </c>
    </row>
    <row r="392" spans="1:5" x14ac:dyDescent="0.3">
      <c r="A392">
        <v>45600027</v>
      </c>
      <c r="B392" t="s">
        <v>30</v>
      </c>
      <c r="C392" t="s">
        <v>8</v>
      </c>
      <c r="D392" t="s">
        <v>2408</v>
      </c>
      <c r="E392">
        <v>-25</v>
      </c>
    </row>
    <row r="393" spans="1:5" x14ac:dyDescent="0.3">
      <c r="A393">
        <v>45600027</v>
      </c>
      <c r="B393" t="s">
        <v>30</v>
      </c>
      <c r="C393" t="s">
        <v>8</v>
      </c>
      <c r="D393" t="s">
        <v>2409</v>
      </c>
      <c r="E393">
        <v>-50</v>
      </c>
    </row>
    <row r="394" spans="1:5" x14ac:dyDescent="0.3">
      <c r="A394">
        <v>45600027</v>
      </c>
      <c r="B394" t="s">
        <v>30</v>
      </c>
      <c r="C394" t="s">
        <v>8</v>
      </c>
      <c r="D394" t="s">
        <v>2410</v>
      </c>
      <c r="E394">
        <v>0</v>
      </c>
    </row>
    <row r="395" spans="1:5" x14ac:dyDescent="0.3">
      <c r="A395">
        <v>45600027</v>
      </c>
      <c r="B395" t="s">
        <v>30</v>
      </c>
      <c r="C395" t="s">
        <v>8</v>
      </c>
      <c r="D395" t="s">
        <v>2411</v>
      </c>
      <c r="E395">
        <v>-25</v>
      </c>
    </row>
    <row r="396" spans="1:5" x14ac:dyDescent="0.3">
      <c r="A396">
        <v>45600027</v>
      </c>
      <c r="B396" t="s">
        <v>30</v>
      </c>
      <c r="C396" t="s">
        <v>8</v>
      </c>
      <c r="D396" t="s">
        <v>2412</v>
      </c>
      <c r="E396">
        <v>0</v>
      </c>
    </row>
    <row r="397" spans="1:5" x14ac:dyDescent="0.3">
      <c r="A397">
        <v>45600027</v>
      </c>
      <c r="B397" t="s">
        <v>30</v>
      </c>
      <c r="C397" t="s">
        <v>8</v>
      </c>
      <c r="D397" t="s">
        <v>2413</v>
      </c>
      <c r="E397">
        <v>0</v>
      </c>
    </row>
    <row r="398" spans="1:5" x14ac:dyDescent="0.3">
      <c r="A398">
        <v>78610111</v>
      </c>
      <c r="B398" t="s">
        <v>32</v>
      </c>
      <c r="C398" t="s">
        <v>8</v>
      </c>
      <c r="D398" t="s">
        <v>2378</v>
      </c>
      <c r="E398">
        <v>-1</v>
      </c>
    </row>
    <row r="399" spans="1:5" x14ac:dyDescent="0.3">
      <c r="A399">
        <v>78610111</v>
      </c>
      <c r="B399" t="s">
        <v>32</v>
      </c>
      <c r="C399" t="s">
        <v>8</v>
      </c>
      <c r="D399" t="s">
        <v>2379</v>
      </c>
      <c r="E399">
        <v>-1</v>
      </c>
    </row>
    <row r="400" spans="1:5" x14ac:dyDescent="0.3">
      <c r="A400">
        <v>78610111</v>
      </c>
      <c r="B400" t="s">
        <v>32</v>
      </c>
      <c r="C400" t="s">
        <v>8</v>
      </c>
      <c r="D400" t="s">
        <v>2380</v>
      </c>
      <c r="E400">
        <v>0</v>
      </c>
    </row>
    <row r="401" spans="1:5" x14ac:dyDescent="0.3">
      <c r="A401">
        <v>78610111</v>
      </c>
      <c r="B401" t="s">
        <v>32</v>
      </c>
      <c r="C401" t="s">
        <v>8</v>
      </c>
      <c r="D401" t="s">
        <v>2381</v>
      </c>
      <c r="E401">
        <v>0</v>
      </c>
    </row>
    <row r="402" spans="1:5" x14ac:dyDescent="0.3">
      <c r="A402">
        <v>78610111</v>
      </c>
      <c r="B402" t="s">
        <v>32</v>
      </c>
      <c r="C402" t="s">
        <v>8</v>
      </c>
      <c r="D402" t="s">
        <v>2382</v>
      </c>
      <c r="E402">
        <v>0</v>
      </c>
    </row>
    <row r="403" spans="1:5" x14ac:dyDescent="0.3">
      <c r="A403">
        <v>78610111</v>
      </c>
      <c r="B403" t="s">
        <v>32</v>
      </c>
      <c r="C403" t="s">
        <v>8</v>
      </c>
      <c r="D403" t="s">
        <v>2383</v>
      </c>
      <c r="E403">
        <v>-8</v>
      </c>
    </row>
    <row r="404" spans="1:5" x14ac:dyDescent="0.3">
      <c r="A404">
        <v>78610111</v>
      </c>
      <c r="B404" t="s">
        <v>32</v>
      </c>
      <c r="C404" t="s">
        <v>8</v>
      </c>
      <c r="D404" t="s">
        <v>2384</v>
      </c>
      <c r="E404">
        <v>-2</v>
      </c>
    </row>
    <row r="405" spans="1:5" x14ac:dyDescent="0.3">
      <c r="A405">
        <v>78610111</v>
      </c>
      <c r="B405" t="s">
        <v>32</v>
      </c>
      <c r="C405" t="s">
        <v>8</v>
      </c>
      <c r="D405" t="s">
        <v>2385</v>
      </c>
      <c r="E405">
        <v>0</v>
      </c>
    </row>
    <row r="406" spans="1:5" x14ac:dyDescent="0.3">
      <c r="A406">
        <v>78610111</v>
      </c>
      <c r="B406" t="s">
        <v>32</v>
      </c>
      <c r="C406" t="s">
        <v>8</v>
      </c>
      <c r="D406" t="s">
        <v>2386</v>
      </c>
      <c r="E406">
        <v>-3</v>
      </c>
    </row>
    <row r="407" spans="1:5" x14ac:dyDescent="0.3">
      <c r="A407">
        <v>78610111</v>
      </c>
      <c r="B407" t="s">
        <v>32</v>
      </c>
      <c r="C407" t="s">
        <v>8</v>
      </c>
      <c r="D407" t="s">
        <v>2387</v>
      </c>
      <c r="E407">
        <v>-5</v>
      </c>
    </row>
    <row r="408" spans="1:5" x14ac:dyDescent="0.3">
      <c r="A408">
        <v>78610111</v>
      </c>
      <c r="B408" t="s">
        <v>32</v>
      </c>
      <c r="C408" t="s">
        <v>8</v>
      </c>
      <c r="D408" t="s">
        <v>2388</v>
      </c>
      <c r="E408">
        <v>-4</v>
      </c>
    </row>
    <row r="409" spans="1:5" x14ac:dyDescent="0.3">
      <c r="A409">
        <v>78610111</v>
      </c>
      <c r="B409" t="s">
        <v>32</v>
      </c>
      <c r="C409" t="s">
        <v>8</v>
      </c>
      <c r="D409" t="s">
        <v>2389</v>
      </c>
      <c r="E409">
        <v>0</v>
      </c>
    </row>
    <row r="410" spans="1:5" x14ac:dyDescent="0.3">
      <c r="A410">
        <v>78610111</v>
      </c>
      <c r="B410" t="s">
        <v>32</v>
      </c>
      <c r="C410" t="s">
        <v>8</v>
      </c>
      <c r="D410" t="s">
        <v>2390</v>
      </c>
      <c r="E410">
        <v>-2</v>
      </c>
    </row>
    <row r="411" spans="1:5" x14ac:dyDescent="0.3">
      <c r="A411">
        <v>78610111</v>
      </c>
      <c r="B411" t="s">
        <v>32</v>
      </c>
      <c r="C411" t="s">
        <v>8</v>
      </c>
      <c r="D411" t="s">
        <v>2391</v>
      </c>
      <c r="E411">
        <v>-1</v>
      </c>
    </row>
    <row r="412" spans="1:5" x14ac:dyDescent="0.3">
      <c r="A412">
        <v>78610111</v>
      </c>
      <c r="B412" t="s">
        <v>32</v>
      </c>
      <c r="C412" t="s">
        <v>8</v>
      </c>
      <c r="D412" t="s">
        <v>2392</v>
      </c>
      <c r="E412">
        <v>-5</v>
      </c>
    </row>
    <row r="413" spans="1:5" x14ac:dyDescent="0.3">
      <c r="A413">
        <v>78610111</v>
      </c>
      <c r="B413" t="s">
        <v>32</v>
      </c>
      <c r="C413" t="s">
        <v>8</v>
      </c>
      <c r="D413" t="s">
        <v>2393</v>
      </c>
      <c r="E413">
        <v>0</v>
      </c>
    </row>
    <row r="414" spans="1:5" x14ac:dyDescent="0.3">
      <c r="A414">
        <v>78610111</v>
      </c>
      <c r="B414" t="s">
        <v>32</v>
      </c>
      <c r="C414" t="s">
        <v>8</v>
      </c>
      <c r="D414" t="s">
        <v>2394</v>
      </c>
      <c r="E414">
        <v>-5</v>
      </c>
    </row>
    <row r="415" spans="1:5" x14ac:dyDescent="0.3">
      <c r="A415">
        <v>78610111</v>
      </c>
      <c r="B415" t="s">
        <v>32</v>
      </c>
      <c r="C415" t="s">
        <v>8</v>
      </c>
      <c r="D415" t="s">
        <v>2395</v>
      </c>
      <c r="E415">
        <v>-1</v>
      </c>
    </row>
    <row r="416" spans="1:5" x14ac:dyDescent="0.3">
      <c r="A416">
        <v>78610111</v>
      </c>
      <c r="B416" t="s">
        <v>32</v>
      </c>
      <c r="C416" t="s">
        <v>8</v>
      </c>
      <c r="D416" t="s">
        <v>2396</v>
      </c>
      <c r="E416">
        <v>0</v>
      </c>
    </row>
    <row r="417" spans="1:5" x14ac:dyDescent="0.3">
      <c r="A417">
        <v>78610111</v>
      </c>
      <c r="B417" t="s">
        <v>32</v>
      </c>
      <c r="C417" t="s">
        <v>8</v>
      </c>
      <c r="D417" t="s">
        <v>2397</v>
      </c>
      <c r="E417">
        <v>-2</v>
      </c>
    </row>
    <row r="418" spans="1:5" x14ac:dyDescent="0.3">
      <c r="A418">
        <v>78610111</v>
      </c>
      <c r="B418" t="s">
        <v>32</v>
      </c>
      <c r="C418" t="s">
        <v>8</v>
      </c>
      <c r="D418" t="s">
        <v>2398</v>
      </c>
      <c r="E418">
        <v>-1</v>
      </c>
    </row>
    <row r="419" spans="1:5" x14ac:dyDescent="0.3">
      <c r="A419">
        <v>78610111</v>
      </c>
      <c r="B419" t="s">
        <v>32</v>
      </c>
      <c r="C419" t="s">
        <v>8</v>
      </c>
      <c r="D419" t="s">
        <v>2399</v>
      </c>
      <c r="E419">
        <v>-4</v>
      </c>
    </row>
    <row r="420" spans="1:5" x14ac:dyDescent="0.3">
      <c r="A420">
        <v>78610111</v>
      </c>
      <c r="B420" t="s">
        <v>32</v>
      </c>
      <c r="C420" t="s">
        <v>8</v>
      </c>
      <c r="D420" t="s">
        <v>2400</v>
      </c>
      <c r="E420">
        <v>-2</v>
      </c>
    </row>
    <row r="421" spans="1:5" x14ac:dyDescent="0.3">
      <c r="A421">
        <v>78610111</v>
      </c>
      <c r="B421" t="s">
        <v>32</v>
      </c>
      <c r="C421" t="s">
        <v>8</v>
      </c>
      <c r="D421" t="s">
        <v>2401</v>
      </c>
      <c r="E421">
        <v>-1</v>
      </c>
    </row>
    <row r="422" spans="1:5" x14ac:dyDescent="0.3">
      <c r="A422">
        <v>78610111</v>
      </c>
      <c r="B422" t="s">
        <v>32</v>
      </c>
      <c r="C422" t="s">
        <v>8</v>
      </c>
      <c r="D422" t="s">
        <v>2402</v>
      </c>
      <c r="E422">
        <v>-3</v>
      </c>
    </row>
    <row r="423" spans="1:5" x14ac:dyDescent="0.3">
      <c r="A423">
        <v>78610111</v>
      </c>
      <c r="B423" t="s">
        <v>32</v>
      </c>
      <c r="C423" t="s">
        <v>8</v>
      </c>
      <c r="D423" t="s">
        <v>2403</v>
      </c>
      <c r="E423">
        <v>-1</v>
      </c>
    </row>
    <row r="424" spans="1:5" x14ac:dyDescent="0.3">
      <c r="A424">
        <v>78610111</v>
      </c>
      <c r="B424" t="s">
        <v>32</v>
      </c>
      <c r="C424" t="s">
        <v>8</v>
      </c>
      <c r="D424" t="s">
        <v>2404</v>
      </c>
      <c r="E424">
        <v>-5</v>
      </c>
    </row>
    <row r="425" spans="1:5" x14ac:dyDescent="0.3">
      <c r="A425">
        <v>78610111</v>
      </c>
      <c r="B425" t="s">
        <v>32</v>
      </c>
      <c r="C425" t="s">
        <v>8</v>
      </c>
      <c r="D425" t="s">
        <v>2405</v>
      </c>
      <c r="E425">
        <v>-4</v>
      </c>
    </row>
    <row r="426" spans="1:5" x14ac:dyDescent="0.3">
      <c r="A426">
        <v>78610111</v>
      </c>
      <c r="B426" t="s">
        <v>32</v>
      </c>
      <c r="C426" t="s">
        <v>8</v>
      </c>
      <c r="D426" t="s">
        <v>2406</v>
      </c>
      <c r="E426">
        <v>-1</v>
      </c>
    </row>
    <row r="427" spans="1:5" x14ac:dyDescent="0.3">
      <c r="A427">
        <v>78610111</v>
      </c>
      <c r="B427" t="s">
        <v>32</v>
      </c>
      <c r="C427" t="s">
        <v>8</v>
      </c>
      <c r="D427" t="s">
        <v>2407</v>
      </c>
      <c r="E427">
        <v>0</v>
      </c>
    </row>
    <row r="428" spans="1:5" x14ac:dyDescent="0.3">
      <c r="A428">
        <v>78610111</v>
      </c>
      <c r="B428" t="s">
        <v>32</v>
      </c>
      <c r="C428" t="s">
        <v>8</v>
      </c>
      <c r="D428" t="s">
        <v>2408</v>
      </c>
      <c r="E428">
        <v>-7</v>
      </c>
    </row>
    <row r="429" spans="1:5" x14ac:dyDescent="0.3">
      <c r="A429">
        <v>78610111</v>
      </c>
      <c r="B429" t="s">
        <v>32</v>
      </c>
      <c r="C429" t="s">
        <v>8</v>
      </c>
      <c r="D429" t="s">
        <v>2409</v>
      </c>
      <c r="E429">
        <v>-3</v>
      </c>
    </row>
    <row r="430" spans="1:5" x14ac:dyDescent="0.3">
      <c r="A430">
        <v>78610111</v>
      </c>
      <c r="B430" t="s">
        <v>32</v>
      </c>
      <c r="C430" t="s">
        <v>8</v>
      </c>
      <c r="D430" t="s">
        <v>2410</v>
      </c>
      <c r="E430">
        <v>-2</v>
      </c>
    </row>
    <row r="431" spans="1:5" x14ac:dyDescent="0.3">
      <c r="A431">
        <v>78610111</v>
      </c>
      <c r="B431" t="s">
        <v>32</v>
      </c>
      <c r="C431" t="s">
        <v>8</v>
      </c>
      <c r="D431" t="s">
        <v>2411</v>
      </c>
      <c r="E431">
        <v>-2</v>
      </c>
    </row>
    <row r="432" spans="1:5" x14ac:dyDescent="0.3">
      <c r="A432">
        <v>78610111</v>
      </c>
      <c r="B432" t="s">
        <v>32</v>
      </c>
      <c r="C432" t="s">
        <v>8</v>
      </c>
      <c r="D432" t="s">
        <v>2412</v>
      </c>
      <c r="E432">
        <v>0</v>
      </c>
    </row>
    <row r="433" spans="1:5" x14ac:dyDescent="0.3">
      <c r="A433">
        <v>78610111</v>
      </c>
      <c r="B433" t="s">
        <v>32</v>
      </c>
      <c r="C433" t="s">
        <v>8</v>
      </c>
      <c r="D433" t="s">
        <v>2413</v>
      </c>
      <c r="E433">
        <v>-3</v>
      </c>
    </row>
    <row r="434" spans="1:5" x14ac:dyDescent="0.3">
      <c r="A434">
        <v>78610124</v>
      </c>
      <c r="B434" t="s">
        <v>34</v>
      </c>
      <c r="C434" t="s">
        <v>8</v>
      </c>
      <c r="D434" t="s">
        <v>2378</v>
      </c>
      <c r="E434">
        <v>-1</v>
      </c>
    </row>
    <row r="435" spans="1:5" x14ac:dyDescent="0.3">
      <c r="A435">
        <v>78610124</v>
      </c>
      <c r="B435" t="s">
        <v>34</v>
      </c>
      <c r="C435" t="s">
        <v>8</v>
      </c>
      <c r="D435" t="s">
        <v>2379</v>
      </c>
      <c r="E435">
        <v>-3</v>
      </c>
    </row>
    <row r="436" spans="1:5" x14ac:dyDescent="0.3">
      <c r="A436">
        <v>78610124</v>
      </c>
      <c r="B436" t="s">
        <v>34</v>
      </c>
      <c r="C436" t="s">
        <v>8</v>
      </c>
      <c r="D436" t="s">
        <v>2380</v>
      </c>
      <c r="E436">
        <v>0</v>
      </c>
    </row>
    <row r="437" spans="1:5" x14ac:dyDescent="0.3">
      <c r="A437">
        <v>78610124</v>
      </c>
      <c r="B437" t="s">
        <v>34</v>
      </c>
      <c r="C437" t="s">
        <v>8</v>
      </c>
      <c r="D437" t="s">
        <v>2381</v>
      </c>
      <c r="E437">
        <v>0</v>
      </c>
    </row>
    <row r="438" spans="1:5" x14ac:dyDescent="0.3">
      <c r="A438">
        <v>78610124</v>
      </c>
      <c r="B438" t="s">
        <v>34</v>
      </c>
      <c r="C438" t="s">
        <v>8</v>
      </c>
      <c r="D438" t="s">
        <v>2382</v>
      </c>
      <c r="E438">
        <v>-1</v>
      </c>
    </row>
    <row r="439" spans="1:5" x14ac:dyDescent="0.3">
      <c r="A439">
        <v>78610124</v>
      </c>
      <c r="B439" t="s">
        <v>34</v>
      </c>
      <c r="C439" t="s">
        <v>8</v>
      </c>
      <c r="D439" t="s">
        <v>2383</v>
      </c>
      <c r="E439">
        <v>-4</v>
      </c>
    </row>
    <row r="440" spans="1:5" x14ac:dyDescent="0.3">
      <c r="A440">
        <v>78610124</v>
      </c>
      <c r="B440" t="s">
        <v>34</v>
      </c>
      <c r="C440" t="s">
        <v>8</v>
      </c>
      <c r="D440" t="s">
        <v>2384</v>
      </c>
      <c r="E440">
        <v>-2</v>
      </c>
    </row>
    <row r="441" spans="1:5" x14ac:dyDescent="0.3">
      <c r="A441">
        <v>78610124</v>
      </c>
      <c r="B441" t="s">
        <v>34</v>
      </c>
      <c r="C441" t="s">
        <v>8</v>
      </c>
      <c r="D441" t="s">
        <v>2385</v>
      </c>
      <c r="E441">
        <v>-3</v>
      </c>
    </row>
    <row r="442" spans="1:5" x14ac:dyDescent="0.3">
      <c r="A442">
        <v>78610124</v>
      </c>
      <c r="B442" t="s">
        <v>34</v>
      </c>
      <c r="C442" t="s">
        <v>8</v>
      </c>
      <c r="D442" t="s">
        <v>2386</v>
      </c>
      <c r="E442">
        <v>-2</v>
      </c>
    </row>
    <row r="443" spans="1:5" x14ac:dyDescent="0.3">
      <c r="A443">
        <v>78610124</v>
      </c>
      <c r="B443" t="s">
        <v>34</v>
      </c>
      <c r="C443" t="s">
        <v>8</v>
      </c>
      <c r="D443" t="s">
        <v>2387</v>
      </c>
      <c r="E443">
        <v>-2</v>
      </c>
    </row>
    <row r="444" spans="1:5" x14ac:dyDescent="0.3">
      <c r="A444">
        <v>78610124</v>
      </c>
      <c r="B444" t="s">
        <v>34</v>
      </c>
      <c r="C444" t="s">
        <v>8</v>
      </c>
      <c r="D444" t="s">
        <v>2388</v>
      </c>
      <c r="E444">
        <v>0</v>
      </c>
    </row>
    <row r="445" spans="1:5" x14ac:dyDescent="0.3">
      <c r="A445">
        <v>78610124</v>
      </c>
      <c r="B445" t="s">
        <v>34</v>
      </c>
      <c r="C445" t="s">
        <v>8</v>
      </c>
      <c r="D445" t="s">
        <v>2389</v>
      </c>
      <c r="E445">
        <v>-4</v>
      </c>
    </row>
    <row r="446" spans="1:5" x14ac:dyDescent="0.3">
      <c r="A446">
        <v>78610124</v>
      </c>
      <c r="B446" t="s">
        <v>34</v>
      </c>
      <c r="C446" t="s">
        <v>8</v>
      </c>
      <c r="D446" t="s">
        <v>2390</v>
      </c>
      <c r="E446">
        <v>-3</v>
      </c>
    </row>
    <row r="447" spans="1:5" x14ac:dyDescent="0.3">
      <c r="A447">
        <v>78610124</v>
      </c>
      <c r="B447" t="s">
        <v>34</v>
      </c>
      <c r="C447" t="s">
        <v>8</v>
      </c>
      <c r="D447" t="s">
        <v>2391</v>
      </c>
      <c r="E447">
        <v>0</v>
      </c>
    </row>
    <row r="448" spans="1:5" x14ac:dyDescent="0.3">
      <c r="A448">
        <v>78610124</v>
      </c>
      <c r="B448" t="s">
        <v>34</v>
      </c>
      <c r="C448" t="s">
        <v>8</v>
      </c>
      <c r="D448" t="s">
        <v>2392</v>
      </c>
      <c r="E448">
        <v>-2</v>
      </c>
    </row>
    <row r="449" spans="1:5" x14ac:dyDescent="0.3">
      <c r="A449">
        <v>78610124</v>
      </c>
      <c r="B449" t="s">
        <v>34</v>
      </c>
      <c r="C449" t="s">
        <v>8</v>
      </c>
      <c r="D449" t="s">
        <v>2393</v>
      </c>
      <c r="E449">
        <v>0</v>
      </c>
    </row>
    <row r="450" spans="1:5" x14ac:dyDescent="0.3">
      <c r="A450">
        <v>78610124</v>
      </c>
      <c r="B450" t="s">
        <v>34</v>
      </c>
      <c r="C450" t="s">
        <v>8</v>
      </c>
      <c r="D450" t="s">
        <v>2394</v>
      </c>
      <c r="E450">
        <v>-2</v>
      </c>
    </row>
    <row r="451" spans="1:5" x14ac:dyDescent="0.3">
      <c r="A451">
        <v>78610124</v>
      </c>
      <c r="B451" t="s">
        <v>34</v>
      </c>
      <c r="C451" t="s">
        <v>8</v>
      </c>
      <c r="D451" t="s">
        <v>2395</v>
      </c>
      <c r="E451">
        <v>-2</v>
      </c>
    </row>
    <row r="452" spans="1:5" x14ac:dyDescent="0.3">
      <c r="A452">
        <v>78610124</v>
      </c>
      <c r="B452" t="s">
        <v>34</v>
      </c>
      <c r="C452" t="s">
        <v>8</v>
      </c>
      <c r="D452" t="s">
        <v>2396</v>
      </c>
      <c r="E452">
        <v>-1</v>
      </c>
    </row>
    <row r="453" spans="1:5" x14ac:dyDescent="0.3">
      <c r="A453">
        <v>78610124</v>
      </c>
      <c r="B453" t="s">
        <v>34</v>
      </c>
      <c r="C453" t="s">
        <v>8</v>
      </c>
      <c r="D453" t="s">
        <v>2397</v>
      </c>
      <c r="E453">
        <v>-1</v>
      </c>
    </row>
    <row r="454" spans="1:5" x14ac:dyDescent="0.3">
      <c r="A454">
        <v>78610124</v>
      </c>
      <c r="B454" t="s">
        <v>34</v>
      </c>
      <c r="C454" t="s">
        <v>8</v>
      </c>
      <c r="D454" t="s">
        <v>2398</v>
      </c>
      <c r="E454">
        <v>0</v>
      </c>
    </row>
    <row r="455" spans="1:5" x14ac:dyDescent="0.3">
      <c r="A455">
        <v>78610124</v>
      </c>
      <c r="B455" t="s">
        <v>34</v>
      </c>
      <c r="C455" t="s">
        <v>8</v>
      </c>
      <c r="D455" t="s">
        <v>2399</v>
      </c>
      <c r="E455">
        <v>-2</v>
      </c>
    </row>
    <row r="456" spans="1:5" x14ac:dyDescent="0.3">
      <c r="A456">
        <v>78610124</v>
      </c>
      <c r="B456" t="s">
        <v>34</v>
      </c>
      <c r="C456" t="s">
        <v>8</v>
      </c>
      <c r="D456" t="s">
        <v>2400</v>
      </c>
      <c r="E456">
        <v>-1</v>
      </c>
    </row>
    <row r="457" spans="1:5" x14ac:dyDescent="0.3">
      <c r="A457">
        <v>78610124</v>
      </c>
      <c r="B457" t="s">
        <v>34</v>
      </c>
      <c r="C457" t="s">
        <v>8</v>
      </c>
      <c r="D457" t="s">
        <v>2401</v>
      </c>
      <c r="E457">
        <v>0</v>
      </c>
    </row>
    <row r="458" spans="1:5" x14ac:dyDescent="0.3">
      <c r="A458">
        <v>78610124</v>
      </c>
      <c r="B458" t="s">
        <v>34</v>
      </c>
      <c r="C458" t="s">
        <v>8</v>
      </c>
      <c r="D458" t="s">
        <v>2402</v>
      </c>
      <c r="E458">
        <v>-1</v>
      </c>
    </row>
    <row r="459" spans="1:5" x14ac:dyDescent="0.3">
      <c r="A459">
        <v>78610124</v>
      </c>
      <c r="B459" t="s">
        <v>34</v>
      </c>
      <c r="C459" t="s">
        <v>8</v>
      </c>
      <c r="D459" t="s">
        <v>2403</v>
      </c>
      <c r="E459">
        <v>-3</v>
      </c>
    </row>
    <row r="460" spans="1:5" x14ac:dyDescent="0.3">
      <c r="A460">
        <v>78610124</v>
      </c>
      <c r="B460" t="s">
        <v>34</v>
      </c>
      <c r="C460" t="s">
        <v>8</v>
      </c>
      <c r="D460" t="s">
        <v>2404</v>
      </c>
      <c r="E460">
        <v>0</v>
      </c>
    </row>
    <row r="461" spans="1:5" x14ac:dyDescent="0.3">
      <c r="A461">
        <v>78610124</v>
      </c>
      <c r="B461" t="s">
        <v>34</v>
      </c>
      <c r="C461" t="s">
        <v>8</v>
      </c>
      <c r="D461" t="s">
        <v>2405</v>
      </c>
      <c r="E461">
        <v>-1</v>
      </c>
    </row>
    <row r="462" spans="1:5" x14ac:dyDescent="0.3">
      <c r="A462">
        <v>78610124</v>
      </c>
      <c r="B462" t="s">
        <v>34</v>
      </c>
      <c r="C462" t="s">
        <v>8</v>
      </c>
      <c r="D462" t="s">
        <v>2406</v>
      </c>
      <c r="E462">
        <v>0</v>
      </c>
    </row>
    <row r="463" spans="1:5" x14ac:dyDescent="0.3">
      <c r="A463">
        <v>78610124</v>
      </c>
      <c r="B463" t="s">
        <v>34</v>
      </c>
      <c r="C463" t="s">
        <v>8</v>
      </c>
      <c r="D463" t="s">
        <v>2407</v>
      </c>
      <c r="E463">
        <v>-1</v>
      </c>
    </row>
    <row r="464" spans="1:5" x14ac:dyDescent="0.3">
      <c r="A464">
        <v>78610124</v>
      </c>
      <c r="B464" t="s">
        <v>34</v>
      </c>
      <c r="C464" t="s">
        <v>8</v>
      </c>
      <c r="D464" t="s">
        <v>2408</v>
      </c>
      <c r="E464">
        <v>0</v>
      </c>
    </row>
    <row r="465" spans="1:5" x14ac:dyDescent="0.3">
      <c r="A465">
        <v>78610124</v>
      </c>
      <c r="B465" t="s">
        <v>34</v>
      </c>
      <c r="C465" t="s">
        <v>8</v>
      </c>
      <c r="D465" t="s">
        <v>2409</v>
      </c>
      <c r="E465">
        <v>0</v>
      </c>
    </row>
    <row r="466" spans="1:5" x14ac:dyDescent="0.3">
      <c r="A466">
        <v>78610124</v>
      </c>
      <c r="B466" t="s">
        <v>34</v>
      </c>
      <c r="C466" t="s">
        <v>8</v>
      </c>
      <c r="D466" t="s">
        <v>2410</v>
      </c>
      <c r="E466">
        <v>-4</v>
      </c>
    </row>
    <row r="467" spans="1:5" x14ac:dyDescent="0.3">
      <c r="A467">
        <v>78610124</v>
      </c>
      <c r="B467" t="s">
        <v>34</v>
      </c>
      <c r="C467" t="s">
        <v>8</v>
      </c>
      <c r="D467" t="s">
        <v>2411</v>
      </c>
      <c r="E467">
        <v>0</v>
      </c>
    </row>
    <row r="468" spans="1:5" x14ac:dyDescent="0.3">
      <c r="A468">
        <v>78610124</v>
      </c>
      <c r="B468" t="s">
        <v>34</v>
      </c>
      <c r="C468" t="s">
        <v>8</v>
      </c>
      <c r="D468" t="s">
        <v>2412</v>
      </c>
      <c r="E468">
        <v>0</v>
      </c>
    </row>
    <row r="469" spans="1:5" x14ac:dyDescent="0.3">
      <c r="A469">
        <v>78610124</v>
      </c>
      <c r="B469" t="s">
        <v>34</v>
      </c>
      <c r="C469" t="s">
        <v>8</v>
      </c>
      <c r="D469" t="s">
        <v>2413</v>
      </c>
      <c r="E469">
        <v>-3</v>
      </c>
    </row>
    <row r="470" spans="1:5" x14ac:dyDescent="0.3">
      <c r="A470">
        <v>40010001</v>
      </c>
      <c r="B470" t="s">
        <v>36</v>
      </c>
      <c r="C470" t="s">
        <v>37</v>
      </c>
      <c r="D470" t="s">
        <v>2378</v>
      </c>
      <c r="E470">
        <v>-1</v>
      </c>
    </row>
    <row r="471" spans="1:5" x14ac:dyDescent="0.3">
      <c r="A471">
        <v>40010001</v>
      </c>
      <c r="B471" t="s">
        <v>36</v>
      </c>
      <c r="C471" t="s">
        <v>37</v>
      </c>
      <c r="D471" t="s">
        <v>2379</v>
      </c>
      <c r="E471">
        <v>-1</v>
      </c>
    </row>
    <row r="472" spans="1:5" x14ac:dyDescent="0.3">
      <c r="A472">
        <v>40010001</v>
      </c>
      <c r="B472" t="s">
        <v>36</v>
      </c>
      <c r="C472" t="s">
        <v>37</v>
      </c>
      <c r="D472" t="s">
        <v>2380</v>
      </c>
      <c r="E472">
        <v>-1</v>
      </c>
    </row>
    <row r="473" spans="1:5" x14ac:dyDescent="0.3">
      <c r="A473">
        <v>40010001</v>
      </c>
      <c r="B473" t="s">
        <v>36</v>
      </c>
      <c r="C473" t="s">
        <v>37</v>
      </c>
      <c r="D473" t="s">
        <v>2381</v>
      </c>
      <c r="E473">
        <v>-1</v>
      </c>
    </row>
    <row r="474" spans="1:5" x14ac:dyDescent="0.3">
      <c r="A474">
        <v>40010001</v>
      </c>
      <c r="B474" t="s">
        <v>36</v>
      </c>
      <c r="C474" t="s">
        <v>37</v>
      </c>
      <c r="D474" t="s">
        <v>2382</v>
      </c>
      <c r="E474">
        <v>0</v>
      </c>
    </row>
    <row r="475" spans="1:5" x14ac:dyDescent="0.3">
      <c r="A475">
        <v>40010001</v>
      </c>
      <c r="B475" t="s">
        <v>36</v>
      </c>
      <c r="C475" t="s">
        <v>37</v>
      </c>
      <c r="D475" t="s">
        <v>2383</v>
      </c>
      <c r="E475">
        <v>0</v>
      </c>
    </row>
    <row r="476" spans="1:5" x14ac:dyDescent="0.3">
      <c r="A476">
        <v>40010001</v>
      </c>
      <c r="B476" t="s">
        <v>36</v>
      </c>
      <c r="C476" t="s">
        <v>37</v>
      </c>
      <c r="D476" t="s">
        <v>2384</v>
      </c>
      <c r="E476">
        <v>0</v>
      </c>
    </row>
    <row r="477" spans="1:5" x14ac:dyDescent="0.3">
      <c r="A477">
        <v>40010001</v>
      </c>
      <c r="B477" t="s">
        <v>36</v>
      </c>
      <c r="C477" t="s">
        <v>37</v>
      </c>
      <c r="D477" t="s">
        <v>2385</v>
      </c>
      <c r="E477">
        <v>0</v>
      </c>
    </row>
    <row r="478" spans="1:5" x14ac:dyDescent="0.3">
      <c r="A478">
        <v>40010001</v>
      </c>
      <c r="B478" t="s">
        <v>36</v>
      </c>
      <c r="C478" t="s">
        <v>37</v>
      </c>
      <c r="D478" t="s">
        <v>2386</v>
      </c>
      <c r="E478">
        <v>0</v>
      </c>
    </row>
    <row r="479" spans="1:5" x14ac:dyDescent="0.3">
      <c r="A479">
        <v>40010001</v>
      </c>
      <c r="B479" t="s">
        <v>36</v>
      </c>
      <c r="C479" t="s">
        <v>37</v>
      </c>
      <c r="D479" t="s">
        <v>2387</v>
      </c>
      <c r="E479">
        <v>-8</v>
      </c>
    </row>
    <row r="480" spans="1:5" x14ac:dyDescent="0.3">
      <c r="A480">
        <v>40010001</v>
      </c>
      <c r="B480" t="s">
        <v>36</v>
      </c>
      <c r="C480" t="s">
        <v>37</v>
      </c>
      <c r="D480" t="s">
        <v>2388</v>
      </c>
      <c r="E480">
        <v>0</v>
      </c>
    </row>
    <row r="481" spans="1:5" x14ac:dyDescent="0.3">
      <c r="A481">
        <v>40010001</v>
      </c>
      <c r="B481" t="s">
        <v>36</v>
      </c>
      <c r="C481" t="s">
        <v>37</v>
      </c>
      <c r="D481" t="s">
        <v>2389</v>
      </c>
      <c r="E481">
        <v>-1</v>
      </c>
    </row>
    <row r="482" spans="1:5" x14ac:dyDescent="0.3">
      <c r="A482">
        <v>40010001</v>
      </c>
      <c r="B482" t="s">
        <v>36</v>
      </c>
      <c r="C482" t="s">
        <v>37</v>
      </c>
      <c r="D482" t="s">
        <v>2390</v>
      </c>
      <c r="E482">
        <v>0</v>
      </c>
    </row>
    <row r="483" spans="1:5" x14ac:dyDescent="0.3">
      <c r="A483">
        <v>40010001</v>
      </c>
      <c r="B483" t="s">
        <v>36</v>
      </c>
      <c r="C483" t="s">
        <v>37</v>
      </c>
      <c r="D483" t="s">
        <v>2391</v>
      </c>
      <c r="E483">
        <v>0</v>
      </c>
    </row>
    <row r="484" spans="1:5" x14ac:dyDescent="0.3">
      <c r="A484">
        <v>40010001</v>
      </c>
      <c r="B484" t="s">
        <v>36</v>
      </c>
      <c r="C484" t="s">
        <v>37</v>
      </c>
      <c r="D484" t="s">
        <v>2392</v>
      </c>
      <c r="E484">
        <v>-2</v>
      </c>
    </row>
    <row r="485" spans="1:5" x14ac:dyDescent="0.3">
      <c r="A485">
        <v>40010001</v>
      </c>
      <c r="B485" t="s">
        <v>36</v>
      </c>
      <c r="C485" t="s">
        <v>37</v>
      </c>
      <c r="D485" t="s">
        <v>2393</v>
      </c>
      <c r="E485">
        <v>0</v>
      </c>
    </row>
    <row r="486" spans="1:5" x14ac:dyDescent="0.3">
      <c r="A486">
        <v>40010001</v>
      </c>
      <c r="B486" t="s">
        <v>36</v>
      </c>
      <c r="C486" t="s">
        <v>37</v>
      </c>
      <c r="D486" t="s">
        <v>2394</v>
      </c>
      <c r="E486">
        <v>-4</v>
      </c>
    </row>
    <row r="487" spans="1:5" x14ac:dyDescent="0.3">
      <c r="A487">
        <v>40010001</v>
      </c>
      <c r="B487" t="s">
        <v>36</v>
      </c>
      <c r="C487" t="s">
        <v>37</v>
      </c>
      <c r="D487" t="s">
        <v>2395</v>
      </c>
      <c r="E487">
        <v>0</v>
      </c>
    </row>
    <row r="488" spans="1:5" x14ac:dyDescent="0.3">
      <c r="A488">
        <v>40010001</v>
      </c>
      <c r="B488" t="s">
        <v>36</v>
      </c>
      <c r="C488" t="s">
        <v>37</v>
      </c>
      <c r="D488" t="s">
        <v>2396</v>
      </c>
      <c r="E488">
        <v>-1</v>
      </c>
    </row>
    <row r="489" spans="1:5" x14ac:dyDescent="0.3">
      <c r="A489">
        <v>40010001</v>
      </c>
      <c r="B489" t="s">
        <v>36</v>
      </c>
      <c r="C489" t="s">
        <v>37</v>
      </c>
      <c r="D489" t="s">
        <v>2397</v>
      </c>
      <c r="E489">
        <v>0</v>
      </c>
    </row>
    <row r="490" spans="1:5" x14ac:dyDescent="0.3">
      <c r="A490">
        <v>40010001</v>
      </c>
      <c r="B490" t="s">
        <v>36</v>
      </c>
      <c r="C490" t="s">
        <v>37</v>
      </c>
      <c r="D490" t="s">
        <v>2398</v>
      </c>
      <c r="E490">
        <v>-1</v>
      </c>
    </row>
    <row r="491" spans="1:5" x14ac:dyDescent="0.3">
      <c r="A491">
        <v>40010001</v>
      </c>
      <c r="B491" t="s">
        <v>36</v>
      </c>
      <c r="C491" t="s">
        <v>37</v>
      </c>
      <c r="D491" t="s">
        <v>2399</v>
      </c>
      <c r="E491">
        <v>-1</v>
      </c>
    </row>
    <row r="492" spans="1:5" x14ac:dyDescent="0.3">
      <c r="A492">
        <v>40010001</v>
      </c>
      <c r="B492" t="s">
        <v>36</v>
      </c>
      <c r="C492" t="s">
        <v>37</v>
      </c>
      <c r="D492" t="s">
        <v>2400</v>
      </c>
      <c r="E492">
        <v>0</v>
      </c>
    </row>
    <row r="493" spans="1:5" x14ac:dyDescent="0.3">
      <c r="A493">
        <v>40010001</v>
      </c>
      <c r="B493" t="s">
        <v>36</v>
      </c>
      <c r="C493" t="s">
        <v>37</v>
      </c>
      <c r="D493" t="s">
        <v>2401</v>
      </c>
      <c r="E493">
        <v>0</v>
      </c>
    </row>
    <row r="494" spans="1:5" x14ac:dyDescent="0.3">
      <c r="A494">
        <v>40010001</v>
      </c>
      <c r="B494" t="s">
        <v>36</v>
      </c>
      <c r="C494" t="s">
        <v>37</v>
      </c>
      <c r="D494" t="s">
        <v>2402</v>
      </c>
      <c r="E494">
        <v>0</v>
      </c>
    </row>
    <row r="495" spans="1:5" x14ac:dyDescent="0.3">
      <c r="A495">
        <v>40010001</v>
      </c>
      <c r="B495" t="s">
        <v>36</v>
      </c>
      <c r="C495" t="s">
        <v>37</v>
      </c>
      <c r="D495" t="s">
        <v>2403</v>
      </c>
      <c r="E495">
        <v>-1</v>
      </c>
    </row>
    <row r="496" spans="1:5" x14ac:dyDescent="0.3">
      <c r="A496">
        <v>40010001</v>
      </c>
      <c r="B496" t="s">
        <v>36</v>
      </c>
      <c r="C496" t="s">
        <v>37</v>
      </c>
      <c r="D496" t="s">
        <v>2404</v>
      </c>
      <c r="E496">
        <v>0</v>
      </c>
    </row>
    <row r="497" spans="1:5" x14ac:dyDescent="0.3">
      <c r="A497">
        <v>40010001</v>
      </c>
      <c r="B497" t="s">
        <v>36</v>
      </c>
      <c r="C497" t="s">
        <v>37</v>
      </c>
      <c r="D497" t="s">
        <v>2405</v>
      </c>
      <c r="E497">
        <v>0</v>
      </c>
    </row>
    <row r="498" spans="1:5" x14ac:dyDescent="0.3">
      <c r="A498">
        <v>40010001</v>
      </c>
      <c r="B498" t="s">
        <v>36</v>
      </c>
      <c r="C498" t="s">
        <v>37</v>
      </c>
      <c r="D498" t="s">
        <v>2406</v>
      </c>
      <c r="E498">
        <v>-1</v>
      </c>
    </row>
    <row r="499" spans="1:5" x14ac:dyDescent="0.3">
      <c r="A499">
        <v>40010001</v>
      </c>
      <c r="B499" t="s">
        <v>36</v>
      </c>
      <c r="C499" t="s">
        <v>37</v>
      </c>
      <c r="D499" t="s">
        <v>2407</v>
      </c>
      <c r="E499">
        <v>-1</v>
      </c>
    </row>
    <row r="500" spans="1:5" x14ac:dyDescent="0.3">
      <c r="A500">
        <v>40010001</v>
      </c>
      <c r="B500" t="s">
        <v>36</v>
      </c>
      <c r="C500" t="s">
        <v>37</v>
      </c>
      <c r="D500" t="s">
        <v>2408</v>
      </c>
      <c r="E500">
        <v>0</v>
      </c>
    </row>
    <row r="501" spans="1:5" x14ac:dyDescent="0.3">
      <c r="A501">
        <v>40010001</v>
      </c>
      <c r="B501" t="s">
        <v>36</v>
      </c>
      <c r="C501" t="s">
        <v>37</v>
      </c>
      <c r="D501" t="s">
        <v>2409</v>
      </c>
      <c r="E501">
        <v>0</v>
      </c>
    </row>
    <row r="502" spans="1:5" x14ac:dyDescent="0.3">
      <c r="A502">
        <v>40010001</v>
      </c>
      <c r="B502" t="s">
        <v>36</v>
      </c>
      <c r="C502" t="s">
        <v>37</v>
      </c>
      <c r="D502" t="s">
        <v>2410</v>
      </c>
      <c r="E502">
        <v>-3</v>
      </c>
    </row>
    <row r="503" spans="1:5" x14ac:dyDescent="0.3">
      <c r="A503">
        <v>40010001</v>
      </c>
      <c r="B503" t="s">
        <v>36</v>
      </c>
      <c r="C503" t="s">
        <v>37</v>
      </c>
      <c r="D503" t="s">
        <v>2411</v>
      </c>
      <c r="E503">
        <v>-1</v>
      </c>
    </row>
    <row r="504" spans="1:5" x14ac:dyDescent="0.3">
      <c r="A504">
        <v>40010001</v>
      </c>
      <c r="B504" t="s">
        <v>36</v>
      </c>
      <c r="C504" t="s">
        <v>37</v>
      </c>
      <c r="D504" t="s">
        <v>2412</v>
      </c>
      <c r="E504">
        <v>0</v>
      </c>
    </row>
    <row r="505" spans="1:5" x14ac:dyDescent="0.3">
      <c r="A505">
        <v>40010001</v>
      </c>
      <c r="B505" t="s">
        <v>36</v>
      </c>
      <c r="C505" t="s">
        <v>37</v>
      </c>
      <c r="D505" t="s">
        <v>2413</v>
      </c>
      <c r="E505">
        <v>-2</v>
      </c>
    </row>
    <row r="506" spans="1:5" x14ac:dyDescent="0.3">
      <c r="A506">
        <v>90250052</v>
      </c>
      <c r="B506" t="s">
        <v>39</v>
      </c>
      <c r="C506" t="s">
        <v>8</v>
      </c>
      <c r="D506" t="s">
        <v>2378</v>
      </c>
      <c r="E506">
        <v>-2</v>
      </c>
    </row>
    <row r="507" spans="1:5" x14ac:dyDescent="0.3">
      <c r="A507">
        <v>90250052</v>
      </c>
      <c r="B507" t="s">
        <v>39</v>
      </c>
      <c r="C507" t="s">
        <v>8</v>
      </c>
      <c r="D507" t="s">
        <v>2379</v>
      </c>
      <c r="E507">
        <v>0</v>
      </c>
    </row>
    <row r="508" spans="1:5" x14ac:dyDescent="0.3">
      <c r="A508">
        <v>90250052</v>
      </c>
      <c r="B508" t="s">
        <v>39</v>
      </c>
      <c r="C508" t="s">
        <v>8</v>
      </c>
      <c r="D508" t="s">
        <v>2380</v>
      </c>
      <c r="E508">
        <v>0</v>
      </c>
    </row>
    <row r="509" spans="1:5" x14ac:dyDescent="0.3">
      <c r="A509">
        <v>90250052</v>
      </c>
      <c r="B509" t="s">
        <v>39</v>
      </c>
      <c r="C509" t="s">
        <v>8</v>
      </c>
      <c r="D509" t="s">
        <v>2381</v>
      </c>
      <c r="E509">
        <v>-6</v>
      </c>
    </row>
    <row r="510" spans="1:5" x14ac:dyDescent="0.3">
      <c r="A510">
        <v>90250052</v>
      </c>
      <c r="B510" t="s">
        <v>39</v>
      </c>
      <c r="C510" t="s">
        <v>8</v>
      </c>
      <c r="D510" t="s">
        <v>2382</v>
      </c>
      <c r="E510">
        <v>-1</v>
      </c>
    </row>
    <row r="511" spans="1:5" x14ac:dyDescent="0.3">
      <c r="A511">
        <v>90250052</v>
      </c>
      <c r="B511" t="s">
        <v>39</v>
      </c>
      <c r="C511" t="s">
        <v>8</v>
      </c>
      <c r="D511" t="s">
        <v>2383</v>
      </c>
      <c r="E511">
        <v>-1</v>
      </c>
    </row>
    <row r="512" spans="1:5" x14ac:dyDescent="0.3">
      <c r="A512">
        <v>90250052</v>
      </c>
      <c r="B512" t="s">
        <v>39</v>
      </c>
      <c r="C512" t="s">
        <v>8</v>
      </c>
      <c r="D512" t="s">
        <v>2384</v>
      </c>
      <c r="E512">
        <v>-1</v>
      </c>
    </row>
    <row r="513" spans="1:5" x14ac:dyDescent="0.3">
      <c r="A513">
        <v>90250052</v>
      </c>
      <c r="B513" t="s">
        <v>39</v>
      </c>
      <c r="C513" t="s">
        <v>8</v>
      </c>
      <c r="D513" t="s">
        <v>2385</v>
      </c>
      <c r="E513">
        <v>0</v>
      </c>
    </row>
    <row r="514" spans="1:5" x14ac:dyDescent="0.3">
      <c r="A514">
        <v>90250052</v>
      </c>
      <c r="B514" t="s">
        <v>39</v>
      </c>
      <c r="C514" t="s">
        <v>8</v>
      </c>
      <c r="D514" t="s">
        <v>2386</v>
      </c>
      <c r="E514">
        <v>-1</v>
      </c>
    </row>
    <row r="515" spans="1:5" x14ac:dyDescent="0.3">
      <c r="A515">
        <v>90250052</v>
      </c>
      <c r="B515" t="s">
        <v>39</v>
      </c>
      <c r="C515" t="s">
        <v>8</v>
      </c>
      <c r="D515" t="s">
        <v>2387</v>
      </c>
      <c r="E515">
        <v>-1</v>
      </c>
    </row>
    <row r="516" spans="1:5" x14ac:dyDescent="0.3">
      <c r="A516">
        <v>90250052</v>
      </c>
      <c r="B516" t="s">
        <v>39</v>
      </c>
      <c r="C516" t="s">
        <v>8</v>
      </c>
      <c r="D516" t="s">
        <v>2388</v>
      </c>
      <c r="E516">
        <v>-2</v>
      </c>
    </row>
    <row r="517" spans="1:5" x14ac:dyDescent="0.3">
      <c r="A517">
        <v>90250052</v>
      </c>
      <c r="B517" t="s">
        <v>39</v>
      </c>
      <c r="C517" t="s">
        <v>8</v>
      </c>
      <c r="D517" t="s">
        <v>2389</v>
      </c>
      <c r="E517">
        <v>-1</v>
      </c>
    </row>
    <row r="518" spans="1:5" x14ac:dyDescent="0.3">
      <c r="A518">
        <v>90250052</v>
      </c>
      <c r="B518" t="s">
        <v>39</v>
      </c>
      <c r="C518" t="s">
        <v>8</v>
      </c>
      <c r="D518" t="s">
        <v>2390</v>
      </c>
      <c r="E518">
        <v>0</v>
      </c>
    </row>
    <row r="519" spans="1:5" x14ac:dyDescent="0.3">
      <c r="A519">
        <v>90250052</v>
      </c>
      <c r="B519" t="s">
        <v>39</v>
      </c>
      <c r="C519" t="s">
        <v>8</v>
      </c>
      <c r="D519" t="s">
        <v>2391</v>
      </c>
      <c r="E519">
        <v>-2</v>
      </c>
    </row>
    <row r="520" spans="1:5" x14ac:dyDescent="0.3">
      <c r="A520">
        <v>90250052</v>
      </c>
      <c r="B520" t="s">
        <v>39</v>
      </c>
      <c r="C520" t="s">
        <v>8</v>
      </c>
      <c r="D520" t="s">
        <v>2392</v>
      </c>
      <c r="E520">
        <v>0</v>
      </c>
    </row>
    <row r="521" spans="1:5" x14ac:dyDescent="0.3">
      <c r="A521">
        <v>90250052</v>
      </c>
      <c r="B521" t="s">
        <v>39</v>
      </c>
      <c r="C521" t="s">
        <v>8</v>
      </c>
      <c r="D521" t="s">
        <v>2393</v>
      </c>
      <c r="E521">
        <v>-1</v>
      </c>
    </row>
    <row r="522" spans="1:5" x14ac:dyDescent="0.3">
      <c r="A522">
        <v>90250052</v>
      </c>
      <c r="B522" t="s">
        <v>39</v>
      </c>
      <c r="C522" t="s">
        <v>8</v>
      </c>
      <c r="D522" t="s">
        <v>2394</v>
      </c>
      <c r="E522">
        <v>0</v>
      </c>
    </row>
    <row r="523" spans="1:5" x14ac:dyDescent="0.3">
      <c r="A523">
        <v>90250052</v>
      </c>
      <c r="B523" t="s">
        <v>39</v>
      </c>
      <c r="C523" t="s">
        <v>8</v>
      </c>
      <c r="D523" t="s">
        <v>2395</v>
      </c>
      <c r="E523">
        <v>-6</v>
      </c>
    </row>
    <row r="524" spans="1:5" x14ac:dyDescent="0.3">
      <c r="A524">
        <v>90250052</v>
      </c>
      <c r="B524" t="s">
        <v>39</v>
      </c>
      <c r="C524" t="s">
        <v>8</v>
      </c>
      <c r="D524" t="s">
        <v>2396</v>
      </c>
      <c r="E524">
        <v>0</v>
      </c>
    </row>
    <row r="525" spans="1:5" x14ac:dyDescent="0.3">
      <c r="A525">
        <v>90250052</v>
      </c>
      <c r="B525" t="s">
        <v>39</v>
      </c>
      <c r="C525" t="s">
        <v>8</v>
      </c>
      <c r="D525" t="s">
        <v>2397</v>
      </c>
      <c r="E525">
        <v>-5</v>
      </c>
    </row>
    <row r="526" spans="1:5" x14ac:dyDescent="0.3">
      <c r="A526">
        <v>90250052</v>
      </c>
      <c r="B526" t="s">
        <v>39</v>
      </c>
      <c r="C526" t="s">
        <v>8</v>
      </c>
      <c r="D526" t="s">
        <v>2398</v>
      </c>
      <c r="E526">
        <v>-8</v>
      </c>
    </row>
    <row r="527" spans="1:5" x14ac:dyDescent="0.3">
      <c r="A527">
        <v>90250052</v>
      </c>
      <c r="B527" t="s">
        <v>39</v>
      </c>
      <c r="C527" t="s">
        <v>8</v>
      </c>
      <c r="D527" t="s">
        <v>2399</v>
      </c>
      <c r="E527">
        <v>-1</v>
      </c>
    </row>
    <row r="528" spans="1:5" x14ac:dyDescent="0.3">
      <c r="A528">
        <v>90250052</v>
      </c>
      <c r="B528" t="s">
        <v>39</v>
      </c>
      <c r="C528" t="s">
        <v>8</v>
      </c>
      <c r="D528" t="s">
        <v>2400</v>
      </c>
      <c r="E528">
        <v>-3</v>
      </c>
    </row>
    <row r="529" spans="1:5" x14ac:dyDescent="0.3">
      <c r="A529">
        <v>90250052</v>
      </c>
      <c r="B529" t="s">
        <v>39</v>
      </c>
      <c r="C529" t="s">
        <v>8</v>
      </c>
      <c r="D529" t="s">
        <v>2401</v>
      </c>
      <c r="E529">
        <v>-1</v>
      </c>
    </row>
    <row r="530" spans="1:5" x14ac:dyDescent="0.3">
      <c r="A530">
        <v>90250052</v>
      </c>
      <c r="B530" t="s">
        <v>39</v>
      </c>
      <c r="C530" t="s">
        <v>8</v>
      </c>
      <c r="D530" t="s">
        <v>2402</v>
      </c>
      <c r="E530">
        <v>0</v>
      </c>
    </row>
    <row r="531" spans="1:5" x14ac:dyDescent="0.3">
      <c r="A531">
        <v>90250052</v>
      </c>
      <c r="B531" t="s">
        <v>39</v>
      </c>
      <c r="C531" t="s">
        <v>8</v>
      </c>
      <c r="D531" t="s">
        <v>2403</v>
      </c>
      <c r="E531">
        <v>0</v>
      </c>
    </row>
    <row r="532" spans="1:5" x14ac:dyDescent="0.3">
      <c r="A532">
        <v>90250052</v>
      </c>
      <c r="B532" t="s">
        <v>39</v>
      </c>
      <c r="C532" t="s">
        <v>8</v>
      </c>
      <c r="D532" t="s">
        <v>2404</v>
      </c>
      <c r="E532">
        <v>0</v>
      </c>
    </row>
    <row r="533" spans="1:5" x14ac:dyDescent="0.3">
      <c r="A533">
        <v>90250052</v>
      </c>
      <c r="B533" t="s">
        <v>39</v>
      </c>
      <c r="C533" t="s">
        <v>8</v>
      </c>
      <c r="D533" t="s">
        <v>2405</v>
      </c>
      <c r="E533">
        <v>-1</v>
      </c>
    </row>
    <row r="534" spans="1:5" x14ac:dyDescent="0.3">
      <c r="A534">
        <v>90250052</v>
      </c>
      <c r="B534" t="s">
        <v>39</v>
      </c>
      <c r="C534" t="s">
        <v>8</v>
      </c>
      <c r="D534" t="s">
        <v>2406</v>
      </c>
      <c r="E534">
        <v>-1</v>
      </c>
    </row>
    <row r="535" spans="1:5" x14ac:dyDescent="0.3">
      <c r="A535">
        <v>90250052</v>
      </c>
      <c r="B535" t="s">
        <v>39</v>
      </c>
      <c r="C535" t="s">
        <v>8</v>
      </c>
      <c r="D535" t="s">
        <v>2407</v>
      </c>
      <c r="E535">
        <v>0</v>
      </c>
    </row>
    <row r="536" spans="1:5" x14ac:dyDescent="0.3">
      <c r="A536">
        <v>90250052</v>
      </c>
      <c r="B536" t="s">
        <v>39</v>
      </c>
      <c r="C536" t="s">
        <v>8</v>
      </c>
      <c r="D536" t="s">
        <v>2408</v>
      </c>
      <c r="E536">
        <v>-2</v>
      </c>
    </row>
    <row r="537" spans="1:5" x14ac:dyDescent="0.3">
      <c r="A537">
        <v>90250052</v>
      </c>
      <c r="B537" t="s">
        <v>39</v>
      </c>
      <c r="C537" t="s">
        <v>8</v>
      </c>
      <c r="D537" t="s">
        <v>2409</v>
      </c>
      <c r="E537">
        <v>-5</v>
      </c>
    </row>
    <row r="538" spans="1:5" x14ac:dyDescent="0.3">
      <c r="A538">
        <v>90250052</v>
      </c>
      <c r="B538" t="s">
        <v>39</v>
      </c>
      <c r="C538" t="s">
        <v>8</v>
      </c>
      <c r="D538" t="s">
        <v>2410</v>
      </c>
      <c r="E538">
        <v>-9</v>
      </c>
    </row>
    <row r="539" spans="1:5" x14ac:dyDescent="0.3">
      <c r="A539">
        <v>90250052</v>
      </c>
      <c r="B539" t="s">
        <v>39</v>
      </c>
      <c r="C539" t="s">
        <v>8</v>
      </c>
      <c r="D539" t="s">
        <v>2411</v>
      </c>
      <c r="E539">
        <v>-6</v>
      </c>
    </row>
    <row r="540" spans="1:5" x14ac:dyDescent="0.3">
      <c r="A540">
        <v>90250052</v>
      </c>
      <c r="B540" t="s">
        <v>39</v>
      </c>
      <c r="C540" t="s">
        <v>8</v>
      </c>
      <c r="D540" t="s">
        <v>2412</v>
      </c>
      <c r="E540">
        <v>-2</v>
      </c>
    </row>
    <row r="541" spans="1:5" x14ac:dyDescent="0.3">
      <c r="A541">
        <v>90250052</v>
      </c>
      <c r="B541" t="s">
        <v>39</v>
      </c>
      <c r="C541" t="s">
        <v>8</v>
      </c>
      <c r="D541" t="s">
        <v>2413</v>
      </c>
      <c r="E541">
        <v>-3</v>
      </c>
    </row>
    <row r="542" spans="1:5" x14ac:dyDescent="0.3">
      <c r="A542">
        <v>83300018</v>
      </c>
      <c r="B542" t="s">
        <v>41</v>
      </c>
      <c r="C542" t="s">
        <v>8</v>
      </c>
      <c r="D542" t="s">
        <v>2378</v>
      </c>
      <c r="E542">
        <v>-4</v>
      </c>
    </row>
    <row r="543" spans="1:5" x14ac:dyDescent="0.3">
      <c r="A543">
        <v>83300018</v>
      </c>
      <c r="B543" t="s">
        <v>41</v>
      </c>
      <c r="C543" t="s">
        <v>8</v>
      </c>
      <c r="D543" t="s">
        <v>2379</v>
      </c>
      <c r="E543">
        <v>-3</v>
      </c>
    </row>
    <row r="544" spans="1:5" x14ac:dyDescent="0.3">
      <c r="A544">
        <v>83300018</v>
      </c>
      <c r="B544" t="s">
        <v>41</v>
      </c>
      <c r="C544" t="s">
        <v>8</v>
      </c>
      <c r="D544" t="s">
        <v>2380</v>
      </c>
      <c r="E544">
        <v>0</v>
      </c>
    </row>
    <row r="545" spans="1:5" x14ac:dyDescent="0.3">
      <c r="A545">
        <v>83300018</v>
      </c>
      <c r="B545" t="s">
        <v>41</v>
      </c>
      <c r="C545" t="s">
        <v>8</v>
      </c>
      <c r="D545" t="s">
        <v>2381</v>
      </c>
      <c r="E545">
        <v>0</v>
      </c>
    </row>
    <row r="546" spans="1:5" x14ac:dyDescent="0.3">
      <c r="A546">
        <v>83300018</v>
      </c>
      <c r="B546" t="s">
        <v>41</v>
      </c>
      <c r="C546" t="s">
        <v>8</v>
      </c>
      <c r="D546" t="s">
        <v>2382</v>
      </c>
      <c r="E546">
        <v>-7</v>
      </c>
    </row>
    <row r="547" spans="1:5" x14ac:dyDescent="0.3">
      <c r="A547">
        <v>83300018</v>
      </c>
      <c r="B547" t="s">
        <v>41</v>
      </c>
      <c r="C547" t="s">
        <v>8</v>
      </c>
      <c r="D547" t="s">
        <v>2383</v>
      </c>
      <c r="E547">
        <v>0</v>
      </c>
    </row>
    <row r="548" spans="1:5" x14ac:dyDescent="0.3">
      <c r="A548">
        <v>83300018</v>
      </c>
      <c r="B548" t="s">
        <v>41</v>
      </c>
      <c r="C548" t="s">
        <v>8</v>
      </c>
      <c r="D548" t="s">
        <v>2384</v>
      </c>
      <c r="E548">
        <v>0</v>
      </c>
    </row>
    <row r="549" spans="1:5" x14ac:dyDescent="0.3">
      <c r="A549">
        <v>83300018</v>
      </c>
      <c r="B549" t="s">
        <v>41</v>
      </c>
      <c r="C549" t="s">
        <v>8</v>
      </c>
      <c r="D549" t="s">
        <v>2385</v>
      </c>
      <c r="E549">
        <v>0</v>
      </c>
    </row>
    <row r="550" spans="1:5" x14ac:dyDescent="0.3">
      <c r="A550">
        <v>83300018</v>
      </c>
      <c r="B550" t="s">
        <v>41</v>
      </c>
      <c r="C550" t="s">
        <v>8</v>
      </c>
      <c r="D550" t="s">
        <v>2386</v>
      </c>
      <c r="E550">
        <v>-3</v>
      </c>
    </row>
    <row r="551" spans="1:5" x14ac:dyDescent="0.3">
      <c r="A551">
        <v>83300018</v>
      </c>
      <c r="B551" t="s">
        <v>41</v>
      </c>
      <c r="C551" t="s">
        <v>8</v>
      </c>
      <c r="D551" t="s">
        <v>2387</v>
      </c>
      <c r="E551">
        <v>-4</v>
      </c>
    </row>
    <row r="552" spans="1:5" x14ac:dyDescent="0.3">
      <c r="A552">
        <v>83300018</v>
      </c>
      <c r="B552" t="s">
        <v>41</v>
      </c>
      <c r="C552" t="s">
        <v>8</v>
      </c>
      <c r="D552" t="s">
        <v>2388</v>
      </c>
      <c r="E552">
        <v>0</v>
      </c>
    </row>
    <row r="553" spans="1:5" x14ac:dyDescent="0.3">
      <c r="A553">
        <v>83300018</v>
      </c>
      <c r="B553" t="s">
        <v>41</v>
      </c>
      <c r="C553" t="s">
        <v>8</v>
      </c>
      <c r="D553" t="s">
        <v>2389</v>
      </c>
      <c r="E553">
        <v>0</v>
      </c>
    </row>
    <row r="554" spans="1:5" x14ac:dyDescent="0.3">
      <c r="A554">
        <v>83300018</v>
      </c>
      <c r="B554" t="s">
        <v>41</v>
      </c>
      <c r="C554" t="s">
        <v>8</v>
      </c>
      <c r="D554" t="s">
        <v>2390</v>
      </c>
      <c r="E554">
        <v>-7</v>
      </c>
    </row>
    <row r="555" spans="1:5" x14ac:dyDescent="0.3">
      <c r="A555">
        <v>83300018</v>
      </c>
      <c r="B555" t="s">
        <v>41</v>
      </c>
      <c r="C555" t="s">
        <v>8</v>
      </c>
      <c r="D555" t="s">
        <v>2391</v>
      </c>
      <c r="E555">
        <v>0</v>
      </c>
    </row>
    <row r="556" spans="1:5" x14ac:dyDescent="0.3">
      <c r="A556">
        <v>83300018</v>
      </c>
      <c r="B556" t="s">
        <v>41</v>
      </c>
      <c r="C556" t="s">
        <v>8</v>
      </c>
      <c r="D556" t="s">
        <v>2392</v>
      </c>
      <c r="E556">
        <v>0</v>
      </c>
    </row>
    <row r="557" spans="1:5" x14ac:dyDescent="0.3">
      <c r="A557">
        <v>83300018</v>
      </c>
      <c r="B557" t="s">
        <v>41</v>
      </c>
      <c r="C557" t="s">
        <v>8</v>
      </c>
      <c r="D557" t="s">
        <v>2393</v>
      </c>
      <c r="E557">
        <v>0</v>
      </c>
    </row>
    <row r="558" spans="1:5" x14ac:dyDescent="0.3">
      <c r="A558">
        <v>83300018</v>
      </c>
      <c r="B558" t="s">
        <v>41</v>
      </c>
      <c r="C558" t="s">
        <v>8</v>
      </c>
      <c r="D558" t="s">
        <v>2394</v>
      </c>
      <c r="E558">
        <v>-7</v>
      </c>
    </row>
    <row r="559" spans="1:5" x14ac:dyDescent="0.3">
      <c r="A559">
        <v>83300018</v>
      </c>
      <c r="B559" t="s">
        <v>41</v>
      </c>
      <c r="C559" t="s">
        <v>8</v>
      </c>
      <c r="D559" t="s">
        <v>2395</v>
      </c>
      <c r="E559">
        <v>0</v>
      </c>
    </row>
    <row r="560" spans="1:5" x14ac:dyDescent="0.3">
      <c r="A560">
        <v>83300018</v>
      </c>
      <c r="B560" t="s">
        <v>41</v>
      </c>
      <c r="C560" t="s">
        <v>8</v>
      </c>
      <c r="D560" t="s">
        <v>2396</v>
      </c>
      <c r="E560">
        <v>0</v>
      </c>
    </row>
    <row r="561" spans="1:5" x14ac:dyDescent="0.3">
      <c r="A561">
        <v>83300018</v>
      </c>
      <c r="B561" t="s">
        <v>41</v>
      </c>
      <c r="C561" t="s">
        <v>8</v>
      </c>
      <c r="D561" t="s">
        <v>2397</v>
      </c>
      <c r="E561">
        <v>0</v>
      </c>
    </row>
    <row r="562" spans="1:5" x14ac:dyDescent="0.3">
      <c r="A562">
        <v>83300018</v>
      </c>
      <c r="B562" t="s">
        <v>41</v>
      </c>
      <c r="C562" t="s">
        <v>8</v>
      </c>
      <c r="D562" t="s">
        <v>2398</v>
      </c>
      <c r="E562">
        <v>-7</v>
      </c>
    </row>
    <row r="563" spans="1:5" x14ac:dyDescent="0.3">
      <c r="A563">
        <v>83300018</v>
      </c>
      <c r="B563" t="s">
        <v>41</v>
      </c>
      <c r="C563" t="s">
        <v>8</v>
      </c>
      <c r="D563" t="s">
        <v>2399</v>
      </c>
      <c r="E563">
        <v>0</v>
      </c>
    </row>
    <row r="564" spans="1:5" x14ac:dyDescent="0.3">
      <c r="A564">
        <v>83300018</v>
      </c>
      <c r="B564" t="s">
        <v>41</v>
      </c>
      <c r="C564" t="s">
        <v>8</v>
      </c>
      <c r="D564" t="s">
        <v>2400</v>
      </c>
      <c r="E564">
        <v>0</v>
      </c>
    </row>
    <row r="565" spans="1:5" x14ac:dyDescent="0.3">
      <c r="A565">
        <v>83300018</v>
      </c>
      <c r="B565" t="s">
        <v>41</v>
      </c>
      <c r="C565" t="s">
        <v>8</v>
      </c>
      <c r="D565" t="s">
        <v>2401</v>
      </c>
      <c r="E565">
        <v>0</v>
      </c>
    </row>
    <row r="566" spans="1:5" x14ac:dyDescent="0.3">
      <c r="A566">
        <v>83300018</v>
      </c>
      <c r="B566" t="s">
        <v>41</v>
      </c>
      <c r="C566" t="s">
        <v>8</v>
      </c>
      <c r="D566" t="s">
        <v>2402</v>
      </c>
      <c r="E566">
        <v>-7</v>
      </c>
    </row>
    <row r="567" spans="1:5" x14ac:dyDescent="0.3">
      <c r="A567">
        <v>83300018</v>
      </c>
      <c r="B567" t="s">
        <v>41</v>
      </c>
      <c r="C567" t="s">
        <v>8</v>
      </c>
      <c r="D567" t="s">
        <v>2403</v>
      </c>
      <c r="E567">
        <v>0</v>
      </c>
    </row>
    <row r="568" spans="1:5" x14ac:dyDescent="0.3">
      <c r="A568">
        <v>83300018</v>
      </c>
      <c r="B568" t="s">
        <v>41</v>
      </c>
      <c r="C568" t="s">
        <v>8</v>
      </c>
      <c r="D568" t="s">
        <v>2404</v>
      </c>
      <c r="E568">
        <v>0</v>
      </c>
    </row>
    <row r="569" spans="1:5" x14ac:dyDescent="0.3">
      <c r="A569">
        <v>83300018</v>
      </c>
      <c r="B569" t="s">
        <v>41</v>
      </c>
      <c r="C569" t="s">
        <v>8</v>
      </c>
      <c r="D569" t="s">
        <v>2405</v>
      </c>
      <c r="E569">
        <v>0</v>
      </c>
    </row>
    <row r="570" spans="1:5" x14ac:dyDescent="0.3">
      <c r="A570">
        <v>83300018</v>
      </c>
      <c r="B570" t="s">
        <v>41</v>
      </c>
      <c r="C570" t="s">
        <v>8</v>
      </c>
      <c r="D570" t="s">
        <v>2406</v>
      </c>
      <c r="E570">
        <v>-2</v>
      </c>
    </row>
    <row r="571" spans="1:5" x14ac:dyDescent="0.3">
      <c r="A571">
        <v>83300018</v>
      </c>
      <c r="B571" t="s">
        <v>41</v>
      </c>
      <c r="C571" t="s">
        <v>8</v>
      </c>
      <c r="D571" t="s">
        <v>2407</v>
      </c>
      <c r="E571">
        <v>-4</v>
      </c>
    </row>
    <row r="572" spans="1:5" x14ac:dyDescent="0.3">
      <c r="A572">
        <v>83300018</v>
      </c>
      <c r="B572" t="s">
        <v>41</v>
      </c>
      <c r="C572" t="s">
        <v>8</v>
      </c>
      <c r="D572" t="s">
        <v>2408</v>
      </c>
      <c r="E572">
        <v>0</v>
      </c>
    </row>
    <row r="573" spans="1:5" x14ac:dyDescent="0.3">
      <c r="A573">
        <v>83300018</v>
      </c>
      <c r="B573" t="s">
        <v>41</v>
      </c>
      <c r="C573" t="s">
        <v>8</v>
      </c>
      <c r="D573" t="s">
        <v>2409</v>
      </c>
      <c r="E573">
        <v>-1</v>
      </c>
    </row>
    <row r="574" spans="1:5" x14ac:dyDescent="0.3">
      <c r="A574">
        <v>83300018</v>
      </c>
      <c r="B574" t="s">
        <v>41</v>
      </c>
      <c r="C574" t="s">
        <v>8</v>
      </c>
      <c r="D574" t="s">
        <v>2410</v>
      </c>
      <c r="E574">
        <v>-5</v>
      </c>
    </row>
    <row r="575" spans="1:5" x14ac:dyDescent="0.3">
      <c r="A575">
        <v>83300018</v>
      </c>
      <c r="B575" t="s">
        <v>41</v>
      </c>
      <c r="C575" t="s">
        <v>8</v>
      </c>
      <c r="D575" t="s">
        <v>2411</v>
      </c>
      <c r="E575">
        <v>-3</v>
      </c>
    </row>
    <row r="576" spans="1:5" x14ac:dyDescent="0.3">
      <c r="A576">
        <v>83300018</v>
      </c>
      <c r="B576" t="s">
        <v>41</v>
      </c>
      <c r="C576" t="s">
        <v>8</v>
      </c>
      <c r="D576" t="s">
        <v>2412</v>
      </c>
      <c r="E576">
        <v>0</v>
      </c>
    </row>
    <row r="577" spans="1:5" x14ac:dyDescent="0.3">
      <c r="A577">
        <v>83300018</v>
      </c>
      <c r="B577" t="s">
        <v>41</v>
      </c>
      <c r="C577" t="s">
        <v>8</v>
      </c>
      <c r="D577" t="s">
        <v>2413</v>
      </c>
      <c r="E577">
        <v>0</v>
      </c>
    </row>
    <row r="578" spans="1:5" x14ac:dyDescent="0.3">
      <c r="A578">
        <v>43200054</v>
      </c>
      <c r="B578" t="s">
        <v>43</v>
      </c>
      <c r="C578" t="s">
        <v>44</v>
      </c>
      <c r="D578" t="s">
        <v>2378</v>
      </c>
      <c r="E578">
        <v>0</v>
      </c>
    </row>
    <row r="579" spans="1:5" x14ac:dyDescent="0.3">
      <c r="A579">
        <v>43200054</v>
      </c>
      <c r="B579" t="s">
        <v>43</v>
      </c>
      <c r="C579" t="s">
        <v>44</v>
      </c>
      <c r="D579" t="s">
        <v>2379</v>
      </c>
      <c r="E579">
        <v>0</v>
      </c>
    </row>
    <row r="580" spans="1:5" x14ac:dyDescent="0.3">
      <c r="A580">
        <v>43200054</v>
      </c>
      <c r="B580" t="s">
        <v>43</v>
      </c>
      <c r="C580" t="s">
        <v>44</v>
      </c>
      <c r="D580" t="s">
        <v>2380</v>
      </c>
      <c r="E580">
        <v>0</v>
      </c>
    </row>
    <row r="581" spans="1:5" x14ac:dyDescent="0.3">
      <c r="A581">
        <v>43200054</v>
      </c>
      <c r="B581" t="s">
        <v>43</v>
      </c>
      <c r="C581" t="s">
        <v>44</v>
      </c>
      <c r="D581" t="s">
        <v>2381</v>
      </c>
      <c r="E581">
        <v>0</v>
      </c>
    </row>
    <row r="582" spans="1:5" x14ac:dyDescent="0.3">
      <c r="A582">
        <v>43200054</v>
      </c>
      <c r="B582" t="s">
        <v>43</v>
      </c>
      <c r="C582" t="s">
        <v>44</v>
      </c>
      <c r="D582" t="s">
        <v>2382</v>
      </c>
      <c r="E582">
        <v>0</v>
      </c>
    </row>
    <row r="583" spans="1:5" x14ac:dyDescent="0.3">
      <c r="A583">
        <v>43200054</v>
      </c>
      <c r="B583" t="s">
        <v>43</v>
      </c>
      <c r="C583" t="s">
        <v>44</v>
      </c>
      <c r="D583" t="s">
        <v>2383</v>
      </c>
      <c r="E583">
        <v>0</v>
      </c>
    </row>
    <row r="584" spans="1:5" x14ac:dyDescent="0.3">
      <c r="A584">
        <v>43200054</v>
      </c>
      <c r="B584" t="s">
        <v>43</v>
      </c>
      <c r="C584" t="s">
        <v>44</v>
      </c>
      <c r="D584" t="s">
        <v>2384</v>
      </c>
      <c r="E584">
        <v>0</v>
      </c>
    </row>
    <row r="585" spans="1:5" x14ac:dyDescent="0.3">
      <c r="A585">
        <v>43200054</v>
      </c>
      <c r="B585" t="s">
        <v>43</v>
      </c>
      <c r="C585" t="s">
        <v>44</v>
      </c>
      <c r="D585" t="s">
        <v>2385</v>
      </c>
      <c r="E585">
        <v>0</v>
      </c>
    </row>
    <row r="586" spans="1:5" x14ac:dyDescent="0.3">
      <c r="A586">
        <v>43200054</v>
      </c>
      <c r="B586" t="s">
        <v>43</v>
      </c>
      <c r="C586" t="s">
        <v>44</v>
      </c>
      <c r="D586" t="s">
        <v>2386</v>
      </c>
      <c r="E586">
        <v>0</v>
      </c>
    </row>
    <row r="587" spans="1:5" x14ac:dyDescent="0.3">
      <c r="A587">
        <v>43200054</v>
      </c>
      <c r="B587" t="s">
        <v>43</v>
      </c>
      <c r="C587" t="s">
        <v>44</v>
      </c>
      <c r="D587" t="s">
        <v>2387</v>
      </c>
      <c r="E587">
        <v>0</v>
      </c>
    </row>
    <row r="588" spans="1:5" x14ac:dyDescent="0.3">
      <c r="A588">
        <v>43200054</v>
      </c>
      <c r="B588" t="s">
        <v>43</v>
      </c>
      <c r="C588" t="s">
        <v>44</v>
      </c>
      <c r="D588" t="s">
        <v>2388</v>
      </c>
      <c r="E588">
        <v>0</v>
      </c>
    </row>
    <row r="589" spans="1:5" x14ac:dyDescent="0.3">
      <c r="A589">
        <v>43200054</v>
      </c>
      <c r="B589" t="s">
        <v>43</v>
      </c>
      <c r="C589" t="s">
        <v>44</v>
      </c>
      <c r="D589" t="s">
        <v>2389</v>
      </c>
      <c r="E589">
        <v>0</v>
      </c>
    </row>
    <row r="590" spans="1:5" x14ac:dyDescent="0.3">
      <c r="A590">
        <v>43200054</v>
      </c>
      <c r="B590" t="s">
        <v>43</v>
      </c>
      <c r="C590" t="s">
        <v>44</v>
      </c>
      <c r="D590" t="s">
        <v>2390</v>
      </c>
      <c r="E590">
        <v>0</v>
      </c>
    </row>
    <row r="591" spans="1:5" x14ac:dyDescent="0.3">
      <c r="A591">
        <v>43200054</v>
      </c>
      <c r="B591" t="s">
        <v>43</v>
      </c>
      <c r="C591" t="s">
        <v>44</v>
      </c>
      <c r="D591" t="s">
        <v>2391</v>
      </c>
      <c r="E591">
        <v>-21</v>
      </c>
    </row>
    <row r="592" spans="1:5" x14ac:dyDescent="0.3">
      <c r="A592">
        <v>43200054</v>
      </c>
      <c r="B592" t="s">
        <v>43</v>
      </c>
      <c r="C592" t="s">
        <v>44</v>
      </c>
      <c r="D592" t="s">
        <v>2392</v>
      </c>
      <c r="E592">
        <v>0</v>
      </c>
    </row>
    <row r="593" spans="1:5" x14ac:dyDescent="0.3">
      <c r="A593">
        <v>43200054</v>
      </c>
      <c r="B593" t="s">
        <v>43</v>
      </c>
      <c r="C593" t="s">
        <v>44</v>
      </c>
      <c r="D593" t="s">
        <v>2393</v>
      </c>
      <c r="E593">
        <v>0</v>
      </c>
    </row>
    <row r="594" spans="1:5" x14ac:dyDescent="0.3">
      <c r="A594">
        <v>43200054</v>
      </c>
      <c r="B594" t="s">
        <v>43</v>
      </c>
      <c r="C594" t="s">
        <v>44</v>
      </c>
      <c r="D594" t="s">
        <v>2394</v>
      </c>
      <c r="E594">
        <v>0</v>
      </c>
    </row>
    <row r="595" spans="1:5" x14ac:dyDescent="0.3">
      <c r="A595">
        <v>43200054</v>
      </c>
      <c r="B595" t="s">
        <v>43</v>
      </c>
      <c r="C595" t="s">
        <v>44</v>
      </c>
      <c r="D595" t="s">
        <v>2395</v>
      </c>
      <c r="E595">
        <v>0</v>
      </c>
    </row>
    <row r="596" spans="1:5" x14ac:dyDescent="0.3">
      <c r="A596">
        <v>43200054</v>
      </c>
      <c r="B596" t="s">
        <v>43</v>
      </c>
      <c r="C596" t="s">
        <v>44</v>
      </c>
      <c r="D596" t="s">
        <v>2396</v>
      </c>
      <c r="E596">
        <v>0</v>
      </c>
    </row>
    <row r="597" spans="1:5" x14ac:dyDescent="0.3">
      <c r="A597">
        <v>43200054</v>
      </c>
      <c r="B597" t="s">
        <v>43</v>
      </c>
      <c r="C597" t="s">
        <v>44</v>
      </c>
      <c r="D597" t="s">
        <v>2397</v>
      </c>
      <c r="E597">
        <v>0</v>
      </c>
    </row>
    <row r="598" spans="1:5" x14ac:dyDescent="0.3">
      <c r="A598">
        <v>43200054</v>
      </c>
      <c r="B598" t="s">
        <v>43</v>
      </c>
      <c r="C598" t="s">
        <v>44</v>
      </c>
      <c r="D598" t="s">
        <v>2398</v>
      </c>
      <c r="E598">
        <v>0</v>
      </c>
    </row>
    <row r="599" spans="1:5" x14ac:dyDescent="0.3">
      <c r="A599">
        <v>43200054</v>
      </c>
      <c r="B599" t="s">
        <v>43</v>
      </c>
      <c r="C599" t="s">
        <v>44</v>
      </c>
      <c r="D599" t="s">
        <v>2399</v>
      </c>
      <c r="E599">
        <v>0</v>
      </c>
    </row>
    <row r="600" spans="1:5" x14ac:dyDescent="0.3">
      <c r="A600">
        <v>43200054</v>
      </c>
      <c r="B600" t="s">
        <v>43</v>
      </c>
      <c r="C600" t="s">
        <v>44</v>
      </c>
      <c r="D600" t="s">
        <v>2400</v>
      </c>
      <c r="E600">
        <v>-15</v>
      </c>
    </row>
    <row r="601" spans="1:5" x14ac:dyDescent="0.3">
      <c r="A601">
        <v>43200054</v>
      </c>
      <c r="B601" t="s">
        <v>43</v>
      </c>
      <c r="C601" t="s">
        <v>44</v>
      </c>
      <c r="D601" t="s">
        <v>2401</v>
      </c>
      <c r="E601">
        <v>0</v>
      </c>
    </row>
    <row r="602" spans="1:5" x14ac:dyDescent="0.3">
      <c r="A602">
        <v>43200054</v>
      </c>
      <c r="B602" t="s">
        <v>43</v>
      </c>
      <c r="C602" t="s">
        <v>44</v>
      </c>
      <c r="D602" t="s">
        <v>2402</v>
      </c>
      <c r="E602">
        <v>-1</v>
      </c>
    </row>
    <row r="603" spans="1:5" x14ac:dyDescent="0.3">
      <c r="A603">
        <v>43200054</v>
      </c>
      <c r="B603" t="s">
        <v>43</v>
      </c>
      <c r="C603" t="s">
        <v>44</v>
      </c>
      <c r="D603" t="s">
        <v>2403</v>
      </c>
      <c r="E603">
        <v>-6</v>
      </c>
    </row>
    <row r="604" spans="1:5" x14ac:dyDescent="0.3">
      <c r="A604">
        <v>43200054</v>
      </c>
      <c r="B604" t="s">
        <v>43</v>
      </c>
      <c r="C604" t="s">
        <v>44</v>
      </c>
      <c r="D604" t="s">
        <v>2404</v>
      </c>
      <c r="E604">
        <v>0</v>
      </c>
    </row>
    <row r="605" spans="1:5" x14ac:dyDescent="0.3">
      <c r="A605">
        <v>43200054</v>
      </c>
      <c r="B605" t="s">
        <v>43</v>
      </c>
      <c r="C605" t="s">
        <v>44</v>
      </c>
      <c r="D605" t="s">
        <v>2405</v>
      </c>
      <c r="E605">
        <v>0</v>
      </c>
    </row>
    <row r="606" spans="1:5" x14ac:dyDescent="0.3">
      <c r="A606">
        <v>43200054</v>
      </c>
      <c r="B606" t="s">
        <v>43</v>
      </c>
      <c r="C606" t="s">
        <v>44</v>
      </c>
      <c r="D606" t="s">
        <v>2406</v>
      </c>
      <c r="E606">
        <v>0</v>
      </c>
    </row>
    <row r="607" spans="1:5" x14ac:dyDescent="0.3">
      <c r="A607">
        <v>43200054</v>
      </c>
      <c r="B607" t="s">
        <v>43</v>
      </c>
      <c r="C607" t="s">
        <v>44</v>
      </c>
      <c r="D607" t="s">
        <v>2407</v>
      </c>
      <c r="E607">
        <v>-1</v>
      </c>
    </row>
    <row r="608" spans="1:5" x14ac:dyDescent="0.3">
      <c r="A608">
        <v>43200054</v>
      </c>
      <c r="B608" t="s">
        <v>43</v>
      </c>
      <c r="C608" t="s">
        <v>44</v>
      </c>
      <c r="D608" t="s">
        <v>2408</v>
      </c>
      <c r="E608">
        <v>-4</v>
      </c>
    </row>
    <row r="609" spans="1:5" x14ac:dyDescent="0.3">
      <c r="A609">
        <v>43200054</v>
      </c>
      <c r="B609" t="s">
        <v>43</v>
      </c>
      <c r="C609" t="s">
        <v>44</v>
      </c>
      <c r="D609" t="s">
        <v>2409</v>
      </c>
      <c r="E609">
        <v>-3</v>
      </c>
    </row>
    <row r="610" spans="1:5" x14ac:dyDescent="0.3">
      <c r="A610">
        <v>43200054</v>
      </c>
      <c r="B610" t="s">
        <v>43</v>
      </c>
      <c r="C610" t="s">
        <v>44</v>
      </c>
      <c r="D610" t="s">
        <v>2410</v>
      </c>
      <c r="E610">
        <v>0</v>
      </c>
    </row>
    <row r="611" spans="1:5" x14ac:dyDescent="0.3">
      <c r="A611">
        <v>43200054</v>
      </c>
      <c r="B611" t="s">
        <v>43</v>
      </c>
      <c r="C611" t="s">
        <v>44</v>
      </c>
      <c r="D611" t="s">
        <v>2411</v>
      </c>
      <c r="E611">
        <v>0</v>
      </c>
    </row>
    <row r="612" spans="1:5" x14ac:dyDescent="0.3">
      <c r="A612">
        <v>43200054</v>
      </c>
      <c r="B612" t="s">
        <v>43</v>
      </c>
      <c r="C612" t="s">
        <v>44</v>
      </c>
      <c r="D612" t="s">
        <v>2412</v>
      </c>
      <c r="E612">
        <v>0</v>
      </c>
    </row>
    <row r="613" spans="1:5" x14ac:dyDescent="0.3">
      <c r="A613">
        <v>43200054</v>
      </c>
      <c r="B613" t="s">
        <v>43</v>
      </c>
      <c r="C613" t="s">
        <v>44</v>
      </c>
      <c r="D613" t="s">
        <v>2413</v>
      </c>
      <c r="E613">
        <v>-2</v>
      </c>
    </row>
    <row r="614" spans="1:5" x14ac:dyDescent="0.3">
      <c r="A614">
        <v>59050017</v>
      </c>
      <c r="B614" t="s">
        <v>46</v>
      </c>
      <c r="C614" t="s">
        <v>8</v>
      </c>
      <c r="D614" t="s">
        <v>2378</v>
      </c>
      <c r="E614">
        <v>0</v>
      </c>
    </row>
    <row r="615" spans="1:5" x14ac:dyDescent="0.3">
      <c r="A615">
        <v>59050017</v>
      </c>
      <c r="B615" t="s">
        <v>46</v>
      </c>
      <c r="C615" t="s">
        <v>8</v>
      </c>
      <c r="D615" t="s">
        <v>2379</v>
      </c>
      <c r="E615">
        <v>-2</v>
      </c>
    </row>
    <row r="616" spans="1:5" x14ac:dyDescent="0.3">
      <c r="A616">
        <v>59050017</v>
      </c>
      <c r="B616" t="s">
        <v>46</v>
      </c>
      <c r="C616" t="s">
        <v>8</v>
      </c>
      <c r="D616" t="s">
        <v>2380</v>
      </c>
      <c r="E616">
        <v>0</v>
      </c>
    </row>
    <row r="617" spans="1:5" x14ac:dyDescent="0.3">
      <c r="A617">
        <v>59050017</v>
      </c>
      <c r="B617" t="s">
        <v>46</v>
      </c>
      <c r="C617" t="s">
        <v>8</v>
      </c>
      <c r="D617" t="s">
        <v>2381</v>
      </c>
      <c r="E617">
        <v>0</v>
      </c>
    </row>
    <row r="618" spans="1:5" x14ac:dyDescent="0.3">
      <c r="A618">
        <v>59050017</v>
      </c>
      <c r="B618" t="s">
        <v>46</v>
      </c>
      <c r="C618" t="s">
        <v>8</v>
      </c>
      <c r="D618" t="s">
        <v>2382</v>
      </c>
      <c r="E618">
        <v>0</v>
      </c>
    </row>
    <row r="619" spans="1:5" x14ac:dyDescent="0.3">
      <c r="A619">
        <v>59050017</v>
      </c>
      <c r="B619" t="s">
        <v>46</v>
      </c>
      <c r="C619" t="s">
        <v>8</v>
      </c>
      <c r="D619" t="s">
        <v>2383</v>
      </c>
      <c r="E619">
        <v>-2</v>
      </c>
    </row>
    <row r="620" spans="1:5" x14ac:dyDescent="0.3">
      <c r="A620">
        <v>59050017</v>
      </c>
      <c r="B620" t="s">
        <v>46</v>
      </c>
      <c r="C620" t="s">
        <v>8</v>
      </c>
      <c r="D620" t="s">
        <v>2384</v>
      </c>
      <c r="E620">
        <v>-4</v>
      </c>
    </row>
    <row r="621" spans="1:5" x14ac:dyDescent="0.3">
      <c r="A621">
        <v>59050017</v>
      </c>
      <c r="B621" t="s">
        <v>46</v>
      </c>
      <c r="C621" t="s">
        <v>8</v>
      </c>
      <c r="D621" t="s">
        <v>2385</v>
      </c>
      <c r="E621">
        <v>0</v>
      </c>
    </row>
    <row r="622" spans="1:5" x14ac:dyDescent="0.3">
      <c r="A622">
        <v>59050017</v>
      </c>
      <c r="B622" t="s">
        <v>46</v>
      </c>
      <c r="C622" t="s">
        <v>8</v>
      </c>
      <c r="D622" t="s">
        <v>2386</v>
      </c>
      <c r="E622">
        <v>0</v>
      </c>
    </row>
    <row r="623" spans="1:5" x14ac:dyDescent="0.3">
      <c r="A623">
        <v>59050017</v>
      </c>
      <c r="B623" t="s">
        <v>46</v>
      </c>
      <c r="C623" t="s">
        <v>8</v>
      </c>
      <c r="D623" t="s">
        <v>2387</v>
      </c>
      <c r="E623">
        <v>0</v>
      </c>
    </row>
    <row r="624" spans="1:5" x14ac:dyDescent="0.3">
      <c r="A624">
        <v>59050017</v>
      </c>
      <c r="B624" t="s">
        <v>46</v>
      </c>
      <c r="C624" t="s">
        <v>8</v>
      </c>
      <c r="D624" t="s">
        <v>2388</v>
      </c>
      <c r="E624">
        <v>0</v>
      </c>
    </row>
    <row r="625" spans="1:5" x14ac:dyDescent="0.3">
      <c r="A625">
        <v>59050017</v>
      </c>
      <c r="B625" t="s">
        <v>46</v>
      </c>
      <c r="C625" t="s">
        <v>8</v>
      </c>
      <c r="D625" t="s">
        <v>2389</v>
      </c>
      <c r="E625">
        <v>0</v>
      </c>
    </row>
    <row r="626" spans="1:5" x14ac:dyDescent="0.3">
      <c r="A626">
        <v>59050017</v>
      </c>
      <c r="B626" t="s">
        <v>46</v>
      </c>
      <c r="C626" t="s">
        <v>8</v>
      </c>
      <c r="D626" t="s">
        <v>2390</v>
      </c>
      <c r="E626">
        <v>-1</v>
      </c>
    </row>
    <row r="627" spans="1:5" x14ac:dyDescent="0.3">
      <c r="A627">
        <v>59050017</v>
      </c>
      <c r="B627" t="s">
        <v>46</v>
      </c>
      <c r="C627" t="s">
        <v>8</v>
      </c>
      <c r="D627" t="s">
        <v>2391</v>
      </c>
      <c r="E627">
        <v>0</v>
      </c>
    </row>
    <row r="628" spans="1:5" x14ac:dyDescent="0.3">
      <c r="A628">
        <v>59050017</v>
      </c>
      <c r="B628" t="s">
        <v>46</v>
      </c>
      <c r="C628" t="s">
        <v>8</v>
      </c>
      <c r="D628" t="s">
        <v>2392</v>
      </c>
      <c r="E628">
        <v>0</v>
      </c>
    </row>
    <row r="629" spans="1:5" x14ac:dyDescent="0.3">
      <c r="A629">
        <v>59050017</v>
      </c>
      <c r="B629" t="s">
        <v>46</v>
      </c>
      <c r="C629" t="s">
        <v>8</v>
      </c>
      <c r="D629" t="s">
        <v>2393</v>
      </c>
      <c r="E629">
        <v>0</v>
      </c>
    </row>
    <row r="630" spans="1:5" x14ac:dyDescent="0.3">
      <c r="A630">
        <v>59050017</v>
      </c>
      <c r="B630" t="s">
        <v>46</v>
      </c>
      <c r="C630" t="s">
        <v>8</v>
      </c>
      <c r="D630" t="s">
        <v>2394</v>
      </c>
      <c r="E630">
        <v>0</v>
      </c>
    </row>
    <row r="631" spans="1:5" x14ac:dyDescent="0.3">
      <c r="A631">
        <v>59050017</v>
      </c>
      <c r="B631" t="s">
        <v>46</v>
      </c>
      <c r="C631" t="s">
        <v>8</v>
      </c>
      <c r="D631" t="s">
        <v>2395</v>
      </c>
      <c r="E631">
        <v>0</v>
      </c>
    </row>
    <row r="632" spans="1:5" x14ac:dyDescent="0.3">
      <c r="A632">
        <v>59050017</v>
      </c>
      <c r="B632" t="s">
        <v>46</v>
      </c>
      <c r="C632" t="s">
        <v>8</v>
      </c>
      <c r="D632" t="s">
        <v>2396</v>
      </c>
      <c r="E632">
        <v>-3</v>
      </c>
    </row>
    <row r="633" spans="1:5" x14ac:dyDescent="0.3">
      <c r="A633">
        <v>59050017</v>
      </c>
      <c r="B633" t="s">
        <v>46</v>
      </c>
      <c r="C633" t="s">
        <v>8</v>
      </c>
      <c r="D633" t="s">
        <v>2397</v>
      </c>
      <c r="E633">
        <v>-3</v>
      </c>
    </row>
    <row r="634" spans="1:5" x14ac:dyDescent="0.3">
      <c r="A634">
        <v>59050017</v>
      </c>
      <c r="B634" t="s">
        <v>46</v>
      </c>
      <c r="C634" t="s">
        <v>8</v>
      </c>
      <c r="D634" t="s">
        <v>2398</v>
      </c>
      <c r="E634">
        <v>0</v>
      </c>
    </row>
    <row r="635" spans="1:5" x14ac:dyDescent="0.3">
      <c r="A635">
        <v>59050017</v>
      </c>
      <c r="B635" t="s">
        <v>46</v>
      </c>
      <c r="C635" t="s">
        <v>8</v>
      </c>
      <c r="D635" t="s">
        <v>2399</v>
      </c>
      <c r="E635">
        <v>0</v>
      </c>
    </row>
    <row r="636" spans="1:5" x14ac:dyDescent="0.3">
      <c r="A636">
        <v>59050017</v>
      </c>
      <c r="B636" t="s">
        <v>46</v>
      </c>
      <c r="C636" t="s">
        <v>8</v>
      </c>
      <c r="D636" t="s">
        <v>2400</v>
      </c>
      <c r="E636">
        <v>-1</v>
      </c>
    </row>
    <row r="637" spans="1:5" x14ac:dyDescent="0.3">
      <c r="A637">
        <v>59050017</v>
      </c>
      <c r="B637" t="s">
        <v>46</v>
      </c>
      <c r="C637" t="s">
        <v>8</v>
      </c>
      <c r="D637" t="s">
        <v>2401</v>
      </c>
      <c r="E637">
        <v>-5</v>
      </c>
    </row>
    <row r="638" spans="1:5" x14ac:dyDescent="0.3">
      <c r="A638">
        <v>59050017</v>
      </c>
      <c r="B638" t="s">
        <v>46</v>
      </c>
      <c r="C638" t="s">
        <v>8</v>
      </c>
      <c r="D638" t="s">
        <v>2402</v>
      </c>
      <c r="E638">
        <v>0</v>
      </c>
    </row>
    <row r="639" spans="1:5" x14ac:dyDescent="0.3">
      <c r="A639">
        <v>59050017</v>
      </c>
      <c r="B639" t="s">
        <v>46</v>
      </c>
      <c r="C639" t="s">
        <v>8</v>
      </c>
      <c r="D639" t="s">
        <v>2403</v>
      </c>
      <c r="E639">
        <v>-2</v>
      </c>
    </row>
    <row r="640" spans="1:5" x14ac:dyDescent="0.3">
      <c r="A640">
        <v>59050017</v>
      </c>
      <c r="B640" t="s">
        <v>46</v>
      </c>
      <c r="C640" t="s">
        <v>8</v>
      </c>
      <c r="D640" t="s">
        <v>2404</v>
      </c>
      <c r="E640">
        <v>0</v>
      </c>
    </row>
    <row r="641" spans="1:5" x14ac:dyDescent="0.3">
      <c r="A641">
        <v>59050017</v>
      </c>
      <c r="B641" t="s">
        <v>46</v>
      </c>
      <c r="C641" t="s">
        <v>8</v>
      </c>
      <c r="D641" t="s">
        <v>2405</v>
      </c>
      <c r="E641">
        <v>-1</v>
      </c>
    </row>
    <row r="642" spans="1:5" x14ac:dyDescent="0.3">
      <c r="A642">
        <v>59050017</v>
      </c>
      <c r="B642" t="s">
        <v>46</v>
      </c>
      <c r="C642" t="s">
        <v>8</v>
      </c>
      <c r="D642" t="s">
        <v>2406</v>
      </c>
      <c r="E642">
        <v>0</v>
      </c>
    </row>
    <row r="643" spans="1:5" x14ac:dyDescent="0.3">
      <c r="A643">
        <v>59050017</v>
      </c>
      <c r="B643" t="s">
        <v>46</v>
      </c>
      <c r="C643" t="s">
        <v>8</v>
      </c>
      <c r="D643" t="s">
        <v>2407</v>
      </c>
      <c r="E643">
        <v>-1</v>
      </c>
    </row>
    <row r="644" spans="1:5" x14ac:dyDescent="0.3">
      <c r="A644">
        <v>59050017</v>
      </c>
      <c r="B644" t="s">
        <v>46</v>
      </c>
      <c r="C644" t="s">
        <v>8</v>
      </c>
      <c r="D644" t="s">
        <v>2408</v>
      </c>
      <c r="E644">
        <v>0</v>
      </c>
    </row>
    <row r="645" spans="1:5" x14ac:dyDescent="0.3">
      <c r="A645">
        <v>59050017</v>
      </c>
      <c r="B645" t="s">
        <v>46</v>
      </c>
      <c r="C645" t="s">
        <v>8</v>
      </c>
      <c r="D645" t="s">
        <v>2409</v>
      </c>
      <c r="E645">
        <v>-2</v>
      </c>
    </row>
    <row r="646" spans="1:5" x14ac:dyDescent="0.3">
      <c r="A646">
        <v>59050017</v>
      </c>
      <c r="B646" t="s">
        <v>46</v>
      </c>
      <c r="C646" t="s">
        <v>8</v>
      </c>
      <c r="D646" t="s">
        <v>2410</v>
      </c>
      <c r="E646">
        <v>-2</v>
      </c>
    </row>
    <row r="647" spans="1:5" x14ac:dyDescent="0.3">
      <c r="A647">
        <v>59050017</v>
      </c>
      <c r="B647" t="s">
        <v>46</v>
      </c>
      <c r="C647" t="s">
        <v>8</v>
      </c>
      <c r="D647" t="s">
        <v>2411</v>
      </c>
      <c r="E647">
        <v>-2</v>
      </c>
    </row>
    <row r="648" spans="1:5" x14ac:dyDescent="0.3">
      <c r="A648">
        <v>59050017</v>
      </c>
      <c r="B648" t="s">
        <v>46</v>
      </c>
      <c r="C648" t="s">
        <v>8</v>
      </c>
      <c r="D648" t="s">
        <v>2412</v>
      </c>
      <c r="E648">
        <v>-2</v>
      </c>
    </row>
    <row r="649" spans="1:5" x14ac:dyDescent="0.3">
      <c r="A649">
        <v>59050017</v>
      </c>
      <c r="B649" t="s">
        <v>46</v>
      </c>
      <c r="C649" t="s">
        <v>8</v>
      </c>
      <c r="D649" t="s">
        <v>2413</v>
      </c>
      <c r="E649">
        <v>0</v>
      </c>
    </row>
    <row r="650" spans="1:5" x14ac:dyDescent="0.3">
      <c r="A650">
        <v>71030002</v>
      </c>
      <c r="B650" t="s">
        <v>48</v>
      </c>
      <c r="C650" t="s">
        <v>8</v>
      </c>
      <c r="D650" t="s">
        <v>2378</v>
      </c>
      <c r="E650">
        <v>-1</v>
      </c>
    </row>
    <row r="651" spans="1:5" x14ac:dyDescent="0.3">
      <c r="A651">
        <v>71030002</v>
      </c>
      <c r="B651" t="s">
        <v>48</v>
      </c>
      <c r="C651" t="s">
        <v>8</v>
      </c>
      <c r="D651" t="s">
        <v>2379</v>
      </c>
      <c r="E651">
        <v>-1</v>
      </c>
    </row>
    <row r="652" spans="1:5" x14ac:dyDescent="0.3">
      <c r="A652">
        <v>71030002</v>
      </c>
      <c r="B652" t="s">
        <v>48</v>
      </c>
      <c r="C652" t="s">
        <v>8</v>
      </c>
      <c r="D652" t="s">
        <v>2380</v>
      </c>
      <c r="E652">
        <v>0</v>
      </c>
    </row>
    <row r="653" spans="1:5" x14ac:dyDescent="0.3">
      <c r="A653">
        <v>71030002</v>
      </c>
      <c r="B653" t="s">
        <v>48</v>
      </c>
      <c r="C653" t="s">
        <v>8</v>
      </c>
      <c r="D653" t="s">
        <v>2381</v>
      </c>
      <c r="E653">
        <v>0</v>
      </c>
    </row>
    <row r="654" spans="1:5" x14ac:dyDescent="0.3">
      <c r="A654">
        <v>71030002</v>
      </c>
      <c r="B654" t="s">
        <v>48</v>
      </c>
      <c r="C654" t="s">
        <v>8</v>
      </c>
      <c r="D654" t="s">
        <v>2382</v>
      </c>
      <c r="E654">
        <v>-1</v>
      </c>
    </row>
    <row r="655" spans="1:5" x14ac:dyDescent="0.3">
      <c r="A655">
        <v>71030002</v>
      </c>
      <c r="B655" t="s">
        <v>48</v>
      </c>
      <c r="C655" t="s">
        <v>8</v>
      </c>
      <c r="D655" t="s">
        <v>2383</v>
      </c>
      <c r="E655">
        <v>-2</v>
      </c>
    </row>
    <row r="656" spans="1:5" x14ac:dyDescent="0.3">
      <c r="A656">
        <v>71030002</v>
      </c>
      <c r="B656" t="s">
        <v>48</v>
      </c>
      <c r="C656" t="s">
        <v>8</v>
      </c>
      <c r="D656" t="s">
        <v>2384</v>
      </c>
      <c r="E656">
        <v>0</v>
      </c>
    </row>
    <row r="657" spans="1:5" x14ac:dyDescent="0.3">
      <c r="A657">
        <v>71030002</v>
      </c>
      <c r="B657" t="s">
        <v>48</v>
      </c>
      <c r="C657" t="s">
        <v>8</v>
      </c>
      <c r="D657" t="s">
        <v>2385</v>
      </c>
      <c r="E657">
        <v>-3</v>
      </c>
    </row>
    <row r="658" spans="1:5" x14ac:dyDescent="0.3">
      <c r="A658">
        <v>71030002</v>
      </c>
      <c r="B658" t="s">
        <v>48</v>
      </c>
      <c r="C658" t="s">
        <v>8</v>
      </c>
      <c r="D658" t="s">
        <v>2386</v>
      </c>
      <c r="E658">
        <v>-2</v>
      </c>
    </row>
    <row r="659" spans="1:5" x14ac:dyDescent="0.3">
      <c r="A659">
        <v>71030002</v>
      </c>
      <c r="B659" t="s">
        <v>48</v>
      </c>
      <c r="C659" t="s">
        <v>8</v>
      </c>
      <c r="D659" t="s">
        <v>2387</v>
      </c>
      <c r="E659">
        <v>-2</v>
      </c>
    </row>
    <row r="660" spans="1:5" x14ac:dyDescent="0.3">
      <c r="A660">
        <v>71030002</v>
      </c>
      <c r="B660" t="s">
        <v>48</v>
      </c>
      <c r="C660" t="s">
        <v>8</v>
      </c>
      <c r="D660" t="s">
        <v>2388</v>
      </c>
      <c r="E660">
        <v>0</v>
      </c>
    </row>
    <row r="661" spans="1:5" x14ac:dyDescent="0.3">
      <c r="A661">
        <v>71030002</v>
      </c>
      <c r="B661" t="s">
        <v>48</v>
      </c>
      <c r="C661" t="s">
        <v>8</v>
      </c>
      <c r="D661" t="s">
        <v>2389</v>
      </c>
      <c r="E661">
        <v>0</v>
      </c>
    </row>
    <row r="662" spans="1:5" x14ac:dyDescent="0.3">
      <c r="A662">
        <v>71030002</v>
      </c>
      <c r="B662" t="s">
        <v>48</v>
      </c>
      <c r="C662" t="s">
        <v>8</v>
      </c>
      <c r="D662" t="s">
        <v>2390</v>
      </c>
      <c r="E662">
        <v>-1</v>
      </c>
    </row>
    <row r="663" spans="1:5" x14ac:dyDescent="0.3">
      <c r="A663">
        <v>71030002</v>
      </c>
      <c r="B663" t="s">
        <v>48</v>
      </c>
      <c r="C663" t="s">
        <v>8</v>
      </c>
      <c r="D663" t="s">
        <v>2391</v>
      </c>
      <c r="E663">
        <v>0</v>
      </c>
    </row>
    <row r="664" spans="1:5" x14ac:dyDescent="0.3">
      <c r="A664">
        <v>71030002</v>
      </c>
      <c r="B664" t="s">
        <v>48</v>
      </c>
      <c r="C664" t="s">
        <v>8</v>
      </c>
      <c r="D664" t="s">
        <v>2392</v>
      </c>
      <c r="E664">
        <v>-1</v>
      </c>
    </row>
    <row r="665" spans="1:5" x14ac:dyDescent="0.3">
      <c r="A665">
        <v>71030002</v>
      </c>
      <c r="B665" t="s">
        <v>48</v>
      </c>
      <c r="C665" t="s">
        <v>8</v>
      </c>
      <c r="D665" t="s">
        <v>2393</v>
      </c>
      <c r="E665">
        <v>-1</v>
      </c>
    </row>
    <row r="666" spans="1:5" x14ac:dyDescent="0.3">
      <c r="A666">
        <v>71030002</v>
      </c>
      <c r="B666" t="s">
        <v>48</v>
      </c>
      <c r="C666" t="s">
        <v>8</v>
      </c>
      <c r="D666" t="s">
        <v>2394</v>
      </c>
      <c r="E666">
        <v>-2</v>
      </c>
    </row>
    <row r="667" spans="1:5" x14ac:dyDescent="0.3">
      <c r="A667">
        <v>71030002</v>
      </c>
      <c r="B667" t="s">
        <v>48</v>
      </c>
      <c r="C667" t="s">
        <v>8</v>
      </c>
      <c r="D667" t="s">
        <v>2395</v>
      </c>
      <c r="E667">
        <v>-2</v>
      </c>
    </row>
    <row r="668" spans="1:5" x14ac:dyDescent="0.3">
      <c r="A668">
        <v>71030002</v>
      </c>
      <c r="B668" t="s">
        <v>48</v>
      </c>
      <c r="C668" t="s">
        <v>8</v>
      </c>
      <c r="D668" t="s">
        <v>2396</v>
      </c>
      <c r="E668">
        <v>-1</v>
      </c>
    </row>
    <row r="669" spans="1:5" x14ac:dyDescent="0.3">
      <c r="A669">
        <v>71030002</v>
      </c>
      <c r="B669" t="s">
        <v>48</v>
      </c>
      <c r="C669" t="s">
        <v>8</v>
      </c>
      <c r="D669" t="s">
        <v>2397</v>
      </c>
      <c r="E669">
        <v>0</v>
      </c>
    </row>
    <row r="670" spans="1:5" x14ac:dyDescent="0.3">
      <c r="A670">
        <v>71030002</v>
      </c>
      <c r="B670" t="s">
        <v>48</v>
      </c>
      <c r="C670" t="s">
        <v>8</v>
      </c>
      <c r="D670" t="s">
        <v>2398</v>
      </c>
      <c r="E670">
        <v>-3</v>
      </c>
    </row>
    <row r="671" spans="1:5" x14ac:dyDescent="0.3">
      <c r="A671">
        <v>71030002</v>
      </c>
      <c r="B671" t="s">
        <v>48</v>
      </c>
      <c r="C671" t="s">
        <v>8</v>
      </c>
      <c r="D671" t="s">
        <v>2399</v>
      </c>
      <c r="E671">
        <v>-3</v>
      </c>
    </row>
    <row r="672" spans="1:5" x14ac:dyDescent="0.3">
      <c r="A672">
        <v>71030002</v>
      </c>
      <c r="B672" t="s">
        <v>48</v>
      </c>
      <c r="C672" t="s">
        <v>8</v>
      </c>
      <c r="D672" t="s">
        <v>2400</v>
      </c>
      <c r="E672">
        <v>-1</v>
      </c>
    </row>
    <row r="673" spans="1:5" x14ac:dyDescent="0.3">
      <c r="A673">
        <v>71030002</v>
      </c>
      <c r="B673" t="s">
        <v>48</v>
      </c>
      <c r="C673" t="s">
        <v>8</v>
      </c>
      <c r="D673" t="s">
        <v>2401</v>
      </c>
      <c r="E673">
        <v>-1</v>
      </c>
    </row>
    <row r="674" spans="1:5" x14ac:dyDescent="0.3">
      <c r="A674">
        <v>71030002</v>
      </c>
      <c r="B674" t="s">
        <v>48</v>
      </c>
      <c r="C674" t="s">
        <v>8</v>
      </c>
      <c r="D674" t="s">
        <v>2402</v>
      </c>
      <c r="E674">
        <v>-1</v>
      </c>
    </row>
    <row r="675" spans="1:5" x14ac:dyDescent="0.3">
      <c r="A675">
        <v>71030002</v>
      </c>
      <c r="B675" t="s">
        <v>48</v>
      </c>
      <c r="C675" t="s">
        <v>8</v>
      </c>
      <c r="D675" t="s">
        <v>2403</v>
      </c>
      <c r="E675">
        <v>0</v>
      </c>
    </row>
    <row r="676" spans="1:5" x14ac:dyDescent="0.3">
      <c r="A676">
        <v>71030002</v>
      </c>
      <c r="B676" t="s">
        <v>48</v>
      </c>
      <c r="C676" t="s">
        <v>8</v>
      </c>
      <c r="D676" t="s">
        <v>2404</v>
      </c>
      <c r="E676">
        <v>-1</v>
      </c>
    </row>
    <row r="677" spans="1:5" x14ac:dyDescent="0.3">
      <c r="A677">
        <v>71030002</v>
      </c>
      <c r="B677" t="s">
        <v>48</v>
      </c>
      <c r="C677" t="s">
        <v>8</v>
      </c>
      <c r="D677" t="s">
        <v>2405</v>
      </c>
      <c r="E677">
        <v>-1</v>
      </c>
    </row>
    <row r="678" spans="1:5" x14ac:dyDescent="0.3">
      <c r="A678">
        <v>71030002</v>
      </c>
      <c r="B678" t="s">
        <v>48</v>
      </c>
      <c r="C678" t="s">
        <v>8</v>
      </c>
      <c r="D678" t="s">
        <v>2406</v>
      </c>
      <c r="E678">
        <v>-1</v>
      </c>
    </row>
    <row r="679" spans="1:5" x14ac:dyDescent="0.3">
      <c r="A679">
        <v>71030002</v>
      </c>
      <c r="B679" t="s">
        <v>48</v>
      </c>
      <c r="C679" t="s">
        <v>8</v>
      </c>
      <c r="D679" t="s">
        <v>2407</v>
      </c>
      <c r="E679">
        <v>0</v>
      </c>
    </row>
    <row r="680" spans="1:5" x14ac:dyDescent="0.3">
      <c r="A680">
        <v>71030002</v>
      </c>
      <c r="B680" t="s">
        <v>48</v>
      </c>
      <c r="C680" t="s">
        <v>8</v>
      </c>
      <c r="D680" t="s">
        <v>2408</v>
      </c>
      <c r="E680">
        <v>-1</v>
      </c>
    </row>
    <row r="681" spans="1:5" x14ac:dyDescent="0.3">
      <c r="A681">
        <v>71030002</v>
      </c>
      <c r="B681" t="s">
        <v>48</v>
      </c>
      <c r="C681" t="s">
        <v>8</v>
      </c>
      <c r="D681" t="s">
        <v>2409</v>
      </c>
      <c r="E681">
        <v>-1</v>
      </c>
    </row>
    <row r="682" spans="1:5" x14ac:dyDescent="0.3">
      <c r="A682">
        <v>71030002</v>
      </c>
      <c r="B682" t="s">
        <v>48</v>
      </c>
      <c r="C682" t="s">
        <v>8</v>
      </c>
      <c r="D682" t="s">
        <v>2410</v>
      </c>
      <c r="E682">
        <v>-1</v>
      </c>
    </row>
    <row r="683" spans="1:5" x14ac:dyDescent="0.3">
      <c r="A683">
        <v>71030002</v>
      </c>
      <c r="B683" t="s">
        <v>48</v>
      </c>
      <c r="C683" t="s">
        <v>8</v>
      </c>
      <c r="D683" t="s">
        <v>2411</v>
      </c>
      <c r="E683">
        <v>-1</v>
      </c>
    </row>
    <row r="684" spans="1:5" x14ac:dyDescent="0.3">
      <c r="A684">
        <v>71030002</v>
      </c>
      <c r="B684" t="s">
        <v>48</v>
      </c>
      <c r="C684" t="s">
        <v>8</v>
      </c>
      <c r="D684" t="s">
        <v>2412</v>
      </c>
      <c r="E684">
        <v>0</v>
      </c>
    </row>
    <row r="685" spans="1:5" x14ac:dyDescent="0.3">
      <c r="A685">
        <v>71030002</v>
      </c>
      <c r="B685" t="s">
        <v>48</v>
      </c>
      <c r="C685" t="s">
        <v>8</v>
      </c>
      <c r="D685" t="s">
        <v>2413</v>
      </c>
      <c r="E685">
        <v>-1</v>
      </c>
    </row>
    <row r="686" spans="1:5" x14ac:dyDescent="0.3">
      <c r="A686">
        <v>74120002</v>
      </c>
      <c r="B686" t="s">
        <v>50</v>
      </c>
      <c r="C686" t="s">
        <v>8</v>
      </c>
      <c r="D686" t="s">
        <v>2378</v>
      </c>
      <c r="E686">
        <v>0</v>
      </c>
    </row>
    <row r="687" spans="1:5" x14ac:dyDescent="0.3">
      <c r="A687">
        <v>74120002</v>
      </c>
      <c r="B687" t="s">
        <v>50</v>
      </c>
      <c r="C687" t="s">
        <v>8</v>
      </c>
      <c r="D687" t="s">
        <v>2379</v>
      </c>
      <c r="E687">
        <v>0</v>
      </c>
    </row>
    <row r="688" spans="1:5" x14ac:dyDescent="0.3">
      <c r="A688">
        <v>74120002</v>
      </c>
      <c r="B688" t="s">
        <v>50</v>
      </c>
      <c r="C688" t="s">
        <v>8</v>
      </c>
      <c r="D688" t="s">
        <v>2380</v>
      </c>
      <c r="E688">
        <v>0</v>
      </c>
    </row>
    <row r="689" spans="1:5" x14ac:dyDescent="0.3">
      <c r="A689">
        <v>74120002</v>
      </c>
      <c r="B689" t="s">
        <v>50</v>
      </c>
      <c r="C689" t="s">
        <v>8</v>
      </c>
      <c r="D689" t="s">
        <v>2381</v>
      </c>
      <c r="E689">
        <v>-1</v>
      </c>
    </row>
    <row r="690" spans="1:5" x14ac:dyDescent="0.3">
      <c r="A690">
        <v>74120002</v>
      </c>
      <c r="B690" t="s">
        <v>50</v>
      </c>
      <c r="C690" t="s">
        <v>8</v>
      </c>
      <c r="D690" t="s">
        <v>2382</v>
      </c>
      <c r="E690">
        <v>-8</v>
      </c>
    </row>
    <row r="691" spans="1:5" x14ac:dyDescent="0.3">
      <c r="A691">
        <v>74120002</v>
      </c>
      <c r="B691" t="s">
        <v>50</v>
      </c>
      <c r="C691" t="s">
        <v>8</v>
      </c>
      <c r="D691" t="s">
        <v>2383</v>
      </c>
      <c r="E691">
        <v>0</v>
      </c>
    </row>
    <row r="692" spans="1:5" x14ac:dyDescent="0.3">
      <c r="A692">
        <v>74120002</v>
      </c>
      <c r="B692" t="s">
        <v>50</v>
      </c>
      <c r="C692" t="s">
        <v>8</v>
      </c>
      <c r="D692" t="s">
        <v>2384</v>
      </c>
      <c r="E692">
        <v>-2</v>
      </c>
    </row>
    <row r="693" spans="1:5" x14ac:dyDescent="0.3">
      <c r="A693">
        <v>74120002</v>
      </c>
      <c r="B693" t="s">
        <v>50</v>
      </c>
      <c r="C693" t="s">
        <v>8</v>
      </c>
      <c r="D693" t="s">
        <v>2385</v>
      </c>
      <c r="E693">
        <v>0</v>
      </c>
    </row>
    <row r="694" spans="1:5" x14ac:dyDescent="0.3">
      <c r="A694">
        <v>74120002</v>
      </c>
      <c r="B694" t="s">
        <v>50</v>
      </c>
      <c r="C694" t="s">
        <v>8</v>
      </c>
      <c r="D694" t="s">
        <v>2386</v>
      </c>
      <c r="E694">
        <v>0</v>
      </c>
    </row>
    <row r="695" spans="1:5" x14ac:dyDescent="0.3">
      <c r="A695">
        <v>74120002</v>
      </c>
      <c r="B695" t="s">
        <v>50</v>
      </c>
      <c r="C695" t="s">
        <v>8</v>
      </c>
      <c r="D695" t="s">
        <v>2387</v>
      </c>
      <c r="E695">
        <v>-4</v>
      </c>
    </row>
    <row r="696" spans="1:5" x14ac:dyDescent="0.3">
      <c r="A696">
        <v>74120002</v>
      </c>
      <c r="B696" t="s">
        <v>50</v>
      </c>
      <c r="C696" t="s">
        <v>8</v>
      </c>
      <c r="D696" t="s">
        <v>2388</v>
      </c>
      <c r="E696">
        <v>-6</v>
      </c>
    </row>
    <row r="697" spans="1:5" x14ac:dyDescent="0.3">
      <c r="A697">
        <v>74120002</v>
      </c>
      <c r="B697" t="s">
        <v>50</v>
      </c>
      <c r="C697" t="s">
        <v>8</v>
      </c>
      <c r="D697" t="s">
        <v>2389</v>
      </c>
      <c r="E697">
        <v>0</v>
      </c>
    </row>
    <row r="698" spans="1:5" x14ac:dyDescent="0.3">
      <c r="A698">
        <v>74120002</v>
      </c>
      <c r="B698" t="s">
        <v>50</v>
      </c>
      <c r="C698" t="s">
        <v>8</v>
      </c>
      <c r="D698" t="s">
        <v>2390</v>
      </c>
      <c r="E698">
        <v>-2</v>
      </c>
    </row>
    <row r="699" spans="1:5" x14ac:dyDescent="0.3">
      <c r="A699">
        <v>74120002</v>
      </c>
      <c r="B699" t="s">
        <v>50</v>
      </c>
      <c r="C699" t="s">
        <v>8</v>
      </c>
      <c r="D699" t="s">
        <v>2391</v>
      </c>
      <c r="E699">
        <v>-6</v>
      </c>
    </row>
    <row r="700" spans="1:5" x14ac:dyDescent="0.3">
      <c r="A700">
        <v>74120002</v>
      </c>
      <c r="B700" t="s">
        <v>50</v>
      </c>
      <c r="C700" t="s">
        <v>8</v>
      </c>
      <c r="D700" t="s">
        <v>2392</v>
      </c>
      <c r="E700">
        <v>0</v>
      </c>
    </row>
    <row r="701" spans="1:5" x14ac:dyDescent="0.3">
      <c r="A701">
        <v>74120002</v>
      </c>
      <c r="B701" t="s">
        <v>50</v>
      </c>
      <c r="C701" t="s">
        <v>8</v>
      </c>
      <c r="D701" t="s">
        <v>2393</v>
      </c>
      <c r="E701">
        <v>-65</v>
      </c>
    </row>
    <row r="702" spans="1:5" x14ac:dyDescent="0.3">
      <c r="A702">
        <v>74120002</v>
      </c>
      <c r="B702" t="s">
        <v>50</v>
      </c>
      <c r="C702" t="s">
        <v>8</v>
      </c>
      <c r="D702" t="s">
        <v>2394</v>
      </c>
      <c r="E702">
        <v>0</v>
      </c>
    </row>
    <row r="703" spans="1:5" x14ac:dyDescent="0.3">
      <c r="A703">
        <v>74120002</v>
      </c>
      <c r="B703" t="s">
        <v>50</v>
      </c>
      <c r="C703" t="s">
        <v>8</v>
      </c>
      <c r="D703" t="s">
        <v>2395</v>
      </c>
      <c r="E703">
        <v>0</v>
      </c>
    </row>
    <row r="704" spans="1:5" x14ac:dyDescent="0.3">
      <c r="A704">
        <v>74120002</v>
      </c>
      <c r="B704" t="s">
        <v>50</v>
      </c>
      <c r="C704" t="s">
        <v>8</v>
      </c>
      <c r="D704" t="s">
        <v>2396</v>
      </c>
      <c r="E704">
        <v>0</v>
      </c>
    </row>
    <row r="705" spans="1:5" x14ac:dyDescent="0.3">
      <c r="A705">
        <v>74120002</v>
      </c>
      <c r="B705" t="s">
        <v>50</v>
      </c>
      <c r="C705" t="s">
        <v>8</v>
      </c>
      <c r="D705" t="s">
        <v>2397</v>
      </c>
      <c r="E705">
        <v>0</v>
      </c>
    </row>
    <row r="706" spans="1:5" x14ac:dyDescent="0.3">
      <c r="A706">
        <v>74120002</v>
      </c>
      <c r="B706" t="s">
        <v>50</v>
      </c>
      <c r="C706" t="s">
        <v>8</v>
      </c>
      <c r="D706" t="s">
        <v>2398</v>
      </c>
      <c r="E706">
        <v>0</v>
      </c>
    </row>
    <row r="707" spans="1:5" x14ac:dyDescent="0.3">
      <c r="A707">
        <v>74120002</v>
      </c>
      <c r="B707" t="s">
        <v>50</v>
      </c>
      <c r="C707" t="s">
        <v>8</v>
      </c>
      <c r="D707" t="s">
        <v>2399</v>
      </c>
      <c r="E707">
        <v>0</v>
      </c>
    </row>
    <row r="708" spans="1:5" x14ac:dyDescent="0.3">
      <c r="A708">
        <v>74120002</v>
      </c>
      <c r="B708" t="s">
        <v>50</v>
      </c>
      <c r="C708" t="s">
        <v>8</v>
      </c>
      <c r="D708" t="s">
        <v>2400</v>
      </c>
      <c r="E708">
        <v>0</v>
      </c>
    </row>
    <row r="709" spans="1:5" x14ac:dyDescent="0.3">
      <c r="A709">
        <v>74120002</v>
      </c>
      <c r="B709" t="s">
        <v>50</v>
      </c>
      <c r="C709" t="s">
        <v>8</v>
      </c>
      <c r="D709" t="s">
        <v>2401</v>
      </c>
      <c r="E709">
        <v>-4</v>
      </c>
    </row>
    <row r="710" spans="1:5" x14ac:dyDescent="0.3">
      <c r="A710">
        <v>74120002</v>
      </c>
      <c r="B710" t="s">
        <v>50</v>
      </c>
      <c r="C710" t="s">
        <v>8</v>
      </c>
      <c r="D710" t="s">
        <v>2402</v>
      </c>
      <c r="E710">
        <v>-14</v>
      </c>
    </row>
    <row r="711" spans="1:5" x14ac:dyDescent="0.3">
      <c r="A711">
        <v>74120002</v>
      </c>
      <c r="B711" t="s">
        <v>50</v>
      </c>
      <c r="C711" t="s">
        <v>8</v>
      </c>
      <c r="D711" t="s">
        <v>2403</v>
      </c>
      <c r="E711">
        <v>-4</v>
      </c>
    </row>
    <row r="712" spans="1:5" x14ac:dyDescent="0.3">
      <c r="A712">
        <v>74120002</v>
      </c>
      <c r="B712" t="s">
        <v>50</v>
      </c>
      <c r="C712" t="s">
        <v>8</v>
      </c>
      <c r="D712" t="s">
        <v>2404</v>
      </c>
      <c r="E712">
        <v>-4</v>
      </c>
    </row>
    <row r="713" spans="1:5" x14ac:dyDescent="0.3">
      <c r="A713">
        <v>74120002</v>
      </c>
      <c r="B713" t="s">
        <v>50</v>
      </c>
      <c r="C713" t="s">
        <v>8</v>
      </c>
      <c r="D713" t="s">
        <v>2405</v>
      </c>
      <c r="E713">
        <v>-3</v>
      </c>
    </row>
    <row r="714" spans="1:5" x14ac:dyDescent="0.3">
      <c r="A714">
        <v>74120002</v>
      </c>
      <c r="B714" t="s">
        <v>50</v>
      </c>
      <c r="C714" t="s">
        <v>8</v>
      </c>
      <c r="D714" t="s">
        <v>2406</v>
      </c>
      <c r="E714">
        <v>-10</v>
      </c>
    </row>
    <row r="715" spans="1:5" x14ac:dyDescent="0.3">
      <c r="A715">
        <v>74120002</v>
      </c>
      <c r="B715" t="s">
        <v>50</v>
      </c>
      <c r="C715" t="s">
        <v>8</v>
      </c>
      <c r="D715" t="s">
        <v>2407</v>
      </c>
      <c r="E715">
        <v>-32</v>
      </c>
    </row>
    <row r="716" spans="1:5" x14ac:dyDescent="0.3">
      <c r="A716">
        <v>74120002</v>
      </c>
      <c r="B716" t="s">
        <v>50</v>
      </c>
      <c r="C716" t="s">
        <v>8</v>
      </c>
      <c r="D716" t="s">
        <v>2408</v>
      </c>
      <c r="E716">
        <v>-7</v>
      </c>
    </row>
    <row r="717" spans="1:5" x14ac:dyDescent="0.3">
      <c r="A717">
        <v>74120002</v>
      </c>
      <c r="B717" t="s">
        <v>50</v>
      </c>
      <c r="C717" t="s">
        <v>8</v>
      </c>
      <c r="D717" t="s">
        <v>2409</v>
      </c>
      <c r="E717">
        <v>0</v>
      </c>
    </row>
    <row r="718" spans="1:5" x14ac:dyDescent="0.3">
      <c r="A718">
        <v>74120002</v>
      </c>
      <c r="B718" t="s">
        <v>50</v>
      </c>
      <c r="C718" t="s">
        <v>8</v>
      </c>
      <c r="D718" t="s">
        <v>2410</v>
      </c>
      <c r="E718">
        <v>0</v>
      </c>
    </row>
    <row r="719" spans="1:5" x14ac:dyDescent="0.3">
      <c r="A719">
        <v>74120002</v>
      </c>
      <c r="B719" t="s">
        <v>50</v>
      </c>
      <c r="C719" t="s">
        <v>8</v>
      </c>
      <c r="D719" t="s">
        <v>2411</v>
      </c>
      <c r="E719">
        <v>0</v>
      </c>
    </row>
    <row r="720" spans="1:5" x14ac:dyDescent="0.3">
      <c r="A720">
        <v>74120002</v>
      </c>
      <c r="B720" t="s">
        <v>50</v>
      </c>
      <c r="C720" t="s">
        <v>8</v>
      </c>
      <c r="D720" t="s">
        <v>2412</v>
      </c>
      <c r="E720">
        <v>-4</v>
      </c>
    </row>
    <row r="721" spans="1:5" x14ac:dyDescent="0.3">
      <c r="A721">
        <v>74120002</v>
      </c>
      <c r="B721" t="s">
        <v>50</v>
      </c>
      <c r="C721" t="s">
        <v>8</v>
      </c>
      <c r="D721" t="s">
        <v>2413</v>
      </c>
      <c r="E721">
        <v>-10</v>
      </c>
    </row>
    <row r="722" spans="1:5" x14ac:dyDescent="0.3">
      <c r="A722">
        <v>90270007</v>
      </c>
      <c r="B722" t="s">
        <v>52</v>
      </c>
      <c r="C722" t="s">
        <v>8</v>
      </c>
      <c r="D722" t="s">
        <v>2378</v>
      </c>
      <c r="E722">
        <v>-5</v>
      </c>
    </row>
    <row r="723" spans="1:5" x14ac:dyDescent="0.3">
      <c r="A723">
        <v>90270007</v>
      </c>
      <c r="B723" t="s">
        <v>52</v>
      </c>
      <c r="C723" t="s">
        <v>8</v>
      </c>
      <c r="D723" t="s">
        <v>2379</v>
      </c>
      <c r="E723">
        <v>0</v>
      </c>
    </row>
    <row r="724" spans="1:5" x14ac:dyDescent="0.3">
      <c r="A724">
        <v>90270007</v>
      </c>
      <c r="B724" t="s">
        <v>52</v>
      </c>
      <c r="C724" t="s">
        <v>8</v>
      </c>
      <c r="D724" t="s">
        <v>2380</v>
      </c>
      <c r="E724">
        <v>-1</v>
      </c>
    </row>
    <row r="725" spans="1:5" x14ac:dyDescent="0.3">
      <c r="A725">
        <v>90270007</v>
      </c>
      <c r="B725" t="s">
        <v>52</v>
      </c>
      <c r="C725" t="s">
        <v>8</v>
      </c>
      <c r="D725" t="s">
        <v>2381</v>
      </c>
      <c r="E725">
        <v>0</v>
      </c>
    </row>
    <row r="726" spans="1:5" x14ac:dyDescent="0.3">
      <c r="A726">
        <v>90270007</v>
      </c>
      <c r="B726" t="s">
        <v>52</v>
      </c>
      <c r="C726" t="s">
        <v>8</v>
      </c>
      <c r="D726" t="s">
        <v>2382</v>
      </c>
      <c r="E726">
        <v>0</v>
      </c>
    </row>
    <row r="727" spans="1:5" x14ac:dyDescent="0.3">
      <c r="A727">
        <v>90270007</v>
      </c>
      <c r="B727" t="s">
        <v>52</v>
      </c>
      <c r="C727" t="s">
        <v>8</v>
      </c>
      <c r="D727" t="s">
        <v>2383</v>
      </c>
      <c r="E727">
        <v>0</v>
      </c>
    </row>
    <row r="728" spans="1:5" x14ac:dyDescent="0.3">
      <c r="A728">
        <v>90270007</v>
      </c>
      <c r="B728" t="s">
        <v>52</v>
      </c>
      <c r="C728" t="s">
        <v>8</v>
      </c>
      <c r="D728" t="s">
        <v>2384</v>
      </c>
      <c r="E728">
        <v>0</v>
      </c>
    </row>
    <row r="729" spans="1:5" x14ac:dyDescent="0.3">
      <c r="A729">
        <v>90270007</v>
      </c>
      <c r="B729" t="s">
        <v>52</v>
      </c>
      <c r="C729" t="s">
        <v>8</v>
      </c>
      <c r="D729" t="s">
        <v>2385</v>
      </c>
      <c r="E729">
        <v>0</v>
      </c>
    </row>
    <row r="730" spans="1:5" x14ac:dyDescent="0.3">
      <c r="A730">
        <v>90270007</v>
      </c>
      <c r="B730" t="s">
        <v>52</v>
      </c>
      <c r="C730" t="s">
        <v>8</v>
      </c>
      <c r="D730" t="s">
        <v>2386</v>
      </c>
      <c r="E730">
        <v>-9</v>
      </c>
    </row>
    <row r="731" spans="1:5" x14ac:dyDescent="0.3">
      <c r="A731">
        <v>90270007</v>
      </c>
      <c r="B731" t="s">
        <v>52</v>
      </c>
      <c r="C731" t="s">
        <v>8</v>
      </c>
      <c r="D731" t="s">
        <v>2387</v>
      </c>
      <c r="E731">
        <v>0</v>
      </c>
    </row>
    <row r="732" spans="1:5" x14ac:dyDescent="0.3">
      <c r="A732">
        <v>90270007</v>
      </c>
      <c r="B732" t="s">
        <v>52</v>
      </c>
      <c r="C732" t="s">
        <v>8</v>
      </c>
      <c r="D732" t="s">
        <v>2388</v>
      </c>
      <c r="E732">
        <v>-1</v>
      </c>
    </row>
    <row r="733" spans="1:5" x14ac:dyDescent="0.3">
      <c r="A733">
        <v>90270007</v>
      </c>
      <c r="B733" t="s">
        <v>52</v>
      </c>
      <c r="C733" t="s">
        <v>8</v>
      </c>
      <c r="D733" t="s">
        <v>2389</v>
      </c>
      <c r="E733">
        <v>-1</v>
      </c>
    </row>
    <row r="734" spans="1:5" x14ac:dyDescent="0.3">
      <c r="A734">
        <v>90270007</v>
      </c>
      <c r="B734" t="s">
        <v>52</v>
      </c>
      <c r="C734" t="s">
        <v>8</v>
      </c>
      <c r="D734" t="s">
        <v>2390</v>
      </c>
      <c r="E734">
        <v>-1</v>
      </c>
    </row>
    <row r="735" spans="1:5" x14ac:dyDescent="0.3">
      <c r="A735">
        <v>90270007</v>
      </c>
      <c r="B735" t="s">
        <v>52</v>
      </c>
      <c r="C735" t="s">
        <v>8</v>
      </c>
      <c r="D735" t="s">
        <v>2391</v>
      </c>
      <c r="E735">
        <v>-2</v>
      </c>
    </row>
    <row r="736" spans="1:5" x14ac:dyDescent="0.3">
      <c r="A736">
        <v>90270007</v>
      </c>
      <c r="B736" t="s">
        <v>52</v>
      </c>
      <c r="C736" t="s">
        <v>8</v>
      </c>
      <c r="D736" t="s">
        <v>2392</v>
      </c>
      <c r="E736">
        <v>-1</v>
      </c>
    </row>
    <row r="737" spans="1:5" x14ac:dyDescent="0.3">
      <c r="A737">
        <v>90270007</v>
      </c>
      <c r="B737" t="s">
        <v>52</v>
      </c>
      <c r="C737" t="s">
        <v>8</v>
      </c>
      <c r="D737" t="s">
        <v>2393</v>
      </c>
      <c r="E737">
        <v>0</v>
      </c>
    </row>
    <row r="738" spans="1:5" x14ac:dyDescent="0.3">
      <c r="A738">
        <v>90270007</v>
      </c>
      <c r="B738" t="s">
        <v>52</v>
      </c>
      <c r="C738" t="s">
        <v>8</v>
      </c>
      <c r="D738" t="s">
        <v>2394</v>
      </c>
      <c r="E738">
        <v>-1</v>
      </c>
    </row>
    <row r="739" spans="1:5" x14ac:dyDescent="0.3">
      <c r="A739">
        <v>90270007</v>
      </c>
      <c r="B739" t="s">
        <v>52</v>
      </c>
      <c r="C739" t="s">
        <v>8</v>
      </c>
      <c r="D739" t="s">
        <v>2395</v>
      </c>
      <c r="E739">
        <v>-2</v>
      </c>
    </row>
    <row r="740" spans="1:5" x14ac:dyDescent="0.3">
      <c r="A740">
        <v>90270007</v>
      </c>
      <c r="B740" t="s">
        <v>52</v>
      </c>
      <c r="C740" t="s">
        <v>8</v>
      </c>
      <c r="D740" t="s">
        <v>2396</v>
      </c>
      <c r="E740">
        <v>-3</v>
      </c>
    </row>
    <row r="741" spans="1:5" x14ac:dyDescent="0.3">
      <c r="A741">
        <v>90270007</v>
      </c>
      <c r="B741" t="s">
        <v>52</v>
      </c>
      <c r="C741" t="s">
        <v>8</v>
      </c>
      <c r="D741" t="s">
        <v>2397</v>
      </c>
      <c r="E741">
        <v>-1</v>
      </c>
    </row>
    <row r="742" spans="1:5" x14ac:dyDescent="0.3">
      <c r="A742">
        <v>90270007</v>
      </c>
      <c r="B742" t="s">
        <v>52</v>
      </c>
      <c r="C742" t="s">
        <v>8</v>
      </c>
      <c r="D742" t="s">
        <v>2398</v>
      </c>
      <c r="E742">
        <v>-2</v>
      </c>
    </row>
    <row r="743" spans="1:5" x14ac:dyDescent="0.3">
      <c r="A743">
        <v>90270007</v>
      </c>
      <c r="B743" t="s">
        <v>52</v>
      </c>
      <c r="C743" t="s">
        <v>8</v>
      </c>
      <c r="D743" t="s">
        <v>2399</v>
      </c>
      <c r="E743">
        <v>0</v>
      </c>
    </row>
    <row r="744" spans="1:5" x14ac:dyDescent="0.3">
      <c r="A744">
        <v>90270007</v>
      </c>
      <c r="B744" t="s">
        <v>52</v>
      </c>
      <c r="C744" t="s">
        <v>8</v>
      </c>
      <c r="D744" t="s">
        <v>2400</v>
      </c>
      <c r="E744">
        <v>0</v>
      </c>
    </row>
    <row r="745" spans="1:5" x14ac:dyDescent="0.3">
      <c r="A745">
        <v>90270007</v>
      </c>
      <c r="B745" t="s">
        <v>52</v>
      </c>
      <c r="C745" t="s">
        <v>8</v>
      </c>
      <c r="D745" t="s">
        <v>2401</v>
      </c>
      <c r="E745">
        <v>0</v>
      </c>
    </row>
    <row r="746" spans="1:5" x14ac:dyDescent="0.3">
      <c r="A746">
        <v>90270007</v>
      </c>
      <c r="B746" t="s">
        <v>52</v>
      </c>
      <c r="C746" t="s">
        <v>8</v>
      </c>
      <c r="D746" t="s">
        <v>2402</v>
      </c>
      <c r="E746">
        <v>0</v>
      </c>
    </row>
    <row r="747" spans="1:5" x14ac:dyDescent="0.3">
      <c r="A747">
        <v>90270007</v>
      </c>
      <c r="B747" t="s">
        <v>52</v>
      </c>
      <c r="C747" t="s">
        <v>8</v>
      </c>
      <c r="D747" t="s">
        <v>2403</v>
      </c>
      <c r="E747">
        <v>-8</v>
      </c>
    </row>
    <row r="748" spans="1:5" x14ac:dyDescent="0.3">
      <c r="A748">
        <v>90270007</v>
      </c>
      <c r="B748" t="s">
        <v>52</v>
      </c>
      <c r="C748" t="s">
        <v>8</v>
      </c>
      <c r="D748" t="s">
        <v>2404</v>
      </c>
      <c r="E748">
        <v>0</v>
      </c>
    </row>
    <row r="749" spans="1:5" x14ac:dyDescent="0.3">
      <c r="A749">
        <v>90270007</v>
      </c>
      <c r="B749" t="s">
        <v>52</v>
      </c>
      <c r="C749" t="s">
        <v>8</v>
      </c>
      <c r="D749" t="s">
        <v>2405</v>
      </c>
      <c r="E749">
        <v>0</v>
      </c>
    </row>
    <row r="750" spans="1:5" x14ac:dyDescent="0.3">
      <c r="A750">
        <v>90270007</v>
      </c>
      <c r="B750" t="s">
        <v>52</v>
      </c>
      <c r="C750" t="s">
        <v>8</v>
      </c>
      <c r="D750" t="s">
        <v>2406</v>
      </c>
      <c r="E750">
        <v>-1</v>
      </c>
    </row>
    <row r="751" spans="1:5" x14ac:dyDescent="0.3">
      <c r="A751">
        <v>90270007</v>
      </c>
      <c r="B751" t="s">
        <v>52</v>
      </c>
      <c r="C751" t="s">
        <v>8</v>
      </c>
      <c r="D751" t="s">
        <v>2407</v>
      </c>
      <c r="E751">
        <v>-4</v>
      </c>
    </row>
    <row r="752" spans="1:5" x14ac:dyDescent="0.3">
      <c r="A752">
        <v>90270007</v>
      </c>
      <c r="B752" t="s">
        <v>52</v>
      </c>
      <c r="C752" t="s">
        <v>8</v>
      </c>
      <c r="D752" t="s">
        <v>2408</v>
      </c>
      <c r="E752">
        <v>0</v>
      </c>
    </row>
    <row r="753" spans="1:5" x14ac:dyDescent="0.3">
      <c r="A753">
        <v>90270007</v>
      </c>
      <c r="B753" t="s">
        <v>52</v>
      </c>
      <c r="C753" t="s">
        <v>8</v>
      </c>
      <c r="D753" t="s">
        <v>2409</v>
      </c>
      <c r="E753">
        <v>-5</v>
      </c>
    </row>
    <row r="754" spans="1:5" x14ac:dyDescent="0.3">
      <c r="A754">
        <v>90270007</v>
      </c>
      <c r="B754" t="s">
        <v>52</v>
      </c>
      <c r="C754" t="s">
        <v>8</v>
      </c>
      <c r="D754" t="s">
        <v>2410</v>
      </c>
      <c r="E754">
        <v>0</v>
      </c>
    </row>
    <row r="755" spans="1:5" x14ac:dyDescent="0.3">
      <c r="A755">
        <v>90270007</v>
      </c>
      <c r="B755" t="s">
        <v>52</v>
      </c>
      <c r="C755" t="s">
        <v>8</v>
      </c>
      <c r="D755" t="s">
        <v>2411</v>
      </c>
      <c r="E755">
        <v>0</v>
      </c>
    </row>
    <row r="756" spans="1:5" x14ac:dyDescent="0.3">
      <c r="A756">
        <v>90270007</v>
      </c>
      <c r="B756" t="s">
        <v>52</v>
      </c>
      <c r="C756" t="s">
        <v>8</v>
      </c>
      <c r="D756" t="s">
        <v>2412</v>
      </c>
      <c r="E756">
        <v>-1</v>
      </c>
    </row>
    <row r="757" spans="1:5" x14ac:dyDescent="0.3">
      <c r="A757">
        <v>90270007</v>
      </c>
      <c r="B757" t="s">
        <v>52</v>
      </c>
      <c r="C757" t="s">
        <v>8</v>
      </c>
      <c r="D757" t="s">
        <v>2413</v>
      </c>
      <c r="E757">
        <v>-2</v>
      </c>
    </row>
    <row r="758" spans="1:5" x14ac:dyDescent="0.3">
      <c r="A758">
        <v>65660002</v>
      </c>
      <c r="B758" t="s">
        <v>54</v>
      </c>
      <c r="C758" t="s">
        <v>8</v>
      </c>
      <c r="D758" t="s">
        <v>2378</v>
      </c>
      <c r="E758">
        <v>-2</v>
      </c>
    </row>
    <row r="759" spans="1:5" x14ac:dyDescent="0.3">
      <c r="A759">
        <v>65660002</v>
      </c>
      <c r="B759" t="s">
        <v>54</v>
      </c>
      <c r="C759" t="s">
        <v>8</v>
      </c>
      <c r="D759" t="s">
        <v>2379</v>
      </c>
      <c r="E759">
        <v>0</v>
      </c>
    </row>
    <row r="760" spans="1:5" x14ac:dyDescent="0.3">
      <c r="A760">
        <v>65660002</v>
      </c>
      <c r="B760" t="s">
        <v>54</v>
      </c>
      <c r="C760" t="s">
        <v>8</v>
      </c>
      <c r="D760" t="s">
        <v>2380</v>
      </c>
      <c r="E760">
        <v>0</v>
      </c>
    </row>
    <row r="761" spans="1:5" x14ac:dyDescent="0.3">
      <c r="A761">
        <v>65660002</v>
      </c>
      <c r="B761" t="s">
        <v>54</v>
      </c>
      <c r="C761" t="s">
        <v>8</v>
      </c>
      <c r="D761" t="s">
        <v>2381</v>
      </c>
      <c r="E761">
        <v>-6</v>
      </c>
    </row>
    <row r="762" spans="1:5" x14ac:dyDescent="0.3">
      <c r="A762">
        <v>65660002</v>
      </c>
      <c r="B762" t="s">
        <v>54</v>
      </c>
      <c r="C762" t="s">
        <v>8</v>
      </c>
      <c r="D762" t="s">
        <v>2382</v>
      </c>
      <c r="E762">
        <v>0</v>
      </c>
    </row>
    <row r="763" spans="1:5" x14ac:dyDescent="0.3">
      <c r="A763">
        <v>65660002</v>
      </c>
      <c r="B763" t="s">
        <v>54</v>
      </c>
      <c r="C763" t="s">
        <v>8</v>
      </c>
      <c r="D763" t="s">
        <v>2383</v>
      </c>
      <c r="E763">
        <v>0</v>
      </c>
    </row>
    <row r="764" spans="1:5" x14ac:dyDescent="0.3">
      <c r="A764">
        <v>65660002</v>
      </c>
      <c r="B764" t="s">
        <v>54</v>
      </c>
      <c r="C764" t="s">
        <v>8</v>
      </c>
      <c r="D764" t="s">
        <v>2384</v>
      </c>
      <c r="E764">
        <v>-1</v>
      </c>
    </row>
    <row r="765" spans="1:5" x14ac:dyDescent="0.3">
      <c r="A765">
        <v>65660002</v>
      </c>
      <c r="B765" t="s">
        <v>54</v>
      </c>
      <c r="C765" t="s">
        <v>8</v>
      </c>
      <c r="D765" t="s">
        <v>2385</v>
      </c>
      <c r="E765">
        <v>0</v>
      </c>
    </row>
    <row r="766" spans="1:5" x14ac:dyDescent="0.3">
      <c r="A766">
        <v>65660002</v>
      </c>
      <c r="B766" t="s">
        <v>54</v>
      </c>
      <c r="C766" t="s">
        <v>8</v>
      </c>
      <c r="D766" t="s">
        <v>2386</v>
      </c>
      <c r="E766">
        <v>0</v>
      </c>
    </row>
    <row r="767" spans="1:5" x14ac:dyDescent="0.3">
      <c r="A767">
        <v>65660002</v>
      </c>
      <c r="B767" t="s">
        <v>54</v>
      </c>
      <c r="C767" t="s">
        <v>8</v>
      </c>
      <c r="D767" t="s">
        <v>2387</v>
      </c>
      <c r="E767">
        <v>0</v>
      </c>
    </row>
    <row r="768" spans="1:5" x14ac:dyDescent="0.3">
      <c r="A768">
        <v>65660002</v>
      </c>
      <c r="B768" t="s">
        <v>54</v>
      </c>
      <c r="C768" t="s">
        <v>8</v>
      </c>
      <c r="D768" t="s">
        <v>2388</v>
      </c>
      <c r="E768">
        <v>-3</v>
      </c>
    </row>
    <row r="769" spans="1:5" x14ac:dyDescent="0.3">
      <c r="A769">
        <v>65660002</v>
      </c>
      <c r="B769" t="s">
        <v>54</v>
      </c>
      <c r="C769" t="s">
        <v>8</v>
      </c>
      <c r="D769" t="s">
        <v>2389</v>
      </c>
      <c r="E769">
        <v>-5</v>
      </c>
    </row>
    <row r="770" spans="1:5" x14ac:dyDescent="0.3">
      <c r="A770">
        <v>65660002</v>
      </c>
      <c r="B770" t="s">
        <v>54</v>
      </c>
      <c r="C770" t="s">
        <v>8</v>
      </c>
      <c r="D770" t="s">
        <v>2390</v>
      </c>
      <c r="E770">
        <v>-2</v>
      </c>
    </row>
    <row r="771" spans="1:5" x14ac:dyDescent="0.3">
      <c r="A771">
        <v>65660002</v>
      </c>
      <c r="B771" t="s">
        <v>54</v>
      </c>
      <c r="C771" t="s">
        <v>8</v>
      </c>
      <c r="D771" t="s">
        <v>2391</v>
      </c>
      <c r="E771">
        <v>0</v>
      </c>
    </row>
    <row r="772" spans="1:5" x14ac:dyDescent="0.3">
      <c r="A772">
        <v>65660002</v>
      </c>
      <c r="B772" t="s">
        <v>54</v>
      </c>
      <c r="C772" t="s">
        <v>8</v>
      </c>
      <c r="D772" t="s">
        <v>2392</v>
      </c>
      <c r="E772">
        <v>-1</v>
      </c>
    </row>
    <row r="773" spans="1:5" x14ac:dyDescent="0.3">
      <c r="A773">
        <v>65660002</v>
      </c>
      <c r="B773" t="s">
        <v>54</v>
      </c>
      <c r="C773" t="s">
        <v>8</v>
      </c>
      <c r="D773" t="s">
        <v>2393</v>
      </c>
      <c r="E773">
        <v>-2</v>
      </c>
    </row>
    <row r="774" spans="1:5" x14ac:dyDescent="0.3">
      <c r="A774">
        <v>65660002</v>
      </c>
      <c r="B774" t="s">
        <v>54</v>
      </c>
      <c r="C774" t="s">
        <v>8</v>
      </c>
      <c r="D774" t="s">
        <v>2394</v>
      </c>
      <c r="E774">
        <v>0</v>
      </c>
    </row>
    <row r="775" spans="1:5" x14ac:dyDescent="0.3">
      <c r="A775">
        <v>65660002</v>
      </c>
      <c r="B775" t="s">
        <v>54</v>
      </c>
      <c r="C775" t="s">
        <v>8</v>
      </c>
      <c r="D775" t="s">
        <v>2395</v>
      </c>
      <c r="E775">
        <v>0</v>
      </c>
    </row>
    <row r="776" spans="1:5" x14ac:dyDescent="0.3">
      <c r="A776">
        <v>65660002</v>
      </c>
      <c r="B776" t="s">
        <v>54</v>
      </c>
      <c r="C776" t="s">
        <v>8</v>
      </c>
      <c r="D776" t="s">
        <v>2396</v>
      </c>
      <c r="E776">
        <v>0</v>
      </c>
    </row>
    <row r="777" spans="1:5" x14ac:dyDescent="0.3">
      <c r="A777">
        <v>65660002</v>
      </c>
      <c r="B777" t="s">
        <v>54</v>
      </c>
      <c r="C777" t="s">
        <v>8</v>
      </c>
      <c r="D777" t="s">
        <v>2397</v>
      </c>
      <c r="E777">
        <v>-3</v>
      </c>
    </row>
    <row r="778" spans="1:5" x14ac:dyDescent="0.3">
      <c r="A778">
        <v>65660002</v>
      </c>
      <c r="B778" t="s">
        <v>54</v>
      </c>
      <c r="C778" t="s">
        <v>8</v>
      </c>
      <c r="D778" t="s">
        <v>2398</v>
      </c>
      <c r="E778">
        <v>0</v>
      </c>
    </row>
    <row r="779" spans="1:5" x14ac:dyDescent="0.3">
      <c r="A779">
        <v>65660002</v>
      </c>
      <c r="B779" t="s">
        <v>54</v>
      </c>
      <c r="C779" t="s">
        <v>8</v>
      </c>
      <c r="D779" t="s">
        <v>2399</v>
      </c>
      <c r="E779">
        <v>0</v>
      </c>
    </row>
    <row r="780" spans="1:5" x14ac:dyDescent="0.3">
      <c r="A780">
        <v>65660002</v>
      </c>
      <c r="B780" t="s">
        <v>54</v>
      </c>
      <c r="C780" t="s">
        <v>8</v>
      </c>
      <c r="D780" t="s">
        <v>2400</v>
      </c>
      <c r="E780">
        <v>-11</v>
      </c>
    </row>
    <row r="781" spans="1:5" x14ac:dyDescent="0.3">
      <c r="A781">
        <v>65660002</v>
      </c>
      <c r="B781" t="s">
        <v>54</v>
      </c>
      <c r="C781" t="s">
        <v>8</v>
      </c>
      <c r="D781" t="s">
        <v>2401</v>
      </c>
      <c r="E781">
        <v>0</v>
      </c>
    </row>
    <row r="782" spans="1:5" x14ac:dyDescent="0.3">
      <c r="A782">
        <v>65660002</v>
      </c>
      <c r="B782" t="s">
        <v>54</v>
      </c>
      <c r="C782" t="s">
        <v>8</v>
      </c>
      <c r="D782" t="s">
        <v>2402</v>
      </c>
      <c r="E782">
        <v>0</v>
      </c>
    </row>
    <row r="783" spans="1:5" x14ac:dyDescent="0.3">
      <c r="A783">
        <v>65660002</v>
      </c>
      <c r="B783" t="s">
        <v>54</v>
      </c>
      <c r="C783" t="s">
        <v>8</v>
      </c>
      <c r="D783" t="s">
        <v>2403</v>
      </c>
      <c r="E783">
        <v>-2</v>
      </c>
    </row>
    <row r="784" spans="1:5" x14ac:dyDescent="0.3">
      <c r="A784">
        <v>65660002</v>
      </c>
      <c r="B784" t="s">
        <v>54</v>
      </c>
      <c r="C784" t="s">
        <v>8</v>
      </c>
      <c r="D784" t="s">
        <v>2404</v>
      </c>
      <c r="E784">
        <v>-4</v>
      </c>
    </row>
    <row r="785" spans="1:5" x14ac:dyDescent="0.3">
      <c r="A785">
        <v>65660002</v>
      </c>
      <c r="B785" t="s">
        <v>54</v>
      </c>
      <c r="C785" t="s">
        <v>8</v>
      </c>
      <c r="D785" t="s">
        <v>2405</v>
      </c>
      <c r="E785">
        <v>-3</v>
      </c>
    </row>
    <row r="786" spans="1:5" x14ac:dyDescent="0.3">
      <c r="A786">
        <v>65660002</v>
      </c>
      <c r="B786" t="s">
        <v>54</v>
      </c>
      <c r="C786" t="s">
        <v>8</v>
      </c>
      <c r="D786" t="s">
        <v>2406</v>
      </c>
      <c r="E786">
        <v>-11</v>
      </c>
    </row>
    <row r="787" spans="1:5" x14ac:dyDescent="0.3">
      <c r="A787">
        <v>65660002</v>
      </c>
      <c r="B787" t="s">
        <v>54</v>
      </c>
      <c r="C787" t="s">
        <v>8</v>
      </c>
      <c r="D787" t="s">
        <v>2407</v>
      </c>
      <c r="E787">
        <v>-1</v>
      </c>
    </row>
    <row r="788" spans="1:5" x14ac:dyDescent="0.3">
      <c r="A788">
        <v>65660002</v>
      </c>
      <c r="B788" t="s">
        <v>54</v>
      </c>
      <c r="C788" t="s">
        <v>8</v>
      </c>
      <c r="D788" t="s">
        <v>2408</v>
      </c>
      <c r="E788">
        <v>-3</v>
      </c>
    </row>
    <row r="789" spans="1:5" x14ac:dyDescent="0.3">
      <c r="A789">
        <v>65660002</v>
      </c>
      <c r="B789" t="s">
        <v>54</v>
      </c>
      <c r="C789" t="s">
        <v>8</v>
      </c>
      <c r="D789" t="s">
        <v>2409</v>
      </c>
      <c r="E789">
        <v>-16</v>
      </c>
    </row>
    <row r="790" spans="1:5" x14ac:dyDescent="0.3">
      <c r="A790">
        <v>65660002</v>
      </c>
      <c r="B790" t="s">
        <v>54</v>
      </c>
      <c r="C790" t="s">
        <v>8</v>
      </c>
      <c r="D790" t="s">
        <v>2410</v>
      </c>
      <c r="E790">
        <v>-1</v>
      </c>
    </row>
    <row r="791" spans="1:5" x14ac:dyDescent="0.3">
      <c r="A791">
        <v>65660002</v>
      </c>
      <c r="B791" t="s">
        <v>54</v>
      </c>
      <c r="C791" t="s">
        <v>8</v>
      </c>
      <c r="D791" t="s">
        <v>2411</v>
      </c>
      <c r="E791">
        <v>0</v>
      </c>
    </row>
    <row r="792" spans="1:5" x14ac:dyDescent="0.3">
      <c r="A792">
        <v>65660002</v>
      </c>
      <c r="B792" t="s">
        <v>54</v>
      </c>
      <c r="C792" t="s">
        <v>8</v>
      </c>
      <c r="D792" t="s">
        <v>2412</v>
      </c>
      <c r="E792">
        <v>0</v>
      </c>
    </row>
    <row r="793" spans="1:5" x14ac:dyDescent="0.3">
      <c r="A793">
        <v>65660002</v>
      </c>
      <c r="B793" t="s">
        <v>54</v>
      </c>
      <c r="C793" t="s">
        <v>8</v>
      </c>
      <c r="D793" t="s">
        <v>2413</v>
      </c>
      <c r="E793">
        <v>-2</v>
      </c>
    </row>
    <row r="794" spans="1:5" x14ac:dyDescent="0.3">
      <c r="A794">
        <v>70010001</v>
      </c>
      <c r="B794" t="s">
        <v>56</v>
      </c>
      <c r="C794" t="s">
        <v>8</v>
      </c>
      <c r="D794" t="s">
        <v>2378</v>
      </c>
      <c r="E794">
        <v>0</v>
      </c>
    </row>
    <row r="795" spans="1:5" x14ac:dyDescent="0.3">
      <c r="A795">
        <v>70010001</v>
      </c>
      <c r="B795" t="s">
        <v>56</v>
      </c>
      <c r="C795" t="s">
        <v>8</v>
      </c>
      <c r="D795" t="s">
        <v>2379</v>
      </c>
      <c r="E795">
        <v>0</v>
      </c>
    </row>
    <row r="796" spans="1:5" x14ac:dyDescent="0.3">
      <c r="A796">
        <v>70010001</v>
      </c>
      <c r="B796" t="s">
        <v>56</v>
      </c>
      <c r="C796" t="s">
        <v>8</v>
      </c>
      <c r="D796" t="s">
        <v>2380</v>
      </c>
      <c r="E796">
        <v>0</v>
      </c>
    </row>
    <row r="797" spans="1:5" x14ac:dyDescent="0.3">
      <c r="A797">
        <v>70010001</v>
      </c>
      <c r="B797" t="s">
        <v>56</v>
      </c>
      <c r="C797" t="s">
        <v>8</v>
      </c>
      <c r="D797" t="s">
        <v>2381</v>
      </c>
      <c r="E797">
        <v>0</v>
      </c>
    </row>
    <row r="798" spans="1:5" x14ac:dyDescent="0.3">
      <c r="A798">
        <v>70010001</v>
      </c>
      <c r="B798" t="s">
        <v>56</v>
      </c>
      <c r="C798" t="s">
        <v>8</v>
      </c>
      <c r="D798" t="s">
        <v>2382</v>
      </c>
      <c r="E798">
        <v>0</v>
      </c>
    </row>
    <row r="799" spans="1:5" x14ac:dyDescent="0.3">
      <c r="A799">
        <v>70010001</v>
      </c>
      <c r="B799" t="s">
        <v>56</v>
      </c>
      <c r="C799" t="s">
        <v>8</v>
      </c>
      <c r="D799" t="s">
        <v>2383</v>
      </c>
      <c r="E799">
        <v>0</v>
      </c>
    </row>
    <row r="800" spans="1:5" x14ac:dyDescent="0.3">
      <c r="A800">
        <v>70010001</v>
      </c>
      <c r="B800" t="s">
        <v>56</v>
      </c>
      <c r="C800" t="s">
        <v>8</v>
      </c>
      <c r="D800" t="s">
        <v>2384</v>
      </c>
      <c r="E800">
        <v>0</v>
      </c>
    </row>
    <row r="801" spans="1:5" x14ac:dyDescent="0.3">
      <c r="A801">
        <v>70010001</v>
      </c>
      <c r="B801" t="s">
        <v>56</v>
      </c>
      <c r="C801" t="s">
        <v>8</v>
      </c>
      <c r="D801" t="s">
        <v>2385</v>
      </c>
      <c r="E801">
        <v>-20</v>
      </c>
    </row>
    <row r="802" spans="1:5" x14ac:dyDescent="0.3">
      <c r="A802">
        <v>70010001</v>
      </c>
      <c r="B802" t="s">
        <v>56</v>
      </c>
      <c r="C802" t="s">
        <v>8</v>
      </c>
      <c r="D802" t="s">
        <v>2386</v>
      </c>
      <c r="E802">
        <v>0</v>
      </c>
    </row>
    <row r="803" spans="1:5" x14ac:dyDescent="0.3">
      <c r="A803">
        <v>70010001</v>
      </c>
      <c r="B803" t="s">
        <v>56</v>
      </c>
      <c r="C803" t="s">
        <v>8</v>
      </c>
      <c r="D803" t="s">
        <v>2387</v>
      </c>
      <c r="E803">
        <v>0</v>
      </c>
    </row>
    <row r="804" spans="1:5" x14ac:dyDescent="0.3">
      <c r="A804">
        <v>70010001</v>
      </c>
      <c r="B804" t="s">
        <v>56</v>
      </c>
      <c r="C804" t="s">
        <v>8</v>
      </c>
      <c r="D804" t="s">
        <v>2388</v>
      </c>
      <c r="E804">
        <v>0</v>
      </c>
    </row>
    <row r="805" spans="1:5" x14ac:dyDescent="0.3">
      <c r="A805">
        <v>70010001</v>
      </c>
      <c r="B805" t="s">
        <v>56</v>
      </c>
      <c r="C805" t="s">
        <v>8</v>
      </c>
      <c r="D805" t="s">
        <v>2389</v>
      </c>
      <c r="E805">
        <v>-30</v>
      </c>
    </row>
    <row r="806" spans="1:5" x14ac:dyDescent="0.3">
      <c r="A806">
        <v>70010001</v>
      </c>
      <c r="B806" t="s">
        <v>56</v>
      </c>
      <c r="C806" t="s">
        <v>8</v>
      </c>
      <c r="D806" t="s">
        <v>2390</v>
      </c>
      <c r="E806">
        <v>0</v>
      </c>
    </row>
    <row r="807" spans="1:5" x14ac:dyDescent="0.3">
      <c r="A807">
        <v>70010001</v>
      </c>
      <c r="B807" t="s">
        <v>56</v>
      </c>
      <c r="C807" t="s">
        <v>8</v>
      </c>
      <c r="D807" t="s">
        <v>2391</v>
      </c>
      <c r="E807">
        <v>-50</v>
      </c>
    </row>
    <row r="808" spans="1:5" x14ac:dyDescent="0.3">
      <c r="A808">
        <v>70010001</v>
      </c>
      <c r="B808" t="s">
        <v>56</v>
      </c>
      <c r="C808" t="s">
        <v>8</v>
      </c>
      <c r="D808" t="s">
        <v>2392</v>
      </c>
      <c r="E808">
        <v>0</v>
      </c>
    </row>
    <row r="809" spans="1:5" x14ac:dyDescent="0.3">
      <c r="A809">
        <v>70010001</v>
      </c>
      <c r="B809" t="s">
        <v>56</v>
      </c>
      <c r="C809" t="s">
        <v>8</v>
      </c>
      <c r="D809" t="s">
        <v>2393</v>
      </c>
      <c r="E809">
        <v>0</v>
      </c>
    </row>
    <row r="810" spans="1:5" x14ac:dyDescent="0.3">
      <c r="A810">
        <v>70010001</v>
      </c>
      <c r="B810" t="s">
        <v>56</v>
      </c>
      <c r="C810" t="s">
        <v>8</v>
      </c>
      <c r="D810" t="s">
        <v>2394</v>
      </c>
      <c r="E810">
        <v>0</v>
      </c>
    </row>
    <row r="811" spans="1:5" x14ac:dyDescent="0.3">
      <c r="A811">
        <v>70010001</v>
      </c>
      <c r="B811" t="s">
        <v>56</v>
      </c>
      <c r="C811" t="s">
        <v>8</v>
      </c>
      <c r="D811" t="s">
        <v>2395</v>
      </c>
      <c r="E811">
        <v>0</v>
      </c>
    </row>
    <row r="812" spans="1:5" x14ac:dyDescent="0.3">
      <c r="A812">
        <v>70010001</v>
      </c>
      <c r="B812" t="s">
        <v>56</v>
      </c>
      <c r="C812" t="s">
        <v>8</v>
      </c>
      <c r="D812" t="s">
        <v>2396</v>
      </c>
      <c r="E812">
        <v>0</v>
      </c>
    </row>
    <row r="813" spans="1:5" x14ac:dyDescent="0.3">
      <c r="A813">
        <v>70010001</v>
      </c>
      <c r="B813" t="s">
        <v>56</v>
      </c>
      <c r="C813" t="s">
        <v>8</v>
      </c>
      <c r="D813" t="s">
        <v>2397</v>
      </c>
      <c r="E813">
        <v>0</v>
      </c>
    </row>
    <row r="814" spans="1:5" x14ac:dyDescent="0.3">
      <c r="A814">
        <v>70010001</v>
      </c>
      <c r="B814" t="s">
        <v>56</v>
      </c>
      <c r="C814" t="s">
        <v>8</v>
      </c>
      <c r="D814" t="s">
        <v>2398</v>
      </c>
      <c r="E814">
        <v>0</v>
      </c>
    </row>
    <row r="815" spans="1:5" x14ac:dyDescent="0.3">
      <c r="A815">
        <v>70010001</v>
      </c>
      <c r="B815" t="s">
        <v>56</v>
      </c>
      <c r="C815" t="s">
        <v>8</v>
      </c>
      <c r="D815" t="s">
        <v>2399</v>
      </c>
      <c r="E815">
        <v>0</v>
      </c>
    </row>
    <row r="816" spans="1:5" x14ac:dyDescent="0.3">
      <c r="A816">
        <v>70010001</v>
      </c>
      <c r="B816" t="s">
        <v>56</v>
      </c>
      <c r="C816" t="s">
        <v>8</v>
      </c>
      <c r="D816" t="s">
        <v>2400</v>
      </c>
      <c r="E816">
        <v>0</v>
      </c>
    </row>
    <row r="817" spans="1:5" x14ac:dyDescent="0.3">
      <c r="A817">
        <v>70010001</v>
      </c>
      <c r="B817" t="s">
        <v>56</v>
      </c>
      <c r="C817" t="s">
        <v>8</v>
      </c>
      <c r="D817" t="s">
        <v>2401</v>
      </c>
      <c r="E817">
        <v>0</v>
      </c>
    </row>
    <row r="818" spans="1:5" x14ac:dyDescent="0.3">
      <c r="A818">
        <v>70010001</v>
      </c>
      <c r="B818" t="s">
        <v>56</v>
      </c>
      <c r="C818" t="s">
        <v>8</v>
      </c>
      <c r="D818" t="s">
        <v>2402</v>
      </c>
      <c r="E818">
        <v>-50</v>
      </c>
    </row>
    <row r="819" spans="1:5" x14ac:dyDescent="0.3">
      <c r="A819">
        <v>70010001</v>
      </c>
      <c r="B819" t="s">
        <v>56</v>
      </c>
      <c r="C819" t="s">
        <v>8</v>
      </c>
      <c r="D819" t="s">
        <v>2403</v>
      </c>
      <c r="E819">
        <v>0</v>
      </c>
    </row>
    <row r="820" spans="1:5" x14ac:dyDescent="0.3">
      <c r="A820">
        <v>70010001</v>
      </c>
      <c r="B820" t="s">
        <v>56</v>
      </c>
      <c r="C820" t="s">
        <v>8</v>
      </c>
      <c r="D820" t="s">
        <v>2404</v>
      </c>
      <c r="E820">
        <v>0</v>
      </c>
    </row>
    <row r="821" spans="1:5" x14ac:dyDescent="0.3">
      <c r="A821">
        <v>70010001</v>
      </c>
      <c r="B821" t="s">
        <v>56</v>
      </c>
      <c r="C821" t="s">
        <v>8</v>
      </c>
      <c r="D821" t="s">
        <v>2405</v>
      </c>
      <c r="E821">
        <v>-5</v>
      </c>
    </row>
    <row r="822" spans="1:5" x14ac:dyDescent="0.3">
      <c r="A822">
        <v>70010001</v>
      </c>
      <c r="B822" t="s">
        <v>56</v>
      </c>
      <c r="C822" t="s">
        <v>8</v>
      </c>
      <c r="D822" t="s">
        <v>2406</v>
      </c>
      <c r="E822">
        <v>-10</v>
      </c>
    </row>
    <row r="823" spans="1:5" x14ac:dyDescent="0.3">
      <c r="A823">
        <v>70010001</v>
      </c>
      <c r="B823" t="s">
        <v>56</v>
      </c>
      <c r="C823" t="s">
        <v>8</v>
      </c>
      <c r="D823" t="s">
        <v>2407</v>
      </c>
      <c r="E823">
        <v>0</v>
      </c>
    </row>
    <row r="824" spans="1:5" x14ac:dyDescent="0.3">
      <c r="A824">
        <v>70010001</v>
      </c>
      <c r="B824" t="s">
        <v>56</v>
      </c>
      <c r="C824" t="s">
        <v>8</v>
      </c>
      <c r="D824" t="s">
        <v>2408</v>
      </c>
      <c r="E824">
        <v>-43</v>
      </c>
    </row>
    <row r="825" spans="1:5" x14ac:dyDescent="0.3">
      <c r="A825">
        <v>70010001</v>
      </c>
      <c r="B825" t="s">
        <v>56</v>
      </c>
      <c r="C825" t="s">
        <v>8</v>
      </c>
      <c r="D825" t="s">
        <v>2409</v>
      </c>
      <c r="E825">
        <v>0</v>
      </c>
    </row>
    <row r="826" spans="1:5" x14ac:dyDescent="0.3">
      <c r="A826">
        <v>70010001</v>
      </c>
      <c r="B826" t="s">
        <v>56</v>
      </c>
      <c r="C826" t="s">
        <v>8</v>
      </c>
      <c r="D826" t="s">
        <v>2410</v>
      </c>
      <c r="E826">
        <v>-30</v>
      </c>
    </row>
    <row r="827" spans="1:5" x14ac:dyDescent="0.3">
      <c r="A827">
        <v>70010001</v>
      </c>
      <c r="B827" t="s">
        <v>56</v>
      </c>
      <c r="C827" t="s">
        <v>8</v>
      </c>
      <c r="D827" t="s">
        <v>2411</v>
      </c>
      <c r="E827">
        <v>-20</v>
      </c>
    </row>
    <row r="828" spans="1:5" x14ac:dyDescent="0.3">
      <c r="A828">
        <v>70010001</v>
      </c>
      <c r="B828" t="s">
        <v>56</v>
      </c>
      <c r="C828" t="s">
        <v>8</v>
      </c>
      <c r="D828" t="s">
        <v>2412</v>
      </c>
      <c r="E828">
        <v>0</v>
      </c>
    </row>
    <row r="829" spans="1:5" x14ac:dyDescent="0.3">
      <c r="A829">
        <v>70010001</v>
      </c>
      <c r="B829" t="s">
        <v>56</v>
      </c>
      <c r="C829" t="s">
        <v>8</v>
      </c>
      <c r="D829" t="s">
        <v>2413</v>
      </c>
      <c r="E829">
        <v>-4</v>
      </c>
    </row>
    <row r="830" spans="1:5" x14ac:dyDescent="0.3">
      <c r="A830">
        <v>71140009</v>
      </c>
      <c r="B830" t="s">
        <v>58</v>
      </c>
      <c r="C830" t="s">
        <v>8</v>
      </c>
      <c r="D830" t="s">
        <v>2378</v>
      </c>
      <c r="E830">
        <v>0</v>
      </c>
    </row>
    <row r="831" spans="1:5" x14ac:dyDescent="0.3">
      <c r="A831">
        <v>71140009</v>
      </c>
      <c r="B831" t="s">
        <v>58</v>
      </c>
      <c r="C831" t="s">
        <v>8</v>
      </c>
      <c r="D831" t="s">
        <v>2379</v>
      </c>
      <c r="E831">
        <v>-16</v>
      </c>
    </row>
    <row r="832" spans="1:5" x14ac:dyDescent="0.3">
      <c r="A832">
        <v>71140009</v>
      </c>
      <c r="B832" t="s">
        <v>58</v>
      </c>
      <c r="C832" t="s">
        <v>8</v>
      </c>
      <c r="D832" t="s">
        <v>2380</v>
      </c>
      <c r="E832">
        <v>0</v>
      </c>
    </row>
    <row r="833" spans="1:5" x14ac:dyDescent="0.3">
      <c r="A833">
        <v>71140009</v>
      </c>
      <c r="B833" t="s">
        <v>58</v>
      </c>
      <c r="C833" t="s">
        <v>8</v>
      </c>
      <c r="D833" t="s">
        <v>2381</v>
      </c>
      <c r="E833">
        <v>-20</v>
      </c>
    </row>
    <row r="834" spans="1:5" x14ac:dyDescent="0.3">
      <c r="A834">
        <v>71140009</v>
      </c>
      <c r="B834" t="s">
        <v>58</v>
      </c>
      <c r="C834" t="s">
        <v>8</v>
      </c>
      <c r="D834" t="s">
        <v>2382</v>
      </c>
      <c r="E834">
        <v>-17</v>
      </c>
    </row>
    <row r="835" spans="1:5" x14ac:dyDescent="0.3">
      <c r="A835">
        <v>71140009</v>
      </c>
      <c r="B835" t="s">
        <v>58</v>
      </c>
      <c r="C835" t="s">
        <v>8</v>
      </c>
      <c r="D835" t="s">
        <v>2383</v>
      </c>
      <c r="E835">
        <v>0</v>
      </c>
    </row>
    <row r="836" spans="1:5" x14ac:dyDescent="0.3">
      <c r="A836">
        <v>71140009</v>
      </c>
      <c r="B836" t="s">
        <v>58</v>
      </c>
      <c r="C836" t="s">
        <v>8</v>
      </c>
      <c r="D836" t="s">
        <v>2384</v>
      </c>
      <c r="E836">
        <v>0</v>
      </c>
    </row>
    <row r="837" spans="1:5" x14ac:dyDescent="0.3">
      <c r="A837">
        <v>71140009</v>
      </c>
      <c r="B837" t="s">
        <v>58</v>
      </c>
      <c r="C837" t="s">
        <v>8</v>
      </c>
      <c r="D837" t="s">
        <v>2385</v>
      </c>
      <c r="E837">
        <v>-10</v>
      </c>
    </row>
    <row r="838" spans="1:5" x14ac:dyDescent="0.3">
      <c r="A838">
        <v>71140009</v>
      </c>
      <c r="B838" t="s">
        <v>58</v>
      </c>
      <c r="C838" t="s">
        <v>8</v>
      </c>
      <c r="D838" t="s">
        <v>2386</v>
      </c>
      <c r="E838">
        <v>0</v>
      </c>
    </row>
    <row r="839" spans="1:5" x14ac:dyDescent="0.3">
      <c r="A839">
        <v>71140009</v>
      </c>
      <c r="B839" t="s">
        <v>58</v>
      </c>
      <c r="C839" t="s">
        <v>8</v>
      </c>
      <c r="D839" t="s">
        <v>2387</v>
      </c>
      <c r="E839">
        <v>-8</v>
      </c>
    </row>
    <row r="840" spans="1:5" x14ac:dyDescent="0.3">
      <c r="A840">
        <v>71140009</v>
      </c>
      <c r="B840" t="s">
        <v>58</v>
      </c>
      <c r="C840" t="s">
        <v>8</v>
      </c>
      <c r="D840" t="s">
        <v>2388</v>
      </c>
      <c r="E840">
        <v>0</v>
      </c>
    </row>
    <row r="841" spans="1:5" x14ac:dyDescent="0.3">
      <c r="A841">
        <v>71140009</v>
      </c>
      <c r="B841" t="s">
        <v>58</v>
      </c>
      <c r="C841" t="s">
        <v>8</v>
      </c>
      <c r="D841" t="s">
        <v>2389</v>
      </c>
      <c r="E841">
        <v>0</v>
      </c>
    </row>
    <row r="842" spans="1:5" x14ac:dyDescent="0.3">
      <c r="A842">
        <v>71140009</v>
      </c>
      <c r="B842" t="s">
        <v>58</v>
      </c>
      <c r="C842" t="s">
        <v>8</v>
      </c>
      <c r="D842" t="s">
        <v>2390</v>
      </c>
      <c r="E842">
        <v>-18</v>
      </c>
    </row>
    <row r="843" spans="1:5" x14ac:dyDescent="0.3">
      <c r="A843">
        <v>71140009</v>
      </c>
      <c r="B843" t="s">
        <v>58</v>
      </c>
      <c r="C843" t="s">
        <v>8</v>
      </c>
      <c r="D843" t="s">
        <v>2391</v>
      </c>
      <c r="E843">
        <v>0</v>
      </c>
    </row>
    <row r="844" spans="1:5" x14ac:dyDescent="0.3">
      <c r="A844">
        <v>71140009</v>
      </c>
      <c r="B844" t="s">
        <v>58</v>
      </c>
      <c r="C844" t="s">
        <v>8</v>
      </c>
      <c r="D844" t="s">
        <v>2392</v>
      </c>
      <c r="E844">
        <v>-25</v>
      </c>
    </row>
    <row r="845" spans="1:5" x14ac:dyDescent="0.3">
      <c r="A845">
        <v>71140009</v>
      </c>
      <c r="B845" t="s">
        <v>58</v>
      </c>
      <c r="C845" t="s">
        <v>8</v>
      </c>
      <c r="D845" t="s">
        <v>2393</v>
      </c>
      <c r="E845">
        <v>0</v>
      </c>
    </row>
    <row r="846" spans="1:5" x14ac:dyDescent="0.3">
      <c r="A846">
        <v>71140009</v>
      </c>
      <c r="B846" t="s">
        <v>58</v>
      </c>
      <c r="C846" t="s">
        <v>8</v>
      </c>
      <c r="D846" t="s">
        <v>2394</v>
      </c>
      <c r="E846">
        <v>0</v>
      </c>
    </row>
    <row r="847" spans="1:5" x14ac:dyDescent="0.3">
      <c r="A847">
        <v>71140009</v>
      </c>
      <c r="B847" t="s">
        <v>58</v>
      </c>
      <c r="C847" t="s">
        <v>8</v>
      </c>
      <c r="D847" t="s">
        <v>2395</v>
      </c>
      <c r="E847">
        <v>-8</v>
      </c>
    </row>
    <row r="848" spans="1:5" x14ac:dyDescent="0.3">
      <c r="A848">
        <v>71140009</v>
      </c>
      <c r="B848" t="s">
        <v>58</v>
      </c>
      <c r="C848" t="s">
        <v>8</v>
      </c>
      <c r="D848" t="s">
        <v>2396</v>
      </c>
      <c r="E848">
        <v>0</v>
      </c>
    </row>
    <row r="849" spans="1:5" x14ac:dyDescent="0.3">
      <c r="A849">
        <v>71140009</v>
      </c>
      <c r="B849" t="s">
        <v>58</v>
      </c>
      <c r="C849" t="s">
        <v>8</v>
      </c>
      <c r="D849" t="s">
        <v>2397</v>
      </c>
      <c r="E849">
        <v>0</v>
      </c>
    </row>
    <row r="850" spans="1:5" x14ac:dyDescent="0.3">
      <c r="A850">
        <v>71140009</v>
      </c>
      <c r="B850" t="s">
        <v>58</v>
      </c>
      <c r="C850" t="s">
        <v>8</v>
      </c>
      <c r="D850" t="s">
        <v>2398</v>
      </c>
      <c r="E850">
        <v>-25</v>
      </c>
    </row>
    <row r="851" spans="1:5" x14ac:dyDescent="0.3">
      <c r="A851">
        <v>71140009</v>
      </c>
      <c r="B851" t="s">
        <v>58</v>
      </c>
      <c r="C851" t="s">
        <v>8</v>
      </c>
      <c r="D851" t="s">
        <v>2399</v>
      </c>
      <c r="E851">
        <v>0</v>
      </c>
    </row>
    <row r="852" spans="1:5" x14ac:dyDescent="0.3">
      <c r="A852">
        <v>71140009</v>
      </c>
      <c r="B852" t="s">
        <v>58</v>
      </c>
      <c r="C852" t="s">
        <v>8</v>
      </c>
      <c r="D852" t="s">
        <v>2400</v>
      </c>
      <c r="E852">
        <v>0</v>
      </c>
    </row>
    <row r="853" spans="1:5" x14ac:dyDescent="0.3">
      <c r="A853">
        <v>71140009</v>
      </c>
      <c r="B853" t="s">
        <v>58</v>
      </c>
      <c r="C853" t="s">
        <v>8</v>
      </c>
      <c r="D853" t="s">
        <v>2401</v>
      </c>
      <c r="E853">
        <v>0</v>
      </c>
    </row>
    <row r="854" spans="1:5" x14ac:dyDescent="0.3">
      <c r="A854">
        <v>71140009</v>
      </c>
      <c r="B854" t="s">
        <v>58</v>
      </c>
      <c r="C854" t="s">
        <v>8</v>
      </c>
      <c r="D854" t="s">
        <v>2402</v>
      </c>
      <c r="E854">
        <v>-36</v>
      </c>
    </row>
    <row r="855" spans="1:5" x14ac:dyDescent="0.3">
      <c r="A855">
        <v>71140009</v>
      </c>
      <c r="B855" t="s">
        <v>58</v>
      </c>
      <c r="C855" t="s">
        <v>8</v>
      </c>
      <c r="D855" t="s">
        <v>2403</v>
      </c>
      <c r="E855">
        <v>-20</v>
      </c>
    </row>
    <row r="856" spans="1:5" x14ac:dyDescent="0.3">
      <c r="A856">
        <v>71140009</v>
      </c>
      <c r="B856" t="s">
        <v>58</v>
      </c>
      <c r="C856" t="s">
        <v>8</v>
      </c>
      <c r="D856" t="s">
        <v>2404</v>
      </c>
      <c r="E856">
        <v>-5</v>
      </c>
    </row>
    <row r="857" spans="1:5" x14ac:dyDescent="0.3">
      <c r="A857">
        <v>71140009</v>
      </c>
      <c r="B857" t="s">
        <v>58</v>
      </c>
      <c r="C857" t="s">
        <v>8</v>
      </c>
      <c r="D857" t="s">
        <v>2405</v>
      </c>
      <c r="E857">
        <v>0</v>
      </c>
    </row>
    <row r="858" spans="1:5" x14ac:dyDescent="0.3">
      <c r="A858">
        <v>71140009</v>
      </c>
      <c r="B858" t="s">
        <v>58</v>
      </c>
      <c r="C858" t="s">
        <v>8</v>
      </c>
      <c r="D858" t="s">
        <v>2406</v>
      </c>
      <c r="E858">
        <v>0</v>
      </c>
    </row>
    <row r="859" spans="1:5" x14ac:dyDescent="0.3">
      <c r="A859">
        <v>71140009</v>
      </c>
      <c r="B859" t="s">
        <v>58</v>
      </c>
      <c r="C859" t="s">
        <v>8</v>
      </c>
      <c r="D859" t="s">
        <v>2407</v>
      </c>
      <c r="E859">
        <v>0</v>
      </c>
    </row>
    <row r="860" spans="1:5" x14ac:dyDescent="0.3">
      <c r="A860">
        <v>71140009</v>
      </c>
      <c r="B860" t="s">
        <v>58</v>
      </c>
      <c r="C860" t="s">
        <v>8</v>
      </c>
      <c r="D860" t="s">
        <v>2408</v>
      </c>
      <c r="E860">
        <v>0</v>
      </c>
    </row>
    <row r="861" spans="1:5" x14ac:dyDescent="0.3">
      <c r="A861">
        <v>71140009</v>
      </c>
      <c r="B861" t="s">
        <v>58</v>
      </c>
      <c r="C861" t="s">
        <v>8</v>
      </c>
      <c r="D861" t="s">
        <v>2409</v>
      </c>
      <c r="E861">
        <v>0</v>
      </c>
    </row>
    <row r="862" spans="1:5" x14ac:dyDescent="0.3">
      <c r="A862">
        <v>71140009</v>
      </c>
      <c r="B862" t="s">
        <v>58</v>
      </c>
      <c r="C862" t="s">
        <v>8</v>
      </c>
      <c r="D862" t="s">
        <v>2410</v>
      </c>
      <c r="E862">
        <v>-20</v>
      </c>
    </row>
    <row r="863" spans="1:5" x14ac:dyDescent="0.3">
      <c r="A863">
        <v>71140009</v>
      </c>
      <c r="B863" t="s">
        <v>58</v>
      </c>
      <c r="C863" t="s">
        <v>8</v>
      </c>
      <c r="D863" t="s">
        <v>2411</v>
      </c>
      <c r="E863">
        <v>-17</v>
      </c>
    </row>
    <row r="864" spans="1:5" x14ac:dyDescent="0.3">
      <c r="A864">
        <v>71140009</v>
      </c>
      <c r="B864" t="s">
        <v>58</v>
      </c>
      <c r="C864" t="s">
        <v>8</v>
      </c>
      <c r="D864" t="s">
        <v>2412</v>
      </c>
      <c r="E864">
        <v>-19</v>
      </c>
    </row>
    <row r="865" spans="1:5" x14ac:dyDescent="0.3">
      <c r="A865">
        <v>71140009</v>
      </c>
      <c r="B865" t="s">
        <v>58</v>
      </c>
      <c r="C865" t="s">
        <v>8</v>
      </c>
      <c r="D865" t="s">
        <v>2413</v>
      </c>
      <c r="E865">
        <v>0</v>
      </c>
    </row>
    <row r="866" spans="1:5" x14ac:dyDescent="0.3">
      <c r="A866">
        <v>71240013</v>
      </c>
      <c r="B866" t="s">
        <v>60</v>
      </c>
      <c r="C866" t="s">
        <v>8</v>
      </c>
      <c r="D866" t="s">
        <v>2378</v>
      </c>
      <c r="E866">
        <v>0</v>
      </c>
    </row>
    <row r="867" spans="1:5" x14ac:dyDescent="0.3">
      <c r="A867">
        <v>71240013</v>
      </c>
      <c r="B867" t="s">
        <v>60</v>
      </c>
      <c r="C867" t="s">
        <v>8</v>
      </c>
      <c r="D867" t="s">
        <v>2379</v>
      </c>
      <c r="E867">
        <v>0</v>
      </c>
    </row>
    <row r="868" spans="1:5" x14ac:dyDescent="0.3">
      <c r="A868">
        <v>71240013</v>
      </c>
      <c r="B868" t="s">
        <v>60</v>
      </c>
      <c r="C868" t="s">
        <v>8</v>
      </c>
      <c r="D868" t="s">
        <v>2380</v>
      </c>
      <c r="E868">
        <v>0</v>
      </c>
    </row>
    <row r="869" spans="1:5" x14ac:dyDescent="0.3">
      <c r="A869">
        <v>71240013</v>
      </c>
      <c r="B869" t="s">
        <v>60</v>
      </c>
      <c r="C869" t="s">
        <v>8</v>
      </c>
      <c r="D869" t="s">
        <v>2381</v>
      </c>
      <c r="E869">
        <v>-6</v>
      </c>
    </row>
    <row r="870" spans="1:5" x14ac:dyDescent="0.3">
      <c r="A870">
        <v>71240013</v>
      </c>
      <c r="B870" t="s">
        <v>60</v>
      </c>
      <c r="C870" t="s">
        <v>8</v>
      </c>
      <c r="D870" t="s">
        <v>2382</v>
      </c>
      <c r="E870">
        <v>-10</v>
      </c>
    </row>
    <row r="871" spans="1:5" x14ac:dyDescent="0.3">
      <c r="A871">
        <v>71240013</v>
      </c>
      <c r="B871" t="s">
        <v>60</v>
      </c>
      <c r="C871" t="s">
        <v>8</v>
      </c>
      <c r="D871" t="s">
        <v>2383</v>
      </c>
      <c r="E871">
        <v>0</v>
      </c>
    </row>
    <row r="872" spans="1:5" x14ac:dyDescent="0.3">
      <c r="A872">
        <v>71240013</v>
      </c>
      <c r="B872" t="s">
        <v>60</v>
      </c>
      <c r="C872" t="s">
        <v>8</v>
      </c>
      <c r="D872" t="s">
        <v>2384</v>
      </c>
      <c r="E872">
        <v>-2</v>
      </c>
    </row>
    <row r="873" spans="1:5" x14ac:dyDescent="0.3">
      <c r="A873">
        <v>71240013</v>
      </c>
      <c r="B873" t="s">
        <v>60</v>
      </c>
      <c r="C873" t="s">
        <v>8</v>
      </c>
      <c r="D873" t="s">
        <v>2385</v>
      </c>
      <c r="E873">
        <v>-6</v>
      </c>
    </row>
    <row r="874" spans="1:5" x14ac:dyDescent="0.3">
      <c r="A874">
        <v>71240013</v>
      </c>
      <c r="B874" t="s">
        <v>60</v>
      </c>
      <c r="C874" t="s">
        <v>8</v>
      </c>
      <c r="D874" t="s">
        <v>2386</v>
      </c>
      <c r="E874">
        <v>-33</v>
      </c>
    </row>
    <row r="875" spans="1:5" x14ac:dyDescent="0.3">
      <c r="A875">
        <v>71240013</v>
      </c>
      <c r="B875" t="s">
        <v>60</v>
      </c>
      <c r="C875" t="s">
        <v>8</v>
      </c>
      <c r="D875" t="s">
        <v>2387</v>
      </c>
      <c r="E875">
        <v>0</v>
      </c>
    </row>
    <row r="876" spans="1:5" x14ac:dyDescent="0.3">
      <c r="A876">
        <v>71240013</v>
      </c>
      <c r="B876" t="s">
        <v>60</v>
      </c>
      <c r="C876" t="s">
        <v>8</v>
      </c>
      <c r="D876" t="s">
        <v>2388</v>
      </c>
      <c r="E876">
        <v>0</v>
      </c>
    </row>
    <row r="877" spans="1:5" x14ac:dyDescent="0.3">
      <c r="A877">
        <v>71240013</v>
      </c>
      <c r="B877" t="s">
        <v>60</v>
      </c>
      <c r="C877" t="s">
        <v>8</v>
      </c>
      <c r="D877" t="s">
        <v>2389</v>
      </c>
      <c r="E877">
        <v>0</v>
      </c>
    </row>
    <row r="878" spans="1:5" x14ac:dyDescent="0.3">
      <c r="A878">
        <v>71240013</v>
      </c>
      <c r="B878" t="s">
        <v>60</v>
      </c>
      <c r="C878" t="s">
        <v>8</v>
      </c>
      <c r="D878" t="s">
        <v>2390</v>
      </c>
      <c r="E878">
        <v>0</v>
      </c>
    </row>
    <row r="879" spans="1:5" x14ac:dyDescent="0.3">
      <c r="A879">
        <v>71240013</v>
      </c>
      <c r="B879" t="s">
        <v>60</v>
      </c>
      <c r="C879" t="s">
        <v>8</v>
      </c>
      <c r="D879" t="s">
        <v>2391</v>
      </c>
      <c r="E879">
        <v>0</v>
      </c>
    </row>
    <row r="880" spans="1:5" x14ac:dyDescent="0.3">
      <c r="A880">
        <v>71240013</v>
      </c>
      <c r="B880" t="s">
        <v>60</v>
      </c>
      <c r="C880" t="s">
        <v>8</v>
      </c>
      <c r="D880" t="s">
        <v>2392</v>
      </c>
      <c r="E880">
        <v>-18</v>
      </c>
    </row>
    <row r="881" spans="1:5" x14ac:dyDescent="0.3">
      <c r="A881">
        <v>71240013</v>
      </c>
      <c r="B881" t="s">
        <v>60</v>
      </c>
      <c r="C881" t="s">
        <v>8</v>
      </c>
      <c r="D881" t="s">
        <v>2393</v>
      </c>
      <c r="E881">
        <v>0</v>
      </c>
    </row>
    <row r="882" spans="1:5" x14ac:dyDescent="0.3">
      <c r="A882">
        <v>71240013</v>
      </c>
      <c r="B882" t="s">
        <v>60</v>
      </c>
      <c r="C882" t="s">
        <v>8</v>
      </c>
      <c r="D882" t="s">
        <v>2394</v>
      </c>
      <c r="E882">
        <v>-1</v>
      </c>
    </row>
    <row r="883" spans="1:5" x14ac:dyDescent="0.3">
      <c r="A883">
        <v>71240013</v>
      </c>
      <c r="B883" t="s">
        <v>60</v>
      </c>
      <c r="C883" t="s">
        <v>8</v>
      </c>
      <c r="D883" t="s">
        <v>2395</v>
      </c>
      <c r="E883">
        <v>0</v>
      </c>
    </row>
    <row r="884" spans="1:5" x14ac:dyDescent="0.3">
      <c r="A884">
        <v>71240013</v>
      </c>
      <c r="B884" t="s">
        <v>60</v>
      </c>
      <c r="C884" t="s">
        <v>8</v>
      </c>
      <c r="D884" t="s">
        <v>2396</v>
      </c>
      <c r="E884">
        <v>0</v>
      </c>
    </row>
    <row r="885" spans="1:5" x14ac:dyDescent="0.3">
      <c r="A885">
        <v>71240013</v>
      </c>
      <c r="B885" t="s">
        <v>60</v>
      </c>
      <c r="C885" t="s">
        <v>8</v>
      </c>
      <c r="D885" t="s">
        <v>2397</v>
      </c>
      <c r="E885">
        <v>-4</v>
      </c>
    </row>
    <row r="886" spans="1:5" x14ac:dyDescent="0.3">
      <c r="A886">
        <v>71240013</v>
      </c>
      <c r="B886" t="s">
        <v>60</v>
      </c>
      <c r="C886" t="s">
        <v>8</v>
      </c>
      <c r="D886" t="s">
        <v>2398</v>
      </c>
      <c r="E886">
        <v>0</v>
      </c>
    </row>
    <row r="887" spans="1:5" x14ac:dyDescent="0.3">
      <c r="A887">
        <v>71240013</v>
      </c>
      <c r="B887" t="s">
        <v>60</v>
      </c>
      <c r="C887" t="s">
        <v>8</v>
      </c>
      <c r="D887" t="s">
        <v>2399</v>
      </c>
      <c r="E887">
        <v>0</v>
      </c>
    </row>
    <row r="888" spans="1:5" x14ac:dyDescent="0.3">
      <c r="A888">
        <v>71240013</v>
      </c>
      <c r="B888" t="s">
        <v>60</v>
      </c>
      <c r="C888" t="s">
        <v>8</v>
      </c>
      <c r="D888" t="s">
        <v>2400</v>
      </c>
      <c r="E888">
        <v>0</v>
      </c>
    </row>
    <row r="889" spans="1:5" x14ac:dyDescent="0.3">
      <c r="A889">
        <v>71240013</v>
      </c>
      <c r="B889" t="s">
        <v>60</v>
      </c>
      <c r="C889" t="s">
        <v>8</v>
      </c>
      <c r="D889" t="s">
        <v>2401</v>
      </c>
      <c r="E889">
        <v>0</v>
      </c>
    </row>
    <row r="890" spans="1:5" x14ac:dyDescent="0.3">
      <c r="A890">
        <v>71240013</v>
      </c>
      <c r="B890" t="s">
        <v>60</v>
      </c>
      <c r="C890" t="s">
        <v>8</v>
      </c>
      <c r="D890" t="s">
        <v>2402</v>
      </c>
      <c r="E890">
        <v>0</v>
      </c>
    </row>
    <row r="891" spans="1:5" x14ac:dyDescent="0.3">
      <c r="A891">
        <v>71240013</v>
      </c>
      <c r="B891" t="s">
        <v>60</v>
      </c>
      <c r="C891" t="s">
        <v>8</v>
      </c>
      <c r="D891" t="s">
        <v>2403</v>
      </c>
      <c r="E891">
        <v>-48</v>
      </c>
    </row>
    <row r="892" spans="1:5" x14ac:dyDescent="0.3">
      <c r="A892">
        <v>71240013</v>
      </c>
      <c r="B892" t="s">
        <v>60</v>
      </c>
      <c r="C892" t="s">
        <v>8</v>
      </c>
      <c r="D892" t="s">
        <v>2404</v>
      </c>
      <c r="E892">
        <v>0</v>
      </c>
    </row>
    <row r="893" spans="1:5" x14ac:dyDescent="0.3">
      <c r="A893">
        <v>71240013</v>
      </c>
      <c r="B893" t="s">
        <v>60</v>
      </c>
      <c r="C893" t="s">
        <v>8</v>
      </c>
      <c r="D893" t="s">
        <v>2405</v>
      </c>
      <c r="E893">
        <v>0</v>
      </c>
    </row>
    <row r="894" spans="1:5" x14ac:dyDescent="0.3">
      <c r="A894">
        <v>71240013</v>
      </c>
      <c r="B894" t="s">
        <v>60</v>
      </c>
      <c r="C894" t="s">
        <v>8</v>
      </c>
      <c r="D894" t="s">
        <v>2406</v>
      </c>
      <c r="E894">
        <v>-10</v>
      </c>
    </row>
    <row r="895" spans="1:5" x14ac:dyDescent="0.3">
      <c r="A895">
        <v>71240013</v>
      </c>
      <c r="B895" t="s">
        <v>60</v>
      </c>
      <c r="C895" t="s">
        <v>8</v>
      </c>
      <c r="D895" t="s">
        <v>2407</v>
      </c>
      <c r="E895">
        <v>-4</v>
      </c>
    </row>
    <row r="896" spans="1:5" x14ac:dyDescent="0.3">
      <c r="A896">
        <v>71240013</v>
      </c>
      <c r="B896" t="s">
        <v>60</v>
      </c>
      <c r="C896" t="s">
        <v>8</v>
      </c>
      <c r="D896" t="s">
        <v>2408</v>
      </c>
      <c r="E896">
        <v>0</v>
      </c>
    </row>
    <row r="897" spans="1:5" x14ac:dyDescent="0.3">
      <c r="A897">
        <v>71240013</v>
      </c>
      <c r="B897" t="s">
        <v>60</v>
      </c>
      <c r="C897" t="s">
        <v>8</v>
      </c>
      <c r="D897" t="s">
        <v>2409</v>
      </c>
      <c r="E897">
        <v>-42</v>
      </c>
    </row>
    <row r="898" spans="1:5" x14ac:dyDescent="0.3">
      <c r="A898">
        <v>71240013</v>
      </c>
      <c r="B898" t="s">
        <v>60</v>
      </c>
      <c r="C898" t="s">
        <v>8</v>
      </c>
      <c r="D898" t="s">
        <v>2410</v>
      </c>
      <c r="E898">
        <v>0</v>
      </c>
    </row>
    <row r="899" spans="1:5" x14ac:dyDescent="0.3">
      <c r="A899">
        <v>71240013</v>
      </c>
      <c r="B899" t="s">
        <v>60</v>
      </c>
      <c r="C899" t="s">
        <v>8</v>
      </c>
      <c r="D899" t="s">
        <v>2411</v>
      </c>
      <c r="E899">
        <v>0</v>
      </c>
    </row>
    <row r="900" spans="1:5" x14ac:dyDescent="0.3">
      <c r="A900">
        <v>71240013</v>
      </c>
      <c r="B900" t="s">
        <v>60</v>
      </c>
      <c r="C900" t="s">
        <v>8</v>
      </c>
      <c r="D900" t="s">
        <v>2412</v>
      </c>
      <c r="E900">
        <v>-2</v>
      </c>
    </row>
    <row r="901" spans="1:5" x14ac:dyDescent="0.3">
      <c r="A901">
        <v>71240013</v>
      </c>
      <c r="B901" t="s">
        <v>60</v>
      </c>
      <c r="C901" t="s">
        <v>8</v>
      </c>
      <c r="D901" t="s">
        <v>2413</v>
      </c>
      <c r="E901">
        <v>-4</v>
      </c>
    </row>
    <row r="902" spans="1:5" x14ac:dyDescent="0.3">
      <c r="A902">
        <v>90270015</v>
      </c>
      <c r="B902" t="s">
        <v>62</v>
      </c>
      <c r="C902" t="s">
        <v>63</v>
      </c>
      <c r="D902" t="s">
        <v>2378</v>
      </c>
      <c r="E902">
        <v>-3</v>
      </c>
    </row>
    <row r="903" spans="1:5" x14ac:dyDescent="0.3">
      <c r="A903">
        <v>90270015</v>
      </c>
      <c r="B903" t="s">
        <v>62</v>
      </c>
      <c r="C903" t="s">
        <v>63</v>
      </c>
      <c r="D903" t="s">
        <v>2379</v>
      </c>
      <c r="E903">
        <v>0</v>
      </c>
    </row>
    <row r="904" spans="1:5" x14ac:dyDescent="0.3">
      <c r="A904">
        <v>90270015</v>
      </c>
      <c r="B904" t="s">
        <v>62</v>
      </c>
      <c r="C904" t="s">
        <v>63</v>
      </c>
      <c r="D904" t="s">
        <v>2380</v>
      </c>
      <c r="E904">
        <v>-3</v>
      </c>
    </row>
    <row r="905" spans="1:5" x14ac:dyDescent="0.3">
      <c r="A905">
        <v>90270015</v>
      </c>
      <c r="B905" t="s">
        <v>62</v>
      </c>
      <c r="C905" t="s">
        <v>63</v>
      </c>
      <c r="D905" t="s">
        <v>2381</v>
      </c>
      <c r="E905">
        <v>-5</v>
      </c>
    </row>
    <row r="906" spans="1:5" x14ac:dyDescent="0.3">
      <c r="A906">
        <v>90270015</v>
      </c>
      <c r="B906" t="s">
        <v>62</v>
      </c>
      <c r="C906" t="s">
        <v>63</v>
      </c>
      <c r="D906" t="s">
        <v>2382</v>
      </c>
      <c r="E906">
        <v>-8</v>
      </c>
    </row>
    <row r="907" spans="1:5" x14ac:dyDescent="0.3">
      <c r="A907">
        <v>90270015</v>
      </c>
      <c r="B907" t="s">
        <v>62</v>
      </c>
      <c r="C907" t="s">
        <v>63</v>
      </c>
      <c r="D907" t="s">
        <v>2383</v>
      </c>
      <c r="E907">
        <v>-2</v>
      </c>
    </row>
    <row r="908" spans="1:5" x14ac:dyDescent="0.3">
      <c r="A908">
        <v>90270015</v>
      </c>
      <c r="B908" t="s">
        <v>62</v>
      </c>
      <c r="C908" t="s">
        <v>63</v>
      </c>
      <c r="D908" t="s">
        <v>2384</v>
      </c>
      <c r="E908">
        <v>-2</v>
      </c>
    </row>
    <row r="909" spans="1:5" x14ac:dyDescent="0.3">
      <c r="A909">
        <v>90270015</v>
      </c>
      <c r="B909" t="s">
        <v>62</v>
      </c>
      <c r="C909" t="s">
        <v>63</v>
      </c>
      <c r="D909" t="s">
        <v>2385</v>
      </c>
      <c r="E909">
        <v>-3</v>
      </c>
    </row>
    <row r="910" spans="1:5" x14ac:dyDescent="0.3">
      <c r="A910">
        <v>90270015</v>
      </c>
      <c r="B910" t="s">
        <v>62</v>
      </c>
      <c r="C910" t="s">
        <v>63</v>
      </c>
      <c r="D910" t="s">
        <v>2386</v>
      </c>
      <c r="E910">
        <v>-3</v>
      </c>
    </row>
    <row r="911" spans="1:5" x14ac:dyDescent="0.3">
      <c r="A911">
        <v>90270015</v>
      </c>
      <c r="B911" t="s">
        <v>62</v>
      </c>
      <c r="C911" t="s">
        <v>63</v>
      </c>
      <c r="D911" t="s">
        <v>2387</v>
      </c>
      <c r="E911">
        <v>0</v>
      </c>
    </row>
    <row r="912" spans="1:5" x14ac:dyDescent="0.3">
      <c r="A912">
        <v>90270015</v>
      </c>
      <c r="B912" t="s">
        <v>62</v>
      </c>
      <c r="C912" t="s">
        <v>63</v>
      </c>
      <c r="D912" t="s">
        <v>2388</v>
      </c>
      <c r="E912">
        <v>-9</v>
      </c>
    </row>
    <row r="913" spans="1:5" x14ac:dyDescent="0.3">
      <c r="A913">
        <v>90270015</v>
      </c>
      <c r="B913" t="s">
        <v>62</v>
      </c>
      <c r="C913" t="s">
        <v>63</v>
      </c>
      <c r="D913" t="s">
        <v>2389</v>
      </c>
      <c r="E913">
        <v>-2</v>
      </c>
    </row>
    <row r="914" spans="1:5" x14ac:dyDescent="0.3">
      <c r="A914">
        <v>90270015</v>
      </c>
      <c r="B914" t="s">
        <v>62</v>
      </c>
      <c r="C914" t="s">
        <v>63</v>
      </c>
      <c r="D914" t="s">
        <v>2390</v>
      </c>
      <c r="E914">
        <v>-2</v>
      </c>
    </row>
    <row r="915" spans="1:5" x14ac:dyDescent="0.3">
      <c r="A915">
        <v>90270015</v>
      </c>
      <c r="B915" t="s">
        <v>62</v>
      </c>
      <c r="C915" t="s">
        <v>63</v>
      </c>
      <c r="D915" t="s">
        <v>2391</v>
      </c>
      <c r="E915">
        <v>-5</v>
      </c>
    </row>
    <row r="916" spans="1:5" x14ac:dyDescent="0.3">
      <c r="A916">
        <v>90270015</v>
      </c>
      <c r="B916" t="s">
        <v>62</v>
      </c>
      <c r="C916" t="s">
        <v>63</v>
      </c>
      <c r="D916" t="s">
        <v>2392</v>
      </c>
      <c r="E916">
        <v>-2</v>
      </c>
    </row>
    <row r="917" spans="1:5" x14ac:dyDescent="0.3">
      <c r="A917">
        <v>90270015</v>
      </c>
      <c r="B917" t="s">
        <v>62</v>
      </c>
      <c r="C917" t="s">
        <v>63</v>
      </c>
      <c r="D917" t="s">
        <v>2393</v>
      </c>
      <c r="E917">
        <v>0</v>
      </c>
    </row>
    <row r="918" spans="1:5" x14ac:dyDescent="0.3">
      <c r="A918">
        <v>90270015</v>
      </c>
      <c r="B918" t="s">
        <v>62</v>
      </c>
      <c r="C918" t="s">
        <v>63</v>
      </c>
      <c r="D918" t="s">
        <v>2394</v>
      </c>
      <c r="E918">
        <v>-1</v>
      </c>
    </row>
    <row r="919" spans="1:5" x14ac:dyDescent="0.3">
      <c r="A919">
        <v>90270015</v>
      </c>
      <c r="B919" t="s">
        <v>62</v>
      </c>
      <c r="C919" t="s">
        <v>63</v>
      </c>
      <c r="D919" t="s">
        <v>2395</v>
      </c>
      <c r="E919">
        <v>-2</v>
      </c>
    </row>
    <row r="920" spans="1:5" x14ac:dyDescent="0.3">
      <c r="A920">
        <v>90270015</v>
      </c>
      <c r="B920" t="s">
        <v>62</v>
      </c>
      <c r="C920" t="s">
        <v>63</v>
      </c>
      <c r="D920" t="s">
        <v>2396</v>
      </c>
      <c r="E920">
        <v>-6</v>
      </c>
    </row>
    <row r="921" spans="1:5" x14ac:dyDescent="0.3">
      <c r="A921">
        <v>90270015</v>
      </c>
      <c r="B921" t="s">
        <v>62</v>
      </c>
      <c r="C921" t="s">
        <v>63</v>
      </c>
      <c r="D921" t="s">
        <v>2397</v>
      </c>
      <c r="E921">
        <v>-8</v>
      </c>
    </row>
    <row r="922" spans="1:5" x14ac:dyDescent="0.3">
      <c r="A922">
        <v>90270015</v>
      </c>
      <c r="B922" t="s">
        <v>62</v>
      </c>
      <c r="C922" t="s">
        <v>63</v>
      </c>
      <c r="D922" t="s">
        <v>2398</v>
      </c>
      <c r="E922">
        <v>-5</v>
      </c>
    </row>
    <row r="923" spans="1:5" x14ac:dyDescent="0.3">
      <c r="A923">
        <v>90270015</v>
      </c>
      <c r="B923" t="s">
        <v>62</v>
      </c>
      <c r="C923" t="s">
        <v>63</v>
      </c>
      <c r="D923" t="s">
        <v>2399</v>
      </c>
      <c r="E923">
        <v>-2</v>
      </c>
    </row>
    <row r="924" spans="1:5" x14ac:dyDescent="0.3">
      <c r="A924">
        <v>90270015</v>
      </c>
      <c r="B924" t="s">
        <v>62</v>
      </c>
      <c r="C924" t="s">
        <v>63</v>
      </c>
      <c r="D924" t="s">
        <v>2400</v>
      </c>
      <c r="E924">
        <v>-1</v>
      </c>
    </row>
    <row r="925" spans="1:5" x14ac:dyDescent="0.3">
      <c r="A925">
        <v>90270015</v>
      </c>
      <c r="B925" t="s">
        <v>62</v>
      </c>
      <c r="C925" t="s">
        <v>63</v>
      </c>
      <c r="D925" t="s">
        <v>2401</v>
      </c>
      <c r="E925">
        <v>0</v>
      </c>
    </row>
    <row r="926" spans="1:5" x14ac:dyDescent="0.3">
      <c r="A926">
        <v>90270015</v>
      </c>
      <c r="B926" t="s">
        <v>62</v>
      </c>
      <c r="C926" t="s">
        <v>63</v>
      </c>
      <c r="D926" t="s">
        <v>2402</v>
      </c>
      <c r="E926">
        <v>0</v>
      </c>
    </row>
    <row r="927" spans="1:5" x14ac:dyDescent="0.3">
      <c r="A927">
        <v>90270015</v>
      </c>
      <c r="B927" t="s">
        <v>62</v>
      </c>
      <c r="C927" t="s">
        <v>63</v>
      </c>
      <c r="D927" t="s">
        <v>2403</v>
      </c>
      <c r="E927">
        <v>-8</v>
      </c>
    </row>
    <row r="928" spans="1:5" x14ac:dyDescent="0.3">
      <c r="A928">
        <v>90270015</v>
      </c>
      <c r="B928" t="s">
        <v>62</v>
      </c>
      <c r="C928" t="s">
        <v>63</v>
      </c>
      <c r="D928" t="s">
        <v>2404</v>
      </c>
      <c r="E928">
        <v>0</v>
      </c>
    </row>
    <row r="929" spans="1:5" x14ac:dyDescent="0.3">
      <c r="A929">
        <v>90270015</v>
      </c>
      <c r="B929" t="s">
        <v>62</v>
      </c>
      <c r="C929" t="s">
        <v>63</v>
      </c>
      <c r="D929" t="s">
        <v>2405</v>
      </c>
      <c r="E929">
        <v>-4</v>
      </c>
    </row>
    <row r="930" spans="1:5" x14ac:dyDescent="0.3">
      <c r="A930">
        <v>90270015</v>
      </c>
      <c r="B930" t="s">
        <v>62</v>
      </c>
      <c r="C930" t="s">
        <v>63</v>
      </c>
      <c r="D930" t="s">
        <v>2406</v>
      </c>
      <c r="E930">
        <v>-2</v>
      </c>
    </row>
    <row r="931" spans="1:5" x14ac:dyDescent="0.3">
      <c r="A931">
        <v>90270015</v>
      </c>
      <c r="B931" t="s">
        <v>62</v>
      </c>
      <c r="C931" t="s">
        <v>63</v>
      </c>
      <c r="D931" t="s">
        <v>2407</v>
      </c>
      <c r="E931">
        <v>-7</v>
      </c>
    </row>
    <row r="932" spans="1:5" x14ac:dyDescent="0.3">
      <c r="A932">
        <v>90270015</v>
      </c>
      <c r="B932" t="s">
        <v>62</v>
      </c>
      <c r="C932" t="s">
        <v>63</v>
      </c>
      <c r="D932" t="s">
        <v>2408</v>
      </c>
      <c r="E932">
        <v>-2</v>
      </c>
    </row>
    <row r="933" spans="1:5" x14ac:dyDescent="0.3">
      <c r="A933">
        <v>90270015</v>
      </c>
      <c r="B933" t="s">
        <v>62</v>
      </c>
      <c r="C933" t="s">
        <v>63</v>
      </c>
      <c r="D933" t="s">
        <v>2409</v>
      </c>
      <c r="E933">
        <v>-5</v>
      </c>
    </row>
    <row r="934" spans="1:5" x14ac:dyDescent="0.3">
      <c r="A934">
        <v>90270015</v>
      </c>
      <c r="B934" t="s">
        <v>62</v>
      </c>
      <c r="C934" t="s">
        <v>63</v>
      </c>
      <c r="D934" t="s">
        <v>2410</v>
      </c>
      <c r="E934">
        <v>0</v>
      </c>
    </row>
    <row r="935" spans="1:5" x14ac:dyDescent="0.3">
      <c r="A935">
        <v>90270015</v>
      </c>
      <c r="B935" t="s">
        <v>62</v>
      </c>
      <c r="C935" t="s">
        <v>63</v>
      </c>
      <c r="D935" t="s">
        <v>2411</v>
      </c>
      <c r="E935">
        <v>0</v>
      </c>
    </row>
    <row r="936" spans="1:5" x14ac:dyDescent="0.3">
      <c r="A936">
        <v>90270015</v>
      </c>
      <c r="B936" t="s">
        <v>62</v>
      </c>
      <c r="C936" t="s">
        <v>63</v>
      </c>
      <c r="D936" t="s">
        <v>2412</v>
      </c>
      <c r="E936">
        <v>0</v>
      </c>
    </row>
    <row r="937" spans="1:5" x14ac:dyDescent="0.3">
      <c r="A937">
        <v>90270015</v>
      </c>
      <c r="B937" t="s">
        <v>62</v>
      </c>
      <c r="C937" t="s">
        <v>63</v>
      </c>
      <c r="D937" t="s">
        <v>2413</v>
      </c>
      <c r="E937">
        <v>0</v>
      </c>
    </row>
    <row r="938" spans="1:5" x14ac:dyDescent="0.3">
      <c r="A938">
        <v>4040001</v>
      </c>
      <c r="B938" t="s">
        <v>65</v>
      </c>
      <c r="C938" t="s">
        <v>20</v>
      </c>
      <c r="D938" t="s">
        <v>2378</v>
      </c>
      <c r="E938">
        <v>-1133.261</v>
      </c>
    </row>
    <row r="939" spans="1:5" x14ac:dyDescent="0.3">
      <c r="A939">
        <v>4040001</v>
      </c>
      <c r="B939" t="s">
        <v>65</v>
      </c>
      <c r="C939" t="s">
        <v>20</v>
      </c>
      <c r="D939" t="s">
        <v>2379</v>
      </c>
      <c r="E939">
        <v>-1881.88</v>
      </c>
    </row>
    <row r="940" spans="1:5" x14ac:dyDescent="0.3">
      <c r="A940">
        <v>4040001</v>
      </c>
      <c r="B940" t="s">
        <v>65</v>
      </c>
      <c r="C940" t="s">
        <v>20</v>
      </c>
      <c r="D940" t="s">
        <v>2380</v>
      </c>
      <c r="E940">
        <v>-388.94</v>
      </c>
    </row>
    <row r="941" spans="1:5" x14ac:dyDescent="0.3">
      <c r="A941">
        <v>4040001</v>
      </c>
      <c r="B941" t="s">
        <v>65</v>
      </c>
      <c r="C941" t="s">
        <v>20</v>
      </c>
      <c r="D941" t="s">
        <v>2381</v>
      </c>
      <c r="E941">
        <v>-1247.75</v>
      </c>
    </row>
    <row r="942" spans="1:5" x14ac:dyDescent="0.3">
      <c r="A942">
        <v>4040001</v>
      </c>
      <c r="B942" t="s">
        <v>65</v>
      </c>
      <c r="C942" t="s">
        <v>20</v>
      </c>
      <c r="D942" t="s">
        <v>2382</v>
      </c>
      <c r="E942">
        <v>-942.31100000000004</v>
      </c>
    </row>
    <row r="943" spans="1:5" x14ac:dyDescent="0.3">
      <c r="A943">
        <v>4040001</v>
      </c>
      <c r="B943" t="s">
        <v>65</v>
      </c>
      <c r="C943" t="s">
        <v>20</v>
      </c>
      <c r="D943" t="s">
        <v>2383</v>
      </c>
      <c r="E943">
        <v>-66.849000000000004</v>
      </c>
    </row>
    <row r="944" spans="1:5" x14ac:dyDescent="0.3">
      <c r="A944">
        <v>4040001</v>
      </c>
      <c r="B944" t="s">
        <v>65</v>
      </c>
      <c r="C944" t="s">
        <v>20</v>
      </c>
      <c r="D944" t="s">
        <v>2384</v>
      </c>
      <c r="E944">
        <v>0</v>
      </c>
    </row>
    <row r="945" spans="1:5" x14ac:dyDescent="0.3">
      <c r="A945">
        <v>4040001</v>
      </c>
      <c r="B945" t="s">
        <v>65</v>
      </c>
      <c r="C945" t="s">
        <v>20</v>
      </c>
      <c r="D945" t="s">
        <v>2385</v>
      </c>
      <c r="E945">
        <v>0</v>
      </c>
    </row>
    <row r="946" spans="1:5" x14ac:dyDescent="0.3">
      <c r="A946">
        <v>4040001</v>
      </c>
      <c r="B946" t="s">
        <v>65</v>
      </c>
      <c r="C946" t="s">
        <v>20</v>
      </c>
      <c r="D946" t="s">
        <v>2386</v>
      </c>
      <c r="E946">
        <v>-500</v>
      </c>
    </row>
    <row r="947" spans="1:5" x14ac:dyDescent="0.3">
      <c r="A947">
        <v>4040001</v>
      </c>
      <c r="B947" t="s">
        <v>65</v>
      </c>
      <c r="C947" t="s">
        <v>20</v>
      </c>
      <c r="D947" t="s">
        <v>2387</v>
      </c>
      <c r="E947">
        <v>-819.38700000000006</v>
      </c>
    </row>
    <row r="948" spans="1:5" x14ac:dyDescent="0.3">
      <c r="A948">
        <v>4040001</v>
      </c>
      <c r="B948" t="s">
        <v>65</v>
      </c>
      <c r="C948" t="s">
        <v>20</v>
      </c>
      <c r="D948" t="s">
        <v>2388</v>
      </c>
      <c r="E948">
        <v>-1155.913</v>
      </c>
    </row>
    <row r="949" spans="1:5" x14ac:dyDescent="0.3">
      <c r="A949">
        <v>4040001</v>
      </c>
      <c r="B949" t="s">
        <v>65</v>
      </c>
      <c r="C949" t="s">
        <v>20</v>
      </c>
      <c r="D949" t="s">
        <v>2389</v>
      </c>
      <c r="E949">
        <v>0</v>
      </c>
    </row>
    <row r="950" spans="1:5" x14ac:dyDescent="0.3">
      <c r="A950">
        <v>4040001</v>
      </c>
      <c r="B950" t="s">
        <v>65</v>
      </c>
      <c r="C950" t="s">
        <v>20</v>
      </c>
      <c r="D950" t="s">
        <v>2390</v>
      </c>
      <c r="E950">
        <v>-722.71199999999999</v>
      </c>
    </row>
    <row r="951" spans="1:5" x14ac:dyDescent="0.3">
      <c r="A951">
        <v>4040001</v>
      </c>
      <c r="B951" t="s">
        <v>65</v>
      </c>
      <c r="C951" t="s">
        <v>20</v>
      </c>
      <c r="D951" t="s">
        <v>2391</v>
      </c>
      <c r="E951">
        <v>-1958.7239999999999</v>
      </c>
    </row>
    <row r="952" spans="1:5" x14ac:dyDescent="0.3">
      <c r="A952">
        <v>4040001</v>
      </c>
      <c r="B952" t="s">
        <v>65</v>
      </c>
      <c r="C952" t="s">
        <v>20</v>
      </c>
      <c r="D952" t="s">
        <v>2392</v>
      </c>
      <c r="E952">
        <v>-4340.9879999999994</v>
      </c>
    </row>
    <row r="953" spans="1:5" x14ac:dyDescent="0.3">
      <c r="A953">
        <v>4040001</v>
      </c>
      <c r="B953" t="s">
        <v>65</v>
      </c>
      <c r="C953" t="s">
        <v>20</v>
      </c>
      <c r="D953" t="s">
        <v>2393</v>
      </c>
      <c r="E953">
        <v>-2758.6</v>
      </c>
    </row>
    <row r="954" spans="1:5" x14ac:dyDescent="0.3">
      <c r="A954">
        <v>4040001</v>
      </c>
      <c r="B954" t="s">
        <v>65</v>
      </c>
      <c r="C954" t="s">
        <v>20</v>
      </c>
      <c r="D954" t="s">
        <v>2394</v>
      </c>
      <c r="E954">
        <v>-4251.0249999999996</v>
      </c>
    </row>
    <row r="955" spans="1:5" x14ac:dyDescent="0.3">
      <c r="A955">
        <v>4040001</v>
      </c>
      <c r="B955" t="s">
        <v>65</v>
      </c>
      <c r="C955" t="s">
        <v>20</v>
      </c>
      <c r="D955" t="s">
        <v>2395</v>
      </c>
      <c r="E955">
        <v>-2919.5419999999999</v>
      </c>
    </row>
    <row r="956" spans="1:5" x14ac:dyDescent="0.3">
      <c r="A956">
        <v>4040001</v>
      </c>
      <c r="B956" t="s">
        <v>65</v>
      </c>
      <c r="C956" t="s">
        <v>20</v>
      </c>
      <c r="D956" t="s">
        <v>2396</v>
      </c>
      <c r="E956">
        <v>-2558.3399999999997</v>
      </c>
    </row>
    <row r="957" spans="1:5" x14ac:dyDescent="0.3">
      <c r="A957">
        <v>4040001</v>
      </c>
      <c r="B957" t="s">
        <v>65</v>
      </c>
      <c r="C957" t="s">
        <v>20</v>
      </c>
      <c r="D957" t="s">
        <v>2397</v>
      </c>
      <c r="E957">
        <v>-3985.1990000000001</v>
      </c>
    </row>
    <row r="958" spans="1:5" x14ac:dyDescent="0.3">
      <c r="A958">
        <v>4040001</v>
      </c>
      <c r="B958" t="s">
        <v>65</v>
      </c>
      <c r="C958" t="s">
        <v>20</v>
      </c>
      <c r="D958" t="s">
        <v>2398</v>
      </c>
      <c r="E958">
        <v>-2687.8559999999998</v>
      </c>
    </row>
    <row r="959" spans="1:5" x14ac:dyDescent="0.3">
      <c r="A959">
        <v>4040001</v>
      </c>
      <c r="B959" t="s">
        <v>65</v>
      </c>
      <c r="C959" t="s">
        <v>20</v>
      </c>
      <c r="D959" t="s">
        <v>2399</v>
      </c>
      <c r="E959">
        <v>-2119.4940000000001</v>
      </c>
    </row>
    <row r="960" spans="1:5" x14ac:dyDescent="0.3">
      <c r="A960">
        <v>4040001</v>
      </c>
      <c r="B960" t="s">
        <v>65</v>
      </c>
      <c r="C960" t="s">
        <v>20</v>
      </c>
      <c r="D960" t="s">
        <v>2400</v>
      </c>
      <c r="E960">
        <v>-2675.7210000000005</v>
      </c>
    </row>
    <row r="961" spans="1:5" x14ac:dyDescent="0.3">
      <c r="A961">
        <v>4040001</v>
      </c>
      <c r="B961" t="s">
        <v>65</v>
      </c>
      <c r="C961" t="s">
        <v>20</v>
      </c>
      <c r="D961" t="s">
        <v>2401</v>
      </c>
      <c r="E961">
        <v>-1746.9449999999999</v>
      </c>
    </row>
    <row r="962" spans="1:5" x14ac:dyDescent="0.3">
      <c r="A962">
        <v>4040001</v>
      </c>
      <c r="B962" t="s">
        <v>65</v>
      </c>
      <c r="C962" t="s">
        <v>20</v>
      </c>
      <c r="D962" t="s">
        <v>2402</v>
      </c>
      <c r="E962">
        <v>-966.08300000000008</v>
      </c>
    </row>
    <row r="963" spans="1:5" x14ac:dyDescent="0.3">
      <c r="A963">
        <v>4040001</v>
      </c>
      <c r="B963" t="s">
        <v>65</v>
      </c>
      <c r="C963" t="s">
        <v>20</v>
      </c>
      <c r="D963" t="s">
        <v>2403</v>
      </c>
      <c r="E963">
        <v>-937.096</v>
      </c>
    </row>
    <row r="964" spans="1:5" x14ac:dyDescent="0.3">
      <c r="A964">
        <v>4040001</v>
      </c>
      <c r="B964" t="s">
        <v>65</v>
      </c>
      <c r="C964" t="s">
        <v>20</v>
      </c>
      <c r="D964" t="s">
        <v>2404</v>
      </c>
      <c r="E964">
        <v>-4298.9489999999996</v>
      </c>
    </row>
    <row r="965" spans="1:5" x14ac:dyDescent="0.3">
      <c r="A965">
        <v>4040001</v>
      </c>
      <c r="B965" t="s">
        <v>65</v>
      </c>
      <c r="C965" t="s">
        <v>20</v>
      </c>
      <c r="D965" t="s">
        <v>2405</v>
      </c>
      <c r="E965">
        <v>-3757.893</v>
      </c>
    </row>
    <row r="966" spans="1:5" x14ac:dyDescent="0.3">
      <c r="A966">
        <v>4040001</v>
      </c>
      <c r="B966" t="s">
        <v>65</v>
      </c>
      <c r="C966" t="s">
        <v>20</v>
      </c>
      <c r="D966" t="s">
        <v>2406</v>
      </c>
      <c r="E966">
        <v>-3653.6059999999998</v>
      </c>
    </row>
    <row r="967" spans="1:5" x14ac:dyDescent="0.3">
      <c r="A967">
        <v>4040001</v>
      </c>
      <c r="B967" t="s">
        <v>65</v>
      </c>
      <c r="C967" t="s">
        <v>20</v>
      </c>
      <c r="D967" t="s">
        <v>2407</v>
      </c>
      <c r="E967">
        <v>-2668.0140000000001</v>
      </c>
    </row>
    <row r="968" spans="1:5" x14ac:dyDescent="0.3">
      <c r="A968">
        <v>4040001</v>
      </c>
      <c r="B968" t="s">
        <v>65</v>
      </c>
      <c r="C968" t="s">
        <v>20</v>
      </c>
      <c r="D968" t="s">
        <v>2408</v>
      </c>
      <c r="E968">
        <v>-3734.973</v>
      </c>
    </row>
    <row r="969" spans="1:5" x14ac:dyDescent="0.3">
      <c r="A969">
        <v>4040001</v>
      </c>
      <c r="B969" t="s">
        <v>65</v>
      </c>
      <c r="C969" t="s">
        <v>20</v>
      </c>
      <c r="D969" t="s">
        <v>2409</v>
      </c>
      <c r="E969">
        <v>-3069.4409999999998</v>
      </c>
    </row>
    <row r="970" spans="1:5" x14ac:dyDescent="0.3">
      <c r="A970">
        <v>4040001</v>
      </c>
      <c r="B970" t="s">
        <v>65</v>
      </c>
      <c r="C970" t="s">
        <v>20</v>
      </c>
      <c r="D970" t="s">
        <v>2410</v>
      </c>
      <c r="E970">
        <v>-1601.1390000000001</v>
      </c>
    </row>
    <row r="971" spans="1:5" x14ac:dyDescent="0.3">
      <c r="A971">
        <v>4040001</v>
      </c>
      <c r="B971" t="s">
        <v>65</v>
      </c>
      <c r="C971" t="s">
        <v>20</v>
      </c>
      <c r="D971" t="s">
        <v>2411</v>
      </c>
      <c r="E971">
        <v>-3587.174</v>
      </c>
    </row>
    <row r="972" spans="1:5" x14ac:dyDescent="0.3">
      <c r="A972">
        <v>4040001</v>
      </c>
      <c r="B972" t="s">
        <v>65</v>
      </c>
      <c r="C972" t="s">
        <v>20</v>
      </c>
      <c r="D972" t="s">
        <v>2412</v>
      </c>
      <c r="E972">
        <v>-3520.5190000000002</v>
      </c>
    </row>
    <row r="973" spans="1:5" x14ac:dyDescent="0.3">
      <c r="A973">
        <v>4040001</v>
      </c>
      <c r="B973" t="s">
        <v>65</v>
      </c>
      <c r="C973" t="s">
        <v>20</v>
      </c>
      <c r="D973" t="s">
        <v>2413</v>
      </c>
      <c r="E973">
        <v>-3484.7629999999999</v>
      </c>
    </row>
    <row r="974" spans="1:5" x14ac:dyDescent="0.3">
      <c r="A974">
        <v>23010017</v>
      </c>
      <c r="B974" t="s">
        <v>67</v>
      </c>
      <c r="C974" t="s">
        <v>8</v>
      </c>
      <c r="D974" t="s">
        <v>2378</v>
      </c>
      <c r="E974">
        <v>0</v>
      </c>
    </row>
    <row r="975" spans="1:5" x14ac:dyDescent="0.3">
      <c r="A975">
        <v>23010017</v>
      </c>
      <c r="B975" t="s">
        <v>67</v>
      </c>
      <c r="C975" t="s">
        <v>8</v>
      </c>
      <c r="D975" t="s">
        <v>2379</v>
      </c>
      <c r="E975">
        <v>0</v>
      </c>
    </row>
    <row r="976" spans="1:5" x14ac:dyDescent="0.3">
      <c r="A976">
        <v>23010017</v>
      </c>
      <c r="B976" t="s">
        <v>67</v>
      </c>
      <c r="C976" t="s">
        <v>8</v>
      </c>
      <c r="D976" t="s">
        <v>2380</v>
      </c>
      <c r="E976">
        <v>0</v>
      </c>
    </row>
    <row r="977" spans="1:5" x14ac:dyDescent="0.3">
      <c r="A977">
        <v>23010017</v>
      </c>
      <c r="B977" t="s">
        <v>67</v>
      </c>
      <c r="C977" t="s">
        <v>8</v>
      </c>
      <c r="D977" t="s">
        <v>2381</v>
      </c>
      <c r="E977">
        <v>0</v>
      </c>
    </row>
    <row r="978" spans="1:5" x14ac:dyDescent="0.3">
      <c r="A978">
        <v>23010017</v>
      </c>
      <c r="B978" t="s">
        <v>67</v>
      </c>
      <c r="C978" t="s">
        <v>8</v>
      </c>
      <c r="D978" t="s">
        <v>2382</v>
      </c>
      <c r="E978">
        <v>0</v>
      </c>
    </row>
    <row r="979" spans="1:5" x14ac:dyDescent="0.3">
      <c r="A979">
        <v>23010017</v>
      </c>
      <c r="B979" t="s">
        <v>67</v>
      </c>
      <c r="C979" t="s">
        <v>8</v>
      </c>
      <c r="D979" t="s">
        <v>2383</v>
      </c>
      <c r="E979">
        <v>0</v>
      </c>
    </row>
    <row r="980" spans="1:5" x14ac:dyDescent="0.3">
      <c r="A980">
        <v>23010017</v>
      </c>
      <c r="B980" t="s">
        <v>67</v>
      </c>
      <c r="C980" t="s">
        <v>8</v>
      </c>
      <c r="D980" t="s">
        <v>2384</v>
      </c>
      <c r="E980">
        <v>0</v>
      </c>
    </row>
    <row r="981" spans="1:5" x14ac:dyDescent="0.3">
      <c r="A981">
        <v>23010017</v>
      </c>
      <c r="B981" t="s">
        <v>67</v>
      </c>
      <c r="C981" t="s">
        <v>8</v>
      </c>
      <c r="D981" t="s">
        <v>2385</v>
      </c>
      <c r="E981">
        <v>0</v>
      </c>
    </row>
    <row r="982" spans="1:5" x14ac:dyDescent="0.3">
      <c r="A982">
        <v>23010017</v>
      </c>
      <c r="B982" t="s">
        <v>67</v>
      </c>
      <c r="C982" t="s">
        <v>8</v>
      </c>
      <c r="D982" t="s">
        <v>2386</v>
      </c>
      <c r="E982">
        <v>0</v>
      </c>
    </row>
    <row r="983" spans="1:5" x14ac:dyDescent="0.3">
      <c r="A983">
        <v>23010017</v>
      </c>
      <c r="B983" t="s">
        <v>67</v>
      </c>
      <c r="C983" t="s">
        <v>8</v>
      </c>
      <c r="D983" t="s">
        <v>2387</v>
      </c>
      <c r="E983">
        <v>0</v>
      </c>
    </row>
    <row r="984" spans="1:5" x14ac:dyDescent="0.3">
      <c r="A984">
        <v>23010017</v>
      </c>
      <c r="B984" t="s">
        <v>67</v>
      </c>
      <c r="C984" t="s">
        <v>8</v>
      </c>
      <c r="D984" t="s">
        <v>2388</v>
      </c>
      <c r="E984">
        <v>0</v>
      </c>
    </row>
    <row r="985" spans="1:5" x14ac:dyDescent="0.3">
      <c r="A985">
        <v>23010017</v>
      </c>
      <c r="B985" t="s">
        <v>67</v>
      </c>
      <c r="C985" t="s">
        <v>8</v>
      </c>
      <c r="D985" t="s">
        <v>2389</v>
      </c>
      <c r="E985">
        <v>0</v>
      </c>
    </row>
    <row r="986" spans="1:5" x14ac:dyDescent="0.3">
      <c r="A986">
        <v>23010017</v>
      </c>
      <c r="B986" t="s">
        <v>67</v>
      </c>
      <c r="C986" t="s">
        <v>8</v>
      </c>
      <c r="D986" t="s">
        <v>2390</v>
      </c>
      <c r="E986">
        <v>0</v>
      </c>
    </row>
    <row r="987" spans="1:5" x14ac:dyDescent="0.3">
      <c r="A987">
        <v>23010017</v>
      </c>
      <c r="B987" t="s">
        <v>67</v>
      </c>
      <c r="C987" t="s">
        <v>8</v>
      </c>
      <c r="D987" t="s">
        <v>2391</v>
      </c>
      <c r="E987">
        <v>0</v>
      </c>
    </row>
    <row r="988" spans="1:5" x14ac:dyDescent="0.3">
      <c r="A988">
        <v>23010017</v>
      </c>
      <c r="B988" t="s">
        <v>67</v>
      </c>
      <c r="C988" t="s">
        <v>8</v>
      </c>
      <c r="D988" t="s">
        <v>2392</v>
      </c>
      <c r="E988">
        <v>0</v>
      </c>
    </row>
    <row r="989" spans="1:5" x14ac:dyDescent="0.3">
      <c r="A989">
        <v>23010017</v>
      </c>
      <c r="B989" t="s">
        <v>67</v>
      </c>
      <c r="C989" t="s">
        <v>8</v>
      </c>
      <c r="D989" t="s">
        <v>2393</v>
      </c>
      <c r="E989">
        <v>0</v>
      </c>
    </row>
    <row r="990" spans="1:5" x14ac:dyDescent="0.3">
      <c r="A990">
        <v>23010017</v>
      </c>
      <c r="B990" t="s">
        <v>67</v>
      </c>
      <c r="C990" t="s">
        <v>8</v>
      </c>
      <c r="D990" t="s">
        <v>2394</v>
      </c>
      <c r="E990">
        <v>0</v>
      </c>
    </row>
    <row r="991" spans="1:5" x14ac:dyDescent="0.3">
      <c r="A991">
        <v>23010017</v>
      </c>
      <c r="B991" t="s">
        <v>67</v>
      </c>
      <c r="C991" t="s">
        <v>8</v>
      </c>
      <c r="D991" t="s">
        <v>2395</v>
      </c>
      <c r="E991">
        <v>0</v>
      </c>
    </row>
    <row r="992" spans="1:5" x14ac:dyDescent="0.3">
      <c r="A992">
        <v>23010017</v>
      </c>
      <c r="B992" t="s">
        <v>67</v>
      </c>
      <c r="C992" t="s">
        <v>8</v>
      </c>
      <c r="D992" t="s">
        <v>2396</v>
      </c>
      <c r="E992">
        <v>0</v>
      </c>
    </row>
    <row r="993" spans="1:5" x14ac:dyDescent="0.3">
      <c r="A993">
        <v>23010017</v>
      </c>
      <c r="B993" t="s">
        <v>67</v>
      </c>
      <c r="C993" t="s">
        <v>8</v>
      </c>
      <c r="D993" t="s">
        <v>2397</v>
      </c>
      <c r="E993">
        <v>-4</v>
      </c>
    </row>
    <row r="994" spans="1:5" x14ac:dyDescent="0.3">
      <c r="A994">
        <v>23010017</v>
      </c>
      <c r="B994" t="s">
        <v>67</v>
      </c>
      <c r="C994" t="s">
        <v>8</v>
      </c>
      <c r="D994" t="s">
        <v>2398</v>
      </c>
      <c r="E994">
        <v>0</v>
      </c>
    </row>
    <row r="995" spans="1:5" x14ac:dyDescent="0.3">
      <c r="A995">
        <v>23010017</v>
      </c>
      <c r="B995" t="s">
        <v>67</v>
      </c>
      <c r="C995" t="s">
        <v>8</v>
      </c>
      <c r="D995" t="s">
        <v>2399</v>
      </c>
      <c r="E995">
        <v>0</v>
      </c>
    </row>
    <row r="996" spans="1:5" x14ac:dyDescent="0.3">
      <c r="A996">
        <v>23010017</v>
      </c>
      <c r="B996" t="s">
        <v>67</v>
      </c>
      <c r="C996" t="s">
        <v>8</v>
      </c>
      <c r="D996" t="s">
        <v>2400</v>
      </c>
      <c r="E996">
        <v>-1</v>
      </c>
    </row>
    <row r="997" spans="1:5" x14ac:dyDescent="0.3">
      <c r="A997">
        <v>23010017</v>
      </c>
      <c r="B997" t="s">
        <v>67</v>
      </c>
      <c r="C997" t="s">
        <v>8</v>
      </c>
      <c r="D997" t="s">
        <v>2401</v>
      </c>
      <c r="E997">
        <v>0</v>
      </c>
    </row>
    <row r="998" spans="1:5" x14ac:dyDescent="0.3">
      <c r="A998">
        <v>23010017</v>
      </c>
      <c r="B998" t="s">
        <v>67</v>
      </c>
      <c r="C998" t="s">
        <v>8</v>
      </c>
      <c r="D998" t="s">
        <v>2402</v>
      </c>
      <c r="E998">
        <v>-1</v>
      </c>
    </row>
    <row r="999" spans="1:5" x14ac:dyDescent="0.3">
      <c r="A999">
        <v>23010017</v>
      </c>
      <c r="B999" t="s">
        <v>67</v>
      </c>
      <c r="C999" t="s">
        <v>8</v>
      </c>
      <c r="D999" t="s">
        <v>2403</v>
      </c>
      <c r="E999">
        <v>0</v>
      </c>
    </row>
    <row r="1000" spans="1:5" x14ac:dyDescent="0.3">
      <c r="A1000">
        <v>23010017</v>
      </c>
      <c r="B1000" t="s">
        <v>67</v>
      </c>
      <c r="C1000" t="s">
        <v>8</v>
      </c>
      <c r="D1000" t="s">
        <v>2404</v>
      </c>
      <c r="E1000">
        <v>-3</v>
      </c>
    </row>
    <row r="1001" spans="1:5" x14ac:dyDescent="0.3">
      <c r="A1001">
        <v>23010017</v>
      </c>
      <c r="B1001" t="s">
        <v>67</v>
      </c>
      <c r="C1001" t="s">
        <v>8</v>
      </c>
      <c r="D1001" t="s">
        <v>2405</v>
      </c>
      <c r="E1001">
        <v>0</v>
      </c>
    </row>
    <row r="1002" spans="1:5" x14ac:dyDescent="0.3">
      <c r="A1002">
        <v>23010017</v>
      </c>
      <c r="B1002" t="s">
        <v>67</v>
      </c>
      <c r="C1002" t="s">
        <v>8</v>
      </c>
      <c r="D1002" t="s">
        <v>2406</v>
      </c>
      <c r="E1002">
        <v>0</v>
      </c>
    </row>
    <row r="1003" spans="1:5" x14ac:dyDescent="0.3">
      <c r="A1003">
        <v>23010017</v>
      </c>
      <c r="B1003" t="s">
        <v>67</v>
      </c>
      <c r="C1003" t="s">
        <v>8</v>
      </c>
      <c r="D1003" t="s">
        <v>2407</v>
      </c>
      <c r="E1003">
        <v>0</v>
      </c>
    </row>
    <row r="1004" spans="1:5" x14ac:dyDescent="0.3">
      <c r="A1004">
        <v>23010017</v>
      </c>
      <c r="B1004" t="s">
        <v>67</v>
      </c>
      <c r="C1004" t="s">
        <v>8</v>
      </c>
      <c r="D1004" t="s">
        <v>2408</v>
      </c>
      <c r="E1004">
        <v>-2</v>
      </c>
    </row>
    <row r="1005" spans="1:5" x14ac:dyDescent="0.3">
      <c r="A1005">
        <v>23010017</v>
      </c>
      <c r="B1005" t="s">
        <v>67</v>
      </c>
      <c r="C1005" t="s">
        <v>8</v>
      </c>
      <c r="D1005" t="s">
        <v>2409</v>
      </c>
      <c r="E1005">
        <v>0</v>
      </c>
    </row>
    <row r="1006" spans="1:5" x14ac:dyDescent="0.3">
      <c r="A1006">
        <v>23010017</v>
      </c>
      <c r="B1006" t="s">
        <v>67</v>
      </c>
      <c r="C1006" t="s">
        <v>8</v>
      </c>
      <c r="D1006" t="s">
        <v>2410</v>
      </c>
      <c r="E1006">
        <v>0</v>
      </c>
    </row>
    <row r="1007" spans="1:5" x14ac:dyDescent="0.3">
      <c r="A1007">
        <v>23010017</v>
      </c>
      <c r="B1007" t="s">
        <v>67</v>
      </c>
      <c r="C1007" t="s">
        <v>8</v>
      </c>
      <c r="D1007" t="s">
        <v>2411</v>
      </c>
      <c r="E1007">
        <v>-1</v>
      </c>
    </row>
    <row r="1008" spans="1:5" x14ac:dyDescent="0.3">
      <c r="A1008">
        <v>23010017</v>
      </c>
      <c r="B1008" t="s">
        <v>67</v>
      </c>
      <c r="C1008" t="s">
        <v>8</v>
      </c>
      <c r="D1008" t="s">
        <v>2412</v>
      </c>
      <c r="E1008">
        <v>-1</v>
      </c>
    </row>
    <row r="1009" spans="1:5" x14ac:dyDescent="0.3">
      <c r="A1009">
        <v>23010017</v>
      </c>
      <c r="B1009" t="s">
        <v>67</v>
      </c>
      <c r="C1009" t="s">
        <v>8</v>
      </c>
      <c r="D1009" t="s">
        <v>2413</v>
      </c>
      <c r="E1009">
        <v>-3</v>
      </c>
    </row>
    <row r="1010" spans="1:5" x14ac:dyDescent="0.3">
      <c r="A1010">
        <v>71240011</v>
      </c>
      <c r="B1010" t="s">
        <v>69</v>
      </c>
      <c r="C1010" t="s">
        <v>8</v>
      </c>
      <c r="D1010" t="s">
        <v>2378</v>
      </c>
      <c r="E1010">
        <v>0</v>
      </c>
    </row>
    <row r="1011" spans="1:5" x14ac:dyDescent="0.3">
      <c r="A1011">
        <v>71240011</v>
      </c>
      <c r="B1011" t="s">
        <v>69</v>
      </c>
      <c r="C1011" t="s">
        <v>8</v>
      </c>
      <c r="D1011" t="s">
        <v>2379</v>
      </c>
      <c r="E1011">
        <v>0</v>
      </c>
    </row>
    <row r="1012" spans="1:5" x14ac:dyDescent="0.3">
      <c r="A1012">
        <v>71240011</v>
      </c>
      <c r="B1012" t="s">
        <v>69</v>
      </c>
      <c r="C1012" t="s">
        <v>8</v>
      </c>
      <c r="D1012" t="s">
        <v>2380</v>
      </c>
      <c r="E1012">
        <v>0</v>
      </c>
    </row>
    <row r="1013" spans="1:5" x14ac:dyDescent="0.3">
      <c r="A1013">
        <v>71240011</v>
      </c>
      <c r="B1013" t="s">
        <v>69</v>
      </c>
      <c r="C1013" t="s">
        <v>8</v>
      </c>
      <c r="D1013" t="s">
        <v>2381</v>
      </c>
      <c r="E1013">
        <v>-2</v>
      </c>
    </row>
    <row r="1014" spans="1:5" x14ac:dyDescent="0.3">
      <c r="A1014">
        <v>71240011</v>
      </c>
      <c r="B1014" t="s">
        <v>69</v>
      </c>
      <c r="C1014" t="s">
        <v>8</v>
      </c>
      <c r="D1014" t="s">
        <v>2382</v>
      </c>
      <c r="E1014">
        <v>0</v>
      </c>
    </row>
    <row r="1015" spans="1:5" x14ac:dyDescent="0.3">
      <c r="A1015">
        <v>71240011</v>
      </c>
      <c r="B1015" t="s">
        <v>69</v>
      </c>
      <c r="C1015" t="s">
        <v>8</v>
      </c>
      <c r="D1015" t="s">
        <v>2383</v>
      </c>
      <c r="E1015">
        <v>-10</v>
      </c>
    </row>
    <row r="1016" spans="1:5" x14ac:dyDescent="0.3">
      <c r="A1016">
        <v>71240011</v>
      </c>
      <c r="B1016" t="s">
        <v>69</v>
      </c>
      <c r="C1016" t="s">
        <v>8</v>
      </c>
      <c r="D1016" t="s">
        <v>2384</v>
      </c>
      <c r="E1016">
        <v>-15</v>
      </c>
    </row>
    <row r="1017" spans="1:5" x14ac:dyDescent="0.3">
      <c r="A1017">
        <v>71240011</v>
      </c>
      <c r="B1017" t="s">
        <v>69</v>
      </c>
      <c r="C1017" t="s">
        <v>8</v>
      </c>
      <c r="D1017" t="s">
        <v>2385</v>
      </c>
      <c r="E1017">
        <v>0</v>
      </c>
    </row>
    <row r="1018" spans="1:5" x14ac:dyDescent="0.3">
      <c r="A1018">
        <v>71240011</v>
      </c>
      <c r="B1018" t="s">
        <v>69</v>
      </c>
      <c r="C1018" t="s">
        <v>8</v>
      </c>
      <c r="D1018" t="s">
        <v>2386</v>
      </c>
      <c r="E1018">
        <v>-6</v>
      </c>
    </row>
    <row r="1019" spans="1:5" x14ac:dyDescent="0.3">
      <c r="A1019">
        <v>71240011</v>
      </c>
      <c r="B1019" t="s">
        <v>69</v>
      </c>
      <c r="C1019" t="s">
        <v>8</v>
      </c>
      <c r="D1019" t="s">
        <v>2387</v>
      </c>
      <c r="E1019">
        <v>-8</v>
      </c>
    </row>
    <row r="1020" spans="1:5" x14ac:dyDescent="0.3">
      <c r="A1020">
        <v>71240011</v>
      </c>
      <c r="B1020" t="s">
        <v>69</v>
      </c>
      <c r="C1020" t="s">
        <v>8</v>
      </c>
      <c r="D1020" t="s">
        <v>2388</v>
      </c>
      <c r="E1020">
        <v>-1</v>
      </c>
    </row>
    <row r="1021" spans="1:5" x14ac:dyDescent="0.3">
      <c r="A1021">
        <v>71240011</v>
      </c>
      <c r="B1021" t="s">
        <v>69</v>
      </c>
      <c r="C1021" t="s">
        <v>8</v>
      </c>
      <c r="D1021" t="s">
        <v>2389</v>
      </c>
      <c r="E1021">
        <v>-25</v>
      </c>
    </row>
    <row r="1022" spans="1:5" x14ac:dyDescent="0.3">
      <c r="A1022">
        <v>71240011</v>
      </c>
      <c r="B1022" t="s">
        <v>69</v>
      </c>
      <c r="C1022" t="s">
        <v>8</v>
      </c>
      <c r="D1022" t="s">
        <v>2390</v>
      </c>
      <c r="E1022">
        <v>0</v>
      </c>
    </row>
    <row r="1023" spans="1:5" x14ac:dyDescent="0.3">
      <c r="A1023">
        <v>71240011</v>
      </c>
      <c r="B1023" t="s">
        <v>69</v>
      </c>
      <c r="C1023" t="s">
        <v>8</v>
      </c>
      <c r="D1023" t="s">
        <v>2391</v>
      </c>
      <c r="E1023">
        <v>0</v>
      </c>
    </row>
    <row r="1024" spans="1:5" x14ac:dyDescent="0.3">
      <c r="A1024">
        <v>71240011</v>
      </c>
      <c r="B1024" t="s">
        <v>69</v>
      </c>
      <c r="C1024" t="s">
        <v>8</v>
      </c>
      <c r="D1024" t="s">
        <v>2392</v>
      </c>
      <c r="E1024">
        <v>0</v>
      </c>
    </row>
    <row r="1025" spans="1:5" x14ac:dyDescent="0.3">
      <c r="A1025">
        <v>71240011</v>
      </c>
      <c r="B1025" t="s">
        <v>69</v>
      </c>
      <c r="C1025" t="s">
        <v>8</v>
      </c>
      <c r="D1025" t="s">
        <v>2393</v>
      </c>
      <c r="E1025">
        <v>0</v>
      </c>
    </row>
    <row r="1026" spans="1:5" x14ac:dyDescent="0.3">
      <c r="A1026">
        <v>71240011</v>
      </c>
      <c r="B1026" t="s">
        <v>69</v>
      </c>
      <c r="C1026" t="s">
        <v>8</v>
      </c>
      <c r="D1026" t="s">
        <v>2394</v>
      </c>
      <c r="E1026">
        <v>-24</v>
      </c>
    </row>
    <row r="1027" spans="1:5" x14ac:dyDescent="0.3">
      <c r="A1027">
        <v>71240011</v>
      </c>
      <c r="B1027" t="s">
        <v>69</v>
      </c>
      <c r="C1027" t="s">
        <v>8</v>
      </c>
      <c r="D1027" t="s">
        <v>2395</v>
      </c>
      <c r="E1027">
        <v>0</v>
      </c>
    </row>
    <row r="1028" spans="1:5" x14ac:dyDescent="0.3">
      <c r="A1028">
        <v>71240011</v>
      </c>
      <c r="B1028" t="s">
        <v>69</v>
      </c>
      <c r="C1028" t="s">
        <v>8</v>
      </c>
      <c r="D1028" t="s">
        <v>2396</v>
      </c>
      <c r="E1028">
        <v>0</v>
      </c>
    </row>
    <row r="1029" spans="1:5" x14ac:dyDescent="0.3">
      <c r="A1029">
        <v>71240011</v>
      </c>
      <c r="B1029" t="s">
        <v>69</v>
      </c>
      <c r="C1029" t="s">
        <v>8</v>
      </c>
      <c r="D1029" t="s">
        <v>2397</v>
      </c>
      <c r="E1029">
        <v>0</v>
      </c>
    </row>
    <row r="1030" spans="1:5" x14ac:dyDescent="0.3">
      <c r="A1030">
        <v>71240011</v>
      </c>
      <c r="B1030" t="s">
        <v>69</v>
      </c>
      <c r="C1030" t="s">
        <v>8</v>
      </c>
      <c r="D1030" t="s">
        <v>2398</v>
      </c>
      <c r="E1030">
        <v>-27</v>
      </c>
    </row>
    <row r="1031" spans="1:5" x14ac:dyDescent="0.3">
      <c r="A1031">
        <v>71240011</v>
      </c>
      <c r="B1031" t="s">
        <v>69</v>
      </c>
      <c r="C1031" t="s">
        <v>8</v>
      </c>
      <c r="D1031" t="s">
        <v>2399</v>
      </c>
      <c r="E1031">
        <v>-12</v>
      </c>
    </row>
    <row r="1032" spans="1:5" x14ac:dyDescent="0.3">
      <c r="A1032">
        <v>71240011</v>
      </c>
      <c r="B1032" t="s">
        <v>69</v>
      </c>
      <c r="C1032" t="s">
        <v>8</v>
      </c>
      <c r="D1032" t="s">
        <v>2400</v>
      </c>
      <c r="E1032">
        <v>-21</v>
      </c>
    </row>
    <row r="1033" spans="1:5" x14ac:dyDescent="0.3">
      <c r="A1033">
        <v>71240011</v>
      </c>
      <c r="B1033" t="s">
        <v>69</v>
      </c>
      <c r="C1033" t="s">
        <v>8</v>
      </c>
      <c r="D1033" t="s">
        <v>2401</v>
      </c>
      <c r="E1033">
        <v>0</v>
      </c>
    </row>
    <row r="1034" spans="1:5" x14ac:dyDescent="0.3">
      <c r="A1034">
        <v>71240011</v>
      </c>
      <c r="B1034" t="s">
        <v>69</v>
      </c>
      <c r="C1034" t="s">
        <v>8</v>
      </c>
      <c r="D1034" t="s">
        <v>2402</v>
      </c>
      <c r="E1034">
        <v>0</v>
      </c>
    </row>
    <row r="1035" spans="1:5" x14ac:dyDescent="0.3">
      <c r="A1035">
        <v>71240011</v>
      </c>
      <c r="B1035" t="s">
        <v>69</v>
      </c>
      <c r="C1035" t="s">
        <v>8</v>
      </c>
      <c r="D1035" t="s">
        <v>2403</v>
      </c>
      <c r="E1035">
        <v>-12</v>
      </c>
    </row>
    <row r="1036" spans="1:5" x14ac:dyDescent="0.3">
      <c r="A1036">
        <v>71240011</v>
      </c>
      <c r="B1036" t="s">
        <v>69</v>
      </c>
      <c r="C1036" t="s">
        <v>8</v>
      </c>
      <c r="D1036" t="s">
        <v>2404</v>
      </c>
      <c r="E1036">
        <v>0</v>
      </c>
    </row>
    <row r="1037" spans="1:5" x14ac:dyDescent="0.3">
      <c r="A1037">
        <v>71240011</v>
      </c>
      <c r="B1037" t="s">
        <v>69</v>
      </c>
      <c r="C1037" t="s">
        <v>8</v>
      </c>
      <c r="D1037" t="s">
        <v>2405</v>
      </c>
      <c r="E1037">
        <v>-12</v>
      </c>
    </row>
    <row r="1038" spans="1:5" x14ac:dyDescent="0.3">
      <c r="A1038">
        <v>71240011</v>
      </c>
      <c r="B1038" t="s">
        <v>69</v>
      </c>
      <c r="C1038" t="s">
        <v>8</v>
      </c>
      <c r="D1038" t="s">
        <v>2406</v>
      </c>
      <c r="E1038">
        <v>-16</v>
      </c>
    </row>
    <row r="1039" spans="1:5" x14ac:dyDescent="0.3">
      <c r="A1039">
        <v>71240011</v>
      </c>
      <c r="B1039" t="s">
        <v>69</v>
      </c>
      <c r="C1039" t="s">
        <v>8</v>
      </c>
      <c r="D1039" t="s">
        <v>2407</v>
      </c>
      <c r="E1039">
        <v>-20</v>
      </c>
    </row>
    <row r="1040" spans="1:5" x14ac:dyDescent="0.3">
      <c r="A1040">
        <v>71240011</v>
      </c>
      <c r="B1040" t="s">
        <v>69</v>
      </c>
      <c r="C1040" t="s">
        <v>8</v>
      </c>
      <c r="D1040" t="s">
        <v>2408</v>
      </c>
      <c r="E1040">
        <v>0</v>
      </c>
    </row>
    <row r="1041" spans="1:5" x14ac:dyDescent="0.3">
      <c r="A1041">
        <v>71240011</v>
      </c>
      <c r="B1041" t="s">
        <v>69</v>
      </c>
      <c r="C1041" t="s">
        <v>8</v>
      </c>
      <c r="D1041" t="s">
        <v>2409</v>
      </c>
      <c r="E1041">
        <v>-14</v>
      </c>
    </row>
    <row r="1042" spans="1:5" x14ac:dyDescent="0.3">
      <c r="A1042">
        <v>71240011</v>
      </c>
      <c r="B1042" t="s">
        <v>69</v>
      </c>
      <c r="C1042" t="s">
        <v>8</v>
      </c>
      <c r="D1042" t="s">
        <v>2410</v>
      </c>
      <c r="E1042">
        <v>-34</v>
      </c>
    </row>
    <row r="1043" spans="1:5" x14ac:dyDescent="0.3">
      <c r="A1043">
        <v>71240011</v>
      </c>
      <c r="B1043" t="s">
        <v>69</v>
      </c>
      <c r="C1043" t="s">
        <v>8</v>
      </c>
      <c r="D1043" t="s">
        <v>2411</v>
      </c>
      <c r="E1043">
        <v>-1</v>
      </c>
    </row>
    <row r="1044" spans="1:5" x14ac:dyDescent="0.3">
      <c r="A1044">
        <v>71240011</v>
      </c>
      <c r="B1044" t="s">
        <v>69</v>
      </c>
      <c r="C1044" t="s">
        <v>8</v>
      </c>
      <c r="D1044" t="s">
        <v>2412</v>
      </c>
      <c r="E1044">
        <v>0</v>
      </c>
    </row>
    <row r="1045" spans="1:5" x14ac:dyDescent="0.3">
      <c r="A1045">
        <v>71240011</v>
      </c>
      <c r="B1045" t="s">
        <v>69</v>
      </c>
      <c r="C1045" t="s">
        <v>8</v>
      </c>
      <c r="D1045" t="s">
        <v>2413</v>
      </c>
      <c r="E1045">
        <v>-1</v>
      </c>
    </row>
    <row r="1046" spans="1:5" x14ac:dyDescent="0.3">
      <c r="A1046">
        <v>90250025</v>
      </c>
      <c r="B1046" t="s">
        <v>71</v>
      </c>
      <c r="C1046" t="s">
        <v>8</v>
      </c>
      <c r="D1046" t="s">
        <v>2378</v>
      </c>
      <c r="E1046">
        <v>0</v>
      </c>
    </row>
    <row r="1047" spans="1:5" x14ac:dyDescent="0.3">
      <c r="A1047">
        <v>90250025</v>
      </c>
      <c r="B1047" t="s">
        <v>71</v>
      </c>
      <c r="C1047" t="s">
        <v>8</v>
      </c>
      <c r="D1047" t="s">
        <v>2379</v>
      </c>
      <c r="E1047">
        <v>0</v>
      </c>
    </row>
    <row r="1048" spans="1:5" x14ac:dyDescent="0.3">
      <c r="A1048">
        <v>90250025</v>
      </c>
      <c r="B1048" t="s">
        <v>71</v>
      </c>
      <c r="C1048" t="s">
        <v>8</v>
      </c>
      <c r="D1048" t="s">
        <v>2380</v>
      </c>
      <c r="E1048">
        <v>0</v>
      </c>
    </row>
    <row r="1049" spans="1:5" x14ac:dyDescent="0.3">
      <c r="A1049">
        <v>90250025</v>
      </c>
      <c r="B1049" t="s">
        <v>71</v>
      </c>
      <c r="C1049" t="s">
        <v>8</v>
      </c>
      <c r="D1049" t="s">
        <v>2381</v>
      </c>
      <c r="E1049">
        <v>0</v>
      </c>
    </row>
    <row r="1050" spans="1:5" x14ac:dyDescent="0.3">
      <c r="A1050">
        <v>90250025</v>
      </c>
      <c r="B1050" t="s">
        <v>71</v>
      </c>
      <c r="C1050" t="s">
        <v>8</v>
      </c>
      <c r="D1050" t="s">
        <v>2382</v>
      </c>
      <c r="E1050">
        <v>0</v>
      </c>
    </row>
    <row r="1051" spans="1:5" x14ac:dyDescent="0.3">
      <c r="A1051">
        <v>90250025</v>
      </c>
      <c r="B1051" t="s">
        <v>71</v>
      </c>
      <c r="C1051" t="s">
        <v>8</v>
      </c>
      <c r="D1051" t="s">
        <v>2383</v>
      </c>
      <c r="E1051">
        <v>0</v>
      </c>
    </row>
    <row r="1052" spans="1:5" x14ac:dyDescent="0.3">
      <c r="A1052">
        <v>90250025</v>
      </c>
      <c r="B1052" t="s">
        <v>71</v>
      </c>
      <c r="C1052" t="s">
        <v>8</v>
      </c>
      <c r="D1052" t="s">
        <v>2384</v>
      </c>
      <c r="E1052">
        <v>0</v>
      </c>
    </row>
    <row r="1053" spans="1:5" x14ac:dyDescent="0.3">
      <c r="A1053">
        <v>90250025</v>
      </c>
      <c r="B1053" t="s">
        <v>71</v>
      </c>
      <c r="C1053" t="s">
        <v>8</v>
      </c>
      <c r="D1053" t="s">
        <v>2385</v>
      </c>
      <c r="E1053">
        <v>0</v>
      </c>
    </row>
    <row r="1054" spans="1:5" x14ac:dyDescent="0.3">
      <c r="A1054">
        <v>90250025</v>
      </c>
      <c r="B1054" t="s">
        <v>71</v>
      </c>
      <c r="C1054" t="s">
        <v>8</v>
      </c>
      <c r="D1054" t="s">
        <v>2386</v>
      </c>
      <c r="E1054">
        <v>0</v>
      </c>
    </row>
    <row r="1055" spans="1:5" x14ac:dyDescent="0.3">
      <c r="A1055">
        <v>90250025</v>
      </c>
      <c r="B1055" t="s">
        <v>71</v>
      </c>
      <c r="C1055" t="s">
        <v>8</v>
      </c>
      <c r="D1055" t="s">
        <v>2387</v>
      </c>
      <c r="E1055">
        <v>0</v>
      </c>
    </row>
    <row r="1056" spans="1:5" x14ac:dyDescent="0.3">
      <c r="A1056">
        <v>90250025</v>
      </c>
      <c r="B1056" t="s">
        <v>71</v>
      </c>
      <c r="C1056" t="s">
        <v>8</v>
      </c>
      <c r="D1056" t="s">
        <v>2388</v>
      </c>
      <c r="E1056">
        <v>0</v>
      </c>
    </row>
    <row r="1057" spans="1:5" x14ac:dyDescent="0.3">
      <c r="A1057">
        <v>90250025</v>
      </c>
      <c r="B1057" t="s">
        <v>71</v>
      </c>
      <c r="C1057" t="s">
        <v>8</v>
      </c>
      <c r="D1057" t="s">
        <v>2389</v>
      </c>
      <c r="E1057">
        <v>0</v>
      </c>
    </row>
    <row r="1058" spans="1:5" x14ac:dyDescent="0.3">
      <c r="A1058">
        <v>90250025</v>
      </c>
      <c r="B1058" t="s">
        <v>71</v>
      </c>
      <c r="C1058" t="s">
        <v>8</v>
      </c>
      <c r="D1058" t="s">
        <v>2390</v>
      </c>
      <c r="E1058">
        <v>0</v>
      </c>
    </row>
    <row r="1059" spans="1:5" x14ac:dyDescent="0.3">
      <c r="A1059">
        <v>90250025</v>
      </c>
      <c r="B1059" t="s">
        <v>71</v>
      </c>
      <c r="C1059" t="s">
        <v>8</v>
      </c>
      <c r="D1059" t="s">
        <v>2391</v>
      </c>
      <c r="E1059">
        <v>-4</v>
      </c>
    </row>
    <row r="1060" spans="1:5" x14ac:dyDescent="0.3">
      <c r="A1060">
        <v>90250025</v>
      </c>
      <c r="B1060" t="s">
        <v>71</v>
      </c>
      <c r="C1060" t="s">
        <v>8</v>
      </c>
      <c r="D1060" t="s">
        <v>2392</v>
      </c>
      <c r="E1060">
        <v>0</v>
      </c>
    </row>
    <row r="1061" spans="1:5" x14ac:dyDescent="0.3">
      <c r="A1061">
        <v>90250025</v>
      </c>
      <c r="B1061" t="s">
        <v>71</v>
      </c>
      <c r="C1061" t="s">
        <v>8</v>
      </c>
      <c r="D1061" t="s">
        <v>2393</v>
      </c>
      <c r="E1061">
        <v>0</v>
      </c>
    </row>
    <row r="1062" spans="1:5" x14ac:dyDescent="0.3">
      <c r="A1062">
        <v>90250025</v>
      </c>
      <c r="B1062" t="s">
        <v>71</v>
      </c>
      <c r="C1062" t="s">
        <v>8</v>
      </c>
      <c r="D1062" t="s">
        <v>2394</v>
      </c>
      <c r="E1062">
        <v>0</v>
      </c>
    </row>
    <row r="1063" spans="1:5" x14ac:dyDescent="0.3">
      <c r="A1063">
        <v>90250025</v>
      </c>
      <c r="B1063" t="s">
        <v>71</v>
      </c>
      <c r="C1063" t="s">
        <v>8</v>
      </c>
      <c r="D1063" t="s">
        <v>2395</v>
      </c>
      <c r="E1063">
        <v>-2</v>
      </c>
    </row>
    <row r="1064" spans="1:5" x14ac:dyDescent="0.3">
      <c r="A1064">
        <v>90250025</v>
      </c>
      <c r="B1064" t="s">
        <v>71</v>
      </c>
      <c r="C1064" t="s">
        <v>8</v>
      </c>
      <c r="D1064" t="s">
        <v>2396</v>
      </c>
      <c r="E1064">
        <v>0</v>
      </c>
    </row>
    <row r="1065" spans="1:5" x14ac:dyDescent="0.3">
      <c r="A1065">
        <v>90250025</v>
      </c>
      <c r="B1065" t="s">
        <v>71</v>
      </c>
      <c r="C1065" t="s">
        <v>8</v>
      </c>
      <c r="D1065" t="s">
        <v>2397</v>
      </c>
      <c r="E1065">
        <v>0</v>
      </c>
    </row>
    <row r="1066" spans="1:5" x14ac:dyDescent="0.3">
      <c r="A1066">
        <v>90250025</v>
      </c>
      <c r="B1066" t="s">
        <v>71</v>
      </c>
      <c r="C1066" t="s">
        <v>8</v>
      </c>
      <c r="D1066" t="s">
        <v>2398</v>
      </c>
      <c r="E1066">
        <v>-2</v>
      </c>
    </row>
    <row r="1067" spans="1:5" x14ac:dyDescent="0.3">
      <c r="A1067">
        <v>90250025</v>
      </c>
      <c r="B1067" t="s">
        <v>71</v>
      </c>
      <c r="C1067" t="s">
        <v>8</v>
      </c>
      <c r="D1067" t="s">
        <v>2399</v>
      </c>
      <c r="E1067">
        <v>0</v>
      </c>
    </row>
    <row r="1068" spans="1:5" x14ac:dyDescent="0.3">
      <c r="A1068">
        <v>90250025</v>
      </c>
      <c r="B1068" t="s">
        <v>71</v>
      </c>
      <c r="C1068" t="s">
        <v>8</v>
      </c>
      <c r="D1068" t="s">
        <v>2400</v>
      </c>
      <c r="E1068">
        <v>0</v>
      </c>
    </row>
    <row r="1069" spans="1:5" x14ac:dyDescent="0.3">
      <c r="A1069">
        <v>90250025</v>
      </c>
      <c r="B1069" t="s">
        <v>71</v>
      </c>
      <c r="C1069" t="s">
        <v>8</v>
      </c>
      <c r="D1069" t="s">
        <v>2401</v>
      </c>
      <c r="E1069">
        <v>-2</v>
      </c>
    </row>
    <row r="1070" spans="1:5" x14ac:dyDescent="0.3">
      <c r="A1070">
        <v>90250025</v>
      </c>
      <c r="B1070" t="s">
        <v>71</v>
      </c>
      <c r="C1070" t="s">
        <v>8</v>
      </c>
      <c r="D1070" t="s">
        <v>2402</v>
      </c>
      <c r="E1070">
        <v>0</v>
      </c>
    </row>
    <row r="1071" spans="1:5" x14ac:dyDescent="0.3">
      <c r="A1071">
        <v>90250025</v>
      </c>
      <c r="B1071" t="s">
        <v>71</v>
      </c>
      <c r="C1071" t="s">
        <v>8</v>
      </c>
      <c r="D1071" t="s">
        <v>2403</v>
      </c>
      <c r="E1071">
        <v>0</v>
      </c>
    </row>
    <row r="1072" spans="1:5" x14ac:dyDescent="0.3">
      <c r="A1072">
        <v>90250025</v>
      </c>
      <c r="B1072" t="s">
        <v>71</v>
      </c>
      <c r="C1072" t="s">
        <v>8</v>
      </c>
      <c r="D1072" t="s">
        <v>2404</v>
      </c>
      <c r="E1072">
        <v>0</v>
      </c>
    </row>
    <row r="1073" spans="1:5" x14ac:dyDescent="0.3">
      <c r="A1073">
        <v>90250025</v>
      </c>
      <c r="B1073" t="s">
        <v>71</v>
      </c>
      <c r="C1073" t="s">
        <v>8</v>
      </c>
      <c r="D1073" t="s">
        <v>2405</v>
      </c>
      <c r="E1073">
        <v>0</v>
      </c>
    </row>
    <row r="1074" spans="1:5" x14ac:dyDescent="0.3">
      <c r="A1074">
        <v>90250025</v>
      </c>
      <c r="B1074" t="s">
        <v>71</v>
      </c>
      <c r="C1074" t="s">
        <v>8</v>
      </c>
      <c r="D1074" t="s">
        <v>2406</v>
      </c>
      <c r="E1074">
        <v>0</v>
      </c>
    </row>
    <row r="1075" spans="1:5" x14ac:dyDescent="0.3">
      <c r="A1075">
        <v>90250025</v>
      </c>
      <c r="B1075" t="s">
        <v>71</v>
      </c>
      <c r="C1075" t="s">
        <v>8</v>
      </c>
      <c r="D1075" t="s">
        <v>2407</v>
      </c>
      <c r="E1075">
        <v>-6</v>
      </c>
    </row>
    <row r="1076" spans="1:5" x14ac:dyDescent="0.3">
      <c r="A1076">
        <v>90250025</v>
      </c>
      <c r="B1076" t="s">
        <v>71</v>
      </c>
      <c r="C1076" t="s">
        <v>8</v>
      </c>
      <c r="D1076" t="s">
        <v>2408</v>
      </c>
      <c r="E1076">
        <v>0</v>
      </c>
    </row>
    <row r="1077" spans="1:5" x14ac:dyDescent="0.3">
      <c r="A1077">
        <v>90250025</v>
      </c>
      <c r="B1077" t="s">
        <v>71</v>
      </c>
      <c r="C1077" t="s">
        <v>8</v>
      </c>
      <c r="D1077" t="s">
        <v>2409</v>
      </c>
      <c r="E1077">
        <v>0</v>
      </c>
    </row>
    <row r="1078" spans="1:5" x14ac:dyDescent="0.3">
      <c r="A1078">
        <v>90250025</v>
      </c>
      <c r="B1078" t="s">
        <v>71</v>
      </c>
      <c r="C1078" t="s">
        <v>8</v>
      </c>
      <c r="D1078" t="s">
        <v>2410</v>
      </c>
      <c r="E1078">
        <v>0</v>
      </c>
    </row>
    <row r="1079" spans="1:5" x14ac:dyDescent="0.3">
      <c r="A1079">
        <v>90250025</v>
      </c>
      <c r="B1079" t="s">
        <v>71</v>
      </c>
      <c r="C1079" t="s">
        <v>8</v>
      </c>
      <c r="D1079" t="s">
        <v>2411</v>
      </c>
      <c r="E1079">
        <v>0</v>
      </c>
    </row>
    <row r="1080" spans="1:5" x14ac:dyDescent="0.3">
      <c r="A1080">
        <v>90250025</v>
      </c>
      <c r="B1080" t="s">
        <v>71</v>
      </c>
      <c r="C1080" t="s">
        <v>8</v>
      </c>
      <c r="D1080" t="s">
        <v>2412</v>
      </c>
      <c r="E1080">
        <v>0</v>
      </c>
    </row>
    <row r="1081" spans="1:5" x14ac:dyDescent="0.3">
      <c r="A1081">
        <v>90250025</v>
      </c>
      <c r="B1081" t="s">
        <v>71</v>
      </c>
      <c r="C1081" t="s">
        <v>8</v>
      </c>
      <c r="D1081" t="s">
        <v>2413</v>
      </c>
      <c r="E1081">
        <v>0</v>
      </c>
    </row>
    <row r="1082" spans="1:5" x14ac:dyDescent="0.3">
      <c r="A1082">
        <v>90250109</v>
      </c>
      <c r="B1082" t="s">
        <v>74</v>
      </c>
      <c r="C1082" t="s">
        <v>8</v>
      </c>
      <c r="D1082" t="s">
        <v>2378</v>
      </c>
      <c r="E1082">
        <v>0</v>
      </c>
    </row>
    <row r="1083" spans="1:5" x14ac:dyDescent="0.3">
      <c r="A1083">
        <v>90250109</v>
      </c>
      <c r="B1083" t="s">
        <v>74</v>
      </c>
      <c r="C1083" t="s">
        <v>8</v>
      </c>
      <c r="D1083" t="s">
        <v>2379</v>
      </c>
      <c r="E1083">
        <v>0</v>
      </c>
    </row>
    <row r="1084" spans="1:5" x14ac:dyDescent="0.3">
      <c r="A1084">
        <v>90250109</v>
      </c>
      <c r="B1084" t="s">
        <v>74</v>
      </c>
      <c r="C1084" t="s">
        <v>8</v>
      </c>
      <c r="D1084" t="s">
        <v>2380</v>
      </c>
      <c r="E1084">
        <v>0</v>
      </c>
    </row>
    <row r="1085" spans="1:5" x14ac:dyDescent="0.3">
      <c r="A1085">
        <v>90250109</v>
      </c>
      <c r="B1085" t="s">
        <v>74</v>
      </c>
      <c r="C1085" t="s">
        <v>8</v>
      </c>
      <c r="D1085" t="s">
        <v>2381</v>
      </c>
      <c r="E1085">
        <v>0</v>
      </c>
    </row>
    <row r="1086" spans="1:5" x14ac:dyDescent="0.3">
      <c r="A1086">
        <v>90250109</v>
      </c>
      <c r="B1086" t="s">
        <v>74</v>
      </c>
      <c r="C1086" t="s">
        <v>8</v>
      </c>
      <c r="D1086" t="s">
        <v>2382</v>
      </c>
      <c r="E1086">
        <v>0</v>
      </c>
    </row>
    <row r="1087" spans="1:5" x14ac:dyDescent="0.3">
      <c r="A1087">
        <v>90250109</v>
      </c>
      <c r="B1087" t="s">
        <v>74</v>
      </c>
      <c r="C1087" t="s">
        <v>8</v>
      </c>
      <c r="D1087" t="s">
        <v>2383</v>
      </c>
      <c r="E1087">
        <v>0</v>
      </c>
    </row>
    <row r="1088" spans="1:5" x14ac:dyDescent="0.3">
      <c r="A1088">
        <v>90250109</v>
      </c>
      <c r="B1088" t="s">
        <v>74</v>
      </c>
      <c r="C1088" t="s">
        <v>8</v>
      </c>
      <c r="D1088" t="s">
        <v>2384</v>
      </c>
      <c r="E1088">
        <v>0</v>
      </c>
    </row>
    <row r="1089" spans="1:5" x14ac:dyDescent="0.3">
      <c r="A1089">
        <v>90250109</v>
      </c>
      <c r="B1089" t="s">
        <v>74</v>
      </c>
      <c r="C1089" t="s">
        <v>8</v>
      </c>
      <c r="D1089" t="s">
        <v>2385</v>
      </c>
      <c r="E1089">
        <v>0</v>
      </c>
    </row>
    <row r="1090" spans="1:5" x14ac:dyDescent="0.3">
      <c r="A1090">
        <v>90250109</v>
      </c>
      <c r="B1090" t="s">
        <v>74</v>
      </c>
      <c r="C1090" t="s">
        <v>8</v>
      </c>
      <c r="D1090" t="s">
        <v>2386</v>
      </c>
      <c r="E1090">
        <v>0</v>
      </c>
    </row>
    <row r="1091" spans="1:5" x14ac:dyDescent="0.3">
      <c r="A1091">
        <v>90250109</v>
      </c>
      <c r="B1091" t="s">
        <v>74</v>
      </c>
      <c r="C1091" t="s">
        <v>8</v>
      </c>
      <c r="D1091" t="s">
        <v>2387</v>
      </c>
      <c r="E1091">
        <v>0</v>
      </c>
    </row>
    <row r="1092" spans="1:5" x14ac:dyDescent="0.3">
      <c r="A1092">
        <v>90250109</v>
      </c>
      <c r="B1092" t="s">
        <v>74</v>
      </c>
      <c r="C1092" t="s">
        <v>8</v>
      </c>
      <c r="D1092" t="s">
        <v>2388</v>
      </c>
      <c r="E1092">
        <v>0</v>
      </c>
    </row>
    <row r="1093" spans="1:5" x14ac:dyDescent="0.3">
      <c r="A1093">
        <v>90250109</v>
      </c>
      <c r="B1093" t="s">
        <v>74</v>
      </c>
      <c r="C1093" t="s">
        <v>8</v>
      </c>
      <c r="D1093" t="s">
        <v>2389</v>
      </c>
      <c r="E1093">
        <v>0</v>
      </c>
    </row>
    <row r="1094" spans="1:5" x14ac:dyDescent="0.3">
      <c r="A1094">
        <v>90250109</v>
      </c>
      <c r="B1094" t="s">
        <v>74</v>
      </c>
      <c r="C1094" t="s">
        <v>8</v>
      </c>
      <c r="D1094" t="s">
        <v>2390</v>
      </c>
      <c r="E1094">
        <v>0</v>
      </c>
    </row>
    <row r="1095" spans="1:5" x14ac:dyDescent="0.3">
      <c r="A1095">
        <v>90250109</v>
      </c>
      <c r="B1095" t="s">
        <v>74</v>
      </c>
      <c r="C1095" t="s">
        <v>8</v>
      </c>
      <c r="D1095" t="s">
        <v>2391</v>
      </c>
      <c r="E1095">
        <v>0</v>
      </c>
    </row>
    <row r="1096" spans="1:5" x14ac:dyDescent="0.3">
      <c r="A1096">
        <v>90250109</v>
      </c>
      <c r="B1096" t="s">
        <v>74</v>
      </c>
      <c r="C1096" t="s">
        <v>8</v>
      </c>
      <c r="D1096" t="s">
        <v>2392</v>
      </c>
      <c r="E1096">
        <v>0</v>
      </c>
    </row>
    <row r="1097" spans="1:5" x14ac:dyDescent="0.3">
      <c r="A1097">
        <v>90250109</v>
      </c>
      <c r="B1097" t="s">
        <v>74</v>
      </c>
      <c r="C1097" t="s">
        <v>8</v>
      </c>
      <c r="D1097" t="s">
        <v>2393</v>
      </c>
      <c r="E1097">
        <v>0</v>
      </c>
    </row>
    <row r="1098" spans="1:5" x14ac:dyDescent="0.3">
      <c r="A1098">
        <v>90250109</v>
      </c>
      <c r="B1098" t="s">
        <v>74</v>
      </c>
      <c r="C1098" t="s">
        <v>8</v>
      </c>
      <c r="D1098" t="s">
        <v>2394</v>
      </c>
      <c r="E1098">
        <v>0</v>
      </c>
    </row>
    <row r="1099" spans="1:5" x14ac:dyDescent="0.3">
      <c r="A1099">
        <v>90250109</v>
      </c>
      <c r="B1099" t="s">
        <v>74</v>
      </c>
      <c r="C1099" t="s">
        <v>8</v>
      </c>
      <c r="D1099" t="s">
        <v>2395</v>
      </c>
      <c r="E1099">
        <v>0</v>
      </c>
    </row>
    <row r="1100" spans="1:5" x14ac:dyDescent="0.3">
      <c r="A1100">
        <v>90250109</v>
      </c>
      <c r="B1100" t="s">
        <v>74</v>
      </c>
      <c r="C1100" t="s">
        <v>8</v>
      </c>
      <c r="D1100" t="s">
        <v>2396</v>
      </c>
      <c r="E1100">
        <v>0</v>
      </c>
    </row>
    <row r="1101" spans="1:5" x14ac:dyDescent="0.3">
      <c r="A1101">
        <v>90250109</v>
      </c>
      <c r="B1101" t="s">
        <v>74</v>
      </c>
      <c r="C1101" t="s">
        <v>8</v>
      </c>
      <c r="D1101" t="s">
        <v>2397</v>
      </c>
      <c r="E1101">
        <v>0</v>
      </c>
    </row>
    <row r="1102" spans="1:5" x14ac:dyDescent="0.3">
      <c r="A1102">
        <v>90250109</v>
      </c>
      <c r="B1102" t="s">
        <v>74</v>
      </c>
      <c r="C1102" t="s">
        <v>8</v>
      </c>
      <c r="D1102" t="s">
        <v>2398</v>
      </c>
      <c r="E1102">
        <v>0</v>
      </c>
    </row>
    <row r="1103" spans="1:5" x14ac:dyDescent="0.3">
      <c r="A1103">
        <v>90250109</v>
      </c>
      <c r="B1103" t="s">
        <v>74</v>
      </c>
      <c r="C1103" t="s">
        <v>8</v>
      </c>
      <c r="D1103" t="s">
        <v>2399</v>
      </c>
      <c r="E1103">
        <v>0</v>
      </c>
    </row>
    <row r="1104" spans="1:5" x14ac:dyDescent="0.3">
      <c r="A1104">
        <v>90250109</v>
      </c>
      <c r="B1104" t="s">
        <v>74</v>
      </c>
      <c r="C1104" t="s">
        <v>8</v>
      </c>
      <c r="D1104" t="s">
        <v>2400</v>
      </c>
      <c r="E1104">
        <v>-6</v>
      </c>
    </row>
    <row r="1105" spans="1:5" x14ac:dyDescent="0.3">
      <c r="A1105">
        <v>90250109</v>
      </c>
      <c r="B1105" t="s">
        <v>74</v>
      </c>
      <c r="C1105" t="s">
        <v>8</v>
      </c>
      <c r="D1105" t="s">
        <v>2401</v>
      </c>
      <c r="E1105">
        <v>0</v>
      </c>
    </row>
    <row r="1106" spans="1:5" x14ac:dyDescent="0.3">
      <c r="A1106">
        <v>90250109</v>
      </c>
      <c r="B1106" t="s">
        <v>74</v>
      </c>
      <c r="C1106" t="s">
        <v>8</v>
      </c>
      <c r="D1106" t="s">
        <v>2402</v>
      </c>
      <c r="E1106">
        <v>0</v>
      </c>
    </row>
    <row r="1107" spans="1:5" x14ac:dyDescent="0.3">
      <c r="A1107">
        <v>90250109</v>
      </c>
      <c r="B1107" t="s">
        <v>74</v>
      </c>
      <c r="C1107" t="s">
        <v>8</v>
      </c>
      <c r="D1107" t="s">
        <v>2403</v>
      </c>
      <c r="E1107">
        <v>0</v>
      </c>
    </row>
    <row r="1108" spans="1:5" x14ac:dyDescent="0.3">
      <c r="A1108">
        <v>90250109</v>
      </c>
      <c r="B1108" t="s">
        <v>74</v>
      </c>
      <c r="C1108" t="s">
        <v>8</v>
      </c>
      <c r="D1108" t="s">
        <v>2404</v>
      </c>
      <c r="E1108">
        <v>0</v>
      </c>
    </row>
    <row r="1109" spans="1:5" x14ac:dyDescent="0.3">
      <c r="A1109">
        <v>90250109</v>
      </c>
      <c r="B1109" t="s">
        <v>74</v>
      </c>
      <c r="C1109" t="s">
        <v>8</v>
      </c>
      <c r="D1109" t="s">
        <v>2405</v>
      </c>
      <c r="E1109">
        <v>0</v>
      </c>
    </row>
    <row r="1110" spans="1:5" x14ac:dyDescent="0.3">
      <c r="A1110">
        <v>90250109</v>
      </c>
      <c r="B1110" t="s">
        <v>74</v>
      </c>
      <c r="C1110" t="s">
        <v>8</v>
      </c>
      <c r="D1110" t="s">
        <v>2406</v>
      </c>
      <c r="E1110">
        <v>0</v>
      </c>
    </row>
    <row r="1111" spans="1:5" x14ac:dyDescent="0.3">
      <c r="A1111">
        <v>90250109</v>
      </c>
      <c r="B1111" t="s">
        <v>74</v>
      </c>
      <c r="C1111" t="s">
        <v>8</v>
      </c>
      <c r="D1111" t="s">
        <v>2407</v>
      </c>
      <c r="E1111">
        <v>0</v>
      </c>
    </row>
    <row r="1112" spans="1:5" x14ac:dyDescent="0.3">
      <c r="A1112">
        <v>90250109</v>
      </c>
      <c r="B1112" t="s">
        <v>74</v>
      </c>
      <c r="C1112" t="s">
        <v>8</v>
      </c>
      <c r="D1112" t="s">
        <v>2408</v>
      </c>
      <c r="E1112">
        <v>0</v>
      </c>
    </row>
    <row r="1113" spans="1:5" x14ac:dyDescent="0.3">
      <c r="A1113">
        <v>90250109</v>
      </c>
      <c r="B1113" t="s">
        <v>74</v>
      </c>
      <c r="C1113" t="s">
        <v>8</v>
      </c>
      <c r="D1113" t="s">
        <v>2409</v>
      </c>
      <c r="E1113">
        <v>0</v>
      </c>
    </row>
    <row r="1114" spans="1:5" x14ac:dyDescent="0.3">
      <c r="A1114">
        <v>90250109</v>
      </c>
      <c r="B1114" t="s">
        <v>74</v>
      </c>
      <c r="C1114" t="s">
        <v>8</v>
      </c>
      <c r="D1114" t="s">
        <v>2410</v>
      </c>
      <c r="E1114">
        <v>-12</v>
      </c>
    </row>
    <row r="1115" spans="1:5" x14ac:dyDescent="0.3">
      <c r="A1115">
        <v>90250109</v>
      </c>
      <c r="B1115" t="s">
        <v>74</v>
      </c>
      <c r="C1115" t="s">
        <v>8</v>
      </c>
      <c r="D1115" t="s">
        <v>2411</v>
      </c>
      <c r="E1115">
        <v>0</v>
      </c>
    </row>
    <row r="1116" spans="1:5" x14ac:dyDescent="0.3">
      <c r="A1116">
        <v>90250109</v>
      </c>
      <c r="B1116" t="s">
        <v>74</v>
      </c>
      <c r="C1116" t="s">
        <v>8</v>
      </c>
      <c r="D1116" t="s">
        <v>2412</v>
      </c>
      <c r="E1116">
        <v>0</v>
      </c>
    </row>
    <row r="1117" spans="1:5" x14ac:dyDescent="0.3">
      <c r="A1117">
        <v>90250109</v>
      </c>
      <c r="B1117" t="s">
        <v>74</v>
      </c>
      <c r="C1117" t="s">
        <v>8</v>
      </c>
      <c r="D1117" t="s">
        <v>2413</v>
      </c>
      <c r="E1117">
        <v>-6</v>
      </c>
    </row>
    <row r="1118" spans="1:5" x14ac:dyDescent="0.3">
      <c r="A1118">
        <v>23280036</v>
      </c>
      <c r="B1118" t="s">
        <v>76</v>
      </c>
      <c r="C1118" t="s">
        <v>8</v>
      </c>
      <c r="D1118" t="s">
        <v>2378</v>
      </c>
      <c r="E1118">
        <v>0</v>
      </c>
    </row>
    <row r="1119" spans="1:5" x14ac:dyDescent="0.3">
      <c r="A1119">
        <v>23280036</v>
      </c>
      <c r="B1119" t="s">
        <v>76</v>
      </c>
      <c r="C1119" t="s">
        <v>8</v>
      </c>
      <c r="D1119" t="s">
        <v>2379</v>
      </c>
      <c r="E1119">
        <v>-3</v>
      </c>
    </row>
    <row r="1120" spans="1:5" x14ac:dyDescent="0.3">
      <c r="A1120">
        <v>23280036</v>
      </c>
      <c r="B1120" t="s">
        <v>76</v>
      </c>
      <c r="C1120" t="s">
        <v>8</v>
      </c>
      <c r="D1120" t="s">
        <v>2380</v>
      </c>
      <c r="E1120">
        <v>0</v>
      </c>
    </row>
    <row r="1121" spans="1:5" x14ac:dyDescent="0.3">
      <c r="A1121">
        <v>23280036</v>
      </c>
      <c r="B1121" t="s">
        <v>76</v>
      </c>
      <c r="C1121" t="s">
        <v>8</v>
      </c>
      <c r="D1121" t="s">
        <v>2381</v>
      </c>
      <c r="E1121">
        <v>0</v>
      </c>
    </row>
    <row r="1122" spans="1:5" x14ac:dyDescent="0.3">
      <c r="A1122">
        <v>23280036</v>
      </c>
      <c r="B1122" t="s">
        <v>76</v>
      </c>
      <c r="C1122" t="s">
        <v>8</v>
      </c>
      <c r="D1122" t="s">
        <v>2382</v>
      </c>
      <c r="E1122">
        <v>0</v>
      </c>
    </row>
    <row r="1123" spans="1:5" x14ac:dyDescent="0.3">
      <c r="A1123">
        <v>23280036</v>
      </c>
      <c r="B1123" t="s">
        <v>76</v>
      </c>
      <c r="C1123" t="s">
        <v>8</v>
      </c>
      <c r="D1123" t="s">
        <v>2383</v>
      </c>
      <c r="E1123">
        <v>0</v>
      </c>
    </row>
    <row r="1124" spans="1:5" x14ac:dyDescent="0.3">
      <c r="A1124">
        <v>23280036</v>
      </c>
      <c r="B1124" t="s">
        <v>76</v>
      </c>
      <c r="C1124" t="s">
        <v>8</v>
      </c>
      <c r="D1124" t="s">
        <v>2384</v>
      </c>
      <c r="E1124">
        <v>0</v>
      </c>
    </row>
    <row r="1125" spans="1:5" x14ac:dyDescent="0.3">
      <c r="A1125">
        <v>23280036</v>
      </c>
      <c r="B1125" t="s">
        <v>76</v>
      </c>
      <c r="C1125" t="s">
        <v>8</v>
      </c>
      <c r="D1125" t="s">
        <v>2385</v>
      </c>
      <c r="E1125">
        <v>0</v>
      </c>
    </row>
    <row r="1126" spans="1:5" x14ac:dyDescent="0.3">
      <c r="A1126">
        <v>23280036</v>
      </c>
      <c r="B1126" t="s">
        <v>76</v>
      </c>
      <c r="C1126" t="s">
        <v>8</v>
      </c>
      <c r="D1126" t="s">
        <v>2386</v>
      </c>
      <c r="E1126">
        <v>0</v>
      </c>
    </row>
    <row r="1127" spans="1:5" x14ac:dyDescent="0.3">
      <c r="A1127">
        <v>23280036</v>
      </c>
      <c r="B1127" t="s">
        <v>76</v>
      </c>
      <c r="C1127" t="s">
        <v>8</v>
      </c>
      <c r="D1127" t="s">
        <v>2387</v>
      </c>
      <c r="E1127">
        <v>-2</v>
      </c>
    </row>
    <row r="1128" spans="1:5" x14ac:dyDescent="0.3">
      <c r="A1128">
        <v>23280036</v>
      </c>
      <c r="B1128" t="s">
        <v>76</v>
      </c>
      <c r="C1128" t="s">
        <v>8</v>
      </c>
      <c r="D1128" t="s">
        <v>2388</v>
      </c>
      <c r="E1128">
        <v>0</v>
      </c>
    </row>
    <row r="1129" spans="1:5" x14ac:dyDescent="0.3">
      <c r="A1129">
        <v>23280036</v>
      </c>
      <c r="B1129" t="s">
        <v>76</v>
      </c>
      <c r="C1129" t="s">
        <v>8</v>
      </c>
      <c r="D1129" t="s">
        <v>2389</v>
      </c>
      <c r="E1129">
        <v>-2</v>
      </c>
    </row>
    <row r="1130" spans="1:5" x14ac:dyDescent="0.3">
      <c r="A1130">
        <v>23280036</v>
      </c>
      <c r="B1130" t="s">
        <v>76</v>
      </c>
      <c r="C1130" t="s">
        <v>8</v>
      </c>
      <c r="D1130" t="s">
        <v>2390</v>
      </c>
      <c r="E1130">
        <v>0</v>
      </c>
    </row>
    <row r="1131" spans="1:5" x14ac:dyDescent="0.3">
      <c r="A1131">
        <v>23280036</v>
      </c>
      <c r="B1131" t="s">
        <v>76</v>
      </c>
      <c r="C1131" t="s">
        <v>8</v>
      </c>
      <c r="D1131" t="s">
        <v>2391</v>
      </c>
      <c r="E1131">
        <v>0</v>
      </c>
    </row>
    <row r="1132" spans="1:5" x14ac:dyDescent="0.3">
      <c r="A1132">
        <v>23280036</v>
      </c>
      <c r="B1132" t="s">
        <v>76</v>
      </c>
      <c r="C1132" t="s">
        <v>8</v>
      </c>
      <c r="D1132" t="s">
        <v>2392</v>
      </c>
      <c r="E1132">
        <v>0</v>
      </c>
    </row>
    <row r="1133" spans="1:5" x14ac:dyDescent="0.3">
      <c r="A1133">
        <v>23280036</v>
      </c>
      <c r="B1133" t="s">
        <v>76</v>
      </c>
      <c r="C1133" t="s">
        <v>8</v>
      </c>
      <c r="D1133" t="s">
        <v>2393</v>
      </c>
      <c r="E1133">
        <v>0</v>
      </c>
    </row>
    <row r="1134" spans="1:5" x14ac:dyDescent="0.3">
      <c r="A1134">
        <v>23280036</v>
      </c>
      <c r="B1134" t="s">
        <v>76</v>
      </c>
      <c r="C1134" t="s">
        <v>8</v>
      </c>
      <c r="D1134" t="s">
        <v>2394</v>
      </c>
      <c r="E1134">
        <v>0</v>
      </c>
    </row>
    <row r="1135" spans="1:5" x14ac:dyDescent="0.3">
      <c r="A1135">
        <v>23280036</v>
      </c>
      <c r="B1135" t="s">
        <v>76</v>
      </c>
      <c r="C1135" t="s">
        <v>8</v>
      </c>
      <c r="D1135" t="s">
        <v>2395</v>
      </c>
      <c r="E1135">
        <v>0</v>
      </c>
    </row>
    <row r="1136" spans="1:5" x14ac:dyDescent="0.3">
      <c r="A1136">
        <v>23280036</v>
      </c>
      <c r="B1136" t="s">
        <v>76</v>
      </c>
      <c r="C1136" t="s">
        <v>8</v>
      </c>
      <c r="D1136" t="s">
        <v>2396</v>
      </c>
      <c r="E1136">
        <v>0</v>
      </c>
    </row>
    <row r="1137" spans="1:5" x14ac:dyDescent="0.3">
      <c r="A1137">
        <v>23280036</v>
      </c>
      <c r="B1137" t="s">
        <v>76</v>
      </c>
      <c r="C1137" t="s">
        <v>8</v>
      </c>
      <c r="D1137" t="s">
        <v>2397</v>
      </c>
      <c r="E1137">
        <v>0</v>
      </c>
    </row>
    <row r="1138" spans="1:5" x14ac:dyDescent="0.3">
      <c r="A1138">
        <v>23280036</v>
      </c>
      <c r="B1138" t="s">
        <v>76</v>
      </c>
      <c r="C1138" t="s">
        <v>8</v>
      </c>
      <c r="D1138" t="s">
        <v>2398</v>
      </c>
      <c r="E1138">
        <v>0</v>
      </c>
    </row>
    <row r="1139" spans="1:5" x14ac:dyDescent="0.3">
      <c r="A1139">
        <v>23280036</v>
      </c>
      <c r="B1139" t="s">
        <v>76</v>
      </c>
      <c r="C1139" t="s">
        <v>8</v>
      </c>
      <c r="D1139" t="s">
        <v>2399</v>
      </c>
      <c r="E1139">
        <v>0</v>
      </c>
    </row>
    <row r="1140" spans="1:5" x14ac:dyDescent="0.3">
      <c r="A1140">
        <v>23280036</v>
      </c>
      <c r="B1140" t="s">
        <v>76</v>
      </c>
      <c r="C1140" t="s">
        <v>8</v>
      </c>
      <c r="D1140" t="s">
        <v>2400</v>
      </c>
      <c r="E1140">
        <v>0</v>
      </c>
    </row>
    <row r="1141" spans="1:5" x14ac:dyDescent="0.3">
      <c r="A1141">
        <v>23280036</v>
      </c>
      <c r="B1141" t="s">
        <v>76</v>
      </c>
      <c r="C1141" t="s">
        <v>8</v>
      </c>
      <c r="D1141" t="s">
        <v>2401</v>
      </c>
      <c r="E1141">
        <v>-2</v>
      </c>
    </row>
    <row r="1142" spans="1:5" x14ac:dyDescent="0.3">
      <c r="A1142">
        <v>23280036</v>
      </c>
      <c r="B1142" t="s">
        <v>76</v>
      </c>
      <c r="C1142" t="s">
        <v>8</v>
      </c>
      <c r="D1142" t="s">
        <v>2402</v>
      </c>
      <c r="E1142">
        <v>0</v>
      </c>
    </row>
    <row r="1143" spans="1:5" x14ac:dyDescent="0.3">
      <c r="A1143">
        <v>23280036</v>
      </c>
      <c r="B1143" t="s">
        <v>76</v>
      </c>
      <c r="C1143" t="s">
        <v>8</v>
      </c>
      <c r="D1143" t="s">
        <v>2403</v>
      </c>
      <c r="E1143">
        <v>0</v>
      </c>
    </row>
    <row r="1144" spans="1:5" x14ac:dyDescent="0.3">
      <c r="A1144">
        <v>23280036</v>
      </c>
      <c r="B1144" t="s">
        <v>76</v>
      </c>
      <c r="C1144" t="s">
        <v>8</v>
      </c>
      <c r="D1144" t="s">
        <v>2404</v>
      </c>
      <c r="E1144">
        <v>0</v>
      </c>
    </row>
    <row r="1145" spans="1:5" x14ac:dyDescent="0.3">
      <c r="A1145">
        <v>23280036</v>
      </c>
      <c r="B1145" t="s">
        <v>76</v>
      </c>
      <c r="C1145" t="s">
        <v>8</v>
      </c>
      <c r="D1145" t="s">
        <v>2405</v>
      </c>
      <c r="E1145">
        <v>0</v>
      </c>
    </row>
    <row r="1146" spans="1:5" x14ac:dyDescent="0.3">
      <c r="A1146">
        <v>23280036</v>
      </c>
      <c r="B1146" t="s">
        <v>76</v>
      </c>
      <c r="C1146" t="s">
        <v>8</v>
      </c>
      <c r="D1146" t="s">
        <v>2406</v>
      </c>
      <c r="E1146">
        <v>0</v>
      </c>
    </row>
    <row r="1147" spans="1:5" x14ac:dyDescent="0.3">
      <c r="A1147">
        <v>23280036</v>
      </c>
      <c r="B1147" t="s">
        <v>76</v>
      </c>
      <c r="C1147" t="s">
        <v>8</v>
      </c>
      <c r="D1147" t="s">
        <v>2407</v>
      </c>
      <c r="E1147">
        <v>0</v>
      </c>
    </row>
    <row r="1148" spans="1:5" x14ac:dyDescent="0.3">
      <c r="A1148">
        <v>23280036</v>
      </c>
      <c r="B1148" t="s">
        <v>76</v>
      </c>
      <c r="C1148" t="s">
        <v>8</v>
      </c>
      <c r="D1148" t="s">
        <v>2408</v>
      </c>
      <c r="E1148">
        <v>0</v>
      </c>
    </row>
    <row r="1149" spans="1:5" x14ac:dyDescent="0.3">
      <c r="A1149">
        <v>23280036</v>
      </c>
      <c r="B1149" t="s">
        <v>76</v>
      </c>
      <c r="C1149" t="s">
        <v>8</v>
      </c>
      <c r="D1149" t="s">
        <v>2409</v>
      </c>
      <c r="E1149">
        <v>0</v>
      </c>
    </row>
    <row r="1150" spans="1:5" x14ac:dyDescent="0.3">
      <c r="A1150">
        <v>23280036</v>
      </c>
      <c r="B1150" t="s">
        <v>76</v>
      </c>
      <c r="C1150" t="s">
        <v>8</v>
      </c>
      <c r="D1150" t="s">
        <v>2410</v>
      </c>
      <c r="E1150">
        <v>-1</v>
      </c>
    </row>
    <row r="1151" spans="1:5" x14ac:dyDescent="0.3">
      <c r="A1151">
        <v>23280036</v>
      </c>
      <c r="B1151" t="s">
        <v>76</v>
      </c>
      <c r="C1151" t="s">
        <v>8</v>
      </c>
      <c r="D1151" t="s">
        <v>2411</v>
      </c>
      <c r="E1151">
        <v>0</v>
      </c>
    </row>
    <row r="1152" spans="1:5" x14ac:dyDescent="0.3">
      <c r="A1152">
        <v>23280036</v>
      </c>
      <c r="B1152" t="s">
        <v>76</v>
      </c>
      <c r="C1152" t="s">
        <v>8</v>
      </c>
      <c r="D1152" t="s">
        <v>2412</v>
      </c>
      <c r="E1152">
        <v>-2</v>
      </c>
    </row>
    <row r="1153" spans="1:5" x14ac:dyDescent="0.3">
      <c r="A1153">
        <v>23280036</v>
      </c>
      <c r="B1153" t="s">
        <v>76</v>
      </c>
      <c r="C1153" t="s">
        <v>8</v>
      </c>
      <c r="D1153" t="s">
        <v>2413</v>
      </c>
      <c r="E1153">
        <v>0</v>
      </c>
    </row>
    <row r="1154" spans="1:5" x14ac:dyDescent="0.3">
      <c r="A1154">
        <v>59600034</v>
      </c>
      <c r="B1154" t="s">
        <v>78</v>
      </c>
      <c r="C1154" t="s">
        <v>8</v>
      </c>
      <c r="D1154" t="s">
        <v>2378</v>
      </c>
      <c r="E1154">
        <v>0</v>
      </c>
    </row>
    <row r="1155" spans="1:5" x14ac:dyDescent="0.3">
      <c r="A1155">
        <v>59600034</v>
      </c>
      <c r="B1155" t="s">
        <v>78</v>
      </c>
      <c r="C1155" t="s">
        <v>8</v>
      </c>
      <c r="D1155" t="s">
        <v>2379</v>
      </c>
      <c r="E1155">
        <v>0</v>
      </c>
    </row>
    <row r="1156" spans="1:5" x14ac:dyDescent="0.3">
      <c r="A1156">
        <v>59600034</v>
      </c>
      <c r="B1156" t="s">
        <v>78</v>
      </c>
      <c r="C1156" t="s">
        <v>8</v>
      </c>
      <c r="D1156" t="s">
        <v>2380</v>
      </c>
      <c r="E1156">
        <v>0</v>
      </c>
    </row>
    <row r="1157" spans="1:5" x14ac:dyDescent="0.3">
      <c r="A1157">
        <v>59600034</v>
      </c>
      <c r="B1157" t="s">
        <v>78</v>
      </c>
      <c r="C1157" t="s">
        <v>8</v>
      </c>
      <c r="D1157" t="s">
        <v>2381</v>
      </c>
      <c r="E1157">
        <v>0</v>
      </c>
    </row>
    <row r="1158" spans="1:5" x14ac:dyDescent="0.3">
      <c r="A1158">
        <v>59600034</v>
      </c>
      <c r="B1158" t="s">
        <v>78</v>
      </c>
      <c r="C1158" t="s">
        <v>8</v>
      </c>
      <c r="D1158" t="s">
        <v>2382</v>
      </c>
      <c r="E1158">
        <v>0</v>
      </c>
    </row>
    <row r="1159" spans="1:5" x14ac:dyDescent="0.3">
      <c r="A1159">
        <v>59600034</v>
      </c>
      <c r="B1159" t="s">
        <v>78</v>
      </c>
      <c r="C1159" t="s">
        <v>8</v>
      </c>
      <c r="D1159" t="s">
        <v>2383</v>
      </c>
      <c r="E1159">
        <v>0</v>
      </c>
    </row>
    <row r="1160" spans="1:5" x14ac:dyDescent="0.3">
      <c r="A1160">
        <v>59600034</v>
      </c>
      <c r="B1160" t="s">
        <v>78</v>
      </c>
      <c r="C1160" t="s">
        <v>8</v>
      </c>
      <c r="D1160" t="s">
        <v>2384</v>
      </c>
      <c r="E1160">
        <v>0</v>
      </c>
    </row>
    <row r="1161" spans="1:5" x14ac:dyDescent="0.3">
      <c r="A1161">
        <v>59600034</v>
      </c>
      <c r="B1161" t="s">
        <v>78</v>
      </c>
      <c r="C1161" t="s">
        <v>8</v>
      </c>
      <c r="D1161" t="s">
        <v>2385</v>
      </c>
      <c r="E1161">
        <v>0</v>
      </c>
    </row>
    <row r="1162" spans="1:5" x14ac:dyDescent="0.3">
      <c r="A1162">
        <v>59600034</v>
      </c>
      <c r="B1162" t="s">
        <v>78</v>
      </c>
      <c r="C1162" t="s">
        <v>8</v>
      </c>
      <c r="D1162" t="s">
        <v>2386</v>
      </c>
      <c r="E1162">
        <v>0</v>
      </c>
    </row>
    <row r="1163" spans="1:5" x14ac:dyDescent="0.3">
      <c r="A1163">
        <v>59600034</v>
      </c>
      <c r="B1163" t="s">
        <v>78</v>
      </c>
      <c r="C1163" t="s">
        <v>8</v>
      </c>
      <c r="D1163" t="s">
        <v>2387</v>
      </c>
      <c r="E1163">
        <v>0</v>
      </c>
    </row>
    <row r="1164" spans="1:5" x14ac:dyDescent="0.3">
      <c r="A1164">
        <v>59600034</v>
      </c>
      <c r="B1164" t="s">
        <v>78</v>
      </c>
      <c r="C1164" t="s">
        <v>8</v>
      </c>
      <c r="D1164" t="s">
        <v>2388</v>
      </c>
      <c r="E1164">
        <v>0</v>
      </c>
    </row>
    <row r="1165" spans="1:5" x14ac:dyDescent="0.3">
      <c r="A1165">
        <v>59600034</v>
      </c>
      <c r="B1165" t="s">
        <v>78</v>
      </c>
      <c r="C1165" t="s">
        <v>8</v>
      </c>
      <c r="D1165" t="s">
        <v>2389</v>
      </c>
      <c r="E1165">
        <v>0</v>
      </c>
    </row>
    <row r="1166" spans="1:5" x14ac:dyDescent="0.3">
      <c r="A1166">
        <v>59600034</v>
      </c>
      <c r="B1166" t="s">
        <v>78</v>
      </c>
      <c r="C1166" t="s">
        <v>8</v>
      </c>
      <c r="D1166" t="s">
        <v>2390</v>
      </c>
      <c r="E1166">
        <v>0</v>
      </c>
    </row>
    <row r="1167" spans="1:5" x14ac:dyDescent="0.3">
      <c r="A1167">
        <v>59600034</v>
      </c>
      <c r="B1167" t="s">
        <v>78</v>
      </c>
      <c r="C1167" t="s">
        <v>8</v>
      </c>
      <c r="D1167" t="s">
        <v>2391</v>
      </c>
      <c r="E1167">
        <v>0</v>
      </c>
    </row>
    <row r="1168" spans="1:5" x14ac:dyDescent="0.3">
      <c r="A1168">
        <v>59600034</v>
      </c>
      <c r="B1168" t="s">
        <v>78</v>
      </c>
      <c r="C1168" t="s">
        <v>8</v>
      </c>
      <c r="D1168" t="s">
        <v>2392</v>
      </c>
      <c r="E1168">
        <v>0</v>
      </c>
    </row>
    <row r="1169" spans="1:5" x14ac:dyDescent="0.3">
      <c r="A1169">
        <v>59600034</v>
      </c>
      <c r="B1169" t="s">
        <v>78</v>
      </c>
      <c r="C1169" t="s">
        <v>8</v>
      </c>
      <c r="D1169" t="s">
        <v>2393</v>
      </c>
      <c r="E1169">
        <v>0</v>
      </c>
    </row>
    <row r="1170" spans="1:5" x14ac:dyDescent="0.3">
      <c r="A1170">
        <v>59600034</v>
      </c>
      <c r="B1170" t="s">
        <v>78</v>
      </c>
      <c r="C1170" t="s">
        <v>8</v>
      </c>
      <c r="D1170" t="s">
        <v>2394</v>
      </c>
      <c r="E1170">
        <v>0</v>
      </c>
    </row>
    <row r="1171" spans="1:5" x14ac:dyDescent="0.3">
      <c r="A1171">
        <v>59600034</v>
      </c>
      <c r="B1171" t="s">
        <v>78</v>
      </c>
      <c r="C1171" t="s">
        <v>8</v>
      </c>
      <c r="D1171" t="s">
        <v>2395</v>
      </c>
      <c r="E1171">
        <v>0</v>
      </c>
    </row>
    <row r="1172" spans="1:5" x14ac:dyDescent="0.3">
      <c r="A1172">
        <v>59600034</v>
      </c>
      <c r="B1172" t="s">
        <v>78</v>
      </c>
      <c r="C1172" t="s">
        <v>8</v>
      </c>
      <c r="D1172" t="s">
        <v>2396</v>
      </c>
      <c r="E1172">
        <v>0</v>
      </c>
    </row>
    <row r="1173" spans="1:5" x14ac:dyDescent="0.3">
      <c r="A1173">
        <v>59600034</v>
      </c>
      <c r="B1173" t="s">
        <v>78</v>
      </c>
      <c r="C1173" t="s">
        <v>8</v>
      </c>
      <c r="D1173" t="s">
        <v>2397</v>
      </c>
      <c r="E1173">
        <v>0</v>
      </c>
    </row>
    <row r="1174" spans="1:5" x14ac:dyDescent="0.3">
      <c r="A1174">
        <v>59600034</v>
      </c>
      <c r="B1174" t="s">
        <v>78</v>
      </c>
      <c r="C1174" t="s">
        <v>8</v>
      </c>
      <c r="D1174" t="s">
        <v>2398</v>
      </c>
      <c r="E1174">
        <v>0</v>
      </c>
    </row>
    <row r="1175" spans="1:5" x14ac:dyDescent="0.3">
      <c r="A1175">
        <v>59600034</v>
      </c>
      <c r="B1175" t="s">
        <v>78</v>
      </c>
      <c r="C1175" t="s">
        <v>8</v>
      </c>
      <c r="D1175" t="s">
        <v>2399</v>
      </c>
      <c r="E1175">
        <v>0</v>
      </c>
    </row>
    <row r="1176" spans="1:5" x14ac:dyDescent="0.3">
      <c r="A1176">
        <v>59600034</v>
      </c>
      <c r="B1176" t="s">
        <v>78</v>
      </c>
      <c r="C1176" t="s">
        <v>8</v>
      </c>
      <c r="D1176" t="s">
        <v>2400</v>
      </c>
      <c r="E1176">
        <v>0</v>
      </c>
    </row>
    <row r="1177" spans="1:5" x14ac:dyDescent="0.3">
      <c r="A1177">
        <v>59600034</v>
      </c>
      <c r="B1177" t="s">
        <v>78</v>
      </c>
      <c r="C1177" t="s">
        <v>8</v>
      </c>
      <c r="D1177" t="s">
        <v>2401</v>
      </c>
      <c r="E1177">
        <v>0</v>
      </c>
    </row>
    <row r="1178" spans="1:5" x14ac:dyDescent="0.3">
      <c r="A1178">
        <v>59600034</v>
      </c>
      <c r="B1178" t="s">
        <v>78</v>
      </c>
      <c r="C1178" t="s">
        <v>8</v>
      </c>
      <c r="D1178" t="s">
        <v>2402</v>
      </c>
      <c r="E1178">
        <v>0</v>
      </c>
    </row>
    <row r="1179" spans="1:5" x14ac:dyDescent="0.3">
      <c r="A1179">
        <v>59600034</v>
      </c>
      <c r="B1179" t="s">
        <v>78</v>
      </c>
      <c r="C1179" t="s">
        <v>8</v>
      </c>
      <c r="D1179" t="s">
        <v>2403</v>
      </c>
      <c r="E1179">
        <v>0</v>
      </c>
    </row>
    <row r="1180" spans="1:5" x14ac:dyDescent="0.3">
      <c r="A1180">
        <v>59600034</v>
      </c>
      <c r="B1180" t="s">
        <v>78</v>
      </c>
      <c r="C1180" t="s">
        <v>8</v>
      </c>
      <c r="D1180" t="s">
        <v>2404</v>
      </c>
      <c r="E1180">
        <v>0</v>
      </c>
    </row>
    <row r="1181" spans="1:5" x14ac:dyDescent="0.3">
      <c r="A1181">
        <v>59600034</v>
      </c>
      <c r="B1181" t="s">
        <v>78</v>
      </c>
      <c r="C1181" t="s">
        <v>8</v>
      </c>
      <c r="D1181" t="s">
        <v>2405</v>
      </c>
      <c r="E1181">
        <v>0</v>
      </c>
    </row>
    <row r="1182" spans="1:5" x14ac:dyDescent="0.3">
      <c r="A1182">
        <v>59600034</v>
      </c>
      <c r="B1182" t="s">
        <v>78</v>
      </c>
      <c r="C1182" t="s">
        <v>8</v>
      </c>
      <c r="D1182" t="s">
        <v>2406</v>
      </c>
      <c r="E1182">
        <v>0</v>
      </c>
    </row>
    <row r="1183" spans="1:5" x14ac:dyDescent="0.3">
      <c r="A1183">
        <v>59600034</v>
      </c>
      <c r="B1183" t="s">
        <v>78</v>
      </c>
      <c r="C1183" t="s">
        <v>8</v>
      </c>
      <c r="D1183" t="s">
        <v>2407</v>
      </c>
      <c r="E1183">
        <v>0</v>
      </c>
    </row>
    <row r="1184" spans="1:5" x14ac:dyDescent="0.3">
      <c r="A1184">
        <v>59600034</v>
      </c>
      <c r="B1184" t="s">
        <v>78</v>
      </c>
      <c r="C1184" t="s">
        <v>8</v>
      </c>
      <c r="D1184" t="s">
        <v>2408</v>
      </c>
      <c r="E1184">
        <v>0</v>
      </c>
    </row>
    <row r="1185" spans="1:5" x14ac:dyDescent="0.3">
      <c r="A1185">
        <v>59600034</v>
      </c>
      <c r="B1185" t="s">
        <v>78</v>
      </c>
      <c r="C1185" t="s">
        <v>8</v>
      </c>
      <c r="D1185" t="s">
        <v>2409</v>
      </c>
      <c r="E1185">
        <v>0</v>
      </c>
    </row>
    <row r="1186" spans="1:5" x14ac:dyDescent="0.3">
      <c r="A1186">
        <v>59600034</v>
      </c>
      <c r="B1186" t="s">
        <v>78</v>
      </c>
      <c r="C1186" t="s">
        <v>8</v>
      </c>
      <c r="D1186" t="s">
        <v>2410</v>
      </c>
      <c r="E1186">
        <v>0</v>
      </c>
    </row>
    <row r="1187" spans="1:5" x14ac:dyDescent="0.3">
      <c r="A1187">
        <v>59600034</v>
      </c>
      <c r="B1187" t="s">
        <v>78</v>
      </c>
      <c r="C1187" t="s">
        <v>8</v>
      </c>
      <c r="D1187" t="s">
        <v>2411</v>
      </c>
      <c r="E1187">
        <v>0</v>
      </c>
    </row>
    <row r="1188" spans="1:5" x14ac:dyDescent="0.3">
      <c r="A1188">
        <v>59600034</v>
      </c>
      <c r="B1188" t="s">
        <v>78</v>
      </c>
      <c r="C1188" t="s">
        <v>8</v>
      </c>
      <c r="D1188" t="s">
        <v>2412</v>
      </c>
      <c r="E1188">
        <v>-1</v>
      </c>
    </row>
    <row r="1189" spans="1:5" x14ac:dyDescent="0.3">
      <c r="A1189">
        <v>59600034</v>
      </c>
      <c r="B1189" t="s">
        <v>78</v>
      </c>
      <c r="C1189" t="s">
        <v>8</v>
      </c>
      <c r="D1189" t="s">
        <v>2413</v>
      </c>
      <c r="E1189">
        <v>0</v>
      </c>
    </row>
    <row r="1190" spans="1:5" x14ac:dyDescent="0.3">
      <c r="A1190">
        <v>91100459</v>
      </c>
      <c r="B1190" t="s">
        <v>80</v>
      </c>
      <c r="C1190" t="s">
        <v>8</v>
      </c>
      <c r="D1190" t="s">
        <v>2378</v>
      </c>
      <c r="E1190">
        <v>0</v>
      </c>
    </row>
    <row r="1191" spans="1:5" x14ac:dyDescent="0.3">
      <c r="A1191">
        <v>91100459</v>
      </c>
      <c r="B1191" t="s">
        <v>80</v>
      </c>
      <c r="C1191" t="s">
        <v>8</v>
      </c>
      <c r="D1191" t="s">
        <v>2379</v>
      </c>
      <c r="E1191">
        <v>0</v>
      </c>
    </row>
    <row r="1192" spans="1:5" x14ac:dyDescent="0.3">
      <c r="A1192">
        <v>91100459</v>
      </c>
      <c r="B1192" t="s">
        <v>80</v>
      </c>
      <c r="C1192" t="s">
        <v>8</v>
      </c>
      <c r="D1192" t="s">
        <v>2380</v>
      </c>
      <c r="E1192">
        <v>0</v>
      </c>
    </row>
    <row r="1193" spans="1:5" x14ac:dyDescent="0.3">
      <c r="A1193">
        <v>91100459</v>
      </c>
      <c r="B1193" t="s">
        <v>80</v>
      </c>
      <c r="C1193" t="s">
        <v>8</v>
      </c>
      <c r="D1193" t="s">
        <v>2381</v>
      </c>
      <c r="E1193">
        <v>0</v>
      </c>
    </row>
    <row r="1194" spans="1:5" x14ac:dyDescent="0.3">
      <c r="A1194">
        <v>91100459</v>
      </c>
      <c r="B1194" t="s">
        <v>80</v>
      </c>
      <c r="C1194" t="s">
        <v>8</v>
      </c>
      <c r="D1194" t="s">
        <v>2382</v>
      </c>
      <c r="E1194">
        <v>0</v>
      </c>
    </row>
    <row r="1195" spans="1:5" x14ac:dyDescent="0.3">
      <c r="A1195">
        <v>91100459</v>
      </c>
      <c r="B1195" t="s">
        <v>80</v>
      </c>
      <c r="C1195" t="s">
        <v>8</v>
      </c>
      <c r="D1195" t="s">
        <v>2383</v>
      </c>
      <c r="E1195">
        <v>0</v>
      </c>
    </row>
    <row r="1196" spans="1:5" x14ac:dyDescent="0.3">
      <c r="A1196">
        <v>91100459</v>
      </c>
      <c r="B1196" t="s">
        <v>80</v>
      </c>
      <c r="C1196" t="s">
        <v>8</v>
      </c>
      <c r="D1196" t="s">
        <v>2384</v>
      </c>
      <c r="E1196">
        <v>0</v>
      </c>
    </row>
    <row r="1197" spans="1:5" x14ac:dyDescent="0.3">
      <c r="A1197">
        <v>91100459</v>
      </c>
      <c r="B1197" t="s">
        <v>80</v>
      </c>
      <c r="C1197" t="s">
        <v>8</v>
      </c>
      <c r="D1197" t="s">
        <v>2385</v>
      </c>
      <c r="E1197">
        <v>0</v>
      </c>
    </row>
    <row r="1198" spans="1:5" x14ac:dyDescent="0.3">
      <c r="A1198">
        <v>91100459</v>
      </c>
      <c r="B1198" t="s">
        <v>80</v>
      </c>
      <c r="C1198" t="s">
        <v>8</v>
      </c>
      <c r="D1198" t="s">
        <v>2386</v>
      </c>
      <c r="E1198">
        <v>0</v>
      </c>
    </row>
    <row r="1199" spans="1:5" x14ac:dyDescent="0.3">
      <c r="A1199">
        <v>91100459</v>
      </c>
      <c r="B1199" t="s">
        <v>80</v>
      </c>
      <c r="C1199" t="s">
        <v>8</v>
      </c>
      <c r="D1199" t="s">
        <v>2387</v>
      </c>
      <c r="E1199">
        <v>0</v>
      </c>
    </row>
    <row r="1200" spans="1:5" x14ac:dyDescent="0.3">
      <c r="A1200">
        <v>91100459</v>
      </c>
      <c r="B1200" t="s">
        <v>80</v>
      </c>
      <c r="C1200" t="s">
        <v>8</v>
      </c>
      <c r="D1200" t="s">
        <v>2388</v>
      </c>
      <c r="E1200">
        <v>0</v>
      </c>
    </row>
    <row r="1201" spans="1:5" x14ac:dyDescent="0.3">
      <c r="A1201">
        <v>91100459</v>
      </c>
      <c r="B1201" t="s">
        <v>80</v>
      </c>
      <c r="C1201" t="s">
        <v>8</v>
      </c>
      <c r="D1201" t="s">
        <v>2389</v>
      </c>
      <c r="E1201">
        <v>0</v>
      </c>
    </row>
    <row r="1202" spans="1:5" x14ac:dyDescent="0.3">
      <c r="A1202">
        <v>91100459</v>
      </c>
      <c r="B1202" t="s">
        <v>80</v>
      </c>
      <c r="C1202" t="s">
        <v>8</v>
      </c>
      <c r="D1202" t="s">
        <v>2390</v>
      </c>
      <c r="E1202">
        <v>0</v>
      </c>
    </row>
    <row r="1203" spans="1:5" x14ac:dyDescent="0.3">
      <c r="A1203">
        <v>91100459</v>
      </c>
      <c r="B1203" t="s">
        <v>80</v>
      </c>
      <c r="C1203" t="s">
        <v>8</v>
      </c>
      <c r="D1203" t="s">
        <v>2391</v>
      </c>
      <c r="E1203">
        <v>0</v>
      </c>
    </row>
    <row r="1204" spans="1:5" x14ac:dyDescent="0.3">
      <c r="A1204">
        <v>91100459</v>
      </c>
      <c r="B1204" t="s">
        <v>80</v>
      </c>
      <c r="C1204" t="s">
        <v>8</v>
      </c>
      <c r="D1204" t="s">
        <v>2392</v>
      </c>
      <c r="E1204">
        <v>0</v>
      </c>
    </row>
    <row r="1205" spans="1:5" x14ac:dyDescent="0.3">
      <c r="A1205">
        <v>91100459</v>
      </c>
      <c r="B1205" t="s">
        <v>80</v>
      </c>
      <c r="C1205" t="s">
        <v>8</v>
      </c>
      <c r="D1205" t="s">
        <v>2393</v>
      </c>
      <c r="E1205">
        <v>0</v>
      </c>
    </row>
    <row r="1206" spans="1:5" x14ac:dyDescent="0.3">
      <c r="A1206">
        <v>91100459</v>
      </c>
      <c r="B1206" t="s">
        <v>80</v>
      </c>
      <c r="C1206" t="s">
        <v>8</v>
      </c>
      <c r="D1206" t="s">
        <v>2394</v>
      </c>
      <c r="E1206">
        <v>0</v>
      </c>
    </row>
    <row r="1207" spans="1:5" x14ac:dyDescent="0.3">
      <c r="A1207">
        <v>91100459</v>
      </c>
      <c r="B1207" t="s">
        <v>80</v>
      </c>
      <c r="C1207" t="s">
        <v>8</v>
      </c>
      <c r="D1207" t="s">
        <v>2395</v>
      </c>
      <c r="E1207">
        <v>0</v>
      </c>
    </row>
    <row r="1208" spans="1:5" x14ac:dyDescent="0.3">
      <c r="A1208">
        <v>91100459</v>
      </c>
      <c r="B1208" t="s">
        <v>80</v>
      </c>
      <c r="C1208" t="s">
        <v>8</v>
      </c>
      <c r="D1208" t="s">
        <v>2396</v>
      </c>
      <c r="E1208">
        <v>0</v>
      </c>
    </row>
    <row r="1209" spans="1:5" x14ac:dyDescent="0.3">
      <c r="A1209">
        <v>91100459</v>
      </c>
      <c r="B1209" t="s">
        <v>80</v>
      </c>
      <c r="C1209" t="s">
        <v>8</v>
      </c>
      <c r="D1209" t="s">
        <v>2397</v>
      </c>
      <c r="E1209">
        <v>0</v>
      </c>
    </row>
    <row r="1210" spans="1:5" x14ac:dyDescent="0.3">
      <c r="A1210">
        <v>91100459</v>
      </c>
      <c r="B1210" t="s">
        <v>80</v>
      </c>
      <c r="C1210" t="s">
        <v>8</v>
      </c>
      <c r="D1210" t="s">
        <v>2398</v>
      </c>
      <c r="E1210">
        <v>0</v>
      </c>
    </row>
    <row r="1211" spans="1:5" x14ac:dyDescent="0.3">
      <c r="A1211">
        <v>91100459</v>
      </c>
      <c r="B1211" t="s">
        <v>80</v>
      </c>
      <c r="C1211" t="s">
        <v>8</v>
      </c>
      <c r="D1211" t="s">
        <v>2399</v>
      </c>
      <c r="E1211">
        <v>0</v>
      </c>
    </row>
    <row r="1212" spans="1:5" x14ac:dyDescent="0.3">
      <c r="A1212">
        <v>91100459</v>
      </c>
      <c r="B1212" t="s">
        <v>80</v>
      </c>
      <c r="C1212" t="s">
        <v>8</v>
      </c>
      <c r="D1212" t="s">
        <v>2400</v>
      </c>
      <c r="E1212">
        <v>0</v>
      </c>
    </row>
    <row r="1213" spans="1:5" x14ac:dyDescent="0.3">
      <c r="A1213">
        <v>91100459</v>
      </c>
      <c r="B1213" t="s">
        <v>80</v>
      </c>
      <c r="C1213" t="s">
        <v>8</v>
      </c>
      <c r="D1213" t="s">
        <v>2401</v>
      </c>
      <c r="E1213">
        <v>0</v>
      </c>
    </row>
    <row r="1214" spans="1:5" x14ac:dyDescent="0.3">
      <c r="A1214">
        <v>91100459</v>
      </c>
      <c r="B1214" t="s">
        <v>80</v>
      </c>
      <c r="C1214" t="s">
        <v>8</v>
      </c>
      <c r="D1214" t="s">
        <v>2402</v>
      </c>
      <c r="E1214">
        <v>-2</v>
      </c>
    </row>
    <row r="1215" spans="1:5" x14ac:dyDescent="0.3">
      <c r="A1215">
        <v>91100459</v>
      </c>
      <c r="B1215" t="s">
        <v>80</v>
      </c>
      <c r="C1215" t="s">
        <v>8</v>
      </c>
      <c r="D1215" t="s">
        <v>2403</v>
      </c>
      <c r="E1215">
        <v>-3</v>
      </c>
    </row>
    <row r="1216" spans="1:5" x14ac:dyDescent="0.3">
      <c r="A1216">
        <v>91100459</v>
      </c>
      <c r="B1216" t="s">
        <v>80</v>
      </c>
      <c r="C1216" t="s">
        <v>8</v>
      </c>
      <c r="D1216" t="s">
        <v>2404</v>
      </c>
      <c r="E1216">
        <v>0</v>
      </c>
    </row>
    <row r="1217" spans="1:5" x14ac:dyDescent="0.3">
      <c r="A1217">
        <v>91100459</v>
      </c>
      <c r="B1217" t="s">
        <v>80</v>
      </c>
      <c r="C1217" t="s">
        <v>8</v>
      </c>
      <c r="D1217" t="s">
        <v>2405</v>
      </c>
      <c r="E1217">
        <v>0</v>
      </c>
    </row>
    <row r="1218" spans="1:5" x14ac:dyDescent="0.3">
      <c r="A1218">
        <v>91100459</v>
      </c>
      <c r="B1218" t="s">
        <v>80</v>
      </c>
      <c r="C1218" t="s">
        <v>8</v>
      </c>
      <c r="D1218" t="s">
        <v>2406</v>
      </c>
      <c r="E1218">
        <v>0</v>
      </c>
    </row>
    <row r="1219" spans="1:5" x14ac:dyDescent="0.3">
      <c r="A1219">
        <v>91100459</v>
      </c>
      <c r="B1219" t="s">
        <v>80</v>
      </c>
      <c r="C1219" t="s">
        <v>8</v>
      </c>
      <c r="D1219" t="s">
        <v>2407</v>
      </c>
      <c r="E1219">
        <v>-2</v>
      </c>
    </row>
    <row r="1220" spans="1:5" x14ac:dyDescent="0.3">
      <c r="A1220">
        <v>91100459</v>
      </c>
      <c r="B1220" t="s">
        <v>80</v>
      </c>
      <c r="C1220" t="s">
        <v>8</v>
      </c>
      <c r="D1220" t="s">
        <v>2408</v>
      </c>
      <c r="E1220">
        <v>-3</v>
      </c>
    </row>
    <row r="1221" spans="1:5" x14ac:dyDescent="0.3">
      <c r="A1221">
        <v>91100459</v>
      </c>
      <c r="B1221" t="s">
        <v>80</v>
      </c>
      <c r="C1221" t="s">
        <v>8</v>
      </c>
      <c r="D1221" t="s">
        <v>2409</v>
      </c>
      <c r="E1221">
        <v>0</v>
      </c>
    </row>
    <row r="1222" spans="1:5" x14ac:dyDescent="0.3">
      <c r="A1222">
        <v>91100459</v>
      </c>
      <c r="B1222" t="s">
        <v>80</v>
      </c>
      <c r="C1222" t="s">
        <v>8</v>
      </c>
      <c r="D1222" t="s">
        <v>2410</v>
      </c>
      <c r="E1222">
        <v>-2</v>
      </c>
    </row>
    <row r="1223" spans="1:5" x14ac:dyDescent="0.3">
      <c r="A1223">
        <v>91100459</v>
      </c>
      <c r="B1223" t="s">
        <v>80</v>
      </c>
      <c r="C1223" t="s">
        <v>8</v>
      </c>
      <c r="D1223" t="s">
        <v>2411</v>
      </c>
      <c r="E1223">
        <v>0</v>
      </c>
    </row>
    <row r="1224" spans="1:5" x14ac:dyDescent="0.3">
      <c r="A1224">
        <v>91100459</v>
      </c>
      <c r="B1224" t="s">
        <v>80</v>
      </c>
      <c r="C1224" t="s">
        <v>8</v>
      </c>
      <c r="D1224" t="s">
        <v>2412</v>
      </c>
      <c r="E1224">
        <v>0</v>
      </c>
    </row>
    <row r="1225" spans="1:5" x14ac:dyDescent="0.3">
      <c r="A1225">
        <v>91100459</v>
      </c>
      <c r="B1225" t="s">
        <v>80</v>
      </c>
      <c r="C1225" t="s">
        <v>8</v>
      </c>
      <c r="D1225" t="s">
        <v>2413</v>
      </c>
      <c r="E1225">
        <v>0</v>
      </c>
    </row>
    <row r="1226" spans="1:5" x14ac:dyDescent="0.3">
      <c r="A1226">
        <v>2030003</v>
      </c>
      <c r="B1226" t="s">
        <v>82</v>
      </c>
      <c r="C1226" t="s">
        <v>20</v>
      </c>
      <c r="D1226" t="s">
        <v>2378</v>
      </c>
      <c r="E1226">
        <v>-5005</v>
      </c>
    </row>
    <row r="1227" spans="1:5" x14ac:dyDescent="0.3">
      <c r="A1227">
        <v>2030003</v>
      </c>
      <c r="B1227" t="s">
        <v>82</v>
      </c>
      <c r="C1227" t="s">
        <v>20</v>
      </c>
      <c r="D1227" t="s">
        <v>2379</v>
      </c>
      <c r="E1227">
        <v>-4820.75</v>
      </c>
    </row>
    <row r="1228" spans="1:5" x14ac:dyDescent="0.3">
      <c r="A1228">
        <v>2030003</v>
      </c>
      <c r="B1228" t="s">
        <v>82</v>
      </c>
      <c r="C1228" t="s">
        <v>20</v>
      </c>
      <c r="D1228" t="s">
        <v>2380</v>
      </c>
      <c r="E1228">
        <v>-5634.95</v>
      </c>
    </row>
    <row r="1229" spans="1:5" x14ac:dyDescent="0.3">
      <c r="A1229">
        <v>2030003</v>
      </c>
      <c r="B1229" t="s">
        <v>82</v>
      </c>
      <c r="C1229" t="s">
        <v>20</v>
      </c>
      <c r="D1229" t="s">
        <v>2381</v>
      </c>
      <c r="E1229">
        <v>-2750.75</v>
      </c>
    </row>
    <row r="1230" spans="1:5" x14ac:dyDescent="0.3">
      <c r="A1230">
        <v>2030003</v>
      </c>
      <c r="B1230" t="s">
        <v>82</v>
      </c>
      <c r="C1230" t="s">
        <v>20</v>
      </c>
      <c r="D1230" t="s">
        <v>2382</v>
      </c>
      <c r="E1230">
        <v>-5498.8</v>
      </c>
    </row>
    <row r="1231" spans="1:5" x14ac:dyDescent="0.3">
      <c r="A1231">
        <v>2030003</v>
      </c>
      <c r="B1231" t="s">
        <v>82</v>
      </c>
      <c r="C1231" t="s">
        <v>20</v>
      </c>
      <c r="D1231" t="s">
        <v>2383</v>
      </c>
      <c r="E1231">
        <v>-4394.0999999999995</v>
      </c>
    </row>
    <row r="1232" spans="1:5" x14ac:dyDescent="0.3">
      <c r="A1232">
        <v>2030003</v>
      </c>
      <c r="B1232" t="s">
        <v>82</v>
      </c>
      <c r="C1232" t="s">
        <v>20</v>
      </c>
      <c r="D1232" t="s">
        <v>2384</v>
      </c>
      <c r="E1232">
        <v>-3783.7</v>
      </c>
    </row>
    <row r="1233" spans="1:5" x14ac:dyDescent="0.3">
      <c r="A1233">
        <v>2030003</v>
      </c>
      <c r="B1233" t="s">
        <v>82</v>
      </c>
      <c r="C1233" t="s">
        <v>20</v>
      </c>
      <c r="D1233" t="s">
        <v>2385</v>
      </c>
      <c r="E1233">
        <v>-6075.2</v>
      </c>
    </row>
    <row r="1234" spans="1:5" x14ac:dyDescent="0.3">
      <c r="A1234">
        <v>2030003</v>
      </c>
      <c r="B1234" t="s">
        <v>82</v>
      </c>
      <c r="C1234" t="s">
        <v>20</v>
      </c>
      <c r="D1234" t="s">
        <v>2386</v>
      </c>
      <c r="E1234">
        <v>-6905.3</v>
      </c>
    </row>
    <row r="1235" spans="1:5" x14ac:dyDescent="0.3">
      <c r="A1235">
        <v>2030003</v>
      </c>
      <c r="B1235" t="s">
        <v>82</v>
      </c>
      <c r="C1235" t="s">
        <v>20</v>
      </c>
      <c r="D1235" t="s">
        <v>2387</v>
      </c>
      <c r="E1235">
        <v>-5680.75</v>
      </c>
    </row>
    <row r="1236" spans="1:5" x14ac:dyDescent="0.3">
      <c r="A1236">
        <v>2030003</v>
      </c>
      <c r="B1236" t="s">
        <v>82</v>
      </c>
      <c r="C1236" t="s">
        <v>20</v>
      </c>
      <c r="D1236" t="s">
        <v>2388</v>
      </c>
      <c r="E1236">
        <v>-5584.3</v>
      </c>
    </row>
    <row r="1237" spans="1:5" x14ac:dyDescent="0.3">
      <c r="A1237">
        <v>2030003</v>
      </c>
      <c r="B1237" t="s">
        <v>82</v>
      </c>
      <c r="C1237" t="s">
        <v>20</v>
      </c>
      <c r="D1237" t="s">
        <v>2389</v>
      </c>
      <c r="E1237">
        <v>-5317.35</v>
      </c>
    </row>
    <row r="1238" spans="1:5" x14ac:dyDescent="0.3">
      <c r="A1238">
        <v>2030003</v>
      </c>
      <c r="B1238" t="s">
        <v>82</v>
      </c>
      <c r="C1238" t="s">
        <v>20</v>
      </c>
      <c r="D1238" t="s">
        <v>2390</v>
      </c>
      <c r="E1238">
        <v>-5531.5999999999995</v>
      </c>
    </row>
    <row r="1239" spans="1:5" x14ac:dyDescent="0.3">
      <c r="A1239">
        <v>2030003</v>
      </c>
      <c r="B1239" t="s">
        <v>82</v>
      </c>
      <c r="C1239" t="s">
        <v>20</v>
      </c>
      <c r="D1239" t="s">
        <v>2391</v>
      </c>
      <c r="E1239">
        <v>-4118.6000000000004</v>
      </c>
    </row>
    <row r="1240" spans="1:5" x14ac:dyDescent="0.3">
      <c r="A1240">
        <v>2030003</v>
      </c>
      <c r="B1240" t="s">
        <v>82</v>
      </c>
      <c r="C1240" t="s">
        <v>20</v>
      </c>
      <c r="D1240" t="s">
        <v>2392</v>
      </c>
      <c r="E1240">
        <v>-3461.3999999999996</v>
      </c>
    </row>
    <row r="1241" spans="1:5" x14ac:dyDescent="0.3">
      <c r="A1241">
        <v>2030003</v>
      </c>
      <c r="B1241" t="s">
        <v>82</v>
      </c>
      <c r="C1241" t="s">
        <v>20</v>
      </c>
      <c r="D1241" t="s">
        <v>2393</v>
      </c>
      <c r="E1241">
        <v>-2713</v>
      </c>
    </row>
    <row r="1242" spans="1:5" x14ac:dyDescent="0.3">
      <c r="A1242">
        <v>2030003</v>
      </c>
      <c r="B1242" t="s">
        <v>82</v>
      </c>
      <c r="C1242" t="s">
        <v>20</v>
      </c>
      <c r="D1242" t="s">
        <v>2394</v>
      </c>
      <c r="E1242">
        <v>-5110.2</v>
      </c>
    </row>
    <row r="1243" spans="1:5" x14ac:dyDescent="0.3">
      <c r="A1243">
        <v>2030003</v>
      </c>
      <c r="B1243" t="s">
        <v>82</v>
      </c>
      <c r="C1243" t="s">
        <v>20</v>
      </c>
      <c r="D1243" t="s">
        <v>2395</v>
      </c>
      <c r="E1243">
        <v>-3718.2000000000003</v>
      </c>
    </row>
    <row r="1244" spans="1:5" x14ac:dyDescent="0.3">
      <c r="A1244">
        <v>2030003</v>
      </c>
      <c r="B1244" t="s">
        <v>82</v>
      </c>
      <c r="C1244" t="s">
        <v>20</v>
      </c>
      <c r="D1244" t="s">
        <v>2396</v>
      </c>
      <c r="E1244">
        <v>-4325</v>
      </c>
    </row>
    <row r="1245" spans="1:5" x14ac:dyDescent="0.3">
      <c r="A1245">
        <v>2030003</v>
      </c>
      <c r="B1245" t="s">
        <v>82</v>
      </c>
      <c r="C1245" t="s">
        <v>20</v>
      </c>
      <c r="D1245" t="s">
        <v>2397</v>
      </c>
      <c r="E1245">
        <v>-3950.4</v>
      </c>
    </row>
    <row r="1246" spans="1:5" x14ac:dyDescent="0.3">
      <c r="A1246">
        <v>2030003</v>
      </c>
      <c r="B1246" t="s">
        <v>82</v>
      </c>
      <c r="C1246" t="s">
        <v>20</v>
      </c>
      <c r="D1246" t="s">
        <v>2398</v>
      </c>
      <c r="E1246">
        <v>-4773.8</v>
      </c>
    </row>
    <row r="1247" spans="1:5" x14ac:dyDescent="0.3">
      <c r="A1247">
        <v>2030003</v>
      </c>
      <c r="B1247" t="s">
        <v>82</v>
      </c>
      <c r="C1247" t="s">
        <v>20</v>
      </c>
      <c r="D1247" t="s">
        <v>2399</v>
      </c>
      <c r="E1247">
        <v>-4746</v>
      </c>
    </row>
    <row r="1248" spans="1:5" x14ac:dyDescent="0.3">
      <c r="A1248">
        <v>2030003</v>
      </c>
      <c r="B1248" t="s">
        <v>82</v>
      </c>
      <c r="C1248" t="s">
        <v>20</v>
      </c>
      <c r="D1248" t="s">
        <v>2400</v>
      </c>
      <c r="E1248">
        <v>-5803.6</v>
      </c>
    </row>
    <row r="1249" spans="1:5" x14ac:dyDescent="0.3">
      <c r="A1249">
        <v>2030003</v>
      </c>
      <c r="B1249" t="s">
        <v>82</v>
      </c>
      <c r="C1249" t="s">
        <v>20</v>
      </c>
      <c r="D1249" t="s">
        <v>2401</v>
      </c>
      <c r="E1249">
        <v>-5480.3</v>
      </c>
    </row>
    <row r="1250" spans="1:5" x14ac:dyDescent="0.3">
      <c r="A1250">
        <v>2030003</v>
      </c>
      <c r="B1250" t="s">
        <v>82</v>
      </c>
      <c r="C1250" t="s">
        <v>20</v>
      </c>
      <c r="D1250" t="s">
        <v>2402</v>
      </c>
      <c r="E1250">
        <v>-59802.85</v>
      </c>
    </row>
    <row r="1251" spans="1:5" x14ac:dyDescent="0.3">
      <c r="A1251">
        <v>2030003</v>
      </c>
      <c r="B1251" t="s">
        <v>82</v>
      </c>
      <c r="C1251" t="s">
        <v>20</v>
      </c>
      <c r="D1251" t="s">
        <v>2403</v>
      </c>
      <c r="E1251">
        <v>-3496.9</v>
      </c>
    </row>
    <row r="1252" spans="1:5" x14ac:dyDescent="0.3">
      <c r="A1252">
        <v>2030003</v>
      </c>
      <c r="B1252" t="s">
        <v>82</v>
      </c>
      <c r="C1252" t="s">
        <v>20</v>
      </c>
      <c r="D1252" t="s">
        <v>2404</v>
      </c>
      <c r="E1252">
        <v>-4644.6499999999996</v>
      </c>
    </row>
    <row r="1253" spans="1:5" x14ac:dyDescent="0.3">
      <c r="A1253">
        <v>2030003</v>
      </c>
      <c r="B1253" t="s">
        <v>82</v>
      </c>
      <c r="C1253" t="s">
        <v>20</v>
      </c>
      <c r="D1253" t="s">
        <v>2405</v>
      </c>
      <c r="E1253">
        <v>-5828.75</v>
      </c>
    </row>
    <row r="1254" spans="1:5" x14ac:dyDescent="0.3">
      <c r="A1254">
        <v>2030003</v>
      </c>
      <c r="B1254" t="s">
        <v>82</v>
      </c>
      <c r="C1254" t="s">
        <v>20</v>
      </c>
      <c r="D1254" t="s">
        <v>2406</v>
      </c>
      <c r="E1254">
        <v>-2420.3000000000002</v>
      </c>
    </row>
    <row r="1255" spans="1:5" x14ac:dyDescent="0.3">
      <c r="A1255">
        <v>2030003</v>
      </c>
      <c r="B1255" t="s">
        <v>82</v>
      </c>
      <c r="C1255" t="s">
        <v>20</v>
      </c>
      <c r="D1255" t="s">
        <v>2407</v>
      </c>
      <c r="E1255">
        <v>-1974</v>
      </c>
    </row>
    <row r="1256" spans="1:5" x14ac:dyDescent="0.3">
      <c r="A1256">
        <v>2030003</v>
      </c>
      <c r="B1256" t="s">
        <v>82</v>
      </c>
      <c r="C1256" t="s">
        <v>20</v>
      </c>
      <c r="D1256" t="s">
        <v>2408</v>
      </c>
      <c r="E1256">
        <v>-1189.5</v>
      </c>
    </row>
    <row r="1257" spans="1:5" x14ac:dyDescent="0.3">
      <c r="A1257">
        <v>2030003</v>
      </c>
      <c r="B1257" t="s">
        <v>82</v>
      </c>
      <c r="C1257" t="s">
        <v>20</v>
      </c>
      <c r="D1257" t="s">
        <v>2409</v>
      </c>
      <c r="E1257">
        <v>-4279.8</v>
      </c>
    </row>
    <row r="1258" spans="1:5" x14ac:dyDescent="0.3">
      <c r="A1258">
        <v>2030003</v>
      </c>
      <c r="B1258" t="s">
        <v>82</v>
      </c>
      <c r="C1258" t="s">
        <v>20</v>
      </c>
      <c r="D1258" t="s">
        <v>2410</v>
      </c>
      <c r="E1258">
        <v>-2660</v>
      </c>
    </row>
    <row r="1259" spans="1:5" x14ac:dyDescent="0.3">
      <c r="A1259">
        <v>2030003</v>
      </c>
      <c r="B1259" t="s">
        <v>82</v>
      </c>
      <c r="C1259" t="s">
        <v>20</v>
      </c>
      <c r="D1259" t="s">
        <v>2411</v>
      </c>
      <c r="E1259">
        <v>-2656</v>
      </c>
    </row>
    <row r="1260" spans="1:5" x14ac:dyDescent="0.3">
      <c r="A1260">
        <v>2030003</v>
      </c>
      <c r="B1260" t="s">
        <v>82</v>
      </c>
      <c r="C1260" t="s">
        <v>20</v>
      </c>
      <c r="D1260" t="s">
        <v>2412</v>
      </c>
      <c r="E1260">
        <v>-3891.5</v>
      </c>
    </row>
    <row r="1261" spans="1:5" x14ac:dyDescent="0.3">
      <c r="A1261">
        <v>2030003</v>
      </c>
      <c r="B1261" t="s">
        <v>82</v>
      </c>
      <c r="C1261" t="s">
        <v>20</v>
      </c>
      <c r="D1261" t="s">
        <v>2413</v>
      </c>
      <c r="E1261">
        <v>-637.6</v>
      </c>
    </row>
    <row r="1262" spans="1:5" x14ac:dyDescent="0.3">
      <c r="A1262">
        <v>53250184</v>
      </c>
      <c r="B1262" t="s">
        <v>84</v>
      </c>
      <c r="C1262" t="s">
        <v>8</v>
      </c>
      <c r="D1262" t="s">
        <v>2378</v>
      </c>
      <c r="E1262">
        <v>0</v>
      </c>
    </row>
    <row r="1263" spans="1:5" x14ac:dyDescent="0.3">
      <c r="A1263">
        <v>53250184</v>
      </c>
      <c r="B1263" t="s">
        <v>84</v>
      </c>
      <c r="C1263" t="s">
        <v>8</v>
      </c>
      <c r="D1263" t="s">
        <v>2379</v>
      </c>
      <c r="E1263">
        <v>0</v>
      </c>
    </row>
    <row r="1264" spans="1:5" x14ac:dyDescent="0.3">
      <c r="A1264">
        <v>53250184</v>
      </c>
      <c r="B1264" t="s">
        <v>84</v>
      </c>
      <c r="C1264" t="s">
        <v>8</v>
      </c>
      <c r="D1264" t="s">
        <v>2380</v>
      </c>
      <c r="E1264">
        <v>-2</v>
      </c>
    </row>
    <row r="1265" spans="1:5" x14ac:dyDescent="0.3">
      <c r="A1265">
        <v>53250184</v>
      </c>
      <c r="B1265" t="s">
        <v>84</v>
      </c>
      <c r="C1265" t="s">
        <v>8</v>
      </c>
      <c r="D1265" t="s">
        <v>2381</v>
      </c>
      <c r="E1265">
        <v>0</v>
      </c>
    </row>
    <row r="1266" spans="1:5" x14ac:dyDescent="0.3">
      <c r="A1266">
        <v>53250184</v>
      </c>
      <c r="B1266" t="s">
        <v>84</v>
      </c>
      <c r="C1266" t="s">
        <v>8</v>
      </c>
      <c r="D1266" t="s">
        <v>2382</v>
      </c>
      <c r="E1266">
        <v>0</v>
      </c>
    </row>
    <row r="1267" spans="1:5" x14ac:dyDescent="0.3">
      <c r="A1267">
        <v>53250184</v>
      </c>
      <c r="B1267" t="s">
        <v>84</v>
      </c>
      <c r="C1267" t="s">
        <v>8</v>
      </c>
      <c r="D1267" t="s">
        <v>2383</v>
      </c>
      <c r="E1267">
        <v>0</v>
      </c>
    </row>
    <row r="1268" spans="1:5" x14ac:dyDescent="0.3">
      <c r="A1268">
        <v>53250184</v>
      </c>
      <c r="B1268" t="s">
        <v>84</v>
      </c>
      <c r="C1268" t="s">
        <v>8</v>
      </c>
      <c r="D1268" t="s">
        <v>2384</v>
      </c>
      <c r="E1268">
        <v>0</v>
      </c>
    </row>
    <row r="1269" spans="1:5" x14ac:dyDescent="0.3">
      <c r="A1269">
        <v>53250184</v>
      </c>
      <c r="B1269" t="s">
        <v>84</v>
      </c>
      <c r="C1269" t="s">
        <v>8</v>
      </c>
      <c r="D1269" t="s">
        <v>2385</v>
      </c>
      <c r="E1269">
        <v>0</v>
      </c>
    </row>
    <row r="1270" spans="1:5" x14ac:dyDescent="0.3">
      <c r="A1270">
        <v>53250184</v>
      </c>
      <c r="B1270" t="s">
        <v>84</v>
      </c>
      <c r="C1270" t="s">
        <v>8</v>
      </c>
      <c r="D1270" t="s">
        <v>2386</v>
      </c>
      <c r="E1270">
        <v>0</v>
      </c>
    </row>
    <row r="1271" spans="1:5" x14ac:dyDescent="0.3">
      <c r="A1271">
        <v>53250184</v>
      </c>
      <c r="B1271" t="s">
        <v>84</v>
      </c>
      <c r="C1271" t="s">
        <v>8</v>
      </c>
      <c r="D1271" t="s">
        <v>2387</v>
      </c>
      <c r="E1271">
        <v>0</v>
      </c>
    </row>
    <row r="1272" spans="1:5" x14ac:dyDescent="0.3">
      <c r="A1272">
        <v>53250184</v>
      </c>
      <c r="B1272" t="s">
        <v>84</v>
      </c>
      <c r="C1272" t="s">
        <v>8</v>
      </c>
      <c r="D1272" t="s">
        <v>2388</v>
      </c>
      <c r="E1272">
        <v>0</v>
      </c>
    </row>
    <row r="1273" spans="1:5" x14ac:dyDescent="0.3">
      <c r="A1273">
        <v>53250184</v>
      </c>
      <c r="B1273" t="s">
        <v>84</v>
      </c>
      <c r="C1273" t="s">
        <v>8</v>
      </c>
      <c r="D1273" t="s">
        <v>2389</v>
      </c>
      <c r="E1273">
        <v>0</v>
      </c>
    </row>
    <row r="1274" spans="1:5" x14ac:dyDescent="0.3">
      <c r="A1274">
        <v>53250184</v>
      </c>
      <c r="B1274" t="s">
        <v>84</v>
      </c>
      <c r="C1274" t="s">
        <v>8</v>
      </c>
      <c r="D1274" t="s">
        <v>2390</v>
      </c>
      <c r="E1274">
        <v>0</v>
      </c>
    </row>
    <row r="1275" spans="1:5" x14ac:dyDescent="0.3">
      <c r="A1275">
        <v>53250184</v>
      </c>
      <c r="B1275" t="s">
        <v>84</v>
      </c>
      <c r="C1275" t="s">
        <v>8</v>
      </c>
      <c r="D1275" t="s">
        <v>2391</v>
      </c>
      <c r="E1275">
        <v>0</v>
      </c>
    </row>
    <row r="1276" spans="1:5" x14ac:dyDescent="0.3">
      <c r="A1276">
        <v>53250184</v>
      </c>
      <c r="B1276" t="s">
        <v>84</v>
      </c>
      <c r="C1276" t="s">
        <v>8</v>
      </c>
      <c r="D1276" t="s">
        <v>2392</v>
      </c>
      <c r="E1276">
        <v>0</v>
      </c>
    </row>
    <row r="1277" spans="1:5" x14ac:dyDescent="0.3">
      <c r="A1277">
        <v>53250184</v>
      </c>
      <c r="B1277" t="s">
        <v>84</v>
      </c>
      <c r="C1277" t="s">
        <v>8</v>
      </c>
      <c r="D1277" t="s">
        <v>2393</v>
      </c>
      <c r="E1277">
        <v>-1</v>
      </c>
    </row>
    <row r="1278" spans="1:5" x14ac:dyDescent="0.3">
      <c r="A1278">
        <v>53250184</v>
      </c>
      <c r="B1278" t="s">
        <v>84</v>
      </c>
      <c r="C1278" t="s">
        <v>8</v>
      </c>
      <c r="D1278" t="s">
        <v>2394</v>
      </c>
      <c r="E1278">
        <v>0</v>
      </c>
    </row>
    <row r="1279" spans="1:5" x14ac:dyDescent="0.3">
      <c r="A1279">
        <v>53250184</v>
      </c>
      <c r="B1279" t="s">
        <v>84</v>
      </c>
      <c r="C1279" t="s">
        <v>8</v>
      </c>
      <c r="D1279" t="s">
        <v>2395</v>
      </c>
      <c r="E1279">
        <v>0</v>
      </c>
    </row>
    <row r="1280" spans="1:5" x14ac:dyDescent="0.3">
      <c r="A1280">
        <v>53250184</v>
      </c>
      <c r="B1280" t="s">
        <v>84</v>
      </c>
      <c r="C1280" t="s">
        <v>8</v>
      </c>
      <c r="D1280" t="s">
        <v>2396</v>
      </c>
      <c r="E1280">
        <v>0</v>
      </c>
    </row>
    <row r="1281" spans="1:5" x14ac:dyDescent="0.3">
      <c r="A1281">
        <v>53250184</v>
      </c>
      <c r="B1281" t="s">
        <v>84</v>
      </c>
      <c r="C1281" t="s">
        <v>8</v>
      </c>
      <c r="D1281" t="s">
        <v>2397</v>
      </c>
      <c r="E1281">
        <v>0</v>
      </c>
    </row>
    <row r="1282" spans="1:5" x14ac:dyDescent="0.3">
      <c r="A1282">
        <v>53250184</v>
      </c>
      <c r="B1282" t="s">
        <v>84</v>
      </c>
      <c r="C1282" t="s">
        <v>8</v>
      </c>
      <c r="D1282" t="s">
        <v>2398</v>
      </c>
      <c r="E1282">
        <v>0</v>
      </c>
    </row>
    <row r="1283" spans="1:5" x14ac:dyDescent="0.3">
      <c r="A1283">
        <v>53250184</v>
      </c>
      <c r="B1283" t="s">
        <v>84</v>
      </c>
      <c r="C1283" t="s">
        <v>8</v>
      </c>
      <c r="D1283" t="s">
        <v>2399</v>
      </c>
      <c r="E1283">
        <v>0</v>
      </c>
    </row>
    <row r="1284" spans="1:5" x14ac:dyDescent="0.3">
      <c r="A1284">
        <v>53250184</v>
      </c>
      <c r="B1284" t="s">
        <v>84</v>
      </c>
      <c r="C1284" t="s">
        <v>8</v>
      </c>
      <c r="D1284" t="s">
        <v>2400</v>
      </c>
      <c r="E1284">
        <v>0</v>
      </c>
    </row>
    <row r="1285" spans="1:5" x14ac:dyDescent="0.3">
      <c r="A1285">
        <v>53250184</v>
      </c>
      <c r="B1285" t="s">
        <v>84</v>
      </c>
      <c r="C1285" t="s">
        <v>8</v>
      </c>
      <c r="D1285" t="s">
        <v>2401</v>
      </c>
      <c r="E1285">
        <v>0</v>
      </c>
    </row>
    <row r="1286" spans="1:5" x14ac:dyDescent="0.3">
      <c r="A1286">
        <v>53250184</v>
      </c>
      <c r="B1286" t="s">
        <v>84</v>
      </c>
      <c r="C1286" t="s">
        <v>8</v>
      </c>
      <c r="D1286" t="s">
        <v>2402</v>
      </c>
      <c r="E1286">
        <v>0</v>
      </c>
    </row>
    <row r="1287" spans="1:5" x14ac:dyDescent="0.3">
      <c r="A1287">
        <v>53250184</v>
      </c>
      <c r="B1287" t="s">
        <v>84</v>
      </c>
      <c r="C1287" t="s">
        <v>8</v>
      </c>
      <c r="D1287" t="s">
        <v>2403</v>
      </c>
      <c r="E1287">
        <v>0</v>
      </c>
    </row>
    <row r="1288" spans="1:5" x14ac:dyDescent="0.3">
      <c r="A1288">
        <v>53250184</v>
      </c>
      <c r="B1288" t="s">
        <v>84</v>
      </c>
      <c r="C1288" t="s">
        <v>8</v>
      </c>
      <c r="D1288" t="s">
        <v>2404</v>
      </c>
      <c r="E1288">
        <v>0</v>
      </c>
    </row>
    <row r="1289" spans="1:5" x14ac:dyDescent="0.3">
      <c r="A1289">
        <v>53250184</v>
      </c>
      <c r="B1289" t="s">
        <v>84</v>
      </c>
      <c r="C1289" t="s">
        <v>8</v>
      </c>
      <c r="D1289" t="s">
        <v>2405</v>
      </c>
      <c r="E1289">
        <v>0</v>
      </c>
    </row>
    <row r="1290" spans="1:5" x14ac:dyDescent="0.3">
      <c r="A1290">
        <v>53250184</v>
      </c>
      <c r="B1290" t="s">
        <v>84</v>
      </c>
      <c r="C1290" t="s">
        <v>8</v>
      </c>
      <c r="D1290" t="s">
        <v>2406</v>
      </c>
      <c r="E1290">
        <v>0</v>
      </c>
    </row>
    <row r="1291" spans="1:5" x14ac:dyDescent="0.3">
      <c r="A1291">
        <v>53250184</v>
      </c>
      <c r="B1291" t="s">
        <v>84</v>
      </c>
      <c r="C1291" t="s">
        <v>8</v>
      </c>
      <c r="D1291" t="s">
        <v>2407</v>
      </c>
      <c r="E1291">
        <v>0</v>
      </c>
    </row>
    <row r="1292" spans="1:5" x14ac:dyDescent="0.3">
      <c r="A1292">
        <v>53250184</v>
      </c>
      <c r="B1292" t="s">
        <v>84</v>
      </c>
      <c r="C1292" t="s">
        <v>8</v>
      </c>
      <c r="D1292" t="s">
        <v>2408</v>
      </c>
      <c r="E1292">
        <v>0</v>
      </c>
    </row>
    <row r="1293" spans="1:5" x14ac:dyDescent="0.3">
      <c r="A1293">
        <v>53250184</v>
      </c>
      <c r="B1293" t="s">
        <v>84</v>
      </c>
      <c r="C1293" t="s">
        <v>8</v>
      </c>
      <c r="D1293" t="s">
        <v>2409</v>
      </c>
      <c r="E1293">
        <v>-1</v>
      </c>
    </row>
    <row r="1294" spans="1:5" x14ac:dyDescent="0.3">
      <c r="A1294">
        <v>53250184</v>
      </c>
      <c r="B1294" t="s">
        <v>84</v>
      </c>
      <c r="C1294" t="s">
        <v>8</v>
      </c>
      <c r="D1294" t="s">
        <v>2410</v>
      </c>
      <c r="E1294">
        <v>0</v>
      </c>
    </row>
    <row r="1295" spans="1:5" x14ac:dyDescent="0.3">
      <c r="A1295">
        <v>53250184</v>
      </c>
      <c r="B1295" t="s">
        <v>84</v>
      </c>
      <c r="C1295" t="s">
        <v>8</v>
      </c>
      <c r="D1295" t="s">
        <v>2411</v>
      </c>
      <c r="E1295">
        <v>0</v>
      </c>
    </row>
    <row r="1296" spans="1:5" x14ac:dyDescent="0.3">
      <c r="A1296">
        <v>53250184</v>
      </c>
      <c r="B1296" t="s">
        <v>84</v>
      </c>
      <c r="C1296" t="s">
        <v>8</v>
      </c>
      <c r="D1296" t="s">
        <v>2412</v>
      </c>
      <c r="E1296">
        <v>0</v>
      </c>
    </row>
    <row r="1297" spans="1:5" x14ac:dyDescent="0.3">
      <c r="A1297">
        <v>53250184</v>
      </c>
      <c r="B1297" t="s">
        <v>84</v>
      </c>
      <c r="C1297" t="s">
        <v>8</v>
      </c>
      <c r="D1297" t="s">
        <v>2413</v>
      </c>
      <c r="E1297">
        <v>0</v>
      </c>
    </row>
    <row r="1298" spans="1:5" x14ac:dyDescent="0.3">
      <c r="A1298">
        <v>10030103</v>
      </c>
      <c r="B1298" t="s">
        <v>86</v>
      </c>
      <c r="C1298" t="s">
        <v>8</v>
      </c>
      <c r="D1298" t="s">
        <v>2378</v>
      </c>
      <c r="E1298">
        <v>0</v>
      </c>
    </row>
    <row r="1299" spans="1:5" x14ac:dyDescent="0.3">
      <c r="A1299">
        <v>10030103</v>
      </c>
      <c r="B1299" t="s">
        <v>86</v>
      </c>
      <c r="C1299" t="s">
        <v>8</v>
      </c>
      <c r="D1299" t="s">
        <v>2379</v>
      </c>
      <c r="E1299">
        <v>0</v>
      </c>
    </row>
    <row r="1300" spans="1:5" x14ac:dyDescent="0.3">
      <c r="A1300">
        <v>10030103</v>
      </c>
      <c r="B1300" t="s">
        <v>86</v>
      </c>
      <c r="C1300" t="s">
        <v>8</v>
      </c>
      <c r="D1300" t="s">
        <v>2380</v>
      </c>
      <c r="E1300">
        <v>0</v>
      </c>
    </row>
    <row r="1301" spans="1:5" x14ac:dyDescent="0.3">
      <c r="A1301">
        <v>10030103</v>
      </c>
      <c r="B1301" t="s">
        <v>86</v>
      </c>
      <c r="C1301" t="s">
        <v>8</v>
      </c>
      <c r="D1301" t="s">
        <v>2381</v>
      </c>
      <c r="E1301">
        <v>0</v>
      </c>
    </row>
    <row r="1302" spans="1:5" x14ac:dyDescent="0.3">
      <c r="A1302">
        <v>10030103</v>
      </c>
      <c r="B1302" t="s">
        <v>86</v>
      </c>
      <c r="C1302" t="s">
        <v>8</v>
      </c>
      <c r="D1302" t="s">
        <v>2382</v>
      </c>
      <c r="E1302">
        <v>0</v>
      </c>
    </row>
    <row r="1303" spans="1:5" x14ac:dyDescent="0.3">
      <c r="A1303">
        <v>10030103</v>
      </c>
      <c r="B1303" t="s">
        <v>86</v>
      </c>
      <c r="C1303" t="s">
        <v>8</v>
      </c>
      <c r="D1303" t="s">
        <v>2383</v>
      </c>
      <c r="E1303">
        <v>0</v>
      </c>
    </row>
    <row r="1304" spans="1:5" x14ac:dyDescent="0.3">
      <c r="A1304">
        <v>10030103</v>
      </c>
      <c r="B1304" t="s">
        <v>86</v>
      </c>
      <c r="C1304" t="s">
        <v>8</v>
      </c>
      <c r="D1304" t="s">
        <v>2384</v>
      </c>
      <c r="E1304">
        <v>0</v>
      </c>
    </row>
    <row r="1305" spans="1:5" x14ac:dyDescent="0.3">
      <c r="A1305">
        <v>10030103</v>
      </c>
      <c r="B1305" t="s">
        <v>86</v>
      </c>
      <c r="C1305" t="s">
        <v>8</v>
      </c>
      <c r="D1305" t="s">
        <v>2385</v>
      </c>
      <c r="E1305">
        <v>0</v>
      </c>
    </row>
    <row r="1306" spans="1:5" x14ac:dyDescent="0.3">
      <c r="A1306">
        <v>10030103</v>
      </c>
      <c r="B1306" t="s">
        <v>86</v>
      </c>
      <c r="C1306" t="s">
        <v>8</v>
      </c>
      <c r="D1306" t="s">
        <v>2386</v>
      </c>
      <c r="E1306">
        <v>0</v>
      </c>
    </row>
    <row r="1307" spans="1:5" x14ac:dyDescent="0.3">
      <c r="A1307">
        <v>10030103</v>
      </c>
      <c r="B1307" t="s">
        <v>86</v>
      </c>
      <c r="C1307" t="s">
        <v>8</v>
      </c>
      <c r="D1307" t="s">
        <v>2387</v>
      </c>
      <c r="E1307">
        <v>0</v>
      </c>
    </row>
    <row r="1308" spans="1:5" x14ac:dyDescent="0.3">
      <c r="A1308">
        <v>10030103</v>
      </c>
      <c r="B1308" t="s">
        <v>86</v>
      </c>
      <c r="C1308" t="s">
        <v>8</v>
      </c>
      <c r="D1308" t="s">
        <v>2388</v>
      </c>
      <c r="E1308">
        <v>0</v>
      </c>
    </row>
    <row r="1309" spans="1:5" x14ac:dyDescent="0.3">
      <c r="A1309">
        <v>10030103</v>
      </c>
      <c r="B1309" t="s">
        <v>86</v>
      </c>
      <c r="C1309" t="s">
        <v>8</v>
      </c>
      <c r="D1309" t="s">
        <v>2389</v>
      </c>
      <c r="E1309">
        <v>0</v>
      </c>
    </row>
    <row r="1310" spans="1:5" x14ac:dyDescent="0.3">
      <c r="A1310">
        <v>10030103</v>
      </c>
      <c r="B1310" t="s">
        <v>86</v>
      </c>
      <c r="C1310" t="s">
        <v>8</v>
      </c>
      <c r="D1310" t="s">
        <v>2390</v>
      </c>
      <c r="E1310">
        <v>0</v>
      </c>
    </row>
    <row r="1311" spans="1:5" x14ac:dyDescent="0.3">
      <c r="A1311">
        <v>10030103</v>
      </c>
      <c r="B1311" t="s">
        <v>86</v>
      </c>
      <c r="C1311" t="s">
        <v>8</v>
      </c>
      <c r="D1311" t="s">
        <v>2391</v>
      </c>
      <c r="E1311">
        <v>0</v>
      </c>
    </row>
    <row r="1312" spans="1:5" x14ac:dyDescent="0.3">
      <c r="A1312">
        <v>10030103</v>
      </c>
      <c r="B1312" t="s">
        <v>86</v>
      </c>
      <c r="C1312" t="s">
        <v>8</v>
      </c>
      <c r="D1312" t="s">
        <v>2392</v>
      </c>
      <c r="E1312">
        <v>0</v>
      </c>
    </row>
    <row r="1313" spans="1:5" x14ac:dyDescent="0.3">
      <c r="A1313">
        <v>10030103</v>
      </c>
      <c r="B1313" t="s">
        <v>86</v>
      </c>
      <c r="C1313" t="s">
        <v>8</v>
      </c>
      <c r="D1313" t="s">
        <v>2393</v>
      </c>
      <c r="E1313">
        <v>0</v>
      </c>
    </row>
    <row r="1314" spans="1:5" x14ac:dyDescent="0.3">
      <c r="A1314">
        <v>10030103</v>
      </c>
      <c r="B1314" t="s">
        <v>86</v>
      </c>
      <c r="C1314" t="s">
        <v>8</v>
      </c>
      <c r="D1314" t="s">
        <v>2394</v>
      </c>
      <c r="E1314">
        <v>0</v>
      </c>
    </row>
    <row r="1315" spans="1:5" x14ac:dyDescent="0.3">
      <c r="A1315">
        <v>10030103</v>
      </c>
      <c r="B1315" t="s">
        <v>86</v>
      </c>
      <c r="C1315" t="s">
        <v>8</v>
      </c>
      <c r="D1315" t="s">
        <v>2395</v>
      </c>
      <c r="E1315">
        <v>0</v>
      </c>
    </row>
    <row r="1316" spans="1:5" x14ac:dyDescent="0.3">
      <c r="A1316">
        <v>10030103</v>
      </c>
      <c r="B1316" t="s">
        <v>86</v>
      </c>
      <c r="C1316" t="s">
        <v>8</v>
      </c>
      <c r="D1316" t="s">
        <v>2396</v>
      </c>
      <c r="E1316">
        <v>0</v>
      </c>
    </row>
    <row r="1317" spans="1:5" x14ac:dyDescent="0.3">
      <c r="A1317">
        <v>10030103</v>
      </c>
      <c r="B1317" t="s">
        <v>86</v>
      </c>
      <c r="C1317" t="s">
        <v>8</v>
      </c>
      <c r="D1317" t="s">
        <v>2397</v>
      </c>
      <c r="E1317">
        <v>0</v>
      </c>
    </row>
    <row r="1318" spans="1:5" x14ac:dyDescent="0.3">
      <c r="A1318">
        <v>10030103</v>
      </c>
      <c r="B1318" t="s">
        <v>86</v>
      </c>
      <c r="C1318" t="s">
        <v>8</v>
      </c>
      <c r="D1318" t="s">
        <v>2398</v>
      </c>
      <c r="E1318">
        <v>0</v>
      </c>
    </row>
    <row r="1319" spans="1:5" x14ac:dyDescent="0.3">
      <c r="A1319">
        <v>10030103</v>
      </c>
      <c r="B1319" t="s">
        <v>86</v>
      </c>
      <c r="C1319" t="s">
        <v>8</v>
      </c>
      <c r="D1319" t="s">
        <v>2399</v>
      </c>
      <c r="E1319">
        <v>0</v>
      </c>
    </row>
    <row r="1320" spans="1:5" x14ac:dyDescent="0.3">
      <c r="A1320">
        <v>10030103</v>
      </c>
      <c r="B1320" t="s">
        <v>86</v>
      </c>
      <c r="C1320" t="s">
        <v>8</v>
      </c>
      <c r="D1320" t="s">
        <v>2400</v>
      </c>
      <c r="E1320">
        <v>0</v>
      </c>
    </row>
    <row r="1321" spans="1:5" x14ac:dyDescent="0.3">
      <c r="A1321">
        <v>10030103</v>
      </c>
      <c r="B1321" t="s">
        <v>86</v>
      </c>
      <c r="C1321" t="s">
        <v>8</v>
      </c>
      <c r="D1321" t="s">
        <v>2401</v>
      </c>
      <c r="E1321">
        <v>0</v>
      </c>
    </row>
    <row r="1322" spans="1:5" x14ac:dyDescent="0.3">
      <c r="A1322">
        <v>10030103</v>
      </c>
      <c r="B1322" t="s">
        <v>86</v>
      </c>
      <c r="C1322" t="s">
        <v>8</v>
      </c>
      <c r="D1322" t="s">
        <v>2402</v>
      </c>
      <c r="E1322">
        <v>0</v>
      </c>
    </row>
    <row r="1323" spans="1:5" x14ac:dyDescent="0.3">
      <c r="A1323">
        <v>10030103</v>
      </c>
      <c r="B1323" t="s">
        <v>86</v>
      </c>
      <c r="C1323" t="s">
        <v>8</v>
      </c>
      <c r="D1323" t="s">
        <v>2403</v>
      </c>
      <c r="E1323">
        <v>-2</v>
      </c>
    </row>
    <row r="1324" spans="1:5" x14ac:dyDescent="0.3">
      <c r="A1324">
        <v>10030103</v>
      </c>
      <c r="B1324" t="s">
        <v>86</v>
      </c>
      <c r="C1324" t="s">
        <v>8</v>
      </c>
      <c r="D1324" t="s">
        <v>2404</v>
      </c>
      <c r="E1324">
        <v>0</v>
      </c>
    </row>
    <row r="1325" spans="1:5" x14ac:dyDescent="0.3">
      <c r="A1325">
        <v>10030103</v>
      </c>
      <c r="B1325" t="s">
        <v>86</v>
      </c>
      <c r="C1325" t="s">
        <v>8</v>
      </c>
      <c r="D1325" t="s">
        <v>2405</v>
      </c>
      <c r="E1325">
        <v>0</v>
      </c>
    </row>
    <row r="1326" spans="1:5" x14ac:dyDescent="0.3">
      <c r="A1326">
        <v>10030103</v>
      </c>
      <c r="B1326" t="s">
        <v>86</v>
      </c>
      <c r="C1326" t="s">
        <v>8</v>
      </c>
      <c r="D1326" t="s">
        <v>2406</v>
      </c>
      <c r="E1326">
        <v>0</v>
      </c>
    </row>
    <row r="1327" spans="1:5" x14ac:dyDescent="0.3">
      <c r="A1327">
        <v>10030103</v>
      </c>
      <c r="B1327" t="s">
        <v>86</v>
      </c>
      <c r="C1327" t="s">
        <v>8</v>
      </c>
      <c r="D1327" t="s">
        <v>2407</v>
      </c>
      <c r="E1327">
        <v>0</v>
      </c>
    </row>
    <row r="1328" spans="1:5" x14ac:dyDescent="0.3">
      <c r="A1328">
        <v>10030103</v>
      </c>
      <c r="B1328" t="s">
        <v>86</v>
      </c>
      <c r="C1328" t="s">
        <v>8</v>
      </c>
      <c r="D1328" t="s">
        <v>2408</v>
      </c>
      <c r="E1328">
        <v>0</v>
      </c>
    </row>
    <row r="1329" spans="1:5" x14ac:dyDescent="0.3">
      <c r="A1329">
        <v>10030103</v>
      </c>
      <c r="B1329" t="s">
        <v>86</v>
      </c>
      <c r="C1329" t="s">
        <v>8</v>
      </c>
      <c r="D1329" t="s">
        <v>2409</v>
      </c>
      <c r="E1329">
        <v>0</v>
      </c>
    </row>
    <row r="1330" spans="1:5" x14ac:dyDescent="0.3">
      <c r="A1330">
        <v>10030103</v>
      </c>
      <c r="B1330" t="s">
        <v>86</v>
      </c>
      <c r="C1330" t="s">
        <v>8</v>
      </c>
      <c r="D1330" t="s">
        <v>2410</v>
      </c>
      <c r="E1330">
        <v>0</v>
      </c>
    </row>
    <row r="1331" spans="1:5" x14ac:dyDescent="0.3">
      <c r="A1331">
        <v>10030103</v>
      </c>
      <c r="B1331" t="s">
        <v>86</v>
      </c>
      <c r="C1331" t="s">
        <v>8</v>
      </c>
      <c r="D1331" t="s">
        <v>2411</v>
      </c>
      <c r="E1331">
        <v>0</v>
      </c>
    </row>
    <row r="1332" spans="1:5" x14ac:dyDescent="0.3">
      <c r="A1332">
        <v>10030103</v>
      </c>
      <c r="B1332" t="s">
        <v>86</v>
      </c>
      <c r="C1332" t="s">
        <v>8</v>
      </c>
      <c r="D1332" t="s">
        <v>2412</v>
      </c>
      <c r="E1332">
        <v>0</v>
      </c>
    </row>
    <row r="1333" spans="1:5" x14ac:dyDescent="0.3">
      <c r="A1333">
        <v>10030103</v>
      </c>
      <c r="B1333" t="s">
        <v>86</v>
      </c>
      <c r="C1333" t="s">
        <v>8</v>
      </c>
      <c r="D1333" t="s">
        <v>2413</v>
      </c>
      <c r="E1333">
        <v>0</v>
      </c>
    </row>
    <row r="1334" spans="1:5" x14ac:dyDescent="0.3">
      <c r="A1334">
        <v>20300015</v>
      </c>
      <c r="B1334" t="s">
        <v>88</v>
      </c>
      <c r="C1334" t="s">
        <v>8</v>
      </c>
      <c r="D1334" t="s">
        <v>2378</v>
      </c>
      <c r="E1334">
        <v>0</v>
      </c>
    </row>
    <row r="1335" spans="1:5" x14ac:dyDescent="0.3">
      <c r="A1335">
        <v>20300015</v>
      </c>
      <c r="B1335" t="s">
        <v>88</v>
      </c>
      <c r="C1335" t="s">
        <v>8</v>
      </c>
      <c r="D1335" t="s">
        <v>2379</v>
      </c>
      <c r="E1335">
        <v>-1</v>
      </c>
    </row>
    <row r="1336" spans="1:5" x14ac:dyDescent="0.3">
      <c r="A1336">
        <v>20300015</v>
      </c>
      <c r="B1336" t="s">
        <v>88</v>
      </c>
      <c r="C1336" t="s">
        <v>8</v>
      </c>
      <c r="D1336" t="s">
        <v>2380</v>
      </c>
      <c r="E1336">
        <v>0</v>
      </c>
    </row>
    <row r="1337" spans="1:5" x14ac:dyDescent="0.3">
      <c r="A1337">
        <v>20300015</v>
      </c>
      <c r="B1337" t="s">
        <v>88</v>
      </c>
      <c r="C1337" t="s">
        <v>8</v>
      </c>
      <c r="D1337" t="s">
        <v>2381</v>
      </c>
      <c r="E1337">
        <v>0</v>
      </c>
    </row>
    <row r="1338" spans="1:5" x14ac:dyDescent="0.3">
      <c r="A1338">
        <v>20300015</v>
      </c>
      <c r="B1338" t="s">
        <v>88</v>
      </c>
      <c r="C1338" t="s">
        <v>8</v>
      </c>
      <c r="D1338" t="s">
        <v>2382</v>
      </c>
      <c r="E1338">
        <v>0</v>
      </c>
    </row>
    <row r="1339" spans="1:5" x14ac:dyDescent="0.3">
      <c r="A1339">
        <v>20300015</v>
      </c>
      <c r="B1339" t="s">
        <v>88</v>
      </c>
      <c r="C1339" t="s">
        <v>8</v>
      </c>
      <c r="D1339" t="s">
        <v>2383</v>
      </c>
      <c r="E1339">
        <v>0</v>
      </c>
    </row>
    <row r="1340" spans="1:5" x14ac:dyDescent="0.3">
      <c r="A1340">
        <v>20300015</v>
      </c>
      <c r="B1340" t="s">
        <v>88</v>
      </c>
      <c r="C1340" t="s">
        <v>8</v>
      </c>
      <c r="D1340" t="s">
        <v>2384</v>
      </c>
      <c r="E1340">
        <v>0</v>
      </c>
    </row>
    <row r="1341" spans="1:5" x14ac:dyDescent="0.3">
      <c r="A1341">
        <v>20300015</v>
      </c>
      <c r="B1341" t="s">
        <v>88</v>
      </c>
      <c r="C1341" t="s">
        <v>8</v>
      </c>
      <c r="D1341" t="s">
        <v>2385</v>
      </c>
      <c r="E1341">
        <v>0</v>
      </c>
    </row>
    <row r="1342" spans="1:5" x14ac:dyDescent="0.3">
      <c r="A1342">
        <v>20300015</v>
      </c>
      <c r="B1342" t="s">
        <v>88</v>
      </c>
      <c r="C1342" t="s">
        <v>8</v>
      </c>
      <c r="D1342" t="s">
        <v>2386</v>
      </c>
      <c r="E1342">
        <v>0</v>
      </c>
    </row>
    <row r="1343" spans="1:5" x14ac:dyDescent="0.3">
      <c r="A1343">
        <v>20300015</v>
      </c>
      <c r="B1343" t="s">
        <v>88</v>
      </c>
      <c r="C1343" t="s">
        <v>8</v>
      </c>
      <c r="D1343" t="s">
        <v>2387</v>
      </c>
      <c r="E1343">
        <v>0</v>
      </c>
    </row>
    <row r="1344" spans="1:5" x14ac:dyDescent="0.3">
      <c r="A1344">
        <v>20300015</v>
      </c>
      <c r="B1344" t="s">
        <v>88</v>
      </c>
      <c r="C1344" t="s">
        <v>8</v>
      </c>
      <c r="D1344" t="s">
        <v>2388</v>
      </c>
      <c r="E1344">
        <v>0</v>
      </c>
    </row>
    <row r="1345" spans="1:5" x14ac:dyDescent="0.3">
      <c r="A1345">
        <v>20300015</v>
      </c>
      <c r="B1345" t="s">
        <v>88</v>
      </c>
      <c r="C1345" t="s">
        <v>8</v>
      </c>
      <c r="D1345" t="s">
        <v>2389</v>
      </c>
      <c r="E1345">
        <v>0</v>
      </c>
    </row>
    <row r="1346" spans="1:5" x14ac:dyDescent="0.3">
      <c r="A1346">
        <v>20300015</v>
      </c>
      <c r="B1346" t="s">
        <v>88</v>
      </c>
      <c r="C1346" t="s">
        <v>8</v>
      </c>
      <c r="D1346" t="s">
        <v>2390</v>
      </c>
      <c r="E1346">
        <v>-1</v>
      </c>
    </row>
    <row r="1347" spans="1:5" x14ac:dyDescent="0.3">
      <c r="A1347">
        <v>20300015</v>
      </c>
      <c r="B1347" t="s">
        <v>88</v>
      </c>
      <c r="C1347" t="s">
        <v>8</v>
      </c>
      <c r="D1347" t="s">
        <v>2391</v>
      </c>
      <c r="E1347">
        <v>0</v>
      </c>
    </row>
    <row r="1348" spans="1:5" x14ac:dyDescent="0.3">
      <c r="A1348">
        <v>20300015</v>
      </c>
      <c r="B1348" t="s">
        <v>88</v>
      </c>
      <c r="C1348" t="s">
        <v>8</v>
      </c>
      <c r="D1348" t="s">
        <v>2392</v>
      </c>
      <c r="E1348">
        <v>0</v>
      </c>
    </row>
    <row r="1349" spans="1:5" x14ac:dyDescent="0.3">
      <c r="A1349">
        <v>20300015</v>
      </c>
      <c r="B1349" t="s">
        <v>88</v>
      </c>
      <c r="C1349" t="s">
        <v>8</v>
      </c>
      <c r="D1349" t="s">
        <v>2393</v>
      </c>
      <c r="E1349">
        <v>0</v>
      </c>
    </row>
    <row r="1350" spans="1:5" x14ac:dyDescent="0.3">
      <c r="A1350">
        <v>20300015</v>
      </c>
      <c r="B1350" t="s">
        <v>88</v>
      </c>
      <c r="C1350" t="s">
        <v>8</v>
      </c>
      <c r="D1350" t="s">
        <v>2394</v>
      </c>
      <c r="E1350">
        <v>0</v>
      </c>
    </row>
    <row r="1351" spans="1:5" x14ac:dyDescent="0.3">
      <c r="A1351">
        <v>20300015</v>
      </c>
      <c r="B1351" t="s">
        <v>88</v>
      </c>
      <c r="C1351" t="s">
        <v>8</v>
      </c>
      <c r="D1351" t="s">
        <v>2395</v>
      </c>
      <c r="E1351">
        <v>0</v>
      </c>
    </row>
    <row r="1352" spans="1:5" x14ac:dyDescent="0.3">
      <c r="A1352">
        <v>20300015</v>
      </c>
      <c r="B1352" t="s">
        <v>88</v>
      </c>
      <c r="C1352" t="s">
        <v>8</v>
      </c>
      <c r="D1352" t="s">
        <v>2396</v>
      </c>
      <c r="E1352">
        <v>0</v>
      </c>
    </row>
    <row r="1353" spans="1:5" x14ac:dyDescent="0.3">
      <c r="A1353">
        <v>20300015</v>
      </c>
      <c r="B1353" t="s">
        <v>88</v>
      </c>
      <c r="C1353" t="s">
        <v>8</v>
      </c>
      <c r="D1353" t="s">
        <v>2397</v>
      </c>
      <c r="E1353">
        <v>0</v>
      </c>
    </row>
    <row r="1354" spans="1:5" x14ac:dyDescent="0.3">
      <c r="A1354">
        <v>20300015</v>
      </c>
      <c r="B1354" t="s">
        <v>88</v>
      </c>
      <c r="C1354" t="s">
        <v>8</v>
      </c>
      <c r="D1354" t="s">
        <v>2398</v>
      </c>
      <c r="E1354">
        <v>-2</v>
      </c>
    </row>
    <row r="1355" spans="1:5" x14ac:dyDescent="0.3">
      <c r="A1355">
        <v>20300015</v>
      </c>
      <c r="B1355" t="s">
        <v>88</v>
      </c>
      <c r="C1355" t="s">
        <v>8</v>
      </c>
      <c r="D1355" t="s">
        <v>2399</v>
      </c>
      <c r="E1355">
        <v>0</v>
      </c>
    </row>
    <row r="1356" spans="1:5" x14ac:dyDescent="0.3">
      <c r="A1356">
        <v>20300015</v>
      </c>
      <c r="B1356" t="s">
        <v>88</v>
      </c>
      <c r="C1356" t="s">
        <v>8</v>
      </c>
      <c r="D1356" t="s">
        <v>2400</v>
      </c>
      <c r="E1356">
        <v>0</v>
      </c>
    </row>
    <row r="1357" spans="1:5" x14ac:dyDescent="0.3">
      <c r="A1357">
        <v>20300015</v>
      </c>
      <c r="B1357" t="s">
        <v>88</v>
      </c>
      <c r="C1357" t="s">
        <v>8</v>
      </c>
      <c r="D1357" t="s">
        <v>2401</v>
      </c>
      <c r="E1357">
        <v>0</v>
      </c>
    </row>
    <row r="1358" spans="1:5" x14ac:dyDescent="0.3">
      <c r="A1358">
        <v>20300015</v>
      </c>
      <c r="B1358" t="s">
        <v>88</v>
      </c>
      <c r="C1358" t="s">
        <v>8</v>
      </c>
      <c r="D1358" t="s">
        <v>2402</v>
      </c>
      <c r="E1358">
        <v>0</v>
      </c>
    </row>
    <row r="1359" spans="1:5" x14ac:dyDescent="0.3">
      <c r="A1359">
        <v>20300015</v>
      </c>
      <c r="B1359" t="s">
        <v>88</v>
      </c>
      <c r="C1359" t="s">
        <v>8</v>
      </c>
      <c r="D1359" t="s">
        <v>2403</v>
      </c>
      <c r="E1359">
        <v>0</v>
      </c>
    </row>
    <row r="1360" spans="1:5" x14ac:dyDescent="0.3">
      <c r="A1360">
        <v>20300015</v>
      </c>
      <c r="B1360" t="s">
        <v>88</v>
      </c>
      <c r="C1360" t="s">
        <v>8</v>
      </c>
      <c r="D1360" t="s">
        <v>2404</v>
      </c>
      <c r="E1360">
        <v>0</v>
      </c>
    </row>
    <row r="1361" spans="1:5" x14ac:dyDescent="0.3">
      <c r="A1361">
        <v>20300015</v>
      </c>
      <c r="B1361" t="s">
        <v>88</v>
      </c>
      <c r="C1361" t="s">
        <v>8</v>
      </c>
      <c r="D1361" t="s">
        <v>2405</v>
      </c>
      <c r="E1361">
        <v>0</v>
      </c>
    </row>
    <row r="1362" spans="1:5" x14ac:dyDescent="0.3">
      <c r="A1362">
        <v>20300015</v>
      </c>
      <c r="B1362" t="s">
        <v>88</v>
      </c>
      <c r="C1362" t="s">
        <v>8</v>
      </c>
      <c r="D1362" t="s">
        <v>2406</v>
      </c>
      <c r="E1362">
        <v>-1</v>
      </c>
    </row>
    <row r="1363" spans="1:5" x14ac:dyDescent="0.3">
      <c r="A1363">
        <v>20300015</v>
      </c>
      <c r="B1363" t="s">
        <v>88</v>
      </c>
      <c r="C1363" t="s">
        <v>8</v>
      </c>
      <c r="D1363" t="s">
        <v>2407</v>
      </c>
      <c r="E1363">
        <v>-1</v>
      </c>
    </row>
    <row r="1364" spans="1:5" x14ac:dyDescent="0.3">
      <c r="A1364">
        <v>20300015</v>
      </c>
      <c r="B1364" t="s">
        <v>88</v>
      </c>
      <c r="C1364" t="s">
        <v>8</v>
      </c>
      <c r="D1364" t="s">
        <v>2408</v>
      </c>
      <c r="E1364">
        <v>-1</v>
      </c>
    </row>
    <row r="1365" spans="1:5" x14ac:dyDescent="0.3">
      <c r="A1365">
        <v>20300015</v>
      </c>
      <c r="B1365" t="s">
        <v>88</v>
      </c>
      <c r="C1365" t="s">
        <v>8</v>
      </c>
      <c r="D1365" t="s">
        <v>2409</v>
      </c>
      <c r="E1365">
        <v>0</v>
      </c>
    </row>
    <row r="1366" spans="1:5" x14ac:dyDescent="0.3">
      <c r="A1366">
        <v>20300015</v>
      </c>
      <c r="B1366" t="s">
        <v>88</v>
      </c>
      <c r="C1366" t="s">
        <v>8</v>
      </c>
      <c r="D1366" t="s">
        <v>2410</v>
      </c>
      <c r="E1366">
        <v>0</v>
      </c>
    </row>
    <row r="1367" spans="1:5" x14ac:dyDescent="0.3">
      <c r="A1367">
        <v>20300015</v>
      </c>
      <c r="B1367" t="s">
        <v>88</v>
      </c>
      <c r="C1367" t="s">
        <v>8</v>
      </c>
      <c r="D1367" t="s">
        <v>2411</v>
      </c>
      <c r="E1367">
        <v>-1</v>
      </c>
    </row>
    <row r="1368" spans="1:5" x14ac:dyDescent="0.3">
      <c r="A1368">
        <v>20300015</v>
      </c>
      <c r="B1368" t="s">
        <v>88</v>
      </c>
      <c r="C1368" t="s">
        <v>8</v>
      </c>
      <c r="D1368" t="s">
        <v>2412</v>
      </c>
      <c r="E1368">
        <v>0</v>
      </c>
    </row>
    <row r="1369" spans="1:5" x14ac:dyDescent="0.3">
      <c r="A1369">
        <v>20300015</v>
      </c>
      <c r="B1369" t="s">
        <v>88</v>
      </c>
      <c r="C1369" t="s">
        <v>8</v>
      </c>
      <c r="D1369" t="s">
        <v>2413</v>
      </c>
      <c r="E1369">
        <v>-2</v>
      </c>
    </row>
    <row r="1370" spans="1:5" x14ac:dyDescent="0.3">
      <c r="A1370">
        <v>20030006</v>
      </c>
      <c r="B1370" t="s">
        <v>90</v>
      </c>
      <c r="C1370" t="s">
        <v>8</v>
      </c>
      <c r="D1370" t="s">
        <v>2378</v>
      </c>
      <c r="E1370">
        <v>0</v>
      </c>
    </row>
    <row r="1371" spans="1:5" x14ac:dyDescent="0.3">
      <c r="A1371">
        <v>20030006</v>
      </c>
      <c r="B1371" t="s">
        <v>90</v>
      </c>
      <c r="C1371" t="s">
        <v>8</v>
      </c>
      <c r="D1371" t="s">
        <v>2379</v>
      </c>
      <c r="E1371">
        <v>0</v>
      </c>
    </row>
    <row r="1372" spans="1:5" x14ac:dyDescent="0.3">
      <c r="A1372">
        <v>20030006</v>
      </c>
      <c r="B1372" t="s">
        <v>90</v>
      </c>
      <c r="C1372" t="s">
        <v>8</v>
      </c>
      <c r="D1372" t="s">
        <v>2380</v>
      </c>
      <c r="E1372">
        <v>-2</v>
      </c>
    </row>
    <row r="1373" spans="1:5" x14ac:dyDescent="0.3">
      <c r="A1373">
        <v>20030006</v>
      </c>
      <c r="B1373" t="s">
        <v>90</v>
      </c>
      <c r="C1373" t="s">
        <v>8</v>
      </c>
      <c r="D1373" t="s">
        <v>2381</v>
      </c>
      <c r="E1373">
        <v>0</v>
      </c>
    </row>
    <row r="1374" spans="1:5" x14ac:dyDescent="0.3">
      <c r="A1374">
        <v>20030006</v>
      </c>
      <c r="B1374" t="s">
        <v>90</v>
      </c>
      <c r="C1374" t="s">
        <v>8</v>
      </c>
      <c r="D1374" t="s">
        <v>2382</v>
      </c>
      <c r="E1374">
        <v>-1</v>
      </c>
    </row>
    <row r="1375" spans="1:5" x14ac:dyDescent="0.3">
      <c r="A1375">
        <v>20030006</v>
      </c>
      <c r="B1375" t="s">
        <v>90</v>
      </c>
      <c r="C1375" t="s">
        <v>8</v>
      </c>
      <c r="D1375" t="s">
        <v>2383</v>
      </c>
      <c r="E1375">
        <v>0</v>
      </c>
    </row>
    <row r="1376" spans="1:5" x14ac:dyDescent="0.3">
      <c r="A1376">
        <v>20030006</v>
      </c>
      <c r="B1376" t="s">
        <v>90</v>
      </c>
      <c r="C1376" t="s">
        <v>8</v>
      </c>
      <c r="D1376" t="s">
        <v>2384</v>
      </c>
      <c r="E1376">
        <v>0</v>
      </c>
    </row>
    <row r="1377" spans="1:5" x14ac:dyDescent="0.3">
      <c r="A1377">
        <v>20030006</v>
      </c>
      <c r="B1377" t="s">
        <v>90</v>
      </c>
      <c r="C1377" t="s">
        <v>8</v>
      </c>
      <c r="D1377" t="s">
        <v>2385</v>
      </c>
      <c r="E1377">
        <v>0</v>
      </c>
    </row>
    <row r="1378" spans="1:5" x14ac:dyDescent="0.3">
      <c r="A1378">
        <v>20030006</v>
      </c>
      <c r="B1378" t="s">
        <v>90</v>
      </c>
      <c r="C1378" t="s">
        <v>8</v>
      </c>
      <c r="D1378" t="s">
        <v>2386</v>
      </c>
      <c r="E1378">
        <v>0</v>
      </c>
    </row>
    <row r="1379" spans="1:5" x14ac:dyDescent="0.3">
      <c r="A1379">
        <v>20030006</v>
      </c>
      <c r="B1379" t="s">
        <v>90</v>
      </c>
      <c r="C1379" t="s">
        <v>8</v>
      </c>
      <c r="D1379" t="s">
        <v>2387</v>
      </c>
      <c r="E1379">
        <v>0</v>
      </c>
    </row>
    <row r="1380" spans="1:5" x14ac:dyDescent="0.3">
      <c r="A1380">
        <v>20030006</v>
      </c>
      <c r="B1380" t="s">
        <v>90</v>
      </c>
      <c r="C1380" t="s">
        <v>8</v>
      </c>
      <c r="D1380" t="s">
        <v>2388</v>
      </c>
      <c r="E1380">
        <v>0</v>
      </c>
    </row>
    <row r="1381" spans="1:5" x14ac:dyDescent="0.3">
      <c r="A1381">
        <v>20030006</v>
      </c>
      <c r="B1381" t="s">
        <v>90</v>
      </c>
      <c r="C1381" t="s">
        <v>8</v>
      </c>
      <c r="D1381" t="s">
        <v>2389</v>
      </c>
      <c r="E1381">
        <v>-2</v>
      </c>
    </row>
    <row r="1382" spans="1:5" x14ac:dyDescent="0.3">
      <c r="A1382">
        <v>20030006</v>
      </c>
      <c r="B1382" t="s">
        <v>90</v>
      </c>
      <c r="C1382" t="s">
        <v>8</v>
      </c>
      <c r="D1382" t="s">
        <v>2390</v>
      </c>
      <c r="E1382">
        <v>0</v>
      </c>
    </row>
    <row r="1383" spans="1:5" x14ac:dyDescent="0.3">
      <c r="A1383">
        <v>20030006</v>
      </c>
      <c r="B1383" t="s">
        <v>90</v>
      </c>
      <c r="C1383" t="s">
        <v>8</v>
      </c>
      <c r="D1383" t="s">
        <v>2391</v>
      </c>
      <c r="E1383">
        <v>-2</v>
      </c>
    </row>
    <row r="1384" spans="1:5" x14ac:dyDescent="0.3">
      <c r="A1384">
        <v>20030006</v>
      </c>
      <c r="B1384" t="s">
        <v>90</v>
      </c>
      <c r="C1384" t="s">
        <v>8</v>
      </c>
      <c r="D1384" t="s">
        <v>2392</v>
      </c>
      <c r="E1384">
        <v>0</v>
      </c>
    </row>
    <row r="1385" spans="1:5" x14ac:dyDescent="0.3">
      <c r="A1385">
        <v>20030006</v>
      </c>
      <c r="B1385" t="s">
        <v>90</v>
      </c>
      <c r="C1385" t="s">
        <v>8</v>
      </c>
      <c r="D1385" t="s">
        <v>2393</v>
      </c>
      <c r="E1385">
        <v>-1</v>
      </c>
    </row>
    <row r="1386" spans="1:5" x14ac:dyDescent="0.3">
      <c r="A1386">
        <v>20030006</v>
      </c>
      <c r="B1386" t="s">
        <v>90</v>
      </c>
      <c r="C1386" t="s">
        <v>8</v>
      </c>
      <c r="D1386" t="s">
        <v>2394</v>
      </c>
      <c r="E1386">
        <v>0</v>
      </c>
    </row>
    <row r="1387" spans="1:5" x14ac:dyDescent="0.3">
      <c r="A1387">
        <v>20030006</v>
      </c>
      <c r="B1387" t="s">
        <v>90</v>
      </c>
      <c r="C1387" t="s">
        <v>8</v>
      </c>
      <c r="D1387" t="s">
        <v>2395</v>
      </c>
      <c r="E1387">
        <v>0</v>
      </c>
    </row>
    <row r="1388" spans="1:5" x14ac:dyDescent="0.3">
      <c r="A1388">
        <v>20030006</v>
      </c>
      <c r="B1388" t="s">
        <v>90</v>
      </c>
      <c r="C1388" t="s">
        <v>8</v>
      </c>
      <c r="D1388" t="s">
        <v>2396</v>
      </c>
      <c r="E1388">
        <v>-1</v>
      </c>
    </row>
    <row r="1389" spans="1:5" x14ac:dyDescent="0.3">
      <c r="A1389">
        <v>20030006</v>
      </c>
      <c r="B1389" t="s">
        <v>90</v>
      </c>
      <c r="C1389" t="s">
        <v>8</v>
      </c>
      <c r="D1389" t="s">
        <v>2397</v>
      </c>
      <c r="E1389">
        <v>0</v>
      </c>
    </row>
    <row r="1390" spans="1:5" x14ac:dyDescent="0.3">
      <c r="A1390">
        <v>20030006</v>
      </c>
      <c r="B1390" t="s">
        <v>90</v>
      </c>
      <c r="C1390" t="s">
        <v>8</v>
      </c>
      <c r="D1390" t="s">
        <v>2398</v>
      </c>
      <c r="E1390">
        <v>-1</v>
      </c>
    </row>
    <row r="1391" spans="1:5" x14ac:dyDescent="0.3">
      <c r="A1391">
        <v>20030006</v>
      </c>
      <c r="B1391" t="s">
        <v>90</v>
      </c>
      <c r="C1391" t="s">
        <v>8</v>
      </c>
      <c r="D1391" t="s">
        <v>2399</v>
      </c>
      <c r="E1391">
        <v>-1</v>
      </c>
    </row>
    <row r="1392" spans="1:5" x14ac:dyDescent="0.3">
      <c r="A1392">
        <v>20030006</v>
      </c>
      <c r="B1392" t="s">
        <v>90</v>
      </c>
      <c r="C1392" t="s">
        <v>8</v>
      </c>
      <c r="D1392" t="s">
        <v>2400</v>
      </c>
      <c r="E1392">
        <v>0</v>
      </c>
    </row>
    <row r="1393" spans="1:5" x14ac:dyDescent="0.3">
      <c r="A1393">
        <v>20030006</v>
      </c>
      <c r="B1393" t="s">
        <v>90</v>
      </c>
      <c r="C1393" t="s">
        <v>8</v>
      </c>
      <c r="D1393" t="s">
        <v>2401</v>
      </c>
      <c r="E1393">
        <v>0</v>
      </c>
    </row>
    <row r="1394" spans="1:5" x14ac:dyDescent="0.3">
      <c r="A1394">
        <v>20030006</v>
      </c>
      <c r="B1394" t="s">
        <v>90</v>
      </c>
      <c r="C1394" t="s">
        <v>8</v>
      </c>
      <c r="D1394" t="s">
        <v>2402</v>
      </c>
      <c r="E1394">
        <v>0</v>
      </c>
    </row>
    <row r="1395" spans="1:5" x14ac:dyDescent="0.3">
      <c r="A1395">
        <v>20030006</v>
      </c>
      <c r="B1395" t="s">
        <v>90</v>
      </c>
      <c r="C1395" t="s">
        <v>8</v>
      </c>
      <c r="D1395" t="s">
        <v>2403</v>
      </c>
      <c r="E1395">
        <v>0</v>
      </c>
    </row>
    <row r="1396" spans="1:5" x14ac:dyDescent="0.3">
      <c r="A1396">
        <v>20030006</v>
      </c>
      <c r="B1396" t="s">
        <v>90</v>
      </c>
      <c r="C1396" t="s">
        <v>8</v>
      </c>
      <c r="D1396" t="s">
        <v>2404</v>
      </c>
      <c r="E1396">
        <v>0</v>
      </c>
    </row>
    <row r="1397" spans="1:5" x14ac:dyDescent="0.3">
      <c r="A1397">
        <v>20030006</v>
      </c>
      <c r="B1397" t="s">
        <v>90</v>
      </c>
      <c r="C1397" t="s">
        <v>8</v>
      </c>
      <c r="D1397" t="s">
        <v>2405</v>
      </c>
      <c r="E1397">
        <v>0</v>
      </c>
    </row>
    <row r="1398" spans="1:5" x14ac:dyDescent="0.3">
      <c r="A1398">
        <v>20030006</v>
      </c>
      <c r="B1398" t="s">
        <v>90</v>
      </c>
      <c r="C1398" t="s">
        <v>8</v>
      </c>
      <c r="D1398" t="s">
        <v>2406</v>
      </c>
      <c r="E1398">
        <v>0</v>
      </c>
    </row>
    <row r="1399" spans="1:5" x14ac:dyDescent="0.3">
      <c r="A1399">
        <v>20030006</v>
      </c>
      <c r="B1399" t="s">
        <v>90</v>
      </c>
      <c r="C1399" t="s">
        <v>8</v>
      </c>
      <c r="D1399" t="s">
        <v>2407</v>
      </c>
      <c r="E1399">
        <v>0</v>
      </c>
    </row>
    <row r="1400" spans="1:5" x14ac:dyDescent="0.3">
      <c r="A1400">
        <v>20030006</v>
      </c>
      <c r="B1400" t="s">
        <v>90</v>
      </c>
      <c r="C1400" t="s">
        <v>8</v>
      </c>
      <c r="D1400" t="s">
        <v>2408</v>
      </c>
      <c r="E1400">
        <v>0</v>
      </c>
    </row>
    <row r="1401" spans="1:5" x14ac:dyDescent="0.3">
      <c r="A1401">
        <v>20030006</v>
      </c>
      <c r="B1401" t="s">
        <v>90</v>
      </c>
      <c r="C1401" t="s">
        <v>8</v>
      </c>
      <c r="D1401" t="s">
        <v>2409</v>
      </c>
      <c r="E1401">
        <v>0</v>
      </c>
    </row>
    <row r="1402" spans="1:5" x14ac:dyDescent="0.3">
      <c r="A1402">
        <v>20030006</v>
      </c>
      <c r="B1402" t="s">
        <v>90</v>
      </c>
      <c r="C1402" t="s">
        <v>8</v>
      </c>
      <c r="D1402" t="s">
        <v>2410</v>
      </c>
      <c r="E1402">
        <v>0</v>
      </c>
    </row>
    <row r="1403" spans="1:5" x14ac:dyDescent="0.3">
      <c r="A1403">
        <v>20030006</v>
      </c>
      <c r="B1403" t="s">
        <v>90</v>
      </c>
      <c r="C1403" t="s">
        <v>8</v>
      </c>
      <c r="D1403" t="s">
        <v>2411</v>
      </c>
      <c r="E1403">
        <v>0</v>
      </c>
    </row>
    <row r="1404" spans="1:5" x14ac:dyDescent="0.3">
      <c r="A1404">
        <v>20030006</v>
      </c>
      <c r="B1404" t="s">
        <v>90</v>
      </c>
      <c r="C1404" t="s">
        <v>8</v>
      </c>
      <c r="D1404" t="s">
        <v>2412</v>
      </c>
      <c r="E1404">
        <v>0</v>
      </c>
    </row>
    <row r="1405" spans="1:5" x14ac:dyDescent="0.3">
      <c r="A1405">
        <v>20030006</v>
      </c>
      <c r="B1405" t="s">
        <v>90</v>
      </c>
      <c r="C1405" t="s">
        <v>8</v>
      </c>
      <c r="D1405" t="s">
        <v>2413</v>
      </c>
      <c r="E1405">
        <v>0</v>
      </c>
    </row>
    <row r="1406" spans="1:5" x14ac:dyDescent="0.3">
      <c r="A1406">
        <v>83300017</v>
      </c>
      <c r="B1406" t="s">
        <v>92</v>
      </c>
      <c r="C1406" t="s">
        <v>8</v>
      </c>
      <c r="D1406" t="s">
        <v>2378</v>
      </c>
      <c r="E1406">
        <v>0</v>
      </c>
    </row>
    <row r="1407" spans="1:5" x14ac:dyDescent="0.3">
      <c r="A1407">
        <v>83300017</v>
      </c>
      <c r="B1407" t="s">
        <v>92</v>
      </c>
      <c r="C1407" t="s">
        <v>8</v>
      </c>
      <c r="D1407" t="s">
        <v>2379</v>
      </c>
      <c r="E1407">
        <v>0</v>
      </c>
    </row>
    <row r="1408" spans="1:5" x14ac:dyDescent="0.3">
      <c r="A1408">
        <v>83300017</v>
      </c>
      <c r="B1408" t="s">
        <v>92</v>
      </c>
      <c r="C1408" t="s">
        <v>8</v>
      </c>
      <c r="D1408" t="s">
        <v>2380</v>
      </c>
      <c r="E1408">
        <v>0</v>
      </c>
    </row>
    <row r="1409" spans="1:5" x14ac:dyDescent="0.3">
      <c r="A1409">
        <v>83300017</v>
      </c>
      <c r="B1409" t="s">
        <v>92</v>
      </c>
      <c r="C1409" t="s">
        <v>8</v>
      </c>
      <c r="D1409" t="s">
        <v>2381</v>
      </c>
      <c r="E1409">
        <v>0</v>
      </c>
    </row>
    <row r="1410" spans="1:5" x14ac:dyDescent="0.3">
      <c r="A1410">
        <v>83300017</v>
      </c>
      <c r="B1410" t="s">
        <v>92</v>
      </c>
      <c r="C1410" t="s">
        <v>8</v>
      </c>
      <c r="D1410" t="s">
        <v>2382</v>
      </c>
      <c r="E1410">
        <v>-1</v>
      </c>
    </row>
    <row r="1411" spans="1:5" x14ac:dyDescent="0.3">
      <c r="A1411">
        <v>83300017</v>
      </c>
      <c r="B1411" t="s">
        <v>92</v>
      </c>
      <c r="C1411" t="s">
        <v>8</v>
      </c>
      <c r="D1411" t="s">
        <v>2383</v>
      </c>
      <c r="E1411">
        <v>0</v>
      </c>
    </row>
    <row r="1412" spans="1:5" x14ac:dyDescent="0.3">
      <c r="A1412">
        <v>83300017</v>
      </c>
      <c r="B1412" t="s">
        <v>92</v>
      </c>
      <c r="C1412" t="s">
        <v>8</v>
      </c>
      <c r="D1412" t="s">
        <v>2384</v>
      </c>
      <c r="E1412">
        <v>0</v>
      </c>
    </row>
    <row r="1413" spans="1:5" x14ac:dyDescent="0.3">
      <c r="A1413">
        <v>83300017</v>
      </c>
      <c r="B1413" t="s">
        <v>92</v>
      </c>
      <c r="C1413" t="s">
        <v>8</v>
      </c>
      <c r="D1413" t="s">
        <v>2385</v>
      </c>
      <c r="E1413">
        <v>0</v>
      </c>
    </row>
    <row r="1414" spans="1:5" x14ac:dyDescent="0.3">
      <c r="A1414">
        <v>83300017</v>
      </c>
      <c r="B1414" t="s">
        <v>92</v>
      </c>
      <c r="C1414" t="s">
        <v>8</v>
      </c>
      <c r="D1414" t="s">
        <v>2386</v>
      </c>
      <c r="E1414">
        <v>0</v>
      </c>
    </row>
    <row r="1415" spans="1:5" x14ac:dyDescent="0.3">
      <c r="A1415">
        <v>83300017</v>
      </c>
      <c r="B1415" t="s">
        <v>92</v>
      </c>
      <c r="C1415" t="s">
        <v>8</v>
      </c>
      <c r="D1415" t="s">
        <v>2387</v>
      </c>
      <c r="E1415">
        <v>0</v>
      </c>
    </row>
    <row r="1416" spans="1:5" x14ac:dyDescent="0.3">
      <c r="A1416">
        <v>83300017</v>
      </c>
      <c r="B1416" t="s">
        <v>92</v>
      </c>
      <c r="C1416" t="s">
        <v>8</v>
      </c>
      <c r="D1416" t="s">
        <v>2388</v>
      </c>
      <c r="E1416">
        <v>0</v>
      </c>
    </row>
    <row r="1417" spans="1:5" x14ac:dyDescent="0.3">
      <c r="A1417">
        <v>83300017</v>
      </c>
      <c r="B1417" t="s">
        <v>92</v>
      </c>
      <c r="C1417" t="s">
        <v>8</v>
      </c>
      <c r="D1417" t="s">
        <v>2389</v>
      </c>
      <c r="E1417">
        <v>0</v>
      </c>
    </row>
    <row r="1418" spans="1:5" x14ac:dyDescent="0.3">
      <c r="A1418">
        <v>83300017</v>
      </c>
      <c r="B1418" t="s">
        <v>92</v>
      </c>
      <c r="C1418" t="s">
        <v>8</v>
      </c>
      <c r="D1418" t="s">
        <v>2390</v>
      </c>
      <c r="E1418">
        <v>0</v>
      </c>
    </row>
    <row r="1419" spans="1:5" x14ac:dyDescent="0.3">
      <c r="A1419">
        <v>83300017</v>
      </c>
      <c r="B1419" t="s">
        <v>92</v>
      </c>
      <c r="C1419" t="s">
        <v>8</v>
      </c>
      <c r="D1419" t="s">
        <v>2391</v>
      </c>
      <c r="E1419">
        <v>0</v>
      </c>
    </row>
    <row r="1420" spans="1:5" x14ac:dyDescent="0.3">
      <c r="A1420">
        <v>83300017</v>
      </c>
      <c r="B1420" t="s">
        <v>92</v>
      </c>
      <c r="C1420" t="s">
        <v>8</v>
      </c>
      <c r="D1420" t="s">
        <v>2392</v>
      </c>
      <c r="E1420">
        <v>0</v>
      </c>
    </row>
    <row r="1421" spans="1:5" x14ac:dyDescent="0.3">
      <c r="A1421">
        <v>83300017</v>
      </c>
      <c r="B1421" t="s">
        <v>92</v>
      </c>
      <c r="C1421" t="s">
        <v>8</v>
      </c>
      <c r="D1421" t="s">
        <v>2393</v>
      </c>
      <c r="E1421">
        <v>0</v>
      </c>
    </row>
    <row r="1422" spans="1:5" x14ac:dyDescent="0.3">
      <c r="A1422">
        <v>83300017</v>
      </c>
      <c r="B1422" t="s">
        <v>92</v>
      </c>
      <c r="C1422" t="s">
        <v>8</v>
      </c>
      <c r="D1422" t="s">
        <v>2394</v>
      </c>
      <c r="E1422">
        <v>-1</v>
      </c>
    </row>
    <row r="1423" spans="1:5" x14ac:dyDescent="0.3">
      <c r="A1423">
        <v>83300017</v>
      </c>
      <c r="B1423" t="s">
        <v>92</v>
      </c>
      <c r="C1423" t="s">
        <v>8</v>
      </c>
      <c r="D1423" t="s">
        <v>2395</v>
      </c>
      <c r="E1423">
        <v>0</v>
      </c>
    </row>
    <row r="1424" spans="1:5" x14ac:dyDescent="0.3">
      <c r="A1424">
        <v>83300017</v>
      </c>
      <c r="B1424" t="s">
        <v>92</v>
      </c>
      <c r="C1424" t="s">
        <v>8</v>
      </c>
      <c r="D1424" t="s">
        <v>2396</v>
      </c>
      <c r="E1424">
        <v>0</v>
      </c>
    </row>
    <row r="1425" spans="1:5" x14ac:dyDescent="0.3">
      <c r="A1425">
        <v>83300017</v>
      </c>
      <c r="B1425" t="s">
        <v>92</v>
      </c>
      <c r="C1425" t="s">
        <v>8</v>
      </c>
      <c r="D1425" t="s">
        <v>2397</v>
      </c>
      <c r="E1425">
        <v>0</v>
      </c>
    </row>
    <row r="1426" spans="1:5" x14ac:dyDescent="0.3">
      <c r="A1426">
        <v>83300017</v>
      </c>
      <c r="B1426" t="s">
        <v>92</v>
      </c>
      <c r="C1426" t="s">
        <v>8</v>
      </c>
      <c r="D1426" t="s">
        <v>2398</v>
      </c>
      <c r="E1426">
        <v>0</v>
      </c>
    </row>
    <row r="1427" spans="1:5" x14ac:dyDescent="0.3">
      <c r="A1427">
        <v>83300017</v>
      </c>
      <c r="B1427" t="s">
        <v>92</v>
      </c>
      <c r="C1427" t="s">
        <v>8</v>
      </c>
      <c r="D1427" t="s">
        <v>2399</v>
      </c>
      <c r="E1427">
        <v>0</v>
      </c>
    </row>
    <row r="1428" spans="1:5" x14ac:dyDescent="0.3">
      <c r="A1428">
        <v>83300017</v>
      </c>
      <c r="B1428" t="s">
        <v>92</v>
      </c>
      <c r="C1428" t="s">
        <v>8</v>
      </c>
      <c r="D1428" t="s">
        <v>2400</v>
      </c>
      <c r="E1428">
        <v>0</v>
      </c>
    </row>
    <row r="1429" spans="1:5" x14ac:dyDescent="0.3">
      <c r="A1429">
        <v>83300017</v>
      </c>
      <c r="B1429" t="s">
        <v>92</v>
      </c>
      <c r="C1429" t="s">
        <v>8</v>
      </c>
      <c r="D1429" t="s">
        <v>2401</v>
      </c>
      <c r="E1429">
        <v>0</v>
      </c>
    </row>
    <row r="1430" spans="1:5" x14ac:dyDescent="0.3">
      <c r="A1430">
        <v>83300017</v>
      </c>
      <c r="B1430" t="s">
        <v>92</v>
      </c>
      <c r="C1430" t="s">
        <v>8</v>
      </c>
      <c r="D1430" t="s">
        <v>2402</v>
      </c>
      <c r="E1430">
        <v>0</v>
      </c>
    </row>
    <row r="1431" spans="1:5" x14ac:dyDescent="0.3">
      <c r="A1431">
        <v>83300017</v>
      </c>
      <c r="B1431" t="s">
        <v>92</v>
      </c>
      <c r="C1431" t="s">
        <v>8</v>
      </c>
      <c r="D1431" t="s">
        <v>2403</v>
      </c>
      <c r="E1431">
        <v>0</v>
      </c>
    </row>
    <row r="1432" spans="1:5" x14ac:dyDescent="0.3">
      <c r="A1432">
        <v>83300017</v>
      </c>
      <c r="B1432" t="s">
        <v>92</v>
      </c>
      <c r="C1432" t="s">
        <v>8</v>
      </c>
      <c r="D1432" t="s">
        <v>2404</v>
      </c>
      <c r="E1432">
        <v>0</v>
      </c>
    </row>
    <row r="1433" spans="1:5" x14ac:dyDescent="0.3">
      <c r="A1433">
        <v>83300017</v>
      </c>
      <c r="B1433" t="s">
        <v>92</v>
      </c>
      <c r="C1433" t="s">
        <v>8</v>
      </c>
      <c r="D1433" t="s">
        <v>2405</v>
      </c>
      <c r="E1433">
        <v>0</v>
      </c>
    </row>
    <row r="1434" spans="1:5" x14ac:dyDescent="0.3">
      <c r="A1434">
        <v>83300017</v>
      </c>
      <c r="B1434" t="s">
        <v>92</v>
      </c>
      <c r="C1434" t="s">
        <v>8</v>
      </c>
      <c r="D1434" t="s">
        <v>2406</v>
      </c>
      <c r="E1434">
        <v>0</v>
      </c>
    </row>
    <row r="1435" spans="1:5" x14ac:dyDescent="0.3">
      <c r="A1435">
        <v>83300017</v>
      </c>
      <c r="B1435" t="s">
        <v>92</v>
      </c>
      <c r="C1435" t="s">
        <v>8</v>
      </c>
      <c r="D1435" t="s">
        <v>2407</v>
      </c>
      <c r="E1435">
        <v>-1</v>
      </c>
    </row>
    <row r="1436" spans="1:5" x14ac:dyDescent="0.3">
      <c r="A1436">
        <v>83300017</v>
      </c>
      <c r="B1436" t="s">
        <v>92</v>
      </c>
      <c r="C1436" t="s">
        <v>8</v>
      </c>
      <c r="D1436" t="s">
        <v>2408</v>
      </c>
      <c r="E1436">
        <v>0</v>
      </c>
    </row>
    <row r="1437" spans="1:5" x14ac:dyDescent="0.3">
      <c r="A1437">
        <v>83300017</v>
      </c>
      <c r="B1437" t="s">
        <v>92</v>
      </c>
      <c r="C1437" t="s">
        <v>8</v>
      </c>
      <c r="D1437" t="s">
        <v>2409</v>
      </c>
      <c r="E1437">
        <v>0</v>
      </c>
    </row>
    <row r="1438" spans="1:5" x14ac:dyDescent="0.3">
      <c r="A1438">
        <v>83300017</v>
      </c>
      <c r="B1438" t="s">
        <v>92</v>
      </c>
      <c r="C1438" t="s">
        <v>8</v>
      </c>
      <c r="D1438" t="s">
        <v>2410</v>
      </c>
      <c r="E1438">
        <v>0</v>
      </c>
    </row>
    <row r="1439" spans="1:5" x14ac:dyDescent="0.3">
      <c r="A1439">
        <v>83300017</v>
      </c>
      <c r="B1439" t="s">
        <v>92</v>
      </c>
      <c r="C1439" t="s">
        <v>8</v>
      </c>
      <c r="D1439" t="s">
        <v>2411</v>
      </c>
      <c r="E1439">
        <v>0</v>
      </c>
    </row>
    <row r="1440" spans="1:5" x14ac:dyDescent="0.3">
      <c r="A1440">
        <v>83300017</v>
      </c>
      <c r="B1440" t="s">
        <v>92</v>
      </c>
      <c r="C1440" t="s">
        <v>8</v>
      </c>
      <c r="D1440" t="s">
        <v>2412</v>
      </c>
      <c r="E1440">
        <v>0</v>
      </c>
    </row>
    <row r="1441" spans="1:5" x14ac:dyDescent="0.3">
      <c r="A1441">
        <v>83300017</v>
      </c>
      <c r="B1441" t="s">
        <v>92</v>
      </c>
      <c r="C1441" t="s">
        <v>8</v>
      </c>
      <c r="D1441" t="s">
        <v>2413</v>
      </c>
      <c r="E1441">
        <v>0</v>
      </c>
    </row>
    <row r="1442" spans="1:5" x14ac:dyDescent="0.3">
      <c r="A1442">
        <v>84100979</v>
      </c>
      <c r="B1442" t="s">
        <v>94</v>
      </c>
      <c r="C1442" t="s">
        <v>8</v>
      </c>
      <c r="D1442" t="s">
        <v>2378</v>
      </c>
      <c r="E1442">
        <v>0</v>
      </c>
    </row>
    <row r="1443" spans="1:5" x14ac:dyDescent="0.3">
      <c r="A1443">
        <v>84100979</v>
      </c>
      <c r="B1443" t="s">
        <v>94</v>
      </c>
      <c r="C1443" t="s">
        <v>8</v>
      </c>
      <c r="D1443" t="s">
        <v>2379</v>
      </c>
      <c r="E1443">
        <v>0</v>
      </c>
    </row>
    <row r="1444" spans="1:5" x14ac:dyDescent="0.3">
      <c r="A1444">
        <v>84100979</v>
      </c>
      <c r="B1444" t="s">
        <v>94</v>
      </c>
      <c r="C1444" t="s">
        <v>8</v>
      </c>
      <c r="D1444" t="s">
        <v>2380</v>
      </c>
      <c r="E1444">
        <v>0</v>
      </c>
    </row>
    <row r="1445" spans="1:5" x14ac:dyDescent="0.3">
      <c r="A1445">
        <v>84100979</v>
      </c>
      <c r="B1445" t="s">
        <v>94</v>
      </c>
      <c r="C1445" t="s">
        <v>8</v>
      </c>
      <c r="D1445" t="s">
        <v>2381</v>
      </c>
      <c r="E1445">
        <v>0</v>
      </c>
    </row>
    <row r="1446" spans="1:5" x14ac:dyDescent="0.3">
      <c r="A1446">
        <v>84100979</v>
      </c>
      <c r="B1446" t="s">
        <v>94</v>
      </c>
      <c r="C1446" t="s">
        <v>8</v>
      </c>
      <c r="D1446" t="s">
        <v>2382</v>
      </c>
      <c r="E1446">
        <v>0</v>
      </c>
    </row>
    <row r="1447" spans="1:5" x14ac:dyDescent="0.3">
      <c r="A1447">
        <v>84100979</v>
      </c>
      <c r="B1447" t="s">
        <v>94</v>
      </c>
      <c r="C1447" t="s">
        <v>8</v>
      </c>
      <c r="D1447" t="s">
        <v>2383</v>
      </c>
      <c r="E1447">
        <v>0</v>
      </c>
    </row>
    <row r="1448" spans="1:5" x14ac:dyDescent="0.3">
      <c r="A1448">
        <v>84100979</v>
      </c>
      <c r="B1448" t="s">
        <v>94</v>
      </c>
      <c r="C1448" t="s">
        <v>8</v>
      </c>
      <c r="D1448" t="s">
        <v>2384</v>
      </c>
      <c r="E1448">
        <v>0</v>
      </c>
    </row>
    <row r="1449" spans="1:5" x14ac:dyDescent="0.3">
      <c r="A1449">
        <v>84100979</v>
      </c>
      <c r="B1449" t="s">
        <v>94</v>
      </c>
      <c r="C1449" t="s">
        <v>8</v>
      </c>
      <c r="D1449" t="s">
        <v>2385</v>
      </c>
      <c r="E1449">
        <v>0</v>
      </c>
    </row>
    <row r="1450" spans="1:5" x14ac:dyDescent="0.3">
      <c r="A1450">
        <v>84100979</v>
      </c>
      <c r="B1450" t="s">
        <v>94</v>
      </c>
      <c r="C1450" t="s">
        <v>8</v>
      </c>
      <c r="D1450" t="s">
        <v>2386</v>
      </c>
      <c r="E1450">
        <v>0</v>
      </c>
    </row>
    <row r="1451" spans="1:5" x14ac:dyDescent="0.3">
      <c r="A1451">
        <v>84100979</v>
      </c>
      <c r="B1451" t="s">
        <v>94</v>
      </c>
      <c r="C1451" t="s">
        <v>8</v>
      </c>
      <c r="D1451" t="s">
        <v>2387</v>
      </c>
      <c r="E1451">
        <v>0</v>
      </c>
    </row>
    <row r="1452" spans="1:5" x14ac:dyDescent="0.3">
      <c r="A1452">
        <v>84100979</v>
      </c>
      <c r="B1452" t="s">
        <v>94</v>
      </c>
      <c r="C1452" t="s">
        <v>8</v>
      </c>
      <c r="D1452" t="s">
        <v>2388</v>
      </c>
      <c r="E1452">
        <v>0</v>
      </c>
    </row>
    <row r="1453" spans="1:5" x14ac:dyDescent="0.3">
      <c r="A1453">
        <v>84100979</v>
      </c>
      <c r="B1453" t="s">
        <v>94</v>
      </c>
      <c r="C1453" t="s">
        <v>8</v>
      </c>
      <c r="D1453" t="s">
        <v>2389</v>
      </c>
      <c r="E1453">
        <v>0</v>
      </c>
    </row>
    <row r="1454" spans="1:5" x14ac:dyDescent="0.3">
      <c r="A1454">
        <v>84100979</v>
      </c>
      <c r="B1454" t="s">
        <v>94</v>
      </c>
      <c r="C1454" t="s">
        <v>8</v>
      </c>
      <c r="D1454" t="s">
        <v>2390</v>
      </c>
      <c r="E1454">
        <v>0</v>
      </c>
    </row>
    <row r="1455" spans="1:5" x14ac:dyDescent="0.3">
      <c r="A1455">
        <v>84100979</v>
      </c>
      <c r="B1455" t="s">
        <v>94</v>
      </c>
      <c r="C1455" t="s">
        <v>8</v>
      </c>
      <c r="D1455" t="s">
        <v>2391</v>
      </c>
      <c r="E1455">
        <v>0</v>
      </c>
    </row>
    <row r="1456" spans="1:5" x14ac:dyDescent="0.3">
      <c r="A1456">
        <v>84100979</v>
      </c>
      <c r="B1456" t="s">
        <v>94</v>
      </c>
      <c r="C1456" t="s">
        <v>8</v>
      </c>
      <c r="D1456" t="s">
        <v>2392</v>
      </c>
      <c r="E1456">
        <v>0</v>
      </c>
    </row>
    <row r="1457" spans="1:5" x14ac:dyDescent="0.3">
      <c r="A1457">
        <v>84100979</v>
      </c>
      <c r="B1457" t="s">
        <v>94</v>
      </c>
      <c r="C1457" t="s">
        <v>8</v>
      </c>
      <c r="D1457" t="s">
        <v>2393</v>
      </c>
      <c r="E1457">
        <v>0</v>
      </c>
    </row>
    <row r="1458" spans="1:5" x14ac:dyDescent="0.3">
      <c r="A1458">
        <v>84100979</v>
      </c>
      <c r="B1458" t="s">
        <v>94</v>
      </c>
      <c r="C1458" t="s">
        <v>8</v>
      </c>
      <c r="D1458" t="s">
        <v>2394</v>
      </c>
      <c r="E1458">
        <v>0</v>
      </c>
    </row>
    <row r="1459" spans="1:5" x14ac:dyDescent="0.3">
      <c r="A1459">
        <v>84100979</v>
      </c>
      <c r="B1459" t="s">
        <v>94</v>
      </c>
      <c r="C1459" t="s">
        <v>8</v>
      </c>
      <c r="D1459" t="s">
        <v>2395</v>
      </c>
      <c r="E1459">
        <v>0</v>
      </c>
    </row>
    <row r="1460" spans="1:5" x14ac:dyDescent="0.3">
      <c r="A1460">
        <v>84100979</v>
      </c>
      <c r="B1460" t="s">
        <v>94</v>
      </c>
      <c r="C1460" t="s">
        <v>8</v>
      </c>
      <c r="D1460" t="s">
        <v>2396</v>
      </c>
      <c r="E1460">
        <v>0</v>
      </c>
    </row>
    <row r="1461" spans="1:5" x14ac:dyDescent="0.3">
      <c r="A1461">
        <v>84100979</v>
      </c>
      <c r="B1461" t="s">
        <v>94</v>
      </c>
      <c r="C1461" t="s">
        <v>8</v>
      </c>
      <c r="D1461" t="s">
        <v>2397</v>
      </c>
      <c r="E1461">
        <v>0</v>
      </c>
    </row>
    <row r="1462" spans="1:5" x14ac:dyDescent="0.3">
      <c r="A1462">
        <v>84100979</v>
      </c>
      <c r="B1462" t="s">
        <v>94</v>
      </c>
      <c r="C1462" t="s">
        <v>8</v>
      </c>
      <c r="D1462" t="s">
        <v>2398</v>
      </c>
      <c r="E1462">
        <v>0</v>
      </c>
    </row>
    <row r="1463" spans="1:5" x14ac:dyDescent="0.3">
      <c r="A1463">
        <v>84100979</v>
      </c>
      <c r="B1463" t="s">
        <v>94</v>
      </c>
      <c r="C1463" t="s">
        <v>8</v>
      </c>
      <c r="D1463" t="s">
        <v>2399</v>
      </c>
      <c r="E1463">
        <v>0</v>
      </c>
    </row>
    <row r="1464" spans="1:5" x14ac:dyDescent="0.3">
      <c r="A1464">
        <v>84100979</v>
      </c>
      <c r="B1464" t="s">
        <v>94</v>
      </c>
      <c r="C1464" t="s">
        <v>8</v>
      </c>
      <c r="D1464" t="s">
        <v>2400</v>
      </c>
      <c r="E1464">
        <v>0</v>
      </c>
    </row>
    <row r="1465" spans="1:5" x14ac:dyDescent="0.3">
      <c r="A1465">
        <v>84100979</v>
      </c>
      <c r="B1465" t="s">
        <v>94</v>
      </c>
      <c r="C1465" t="s">
        <v>8</v>
      </c>
      <c r="D1465" t="s">
        <v>2401</v>
      </c>
      <c r="E1465">
        <v>0</v>
      </c>
    </row>
    <row r="1466" spans="1:5" x14ac:dyDescent="0.3">
      <c r="A1466">
        <v>84100979</v>
      </c>
      <c r="B1466" t="s">
        <v>94</v>
      </c>
      <c r="C1466" t="s">
        <v>8</v>
      </c>
      <c r="D1466" t="s">
        <v>2402</v>
      </c>
      <c r="E1466">
        <v>0</v>
      </c>
    </row>
    <row r="1467" spans="1:5" x14ac:dyDescent="0.3">
      <c r="A1467">
        <v>84100979</v>
      </c>
      <c r="B1467" t="s">
        <v>94</v>
      </c>
      <c r="C1467" t="s">
        <v>8</v>
      </c>
      <c r="D1467" t="s">
        <v>2403</v>
      </c>
      <c r="E1467">
        <v>0</v>
      </c>
    </row>
    <row r="1468" spans="1:5" x14ac:dyDescent="0.3">
      <c r="A1468">
        <v>84100979</v>
      </c>
      <c r="B1468" t="s">
        <v>94</v>
      </c>
      <c r="C1468" t="s">
        <v>8</v>
      </c>
      <c r="D1468" t="s">
        <v>2404</v>
      </c>
      <c r="E1468">
        <v>-1</v>
      </c>
    </row>
    <row r="1469" spans="1:5" x14ac:dyDescent="0.3">
      <c r="A1469">
        <v>84100979</v>
      </c>
      <c r="B1469" t="s">
        <v>94</v>
      </c>
      <c r="C1469" t="s">
        <v>8</v>
      </c>
      <c r="D1469" t="s">
        <v>2405</v>
      </c>
      <c r="E1469">
        <v>0</v>
      </c>
    </row>
    <row r="1470" spans="1:5" x14ac:dyDescent="0.3">
      <c r="A1470">
        <v>84100979</v>
      </c>
      <c r="B1470" t="s">
        <v>94</v>
      </c>
      <c r="C1470" t="s">
        <v>8</v>
      </c>
      <c r="D1470" t="s">
        <v>2406</v>
      </c>
      <c r="E1470">
        <v>0</v>
      </c>
    </row>
    <row r="1471" spans="1:5" x14ac:dyDescent="0.3">
      <c r="A1471">
        <v>84100979</v>
      </c>
      <c r="B1471" t="s">
        <v>94</v>
      </c>
      <c r="C1471" t="s">
        <v>8</v>
      </c>
      <c r="D1471" t="s">
        <v>2407</v>
      </c>
      <c r="E1471">
        <v>-10</v>
      </c>
    </row>
    <row r="1472" spans="1:5" x14ac:dyDescent="0.3">
      <c r="A1472">
        <v>84100979</v>
      </c>
      <c r="B1472" t="s">
        <v>94</v>
      </c>
      <c r="C1472" t="s">
        <v>8</v>
      </c>
      <c r="D1472" t="s">
        <v>2408</v>
      </c>
      <c r="E1472">
        <v>0</v>
      </c>
    </row>
    <row r="1473" spans="1:5" x14ac:dyDescent="0.3">
      <c r="A1473">
        <v>84100979</v>
      </c>
      <c r="B1473" t="s">
        <v>94</v>
      </c>
      <c r="C1473" t="s">
        <v>8</v>
      </c>
      <c r="D1473" t="s">
        <v>2409</v>
      </c>
      <c r="E1473">
        <v>-6</v>
      </c>
    </row>
    <row r="1474" spans="1:5" x14ac:dyDescent="0.3">
      <c r="A1474">
        <v>84100979</v>
      </c>
      <c r="B1474" t="s">
        <v>94</v>
      </c>
      <c r="C1474" t="s">
        <v>8</v>
      </c>
      <c r="D1474" t="s">
        <v>2410</v>
      </c>
      <c r="E1474">
        <v>0</v>
      </c>
    </row>
    <row r="1475" spans="1:5" x14ac:dyDescent="0.3">
      <c r="A1475">
        <v>84100979</v>
      </c>
      <c r="B1475" t="s">
        <v>94</v>
      </c>
      <c r="C1475" t="s">
        <v>8</v>
      </c>
      <c r="D1475" t="s">
        <v>2411</v>
      </c>
      <c r="E1475">
        <v>-3</v>
      </c>
    </row>
    <row r="1476" spans="1:5" x14ac:dyDescent="0.3">
      <c r="A1476">
        <v>84100979</v>
      </c>
      <c r="B1476" t="s">
        <v>94</v>
      </c>
      <c r="C1476" t="s">
        <v>8</v>
      </c>
      <c r="D1476" t="s">
        <v>2412</v>
      </c>
      <c r="E1476">
        <v>0</v>
      </c>
    </row>
    <row r="1477" spans="1:5" x14ac:dyDescent="0.3">
      <c r="A1477">
        <v>84100979</v>
      </c>
      <c r="B1477" t="s">
        <v>94</v>
      </c>
      <c r="C1477" t="s">
        <v>8</v>
      </c>
      <c r="D1477" t="s">
        <v>2413</v>
      </c>
      <c r="E1477">
        <v>0</v>
      </c>
    </row>
    <row r="1478" spans="1:5" x14ac:dyDescent="0.3">
      <c r="A1478">
        <v>90250019</v>
      </c>
      <c r="B1478" t="s">
        <v>96</v>
      </c>
      <c r="C1478" t="s">
        <v>8</v>
      </c>
      <c r="D1478" t="s">
        <v>2378</v>
      </c>
      <c r="E1478">
        <v>0</v>
      </c>
    </row>
    <row r="1479" spans="1:5" x14ac:dyDescent="0.3">
      <c r="A1479">
        <v>90250019</v>
      </c>
      <c r="B1479" t="s">
        <v>96</v>
      </c>
      <c r="C1479" t="s">
        <v>8</v>
      </c>
      <c r="D1479" t="s">
        <v>2379</v>
      </c>
      <c r="E1479">
        <v>0</v>
      </c>
    </row>
    <row r="1480" spans="1:5" x14ac:dyDescent="0.3">
      <c r="A1480">
        <v>90250019</v>
      </c>
      <c r="B1480" t="s">
        <v>96</v>
      </c>
      <c r="C1480" t="s">
        <v>8</v>
      </c>
      <c r="D1480" t="s">
        <v>2380</v>
      </c>
      <c r="E1480">
        <v>0</v>
      </c>
    </row>
    <row r="1481" spans="1:5" x14ac:dyDescent="0.3">
      <c r="A1481">
        <v>90250019</v>
      </c>
      <c r="B1481" t="s">
        <v>96</v>
      </c>
      <c r="C1481" t="s">
        <v>8</v>
      </c>
      <c r="D1481" t="s">
        <v>2381</v>
      </c>
      <c r="E1481">
        <v>0</v>
      </c>
    </row>
    <row r="1482" spans="1:5" x14ac:dyDescent="0.3">
      <c r="A1482">
        <v>90250019</v>
      </c>
      <c r="B1482" t="s">
        <v>96</v>
      </c>
      <c r="C1482" t="s">
        <v>8</v>
      </c>
      <c r="D1482" t="s">
        <v>2382</v>
      </c>
      <c r="E1482">
        <v>0</v>
      </c>
    </row>
    <row r="1483" spans="1:5" x14ac:dyDescent="0.3">
      <c r="A1483">
        <v>90250019</v>
      </c>
      <c r="B1483" t="s">
        <v>96</v>
      </c>
      <c r="C1483" t="s">
        <v>8</v>
      </c>
      <c r="D1483" t="s">
        <v>2383</v>
      </c>
      <c r="E1483">
        <v>0</v>
      </c>
    </row>
    <row r="1484" spans="1:5" x14ac:dyDescent="0.3">
      <c r="A1484">
        <v>90250019</v>
      </c>
      <c r="B1484" t="s">
        <v>96</v>
      </c>
      <c r="C1484" t="s">
        <v>8</v>
      </c>
      <c r="D1484" t="s">
        <v>2384</v>
      </c>
      <c r="E1484">
        <v>0</v>
      </c>
    </row>
    <row r="1485" spans="1:5" x14ac:dyDescent="0.3">
      <c r="A1485">
        <v>90250019</v>
      </c>
      <c r="B1485" t="s">
        <v>96</v>
      </c>
      <c r="C1485" t="s">
        <v>8</v>
      </c>
      <c r="D1485" t="s">
        <v>2385</v>
      </c>
      <c r="E1485">
        <v>0</v>
      </c>
    </row>
    <row r="1486" spans="1:5" x14ac:dyDescent="0.3">
      <c r="A1486">
        <v>90250019</v>
      </c>
      <c r="B1486" t="s">
        <v>96</v>
      </c>
      <c r="C1486" t="s">
        <v>8</v>
      </c>
      <c r="D1486" t="s">
        <v>2386</v>
      </c>
      <c r="E1486">
        <v>0</v>
      </c>
    </row>
    <row r="1487" spans="1:5" x14ac:dyDescent="0.3">
      <c r="A1487">
        <v>90250019</v>
      </c>
      <c r="B1487" t="s">
        <v>96</v>
      </c>
      <c r="C1487" t="s">
        <v>8</v>
      </c>
      <c r="D1487" t="s">
        <v>2387</v>
      </c>
      <c r="E1487">
        <v>0</v>
      </c>
    </row>
    <row r="1488" spans="1:5" x14ac:dyDescent="0.3">
      <c r="A1488">
        <v>90250019</v>
      </c>
      <c r="B1488" t="s">
        <v>96</v>
      </c>
      <c r="C1488" t="s">
        <v>8</v>
      </c>
      <c r="D1488" t="s">
        <v>2388</v>
      </c>
      <c r="E1488">
        <v>0</v>
      </c>
    </row>
    <row r="1489" spans="1:5" x14ac:dyDescent="0.3">
      <c r="A1489">
        <v>90250019</v>
      </c>
      <c r="B1489" t="s">
        <v>96</v>
      </c>
      <c r="C1489" t="s">
        <v>8</v>
      </c>
      <c r="D1489" t="s">
        <v>2389</v>
      </c>
      <c r="E1489">
        <v>0</v>
      </c>
    </row>
    <row r="1490" spans="1:5" x14ac:dyDescent="0.3">
      <c r="A1490">
        <v>90250019</v>
      </c>
      <c r="B1490" t="s">
        <v>96</v>
      </c>
      <c r="C1490" t="s">
        <v>8</v>
      </c>
      <c r="D1490" t="s">
        <v>2390</v>
      </c>
      <c r="E1490">
        <v>0</v>
      </c>
    </row>
    <row r="1491" spans="1:5" x14ac:dyDescent="0.3">
      <c r="A1491">
        <v>90250019</v>
      </c>
      <c r="B1491" t="s">
        <v>96</v>
      </c>
      <c r="C1491" t="s">
        <v>8</v>
      </c>
      <c r="D1491" t="s">
        <v>2391</v>
      </c>
      <c r="E1491">
        <v>-3</v>
      </c>
    </row>
    <row r="1492" spans="1:5" x14ac:dyDescent="0.3">
      <c r="A1492">
        <v>90250019</v>
      </c>
      <c r="B1492" t="s">
        <v>96</v>
      </c>
      <c r="C1492" t="s">
        <v>8</v>
      </c>
      <c r="D1492" t="s">
        <v>2392</v>
      </c>
      <c r="E1492">
        <v>0</v>
      </c>
    </row>
    <row r="1493" spans="1:5" x14ac:dyDescent="0.3">
      <c r="A1493">
        <v>90250019</v>
      </c>
      <c r="B1493" t="s">
        <v>96</v>
      </c>
      <c r="C1493" t="s">
        <v>8</v>
      </c>
      <c r="D1493" t="s">
        <v>2393</v>
      </c>
      <c r="E1493">
        <v>0</v>
      </c>
    </row>
    <row r="1494" spans="1:5" x14ac:dyDescent="0.3">
      <c r="A1494">
        <v>90250019</v>
      </c>
      <c r="B1494" t="s">
        <v>96</v>
      </c>
      <c r="C1494" t="s">
        <v>8</v>
      </c>
      <c r="D1494" t="s">
        <v>2394</v>
      </c>
      <c r="E1494">
        <v>0</v>
      </c>
    </row>
    <row r="1495" spans="1:5" x14ac:dyDescent="0.3">
      <c r="A1495">
        <v>90250019</v>
      </c>
      <c r="B1495" t="s">
        <v>96</v>
      </c>
      <c r="C1495" t="s">
        <v>8</v>
      </c>
      <c r="D1495" t="s">
        <v>2395</v>
      </c>
      <c r="E1495">
        <v>0</v>
      </c>
    </row>
    <row r="1496" spans="1:5" x14ac:dyDescent="0.3">
      <c r="A1496">
        <v>90250019</v>
      </c>
      <c r="B1496" t="s">
        <v>96</v>
      </c>
      <c r="C1496" t="s">
        <v>8</v>
      </c>
      <c r="D1496" t="s">
        <v>2396</v>
      </c>
      <c r="E1496">
        <v>0</v>
      </c>
    </row>
    <row r="1497" spans="1:5" x14ac:dyDescent="0.3">
      <c r="A1497">
        <v>90250019</v>
      </c>
      <c r="B1497" t="s">
        <v>96</v>
      </c>
      <c r="C1497" t="s">
        <v>8</v>
      </c>
      <c r="D1497" t="s">
        <v>2397</v>
      </c>
      <c r="E1497">
        <v>0</v>
      </c>
    </row>
    <row r="1498" spans="1:5" x14ac:dyDescent="0.3">
      <c r="A1498">
        <v>90250019</v>
      </c>
      <c r="B1498" t="s">
        <v>96</v>
      </c>
      <c r="C1498" t="s">
        <v>8</v>
      </c>
      <c r="D1498" t="s">
        <v>2398</v>
      </c>
      <c r="E1498">
        <v>-3</v>
      </c>
    </row>
    <row r="1499" spans="1:5" x14ac:dyDescent="0.3">
      <c r="A1499">
        <v>90250019</v>
      </c>
      <c r="B1499" t="s">
        <v>96</v>
      </c>
      <c r="C1499" t="s">
        <v>8</v>
      </c>
      <c r="D1499" t="s">
        <v>2399</v>
      </c>
      <c r="E1499">
        <v>0</v>
      </c>
    </row>
    <row r="1500" spans="1:5" x14ac:dyDescent="0.3">
      <c r="A1500">
        <v>90250019</v>
      </c>
      <c r="B1500" t="s">
        <v>96</v>
      </c>
      <c r="C1500" t="s">
        <v>8</v>
      </c>
      <c r="D1500" t="s">
        <v>2400</v>
      </c>
      <c r="E1500">
        <v>-3</v>
      </c>
    </row>
    <row r="1501" spans="1:5" x14ac:dyDescent="0.3">
      <c r="A1501">
        <v>90250019</v>
      </c>
      <c r="B1501" t="s">
        <v>96</v>
      </c>
      <c r="C1501" t="s">
        <v>8</v>
      </c>
      <c r="D1501" t="s">
        <v>2401</v>
      </c>
      <c r="E1501">
        <v>0</v>
      </c>
    </row>
    <row r="1502" spans="1:5" x14ac:dyDescent="0.3">
      <c r="A1502">
        <v>90250019</v>
      </c>
      <c r="B1502" t="s">
        <v>96</v>
      </c>
      <c r="C1502" t="s">
        <v>8</v>
      </c>
      <c r="D1502" t="s">
        <v>2402</v>
      </c>
      <c r="E1502">
        <v>0</v>
      </c>
    </row>
    <row r="1503" spans="1:5" x14ac:dyDescent="0.3">
      <c r="A1503">
        <v>90250019</v>
      </c>
      <c r="B1503" t="s">
        <v>96</v>
      </c>
      <c r="C1503" t="s">
        <v>8</v>
      </c>
      <c r="D1503" t="s">
        <v>2403</v>
      </c>
      <c r="E1503">
        <v>0</v>
      </c>
    </row>
    <row r="1504" spans="1:5" x14ac:dyDescent="0.3">
      <c r="A1504">
        <v>90250019</v>
      </c>
      <c r="B1504" t="s">
        <v>96</v>
      </c>
      <c r="C1504" t="s">
        <v>8</v>
      </c>
      <c r="D1504" t="s">
        <v>2404</v>
      </c>
      <c r="E1504">
        <v>0</v>
      </c>
    </row>
    <row r="1505" spans="1:5" x14ac:dyDescent="0.3">
      <c r="A1505">
        <v>90250019</v>
      </c>
      <c r="B1505" t="s">
        <v>96</v>
      </c>
      <c r="C1505" t="s">
        <v>8</v>
      </c>
      <c r="D1505" t="s">
        <v>2405</v>
      </c>
      <c r="E1505">
        <v>0</v>
      </c>
    </row>
    <row r="1506" spans="1:5" x14ac:dyDescent="0.3">
      <c r="A1506">
        <v>90250019</v>
      </c>
      <c r="B1506" t="s">
        <v>96</v>
      </c>
      <c r="C1506" t="s">
        <v>8</v>
      </c>
      <c r="D1506" t="s">
        <v>2406</v>
      </c>
      <c r="E1506">
        <v>0</v>
      </c>
    </row>
    <row r="1507" spans="1:5" x14ac:dyDescent="0.3">
      <c r="A1507">
        <v>90250019</v>
      </c>
      <c r="B1507" t="s">
        <v>96</v>
      </c>
      <c r="C1507" t="s">
        <v>8</v>
      </c>
      <c r="D1507" t="s">
        <v>2407</v>
      </c>
      <c r="E1507">
        <v>-3</v>
      </c>
    </row>
    <row r="1508" spans="1:5" x14ac:dyDescent="0.3">
      <c r="A1508">
        <v>90250019</v>
      </c>
      <c r="B1508" t="s">
        <v>96</v>
      </c>
      <c r="C1508" t="s">
        <v>8</v>
      </c>
      <c r="D1508" t="s">
        <v>2408</v>
      </c>
      <c r="E1508">
        <v>0</v>
      </c>
    </row>
    <row r="1509" spans="1:5" x14ac:dyDescent="0.3">
      <c r="A1509">
        <v>90250019</v>
      </c>
      <c r="B1509" t="s">
        <v>96</v>
      </c>
      <c r="C1509" t="s">
        <v>8</v>
      </c>
      <c r="D1509" t="s">
        <v>2409</v>
      </c>
      <c r="E1509">
        <v>0</v>
      </c>
    </row>
    <row r="1510" spans="1:5" x14ac:dyDescent="0.3">
      <c r="A1510">
        <v>90250019</v>
      </c>
      <c r="B1510" t="s">
        <v>96</v>
      </c>
      <c r="C1510" t="s">
        <v>8</v>
      </c>
      <c r="D1510" t="s">
        <v>2410</v>
      </c>
      <c r="E1510">
        <v>-3</v>
      </c>
    </row>
    <row r="1511" spans="1:5" x14ac:dyDescent="0.3">
      <c r="A1511">
        <v>90250019</v>
      </c>
      <c r="B1511" t="s">
        <v>96</v>
      </c>
      <c r="C1511" t="s">
        <v>8</v>
      </c>
      <c r="D1511" t="s">
        <v>2411</v>
      </c>
      <c r="E1511">
        <v>0</v>
      </c>
    </row>
    <row r="1512" spans="1:5" x14ac:dyDescent="0.3">
      <c r="A1512">
        <v>90250019</v>
      </c>
      <c r="B1512" t="s">
        <v>96</v>
      </c>
      <c r="C1512" t="s">
        <v>8</v>
      </c>
      <c r="D1512" t="s">
        <v>2412</v>
      </c>
      <c r="E1512">
        <v>0</v>
      </c>
    </row>
    <row r="1513" spans="1:5" x14ac:dyDescent="0.3">
      <c r="A1513">
        <v>90250019</v>
      </c>
      <c r="B1513" t="s">
        <v>96</v>
      </c>
      <c r="C1513" t="s">
        <v>8</v>
      </c>
      <c r="D1513" t="s">
        <v>2413</v>
      </c>
      <c r="E1513">
        <v>-3</v>
      </c>
    </row>
    <row r="1514" spans="1:5" x14ac:dyDescent="0.3">
      <c r="A1514">
        <v>20010002</v>
      </c>
      <c r="B1514" t="s">
        <v>98</v>
      </c>
      <c r="C1514" t="s">
        <v>8</v>
      </c>
      <c r="D1514" t="s">
        <v>2378</v>
      </c>
      <c r="E1514">
        <v>0</v>
      </c>
    </row>
    <row r="1515" spans="1:5" x14ac:dyDescent="0.3">
      <c r="A1515">
        <v>20010002</v>
      </c>
      <c r="B1515" t="s">
        <v>98</v>
      </c>
      <c r="C1515" t="s">
        <v>8</v>
      </c>
      <c r="D1515" t="s">
        <v>2379</v>
      </c>
      <c r="E1515">
        <v>0</v>
      </c>
    </row>
    <row r="1516" spans="1:5" x14ac:dyDescent="0.3">
      <c r="A1516">
        <v>20010002</v>
      </c>
      <c r="B1516" t="s">
        <v>98</v>
      </c>
      <c r="C1516" t="s">
        <v>8</v>
      </c>
      <c r="D1516" t="s">
        <v>2380</v>
      </c>
      <c r="E1516">
        <v>-2</v>
      </c>
    </row>
    <row r="1517" spans="1:5" x14ac:dyDescent="0.3">
      <c r="A1517">
        <v>20010002</v>
      </c>
      <c r="B1517" t="s">
        <v>98</v>
      </c>
      <c r="C1517" t="s">
        <v>8</v>
      </c>
      <c r="D1517" t="s">
        <v>2381</v>
      </c>
      <c r="E1517">
        <v>0</v>
      </c>
    </row>
    <row r="1518" spans="1:5" x14ac:dyDescent="0.3">
      <c r="A1518">
        <v>20010002</v>
      </c>
      <c r="B1518" t="s">
        <v>98</v>
      </c>
      <c r="C1518" t="s">
        <v>8</v>
      </c>
      <c r="D1518" t="s">
        <v>2382</v>
      </c>
      <c r="E1518">
        <v>0</v>
      </c>
    </row>
    <row r="1519" spans="1:5" x14ac:dyDescent="0.3">
      <c r="A1519">
        <v>20010002</v>
      </c>
      <c r="B1519" t="s">
        <v>98</v>
      </c>
      <c r="C1519" t="s">
        <v>8</v>
      </c>
      <c r="D1519" t="s">
        <v>2383</v>
      </c>
      <c r="E1519">
        <v>0</v>
      </c>
    </row>
    <row r="1520" spans="1:5" x14ac:dyDescent="0.3">
      <c r="A1520">
        <v>20010002</v>
      </c>
      <c r="B1520" t="s">
        <v>98</v>
      </c>
      <c r="C1520" t="s">
        <v>8</v>
      </c>
      <c r="D1520" t="s">
        <v>2384</v>
      </c>
      <c r="E1520">
        <v>0</v>
      </c>
    </row>
    <row r="1521" spans="1:5" x14ac:dyDescent="0.3">
      <c r="A1521">
        <v>20010002</v>
      </c>
      <c r="B1521" t="s">
        <v>98</v>
      </c>
      <c r="C1521" t="s">
        <v>8</v>
      </c>
      <c r="D1521" t="s">
        <v>2385</v>
      </c>
      <c r="E1521">
        <v>0</v>
      </c>
    </row>
    <row r="1522" spans="1:5" x14ac:dyDescent="0.3">
      <c r="A1522">
        <v>20010002</v>
      </c>
      <c r="B1522" t="s">
        <v>98</v>
      </c>
      <c r="C1522" t="s">
        <v>8</v>
      </c>
      <c r="D1522" t="s">
        <v>2386</v>
      </c>
      <c r="E1522">
        <v>0</v>
      </c>
    </row>
    <row r="1523" spans="1:5" x14ac:dyDescent="0.3">
      <c r="A1523">
        <v>20010002</v>
      </c>
      <c r="B1523" t="s">
        <v>98</v>
      </c>
      <c r="C1523" t="s">
        <v>8</v>
      </c>
      <c r="D1523" t="s">
        <v>2387</v>
      </c>
      <c r="E1523">
        <v>0</v>
      </c>
    </row>
    <row r="1524" spans="1:5" x14ac:dyDescent="0.3">
      <c r="A1524">
        <v>20010002</v>
      </c>
      <c r="B1524" t="s">
        <v>98</v>
      </c>
      <c r="C1524" t="s">
        <v>8</v>
      </c>
      <c r="D1524" t="s">
        <v>2388</v>
      </c>
      <c r="E1524">
        <v>0</v>
      </c>
    </row>
    <row r="1525" spans="1:5" x14ac:dyDescent="0.3">
      <c r="A1525">
        <v>20010002</v>
      </c>
      <c r="B1525" t="s">
        <v>98</v>
      </c>
      <c r="C1525" t="s">
        <v>8</v>
      </c>
      <c r="D1525" t="s">
        <v>2389</v>
      </c>
      <c r="E1525">
        <v>0</v>
      </c>
    </row>
    <row r="1526" spans="1:5" x14ac:dyDescent="0.3">
      <c r="A1526">
        <v>20010002</v>
      </c>
      <c r="B1526" t="s">
        <v>98</v>
      </c>
      <c r="C1526" t="s">
        <v>8</v>
      </c>
      <c r="D1526" t="s">
        <v>2390</v>
      </c>
      <c r="E1526">
        <v>0</v>
      </c>
    </row>
    <row r="1527" spans="1:5" x14ac:dyDescent="0.3">
      <c r="A1527">
        <v>20010002</v>
      </c>
      <c r="B1527" t="s">
        <v>98</v>
      </c>
      <c r="C1527" t="s">
        <v>8</v>
      </c>
      <c r="D1527" t="s">
        <v>2391</v>
      </c>
      <c r="E1527">
        <v>0</v>
      </c>
    </row>
    <row r="1528" spans="1:5" x14ac:dyDescent="0.3">
      <c r="A1528">
        <v>20010002</v>
      </c>
      <c r="B1528" t="s">
        <v>98</v>
      </c>
      <c r="C1528" t="s">
        <v>8</v>
      </c>
      <c r="D1528" t="s">
        <v>2392</v>
      </c>
      <c r="E1528">
        <v>0</v>
      </c>
    </row>
    <row r="1529" spans="1:5" x14ac:dyDescent="0.3">
      <c r="A1529">
        <v>20010002</v>
      </c>
      <c r="B1529" t="s">
        <v>98</v>
      </c>
      <c r="C1529" t="s">
        <v>8</v>
      </c>
      <c r="D1529" t="s">
        <v>2393</v>
      </c>
      <c r="E1529">
        <v>0</v>
      </c>
    </row>
    <row r="1530" spans="1:5" x14ac:dyDescent="0.3">
      <c r="A1530">
        <v>20010002</v>
      </c>
      <c r="B1530" t="s">
        <v>98</v>
      </c>
      <c r="C1530" t="s">
        <v>8</v>
      </c>
      <c r="D1530" t="s">
        <v>2394</v>
      </c>
      <c r="E1530">
        <v>0</v>
      </c>
    </row>
    <row r="1531" spans="1:5" x14ac:dyDescent="0.3">
      <c r="A1531">
        <v>20010002</v>
      </c>
      <c r="B1531" t="s">
        <v>98</v>
      </c>
      <c r="C1531" t="s">
        <v>8</v>
      </c>
      <c r="D1531" t="s">
        <v>2395</v>
      </c>
      <c r="E1531">
        <v>0</v>
      </c>
    </row>
    <row r="1532" spans="1:5" x14ac:dyDescent="0.3">
      <c r="A1532">
        <v>20010002</v>
      </c>
      <c r="B1532" t="s">
        <v>98</v>
      </c>
      <c r="C1532" t="s">
        <v>8</v>
      </c>
      <c r="D1532" t="s">
        <v>2396</v>
      </c>
      <c r="E1532">
        <v>0</v>
      </c>
    </row>
    <row r="1533" spans="1:5" x14ac:dyDescent="0.3">
      <c r="A1533">
        <v>20010002</v>
      </c>
      <c r="B1533" t="s">
        <v>98</v>
      </c>
      <c r="C1533" t="s">
        <v>8</v>
      </c>
      <c r="D1533" t="s">
        <v>2397</v>
      </c>
      <c r="E1533">
        <v>0</v>
      </c>
    </row>
    <row r="1534" spans="1:5" x14ac:dyDescent="0.3">
      <c r="A1534">
        <v>20010002</v>
      </c>
      <c r="B1534" t="s">
        <v>98</v>
      </c>
      <c r="C1534" t="s">
        <v>8</v>
      </c>
      <c r="D1534" t="s">
        <v>2398</v>
      </c>
      <c r="E1534">
        <v>0</v>
      </c>
    </row>
    <row r="1535" spans="1:5" x14ac:dyDescent="0.3">
      <c r="A1535">
        <v>20010002</v>
      </c>
      <c r="B1535" t="s">
        <v>98</v>
      </c>
      <c r="C1535" t="s">
        <v>8</v>
      </c>
      <c r="D1535" t="s">
        <v>2399</v>
      </c>
      <c r="E1535">
        <v>0</v>
      </c>
    </row>
    <row r="1536" spans="1:5" x14ac:dyDescent="0.3">
      <c r="A1536">
        <v>20010002</v>
      </c>
      <c r="B1536" t="s">
        <v>98</v>
      </c>
      <c r="C1536" t="s">
        <v>8</v>
      </c>
      <c r="D1536" t="s">
        <v>2400</v>
      </c>
      <c r="E1536">
        <v>0</v>
      </c>
    </row>
    <row r="1537" spans="1:5" x14ac:dyDescent="0.3">
      <c r="A1537">
        <v>20010002</v>
      </c>
      <c r="B1537" t="s">
        <v>98</v>
      </c>
      <c r="C1537" t="s">
        <v>8</v>
      </c>
      <c r="D1537" t="s">
        <v>2401</v>
      </c>
      <c r="E1537">
        <v>0</v>
      </c>
    </row>
    <row r="1538" spans="1:5" x14ac:dyDescent="0.3">
      <c r="A1538">
        <v>20010002</v>
      </c>
      <c r="B1538" t="s">
        <v>98</v>
      </c>
      <c r="C1538" t="s">
        <v>8</v>
      </c>
      <c r="D1538" t="s">
        <v>2402</v>
      </c>
      <c r="E1538">
        <v>0</v>
      </c>
    </row>
    <row r="1539" spans="1:5" x14ac:dyDescent="0.3">
      <c r="A1539">
        <v>20010002</v>
      </c>
      <c r="B1539" t="s">
        <v>98</v>
      </c>
      <c r="C1539" t="s">
        <v>8</v>
      </c>
      <c r="D1539" t="s">
        <v>2403</v>
      </c>
      <c r="E1539">
        <v>-4</v>
      </c>
    </row>
    <row r="1540" spans="1:5" x14ac:dyDescent="0.3">
      <c r="A1540">
        <v>20010002</v>
      </c>
      <c r="B1540" t="s">
        <v>98</v>
      </c>
      <c r="C1540" t="s">
        <v>8</v>
      </c>
      <c r="D1540" t="s">
        <v>2404</v>
      </c>
      <c r="E1540">
        <v>0</v>
      </c>
    </row>
    <row r="1541" spans="1:5" x14ac:dyDescent="0.3">
      <c r="A1541">
        <v>20010002</v>
      </c>
      <c r="B1541" t="s">
        <v>98</v>
      </c>
      <c r="C1541" t="s">
        <v>8</v>
      </c>
      <c r="D1541" t="s">
        <v>2405</v>
      </c>
      <c r="E1541">
        <v>0</v>
      </c>
    </row>
    <row r="1542" spans="1:5" x14ac:dyDescent="0.3">
      <c r="A1542">
        <v>20010002</v>
      </c>
      <c r="B1542" t="s">
        <v>98</v>
      </c>
      <c r="C1542" t="s">
        <v>8</v>
      </c>
      <c r="D1542" t="s">
        <v>2406</v>
      </c>
      <c r="E1542">
        <v>0</v>
      </c>
    </row>
    <row r="1543" spans="1:5" x14ac:dyDescent="0.3">
      <c r="A1543">
        <v>20010002</v>
      </c>
      <c r="B1543" t="s">
        <v>98</v>
      </c>
      <c r="C1543" t="s">
        <v>8</v>
      </c>
      <c r="D1543" t="s">
        <v>2407</v>
      </c>
      <c r="E1543">
        <v>0</v>
      </c>
    </row>
    <row r="1544" spans="1:5" x14ac:dyDescent="0.3">
      <c r="A1544">
        <v>20010002</v>
      </c>
      <c r="B1544" t="s">
        <v>98</v>
      </c>
      <c r="C1544" t="s">
        <v>8</v>
      </c>
      <c r="D1544" t="s">
        <v>2408</v>
      </c>
      <c r="E1544">
        <v>-1</v>
      </c>
    </row>
    <row r="1545" spans="1:5" x14ac:dyDescent="0.3">
      <c r="A1545">
        <v>20010002</v>
      </c>
      <c r="B1545" t="s">
        <v>98</v>
      </c>
      <c r="C1545" t="s">
        <v>8</v>
      </c>
      <c r="D1545" t="s">
        <v>2409</v>
      </c>
      <c r="E1545">
        <v>0</v>
      </c>
    </row>
    <row r="1546" spans="1:5" x14ac:dyDescent="0.3">
      <c r="A1546">
        <v>20010002</v>
      </c>
      <c r="B1546" t="s">
        <v>98</v>
      </c>
      <c r="C1546" t="s">
        <v>8</v>
      </c>
      <c r="D1546" t="s">
        <v>2410</v>
      </c>
      <c r="E1546">
        <v>-1</v>
      </c>
    </row>
    <row r="1547" spans="1:5" x14ac:dyDescent="0.3">
      <c r="A1547">
        <v>20010002</v>
      </c>
      <c r="B1547" t="s">
        <v>98</v>
      </c>
      <c r="C1547" t="s">
        <v>8</v>
      </c>
      <c r="D1547" t="s">
        <v>2411</v>
      </c>
      <c r="E1547">
        <v>-1</v>
      </c>
    </row>
    <row r="1548" spans="1:5" x14ac:dyDescent="0.3">
      <c r="A1548">
        <v>20010002</v>
      </c>
      <c r="B1548" t="s">
        <v>98</v>
      </c>
      <c r="C1548" t="s">
        <v>8</v>
      </c>
      <c r="D1548" t="s">
        <v>2412</v>
      </c>
      <c r="E1548">
        <v>0</v>
      </c>
    </row>
    <row r="1549" spans="1:5" x14ac:dyDescent="0.3">
      <c r="A1549">
        <v>20010002</v>
      </c>
      <c r="B1549" t="s">
        <v>98</v>
      </c>
      <c r="C1549" t="s">
        <v>8</v>
      </c>
      <c r="D1549" t="s">
        <v>2413</v>
      </c>
      <c r="E1549">
        <v>0</v>
      </c>
    </row>
    <row r="1550" spans="1:5" x14ac:dyDescent="0.3">
      <c r="A1550">
        <v>2030001</v>
      </c>
      <c r="B1550" t="s">
        <v>100</v>
      </c>
      <c r="C1550" t="s">
        <v>20</v>
      </c>
      <c r="D1550" t="s">
        <v>2378</v>
      </c>
      <c r="E1550">
        <v>-36617.149999999994</v>
      </c>
    </row>
    <row r="1551" spans="1:5" x14ac:dyDescent="0.3">
      <c r="A1551">
        <v>2030001</v>
      </c>
      <c r="B1551" t="s">
        <v>100</v>
      </c>
      <c r="C1551" t="s">
        <v>20</v>
      </c>
      <c r="D1551" t="s">
        <v>2379</v>
      </c>
      <c r="E1551">
        <v>-45661.4</v>
      </c>
    </row>
    <row r="1552" spans="1:5" x14ac:dyDescent="0.3">
      <c r="A1552">
        <v>2030001</v>
      </c>
      <c r="B1552" t="s">
        <v>100</v>
      </c>
      <c r="C1552" t="s">
        <v>20</v>
      </c>
      <c r="D1552" t="s">
        <v>2380</v>
      </c>
      <c r="E1552">
        <v>-37640.449999999997</v>
      </c>
    </row>
    <row r="1553" spans="1:5" x14ac:dyDescent="0.3">
      <c r="A1553">
        <v>2030001</v>
      </c>
      <c r="B1553" t="s">
        <v>100</v>
      </c>
      <c r="C1553" t="s">
        <v>20</v>
      </c>
      <c r="D1553" t="s">
        <v>2381</v>
      </c>
      <c r="E1553">
        <v>-21219.55</v>
      </c>
    </row>
    <row r="1554" spans="1:5" x14ac:dyDescent="0.3">
      <c r="A1554">
        <v>2030001</v>
      </c>
      <c r="B1554" t="s">
        <v>100</v>
      </c>
      <c r="C1554" t="s">
        <v>20</v>
      </c>
      <c r="D1554" t="s">
        <v>2382</v>
      </c>
      <c r="E1554">
        <v>-37955.35</v>
      </c>
    </row>
    <row r="1555" spans="1:5" x14ac:dyDescent="0.3">
      <c r="A1555">
        <v>2030001</v>
      </c>
      <c r="B1555" t="s">
        <v>100</v>
      </c>
      <c r="C1555" t="s">
        <v>20</v>
      </c>
      <c r="D1555" t="s">
        <v>2383</v>
      </c>
      <c r="E1555">
        <v>-43619.4</v>
      </c>
    </row>
    <row r="1556" spans="1:5" x14ac:dyDescent="0.3">
      <c r="A1556">
        <v>2030001</v>
      </c>
      <c r="B1556" t="s">
        <v>100</v>
      </c>
      <c r="C1556" t="s">
        <v>20</v>
      </c>
      <c r="D1556" t="s">
        <v>2384</v>
      </c>
      <c r="E1556">
        <v>-49656.450000000004</v>
      </c>
    </row>
    <row r="1557" spans="1:5" x14ac:dyDescent="0.3">
      <c r="A1557">
        <v>2030001</v>
      </c>
      <c r="B1557" t="s">
        <v>100</v>
      </c>
      <c r="C1557" t="s">
        <v>20</v>
      </c>
      <c r="D1557" t="s">
        <v>2385</v>
      </c>
      <c r="E1557">
        <v>-50766.6</v>
      </c>
    </row>
    <row r="1558" spans="1:5" x14ac:dyDescent="0.3">
      <c r="A1558">
        <v>2030001</v>
      </c>
      <c r="B1558" t="s">
        <v>100</v>
      </c>
      <c r="C1558" t="s">
        <v>20</v>
      </c>
      <c r="D1558" t="s">
        <v>2386</v>
      </c>
      <c r="E1558">
        <v>-50565.45</v>
      </c>
    </row>
    <row r="1559" spans="1:5" x14ac:dyDescent="0.3">
      <c r="A1559">
        <v>2030001</v>
      </c>
      <c r="B1559" t="s">
        <v>100</v>
      </c>
      <c r="C1559" t="s">
        <v>20</v>
      </c>
      <c r="D1559" t="s">
        <v>2387</v>
      </c>
      <c r="E1559">
        <v>-57132.45</v>
      </c>
    </row>
    <row r="1560" spans="1:5" x14ac:dyDescent="0.3">
      <c r="A1560">
        <v>2030001</v>
      </c>
      <c r="B1560" t="s">
        <v>100</v>
      </c>
      <c r="C1560" t="s">
        <v>20</v>
      </c>
      <c r="D1560" t="s">
        <v>2388</v>
      </c>
      <c r="E1560">
        <v>-34599.350000000006</v>
      </c>
    </row>
    <row r="1561" spans="1:5" x14ac:dyDescent="0.3">
      <c r="A1561">
        <v>2030001</v>
      </c>
      <c r="B1561" t="s">
        <v>100</v>
      </c>
      <c r="C1561" t="s">
        <v>20</v>
      </c>
      <c r="D1561" t="s">
        <v>2389</v>
      </c>
      <c r="E1561">
        <v>-26807.1</v>
      </c>
    </row>
    <row r="1562" spans="1:5" x14ac:dyDescent="0.3">
      <c r="A1562">
        <v>2030001</v>
      </c>
      <c r="B1562" t="s">
        <v>100</v>
      </c>
      <c r="C1562" t="s">
        <v>20</v>
      </c>
      <c r="D1562" t="s">
        <v>2390</v>
      </c>
      <c r="E1562">
        <v>-29037.65</v>
      </c>
    </row>
    <row r="1563" spans="1:5" x14ac:dyDescent="0.3">
      <c r="A1563">
        <v>2030001</v>
      </c>
      <c r="B1563" t="s">
        <v>100</v>
      </c>
      <c r="C1563" t="s">
        <v>20</v>
      </c>
      <c r="D1563" t="s">
        <v>2391</v>
      </c>
      <c r="E1563">
        <v>-43500.45</v>
      </c>
    </row>
    <row r="1564" spans="1:5" x14ac:dyDescent="0.3">
      <c r="A1564">
        <v>2030001</v>
      </c>
      <c r="B1564" t="s">
        <v>100</v>
      </c>
      <c r="C1564" t="s">
        <v>20</v>
      </c>
      <c r="D1564" t="s">
        <v>2392</v>
      </c>
      <c r="E1564">
        <v>-31581.8</v>
      </c>
    </row>
    <row r="1565" spans="1:5" x14ac:dyDescent="0.3">
      <c r="A1565">
        <v>2030001</v>
      </c>
      <c r="B1565" t="s">
        <v>100</v>
      </c>
      <c r="C1565" t="s">
        <v>20</v>
      </c>
      <c r="D1565" t="s">
        <v>2393</v>
      </c>
      <c r="E1565">
        <v>-28048.400000000001</v>
      </c>
    </row>
    <row r="1566" spans="1:5" x14ac:dyDescent="0.3">
      <c r="A1566">
        <v>2030001</v>
      </c>
      <c r="B1566" t="s">
        <v>100</v>
      </c>
      <c r="C1566" t="s">
        <v>20</v>
      </c>
      <c r="D1566" t="s">
        <v>2394</v>
      </c>
      <c r="E1566">
        <v>-54682.05</v>
      </c>
    </row>
    <row r="1567" spans="1:5" x14ac:dyDescent="0.3">
      <c r="A1567">
        <v>2030001</v>
      </c>
      <c r="B1567" t="s">
        <v>100</v>
      </c>
      <c r="C1567" t="s">
        <v>20</v>
      </c>
      <c r="D1567" t="s">
        <v>2395</v>
      </c>
      <c r="E1567">
        <v>-37081.050000000003</v>
      </c>
    </row>
    <row r="1568" spans="1:5" x14ac:dyDescent="0.3">
      <c r="A1568">
        <v>2030001</v>
      </c>
      <c r="B1568" t="s">
        <v>100</v>
      </c>
      <c r="C1568" t="s">
        <v>20</v>
      </c>
      <c r="D1568" t="s">
        <v>2396</v>
      </c>
      <c r="E1568">
        <v>-35357.949999999997</v>
      </c>
    </row>
    <row r="1569" spans="1:5" x14ac:dyDescent="0.3">
      <c r="A1569">
        <v>2030001</v>
      </c>
      <c r="B1569" t="s">
        <v>100</v>
      </c>
      <c r="C1569" t="s">
        <v>20</v>
      </c>
      <c r="D1569" t="s">
        <v>2397</v>
      </c>
      <c r="E1569">
        <v>-53403.1</v>
      </c>
    </row>
    <row r="1570" spans="1:5" x14ac:dyDescent="0.3">
      <c r="A1570">
        <v>2030001</v>
      </c>
      <c r="B1570" t="s">
        <v>100</v>
      </c>
      <c r="C1570" t="s">
        <v>20</v>
      </c>
      <c r="D1570" t="s">
        <v>2398</v>
      </c>
      <c r="E1570">
        <v>-37180.35</v>
      </c>
    </row>
    <row r="1571" spans="1:5" x14ac:dyDescent="0.3">
      <c r="A1571">
        <v>2030001</v>
      </c>
      <c r="B1571" t="s">
        <v>100</v>
      </c>
      <c r="C1571" t="s">
        <v>20</v>
      </c>
      <c r="D1571" t="s">
        <v>2399</v>
      </c>
      <c r="E1571">
        <v>-33754.449999999997</v>
      </c>
    </row>
    <row r="1572" spans="1:5" x14ac:dyDescent="0.3">
      <c r="A1572">
        <v>2030001</v>
      </c>
      <c r="B1572" t="s">
        <v>100</v>
      </c>
      <c r="C1572" t="s">
        <v>20</v>
      </c>
      <c r="D1572" t="s">
        <v>2400</v>
      </c>
      <c r="E1572">
        <v>-39245.350000000006</v>
      </c>
    </row>
    <row r="1573" spans="1:5" x14ac:dyDescent="0.3">
      <c r="A1573">
        <v>2030001</v>
      </c>
      <c r="B1573" t="s">
        <v>100</v>
      </c>
      <c r="C1573" t="s">
        <v>20</v>
      </c>
      <c r="D1573" t="s">
        <v>2401</v>
      </c>
      <c r="E1573">
        <v>-28336.699999999997</v>
      </c>
    </row>
    <row r="1574" spans="1:5" x14ac:dyDescent="0.3">
      <c r="A1574">
        <v>2030001</v>
      </c>
      <c r="B1574" t="s">
        <v>100</v>
      </c>
      <c r="C1574" t="s">
        <v>20</v>
      </c>
      <c r="D1574" t="s">
        <v>2402</v>
      </c>
      <c r="E1574">
        <v>-32895</v>
      </c>
    </row>
    <row r="1575" spans="1:5" x14ac:dyDescent="0.3">
      <c r="A1575">
        <v>2030001</v>
      </c>
      <c r="B1575" t="s">
        <v>100</v>
      </c>
      <c r="C1575" t="s">
        <v>20</v>
      </c>
      <c r="D1575" t="s">
        <v>2403</v>
      </c>
      <c r="E1575">
        <v>-40793.949999999997</v>
      </c>
    </row>
    <row r="1576" spans="1:5" x14ac:dyDescent="0.3">
      <c r="A1576">
        <v>2030001</v>
      </c>
      <c r="B1576" t="s">
        <v>100</v>
      </c>
      <c r="C1576" t="s">
        <v>20</v>
      </c>
      <c r="D1576" t="s">
        <v>2404</v>
      </c>
      <c r="E1576">
        <v>-26759.200000000001</v>
      </c>
    </row>
    <row r="1577" spans="1:5" x14ac:dyDescent="0.3">
      <c r="A1577">
        <v>2030001</v>
      </c>
      <c r="B1577" t="s">
        <v>100</v>
      </c>
      <c r="C1577" t="s">
        <v>20</v>
      </c>
      <c r="D1577" t="s">
        <v>2405</v>
      </c>
      <c r="E1577">
        <v>-41929.35</v>
      </c>
    </row>
    <row r="1578" spans="1:5" x14ac:dyDescent="0.3">
      <c r="A1578">
        <v>2030001</v>
      </c>
      <c r="B1578" t="s">
        <v>100</v>
      </c>
      <c r="C1578" t="s">
        <v>20</v>
      </c>
      <c r="D1578" t="s">
        <v>2406</v>
      </c>
      <c r="E1578">
        <v>-55210.65</v>
      </c>
    </row>
    <row r="1579" spans="1:5" x14ac:dyDescent="0.3">
      <c r="A1579">
        <v>2030001</v>
      </c>
      <c r="B1579" t="s">
        <v>100</v>
      </c>
      <c r="C1579" t="s">
        <v>20</v>
      </c>
      <c r="D1579" t="s">
        <v>2407</v>
      </c>
      <c r="E1579">
        <v>-35611.149999999994</v>
      </c>
    </row>
    <row r="1580" spans="1:5" x14ac:dyDescent="0.3">
      <c r="A1580">
        <v>2030001</v>
      </c>
      <c r="B1580" t="s">
        <v>100</v>
      </c>
      <c r="C1580" t="s">
        <v>20</v>
      </c>
      <c r="D1580" t="s">
        <v>2408</v>
      </c>
      <c r="E1580">
        <v>-44534.399999999994</v>
      </c>
    </row>
    <row r="1581" spans="1:5" x14ac:dyDescent="0.3">
      <c r="A1581">
        <v>2030001</v>
      </c>
      <c r="B1581" t="s">
        <v>100</v>
      </c>
      <c r="C1581" t="s">
        <v>20</v>
      </c>
      <c r="D1581" t="s">
        <v>2409</v>
      </c>
      <c r="E1581">
        <v>-40704.050000000003</v>
      </c>
    </row>
    <row r="1582" spans="1:5" x14ac:dyDescent="0.3">
      <c r="A1582">
        <v>2030001</v>
      </c>
      <c r="B1582" t="s">
        <v>100</v>
      </c>
      <c r="C1582" t="s">
        <v>20</v>
      </c>
      <c r="D1582" t="s">
        <v>2410</v>
      </c>
      <c r="E1582">
        <v>-42568.6</v>
      </c>
    </row>
    <row r="1583" spans="1:5" x14ac:dyDescent="0.3">
      <c r="A1583">
        <v>2030001</v>
      </c>
      <c r="B1583" t="s">
        <v>100</v>
      </c>
      <c r="C1583" t="s">
        <v>20</v>
      </c>
      <c r="D1583" t="s">
        <v>2411</v>
      </c>
      <c r="E1583">
        <v>-38581.550000000003</v>
      </c>
    </row>
    <row r="1584" spans="1:5" x14ac:dyDescent="0.3">
      <c r="A1584">
        <v>2030001</v>
      </c>
      <c r="B1584" t="s">
        <v>100</v>
      </c>
      <c r="C1584" t="s">
        <v>20</v>
      </c>
      <c r="D1584" t="s">
        <v>2412</v>
      </c>
      <c r="E1584">
        <v>-27003.75</v>
      </c>
    </row>
    <row r="1585" spans="1:5" x14ac:dyDescent="0.3">
      <c r="A1585">
        <v>2030001</v>
      </c>
      <c r="B1585" t="s">
        <v>100</v>
      </c>
      <c r="C1585" t="s">
        <v>20</v>
      </c>
      <c r="D1585" t="s">
        <v>2413</v>
      </c>
      <c r="E1585">
        <v>-26572.15</v>
      </c>
    </row>
    <row r="1586" spans="1:5" x14ac:dyDescent="0.3">
      <c r="A1586">
        <v>39210008</v>
      </c>
      <c r="B1586" t="s">
        <v>102</v>
      </c>
      <c r="C1586" t="s">
        <v>8</v>
      </c>
      <c r="D1586" t="s">
        <v>2378</v>
      </c>
      <c r="E1586">
        <v>0</v>
      </c>
    </row>
    <row r="1587" spans="1:5" x14ac:dyDescent="0.3">
      <c r="A1587">
        <v>39210008</v>
      </c>
      <c r="B1587" t="s">
        <v>102</v>
      </c>
      <c r="C1587" t="s">
        <v>8</v>
      </c>
      <c r="D1587" t="s">
        <v>2379</v>
      </c>
      <c r="E1587">
        <v>0</v>
      </c>
    </row>
    <row r="1588" spans="1:5" x14ac:dyDescent="0.3">
      <c r="A1588">
        <v>39210008</v>
      </c>
      <c r="B1588" t="s">
        <v>102</v>
      </c>
      <c r="C1588" t="s">
        <v>8</v>
      </c>
      <c r="D1588" t="s">
        <v>2380</v>
      </c>
      <c r="E1588">
        <v>0</v>
      </c>
    </row>
    <row r="1589" spans="1:5" x14ac:dyDescent="0.3">
      <c r="A1589">
        <v>39210008</v>
      </c>
      <c r="B1589" t="s">
        <v>102</v>
      </c>
      <c r="C1589" t="s">
        <v>8</v>
      </c>
      <c r="D1589" t="s">
        <v>2381</v>
      </c>
      <c r="E1589">
        <v>0</v>
      </c>
    </row>
    <row r="1590" spans="1:5" x14ac:dyDescent="0.3">
      <c r="A1590">
        <v>39210008</v>
      </c>
      <c r="B1590" t="s">
        <v>102</v>
      </c>
      <c r="C1590" t="s">
        <v>8</v>
      </c>
      <c r="D1590" t="s">
        <v>2382</v>
      </c>
      <c r="E1590">
        <v>0</v>
      </c>
    </row>
    <row r="1591" spans="1:5" x14ac:dyDescent="0.3">
      <c r="A1591">
        <v>39210008</v>
      </c>
      <c r="B1591" t="s">
        <v>102</v>
      </c>
      <c r="C1591" t="s">
        <v>8</v>
      </c>
      <c r="D1591" t="s">
        <v>2383</v>
      </c>
      <c r="E1591">
        <v>0</v>
      </c>
    </row>
    <row r="1592" spans="1:5" x14ac:dyDescent="0.3">
      <c r="A1592">
        <v>39210008</v>
      </c>
      <c r="B1592" t="s">
        <v>102</v>
      </c>
      <c r="C1592" t="s">
        <v>8</v>
      </c>
      <c r="D1592" t="s">
        <v>2384</v>
      </c>
      <c r="E1592">
        <v>0</v>
      </c>
    </row>
    <row r="1593" spans="1:5" x14ac:dyDescent="0.3">
      <c r="A1593">
        <v>39210008</v>
      </c>
      <c r="B1593" t="s">
        <v>102</v>
      </c>
      <c r="C1593" t="s">
        <v>8</v>
      </c>
      <c r="D1593" t="s">
        <v>2385</v>
      </c>
      <c r="E1593">
        <v>0</v>
      </c>
    </row>
    <row r="1594" spans="1:5" x14ac:dyDescent="0.3">
      <c r="A1594">
        <v>39210008</v>
      </c>
      <c r="B1594" t="s">
        <v>102</v>
      </c>
      <c r="C1594" t="s">
        <v>8</v>
      </c>
      <c r="D1594" t="s">
        <v>2386</v>
      </c>
      <c r="E1594">
        <v>0</v>
      </c>
    </row>
    <row r="1595" spans="1:5" x14ac:dyDescent="0.3">
      <c r="A1595">
        <v>39210008</v>
      </c>
      <c r="B1595" t="s">
        <v>102</v>
      </c>
      <c r="C1595" t="s">
        <v>8</v>
      </c>
      <c r="D1595" t="s">
        <v>2387</v>
      </c>
      <c r="E1595">
        <v>0</v>
      </c>
    </row>
    <row r="1596" spans="1:5" x14ac:dyDescent="0.3">
      <c r="A1596">
        <v>39210008</v>
      </c>
      <c r="B1596" t="s">
        <v>102</v>
      </c>
      <c r="C1596" t="s">
        <v>8</v>
      </c>
      <c r="D1596" t="s">
        <v>2388</v>
      </c>
      <c r="E1596">
        <v>-3</v>
      </c>
    </row>
    <row r="1597" spans="1:5" x14ac:dyDescent="0.3">
      <c r="A1597">
        <v>39210008</v>
      </c>
      <c r="B1597" t="s">
        <v>102</v>
      </c>
      <c r="C1597" t="s">
        <v>8</v>
      </c>
      <c r="D1597" t="s">
        <v>2389</v>
      </c>
      <c r="E1597">
        <v>0</v>
      </c>
    </row>
    <row r="1598" spans="1:5" x14ac:dyDescent="0.3">
      <c r="A1598">
        <v>39210008</v>
      </c>
      <c r="B1598" t="s">
        <v>102</v>
      </c>
      <c r="C1598" t="s">
        <v>8</v>
      </c>
      <c r="D1598" t="s">
        <v>2390</v>
      </c>
      <c r="E1598">
        <v>0</v>
      </c>
    </row>
    <row r="1599" spans="1:5" x14ac:dyDescent="0.3">
      <c r="A1599">
        <v>39210008</v>
      </c>
      <c r="B1599" t="s">
        <v>102</v>
      </c>
      <c r="C1599" t="s">
        <v>8</v>
      </c>
      <c r="D1599" t="s">
        <v>2391</v>
      </c>
      <c r="E1599">
        <v>-1</v>
      </c>
    </row>
    <row r="1600" spans="1:5" x14ac:dyDescent="0.3">
      <c r="A1600">
        <v>39210008</v>
      </c>
      <c r="B1600" t="s">
        <v>102</v>
      </c>
      <c r="C1600" t="s">
        <v>8</v>
      </c>
      <c r="D1600" t="s">
        <v>2392</v>
      </c>
      <c r="E1600">
        <v>0</v>
      </c>
    </row>
    <row r="1601" spans="1:5" x14ac:dyDescent="0.3">
      <c r="A1601">
        <v>39210008</v>
      </c>
      <c r="B1601" t="s">
        <v>102</v>
      </c>
      <c r="C1601" t="s">
        <v>8</v>
      </c>
      <c r="D1601" t="s">
        <v>2393</v>
      </c>
      <c r="E1601">
        <v>0</v>
      </c>
    </row>
    <row r="1602" spans="1:5" x14ac:dyDescent="0.3">
      <c r="A1602">
        <v>39210008</v>
      </c>
      <c r="B1602" t="s">
        <v>102</v>
      </c>
      <c r="C1602" t="s">
        <v>8</v>
      </c>
      <c r="D1602" t="s">
        <v>2394</v>
      </c>
      <c r="E1602">
        <v>0</v>
      </c>
    </row>
    <row r="1603" spans="1:5" x14ac:dyDescent="0.3">
      <c r="A1603">
        <v>39210008</v>
      </c>
      <c r="B1603" t="s">
        <v>102</v>
      </c>
      <c r="C1603" t="s">
        <v>8</v>
      </c>
      <c r="D1603" t="s">
        <v>2395</v>
      </c>
      <c r="E1603">
        <v>0</v>
      </c>
    </row>
    <row r="1604" spans="1:5" x14ac:dyDescent="0.3">
      <c r="A1604">
        <v>39210008</v>
      </c>
      <c r="B1604" t="s">
        <v>102</v>
      </c>
      <c r="C1604" t="s">
        <v>8</v>
      </c>
      <c r="D1604" t="s">
        <v>2396</v>
      </c>
      <c r="E1604">
        <v>0</v>
      </c>
    </row>
    <row r="1605" spans="1:5" x14ac:dyDescent="0.3">
      <c r="A1605">
        <v>39210008</v>
      </c>
      <c r="B1605" t="s">
        <v>102</v>
      </c>
      <c r="C1605" t="s">
        <v>8</v>
      </c>
      <c r="D1605" t="s">
        <v>2397</v>
      </c>
      <c r="E1605">
        <v>0</v>
      </c>
    </row>
    <row r="1606" spans="1:5" x14ac:dyDescent="0.3">
      <c r="A1606">
        <v>39210008</v>
      </c>
      <c r="B1606" t="s">
        <v>102</v>
      </c>
      <c r="C1606" t="s">
        <v>8</v>
      </c>
      <c r="D1606" t="s">
        <v>2398</v>
      </c>
      <c r="E1606">
        <v>0</v>
      </c>
    </row>
    <row r="1607" spans="1:5" x14ac:dyDescent="0.3">
      <c r="A1607">
        <v>39210008</v>
      </c>
      <c r="B1607" t="s">
        <v>102</v>
      </c>
      <c r="C1607" t="s">
        <v>8</v>
      </c>
      <c r="D1607" t="s">
        <v>2399</v>
      </c>
      <c r="E1607">
        <v>0</v>
      </c>
    </row>
    <row r="1608" spans="1:5" x14ac:dyDescent="0.3">
      <c r="A1608">
        <v>39210008</v>
      </c>
      <c r="B1608" t="s">
        <v>102</v>
      </c>
      <c r="C1608" t="s">
        <v>8</v>
      </c>
      <c r="D1608" t="s">
        <v>2400</v>
      </c>
      <c r="E1608">
        <v>0</v>
      </c>
    </row>
    <row r="1609" spans="1:5" x14ac:dyDescent="0.3">
      <c r="A1609">
        <v>39210008</v>
      </c>
      <c r="B1609" t="s">
        <v>102</v>
      </c>
      <c r="C1609" t="s">
        <v>8</v>
      </c>
      <c r="D1609" t="s">
        <v>2401</v>
      </c>
      <c r="E1609">
        <v>0</v>
      </c>
    </row>
    <row r="1610" spans="1:5" x14ac:dyDescent="0.3">
      <c r="A1610">
        <v>39210008</v>
      </c>
      <c r="B1610" t="s">
        <v>102</v>
      </c>
      <c r="C1610" t="s">
        <v>8</v>
      </c>
      <c r="D1610" t="s">
        <v>2402</v>
      </c>
      <c r="E1610">
        <v>0</v>
      </c>
    </row>
    <row r="1611" spans="1:5" x14ac:dyDescent="0.3">
      <c r="A1611">
        <v>39210008</v>
      </c>
      <c r="B1611" t="s">
        <v>102</v>
      </c>
      <c r="C1611" t="s">
        <v>8</v>
      </c>
      <c r="D1611" t="s">
        <v>2403</v>
      </c>
      <c r="E1611">
        <v>0</v>
      </c>
    </row>
    <row r="1612" spans="1:5" x14ac:dyDescent="0.3">
      <c r="A1612">
        <v>39210008</v>
      </c>
      <c r="B1612" t="s">
        <v>102</v>
      </c>
      <c r="C1612" t="s">
        <v>8</v>
      </c>
      <c r="D1612" t="s">
        <v>2404</v>
      </c>
      <c r="E1612">
        <v>0</v>
      </c>
    </row>
    <row r="1613" spans="1:5" x14ac:dyDescent="0.3">
      <c r="A1613">
        <v>39210008</v>
      </c>
      <c r="B1613" t="s">
        <v>102</v>
      </c>
      <c r="C1613" t="s">
        <v>8</v>
      </c>
      <c r="D1613" t="s">
        <v>2405</v>
      </c>
      <c r="E1613">
        <v>0</v>
      </c>
    </row>
    <row r="1614" spans="1:5" x14ac:dyDescent="0.3">
      <c r="A1614">
        <v>39210008</v>
      </c>
      <c r="B1614" t="s">
        <v>102</v>
      </c>
      <c r="C1614" t="s">
        <v>8</v>
      </c>
      <c r="D1614" t="s">
        <v>2406</v>
      </c>
      <c r="E1614">
        <v>0</v>
      </c>
    </row>
    <row r="1615" spans="1:5" x14ac:dyDescent="0.3">
      <c r="A1615">
        <v>39210008</v>
      </c>
      <c r="B1615" t="s">
        <v>102</v>
      </c>
      <c r="C1615" t="s">
        <v>8</v>
      </c>
      <c r="D1615" t="s">
        <v>2407</v>
      </c>
      <c r="E1615">
        <v>0</v>
      </c>
    </row>
    <row r="1616" spans="1:5" x14ac:dyDescent="0.3">
      <c r="A1616">
        <v>39210008</v>
      </c>
      <c r="B1616" t="s">
        <v>102</v>
      </c>
      <c r="C1616" t="s">
        <v>8</v>
      </c>
      <c r="D1616" t="s">
        <v>2408</v>
      </c>
      <c r="E1616">
        <v>0</v>
      </c>
    </row>
    <row r="1617" spans="1:5" x14ac:dyDescent="0.3">
      <c r="A1617">
        <v>39210008</v>
      </c>
      <c r="B1617" t="s">
        <v>102</v>
      </c>
      <c r="C1617" t="s">
        <v>8</v>
      </c>
      <c r="D1617" t="s">
        <v>2409</v>
      </c>
      <c r="E1617">
        <v>0</v>
      </c>
    </row>
    <row r="1618" spans="1:5" x14ac:dyDescent="0.3">
      <c r="A1618">
        <v>39210008</v>
      </c>
      <c r="B1618" t="s">
        <v>102</v>
      </c>
      <c r="C1618" t="s">
        <v>8</v>
      </c>
      <c r="D1618" t="s">
        <v>2410</v>
      </c>
      <c r="E1618">
        <v>0</v>
      </c>
    </row>
    <row r="1619" spans="1:5" x14ac:dyDescent="0.3">
      <c r="A1619">
        <v>39210008</v>
      </c>
      <c r="B1619" t="s">
        <v>102</v>
      </c>
      <c r="C1619" t="s">
        <v>8</v>
      </c>
      <c r="D1619" t="s">
        <v>2411</v>
      </c>
      <c r="E1619">
        <v>-1</v>
      </c>
    </row>
    <row r="1620" spans="1:5" x14ac:dyDescent="0.3">
      <c r="A1620">
        <v>39210008</v>
      </c>
      <c r="B1620" t="s">
        <v>102</v>
      </c>
      <c r="C1620" t="s">
        <v>8</v>
      </c>
      <c r="D1620" t="s">
        <v>2412</v>
      </c>
      <c r="E1620">
        <v>-1</v>
      </c>
    </row>
    <row r="1621" spans="1:5" x14ac:dyDescent="0.3">
      <c r="A1621">
        <v>39210008</v>
      </c>
      <c r="B1621" t="s">
        <v>102</v>
      </c>
      <c r="C1621" t="s">
        <v>8</v>
      </c>
      <c r="D1621" t="s">
        <v>2413</v>
      </c>
      <c r="E1621">
        <v>0</v>
      </c>
    </row>
    <row r="1622" spans="1:5" x14ac:dyDescent="0.3">
      <c r="A1622">
        <v>72170015</v>
      </c>
      <c r="B1622" t="s">
        <v>104</v>
      </c>
      <c r="C1622" t="s">
        <v>8</v>
      </c>
      <c r="D1622" t="s">
        <v>2378</v>
      </c>
      <c r="E1622">
        <v>0</v>
      </c>
    </row>
    <row r="1623" spans="1:5" x14ac:dyDescent="0.3">
      <c r="A1623">
        <v>72170015</v>
      </c>
      <c r="B1623" t="s">
        <v>104</v>
      </c>
      <c r="C1623" t="s">
        <v>8</v>
      </c>
      <c r="D1623" t="s">
        <v>2379</v>
      </c>
      <c r="E1623">
        <v>-1</v>
      </c>
    </row>
    <row r="1624" spans="1:5" x14ac:dyDescent="0.3">
      <c r="A1624">
        <v>72170015</v>
      </c>
      <c r="B1624" t="s">
        <v>104</v>
      </c>
      <c r="C1624" t="s">
        <v>8</v>
      </c>
      <c r="D1624" t="s">
        <v>2380</v>
      </c>
      <c r="E1624">
        <v>0</v>
      </c>
    </row>
    <row r="1625" spans="1:5" x14ac:dyDescent="0.3">
      <c r="A1625">
        <v>72170015</v>
      </c>
      <c r="B1625" t="s">
        <v>104</v>
      </c>
      <c r="C1625" t="s">
        <v>8</v>
      </c>
      <c r="D1625" t="s">
        <v>2381</v>
      </c>
      <c r="E1625">
        <v>0</v>
      </c>
    </row>
    <row r="1626" spans="1:5" x14ac:dyDescent="0.3">
      <c r="A1626">
        <v>72170015</v>
      </c>
      <c r="B1626" t="s">
        <v>104</v>
      </c>
      <c r="C1626" t="s">
        <v>8</v>
      </c>
      <c r="D1626" t="s">
        <v>2382</v>
      </c>
      <c r="E1626">
        <v>0</v>
      </c>
    </row>
    <row r="1627" spans="1:5" x14ac:dyDescent="0.3">
      <c r="A1627">
        <v>72170015</v>
      </c>
      <c r="B1627" t="s">
        <v>104</v>
      </c>
      <c r="C1627" t="s">
        <v>8</v>
      </c>
      <c r="D1627" t="s">
        <v>2383</v>
      </c>
      <c r="E1627">
        <v>0</v>
      </c>
    </row>
    <row r="1628" spans="1:5" x14ac:dyDescent="0.3">
      <c r="A1628">
        <v>72170015</v>
      </c>
      <c r="B1628" t="s">
        <v>104</v>
      </c>
      <c r="C1628" t="s">
        <v>8</v>
      </c>
      <c r="D1628" t="s">
        <v>2384</v>
      </c>
      <c r="E1628">
        <v>0</v>
      </c>
    </row>
    <row r="1629" spans="1:5" x14ac:dyDescent="0.3">
      <c r="A1629">
        <v>72170015</v>
      </c>
      <c r="B1629" t="s">
        <v>104</v>
      </c>
      <c r="C1629" t="s">
        <v>8</v>
      </c>
      <c r="D1629" t="s">
        <v>2385</v>
      </c>
      <c r="E1629">
        <v>0</v>
      </c>
    </row>
    <row r="1630" spans="1:5" x14ac:dyDescent="0.3">
      <c r="A1630">
        <v>72170015</v>
      </c>
      <c r="B1630" t="s">
        <v>104</v>
      </c>
      <c r="C1630" t="s">
        <v>8</v>
      </c>
      <c r="D1630" t="s">
        <v>2386</v>
      </c>
      <c r="E1630">
        <v>0</v>
      </c>
    </row>
    <row r="1631" spans="1:5" x14ac:dyDescent="0.3">
      <c r="A1631">
        <v>72170015</v>
      </c>
      <c r="B1631" t="s">
        <v>104</v>
      </c>
      <c r="C1631" t="s">
        <v>8</v>
      </c>
      <c r="D1631" t="s">
        <v>2387</v>
      </c>
      <c r="E1631">
        <v>0</v>
      </c>
    </row>
    <row r="1632" spans="1:5" x14ac:dyDescent="0.3">
      <c r="A1632">
        <v>72170015</v>
      </c>
      <c r="B1632" t="s">
        <v>104</v>
      </c>
      <c r="C1632" t="s">
        <v>8</v>
      </c>
      <c r="D1632" t="s">
        <v>2388</v>
      </c>
      <c r="E1632">
        <v>0</v>
      </c>
    </row>
    <row r="1633" spans="1:5" x14ac:dyDescent="0.3">
      <c r="A1633">
        <v>72170015</v>
      </c>
      <c r="B1633" t="s">
        <v>104</v>
      </c>
      <c r="C1633" t="s">
        <v>8</v>
      </c>
      <c r="D1633" t="s">
        <v>2389</v>
      </c>
      <c r="E1633">
        <v>0</v>
      </c>
    </row>
    <row r="1634" spans="1:5" x14ac:dyDescent="0.3">
      <c r="A1634">
        <v>72170015</v>
      </c>
      <c r="B1634" t="s">
        <v>104</v>
      </c>
      <c r="C1634" t="s">
        <v>8</v>
      </c>
      <c r="D1634" t="s">
        <v>2390</v>
      </c>
      <c r="E1634">
        <v>0</v>
      </c>
    </row>
    <row r="1635" spans="1:5" x14ac:dyDescent="0.3">
      <c r="A1635">
        <v>72170015</v>
      </c>
      <c r="B1635" t="s">
        <v>104</v>
      </c>
      <c r="C1635" t="s">
        <v>8</v>
      </c>
      <c r="D1635" t="s">
        <v>2391</v>
      </c>
      <c r="E1635">
        <v>0</v>
      </c>
    </row>
    <row r="1636" spans="1:5" x14ac:dyDescent="0.3">
      <c r="A1636">
        <v>72170015</v>
      </c>
      <c r="B1636" t="s">
        <v>104</v>
      </c>
      <c r="C1636" t="s">
        <v>8</v>
      </c>
      <c r="D1636" t="s">
        <v>2392</v>
      </c>
      <c r="E1636">
        <v>0</v>
      </c>
    </row>
    <row r="1637" spans="1:5" x14ac:dyDescent="0.3">
      <c r="A1637">
        <v>72170015</v>
      </c>
      <c r="B1637" t="s">
        <v>104</v>
      </c>
      <c r="C1637" t="s">
        <v>8</v>
      </c>
      <c r="D1637" t="s">
        <v>2393</v>
      </c>
      <c r="E1637">
        <v>0</v>
      </c>
    </row>
    <row r="1638" spans="1:5" x14ac:dyDescent="0.3">
      <c r="A1638">
        <v>72170015</v>
      </c>
      <c r="B1638" t="s">
        <v>104</v>
      </c>
      <c r="C1638" t="s">
        <v>8</v>
      </c>
      <c r="D1638" t="s">
        <v>2394</v>
      </c>
      <c r="E1638">
        <v>0</v>
      </c>
    </row>
    <row r="1639" spans="1:5" x14ac:dyDescent="0.3">
      <c r="A1639">
        <v>72170015</v>
      </c>
      <c r="B1639" t="s">
        <v>104</v>
      </c>
      <c r="C1639" t="s">
        <v>8</v>
      </c>
      <c r="D1639" t="s">
        <v>2395</v>
      </c>
      <c r="E1639">
        <v>-4</v>
      </c>
    </row>
    <row r="1640" spans="1:5" x14ac:dyDescent="0.3">
      <c r="A1640">
        <v>72170015</v>
      </c>
      <c r="B1640" t="s">
        <v>104</v>
      </c>
      <c r="C1640" t="s">
        <v>8</v>
      </c>
      <c r="D1640" t="s">
        <v>2396</v>
      </c>
      <c r="E1640">
        <v>0</v>
      </c>
    </row>
    <row r="1641" spans="1:5" x14ac:dyDescent="0.3">
      <c r="A1641">
        <v>72170015</v>
      </c>
      <c r="B1641" t="s">
        <v>104</v>
      </c>
      <c r="C1641" t="s">
        <v>8</v>
      </c>
      <c r="D1641" t="s">
        <v>2397</v>
      </c>
      <c r="E1641">
        <v>0</v>
      </c>
    </row>
    <row r="1642" spans="1:5" x14ac:dyDescent="0.3">
      <c r="A1642">
        <v>72170015</v>
      </c>
      <c r="B1642" t="s">
        <v>104</v>
      </c>
      <c r="C1642" t="s">
        <v>8</v>
      </c>
      <c r="D1642" t="s">
        <v>2398</v>
      </c>
      <c r="E1642">
        <v>0</v>
      </c>
    </row>
    <row r="1643" spans="1:5" x14ac:dyDescent="0.3">
      <c r="A1643">
        <v>72170015</v>
      </c>
      <c r="B1643" t="s">
        <v>104</v>
      </c>
      <c r="C1643" t="s">
        <v>8</v>
      </c>
      <c r="D1643" t="s">
        <v>2399</v>
      </c>
      <c r="E1643">
        <v>0</v>
      </c>
    </row>
    <row r="1644" spans="1:5" x14ac:dyDescent="0.3">
      <c r="A1644">
        <v>72170015</v>
      </c>
      <c r="B1644" t="s">
        <v>104</v>
      </c>
      <c r="C1644" t="s">
        <v>8</v>
      </c>
      <c r="D1644" t="s">
        <v>2400</v>
      </c>
      <c r="E1644">
        <v>0</v>
      </c>
    </row>
    <row r="1645" spans="1:5" x14ac:dyDescent="0.3">
      <c r="A1645">
        <v>72170015</v>
      </c>
      <c r="B1645" t="s">
        <v>104</v>
      </c>
      <c r="C1645" t="s">
        <v>8</v>
      </c>
      <c r="D1645" t="s">
        <v>2401</v>
      </c>
      <c r="E1645">
        <v>0</v>
      </c>
    </row>
    <row r="1646" spans="1:5" x14ac:dyDescent="0.3">
      <c r="A1646">
        <v>72170015</v>
      </c>
      <c r="B1646" t="s">
        <v>104</v>
      </c>
      <c r="C1646" t="s">
        <v>8</v>
      </c>
      <c r="D1646" t="s">
        <v>2402</v>
      </c>
      <c r="E1646">
        <v>0</v>
      </c>
    </row>
    <row r="1647" spans="1:5" x14ac:dyDescent="0.3">
      <c r="A1647">
        <v>72170015</v>
      </c>
      <c r="B1647" t="s">
        <v>104</v>
      </c>
      <c r="C1647" t="s">
        <v>8</v>
      </c>
      <c r="D1647" t="s">
        <v>2403</v>
      </c>
      <c r="E1647">
        <v>0</v>
      </c>
    </row>
    <row r="1648" spans="1:5" x14ac:dyDescent="0.3">
      <c r="A1648">
        <v>72170015</v>
      </c>
      <c r="B1648" t="s">
        <v>104</v>
      </c>
      <c r="C1648" t="s">
        <v>8</v>
      </c>
      <c r="D1648" t="s">
        <v>2404</v>
      </c>
      <c r="E1648">
        <v>0</v>
      </c>
    </row>
    <row r="1649" spans="1:5" x14ac:dyDescent="0.3">
      <c r="A1649">
        <v>72170015</v>
      </c>
      <c r="B1649" t="s">
        <v>104</v>
      </c>
      <c r="C1649" t="s">
        <v>8</v>
      </c>
      <c r="D1649" t="s">
        <v>2405</v>
      </c>
      <c r="E1649">
        <v>0</v>
      </c>
    </row>
    <row r="1650" spans="1:5" x14ac:dyDescent="0.3">
      <c r="A1650">
        <v>72170015</v>
      </c>
      <c r="B1650" t="s">
        <v>104</v>
      </c>
      <c r="C1650" t="s">
        <v>8</v>
      </c>
      <c r="D1650" t="s">
        <v>2406</v>
      </c>
      <c r="E1650">
        <v>0</v>
      </c>
    </row>
    <row r="1651" spans="1:5" x14ac:dyDescent="0.3">
      <c r="A1651">
        <v>72170015</v>
      </c>
      <c r="B1651" t="s">
        <v>104</v>
      </c>
      <c r="C1651" t="s">
        <v>8</v>
      </c>
      <c r="D1651" t="s">
        <v>2407</v>
      </c>
      <c r="E1651">
        <v>0</v>
      </c>
    </row>
    <row r="1652" spans="1:5" x14ac:dyDescent="0.3">
      <c r="A1652">
        <v>72170015</v>
      </c>
      <c r="B1652" t="s">
        <v>104</v>
      </c>
      <c r="C1652" t="s">
        <v>8</v>
      </c>
      <c r="D1652" t="s">
        <v>2408</v>
      </c>
      <c r="E1652">
        <v>0</v>
      </c>
    </row>
    <row r="1653" spans="1:5" x14ac:dyDescent="0.3">
      <c r="A1653">
        <v>72170015</v>
      </c>
      <c r="B1653" t="s">
        <v>104</v>
      </c>
      <c r="C1653" t="s">
        <v>8</v>
      </c>
      <c r="D1653" t="s">
        <v>2409</v>
      </c>
      <c r="E1653">
        <v>0</v>
      </c>
    </row>
    <row r="1654" spans="1:5" x14ac:dyDescent="0.3">
      <c r="A1654">
        <v>72170015</v>
      </c>
      <c r="B1654" t="s">
        <v>104</v>
      </c>
      <c r="C1654" t="s">
        <v>8</v>
      </c>
      <c r="D1654" t="s">
        <v>2410</v>
      </c>
      <c r="E1654">
        <v>-2</v>
      </c>
    </row>
    <row r="1655" spans="1:5" x14ac:dyDescent="0.3">
      <c r="A1655">
        <v>72170015</v>
      </c>
      <c r="B1655" t="s">
        <v>104</v>
      </c>
      <c r="C1655" t="s">
        <v>8</v>
      </c>
      <c r="D1655" t="s">
        <v>2411</v>
      </c>
      <c r="E1655">
        <v>0</v>
      </c>
    </row>
    <row r="1656" spans="1:5" x14ac:dyDescent="0.3">
      <c r="A1656">
        <v>72170015</v>
      </c>
      <c r="B1656" t="s">
        <v>104</v>
      </c>
      <c r="C1656" t="s">
        <v>8</v>
      </c>
      <c r="D1656" t="s">
        <v>2412</v>
      </c>
      <c r="E1656">
        <v>0</v>
      </c>
    </row>
    <row r="1657" spans="1:5" x14ac:dyDescent="0.3">
      <c r="A1657">
        <v>72170015</v>
      </c>
      <c r="B1657" t="s">
        <v>104</v>
      </c>
      <c r="C1657" t="s">
        <v>8</v>
      </c>
      <c r="D1657" t="s">
        <v>2413</v>
      </c>
      <c r="E1657">
        <v>0</v>
      </c>
    </row>
    <row r="1658" spans="1:5" x14ac:dyDescent="0.3">
      <c r="A1658">
        <v>91300015</v>
      </c>
      <c r="B1658" t="s">
        <v>106</v>
      </c>
      <c r="C1658" t="s">
        <v>8</v>
      </c>
      <c r="D1658" t="s">
        <v>2378</v>
      </c>
      <c r="E1658">
        <v>0</v>
      </c>
    </row>
    <row r="1659" spans="1:5" x14ac:dyDescent="0.3">
      <c r="A1659">
        <v>91300015</v>
      </c>
      <c r="B1659" t="s">
        <v>106</v>
      </c>
      <c r="C1659" t="s">
        <v>8</v>
      </c>
      <c r="D1659" t="s">
        <v>2379</v>
      </c>
      <c r="E1659">
        <v>0</v>
      </c>
    </row>
    <row r="1660" spans="1:5" x14ac:dyDescent="0.3">
      <c r="A1660">
        <v>91300015</v>
      </c>
      <c r="B1660" t="s">
        <v>106</v>
      </c>
      <c r="C1660" t="s">
        <v>8</v>
      </c>
      <c r="D1660" t="s">
        <v>2380</v>
      </c>
      <c r="E1660">
        <v>0</v>
      </c>
    </row>
    <row r="1661" spans="1:5" x14ac:dyDescent="0.3">
      <c r="A1661">
        <v>91300015</v>
      </c>
      <c r="B1661" t="s">
        <v>106</v>
      </c>
      <c r="C1661" t="s">
        <v>8</v>
      </c>
      <c r="D1661" t="s">
        <v>2381</v>
      </c>
      <c r="E1661">
        <v>0</v>
      </c>
    </row>
    <row r="1662" spans="1:5" x14ac:dyDescent="0.3">
      <c r="A1662">
        <v>91300015</v>
      </c>
      <c r="B1662" t="s">
        <v>106</v>
      </c>
      <c r="C1662" t="s">
        <v>8</v>
      </c>
      <c r="D1662" t="s">
        <v>2382</v>
      </c>
      <c r="E1662">
        <v>-1</v>
      </c>
    </row>
    <row r="1663" spans="1:5" x14ac:dyDescent="0.3">
      <c r="A1663">
        <v>91300015</v>
      </c>
      <c r="B1663" t="s">
        <v>106</v>
      </c>
      <c r="C1663" t="s">
        <v>8</v>
      </c>
      <c r="D1663" t="s">
        <v>2383</v>
      </c>
      <c r="E1663">
        <v>0</v>
      </c>
    </row>
    <row r="1664" spans="1:5" x14ac:dyDescent="0.3">
      <c r="A1664">
        <v>91300015</v>
      </c>
      <c r="B1664" t="s">
        <v>106</v>
      </c>
      <c r="C1664" t="s">
        <v>8</v>
      </c>
      <c r="D1664" t="s">
        <v>2384</v>
      </c>
      <c r="E1664">
        <v>0</v>
      </c>
    </row>
    <row r="1665" spans="1:5" x14ac:dyDescent="0.3">
      <c r="A1665">
        <v>91300015</v>
      </c>
      <c r="B1665" t="s">
        <v>106</v>
      </c>
      <c r="C1665" t="s">
        <v>8</v>
      </c>
      <c r="D1665" t="s">
        <v>2385</v>
      </c>
      <c r="E1665">
        <v>0</v>
      </c>
    </row>
    <row r="1666" spans="1:5" x14ac:dyDescent="0.3">
      <c r="A1666">
        <v>91300015</v>
      </c>
      <c r="B1666" t="s">
        <v>106</v>
      </c>
      <c r="C1666" t="s">
        <v>8</v>
      </c>
      <c r="D1666" t="s">
        <v>2386</v>
      </c>
      <c r="E1666">
        <v>0</v>
      </c>
    </row>
    <row r="1667" spans="1:5" x14ac:dyDescent="0.3">
      <c r="A1667">
        <v>91300015</v>
      </c>
      <c r="B1667" t="s">
        <v>106</v>
      </c>
      <c r="C1667" t="s">
        <v>8</v>
      </c>
      <c r="D1667" t="s">
        <v>2387</v>
      </c>
      <c r="E1667">
        <v>0</v>
      </c>
    </row>
    <row r="1668" spans="1:5" x14ac:dyDescent="0.3">
      <c r="A1668">
        <v>91300015</v>
      </c>
      <c r="B1668" t="s">
        <v>106</v>
      </c>
      <c r="C1668" t="s">
        <v>8</v>
      </c>
      <c r="D1668" t="s">
        <v>2388</v>
      </c>
      <c r="E1668">
        <v>0</v>
      </c>
    </row>
    <row r="1669" spans="1:5" x14ac:dyDescent="0.3">
      <c r="A1669">
        <v>91300015</v>
      </c>
      <c r="B1669" t="s">
        <v>106</v>
      </c>
      <c r="C1669" t="s">
        <v>8</v>
      </c>
      <c r="D1669" t="s">
        <v>2389</v>
      </c>
      <c r="E1669">
        <v>0</v>
      </c>
    </row>
    <row r="1670" spans="1:5" x14ac:dyDescent="0.3">
      <c r="A1670">
        <v>91300015</v>
      </c>
      <c r="B1670" t="s">
        <v>106</v>
      </c>
      <c r="C1670" t="s">
        <v>8</v>
      </c>
      <c r="D1670" t="s">
        <v>2390</v>
      </c>
      <c r="E1670">
        <v>0</v>
      </c>
    </row>
    <row r="1671" spans="1:5" x14ac:dyDescent="0.3">
      <c r="A1671">
        <v>91300015</v>
      </c>
      <c r="B1671" t="s">
        <v>106</v>
      </c>
      <c r="C1671" t="s">
        <v>8</v>
      </c>
      <c r="D1671" t="s">
        <v>2391</v>
      </c>
      <c r="E1671">
        <v>-1</v>
      </c>
    </row>
    <row r="1672" spans="1:5" x14ac:dyDescent="0.3">
      <c r="A1672">
        <v>91300015</v>
      </c>
      <c r="B1672" t="s">
        <v>106</v>
      </c>
      <c r="C1672" t="s">
        <v>8</v>
      </c>
      <c r="D1672" t="s">
        <v>2392</v>
      </c>
      <c r="E1672">
        <v>0</v>
      </c>
    </row>
    <row r="1673" spans="1:5" x14ac:dyDescent="0.3">
      <c r="A1673">
        <v>91300015</v>
      </c>
      <c r="B1673" t="s">
        <v>106</v>
      </c>
      <c r="C1673" t="s">
        <v>8</v>
      </c>
      <c r="D1673" t="s">
        <v>2393</v>
      </c>
      <c r="E1673">
        <v>0</v>
      </c>
    </row>
    <row r="1674" spans="1:5" x14ac:dyDescent="0.3">
      <c r="A1674">
        <v>91300015</v>
      </c>
      <c r="B1674" t="s">
        <v>106</v>
      </c>
      <c r="C1674" t="s">
        <v>8</v>
      </c>
      <c r="D1674" t="s">
        <v>2394</v>
      </c>
      <c r="E1674">
        <v>0</v>
      </c>
    </row>
    <row r="1675" spans="1:5" x14ac:dyDescent="0.3">
      <c r="A1675">
        <v>91300015</v>
      </c>
      <c r="B1675" t="s">
        <v>106</v>
      </c>
      <c r="C1675" t="s">
        <v>8</v>
      </c>
      <c r="D1675" t="s">
        <v>2395</v>
      </c>
      <c r="E1675">
        <v>0</v>
      </c>
    </row>
    <row r="1676" spans="1:5" x14ac:dyDescent="0.3">
      <c r="A1676">
        <v>91300015</v>
      </c>
      <c r="B1676" t="s">
        <v>106</v>
      </c>
      <c r="C1676" t="s">
        <v>8</v>
      </c>
      <c r="D1676" t="s">
        <v>2396</v>
      </c>
      <c r="E1676">
        <v>0</v>
      </c>
    </row>
    <row r="1677" spans="1:5" x14ac:dyDescent="0.3">
      <c r="A1677">
        <v>91300015</v>
      </c>
      <c r="B1677" t="s">
        <v>106</v>
      </c>
      <c r="C1677" t="s">
        <v>8</v>
      </c>
      <c r="D1677" t="s">
        <v>2397</v>
      </c>
      <c r="E1677">
        <v>0</v>
      </c>
    </row>
    <row r="1678" spans="1:5" x14ac:dyDescent="0.3">
      <c r="A1678">
        <v>91300015</v>
      </c>
      <c r="B1678" t="s">
        <v>106</v>
      </c>
      <c r="C1678" t="s">
        <v>8</v>
      </c>
      <c r="D1678" t="s">
        <v>2398</v>
      </c>
      <c r="E1678">
        <v>-1</v>
      </c>
    </row>
    <row r="1679" spans="1:5" x14ac:dyDescent="0.3">
      <c r="A1679">
        <v>91300015</v>
      </c>
      <c r="B1679" t="s">
        <v>106</v>
      </c>
      <c r="C1679" t="s">
        <v>8</v>
      </c>
      <c r="D1679" t="s">
        <v>2399</v>
      </c>
      <c r="E1679">
        <v>0</v>
      </c>
    </row>
    <row r="1680" spans="1:5" x14ac:dyDescent="0.3">
      <c r="A1680">
        <v>91300015</v>
      </c>
      <c r="B1680" t="s">
        <v>106</v>
      </c>
      <c r="C1680" t="s">
        <v>8</v>
      </c>
      <c r="D1680" t="s">
        <v>2400</v>
      </c>
      <c r="E1680">
        <v>-1</v>
      </c>
    </row>
    <row r="1681" spans="1:5" x14ac:dyDescent="0.3">
      <c r="A1681">
        <v>91300015</v>
      </c>
      <c r="B1681" t="s">
        <v>106</v>
      </c>
      <c r="C1681" t="s">
        <v>8</v>
      </c>
      <c r="D1681" t="s">
        <v>2401</v>
      </c>
      <c r="E1681">
        <v>-1</v>
      </c>
    </row>
    <row r="1682" spans="1:5" x14ac:dyDescent="0.3">
      <c r="A1682">
        <v>91300015</v>
      </c>
      <c r="B1682" t="s">
        <v>106</v>
      </c>
      <c r="C1682" t="s">
        <v>8</v>
      </c>
      <c r="D1682" t="s">
        <v>2402</v>
      </c>
      <c r="E1682">
        <v>0</v>
      </c>
    </row>
    <row r="1683" spans="1:5" x14ac:dyDescent="0.3">
      <c r="A1683">
        <v>91300015</v>
      </c>
      <c r="B1683" t="s">
        <v>106</v>
      </c>
      <c r="C1683" t="s">
        <v>8</v>
      </c>
      <c r="D1683" t="s">
        <v>2403</v>
      </c>
      <c r="E1683">
        <v>0</v>
      </c>
    </row>
    <row r="1684" spans="1:5" x14ac:dyDescent="0.3">
      <c r="A1684">
        <v>91300015</v>
      </c>
      <c r="B1684" t="s">
        <v>106</v>
      </c>
      <c r="C1684" t="s">
        <v>8</v>
      </c>
      <c r="D1684" t="s">
        <v>2404</v>
      </c>
      <c r="E1684">
        <v>0</v>
      </c>
    </row>
    <row r="1685" spans="1:5" x14ac:dyDescent="0.3">
      <c r="A1685">
        <v>91300015</v>
      </c>
      <c r="B1685" t="s">
        <v>106</v>
      </c>
      <c r="C1685" t="s">
        <v>8</v>
      </c>
      <c r="D1685" t="s">
        <v>2405</v>
      </c>
      <c r="E1685">
        <v>0</v>
      </c>
    </row>
    <row r="1686" spans="1:5" x14ac:dyDescent="0.3">
      <c r="A1686">
        <v>91300015</v>
      </c>
      <c r="B1686" t="s">
        <v>106</v>
      </c>
      <c r="C1686" t="s">
        <v>8</v>
      </c>
      <c r="D1686" t="s">
        <v>2406</v>
      </c>
      <c r="E1686">
        <v>0</v>
      </c>
    </row>
    <row r="1687" spans="1:5" x14ac:dyDescent="0.3">
      <c r="A1687">
        <v>91300015</v>
      </c>
      <c r="B1687" t="s">
        <v>106</v>
      </c>
      <c r="C1687" t="s">
        <v>8</v>
      </c>
      <c r="D1687" t="s">
        <v>2407</v>
      </c>
      <c r="E1687">
        <v>0</v>
      </c>
    </row>
    <row r="1688" spans="1:5" x14ac:dyDescent="0.3">
      <c r="A1688">
        <v>91300015</v>
      </c>
      <c r="B1688" t="s">
        <v>106</v>
      </c>
      <c r="C1688" t="s">
        <v>8</v>
      </c>
      <c r="D1688" t="s">
        <v>2408</v>
      </c>
      <c r="E1688">
        <v>0</v>
      </c>
    </row>
    <row r="1689" spans="1:5" x14ac:dyDescent="0.3">
      <c r="A1689">
        <v>91300015</v>
      </c>
      <c r="B1689" t="s">
        <v>106</v>
      </c>
      <c r="C1689" t="s">
        <v>8</v>
      </c>
      <c r="D1689" t="s">
        <v>2409</v>
      </c>
      <c r="E1689">
        <v>-1</v>
      </c>
    </row>
    <row r="1690" spans="1:5" x14ac:dyDescent="0.3">
      <c r="A1690">
        <v>91300015</v>
      </c>
      <c r="B1690" t="s">
        <v>106</v>
      </c>
      <c r="C1690" t="s">
        <v>8</v>
      </c>
      <c r="D1690" t="s">
        <v>2410</v>
      </c>
      <c r="E1690">
        <v>0</v>
      </c>
    </row>
    <row r="1691" spans="1:5" x14ac:dyDescent="0.3">
      <c r="A1691">
        <v>91300015</v>
      </c>
      <c r="B1691" t="s">
        <v>106</v>
      </c>
      <c r="C1691" t="s">
        <v>8</v>
      </c>
      <c r="D1691" t="s">
        <v>2411</v>
      </c>
      <c r="E1691">
        <v>0</v>
      </c>
    </row>
    <row r="1692" spans="1:5" x14ac:dyDescent="0.3">
      <c r="A1692">
        <v>91300015</v>
      </c>
      <c r="B1692" t="s">
        <v>106</v>
      </c>
      <c r="C1692" t="s">
        <v>8</v>
      </c>
      <c r="D1692" t="s">
        <v>2412</v>
      </c>
      <c r="E1692">
        <v>0</v>
      </c>
    </row>
    <row r="1693" spans="1:5" x14ac:dyDescent="0.3">
      <c r="A1693">
        <v>91300015</v>
      </c>
      <c r="B1693" t="s">
        <v>106</v>
      </c>
      <c r="C1693" t="s">
        <v>8</v>
      </c>
      <c r="D1693" t="s">
        <v>2413</v>
      </c>
      <c r="E1693">
        <v>0</v>
      </c>
    </row>
    <row r="1694" spans="1:5" x14ac:dyDescent="0.3">
      <c r="A1694">
        <v>53130130</v>
      </c>
      <c r="B1694" t="s">
        <v>108</v>
      </c>
      <c r="C1694" t="s">
        <v>8</v>
      </c>
      <c r="D1694" t="s">
        <v>2378</v>
      </c>
      <c r="E1694">
        <v>0</v>
      </c>
    </row>
    <row r="1695" spans="1:5" x14ac:dyDescent="0.3">
      <c r="A1695">
        <v>53130130</v>
      </c>
      <c r="B1695" t="s">
        <v>108</v>
      </c>
      <c r="C1695" t="s">
        <v>8</v>
      </c>
      <c r="D1695" t="s">
        <v>2379</v>
      </c>
      <c r="E1695">
        <v>0</v>
      </c>
    </row>
    <row r="1696" spans="1:5" x14ac:dyDescent="0.3">
      <c r="A1696">
        <v>53130130</v>
      </c>
      <c r="B1696" t="s">
        <v>108</v>
      </c>
      <c r="C1696" t="s">
        <v>8</v>
      </c>
      <c r="D1696" t="s">
        <v>2380</v>
      </c>
      <c r="E1696">
        <v>-1</v>
      </c>
    </row>
    <row r="1697" spans="1:5" x14ac:dyDescent="0.3">
      <c r="A1697">
        <v>53130130</v>
      </c>
      <c r="B1697" t="s">
        <v>108</v>
      </c>
      <c r="C1697" t="s">
        <v>8</v>
      </c>
      <c r="D1697" t="s">
        <v>2381</v>
      </c>
      <c r="E1697">
        <v>0</v>
      </c>
    </row>
    <row r="1698" spans="1:5" x14ac:dyDescent="0.3">
      <c r="A1698">
        <v>53130130</v>
      </c>
      <c r="B1698" t="s">
        <v>108</v>
      </c>
      <c r="C1698" t="s">
        <v>8</v>
      </c>
      <c r="D1698" t="s">
        <v>2382</v>
      </c>
      <c r="E1698">
        <v>0</v>
      </c>
    </row>
    <row r="1699" spans="1:5" x14ac:dyDescent="0.3">
      <c r="A1699">
        <v>53130130</v>
      </c>
      <c r="B1699" t="s">
        <v>108</v>
      </c>
      <c r="C1699" t="s">
        <v>8</v>
      </c>
      <c r="D1699" t="s">
        <v>2383</v>
      </c>
      <c r="E1699">
        <v>-2</v>
      </c>
    </row>
    <row r="1700" spans="1:5" x14ac:dyDescent="0.3">
      <c r="A1700">
        <v>53130130</v>
      </c>
      <c r="B1700" t="s">
        <v>108</v>
      </c>
      <c r="C1700" t="s">
        <v>8</v>
      </c>
      <c r="D1700" t="s">
        <v>2384</v>
      </c>
      <c r="E1700">
        <v>0</v>
      </c>
    </row>
    <row r="1701" spans="1:5" x14ac:dyDescent="0.3">
      <c r="A1701">
        <v>53130130</v>
      </c>
      <c r="B1701" t="s">
        <v>108</v>
      </c>
      <c r="C1701" t="s">
        <v>8</v>
      </c>
      <c r="D1701" t="s">
        <v>2385</v>
      </c>
      <c r="E1701">
        <v>0</v>
      </c>
    </row>
    <row r="1702" spans="1:5" x14ac:dyDescent="0.3">
      <c r="A1702">
        <v>53130130</v>
      </c>
      <c r="B1702" t="s">
        <v>108</v>
      </c>
      <c r="C1702" t="s">
        <v>8</v>
      </c>
      <c r="D1702" t="s">
        <v>2386</v>
      </c>
      <c r="E1702">
        <v>0</v>
      </c>
    </row>
    <row r="1703" spans="1:5" x14ac:dyDescent="0.3">
      <c r="A1703">
        <v>53130130</v>
      </c>
      <c r="B1703" t="s">
        <v>108</v>
      </c>
      <c r="C1703" t="s">
        <v>8</v>
      </c>
      <c r="D1703" t="s">
        <v>2387</v>
      </c>
      <c r="E1703">
        <v>0</v>
      </c>
    </row>
    <row r="1704" spans="1:5" x14ac:dyDescent="0.3">
      <c r="A1704">
        <v>53130130</v>
      </c>
      <c r="B1704" t="s">
        <v>108</v>
      </c>
      <c r="C1704" t="s">
        <v>8</v>
      </c>
      <c r="D1704" t="s">
        <v>2388</v>
      </c>
      <c r="E1704">
        <v>0</v>
      </c>
    </row>
    <row r="1705" spans="1:5" x14ac:dyDescent="0.3">
      <c r="A1705">
        <v>53130130</v>
      </c>
      <c r="B1705" t="s">
        <v>108</v>
      </c>
      <c r="C1705" t="s">
        <v>8</v>
      </c>
      <c r="D1705" t="s">
        <v>2389</v>
      </c>
      <c r="E1705">
        <v>0</v>
      </c>
    </row>
    <row r="1706" spans="1:5" x14ac:dyDescent="0.3">
      <c r="A1706">
        <v>53130130</v>
      </c>
      <c r="B1706" t="s">
        <v>108</v>
      </c>
      <c r="C1706" t="s">
        <v>8</v>
      </c>
      <c r="D1706" t="s">
        <v>2390</v>
      </c>
      <c r="E1706">
        <v>-1</v>
      </c>
    </row>
    <row r="1707" spans="1:5" x14ac:dyDescent="0.3">
      <c r="A1707">
        <v>53130130</v>
      </c>
      <c r="B1707" t="s">
        <v>108</v>
      </c>
      <c r="C1707" t="s">
        <v>8</v>
      </c>
      <c r="D1707" t="s">
        <v>2391</v>
      </c>
      <c r="E1707">
        <v>0</v>
      </c>
    </row>
    <row r="1708" spans="1:5" x14ac:dyDescent="0.3">
      <c r="A1708">
        <v>53130130</v>
      </c>
      <c r="B1708" t="s">
        <v>108</v>
      </c>
      <c r="C1708" t="s">
        <v>8</v>
      </c>
      <c r="D1708" t="s">
        <v>2392</v>
      </c>
      <c r="E1708">
        <v>0</v>
      </c>
    </row>
    <row r="1709" spans="1:5" x14ac:dyDescent="0.3">
      <c r="A1709">
        <v>53130130</v>
      </c>
      <c r="B1709" t="s">
        <v>108</v>
      </c>
      <c r="C1709" t="s">
        <v>8</v>
      </c>
      <c r="D1709" t="s">
        <v>2393</v>
      </c>
      <c r="E1709">
        <v>0</v>
      </c>
    </row>
    <row r="1710" spans="1:5" x14ac:dyDescent="0.3">
      <c r="A1710">
        <v>53130130</v>
      </c>
      <c r="B1710" t="s">
        <v>108</v>
      </c>
      <c r="C1710" t="s">
        <v>8</v>
      </c>
      <c r="D1710" t="s">
        <v>2394</v>
      </c>
      <c r="E1710">
        <v>0</v>
      </c>
    </row>
    <row r="1711" spans="1:5" x14ac:dyDescent="0.3">
      <c r="A1711">
        <v>53130130</v>
      </c>
      <c r="B1711" t="s">
        <v>108</v>
      </c>
      <c r="C1711" t="s">
        <v>8</v>
      </c>
      <c r="D1711" t="s">
        <v>2395</v>
      </c>
      <c r="E1711">
        <v>0</v>
      </c>
    </row>
    <row r="1712" spans="1:5" x14ac:dyDescent="0.3">
      <c r="A1712">
        <v>53130130</v>
      </c>
      <c r="B1712" t="s">
        <v>108</v>
      </c>
      <c r="C1712" t="s">
        <v>8</v>
      </c>
      <c r="D1712" t="s">
        <v>2396</v>
      </c>
      <c r="E1712">
        <v>0</v>
      </c>
    </row>
    <row r="1713" spans="1:5" x14ac:dyDescent="0.3">
      <c r="A1713">
        <v>53130130</v>
      </c>
      <c r="B1713" t="s">
        <v>108</v>
      </c>
      <c r="C1713" t="s">
        <v>8</v>
      </c>
      <c r="D1713" t="s">
        <v>2397</v>
      </c>
      <c r="E1713">
        <v>0</v>
      </c>
    </row>
    <row r="1714" spans="1:5" x14ac:dyDescent="0.3">
      <c r="A1714">
        <v>53130130</v>
      </c>
      <c r="B1714" t="s">
        <v>108</v>
      </c>
      <c r="C1714" t="s">
        <v>8</v>
      </c>
      <c r="D1714" t="s">
        <v>2398</v>
      </c>
      <c r="E1714">
        <v>-1</v>
      </c>
    </row>
    <row r="1715" spans="1:5" x14ac:dyDescent="0.3">
      <c r="A1715">
        <v>53130130</v>
      </c>
      <c r="B1715" t="s">
        <v>108</v>
      </c>
      <c r="C1715" t="s">
        <v>8</v>
      </c>
      <c r="D1715" t="s">
        <v>2399</v>
      </c>
      <c r="E1715">
        <v>-1</v>
      </c>
    </row>
    <row r="1716" spans="1:5" x14ac:dyDescent="0.3">
      <c r="A1716">
        <v>53130130</v>
      </c>
      <c r="B1716" t="s">
        <v>108</v>
      </c>
      <c r="C1716" t="s">
        <v>8</v>
      </c>
      <c r="D1716" t="s">
        <v>2400</v>
      </c>
      <c r="E1716">
        <v>-2</v>
      </c>
    </row>
    <row r="1717" spans="1:5" x14ac:dyDescent="0.3">
      <c r="A1717">
        <v>53130130</v>
      </c>
      <c r="B1717" t="s">
        <v>108</v>
      </c>
      <c r="C1717" t="s">
        <v>8</v>
      </c>
      <c r="D1717" t="s">
        <v>2401</v>
      </c>
      <c r="E1717">
        <v>0</v>
      </c>
    </row>
    <row r="1718" spans="1:5" x14ac:dyDescent="0.3">
      <c r="A1718">
        <v>53130130</v>
      </c>
      <c r="B1718" t="s">
        <v>108</v>
      </c>
      <c r="C1718" t="s">
        <v>8</v>
      </c>
      <c r="D1718" t="s">
        <v>2402</v>
      </c>
      <c r="E1718">
        <v>0</v>
      </c>
    </row>
    <row r="1719" spans="1:5" x14ac:dyDescent="0.3">
      <c r="A1719">
        <v>53130130</v>
      </c>
      <c r="B1719" t="s">
        <v>108</v>
      </c>
      <c r="C1719" t="s">
        <v>8</v>
      </c>
      <c r="D1719" t="s">
        <v>2403</v>
      </c>
      <c r="E1719">
        <v>0</v>
      </c>
    </row>
    <row r="1720" spans="1:5" x14ac:dyDescent="0.3">
      <c r="A1720">
        <v>53130130</v>
      </c>
      <c r="B1720" t="s">
        <v>108</v>
      </c>
      <c r="C1720" t="s">
        <v>8</v>
      </c>
      <c r="D1720" t="s">
        <v>2404</v>
      </c>
      <c r="E1720">
        <v>0</v>
      </c>
    </row>
    <row r="1721" spans="1:5" x14ac:dyDescent="0.3">
      <c r="A1721">
        <v>53130130</v>
      </c>
      <c r="B1721" t="s">
        <v>108</v>
      </c>
      <c r="C1721" t="s">
        <v>8</v>
      </c>
      <c r="D1721" t="s">
        <v>2405</v>
      </c>
      <c r="E1721">
        <v>0</v>
      </c>
    </row>
    <row r="1722" spans="1:5" x14ac:dyDescent="0.3">
      <c r="A1722">
        <v>53130130</v>
      </c>
      <c r="B1722" t="s">
        <v>108</v>
      </c>
      <c r="C1722" t="s">
        <v>8</v>
      </c>
      <c r="D1722" t="s">
        <v>2406</v>
      </c>
      <c r="E1722">
        <v>0</v>
      </c>
    </row>
    <row r="1723" spans="1:5" x14ac:dyDescent="0.3">
      <c r="A1723">
        <v>53130130</v>
      </c>
      <c r="B1723" t="s">
        <v>108</v>
      </c>
      <c r="C1723" t="s">
        <v>8</v>
      </c>
      <c r="D1723" t="s">
        <v>2407</v>
      </c>
      <c r="E1723">
        <v>0</v>
      </c>
    </row>
    <row r="1724" spans="1:5" x14ac:dyDescent="0.3">
      <c r="A1724">
        <v>53130130</v>
      </c>
      <c r="B1724" t="s">
        <v>108</v>
      </c>
      <c r="C1724" t="s">
        <v>8</v>
      </c>
      <c r="D1724" t="s">
        <v>2408</v>
      </c>
      <c r="E1724">
        <v>0</v>
      </c>
    </row>
    <row r="1725" spans="1:5" x14ac:dyDescent="0.3">
      <c r="A1725">
        <v>53130130</v>
      </c>
      <c r="B1725" t="s">
        <v>108</v>
      </c>
      <c r="C1725" t="s">
        <v>8</v>
      </c>
      <c r="D1725" t="s">
        <v>2409</v>
      </c>
      <c r="E1725">
        <v>-1</v>
      </c>
    </row>
    <row r="1726" spans="1:5" x14ac:dyDescent="0.3">
      <c r="A1726">
        <v>53130130</v>
      </c>
      <c r="B1726" t="s">
        <v>108</v>
      </c>
      <c r="C1726" t="s">
        <v>8</v>
      </c>
      <c r="D1726" t="s">
        <v>2410</v>
      </c>
      <c r="E1726">
        <v>0</v>
      </c>
    </row>
    <row r="1727" spans="1:5" x14ac:dyDescent="0.3">
      <c r="A1727">
        <v>53130130</v>
      </c>
      <c r="B1727" t="s">
        <v>108</v>
      </c>
      <c r="C1727" t="s">
        <v>8</v>
      </c>
      <c r="D1727" t="s">
        <v>2411</v>
      </c>
      <c r="E1727">
        <v>0</v>
      </c>
    </row>
    <row r="1728" spans="1:5" x14ac:dyDescent="0.3">
      <c r="A1728">
        <v>53130130</v>
      </c>
      <c r="B1728" t="s">
        <v>108</v>
      </c>
      <c r="C1728" t="s">
        <v>8</v>
      </c>
      <c r="D1728" t="s">
        <v>2412</v>
      </c>
      <c r="E1728">
        <v>0</v>
      </c>
    </row>
    <row r="1729" spans="1:5" x14ac:dyDescent="0.3">
      <c r="A1729">
        <v>53130130</v>
      </c>
      <c r="B1729" t="s">
        <v>108</v>
      </c>
      <c r="C1729" t="s">
        <v>8</v>
      </c>
      <c r="D1729" t="s">
        <v>2413</v>
      </c>
      <c r="E1729">
        <v>-2</v>
      </c>
    </row>
    <row r="1730" spans="1:5" x14ac:dyDescent="0.3">
      <c r="A1730">
        <v>71240012</v>
      </c>
      <c r="B1730" t="s">
        <v>110</v>
      </c>
      <c r="C1730" t="s">
        <v>8</v>
      </c>
      <c r="D1730" t="s">
        <v>2378</v>
      </c>
      <c r="E1730">
        <v>0</v>
      </c>
    </row>
    <row r="1731" spans="1:5" x14ac:dyDescent="0.3">
      <c r="A1731">
        <v>71240012</v>
      </c>
      <c r="B1731" t="s">
        <v>110</v>
      </c>
      <c r="C1731" t="s">
        <v>8</v>
      </c>
      <c r="D1731" t="s">
        <v>2379</v>
      </c>
      <c r="E1731">
        <v>0</v>
      </c>
    </row>
    <row r="1732" spans="1:5" x14ac:dyDescent="0.3">
      <c r="A1732">
        <v>71240012</v>
      </c>
      <c r="B1732" t="s">
        <v>110</v>
      </c>
      <c r="C1732" t="s">
        <v>8</v>
      </c>
      <c r="D1732" t="s">
        <v>2380</v>
      </c>
      <c r="E1732">
        <v>0</v>
      </c>
    </row>
    <row r="1733" spans="1:5" x14ac:dyDescent="0.3">
      <c r="A1733">
        <v>71240012</v>
      </c>
      <c r="B1733" t="s">
        <v>110</v>
      </c>
      <c r="C1733" t="s">
        <v>8</v>
      </c>
      <c r="D1733" t="s">
        <v>2381</v>
      </c>
      <c r="E1733">
        <v>0</v>
      </c>
    </row>
    <row r="1734" spans="1:5" x14ac:dyDescent="0.3">
      <c r="A1734">
        <v>71240012</v>
      </c>
      <c r="B1734" t="s">
        <v>110</v>
      </c>
      <c r="C1734" t="s">
        <v>8</v>
      </c>
      <c r="D1734" t="s">
        <v>2382</v>
      </c>
      <c r="E1734">
        <v>0</v>
      </c>
    </row>
    <row r="1735" spans="1:5" x14ac:dyDescent="0.3">
      <c r="A1735">
        <v>71240012</v>
      </c>
      <c r="B1735" t="s">
        <v>110</v>
      </c>
      <c r="C1735" t="s">
        <v>8</v>
      </c>
      <c r="D1735" t="s">
        <v>2383</v>
      </c>
      <c r="E1735">
        <v>0</v>
      </c>
    </row>
    <row r="1736" spans="1:5" x14ac:dyDescent="0.3">
      <c r="A1736">
        <v>71240012</v>
      </c>
      <c r="B1736" t="s">
        <v>110</v>
      </c>
      <c r="C1736" t="s">
        <v>8</v>
      </c>
      <c r="D1736" t="s">
        <v>2384</v>
      </c>
      <c r="E1736">
        <v>0</v>
      </c>
    </row>
    <row r="1737" spans="1:5" x14ac:dyDescent="0.3">
      <c r="A1737">
        <v>71240012</v>
      </c>
      <c r="B1737" t="s">
        <v>110</v>
      </c>
      <c r="C1737" t="s">
        <v>8</v>
      </c>
      <c r="D1737" t="s">
        <v>2385</v>
      </c>
      <c r="E1737">
        <v>0</v>
      </c>
    </row>
    <row r="1738" spans="1:5" x14ac:dyDescent="0.3">
      <c r="A1738">
        <v>71240012</v>
      </c>
      <c r="B1738" t="s">
        <v>110</v>
      </c>
      <c r="C1738" t="s">
        <v>8</v>
      </c>
      <c r="D1738" t="s">
        <v>2386</v>
      </c>
      <c r="E1738">
        <v>0</v>
      </c>
    </row>
    <row r="1739" spans="1:5" x14ac:dyDescent="0.3">
      <c r="A1739">
        <v>71240012</v>
      </c>
      <c r="B1739" t="s">
        <v>110</v>
      </c>
      <c r="C1739" t="s">
        <v>8</v>
      </c>
      <c r="D1739" t="s">
        <v>2387</v>
      </c>
      <c r="E1739">
        <v>0</v>
      </c>
    </row>
    <row r="1740" spans="1:5" x14ac:dyDescent="0.3">
      <c r="A1740">
        <v>71240012</v>
      </c>
      <c r="B1740" t="s">
        <v>110</v>
      </c>
      <c r="C1740" t="s">
        <v>8</v>
      </c>
      <c r="D1740" t="s">
        <v>2388</v>
      </c>
      <c r="E1740">
        <v>0</v>
      </c>
    </row>
    <row r="1741" spans="1:5" x14ac:dyDescent="0.3">
      <c r="A1741">
        <v>71240012</v>
      </c>
      <c r="B1741" t="s">
        <v>110</v>
      </c>
      <c r="C1741" t="s">
        <v>8</v>
      </c>
      <c r="D1741" t="s">
        <v>2389</v>
      </c>
      <c r="E1741">
        <v>0</v>
      </c>
    </row>
    <row r="1742" spans="1:5" x14ac:dyDescent="0.3">
      <c r="A1742">
        <v>71240012</v>
      </c>
      <c r="B1742" t="s">
        <v>110</v>
      </c>
      <c r="C1742" t="s">
        <v>8</v>
      </c>
      <c r="D1742" t="s">
        <v>2390</v>
      </c>
      <c r="E1742">
        <v>0</v>
      </c>
    </row>
    <row r="1743" spans="1:5" x14ac:dyDescent="0.3">
      <c r="A1743">
        <v>71240012</v>
      </c>
      <c r="B1743" t="s">
        <v>110</v>
      </c>
      <c r="C1743" t="s">
        <v>8</v>
      </c>
      <c r="D1743" t="s">
        <v>2391</v>
      </c>
      <c r="E1743">
        <v>0</v>
      </c>
    </row>
    <row r="1744" spans="1:5" x14ac:dyDescent="0.3">
      <c r="A1744">
        <v>71240012</v>
      </c>
      <c r="B1744" t="s">
        <v>110</v>
      </c>
      <c r="C1744" t="s">
        <v>8</v>
      </c>
      <c r="D1744" t="s">
        <v>2392</v>
      </c>
      <c r="E1744">
        <v>0</v>
      </c>
    </row>
    <row r="1745" spans="1:5" x14ac:dyDescent="0.3">
      <c r="A1745">
        <v>71240012</v>
      </c>
      <c r="B1745" t="s">
        <v>110</v>
      </c>
      <c r="C1745" t="s">
        <v>8</v>
      </c>
      <c r="D1745" t="s">
        <v>2393</v>
      </c>
      <c r="E1745">
        <v>0</v>
      </c>
    </row>
    <row r="1746" spans="1:5" x14ac:dyDescent="0.3">
      <c r="A1746">
        <v>71240012</v>
      </c>
      <c r="B1746" t="s">
        <v>110</v>
      </c>
      <c r="C1746" t="s">
        <v>8</v>
      </c>
      <c r="D1746" t="s">
        <v>2394</v>
      </c>
      <c r="E1746">
        <v>0</v>
      </c>
    </row>
    <row r="1747" spans="1:5" x14ac:dyDescent="0.3">
      <c r="A1747">
        <v>71240012</v>
      </c>
      <c r="B1747" t="s">
        <v>110</v>
      </c>
      <c r="C1747" t="s">
        <v>8</v>
      </c>
      <c r="D1747" t="s">
        <v>2395</v>
      </c>
      <c r="E1747">
        <v>0</v>
      </c>
    </row>
    <row r="1748" spans="1:5" x14ac:dyDescent="0.3">
      <c r="A1748">
        <v>71240012</v>
      </c>
      <c r="B1748" t="s">
        <v>110</v>
      </c>
      <c r="C1748" t="s">
        <v>8</v>
      </c>
      <c r="D1748" t="s">
        <v>2396</v>
      </c>
      <c r="E1748">
        <v>0</v>
      </c>
    </row>
    <row r="1749" spans="1:5" x14ac:dyDescent="0.3">
      <c r="A1749">
        <v>71240012</v>
      </c>
      <c r="B1749" t="s">
        <v>110</v>
      </c>
      <c r="C1749" t="s">
        <v>8</v>
      </c>
      <c r="D1749" t="s">
        <v>2397</v>
      </c>
      <c r="E1749">
        <v>0</v>
      </c>
    </row>
    <row r="1750" spans="1:5" x14ac:dyDescent="0.3">
      <c r="A1750">
        <v>71240012</v>
      </c>
      <c r="B1750" t="s">
        <v>110</v>
      </c>
      <c r="C1750" t="s">
        <v>8</v>
      </c>
      <c r="D1750" t="s">
        <v>2398</v>
      </c>
      <c r="E1750">
        <v>0</v>
      </c>
    </row>
    <row r="1751" spans="1:5" x14ac:dyDescent="0.3">
      <c r="A1751">
        <v>71240012</v>
      </c>
      <c r="B1751" t="s">
        <v>110</v>
      </c>
      <c r="C1751" t="s">
        <v>8</v>
      </c>
      <c r="D1751" t="s">
        <v>2399</v>
      </c>
      <c r="E1751">
        <v>0</v>
      </c>
    </row>
    <row r="1752" spans="1:5" x14ac:dyDescent="0.3">
      <c r="A1752">
        <v>71240012</v>
      </c>
      <c r="B1752" t="s">
        <v>110</v>
      </c>
      <c r="C1752" t="s">
        <v>8</v>
      </c>
      <c r="D1752" t="s">
        <v>2400</v>
      </c>
      <c r="E1752">
        <v>0</v>
      </c>
    </row>
    <row r="1753" spans="1:5" x14ac:dyDescent="0.3">
      <c r="A1753">
        <v>71240012</v>
      </c>
      <c r="B1753" t="s">
        <v>110</v>
      </c>
      <c r="C1753" t="s">
        <v>8</v>
      </c>
      <c r="D1753" t="s">
        <v>2401</v>
      </c>
      <c r="E1753">
        <v>0</v>
      </c>
    </row>
    <row r="1754" spans="1:5" x14ac:dyDescent="0.3">
      <c r="A1754">
        <v>71240012</v>
      </c>
      <c r="B1754" t="s">
        <v>110</v>
      </c>
      <c r="C1754" t="s">
        <v>8</v>
      </c>
      <c r="D1754" t="s">
        <v>2402</v>
      </c>
      <c r="E1754">
        <v>0</v>
      </c>
    </row>
    <row r="1755" spans="1:5" x14ac:dyDescent="0.3">
      <c r="A1755">
        <v>71240012</v>
      </c>
      <c r="B1755" t="s">
        <v>110</v>
      </c>
      <c r="C1755" t="s">
        <v>8</v>
      </c>
      <c r="D1755" t="s">
        <v>2403</v>
      </c>
      <c r="E1755">
        <v>0</v>
      </c>
    </row>
    <row r="1756" spans="1:5" x14ac:dyDescent="0.3">
      <c r="A1756">
        <v>71240012</v>
      </c>
      <c r="B1756" t="s">
        <v>110</v>
      </c>
      <c r="C1756" t="s">
        <v>8</v>
      </c>
      <c r="D1756" t="s">
        <v>2404</v>
      </c>
      <c r="E1756">
        <v>-1</v>
      </c>
    </row>
    <row r="1757" spans="1:5" x14ac:dyDescent="0.3">
      <c r="A1757">
        <v>71240012</v>
      </c>
      <c r="B1757" t="s">
        <v>110</v>
      </c>
      <c r="C1757" t="s">
        <v>8</v>
      </c>
      <c r="D1757" t="s">
        <v>2405</v>
      </c>
      <c r="E1757">
        <v>0</v>
      </c>
    </row>
    <row r="1758" spans="1:5" x14ac:dyDescent="0.3">
      <c r="A1758">
        <v>71240012</v>
      </c>
      <c r="B1758" t="s">
        <v>110</v>
      </c>
      <c r="C1758" t="s">
        <v>8</v>
      </c>
      <c r="D1758" t="s">
        <v>2406</v>
      </c>
      <c r="E1758">
        <v>0</v>
      </c>
    </row>
    <row r="1759" spans="1:5" x14ac:dyDescent="0.3">
      <c r="A1759">
        <v>71240012</v>
      </c>
      <c r="B1759" t="s">
        <v>110</v>
      </c>
      <c r="C1759" t="s">
        <v>8</v>
      </c>
      <c r="D1759" t="s">
        <v>2407</v>
      </c>
      <c r="E1759">
        <v>0</v>
      </c>
    </row>
    <row r="1760" spans="1:5" x14ac:dyDescent="0.3">
      <c r="A1760">
        <v>71240012</v>
      </c>
      <c r="B1760" t="s">
        <v>110</v>
      </c>
      <c r="C1760" t="s">
        <v>8</v>
      </c>
      <c r="D1760" t="s">
        <v>2408</v>
      </c>
      <c r="E1760">
        <v>0</v>
      </c>
    </row>
    <row r="1761" spans="1:5" x14ac:dyDescent="0.3">
      <c r="A1761">
        <v>71240012</v>
      </c>
      <c r="B1761" t="s">
        <v>110</v>
      </c>
      <c r="C1761" t="s">
        <v>8</v>
      </c>
      <c r="D1761" t="s">
        <v>2409</v>
      </c>
      <c r="E1761">
        <v>0</v>
      </c>
    </row>
    <row r="1762" spans="1:5" x14ac:dyDescent="0.3">
      <c r="A1762">
        <v>71240012</v>
      </c>
      <c r="B1762" t="s">
        <v>110</v>
      </c>
      <c r="C1762" t="s">
        <v>8</v>
      </c>
      <c r="D1762" t="s">
        <v>2410</v>
      </c>
      <c r="E1762">
        <v>0</v>
      </c>
    </row>
    <row r="1763" spans="1:5" x14ac:dyDescent="0.3">
      <c r="A1763">
        <v>71240012</v>
      </c>
      <c r="B1763" t="s">
        <v>110</v>
      </c>
      <c r="C1763" t="s">
        <v>8</v>
      </c>
      <c r="D1763" t="s">
        <v>2411</v>
      </c>
      <c r="E1763">
        <v>0</v>
      </c>
    </row>
    <row r="1764" spans="1:5" x14ac:dyDescent="0.3">
      <c r="A1764">
        <v>71240012</v>
      </c>
      <c r="B1764" t="s">
        <v>110</v>
      </c>
      <c r="C1764" t="s">
        <v>8</v>
      </c>
      <c r="D1764" t="s">
        <v>2412</v>
      </c>
      <c r="E1764">
        <v>0</v>
      </c>
    </row>
    <row r="1765" spans="1:5" x14ac:dyDescent="0.3">
      <c r="A1765">
        <v>71240012</v>
      </c>
      <c r="B1765" t="s">
        <v>110</v>
      </c>
      <c r="C1765" t="s">
        <v>8</v>
      </c>
      <c r="D1765" t="s">
        <v>2413</v>
      </c>
      <c r="E1765">
        <v>0</v>
      </c>
    </row>
    <row r="1766" spans="1:5" x14ac:dyDescent="0.3">
      <c r="A1766">
        <v>65200148</v>
      </c>
      <c r="B1766" t="s">
        <v>112</v>
      </c>
      <c r="C1766" t="s">
        <v>8</v>
      </c>
      <c r="D1766" t="s">
        <v>2378</v>
      </c>
      <c r="E1766">
        <v>0</v>
      </c>
    </row>
    <row r="1767" spans="1:5" x14ac:dyDescent="0.3">
      <c r="A1767">
        <v>65200148</v>
      </c>
      <c r="B1767" t="s">
        <v>112</v>
      </c>
      <c r="C1767" t="s">
        <v>8</v>
      </c>
      <c r="D1767" t="s">
        <v>2379</v>
      </c>
      <c r="E1767">
        <v>0</v>
      </c>
    </row>
    <row r="1768" spans="1:5" x14ac:dyDescent="0.3">
      <c r="A1768">
        <v>65200148</v>
      </c>
      <c r="B1768" t="s">
        <v>112</v>
      </c>
      <c r="C1768" t="s">
        <v>8</v>
      </c>
      <c r="D1768" t="s">
        <v>2380</v>
      </c>
      <c r="E1768">
        <v>0</v>
      </c>
    </row>
    <row r="1769" spans="1:5" x14ac:dyDescent="0.3">
      <c r="A1769">
        <v>65200148</v>
      </c>
      <c r="B1769" t="s">
        <v>112</v>
      </c>
      <c r="C1769" t="s">
        <v>8</v>
      </c>
      <c r="D1769" t="s">
        <v>2381</v>
      </c>
      <c r="E1769">
        <v>0</v>
      </c>
    </row>
    <row r="1770" spans="1:5" x14ac:dyDescent="0.3">
      <c r="A1770">
        <v>65200148</v>
      </c>
      <c r="B1770" t="s">
        <v>112</v>
      </c>
      <c r="C1770" t="s">
        <v>8</v>
      </c>
      <c r="D1770" t="s">
        <v>2382</v>
      </c>
      <c r="E1770">
        <v>0</v>
      </c>
    </row>
    <row r="1771" spans="1:5" x14ac:dyDescent="0.3">
      <c r="A1771">
        <v>65200148</v>
      </c>
      <c r="B1771" t="s">
        <v>112</v>
      </c>
      <c r="C1771" t="s">
        <v>8</v>
      </c>
      <c r="D1771" t="s">
        <v>2383</v>
      </c>
      <c r="E1771">
        <v>0</v>
      </c>
    </row>
    <row r="1772" spans="1:5" x14ac:dyDescent="0.3">
      <c r="A1772">
        <v>65200148</v>
      </c>
      <c r="B1772" t="s">
        <v>112</v>
      </c>
      <c r="C1772" t="s">
        <v>8</v>
      </c>
      <c r="D1772" t="s">
        <v>2384</v>
      </c>
      <c r="E1772">
        <v>0</v>
      </c>
    </row>
    <row r="1773" spans="1:5" x14ac:dyDescent="0.3">
      <c r="A1773">
        <v>65200148</v>
      </c>
      <c r="B1773" t="s">
        <v>112</v>
      </c>
      <c r="C1773" t="s">
        <v>8</v>
      </c>
      <c r="D1773" t="s">
        <v>2385</v>
      </c>
      <c r="E1773">
        <v>0</v>
      </c>
    </row>
    <row r="1774" spans="1:5" x14ac:dyDescent="0.3">
      <c r="A1774">
        <v>65200148</v>
      </c>
      <c r="B1774" t="s">
        <v>112</v>
      </c>
      <c r="C1774" t="s">
        <v>8</v>
      </c>
      <c r="D1774" t="s">
        <v>2386</v>
      </c>
      <c r="E1774">
        <v>0</v>
      </c>
    </row>
    <row r="1775" spans="1:5" x14ac:dyDescent="0.3">
      <c r="A1775">
        <v>65200148</v>
      </c>
      <c r="B1775" t="s">
        <v>112</v>
      </c>
      <c r="C1775" t="s">
        <v>8</v>
      </c>
      <c r="D1775" t="s">
        <v>2387</v>
      </c>
      <c r="E1775">
        <v>0</v>
      </c>
    </row>
    <row r="1776" spans="1:5" x14ac:dyDescent="0.3">
      <c r="A1776">
        <v>65200148</v>
      </c>
      <c r="B1776" t="s">
        <v>112</v>
      </c>
      <c r="C1776" t="s">
        <v>8</v>
      </c>
      <c r="D1776" t="s">
        <v>2388</v>
      </c>
      <c r="E1776">
        <v>0</v>
      </c>
    </row>
    <row r="1777" spans="1:5" x14ac:dyDescent="0.3">
      <c r="A1777">
        <v>65200148</v>
      </c>
      <c r="B1777" t="s">
        <v>112</v>
      </c>
      <c r="C1777" t="s">
        <v>8</v>
      </c>
      <c r="D1777" t="s">
        <v>2389</v>
      </c>
      <c r="E1777">
        <v>0</v>
      </c>
    </row>
    <row r="1778" spans="1:5" x14ac:dyDescent="0.3">
      <c r="A1778">
        <v>65200148</v>
      </c>
      <c r="B1778" t="s">
        <v>112</v>
      </c>
      <c r="C1778" t="s">
        <v>8</v>
      </c>
      <c r="D1778" t="s">
        <v>2390</v>
      </c>
      <c r="E1778">
        <v>0</v>
      </c>
    </row>
    <row r="1779" spans="1:5" x14ac:dyDescent="0.3">
      <c r="A1779">
        <v>65200148</v>
      </c>
      <c r="B1779" t="s">
        <v>112</v>
      </c>
      <c r="C1779" t="s">
        <v>8</v>
      </c>
      <c r="D1779" t="s">
        <v>2391</v>
      </c>
      <c r="E1779">
        <v>0</v>
      </c>
    </row>
    <row r="1780" spans="1:5" x14ac:dyDescent="0.3">
      <c r="A1780">
        <v>65200148</v>
      </c>
      <c r="B1780" t="s">
        <v>112</v>
      </c>
      <c r="C1780" t="s">
        <v>8</v>
      </c>
      <c r="D1780" t="s">
        <v>2392</v>
      </c>
      <c r="E1780">
        <v>0</v>
      </c>
    </row>
    <row r="1781" spans="1:5" x14ac:dyDescent="0.3">
      <c r="A1781">
        <v>65200148</v>
      </c>
      <c r="B1781" t="s">
        <v>112</v>
      </c>
      <c r="C1781" t="s">
        <v>8</v>
      </c>
      <c r="D1781" t="s">
        <v>2393</v>
      </c>
      <c r="E1781">
        <v>0</v>
      </c>
    </row>
    <row r="1782" spans="1:5" x14ac:dyDescent="0.3">
      <c r="A1782">
        <v>65200148</v>
      </c>
      <c r="B1782" t="s">
        <v>112</v>
      </c>
      <c r="C1782" t="s">
        <v>8</v>
      </c>
      <c r="D1782" t="s">
        <v>2394</v>
      </c>
      <c r="E1782">
        <v>0</v>
      </c>
    </row>
    <row r="1783" spans="1:5" x14ac:dyDescent="0.3">
      <c r="A1783">
        <v>65200148</v>
      </c>
      <c r="B1783" t="s">
        <v>112</v>
      </c>
      <c r="C1783" t="s">
        <v>8</v>
      </c>
      <c r="D1783" t="s">
        <v>2395</v>
      </c>
      <c r="E1783">
        <v>0</v>
      </c>
    </row>
    <row r="1784" spans="1:5" x14ac:dyDescent="0.3">
      <c r="A1784">
        <v>65200148</v>
      </c>
      <c r="B1784" t="s">
        <v>112</v>
      </c>
      <c r="C1784" t="s">
        <v>8</v>
      </c>
      <c r="D1784" t="s">
        <v>2396</v>
      </c>
      <c r="E1784">
        <v>0</v>
      </c>
    </row>
    <row r="1785" spans="1:5" x14ac:dyDescent="0.3">
      <c r="A1785">
        <v>65200148</v>
      </c>
      <c r="B1785" t="s">
        <v>112</v>
      </c>
      <c r="C1785" t="s">
        <v>8</v>
      </c>
      <c r="D1785" t="s">
        <v>2397</v>
      </c>
      <c r="E1785">
        <v>0</v>
      </c>
    </row>
    <row r="1786" spans="1:5" x14ac:dyDescent="0.3">
      <c r="A1786">
        <v>65200148</v>
      </c>
      <c r="B1786" t="s">
        <v>112</v>
      </c>
      <c r="C1786" t="s">
        <v>8</v>
      </c>
      <c r="D1786" t="s">
        <v>2398</v>
      </c>
      <c r="E1786">
        <v>0</v>
      </c>
    </row>
    <row r="1787" spans="1:5" x14ac:dyDescent="0.3">
      <c r="A1787">
        <v>65200148</v>
      </c>
      <c r="B1787" t="s">
        <v>112</v>
      </c>
      <c r="C1787" t="s">
        <v>8</v>
      </c>
      <c r="D1787" t="s">
        <v>2399</v>
      </c>
      <c r="E1787">
        <v>-2</v>
      </c>
    </row>
    <row r="1788" spans="1:5" x14ac:dyDescent="0.3">
      <c r="A1788">
        <v>65200148</v>
      </c>
      <c r="B1788" t="s">
        <v>112</v>
      </c>
      <c r="C1788" t="s">
        <v>8</v>
      </c>
      <c r="D1788" t="s">
        <v>2400</v>
      </c>
      <c r="E1788">
        <v>0</v>
      </c>
    </row>
    <row r="1789" spans="1:5" x14ac:dyDescent="0.3">
      <c r="A1789">
        <v>65200148</v>
      </c>
      <c r="B1789" t="s">
        <v>112</v>
      </c>
      <c r="C1789" t="s">
        <v>8</v>
      </c>
      <c r="D1789" t="s">
        <v>2401</v>
      </c>
      <c r="E1789">
        <v>0</v>
      </c>
    </row>
    <row r="1790" spans="1:5" x14ac:dyDescent="0.3">
      <c r="A1790">
        <v>65200148</v>
      </c>
      <c r="B1790" t="s">
        <v>112</v>
      </c>
      <c r="C1790" t="s">
        <v>8</v>
      </c>
      <c r="D1790" t="s">
        <v>2402</v>
      </c>
      <c r="E1790">
        <v>0</v>
      </c>
    </row>
    <row r="1791" spans="1:5" x14ac:dyDescent="0.3">
      <c r="A1791">
        <v>65200148</v>
      </c>
      <c r="B1791" t="s">
        <v>112</v>
      </c>
      <c r="C1791" t="s">
        <v>8</v>
      </c>
      <c r="D1791" t="s">
        <v>2403</v>
      </c>
      <c r="E1791">
        <v>0</v>
      </c>
    </row>
    <row r="1792" spans="1:5" x14ac:dyDescent="0.3">
      <c r="A1792">
        <v>65200148</v>
      </c>
      <c r="B1792" t="s">
        <v>112</v>
      </c>
      <c r="C1792" t="s">
        <v>8</v>
      </c>
      <c r="D1792" t="s">
        <v>2404</v>
      </c>
      <c r="E1792">
        <v>0</v>
      </c>
    </row>
    <row r="1793" spans="1:5" x14ac:dyDescent="0.3">
      <c r="A1793">
        <v>65200148</v>
      </c>
      <c r="B1793" t="s">
        <v>112</v>
      </c>
      <c r="C1793" t="s">
        <v>8</v>
      </c>
      <c r="D1793" t="s">
        <v>2405</v>
      </c>
      <c r="E1793">
        <v>0</v>
      </c>
    </row>
    <row r="1794" spans="1:5" x14ac:dyDescent="0.3">
      <c r="A1794">
        <v>65200148</v>
      </c>
      <c r="B1794" t="s">
        <v>112</v>
      </c>
      <c r="C1794" t="s">
        <v>8</v>
      </c>
      <c r="D1794" t="s">
        <v>2406</v>
      </c>
      <c r="E1794">
        <v>0</v>
      </c>
    </row>
    <row r="1795" spans="1:5" x14ac:dyDescent="0.3">
      <c r="A1795">
        <v>65200148</v>
      </c>
      <c r="B1795" t="s">
        <v>112</v>
      </c>
      <c r="C1795" t="s">
        <v>8</v>
      </c>
      <c r="D1795" t="s">
        <v>2407</v>
      </c>
      <c r="E1795">
        <v>0</v>
      </c>
    </row>
    <row r="1796" spans="1:5" x14ac:dyDescent="0.3">
      <c r="A1796">
        <v>65200148</v>
      </c>
      <c r="B1796" t="s">
        <v>112</v>
      </c>
      <c r="C1796" t="s">
        <v>8</v>
      </c>
      <c r="D1796" t="s">
        <v>2408</v>
      </c>
      <c r="E1796">
        <v>-2</v>
      </c>
    </row>
    <row r="1797" spans="1:5" x14ac:dyDescent="0.3">
      <c r="A1797">
        <v>65200148</v>
      </c>
      <c r="B1797" t="s">
        <v>112</v>
      </c>
      <c r="C1797" t="s">
        <v>8</v>
      </c>
      <c r="D1797" t="s">
        <v>2409</v>
      </c>
      <c r="E1797">
        <v>-4</v>
      </c>
    </row>
    <row r="1798" spans="1:5" x14ac:dyDescent="0.3">
      <c r="A1798">
        <v>65200148</v>
      </c>
      <c r="B1798" t="s">
        <v>112</v>
      </c>
      <c r="C1798" t="s">
        <v>8</v>
      </c>
      <c r="D1798" t="s">
        <v>2410</v>
      </c>
      <c r="E1798">
        <v>-3</v>
      </c>
    </row>
    <row r="1799" spans="1:5" x14ac:dyDescent="0.3">
      <c r="A1799">
        <v>65200148</v>
      </c>
      <c r="B1799" t="s">
        <v>112</v>
      </c>
      <c r="C1799" t="s">
        <v>8</v>
      </c>
      <c r="D1799" t="s">
        <v>2411</v>
      </c>
      <c r="E1799">
        <v>0</v>
      </c>
    </row>
    <row r="1800" spans="1:5" x14ac:dyDescent="0.3">
      <c r="A1800">
        <v>65200148</v>
      </c>
      <c r="B1800" t="s">
        <v>112</v>
      </c>
      <c r="C1800" t="s">
        <v>8</v>
      </c>
      <c r="D1800" t="s">
        <v>2412</v>
      </c>
      <c r="E1800">
        <v>0</v>
      </c>
    </row>
    <row r="1801" spans="1:5" x14ac:dyDescent="0.3">
      <c r="A1801">
        <v>65200148</v>
      </c>
      <c r="B1801" t="s">
        <v>112</v>
      </c>
      <c r="C1801" t="s">
        <v>8</v>
      </c>
      <c r="D1801" t="s">
        <v>2413</v>
      </c>
      <c r="E1801">
        <v>0</v>
      </c>
    </row>
    <row r="1802" spans="1:5" x14ac:dyDescent="0.3">
      <c r="A1802">
        <v>43200016</v>
      </c>
      <c r="B1802" t="s">
        <v>114</v>
      </c>
      <c r="C1802" t="s">
        <v>44</v>
      </c>
      <c r="D1802" t="s">
        <v>2378</v>
      </c>
      <c r="E1802">
        <v>0</v>
      </c>
    </row>
    <row r="1803" spans="1:5" x14ac:dyDescent="0.3">
      <c r="A1803">
        <v>43200016</v>
      </c>
      <c r="B1803" t="s">
        <v>114</v>
      </c>
      <c r="C1803" t="s">
        <v>44</v>
      </c>
      <c r="D1803" t="s">
        <v>2379</v>
      </c>
      <c r="E1803">
        <v>-3</v>
      </c>
    </row>
    <row r="1804" spans="1:5" x14ac:dyDescent="0.3">
      <c r="A1804">
        <v>43200016</v>
      </c>
      <c r="B1804" t="s">
        <v>114</v>
      </c>
      <c r="C1804" t="s">
        <v>44</v>
      </c>
      <c r="D1804" t="s">
        <v>2380</v>
      </c>
      <c r="E1804">
        <v>-28</v>
      </c>
    </row>
    <row r="1805" spans="1:5" x14ac:dyDescent="0.3">
      <c r="A1805">
        <v>43200016</v>
      </c>
      <c r="B1805" t="s">
        <v>114</v>
      </c>
      <c r="C1805" t="s">
        <v>44</v>
      </c>
      <c r="D1805" t="s">
        <v>2381</v>
      </c>
      <c r="E1805">
        <v>0</v>
      </c>
    </row>
    <row r="1806" spans="1:5" x14ac:dyDescent="0.3">
      <c r="A1806">
        <v>43200016</v>
      </c>
      <c r="B1806" t="s">
        <v>114</v>
      </c>
      <c r="C1806" t="s">
        <v>44</v>
      </c>
      <c r="D1806" t="s">
        <v>2382</v>
      </c>
      <c r="E1806">
        <v>0</v>
      </c>
    </row>
    <row r="1807" spans="1:5" x14ac:dyDescent="0.3">
      <c r="A1807">
        <v>43200016</v>
      </c>
      <c r="B1807" t="s">
        <v>114</v>
      </c>
      <c r="C1807" t="s">
        <v>44</v>
      </c>
      <c r="D1807" t="s">
        <v>2383</v>
      </c>
      <c r="E1807">
        <v>0</v>
      </c>
    </row>
    <row r="1808" spans="1:5" x14ac:dyDescent="0.3">
      <c r="A1808">
        <v>43200016</v>
      </c>
      <c r="B1808" t="s">
        <v>114</v>
      </c>
      <c r="C1808" t="s">
        <v>44</v>
      </c>
      <c r="D1808" t="s">
        <v>2384</v>
      </c>
      <c r="E1808">
        <v>0</v>
      </c>
    </row>
    <row r="1809" spans="1:5" x14ac:dyDescent="0.3">
      <c r="A1809">
        <v>43200016</v>
      </c>
      <c r="B1809" t="s">
        <v>114</v>
      </c>
      <c r="C1809" t="s">
        <v>44</v>
      </c>
      <c r="D1809" t="s">
        <v>2385</v>
      </c>
      <c r="E1809">
        <v>0</v>
      </c>
    </row>
    <row r="1810" spans="1:5" x14ac:dyDescent="0.3">
      <c r="A1810">
        <v>43200016</v>
      </c>
      <c r="B1810" t="s">
        <v>114</v>
      </c>
      <c r="C1810" t="s">
        <v>44</v>
      </c>
      <c r="D1810" t="s">
        <v>2386</v>
      </c>
      <c r="E1810">
        <v>0</v>
      </c>
    </row>
    <row r="1811" spans="1:5" x14ac:dyDescent="0.3">
      <c r="A1811">
        <v>43200016</v>
      </c>
      <c r="B1811" t="s">
        <v>114</v>
      </c>
      <c r="C1811" t="s">
        <v>44</v>
      </c>
      <c r="D1811" t="s">
        <v>2387</v>
      </c>
      <c r="E1811">
        <v>0</v>
      </c>
    </row>
    <row r="1812" spans="1:5" x14ac:dyDescent="0.3">
      <c r="A1812">
        <v>43200016</v>
      </c>
      <c r="B1812" t="s">
        <v>114</v>
      </c>
      <c r="C1812" t="s">
        <v>44</v>
      </c>
      <c r="D1812" t="s">
        <v>2388</v>
      </c>
      <c r="E1812">
        <v>-2</v>
      </c>
    </row>
    <row r="1813" spans="1:5" x14ac:dyDescent="0.3">
      <c r="A1813">
        <v>43200016</v>
      </c>
      <c r="B1813" t="s">
        <v>114</v>
      </c>
      <c r="C1813" t="s">
        <v>44</v>
      </c>
      <c r="D1813" t="s">
        <v>2389</v>
      </c>
      <c r="E1813">
        <v>0</v>
      </c>
    </row>
    <row r="1814" spans="1:5" x14ac:dyDescent="0.3">
      <c r="A1814">
        <v>43200016</v>
      </c>
      <c r="B1814" t="s">
        <v>114</v>
      </c>
      <c r="C1814" t="s">
        <v>44</v>
      </c>
      <c r="D1814" t="s">
        <v>2390</v>
      </c>
      <c r="E1814">
        <v>-16</v>
      </c>
    </row>
    <row r="1815" spans="1:5" x14ac:dyDescent="0.3">
      <c r="A1815">
        <v>43200016</v>
      </c>
      <c r="B1815" t="s">
        <v>114</v>
      </c>
      <c r="C1815" t="s">
        <v>44</v>
      </c>
      <c r="D1815" t="s">
        <v>2391</v>
      </c>
      <c r="E1815">
        <v>0</v>
      </c>
    </row>
    <row r="1816" spans="1:5" x14ac:dyDescent="0.3">
      <c r="A1816">
        <v>43200016</v>
      </c>
      <c r="B1816" t="s">
        <v>114</v>
      </c>
      <c r="C1816" t="s">
        <v>44</v>
      </c>
      <c r="D1816" t="s">
        <v>2392</v>
      </c>
      <c r="E1816">
        <v>0</v>
      </c>
    </row>
    <row r="1817" spans="1:5" x14ac:dyDescent="0.3">
      <c r="A1817">
        <v>43200016</v>
      </c>
      <c r="B1817" t="s">
        <v>114</v>
      </c>
      <c r="C1817" t="s">
        <v>44</v>
      </c>
      <c r="D1817" t="s">
        <v>2393</v>
      </c>
      <c r="E1817">
        <v>0</v>
      </c>
    </row>
    <row r="1818" spans="1:5" x14ac:dyDescent="0.3">
      <c r="A1818">
        <v>43200016</v>
      </c>
      <c r="B1818" t="s">
        <v>114</v>
      </c>
      <c r="C1818" t="s">
        <v>44</v>
      </c>
      <c r="D1818" t="s">
        <v>2394</v>
      </c>
      <c r="E1818">
        <v>0</v>
      </c>
    </row>
    <row r="1819" spans="1:5" x14ac:dyDescent="0.3">
      <c r="A1819">
        <v>43200016</v>
      </c>
      <c r="B1819" t="s">
        <v>114</v>
      </c>
      <c r="C1819" t="s">
        <v>44</v>
      </c>
      <c r="D1819" t="s">
        <v>2395</v>
      </c>
      <c r="E1819">
        <v>0</v>
      </c>
    </row>
    <row r="1820" spans="1:5" x14ac:dyDescent="0.3">
      <c r="A1820">
        <v>43200016</v>
      </c>
      <c r="B1820" t="s">
        <v>114</v>
      </c>
      <c r="C1820" t="s">
        <v>44</v>
      </c>
      <c r="D1820" t="s">
        <v>2396</v>
      </c>
      <c r="E1820">
        <v>0</v>
      </c>
    </row>
    <row r="1821" spans="1:5" x14ac:dyDescent="0.3">
      <c r="A1821">
        <v>43200016</v>
      </c>
      <c r="B1821" t="s">
        <v>114</v>
      </c>
      <c r="C1821" t="s">
        <v>44</v>
      </c>
      <c r="D1821" t="s">
        <v>2397</v>
      </c>
      <c r="E1821">
        <v>0</v>
      </c>
    </row>
    <row r="1822" spans="1:5" x14ac:dyDescent="0.3">
      <c r="A1822">
        <v>43200016</v>
      </c>
      <c r="B1822" t="s">
        <v>114</v>
      </c>
      <c r="C1822" t="s">
        <v>44</v>
      </c>
      <c r="D1822" t="s">
        <v>2398</v>
      </c>
      <c r="E1822">
        <v>0</v>
      </c>
    </row>
    <row r="1823" spans="1:5" x14ac:dyDescent="0.3">
      <c r="A1823">
        <v>43200016</v>
      </c>
      <c r="B1823" t="s">
        <v>114</v>
      </c>
      <c r="C1823" t="s">
        <v>44</v>
      </c>
      <c r="D1823" t="s">
        <v>2399</v>
      </c>
      <c r="E1823">
        <v>0</v>
      </c>
    </row>
    <row r="1824" spans="1:5" x14ac:dyDescent="0.3">
      <c r="A1824">
        <v>43200016</v>
      </c>
      <c r="B1824" t="s">
        <v>114</v>
      </c>
      <c r="C1824" t="s">
        <v>44</v>
      </c>
      <c r="D1824" t="s">
        <v>2400</v>
      </c>
      <c r="E1824">
        <v>0</v>
      </c>
    </row>
    <row r="1825" spans="1:5" x14ac:dyDescent="0.3">
      <c r="A1825">
        <v>43200016</v>
      </c>
      <c r="B1825" t="s">
        <v>114</v>
      </c>
      <c r="C1825" t="s">
        <v>44</v>
      </c>
      <c r="D1825" t="s">
        <v>2401</v>
      </c>
      <c r="E1825">
        <v>0</v>
      </c>
    </row>
    <row r="1826" spans="1:5" x14ac:dyDescent="0.3">
      <c r="A1826">
        <v>43200016</v>
      </c>
      <c r="B1826" t="s">
        <v>114</v>
      </c>
      <c r="C1826" t="s">
        <v>44</v>
      </c>
      <c r="D1826" t="s">
        <v>2402</v>
      </c>
      <c r="E1826">
        <v>0</v>
      </c>
    </row>
    <row r="1827" spans="1:5" x14ac:dyDescent="0.3">
      <c r="A1827">
        <v>43200016</v>
      </c>
      <c r="B1827" t="s">
        <v>114</v>
      </c>
      <c r="C1827" t="s">
        <v>44</v>
      </c>
      <c r="D1827" t="s">
        <v>2403</v>
      </c>
      <c r="E1827">
        <v>-30</v>
      </c>
    </row>
    <row r="1828" spans="1:5" x14ac:dyDescent="0.3">
      <c r="A1828">
        <v>43200016</v>
      </c>
      <c r="B1828" t="s">
        <v>114</v>
      </c>
      <c r="C1828" t="s">
        <v>44</v>
      </c>
      <c r="D1828" t="s">
        <v>2404</v>
      </c>
      <c r="E1828">
        <v>0</v>
      </c>
    </row>
    <row r="1829" spans="1:5" x14ac:dyDescent="0.3">
      <c r="A1829">
        <v>43200016</v>
      </c>
      <c r="B1829" t="s">
        <v>114</v>
      </c>
      <c r="C1829" t="s">
        <v>44</v>
      </c>
      <c r="D1829" t="s">
        <v>2405</v>
      </c>
      <c r="E1829">
        <v>0</v>
      </c>
    </row>
    <row r="1830" spans="1:5" x14ac:dyDescent="0.3">
      <c r="A1830">
        <v>43200016</v>
      </c>
      <c r="B1830" t="s">
        <v>114</v>
      </c>
      <c r="C1830" t="s">
        <v>44</v>
      </c>
      <c r="D1830" t="s">
        <v>2406</v>
      </c>
      <c r="E1830">
        <v>0</v>
      </c>
    </row>
    <row r="1831" spans="1:5" x14ac:dyDescent="0.3">
      <c r="A1831">
        <v>43200016</v>
      </c>
      <c r="B1831" t="s">
        <v>114</v>
      </c>
      <c r="C1831" t="s">
        <v>44</v>
      </c>
      <c r="D1831" t="s">
        <v>2407</v>
      </c>
      <c r="E1831">
        <v>0</v>
      </c>
    </row>
    <row r="1832" spans="1:5" x14ac:dyDescent="0.3">
      <c r="A1832">
        <v>43200016</v>
      </c>
      <c r="B1832" t="s">
        <v>114</v>
      </c>
      <c r="C1832" t="s">
        <v>44</v>
      </c>
      <c r="D1832" t="s">
        <v>2408</v>
      </c>
      <c r="E1832">
        <v>0</v>
      </c>
    </row>
    <row r="1833" spans="1:5" x14ac:dyDescent="0.3">
      <c r="A1833">
        <v>43200016</v>
      </c>
      <c r="B1833" t="s">
        <v>114</v>
      </c>
      <c r="C1833" t="s">
        <v>44</v>
      </c>
      <c r="D1833" t="s">
        <v>2409</v>
      </c>
      <c r="E1833">
        <v>-1</v>
      </c>
    </row>
    <row r="1834" spans="1:5" x14ac:dyDescent="0.3">
      <c r="A1834">
        <v>43200016</v>
      </c>
      <c r="B1834" t="s">
        <v>114</v>
      </c>
      <c r="C1834" t="s">
        <v>44</v>
      </c>
      <c r="D1834" t="s">
        <v>2410</v>
      </c>
      <c r="E1834">
        <v>0</v>
      </c>
    </row>
    <row r="1835" spans="1:5" x14ac:dyDescent="0.3">
      <c r="A1835">
        <v>43200016</v>
      </c>
      <c r="B1835" t="s">
        <v>114</v>
      </c>
      <c r="C1835" t="s">
        <v>44</v>
      </c>
      <c r="D1835" t="s">
        <v>2411</v>
      </c>
      <c r="E1835">
        <v>0</v>
      </c>
    </row>
    <row r="1836" spans="1:5" x14ac:dyDescent="0.3">
      <c r="A1836">
        <v>43200016</v>
      </c>
      <c r="B1836" t="s">
        <v>114</v>
      </c>
      <c r="C1836" t="s">
        <v>44</v>
      </c>
      <c r="D1836" t="s">
        <v>2412</v>
      </c>
      <c r="E1836">
        <v>0</v>
      </c>
    </row>
    <row r="1837" spans="1:5" x14ac:dyDescent="0.3">
      <c r="A1837">
        <v>43200016</v>
      </c>
      <c r="B1837" t="s">
        <v>114</v>
      </c>
      <c r="C1837" t="s">
        <v>44</v>
      </c>
      <c r="D1837" t="s">
        <v>2413</v>
      </c>
      <c r="E1837">
        <v>-1</v>
      </c>
    </row>
    <row r="1838" spans="1:5" x14ac:dyDescent="0.3">
      <c r="A1838">
        <v>60570003</v>
      </c>
      <c r="B1838" t="s">
        <v>116</v>
      </c>
      <c r="C1838" t="s">
        <v>8</v>
      </c>
      <c r="D1838" t="s">
        <v>2378</v>
      </c>
      <c r="E1838">
        <v>0</v>
      </c>
    </row>
    <row r="1839" spans="1:5" x14ac:dyDescent="0.3">
      <c r="A1839">
        <v>60570003</v>
      </c>
      <c r="B1839" t="s">
        <v>116</v>
      </c>
      <c r="C1839" t="s">
        <v>8</v>
      </c>
      <c r="D1839" t="s">
        <v>2379</v>
      </c>
      <c r="E1839">
        <v>0</v>
      </c>
    </row>
    <row r="1840" spans="1:5" x14ac:dyDescent="0.3">
      <c r="A1840">
        <v>60570003</v>
      </c>
      <c r="B1840" t="s">
        <v>116</v>
      </c>
      <c r="C1840" t="s">
        <v>8</v>
      </c>
      <c r="D1840" t="s">
        <v>2380</v>
      </c>
      <c r="E1840">
        <v>0</v>
      </c>
    </row>
    <row r="1841" spans="1:5" x14ac:dyDescent="0.3">
      <c r="A1841">
        <v>60570003</v>
      </c>
      <c r="B1841" t="s">
        <v>116</v>
      </c>
      <c r="C1841" t="s">
        <v>8</v>
      </c>
      <c r="D1841" t="s">
        <v>2381</v>
      </c>
      <c r="E1841">
        <v>0</v>
      </c>
    </row>
    <row r="1842" spans="1:5" x14ac:dyDescent="0.3">
      <c r="A1842">
        <v>60570003</v>
      </c>
      <c r="B1842" t="s">
        <v>116</v>
      </c>
      <c r="C1842" t="s">
        <v>8</v>
      </c>
      <c r="D1842" t="s">
        <v>2382</v>
      </c>
      <c r="E1842">
        <v>0</v>
      </c>
    </row>
    <row r="1843" spans="1:5" x14ac:dyDescent="0.3">
      <c r="A1843">
        <v>60570003</v>
      </c>
      <c r="B1843" t="s">
        <v>116</v>
      </c>
      <c r="C1843" t="s">
        <v>8</v>
      </c>
      <c r="D1843" t="s">
        <v>2383</v>
      </c>
      <c r="E1843">
        <v>0</v>
      </c>
    </row>
    <row r="1844" spans="1:5" x14ac:dyDescent="0.3">
      <c r="A1844">
        <v>60570003</v>
      </c>
      <c r="B1844" t="s">
        <v>116</v>
      </c>
      <c r="C1844" t="s">
        <v>8</v>
      </c>
      <c r="D1844" t="s">
        <v>2384</v>
      </c>
      <c r="E1844">
        <v>0</v>
      </c>
    </row>
    <row r="1845" spans="1:5" x14ac:dyDescent="0.3">
      <c r="A1845">
        <v>60570003</v>
      </c>
      <c r="B1845" t="s">
        <v>116</v>
      </c>
      <c r="C1845" t="s">
        <v>8</v>
      </c>
      <c r="D1845" t="s">
        <v>2385</v>
      </c>
      <c r="E1845">
        <v>0</v>
      </c>
    </row>
    <row r="1846" spans="1:5" x14ac:dyDescent="0.3">
      <c r="A1846">
        <v>60570003</v>
      </c>
      <c r="B1846" t="s">
        <v>116</v>
      </c>
      <c r="C1846" t="s">
        <v>8</v>
      </c>
      <c r="D1846" t="s">
        <v>2386</v>
      </c>
      <c r="E1846">
        <v>0</v>
      </c>
    </row>
    <row r="1847" spans="1:5" x14ac:dyDescent="0.3">
      <c r="A1847">
        <v>60570003</v>
      </c>
      <c r="B1847" t="s">
        <v>116</v>
      </c>
      <c r="C1847" t="s">
        <v>8</v>
      </c>
      <c r="D1847" t="s">
        <v>2387</v>
      </c>
      <c r="E1847">
        <v>0</v>
      </c>
    </row>
    <row r="1848" spans="1:5" x14ac:dyDescent="0.3">
      <c r="A1848">
        <v>60570003</v>
      </c>
      <c r="B1848" t="s">
        <v>116</v>
      </c>
      <c r="C1848" t="s">
        <v>8</v>
      </c>
      <c r="D1848" t="s">
        <v>2388</v>
      </c>
      <c r="E1848">
        <v>0</v>
      </c>
    </row>
    <row r="1849" spans="1:5" x14ac:dyDescent="0.3">
      <c r="A1849">
        <v>60570003</v>
      </c>
      <c r="B1849" t="s">
        <v>116</v>
      </c>
      <c r="C1849" t="s">
        <v>8</v>
      </c>
      <c r="D1849" t="s">
        <v>2389</v>
      </c>
      <c r="E1849">
        <v>0</v>
      </c>
    </row>
    <row r="1850" spans="1:5" x14ac:dyDescent="0.3">
      <c r="A1850">
        <v>60570003</v>
      </c>
      <c r="B1850" t="s">
        <v>116</v>
      </c>
      <c r="C1850" t="s">
        <v>8</v>
      </c>
      <c r="D1850" t="s">
        <v>2390</v>
      </c>
      <c r="E1850">
        <v>0</v>
      </c>
    </row>
    <row r="1851" spans="1:5" x14ac:dyDescent="0.3">
      <c r="A1851">
        <v>60570003</v>
      </c>
      <c r="B1851" t="s">
        <v>116</v>
      </c>
      <c r="C1851" t="s">
        <v>8</v>
      </c>
      <c r="D1851" t="s">
        <v>2391</v>
      </c>
      <c r="E1851">
        <v>0</v>
      </c>
    </row>
    <row r="1852" spans="1:5" x14ac:dyDescent="0.3">
      <c r="A1852">
        <v>60570003</v>
      </c>
      <c r="B1852" t="s">
        <v>116</v>
      </c>
      <c r="C1852" t="s">
        <v>8</v>
      </c>
      <c r="D1852" t="s">
        <v>2392</v>
      </c>
      <c r="E1852">
        <v>0</v>
      </c>
    </row>
    <row r="1853" spans="1:5" x14ac:dyDescent="0.3">
      <c r="A1853">
        <v>60570003</v>
      </c>
      <c r="B1853" t="s">
        <v>116</v>
      </c>
      <c r="C1853" t="s">
        <v>8</v>
      </c>
      <c r="D1853" t="s">
        <v>2393</v>
      </c>
      <c r="E1853">
        <v>0</v>
      </c>
    </row>
    <row r="1854" spans="1:5" x14ac:dyDescent="0.3">
      <c r="A1854">
        <v>60570003</v>
      </c>
      <c r="B1854" t="s">
        <v>116</v>
      </c>
      <c r="C1854" t="s">
        <v>8</v>
      </c>
      <c r="D1854" t="s">
        <v>2394</v>
      </c>
      <c r="E1854">
        <v>0</v>
      </c>
    </row>
    <row r="1855" spans="1:5" x14ac:dyDescent="0.3">
      <c r="A1855">
        <v>60570003</v>
      </c>
      <c r="B1855" t="s">
        <v>116</v>
      </c>
      <c r="C1855" t="s">
        <v>8</v>
      </c>
      <c r="D1855" t="s">
        <v>2395</v>
      </c>
      <c r="E1855">
        <v>0</v>
      </c>
    </row>
    <row r="1856" spans="1:5" x14ac:dyDescent="0.3">
      <c r="A1856">
        <v>60570003</v>
      </c>
      <c r="B1856" t="s">
        <v>116</v>
      </c>
      <c r="C1856" t="s">
        <v>8</v>
      </c>
      <c r="D1856" t="s">
        <v>2396</v>
      </c>
      <c r="E1856">
        <v>0</v>
      </c>
    </row>
    <row r="1857" spans="1:5" x14ac:dyDescent="0.3">
      <c r="A1857">
        <v>60570003</v>
      </c>
      <c r="B1857" t="s">
        <v>116</v>
      </c>
      <c r="C1857" t="s">
        <v>8</v>
      </c>
      <c r="D1857" t="s">
        <v>2397</v>
      </c>
      <c r="E1857">
        <v>0</v>
      </c>
    </row>
    <row r="1858" spans="1:5" x14ac:dyDescent="0.3">
      <c r="A1858">
        <v>60570003</v>
      </c>
      <c r="B1858" t="s">
        <v>116</v>
      </c>
      <c r="C1858" t="s">
        <v>8</v>
      </c>
      <c r="D1858" t="s">
        <v>2398</v>
      </c>
      <c r="E1858">
        <v>0</v>
      </c>
    </row>
    <row r="1859" spans="1:5" x14ac:dyDescent="0.3">
      <c r="A1859">
        <v>60570003</v>
      </c>
      <c r="B1859" t="s">
        <v>116</v>
      </c>
      <c r="C1859" t="s">
        <v>8</v>
      </c>
      <c r="D1859" t="s">
        <v>2399</v>
      </c>
      <c r="E1859">
        <v>0</v>
      </c>
    </row>
    <row r="1860" spans="1:5" x14ac:dyDescent="0.3">
      <c r="A1860">
        <v>60570003</v>
      </c>
      <c r="B1860" t="s">
        <v>116</v>
      </c>
      <c r="C1860" t="s">
        <v>8</v>
      </c>
      <c r="D1860" t="s">
        <v>2400</v>
      </c>
      <c r="E1860">
        <v>0</v>
      </c>
    </row>
    <row r="1861" spans="1:5" x14ac:dyDescent="0.3">
      <c r="A1861">
        <v>60570003</v>
      </c>
      <c r="B1861" t="s">
        <v>116</v>
      </c>
      <c r="C1861" t="s">
        <v>8</v>
      </c>
      <c r="D1861" t="s">
        <v>2401</v>
      </c>
      <c r="E1861">
        <v>0</v>
      </c>
    </row>
    <row r="1862" spans="1:5" x14ac:dyDescent="0.3">
      <c r="A1862">
        <v>60570003</v>
      </c>
      <c r="B1862" t="s">
        <v>116</v>
      </c>
      <c r="C1862" t="s">
        <v>8</v>
      </c>
      <c r="D1862" t="s">
        <v>2402</v>
      </c>
      <c r="E1862">
        <v>0</v>
      </c>
    </row>
    <row r="1863" spans="1:5" x14ac:dyDescent="0.3">
      <c r="A1863">
        <v>60570003</v>
      </c>
      <c r="B1863" t="s">
        <v>116</v>
      </c>
      <c r="C1863" t="s">
        <v>8</v>
      </c>
      <c r="D1863" t="s">
        <v>2403</v>
      </c>
      <c r="E1863">
        <v>0</v>
      </c>
    </row>
    <row r="1864" spans="1:5" x14ac:dyDescent="0.3">
      <c r="A1864">
        <v>60570003</v>
      </c>
      <c r="B1864" t="s">
        <v>116</v>
      </c>
      <c r="C1864" t="s">
        <v>8</v>
      </c>
      <c r="D1864" t="s">
        <v>2404</v>
      </c>
      <c r="E1864">
        <v>0</v>
      </c>
    </row>
    <row r="1865" spans="1:5" x14ac:dyDescent="0.3">
      <c r="A1865">
        <v>60570003</v>
      </c>
      <c r="B1865" t="s">
        <v>116</v>
      </c>
      <c r="C1865" t="s">
        <v>8</v>
      </c>
      <c r="D1865" t="s">
        <v>2405</v>
      </c>
      <c r="E1865">
        <v>0</v>
      </c>
    </row>
    <row r="1866" spans="1:5" x14ac:dyDescent="0.3">
      <c r="A1866">
        <v>60570003</v>
      </c>
      <c r="B1866" t="s">
        <v>116</v>
      </c>
      <c r="C1866" t="s">
        <v>8</v>
      </c>
      <c r="D1866" t="s">
        <v>2406</v>
      </c>
      <c r="E1866">
        <v>0</v>
      </c>
    </row>
    <row r="1867" spans="1:5" x14ac:dyDescent="0.3">
      <c r="A1867">
        <v>60570003</v>
      </c>
      <c r="B1867" t="s">
        <v>116</v>
      </c>
      <c r="C1867" t="s">
        <v>8</v>
      </c>
      <c r="D1867" t="s">
        <v>2407</v>
      </c>
      <c r="E1867">
        <v>0</v>
      </c>
    </row>
    <row r="1868" spans="1:5" x14ac:dyDescent="0.3">
      <c r="A1868">
        <v>60570003</v>
      </c>
      <c r="B1868" t="s">
        <v>116</v>
      </c>
      <c r="C1868" t="s">
        <v>8</v>
      </c>
      <c r="D1868" t="s">
        <v>2408</v>
      </c>
      <c r="E1868">
        <v>0</v>
      </c>
    </row>
    <row r="1869" spans="1:5" x14ac:dyDescent="0.3">
      <c r="A1869">
        <v>60570003</v>
      </c>
      <c r="B1869" t="s">
        <v>116</v>
      </c>
      <c r="C1869" t="s">
        <v>8</v>
      </c>
      <c r="D1869" t="s">
        <v>2409</v>
      </c>
      <c r="E1869">
        <v>0</v>
      </c>
    </row>
    <row r="1870" spans="1:5" x14ac:dyDescent="0.3">
      <c r="A1870">
        <v>60570003</v>
      </c>
      <c r="B1870" t="s">
        <v>116</v>
      </c>
      <c r="C1870" t="s">
        <v>8</v>
      </c>
      <c r="D1870" t="s">
        <v>2410</v>
      </c>
      <c r="E1870">
        <v>0</v>
      </c>
    </row>
    <row r="1871" spans="1:5" x14ac:dyDescent="0.3">
      <c r="A1871">
        <v>60570003</v>
      </c>
      <c r="B1871" t="s">
        <v>116</v>
      </c>
      <c r="C1871" t="s">
        <v>8</v>
      </c>
      <c r="D1871" t="s">
        <v>2411</v>
      </c>
      <c r="E1871">
        <v>0</v>
      </c>
    </row>
    <row r="1872" spans="1:5" x14ac:dyDescent="0.3">
      <c r="A1872">
        <v>60570003</v>
      </c>
      <c r="B1872" t="s">
        <v>116</v>
      </c>
      <c r="C1872" t="s">
        <v>8</v>
      </c>
      <c r="D1872" t="s">
        <v>2412</v>
      </c>
      <c r="E1872">
        <v>0</v>
      </c>
    </row>
    <row r="1873" spans="1:5" x14ac:dyDescent="0.3">
      <c r="A1873">
        <v>60570003</v>
      </c>
      <c r="B1873" t="s">
        <v>116</v>
      </c>
      <c r="C1873" t="s">
        <v>8</v>
      </c>
      <c r="D1873" t="s">
        <v>2413</v>
      </c>
      <c r="E1873">
        <v>-1</v>
      </c>
    </row>
    <row r="1874" spans="1:5" x14ac:dyDescent="0.3">
      <c r="A1874">
        <v>37230003</v>
      </c>
      <c r="B1874" t="s">
        <v>118</v>
      </c>
      <c r="C1874" t="s">
        <v>119</v>
      </c>
      <c r="D1874" t="s">
        <v>2378</v>
      </c>
      <c r="E1874">
        <v>0</v>
      </c>
    </row>
    <row r="1875" spans="1:5" x14ac:dyDescent="0.3">
      <c r="A1875">
        <v>37230003</v>
      </c>
      <c r="B1875" t="s">
        <v>118</v>
      </c>
      <c r="C1875" t="s">
        <v>119</v>
      </c>
      <c r="D1875" t="s">
        <v>2379</v>
      </c>
      <c r="E1875">
        <v>0</v>
      </c>
    </row>
    <row r="1876" spans="1:5" x14ac:dyDescent="0.3">
      <c r="A1876">
        <v>37230003</v>
      </c>
      <c r="B1876" t="s">
        <v>118</v>
      </c>
      <c r="C1876" t="s">
        <v>119</v>
      </c>
      <c r="D1876" t="s">
        <v>2380</v>
      </c>
      <c r="E1876">
        <v>0</v>
      </c>
    </row>
    <row r="1877" spans="1:5" x14ac:dyDescent="0.3">
      <c r="A1877">
        <v>37230003</v>
      </c>
      <c r="B1877" t="s">
        <v>118</v>
      </c>
      <c r="C1877" t="s">
        <v>119</v>
      </c>
      <c r="D1877" t="s">
        <v>2381</v>
      </c>
      <c r="E1877">
        <v>0</v>
      </c>
    </row>
    <row r="1878" spans="1:5" x14ac:dyDescent="0.3">
      <c r="A1878">
        <v>37230003</v>
      </c>
      <c r="B1878" t="s">
        <v>118</v>
      </c>
      <c r="C1878" t="s">
        <v>119</v>
      </c>
      <c r="D1878" t="s">
        <v>2382</v>
      </c>
      <c r="E1878">
        <v>0</v>
      </c>
    </row>
    <row r="1879" spans="1:5" x14ac:dyDescent="0.3">
      <c r="A1879">
        <v>37230003</v>
      </c>
      <c r="B1879" t="s">
        <v>118</v>
      </c>
      <c r="C1879" t="s">
        <v>119</v>
      </c>
      <c r="D1879" t="s">
        <v>2383</v>
      </c>
      <c r="E1879">
        <v>0</v>
      </c>
    </row>
    <row r="1880" spans="1:5" x14ac:dyDescent="0.3">
      <c r="A1880">
        <v>37230003</v>
      </c>
      <c r="B1880" t="s">
        <v>118</v>
      </c>
      <c r="C1880" t="s">
        <v>119</v>
      </c>
      <c r="D1880" t="s">
        <v>2384</v>
      </c>
      <c r="E1880">
        <v>0</v>
      </c>
    </row>
    <row r="1881" spans="1:5" x14ac:dyDescent="0.3">
      <c r="A1881">
        <v>37230003</v>
      </c>
      <c r="B1881" t="s">
        <v>118</v>
      </c>
      <c r="C1881" t="s">
        <v>119</v>
      </c>
      <c r="D1881" t="s">
        <v>2385</v>
      </c>
      <c r="E1881">
        <v>0</v>
      </c>
    </row>
    <row r="1882" spans="1:5" x14ac:dyDescent="0.3">
      <c r="A1882">
        <v>37230003</v>
      </c>
      <c r="B1882" t="s">
        <v>118</v>
      </c>
      <c r="C1882" t="s">
        <v>119</v>
      </c>
      <c r="D1882" t="s">
        <v>2386</v>
      </c>
      <c r="E1882">
        <v>0</v>
      </c>
    </row>
    <row r="1883" spans="1:5" x14ac:dyDescent="0.3">
      <c r="A1883">
        <v>37230003</v>
      </c>
      <c r="B1883" t="s">
        <v>118</v>
      </c>
      <c r="C1883" t="s">
        <v>119</v>
      </c>
      <c r="D1883" t="s">
        <v>2387</v>
      </c>
      <c r="E1883">
        <v>0</v>
      </c>
    </row>
    <row r="1884" spans="1:5" x14ac:dyDescent="0.3">
      <c r="A1884">
        <v>37230003</v>
      </c>
      <c r="B1884" t="s">
        <v>118</v>
      </c>
      <c r="C1884" t="s">
        <v>119</v>
      </c>
      <c r="D1884" t="s">
        <v>2388</v>
      </c>
      <c r="E1884">
        <v>0</v>
      </c>
    </row>
    <row r="1885" spans="1:5" x14ac:dyDescent="0.3">
      <c r="A1885">
        <v>37230003</v>
      </c>
      <c r="B1885" t="s">
        <v>118</v>
      </c>
      <c r="C1885" t="s">
        <v>119</v>
      </c>
      <c r="D1885" t="s">
        <v>2389</v>
      </c>
      <c r="E1885">
        <v>0</v>
      </c>
    </row>
    <row r="1886" spans="1:5" x14ac:dyDescent="0.3">
      <c r="A1886">
        <v>37230003</v>
      </c>
      <c r="B1886" t="s">
        <v>118</v>
      </c>
      <c r="C1886" t="s">
        <v>119</v>
      </c>
      <c r="D1886" t="s">
        <v>2390</v>
      </c>
      <c r="E1886">
        <v>0</v>
      </c>
    </row>
    <row r="1887" spans="1:5" x14ac:dyDescent="0.3">
      <c r="A1887">
        <v>37230003</v>
      </c>
      <c r="B1887" t="s">
        <v>118</v>
      </c>
      <c r="C1887" t="s">
        <v>119</v>
      </c>
      <c r="D1887" t="s">
        <v>2391</v>
      </c>
      <c r="E1887">
        <v>0</v>
      </c>
    </row>
    <row r="1888" spans="1:5" x14ac:dyDescent="0.3">
      <c r="A1888">
        <v>37230003</v>
      </c>
      <c r="B1888" t="s">
        <v>118</v>
      </c>
      <c r="C1888" t="s">
        <v>119</v>
      </c>
      <c r="D1888" t="s">
        <v>2392</v>
      </c>
      <c r="E1888">
        <v>0</v>
      </c>
    </row>
    <row r="1889" spans="1:5" x14ac:dyDescent="0.3">
      <c r="A1889">
        <v>37230003</v>
      </c>
      <c r="B1889" t="s">
        <v>118</v>
      </c>
      <c r="C1889" t="s">
        <v>119</v>
      </c>
      <c r="D1889" t="s">
        <v>2393</v>
      </c>
      <c r="E1889">
        <v>0</v>
      </c>
    </row>
    <row r="1890" spans="1:5" x14ac:dyDescent="0.3">
      <c r="A1890">
        <v>37230003</v>
      </c>
      <c r="B1890" t="s">
        <v>118</v>
      </c>
      <c r="C1890" t="s">
        <v>119</v>
      </c>
      <c r="D1890" t="s">
        <v>2394</v>
      </c>
      <c r="E1890">
        <v>0</v>
      </c>
    </row>
    <row r="1891" spans="1:5" x14ac:dyDescent="0.3">
      <c r="A1891">
        <v>37230003</v>
      </c>
      <c r="B1891" t="s">
        <v>118</v>
      </c>
      <c r="C1891" t="s">
        <v>119</v>
      </c>
      <c r="D1891" t="s">
        <v>2395</v>
      </c>
      <c r="E1891">
        <v>0</v>
      </c>
    </row>
    <row r="1892" spans="1:5" x14ac:dyDescent="0.3">
      <c r="A1892">
        <v>37230003</v>
      </c>
      <c r="B1892" t="s">
        <v>118</v>
      </c>
      <c r="C1892" t="s">
        <v>119</v>
      </c>
      <c r="D1892" t="s">
        <v>2396</v>
      </c>
      <c r="E1892">
        <v>0</v>
      </c>
    </row>
    <row r="1893" spans="1:5" x14ac:dyDescent="0.3">
      <c r="A1893">
        <v>37230003</v>
      </c>
      <c r="B1893" t="s">
        <v>118</v>
      </c>
      <c r="C1893" t="s">
        <v>119</v>
      </c>
      <c r="D1893" t="s">
        <v>2397</v>
      </c>
      <c r="E1893">
        <v>0</v>
      </c>
    </row>
    <row r="1894" spans="1:5" x14ac:dyDescent="0.3">
      <c r="A1894">
        <v>37230003</v>
      </c>
      <c r="B1894" t="s">
        <v>118</v>
      </c>
      <c r="C1894" t="s">
        <v>119</v>
      </c>
      <c r="D1894" t="s">
        <v>2398</v>
      </c>
      <c r="E1894">
        <v>0</v>
      </c>
    </row>
    <row r="1895" spans="1:5" x14ac:dyDescent="0.3">
      <c r="A1895">
        <v>37230003</v>
      </c>
      <c r="B1895" t="s">
        <v>118</v>
      </c>
      <c r="C1895" t="s">
        <v>119</v>
      </c>
      <c r="D1895" t="s">
        <v>2399</v>
      </c>
      <c r="E1895">
        <v>0</v>
      </c>
    </row>
    <row r="1896" spans="1:5" x14ac:dyDescent="0.3">
      <c r="A1896">
        <v>37230003</v>
      </c>
      <c r="B1896" t="s">
        <v>118</v>
      </c>
      <c r="C1896" t="s">
        <v>119</v>
      </c>
      <c r="D1896" t="s">
        <v>2400</v>
      </c>
      <c r="E1896">
        <v>0</v>
      </c>
    </row>
    <row r="1897" spans="1:5" x14ac:dyDescent="0.3">
      <c r="A1897">
        <v>37230003</v>
      </c>
      <c r="B1897" t="s">
        <v>118</v>
      </c>
      <c r="C1897" t="s">
        <v>119</v>
      </c>
      <c r="D1897" t="s">
        <v>2401</v>
      </c>
      <c r="E1897">
        <v>0</v>
      </c>
    </row>
    <row r="1898" spans="1:5" x14ac:dyDescent="0.3">
      <c r="A1898">
        <v>37230003</v>
      </c>
      <c r="B1898" t="s">
        <v>118</v>
      </c>
      <c r="C1898" t="s">
        <v>119</v>
      </c>
      <c r="D1898" t="s">
        <v>2402</v>
      </c>
      <c r="E1898">
        <v>0</v>
      </c>
    </row>
    <row r="1899" spans="1:5" x14ac:dyDescent="0.3">
      <c r="A1899">
        <v>37230003</v>
      </c>
      <c r="B1899" t="s">
        <v>118</v>
      </c>
      <c r="C1899" t="s">
        <v>119</v>
      </c>
      <c r="D1899" t="s">
        <v>2403</v>
      </c>
      <c r="E1899">
        <v>0</v>
      </c>
    </row>
    <row r="1900" spans="1:5" x14ac:dyDescent="0.3">
      <c r="A1900">
        <v>37230003</v>
      </c>
      <c r="B1900" t="s">
        <v>118</v>
      </c>
      <c r="C1900" t="s">
        <v>119</v>
      </c>
      <c r="D1900" t="s">
        <v>2404</v>
      </c>
      <c r="E1900">
        <v>0</v>
      </c>
    </row>
    <row r="1901" spans="1:5" x14ac:dyDescent="0.3">
      <c r="A1901">
        <v>37230003</v>
      </c>
      <c r="B1901" t="s">
        <v>118</v>
      </c>
      <c r="C1901" t="s">
        <v>119</v>
      </c>
      <c r="D1901" t="s">
        <v>2405</v>
      </c>
      <c r="E1901">
        <v>0</v>
      </c>
    </row>
    <row r="1902" spans="1:5" x14ac:dyDescent="0.3">
      <c r="A1902">
        <v>37230003</v>
      </c>
      <c r="B1902" t="s">
        <v>118</v>
      </c>
      <c r="C1902" t="s">
        <v>119</v>
      </c>
      <c r="D1902" t="s">
        <v>2406</v>
      </c>
      <c r="E1902">
        <v>0</v>
      </c>
    </row>
    <row r="1903" spans="1:5" x14ac:dyDescent="0.3">
      <c r="A1903">
        <v>37230003</v>
      </c>
      <c r="B1903" t="s">
        <v>118</v>
      </c>
      <c r="C1903" t="s">
        <v>119</v>
      </c>
      <c r="D1903" t="s">
        <v>2407</v>
      </c>
      <c r="E1903">
        <v>0</v>
      </c>
    </row>
    <row r="1904" spans="1:5" x14ac:dyDescent="0.3">
      <c r="A1904">
        <v>37230003</v>
      </c>
      <c r="B1904" t="s">
        <v>118</v>
      </c>
      <c r="C1904" t="s">
        <v>119</v>
      </c>
      <c r="D1904" t="s">
        <v>2408</v>
      </c>
      <c r="E1904">
        <v>0</v>
      </c>
    </row>
    <row r="1905" spans="1:5" x14ac:dyDescent="0.3">
      <c r="A1905">
        <v>37230003</v>
      </c>
      <c r="B1905" t="s">
        <v>118</v>
      </c>
      <c r="C1905" t="s">
        <v>119</v>
      </c>
      <c r="D1905" t="s">
        <v>2409</v>
      </c>
      <c r="E1905">
        <v>0</v>
      </c>
    </row>
    <row r="1906" spans="1:5" x14ac:dyDescent="0.3">
      <c r="A1906">
        <v>37230003</v>
      </c>
      <c r="B1906" t="s">
        <v>118</v>
      </c>
      <c r="C1906" t="s">
        <v>119</v>
      </c>
      <c r="D1906" t="s">
        <v>2410</v>
      </c>
      <c r="E1906">
        <v>0</v>
      </c>
    </row>
    <row r="1907" spans="1:5" x14ac:dyDescent="0.3">
      <c r="A1907">
        <v>37230003</v>
      </c>
      <c r="B1907" t="s">
        <v>118</v>
      </c>
      <c r="C1907" t="s">
        <v>119</v>
      </c>
      <c r="D1907" t="s">
        <v>2411</v>
      </c>
      <c r="E1907">
        <v>-25</v>
      </c>
    </row>
    <row r="1908" spans="1:5" x14ac:dyDescent="0.3">
      <c r="A1908">
        <v>37230003</v>
      </c>
      <c r="B1908" t="s">
        <v>118</v>
      </c>
      <c r="C1908" t="s">
        <v>119</v>
      </c>
      <c r="D1908" t="s">
        <v>2412</v>
      </c>
      <c r="E1908">
        <v>0</v>
      </c>
    </row>
    <row r="1909" spans="1:5" x14ac:dyDescent="0.3">
      <c r="A1909">
        <v>37230003</v>
      </c>
      <c r="B1909" t="s">
        <v>118</v>
      </c>
      <c r="C1909" t="s">
        <v>119</v>
      </c>
      <c r="D1909" t="s">
        <v>2413</v>
      </c>
      <c r="E1909">
        <v>0</v>
      </c>
    </row>
    <row r="1910" spans="1:5" x14ac:dyDescent="0.3">
      <c r="A1910">
        <v>90250020</v>
      </c>
      <c r="B1910" t="s">
        <v>121</v>
      </c>
      <c r="C1910" t="s">
        <v>8</v>
      </c>
      <c r="D1910" t="s">
        <v>2378</v>
      </c>
      <c r="E1910">
        <v>0</v>
      </c>
    </row>
    <row r="1911" spans="1:5" x14ac:dyDescent="0.3">
      <c r="A1911">
        <v>90250020</v>
      </c>
      <c r="B1911" t="s">
        <v>121</v>
      </c>
      <c r="C1911" t="s">
        <v>8</v>
      </c>
      <c r="D1911" t="s">
        <v>2379</v>
      </c>
      <c r="E1911">
        <v>0</v>
      </c>
    </row>
    <row r="1912" spans="1:5" x14ac:dyDescent="0.3">
      <c r="A1912">
        <v>90250020</v>
      </c>
      <c r="B1912" t="s">
        <v>121</v>
      </c>
      <c r="C1912" t="s">
        <v>8</v>
      </c>
      <c r="D1912" t="s">
        <v>2380</v>
      </c>
      <c r="E1912">
        <v>0</v>
      </c>
    </row>
    <row r="1913" spans="1:5" x14ac:dyDescent="0.3">
      <c r="A1913">
        <v>90250020</v>
      </c>
      <c r="B1913" t="s">
        <v>121</v>
      </c>
      <c r="C1913" t="s">
        <v>8</v>
      </c>
      <c r="D1913" t="s">
        <v>2381</v>
      </c>
      <c r="E1913">
        <v>0</v>
      </c>
    </row>
    <row r="1914" spans="1:5" x14ac:dyDescent="0.3">
      <c r="A1914">
        <v>90250020</v>
      </c>
      <c r="B1914" t="s">
        <v>121</v>
      </c>
      <c r="C1914" t="s">
        <v>8</v>
      </c>
      <c r="D1914" t="s">
        <v>2382</v>
      </c>
      <c r="E1914">
        <v>0</v>
      </c>
    </row>
    <row r="1915" spans="1:5" x14ac:dyDescent="0.3">
      <c r="A1915">
        <v>90250020</v>
      </c>
      <c r="B1915" t="s">
        <v>121</v>
      </c>
      <c r="C1915" t="s">
        <v>8</v>
      </c>
      <c r="D1915" t="s">
        <v>2383</v>
      </c>
      <c r="E1915">
        <v>0</v>
      </c>
    </row>
    <row r="1916" spans="1:5" x14ac:dyDescent="0.3">
      <c r="A1916">
        <v>90250020</v>
      </c>
      <c r="B1916" t="s">
        <v>121</v>
      </c>
      <c r="C1916" t="s">
        <v>8</v>
      </c>
      <c r="D1916" t="s">
        <v>2384</v>
      </c>
      <c r="E1916">
        <v>0</v>
      </c>
    </row>
    <row r="1917" spans="1:5" x14ac:dyDescent="0.3">
      <c r="A1917">
        <v>90250020</v>
      </c>
      <c r="B1917" t="s">
        <v>121</v>
      </c>
      <c r="C1917" t="s">
        <v>8</v>
      </c>
      <c r="D1917" t="s">
        <v>2385</v>
      </c>
      <c r="E1917">
        <v>0</v>
      </c>
    </row>
    <row r="1918" spans="1:5" x14ac:dyDescent="0.3">
      <c r="A1918">
        <v>90250020</v>
      </c>
      <c r="B1918" t="s">
        <v>121</v>
      </c>
      <c r="C1918" t="s">
        <v>8</v>
      </c>
      <c r="D1918" t="s">
        <v>2386</v>
      </c>
      <c r="E1918">
        <v>0</v>
      </c>
    </row>
    <row r="1919" spans="1:5" x14ac:dyDescent="0.3">
      <c r="A1919">
        <v>90250020</v>
      </c>
      <c r="B1919" t="s">
        <v>121</v>
      </c>
      <c r="C1919" t="s">
        <v>8</v>
      </c>
      <c r="D1919" t="s">
        <v>2387</v>
      </c>
      <c r="E1919">
        <v>0</v>
      </c>
    </row>
    <row r="1920" spans="1:5" x14ac:dyDescent="0.3">
      <c r="A1920">
        <v>90250020</v>
      </c>
      <c r="B1920" t="s">
        <v>121</v>
      </c>
      <c r="C1920" t="s">
        <v>8</v>
      </c>
      <c r="D1920" t="s">
        <v>2388</v>
      </c>
      <c r="E1920">
        <v>0</v>
      </c>
    </row>
    <row r="1921" spans="1:5" x14ac:dyDescent="0.3">
      <c r="A1921">
        <v>90250020</v>
      </c>
      <c r="B1921" t="s">
        <v>121</v>
      </c>
      <c r="C1921" t="s">
        <v>8</v>
      </c>
      <c r="D1921" t="s">
        <v>2389</v>
      </c>
      <c r="E1921">
        <v>0</v>
      </c>
    </row>
    <row r="1922" spans="1:5" x14ac:dyDescent="0.3">
      <c r="A1922">
        <v>90250020</v>
      </c>
      <c r="B1922" t="s">
        <v>121</v>
      </c>
      <c r="C1922" t="s">
        <v>8</v>
      </c>
      <c r="D1922" t="s">
        <v>2390</v>
      </c>
      <c r="E1922">
        <v>0</v>
      </c>
    </row>
    <row r="1923" spans="1:5" x14ac:dyDescent="0.3">
      <c r="A1923">
        <v>90250020</v>
      </c>
      <c r="B1923" t="s">
        <v>121</v>
      </c>
      <c r="C1923" t="s">
        <v>8</v>
      </c>
      <c r="D1923" t="s">
        <v>2391</v>
      </c>
      <c r="E1923">
        <v>-3</v>
      </c>
    </row>
    <row r="1924" spans="1:5" x14ac:dyDescent="0.3">
      <c r="A1924">
        <v>90250020</v>
      </c>
      <c r="B1924" t="s">
        <v>121</v>
      </c>
      <c r="C1924" t="s">
        <v>8</v>
      </c>
      <c r="D1924" t="s">
        <v>2392</v>
      </c>
      <c r="E1924">
        <v>0</v>
      </c>
    </row>
    <row r="1925" spans="1:5" x14ac:dyDescent="0.3">
      <c r="A1925">
        <v>90250020</v>
      </c>
      <c r="B1925" t="s">
        <v>121</v>
      </c>
      <c r="C1925" t="s">
        <v>8</v>
      </c>
      <c r="D1925" t="s">
        <v>2393</v>
      </c>
      <c r="E1925">
        <v>0</v>
      </c>
    </row>
    <row r="1926" spans="1:5" x14ac:dyDescent="0.3">
      <c r="A1926">
        <v>90250020</v>
      </c>
      <c r="B1926" t="s">
        <v>121</v>
      </c>
      <c r="C1926" t="s">
        <v>8</v>
      </c>
      <c r="D1926" t="s">
        <v>2394</v>
      </c>
      <c r="E1926">
        <v>0</v>
      </c>
    </row>
    <row r="1927" spans="1:5" x14ac:dyDescent="0.3">
      <c r="A1927">
        <v>90250020</v>
      </c>
      <c r="B1927" t="s">
        <v>121</v>
      </c>
      <c r="C1927" t="s">
        <v>8</v>
      </c>
      <c r="D1927" t="s">
        <v>2395</v>
      </c>
      <c r="E1927">
        <v>-1</v>
      </c>
    </row>
    <row r="1928" spans="1:5" x14ac:dyDescent="0.3">
      <c r="A1928">
        <v>90250020</v>
      </c>
      <c r="B1928" t="s">
        <v>121</v>
      </c>
      <c r="C1928" t="s">
        <v>8</v>
      </c>
      <c r="D1928" t="s">
        <v>2396</v>
      </c>
      <c r="E1928">
        <v>-2</v>
      </c>
    </row>
    <row r="1929" spans="1:5" x14ac:dyDescent="0.3">
      <c r="A1929">
        <v>90250020</v>
      </c>
      <c r="B1929" t="s">
        <v>121</v>
      </c>
      <c r="C1929" t="s">
        <v>8</v>
      </c>
      <c r="D1929" t="s">
        <v>2397</v>
      </c>
      <c r="E1929">
        <v>0</v>
      </c>
    </row>
    <row r="1930" spans="1:5" x14ac:dyDescent="0.3">
      <c r="A1930">
        <v>90250020</v>
      </c>
      <c r="B1930" t="s">
        <v>121</v>
      </c>
      <c r="C1930" t="s">
        <v>8</v>
      </c>
      <c r="D1930" t="s">
        <v>2398</v>
      </c>
      <c r="E1930">
        <v>-3</v>
      </c>
    </row>
    <row r="1931" spans="1:5" x14ac:dyDescent="0.3">
      <c r="A1931">
        <v>90250020</v>
      </c>
      <c r="B1931" t="s">
        <v>121</v>
      </c>
      <c r="C1931" t="s">
        <v>8</v>
      </c>
      <c r="D1931" t="s">
        <v>2399</v>
      </c>
      <c r="E1931">
        <v>0</v>
      </c>
    </row>
    <row r="1932" spans="1:5" x14ac:dyDescent="0.3">
      <c r="A1932">
        <v>90250020</v>
      </c>
      <c r="B1932" t="s">
        <v>121</v>
      </c>
      <c r="C1932" t="s">
        <v>8</v>
      </c>
      <c r="D1932" t="s">
        <v>2400</v>
      </c>
      <c r="E1932">
        <v>-3</v>
      </c>
    </row>
    <row r="1933" spans="1:5" x14ac:dyDescent="0.3">
      <c r="A1933">
        <v>90250020</v>
      </c>
      <c r="B1933" t="s">
        <v>121</v>
      </c>
      <c r="C1933" t="s">
        <v>8</v>
      </c>
      <c r="D1933" t="s">
        <v>2401</v>
      </c>
      <c r="E1933">
        <v>0</v>
      </c>
    </row>
    <row r="1934" spans="1:5" x14ac:dyDescent="0.3">
      <c r="A1934">
        <v>90250020</v>
      </c>
      <c r="B1934" t="s">
        <v>121</v>
      </c>
      <c r="C1934" t="s">
        <v>8</v>
      </c>
      <c r="D1934" t="s">
        <v>2402</v>
      </c>
      <c r="E1934">
        <v>0</v>
      </c>
    </row>
    <row r="1935" spans="1:5" x14ac:dyDescent="0.3">
      <c r="A1935">
        <v>90250020</v>
      </c>
      <c r="B1935" t="s">
        <v>121</v>
      </c>
      <c r="C1935" t="s">
        <v>8</v>
      </c>
      <c r="D1935" t="s">
        <v>2403</v>
      </c>
      <c r="E1935">
        <v>0</v>
      </c>
    </row>
    <row r="1936" spans="1:5" x14ac:dyDescent="0.3">
      <c r="A1936">
        <v>90250020</v>
      </c>
      <c r="B1936" t="s">
        <v>121</v>
      </c>
      <c r="C1936" t="s">
        <v>8</v>
      </c>
      <c r="D1936" t="s">
        <v>2404</v>
      </c>
      <c r="E1936">
        <v>0</v>
      </c>
    </row>
    <row r="1937" spans="1:5" x14ac:dyDescent="0.3">
      <c r="A1937">
        <v>90250020</v>
      </c>
      <c r="B1937" t="s">
        <v>121</v>
      </c>
      <c r="C1937" t="s">
        <v>8</v>
      </c>
      <c r="D1937" t="s">
        <v>2405</v>
      </c>
      <c r="E1937">
        <v>0</v>
      </c>
    </row>
    <row r="1938" spans="1:5" x14ac:dyDescent="0.3">
      <c r="A1938">
        <v>90250020</v>
      </c>
      <c r="B1938" t="s">
        <v>121</v>
      </c>
      <c r="C1938" t="s">
        <v>8</v>
      </c>
      <c r="D1938" t="s">
        <v>2406</v>
      </c>
      <c r="E1938">
        <v>0</v>
      </c>
    </row>
    <row r="1939" spans="1:5" x14ac:dyDescent="0.3">
      <c r="A1939">
        <v>90250020</v>
      </c>
      <c r="B1939" t="s">
        <v>121</v>
      </c>
      <c r="C1939" t="s">
        <v>8</v>
      </c>
      <c r="D1939" t="s">
        <v>2407</v>
      </c>
      <c r="E1939">
        <v>-3</v>
      </c>
    </row>
    <row r="1940" spans="1:5" x14ac:dyDescent="0.3">
      <c r="A1940">
        <v>90250020</v>
      </c>
      <c r="B1940" t="s">
        <v>121</v>
      </c>
      <c r="C1940" t="s">
        <v>8</v>
      </c>
      <c r="D1940" t="s">
        <v>2408</v>
      </c>
      <c r="E1940">
        <v>0</v>
      </c>
    </row>
    <row r="1941" spans="1:5" x14ac:dyDescent="0.3">
      <c r="A1941">
        <v>90250020</v>
      </c>
      <c r="B1941" t="s">
        <v>121</v>
      </c>
      <c r="C1941" t="s">
        <v>8</v>
      </c>
      <c r="D1941" t="s">
        <v>2409</v>
      </c>
      <c r="E1941">
        <v>0</v>
      </c>
    </row>
    <row r="1942" spans="1:5" x14ac:dyDescent="0.3">
      <c r="A1942">
        <v>90250020</v>
      </c>
      <c r="B1942" t="s">
        <v>121</v>
      </c>
      <c r="C1942" t="s">
        <v>8</v>
      </c>
      <c r="D1942" t="s">
        <v>2410</v>
      </c>
      <c r="E1942">
        <v>-3</v>
      </c>
    </row>
    <row r="1943" spans="1:5" x14ac:dyDescent="0.3">
      <c r="A1943">
        <v>90250020</v>
      </c>
      <c r="B1943" t="s">
        <v>121</v>
      </c>
      <c r="C1943" t="s">
        <v>8</v>
      </c>
      <c r="D1943" t="s">
        <v>2411</v>
      </c>
      <c r="E1943">
        <v>0</v>
      </c>
    </row>
    <row r="1944" spans="1:5" x14ac:dyDescent="0.3">
      <c r="A1944">
        <v>90250020</v>
      </c>
      <c r="B1944" t="s">
        <v>121</v>
      </c>
      <c r="C1944" t="s">
        <v>8</v>
      </c>
      <c r="D1944" t="s">
        <v>2412</v>
      </c>
      <c r="E1944">
        <v>0</v>
      </c>
    </row>
    <row r="1945" spans="1:5" x14ac:dyDescent="0.3">
      <c r="A1945">
        <v>90250020</v>
      </c>
      <c r="B1945" t="s">
        <v>121</v>
      </c>
      <c r="C1945" t="s">
        <v>8</v>
      </c>
      <c r="D1945" t="s">
        <v>2413</v>
      </c>
      <c r="E1945">
        <v>-3</v>
      </c>
    </row>
    <row r="1946" spans="1:5" x14ac:dyDescent="0.3">
      <c r="A1946">
        <v>90270031</v>
      </c>
      <c r="B1946" t="s">
        <v>123</v>
      </c>
      <c r="C1946" t="s">
        <v>8</v>
      </c>
      <c r="D1946" t="s">
        <v>2378</v>
      </c>
      <c r="E1946">
        <v>0</v>
      </c>
    </row>
    <row r="1947" spans="1:5" x14ac:dyDescent="0.3">
      <c r="A1947">
        <v>90270031</v>
      </c>
      <c r="B1947" t="s">
        <v>123</v>
      </c>
      <c r="C1947" t="s">
        <v>8</v>
      </c>
      <c r="D1947" t="s">
        <v>2379</v>
      </c>
      <c r="E1947">
        <v>0</v>
      </c>
    </row>
    <row r="1948" spans="1:5" x14ac:dyDescent="0.3">
      <c r="A1948">
        <v>90270031</v>
      </c>
      <c r="B1948" t="s">
        <v>123</v>
      </c>
      <c r="C1948" t="s">
        <v>8</v>
      </c>
      <c r="D1948" t="s">
        <v>2380</v>
      </c>
      <c r="E1948">
        <v>0</v>
      </c>
    </row>
    <row r="1949" spans="1:5" x14ac:dyDescent="0.3">
      <c r="A1949">
        <v>90270031</v>
      </c>
      <c r="B1949" t="s">
        <v>123</v>
      </c>
      <c r="C1949" t="s">
        <v>8</v>
      </c>
      <c r="D1949" t="s">
        <v>2381</v>
      </c>
      <c r="E1949">
        <v>0</v>
      </c>
    </row>
    <row r="1950" spans="1:5" x14ac:dyDescent="0.3">
      <c r="A1950">
        <v>90270031</v>
      </c>
      <c r="B1950" t="s">
        <v>123</v>
      </c>
      <c r="C1950" t="s">
        <v>8</v>
      </c>
      <c r="D1950" t="s">
        <v>2382</v>
      </c>
      <c r="E1950">
        <v>0</v>
      </c>
    </row>
    <row r="1951" spans="1:5" x14ac:dyDescent="0.3">
      <c r="A1951">
        <v>90270031</v>
      </c>
      <c r="B1951" t="s">
        <v>123</v>
      </c>
      <c r="C1951" t="s">
        <v>8</v>
      </c>
      <c r="D1951" t="s">
        <v>2383</v>
      </c>
      <c r="E1951">
        <v>0</v>
      </c>
    </row>
    <row r="1952" spans="1:5" x14ac:dyDescent="0.3">
      <c r="A1952">
        <v>90270031</v>
      </c>
      <c r="B1952" t="s">
        <v>123</v>
      </c>
      <c r="C1952" t="s">
        <v>8</v>
      </c>
      <c r="D1952" t="s">
        <v>2384</v>
      </c>
      <c r="E1952">
        <v>0</v>
      </c>
    </row>
    <row r="1953" spans="1:5" x14ac:dyDescent="0.3">
      <c r="A1953">
        <v>90270031</v>
      </c>
      <c r="B1953" t="s">
        <v>123</v>
      </c>
      <c r="C1953" t="s">
        <v>8</v>
      </c>
      <c r="D1953" t="s">
        <v>2385</v>
      </c>
      <c r="E1953">
        <v>0</v>
      </c>
    </row>
    <row r="1954" spans="1:5" x14ac:dyDescent="0.3">
      <c r="A1954">
        <v>90270031</v>
      </c>
      <c r="B1954" t="s">
        <v>123</v>
      </c>
      <c r="C1954" t="s">
        <v>8</v>
      </c>
      <c r="D1954" t="s">
        <v>2386</v>
      </c>
      <c r="E1954">
        <v>0</v>
      </c>
    </row>
    <row r="1955" spans="1:5" x14ac:dyDescent="0.3">
      <c r="A1955">
        <v>90270031</v>
      </c>
      <c r="B1955" t="s">
        <v>123</v>
      </c>
      <c r="C1955" t="s">
        <v>8</v>
      </c>
      <c r="D1955" t="s">
        <v>2387</v>
      </c>
      <c r="E1955">
        <v>0</v>
      </c>
    </row>
    <row r="1956" spans="1:5" x14ac:dyDescent="0.3">
      <c r="A1956">
        <v>90270031</v>
      </c>
      <c r="B1956" t="s">
        <v>123</v>
      </c>
      <c r="C1956" t="s">
        <v>8</v>
      </c>
      <c r="D1956" t="s">
        <v>2388</v>
      </c>
      <c r="E1956">
        <v>0</v>
      </c>
    </row>
    <row r="1957" spans="1:5" x14ac:dyDescent="0.3">
      <c r="A1957">
        <v>90270031</v>
      </c>
      <c r="B1957" t="s">
        <v>123</v>
      </c>
      <c r="C1957" t="s">
        <v>8</v>
      </c>
      <c r="D1957" t="s">
        <v>2389</v>
      </c>
      <c r="E1957">
        <v>0</v>
      </c>
    </row>
    <row r="1958" spans="1:5" x14ac:dyDescent="0.3">
      <c r="A1958">
        <v>90270031</v>
      </c>
      <c r="B1958" t="s">
        <v>123</v>
      </c>
      <c r="C1958" t="s">
        <v>8</v>
      </c>
      <c r="D1958" t="s">
        <v>2390</v>
      </c>
      <c r="E1958">
        <v>0</v>
      </c>
    </row>
    <row r="1959" spans="1:5" x14ac:dyDescent="0.3">
      <c r="A1959">
        <v>90270031</v>
      </c>
      <c r="B1959" t="s">
        <v>123</v>
      </c>
      <c r="C1959" t="s">
        <v>8</v>
      </c>
      <c r="D1959" t="s">
        <v>2391</v>
      </c>
      <c r="E1959">
        <v>0</v>
      </c>
    </row>
    <row r="1960" spans="1:5" x14ac:dyDescent="0.3">
      <c r="A1960">
        <v>90270031</v>
      </c>
      <c r="B1960" t="s">
        <v>123</v>
      </c>
      <c r="C1960" t="s">
        <v>8</v>
      </c>
      <c r="D1960" t="s">
        <v>2392</v>
      </c>
      <c r="E1960">
        <v>0</v>
      </c>
    </row>
    <row r="1961" spans="1:5" x14ac:dyDescent="0.3">
      <c r="A1961">
        <v>90270031</v>
      </c>
      <c r="B1961" t="s">
        <v>123</v>
      </c>
      <c r="C1961" t="s">
        <v>8</v>
      </c>
      <c r="D1961" t="s">
        <v>2393</v>
      </c>
      <c r="E1961">
        <v>0</v>
      </c>
    </row>
    <row r="1962" spans="1:5" x14ac:dyDescent="0.3">
      <c r="A1962">
        <v>90270031</v>
      </c>
      <c r="B1962" t="s">
        <v>123</v>
      </c>
      <c r="C1962" t="s">
        <v>8</v>
      </c>
      <c r="D1962" t="s">
        <v>2394</v>
      </c>
      <c r="E1962">
        <v>0</v>
      </c>
    </row>
    <row r="1963" spans="1:5" x14ac:dyDescent="0.3">
      <c r="A1963">
        <v>90270031</v>
      </c>
      <c r="B1963" t="s">
        <v>123</v>
      </c>
      <c r="C1963" t="s">
        <v>8</v>
      </c>
      <c r="D1963" t="s">
        <v>2395</v>
      </c>
      <c r="E1963">
        <v>0</v>
      </c>
    </row>
    <row r="1964" spans="1:5" x14ac:dyDescent="0.3">
      <c r="A1964">
        <v>90270031</v>
      </c>
      <c r="B1964" t="s">
        <v>123</v>
      </c>
      <c r="C1964" t="s">
        <v>8</v>
      </c>
      <c r="D1964" t="s">
        <v>2396</v>
      </c>
      <c r="E1964">
        <v>0</v>
      </c>
    </row>
    <row r="1965" spans="1:5" x14ac:dyDescent="0.3">
      <c r="A1965">
        <v>90270031</v>
      </c>
      <c r="B1965" t="s">
        <v>123</v>
      </c>
      <c r="C1965" t="s">
        <v>8</v>
      </c>
      <c r="D1965" t="s">
        <v>2397</v>
      </c>
      <c r="E1965">
        <v>0</v>
      </c>
    </row>
    <row r="1966" spans="1:5" x14ac:dyDescent="0.3">
      <c r="A1966">
        <v>90270031</v>
      </c>
      <c r="B1966" t="s">
        <v>123</v>
      </c>
      <c r="C1966" t="s">
        <v>8</v>
      </c>
      <c r="D1966" t="s">
        <v>2398</v>
      </c>
      <c r="E1966">
        <v>0</v>
      </c>
    </row>
    <row r="1967" spans="1:5" x14ac:dyDescent="0.3">
      <c r="A1967">
        <v>90270031</v>
      </c>
      <c r="B1967" t="s">
        <v>123</v>
      </c>
      <c r="C1967" t="s">
        <v>8</v>
      </c>
      <c r="D1967" t="s">
        <v>2399</v>
      </c>
      <c r="E1967">
        <v>0</v>
      </c>
    </row>
    <row r="1968" spans="1:5" x14ac:dyDescent="0.3">
      <c r="A1968">
        <v>90270031</v>
      </c>
      <c r="B1968" t="s">
        <v>123</v>
      </c>
      <c r="C1968" t="s">
        <v>8</v>
      </c>
      <c r="D1968" t="s">
        <v>2400</v>
      </c>
      <c r="E1968">
        <v>0</v>
      </c>
    </row>
    <row r="1969" spans="1:5" x14ac:dyDescent="0.3">
      <c r="A1969">
        <v>90270031</v>
      </c>
      <c r="B1969" t="s">
        <v>123</v>
      </c>
      <c r="C1969" t="s">
        <v>8</v>
      </c>
      <c r="D1969" t="s">
        <v>2401</v>
      </c>
      <c r="E1969">
        <v>0</v>
      </c>
    </row>
    <row r="1970" spans="1:5" x14ac:dyDescent="0.3">
      <c r="A1970">
        <v>90270031</v>
      </c>
      <c r="B1970" t="s">
        <v>123</v>
      </c>
      <c r="C1970" t="s">
        <v>8</v>
      </c>
      <c r="D1970" t="s">
        <v>2402</v>
      </c>
      <c r="E1970">
        <v>0</v>
      </c>
    </row>
    <row r="1971" spans="1:5" x14ac:dyDescent="0.3">
      <c r="A1971">
        <v>90270031</v>
      </c>
      <c r="B1971" t="s">
        <v>123</v>
      </c>
      <c r="C1971" t="s">
        <v>8</v>
      </c>
      <c r="D1971" t="s">
        <v>2403</v>
      </c>
      <c r="E1971">
        <v>-2</v>
      </c>
    </row>
    <row r="1972" spans="1:5" x14ac:dyDescent="0.3">
      <c r="A1972">
        <v>90270031</v>
      </c>
      <c r="B1972" t="s">
        <v>123</v>
      </c>
      <c r="C1972" t="s">
        <v>8</v>
      </c>
      <c r="D1972" t="s">
        <v>2404</v>
      </c>
      <c r="E1972">
        <v>0</v>
      </c>
    </row>
    <row r="1973" spans="1:5" x14ac:dyDescent="0.3">
      <c r="A1973">
        <v>90270031</v>
      </c>
      <c r="B1973" t="s">
        <v>123</v>
      </c>
      <c r="C1973" t="s">
        <v>8</v>
      </c>
      <c r="D1973" t="s">
        <v>2405</v>
      </c>
      <c r="E1973">
        <v>0</v>
      </c>
    </row>
    <row r="1974" spans="1:5" x14ac:dyDescent="0.3">
      <c r="A1974">
        <v>90270031</v>
      </c>
      <c r="B1974" t="s">
        <v>123</v>
      </c>
      <c r="C1974" t="s">
        <v>8</v>
      </c>
      <c r="D1974" t="s">
        <v>2406</v>
      </c>
      <c r="E1974">
        <v>0</v>
      </c>
    </row>
    <row r="1975" spans="1:5" x14ac:dyDescent="0.3">
      <c r="A1975">
        <v>90270031</v>
      </c>
      <c r="B1975" t="s">
        <v>123</v>
      </c>
      <c r="C1975" t="s">
        <v>8</v>
      </c>
      <c r="D1975" t="s">
        <v>2407</v>
      </c>
      <c r="E1975">
        <v>0</v>
      </c>
    </row>
    <row r="1976" spans="1:5" x14ac:dyDescent="0.3">
      <c r="A1976">
        <v>90270031</v>
      </c>
      <c r="B1976" t="s">
        <v>123</v>
      </c>
      <c r="C1976" t="s">
        <v>8</v>
      </c>
      <c r="D1976" t="s">
        <v>2408</v>
      </c>
      <c r="E1976">
        <v>0</v>
      </c>
    </row>
    <row r="1977" spans="1:5" x14ac:dyDescent="0.3">
      <c r="A1977">
        <v>90270031</v>
      </c>
      <c r="B1977" t="s">
        <v>123</v>
      </c>
      <c r="C1977" t="s">
        <v>8</v>
      </c>
      <c r="D1977" t="s">
        <v>2409</v>
      </c>
      <c r="E1977">
        <v>0</v>
      </c>
    </row>
    <row r="1978" spans="1:5" x14ac:dyDescent="0.3">
      <c r="A1978">
        <v>90270031</v>
      </c>
      <c r="B1978" t="s">
        <v>123</v>
      </c>
      <c r="C1978" t="s">
        <v>8</v>
      </c>
      <c r="D1978" t="s">
        <v>2410</v>
      </c>
      <c r="E1978">
        <v>0</v>
      </c>
    </row>
    <row r="1979" spans="1:5" x14ac:dyDescent="0.3">
      <c r="A1979">
        <v>90270031</v>
      </c>
      <c r="B1979" t="s">
        <v>123</v>
      </c>
      <c r="C1979" t="s">
        <v>8</v>
      </c>
      <c r="D1979" t="s">
        <v>2411</v>
      </c>
      <c r="E1979">
        <v>0</v>
      </c>
    </row>
    <row r="1980" spans="1:5" x14ac:dyDescent="0.3">
      <c r="A1980">
        <v>90270031</v>
      </c>
      <c r="B1980" t="s">
        <v>123</v>
      </c>
      <c r="C1980" t="s">
        <v>8</v>
      </c>
      <c r="D1980" t="s">
        <v>2412</v>
      </c>
      <c r="E1980">
        <v>0</v>
      </c>
    </row>
    <row r="1981" spans="1:5" x14ac:dyDescent="0.3">
      <c r="A1981">
        <v>90270031</v>
      </c>
      <c r="B1981" t="s">
        <v>123</v>
      </c>
      <c r="C1981" t="s">
        <v>8</v>
      </c>
      <c r="D1981" t="s">
        <v>2413</v>
      </c>
      <c r="E1981">
        <v>0</v>
      </c>
    </row>
    <row r="1982" spans="1:5" x14ac:dyDescent="0.3">
      <c r="A1982">
        <v>65210095</v>
      </c>
      <c r="B1982" t="s">
        <v>125</v>
      </c>
      <c r="C1982" t="s">
        <v>8</v>
      </c>
      <c r="D1982" t="s">
        <v>2378</v>
      </c>
      <c r="E1982">
        <v>0</v>
      </c>
    </row>
    <row r="1983" spans="1:5" x14ac:dyDescent="0.3">
      <c r="A1983">
        <v>65210095</v>
      </c>
      <c r="B1983" t="s">
        <v>125</v>
      </c>
      <c r="C1983" t="s">
        <v>8</v>
      </c>
      <c r="D1983" t="s">
        <v>2379</v>
      </c>
      <c r="E1983">
        <v>0</v>
      </c>
    </row>
    <row r="1984" spans="1:5" x14ac:dyDescent="0.3">
      <c r="A1984">
        <v>65210095</v>
      </c>
      <c r="B1984" t="s">
        <v>125</v>
      </c>
      <c r="C1984" t="s">
        <v>8</v>
      </c>
      <c r="D1984" t="s">
        <v>2380</v>
      </c>
      <c r="E1984">
        <v>0</v>
      </c>
    </row>
    <row r="1985" spans="1:5" x14ac:dyDescent="0.3">
      <c r="A1985">
        <v>65210095</v>
      </c>
      <c r="B1985" t="s">
        <v>125</v>
      </c>
      <c r="C1985" t="s">
        <v>8</v>
      </c>
      <c r="D1985" t="s">
        <v>2381</v>
      </c>
      <c r="E1985">
        <v>0</v>
      </c>
    </row>
    <row r="1986" spans="1:5" x14ac:dyDescent="0.3">
      <c r="A1986">
        <v>65210095</v>
      </c>
      <c r="B1986" t="s">
        <v>125</v>
      </c>
      <c r="C1986" t="s">
        <v>8</v>
      </c>
      <c r="D1986" t="s">
        <v>2382</v>
      </c>
      <c r="E1986">
        <v>0</v>
      </c>
    </row>
    <row r="1987" spans="1:5" x14ac:dyDescent="0.3">
      <c r="A1987">
        <v>65210095</v>
      </c>
      <c r="B1987" t="s">
        <v>125</v>
      </c>
      <c r="C1987" t="s">
        <v>8</v>
      </c>
      <c r="D1987" t="s">
        <v>2383</v>
      </c>
      <c r="E1987">
        <v>0</v>
      </c>
    </row>
    <row r="1988" spans="1:5" x14ac:dyDescent="0.3">
      <c r="A1988">
        <v>65210095</v>
      </c>
      <c r="B1988" t="s">
        <v>125</v>
      </c>
      <c r="C1988" t="s">
        <v>8</v>
      </c>
      <c r="D1988" t="s">
        <v>2384</v>
      </c>
      <c r="E1988">
        <v>0</v>
      </c>
    </row>
    <row r="1989" spans="1:5" x14ac:dyDescent="0.3">
      <c r="A1989">
        <v>65210095</v>
      </c>
      <c r="B1989" t="s">
        <v>125</v>
      </c>
      <c r="C1989" t="s">
        <v>8</v>
      </c>
      <c r="D1989" t="s">
        <v>2385</v>
      </c>
      <c r="E1989">
        <v>0</v>
      </c>
    </row>
    <row r="1990" spans="1:5" x14ac:dyDescent="0.3">
      <c r="A1990">
        <v>65210095</v>
      </c>
      <c r="B1990" t="s">
        <v>125</v>
      </c>
      <c r="C1990" t="s">
        <v>8</v>
      </c>
      <c r="D1990" t="s">
        <v>2386</v>
      </c>
      <c r="E1990">
        <v>0</v>
      </c>
    </row>
    <row r="1991" spans="1:5" x14ac:dyDescent="0.3">
      <c r="A1991">
        <v>65210095</v>
      </c>
      <c r="B1991" t="s">
        <v>125</v>
      </c>
      <c r="C1991" t="s">
        <v>8</v>
      </c>
      <c r="D1991" t="s">
        <v>2387</v>
      </c>
      <c r="E1991">
        <v>0</v>
      </c>
    </row>
    <row r="1992" spans="1:5" x14ac:dyDescent="0.3">
      <c r="A1992">
        <v>65210095</v>
      </c>
      <c r="B1992" t="s">
        <v>125</v>
      </c>
      <c r="C1992" t="s">
        <v>8</v>
      </c>
      <c r="D1992" t="s">
        <v>2388</v>
      </c>
      <c r="E1992">
        <v>0</v>
      </c>
    </row>
    <row r="1993" spans="1:5" x14ac:dyDescent="0.3">
      <c r="A1993">
        <v>65210095</v>
      </c>
      <c r="B1993" t="s">
        <v>125</v>
      </c>
      <c r="C1993" t="s">
        <v>8</v>
      </c>
      <c r="D1993" t="s">
        <v>2389</v>
      </c>
      <c r="E1993">
        <v>0</v>
      </c>
    </row>
    <row r="1994" spans="1:5" x14ac:dyDescent="0.3">
      <c r="A1994">
        <v>65210095</v>
      </c>
      <c r="B1994" t="s">
        <v>125</v>
      </c>
      <c r="C1994" t="s">
        <v>8</v>
      </c>
      <c r="D1994" t="s">
        <v>2390</v>
      </c>
      <c r="E1994">
        <v>0</v>
      </c>
    </row>
    <row r="1995" spans="1:5" x14ac:dyDescent="0.3">
      <c r="A1995">
        <v>65210095</v>
      </c>
      <c r="B1995" t="s">
        <v>125</v>
      </c>
      <c r="C1995" t="s">
        <v>8</v>
      </c>
      <c r="D1995" t="s">
        <v>2391</v>
      </c>
      <c r="E1995">
        <v>0</v>
      </c>
    </row>
    <row r="1996" spans="1:5" x14ac:dyDescent="0.3">
      <c r="A1996">
        <v>65210095</v>
      </c>
      <c r="B1996" t="s">
        <v>125</v>
      </c>
      <c r="C1996" t="s">
        <v>8</v>
      </c>
      <c r="D1996" t="s">
        <v>2392</v>
      </c>
      <c r="E1996">
        <v>0</v>
      </c>
    </row>
    <row r="1997" spans="1:5" x14ac:dyDescent="0.3">
      <c r="A1997">
        <v>65210095</v>
      </c>
      <c r="B1997" t="s">
        <v>125</v>
      </c>
      <c r="C1997" t="s">
        <v>8</v>
      </c>
      <c r="D1997" t="s">
        <v>2393</v>
      </c>
      <c r="E1997">
        <v>0</v>
      </c>
    </row>
    <row r="1998" spans="1:5" x14ac:dyDescent="0.3">
      <c r="A1998">
        <v>65210095</v>
      </c>
      <c r="B1998" t="s">
        <v>125</v>
      </c>
      <c r="C1998" t="s">
        <v>8</v>
      </c>
      <c r="D1998" t="s">
        <v>2394</v>
      </c>
      <c r="E1998">
        <v>0</v>
      </c>
    </row>
    <row r="1999" spans="1:5" x14ac:dyDescent="0.3">
      <c r="A1999">
        <v>65210095</v>
      </c>
      <c r="B1999" t="s">
        <v>125</v>
      </c>
      <c r="C1999" t="s">
        <v>8</v>
      </c>
      <c r="D1999" t="s">
        <v>2395</v>
      </c>
      <c r="E1999">
        <v>0</v>
      </c>
    </row>
    <row r="2000" spans="1:5" x14ac:dyDescent="0.3">
      <c r="A2000">
        <v>65210095</v>
      </c>
      <c r="B2000" t="s">
        <v>125</v>
      </c>
      <c r="C2000" t="s">
        <v>8</v>
      </c>
      <c r="D2000" t="s">
        <v>2396</v>
      </c>
      <c r="E2000">
        <v>0</v>
      </c>
    </row>
    <row r="2001" spans="1:5" x14ac:dyDescent="0.3">
      <c r="A2001">
        <v>65210095</v>
      </c>
      <c r="B2001" t="s">
        <v>125</v>
      </c>
      <c r="C2001" t="s">
        <v>8</v>
      </c>
      <c r="D2001" t="s">
        <v>2397</v>
      </c>
      <c r="E2001">
        <v>0</v>
      </c>
    </row>
    <row r="2002" spans="1:5" x14ac:dyDescent="0.3">
      <c r="A2002">
        <v>65210095</v>
      </c>
      <c r="B2002" t="s">
        <v>125</v>
      </c>
      <c r="C2002" t="s">
        <v>8</v>
      </c>
      <c r="D2002" t="s">
        <v>2398</v>
      </c>
      <c r="E2002">
        <v>0</v>
      </c>
    </row>
    <row r="2003" spans="1:5" x14ac:dyDescent="0.3">
      <c r="A2003">
        <v>65210095</v>
      </c>
      <c r="B2003" t="s">
        <v>125</v>
      </c>
      <c r="C2003" t="s">
        <v>8</v>
      </c>
      <c r="D2003" t="s">
        <v>2399</v>
      </c>
      <c r="E2003">
        <v>0</v>
      </c>
    </row>
    <row r="2004" spans="1:5" x14ac:dyDescent="0.3">
      <c r="A2004">
        <v>65210095</v>
      </c>
      <c r="B2004" t="s">
        <v>125</v>
      </c>
      <c r="C2004" t="s">
        <v>8</v>
      </c>
      <c r="D2004" t="s">
        <v>2400</v>
      </c>
      <c r="E2004">
        <v>0</v>
      </c>
    </row>
    <row r="2005" spans="1:5" x14ac:dyDescent="0.3">
      <c r="A2005">
        <v>65210095</v>
      </c>
      <c r="B2005" t="s">
        <v>125</v>
      </c>
      <c r="C2005" t="s">
        <v>8</v>
      </c>
      <c r="D2005" t="s">
        <v>2401</v>
      </c>
      <c r="E2005">
        <v>0</v>
      </c>
    </row>
    <row r="2006" spans="1:5" x14ac:dyDescent="0.3">
      <c r="A2006">
        <v>65210095</v>
      </c>
      <c r="B2006" t="s">
        <v>125</v>
      </c>
      <c r="C2006" t="s">
        <v>8</v>
      </c>
      <c r="D2006" t="s">
        <v>2402</v>
      </c>
      <c r="E2006">
        <v>-2</v>
      </c>
    </row>
    <row r="2007" spans="1:5" x14ac:dyDescent="0.3">
      <c r="A2007">
        <v>65210095</v>
      </c>
      <c r="B2007" t="s">
        <v>125</v>
      </c>
      <c r="C2007" t="s">
        <v>8</v>
      </c>
      <c r="D2007" t="s">
        <v>2403</v>
      </c>
      <c r="E2007">
        <v>0</v>
      </c>
    </row>
    <row r="2008" spans="1:5" x14ac:dyDescent="0.3">
      <c r="A2008">
        <v>65210095</v>
      </c>
      <c r="B2008" t="s">
        <v>125</v>
      </c>
      <c r="C2008" t="s">
        <v>8</v>
      </c>
      <c r="D2008" t="s">
        <v>2404</v>
      </c>
      <c r="E2008">
        <v>0</v>
      </c>
    </row>
    <row r="2009" spans="1:5" x14ac:dyDescent="0.3">
      <c r="A2009">
        <v>65210095</v>
      </c>
      <c r="B2009" t="s">
        <v>125</v>
      </c>
      <c r="C2009" t="s">
        <v>8</v>
      </c>
      <c r="D2009" t="s">
        <v>2405</v>
      </c>
      <c r="E2009">
        <v>0</v>
      </c>
    </row>
    <row r="2010" spans="1:5" x14ac:dyDescent="0.3">
      <c r="A2010">
        <v>65210095</v>
      </c>
      <c r="B2010" t="s">
        <v>125</v>
      </c>
      <c r="C2010" t="s">
        <v>8</v>
      </c>
      <c r="D2010" t="s">
        <v>2406</v>
      </c>
      <c r="E2010">
        <v>0</v>
      </c>
    </row>
    <row r="2011" spans="1:5" x14ac:dyDescent="0.3">
      <c r="A2011">
        <v>65210095</v>
      </c>
      <c r="B2011" t="s">
        <v>125</v>
      </c>
      <c r="C2011" t="s">
        <v>8</v>
      </c>
      <c r="D2011" t="s">
        <v>2407</v>
      </c>
      <c r="E2011">
        <v>0</v>
      </c>
    </row>
    <row r="2012" spans="1:5" x14ac:dyDescent="0.3">
      <c r="A2012">
        <v>65210095</v>
      </c>
      <c r="B2012" t="s">
        <v>125</v>
      </c>
      <c r="C2012" t="s">
        <v>8</v>
      </c>
      <c r="D2012" t="s">
        <v>2408</v>
      </c>
      <c r="E2012">
        <v>0</v>
      </c>
    </row>
    <row r="2013" spans="1:5" x14ac:dyDescent="0.3">
      <c r="A2013">
        <v>65210095</v>
      </c>
      <c r="B2013" t="s">
        <v>125</v>
      </c>
      <c r="C2013" t="s">
        <v>8</v>
      </c>
      <c r="D2013" t="s">
        <v>2409</v>
      </c>
      <c r="E2013">
        <v>0</v>
      </c>
    </row>
    <row r="2014" spans="1:5" x14ac:dyDescent="0.3">
      <c r="A2014">
        <v>65210095</v>
      </c>
      <c r="B2014" t="s">
        <v>125</v>
      </c>
      <c r="C2014" t="s">
        <v>8</v>
      </c>
      <c r="D2014" t="s">
        <v>2410</v>
      </c>
      <c r="E2014">
        <v>0</v>
      </c>
    </row>
    <row r="2015" spans="1:5" x14ac:dyDescent="0.3">
      <c r="A2015">
        <v>65210095</v>
      </c>
      <c r="B2015" t="s">
        <v>125</v>
      </c>
      <c r="C2015" t="s">
        <v>8</v>
      </c>
      <c r="D2015" t="s">
        <v>2411</v>
      </c>
      <c r="E2015">
        <v>0</v>
      </c>
    </row>
    <row r="2016" spans="1:5" x14ac:dyDescent="0.3">
      <c r="A2016">
        <v>65210095</v>
      </c>
      <c r="B2016" t="s">
        <v>125</v>
      </c>
      <c r="C2016" t="s">
        <v>8</v>
      </c>
      <c r="D2016" t="s">
        <v>2412</v>
      </c>
      <c r="E2016">
        <v>0</v>
      </c>
    </row>
    <row r="2017" spans="1:5" x14ac:dyDescent="0.3">
      <c r="A2017">
        <v>65210095</v>
      </c>
      <c r="B2017" t="s">
        <v>125</v>
      </c>
      <c r="C2017" t="s">
        <v>8</v>
      </c>
      <c r="D2017" t="s">
        <v>2413</v>
      </c>
      <c r="E2017">
        <v>0</v>
      </c>
    </row>
    <row r="2018" spans="1:5" x14ac:dyDescent="0.3">
      <c r="A2018">
        <v>89010051</v>
      </c>
      <c r="B2018" t="s">
        <v>127</v>
      </c>
      <c r="C2018" t="s">
        <v>8</v>
      </c>
      <c r="D2018" t="s">
        <v>2378</v>
      </c>
      <c r="E2018">
        <v>0</v>
      </c>
    </row>
    <row r="2019" spans="1:5" x14ac:dyDescent="0.3">
      <c r="A2019">
        <v>89010051</v>
      </c>
      <c r="B2019" t="s">
        <v>127</v>
      </c>
      <c r="C2019" t="s">
        <v>8</v>
      </c>
      <c r="D2019" t="s">
        <v>2379</v>
      </c>
      <c r="E2019">
        <v>0</v>
      </c>
    </row>
    <row r="2020" spans="1:5" x14ac:dyDescent="0.3">
      <c r="A2020">
        <v>89010051</v>
      </c>
      <c r="B2020" t="s">
        <v>127</v>
      </c>
      <c r="C2020" t="s">
        <v>8</v>
      </c>
      <c r="D2020" t="s">
        <v>2380</v>
      </c>
      <c r="E2020">
        <v>0</v>
      </c>
    </row>
    <row r="2021" spans="1:5" x14ac:dyDescent="0.3">
      <c r="A2021">
        <v>89010051</v>
      </c>
      <c r="B2021" t="s">
        <v>127</v>
      </c>
      <c r="C2021" t="s">
        <v>8</v>
      </c>
      <c r="D2021" t="s">
        <v>2381</v>
      </c>
      <c r="E2021">
        <v>0</v>
      </c>
    </row>
    <row r="2022" spans="1:5" x14ac:dyDescent="0.3">
      <c r="A2022">
        <v>89010051</v>
      </c>
      <c r="B2022" t="s">
        <v>127</v>
      </c>
      <c r="C2022" t="s">
        <v>8</v>
      </c>
      <c r="D2022" t="s">
        <v>2382</v>
      </c>
      <c r="E2022">
        <v>0</v>
      </c>
    </row>
    <row r="2023" spans="1:5" x14ac:dyDescent="0.3">
      <c r="A2023">
        <v>89010051</v>
      </c>
      <c r="B2023" t="s">
        <v>127</v>
      </c>
      <c r="C2023" t="s">
        <v>8</v>
      </c>
      <c r="D2023" t="s">
        <v>2383</v>
      </c>
      <c r="E2023">
        <v>0</v>
      </c>
    </row>
    <row r="2024" spans="1:5" x14ac:dyDescent="0.3">
      <c r="A2024">
        <v>89010051</v>
      </c>
      <c r="B2024" t="s">
        <v>127</v>
      </c>
      <c r="C2024" t="s">
        <v>8</v>
      </c>
      <c r="D2024" t="s">
        <v>2384</v>
      </c>
      <c r="E2024">
        <v>0</v>
      </c>
    </row>
    <row r="2025" spans="1:5" x14ac:dyDescent="0.3">
      <c r="A2025">
        <v>89010051</v>
      </c>
      <c r="B2025" t="s">
        <v>127</v>
      </c>
      <c r="C2025" t="s">
        <v>8</v>
      </c>
      <c r="D2025" t="s">
        <v>2385</v>
      </c>
      <c r="E2025">
        <v>0</v>
      </c>
    </row>
    <row r="2026" spans="1:5" x14ac:dyDescent="0.3">
      <c r="A2026">
        <v>89010051</v>
      </c>
      <c r="B2026" t="s">
        <v>127</v>
      </c>
      <c r="C2026" t="s">
        <v>8</v>
      </c>
      <c r="D2026" t="s">
        <v>2386</v>
      </c>
      <c r="E2026">
        <v>0</v>
      </c>
    </row>
    <row r="2027" spans="1:5" x14ac:dyDescent="0.3">
      <c r="A2027">
        <v>89010051</v>
      </c>
      <c r="B2027" t="s">
        <v>127</v>
      </c>
      <c r="C2027" t="s">
        <v>8</v>
      </c>
      <c r="D2027" t="s">
        <v>2387</v>
      </c>
      <c r="E2027">
        <v>0</v>
      </c>
    </row>
    <row r="2028" spans="1:5" x14ac:dyDescent="0.3">
      <c r="A2028">
        <v>89010051</v>
      </c>
      <c r="B2028" t="s">
        <v>127</v>
      </c>
      <c r="C2028" t="s">
        <v>8</v>
      </c>
      <c r="D2028" t="s">
        <v>2388</v>
      </c>
      <c r="E2028">
        <v>0</v>
      </c>
    </row>
    <row r="2029" spans="1:5" x14ac:dyDescent="0.3">
      <c r="A2029">
        <v>89010051</v>
      </c>
      <c r="B2029" t="s">
        <v>127</v>
      </c>
      <c r="C2029" t="s">
        <v>8</v>
      </c>
      <c r="D2029" t="s">
        <v>2389</v>
      </c>
      <c r="E2029">
        <v>0</v>
      </c>
    </row>
    <row r="2030" spans="1:5" x14ac:dyDescent="0.3">
      <c r="A2030">
        <v>89010051</v>
      </c>
      <c r="B2030" t="s">
        <v>127</v>
      </c>
      <c r="C2030" t="s">
        <v>8</v>
      </c>
      <c r="D2030" t="s">
        <v>2390</v>
      </c>
      <c r="E2030">
        <v>0</v>
      </c>
    </row>
    <row r="2031" spans="1:5" x14ac:dyDescent="0.3">
      <c r="A2031">
        <v>89010051</v>
      </c>
      <c r="B2031" t="s">
        <v>127</v>
      </c>
      <c r="C2031" t="s">
        <v>8</v>
      </c>
      <c r="D2031" t="s">
        <v>2391</v>
      </c>
      <c r="E2031">
        <v>0</v>
      </c>
    </row>
    <row r="2032" spans="1:5" x14ac:dyDescent="0.3">
      <c r="A2032">
        <v>89010051</v>
      </c>
      <c r="B2032" t="s">
        <v>127</v>
      </c>
      <c r="C2032" t="s">
        <v>8</v>
      </c>
      <c r="D2032" t="s">
        <v>2392</v>
      </c>
      <c r="E2032">
        <v>0</v>
      </c>
    </row>
    <row r="2033" spans="1:5" x14ac:dyDescent="0.3">
      <c r="A2033">
        <v>89010051</v>
      </c>
      <c r="B2033" t="s">
        <v>127</v>
      </c>
      <c r="C2033" t="s">
        <v>8</v>
      </c>
      <c r="D2033" t="s">
        <v>2393</v>
      </c>
      <c r="E2033">
        <v>0</v>
      </c>
    </row>
    <row r="2034" spans="1:5" x14ac:dyDescent="0.3">
      <c r="A2034">
        <v>89010051</v>
      </c>
      <c r="B2034" t="s">
        <v>127</v>
      </c>
      <c r="C2034" t="s">
        <v>8</v>
      </c>
      <c r="D2034" t="s">
        <v>2394</v>
      </c>
      <c r="E2034">
        <v>0</v>
      </c>
    </row>
    <row r="2035" spans="1:5" x14ac:dyDescent="0.3">
      <c r="A2035">
        <v>89010051</v>
      </c>
      <c r="B2035" t="s">
        <v>127</v>
      </c>
      <c r="C2035" t="s">
        <v>8</v>
      </c>
      <c r="D2035" t="s">
        <v>2395</v>
      </c>
      <c r="E2035">
        <v>0</v>
      </c>
    </row>
    <row r="2036" spans="1:5" x14ac:dyDescent="0.3">
      <c r="A2036">
        <v>89010051</v>
      </c>
      <c r="B2036" t="s">
        <v>127</v>
      </c>
      <c r="C2036" t="s">
        <v>8</v>
      </c>
      <c r="D2036" t="s">
        <v>2396</v>
      </c>
      <c r="E2036">
        <v>0</v>
      </c>
    </row>
    <row r="2037" spans="1:5" x14ac:dyDescent="0.3">
      <c r="A2037">
        <v>89010051</v>
      </c>
      <c r="B2037" t="s">
        <v>127</v>
      </c>
      <c r="C2037" t="s">
        <v>8</v>
      </c>
      <c r="D2037" t="s">
        <v>2397</v>
      </c>
      <c r="E2037">
        <v>0</v>
      </c>
    </row>
    <row r="2038" spans="1:5" x14ac:dyDescent="0.3">
      <c r="A2038">
        <v>89010051</v>
      </c>
      <c r="B2038" t="s">
        <v>127</v>
      </c>
      <c r="C2038" t="s">
        <v>8</v>
      </c>
      <c r="D2038" t="s">
        <v>2398</v>
      </c>
      <c r="E2038">
        <v>0</v>
      </c>
    </row>
    <row r="2039" spans="1:5" x14ac:dyDescent="0.3">
      <c r="A2039">
        <v>89010051</v>
      </c>
      <c r="B2039" t="s">
        <v>127</v>
      </c>
      <c r="C2039" t="s">
        <v>8</v>
      </c>
      <c r="D2039" t="s">
        <v>2399</v>
      </c>
      <c r="E2039">
        <v>0</v>
      </c>
    </row>
    <row r="2040" spans="1:5" x14ac:dyDescent="0.3">
      <c r="A2040">
        <v>89010051</v>
      </c>
      <c r="B2040" t="s">
        <v>127</v>
      </c>
      <c r="C2040" t="s">
        <v>8</v>
      </c>
      <c r="D2040" t="s">
        <v>2400</v>
      </c>
      <c r="E2040">
        <v>0</v>
      </c>
    </row>
    <row r="2041" spans="1:5" x14ac:dyDescent="0.3">
      <c r="A2041">
        <v>89010051</v>
      </c>
      <c r="B2041" t="s">
        <v>127</v>
      </c>
      <c r="C2041" t="s">
        <v>8</v>
      </c>
      <c r="D2041" t="s">
        <v>2401</v>
      </c>
      <c r="E2041">
        <v>0</v>
      </c>
    </row>
    <row r="2042" spans="1:5" x14ac:dyDescent="0.3">
      <c r="A2042">
        <v>89010051</v>
      </c>
      <c r="B2042" t="s">
        <v>127</v>
      </c>
      <c r="C2042" t="s">
        <v>8</v>
      </c>
      <c r="D2042" t="s">
        <v>2402</v>
      </c>
      <c r="E2042">
        <v>-1</v>
      </c>
    </row>
    <row r="2043" spans="1:5" x14ac:dyDescent="0.3">
      <c r="A2043">
        <v>89010051</v>
      </c>
      <c r="B2043" t="s">
        <v>127</v>
      </c>
      <c r="C2043" t="s">
        <v>8</v>
      </c>
      <c r="D2043" t="s">
        <v>2403</v>
      </c>
      <c r="E2043">
        <v>0</v>
      </c>
    </row>
    <row r="2044" spans="1:5" x14ac:dyDescent="0.3">
      <c r="A2044">
        <v>89010051</v>
      </c>
      <c r="B2044" t="s">
        <v>127</v>
      </c>
      <c r="C2044" t="s">
        <v>8</v>
      </c>
      <c r="D2044" t="s">
        <v>2404</v>
      </c>
      <c r="E2044">
        <v>0</v>
      </c>
    </row>
    <row r="2045" spans="1:5" x14ac:dyDescent="0.3">
      <c r="A2045">
        <v>89010051</v>
      </c>
      <c r="B2045" t="s">
        <v>127</v>
      </c>
      <c r="C2045" t="s">
        <v>8</v>
      </c>
      <c r="D2045" t="s">
        <v>2405</v>
      </c>
      <c r="E2045">
        <v>0</v>
      </c>
    </row>
    <row r="2046" spans="1:5" x14ac:dyDescent="0.3">
      <c r="A2046">
        <v>89010051</v>
      </c>
      <c r="B2046" t="s">
        <v>127</v>
      </c>
      <c r="C2046" t="s">
        <v>8</v>
      </c>
      <c r="D2046" t="s">
        <v>2406</v>
      </c>
      <c r="E2046">
        <v>0</v>
      </c>
    </row>
    <row r="2047" spans="1:5" x14ac:dyDescent="0.3">
      <c r="A2047">
        <v>89010051</v>
      </c>
      <c r="B2047" t="s">
        <v>127</v>
      </c>
      <c r="C2047" t="s">
        <v>8</v>
      </c>
      <c r="D2047" t="s">
        <v>2407</v>
      </c>
      <c r="E2047">
        <v>0</v>
      </c>
    </row>
    <row r="2048" spans="1:5" x14ac:dyDescent="0.3">
      <c r="A2048">
        <v>89010051</v>
      </c>
      <c r="B2048" t="s">
        <v>127</v>
      </c>
      <c r="C2048" t="s">
        <v>8</v>
      </c>
      <c r="D2048" t="s">
        <v>2408</v>
      </c>
      <c r="E2048">
        <v>0</v>
      </c>
    </row>
    <row r="2049" spans="1:5" x14ac:dyDescent="0.3">
      <c r="A2049">
        <v>89010051</v>
      </c>
      <c r="B2049" t="s">
        <v>127</v>
      </c>
      <c r="C2049" t="s">
        <v>8</v>
      </c>
      <c r="D2049" t="s">
        <v>2409</v>
      </c>
      <c r="E2049">
        <v>0</v>
      </c>
    </row>
    <row r="2050" spans="1:5" x14ac:dyDescent="0.3">
      <c r="A2050">
        <v>89010051</v>
      </c>
      <c r="B2050" t="s">
        <v>127</v>
      </c>
      <c r="C2050" t="s">
        <v>8</v>
      </c>
      <c r="D2050" t="s">
        <v>2410</v>
      </c>
      <c r="E2050">
        <v>0</v>
      </c>
    </row>
    <row r="2051" spans="1:5" x14ac:dyDescent="0.3">
      <c r="A2051">
        <v>89010051</v>
      </c>
      <c r="B2051" t="s">
        <v>127</v>
      </c>
      <c r="C2051" t="s">
        <v>8</v>
      </c>
      <c r="D2051" t="s">
        <v>2411</v>
      </c>
      <c r="E2051">
        <v>0</v>
      </c>
    </row>
    <row r="2052" spans="1:5" x14ac:dyDescent="0.3">
      <c r="A2052">
        <v>89010051</v>
      </c>
      <c r="B2052" t="s">
        <v>127</v>
      </c>
      <c r="C2052" t="s">
        <v>8</v>
      </c>
      <c r="D2052" t="s">
        <v>2412</v>
      </c>
      <c r="E2052">
        <v>0</v>
      </c>
    </row>
    <row r="2053" spans="1:5" x14ac:dyDescent="0.3">
      <c r="A2053">
        <v>89010051</v>
      </c>
      <c r="B2053" t="s">
        <v>127</v>
      </c>
      <c r="C2053" t="s">
        <v>8</v>
      </c>
      <c r="D2053" t="s">
        <v>2413</v>
      </c>
      <c r="E2053">
        <v>0</v>
      </c>
    </row>
    <row r="2054" spans="1:5" x14ac:dyDescent="0.3">
      <c r="A2054">
        <v>30100007</v>
      </c>
      <c r="B2054" t="s">
        <v>129</v>
      </c>
      <c r="C2054" t="s">
        <v>130</v>
      </c>
      <c r="D2054" t="s">
        <v>2378</v>
      </c>
      <c r="E2054">
        <v>0</v>
      </c>
    </row>
    <row r="2055" spans="1:5" x14ac:dyDescent="0.3">
      <c r="A2055">
        <v>30100007</v>
      </c>
      <c r="B2055" t="s">
        <v>129</v>
      </c>
      <c r="C2055" t="s">
        <v>130</v>
      </c>
      <c r="D2055" t="s">
        <v>2379</v>
      </c>
      <c r="E2055">
        <v>0</v>
      </c>
    </row>
    <row r="2056" spans="1:5" x14ac:dyDescent="0.3">
      <c r="A2056">
        <v>30100007</v>
      </c>
      <c r="B2056" t="s">
        <v>129</v>
      </c>
      <c r="C2056" t="s">
        <v>130</v>
      </c>
      <c r="D2056" t="s">
        <v>2380</v>
      </c>
      <c r="E2056">
        <v>0</v>
      </c>
    </row>
    <row r="2057" spans="1:5" x14ac:dyDescent="0.3">
      <c r="A2057">
        <v>30100007</v>
      </c>
      <c r="B2057" t="s">
        <v>129</v>
      </c>
      <c r="C2057" t="s">
        <v>130</v>
      </c>
      <c r="D2057" t="s">
        <v>2381</v>
      </c>
      <c r="E2057">
        <v>0</v>
      </c>
    </row>
    <row r="2058" spans="1:5" x14ac:dyDescent="0.3">
      <c r="A2058">
        <v>30100007</v>
      </c>
      <c r="B2058" t="s">
        <v>129</v>
      </c>
      <c r="C2058" t="s">
        <v>130</v>
      </c>
      <c r="D2058" t="s">
        <v>2382</v>
      </c>
      <c r="E2058">
        <v>0</v>
      </c>
    </row>
    <row r="2059" spans="1:5" x14ac:dyDescent="0.3">
      <c r="A2059">
        <v>30100007</v>
      </c>
      <c r="B2059" t="s">
        <v>129</v>
      </c>
      <c r="C2059" t="s">
        <v>130</v>
      </c>
      <c r="D2059" t="s">
        <v>2383</v>
      </c>
      <c r="E2059">
        <v>0</v>
      </c>
    </row>
    <row r="2060" spans="1:5" x14ac:dyDescent="0.3">
      <c r="A2060">
        <v>30100007</v>
      </c>
      <c r="B2060" t="s">
        <v>129</v>
      </c>
      <c r="C2060" t="s">
        <v>130</v>
      </c>
      <c r="D2060" t="s">
        <v>2384</v>
      </c>
      <c r="E2060">
        <v>0</v>
      </c>
    </row>
    <row r="2061" spans="1:5" x14ac:dyDescent="0.3">
      <c r="A2061">
        <v>30100007</v>
      </c>
      <c r="B2061" t="s">
        <v>129</v>
      </c>
      <c r="C2061" t="s">
        <v>130</v>
      </c>
      <c r="D2061" t="s">
        <v>2385</v>
      </c>
      <c r="E2061">
        <v>0</v>
      </c>
    </row>
    <row r="2062" spans="1:5" x14ac:dyDescent="0.3">
      <c r="A2062">
        <v>30100007</v>
      </c>
      <c r="B2062" t="s">
        <v>129</v>
      </c>
      <c r="C2062" t="s">
        <v>130</v>
      </c>
      <c r="D2062" t="s">
        <v>2386</v>
      </c>
      <c r="E2062">
        <v>0</v>
      </c>
    </row>
    <row r="2063" spans="1:5" x14ac:dyDescent="0.3">
      <c r="A2063">
        <v>30100007</v>
      </c>
      <c r="B2063" t="s">
        <v>129</v>
      </c>
      <c r="C2063" t="s">
        <v>130</v>
      </c>
      <c r="D2063" t="s">
        <v>2387</v>
      </c>
      <c r="E2063">
        <v>0</v>
      </c>
    </row>
    <row r="2064" spans="1:5" x14ac:dyDescent="0.3">
      <c r="A2064">
        <v>30100007</v>
      </c>
      <c r="B2064" t="s">
        <v>129</v>
      </c>
      <c r="C2064" t="s">
        <v>130</v>
      </c>
      <c r="D2064" t="s">
        <v>2388</v>
      </c>
      <c r="E2064">
        <v>-1</v>
      </c>
    </row>
    <row r="2065" spans="1:5" x14ac:dyDescent="0.3">
      <c r="A2065">
        <v>30100007</v>
      </c>
      <c r="B2065" t="s">
        <v>129</v>
      </c>
      <c r="C2065" t="s">
        <v>130</v>
      </c>
      <c r="D2065" t="s">
        <v>2389</v>
      </c>
      <c r="E2065">
        <v>0</v>
      </c>
    </row>
    <row r="2066" spans="1:5" x14ac:dyDescent="0.3">
      <c r="A2066">
        <v>30100007</v>
      </c>
      <c r="B2066" t="s">
        <v>129</v>
      </c>
      <c r="C2066" t="s">
        <v>130</v>
      </c>
      <c r="D2066" t="s">
        <v>2390</v>
      </c>
      <c r="E2066">
        <v>0</v>
      </c>
    </row>
    <row r="2067" spans="1:5" x14ac:dyDescent="0.3">
      <c r="A2067">
        <v>30100007</v>
      </c>
      <c r="B2067" t="s">
        <v>129</v>
      </c>
      <c r="C2067" t="s">
        <v>130</v>
      </c>
      <c r="D2067" t="s">
        <v>2391</v>
      </c>
      <c r="E2067">
        <v>0</v>
      </c>
    </row>
    <row r="2068" spans="1:5" x14ac:dyDescent="0.3">
      <c r="A2068">
        <v>30100007</v>
      </c>
      <c r="B2068" t="s">
        <v>129</v>
      </c>
      <c r="C2068" t="s">
        <v>130</v>
      </c>
      <c r="D2068" t="s">
        <v>2392</v>
      </c>
      <c r="E2068">
        <v>0</v>
      </c>
    </row>
    <row r="2069" spans="1:5" x14ac:dyDescent="0.3">
      <c r="A2069">
        <v>30100007</v>
      </c>
      <c r="B2069" t="s">
        <v>129</v>
      </c>
      <c r="C2069" t="s">
        <v>130</v>
      </c>
      <c r="D2069" t="s">
        <v>2393</v>
      </c>
      <c r="E2069">
        <v>0</v>
      </c>
    </row>
    <row r="2070" spans="1:5" x14ac:dyDescent="0.3">
      <c r="A2070">
        <v>30100007</v>
      </c>
      <c r="B2070" t="s">
        <v>129</v>
      </c>
      <c r="C2070" t="s">
        <v>130</v>
      </c>
      <c r="D2070" t="s">
        <v>2394</v>
      </c>
      <c r="E2070">
        <v>0</v>
      </c>
    </row>
    <row r="2071" spans="1:5" x14ac:dyDescent="0.3">
      <c r="A2071">
        <v>30100007</v>
      </c>
      <c r="B2071" t="s">
        <v>129</v>
      </c>
      <c r="C2071" t="s">
        <v>130</v>
      </c>
      <c r="D2071" t="s">
        <v>2395</v>
      </c>
      <c r="E2071">
        <v>0</v>
      </c>
    </row>
    <row r="2072" spans="1:5" x14ac:dyDescent="0.3">
      <c r="A2072">
        <v>30100007</v>
      </c>
      <c r="B2072" t="s">
        <v>129</v>
      </c>
      <c r="C2072" t="s">
        <v>130</v>
      </c>
      <c r="D2072" t="s">
        <v>2396</v>
      </c>
      <c r="E2072">
        <v>0</v>
      </c>
    </row>
    <row r="2073" spans="1:5" x14ac:dyDescent="0.3">
      <c r="A2073">
        <v>30100007</v>
      </c>
      <c r="B2073" t="s">
        <v>129</v>
      </c>
      <c r="C2073" t="s">
        <v>130</v>
      </c>
      <c r="D2073" t="s">
        <v>2397</v>
      </c>
      <c r="E2073">
        <v>0</v>
      </c>
    </row>
    <row r="2074" spans="1:5" x14ac:dyDescent="0.3">
      <c r="A2074">
        <v>30100007</v>
      </c>
      <c r="B2074" t="s">
        <v>129</v>
      </c>
      <c r="C2074" t="s">
        <v>130</v>
      </c>
      <c r="D2074" t="s">
        <v>2398</v>
      </c>
      <c r="E2074">
        <v>0</v>
      </c>
    </row>
    <row r="2075" spans="1:5" x14ac:dyDescent="0.3">
      <c r="A2075">
        <v>30100007</v>
      </c>
      <c r="B2075" t="s">
        <v>129</v>
      </c>
      <c r="C2075" t="s">
        <v>130</v>
      </c>
      <c r="D2075" t="s">
        <v>2399</v>
      </c>
      <c r="E2075">
        <v>0</v>
      </c>
    </row>
    <row r="2076" spans="1:5" x14ac:dyDescent="0.3">
      <c r="A2076">
        <v>30100007</v>
      </c>
      <c r="B2076" t="s">
        <v>129</v>
      </c>
      <c r="C2076" t="s">
        <v>130</v>
      </c>
      <c r="D2076" t="s">
        <v>2400</v>
      </c>
      <c r="E2076">
        <v>0</v>
      </c>
    </row>
    <row r="2077" spans="1:5" x14ac:dyDescent="0.3">
      <c r="A2077">
        <v>30100007</v>
      </c>
      <c r="B2077" t="s">
        <v>129</v>
      </c>
      <c r="C2077" t="s">
        <v>130</v>
      </c>
      <c r="D2077" t="s">
        <v>2401</v>
      </c>
      <c r="E2077">
        <v>0</v>
      </c>
    </row>
    <row r="2078" spans="1:5" x14ac:dyDescent="0.3">
      <c r="A2078">
        <v>30100007</v>
      </c>
      <c r="B2078" t="s">
        <v>129</v>
      </c>
      <c r="C2078" t="s">
        <v>130</v>
      </c>
      <c r="D2078" t="s">
        <v>2402</v>
      </c>
      <c r="E2078">
        <v>0</v>
      </c>
    </row>
    <row r="2079" spans="1:5" x14ac:dyDescent="0.3">
      <c r="A2079">
        <v>30100007</v>
      </c>
      <c r="B2079" t="s">
        <v>129</v>
      </c>
      <c r="C2079" t="s">
        <v>130</v>
      </c>
      <c r="D2079" t="s">
        <v>2403</v>
      </c>
      <c r="E2079">
        <v>-1</v>
      </c>
    </row>
    <row r="2080" spans="1:5" x14ac:dyDescent="0.3">
      <c r="A2080">
        <v>30100007</v>
      </c>
      <c r="B2080" t="s">
        <v>129</v>
      </c>
      <c r="C2080" t="s">
        <v>130</v>
      </c>
      <c r="D2080" t="s">
        <v>2404</v>
      </c>
      <c r="E2080">
        <v>0</v>
      </c>
    </row>
    <row r="2081" spans="1:5" x14ac:dyDescent="0.3">
      <c r="A2081">
        <v>30100007</v>
      </c>
      <c r="B2081" t="s">
        <v>129</v>
      </c>
      <c r="C2081" t="s">
        <v>130</v>
      </c>
      <c r="D2081" t="s">
        <v>2405</v>
      </c>
      <c r="E2081">
        <v>0</v>
      </c>
    </row>
    <row r="2082" spans="1:5" x14ac:dyDescent="0.3">
      <c r="A2082">
        <v>30100007</v>
      </c>
      <c r="B2082" t="s">
        <v>129</v>
      </c>
      <c r="C2082" t="s">
        <v>130</v>
      </c>
      <c r="D2082" t="s">
        <v>2406</v>
      </c>
      <c r="E2082">
        <v>0</v>
      </c>
    </row>
    <row r="2083" spans="1:5" x14ac:dyDescent="0.3">
      <c r="A2083">
        <v>30100007</v>
      </c>
      <c r="B2083" t="s">
        <v>129</v>
      </c>
      <c r="C2083" t="s">
        <v>130</v>
      </c>
      <c r="D2083" t="s">
        <v>2407</v>
      </c>
      <c r="E2083">
        <v>0</v>
      </c>
    </row>
    <row r="2084" spans="1:5" x14ac:dyDescent="0.3">
      <c r="A2084">
        <v>30100007</v>
      </c>
      <c r="B2084" t="s">
        <v>129</v>
      </c>
      <c r="C2084" t="s">
        <v>130</v>
      </c>
      <c r="D2084" t="s">
        <v>2408</v>
      </c>
      <c r="E2084">
        <v>0</v>
      </c>
    </row>
    <row r="2085" spans="1:5" x14ac:dyDescent="0.3">
      <c r="A2085">
        <v>30100007</v>
      </c>
      <c r="B2085" t="s">
        <v>129</v>
      </c>
      <c r="C2085" t="s">
        <v>130</v>
      </c>
      <c r="D2085" t="s">
        <v>2409</v>
      </c>
      <c r="E2085">
        <v>0</v>
      </c>
    </row>
    <row r="2086" spans="1:5" x14ac:dyDescent="0.3">
      <c r="A2086">
        <v>30100007</v>
      </c>
      <c r="B2086" t="s">
        <v>129</v>
      </c>
      <c r="C2086" t="s">
        <v>130</v>
      </c>
      <c r="D2086" t="s">
        <v>2410</v>
      </c>
      <c r="E2086">
        <v>0</v>
      </c>
    </row>
    <row r="2087" spans="1:5" x14ac:dyDescent="0.3">
      <c r="A2087">
        <v>30100007</v>
      </c>
      <c r="B2087" t="s">
        <v>129</v>
      </c>
      <c r="C2087" t="s">
        <v>130</v>
      </c>
      <c r="D2087" t="s">
        <v>2411</v>
      </c>
      <c r="E2087">
        <v>0</v>
      </c>
    </row>
    <row r="2088" spans="1:5" x14ac:dyDescent="0.3">
      <c r="A2088">
        <v>30100007</v>
      </c>
      <c r="B2088" t="s">
        <v>129</v>
      </c>
      <c r="C2088" t="s">
        <v>130</v>
      </c>
      <c r="D2088" t="s">
        <v>2412</v>
      </c>
      <c r="E2088">
        <v>0</v>
      </c>
    </row>
    <row r="2089" spans="1:5" x14ac:dyDescent="0.3">
      <c r="A2089">
        <v>30100007</v>
      </c>
      <c r="B2089" t="s">
        <v>129</v>
      </c>
      <c r="C2089" t="s">
        <v>130</v>
      </c>
      <c r="D2089" t="s">
        <v>2413</v>
      </c>
      <c r="E2089">
        <v>0</v>
      </c>
    </row>
    <row r="2090" spans="1:5" x14ac:dyDescent="0.3">
      <c r="A2090">
        <v>2030021</v>
      </c>
      <c r="B2090" t="s">
        <v>132</v>
      </c>
      <c r="C2090" t="s">
        <v>20</v>
      </c>
      <c r="D2090" t="s">
        <v>2378</v>
      </c>
      <c r="E2090">
        <v>0</v>
      </c>
    </row>
    <row r="2091" spans="1:5" x14ac:dyDescent="0.3">
      <c r="A2091">
        <v>2030021</v>
      </c>
      <c r="B2091" t="s">
        <v>132</v>
      </c>
      <c r="C2091" t="s">
        <v>20</v>
      </c>
      <c r="D2091" t="s">
        <v>2379</v>
      </c>
      <c r="E2091">
        <v>0</v>
      </c>
    </row>
    <row r="2092" spans="1:5" x14ac:dyDescent="0.3">
      <c r="A2092">
        <v>2030021</v>
      </c>
      <c r="B2092" t="s">
        <v>132</v>
      </c>
      <c r="C2092" t="s">
        <v>20</v>
      </c>
      <c r="D2092" t="s">
        <v>2380</v>
      </c>
      <c r="E2092">
        <v>0</v>
      </c>
    </row>
    <row r="2093" spans="1:5" x14ac:dyDescent="0.3">
      <c r="A2093">
        <v>2030021</v>
      </c>
      <c r="B2093" t="s">
        <v>132</v>
      </c>
      <c r="C2093" t="s">
        <v>20</v>
      </c>
      <c r="D2093" t="s">
        <v>2381</v>
      </c>
      <c r="E2093">
        <v>0</v>
      </c>
    </row>
    <row r="2094" spans="1:5" x14ac:dyDescent="0.3">
      <c r="A2094">
        <v>2030021</v>
      </c>
      <c r="B2094" t="s">
        <v>132</v>
      </c>
      <c r="C2094" t="s">
        <v>20</v>
      </c>
      <c r="D2094" t="s">
        <v>2382</v>
      </c>
      <c r="E2094">
        <v>0</v>
      </c>
    </row>
    <row r="2095" spans="1:5" x14ac:dyDescent="0.3">
      <c r="A2095">
        <v>2030021</v>
      </c>
      <c r="B2095" t="s">
        <v>132</v>
      </c>
      <c r="C2095" t="s">
        <v>20</v>
      </c>
      <c r="D2095" t="s">
        <v>2383</v>
      </c>
      <c r="E2095">
        <v>0</v>
      </c>
    </row>
    <row r="2096" spans="1:5" x14ac:dyDescent="0.3">
      <c r="A2096">
        <v>2030021</v>
      </c>
      <c r="B2096" t="s">
        <v>132</v>
      </c>
      <c r="C2096" t="s">
        <v>20</v>
      </c>
      <c r="D2096" t="s">
        <v>2384</v>
      </c>
      <c r="E2096">
        <v>0</v>
      </c>
    </row>
    <row r="2097" spans="1:5" x14ac:dyDescent="0.3">
      <c r="A2097">
        <v>2030021</v>
      </c>
      <c r="B2097" t="s">
        <v>132</v>
      </c>
      <c r="C2097" t="s">
        <v>20</v>
      </c>
      <c r="D2097" t="s">
        <v>2385</v>
      </c>
      <c r="E2097">
        <v>0</v>
      </c>
    </row>
    <row r="2098" spans="1:5" x14ac:dyDescent="0.3">
      <c r="A2098">
        <v>2030021</v>
      </c>
      <c r="B2098" t="s">
        <v>132</v>
      </c>
      <c r="C2098" t="s">
        <v>20</v>
      </c>
      <c r="D2098" t="s">
        <v>2386</v>
      </c>
      <c r="E2098">
        <v>0</v>
      </c>
    </row>
    <row r="2099" spans="1:5" x14ac:dyDescent="0.3">
      <c r="A2099">
        <v>2030021</v>
      </c>
      <c r="B2099" t="s">
        <v>132</v>
      </c>
      <c r="C2099" t="s">
        <v>20</v>
      </c>
      <c r="D2099" t="s">
        <v>2387</v>
      </c>
      <c r="E2099">
        <v>0</v>
      </c>
    </row>
    <row r="2100" spans="1:5" x14ac:dyDescent="0.3">
      <c r="A2100">
        <v>2030021</v>
      </c>
      <c r="B2100" t="s">
        <v>132</v>
      </c>
      <c r="C2100" t="s">
        <v>20</v>
      </c>
      <c r="D2100" t="s">
        <v>2388</v>
      </c>
      <c r="E2100">
        <v>0</v>
      </c>
    </row>
    <row r="2101" spans="1:5" x14ac:dyDescent="0.3">
      <c r="A2101">
        <v>2030021</v>
      </c>
      <c r="B2101" t="s">
        <v>132</v>
      </c>
      <c r="C2101" t="s">
        <v>20</v>
      </c>
      <c r="D2101" t="s">
        <v>2389</v>
      </c>
      <c r="E2101">
        <v>0</v>
      </c>
    </row>
    <row r="2102" spans="1:5" x14ac:dyDescent="0.3">
      <c r="A2102">
        <v>2030021</v>
      </c>
      <c r="B2102" t="s">
        <v>132</v>
      </c>
      <c r="C2102" t="s">
        <v>20</v>
      </c>
      <c r="D2102" t="s">
        <v>2390</v>
      </c>
      <c r="E2102">
        <v>0</v>
      </c>
    </row>
    <row r="2103" spans="1:5" x14ac:dyDescent="0.3">
      <c r="A2103">
        <v>2030021</v>
      </c>
      <c r="B2103" t="s">
        <v>132</v>
      </c>
      <c r="C2103" t="s">
        <v>20</v>
      </c>
      <c r="D2103" t="s">
        <v>2391</v>
      </c>
      <c r="E2103">
        <v>0</v>
      </c>
    </row>
    <row r="2104" spans="1:5" x14ac:dyDescent="0.3">
      <c r="A2104">
        <v>2030021</v>
      </c>
      <c r="B2104" t="s">
        <v>132</v>
      </c>
      <c r="C2104" t="s">
        <v>20</v>
      </c>
      <c r="D2104" t="s">
        <v>2392</v>
      </c>
      <c r="E2104">
        <v>0</v>
      </c>
    </row>
    <row r="2105" spans="1:5" x14ac:dyDescent="0.3">
      <c r="A2105">
        <v>2030021</v>
      </c>
      <c r="B2105" t="s">
        <v>132</v>
      </c>
      <c r="C2105" t="s">
        <v>20</v>
      </c>
      <c r="D2105" t="s">
        <v>2393</v>
      </c>
      <c r="E2105">
        <v>0</v>
      </c>
    </row>
    <row r="2106" spans="1:5" x14ac:dyDescent="0.3">
      <c r="A2106">
        <v>2030021</v>
      </c>
      <c r="B2106" t="s">
        <v>132</v>
      </c>
      <c r="C2106" t="s">
        <v>20</v>
      </c>
      <c r="D2106" t="s">
        <v>2394</v>
      </c>
      <c r="E2106">
        <v>0</v>
      </c>
    </row>
    <row r="2107" spans="1:5" x14ac:dyDescent="0.3">
      <c r="A2107">
        <v>2030021</v>
      </c>
      <c r="B2107" t="s">
        <v>132</v>
      </c>
      <c r="C2107" t="s">
        <v>20</v>
      </c>
      <c r="D2107" t="s">
        <v>2395</v>
      </c>
      <c r="E2107">
        <v>0</v>
      </c>
    </row>
    <row r="2108" spans="1:5" x14ac:dyDescent="0.3">
      <c r="A2108">
        <v>2030021</v>
      </c>
      <c r="B2108" t="s">
        <v>132</v>
      </c>
      <c r="C2108" t="s">
        <v>20</v>
      </c>
      <c r="D2108" t="s">
        <v>2396</v>
      </c>
      <c r="E2108">
        <v>0</v>
      </c>
    </row>
    <row r="2109" spans="1:5" x14ac:dyDescent="0.3">
      <c r="A2109">
        <v>2030021</v>
      </c>
      <c r="B2109" t="s">
        <v>132</v>
      </c>
      <c r="C2109" t="s">
        <v>20</v>
      </c>
      <c r="D2109" t="s">
        <v>2397</v>
      </c>
      <c r="E2109">
        <v>0</v>
      </c>
    </row>
    <row r="2110" spans="1:5" x14ac:dyDescent="0.3">
      <c r="A2110">
        <v>2030021</v>
      </c>
      <c r="B2110" t="s">
        <v>132</v>
      </c>
      <c r="C2110" t="s">
        <v>20</v>
      </c>
      <c r="D2110" t="s">
        <v>2398</v>
      </c>
      <c r="E2110">
        <v>0</v>
      </c>
    </row>
    <row r="2111" spans="1:5" x14ac:dyDescent="0.3">
      <c r="A2111">
        <v>2030021</v>
      </c>
      <c r="B2111" t="s">
        <v>132</v>
      </c>
      <c r="C2111" t="s">
        <v>20</v>
      </c>
      <c r="D2111" t="s">
        <v>2399</v>
      </c>
      <c r="E2111">
        <v>0</v>
      </c>
    </row>
    <row r="2112" spans="1:5" x14ac:dyDescent="0.3">
      <c r="A2112">
        <v>2030021</v>
      </c>
      <c r="B2112" t="s">
        <v>132</v>
      </c>
      <c r="C2112" t="s">
        <v>20</v>
      </c>
      <c r="D2112" t="s">
        <v>2400</v>
      </c>
      <c r="E2112">
        <v>0</v>
      </c>
    </row>
    <row r="2113" spans="1:5" x14ac:dyDescent="0.3">
      <c r="A2113">
        <v>2030021</v>
      </c>
      <c r="B2113" t="s">
        <v>132</v>
      </c>
      <c r="C2113" t="s">
        <v>20</v>
      </c>
      <c r="D2113" t="s">
        <v>2401</v>
      </c>
      <c r="E2113">
        <v>0</v>
      </c>
    </row>
    <row r="2114" spans="1:5" x14ac:dyDescent="0.3">
      <c r="A2114">
        <v>2030021</v>
      </c>
      <c r="B2114" t="s">
        <v>132</v>
      </c>
      <c r="C2114" t="s">
        <v>20</v>
      </c>
      <c r="D2114" t="s">
        <v>2402</v>
      </c>
      <c r="E2114">
        <v>0</v>
      </c>
    </row>
    <row r="2115" spans="1:5" x14ac:dyDescent="0.3">
      <c r="A2115">
        <v>2030021</v>
      </c>
      <c r="B2115" t="s">
        <v>132</v>
      </c>
      <c r="C2115" t="s">
        <v>20</v>
      </c>
      <c r="D2115" t="s">
        <v>2403</v>
      </c>
      <c r="E2115">
        <v>0</v>
      </c>
    </row>
    <row r="2116" spans="1:5" x14ac:dyDescent="0.3">
      <c r="A2116">
        <v>2030021</v>
      </c>
      <c r="B2116" t="s">
        <v>132</v>
      </c>
      <c r="C2116" t="s">
        <v>20</v>
      </c>
      <c r="D2116" t="s">
        <v>2404</v>
      </c>
      <c r="E2116">
        <v>0</v>
      </c>
    </row>
    <row r="2117" spans="1:5" x14ac:dyDescent="0.3">
      <c r="A2117">
        <v>2030021</v>
      </c>
      <c r="B2117" t="s">
        <v>132</v>
      </c>
      <c r="C2117" t="s">
        <v>20</v>
      </c>
      <c r="D2117" t="s">
        <v>2405</v>
      </c>
      <c r="E2117">
        <v>0</v>
      </c>
    </row>
    <row r="2118" spans="1:5" x14ac:dyDescent="0.3">
      <c r="A2118">
        <v>2030021</v>
      </c>
      <c r="B2118" t="s">
        <v>132</v>
      </c>
      <c r="C2118" t="s">
        <v>20</v>
      </c>
      <c r="D2118" t="s">
        <v>2406</v>
      </c>
      <c r="E2118">
        <v>0</v>
      </c>
    </row>
    <row r="2119" spans="1:5" x14ac:dyDescent="0.3">
      <c r="A2119">
        <v>2030021</v>
      </c>
      <c r="B2119" t="s">
        <v>132</v>
      </c>
      <c r="C2119" t="s">
        <v>20</v>
      </c>
      <c r="D2119" t="s">
        <v>2407</v>
      </c>
      <c r="E2119">
        <v>0</v>
      </c>
    </row>
    <row r="2120" spans="1:5" x14ac:dyDescent="0.3">
      <c r="A2120">
        <v>2030021</v>
      </c>
      <c r="B2120" t="s">
        <v>132</v>
      </c>
      <c r="C2120" t="s">
        <v>20</v>
      </c>
      <c r="D2120" t="s">
        <v>2408</v>
      </c>
      <c r="E2120">
        <v>0</v>
      </c>
    </row>
    <row r="2121" spans="1:5" x14ac:dyDescent="0.3">
      <c r="A2121">
        <v>2030021</v>
      </c>
      <c r="B2121" t="s">
        <v>132</v>
      </c>
      <c r="C2121" t="s">
        <v>20</v>
      </c>
      <c r="D2121" t="s">
        <v>2409</v>
      </c>
      <c r="E2121">
        <v>0</v>
      </c>
    </row>
    <row r="2122" spans="1:5" x14ac:dyDescent="0.3">
      <c r="A2122">
        <v>2030021</v>
      </c>
      <c r="B2122" t="s">
        <v>132</v>
      </c>
      <c r="C2122" t="s">
        <v>20</v>
      </c>
      <c r="D2122" t="s">
        <v>2410</v>
      </c>
      <c r="E2122">
        <v>0</v>
      </c>
    </row>
    <row r="2123" spans="1:5" x14ac:dyDescent="0.3">
      <c r="A2123">
        <v>2030021</v>
      </c>
      <c r="B2123" t="s">
        <v>132</v>
      </c>
      <c r="C2123" t="s">
        <v>20</v>
      </c>
      <c r="D2123" t="s">
        <v>2411</v>
      </c>
      <c r="E2123">
        <v>0</v>
      </c>
    </row>
    <row r="2124" spans="1:5" x14ac:dyDescent="0.3">
      <c r="A2124">
        <v>2030021</v>
      </c>
      <c r="B2124" t="s">
        <v>132</v>
      </c>
      <c r="C2124" t="s">
        <v>20</v>
      </c>
      <c r="D2124" t="s">
        <v>2412</v>
      </c>
      <c r="E2124">
        <v>-250</v>
      </c>
    </row>
    <row r="2125" spans="1:5" x14ac:dyDescent="0.3">
      <c r="A2125">
        <v>2030021</v>
      </c>
      <c r="B2125" t="s">
        <v>132</v>
      </c>
      <c r="C2125" t="s">
        <v>20</v>
      </c>
      <c r="D2125" t="s">
        <v>2413</v>
      </c>
      <c r="E2125">
        <v>-8848</v>
      </c>
    </row>
    <row r="2126" spans="1:5" x14ac:dyDescent="0.3">
      <c r="A2126">
        <v>45800188</v>
      </c>
      <c r="B2126" t="s">
        <v>134</v>
      </c>
      <c r="C2126" t="s">
        <v>8</v>
      </c>
      <c r="D2126" t="s">
        <v>2378</v>
      </c>
      <c r="E2126">
        <v>0</v>
      </c>
    </row>
    <row r="2127" spans="1:5" x14ac:dyDescent="0.3">
      <c r="A2127">
        <v>45800188</v>
      </c>
      <c r="B2127" t="s">
        <v>134</v>
      </c>
      <c r="C2127" t="s">
        <v>8</v>
      </c>
      <c r="D2127" t="s">
        <v>2379</v>
      </c>
      <c r="E2127">
        <v>0</v>
      </c>
    </row>
    <row r="2128" spans="1:5" x14ac:dyDescent="0.3">
      <c r="A2128">
        <v>45800188</v>
      </c>
      <c r="B2128" t="s">
        <v>134</v>
      </c>
      <c r="C2128" t="s">
        <v>8</v>
      </c>
      <c r="D2128" t="s">
        <v>2380</v>
      </c>
      <c r="E2128">
        <v>0</v>
      </c>
    </row>
    <row r="2129" spans="1:5" x14ac:dyDescent="0.3">
      <c r="A2129">
        <v>45800188</v>
      </c>
      <c r="B2129" t="s">
        <v>134</v>
      </c>
      <c r="C2129" t="s">
        <v>8</v>
      </c>
      <c r="D2129" t="s">
        <v>2381</v>
      </c>
      <c r="E2129">
        <v>0</v>
      </c>
    </row>
    <row r="2130" spans="1:5" x14ac:dyDescent="0.3">
      <c r="A2130">
        <v>45800188</v>
      </c>
      <c r="B2130" t="s">
        <v>134</v>
      </c>
      <c r="C2130" t="s">
        <v>8</v>
      </c>
      <c r="D2130" t="s">
        <v>2382</v>
      </c>
      <c r="E2130">
        <v>0</v>
      </c>
    </row>
    <row r="2131" spans="1:5" x14ac:dyDescent="0.3">
      <c r="A2131">
        <v>45800188</v>
      </c>
      <c r="B2131" t="s">
        <v>134</v>
      </c>
      <c r="C2131" t="s">
        <v>8</v>
      </c>
      <c r="D2131" t="s">
        <v>2383</v>
      </c>
      <c r="E2131">
        <v>0</v>
      </c>
    </row>
    <row r="2132" spans="1:5" x14ac:dyDescent="0.3">
      <c r="A2132">
        <v>45800188</v>
      </c>
      <c r="B2132" t="s">
        <v>134</v>
      </c>
      <c r="C2132" t="s">
        <v>8</v>
      </c>
      <c r="D2132" t="s">
        <v>2384</v>
      </c>
      <c r="E2132">
        <v>0</v>
      </c>
    </row>
    <row r="2133" spans="1:5" x14ac:dyDescent="0.3">
      <c r="A2133">
        <v>45800188</v>
      </c>
      <c r="B2133" t="s">
        <v>134</v>
      </c>
      <c r="C2133" t="s">
        <v>8</v>
      </c>
      <c r="D2133" t="s">
        <v>2385</v>
      </c>
      <c r="E2133">
        <v>0</v>
      </c>
    </row>
    <row r="2134" spans="1:5" x14ac:dyDescent="0.3">
      <c r="A2134">
        <v>45800188</v>
      </c>
      <c r="B2134" t="s">
        <v>134</v>
      </c>
      <c r="C2134" t="s">
        <v>8</v>
      </c>
      <c r="D2134" t="s">
        <v>2386</v>
      </c>
      <c r="E2134">
        <v>0</v>
      </c>
    </row>
    <row r="2135" spans="1:5" x14ac:dyDescent="0.3">
      <c r="A2135">
        <v>45800188</v>
      </c>
      <c r="B2135" t="s">
        <v>134</v>
      </c>
      <c r="C2135" t="s">
        <v>8</v>
      </c>
      <c r="D2135" t="s">
        <v>2387</v>
      </c>
      <c r="E2135">
        <v>0</v>
      </c>
    </row>
    <row r="2136" spans="1:5" x14ac:dyDescent="0.3">
      <c r="A2136">
        <v>45800188</v>
      </c>
      <c r="B2136" t="s">
        <v>134</v>
      </c>
      <c r="C2136" t="s">
        <v>8</v>
      </c>
      <c r="D2136" t="s">
        <v>2388</v>
      </c>
      <c r="E2136">
        <v>0</v>
      </c>
    </row>
    <row r="2137" spans="1:5" x14ac:dyDescent="0.3">
      <c r="A2137">
        <v>45800188</v>
      </c>
      <c r="B2137" t="s">
        <v>134</v>
      </c>
      <c r="C2137" t="s">
        <v>8</v>
      </c>
      <c r="D2137" t="s">
        <v>2389</v>
      </c>
      <c r="E2137">
        <v>0</v>
      </c>
    </row>
    <row r="2138" spans="1:5" x14ac:dyDescent="0.3">
      <c r="A2138">
        <v>45800188</v>
      </c>
      <c r="B2138" t="s">
        <v>134</v>
      </c>
      <c r="C2138" t="s">
        <v>8</v>
      </c>
      <c r="D2138" t="s">
        <v>2390</v>
      </c>
      <c r="E2138">
        <v>0</v>
      </c>
    </row>
    <row r="2139" spans="1:5" x14ac:dyDescent="0.3">
      <c r="A2139">
        <v>45800188</v>
      </c>
      <c r="B2139" t="s">
        <v>134</v>
      </c>
      <c r="C2139" t="s">
        <v>8</v>
      </c>
      <c r="D2139" t="s">
        <v>2391</v>
      </c>
      <c r="E2139">
        <v>0</v>
      </c>
    </row>
    <row r="2140" spans="1:5" x14ac:dyDescent="0.3">
      <c r="A2140">
        <v>45800188</v>
      </c>
      <c r="B2140" t="s">
        <v>134</v>
      </c>
      <c r="C2140" t="s">
        <v>8</v>
      </c>
      <c r="D2140" t="s">
        <v>2392</v>
      </c>
      <c r="E2140">
        <v>0</v>
      </c>
    </row>
    <row r="2141" spans="1:5" x14ac:dyDescent="0.3">
      <c r="A2141">
        <v>45800188</v>
      </c>
      <c r="B2141" t="s">
        <v>134</v>
      </c>
      <c r="C2141" t="s">
        <v>8</v>
      </c>
      <c r="D2141" t="s">
        <v>2393</v>
      </c>
      <c r="E2141">
        <v>0</v>
      </c>
    </row>
    <row r="2142" spans="1:5" x14ac:dyDescent="0.3">
      <c r="A2142">
        <v>45800188</v>
      </c>
      <c r="B2142" t="s">
        <v>134</v>
      </c>
      <c r="C2142" t="s">
        <v>8</v>
      </c>
      <c r="D2142" t="s">
        <v>2394</v>
      </c>
      <c r="E2142">
        <v>0</v>
      </c>
    </row>
    <row r="2143" spans="1:5" x14ac:dyDescent="0.3">
      <c r="A2143">
        <v>45800188</v>
      </c>
      <c r="B2143" t="s">
        <v>134</v>
      </c>
      <c r="C2143" t="s">
        <v>8</v>
      </c>
      <c r="D2143" t="s">
        <v>2395</v>
      </c>
      <c r="E2143">
        <v>0</v>
      </c>
    </row>
    <row r="2144" spans="1:5" x14ac:dyDescent="0.3">
      <c r="A2144">
        <v>45800188</v>
      </c>
      <c r="B2144" t="s">
        <v>134</v>
      </c>
      <c r="C2144" t="s">
        <v>8</v>
      </c>
      <c r="D2144" t="s">
        <v>2396</v>
      </c>
      <c r="E2144">
        <v>0</v>
      </c>
    </row>
    <row r="2145" spans="1:5" x14ac:dyDescent="0.3">
      <c r="A2145">
        <v>45800188</v>
      </c>
      <c r="B2145" t="s">
        <v>134</v>
      </c>
      <c r="C2145" t="s">
        <v>8</v>
      </c>
      <c r="D2145" t="s">
        <v>2397</v>
      </c>
      <c r="E2145">
        <v>0</v>
      </c>
    </row>
    <row r="2146" spans="1:5" x14ac:dyDescent="0.3">
      <c r="A2146">
        <v>45800188</v>
      </c>
      <c r="B2146" t="s">
        <v>134</v>
      </c>
      <c r="C2146" t="s">
        <v>8</v>
      </c>
      <c r="D2146" t="s">
        <v>2398</v>
      </c>
      <c r="E2146">
        <v>0</v>
      </c>
    </row>
    <row r="2147" spans="1:5" x14ac:dyDescent="0.3">
      <c r="A2147">
        <v>45800188</v>
      </c>
      <c r="B2147" t="s">
        <v>134</v>
      </c>
      <c r="C2147" t="s">
        <v>8</v>
      </c>
      <c r="D2147" t="s">
        <v>2399</v>
      </c>
      <c r="E2147">
        <v>0</v>
      </c>
    </row>
    <row r="2148" spans="1:5" x14ac:dyDescent="0.3">
      <c r="A2148">
        <v>45800188</v>
      </c>
      <c r="B2148" t="s">
        <v>134</v>
      </c>
      <c r="C2148" t="s">
        <v>8</v>
      </c>
      <c r="D2148" t="s">
        <v>2400</v>
      </c>
      <c r="E2148">
        <v>0</v>
      </c>
    </row>
    <row r="2149" spans="1:5" x14ac:dyDescent="0.3">
      <c r="A2149">
        <v>45800188</v>
      </c>
      <c r="B2149" t="s">
        <v>134</v>
      </c>
      <c r="C2149" t="s">
        <v>8</v>
      </c>
      <c r="D2149" t="s">
        <v>2401</v>
      </c>
      <c r="E2149">
        <v>0</v>
      </c>
    </row>
    <row r="2150" spans="1:5" x14ac:dyDescent="0.3">
      <c r="A2150">
        <v>45800188</v>
      </c>
      <c r="B2150" t="s">
        <v>134</v>
      </c>
      <c r="C2150" t="s">
        <v>8</v>
      </c>
      <c r="D2150" t="s">
        <v>2402</v>
      </c>
      <c r="E2150">
        <v>0</v>
      </c>
    </row>
    <row r="2151" spans="1:5" x14ac:dyDescent="0.3">
      <c r="A2151">
        <v>45800188</v>
      </c>
      <c r="B2151" t="s">
        <v>134</v>
      </c>
      <c r="C2151" t="s">
        <v>8</v>
      </c>
      <c r="D2151" t="s">
        <v>2403</v>
      </c>
      <c r="E2151">
        <v>0</v>
      </c>
    </row>
    <row r="2152" spans="1:5" x14ac:dyDescent="0.3">
      <c r="A2152">
        <v>45800188</v>
      </c>
      <c r="B2152" t="s">
        <v>134</v>
      </c>
      <c r="C2152" t="s">
        <v>8</v>
      </c>
      <c r="D2152" t="s">
        <v>2404</v>
      </c>
      <c r="E2152">
        <v>0</v>
      </c>
    </row>
    <row r="2153" spans="1:5" x14ac:dyDescent="0.3">
      <c r="A2153">
        <v>45800188</v>
      </c>
      <c r="B2153" t="s">
        <v>134</v>
      </c>
      <c r="C2153" t="s">
        <v>8</v>
      </c>
      <c r="D2153" t="s">
        <v>2405</v>
      </c>
      <c r="E2153">
        <v>0</v>
      </c>
    </row>
    <row r="2154" spans="1:5" x14ac:dyDescent="0.3">
      <c r="A2154">
        <v>45800188</v>
      </c>
      <c r="B2154" t="s">
        <v>134</v>
      </c>
      <c r="C2154" t="s">
        <v>8</v>
      </c>
      <c r="D2154" t="s">
        <v>2406</v>
      </c>
      <c r="E2154">
        <v>-1</v>
      </c>
    </row>
    <row r="2155" spans="1:5" x14ac:dyDescent="0.3">
      <c r="A2155">
        <v>45800188</v>
      </c>
      <c r="B2155" t="s">
        <v>134</v>
      </c>
      <c r="C2155" t="s">
        <v>8</v>
      </c>
      <c r="D2155" t="s">
        <v>2407</v>
      </c>
      <c r="E2155">
        <v>1</v>
      </c>
    </row>
    <row r="2156" spans="1:5" x14ac:dyDescent="0.3">
      <c r="A2156">
        <v>45800188</v>
      </c>
      <c r="B2156" t="s">
        <v>134</v>
      </c>
      <c r="C2156" t="s">
        <v>8</v>
      </c>
      <c r="D2156" t="s">
        <v>2408</v>
      </c>
      <c r="E2156">
        <v>0</v>
      </c>
    </row>
    <row r="2157" spans="1:5" x14ac:dyDescent="0.3">
      <c r="A2157">
        <v>45800188</v>
      </c>
      <c r="B2157" t="s">
        <v>134</v>
      </c>
      <c r="C2157" t="s">
        <v>8</v>
      </c>
      <c r="D2157" t="s">
        <v>2409</v>
      </c>
      <c r="E2157">
        <v>0</v>
      </c>
    </row>
    <row r="2158" spans="1:5" x14ac:dyDescent="0.3">
      <c r="A2158">
        <v>45800188</v>
      </c>
      <c r="B2158" t="s">
        <v>134</v>
      </c>
      <c r="C2158" t="s">
        <v>8</v>
      </c>
      <c r="D2158" t="s">
        <v>2410</v>
      </c>
      <c r="E2158">
        <v>0</v>
      </c>
    </row>
    <row r="2159" spans="1:5" x14ac:dyDescent="0.3">
      <c r="A2159">
        <v>45800188</v>
      </c>
      <c r="B2159" t="s">
        <v>134</v>
      </c>
      <c r="C2159" t="s">
        <v>8</v>
      </c>
      <c r="D2159" t="s">
        <v>2411</v>
      </c>
      <c r="E2159">
        <v>0</v>
      </c>
    </row>
    <row r="2160" spans="1:5" x14ac:dyDescent="0.3">
      <c r="A2160">
        <v>45800188</v>
      </c>
      <c r="B2160" t="s">
        <v>134</v>
      </c>
      <c r="C2160" t="s">
        <v>8</v>
      </c>
      <c r="D2160" t="s">
        <v>2412</v>
      </c>
      <c r="E2160">
        <v>0</v>
      </c>
    </row>
    <row r="2161" spans="1:5" x14ac:dyDescent="0.3">
      <c r="A2161">
        <v>45800188</v>
      </c>
      <c r="B2161" t="s">
        <v>134</v>
      </c>
      <c r="C2161" t="s">
        <v>8</v>
      </c>
      <c r="D2161" t="s">
        <v>2413</v>
      </c>
      <c r="E2161">
        <v>0</v>
      </c>
    </row>
    <row r="2162" spans="1:5" x14ac:dyDescent="0.3">
      <c r="A2162">
        <v>51030002</v>
      </c>
      <c r="B2162" t="s">
        <v>136</v>
      </c>
      <c r="C2162" t="s">
        <v>8</v>
      </c>
      <c r="D2162" t="s">
        <v>2378</v>
      </c>
      <c r="E2162">
        <v>0</v>
      </c>
    </row>
    <row r="2163" spans="1:5" x14ac:dyDescent="0.3">
      <c r="A2163">
        <v>51030002</v>
      </c>
      <c r="B2163" t="s">
        <v>136</v>
      </c>
      <c r="C2163" t="s">
        <v>8</v>
      </c>
      <c r="D2163" t="s">
        <v>2379</v>
      </c>
      <c r="E2163">
        <v>0</v>
      </c>
    </row>
    <row r="2164" spans="1:5" x14ac:dyDescent="0.3">
      <c r="A2164">
        <v>51030002</v>
      </c>
      <c r="B2164" t="s">
        <v>136</v>
      </c>
      <c r="C2164" t="s">
        <v>8</v>
      </c>
      <c r="D2164" t="s">
        <v>2380</v>
      </c>
      <c r="E2164">
        <v>0</v>
      </c>
    </row>
    <row r="2165" spans="1:5" x14ac:dyDescent="0.3">
      <c r="A2165">
        <v>51030002</v>
      </c>
      <c r="B2165" t="s">
        <v>136</v>
      </c>
      <c r="C2165" t="s">
        <v>8</v>
      </c>
      <c r="D2165" t="s">
        <v>2381</v>
      </c>
      <c r="E2165">
        <v>0</v>
      </c>
    </row>
    <row r="2166" spans="1:5" x14ac:dyDescent="0.3">
      <c r="A2166">
        <v>51030002</v>
      </c>
      <c r="B2166" t="s">
        <v>136</v>
      </c>
      <c r="C2166" t="s">
        <v>8</v>
      </c>
      <c r="D2166" t="s">
        <v>2382</v>
      </c>
      <c r="E2166">
        <v>0</v>
      </c>
    </row>
    <row r="2167" spans="1:5" x14ac:dyDescent="0.3">
      <c r="A2167">
        <v>51030002</v>
      </c>
      <c r="B2167" t="s">
        <v>136</v>
      </c>
      <c r="C2167" t="s">
        <v>8</v>
      </c>
      <c r="D2167" t="s">
        <v>2383</v>
      </c>
      <c r="E2167">
        <v>0</v>
      </c>
    </row>
    <row r="2168" spans="1:5" x14ac:dyDescent="0.3">
      <c r="A2168">
        <v>51030002</v>
      </c>
      <c r="B2168" t="s">
        <v>136</v>
      </c>
      <c r="C2168" t="s">
        <v>8</v>
      </c>
      <c r="D2168" t="s">
        <v>2384</v>
      </c>
      <c r="E2168">
        <v>0</v>
      </c>
    </row>
    <row r="2169" spans="1:5" x14ac:dyDescent="0.3">
      <c r="A2169">
        <v>51030002</v>
      </c>
      <c r="B2169" t="s">
        <v>136</v>
      </c>
      <c r="C2169" t="s">
        <v>8</v>
      </c>
      <c r="D2169" t="s">
        <v>2385</v>
      </c>
      <c r="E2169">
        <v>0</v>
      </c>
    </row>
    <row r="2170" spans="1:5" x14ac:dyDescent="0.3">
      <c r="A2170">
        <v>51030002</v>
      </c>
      <c r="B2170" t="s">
        <v>136</v>
      </c>
      <c r="C2170" t="s">
        <v>8</v>
      </c>
      <c r="D2170" t="s">
        <v>2386</v>
      </c>
      <c r="E2170">
        <v>0</v>
      </c>
    </row>
    <row r="2171" spans="1:5" x14ac:dyDescent="0.3">
      <c r="A2171">
        <v>51030002</v>
      </c>
      <c r="B2171" t="s">
        <v>136</v>
      </c>
      <c r="C2171" t="s">
        <v>8</v>
      </c>
      <c r="D2171" t="s">
        <v>2387</v>
      </c>
      <c r="E2171">
        <v>0</v>
      </c>
    </row>
    <row r="2172" spans="1:5" x14ac:dyDescent="0.3">
      <c r="A2172">
        <v>51030002</v>
      </c>
      <c r="B2172" t="s">
        <v>136</v>
      </c>
      <c r="C2172" t="s">
        <v>8</v>
      </c>
      <c r="D2172" t="s">
        <v>2388</v>
      </c>
      <c r="E2172">
        <v>0</v>
      </c>
    </row>
    <row r="2173" spans="1:5" x14ac:dyDescent="0.3">
      <c r="A2173">
        <v>51030002</v>
      </c>
      <c r="B2173" t="s">
        <v>136</v>
      </c>
      <c r="C2173" t="s">
        <v>8</v>
      </c>
      <c r="D2173" t="s">
        <v>2389</v>
      </c>
      <c r="E2173">
        <v>-4</v>
      </c>
    </row>
    <row r="2174" spans="1:5" x14ac:dyDescent="0.3">
      <c r="A2174">
        <v>51030002</v>
      </c>
      <c r="B2174" t="s">
        <v>136</v>
      </c>
      <c r="C2174" t="s">
        <v>8</v>
      </c>
      <c r="D2174" t="s">
        <v>2390</v>
      </c>
      <c r="E2174">
        <v>0</v>
      </c>
    </row>
    <row r="2175" spans="1:5" x14ac:dyDescent="0.3">
      <c r="A2175">
        <v>51030002</v>
      </c>
      <c r="B2175" t="s">
        <v>136</v>
      </c>
      <c r="C2175" t="s">
        <v>8</v>
      </c>
      <c r="D2175" t="s">
        <v>2391</v>
      </c>
      <c r="E2175">
        <v>0</v>
      </c>
    </row>
    <row r="2176" spans="1:5" x14ac:dyDescent="0.3">
      <c r="A2176">
        <v>51030002</v>
      </c>
      <c r="B2176" t="s">
        <v>136</v>
      </c>
      <c r="C2176" t="s">
        <v>8</v>
      </c>
      <c r="D2176" t="s">
        <v>2392</v>
      </c>
      <c r="E2176">
        <v>0</v>
      </c>
    </row>
    <row r="2177" spans="1:5" x14ac:dyDescent="0.3">
      <c r="A2177">
        <v>51030002</v>
      </c>
      <c r="B2177" t="s">
        <v>136</v>
      </c>
      <c r="C2177" t="s">
        <v>8</v>
      </c>
      <c r="D2177" t="s">
        <v>2393</v>
      </c>
      <c r="E2177">
        <v>0</v>
      </c>
    </row>
    <row r="2178" spans="1:5" x14ac:dyDescent="0.3">
      <c r="A2178">
        <v>51030002</v>
      </c>
      <c r="B2178" t="s">
        <v>136</v>
      </c>
      <c r="C2178" t="s">
        <v>8</v>
      </c>
      <c r="D2178" t="s">
        <v>2394</v>
      </c>
      <c r="E2178">
        <v>0</v>
      </c>
    </row>
    <row r="2179" spans="1:5" x14ac:dyDescent="0.3">
      <c r="A2179">
        <v>51030002</v>
      </c>
      <c r="B2179" t="s">
        <v>136</v>
      </c>
      <c r="C2179" t="s">
        <v>8</v>
      </c>
      <c r="D2179" t="s">
        <v>2395</v>
      </c>
      <c r="E2179">
        <v>0</v>
      </c>
    </row>
    <row r="2180" spans="1:5" x14ac:dyDescent="0.3">
      <c r="A2180">
        <v>51030002</v>
      </c>
      <c r="B2180" t="s">
        <v>136</v>
      </c>
      <c r="C2180" t="s">
        <v>8</v>
      </c>
      <c r="D2180" t="s">
        <v>2396</v>
      </c>
      <c r="E2180">
        <v>0</v>
      </c>
    </row>
    <row r="2181" spans="1:5" x14ac:dyDescent="0.3">
      <c r="A2181">
        <v>51030002</v>
      </c>
      <c r="B2181" t="s">
        <v>136</v>
      </c>
      <c r="C2181" t="s">
        <v>8</v>
      </c>
      <c r="D2181" t="s">
        <v>2397</v>
      </c>
      <c r="E2181">
        <v>0</v>
      </c>
    </row>
    <row r="2182" spans="1:5" x14ac:dyDescent="0.3">
      <c r="A2182">
        <v>51030002</v>
      </c>
      <c r="B2182" t="s">
        <v>136</v>
      </c>
      <c r="C2182" t="s">
        <v>8</v>
      </c>
      <c r="D2182" t="s">
        <v>2398</v>
      </c>
      <c r="E2182">
        <v>0</v>
      </c>
    </row>
    <row r="2183" spans="1:5" x14ac:dyDescent="0.3">
      <c r="A2183">
        <v>51030002</v>
      </c>
      <c r="B2183" t="s">
        <v>136</v>
      </c>
      <c r="C2183" t="s">
        <v>8</v>
      </c>
      <c r="D2183" t="s">
        <v>2399</v>
      </c>
      <c r="E2183">
        <v>0</v>
      </c>
    </row>
    <row r="2184" spans="1:5" x14ac:dyDescent="0.3">
      <c r="A2184">
        <v>51030002</v>
      </c>
      <c r="B2184" t="s">
        <v>136</v>
      </c>
      <c r="C2184" t="s">
        <v>8</v>
      </c>
      <c r="D2184" t="s">
        <v>2400</v>
      </c>
      <c r="E2184">
        <v>0</v>
      </c>
    </row>
    <row r="2185" spans="1:5" x14ac:dyDescent="0.3">
      <c r="A2185">
        <v>51030002</v>
      </c>
      <c r="B2185" t="s">
        <v>136</v>
      </c>
      <c r="C2185" t="s">
        <v>8</v>
      </c>
      <c r="D2185" t="s">
        <v>2401</v>
      </c>
      <c r="E2185">
        <v>0</v>
      </c>
    </row>
    <row r="2186" spans="1:5" x14ac:dyDescent="0.3">
      <c r="A2186">
        <v>51030002</v>
      </c>
      <c r="B2186" t="s">
        <v>136</v>
      </c>
      <c r="C2186" t="s">
        <v>8</v>
      </c>
      <c r="D2186" t="s">
        <v>2402</v>
      </c>
      <c r="E2186">
        <v>0</v>
      </c>
    </row>
    <row r="2187" spans="1:5" x14ac:dyDescent="0.3">
      <c r="A2187">
        <v>51030002</v>
      </c>
      <c r="B2187" t="s">
        <v>136</v>
      </c>
      <c r="C2187" t="s">
        <v>8</v>
      </c>
      <c r="D2187" t="s">
        <v>2403</v>
      </c>
      <c r="E2187">
        <v>-2</v>
      </c>
    </row>
    <row r="2188" spans="1:5" x14ac:dyDescent="0.3">
      <c r="A2188">
        <v>51030002</v>
      </c>
      <c r="B2188" t="s">
        <v>136</v>
      </c>
      <c r="C2188" t="s">
        <v>8</v>
      </c>
      <c r="D2188" t="s">
        <v>2404</v>
      </c>
      <c r="E2188">
        <v>0</v>
      </c>
    </row>
    <row r="2189" spans="1:5" x14ac:dyDescent="0.3">
      <c r="A2189">
        <v>51030002</v>
      </c>
      <c r="B2189" t="s">
        <v>136</v>
      </c>
      <c r="C2189" t="s">
        <v>8</v>
      </c>
      <c r="D2189" t="s">
        <v>2405</v>
      </c>
      <c r="E2189">
        <v>0</v>
      </c>
    </row>
    <row r="2190" spans="1:5" x14ac:dyDescent="0.3">
      <c r="A2190">
        <v>51030002</v>
      </c>
      <c r="B2190" t="s">
        <v>136</v>
      </c>
      <c r="C2190" t="s">
        <v>8</v>
      </c>
      <c r="D2190" t="s">
        <v>2406</v>
      </c>
      <c r="E2190">
        <v>0</v>
      </c>
    </row>
    <row r="2191" spans="1:5" x14ac:dyDescent="0.3">
      <c r="A2191">
        <v>51030002</v>
      </c>
      <c r="B2191" t="s">
        <v>136</v>
      </c>
      <c r="C2191" t="s">
        <v>8</v>
      </c>
      <c r="D2191" t="s">
        <v>2407</v>
      </c>
      <c r="E2191">
        <v>0</v>
      </c>
    </row>
    <row r="2192" spans="1:5" x14ac:dyDescent="0.3">
      <c r="A2192">
        <v>51030002</v>
      </c>
      <c r="B2192" t="s">
        <v>136</v>
      </c>
      <c r="C2192" t="s">
        <v>8</v>
      </c>
      <c r="D2192" t="s">
        <v>2408</v>
      </c>
      <c r="E2192">
        <v>0</v>
      </c>
    </row>
    <row r="2193" spans="1:5" x14ac:dyDescent="0.3">
      <c r="A2193">
        <v>51030002</v>
      </c>
      <c r="B2193" t="s">
        <v>136</v>
      </c>
      <c r="C2193" t="s">
        <v>8</v>
      </c>
      <c r="D2193" t="s">
        <v>2409</v>
      </c>
      <c r="E2193">
        <v>0</v>
      </c>
    </row>
    <row r="2194" spans="1:5" x14ac:dyDescent="0.3">
      <c r="A2194">
        <v>51030002</v>
      </c>
      <c r="B2194" t="s">
        <v>136</v>
      </c>
      <c r="C2194" t="s">
        <v>8</v>
      </c>
      <c r="D2194" t="s">
        <v>2410</v>
      </c>
      <c r="E2194">
        <v>0</v>
      </c>
    </row>
    <row r="2195" spans="1:5" x14ac:dyDescent="0.3">
      <c r="A2195">
        <v>51030002</v>
      </c>
      <c r="B2195" t="s">
        <v>136</v>
      </c>
      <c r="C2195" t="s">
        <v>8</v>
      </c>
      <c r="D2195" t="s">
        <v>2411</v>
      </c>
      <c r="E2195">
        <v>0</v>
      </c>
    </row>
    <row r="2196" spans="1:5" x14ac:dyDescent="0.3">
      <c r="A2196">
        <v>51030002</v>
      </c>
      <c r="B2196" t="s">
        <v>136</v>
      </c>
      <c r="C2196" t="s">
        <v>8</v>
      </c>
      <c r="D2196" t="s">
        <v>2412</v>
      </c>
      <c r="E2196">
        <v>0</v>
      </c>
    </row>
    <row r="2197" spans="1:5" x14ac:dyDescent="0.3">
      <c r="A2197">
        <v>51030002</v>
      </c>
      <c r="B2197" t="s">
        <v>136</v>
      </c>
      <c r="C2197" t="s">
        <v>8</v>
      </c>
      <c r="D2197" t="s">
        <v>2413</v>
      </c>
      <c r="E2197">
        <v>0</v>
      </c>
    </row>
    <row r="2198" spans="1:5" x14ac:dyDescent="0.3">
      <c r="A2198">
        <v>53130156</v>
      </c>
      <c r="B2198" t="s">
        <v>138</v>
      </c>
      <c r="C2198" t="s">
        <v>8</v>
      </c>
      <c r="D2198" t="s">
        <v>2378</v>
      </c>
      <c r="E2198">
        <v>0</v>
      </c>
    </row>
    <row r="2199" spans="1:5" x14ac:dyDescent="0.3">
      <c r="A2199">
        <v>53130156</v>
      </c>
      <c r="B2199" t="s">
        <v>138</v>
      </c>
      <c r="C2199" t="s">
        <v>8</v>
      </c>
      <c r="D2199" t="s">
        <v>2379</v>
      </c>
      <c r="E2199">
        <v>0</v>
      </c>
    </row>
    <row r="2200" spans="1:5" x14ac:dyDescent="0.3">
      <c r="A2200">
        <v>53130156</v>
      </c>
      <c r="B2200" t="s">
        <v>138</v>
      </c>
      <c r="C2200" t="s">
        <v>8</v>
      </c>
      <c r="D2200" t="s">
        <v>2380</v>
      </c>
      <c r="E2200">
        <v>0</v>
      </c>
    </row>
    <row r="2201" spans="1:5" x14ac:dyDescent="0.3">
      <c r="A2201">
        <v>53130156</v>
      </c>
      <c r="B2201" t="s">
        <v>138</v>
      </c>
      <c r="C2201" t="s">
        <v>8</v>
      </c>
      <c r="D2201" t="s">
        <v>2381</v>
      </c>
      <c r="E2201">
        <v>0</v>
      </c>
    </row>
    <row r="2202" spans="1:5" x14ac:dyDescent="0.3">
      <c r="A2202">
        <v>53130156</v>
      </c>
      <c r="B2202" t="s">
        <v>138</v>
      </c>
      <c r="C2202" t="s">
        <v>8</v>
      </c>
      <c r="D2202" t="s">
        <v>2382</v>
      </c>
      <c r="E2202">
        <v>0</v>
      </c>
    </row>
    <row r="2203" spans="1:5" x14ac:dyDescent="0.3">
      <c r="A2203">
        <v>53130156</v>
      </c>
      <c r="B2203" t="s">
        <v>138</v>
      </c>
      <c r="C2203" t="s">
        <v>8</v>
      </c>
      <c r="D2203" t="s">
        <v>2383</v>
      </c>
      <c r="E2203">
        <v>0</v>
      </c>
    </row>
    <row r="2204" spans="1:5" x14ac:dyDescent="0.3">
      <c r="A2204">
        <v>53130156</v>
      </c>
      <c r="B2204" t="s">
        <v>138</v>
      </c>
      <c r="C2204" t="s">
        <v>8</v>
      </c>
      <c r="D2204" t="s">
        <v>2384</v>
      </c>
      <c r="E2204">
        <v>0</v>
      </c>
    </row>
    <row r="2205" spans="1:5" x14ac:dyDescent="0.3">
      <c r="A2205">
        <v>53130156</v>
      </c>
      <c r="B2205" t="s">
        <v>138</v>
      </c>
      <c r="C2205" t="s">
        <v>8</v>
      </c>
      <c r="D2205" t="s">
        <v>2385</v>
      </c>
      <c r="E2205">
        <v>0</v>
      </c>
    </row>
    <row r="2206" spans="1:5" x14ac:dyDescent="0.3">
      <c r="A2206">
        <v>53130156</v>
      </c>
      <c r="B2206" t="s">
        <v>138</v>
      </c>
      <c r="C2206" t="s">
        <v>8</v>
      </c>
      <c r="D2206" t="s">
        <v>2386</v>
      </c>
      <c r="E2206">
        <v>0</v>
      </c>
    </row>
    <row r="2207" spans="1:5" x14ac:dyDescent="0.3">
      <c r="A2207">
        <v>53130156</v>
      </c>
      <c r="B2207" t="s">
        <v>138</v>
      </c>
      <c r="C2207" t="s">
        <v>8</v>
      </c>
      <c r="D2207" t="s">
        <v>2387</v>
      </c>
      <c r="E2207">
        <v>0</v>
      </c>
    </row>
    <row r="2208" spans="1:5" x14ac:dyDescent="0.3">
      <c r="A2208">
        <v>53130156</v>
      </c>
      <c r="B2208" t="s">
        <v>138</v>
      </c>
      <c r="C2208" t="s">
        <v>8</v>
      </c>
      <c r="D2208" t="s">
        <v>2388</v>
      </c>
      <c r="E2208">
        <v>0</v>
      </c>
    </row>
    <row r="2209" spans="1:5" x14ac:dyDescent="0.3">
      <c r="A2209">
        <v>53130156</v>
      </c>
      <c r="B2209" t="s">
        <v>138</v>
      </c>
      <c r="C2209" t="s">
        <v>8</v>
      </c>
      <c r="D2209" t="s">
        <v>2389</v>
      </c>
      <c r="E2209">
        <v>0</v>
      </c>
    </row>
    <row r="2210" spans="1:5" x14ac:dyDescent="0.3">
      <c r="A2210">
        <v>53130156</v>
      </c>
      <c r="B2210" t="s">
        <v>138</v>
      </c>
      <c r="C2210" t="s">
        <v>8</v>
      </c>
      <c r="D2210" t="s">
        <v>2390</v>
      </c>
      <c r="E2210">
        <v>0</v>
      </c>
    </row>
    <row r="2211" spans="1:5" x14ac:dyDescent="0.3">
      <c r="A2211">
        <v>53130156</v>
      </c>
      <c r="B2211" t="s">
        <v>138</v>
      </c>
      <c r="C2211" t="s">
        <v>8</v>
      </c>
      <c r="D2211" t="s">
        <v>2391</v>
      </c>
      <c r="E2211">
        <v>0</v>
      </c>
    </row>
    <row r="2212" spans="1:5" x14ac:dyDescent="0.3">
      <c r="A2212">
        <v>53130156</v>
      </c>
      <c r="B2212" t="s">
        <v>138</v>
      </c>
      <c r="C2212" t="s">
        <v>8</v>
      </c>
      <c r="D2212" t="s">
        <v>2392</v>
      </c>
      <c r="E2212">
        <v>0</v>
      </c>
    </row>
    <row r="2213" spans="1:5" x14ac:dyDescent="0.3">
      <c r="A2213">
        <v>53130156</v>
      </c>
      <c r="B2213" t="s">
        <v>138</v>
      </c>
      <c r="C2213" t="s">
        <v>8</v>
      </c>
      <c r="D2213" t="s">
        <v>2393</v>
      </c>
      <c r="E2213">
        <v>0</v>
      </c>
    </row>
    <row r="2214" spans="1:5" x14ac:dyDescent="0.3">
      <c r="A2214">
        <v>53130156</v>
      </c>
      <c r="B2214" t="s">
        <v>138</v>
      </c>
      <c r="C2214" t="s">
        <v>8</v>
      </c>
      <c r="D2214" t="s">
        <v>2394</v>
      </c>
      <c r="E2214">
        <v>0</v>
      </c>
    </row>
    <row r="2215" spans="1:5" x14ac:dyDescent="0.3">
      <c r="A2215">
        <v>53130156</v>
      </c>
      <c r="B2215" t="s">
        <v>138</v>
      </c>
      <c r="C2215" t="s">
        <v>8</v>
      </c>
      <c r="D2215" t="s">
        <v>2395</v>
      </c>
      <c r="E2215">
        <v>0</v>
      </c>
    </row>
    <row r="2216" spans="1:5" x14ac:dyDescent="0.3">
      <c r="A2216">
        <v>53130156</v>
      </c>
      <c r="B2216" t="s">
        <v>138</v>
      </c>
      <c r="C2216" t="s">
        <v>8</v>
      </c>
      <c r="D2216" t="s">
        <v>2396</v>
      </c>
      <c r="E2216">
        <v>0</v>
      </c>
    </row>
    <row r="2217" spans="1:5" x14ac:dyDescent="0.3">
      <c r="A2217">
        <v>53130156</v>
      </c>
      <c r="B2217" t="s">
        <v>138</v>
      </c>
      <c r="C2217" t="s">
        <v>8</v>
      </c>
      <c r="D2217" t="s">
        <v>2397</v>
      </c>
      <c r="E2217">
        <v>0</v>
      </c>
    </row>
    <row r="2218" spans="1:5" x14ac:dyDescent="0.3">
      <c r="A2218">
        <v>53130156</v>
      </c>
      <c r="B2218" t="s">
        <v>138</v>
      </c>
      <c r="C2218" t="s">
        <v>8</v>
      </c>
      <c r="D2218" t="s">
        <v>2398</v>
      </c>
      <c r="E2218">
        <v>0</v>
      </c>
    </row>
    <row r="2219" spans="1:5" x14ac:dyDescent="0.3">
      <c r="A2219">
        <v>53130156</v>
      </c>
      <c r="B2219" t="s">
        <v>138</v>
      </c>
      <c r="C2219" t="s">
        <v>8</v>
      </c>
      <c r="D2219" t="s">
        <v>2399</v>
      </c>
      <c r="E2219">
        <v>0</v>
      </c>
    </row>
    <row r="2220" spans="1:5" x14ac:dyDescent="0.3">
      <c r="A2220">
        <v>53130156</v>
      </c>
      <c r="B2220" t="s">
        <v>138</v>
      </c>
      <c r="C2220" t="s">
        <v>8</v>
      </c>
      <c r="D2220" t="s">
        <v>2400</v>
      </c>
      <c r="E2220">
        <v>0</v>
      </c>
    </row>
    <row r="2221" spans="1:5" x14ac:dyDescent="0.3">
      <c r="A2221">
        <v>53130156</v>
      </c>
      <c r="B2221" t="s">
        <v>138</v>
      </c>
      <c r="C2221" t="s">
        <v>8</v>
      </c>
      <c r="D2221" t="s">
        <v>2401</v>
      </c>
      <c r="E2221">
        <v>0</v>
      </c>
    </row>
    <row r="2222" spans="1:5" x14ac:dyDescent="0.3">
      <c r="A2222">
        <v>53130156</v>
      </c>
      <c r="B2222" t="s">
        <v>138</v>
      </c>
      <c r="C2222" t="s">
        <v>8</v>
      </c>
      <c r="D2222" t="s">
        <v>2402</v>
      </c>
      <c r="E2222">
        <v>0</v>
      </c>
    </row>
    <row r="2223" spans="1:5" x14ac:dyDescent="0.3">
      <c r="A2223">
        <v>53130156</v>
      </c>
      <c r="B2223" t="s">
        <v>138</v>
      </c>
      <c r="C2223" t="s">
        <v>8</v>
      </c>
      <c r="D2223" t="s">
        <v>2403</v>
      </c>
      <c r="E2223">
        <v>0</v>
      </c>
    </row>
    <row r="2224" spans="1:5" x14ac:dyDescent="0.3">
      <c r="A2224">
        <v>53130156</v>
      </c>
      <c r="B2224" t="s">
        <v>138</v>
      </c>
      <c r="C2224" t="s">
        <v>8</v>
      </c>
      <c r="D2224" t="s">
        <v>2404</v>
      </c>
      <c r="E2224">
        <v>0</v>
      </c>
    </row>
    <row r="2225" spans="1:5" x14ac:dyDescent="0.3">
      <c r="A2225">
        <v>53130156</v>
      </c>
      <c r="B2225" t="s">
        <v>138</v>
      </c>
      <c r="C2225" t="s">
        <v>8</v>
      </c>
      <c r="D2225" t="s">
        <v>2405</v>
      </c>
      <c r="E2225">
        <v>-1</v>
      </c>
    </row>
    <row r="2226" spans="1:5" x14ac:dyDescent="0.3">
      <c r="A2226">
        <v>53130156</v>
      </c>
      <c r="B2226" t="s">
        <v>138</v>
      </c>
      <c r="C2226" t="s">
        <v>8</v>
      </c>
      <c r="D2226" t="s">
        <v>2406</v>
      </c>
      <c r="E2226">
        <v>0</v>
      </c>
    </row>
    <row r="2227" spans="1:5" x14ac:dyDescent="0.3">
      <c r="A2227">
        <v>53130156</v>
      </c>
      <c r="B2227" t="s">
        <v>138</v>
      </c>
      <c r="C2227" t="s">
        <v>8</v>
      </c>
      <c r="D2227" t="s">
        <v>2407</v>
      </c>
      <c r="E2227">
        <v>0</v>
      </c>
    </row>
    <row r="2228" spans="1:5" x14ac:dyDescent="0.3">
      <c r="A2228">
        <v>53130156</v>
      </c>
      <c r="B2228" t="s">
        <v>138</v>
      </c>
      <c r="C2228" t="s">
        <v>8</v>
      </c>
      <c r="D2228" t="s">
        <v>2408</v>
      </c>
      <c r="E2228">
        <v>0</v>
      </c>
    </row>
    <row r="2229" spans="1:5" x14ac:dyDescent="0.3">
      <c r="A2229">
        <v>53130156</v>
      </c>
      <c r="B2229" t="s">
        <v>138</v>
      </c>
      <c r="C2229" t="s">
        <v>8</v>
      </c>
      <c r="D2229" t="s">
        <v>2409</v>
      </c>
      <c r="E2229">
        <v>0</v>
      </c>
    </row>
    <row r="2230" spans="1:5" x14ac:dyDescent="0.3">
      <c r="A2230">
        <v>53130156</v>
      </c>
      <c r="B2230" t="s">
        <v>138</v>
      </c>
      <c r="C2230" t="s">
        <v>8</v>
      </c>
      <c r="D2230" t="s">
        <v>2410</v>
      </c>
      <c r="E2230">
        <v>0</v>
      </c>
    </row>
    <row r="2231" spans="1:5" x14ac:dyDescent="0.3">
      <c r="A2231">
        <v>53130156</v>
      </c>
      <c r="B2231" t="s">
        <v>138</v>
      </c>
      <c r="C2231" t="s">
        <v>8</v>
      </c>
      <c r="D2231" t="s">
        <v>2411</v>
      </c>
      <c r="E2231">
        <v>-2</v>
      </c>
    </row>
    <row r="2232" spans="1:5" x14ac:dyDescent="0.3">
      <c r="A2232">
        <v>53130156</v>
      </c>
      <c r="B2232" t="s">
        <v>138</v>
      </c>
      <c r="C2232" t="s">
        <v>8</v>
      </c>
      <c r="D2232" t="s">
        <v>2412</v>
      </c>
      <c r="E2232">
        <v>0</v>
      </c>
    </row>
    <row r="2233" spans="1:5" x14ac:dyDescent="0.3">
      <c r="A2233">
        <v>53130156</v>
      </c>
      <c r="B2233" t="s">
        <v>138</v>
      </c>
      <c r="C2233" t="s">
        <v>8</v>
      </c>
      <c r="D2233" t="s">
        <v>2413</v>
      </c>
      <c r="E2233">
        <v>0</v>
      </c>
    </row>
    <row r="2234" spans="1:5" x14ac:dyDescent="0.3">
      <c r="A2234">
        <v>71010018</v>
      </c>
      <c r="B2234" t="s">
        <v>140</v>
      </c>
      <c r="C2234" t="s">
        <v>130</v>
      </c>
      <c r="D2234" t="s">
        <v>2378</v>
      </c>
      <c r="E2234">
        <v>0</v>
      </c>
    </row>
    <row r="2235" spans="1:5" x14ac:dyDescent="0.3">
      <c r="A2235">
        <v>71010018</v>
      </c>
      <c r="B2235" t="s">
        <v>140</v>
      </c>
      <c r="C2235" t="s">
        <v>130</v>
      </c>
      <c r="D2235" t="s">
        <v>2379</v>
      </c>
      <c r="E2235">
        <v>0</v>
      </c>
    </row>
    <row r="2236" spans="1:5" x14ac:dyDescent="0.3">
      <c r="A2236">
        <v>71010018</v>
      </c>
      <c r="B2236" t="s">
        <v>140</v>
      </c>
      <c r="C2236" t="s">
        <v>130</v>
      </c>
      <c r="D2236" t="s">
        <v>2380</v>
      </c>
      <c r="E2236">
        <v>0</v>
      </c>
    </row>
    <row r="2237" spans="1:5" x14ac:dyDescent="0.3">
      <c r="A2237">
        <v>71010018</v>
      </c>
      <c r="B2237" t="s">
        <v>140</v>
      </c>
      <c r="C2237" t="s">
        <v>130</v>
      </c>
      <c r="D2237" t="s">
        <v>2381</v>
      </c>
      <c r="E2237">
        <v>0</v>
      </c>
    </row>
    <row r="2238" spans="1:5" x14ac:dyDescent="0.3">
      <c r="A2238">
        <v>71010018</v>
      </c>
      <c r="B2238" t="s">
        <v>140</v>
      </c>
      <c r="C2238" t="s">
        <v>130</v>
      </c>
      <c r="D2238" t="s">
        <v>2382</v>
      </c>
      <c r="E2238">
        <v>0</v>
      </c>
    </row>
    <row r="2239" spans="1:5" x14ac:dyDescent="0.3">
      <c r="A2239">
        <v>71010018</v>
      </c>
      <c r="B2239" t="s">
        <v>140</v>
      </c>
      <c r="C2239" t="s">
        <v>130</v>
      </c>
      <c r="D2239" t="s">
        <v>2383</v>
      </c>
      <c r="E2239">
        <v>0</v>
      </c>
    </row>
    <row r="2240" spans="1:5" x14ac:dyDescent="0.3">
      <c r="A2240">
        <v>71010018</v>
      </c>
      <c r="B2240" t="s">
        <v>140</v>
      </c>
      <c r="C2240" t="s">
        <v>130</v>
      </c>
      <c r="D2240" t="s">
        <v>2384</v>
      </c>
      <c r="E2240">
        <v>0</v>
      </c>
    </row>
    <row r="2241" spans="1:5" x14ac:dyDescent="0.3">
      <c r="A2241">
        <v>71010018</v>
      </c>
      <c r="B2241" t="s">
        <v>140</v>
      </c>
      <c r="C2241" t="s">
        <v>130</v>
      </c>
      <c r="D2241" t="s">
        <v>2385</v>
      </c>
      <c r="E2241">
        <v>0</v>
      </c>
    </row>
    <row r="2242" spans="1:5" x14ac:dyDescent="0.3">
      <c r="A2242">
        <v>71010018</v>
      </c>
      <c r="B2242" t="s">
        <v>140</v>
      </c>
      <c r="C2242" t="s">
        <v>130</v>
      </c>
      <c r="D2242" t="s">
        <v>2386</v>
      </c>
      <c r="E2242">
        <v>0</v>
      </c>
    </row>
    <row r="2243" spans="1:5" x14ac:dyDescent="0.3">
      <c r="A2243">
        <v>71010018</v>
      </c>
      <c r="B2243" t="s">
        <v>140</v>
      </c>
      <c r="C2243" t="s">
        <v>130</v>
      </c>
      <c r="D2243" t="s">
        <v>2387</v>
      </c>
      <c r="E2243">
        <v>0</v>
      </c>
    </row>
    <row r="2244" spans="1:5" x14ac:dyDescent="0.3">
      <c r="A2244">
        <v>71010018</v>
      </c>
      <c r="B2244" t="s">
        <v>140</v>
      </c>
      <c r="C2244" t="s">
        <v>130</v>
      </c>
      <c r="D2244" t="s">
        <v>2388</v>
      </c>
      <c r="E2244">
        <v>0</v>
      </c>
    </row>
    <row r="2245" spans="1:5" x14ac:dyDescent="0.3">
      <c r="A2245">
        <v>71010018</v>
      </c>
      <c r="B2245" t="s">
        <v>140</v>
      </c>
      <c r="C2245" t="s">
        <v>130</v>
      </c>
      <c r="D2245" t="s">
        <v>2389</v>
      </c>
      <c r="E2245">
        <v>0</v>
      </c>
    </row>
    <row r="2246" spans="1:5" x14ac:dyDescent="0.3">
      <c r="A2246">
        <v>71010018</v>
      </c>
      <c r="B2246" t="s">
        <v>140</v>
      </c>
      <c r="C2246" t="s">
        <v>130</v>
      </c>
      <c r="D2246" t="s">
        <v>2390</v>
      </c>
      <c r="E2246">
        <v>0</v>
      </c>
    </row>
    <row r="2247" spans="1:5" x14ac:dyDescent="0.3">
      <c r="A2247">
        <v>71010018</v>
      </c>
      <c r="B2247" t="s">
        <v>140</v>
      </c>
      <c r="C2247" t="s">
        <v>130</v>
      </c>
      <c r="D2247" t="s">
        <v>2391</v>
      </c>
      <c r="E2247">
        <v>0</v>
      </c>
    </row>
    <row r="2248" spans="1:5" x14ac:dyDescent="0.3">
      <c r="A2248">
        <v>71010018</v>
      </c>
      <c r="B2248" t="s">
        <v>140</v>
      </c>
      <c r="C2248" t="s">
        <v>130</v>
      </c>
      <c r="D2248" t="s">
        <v>2392</v>
      </c>
      <c r="E2248">
        <v>0</v>
      </c>
    </row>
    <row r="2249" spans="1:5" x14ac:dyDescent="0.3">
      <c r="A2249">
        <v>71010018</v>
      </c>
      <c r="B2249" t="s">
        <v>140</v>
      </c>
      <c r="C2249" t="s">
        <v>130</v>
      </c>
      <c r="D2249" t="s">
        <v>2393</v>
      </c>
      <c r="E2249">
        <v>0</v>
      </c>
    </row>
    <row r="2250" spans="1:5" x14ac:dyDescent="0.3">
      <c r="A2250">
        <v>71010018</v>
      </c>
      <c r="B2250" t="s">
        <v>140</v>
      </c>
      <c r="C2250" t="s">
        <v>130</v>
      </c>
      <c r="D2250" t="s">
        <v>2394</v>
      </c>
      <c r="E2250">
        <v>-40</v>
      </c>
    </row>
    <row r="2251" spans="1:5" x14ac:dyDescent="0.3">
      <c r="A2251">
        <v>71010018</v>
      </c>
      <c r="B2251" t="s">
        <v>140</v>
      </c>
      <c r="C2251" t="s">
        <v>130</v>
      </c>
      <c r="D2251" t="s">
        <v>2395</v>
      </c>
      <c r="E2251">
        <v>0</v>
      </c>
    </row>
    <row r="2252" spans="1:5" x14ac:dyDescent="0.3">
      <c r="A2252">
        <v>71010018</v>
      </c>
      <c r="B2252" t="s">
        <v>140</v>
      </c>
      <c r="C2252" t="s">
        <v>130</v>
      </c>
      <c r="D2252" t="s">
        <v>2396</v>
      </c>
      <c r="E2252">
        <v>0</v>
      </c>
    </row>
    <row r="2253" spans="1:5" x14ac:dyDescent="0.3">
      <c r="A2253">
        <v>71010018</v>
      </c>
      <c r="B2253" t="s">
        <v>140</v>
      </c>
      <c r="C2253" t="s">
        <v>130</v>
      </c>
      <c r="D2253" t="s">
        <v>2397</v>
      </c>
      <c r="E2253">
        <v>0</v>
      </c>
    </row>
    <row r="2254" spans="1:5" x14ac:dyDescent="0.3">
      <c r="A2254">
        <v>71010018</v>
      </c>
      <c r="B2254" t="s">
        <v>140</v>
      </c>
      <c r="C2254" t="s">
        <v>130</v>
      </c>
      <c r="D2254" t="s">
        <v>2398</v>
      </c>
      <c r="E2254">
        <v>0</v>
      </c>
    </row>
    <row r="2255" spans="1:5" x14ac:dyDescent="0.3">
      <c r="A2255">
        <v>71010018</v>
      </c>
      <c r="B2255" t="s">
        <v>140</v>
      </c>
      <c r="C2255" t="s">
        <v>130</v>
      </c>
      <c r="D2255" t="s">
        <v>2399</v>
      </c>
      <c r="E2255">
        <v>0</v>
      </c>
    </row>
    <row r="2256" spans="1:5" x14ac:dyDescent="0.3">
      <c r="A2256">
        <v>71010018</v>
      </c>
      <c r="B2256" t="s">
        <v>140</v>
      </c>
      <c r="C2256" t="s">
        <v>130</v>
      </c>
      <c r="D2256" t="s">
        <v>2400</v>
      </c>
      <c r="E2256">
        <v>0</v>
      </c>
    </row>
    <row r="2257" spans="1:5" x14ac:dyDescent="0.3">
      <c r="A2257">
        <v>71010018</v>
      </c>
      <c r="B2257" t="s">
        <v>140</v>
      </c>
      <c r="C2257" t="s">
        <v>130</v>
      </c>
      <c r="D2257" t="s">
        <v>2401</v>
      </c>
      <c r="E2257">
        <v>0</v>
      </c>
    </row>
    <row r="2258" spans="1:5" x14ac:dyDescent="0.3">
      <c r="A2258">
        <v>71010018</v>
      </c>
      <c r="B2258" t="s">
        <v>140</v>
      </c>
      <c r="C2258" t="s">
        <v>130</v>
      </c>
      <c r="D2258" t="s">
        <v>2402</v>
      </c>
      <c r="E2258">
        <v>0</v>
      </c>
    </row>
    <row r="2259" spans="1:5" x14ac:dyDescent="0.3">
      <c r="A2259">
        <v>71010018</v>
      </c>
      <c r="B2259" t="s">
        <v>140</v>
      </c>
      <c r="C2259" t="s">
        <v>130</v>
      </c>
      <c r="D2259" t="s">
        <v>2403</v>
      </c>
      <c r="E2259">
        <v>0</v>
      </c>
    </row>
    <row r="2260" spans="1:5" x14ac:dyDescent="0.3">
      <c r="A2260">
        <v>71010018</v>
      </c>
      <c r="B2260" t="s">
        <v>140</v>
      </c>
      <c r="C2260" t="s">
        <v>130</v>
      </c>
      <c r="D2260" t="s">
        <v>2404</v>
      </c>
      <c r="E2260">
        <v>0</v>
      </c>
    </row>
    <row r="2261" spans="1:5" x14ac:dyDescent="0.3">
      <c r="A2261">
        <v>71010018</v>
      </c>
      <c r="B2261" t="s">
        <v>140</v>
      </c>
      <c r="C2261" t="s">
        <v>130</v>
      </c>
      <c r="D2261" t="s">
        <v>2405</v>
      </c>
      <c r="E2261">
        <v>0</v>
      </c>
    </row>
    <row r="2262" spans="1:5" x14ac:dyDescent="0.3">
      <c r="A2262">
        <v>71010018</v>
      </c>
      <c r="B2262" t="s">
        <v>140</v>
      </c>
      <c r="C2262" t="s">
        <v>130</v>
      </c>
      <c r="D2262" t="s">
        <v>2406</v>
      </c>
      <c r="E2262">
        <v>0</v>
      </c>
    </row>
    <row r="2263" spans="1:5" x14ac:dyDescent="0.3">
      <c r="A2263">
        <v>71010018</v>
      </c>
      <c r="B2263" t="s">
        <v>140</v>
      </c>
      <c r="C2263" t="s">
        <v>130</v>
      </c>
      <c r="D2263" t="s">
        <v>2407</v>
      </c>
      <c r="E2263">
        <v>0</v>
      </c>
    </row>
    <row r="2264" spans="1:5" x14ac:dyDescent="0.3">
      <c r="A2264">
        <v>71010018</v>
      </c>
      <c r="B2264" t="s">
        <v>140</v>
      </c>
      <c r="C2264" t="s">
        <v>130</v>
      </c>
      <c r="D2264" t="s">
        <v>2408</v>
      </c>
      <c r="E2264">
        <v>0</v>
      </c>
    </row>
    <row r="2265" spans="1:5" x14ac:dyDescent="0.3">
      <c r="A2265">
        <v>71010018</v>
      </c>
      <c r="B2265" t="s">
        <v>140</v>
      </c>
      <c r="C2265" t="s">
        <v>130</v>
      </c>
      <c r="D2265" t="s">
        <v>2409</v>
      </c>
      <c r="E2265">
        <v>-500</v>
      </c>
    </row>
    <row r="2266" spans="1:5" x14ac:dyDescent="0.3">
      <c r="A2266">
        <v>71010018</v>
      </c>
      <c r="B2266" t="s">
        <v>140</v>
      </c>
      <c r="C2266" t="s">
        <v>130</v>
      </c>
      <c r="D2266" t="s">
        <v>2410</v>
      </c>
      <c r="E2266">
        <v>0</v>
      </c>
    </row>
    <row r="2267" spans="1:5" x14ac:dyDescent="0.3">
      <c r="A2267">
        <v>71010018</v>
      </c>
      <c r="B2267" t="s">
        <v>140</v>
      </c>
      <c r="C2267" t="s">
        <v>130</v>
      </c>
      <c r="D2267" t="s">
        <v>2411</v>
      </c>
      <c r="E2267">
        <v>0</v>
      </c>
    </row>
    <row r="2268" spans="1:5" x14ac:dyDescent="0.3">
      <c r="A2268">
        <v>71010018</v>
      </c>
      <c r="B2268" t="s">
        <v>140</v>
      </c>
      <c r="C2268" t="s">
        <v>130</v>
      </c>
      <c r="D2268" t="s">
        <v>2412</v>
      </c>
      <c r="E2268">
        <v>0</v>
      </c>
    </row>
    <row r="2269" spans="1:5" x14ac:dyDescent="0.3">
      <c r="A2269">
        <v>71010018</v>
      </c>
      <c r="B2269" t="s">
        <v>140</v>
      </c>
      <c r="C2269" t="s">
        <v>130</v>
      </c>
      <c r="D2269" t="s">
        <v>2413</v>
      </c>
      <c r="E2269">
        <v>0</v>
      </c>
    </row>
    <row r="2270" spans="1:5" x14ac:dyDescent="0.3">
      <c r="A2270">
        <v>60340023</v>
      </c>
      <c r="B2270" t="s">
        <v>142</v>
      </c>
      <c r="C2270" t="s">
        <v>8</v>
      </c>
      <c r="D2270" t="s">
        <v>2378</v>
      </c>
      <c r="E2270">
        <v>0</v>
      </c>
    </row>
    <row r="2271" spans="1:5" x14ac:dyDescent="0.3">
      <c r="A2271">
        <v>60340023</v>
      </c>
      <c r="B2271" t="s">
        <v>142</v>
      </c>
      <c r="C2271" t="s">
        <v>8</v>
      </c>
      <c r="D2271" t="s">
        <v>2379</v>
      </c>
      <c r="E2271">
        <v>0</v>
      </c>
    </row>
    <row r="2272" spans="1:5" x14ac:dyDescent="0.3">
      <c r="A2272">
        <v>60340023</v>
      </c>
      <c r="B2272" t="s">
        <v>142</v>
      </c>
      <c r="C2272" t="s">
        <v>8</v>
      </c>
      <c r="D2272" t="s">
        <v>2380</v>
      </c>
      <c r="E2272">
        <v>0</v>
      </c>
    </row>
    <row r="2273" spans="1:5" x14ac:dyDescent="0.3">
      <c r="A2273">
        <v>60340023</v>
      </c>
      <c r="B2273" t="s">
        <v>142</v>
      </c>
      <c r="C2273" t="s">
        <v>8</v>
      </c>
      <c r="D2273" t="s">
        <v>2381</v>
      </c>
      <c r="E2273">
        <v>0</v>
      </c>
    </row>
    <row r="2274" spans="1:5" x14ac:dyDescent="0.3">
      <c r="A2274">
        <v>60340023</v>
      </c>
      <c r="B2274" t="s">
        <v>142</v>
      </c>
      <c r="C2274" t="s">
        <v>8</v>
      </c>
      <c r="D2274" t="s">
        <v>2382</v>
      </c>
      <c r="E2274">
        <v>0</v>
      </c>
    </row>
    <row r="2275" spans="1:5" x14ac:dyDescent="0.3">
      <c r="A2275">
        <v>60340023</v>
      </c>
      <c r="B2275" t="s">
        <v>142</v>
      </c>
      <c r="C2275" t="s">
        <v>8</v>
      </c>
      <c r="D2275" t="s">
        <v>2383</v>
      </c>
      <c r="E2275">
        <v>0</v>
      </c>
    </row>
    <row r="2276" spans="1:5" x14ac:dyDescent="0.3">
      <c r="A2276">
        <v>60340023</v>
      </c>
      <c r="B2276" t="s">
        <v>142</v>
      </c>
      <c r="C2276" t="s">
        <v>8</v>
      </c>
      <c r="D2276" t="s">
        <v>2384</v>
      </c>
      <c r="E2276">
        <v>0</v>
      </c>
    </row>
    <row r="2277" spans="1:5" x14ac:dyDescent="0.3">
      <c r="A2277">
        <v>60340023</v>
      </c>
      <c r="B2277" t="s">
        <v>142</v>
      </c>
      <c r="C2277" t="s">
        <v>8</v>
      </c>
      <c r="D2277" t="s">
        <v>2385</v>
      </c>
      <c r="E2277">
        <v>0</v>
      </c>
    </row>
    <row r="2278" spans="1:5" x14ac:dyDescent="0.3">
      <c r="A2278">
        <v>60340023</v>
      </c>
      <c r="B2278" t="s">
        <v>142</v>
      </c>
      <c r="C2278" t="s">
        <v>8</v>
      </c>
      <c r="D2278" t="s">
        <v>2386</v>
      </c>
      <c r="E2278">
        <v>0</v>
      </c>
    </row>
    <row r="2279" spans="1:5" x14ac:dyDescent="0.3">
      <c r="A2279">
        <v>60340023</v>
      </c>
      <c r="B2279" t="s">
        <v>142</v>
      </c>
      <c r="C2279" t="s">
        <v>8</v>
      </c>
      <c r="D2279" t="s">
        <v>2387</v>
      </c>
      <c r="E2279">
        <v>0</v>
      </c>
    </row>
    <row r="2280" spans="1:5" x14ac:dyDescent="0.3">
      <c r="A2280">
        <v>60340023</v>
      </c>
      <c r="B2280" t="s">
        <v>142</v>
      </c>
      <c r="C2280" t="s">
        <v>8</v>
      </c>
      <c r="D2280" t="s">
        <v>2388</v>
      </c>
      <c r="E2280">
        <v>0</v>
      </c>
    </row>
    <row r="2281" spans="1:5" x14ac:dyDescent="0.3">
      <c r="A2281">
        <v>60340023</v>
      </c>
      <c r="B2281" t="s">
        <v>142</v>
      </c>
      <c r="C2281" t="s">
        <v>8</v>
      </c>
      <c r="D2281" t="s">
        <v>2389</v>
      </c>
      <c r="E2281">
        <v>0</v>
      </c>
    </row>
    <row r="2282" spans="1:5" x14ac:dyDescent="0.3">
      <c r="A2282">
        <v>60340023</v>
      </c>
      <c r="B2282" t="s">
        <v>142</v>
      </c>
      <c r="C2282" t="s">
        <v>8</v>
      </c>
      <c r="D2282" t="s">
        <v>2390</v>
      </c>
      <c r="E2282">
        <v>0</v>
      </c>
    </row>
    <row r="2283" spans="1:5" x14ac:dyDescent="0.3">
      <c r="A2283">
        <v>60340023</v>
      </c>
      <c r="B2283" t="s">
        <v>142</v>
      </c>
      <c r="C2283" t="s">
        <v>8</v>
      </c>
      <c r="D2283" t="s">
        <v>2391</v>
      </c>
      <c r="E2283">
        <v>0</v>
      </c>
    </row>
    <row r="2284" spans="1:5" x14ac:dyDescent="0.3">
      <c r="A2284">
        <v>60340023</v>
      </c>
      <c r="B2284" t="s">
        <v>142</v>
      </c>
      <c r="C2284" t="s">
        <v>8</v>
      </c>
      <c r="D2284" t="s">
        <v>2392</v>
      </c>
      <c r="E2284">
        <v>0</v>
      </c>
    </row>
    <row r="2285" spans="1:5" x14ac:dyDescent="0.3">
      <c r="A2285">
        <v>60340023</v>
      </c>
      <c r="B2285" t="s">
        <v>142</v>
      </c>
      <c r="C2285" t="s">
        <v>8</v>
      </c>
      <c r="D2285" t="s">
        <v>2393</v>
      </c>
      <c r="E2285">
        <v>0</v>
      </c>
    </row>
    <row r="2286" spans="1:5" x14ac:dyDescent="0.3">
      <c r="A2286">
        <v>60340023</v>
      </c>
      <c r="B2286" t="s">
        <v>142</v>
      </c>
      <c r="C2286" t="s">
        <v>8</v>
      </c>
      <c r="D2286" t="s">
        <v>2394</v>
      </c>
      <c r="E2286">
        <v>0</v>
      </c>
    </row>
    <row r="2287" spans="1:5" x14ac:dyDescent="0.3">
      <c r="A2287">
        <v>60340023</v>
      </c>
      <c r="B2287" t="s">
        <v>142</v>
      </c>
      <c r="C2287" t="s">
        <v>8</v>
      </c>
      <c r="D2287" t="s">
        <v>2395</v>
      </c>
      <c r="E2287">
        <v>-1</v>
      </c>
    </row>
    <row r="2288" spans="1:5" x14ac:dyDescent="0.3">
      <c r="A2288">
        <v>60340023</v>
      </c>
      <c r="B2288" t="s">
        <v>142</v>
      </c>
      <c r="C2288" t="s">
        <v>8</v>
      </c>
      <c r="D2288" t="s">
        <v>2396</v>
      </c>
      <c r="E2288">
        <v>0</v>
      </c>
    </row>
    <row r="2289" spans="1:5" x14ac:dyDescent="0.3">
      <c r="A2289">
        <v>60340023</v>
      </c>
      <c r="B2289" t="s">
        <v>142</v>
      </c>
      <c r="C2289" t="s">
        <v>8</v>
      </c>
      <c r="D2289" t="s">
        <v>2397</v>
      </c>
      <c r="E2289">
        <v>0</v>
      </c>
    </row>
    <row r="2290" spans="1:5" x14ac:dyDescent="0.3">
      <c r="A2290">
        <v>60340023</v>
      </c>
      <c r="B2290" t="s">
        <v>142</v>
      </c>
      <c r="C2290" t="s">
        <v>8</v>
      </c>
      <c r="D2290" t="s">
        <v>2398</v>
      </c>
      <c r="E2290">
        <v>0</v>
      </c>
    </row>
    <row r="2291" spans="1:5" x14ac:dyDescent="0.3">
      <c r="A2291">
        <v>60340023</v>
      </c>
      <c r="B2291" t="s">
        <v>142</v>
      </c>
      <c r="C2291" t="s">
        <v>8</v>
      </c>
      <c r="D2291" t="s">
        <v>2399</v>
      </c>
      <c r="E2291">
        <v>0</v>
      </c>
    </row>
    <row r="2292" spans="1:5" x14ac:dyDescent="0.3">
      <c r="A2292">
        <v>60340023</v>
      </c>
      <c r="B2292" t="s">
        <v>142</v>
      </c>
      <c r="C2292" t="s">
        <v>8</v>
      </c>
      <c r="D2292" t="s">
        <v>2400</v>
      </c>
      <c r="E2292">
        <v>0</v>
      </c>
    </row>
    <row r="2293" spans="1:5" x14ac:dyDescent="0.3">
      <c r="A2293">
        <v>60340023</v>
      </c>
      <c r="B2293" t="s">
        <v>142</v>
      </c>
      <c r="C2293" t="s">
        <v>8</v>
      </c>
      <c r="D2293" t="s">
        <v>2401</v>
      </c>
      <c r="E2293">
        <v>0</v>
      </c>
    </row>
    <row r="2294" spans="1:5" x14ac:dyDescent="0.3">
      <c r="A2294">
        <v>60340023</v>
      </c>
      <c r="B2294" t="s">
        <v>142</v>
      </c>
      <c r="C2294" t="s">
        <v>8</v>
      </c>
      <c r="D2294" t="s">
        <v>2402</v>
      </c>
      <c r="E2294">
        <v>0</v>
      </c>
    </row>
    <row r="2295" spans="1:5" x14ac:dyDescent="0.3">
      <c r="A2295">
        <v>60340023</v>
      </c>
      <c r="B2295" t="s">
        <v>142</v>
      </c>
      <c r="C2295" t="s">
        <v>8</v>
      </c>
      <c r="D2295" t="s">
        <v>2403</v>
      </c>
      <c r="E2295">
        <v>0</v>
      </c>
    </row>
    <row r="2296" spans="1:5" x14ac:dyDescent="0.3">
      <c r="A2296">
        <v>60340023</v>
      </c>
      <c r="B2296" t="s">
        <v>142</v>
      </c>
      <c r="C2296" t="s">
        <v>8</v>
      </c>
      <c r="D2296" t="s">
        <v>2404</v>
      </c>
      <c r="E2296">
        <v>0</v>
      </c>
    </row>
    <row r="2297" spans="1:5" x14ac:dyDescent="0.3">
      <c r="A2297">
        <v>60340023</v>
      </c>
      <c r="B2297" t="s">
        <v>142</v>
      </c>
      <c r="C2297" t="s">
        <v>8</v>
      </c>
      <c r="D2297" t="s">
        <v>2405</v>
      </c>
      <c r="E2297">
        <v>0</v>
      </c>
    </row>
    <row r="2298" spans="1:5" x14ac:dyDescent="0.3">
      <c r="A2298">
        <v>60340023</v>
      </c>
      <c r="B2298" t="s">
        <v>142</v>
      </c>
      <c r="C2298" t="s">
        <v>8</v>
      </c>
      <c r="D2298" t="s">
        <v>2406</v>
      </c>
      <c r="E2298">
        <v>0</v>
      </c>
    </row>
    <row r="2299" spans="1:5" x14ac:dyDescent="0.3">
      <c r="A2299">
        <v>60340023</v>
      </c>
      <c r="B2299" t="s">
        <v>142</v>
      </c>
      <c r="C2299" t="s">
        <v>8</v>
      </c>
      <c r="D2299" t="s">
        <v>2407</v>
      </c>
      <c r="E2299">
        <v>0</v>
      </c>
    </row>
    <row r="2300" spans="1:5" x14ac:dyDescent="0.3">
      <c r="A2300">
        <v>60340023</v>
      </c>
      <c r="B2300" t="s">
        <v>142</v>
      </c>
      <c r="C2300" t="s">
        <v>8</v>
      </c>
      <c r="D2300" t="s">
        <v>2408</v>
      </c>
      <c r="E2300">
        <v>0</v>
      </c>
    </row>
    <row r="2301" spans="1:5" x14ac:dyDescent="0.3">
      <c r="A2301">
        <v>60340023</v>
      </c>
      <c r="B2301" t="s">
        <v>142</v>
      </c>
      <c r="C2301" t="s">
        <v>8</v>
      </c>
      <c r="D2301" t="s">
        <v>2409</v>
      </c>
      <c r="E2301">
        <v>0</v>
      </c>
    </row>
    <row r="2302" spans="1:5" x14ac:dyDescent="0.3">
      <c r="A2302">
        <v>60340023</v>
      </c>
      <c r="B2302" t="s">
        <v>142</v>
      </c>
      <c r="C2302" t="s">
        <v>8</v>
      </c>
      <c r="D2302" t="s">
        <v>2410</v>
      </c>
      <c r="E2302">
        <v>-2</v>
      </c>
    </row>
    <row r="2303" spans="1:5" x14ac:dyDescent="0.3">
      <c r="A2303">
        <v>60340023</v>
      </c>
      <c r="B2303" t="s">
        <v>142</v>
      </c>
      <c r="C2303" t="s">
        <v>8</v>
      </c>
      <c r="D2303" t="s">
        <v>2411</v>
      </c>
      <c r="E2303">
        <v>0</v>
      </c>
    </row>
    <row r="2304" spans="1:5" x14ac:dyDescent="0.3">
      <c r="A2304">
        <v>60340023</v>
      </c>
      <c r="B2304" t="s">
        <v>142</v>
      </c>
      <c r="C2304" t="s">
        <v>8</v>
      </c>
      <c r="D2304" t="s">
        <v>2412</v>
      </c>
      <c r="E2304">
        <v>0</v>
      </c>
    </row>
    <row r="2305" spans="1:5" x14ac:dyDescent="0.3">
      <c r="A2305">
        <v>60340023</v>
      </c>
      <c r="B2305" t="s">
        <v>142</v>
      </c>
      <c r="C2305" t="s">
        <v>8</v>
      </c>
      <c r="D2305" t="s">
        <v>2413</v>
      </c>
      <c r="E2305">
        <v>0</v>
      </c>
    </row>
    <row r="2306" spans="1:5" x14ac:dyDescent="0.3">
      <c r="A2306">
        <v>65130107</v>
      </c>
      <c r="B2306" t="s">
        <v>144</v>
      </c>
      <c r="C2306" t="s">
        <v>8</v>
      </c>
      <c r="D2306" t="s">
        <v>2378</v>
      </c>
      <c r="E2306">
        <v>0</v>
      </c>
    </row>
    <row r="2307" spans="1:5" x14ac:dyDescent="0.3">
      <c r="A2307">
        <v>65130107</v>
      </c>
      <c r="B2307" t="s">
        <v>144</v>
      </c>
      <c r="C2307" t="s">
        <v>8</v>
      </c>
      <c r="D2307" t="s">
        <v>2379</v>
      </c>
      <c r="E2307">
        <v>0</v>
      </c>
    </row>
    <row r="2308" spans="1:5" x14ac:dyDescent="0.3">
      <c r="A2308">
        <v>65130107</v>
      </c>
      <c r="B2308" t="s">
        <v>144</v>
      </c>
      <c r="C2308" t="s">
        <v>8</v>
      </c>
      <c r="D2308" t="s">
        <v>2380</v>
      </c>
      <c r="E2308">
        <v>0</v>
      </c>
    </row>
    <row r="2309" spans="1:5" x14ac:dyDescent="0.3">
      <c r="A2309">
        <v>65130107</v>
      </c>
      <c r="B2309" t="s">
        <v>144</v>
      </c>
      <c r="C2309" t="s">
        <v>8</v>
      </c>
      <c r="D2309" t="s">
        <v>2381</v>
      </c>
      <c r="E2309">
        <v>0</v>
      </c>
    </row>
    <row r="2310" spans="1:5" x14ac:dyDescent="0.3">
      <c r="A2310">
        <v>65130107</v>
      </c>
      <c r="B2310" t="s">
        <v>144</v>
      </c>
      <c r="C2310" t="s">
        <v>8</v>
      </c>
      <c r="D2310" t="s">
        <v>2382</v>
      </c>
      <c r="E2310">
        <v>0</v>
      </c>
    </row>
    <row r="2311" spans="1:5" x14ac:dyDescent="0.3">
      <c r="A2311">
        <v>65130107</v>
      </c>
      <c r="B2311" t="s">
        <v>144</v>
      </c>
      <c r="C2311" t="s">
        <v>8</v>
      </c>
      <c r="D2311" t="s">
        <v>2383</v>
      </c>
      <c r="E2311">
        <v>0</v>
      </c>
    </row>
    <row r="2312" spans="1:5" x14ac:dyDescent="0.3">
      <c r="A2312">
        <v>65130107</v>
      </c>
      <c r="B2312" t="s">
        <v>144</v>
      </c>
      <c r="C2312" t="s">
        <v>8</v>
      </c>
      <c r="D2312" t="s">
        <v>2384</v>
      </c>
      <c r="E2312">
        <v>0</v>
      </c>
    </row>
    <row r="2313" spans="1:5" x14ac:dyDescent="0.3">
      <c r="A2313">
        <v>65130107</v>
      </c>
      <c r="B2313" t="s">
        <v>144</v>
      </c>
      <c r="C2313" t="s">
        <v>8</v>
      </c>
      <c r="D2313" t="s">
        <v>2385</v>
      </c>
      <c r="E2313">
        <v>0</v>
      </c>
    </row>
    <row r="2314" spans="1:5" x14ac:dyDescent="0.3">
      <c r="A2314">
        <v>65130107</v>
      </c>
      <c r="B2314" t="s">
        <v>144</v>
      </c>
      <c r="C2314" t="s">
        <v>8</v>
      </c>
      <c r="D2314" t="s">
        <v>2386</v>
      </c>
      <c r="E2314">
        <v>0</v>
      </c>
    </row>
    <row r="2315" spans="1:5" x14ac:dyDescent="0.3">
      <c r="A2315">
        <v>65130107</v>
      </c>
      <c r="B2315" t="s">
        <v>144</v>
      </c>
      <c r="C2315" t="s">
        <v>8</v>
      </c>
      <c r="D2315" t="s">
        <v>2387</v>
      </c>
      <c r="E2315">
        <v>0</v>
      </c>
    </row>
    <row r="2316" spans="1:5" x14ac:dyDescent="0.3">
      <c r="A2316">
        <v>65130107</v>
      </c>
      <c r="B2316" t="s">
        <v>144</v>
      </c>
      <c r="C2316" t="s">
        <v>8</v>
      </c>
      <c r="D2316" t="s">
        <v>2388</v>
      </c>
      <c r="E2316">
        <v>0</v>
      </c>
    </row>
    <row r="2317" spans="1:5" x14ac:dyDescent="0.3">
      <c r="A2317">
        <v>65130107</v>
      </c>
      <c r="B2317" t="s">
        <v>144</v>
      </c>
      <c r="C2317" t="s">
        <v>8</v>
      </c>
      <c r="D2317" t="s">
        <v>2389</v>
      </c>
      <c r="E2317">
        <v>0</v>
      </c>
    </row>
    <row r="2318" spans="1:5" x14ac:dyDescent="0.3">
      <c r="A2318">
        <v>65130107</v>
      </c>
      <c r="B2318" t="s">
        <v>144</v>
      </c>
      <c r="C2318" t="s">
        <v>8</v>
      </c>
      <c r="D2318" t="s">
        <v>2390</v>
      </c>
      <c r="E2318">
        <v>0</v>
      </c>
    </row>
    <row r="2319" spans="1:5" x14ac:dyDescent="0.3">
      <c r="A2319">
        <v>65130107</v>
      </c>
      <c r="B2319" t="s">
        <v>144</v>
      </c>
      <c r="C2319" t="s">
        <v>8</v>
      </c>
      <c r="D2319" t="s">
        <v>2391</v>
      </c>
      <c r="E2319">
        <v>0</v>
      </c>
    </row>
    <row r="2320" spans="1:5" x14ac:dyDescent="0.3">
      <c r="A2320">
        <v>65130107</v>
      </c>
      <c r="B2320" t="s">
        <v>144</v>
      </c>
      <c r="C2320" t="s">
        <v>8</v>
      </c>
      <c r="D2320" t="s">
        <v>2392</v>
      </c>
      <c r="E2320">
        <v>0</v>
      </c>
    </row>
    <row r="2321" spans="1:5" x14ac:dyDescent="0.3">
      <c r="A2321">
        <v>65130107</v>
      </c>
      <c r="B2321" t="s">
        <v>144</v>
      </c>
      <c r="C2321" t="s">
        <v>8</v>
      </c>
      <c r="D2321" t="s">
        <v>2393</v>
      </c>
      <c r="E2321">
        <v>0</v>
      </c>
    </row>
    <row r="2322" spans="1:5" x14ac:dyDescent="0.3">
      <c r="A2322">
        <v>65130107</v>
      </c>
      <c r="B2322" t="s">
        <v>144</v>
      </c>
      <c r="C2322" t="s">
        <v>8</v>
      </c>
      <c r="D2322" t="s">
        <v>2394</v>
      </c>
      <c r="E2322">
        <v>-2</v>
      </c>
    </row>
    <row r="2323" spans="1:5" x14ac:dyDescent="0.3">
      <c r="A2323">
        <v>65130107</v>
      </c>
      <c r="B2323" t="s">
        <v>144</v>
      </c>
      <c r="C2323" t="s">
        <v>8</v>
      </c>
      <c r="D2323" t="s">
        <v>2395</v>
      </c>
      <c r="E2323">
        <v>0</v>
      </c>
    </row>
    <row r="2324" spans="1:5" x14ac:dyDescent="0.3">
      <c r="A2324">
        <v>65130107</v>
      </c>
      <c r="B2324" t="s">
        <v>144</v>
      </c>
      <c r="C2324" t="s">
        <v>8</v>
      </c>
      <c r="D2324" t="s">
        <v>2396</v>
      </c>
      <c r="E2324">
        <v>0</v>
      </c>
    </row>
    <row r="2325" spans="1:5" x14ac:dyDescent="0.3">
      <c r="A2325">
        <v>65130107</v>
      </c>
      <c r="B2325" t="s">
        <v>144</v>
      </c>
      <c r="C2325" t="s">
        <v>8</v>
      </c>
      <c r="D2325" t="s">
        <v>2397</v>
      </c>
      <c r="E2325">
        <v>0</v>
      </c>
    </row>
    <row r="2326" spans="1:5" x14ac:dyDescent="0.3">
      <c r="A2326">
        <v>65130107</v>
      </c>
      <c r="B2326" t="s">
        <v>144</v>
      </c>
      <c r="C2326" t="s">
        <v>8</v>
      </c>
      <c r="D2326" t="s">
        <v>2398</v>
      </c>
      <c r="E2326">
        <v>0</v>
      </c>
    </row>
    <row r="2327" spans="1:5" x14ac:dyDescent="0.3">
      <c r="A2327">
        <v>65130107</v>
      </c>
      <c r="B2327" t="s">
        <v>144</v>
      </c>
      <c r="C2327" t="s">
        <v>8</v>
      </c>
      <c r="D2327" t="s">
        <v>2399</v>
      </c>
      <c r="E2327">
        <v>0</v>
      </c>
    </row>
    <row r="2328" spans="1:5" x14ac:dyDescent="0.3">
      <c r="A2328">
        <v>65130107</v>
      </c>
      <c r="B2328" t="s">
        <v>144</v>
      </c>
      <c r="C2328" t="s">
        <v>8</v>
      </c>
      <c r="D2328" t="s">
        <v>2400</v>
      </c>
      <c r="E2328">
        <v>0</v>
      </c>
    </row>
    <row r="2329" spans="1:5" x14ac:dyDescent="0.3">
      <c r="A2329">
        <v>65130107</v>
      </c>
      <c r="B2329" t="s">
        <v>144</v>
      </c>
      <c r="C2329" t="s">
        <v>8</v>
      </c>
      <c r="D2329" t="s">
        <v>2401</v>
      </c>
      <c r="E2329">
        <v>0</v>
      </c>
    </row>
    <row r="2330" spans="1:5" x14ac:dyDescent="0.3">
      <c r="A2330">
        <v>65130107</v>
      </c>
      <c r="B2330" t="s">
        <v>144</v>
      </c>
      <c r="C2330" t="s">
        <v>8</v>
      </c>
      <c r="D2330" t="s">
        <v>2402</v>
      </c>
      <c r="E2330">
        <v>-4</v>
      </c>
    </row>
    <row r="2331" spans="1:5" x14ac:dyDescent="0.3">
      <c r="A2331">
        <v>65130107</v>
      </c>
      <c r="B2331" t="s">
        <v>144</v>
      </c>
      <c r="C2331" t="s">
        <v>8</v>
      </c>
      <c r="D2331" t="s">
        <v>2403</v>
      </c>
      <c r="E2331">
        <v>0</v>
      </c>
    </row>
    <row r="2332" spans="1:5" x14ac:dyDescent="0.3">
      <c r="A2332">
        <v>65130107</v>
      </c>
      <c r="B2332" t="s">
        <v>144</v>
      </c>
      <c r="C2332" t="s">
        <v>8</v>
      </c>
      <c r="D2332" t="s">
        <v>2404</v>
      </c>
      <c r="E2332">
        <v>0</v>
      </c>
    </row>
    <row r="2333" spans="1:5" x14ac:dyDescent="0.3">
      <c r="A2333">
        <v>65130107</v>
      </c>
      <c r="B2333" t="s">
        <v>144</v>
      </c>
      <c r="C2333" t="s">
        <v>8</v>
      </c>
      <c r="D2333" t="s">
        <v>2405</v>
      </c>
      <c r="E2333">
        <v>0</v>
      </c>
    </row>
    <row r="2334" spans="1:5" x14ac:dyDescent="0.3">
      <c r="A2334">
        <v>65130107</v>
      </c>
      <c r="B2334" t="s">
        <v>144</v>
      </c>
      <c r="C2334" t="s">
        <v>8</v>
      </c>
      <c r="D2334" t="s">
        <v>2406</v>
      </c>
      <c r="E2334">
        <v>0</v>
      </c>
    </row>
    <row r="2335" spans="1:5" x14ac:dyDescent="0.3">
      <c r="A2335">
        <v>65130107</v>
      </c>
      <c r="B2335" t="s">
        <v>144</v>
      </c>
      <c r="C2335" t="s">
        <v>8</v>
      </c>
      <c r="D2335" t="s">
        <v>2407</v>
      </c>
      <c r="E2335">
        <v>0</v>
      </c>
    </row>
    <row r="2336" spans="1:5" x14ac:dyDescent="0.3">
      <c r="A2336">
        <v>65130107</v>
      </c>
      <c r="B2336" t="s">
        <v>144</v>
      </c>
      <c r="C2336" t="s">
        <v>8</v>
      </c>
      <c r="D2336" t="s">
        <v>2408</v>
      </c>
      <c r="E2336">
        <v>0</v>
      </c>
    </row>
    <row r="2337" spans="1:5" x14ac:dyDescent="0.3">
      <c r="A2337">
        <v>65130107</v>
      </c>
      <c r="B2337" t="s">
        <v>144</v>
      </c>
      <c r="C2337" t="s">
        <v>8</v>
      </c>
      <c r="D2337" t="s">
        <v>2409</v>
      </c>
      <c r="E2337">
        <v>0</v>
      </c>
    </row>
    <row r="2338" spans="1:5" x14ac:dyDescent="0.3">
      <c r="A2338">
        <v>65130107</v>
      </c>
      <c r="B2338" t="s">
        <v>144</v>
      </c>
      <c r="C2338" t="s">
        <v>8</v>
      </c>
      <c r="D2338" t="s">
        <v>2410</v>
      </c>
      <c r="E2338">
        <v>0</v>
      </c>
    </row>
    <row r="2339" spans="1:5" x14ac:dyDescent="0.3">
      <c r="A2339">
        <v>65130107</v>
      </c>
      <c r="B2339" t="s">
        <v>144</v>
      </c>
      <c r="C2339" t="s">
        <v>8</v>
      </c>
      <c r="D2339" t="s">
        <v>2411</v>
      </c>
      <c r="E2339">
        <v>0</v>
      </c>
    </row>
    <row r="2340" spans="1:5" x14ac:dyDescent="0.3">
      <c r="A2340">
        <v>65130107</v>
      </c>
      <c r="B2340" t="s">
        <v>144</v>
      </c>
      <c r="C2340" t="s">
        <v>8</v>
      </c>
      <c r="D2340" t="s">
        <v>2412</v>
      </c>
      <c r="E2340">
        <v>0</v>
      </c>
    </row>
    <row r="2341" spans="1:5" x14ac:dyDescent="0.3">
      <c r="A2341">
        <v>65130107</v>
      </c>
      <c r="B2341" t="s">
        <v>144</v>
      </c>
      <c r="C2341" t="s">
        <v>8</v>
      </c>
      <c r="D2341" t="s">
        <v>2413</v>
      </c>
      <c r="E2341">
        <v>0</v>
      </c>
    </row>
    <row r="2342" spans="1:5" x14ac:dyDescent="0.3">
      <c r="A2342">
        <v>87220016</v>
      </c>
      <c r="B2342" t="s">
        <v>146</v>
      </c>
      <c r="C2342" t="s">
        <v>8</v>
      </c>
      <c r="D2342" t="s">
        <v>2378</v>
      </c>
      <c r="E2342">
        <v>0</v>
      </c>
    </row>
    <row r="2343" spans="1:5" x14ac:dyDescent="0.3">
      <c r="A2343">
        <v>87220016</v>
      </c>
      <c r="B2343" t="s">
        <v>146</v>
      </c>
      <c r="C2343" t="s">
        <v>8</v>
      </c>
      <c r="D2343" t="s">
        <v>2379</v>
      </c>
      <c r="E2343">
        <v>0</v>
      </c>
    </row>
    <row r="2344" spans="1:5" x14ac:dyDescent="0.3">
      <c r="A2344">
        <v>87220016</v>
      </c>
      <c r="B2344" t="s">
        <v>146</v>
      </c>
      <c r="C2344" t="s">
        <v>8</v>
      </c>
      <c r="D2344" t="s">
        <v>2380</v>
      </c>
      <c r="E2344">
        <v>0</v>
      </c>
    </row>
    <row r="2345" spans="1:5" x14ac:dyDescent="0.3">
      <c r="A2345">
        <v>87220016</v>
      </c>
      <c r="B2345" t="s">
        <v>146</v>
      </c>
      <c r="C2345" t="s">
        <v>8</v>
      </c>
      <c r="D2345" t="s">
        <v>2381</v>
      </c>
      <c r="E2345">
        <v>0</v>
      </c>
    </row>
    <row r="2346" spans="1:5" x14ac:dyDescent="0.3">
      <c r="A2346">
        <v>87220016</v>
      </c>
      <c r="B2346" t="s">
        <v>146</v>
      </c>
      <c r="C2346" t="s">
        <v>8</v>
      </c>
      <c r="D2346" t="s">
        <v>2382</v>
      </c>
      <c r="E2346">
        <v>0</v>
      </c>
    </row>
    <row r="2347" spans="1:5" x14ac:dyDescent="0.3">
      <c r="A2347">
        <v>87220016</v>
      </c>
      <c r="B2347" t="s">
        <v>146</v>
      </c>
      <c r="C2347" t="s">
        <v>8</v>
      </c>
      <c r="D2347" t="s">
        <v>2383</v>
      </c>
      <c r="E2347">
        <v>0</v>
      </c>
    </row>
    <row r="2348" spans="1:5" x14ac:dyDescent="0.3">
      <c r="A2348">
        <v>87220016</v>
      </c>
      <c r="B2348" t="s">
        <v>146</v>
      </c>
      <c r="C2348" t="s">
        <v>8</v>
      </c>
      <c r="D2348" t="s">
        <v>2384</v>
      </c>
      <c r="E2348">
        <v>0</v>
      </c>
    </row>
    <row r="2349" spans="1:5" x14ac:dyDescent="0.3">
      <c r="A2349">
        <v>87220016</v>
      </c>
      <c r="B2349" t="s">
        <v>146</v>
      </c>
      <c r="C2349" t="s">
        <v>8</v>
      </c>
      <c r="D2349" t="s">
        <v>2385</v>
      </c>
      <c r="E2349">
        <v>0</v>
      </c>
    </row>
    <row r="2350" spans="1:5" x14ac:dyDescent="0.3">
      <c r="A2350">
        <v>87220016</v>
      </c>
      <c r="B2350" t="s">
        <v>146</v>
      </c>
      <c r="C2350" t="s">
        <v>8</v>
      </c>
      <c r="D2350" t="s">
        <v>2386</v>
      </c>
      <c r="E2350">
        <v>0</v>
      </c>
    </row>
    <row r="2351" spans="1:5" x14ac:dyDescent="0.3">
      <c r="A2351">
        <v>87220016</v>
      </c>
      <c r="B2351" t="s">
        <v>146</v>
      </c>
      <c r="C2351" t="s">
        <v>8</v>
      </c>
      <c r="D2351" t="s">
        <v>2387</v>
      </c>
      <c r="E2351">
        <v>0</v>
      </c>
    </row>
    <row r="2352" spans="1:5" x14ac:dyDescent="0.3">
      <c r="A2352">
        <v>87220016</v>
      </c>
      <c r="B2352" t="s">
        <v>146</v>
      </c>
      <c r="C2352" t="s">
        <v>8</v>
      </c>
      <c r="D2352" t="s">
        <v>2388</v>
      </c>
      <c r="E2352">
        <v>0</v>
      </c>
    </row>
    <row r="2353" spans="1:5" x14ac:dyDescent="0.3">
      <c r="A2353">
        <v>87220016</v>
      </c>
      <c r="B2353" t="s">
        <v>146</v>
      </c>
      <c r="C2353" t="s">
        <v>8</v>
      </c>
      <c r="D2353" t="s">
        <v>2389</v>
      </c>
      <c r="E2353">
        <v>0</v>
      </c>
    </row>
    <row r="2354" spans="1:5" x14ac:dyDescent="0.3">
      <c r="A2354">
        <v>87220016</v>
      </c>
      <c r="B2354" t="s">
        <v>146</v>
      </c>
      <c r="C2354" t="s">
        <v>8</v>
      </c>
      <c r="D2354" t="s">
        <v>2390</v>
      </c>
      <c r="E2354">
        <v>0</v>
      </c>
    </row>
    <row r="2355" spans="1:5" x14ac:dyDescent="0.3">
      <c r="A2355">
        <v>87220016</v>
      </c>
      <c r="B2355" t="s">
        <v>146</v>
      </c>
      <c r="C2355" t="s">
        <v>8</v>
      </c>
      <c r="D2355" t="s">
        <v>2391</v>
      </c>
      <c r="E2355">
        <v>0</v>
      </c>
    </row>
    <row r="2356" spans="1:5" x14ac:dyDescent="0.3">
      <c r="A2356">
        <v>87220016</v>
      </c>
      <c r="B2356" t="s">
        <v>146</v>
      </c>
      <c r="C2356" t="s">
        <v>8</v>
      </c>
      <c r="D2356" t="s">
        <v>2392</v>
      </c>
      <c r="E2356">
        <v>0</v>
      </c>
    </row>
    <row r="2357" spans="1:5" x14ac:dyDescent="0.3">
      <c r="A2357">
        <v>87220016</v>
      </c>
      <c r="B2357" t="s">
        <v>146</v>
      </c>
      <c r="C2357" t="s">
        <v>8</v>
      </c>
      <c r="D2357" t="s">
        <v>2393</v>
      </c>
      <c r="E2357">
        <v>0</v>
      </c>
    </row>
    <row r="2358" spans="1:5" x14ac:dyDescent="0.3">
      <c r="A2358">
        <v>87220016</v>
      </c>
      <c r="B2358" t="s">
        <v>146</v>
      </c>
      <c r="C2358" t="s">
        <v>8</v>
      </c>
      <c r="D2358" t="s">
        <v>2394</v>
      </c>
      <c r="E2358">
        <v>0</v>
      </c>
    </row>
    <row r="2359" spans="1:5" x14ac:dyDescent="0.3">
      <c r="A2359">
        <v>87220016</v>
      </c>
      <c r="B2359" t="s">
        <v>146</v>
      </c>
      <c r="C2359" t="s">
        <v>8</v>
      </c>
      <c r="D2359" t="s">
        <v>2395</v>
      </c>
      <c r="E2359">
        <v>0</v>
      </c>
    </row>
    <row r="2360" spans="1:5" x14ac:dyDescent="0.3">
      <c r="A2360">
        <v>87220016</v>
      </c>
      <c r="B2360" t="s">
        <v>146</v>
      </c>
      <c r="C2360" t="s">
        <v>8</v>
      </c>
      <c r="D2360" t="s">
        <v>2396</v>
      </c>
      <c r="E2360">
        <v>0</v>
      </c>
    </row>
    <row r="2361" spans="1:5" x14ac:dyDescent="0.3">
      <c r="A2361">
        <v>87220016</v>
      </c>
      <c r="B2361" t="s">
        <v>146</v>
      </c>
      <c r="C2361" t="s">
        <v>8</v>
      </c>
      <c r="D2361" t="s">
        <v>2397</v>
      </c>
      <c r="E2361">
        <v>0</v>
      </c>
    </row>
    <row r="2362" spans="1:5" x14ac:dyDescent="0.3">
      <c r="A2362">
        <v>87220016</v>
      </c>
      <c r="B2362" t="s">
        <v>146</v>
      </c>
      <c r="C2362" t="s">
        <v>8</v>
      </c>
      <c r="D2362" t="s">
        <v>2398</v>
      </c>
      <c r="E2362">
        <v>0</v>
      </c>
    </row>
    <row r="2363" spans="1:5" x14ac:dyDescent="0.3">
      <c r="A2363">
        <v>87220016</v>
      </c>
      <c r="B2363" t="s">
        <v>146</v>
      </c>
      <c r="C2363" t="s">
        <v>8</v>
      </c>
      <c r="D2363" t="s">
        <v>2399</v>
      </c>
      <c r="E2363">
        <v>0</v>
      </c>
    </row>
    <row r="2364" spans="1:5" x14ac:dyDescent="0.3">
      <c r="A2364">
        <v>87220016</v>
      </c>
      <c r="B2364" t="s">
        <v>146</v>
      </c>
      <c r="C2364" t="s">
        <v>8</v>
      </c>
      <c r="D2364" t="s">
        <v>2400</v>
      </c>
      <c r="E2364">
        <v>-24</v>
      </c>
    </row>
    <row r="2365" spans="1:5" x14ac:dyDescent="0.3">
      <c r="A2365">
        <v>87220016</v>
      </c>
      <c r="B2365" t="s">
        <v>146</v>
      </c>
      <c r="C2365" t="s">
        <v>8</v>
      </c>
      <c r="D2365" t="s">
        <v>2401</v>
      </c>
      <c r="E2365">
        <v>0</v>
      </c>
    </row>
    <row r="2366" spans="1:5" x14ac:dyDescent="0.3">
      <c r="A2366">
        <v>87220016</v>
      </c>
      <c r="B2366" t="s">
        <v>146</v>
      </c>
      <c r="C2366" t="s">
        <v>8</v>
      </c>
      <c r="D2366" t="s">
        <v>2402</v>
      </c>
      <c r="E2366">
        <v>0</v>
      </c>
    </row>
    <row r="2367" spans="1:5" x14ac:dyDescent="0.3">
      <c r="A2367">
        <v>87220016</v>
      </c>
      <c r="B2367" t="s">
        <v>146</v>
      </c>
      <c r="C2367" t="s">
        <v>8</v>
      </c>
      <c r="D2367" t="s">
        <v>2403</v>
      </c>
      <c r="E2367">
        <v>-14</v>
      </c>
    </row>
    <row r="2368" spans="1:5" x14ac:dyDescent="0.3">
      <c r="A2368">
        <v>87220016</v>
      </c>
      <c r="B2368" t="s">
        <v>146</v>
      </c>
      <c r="C2368" t="s">
        <v>8</v>
      </c>
      <c r="D2368" t="s">
        <v>2404</v>
      </c>
      <c r="E2368">
        <v>0</v>
      </c>
    </row>
    <row r="2369" spans="1:5" x14ac:dyDescent="0.3">
      <c r="A2369">
        <v>87220016</v>
      </c>
      <c r="B2369" t="s">
        <v>146</v>
      </c>
      <c r="C2369" t="s">
        <v>8</v>
      </c>
      <c r="D2369" t="s">
        <v>2405</v>
      </c>
      <c r="E2369">
        <v>-4</v>
      </c>
    </row>
    <row r="2370" spans="1:5" x14ac:dyDescent="0.3">
      <c r="A2370">
        <v>87220016</v>
      </c>
      <c r="B2370" t="s">
        <v>146</v>
      </c>
      <c r="C2370" t="s">
        <v>8</v>
      </c>
      <c r="D2370" t="s">
        <v>2406</v>
      </c>
      <c r="E2370">
        <v>0</v>
      </c>
    </row>
    <row r="2371" spans="1:5" x14ac:dyDescent="0.3">
      <c r="A2371">
        <v>87220016</v>
      </c>
      <c r="B2371" t="s">
        <v>146</v>
      </c>
      <c r="C2371" t="s">
        <v>8</v>
      </c>
      <c r="D2371" t="s">
        <v>2407</v>
      </c>
      <c r="E2371">
        <v>0</v>
      </c>
    </row>
    <row r="2372" spans="1:5" x14ac:dyDescent="0.3">
      <c r="A2372">
        <v>87220016</v>
      </c>
      <c r="B2372" t="s">
        <v>146</v>
      </c>
      <c r="C2372" t="s">
        <v>8</v>
      </c>
      <c r="D2372" t="s">
        <v>2408</v>
      </c>
      <c r="E2372">
        <v>-8</v>
      </c>
    </row>
    <row r="2373" spans="1:5" x14ac:dyDescent="0.3">
      <c r="A2373">
        <v>87220016</v>
      </c>
      <c r="B2373" t="s">
        <v>146</v>
      </c>
      <c r="C2373" t="s">
        <v>8</v>
      </c>
      <c r="D2373" t="s">
        <v>2409</v>
      </c>
      <c r="E2373">
        <v>-1</v>
      </c>
    </row>
    <row r="2374" spans="1:5" x14ac:dyDescent="0.3">
      <c r="A2374">
        <v>87220016</v>
      </c>
      <c r="B2374" t="s">
        <v>146</v>
      </c>
      <c r="C2374" t="s">
        <v>8</v>
      </c>
      <c r="D2374" t="s">
        <v>2410</v>
      </c>
      <c r="E2374">
        <v>0</v>
      </c>
    </row>
    <row r="2375" spans="1:5" x14ac:dyDescent="0.3">
      <c r="A2375">
        <v>87220016</v>
      </c>
      <c r="B2375" t="s">
        <v>146</v>
      </c>
      <c r="C2375" t="s">
        <v>8</v>
      </c>
      <c r="D2375" t="s">
        <v>2411</v>
      </c>
      <c r="E2375">
        <v>0</v>
      </c>
    </row>
    <row r="2376" spans="1:5" x14ac:dyDescent="0.3">
      <c r="A2376">
        <v>87220016</v>
      </c>
      <c r="B2376" t="s">
        <v>146</v>
      </c>
      <c r="C2376" t="s">
        <v>8</v>
      </c>
      <c r="D2376" t="s">
        <v>2412</v>
      </c>
      <c r="E2376">
        <v>0</v>
      </c>
    </row>
    <row r="2377" spans="1:5" x14ac:dyDescent="0.3">
      <c r="A2377">
        <v>87220016</v>
      </c>
      <c r="B2377" t="s">
        <v>146</v>
      </c>
      <c r="C2377" t="s">
        <v>8</v>
      </c>
      <c r="D2377" t="s">
        <v>2413</v>
      </c>
      <c r="E2377">
        <v>0</v>
      </c>
    </row>
    <row r="2378" spans="1:5" x14ac:dyDescent="0.3">
      <c r="A2378">
        <v>60340002</v>
      </c>
      <c r="B2378" t="s">
        <v>148</v>
      </c>
      <c r="C2378" t="s">
        <v>8</v>
      </c>
      <c r="D2378" t="s">
        <v>2378</v>
      </c>
      <c r="E2378">
        <v>-2</v>
      </c>
    </row>
    <row r="2379" spans="1:5" x14ac:dyDescent="0.3">
      <c r="A2379">
        <v>60340002</v>
      </c>
      <c r="B2379" t="s">
        <v>148</v>
      </c>
      <c r="C2379" t="s">
        <v>8</v>
      </c>
      <c r="D2379" t="s">
        <v>2379</v>
      </c>
      <c r="E2379">
        <v>0</v>
      </c>
    </row>
    <row r="2380" spans="1:5" x14ac:dyDescent="0.3">
      <c r="A2380">
        <v>60340002</v>
      </c>
      <c r="B2380" t="s">
        <v>148</v>
      </c>
      <c r="C2380" t="s">
        <v>8</v>
      </c>
      <c r="D2380" t="s">
        <v>2380</v>
      </c>
      <c r="E2380">
        <v>0</v>
      </c>
    </row>
    <row r="2381" spans="1:5" x14ac:dyDescent="0.3">
      <c r="A2381">
        <v>60340002</v>
      </c>
      <c r="B2381" t="s">
        <v>148</v>
      </c>
      <c r="C2381" t="s">
        <v>8</v>
      </c>
      <c r="D2381" t="s">
        <v>2381</v>
      </c>
      <c r="E2381">
        <v>0</v>
      </c>
    </row>
    <row r="2382" spans="1:5" x14ac:dyDescent="0.3">
      <c r="A2382">
        <v>60340002</v>
      </c>
      <c r="B2382" t="s">
        <v>148</v>
      </c>
      <c r="C2382" t="s">
        <v>8</v>
      </c>
      <c r="D2382" t="s">
        <v>2382</v>
      </c>
      <c r="E2382">
        <v>-1</v>
      </c>
    </row>
    <row r="2383" spans="1:5" x14ac:dyDescent="0.3">
      <c r="A2383">
        <v>60340002</v>
      </c>
      <c r="B2383" t="s">
        <v>148</v>
      </c>
      <c r="C2383" t="s">
        <v>8</v>
      </c>
      <c r="D2383" t="s">
        <v>2383</v>
      </c>
      <c r="E2383">
        <v>-1</v>
      </c>
    </row>
    <row r="2384" spans="1:5" x14ac:dyDescent="0.3">
      <c r="A2384">
        <v>60340002</v>
      </c>
      <c r="B2384" t="s">
        <v>148</v>
      </c>
      <c r="C2384" t="s">
        <v>8</v>
      </c>
      <c r="D2384" t="s">
        <v>2384</v>
      </c>
      <c r="E2384">
        <v>-3</v>
      </c>
    </row>
    <row r="2385" spans="1:5" x14ac:dyDescent="0.3">
      <c r="A2385">
        <v>60340002</v>
      </c>
      <c r="B2385" t="s">
        <v>148</v>
      </c>
      <c r="C2385" t="s">
        <v>8</v>
      </c>
      <c r="D2385" t="s">
        <v>2385</v>
      </c>
      <c r="E2385">
        <v>-1</v>
      </c>
    </row>
    <row r="2386" spans="1:5" x14ac:dyDescent="0.3">
      <c r="A2386">
        <v>60340002</v>
      </c>
      <c r="B2386" t="s">
        <v>148</v>
      </c>
      <c r="C2386" t="s">
        <v>8</v>
      </c>
      <c r="D2386" t="s">
        <v>2386</v>
      </c>
      <c r="E2386">
        <v>0</v>
      </c>
    </row>
    <row r="2387" spans="1:5" x14ac:dyDescent="0.3">
      <c r="A2387">
        <v>60340002</v>
      </c>
      <c r="B2387" t="s">
        <v>148</v>
      </c>
      <c r="C2387" t="s">
        <v>8</v>
      </c>
      <c r="D2387" t="s">
        <v>2387</v>
      </c>
      <c r="E2387">
        <v>-5</v>
      </c>
    </row>
    <row r="2388" spans="1:5" x14ac:dyDescent="0.3">
      <c r="A2388">
        <v>60340002</v>
      </c>
      <c r="B2388" t="s">
        <v>148</v>
      </c>
      <c r="C2388" t="s">
        <v>8</v>
      </c>
      <c r="D2388" t="s">
        <v>2388</v>
      </c>
      <c r="E2388">
        <v>-2</v>
      </c>
    </row>
    <row r="2389" spans="1:5" x14ac:dyDescent="0.3">
      <c r="A2389">
        <v>60340002</v>
      </c>
      <c r="B2389" t="s">
        <v>148</v>
      </c>
      <c r="C2389" t="s">
        <v>8</v>
      </c>
      <c r="D2389" t="s">
        <v>2389</v>
      </c>
      <c r="E2389">
        <v>0</v>
      </c>
    </row>
    <row r="2390" spans="1:5" x14ac:dyDescent="0.3">
      <c r="A2390">
        <v>60340002</v>
      </c>
      <c r="B2390" t="s">
        <v>148</v>
      </c>
      <c r="C2390" t="s">
        <v>8</v>
      </c>
      <c r="D2390" t="s">
        <v>2390</v>
      </c>
      <c r="E2390">
        <v>0</v>
      </c>
    </row>
    <row r="2391" spans="1:5" x14ac:dyDescent="0.3">
      <c r="A2391">
        <v>60340002</v>
      </c>
      <c r="B2391" t="s">
        <v>148</v>
      </c>
      <c r="C2391" t="s">
        <v>8</v>
      </c>
      <c r="D2391" t="s">
        <v>2391</v>
      </c>
      <c r="E2391">
        <v>0</v>
      </c>
    </row>
    <row r="2392" spans="1:5" x14ac:dyDescent="0.3">
      <c r="A2392">
        <v>60340002</v>
      </c>
      <c r="B2392" t="s">
        <v>148</v>
      </c>
      <c r="C2392" t="s">
        <v>8</v>
      </c>
      <c r="D2392" t="s">
        <v>2392</v>
      </c>
      <c r="E2392">
        <v>-1</v>
      </c>
    </row>
    <row r="2393" spans="1:5" x14ac:dyDescent="0.3">
      <c r="A2393">
        <v>60340002</v>
      </c>
      <c r="B2393" t="s">
        <v>148</v>
      </c>
      <c r="C2393" t="s">
        <v>8</v>
      </c>
      <c r="D2393" t="s">
        <v>2393</v>
      </c>
      <c r="E2393">
        <v>-2</v>
      </c>
    </row>
    <row r="2394" spans="1:5" x14ac:dyDescent="0.3">
      <c r="A2394">
        <v>60340002</v>
      </c>
      <c r="B2394" t="s">
        <v>148</v>
      </c>
      <c r="C2394" t="s">
        <v>8</v>
      </c>
      <c r="D2394" t="s">
        <v>2394</v>
      </c>
      <c r="E2394">
        <v>-1</v>
      </c>
    </row>
    <row r="2395" spans="1:5" x14ac:dyDescent="0.3">
      <c r="A2395">
        <v>60340002</v>
      </c>
      <c r="B2395" t="s">
        <v>148</v>
      </c>
      <c r="C2395" t="s">
        <v>8</v>
      </c>
      <c r="D2395" t="s">
        <v>2395</v>
      </c>
      <c r="E2395">
        <v>0</v>
      </c>
    </row>
    <row r="2396" spans="1:5" x14ac:dyDescent="0.3">
      <c r="A2396">
        <v>60340002</v>
      </c>
      <c r="B2396" t="s">
        <v>148</v>
      </c>
      <c r="C2396" t="s">
        <v>8</v>
      </c>
      <c r="D2396" t="s">
        <v>2396</v>
      </c>
      <c r="E2396">
        <v>-1</v>
      </c>
    </row>
    <row r="2397" spans="1:5" x14ac:dyDescent="0.3">
      <c r="A2397">
        <v>60340002</v>
      </c>
      <c r="B2397" t="s">
        <v>148</v>
      </c>
      <c r="C2397" t="s">
        <v>8</v>
      </c>
      <c r="D2397" t="s">
        <v>2397</v>
      </c>
      <c r="E2397">
        <v>0</v>
      </c>
    </row>
    <row r="2398" spans="1:5" x14ac:dyDescent="0.3">
      <c r="A2398">
        <v>60340002</v>
      </c>
      <c r="B2398" t="s">
        <v>148</v>
      </c>
      <c r="C2398" t="s">
        <v>8</v>
      </c>
      <c r="D2398" t="s">
        <v>2398</v>
      </c>
      <c r="E2398">
        <v>-1</v>
      </c>
    </row>
    <row r="2399" spans="1:5" x14ac:dyDescent="0.3">
      <c r="A2399">
        <v>60340002</v>
      </c>
      <c r="B2399" t="s">
        <v>148</v>
      </c>
      <c r="C2399" t="s">
        <v>8</v>
      </c>
      <c r="D2399" t="s">
        <v>2399</v>
      </c>
      <c r="E2399">
        <v>-3</v>
      </c>
    </row>
    <row r="2400" spans="1:5" x14ac:dyDescent="0.3">
      <c r="A2400">
        <v>60340002</v>
      </c>
      <c r="B2400" t="s">
        <v>148</v>
      </c>
      <c r="C2400" t="s">
        <v>8</v>
      </c>
      <c r="D2400" t="s">
        <v>2400</v>
      </c>
      <c r="E2400">
        <v>0</v>
      </c>
    </row>
    <row r="2401" spans="1:5" x14ac:dyDescent="0.3">
      <c r="A2401">
        <v>60340002</v>
      </c>
      <c r="B2401" t="s">
        <v>148</v>
      </c>
      <c r="C2401" t="s">
        <v>8</v>
      </c>
      <c r="D2401" t="s">
        <v>2401</v>
      </c>
      <c r="E2401">
        <v>0</v>
      </c>
    </row>
    <row r="2402" spans="1:5" x14ac:dyDescent="0.3">
      <c r="A2402">
        <v>60340002</v>
      </c>
      <c r="B2402" t="s">
        <v>148</v>
      </c>
      <c r="C2402" t="s">
        <v>8</v>
      </c>
      <c r="D2402" t="s">
        <v>2402</v>
      </c>
      <c r="E2402">
        <v>-3</v>
      </c>
    </row>
    <row r="2403" spans="1:5" x14ac:dyDescent="0.3">
      <c r="A2403">
        <v>60340002</v>
      </c>
      <c r="B2403" t="s">
        <v>148</v>
      </c>
      <c r="C2403" t="s">
        <v>8</v>
      </c>
      <c r="D2403" t="s">
        <v>2403</v>
      </c>
      <c r="E2403">
        <v>-2</v>
      </c>
    </row>
    <row r="2404" spans="1:5" x14ac:dyDescent="0.3">
      <c r="A2404">
        <v>60340002</v>
      </c>
      <c r="B2404" t="s">
        <v>148</v>
      </c>
      <c r="C2404" t="s">
        <v>8</v>
      </c>
      <c r="D2404" t="s">
        <v>2404</v>
      </c>
      <c r="E2404">
        <v>0</v>
      </c>
    </row>
    <row r="2405" spans="1:5" x14ac:dyDescent="0.3">
      <c r="A2405">
        <v>60340002</v>
      </c>
      <c r="B2405" t="s">
        <v>148</v>
      </c>
      <c r="C2405" t="s">
        <v>8</v>
      </c>
      <c r="D2405" t="s">
        <v>2405</v>
      </c>
      <c r="E2405">
        <v>-1</v>
      </c>
    </row>
    <row r="2406" spans="1:5" x14ac:dyDescent="0.3">
      <c r="A2406">
        <v>60340002</v>
      </c>
      <c r="B2406" t="s">
        <v>148</v>
      </c>
      <c r="C2406" t="s">
        <v>8</v>
      </c>
      <c r="D2406" t="s">
        <v>2406</v>
      </c>
      <c r="E2406">
        <v>0</v>
      </c>
    </row>
    <row r="2407" spans="1:5" x14ac:dyDescent="0.3">
      <c r="A2407">
        <v>60340002</v>
      </c>
      <c r="B2407" t="s">
        <v>148</v>
      </c>
      <c r="C2407" t="s">
        <v>8</v>
      </c>
      <c r="D2407" t="s">
        <v>2407</v>
      </c>
      <c r="E2407">
        <v>-1</v>
      </c>
    </row>
    <row r="2408" spans="1:5" x14ac:dyDescent="0.3">
      <c r="A2408">
        <v>60340002</v>
      </c>
      <c r="B2408" t="s">
        <v>148</v>
      </c>
      <c r="C2408" t="s">
        <v>8</v>
      </c>
      <c r="D2408" t="s">
        <v>2408</v>
      </c>
      <c r="E2408">
        <v>0</v>
      </c>
    </row>
    <row r="2409" spans="1:5" x14ac:dyDescent="0.3">
      <c r="A2409">
        <v>60340002</v>
      </c>
      <c r="B2409" t="s">
        <v>148</v>
      </c>
      <c r="C2409" t="s">
        <v>8</v>
      </c>
      <c r="D2409" t="s">
        <v>2409</v>
      </c>
      <c r="E2409">
        <v>-3</v>
      </c>
    </row>
    <row r="2410" spans="1:5" x14ac:dyDescent="0.3">
      <c r="A2410">
        <v>60340002</v>
      </c>
      <c r="B2410" t="s">
        <v>148</v>
      </c>
      <c r="C2410" t="s">
        <v>8</v>
      </c>
      <c r="D2410" t="s">
        <v>2410</v>
      </c>
      <c r="E2410">
        <v>0</v>
      </c>
    </row>
    <row r="2411" spans="1:5" x14ac:dyDescent="0.3">
      <c r="A2411">
        <v>60340002</v>
      </c>
      <c r="B2411" t="s">
        <v>148</v>
      </c>
      <c r="C2411" t="s">
        <v>8</v>
      </c>
      <c r="D2411" t="s">
        <v>2411</v>
      </c>
      <c r="E2411">
        <v>-1</v>
      </c>
    </row>
    <row r="2412" spans="1:5" x14ac:dyDescent="0.3">
      <c r="A2412">
        <v>60340002</v>
      </c>
      <c r="B2412" t="s">
        <v>148</v>
      </c>
      <c r="C2412" t="s">
        <v>8</v>
      </c>
      <c r="D2412" t="s">
        <v>2412</v>
      </c>
      <c r="E2412">
        <v>0</v>
      </c>
    </row>
    <row r="2413" spans="1:5" x14ac:dyDescent="0.3">
      <c r="A2413">
        <v>60340002</v>
      </c>
      <c r="B2413" t="s">
        <v>148</v>
      </c>
      <c r="C2413" t="s">
        <v>8</v>
      </c>
      <c r="D2413" t="s">
        <v>2413</v>
      </c>
      <c r="E2413">
        <v>0</v>
      </c>
    </row>
    <row r="2414" spans="1:5" x14ac:dyDescent="0.3">
      <c r="A2414">
        <v>53130142</v>
      </c>
      <c r="B2414" t="s">
        <v>150</v>
      </c>
      <c r="C2414" t="s">
        <v>8</v>
      </c>
      <c r="D2414" t="s">
        <v>2378</v>
      </c>
      <c r="E2414">
        <v>0</v>
      </c>
    </row>
    <row r="2415" spans="1:5" x14ac:dyDescent="0.3">
      <c r="A2415">
        <v>53130142</v>
      </c>
      <c r="B2415" t="s">
        <v>150</v>
      </c>
      <c r="C2415" t="s">
        <v>8</v>
      </c>
      <c r="D2415" t="s">
        <v>2379</v>
      </c>
      <c r="E2415">
        <v>0</v>
      </c>
    </row>
    <row r="2416" spans="1:5" x14ac:dyDescent="0.3">
      <c r="A2416">
        <v>53130142</v>
      </c>
      <c r="B2416" t="s">
        <v>150</v>
      </c>
      <c r="C2416" t="s">
        <v>8</v>
      </c>
      <c r="D2416" t="s">
        <v>2380</v>
      </c>
      <c r="E2416">
        <v>0</v>
      </c>
    </row>
    <row r="2417" spans="1:5" x14ac:dyDescent="0.3">
      <c r="A2417">
        <v>53130142</v>
      </c>
      <c r="B2417" t="s">
        <v>150</v>
      </c>
      <c r="C2417" t="s">
        <v>8</v>
      </c>
      <c r="D2417" t="s">
        <v>2381</v>
      </c>
      <c r="E2417">
        <v>0</v>
      </c>
    </row>
    <row r="2418" spans="1:5" x14ac:dyDescent="0.3">
      <c r="A2418">
        <v>53130142</v>
      </c>
      <c r="B2418" t="s">
        <v>150</v>
      </c>
      <c r="C2418" t="s">
        <v>8</v>
      </c>
      <c r="D2418" t="s">
        <v>2382</v>
      </c>
      <c r="E2418">
        <v>0</v>
      </c>
    </row>
    <row r="2419" spans="1:5" x14ac:dyDescent="0.3">
      <c r="A2419">
        <v>53130142</v>
      </c>
      <c r="B2419" t="s">
        <v>150</v>
      </c>
      <c r="C2419" t="s">
        <v>8</v>
      </c>
      <c r="D2419" t="s">
        <v>2383</v>
      </c>
      <c r="E2419">
        <v>0</v>
      </c>
    </row>
    <row r="2420" spans="1:5" x14ac:dyDescent="0.3">
      <c r="A2420">
        <v>53130142</v>
      </c>
      <c r="B2420" t="s">
        <v>150</v>
      </c>
      <c r="C2420" t="s">
        <v>8</v>
      </c>
      <c r="D2420" t="s">
        <v>2384</v>
      </c>
      <c r="E2420">
        <v>-2</v>
      </c>
    </row>
    <row r="2421" spans="1:5" x14ac:dyDescent="0.3">
      <c r="A2421">
        <v>53130142</v>
      </c>
      <c r="B2421" t="s">
        <v>150</v>
      </c>
      <c r="C2421" t="s">
        <v>8</v>
      </c>
      <c r="D2421" t="s">
        <v>2385</v>
      </c>
      <c r="E2421">
        <v>0</v>
      </c>
    </row>
    <row r="2422" spans="1:5" x14ac:dyDescent="0.3">
      <c r="A2422">
        <v>53130142</v>
      </c>
      <c r="B2422" t="s">
        <v>150</v>
      </c>
      <c r="C2422" t="s">
        <v>8</v>
      </c>
      <c r="D2422" t="s">
        <v>2386</v>
      </c>
      <c r="E2422">
        <v>-2</v>
      </c>
    </row>
    <row r="2423" spans="1:5" x14ac:dyDescent="0.3">
      <c r="A2423">
        <v>53130142</v>
      </c>
      <c r="B2423" t="s">
        <v>150</v>
      </c>
      <c r="C2423" t="s">
        <v>8</v>
      </c>
      <c r="D2423" t="s">
        <v>2387</v>
      </c>
      <c r="E2423">
        <v>0</v>
      </c>
    </row>
    <row r="2424" spans="1:5" x14ac:dyDescent="0.3">
      <c r="A2424">
        <v>53130142</v>
      </c>
      <c r="B2424" t="s">
        <v>150</v>
      </c>
      <c r="C2424" t="s">
        <v>8</v>
      </c>
      <c r="D2424" t="s">
        <v>2388</v>
      </c>
      <c r="E2424">
        <v>-1</v>
      </c>
    </row>
    <row r="2425" spans="1:5" x14ac:dyDescent="0.3">
      <c r="A2425">
        <v>53130142</v>
      </c>
      <c r="B2425" t="s">
        <v>150</v>
      </c>
      <c r="C2425" t="s">
        <v>8</v>
      </c>
      <c r="D2425" t="s">
        <v>2389</v>
      </c>
      <c r="E2425">
        <v>-1</v>
      </c>
    </row>
    <row r="2426" spans="1:5" x14ac:dyDescent="0.3">
      <c r="A2426">
        <v>53130142</v>
      </c>
      <c r="B2426" t="s">
        <v>150</v>
      </c>
      <c r="C2426" t="s">
        <v>8</v>
      </c>
      <c r="D2426" t="s">
        <v>2390</v>
      </c>
      <c r="E2426">
        <v>0</v>
      </c>
    </row>
    <row r="2427" spans="1:5" x14ac:dyDescent="0.3">
      <c r="A2427">
        <v>53130142</v>
      </c>
      <c r="B2427" t="s">
        <v>150</v>
      </c>
      <c r="C2427" t="s">
        <v>8</v>
      </c>
      <c r="D2427" t="s">
        <v>2391</v>
      </c>
      <c r="E2427">
        <v>0</v>
      </c>
    </row>
    <row r="2428" spans="1:5" x14ac:dyDescent="0.3">
      <c r="A2428">
        <v>53130142</v>
      </c>
      <c r="B2428" t="s">
        <v>150</v>
      </c>
      <c r="C2428" t="s">
        <v>8</v>
      </c>
      <c r="D2428" t="s">
        <v>2392</v>
      </c>
      <c r="E2428">
        <v>0</v>
      </c>
    </row>
    <row r="2429" spans="1:5" x14ac:dyDescent="0.3">
      <c r="A2429">
        <v>53130142</v>
      </c>
      <c r="B2429" t="s">
        <v>150</v>
      </c>
      <c r="C2429" t="s">
        <v>8</v>
      </c>
      <c r="D2429" t="s">
        <v>2393</v>
      </c>
      <c r="E2429">
        <v>0</v>
      </c>
    </row>
    <row r="2430" spans="1:5" x14ac:dyDescent="0.3">
      <c r="A2430">
        <v>53130142</v>
      </c>
      <c r="B2430" t="s">
        <v>150</v>
      </c>
      <c r="C2430" t="s">
        <v>8</v>
      </c>
      <c r="D2430" t="s">
        <v>2394</v>
      </c>
      <c r="E2430">
        <v>-1</v>
      </c>
    </row>
    <row r="2431" spans="1:5" x14ac:dyDescent="0.3">
      <c r="A2431">
        <v>53130142</v>
      </c>
      <c r="B2431" t="s">
        <v>150</v>
      </c>
      <c r="C2431" t="s">
        <v>8</v>
      </c>
      <c r="D2431" t="s">
        <v>2395</v>
      </c>
      <c r="E2431">
        <v>-2</v>
      </c>
    </row>
    <row r="2432" spans="1:5" x14ac:dyDescent="0.3">
      <c r="A2432">
        <v>53130142</v>
      </c>
      <c r="B2432" t="s">
        <v>150</v>
      </c>
      <c r="C2432" t="s">
        <v>8</v>
      </c>
      <c r="D2432" t="s">
        <v>2396</v>
      </c>
      <c r="E2432">
        <v>0</v>
      </c>
    </row>
    <row r="2433" spans="1:5" x14ac:dyDescent="0.3">
      <c r="A2433">
        <v>53130142</v>
      </c>
      <c r="B2433" t="s">
        <v>150</v>
      </c>
      <c r="C2433" t="s">
        <v>8</v>
      </c>
      <c r="D2433" t="s">
        <v>2397</v>
      </c>
      <c r="E2433">
        <v>0</v>
      </c>
    </row>
    <row r="2434" spans="1:5" x14ac:dyDescent="0.3">
      <c r="A2434">
        <v>53130142</v>
      </c>
      <c r="B2434" t="s">
        <v>150</v>
      </c>
      <c r="C2434" t="s">
        <v>8</v>
      </c>
      <c r="D2434" t="s">
        <v>2398</v>
      </c>
      <c r="E2434">
        <v>0</v>
      </c>
    </row>
    <row r="2435" spans="1:5" x14ac:dyDescent="0.3">
      <c r="A2435">
        <v>53130142</v>
      </c>
      <c r="B2435" t="s">
        <v>150</v>
      </c>
      <c r="C2435" t="s">
        <v>8</v>
      </c>
      <c r="D2435" t="s">
        <v>2399</v>
      </c>
      <c r="E2435">
        <v>0</v>
      </c>
    </row>
    <row r="2436" spans="1:5" x14ac:dyDescent="0.3">
      <c r="A2436">
        <v>53130142</v>
      </c>
      <c r="B2436" t="s">
        <v>150</v>
      </c>
      <c r="C2436" t="s">
        <v>8</v>
      </c>
      <c r="D2436" t="s">
        <v>2400</v>
      </c>
      <c r="E2436">
        <v>0</v>
      </c>
    </row>
    <row r="2437" spans="1:5" x14ac:dyDescent="0.3">
      <c r="A2437">
        <v>53130142</v>
      </c>
      <c r="B2437" t="s">
        <v>150</v>
      </c>
      <c r="C2437" t="s">
        <v>8</v>
      </c>
      <c r="D2437" t="s">
        <v>2401</v>
      </c>
      <c r="E2437">
        <v>0</v>
      </c>
    </row>
    <row r="2438" spans="1:5" x14ac:dyDescent="0.3">
      <c r="A2438">
        <v>53130142</v>
      </c>
      <c r="B2438" t="s">
        <v>150</v>
      </c>
      <c r="C2438" t="s">
        <v>8</v>
      </c>
      <c r="D2438" t="s">
        <v>2402</v>
      </c>
      <c r="E2438">
        <v>0</v>
      </c>
    </row>
    <row r="2439" spans="1:5" x14ac:dyDescent="0.3">
      <c r="A2439">
        <v>53130142</v>
      </c>
      <c r="B2439" t="s">
        <v>150</v>
      </c>
      <c r="C2439" t="s">
        <v>8</v>
      </c>
      <c r="D2439" t="s">
        <v>2403</v>
      </c>
      <c r="E2439">
        <v>-3</v>
      </c>
    </row>
    <row r="2440" spans="1:5" x14ac:dyDescent="0.3">
      <c r="A2440">
        <v>53130142</v>
      </c>
      <c r="B2440" t="s">
        <v>150</v>
      </c>
      <c r="C2440" t="s">
        <v>8</v>
      </c>
      <c r="D2440" t="s">
        <v>2404</v>
      </c>
      <c r="E2440">
        <v>0</v>
      </c>
    </row>
    <row r="2441" spans="1:5" x14ac:dyDescent="0.3">
      <c r="A2441">
        <v>53130142</v>
      </c>
      <c r="B2441" t="s">
        <v>150</v>
      </c>
      <c r="C2441" t="s">
        <v>8</v>
      </c>
      <c r="D2441" t="s">
        <v>2405</v>
      </c>
      <c r="E2441">
        <v>0</v>
      </c>
    </row>
    <row r="2442" spans="1:5" x14ac:dyDescent="0.3">
      <c r="A2442">
        <v>53130142</v>
      </c>
      <c r="B2442" t="s">
        <v>150</v>
      </c>
      <c r="C2442" t="s">
        <v>8</v>
      </c>
      <c r="D2442" t="s">
        <v>2406</v>
      </c>
      <c r="E2442">
        <v>0</v>
      </c>
    </row>
    <row r="2443" spans="1:5" x14ac:dyDescent="0.3">
      <c r="A2443">
        <v>53130142</v>
      </c>
      <c r="B2443" t="s">
        <v>150</v>
      </c>
      <c r="C2443" t="s">
        <v>8</v>
      </c>
      <c r="D2443" t="s">
        <v>2407</v>
      </c>
      <c r="E2443">
        <v>0</v>
      </c>
    </row>
    <row r="2444" spans="1:5" x14ac:dyDescent="0.3">
      <c r="A2444">
        <v>53130142</v>
      </c>
      <c r="B2444" t="s">
        <v>150</v>
      </c>
      <c r="C2444" t="s">
        <v>8</v>
      </c>
      <c r="D2444" t="s">
        <v>2408</v>
      </c>
      <c r="E2444">
        <v>0</v>
      </c>
    </row>
    <row r="2445" spans="1:5" x14ac:dyDescent="0.3">
      <c r="A2445">
        <v>53130142</v>
      </c>
      <c r="B2445" t="s">
        <v>150</v>
      </c>
      <c r="C2445" t="s">
        <v>8</v>
      </c>
      <c r="D2445" t="s">
        <v>2409</v>
      </c>
      <c r="E2445">
        <v>0</v>
      </c>
    </row>
    <row r="2446" spans="1:5" x14ac:dyDescent="0.3">
      <c r="A2446">
        <v>53130142</v>
      </c>
      <c r="B2446" t="s">
        <v>150</v>
      </c>
      <c r="C2446" t="s">
        <v>8</v>
      </c>
      <c r="D2446" t="s">
        <v>2410</v>
      </c>
      <c r="E2446">
        <v>-4</v>
      </c>
    </row>
    <row r="2447" spans="1:5" x14ac:dyDescent="0.3">
      <c r="A2447">
        <v>53130142</v>
      </c>
      <c r="B2447" t="s">
        <v>150</v>
      </c>
      <c r="C2447" t="s">
        <v>8</v>
      </c>
      <c r="D2447" t="s">
        <v>2411</v>
      </c>
      <c r="E2447">
        <v>0</v>
      </c>
    </row>
    <row r="2448" spans="1:5" x14ac:dyDescent="0.3">
      <c r="A2448">
        <v>53130142</v>
      </c>
      <c r="B2448" t="s">
        <v>150</v>
      </c>
      <c r="C2448" t="s">
        <v>8</v>
      </c>
      <c r="D2448" t="s">
        <v>2412</v>
      </c>
      <c r="E2448">
        <v>0</v>
      </c>
    </row>
    <row r="2449" spans="1:5" x14ac:dyDescent="0.3">
      <c r="A2449">
        <v>53130142</v>
      </c>
      <c r="B2449" t="s">
        <v>150</v>
      </c>
      <c r="C2449" t="s">
        <v>8</v>
      </c>
      <c r="D2449" t="s">
        <v>2413</v>
      </c>
      <c r="E2449">
        <v>-1</v>
      </c>
    </row>
    <row r="2450" spans="1:5" x14ac:dyDescent="0.3">
      <c r="A2450">
        <v>90270032</v>
      </c>
      <c r="B2450" t="s">
        <v>152</v>
      </c>
      <c r="C2450" t="s">
        <v>8</v>
      </c>
      <c r="D2450" t="s">
        <v>2378</v>
      </c>
      <c r="E2450">
        <v>0</v>
      </c>
    </row>
    <row r="2451" spans="1:5" x14ac:dyDescent="0.3">
      <c r="A2451">
        <v>90270032</v>
      </c>
      <c r="B2451" t="s">
        <v>152</v>
      </c>
      <c r="C2451" t="s">
        <v>8</v>
      </c>
      <c r="D2451" t="s">
        <v>2379</v>
      </c>
      <c r="E2451">
        <v>0</v>
      </c>
    </row>
    <row r="2452" spans="1:5" x14ac:dyDescent="0.3">
      <c r="A2452">
        <v>90270032</v>
      </c>
      <c r="B2452" t="s">
        <v>152</v>
      </c>
      <c r="C2452" t="s">
        <v>8</v>
      </c>
      <c r="D2452" t="s">
        <v>2380</v>
      </c>
      <c r="E2452">
        <v>0</v>
      </c>
    </row>
    <row r="2453" spans="1:5" x14ac:dyDescent="0.3">
      <c r="A2453">
        <v>90270032</v>
      </c>
      <c r="B2453" t="s">
        <v>152</v>
      </c>
      <c r="C2453" t="s">
        <v>8</v>
      </c>
      <c r="D2453" t="s">
        <v>2381</v>
      </c>
      <c r="E2453">
        <v>0</v>
      </c>
    </row>
    <row r="2454" spans="1:5" x14ac:dyDescent="0.3">
      <c r="A2454">
        <v>90270032</v>
      </c>
      <c r="B2454" t="s">
        <v>152</v>
      </c>
      <c r="C2454" t="s">
        <v>8</v>
      </c>
      <c r="D2454" t="s">
        <v>2382</v>
      </c>
      <c r="E2454">
        <v>0</v>
      </c>
    </row>
    <row r="2455" spans="1:5" x14ac:dyDescent="0.3">
      <c r="A2455">
        <v>90270032</v>
      </c>
      <c r="B2455" t="s">
        <v>152</v>
      </c>
      <c r="C2455" t="s">
        <v>8</v>
      </c>
      <c r="D2455" t="s">
        <v>2383</v>
      </c>
      <c r="E2455">
        <v>0</v>
      </c>
    </row>
    <row r="2456" spans="1:5" x14ac:dyDescent="0.3">
      <c r="A2456">
        <v>90270032</v>
      </c>
      <c r="B2456" t="s">
        <v>152</v>
      </c>
      <c r="C2456" t="s">
        <v>8</v>
      </c>
      <c r="D2456" t="s">
        <v>2384</v>
      </c>
      <c r="E2456">
        <v>0</v>
      </c>
    </row>
    <row r="2457" spans="1:5" x14ac:dyDescent="0.3">
      <c r="A2457">
        <v>90270032</v>
      </c>
      <c r="B2457" t="s">
        <v>152</v>
      </c>
      <c r="C2457" t="s">
        <v>8</v>
      </c>
      <c r="D2457" t="s">
        <v>2385</v>
      </c>
      <c r="E2457">
        <v>0</v>
      </c>
    </row>
    <row r="2458" spans="1:5" x14ac:dyDescent="0.3">
      <c r="A2458">
        <v>90270032</v>
      </c>
      <c r="B2458" t="s">
        <v>152</v>
      </c>
      <c r="C2458" t="s">
        <v>8</v>
      </c>
      <c r="D2458" t="s">
        <v>2386</v>
      </c>
      <c r="E2458">
        <v>0</v>
      </c>
    </row>
    <row r="2459" spans="1:5" x14ac:dyDescent="0.3">
      <c r="A2459">
        <v>90270032</v>
      </c>
      <c r="B2459" t="s">
        <v>152</v>
      </c>
      <c r="C2459" t="s">
        <v>8</v>
      </c>
      <c r="D2459" t="s">
        <v>2387</v>
      </c>
      <c r="E2459">
        <v>0</v>
      </c>
    </row>
    <row r="2460" spans="1:5" x14ac:dyDescent="0.3">
      <c r="A2460">
        <v>90270032</v>
      </c>
      <c r="B2460" t="s">
        <v>152</v>
      </c>
      <c r="C2460" t="s">
        <v>8</v>
      </c>
      <c r="D2460" t="s">
        <v>2388</v>
      </c>
      <c r="E2460">
        <v>0</v>
      </c>
    </row>
    <row r="2461" spans="1:5" x14ac:dyDescent="0.3">
      <c r="A2461">
        <v>90270032</v>
      </c>
      <c r="B2461" t="s">
        <v>152</v>
      </c>
      <c r="C2461" t="s">
        <v>8</v>
      </c>
      <c r="D2461" t="s">
        <v>2389</v>
      </c>
      <c r="E2461">
        <v>0</v>
      </c>
    </row>
    <row r="2462" spans="1:5" x14ac:dyDescent="0.3">
      <c r="A2462">
        <v>90270032</v>
      </c>
      <c r="B2462" t="s">
        <v>152</v>
      </c>
      <c r="C2462" t="s">
        <v>8</v>
      </c>
      <c r="D2462" t="s">
        <v>2390</v>
      </c>
      <c r="E2462">
        <v>0</v>
      </c>
    </row>
    <row r="2463" spans="1:5" x14ac:dyDescent="0.3">
      <c r="A2463">
        <v>90270032</v>
      </c>
      <c r="B2463" t="s">
        <v>152</v>
      </c>
      <c r="C2463" t="s">
        <v>8</v>
      </c>
      <c r="D2463" t="s">
        <v>2391</v>
      </c>
      <c r="E2463">
        <v>0</v>
      </c>
    </row>
    <row r="2464" spans="1:5" x14ac:dyDescent="0.3">
      <c r="A2464">
        <v>90270032</v>
      </c>
      <c r="B2464" t="s">
        <v>152</v>
      </c>
      <c r="C2464" t="s">
        <v>8</v>
      </c>
      <c r="D2464" t="s">
        <v>2392</v>
      </c>
      <c r="E2464">
        <v>0</v>
      </c>
    </row>
    <row r="2465" spans="1:5" x14ac:dyDescent="0.3">
      <c r="A2465">
        <v>90270032</v>
      </c>
      <c r="B2465" t="s">
        <v>152</v>
      </c>
      <c r="C2465" t="s">
        <v>8</v>
      </c>
      <c r="D2465" t="s">
        <v>2393</v>
      </c>
      <c r="E2465">
        <v>0</v>
      </c>
    </row>
    <row r="2466" spans="1:5" x14ac:dyDescent="0.3">
      <c r="A2466">
        <v>90270032</v>
      </c>
      <c r="B2466" t="s">
        <v>152</v>
      </c>
      <c r="C2466" t="s">
        <v>8</v>
      </c>
      <c r="D2466" t="s">
        <v>2394</v>
      </c>
      <c r="E2466">
        <v>0</v>
      </c>
    </row>
    <row r="2467" spans="1:5" x14ac:dyDescent="0.3">
      <c r="A2467">
        <v>90270032</v>
      </c>
      <c r="B2467" t="s">
        <v>152</v>
      </c>
      <c r="C2467" t="s">
        <v>8</v>
      </c>
      <c r="D2467" t="s">
        <v>2395</v>
      </c>
      <c r="E2467">
        <v>0</v>
      </c>
    </row>
    <row r="2468" spans="1:5" x14ac:dyDescent="0.3">
      <c r="A2468">
        <v>90270032</v>
      </c>
      <c r="B2468" t="s">
        <v>152</v>
      </c>
      <c r="C2468" t="s">
        <v>8</v>
      </c>
      <c r="D2468" t="s">
        <v>2396</v>
      </c>
      <c r="E2468">
        <v>0</v>
      </c>
    </row>
    <row r="2469" spans="1:5" x14ac:dyDescent="0.3">
      <c r="A2469">
        <v>90270032</v>
      </c>
      <c r="B2469" t="s">
        <v>152</v>
      </c>
      <c r="C2469" t="s">
        <v>8</v>
      </c>
      <c r="D2469" t="s">
        <v>2397</v>
      </c>
      <c r="E2469">
        <v>0</v>
      </c>
    </row>
    <row r="2470" spans="1:5" x14ac:dyDescent="0.3">
      <c r="A2470">
        <v>90270032</v>
      </c>
      <c r="B2470" t="s">
        <v>152</v>
      </c>
      <c r="C2470" t="s">
        <v>8</v>
      </c>
      <c r="D2470" t="s">
        <v>2398</v>
      </c>
      <c r="E2470">
        <v>0</v>
      </c>
    </row>
    <row r="2471" spans="1:5" x14ac:dyDescent="0.3">
      <c r="A2471">
        <v>90270032</v>
      </c>
      <c r="B2471" t="s">
        <v>152</v>
      </c>
      <c r="C2471" t="s">
        <v>8</v>
      </c>
      <c r="D2471" t="s">
        <v>2399</v>
      </c>
      <c r="E2471">
        <v>0</v>
      </c>
    </row>
    <row r="2472" spans="1:5" x14ac:dyDescent="0.3">
      <c r="A2472">
        <v>90270032</v>
      </c>
      <c r="B2472" t="s">
        <v>152</v>
      </c>
      <c r="C2472" t="s">
        <v>8</v>
      </c>
      <c r="D2472" t="s">
        <v>2400</v>
      </c>
      <c r="E2472">
        <v>0</v>
      </c>
    </row>
    <row r="2473" spans="1:5" x14ac:dyDescent="0.3">
      <c r="A2473">
        <v>90270032</v>
      </c>
      <c r="B2473" t="s">
        <v>152</v>
      </c>
      <c r="C2473" t="s">
        <v>8</v>
      </c>
      <c r="D2473" t="s">
        <v>2401</v>
      </c>
      <c r="E2473">
        <v>0</v>
      </c>
    </row>
    <row r="2474" spans="1:5" x14ac:dyDescent="0.3">
      <c r="A2474">
        <v>90270032</v>
      </c>
      <c r="B2474" t="s">
        <v>152</v>
      </c>
      <c r="C2474" t="s">
        <v>8</v>
      </c>
      <c r="D2474" t="s">
        <v>2402</v>
      </c>
      <c r="E2474">
        <v>0</v>
      </c>
    </row>
    <row r="2475" spans="1:5" x14ac:dyDescent="0.3">
      <c r="A2475">
        <v>90270032</v>
      </c>
      <c r="B2475" t="s">
        <v>152</v>
      </c>
      <c r="C2475" t="s">
        <v>8</v>
      </c>
      <c r="D2475" t="s">
        <v>2403</v>
      </c>
      <c r="E2475">
        <v>-2</v>
      </c>
    </row>
    <row r="2476" spans="1:5" x14ac:dyDescent="0.3">
      <c r="A2476">
        <v>90270032</v>
      </c>
      <c r="B2476" t="s">
        <v>152</v>
      </c>
      <c r="C2476" t="s">
        <v>8</v>
      </c>
      <c r="D2476" t="s">
        <v>2404</v>
      </c>
      <c r="E2476">
        <v>0</v>
      </c>
    </row>
    <row r="2477" spans="1:5" x14ac:dyDescent="0.3">
      <c r="A2477">
        <v>90270032</v>
      </c>
      <c r="B2477" t="s">
        <v>152</v>
      </c>
      <c r="C2477" t="s">
        <v>8</v>
      </c>
      <c r="D2477" t="s">
        <v>2405</v>
      </c>
      <c r="E2477">
        <v>0</v>
      </c>
    </row>
    <row r="2478" spans="1:5" x14ac:dyDescent="0.3">
      <c r="A2478">
        <v>90270032</v>
      </c>
      <c r="B2478" t="s">
        <v>152</v>
      </c>
      <c r="C2478" t="s">
        <v>8</v>
      </c>
      <c r="D2478" t="s">
        <v>2406</v>
      </c>
      <c r="E2478">
        <v>0</v>
      </c>
    </row>
    <row r="2479" spans="1:5" x14ac:dyDescent="0.3">
      <c r="A2479">
        <v>90270032</v>
      </c>
      <c r="B2479" t="s">
        <v>152</v>
      </c>
      <c r="C2479" t="s">
        <v>8</v>
      </c>
      <c r="D2479" t="s">
        <v>2407</v>
      </c>
      <c r="E2479">
        <v>0</v>
      </c>
    </row>
    <row r="2480" spans="1:5" x14ac:dyDescent="0.3">
      <c r="A2480">
        <v>90270032</v>
      </c>
      <c r="B2480" t="s">
        <v>152</v>
      </c>
      <c r="C2480" t="s">
        <v>8</v>
      </c>
      <c r="D2480" t="s">
        <v>2408</v>
      </c>
      <c r="E2480">
        <v>0</v>
      </c>
    </row>
    <row r="2481" spans="1:5" x14ac:dyDescent="0.3">
      <c r="A2481">
        <v>90270032</v>
      </c>
      <c r="B2481" t="s">
        <v>152</v>
      </c>
      <c r="C2481" t="s">
        <v>8</v>
      </c>
      <c r="D2481" t="s">
        <v>2409</v>
      </c>
      <c r="E2481">
        <v>0</v>
      </c>
    </row>
    <row r="2482" spans="1:5" x14ac:dyDescent="0.3">
      <c r="A2482">
        <v>90270032</v>
      </c>
      <c r="B2482" t="s">
        <v>152</v>
      </c>
      <c r="C2482" t="s">
        <v>8</v>
      </c>
      <c r="D2482" t="s">
        <v>2410</v>
      </c>
      <c r="E2482">
        <v>0</v>
      </c>
    </row>
    <row r="2483" spans="1:5" x14ac:dyDescent="0.3">
      <c r="A2483">
        <v>90270032</v>
      </c>
      <c r="B2483" t="s">
        <v>152</v>
      </c>
      <c r="C2483" t="s">
        <v>8</v>
      </c>
      <c r="D2483" t="s">
        <v>2411</v>
      </c>
      <c r="E2483">
        <v>0</v>
      </c>
    </row>
    <row r="2484" spans="1:5" x14ac:dyDescent="0.3">
      <c r="A2484">
        <v>90270032</v>
      </c>
      <c r="B2484" t="s">
        <v>152</v>
      </c>
      <c r="C2484" t="s">
        <v>8</v>
      </c>
      <c r="D2484" t="s">
        <v>2412</v>
      </c>
      <c r="E2484">
        <v>0</v>
      </c>
    </row>
    <row r="2485" spans="1:5" x14ac:dyDescent="0.3">
      <c r="A2485">
        <v>90270032</v>
      </c>
      <c r="B2485" t="s">
        <v>152</v>
      </c>
      <c r="C2485" t="s">
        <v>8</v>
      </c>
      <c r="D2485" t="s">
        <v>2413</v>
      </c>
      <c r="E2485">
        <v>0</v>
      </c>
    </row>
    <row r="2486" spans="1:5" x14ac:dyDescent="0.3">
      <c r="A2486">
        <v>66400042</v>
      </c>
      <c r="B2486" t="s">
        <v>154</v>
      </c>
      <c r="C2486" t="s">
        <v>8</v>
      </c>
      <c r="D2486" t="s">
        <v>2378</v>
      </c>
      <c r="E2486">
        <v>0</v>
      </c>
    </row>
    <row r="2487" spans="1:5" x14ac:dyDescent="0.3">
      <c r="A2487">
        <v>66400042</v>
      </c>
      <c r="B2487" t="s">
        <v>154</v>
      </c>
      <c r="C2487" t="s">
        <v>8</v>
      </c>
      <c r="D2487" t="s">
        <v>2379</v>
      </c>
      <c r="E2487">
        <v>0</v>
      </c>
    </row>
    <row r="2488" spans="1:5" x14ac:dyDescent="0.3">
      <c r="A2488">
        <v>66400042</v>
      </c>
      <c r="B2488" t="s">
        <v>154</v>
      </c>
      <c r="C2488" t="s">
        <v>8</v>
      </c>
      <c r="D2488" t="s">
        <v>2380</v>
      </c>
      <c r="E2488">
        <v>0</v>
      </c>
    </row>
    <row r="2489" spans="1:5" x14ac:dyDescent="0.3">
      <c r="A2489">
        <v>66400042</v>
      </c>
      <c r="B2489" t="s">
        <v>154</v>
      </c>
      <c r="C2489" t="s">
        <v>8</v>
      </c>
      <c r="D2489" t="s">
        <v>2381</v>
      </c>
      <c r="E2489">
        <v>0</v>
      </c>
    </row>
    <row r="2490" spans="1:5" x14ac:dyDescent="0.3">
      <c r="A2490">
        <v>66400042</v>
      </c>
      <c r="B2490" t="s">
        <v>154</v>
      </c>
      <c r="C2490" t="s">
        <v>8</v>
      </c>
      <c r="D2490" t="s">
        <v>2382</v>
      </c>
      <c r="E2490">
        <v>0</v>
      </c>
    </row>
    <row r="2491" spans="1:5" x14ac:dyDescent="0.3">
      <c r="A2491">
        <v>66400042</v>
      </c>
      <c r="B2491" t="s">
        <v>154</v>
      </c>
      <c r="C2491" t="s">
        <v>8</v>
      </c>
      <c r="D2491" t="s">
        <v>2383</v>
      </c>
      <c r="E2491">
        <v>0</v>
      </c>
    </row>
    <row r="2492" spans="1:5" x14ac:dyDescent="0.3">
      <c r="A2492">
        <v>66400042</v>
      </c>
      <c r="B2492" t="s">
        <v>154</v>
      </c>
      <c r="C2492" t="s">
        <v>8</v>
      </c>
      <c r="D2492" t="s">
        <v>2384</v>
      </c>
      <c r="E2492">
        <v>0</v>
      </c>
    </row>
    <row r="2493" spans="1:5" x14ac:dyDescent="0.3">
      <c r="A2493">
        <v>66400042</v>
      </c>
      <c r="B2493" t="s">
        <v>154</v>
      </c>
      <c r="C2493" t="s">
        <v>8</v>
      </c>
      <c r="D2493" t="s">
        <v>2385</v>
      </c>
      <c r="E2493">
        <v>0</v>
      </c>
    </row>
    <row r="2494" spans="1:5" x14ac:dyDescent="0.3">
      <c r="A2494">
        <v>66400042</v>
      </c>
      <c r="B2494" t="s">
        <v>154</v>
      </c>
      <c r="C2494" t="s">
        <v>8</v>
      </c>
      <c r="D2494" t="s">
        <v>2386</v>
      </c>
      <c r="E2494">
        <v>0</v>
      </c>
    </row>
    <row r="2495" spans="1:5" x14ac:dyDescent="0.3">
      <c r="A2495">
        <v>66400042</v>
      </c>
      <c r="B2495" t="s">
        <v>154</v>
      </c>
      <c r="C2495" t="s">
        <v>8</v>
      </c>
      <c r="D2495" t="s">
        <v>2387</v>
      </c>
      <c r="E2495">
        <v>-1</v>
      </c>
    </row>
    <row r="2496" spans="1:5" x14ac:dyDescent="0.3">
      <c r="A2496">
        <v>66400042</v>
      </c>
      <c r="B2496" t="s">
        <v>154</v>
      </c>
      <c r="C2496" t="s">
        <v>8</v>
      </c>
      <c r="D2496" t="s">
        <v>2388</v>
      </c>
      <c r="E2496">
        <v>0</v>
      </c>
    </row>
    <row r="2497" spans="1:5" x14ac:dyDescent="0.3">
      <c r="A2497">
        <v>66400042</v>
      </c>
      <c r="B2497" t="s">
        <v>154</v>
      </c>
      <c r="C2497" t="s">
        <v>8</v>
      </c>
      <c r="D2497" t="s">
        <v>2389</v>
      </c>
      <c r="E2497">
        <v>0</v>
      </c>
    </row>
    <row r="2498" spans="1:5" x14ac:dyDescent="0.3">
      <c r="A2498">
        <v>66400042</v>
      </c>
      <c r="B2498" t="s">
        <v>154</v>
      </c>
      <c r="C2498" t="s">
        <v>8</v>
      </c>
      <c r="D2498" t="s">
        <v>2390</v>
      </c>
      <c r="E2498">
        <v>0</v>
      </c>
    </row>
    <row r="2499" spans="1:5" x14ac:dyDescent="0.3">
      <c r="A2499">
        <v>66400042</v>
      </c>
      <c r="B2499" t="s">
        <v>154</v>
      </c>
      <c r="C2499" t="s">
        <v>8</v>
      </c>
      <c r="D2499" t="s">
        <v>2391</v>
      </c>
      <c r="E2499">
        <v>0</v>
      </c>
    </row>
    <row r="2500" spans="1:5" x14ac:dyDescent="0.3">
      <c r="A2500">
        <v>66400042</v>
      </c>
      <c r="B2500" t="s">
        <v>154</v>
      </c>
      <c r="C2500" t="s">
        <v>8</v>
      </c>
      <c r="D2500" t="s">
        <v>2392</v>
      </c>
      <c r="E2500">
        <v>0</v>
      </c>
    </row>
    <row r="2501" spans="1:5" x14ac:dyDescent="0.3">
      <c r="A2501">
        <v>66400042</v>
      </c>
      <c r="B2501" t="s">
        <v>154</v>
      </c>
      <c r="C2501" t="s">
        <v>8</v>
      </c>
      <c r="D2501" t="s">
        <v>2393</v>
      </c>
      <c r="E2501">
        <v>0</v>
      </c>
    </row>
    <row r="2502" spans="1:5" x14ac:dyDescent="0.3">
      <c r="A2502">
        <v>66400042</v>
      </c>
      <c r="B2502" t="s">
        <v>154</v>
      </c>
      <c r="C2502" t="s">
        <v>8</v>
      </c>
      <c r="D2502" t="s">
        <v>2394</v>
      </c>
      <c r="E2502">
        <v>0</v>
      </c>
    </row>
    <row r="2503" spans="1:5" x14ac:dyDescent="0.3">
      <c r="A2503">
        <v>66400042</v>
      </c>
      <c r="B2503" t="s">
        <v>154</v>
      </c>
      <c r="C2503" t="s">
        <v>8</v>
      </c>
      <c r="D2503" t="s">
        <v>2395</v>
      </c>
      <c r="E2503">
        <v>0</v>
      </c>
    </row>
    <row r="2504" spans="1:5" x14ac:dyDescent="0.3">
      <c r="A2504">
        <v>66400042</v>
      </c>
      <c r="B2504" t="s">
        <v>154</v>
      </c>
      <c r="C2504" t="s">
        <v>8</v>
      </c>
      <c r="D2504" t="s">
        <v>2396</v>
      </c>
      <c r="E2504">
        <v>0</v>
      </c>
    </row>
    <row r="2505" spans="1:5" x14ac:dyDescent="0.3">
      <c r="A2505">
        <v>66400042</v>
      </c>
      <c r="B2505" t="s">
        <v>154</v>
      </c>
      <c r="C2505" t="s">
        <v>8</v>
      </c>
      <c r="D2505" t="s">
        <v>2397</v>
      </c>
      <c r="E2505">
        <v>0</v>
      </c>
    </row>
    <row r="2506" spans="1:5" x14ac:dyDescent="0.3">
      <c r="A2506">
        <v>66400042</v>
      </c>
      <c r="B2506" t="s">
        <v>154</v>
      </c>
      <c r="C2506" t="s">
        <v>8</v>
      </c>
      <c r="D2506" t="s">
        <v>2398</v>
      </c>
      <c r="E2506">
        <v>0</v>
      </c>
    </row>
    <row r="2507" spans="1:5" x14ac:dyDescent="0.3">
      <c r="A2507">
        <v>66400042</v>
      </c>
      <c r="B2507" t="s">
        <v>154</v>
      </c>
      <c r="C2507" t="s">
        <v>8</v>
      </c>
      <c r="D2507" t="s">
        <v>2399</v>
      </c>
      <c r="E2507">
        <v>0</v>
      </c>
    </row>
    <row r="2508" spans="1:5" x14ac:dyDescent="0.3">
      <c r="A2508">
        <v>66400042</v>
      </c>
      <c r="B2508" t="s">
        <v>154</v>
      </c>
      <c r="C2508" t="s">
        <v>8</v>
      </c>
      <c r="D2508" t="s">
        <v>2400</v>
      </c>
      <c r="E2508">
        <v>0</v>
      </c>
    </row>
    <row r="2509" spans="1:5" x14ac:dyDescent="0.3">
      <c r="A2509">
        <v>66400042</v>
      </c>
      <c r="B2509" t="s">
        <v>154</v>
      </c>
      <c r="C2509" t="s">
        <v>8</v>
      </c>
      <c r="D2509" t="s">
        <v>2401</v>
      </c>
      <c r="E2509">
        <v>0</v>
      </c>
    </row>
    <row r="2510" spans="1:5" x14ac:dyDescent="0.3">
      <c r="A2510">
        <v>66400042</v>
      </c>
      <c r="B2510" t="s">
        <v>154</v>
      </c>
      <c r="C2510" t="s">
        <v>8</v>
      </c>
      <c r="D2510" t="s">
        <v>2402</v>
      </c>
      <c r="E2510">
        <v>0</v>
      </c>
    </row>
    <row r="2511" spans="1:5" x14ac:dyDescent="0.3">
      <c r="A2511">
        <v>66400042</v>
      </c>
      <c r="B2511" t="s">
        <v>154</v>
      </c>
      <c r="C2511" t="s">
        <v>8</v>
      </c>
      <c r="D2511" t="s">
        <v>2403</v>
      </c>
      <c r="E2511">
        <v>0</v>
      </c>
    </row>
    <row r="2512" spans="1:5" x14ac:dyDescent="0.3">
      <c r="A2512">
        <v>66400042</v>
      </c>
      <c r="B2512" t="s">
        <v>154</v>
      </c>
      <c r="C2512" t="s">
        <v>8</v>
      </c>
      <c r="D2512" t="s">
        <v>2404</v>
      </c>
      <c r="E2512">
        <v>0</v>
      </c>
    </row>
    <row r="2513" spans="1:5" x14ac:dyDescent="0.3">
      <c r="A2513">
        <v>66400042</v>
      </c>
      <c r="B2513" t="s">
        <v>154</v>
      </c>
      <c r="C2513" t="s">
        <v>8</v>
      </c>
      <c r="D2513" t="s">
        <v>2405</v>
      </c>
      <c r="E2513">
        <v>0</v>
      </c>
    </row>
    <row r="2514" spans="1:5" x14ac:dyDescent="0.3">
      <c r="A2514">
        <v>66400042</v>
      </c>
      <c r="B2514" t="s">
        <v>154</v>
      </c>
      <c r="C2514" t="s">
        <v>8</v>
      </c>
      <c r="D2514" t="s">
        <v>2406</v>
      </c>
      <c r="E2514">
        <v>0</v>
      </c>
    </row>
    <row r="2515" spans="1:5" x14ac:dyDescent="0.3">
      <c r="A2515">
        <v>66400042</v>
      </c>
      <c r="B2515" t="s">
        <v>154</v>
      </c>
      <c r="C2515" t="s">
        <v>8</v>
      </c>
      <c r="D2515" t="s">
        <v>2407</v>
      </c>
      <c r="E2515">
        <v>0</v>
      </c>
    </row>
    <row r="2516" spans="1:5" x14ac:dyDescent="0.3">
      <c r="A2516">
        <v>66400042</v>
      </c>
      <c r="B2516" t="s">
        <v>154</v>
      </c>
      <c r="C2516" t="s">
        <v>8</v>
      </c>
      <c r="D2516" t="s">
        <v>2408</v>
      </c>
      <c r="E2516">
        <v>0</v>
      </c>
    </row>
    <row r="2517" spans="1:5" x14ac:dyDescent="0.3">
      <c r="A2517">
        <v>66400042</v>
      </c>
      <c r="B2517" t="s">
        <v>154</v>
      </c>
      <c r="C2517" t="s">
        <v>8</v>
      </c>
      <c r="D2517" t="s">
        <v>2409</v>
      </c>
      <c r="E2517">
        <v>0</v>
      </c>
    </row>
    <row r="2518" spans="1:5" x14ac:dyDescent="0.3">
      <c r="A2518">
        <v>66400042</v>
      </c>
      <c r="B2518" t="s">
        <v>154</v>
      </c>
      <c r="C2518" t="s">
        <v>8</v>
      </c>
      <c r="D2518" t="s">
        <v>2410</v>
      </c>
      <c r="E2518">
        <v>0</v>
      </c>
    </row>
    <row r="2519" spans="1:5" x14ac:dyDescent="0.3">
      <c r="A2519">
        <v>66400042</v>
      </c>
      <c r="B2519" t="s">
        <v>154</v>
      </c>
      <c r="C2519" t="s">
        <v>8</v>
      </c>
      <c r="D2519" t="s">
        <v>2411</v>
      </c>
      <c r="E2519">
        <v>0</v>
      </c>
    </row>
    <row r="2520" spans="1:5" x14ac:dyDescent="0.3">
      <c r="A2520">
        <v>66400042</v>
      </c>
      <c r="B2520" t="s">
        <v>154</v>
      </c>
      <c r="C2520" t="s">
        <v>8</v>
      </c>
      <c r="D2520" t="s">
        <v>2412</v>
      </c>
      <c r="E2520">
        <v>0</v>
      </c>
    </row>
    <row r="2521" spans="1:5" x14ac:dyDescent="0.3">
      <c r="A2521">
        <v>66400042</v>
      </c>
      <c r="B2521" t="s">
        <v>154</v>
      </c>
      <c r="C2521" t="s">
        <v>8</v>
      </c>
      <c r="D2521" t="s">
        <v>2413</v>
      </c>
      <c r="E2521">
        <v>0</v>
      </c>
    </row>
    <row r="2522" spans="1:5" x14ac:dyDescent="0.3">
      <c r="A2522">
        <v>79210107</v>
      </c>
      <c r="B2522" t="s">
        <v>156</v>
      </c>
      <c r="C2522" t="s">
        <v>8</v>
      </c>
      <c r="D2522" t="s">
        <v>2378</v>
      </c>
      <c r="E2522">
        <v>0</v>
      </c>
    </row>
    <row r="2523" spans="1:5" x14ac:dyDescent="0.3">
      <c r="A2523">
        <v>79210107</v>
      </c>
      <c r="B2523" t="s">
        <v>156</v>
      </c>
      <c r="C2523" t="s">
        <v>8</v>
      </c>
      <c r="D2523" t="s">
        <v>2379</v>
      </c>
      <c r="E2523">
        <v>0</v>
      </c>
    </row>
    <row r="2524" spans="1:5" x14ac:dyDescent="0.3">
      <c r="A2524">
        <v>79210107</v>
      </c>
      <c r="B2524" t="s">
        <v>156</v>
      </c>
      <c r="C2524" t="s">
        <v>8</v>
      </c>
      <c r="D2524" t="s">
        <v>2380</v>
      </c>
      <c r="E2524">
        <v>0</v>
      </c>
    </row>
    <row r="2525" spans="1:5" x14ac:dyDescent="0.3">
      <c r="A2525">
        <v>79210107</v>
      </c>
      <c r="B2525" t="s">
        <v>156</v>
      </c>
      <c r="C2525" t="s">
        <v>8</v>
      </c>
      <c r="D2525" t="s">
        <v>2381</v>
      </c>
      <c r="E2525">
        <v>0</v>
      </c>
    </row>
    <row r="2526" spans="1:5" x14ac:dyDescent="0.3">
      <c r="A2526">
        <v>79210107</v>
      </c>
      <c r="B2526" t="s">
        <v>156</v>
      </c>
      <c r="C2526" t="s">
        <v>8</v>
      </c>
      <c r="D2526" t="s">
        <v>2382</v>
      </c>
      <c r="E2526">
        <v>-3</v>
      </c>
    </row>
    <row r="2527" spans="1:5" x14ac:dyDescent="0.3">
      <c r="A2527">
        <v>79210107</v>
      </c>
      <c r="B2527" t="s">
        <v>156</v>
      </c>
      <c r="C2527" t="s">
        <v>8</v>
      </c>
      <c r="D2527" t="s">
        <v>2383</v>
      </c>
      <c r="E2527">
        <v>0</v>
      </c>
    </row>
    <row r="2528" spans="1:5" x14ac:dyDescent="0.3">
      <c r="A2528">
        <v>79210107</v>
      </c>
      <c r="B2528" t="s">
        <v>156</v>
      </c>
      <c r="C2528" t="s">
        <v>8</v>
      </c>
      <c r="D2528" t="s">
        <v>2384</v>
      </c>
      <c r="E2528">
        <v>0</v>
      </c>
    </row>
    <row r="2529" spans="1:5" x14ac:dyDescent="0.3">
      <c r="A2529">
        <v>79210107</v>
      </c>
      <c r="B2529" t="s">
        <v>156</v>
      </c>
      <c r="C2529" t="s">
        <v>8</v>
      </c>
      <c r="D2529" t="s">
        <v>2385</v>
      </c>
      <c r="E2529">
        <v>0</v>
      </c>
    </row>
    <row r="2530" spans="1:5" x14ac:dyDescent="0.3">
      <c r="A2530">
        <v>79210107</v>
      </c>
      <c r="B2530" t="s">
        <v>156</v>
      </c>
      <c r="C2530" t="s">
        <v>8</v>
      </c>
      <c r="D2530" t="s">
        <v>2386</v>
      </c>
      <c r="E2530">
        <v>0</v>
      </c>
    </row>
    <row r="2531" spans="1:5" x14ac:dyDescent="0.3">
      <c r="A2531">
        <v>79210107</v>
      </c>
      <c r="B2531" t="s">
        <v>156</v>
      </c>
      <c r="C2531" t="s">
        <v>8</v>
      </c>
      <c r="D2531" t="s">
        <v>2387</v>
      </c>
      <c r="E2531">
        <v>0</v>
      </c>
    </row>
    <row r="2532" spans="1:5" x14ac:dyDescent="0.3">
      <c r="A2532">
        <v>79210107</v>
      </c>
      <c r="B2532" t="s">
        <v>156</v>
      </c>
      <c r="C2532" t="s">
        <v>8</v>
      </c>
      <c r="D2532" t="s">
        <v>2388</v>
      </c>
      <c r="E2532">
        <v>0</v>
      </c>
    </row>
    <row r="2533" spans="1:5" x14ac:dyDescent="0.3">
      <c r="A2533">
        <v>79210107</v>
      </c>
      <c r="B2533" t="s">
        <v>156</v>
      </c>
      <c r="C2533" t="s">
        <v>8</v>
      </c>
      <c r="D2533" t="s">
        <v>2389</v>
      </c>
      <c r="E2533">
        <v>0</v>
      </c>
    </row>
    <row r="2534" spans="1:5" x14ac:dyDescent="0.3">
      <c r="A2534">
        <v>79210107</v>
      </c>
      <c r="B2534" t="s">
        <v>156</v>
      </c>
      <c r="C2534" t="s">
        <v>8</v>
      </c>
      <c r="D2534" t="s">
        <v>2390</v>
      </c>
      <c r="E2534">
        <v>0</v>
      </c>
    </row>
    <row r="2535" spans="1:5" x14ac:dyDescent="0.3">
      <c r="A2535">
        <v>79210107</v>
      </c>
      <c r="B2535" t="s">
        <v>156</v>
      </c>
      <c r="C2535" t="s">
        <v>8</v>
      </c>
      <c r="D2535" t="s">
        <v>2391</v>
      </c>
      <c r="E2535">
        <v>0</v>
      </c>
    </row>
    <row r="2536" spans="1:5" x14ac:dyDescent="0.3">
      <c r="A2536">
        <v>79210107</v>
      </c>
      <c r="B2536" t="s">
        <v>156</v>
      </c>
      <c r="C2536" t="s">
        <v>8</v>
      </c>
      <c r="D2536" t="s">
        <v>2392</v>
      </c>
      <c r="E2536">
        <v>0</v>
      </c>
    </row>
    <row r="2537" spans="1:5" x14ac:dyDescent="0.3">
      <c r="A2537">
        <v>79210107</v>
      </c>
      <c r="B2537" t="s">
        <v>156</v>
      </c>
      <c r="C2537" t="s">
        <v>8</v>
      </c>
      <c r="D2537" t="s">
        <v>2393</v>
      </c>
      <c r="E2537">
        <v>0</v>
      </c>
    </row>
    <row r="2538" spans="1:5" x14ac:dyDescent="0.3">
      <c r="A2538">
        <v>79210107</v>
      </c>
      <c r="B2538" t="s">
        <v>156</v>
      </c>
      <c r="C2538" t="s">
        <v>8</v>
      </c>
      <c r="D2538" t="s">
        <v>2394</v>
      </c>
      <c r="E2538">
        <v>0</v>
      </c>
    </row>
    <row r="2539" spans="1:5" x14ac:dyDescent="0.3">
      <c r="A2539">
        <v>79210107</v>
      </c>
      <c r="B2539" t="s">
        <v>156</v>
      </c>
      <c r="C2539" t="s">
        <v>8</v>
      </c>
      <c r="D2539" t="s">
        <v>2395</v>
      </c>
      <c r="E2539">
        <v>0</v>
      </c>
    </row>
    <row r="2540" spans="1:5" x14ac:dyDescent="0.3">
      <c r="A2540">
        <v>79210107</v>
      </c>
      <c r="B2540" t="s">
        <v>156</v>
      </c>
      <c r="C2540" t="s">
        <v>8</v>
      </c>
      <c r="D2540" t="s">
        <v>2396</v>
      </c>
      <c r="E2540">
        <v>0</v>
      </c>
    </row>
    <row r="2541" spans="1:5" x14ac:dyDescent="0.3">
      <c r="A2541">
        <v>79210107</v>
      </c>
      <c r="B2541" t="s">
        <v>156</v>
      </c>
      <c r="C2541" t="s">
        <v>8</v>
      </c>
      <c r="D2541" t="s">
        <v>2397</v>
      </c>
      <c r="E2541">
        <v>-1</v>
      </c>
    </row>
    <row r="2542" spans="1:5" x14ac:dyDescent="0.3">
      <c r="A2542">
        <v>79210107</v>
      </c>
      <c r="B2542" t="s">
        <v>156</v>
      </c>
      <c r="C2542" t="s">
        <v>8</v>
      </c>
      <c r="D2542" t="s">
        <v>2398</v>
      </c>
      <c r="E2542">
        <v>0</v>
      </c>
    </row>
    <row r="2543" spans="1:5" x14ac:dyDescent="0.3">
      <c r="A2543">
        <v>79210107</v>
      </c>
      <c r="B2543" t="s">
        <v>156</v>
      </c>
      <c r="C2543" t="s">
        <v>8</v>
      </c>
      <c r="D2543" t="s">
        <v>2399</v>
      </c>
      <c r="E2543">
        <v>0</v>
      </c>
    </row>
    <row r="2544" spans="1:5" x14ac:dyDescent="0.3">
      <c r="A2544">
        <v>79210107</v>
      </c>
      <c r="B2544" t="s">
        <v>156</v>
      </c>
      <c r="C2544" t="s">
        <v>8</v>
      </c>
      <c r="D2544" t="s">
        <v>2400</v>
      </c>
      <c r="E2544">
        <v>0</v>
      </c>
    </row>
    <row r="2545" spans="1:5" x14ac:dyDescent="0.3">
      <c r="A2545">
        <v>79210107</v>
      </c>
      <c r="B2545" t="s">
        <v>156</v>
      </c>
      <c r="C2545" t="s">
        <v>8</v>
      </c>
      <c r="D2545" t="s">
        <v>2401</v>
      </c>
      <c r="E2545">
        <v>0</v>
      </c>
    </row>
    <row r="2546" spans="1:5" x14ac:dyDescent="0.3">
      <c r="A2546">
        <v>79210107</v>
      </c>
      <c r="B2546" t="s">
        <v>156</v>
      </c>
      <c r="C2546" t="s">
        <v>8</v>
      </c>
      <c r="D2546" t="s">
        <v>2402</v>
      </c>
      <c r="E2546">
        <v>0</v>
      </c>
    </row>
    <row r="2547" spans="1:5" x14ac:dyDescent="0.3">
      <c r="A2547">
        <v>79210107</v>
      </c>
      <c r="B2547" t="s">
        <v>156</v>
      </c>
      <c r="C2547" t="s">
        <v>8</v>
      </c>
      <c r="D2547" t="s">
        <v>2403</v>
      </c>
      <c r="E2547">
        <v>0</v>
      </c>
    </row>
    <row r="2548" spans="1:5" x14ac:dyDescent="0.3">
      <c r="A2548">
        <v>79210107</v>
      </c>
      <c r="B2548" t="s">
        <v>156</v>
      </c>
      <c r="C2548" t="s">
        <v>8</v>
      </c>
      <c r="D2548" t="s">
        <v>2404</v>
      </c>
      <c r="E2548">
        <v>0</v>
      </c>
    </row>
    <row r="2549" spans="1:5" x14ac:dyDescent="0.3">
      <c r="A2549">
        <v>79210107</v>
      </c>
      <c r="B2549" t="s">
        <v>156</v>
      </c>
      <c r="C2549" t="s">
        <v>8</v>
      </c>
      <c r="D2549" t="s">
        <v>2405</v>
      </c>
      <c r="E2549">
        <v>0</v>
      </c>
    </row>
    <row r="2550" spans="1:5" x14ac:dyDescent="0.3">
      <c r="A2550">
        <v>79210107</v>
      </c>
      <c r="B2550" t="s">
        <v>156</v>
      </c>
      <c r="C2550" t="s">
        <v>8</v>
      </c>
      <c r="D2550" t="s">
        <v>2406</v>
      </c>
      <c r="E2550">
        <v>0</v>
      </c>
    </row>
    <row r="2551" spans="1:5" x14ac:dyDescent="0.3">
      <c r="A2551">
        <v>79210107</v>
      </c>
      <c r="B2551" t="s">
        <v>156</v>
      </c>
      <c r="C2551" t="s">
        <v>8</v>
      </c>
      <c r="D2551" t="s">
        <v>2407</v>
      </c>
      <c r="E2551">
        <v>0</v>
      </c>
    </row>
    <row r="2552" spans="1:5" x14ac:dyDescent="0.3">
      <c r="A2552">
        <v>79210107</v>
      </c>
      <c r="B2552" t="s">
        <v>156</v>
      </c>
      <c r="C2552" t="s">
        <v>8</v>
      </c>
      <c r="D2552" t="s">
        <v>2408</v>
      </c>
      <c r="E2552">
        <v>-3</v>
      </c>
    </row>
    <row r="2553" spans="1:5" x14ac:dyDescent="0.3">
      <c r="A2553">
        <v>79210107</v>
      </c>
      <c r="B2553" t="s">
        <v>156</v>
      </c>
      <c r="C2553" t="s">
        <v>8</v>
      </c>
      <c r="D2553" t="s">
        <v>2409</v>
      </c>
      <c r="E2553">
        <v>0</v>
      </c>
    </row>
    <row r="2554" spans="1:5" x14ac:dyDescent="0.3">
      <c r="A2554">
        <v>79210107</v>
      </c>
      <c r="B2554" t="s">
        <v>156</v>
      </c>
      <c r="C2554" t="s">
        <v>8</v>
      </c>
      <c r="D2554" t="s">
        <v>2410</v>
      </c>
      <c r="E2554">
        <v>0</v>
      </c>
    </row>
    <row r="2555" spans="1:5" x14ac:dyDescent="0.3">
      <c r="A2555">
        <v>79210107</v>
      </c>
      <c r="B2555" t="s">
        <v>156</v>
      </c>
      <c r="C2555" t="s">
        <v>8</v>
      </c>
      <c r="D2555" t="s">
        <v>2411</v>
      </c>
      <c r="E2555">
        <v>0</v>
      </c>
    </row>
    <row r="2556" spans="1:5" x14ac:dyDescent="0.3">
      <c r="A2556">
        <v>79210107</v>
      </c>
      <c r="B2556" t="s">
        <v>156</v>
      </c>
      <c r="C2556" t="s">
        <v>8</v>
      </c>
      <c r="D2556" t="s">
        <v>2412</v>
      </c>
      <c r="E2556">
        <v>0</v>
      </c>
    </row>
    <row r="2557" spans="1:5" x14ac:dyDescent="0.3">
      <c r="A2557">
        <v>79210107</v>
      </c>
      <c r="B2557" t="s">
        <v>156</v>
      </c>
      <c r="C2557" t="s">
        <v>8</v>
      </c>
      <c r="D2557" t="s">
        <v>2413</v>
      </c>
      <c r="E2557">
        <v>0</v>
      </c>
    </row>
    <row r="2558" spans="1:5" x14ac:dyDescent="0.3">
      <c r="A2558">
        <v>91500101</v>
      </c>
      <c r="B2558" t="s">
        <v>158</v>
      </c>
      <c r="C2558" t="s">
        <v>8</v>
      </c>
      <c r="D2558" t="s">
        <v>2378</v>
      </c>
      <c r="E2558">
        <v>0</v>
      </c>
    </row>
    <row r="2559" spans="1:5" x14ac:dyDescent="0.3">
      <c r="A2559">
        <v>91500101</v>
      </c>
      <c r="B2559" t="s">
        <v>158</v>
      </c>
      <c r="C2559" t="s">
        <v>8</v>
      </c>
      <c r="D2559" t="s">
        <v>2379</v>
      </c>
      <c r="E2559">
        <v>0</v>
      </c>
    </row>
    <row r="2560" spans="1:5" x14ac:dyDescent="0.3">
      <c r="A2560">
        <v>91500101</v>
      </c>
      <c r="B2560" t="s">
        <v>158</v>
      </c>
      <c r="C2560" t="s">
        <v>8</v>
      </c>
      <c r="D2560" t="s">
        <v>2380</v>
      </c>
      <c r="E2560">
        <v>0</v>
      </c>
    </row>
    <row r="2561" spans="1:5" x14ac:dyDescent="0.3">
      <c r="A2561">
        <v>91500101</v>
      </c>
      <c r="B2561" t="s">
        <v>158</v>
      </c>
      <c r="C2561" t="s">
        <v>8</v>
      </c>
      <c r="D2561" t="s">
        <v>2381</v>
      </c>
      <c r="E2561">
        <v>0</v>
      </c>
    </row>
    <row r="2562" spans="1:5" x14ac:dyDescent="0.3">
      <c r="A2562">
        <v>91500101</v>
      </c>
      <c r="B2562" t="s">
        <v>158</v>
      </c>
      <c r="C2562" t="s">
        <v>8</v>
      </c>
      <c r="D2562" t="s">
        <v>2382</v>
      </c>
      <c r="E2562">
        <v>0</v>
      </c>
    </row>
    <row r="2563" spans="1:5" x14ac:dyDescent="0.3">
      <c r="A2563">
        <v>91500101</v>
      </c>
      <c r="B2563" t="s">
        <v>158</v>
      </c>
      <c r="C2563" t="s">
        <v>8</v>
      </c>
      <c r="D2563" t="s">
        <v>2383</v>
      </c>
      <c r="E2563">
        <v>0</v>
      </c>
    </row>
    <row r="2564" spans="1:5" x14ac:dyDescent="0.3">
      <c r="A2564">
        <v>91500101</v>
      </c>
      <c r="B2564" t="s">
        <v>158</v>
      </c>
      <c r="C2564" t="s">
        <v>8</v>
      </c>
      <c r="D2564" t="s">
        <v>2384</v>
      </c>
      <c r="E2564">
        <v>0</v>
      </c>
    </row>
    <row r="2565" spans="1:5" x14ac:dyDescent="0.3">
      <c r="A2565">
        <v>91500101</v>
      </c>
      <c r="B2565" t="s">
        <v>158</v>
      </c>
      <c r="C2565" t="s">
        <v>8</v>
      </c>
      <c r="D2565" t="s">
        <v>2385</v>
      </c>
      <c r="E2565">
        <v>0</v>
      </c>
    </row>
    <row r="2566" spans="1:5" x14ac:dyDescent="0.3">
      <c r="A2566">
        <v>91500101</v>
      </c>
      <c r="B2566" t="s">
        <v>158</v>
      </c>
      <c r="C2566" t="s">
        <v>8</v>
      </c>
      <c r="D2566" t="s">
        <v>2386</v>
      </c>
      <c r="E2566">
        <v>0</v>
      </c>
    </row>
    <row r="2567" spans="1:5" x14ac:dyDescent="0.3">
      <c r="A2567">
        <v>91500101</v>
      </c>
      <c r="B2567" t="s">
        <v>158</v>
      </c>
      <c r="C2567" t="s">
        <v>8</v>
      </c>
      <c r="D2567" t="s">
        <v>2387</v>
      </c>
      <c r="E2567">
        <v>0</v>
      </c>
    </row>
    <row r="2568" spans="1:5" x14ac:dyDescent="0.3">
      <c r="A2568">
        <v>91500101</v>
      </c>
      <c r="B2568" t="s">
        <v>158</v>
      </c>
      <c r="C2568" t="s">
        <v>8</v>
      </c>
      <c r="D2568" t="s">
        <v>2388</v>
      </c>
      <c r="E2568">
        <v>0</v>
      </c>
    </row>
    <row r="2569" spans="1:5" x14ac:dyDescent="0.3">
      <c r="A2569">
        <v>91500101</v>
      </c>
      <c r="B2569" t="s">
        <v>158</v>
      </c>
      <c r="C2569" t="s">
        <v>8</v>
      </c>
      <c r="D2569" t="s">
        <v>2389</v>
      </c>
      <c r="E2569">
        <v>0</v>
      </c>
    </row>
    <row r="2570" spans="1:5" x14ac:dyDescent="0.3">
      <c r="A2570">
        <v>91500101</v>
      </c>
      <c r="B2570" t="s">
        <v>158</v>
      </c>
      <c r="C2570" t="s">
        <v>8</v>
      </c>
      <c r="D2570" t="s">
        <v>2390</v>
      </c>
      <c r="E2570">
        <v>0</v>
      </c>
    </row>
    <row r="2571" spans="1:5" x14ac:dyDescent="0.3">
      <c r="A2571">
        <v>91500101</v>
      </c>
      <c r="B2571" t="s">
        <v>158</v>
      </c>
      <c r="C2571" t="s">
        <v>8</v>
      </c>
      <c r="D2571" t="s">
        <v>2391</v>
      </c>
      <c r="E2571">
        <v>0</v>
      </c>
    </row>
    <row r="2572" spans="1:5" x14ac:dyDescent="0.3">
      <c r="A2572">
        <v>91500101</v>
      </c>
      <c r="B2572" t="s">
        <v>158</v>
      </c>
      <c r="C2572" t="s">
        <v>8</v>
      </c>
      <c r="D2572" t="s">
        <v>2392</v>
      </c>
      <c r="E2572">
        <v>0</v>
      </c>
    </row>
    <row r="2573" spans="1:5" x14ac:dyDescent="0.3">
      <c r="A2573">
        <v>91500101</v>
      </c>
      <c r="B2573" t="s">
        <v>158</v>
      </c>
      <c r="C2573" t="s">
        <v>8</v>
      </c>
      <c r="D2573" t="s">
        <v>2393</v>
      </c>
      <c r="E2573">
        <v>0</v>
      </c>
    </row>
    <row r="2574" spans="1:5" x14ac:dyDescent="0.3">
      <c r="A2574">
        <v>91500101</v>
      </c>
      <c r="B2574" t="s">
        <v>158</v>
      </c>
      <c r="C2574" t="s">
        <v>8</v>
      </c>
      <c r="D2574" t="s">
        <v>2394</v>
      </c>
      <c r="E2574">
        <v>0</v>
      </c>
    </row>
    <row r="2575" spans="1:5" x14ac:dyDescent="0.3">
      <c r="A2575">
        <v>91500101</v>
      </c>
      <c r="B2575" t="s">
        <v>158</v>
      </c>
      <c r="C2575" t="s">
        <v>8</v>
      </c>
      <c r="D2575" t="s">
        <v>2395</v>
      </c>
      <c r="E2575">
        <v>0</v>
      </c>
    </row>
    <row r="2576" spans="1:5" x14ac:dyDescent="0.3">
      <c r="A2576">
        <v>91500101</v>
      </c>
      <c r="B2576" t="s">
        <v>158</v>
      </c>
      <c r="C2576" t="s">
        <v>8</v>
      </c>
      <c r="D2576" t="s">
        <v>2396</v>
      </c>
      <c r="E2576">
        <v>0</v>
      </c>
    </row>
    <row r="2577" spans="1:5" x14ac:dyDescent="0.3">
      <c r="A2577">
        <v>91500101</v>
      </c>
      <c r="B2577" t="s">
        <v>158</v>
      </c>
      <c r="C2577" t="s">
        <v>8</v>
      </c>
      <c r="D2577" t="s">
        <v>2397</v>
      </c>
      <c r="E2577">
        <v>0</v>
      </c>
    </row>
    <row r="2578" spans="1:5" x14ac:dyDescent="0.3">
      <c r="A2578">
        <v>91500101</v>
      </c>
      <c r="B2578" t="s">
        <v>158</v>
      </c>
      <c r="C2578" t="s">
        <v>8</v>
      </c>
      <c r="D2578" t="s">
        <v>2398</v>
      </c>
      <c r="E2578">
        <v>0</v>
      </c>
    </row>
    <row r="2579" spans="1:5" x14ac:dyDescent="0.3">
      <c r="A2579">
        <v>91500101</v>
      </c>
      <c r="B2579" t="s">
        <v>158</v>
      </c>
      <c r="C2579" t="s">
        <v>8</v>
      </c>
      <c r="D2579" t="s">
        <v>2399</v>
      </c>
      <c r="E2579">
        <v>0</v>
      </c>
    </row>
    <row r="2580" spans="1:5" x14ac:dyDescent="0.3">
      <c r="A2580">
        <v>91500101</v>
      </c>
      <c r="B2580" t="s">
        <v>158</v>
      </c>
      <c r="C2580" t="s">
        <v>8</v>
      </c>
      <c r="D2580" t="s">
        <v>2400</v>
      </c>
      <c r="E2580">
        <v>0</v>
      </c>
    </row>
    <row r="2581" spans="1:5" x14ac:dyDescent="0.3">
      <c r="A2581">
        <v>91500101</v>
      </c>
      <c r="B2581" t="s">
        <v>158</v>
      </c>
      <c r="C2581" t="s">
        <v>8</v>
      </c>
      <c r="D2581" t="s">
        <v>2401</v>
      </c>
      <c r="E2581">
        <v>0</v>
      </c>
    </row>
    <row r="2582" spans="1:5" x14ac:dyDescent="0.3">
      <c r="A2582">
        <v>91500101</v>
      </c>
      <c r="B2582" t="s">
        <v>158</v>
      </c>
      <c r="C2582" t="s">
        <v>8</v>
      </c>
      <c r="D2582" t="s">
        <v>2402</v>
      </c>
      <c r="E2582">
        <v>0</v>
      </c>
    </row>
    <row r="2583" spans="1:5" x14ac:dyDescent="0.3">
      <c r="A2583">
        <v>91500101</v>
      </c>
      <c r="B2583" t="s">
        <v>158</v>
      </c>
      <c r="C2583" t="s">
        <v>8</v>
      </c>
      <c r="D2583" t="s">
        <v>2403</v>
      </c>
      <c r="E2583">
        <v>-1</v>
      </c>
    </row>
    <row r="2584" spans="1:5" x14ac:dyDescent="0.3">
      <c r="A2584">
        <v>91500101</v>
      </c>
      <c r="B2584" t="s">
        <v>158</v>
      </c>
      <c r="C2584" t="s">
        <v>8</v>
      </c>
      <c r="D2584" t="s">
        <v>2404</v>
      </c>
      <c r="E2584">
        <v>0</v>
      </c>
    </row>
    <row r="2585" spans="1:5" x14ac:dyDescent="0.3">
      <c r="A2585">
        <v>91500101</v>
      </c>
      <c r="B2585" t="s">
        <v>158</v>
      </c>
      <c r="C2585" t="s">
        <v>8</v>
      </c>
      <c r="D2585" t="s">
        <v>2405</v>
      </c>
      <c r="E2585">
        <v>0</v>
      </c>
    </row>
    <row r="2586" spans="1:5" x14ac:dyDescent="0.3">
      <c r="A2586">
        <v>91500101</v>
      </c>
      <c r="B2586" t="s">
        <v>158</v>
      </c>
      <c r="C2586" t="s">
        <v>8</v>
      </c>
      <c r="D2586" t="s">
        <v>2406</v>
      </c>
      <c r="E2586">
        <v>0</v>
      </c>
    </row>
    <row r="2587" spans="1:5" x14ac:dyDescent="0.3">
      <c r="A2587">
        <v>91500101</v>
      </c>
      <c r="B2587" t="s">
        <v>158</v>
      </c>
      <c r="C2587" t="s">
        <v>8</v>
      </c>
      <c r="D2587" t="s">
        <v>2407</v>
      </c>
      <c r="E2587">
        <v>0</v>
      </c>
    </row>
    <row r="2588" spans="1:5" x14ac:dyDescent="0.3">
      <c r="A2588">
        <v>91500101</v>
      </c>
      <c r="B2588" t="s">
        <v>158</v>
      </c>
      <c r="C2588" t="s">
        <v>8</v>
      </c>
      <c r="D2588" t="s">
        <v>2408</v>
      </c>
      <c r="E2588">
        <v>0</v>
      </c>
    </row>
    <row r="2589" spans="1:5" x14ac:dyDescent="0.3">
      <c r="A2589">
        <v>91500101</v>
      </c>
      <c r="B2589" t="s">
        <v>158</v>
      </c>
      <c r="C2589" t="s">
        <v>8</v>
      </c>
      <c r="D2589" t="s">
        <v>2409</v>
      </c>
      <c r="E2589">
        <v>0</v>
      </c>
    </row>
    <row r="2590" spans="1:5" x14ac:dyDescent="0.3">
      <c r="A2590">
        <v>91500101</v>
      </c>
      <c r="B2590" t="s">
        <v>158</v>
      </c>
      <c r="C2590" t="s">
        <v>8</v>
      </c>
      <c r="D2590" t="s">
        <v>2410</v>
      </c>
      <c r="E2590">
        <v>0</v>
      </c>
    </row>
    <row r="2591" spans="1:5" x14ac:dyDescent="0.3">
      <c r="A2591">
        <v>91500101</v>
      </c>
      <c r="B2591" t="s">
        <v>158</v>
      </c>
      <c r="C2591" t="s">
        <v>8</v>
      </c>
      <c r="D2591" t="s">
        <v>2411</v>
      </c>
      <c r="E2591">
        <v>0</v>
      </c>
    </row>
    <row r="2592" spans="1:5" x14ac:dyDescent="0.3">
      <c r="A2592">
        <v>91500101</v>
      </c>
      <c r="B2592" t="s">
        <v>158</v>
      </c>
      <c r="C2592" t="s">
        <v>8</v>
      </c>
      <c r="D2592" t="s">
        <v>2412</v>
      </c>
      <c r="E2592">
        <v>0</v>
      </c>
    </row>
    <row r="2593" spans="1:5" x14ac:dyDescent="0.3">
      <c r="A2593">
        <v>91500101</v>
      </c>
      <c r="B2593" t="s">
        <v>158</v>
      </c>
      <c r="C2593" t="s">
        <v>8</v>
      </c>
      <c r="D2593" t="s">
        <v>2413</v>
      </c>
      <c r="E2593">
        <v>0</v>
      </c>
    </row>
    <row r="2594" spans="1:5" x14ac:dyDescent="0.3">
      <c r="A2594">
        <v>66100009</v>
      </c>
      <c r="B2594" t="s">
        <v>160</v>
      </c>
      <c r="C2594" t="s">
        <v>8</v>
      </c>
      <c r="D2594" t="s">
        <v>2378</v>
      </c>
      <c r="E2594">
        <v>0</v>
      </c>
    </row>
    <row r="2595" spans="1:5" x14ac:dyDescent="0.3">
      <c r="A2595">
        <v>66100009</v>
      </c>
      <c r="B2595" t="s">
        <v>160</v>
      </c>
      <c r="C2595" t="s">
        <v>8</v>
      </c>
      <c r="D2595" t="s">
        <v>2379</v>
      </c>
      <c r="E2595">
        <v>0</v>
      </c>
    </row>
    <row r="2596" spans="1:5" x14ac:dyDescent="0.3">
      <c r="A2596">
        <v>66100009</v>
      </c>
      <c r="B2596" t="s">
        <v>160</v>
      </c>
      <c r="C2596" t="s">
        <v>8</v>
      </c>
      <c r="D2596" t="s">
        <v>2380</v>
      </c>
      <c r="E2596">
        <v>0</v>
      </c>
    </row>
    <row r="2597" spans="1:5" x14ac:dyDescent="0.3">
      <c r="A2597">
        <v>66100009</v>
      </c>
      <c r="B2597" t="s">
        <v>160</v>
      </c>
      <c r="C2597" t="s">
        <v>8</v>
      </c>
      <c r="D2597" t="s">
        <v>2381</v>
      </c>
      <c r="E2597">
        <v>0</v>
      </c>
    </row>
    <row r="2598" spans="1:5" x14ac:dyDescent="0.3">
      <c r="A2598">
        <v>66100009</v>
      </c>
      <c r="B2598" t="s">
        <v>160</v>
      </c>
      <c r="C2598" t="s">
        <v>8</v>
      </c>
      <c r="D2598" t="s">
        <v>2382</v>
      </c>
      <c r="E2598">
        <v>0</v>
      </c>
    </row>
    <row r="2599" spans="1:5" x14ac:dyDescent="0.3">
      <c r="A2599">
        <v>66100009</v>
      </c>
      <c r="B2599" t="s">
        <v>160</v>
      </c>
      <c r="C2599" t="s">
        <v>8</v>
      </c>
      <c r="D2599" t="s">
        <v>2383</v>
      </c>
      <c r="E2599">
        <v>0</v>
      </c>
    </row>
    <row r="2600" spans="1:5" x14ac:dyDescent="0.3">
      <c r="A2600">
        <v>66100009</v>
      </c>
      <c r="B2600" t="s">
        <v>160</v>
      </c>
      <c r="C2600" t="s">
        <v>8</v>
      </c>
      <c r="D2600" t="s">
        <v>2384</v>
      </c>
      <c r="E2600">
        <v>0</v>
      </c>
    </row>
    <row r="2601" spans="1:5" x14ac:dyDescent="0.3">
      <c r="A2601">
        <v>66100009</v>
      </c>
      <c r="B2601" t="s">
        <v>160</v>
      </c>
      <c r="C2601" t="s">
        <v>8</v>
      </c>
      <c r="D2601" t="s">
        <v>2385</v>
      </c>
      <c r="E2601">
        <v>0</v>
      </c>
    </row>
    <row r="2602" spans="1:5" x14ac:dyDescent="0.3">
      <c r="A2602">
        <v>66100009</v>
      </c>
      <c r="B2602" t="s">
        <v>160</v>
      </c>
      <c r="C2602" t="s">
        <v>8</v>
      </c>
      <c r="D2602" t="s">
        <v>2386</v>
      </c>
      <c r="E2602">
        <v>-3</v>
      </c>
    </row>
    <row r="2603" spans="1:5" x14ac:dyDescent="0.3">
      <c r="A2603">
        <v>66100009</v>
      </c>
      <c r="B2603" t="s">
        <v>160</v>
      </c>
      <c r="C2603" t="s">
        <v>8</v>
      </c>
      <c r="D2603" t="s">
        <v>2387</v>
      </c>
      <c r="E2603">
        <v>0</v>
      </c>
    </row>
    <row r="2604" spans="1:5" x14ac:dyDescent="0.3">
      <c r="A2604">
        <v>66100009</v>
      </c>
      <c r="B2604" t="s">
        <v>160</v>
      </c>
      <c r="C2604" t="s">
        <v>8</v>
      </c>
      <c r="D2604" t="s">
        <v>2388</v>
      </c>
      <c r="E2604">
        <v>0</v>
      </c>
    </row>
    <row r="2605" spans="1:5" x14ac:dyDescent="0.3">
      <c r="A2605">
        <v>66100009</v>
      </c>
      <c r="B2605" t="s">
        <v>160</v>
      </c>
      <c r="C2605" t="s">
        <v>8</v>
      </c>
      <c r="D2605" t="s">
        <v>2389</v>
      </c>
      <c r="E2605">
        <v>0</v>
      </c>
    </row>
    <row r="2606" spans="1:5" x14ac:dyDescent="0.3">
      <c r="A2606">
        <v>66100009</v>
      </c>
      <c r="B2606" t="s">
        <v>160</v>
      </c>
      <c r="C2606" t="s">
        <v>8</v>
      </c>
      <c r="D2606" t="s">
        <v>2390</v>
      </c>
      <c r="E2606">
        <v>-1</v>
      </c>
    </row>
    <row r="2607" spans="1:5" x14ac:dyDescent="0.3">
      <c r="A2607">
        <v>66100009</v>
      </c>
      <c r="B2607" t="s">
        <v>160</v>
      </c>
      <c r="C2607" t="s">
        <v>8</v>
      </c>
      <c r="D2607" t="s">
        <v>2391</v>
      </c>
      <c r="E2607">
        <v>0</v>
      </c>
    </row>
    <row r="2608" spans="1:5" x14ac:dyDescent="0.3">
      <c r="A2608">
        <v>66100009</v>
      </c>
      <c r="B2608" t="s">
        <v>160</v>
      </c>
      <c r="C2608" t="s">
        <v>8</v>
      </c>
      <c r="D2608" t="s">
        <v>2392</v>
      </c>
      <c r="E2608">
        <v>-1</v>
      </c>
    </row>
    <row r="2609" spans="1:5" x14ac:dyDescent="0.3">
      <c r="A2609">
        <v>66100009</v>
      </c>
      <c r="B2609" t="s">
        <v>160</v>
      </c>
      <c r="C2609" t="s">
        <v>8</v>
      </c>
      <c r="D2609" t="s">
        <v>2393</v>
      </c>
      <c r="E2609">
        <v>0</v>
      </c>
    </row>
    <row r="2610" spans="1:5" x14ac:dyDescent="0.3">
      <c r="A2610">
        <v>66100009</v>
      </c>
      <c r="B2610" t="s">
        <v>160</v>
      </c>
      <c r="C2610" t="s">
        <v>8</v>
      </c>
      <c r="D2610" t="s">
        <v>2394</v>
      </c>
      <c r="E2610">
        <v>0</v>
      </c>
    </row>
    <row r="2611" spans="1:5" x14ac:dyDescent="0.3">
      <c r="A2611">
        <v>66100009</v>
      </c>
      <c r="B2611" t="s">
        <v>160</v>
      </c>
      <c r="C2611" t="s">
        <v>8</v>
      </c>
      <c r="D2611" t="s">
        <v>2395</v>
      </c>
      <c r="E2611">
        <v>0</v>
      </c>
    </row>
    <row r="2612" spans="1:5" x14ac:dyDescent="0.3">
      <c r="A2612">
        <v>66100009</v>
      </c>
      <c r="B2612" t="s">
        <v>160</v>
      </c>
      <c r="C2612" t="s">
        <v>8</v>
      </c>
      <c r="D2612" t="s">
        <v>2396</v>
      </c>
      <c r="E2612">
        <v>0</v>
      </c>
    </row>
    <row r="2613" spans="1:5" x14ac:dyDescent="0.3">
      <c r="A2613">
        <v>66100009</v>
      </c>
      <c r="B2613" t="s">
        <v>160</v>
      </c>
      <c r="C2613" t="s">
        <v>8</v>
      </c>
      <c r="D2613" t="s">
        <v>2397</v>
      </c>
      <c r="E2613">
        <v>0</v>
      </c>
    </row>
    <row r="2614" spans="1:5" x14ac:dyDescent="0.3">
      <c r="A2614">
        <v>66100009</v>
      </c>
      <c r="B2614" t="s">
        <v>160</v>
      </c>
      <c r="C2614" t="s">
        <v>8</v>
      </c>
      <c r="D2614" t="s">
        <v>2398</v>
      </c>
      <c r="E2614">
        <v>0</v>
      </c>
    </row>
    <row r="2615" spans="1:5" x14ac:dyDescent="0.3">
      <c r="A2615">
        <v>66100009</v>
      </c>
      <c r="B2615" t="s">
        <v>160</v>
      </c>
      <c r="C2615" t="s">
        <v>8</v>
      </c>
      <c r="D2615" t="s">
        <v>2399</v>
      </c>
      <c r="E2615">
        <v>0</v>
      </c>
    </row>
    <row r="2616" spans="1:5" x14ac:dyDescent="0.3">
      <c r="A2616">
        <v>66100009</v>
      </c>
      <c r="B2616" t="s">
        <v>160</v>
      </c>
      <c r="C2616" t="s">
        <v>8</v>
      </c>
      <c r="D2616" t="s">
        <v>2400</v>
      </c>
      <c r="E2616">
        <v>0</v>
      </c>
    </row>
    <row r="2617" spans="1:5" x14ac:dyDescent="0.3">
      <c r="A2617">
        <v>66100009</v>
      </c>
      <c r="B2617" t="s">
        <v>160</v>
      </c>
      <c r="C2617" t="s">
        <v>8</v>
      </c>
      <c r="D2617" t="s">
        <v>2401</v>
      </c>
      <c r="E2617">
        <v>-2</v>
      </c>
    </row>
    <row r="2618" spans="1:5" x14ac:dyDescent="0.3">
      <c r="A2618">
        <v>66100009</v>
      </c>
      <c r="B2618" t="s">
        <v>160</v>
      </c>
      <c r="C2618" t="s">
        <v>8</v>
      </c>
      <c r="D2618" t="s">
        <v>2402</v>
      </c>
      <c r="E2618">
        <v>0</v>
      </c>
    </row>
    <row r="2619" spans="1:5" x14ac:dyDescent="0.3">
      <c r="A2619">
        <v>66100009</v>
      </c>
      <c r="B2619" t="s">
        <v>160</v>
      </c>
      <c r="C2619" t="s">
        <v>8</v>
      </c>
      <c r="D2619" t="s">
        <v>2403</v>
      </c>
      <c r="E2619">
        <v>0</v>
      </c>
    </row>
    <row r="2620" spans="1:5" x14ac:dyDescent="0.3">
      <c r="A2620">
        <v>66100009</v>
      </c>
      <c r="B2620" t="s">
        <v>160</v>
      </c>
      <c r="C2620" t="s">
        <v>8</v>
      </c>
      <c r="D2620" t="s">
        <v>2404</v>
      </c>
      <c r="E2620">
        <v>0</v>
      </c>
    </row>
    <row r="2621" spans="1:5" x14ac:dyDescent="0.3">
      <c r="A2621">
        <v>66100009</v>
      </c>
      <c r="B2621" t="s">
        <v>160</v>
      </c>
      <c r="C2621" t="s">
        <v>8</v>
      </c>
      <c r="D2621" t="s">
        <v>2405</v>
      </c>
      <c r="E2621">
        <v>0</v>
      </c>
    </row>
    <row r="2622" spans="1:5" x14ac:dyDescent="0.3">
      <c r="A2622">
        <v>66100009</v>
      </c>
      <c r="B2622" t="s">
        <v>160</v>
      </c>
      <c r="C2622" t="s">
        <v>8</v>
      </c>
      <c r="D2622" t="s">
        <v>2406</v>
      </c>
      <c r="E2622">
        <v>0</v>
      </c>
    </row>
    <row r="2623" spans="1:5" x14ac:dyDescent="0.3">
      <c r="A2623">
        <v>66100009</v>
      </c>
      <c r="B2623" t="s">
        <v>160</v>
      </c>
      <c r="C2623" t="s">
        <v>8</v>
      </c>
      <c r="D2623" t="s">
        <v>2407</v>
      </c>
      <c r="E2623">
        <v>0</v>
      </c>
    </row>
    <row r="2624" spans="1:5" x14ac:dyDescent="0.3">
      <c r="A2624">
        <v>66100009</v>
      </c>
      <c r="B2624" t="s">
        <v>160</v>
      </c>
      <c r="C2624" t="s">
        <v>8</v>
      </c>
      <c r="D2624" t="s">
        <v>2408</v>
      </c>
      <c r="E2624">
        <v>0</v>
      </c>
    </row>
    <row r="2625" spans="1:5" x14ac:dyDescent="0.3">
      <c r="A2625">
        <v>66100009</v>
      </c>
      <c r="B2625" t="s">
        <v>160</v>
      </c>
      <c r="C2625" t="s">
        <v>8</v>
      </c>
      <c r="D2625" t="s">
        <v>2409</v>
      </c>
      <c r="E2625">
        <v>0</v>
      </c>
    </row>
    <row r="2626" spans="1:5" x14ac:dyDescent="0.3">
      <c r="A2626">
        <v>66100009</v>
      </c>
      <c r="B2626" t="s">
        <v>160</v>
      </c>
      <c r="C2626" t="s">
        <v>8</v>
      </c>
      <c r="D2626" t="s">
        <v>2410</v>
      </c>
      <c r="E2626">
        <v>-1</v>
      </c>
    </row>
    <row r="2627" spans="1:5" x14ac:dyDescent="0.3">
      <c r="A2627">
        <v>66100009</v>
      </c>
      <c r="B2627" t="s">
        <v>160</v>
      </c>
      <c r="C2627" t="s">
        <v>8</v>
      </c>
      <c r="D2627" t="s">
        <v>2411</v>
      </c>
      <c r="E2627">
        <v>0</v>
      </c>
    </row>
    <row r="2628" spans="1:5" x14ac:dyDescent="0.3">
      <c r="A2628">
        <v>66100009</v>
      </c>
      <c r="B2628" t="s">
        <v>160</v>
      </c>
      <c r="C2628" t="s">
        <v>8</v>
      </c>
      <c r="D2628" t="s">
        <v>2412</v>
      </c>
      <c r="E2628">
        <v>0</v>
      </c>
    </row>
    <row r="2629" spans="1:5" x14ac:dyDescent="0.3">
      <c r="A2629">
        <v>66100009</v>
      </c>
      <c r="B2629" t="s">
        <v>160</v>
      </c>
      <c r="C2629" t="s">
        <v>8</v>
      </c>
      <c r="D2629" t="s">
        <v>2413</v>
      </c>
      <c r="E2629">
        <v>0</v>
      </c>
    </row>
    <row r="2630" spans="1:5" x14ac:dyDescent="0.3">
      <c r="A2630">
        <v>59110045</v>
      </c>
      <c r="B2630" t="s">
        <v>162</v>
      </c>
      <c r="C2630" t="s">
        <v>8</v>
      </c>
      <c r="D2630" t="s">
        <v>2378</v>
      </c>
      <c r="E2630">
        <v>0</v>
      </c>
    </row>
    <row r="2631" spans="1:5" x14ac:dyDescent="0.3">
      <c r="A2631">
        <v>59110045</v>
      </c>
      <c r="B2631" t="s">
        <v>162</v>
      </c>
      <c r="C2631" t="s">
        <v>8</v>
      </c>
      <c r="D2631" t="s">
        <v>2379</v>
      </c>
      <c r="E2631">
        <v>0</v>
      </c>
    </row>
    <row r="2632" spans="1:5" x14ac:dyDescent="0.3">
      <c r="A2632">
        <v>59110045</v>
      </c>
      <c r="B2632" t="s">
        <v>162</v>
      </c>
      <c r="C2632" t="s">
        <v>8</v>
      </c>
      <c r="D2632" t="s">
        <v>2380</v>
      </c>
      <c r="E2632">
        <v>0</v>
      </c>
    </row>
    <row r="2633" spans="1:5" x14ac:dyDescent="0.3">
      <c r="A2633">
        <v>59110045</v>
      </c>
      <c r="B2633" t="s">
        <v>162</v>
      </c>
      <c r="C2633" t="s">
        <v>8</v>
      </c>
      <c r="D2633" t="s">
        <v>2381</v>
      </c>
      <c r="E2633">
        <v>0</v>
      </c>
    </row>
    <row r="2634" spans="1:5" x14ac:dyDescent="0.3">
      <c r="A2634">
        <v>59110045</v>
      </c>
      <c r="B2634" t="s">
        <v>162</v>
      </c>
      <c r="C2634" t="s">
        <v>8</v>
      </c>
      <c r="D2634" t="s">
        <v>2382</v>
      </c>
      <c r="E2634">
        <v>0</v>
      </c>
    </row>
    <row r="2635" spans="1:5" x14ac:dyDescent="0.3">
      <c r="A2635">
        <v>59110045</v>
      </c>
      <c r="B2635" t="s">
        <v>162</v>
      </c>
      <c r="C2635" t="s">
        <v>8</v>
      </c>
      <c r="D2635" t="s">
        <v>2383</v>
      </c>
      <c r="E2635">
        <v>0</v>
      </c>
    </row>
    <row r="2636" spans="1:5" x14ac:dyDescent="0.3">
      <c r="A2636">
        <v>59110045</v>
      </c>
      <c r="B2636" t="s">
        <v>162</v>
      </c>
      <c r="C2636" t="s">
        <v>8</v>
      </c>
      <c r="D2636" t="s">
        <v>2384</v>
      </c>
      <c r="E2636">
        <v>0</v>
      </c>
    </row>
    <row r="2637" spans="1:5" x14ac:dyDescent="0.3">
      <c r="A2637">
        <v>59110045</v>
      </c>
      <c r="B2637" t="s">
        <v>162</v>
      </c>
      <c r="C2637" t="s">
        <v>8</v>
      </c>
      <c r="D2637" t="s">
        <v>2385</v>
      </c>
      <c r="E2637">
        <v>0</v>
      </c>
    </row>
    <row r="2638" spans="1:5" x14ac:dyDescent="0.3">
      <c r="A2638">
        <v>59110045</v>
      </c>
      <c r="B2638" t="s">
        <v>162</v>
      </c>
      <c r="C2638" t="s">
        <v>8</v>
      </c>
      <c r="D2638" t="s">
        <v>2386</v>
      </c>
      <c r="E2638">
        <v>-1</v>
      </c>
    </row>
    <row r="2639" spans="1:5" x14ac:dyDescent="0.3">
      <c r="A2639">
        <v>59110045</v>
      </c>
      <c r="B2639" t="s">
        <v>162</v>
      </c>
      <c r="C2639" t="s">
        <v>8</v>
      </c>
      <c r="D2639" t="s">
        <v>2387</v>
      </c>
      <c r="E2639">
        <v>0</v>
      </c>
    </row>
    <row r="2640" spans="1:5" x14ac:dyDescent="0.3">
      <c r="A2640">
        <v>59110045</v>
      </c>
      <c r="B2640" t="s">
        <v>162</v>
      </c>
      <c r="C2640" t="s">
        <v>8</v>
      </c>
      <c r="D2640" t="s">
        <v>2388</v>
      </c>
      <c r="E2640">
        <v>0</v>
      </c>
    </row>
    <row r="2641" spans="1:5" x14ac:dyDescent="0.3">
      <c r="A2641">
        <v>59110045</v>
      </c>
      <c r="B2641" t="s">
        <v>162</v>
      </c>
      <c r="C2641" t="s">
        <v>8</v>
      </c>
      <c r="D2641" t="s">
        <v>2389</v>
      </c>
      <c r="E2641">
        <v>0</v>
      </c>
    </row>
    <row r="2642" spans="1:5" x14ac:dyDescent="0.3">
      <c r="A2642">
        <v>59110045</v>
      </c>
      <c r="B2642" t="s">
        <v>162</v>
      </c>
      <c r="C2642" t="s">
        <v>8</v>
      </c>
      <c r="D2642" t="s">
        <v>2390</v>
      </c>
      <c r="E2642">
        <v>-4</v>
      </c>
    </row>
    <row r="2643" spans="1:5" x14ac:dyDescent="0.3">
      <c r="A2643">
        <v>59110045</v>
      </c>
      <c r="B2643" t="s">
        <v>162</v>
      </c>
      <c r="C2643" t="s">
        <v>8</v>
      </c>
      <c r="D2643" t="s">
        <v>2391</v>
      </c>
      <c r="E2643">
        <v>0</v>
      </c>
    </row>
    <row r="2644" spans="1:5" x14ac:dyDescent="0.3">
      <c r="A2644">
        <v>59110045</v>
      </c>
      <c r="B2644" t="s">
        <v>162</v>
      </c>
      <c r="C2644" t="s">
        <v>8</v>
      </c>
      <c r="D2644" t="s">
        <v>2392</v>
      </c>
      <c r="E2644">
        <v>0</v>
      </c>
    </row>
    <row r="2645" spans="1:5" x14ac:dyDescent="0.3">
      <c r="A2645">
        <v>59110045</v>
      </c>
      <c r="B2645" t="s">
        <v>162</v>
      </c>
      <c r="C2645" t="s">
        <v>8</v>
      </c>
      <c r="D2645" t="s">
        <v>2393</v>
      </c>
      <c r="E2645">
        <v>0</v>
      </c>
    </row>
    <row r="2646" spans="1:5" x14ac:dyDescent="0.3">
      <c r="A2646">
        <v>59110045</v>
      </c>
      <c r="B2646" t="s">
        <v>162</v>
      </c>
      <c r="C2646" t="s">
        <v>8</v>
      </c>
      <c r="D2646" t="s">
        <v>2394</v>
      </c>
      <c r="E2646">
        <v>0</v>
      </c>
    </row>
    <row r="2647" spans="1:5" x14ac:dyDescent="0.3">
      <c r="A2647">
        <v>59110045</v>
      </c>
      <c r="B2647" t="s">
        <v>162</v>
      </c>
      <c r="C2647" t="s">
        <v>8</v>
      </c>
      <c r="D2647" t="s">
        <v>2395</v>
      </c>
      <c r="E2647">
        <v>0</v>
      </c>
    </row>
    <row r="2648" spans="1:5" x14ac:dyDescent="0.3">
      <c r="A2648">
        <v>59110045</v>
      </c>
      <c r="B2648" t="s">
        <v>162</v>
      </c>
      <c r="C2648" t="s">
        <v>8</v>
      </c>
      <c r="D2648" t="s">
        <v>2396</v>
      </c>
      <c r="E2648">
        <v>0</v>
      </c>
    </row>
    <row r="2649" spans="1:5" x14ac:dyDescent="0.3">
      <c r="A2649">
        <v>59110045</v>
      </c>
      <c r="B2649" t="s">
        <v>162</v>
      </c>
      <c r="C2649" t="s">
        <v>8</v>
      </c>
      <c r="D2649" t="s">
        <v>2397</v>
      </c>
      <c r="E2649">
        <v>0</v>
      </c>
    </row>
    <row r="2650" spans="1:5" x14ac:dyDescent="0.3">
      <c r="A2650">
        <v>59110045</v>
      </c>
      <c r="B2650" t="s">
        <v>162</v>
      </c>
      <c r="C2650" t="s">
        <v>8</v>
      </c>
      <c r="D2650" t="s">
        <v>2398</v>
      </c>
      <c r="E2650">
        <v>0</v>
      </c>
    </row>
    <row r="2651" spans="1:5" x14ac:dyDescent="0.3">
      <c r="A2651">
        <v>59110045</v>
      </c>
      <c r="B2651" t="s">
        <v>162</v>
      </c>
      <c r="C2651" t="s">
        <v>8</v>
      </c>
      <c r="D2651" t="s">
        <v>2399</v>
      </c>
      <c r="E2651">
        <v>0</v>
      </c>
    </row>
    <row r="2652" spans="1:5" x14ac:dyDescent="0.3">
      <c r="A2652">
        <v>59110045</v>
      </c>
      <c r="B2652" t="s">
        <v>162</v>
      </c>
      <c r="C2652" t="s">
        <v>8</v>
      </c>
      <c r="D2652" t="s">
        <v>2400</v>
      </c>
      <c r="E2652">
        <v>0</v>
      </c>
    </row>
    <row r="2653" spans="1:5" x14ac:dyDescent="0.3">
      <c r="A2653">
        <v>59110045</v>
      </c>
      <c r="B2653" t="s">
        <v>162</v>
      </c>
      <c r="C2653" t="s">
        <v>8</v>
      </c>
      <c r="D2653" t="s">
        <v>2401</v>
      </c>
      <c r="E2653">
        <v>0</v>
      </c>
    </row>
    <row r="2654" spans="1:5" x14ac:dyDescent="0.3">
      <c r="A2654">
        <v>59110045</v>
      </c>
      <c r="B2654" t="s">
        <v>162</v>
      </c>
      <c r="C2654" t="s">
        <v>8</v>
      </c>
      <c r="D2654" t="s">
        <v>2402</v>
      </c>
      <c r="E2654">
        <v>0</v>
      </c>
    </row>
    <row r="2655" spans="1:5" x14ac:dyDescent="0.3">
      <c r="A2655">
        <v>59110045</v>
      </c>
      <c r="B2655" t="s">
        <v>162</v>
      </c>
      <c r="C2655" t="s">
        <v>8</v>
      </c>
      <c r="D2655" t="s">
        <v>2403</v>
      </c>
      <c r="E2655">
        <v>0</v>
      </c>
    </row>
    <row r="2656" spans="1:5" x14ac:dyDescent="0.3">
      <c r="A2656">
        <v>59110045</v>
      </c>
      <c r="B2656" t="s">
        <v>162</v>
      </c>
      <c r="C2656" t="s">
        <v>8</v>
      </c>
      <c r="D2656" t="s">
        <v>2404</v>
      </c>
      <c r="E2656">
        <v>0</v>
      </c>
    </row>
    <row r="2657" spans="1:5" x14ac:dyDescent="0.3">
      <c r="A2657">
        <v>59110045</v>
      </c>
      <c r="B2657" t="s">
        <v>162</v>
      </c>
      <c r="C2657" t="s">
        <v>8</v>
      </c>
      <c r="D2657" t="s">
        <v>2405</v>
      </c>
      <c r="E2657">
        <v>0</v>
      </c>
    </row>
    <row r="2658" spans="1:5" x14ac:dyDescent="0.3">
      <c r="A2658">
        <v>59110045</v>
      </c>
      <c r="B2658" t="s">
        <v>162</v>
      </c>
      <c r="C2658" t="s">
        <v>8</v>
      </c>
      <c r="D2658" t="s">
        <v>2406</v>
      </c>
      <c r="E2658">
        <v>0</v>
      </c>
    </row>
    <row r="2659" spans="1:5" x14ac:dyDescent="0.3">
      <c r="A2659">
        <v>59110045</v>
      </c>
      <c r="B2659" t="s">
        <v>162</v>
      </c>
      <c r="C2659" t="s">
        <v>8</v>
      </c>
      <c r="D2659" t="s">
        <v>2407</v>
      </c>
      <c r="E2659">
        <v>0</v>
      </c>
    </row>
    <row r="2660" spans="1:5" x14ac:dyDescent="0.3">
      <c r="A2660">
        <v>59110045</v>
      </c>
      <c r="B2660" t="s">
        <v>162</v>
      </c>
      <c r="C2660" t="s">
        <v>8</v>
      </c>
      <c r="D2660" t="s">
        <v>2408</v>
      </c>
      <c r="E2660">
        <v>0</v>
      </c>
    </row>
    <row r="2661" spans="1:5" x14ac:dyDescent="0.3">
      <c r="A2661">
        <v>59110045</v>
      </c>
      <c r="B2661" t="s">
        <v>162</v>
      </c>
      <c r="C2661" t="s">
        <v>8</v>
      </c>
      <c r="D2661" t="s">
        <v>2409</v>
      </c>
      <c r="E2661">
        <v>0</v>
      </c>
    </row>
    <row r="2662" spans="1:5" x14ac:dyDescent="0.3">
      <c r="A2662">
        <v>59110045</v>
      </c>
      <c r="B2662" t="s">
        <v>162</v>
      </c>
      <c r="C2662" t="s">
        <v>8</v>
      </c>
      <c r="D2662" t="s">
        <v>2410</v>
      </c>
      <c r="E2662">
        <v>0</v>
      </c>
    </row>
    <row r="2663" spans="1:5" x14ac:dyDescent="0.3">
      <c r="A2663">
        <v>59110045</v>
      </c>
      <c r="B2663" t="s">
        <v>162</v>
      </c>
      <c r="C2663" t="s">
        <v>8</v>
      </c>
      <c r="D2663" t="s">
        <v>2411</v>
      </c>
      <c r="E2663">
        <v>0</v>
      </c>
    </row>
    <row r="2664" spans="1:5" x14ac:dyDescent="0.3">
      <c r="A2664">
        <v>59110045</v>
      </c>
      <c r="B2664" t="s">
        <v>162</v>
      </c>
      <c r="C2664" t="s">
        <v>8</v>
      </c>
      <c r="D2664" t="s">
        <v>2412</v>
      </c>
      <c r="E2664">
        <v>0</v>
      </c>
    </row>
    <row r="2665" spans="1:5" x14ac:dyDescent="0.3">
      <c r="A2665">
        <v>59110045</v>
      </c>
      <c r="B2665" t="s">
        <v>162</v>
      </c>
      <c r="C2665" t="s">
        <v>8</v>
      </c>
      <c r="D2665" t="s">
        <v>2413</v>
      </c>
      <c r="E2665">
        <v>0</v>
      </c>
    </row>
    <row r="2666" spans="1:5" x14ac:dyDescent="0.3">
      <c r="A2666">
        <v>10300035</v>
      </c>
      <c r="B2666" t="s">
        <v>164</v>
      </c>
      <c r="C2666" t="s">
        <v>8</v>
      </c>
      <c r="D2666" t="s">
        <v>2378</v>
      </c>
      <c r="E2666">
        <v>0</v>
      </c>
    </row>
    <row r="2667" spans="1:5" x14ac:dyDescent="0.3">
      <c r="A2667">
        <v>10300035</v>
      </c>
      <c r="B2667" t="s">
        <v>164</v>
      </c>
      <c r="C2667" t="s">
        <v>8</v>
      </c>
      <c r="D2667" t="s">
        <v>2379</v>
      </c>
      <c r="E2667">
        <v>0</v>
      </c>
    </row>
    <row r="2668" spans="1:5" x14ac:dyDescent="0.3">
      <c r="A2668">
        <v>10300035</v>
      </c>
      <c r="B2668" t="s">
        <v>164</v>
      </c>
      <c r="C2668" t="s">
        <v>8</v>
      </c>
      <c r="D2668" t="s">
        <v>2380</v>
      </c>
      <c r="E2668">
        <v>0</v>
      </c>
    </row>
    <row r="2669" spans="1:5" x14ac:dyDescent="0.3">
      <c r="A2669">
        <v>10300035</v>
      </c>
      <c r="B2669" t="s">
        <v>164</v>
      </c>
      <c r="C2669" t="s">
        <v>8</v>
      </c>
      <c r="D2669" t="s">
        <v>2381</v>
      </c>
      <c r="E2669">
        <v>0</v>
      </c>
    </row>
    <row r="2670" spans="1:5" x14ac:dyDescent="0.3">
      <c r="A2670">
        <v>10300035</v>
      </c>
      <c r="B2670" t="s">
        <v>164</v>
      </c>
      <c r="C2670" t="s">
        <v>8</v>
      </c>
      <c r="D2670" t="s">
        <v>2382</v>
      </c>
      <c r="E2670">
        <v>0</v>
      </c>
    </row>
    <row r="2671" spans="1:5" x14ac:dyDescent="0.3">
      <c r="A2671">
        <v>10300035</v>
      </c>
      <c r="B2671" t="s">
        <v>164</v>
      </c>
      <c r="C2671" t="s">
        <v>8</v>
      </c>
      <c r="D2671" t="s">
        <v>2383</v>
      </c>
      <c r="E2671">
        <v>0</v>
      </c>
    </row>
    <row r="2672" spans="1:5" x14ac:dyDescent="0.3">
      <c r="A2672">
        <v>10300035</v>
      </c>
      <c r="B2672" t="s">
        <v>164</v>
      </c>
      <c r="C2672" t="s">
        <v>8</v>
      </c>
      <c r="D2672" t="s">
        <v>2384</v>
      </c>
      <c r="E2672">
        <v>0</v>
      </c>
    </row>
    <row r="2673" spans="1:5" x14ac:dyDescent="0.3">
      <c r="A2673">
        <v>10300035</v>
      </c>
      <c r="B2673" t="s">
        <v>164</v>
      </c>
      <c r="C2673" t="s">
        <v>8</v>
      </c>
      <c r="D2673" t="s">
        <v>2385</v>
      </c>
      <c r="E2673">
        <v>0</v>
      </c>
    </row>
    <row r="2674" spans="1:5" x14ac:dyDescent="0.3">
      <c r="A2674">
        <v>10300035</v>
      </c>
      <c r="B2674" t="s">
        <v>164</v>
      </c>
      <c r="C2674" t="s">
        <v>8</v>
      </c>
      <c r="D2674" t="s">
        <v>2386</v>
      </c>
      <c r="E2674">
        <v>0</v>
      </c>
    </row>
    <row r="2675" spans="1:5" x14ac:dyDescent="0.3">
      <c r="A2675">
        <v>10300035</v>
      </c>
      <c r="B2675" t="s">
        <v>164</v>
      </c>
      <c r="C2675" t="s">
        <v>8</v>
      </c>
      <c r="D2675" t="s">
        <v>2387</v>
      </c>
      <c r="E2675">
        <v>0</v>
      </c>
    </row>
    <row r="2676" spans="1:5" x14ac:dyDescent="0.3">
      <c r="A2676">
        <v>10300035</v>
      </c>
      <c r="B2676" t="s">
        <v>164</v>
      </c>
      <c r="C2676" t="s">
        <v>8</v>
      </c>
      <c r="D2676" t="s">
        <v>2388</v>
      </c>
      <c r="E2676">
        <v>0</v>
      </c>
    </row>
    <row r="2677" spans="1:5" x14ac:dyDescent="0.3">
      <c r="A2677">
        <v>10300035</v>
      </c>
      <c r="B2677" t="s">
        <v>164</v>
      </c>
      <c r="C2677" t="s">
        <v>8</v>
      </c>
      <c r="D2677" t="s">
        <v>2389</v>
      </c>
      <c r="E2677">
        <v>0</v>
      </c>
    </row>
    <row r="2678" spans="1:5" x14ac:dyDescent="0.3">
      <c r="A2678">
        <v>10300035</v>
      </c>
      <c r="B2678" t="s">
        <v>164</v>
      </c>
      <c r="C2678" t="s">
        <v>8</v>
      </c>
      <c r="D2678" t="s">
        <v>2390</v>
      </c>
      <c r="E2678">
        <v>0</v>
      </c>
    </row>
    <row r="2679" spans="1:5" x14ac:dyDescent="0.3">
      <c r="A2679">
        <v>10300035</v>
      </c>
      <c r="B2679" t="s">
        <v>164</v>
      </c>
      <c r="C2679" t="s">
        <v>8</v>
      </c>
      <c r="D2679" t="s">
        <v>2391</v>
      </c>
      <c r="E2679">
        <v>0</v>
      </c>
    </row>
    <row r="2680" spans="1:5" x14ac:dyDescent="0.3">
      <c r="A2680">
        <v>10300035</v>
      </c>
      <c r="B2680" t="s">
        <v>164</v>
      </c>
      <c r="C2680" t="s">
        <v>8</v>
      </c>
      <c r="D2680" t="s">
        <v>2392</v>
      </c>
      <c r="E2680">
        <v>0</v>
      </c>
    </row>
    <row r="2681" spans="1:5" x14ac:dyDescent="0.3">
      <c r="A2681">
        <v>10300035</v>
      </c>
      <c r="B2681" t="s">
        <v>164</v>
      </c>
      <c r="C2681" t="s">
        <v>8</v>
      </c>
      <c r="D2681" t="s">
        <v>2393</v>
      </c>
      <c r="E2681">
        <v>0</v>
      </c>
    </row>
    <row r="2682" spans="1:5" x14ac:dyDescent="0.3">
      <c r="A2682">
        <v>10300035</v>
      </c>
      <c r="B2682" t="s">
        <v>164</v>
      </c>
      <c r="C2682" t="s">
        <v>8</v>
      </c>
      <c r="D2682" t="s">
        <v>2394</v>
      </c>
      <c r="E2682">
        <v>0</v>
      </c>
    </row>
    <row r="2683" spans="1:5" x14ac:dyDescent="0.3">
      <c r="A2683">
        <v>10300035</v>
      </c>
      <c r="B2683" t="s">
        <v>164</v>
      </c>
      <c r="C2683" t="s">
        <v>8</v>
      </c>
      <c r="D2683" t="s">
        <v>2395</v>
      </c>
      <c r="E2683">
        <v>0</v>
      </c>
    </row>
    <row r="2684" spans="1:5" x14ac:dyDescent="0.3">
      <c r="A2684">
        <v>10300035</v>
      </c>
      <c r="B2684" t="s">
        <v>164</v>
      </c>
      <c r="C2684" t="s">
        <v>8</v>
      </c>
      <c r="D2684" t="s">
        <v>2396</v>
      </c>
      <c r="E2684">
        <v>0</v>
      </c>
    </row>
    <row r="2685" spans="1:5" x14ac:dyDescent="0.3">
      <c r="A2685">
        <v>10300035</v>
      </c>
      <c r="B2685" t="s">
        <v>164</v>
      </c>
      <c r="C2685" t="s">
        <v>8</v>
      </c>
      <c r="D2685" t="s">
        <v>2397</v>
      </c>
      <c r="E2685">
        <v>0</v>
      </c>
    </row>
    <row r="2686" spans="1:5" x14ac:dyDescent="0.3">
      <c r="A2686">
        <v>10300035</v>
      </c>
      <c r="B2686" t="s">
        <v>164</v>
      </c>
      <c r="C2686" t="s">
        <v>8</v>
      </c>
      <c r="D2686" t="s">
        <v>2398</v>
      </c>
      <c r="E2686">
        <v>0</v>
      </c>
    </row>
    <row r="2687" spans="1:5" x14ac:dyDescent="0.3">
      <c r="A2687">
        <v>10300035</v>
      </c>
      <c r="B2687" t="s">
        <v>164</v>
      </c>
      <c r="C2687" t="s">
        <v>8</v>
      </c>
      <c r="D2687" t="s">
        <v>2399</v>
      </c>
      <c r="E2687">
        <v>0</v>
      </c>
    </row>
    <row r="2688" spans="1:5" x14ac:dyDescent="0.3">
      <c r="A2688">
        <v>10300035</v>
      </c>
      <c r="B2688" t="s">
        <v>164</v>
      </c>
      <c r="C2688" t="s">
        <v>8</v>
      </c>
      <c r="D2688" t="s">
        <v>2400</v>
      </c>
      <c r="E2688">
        <v>0</v>
      </c>
    </row>
    <row r="2689" spans="1:5" x14ac:dyDescent="0.3">
      <c r="A2689">
        <v>10300035</v>
      </c>
      <c r="B2689" t="s">
        <v>164</v>
      </c>
      <c r="C2689" t="s">
        <v>8</v>
      </c>
      <c r="D2689" t="s">
        <v>2401</v>
      </c>
      <c r="E2689">
        <v>0</v>
      </c>
    </row>
    <row r="2690" spans="1:5" x14ac:dyDescent="0.3">
      <c r="A2690">
        <v>10300035</v>
      </c>
      <c r="B2690" t="s">
        <v>164</v>
      </c>
      <c r="C2690" t="s">
        <v>8</v>
      </c>
      <c r="D2690" t="s">
        <v>2402</v>
      </c>
      <c r="E2690">
        <v>0</v>
      </c>
    </row>
    <row r="2691" spans="1:5" x14ac:dyDescent="0.3">
      <c r="A2691">
        <v>10300035</v>
      </c>
      <c r="B2691" t="s">
        <v>164</v>
      </c>
      <c r="C2691" t="s">
        <v>8</v>
      </c>
      <c r="D2691" t="s">
        <v>2403</v>
      </c>
      <c r="E2691">
        <v>-20</v>
      </c>
    </row>
    <row r="2692" spans="1:5" x14ac:dyDescent="0.3">
      <c r="A2692">
        <v>10300035</v>
      </c>
      <c r="B2692" t="s">
        <v>164</v>
      </c>
      <c r="C2692" t="s">
        <v>8</v>
      </c>
      <c r="D2692" t="s">
        <v>2404</v>
      </c>
      <c r="E2692">
        <v>0</v>
      </c>
    </row>
    <row r="2693" spans="1:5" x14ac:dyDescent="0.3">
      <c r="A2693">
        <v>10300035</v>
      </c>
      <c r="B2693" t="s">
        <v>164</v>
      </c>
      <c r="C2693" t="s">
        <v>8</v>
      </c>
      <c r="D2693" t="s">
        <v>2405</v>
      </c>
      <c r="E2693">
        <v>0</v>
      </c>
    </row>
    <row r="2694" spans="1:5" x14ac:dyDescent="0.3">
      <c r="A2694">
        <v>10300035</v>
      </c>
      <c r="B2694" t="s">
        <v>164</v>
      </c>
      <c r="C2694" t="s">
        <v>8</v>
      </c>
      <c r="D2694" t="s">
        <v>2406</v>
      </c>
      <c r="E2694">
        <v>0</v>
      </c>
    </row>
    <row r="2695" spans="1:5" x14ac:dyDescent="0.3">
      <c r="A2695">
        <v>10300035</v>
      </c>
      <c r="B2695" t="s">
        <v>164</v>
      </c>
      <c r="C2695" t="s">
        <v>8</v>
      </c>
      <c r="D2695" t="s">
        <v>2407</v>
      </c>
      <c r="E2695">
        <v>0</v>
      </c>
    </row>
    <row r="2696" spans="1:5" x14ac:dyDescent="0.3">
      <c r="A2696">
        <v>10300035</v>
      </c>
      <c r="B2696" t="s">
        <v>164</v>
      </c>
      <c r="C2696" t="s">
        <v>8</v>
      </c>
      <c r="D2696" t="s">
        <v>2408</v>
      </c>
      <c r="E2696">
        <v>0</v>
      </c>
    </row>
    <row r="2697" spans="1:5" x14ac:dyDescent="0.3">
      <c r="A2697">
        <v>10300035</v>
      </c>
      <c r="B2697" t="s">
        <v>164</v>
      </c>
      <c r="C2697" t="s">
        <v>8</v>
      </c>
      <c r="D2697" t="s">
        <v>2409</v>
      </c>
      <c r="E2697">
        <v>0</v>
      </c>
    </row>
    <row r="2698" spans="1:5" x14ac:dyDescent="0.3">
      <c r="A2698">
        <v>10300035</v>
      </c>
      <c r="B2698" t="s">
        <v>164</v>
      </c>
      <c r="C2698" t="s">
        <v>8</v>
      </c>
      <c r="D2698" t="s">
        <v>2410</v>
      </c>
      <c r="E2698">
        <v>0</v>
      </c>
    </row>
    <row r="2699" spans="1:5" x14ac:dyDescent="0.3">
      <c r="A2699">
        <v>10300035</v>
      </c>
      <c r="B2699" t="s">
        <v>164</v>
      </c>
      <c r="C2699" t="s">
        <v>8</v>
      </c>
      <c r="D2699" t="s">
        <v>2411</v>
      </c>
      <c r="E2699">
        <v>0</v>
      </c>
    </row>
    <row r="2700" spans="1:5" x14ac:dyDescent="0.3">
      <c r="A2700">
        <v>10300035</v>
      </c>
      <c r="B2700" t="s">
        <v>164</v>
      </c>
      <c r="C2700" t="s">
        <v>8</v>
      </c>
      <c r="D2700" t="s">
        <v>2412</v>
      </c>
      <c r="E2700">
        <v>0</v>
      </c>
    </row>
    <row r="2701" spans="1:5" x14ac:dyDescent="0.3">
      <c r="A2701">
        <v>10300035</v>
      </c>
      <c r="B2701" t="s">
        <v>164</v>
      </c>
      <c r="C2701" t="s">
        <v>8</v>
      </c>
      <c r="D2701" t="s">
        <v>2413</v>
      </c>
      <c r="E2701">
        <v>0</v>
      </c>
    </row>
    <row r="2702" spans="1:5" x14ac:dyDescent="0.3">
      <c r="A2702">
        <v>45800211</v>
      </c>
      <c r="B2702" t="s">
        <v>166</v>
      </c>
      <c r="C2702" t="s">
        <v>8</v>
      </c>
      <c r="D2702" t="s">
        <v>2378</v>
      </c>
      <c r="E2702">
        <v>0</v>
      </c>
    </row>
    <row r="2703" spans="1:5" x14ac:dyDescent="0.3">
      <c r="A2703">
        <v>45800211</v>
      </c>
      <c r="B2703" t="s">
        <v>166</v>
      </c>
      <c r="C2703" t="s">
        <v>8</v>
      </c>
      <c r="D2703" t="s">
        <v>2379</v>
      </c>
      <c r="E2703">
        <v>0</v>
      </c>
    </row>
    <row r="2704" spans="1:5" x14ac:dyDescent="0.3">
      <c r="A2704">
        <v>45800211</v>
      </c>
      <c r="B2704" t="s">
        <v>166</v>
      </c>
      <c r="C2704" t="s">
        <v>8</v>
      </c>
      <c r="D2704" t="s">
        <v>2380</v>
      </c>
      <c r="E2704">
        <v>0</v>
      </c>
    </row>
    <row r="2705" spans="1:5" x14ac:dyDescent="0.3">
      <c r="A2705">
        <v>45800211</v>
      </c>
      <c r="B2705" t="s">
        <v>166</v>
      </c>
      <c r="C2705" t="s">
        <v>8</v>
      </c>
      <c r="D2705" t="s">
        <v>2381</v>
      </c>
      <c r="E2705">
        <v>0</v>
      </c>
    </row>
    <row r="2706" spans="1:5" x14ac:dyDescent="0.3">
      <c r="A2706">
        <v>45800211</v>
      </c>
      <c r="B2706" t="s">
        <v>166</v>
      </c>
      <c r="C2706" t="s">
        <v>8</v>
      </c>
      <c r="D2706" t="s">
        <v>2382</v>
      </c>
      <c r="E2706">
        <v>0</v>
      </c>
    </row>
    <row r="2707" spans="1:5" x14ac:dyDescent="0.3">
      <c r="A2707">
        <v>45800211</v>
      </c>
      <c r="B2707" t="s">
        <v>166</v>
      </c>
      <c r="C2707" t="s">
        <v>8</v>
      </c>
      <c r="D2707" t="s">
        <v>2383</v>
      </c>
      <c r="E2707">
        <v>0</v>
      </c>
    </row>
    <row r="2708" spans="1:5" x14ac:dyDescent="0.3">
      <c r="A2708">
        <v>45800211</v>
      </c>
      <c r="B2708" t="s">
        <v>166</v>
      </c>
      <c r="C2708" t="s">
        <v>8</v>
      </c>
      <c r="D2708" t="s">
        <v>2384</v>
      </c>
      <c r="E2708">
        <v>0</v>
      </c>
    </row>
    <row r="2709" spans="1:5" x14ac:dyDescent="0.3">
      <c r="A2709">
        <v>45800211</v>
      </c>
      <c r="B2709" t="s">
        <v>166</v>
      </c>
      <c r="C2709" t="s">
        <v>8</v>
      </c>
      <c r="D2709" t="s">
        <v>2385</v>
      </c>
      <c r="E2709">
        <v>0</v>
      </c>
    </row>
    <row r="2710" spans="1:5" x14ac:dyDescent="0.3">
      <c r="A2710">
        <v>45800211</v>
      </c>
      <c r="B2710" t="s">
        <v>166</v>
      </c>
      <c r="C2710" t="s">
        <v>8</v>
      </c>
      <c r="D2710" t="s">
        <v>2386</v>
      </c>
      <c r="E2710">
        <v>0</v>
      </c>
    </row>
    <row r="2711" spans="1:5" x14ac:dyDescent="0.3">
      <c r="A2711">
        <v>45800211</v>
      </c>
      <c r="B2711" t="s">
        <v>166</v>
      </c>
      <c r="C2711" t="s">
        <v>8</v>
      </c>
      <c r="D2711" t="s">
        <v>2387</v>
      </c>
      <c r="E2711">
        <v>0</v>
      </c>
    </row>
    <row r="2712" spans="1:5" x14ac:dyDescent="0.3">
      <c r="A2712">
        <v>45800211</v>
      </c>
      <c r="B2712" t="s">
        <v>166</v>
      </c>
      <c r="C2712" t="s">
        <v>8</v>
      </c>
      <c r="D2712" t="s">
        <v>2388</v>
      </c>
      <c r="E2712">
        <v>0</v>
      </c>
    </row>
    <row r="2713" spans="1:5" x14ac:dyDescent="0.3">
      <c r="A2713">
        <v>45800211</v>
      </c>
      <c r="B2713" t="s">
        <v>166</v>
      </c>
      <c r="C2713" t="s">
        <v>8</v>
      </c>
      <c r="D2713" t="s">
        <v>2389</v>
      </c>
      <c r="E2713">
        <v>0</v>
      </c>
    </row>
    <row r="2714" spans="1:5" x14ac:dyDescent="0.3">
      <c r="A2714">
        <v>45800211</v>
      </c>
      <c r="B2714" t="s">
        <v>166</v>
      </c>
      <c r="C2714" t="s">
        <v>8</v>
      </c>
      <c r="D2714" t="s">
        <v>2390</v>
      </c>
      <c r="E2714">
        <v>0</v>
      </c>
    </row>
    <row r="2715" spans="1:5" x14ac:dyDescent="0.3">
      <c r="A2715">
        <v>45800211</v>
      </c>
      <c r="B2715" t="s">
        <v>166</v>
      </c>
      <c r="C2715" t="s">
        <v>8</v>
      </c>
      <c r="D2715" t="s">
        <v>2391</v>
      </c>
      <c r="E2715">
        <v>0</v>
      </c>
    </row>
    <row r="2716" spans="1:5" x14ac:dyDescent="0.3">
      <c r="A2716">
        <v>45800211</v>
      </c>
      <c r="B2716" t="s">
        <v>166</v>
      </c>
      <c r="C2716" t="s">
        <v>8</v>
      </c>
      <c r="D2716" t="s">
        <v>2392</v>
      </c>
      <c r="E2716">
        <v>0</v>
      </c>
    </row>
    <row r="2717" spans="1:5" x14ac:dyDescent="0.3">
      <c r="A2717">
        <v>45800211</v>
      </c>
      <c r="B2717" t="s">
        <v>166</v>
      </c>
      <c r="C2717" t="s">
        <v>8</v>
      </c>
      <c r="D2717" t="s">
        <v>2393</v>
      </c>
      <c r="E2717">
        <v>0</v>
      </c>
    </row>
    <row r="2718" spans="1:5" x14ac:dyDescent="0.3">
      <c r="A2718">
        <v>45800211</v>
      </c>
      <c r="B2718" t="s">
        <v>166</v>
      </c>
      <c r="C2718" t="s">
        <v>8</v>
      </c>
      <c r="D2718" t="s">
        <v>2394</v>
      </c>
      <c r="E2718">
        <v>0</v>
      </c>
    </row>
    <row r="2719" spans="1:5" x14ac:dyDescent="0.3">
      <c r="A2719">
        <v>45800211</v>
      </c>
      <c r="B2719" t="s">
        <v>166</v>
      </c>
      <c r="C2719" t="s">
        <v>8</v>
      </c>
      <c r="D2719" t="s">
        <v>2395</v>
      </c>
      <c r="E2719">
        <v>0</v>
      </c>
    </row>
    <row r="2720" spans="1:5" x14ac:dyDescent="0.3">
      <c r="A2720">
        <v>45800211</v>
      </c>
      <c r="B2720" t="s">
        <v>166</v>
      </c>
      <c r="C2720" t="s">
        <v>8</v>
      </c>
      <c r="D2720" t="s">
        <v>2396</v>
      </c>
      <c r="E2720">
        <v>0</v>
      </c>
    </row>
    <row r="2721" spans="1:5" x14ac:dyDescent="0.3">
      <c r="A2721">
        <v>45800211</v>
      </c>
      <c r="B2721" t="s">
        <v>166</v>
      </c>
      <c r="C2721" t="s">
        <v>8</v>
      </c>
      <c r="D2721" t="s">
        <v>2397</v>
      </c>
      <c r="E2721">
        <v>0</v>
      </c>
    </row>
    <row r="2722" spans="1:5" x14ac:dyDescent="0.3">
      <c r="A2722">
        <v>45800211</v>
      </c>
      <c r="B2722" t="s">
        <v>166</v>
      </c>
      <c r="C2722" t="s">
        <v>8</v>
      </c>
      <c r="D2722" t="s">
        <v>2398</v>
      </c>
      <c r="E2722">
        <v>0</v>
      </c>
    </row>
    <row r="2723" spans="1:5" x14ac:dyDescent="0.3">
      <c r="A2723">
        <v>45800211</v>
      </c>
      <c r="B2723" t="s">
        <v>166</v>
      </c>
      <c r="C2723" t="s">
        <v>8</v>
      </c>
      <c r="D2723" t="s">
        <v>2399</v>
      </c>
      <c r="E2723">
        <v>0</v>
      </c>
    </row>
    <row r="2724" spans="1:5" x14ac:dyDescent="0.3">
      <c r="A2724">
        <v>45800211</v>
      </c>
      <c r="B2724" t="s">
        <v>166</v>
      </c>
      <c r="C2724" t="s">
        <v>8</v>
      </c>
      <c r="D2724" t="s">
        <v>2400</v>
      </c>
      <c r="E2724">
        <v>0</v>
      </c>
    </row>
    <row r="2725" spans="1:5" x14ac:dyDescent="0.3">
      <c r="A2725">
        <v>45800211</v>
      </c>
      <c r="B2725" t="s">
        <v>166</v>
      </c>
      <c r="C2725" t="s">
        <v>8</v>
      </c>
      <c r="D2725" t="s">
        <v>2401</v>
      </c>
      <c r="E2725">
        <v>0</v>
      </c>
    </row>
    <row r="2726" spans="1:5" x14ac:dyDescent="0.3">
      <c r="A2726">
        <v>45800211</v>
      </c>
      <c r="B2726" t="s">
        <v>166</v>
      </c>
      <c r="C2726" t="s">
        <v>8</v>
      </c>
      <c r="D2726" t="s">
        <v>2402</v>
      </c>
      <c r="E2726">
        <v>0</v>
      </c>
    </row>
    <row r="2727" spans="1:5" x14ac:dyDescent="0.3">
      <c r="A2727">
        <v>45800211</v>
      </c>
      <c r="B2727" t="s">
        <v>166</v>
      </c>
      <c r="C2727" t="s">
        <v>8</v>
      </c>
      <c r="D2727" t="s">
        <v>2403</v>
      </c>
      <c r="E2727">
        <v>0</v>
      </c>
    </row>
    <row r="2728" spans="1:5" x14ac:dyDescent="0.3">
      <c r="A2728">
        <v>45800211</v>
      </c>
      <c r="B2728" t="s">
        <v>166</v>
      </c>
      <c r="C2728" t="s">
        <v>8</v>
      </c>
      <c r="D2728" t="s">
        <v>2404</v>
      </c>
      <c r="E2728">
        <v>0</v>
      </c>
    </row>
    <row r="2729" spans="1:5" x14ac:dyDescent="0.3">
      <c r="A2729">
        <v>45800211</v>
      </c>
      <c r="B2729" t="s">
        <v>166</v>
      </c>
      <c r="C2729" t="s">
        <v>8</v>
      </c>
      <c r="D2729" t="s">
        <v>2405</v>
      </c>
      <c r="E2729">
        <v>0</v>
      </c>
    </row>
    <row r="2730" spans="1:5" x14ac:dyDescent="0.3">
      <c r="A2730">
        <v>45800211</v>
      </c>
      <c r="B2730" t="s">
        <v>166</v>
      </c>
      <c r="C2730" t="s">
        <v>8</v>
      </c>
      <c r="D2730" t="s">
        <v>2406</v>
      </c>
      <c r="E2730">
        <v>-2</v>
      </c>
    </row>
    <row r="2731" spans="1:5" x14ac:dyDescent="0.3">
      <c r="A2731">
        <v>45800211</v>
      </c>
      <c r="B2731" t="s">
        <v>166</v>
      </c>
      <c r="C2731" t="s">
        <v>8</v>
      </c>
      <c r="D2731" t="s">
        <v>2407</v>
      </c>
      <c r="E2731">
        <v>1</v>
      </c>
    </row>
    <row r="2732" spans="1:5" x14ac:dyDescent="0.3">
      <c r="A2732">
        <v>45800211</v>
      </c>
      <c r="B2732" t="s">
        <v>166</v>
      </c>
      <c r="C2732" t="s">
        <v>8</v>
      </c>
      <c r="D2732" t="s">
        <v>2408</v>
      </c>
      <c r="E2732">
        <v>0</v>
      </c>
    </row>
    <row r="2733" spans="1:5" x14ac:dyDescent="0.3">
      <c r="A2733">
        <v>45800211</v>
      </c>
      <c r="B2733" t="s">
        <v>166</v>
      </c>
      <c r="C2733" t="s">
        <v>8</v>
      </c>
      <c r="D2733" t="s">
        <v>2409</v>
      </c>
      <c r="E2733">
        <v>0</v>
      </c>
    </row>
    <row r="2734" spans="1:5" x14ac:dyDescent="0.3">
      <c r="A2734">
        <v>45800211</v>
      </c>
      <c r="B2734" t="s">
        <v>166</v>
      </c>
      <c r="C2734" t="s">
        <v>8</v>
      </c>
      <c r="D2734" t="s">
        <v>2410</v>
      </c>
      <c r="E2734">
        <v>0</v>
      </c>
    </row>
    <row r="2735" spans="1:5" x14ac:dyDescent="0.3">
      <c r="A2735">
        <v>45800211</v>
      </c>
      <c r="B2735" t="s">
        <v>166</v>
      </c>
      <c r="C2735" t="s">
        <v>8</v>
      </c>
      <c r="D2735" t="s">
        <v>2411</v>
      </c>
      <c r="E2735">
        <v>0</v>
      </c>
    </row>
    <row r="2736" spans="1:5" x14ac:dyDescent="0.3">
      <c r="A2736">
        <v>45800211</v>
      </c>
      <c r="B2736" t="s">
        <v>166</v>
      </c>
      <c r="C2736" t="s">
        <v>8</v>
      </c>
      <c r="D2736" t="s">
        <v>2412</v>
      </c>
      <c r="E2736">
        <v>0</v>
      </c>
    </row>
    <row r="2737" spans="1:5" x14ac:dyDescent="0.3">
      <c r="A2737">
        <v>45800211</v>
      </c>
      <c r="B2737" t="s">
        <v>166</v>
      </c>
      <c r="C2737" t="s">
        <v>8</v>
      </c>
      <c r="D2737" t="s">
        <v>2413</v>
      </c>
      <c r="E2737">
        <v>0</v>
      </c>
    </row>
    <row r="2738" spans="1:5" x14ac:dyDescent="0.3">
      <c r="A2738">
        <v>70030003</v>
      </c>
      <c r="B2738" t="s">
        <v>168</v>
      </c>
      <c r="C2738" t="s">
        <v>8</v>
      </c>
      <c r="D2738" t="s">
        <v>2378</v>
      </c>
      <c r="E2738">
        <v>0</v>
      </c>
    </row>
    <row r="2739" spans="1:5" x14ac:dyDescent="0.3">
      <c r="A2739">
        <v>70030003</v>
      </c>
      <c r="B2739" t="s">
        <v>168</v>
      </c>
      <c r="C2739" t="s">
        <v>8</v>
      </c>
      <c r="D2739" t="s">
        <v>2379</v>
      </c>
      <c r="E2739">
        <v>0</v>
      </c>
    </row>
    <row r="2740" spans="1:5" x14ac:dyDescent="0.3">
      <c r="A2740">
        <v>70030003</v>
      </c>
      <c r="B2740" t="s">
        <v>168</v>
      </c>
      <c r="C2740" t="s">
        <v>8</v>
      </c>
      <c r="D2740" t="s">
        <v>2380</v>
      </c>
      <c r="E2740">
        <v>0</v>
      </c>
    </row>
    <row r="2741" spans="1:5" x14ac:dyDescent="0.3">
      <c r="A2741">
        <v>70030003</v>
      </c>
      <c r="B2741" t="s">
        <v>168</v>
      </c>
      <c r="C2741" t="s">
        <v>8</v>
      </c>
      <c r="D2741" t="s">
        <v>2381</v>
      </c>
      <c r="E2741">
        <v>0</v>
      </c>
    </row>
    <row r="2742" spans="1:5" x14ac:dyDescent="0.3">
      <c r="A2742">
        <v>70030003</v>
      </c>
      <c r="B2742" t="s">
        <v>168</v>
      </c>
      <c r="C2742" t="s">
        <v>8</v>
      </c>
      <c r="D2742" t="s">
        <v>2382</v>
      </c>
      <c r="E2742">
        <v>0</v>
      </c>
    </row>
    <row r="2743" spans="1:5" x14ac:dyDescent="0.3">
      <c r="A2743">
        <v>70030003</v>
      </c>
      <c r="B2743" t="s">
        <v>168</v>
      </c>
      <c r="C2743" t="s">
        <v>8</v>
      </c>
      <c r="D2743" t="s">
        <v>2383</v>
      </c>
      <c r="E2743">
        <v>0</v>
      </c>
    </row>
    <row r="2744" spans="1:5" x14ac:dyDescent="0.3">
      <c r="A2744">
        <v>70030003</v>
      </c>
      <c r="B2744" t="s">
        <v>168</v>
      </c>
      <c r="C2744" t="s">
        <v>8</v>
      </c>
      <c r="D2744" t="s">
        <v>2384</v>
      </c>
      <c r="E2744">
        <v>0</v>
      </c>
    </row>
    <row r="2745" spans="1:5" x14ac:dyDescent="0.3">
      <c r="A2745">
        <v>70030003</v>
      </c>
      <c r="B2745" t="s">
        <v>168</v>
      </c>
      <c r="C2745" t="s">
        <v>8</v>
      </c>
      <c r="D2745" t="s">
        <v>2385</v>
      </c>
      <c r="E2745">
        <v>0</v>
      </c>
    </row>
    <row r="2746" spans="1:5" x14ac:dyDescent="0.3">
      <c r="A2746">
        <v>70030003</v>
      </c>
      <c r="B2746" t="s">
        <v>168</v>
      </c>
      <c r="C2746" t="s">
        <v>8</v>
      </c>
      <c r="D2746" t="s">
        <v>2386</v>
      </c>
      <c r="E2746">
        <v>0</v>
      </c>
    </row>
    <row r="2747" spans="1:5" x14ac:dyDescent="0.3">
      <c r="A2747">
        <v>70030003</v>
      </c>
      <c r="B2747" t="s">
        <v>168</v>
      </c>
      <c r="C2747" t="s">
        <v>8</v>
      </c>
      <c r="D2747" t="s">
        <v>2387</v>
      </c>
      <c r="E2747">
        <v>0</v>
      </c>
    </row>
    <row r="2748" spans="1:5" x14ac:dyDescent="0.3">
      <c r="A2748">
        <v>70030003</v>
      </c>
      <c r="B2748" t="s">
        <v>168</v>
      </c>
      <c r="C2748" t="s">
        <v>8</v>
      </c>
      <c r="D2748" t="s">
        <v>2388</v>
      </c>
      <c r="E2748">
        <v>0</v>
      </c>
    </row>
    <row r="2749" spans="1:5" x14ac:dyDescent="0.3">
      <c r="A2749">
        <v>70030003</v>
      </c>
      <c r="B2749" t="s">
        <v>168</v>
      </c>
      <c r="C2749" t="s">
        <v>8</v>
      </c>
      <c r="D2749" t="s">
        <v>2389</v>
      </c>
      <c r="E2749">
        <v>0</v>
      </c>
    </row>
    <row r="2750" spans="1:5" x14ac:dyDescent="0.3">
      <c r="A2750">
        <v>70030003</v>
      </c>
      <c r="B2750" t="s">
        <v>168</v>
      </c>
      <c r="C2750" t="s">
        <v>8</v>
      </c>
      <c r="D2750" t="s">
        <v>2390</v>
      </c>
      <c r="E2750">
        <v>0</v>
      </c>
    </row>
    <row r="2751" spans="1:5" x14ac:dyDescent="0.3">
      <c r="A2751">
        <v>70030003</v>
      </c>
      <c r="B2751" t="s">
        <v>168</v>
      </c>
      <c r="C2751" t="s">
        <v>8</v>
      </c>
      <c r="D2751" t="s">
        <v>2391</v>
      </c>
      <c r="E2751">
        <v>0</v>
      </c>
    </row>
    <row r="2752" spans="1:5" x14ac:dyDescent="0.3">
      <c r="A2752">
        <v>70030003</v>
      </c>
      <c r="B2752" t="s">
        <v>168</v>
      </c>
      <c r="C2752" t="s">
        <v>8</v>
      </c>
      <c r="D2752" t="s">
        <v>2392</v>
      </c>
      <c r="E2752">
        <v>0</v>
      </c>
    </row>
    <row r="2753" spans="1:5" x14ac:dyDescent="0.3">
      <c r="A2753">
        <v>70030003</v>
      </c>
      <c r="B2753" t="s">
        <v>168</v>
      </c>
      <c r="C2753" t="s">
        <v>8</v>
      </c>
      <c r="D2753" t="s">
        <v>2393</v>
      </c>
      <c r="E2753">
        <v>0</v>
      </c>
    </row>
    <row r="2754" spans="1:5" x14ac:dyDescent="0.3">
      <c r="A2754">
        <v>70030003</v>
      </c>
      <c r="B2754" t="s">
        <v>168</v>
      </c>
      <c r="C2754" t="s">
        <v>8</v>
      </c>
      <c r="D2754" t="s">
        <v>2394</v>
      </c>
      <c r="E2754">
        <v>0</v>
      </c>
    </row>
    <row r="2755" spans="1:5" x14ac:dyDescent="0.3">
      <c r="A2755">
        <v>70030003</v>
      </c>
      <c r="B2755" t="s">
        <v>168</v>
      </c>
      <c r="C2755" t="s">
        <v>8</v>
      </c>
      <c r="D2755" t="s">
        <v>2395</v>
      </c>
      <c r="E2755">
        <v>0</v>
      </c>
    </row>
    <row r="2756" spans="1:5" x14ac:dyDescent="0.3">
      <c r="A2756">
        <v>70030003</v>
      </c>
      <c r="B2756" t="s">
        <v>168</v>
      </c>
      <c r="C2756" t="s">
        <v>8</v>
      </c>
      <c r="D2756" t="s">
        <v>2396</v>
      </c>
      <c r="E2756">
        <v>0</v>
      </c>
    </row>
    <row r="2757" spans="1:5" x14ac:dyDescent="0.3">
      <c r="A2757">
        <v>70030003</v>
      </c>
      <c r="B2757" t="s">
        <v>168</v>
      </c>
      <c r="C2757" t="s">
        <v>8</v>
      </c>
      <c r="D2757" t="s">
        <v>2397</v>
      </c>
      <c r="E2757">
        <v>0</v>
      </c>
    </row>
    <row r="2758" spans="1:5" x14ac:dyDescent="0.3">
      <c r="A2758">
        <v>70030003</v>
      </c>
      <c r="B2758" t="s">
        <v>168</v>
      </c>
      <c r="C2758" t="s">
        <v>8</v>
      </c>
      <c r="D2758" t="s">
        <v>2398</v>
      </c>
      <c r="E2758">
        <v>0</v>
      </c>
    </row>
    <row r="2759" spans="1:5" x14ac:dyDescent="0.3">
      <c r="A2759">
        <v>70030003</v>
      </c>
      <c r="B2759" t="s">
        <v>168</v>
      </c>
      <c r="C2759" t="s">
        <v>8</v>
      </c>
      <c r="D2759" t="s">
        <v>2399</v>
      </c>
      <c r="E2759">
        <v>0</v>
      </c>
    </row>
    <row r="2760" spans="1:5" x14ac:dyDescent="0.3">
      <c r="A2760">
        <v>70030003</v>
      </c>
      <c r="B2760" t="s">
        <v>168</v>
      </c>
      <c r="C2760" t="s">
        <v>8</v>
      </c>
      <c r="D2760" t="s">
        <v>2400</v>
      </c>
      <c r="E2760">
        <v>0</v>
      </c>
    </row>
    <row r="2761" spans="1:5" x14ac:dyDescent="0.3">
      <c r="A2761">
        <v>70030003</v>
      </c>
      <c r="B2761" t="s">
        <v>168</v>
      </c>
      <c r="C2761" t="s">
        <v>8</v>
      </c>
      <c r="D2761" t="s">
        <v>2401</v>
      </c>
      <c r="E2761">
        <v>0</v>
      </c>
    </row>
    <row r="2762" spans="1:5" x14ac:dyDescent="0.3">
      <c r="A2762">
        <v>70030003</v>
      </c>
      <c r="B2762" t="s">
        <v>168</v>
      </c>
      <c r="C2762" t="s">
        <v>8</v>
      </c>
      <c r="D2762" t="s">
        <v>2402</v>
      </c>
      <c r="E2762">
        <v>0</v>
      </c>
    </row>
    <row r="2763" spans="1:5" x14ac:dyDescent="0.3">
      <c r="A2763">
        <v>70030003</v>
      </c>
      <c r="B2763" t="s">
        <v>168</v>
      </c>
      <c r="C2763" t="s">
        <v>8</v>
      </c>
      <c r="D2763" t="s">
        <v>2403</v>
      </c>
      <c r="E2763">
        <v>-5</v>
      </c>
    </row>
    <row r="2764" spans="1:5" x14ac:dyDescent="0.3">
      <c r="A2764">
        <v>70030003</v>
      </c>
      <c r="B2764" t="s">
        <v>168</v>
      </c>
      <c r="C2764" t="s">
        <v>8</v>
      </c>
      <c r="D2764" t="s">
        <v>2404</v>
      </c>
      <c r="E2764">
        <v>0</v>
      </c>
    </row>
    <row r="2765" spans="1:5" x14ac:dyDescent="0.3">
      <c r="A2765">
        <v>70030003</v>
      </c>
      <c r="B2765" t="s">
        <v>168</v>
      </c>
      <c r="C2765" t="s">
        <v>8</v>
      </c>
      <c r="D2765" t="s">
        <v>2405</v>
      </c>
      <c r="E2765">
        <v>0</v>
      </c>
    </row>
    <row r="2766" spans="1:5" x14ac:dyDescent="0.3">
      <c r="A2766">
        <v>70030003</v>
      </c>
      <c r="B2766" t="s">
        <v>168</v>
      </c>
      <c r="C2766" t="s">
        <v>8</v>
      </c>
      <c r="D2766" t="s">
        <v>2406</v>
      </c>
      <c r="E2766">
        <v>0</v>
      </c>
    </row>
    <row r="2767" spans="1:5" x14ac:dyDescent="0.3">
      <c r="A2767">
        <v>70030003</v>
      </c>
      <c r="B2767" t="s">
        <v>168</v>
      </c>
      <c r="C2767" t="s">
        <v>8</v>
      </c>
      <c r="D2767" t="s">
        <v>2407</v>
      </c>
      <c r="E2767">
        <v>0</v>
      </c>
    </row>
    <row r="2768" spans="1:5" x14ac:dyDescent="0.3">
      <c r="A2768">
        <v>70030003</v>
      </c>
      <c r="B2768" t="s">
        <v>168</v>
      </c>
      <c r="C2768" t="s">
        <v>8</v>
      </c>
      <c r="D2768" t="s">
        <v>2408</v>
      </c>
      <c r="E2768">
        <v>0</v>
      </c>
    </row>
    <row r="2769" spans="1:5" x14ac:dyDescent="0.3">
      <c r="A2769">
        <v>70030003</v>
      </c>
      <c r="B2769" t="s">
        <v>168</v>
      </c>
      <c r="C2769" t="s">
        <v>8</v>
      </c>
      <c r="D2769" t="s">
        <v>2409</v>
      </c>
      <c r="E2769">
        <v>0</v>
      </c>
    </row>
    <row r="2770" spans="1:5" x14ac:dyDescent="0.3">
      <c r="A2770">
        <v>70030003</v>
      </c>
      <c r="B2770" t="s">
        <v>168</v>
      </c>
      <c r="C2770" t="s">
        <v>8</v>
      </c>
      <c r="D2770" t="s">
        <v>2410</v>
      </c>
      <c r="E2770">
        <v>0</v>
      </c>
    </row>
    <row r="2771" spans="1:5" x14ac:dyDescent="0.3">
      <c r="A2771">
        <v>70030003</v>
      </c>
      <c r="B2771" t="s">
        <v>168</v>
      </c>
      <c r="C2771" t="s">
        <v>8</v>
      </c>
      <c r="D2771" t="s">
        <v>2411</v>
      </c>
      <c r="E2771">
        <v>0</v>
      </c>
    </row>
    <row r="2772" spans="1:5" x14ac:dyDescent="0.3">
      <c r="A2772">
        <v>70030003</v>
      </c>
      <c r="B2772" t="s">
        <v>168</v>
      </c>
      <c r="C2772" t="s">
        <v>8</v>
      </c>
      <c r="D2772" t="s">
        <v>2412</v>
      </c>
      <c r="E2772">
        <v>0</v>
      </c>
    </row>
    <row r="2773" spans="1:5" x14ac:dyDescent="0.3">
      <c r="A2773">
        <v>70030003</v>
      </c>
      <c r="B2773" t="s">
        <v>168</v>
      </c>
      <c r="C2773" t="s">
        <v>8</v>
      </c>
      <c r="D2773" t="s">
        <v>2413</v>
      </c>
      <c r="E2773">
        <v>0</v>
      </c>
    </row>
    <row r="2774" spans="1:5" x14ac:dyDescent="0.3">
      <c r="A2774">
        <v>91300023</v>
      </c>
      <c r="B2774" t="s">
        <v>170</v>
      </c>
      <c r="C2774" t="s">
        <v>8</v>
      </c>
      <c r="D2774" t="s">
        <v>2378</v>
      </c>
      <c r="E2774">
        <v>0</v>
      </c>
    </row>
    <row r="2775" spans="1:5" x14ac:dyDescent="0.3">
      <c r="A2775">
        <v>91300023</v>
      </c>
      <c r="B2775" t="s">
        <v>170</v>
      </c>
      <c r="C2775" t="s">
        <v>8</v>
      </c>
      <c r="D2775" t="s">
        <v>2379</v>
      </c>
      <c r="E2775">
        <v>0</v>
      </c>
    </row>
    <row r="2776" spans="1:5" x14ac:dyDescent="0.3">
      <c r="A2776">
        <v>91300023</v>
      </c>
      <c r="B2776" t="s">
        <v>170</v>
      </c>
      <c r="C2776" t="s">
        <v>8</v>
      </c>
      <c r="D2776" t="s">
        <v>2380</v>
      </c>
      <c r="E2776">
        <v>0</v>
      </c>
    </row>
    <row r="2777" spans="1:5" x14ac:dyDescent="0.3">
      <c r="A2777">
        <v>91300023</v>
      </c>
      <c r="B2777" t="s">
        <v>170</v>
      </c>
      <c r="C2777" t="s">
        <v>8</v>
      </c>
      <c r="D2777" t="s">
        <v>2381</v>
      </c>
      <c r="E2777">
        <v>0</v>
      </c>
    </row>
    <row r="2778" spans="1:5" x14ac:dyDescent="0.3">
      <c r="A2778">
        <v>91300023</v>
      </c>
      <c r="B2778" t="s">
        <v>170</v>
      </c>
      <c r="C2778" t="s">
        <v>8</v>
      </c>
      <c r="D2778" t="s">
        <v>2382</v>
      </c>
      <c r="E2778">
        <v>0</v>
      </c>
    </row>
    <row r="2779" spans="1:5" x14ac:dyDescent="0.3">
      <c r="A2779">
        <v>91300023</v>
      </c>
      <c r="B2779" t="s">
        <v>170</v>
      </c>
      <c r="C2779" t="s">
        <v>8</v>
      </c>
      <c r="D2779" t="s">
        <v>2383</v>
      </c>
      <c r="E2779">
        <v>0</v>
      </c>
    </row>
    <row r="2780" spans="1:5" x14ac:dyDescent="0.3">
      <c r="A2780">
        <v>91300023</v>
      </c>
      <c r="B2780" t="s">
        <v>170</v>
      </c>
      <c r="C2780" t="s">
        <v>8</v>
      </c>
      <c r="D2780" t="s">
        <v>2384</v>
      </c>
      <c r="E2780">
        <v>0</v>
      </c>
    </row>
    <row r="2781" spans="1:5" x14ac:dyDescent="0.3">
      <c r="A2781">
        <v>91300023</v>
      </c>
      <c r="B2781" t="s">
        <v>170</v>
      </c>
      <c r="C2781" t="s">
        <v>8</v>
      </c>
      <c r="D2781" t="s">
        <v>2385</v>
      </c>
      <c r="E2781">
        <v>0</v>
      </c>
    </row>
    <row r="2782" spans="1:5" x14ac:dyDescent="0.3">
      <c r="A2782">
        <v>91300023</v>
      </c>
      <c r="B2782" t="s">
        <v>170</v>
      </c>
      <c r="C2782" t="s">
        <v>8</v>
      </c>
      <c r="D2782" t="s">
        <v>2386</v>
      </c>
      <c r="E2782">
        <v>0</v>
      </c>
    </row>
    <row r="2783" spans="1:5" x14ac:dyDescent="0.3">
      <c r="A2783">
        <v>91300023</v>
      </c>
      <c r="B2783" t="s">
        <v>170</v>
      </c>
      <c r="C2783" t="s">
        <v>8</v>
      </c>
      <c r="D2783" t="s">
        <v>2387</v>
      </c>
      <c r="E2783">
        <v>-1</v>
      </c>
    </row>
    <row r="2784" spans="1:5" x14ac:dyDescent="0.3">
      <c r="A2784">
        <v>91300023</v>
      </c>
      <c r="B2784" t="s">
        <v>170</v>
      </c>
      <c r="C2784" t="s">
        <v>8</v>
      </c>
      <c r="D2784" t="s">
        <v>2388</v>
      </c>
      <c r="E2784">
        <v>0</v>
      </c>
    </row>
    <row r="2785" spans="1:5" x14ac:dyDescent="0.3">
      <c r="A2785">
        <v>91300023</v>
      </c>
      <c r="B2785" t="s">
        <v>170</v>
      </c>
      <c r="C2785" t="s">
        <v>8</v>
      </c>
      <c r="D2785" t="s">
        <v>2389</v>
      </c>
      <c r="E2785">
        <v>0</v>
      </c>
    </row>
    <row r="2786" spans="1:5" x14ac:dyDescent="0.3">
      <c r="A2786">
        <v>91300023</v>
      </c>
      <c r="B2786" t="s">
        <v>170</v>
      </c>
      <c r="C2786" t="s">
        <v>8</v>
      </c>
      <c r="D2786" t="s">
        <v>2390</v>
      </c>
      <c r="E2786">
        <v>0</v>
      </c>
    </row>
    <row r="2787" spans="1:5" x14ac:dyDescent="0.3">
      <c r="A2787">
        <v>91300023</v>
      </c>
      <c r="B2787" t="s">
        <v>170</v>
      </c>
      <c r="C2787" t="s">
        <v>8</v>
      </c>
      <c r="D2787" t="s">
        <v>2391</v>
      </c>
      <c r="E2787">
        <v>0</v>
      </c>
    </row>
    <row r="2788" spans="1:5" x14ac:dyDescent="0.3">
      <c r="A2788">
        <v>91300023</v>
      </c>
      <c r="B2788" t="s">
        <v>170</v>
      </c>
      <c r="C2788" t="s">
        <v>8</v>
      </c>
      <c r="D2788" t="s">
        <v>2392</v>
      </c>
      <c r="E2788">
        <v>0</v>
      </c>
    </row>
    <row r="2789" spans="1:5" x14ac:dyDescent="0.3">
      <c r="A2789">
        <v>91300023</v>
      </c>
      <c r="B2789" t="s">
        <v>170</v>
      </c>
      <c r="C2789" t="s">
        <v>8</v>
      </c>
      <c r="D2789" t="s">
        <v>2393</v>
      </c>
      <c r="E2789">
        <v>0</v>
      </c>
    </row>
    <row r="2790" spans="1:5" x14ac:dyDescent="0.3">
      <c r="A2790">
        <v>91300023</v>
      </c>
      <c r="B2790" t="s">
        <v>170</v>
      </c>
      <c r="C2790" t="s">
        <v>8</v>
      </c>
      <c r="D2790" t="s">
        <v>2394</v>
      </c>
      <c r="E2790">
        <v>0</v>
      </c>
    </row>
    <row r="2791" spans="1:5" x14ac:dyDescent="0.3">
      <c r="A2791">
        <v>91300023</v>
      </c>
      <c r="B2791" t="s">
        <v>170</v>
      </c>
      <c r="C2791" t="s">
        <v>8</v>
      </c>
      <c r="D2791" t="s">
        <v>2395</v>
      </c>
      <c r="E2791">
        <v>-1</v>
      </c>
    </row>
    <row r="2792" spans="1:5" x14ac:dyDescent="0.3">
      <c r="A2792">
        <v>91300023</v>
      </c>
      <c r="B2792" t="s">
        <v>170</v>
      </c>
      <c r="C2792" t="s">
        <v>8</v>
      </c>
      <c r="D2792" t="s">
        <v>2396</v>
      </c>
      <c r="E2792">
        <v>0</v>
      </c>
    </row>
    <row r="2793" spans="1:5" x14ac:dyDescent="0.3">
      <c r="A2793">
        <v>91300023</v>
      </c>
      <c r="B2793" t="s">
        <v>170</v>
      </c>
      <c r="C2793" t="s">
        <v>8</v>
      </c>
      <c r="D2793" t="s">
        <v>2397</v>
      </c>
      <c r="E2793">
        <v>0</v>
      </c>
    </row>
    <row r="2794" spans="1:5" x14ac:dyDescent="0.3">
      <c r="A2794">
        <v>91300023</v>
      </c>
      <c r="B2794" t="s">
        <v>170</v>
      </c>
      <c r="C2794" t="s">
        <v>8</v>
      </c>
      <c r="D2794" t="s">
        <v>2398</v>
      </c>
      <c r="E2794">
        <v>0</v>
      </c>
    </row>
    <row r="2795" spans="1:5" x14ac:dyDescent="0.3">
      <c r="A2795">
        <v>91300023</v>
      </c>
      <c r="B2795" t="s">
        <v>170</v>
      </c>
      <c r="C2795" t="s">
        <v>8</v>
      </c>
      <c r="D2795" t="s">
        <v>2399</v>
      </c>
      <c r="E2795">
        <v>0</v>
      </c>
    </row>
    <row r="2796" spans="1:5" x14ac:dyDescent="0.3">
      <c r="A2796">
        <v>91300023</v>
      </c>
      <c r="B2796" t="s">
        <v>170</v>
      </c>
      <c r="C2796" t="s">
        <v>8</v>
      </c>
      <c r="D2796" t="s">
        <v>2400</v>
      </c>
      <c r="E2796">
        <v>0</v>
      </c>
    </row>
    <row r="2797" spans="1:5" x14ac:dyDescent="0.3">
      <c r="A2797">
        <v>91300023</v>
      </c>
      <c r="B2797" t="s">
        <v>170</v>
      </c>
      <c r="C2797" t="s">
        <v>8</v>
      </c>
      <c r="D2797" t="s">
        <v>2401</v>
      </c>
      <c r="E2797">
        <v>0</v>
      </c>
    </row>
    <row r="2798" spans="1:5" x14ac:dyDescent="0.3">
      <c r="A2798">
        <v>91300023</v>
      </c>
      <c r="B2798" t="s">
        <v>170</v>
      </c>
      <c r="C2798" t="s">
        <v>8</v>
      </c>
      <c r="D2798" t="s">
        <v>2402</v>
      </c>
      <c r="E2798">
        <v>0</v>
      </c>
    </row>
    <row r="2799" spans="1:5" x14ac:dyDescent="0.3">
      <c r="A2799">
        <v>91300023</v>
      </c>
      <c r="B2799" t="s">
        <v>170</v>
      </c>
      <c r="C2799" t="s">
        <v>8</v>
      </c>
      <c r="D2799" t="s">
        <v>2403</v>
      </c>
      <c r="E2799">
        <v>0</v>
      </c>
    </row>
    <row r="2800" spans="1:5" x14ac:dyDescent="0.3">
      <c r="A2800">
        <v>91300023</v>
      </c>
      <c r="B2800" t="s">
        <v>170</v>
      </c>
      <c r="C2800" t="s">
        <v>8</v>
      </c>
      <c r="D2800" t="s">
        <v>2404</v>
      </c>
      <c r="E2800">
        <v>0</v>
      </c>
    </row>
    <row r="2801" spans="1:5" x14ac:dyDescent="0.3">
      <c r="A2801">
        <v>91300023</v>
      </c>
      <c r="B2801" t="s">
        <v>170</v>
      </c>
      <c r="C2801" t="s">
        <v>8</v>
      </c>
      <c r="D2801" t="s">
        <v>2405</v>
      </c>
      <c r="E2801">
        <v>0</v>
      </c>
    </row>
    <row r="2802" spans="1:5" x14ac:dyDescent="0.3">
      <c r="A2802">
        <v>91300023</v>
      </c>
      <c r="B2802" t="s">
        <v>170</v>
      </c>
      <c r="C2802" t="s">
        <v>8</v>
      </c>
      <c r="D2802" t="s">
        <v>2406</v>
      </c>
      <c r="E2802">
        <v>0</v>
      </c>
    </row>
    <row r="2803" spans="1:5" x14ac:dyDescent="0.3">
      <c r="A2803">
        <v>91300023</v>
      </c>
      <c r="B2803" t="s">
        <v>170</v>
      </c>
      <c r="C2803" t="s">
        <v>8</v>
      </c>
      <c r="D2803" t="s">
        <v>2407</v>
      </c>
      <c r="E2803">
        <v>0</v>
      </c>
    </row>
    <row r="2804" spans="1:5" x14ac:dyDescent="0.3">
      <c r="A2804">
        <v>91300023</v>
      </c>
      <c r="B2804" t="s">
        <v>170</v>
      </c>
      <c r="C2804" t="s">
        <v>8</v>
      </c>
      <c r="D2804" t="s">
        <v>2408</v>
      </c>
      <c r="E2804">
        <v>0</v>
      </c>
    </row>
    <row r="2805" spans="1:5" x14ac:dyDescent="0.3">
      <c r="A2805">
        <v>91300023</v>
      </c>
      <c r="B2805" t="s">
        <v>170</v>
      </c>
      <c r="C2805" t="s">
        <v>8</v>
      </c>
      <c r="D2805" t="s">
        <v>2409</v>
      </c>
      <c r="E2805">
        <v>-2</v>
      </c>
    </row>
    <row r="2806" spans="1:5" x14ac:dyDescent="0.3">
      <c r="A2806">
        <v>91300023</v>
      </c>
      <c r="B2806" t="s">
        <v>170</v>
      </c>
      <c r="C2806" t="s">
        <v>8</v>
      </c>
      <c r="D2806" t="s">
        <v>2410</v>
      </c>
      <c r="E2806">
        <v>0</v>
      </c>
    </row>
    <row r="2807" spans="1:5" x14ac:dyDescent="0.3">
      <c r="A2807">
        <v>91300023</v>
      </c>
      <c r="B2807" t="s">
        <v>170</v>
      </c>
      <c r="C2807" t="s">
        <v>8</v>
      </c>
      <c r="D2807" t="s">
        <v>2411</v>
      </c>
      <c r="E2807">
        <v>0</v>
      </c>
    </row>
    <row r="2808" spans="1:5" x14ac:dyDescent="0.3">
      <c r="A2808">
        <v>91300023</v>
      </c>
      <c r="B2808" t="s">
        <v>170</v>
      </c>
      <c r="C2808" t="s">
        <v>8</v>
      </c>
      <c r="D2808" t="s">
        <v>2412</v>
      </c>
      <c r="E2808">
        <v>0</v>
      </c>
    </row>
    <row r="2809" spans="1:5" x14ac:dyDescent="0.3">
      <c r="A2809">
        <v>91300023</v>
      </c>
      <c r="B2809" t="s">
        <v>170</v>
      </c>
      <c r="C2809" t="s">
        <v>8</v>
      </c>
      <c r="D2809" t="s">
        <v>2413</v>
      </c>
      <c r="E2809">
        <v>0</v>
      </c>
    </row>
    <row r="2810" spans="1:5" x14ac:dyDescent="0.3">
      <c r="A2810">
        <v>88050015</v>
      </c>
      <c r="B2810" t="s">
        <v>172</v>
      </c>
      <c r="C2810" t="s">
        <v>8</v>
      </c>
      <c r="D2810" t="s">
        <v>2378</v>
      </c>
      <c r="E2810">
        <v>0</v>
      </c>
    </row>
    <row r="2811" spans="1:5" x14ac:dyDescent="0.3">
      <c r="A2811">
        <v>88050015</v>
      </c>
      <c r="B2811" t="s">
        <v>172</v>
      </c>
      <c r="C2811" t="s">
        <v>8</v>
      </c>
      <c r="D2811" t="s">
        <v>2379</v>
      </c>
      <c r="E2811">
        <v>0</v>
      </c>
    </row>
    <row r="2812" spans="1:5" x14ac:dyDescent="0.3">
      <c r="A2812">
        <v>88050015</v>
      </c>
      <c r="B2812" t="s">
        <v>172</v>
      </c>
      <c r="C2812" t="s">
        <v>8</v>
      </c>
      <c r="D2812" t="s">
        <v>2380</v>
      </c>
      <c r="E2812">
        <v>0</v>
      </c>
    </row>
    <row r="2813" spans="1:5" x14ac:dyDescent="0.3">
      <c r="A2813">
        <v>88050015</v>
      </c>
      <c r="B2813" t="s">
        <v>172</v>
      </c>
      <c r="C2813" t="s">
        <v>8</v>
      </c>
      <c r="D2813" t="s">
        <v>2381</v>
      </c>
      <c r="E2813">
        <v>0</v>
      </c>
    </row>
    <row r="2814" spans="1:5" x14ac:dyDescent="0.3">
      <c r="A2814">
        <v>88050015</v>
      </c>
      <c r="B2814" t="s">
        <v>172</v>
      </c>
      <c r="C2814" t="s">
        <v>8</v>
      </c>
      <c r="D2814" t="s">
        <v>2382</v>
      </c>
      <c r="E2814">
        <v>0</v>
      </c>
    </row>
    <row r="2815" spans="1:5" x14ac:dyDescent="0.3">
      <c r="A2815">
        <v>88050015</v>
      </c>
      <c r="B2815" t="s">
        <v>172</v>
      </c>
      <c r="C2815" t="s">
        <v>8</v>
      </c>
      <c r="D2815" t="s">
        <v>2383</v>
      </c>
      <c r="E2815">
        <v>0</v>
      </c>
    </row>
    <row r="2816" spans="1:5" x14ac:dyDescent="0.3">
      <c r="A2816">
        <v>88050015</v>
      </c>
      <c r="B2816" t="s">
        <v>172</v>
      </c>
      <c r="C2816" t="s">
        <v>8</v>
      </c>
      <c r="D2816" t="s">
        <v>2384</v>
      </c>
      <c r="E2816">
        <v>0</v>
      </c>
    </row>
    <row r="2817" spans="1:5" x14ac:dyDescent="0.3">
      <c r="A2817">
        <v>88050015</v>
      </c>
      <c r="B2817" t="s">
        <v>172</v>
      </c>
      <c r="C2817" t="s">
        <v>8</v>
      </c>
      <c r="D2817" t="s">
        <v>2385</v>
      </c>
      <c r="E2817">
        <v>0</v>
      </c>
    </row>
    <row r="2818" spans="1:5" x14ac:dyDescent="0.3">
      <c r="A2818">
        <v>88050015</v>
      </c>
      <c r="B2818" t="s">
        <v>172</v>
      </c>
      <c r="C2818" t="s">
        <v>8</v>
      </c>
      <c r="D2818" t="s">
        <v>2386</v>
      </c>
      <c r="E2818">
        <v>0</v>
      </c>
    </row>
    <row r="2819" spans="1:5" x14ac:dyDescent="0.3">
      <c r="A2819">
        <v>88050015</v>
      </c>
      <c r="B2819" t="s">
        <v>172</v>
      </c>
      <c r="C2819" t="s">
        <v>8</v>
      </c>
      <c r="D2819" t="s">
        <v>2387</v>
      </c>
      <c r="E2819">
        <v>0</v>
      </c>
    </row>
    <row r="2820" spans="1:5" x14ac:dyDescent="0.3">
      <c r="A2820">
        <v>88050015</v>
      </c>
      <c r="B2820" t="s">
        <v>172</v>
      </c>
      <c r="C2820" t="s">
        <v>8</v>
      </c>
      <c r="D2820" t="s">
        <v>2388</v>
      </c>
      <c r="E2820">
        <v>0</v>
      </c>
    </row>
    <row r="2821" spans="1:5" x14ac:dyDescent="0.3">
      <c r="A2821">
        <v>88050015</v>
      </c>
      <c r="B2821" t="s">
        <v>172</v>
      </c>
      <c r="C2821" t="s">
        <v>8</v>
      </c>
      <c r="D2821" t="s">
        <v>2389</v>
      </c>
      <c r="E2821">
        <v>0</v>
      </c>
    </row>
    <row r="2822" spans="1:5" x14ac:dyDescent="0.3">
      <c r="A2822">
        <v>88050015</v>
      </c>
      <c r="B2822" t="s">
        <v>172</v>
      </c>
      <c r="C2822" t="s">
        <v>8</v>
      </c>
      <c r="D2822" t="s">
        <v>2390</v>
      </c>
      <c r="E2822">
        <v>0</v>
      </c>
    </row>
    <row r="2823" spans="1:5" x14ac:dyDescent="0.3">
      <c r="A2823">
        <v>88050015</v>
      </c>
      <c r="B2823" t="s">
        <v>172</v>
      </c>
      <c r="C2823" t="s">
        <v>8</v>
      </c>
      <c r="D2823" t="s">
        <v>2391</v>
      </c>
      <c r="E2823">
        <v>0</v>
      </c>
    </row>
    <row r="2824" spans="1:5" x14ac:dyDescent="0.3">
      <c r="A2824">
        <v>88050015</v>
      </c>
      <c r="B2824" t="s">
        <v>172</v>
      </c>
      <c r="C2824" t="s">
        <v>8</v>
      </c>
      <c r="D2824" t="s">
        <v>2392</v>
      </c>
      <c r="E2824">
        <v>0</v>
      </c>
    </row>
    <row r="2825" spans="1:5" x14ac:dyDescent="0.3">
      <c r="A2825">
        <v>88050015</v>
      </c>
      <c r="B2825" t="s">
        <v>172</v>
      </c>
      <c r="C2825" t="s">
        <v>8</v>
      </c>
      <c r="D2825" t="s">
        <v>2393</v>
      </c>
      <c r="E2825">
        <v>0</v>
      </c>
    </row>
    <row r="2826" spans="1:5" x14ac:dyDescent="0.3">
      <c r="A2826">
        <v>88050015</v>
      </c>
      <c r="B2826" t="s">
        <v>172</v>
      </c>
      <c r="C2826" t="s">
        <v>8</v>
      </c>
      <c r="D2826" t="s">
        <v>2394</v>
      </c>
      <c r="E2826">
        <v>0</v>
      </c>
    </row>
    <row r="2827" spans="1:5" x14ac:dyDescent="0.3">
      <c r="A2827">
        <v>88050015</v>
      </c>
      <c r="B2827" t="s">
        <v>172</v>
      </c>
      <c r="C2827" t="s">
        <v>8</v>
      </c>
      <c r="D2827" t="s">
        <v>2395</v>
      </c>
      <c r="E2827">
        <v>0</v>
      </c>
    </row>
    <row r="2828" spans="1:5" x14ac:dyDescent="0.3">
      <c r="A2828">
        <v>88050015</v>
      </c>
      <c r="B2828" t="s">
        <v>172</v>
      </c>
      <c r="C2828" t="s">
        <v>8</v>
      </c>
      <c r="D2828" t="s">
        <v>2396</v>
      </c>
      <c r="E2828">
        <v>0</v>
      </c>
    </row>
    <row r="2829" spans="1:5" x14ac:dyDescent="0.3">
      <c r="A2829">
        <v>88050015</v>
      </c>
      <c r="B2829" t="s">
        <v>172</v>
      </c>
      <c r="C2829" t="s">
        <v>8</v>
      </c>
      <c r="D2829" t="s">
        <v>2397</v>
      </c>
      <c r="E2829">
        <v>0</v>
      </c>
    </row>
    <row r="2830" spans="1:5" x14ac:dyDescent="0.3">
      <c r="A2830">
        <v>88050015</v>
      </c>
      <c r="B2830" t="s">
        <v>172</v>
      </c>
      <c r="C2830" t="s">
        <v>8</v>
      </c>
      <c r="D2830" t="s">
        <v>2398</v>
      </c>
      <c r="E2830">
        <v>0</v>
      </c>
    </row>
    <row r="2831" spans="1:5" x14ac:dyDescent="0.3">
      <c r="A2831">
        <v>88050015</v>
      </c>
      <c r="B2831" t="s">
        <v>172</v>
      </c>
      <c r="C2831" t="s">
        <v>8</v>
      </c>
      <c r="D2831" t="s">
        <v>2399</v>
      </c>
      <c r="E2831">
        <v>0</v>
      </c>
    </row>
    <row r="2832" spans="1:5" x14ac:dyDescent="0.3">
      <c r="A2832">
        <v>88050015</v>
      </c>
      <c r="B2832" t="s">
        <v>172</v>
      </c>
      <c r="C2832" t="s">
        <v>8</v>
      </c>
      <c r="D2832" t="s">
        <v>2400</v>
      </c>
      <c r="E2832">
        <v>0</v>
      </c>
    </row>
    <row r="2833" spans="1:5" x14ac:dyDescent="0.3">
      <c r="A2833">
        <v>88050015</v>
      </c>
      <c r="B2833" t="s">
        <v>172</v>
      </c>
      <c r="C2833" t="s">
        <v>8</v>
      </c>
      <c r="D2833" t="s">
        <v>2401</v>
      </c>
      <c r="E2833">
        <v>0</v>
      </c>
    </row>
    <row r="2834" spans="1:5" x14ac:dyDescent="0.3">
      <c r="A2834">
        <v>88050015</v>
      </c>
      <c r="B2834" t="s">
        <v>172</v>
      </c>
      <c r="C2834" t="s">
        <v>8</v>
      </c>
      <c r="D2834" t="s">
        <v>2402</v>
      </c>
      <c r="E2834">
        <v>0</v>
      </c>
    </row>
    <row r="2835" spans="1:5" x14ac:dyDescent="0.3">
      <c r="A2835">
        <v>88050015</v>
      </c>
      <c r="B2835" t="s">
        <v>172</v>
      </c>
      <c r="C2835" t="s">
        <v>8</v>
      </c>
      <c r="D2835" t="s">
        <v>2403</v>
      </c>
      <c r="E2835">
        <v>0</v>
      </c>
    </row>
    <row r="2836" spans="1:5" x14ac:dyDescent="0.3">
      <c r="A2836">
        <v>88050015</v>
      </c>
      <c r="B2836" t="s">
        <v>172</v>
      </c>
      <c r="C2836" t="s">
        <v>8</v>
      </c>
      <c r="D2836" t="s">
        <v>2404</v>
      </c>
      <c r="E2836">
        <v>0</v>
      </c>
    </row>
    <row r="2837" spans="1:5" x14ac:dyDescent="0.3">
      <c r="A2837">
        <v>88050015</v>
      </c>
      <c r="B2837" t="s">
        <v>172</v>
      </c>
      <c r="C2837" t="s">
        <v>8</v>
      </c>
      <c r="D2837" t="s">
        <v>2405</v>
      </c>
      <c r="E2837">
        <v>0</v>
      </c>
    </row>
    <row r="2838" spans="1:5" x14ac:dyDescent="0.3">
      <c r="A2838">
        <v>88050015</v>
      </c>
      <c r="B2838" t="s">
        <v>172</v>
      </c>
      <c r="C2838" t="s">
        <v>8</v>
      </c>
      <c r="D2838" t="s">
        <v>2406</v>
      </c>
      <c r="E2838">
        <v>0</v>
      </c>
    </row>
    <row r="2839" spans="1:5" x14ac:dyDescent="0.3">
      <c r="A2839">
        <v>88050015</v>
      </c>
      <c r="B2839" t="s">
        <v>172</v>
      </c>
      <c r="C2839" t="s">
        <v>8</v>
      </c>
      <c r="D2839" t="s">
        <v>2407</v>
      </c>
      <c r="E2839">
        <v>0</v>
      </c>
    </row>
    <row r="2840" spans="1:5" x14ac:dyDescent="0.3">
      <c r="A2840">
        <v>88050015</v>
      </c>
      <c r="B2840" t="s">
        <v>172</v>
      </c>
      <c r="C2840" t="s">
        <v>8</v>
      </c>
      <c r="D2840" t="s">
        <v>2408</v>
      </c>
      <c r="E2840">
        <v>0</v>
      </c>
    </row>
    <row r="2841" spans="1:5" x14ac:dyDescent="0.3">
      <c r="A2841">
        <v>88050015</v>
      </c>
      <c r="B2841" t="s">
        <v>172</v>
      </c>
      <c r="C2841" t="s">
        <v>8</v>
      </c>
      <c r="D2841" t="s">
        <v>2409</v>
      </c>
      <c r="E2841">
        <v>-2</v>
      </c>
    </row>
    <row r="2842" spans="1:5" x14ac:dyDescent="0.3">
      <c r="A2842">
        <v>88050015</v>
      </c>
      <c r="B2842" t="s">
        <v>172</v>
      </c>
      <c r="C2842" t="s">
        <v>8</v>
      </c>
      <c r="D2842" t="s">
        <v>2410</v>
      </c>
      <c r="E2842">
        <v>0</v>
      </c>
    </row>
    <row r="2843" spans="1:5" x14ac:dyDescent="0.3">
      <c r="A2843">
        <v>88050015</v>
      </c>
      <c r="B2843" t="s">
        <v>172</v>
      </c>
      <c r="C2843" t="s">
        <v>8</v>
      </c>
      <c r="D2843" t="s">
        <v>2411</v>
      </c>
      <c r="E2843">
        <v>0</v>
      </c>
    </row>
    <row r="2844" spans="1:5" x14ac:dyDescent="0.3">
      <c r="A2844">
        <v>88050015</v>
      </c>
      <c r="B2844" t="s">
        <v>172</v>
      </c>
      <c r="C2844" t="s">
        <v>8</v>
      </c>
      <c r="D2844" t="s">
        <v>2412</v>
      </c>
      <c r="E2844">
        <v>0</v>
      </c>
    </row>
    <row r="2845" spans="1:5" x14ac:dyDescent="0.3">
      <c r="A2845">
        <v>88050015</v>
      </c>
      <c r="B2845" t="s">
        <v>172</v>
      </c>
      <c r="C2845" t="s">
        <v>8</v>
      </c>
      <c r="D2845" t="s">
        <v>2413</v>
      </c>
      <c r="E2845">
        <v>0</v>
      </c>
    </row>
    <row r="2846" spans="1:5" x14ac:dyDescent="0.3">
      <c r="A2846">
        <v>43200015</v>
      </c>
      <c r="B2846" t="s">
        <v>174</v>
      </c>
      <c r="C2846" t="s">
        <v>44</v>
      </c>
      <c r="D2846" t="s">
        <v>2378</v>
      </c>
      <c r="E2846">
        <v>0</v>
      </c>
    </row>
    <row r="2847" spans="1:5" x14ac:dyDescent="0.3">
      <c r="A2847">
        <v>43200015</v>
      </c>
      <c r="B2847" t="s">
        <v>174</v>
      </c>
      <c r="C2847" t="s">
        <v>44</v>
      </c>
      <c r="D2847" t="s">
        <v>2379</v>
      </c>
      <c r="E2847">
        <v>0</v>
      </c>
    </row>
    <row r="2848" spans="1:5" x14ac:dyDescent="0.3">
      <c r="A2848">
        <v>43200015</v>
      </c>
      <c r="B2848" t="s">
        <v>174</v>
      </c>
      <c r="C2848" t="s">
        <v>44</v>
      </c>
      <c r="D2848" t="s">
        <v>2380</v>
      </c>
      <c r="E2848">
        <v>-2</v>
      </c>
    </row>
    <row r="2849" spans="1:5" x14ac:dyDescent="0.3">
      <c r="A2849">
        <v>43200015</v>
      </c>
      <c r="B2849" t="s">
        <v>174</v>
      </c>
      <c r="C2849" t="s">
        <v>44</v>
      </c>
      <c r="D2849" t="s">
        <v>2381</v>
      </c>
      <c r="E2849">
        <v>0</v>
      </c>
    </row>
    <row r="2850" spans="1:5" x14ac:dyDescent="0.3">
      <c r="A2850">
        <v>43200015</v>
      </c>
      <c r="B2850" t="s">
        <v>174</v>
      </c>
      <c r="C2850" t="s">
        <v>44</v>
      </c>
      <c r="D2850" t="s">
        <v>2382</v>
      </c>
      <c r="E2850">
        <v>0</v>
      </c>
    </row>
    <row r="2851" spans="1:5" x14ac:dyDescent="0.3">
      <c r="A2851">
        <v>43200015</v>
      </c>
      <c r="B2851" t="s">
        <v>174</v>
      </c>
      <c r="C2851" t="s">
        <v>44</v>
      </c>
      <c r="D2851" t="s">
        <v>2383</v>
      </c>
      <c r="E2851">
        <v>0</v>
      </c>
    </row>
    <row r="2852" spans="1:5" x14ac:dyDescent="0.3">
      <c r="A2852">
        <v>43200015</v>
      </c>
      <c r="B2852" t="s">
        <v>174</v>
      </c>
      <c r="C2852" t="s">
        <v>44</v>
      </c>
      <c r="D2852" t="s">
        <v>2384</v>
      </c>
      <c r="E2852">
        <v>0</v>
      </c>
    </row>
    <row r="2853" spans="1:5" x14ac:dyDescent="0.3">
      <c r="A2853">
        <v>43200015</v>
      </c>
      <c r="B2853" t="s">
        <v>174</v>
      </c>
      <c r="C2853" t="s">
        <v>44</v>
      </c>
      <c r="D2853" t="s">
        <v>2385</v>
      </c>
      <c r="E2853">
        <v>0</v>
      </c>
    </row>
    <row r="2854" spans="1:5" x14ac:dyDescent="0.3">
      <c r="A2854">
        <v>43200015</v>
      </c>
      <c r="B2854" t="s">
        <v>174</v>
      </c>
      <c r="C2854" t="s">
        <v>44</v>
      </c>
      <c r="D2854" t="s">
        <v>2386</v>
      </c>
      <c r="E2854">
        <v>0</v>
      </c>
    </row>
    <row r="2855" spans="1:5" x14ac:dyDescent="0.3">
      <c r="A2855">
        <v>43200015</v>
      </c>
      <c r="B2855" t="s">
        <v>174</v>
      </c>
      <c r="C2855" t="s">
        <v>44</v>
      </c>
      <c r="D2855" t="s">
        <v>2387</v>
      </c>
      <c r="E2855">
        <v>0</v>
      </c>
    </row>
    <row r="2856" spans="1:5" x14ac:dyDescent="0.3">
      <c r="A2856">
        <v>43200015</v>
      </c>
      <c r="B2856" t="s">
        <v>174</v>
      </c>
      <c r="C2856" t="s">
        <v>44</v>
      </c>
      <c r="D2856" t="s">
        <v>2388</v>
      </c>
      <c r="E2856">
        <v>0</v>
      </c>
    </row>
    <row r="2857" spans="1:5" x14ac:dyDescent="0.3">
      <c r="A2857">
        <v>43200015</v>
      </c>
      <c r="B2857" t="s">
        <v>174</v>
      </c>
      <c r="C2857" t="s">
        <v>44</v>
      </c>
      <c r="D2857" t="s">
        <v>2389</v>
      </c>
      <c r="E2857">
        <v>0</v>
      </c>
    </row>
    <row r="2858" spans="1:5" x14ac:dyDescent="0.3">
      <c r="A2858">
        <v>43200015</v>
      </c>
      <c r="B2858" t="s">
        <v>174</v>
      </c>
      <c r="C2858" t="s">
        <v>44</v>
      </c>
      <c r="D2858" t="s">
        <v>2390</v>
      </c>
      <c r="E2858">
        <v>-6</v>
      </c>
    </row>
    <row r="2859" spans="1:5" x14ac:dyDescent="0.3">
      <c r="A2859">
        <v>43200015</v>
      </c>
      <c r="B2859" t="s">
        <v>174</v>
      </c>
      <c r="C2859" t="s">
        <v>44</v>
      </c>
      <c r="D2859" t="s">
        <v>2391</v>
      </c>
      <c r="E2859">
        <v>0</v>
      </c>
    </row>
    <row r="2860" spans="1:5" x14ac:dyDescent="0.3">
      <c r="A2860">
        <v>43200015</v>
      </c>
      <c r="B2860" t="s">
        <v>174</v>
      </c>
      <c r="C2860" t="s">
        <v>44</v>
      </c>
      <c r="D2860" t="s">
        <v>2392</v>
      </c>
      <c r="E2860">
        <v>0</v>
      </c>
    </row>
    <row r="2861" spans="1:5" x14ac:dyDescent="0.3">
      <c r="A2861">
        <v>43200015</v>
      </c>
      <c r="B2861" t="s">
        <v>174</v>
      </c>
      <c r="C2861" t="s">
        <v>44</v>
      </c>
      <c r="D2861" t="s">
        <v>2393</v>
      </c>
      <c r="E2861">
        <v>0</v>
      </c>
    </row>
    <row r="2862" spans="1:5" x14ac:dyDescent="0.3">
      <c r="A2862">
        <v>43200015</v>
      </c>
      <c r="B2862" t="s">
        <v>174</v>
      </c>
      <c r="C2862" t="s">
        <v>44</v>
      </c>
      <c r="D2862" t="s">
        <v>2394</v>
      </c>
      <c r="E2862">
        <v>0</v>
      </c>
    </row>
    <row r="2863" spans="1:5" x14ac:dyDescent="0.3">
      <c r="A2863">
        <v>43200015</v>
      </c>
      <c r="B2863" t="s">
        <v>174</v>
      </c>
      <c r="C2863" t="s">
        <v>44</v>
      </c>
      <c r="D2863" t="s">
        <v>2395</v>
      </c>
      <c r="E2863">
        <v>0</v>
      </c>
    </row>
    <row r="2864" spans="1:5" x14ac:dyDescent="0.3">
      <c r="A2864">
        <v>43200015</v>
      </c>
      <c r="B2864" t="s">
        <v>174</v>
      </c>
      <c r="C2864" t="s">
        <v>44</v>
      </c>
      <c r="D2864" t="s">
        <v>2396</v>
      </c>
      <c r="E2864">
        <v>-1</v>
      </c>
    </row>
    <row r="2865" spans="1:5" x14ac:dyDescent="0.3">
      <c r="A2865">
        <v>43200015</v>
      </c>
      <c r="B2865" t="s">
        <v>174</v>
      </c>
      <c r="C2865" t="s">
        <v>44</v>
      </c>
      <c r="D2865" t="s">
        <v>2397</v>
      </c>
      <c r="E2865">
        <v>0</v>
      </c>
    </row>
    <row r="2866" spans="1:5" x14ac:dyDescent="0.3">
      <c r="A2866">
        <v>43200015</v>
      </c>
      <c r="B2866" t="s">
        <v>174</v>
      </c>
      <c r="C2866" t="s">
        <v>44</v>
      </c>
      <c r="D2866" t="s">
        <v>2398</v>
      </c>
      <c r="E2866">
        <v>0</v>
      </c>
    </row>
    <row r="2867" spans="1:5" x14ac:dyDescent="0.3">
      <c r="A2867">
        <v>43200015</v>
      </c>
      <c r="B2867" t="s">
        <v>174</v>
      </c>
      <c r="C2867" t="s">
        <v>44</v>
      </c>
      <c r="D2867" t="s">
        <v>2399</v>
      </c>
      <c r="E2867">
        <v>0</v>
      </c>
    </row>
    <row r="2868" spans="1:5" x14ac:dyDescent="0.3">
      <c r="A2868">
        <v>43200015</v>
      </c>
      <c r="B2868" t="s">
        <v>174</v>
      </c>
      <c r="C2868" t="s">
        <v>44</v>
      </c>
      <c r="D2868" t="s">
        <v>2400</v>
      </c>
      <c r="E2868">
        <v>0</v>
      </c>
    </row>
    <row r="2869" spans="1:5" x14ac:dyDescent="0.3">
      <c r="A2869">
        <v>43200015</v>
      </c>
      <c r="B2869" t="s">
        <v>174</v>
      </c>
      <c r="C2869" t="s">
        <v>44</v>
      </c>
      <c r="D2869" t="s">
        <v>2401</v>
      </c>
      <c r="E2869">
        <v>0</v>
      </c>
    </row>
    <row r="2870" spans="1:5" x14ac:dyDescent="0.3">
      <c r="A2870">
        <v>43200015</v>
      </c>
      <c r="B2870" t="s">
        <v>174</v>
      </c>
      <c r="C2870" t="s">
        <v>44</v>
      </c>
      <c r="D2870" t="s">
        <v>2402</v>
      </c>
      <c r="E2870">
        <v>-3</v>
      </c>
    </row>
    <row r="2871" spans="1:5" x14ac:dyDescent="0.3">
      <c r="A2871">
        <v>43200015</v>
      </c>
      <c r="B2871" t="s">
        <v>174</v>
      </c>
      <c r="C2871" t="s">
        <v>44</v>
      </c>
      <c r="D2871" t="s">
        <v>2403</v>
      </c>
      <c r="E2871">
        <v>-7</v>
      </c>
    </row>
    <row r="2872" spans="1:5" x14ac:dyDescent="0.3">
      <c r="A2872">
        <v>43200015</v>
      </c>
      <c r="B2872" t="s">
        <v>174</v>
      </c>
      <c r="C2872" t="s">
        <v>44</v>
      </c>
      <c r="D2872" t="s">
        <v>2404</v>
      </c>
      <c r="E2872">
        <v>0</v>
      </c>
    </row>
    <row r="2873" spans="1:5" x14ac:dyDescent="0.3">
      <c r="A2873">
        <v>43200015</v>
      </c>
      <c r="B2873" t="s">
        <v>174</v>
      </c>
      <c r="C2873" t="s">
        <v>44</v>
      </c>
      <c r="D2873" t="s">
        <v>2405</v>
      </c>
      <c r="E2873">
        <v>0</v>
      </c>
    </row>
    <row r="2874" spans="1:5" x14ac:dyDescent="0.3">
      <c r="A2874">
        <v>43200015</v>
      </c>
      <c r="B2874" t="s">
        <v>174</v>
      </c>
      <c r="C2874" t="s">
        <v>44</v>
      </c>
      <c r="D2874" t="s">
        <v>2406</v>
      </c>
      <c r="E2874">
        <v>0</v>
      </c>
    </row>
    <row r="2875" spans="1:5" x14ac:dyDescent="0.3">
      <c r="A2875">
        <v>43200015</v>
      </c>
      <c r="B2875" t="s">
        <v>174</v>
      </c>
      <c r="C2875" t="s">
        <v>44</v>
      </c>
      <c r="D2875" t="s">
        <v>2407</v>
      </c>
      <c r="E2875">
        <v>0</v>
      </c>
    </row>
    <row r="2876" spans="1:5" x14ac:dyDescent="0.3">
      <c r="A2876">
        <v>43200015</v>
      </c>
      <c r="B2876" t="s">
        <v>174</v>
      </c>
      <c r="C2876" t="s">
        <v>44</v>
      </c>
      <c r="D2876" t="s">
        <v>2408</v>
      </c>
      <c r="E2876">
        <v>0</v>
      </c>
    </row>
    <row r="2877" spans="1:5" x14ac:dyDescent="0.3">
      <c r="A2877">
        <v>43200015</v>
      </c>
      <c r="B2877" t="s">
        <v>174</v>
      </c>
      <c r="C2877" t="s">
        <v>44</v>
      </c>
      <c r="D2877" t="s">
        <v>2409</v>
      </c>
      <c r="E2877">
        <v>-2</v>
      </c>
    </row>
    <row r="2878" spans="1:5" x14ac:dyDescent="0.3">
      <c r="A2878">
        <v>43200015</v>
      </c>
      <c r="B2878" t="s">
        <v>174</v>
      </c>
      <c r="C2878" t="s">
        <v>44</v>
      </c>
      <c r="D2878" t="s">
        <v>2410</v>
      </c>
      <c r="E2878">
        <v>0</v>
      </c>
    </row>
    <row r="2879" spans="1:5" x14ac:dyDescent="0.3">
      <c r="A2879">
        <v>43200015</v>
      </c>
      <c r="B2879" t="s">
        <v>174</v>
      </c>
      <c r="C2879" t="s">
        <v>44</v>
      </c>
      <c r="D2879" t="s">
        <v>2411</v>
      </c>
      <c r="E2879">
        <v>0</v>
      </c>
    </row>
    <row r="2880" spans="1:5" x14ac:dyDescent="0.3">
      <c r="A2880">
        <v>43200015</v>
      </c>
      <c r="B2880" t="s">
        <v>174</v>
      </c>
      <c r="C2880" t="s">
        <v>44</v>
      </c>
      <c r="D2880" t="s">
        <v>2412</v>
      </c>
      <c r="E2880">
        <v>-2</v>
      </c>
    </row>
    <row r="2881" spans="1:5" x14ac:dyDescent="0.3">
      <c r="A2881">
        <v>43200015</v>
      </c>
      <c r="B2881" t="s">
        <v>174</v>
      </c>
      <c r="C2881" t="s">
        <v>44</v>
      </c>
      <c r="D2881" t="s">
        <v>2413</v>
      </c>
      <c r="E2881">
        <v>0</v>
      </c>
    </row>
    <row r="2882" spans="1:5" x14ac:dyDescent="0.3">
      <c r="A2882">
        <v>71240141</v>
      </c>
      <c r="B2882" t="s">
        <v>176</v>
      </c>
      <c r="C2882" t="s">
        <v>8</v>
      </c>
      <c r="D2882" t="s">
        <v>2378</v>
      </c>
      <c r="E2882">
        <v>0</v>
      </c>
    </row>
    <row r="2883" spans="1:5" x14ac:dyDescent="0.3">
      <c r="A2883">
        <v>71240141</v>
      </c>
      <c r="B2883" t="s">
        <v>176</v>
      </c>
      <c r="C2883" t="s">
        <v>8</v>
      </c>
      <c r="D2883" t="s">
        <v>2379</v>
      </c>
      <c r="E2883">
        <v>0</v>
      </c>
    </row>
    <row r="2884" spans="1:5" x14ac:dyDescent="0.3">
      <c r="A2884">
        <v>71240141</v>
      </c>
      <c r="B2884" t="s">
        <v>176</v>
      </c>
      <c r="C2884" t="s">
        <v>8</v>
      </c>
      <c r="D2884" t="s">
        <v>2380</v>
      </c>
      <c r="E2884">
        <v>0</v>
      </c>
    </row>
    <row r="2885" spans="1:5" x14ac:dyDescent="0.3">
      <c r="A2885">
        <v>71240141</v>
      </c>
      <c r="B2885" t="s">
        <v>176</v>
      </c>
      <c r="C2885" t="s">
        <v>8</v>
      </c>
      <c r="D2885" t="s">
        <v>2381</v>
      </c>
      <c r="E2885">
        <v>-1</v>
      </c>
    </row>
    <row r="2886" spans="1:5" x14ac:dyDescent="0.3">
      <c r="A2886">
        <v>71240141</v>
      </c>
      <c r="B2886" t="s">
        <v>176</v>
      </c>
      <c r="C2886" t="s">
        <v>8</v>
      </c>
      <c r="D2886" t="s">
        <v>2382</v>
      </c>
      <c r="E2886">
        <v>0</v>
      </c>
    </row>
    <row r="2887" spans="1:5" x14ac:dyDescent="0.3">
      <c r="A2887">
        <v>71240141</v>
      </c>
      <c r="B2887" t="s">
        <v>176</v>
      </c>
      <c r="C2887" t="s">
        <v>8</v>
      </c>
      <c r="D2887" t="s">
        <v>2383</v>
      </c>
      <c r="E2887">
        <v>0</v>
      </c>
    </row>
    <row r="2888" spans="1:5" x14ac:dyDescent="0.3">
      <c r="A2888">
        <v>71240141</v>
      </c>
      <c r="B2888" t="s">
        <v>176</v>
      </c>
      <c r="C2888" t="s">
        <v>8</v>
      </c>
      <c r="D2888" t="s">
        <v>2384</v>
      </c>
      <c r="E2888">
        <v>0</v>
      </c>
    </row>
    <row r="2889" spans="1:5" x14ac:dyDescent="0.3">
      <c r="A2889">
        <v>71240141</v>
      </c>
      <c r="B2889" t="s">
        <v>176</v>
      </c>
      <c r="C2889" t="s">
        <v>8</v>
      </c>
      <c r="D2889" t="s">
        <v>2385</v>
      </c>
      <c r="E2889">
        <v>0</v>
      </c>
    </row>
    <row r="2890" spans="1:5" x14ac:dyDescent="0.3">
      <c r="A2890">
        <v>71240141</v>
      </c>
      <c r="B2890" t="s">
        <v>176</v>
      </c>
      <c r="C2890" t="s">
        <v>8</v>
      </c>
      <c r="D2890" t="s">
        <v>2386</v>
      </c>
      <c r="E2890">
        <v>0</v>
      </c>
    </row>
    <row r="2891" spans="1:5" x14ac:dyDescent="0.3">
      <c r="A2891">
        <v>71240141</v>
      </c>
      <c r="B2891" t="s">
        <v>176</v>
      </c>
      <c r="C2891" t="s">
        <v>8</v>
      </c>
      <c r="D2891" t="s">
        <v>2387</v>
      </c>
      <c r="E2891">
        <v>-2</v>
      </c>
    </row>
    <row r="2892" spans="1:5" x14ac:dyDescent="0.3">
      <c r="A2892">
        <v>71240141</v>
      </c>
      <c r="B2892" t="s">
        <v>176</v>
      </c>
      <c r="C2892" t="s">
        <v>8</v>
      </c>
      <c r="D2892" t="s">
        <v>2388</v>
      </c>
      <c r="E2892">
        <v>0</v>
      </c>
    </row>
    <row r="2893" spans="1:5" x14ac:dyDescent="0.3">
      <c r="A2893">
        <v>71240141</v>
      </c>
      <c r="B2893" t="s">
        <v>176</v>
      </c>
      <c r="C2893" t="s">
        <v>8</v>
      </c>
      <c r="D2893" t="s">
        <v>2389</v>
      </c>
      <c r="E2893">
        <v>0</v>
      </c>
    </row>
    <row r="2894" spans="1:5" x14ac:dyDescent="0.3">
      <c r="A2894">
        <v>71240141</v>
      </c>
      <c r="B2894" t="s">
        <v>176</v>
      </c>
      <c r="C2894" t="s">
        <v>8</v>
      </c>
      <c r="D2894" t="s">
        <v>2390</v>
      </c>
      <c r="E2894">
        <v>-4</v>
      </c>
    </row>
    <row r="2895" spans="1:5" x14ac:dyDescent="0.3">
      <c r="A2895">
        <v>71240141</v>
      </c>
      <c r="B2895" t="s">
        <v>176</v>
      </c>
      <c r="C2895" t="s">
        <v>8</v>
      </c>
      <c r="D2895" t="s">
        <v>2391</v>
      </c>
      <c r="E2895">
        <v>0</v>
      </c>
    </row>
    <row r="2896" spans="1:5" x14ac:dyDescent="0.3">
      <c r="A2896">
        <v>71240141</v>
      </c>
      <c r="B2896" t="s">
        <v>176</v>
      </c>
      <c r="C2896" t="s">
        <v>8</v>
      </c>
      <c r="D2896" t="s">
        <v>2392</v>
      </c>
      <c r="E2896">
        <v>0</v>
      </c>
    </row>
    <row r="2897" spans="1:5" x14ac:dyDescent="0.3">
      <c r="A2897">
        <v>71240141</v>
      </c>
      <c r="B2897" t="s">
        <v>176</v>
      </c>
      <c r="C2897" t="s">
        <v>8</v>
      </c>
      <c r="D2897" t="s">
        <v>2393</v>
      </c>
      <c r="E2897">
        <v>0</v>
      </c>
    </row>
    <row r="2898" spans="1:5" x14ac:dyDescent="0.3">
      <c r="A2898">
        <v>71240141</v>
      </c>
      <c r="B2898" t="s">
        <v>176</v>
      </c>
      <c r="C2898" t="s">
        <v>8</v>
      </c>
      <c r="D2898" t="s">
        <v>2394</v>
      </c>
      <c r="E2898">
        <v>0</v>
      </c>
    </row>
    <row r="2899" spans="1:5" x14ac:dyDescent="0.3">
      <c r="A2899">
        <v>71240141</v>
      </c>
      <c r="B2899" t="s">
        <v>176</v>
      </c>
      <c r="C2899" t="s">
        <v>8</v>
      </c>
      <c r="D2899" t="s">
        <v>2395</v>
      </c>
      <c r="E2899">
        <v>0</v>
      </c>
    </row>
    <row r="2900" spans="1:5" x14ac:dyDescent="0.3">
      <c r="A2900">
        <v>71240141</v>
      </c>
      <c r="B2900" t="s">
        <v>176</v>
      </c>
      <c r="C2900" t="s">
        <v>8</v>
      </c>
      <c r="D2900" t="s">
        <v>2396</v>
      </c>
      <c r="E2900">
        <v>0</v>
      </c>
    </row>
    <row r="2901" spans="1:5" x14ac:dyDescent="0.3">
      <c r="A2901">
        <v>71240141</v>
      </c>
      <c r="B2901" t="s">
        <v>176</v>
      </c>
      <c r="C2901" t="s">
        <v>8</v>
      </c>
      <c r="D2901" t="s">
        <v>2397</v>
      </c>
      <c r="E2901">
        <v>0</v>
      </c>
    </row>
    <row r="2902" spans="1:5" x14ac:dyDescent="0.3">
      <c r="A2902">
        <v>71240141</v>
      </c>
      <c r="B2902" t="s">
        <v>176</v>
      </c>
      <c r="C2902" t="s">
        <v>8</v>
      </c>
      <c r="D2902" t="s">
        <v>2398</v>
      </c>
      <c r="E2902">
        <v>0</v>
      </c>
    </row>
    <row r="2903" spans="1:5" x14ac:dyDescent="0.3">
      <c r="A2903">
        <v>71240141</v>
      </c>
      <c r="B2903" t="s">
        <v>176</v>
      </c>
      <c r="C2903" t="s">
        <v>8</v>
      </c>
      <c r="D2903" t="s">
        <v>2399</v>
      </c>
      <c r="E2903">
        <v>0</v>
      </c>
    </row>
    <row r="2904" spans="1:5" x14ac:dyDescent="0.3">
      <c r="A2904">
        <v>71240141</v>
      </c>
      <c r="B2904" t="s">
        <v>176</v>
      </c>
      <c r="C2904" t="s">
        <v>8</v>
      </c>
      <c r="D2904" t="s">
        <v>2400</v>
      </c>
      <c r="E2904">
        <v>0</v>
      </c>
    </row>
    <row r="2905" spans="1:5" x14ac:dyDescent="0.3">
      <c r="A2905">
        <v>71240141</v>
      </c>
      <c r="B2905" t="s">
        <v>176</v>
      </c>
      <c r="C2905" t="s">
        <v>8</v>
      </c>
      <c r="D2905" t="s">
        <v>2401</v>
      </c>
      <c r="E2905">
        <v>0</v>
      </c>
    </row>
    <row r="2906" spans="1:5" x14ac:dyDescent="0.3">
      <c r="A2906">
        <v>71240141</v>
      </c>
      <c r="B2906" t="s">
        <v>176</v>
      </c>
      <c r="C2906" t="s">
        <v>8</v>
      </c>
      <c r="D2906" t="s">
        <v>2402</v>
      </c>
      <c r="E2906">
        <v>0</v>
      </c>
    </row>
    <row r="2907" spans="1:5" x14ac:dyDescent="0.3">
      <c r="A2907">
        <v>71240141</v>
      </c>
      <c r="B2907" t="s">
        <v>176</v>
      </c>
      <c r="C2907" t="s">
        <v>8</v>
      </c>
      <c r="D2907" t="s">
        <v>2403</v>
      </c>
      <c r="E2907">
        <v>0</v>
      </c>
    </row>
    <row r="2908" spans="1:5" x14ac:dyDescent="0.3">
      <c r="A2908">
        <v>71240141</v>
      </c>
      <c r="B2908" t="s">
        <v>176</v>
      </c>
      <c r="C2908" t="s">
        <v>8</v>
      </c>
      <c r="D2908" t="s">
        <v>2404</v>
      </c>
      <c r="E2908">
        <v>0</v>
      </c>
    </row>
    <row r="2909" spans="1:5" x14ac:dyDescent="0.3">
      <c r="A2909">
        <v>71240141</v>
      </c>
      <c r="B2909" t="s">
        <v>176</v>
      </c>
      <c r="C2909" t="s">
        <v>8</v>
      </c>
      <c r="D2909" t="s">
        <v>2405</v>
      </c>
      <c r="E2909">
        <v>0</v>
      </c>
    </row>
    <row r="2910" spans="1:5" x14ac:dyDescent="0.3">
      <c r="A2910">
        <v>71240141</v>
      </c>
      <c r="B2910" t="s">
        <v>176</v>
      </c>
      <c r="C2910" t="s">
        <v>8</v>
      </c>
      <c r="D2910" t="s">
        <v>2406</v>
      </c>
      <c r="E2910">
        <v>-1</v>
      </c>
    </row>
    <row r="2911" spans="1:5" x14ac:dyDescent="0.3">
      <c r="A2911">
        <v>71240141</v>
      </c>
      <c r="B2911" t="s">
        <v>176</v>
      </c>
      <c r="C2911" t="s">
        <v>8</v>
      </c>
      <c r="D2911" t="s">
        <v>2407</v>
      </c>
      <c r="E2911">
        <v>0</v>
      </c>
    </row>
    <row r="2912" spans="1:5" x14ac:dyDescent="0.3">
      <c r="A2912">
        <v>71240141</v>
      </c>
      <c r="B2912" t="s">
        <v>176</v>
      </c>
      <c r="C2912" t="s">
        <v>8</v>
      </c>
      <c r="D2912" t="s">
        <v>2408</v>
      </c>
      <c r="E2912">
        <v>0</v>
      </c>
    </row>
    <row r="2913" spans="1:5" x14ac:dyDescent="0.3">
      <c r="A2913">
        <v>71240141</v>
      </c>
      <c r="B2913" t="s">
        <v>176</v>
      </c>
      <c r="C2913" t="s">
        <v>8</v>
      </c>
      <c r="D2913" t="s">
        <v>2409</v>
      </c>
      <c r="E2913">
        <v>-2</v>
      </c>
    </row>
    <row r="2914" spans="1:5" x14ac:dyDescent="0.3">
      <c r="A2914">
        <v>71240141</v>
      </c>
      <c r="B2914" t="s">
        <v>176</v>
      </c>
      <c r="C2914" t="s">
        <v>8</v>
      </c>
      <c r="D2914" t="s">
        <v>2410</v>
      </c>
      <c r="E2914">
        <v>0</v>
      </c>
    </row>
    <row r="2915" spans="1:5" x14ac:dyDescent="0.3">
      <c r="A2915">
        <v>71240141</v>
      </c>
      <c r="B2915" t="s">
        <v>176</v>
      </c>
      <c r="C2915" t="s">
        <v>8</v>
      </c>
      <c r="D2915" t="s">
        <v>2411</v>
      </c>
      <c r="E2915">
        <v>0</v>
      </c>
    </row>
    <row r="2916" spans="1:5" x14ac:dyDescent="0.3">
      <c r="A2916">
        <v>71240141</v>
      </c>
      <c r="B2916" t="s">
        <v>176</v>
      </c>
      <c r="C2916" t="s">
        <v>8</v>
      </c>
      <c r="D2916" t="s">
        <v>2412</v>
      </c>
      <c r="E2916">
        <v>-1</v>
      </c>
    </row>
    <row r="2917" spans="1:5" x14ac:dyDescent="0.3">
      <c r="A2917">
        <v>71240141</v>
      </c>
      <c r="B2917" t="s">
        <v>176</v>
      </c>
      <c r="C2917" t="s">
        <v>8</v>
      </c>
      <c r="D2917" t="s">
        <v>2413</v>
      </c>
      <c r="E2917">
        <v>0</v>
      </c>
    </row>
    <row r="2918" spans="1:5" x14ac:dyDescent="0.3">
      <c r="A2918">
        <v>23010016</v>
      </c>
      <c r="B2918" t="s">
        <v>178</v>
      </c>
      <c r="C2918" t="s">
        <v>8</v>
      </c>
      <c r="D2918" t="s">
        <v>2378</v>
      </c>
      <c r="E2918">
        <v>0</v>
      </c>
    </row>
    <row r="2919" spans="1:5" x14ac:dyDescent="0.3">
      <c r="A2919">
        <v>23010016</v>
      </c>
      <c r="B2919" t="s">
        <v>178</v>
      </c>
      <c r="C2919" t="s">
        <v>8</v>
      </c>
      <c r="D2919" t="s">
        <v>2379</v>
      </c>
      <c r="E2919">
        <v>0</v>
      </c>
    </row>
    <row r="2920" spans="1:5" x14ac:dyDescent="0.3">
      <c r="A2920">
        <v>23010016</v>
      </c>
      <c r="B2920" t="s">
        <v>178</v>
      </c>
      <c r="C2920" t="s">
        <v>8</v>
      </c>
      <c r="D2920" t="s">
        <v>2380</v>
      </c>
      <c r="E2920">
        <v>-1</v>
      </c>
    </row>
    <row r="2921" spans="1:5" x14ac:dyDescent="0.3">
      <c r="A2921">
        <v>23010016</v>
      </c>
      <c r="B2921" t="s">
        <v>178</v>
      </c>
      <c r="C2921" t="s">
        <v>8</v>
      </c>
      <c r="D2921" t="s">
        <v>2381</v>
      </c>
      <c r="E2921">
        <v>0</v>
      </c>
    </row>
    <row r="2922" spans="1:5" x14ac:dyDescent="0.3">
      <c r="A2922">
        <v>23010016</v>
      </c>
      <c r="B2922" t="s">
        <v>178</v>
      </c>
      <c r="C2922" t="s">
        <v>8</v>
      </c>
      <c r="D2922" t="s">
        <v>2382</v>
      </c>
      <c r="E2922">
        <v>0</v>
      </c>
    </row>
    <row r="2923" spans="1:5" x14ac:dyDescent="0.3">
      <c r="A2923">
        <v>23010016</v>
      </c>
      <c r="B2923" t="s">
        <v>178</v>
      </c>
      <c r="C2923" t="s">
        <v>8</v>
      </c>
      <c r="D2923" t="s">
        <v>2383</v>
      </c>
      <c r="E2923">
        <v>0</v>
      </c>
    </row>
    <row r="2924" spans="1:5" x14ac:dyDescent="0.3">
      <c r="A2924">
        <v>23010016</v>
      </c>
      <c r="B2924" t="s">
        <v>178</v>
      </c>
      <c r="C2924" t="s">
        <v>8</v>
      </c>
      <c r="D2924" t="s">
        <v>2384</v>
      </c>
      <c r="E2924">
        <v>0</v>
      </c>
    </row>
    <row r="2925" spans="1:5" x14ac:dyDescent="0.3">
      <c r="A2925">
        <v>23010016</v>
      </c>
      <c r="B2925" t="s">
        <v>178</v>
      </c>
      <c r="C2925" t="s">
        <v>8</v>
      </c>
      <c r="D2925" t="s">
        <v>2385</v>
      </c>
      <c r="E2925">
        <v>0</v>
      </c>
    </row>
    <row r="2926" spans="1:5" x14ac:dyDescent="0.3">
      <c r="A2926">
        <v>23010016</v>
      </c>
      <c r="B2926" t="s">
        <v>178</v>
      </c>
      <c r="C2926" t="s">
        <v>8</v>
      </c>
      <c r="D2926" t="s">
        <v>2386</v>
      </c>
      <c r="E2926">
        <v>0</v>
      </c>
    </row>
    <row r="2927" spans="1:5" x14ac:dyDescent="0.3">
      <c r="A2927">
        <v>23010016</v>
      </c>
      <c r="B2927" t="s">
        <v>178</v>
      </c>
      <c r="C2927" t="s">
        <v>8</v>
      </c>
      <c r="D2927" t="s">
        <v>2387</v>
      </c>
      <c r="E2927">
        <v>0</v>
      </c>
    </row>
    <row r="2928" spans="1:5" x14ac:dyDescent="0.3">
      <c r="A2928">
        <v>23010016</v>
      </c>
      <c r="B2928" t="s">
        <v>178</v>
      </c>
      <c r="C2928" t="s">
        <v>8</v>
      </c>
      <c r="D2928" t="s">
        <v>2388</v>
      </c>
      <c r="E2928">
        <v>0</v>
      </c>
    </row>
    <row r="2929" spans="1:5" x14ac:dyDescent="0.3">
      <c r="A2929">
        <v>23010016</v>
      </c>
      <c r="B2929" t="s">
        <v>178</v>
      </c>
      <c r="C2929" t="s">
        <v>8</v>
      </c>
      <c r="D2929" t="s">
        <v>2389</v>
      </c>
      <c r="E2929">
        <v>0</v>
      </c>
    </row>
    <row r="2930" spans="1:5" x14ac:dyDescent="0.3">
      <c r="A2930">
        <v>23010016</v>
      </c>
      <c r="B2930" t="s">
        <v>178</v>
      </c>
      <c r="C2930" t="s">
        <v>8</v>
      </c>
      <c r="D2930" t="s">
        <v>2390</v>
      </c>
      <c r="E2930">
        <v>0</v>
      </c>
    </row>
    <row r="2931" spans="1:5" x14ac:dyDescent="0.3">
      <c r="A2931">
        <v>23010016</v>
      </c>
      <c r="B2931" t="s">
        <v>178</v>
      </c>
      <c r="C2931" t="s">
        <v>8</v>
      </c>
      <c r="D2931" t="s">
        <v>2391</v>
      </c>
      <c r="E2931">
        <v>0</v>
      </c>
    </row>
    <row r="2932" spans="1:5" x14ac:dyDescent="0.3">
      <c r="A2932">
        <v>23010016</v>
      </c>
      <c r="B2932" t="s">
        <v>178</v>
      </c>
      <c r="C2932" t="s">
        <v>8</v>
      </c>
      <c r="D2932" t="s">
        <v>2392</v>
      </c>
      <c r="E2932">
        <v>0</v>
      </c>
    </row>
    <row r="2933" spans="1:5" x14ac:dyDescent="0.3">
      <c r="A2933">
        <v>23010016</v>
      </c>
      <c r="B2933" t="s">
        <v>178</v>
      </c>
      <c r="C2933" t="s">
        <v>8</v>
      </c>
      <c r="D2933" t="s">
        <v>2393</v>
      </c>
      <c r="E2933">
        <v>0</v>
      </c>
    </row>
    <row r="2934" spans="1:5" x14ac:dyDescent="0.3">
      <c r="A2934">
        <v>23010016</v>
      </c>
      <c r="B2934" t="s">
        <v>178</v>
      </c>
      <c r="C2934" t="s">
        <v>8</v>
      </c>
      <c r="D2934" t="s">
        <v>2394</v>
      </c>
      <c r="E2934">
        <v>0</v>
      </c>
    </row>
    <row r="2935" spans="1:5" x14ac:dyDescent="0.3">
      <c r="A2935">
        <v>23010016</v>
      </c>
      <c r="B2935" t="s">
        <v>178</v>
      </c>
      <c r="C2935" t="s">
        <v>8</v>
      </c>
      <c r="D2935" t="s">
        <v>2395</v>
      </c>
      <c r="E2935">
        <v>0</v>
      </c>
    </row>
    <row r="2936" spans="1:5" x14ac:dyDescent="0.3">
      <c r="A2936">
        <v>23010016</v>
      </c>
      <c r="B2936" t="s">
        <v>178</v>
      </c>
      <c r="C2936" t="s">
        <v>8</v>
      </c>
      <c r="D2936" t="s">
        <v>2396</v>
      </c>
      <c r="E2936">
        <v>0</v>
      </c>
    </row>
    <row r="2937" spans="1:5" x14ac:dyDescent="0.3">
      <c r="A2937">
        <v>23010016</v>
      </c>
      <c r="B2937" t="s">
        <v>178</v>
      </c>
      <c r="C2937" t="s">
        <v>8</v>
      </c>
      <c r="D2937" t="s">
        <v>2397</v>
      </c>
      <c r="E2937">
        <v>-12</v>
      </c>
    </row>
    <row r="2938" spans="1:5" x14ac:dyDescent="0.3">
      <c r="A2938">
        <v>23010016</v>
      </c>
      <c r="B2938" t="s">
        <v>178</v>
      </c>
      <c r="C2938" t="s">
        <v>8</v>
      </c>
      <c r="D2938" t="s">
        <v>2398</v>
      </c>
      <c r="E2938">
        <v>0</v>
      </c>
    </row>
    <row r="2939" spans="1:5" x14ac:dyDescent="0.3">
      <c r="A2939">
        <v>23010016</v>
      </c>
      <c r="B2939" t="s">
        <v>178</v>
      </c>
      <c r="C2939" t="s">
        <v>8</v>
      </c>
      <c r="D2939" t="s">
        <v>2399</v>
      </c>
      <c r="E2939">
        <v>0</v>
      </c>
    </row>
    <row r="2940" spans="1:5" x14ac:dyDescent="0.3">
      <c r="A2940">
        <v>23010016</v>
      </c>
      <c r="B2940" t="s">
        <v>178</v>
      </c>
      <c r="C2940" t="s">
        <v>8</v>
      </c>
      <c r="D2940" t="s">
        <v>2400</v>
      </c>
      <c r="E2940">
        <v>0</v>
      </c>
    </row>
    <row r="2941" spans="1:5" x14ac:dyDescent="0.3">
      <c r="A2941">
        <v>23010016</v>
      </c>
      <c r="B2941" t="s">
        <v>178</v>
      </c>
      <c r="C2941" t="s">
        <v>8</v>
      </c>
      <c r="D2941" t="s">
        <v>2401</v>
      </c>
      <c r="E2941">
        <v>0</v>
      </c>
    </row>
    <row r="2942" spans="1:5" x14ac:dyDescent="0.3">
      <c r="A2942">
        <v>23010016</v>
      </c>
      <c r="B2942" t="s">
        <v>178</v>
      </c>
      <c r="C2942" t="s">
        <v>8</v>
      </c>
      <c r="D2942" t="s">
        <v>2402</v>
      </c>
      <c r="E2942">
        <v>0</v>
      </c>
    </row>
    <row r="2943" spans="1:5" x14ac:dyDescent="0.3">
      <c r="A2943">
        <v>23010016</v>
      </c>
      <c r="B2943" t="s">
        <v>178</v>
      </c>
      <c r="C2943" t="s">
        <v>8</v>
      </c>
      <c r="D2943" t="s">
        <v>2403</v>
      </c>
      <c r="E2943">
        <v>0</v>
      </c>
    </row>
    <row r="2944" spans="1:5" x14ac:dyDescent="0.3">
      <c r="A2944">
        <v>23010016</v>
      </c>
      <c r="B2944" t="s">
        <v>178</v>
      </c>
      <c r="C2944" t="s">
        <v>8</v>
      </c>
      <c r="D2944" t="s">
        <v>2404</v>
      </c>
      <c r="E2944">
        <v>0</v>
      </c>
    </row>
    <row r="2945" spans="1:5" x14ac:dyDescent="0.3">
      <c r="A2945">
        <v>23010016</v>
      </c>
      <c r="B2945" t="s">
        <v>178</v>
      </c>
      <c r="C2945" t="s">
        <v>8</v>
      </c>
      <c r="D2945" t="s">
        <v>2405</v>
      </c>
      <c r="E2945">
        <v>0</v>
      </c>
    </row>
    <row r="2946" spans="1:5" x14ac:dyDescent="0.3">
      <c r="A2946">
        <v>23010016</v>
      </c>
      <c r="B2946" t="s">
        <v>178</v>
      </c>
      <c r="C2946" t="s">
        <v>8</v>
      </c>
      <c r="D2946" t="s">
        <v>2406</v>
      </c>
      <c r="E2946">
        <v>0</v>
      </c>
    </row>
    <row r="2947" spans="1:5" x14ac:dyDescent="0.3">
      <c r="A2947">
        <v>23010016</v>
      </c>
      <c r="B2947" t="s">
        <v>178</v>
      </c>
      <c r="C2947" t="s">
        <v>8</v>
      </c>
      <c r="D2947" t="s">
        <v>2407</v>
      </c>
      <c r="E2947">
        <v>0</v>
      </c>
    </row>
    <row r="2948" spans="1:5" x14ac:dyDescent="0.3">
      <c r="A2948">
        <v>23010016</v>
      </c>
      <c r="B2948" t="s">
        <v>178</v>
      </c>
      <c r="C2948" t="s">
        <v>8</v>
      </c>
      <c r="D2948" t="s">
        <v>2408</v>
      </c>
      <c r="E2948">
        <v>0</v>
      </c>
    </row>
    <row r="2949" spans="1:5" x14ac:dyDescent="0.3">
      <c r="A2949">
        <v>23010016</v>
      </c>
      <c r="B2949" t="s">
        <v>178</v>
      </c>
      <c r="C2949" t="s">
        <v>8</v>
      </c>
      <c r="D2949" t="s">
        <v>2409</v>
      </c>
      <c r="E2949">
        <v>0</v>
      </c>
    </row>
    <row r="2950" spans="1:5" x14ac:dyDescent="0.3">
      <c r="A2950">
        <v>23010016</v>
      </c>
      <c r="B2950" t="s">
        <v>178</v>
      </c>
      <c r="C2950" t="s">
        <v>8</v>
      </c>
      <c r="D2950" t="s">
        <v>2410</v>
      </c>
      <c r="E2950">
        <v>0</v>
      </c>
    </row>
    <row r="2951" spans="1:5" x14ac:dyDescent="0.3">
      <c r="A2951">
        <v>23010016</v>
      </c>
      <c r="B2951" t="s">
        <v>178</v>
      </c>
      <c r="C2951" t="s">
        <v>8</v>
      </c>
      <c r="D2951" t="s">
        <v>2411</v>
      </c>
      <c r="E2951">
        <v>-2</v>
      </c>
    </row>
    <row r="2952" spans="1:5" x14ac:dyDescent="0.3">
      <c r="A2952">
        <v>23010016</v>
      </c>
      <c r="B2952" t="s">
        <v>178</v>
      </c>
      <c r="C2952" t="s">
        <v>8</v>
      </c>
      <c r="D2952" t="s">
        <v>2412</v>
      </c>
      <c r="E2952">
        <v>0</v>
      </c>
    </row>
    <row r="2953" spans="1:5" x14ac:dyDescent="0.3">
      <c r="A2953">
        <v>23010016</v>
      </c>
      <c r="B2953" t="s">
        <v>178</v>
      </c>
      <c r="C2953" t="s">
        <v>8</v>
      </c>
      <c r="D2953" t="s">
        <v>2413</v>
      </c>
      <c r="E2953">
        <v>-7</v>
      </c>
    </row>
    <row r="2954" spans="1:5" x14ac:dyDescent="0.3">
      <c r="A2954">
        <v>91100458</v>
      </c>
      <c r="B2954" t="s">
        <v>180</v>
      </c>
      <c r="C2954" t="s">
        <v>8</v>
      </c>
      <c r="D2954" t="s">
        <v>2378</v>
      </c>
      <c r="E2954">
        <v>0</v>
      </c>
    </row>
    <row r="2955" spans="1:5" x14ac:dyDescent="0.3">
      <c r="A2955">
        <v>91100458</v>
      </c>
      <c r="B2955" t="s">
        <v>180</v>
      </c>
      <c r="C2955" t="s">
        <v>8</v>
      </c>
      <c r="D2955" t="s">
        <v>2379</v>
      </c>
      <c r="E2955">
        <v>0</v>
      </c>
    </row>
    <row r="2956" spans="1:5" x14ac:dyDescent="0.3">
      <c r="A2956">
        <v>91100458</v>
      </c>
      <c r="B2956" t="s">
        <v>180</v>
      </c>
      <c r="C2956" t="s">
        <v>8</v>
      </c>
      <c r="D2956" t="s">
        <v>2380</v>
      </c>
      <c r="E2956">
        <v>0</v>
      </c>
    </row>
    <row r="2957" spans="1:5" x14ac:dyDescent="0.3">
      <c r="A2957">
        <v>91100458</v>
      </c>
      <c r="B2957" t="s">
        <v>180</v>
      </c>
      <c r="C2957" t="s">
        <v>8</v>
      </c>
      <c r="D2957" t="s">
        <v>2381</v>
      </c>
      <c r="E2957">
        <v>-4</v>
      </c>
    </row>
    <row r="2958" spans="1:5" x14ac:dyDescent="0.3">
      <c r="A2958">
        <v>91100458</v>
      </c>
      <c r="B2958" t="s">
        <v>180</v>
      </c>
      <c r="C2958" t="s">
        <v>8</v>
      </c>
      <c r="D2958" t="s">
        <v>2382</v>
      </c>
      <c r="E2958">
        <v>0</v>
      </c>
    </row>
    <row r="2959" spans="1:5" x14ac:dyDescent="0.3">
      <c r="A2959">
        <v>91100458</v>
      </c>
      <c r="B2959" t="s">
        <v>180</v>
      </c>
      <c r="C2959" t="s">
        <v>8</v>
      </c>
      <c r="D2959" t="s">
        <v>2383</v>
      </c>
      <c r="E2959">
        <v>0</v>
      </c>
    </row>
    <row r="2960" spans="1:5" x14ac:dyDescent="0.3">
      <c r="A2960">
        <v>91100458</v>
      </c>
      <c r="B2960" t="s">
        <v>180</v>
      </c>
      <c r="C2960" t="s">
        <v>8</v>
      </c>
      <c r="D2960" t="s">
        <v>2384</v>
      </c>
      <c r="E2960">
        <v>0</v>
      </c>
    </row>
    <row r="2961" spans="1:5" x14ac:dyDescent="0.3">
      <c r="A2961">
        <v>91100458</v>
      </c>
      <c r="B2961" t="s">
        <v>180</v>
      </c>
      <c r="C2961" t="s">
        <v>8</v>
      </c>
      <c r="D2961" t="s">
        <v>2385</v>
      </c>
      <c r="E2961">
        <v>0</v>
      </c>
    </row>
    <row r="2962" spans="1:5" x14ac:dyDescent="0.3">
      <c r="A2962">
        <v>91100458</v>
      </c>
      <c r="B2962" t="s">
        <v>180</v>
      </c>
      <c r="C2962" t="s">
        <v>8</v>
      </c>
      <c r="D2962" t="s">
        <v>2386</v>
      </c>
      <c r="E2962">
        <v>0</v>
      </c>
    </row>
    <row r="2963" spans="1:5" x14ac:dyDescent="0.3">
      <c r="A2963">
        <v>91100458</v>
      </c>
      <c r="B2963" t="s">
        <v>180</v>
      </c>
      <c r="C2963" t="s">
        <v>8</v>
      </c>
      <c r="D2963" t="s">
        <v>2387</v>
      </c>
      <c r="E2963">
        <v>0</v>
      </c>
    </row>
    <row r="2964" spans="1:5" x14ac:dyDescent="0.3">
      <c r="A2964">
        <v>91100458</v>
      </c>
      <c r="B2964" t="s">
        <v>180</v>
      </c>
      <c r="C2964" t="s">
        <v>8</v>
      </c>
      <c r="D2964" t="s">
        <v>2388</v>
      </c>
      <c r="E2964">
        <v>0</v>
      </c>
    </row>
    <row r="2965" spans="1:5" x14ac:dyDescent="0.3">
      <c r="A2965">
        <v>91100458</v>
      </c>
      <c r="B2965" t="s">
        <v>180</v>
      </c>
      <c r="C2965" t="s">
        <v>8</v>
      </c>
      <c r="D2965" t="s">
        <v>2389</v>
      </c>
      <c r="E2965">
        <v>0</v>
      </c>
    </row>
    <row r="2966" spans="1:5" x14ac:dyDescent="0.3">
      <c r="A2966">
        <v>91100458</v>
      </c>
      <c r="B2966" t="s">
        <v>180</v>
      </c>
      <c r="C2966" t="s">
        <v>8</v>
      </c>
      <c r="D2966" t="s">
        <v>2390</v>
      </c>
      <c r="E2966">
        <v>0</v>
      </c>
    </row>
    <row r="2967" spans="1:5" x14ac:dyDescent="0.3">
      <c r="A2967">
        <v>91100458</v>
      </c>
      <c r="B2967" t="s">
        <v>180</v>
      </c>
      <c r="C2967" t="s">
        <v>8</v>
      </c>
      <c r="D2967" t="s">
        <v>2391</v>
      </c>
      <c r="E2967">
        <v>0</v>
      </c>
    </row>
    <row r="2968" spans="1:5" x14ac:dyDescent="0.3">
      <c r="A2968">
        <v>91100458</v>
      </c>
      <c r="B2968" t="s">
        <v>180</v>
      </c>
      <c r="C2968" t="s">
        <v>8</v>
      </c>
      <c r="D2968" t="s">
        <v>2392</v>
      </c>
      <c r="E2968">
        <v>0</v>
      </c>
    </row>
    <row r="2969" spans="1:5" x14ac:dyDescent="0.3">
      <c r="A2969">
        <v>91100458</v>
      </c>
      <c r="B2969" t="s">
        <v>180</v>
      </c>
      <c r="C2969" t="s">
        <v>8</v>
      </c>
      <c r="D2969" t="s">
        <v>2393</v>
      </c>
      <c r="E2969">
        <v>0</v>
      </c>
    </row>
    <row r="2970" spans="1:5" x14ac:dyDescent="0.3">
      <c r="A2970">
        <v>91100458</v>
      </c>
      <c r="B2970" t="s">
        <v>180</v>
      </c>
      <c r="C2970" t="s">
        <v>8</v>
      </c>
      <c r="D2970" t="s">
        <v>2394</v>
      </c>
      <c r="E2970">
        <v>0</v>
      </c>
    </row>
    <row r="2971" spans="1:5" x14ac:dyDescent="0.3">
      <c r="A2971">
        <v>91100458</v>
      </c>
      <c r="B2971" t="s">
        <v>180</v>
      </c>
      <c r="C2971" t="s">
        <v>8</v>
      </c>
      <c r="D2971" t="s">
        <v>2395</v>
      </c>
      <c r="E2971">
        <v>0</v>
      </c>
    </row>
    <row r="2972" spans="1:5" x14ac:dyDescent="0.3">
      <c r="A2972">
        <v>91100458</v>
      </c>
      <c r="B2972" t="s">
        <v>180</v>
      </c>
      <c r="C2972" t="s">
        <v>8</v>
      </c>
      <c r="D2972" t="s">
        <v>2396</v>
      </c>
      <c r="E2972">
        <v>0</v>
      </c>
    </row>
    <row r="2973" spans="1:5" x14ac:dyDescent="0.3">
      <c r="A2973">
        <v>91100458</v>
      </c>
      <c r="B2973" t="s">
        <v>180</v>
      </c>
      <c r="C2973" t="s">
        <v>8</v>
      </c>
      <c r="D2973" t="s">
        <v>2397</v>
      </c>
      <c r="E2973">
        <v>0</v>
      </c>
    </row>
    <row r="2974" spans="1:5" x14ac:dyDescent="0.3">
      <c r="A2974">
        <v>91100458</v>
      </c>
      <c r="B2974" t="s">
        <v>180</v>
      </c>
      <c r="C2974" t="s">
        <v>8</v>
      </c>
      <c r="D2974" t="s">
        <v>2398</v>
      </c>
      <c r="E2974">
        <v>0</v>
      </c>
    </row>
    <row r="2975" spans="1:5" x14ac:dyDescent="0.3">
      <c r="A2975">
        <v>91100458</v>
      </c>
      <c r="B2975" t="s">
        <v>180</v>
      </c>
      <c r="C2975" t="s">
        <v>8</v>
      </c>
      <c r="D2975" t="s">
        <v>2399</v>
      </c>
      <c r="E2975">
        <v>0</v>
      </c>
    </row>
    <row r="2976" spans="1:5" x14ac:dyDescent="0.3">
      <c r="A2976">
        <v>91100458</v>
      </c>
      <c r="B2976" t="s">
        <v>180</v>
      </c>
      <c r="C2976" t="s">
        <v>8</v>
      </c>
      <c r="D2976" t="s">
        <v>2400</v>
      </c>
      <c r="E2976">
        <v>0</v>
      </c>
    </row>
    <row r="2977" spans="1:5" x14ac:dyDescent="0.3">
      <c r="A2977">
        <v>91100458</v>
      </c>
      <c r="B2977" t="s">
        <v>180</v>
      </c>
      <c r="C2977" t="s">
        <v>8</v>
      </c>
      <c r="D2977" t="s">
        <v>2401</v>
      </c>
      <c r="E2977">
        <v>0</v>
      </c>
    </row>
    <row r="2978" spans="1:5" x14ac:dyDescent="0.3">
      <c r="A2978">
        <v>91100458</v>
      </c>
      <c r="B2978" t="s">
        <v>180</v>
      </c>
      <c r="C2978" t="s">
        <v>8</v>
      </c>
      <c r="D2978" t="s">
        <v>2402</v>
      </c>
      <c r="E2978">
        <v>-1</v>
      </c>
    </row>
    <row r="2979" spans="1:5" x14ac:dyDescent="0.3">
      <c r="A2979">
        <v>91100458</v>
      </c>
      <c r="B2979" t="s">
        <v>180</v>
      </c>
      <c r="C2979" t="s">
        <v>8</v>
      </c>
      <c r="D2979" t="s">
        <v>2403</v>
      </c>
      <c r="E2979">
        <v>0</v>
      </c>
    </row>
    <row r="2980" spans="1:5" x14ac:dyDescent="0.3">
      <c r="A2980">
        <v>91100458</v>
      </c>
      <c r="B2980" t="s">
        <v>180</v>
      </c>
      <c r="C2980" t="s">
        <v>8</v>
      </c>
      <c r="D2980" t="s">
        <v>2404</v>
      </c>
      <c r="E2980">
        <v>-1</v>
      </c>
    </row>
    <row r="2981" spans="1:5" x14ac:dyDescent="0.3">
      <c r="A2981">
        <v>91100458</v>
      </c>
      <c r="B2981" t="s">
        <v>180</v>
      </c>
      <c r="C2981" t="s">
        <v>8</v>
      </c>
      <c r="D2981" t="s">
        <v>2405</v>
      </c>
      <c r="E2981">
        <v>0</v>
      </c>
    </row>
    <row r="2982" spans="1:5" x14ac:dyDescent="0.3">
      <c r="A2982">
        <v>91100458</v>
      </c>
      <c r="B2982" t="s">
        <v>180</v>
      </c>
      <c r="C2982" t="s">
        <v>8</v>
      </c>
      <c r="D2982" t="s">
        <v>2406</v>
      </c>
      <c r="E2982">
        <v>0</v>
      </c>
    </row>
    <row r="2983" spans="1:5" x14ac:dyDescent="0.3">
      <c r="A2983">
        <v>91100458</v>
      </c>
      <c r="B2983" t="s">
        <v>180</v>
      </c>
      <c r="C2983" t="s">
        <v>8</v>
      </c>
      <c r="D2983" t="s">
        <v>2407</v>
      </c>
      <c r="E2983">
        <v>0</v>
      </c>
    </row>
    <row r="2984" spans="1:5" x14ac:dyDescent="0.3">
      <c r="A2984">
        <v>91100458</v>
      </c>
      <c r="B2984" t="s">
        <v>180</v>
      </c>
      <c r="C2984" t="s">
        <v>8</v>
      </c>
      <c r="D2984" t="s">
        <v>2408</v>
      </c>
      <c r="E2984">
        <v>0</v>
      </c>
    </row>
    <row r="2985" spans="1:5" x14ac:dyDescent="0.3">
      <c r="A2985">
        <v>91100458</v>
      </c>
      <c r="B2985" t="s">
        <v>180</v>
      </c>
      <c r="C2985" t="s">
        <v>8</v>
      </c>
      <c r="D2985" t="s">
        <v>2409</v>
      </c>
      <c r="E2985">
        <v>0</v>
      </c>
    </row>
    <row r="2986" spans="1:5" x14ac:dyDescent="0.3">
      <c r="A2986">
        <v>91100458</v>
      </c>
      <c r="B2986" t="s">
        <v>180</v>
      </c>
      <c r="C2986" t="s">
        <v>8</v>
      </c>
      <c r="D2986" t="s">
        <v>2410</v>
      </c>
      <c r="E2986">
        <v>0</v>
      </c>
    </row>
    <row r="2987" spans="1:5" x14ac:dyDescent="0.3">
      <c r="A2987">
        <v>91100458</v>
      </c>
      <c r="B2987" t="s">
        <v>180</v>
      </c>
      <c r="C2987" t="s">
        <v>8</v>
      </c>
      <c r="D2987" t="s">
        <v>2411</v>
      </c>
      <c r="E2987">
        <v>0</v>
      </c>
    </row>
    <row r="2988" spans="1:5" x14ac:dyDescent="0.3">
      <c r="A2988">
        <v>91100458</v>
      </c>
      <c r="B2988" t="s">
        <v>180</v>
      </c>
      <c r="C2988" t="s">
        <v>8</v>
      </c>
      <c r="D2988" t="s">
        <v>2412</v>
      </c>
      <c r="E2988">
        <v>0</v>
      </c>
    </row>
    <row r="2989" spans="1:5" x14ac:dyDescent="0.3">
      <c r="A2989">
        <v>91100458</v>
      </c>
      <c r="B2989" t="s">
        <v>180</v>
      </c>
      <c r="C2989" t="s">
        <v>8</v>
      </c>
      <c r="D2989" t="s">
        <v>2413</v>
      </c>
      <c r="E2989">
        <v>0</v>
      </c>
    </row>
    <row r="2990" spans="1:5" x14ac:dyDescent="0.3">
      <c r="A2990">
        <v>23170003</v>
      </c>
      <c r="B2990" t="s">
        <v>182</v>
      </c>
      <c r="C2990" t="s">
        <v>130</v>
      </c>
      <c r="D2990" t="s">
        <v>2378</v>
      </c>
      <c r="E2990">
        <v>0</v>
      </c>
    </row>
    <row r="2991" spans="1:5" x14ac:dyDescent="0.3">
      <c r="A2991">
        <v>23170003</v>
      </c>
      <c r="B2991" t="s">
        <v>182</v>
      </c>
      <c r="C2991" t="s">
        <v>130</v>
      </c>
      <c r="D2991" t="s">
        <v>2379</v>
      </c>
      <c r="E2991">
        <v>0</v>
      </c>
    </row>
    <row r="2992" spans="1:5" x14ac:dyDescent="0.3">
      <c r="A2992">
        <v>23170003</v>
      </c>
      <c r="B2992" t="s">
        <v>182</v>
      </c>
      <c r="C2992" t="s">
        <v>130</v>
      </c>
      <c r="D2992" t="s">
        <v>2380</v>
      </c>
      <c r="E2992">
        <v>0</v>
      </c>
    </row>
    <row r="2993" spans="1:5" x14ac:dyDescent="0.3">
      <c r="A2993">
        <v>23170003</v>
      </c>
      <c r="B2993" t="s">
        <v>182</v>
      </c>
      <c r="C2993" t="s">
        <v>130</v>
      </c>
      <c r="D2993" t="s">
        <v>2381</v>
      </c>
      <c r="E2993">
        <v>0</v>
      </c>
    </row>
    <row r="2994" spans="1:5" x14ac:dyDescent="0.3">
      <c r="A2994">
        <v>23170003</v>
      </c>
      <c r="B2994" t="s">
        <v>182</v>
      </c>
      <c r="C2994" t="s">
        <v>130</v>
      </c>
      <c r="D2994" t="s">
        <v>2382</v>
      </c>
      <c r="E2994">
        <v>-1.5</v>
      </c>
    </row>
    <row r="2995" spans="1:5" x14ac:dyDescent="0.3">
      <c r="A2995">
        <v>23170003</v>
      </c>
      <c r="B2995" t="s">
        <v>182</v>
      </c>
      <c r="C2995" t="s">
        <v>130</v>
      </c>
      <c r="D2995" t="s">
        <v>2383</v>
      </c>
      <c r="E2995">
        <v>0</v>
      </c>
    </row>
    <row r="2996" spans="1:5" x14ac:dyDescent="0.3">
      <c r="A2996">
        <v>23170003</v>
      </c>
      <c r="B2996" t="s">
        <v>182</v>
      </c>
      <c r="C2996" t="s">
        <v>130</v>
      </c>
      <c r="D2996" t="s">
        <v>2384</v>
      </c>
      <c r="E2996">
        <v>0</v>
      </c>
    </row>
    <row r="2997" spans="1:5" x14ac:dyDescent="0.3">
      <c r="A2997">
        <v>23170003</v>
      </c>
      <c r="B2997" t="s">
        <v>182</v>
      </c>
      <c r="C2997" t="s">
        <v>130</v>
      </c>
      <c r="D2997" t="s">
        <v>2385</v>
      </c>
      <c r="E2997">
        <v>0</v>
      </c>
    </row>
    <row r="2998" spans="1:5" x14ac:dyDescent="0.3">
      <c r="A2998">
        <v>23170003</v>
      </c>
      <c r="B2998" t="s">
        <v>182</v>
      </c>
      <c r="C2998" t="s">
        <v>130</v>
      </c>
      <c r="D2998" t="s">
        <v>2386</v>
      </c>
      <c r="E2998">
        <v>0</v>
      </c>
    </row>
    <row r="2999" spans="1:5" x14ac:dyDescent="0.3">
      <c r="A2999">
        <v>23170003</v>
      </c>
      <c r="B2999" t="s">
        <v>182</v>
      </c>
      <c r="C2999" t="s">
        <v>130</v>
      </c>
      <c r="D2999" t="s">
        <v>2387</v>
      </c>
      <c r="E2999">
        <v>0</v>
      </c>
    </row>
    <row r="3000" spans="1:5" x14ac:dyDescent="0.3">
      <c r="A3000">
        <v>23170003</v>
      </c>
      <c r="B3000" t="s">
        <v>182</v>
      </c>
      <c r="C3000" t="s">
        <v>130</v>
      </c>
      <c r="D3000" t="s">
        <v>2388</v>
      </c>
      <c r="E3000">
        <v>0</v>
      </c>
    </row>
    <row r="3001" spans="1:5" x14ac:dyDescent="0.3">
      <c r="A3001">
        <v>23170003</v>
      </c>
      <c r="B3001" t="s">
        <v>182</v>
      </c>
      <c r="C3001" t="s">
        <v>130</v>
      </c>
      <c r="D3001" t="s">
        <v>2389</v>
      </c>
      <c r="E3001">
        <v>0</v>
      </c>
    </row>
    <row r="3002" spans="1:5" x14ac:dyDescent="0.3">
      <c r="A3002">
        <v>23170003</v>
      </c>
      <c r="B3002" t="s">
        <v>182</v>
      </c>
      <c r="C3002" t="s">
        <v>130</v>
      </c>
      <c r="D3002" t="s">
        <v>2390</v>
      </c>
      <c r="E3002">
        <v>0</v>
      </c>
    </row>
    <row r="3003" spans="1:5" x14ac:dyDescent="0.3">
      <c r="A3003">
        <v>23170003</v>
      </c>
      <c r="B3003" t="s">
        <v>182</v>
      </c>
      <c r="C3003" t="s">
        <v>130</v>
      </c>
      <c r="D3003" t="s">
        <v>2391</v>
      </c>
      <c r="E3003">
        <v>0</v>
      </c>
    </row>
    <row r="3004" spans="1:5" x14ac:dyDescent="0.3">
      <c r="A3004">
        <v>23170003</v>
      </c>
      <c r="B3004" t="s">
        <v>182</v>
      </c>
      <c r="C3004" t="s">
        <v>130</v>
      </c>
      <c r="D3004" t="s">
        <v>2392</v>
      </c>
      <c r="E3004">
        <v>0</v>
      </c>
    </row>
    <row r="3005" spans="1:5" x14ac:dyDescent="0.3">
      <c r="A3005">
        <v>23170003</v>
      </c>
      <c r="B3005" t="s">
        <v>182</v>
      </c>
      <c r="C3005" t="s">
        <v>130</v>
      </c>
      <c r="D3005" t="s">
        <v>2393</v>
      </c>
      <c r="E3005">
        <v>0</v>
      </c>
    </row>
    <row r="3006" spans="1:5" x14ac:dyDescent="0.3">
      <c r="A3006">
        <v>23170003</v>
      </c>
      <c r="B3006" t="s">
        <v>182</v>
      </c>
      <c r="C3006" t="s">
        <v>130</v>
      </c>
      <c r="D3006" t="s">
        <v>2394</v>
      </c>
      <c r="E3006">
        <v>-3</v>
      </c>
    </row>
    <row r="3007" spans="1:5" x14ac:dyDescent="0.3">
      <c r="A3007">
        <v>23170003</v>
      </c>
      <c r="B3007" t="s">
        <v>182</v>
      </c>
      <c r="C3007" t="s">
        <v>130</v>
      </c>
      <c r="D3007" t="s">
        <v>2395</v>
      </c>
      <c r="E3007">
        <v>0</v>
      </c>
    </row>
    <row r="3008" spans="1:5" x14ac:dyDescent="0.3">
      <c r="A3008">
        <v>23170003</v>
      </c>
      <c r="B3008" t="s">
        <v>182</v>
      </c>
      <c r="C3008" t="s">
        <v>130</v>
      </c>
      <c r="D3008" t="s">
        <v>2396</v>
      </c>
      <c r="E3008">
        <v>0</v>
      </c>
    </row>
    <row r="3009" spans="1:5" x14ac:dyDescent="0.3">
      <c r="A3009">
        <v>23170003</v>
      </c>
      <c r="B3009" t="s">
        <v>182</v>
      </c>
      <c r="C3009" t="s">
        <v>130</v>
      </c>
      <c r="D3009" t="s">
        <v>2397</v>
      </c>
      <c r="E3009">
        <v>0</v>
      </c>
    </row>
    <row r="3010" spans="1:5" x14ac:dyDescent="0.3">
      <c r="A3010">
        <v>23170003</v>
      </c>
      <c r="B3010" t="s">
        <v>182</v>
      </c>
      <c r="C3010" t="s">
        <v>130</v>
      </c>
      <c r="D3010" t="s">
        <v>2398</v>
      </c>
      <c r="E3010">
        <v>0</v>
      </c>
    </row>
    <row r="3011" spans="1:5" x14ac:dyDescent="0.3">
      <c r="A3011">
        <v>23170003</v>
      </c>
      <c r="B3011" t="s">
        <v>182</v>
      </c>
      <c r="C3011" t="s">
        <v>130</v>
      </c>
      <c r="D3011" t="s">
        <v>2399</v>
      </c>
      <c r="E3011">
        <v>0</v>
      </c>
    </row>
    <row r="3012" spans="1:5" x14ac:dyDescent="0.3">
      <c r="A3012">
        <v>23170003</v>
      </c>
      <c r="B3012" t="s">
        <v>182</v>
      </c>
      <c r="C3012" t="s">
        <v>130</v>
      </c>
      <c r="D3012" t="s">
        <v>2400</v>
      </c>
      <c r="E3012">
        <v>0</v>
      </c>
    </row>
    <row r="3013" spans="1:5" x14ac:dyDescent="0.3">
      <c r="A3013">
        <v>23170003</v>
      </c>
      <c r="B3013" t="s">
        <v>182</v>
      </c>
      <c r="C3013" t="s">
        <v>130</v>
      </c>
      <c r="D3013" t="s">
        <v>2401</v>
      </c>
      <c r="E3013">
        <v>0</v>
      </c>
    </row>
    <row r="3014" spans="1:5" x14ac:dyDescent="0.3">
      <c r="A3014">
        <v>23170003</v>
      </c>
      <c r="B3014" t="s">
        <v>182</v>
      </c>
      <c r="C3014" t="s">
        <v>130</v>
      </c>
      <c r="D3014" t="s">
        <v>2402</v>
      </c>
      <c r="E3014">
        <v>0</v>
      </c>
    </row>
    <row r="3015" spans="1:5" x14ac:dyDescent="0.3">
      <c r="A3015">
        <v>23170003</v>
      </c>
      <c r="B3015" t="s">
        <v>182</v>
      </c>
      <c r="C3015" t="s">
        <v>130</v>
      </c>
      <c r="D3015" t="s">
        <v>2403</v>
      </c>
      <c r="E3015">
        <v>0</v>
      </c>
    </row>
    <row r="3016" spans="1:5" x14ac:dyDescent="0.3">
      <c r="A3016">
        <v>23170003</v>
      </c>
      <c r="B3016" t="s">
        <v>182</v>
      </c>
      <c r="C3016" t="s">
        <v>130</v>
      </c>
      <c r="D3016" t="s">
        <v>2404</v>
      </c>
      <c r="E3016">
        <v>0</v>
      </c>
    </row>
    <row r="3017" spans="1:5" x14ac:dyDescent="0.3">
      <c r="A3017">
        <v>23170003</v>
      </c>
      <c r="B3017" t="s">
        <v>182</v>
      </c>
      <c r="C3017" t="s">
        <v>130</v>
      </c>
      <c r="D3017" t="s">
        <v>2405</v>
      </c>
      <c r="E3017">
        <v>0</v>
      </c>
    </row>
    <row r="3018" spans="1:5" x14ac:dyDescent="0.3">
      <c r="A3018">
        <v>23170003</v>
      </c>
      <c r="B3018" t="s">
        <v>182</v>
      </c>
      <c r="C3018" t="s">
        <v>130</v>
      </c>
      <c r="D3018" t="s">
        <v>2406</v>
      </c>
      <c r="E3018">
        <v>0</v>
      </c>
    </row>
    <row r="3019" spans="1:5" x14ac:dyDescent="0.3">
      <c r="A3019">
        <v>23170003</v>
      </c>
      <c r="B3019" t="s">
        <v>182</v>
      </c>
      <c r="C3019" t="s">
        <v>130</v>
      </c>
      <c r="D3019" t="s">
        <v>2407</v>
      </c>
      <c r="E3019">
        <v>0</v>
      </c>
    </row>
    <row r="3020" spans="1:5" x14ac:dyDescent="0.3">
      <c r="A3020">
        <v>23170003</v>
      </c>
      <c r="B3020" t="s">
        <v>182</v>
      </c>
      <c r="C3020" t="s">
        <v>130</v>
      </c>
      <c r="D3020" t="s">
        <v>2408</v>
      </c>
      <c r="E3020">
        <v>0</v>
      </c>
    </row>
    <row r="3021" spans="1:5" x14ac:dyDescent="0.3">
      <c r="A3021">
        <v>23170003</v>
      </c>
      <c r="B3021" t="s">
        <v>182</v>
      </c>
      <c r="C3021" t="s">
        <v>130</v>
      </c>
      <c r="D3021" t="s">
        <v>2409</v>
      </c>
      <c r="E3021">
        <v>0</v>
      </c>
    </row>
    <row r="3022" spans="1:5" x14ac:dyDescent="0.3">
      <c r="A3022">
        <v>23170003</v>
      </c>
      <c r="B3022" t="s">
        <v>182</v>
      </c>
      <c r="C3022" t="s">
        <v>130</v>
      </c>
      <c r="D3022" t="s">
        <v>2410</v>
      </c>
      <c r="E3022">
        <v>0</v>
      </c>
    </row>
    <row r="3023" spans="1:5" x14ac:dyDescent="0.3">
      <c r="A3023">
        <v>23170003</v>
      </c>
      <c r="B3023" t="s">
        <v>182</v>
      </c>
      <c r="C3023" t="s">
        <v>130</v>
      </c>
      <c r="D3023" t="s">
        <v>2411</v>
      </c>
      <c r="E3023">
        <v>0</v>
      </c>
    </row>
    <row r="3024" spans="1:5" x14ac:dyDescent="0.3">
      <c r="A3024">
        <v>23170003</v>
      </c>
      <c r="B3024" t="s">
        <v>182</v>
      </c>
      <c r="C3024" t="s">
        <v>130</v>
      </c>
      <c r="D3024" t="s">
        <v>2412</v>
      </c>
      <c r="E3024">
        <v>0</v>
      </c>
    </row>
    <row r="3025" spans="1:5" x14ac:dyDescent="0.3">
      <c r="A3025">
        <v>23170003</v>
      </c>
      <c r="B3025" t="s">
        <v>182</v>
      </c>
      <c r="C3025" t="s">
        <v>130</v>
      </c>
      <c r="D3025" t="s">
        <v>2413</v>
      </c>
      <c r="E3025">
        <v>-3</v>
      </c>
    </row>
    <row r="3026" spans="1:5" x14ac:dyDescent="0.3">
      <c r="A3026">
        <v>65050257</v>
      </c>
      <c r="B3026" t="s">
        <v>184</v>
      </c>
      <c r="C3026" t="s">
        <v>8</v>
      </c>
      <c r="D3026" t="s">
        <v>2378</v>
      </c>
      <c r="E3026">
        <v>0</v>
      </c>
    </row>
    <row r="3027" spans="1:5" x14ac:dyDescent="0.3">
      <c r="A3027">
        <v>65050257</v>
      </c>
      <c r="B3027" t="s">
        <v>184</v>
      </c>
      <c r="C3027" t="s">
        <v>8</v>
      </c>
      <c r="D3027" t="s">
        <v>2379</v>
      </c>
      <c r="E3027">
        <v>0</v>
      </c>
    </row>
    <row r="3028" spans="1:5" x14ac:dyDescent="0.3">
      <c r="A3028">
        <v>65050257</v>
      </c>
      <c r="B3028" t="s">
        <v>184</v>
      </c>
      <c r="C3028" t="s">
        <v>8</v>
      </c>
      <c r="D3028" t="s">
        <v>2380</v>
      </c>
      <c r="E3028">
        <v>0</v>
      </c>
    </row>
    <row r="3029" spans="1:5" x14ac:dyDescent="0.3">
      <c r="A3029">
        <v>65050257</v>
      </c>
      <c r="B3029" t="s">
        <v>184</v>
      </c>
      <c r="C3029" t="s">
        <v>8</v>
      </c>
      <c r="D3029" t="s">
        <v>2381</v>
      </c>
      <c r="E3029">
        <v>0</v>
      </c>
    </row>
    <row r="3030" spans="1:5" x14ac:dyDescent="0.3">
      <c r="A3030">
        <v>65050257</v>
      </c>
      <c r="B3030" t="s">
        <v>184</v>
      </c>
      <c r="C3030" t="s">
        <v>8</v>
      </c>
      <c r="D3030" t="s">
        <v>2382</v>
      </c>
      <c r="E3030">
        <v>0</v>
      </c>
    </row>
    <row r="3031" spans="1:5" x14ac:dyDescent="0.3">
      <c r="A3031">
        <v>65050257</v>
      </c>
      <c r="B3031" t="s">
        <v>184</v>
      </c>
      <c r="C3031" t="s">
        <v>8</v>
      </c>
      <c r="D3031" t="s">
        <v>2383</v>
      </c>
      <c r="E3031">
        <v>0</v>
      </c>
    </row>
    <row r="3032" spans="1:5" x14ac:dyDescent="0.3">
      <c r="A3032">
        <v>65050257</v>
      </c>
      <c r="B3032" t="s">
        <v>184</v>
      </c>
      <c r="C3032" t="s">
        <v>8</v>
      </c>
      <c r="D3032" t="s">
        <v>2384</v>
      </c>
      <c r="E3032">
        <v>0</v>
      </c>
    </row>
    <row r="3033" spans="1:5" x14ac:dyDescent="0.3">
      <c r="A3033">
        <v>65050257</v>
      </c>
      <c r="B3033" t="s">
        <v>184</v>
      </c>
      <c r="C3033" t="s">
        <v>8</v>
      </c>
      <c r="D3033" t="s">
        <v>2385</v>
      </c>
      <c r="E3033">
        <v>0</v>
      </c>
    </row>
    <row r="3034" spans="1:5" x14ac:dyDescent="0.3">
      <c r="A3034">
        <v>65050257</v>
      </c>
      <c r="B3034" t="s">
        <v>184</v>
      </c>
      <c r="C3034" t="s">
        <v>8</v>
      </c>
      <c r="D3034" t="s">
        <v>2386</v>
      </c>
      <c r="E3034">
        <v>0</v>
      </c>
    </row>
    <row r="3035" spans="1:5" x14ac:dyDescent="0.3">
      <c r="A3035">
        <v>65050257</v>
      </c>
      <c r="B3035" t="s">
        <v>184</v>
      </c>
      <c r="C3035" t="s">
        <v>8</v>
      </c>
      <c r="D3035" t="s">
        <v>2387</v>
      </c>
      <c r="E3035">
        <v>0</v>
      </c>
    </row>
    <row r="3036" spans="1:5" x14ac:dyDescent="0.3">
      <c r="A3036">
        <v>65050257</v>
      </c>
      <c r="B3036" t="s">
        <v>184</v>
      </c>
      <c r="C3036" t="s">
        <v>8</v>
      </c>
      <c r="D3036" t="s">
        <v>2388</v>
      </c>
      <c r="E3036">
        <v>0</v>
      </c>
    </row>
    <row r="3037" spans="1:5" x14ac:dyDescent="0.3">
      <c r="A3037">
        <v>65050257</v>
      </c>
      <c r="B3037" t="s">
        <v>184</v>
      </c>
      <c r="C3037" t="s">
        <v>8</v>
      </c>
      <c r="D3037" t="s">
        <v>2389</v>
      </c>
      <c r="E3037">
        <v>0</v>
      </c>
    </row>
    <row r="3038" spans="1:5" x14ac:dyDescent="0.3">
      <c r="A3038">
        <v>65050257</v>
      </c>
      <c r="B3038" t="s">
        <v>184</v>
      </c>
      <c r="C3038" t="s">
        <v>8</v>
      </c>
      <c r="D3038" t="s">
        <v>2390</v>
      </c>
      <c r="E3038">
        <v>0</v>
      </c>
    </row>
    <row r="3039" spans="1:5" x14ac:dyDescent="0.3">
      <c r="A3039">
        <v>65050257</v>
      </c>
      <c r="B3039" t="s">
        <v>184</v>
      </c>
      <c r="C3039" t="s">
        <v>8</v>
      </c>
      <c r="D3039" t="s">
        <v>2391</v>
      </c>
      <c r="E3039">
        <v>0</v>
      </c>
    </row>
    <row r="3040" spans="1:5" x14ac:dyDescent="0.3">
      <c r="A3040">
        <v>65050257</v>
      </c>
      <c r="B3040" t="s">
        <v>184</v>
      </c>
      <c r="C3040" t="s">
        <v>8</v>
      </c>
      <c r="D3040" t="s">
        <v>2392</v>
      </c>
      <c r="E3040">
        <v>0</v>
      </c>
    </row>
    <row r="3041" spans="1:5" x14ac:dyDescent="0.3">
      <c r="A3041">
        <v>65050257</v>
      </c>
      <c r="B3041" t="s">
        <v>184</v>
      </c>
      <c r="C3041" t="s">
        <v>8</v>
      </c>
      <c r="D3041" t="s">
        <v>2393</v>
      </c>
      <c r="E3041">
        <v>0</v>
      </c>
    </row>
    <row r="3042" spans="1:5" x14ac:dyDescent="0.3">
      <c r="A3042">
        <v>65050257</v>
      </c>
      <c r="B3042" t="s">
        <v>184</v>
      </c>
      <c r="C3042" t="s">
        <v>8</v>
      </c>
      <c r="D3042" t="s">
        <v>2394</v>
      </c>
      <c r="E3042">
        <v>0</v>
      </c>
    </row>
    <row r="3043" spans="1:5" x14ac:dyDescent="0.3">
      <c r="A3043">
        <v>65050257</v>
      </c>
      <c r="B3043" t="s">
        <v>184</v>
      </c>
      <c r="C3043" t="s">
        <v>8</v>
      </c>
      <c r="D3043" t="s">
        <v>2395</v>
      </c>
      <c r="E3043">
        <v>0</v>
      </c>
    </row>
    <row r="3044" spans="1:5" x14ac:dyDescent="0.3">
      <c r="A3044">
        <v>65050257</v>
      </c>
      <c r="B3044" t="s">
        <v>184</v>
      </c>
      <c r="C3044" t="s">
        <v>8</v>
      </c>
      <c r="D3044" t="s">
        <v>2396</v>
      </c>
      <c r="E3044">
        <v>0</v>
      </c>
    </row>
    <row r="3045" spans="1:5" x14ac:dyDescent="0.3">
      <c r="A3045">
        <v>65050257</v>
      </c>
      <c r="B3045" t="s">
        <v>184</v>
      </c>
      <c r="C3045" t="s">
        <v>8</v>
      </c>
      <c r="D3045" t="s">
        <v>2397</v>
      </c>
      <c r="E3045">
        <v>0</v>
      </c>
    </row>
    <row r="3046" spans="1:5" x14ac:dyDescent="0.3">
      <c r="A3046">
        <v>65050257</v>
      </c>
      <c r="B3046" t="s">
        <v>184</v>
      </c>
      <c r="C3046" t="s">
        <v>8</v>
      </c>
      <c r="D3046" t="s">
        <v>2398</v>
      </c>
      <c r="E3046">
        <v>0</v>
      </c>
    </row>
    <row r="3047" spans="1:5" x14ac:dyDescent="0.3">
      <c r="A3047">
        <v>65050257</v>
      </c>
      <c r="B3047" t="s">
        <v>184</v>
      </c>
      <c r="C3047" t="s">
        <v>8</v>
      </c>
      <c r="D3047" t="s">
        <v>2399</v>
      </c>
      <c r="E3047">
        <v>0</v>
      </c>
    </row>
    <row r="3048" spans="1:5" x14ac:dyDescent="0.3">
      <c r="A3048">
        <v>65050257</v>
      </c>
      <c r="B3048" t="s">
        <v>184</v>
      </c>
      <c r="C3048" t="s">
        <v>8</v>
      </c>
      <c r="D3048" t="s">
        <v>2400</v>
      </c>
      <c r="E3048">
        <v>0</v>
      </c>
    </row>
    <row r="3049" spans="1:5" x14ac:dyDescent="0.3">
      <c r="A3049">
        <v>65050257</v>
      </c>
      <c r="B3049" t="s">
        <v>184</v>
      </c>
      <c r="C3049" t="s">
        <v>8</v>
      </c>
      <c r="D3049" t="s">
        <v>2401</v>
      </c>
      <c r="E3049">
        <v>0</v>
      </c>
    </row>
    <row r="3050" spans="1:5" x14ac:dyDescent="0.3">
      <c r="A3050">
        <v>65050257</v>
      </c>
      <c r="B3050" t="s">
        <v>184</v>
      </c>
      <c r="C3050" t="s">
        <v>8</v>
      </c>
      <c r="D3050" t="s">
        <v>2402</v>
      </c>
      <c r="E3050">
        <v>0</v>
      </c>
    </row>
    <row r="3051" spans="1:5" x14ac:dyDescent="0.3">
      <c r="A3051">
        <v>65050257</v>
      </c>
      <c r="B3051" t="s">
        <v>184</v>
      </c>
      <c r="C3051" t="s">
        <v>8</v>
      </c>
      <c r="D3051" t="s">
        <v>2403</v>
      </c>
      <c r="E3051">
        <v>0</v>
      </c>
    </row>
    <row r="3052" spans="1:5" x14ac:dyDescent="0.3">
      <c r="A3052">
        <v>65050257</v>
      </c>
      <c r="B3052" t="s">
        <v>184</v>
      </c>
      <c r="C3052" t="s">
        <v>8</v>
      </c>
      <c r="D3052" t="s">
        <v>2404</v>
      </c>
      <c r="E3052">
        <v>0</v>
      </c>
    </row>
    <row r="3053" spans="1:5" x14ac:dyDescent="0.3">
      <c r="A3053">
        <v>65050257</v>
      </c>
      <c r="B3053" t="s">
        <v>184</v>
      </c>
      <c r="C3053" t="s">
        <v>8</v>
      </c>
      <c r="D3053" t="s">
        <v>2405</v>
      </c>
      <c r="E3053">
        <v>0</v>
      </c>
    </row>
    <row r="3054" spans="1:5" x14ac:dyDescent="0.3">
      <c r="A3054">
        <v>65050257</v>
      </c>
      <c r="B3054" t="s">
        <v>184</v>
      </c>
      <c r="C3054" t="s">
        <v>8</v>
      </c>
      <c r="D3054" t="s">
        <v>2406</v>
      </c>
      <c r="E3054">
        <v>0</v>
      </c>
    </row>
    <row r="3055" spans="1:5" x14ac:dyDescent="0.3">
      <c r="A3055">
        <v>65050257</v>
      </c>
      <c r="B3055" t="s">
        <v>184</v>
      </c>
      <c r="C3055" t="s">
        <v>8</v>
      </c>
      <c r="D3055" t="s">
        <v>2407</v>
      </c>
      <c r="E3055">
        <v>-3</v>
      </c>
    </row>
    <row r="3056" spans="1:5" x14ac:dyDescent="0.3">
      <c r="A3056">
        <v>65050257</v>
      </c>
      <c r="B3056" t="s">
        <v>184</v>
      </c>
      <c r="C3056" t="s">
        <v>8</v>
      </c>
      <c r="D3056" t="s">
        <v>2408</v>
      </c>
      <c r="E3056">
        <v>0</v>
      </c>
    </row>
    <row r="3057" spans="1:5" x14ac:dyDescent="0.3">
      <c r="A3057">
        <v>65050257</v>
      </c>
      <c r="B3057" t="s">
        <v>184</v>
      </c>
      <c r="C3057" t="s">
        <v>8</v>
      </c>
      <c r="D3057" t="s">
        <v>2409</v>
      </c>
      <c r="E3057">
        <v>0</v>
      </c>
    </row>
    <row r="3058" spans="1:5" x14ac:dyDescent="0.3">
      <c r="A3058">
        <v>65050257</v>
      </c>
      <c r="B3058" t="s">
        <v>184</v>
      </c>
      <c r="C3058" t="s">
        <v>8</v>
      </c>
      <c r="D3058" t="s">
        <v>2410</v>
      </c>
      <c r="E3058">
        <v>0</v>
      </c>
    </row>
    <row r="3059" spans="1:5" x14ac:dyDescent="0.3">
      <c r="A3059">
        <v>65050257</v>
      </c>
      <c r="B3059" t="s">
        <v>184</v>
      </c>
      <c r="C3059" t="s">
        <v>8</v>
      </c>
      <c r="D3059" t="s">
        <v>2411</v>
      </c>
      <c r="E3059">
        <v>0</v>
      </c>
    </row>
    <row r="3060" spans="1:5" x14ac:dyDescent="0.3">
      <c r="A3060">
        <v>65050257</v>
      </c>
      <c r="B3060" t="s">
        <v>184</v>
      </c>
      <c r="C3060" t="s">
        <v>8</v>
      </c>
      <c r="D3060" t="s">
        <v>2412</v>
      </c>
      <c r="E3060">
        <v>0</v>
      </c>
    </row>
    <row r="3061" spans="1:5" x14ac:dyDescent="0.3">
      <c r="A3061">
        <v>65050257</v>
      </c>
      <c r="B3061" t="s">
        <v>184</v>
      </c>
      <c r="C3061" t="s">
        <v>8</v>
      </c>
      <c r="D3061" t="s">
        <v>2413</v>
      </c>
      <c r="E3061">
        <v>0</v>
      </c>
    </row>
    <row r="3062" spans="1:5" x14ac:dyDescent="0.3">
      <c r="A3062">
        <v>77020019</v>
      </c>
      <c r="B3062" t="s">
        <v>186</v>
      </c>
      <c r="C3062" t="s">
        <v>8</v>
      </c>
      <c r="D3062" t="s">
        <v>2378</v>
      </c>
      <c r="E3062">
        <v>-8</v>
      </c>
    </row>
    <row r="3063" spans="1:5" x14ac:dyDescent="0.3">
      <c r="A3063">
        <v>77020019</v>
      </c>
      <c r="B3063" t="s">
        <v>186</v>
      </c>
      <c r="C3063" t="s">
        <v>8</v>
      </c>
      <c r="D3063" t="s">
        <v>2379</v>
      </c>
      <c r="E3063">
        <v>0</v>
      </c>
    </row>
    <row r="3064" spans="1:5" x14ac:dyDescent="0.3">
      <c r="A3064">
        <v>77020019</v>
      </c>
      <c r="B3064" t="s">
        <v>186</v>
      </c>
      <c r="C3064" t="s">
        <v>8</v>
      </c>
      <c r="D3064" t="s">
        <v>2380</v>
      </c>
      <c r="E3064">
        <v>-55</v>
      </c>
    </row>
    <row r="3065" spans="1:5" x14ac:dyDescent="0.3">
      <c r="A3065">
        <v>77020019</v>
      </c>
      <c r="B3065" t="s">
        <v>186</v>
      </c>
      <c r="C3065" t="s">
        <v>8</v>
      </c>
      <c r="D3065" t="s">
        <v>2381</v>
      </c>
      <c r="E3065">
        <v>0</v>
      </c>
    </row>
    <row r="3066" spans="1:5" x14ac:dyDescent="0.3">
      <c r="A3066">
        <v>77020019</v>
      </c>
      <c r="B3066" t="s">
        <v>186</v>
      </c>
      <c r="C3066" t="s">
        <v>8</v>
      </c>
      <c r="D3066" t="s">
        <v>2382</v>
      </c>
      <c r="E3066">
        <v>-22</v>
      </c>
    </row>
    <row r="3067" spans="1:5" x14ac:dyDescent="0.3">
      <c r="A3067">
        <v>77020019</v>
      </c>
      <c r="B3067" t="s">
        <v>186</v>
      </c>
      <c r="C3067" t="s">
        <v>8</v>
      </c>
      <c r="D3067" t="s">
        <v>2383</v>
      </c>
      <c r="E3067">
        <v>0</v>
      </c>
    </row>
    <row r="3068" spans="1:5" x14ac:dyDescent="0.3">
      <c r="A3068">
        <v>77020019</v>
      </c>
      <c r="B3068" t="s">
        <v>186</v>
      </c>
      <c r="C3068" t="s">
        <v>8</v>
      </c>
      <c r="D3068" t="s">
        <v>2384</v>
      </c>
      <c r="E3068">
        <v>-50</v>
      </c>
    </row>
    <row r="3069" spans="1:5" x14ac:dyDescent="0.3">
      <c r="A3069">
        <v>77020019</v>
      </c>
      <c r="B3069" t="s">
        <v>186</v>
      </c>
      <c r="C3069" t="s">
        <v>8</v>
      </c>
      <c r="D3069" t="s">
        <v>2385</v>
      </c>
      <c r="E3069">
        <v>-12</v>
      </c>
    </row>
    <row r="3070" spans="1:5" x14ac:dyDescent="0.3">
      <c r="A3070">
        <v>77020019</v>
      </c>
      <c r="B3070" t="s">
        <v>186</v>
      </c>
      <c r="C3070" t="s">
        <v>8</v>
      </c>
      <c r="D3070" t="s">
        <v>2386</v>
      </c>
      <c r="E3070">
        <v>0</v>
      </c>
    </row>
    <row r="3071" spans="1:5" x14ac:dyDescent="0.3">
      <c r="A3071">
        <v>77020019</v>
      </c>
      <c r="B3071" t="s">
        <v>186</v>
      </c>
      <c r="C3071" t="s">
        <v>8</v>
      </c>
      <c r="D3071" t="s">
        <v>2387</v>
      </c>
      <c r="E3071">
        <v>0</v>
      </c>
    </row>
    <row r="3072" spans="1:5" x14ac:dyDescent="0.3">
      <c r="A3072">
        <v>77020019</v>
      </c>
      <c r="B3072" t="s">
        <v>186</v>
      </c>
      <c r="C3072" t="s">
        <v>8</v>
      </c>
      <c r="D3072" t="s">
        <v>2388</v>
      </c>
      <c r="E3072">
        <v>-60</v>
      </c>
    </row>
    <row r="3073" spans="1:5" x14ac:dyDescent="0.3">
      <c r="A3073">
        <v>77020019</v>
      </c>
      <c r="B3073" t="s">
        <v>186</v>
      </c>
      <c r="C3073" t="s">
        <v>8</v>
      </c>
      <c r="D3073" t="s">
        <v>2389</v>
      </c>
      <c r="E3073">
        <v>0</v>
      </c>
    </row>
    <row r="3074" spans="1:5" x14ac:dyDescent="0.3">
      <c r="A3074">
        <v>77020019</v>
      </c>
      <c r="B3074" t="s">
        <v>186</v>
      </c>
      <c r="C3074" t="s">
        <v>8</v>
      </c>
      <c r="D3074" t="s">
        <v>2390</v>
      </c>
      <c r="E3074">
        <v>-55</v>
      </c>
    </row>
    <row r="3075" spans="1:5" x14ac:dyDescent="0.3">
      <c r="A3075">
        <v>77020019</v>
      </c>
      <c r="B3075" t="s">
        <v>186</v>
      </c>
      <c r="C3075" t="s">
        <v>8</v>
      </c>
      <c r="D3075" t="s">
        <v>2391</v>
      </c>
      <c r="E3075">
        <v>0</v>
      </c>
    </row>
    <row r="3076" spans="1:5" x14ac:dyDescent="0.3">
      <c r="A3076">
        <v>77020019</v>
      </c>
      <c r="B3076" t="s">
        <v>186</v>
      </c>
      <c r="C3076" t="s">
        <v>8</v>
      </c>
      <c r="D3076" t="s">
        <v>2392</v>
      </c>
      <c r="E3076">
        <v>0</v>
      </c>
    </row>
    <row r="3077" spans="1:5" x14ac:dyDescent="0.3">
      <c r="A3077">
        <v>77020019</v>
      </c>
      <c r="B3077" t="s">
        <v>186</v>
      </c>
      <c r="C3077" t="s">
        <v>8</v>
      </c>
      <c r="D3077" t="s">
        <v>2393</v>
      </c>
      <c r="E3077">
        <v>0</v>
      </c>
    </row>
    <row r="3078" spans="1:5" x14ac:dyDescent="0.3">
      <c r="A3078">
        <v>77020019</v>
      </c>
      <c r="B3078" t="s">
        <v>186</v>
      </c>
      <c r="C3078" t="s">
        <v>8</v>
      </c>
      <c r="D3078" t="s">
        <v>2394</v>
      </c>
      <c r="E3078">
        <v>-110</v>
      </c>
    </row>
    <row r="3079" spans="1:5" x14ac:dyDescent="0.3">
      <c r="A3079">
        <v>77020019</v>
      </c>
      <c r="B3079" t="s">
        <v>186</v>
      </c>
      <c r="C3079" t="s">
        <v>8</v>
      </c>
      <c r="D3079" t="s">
        <v>2395</v>
      </c>
      <c r="E3079">
        <v>0</v>
      </c>
    </row>
    <row r="3080" spans="1:5" x14ac:dyDescent="0.3">
      <c r="A3080">
        <v>77020019</v>
      </c>
      <c r="B3080" t="s">
        <v>186</v>
      </c>
      <c r="C3080" t="s">
        <v>8</v>
      </c>
      <c r="D3080" t="s">
        <v>2396</v>
      </c>
      <c r="E3080">
        <v>0</v>
      </c>
    </row>
    <row r="3081" spans="1:5" x14ac:dyDescent="0.3">
      <c r="A3081">
        <v>77020019</v>
      </c>
      <c r="B3081" t="s">
        <v>186</v>
      </c>
      <c r="C3081" t="s">
        <v>8</v>
      </c>
      <c r="D3081" t="s">
        <v>2397</v>
      </c>
      <c r="E3081">
        <v>0</v>
      </c>
    </row>
    <row r="3082" spans="1:5" x14ac:dyDescent="0.3">
      <c r="A3082">
        <v>77020019</v>
      </c>
      <c r="B3082" t="s">
        <v>186</v>
      </c>
      <c r="C3082" t="s">
        <v>8</v>
      </c>
      <c r="D3082" t="s">
        <v>2398</v>
      </c>
      <c r="E3082">
        <v>0</v>
      </c>
    </row>
    <row r="3083" spans="1:5" x14ac:dyDescent="0.3">
      <c r="A3083">
        <v>77020019</v>
      </c>
      <c r="B3083" t="s">
        <v>186</v>
      </c>
      <c r="C3083" t="s">
        <v>8</v>
      </c>
      <c r="D3083" t="s">
        <v>2399</v>
      </c>
      <c r="E3083">
        <v>0</v>
      </c>
    </row>
    <row r="3084" spans="1:5" x14ac:dyDescent="0.3">
      <c r="A3084">
        <v>77020019</v>
      </c>
      <c r="B3084" t="s">
        <v>186</v>
      </c>
      <c r="C3084" t="s">
        <v>8</v>
      </c>
      <c r="D3084" t="s">
        <v>2400</v>
      </c>
      <c r="E3084">
        <v>0</v>
      </c>
    </row>
    <row r="3085" spans="1:5" x14ac:dyDescent="0.3">
      <c r="A3085">
        <v>77020019</v>
      </c>
      <c r="B3085" t="s">
        <v>186</v>
      </c>
      <c r="C3085" t="s">
        <v>8</v>
      </c>
      <c r="D3085" t="s">
        <v>2401</v>
      </c>
      <c r="E3085">
        <v>0</v>
      </c>
    </row>
    <row r="3086" spans="1:5" x14ac:dyDescent="0.3">
      <c r="A3086">
        <v>77020019</v>
      </c>
      <c r="B3086" t="s">
        <v>186</v>
      </c>
      <c r="C3086" t="s">
        <v>8</v>
      </c>
      <c r="D3086" t="s">
        <v>2402</v>
      </c>
      <c r="E3086">
        <v>0</v>
      </c>
    </row>
    <row r="3087" spans="1:5" x14ac:dyDescent="0.3">
      <c r="A3087">
        <v>77020019</v>
      </c>
      <c r="B3087" t="s">
        <v>186</v>
      </c>
      <c r="C3087" t="s">
        <v>8</v>
      </c>
      <c r="D3087" t="s">
        <v>2403</v>
      </c>
      <c r="E3087">
        <v>0</v>
      </c>
    </row>
    <row r="3088" spans="1:5" x14ac:dyDescent="0.3">
      <c r="A3088">
        <v>77020019</v>
      </c>
      <c r="B3088" t="s">
        <v>186</v>
      </c>
      <c r="C3088" t="s">
        <v>8</v>
      </c>
      <c r="D3088" t="s">
        <v>2404</v>
      </c>
      <c r="E3088">
        <v>0</v>
      </c>
    </row>
    <row r="3089" spans="1:5" x14ac:dyDescent="0.3">
      <c r="A3089">
        <v>77020019</v>
      </c>
      <c r="B3089" t="s">
        <v>186</v>
      </c>
      <c r="C3089" t="s">
        <v>8</v>
      </c>
      <c r="D3089" t="s">
        <v>2405</v>
      </c>
      <c r="E3089">
        <v>0</v>
      </c>
    </row>
    <row r="3090" spans="1:5" x14ac:dyDescent="0.3">
      <c r="A3090">
        <v>77020019</v>
      </c>
      <c r="B3090" t="s">
        <v>186</v>
      </c>
      <c r="C3090" t="s">
        <v>8</v>
      </c>
      <c r="D3090" t="s">
        <v>2406</v>
      </c>
      <c r="E3090">
        <v>0</v>
      </c>
    </row>
    <row r="3091" spans="1:5" x14ac:dyDescent="0.3">
      <c r="A3091">
        <v>77020019</v>
      </c>
      <c r="B3091" t="s">
        <v>186</v>
      </c>
      <c r="C3091" t="s">
        <v>8</v>
      </c>
      <c r="D3091" t="s">
        <v>2407</v>
      </c>
      <c r="E3091">
        <v>-155</v>
      </c>
    </row>
    <row r="3092" spans="1:5" x14ac:dyDescent="0.3">
      <c r="A3092">
        <v>77020019</v>
      </c>
      <c r="B3092" t="s">
        <v>186</v>
      </c>
      <c r="C3092" t="s">
        <v>8</v>
      </c>
      <c r="D3092" t="s">
        <v>2408</v>
      </c>
      <c r="E3092">
        <v>0</v>
      </c>
    </row>
    <row r="3093" spans="1:5" x14ac:dyDescent="0.3">
      <c r="A3093">
        <v>77020019</v>
      </c>
      <c r="B3093" t="s">
        <v>186</v>
      </c>
      <c r="C3093" t="s">
        <v>8</v>
      </c>
      <c r="D3093" t="s">
        <v>2409</v>
      </c>
      <c r="E3093">
        <v>-8</v>
      </c>
    </row>
    <row r="3094" spans="1:5" x14ac:dyDescent="0.3">
      <c r="A3094">
        <v>77020019</v>
      </c>
      <c r="B3094" t="s">
        <v>186</v>
      </c>
      <c r="C3094" t="s">
        <v>8</v>
      </c>
      <c r="D3094" t="s">
        <v>2410</v>
      </c>
      <c r="E3094">
        <v>0</v>
      </c>
    </row>
    <row r="3095" spans="1:5" x14ac:dyDescent="0.3">
      <c r="A3095">
        <v>77020019</v>
      </c>
      <c r="B3095" t="s">
        <v>186</v>
      </c>
      <c r="C3095" t="s">
        <v>8</v>
      </c>
      <c r="D3095" t="s">
        <v>2411</v>
      </c>
      <c r="E3095">
        <v>-120</v>
      </c>
    </row>
    <row r="3096" spans="1:5" x14ac:dyDescent="0.3">
      <c r="A3096">
        <v>77020019</v>
      </c>
      <c r="B3096" t="s">
        <v>186</v>
      </c>
      <c r="C3096" t="s">
        <v>8</v>
      </c>
      <c r="D3096" t="s">
        <v>2412</v>
      </c>
      <c r="E3096">
        <v>0</v>
      </c>
    </row>
    <row r="3097" spans="1:5" x14ac:dyDescent="0.3">
      <c r="A3097">
        <v>77020019</v>
      </c>
      <c r="B3097" t="s">
        <v>186</v>
      </c>
      <c r="C3097" t="s">
        <v>8</v>
      </c>
      <c r="D3097" t="s">
        <v>2413</v>
      </c>
      <c r="E3097">
        <v>0</v>
      </c>
    </row>
    <row r="3098" spans="1:5" x14ac:dyDescent="0.3">
      <c r="A3098">
        <v>65040031</v>
      </c>
      <c r="B3098" t="s">
        <v>188</v>
      </c>
      <c r="C3098" t="s">
        <v>8</v>
      </c>
      <c r="D3098" t="s">
        <v>2378</v>
      </c>
      <c r="E3098">
        <v>0</v>
      </c>
    </row>
    <row r="3099" spans="1:5" x14ac:dyDescent="0.3">
      <c r="A3099">
        <v>65040031</v>
      </c>
      <c r="B3099" t="s">
        <v>188</v>
      </c>
      <c r="C3099" t="s">
        <v>8</v>
      </c>
      <c r="D3099" t="s">
        <v>2379</v>
      </c>
      <c r="E3099">
        <v>0</v>
      </c>
    </row>
    <row r="3100" spans="1:5" x14ac:dyDescent="0.3">
      <c r="A3100">
        <v>65040031</v>
      </c>
      <c r="B3100" t="s">
        <v>188</v>
      </c>
      <c r="C3100" t="s">
        <v>8</v>
      </c>
      <c r="D3100" t="s">
        <v>2380</v>
      </c>
      <c r="E3100">
        <v>0</v>
      </c>
    </row>
    <row r="3101" spans="1:5" x14ac:dyDescent="0.3">
      <c r="A3101">
        <v>65040031</v>
      </c>
      <c r="B3101" t="s">
        <v>188</v>
      </c>
      <c r="C3101" t="s">
        <v>8</v>
      </c>
      <c r="D3101" t="s">
        <v>2381</v>
      </c>
      <c r="E3101">
        <v>0</v>
      </c>
    </row>
    <row r="3102" spans="1:5" x14ac:dyDescent="0.3">
      <c r="A3102">
        <v>65040031</v>
      </c>
      <c r="B3102" t="s">
        <v>188</v>
      </c>
      <c r="C3102" t="s">
        <v>8</v>
      </c>
      <c r="D3102" t="s">
        <v>2382</v>
      </c>
      <c r="E3102">
        <v>0</v>
      </c>
    </row>
    <row r="3103" spans="1:5" x14ac:dyDescent="0.3">
      <c r="A3103">
        <v>65040031</v>
      </c>
      <c r="B3103" t="s">
        <v>188</v>
      </c>
      <c r="C3103" t="s">
        <v>8</v>
      </c>
      <c r="D3103" t="s">
        <v>2383</v>
      </c>
      <c r="E3103">
        <v>0</v>
      </c>
    </row>
    <row r="3104" spans="1:5" x14ac:dyDescent="0.3">
      <c r="A3104">
        <v>65040031</v>
      </c>
      <c r="B3104" t="s">
        <v>188</v>
      </c>
      <c r="C3104" t="s">
        <v>8</v>
      </c>
      <c r="D3104" t="s">
        <v>2384</v>
      </c>
      <c r="E3104">
        <v>0</v>
      </c>
    </row>
    <row r="3105" spans="1:5" x14ac:dyDescent="0.3">
      <c r="A3105">
        <v>65040031</v>
      </c>
      <c r="B3105" t="s">
        <v>188</v>
      </c>
      <c r="C3105" t="s">
        <v>8</v>
      </c>
      <c r="D3105" t="s">
        <v>2385</v>
      </c>
      <c r="E3105">
        <v>0</v>
      </c>
    </row>
    <row r="3106" spans="1:5" x14ac:dyDescent="0.3">
      <c r="A3106">
        <v>65040031</v>
      </c>
      <c r="B3106" t="s">
        <v>188</v>
      </c>
      <c r="C3106" t="s">
        <v>8</v>
      </c>
      <c r="D3106" t="s">
        <v>2386</v>
      </c>
      <c r="E3106">
        <v>0</v>
      </c>
    </row>
    <row r="3107" spans="1:5" x14ac:dyDescent="0.3">
      <c r="A3107">
        <v>65040031</v>
      </c>
      <c r="B3107" t="s">
        <v>188</v>
      </c>
      <c r="C3107" t="s">
        <v>8</v>
      </c>
      <c r="D3107" t="s">
        <v>2387</v>
      </c>
      <c r="E3107">
        <v>0</v>
      </c>
    </row>
    <row r="3108" spans="1:5" x14ac:dyDescent="0.3">
      <c r="A3108">
        <v>65040031</v>
      </c>
      <c r="B3108" t="s">
        <v>188</v>
      </c>
      <c r="C3108" t="s">
        <v>8</v>
      </c>
      <c r="D3108" t="s">
        <v>2388</v>
      </c>
      <c r="E3108">
        <v>0</v>
      </c>
    </row>
    <row r="3109" spans="1:5" x14ac:dyDescent="0.3">
      <c r="A3109">
        <v>65040031</v>
      </c>
      <c r="B3109" t="s">
        <v>188</v>
      </c>
      <c r="C3109" t="s">
        <v>8</v>
      </c>
      <c r="D3109" t="s">
        <v>2389</v>
      </c>
      <c r="E3109">
        <v>0</v>
      </c>
    </row>
    <row r="3110" spans="1:5" x14ac:dyDescent="0.3">
      <c r="A3110">
        <v>65040031</v>
      </c>
      <c r="B3110" t="s">
        <v>188</v>
      </c>
      <c r="C3110" t="s">
        <v>8</v>
      </c>
      <c r="D3110" t="s">
        <v>2390</v>
      </c>
      <c r="E3110">
        <v>0</v>
      </c>
    </row>
    <row r="3111" spans="1:5" x14ac:dyDescent="0.3">
      <c r="A3111">
        <v>65040031</v>
      </c>
      <c r="B3111" t="s">
        <v>188</v>
      </c>
      <c r="C3111" t="s">
        <v>8</v>
      </c>
      <c r="D3111" t="s">
        <v>2391</v>
      </c>
      <c r="E3111">
        <v>0</v>
      </c>
    </row>
    <row r="3112" spans="1:5" x14ac:dyDescent="0.3">
      <c r="A3112">
        <v>65040031</v>
      </c>
      <c r="B3112" t="s">
        <v>188</v>
      </c>
      <c r="C3112" t="s">
        <v>8</v>
      </c>
      <c r="D3112" t="s">
        <v>2392</v>
      </c>
      <c r="E3112">
        <v>0</v>
      </c>
    </row>
    <row r="3113" spans="1:5" x14ac:dyDescent="0.3">
      <c r="A3113">
        <v>65040031</v>
      </c>
      <c r="B3113" t="s">
        <v>188</v>
      </c>
      <c r="C3113" t="s">
        <v>8</v>
      </c>
      <c r="D3113" t="s">
        <v>2393</v>
      </c>
      <c r="E3113">
        <v>0</v>
      </c>
    </row>
    <row r="3114" spans="1:5" x14ac:dyDescent="0.3">
      <c r="A3114">
        <v>65040031</v>
      </c>
      <c r="B3114" t="s">
        <v>188</v>
      </c>
      <c r="C3114" t="s">
        <v>8</v>
      </c>
      <c r="D3114" t="s">
        <v>2394</v>
      </c>
      <c r="E3114">
        <v>0</v>
      </c>
    </row>
    <row r="3115" spans="1:5" x14ac:dyDescent="0.3">
      <c r="A3115">
        <v>65040031</v>
      </c>
      <c r="B3115" t="s">
        <v>188</v>
      </c>
      <c r="C3115" t="s">
        <v>8</v>
      </c>
      <c r="D3115" t="s">
        <v>2395</v>
      </c>
      <c r="E3115">
        <v>0</v>
      </c>
    </row>
    <row r="3116" spans="1:5" x14ac:dyDescent="0.3">
      <c r="A3116">
        <v>65040031</v>
      </c>
      <c r="B3116" t="s">
        <v>188</v>
      </c>
      <c r="C3116" t="s">
        <v>8</v>
      </c>
      <c r="D3116" t="s">
        <v>2396</v>
      </c>
      <c r="E3116">
        <v>0</v>
      </c>
    </row>
    <row r="3117" spans="1:5" x14ac:dyDescent="0.3">
      <c r="A3117">
        <v>65040031</v>
      </c>
      <c r="B3117" t="s">
        <v>188</v>
      </c>
      <c r="C3117" t="s">
        <v>8</v>
      </c>
      <c r="D3117" t="s">
        <v>2397</v>
      </c>
      <c r="E3117">
        <v>0</v>
      </c>
    </row>
    <row r="3118" spans="1:5" x14ac:dyDescent="0.3">
      <c r="A3118">
        <v>65040031</v>
      </c>
      <c r="B3118" t="s">
        <v>188</v>
      </c>
      <c r="C3118" t="s">
        <v>8</v>
      </c>
      <c r="D3118" t="s">
        <v>2398</v>
      </c>
      <c r="E3118">
        <v>0</v>
      </c>
    </row>
    <row r="3119" spans="1:5" x14ac:dyDescent="0.3">
      <c r="A3119">
        <v>65040031</v>
      </c>
      <c r="B3119" t="s">
        <v>188</v>
      </c>
      <c r="C3119" t="s">
        <v>8</v>
      </c>
      <c r="D3119" t="s">
        <v>2399</v>
      </c>
      <c r="E3119">
        <v>0</v>
      </c>
    </row>
    <row r="3120" spans="1:5" x14ac:dyDescent="0.3">
      <c r="A3120">
        <v>65040031</v>
      </c>
      <c r="B3120" t="s">
        <v>188</v>
      </c>
      <c r="C3120" t="s">
        <v>8</v>
      </c>
      <c r="D3120" t="s">
        <v>2400</v>
      </c>
      <c r="E3120">
        <v>0</v>
      </c>
    </row>
    <row r="3121" spans="1:5" x14ac:dyDescent="0.3">
      <c r="A3121">
        <v>65040031</v>
      </c>
      <c r="B3121" t="s">
        <v>188</v>
      </c>
      <c r="C3121" t="s">
        <v>8</v>
      </c>
      <c r="D3121" t="s">
        <v>2401</v>
      </c>
      <c r="E3121">
        <v>0</v>
      </c>
    </row>
    <row r="3122" spans="1:5" x14ac:dyDescent="0.3">
      <c r="A3122">
        <v>65040031</v>
      </c>
      <c r="B3122" t="s">
        <v>188</v>
      </c>
      <c r="C3122" t="s">
        <v>8</v>
      </c>
      <c r="D3122" t="s">
        <v>2402</v>
      </c>
      <c r="E3122">
        <v>0</v>
      </c>
    </row>
    <row r="3123" spans="1:5" x14ac:dyDescent="0.3">
      <c r="A3123">
        <v>65040031</v>
      </c>
      <c r="B3123" t="s">
        <v>188</v>
      </c>
      <c r="C3123" t="s">
        <v>8</v>
      </c>
      <c r="D3123" t="s">
        <v>2403</v>
      </c>
      <c r="E3123">
        <v>0</v>
      </c>
    </row>
    <row r="3124" spans="1:5" x14ac:dyDescent="0.3">
      <c r="A3124">
        <v>65040031</v>
      </c>
      <c r="B3124" t="s">
        <v>188</v>
      </c>
      <c r="C3124" t="s">
        <v>8</v>
      </c>
      <c r="D3124" t="s">
        <v>2404</v>
      </c>
      <c r="E3124">
        <v>0</v>
      </c>
    </row>
    <row r="3125" spans="1:5" x14ac:dyDescent="0.3">
      <c r="A3125">
        <v>65040031</v>
      </c>
      <c r="B3125" t="s">
        <v>188</v>
      </c>
      <c r="C3125" t="s">
        <v>8</v>
      </c>
      <c r="D3125" t="s">
        <v>2405</v>
      </c>
      <c r="E3125">
        <v>0</v>
      </c>
    </row>
    <row r="3126" spans="1:5" x14ac:dyDescent="0.3">
      <c r="A3126">
        <v>65040031</v>
      </c>
      <c r="B3126" t="s">
        <v>188</v>
      </c>
      <c r="C3126" t="s">
        <v>8</v>
      </c>
      <c r="D3126" t="s">
        <v>2406</v>
      </c>
      <c r="E3126">
        <v>0</v>
      </c>
    </row>
    <row r="3127" spans="1:5" x14ac:dyDescent="0.3">
      <c r="A3127">
        <v>65040031</v>
      </c>
      <c r="B3127" t="s">
        <v>188</v>
      </c>
      <c r="C3127" t="s">
        <v>8</v>
      </c>
      <c r="D3127" t="s">
        <v>2407</v>
      </c>
      <c r="E3127">
        <v>-3</v>
      </c>
    </row>
    <row r="3128" spans="1:5" x14ac:dyDescent="0.3">
      <c r="A3128">
        <v>65040031</v>
      </c>
      <c r="B3128" t="s">
        <v>188</v>
      </c>
      <c r="C3128" t="s">
        <v>8</v>
      </c>
      <c r="D3128" t="s">
        <v>2408</v>
      </c>
      <c r="E3128">
        <v>0</v>
      </c>
    </row>
    <row r="3129" spans="1:5" x14ac:dyDescent="0.3">
      <c r="A3129">
        <v>65040031</v>
      </c>
      <c r="B3129" t="s">
        <v>188</v>
      </c>
      <c r="C3129" t="s">
        <v>8</v>
      </c>
      <c r="D3129" t="s">
        <v>2409</v>
      </c>
      <c r="E3129">
        <v>0</v>
      </c>
    </row>
    <row r="3130" spans="1:5" x14ac:dyDescent="0.3">
      <c r="A3130">
        <v>65040031</v>
      </c>
      <c r="B3130" t="s">
        <v>188</v>
      </c>
      <c r="C3130" t="s">
        <v>8</v>
      </c>
      <c r="D3130" t="s">
        <v>2410</v>
      </c>
      <c r="E3130">
        <v>0</v>
      </c>
    </row>
    <row r="3131" spans="1:5" x14ac:dyDescent="0.3">
      <c r="A3131">
        <v>65040031</v>
      </c>
      <c r="B3131" t="s">
        <v>188</v>
      </c>
      <c r="C3131" t="s">
        <v>8</v>
      </c>
      <c r="D3131" t="s">
        <v>2411</v>
      </c>
      <c r="E3131">
        <v>0</v>
      </c>
    </row>
    <row r="3132" spans="1:5" x14ac:dyDescent="0.3">
      <c r="A3132">
        <v>65040031</v>
      </c>
      <c r="B3132" t="s">
        <v>188</v>
      </c>
      <c r="C3132" t="s">
        <v>8</v>
      </c>
      <c r="D3132" t="s">
        <v>2412</v>
      </c>
      <c r="E3132">
        <v>0</v>
      </c>
    </row>
    <row r="3133" spans="1:5" x14ac:dyDescent="0.3">
      <c r="A3133">
        <v>65040031</v>
      </c>
      <c r="B3133" t="s">
        <v>188</v>
      </c>
      <c r="C3133" t="s">
        <v>8</v>
      </c>
      <c r="D3133" t="s">
        <v>2413</v>
      </c>
      <c r="E3133">
        <v>0</v>
      </c>
    </row>
    <row r="3134" spans="1:5" x14ac:dyDescent="0.3">
      <c r="A3134">
        <v>71240009</v>
      </c>
      <c r="B3134" t="s">
        <v>190</v>
      </c>
      <c r="C3134" t="s">
        <v>8</v>
      </c>
      <c r="D3134" t="s">
        <v>2378</v>
      </c>
      <c r="E3134">
        <v>-2</v>
      </c>
    </row>
    <row r="3135" spans="1:5" x14ac:dyDescent="0.3">
      <c r="A3135">
        <v>71240009</v>
      </c>
      <c r="B3135" t="s">
        <v>190</v>
      </c>
      <c r="C3135" t="s">
        <v>8</v>
      </c>
      <c r="D3135" t="s">
        <v>2379</v>
      </c>
      <c r="E3135">
        <v>0</v>
      </c>
    </row>
    <row r="3136" spans="1:5" x14ac:dyDescent="0.3">
      <c r="A3136">
        <v>71240009</v>
      </c>
      <c r="B3136" t="s">
        <v>190</v>
      </c>
      <c r="C3136" t="s">
        <v>8</v>
      </c>
      <c r="D3136" t="s">
        <v>2380</v>
      </c>
      <c r="E3136">
        <v>0</v>
      </c>
    </row>
    <row r="3137" spans="1:5" x14ac:dyDescent="0.3">
      <c r="A3137">
        <v>71240009</v>
      </c>
      <c r="B3137" t="s">
        <v>190</v>
      </c>
      <c r="C3137" t="s">
        <v>8</v>
      </c>
      <c r="D3137" t="s">
        <v>2381</v>
      </c>
      <c r="E3137">
        <v>0</v>
      </c>
    </row>
    <row r="3138" spans="1:5" x14ac:dyDescent="0.3">
      <c r="A3138">
        <v>71240009</v>
      </c>
      <c r="B3138" t="s">
        <v>190</v>
      </c>
      <c r="C3138" t="s">
        <v>8</v>
      </c>
      <c r="D3138" t="s">
        <v>2382</v>
      </c>
      <c r="E3138">
        <v>-3</v>
      </c>
    </row>
    <row r="3139" spans="1:5" x14ac:dyDescent="0.3">
      <c r="A3139">
        <v>71240009</v>
      </c>
      <c r="B3139" t="s">
        <v>190</v>
      </c>
      <c r="C3139" t="s">
        <v>8</v>
      </c>
      <c r="D3139" t="s">
        <v>2383</v>
      </c>
      <c r="E3139">
        <v>-1</v>
      </c>
    </row>
    <row r="3140" spans="1:5" x14ac:dyDescent="0.3">
      <c r="A3140">
        <v>71240009</v>
      </c>
      <c r="B3140" t="s">
        <v>190</v>
      </c>
      <c r="C3140" t="s">
        <v>8</v>
      </c>
      <c r="D3140" t="s">
        <v>2384</v>
      </c>
      <c r="E3140">
        <v>-2</v>
      </c>
    </row>
    <row r="3141" spans="1:5" x14ac:dyDescent="0.3">
      <c r="A3141">
        <v>71240009</v>
      </c>
      <c r="B3141" t="s">
        <v>190</v>
      </c>
      <c r="C3141" t="s">
        <v>8</v>
      </c>
      <c r="D3141" t="s">
        <v>2385</v>
      </c>
      <c r="E3141">
        <v>0</v>
      </c>
    </row>
    <row r="3142" spans="1:5" x14ac:dyDescent="0.3">
      <c r="A3142">
        <v>71240009</v>
      </c>
      <c r="B3142" t="s">
        <v>190</v>
      </c>
      <c r="C3142" t="s">
        <v>8</v>
      </c>
      <c r="D3142" t="s">
        <v>2386</v>
      </c>
      <c r="E3142">
        <v>-2</v>
      </c>
    </row>
    <row r="3143" spans="1:5" x14ac:dyDescent="0.3">
      <c r="A3143">
        <v>71240009</v>
      </c>
      <c r="B3143" t="s">
        <v>190</v>
      </c>
      <c r="C3143" t="s">
        <v>8</v>
      </c>
      <c r="D3143" t="s">
        <v>2387</v>
      </c>
      <c r="E3143">
        <v>-2</v>
      </c>
    </row>
    <row r="3144" spans="1:5" x14ac:dyDescent="0.3">
      <c r="A3144">
        <v>71240009</v>
      </c>
      <c r="B3144" t="s">
        <v>190</v>
      </c>
      <c r="C3144" t="s">
        <v>8</v>
      </c>
      <c r="D3144" t="s">
        <v>2388</v>
      </c>
      <c r="E3144">
        <v>0</v>
      </c>
    </row>
    <row r="3145" spans="1:5" x14ac:dyDescent="0.3">
      <c r="A3145">
        <v>71240009</v>
      </c>
      <c r="B3145" t="s">
        <v>190</v>
      </c>
      <c r="C3145" t="s">
        <v>8</v>
      </c>
      <c r="D3145" t="s">
        <v>2389</v>
      </c>
      <c r="E3145">
        <v>0</v>
      </c>
    </row>
    <row r="3146" spans="1:5" x14ac:dyDescent="0.3">
      <c r="A3146">
        <v>71240009</v>
      </c>
      <c r="B3146" t="s">
        <v>190</v>
      </c>
      <c r="C3146" t="s">
        <v>8</v>
      </c>
      <c r="D3146" t="s">
        <v>2390</v>
      </c>
      <c r="E3146">
        <v>0</v>
      </c>
    </row>
    <row r="3147" spans="1:5" x14ac:dyDescent="0.3">
      <c r="A3147">
        <v>71240009</v>
      </c>
      <c r="B3147" t="s">
        <v>190</v>
      </c>
      <c r="C3147" t="s">
        <v>8</v>
      </c>
      <c r="D3147" t="s">
        <v>2391</v>
      </c>
      <c r="E3147">
        <v>0</v>
      </c>
    </row>
    <row r="3148" spans="1:5" x14ac:dyDescent="0.3">
      <c r="A3148">
        <v>71240009</v>
      </c>
      <c r="B3148" t="s">
        <v>190</v>
      </c>
      <c r="C3148" t="s">
        <v>8</v>
      </c>
      <c r="D3148" t="s">
        <v>2392</v>
      </c>
      <c r="E3148">
        <v>0</v>
      </c>
    </row>
    <row r="3149" spans="1:5" x14ac:dyDescent="0.3">
      <c r="A3149">
        <v>71240009</v>
      </c>
      <c r="B3149" t="s">
        <v>190</v>
      </c>
      <c r="C3149" t="s">
        <v>8</v>
      </c>
      <c r="D3149" t="s">
        <v>2393</v>
      </c>
      <c r="E3149">
        <v>0</v>
      </c>
    </row>
    <row r="3150" spans="1:5" x14ac:dyDescent="0.3">
      <c r="A3150">
        <v>71240009</v>
      </c>
      <c r="B3150" t="s">
        <v>190</v>
      </c>
      <c r="C3150" t="s">
        <v>8</v>
      </c>
      <c r="D3150" t="s">
        <v>2394</v>
      </c>
      <c r="E3150">
        <v>0</v>
      </c>
    </row>
    <row r="3151" spans="1:5" x14ac:dyDescent="0.3">
      <c r="A3151">
        <v>71240009</v>
      </c>
      <c r="B3151" t="s">
        <v>190</v>
      </c>
      <c r="C3151" t="s">
        <v>8</v>
      </c>
      <c r="D3151" t="s">
        <v>2395</v>
      </c>
      <c r="E3151">
        <v>0</v>
      </c>
    </row>
    <row r="3152" spans="1:5" x14ac:dyDescent="0.3">
      <c r="A3152">
        <v>71240009</v>
      </c>
      <c r="B3152" t="s">
        <v>190</v>
      </c>
      <c r="C3152" t="s">
        <v>8</v>
      </c>
      <c r="D3152" t="s">
        <v>2396</v>
      </c>
      <c r="E3152">
        <v>0</v>
      </c>
    </row>
    <row r="3153" spans="1:5" x14ac:dyDescent="0.3">
      <c r="A3153">
        <v>71240009</v>
      </c>
      <c r="B3153" t="s">
        <v>190</v>
      </c>
      <c r="C3153" t="s">
        <v>8</v>
      </c>
      <c r="D3153" t="s">
        <v>2397</v>
      </c>
      <c r="E3153">
        <v>0</v>
      </c>
    </row>
    <row r="3154" spans="1:5" x14ac:dyDescent="0.3">
      <c r="A3154">
        <v>71240009</v>
      </c>
      <c r="B3154" t="s">
        <v>190</v>
      </c>
      <c r="C3154" t="s">
        <v>8</v>
      </c>
      <c r="D3154" t="s">
        <v>2398</v>
      </c>
      <c r="E3154">
        <v>0</v>
      </c>
    </row>
    <row r="3155" spans="1:5" x14ac:dyDescent="0.3">
      <c r="A3155">
        <v>71240009</v>
      </c>
      <c r="B3155" t="s">
        <v>190</v>
      </c>
      <c r="C3155" t="s">
        <v>8</v>
      </c>
      <c r="D3155" t="s">
        <v>2399</v>
      </c>
      <c r="E3155">
        <v>-2</v>
      </c>
    </row>
    <row r="3156" spans="1:5" x14ac:dyDescent="0.3">
      <c r="A3156">
        <v>71240009</v>
      </c>
      <c r="B3156" t="s">
        <v>190</v>
      </c>
      <c r="C3156" t="s">
        <v>8</v>
      </c>
      <c r="D3156" t="s">
        <v>2400</v>
      </c>
      <c r="E3156">
        <v>0</v>
      </c>
    </row>
    <row r="3157" spans="1:5" x14ac:dyDescent="0.3">
      <c r="A3157">
        <v>71240009</v>
      </c>
      <c r="B3157" t="s">
        <v>190</v>
      </c>
      <c r="C3157" t="s">
        <v>8</v>
      </c>
      <c r="D3157" t="s">
        <v>2401</v>
      </c>
      <c r="E3157">
        <v>0</v>
      </c>
    </row>
    <row r="3158" spans="1:5" x14ac:dyDescent="0.3">
      <c r="A3158">
        <v>71240009</v>
      </c>
      <c r="B3158" t="s">
        <v>190</v>
      </c>
      <c r="C3158" t="s">
        <v>8</v>
      </c>
      <c r="D3158" t="s">
        <v>2402</v>
      </c>
      <c r="E3158">
        <v>0</v>
      </c>
    </row>
    <row r="3159" spans="1:5" x14ac:dyDescent="0.3">
      <c r="A3159">
        <v>71240009</v>
      </c>
      <c r="B3159" t="s">
        <v>190</v>
      </c>
      <c r="C3159" t="s">
        <v>8</v>
      </c>
      <c r="D3159" t="s">
        <v>2403</v>
      </c>
      <c r="E3159">
        <v>0</v>
      </c>
    </row>
    <row r="3160" spans="1:5" x14ac:dyDescent="0.3">
      <c r="A3160">
        <v>71240009</v>
      </c>
      <c r="B3160" t="s">
        <v>190</v>
      </c>
      <c r="C3160" t="s">
        <v>8</v>
      </c>
      <c r="D3160" t="s">
        <v>2404</v>
      </c>
      <c r="E3160">
        <v>0</v>
      </c>
    </row>
    <row r="3161" spans="1:5" x14ac:dyDescent="0.3">
      <c r="A3161">
        <v>71240009</v>
      </c>
      <c r="B3161" t="s">
        <v>190</v>
      </c>
      <c r="C3161" t="s">
        <v>8</v>
      </c>
      <c r="D3161" t="s">
        <v>2405</v>
      </c>
      <c r="E3161">
        <v>-3</v>
      </c>
    </row>
    <row r="3162" spans="1:5" x14ac:dyDescent="0.3">
      <c r="A3162">
        <v>71240009</v>
      </c>
      <c r="B3162" t="s">
        <v>190</v>
      </c>
      <c r="C3162" t="s">
        <v>8</v>
      </c>
      <c r="D3162" t="s">
        <v>2406</v>
      </c>
      <c r="E3162">
        <v>-1</v>
      </c>
    </row>
    <row r="3163" spans="1:5" x14ac:dyDescent="0.3">
      <c r="A3163">
        <v>71240009</v>
      </c>
      <c r="B3163" t="s">
        <v>190</v>
      </c>
      <c r="C3163" t="s">
        <v>8</v>
      </c>
      <c r="D3163" t="s">
        <v>2407</v>
      </c>
      <c r="E3163">
        <v>0</v>
      </c>
    </row>
    <row r="3164" spans="1:5" x14ac:dyDescent="0.3">
      <c r="A3164">
        <v>71240009</v>
      </c>
      <c r="B3164" t="s">
        <v>190</v>
      </c>
      <c r="C3164" t="s">
        <v>8</v>
      </c>
      <c r="D3164" t="s">
        <v>2408</v>
      </c>
      <c r="E3164">
        <v>0</v>
      </c>
    </row>
    <row r="3165" spans="1:5" x14ac:dyDescent="0.3">
      <c r="A3165">
        <v>71240009</v>
      </c>
      <c r="B3165" t="s">
        <v>190</v>
      </c>
      <c r="C3165" t="s">
        <v>8</v>
      </c>
      <c r="D3165" t="s">
        <v>2409</v>
      </c>
      <c r="E3165">
        <v>0</v>
      </c>
    </row>
    <row r="3166" spans="1:5" x14ac:dyDescent="0.3">
      <c r="A3166">
        <v>71240009</v>
      </c>
      <c r="B3166" t="s">
        <v>190</v>
      </c>
      <c r="C3166" t="s">
        <v>8</v>
      </c>
      <c r="D3166" t="s">
        <v>2410</v>
      </c>
      <c r="E3166">
        <v>-1</v>
      </c>
    </row>
    <row r="3167" spans="1:5" x14ac:dyDescent="0.3">
      <c r="A3167">
        <v>71240009</v>
      </c>
      <c r="B3167" t="s">
        <v>190</v>
      </c>
      <c r="C3167" t="s">
        <v>8</v>
      </c>
      <c r="D3167" t="s">
        <v>2411</v>
      </c>
      <c r="E3167">
        <v>0</v>
      </c>
    </row>
    <row r="3168" spans="1:5" x14ac:dyDescent="0.3">
      <c r="A3168">
        <v>71240009</v>
      </c>
      <c r="B3168" t="s">
        <v>190</v>
      </c>
      <c r="C3168" t="s">
        <v>8</v>
      </c>
      <c r="D3168" t="s">
        <v>2412</v>
      </c>
      <c r="E3168">
        <v>-2</v>
      </c>
    </row>
    <row r="3169" spans="1:5" x14ac:dyDescent="0.3">
      <c r="A3169">
        <v>71240009</v>
      </c>
      <c r="B3169" t="s">
        <v>190</v>
      </c>
      <c r="C3169" t="s">
        <v>8</v>
      </c>
      <c r="D3169" t="s">
        <v>2413</v>
      </c>
      <c r="E3169">
        <v>0</v>
      </c>
    </row>
    <row r="3170" spans="1:5" x14ac:dyDescent="0.3">
      <c r="A3170">
        <v>71230006</v>
      </c>
      <c r="B3170" t="s">
        <v>192</v>
      </c>
      <c r="C3170" t="s">
        <v>8</v>
      </c>
      <c r="D3170" t="s">
        <v>2378</v>
      </c>
      <c r="E3170">
        <v>0</v>
      </c>
    </row>
    <row r="3171" spans="1:5" x14ac:dyDescent="0.3">
      <c r="A3171">
        <v>71230006</v>
      </c>
      <c r="B3171" t="s">
        <v>192</v>
      </c>
      <c r="C3171" t="s">
        <v>8</v>
      </c>
      <c r="D3171" t="s">
        <v>2379</v>
      </c>
      <c r="E3171">
        <v>0</v>
      </c>
    </row>
    <row r="3172" spans="1:5" x14ac:dyDescent="0.3">
      <c r="A3172">
        <v>71230006</v>
      </c>
      <c r="B3172" t="s">
        <v>192</v>
      </c>
      <c r="C3172" t="s">
        <v>8</v>
      </c>
      <c r="D3172" t="s">
        <v>2380</v>
      </c>
      <c r="E3172">
        <v>0</v>
      </c>
    </row>
    <row r="3173" spans="1:5" x14ac:dyDescent="0.3">
      <c r="A3173">
        <v>71230006</v>
      </c>
      <c r="B3173" t="s">
        <v>192</v>
      </c>
      <c r="C3173" t="s">
        <v>8</v>
      </c>
      <c r="D3173" t="s">
        <v>2381</v>
      </c>
      <c r="E3173">
        <v>-4</v>
      </c>
    </row>
    <row r="3174" spans="1:5" x14ac:dyDescent="0.3">
      <c r="A3174">
        <v>71230006</v>
      </c>
      <c r="B3174" t="s">
        <v>192</v>
      </c>
      <c r="C3174" t="s">
        <v>8</v>
      </c>
      <c r="D3174" t="s">
        <v>2382</v>
      </c>
      <c r="E3174">
        <v>-4</v>
      </c>
    </row>
    <row r="3175" spans="1:5" x14ac:dyDescent="0.3">
      <c r="A3175">
        <v>71230006</v>
      </c>
      <c r="B3175" t="s">
        <v>192</v>
      </c>
      <c r="C3175" t="s">
        <v>8</v>
      </c>
      <c r="D3175" t="s">
        <v>2383</v>
      </c>
      <c r="E3175">
        <v>0</v>
      </c>
    </row>
    <row r="3176" spans="1:5" x14ac:dyDescent="0.3">
      <c r="A3176">
        <v>71230006</v>
      </c>
      <c r="B3176" t="s">
        <v>192</v>
      </c>
      <c r="C3176" t="s">
        <v>8</v>
      </c>
      <c r="D3176" t="s">
        <v>2384</v>
      </c>
      <c r="E3176">
        <v>0</v>
      </c>
    </row>
    <row r="3177" spans="1:5" x14ac:dyDescent="0.3">
      <c r="A3177">
        <v>71230006</v>
      </c>
      <c r="B3177" t="s">
        <v>192</v>
      </c>
      <c r="C3177" t="s">
        <v>8</v>
      </c>
      <c r="D3177" t="s">
        <v>2385</v>
      </c>
      <c r="E3177">
        <v>0</v>
      </c>
    </row>
    <row r="3178" spans="1:5" x14ac:dyDescent="0.3">
      <c r="A3178">
        <v>71230006</v>
      </c>
      <c r="B3178" t="s">
        <v>192</v>
      </c>
      <c r="C3178" t="s">
        <v>8</v>
      </c>
      <c r="D3178" t="s">
        <v>2386</v>
      </c>
      <c r="E3178">
        <v>0</v>
      </c>
    </row>
    <row r="3179" spans="1:5" x14ac:dyDescent="0.3">
      <c r="A3179">
        <v>71230006</v>
      </c>
      <c r="B3179" t="s">
        <v>192</v>
      </c>
      <c r="C3179" t="s">
        <v>8</v>
      </c>
      <c r="D3179" t="s">
        <v>2387</v>
      </c>
      <c r="E3179">
        <v>0</v>
      </c>
    </row>
    <row r="3180" spans="1:5" x14ac:dyDescent="0.3">
      <c r="A3180">
        <v>71230006</v>
      </c>
      <c r="B3180" t="s">
        <v>192</v>
      </c>
      <c r="C3180" t="s">
        <v>8</v>
      </c>
      <c r="D3180" t="s">
        <v>2388</v>
      </c>
      <c r="E3180">
        <v>-10</v>
      </c>
    </row>
    <row r="3181" spans="1:5" x14ac:dyDescent="0.3">
      <c r="A3181">
        <v>71230006</v>
      </c>
      <c r="B3181" t="s">
        <v>192</v>
      </c>
      <c r="C3181" t="s">
        <v>8</v>
      </c>
      <c r="D3181" t="s">
        <v>2389</v>
      </c>
      <c r="E3181">
        <v>0</v>
      </c>
    </row>
    <row r="3182" spans="1:5" x14ac:dyDescent="0.3">
      <c r="A3182">
        <v>71230006</v>
      </c>
      <c r="B3182" t="s">
        <v>192</v>
      </c>
      <c r="C3182" t="s">
        <v>8</v>
      </c>
      <c r="D3182" t="s">
        <v>2390</v>
      </c>
      <c r="E3182">
        <v>0</v>
      </c>
    </row>
    <row r="3183" spans="1:5" x14ac:dyDescent="0.3">
      <c r="A3183">
        <v>71230006</v>
      </c>
      <c r="B3183" t="s">
        <v>192</v>
      </c>
      <c r="C3183" t="s">
        <v>8</v>
      </c>
      <c r="D3183" t="s">
        <v>2391</v>
      </c>
      <c r="E3183">
        <v>-5</v>
      </c>
    </row>
    <row r="3184" spans="1:5" x14ac:dyDescent="0.3">
      <c r="A3184">
        <v>71230006</v>
      </c>
      <c r="B3184" t="s">
        <v>192</v>
      </c>
      <c r="C3184" t="s">
        <v>8</v>
      </c>
      <c r="D3184" t="s">
        <v>2392</v>
      </c>
      <c r="E3184">
        <v>0</v>
      </c>
    </row>
    <row r="3185" spans="1:5" x14ac:dyDescent="0.3">
      <c r="A3185">
        <v>71230006</v>
      </c>
      <c r="B3185" t="s">
        <v>192</v>
      </c>
      <c r="C3185" t="s">
        <v>8</v>
      </c>
      <c r="D3185" t="s">
        <v>2393</v>
      </c>
      <c r="E3185">
        <v>-6</v>
      </c>
    </row>
    <row r="3186" spans="1:5" x14ac:dyDescent="0.3">
      <c r="A3186">
        <v>71230006</v>
      </c>
      <c r="B3186" t="s">
        <v>192</v>
      </c>
      <c r="C3186" t="s">
        <v>8</v>
      </c>
      <c r="D3186" t="s">
        <v>2394</v>
      </c>
      <c r="E3186">
        <v>0</v>
      </c>
    </row>
    <row r="3187" spans="1:5" x14ac:dyDescent="0.3">
      <c r="A3187">
        <v>71230006</v>
      </c>
      <c r="B3187" t="s">
        <v>192</v>
      </c>
      <c r="C3187" t="s">
        <v>8</v>
      </c>
      <c r="D3187" t="s">
        <v>2395</v>
      </c>
      <c r="E3187">
        <v>0</v>
      </c>
    </row>
    <row r="3188" spans="1:5" x14ac:dyDescent="0.3">
      <c r="A3188">
        <v>71230006</v>
      </c>
      <c r="B3188" t="s">
        <v>192</v>
      </c>
      <c r="C3188" t="s">
        <v>8</v>
      </c>
      <c r="D3188" t="s">
        <v>2396</v>
      </c>
      <c r="E3188">
        <v>0</v>
      </c>
    </row>
    <row r="3189" spans="1:5" x14ac:dyDescent="0.3">
      <c r="A3189">
        <v>71230006</v>
      </c>
      <c r="B3189" t="s">
        <v>192</v>
      </c>
      <c r="C3189" t="s">
        <v>8</v>
      </c>
      <c r="D3189" t="s">
        <v>2397</v>
      </c>
      <c r="E3189">
        <v>0</v>
      </c>
    </row>
    <row r="3190" spans="1:5" x14ac:dyDescent="0.3">
      <c r="A3190">
        <v>71230006</v>
      </c>
      <c r="B3190" t="s">
        <v>192</v>
      </c>
      <c r="C3190" t="s">
        <v>8</v>
      </c>
      <c r="D3190" t="s">
        <v>2398</v>
      </c>
      <c r="E3190">
        <v>-1</v>
      </c>
    </row>
    <row r="3191" spans="1:5" x14ac:dyDescent="0.3">
      <c r="A3191">
        <v>71230006</v>
      </c>
      <c r="B3191" t="s">
        <v>192</v>
      </c>
      <c r="C3191" t="s">
        <v>8</v>
      </c>
      <c r="D3191" t="s">
        <v>2399</v>
      </c>
      <c r="E3191">
        <v>-12</v>
      </c>
    </row>
    <row r="3192" spans="1:5" x14ac:dyDescent="0.3">
      <c r="A3192">
        <v>71230006</v>
      </c>
      <c r="B3192" t="s">
        <v>192</v>
      </c>
      <c r="C3192" t="s">
        <v>8</v>
      </c>
      <c r="D3192" t="s">
        <v>2400</v>
      </c>
      <c r="E3192">
        <v>0</v>
      </c>
    </row>
    <row r="3193" spans="1:5" x14ac:dyDescent="0.3">
      <c r="A3193">
        <v>71230006</v>
      </c>
      <c r="B3193" t="s">
        <v>192</v>
      </c>
      <c r="C3193" t="s">
        <v>8</v>
      </c>
      <c r="D3193" t="s">
        <v>2401</v>
      </c>
      <c r="E3193">
        <v>-1</v>
      </c>
    </row>
    <row r="3194" spans="1:5" x14ac:dyDescent="0.3">
      <c r="A3194">
        <v>71230006</v>
      </c>
      <c r="B3194" t="s">
        <v>192</v>
      </c>
      <c r="C3194" t="s">
        <v>8</v>
      </c>
      <c r="D3194" t="s">
        <v>2402</v>
      </c>
      <c r="E3194">
        <v>0</v>
      </c>
    </row>
    <row r="3195" spans="1:5" x14ac:dyDescent="0.3">
      <c r="A3195">
        <v>71230006</v>
      </c>
      <c r="B3195" t="s">
        <v>192</v>
      </c>
      <c r="C3195" t="s">
        <v>8</v>
      </c>
      <c r="D3195" t="s">
        <v>2403</v>
      </c>
      <c r="E3195">
        <v>-3</v>
      </c>
    </row>
    <row r="3196" spans="1:5" x14ac:dyDescent="0.3">
      <c r="A3196">
        <v>71230006</v>
      </c>
      <c r="B3196" t="s">
        <v>192</v>
      </c>
      <c r="C3196" t="s">
        <v>8</v>
      </c>
      <c r="D3196" t="s">
        <v>2404</v>
      </c>
      <c r="E3196">
        <v>0</v>
      </c>
    </row>
    <row r="3197" spans="1:5" x14ac:dyDescent="0.3">
      <c r="A3197">
        <v>71230006</v>
      </c>
      <c r="B3197" t="s">
        <v>192</v>
      </c>
      <c r="C3197" t="s">
        <v>8</v>
      </c>
      <c r="D3197" t="s">
        <v>2405</v>
      </c>
      <c r="E3197">
        <v>-1</v>
      </c>
    </row>
    <row r="3198" spans="1:5" x14ac:dyDescent="0.3">
      <c r="A3198">
        <v>71230006</v>
      </c>
      <c r="B3198" t="s">
        <v>192</v>
      </c>
      <c r="C3198" t="s">
        <v>8</v>
      </c>
      <c r="D3198" t="s">
        <v>2406</v>
      </c>
      <c r="E3198">
        <v>0</v>
      </c>
    </row>
    <row r="3199" spans="1:5" x14ac:dyDescent="0.3">
      <c r="A3199">
        <v>71230006</v>
      </c>
      <c r="B3199" t="s">
        <v>192</v>
      </c>
      <c r="C3199" t="s">
        <v>8</v>
      </c>
      <c r="D3199" t="s">
        <v>2407</v>
      </c>
      <c r="E3199">
        <v>0</v>
      </c>
    </row>
    <row r="3200" spans="1:5" x14ac:dyDescent="0.3">
      <c r="A3200">
        <v>71230006</v>
      </c>
      <c r="B3200" t="s">
        <v>192</v>
      </c>
      <c r="C3200" t="s">
        <v>8</v>
      </c>
      <c r="D3200" t="s">
        <v>2408</v>
      </c>
      <c r="E3200">
        <v>0</v>
      </c>
    </row>
    <row r="3201" spans="1:5" x14ac:dyDescent="0.3">
      <c r="A3201">
        <v>71230006</v>
      </c>
      <c r="B3201" t="s">
        <v>192</v>
      </c>
      <c r="C3201" t="s">
        <v>8</v>
      </c>
      <c r="D3201" t="s">
        <v>2409</v>
      </c>
      <c r="E3201">
        <v>0</v>
      </c>
    </row>
    <row r="3202" spans="1:5" x14ac:dyDescent="0.3">
      <c r="A3202">
        <v>71230006</v>
      </c>
      <c r="B3202" t="s">
        <v>192</v>
      </c>
      <c r="C3202" t="s">
        <v>8</v>
      </c>
      <c r="D3202" t="s">
        <v>2410</v>
      </c>
      <c r="E3202">
        <v>0</v>
      </c>
    </row>
    <row r="3203" spans="1:5" x14ac:dyDescent="0.3">
      <c r="A3203">
        <v>71230006</v>
      </c>
      <c r="B3203" t="s">
        <v>192</v>
      </c>
      <c r="C3203" t="s">
        <v>8</v>
      </c>
      <c r="D3203" t="s">
        <v>2411</v>
      </c>
      <c r="E3203">
        <v>-11</v>
      </c>
    </row>
    <row r="3204" spans="1:5" x14ac:dyDescent="0.3">
      <c r="A3204">
        <v>71230006</v>
      </c>
      <c r="B3204" t="s">
        <v>192</v>
      </c>
      <c r="C3204" t="s">
        <v>8</v>
      </c>
      <c r="D3204" t="s">
        <v>2412</v>
      </c>
      <c r="E3204">
        <v>0</v>
      </c>
    </row>
    <row r="3205" spans="1:5" x14ac:dyDescent="0.3">
      <c r="A3205">
        <v>71230006</v>
      </c>
      <c r="B3205" t="s">
        <v>192</v>
      </c>
      <c r="C3205" t="s">
        <v>8</v>
      </c>
      <c r="D3205" t="s">
        <v>2413</v>
      </c>
      <c r="E3205">
        <v>0</v>
      </c>
    </row>
    <row r="3206" spans="1:5" x14ac:dyDescent="0.3">
      <c r="A3206">
        <v>59150002</v>
      </c>
      <c r="B3206" t="s">
        <v>194</v>
      </c>
      <c r="C3206" t="s">
        <v>8</v>
      </c>
      <c r="D3206" t="s">
        <v>2378</v>
      </c>
      <c r="E3206">
        <v>0</v>
      </c>
    </row>
    <row r="3207" spans="1:5" x14ac:dyDescent="0.3">
      <c r="A3207">
        <v>59150002</v>
      </c>
      <c r="B3207" t="s">
        <v>194</v>
      </c>
      <c r="C3207" t="s">
        <v>8</v>
      </c>
      <c r="D3207" t="s">
        <v>2379</v>
      </c>
      <c r="E3207">
        <v>0</v>
      </c>
    </row>
    <row r="3208" spans="1:5" x14ac:dyDescent="0.3">
      <c r="A3208">
        <v>59150002</v>
      </c>
      <c r="B3208" t="s">
        <v>194</v>
      </c>
      <c r="C3208" t="s">
        <v>8</v>
      </c>
      <c r="D3208" t="s">
        <v>2380</v>
      </c>
      <c r="E3208">
        <v>0</v>
      </c>
    </row>
    <row r="3209" spans="1:5" x14ac:dyDescent="0.3">
      <c r="A3209">
        <v>59150002</v>
      </c>
      <c r="B3209" t="s">
        <v>194</v>
      </c>
      <c r="C3209" t="s">
        <v>8</v>
      </c>
      <c r="D3209" t="s">
        <v>2381</v>
      </c>
      <c r="E3209">
        <v>0</v>
      </c>
    </row>
    <row r="3210" spans="1:5" x14ac:dyDescent="0.3">
      <c r="A3210">
        <v>59150002</v>
      </c>
      <c r="B3210" t="s">
        <v>194</v>
      </c>
      <c r="C3210" t="s">
        <v>8</v>
      </c>
      <c r="D3210" t="s">
        <v>2382</v>
      </c>
      <c r="E3210">
        <v>0</v>
      </c>
    </row>
    <row r="3211" spans="1:5" x14ac:dyDescent="0.3">
      <c r="A3211">
        <v>59150002</v>
      </c>
      <c r="B3211" t="s">
        <v>194</v>
      </c>
      <c r="C3211" t="s">
        <v>8</v>
      </c>
      <c r="D3211" t="s">
        <v>2383</v>
      </c>
      <c r="E3211">
        <v>0</v>
      </c>
    </row>
    <row r="3212" spans="1:5" x14ac:dyDescent="0.3">
      <c r="A3212">
        <v>59150002</v>
      </c>
      <c r="B3212" t="s">
        <v>194</v>
      </c>
      <c r="C3212" t="s">
        <v>8</v>
      </c>
      <c r="D3212" t="s">
        <v>2384</v>
      </c>
      <c r="E3212">
        <v>0</v>
      </c>
    </row>
    <row r="3213" spans="1:5" x14ac:dyDescent="0.3">
      <c r="A3213">
        <v>59150002</v>
      </c>
      <c r="B3213" t="s">
        <v>194</v>
      </c>
      <c r="C3213" t="s">
        <v>8</v>
      </c>
      <c r="D3213" t="s">
        <v>2385</v>
      </c>
      <c r="E3213">
        <v>0</v>
      </c>
    </row>
    <row r="3214" spans="1:5" x14ac:dyDescent="0.3">
      <c r="A3214">
        <v>59150002</v>
      </c>
      <c r="B3214" t="s">
        <v>194</v>
      </c>
      <c r="C3214" t="s">
        <v>8</v>
      </c>
      <c r="D3214" t="s">
        <v>2386</v>
      </c>
      <c r="E3214">
        <v>0</v>
      </c>
    </row>
    <row r="3215" spans="1:5" x14ac:dyDescent="0.3">
      <c r="A3215">
        <v>59150002</v>
      </c>
      <c r="B3215" t="s">
        <v>194</v>
      </c>
      <c r="C3215" t="s">
        <v>8</v>
      </c>
      <c r="D3215" t="s">
        <v>2387</v>
      </c>
      <c r="E3215">
        <v>0</v>
      </c>
    </row>
    <row r="3216" spans="1:5" x14ac:dyDescent="0.3">
      <c r="A3216">
        <v>59150002</v>
      </c>
      <c r="B3216" t="s">
        <v>194</v>
      </c>
      <c r="C3216" t="s">
        <v>8</v>
      </c>
      <c r="D3216" t="s">
        <v>2388</v>
      </c>
      <c r="E3216">
        <v>0</v>
      </c>
    </row>
    <row r="3217" spans="1:5" x14ac:dyDescent="0.3">
      <c r="A3217">
        <v>59150002</v>
      </c>
      <c r="B3217" t="s">
        <v>194</v>
      </c>
      <c r="C3217" t="s">
        <v>8</v>
      </c>
      <c r="D3217" t="s">
        <v>2389</v>
      </c>
      <c r="E3217">
        <v>0</v>
      </c>
    </row>
    <row r="3218" spans="1:5" x14ac:dyDescent="0.3">
      <c r="A3218">
        <v>59150002</v>
      </c>
      <c r="B3218" t="s">
        <v>194</v>
      </c>
      <c r="C3218" t="s">
        <v>8</v>
      </c>
      <c r="D3218" t="s">
        <v>2390</v>
      </c>
      <c r="E3218">
        <v>0</v>
      </c>
    </row>
    <row r="3219" spans="1:5" x14ac:dyDescent="0.3">
      <c r="A3219">
        <v>59150002</v>
      </c>
      <c r="B3219" t="s">
        <v>194</v>
      </c>
      <c r="C3219" t="s">
        <v>8</v>
      </c>
      <c r="D3219" t="s">
        <v>2391</v>
      </c>
      <c r="E3219">
        <v>0</v>
      </c>
    </row>
    <row r="3220" spans="1:5" x14ac:dyDescent="0.3">
      <c r="A3220">
        <v>59150002</v>
      </c>
      <c r="B3220" t="s">
        <v>194</v>
      </c>
      <c r="C3220" t="s">
        <v>8</v>
      </c>
      <c r="D3220" t="s">
        <v>2392</v>
      </c>
      <c r="E3220">
        <v>0</v>
      </c>
    </row>
    <row r="3221" spans="1:5" x14ac:dyDescent="0.3">
      <c r="A3221">
        <v>59150002</v>
      </c>
      <c r="B3221" t="s">
        <v>194</v>
      </c>
      <c r="C3221" t="s">
        <v>8</v>
      </c>
      <c r="D3221" t="s">
        <v>2393</v>
      </c>
      <c r="E3221">
        <v>0</v>
      </c>
    </row>
    <row r="3222" spans="1:5" x14ac:dyDescent="0.3">
      <c r="A3222">
        <v>59150002</v>
      </c>
      <c r="B3222" t="s">
        <v>194</v>
      </c>
      <c r="C3222" t="s">
        <v>8</v>
      </c>
      <c r="D3222" t="s">
        <v>2394</v>
      </c>
      <c r="E3222">
        <v>0</v>
      </c>
    </row>
    <row r="3223" spans="1:5" x14ac:dyDescent="0.3">
      <c r="A3223">
        <v>59150002</v>
      </c>
      <c r="B3223" t="s">
        <v>194</v>
      </c>
      <c r="C3223" t="s">
        <v>8</v>
      </c>
      <c r="D3223" t="s">
        <v>2395</v>
      </c>
      <c r="E3223">
        <v>0</v>
      </c>
    </row>
    <row r="3224" spans="1:5" x14ac:dyDescent="0.3">
      <c r="A3224">
        <v>59150002</v>
      </c>
      <c r="B3224" t="s">
        <v>194</v>
      </c>
      <c r="C3224" t="s">
        <v>8</v>
      </c>
      <c r="D3224" t="s">
        <v>2396</v>
      </c>
      <c r="E3224">
        <v>0</v>
      </c>
    </row>
    <row r="3225" spans="1:5" x14ac:dyDescent="0.3">
      <c r="A3225">
        <v>59150002</v>
      </c>
      <c r="B3225" t="s">
        <v>194</v>
      </c>
      <c r="C3225" t="s">
        <v>8</v>
      </c>
      <c r="D3225" t="s">
        <v>2397</v>
      </c>
      <c r="E3225">
        <v>0</v>
      </c>
    </row>
    <row r="3226" spans="1:5" x14ac:dyDescent="0.3">
      <c r="A3226">
        <v>59150002</v>
      </c>
      <c r="B3226" t="s">
        <v>194</v>
      </c>
      <c r="C3226" t="s">
        <v>8</v>
      </c>
      <c r="D3226" t="s">
        <v>2398</v>
      </c>
      <c r="E3226">
        <v>0</v>
      </c>
    </row>
    <row r="3227" spans="1:5" x14ac:dyDescent="0.3">
      <c r="A3227">
        <v>59150002</v>
      </c>
      <c r="B3227" t="s">
        <v>194</v>
      </c>
      <c r="C3227" t="s">
        <v>8</v>
      </c>
      <c r="D3227" t="s">
        <v>2399</v>
      </c>
      <c r="E3227">
        <v>0</v>
      </c>
    </row>
    <row r="3228" spans="1:5" x14ac:dyDescent="0.3">
      <c r="A3228">
        <v>59150002</v>
      </c>
      <c r="B3228" t="s">
        <v>194</v>
      </c>
      <c r="C3228" t="s">
        <v>8</v>
      </c>
      <c r="D3228" t="s">
        <v>2400</v>
      </c>
      <c r="E3228">
        <v>0</v>
      </c>
    </row>
    <row r="3229" spans="1:5" x14ac:dyDescent="0.3">
      <c r="A3229">
        <v>59150002</v>
      </c>
      <c r="B3229" t="s">
        <v>194</v>
      </c>
      <c r="C3229" t="s">
        <v>8</v>
      </c>
      <c r="D3229" t="s">
        <v>2401</v>
      </c>
      <c r="E3229">
        <v>0</v>
      </c>
    </row>
    <row r="3230" spans="1:5" x14ac:dyDescent="0.3">
      <c r="A3230">
        <v>59150002</v>
      </c>
      <c r="B3230" t="s">
        <v>194</v>
      </c>
      <c r="C3230" t="s">
        <v>8</v>
      </c>
      <c r="D3230" t="s">
        <v>2402</v>
      </c>
      <c r="E3230">
        <v>0</v>
      </c>
    </row>
    <row r="3231" spans="1:5" x14ac:dyDescent="0.3">
      <c r="A3231">
        <v>59150002</v>
      </c>
      <c r="B3231" t="s">
        <v>194</v>
      </c>
      <c r="C3231" t="s">
        <v>8</v>
      </c>
      <c r="D3231" t="s">
        <v>2403</v>
      </c>
      <c r="E3231">
        <v>-4</v>
      </c>
    </row>
    <row r="3232" spans="1:5" x14ac:dyDescent="0.3">
      <c r="A3232">
        <v>59150002</v>
      </c>
      <c r="B3232" t="s">
        <v>194</v>
      </c>
      <c r="C3232" t="s">
        <v>8</v>
      </c>
      <c r="D3232" t="s">
        <v>2404</v>
      </c>
      <c r="E3232">
        <v>0</v>
      </c>
    </row>
    <row r="3233" spans="1:5" x14ac:dyDescent="0.3">
      <c r="A3233">
        <v>59150002</v>
      </c>
      <c r="B3233" t="s">
        <v>194</v>
      </c>
      <c r="C3233" t="s">
        <v>8</v>
      </c>
      <c r="D3233" t="s">
        <v>2405</v>
      </c>
      <c r="E3233">
        <v>0</v>
      </c>
    </row>
    <row r="3234" spans="1:5" x14ac:dyDescent="0.3">
      <c r="A3234">
        <v>59150002</v>
      </c>
      <c r="B3234" t="s">
        <v>194</v>
      </c>
      <c r="C3234" t="s">
        <v>8</v>
      </c>
      <c r="D3234" t="s">
        <v>2406</v>
      </c>
      <c r="E3234">
        <v>0</v>
      </c>
    </row>
    <row r="3235" spans="1:5" x14ac:dyDescent="0.3">
      <c r="A3235">
        <v>59150002</v>
      </c>
      <c r="B3235" t="s">
        <v>194</v>
      </c>
      <c r="C3235" t="s">
        <v>8</v>
      </c>
      <c r="D3235" t="s">
        <v>2407</v>
      </c>
      <c r="E3235">
        <v>0</v>
      </c>
    </row>
    <row r="3236" spans="1:5" x14ac:dyDescent="0.3">
      <c r="A3236">
        <v>59150002</v>
      </c>
      <c r="B3236" t="s">
        <v>194</v>
      </c>
      <c r="C3236" t="s">
        <v>8</v>
      </c>
      <c r="D3236" t="s">
        <v>2408</v>
      </c>
      <c r="E3236">
        <v>0</v>
      </c>
    </row>
    <row r="3237" spans="1:5" x14ac:dyDescent="0.3">
      <c r="A3237">
        <v>59150002</v>
      </c>
      <c r="B3237" t="s">
        <v>194</v>
      </c>
      <c r="C3237" t="s">
        <v>8</v>
      </c>
      <c r="D3237" t="s">
        <v>2409</v>
      </c>
      <c r="E3237">
        <v>0</v>
      </c>
    </row>
    <row r="3238" spans="1:5" x14ac:dyDescent="0.3">
      <c r="A3238">
        <v>59150002</v>
      </c>
      <c r="B3238" t="s">
        <v>194</v>
      </c>
      <c r="C3238" t="s">
        <v>8</v>
      </c>
      <c r="D3238" t="s">
        <v>2410</v>
      </c>
      <c r="E3238">
        <v>0</v>
      </c>
    </row>
    <row r="3239" spans="1:5" x14ac:dyDescent="0.3">
      <c r="A3239">
        <v>59150002</v>
      </c>
      <c r="B3239" t="s">
        <v>194</v>
      </c>
      <c r="C3239" t="s">
        <v>8</v>
      </c>
      <c r="D3239" t="s">
        <v>2411</v>
      </c>
      <c r="E3239">
        <v>0</v>
      </c>
    </row>
    <row r="3240" spans="1:5" x14ac:dyDescent="0.3">
      <c r="A3240">
        <v>59150002</v>
      </c>
      <c r="B3240" t="s">
        <v>194</v>
      </c>
      <c r="C3240" t="s">
        <v>8</v>
      </c>
      <c r="D3240" t="s">
        <v>2412</v>
      </c>
      <c r="E3240">
        <v>0</v>
      </c>
    </row>
    <row r="3241" spans="1:5" x14ac:dyDescent="0.3">
      <c r="A3241">
        <v>59150002</v>
      </c>
      <c r="B3241" t="s">
        <v>194</v>
      </c>
      <c r="C3241" t="s">
        <v>8</v>
      </c>
      <c r="D3241" t="s">
        <v>2413</v>
      </c>
      <c r="E3241">
        <v>0</v>
      </c>
    </row>
    <row r="3242" spans="1:5" x14ac:dyDescent="0.3">
      <c r="A3242">
        <v>71270008</v>
      </c>
      <c r="B3242" t="s">
        <v>196</v>
      </c>
      <c r="C3242" t="s">
        <v>130</v>
      </c>
      <c r="D3242" t="s">
        <v>2378</v>
      </c>
      <c r="E3242">
        <v>0</v>
      </c>
    </row>
    <row r="3243" spans="1:5" x14ac:dyDescent="0.3">
      <c r="A3243">
        <v>71270008</v>
      </c>
      <c r="B3243" t="s">
        <v>196</v>
      </c>
      <c r="C3243" t="s">
        <v>130</v>
      </c>
      <c r="D3243" t="s">
        <v>2379</v>
      </c>
      <c r="E3243">
        <v>-10</v>
      </c>
    </row>
    <row r="3244" spans="1:5" x14ac:dyDescent="0.3">
      <c r="A3244">
        <v>71270008</v>
      </c>
      <c r="B3244" t="s">
        <v>196</v>
      </c>
      <c r="C3244" t="s">
        <v>130</v>
      </c>
      <c r="D3244" t="s">
        <v>2380</v>
      </c>
      <c r="E3244">
        <v>0</v>
      </c>
    </row>
    <row r="3245" spans="1:5" x14ac:dyDescent="0.3">
      <c r="A3245">
        <v>71270008</v>
      </c>
      <c r="B3245" t="s">
        <v>196</v>
      </c>
      <c r="C3245" t="s">
        <v>130</v>
      </c>
      <c r="D3245" t="s">
        <v>2381</v>
      </c>
      <c r="E3245">
        <v>0</v>
      </c>
    </row>
    <row r="3246" spans="1:5" x14ac:dyDescent="0.3">
      <c r="A3246">
        <v>71270008</v>
      </c>
      <c r="B3246" t="s">
        <v>196</v>
      </c>
      <c r="C3246" t="s">
        <v>130</v>
      </c>
      <c r="D3246" t="s">
        <v>2382</v>
      </c>
      <c r="E3246">
        <v>0</v>
      </c>
    </row>
    <row r="3247" spans="1:5" x14ac:dyDescent="0.3">
      <c r="A3247">
        <v>71270008</v>
      </c>
      <c r="B3247" t="s">
        <v>196</v>
      </c>
      <c r="C3247" t="s">
        <v>130</v>
      </c>
      <c r="D3247" t="s">
        <v>2383</v>
      </c>
      <c r="E3247">
        <v>-6</v>
      </c>
    </row>
    <row r="3248" spans="1:5" x14ac:dyDescent="0.3">
      <c r="A3248">
        <v>71270008</v>
      </c>
      <c r="B3248" t="s">
        <v>196</v>
      </c>
      <c r="C3248" t="s">
        <v>130</v>
      </c>
      <c r="D3248" t="s">
        <v>2384</v>
      </c>
      <c r="E3248">
        <v>0</v>
      </c>
    </row>
    <row r="3249" spans="1:5" x14ac:dyDescent="0.3">
      <c r="A3249">
        <v>71270008</v>
      </c>
      <c r="B3249" t="s">
        <v>196</v>
      </c>
      <c r="C3249" t="s">
        <v>130</v>
      </c>
      <c r="D3249" t="s">
        <v>2385</v>
      </c>
      <c r="E3249">
        <v>-7</v>
      </c>
    </row>
    <row r="3250" spans="1:5" x14ac:dyDescent="0.3">
      <c r="A3250">
        <v>71270008</v>
      </c>
      <c r="B3250" t="s">
        <v>196</v>
      </c>
      <c r="C3250" t="s">
        <v>130</v>
      </c>
      <c r="D3250" t="s">
        <v>2386</v>
      </c>
      <c r="E3250">
        <v>0</v>
      </c>
    </row>
    <row r="3251" spans="1:5" x14ac:dyDescent="0.3">
      <c r="A3251">
        <v>71270008</v>
      </c>
      <c r="B3251" t="s">
        <v>196</v>
      </c>
      <c r="C3251" t="s">
        <v>130</v>
      </c>
      <c r="D3251" t="s">
        <v>2387</v>
      </c>
      <c r="E3251">
        <v>0</v>
      </c>
    </row>
    <row r="3252" spans="1:5" x14ac:dyDescent="0.3">
      <c r="A3252">
        <v>71270008</v>
      </c>
      <c r="B3252" t="s">
        <v>196</v>
      </c>
      <c r="C3252" t="s">
        <v>130</v>
      </c>
      <c r="D3252" t="s">
        <v>2388</v>
      </c>
      <c r="E3252">
        <v>0</v>
      </c>
    </row>
    <row r="3253" spans="1:5" x14ac:dyDescent="0.3">
      <c r="A3253">
        <v>71270008</v>
      </c>
      <c r="B3253" t="s">
        <v>196</v>
      </c>
      <c r="C3253" t="s">
        <v>130</v>
      </c>
      <c r="D3253" t="s">
        <v>2389</v>
      </c>
      <c r="E3253">
        <v>0</v>
      </c>
    </row>
    <row r="3254" spans="1:5" x14ac:dyDescent="0.3">
      <c r="A3254">
        <v>71270008</v>
      </c>
      <c r="B3254" t="s">
        <v>196</v>
      </c>
      <c r="C3254" t="s">
        <v>130</v>
      </c>
      <c r="D3254" t="s">
        <v>2390</v>
      </c>
      <c r="E3254">
        <v>0</v>
      </c>
    </row>
    <row r="3255" spans="1:5" x14ac:dyDescent="0.3">
      <c r="A3255">
        <v>71270008</v>
      </c>
      <c r="B3255" t="s">
        <v>196</v>
      </c>
      <c r="C3255" t="s">
        <v>130</v>
      </c>
      <c r="D3255" t="s">
        <v>2391</v>
      </c>
      <c r="E3255">
        <v>0</v>
      </c>
    </row>
    <row r="3256" spans="1:5" x14ac:dyDescent="0.3">
      <c r="A3256">
        <v>71270008</v>
      </c>
      <c r="B3256" t="s">
        <v>196</v>
      </c>
      <c r="C3256" t="s">
        <v>130</v>
      </c>
      <c r="D3256" t="s">
        <v>2392</v>
      </c>
      <c r="E3256">
        <v>0</v>
      </c>
    </row>
    <row r="3257" spans="1:5" x14ac:dyDescent="0.3">
      <c r="A3257">
        <v>71270008</v>
      </c>
      <c r="B3257" t="s">
        <v>196</v>
      </c>
      <c r="C3257" t="s">
        <v>130</v>
      </c>
      <c r="D3257" t="s">
        <v>2393</v>
      </c>
      <c r="E3257">
        <v>-2</v>
      </c>
    </row>
    <row r="3258" spans="1:5" x14ac:dyDescent="0.3">
      <c r="A3258">
        <v>71270008</v>
      </c>
      <c r="B3258" t="s">
        <v>196</v>
      </c>
      <c r="C3258" t="s">
        <v>130</v>
      </c>
      <c r="D3258" t="s">
        <v>2394</v>
      </c>
      <c r="E3258">
        <v>0</v>
      </c>
    </row>
    <row r="3259" spans="1:5" x14ac:dyDescent="0.3">
      <c r="A3259">
        <v>71270008</v>
      </c>
      <c r="B3259" t="s">
        <v>196</v>
      </c>
      <c r="C3259" t="s">
        <v>130</v>
      </c>
      <c r="D3259" t="s">
        <v>2395</v>
      </c>
      <c r="E3259">
        <v>0</v>
      </c>
    </row>
    <row r="3260" spans="1:5" x14ac:dyDescent="0.3">
      <c r="A3260">
        <v>71270008</v>
      </c>
      <c r="B3260" t="s">
        <v>196</v>
      </c>
      <c r="C3260" t="s">
        <v>130</v>
      </c>
      <c r="D3260" t="s">
        <v>2396</v>
      </c>
      <c r="E3260">
        <v>-2</v>
      </c>
    </row>
    <row r="3261" spans="1:5" x14ac:dyDescent="0.3">
      <c r="A3261">
        <v>71270008</v>
      </c>
      <c r="B3261" t="s">
        <v>196</v>
      </c>
      <c r="C3261" t="s">
        <v>130</v>
      </c>
      <c r="D3261" t="s">
        <v>2397</v>
      </c>
      <c r="E3261">
        <v>0</v>
      </c>
    </row>
    <row r="3262" spans="1:5" x14ac:dyDescent="0.3">
      <c r="A3262">
        <v>71270008</v>
      </c>
      <c r="B3262" t="s">
        <v>196</v>
      </c>
      <c r="C3262" t="s">
        <v>130</v>
      </c>
      <c r="D3262" t="s">
        <v>2398</v>
      </c>
      <c r="E3262">
        <v>-2</v>
      </c>
    </row>
    <row r="3263" spans="1:5" x14ac:dyDescent="0.3">
      <c r="A3263">
        <v>71270008</v>
      </c>
      <c r="B3263" t="s">
        <v>196</v>
      </c>
      <c r="C3263" t="s">
        <v>130</v>
      </c>
      <c r="D3263" t="s">
        <v>2399</v>
      </c>
      <c r="E3263">
        <v>0</v>
      </c>
    </row>
    <row r="3264" spans="1:5" x14ac:dyDescent="0.3">
      <c r="A3264">
        <v>71270008</v>
      </c>
      <c r="B3264" t="s">
        <v>196</v>
      </c>
      <c r="C3264" t="s">
        <v>130</v>
      </c>
      <c r="D3264" t="s">
        <v>2400</v>
      </c>
      <c r="E3264">
        <v>0</v>
      </c>
    </row>
    <row r="3265" spans="1:5" x14ac:dyDescent="0.3">
      <c r="A3265">
        <v>71270008</v>
      </c>
      <c r="B3265" t="s">
        <v>196</v>
      </c>
      <c r="C3265" t="s">
        <v>130</v>
      </c>
      <c r="D3265" t="s">
        <v>2401</v>
      </c>
      <c r="E3265">
        <v>0</v>
      </c>
    </row>
    <row r="3266" spans="1:5" x14ac:dyDescent="0.3">
      <c r="A3266">
        <v>71270008</v>
      </c>
      <c r="B3266" t="s">
        <v>196</v>
      </c>
      <c r="C3266" t="s">
        <v>130</v>
      </c>
      <c r="D3266" t="s">
        <v>2402</v>
      </c>
      <c r="E3266">
        <v>0</v>
      </c>
    </row>
    <row r="3267" spans="1:5" x14ac:dyDescent="0.3">
      <c r="A3267">
        <v>71270008</v>
      </c>
      <c r="B3267" t="s">
        <v>196</v>
      </c>
      <c r="C3267" t="s">
        <v>130</v>
      </c>
      <c r="D3267" t="s">
        <v>2403</v>
      </c>
      <c r="E3267">
        <v>-2</v>
      </c>
    </row>
    <row r="3268" spans="1:5" x14ac:dyDescent="0.3">
      <c r="A3268">
        <v>71270008</v>
      </c>
      <c r="B3268" t="s">
        <v>196</v>
      </c>
      <c r="C3268" t="s">
        <v>130</v>
      </c>
      <c r="D3268" t="s">
        <v>2404</v>
      </c>
      <c r="E3268">
        <v>-1</v>
      </c>
    </row>
    <row r="3269" spans="1:5" x14ac:dyDescent="0.3">
      <c r="A3269">
        <v>71270008</v>
      </c>
      <c r="B3269" t="s">
        <v>196</v>
      </c>
      <c r="C3269" t="s">
        <v>130</v>
      </c>
      <c r="D3269" t="s">
        <v>2405</v>
      </c>
      <c r="E3269">
        <v>0</v>
      </c>
    </row>
    <row r="3270" spans="1:5" x14ac:dyDescent="0.3">
      <c r="A3270">
        <v>71270008</v>
      </c>
      <c r="B3270" t="s">
        <v>196</v>
      </c>
      <c r="C3270" t="s">
        <v>130</v>
      </c>
      <c r="D3270" t="s">
        <v>2406</v>
      </c>
      <c r="E3270">
        <v>0</v>
      </c>
    </row>
    <row r="3271" spans="1:5" x14ac:dyDescent="0.3">
      <c r="A3271">
        <v>71270008</v>
      </c>
      <c r="B3271" t="s">
        <v>196</v>
      </c>
      <c r="C3271" t="s">
        <v>130</v>
      </c>
      <c r="D3271" t="s">
        <v>2407</v>
      </c>
      <c r="E3271">
        <v>-3</v>
      </c>
    </row>
    <row r="3272" spans="1:5" x14ac:dyDescent="0.3">
      <c r="A3272">
        <v>71270008</v>
      </c>
      <c r="B3272" t="s">
        <v>196</v>
      </c>
      <c r="C3272" t="s">
        <v>130</v>
      </c>
      <c r="D3272" t="s">
        <v>2408</v>
      </c>
      <c r="E3272">
        <v>0</v>
      </c>
    </row>
    <row r="3273" spans="1:5" x14ac:dyDescent="0.3">
      <c r="A3273">
        <v>71270008</v>
      </c>
      <c r="B3273" t="s">
        <v>196</v>
      </c>
      <c r="C3273" t="s">
        <v>130</v>
      </c>
      <c r="D3273" t="s">
        <v>2409</v>
      </c>
      <c r="E3273">
        <v>0</v>
      </c>
    </row>
    <row r="3274" spans="1:5" x14ac:dyDescent="0.3">
      <c r="A3274">
        <v>71270008</v>
      </c>
      <c r="B3274" t="s">
        <v>196</v>
      </c>
      <c r="C3274" t="s">
        <v>130</v>
      </c>
      <c r="D3274" t="s">
        <v>2410</v>
      </c>
      <c r="E3274">
        <v>0</v>
      </c>
    </row>
    <row r="3275" spans="1:5" x14ac:dyDescent="0.3">
      <c r="A3275">
        <v>71270008</v>
      </c>
      <c r="B3275" t="s">
        <v>196</v>
      </c>
      <c r="C3275" t="s">
        <v>130</v>
      </c>
      <c r="D3275" t="s">
        <v>2411</v>
      </c>
      <c r="E3275">
        <v>0</v>
      </c>
    </row>
    <row r="3276" spans="1:5" x14ac:dyDescent="0.3">
      <c r="A3276">
        <v>71270008</v>
      </c>
      <c r="B3276" t="s">
        <v>196</v>
      </c>
      <c r="C3276" t="s">
        <v>130</v>
      </c>
      <c r="D3276" t="s">
        <v>2412</v>
      </c>
      <c r="E3276">
        <v>-4</v>
      </c>
    </row>
    <row r="3277" spans="1:5" x14ac:dyDescent="0.3">
      <c r="A3277">
        <v>71270008</v>
      </c>
      <c r="B3277" t="s">
        <v>196</v>
      </c>
      <c r="C3277" t="s">
        <v>130</v>
      </c>
      <c r="D3277" t="s">
        <v>2413</v>
      </c>
      <c r="E3277">
        <v>0</v>
      </c>
    </row>
    <row r="3278" spans="1:5" x14ac:dyDescent="0.3">
      <c r="A3278">
        <v>79210036</v>
      </c>
      <c r="B3278" t="s">
        <v>198</v>
      </c>
      <c r="C3278" t="s">
        <v>130</v>
      </c>
      <c r="D3278" t="s">
        <v>2378</v>
      </c>
      <c r="E3278">
        <v>-2</v>
      </c>
    </row>
    <row r="3279" spans="1:5" x14ac:dyDescent="0.3">
      <c r="A3279">
        <v>79210036</v>
      </c>
      <c r="B3279" t="s">
        <v>198</v>
      </c>
      <c r="C3279" t="s">
        <v>130</v>
      </c>
      <c r="D3279" t="s">
        <v>2379</v>
      </c>
      <c r="E3279">
        <v>0</v>
      </c>
    </row>
    <row r="3280" spans="1:5" x14ac:dyDescent="0.3">
      <c r="A3280">
        <v>79210036</v>
      </c>
      <c r="B3280" t="s">
        <v>198</v>
      </c>
      <c r="C3280" t="s">
        <v>130</v>
      </c>
      <c r="D3280" t="s">
        <v>2380</v>
      </c>
      <c r="E3280">
        <v>0</v>
      </c>
    </row>
    <row r="3281" spans="1:5" x14ac:dyDescent="0.3">
      <c r="A3281">
        <v>79210036</v>
      </c>
      <c r="B3281" t="s">
        <v>198</v>
      </c>
      <c r="C3281" t="s">
        <v>130</v>
      </c>
      <c r="D3281" t="s">
        <v>2381</v>
      </c>
      <c r="E3281">
        <v>-3</v>
      </c>
    </row>
    <row r="3282" spans="1:5" x14ac:dyDescent="0.3">
      <c r="A3282">
        <v>79210036</v>
      </c>
      <c r="B3282" t="s">
        <v>198</v>
      </c>
      <c r="C3282" t="s">
        <v>130</v>
      </c>
      <c r="D3282" t="s">
        <v>2382</v>
      </c>
      <c r="E3282">
        <v>0</v>
      </c>
    </row>
    <row r="3283" spans="1:5" x14ac:dyDescent="0.3">
      <c r="A3283">
        <v>79210036</v>
      </c>
      <c r="B3283" t="s">
        <v>198</v>
      </c>
      <c r="C3283" t="s">
        <v>130</v>
      </c>
      <c r="D3283" t="s">
        <v>2383</v>
      </c>
      <c r="E3283">
        <v>0</v>
      </c>
    </row>
    <row r="3284" spans="1:5" x14ac:dyDescent="0.3">
      <c r="A3284">
        <v>79210036</v>
      </c>
      <c r="B3284" t="s">
        <v>198</v>
      </c>
      <c r="C3284" t="s">
        <v>130</v>
      </c>
      <c r="D3284" t="s">
        <v>2384</v>
      </c>
      <c r="E3284">
        <v>0</v>
      </c>
    </row>
    <row r="3285" spans="1:5" x14ac:dyDescent="0.3">
      <c r="A3285">
        <v>79210036</v>
      </c>
      <c r="B3285" t="s">
        <v>198</v>
      </c>
      <c r="C3285" t="s">
        <v>130</v>
      </c>
      <c r="D3285" t="s">
        <v>2385</v>
      </c>
      <c r="E3285">
        <v>-3</v>
      </c>
    </row>
    <row r="3286" spans="1:5" x14ac:dyDescent="0.3">
      <c r="A3286">
        <v>79210036</v>
      </c>
      <c r="B3286" t="s">
        <v>198</v>
      </c>
      <c r="C3286" t="s">
        <v>130</v>
      </c>
      <c r="D3286" t="s">
        <v>2386</v>
      </c>
      <c r="E3286">
        <v>0</v>
      </c>
    </row>
    <row r="3287" spans="1:5" x14ac:dyDescent="0.3">
      <c r="A3287">
        <v>79210036</v>
      </c>
      <c r="B3287" t="s">
        <v>198</v>
      </c>
      <c r="C3287" t="s">
        <v>130</v>
      </c>
      <c r="D3287" t="s">
        <v>2387</v>
      </c>
      <c r="E3287">
        <v>-2</v>
      </c>
    </row>
    <row r="3288" spans="1:5" x14ac:dyDescent="0.3">
      <c r="A3288">
        <v>79210036</v>
      </c>
      <c r="B3288" t="s">
        <v>198</v>
      </c>
      <c r="C3288" t="s">
        <v>130</v>
      </c>
      <c r="D3288" t="s">
        <v>2388</v>
      </c>
      <c r="E3288">
        <v>0</v>
      </c>
    </row>
    <row r="3289" spans="1:5" x14ac:dyDescent="0.3">
      <c r="A3289">
        <v>79210036</v>
      </c>
      <c r="B3289" t="s">
        <v>198</v>
      </c>
      <c r="C3289" t="s">
        <v>130</v>
      </c>
      <c r="D3289" t="s">
        <v>2389</v>
      </c>
      <c r="E3289">
        <v>-2</v>
      </c>
    </row>
    <row r="3290" spans="1:5" x14ac:dyDescent="0.3">
      <c r="A3290">
        <v>79210036</v>
      </c>
      <c r="B3290" t="s">
        <v>198</v>
      </c>
      <c r="C3290" t="s">
        <v>130</v>
      </c>
      <c r="D3290" t="s">
        <v>2390</v>
      </c>
      <c r="E3290">
        <v>0</v>
      </c>
    </row>
    <row r="3291" spans="1:5" x14ac:dyDescent="0.3">
      <c r="A3291">
        <v>79210036</v>
      </c>
      <c r="B3291" t="s">
        <v>198</v>
      </c>
      <c r="C3291" t="s">
        <v>130</v>
      </c>
      <c r="D3291" t="s">
        <v>2391</v>
      </c>
      <c r="E3291">
        <v>-3</v>
      </c>
    </row>
    <row r="3292" spans="1:5" x14ac:dyDescent="0.3">
      <c r="A3292">
        <v>79210036</v>
      </c>
      <c r="B3292" t="s">
        <v>198</v>
      </c>
      <c r="C3292" t="s">
        <v>130</v>
      </c>
      <c r="D3292" t="s">
        <v>2392</v>
      </c>
      <c r="E3292">
        <v>0</v>
      </c>
    </row>
    <row r="3293" spans="1:5" x14ac:dyDescent="0.3">
      <c r="A3293">
        <v>79210036</v>
      </c>
      <c r="B3293" t="s">
        <v>198</v>
      </c>
      <c r="C3293" t="s">
        <v>130</v>
      </c>
      <c r="D3293" t="s">
        <v>2393</v>
      </c>
      <c r="E3293">
        <v>0</v>
      </c>
    </row>
    <row r="3294" spans="1:5" x14ac:dyDescent="0.3">
      <c r="A3294">
        <v>79210036</v>
      </c>
      <c r="B3294" t="s">
        <v>198</v>
      </c>
      <c r="C3294" t="s">
        <v>130</v>
      </c>
      <c r="D3294" t="s">
        <v>2394</v>
      </c>
      <c r="E3294">
        <v>0</v>
      </c>
    </row>
    <row r="3295" spans="1:5" x14ac:dyDescent="0.3">
      <c r="A3295">
        <v>79210036</v>
      </c>
      <c r="B3295" t="s">
        <v>198</v>
      </c>
      <c r="C3295" t="s">
        <v>130</v>
      </c>
      <c r="D3295" t="s">
        <v>2395</v>
      </c>
      <c r="E3295">
        <v>0</v>
      </c>
    </row>
    <row r="3296" spans="1:5" x14ac:dyDescent="0.3">
      <c r="A3296">
        <v>79210036</v>
      </c>
      <c r="B3296" t="s">
        <v>198</v>
      </c>
      <c r="C3296" t="s">
        <v>130</v>
      </c>
      <c r="D3296" t="s">
        <v>2396</v>
      </c>
      <c r="E3296">
        <v>0</v>
      </c>
    </row>
    <row r="3297" spans="1:5" x14ac:dyDescent="0.3">
      <c r="A3297">
        <v>79210036</v>
      </c>
      <c r="B3297" t="s">
        <v>198</v>
      </c>
      <c r="C3297" t="s">
        <v>130</v>
      </c>
      <c r="D3297" t="s">
        <v>2397</v>
      </c>
      <c r="E3297">
        <v>0</v>
      </c>
    </row>
    <row r="3298" spans="1:5" x14ac:dyDescent="0.3">
      <c r="A3298">
        <v>79210036</v>
      </c>
      <c r="B3298" t="s">
        <v>198</v>
      </c>
      <c r="C3298" t="s">
        <v>130</v>
      </c>
      <c r="D3298" t="s">
        <v>2398</v>
      </c>
      <c r="E3298">
        <v>0</v>
      </c>
    </row>
    <row r="3299" spans="1:5" x14ac:dyDescent="0.3">
      <c r="A3299">
        <v>79210036</v>
      </c>
      <c r="B3299" t="s">
        <v>198</v>
      </c>
      <c r="C3299" t="s">
        <v>130</v>
      </c>
      <c r="D3299" t="s">
        <v>2399</v>
      </c>
      <c r="E3299">
        <v>0</v>
      </c>
    </row>
    <row r="3300" spans="1:5" x14ac:dyDescent="0.3">
      <c r="A3300">
        <v>79210036</v>
      </c>
      <c r="B3300" t="s">
        <v>198</v>
      </c>
      <c r="C3300" t="s">
        <v>130</v>
      </c>
      <c r="D3300" t="s">
        <v>2400</v>
      </c>
      <c r="E3300">
        <v>0</v>
      </c>
    </row>
    <row r="3301" spans="1:5" x14ac:dyDescent="0.3">
      <c r="A3301">
        <v>79210036</v>
      </c>
      <c r="B3301" t="s">
        <v>198</v>
      </c>
      <c r="C3301" t="s">
        <v>130</v>
      </c>
      <c r="D3301" t="s">
        <v>2401</v>
      </c>
      <c r="E3301">
        <v>0</v>
      </c>
    </row>
    <row r="3302" spans="1:5" x14ac:dyDescent="0.3">
      <c r="A3302">
        <v>79210036</v>
      </c>
      <c r="B3302" t="s">
        <v>198</v>
      </c>
      <c r="C3302" t="s">
        <v>130</v>
      </c>
      <c r="D3302" t="s">
        <v>2402</v>
      </c>
      <c r="E3302">
        <v>0</v>
      </c>
    </row>
    <row r="3303" spans="1:5" x14ac:dyDescent="0.3">
      <c r="A3303">
        <v>79210036</v>
      </c>
      <c r="B3303" t="s">
        <v>198</v>
      </c>
      <c r="C3303" t="s">
        <v>130</v>
      </c>
      <c r="D3303" t="s">
        <v>2403</v>
      </c>
      <c r="E3303">
        <v>0</v>
      </c>
    </row>
    <row r="3304" spans="1:5" x14ac:dyDescent="0.3">
      <c r="A3304">
        <v>79210036</v>
      </c>
      <c r="B3304" t="s">
        <v>198</v>
      </c>
      <c r="C3304" t="s">
        <v>130</v>
      </c>
      <c r="D3304" t="s">
        <v>2404</v>
      </c>
      <c r="E3304">
        <v>0</v>
      </c>
    </row>
    <row r="3305" spans="1:5" x14ac:dyDescent="0.3">
      <c r="A3305">
        <v>79210036</v>
      </c>
      <c r="B3305" t="s">
        <v>198</v>
      </c>
      <c r="C3305" t="s">
        <v>130</v>
      </c>
      <c r="D3305" t="s">
        <v>2405</v>
      </c>
      <c r="E3305">
        <v>0</v>
      </c>
    </row>
    <row r="3306" spans="1:5" x14ac:dyDescent="0.3">
      <c r="A3306">
        <v>79210036</v>
      </c>
      <c r="B3306" t="s">
        <v>198</v>
      </c>
      <c r="C3306" t="s">
        <v>130</v>
      </c>
      <c r="D3306" t="s">
        <v>2406</v>
      </c>
      <c r="E3306">
        <v>0</v>
      </c>
    </row>
    <row r="3307" spans="1:5" x14ac:dyDescent="0.3">
      <c r="A3307">
        <v>79210036</v>
      </c>
      <c r="B3307" t="s">
        <v>198</v>
      </c>
      <c r="C3307" t="s">
        <v>130</v>
      </c>
      <c r="D3307" t="s">
        <v>2407</v>
      </c>
      <c r="E3307">
        <v>-3</v>
      </c>
    </row>
    <row r="3308" spans="1:5" x14ac:dyDescent="0.3">
      <c r="A3308">
        <v>79210036</v>
      </c>
      <c r="B3308" t="s">
        <v>198</v>
      </c>
      <c r="C3308" t="s">
        <v>130</v>
      </c>
      <c r="D3308" t="s">
        <v>2408</v>
      </c>
      <c r="E3308">
        <v>0</v>
      </c>
    </row>
    <row r="3309" spans="1:5" x14ac:dyDescent="0.3">
      <c r="A3309">
        <v>79210036</v>
      </c>
      <c r="B3309" t="s">
        <v>198</v>
      </c>
      <c r="C3309" t="s">
        <v>130</v>
      </c>
      <c r="D3309" t="s">
        <v>2409</v>
      </c>
      <c r="E3309">
        <v>0</v>
      </c>
    </row>
    <row r="3310" spans="1:5" x14ac:dyDescent="0.3">
      <c r="A3310">
        <v>79210036</v>
      </c>
      <c r="B3310" t="s">
        <v>198</v>
      </c>
      <c r="C3310" t="s">
        <v>130</v>
      </c>
      <c r="D3310" t="s">
        <v>2410</v>
      </c>
      <c r="E3310">
        <v>0</v>
      </c>
    </row>
    <row r="3311" spans="1:5" x14ac:dyDescent="0.3">
      <c r="A3311">
        <v>79210036</v>
      </c>
      <c r="B3311" t="s">
        <v>198</v>
      </c>
      <c r="C3311" t="s">
        <v>130</v>
      </c>
      <c r="D3311" t="s">
        <v>2411</v>
      </c>
      <c r="E3311">
        <v>0</v>
      </c>
    </row>
    <row r="3312" spans="1:5" x14ac:dyDescent="0.3">
      <c r="A3312">
        <v>79210036</v>
      </c>
      <c r="B3312" t="s">
        <v>198</v>
      </c>
      <c r="C3312" t="s">
        <v>130</v>
      </c>
      <c r="D3312" t="s">
        <v>2412</v>
      </c>
      <c r="E3312">
        <v>0</v>
      </c>
    </row>
    <row r="3313" spans="1:5" x14ac:dyDescent="0.3">
      <c r="A3313">
        <v>79210036</v>
      </c>
      <c r="B3313" t="s">
        <v>198</v>
      </c>
      <c r="C3313" t="s">
        <v>130</v>
      </c>
      <c r="D3313" t="s">
        <v>2413</v>
      </c>
      <c r="E3313">
        <v>-1</v>
      </c>
    </row>
    <row r="3314" spans="1:5" x14ac:dyDescent="0.3">
      <c r="A3314">
        <v>2030002</v>
      </c>
      <c r="B3314" t="s">
        <v>200</v>
      </c>
      <c r="C3314" t="s">
        <v>20</v>
      </c>
      <c r="D3314" t="s">
        <v>2378</v>
      </c>
      <c r="E3314">
        <v>-26344.85</v>
      </c>
    </row>
    <row r="3315" spans="1:5" x14ac:dyDescent="0.3">
      <c r="A3315">
        <v>2030002</v>
      </c>
      <c r="B3315" t="s">
        <v>200</v>
      </c>
      <c r="C3315" t="s">
        <v>20</v>
      </c>
      <c r="D3315" t="s">
        <v>2379</v>
      </c>
      <c r="E3315">
        <v>-26499.1</v>
      </c>
    </row>
    <row r="3316" spans="1:5" x14ac:dyDescent="0.3">
      <c r="A3316">
        <v>2030002</v>
      </c>
      <c r="B3316" t="s">
        <v>200</v>
      </c>
      <c r="C3316" t="s">
        <v>20</v>
      </c>
      <c r="D3316" t="s">
        <v>2380</v>
      </c>
      <c r="E3316">
        <v>-33028.699999999997</v>
      </c>
    </row>
    <row r="3317" spans="1:5" x14ac:dyDescent="0.3">
      <c r="A3317">
        <v>2030002</v>
      </c>
      <c r="B3317" t="s">
        <v>200</v>
      </c>
      <c r="C3317" t="s">
        <v>20</v>
      </c>
      <c r="D3317" t="s">
        <v>2381</v>
      </c>
      <c r="E3317">
        <v>-19652.3</v>
      </c>
    </row>
    <row r="3318" spans="1:5" x14ac:dyDescent="0.3">
      <c r="A3318">
        <v>2030002</v>
      </c>
      <c r="B3318" t="s">
        <v>200</v>
      </c>
      <c r="C3318" t="s">
        <v>20</v>
      </c>
      <c r="D3318" t="s">
        <v>2382</v>
      </c>
      <c r="E3318">
        <v>-36241.949999999997</v>
      </c>
    </row>
    <row r="3319" spans="1:5" x14ac:dyDescent="0.3">
      <c r="A3319">
        <v>2030002</v>
      </c>
      <c r="B3319" t="s">
        <v>200</v>
      </c>
      <c r="C3319" t="s">
        <v>20</v>
      </c>
      <c r="D3319" t="s">
        <v>2383</v>
      </c>
      <c r="E3319">
        <v>-29370.1</v>
      </c>
    </row>
    <row r="3320" spans="1:5" x14ac:dyDescent="0.3">
      <c r="A3320">
        <v>2030002</v>
      </c>
      <c r="B3320" t="s">
        <v>200</v>
      </c>
      <c r="C3320" t="s">
        <v>20</v>
      </c>
      <c r="D3320" t="s">
        <v>2384</v>
      </c>
      <c r="E3320">
        <v>-28151.85</v>
      </c>
    </row>
    <row r="3321" spans="1:5" x14ac:dyDescent="0.3">
      <c r="A3321">
        <v>2030002</v>
      </c>
      <c r="B3321" t="s">
        <v>200</v>
      </c>
      <c r="C3321" t="s">
        <v>20</v>
      </c>
      <c r="D3321" t="s">
        <v>2385</v>
      </c>
      <c r="E3321">
        <v>-33351.949999999997</v>
      </c>
    </row>
    <row r="3322" spans="1:5" x14ac:dyDescent="0.3">
      <c r="A3322">
        <v>2030002</v>
      </c>
      <c r="B3322" t="s">
        <v>200</v>
      </c>
      <c r="C3322" t="s">
        <v>20</v>
      </c>
      <c r="D3322" t="s">
        <v>2386</v>
      </c>
      <c r="E3322">
        <v>-35758.25</v>
      </c>
    </row>
    <row r="3323" spans="1:5" x14ac:dyDescent="0.3">
      <c r="A3323">
        <v>2030002</v>
      </c>
      <c r="B3323" t="s">
        <v>200</v>
      </c>
      <c r="C3323" t="s">
        <v>20</v>
      </c>
      <c r="D3323" t="s">
        <v>2387</v>
      </c>
      <c r="E3323">
        <v>-34679.599999999999</v>
      </c>
    </row>
    <row r="3324" spans="1:5" x14ac:dyDescent="0.3">
      <c r="A3324">
        <v>2030002</v>
      </c>
      <c r="B3324" t="s">
        <v>200</v>
      </c>
      <c r="C3324" t="s">
        <v>20</v>
      </c>
      <c r="D3324" t="s">
        <v>2388</v>
      </c>
      <c r="E3324">
        <v>-25600.7</v>
      </c>
    </row>
    <row r="3325" spans="1:5" x14ac:dyDescent="0.3">
      <c r="A3325">
        <v>2030002</v>
      </c>
      <c r="B3325" t="s">
        <v>200</v>
      </c>
      <c r="C3325" t="s">
        <v>20</v>
      </c>
      <c r="D3325" t="s">
        <v>2389</v>
      </c>
      <c r="E3325">
        <v>-21977.1</v>
      </c>
    </row>
    <row r="3326" spans="1:5" x14ac:dyDescent="0.3">
      <c r="A3326">
        <v>2030002</v>
      </c>
      <c r="B3326" t="s">
        <v>200</v>
      </c>
      <c r="C3326" t="s">
        <v>20</v>
      </c>
      <c r="D3326" t="s">
        <v>2390</v>
      </c>
      <c r="E3326">
        <v>-28805.25</v>
      </c>
    </row>
    <row r="3327" spans="1:5" x14ac:dyDescent="0.3">
      <c r="A3327">
        <v>2030002</v>
      </c>
      <c r="B3327" t="s">
        <v>200</v>
      </c>
      <c r="C3327" t="s">
        <v>20</v>
      </c>
      <c r="D3327" t="s">
        <v>2391</v>
      </c>
      <c r="E3327">
        <v>-34931.699999999997</v>
      </c>
    </row>
    <row r="3328" spans="1:5" x14ac:dyDescent="0.3">
      <c r="A3328">
        <v>2030002</v>
      </c>
      <c r="B3328" t="s">
        <v>200</v>
      </c>
      <c r="C3328" t="s">
        <v>20</v>
      </c>
      <c r="D3328" t="s">
        <v>2392</v>
      </c>
      <c r="E3328">
        <v>-32109.4</v>
      </c>
    </row>
    <row r="3329" spans="1:5" x14ac:dyDescent="0.3">
      <c r="A3329">
        <v>2030002</v>
      </c>
      <c r="B3329" t="s">
        <v>200</v>
      </c>
      <c r="C3329" t="s">
        <v>20</v>
      </c>
      <c r="D3329" t="s">
        <v>2393</v>
      </c>
      <c r="E3329">
        <v>-33685.25</v>
      </c>
    </row>
    <row r="3330" spans="1:5" x14ac:dyDescent="0.3">
      <c r="A3330">
        <v>2030002</v>
      </c>
      <c r="B3330" t="s">
        <v>200</v>
      </c>
      <c r="C3330" t="s">
        <v>20</v>
      </c>
      <c r="D3330" t="s">
        <v>2394</v>
      </c>
      <c r="E3330">
        <v>-55845.85</v>
      </c>
    </row>
    <row r="3331" spans="1:5" x14ac:dyDescent="0.3">
      <c r="A3331">
        <v>2030002</v>
      </c>
      <c r="B3331" t="s">
        <v>200</v>
      </c>
      <c r="C3331" t="s">
        <v>20</v>
      </c>
      <c r="D3331" t="s">
        <v>2395</v>
      </c>
      <c r="E3331">
        <v>-31152.85</v>
      </c>
    </row>
    <row r="3332" spans="1:5" x14ac:dyDescent="0.3">
      <c r="A3332">
        <v>2030002</v>
      </c>
      <c r="B3332" t="s">
        <v>200</v>
      </c>
      <c r="C3332" t="s">
        <v>20</v>
      </c>
      <c r="D3332" t="s">
        <v>2396</v>
      </c>
      <c r="E3332">
        <v>-35524.550000000003</v>
      </c>
    </row>
    <row r="3333" spans="1:5" x14ac:dyDescent="0.3">
      <c r="A3333">
        <v>2030002</v>
      </c>
      <c r="B3333" t="s">
        <v>200</v>
      </c>
      <c r="C3333" t="s">
        <v>20</v>
      </c>
      <c r="D3333" t="s">
        <v>2397</v>
      </c>
      <c r="E3333">
        <v>-41068.199999999997</v>
      </c>
    </row>
    <row r="3334" spans="1:5" x14ac:dyDescent="0.3">
      <c r="A3334">
        <v>2030002</v>
      </c>
      <c r="B3334" t="s">
        <v>200</v>
      </c>
      <c r="C3334" t="s">
        <v>20</v>
      </c>
      <c r="D3334" t="s">
        <v>2398</v>
      </c>
      <c r="E3334">
        <v>-39454.050000000003</v>
      </c>
    </row>
    <row r="3335" spans="1:5" x14ac:dyDescent="0.3">
      <c r="A3335">
        <v>2030002</v>
      </c>
      <c r="B3335" t="s">
        <v>200</v>
      </c>
      <c r="C3335" t="s">
        <v>20</v>
      </c>
      <c r="D3335" t="s">
        <v>2399</v>
      </c>
      <c r="E3335">
        <v>-38563.599999999999</v>
      </c>
    </row>
    <row r="3336" spans="1:5" x14ac:dyDescent="0.3">
      <c r="A3336">
        <v>2030002</v>
      </c>
      <c r="B3336" t="s">
        <v>200</v>
      </c>
      <c r="C3336" t="s">
        <v>20</v>
      </c>
      <c r="D3336" t="s">
        <v>2400</v>
      </c>
      <c r="E3336">
        <v>-34729.65</v>
      </c>
    </row>
    <row r="3337" spans="1:5" x14ac:dyDescent="0.3">
      <c r="A3337">
        <v>2030002</v>
      </c>
      <c r="B3337" t="s">
        <v>200</v>
      </c>
      <c r="C3337" t="s">
        <v>20</v>
      </c>
      <c r="D3337" t="s">
        <v>2401</v>
      </c>
      <c r="E3337">
        <v>-29554.550000000003</v>
      </c>
    </row>
    <row r="3338" spans="1:5" x14ac:dyDescent="0.3">
      <c r="A3338">
        <v>2030002</v>
      </c>
      <c r="B3338" t="s">
        <v>200</v>
      </c>
      <c r="C3338" t="s">
        <v>20</v>
      </c>
      <c r="D3338" t="s">
        <v>2402</v>
      </c>
      <c r="E3338">
        <v>-36546.050000000003</v>
      </c>
    </row>
    <row r="3339" spans="1:5" x14ac:dyDescent="0.3">
      <c r="A3339">
        <v>2030002</v>
      </c>
      <c r="B3339" t="s">
        <v>200</v>
      </c>
      <c r="C3339" t="s">
        <v>20</v>
      </c>
      <c r="D3339" t="s">
        <v>2403</v>
      </c>
      <c r="E3339">
        <v>-41589.300000000003</v>
      </c>
    </row>
    <row r="3340" spans="1:5" x14ac:dyDescent="0.3">
      <c r="A3340">
        <v>2030002</v>
      </c>
      <c r="B3340" t="s">
        <v>200</v>
      </c>
      <c r="C3340" t="s">
        <v>20</v>
      </c>
      <c r="D3340" t="s">
        <v>2404</v>
      </c>
      <c r="E3340">
        <v>-41927.800000000003</v>
      </c>
    </row>
    <row r="3341" spans="1:5" x14ac:dyDescent="0.3">
      <c r="A3341">
        <v>2030002</v>
      </c>
      <c r="B3341" t="s">
        <v>200</v>
      </c>
      <c r="C3341" t="s">
        <v>20</v>
      </c>
      <c r="D3341" t="s">
        <v>2405</v>
      </c>
      <c r="E3341">
        <v>-56520.100000000006</v>
      </c>
    </row>
    <row r="3342" spans="1:5" x14ac:dyDescent="0.3">
      <c r="A3342">
        <v>2030002</v>
      </c>
      <c r="B3342" t="s">
        <v>200</v>
      </c>
      <c r="C3342" t="s">
        <v>20</v>
      </c>
      <c r="D3342" t="s">
        <v>2406</v>
      </c>
      <c r="E3342">
        <v>-63039.45</v>
      </c>
    </row>
    <row r="3343" spans="1:5" x14ac:dyDescent="0.3">
      <c r="A3343">
        <v>2030002</v>
      </c>
      <c r="B3343" t="s">
        <v>200</v>
      </c>
      <c r="C3343" t="s">
        <v>20</v>
      </c>
      <c r="D3343" t="s">
        <v>2407</v>
      </c>
      <c r="E3343">
        <v>-43603.899999999994</v>
      </c>
    </row>
    <row r="3344" spans="1:5" x14ac:dyDescent="0.3">
      <c r="A3344">
        <v>2030002</v>
      </c>
      <c r="B3344" t="s">
        <v>200</v>
      </c>
      <c r="C3344" t="s">
        <v>20</v>
      </c>
      <c r="D3344" t="s">
        <v>2408</v>
      </c>
      <c r="E3344">
        <v>-56315.25</v>
      </c>
    </row>
    <row r="3345" spans="1:5" x14ac:dyDescent="0.3">
      <c r="A3345">
        <v>2030002</v>
      </c>
      <c r="B3345" t="s">
        <v>200</v>
      </c>
      <c r="C3345" t="s">
        <v>20</v>
      </c>
      <c r="D3345" t="s">
        <v>2409</v>
      </c>
      <c r="E3345">
        <v>-48664</v>
      </c>
    </row>
    <row r="3346" spans="1:5" x14ac:dyDescent="0.3">
      <c r="A3346">
        <v>2030002</v>
      </c>
      <c r="B3346" t="s">
        <v>200</v>
      </c>
      <c r="C3346" t="s">
        <v>20</v>
      </c>
      <c r="D3346" t="s">
        <v>2410</v>
      </c>
      <c r="E3346">
        <v>-47344.15</v>
      </c>
    </row>
    <row r="3347" spans="1:5" x14ac:dyDescent="0.3">
      <c r="A3347">
        <v>2030002</v>
      </c>
      <c r="B3347" t="s">
        <v>200</v>
      </c>
      <c r="C3347" t="s">
        <v>20</v>
      </c>
      <c r="D3347" t="s">
        <v>2411</v>
      </c>
      <c r="E3347">
        <v>-51922.3</v>
      </c>
    </row>
    <row r="3348" spans="1:5" x14ac:dyDescent="0.3">
      <c r="A3348">
        <v>2030002</v>
      </c>
      <c r="B3348" t="s">
        <v>200</v>
      </c>
      <c r="C3348" t="s">
        <v>20</v>
      </c>
      <c r="D3348" t="s">
        <v>2412</v>
      </c>
      <c r="E3348">
        <v>-34241.599999999999</v>
      </c>
    </row>
    <row r="3349" spans="1:5" x14ac:dyDescent="0.3">
      <c r="A3349">
        <v>2030002</v>
      </c>
      <c r="B3349" t="s">
        <v>200</v>
      </c>
      <c r="C3349" t="s">
        <v>20</v>
      </c>
      <c r="D3349" t="s">
        <v>2413</v>
      </c>
      <c r="E3349">
        <v>-32983.050000000003</v>
      </c>
    </row>
    <row r="3350" spans="1:5" x14ac:dyDescent="0.3">
      <c r="A3350">
        <v>1010003</v>
      </c>
      <c r="B3350" t="s">
        <v>202</v>
      </c>
      <c r="C3350" t="s">
        <v>20</v>
      </c>
      <c r="D3350" t="s">
        <v>2378</v>
      </c>
      <c r="E3350">
        <v>-5005</v>
      </c>
    </row>
    <row r="3351" spans="1:5" x14ac:dyDescent="0.3">
      <c r="A3351">
        <v>1010003</v>
      </c>
      <c r="B3351" t="s">
        <v>202</v>
      </c>
      <c r="C3351" t="s">
        <v>20</v>
      </c>
      <c r="D3351" t="s">
        <v>2379</v>
      </c>
      <c r="E3351">
        <v>-4820.75</v>
      </c>
    </row>
    <row r="3352" spans="1:5" x14ac:dyDescent="0.3">
      <c r="A3352">
        <v>1010003</v>
      </c>
      <c r="B3352" t="s">
        <v>202</v>
      </c>
      <c r="C3352" t="s">
        <v>20</v>
      </c>
      <c r="D3352" t="s">
        <v>2380</v>
      </c>
      <c r="E3352">
        <v>-5634.95</v>
      </c>
    </row>
    <row r="3353" spans="1:5" x14ac:dyDescent="0.3">
      <c r="A3353">
        <v>1010003</v>
      </c>
      <c r="B3353" t="s">
        <v>202</v>
      </c>
      <c r="C3353" t="s">
        <v>20</v>
      </c>
      <c r="D3353" t="s">
        <v>2381</v>
      </c>
      <c r="E3353">
        <v>-2750.75</v>
      </c>
    </row>
    <row r="3354" spans="1:5" x14ac:dyDescent="0.3">
      <c r="A3354">
        <v>1010003</v>
      </c>
      <c r="B3354" t="s">
        <v>202</v>
      </c>
      <c r="C3354" t="s">
        <v>20</v>
      </c>
      <c r="D3354" t="s">
        <v>2382</v>
      </c>
      <c r="E3354">
        <v>-5498.8</v>
      </c>
    </row>
    <row r="3355" spans="1:5" x14ac:dyDescent="0.3">
      <c r="A3355">
        <v>1010003</v>
      </c>
      <c r="B3355" t="s">
        <v>202</v>
      </c>
      <c r="C3355" t="s">
        <v>20</v>
      </c>
      <c r="D3355" t="s">
        <v>2383</v>
      </c>
      <c r="E3355">
        <v>-4394.1000000000004</v>
      </c>
    </row>
    <row r="3356" spans="1:5" x14ac:dyDescent="0.3">
      <c r="A3356">
        <v>1010003</v>
      </c>
      <c r="B3356" t="s">
        <v>202</v>
      </c>
      <c r="C3356" t="s">
        <v>20</v>
      </c>
      <c r="D3356" t="s">
        <v>2384</v>
      </c>
      <c r="E3356">
        <v>-3783.7</v>
      </c>
    </row>
    <row r="3357" spans="1:5" x14ac:dyDescent="0.3">
      <c r="A3357">
        <v>1010003</v>
      </c>
      <c r="B3357" t="s">
        <v>202</v>
      </c>
      <c r="C3357" t="s">
        <v>20</v>
      </c>
      <c r="D3357" t="s">
        <v>2385</v>
      </c>
      <c r="E3357">
        <v>-6075.2</v>
      </c>
    </row>
    <row r="3358" spans="1:5" x14ac:dyDescent="0.3">
      <c r="A3358">
        <v>1010003</v>
      </c>
      <c r="B3358" t="s">
        <v>202</v>
      </c>
      <c r="C3358" t="s">
        <v>20</v>
      </c>
      <c r="D3358" t="s">
        <v>2386</v>
      </c>
      <c r="E3358">
        <v>-6905.3</v>
      </c>
    </row>
    <row r="3359" spans="1:5" x14ac:dyDescent="0.3">
      <c r="A3359">
        <v>1010003</v>
      </c>
      <c r="B3359" t="s">
        <v>202</v>
      </c>
      <c r="C3359" t="s">
        <v>20</v>
      </c>
      <c r="D3359" t="s">
        <v>2387</v>
      </c>
      <c r="E3359">
        <v>-5680.75</v>
      </c>
    </row>
    <row r="3360" spans="1:5" x14ac:dyDescent="0.3">
      <c r="A3360">
        <v>1010003</v>
      </c>
      <c r="B3360" t="s">
        <v>202</v>
      </c>
      <c r="C3360" t="s">
        <v>20</v>
      </c>
      <c r="D3360" t="s">
        <v>2388</v>
      </c>
      <c r="E3360">
        <v>-5584.3</v>
      </c>
    </row>
    <row r="3361" spans="1:5" x14ac:dyDescent="0.3">
      <c r="A3361">
        <v>1010003</v>
      </c>
      <c r="B3361" t="s">
        <v>202</v>
      </c>
      <c r="C3361" t="s">
        <v>20</v>
      </c>
      <c r="D3361" t="s">
        <v>2389</v>
      </c>
      <c r="E3361">
        <v>-5317.35</v>
      </c>
    </row>
    <row r="3362" spans="1:5" x14ac:dyDescent="0.3">
      <c r="A3362">
        <v>1010003</v>
      </c>
      <c r="B3362" t="s">
        <v>202</v>
      </c>
      <c r="C3362" t="s">
        <v>20</v>
      </c>
      <c r="D3362" t="s">
        <v>2390</v>
      </c>
      <c r="E3362">
        <v>-5531.6</v>
      </c>
    </row>
    <row r="3363" spans="1:5" x14ac:dyDescent="0.3">
      <c r="A3363">
        <v>1010003</v>
      </c>
      <c r="B3363" t="s">
        <v>202</v>
      </c>
      <c r="C3363" t="s">
        <v>20</v>
      </c>
      <c r="D3363" t="s">
        <v>2391</v>
      </c>
      <c r="E3363">
        <v>-4118.6000000000004</v>
      </c>
    </row>
    <row r="3364" spans="1:5" x14ac:dyDescent="0.3">
      <c r="A3364">
        <v>1010003</v>
      </c>
      <c r="B3364" t="s">
        <v>202</v>
      </c>
      <c r="C3364" t="s">
        <v>20</v>
      </c>
      <c r="D3364" t="s">
        <v>2392</v>
      </c>
      <c r="E3364">
        <v>-3461.4</v>
      </c>
    </row>
    <row r="3365" spans="1:5" x14ac:dyDescent="0.3">
      <c r="A3365">
        <v>1010003</v>
      </c>
      <c r="B3365" t="s">
        <v>202</v>
      </c>
      <c r="C3365" t="s">
        <v>20</v>
      </c>
      <c r="D3365" t="s">
        <v>2393</v>
      </c>
      <c r="E3365">
        <v>-2713</v>
      </c>
    </row>
    <row r="3366" spans="1:5" x14ac:dyDescent="0.3">
      <c r="A3366">
        <v>1010003</v>
      </c>
      <c r="B3366" t="s">
        <v>202</v>
      </c>
      <c r="C3366" t="s">
        <v>20</v>
      </c>
      <c r="D3366" t="s">
        <v>2394</v>
      </c>
      <c r="E3366">
        <v>-5110.2</v>
      </c>
    </row>
    <row r="3367" spans="1:5" x14ac:dyDescent="0.3">
      <c r="A3367">
        <v>1010003</v>
      </c>
      <c r="B3367" t="s">
        <v>202</v>
      </c>
      <c r="C3367" t="s">
        <v>20</v>
      </c>
      <c r="D3367" t="s">
        <v>2395</v>
      </c>
      <c r="E3367">
        <v>-3724.7</v>
      </c>
    </row>
    <row r="3368" spans="1:5" x14ac:dyDescent="0.3">
      <c r="A3368">
        <v>1010003</v>
      </c>
      <c r="B3368" t="s">
        <v>202</v>
      </c>
      <c r="C3368" t="s">
        <v>20</v>
      </c>
      <c r="D3368" t="s">
        <v>2396</v>
      </c>
      <c r="E3368">
        <v>-4325</v>
      </c>
    </row>
    <row r="3369" spans="1:5" x14ac:dyDescent="0.3">
      <c r="A3369">
        <v>1010003</v>
      </c>
      <c r="B3369" t="s">
        <v>202</v>
      </c>
      <c r="C3369" t="s">
        <v>20</v>
      </c>
      <c r="D3369" t="s">
        <v>2397</v>
      </c>
      <c r="E3369">
        <v>-3950.4</v>
      </c>
    </row>
    <row r="3370" spans="1:5" x14ac:dyDescent="0.3">
      <c r="A3370">
        <v>1010003</v>
      </c>
      <c r="B3370" t="s">
        <v>202</v>
      </c>
      <c r="C3370" t="s">
        <v>20</v>
      </c>
      <c r="D3370" t="s">
        <v>2398</v>
      </c>
      <c r="E3370">
        <v>-4773.8</v>
      </c>
    </row>
    <row r="3371" spans="1:5" x14ac:dyDescent="0.3">
      <c r="A3371">
        <v>1010003</v>
      </c>
      <c r="B3371" t="s">
        <v>202</v>
      </c>
      <c r="C3371" t="s">
        <v>20</v>
      </c>
      <c r="D3371" t="s">
        <v>2399</v>
      </c>
      <c r="E3371">
        <v>-4746</v>
      </c>
    </row>
    <row r="3372" spans="1:5" x14ac:dyDescent="0.3">
      <c r="A3372">
        <v>1010003</v>
      </c>
      <c r="B3372" t="s">
        <v>202</v>
      </c>
      <c r="C3372" t="s">
        <v>20</v>
      </c>
      <c r="D3372" t="s">
        <v>2400</v>
      </c>
      <c r="E3372">
        <v>-5803.6</v>
      </c>
    </row>
    <row r="3373" spans="1:5" x14ac:dyDescent="0.3">
      <c r="A3373">
        <v>1010003</v>
      </c>
      <c r="B3373" t="s">
        <v>202</v>
      </c>
      <c r="C3373" t="s">
        <v>20</v>
      </c>
      <c r="D3373" t="s">
        <v>2401</v>
      </c>
      <c r="E3373">
        <v>-5480.3</v>
      </c>
    </row>
    <row r="3374" spans="1:5" x14ac:dyDescent="0.3">
      <c r="A3374">
        <v>1010003</v>
      </c>
      <c r="B3374" t="s">
        <v>202</v>
      </c>
      <c r="C3374" t="s">
        <v>20</v>
      </c>
      <c r="D3374" t="s">
        <v>2402</v>
      </c>
      <c r="E3374">
        <v>-4800.2</v>
      </c>
    </row>
    <row r="3375" spans="1:5" x14ac:dyDescent="0.3">
      <c r="A3375">
        <v>1010003</v>
      </c>
      <c r="B3375" t="s">
        <v>202</v>
      </c>
      <c r="C3375" t="s">
        <v>20</v>
      </c>
      <c r="D3375" t="s">
        <v>2403</v>
      </c>
      <c r="E3375">
        <v>-3496.9</v>
      </c>
    </row>
    <row r="3376" spans="1:5" x14ac:dyDescent="0.3">
      <c r="A3376">
        <v>1010003</v>
      </c>
      <c r="B3376" t="s">
        <v>202</v>
      </c>
      <c r="C3376" t="s">
        <v>20</v>
      </c>
      <c r="D3376" t="s">
        <v>2404</v>
      </c>
      <c r="E3376">
        <v>-4644.6499999999996</v>
      </c>
    </row>
    <row r="3377" spans="1:5" x14ac:dyDescent="0.3">
      <c r="A3377">
        <v>1010003</v>
      </c>
      <c r="B3377" t="s">
        <v>202</v>
      </c>
      <c r="C3377" t="s">
        <v>20</v>
      </c>
      <c r="D3377" t="s">
        <v>2405</v>
      </c>
      <c r="E3377">
        <v>-5828.75</v>
      </c>
    </row>
    <row r="3378" spans="1:5" x14ac:dyDescent="0.3">
      <c r="A3378">
        <v>1010003</v>
      </c>
      <c r="B3378" t="s">
        <v>202</v>
      </c>
      <c r="C3378" t="s">
        <v>20</v>
      </c>
      <c r="D3378" t="s">
        <v>2406</v>
      </c>
      <c r="E3378">
        <v>-2420.3000000000002</v>
      </c>
    </row>
    <row r="3379" spans="1:5" x14ac:dyDescent="0.3">
      <c r="A3379">
        <v>1010003</v>
      </c>
      <c r="B3379" t="s">
        <v>202</v>
      </c>
      <c r="C3379" t="s">
        <v>20</v>
      </c>
      <c r="D3379" t="s">
        <v>2407</v>
      </c>
      <c r="E3379">
        <v>-1974</v>
      </c>
    </row>
    <row r="3380" spans="1:5" x14ac:dyDescent="0.3">
      <c r="A3380">
        <v>1010003</v>
      </c>
      <c r="B3380" t="s">
        <v>202</v>
      </c>
      <c r="C3380" t="s">
        <v>20</v>
      </c>
      <c r="D3380" t="s">
        <v>2408</v>
      </c>
      <c r="E3380">
        <v>-1189.5</v>
      </c>
    </row>
    <row r="3381" spans="1:5" x14ac:dyDescent="0.3">
      <c r="A3381">
        <v>1010003</v>
      </c>
      <c r="B3381" t="s">
        <v>202</v>
      </c>
      <c r="C3381" t="s">
        <v>20</v>
      </c>
      <c r="D3381" t="s">
        <v>2409</v>
      </c>
      <c r="E3381">
        <v>-4279.8</v>
      </c>
    </row>
    <row r="3382" spans="1:5" x14ac:dyDescent="0.3">
      <c r="A3382">
        <v>1010003</v>
      </c>
      <c r="B3382" t="s">
        <v>202</v>
      </c>
      <c r="C3382" t="s">
        <v>20</v>
      </c>
      <c r="D3382" t="s">
        <v>2410</v>
      </c>
      <c r="E3382">
        <v>-2660</v>
      </c>
    </row>
    <row r="3383" spans="1:5" x14ac:dyDescent="0.3">
      <c r="A3383">
        <v>1010003</v>
      </c>
      <c r="B3383" t="s">
        <v>202</v>
      </c>
      <c r="C3383" t="s">
        <v>20</v>
      </c>
      <c r="D3383" t="s">
        <v>2411</v>
      </c>
      <c r="E3383">
        <v>-2656</v>
      </c>
    </row>
    <row r="3384" spans="1:5" x14ac:dyDescent="0.3">
      <c r="A3384">
        <v>1010003</v>
      </c>
      <c r="B3384" t="s">
        <v>202</v>
      </c>
      <c r="C3384" t="s">
        <v>20</v>
      </c>
      <c r="D3384" t="s">
        <v>2412</v>
      </c>
      <c r="E3384">
        <v>-3891.5</v>
      </c>
    </row>
    <row r="3385" spans="1:5" x14ac:dyDescent="0.3">
      <c r="A3385">
        <v>1010003</v>
      </c>
      <c r="B3385" t="s">
        <v>202</v>
      </c>
      <c r="C3385" t="s">
        <v>20</v>
      </c>
      <c r="D3385" t="s">
        <v>2413</v>
      </c>
      <c r="E3385">
        <v>-637.6</v>
      </c>
    </row>
    <row r="3386" spans="1:5" x14ac:dyDescent="0.3">
      <c r="A3386">
        <v>53230225</v>
      </c>
      <c r="B3386" t="s">
        <v>204</v>
      </c>
      <c r="C3386" t="s">
        <v>8</v>
      </c>
      <c r="D3386" t="s">
        <v>2378</v>
      </c>
      <c r="E3386">
        <v>0</v>
      </c>
    </row>
    <row r="3387" spans="1:5" x14ac:dyDescent="0.3">
      <c r="A3387">
        <v>53230225</v>
      </c>
      <c r="B3387" t="s">
        <v>204</v>
      </c>
      <c r="C3387" t="s">
        <v>8</v>
      </c>
      <c r="D3387" t="s">
        <v>2379</v>
      </c>
      <c r="E3387">
        <v>0</v>
      </c>
    </row>
    <row r="3388" spans="1:5" x14ac:dyDescent="0.3">
      <c r="A3388">
        <v>53230225</v>
      </c>
      <c r="B3388" t="s">
        <v>204</v>
      </c>
      <c r="C3388" t="s">
        <v>8</v>
      </c>
      <c r="D3388" t="s">
        <v>2380</v>
      </c>
      <c r="E3388">
        <v>0</v>
      </c>
    </row>
    <row r="3389" spans="1:5" x14ac:dyDescent="0.3">
      <c r="A3389">
        <v>53230225</v>
      </c>
      <c r="B3389" t="s">
        <v>204</v>
      </c>
      <c r="C3389" t="s">
        <v>8</v>
      </c>
      <c r="D3389" t="s">
        <v>2381</v>
      </c>
      <c r="E3389">
        <v>0</v>
      </c>
    </row>
    <row r="3390" spans="1:5" x14ac:dyDescent="0.3">
      <c r="A3390">
        <v>53230225</v>
      </c>
      <c r="B3390" t="s">
        <v>204</v>
      </c>
      <c r="C3390" t="s">
        <v>8</v>
      </c>
      <c r="D3390" t="s">
        <v>2382</v>
      </c>
      <c r="E3390">
        <v>0</v>
      </c>
    </row>
    <row r="3391" spans="1:5" x14ac:dyDescent="0.3">
      <c r="A3391">
        <v>53230225</v>
      </c>
      <c r="B3391" t="s">
        <v>204</v>
      </c>
      <c r="C3391" t="s">
        <v>8</v>
      </c>
      <c r="D3391" t="s">
        <v>2383</v>
      </c>
      <c r="E3391">
        <v>0</v>
      </c>
    </row>
    <row r="3392" spans="1:5" x14ac:dyDescent="0.3">
      <c r="A3392">
        <v>53230225</v>
      </c>
      <c r="B3392" t="s">
        <v>204</v>
      </c>
      <c r="C3392" t="s">
        <v>8</v>
      </c>
      <c r="D3392" t="s">
        <v>2384</v>
      </c>
      <c r="E3392">
        <v>0</v>
      </c>
    </row>
    <row r="3393" spans="1:5" x14ac:dyDescent="0.3">
      <c r="A3393">
        <v>53230225</v>
      </c>
      <c r="B3393" t="s">
        <v>204</v>
      </c>
      <c r="C3393" t="s">
        <v>8</v>
      </c>
      <c r="D3393" t="s">
        <v>2385</v>
      </c>
      <c r="E3393">
        <v>0</v>
      </c>
    </row>
    <row r="3394" spans="1:5" x14ac:dyDescent="0.3">
      <c r="A3394">
        <v>53230225</v>
      </c>
      <c r="B3394" t="s">
        <v>204</v>
      </c>
      <c r="C3394" t="s">
        <v>8</v>
      </c>
      <c r="D3394" t="s">
        <v>2386</v>
      </c>
      <c r="E3394">
        <v>0</v>
      </c>
    </row>
    <row r="3395" spans="1:5" x14ac:dyDescent="0.3">
      <c r="A3395">
        <v>53230225</v>
      </c>
      <c r="B3395" t="s">
        <v>204</v>
      </c>
      <c r="C3395" t="s">
        <v>8</v>
      </c>
      <c r="D3395" t="s">
        <v>2387</v>
      </c>
      <c r="E3395">
        <v>0</v>
      </c>
    </row>
    <row r="3396" spans="1:5" x14ac:dyDescent="0.3">
      <c r="A3396">
        <v>53230225</v>
      </c>
      <c r="B3396" t="s">
        <v>204</v>
      </c>
      <c r="C3396" t="s">
        <v>8</v>
      </c>
      <c r="D3396" t="s">
        <v>2388</v>
      </c>
      <c r="E3396">
        <v>0</v>
      </c>
    </row>
    <row r="3397" spans="1:5" x14ac:dyDescent="0.3">
      <c r="A3397">
        <v>53230225</v>
      </c>
      <c r="B3397" t="s">
        <v>204</v>
      </c>
      <c r="C3397" t="s">
        <v>8</v>
      </c>
      <c r="D3397" t="s">
        <v>2389</v>
      </c>
      <c r="E3397">
        <v>0</v>
      </c>
    </row>
    <row r="3398" spans="1:5" x14ac:dyDescent="0.3">
      <c r="A3398">
        <v>53230225</v>
      </c>
      <c r="B3398" t="s">
        <v>204</v>
      </c>
      <c r="C3398" t="s">
        <v>8</v>
      </c>
      <c r="D3398" t="s">
        <v>2390</v>
      </c>
      <c r="E3398">
        <v>0</v>
      </c>
    </row>
    <row r="3399" spans="1:5" x14ac:dyDescent="0.3">
      <c r="A3399">
        <v>53230225</v>
      </c>
      <c r="B3399" t="s">
        <v>204</v>
      </c>
      <c r="C3399" t="s">
        <v>8</v>
      </c>
      <c r="D3399" t="s">
        <v>2391</v>
      </c>
      <c r="E3399">
        <v>0</v>
      </c>
    </row>
    <row r="3400" spans="1:5" x14ac:dyDescent="0.3">
      <c r="A3400">
        <v>53230225</v>
      </c>
      <c r="B3400" t="s">
        <v>204</v>
      </c>
      <c r="C3400" t="s">
        <v>8</v>
      </c>
      <c r="D3400" t="s">
        <v>2392</v>
      </c>
      <c r="E3400">
        <v>0</v>
      </c>
    </row>
    <row r="3401" spans="1:5" x14ac:dyDescent="0.3">
      <c r="A3401">
        <v>53230225</v>
      </c>
      <c r="B3401" t="s">
        <v>204</v>
      </c>
      <c r="C3401" t="s">
        <v>8</v>
      </c>
      <c r="D3401" t="s">
        <v>2393</v>
      </c>
      <c r="E3401">
        <v>0</v>
      </c>
    </row>
    <row r="3402" spans="1:5" x14ac:dyDescent="0.3">
      <c r="A3402">
        <v>53230225</v>
      </c>
      <c r="B3402" t="s">
        <v>204</v>
      </c>
      <c r="C3402" t="s">
        <v>8</v>
      </c>
      <c r="D3402" t="s">
        <v>2394</v>
      </c>
      <c r="E3402">
        <v>0</v>
      </c>
    </row>
    <row r="3403" spans="1:5" x14ac:dyDescent="0.3">
      <c r="A3403">
        <v>53230225</v>
      </c>
      <c r="B3403" t="s">
        <v>204</v>
      </c>
      <c r="C3403" t="s">
        <v>8</v>
      </c>
      <c r="D3403" t="s">
        <v>2395</v>
      </c>
      <c r="E3403">
        <v>-1</v>
      </c>
    </row>
    <row r="3404" spans="1:5" x14ac:dyDescent="0.3">
      <c r="A3404">
        <v>53230225</v>
      </c>
      <c r="B3404" t="s">
        <v>204</v>
      </c>
      <c r="C3404" t="s">
        <v>8</v>
      </c>
      <c r="D3404" t="s">
        <v>2396</v>
      </c>
      <c r="E3404">
        <v>0</v>
      </c>
    </row>
    <row r="3405" spans="1:5" x14ac:dyDescent="0.3">
      <c r="A3405">
        <v>53230225</v>
      </c>
      <c r="B3405" t="s">
        <v>204</v>
      </c>
      <c r="C3405" t="s">
        <v>8</v>
      </c>
      <c r="D3405" t="s">
        <v>2397</v>
      </c>
      <c r="E3405">
        <v>0</v>
      </c>
    </row>
    <row r="3406" spans="1:5" x14ac:dyDescent="0.3">
      <c r="A3406">
        <v>53230225</v>
      </c>
      <c r="B3406" t="s">
        <v>204</v>
      </c>
      <c r="C3406" t="s">
        <v>8</v>
      </c>
      <c r="D3406" t="s">
        <v>2398</v>
      </c>
      <c r="E3406">
        <v>0</v>
      </c>
    </row>
    <row r="3407" spans="1:5" x14ac:dyDescent="0.3">
      <c r="A3407">
        <v>53230225</v>
      </c>
      <c r="B3407" t="s">
        <v>204</v>
      </c>
      <c r="C3407" t="s">
        <v>8</v>
      </c>
      <c r="D3407" t="s">
        <v>2399</v>
      </c>
      <c r="E3407">
        <v>0</v>
      </c>
    </row>
    <row r="3408" spans="1:5" x14ac:dyDescent="0.3">
      <c r="A3408">
        <v>53230225</v>
      </c>
      <c r="B3408" t="s">
        <v>204</v>
      </c>
      <c r="C3408" t="s">
        <v>8</v>
      </c>
      <c r="D3408" t="s">
        <v>2400</v>
      </c>
      <c r="E3408">
        <v>-1</v>
      </c>
    </row>
    <row r="3409" spans="1:5" x14ac:dyDescent="0.3">
      <c r="A3409">
        <v>53230225</v>
      </c>
      <c r="B3409" t="s">
        <v>204</v>
      </c>
      <c r="C3409" t="s">
        <v>8</v>
      </c>
      <c r="D3409" t="s">
        <v>2401</v>
      </c>
      <c r="E3409">
        <v>0</v>
      </c>
    </row>
    <row r="3410" spans="1:5" x14ac:dyDescent="0.3">
      <c r="A3410">
        <v>53230225</v>
      </c>
      <c r="B3410" t="s">
        <v>204</v>
      </c>
      <c r="C3410" t="s">
        <v>8</v>
      </c>
      <c r="D3410" t="s">
        <v>2402</v>
      </c>
      <c r="E3410">
        <v>0</v>
      </c>
    </row>
    <row r="3411" spans="1:5" x14ac:dyDescent="0.3">
      <c r="A3411">
        <v>53230225</v>
      </c>
      <c r="B3411" t="s">
        <v>204</v>
      </c>
      <c r="C3411" t="s">
        <v>8</v>
      </c>
      <c r="D3411" t="s">
        <v>2403</v>
      </c>
      <c r="E3411">
        <v>0</v>
      </c>
    </row>
    <row r="3412" spans="1:5" x14ac:dyDescent="0.3">
      <c r="A3412">
        <v>53230225</v>
      </c>
      <c r="B3412" t="s">
        <v>204</v>
      </c>
      <c r="C3412" t="s">
        <v>8</v>
      </c>
      <c r="D3412" t="s">
        <v>2404</v>
      </c>
      <c r="E3412">
        <v>-1</v>
      </c>
    </row>
    <row r="3413" spans="1:5" x14ac:dyDescent="0.3">
      <c r="A3413">
        <v>53230225</v>
      </c>
      <c r="B3413" t="s">
        <v>204</v>
      </c>
      <c r="C3413" t="s">
        <v>8</v>
      </c>
      <c r="D3413" t="s">
        <v>2405</v>
      </c>
      <c r="E3413">
        <v>0</v>
      </c>
    </row>
    <row r="3414" spans="1:5" x14ac:dyDescent="0.3">
      <c r="A3414">
        <v>53230225</v>
      </c>
      <c r="B3414" t="s">
        <v>204</v>
      </c>
      <c r="C3414" t="s">
        <v>8</v>
      </c>
      <c r="D3414" t="s">
        <v>2406</v>
      </c>
      <c r="E3414">
        <v>-1</v>
      </c>
    </row>
    <row r="3415" spans="1:5" x14ac:dyDescent="0.3">
      <c r="A3415">
        <v>53230225</v>
      </c>
      <c r="B3415" t="s">
        <v>204</v>
      </c>
      <c r="C3415" t="s">
        <v>8</v>
      </c>
      <c r="D3415" t="s">
        <v>2407</v>
      </c>
      <c r="E3415">
        <v>-1</v>
      </c>
    </row>
    <row r="3416" spans="1:5" x14ac:dyDescent="0.3">
      <c r="A3416">
        <v>53230225</v>
      </c>
      <c r="B3416" t="s">
        <v>204</v>
      </c>
      <c r="C3416" t="s">
        <v>8</v>
      </c>
      <c r="D3416" t="s">
        <v>2408</v>
      </c>
      <c r="E3416">
        <v>0</v>
      </c>
    </row>
    <row r="3417" spans="1:5" x14ac:dyDescent="0.3">
      <c r="A3417">
        <v>53230225</v>
      </c>
      <c r="B3417" t="s">
        <v>204</v>
      </c>
      <c r="C3417" t="s">
        <v>8</v>
      </c>
      <c r="D3417" t="s">
        <v>2409</v>
      </c>
      <c r="E3417">
        <v>-1</v>
      </c>
    </row>
    <row r="3418" spans="1:5" x14ac:dyDescent="0.3">
      <c r="A3418">
        <v>53230225</v>
      </c>
      <c r="B3418" t="s">
        <v>204</v>
      </c>
      <c r="C3418" t="s">
        <v>8</v>
      </c>
      <c r="D3418" t="s">
        <v>2410</v>
      </c>
      <c r="E3418">
        <v>0</v>
      </c>
    </row>
    <row r="3419" spans="1:5" x14ac:dyDescent="0.3">
      <c r="A3419">
        <v>53230225</v>
      </c>
      <c r="B3419" t="s">
        <v>204</v>
      </c>
      <c r="C3419" t="s">
        <v>8</v>
      </c>
      <c r="D3419" t="s">
        <v>2411</v>
      </c>
      <c r="E3419">
        <v>0</v>
      </c>
    </row>
    <row r="3420" spans="1:5" x14ac:dyDescent="0.3">
      <c r="A3420">
        <v>53230225</v>
      </c>
      <c r="B3420" t="s">
        <v>204</v>
      </c>
      <c r="C3420" t="s">
        <v>8</v>
      </c>
      <c r="D3420" t="s">
        <v>2412</v>
      </c>
      <c r="E3420">
        <v>0</v>
      </c>
    </row>
    <row r="3421" spans="1:5" x14ac:dyDescent="0.3">
      <c r="A3421">
        <v>53230225</v>
      </c>
      <c r="B3421" t="s">
        <v>204</v>
      </c>
      <c r="C3421" t="s">
        <v>8</v>
      </c>
      <c r="D3421" t="s">
        <v>2413</v>
      </c>
      <c r="E3421">
        <v>-1</v>
      </c>
    </row>
    <row r="3422" spans="1:5" x14ac:dyDescent="0.3">
      <c r="A3422">
        <v>45800187</v>
      </c>
      <c r="B3422" t="s">
        <v>206</v>
      </c>
      <c r="C3422" t="s">
        <v>8</v>
      </c>
      <c r="D3422" t="s">
        <v>2378</v>
      </c>
      <c r="E3422">
        <v>0</v>
      </c>
    </row>
    <row r="3423" spans="1:5" x14ac:dyDescent="0.3">
      <c r="A3423">
        <v>45800187</v>
      </c>
      <c r="B3423" t="s">
        <v>206</v>
      </c>
      <c r="C3423" t="s">
        <v>8</v>
      </c>
      <c r="D3423" t="s">
        <v>2379</v>
      </c>
      <c r="E3423">
        <v>0</v>
      </c>
    </row>
    <row r="3424" spans="1:5" x14ac:dyDescent="0.3">
      <c r="A3424">
        <v>45800187</v>
      </c>
      <c r="B3424" t="s">
        <v>206</v>
      </c>
      <c r="C3424" t="s">
        <v>8</v>
      </c>
      <c r="D3424" t="s">
        <v>2380</v>
      </c>
      <c r="E3424">
        <v>0</v>
      </c>
    </row>
    <row r="3425" spans="1:5" x14ac:dyDescent="0.3">
      <c r="A3425">
        <v>45800187</v>
      </c>
      <c r="B3425" t="s">
        <v>206</v>
      </c>
      <c r="C3425" t="s">
        <v>8</v>
      </c>
      <c r="D3425" t="s">
        <v>2381</v>
      </c>
      <c r="E3425">
        <v>0</v>
      </c>
    </row>
    <row r="3426" spans="1:5" x14ac:dyDescent="0.3">
      <c r="A3426">
        <v>45800187</v>
      </c>
      <c r="B3426" t="s">
        <v>206</v>
      </c>
      <c r="C3426" t="s">
        <v>8</v>
      </c>
      <c r="D3426" t="s">
        <v>2382</v>
      </c>
      <c r="E3426">
        <v>0</v>
      </c>
    </row>
    <row r="3427" spans="1:5" x14ac:dyDescent="0.3">
      <c r="A3427">
        <v>45800187</v>
      </c>
      <c r="B3427" t="s">
        <v>206</v>
      </c>
      <c r="C3427" t="s">
        <v>8</v>
      </c>
      <c r="D3427" t="s">
        <v>2383</v>
      </c>
      <c r="E3427">
        <v>0</v>
      </c>
    </row>
    <row r="3428" spans="1:5" x14ac:dyDescent="0.3">
      <c r="A3428">
        <v>45800187</v>
      </c>
      <c r="B3428" t="s">
        <v>206</v>
      </c>
      <c r="C3428" t="s">
        <v>8</v>
      </c>
      <c r="D3428" t="s">
        <v>2384</v>
      </c>
      <c r="E3428">
        <v>0</v>
      </c>
    </row>
    <row r="3429" spans="1:5" x14ac:dyDescent="0.3">
      <c r="A3429">
        <v>45800187</v>
      </c>
      <c r="B3429" t="s">
        <v>206</v>
      </c>
      <c r="C3429" t="s">
        <v>8</v>
      </c>
      <c r="D3429" t="s">
        <v>2385</v>
      </c>
      <c r="E3429">
        <v>0</v>
      </c>
    </row>
    <row r="3430" spans="1:5" x14ac:dyDescent="0.3">
      <c r="A3430">
        <v>45800187</v>
      </c>
      <c r="B3430" t="s">
        <v>206</v>
      </c>
      <c r="C3430" t="s">
        <v>8</v>
      </c>
      <c r="D3430" t="s">
        <v>2386</v>
      </c>
      <c r="E3430">
        <v>0</v>
      </c>
    </row>
    <row r="3431" spans="1:5" x14ac:dyDescent="0.3">
      <c r="A3431">
        <v>45800187</v>
      </c>
      <c r="B3431" t="s">
        <v>206</v>
      </c>
      <c r="C3431" t="s">
        <v>8</v>
      </c>
      <c r="D3431" t="s">
        <v>2387</v>
      </c>
      <c r="E3431">
        <v>0</v>
      </c>
    </row>
    <row r="3432" spans="1:5" x14ac:dyDescent="0.3">
      <c r="A3432">
        <v>45800187</v>
      </c>
      <c r="B3432" t="s">
        <v>206</v>
      </c>
      <c r="C3432" t="s">
        <v>8</v>
      </c>
      <c r="D3432" t="s">
        <v>2388</v>
      </c>
      <c r="E3432">
        <v>0</v>
      </c>
    </row>
    <row r="3433" spans="1:5" x14ac:dyDescent="0.3">
      <c r="A3433">
        <v>45800187</v>
      </c>
      <c r="B3433" t="s">
        <v>206</v>
      </c>
      <c r="C3433" t="s">
        <v>8</v>
      </c>
      <c r="D3433" t="s">
        <v>2389</v>
      </c>
      <c r="E3433">
        <v>0</v>
      </c>
    </row>
    <row r="3434" spans="1:5" x14ac:dyDescent="0.3">
      <c r="A3434">
        <v>45800187</v>
      </c>
      <c r="B3434" t="s">
        <v>206</v>
      </c>
      <c r="C3434" t="s">
        <v>8</v>
      </c>
      <c r="D3434" t="s">
        <v>2390</v>
      </c>
      <c r="E3434">
        <v>0</v>
      </c>
    </row>
    <row r="3435" spans="1:5" x14ac:dyDescent="0.3">
      <c r="A3435">
        <v>45800187</v>
      </c>
      <c r="B3435" t="s">
        <v>206</v>
      </c>
      <c r="C3435" t="s">
        <v>8</v>
      </c>
      <c r="D3435" t="s">
        <v>2391</v>
      </c>
      <c r="E3435">
        <v>0</v>
      </c>
    </row>
    <row r="3436" spans="1:5" x14ac:dyDescent="0.3">
      <c r="A3436">
        <v>45800187</v>
      </c>
      <c r="B3436" t="s">
        <v>206</v>
      </c>
      <c r="C3436" t="s">
        <v>8</v>
      </c>
      <c r="D3436" t="s">
        <v>2392</v>
      </c>
      <c r="E3436">
        <v>0</v>
      </c>
    </row>
    <row r="3437" spans="1:5" x14ac:dyDescent="0.3">
      <c r="A3437">
        <v>45800187</v>
      </c>
      <c r="B3437" t="s">
        <v>206</v>
      </c>
      <c r="C3437" t="s">
        <v>8</v>
      </c>
      <c r="D3437" t="s">
        <v>2393</v>
      </c>
      <c r="E3437">
        <v>0</v>
      </c>
    </row>
    <row r="3438" spans="1:5" x14ac:dyDescent="0.3">
      <c r="A3438">
        <v>45800187</v>
      </c>
      <c r="B3438" t="s">
        <v>206</v>
      </c>
      <c r="C3438" t="s">
        <v>8</v>
      </c>
      <c r="D3438" t="s">
        <v>2394</v>
      </c>
      <c r="E3438">
        <v>0</v>
      </c>
    </row>
    <row r="3439" spans="1:5" x14ac:dyDescent="0.3">
      <c r="A3439">
        <v>45800187</v>
      </c>
      <c r="B3439" t="s">
        <v>206</v>
      </c>
      <c r="C3439" t="s">
        <v>8</v>
      </c>
      <c r="D3439" t="s">
        <v>2395</v>
      </c>
      <c r="E3439">
        <v>0</v>
      </c>
    </row>
    <row r="3440" spans="1:5" x14ac:dyDescent="0.3">
      <c r="A3440">
        <v>45800187</v>
      </c>
      <c r="B3440" t="s">
        <v>206</v>
      </c>
      <c r="C3440" t="s">
        <v>8</v>
      </c>
      <c r="D3440" t="s">
        <v>2396</v>
      </c>
      <c r="E3440">
        <v>0</v>
      </c>
    </row>
    <row r="3441" spans="1:5" x14ac:dyDescent="0.3">
      <c r="A3441">
        <v>45800187</v>
      </c>
      <c r="B3441" t="s">
        <v>206</v>
      </c>
      <c r="C3441" t="s">
        <v>8</v>
      </c>
      <c r="D3441" t="s">
        <v>2397</v>
      </c>
      <c r="E3441">
        <v>0</v>
      </c>
    </row>
    <row r="3442" spans="1:5" x14ac:dyDescent="0.3">
      <c r="A3442">
        <v>45800187</v>
      </c>
      <c r="B3442" t="s">
        <v>206</v>
      </c>
      <c r="C3442" t="s">
        <v>8</v>
      </c>
      <c r="D3442" t="s">
        <v>2398</v>
      </c>
      <c r="E3442">
        <v>0</v>
      </c>
    </row>
    <row r="3443" spans="1:5" x14ac:dyDescent="0.3">
      <c r="A3443">
        <v>45800187</v>
      </c>
      <c r="B3443" t="s">
        <v>206</v>
      </c>
      <c r="C3443" t="s">
        <v>8</v>
      </c>
      <c r="D3443" t="s">
        <v>2399</v>
      </c>
      <c r="E3443">
        <v>0</v>
      </c>
    </row>
    <row r="3444" spans="1:5" x14ac:dyDescent="0.3">
      <c r="A3444">
        <v>45800187</v>
      </c>
      <c r="B3444" t="s">
        <v>206</v>
      </c>
      <c r="C3444" t="s">
        <v>8</v>
      </c>
      <c r="D3444" t="s">
        <v>2400</v>
      </c>
      <c r="E3444">
        <v>0</v>
      </c>
    </row>
    <row r="3445" spans="1:5" x14ac:dyDescent="0.3">
      <c r="A3445">
        <v>45800187</v>
      </c>
      <c r="B3445" t="s">
        <v>206</v>
      </c>
      <c r="C3445" t="s">
        <v>8</v>
      </c>
      <c r="D3445" t="s">
        <v>2401</v>
      </c>
      <c r="E3445">
        <v>0</v>
      </c>
    </row>
    <row r="3446" spans="1:5" x14ac:dyDescent="0.3">
      <c r="A3446">
        <v>45800187</v>
      </c>
      <c r="B3446" t="s">
        <v>206</v>
      </c>
      <c r="C3446" t="s">
        <v>8</v>
      </c>
      <c r="D3446" t="s">
        <v>2402</v>
      </c>
      <c r="E3446">
        <v>0</v>
      </c>
    </row>
    <row r="3447" spans="1:5" x14ac:dyDescent="0.3">
      <c r="A3447">
        <v>45800187</v>
      </c>
      <c r="B3447" t="s">
        <v>206</v>
      </c>
      <c r="C3447" t="s">
        <v>8</v>
      </c>
      <c r="D3447" t="s">
        <v>2403</v>
      </c>
      <c r="E3447">
        <v>0</v>
      </c>
    </row>
    <row r="3448" spans="1:5" x14ac:dyDescent="0.3">
      <c r="A3448">
        <v>45800187</v>
      </c>
      <c r="B3448" t="s">
        <v>206</v>
      </c>
      <c r="C3448" t="s">
        <v>8</v>
      </c>
      <c r="D3448" t="s">
        <v>2404</v>
      </c>
      <c r="E3448">
        <v>0</v>
      </c>
    </row>
    <row r="3449" spans="1:5" x14ac:dyDescent="0.3">
      <c r="A3449">
        <v>45800187</v>
      </c>
      <c r="B3449" t="s">
        <v>206</v>
      </c>
      <c r="C3449" t="s">
        <v>8</v>
      </c>
      <c r="D3449" t="s">
        <v>2405</v>
      </c>
      <c r="E3449">
        <v>0</v>
      </c>
    </row>
    <row r="3450" spans="1:5" x14ac:dyDescent="0.3">
      <c r="A3450">
        <v>45800187</v>
      </c>
      <c r="B3450" t="s">
        <v>206</v>
      </c>
      <c r="C3450" t="s">
        <v>8</v>
      </c>
      <c r="D3450" t="s">
        <v>2406</v>
      </c>
      <c r="E3450">
        <v>-1</v>
      </c>
    </row>
    <row r="3451" spans="1:5" x14ac:dyDescent="0.3">
      <c r="A3451">
        <v>45800187</v>
      </c>
      <c r="B3451" t="s">
        <v>206</v>
      </c>
      <c r="C3451" t="s">
        <v>8</v>
      </c>
      <c r="D3451" t="s">
        <v>2407</v>
      </c>
      <c r="E3451">
        <v>1</v>
      </c>
    </row>
    <row r="3452" spans="1:5" x14ac:dyDescent="0.3">
      <c r="A3452">
        <v>45800187</v>
      </c>
      <c r="B3452" t="s">
        <v>206</v>
      </c>
      <c r="C3452" t="s">
        <v>8</v>
      </c>
      <c r="D3452" t="s">
        <v>2408</v>
      </c>
      <c r="E3452">
        <v>0</v>
      </c>
    </row>
    <row r="3453" spans="1:5" x14ac:dyDescent="0.3">
      <c r="A3453">
        <v>45800187</v>
      </c>
      <c r="B3453" t="s">
        <v>206</v>
      </c>
      <c r="C3453" t="s">
        <v>8</v>
      </c>
      <c r="D3453" t="s">
        <v>2409</v>
      </c>
      <c r="E3453">
        <v>0</v>
      </c>
    </row>
    <row r="3454" spans="1:5" x14ac:dyDescent="0.3">
      <c r="A3454">
        <v>45800187</v>
      </c>
      <c r="B3454" t="s">
        <v>206</v>
      </c>
      <c r="C3454" t="s">
        <v>8</v>
      </c>
      <c r="D3454" t="s">
        <v>2410</v>
      </c>
      <c r="E3454">
        <v>0</v>
      </c>
    </row>
    <row r="3455" spans="1:5" x14ac:dyDescent="0.3">
      <c r="A3455">
        <v>45800187</v>
      </c>
      <c r="B3455" t="s">
        <v>206</v>
      </c>
      <c r="C3455" t="s">
        <v>8</v>
      </c>
      <c r="D3455" t="s">
        <v>2411</v>
      </c>
      <c r="E3455">
        <v>0</v>
      </c>
    </row>
    <row r="3456" spans="1:5" x14ac:dyDescent="0.3">
      <c r="A3456">
        <v>45800187</v>
      </c>
      <c r="B3456" t="s">
        <v>206</v>
      </c>
      <c r="C3456" t="s">
        <v>8</v>
      </c>
      <c r="D3456" t="s">
        <v>2412</v>
      </c>
      <c r="E3456">
        <v>0</v>
      </c>
    </row>
    <row r="3457" spans="1:5" x14ac:dyDescent="0.3">
      <c r="A3457">
        <v>45800187</v>
      </c>
      <c r="B3457" t="s">
        <v>206</v>
      </c>
      <c r="C3457" t="s">
        <v>8</v>
      </c>
      <c r="D3457" t="s">
        <v>2413</v>
      </c>
      <c r="E3457">
        <v>0</v>
      </c>
    </row>
    <row r="3458" spans="1:5" x14ac:dyDescent="0.3">
      <c r="A3458">
        <v>45800208</v>
      </c>
      <c r="B3458" t="s">
        <v>208</v>
      </c>
      <c r="C3458" t="s">
        <v>8</v>
      </c>
      <c r="D3458" t="s">
        <v>2378</v>
      </c>
      <c r="E3458">
        <v>0</v>
      </c>
    </row>
    <row r="3459" spans="1:5" x14ac:dyDescent="0.3">
      <c r="A3459">
        <v>45800208</v>
      </c>
      <c r="B3459" t="s">
        <v>208</v>
      </c>
      <c r="C3459" t="s">
        <v>8</v>
      </c>
      <c r="D3459" t="s">
        <v>2379</v>
      </c>
      <c r="E3459">
        <v>0</v>
      </c>
    </row>
    <row r="3460" spans="1:5" x14ac:dyDescent="0.3">
      <c r="A3460">
        <v>45800208</v>
      </c>
      <c r="B3460" t="s">
        <v>208</v>
      </c>
      <c r="C3460" t="s">
        <v>8</v>
      </c>
      <c r="D3460" t="s">
        <v>2380</v>
      </c>
      <c r="E3460">
        <v>0</v>
      </c>
    </row>
    <row r="3461" spans="1:5" x14ac:dyDescent="0.3">
      <c r="A3461">
        <v>45800208</v>
      </c>
      <c r="B3461" t="s">
        <v>208</v>
      </c>
      <c r="C3461" t="s">
        <v>8</v>
      </c>
      <c r="D3461" t="s">
        <v>2381</v>
      </c>
      <c r="E3461">
        <v>0</v>
      </c>
    </row>
    <row r="3462" spans="1:5" x14ac:dyDescent="0.3">
      <c r="A3462">
        <v>45800208</v>
      </c>
      <c r="B3462" t="s">
        <v>208</v>
      </c>
      <c r="C3462" t="s">
        <v>8</v>
      </c>
      <c r="D3462" t="s">
        <v>2382</v>
      </c>
      <c r="E3462">
        <v>0</v>
      </c>
    </row>
    <row r="3463" spans="1:5" x14ac:dyDescent="0.3">
      <c r="A3463">
        <v>45800208</v>
      </c>
      <c r="B3463" t="s">
        <v>208</v>
      </c>
      <c r="C3463" t="s">
        <v>8</v>
      </c>
      <c r="D3463" t="s">
        <v>2383</v>
      </c>
      <c r="E3463">
        <v>0</v>
      </c>
    </row>
    <row r="3464" spans="1:5" x14ac:dyDescent="0.3">
      <c r="A3464">
        <v>45800208</v>
      </c>
      <c r="B3464" t="s">
        <v>208</v>
      </c>
      <c r="C3464" t="s">
        <v>8</v>
      </c>
      <c r="D3464" t="s">
        <v>2384</v>
      </c>
      <c r="E3464">
        <v>0</v>
      </c>
    </row>
    <row r="3465" spans="1:5" x14ac:dyDescent="0.3">
      <c r="A3465">
        <v>45800208</v>
      </c>
      <c r="B3465" t="s">
        <v>208</v>
      </c>
      <c r="C3465" t="s">
        <v>8</v>
      </c>
      <c r="D3465" t="s">
        <v>2385</v>
      </c>
      <c r="E3465">
        <v>0</v>
      </c>
    </row>
    <row r="3466" spans="1:5" x14ac:dyDescent="0.3">
      <c r="A3466">
        <v>45800208</v>
      </c>
      <c r="B3466" t="s">
        <v>208</v>
      </c>
      <c r="C3466" t="s">
        <v>8</v>
      </c>
      <c r="D3466" t="s">
        <v>2386</v>
      </c>
      <c r="E3466">
        <v>0</v>
      </c>
    </row>
    <row r="3467" spans="1:5" x14ac:dyDescent="0.3">
      <c r="A3467">
        <v>45800208</v>
      </c>
      <c r="B3467" t="s">
        <v>208</v>
      </c>
      <c r="C3467" t="s">
        <v>8</v>
      </c>
      <c r="D3467" t="s">
        <v>2387</v>
      </c>
      <c r="E3467">
        <v>0</v>
      </c>
    </row>
    <row r="3468" spans="1:5" x14ac:dyDescent="0.3">
      <c r="A3468">
        <v>45800208</v>
      </c>
      <c r="B3468" t="s">
        <v>208</v>
      </c>
      <c r="C3468" t="s">
        <v>8</v>
      </c>
      <c r="D3468" t="s">
        <v>2388</v>
      </c>
      <c r="E3468">
        <v>0</v>
      </c>
    </row>
    <row r="3469" spans="1:5" x14ac:dyDescent="0.3">
      <c r="A3469">
        <v>45800208</v>
      </c>
      <c r="B3469" t="s">
        <v>208</v>
      </c>
      <c r="C3469" t="s">
        <v>8</v>
      </c>
      <c r="D3469" t="s">
        <v>2389</v>
      </c>
      <c r="E3469">
        <v>0</v>
      </c>
    </row>
    <row r="3470" spans="1:5" x14ac:dyDescent="0.3">
      <c r="A3470">
        <v>45800208</v>
      </c>
      <c r="B3470" t="s">
        <v>208</v>
      </c>
      <c r="C3470" t="s">
        <v>8</v>
      </c>
      <c r="D3470" t="s">
        <v>2390</v>
      </c>
      <c r="E3470">
        <v>0</v>
      </c>
    </row>
    <row r="3471" spans="1:5" x14ac:dyDescent="0.3">
      <c r="A3471">
        <v>45800208</v>
      </c>
      <c r="B3471" t="s">
        <v>208</v>
      </c>
      <c r="C3471" t="s">
        <v>8</v>
      </c>
      <c r="D3471" t="s">
        <v>2391</v>
      </c>
      <c r="E3471">
        <v>0</v>
      </c>
    </row>
    <row r="3472" spans="1:5" x14ac:dyDescent="0.3">
      <c r="A3472">
        <v>45800208</v>
      </c>
      <c r="B3472" t="s">
        <v>208</v>
      </c>
      <c r="C3472" t="s">
        <v>8</v>
      </c>
      <c r="D3472" t="s">
        <v>2392</v>
      </c>
      <c r="E3472">
        <v>0</v>
      </c>
    </row>
    <row r="3473" spans="1:5" x14ac:dyDescent="0.3">
      <c r="A3473">
        <v>45800208</v>
      </c>
      <c r="B3473" t="s">
        <v>208</v>
      </c>
      <c r="C3473" t="s">
        <v>8</v>
      </c>
      <c r="D3473" t="s">
        <v>2393</v>
      </c>
      <c r="E3473">
        <v>0</v>
      </c>
    </row>
    <row r="3474" spans="1:5" x14ac:dyDescent="0.3">
      <c r="A3474">
        <v>45800208</v>
      </c>
      <c r="B3474" t="s">
        <v>208</v>
      </c>
      <c r="C3474" t="s">
        <v>8</v>
      </c>
      <c r="D3474" t="s">
        <v>2394</v>
      </c>
      <c r="E3474">
        <v>0</v>
      </c>
    </row>
    <row r="3475" spans="1:5" x14ac:dyDescent="0.3">
      <c r="A3475">
        <v>45800208</v>
      </c>
      <c r="B3475" t="s">
        <v>208</v>
      </c>
      <c r="C3475" t="s">
        <v>8</v>
      </c>
      <c r="D3475" t="s">
        <v>2395</v>
      </c>
      <c r="E3475">
        <v>0</v>
      </c>
    </row>
    <row r="3476" spans="1:5" x14ac:dyDescent="0.3">
      <c r="A3476">
        <v>45800208</v>
      </c>
      <c r="B3476" t="s">
        <v>208</v>
      </c>
      <c r="C3476" t="s">
        <v>8</v>
      </c>
      <c r="D3476" t="s">
        <v>2396</v>
      </c>
      <c r="E3476">
        <v>0</v>
      </c>
    </row>
    <row r="3477" spans="1:5" x14ac:dyDescent="0.3">
      <c r="A3477">
        <v>45800208</v>
      </c>
      <c r="B3477" t="s">
        <v>208</v>
      </c>
      <c r="C3477" t="s">
        <v>8</v>
      </c>
      <c r="D3477" t="s">
        <v>2397</v>
      </c>
      <c r="E3477">
        <v>0</v>
      </c>
    </row>
    <row r="3478" spans="1:5" x14ac:dyDescent="0.3">
      <c r="A3478">
        <v>45800208</v>
      </c>
      <c r="B3478" t="s">
        <v>208</v>
      </c>
      <c r="C3478" t="s">
        <v>8</v>
      </c>
      <c r="D3478" t="s">
        <v>2398</v>
      </c>
      <c r="E3478">
        <v>0</v>
      </c>
    </row>
    <row r="3479" spans="1:5" x14ac:dyDescent="0.3">
      <c r="A3479">
        <v>45800208</v>
      </c>
      <c r="B3479" t="s">
        <v>208</v>
      </c>
      <c r="C3479" t="s">
        <v>8</v>
      </c>
      <c r="D3479" t="s">
        <v>2399</v>
      </c>
      <c r="E3479">
        <v>0</v>
      </c>
    </row>
    <row r="3480" spans="1:5" x14ac:dyDescent="0.3">
      <c r="A3480">
        <v>45800208</v>
      </c>
      <c r="B3480" t="s">
        <v>208</v>
      </c>
      <c r="C3480" t="s">
        <v>8</v>
      </c>
      <c r="D3480" t="s">
        <v>2400</v>
      </c>
      <c r="E3480">
        <v>0</v>
      </c>
    </row>
    <row r="3481" spans="1:5" x14ac:dyDescent="0.3">
      <c r="A3481">
        <v>45800208</v>
      </c>
      <c r="B3481" t="s">
        <v>208</v>
      </c>
      <c r="C3481" t="s">
        <v>8</v>
      </c>
      <c r="D3481" t="s">
        <v>2401</v>
      </c>
      <c r="E3481">
        <v>0</v>
      </c>
    </row>
    <row r="3482" spans="1:5" x14ac:dyDescent="0.3">
      <c r="A3482">
        <v>45800208</v>
      </c>
      <c r="B3482" t="s">
        <v>208</v>
      </c>
      <c r="C3482" t="s">
        <v>8</v>
      </c>
      <c r="D3482" t="s">
        <v>2402</v>
      </c>
      <c r="E3482">
        <v>0</v>
      </c>
    </row>
    <row r="3483" spans="1:5" x14ac:dyDescent="0.3">
      <c r="A3483">
        <v>45800208</v>
      </c>
      <c r="B3483" t="s">
        <v>208</v>
      </c>
      <c r="C3483" t="s">
        <v>8</v>
      </c>
      <c r="D3483" t="s">
        <v>2403</v>
      </c>
      <c r="E3483">
        <v>0</v>
      </c>
    </row>
    <row r="3484" spans="1:5" x14ac:dyDescent="0.3">
      <c r="A3484">
        <v>45800208</v>
      </c>
      <c r="B3484" t="s">
        <v>208</v>
      </c>
      <c r="C3484" t="s">
        <v>8</v>
      </c>
      <c r="D3484" t="s">
        <v>2404</v>
      </c>
      <c r="E3484">
        <v>0</v>
      </c>
    </row>
    <row r="3485" spans="1:5" x14ac:dyDescent="0.3">
      <c r="A3485">
        <v>45800208</v>
      </c>
      <c r="B3485" t="s">
        <v>208</v>
      </c>
      <c r="C3485" t="s">
        <v>8</v>
      </c>
      <c r="D3485" t="s">
        <v>2405</v>
      </c>
      <c r="E3485">
        <v>0</v>
      </c>
    </row>
    <row r="3486" spans="1:5" x14ac:dyDescent="0.3">
      <c r="A3486">
        <v>45800208</v>
      </c>
      <c r="B3486" t="s">
        <v>208</v>
      </c>
      <c r="C3486" t="s">
        <v>8</v>
      </c>
      <c r="D3486" t="s">
        <v>2406</v>
      </c>
      <c r="E3486">
        <v>-2</v>
      </c>
    </row>
    <row r="3487" spans="1:5" x14ac:dyDescent="0.3">
      <c r="A3487">
        <v>45800208</v>
      </c>
      <c r="B3487" t="s">
        <v>208</v>
      </c>
      <c r="C3487" t="s">
        <v>8</v>
      </c>
      <c r="D3487" t="s">
        <v>2407</v>
      </c>
      <c r="E3487">
        <v>1</v>
      </c>
    </row>
    <row r="3488" spans="1:5" x14ac:dyDescent="0.3">
      <c r="A3488">
        <v>45800208</v>
      </c>
      <c r="B3488" t="s">
        <v>208</v>
      </c>
      <c r="C3488" t="s">
        <v>8</v>
      </c>
      <c r="D3488" t="s">
        <v>2408</v>
      </c>
      <c r="E3488">
        <v>0</v>
      </c>
    </row>
    <row r="3489" spans="1:5" x14ac:dyDescent="0.3">
      <c r="A3489">
        <v>45800208</v>
      </c>
      <c r="B3489" t="s">
        <v>208</v>
      </c>
      <c r="C3489" t="s">
        <v>8</v>
      </c>
      <c r="D3489" t="s">
        <v>2409</v>
      </c>
      <c r="E3489">
        <v>0</v>
      </c>
    </row>
    <row r="3490" spans="1:5" x14ac:dyDescent="0.3">
      <c r="A3490">
        <v>45800208</v>
      </c>
      <c r="B3490" t="s">
        <v>208</v>
      </c>
      <c r="C3490" t="s">
        <v>8</v>
      </c>
      <c r="D3490" t="s">
        <v>2410</v>
      </c>
      <c r="E3490">
        <v>0</v>
      </c>
    </row>
    <row r="3491" spans="1:5" x14ac:dyDescent="0.3">
      <c r="A3491">
        <v>45800208</v>
      </c>
      <c r="B3491" t="s">
        <v>208</v>
      </c>
      <c r="C3491" t="s">
        <v>8</v>
      </c>
      <c r="D3491" t="s">
        <v>2411</v>
      </c>
      <c r="E3491">
        <v>0</v>
      </c>
    </row>
    <row r="3492" spans="1:5" x14ac:dyDescent="0.3">
      <c r="A3492">
        <v>45800208</v>
      </c>
      <c r="B3492" t="s">
        <v>208</v>
      </c>
      <c r="C3492" t="s">
        <v>8</v>
      </c>
      <c r="D3492" t="s">
        <v>2412</v>
      </c>
      <c r="E3492">
        <v>0</v>
      </c>
    </row>
    <row r="3493" spans="1:5" x14ac:dyDescent="0.3">
      <c r="A3493">
        <v>45800208</v>
      </c>
      <c r="B3493" t="s">
        <v>208</v>
      </c>
      <c r="C3493" t="s">
        <v>8</v>
      </c>
      <c r="D3493" t="s">
        <v>2413</v>
      </c>
      <c r="E3493">
        <v>0</v>
      </c>
    </row>
    <row r="3494" spans="1:5" x14ac:dyDescent="0.3">
      <c r="A3494">
        <v>37260004</v>
      </c>
      <c r="B3494" t="s">
        <v>210</v>
      </c>
      <c r="C3494" t="s">
        <v>119</v>
      </c>
      <c r="D3494" t="s">
        <v>2378</v>
      </c>
      <c r="E3494">
        <v>0</v>
      </c>
    </row>
    <row r="3495" spans="1:5" x14ac:dyDescent="0.3">
      <c r="A3495">
        <v>37260004</v>
      </c>
      <c r="B3495" t="s">
        <v>210</v>
      </c>
      <c r="C3495" t="s">
        <v>119</v>
      </c>
      <c r="D3495" t="s">
        <v>2379</v>
      </c>
      <c r="E3495">
        <v>-10</v>
      </c>
    </row>
    <row r="3496" spans="1:5" x14ac:dyDescent="0.3">
      <c r="A3496">
        <v>37260004</v>
      </c>
      <c r="B3496" t="s">
        <v>210</v>
      </c>
      <c r="C3496" t="s">
        <v>119</v>
      </c>
      <c r="D3496" t="s">
        <v>2380</v>
      </c>
      <c r="E3496">
        <v>0</v>
      </c>
    </row>
    <row r="3497" spans="1:5" x14ac:dyDescent="0.3">
      <c r="A3497">
        <v>37260004</v>
      </c>
      <c r="B3497" t="s">
        <v>210</v>
      </c>
      <c r="C3497" t="s">
        <v>119</v>
      </c>
      <c r="D3497" t="s">
        <v>2381</v>
      </c>
      <c r="E3497">
        <v>-5</v>
      </c>
    </row>
    <row r="3498" spans="1:5" x14ac:dyDescent="0.3">
      <c r="A3498">
        <v>37260004</v>
      </c>
      <c r="B3498" t="s">
        <v>210</v>
      </c>
      <c r="C3498" t="s">
        <v>119</v>
      </c>
      <c r="D3498" t="s">
        <v>2382</v>
      </c>
      <c r="E3498">
        <v>0</v>
      </c>
    </row>
    <row r="3499" spans="1:5" x14ac:dyDescent="0.3">
      <c r="A3499">
        <v>37260004</v>
      </c>
      <c r="B3499" t="s">
        <v>210</v>
      </c>
      <c r="C3499" t="s">
        <v>119</v>
      </c>
      <c r="D3499" t="s">
        <v>2383</v>
      </c>
      <c r="E3499">
        <v>0</v>
      </c>
    </row>
    <row r="3500" spans="1:5" x14ac:dyDescent="0.3">
      <c r="A3500">
        <v>37260004</v>
      </c>
      <c r="B3500" t="s">
        <v>210</v>
      </c>
      <c r="C3500" t="s">
        <v>119</v>
      </c>
      <c r="D3500" t="s">
        <v>2384</v>
      </c>
      <c r="E3500">
        <v>-25</v>
      </c>
    </row>
    <row r="3501" spans="1:5" x14ac:dyDescent="0.3">
      <c r="A3501">
        <v>37260004</v>
      </c>
      <c r="B3501" t="s">
        <v>210</v>
      </c>
      <c r="C3501" t="s">
        <v>119</v>
      </c>
      <c r="D3501" t="s">
        <v>2385</v>
      </c>
      <c r="E3501">
        <v>0</v>
      </c>
    </row>
    <row r="3502" spans="1:5" x14ac:dyDescent="0.3">
      <c r="A3502">
        <v>37260004</v>
      </c>
      <c r="B3502" t="s">
        <v>210</v>
      </c>
      <c r="C3502" t="s">
        <v>119</v>
      </c>
      <c r="D3502" t="s">
        <v>2386</v>
      </c>
      <c r="E3502">
        <v>-3</v>
      </c>
    </row>
    <row r="3503" spans="1:5" x14ac:dyDescent="0.3">
      <c r="A3503">
        <v>37260004</v>
      </c>
      <c r="B3503" t="s">
        <v>210</v>
      </c>
      <c r="C3503" t="s">
        <v>119</v>
      </c>
      <c r="D3503" t="s">
        <v>2387</v>
      </c>
      <c r="E3503">
        <v>0</v>
      </c>
    </row>
    <row r="3504" spans="1:5" x14ac:dyDescent="0.3">
      <c r="A3504">
        <v>37260004</v>
      </c>
      <c r="B3504" t="s">
        <v>210</v>
      </c>
      <c r="C3504" t="s">
        <v>119</v>
      </c>
      <c r="D3504" t="s">
        <v>2388</v>
      </c>
      <c r="E3504">
        <v>0</v>
      </c>
    </row>
    <row r="3505" spans="1:5" x14ac:dyDescent="0.3">
      <c r="A3505">
        <v>37260004</v>
      </c>
      <c r="B3505" t="s">
        <v>210</v>
      </c>
      <c r="C3505" t="s">
        <v>119</v>
      </c>
      <c r="D3505" t="s">
        <v>2389</v>
      </c>
      <c r="E3505">
        <v>0</v>
      </c>
    </row>
    <row r="3506" spans="1:5" x14ac:dyDescent="0.3">
      <c r="A3506">
        <v>37260004</v>
      </c>
      <c r="B3506" t="s">
        <v>210</v>
      </c>
      <c r="C3506" t="s">
        <v>119</v>
      </c>
      <c r="D3506" t="s">
        <v>2390</v>
      </c>
      <c r="E3506">
        <v>-25</v>
      </c>
    </row>
    <row r="3507" spans="1:5" x14ac:dyDescent="0.3">
      <c r="A3507">
        <v>37260004</v>
      </c>
      <c r="B3507" t="s">
        <v>210</v>
      </c>
      <c r="C3507" t="s">
        <v>119</v>
      </c>
      <c r="D3507" t="s">
        <v>2391</v>
      </c>
      <c r="E3507">
        <v>0</v>
      </c>
    </row>
    <row r="3508" spans="1:5" x14ac:dyDescent="0.3">
      <c r="A3508">
        <v>37260004</v>
      </c>
      <c r="B3508" t="s">
        <v>210</v>
      </c>
      <c r="C3508" t="s">
        <v>119</v>
      </c>
      <c r="D3508" t="s">
        <v>2392</v>
      </c>
      <c r="E3508">
        <v>-10</v>
      </c>
    </row>
    <row r="3509" spans="1:5" x14ac:dyDescent="0.3">
      <c r="A3509">
        <v>37260004</v>
      </c>
      <c r="B3509" t="s">
        <v>210</v>
      </c>
      <c r="C3509" t="s">
        <v>119</v>
      </c>
      <c r="D3509" t="s">
        <v>2393</v>
      </c>
      <c r="E3509">
        <v>0</v>
      </c>
    </row>
    <row r="3510" spans="1:5" x14ac:dyDescent="0.3">
      <c r="A3510">
        <v>37260004</v>
      </c>
      <c r="B3510" t="s">
        <v>210</v>
      </c>
      <c r="C3510" t="s">
        <v>119</v>
      </c>
      <c r="D3510" t="s">
        <v>2394</v>
      </c>
      <c r="E3510">
        <v>0</v>
      </c>
    </row>
    <row r="3511" spans="1:5" x14ac:dyDescent="0.3">
      <c r="A3511">
        <v>37260004</v>
      </c>
      <c r="B3511" t="s">
        <v>210</v>
      </c>
      <c r="C3511" t="s">
        <v>119</v>
      </c>
      <c r="D3511" t="s">
        <v>2395</v>
      </c>
      <c r="E3511">
        <v>0</v>
      </c>
    </row>
    <row r="3512" spans="1:5" x14ac:dyDescent="0.3">
      <c r="A3512">
        <v>37260004</v>
      </c>
      <c r="B3512" t="s">
        <v>210</v>
      </c>
      <c r="C3512" t="s">
        <v>119</v>
      </c>
      <c r="D3512" t="s">
        <v>2396</v>
      </c>
      <c r="E3512">
        <v>0</v>
      </c>
    </row>
    <row r="3513" spans="1:5" x14ac:dyDescent="0.3">
      <c r="A3513">
        <v>37260004</v>
      </c>
      <c r="B3513" t="s">
        <v>210</v>
      </c>
      <c r="C3513" t="s">
        <v>119</v>
      </c>
      <c r="D3513" t="s">
        <v>2397</v>
      </c>
      <c r="E3513">
        <v>0</v>
      </c>
    </row>
    <row r="3514" spans="1:5" x14ac:dyDescent="0.3">
      <c r="A3514">
        <v>37260004</v>
      </c>
      <c r="B3514" t="s">
        <v>210</v>
      </c>
      <c r="C3514" t="s">
        <v>119</v>
      </c>
      <c r="D3514" t="s">
        <v>2398</v>
      </c>
      <c r="E3514">
        <v>-25</v>
      </c>
    </row>
    <row r="3515" spans="1:5" x14ac:dyDescent="0.3">
      <c r="A3515">
        <v>37260004</v>
      </c>
      <c r="B3515" t="s">
        <v>210</v>
      </c>
      <c r="C3515" t="s">
        <v>119</v>
      </c>
      <c r="D3515" t="s">
        <v>2399</v>
      </c>
      <c r="E3515">
        <v>0</v>
      </c>
    </row>
    <row r="3516" spans="1:5" x14ac:dyDescent="0.3">
      <c r="A3516">
        <v>37260004</v>
      </c>
      <c r="B3516" t="s">
        <v>210</v>
      </c>
      <c r="C3516" t="s">
        <v>119</v>
      </c>
      <c r="D3516" t="s">
        <v>2400</v>
      </c>
      <c r="E3516">
        <v>0</v>
      </c>
    </row>
    <row r="3517" spans="1:5" x14ac:dyDescent="0.3">
      <c r="A3517">
        <v>37260004</v>
      </c>
      <c r="B3517" t="s">
        <v>210</v>
      </c>
      <c r="C3517" t="s">
        <v>119</v>
      </c>
      <c r="D3517" t="s">
        <v>2401</v>
      </c>
      <c r="E3517">
        <v>0</v>
      </c>
    </row>
    <row r="3518" spans="1:5" x14ac:dyDescent="0.3">
      <c r="A3518">
        <v>37260004</v>
      </c>
      <c r="B3518" t="s">
        <v>210</v>
      </c>
      <c r="C3518" t="s">
        <v>119</v>
      </c>
      <c r="D3518" t="s">
        <v>2402</v>
      </c>
      <c r="E3518">
        <v>-30</v>
      </c>
    </row>
    <row r="3519" spans="1:5" x14ac:dyDescent="0.3">
      <c r="A3519">
        <v>37260004</v>
      </c>
      <c r="B3519" t="s">
        <v>210</v>
      </c>
      <c r="C3519" t="s">
        <v>119</v>
      </c>
      <c r="D3519" t="s">
        <v>2403</v>
      </c>
      <c r="E3519">
        <v>-25</v>
      </c>
    </row>
    <row r="3520" spans="1:5" x14ac:dyDescent="0.3">
      <c r="A3520">
        <v>37260004</v>
      </c>
      <c r="B3520" t="s">
        <v>210</v>
      </c>
      <c r="C3520" t="s">
        <v>119</v>
      </c>
      <c r="D3520" t="s">
        <v>2404</v>
      </c>
      <c r="E3520">
        <v>-5</v>
      </c>
    </row>
    <row r="3521" spans="1:5" x14ac:dyDescent="0.3">
      <c r="A3521">
        <v>37260004</v>
      </c>
      <c r="B3521" t="s">
        <v>210</v>
      </c>
      <c r="C3521" t="s">
        <v>119</v>
      </c>
      <c r="D3521" t="s">
        <v>2405</v>
      </c>
      <c r="E3521">
        <v>0</v>
      </c>
    </row>
    <row r="3522" spans="1:5" x14ac:dyDescent="0.3">
      <c r="A3522">
        <v>37260004</v>
      </c>
      <c r="B3522" t="s">
        <v>210</v>
      </c>
      <c r="C3522" t="s">
        <v>119</v>
      </c>
      <c r="D3522" t="s">
        <v>2406</v>
      </c>
      <c r="E3522">
        <v>0</v>
      </c>
    </row>
    <row r="3523" spans="1:5" x14ac:dyDescent="0.3">
      <c r="A3523">
        <v>37260004</v>
      </c>
      <c r="B3523" t="s">
        <v>210</v>
      </c>
      <c r="C3523" t="s">
        <v>119</v>
      </c>
      <c r="D3523" t="s">
        <v>2407</v>
      </c>
      <c r="E3523">
        <v>0</v>
      </c>
    </row>
    <row r="3524" spans="1:5" x14ac:dyDescent="0.3">
      <c r="A3524">
        <v>37260004</v>
      </c>
      <c r="B3524" t="s">
        <v>210</v>
      </c>
      <c r="C3524" t="s">
        <v>119</v>
      </c>
      <c r="D3524" t="s">
        <v>2408</v>
      </c>
      <c r="E3524">
        <v>-25</v>
      </c>
    </row>
    <row r="3525" spans="1:5" x14ac:dyDescent="0.3">
      <c r="A3525">
        <v>37260004</v>
      </c>
      <c r="B3525" t="s">
        <v>210</v>
      </c>
      <c r="C3525" t="s">
        <v>119</v>
      </c>
      <c r="D3525" t="s">
        <v>2409</v>
      </c>
      <c r="E3525">
        <v>0</v>
      </c>
    </row>
    <row r="3526" spans="1:5" x14ac:dyDescent="0.3">
      <c r="A3526">
        <v>37260004</v>
      </c>
      <c r="B3526" t="s">
        <v>210</v>
      </c>
      <c r="C3526" t="s">
        <v>119</v>
      </c>
      <c r="D3526" t="s">
        <v>2410</v>
      </c>
      <c r="E3526">
        <v>-25</v>
      </c>
    </row>
    <row r="3527" spans="1:5" x14ac:dyDescent="0.3">
      <c r="A3527">
        <v>37260004</v>
      </c>
      <c r="B3527" t="s">
        <v>210</v>
      </c>
      <c r="C3527" t="s">
        <v>119</v>
      </c>
      <c r="D3527" t="s">
        <v>2411</v>
      </c>
      <c r="E3527">
        <v>0</v>
      </c>
    </row>
    <row r="3528" spans="1:5" x14ac:dyDescent="0.3">
      <c r="A3528">
        <v>37260004</v>
      </c>
      <c r="B3528" t="s">
        <v>210</v>
      </c>
      <c r="C3528" t="s">
        <v>119</v>
      </c>
      <c r="D3528" t="s">
        <v>2412</v>
      </c>
      <c r="E3528">
        <v>0</v>
      </c>
    </row>
    <row r="3529" spans="1:5" x14ac:dyDescent="0.3">
      <c r="A3529">
        <v>37260004</v>
      </c>
      <c r="B3529" t="s">
        <v>210</v>
      </c>
      <c r="C3529" t="s">
        <v>119</v>
      </c>
      <c r="D3529" t="s">
        <v>2413</v>
      </c>
      <c r="E3529">
        <v>0</v>
      </c>
    </row>
    <row r="3530" spans="1:5" x14ac:dyDescent="0.3">
      <c r="A3530">
        <v>1010001</v>
      </c>
      <c r="B3530" t="s">
        <v>212</v>
      </c>
      <c r="C3530" t="s">
        <v>20</v>
      </c>
      <c r="D3530" t="s">
        <v>2378</v>
      </c>
      <c r="E3530">
        <v>-36617.15</v>
      </c>
    </row>
    <row r="3531" spans="1:5" x14ac:dyDescent="0.3">
      <c r="A3531">
        <v>1010001</v>
      </c>
      <c r="B3531" t="s">
        <v>212</v>
      </c>
      <c r="C3531" t="s">
        <v>20</v>
      </c>
      <c r="D3531" t="s">
        <v>2379</v>
      </c>
      <c r="E3531">
        <v>-45661.4</v>
      </c>
    </row>
    <row r="3532" spans="1:5" x14ac:dyDescent="0.3">
      <c r="A3532">
        <v>1010001</v>
      </c>
      <c r="B3532" t="s">
        <v>212</v>
      </c>
      <c r="C3532" t="s">
        <v>20</v>
      </c>
      <c r="D3532" t="s">
        <v>2380</v>
      </c>
      <c r="E3532">
        <v>-37640.449999999997</v>
      </c>
    </row>
    <row r="3533" spans="1:5" x14ac:dyDescent="0.3">
      <c r="A3533">
        <v>1010001</v>
      </c>
      <c r="B3533" t="s">
        <v>212</v>
      </c>
      <c r="C3533" t="s">
        <v>20</v>
      </c>
      <c r="D3533" t="s">
        <v>2381</v>
      </c>
      <c r="E3533">
        <v>-21219.55</v>
      </c>
    </row>
    <row r="3534" spans="1:5" x14ac:dyDescent="0.3">
      <c r="A3534">
        <v>1010001</v>
      </c>
      <c r="B3534" t="s">
        <v>212</v>
      </c>
      <c r="C3534" t="s">
        <v>20</v>
      </c>
      <c r="D3534" t="s">
        <v>2382</v>
      </c>
      <c r="E3534">
        <v>-37955.35</v>
      </c>
    </row>
    <row r="3535" spans="1:5" x14ac:dyDescent="0.3">
      <c r="A3535">
        <v>1010001</v>
      </c>
      <c r="B3535" t="s">
        <v>212</v>
      </c>
      <c r="C3535" t="s">
        <v>20</v>
      </c>
      <c r="D3535" t="s">
        <v>2383</v>
      </c>
      <c r="E3535">
        <v>-43619.4</v>
      </c>
    </row>
    <row r="3536" spans="1:5" x14ac:dyDescent="0.3">
      <c r="A3536">
        <v>1010001</v>
      </c>
      <c r="B3536" t="s">
        <v>212</v>
      </c>
      <c r="C3536" t="s">
        <v>20</v>
      </c>
      <c r="D3536" t="s">
        <v>2384</v>
      </c>
      <c r="E3536">
        <v>-49656.45</v>
      </c>
    </row>
    <row r="3537" spans="1:5" x14ac:dyDescent="0.3">
      <c r="A3537">
        <v>1010001</v>
      </c>
      <c r="B3537" t="s">
        <v>212</v>
      </c>
      <c r="C3537" t="s">
        <v>20</v>
      </c>
      <c r="D3537" t="s">
        <v>2385</v>
      </c>
      <c r="E3537">
        <v>-50766.6</v>
      </c>
    </row>
    <row r="3538" spans="1:5" x14ac:dyDescent="0.3">
      <c r="A3538">
        <v>1010001</v>
      </c>
      <c r="B3538" t="s">
        <v>212</v>
      </c>
      <c r="C3538" t="s">
        <v>20</v>
      </c>
      <c r="D3538" t="s">
        <v>2386</v>
      </c>
      <c r="E3538">
        <v>-50565.45</v>
      </c>
    </row>
    <row r="3539" spans="1:5" x14ac:dyDescent="0.3">
      <c r="A3539">
        <v>1010001</v>
      </c>
      <c r="B3539" t="s">
        <v>212</v>
      </c>
      <c r="C3539" t="s">
        <v>20</v>
      </c>
      <c r="D3539" t="s">
        <v>2387</v>
      </c>
      <c r="E3539">
        <v>-57132.45</v>
      </c>
    </row>
    <row r="3540" spans="1:5" x14ac:dyDescent="0.3">
      <c r="A3540">
        <v>1010001</v>
      </c>
      <c r="B3540" t="s">
        <v>212</v>
      </c>
      <c r="C3540" t="s">
        <v>20</v>
      </c>
      <c r="D3540" t="s">
        <v>2388</v>
      </c>
      <c r="E3540">
        <v>-34599.35</v>
      </c>
    </row>
    <row r="3541" spans="1:5" x14ac:dyDescent="0.3">
      <c r="A3541">
        <v>1010001</v>
      </c>
      <c r="B3541" t="s">
        <v>212</v>
      </c>
      <c r="C3541" t="s">
        <v>20</v>
      </c>
      <c r="D3541" t="s">
        <v>2389</v>
      </c>
      <c r="E3541">
        <v>-26807.1</v>
      </c>
    </row>
    <row r="3542" spans="1:5" x14ac:dyDescent="0.3">
      <c r="A3542">
        <v>1010001</v>
      </c>
      <c r="B3542" t="s">
        <v>212</v>
      </c>
      <c r="C3542" t="s">
        <v>20</v>
      </c>
      <c r="D3542" t="s">
        <v>2390</v>
      </c>
      <c r="E3542">
        <v>-29037.65</v>
      </c>
    </row>
    <row r="3543" spans="1:5" x14ac:dyDescent="0.3">
      <c r="A3543">
        <v>1010001</v>
      </c>
      <c r="B3543" t="s">
        <v>212</v>
      </c>
      <c r="C3543" t="s">
        <v>20</v>
      </c>
      <c r="D3543" t="s">
        <v>2391</v>
      </c>
      <c r="E3543">
        <v>-43500.45</v>
      </c>
    </row>
    <row r="3544" spans="1:5" x14ac:dyDescent="0.3">
      <c r="A3544">
        <v>1010001</v>
      </c>
      <c r="B3544" t="s">
        <v>212</v>
      </c>
      <c r="C3544" t="s">
        <v>20</v>
      </c>
      <c r="D3544" t="s">
        <v>2392</v>
      </c>
      <c r="E3544">
        <v>-31581.8</v>
      </c>
    </row>
    <row r="3545" spans="1:5" x14ac:dyDescent="0.3">
      <c r="A3545">
        <v>1010001</v>
      </c>
      <c r="B3545" t="s">
        <v>212</v>
      </c>
      <c r="C3545" t="s">
        <v>20</v>
      </c>
      <c r="D3545" t="s">
        <v>2393</v>
      </c>
      <c r="E3545">
        <v>-28048.400000000001</v>
      </c>
    </row>
    <row r="3546" spans="1:5" x14ac:dyDescent="0.3">
      <c r="A3546">
        <v>1010001</v>
      </c>
      <c r="B3546" t="s">
        <v>212</v>
      </c>
      <c r="C3546" t="s">
        <v>20</v>
      </c>
      <c r="D3546" t="s">
        <v>2394</v>
      </c>
      <c r="E3546">
        <v>-54682.05</v>
      </c>
    </row>
    <row r="3547" spans="1:5" x14ac:dyDescent="0.3">
      <c r="A3547">
        <v>1010001</v>
      </c>
      <c r="B3547" t="s">
        <v>212</v>
      </c>
      <c r="C3547" t="s">
        <v>20</v>
      </c>
      <c r="D3547" t="s">
        <v>2395</v>
      </c>
      <c r="E3547">
        <v>-37081.050000000003</v>
      </c>
    </row>
    <row r="3548" spans="1:5" x14ac:dyDescent="0.3">
      <c r="A3548">
        <v>1010001</v>
      </c>
      <c r="B3548" t="s">
        <v>212</v>
      </c>
      <c r="C3548" t="s">
        <v>20</v>
      </c>
      <c r="D3548" t="s">
        <v>2396</v>
      </c>
      <c r="E3548">
        <v>-35357.949999999997</v>
      </c>
    </row>
    <row r="3549" spans="1:5" x14ac:dyDescent="0.3">
      <c r="A3549">
        <v>1010001</v>
      </c>
      <c r="B3549" t="s">
        <v>212</v>
      </c>
      <c r="C3549" t="s">
        <v>20</v>
      </c>
      <c r="D3549" t="s">
        <v>2397</v>
      </c>
      <c r="E3549">
        <v>-53403.1</v>
      </c>
    </row>
    <row r="3550" spans="1:5" x14ac:dyDescent="0.3">
      <c r="A3550">
        <v>1010001</v>
      </c>
      <c r="B3550" t="s">
        <v>212</v>
      </c>
      <c r="C3550" t="s">
        <v>20</v>
      </c>
      <c r="D3550" t="s">
        <v>2398</v>
      </c>
      <c r="E3550">
        <v>-37180.35</v>
      </c>
    </row>
    <row r="3551" spans="1:5" x14ac:dyDescent="0.3">
      <c r="A3551">
        <v>1010001</v>
      </c>
      <c r="B3551" t="s">
        <v>212</v>
      </c>
      <c r="C3551" t="s">
        <v>20</v>
      </c>
      <c r="D3551" t="s">
        <v>2399</v>
      </c>
      <c r="E3551">
        <v>-33754.449999999997</v>
      </c>
    </row>
    <row r="3552" spans="1:5" x14ac:dyDescent="0.3">
      <c r="A3552">
        <v>1010001</v>
      </c>
      <c r="B3552" t="s">
        <v>212</v>
      </c>
      <c r="C3552" t="s">
        <v>20</v>
      </c>
      <c r="D3552" t="s">
        <v>2400</v>
      </c>
      <c r="E3552">
        <v>-39245.35</v>
      </c>
    </row>
    <row r="3553" spans="1:5" x14ac:dyDescent="0.3">
      <c r="A3553">
        <v>1010001</v>
      </c>
      <c r="B3553" t="s">
        <v>212</v>
      </c>
      <c r="C3553" t="s">
        <v>20</v>
      </c>
      <c r="D3553" t="s">
        <v>2401</v>
      </c>
      <c r="E3553">
        <v>-28336.7</v>
      </c>
    </row>
    <row r="3554" spans="1:5" x14ac:dyDescent="0.3">
      <c r="A3554">
        <v>1010001</v>
      </c>
      <c r="B3554" t="s">
        <v>212</v>
      </c>
      <c r="C3554" t="s">
        <v>20</v>
      </c>
      <c r="D3554" t="s">
        <v>2402</v>
      </c>
      <c r="E3554">
        <v>-32895</v>
      </c>
    </row>
    <row r="3555" spans="1:5" x14ac:dyDescent="0.3">
      <c r="A3555">
        <v>1010001</v>
      </c>
      <c r="B3555" t="s">
        <v>212</v>
      </c>
      <c r="C3555" t="s">
        <v>20</v>
      </c>
      <c r="D3555" t="s">
        <v>2403</v>
      </c>
      <c r="E3555">
        <v>-40793.949999999997</v>
      </c>
    </row>
    <row r="3556" spans="1:5" x14ac:dyDescent="0.3">
      <c r="A3556">
        <v>1010001</v>
      </c>
      <c r="B3556" t="s">
        <v>212</v>
      </c>
      <c r="C3556" t="s">
        <v>20</v>
      </c>
      <c r="D3556" t="s">
        <v>2404</v>
      </c>
      <c r="E3556">
        <v>-26759.200000000001</v>
      </c>
    </row>
    <row r="3557" spans="1:5" x14ac:dyDescent="0.3">
      <c r="A3557">
        <v>1010001</v>
      </c>
      <c r="B3557" t="s">
        <v>212</v>
      </c>
      <c r="C3557" t="s">
        <v>20</v>
      </c>
      <c r="D3557" t="s">
        <v>2405</v>
      </c>
      <c r="E3557">
        <v>-41929.35</v>
      </c>
    </row>
    <row r="3558" spans="1:5" x14ac:dyDescent="0.3">
      <c r="A3558">
        <v>1010001</v>
      </c>
      <c r="B3558" t="s">
        <v>212</v>
      </c>
      <c r="C3558" t="s">
        <v>20</v>
      </c>
      <c r="D3558" t="s">
        <v>2406</v>
      </c>
      <c r="E3558">
        <v>-55210.65</v>
      </c>
    </row>
    <row r="3559" spans="1:5" x14ac:dyDescent="0.3">
      <c r="A3559">
        <v>1010001</v>
      </c>
      <c r="B3559" t="s">
        <v>212</v>
      </c>
      <c r="C3559" t="s">
        <v>20</v>
      </c>
      <c r="D3559" t="s">
        <v>2407</v>
      </c>
      <c r="E3559">
        <v>-35611.15</v>
      </c>
    </row>
    <row r="3560" spans="1:5" x14ac:dyDescent="0.3">
      <c r="A3560">
        <v>1010001</v>
      </c>
      <c r="B3560" t="s">
        <v>212</v>
      </c>
      <c r="C3560" t="s">
        <v>20</v>
      </c>
      <c r="D3560" t="s">
        <v>2408</v>
      </c>
      <c r="E3560">
        <v>-44534.400000000001</v>
      </c>
    </row>
    <row r="3561" spans="1:5" x14ac:dyDescent="0.3">
      <c r="A3561">
        <v>1010001</v>
      </c>
      <c r="B3561" t="s">
        <v>212</v>
      </c>
      <c r="C3561" t="s">
        <v>20</v>
      </c>
      <c r="D3561" t="s">
        <v>2409</v>
      </c>
      <c r="E3561">
        <v>-40704.050000000003</v>
      </c>
    </row>
    <row r="3562" spans="1:5" x14ac:dyDescent="0.3">
      <c r="A3562">
        <v>1010001</v>
      </c>
      <c r="B3562" t="s">
        <v>212</v>
      </c>
      <c r="C3562" t="s">
        <v>20</v>
      </c>
      <c r="D3562" t="s">
        <v>2410</v>
      </c>
      <c r="E3562">
        <v>-42568.6</v>
      </c>
    </row>
    <row r="3563" spans="1:5" x14ac:dyDescent="0.3">
      <c r="A3563">
        <v>1010001</v>
      </c>
      <c r="B3563" t="s">
        <v>212</v>
      </c>
      <c r="C3563" t="s">
        <v>20</v>
      </c>
      <c r="D3563" t="s">
        <v>2411</v>
      </c>
      <c r="E3563">
        <v>-38581.550000000003</v>
      </c>
    </row>
    <row r="3564" spans="1:5" x14ac:dyDescent="0.3">
      <c r="A3564">
        <v>1010001</v>
      </c>
      <c r="B3564" t="s">
        <v>212</v>
      </c>
      <c r="C3564" t="s">
        <v>20</v>
      </c>
      <c r="D3564" t="s">
        <v>2412</v>
      </c>
      <c r="E3564">
        <v>-27253.75</v>
      </c>
    </row>
    <row r="3565" spans="1:5" x14ac:dyDescent="0.3">
      <c r="A3565">
        <v>1010001</v>
      </c>
      <c r="B3565" t="s">
        <v>212</v>
      </c>
      <c r="C3565" t="s">
        <v>20</v>
      </c>
      <c r="D3565" t="s">
        <v>2413</v>
      </c>
      <c r="E3565">
        <v>-35420.15</v>
      </c>
    </row>
    <row r="3566" spans="1:5" x14ac:dyDescent="0.3">
      <c r="A3566">
        <v>53250178</v>
      </c>
      <c r="B3566" t="s">
        <v>214</v>
      </c>
      <c r="C3566" t="s">
        <v>8</v>
      </c>
      <c r="D3566" t="s">
        <v>2378</v>
      </c>
      <c r="E3566">
        <v>0</v>
      </c>
    </row>
    <row r="3567" spans="1:5" x14ac:dyDescent="0.3">
      <c r="A3567">
        <v>53250178</v>
      </c>
      <c r="B3567" t="s">
        <v>214</v>
      </c>
      <c r="C3567" t="s">
        <v>8</v>
      </c>
      <c r="D3567" t="s">
        <v>2379</v>
      </c>
      <c r="E3567">
        <v>0</v>
      </c>
    </row>
    <row r="3568" spans="1:5" x14ac:dyDescent="0.3">
      <c r="A3568">
        <v>53250178</v>
      </c>
      <c r="B3568" t="s">
        <v>214</v>
      </c>
      <c r="C3568" t="s">
        <v>8</v>
      </c>
      <c r="D3568" t="s">
        <v>2380</v>
      </c>
      <c r="E3568">
        <v>0</v>
      </c>
    </row>
    <row r="3569" spans="1:5" x14ac:dyDescent="0.3">
      <c r="A3569">
        <v>53250178</v>
      </c>
      <c r="B3569" t="s">
        <v>214</v>
      </c>
      <c r="C3569" t="s">
        <v>8</v>
      </c>
      <c r="D3569" t="s">
        <v>2381</v>
      </c>
      <c r="E3569">
        <v>0</v>
      </c>
    </row>
    <row r="3570" spans="1:5" x14ac:dyDescent="0.3">
      <c r="A3570">
        <v>53250178</v>
      </c>
      <c r="B3570" t="s">
        <v>214</v>
      </c>
      <c r="C3570" t="s">
        <v>8</v>
      </c>
      <c r="D3570" t="s">
        <v>2382</v>
      </c>
      <c r="E3570">
        <v>-1</v>
      </c>
    </row>
    <row r="3571" spans="1:5" x14ac:dyDescent="0.3">
      <c r="A3571">
        <v>53250178</v>
      </c>
      <c r="B3571" t="s">
        <v>214</v>
      </c>
      <c r="C3571" t="s">
        <v>8</v>
      </c>
      <c r="D3571" t="s">
        <v>2383</v>
      </c>
      <c r="E3571">
        <v>0</v>
      </c>
    </row>
    <row r="3572" spans="1:5" x14ac:dyDescent="0.3">
      <c r="A3572">
        <v>53250178</v>
      </c>
      <c r="B3572" t="s">
        <v>214</v>
      </c>
      <c r="C3572" t="s">
        <v>8</v>
      </c>
      <c r="D3572" t="s">
        <v>2384</v>
      </c>
      <c r="E3572">
        <v>0</v>
      </c>
    </row>
    <row r="3573" spans="1:5" x14ac:dyDescent="0.3">
      <c r="A3573">
        <v>53250178</v>
      </c>
      <c r="B3573" t="s">
        <v>214</v>
      </c>
      <c r="C3573" t="s">
        <v>8</v>
      </c>
      <c r="D3573" t="s">
        <v>2385</v>
      </c>
      <c r="E3573">
        <v>0</v>
      </c>
    </row>
    <row r="3574" spans="1:5" x14ac:dyDescent="0.3">
      <c r="A3574">
        <v>53250178</v>
      </c>
      <c r="B3574" t="s">
        <v>214</v>
      </c>
      <c r="C3574" t="s">
        <v>8</v>
      </c>
      <c r="D3574" t="s">
        <v>2386</v>
      </c>
      <c r="E3574">
        <v>0</v>
      </c>
    </row>
    <row r="3575" spans="1:5" x14ac:dyDescent="0.3">
      <c r="A3575">
        <v>53250178</v>
      </c>
      <c r="B3575" t="s">
        <v>214</v>
      </c>
      <c r="C3575" t="s">
        <v>8</v>
      </c>
      <c r="D3575" t="s">
        <v>2387</v>
      </c>
      <c r="E3575">
        <v>0</v>
      </c>
    </row>
    <row r="3576" spans="1:5" x14ac:dyDescent="0.3">
      <c r="A3576">
        <v>53250178</v>
      </c>
      <c r="B3576" t="s">
        <v>214</v>
      </c>
      <c r="C3576" t="s">
        <v>8</v>
      </c>
      <c r="D3576" t="s">
        <v>2388</v>
      </c>
      <c r="E3576">
        <v>0</v>
      </c>
    </row>
    <row r="3577" spans="1:5" x14ac:dyDescent="0.3">
      <c r="A3577">
        <v>53250178</v>
      </c>
      <c r="B3577" t="s">
        <v>214</v>
      </c>
      <c r="C3577" t="s">
        <v>8</v>
      </c>
      <c r="D3577" t="s">
        <v>2389</v>
      </c>
      <c r="E3577">
        <v>0</v>
      </c>
    </row>
    <row r="3578" spans="1:5" x14ac:dyDescent="0.3">
      <c r="A3578">
        <v>53250178</v>
      </c>
      <c r="B3578" t="s">
        <v>214</v>
      </c>
      <c r="C3578" t="s">
        <v>8</v>
      </c>
      <c r="D3578" t="s">
        <v>2390</v>
      </c>
      <c r="E3578">
        <v>0</v>
      </c>
    </row>
    <row r="3579" spans="1:5" x14ac:dyDescent="0.3">
      <c r="A3579">
        <v>53250178</v>
      </c>
      <c r="B3579" t="s">
        <v>214</v>
      </c>
      <c r="C3579" t="s">
        <v>8</v>
      </c>
      <c r="D3579" t="s">
        <v>2391</v>
      </c>
      <c r="E3579">
        <v>0</v>
      </c>
    </row>
    <row r="3580" spans="1:5" x14ac:dyDescent="0.3">
      <c r="A3580">
        <v>53250178</v>
      </c>
      <c r="B3580" t="s">
        <v>214</v>
      </c>
      <c r="C3580" t="s">
        <v>8</v>
      </c>
      <c r="D3580" t="s">
        <v>2392</v>
      </c>
      <c r="E3580">
        <v>0</v>
      </c>
    </row>
    <row r="3581" spans="1:5" x14ac:dyDescent="0.3">
      <c r="A3581">
        <v>53250178</v>
      </c>
      <c r="B3581" t="s">
        <v>214</v>
      </c>
      <c r="C3581" t="s">
        <v>8</v>
      </c>
      <c r="D3581" t="s">
        <v>2393</v>
      </c>
      <c r="E3581">
        <v>0</v>
      </c>
    </row>
    <row r="3582" spans="1:5" x14ac:dyDescent="0.3">
      <c r="A3582">
        <v>53250178</v>
      </c>
      <c r="B3582" t="s">
        <v>214</v>
      </c>
      <c r="C3582" t="s">
        <v>8</v>
      </c>
      <c r="D3582" t="s">
        <v>2394</v>
      </c>
      <c r="E3582">
        <v>0</v>
      </c>
    </row>
    <row r="3583" spans="1:5" x14ac:dyDescent="0.3">
      <c r="A3583">
        <v>53250178</v>
      </c>
      <c r="B3583" t="s">
        <v>214</v>
      </c>
      <c r="C3583" t="s">
        <v>8</v>
      </c>
      <c r="D3583" t="s">
        <v>2395</v>
      </c>
      <c r="E3583">
        <v>0</v>
      </c>
    </row>
    <row r="3584" spans="1:5" x14ac:dyDescent="0.3">
      <c r="A3584">
        <v>53250178</v>
      </c>
      <c r="B3584" t="s">
        <v>214</v>
      </c>
      <c r="C3584" t="s">
        <v>8</v>
      </c>
      <c r="D3584" t="s">
        <v>2396</v>
      </c>
      <c r="E3584">
        <v>0</v>
      </c>
    </row>
    <row r="3585" spans="1:5" x14ac:dyDescent="0.3">
      <c r="A3585">
        <v>53250178</v>
      </c>
      <c r="B3585" t="s">
        <v>214</v>
      </c>
      <c r="C3585" t="s">
        <v>8</v>
      </c>
      <c r="D3585" t="s">
        <v>2397</v>
      </c>
      <c r="E3585">
        <v>-1</v>
      </c>
    </row>
    <row r="3586" spans="1:5" x14ac:dyDescent="0.3">
      <c r="A3586">
        <v>53250178</v>
      </c>
      <c r="B3586" t="s">
        <v>214</v>
      </c>
      <c r="C3586" t="s">
        <v>8</v>
      </c>
      <c r="D3586" t="s">
        <v>2398</v>
      </c>
      <c r="E3586">
        <v>0</v>
      </c>
    </row>
    <row r="3587" spans="1:5" x14ac:dyDescent="0.3">
      <c r="A3587">
        <v>53250178</v>
      </c>
      <c r="B3587" t="s">
        <v>214</v>
      </c>
      <c r="C3587" t="s">
        <v>8</v>
      </c>
      <c r="D3587" t="s">
        <v>2399</v>
      </c>
      <c r="E3587">
        <v>0</v>
      </c>
    </row>
    <row r="3588" spans="1:5" x14ac:dyDescent="0.3">
      <c r="A3588">
        <v>53250178</v>
      </c>
      <c r="B3588" t="s">
        <v>214</v>
      </c>
      <c r="C3588" t="s">
        <v>8</v>
      </c>
      <c r="D3588" t="s">
        <v>2400</v>
      </c>
      <c r="E3588">
        <v>0</v>
      </c>
    </row>
    <row r="3589" spans="1:5" x14ac:dyDescent="0.3">
      <c r="A3589">
        <v>53250178</v>
      </c>
      <c r="B3589" t="s">
        <v>214</v>
      </c>
      <c r="C3589" t="s">
        <v>8</v>
      </c>
      <c r="D3589" t="s">
        <v>2401</v>
      </c>
      <c r="E3589">
        <v>0</v>
      </c>
    </row>
    <row r="3590" spans="1:5" x14ac:dyDescent="0.3">
      <c r="A3590">
        <v>53250178</v>
      </c>
      <c r="B3590" t="s">
        <v>214</v>
      </c>
      <c r="C3590" t="s">
        <v>8</v>
      </c>
      <c r="D3590" t="s">
        <v>2402</v>
      </c>
      <c r="E3590">
        <v>0</v>
      </c>
    </row>
    <row r="3591" spans="1:5" x14ac:dyDescent="0.3">
      <c r="A3591">
        <v>53250178</v>
      </c>
      <c r="B3591" t="s">
        <v>214</v>
      </c>
      <c r="C3591" t="s">
        <v>8</v>
      </c>
      <c r="D3591" t="s">
        <v>2403</v>
      </c>
      <c r="E3591">
        <v>0</v>
      </c>
    </row>
    <row r="3592" spans="1:5" x14ac:dyDescent="0.3">
      <c r="A3592">
        <v>53250178</v>
      </c>
      <c r="B3592" t="s">
        <v>214</v>
      </c>
      <c r="C3592" t="s">
        <v>8</v>
      </c>
      <c r="D3592" t="s">
        <v>2404</v>
      </c>
      <c r="E3592">
        <v>0</v>
      </c>
    </row>
    <row r="3593" spans="1:5" x14ac:dyDescent="0.3">
      <c r="A3593">
        <v>53250178</v>
      </c>
      <c r="B3593" t="s">
        <v>214</v>
      </c>
      <c r="C3593" t="s">
        <v>8</v>
      </c>
      <c r="D3593" t="s">
        <v>2405</v>
      </c>
      <c r="E3593">
        <v>0</v>
      </c>
    </row>
    <row r="3594" spans="1:5" x14ac:dyDescent="0.3">
      <c r="A3594">
        <v>53250178</v>
      </c>
      <c r="B3594" t="s">
        <v>214</v>
      </c>
      <c r="C3594" t="s">
        <v>8</v>
      </c>
      <c r="D3594" t="s">
        <v>2406</v>
      </c>
      <c r="E3594">
        <v>0</v>
      </c>
    </row>
    <row r="3595" spans="1:5" x14ac:dyDescent="0.3">
      <c r="A3595">
        <v>53250178</v>
      </c>
      <c r="B3595" t="s">
        <v>214</v>
      </c>
      <c r="C3595" t="s">
        <v>8</v>
      </c>
      <c r="D3595" t="s">
        <v>2407</v>
      </c>
      <c r="E3595">
        <v>0</v>
      </c>
    </row>
    <row r="3596" spans="1:5" x14ac:dyDescent="0.3">
      <c r="A3596">
        <v>53250178</v>
      </c>
      <c r="B3596" t="s">
        <v>214</v>
      </c>
      <c r="C3596" t="s">
        <v>8</v>
      </c>
      <c r="D3596" t="s">
        <v>2408</v>
      </c>
      <c r="E3596">
        <v>0</v>
      </c>
    </row>
    <row r="3597" spans="1:5" x14ac:dyDescent="0.3">
      <c r="A3597">
        <v>53250178</v>
      </c>
      <c r="B3597" t="s">
        <v>214</v>
      </c>
      <c r="C3597" t="s">
        <v>8</v>
      </c>
      <c r="D3597" t="s">
        <v>2409</v>
      </c>
      <c r="E3597">
        <v>0</v>
      </c>
    </row>
    <row r="3598" spans="1:5" x14ac:dyDescent="0.3">
      <c r="A3598">
        <v>53250178</v>
      </c>
      <c r="B3598" t="s">
        <v>214</v>
      </c>
      <c r="C3598" t="s">
        <v>8</v>
      </c>
      <c r="D3598" t="s">
        <v>2410</v>
      </c>
      <c r="E3598">
        <v>0</v>
      </c>
    </row>
    <row r="3599" spans="1:5" x14ac:dyDescent="0.3">
      <c r="A3599">
        <v>53250178</v>
      </c>
      <c r="B3599" t="s">
        <v>214</v>
      </c>
      <c r="C3599" t="s">
        <v>8</v>
      </c>
      <c r="D3599" t="s">
        <v>2411</v>
      </c>
      <c r="E3599">
        <v>0</v>
      </c>
    </row>
    <row r="3600" spans="1:5" x14ac:dyDescent="0.3">
      <c r="A3600">
        <v>53250178</v>
      </c>
      <c r="B3600" t="s">
        <v>214</v>
      </c>
      <c r="C3600" t="s">
        <v>8</v>
      </c>
      <c r="D3600" t="s">
        <v>2412</v>
      </c>
      <c r="E3600">
        <v>0</v>
      </c>
    </row>
    <row r="3601" spans="1:5" x14ac:dyDescent="0.3">
      <c r="A3601">
        <v>53250178</v>
      </c>
      <c r="B3601" t="s">
        <v>214</v>
      </c>
      <c r="C3601" t="s">
        <v>8</v>
      </c>
      <c r="D3601" t="s">
        <v>2413</v>
      </c>
      <c r="E3601">
        <v>-2</v>
      </c>
    </row>
    <row r="3602" spans="1:5" x14ac:dyDescent="0.3">
      <c r="A3602">
        <v>53230222</v>
      </c>
      <c r="B3602" t="s">
        <v>216</v>
      </c>
      <c r="C3602" t="s">
        <v>8</v>
      </c>
      <c r="D3602" t="s">
        <v>2378</v>
      </c>
      <c r="E3602">
        <v>0</v>
      </c>
    </row>
    <row r="3603" spans="1:5" x14ac:dyDescent="0.3">
      <c r="A3603">
        <v>53230222</v>
      </c>
      <c r="B3603" t="s">
        <v>216</v>
      </c>
      <c r="C3603" t="s">
        <v>8</v>
      </c>
      <c r="D3603" t="s">
        <v>2379</v>
      </c>
      <c r="E3603">
        <v>0</v>
      </c>
    </row>
    <row r="3604" spans="1:5" x14ac:dyDescent="0.3">
      <c r="A3604">
        <v>53230222</v>
      </c>
      <c r="B3604" t="s">
        <v>216</v>
      </c>
      <c r="C3604" t="s">
        <v>8</v>
      </c>
      <c r="D3604" t="s">
        <v>2380</v>
      </c>
      <c r="E3604">
        <v>0</v>
      </c>
    </row>
    <row r="3605" spans="1:5" x14ac:dyDescent="0.3">
      <c r="A3605">
        <v>53230222</v>
      </c>
      <c r="B3605" t="s">
        <v>216</v>
      </c>
      <c r="C3605" t="s">
        <v>8</v>
      </c>
      <c r="D3605" t="s">
        <v>2381</v>
      </c>
      <c r="E3605">
        <v>0</v>
      </c>
    </row>
    <row r="3606" spans="1:5" x14ac:dyDescent="0.3">
      <c r="A3606">
        <v>53230222</v>
      </c>
      <c r="B3606" t="s">
        <v>216</v>
      </c>
      <c r="C3606" t="s">
        <v>8</v>
      </c>
      <c r="D3606" t="s">
        <v>2382</v>
      </c>
      <c r="E3606">
        <v>0</v>
      </c>
    </row>
    <row r="3607" spans="1:5" x14ac:dyDescent="0.3">
      <c r="A3607">
        <v>53230222</v>
      </c>
      <c r="B3607" t="s">
        <v>216</v>
      </c>
      <c r="C3607" t="s">
        <v>8</v>
      </c>
      <c r="D3607" t="s">
        <v>2383</v>
      </c>
      <c r="E3607">
        <v>0</v>
      </c>
    </row>
    <row r="3608" spans="1:5" x14ac:dyDescent="0.3">
      <c r="A3608">
        <v>53230222</v>
      </c>
      <c r="B3608" t="s">
        <v>216</v>
      </c>
      <c r="C3608" t="s">
        <v>8</v>
      </c>
      <c r="D3608" t="s">
        <v>2384</v>
      </c>
      <c r="E3608">
        <v>0</v>
      </c>
    </row>
    <row r="3609" spans="1:5" x14ac:dyDescent="0.3">
      <c r="A3609">
        <v>53230222</v>
      </c>
      <c r="B3609" t="s">
        <v>216</v>
      </c>
      <c r="C3609" t="s">
        <v>8</v>
      </c>
      <c r="D3609" t="s">
        <v>2385</v>
      </c>
      <c r="E3609">
        <v>0</v>
      </c>
    </row>
    <row r="3610" spans="1:5" x14ac:dyDescent="0.3">
      <c r="A3610">
        <v>53230222</v>
      </c>
      <c r="B3610" t="s">
        <v>216</v>
      </c>
      <c r="C3610" t="s">
        <v>8</v>
      </c>
      <c r="D3610" t="s">
        <v>2386</v>
      </c>
      <c r="E3610">
        <v>0</v>
      </c>
    </row>
    <row r="3611" spans="1:5" x14ac:dyDescent="0.3">
      <c r="A3611">
        <v>53230222</v>
      </c>
      <c r="B3611" t="s">
        <v>216</v>
      </c>
      <c r="C3611" t="s">
        <v>8</v>
      </c>
      <c r="D3611" t="s">
        <v>2387</v>
      </c>
      <c r="E3611">
        <v>0</v>
      </c>
    </row>
    <row r="3612" spans="1:5" x14ac:dyDescent="0.3">
      <c r="A3612">
        <v>53230222</v>
      </c>
      <c r="B3612" t="s">
        <v>216</v>
      </c>
      <c r="C3612" t="s">
        <v>8</v>
      </c>
      <c r="D3612" t="s">
        <v>2388</v>
      </c>
      <c r="E3612">
        <v>0</v>
      </c>
    </row>
    <row r="3613" spans="1:5" x14ac:dyDescent="0.3">
      <c r="A3613">
        <v>53230222</v>
      </c>
      <c r="B3613" t="s">
        <v>216</v>
      </c>
      <c r="C3613" t="s">
        <v>8</v>
      </c>
      <c r="D3613" t="s">
        <v>2389</v>
      </c>
      <c r="E3613">
        <v>0</v>
      </c>
    </row>
    <row r="3614" spans="1:5" x14ac:dyDescent="0.3">
      <c r="A3614">
        <v>53230222</v>
      </c>
      <c r="B3614" t="s">
        <v>216</v>
      </c>
      <c r="C3614" t="s">
        <v>8</v>
      </c>
      <c r="D3614" t="s">
        <v>2390</v>
      </c>
      <c r="E3614">
        <v>0</v>
      </c>
    </row>
    <row r="3615" spans="1:5" x14ac:dyDescent="0.3">
      <c r="A3615">
        <v>53230222</v>
      </c>
      <c r="B3615" t="s">
        <v>216</v>
      </c>
      <c r="C3615" t="s">
        <v>8</v>
      </c>
      <c r="D3615" t="s">
        <v>2391</v>
      </c>
      <c r="E3615">
        <v>0</v>
      </c>
    </row>
    <row r="3616" spans="1:5" x14ac:dyDescent="0.3">
      <c r="A3616">
        <v>53230222</v>
      </c>
      <c r="B3616" t="s">
        <v>216</v>
      </c>
      <c r="C3616" t="s">
        <v>8</v>
      </c>
      <c r="D3616" t="s">
        <v>2392</v>
      </c>
      <c r="E3616">
        <v>-1</v>
      </c>
    </row>
    <row r="3617" spans="1:5" x14ac:dyDescent="0.3">
      <c r="A3617">
        <v>53230222</v>
      </c>
      <c r="B3617" t="s">
        <v>216</v>
      </c>
      <c r="C3617" t="s">
        <v>8</v>
      </c>
      <c r="D3617" t="s">
        <v>2393</v>
      </c>
      <c r="E3617">
        <v>0</v>
      </c>
    </row>
    <row r="3618" spans="1:5" x14ac:dyDescent="0.3">
      <c r="A3618">
        <v>53230222</v>
      </c>
      <c r="B3618" t="s">
        <v>216</v>
      </c>
      <c r="C3618" t="s">
        <v>8</v>
      </c>
      <c r="D3618" t="s">
        <v>2394</v>
      </c>
      <c r="E3618">
        <v>0</v>
      </c>
    </row>
    <row r="3619" spans="1:5" x14ac:dyDescent="0.3">
      <c r="A3619">
        <v>53230222</v>
      </c>
      <c r="B3619" t="s">
        <v>216</v>
      </c>
      <c r="C3619" t="s">
        <v>8</v>
      </c>
      <c r="D3619" t="s">
        <v>2395</v>
      </c>
      <c r="E3619">
        <v>0</v>
      </c>
    </row>
    <row r="3620" spans="1:5" x14ac:dyDescent="0.3">
      <c r="A3620">
        <v>53230222</v>
      </c>
      <c r="B3620" t="s">
        <v>216</v>
      </c>
      <c r="C3620" t="s">
        <v>8</v>
      </c>
      <c r="D3620" t="s">
        <v>2396</v>
      </c>
      <c r="E3620">
        <v>0</v>
      </c>
    </row>
    <row r="3621" spans="1:5" x14ac:dyDescent="0.3">
      <c r="A3621">
        <v>53230222</v>
      </c>
      <c r="B3621" t="s">
        <v>216</v>
      </c>
      <c r="C3621" t="s">
        <v>8</v>
      </c>
      <c r="D3621" t="s">
        <v>2397</v>
      </c>
      <c r="E3621">
        <v>0</v>
      </c>
    </row>
    <row r="3622" spans="1:5" x14ac:dyDescent="0.3">
      <c r="A3622">
        <v>53230222</v>
      </c>
      <c r="B3622" t="s">
        <v>216</v>
      </c>
      <c r="C3622" t="s">
        <v>8</v>
      </c>
      <c r="D3622" t="s">
        <v>2398</v>
      </c>
      <c r="E3622">
        <v>0</v>
      </c>
    </row>
    <row r="3623" spans="1:5" x14ac:dyDescent="0.3">
      <c r="A3623">
        <v>53230222</v>
      </c>
      <c r="B3623" t="s">
        <v>216</v>
      </c>
      <c r="C3623" t="s">
        <v>8</v>
      </c>
      <c r="D3623" t="s">
        <v>2399</v>
      </c>
      <c r="E3623">
        <v>0</v>
      </c>
    </row>
    <row r="3624" spans="1:5" x14ac:dyDescent="0.3">
      <c r="A3624">
        <v>53230222</v>
      </c>
      <c r="B3624" t="s">
        <v>216</v>
      </c>
      <c r="C3624" t="s">
        <v>8</v>
      </c>
      <c r="D3624" t="s">
        <v>2400</v>
      </c>
      <c r="E3624">
        <v>0</v>
      </c>
    </row>
    <row r="3625" spans="1:5" x14ac:dyDescent="0.3">
      <c r="A3625">
        <v>53230222</v>
      </c>
      <c r="B3625" t="s">
        <v>216</v>
      </c>
      <c r="C3625" t="s">
        <v>8</v>
      </c>
      <c r="D3625" t="s">
        <v>2401</v>
      </c>
      <c r="E3625">
        <v>0</v>
      </c>
    </row>
    <row r="3626" spans="1:5" x14ac:dyDescent="0.3">
      <c r="A3626">
        <v>53230222</v>
      </c>
      <c r="B3626" t="s">
        <v>216</v>
      </c>
      <c r="C3626" t="s">
        <v>8</v>
      </c>
      <c r="D3626" t="s">
        <v>2402</v>
      </c>
      <c r="E3626">
        <v>0</v>
      </c>
    </row>
    <row r="3627" spans="1:5" x14ac:dyDescent="0.3">
      <c r="A3627">
        <v>53230222</v>
      </c>
      <c r="B3627" t="s">
        <v>216</v>
      </c>
      <c r="C3627" t="s">
        <v>8</v>
      </c>
      <c r="D3627" t="s">
        <v>2403</v>
      </c>
      <c r="E3627">
        <v>0</v>
      </c>
    </row>
    <row r="3628" spans="1:5" x14ac:dyDescent="0.3">
      <c r="A3628">
        <v>53230222</v>
      </c>
      <c r="B3628" t="s">
        <v>216</v>
      </c>
      <c r="C3628" t="s">
        <v>8</v>
      </c>
      <c r="D3628" t="s">
        <v>2404</v>
      </c>
      <c r="E3628">
        <v>0</v>
      </c>
    </row>
    <row r="3629" spans="1:5" x14ac:dyDescent="0.3">
      <c r="A3629">
        <v>53230222</v>
      </c>
      <c r="B3629" t="s">
        <v>216</v>
      </c>
      <c r="C3629" t="s">
        <v>8</v>
      </c>
      <c r="D3629" t="s">
        <v>2405</v>
      </c>
      <c r="E3629">
        <v>0</v>
      </c>
    </row>
    <row r="3630" spans="1:5" x14ac:dyDescent="0.3">
      <c r="A3630">
        <v>53230222</v>
      </c>
      <c r="B3630" t="s">
        <v>216</v>
      </c>
      <c r="C3630" t="s">
        <v>8</v>
      </c>
      <c r="D3630" t="s">
        <v>2406</v>
      </c>
      <c r="E3630">
        <v>0</v>
      </c>
    </row>
    <row r="3631" spans="1:5" x14ac:dyDescent="0.3">
      <c r="A3631">
        <v>53230222</v>
      </c>
      <c r="B3631" t="s">
        <v>216</v>
      </c>
      <c r="C3631" t="s">
        <v>8</v>
      </c>
      <c r="D3631" t="s">
        <v>2407</v>
      </c>
      <c r="E3631">
        <v>0</v>
      </c>
    </row>
    <row r="3632" spans="1:5" x14ac:dyDescent="0.3">
      <c r="A3632">
        <v>53230222</v>
      </c>
      <c r="B3632" t="s">
        <v>216</v>
      </c>
      <c r="C3632" t="s">
        <v>8</v>
      </c>
      <c r="D3632" t="s">
        <v>2408</v>
      </c>
      <c r="E3632">
        <v>0</v>
      </c>
    </row>
    <row r="3633" spans="1:5" x14ac:dyDescent="0.3">
      <c r="A3633">
        <v>53230222</v>
      </c>
      <c r="B3633" t="s">
        <v>216</v>
      </c>
      <c r="C3633" t="s">
        <v>8</v>
      </c>
      <c r="D3633" t="s">
        <v>2409</v>
      </c>
      <c r="E3633">
        <v>0</v>
      </c>
    </row>
    <row r="3634" spans="1:5" x14ac:dyDescent="0.3">
      <c r="A3634">
        <v>53230222</v>
      </c>
      <c r="B3634" t="s">
        <v>216</v>
      </c>
      <c r="C3634" t="s">
        <v>8</v>
      </c>
      <c r="D3634" t="s">
        <v>2410</v>
      </c>
      <c r="E3634">
        <v>-1</v>
      </c>
    </row>
    <row r="3635" spans="1:5" x14ac:dyDescent="0.3">
      <c r="A3635">
        <v>53230222</v>
      </c>
      <c r="B3635" t="s">
        <v>216</v>
      </c>
      <c r="C3635" t="s">
        <v>8</v>
      </c>
      <c r="D3635" t="s">
        <v>2411</v>
      </c>
      <c r="E3635">
        <v>0</v>
      </c>
    </row>
    <row r="3636" spans="1:5" x14ac:dyDescent="0.3">
      <c r="A3636">
        <v>53230222</v>
      </c>
      <c r="B3636" t="s">
        <v>216</v>
      </c>
      <c r="C3636" t="s">
        <v>8</v>
      </c>
      <c r="D3636" t="s">
        <v>2412</v>
      </c>
      <c r="E3636">
        <v>0</v>
      </c>
    </row>
    <row r="3637" spans="1:5" x14ac:dyDescent="0.3">
      <c r="A3637">
        <v>53230222</v>
      </c>
      <c r="B3637" t="s">
        <v>216</v>
      </c>
      <c r="C3637" t="s">
        <v>8</v>
      </c>
      <c r="D3637" t="s">
        <v>2413</v>
      </c>
      <c r="E3637">
        <v>0</v>
      </c>
    </row>
    <row r="3638" spans="1:5" x14ac:dyDescent="0.3">
      <c r="A3638">
        <v>89010016</v>
      </c>
      <c r="B3638" t="s">
        <v>218</v>
      </c>
      <c r="C3638" t="s">
        <v>8</v>
      </c>
      <c r="D3638" t="s">
        <v>2378</v>
      </c>
      <c r="E3638">
        <v>0</v>
      </c>
    </row>
    <row r="3639" spans="1:5" x14ac:dyDescent="0.3">
      <c r="A3639">
        <v>89010016</v>
      </c>
      <c r="B3639" t="s">
        <v>218</v>
      </c>
      <c r="C3639" t="s">
        <v>8</v>
      </c>
      <c r="D3639" t="s">
        <v>2379</v>
      </c>
      <c r="E3639">
        <v>0</v>
      </c>
    </row>
    <row r="3640" spans="1:5" x14ac:dyDescent="0.3">
      <c r="A3640">
        <v>89010016</v>
      </c>
      <c r="B3640" t="s">
        <v>218</v>
      </c>
      <c r="C3640" t="s">
        <v>8</v>
      </c>
      <c r="D3640" t="s">
        <v>2380</v>
      </c>
      <c r="E3640">
        <v>-100</v>
      </c>
    </row>
    <row r="3641" spans="1:5" x14ac:dyDescent="0.3">
      <c r="A3641">
        <v>89010016</v>
      </c>
      <c r="B3641" t="s">
        <v>218</v>
      </c>
      <c r="C3641" t="s">
        <v>8</v>
      </c>
      <c r="D3641" t="s">
        <v>2381</v>
      </c>
      <c r="E3641">
        <v>0</v>
      </c>
    </row>
    <row r="3642" spans="1:5" x14ac:dyDescent="0.3">
      <c r="A3642">
        <v>89010016</v>
      </c>
      <c r="B3642" t="s">
        <v>218</v>
      </c>
      <c r="C3642" t="s">
        <v>8</v>
      </c>
      <c r="D3642" t="s">
        <v>2382</v>
      </c>
      <c r="E3642">
        <v>0</v>
      </c>
    </row>
    <row r="3643" spans="1:5" x14ac:dyDescent="0.3">
      <c r="A3643">
        <v>89010016</v>
      </c>
      <c r="B3643" t="s">
        <v>218</v>
      </c>
      <c r="C3643" t="s">
        <v>8</v>
      </c>
      <c r="D3643" t="s">
        <v>2383</v>
      </c>
      <c r="E3643">
        <v>0</v>
      </c>
    </row>
    <row r="3644" spans="1:5" x14ac:dyDescent="0.3">
      <c r="A3644">
        <v>89010016</v>
      </c>
      <c r="B3644" t="s">
        <v>218</v>
      </c>
      <c r="C3644" t="s">
        <v>8</v>
      </c>
      <c r="D3644" t="s">
        <v>2384</v>
      </c>
      <c r="E3644">
        <v>0</v>
      </c>
    </row>
    <row r="3645" spans="1:5" x14ac:dyDescent="0.3">
      <c r="A3645">
        <v>89010016</v>
      </c>
      <c r="B3645" t="s">
        <v>218</v>
      </c>
      <c r="C3645" t="s">
        <v>8</v>
      </c>
      <c r="D3645" t="s">
        <v>2385</v>
      </c>
      <c r="E3645">
        <v>0</v>
      </c>
    </row>
    <row r="3646" spans="1:5" x14ac:dyDescent="0.3">
      <c r="A3646">
        <v>89010016</v>
      </c>
      <c r="B3646" t="s">
        <v>218</v>
      </c>
      <c r="C3646" t="s">
        <v>8</v>
      </c>
      <c r="D3646" t="s">
        <v>2386</v>
      </c>
      <c r="E3646">
        <v>0</v>
      </c>
    </row>
    <row r="3647" spans="1:5" x14ac:dyDescent="0.3">
      <c r="A3647">
        <v>89010016</v>
      </c>
      <c r="B3647" t="s">
        <v>218</v>
      </c>
      <c r="C3647" t="s">
        <v>8</v>
      </c>
      <c r="D3647" t="s">
        <v>2387</v>
      </c>
      <c r="E3647">
        <v>0</v>
      </c>
    </row>
    <row r="3648" spans="1:5" x14ac:dyDescent="0.3">
      <c r="A3648">
        <v>89010016</v>
      </c>
      <c r="B3648" t="s">
        <v>218</v>
      </c>
      <c r="C3648" t="s">
        <v>8</v>
      </c>
      <c r="D3648" t="s">
        <v>2388</v>
      </c>
      <c r="E3648">
        <v>0</v>
      </c>
    </row>
    <row r="3649" spans="1:5" x14ac:dyDescent="0.3">
      <c r="A3649">
        <v>89010016</v>
      </c>
      <c r="B3649" t="s">
        <v>218</v>
      </c>
      <c r="C3649" t="s">
        <v>8</v>
      </c>
      <c r="D3649" t="s">
        <v>2389</v>
      </c>
      <c r="E3649">
        <v>0</v>
      </c>
    </row>
    <row r="3650" spans="1:5" x14ac:dyDescent="0.3">
      <c r="A3650">
        <v>89010016</v>
      </c>
      <c r="B3650" t="s">
        <v>218</v>
      </c>
      <c r="C3650" t="s">
        <v>8</v>
      </c>
      <c r="D3650" t="s">
        <v>2390</v>
      </c>
      <c r="E3650">
        <v>0</v>
      </c>
    </row>
    <row r="3651" spans="1:5" x14ac:dyDescent="0.3">
      <c r="A3651">
        <v>89010016</v>
      </c>
      <c r="B3651" t="s">
        <v>218</v>
      </c>
      <c r="C3651" t="s">
        <v>8</v>
      </c>
      <c r="D3651" t="s">
        <v>2391</v>
      </c>
      <c r="E3651">
        <v>-70</v>
      </c>
    </row>
    <row r="3652" spans="1:5" x14ac:dyDescent="0.3">
      <c r="A3652">
        <v>89010016</v>
      </c>
      <c r="B3652" t="s">
        <v>218</v>
      </c>
      <c r="C3652" t="s">
        <v>8</v>
      </c>
      <c r="D3652" t="s">
        <v>2392</v>
      </c>
      <c r="E3652">
        <v>0</v>
      </c>
    </row>
    <row r="3653" spans="1:5" x14ac:dyDescent="0.3">
      <c r="A3653">
        <v>89010016</v>
      </c>
      <c r="B3653" t="s">
        <v>218</v>
      </c>
      <c r="C3653" t="s">
        <v>8</v>
      </c>
      <c r="D3653" t="s">
        <v>2393</v>
      </c>
      <c r="E3653">
        <v>0</v>
      </c>
    </row>
    <row r="3654" spans="1:5" x14ac:dyDescent="0.3">
      <c r="A3654">
        <v>89010016</v>
      </c>
      <c r="B3654" t="s">
        <v>218</v>
      </c>
      <c r="C3654" t="s">
        <v>8</v>
      </c>
      <c r="D3654" t="s">
        <v>2394</v>
      </c>
      <c r="E3654">
        <v>0</v>
      </c>
    </row>
    <row r="3655" spans="1:5" x14ac:dyDescent="0.3">
      <c r="A3655">
        <v>89010016</v>
      </c>
      <c r="B3655" t="s">
        <v>218</v>
      </c>
      <c r="C3655" t="s">
        <v>8</v>
      </c>
      <c r="D3655" t="s">
        <v>2395</v>
      </c>
      <c r="E3655">
        <v>0</v>
      </c>
    </row>
    <row r="3656" spans="1:5" x14ac:dyDescent="0.3">
      <c r="A3656">
        <v>89010016</v>
      </c>
      <c r="B3656" t="s">
        <v>218</v>
      </c>
      <c r="C3656" t="s">
        <v>8</v>
      </c>
      <c r="D3656" t="s">
        <v>2396</v>
      </c>
      <c r="E3656">
        <v>0</v>
      </c>
    </row>
    <row r="3657" spans="1:5" x14ac:dyDescent="0.3">
      <c r="A3657">
        <v>89010016</v>
      </c>
      <c r="B3657" t="s">
        <v>218</v>
      </c>
      <c r="C3657" t="s">
        <v>8</v>
      </c>
      <c r="D3657" t="s">
        <v>2397</v>
      </c>
      <c r="E3657">
        <v>0</v>
      </c>
    </row>
    <row r="3658" spans="1:5" x14ac:dyDescent="0.3">
      <c r="A3658">
        <v>89010016</v>
      </c>
      <c r="B3658" t="s">
        <v>218</v>
      </c>
      <c r="C3658" t="s">
        <v>8</v>
      </c>
      <c r="D3658" t="s">
        <v>2398</v>
      </c>
      <c r="E3658">
        <v>0</v>
      </c>
    </row>
    <row r="3659" spans="1:5" x14ac:dyDescent="0.3">
      <c r="A3659">
        <v>89010016</v>
      </c>
      <c r="B3659" t="s">
        <v>218</v>
      </c>
      <c r="C3659" t="s">
        <v>8</v>
      </c>
      <c r="D3659" t="s">
        <v>2399</v>
      </c>
      <c r="E3659">
        <v>0</v>
      </c>
    </row>
    <row r="3660" spans="1:5" x14ac:dyDescent="0.3">
      <c r="A3660">
        <v>89010016</v>
      </c>
      <c r="B3660" t="s">
        <v>218</v>
      </c>
      <c r="C3660" t="s">
        <v>8</v>
      </c>
      <c r="D3660" t="s">
        <v>2400</v>
      </c>
      <c r="E3660">
        <v>0</v>
      </c>
    </row>
    <row r="3661" spans="1:5" x14ac:dyDescent="0.3">
      <c r="A3661">
        <v>89010016</v>
      </c>
      <c r="B3661" t="s">
        <v>218</v>
      </c>
      <c r="C3661" t="s">
        <v>8</v>
      </c>
      <c r="D3661" t="s">
        <v>2401</v>
      </c>
      <c r="E3661">
        <v>0</v>
      </c>
    </row>
    <row r="3662" spans="1:5" x14ac:dyDescent="0.3">
      <c r="A3662">
        <v>89010016</v>
      </c>
      <c r="B3662" t="s">
        <v>218</v>
      </c>
      <c r="C3662" t="s">
        <v>8</v>
      </c>
      <c r="D3662" t="s">
        <v>2402</v>
      </c>
      <c r="E3662">
        <v>-48</v>
      </c>
    </row>
    <row r="3663" spans="1:5" x14ac:dyDescent="0.3">
      <c r="A3663">
        <v>89010016</v>
      </c>
      <c r="B3663" t="s">
        <v>218</v>
      </c>
      <c r="C3663" t="s">
        <v>8</v>
      </c>
      <c r="D3663" t="s">
        <v>2403</v>
      </c>
      <c r="E3663">
        <v>-190</v>
      </c>
    </row>
    <row r="3664" spans="1:5" x14ac:dyDescent="0.3">
      <c r="A3664">
        <v>89010016</v>
      </c>
      <c r="B3664" t="s">
        <v>218</v>
      </c>
      <c r="C3664" t="s">
        <v>8</v>
      </c>
      <c r="D3664" t="s">
        <v>2404</v>
      </c>
      <c r="E3664">
        <v>0</v>
      </c>
    </row>
    <row r="3665" spans="1:5" x14ac:dyDescent="0.3">
      <c r="A3665">
        <v>89010016</v>
      </c>
      <c r="B3665" t="s">
        <v>218</v>
      </c>
      <c r="C3665" t="s">
        <v>8</v>
      </c>
      <c r="D3665" t="s">
        <v>2405</v>
      </c>
      <c r="E3665">
        <v>0</v>
      </c>
    </row>
    <row r="3666" spans="1:5" x14ac:dyDescent="0.3">
      <c r="A3666">
        <v>89010016</v>
      </c>
      <c r="B3666" t="s">
        <v>218</v>
      </c>
      <c r="C3666" t="s">
        <v>8</v>
      </c>
      <c r="D3666" t="s">
        <v>2406</v>
      </c>
      <c r="E3666">
        <v>0</v>
      </c>
    </row>
    <row r="3667" spans="1:5" x14ac:dyDescent="0.3">
      <c r="A3667">
        <v>89010016</v>
      </c>
      <c r="B3667" t="s">
        <v>218</v>
      </c>
      <c r="C3667" t="s">
        <v>8</v>
      </c>
      <c r="D3667" t="s">
        <v>2407</v>
      </c>
      <c r="E3667">
        <v>0</v>
      </c>
    </row>
    <row r="3668" spans="1:5" x14ac:dyDescent="0.3">
      <c r="A3668">
        <v>89010016</v>
      </c>
      <c r="B3668" t="s">
        <v>218</v>
      </c>
      <c r="C3668" t="s">
        <v>8</v>
      </c>
      <c r="D3668" t="s">
        <v>2408</v>
      </c>
      <c r="E3668">
        <v>0</v>
      </c>
    </row>
    <row r="3669" spans="1:5" x14ac:dyDescent="0.3">
      <c r="A3669">
        <v>89010016</v>
      </c>
      <c r="B3669" t="s">
        <v>218</v>
      </c>
      <c r="C3669" t="s">
        <v>8</v>
      </c>
      <c r="D3669" t="s">
        <v>2409</v>
      </c>
      <c r="E3669">
        <v>0</v>
      </c>
    </row>
    <row r="3670" spans="1:5" x14ac:dyDescent="0.3">
      <c r="A3670">
        <v>89010016</v>
      </c>
      <c r="B3670" t="s">
        <v>218</v>
      </c>
      <c r="C3670" t="s">
        <v>8</v>
      </c>
      <c r="D3670" t="s">
        <v>2410</v>
      </c>
      <c r="E3670">
        <v>0</v>
      </c>
    </row>
    <row r="3671" spans="1:5" x14ac:dyDescent="0.3">
      <c r="A3671">
        <v>89010016</v>
      </c>
      <c r="B3671" t="s">
        <v>218</v>
      </c>
      <c r="C3671" t="s">
        <v>8</v>
      </c>
      <c r="D3671" t="s">
        <v>2411</v>
      </c>
      <c r="E3671">
        <v>0</v>
      </c>
    </row>
    <row r="3672" spans="1:5" x14ac:dyDescent="0.3">
      <c r="A3672">
        <v>89010016</v>
      </c>
      <c r="B3672" t="s">
        <v>218</v>
      </c>
      <c r="C3672" t="s">
        <v>8</v>
      </c>
      <c r="D3672" t="s">
        <v>2412</v>
      </c>
      <c r="E3672">
        <v>0</v>
      </c>
    </row>
    <row r="3673" spans="1:5" x14ac:dyDescent="0.3">
      <c r="A3673">
        <v>89010016</v>
      </c>
      <c r="B3673" t="s">
        <v>218</v>
      </c>
      <c r="C3673" t="s">
        <v>8</v>
      </c>
      <c r="D3673" t="s">
        <v>2413</v>
      </c>
      <c r="E3673">
        <v>0</v>
      </c>
    </row>
    <row r="3674" spans="1:5" x14ac:dyDescent="0.3">
      <c r="A3674">
        <v>91100001</v>
      </c>
      <c r="B3674" t="s">
        <v>220</v>
      </c>
      <c r="C3674" t="s">
        <v>8</v>
      </c>
      <c r="D3674" t="s">
        <v>2378</v>
      </c>
      <c r="E3674">
        <v>0</v>
      </c>
    </row>
    <row r="3675" spans="1:5" x14ac:dyDescent="0.3">
      <c r="A3675">
        <v>91100001</v>
      </c>
      <c r="B3675" t="s">
        <v>220</v>
      </c>
      <c r="C3675" t="s">
        <v>8</v>
      </c>
      <c r="D3675" t="s">
        <v>2379</v>
      </c>
      <c r="E3675">
        <v>0</v>
      </c>
    </row>
    <row r="3676" spans="1:5" x14ac:dyDescent="0.3">
      <c r="A3676">
        <v>91100001</v>
      </c>
      <c r="B3676" t="s">
        <v>220</v>
      </c>
      <c r="C3676" t="s">
        <v>8</v>
      </c>
      <c r="D3676" t="s">
        <v>2380</v>
      </c>
      <c r="E3676">
        <v>0</v>
      </c>
    </row>
    <row r="3677" spans="1:5" x14ac:dyDescent="0.3">
      <c r="A3677">
        <v>91100001</v>
      </c>
      <c r="B3677" t="s">
        <v>220</v>
      </c>
      <c r="C3677" t="s">
        <v>8</v>
      </c>
      <c r="D3677" t="s">
        <v>2381</v>
      </c>
      <c r="E3677">
        <v>0</v>
      </c>
    </row>
    <row r="3678" spans="1:5" x14ac:dyDescent="0.3">
      <c r="A3678">
        <v>91100001</v>
      </c>
      <c r="B3678" t="s">
        <v>220</v>
      </c>
      <c r="C3678" t="s">
        <v>8</v>
      </c>
      <c r="D3678" t="s">
        <v>2382</v>
      </c>
      <c r="E3678">
        <v>0</v>
      </c>
    </row>
    <row r="3679" spans="1:5" x14ac:dyDescent="0.3">
      <c r="A3679">
        <v>91100001</v>
      </c>
      <c r="B3679" t="s">
        <v>220</v>
      </c>
      <c r="C3679" t="s">
        <v>8</v>
      </c>
      <c r="D3679" t="s">
        <v>2383</v>
      </c>
      <c r="E3679">
        <v>-12</v>
      </c>
    </row>
    <row r="3680" spans="1:5" x14ac:dyDescent="0.3">
      <c r="A3680">
        <v>91100001</v>
      </c>
      <c r="B3680" t="s">
        <v>220</v>
      </c>
      <c r="C3680" t="s">
        <v>8</v>
      </c>
      <c r="D3680" t="s">
        <v>2384</v>
      </c>
      <c r="E3680">
        <v>0</v>
      </c>
    </row>
    <row r="3681" spans="1:5" x14ac:dyDescent="0.3">
      <c r="A3681">
        <v>91100001</v>
      </c>
      <c r="B3681" t="s">
        <v>220</v>
      </c>
      <c r="C3681" t="s">
        <v>8</v>
      </c>
      <c r="D3681" t="s">
        <v>2385</v>
      </c>
      <c r="E3681">
        <v>0</v>
      </c>
    </row>
    <row r="3682" spans="1:5" x14ac:dyDescent="0.3">
      <c r="A3682">
        <v>91100001</v>
      </c>
      <c r="B3682" t="s">
        <v>220</v>
      </c>
      <c r="C3682" t="s">
        <v>8</v>
      </c>
      <c r="D3682" t="s">
        <v>2386</v>
      </c>
      <c r="E3682">
        <v>0</v>
      </c>
    </row>
    <row r="3683" spans="1:5" x14ac:dyDescent="0.3">
      <c r="A3683">
        <v>91100001</v>
      </c>
      <c r="B3683" t="s">
        <v>220</v>
      </c>
      <c r="C3683" t="s">
        <v>8</v>
      </c>
      <c r="D3683" t="s">
        <v>2387</v>
      </c>
      <c r="E3683">
        <v>-5</v>
      </c>
    </row>
    <row r="3684" spans="1:5" x14ac:dyDescent="0.3">
      <c r="A3684">
        <v>91100001</v>
      </c>
      <c r="B3684" t="s">
        <v>220</v>
      </c>
      <c r="C3684" t="s">
        <v>8</v>
      </c>
      <c r="D3684" t="s">
        <v>2388</v>
      </c>
      <c r="E3684">
        <v>0</v>
      </c>
    </row>
    <row r="3685" spans="1:5" x14ac:dyDescent="0.3">
      <c r="A3685">
        <v>91100001</v>
      </c>
      <c r="B3685" t="s">
        <v>220</v>
      </c>
      <c r="C3685" t="s">
        <v>8</v>
      </c>
      <c r="D3685" t="s">
        <v>2389</v>
      </c>
      <c r="E3685">
        <v>-4</v>
      </c>
    </row>
    <row r="3686" spans="1:5" x14ac:dyDescent="0.3">
      <c r="A3686">
        <v>91100001</v>
      </c>
      <c r="B3686" t="s">
        <v>220</v>
      </c>
      <c r="C3686" t="s">
        <v>8</v>
      </c>
      <c r="D3686" t="s">
        <v>2390</v>
      </c>
      <c r="E3686">
        <v>0</v>
      </c>
    </row>
    <row r="3687" spans="1:5" x14ac:dyDescent="0.3">
      <c r="A3687">
        <v>91100001</v>
      </c>
      <c r="B3687" t="s">
        <v>220</v>
      </c>
      <c r="C3687" t="s">
        <v>8</v>
      </c>
      <c r="D3687" t="s">
        <v>2391</v>
      </c>
      <c r="E3687">
        <v>0</v>
      </c>
    </row>
    <row r="3688" spans="1:5" x14ac:dyDescent="0.3">
      <c r="A3688">
        <v>91100001</v>
      </c>
      <c r="B3688" t="s">
        <v>220</v>
      </c>
      <c r="C3688" t="s">
        <v>8</v>
      </c>
      <c r="D3688" t="s">
        <v>2392</v>
      </c>
      <c r="E3688">
        <v>0</v>
      </c>
    </row>
    <row r="3689" spans="1:5" x14ac:dyDescent="0.3">
      <c r="A3689">
        <v>91100001</v>
      </c>
      <c r="B3689" t="s">
        <v>220</v>
      </c>
      <c r="C3689" t="s">
        <v>8</v>
      </c>
      <c r="D3689" t="s">
        <v>2393</v>
      </c>
      <c r="E3689">
        <v>0</v>
      </c>
    </row>
    <row r="3690" spans="1:5" x14ac:dyDescent="0.3">
      <c r="A3690">
        <v>91100001</v>
      </c>
      <c r="B3690" t="s">
        <v>220</v>
      </c>
      <c r="C3690" t="s">
        <v>8</v>
      </c>
      <c r="D3690" t="s">
        <v>2394</v>
      </c>
      <c r="E3690">
        <v>0</v>
      </c>
    </row>
    <row r="3691" spans="1:5" x14ac:dyDescent="0.3">
      <c r="A3691">
        <v>91100001</v>
      </c>
      <c r="B3691" t="s">
        <v>220</v>
      </c>
      <c r="C3691" t="s">
        <v>8</v>
      </c>
      <c r="D3691" t="s">
        <v>2395</v>
      </c>
      <c r="E3691">
        <v>0</v>
      </c>
    </row>
    <row r="3692" spans="1:5" x14ac:dyDescent="0.3">
      <c r="A3692">
        <v>91100001</v>
      </c>
      <c r="B3692" t="s">
        <v>220</v>
      </c>
      <c r="C3692" t="s">
        <v>8</v>
      </c>
      <c r="D3692" t="s">
        <v>2396</v>
      </c>
      <c r="E3692">
        <v>0</v>
      </c>
    </row>
    <row r="3693" spans="1:5" x14ac:dyDescent="0.3">
      <c r="A3693">
        <v>91100001</v>
      </c>
      <c r="B3693" t="s">
        <v>220</v>
      </c>
      <c r="C3693" t="s">
        <v>8</v>
      </c>
      <c r="D3693" t="s">
        <v>2397</v>
      </c>
      <c r="E3693">
        <v>0</v>
      </c>
    </row>
    <row r="3694" spans="1:5" x14ac:dyDescent="0.3">
      <c r="A3694">
        <v>91100001</v>
      </c>
      <c r="B3694" t="s">
        <v>220</v>
      </c>
      <c r="C3694" t="s">
        <v>8</v>
      </c>
      <c r="D3694" t="s">
        <v>2398</v>
      </c>
      <c r="E3694">
        <v>0</v>
      </c>
    </row>
    <row r="3695" spans="1:5" x14ac:dyDescent="0.3">
      <c r="A3695">
        <v>91100001</v>
      </c>
      <c r="B3695" t="s">
        <v>220</v>
      </c>
      <c r="C3695" t="s">
        <v>8</v>
      </c>
      <c r="D3695" t="s">
        <v>2399</v>
      </c>
      <c r="E3695">
        <v>0</v>
      </c>
    </row>
    <row r="3696" spans="1:5" x14ac:dyDescent="0.3">
      <c r="A3696">
        <v>91100001</v>
      </c>
      <c r="B3696" t="s">
        <v>220</v>
      </c>
      <c r="C3696" t="s">
        <v>8</v>
      </c>
      <c r="D3696" t="s">
        <v>2400</v>
      </c>
      <c r="E3696">
        <v>0</v>
      </c>
    </row>
    <row r="3697" spans="1:5" x14ac:dyDescent="0.3">
      <c r="A3697">
        <v>91100001</v>
      </c>
      <c r="B3697" t="s">
        <v>220</v>
      </c>
      <c r="C3697" t="s">
        <v>8</v>
      </c>
      <c r="D3697" t="s">
        <v>2401</v>
      </c>
      <c r="E3697">
        <v>0</v>
      </c>
    </row>
    <row r="3698" spans="1:5" x14ac:dyDescent="0.3">
      <c r="A3698">
        <v>91100001</v>
      </c>
      <c r="B3698" t="s">
        <v>220</v>
      </c>
      <c r="C3698" t="s">
        <v>8</v>
      </c>
      <c r="D3698" t="s">
        <v>2402</v>
      </c>
      <c r="E3698">
        <v>0</v>
      </c>
    </row>
    <row r="3699" spans="1:5" x14ac:dyDescent="0.3">
      <c r="A3699">
        <v>91100001</v>
      </c>
      <c r="B3699" t="s">
        <v>220</v>
      </c>
      <c r="C3699" t="s">
        <v>8</v>
      </c>
      <c r="D3699" t="s">
        <v>2403</v>
      </c>
      <c r="E3699">
        <v>-3</v>
      </c>
    </row>
    <row r="3700" spans="1:5" x14ac:dyDescent="0.3">
      <c r="A3700">
        <v>91100001</v>
      </c>
      <c r="B3700" t="s">
        <v>220</v>
      </c>
      <c r="C3700" t="s">
        <v>8</v>
      </c>
      <c r="D3700" t="s">
        <v>2404</v>
      </c>
      <c r="E3700">
        <v>0</v>
      </c>
    </row>
    <row r="3701" spans="1:5" x14ac:dyDescent="0.3">
      <c r="A3701">
        <v>91100001</v>
      </c>
      <c r="B3701" t="s">
        <v>220</v>
      </c>
      <c r="C3701" t="s">
        <v>8</v>
      </c>
      <c r="D3701" t="s">
        <v>2405</v>
      </c>
      <c r="E3701">
        <v>0</v>
      </c>
    </row>
    <row r="3702" spans="1:5" x14ac:dyDescent="0.3">
      <c r="A3702">
        <v>91100001</v>
      </c>
      <c r="B3702" t="s">
        <v>220</v>
      </c>
      <c r="C3702" t="s">
        <v>8</v>
      </c>
      <c r="D3702" t="s">
        <v>2406</v>
      </c>
      <c r="E3702">
        <v>0</v>
      </c>
    </row>
    <row r="3703" spans="1:5" x14ac:dyDescent="0.3">
      <c r="A3703">
        <v>91100001</v>
      </c>
      <c r="B3703" t="s">
        <v>220</v>
      </c>
      <c r="C3703" t="s">
        <v>8</v>
      </c>
      <c r="D3703" t="s">
        <v>2407</v>
      </c>
      <c r="E3703">
        <v>-2</v>
      </c>
    </row>
    <row r="3704" spans="1:5" x14ac:dyDescent="0.3">
      <c r="A3704">
        <v>91100001</v>
      </c>
      <c r="B3704" t="s">
        <v>220</v>
      </c>
      <c r="C3704" t="s">
        <v>8</v>
      </c>
      <c r="D3704" t="s">
        <v>2408</v>
      </c>
      <c r="E3704">
        <v>0</v>
      </c>
    </row>
    <row r="3705" spans="1:5" x14ac:dyDescent="0.3">
      <c r="A3705">
        <v>91100001</v>
      </c>
      <c r="B3705" t="s">
        <v>220</v>
      </c>
      <c r="C3705" t="s">
        <v>8</v>
      </c>
      <c r="D3705" t="s">
        <v>2409</v>
      </c>
      <c r="E3705">
        <v>0</v>
      </c>
    </row>
    <row r="3706" spans="1:5" x14ac:dyDescent="0.3">
      <c r="A3706">
        <v>91100001</v>
      </c>
      <c r="B3706" t="s">
        <v>220</v>
      </c>
      <c r="C3706" t="s">
        <v>8</v>
      </c>
      <c r="D3706" t="s">
        <v>2410</v>
      </c>
      <c r="E3706">
        <v>-2</v>
      </c>
    </row>
    <row r="3707" spans="1:5" x14ac:dyDescent="0.3">
      <c r="A3707">
        <v>91100001</v>
      </c>
      <c r="B3707" t="s">
        <v>220</v>
      </c>
      <c r="C3707" t="s">
        <v>8</v>
      </c>
      <c r="D3707" t="s">
        <v>2411</v>
      </c>
      <c r="E3707">
        <v>0</v>
      </c>
    </row>
    <row r="3708" spans="1:5" x14ac:dyDescent="0.3">
      <c r="A3708">
        <v>91100001</v>
      </c>
      <c r="B3708" t="s">
        <v>220</v>
      </c>
      <c r="C3708" t="s">
        <v>8</v>
      </c>
      <c r="D3708" t="s">
        <v>2412</v>
      </c>
      <c r="E3708">
        <v>0</v>
      </c>
    </row>
    <row r="3709" spans="1:5" x14ac:dyDescent="0.3">
      <c r="A3709">
        <v>91100001</v>
      </c>
      <c r="B3709" t="s">
        <v>220</v>
      </c>
      <c r="C3709" t="s">
        <v>8</v>
      </c>
      <c r="D3709" t="s">
        <v>2413</v>
      </c>
      <c r="E3709">
        <v>0</v>
      </c>
    </row>
    <row r="3710" spans="1:5" x14ac:dyDescent="0.3">
      <c r="A3710">
        <v>83300019</v>
      </c>
      <c r="B3710" t="s">
        <v>222</v>
      </c>
      <c r="C3710" t="s">
        <v>8</v>
      </c>
      <c r="D3710" t="s">
        <v>2378</v>
      </c>
      <c r="E3710">
        <v>0</v>
      </c>
    </row>
    <row r="3711" spans="1:5" x14ac:dyDescent="0.3">
      <c r="A3711">
        <v>83300019</v>
      </c>
      <c r="B3711" t="s">
        <v>222</v>
      </c>
      <c r="C3711" t="s">
        <v>8</v>
      </c>
      <c r="D3711" t="s">
        <v>2379</v>
      </c>
      <c r="E3711">
        <v>0</v>
      </c>
    </row>
    <row r="3712" spans="1:5" x14ac:dyDescent="0.3">
      <c r="A3712">
        <v>83300019</v>
      </c>
      <c r="B3712" t="s">
        <v>222</v>
      </c>
      <c r="C3712" t="s">
        <v>8</v>
      </c>
      <c r="D3712" t="s">
        <v>2380</v>
      </c>
      <c r="E3712">
        <v>0</v>
      </c>
    </row>
    <row r="3713" spans="1:5" x14ac:dyDescent="0.3">
      <c r="A3713">
        <v>83300019</v>
      </c>
      <c r="B3713" t="s">
        <v>222</v>
      </c>
      <c r="C3713" t="s">
        <v>8</v>
      </c>
      <c r="D3713" t="s">
        <v>2381</v>
      </c>
      <c r="E3713">
        <v>0</v>
      </c>
    </row>
    <row r="3714" spans="1:5" x14ac:dyDescent="0.3">
      <c r="A3714">
        <v>83300019</v>
      </c>
      <c r="B3714" t="s">
        <v>222</v>
      </c>
      <c r="C3714" t="s">
        <v>8</v>
      </c>
      <c r="D3714" t="s">
        <v>2382</v>
      </c>
      <c r="E3714">
        <v>-1</v>
      </c>
    </row>
    <row r="3715" spans="1:5" x14ac:dyDescent="0.3">
      <c r="A3715">
        <v>83300019</v>
      </c>
      <c r="B3715" t="s">
        <v>222</v>
      </c>
      <c r="C3715" t="s">
        <v>8</v>
      </c>
      <c r="D3715" t="s">
        <v>2383</v>
      </c>
      <c r="E3715">
        <v>0</v>
      </c>
    </row>
    <row r="3716" spans="1:5" x14ac:dyDescent="0.3">
      <c r="A3716">
        <v>83300019</v>
      </c>
      <c r="B3716" t="s">
        <v>222</v>
      </c>
      <c r="C3716" t="s">
        <v>8</v>
      </c>
      <c r="D3716" t="s">
        <v>2384</v>
      </c>
      <c r="E3716">
        <v>0</v>
      </c>
    </row>
    <row r="3717" spans="1:5" x14ac:dyDescent="0.3">
      <c r="A3717">
        <v>83300019</v>
      </c>
      <c r="B3717" t="s">
        <v>222</v>
      </c>
      <c r="C3717" t="s">
        <v>8</v>
      </c>
      <c r="D3717" t="s">
        <v>2385</v>
      </c>
      <c r="E3717">
        <v>0</v>
      </c>
    </row>
    <row r="3718" spans="1:5" x14ac:dyDescent="0.3">
      <c r="A3718">
        <v>83300019</v>
      </c>
      <c r="B3718" t="s">
        <v>222</v>
      </c>
      <c r="C3718" t="s">
        <v>8</v>
      </c>
      <c r="D3718" t="s">
        <v>2386</v>
      </c>
      <c r="E3718">
        <v>0</v>
      </c>
    </row>
    <row r="3719" spans="1:5" x14ac:dyDescent="0.3">
      <c r="A3719">
        <v>83300019</v>
      </c>
      <c r="B3719" t="s">
        <v>222</v>
      </c>
      <c r="C3719" t="s">
        <v>8</v>
      </c>
      <c r="D3719" t="s">
        <v>2387</v>
      </c>
      <c r="E3719">
        <v>0</v>
      </c>
    </row>
    <row r="3720" spans="1:5" x14ac:dyDescent="0.3">
      <c r="A3720">
        <v>83300019</v>
      </c>
      <c r="B3720" t="s">
        <v>222</v>
      </c>
      <c r="C3720" t="s">
        <v>8</v>
      </c>
      <c r="D3720" t="s">
        <v>2388</v>
      </c>
      <c r="E3720">
        <v>0</v>
      </c>
    </row>
    <row r="3721" spans="1:5" x14ac:dyDescent="0.3">
      <c r="A3721">
        <v>83300019</v>
      </c>
      <c r="B3721" t="s">
        <v>222</v>
      </c>
      <c r="C3721" t="s">
        <v>8</v>
      </c>
      <c r="D3721" t="s">
        <v>2389</v>
      </c>
      <c r="E3721">
        <v>0</v>
      </c>
    </row>
    <row r="3722" spans="1:5" x14ac:dyDescent="0.3">
      <c r="A3722">
        <v>83300019</v>
      </c>
      <c r="B3722" t="s">
        <v>222</v>
      </c>
      <c r="C3722" t="s">
        <v>8</v>
      </c>
      <c r="D3722" t="s">
        <v>2390</v>
      </c>
      <c r="E3722">
        <v>0</v>
      </c>
    </row>
    <row r="3723" spans="1:5" x14ac:dyDescent="0.3">
      <c r="A3723">
        <v>83300019</v>
      </c>
      <c r="B3723" t="s">
        <v>222</v>
      </c>
      <c r="C3723" t="s">
        <v>8</v>
      </c>
      <c r="D3723" t="s">
        <v>2391</v>
      </c>
      <c r="E3723">
        <v>0</v>
      </c>
    </row>
    <row r="3724" spans="1:5" x14ac:dyDescent="0.3">
      <c r="A3724">
        <v>83300019</v>
      </c>
      <c r="B3724" t="s">
        <v>222</v>
      </c>
      <c r="C3724" t="s">
        <v>8</v>
      </c>
      <c r="D3724" t="s">
        <v>2392</v>
      </c>
      <c r="E3724">
        <v>0</v>
      </c>
    </row>
    <row r="3725" spans="1:5" x14ac:dyDescent="0.3">
      <c r="A3725">
        <v>83300019</v>
      </c>
      <c r="B3725" t="s">
        <v>222</v>
      </c>
      <c r="C3725" t="s">
        <v>8</v>
      </c>
      <c r="D3725" t="s">
        <v>2393</v>
      </c>
      <c r="E3725">
        <v>0</v>
      </c>
    </row>
    <row r="3726" spans="1:5" x14ac:dyDescent="0.3">
      <c r="A3726">
        <v>83300019</v>
      </c>
      <c r="B3726" t="s">
        <v>222</v>
      </c>
      <c r="C3726" t="s">
        <v>8</v>
      </c>
      <c r="D3726" t="s">
        <v>2394</v>
      </c>
      <c r="E3726">
        <v>-1</v>
      </c>
    </row>
    <row r="3727" spans="1:5" x14ac:dyDescent="0.3">
      <c r="A3727">
        <v>83300019</v>
      </c>
      <c r="B3727" t="s">
        <v>222</v>
      </c>
      <c r="C3727" t="s">
        <v>8</v>
      </c>
      <c r="D3727" t="s">
        <v>2395</v>
      </c>
      <c r="E3727">
        <v>0</v>
      </c>
    </row>
    <row r="3728" spans="1:5" x14ac:dyDescent="0.3">
      <c r="A3728">
        <v>83300019</v>
      </c>
      <c r="B3728" t="s">
        <v>222</v>
      </c>
      <c r="C3728" t="s">
        <v>8</v>
      </c>
      <c r="D3728" t="s">
        <v>2396</v>
      </c>
      <c r="E3728">
        <v>0</v>
      </c>
    </row>
    <row r="3729" spans="1:5" x14ac:dyDescent="0.3">
      <c r="A3729">
        <v>83300019</v>
      </c>
      <c r="B3729" t="s">
        <v>222</v>
      </c>
      <c r="C3729" t="s">
        <v>8</v>
      </c>
      <c r="D3729" t="s">
        <v>2397</v>
      </c>
      <c r="E3729">
        <v>0</v>
      </c>
    </row>
    <row r="3730" spans="1:5" x14ac:dyDescent="0.3">
      <c r="A3730">
        <v>83300019</v>
      </c>
      <c r="B3730" t="s">
        <v>222</v>
      </c>
      <c r="C3730" t="s">
        <v>8</v>
      </c>
      <c r="D3730" t="s">
        <v>2398</v>
      </c>
      <c r="E3730">
        <v>0</v>
      </c>
    </row>
    <row r="3731" spans="1:5" x14ac:dyDescent="0.3">
      <c r="A3731">
        <v>83300019</v>
      </c>
      <c r="B3731" t="s">
        <v>222</v>
      </c>
      <c r="C3731" t="s">
        <v>8</v>
      </c>
      <c r="D3731" t="s">
        <v>2399</v>
      </c>
      <c r="E3731">
        <v>0</v>
      </c>
    </row>
    <row r="3732" spans="1:5" x14ac:dyDescent="0.3">
      <c r="A3732">
        <v>83300019</v>
      </c>
      <c r="B3732" t="s">
        <v>222</v>
      </c>
      <c r="C3732" t="s">
        <v>8</v>
      </c>
      <c r="D3732" t="s">
        <v>2400</v>
      </c>
      <c r="E3732">
        <v>0</v>
      </c>
    </row>
    <row r="3733" spans="1:5" x14ac:dyDescent="0.3">
      <c r="A3733">
        <v>83300019</v>
      </c>
      <c r="B3733" t="s">
        <v>222</v>
      </c>
      <c r="C3733" t="s">
        <v>8</v>
      </c>
      <c r="D3733" t="s">
        <v>2401</v>
      </c>
      <c r="E3733">
        <v>0</v>
      </c>
    </row>
    <row r="3734" spans="1:5" x14ac:dyDescent="0.3">
      <c r="A3734">
        <v>83300019</v>
      </c>
      <c r="B3734" t="s">
        <v>222</v>
      </c>
      <c r="C3734" t="s">
        <v>8</v>
      </c>
      <c r="D3734" t="s">
        <v>2402</v>
      </c>
      <c r="E3734">
        <v>-1</v>
      </c>
    </row>
    <row r="3735" spans="1:5" x14ac:dyDescent="0.3">
      <c r="A3735">
        <v>83300019</v>
      </c>
      <c r="B3735" t="s">
        <v>222</v>
      </c>
      <c r="C3735" t="s">
        <v>8</v>
      </c>
      <c r="D3735" t="s">
        <v>2403</v>
      </c>
      <c r="E3735">
        <v>0</v>
      </c>
    </row>
    <row r="3736" spans="1:5" x14ac:dyDescent="0.3">
      <c r="A3736">
        <v>83300019</v>
      </c>
      <c r="B3736" t="s">
        <v>222</v>
      </c>
      <c r="C3736" t="s">
        <v>8</v>
      </c>
      <c r="D3736" t="s">
        <v>2404</v>
      </c>
      <c r="E3736">
        <v>0</v>
      </c>
    </row>
    <row r="3737" spans="1:5" x14ac:dyDescent="0.3">
      <c r="A3737">
        <v>83300019</v>
      </c>
      <c r="B3737" t="s">
        <v>222</v>
      </c>
      <c r="C3737" t="s">
        <v>8</v>
      </c>
      <c r="D3737" t="s">
        <v>2405</v>
      </c>
      <c r="E3737">
        <v>0</v>
      </c>
    </row>
    <row r="3738" spans="1:5" x14ac:dyDescent="0.3">
      <c r="A3738">
        <v>83300019</v>
      </c>
      <c r="B3738" t="s">
        <v>222</v>
      </c>
      <c r="C3738" t="s">
        <v>8</v>
      </c>
      <c r="D3738" t="s">
        <v>2406</v>
      </c>
      <c r="E3738">
        <v>0</v>
      </c>
    </row>
    <row r="3739" spans="1:5" x14ac:dyDescent="0.3">
      <c r="A3739">
        <v>83300019</v>
      </c>
      <c r="B3739" t="s">
        <v>222</v>
      </c>
      <c r="C3739" t="s">
        <v>8</v>
      </c>
      <c r="D3739" t="s">
        <v>2407</v>
      </c>
      <c r="E3739">
        <v>0</v>
      </c>
    </row>
    <row r="3740" spans="1:5" x14ac:dyDescent="0.3">
      <c r="A3740">
        <v>83300019</v>
      </c>
      <c r="B3740" t="s">
        <v>222</v>
      </c>
      <c r="C3740" t="s">
        <v>8</v>
      </c>
      <c r="D3740" t="s">
        <v>2408</v>
      </c>
      <c r="E3740">
        <v>0</v>
      </c>
    </row>
    <row r="3741" spans="1:5" x14ac:dyDescent="0.3">
      <c r="A3741">
        <v>83300019</v>
      </c>
      <c r="B3741" t="s">
        <v>222</v>
      </c>
      <c r="C3741" t="s">
        <v>8</v>
      </c>
      <c r="D3741" t="s">
        <v>2409</v>
      </c>
      <c r="E3741">
        <v>0</v>
      </c>
    </row>
    <row r="3742" spans="1:5" x14ac:dyDescent="0.3">
      <c r="A3742">
        <v>83300019</v>
      </c>
      <c r="B3742" t="s">
        <v>222</v>
      </c>
      <c r="C3742" t="s">
        <v>8</v>
      </c>
      <c r="D3742" t="s">
        <v>2410</v>
      </c>
      <c r="E3742">
        <v>0</v>
      </c>
    </row>
    <row r="3743" spans="1:5" x14ac:dyDescent="0.3">
      <c r="A3743">
        <v>83300019</v>
      </c>
      <c r="B3743" t="s">
        <v>222</v>
      </c>
      <c r="C3743" t="s">
        <v>8</v>
      </c>
      <c r="D3743" t="s">
        <v>2411</v>
      </c>
      <c r="E3743">
        <v>0</v>
      </c>
    </row>
    <row r="3744" spans="1:5" x14ac:dyDescent="0.3">
      <c r="A3744">
        <v>83300019</v>
      </c>
      <c r="B3744" t="s">
        <v>222</v>
      </c>
      <c r="C3744" t="s">
        <v>8</v>
      </c>
      <c r="D3744" t="s">
        <v>2412</v>
      </c>
      <c r="E3744">
        <v>0</v>
      </c>
    </row>
    <row r="3745" spans="1:5" x14ac:dyDescent="0.3">
      <c r="A3745">
        <v>83300019</v>
      </c>
      <c r="B3745" t="s">
        <v>222</v>
      </c>
      <c r="C3745" t="s">
        <v>8</v>
      </c>
      <c r="D3745" t="s">
        <v>2413</v>
      </c>
      <c r="E3745">
        <v>0</v>
      </c>
    </row>
    <row r="3746" spans="1:5" x14ac:dyDescent="0.3">
      <c r="A3746">
        <v>91300011</v>
      </c>
      <c r="B3746" t="s">
        <v>224</v>
      </c>
      <c r="C3746" t="s">
        <v>8</v>
      </c>
      <c r="D3746" t="s">
        <v>2378</v>
      </c>
      <c r="E3746">
        <v>0</v>
      </c>
    </row>
    <row r="3747" spans="1:5" x14ac:dyDescent="0.3">
      <c r="A3747">
        <v>91300011</v>
      </c>
      <c r="B3747" t="s">
        <v>224</v>
      </c>
      <c r="C3747" t="s">
        <v>8</v>
      </c>
      <c r="D3747" t="s">
        <v>2379</v>
      </c>
      <c r="E3747">
        <v>0</v>
      </c>
    </row>
    <row r="3748" spans="1:5" x14ac:dyDescent="0.3">
      <c r="A3748">
        <v>91300011</v>
      </c>
      <c r="B3748" t="s">
        <v>224</v>
      </c>
      <c r="C3748" t="s">
        <v>8</v>
      </c>
      <c r="D3748" t="s">
        <v>2380</v>
      </c>
      <c r="E3748">
        <v>0</v>
      </c>
    </row>
    <row r="3749" spans="1:5" x14ac:dyDescent="0.3">
      <c r="A3749">
        <v>91300011</v>
      </c>
      <c r="B3749" t="s">
        <v>224</v>
      </c>
      <c r="C3749" t="s">
        <v>8</v>
      </c>
      <c r="D3749" t="s">
        <v>2381</v>
      </c>
      <c r="E3749">
        <v>0</v>
      </c>
    </row>
    <row r="3750" spans="1:5" x14ac:dyDescent="0.3">
      <c r="A3750">
        <v>91300011</v>
      </c>
      <c r="B3750" t="s">
        <v>224</v>
      </c>
      <c r="C3750" t="s">
        <v>8</v>
      </c>
      <c r="D3750" t="s">
        <v>2382</v>
      </c>
      <c r="E3750">
        <v>0</v>
      </c>
    </row>
    <row r="3751" spans="1:5" x14ac:dyDescent="0.3">
      <c r="A3751">
        <v>91300011</v>
      </c>
      <c r="B3751" t="s">
        <v>224</v>
      </c>
      <c r="C3751" t="s">
        <v>8</v>
      </c>
      <c r="D3751" t="s">
        <v>2383</v>
      </c>
      <c r="E3751">
        <v>0</v>
      </c>
    </row>
    <row r="3752" spans="1:5" x14ac:dyDescent="0.3">
      <c r="A3752">
        <v>91300011</v>
      </c>
      <c r="B3752" t="s">
        <v>224</v>
      </c>
      <c r="C3752" t="s">
        <v>8</v>
      </c>
      <c r="D3752" t="s">
        <v>2384</v>
      </c>
      <c r="E3752">
        <v>-1</v>
      </c>
    </row>
    <row r="3753" spans="1:5" x14ac:dyDescent="0.3">
      <c r="A3753">
        <v>91300011</v>
      </c>
      <c r="B3753" t="s">
        <v>224</v>
      </c>
      <c r="C3753" t="s">
        <v>8</v>
      </c>
      <c r="D3753" t="s">
        <v>2385</v>
      </c>
      <c r="E3753">
        <v>0</v>
      </c>
    </row>
    <row r="3754" spans="1:5" x14ac:dyDescent="0.3">
      <c r="A3754">
        <v>91300011</v>
      </c>
      <c r="B3754" t="s">
        <v>224</v>
      </c>
      <c r="C3754" t="s">
        <v>8</v>
      </c>
      <c r="D3754" t="s">
        <v>2386</v>
      </c>
      <c r="E3754">
        <v>0</v>
      </c>
    </row>
    <row r="3755" spans="1:5" x14ac:dyDescent="0.3">
      <c r="A3755">
        <v>91300011</v>
      </c>
      <c r="B3755" t="s">
        <v>224</v>
      </c>
      <c r="C3755" t="s">
        <v>8</v>
      </c>
      <c r="D3755" t="s">
        <v>2387</v>
      </c>
      <c r="E3755">
        <v>0</v>
      </c>
    </row>
    <row r="3756" spans="1:5" x14ac:dyDescent="0.3">
      <c r="A3756">
        <v>91300011</v>
      </c>
      <c r="B3756" t="s">
        <v>224</v>
      </c>
      <c r="C3756" t="s">
        <v>8</v>
      </c>
      <c r="D3756" t="s">
        <v>2388</v>
      </c>
      <c r="E3756">
        <v>0</v>
      </c>
    </row>
    <row r="3757" spans="1:5" x14ac:dyDescent="0.3">
      <c r="A3757">
        <v>91300011</v>
      </c>
      <c r="B3757" t="s">
        <v>224</v>
      </c>
      <c r="C3757" t="s">
        <v>8</v>
      </c>
      <c r="D3757" t="s">
        <v>2389</v>
      </c>
      <c r="E3757">
        <v>0</v>
      </c>
    </row>
    <row r="3758" spans="1:5" x14ac:dyDescent="0.3">
      <c r="A3758">
        <v>91300011</v>
      </c>
      <c r="B3758" t="s">
        <v>224</v>
      </c>
      <c r="C3758" t="s">
        <v>8</v>
      </c>
      <c r="D3758" t="s">
        <v>2390</v>
      </c>
      <c r="E3758">
        <v>0</v>
      </c>
    </row>
    <row r="3759" spans="1:5" x14ac:dyDescent="0.3">
      <c r="A3759">
        <v>91300011</v>
      </c>
      <c r="B3759" t="s">
        <v>224</v>
      </c>
      <c r="C3759" t="s">
        <v>8</v>
      </c>
      <c r="D3759" t="s">
        <v>2391</v>
      </c>
      <c r="E3759">
        <v>0</v>
      </c>
    </row>
    <row r="3760" spans="1:5" x14ac:dyDescent="0.3">
      <c r="A3760">
        <v>91300011</v>
      </c>
      <c r="B3760" t="s">
        <v>224</v>
      </c>
      <c r="C3760" t="s">
        <v>8</v>
      </c>
      <c r="D3760" t="s">
        <v>2392</v>
      </c>
      <c r="E3760">
        <v>0</v>
      </c>
    </row>
    <row r="3761" spans="1:5" x14ac:dyDescent="0.3">
      <c r="A3761">
        <v>91300011</v>
      </c>
      <c r="B3761" t="s">
        <v>224</v>
      </c>
      <c r="C3761" t="s">
        <v>8</v>
      </c>
      <c r="D3761" t="s">
        <v>2393</v>
      </c>
      <c r="E3761">
        <v>0</v>
      </c>
    </row>
    <row r="3762" spans="1:5" x14ac:dyDescent="0.3">
      <c r="A3762">
        <v>91300011</v>
      </c>
      <c r="B3762" t="s">
        <v>224</v>
      </c>
      <c r="C3762" t="s">
        <v>8</v>
      </c>
      <c r="D3762" t="s">
        <v>2394</v>
      </c>
      <c r="E3762">
        <v>0</v>
      </c>
    </row>
    <row r="3763" spans="1:5" x14ac:dyDescent="0.3">
      <c r="A3763">
        <v>91300011</v>
      </c>
      <c r="B3763" t="s">
        <v>224</v>
      </c>
      <c r="C3763" t="s">
        <v>8</v>
      </c>
      <c r="D3763" t="s">
        <v>2395</v>
      </c>
      <c r="E3763">
        <v>-1</v>
      </c>
    </row>
    <row r="3764" spans="1:5" x14ac:dyDescent="0.3">
      <c r="A3764">
        <v>91300011</v>
      </c>
      <c r="B3764" t="s">
        <v>224</v>
      </c>
      <c r="C3764" t="s">
        <v>8</v>
      </c>
      <c r="D3764" t="s">
        <v>2396</v>
      </c>
      <c r="E3764">
        <v>0</v>
      </c>
    </row>
    <row r="3765" spans="1:5" x14ac:dyDescent="0.3">
      <c r="A3765">
        <v>91300011</v>
      </c>
      <c r="B3765" t="s">
        <v>224</v>
      </c>
      <c r="C3765" t="s">
        <v>8</v>
      </c>
      <c r="D3765" t="s">
        <v>2397</v>
      </c>
      <c r="E3765">
        <v>0</v>
      </c>
    </row>
    <row r="3766" spans="1:5" x14ac:dyDescent="0.3">
      <c r="A3766">
        <v>91300011</v>
      </c>
      <c r="B3766" t="s">
        <v>224</v>
      </c>
      <c r="C3766" t="s">
        <v>8</v>
      </c>
      <c r="D3766" t="s">
        <v>2398</v>
      </c>
      <c r="E3766">
        <v>0</v>
      </c>
    </row>
    <row r="3767" spans="1:5" x14ac:dyDescent="0.3">
      <c r="A3767">
        <v>91300011</v>
      </c>
      <c r="B3767" t="s">
        <v>224</v>
      </c>
      <c r="C3767" t="s">
        <v>8</v>
      </c>
      <c r="D3767" t="s">
        <v>2399</v>
      </c>
      <c r="E3767">
        <v>0</v>
      </c>
    </row>
    <row r="3768" spans="1:5" x14ac:dyDescent="0.3">
      <c r="A3768">
        <v>91300011</v>
      </c>
      <c r="B3768" t="s">
        <v>224</v>
      </c>
      <c r="C3768" t="s">
        <v>8</v>
      </c>
      <c r="D3768" t="s">
        <v>2400</v>
      </c>
      <c r="E3768">
        <v>0</v>
      </c>
    </row>
    <row r="3769" spans="1:5" x14ac:dyDescent="0.3">
      <c r="A3769">
        <v>91300011</v>
      </c>
      <c r="B3769" t="s">
        <v>224</v>
      </c>
      <c r="C3769" t="s">
        <v>8</v>
      </c>
      <c r="D3769" t="s">
        <v>2401</v>
      </c>
      <c r="E3769">
        <v>0</v>
      </c>
    </row>
    <row r="3770" spans="1:5" x14ac:dyDescent="0.3">
      <c r="A3770">
        <v>91300011</v>
      </c>
      <c r="B3770" t="s">
        <v>224</v>
      </c>
      <c r="C3770" t="s">
        <v>8</v>
      </c>
      <c r="D3770" t="s">
        <v>2402</v>
      </c>
      <c r="E3770">
        <v>0</v>
      </c>
    </row>
    <row r="3771" spans="1:5" x14ac:dyDescent="0.3">
      <c r="A3771">
        <v>91300011</v>
      </c>
      <c r="B3771" t="s">
        <v>224</v>
      </c>
      <c r="C3771" t="s">
        <v>8</v>
      </c>
      <c r="D3771" t="s">
        <v>2403</v>
      </c>
      <c r="E3771">
        <v>-1</v>
      </c>
    </row>
    <row r="3772" spans="1:5" x14ac:dyDescent="0.3">
      <c r="A3772">
        <v>91300011</v>
      </c>
      <c r="B3772" t="s">
        <v>224</v>
      </c>
      <c r="C3772" t="s">
        <v>8</v>
      </c>
      <c r="D3772" t="s">
        <v>2404</v>
      </c>
      <c r="E3772">
        <v>0</v>
      </c>
    </row>
    <row r="3773" spans="1:5" x14ac:dyDescent="0.3">
      <c r="A3773">
        <v>91300011</v>
      </c>
      <c r="B3773" t="s">
        <v>224</v>
      </c>
      <c r="C3773" t="s">
        <v>8</v>
      </c>
      <c r="D3773" t="s">
        <v>2405</v>
      </c>
      <c r="E3773">
        <v>0</v>
      </c>
    </row>
    <row r="3774" spans="1:5" x14ac:dyDescent="0.3">
      <c r="A3774">
        <v>91300011</v>
      </c>
      <c r="B3774" t="s">
        <v>224</v>
      </c>
      <c r="C3774" t="s">
        <v>8</v>
      </c>
      <c r="D3774" t="s">
        <v>2406</v>
      </c>
      <c r="E3774">
        <v>0</v>
      </c>
    </row>
    <row r="3775" spans="1:5" x14ac:dyDescent="0.3">
      <c r="A3775">
        <v>91300011</v>
      </c>
      <c r="B3775" t="s">
        <v>224</v>
      </c>
      <c r="C3775" t="s">
        <v>8</v>
      </c>
      <c r="D3775" t="s">
        <v>2407</v>
      </c>
      <c r="E3775">
        <v>0</v>
      </c>
    </row>
    <row r="3776" spans="1:5" x14ac:dyDescent="0.3">
      <c r="A3776">
        <v>91300011</v>
      </c>
      <c r="B3776" t="s">
        <v>224</v>
      </c>
      <c r="C3776" t="s">
        <v>8</v>
      </c>
      <c r="D3776" t="s">
        <v>2408</v>
      </c>
      <c r="E3776">
        <v>0</v>
      </c>
    </row>
    <row r="3777" spans="1:5" x14ac:dyDescent="0.3">
      <c r="A3777">
        <v>91300011</v>
      </c>
      <c r="B3777" t="s">
        <v>224</v>
      </c>
      <c r="C3777" t="s">
        <v>8</v>
      </c>
      <c r="D3777" t="s">
        <v>2409</v>
      </c>
      <c r="E3777">
        <v>0</v>
      </c>
    </row>
    <row r="3778" spans="1:5" x14ac:dyDescent="0.3">
      <c r="A3778">
        <v>91300011</v>
      </c>
      <c r="B3778" t="s">
        <v>224</v>
      </c>
      <c r="C3778" t="s">
        <v>8</v>
      </c>
      <c r="D3778" t="s">
        <v>2410</v>
      </c>
      <c r="E3778">
        <v>0</v>
      </c>
    </row>
    <row r="3779" spans="1:5" x14ac:dyDescent="0.3">
      <c r="A3779">
        <v>91300011</v>
      </c>
      <c r="B3779" t="s">
        <v>224</v>
      </c>
      <c r="C3779" t="s">
        <v>8</v>
      </c>
      <c r="D3779" t="s">
        <v>2411</v>
      </c>
      <c r="E3779">
        <v>0</v>
      </c>
    </row>
    <row r="3780" spans="1:5" x14ac:dyDescent="0.3">
      <c r="A3780">
        <v>91300011</v>
      </c>
      <c r="B3780" t="s">
        <v>224</v>
      </c>
      <c r="C3780" t="s">
        <v>8</v>
      </c>
      <c r="D3780" t="s">
        <v>2412</v>
      </c>
      <c r="E3780">
        <v>0</v>
      </c>
    </row>
    <row r="3781" spans="1:5" x14ac:dyDescent="0.3">
      <c r="A3781">
        <v>91300011</v>
      </c>
      <c r="B3781" t="s">
        <v>224</v>
      </c>
      <c r="C3781" t="s">
        <v>8</v>
      </c>
      <c r="D3781" t="s">
        <v>2413</v>
      </c>
      <c r="E3781">
        <v>0</v>
      </c>
    </row>
    <row r="3782" spans="1:5" x14ac:dyDescent="0.3">
      <c r="A3782">
        <v>78610105</v>
      </c>
      <c r="B3782" t="s">
        <v>226</v>
      </c>
      <c r="C3782" t="s">
        <v>8</v>
      </c>
      <c r="D3782" t="s">
        <v>2378</v>
      </c>
      <c r="E3782">
        <v>0</v>
      </c>
    </row>
    <row r="3783" spans="1:5" x14ac:dyDescent="0.3">
      <c r="A3783">
        <v>78610105</v>
      </c>
      <c r="B3783" t="s">
        <v>226</v>
      </c>
      <c r="C3783" t="s">
        <v>8</v>
      </c>
      <c r="D3783" t="s">
        <v>2379</v>
      </c>
      <c r="E3783">
        <v>0</v>
      </c>
    </row>
    <row r="3784" spans="1:5" x14ac:dyDescent="0.3">
      <c r="A3784">
        <v>78610105</v>
      </c>
      <c r="B3784" t="s">
        <v>226</v>
      </c>
      <c r="C3784" t="s">
        <v>8</v>
      </c>
      <c r="D3784" t="s">
        <v>2380</v>
      </c>
      <c r="E3784">
        <v>0</v>
      </c>
    </row>
    <row r="3785" spans="1:5" x14ac:dyDescent="0.3">
      <c r="A3785">
        <v>78610105</v>
      </c>
      <c r="B3785" t="s">
        <v>226</v>
      </c>
      <c r="C3785" t="s">
        <v>8</v>
      </c>
      <c r="D3785" t="s">
        <v>2381</v>
      </c>
      <c r="E3785">
        <v>0</v>
      </c>
    </row>
    <row r="3786" spans="1:5" x14ac:dyDescent="0.3">
      <c r="A3786">
        <v>78610105</v>
      </c>
      <c r="B3786" t="s">
        <v>226</v>
      </c>
      <c r="C3786" t="s">
        <v>8</v>
      </c>
      <c r="D3786" t="s">
        <v>2382</v>
      </c>
      <c r="E3786">
        <v>0</v>
      </c>
    </row>
    <row r="3787" spans="1:5" x14ac:dyDescent="0.3">
      <c r="A3787">
        <v>78610105</v>
      </c>
      <c r="B3787" t="s">
        <v>226</v>
      </c>
      <c r="C3787" t="s">
        <v>8</v>
      </c>
      <c r="D3787" t="s">
        <v>2383</v>
      </c>
      <c r="E3787">
        <v>0</v>
      </c>
    </row>
    <row r="3788" spans="1:5" x14ac:dyDescent="0.3">
      <c r="A3788">
        <v>78610105</v>
      </c>
      <c r="B3788" t="s">
        <v>226</v>
      </c>
      <c r="C3788" t="s">
        <v>8</v>
      </c>
      <c r="D3788" t="s">
        <v>2384</v>
      </c>
      <c r="E3788">
        <v>0</v>
      </c>
    </row>
    <row r="3789" spans="1:5" x14ac:dyDescent="0.3">
      <c r="A3789">
        <v>78610105</v>
      </c>
      <c r="B3789" t="s">
        <v>226</v>
      </c>
      <c r="C3789" t="s">
        <v>8</v>
      </c>
      <c r="D3789" t="s">
        <v>2385</v>
      </c>
      <c r="E3789">
        <v>0</v>
      </c>
    </row>
    <row r="3790" spans="1:5" x14ac:dyDescent="0.3">
      <c r="A3790">
        <v>78610105</v>
      </c>
      <c r="B3790" t="s">
        <v>226</v>
      </c>
      <c r="C3790" t="s">
        <v>8</v>
      </c>
      <c r="D3790" t="s">
        <v>2386</v>
      </c>
      <c r="E3790">
        <v>0</v>
      </c>
    </row>
    <row r="3791" spans="1:5" x14ac:dyDescent="0.3">
      <c r="A3791">
        <v>78610105</v>
      </c>
      <c r="B3791" t="s">
        <v>226</v>
      </c>
      <c r="C3791" t="s">
        <v>8</v>
      </c>
      <c r="D3791" t="s">
        <v>2387</v>
      </c>
      <c r="E3791">
        <v>0</v>
      </c>
    </row>
    <row r="3792" spans="1:5" x14ac:dyDescent="0.3">
      <c r="A3792">
        <v>78610105</v>
      </c>
      <c r="B3792" t="s">
        <v>226</v>
      </c>
      <c r="C3792" t="s">
        <v>8</v>
      </c>
      <c r="D3792" t="s">
        <v>2388</v>
      </c>
      <c r="E3792">
        <v>-1</v>
      </c>
    </row>
    <row r="3793" spans="1:5" x14ac:dyDescent="0.3">
      <c r="A3793">
        <v>78610105</v>
      </c>
      <c r="B3793" t="s">
        <v>226</v>
      </c>
      <c r="C3793" t="s">
        <v>8</v>
      </c>
      <c r="D3793" t="s">
        <v>2389</v>
      </c>
      <c r="E3793">
        <v>0</v>
      </c>
    </row>
    <row r="3794" spans="1:5" x14ac:dyDescent="0.3">
      <c r="A3794">
        <v>78610105</v>
      </c>
      <c r="B3794" t="s">
        <v>226</v>
      </c>
      <c r="C3794" t="s">
        <v>8</v>
      </c>
      <c r="D3794" t="s">
        <v>2390</v>
      </c>
      <c r="E3794">
        <v>0</v>
      </c>
    </row>
    <row r="3795" spans="1:5" x14ac:dyDescent="0.3">
      <c r="A3795">
        <v>78610105</v>
      </c>
      <c r="B3795" t="s">
        <v>226</v>
      </c>
      <c r="C3795" t="s">
        <v>8</v>
      </c>
      <c r="D3795" t="s">
        <v>2391</v>
      </c>
      <c r="E3795">
        <v>0</v>
      </c>
    </row>
    <row r="3796" spans="1:5" x14ac:dyDescent="0.3">
      <c r="A3796">
        <v>78610105</v>
      </c>
      <c r="B3796" t="s">
        <v>226</v>
      </c>
      <c r="C3796" t="s">
        <v>8</v>
      </c>
      <c r="D3796" t="s">
        <v>2392</v>
      </c>
      <c r="E3796">
        <v>0</v>
      </c>
    </row>
    <row r="3797" spans="1:5" x14ac:dyDescent="0.3">
      <c r="A3797">
        <v>78610105</v>
      </c>
      <c r="B3797" t="s">
        <v>226</v>
      </c>
      <c r="C3797" t="s">
        <v>8</v>
      </c>
      <c r="D3797" t="s">
        <v>2393</v>
      </c>
      <c r="E3797">
        <v>0</v>
      </c>
    </row>
    <row r="3798" spans="1:5" x14ac:dyDescent="0.3">
      <c r="A3798">
        <v>78610105</v>
      </c>
      <c r="B3798" t="s">
        <v>226</v>
      </c>
      <c r="C3798" t="s">
        <v>8</v>
      </c>
      <c r="D3798" t="s">
        <v>2394</v>
      </c>
      <c r="E3798">
        <v>0</v>
      </c>
    </row>
    <row r="3799" spans="1:5" x14ac:dyDescent="0.3">
      <c r="A3799">
        <v>78610105</v>
      </c>
      <c r="B3799" t="s">
        <v>226</v>
      </c>
      <c r="C3799" t="s">
        <v>8</v>
      </c>
      <c r="D3799" t="s">
        <v>2395</v>
      </c>
      <c r="E3799">
        <v>0</v>
      </c>
    </row>
    <row r="3800" spans="1:5" x14ac:dyDescent="0.3">
      <c r="A3800">
        <v>78610105</v>
      </c>
      <c r="B3800" t="s">
        <v>226</v>
      </c>
      <c r="C3800" t="s">
        <v>8</v>
      </c>
      <c r="D3800" t="s">
        <v>2396</v>
      </c>
      <c r="E3800">
        <v>0</v>
      </c>
    </row>
    <row r="3801" spans="1:5" x14ac:dyDescent="0.3">
      <c r="A3801">
        <v>78610105</v>
      </c>
      <c r="B3801" t="s">
        <v>226</v>
      </c>
      <c r="C3801" t="s">
        <v>8</v>
      </c>
      <c r="D3801" t="s">
        <v>2397</v>
      </c>
      <c r="E3801">
        <v>0</v>
      </c>
    </row>
    <row r="3802" spans="1:5" x14ac:dyDescent="0.3">
      <c r="A3802">
        <v>78610105</v>
      </c>
      <c r="B3802" t="s">
        <v>226</v>
      </c>
      <c r="C3802" t="s">
        <v>8</v>
      </c>
      <c r="D3802" t="s">
        <v>2398</v>
      </c>
      <c r="E3802">
        <v>0</v>
      </c>
    </row>
    <row r="3803" spans="1:5" x14ac:dyDescent="0.3">
      <c r="A3803">
        <v>78610105</v>
      </c>
      <c r="B3803" t="s">
        <v>226</v>
      </c>
      <c r="C3803" t="s">
        <v>8</v>
      </c>
      <c r="D3803" t="s">
        <v>2399</v>
      </c>
      <c r="E3803">
        <v>0</v>
      </c>
    </row>
    <row r="3804" spans="1:5" x14ac:dyDescent="0.3">
      <c r="A3804">
        <v>78610105</v>
      </c>
      <c r="B3804" t="s">
        <v>226</v>
      </c>
      <c r="C3804" t="s">
        <v>8</v>
      </c>
      <c r="D3804" t="s">
        <v>2400</v>
      </c>
      <c r="E3804">
        <v>0</v>
      </c>
    </row>
    <row r="3805" spans="1:5" x14ac:dyDescent="0.3">
      <c r="A3805">
        <v>78610105</v>
      </c>
      <c r="B3805" t="s">
        <v>226</v>
      </c>
      <c r="C3805" t="s">
        <v>8</v>
      </c>
      <c r="D3805" t="s">
        <v>2401</v>
      </c>
      <c r="E3805">
        <v>0</v>
      </c>
    </row>
    <row r="3806" spans="1:5" x14ac:dyDescent="0.3">
      <c r="A3806">
        <v>78610105</v>
      </c>
      <c r="B3806" t="s">
        <v>226</v>
      </c>
      <c r="C3806" t="s">
        <v>8</v>
      </c>
      <c r="D3806" t="s">
        <v>2402</v>
      </c>
      <c r="E3806">
        <v>0</v>
      </c>
    </row>
    <row r="3807" spans="1:5" x14ac:dyDescent="0.3">
      <c r="A3807">
        <v>78610105</v>
      </c>
      <c r="B3807" t="s">
        <v>226</v>
      </c>
      <c r="C3807" t="s">
        <v>8</v>
      </c>
      <c r="D3807" t="s">
        <v>2403</v>
      </c>
      <c r="E3807">
        <v>0</v>
      </c>
    </row>
    <row r="3808" spans="1:5" x14ac:dyDescent="0.3">
      <c r="A3808">
        <v>78610105</v>
      </c>
      <c r="B3808" t="s">
        <v>226</v>
      </c>
      <c r="C3808" t="s">
        <v>8</v>
      </c>
      <c r="D3808" t="s">
        <v>2404</v>
      </c>
      <c r="E3808">
        <v>0</v>
      </c>
    </row>
    <row r="3809" spans="1:5" x14ac:dyDescent="0.3">
      <c r="A3809">
        <v>78610105</v>
      </c>
      <c r="B3809" t="s">
        <v>226</v>
      </c>
      <c r="C3809" t="s">
        <v>8</v>
      </c>
      <c r="D3809" t="s">
        <v>2405</v>
      </c>
      <c r="E3809">
        <v>0</v>
      </c>
    </row>
    <row r="3810" spans="1:5" x14ac:dyDescent="0.3">
      <c r="A3810">
        <v>78610105</v>
      </c>
      <c r="B3810" t="s">
        <v>226</v>
      </c>
      <c r="C3810" t="s">
        <v>8</v>
      </c>
      <c r="D3810" t="s">
        <v>2406</v>
      </c>
      <c r="E3810">
        <v>0</v>
      </c>
    </row>
    <row r="3811" spans="1:5" x14ac:dyDescent="0.3">
      <c r="A3811">
        <v>78610105</v>
      </c>
      <c r="B3811" t="s">
        <v>226</v>
      </c>
      <c r="C3811" t="s">
        <v>8</v>
      </c>
      <c r="D3811" t="s">
        <v>2407</v>
      </c>
      <c r="E3811">
        <v>0</v>
      </c>
    </row>
    <row r="3812" spans="1:5" x14ac:dyDescent="0.3">
      <c r="A3812">
        <v>78610105</v>
      </c>
      <c r="B3812" t="s">
        <v>226</v>
      </c>
      <c r="C3812" t="s">
        <v>8</v>
      </c>
      <c r="D3812" t="s">
        <v>2408</v>
      </c>
      <c r="E3812">
        <v>-2</v>
      </c>
    </row>
    <row r="3813" spans="1:5" x14ac:dyDescent="0.3">
      <c r="A3813">
        <v>78610105</v>
      </c>
      <c r="B3813" t="s">
        <v>226</v>
      </c>
      <c r="C3813" t="s">
        <v>8</v>
      </c>
      <c r="D3813" t="s">
        <v>2409</v>
      </c>
      <c r="E3813">
        <v>0</v>
      </c>
    </row>
    <row r="3814" spans="1:5" x14ac:dyDescent="0.3">
      <c r="A3814">
        <v>78610105</v>
      </c>
      <c r="B3814" t="s">
        <v>226</v>
      </c>
      <c r="C3814" t="s">
        <v>8</v>
      </c>
      <c r="D3814" t="s">
        <v>2410</v>
      </c>
      <c r="E3814">
        <v>0</v>
      </c>
    </row>
    <row r="3815" spans="1:5" x14ac:dyDescent="0.3">
      <c r="A3815">
        <v>78610105</v>
      </c>
      <c r="B3815" t="s">
        <v>226</v>
      </c>
      <c r="C3815" t="s">
        <v>8</v>
      </c>
      <c r="D3815" t="s">
        <v>2411</v>
      </c>
      <c r="E3815">
        <v>0</v>
      </c>
    </row>
    <row r="3816" spans="1:5" x14ac:dyDescent="0.3">
      <c r="A3816">
        <v>78610105</v>
      </c>
      <c r="B3816" t="s">
        <v>226</v>
      </c>
      <c r="C3816" t="s">
        <v>8</v>
      </c>
      <c r="D3816" t="s">
        <v>2412</v>
      </c>
      <c r="E3816">
        <v>0</v>
      </c>
    </row>
    <row r="3817" spans="1:5" x14ac:dyDescent="0.3">
      <c r="A3817">
        <v>78610105</v>
      </c>
      <c r="B3817" t="s">
        <v>226</v>
      </c>
      <c r="C3817" t="s">
        <v>8</v>
      </c>
      <c r="D3817" t="s">
        <v>2413</v>
      </c>
      <c r="E3817">
        <v>0</v>
      </c>
    </row>
    <row r="3818" spans="1:5" x14ac:dyDescent="0.3">
      <c r="A3818">
        <v>71240154</v>
      </c>
      <c r="B3818" t="s">
        <v>228</v>
      </c>
      <c r="C3818" t="s">
        <v>8</v>
      </c>
      <c r="D3818" t="s">
        <v>2378</v>
      </c>
      <c r="E3818">
        <v>0</v>
      </c>
    </row>
    <row r="3819" spans="1:5" x14ac:dyDescent="0.3">
      <c r="A3819">
        <v>71240154</v>
      </c>
      <c r="B3819" t="s">
        <v>228</v>
      </c>
      <c r="C3819" t="s">
        <v>8</v>
      </c>
      <c r="D3819" t="s">
        <v>2379</v>
      </c>
      <c r="E3819">
        <v>0</v>
      </c>
    </row>
    <row r="3820" spans="1:5" x14ac:dyDescent="0.3">
      <c r="A3820">
        <v>71240154</v>
      </c>
      <c r="B3820" t="s">
        <v>228</v>
      </c>
      <c r="C3820" t="s">
        <v>8</v>
      </c>
      <c r="D3820" t="s">
        <v>2380</v>
      </c>
      <c r="E3820">
        <v>0</v>
      </c>
    </row>
    <row r="3821" spans="1:5" x14ac:dyDescent="0.3">
      <c r="A3821">
        <v>71240154</v>
      </c>
      <c r="B3821" t="s">
        <v>228</v>
      </c>
      <c r="C3821" t="s">
        <v>8</v>
      </c>
      <c r="D3821" t="s">
        <v>2381</v>
      </c>
      <c r="E3821">
        <v>0</v>
      </c>
    </row>
    <row r="3822" spans="1:5" x14ac:dyDescent="0.3">
      <c r="A3822">
        <v>71240154</v>
      </c>
      <c r="B3822" t="s">
        <v>228</v>
      </c>
      <c r="C3822" t="s">
        <v>8</v>
      </c>
      <c r="D3822" t="s">
        <v>2382</v>
      </c>
      <c r="E3822">
        <v>0</v>
      </c>
    </row>
    <row r="3823" spans="1:5" x14ac:dyDescent="0.3">
      <c r="A3823">
        <v>71240154</v>
      </c>
      <c r="B3823" t="s">
        <v>228</v>
      </c>
      <c r="C3823" t="s">
        <v>8</v>
      </c>
      <c r="D3823" t="s">
        <v>2383</v>
      </c>
      <c r="E3823">
        <v>0</v>
      </c>
    </row>
    <row r="3824" spans="1:5" x14ac:dyDescent="0.3">
      <c r="A3824">
        <v>71240154</v>
      </c>
      <c r="B3824" t="s">
        <v>228</v>
      </c>
      <c r="C3824" t="s">
        <v>8</v>
      </c>
      <c r="D3824" t="s">
        <v>2384</v>
      </c>
      <c r="E3824">
        <v>0</v>
      </c>
    </row>
    <row r="3825" spans="1:5" x14ac:dyDescent="0.3">
      <c r="A3825">
        <v>71240154</v>
      </c>
      <c r="B3825" t="s">
        <v>228</v>
      </c>
      <c r="C3825" t="s">
        <v>8</v>
      </c>
      <c r="D3825" t="s">
        <v>2385</v>
      </c>
      <c r="E3825">
        <v>0</v>
      </c>
    </row>
    <row r="3826" spans="1:5" x14ac:dyDescent="0.3">
      <c r="A3826">
        <v>71240154</v>
      </c>
      <c r="B3826" t="s">
        <v>228</v>
      </c>
      <c r="C3826" t="s">
        <v>8</v>
      </c>
      <c r="D3826" t="s">
        <v>2386</v>
      </c>
      <c r="E3826">
        <v>0</v>
      </c>
    </row>
    <row r="3827" spans="1:5" x14ac:dyDescent="0.3">
      <c r="A3827">
        <v>71240154</v>
      </c>
      <c r="B3827" t="s">
        <v>228</v>
      </c>
      <c r="C3827" t="s">
        <v>8</v>
      </c>
      <c r="D3827" t="s">
        <v>2387</v>
      </c>
      <c r="E3827">
        <v>0</v>
      </c>
    </row>
    <row r="3828" spans="1:5" x14ac:dyDescent="0.3">
      <c r="A3828">
        <v>71240154</v>
      </c>
      <c r="B3828" t="s">
        <v>228</v>
      </c>
      <c r="C3828" t="s">
        <v>8</v>
      </c>
      <c r="D3828" t="s">
        <v>2388</v>
      </c>
      <c r="E3828">
        <v>0</v>
      </c>
    </row>
    <row r="3829" spans="1:5" x14ac:dyDescent="0.3">
      <c r="A3829">
        <v>71240154</v>
      </c>
      <c r="B3829" t="s">
        <v>228</v>
      </c>
      <c r="C3829" t="s">
        <v>8</v>
      </c>
      <c r="D3829" t="s">
        <v>2389</v>
      </c>
      <c r="E3829">
        <v>0</v>
      </c>
    </row>
    <row r="3830" spans="1:5" x14ac:dyDescent="0.3">
      <c r="A3830">
        <v>71240154</v>
      </c>
      <c r="B3830" t="s">
        <v>228</v>
      </c>
      <c r="C3830" t="s">
        <v>8</v>
      </c>
      <c r="D3830" t="s">
        <v>2390</v>
      </c>
      <c r="E3830">
        <v>-2</v>
      </c>
    </row>
    <row r="3831" spans="1:5" x14ac:dyDescent="0.3">
      <c r="A3831">
        <v>71240154</v>
      </c>
      <c r="B3831" t="s">
        <v>228</v>
      </c>
      <c r="C3831" t="s">
        <v>8</v>
      </c>
      <c r="D3831" t="s">
        <v>2391</v>
      </c>
      <c r="E3831">
        <v>0</v>
      </c>
    </row>
    <row r="3832" spans="1:5" x14ac:dyDescent="0.3">
      <c r="A3832">
        <v>71240154</v>
      </c>
      <c r="B3832" t="s">
        <v>228</v>
      </c>
      <c r="C3832" t="s">
        <v>8</v>
      </c>
      <c r="D3832" t="s">
        <v>2392</v>
      </c>
      <c r="E3832">
        <v>0</v>
      </c>
    </row>
    <row r="3833" spans="1:5" x14ac:dyDescent="0.3">
      <c r="A3833">
        <v>71240154</v>
      </c>
      <c r="B3833" t="s">
        <v>228</v>
      </c>
      <c r="C3833" t="s">
        <v>8</v>
      </c>
      <c r="D3833" t="s">
        <v>2393</v>
      </c>
      <c r="E3833">
        <v>0</v>
      </c>
    </row>
    <row r="3834" spans="1:5" x14ac:dyDescent="0.3">
      <c r="A3834">
        <v>71240154</v>
      </c>
      <c r="B3834" t="s">
        <v>228</v>
      </c>
      <c r="C3834" t="s">
        <v>8</v>
      </c>
      <c r="D3834" t="s">
        <v>2394</v>
      </c>
      <c r="E3834">
        <v>0</v>
      </c>
    </row>
    <row r="3835" spans="1:5" x14ac:dyDescent="0.3">
      <c r="A3835">
        <v>71240154</v>
      </c>
      <c r="B3835" t="s">
        <v>228</v>
      </c>
      <c r="C3835" t="s">
        <v>8</v>
      </c>
      <c r="D3835" t="s">
        <v>2395</v>
      </c>
      <c r="E3835">
        <v>0</v>
      </c>
    </row>
    <row r="3836" spans="1:5" x14ac:dyDescent="0.3">
      <c r="A3836">
        <v>71240154</v>
      </c>
      <c r="B3836" t="s">
        <v>228</v>
      </c>
      <c r="C3836" t="s">
        <v>8</v>
      </c>
      <c r="D3836" t="s">
        <v>2396</v>
      </c>
      <c r="E3836">
        <v>0</v>
      </c>
    </row>
    <row r="3837" spans="1:5" x14ac:dyDescent="0.3">
      <c r="A3837">
        <v>71240154</v>
      </c>
      <c r="B3837" t="s">
        <v>228</v>
      </c>
      <c r="C3837" t="s">
        <v>8</v>
      </c>
      <c r="D3837" t="s">
        <v>2397</v>
      </c>
      <c r="E3837">
        <v>0</v>
      </c>
    </row>
    <row r="3838" spans="1:5" x14ac:dyDescent="0.3">
      <c r="A3838">
        <v>71240154</v>
      </c>
      <c r="B3838" t="s">
        <v>228</v>
      </c>
      <c r="C3838" t="s">
        <v>8</v>
      </c>
      <c r="D3838" t="s">
        <v>2398</v>
      </c>
      <c r="E3838">
        <v>0</v>
      </c>
    </row>
    <row r="3839" spans="1:5" x14ac:dyDescent="0.3">
      <c r="A3839">
        <v>71240154</v>
      </c>
      <c r="B3839" t="s">
        <v>228</v>
      </c>
      <c r="C3839" t="s">
        <v>8</v>
      </c>
      <c r="D3839" t="s">
        <v>2399</v>
      </c>
      <c r="E3839">
        <v>0</v>
      </c>
    </row>
    <row r="3840" spans="1:5" x14ac:dyDescent="0.3">
      <c r="A3840">
        <v>71240154</v>
      </c>
      <c r="B3840" t="s">
        <v>228</v>
      </c>
      <c r="C3840" t="s">
        <v>8</v>
      </c>
      <c r="D3840" t="s">
        <v>2400</v>
      </c>
      <c r="E3840">
        <v>0</v>
      </c>
    </row>
    <row r="3841" spans="1:5" x14ac:dyDescent="0.3">
      <c r="A3841">
        <v>71240154</v>
      </c>
      <c r="B3841" t="s">
        <v>228</v>
      </c>
      <c r="C3841" t="s">
        <v>8</v>
      </c>
      <c r="D3841" t="s">
        <v>2401</v>
      </c>
      <c r="E3841">
        <v>0</v>
      </c>
    </row>
    <row r="3842" spans="1:5" x14ac:dyDescent="0.3">
      <c r="A3842">
        <v>71240154</v>
      </c>
      <c r="B3842" t="s">
        <v>228</v>
      </c>
      <c r="C3842" t="s">
        <v>8</v>
      </c>
      <c r="D3842" t="s">
        <v>2402</v>
      </c>
      <c r="E3842">
        <v>0</v>
      </c>
    </row>
    <row r="3843" spans="1:5" x14ac:dyDescent="0.3">
      <c r="A3843">
        <v>71240154</v>
      </c>
      <c r="B3843" t="s">
        <v>228</v>
      </c>
      <c r="C3843" t="s">
        <v>8</v>
      </c>
      <c r="D3843" t="s">
        <v>2403</v>
      </c>
      <c r="E3843">
        <v>0</v>
      </c>
    </row>
    <row r="3844" spans="1:5" x14ac:dyDescent="0.3">
      <c r="A3844">
        <v>71240154</v>
      </c>
      <c r="B3844" t="s">
        <v>228</v>
      </c>
      <c r="C3844" t="s">
        <v>8</v>
      </c>
      <c r="D3844" t="s">
        <v>2404</v>
      </c>
      <c r="E3844">
        <v>0</v>
      </c>
    </row>
    <row r="3845" spans="1:5" x14ac:dyDescent="0.3">
      <c r="A3845">
        <v>71240154</v>
      </c>
      <c r="B3845" t="s">
        <v>228</v>
      </c>
      <c r="C3845" t="s">
        <v>8</v>
      </c>
      <c r="D3845" t="s">
        <v>2405</v>
      </c>
      <c r="E3845">
        <v>0</v>
      </c>
    </row>
    <row r="3846" spans="1:5" x14ac:dyDescent="0.3">
      <c r="A3846">
        <v>71240154</v>
      </c>
      <c r="B3846" t="s">
        <v>228</v>
      </c>
      <c r="C3846" t="s">
        <v>8</v>
      </c>
      <c r="D3846" t="s">
        <v>2406</v>
      </c>
      <c r="E3846">
        <v>-8</v>
      </c>
    </row>
    <row r="3847" spans="1:5" x14ac:dyDescent="0.3">
      <c r="A3847">
        <v>71240154</v>
      </c>
      <c r="B3847" t="s">
        <v>228</v>
      </c>
      <c r="C3847" t="s">
        <v>8</v>
      </c>
      <c r="D3847" t="s">
        <v>2407</v>
      </c>
      <c r="E3847">
        <v>0</v>
      </c>
    </row>
    <row r="3848" spans="1:5" x14ac:dyDescent="0.3">
      <c r="A3848">
        <v>71240154</v>
      </c>
      <c r="B3848" t="s">
        <v>228</v>
      </c>
      <c r="C3848" t="s">
        <v>8</v>
      </c>
      <c r="D3848" t="s">
        <v>2408</v>
      </c>
      <c r="E3848">
        <v>0</v>
      </c>
    </row>
    <row r="3849" spans="1:5" x14ac:dyDescent="0.3">
      <c r="A3849">
        <v>71240154</v>
      </c>
      <c r="B3849" t="s">
        <v>228</v>
      </c>
      <c r="C3849" t="s">
        <v>8</v>
      </c>
      <c r="D3849" t="s">
        <v>2409</v>
      </c>
      <c r="E3849">
        <v>0</v>
      </c>
    </row>
    <row r="3850" spans="1:5" x14ac:dyDescent="0.3">
      <c r="A3850">
        <v>71240154</v>
      </c>
      <c r="B3850" t="s">
        <v>228</v>
      </c>
      <c r="C3850" t="s">
        <v>8</v>
      </c>
      <c r="D3850" t="s">
        <v>2410</v>
      </c>
      <c r="E3850">
        <v>0</v>
      </c>
    </row>
    <row r="3851" spans="1:5" x14ac:dyDescent="0.3">
      <c r="A3851">
        <v>71240154</v>
      </c>
      <c r="B3851" t="s">
        <v>228</v>
      </c>
      <c r="C3851" t="s">
        <v>8</v>
      </c>
      <c r="D3851" t="s">
        <v>2411</v>
      </c>
      <c r="E3851">
        <v>0</v>
      </c>
    </row>
    <row r="3852" spans="1:5" x14ac:dyDescent="0.3">
      <c r="A3852">
        <v>71240154</v>
      </c>
      <c r="B3852" t="s">
        <v>228</v>
      </c>
      <c r="C3852" t="s">
        <v>8</v>
      </c>
      <c r="D3852" t="s">
        <v>2412</v>
      </c>
      <c r="E3852">
        <v>0</v>
      </c>
    </row>
    <row r="3853" spans="1:5" x14ac:dyDescent="0.3">
      <c r="A3853">
        <v>71240154</v>
      </c>
      <c r="B3853" t="s">
        <v>228</v>
      </c>
      <c r="C3853" t="s">
        <v>8</v>
      </c>
      <c r="D3853" t="s">
        <v>2413</v>
      </c>
      <c r="E3853">
        <v>0</v>
      </c>
    </row>
    <row r="3854" spans="1:5" x14ac:dyDescent="0.3">
      <c r="A3854">
        <v>20300014</v>
      </c>
      <c r="B3854" t="s">
        <v>230</v>
      </c>
      <c r="C3854" t="s">
        <v>8</v>
      </c>
      <c r="D3854" t="s">
        <v>2378</v>
      </c>
      <c r="E3854">
        <v>-3</v>
      </c>
    </row>
    <row r="3855" spans="1:5" x14ac:dyDescent="0.3">
      <c r="A3855">
        <v>20300014</v>
      </c>
      <c r="B3855" t="s">
        <v>230</v>
      </c>
      <c r="C3855" t="s">
        <v>8</v>
      </c>
      <c r="D3855" t="s">
        <v>2379</v>
      </c>
      <c r="E3855">
        <v>0</v>
      </c>
    </row>
    <row r="3856" spans="1:5" x14ac:dyDescent="0.3">
      <c r="A3856">
        <v>20300014</v>
      </c>
      <c r="B3856" t="s">
        <v>230</v>
      </c>
      <c r="C3856" t="s">
        <v>8</v>
      </c>
      <c r="D3856" t="s">
        <v>2380</v>
      </c>
      <c r="E3856">
        <v>0</v>
      </c>
    </row>
    <row r="3857" spans="1:5" x14ac:dyDescent="0.3">
      <c r="A3857">
        <v>20300014</v>
      </c>
      <c r="B3857" t="s">
        <v>230</v>
      </c>
      <c r="C3857" t="s">
        <v>8</v>
      </c>
      <c r="D3857" t="s">
        <v>2381</v>
      </c>
      <c r="E3857">
        <v>0</v>
      </c>
    </row>
    <row r="3858" spans="1:5" x14ac:dyDescent="0.3">
      <c r="A3858">
        <v>20300014</v>
      </c>
      <c r="B3858" t="s">
        <v>230</v>
      </c>
      <c r="C3858" t="s">
        <v>8</v>
      </c>
      <c r="D3858" t="s">
        <v>2382</v>
      </c>
      <c r="E3858">
        <v>0</v>
      </c>
    </row>
    <row r="3859" spans="1:5" x14ac:dyDescent="0.3">
      <c r="A3859">
        <v>20300014</v>
      </c>
      <c r="B3859" t="s">
        <v>230</v>
      </c>
      <c r="C3859" t="s">
        <v>8</v>
      </c>
      <c r="D3859" t="s">
        <v>2383</v>
      </c>
      <c r="E3859">
        <v>0</v>
      </c>
    </row>
    <row r="3860" spans="1:5" x14ac:dyDescent="0.3">
      <c r="A3860">
        <v>20300014</v>
      </c>
      <c r="B3860" t="s">
        <v>230</v>
      </c>
      <c r="C3860" t="s">
        <v>8</v>
      </c>
      <c r="D3860" t="s">
        <v>2384</v>
      </c>
      <c r="E3860">
        <v>0</v>
      </c>
    </row>
    <row r="3861" spans="1:5" x14ac:dyDescent="0.3">
      <c r="A3861">
        <v>20300014</v>
      </c>
      <c r="B3861" t="s">
        <v>230</v>
      </c>
      <c r="C3861" t="s">
        <v>8</v>
      </c>
      <c r="D3861" t="s">
        <v>2385</v>
      </c>
      <c r="E3861">
        <v>0</v>
      </c>
    </row>
    <row r="3862" spans="1:5" x14ac:dyDescent="0.3">
      <c r="A3862">
        <v>20300014</v>
      </c>
      <c r="B3862" t="s">
        <v>230</v>
      </c>
      <c r="C3862" t="s">
        <v>8</v>
      </c>
      <c r="D3862" t="s">
        <v>2386</v>
      </c>
      <c r="E3862">
        <v>0</v>
      </c>
    </row>
    <row r="3863" spans="1:5" x14ac:dyDescent="0.3">
      <c r="A3863">
        <v>20300014</v>
      </c>
      <c r="B3863" t="s">
        <v>230</v>
      </c>
      <c r="C3863" t="s">
        <v>8</v>
      </c>
      <c r="D3863" t="s">
        <v>2387</v>
      </c>
      <c r="E3863">
        <v>0</v>
      </c>
    </row>
    <row r="3864" spans="1:5" x14ac:dyDescent="0.3">
      <c r="A3864">
        <v>20300014</v>
      </c>
      <c r="B3864" t="s">
        <v>230</v>
      </c>
      <c r="C3864" t="s">
        <v>8</v>
      </c>
      <c r="D3864" t="s">
        <v>2388</v>
      </c>
      <c r="E3864">
        <v>-1</v>
      </c>
    </row>
    <row r="3865" spans="1:5" x14ac:dyDescent="0.3">
      <c r="A3865">
        <v>20300014</v>
      </c>
      <c r="B3865" t="s">
        <v>230</v>
      </c>
      <c r="C3865" t="s">
        <v>8</v>
      </c>
      <c r="D3865" t="s">
        <v>2389</v>
      </c>
      <c r="E3865">
        <v>0</v>
      </c>
    </row>
    <row r="3866" spans="1:5" x14ac:dyDescent="0.3">
      <c r="A3866">
        <v>20300014</v>
      </c>
      <c r="B3866" t="s">
        <v>230</v>
      </c>
      <c r="C3866" t="s">
        <v>8</v>
      </c>
      <c r="D3866" t="s">
        <v>2390</v>
      </c>
      <c r="E3866">
        <v>0</v>
      </c>
    </row>
    <row r="3867" spans="1:5" x14ac:dyDescent="0.3">
      <c r="A3867">
        <v>20300014</v>
      </c>
      <c r="B3867" t="s">
        <v>230</v>
      </c>
      <c r="C3867" t="s">
        <v>8</v>
      </c>
      <c r="D3867" t="s">
        <v>2391</v>
      </c>
      <c r="E3867">
        <v>0</v>
      </c>
    </row>
    <row r="3868" spans="1:5" x14ac:dyDescent="0.3">
      <c r="A3868">
        <v>20300014</v>
      </c>
      <c r="B3868" t="s">
        <v>230</v>
      </c>
      <c r="C3868" t="s">
        <v>8</v>
      </c>
      <c r="D3868" t="s">
        <v>2392</v>
      </c>
      <c r="E3868">
        <v>0</v>
      </c>
    </row>
    <row r="3869" spans="1:5" x14ac:dyDescent="0.3">
      <c r="A3869">
        <v>20300014</v>
      </c>
      <c r="B3869" t="s">
        <v>230</v>
      </c>
      <c r="C3869" t="s">
        <v>8</v>
      </c>
      <c r="D3869" t="s">
        <v>2393</v>
      </c>
      <c r="E3869">
        <v>0</v>
      </c>
    </row>
    <row r="3870" spans="1:5" x14ac:dyDescent="0.3">
      <c r="A3870">
        <v>20300014</v>
      </c>
      <c r="B3870" t="s">
        <v>230</v>
      </c>
      <c r="C3870" t="s">
        <v>8</v>
      </c>
      <c r="D3870" t="s">
        <v>2394</v>
      </c>
      <c r="E3870">
        <v>0</v>
      </c>
    </row>
    <row r="3871" spans="1:5" x14ac:dyDescent="0.3">
      <c r="A3871">
        <v>20300014</v>
      </c>
      <c r="B3871" t="s">
        <v>230</v>
      </c>
      <c r="C3871" t="s">
        <v>8</v>
      </c>
      <c r="D3871" t="s">
        <v>2395</v>
      </c>
      <c r="E3871">
        <v>-1</v>
      </c>
    </row>
    <row r="3872" spans="1:5" x14ac:dyDescent="0.3">
      <c r="A3872">
        <v>20300014</v>
      </c>
      <c r="B3872" t="s">
        <v>230</v>
      </c>
      <c r="C3872" t="s">
        <v>8</v>
      </c>
      <c r="D3872" t="s">
        <v>2396</v>
      </c>
      <c r="E3872">
        <v>0</v>
      </c>
    </row>
    <row r="3873" spans="1:5" x14ac:dyDescent="0.3">
      <c r="A3873">
        <v>20300014</v>
      </c>
      <c r="B3873" t="s">
        <v>230</v>
      </c>
      <c r="C3873" t="s">
        <v>8</v>
      </c>
      <c r="D3873" t="s">
        <v>2397</v>
      </c>
      <c r="E3873">
        <v>0</v>
      </c>
    </row>
    <row r="3874" spans="1:5" x14ac:dyDescent="0.3">
      <c r="A3874">
        <v>20300014</v>
      </c>
      <c r="B3874" t="s">
        <v>230</v>
      </c>
      <c r="C3874" t="s">
        <v>8</v>
      </c>
      <c r="D3874" t="s">
        <v>2398</v>
      </c>
      <c r="E3874">
        <v>0</v>
      </c>
    </row>
    <row r="3875" spans="1:5" x14ac:dyDescent="0.3">
      <c r="A3875">
        <v>20300014</v>
      </c>
      <c r="B3875" t="s">
        <v>230</v>
      </c>
      <c r="C3875" t="s">
        <v>8</v>
      </c>
      <c r="D3875" t="s">
        <v>2399</v>
      </c>
      <c r="E3875">
        <v>0</v>
      </c>
    </row>
    <row r="3876" spans="1:5" x14ac:dyDescent="0.3">
      <c r="A3876">
        <v>20300014</v>
      </c>
      <c r="B3876" t="s">
        <v>230</v>
      </c>
      <c r="C3876" t="s">
        <v>8</v>
      </c>
      <c r="D3876" t="s">
        <v>2400</v>
      </c>
      <c r="E3876">
        <v>0</v>
      </c>
    </row>
    <row r="3877" spans="1:5" x14ac:dyDescent="0.3">
      <c r="A3877">
        <v>20300014</v>
      </c>
      <c r="B3877" t="s">
        <v>230</v>
      </c>
      <c r="C3877" t="s">
        <v>8</v>
      </c>
      <c r="D3877" t="s">
        <v>2401</v>
      </c>
      <c r="E3877">
        <v>-1</v>
      </c>
    </row>
    <row r="3878" spans="1:5" x14ac:dyDescent="0.3">
      <c r="A3878">
        <v>20300014</v>
      </c>
      <c r="B3878" t="s">
        <v>230</v>
      </c>
      <c r="C3878" t="s">
        <v>8</v>
      </c>
      <c r="D3878" t="s">
        <v>2402</v>
      </c>
      <c r="E3878">
        <v>0</v>
      </c>
    </row>
    <row r="3879" spans="1:5" x14ac:dyDescent="0.3">
      <c r="A3879">
        <v>20300014</v>
      </c>
      <c r="B3879" t="s">
        <v>230</v>
      </c>
      <c r="C3879" t="s">
        <v>8</v>
      </c>
      <c r="D3879" t="s">
        <v>2403</v>
      </c>
      <c r="E3879">
        <v>-4</v>
      </c>
    </row>
    <row r="3880" spans="1:5" x14ac:dyDescent="0.3">
      <c r="A3880">
        <v>20300014</v>
      </c>
      <c r="B3880" t="s">
        <v>230</v>
      </c>
      <c r="C3880" t="s">
        <v>8</v>
      </c>
      <c r="D3880" t="s">
        <v>2404</v>
      </c>
      <c r="E3880">
        <v>0</v>
      </c>
    </row>
    <row r="3881" spans="1:5" x14ac:dyDescent="0.3">
      <c r="A3881">
        <v>20300014</v>
      </c>
      <c r="B3881" t="s">
        <v>230</v>
      </c>
      <c r="C3881" t="s">
        <v>8</v>
      </c>
      <c r="D3881" t="s">
        <v>2405</v>
      </c>
      <c r="E3881">
        <v>0</v>
      </c>
    </row>
    <row r="3882" spans="1:5" x14ac:dyDescent="0.3">
      <c r="A3882">
        <v>20300014</v>
      </c>
      <c r="B3882" t="s">
        <v>230</v>
      </c>
      <c r="C3882" t="s">
        <v>8</v>
      </c>
      <c r="D3882" t="s">
        <v>2406</v>
      </c>
      <c r="E3882">
        <v>-1</v>
      </c>
    </row>
    <row r="3883" spans="1:5" x14ac:dyDescent="0.3">
      <c r="A3883">
        <v>20300014</v>
      </c>
      <c r="B3883" t="s">
        <v>230</v>
      </c>
      <c r="C3883" t="s">
        <v>8</v>
      </c>
      <c r="D3883" t="s">
        <v>2407</v>
      </c>
      <c r="E3883">
        <v>0</v>
      </c>
    </row>
    <row r="3884" spans="1:5" x14ac:dyDescent="0.3">
      <c r="A3884">
        <v>20300014</v>
      </c>
      <c r="B3884" t="s">
        <v>230</v>
      </c>
      <c r="C3884" t="s">
        <v>8</v>
      </c>
      <c r="D3884" t="s">
        <v>2408</v>
      </c>
      <c r="E3884">
        <v>0</v>
      </c>
    </row>
    <row r="3885" spans="1:5" x14ac:dyDescent="0.3">
      <c r="A3885">
        <v>20300014</v>
      </c>
      <c r="B3885" t="s">
        <v>230</v>
      </c>
      <c r="C3885" t="s">
        <v>8</v>
      </c>
      <c r="D3885" t="s">
        <v>2409</v>
      </c>
      <c r="E3885">
        <v>0</v>
      </c>
    </row>
    <row r="3886" spans="1:5" x14ac:dyDescent="0.3">
      <c r="A3886">
        <v>20300014</v>
      </c>
      <c r="B3886" t="s">
        <v>230</v>
      </c>
      <c r="C3886" t="s">
        <v>8</v>
      </c>
      <c r="D3886" t="s">
        <v>2410</v>
      </c>
      <c r="E3886">
        <v>0</v>
      </c>
    </row>
    <row r="3887" spans="1:5" x14ac:dyDescent="0.3">
      <c r="A3887">
        <v>20300014</v>
      </c>
      <c r="B3887" t="s">
        <v>230</v>
      </c>
      <c r="C3887" t="s">
        <v>8</v>
      </c>
      <c r="D3887" t="s">
        <v>2411</v>
      </c>
      <c r="E3887">
        <v>-1</v>
      </c>
    </row>
    <row r="3888" spans="1:5" x14ac:dyDescent="0.3">
      <c r="A3888">
        <v>20300014</v>
      </c>
      <c r="B3888" t="s">
        <v>230</v>
      </c>
      <c r="C3888" t="s">
        <v>8</v>
      </c>
      <c r="D3888" t="s">
        <v>2412</v>
      </c>
      <c r="E3888">
        <v>0</v>
      </c>
    </row>
    <row r="3889" spans="1:5" x14ac:dyDescent="0.3">
      <c r="A3889">
        <v>20300014</v>
      </c>
      <c r="B3889" t="s">
        <v>230</v>
      </c>
      <c r="C3889" t="s">
        <v>8</v>
      </c>
      <c r="D3889" t="s">
        <v>2413</v>
      </c>
      <c r="E3889">
        <v>-6</v>
      </c>
    </row>
    <row r="3890" spans="1:5" x14ac:dyDescent="0.3">
      <c r="A3890">
        <v>78610130</v>
      </c>
      <c r="B3890" t="s">
        <v>232</v>
      </c>
      <c r="C3890" t="s">
        <v>8</v>
      </c>
      <c r="D3890" t="s">
        <v>2378</v>
      </c>
      <c r="E3890">
        <v>0</v>
      </c>
    </row>
    <row r="3891" spans="1:5" x14ac:dyDescent="0.3">
      <c r="A3891">
        <v>78610130</v>
      </c>
      <c r="B3891" t="s">
        <v>232</v>
      </c>
      <c r="C3891" t="s">
        <v>8</v>
      </c>
      <c r="D3891" t="s">
        <v>2379</v>
      </c>
      <c r="E3891">
        <v>-1</v>
      </c>
    </row>
    <row r="3892" spans="1:5" x14ac:dyDescent="0.3">
      <c r="A3892">
        <v>78610130</v>
      </c>
      <c r="B3892" t="s">
        <v>232</v>
      </c>
      <c r="C3892" t="s">
        <v>8</v>
      </c>
      <c r="D3892" t="s">
        <v>2380</v>
      </c>
      <c r="E3892">
        <v>0</v>
      </c>
    </row>
    <row r="3893" spans="1:5" x14ac:dyDescent="0.3">
      <c r="A3893">
        <v>78610130</v>
      </c>
      <c r="B3893" t="s">
        <v>232</v>
      </c>
      <c r="C3893" t="s">
        <v>8</v>
      </c>
      <c r="D3893" t="s">
        <v>2381</v>
      </c>
      <c r="E3893">
        <v>0</v>
      </c>
    </row>
    <row r="3894" spans="1:5" x14ac:dyDescent="0.3">
      <c r="A3894">
        <v>78610130</v>
      </c>
      <c r="B3894" t="s">
        <v>232</v>
      </c>
      <c r="C3894" t="s">
        <v>8</v>
      </c>
      <c r="D3894" t="s">
        <v>2382</v>
      </c>
      <c r="E3894">
        <v>-1</v>
      </c>
    </row>
    <row r="3895" spans="1:5" x14ac:dyDescent="0.3">
      <c r="A3895">
        <v>78610130</v>
      </c>
      <c r="B3895" t="s">
        <v>232</v>
      </c>
      <c r="C3895" t="s">
        <v>8</v>
      </c>
      <c r="D3895" t="s">
        <v>2383</v>
      </c>
      <c r="E3895">
        <v>-1</v>
      </c>
    </row>
    <row r="3896" spans="1:5" x14ac:dyDescent="0.3">
      <c r="A3896">
        <v>78610130</v>
      </c>
      <c r="B3896" t="s">
        <v>232</v>
      </c>
      <c r="C3896" t="s">
        <v>8</v>
      </c>
      <c r="D3896" t="s">
        <v>2384</v>
      </c>
      <c r="E3896">
        <v>-1</v>
      </c>
    </row>
    <row r="3897" spans="1:5" x14ac:dyDescent="0.3">
      <c r="A3897">
        <v>78610130</v>
      </c>
      <c r="B3897" t="s">
        <v>232</v>
      </c>
      <c r="C3897" t="s">
        <v>8</v>
      </c>
      <c r="D3897" t="s">
        <v>2385</v>
      </c>
      <c r="E3897">
        <v>0</v>
      </c>
    </row>
    <row r="3898" spans="1:5" x14ac:dyDescent="0.3">
      <c r="A3898">
        <v>78610130</v>
      </c>
      <c r="B3898" t="s">
        <v>232</v>
      </c>
      <c r="C3898" t="s">
        <v>8</v>
      </c>
      <c r="D3898" t="s">
        <v>2386</v>
      </c>
      <c r="E3898">
        <v>0</v>
      </c>
    </row>
    <row r="3899" spans="1:5" x14ac:dyDescent="0.3">
      <c r="A3899">
        <v>78610130</v>
      </c>
      <c r="B3899" t="s">
        <v>232</v>
      </c>
      <c r="C3899" t="s">
        <v>8</v>
      </c>
      <c r="D3899" t="s">
        <v>2387</v>
      </c>
      <c r="E3899">
        <v>0</v>
      </c>
    </row>
    <row r="3900" spans="1:5" x14ac:dyDescent="0.3">
      <c r="A3900">
        <v>78610130</v>
      </c>
      <c r="B3900" t="s">
        <v>232</v>
      </c>
      <c r="C3900" t="s">
        <v>8</v>
      </c>
      <c r="D3900" t="s">
        <v>2388</v>
      </c>
      <c r="E3900">
        <v>0</v>
      </c>
    </row>
    <row r="3901" spans="1:5" x14ac:dyDescent="0.3">
      <c r="A3901">
        <v>78610130</v>
      </c>
      <c r="B3901" t="s">
        <v>232</v>
      </c>
      <c r="C3901" t="s">
        <v>8</v>
      </c>
      <c r="D3901" t="s">
        <v>2389</v>
      </c>
      <c r="E3901">
        <v>0</v>
      </c>
    </row>
    <row r="3902" spans="1:5" x14ac:dyDescent="0.3">
      <c r="A3902">
        <v>78610130</v>
      </c>
      <c r="B3902" t="s">
        <v>232</v>
      </c>
      <c r="C3902" t="s">
        <v>8</v>
      </c>
      <c r="D3902" t="s">
        <v>2390</v>
      </c>
      <c r="E3902">
        <v>0</v>
      </c>
    </row>
    <row r="3903" spans="1:5" x14ac:dyDescent="0.3">
      <c r="A3903">
        <v>78610130</v>
      </c>
      <c r="B3903" t="s">
        <v>232</v>
      </c>
      <c r="C3903" t="s">
        <v>8</v>
      </c>
      <c r="D3903" t="s">
        <v>2391</v>
      </c>
      <c r="E3903">
        <v>0</v>
      </c>
    </row>
    <row r="3904" spans="1:5" x14ac:dyDescent="0.3">
      <c r="A3904">
        <v>78610130</v>
      </c>
      <c r="B3904" t="s">
        <v>232</v>
      </c>
      <c r="C3904" t="s">
        <v>8</v>
      </c>
      <c r="D3904" t="s">
        <v>2392</v>
      </c>
      <c r="E3904">
        <v>0</v>
      </c>
    </row>
    <row r="3905" spans="1:5" x14ac:dyDescent="0.3">
      <c r="A3905">
        <v>78610130</v>
      </c>
      <c r="B3905" t="s">
        <v>232</v>
      </c>
      <c r="C3905" t="s">
        <v>8</v>
      </c>
      <c r="D3905" t="s">
        <v>2393</v>
      </c>
      <c r="E3905">
        <v>0</v>
      </c>
    </row>
    <row r="3906" spans="1:5" x14ac:dyDescent="0.3">
      <c r="A3906">
        <v>78610130</v>
      </c>
      <c r="B3906" t="s">
        <v>232</v>
      </c>
      <c r="C3906" t="s">
        <v>8</v>
      </c>
      <c r="D3906" t="s">
        <v>2394</v>
      </c>
      <c r="E3906">
        <v>0</v>
      </c>
    </row>
    <row r="3907" spans="1:5" x14ac:dyDescent="0.3">
      <c r="A3907">
        <v>78610130</v>
      </c>
      <c r="B3907" t="s">
        <v>232</v>
      </c>
      <c r="C3907" t="s">
        <v>8</v>
      </c>
      <c r="D3907" t="s">
        <v>2395</v>
      </c>
      <c r="E3907">
        <v>-1</v>
      </c>
    </row>
    <row r="3908" spans="1:5" x14ac:dyDescent="0.3">
      <c r="A3908">
        <v>78610130</v>
      </c>
      <c r="B3908" t="s">
        <v>232</v>
      </c>
      <c r="C3908" t="s">
        <v>8</v>
      </c>
      <c r="D3908" t="s">
        <v>2396</v>
      </c>
      <c r="E3908">
        <v>0</v>
      </c>
    </row>
    <row r="3909" spans="1:5" x14ac:dyDescent="0.3">
      <c r="A3909">
        <v>78610130</v>
      </c>
      <c r="B3909" t="s">
        <v>232</v>
      </c>
      <c r="C3909" t="s">
        <v>8</v>
      </c>
      <c r="D3909" t="s">
        <v>2397</v>
      </c>
      <c r="E3909">
        <v>0</v>
      </c>
    </row>
    <row r="3910" spans="1:5" x14ac:dyDescent="0.3">
      <c r="A3910">
        <v>78610130</v>
      </c>
      <c r="B3910" t="s">
        <v>232</v>
      </c>
      <c r="C3910" t="s">
        <v>8</v>
      </c>
      <c r="D3910" t="s">
        <v>2398</v>
      </c>
      <c r="E3910">
        <v>0</v>
      </c>
    </row>
    <row r="3911" spans="1:5" x14ac:dyDescent="0.3">
      <c r="A3911">
        <v>78610130</v>
      </c>
      <c r="B3911" t="s">
        <v>232</v>
      </c>
      <c r="C3911" t="s">
        <v>8</v>
      </c>
      <c r="D3911" t="s">
        <v>2399</v>
      </c>
      <c r="E3911">
        <v>0</v>
      </c>
    </row>
    <row r="3912" spans="1:5" x14ac:dyDescent="0.3">
      <c r="A3912">
        <v>78610130</v>
      </c>
      <c r="B3912" t="s">
        <v>232</v>
      </c>
      <c r="C3912" t="s">
        <v>8</v>
      </c>
      <c r="D3912" t="s">
        <v>2400</v>
      </c>
      <c r="E3912">
        <v>-1</v>
      </c>
    </row>
    <row r="3913" spans="1:5" x14ac:dyDescent="0.3">
      <c r="A3913">
        <v>78610130</v>
      </c>
      <c r="B3913" t="s">
        <v>232</v>
      </c>
      <c r="C3913" t="s">
        <v>8</v>
      </c>
      <c r="D3913" t="s">
        <v>2401</v>
      </c>
      <c r="E3913">
        <v>0</v>
      </c>
    </row>
    <row r="3914" spans="1:5" x14ac:dyDescent="0.3">
      <c r="A3914">
        <v>78610130</v>
      </c>
      <c r="B3914" t="s">
        <v>232</v>
      </c>
      <c r="C3914" t="s">
        <v>8</v>
      </c>
      <c r="D3914" t="s">
        <v>2402</v>
      </c>
      <c r="E3914">
        <v>0</v>
      </c>
    </row>
    <row r="3915" spans="1:5" x14ac:dyDescent="0.3">
      <c r="A3915">
        <v>78610130</v>
      </c>
      <c r="B3915" t="s">
        <v>232</v>
      </c>
      <c r="C3915" t="s">
        <v>8</v>
      </c>
      <c r="D3915" t="s">
        <v>2403</v>
      </c>
      <c r="E3915">
        <v>-5</v>
      </c>
    </row>
    <row r="3916" spans="1:5" x14ac:dyDescent="0.3">
      <c r="A3916">
        <v>78610130</v>
      </c>
      <c r="B3916" t="s">
        <v>232</v>
      </c>
      <c r="C3916" t="s">
        <v>8</v>
      </c>
      <c r="D3916" t="s">
        <v>2404</v>
      </c>
      <c r="E3916">
        <v>0</v>
      </c>
    </row>
    <row r="3917" spans="1:5" x14ac:dyDescent="0.3">
      <c r="A3917">
        <v>78610130</v>
      </c>
      <c r="B3917" t="s">
        <v>232</v>
      </c>
      <c r="C3917" t="s">
        <v>8</v>
      </c>
      <c r="D3917" t="s">
        <v>2405</v>
      </c>
      <c r="E3917">
        <v>0</v>
      </c>
    </row>
    <row r="3918" spans="1:5" x14ac:dyDescent="0.3">
      <c r="A3918">
        <v>78610130</v>
      </c>
      <c r="B3918" t="s">
        <v>232</v>
      </c>
      <c r="C3918" t="s">
        <v>8</v>
      </c>
      <c r="D3918" t="s">
        <v>2406</v>
      </c>
      <c r="E3918">
        <v>0</v>
      </c>
    </row>
    <row r="3919" spans="1:5" x14ac:dyDescent="0.3">
      <c r="A3919">
        <v>78610130</v>
      </c>
      <c r="B3919" t="s">
        <v>232</v>
      </c>
      <c r="C3919" t="s">
        <v>8</v>
      </c>
      <c r="D3919" t="s">
        <v>2407</v>
      </c>
      <c r="E3919">
        <v>0</v>
      </c>
    </row>
    <row r="3920" spans="1:5" x14ac:dyDescent="0.3">
      <c r="A3920">
        <v>78610130</v>
      </c>
      <c r="B3920" t="s">
        <v>232</v>
      </c>
      <c r="C3920" t="s">
        <v>8</v>
      </c>
      <c r="D3920" t="s">
        <v>2408</v>
      </c>
      <c r="E3920">
        <v>0</v>
      </c>
    </row>
    <row r="3921" spans="1:5" x14ac:dyDescent="0.3">
      <c r="A3921">
        <v>78610130</v>
      </c>
      <c r="B3921" t="s">
        <v>232</v>
      </c>
      <c r="C3921" t="s">
        <v>8</v>
      </c>
      <c r="D3921" t="s">
        <v>2409</v>
      </c>
      <c r="E3921">
        <v>0</v>
      </c>
    </row>
    <row r="3922" spans="1:5" x14ac:dyDescent="0.3">
      <c r="A3922">
        <v>78610130</v>
      </c>
      <c r="B3922" t="s">
        <v>232</v>
      </c>
      <c r="C3922" t="s">
        <v>8</v>
      </c>
      <c r="D3922" t="s">
        <v>2410</v>
      </c>
      <c r="E3922">
        <v>-1</v>
      </c>
    </row>
    <row r="3923" spans="1:5" x14ac:dyDescent="0.3">
      <c r="A3923">
        <v>78610130</v>
      </c>
      <c r="B3923" t="s">
        <v>232</v>
      </c>
      <c r="C3923" t="s">
        <v>8</v>
      </c>
      <c r="D3923" t="s">
        <v>2411</v>
      </c>
      <c r="E3923">
        <v>0</v>
      </c>
    </row>
    <row r="3924" spans="1:5" x14ac:dyDescent="0.3">
      <c r="A3924">
        <v>78610130</v>
      </c>
      <c r="B3924" t="s">
        <v>232</v>
      </c>
      <c r="C3924" t="s">
        <v>8</v>
      </c>
      <c r="D3924" t="s">
        <v>2412</v>
      </c>
      <c r="E3924">
        <v>0</v>
      </c>
    </row>
    <row r="3925" spans="1:5" x14ac:dyDescent="0.3">
      <c r="A3925">
        <v>78610130</v>
      </c>
      <c r="B3925" t="s">
        <v>232</v>
      </c>
      <c r="C3925" t="s">
        <v>8</v>
      </c>
      <c r="D3925" t="s">
        <v>2413</v>
      </c>
      <c r="E3925">
        <v>0</v>
      </c>
    </row>
    <row r="3926" spans="1:5" x14ac:dyDescent="0.3">
      <c r="A3926">
        <v>91100431</v>
      </c>
      <c r="B3926" t="s">
        <v>234</v>
      </c>
      <c r="C3926" t="s">
        <v>8</v>
      </c>
      <c r="D3926" t="s">
        <v>2378</v>
      </c>
      <c r="E3926">
        <v>0</v>
      </c>
    </row>
    <row r="3927" spans="1:5" x14ac:dyDescent="0.3">
      <c r="A3927">
        <v>91100431</v>
      </c>
      <c r="B3927" t="s">
        <v>234</v>
      </c>
      <c r="C3927" t="s">
        <v>8</v>
      </c>
      <c r="D3927" t="s">
        <v>2379</v>
      </c>
      <c r="E3927">
        <v>-1</v>
      </c>
    </row>
    <row r="3928" spans="1:5" x14ac:dyDescent="0.3">
      <c r="A3928">
        <v>91100431</v>
      </c>
      <c r="B3928" t="s">
        <v>234</v>
      </c>
      <c r="C3928" t="s">
        <v>8</v>
      </c>
      <c r="D3928" t="s">
        <v>2380</v>
      </c>
      <c r="E3928">
        <v>0</v>
      </c>
    </row>
    <row r="3929" spans="1:5" x14ac:dyDescent="0.3">
      <c r="A3929">
        <v>91100431</v>
      </c>
      <c r="B3929" t="s">
        <v>234</v>
      </c>
      <c r="C3929" t="s">
        <v>8</v>
      </c>
      <c r="D3929" t="s">
        <v>2381</v>
      </c>
      <c r="E3929">
        <v>0</v>
      </c>
    </row>
    <row r="3930" spans="1:5" x14ac:dyDescent="0.3">
      <c r="A3930">
        <v>91100431</v>
      </c>
      <c r="B3930" t="s">
        <v>234</v>
      </c>
      <c r="C3930" t="s">
        <v>8</v>
      </c>
      <c r="D3930" t="s">
        <v>2382</v>
      </c>
      <c r="E3930">
        <v>0</v>
      </c>
    </row>
    <row r="3931" spans="1:5" x14ac:dyDescent="0.3">
      <c r="A3931">
        <v>91100431</v>
      </c>
      <c r="B3931" t="s">
        <v>234</v>
      </c>
      <c r="C3931" t="s">
        <v>8</v>
      </c>
      <c r="D3931" t="s">
        <v>2383</v>
      </c>
      <c r="E3931">
        <v>0</v>
      </c>
    </row>
    <row r="3932" spans="1:5" x14ac:dyDescent="0.3">
      <c r="A3932">
        <v>91100431</v>
      </c>
      <c r="B3932" t="s">
        <v>234</v>
      </c>
      <c r="C3932" t="s">
        <v>8</v>
      </c>
      <c r="D3932" t="s">
        <v>2384</v>
      </c>
      <c r="E3932">
        <v>0</v>
      </c>
    </row>
    <row r="3933" spans="1:5" x14ac:dyDescent="0.3">
      <c r="A3933">
        <v>91100431</v>
      </c>
      <c r="B3933" t="s">
        <v>234</v>
      </c>
      <c r="C3933" t="s">
        <v>8</v>
      </c>
      <c r="D3933" t="s">
        <v>2385</v>
      </c>
      <c r="E3933">
        <v>0</v>
      </c>
    </row>
    <row r="3934" spans="1:5" x14ac:dyDescent="0.3">
      <c r="A3934">
        <v>91100431</v>
      </c>
      <c r="B3934" t="s">
        <v>234</v>
      </c>
      <c r="C3934" t="s">
        <v>8</v>
      </c>
      <c r="D3934" t="s">
        <v>2386</v>
      </c>
      <c r="E3934">
        <v>0</v>
      </c>
    </row>
    <row r="3935" spans="1:5" x14ac:dyDescent="0.3">
      <c r="A3935">
        <v>91100431</v>
      </c>
      <c r="B3935" t="s">
        <v>234</v>
      </c>
      <c r="C3935" t="s">
        <v>8</v>
      </c>
      <c r="D3935" t="s">
        <v>2387</v>
      </c>
      <c r="E3935">
        <v>0</v>
      </c>
    </row>
    <row r="3936" spans="1:5" x14ac:dyDescent="0.3">
      <c r="A3936">
        <v>91100431</v>
      </c>
      <c r="B3936" t="s">
        <v>234</v>
      </c>
      <c r="C3936" t="s">
        <v>8</v>
      </c>
      <c r="D3936" t="s">
        <v>2388</v>
      </c>
      <c r="E3936">
        <v>0</v>
      </c>
    </row>
    <row r="3937" spans="1:5" x14ac:dyDescent="0.3">
      <c r="A3937">
        <v>91100431</v>
      </c>
      <c r="B3937" t="s">
        <v>234</v>
      </c>
      <c r="C3937" t="s">
        <v>8</v>
      </c>
      <c r="D3937" t="s">
        <v>2389</v>
      </c>
      <c r="E3937">
        <v>0</v>
      </c>
    </row>
    <row r="3938" spans="1:5" x14ac:dyDescent="0.3">
      <c r="A3938">
        <v>91100431</v>
      </c>
      <c r="B3938" t="s">
        <v>234</v>
      </c>
      <c r="C3938" t="s">
        <v>8</v>
      </c>
      <c r="D3938" t="s">
        <v>2390</v>
      </c>
      <c r="E3938">
        <v>0</v>
      </c>
    </row>
    <row r="3939" spans="1:5" x14ac:dyDescent="0.3">
      <c r="A3939">
        <v>91100431</v>
      </c>
      <c r="B3939" t="s">
        <v>234</v>
      </c>
      <c r="C3939" t="s">
        <v>8</v>
      </c>
      <c r="D3939" t="s">
        <v>2391</v>
      </c>
      <c r="E3939">
        <v>0</v>
      </c>
    </row>
    <row r="3940" spans="1:5" x14ac:dyDescent="0.3">
      <c r="A3940">
        <v>91100431</v>
      </c>
      <c r="B3940" t="s">
        <v>234</v>
      </c>
      <c r="C3940" t="s">
        <v>8</v>
      </c>
      <c r="D3940" t="s">
        <v>2392</v>
      </c>
      <c r="E3940">
        <v>-1</v>
      </c>
    </row>
    <row r="3941" spans="1:5" x14ac:dyDescent="0.3">
      <c r="A3941">
        <v>91100431</v>
      </c>
      <c r="B3941" t="s">
        <v>234</v>
      </c>
      <c r="C3941" t="s">
        <v>8</v>
      </c>
      <c r="D3941" t="s">
        <v>2393</v>
      </c>
      <c r="E3941">
        <v>0</v>
      </c>
    </row>
    <row r="3942" spans="1:5" x14ac:dyDescent="0.3">
      <c r="A3942">
        <v>91100431</v>
      </c>
      <c r="B3942" t="s">
        <v>234</v>
      </c>
      <c r="C3942" t="s">
        <v>8</v>
      </c>
      <c r="D3942" t="s">
        <v>2394</v>
      </c>
      <c r="E3942">
        <v>0</v>
      </c>
    </row>
    <row r="3943" spans="1:5" x14ac:dyDescent="0.3">
      <c r="A3943">
        <v>91100431</v>
      </c>
      <c r="B3943" t="s">
        <v>234</v>
      </c>
      <c r="C3943" t="s">
        <v>8</v>
      </c>
      <c r="D3943" t="s">
        <v>2395</v>
      </c>
      <c r="E3943">
        <v>0</v>
      </c>
    </row>
    <row r="3944" spans="1:5" x14ac:dyDescent="0.3">
      <c r="A3944">
        <v>91100431</v>
      </c>
      <c r="B3944" t="s">
        <v>234</v>
      </c>
      <c r="C3944" t="s">
        <v>8</v>
      </c>
      <c r="D3944" t="s">
        <v>2396</v>
      </c>
      <c r="E3944">
        <v>0</v>
      </c>
    </row>
    <row r="3945" spans="1:5" x14ac:dyDescent="0.3">
      <c r="A3945">
        <v>91100431</v>
      </c>
      <c r="B3945" t="s">
        <v>234</v>
      </c>
      <c r="C3945" t="s">
        <v>8</v>
      </c>
      <c r="D3945" t="s">
        <v>2397</v>
      </c>
      <c r="E3945">
        <v>0</v>
      </c>
    </row>
    <row r="3946" spans="1:5" x14ac:dyDescent="0.3">
      <c r="A3946">
        <v>91100431</v>
      </c>
      <c r="B3946" t="s">
        <v>234</v>
      </c>
      <c r="C3946" t="s">
        <v>8</v>
      </c>
      <c r="D3946" t="s">
        <v>2398</v>
      </c>
      <c r="E3946">
        <v>0</v>
      </c>
    </row>
    <row r="3947" spans="1:5" x14ac:dyDescent="0.3">
      <c r="A3947">
        <v>91100431</v>
      </c>
      <c r="B3947" t="s">
        <v>234</v>
      </c>
      <c r="C3947" t="s">
        <v>8</v>
      </c>
      <c r="D3947" t="s">
        <v>2399</v>
      </c>
      <c r="E3947">
        <v>-2</v>
      </c>
    </row>
    <row r="3948" spans="1:5" x14ac:dyDescent="0.3">
      <c r="A3948">
        <v>91100431</v>
      </c>
      <c r="B3948" t="s">
        <v>234</v>
      </c>
      <c r="C3948" t="s">
        <v>8</v>
      </c>
      <c r="D3948" t="s">
        <v>2400</v>
      </c>
      <c r="E3948">
        <v>-1</v>
      </c>
    </row>
    <row r="3949" spans="1:5" x14ac:dyDescent="0.3">
      <c r="A3949">
        <v>91100431</v>
      </c>
      <c r="B3949" t="s">
        <v>234</v>
      </c>
      <c r="C3949" t="s">
        <v>8</v>
      </c>
      <c r="D3949" t="s">
        <v>2401</v>
      </c>
      <c r="E3949">
        <v>0</v>
      </c>
    </row>
    <row r="3950" spans="1:5" x14ac:dyDescent="0.3">
      <c r="A3950">
        <v>91100431</v>
      </c>
      <c r="B3950" t="s">
        <v>234</v>
      </c>
      <c r="C3950" t="s">
        <v>8</v>
      </c>
      <c r="D3950" t="s">
        <v>2402</v>
      </c>
      <c r="E3950">
        <v>0</v>
      </c>
    </row>
    <row r="3951" spans="1:5" x14ac:dyDescent="0.3">
      <c r="A3951">
        <v>91100431</v>
      </c>
      <c r="B3951" t="s">
        <v>234</v>
      </c>
      <c r="C3951" t="s">
        <v>8</v>
      </c>
      <c r="D3951" t="s">
        <v>2403</v>
      </c>
      <c r="E3951">
        <v>0</v>
      </c>
    </row>
    <row r="3952" spans="1:5" x14ac:dyDescent="0.3">
      <c r="A3952">
        <v>91100431</v>
      </c>
      <c r="B3952" t="s">
        <v>234</v>
      </c>
      <c r="C3952" t="s">
        <v>8</v>
      </c>
      <c r="D3952" t="s">
        <v>2404</v>
      </c>
      <c r="E3952">
        <v>0</v>
      </c>
    </row>
    <row r="3953" spans="1:5" x14ac:dyDescent="0.3">
      <c r="A3953">
        <v>91100431</v>
      </c>
      <c r="B3953" t="s">
        <v>234</v>
      </c>
      <c r="C3953" t="s">
        <v>8</v>
      </c>
      <c r="D3953" t="s">
        <v>2405</v>
      </c>
      <c r="E3953">
        <v>0</v>
      </c>
    </row>
    <row r="3954" spans="1:5" x14ac:dyDescent="0.3">
      <c r="A3954">
        <v>91100431</v>
      </c>
      <c r="B3954" t="s">
        <v>234</v>
      </c>
      <c r="C3954" t="s">
        <v>8</v>
      </c>
      <c r="D3954" t="s">
        <v>2406</v>
      </c>
      <c r="E3954">
        <v>-2</v>
      </c>
    </row>
    <row r="3955" spans="1:5" x14ac:dyDescent="0.3">
      <c r="A3955">
        <v>91100431</v>
      </c>
      <c r="B3955" t="s">
        <v>234</v>
      </c>
      <c r="C3955" t="s">
        <v>8</v>
      </c>
      <c r="D3955" t="s">
        <v>2407</v>
      </c>
      <c r="E3955">
        <v>0</v>
      </c>
    </row>
    <row r="3956" spans="1:5" x14ac:dyDescent="0.3">
      <c r="A3956">
        <v>91100431</v>
      </c>
      <c r="B3956" t="s">
        <v>234</v>
      </c>
      <c r="C3956" t="s">
        <v>8</v>
      </c>
      <c r="D3956" t="s">
        <v>2408</v>
      </c>
      <c r="E3956">
        <v>0</v>
      </c>
    </row>
    <row r="3957" spans="1:5" x14ac:dyDescent="0.3">
      <c r="A3957">
        <v>91100431</v>
      </c>
      <c r="B3957" t="s">
        <v>234</v>
      </c>
      <c r="C3957" t="s">
        <v>8</v>
      </c>
      <c r="D3957" t="s">
        <v>2409</v>
      </c>
      <c r="E3957">
        <v>0</v>
      </c>
    </row>
    <row r="3958" spans="1:5" x14ac:dyDescent="0.3">
      <c r="A3958">
        <v>91100431</v>
      </c>
      <c r="B3958" t="s">
        <v>234</v>
      </c>
      <c r="C3958" t="s">
        <v>8</v>
      </c>
      <c r="D3958" t="s">
        <v>2410</v>
      </c>
      <c r="E3958">
        <v>0</v>
      </c>
    </row>
    <row r="3959" spans="1:5" x14ac:dyDescent="0.3">
      <c r="A3959">
        <v>91100431</v>
      </c>
      <c r="B3959" t="s">
        <v>234</v>
      </c>
      <c r="C3959" t="s">
        <v>8</v>
      </c>
      <c r="D3959" t="s">
        <v>2411</v>
      </c>
      <c r="E3959">
        <v>0</v>
      </c>
    </row>
    <row r="3960" spans="1:5" x14ac:dyDescent="0.3">
      <c r="A3960">
        <v>91100431</v>
      </c>
      <c r="B3960" t="s">
        <v>234</v>
      </c>
      <c r="C3960" t="s">
        <v>8</v>
      </c>
      <c r="D3960" t="s">
        <v>2412</v>
      </c>
      <c r="E3960">
        <v>0</v>
      </c>
    </row>
    <row r="3961" spans="1:5" x14ac:dyDescent="0.3">
      <c r="A3961">
        <v>91100431</v>
      </c>
      <c r="B3961" t="s">
        <v>234</v>
      </c>
      <c r="C3961" t="s">
        <v>8</v>
      </c>
      <c r="D3961" t="s">
        <v>2413</v>
      </c>
      <c r="E3961">
        <v>0</v>
      </c>
    </row>
    <row r="3962" spans="1:5" x14ac:dyDescent="0.3">
      <c r="A3962">
        <v>53130049</v>
      </c>
      <c r="B3962" t="s">
        <v>236</v>
      </c>
      <c r="C3962" t="s">
        <v>8</v>
      </c>
      <c r="D3962" t="s">
        <v>2378</v>
      </c>
      <c r="E3962">
        <v>0</v>
      </c>
    </row>
    <row r="3963" spans="1:5" x14ac:dyDescent="0.3">
      <c r="A3963">
        <v>53130049</v>
      </c>
      <c r="B3963" t="s">
        <v>236</v>
      </c>
      <c r="C3963" t="s">
        <v>8</v>
      </c>
      <c r="D3963" t="s">
        <v>2379</v>
      </c>
      <c r="E3963">
        <v>0</v>
      </c>
    </row>
    <row r="3964" spans="1:5" x14ac:dyDescent="0.3">
      <c r="A3964">
        <v>53130049</v>
      </c>
      <c r="B3964" t="s">
        <v>236</v>
      </c>
      <c r="C3964" t="s">
        <v>8</v>
      </c>
      <c r="D3964" t="s">
        <v>2380</v>
      </c>
      <c r="E3964">
        <v>0</v>
      </c>
    </row>
    <row r="3965" spans="1:5" x14ac:dyDescent="0.3">
      <c r="A3965">
        <v>53130049</v>
      </c>
      <c r="B3965" t="s">
        <v>236</v>
      </c>
      <c r="C3965" t="s">
        <v>8</v>
      </c>
      <c r="D3965" t="s">
        <v>2381</v>
      </c>
      <c r="E3965">
        <v>0</v>
      </c>
    </row>
    <row r="3966" spans="1:5" x14ac:dyDescent="0.3">
      <c r="A3966">
        <v>53130049</v>
      </c>
      <c r="B3966" t="s">
        <v>236</v>
      </c>
      <c r="C3966" t="s">
        <v>8</v>
      </c>
      <c r="D3966" t="s">
        <v>2382</v>
      </c>
      <c r="E3966">
        <v>0</v>
      </c>
    </row>
    <row r="3967" spans="1:5" x14ac:dyDescent="0.3">
      <c r="A3967">
        <v>53130049</v>
      </c>
      <c r="B3967" t="s">
        <v>236</v>
      </c>
      <c r="C3967" t="s">
        <v>8</v>
      </c>
      <c r="D3967" t="s">
        <v>2383</v>
      </c>
      <c r="E3967">
        <v>0</v>
      </c>
    </row>
    <row r="3968" spans="1:5" x14ac:dyDescent="0.3">
      <c r="A3968">
        <v>53130049</v>
      </c>
      <c r="B3968" t="s">
        <v>236</v>
      </c>
      <c r="C3968" t="s">
        <v>8</v>
      </c>
      <c r="D3968" t="s">
        <v>2384</v>
      </c>
      <c r="E3968">
        <v>0</v>
      </c>
    </row>
    <row r="3969" spans="1:5" x14ac:dyDescent="0.3">
      <c r="A3969">
        <v>53130049</v>
      </c>
      <c r="B3969" t="s">
        <v>236</v>
      </c>
      <c r="C3969" t="s">
        <v>8</v>
      </c>
      <c r="D3969" t="s">
        <v>2385</v>
      </c>
      <c r="E3969">
        <v>0</v>
      </c>
    </row>
    <row r="3970" spans="1:5" x14ac:dyDescent="0.3">
      <c r="A3970">
        <v>53130049</v>
      </c>
      <c r="B3970" t="s">
        <v>236</v>
      </c>
      <c r="C3970" t="s">
        <v>8</v>
      </c>
      <c r="D3970" t="s">
        <v>2386</v>
      </c>
      <c r="E3970">
        <v>0</v>
      </c>
    </row>
    <row r="3971" spans="1:5" x14ac:dyDescent="0.3">
      <c r="A3971">
        <v>53130049</v>
      </c>
      <c r="B3971" t="s">
        <v>236</v>
      </c>
      <c r="C3971" t="s">
        <v>8</v>
      </c>
      <c r="D3971" t="s">
        <v>2387</v>
      </c>
      <c r="E3971">
        <v>0</v>
      </c>
    </row>
    <row r="3972" spans="1:5" x14ac:dyDescent="0.3">
      <c r="A3972">
        <v>53130049</v>
      </c>
      <c r="B3972" t="s">
        <v>236</v>
      </c>
      <c r="C3972" t="s">
        <v>8</v>
      </c>
      <c r="D3972" t="s">
        <v>2388</v>
      </c>
      <c r="E3972">
        <v>-1</v>
      </c>
    </row>
    <row r="3973" spans="1:5" x14ac:dyDescent="0.3">
      <c r="A3973">
        <v>53130049</v>
      </c>
      <c r="B3973" t="s">
        <v>236</v>
      </c>
      <c r="C3973" t="s">
        <v>8</v>
      </c>
      <c r="D3973" t="s">
        <v>2389</v>
      </c>
      <c r="E3973">
        <v>0</v>
      </c>
    </row>
    <row r="3974" spans="1:5" x14ac:dyDescent="0.3">
      <c r="A3974">
        <v>53130049</v>
      </c>
      <c r="B3974" t="s">
        <v>236</v>
      </c>
      <c r="C3974" t="s">
        <v>8</v>
      </c>
      <c r="D3974" t="s">
        <v>2390</v>
      </c>
      <c r="E3974">
        <v>-1</v>
      </c>
    </row>
    <row r="3975" spans="1:5" x14ac:dyDescent="0.3">
      <c r="A3975">
        <v>53130049</v>
      </c>
      <c r="B3975" t="s">
        <v>236</v>
      </c>
      <c r="C3975" t="s">
        <v>8</v>
      </c>
      <c r="D3975" t="s">
        <v>2391</v>
      </c>
      <c r="E3975">
        <v>0</v>
      </c>
    </row>
    <row r="3976" spans="1:5" x14ac:dyDescent="0.3">
      <c r="A3976">
        <v>53130049</v>
      </c>
      <c r="B3976" t="s">
        <v>236</v>
      </c>
      <c r="C3976" t="s">
        <v>8</v>
      </c>
      <c r="D3976" t="s">
        <v>2392</v>
      </c>
      <c r="E3976">
        <v>-1</v>
      </c>
    </row>
    <row r="3977" spans="1:5" x14ac:dyDescent="0.3">
      <c r="A3977">
        <v>53130049</v>
      </c>
      <c r="B3977" t="s">
        <v>236</v>
      </c>
      <c r="C3977" t="s">
        <v>8</v>
      </c>
      <c r="D3977" t="s">
        <v>2393</v>
      </c>
      <c r="E3977">
        <v>0</v>
      </c>
    </row>
    <row r="3978" spans="1:5" x14ac:dyDescent="0.3">
      <c r="A3978">
        <v>53130049</v>
      </c>
      <c r="B3978" t="s">
        <v>236</v>
      </c>
      <c r="C3978" t="s">
        <v>8</v>
      </c>
      <c r="D3978" t="s">
        <v>2394</v>
      </c>
      <c r="E3978">
        <v>0</v>
      </c>
    </row>
    <row r="3979" spans="1:5" x14ac:dyDescent="0.3">
      <c r="A3979">
        <v>53130049</v>
      </c>
      <c r="B3979" t="s">
        <v>236</v>
      </c>
      <c r="C3979" t="s">
        <v>8</v>
      </c>
      <c r="D3979" t="s">
        <v>2395</v>
      </c>
      <c r="E3979">
        <v>0</v>
      </c>
    </row>
    <row r="3980" spans="1:5" x14ac:dyDescent="0.3">
      <c r="A3980">
        <v>53130049</v>
      </c>
      <c r="B3980" t="s">
        <v>236</v>
      </c>
      <c r="C3980" t="s">
        <v>8</v>
      </c>
      <c r="D3980" t="s">
        <v>2396</v>
      </c>
      <c r="E3980">
        <v>-2</v>
      </c>
    </row>
    <row r="3981" spans="1:5" x14ac:dyDescent="0.3">
      <c r="A3981">
        <v>53130049</v>
      </c>
      <c r="B3981" t="s">
        <v>236</v>
      </c>
      <c r="C3981" t="s">
        <v>8</v>
      </c>
      <c r="D3981" t="s">
        <v>2397</v>
      </c>
      <c r="E3981">
        <v>0</v>
      </c>
    </row>
    <row r="3982" spans="1:5" x14ac:dyDescent="0.3">
      <c r="A3982">
        <v>53130049</v>
      </c>
      <c r="B3982" t="s">
        <v>236</v>
      </c>
      <c r="C3982" t="s">
        <v>8</v>
      </c>
      <c r="D3982" t="s">
        <v>2398</v>
      </c>
      <c r="E3982">
        <v>0</v>
      </c>
    </row>
    <row r="3983" spans="1:5" x14ac:dyDescent="0.3">
      <c r="A3983">
        <v>53130049</v>
      </c>
      <c r="B3983" t="s">
        <v>236</v>
      </c>
      <c r="C3983" t="s">
        <v>8</v>
      </c>
      <c r="D3983" t="s">
        <v>2399</v>
      </c>
      <c r="E3983">
        <v>0</v>
      </c>
    </row>
    <row r="3984" spans="1:5" x14ac:dyDescent="0.3">
      <c r="A3984">
        <v>53130049</v>
      </c>
      <c r="B3984" t="s">
        <v>236</v>
      </c>
      <c r="C3984" t="s">
        <v>8</v>
      </c>
      <c r="D3984" t="s">
        <v>2400</v>
      </c>
      <c r="E3984">
        <v>0</v>
      </c>
    </row>
    <row r="3985" spans="1:5" x14ac:dyDescent="0.3">
      <c r="A3985">
        <v>53130049</v>
      </c>
      <c r="B3985" t="s">
        <v>236</v>
      </c>
      <c r="C3985" t="s">
        <v>8</v>
      </c>
      <c r="D3985" t="s">
        <v>2401</v>
      </c>
      <c r="E3985">
        <v>-1</v>
      </c>
    </row>
    <row r="3986" spans="1:5" x14ac:dyDescent="0.3">
      <c r="A3986">
        <v>53130049</v>
      </c>
      <c r="B3986" t="s">
        <v>236</v>
      </c>
      <c r="C3986" t="s">
        <v>8</v>
      </c>
      <c r="D3986" t="s">
        <v>2402</v>
      </c>
      <c r="E3986">
        <v>0</v>
      </c>
    </row>
    <row r="3987" spans="1:5" x14ac:dyDescent="0.3">
      <c r="A3987">
        <v>53130049</v>
      </c>
      <c r="B3987" t="s">
        <v>236</v>
      </c>
      <c r="C3987" t="s">
        <v>8</v>
      </c>
      <c r="D3987" t="s">
        <v>2403</v>
      </c>
      <c r="E3987">
        <v>-1</v>
      </c>
    </row>
    <row r="3988" spans="1:5" x14ac:dyDescent="0.3">
      <c r="A3988">
        <v>53130049</v>
      </c>
      <c r="B3988" t="s">
        <v>236</v>
      </c>
      <c r="C3988" t="s">
        <v>8</v>
      </c>
      <c r="D3988" t="s">
        <v>2404</v>
      </c>
      <c r="E3988">
        <v>0</v>
      </c>
    </row>
    <row r="3989" spans="1:5" x14ac:dyDescent="0.3">
      <c r="A3989">
        <v>53130049</v>
      </c>
      <c r="B3989" t="s">
        <v>236</v>
      </c>
      <c r="C3989" t="s">
        <v>8</v>
      </c>
      <c r="D3989" t="s">
        <v>2405</v>
      </c>
      <c r="E3989">
        <v>0</v>
      </c>
    </row>
    <row r="3990" spans="1:5" x14ac:dyDescent="0.3">
      <c r="A3990">
        <v>53130049</v>
      </c>
      <c r="B3990" t="s">
        <v>236</v>
      </c>
      <c r="C3990" t="s">
        <v>8</v>
      </c>
      <c r="D3990" t="s">
        <v>2406</v>
      </c>
      <c r="E3990">
        <v>0</v>
      </c>
    </row>
    <row r="3991" spans="1:5" x14ac:dyDescent="0.3">
      <c r="A3991">
        <v>53130049</v>
      </c>
      <c r="B3991" t="s">
        <v>236</v>
      </c>
      <c r="C3991" t="s">
        <v>8</v>
      </c>
      <c r="D3991" t="s">
        <v>2407</v>
      </c>
      <c r="E3991">
        <v>0</v>
      </c>
    </row>
    <row r="3992" spans="1:5" x14ac:dyDescent="0.3">
      <c r="A3992">
        <v>53130049</v>
      </c>
      <c r="B3992" t="s">
        <v>236</v>
      </c>
      <c r="C3992" t="s">
        <v>8</v>
      </c>
      <c r="D3992" t="s">
        <v>2408</v>
      </c>
      <c r="E3992">
        <v>0</v>
      </c>
    </row>
    <row r="3993" spans="1:5" x14ac:dyDescent="0.3">
      <c r="A3993">
        <v>53130049</v>
      </c>
      <c r="B3993" t="s">
        <v>236</v>
      </c>
      <c r="C3993" t="s">
        <v>8</v>
      </c>
      <c r="D3993" t="s">
        <v>2409</v>
      </c>
      <c r="E3993">
        <v>0</v>
      </c>
    </row>
    <row r="3994" spans="1:5" x14ac:dyDescent="0.3">
      <c r="A3994">
        <v>53130049</v>
      </c>
      <c r="B3994" t="s">
        <v>236</v>
      </c>
      <c r="C3994" t="s">
        <v>8</v>
      </c>
      <c r="D3994" t="s">
        <v>2410</v>
      </c>
      <c r="E3994">
        <v>0</v>
      </c>
    </row>
    <row r="3995" spans="1:5" x14ac:dyDescent="0.3">
      <c r="A3995">
        <v>53130049</v>
      </c>
      <c r="B3995" t="s">
        <v>236</v>
      </c>
      <c r="C3995" t="s">
        <v>8</v>
      </c>
      <c r="D3995" t="s">
        <v>2411</v>
      </c>
      <c r="E3995">
        <v>0</v>
      </c>
    </row>
    <row r="3996" spans="1:5" x14ac:dyDescent="0.3">
      <c r="A3996">
        <v>53130049</v>
      </c>
      <c r="B3996" t="s">
        <v>236</v>
      </c>
      <c r="C3996" t="s">
        <v>8</v>
      </c>
      <c r="D3996" t="s">
        <v>2412</v>
      </c>
      <c r="E3996">
        <v>0</v>
      </c>
    </row>
    <row r="3997" spans="1:5" x14ac:dyDescent="0.3">
      <c r="A3997">
        <v>53130049</v>
      </c>
      <c r="B3997" t="s">
        <v>236</v>
      </c>
      <c r="C3997" t="s">
        <v>8</v>
      </c>
      <c r="D3997" t="s">
        <v>2413</v>
      </c>
      <c r="E3997">
        <v>0</v>
      </c>
    </row>
    <row r="3998" spans="1:5" x14ac:dyDescent="0.3">
      <c r="A3998">
        <v>65040152</v>
      </c>
      <c r="B3998" t="s">
        <v>238</v>
      </c>
      <c r="C3998" t="s">
        <v>8</v>
      </c>
      <c r="D3998" t="s">
        <v>2378</v>
      </c>
      <c r="E3998">
        <v>0</v>
      </c>
    </row>
    <row r="3999" spans="1:5" x14ac:dyDescent="0.3">
      <c r="A3999">
        <v>65040152</v>
      </c>
      <c r="B3999" t="s">
        <v>238</v>
      </c>
      <c r="C3999" t="s">
        <v>8</v>
      </c>
      <c r="D3999" t="s">
        <v>2379</v>
      </c>
      <c r="E3999">
        <v>0</v>
      </c>
    </row>
    <row r="4000" spans="1:5" x14ac:dyDescent="0.3">
      <c r="A4000">
        <v>65040152</v>
      </c>
      <c r="B4000" t="s">
        <v>238</v>
      </c>
      <c r="C4000" t="s">
        <v>8</v>
      </c>
      <c r="D4000" t="s">
        <v>2380</v>
      </c>
      <c r="E4000">
        <v>0</v>
      </c>
    </row>
    <row r="4001" spans="1:5" x14ac:dyDescent="0.3">
      <c r="A4001">
        <v>65040152</v>
      </c>
      <c r="B4001" t="s">
        <v>238</v>
      </c>
      <c r="C4001" t="s">
        <v>8</v>
      </c>
      <c r="D4001" t="s">
        <v>2381</v>
      </c>
      <c r="E4001">
        <v>0</v>
      </c>
    </row>
    <row r="4002" spans="1:5" x14ac:dyDescent="0.3">
      <c r="A4002">
        <v>65040152</v>
      </c>
      <c r="B4002" t="s">
        <v>238</v>
      </c>
      <c r="C4002" t="s">
        <v>8</v>
      </c>
      <c r="D4002" t="s">
        <v>2382</v>
      </c>
      <c r="E4002">
        <v>0</v>
      </c>
    </row>
    <row r="4003" spans="1:5" x14ac:dyDescent="0.3">
      <c r="A4003">
        <v>65040152</v>
      </c>
      <c r="B4003" t="s">
        <v>238</v>
      </c>
      <c r="C4003" t="s">
        <v>8</v>
      </c>
      <c r="D4003" t="s">
        <v>2383</v>
      </c>
      <c r="E4003">
        <v>0</v>
      </c>
    </row>
    <row r="4004" spans="1:5" x14ac:dyDescent="0.3">
      <c r="A4004">
        <v>65040152</v>
      </c>
      <c r="B4004" t="s">
        <v>238</v>
      </c>
      <c r="C4004" t="s">
        <v>8</v>
      </c>
      <c r="D4004" t="s">
        <v>2384</v>
      </c>
      <c r="E4004">
        <v>0</v>
      </c>
    </row>
    <row r="4005" spans="1:5" x14ac:dyDescent="0.3">
      <c r="A4005">
        <v>65040152</v>
      </c>
      <c r="B4005" t="s">
        <v>238</v>
      </c>
      <c r="C4005" t="s">
        <v>8</v>
      </c>
      <c r="D4005" t="s">
        <v>2385</v>
      </c>
      <c r="E4005">
        <v>0</v>
      </c>
    </row>
    <row r="4006" spans="1:5" x14ac:dyDescent="0.3">
      <c r="A4006">
        <v>65040152</v>
      </c>
      <c r="B4006" t="s">
        <v>238</v>
      </c>
      <c r="C4006" t="s">
        <v>8</v>
      </c>
      <c r="D4006" t="s">
        <v>2386</v>
      </c>
      <c r="E4006">
        <v>0</v>
      </c>
    </row>
    <row r="4007" spans="1:5" x14ac:dyDescent="0.3">
      <c r="A4007">
        <v>65040152</v>
      </c>
      <c r="B4007" t="s">
        <v>238</v>
      </c>
      <c r="C4007" t="s">
        <v>8</v>
      </c>
      <c r="D4007" t="s">
        <v>2387</v>
      </c>
      <c r="E4007">
        <v>0</v>
      </c>
    </row>
    <row r="4008" spans="1:5" x14ac:dyDescent="0.3">
      <c r="A4008">
        <v>65040152</v>
      </c>
      <c r="B4008" t="s">
        <v>238</v>
      </c>
      <c r="C4008" t="s">
        <v>8</v>
      </c>
      <c r="D4008" t="s">
        <v>2388</v>
      </c>
      <c r="E4008">
        <v>0</v>
      </c>
    </row>
    <row r="4009" spans="1:5" x14ac:dyDescent="0.3">
      <c r="A4009">
        <v>65040152</v>
      </c>
      <c r="B4009" t="s">
        <v>238</v>
      </c>
      <c r="C4009" t="s">
        <v>8</v>
      </c>
      <c r="D4009" t="s">
        <v>2389</v>
      </c>
      <c r="E4009">
        <v>0</v>
      </c>
    </row>
    <row r="4010" spans="1:5" x14ac:dyDescent="0.3">
      <c r="A4010">
        <v>65040152</v>
      </c>
      <c r="B4010" t="s">
        <v>238</v>
      </c>
      <c r="C4010" t="s">
        <v>8</v>
      </c>
      <c r="D4010" t="s">
        <v>2390</v>
      </c>
      <c r="E4010">
        <v>-1</v>
      </c>
    </row>
    <row r="4011" spans="1:5" x14ac:dyDescent="0.3">
      <c r="A4011">
        <v>65040152</v>
      </c>
      <c r="B4011" t="s">
        <v>238</v>
      </c>
      <c r="C4011" t="s">
        <v>8</v>
      </c>
      <c r="D4011" t="s">
        <v>2391</v>
      </c>
      <c r="E4011">
        <v>-1</v>
      </c>
    </row>
    <row r="4012" spans="1:5" x14ac:dyDescent="0.3">
      <c r="A4012">
        <v>65040152</v>
      </c>
      <c r="B4012" t="s">
        <v>238</v>
      </c>
      <c r="C4012" t="s">
        <v>8</v>
      </c>
      <c r="D4012" t="s">
        <v>2392</v>
      </c>
      <c r="E4012">
        <v>0</v>
      </c>
    </row>
    <row r="4013" spans="1:5" x14ac:dyDescent="0.3">
      <c r="A4013">
        <v>65040152</v>
      </c>
      <c r="B4013" t="s">
        <v>238</v>
      </c>
      <c r="C4013" t="s">
        <v>8</v>
      </c>
      <c r="D4013" t="s">
        <v>2393</v>
      </c>
      <c r="E4013">
        <v>0</v>
      </c>
    </row>
    <row r="4014" spans="1:5" x14ac:dyDescent="0.3">
      <c r="A4014">
        <v>65040152</v>
      </c>
      <c r="B4014" t="s">
        <v>238</v>
      </c>
      <c r="C4014" t="s">
        <v>8</v>
      </c>
      <c r="D4014" t="s">
        <v>2394</v>
      </c>
      <c r="E4014">
        <v>0</v>
      </c>
    </row>
    <row r="4015" spans="1:5" x14ac:dyDescent="0.3">
      <c r="A4015">
        <v>65040152</v>
      </c>
      <c r="B4015" t="s">
        <v>238</v>
      </c>
      <c r="C4015" t="s">
        <v>8</v>
      </c>
      <c r="D4015" t="s">
        <v>2395</v>
      </c>
      <c r="E4015">
        <v>0</v>
      </c>
    </row>
    <row r="4016" spans="1:5" x14ac:dyDescent="0.3">
      <c r="A4016">
        <v>65040152</v>
      </c>
      <c r="B4016" t="s">
        <v>238</v>
      </c>
      <c r="C4016" t="s">
        <v>8</v>
      </c>
      <c r="D4016" t="s">
        <v>2396</v>
      </c>
      <c r="E4016">
        <v>-1</v>
      </c>
    </row>
    <row r="4017" spans="1:5" x14ac:dyDescent="0.3">
      <c r="A4017">
        <v>65040152</v>
      </c>
      <c r="B4017" t="s">
        <v>238</v>
      </c>
      <c r="C4017" t="s">
        <v>8</v>
      </c>
      <c r="D4017" t="s">
        <v>2397</v>
      </c>
      <c r="E4017">
        <v>0</v>
      </c>
    </row>
    <row r="4018" spans="1:5" x14ac:dyDescent="0.3">
      <c r="A4018">
        <v>65040152</v>
      </c>
      <c r="B4018" t="s">
        <v>238</v>
      </c>
      <c r="C4018" t="s">
        <v>8</v>
      </c>
      <c r="D4018" t="s">
        <v>2398</v>
      </c>
      <c r="E4018">
        <v>0</v>
      </c>
    </row>
    <row r="4019" spans="1:5" x14ac:dyDescent="0.3">
      <c r="A4019">
        <v>65040152</v>
      </c>
      <c r="B4019" t="s">
        <v>238</v>
      </c>
      <c r="C4019" t="s">
        <v>8</v>
      </c>
      <c r="D4019" t="s">
        <v>2399</v>
      </c>
      <c r="E4019">
        <v>0</v>
      </c>
    </row>
    <row r="4020" spans="1:5" x14ac:dyDescent="0.3">
      <c r="A4020">
        <v>65040152</v>
      </c>
      <c r="B4020" t="s">
        <v>238</v>
      </c>
      <c r="C4020" t="s">
        <v>8</v>
      </c>
      <c r="D4020" t="s">
        <v>2400</v>
      </c>
      <c r="E4020">
        <v>0</v>
      </c>
    </row>
    <row r="4021" spans="1:5" x14ac:dyDescent="0.3">
      <c r="A4021">
        <v>65040152</v>
      </c>
      <c r="B4021" t="s">
        <v>238</v>
      </c>
      <c r="C4021" t="s">
        <v>8</v>
      </c>
      <c r="D4021" t="s">
        <v>2401</v>
      </c>
      <c r="E4021">
        <v>0</v>
      </c>
    </row>
    <row r="4022" spans="1:5" x14ac:dyDescent="0.3">
      <c r="A4022">
        <v>65040152</v>
      </c>
      <c r="B4022" t="s">
        <v>238</v>
      </c>
      <c r="C4022" t="s">
        <v>8</v>
      </c>
      <c r="D4022" t="s">
        <v>2402</v>
      </c>
      <c r="E4022">
        <v>-1</v>
      </c>
    </row>
    <row r="4023" spans="1:5" x14ac:dyDescent="0.3">
      <c r="A4023">
        <v>65040152</v>
      </c>
      <c r="B4023" t="s">
        <v>238</v>
      </c>
      <c r="C4023" t="s">
        <v>8</v>
      </c>
      <c r="D4023" t="s">
        <v>2403</v>
      </c>
      <c r="E4023">
        <v>0</v>
      </c>
    </row>
    <row r="4024" spans="1:5" x14ac:dyDescent="0.3">
      <c r="A4024">
        <v>65040152</v>
      </c>
      <c r="B4024" t="s">
        <v>238</v>
      </c>
      <c r="C4024" t="s">
        <v>8</v>
      </c>
      <c r="D4024" t="s">
        <v>2404</v>
      </c>
      <c r="E4024">
        <v>0</v>
      </c>
    </row>
    <row r="4025" spans="1:5" x14ac:dyDescent="0.3">
      <c r="A4025">
        <v>65040152</v>
      </c>
      <c r="B4025" t="s">
        <v>238</v>
      </c>
      <c r="C4025" t="s">
        <v>8</v>
      </c>
      <c r="D4025" t="s">
        <v>2405</v>
      </c>
      <c r="E4025">
        <v>0</v>
      </c>
    </row>
    <row r="4026" spans="1:5" x14ac:dyDescent="0.3">
      <c r="A4026">
        <v>65040152</v>
      </c>
      <c r="B4026" t="s">
        <v>238</v>
      </c>
      <c r="C4026" t="s">
        <v>8</v>
      </c>
      <c r="D4026" t="s">
        <v>2406</v>
      </c>
      <c r="E4026">
        <v>0</v>
      </c>
    </row>
    <row r="4027" spans="1:5" x14ac:dyDescent="0.3">
      <c r="A4027">
        <v>65040152</v>
      </c>
      <c r="B4027" t="s">
        <v>238</v>
      </c>
      <c r="C4027" t="s">
        <v>8</v>
      </c>
      <c r="D4027" t="s">
        <v>2407</v>
      </c>
      <c r="E4027">
        <v>0</v>
      </c>
    </row>
    <row r="4028" spans="1:5" x14ac:dyDescent="0.3">
      <c r="A4028">
        <v>65040152</v>
      </c>
      <c r="B4028" t="s">
        <v>238</v>
      </c>
      <c r="C4028" t="s">
        <v>8</v>
      </c>
      <c r="D4028" t="s">
        <v>2408</v>
      </c>
      <c r="E4028">
        <v>0</v>
      </c>
    </row>
    <row r="4029" spans="1:5" x14ac:dyDescent="0.3">
      <c r="A4029">
        <v>65040152</v>
      </c>
      <c r="B4029" t="s">
        <v>238</v>
      </c>
      <c r="C4029" t="s">
        <v>8</v>
      </c>
      <c r="D4029" t="s">
        <v>2409</v>
      </c>
      <c r="E4029">
        <v>0</v>
      </c>
    </row>
    <row r="4030" spans="1:5" x14ac:dyDescent="0.3">
      <c r="A4030">
        <v>65040152</v>
      </c>
      <c r="B4030" t="s">
        <v>238</v>
      </c>
      <c r="C4030" t="s">
        <v>8</v>
      </c>
      <c r="D4030" t="s">
        <v>2410</v>
      </c>
      <c r="E4030">
        <v>0</v>
      </c>
    </row>
    <row r="4031" spans="1:5" x14ac:dyDescent="0.3">
      <c r="A4031">
        <v>65040152</v>
      </c>
      <c r="B4031" t="s">
        <v>238</v>
      </c>
      <c r="C4031" t="s">
        <v>8</v>
      </c>
      <c r="D4031" t="s">
        <v>2411</v>
      </c>
      <c r="E4031">
        <v>0</v>
      </c>
    </row>
    <row r="4032" spans="1:5" x14ac:dyDescent="0.3">
      <c r="A4032">
        <v>65040152</v>
      </c>
      <c r="B4032" t="s">
        <v>238</v>
      </c>
      <c r="C4032" t="s">
        <v>8</v>
      </c>
      <c r="D4032" t="s">
        <v>2412</v>
      </c>
      <c r="E4032">
        <v>0</v>
      </c>
    </row>
    <row r="4033" spans="1:5" x14ac:dyDescent="0.3">
      <c r="A4033">
        <v>65040152</v>
      </c>
      <c r="B4033" t="s">
        <v>238</v>
      </c>
      <c r="C4033" t="s">
        <v>8</v>
      </c>
      <c r="D4033" t="s">
        <v>2413</v>
      </c>
      <c r="E4033">
        <v>0</v>
      </c>
    </row>
    <row r="4034" spans="1:5" x14ac:dyDescent="0.3">
      <c r="A4034">
        <v>71240010</v>
      </c>
      <c r="B4034" t="s">
        <v>240</v>
      </c>
      <c r="C4034" t="s">
        <v>8</v>
      </c>
      <c r="D4034" t="s">
        <v>2378</v>
      </c>
      <c r="E4034">
        <v>0</v>
      </c>
    </row>
    <row r="4035" spans="1:5" x14ac:dyDescent="0.3">
      <c r="A4035">
        <v>71240010</v>
      </c>
      <c r="B4035" t="s">
        <v>240</v>
      </c>
      <c r="C4035" t="s">
        <v>8</v>
      </c>
      <c r="D4035" t="s">
        <v>2379</v>
      </c>
      <c r="E4035">
        <v>0</v>
      </c>
    </row>
    <row r="4036" spans="1:5" x14ac:dyDescent="0.3">
      <c r="A4036">
        <v>71240010</v>
      </c>
      <c r="B4036" t="s">
        <v>240</v>
      </c>
      <c r="C4036" t="s">
        <v>8</v>
      </c>
      <c r="D4036" t="s">
        <v>2380</v>
      </c>
      <c r="E4036">
        <v>0</v>
      </c>
    </row>
    <row r="4037" spans="1:5" x14ac:dyDescent="0.3">
      <c r="A4037">
        <v>71240010</v>
      </c>
      <c r="B4037" t="s">
        <v>240</v>
      </c>
      <c r="C4037" t="s">
        <v>8</v>
      </c>
      <c r="D4037" t="s">
        <v>2381</v>
      </c>
      <c r="E4037">
        <v>0</v>
      </c>
    </row>
    <row r="4038" spans="1:5" x14ac:dyDescent="0.3">
      <c r="A4038">
        <v>71240010</v>
      </c>
      <c r="B4038" t="s">
        <v>240</v>
      </c>
      <c r="C4038" t="s">
        <v>8</v>
      </c>
      <c r="D4038" t="s">
        <v>2382</v>
      </c>
      <c r="E4038">
        <v>0</v>
      </c>
    </row>
    <row r="4039" spans="1:5" x14ac:dyDescent="0.3">
      <c r="A4039">
        <v>71240010</v>
      </c>
      <c r="B4039" t="s">
        <v>240</v>
      </c>
      <c r="C4039" t="s">
        <v>8</v>
      </c>
      <c r="D4039" t="s">
        <v>2383</v>
      </c>
      <c r="E4039">
        <v>0</v>
      </c>
    </row>
    <row r="4040" spans="1:5" x14ac:dyDescent="0.3">
      <c r="A4040">
        <v>71240010</v>
      </c>
      <c r="B4040" t="s">
        <v>240</v>
      </c>
      <c r="C4040" t="s">
        <v>8</v>
      </c>
      <c r="D4040" t="s">
        <v>2384</v>
      </c>
      <c r="E4040">
        <v>0</v>
      </c>
    </row>
    <row r="4041" spans="1:5" x14ac:dyDescent="0.3">
      <c r="A4041">
        <v>71240010</v>
      </c>
      <c r="B4041" t="s">
        <v>240</v>
      </c>
      <c r="C4041" t="s">
        <v>8</v>
      </c>
      <c r="D4041" t="s">
        <v>2385</v>
      </c>
      <c r="E4041">
        <v>0</v>
      </c>
    </row>
    <row r="4042" spans="1:5" x14ac:dyDescent="0.3">
      <c r="A4042">
        <v>71240010</v>
      </c>
      <c r="B4042" t="s">
        <v>240</v>
      </c>
      <c r="C4042" t="s">
        <v>8</v>
      </c>
      <c r="D4042" t="s">
        <v>2386</v>
      </c>
      <c r="E4042">
        <v>0</v>
      </c>
    </row>
    <row r="4043" spans="1:5" x14ac:dyDescent="0.3">
      <c r="A4043">
        <v>71240010</v>
      </c>
      <c r="B4043" t="s">
        <v>240</v>
      </c>
      <c r="C4043" t="s">
        <v>8</v>
      </c>
      <c r="D4043" t="s">
        <v>2387</v>
      </c>
      <c r="E4043">
        <v>-2</v>
      </c>
    </row>
    <row r="4044" spans="1:5" x14ac:dyDescent="0.3">
      <c r="A4044">
        <v>71240010</v>
      </c>
      <c r="B4044" t="s">
        <v>240</v>
      </c>
      <c r="C4044" t="s">
        <v>8</v>
      </c>
      <c r="D4044" t="s">
        <v>2388</v>
      </c>
      <c r="E4044">
        <v>0</v>
      </c>
    </row>
    <row r="4045" spans="1:5" x14ac:dyDescent="0.3">
      <c r="A4045">
        <v>71240010</v>
      </c>
      <c r="B4045" t="s">
        <v>240</v>
      </c>
      <c r="C4045" t="s">
        <v>8</v>
      </c>
      <c r="D4045" t="s">
        <v>2389</v>
      </c>
      <c r="E4045">
        <v>0</v>
      </c>
    </row>
    <row r="4046" spans="1:5" x14ac:dyDescent="0.3">
      <c r="A4046">
        <v>71240010</v>
      </c>
      <c r="B4046" t="s">
        <v>240</v>
      </c>
      <c r="C4046" t="s">
        <v>8</v>
      </c>
      <c r="D4046" t="s">
        <v>2390</v>
      </c>
      <c r="E4046">
        <v>0</v>
      </c>
    </row>
    <row r="4047" spans="1:5" x14ac:dyDescent="0.3">
      <c r="A4047">
        <v>71240010</v>
      </c>
      <c r="B4047" t="s">
        <v>240</v>
      </c>
      <c r="C4047" t="s">
        <v>8</v>
      </c>
      <c r="D4047" t="s">
        <v>2391</v>
      </c>
      <c r="E4047">
        <v>0</v>
      </c>
    </row>
    <row r="4048" spans="1:5" x14ac:dyDescent="0.3">
      <c r="A4048">
        <v>71240010</v>
      </c>
      <c r="B4048" t="s">
        <v>240</v>
      </c>
      <c r="C4048" t="s">
        <v>8</v>
      </c>
      <c r="D4048" t="s">
        <v>2392</v>
      </c>
      <c r="E4048">
        <v>0</v>
      </c>
    </row>
    <row r="4049" spans="1:5" x14ac:dyDescent="0.3">
      <c r="A4049">
        <v>71240010</v>
      </c>
      <c r="B4049" t="s">
        <v>240</v>
      </c>
      <c r="C4049" t="s">
        <v>8</v>
      </c>
      <c r="D4049" t="s">
        <v>2393</v>
      </c>
      <c r="E4049">
        <v>0</v>
      </c>
    </row>
    <row r="4050" spans="1:5" x14ac:dyDescent="0.3">
      <c r="A4050">
        <v>71240010</v>
      </c>
      <c r="B4050" t="s">
        <v>240</v>
      </c>
      <c r="C4050" t="s">
        <v>8</v>
      </c>
      <c r="D4050" t="s">
        <v>2394</v>
      </c>
      <c r="E4050">
        <v>0</v>
      </c>
    </row>
    <row r="4051" spans="1:5" x14ac:dyDescent="0.3">
      <c r="A4051">
        <v>71240010</v>
      </c>
      <c r="B4051" t="s">
        <v>240</v>
      </c>
      <c r="C4051" t="s">
        <v>8</v>
      </c>
      <c r="D4051" t="s">
        <v>2395</v>
      </c>
      <c r="E4051">
        <v>0</v>
      </c>
    </row>
    <row r="4052" spans="1:5" x14ac:dyDescent="0.3">
      <c r="A4052">
        <v>71240010</v>
      </c>
      <c r="B4052" t="s">
        <v>240</v>
      </c>
      <c r="C4052" t="s">
        <v>8</v>
      </c>
      <c r="D4052" t="s">
        <v>2396</v>
      </c>
      <c r="E4052">
        <v>0</v>
      </c>
    </row>
    <row r="4053" spans="1:5" x14ac:dyDescent="0.3">
      <c r="A4053">
        <v>71240010</v>
      </c>
      <c r="B4053" t="s">
        <v>240</v>
      </c>
      <c r="C4053" t="s">
        <v>8</v>
      </c>
      <c r="D4053" t="s">
        <v>2397</v>
      </c>
      <c r="E4053">
        <v>0</v>
      </c>
    </row>
    <row r="4054" spans="1:5" x14ac:dyDescent="0.3">
      <c r="A4054">
        <v>71240010</v>
      </c>
      <c r="B4054" t="s">
        <v>240</v>
      </c>
      <c r="C4054" t="s">
        <v>8</v>
      </c>
      <c r="D4054" t="s">
        <v>2398</v>
      </c>
      <c r="E4054">
        <v>0</v>
      </c>
    </row>
    <row r="4055" spans="1:5" x14ac:dyDescent="0.3">
      <c r="A4055">
        <v>71240010</v>
      </c>
      <c r="B4055" t="s">
        <v>240</v>
      </c>
      <c r="C4055" t="s">
        <v>8</v>
      </c>
      <c r="D4055" t="s">
        <v>2399</v>
      </c>
      <c r="E4055">
        <v>0</v>
      </c>
    </row>
    <row r="4056" spans="1:5" x14ac:dyDescent="0.3">
      <c r="A4056">
        <v>71240010</v>
      </c>
      <c r="B4056" t="s">
        <v>240</v>
      </c>
      <c r="C4056" t="s">
        <v>8</v>
      </c>
      <c r="D4056" t="s">
        <v>2400</v>
      </c>
      <c r="E4056">
        <v>0</v>
      </c>
    </row>
    <row r="4057" spans="1:5" x14ac:dyDescent="0.3">
      <c r="A4057">
        <v>71240010</v>
      </c>
      <c r="B4057" t="s">
        <v>240</v>
      </c>
      <c r="C4057" t="s">
        <v>8</v>
      </c>
      <c r="D4057" t="s">
        <v>2401</v>
      </c>
      <c r="E4057">
        <v>0</v>
      </c>
    </row>
    <row r="4058" spans="1:5" x14ac:dyDescent="0.3">
      <c r="A4058">
        <v>71240010</v>
      </c>
      <c r="B4058" t="s">
        <v>240</v>
      </c>
      <c r="C4058" t="s">
        <v>8</v>
      </c>
      <c r="D4058" t="s">
        <v>2402</v>
      </c>
      <c r="E4058">
        <v>0</v>
      </c>
    </row>
    <row r="4059" spans="1:5" x14ac:dyDescent="0.3">
      <c r="A4059">
        <v>71240010</v>
      </c>
      <c r="B4059" t="s">
        <v>240</v>
      </c>
      <c r="C4059" t="s">
        <v>8</v>
      </c>
      <c r="D4059" t="s">
        <v>2403</v>
      </c>
      <c r="E4059">
        <v>0</v>
      </c>
    </row>
    <row r="4060" spans="1:5" x14ac:dyDescent="0.3">
      <c r="A4060">
        <v>71240010</v>
      </c>
      <c r="B4060" t="s">
        <v>240</v>
      </c>
      <c r="C4060" t="s">
        <v>8</v>
      </c>
      <c r="D4060" t="s">
        <v>2404</v>
      </c>
      <c r="E4060">
        <v>0</v>
      </c>
    </row>
    <row r="4061" spans="1:5" x14ac:dyDescent="0.3">
      <c r="A4061">
        <v>71240010</v>
      </c>
      <c r="B4061" t="s">
        <v>240</v>
      </c>
      <c r="C4061" t="s">
        <v>8</v>
      </c>
      <c r="D4061" t="s">
        <v>2405</v>
      </c>
      <c r="E4061">
        <v>0</v>
      </c>
    </row>
    <row r="4062" spans="1:5" x14ac:dyDescent="0.3">
      <c r="A4062">
        <v>71240010</v>
      </c>
      <c r="B4062" t="s">
        <v>240</v>
      </c>
      <c r="C4062" t="s">
        <v>8</v>
      </c>
      <c r="D4062" t="s">
        <v>2406</v>
      </c>
      <c r="E4062">
        <v>0</v>
      </c>
    </row>
    <row r="4063" spans="1:5" x14ac:dyDescent="0.3">
      <c r="A4063">
        <v>71240010</v>
      </c>
      <c r="B4063" t="s">
        <v>240</v>
      </c>
      <c r="C4063" t="s">
        <v>8</v>
      </c>
      <c r="D4063" t="s">
        <v>2407</v>
      </c>
      <c r="E4063">
        <v>0</v>
      </c>
    </row>
    <row r="4064" spans="1:5" x14ac:dyDescent="0.3">
      <c r="A4064">
        <v>71240010</v>
      </c>
      <c r="B4064" t="s">
        <v>240</v>
      </c>
      <c r="C4064" t="s">
        <v>8</v>
      </c>
      <c r="D4064" t="s">
        <v>2408</v>
      </c>
      <c r="E4064">
        <v>-2</v>
      </c>
    </row>
    <row r="4065" spans="1:5" x14ac:dyDescent="0.3">
      <c r="A4065">
        <v>71240010</v>
      </c>
      <c r="B4065" t="s">
        <v>240</v>
      </c>
      <c r="C4065" t="s">
        <v>8</v>
      </c>
      <c r="D4065" t="s">
        <v>2409</v>
      </c>
      <c r="E4065">
        <v>-2</v>
      </c>
    </row>
    <row r="4066" spans="1:5" x14ac:dyDescent="0.3">
      <c r="A4066">
        <v>71240010</v>
      </c>
      <c r="B4066" t="s">
        <v>240</v>
      </c>
      <c r="C4066" t="s">
        <v>8</v>
      </c>
      <c r="D4066" t="s">
        <v>2410</v>
      </c>
      <c r="E4066">
        <v>0</v>
      </c>
    </row>
    <row r="4067" spans="1:5" x14ac:dyDescent="0.3">
      <c r="A4067">
        <v>71240010</v>
      </c>
      <c r="B4067" t="s">
        <v>240</v>
      </c>
      <c r="C4067" t="s">
        <v>8</v>
      </c>
      <c r="D4067" t="s">
        <v>2411</v>
      </c>
      <c r="E4067">
        <v>0</v>
      </c>
    </row>
    <row r="4068" spans="1:5" x14ac:dyDescent="0.3">
      <c r="A4068">
        <v>71240010</v>
      </c>
      <c r="B4068" t="s">
        <v>240</v>
      </c>
      <c r="C4068" t="s">
        <v>8</v>
      </c>
      <c r="D4068" t="s">
        <v>2412</v>
      </c>
      <c r="E4068">
        <v>0</v>
      </c>
    </row>
    <row r="4069" spans="1:5" x14ac:dyDescent="0.3">
      <c r="A4069">
        <v>71240010</v>
      </c>
      <c r="B4069" t="s">
        <v>240</v>
      </c>
      <c r="C4069" t="s">
        <v>8</v>
      </c>
      <c r="D4069" t="s">
        <v>2413</v>
      </c>
      <c r="E4069">
        <v>0</v>
      </c>
    </row>
    <row r="4070" spans="1:5" x14ac:dyDescent="0.3">
      <c r="A4070">
        <v>71240003</v>
      </c>
      <c r="B4070" t="s">
        <v>242</v>
      </c>
      <c r="C4070" t="s">
        <v>8</v>
      </c>
      <c r="D4070" t="s">
        <v>2378</v>
      </c>
      <c r="E4070">
        <v>0</v>
      </c>
    </row>
    <row r="4071" spans="1:5" x14ac:dyDescent="0.3">
      <c r="A4071">
        <v>71240003</v>
      </c>
      <c r="B4071" t="s">
        <v>242</v>
      </c>
      <c r="C4071" t="s">
        <v>8</v>
      </c>
      <c r="D4071" t="s">
        <v>2379</v>
      </c>
      <c r="E4071">
        <v>-1</v>
      </c>
    </row>
    <row r="4072" spans="1:5" x14ac:dyDescent="0.3">
      <c r="A4072">
        <v>71240003</v>
      </c>
      <c r="B4072" t="s">
        <v>242</v>
      </c>
      <c r="C4072" t="s">
        <v>8</v>
      </c>
      <c r="D4072" t="s">
        <v>2380</v>
      </c>
      <c r="E4072">
        <v>0</v>
      </c>
    </row>
    <row r="4073" spans="1:5" x14ac:dyDescent="0.3">
      <c r="A4073">
        <v>71240003</v>
      </c>
      <c r="B4073" t="s">
        <v>242</v>
      </c>
      <c r="C4073" t="s">
        <v>8</v>
      </c>
      <c r="D4073" t="s">
        <v>2381</v>
      </c>
      <c r="E4073">
        <v>0</v>
      </c>
    </row>
    <row r="4074" spans="1:5" x14ac:dyDescent="0.3">
      <c r="A4074">
        <v>71240003</v>
      </c>
      <c r="B4074" t="s">
        <v>242</v>
      </c>
      <c r="C4074" t="s">
        <v>8</v>
      </c>
      <c r="D4074" t="s">
        <v>2382</v>
      </c>
      <c r="E4074">
        <v>0</v>
      </c>
    </row>
    <row r="4075" spans="1:5" x14ac:dyDescent="0.3">
      <c r="A4075">
        <v>71240003</v>
      </c>
      <c r="B4075" t="s">
        <v>242</v>
      </c>
      <c r="C4075" t="s">
        <v>8</v>
      </c>
      <c r="D4075" t="s">
        <v>2383</v>
      </c>
      <c r="E4075">
        <v>-4</v>
      </c>
    </row>
    <row r="4076" spans="1:5" x14ac:dyDescent="0.3">
      <c r="A4076">
        <v>71240003</v>
      </c>
      <c r="B4076" t="s">
        <v>242</v>
      </c>
      <c r="C4076" t="s">
        <v>8</v>
      </c>
      <c r="D4076" t="s">
        <v>2384</v>
      </c>
      <c r="E4076">
        <v>0</v>
      </c>
    </row>
    <row r="4077" spans="1:5" x14ac:dyDescent="0.3">
      <c r="A4077">
        <v>71240003</v>
      </c>
      <c r="B4077" t="s">
        <v>242</v>
      </c>
      <c r="C4077" t="s">
        <v>8</v>
      </c>
      <c r="D4077" t="s">
        <v>2385</v>
      </c>
      <c r="E4077">
        <v>0</v>
      </c>
    </row>
    <row r="4078" spans="1:5" x14ac:dyDescent="0.3">
      <c r="A4078">
        <v>71240003</v>
      </c>
      <c r="B4078" t="s">
        <v>242</v>
      </c>
      <c r="C4078" t="s">
        <v>8</v>
      </c>
      <c r="D4078" t="s">
        <v>2386</v>
      </c>
      <c r="E4078">
        <v>0</v>
      </c>
    </row>
    <row r="4079" spans="1:5" x14ac:dyDescent="0.3">
      <c r="A4079">
        <v>71240003</v>
      </c>
      <c r="B4079" t="s">
        <v>242</v>
      </c>
      <c r="C4079" t="s">
        <v>8</v>
      </c>
      <c r="D4079" t="s">
        <v>2387</v>
      </c>
      <c r="E4079">
        <v>0</v>
      </c>
    </row>
    <row r="4080" spans="1:5" x14ac:dyDescent="0.3">
      <c r="A4080">
        <v>71240003</v>
      </c>
      <c r="B4080" t="s">
        <v>242</v>
      </c>
      <c r="C4080" t="s">
        <v>8</v>
      </c>
      <c r="D4080" t="s">
        <v>2388</v>
      </c>
      <c r="E4080">
        <v>0</v>
      </c>
    </row>
    <row r="4081" spans="1:5" x14ac:dyDescent="0.3">
      <c r="A4081">
        <v>71240003</v>
      </c>
      <c r="B4081" t="s">
        <v>242</v>
      </c>
      <c r="C4081" t="s">
        <v>8</v>
      </c>
      <c r="D4081" t="s">
        <v>2389</v>
      </c>
      <c r="E4081">
        <v>0</v>
      </c>
    </row>
    <row r="4082" spans="1:5" x14ac:dyDescent="0.3">
      <c r="A4082">
        <v>71240003</v>
      </c>
      <c r="B4082" t="s">
        <v>242</v>
      </c>
      <c r="C4082" t="s">
        <v>8</v>
      </c>
      <c r="D4082" t="s">
        <v>2390</v>
      </c>
      <c r="E4082">
        <v>-1</v>
      </c>
    </row>
    <row r="4083" spans="1:5" x14ac:dyDescent="0.3">
      <c r="A4083">
        <v>71240003</v>
      </c>
      <c r="B4083" t="s">
        <v>242</v>
      </c>
      <c r="C4083" t="s">
        <v>8</v>
      </c>
      <c r="D4083" t="s">
        <v>2391</v>
      </c>
      <c r="E4083">
        <v>0</v>
      </c>
    </row>
    <row r="4084" spans="1:5" x14ac:dyDescent="0.3">
      <c r="A4084">
        <v>71240003</v>
      </c>
      <c r="B4084" t="s">
        <v>242</v>
      </c>
      <c r="C4084" t="s">
        <v>8</v>
      </c>
      <c r="D4084" t="s">
        <v>2392</v>
      </c>
      <c r="E4084">
        <v>0</v>
      </c>
    </row>
    <row r="4085" spans="1:5" x14ac:dyDescent="0.3">
      <c r="A4085">
        <v>71240003</v>
      </c>
      <c r="B4085" t="s">
        <v>242</v>
      </c>
      <c r="C4085" t="s">
        <v>8</v>
      </c>
      <c r="D4085" t="s">
        <v>2393</v>
      </c>
      <c r="E4085">
        <v>0</v>
      </c>
    </row>
    <row r="4086" spans="1:5" x14ac:dyDescent="0.3">
      <c r="A4086">
        <v>71240003</v>
      </c>
      <c r="B4086" t="s">
        <v>242</v>
      </c>
      <c r="C4086" t="s">
        <v>8</v>
      </c>
      <c r="D4086" t="s">
        <v>2394</v>
      </c>
      <c r="E4086">
        <v>0</v>
      </c>
    </row>
    <row r="4087" spans="1:5" x14ac:dyDescent="0.3">
      <c r="A4087">
        <v>71240003</v>
      </c>
      <c r="B4087" t="s">
        <v>242</v>
      </c>
      <c r="C4087" t="s">
        <v>8</v>
      </c>
      <c r="D4087" t="s">
        <v>2395</v>
      </c>
      <c r="E4087">
        <v>0</v>
      </c>
    </row>
    <row r="4088" spans="1:5" x14ac:dyDescent="0.3">
      <c r="A4088">
        <v>71240003</v>
      </c>
      <c r="B4088" t="s">
        <v>242</v>
      </c>
      <c r="C4088" t="s">
        <v>8</v>
      </c>
      <c r="D4088" t="s">
        <v>2396</v>
      </c>
      <c r="E4088">
        <v>0</v>
      </c>
    </row>
    <row r="4089" spans="1:5" x14ac:dyDescent="0.3">
      <c r="A4089">
        <v>71240003</v>
      </c>
      <c r="B4089" t="s">
        <v>242</v>
      </c>
      <c r="C4089" t="s">
        <v>8</v>
      </c>
      <c r="D4089" t="s">
        <v>2397</v>
      </c>
      <c r="E4089">
        <v>0</v>
      </c>
    </row>
    <row r="4090" spans="1:5" x14ac:dyDescent="0.3">
      <c r="A4090">
        <v>71240003</v>
      </c>
      <c r="B4090" t="s">
        <v>242</v>
      </c>
      <c r="C4090" t="s">
        <v>8</v>
      </c>
      <c r="D4090" t="s">
        <v>2398</v>
      </c>
      <c r="E4090">
        <v>0</v>
      </c>
    </row>
    <row r="4091" spans="1:5" x14ac:dyDescent="0.3">
      <c r="A4091">
        <v>71240003</v>
      </c>
      <c r="B4091" t="s">
        <v>242</v>
      </c>
      <c r="C4091" t="s">
        <v>8</v>
      </c>
      <c r="D4091" t="s">
        <v>2399</v>
      </c>
      <c r="E4091">
        <v>0</v>
      </c>
    </row>
    <row r="4092" spans="1:5" x14ac:dyDescent="0.3">
      <c r="A4092">
        <v>71240003</v>
      </c>
      <c r="B4092" t="s">
        <v>242</v>
      </c>
      <c r="C4092" t="s">
        <v>8</v>
      </c>
      <c r="D4092" t="s">
        <v>2400</v>
      </c>
      <c r="E4092">
        <v>0</v>
      </c>
    </row>
    <row r="4093" spans="1:5" x14ac:dyDescent="0.3">
      <c r="A4093">
        <v>71240003</v>
      </c>
      <c r="B4093" t="s">
        <v>242</v>
      </c>
      <c r="C4093" t="s">
        <v>8</v>
      </c>
      <c r="D4093" t="s">
        <v>2401</v>
      </c>
      <c r="E4093">
        <v>0</v>
      </c>
    </row>
    <row r="4094" spans="1:5" x14ac:dyDescent="0.3">
      <c r="A4094">
        <v>71240003</v>
      </c>
      <c r="B4094" t="s">
        <v>242</v>
      </c>
      <c r="C4094" t="s">
        <v>8</v>
      </c>
      <c r="D4094" t="s">
        <v>2402</v>
      </c>
      <c r="E4094">
        <v>-1</v>
      </c>
    </row>
    <row r="4095" spans="1:5" x14ac:dyDescent="0.3">
      <c r="A4095">
        <v>71240003</v>
      </c>
      <c r="B4095" t="s">
        <v>242</v>
      </c>
      <c r="C4095" t="s">
        <v>8</v>
      </c>
      <c r="D4095" t="s">
        <v>2403</v>
      </c>
      <c r="E4095">
        <v>0</v>
      </c>
    </row>
    <row r="4096" spans="1:5" x14ac:dyDescent="0.3">
      <c r="A4096">
        <v>71240003</v>
      </c>
      <c r="B4096" t="s">
        <v>242</v>
      </c>
      <c r="C4096" t="s">
        <v>8</v>
      </c>
      <c r="D4096" t="s">
        <v>2404</v>
      </c>
      <c r="E4096">
        <v>0</v>
      </c>
    </row>
    <row r="4097" spans="1:5" x14ac:dyDescent="0.3">
      <c r="A4097">
        <v>71240003</v>
      </c>
      <c r="B4097" t="s">
        <v>242</v>
      </c>
      <c r="C4097" t="s">
        <v>8</v>
      </c>
      <c r="D4097" t="s">
        <v>2405</v>
      </c>
      <c r="E4097">
        <v>0</v>
      </c>
    </row>
    <row r="4098" spans="1:5" x14ac:dyDescent="0.3">
      <c r="A4098">
        <v>71240003</v>
      </c>
      <c r="B4098" t="s">
        <v>242</v>
      </c>
      <c r="C4098" t="s">
        <v>8</v>
      </c>
      <c r="D4098" t="s">
        <v>2406</v>
      </c>
      <c r="E4098">
        <v>0</v>
      </c>
    </row>
    <row r="4099" spans="1:5" x14ac:dyDescent="0.3">
      <c r="A4099">
        <v>71240003</v>
      </c>
      <c r="B4099" t="s">
        <v>242</v>
      </c>
      <c r="C4099" t="s">
        <v>8</v>
      </c>
      <c r="D4099" t="s">
        <v>2407</v>
      </c>
      <c r="E4099">
        <v>0</v>
      </c>
    </row>
    <row r="4100" spans="1:5" x14ac:dyDescent="0.3">
      <c r="A4100">
        <v>71240003</v>
      </c>
      <c r="B4100" t="s">
        <v>242</v>
      </c>
      <c r="C4100" t="s">
        <v>8</v>
      </c>
      <c r="D4100" t="s">
        <v>2408</v>
      </c>
      <c r="E4100">
        <v>0</v>
      </c>
    </row>
    <row r="4101" spans="1:5" x14ac:dyDescent="0.3">
      <c r="A4101">
        <v>71240003</v>
      </c>
      <c r="B4101" t="s">
        <v>242</v>
      </c>
      <c r="C4101" t="s">
        <v>8</v>
      </c>
      <c r="D4101" t="s">
        <v>2409</v>
      </c>
      <c r="E4101">
        <v>0</v>
      </c>
    </row>
    <row r="4102" spans="1:5" x14ac:dyDescent="0.3">
      <c r="A4102">
        <v>71240003</v>
      </c>
      <c r="B4102" t="s">
        <v>242</v>
      </c>
      <c r="C4102" t="s">
        <v>8</v>
      </c>
      <c r="D4102" t="s">
        <v>2410</v>
      </c>
      <c r="E4102">
        <v>0</v>
      </c>
    </row>
    <row r="4103" spans="1:5" x14ac:dyDescent="0.3">
      <c r="A4103">
        <v>71240003</v>
      </c>
      <c r="B4103" t="s">
        <v>242</v>
      </c>
      <c r="C4103" t="s">
        <v>8</v>
      </c>
      <c r="D4103" t="s">
        <v>2411</v>
      </c>
      <c r="E4103">
        <v>0</v>
      </c>
    </row>
    <row r="4104" spans="1:5" x14ac:dyDescent="0.3">
      <c r="A4104">
        <v>71240003</v>
      </c>
      <c r="B4104" t="s">
        <v>242</v>
      </c>
      <c r="C4104" t="s">
        <v>8</v>
      </c>
      <c r="D4104" t="s">
        <v>2412</v>
      </c>
      <c r="E4104">
        <v>0</v>
      </c>
    </row>
    <row r="4105" spans="1:5" x14ac:dyDescent="0.3">
      <c r="A4105">
        <v>71240003</v>
      </c>
      <c r="B4105" t="s">
        <v>242</v>
      </c>
      <c r="C4105" t="s">
        <v>8</v>
      </c>
      <c r="D4105" t="s">
        <v>2413</v>
      </c>
      <c r="E4105">
        <v>0</v>
      </c>
    </row>
    <row r="4106" spans="1:5" x14ac:dyDescent="0.3">
      <c r="A4106">
        <v>53230223</v>
      </c>
      <c r="B4106" t="s">
        <v>244</v>
      </c>
      <c r="C4106" t="s">
        <v>8</v>
      </c>
      <c r="D4106" t="s">
        <v>2378</v>
      </c>
      <c r="E4106">
        <v>0</v>
      </c>
    </row>
    <row r="4107" spans="1:5" x14ac:dyDescent="0.3">
      <c r="A4107">
        <v>53230223</v>
      </c>
      <c r="B4107" t="s">
        <v>244</v>
      </c>
      <c r="C4107" t="s">
        <v>8</v>
      </c>
      <c r="D4107" t="s">
        <v>2379</v>
      </c>
      <c r="E4107">
        <v>0</v>
      </c>
    </row>
    <row r="4108" spans="1:5" x14ac:dyDescent="0.3">
      <c r="A4108">
        <v>53230223</v>
      </c>
      <c r="B4108" t="s">
        <v>244</v>
      </c>
      <c r="C4108" t="s">
        <v>8</v>
      </c>
      <c r="D4108" t="s">
        <v>2380</v>
      </c>
      <c r="E4108">
        <v>0</v>
      </c>
    </row>
    <row r="4109" spans="1:5" x14ac:dyDescent="0.3">
      <c r="A4109">
        <v>53230223</v>
      </c>
      <c r="B4109" t="s">
        <v>244</v>
      </c>
      <c r="C4109" t="s">
        <v>8</v>
      </c>
      <c r="D4109" t="s">
        <v>2381</v>
      </c>
      <c r="E4109">
        <v>0</v>
      </c>
    </row>
    <row r="4110" spans="1:5" x14ac:dyDescent="0.3">
      <c r="A4110">
        <v>53230223</v>
      </c>
      <c r="B4110" t="s">
        <v>244</v>
      </c>
      <c r="C4110" t="s">
        <v>8</v>
      </c>
      <c r="D4110" t="s">
        <v>2382</v>
      </c>
      <c r="E4110">
        <v>0</v>
      </c>
    </row>
    <row r="4111" spans="1:5" x14ac:dyDescent="0.3">
      <c r="A4111">
        <v>53230223</v>
      </c>
      <c r="B4111" t="s">
        <v>244</v>
      </c>
      <c r="C4111" t="s">
        <v>8</v>
      </c>
      <c r="D4111" t="s">
        <v>2383</v>
      </c>
      <c r="E4111">
        <v>0</v>
      </c>
    </row>
    <row r="4112" spans="1:5" x14ac:dyDescent="0.3">
      <c r="A4112">
        <v>53230223</v>
      </c>
      <c r="B4112" t="s">
        <v>244</v>
      </c>
      <c r="C4112" t="s">
        <v>8</v>
      </c>
      <c r="D4112" t="s">
        <v>2384</v>
      </c>
      <c r="E4112">
        <v>0</v>
      </c>
    </row>
    <row r="4113" spans="1:5" x14ac:dyDescent="0.3">
      <c r="A4113">
        <v>53230223</v>
      </c>
      <c r="B4113" t="s">
        <v>244</v>
      </c>
      <c r="C4113" t="s">
        <v>8</v>
      </c>
      <c r="D4113" t="s">
        <v>2385</v>
      </c>
      <c r="E4113">
        <v>0</v>
      </c>
    </row>
    <row r="4114" spans="1:5" x14ac:dyDescent="0.3">
      <c r="A4114">
        <v>53230223</v>
      </c>
      <c r="B4114" t="s">
        <v>244</v>
      </c>
      <c r="C4114" t="s">
        <v>8</v>
      </c>
      <c r="D4114" t="s">
        <v>2386</v>
      </c>
      <c r="E4114">
        <v>0</v>
      </c>
    </row>
    <row r="4115" spans="1:5" x14ac:dyDescent="0.3">
      <c r="A4115">
        <v>53230223</v>
      </c>
      <c r="B4115" t="s">
        <v>244</v>
      </c>
      <c r="C4115" t="s">
        <v>8</v>
      </c>
      <c r="D4115" t="s">
        <v>2387</v>
      </c>
      <c r="E4115">
        <v>0</v>
      </c>
    </row>
    <row r="4116" spans="1:5" x14ac:dyDescent="0.3">
      <c r="A4116">
        <v>53230223</v>
      </c>
      <c r="B4116" t="s">
        <v>244</v>
      </c>
      <c r="C4116" t="s">
        <v>8</v>
      </c>
      <c r="D4116" t="s">
        <v>2388</v>
      </c>
      <c r="E4116">
        <v>0</v>
      </c>
    </row>
    <row r="4117" spans="1:5" x14ac:dyDescent="0.3">
      <c r="A4117">
        <v>53230223</v>
      </c>
      <c r="B4117" t="s">
        <v>244</v>
      </c>
      <c r="C4117" t="s">
        <v>8</v>
      </c>
      <c r="D4117" t="s">
        <v>2389</v>
      </c>
      <c r="E4117">
        <v>-1</v>
      </c>
    </row>
    <row r="4118" spans="1:5" x14ac:dyDescent="0.3">
      <c r="A4118">
        <v>53230223</v>
      </c>
      <c r="B4118" t="s">
        <v>244</v>
      </c>
      <c r="C4118" t="s">
        <v>8</v>
      </c>
      <c r="D4118" t="s">
        <v>2390</v>
      </c>
      <c r="E4118">
        <v>0</v>
      </c>
    </row>
    <row r="4119" spans="1:5" x14ac:dyDescent="0.3">
      <c r="A4119">
        <v>53230223</v>
      </c>
      <c r="B4119" t="s">
        <v>244</v>
      </c>
      <c r="C4119" t="s">
        <v>8</v>
      </c>
      <c r="D4119" t="s">
        <v>2391</v>
      </c>
      <c r="E4119">
        <v>0</v>
      </c>
    </row>
    <row r="4120" spans="1:5" x14ac:dyDescent="0.3">
      <c r="A4120">
        <v>53230223</v>
      </c>
      <c r="B4120" t="s">
        <v>244</v>
      </c>
      <c r="C4120" t="s">
        <v>8</v>
      </c>
      <c r="D4120" t="s">
        <v>2392</v>
      </c>
      <c r="E4120">
        <v>0</v>
      </c>
    </row>
    <row r="4121" spans="1:5" x14ac:dyDescent="0.3">
      <c r="A4121">
        <v>53230223</v>
      </c>
      <c r="B4121" t="s">
        <v>244</v>
      </c>
      <c r="C4121" t="s">
        <v>8</v>
      </c>
      <c r="D4121" t="s">
        <v>2393</v>
      </c>
      <c r="E4121">
        <v>0</v>
      </c>
    </row>
    <row r="4122" spans="1:5" x14ac:dyDescent="0.3">
      <c r="A4122">
        <v>53230223</v>
      </c>
      <c r="B4122" t="s">
        <v>244</v>
      </c>
      <c r="C4122" t="s">
        <v>8</v>
      </c>
      <c r="D4122" t="s">
        <v>2394</v>
      </c>
      <c r="E4122">
        <v>0</v>
      </c>
    </row>
    <row r="4123" spans="1:5" x14ac:dyDescent="0.3">
      <c r="A4123">
        <v>53230223</v>
      </c>
      <c r="B4123" t="s">
        <v>244</v>
      </c>
      <c r="C4123" t="s">
        <v>8</v>
      </c>
      <c r="D4123" t="s">
        <v>2395</v>
      </c>
      <c r="E4123">
        <v>0</v>
      </c>
    </row>
    <row r="4124" spans="1:5" x14ac:dyDescent="0.3">
      <c r="A4124">
        <v>53230223</v>
      </c>
      <c r="B4124" t="s">
        <v>244</v>
      </c>
      <c r="C4124" t="s">
        <v>8</v>
      </c>
      <c r="D4124" t="s">
        <v>2396</v>
      </c>
      <c r="E4124">
        <v>0</v>
      </c>
    </row>
    <row r="4125" spans="1:5" x14ac:dyDescent="0.3">
      <c r="A4125">
        <v>53230223</v>
      </c>
      <c r="B4125" t="s">
        <v>244</v>
      </c>
      <c r="C4125" t="s">
        <v>8</v>
      </c>
      <c r="D4125" t="s">
        <v>2397</v>
      </c>
      <c r="E4125">
        <v>0</v>
      </c>
    </row>
    <row r="4126" spans="1:5" x14ac:dyDescent="0.3">
      <c r="A4126">
        <v>53230223</v>
      </c>
      <c r="B4126" t="s">
        <v>244</v>
      </c>
      <c r="C4126" t="s">
        <v>8</v>
      </c>
      <c r="D4126" t="s">
        <v>2398</v>
      </c>
      <c r="E4126">
        <v>0</v>
      </c>
    </row>
    <row r="4127" spans="1:5" x14ac:dyDescent="0.3">
      <c r="A4127">
        <v>53230223</v>
      </c>
      <c r="B4127" t="s">
        <v>244</v>
      </c>
      <c r="C4127" t="s">
        <v>8</v>
      </c>
      <c r="D4127" t="s">
        <v>2399</v>
      </c>
      <c r="E4127">
        <v>0</v>
      </c>
    </row>
    <row r="4128" spans="1:5" x14ac:dyDescent="0.3">
      <c r="A4128">
        <v>53230223</v>
      </c>
      <c r="B4128" t="s">
        <v>244</v>
      </c>
      <c r="C4128" t="s">
        <v>8</v>
      </c>
      <c r="D4128" t="s">
        <v>2400</v>
      </c>
      <c r="E4128">
        <v>0</v>
      </c>
    </row>
    <row r="4129" spans="1:5" x14ac:dyDescent="0.3">
      <c r="A4129">
        <v>53230223</v>
      </c>
      <c r="B4129" t="s">
        <v>244</v>
      </c>
      <c r="C4129" t="s">
        <v>8</v>
      </c>
      <c r="D4129" t="s">
        <v>2401</v>
      </c>
      <c r="E4129">
        <v>0</v>
      </c>
    </row>
    <row r="4130" spans="1:5" x14ac:dyDescent="0.3">
      <c r="A4130">
        <v>53230223</v>
      </c>
      <c r="B4130" t="s">
        <v>244</v>
      </c>
      <c r="C4130" t="s">
        <v>8</v>
      </c>
      <c r="D4130" t="s">
        <v>2402</v>
      </c>
      <c r="E4130">
        <v>-1</v>
      </c>
    </row>
    <row r="4131" spans="1:5" x14ac:dyDescent="0.3">
      <c r="A4131">
        <v>53230223</v>
      </c>
      <c r="B4131" t="s">
        <v>244</v>
      </c>
      <c r="C4131" t="s">
        <v>8</v>
      </c>
      <c r="D4131" t="s">
        <v>2403</v>
      </c>
      <c r="E4131">
        <v>0</v>
      </c>
    </row>
    <row r="4132" spans="1:5" x14ac:dyDescent="0.3">
      <c r="A4132">
        <v>53230223</v>
      </c>
      <c r="B4132" t="s">
        <v>244</v>
      </c>
      <c r="C4132" t="s">
        <v>8</v>
      </c>
      <c r="D4132" t="s">
        <v>2404</v>
      </c>
      <c r="E4132">
        <v>0</v>
      </c>
    </row>
    <row r="4133" spans="1:5" x14ac:dyDescent="0.3">
      <c r="A4133">
        <v>53230223</v>
      </c>
      <c r="B4133" t="s">
        <v>244</v>
      </c>
      <c r="C4133" t="s">
        <v>8</v>
      </c>
      <c r="D4133" t="s">
        <v>2405</v>
      </c>
      <c r="E4133">
        <v>0</v>
      </c>
    </row>
    <row r="4134" spans="1:5" x14ac:dyDescent="0.3">
      <c r="A4134">
        <v>53230223</v>
      </c>
      <c r="B4134" t="s">
        <v>244</v>
      </c>
      <c r="C4134" t="s">
        <v>8</v>
      </c>
      <c r="D4134" t="s">
        <v>2406</v>
      </c>
      <c r="E4134">
        <v>0</v>
      </c>
    </row>
    <row r="4135" spans="1:5" x14ac:dyDescent="0.3">
      <c r="A4135">
        <v>53230223</v>
      </c>
      <c r="B4135" t="s">
        <v>244</v>
      </c>
      <c r="C4135" t="s">
        <v>8</v>
      </c>
      <c r="D4135" t="s">
        <v>2407</v>
      </c>
      <c r="E4135">
        <v>0</v>
      </c>
    </row>
    <row r="4136" spans="1:5" x14ac:dyDescent="0.3">
      <c r="A4136">
        <v>53230223</v>
      </c>
      <c r="B4136" t="s">
        <v>244</v>
      </c>
      <c r="C4136" t="s">
        <v>8</v>
      </c>
      <c r="D4136" t="s">
        <v>2408</v>
      </c>
      <c r="E4136">
        <v>0</v>
      </c>
    </row>
    <row r="4137" spans="1:5" x14ac:dyDescent="0.3">
      <c r="A4137">
        <v>53230223</v>
      </c>
      <c r="B4137" t="s">
        <v>244</v>
      </c>
      <c r="C4137" t="s">
        <v>8</v>
      </c>
      <c r="D4137" t="s">
        <v>2409</v>
      </c>
      <c r="E4137">
        <v>0</v>
      </c>
    </row>
    <row r="4138" spans="1:5" x14ac:dyDescent="0.3">
      <c r="A4138">
        <v>53230223</v>
      </c>
      <c r="B4138" t="s">
        <v>244</v>
      </c>
      <c r="C4138" t="s">
        <v>8</v>
      </c>
      <c r="D4138" t="s">
        <v>2410</v>
      </c>
      <c r="E4138">
        <v>0</v>
      </c>
    </row>
    <row r="4139" spans="1:5" x14ac:dyDescent="0.3">
      <c r="A4139">
        <v>53230223</v>
      </c>
      <c r="B4139" t="s">
        <v>244</v>
      </c>
      <c r="C4139" t="s">
        <v>8</v>
      </c>
      <c r="D4139" t="s">
        <v>2411</v>
      </c>
      <c r="E4139">
        <v>0</v>
      </c>
    </row>
    <row r="4140" spans="1:5" x14ac:dyDescent="0.3">
      <c r="A4140">
        <v>53230223</v>
      </c>
      <c r="B4140" t="s">
        <v>244</v>
      </c>
      <c r="C4140" t="s">
        <v>8</v>
      </c>
      <c r="D4140" t="s">
        <v>2412</v>
      </c>
      <c r="E4140">
        <v>0</v>
      </c>
    </row>
    <row r="4141" spans="1:5" x14ac:dyDescent="0.3">
      <c r="A4141">
        <v>53230223</v>
      </c>
      <c r="B4141" t="s">
        <v>244</v>
      </c>
      <c r="C4141" t="s">
        <v>8</v>
      </c>
      <c r="D4141" t="s">
        <v>2413</v>
      </c>
      <c r="E4141">
        <v>0</v>
      </c>
    </row>
    <row r="4142" spans="1:5" x14ac:dyDescent="0.3">
      <c r="A4142">
        <v>53130174</v>
      </c>
      <c r="B4142" t="s">
        <v>246</v>
      </c>
      <c r="C4142" t="s">
        <v>8</v>
      </c>
      <c r="D4142" t="s">
        <v>2378</v>
      </c>
      <c r="E4142">
        <v>0</v>
      </c>
    </row>
    <row r="4143" spans="1:5" x14ac:dyDescent="0.3">
      <c r="A4143">
        <v>53130174</v>
      </c>
      <c r="B4143" t="s">
        <v>246</v>
      </c>
      <c r="C4143" t="s">
        <v>8</v>
      </c>
      <c r="D4143" t="s">
        <v>2379</v>
      </c>
      <c r="E4143">
        <v>0</v>
      </c>
    </row>
    <row r="4144" spans="1:5" x14ac:dyDescent="0.3">
      <c r="A4144">
        <v>53130174</v>
      </c>
      <c r="B4144" t="s">
        <v>246</v>
      </c>
      <c r="C4144" t="s">
        <v>8</v>
      </c>
      <c r="D4144" t="s">
        <v>2380</v>
      </c>
      <c r="E4144">
        <v>0</v>
      </c>
    </row>
    <row r="4145" spans="1:5" x14ac:dyDescent="0.3">
      <c r="A4145">
        <v>53130174</v>
      </c>
      <c r="B4145" t="s">
        <v>246</v>
      </c>
      <c r="C4145" t="s">
        <v>8</v>
      </c>
      <c r="D4145" t="s">
        <v>2381</v>
      </c>
      <c r="E4145">
        <v>0</v>
      </c>
    </row>
    <row r="4146" spans="1:5" x14ac:dyDescent="0.3">
      <c r="A4146">
        <v>53130174</v>
      </c>
      <c r="B4146" t="s">
        <v>246</v>
      </c>
      <c r="C4146" t="s">
        <v>8</v>
      </c>
      <c r="D4146" t="s">
        <v>2382</v>
      </c>
      <c r="E4146">
        <v>0</v>
      </c>
    </row>
    <row r="4147" spans="1:5" x14ac:dyDescent="0.3">
      <c r="A4147">
        <v>53130174</v>
      </c>
      <c r="B4147" t="s">
        <v>246</v>
      </c>
      <c r="C4147" t="s">
        <v>8</v>
      </c>
      <c r="D4147" t="s">
        <v>2383</v>
      </c>
      <c r="E4147">
        <v>0</v>
      </c>
    </row>
    <row r="4148" spans="1:5" x14ac:dyDescent="0.3">
      <c r="A4148">
        <v>53130174</v>
      </c>
      <c r="B4148" t="s">
        <v>246</v>
      </c>
      <c r="C4148" t="s">
        <v>8</v>
      </c>
      <c r="D4148" t="s">
        <v>2384</v>
      </c>
      <c r="E4148">
        <v>0</v>
      </c>
    </row>
    <row r="4149" spans="1:5" x14ac:dyDescent="0.3">
      <c r="A4149">
        <v>53130174</v>
      </c>
      <c r="B4149" t="s">
        <v>246</v>
      </c>
      <c r="C4149" t="s">
        <v>8</v>
      </c>
      <c r="D4149" t="s">
        <v>2385</v>
      </c>
      <c r="E4149">
        <v>0</v>
      </c>
    </row>
    <row r="4150" spans="1:5" x14ac:dyDescent="0.3">
      <c r="A4150">
        <v>53130174</v>
      </c>
      <c r="B4150" t="s">
        <v>246</v>
      </c>
      <c r="C4150" t="s">
        <v>8</v>
      </c>
      <c r="D4150" t="s">
        <v>2386</v>
      </c>
      <c r="E4150">
        <v>0</v>
      </c>
    </row>
    <row r="4151" spans="1:5" x14ac:dyDescent="0.3">
      <c r="A4151">
        <v>53130174</v>
      </c>
      <c r="B4151" t="s">
        <v>246</v>
      </c>
      <c r="C4151" t="s">
        <v>8</v>
      </c>
      <c r="D4151" t="s">
        <v>2387</v>
      </c>
      <c r="E4151">
        <v>0</v>
      </c>
    </row>
    <row r="4152" spans="1:5" x14ac:dyDescent="0.3">
      <c r="A4152">
        <v>53130174</v>
      </c>
      <c r="B4152" t="s">
        <v>246</v>
      </c>
      <c r="C4152" t="s">
        <v>8</v>
      </c>
      <c r="D4152" t="s">
        <v>2388</v>
      </c>
      <c r="E4152">
        <v>0</v>
      </c>
    </row>
    <row r="4153" spans="1:5" x14ac:dyDescent="0.3">
      <c r="A4153">
        <v>53130174</v>
      </c>
      <c r="B4153" t="s">
        <v>246</v>
      </c>
      <c r="C4153" t="s">
        <v>8</v>
      </c>
      <c r="D4153" t="s">
        <v>2389</v>
      </c>
      <c r="E4153">
        <v>0</v>
      </c>
    </row>
    <row r="4154" spans="1:5" x14ac:dyDescent="0.3">
      <c r="A4154">
        <v>53130174</v>
      </c>
      <c r="B4154" t="s">
        <v>246</v>
      </c>
      <c r="C4154" t="s">
        <v>8</v>
      </c>
      <c r="D4154" t="s">
        <v>2390</v>
      </c>
      <c r="E4154">
        <v>0</v>
      </c>
    </row>
    <row r="4155" spans="1:5" x14ac:dyDescent="0.3">
      <c r="A4155">
        <v>53130174</v>
      </c>
      <c r="B4155" t="s">
        <v>246</v>
      </c>
      <c r="C4155" t="s">
        <v>8</v>
      </c>
      <c r="D4155" t="s">
        <v>2391</v>
      </c>
      <c r="E4155">
        <v>0</v>
      </c>
    </row>
    <row r="4156" spans="1:5" x14ac:dyDescent="0.3">
      <c r="A4156">
        <v>53130174</v>
      </c>
      <c r="B4156" t="s">
        <v>246</v>
      </c>
      <c r="C4156" t="s">
        <v>8</v>
      </c>
      <c r="D4156" t="s">
        <v>2392</v>
      </c>
      <c r="E4156">
        <v>0</v>
      </c>
    </row>
    <row r="4157" spans="1:5" x14ac:dyDescent="0.3">
      <c r="A4157">
        <v>53130174</v>
      </c>
      <c r="B4157" t="s">
        <v>246</v>
      </c>
      <c r="C4157" t="s">
        <v>8</v>
      </c>
      <c r="D4157" t="s">
        <v>2393</v>
      </c>
      <c r="E4157">
        <v>0</v>
      </c>
    </row>
    <row r="4158" spans="1:5" x14ac:dyDescent="0.3">
      <c r="A4158">
        <v>53130174</v>
      </c>
      <c r="B4158" t="s">
        <v>246</v>
      </c>
      <c r="C4158" t="s">
        <v>8</v>
      </c>
      <c r="D4158" t="s">
        <v>2394</v>
      </c>
      <c r="E4158">
        <v>0</v>
      </c>
    </row>
    <row r="4159" spans="1:5" x14ac:dyDescent="0.3">
      <c r="A4159">
        <v>53130174</v>
      </c>
      <c r="B4159" t="s">
        <v>246</v>
      </c>
      <c r="C4159" t="s">
        <v>8</v>
      </c>
      <c r="D4159" t="s">
        <v>2395</v>
      </c>
      <c r="E4159">
        <v>-1</v>
      </c>
    </row>
    <row r="4160" spans="1:5" x14ac:dyDescent="0.3">
      <c r="A4160">
        <v>53130174</v>
      </c>
      <c r="B4160" t="s">
        <v>246</v>
      </c>
      <c r="C4160" t="s">
        <v>8</v>
      </c>
      <c r="D4160" t="s">
        <v>2396</v>
      </c>
      <c r="E4160">
        <v>-1</v>
      </c>
    </row>
    <row r="4161" spans="1:5" x14ac:dyDescent="0.3">
      <c r="A4161">
        <v>53130174</v>
      </c>
      <c r="B4161" t="s">
        <v>246</v>
      </c>
      <c r="C4161" t="s">
        <v>8</v>
      </c>
      <c r="D4161" t="s">
        <v>2397</v>
      </c>
      <c r="E4161">
        <v>0</v>
      </c>
    </row>
    <row r="4162" spans="1:5" x14ac:dyDescent="0.3">
      <c r="A4162">
        <v>53130174</v>
      </c>
      <c r="B4162" t="s">
        <v>246</v>
      </c>
      <c r="C4162" t="s">
        <v>8</v>
      </c>
      <c r="D4162" t="s">
        <v>2398</v>
      </c>
      <c r="E4162">
        <v>0</v>
      </c>
    </row>
    <row r="4163" spans="1:5" x14ac:dyDescent="0.3">
      <c r="A4163">
        <v>53130174</v>
      </c>
      <c r="B4163" t="s">
        <v>246</v>
      </c>
      <c r="C4163" t="s">
        <v>8</v>
      </c>
      <c r="D4163" t="s">
        <v>2399</v>
      </c>
      <c r="E4163">
        <v>-1</v>
      </c>
    </row>
    <row r="4164" spans="1:5" x14ac:dyDescent="0.3">
      <c r="A4164">
        <v>53130174</v>
      </c>
      <c r="B4164" t="s">
        <v>246</v>
      </c>
      <c r="C4164" t="s">
        <v>8</v>
      </c>
      <c r="D4164" t="s">
        <v>2400</v>
      </c>
      <c r="E4164">
        <v>0</v>
      </c>
    </row>
    <row r="4165" spans="1:5" x14ac:dyDescent="0.3">
      <c r="A4165">
        <v>53130174</v>
      </c>
      <c r="B4165" t="s">
        <v>246</v>
      </c>
      <c r="C4165" t="s">
        <v>8</v>
      </c>
      <c r="D4165" t="s">
        <v>2401</v>
      </c>
      <c r="E4165">
        <v>0</v>
      </c>
    </row>
    <row r="4166" spans="1:5" x14ac:dyDescent="0.3">
      <c r="A4166">
        <v>53130174</v>
      </c>
      <c r="B4166" t="s">
        <v>246</v>
      </c>
      <c r="C4166" t="s">
        <v>8</v>
      </c>
      <c r="D4166" t="s">
        <v>2402</v>
      </c>
      <c r="E4166">
        <v>0</v>
      </c>
    </row>
    <row r="4167" spans="1:5" x14ac:dyDescent="0.3">
      <c r="A4167">
        <v>53130174</v>
      </c>
      <c r="B4167" t="s">
        <v>246</v>
      </c>
      <c r="C4167" t="s">
        <v>8</v>
      </c>
      <c r="D4167" t="s">
        <v>2403</v>
      </c>
      <c r="E4167">
        <v>0</v>
      </c>
    </row>
    <row r="4168" spans="1:5" x14ac:dyDescent="0.3">
      <c r="A4168">
        <v>53130174</v>
      </c>
      <c r="B4168" t="s">
        <v>246</v>
      </c>
      <c r="C4168" t="s">
        <v>8</v>
      </c>
      <c r="D4168" t="s">
        <v>2404</v>
      </c>
      <c r="E4168">
        <v>-1</v>
      </c>
    </row>
    <row r="4169" spans="1:5" x14ac:dyDescent="0.3">
      <c r="A4169">
        <v>53130174</v>
      </c>
      <c r="B4169" t="s">
        <v>246</v>
      </c>
      <c r="C4169" t="s">
        <v>8</v>
      </c>
      <c r="D4169" t="s">
        <v>2405</v>
      </c>
      <c r="E4169">
        <v>0</v>
      </c>
    </row>
    <row r="4170" spans="1:5" x14ac:dyDescent="0.3">
      <c r="A4170">
        <v>53130174</v>
      </c>
      <c r="B4170" t="s">
        <v>246</v>
      </c>
      <c r="C4170" t="s">
        <v>8</v>
      </c>
      <c r="D4170" t="s">
        <v>2406</v>
      </c>
      <c r="E4170">
        <v>0</v>
      </c>
    </row>
    <row r="4171" spans="1:5" x14ac:dyDescent="0.3">
      <c r="A4171">
        <v>53130174</v>
      </c>
      <c r="B4171" t="s">
        <v>246</v>
      </c>
      <c r="C4171" t="s">
        <v>8</v>
      </c>
      <c r="D4171" t="s">
        <v>2407</v>
      </c>
      <c r="E4171">
        <v>0</v>
      </c>
    </row>
    <row r="4172" spans="1:5" x14ac:dyDescent="0.3">
      <c r="A4172">
        <v>53130174</v>
      </c>
      <c r="B4172" t="s">
        <v>246</v>
      </c>
      <c r="C4172" t="s">
        <v>8</v>
      </c>
      <c r="D4172" t="s">
        <v>2408</v>
      </c>
      <c r="E4172">
        <v>-6</v>
      </c>
    </row>
    <row r="4173" spans="1:5" x14ac:dyDescent="0.3">
      <c r="A4173">
        <v>53130174</v>
      </c>
      <c r="B4173" t="s">
        <v>246</v>
      </c>
      <c r="C4173" t="s">
        <v>8</v>
      </c>
      <c r="D4173" t="s">
        <v>2409</v>
      </c>
      <c r="E4173">
        <v>0</v>
      </c>
    </row>
    <row r="4174" spans="1:5" x14ac:dyDescent="0.3">
      <c r="A4174">
        <v>53130174</v>
      </c>
      <c r="B4174" t="s">
        <v>246</v>
      </c>
      <c r="C4174" t="s">
        <v>8</v>
      </c>
      <c r="D4174" t="s">
        <v>2410</v>
      </c>
      <c r="E4174">
        <v>0</v>
      </c>
    </row>
    <row r="4175" spans="1:5" x14ac:dyDescent="0.3">
      <c r="A4175">
        <v>53130174</v>
      </c>
      <c r="B4175" t="s">
        <v>246</v>
      </c>
      <c r="C4175" t="s">
        <v>8</v>
      </c>
      <c r="D4175" t="s">
        <v>2411</v>
      </c>
      <c r="E4175">
        <v>0</v>
      </c>
    </row>
    <row r="4176" spans="1:5" x14ac:dyDescent="0.3">
      <c r="A4176">
        <v>53130174</v>
      </c>
      <c r="B4176" t="s">
        <v>246</v>
      </c>
      <c r="C4176" t="s">
        <v>8</v>
      </c>
      <c r="D4176" t="s">
        <v>2412</v>
      </c>
      <c r="E4176">
        <v>0</v>
      </c>
    </row>
    <row r="4177" spans="1:5" x14ac:dyDescent="0.3">
      <c r="A4177">
        <v>53130174</v>
      </c>
      <c r="B4177" t="s">
        <v>246</v>
      </c>
      <c r="C4177" t="s">
        <v>8</v>
      </c>
      <c r="D4177" t="s">
        <v>2413</v>
      </c>
      <c r="E4177">
        <v>0</v>
      </c>
    </row>
    <row r="4178" spans="1:5" x14ac:dyDescent="0.3">
      <c r="A4178">
        <v>60530021</v>
      </c>
      <c r="B4178" t="s">
        <v>248</v>
      </c>
      <c r="C4178" t="s">
        <v>8</v>
      </c>
      <c r="D4178" t="s">
        <v>2378</v>
      </c>
      <c r="E4178">
        <v>0</v>
      </c>
    </row>
    <row r="4179" spans="1:5" x14ac:dyDescent="0.3">
      <c r="A4179">
        <v>60530021</v>
      </c>
      <c r="B4179" t="s">
        <v>248</v>
      </c>
      <c r="C4179" t="s">
        <v>8</v>
      </c>
      <c r="D4179" t="s">
        <v>2379</v>
      </c>
      <c r="E4179">
        <v>0</v>
      </c>
    </row>
    <row r="4180" spans="1:5" x14ac:dyDescent="0.3">
      <c r="A4180">
        <v>60530021</v>
      </c>
      <c r="B4180" t="s">
        <v>248</v>
      </c>
      <c r="C4180" t="s">
        <v>8</v>
      </c>
      <c r="D4180" t="s">
        <v>2380</v>
      </c>
      <c r="E4180">
        <v>0</v>
      </c>
    </row>
    <row r="4181" spans="1:5" x14ac:dyDescent="0.3">
      <c r="A4181">
        <v>60530021</v>
      </c>
      <c r="B4181" t="s">
        <v>248</v>
      </c>
      <c r="C4181" t="s">
        <v>8</v>
      </c>
      <c r="D4181" t="s">
        <v>2381</v>
      </c>
      <c r="E4181">
        <v>0</v>
      </c>
    </row>
    <row r="4182" spans="1:5" x14ac:dyDescent="0.3">
      <c r="A4182">
        <v>60530021</v>
      </c>
      <c r="B4182" t="s">
        <v>248</v>
      </c>
      <c r="C4182" t="s">
        <v>8</v>
      </c>
      <c r="D4182" t="s">
        <v>2382</v>
      </c>
      <c r="E4182">
        <v>0</v>
      </c>
    </row>
    <row r="4183" spans="1:5" x14ac:dyDescent="0.3">
      <c r="A4183">
        <v>60530021</v>
      </c>
      <c r="B4183" t="s">
        <v>248</v>
      </c>
      <c r="C4183" t="s">
        <v>8</v>
      </c>
      <c r="D4183" t="s">
        <v>2383</v>
      </c>
      <c r="E4183">
        <v>0</v>
      </c>
    </row>
    <row r="4184" spans="1:5" x14ac:dyDescent="0.3">
      <c r="A4184">
        <v>60530021</v>
      </c>
      <c r="B4184" t="s">
        <v>248</v>
      </c>
      <c r="C4184" t="s">
        <v>8</v>
      </c>
      <c r="D4184" t="s">
        <v>2384</v>
      </c>
      <c r="E4184">
        <v>0</v>
      </c>
    </row>
    <row r="4185" spans="1:5" x14ac:dyDescent="0.3">
      <c r="A4185">
        <v>60530021</v>
      </c>
      <c r="B4185" t="s">
        <v>248</v>
      </c>
      <c r="C4185" t="s">
        <v>8</v>
      </c>
      <c r="D4185" t="s">
        <v>2385</v>
      </c>
      <c r="E4185">
        <v>0</v>
      </c>
    </row>
    <row r="4186" spans="1:5" x14ac:dyDescent="0.3">
      <c r="A4186">
        <v>60530021</v>
      </c>
      <c r="B4186" t="s">
        <v>248</v>
      </c>
      <c r="C4186" t="s">
        <v>8</v>
      </c>
      <c r="D4186" t="s">
        <v>2386</v>
      </c>
      <c r="E4186">
        <v>0</v>
      </c>
    </row>
    <row r="4187" spans="1:5" x14ac:dyDescent="0.3">
      <c r="A4187">
        <v>60530021</v>
      </c>
      <c r="B4187" t="s">
        <v>248</v>
      </c>
      <c r="C4187" t="s">
        <v>8</v>
      </c>
      <c r="D4187" t="s">
        <v>2387</v>
      </c>
      <c r="E4187">
        <v>0</v>
      </c>
    </row>
    <row r="4188" spans="1:5" x14ac:dyDescent="0.3">
      <c r="A4188">
        <v>60530021</v>
      </c>
      <c r="B4188" t="s">
        <v>248</v>
      </c>
      <c r="C4188" t="s">
        <v>8</v>
      </c>
      <c r="D4188" t="s">
        <v>2388</v>
      </c>
      <c r="E4188">
        <v>0</v>
      </c>
    </row>
    <row r="4189" spans="1:5" x14ac:dyDescent="0.3">
      <c r="A4189">
        <v>60530021</v>
      </c>
      <c r="B4189" t="s">
        <v>248</v>
      </c>
      <c r="C4189" t="s">
        <v>8</v>
      </c>
      <c r="D4189" t="s">
        <v>2389</v>
      </c>
      <c r="E4189">
        <v>-1</v>
      </c>
    </row>
    <row r="4190" spans="1:5" x14ac:dyDescent="0.3">
      <c r="A4190">
        <v>60530021</v>
      </c>
      <c r="B4190" t="s">
        <v>248</v>
      </c>
      <c r="C4190" t="s">
        <v>8</v>
      </c>
      <c r="D4190" t="s">
        <v>2390</v>
      </c>
      <c r="E4190">
        <v>0</v>
      </c>
    </row>
    <row r="4191" spans="1:5" x14ac:dyDescent="0.3">
      <c r="A4191">
        <v>60530021</v>
      </c>
      <c r="B4191" t="s">
        <v>248</v>
      </c>
      <c r="C4191" t="s">
        <v>8</v>
      </c>
      <c r="D4191" t="s">
        <v>2391</v>
      </c>
      <c r="E4191">
        <v>0</v>
      </c>
    </row>
    <row r="4192" spans="1:5" x14ac:dyDescent="0.3">
      <c r="A4192">
        <v>60530021</v>
      </c>
      <c r="B4192" t="s">
        <v>248</v>
      </c>
      <c r="C4192" t="s">
        <v>8</v>
      </c>
      <c r="D4192" t="s">
        <v>2392</v>
      </c>
      <c r="E4192">
        <v>0</v>
      </c>
    </row>
    <row r="4193" spans="1:5" x14ac:dyDescent="0.3">
      <c r="A4193">
        <v>60530021</v>
      </c>
      <c r="B4193" t="s">
        <v>248</v>
      </c>
      <c r="C4193" t="s">
        <v>8</v>
      </c>
      <c r="D4193" t="s">
        <v>2393</v>
      </c>
      <c r="E4193">
        <v>0</v>
      </c>
    </row>
    <row r="4194" spans="1:5" x14ac:dyDescent="0.3">
      <c r="A4194">
        <v>60530021</v>
      </c>
      <c r="B4194" t="s">
        <v>248</v>
      </c>
      <c r="C4194" t="s">
        <v>8</v>
      </c>
      <c r="D4194" t="s">
        <v>2394</v>
      </c>
      <c r="E4194">
        <v>0</v>
      </c>
    </row>
    <row r="4195" spans="1:5" x14ac:dyDescent="0.3">
      <c r="A4195">
        <v>60530021</v>
      </c>
      <c r="B4195" t="s">
        <v>248</v>
      </c>
      <c r="C4195" t="s">
        <v>8</v>
      </c>
      <c r="D4195" t="s">
        <v>2395</v>
      </c>
      <c r="E4195">
        <v>0</v>
      </c>
    </row>
    <row r="4196" spans="1:5" x14ac:dyDescent="0.3">
      <c r="A4196">
        <v>60530021</v>
      </c>
      <c r="B4196" t="s">
        <v>248</v>
      </c>
      <c r="C4196" t="s">
        <v>8</v>
      </c>
      <c r="D4196" t="s">
        <v>2396</v>
      </c>
      <c r="E4196">
        <v>0</v>
      </c>
    </row>
    <row r="4197" spans="1:5" x14ac:dyDescent="0.3">
      <c r="A4197">
        <v>60530021</v>
      </c>
      <c r="B4197" t="s">
        <v>248</v>
      </c>
      <c r="C4197" t="s">
        <v>8</v>
      </c>
      <c r="D4197" t="s">
        <v>2397</v>
      </c>
      <c r="E4197">
        <v>0</v>
      </c>
    </row>
    <row r="4198" spans="1:5" x14ac:dyDescent="0.3">
      <c r="A4198">
        <v>60530021</v>
      </c>
      <c r="B4198" t="s">
        <v>248</v>
      </c>
      <c r="C4198" t="s">
        <v>8</v>
      </c>
      <c r="D4198" t="s">
        <v>2398</v>
      </c>
      <c r="E4198">
        <v>-1</v>
      </c>
    </row>
    <row r="4199" spans="1:5" x14ac:dyDescent="0.3">
      <c r="A4199">
        <v>60530021</v>
      </c>
      <c r="B4199" t="s">
        <v>248</v>
      </c>
      <c r="C4199" t="s">
        <v>8</v>
      </c>
      <c r="D4199" t="s">
        <v>2399</v>
      </c>
      <c r="E4199">
        <v>0</v>
      </c>
    </row>
    <row r="4200" spans="1:5" x14ac:dyDescent="0.3">
      <c r="A4200">
        <v>60530021</v>
      </c>
      <c r="B4200" t="s">
        <v>248</v>
      </c>
      <c r="C4200" t="s">
        <v>8</v>
      </c>
      <c r="D4200" t="s">
        <v>2400</v>
      </c>
      <c r="E4200">
        <v>0</v>
      </c>
    </row>
    <row r="4201" spans="1:5" x14ac:dyDescent="0.3">
      <c r="A4201">
        <v>60530021</v>
      </c>
      <c r="B4201" t="s">
        <v>248</v>
      </c>
      <c r="C4201" t="s">
        <v>8</v>
      </c>
      <c r="D4201" t="s">
        <v>2401</v>
      </c>
      <c r="E4201">
        <v>0</v>
      </c>
    </row>
    <row r="4202" spans="1:5" x14ac:dyDescent="0.3">
      <c r="A4202">
        <v>60530021</v>
      </c>
      <c r="B4202" t="s">
        <v>248</v>
      </c>
      <c r="C4202" t="s">
        <v>8</v>
      </c>
      <c r="D4202" t="s">
        <v>2402</v>
      </c>
      <c r="E4202">
        <v>0</v>
      </c>
    </row>
    <row r="4203" spans="1:5" x14ac:dyDescent="0.3">
      <c r="A4203">
        <v>60530021</v>
      </c>
      <c r="B4203" t="s">
        <v>248</v>
      </c>
      <c r="C4203" t="s">
        <v>8</v>
      </c>
      <c r="D4203" t="s">
        <v>2403</v>
      </c>
      <c r="E4203">
        <v>0</v>
      </c>
    </row>
    <row r="4204" spans="1:5" x14ac:dyDescent="0.3">
      <c r="A4204">
        <v>60530021</v>
      </c>
      <c r="B4204" t="s">
        <v>248</v>
      </c>
      <c r="C4204" t="s">
        <v>8</v>
      </c>
      <c r="D4204" t="s">
        <v>2404</v>
      </c>
      <c r="E4204">
        <v>0</v>
      </c>
    </row>
    <row r="4205" spans="1:5" x14ac:dyDescent="0.3">
      <c r="A4205">
        <v>60530021</v>
      </c>
      <c r="B4205" t="s">
        <v>248</v>
      </c>
      <c r="C4205" t="s">
        <v>8</v>
      </c>
      <c r="D4205" t="s">
        <v>2405</v>
      </c>
      <c r="E4205">
        <v>0</v>
      </c>
    </row>
    <row r="4206" spans="1:5" x14ac:dyDescent="0.3">
      <c r="A4206">
        <v>60530021</v>
      </c>
      <c r="B4206" t="s">
        <v>248</v>
      </c>
      <c r="C4206" t="s">
        <v>8</v>
      </c>
      <c r="D4206" t="s">
        <v>2406</v>
      </c>
      <c r="E4206">
        <v>0</v>
      </c>
    </row>
    <row r="4207" spans="1:5" x14ac:dyDescent="0.3">
      <c r="A4207">
        <v>60530021</v>
      </c>
      <c r="B4207" t="s">
        <v>248</v>
      </c>
      <c r="C4207" t="s">
        <v>8</v>
      </c>
      <c r="D4207" t="s">
        <v>2407</v>
      </c>
      <c r="E4207">
        <v>0</v>
      </c>
    </row>
    <row r="4208" spans="1:5" x14ac:dyDescent="0.3">
      <c r="A4208">
        <v>60530021</v>
      </c>
      <c r="B4208" t="s">
        <v>248</v>
      </c>
      <c r="C4208" t="s">
        <v>8</v>
      </c>
      <c r="D4208" t="s">
        <v>2408</v>
      </c>
      <c r="E4208">
        <v>0</v>
      </c>
    </row>
    <row r="4209" spans="1:5" x14ac:dyDescent="0.3">
      <c r="A4209">
        <v>60530021</v>
      </c>
      <c r="B4209" t="s">
        <v>248</v>
      </c>
      <c r="C4209" t="s">
        <v>8</v>
      </c>
      <c r="D4209" t="s">
        <v>2409</v>
      </c>
      <c r="E4209">
        <v>0</v>
      </c>
    </row>
    <row r="4210" spans="1:5" x14ac:dyDescent="0.3">
      <c r="A4210">
        <v>60530021</v>
      </c>
      <c r="B4210" t="s">
        <v>248</v>
      </c>
      <c r="C4210" t="s">
        <v>8</v>
      </c>
      <c r="D4210" t="s">
        <v>2410</v>
      </c>
      <c r="E4210">
        <v>0</v>
      </c>
    </row>
    <row r="4211" spans="1:5" x14ac:dyDescent="0.3">
      <c r="A4211">
        <v>60530021</v>
      </c>
      <c r="B4211" t="s">
        <v>248</v>
      </c>
      <c r="C4211" t="s">
        <v>8</v>
      </c>
      <c r="D4211" t="s">
        <v>2411</v>
      </c>
      <c r="E4211">
        <v>-2</v>
      </c>
    </row>
    <row r="4212" spans="1:5" x14ac:dyDescent="0.3">
      <c r="A4212">
        <v>60530021</v>
      </c>
      <c r="B4212" t="s">
        <v>248</v>
      </c>
      <c r="C4212" t="s">
        <v>8</v>
      </c>
      <c r="D4212" t="s">
        <v>2412</v>
      </c>
      <c r="E4212">
        <v>0</v>
      </c>
    </row>
    <row r="4213" spans="1:5" x14ac:dyDescent="0.3">
      <c r="A4213">
        <v>60530021</v>
      </c>
      <c r="B4213" t="s">
        <v>248</v>
      </c>
      <c r="C4213" t="s">
        <v>8</v>
      </c>
      <c r="D4213" t="s">
        <v>2413</v>
      </c>
      <c r="E4213">
        <v>0</v>
      </c>
    </row>
    <row r="4214" spans="1:5" x14ac:dyDescent="0.3">
      <c r="A4214">
        <v>65200120</v>
      </c>
      <c r="B4214" t="s">
        <v>250</v>
      </c>
      <c r="C4214" t="s">
        <v>8</v>
      </c>
      <c r="D4214" t="s">
        <v>2378</v>
      </c>
      <c r="E4214">
        <v>0</v>
      </c>
    </row>
    <row r="4215" spans="1:5" x14ac:dyDescent="0.3">
      <c r="A4215">
        <v>65200120</v>
      </c>
      <c r="B4215" t="s">
        <v>250</v>
      </c>
      <c r="C4215" t="s">
        <v>8</v>
      </c>
      <c r="D4215" t="s">
        <v>2379</v>
      </c>
      <c r="E4215">
        <v>0</v>
      </c>
    </row>
    <row r="4216" spans="1:5" x14ac:dyDescent="0.3">
      <c r="A4216">
        <v>65200120</v>
      </c>
      <c r="B4216" t="s">
        <v>250</v>
      </c>
      <c r="C4216" t="s">
        <v>8</v>
      </c>
      <c r="D4216" t="s">
        <v>2380</v>
      </c>
      <c r="E4216">
        <v>0</v>
      </c>
    </row>
    <row r="4217" spans="1:5" x14ac:dyDescent="0.3">
      <c r="A4217">
        <v>65200120</v>
      </c>
      <c r="B4217" t="s">
        <v>250</v>
      </c>
      <c r="C4217" t="s">
        <v>8</v>
      </c>
      <c r="D4217" t="s">
        <v>2381</v>
      </c>
      <c r="E4217">
        <v>0</v>
      </c>
    </row>
    <row r="4218" spans="1:5" x14ac:dyDescent="0.3">
      <c r="A4218">
        <v>65200120</v>
      </c>
      <c r="B4218" t="s">
        <v>250</v>
      </c>
      <c r="C4218" t="s">
        <v>8</v>
      </c>
      <c r="D4218" t="s">
        <v>2382</v>
      </c>
      <c r="E4218">
        <v>0</v>
      </c>
    </row>
    <row r="4219" spans="1:5" x14ac:dyDescent="0.3">
      <c r="A4219">
        <v>65200120</v>
      </c>
      <c r="B4219" t="s">
        <v>250</v>
      </c>
      <c r="C4219" t="s">
        <v>8</v>
      </c>
      <c r="D4219" t="s">
        <v>2383</v>
      </c>
      <c r="E4219">
        <v>0</v>
      </c>
    </row>
    <row r="4220" spans="1:5" x14ac:dyDescent="0.3">
      <c r="A4220">
        <v>65200120</v>
      </c>
      <c r="B4220" t="s">
        <v>250</v>
      </c>
      <c r="C4220" t="s">
        <v>8</v>
      </c>
      <c r="D4220" t="s">
        <v>2384</v>
      </c>
      <c r="E4220">
        <v>0</v>
      </c>
    </row>
    <row r="4221" spans="1:5" x14ac:dyDescent="0.3">
      <c r="A4221">
        <v>65200120</v>
      </c>
      <c r="B4221" t="s">
        <v>250</v>
      </c>
      <c r="C4221" t="s">
        <v>8</v>
      </c>
      <c r="D4221" t="s">
        <v>2385</v>
      </c>
      <c r="E4221">
        <v>0</v>
      </c>
    </row>
    <row r="4222" spans="1:5" x14ac:dyDescent="0.3">
      <c r="A4222">
        <v>65200120</v>
      </c>
      <c r="B4222" t="s">
        <v>250</v>
      </c>
      <c r="C4222" t="s">
        <v>8</v>
      </c>
      <c r="D4222" t="s">
        <v>2386</v>
      </c>
      <c r="E4222">
        <v>0</v>
      </c>
    </row>
    <row r="4223" spans="1:5" x14ac:dyDescent="0.3">
      <c r="A4223">
        <v>65200120</v>
      </c>
      <c r="B4223" t="s">
        <v>250</v>
      </c>
      <c r="C4223" t="s">
        <v>8</v>
      </c>
      <c r="D4223" t="s">
        <v>2387</v>
      </c>
      <c r="E4223">
        <v>0</v>
      </c>
    </row>
    <row r="4224" spans="1:5" x14ac:dyDescent="0.3">
      <c r="A4224">
        <v>65200120</v>
      </c>
      <c r="B4224" t="s">
        <v>250</v>
      </c>
      <c r="C4224" t="s">
        <v>8</v>
      </c>
      <c r="D4224" t="s">
        <v>2388</v>
      </c>
      <c r="E4224">
        <v>0</v>
      </c>
    </row>
    <row r="4225" spans="1:5" x14ac:dyDescent="0.3">
      <c r="A4225">
        <v>65200120</v>
      </c>
      <c r="B4225" t="s">
        <v>250</v>
      </c>
      <c r="C4225" t="s">
        <v>8</v>
      </c>
      <c r="D4225" t="s">
        <v>2389</v>
      </c>
      <c r="E4225">
        <v>0</v>
      </c>
    </row>
    <row r="4226" spans="1:5" x14ac:dyDescent="0.3">
      <c r="A4226">
        <v>65200120</v>
      </c>
      <c r="B4226" t="s">
        <v>250</v>
      </c>
      <c r="C4226" t="s">
        <v>8</v>
      </c>
      <c r="D4226" t="s">
        <v>2390</v>
      </c>
      <c r="E4226">
        <v>0</v>
      </c>
    </row>
    <row r="4227" spans="1:5" x14ac:dyDescent="0.3">
      <c r="A4227">
        <v>65200120</v>
      </c>
      <c r="B4227" t="s">
        <v>250</v>
      </c>
      <c r="C4227" t="s">
        <v>8</v>
      </c>
      <c r="D4227" t="s">
        <v>2391</v>
      </c>
      <c r="E4227">
        <v>0</v>
      </c>
    </row>
    <row r="4228" spans="1:5" x14ac:dyDescent="0.3">
      <c r="A4228">
        <v>65200120</v>
      </c>
      <c r="B4228" t="s">
        <v>250</v>
      </c>
      <c r="C4228" t="s">
        <v>8</v>
      </c>
      <c r="D4228" t="s">
        <v>2392</v>
      </c>
      <c r="E4228">
        <v>-1</v>
      </c>
    </row>
    <row r="4229" spans="1:5" x14ac:dyDescent="0.3">
      <c r="A4229">
        <v>65200120</v>
      </c>
      <c r="B4229" t="s">
        <v>250</v>
      </c>
      <c r="C4229" t="s">
        <v>8</v>
      </c>
      <c r="D4229" t="s">
        <v>2393</v>
      </c>
      <c r="E4229">
        <v>0</v>
      </c>
    </row>
    <row r="4230" spans="1:5" x14ac:dyDescent="0.3">
      <c r="A4230">
        <v>65200120</v>
      </c>
      <c r="B4230" t="s">
        <v>250</v>
      </c>
      <c r="C4230" t="s">
        <v>8</v>
      </c>
      <c r="D4230" t="s">
        <v>2394</v>
      </c>
      <c r="E4230">
        <v>0</v>
      </c>
    </row>
    <row r="4231" spans="1:5" x14ac:dyDescent="0.3">
      <c r="A4231">
        <v>65200120</v>
      </c>
      <c r="B4231" t="s">
        <v>250</v>
      </c>
      <c r="C4231" t="s">
        <v>8</v>
      </c>
      <c r="D4231" t="s">
        <v>2395</v>
      </c>
      <c r="E4231">
        <v>0</v>
      </c>
    </row>
    <row r="4232" spans="1:5" x14ac:dyDescent="0.3">
      <c r="A4232">
        <v>65200120</v>
      </c>
      <c r="B4232" t="s">
        <v>250</v>
      </c>
      <c r="C4232" t="s">
        <v>8</v>
      </c>
      <c r="D4232" t="s">
        <v>2396</v>
      </c>
      <c r="E4232">
        <v>0</v>
      </c>
    </row>
    <row r="4233" spans="1:5" x14ac:dyDescent="0.3">
      <c r="A4233">
        <v>65200120</v>
      </c>
      <c r="B4233" t="s">
        <v>250</v>
      </c>
      <c r="C4233" t="s">
        <v>8</v>
      </c>
      <c r="D4233" t="s">
        <v>2397</v>
      </c>
      <c r="E4233">
        <v>0</v>
      </c>
    </row>
    <row r="4234" spans="1:5" x14ac:dyDescent="0.3">
      <c r="A4234">
        <v>65200120</v>
      </c>
      <c r="B4234" t="s">
        <v>250</v>
      </c>
      <c r="C4234" t="s">
        <v>8</v>
      </c>
      <c r="D4234" t="s">
        <v>2398</v>
      </c>
      <c r="E4234">
        <v>0</v>
      </c>
    </row>
    <row r="4235" spans="1:5" x14ac:dyDescent="0.3">
      <c r="A4235">
        <v>65200120</v>
      </c>
      <c r="B4235" t="s">
        <v>250</v>
      </c>
      <c r="C4235" t="s">
        <v>8</v>
      </c>
      <c r="D4235" t="s">
        <v>2399</v>
      </c>
      <c r="E4235">
        <v>0</v>
      </c>
    </row>
    <row r="4236" spans="1:5" x14ac:dyDescent="0.3">
      <c r="A4236">
        <v>65200120</v>
      </c>
      <c r="B4236" t="s">
        <v>250</v>
      </c>
      <c r="C4236" t="s">
        <v>8</v>
      </c>
      <c r="D4236" t="s">
        <v>2400</v>
      </c>
      <c r="E4236">
        <v>0</v>
      </c>
    </row>
    <row r="4237" spans="1:5" x14ac:dyDescent="0.3">
      <c r="A4237">
        <v>65200120</v>
      </c>
      <c r="B4237" t="s">
        <v>250</v>
      </c>
      <c r="C4237" t="s">
        <v>8</v>
      </c>
      <c r="D4237" t="s">
        <v>2401</v>
      </c>
      <c r="E4237">
        <v>0</v>
      </c>
    </row>
    <row r="4238" spans="1:5" x14ac:dyDescent="0.3">
      <c r="A4238">
        <v>65200120</v>
      </c>
      <c r="B4238" t="s">
        <v>250</v>
      </c>
      <c r="C4238" t="s">
        <v>8</v>
      </c>
      <c r="D4238" t="s">
        <v>2402</v>
      </c>
      <c r="E4238">
        <v>0</v>
      </c>
    </row>
    <row r="4239" spans="1:5" x14ac:dyDescent="0.3">
      <c r="A4239">
        <v>65200120</v>
      </c>
      <c r="B4239" t="s">
        <v>250</v>
      </c>
      <c r="C4239" t="s">
        <v>8</v>
      </c>
      <c r="D4239" t="s">
        <v>2403</v>
      </c>
      <c r="E4239">
        <v>0</v>
      </c>
    </row>
    <row r="4240" spans="1:5" x14ac:dyDescent="0.3">
      <c r="A4240">
        <v>65200120</v>
      </c>
      <c r="B4240" t="s">
        <v>250</v>
      </c>
      <c r="C4240" t="s">
        <v>8</v>
      </c>
      <c r="D4240" t="s">
        <v>2404</v>
      </c>
      <c r="E4240">
        <v>0</v>
      </c>
    </row>
    <row r="4241" spans="1:5" x14ac:dyDescent="0.3">
      <c r="A4241">
        <v>65200120</v>
      </c>
      <c r="B4241" t="s">
        <v>250</v>
      </c>
      <c r="C4241" t="s">
        <v>8</v>
      </c>
      <c r="D4241" t="s">
        <v>2405</v>
      </c>
      <c r="E4241">
        <v>0</v>
      </c>
    </row>
    <row r="4242" spans="1:5" x14ac:dyDescent="0.3">
      <c r="A4242">
        <v>65200120</v>
      </c>
      <c r="B4242" t="s">
        <v>250</v>
      </c>
      <c r="C4242" t="s">
        <v>8</v>
      </c>
      <c r="D4242" t="s">
        <v>2406</v>
      </c>
      <c r="E4242">
        <v>-1</v>
      </c>
    </row>
    <row r="4243" spans="1:5" x14ac:dyDescent="0.3">
      <c r="A4243">
        <v>65200120</v>
      </c>
      <c r="B4243" t="s">
        <v>250</v>
      </c>
      <c r="C4243" t="s">
        <v>8</v>
      </c>
      <c r="D4243" t="s">
        <v>2407</v>
      </c>
      <c r="E4243">
        <v>0</v>
      </c>
    </row>
    <row r="4244" spans="1:5" x14ac:dyDescent="0.3">
      <c r="A4244">
        <v>65200120</v>
      </c>
      <c r="B4244" t="s">
        <v>250</v>
      </c>
      <c r="C4244" t="s">
        <v>8</v>
      </c>
      <c r="D4244" t="s">
        <v>2408</v>
      </c>
      <c r="E4244">
        <v>0</v>
      </c>
    </row>
    <row r="4245" spans="1:5" x14ac:dyDescent="0.3">
      <c r="A4245">
        <v>65200120</v>
      </c>
      <c r="B4245" t="s">
        <v>250</v>
      </c>
      <c r="C4245" t="s">
        <v>8</v>
      </c>
      <c r="D4245" t="s">
        <v>2409</v>
      </c>
      <c r="E4245">
        <v>0</v>
      </c>
    </row>
    <row r="4246" spans="1:5" x14ac:dyDescent="0.3">
      <c r="A4246">
        <v>65200120</v>
      </c>
      <c r="B4246" t="s">
        <v>250</v>
      </c>
      <c r="C4246" t="s">
        <v>8</v>
      </c>
      <c r="D4246" t="s">
        <v>2410</v>
      </c>
      <c r="E4246">
        <v>0</v>
      </c>
    </row>
    <row r="4247" spans="1:5" x14ac:dyDescent="0.3">
      <c r="A4247">
        <v>65200120</v>
      </c>
      <c r="B4247" t="s">
        <v>250</v>
      </c>
      <c r="C4247" t="s">
        <v>8</v>
      </c>
      <c r="D4247" t="s">
        <v>2411</v>
      </c>
      <c r="E4247">
        <v>0</v>
      </c>
    </row>
    <row r="4248" spans="1:5" x14ac:dyDescent="0.3">
      <c r="A4248">
        <v>65200120</v>
      </c>
      <c r="B4248" t="s">
        <v>250</v>
      </c>
      <c r="C4248" t="s">
        <v>8</v>
      </c>
      <c r="D4248" t="s">
        <v>2412</v>
      </c>
      <c r="E4248">
        <v>0</v>
      </c>
    </row>
    <row r="4249" spans="1:5" x14ac:dyDescent="0.3">
      <c r="A4249">
        <v>65200120</v>
      </c>
      <c r="B4249" t="s">
        <v>250</v>
      </c>
      <c r="C4249" t="s">
        <v>8</v>
      </c>
      <c r="D4249" t="s">
        <v>2413</v>
      </c>
      <c r="E4249">
        <v>0</v>
      </c>
    </row>
    <row r="4250" spans="1:5" x14ac:dyDescent="0.3">
      <c r="A4250">
        <v>65200178</v>
      </c>
      <c r="B4250" t="s">
        <v>252</v>
      </c>
      <c r="C4250" t="s">
        <v>8</v>
      </c>
      <c r="D4250" t="s">
        <v>2378</v>
      </c>
      <c r="E4250">
        <v>0</v>
      </c>
    </row>
    <row r="4251" spans="1:5" x14ac:dyDescent="0.3">
      <c r="A4251">
        <v>65200178</v>
      </c>
      <c r="B4251" t="s">
        <v>252</v>
      </c>
      <c r="C4251" t="s">
        <v>8</v>
      </c>
      <c r="D4251" t="s">
        <v>2379</v>
      </c>
      <c r="E4251">
        <v>0</v>
      </c>
    </row>
    <row r="4252" spans="1:5" x14ac:dyDescent="0.3">
      <c r="A4252">
        <v>65200178</v>
      </c>
      <c r="B4252" t="s">
        <v>252</v>
      </c>
      <c r="C4252" t="s">
        <v>8</v>
      </c>
      <c r="D4252" t="s">
        <v>2380</v>
      </c>
      <c r="E4252">
        <v>0</v>
      </c>
    </row>
    <row r="4253" spans="1:5" x14ac:dyDescent="0.3">
      <c r="A4253">
        <v>65200178</v>
      </c>
      <c r="B4253" t="s">
        <v>252</v>
      </c>
      <c r="C4253" t="s">
        <v>8</v>
      </c>
      <c r="D4253" t="s">
        <v>2381</v>
      </c>
      <c r="E4253">
        <v>0</v>
      </c>
    </row>
    <row r="4254" spans="1:5" x14ac:dyDescent="0.3">
      <c r="A4254">
        <v>65200178</v>
      </c>
      <c r="B4254" t="s">
        <v>252</v>
      </c>
      <c r="C4254" t="s">
        <v>8</v>
      </c>
      <c r="D4254" t="s">
        <v>2382</v>
      </c>
      <c r="E4254">
        <v>0</v>
      </c>
    </row>
    <row r="4255" spans="1:5" x14ac:dyDescent="0.3">
      <c r="A4255">
        <v>65200178</v>
      </c>
      <c r="B4255" t="s">
        <v>252</v>
      </c>
      <c r="C4255" t="s">
        <v>8</v>
      </c>
      <c r="D4255" t="s">
        <v>2383</v>
      </c>
      <c r="E4255">
        <v>0</v>
      </c>
    </row>
    <row r="4256" spans="1:5" x14ac:dyDescent="0.3">
      <c r="A4256">
        <v>65200178</v>
      </c>
      <c r="B4256" t="s">
        <v>252</v>
      </c>
      <c r="C4256" t="s">
        <v>8</v>
      </c>
      <c r="D4256" t="s">
        <v>2384</v>
      </c>
      <c r="E4256">
        <v>0</v>
      </c>
    </row>
    <row r="4257" spans="1:5" x14ac:dyDescent="0.3">
      <c r="A4257">
        <v>65200178</v>
      </c>
      <c r="B4257" t="s">
        <v>252</v>
      </c>
      <c r="C4257" t="s">
        <v>8</v>
      </c>
      <c r="D4257" t="s">
        <v>2385</v>
      </c>
      <c r="E4257">
        <v>0</v>
      </c>
    </row>
    <row r="4258" spans="1:5" x14ac:dyDescent="0.3">
      <c r="A4258">
        <v>65200178</v>
      </c>
      <c r="B4258" t="s">
        <v>252</v>
      </c>
      <c r="C4258" t="s">
        <v>8</v>
      </c>
      <c r="D4258" t="s">
        <v>2386</v>
      </c>
      <c r="E4258">
        <v>0</v>
      </c>
    </row>
    <row r="4259" spans="1:5" x14ac:dyDescent="0.3">
      <c r="A4259">
        <v>65200178</v>
      </c>
      <c r="B4259" t="s">
        <v>252</v>
      </c>
      <c r="C4259" t="s">
        <v>8</v>
      </c>
      <c r="D4259" t="s">
        <v>2387</v>
      </c>
      <c r="E4259">
        <v>0</v>
      </c>
    </row>
    <row r="4260" spans="1:5" x14ac:dyDescent="0.3">
      <c r="A4260">
        <v>65200178</v>
      </c>
      <c r="B4260" t="s">
        <v>252</v>
      </c>
      <c r="C4260" t="s">
        <v>8</v>
      </c>
      <c r="D4260" t="s">
        <v>2388</v>
      </c>
      <c r="E4260">
        <v>0</v>
      </c>
    </row>
    <row r="4261" spans="1:5" x14ac:dyDescent="0.3">
      <c r="A4261">
        <v>65200178</v>
      </c>
      <c r="B4261" t="s">
        <v>252</v>
      </c>
      <c r="C4261" t="s">
        <v>8</v>
      </c>
      <c r="D4261" t="s">
        <v>2389</v>
      </c>
      <c r="E4261">
        <v>0</v>
      </c>
    </row>
    <row r="4262" spans="1:5" x14ac:dyDescent="0.3">
      <c r="A4262">
        <v>65200178</v>
      </c>
      <c r="B4262" t="s">
        <v>252</v>
      </c>
      <c r="C4262" t="s">
        <v>8</v>
      </c>
      <c r="D4262" t="s">
        <v>2390</v>
      </c>
      <c r="E4262">
        <v>0</v>
      </c>
    </row>
    <row r="4263" spans="1:5" x14ac:dyDescent="0.3">
      <c r="A4263">
        <v>65200178</v>
      </c>
      <c r="B4263" t="s">
        <v>252</v>
      </c>
      <c r="C4263" t="s">
        <v>8</v>
      </c>
      <c r="D4263" t="s">
        <v>2391</v>
      </c>
      <c r="E4263">
        <v>0</v>
      </c>
    </row>
    <row r="4264" spans="1:5" x14ac:dyDescent="0.3">
      <c r="A4264">
        <v>65200178</v>
      </c>
      <c r="B4264" t="s">
        <v>252</v>
      </c>
      <c r="C4264" t="s">
        <v>8</v>
      </c>
      <c r="D4264" t="s">
        <v>2392</v>
      </c>
      <c r="E4264">
        <v>0</v>
      </c>
    </row>
    <row r="4265" spans="1:5" x14ac:dyDescent="0.3">
      <c r="A4265">
        <v>65200178</v>
      </c>
      <c r="B4265" t="s">
        <v>252</v>
      </c>
      <c r="C4265" t="s">
        <v>8</v>
      </c>
      <c r="D4265" t="s">
        <v>2393</v>
      </c>
      <c r="E4265">
        <v>-1</v>
      </c>
    </row>
    <row r="4266" spans="1:5" x14ac:dyDescent="0.3">
      <c r="A4266">
        <v>65200178</v>
      </c>
      <c r="B4266" t="s">
        <v>252</v>
      </c>
      <c r="C4266" t="s">
        <v>8</v>
      </c>
      <c r="D4266" t="s">
        <v>2394</v>
      </c>
      <c r="E4266">
        <v>0</v>
      </c>
    </row>
    <row r="4267" spans="1:5" x14ac:dyDescent="0.3">
      <c r="A4267">
        <v>65200178</v>
      </c>
      <c r="B4267" t="s">
        <v>252</v>
      </c>
      <c r="C4267" t="s">
        <v>8</v>
      </c>
      <c r="D4267" t="s">
        <v>2395</v>
      </c>
      <c r="E4267">
        <v>0</v>
      </c>
    </row>
    <row r="4268" spans="1:5" x14ac:dyDescent="0.3">
      <c r="A4268">
        <v>65200178</v>
      </c>
      <c r="B4268" t="s">
        <v>252</v>
      </c>
      <c r="C4268" t="s">
        <v>8</v>
      </c>
      <c r="D4268" t="s">
        <v>2396</v>
      </c>
      <c r="E4268">
        <v>0</v>
      </c>
    </row>
    <row r="4269" spans="1:5" x14ac:dyDescent="0.3">
      <c r="A4269">
        <v>65200178</v>
      </c>
      <c r="B4269" t="s">
        <v>252</v>
      </c>
      <c r="C4269" t="s">
        <v>8</v>
      </c>
      <c r="D4269" t="s">
        <v>2397</v>
      </c>
      <c r="E4269">
        <v>-1</v>
      </c>
    </row>
    <row r="4270" spans="1:5" x14ac:dyDescent="0.3">
      <c r="A4270">
        <v>65200178</v>
      </c>
      <c r="B4270" t="s">
        <v>252</v>
      </c>
      <c r="C4270" t="s">
        <v>8</v>
      </c>
      <c r="D4270" t="s">
        <v>2398</v>
      </c>
      <c r="E4270">
        <v>0</v>
      </c>
    </row>
    <row r="4271" spans="1:5" x14ac:dyDescent="0.3">
      <c r="A4271">
        <v>65200178</v>
      </c>
      <c r="B4271" t="s">
        <v>252</v>
      </c>
      <c r="C4271" t="s">
        <v>8</v>
      </c>
      <c r="D4271" t="s">
        <v>2399</v>
      </c>
      <c r="E4271">
        <v>-1</v>
      </c>
    </row>
    <row r="4272" spans="1:5" x14ac:dyDescent="0.3">
      <c r="A4272">
        <v>65200178</v>
      </c>
      <c r="B4272" t="s">
        <v>252</v>
      </c>
      <c r="C4272" t="s">
        <v>8</v>
      </c>
      <c r="D4272" t="s">
        <v>2400</v>
      </c>
      <c r="E4272">
        <v>0</v>
      </c>
    </row>
    <row r="4273" spans="1:5" x14ac:dyDescent="0.3">
      <c r="A4273">
        <v>65200178</v>
      </c>
      <c r="B4273" t="s">
        <v>252</v>
      </c>
      <c r="C4273" t="s">
        <v>8</v>
      </c>
      <c r="D4273" t="s">
        <v>2401</v>
      </c>
      <c r="E4273">
        <v>0</v>
      </c>
    </row>
    <row r="4274" spans="1:5" x14ac:dyDescent="0.3">
      <c r="A4274">
        <v>65200178</v>
      </c>
      <c r="B4274" t="s">
        <v>252</v>
      </c>
      <c r="C4274" t="s">
        <v>8</v>
      </c>
      <c r="D4274" t="s">
        <v>2402</v>
      </c>
      <c r="E4274">
        <v>0</v>
      </c>
    </row>
    <row r="4275" spans="1:5" x14ac:dyDescent="0.3">
      <c r="A4275">
        <v>65200178</v>
      </c>
      <c r="B4275" t="s">
        <v>252</v>
      </c>
      <c r="C4275" t="s">
        <v>8</v>
      </c>
      <c r="D4275" t="s">
        <v>2403</v>
      </c>
      <c r="E4275">
        <v>0</v>
      </c>
    </row>
    <row r="4276" spans="1:5" x14ac:dyDescent="0.3">
      <c r="A4276">
        <v>65200178</v>
      </c>
      <c r="B4276" t="s">
        <v>252</v>
      </c>
      <c r="C4276" t="s">
        <v>8</v>
      </c>
      <c r="D4276" t="s">
        <v>2404</v>
      </c>
      <c r="E4276">
        <v>0</v>
      </c>
    </row>
    <row r="4277" spans="1:5" x14ac:dyDescent="0.3">
      <c r="A4277">
        <v>65200178</v>
      </c>
      <c r="B4277" t="s">
        <v>252</v>
      </c>
      <c r="C4277" t="s">
        <v>8</v>
      </c>
      <c r="D4277" t="s">
        <v>2405</v>
      </c>
      <c r="E4277">
        <v>0</v>
      </c>
    </row>
    <row r="4278" spans="1:5" x14ac:dyDescent="0.3">
      <c r="A4278">
        <v>65200178</v>
      </c>
      <c r="B4278" t="s">
        <v>252</v>
      </c>
      <c r="C4278" t="s">
        <v>8</v>
      </c>
      <c r="D4278" t="s">
        <v>2406</v>
      </c>
      <c r="E4278">
        <v>0</v>
      </c>
    </row>
    <row r="4279" spans="1:5" x14ac:dyDescent="0.3">
      <c r="A4279">
        <v>65200178</v>
      </c>
      <c r="B4279" t="s">
        <v>252</v>
      </c>
      <c r="C4279" t="s">
        <v>8</v>
      </c>
      <c r="D4279" t="s">
        <v>2407</v>
      </c>
      <c r="E4279">
        <v>0</v>
      </c>
    </row>
    <row r="4280" spans="1:5" x14ac:dyDescent="0.3">
      <c r="A4280">
        <v>65200178</v>
      </c>
      <c r="B4280" t="s">
        <v>252</v>
      </c>
      <c r="C4280" t="s">
        <v>8</v>
      </c>
      <c r="D4280" t="s">
        <v>2408</v>
      </c>
      <c r="E4280">
        <v>0</v>
      </c>
    </row>
    <row r="4281" spans="1:5" x14ac:dyDescent="0.3">
      <c r="A4281">
        <v>65200178</v>
      </c>
      <c r="B4281" t="s">
        <v>252</v>
      </c>
      <c r="C4281" t="s">
        <v>8</v>
      </c>
      <c r="D4281" t="s">
        <v>2409</v>
      </c>
      <c r="E4281">
        <v>0</v>
      </c>
    </row>
    <row r="4282" spans="1:5" x14ac:dyDescent="0.3">
      <c r="A4282">
        <v>65200178</v>
      </c>
      <c r="B4282" t="s">
        <v>252</v>
      </c>
      <c r="C4282" t="s">
        <v>8</v>
      </c>
      <c r="D4282" t="s">
        <v>2410</v>
      </c>
      <c r="E4282">
        <v>0</v>
      </c>
    </row>
    <row r="4283" spans="1:5" x14ac:dyDescent="0.3">
      <c r="A4283">
        <v>65200178</v>
      </c>
      <c r="B4283" t="s">
        <v>252</v>
      </c>
      <c r="C4283" t="s">
        <v>8</v>
      </c>
      <c r="D4283" t="s">
        <v>2411</v>
      </c>
      <c r="E4283">
        <v>-1</v>
      </c>
    </row>
    <row r="4284" spans="1:5" x14ac:dyDescent="0.3">
      <c r="A4284">
        <v>65200178</v>
      </c>
      <c r="B4284" t="s">
        <v>252</v>
      </c>
      <c r="C4284" t="s">
        <v>8</v>
      </c>
      <c r="D4284" t="s">
        <v>2412</v>
      </c>
      <c r="E4284">
        <v>0</v>
      </c>
    </row>
    <row r="4285" spans="1:5" x14ac:dyDescent="0.3">
      <c r="A4285">
        <v>65200178</v>
      </c>
      <c r="B4285" t="s">
        <v>252</v>
      </c>
      <c r="C4285" t="s">
        <v>8</v>
      </c>
      <c r="D4285" t="s">
        <v>2413</v>
      </c>
      <c r="E4285">
        <v>0</v>
      </c>
    </row>
    <row r="4286" spans="1:5" x14ac:dyDescent="0.3">
      <c r="A4286">
        <v>43200042</v>
      </c>
      <c r="B4286" t="s">
        <v>254</v>
      </c>
      <c r="C4286" t="s">
        <v>8</v>
      </c>
      <c r="D4286" t="s">
        <v>2378</v>
      </c>
      <c r="E4286">
        <v>0</v>
      </c>
    </row>
    <row r="4287" spans="1:5" x14ac:dyDescent="0.3">
      <c r="A4287">
        <v>43200042</v>
      </c>
      <c r="B4287" t="s">
        <v>254</v>
      </c>
      <c r="C4287" t="s">
        <v>8</v>
      </c>
      <c r="D4287" t="s">
        <v>2379</v>
      </c>
      <c r="E4287">
        <v>-1</v>
      </c>
    </row>
    <row r="4288" spans="1:5" x14ac:dyDescent="0.3">
      <c r="A4288">
        <v>43200042</v>
      </c>
      <c r="B4288" t="s">
        <v>254</v>
      </c>
      <c r="C4288" t="s">
        <v>8</v>
      </c>
      <c r="D4288" t="s">
        <v>2380</v>
      </c>
      <c r="E4288">
        <v>-1</v>
      </c>
    </row>
    <row r="4289" spans="1:5" x14ac:dyDescent="0.3">
      <c r="A4289">
        <v>43200042</v>
      </c>
      <c r="B4289" t="s">
        <v>254</v>
      </c>
      <c r="C4289" t="s">
        <v>8</v>
      </c>
      <c r="D4289" t="s">
        <v>2381</v>
      </c>
      <c r="E4289">
        <v>-1</v>
      </c>
    </row>
    <row r="4290" spans="1:5" x14ac:dyDescent="0.3">
      <c r="A4290">
        <v>43200042</v>
      </c>
      <c r="B4290" t="s">
        <v>254</v>
      </c>
      <c r="C4290" t="s">
        <v>8</v>
      </c>
      <c r="D4290" t="s">
        <v>2382</v>
      </c>
      <c r="E4290">
        <v>0</v>
      </c>
    </row>
    <row r="4291" spans="1:5" x14ac:dyDescent="0.3">
      <c r="A4291">
        <v>43200042</v>
      </c>
      <c r="B4291" t="s">
        <v>254</v>
      </c>
      <c r="C4291" t="s">
        <v>8</v>
      </c>
      <c r="D4291" t="s">
        <v>2383</v>
      </c>
      <c r="E4291">
        <v>0</v>
      </c>
    </row>
    <row r="4292" spans="1:5" x14ac:dyDescent="0.3">
      <c r="A4292">
        <v>43200042</v>
      </c>
      <c r="B4292" t="s">
        <v>254</v>
      </c>
      <c r="C4292" t="s">
        <v>8</v>
      </c>
      <c r="D4292" t="s">
        <v>2384</v>
      </c>
      <c r="E4292">
        <v>0</v>
      </c>
    </row>
    <row r="4293" spans="1:5" x14ac:dyDescent="0.3">
      <c r="A4293">
        <v>43200042</v>
      </c>
      <c r="B4293" t="s">
        <v>254</v>
      </c>
      <c r="C4293" t="s">
        <v>8</v>
      </c>
      <c r="D4293" t="s">
        <v>2385</v>
      </c>
      <c r="E4293">
        <v>0</v>
      </c>
    </row>
    <row r="4294" spans="1:5" x14ac:dyDescent="0.3">
      <c r="A4294">
        <v>43200042</v>
      </c>
      <c r="B4294" t="s">
        <v>254</v>
      </c>
      <c r="C4294" t="s">
        <v>8</v>
      </c>
      <c r="D4294" t="s">
        <v>2386</v>
      </c>
      <c r="E4294">
        <v>0</v>
      </c>
    </row>
    <row r="4295" spans="1:5" x14ac:dyDescent="0.3">
      <c r="A4295">
        <v>43200042</v>
      </c>
      <c r="B4295" t="s">
        <v>254</v>
      </c>
      <c r="C4295" t="s">
        <v>8</v>
      </c>
      <c r="D4295" t="s">
        <v>2387</v>
      </c>
      <c r="E4295">
        <v>0</v>
      </c>
    </row>
    <row r="4296" spans="1:5" x14ac:dyDescent="0.3">
      <c r="A4296">
        <v>43200042</v>
      </c>
      <c r="B4296" t="s">
        <v>254</v>
      </c>
      <c r="C4296" t="s">
        <v>8</v>
      </c>
      <c r="D4296" t="s">
        <v>2388</v>
      </c>
      <c r="E4296">
        <v>0</v>
      </c>
    </row>
    <row r="4297" spans="1:5" x14ac:dyDescent="0.3">
      <c r="A4297">
        <v>43200042</v>
      </c>
      <c r="B4297" t="s">
        <v>254</v>
      </c>
      <c r="C4297" t="s">
        <v>8</v>
      </c>
      <c r="D4297" t="s">
        <v>2389</v>
      </c>
      <c r="E4297">
        <v>0</v>
      </c>
    </row>
    <row r="4298" spans="1:5" x14ac:dyDescent="0.3">
      <c r="A4298">
        <v>43200042</v>
      </c>
      <c r="B4298" t="s">
        <v>254</v>
      </c>
      <c r="C4298" t="s">
        <v>8</v>
      </c>
      <c r="D4298" t="s">
        <v>2390</v>
      </c>
      <c r="E4298">
        <v>0</v>
      </c>
    </row>
    <row r="4299" spans="1:5" x14ac:dyDescent="0.3">
      <c r="A4299">
        <v>43200042</v>
      </c>
      <c r="B4299" t="s">
        <v>254</v>
      </c>
      <c r="C4299" t="s">
        <v>8</v>
      </c>
      <c r="D4299" t="s">
        <v>2391</v>
      </c>
      <c r="E4299">
        <v>0</v>
      </c>
    </row>
    <row r="4300" spans="1:5" x14ac:dyDescent="0.3">
      <c r="A4300">
        <v>43200042</v>
      </c>
      <c r="B4300" t="s">
        <v>254</v>
      </c>
      <c r="C4300" t="s">
        <v>8</v>
      </c>
      <c r="D4300" t="s">
        <v>2392</v>
      </c>
      <c r="E4300">
        <v>0</v>
      </c>
    </row>
    <row r="4301" spans="1:5" x14ac:dyDescent="0.3">
      <c r="A4301">
        <v>43200042</v>
      </c>
      <c r="B4301" t="s">
        <v>254</v>
      </c>
      <c r="C4301" t="s">
        <v>8</v>
      </c>
      <c r="D4301" t="s">
        <v>2393</v>
      </c>
      <c r="E4301">
        <v>-1</v>
      </c>
    </row>
    <row r="4302" spans="1:5" x14ac:dyDescent="0.3">
      <c r="A4302">
        <v>43200042</v>
      </c>
      <c r="B4302" t="s">
        <v>254</v>
      </c>
      <c r="C4302" t="s">
        <v>8</v>
      </c>
      <c r="D4302" t="s">
        <v>2394</v>
      </c>
      <c r="E4302">
        <v>0</v>
      </c>
    </row>
    <row r="4303" spans="1:5" x14ac:dyDescent="0.3">
      <c r="A4303">
        <v>43200042</v>
      </c>
      <c r="B4303" t="s">
        <v>254</v>
      </c>
      <c r="C4303" t="s">
        <v>8</v>
      </c>
      <c r="D4303" t="s">
        <v>2395</v>
      </c>
      <c r="E4303">
        <v>0</v>
      </c>
    </row>
    <row r="4304" spans="1:5" x14ac:dyDescent="0.3">
      <c r="A4304">
        <v>43200042</v>
      </c>
      <c r="B4304" t="s">
        <v>254</v>
      </c>
      <c r="C4304" t="s">
        <v>8</v>
      </c>
      <c r="D4304" t="s">
        <v>2396</v>
      </c>
      <c r="E4304">
        <v>0</v>
      </c>
    </row>
    <row r="4305" spans="1:5" x14ac:dyDescent="0.3">
      <c r="A4305">
        <v>43200042</v>
      </c>
      <c r="B4305" t="s">
        <v>254</v>
      </c>
      <c r="C4305" t="s">
        <v>8</v>
      </c>
      <c r="D4305" t="s">
        <v>2397</v>
      </c>
      <c r="E4305">
        <v>0</v>
      </c>
    </row>
    <row r="4306" spans="1:5" x14ac:dyDescent="0.3">
      <c r="A4306">
        <v>43200042</v>
      </c>
      <c r="B4306" t="s">
        <v>254</v>
      </c>
      <c r="C4306" t="s">
        <v>8</v>
      </c>
      <c r="D4306" t="s">
        <v>2398</v>
      </c>
      <c r="E4306">
        <v>0</v>
      </c>
    </row>
    <row r="4307" spans="1:5" x14ac:dyDescent="0.3">
      <c r="A4307">
        <v>43200042</v>
      </c>
      <c r="B4307" t="s">
        <v>254</v>
      </c>
      <c r="C4307" t="s">
        <v>8</v>
      </c>
      <c r="D4307" t="s">
        <v>2399</v>
      </c>
      <c r="E4307">
        <v>0</v>
      </c>
    </row>
    <row r="4308" spans="1:5" x14ac:dyDescent="0.3">
      <c r="A4308">
        <v>43200042</v>
      </c>
      <c r="B4308" t="s">
        <v>254</v>
      </c>
      <c r="C4308" t="s">
        <v>8</v>
      </c>
      <c r="D4308" t="s">
        <v>2400</v>
      </c>
      <c r="E4308">
        <v>0</v>
      </c>
    </row>
    <row r="4309" spans="1:5" x14ac:dyDescent="0.3">
      <c r="A4309">
        <v>43200042</v>
      </c>
      <c r="B4309" t="s">
        <v>254</v>
      </c>
      <c r="C4309" t="s">
        <v>8</v>
      </c>
      <c r="D4309" t="s">
        <v>2401</v>
      </c>
      <c r="E4309">
        <v>0</v>
      </c>
    </row>
    <row r="4310" spans="1:5" x14ac:dyDescent="0.3">
      <c r="A4310">
        <v>43200042</v>
      </c>
      <c r="B4310" t="s">
        <v>254</v>
      </c>
      <c r="C4310" t="s">
        <v>8</v>
      </c>
      <c r="D4310" t="s">
        <v>2402</v>
      </c>
      <c r="E4310">
        <v>-1</v>
      </c>
    </row>
    <row r="4311" spans="1:5" x14ac:dyDescent="0.3">
      <c r="A4311">
        <v>43200042</v>
      </c>
      <c r="B4311" t="s">
        <v>254</v>
      </c>
      <c r="C4311" t="s">
        <v>8</v>
      </c>
      <c r="D4311" t="s">
        <v>2403</v>
      </c>
      <c r="E4311">
        <v>-1</v>
      </c>
    </row>
    <row r="4312" spans="1:5" x14ac:dyDescent="0.3">
      <c r="A4312">
        <v>43200042</v>
      </c>
      <c r="B4312" t="s">
        <v>254</v>
      </c>
      <c r="C4312" t="s">
        <v>8</v>
      </c>
      <c r="D4312" t="s">
        <v>2404</v>
      </c>
      <c r="E4312">
        <v>0</v>
      </c>
    </row>
    <row r="4313" spans="1:5" x14ac:dyDescent="0.3">
      <c r="A4313">
        <v>43200042</v>
      </c>
      <c r="B4313" t="s">
        <v>254</v>
      </c>
      <c r="C4313" t="s">
        <v>8</v>
      </c>
      <c r="D4313" t="s">
        <v>2405</v>
      </c>
      <c r="E4313">
        <v>0</v>
      </c>
    </row>
    <row r="4314" spans="1:5" x14ac:dyDescent="0.3">
      <c r="A4314">
        <v>43200042</v>
      </c>
      <c r="B4314" t="s">
        <v>254</v>
      </c>
      <c r="C4314" t="s">
        <v>8</v>
      </c>
      <c r="D4314" t="s">
        <v>2406</v>
      </c>
      <c r="E4314">
        <v>0</v>
      </c>
    </row>
    <row r="4315" spans="1:5" x14ac:dyDescent="0.3">
      <c r="A4315">
        <v>43200042</v>
      </c>
      <c r="B4315" t="s">
        <v>254</v>
      </c>
      <c r="C4315" t="s">
        <v>8</v>
      </c>
      <c r="D4315" t="s">
        <v>2407</v>
      </c>
      <c r="E4315">
        <v>0</v>
      </c>
    </row>
    <row r="4316" spans="1:5" x14ac:dyDescent="0.3">
      <c r="A4316">
        <v>43200042</v>
      </c>
      <c r="B4316" t="s">
        <v>254</v>
      </c>
      <c r="C4316" t="s">
        <v>8</v>
      </c>
      <c r="D4316" t="s">
        <v>2408</v>
      </c>
      <c r="E4316">
        <v>0</v>
      </c>
    </row>
    <row r="4317" spans="1:5" x14ac:dyDescent="0.3">
      <c r="A4317">
        <v>43200042</v>
      </c>
      <c r="B4317" t="s">
        <v>254</v>
      </c>
      <c r="C4317" t="s">
        <v>8</v>
      </c>
      <c r="D4317" t="s">
        <v>2409</v>
      </c>
      <c r="E4317">
        <v>0</v>
      </c>
    </row>
    <row r="4318" spans="1:5" x14ac:dyDescent="0.3">
      <c r="A4318">
        <v>43200042</v>
      </c>
      <c r="B4318" t="s">
        <v>254</v>
      </c>
      <c r="C4318" t="s">
        <v>8</v>
      </c>
      <c r="D4318" t="s">
        <v>2410</v>
      </c>
      <c r="E4318">
        <v>0</v>
      </c>
    </row>
    <row r="4319" spans="1:5" x14ac:dyDescent="0.3">
      <c r="A4319">
        <v>43200042</v>
      </c>
      <c r="B4319" t="s">
        <v>254</v>
      </c>
      <c r="C4319" t="s">
        <v>8</v>
      </c>
      <c r="D4319" t="s">
        <v>2411</v>
      </c>
      <c r="E4319">
        <v>0</v>
      </c>
    </row>
    <row r="4320" spans="1:5" x14ac:dyDescent="0.3">
      <c r="A4320">
        <v>43200042</v>
      </c>
      <c r="B4320" t="s">
        <v>254</v>
      </c>
      <c r="C4320" t="s">
        <v>8</v>
      </c>
      <c r="D4320" t="s">
        <v>2412</v>
      </c>
      <c r="E4320">
        <v>0</v>
      </c>
    </row>
    <row r="4321" spans="1:5" x14ac:dyDescent="0.3">
      <c r="A4321">
        <v>43200042</v>
      </c>
      <c r="B4321" t="s">
        <v>254</v>
      </c>
      <c r="C4321" t="s">
        <v>8</v>
      </c>
      <c r="D4321" t="s">
        <v>2413</v>
      </c>
      <c r="E4321">
        <v>0</v>
      </c>
    </row>
    <row r="4322" spans="1:5" x14ac:dyDescent="0.3">
      <c r="A4322">
        <v>37350001</v>
      </c>
      <c r="B4322" t="s">
        <v>256</v>
      </c>
      <c r="C4322" t="s">
        <v>119</v>
      </c>
      <c r="D4322" t="s">
        <v>2378</v>
      </c>
      <c r="E4322">
        <v>0</v>
      </c>
    </row>
    <row r="4323" spans="1:5" x14ac:dyDescent="0.3">
      <c r="A4323">
        <v>37350001</v>
      </c>
      <c r="B4323" t="s">
        <v>256</v>
      </c>
      <c r="C4323" t="s">
        <v>119</v>
      </c>
      <c r="D4323" t="s">
        <v>2379</v>
      </c>
      <c r="E4323">
        <v>0</v>
      </c>
    </row>
    <row r="4324" spans="1:5" x14ac:dyDescent="0.3">
      <c r="A4324">
        <v>37350001</v>
      </c>
      <c r="B4324" t="s">
        <v>256</v>
      </c>
      <c r="C4324" t="s">
        <v>119</v>
      </c>
      <c r="D4324" t="s">
        <v>2380</v>
      </c>
      <c r="E4324">
        <v>0</v>
      </c>
    </row>
    <row r="4325" spans="1:5" x14ac:dyDescent="0.3">
      <c r="A4325">
        <v>37350001</v>
      </c>
      <c r="B4325" t="s">
        <v>256</v>
      </c>
      <c r="C4325" t="s">
        <v>119</v>
      </c>
      <c r="D4325" t="s">
        <v>2381</v>
      </c>
      <c r="E4325">
        <v>0</v>
      </c>
    </row>
    <row r="4326" spans="1:5" x14ac:dyDescent="0.3">
      <c r="A4326">
        <v>37350001</v>
      </c>
      <c r="B4326" t="s">
        <v>256</v>
      </c>
      <c r="C4326" t="s">
        <v>119</v>
      </c>
      <c r="D4326" t="s">
        <v>2382</v>
      </c>
      <c r="E4326">
        <v>0</v>
      </c>
    </row>
    <row r="4327" spans="1:5" x14ac:dyDescent="0.3">
      <c r="A4327">
        <v>37350001</v>
      </c>
      <c r="B4327" t="s">
        <v>256</v>
      </c>
      <c r="C4327" t="s">
        <v>119</v>
      </c>
      <c r="D4327" t="s">
        <v>2383</v>
      </c>
      <c r="E4327">
        <v>0</v>
      </c>
    </row>
    <row r="4328" spans="1:5" x14ac:dyDescent="0.3">
      <c r="A4328">
        <v>37350001</v>
      </c>
      <c r="B4328" t="s">
        <v>256</v>
      </c>
      <c r="C4328" t="s">
        <v>119</v>
      </c>
      <c r="D4328" t="s">
        <v>2384</v>
      </c>
      <c r="E4328">
        <v>0</v>
      </c>
    </row>
    <row r="4329" spans="1:5" x14ac:dyDescent="0.3">
      <c r="A4329">
        <v>37350001</v>
      </c>
      <c r="B4329" t="s">
        <v>256</v>
      </c>
      <c r="C4329" t="s">
        <v>119</v>
      </c>
      <c r="D4329" t="s">
        <v>2385</v>
      </c>
      <c r="E4329">
        <v>0</v>
      </c>
    </row>
    <row r="4330" spans="1:5" x14ac:dyDescent="0.3">
      <c r="A4330">
        <v>37350001</v>
      </c>
      <c r="B4330" t="s">
        <v>256</v>
      </c>
      <c r="C4330" t="s">
        <v>119</v>
      </c>
      <c r="D4330" t="s">
        <v>2386</v>
      </c>
      <c r="E4330">
        <v>0</v>
      </c>
    </row>
    <row r="4331" spans="1:5" x14ac:dyDescent="0.3">
      <c r="A4331">
        <v>37350001</v>
      </c>
      <c r="B4331" t="s">
        <v>256</v>
      </c>
      <c r="C4331" t="s">
        <v>119</v>
      </c>
      <c r="D4331" t="s">
        <v>2387</v>
      </c>
      <c r="E4331">
        <v>0</v>
      </c>
    </row>
    <row r="4332" spans="1:5" x14ac:dyDescent="0.3">
      <c r="A4332">
        <v>37350001</v>
      </c>
      <c r="B4332" t="s">
        <v>256</v>
      </c>
      <c r="C4332" t="s">
        <v>119</v>
      </c>
      <c r="D4332" t="s">
        <v>2388</v>
      </c>
      <c r="E4332">
        <v>0</v>
      </c>
    </row>
    <row r="4333" spans="1:5" x14ac:dyDescent="0.3">
      <c r="A4333">
        <v>37350001</v>
      </c>
      <c r="B4333" t="s">
        <v>256</v>
      </c>
      <c r="C4333" t="s">
        <v>119</v>
      </c>
      <c r="D4333" t="s">
        <v>2389</v>
      </c>
      <c r="E4333">
        <v>0</v>
      </c>
    </row>
    <row r="4334" spans="1:5" x14ac:dyDescent="0.3">
      <c r="A4334">
        <v>37350001</v>
      </c>
      <c r="B4334" t="s">
        <v>256</v>
      </c>
      <c r="C4334" t="s">
        <v>119</v>
      </c>
      <c r="D4334" t="s">
        <v>2390</v>
      </c>
      <c r="E4334">
        <v>0</v>
      </c>
    </row>
    <row r="4335" spans="1:5" x14ac:dyDescent="0.3">
      <c r="A4335">
        <v>37350001</v>
      </c>
      <c r="B4335" t="s">
        <v>256</v>
      </c>
      <c r="C4335" t="s">
        <v>119</v>
      </c>
      <c r="D4335" t="s">
        <v>2391</v>
      </c>
      <c r="E4335">
        <v>0</v>
      </c>
    </row>
    <row r="4336" spans="1:5" x14ac:dyDescent="0.3">
      <c r="A4336">
        <v>37350001</v>
      </c>
      <c r="B4336" t="s">
        <v>256</v>
      </c>
      <c r="C4336" t="s">
        <v>119</v>
      </c>
      <c r="D4336" t="s">
        <v>2392</v>
      </c>
      <c r="E4336">
        <v>0</v>
      </c>
    </row>
    <row r="4337" spans="1:5" x14ac:dyDescent="0.3">
      <c r="A4337">
        <v>37350001</v>
      </c>
      <c r="B4337" t="s">
        <v>256</v>
      </c>
      <c r="C4337" t="s">
        <v>119</v>
      </c>
      <c r="D4337" t="s">
        <v>2393</v>
      </c>
      <c r="E4337">
        <v>0</v>
      </c>
    </row>
    <row r="4338" spans="1:5" x14ac:dyDescent="0.3">
      <c r="A4338">
        <v>37350001</v>
      </c>
      <c r="B4338" t="s">
        <v>256</v>
      </c>
      <c r="C4338" t="s">
        <v>119</v>
      </c>
      <c r="D4338" t="s">
        <v>2394</v>
      </c>
      <c r="E4338">
        <v>0</v>
      </c>
    </row>
    <row r="4339" spans="1:5" x14ac:dyDescent="0.3">
      <c r="A4339">
        <v>37350001</v>
      </c>
      <c r="B4339" t="s">
        <v>256</v>
      </c>
      <c r="C4339" t="s">
        <v>119</v>
      </c>
      <c r="D4339" t="s">
        <v>2395</v>
      </c>
      <c r="E4339">
        <v>0</v>
      </c>
    </row>
    <row r="4340" spans="1:5" x14ac:dyDescent="0.3">
      <c r="A4340">
        <v>37350001</v>
      </c>
      <c r="B4340" t="s">
        <v>256</v>
      </c>
      <c r="C4340" t="s">
        <v>119</v>
      </c>
      <c r="D4340" t="s">
        <v>2396</v>
      </c>
      <c r="E4340">
        <v>0</v>
      </c>
    </row>
    <row r="4341" spans="1:5" x14ac:dyDescent="0.3">
      <c r="A4341">
        <v>37350001</v>
      </c>
      <c r="B4341" t="s">
        <v>256</v>
      </c>
      <c r="C4341" t="s">
        <v>119</v>
      </c>
      <c r="D4341" t="s">
        <v>2397</v>
      </c>
      <c r="E4341">
        <v>0</v>
      </c>
    </row>
    <row r="4342" spans="1:5" x14ac:dyDescent="0.3">
      <c r="A4342">
        <v>37350001</v>
      </c>
      <c r="B4342" t="s">
        <v>256</v>
      </c>
      <c r="C4342" t="s">
        <v>119</v>
      </c>
      <c r="D4342" t="s">
        <v>2398</v>
      </c>
      <c r="E4342">
        <v>0</v>
      </c>
    </row>
    <row r="4343" spans="1:5" x14ac:dyDescent="0.3">
      <c r="A4343">
        <v>37350001</v>
      </c>
      <c r="B4343" t="s">
        <v>256</v>
      </c>
      <c r="C4343" t="s">
        <v>119</v>
      </c>
      <c r="D4343" t="s">
        <v>2399</v>
      </c>
      <c r="E4343">
        <v>0</v>
      </c>
    </row>
    <row r="4344" spans="1:5" x14ac:dyDescent="0.3">
      <c r="A4344">
        <v>37350001</v>
      </c>
      <c r="B4344" t="s">
        <v>256</v>
      </c>
      <c r="C4344" t="s">
        <v>119</v>
      </c>
      <c r="D4344" t="s">
        <v>2400</v>
      </c>
      <c r="E4344">
        <v>0</v>
      </c>
    </row>
    <row r="4345" spans="1:5" x14ac:dyDescent="0.3">
      <c r="A4345">
        <v>37350001</v>
      </c>
      <c r="B4345" t="s">
        <v>256</v>
      </c>
      <c r="C4345" t="s">
        <v>119</v>
      </c>
      <c r="D4345" t="s">
        <v>2401</v>
      </c>
      <c r="E4345">
        <v>0</v>
      </c>
    </row>
    <row r="4346" spans="1:5" x14ac:dyDescent="0.3">
      <c r="A4346">
        <v>37350001</v>
      </c>
      <c r="B4346" t="s">
        <v>256</v>
      </c>
      <c r="C4346" t="s">
        <v>119</v>
      </c>
      <c r="D4346" t="s">
        <v>2402</v>
      </c>
      <c r="E4346">
        <v>0</v>
      </c>
    </row>
    <row r="4347" spans="1:5" x14ac:dyDescent="0.3">
      <c r="A4347">
        <v>37350001</v>
      </c>
      <c r="B4347" t="s">
        <v>256</v>
      </c>
      <c r="C4347" t="s">
        <v>119</v>
      </c>
      <c r="D4347" t="s">
        <v>2403</v>
      </c>
      <c r="E4347">
        <v>0</v>
      </c>
    </row>
    <row r="4348" spans="1:5" x14ac:dyDescent="0.3">
      <c r="A4348">
        <v>37350001</v>
      </c>
      <c r="B4348" t="s">
        <v>256</v>
      </c>
      <c r="C4348" t="s">
        <v>119</v>
      </c>
      <c r="D4348" t="s">
        <v>2404</v>
      </c>
      <c r="E4348">
        <v>0</v>
      </c>
    </row>
    <row r="4349" spans="1:5" x14ac:dyDescent="0.3">
      <c r="A4349">
        <v>37350001</v>
      </c>
      <c r="B4349" t="s">
        <v>256</v>
      </c>
      <c r="C4349" t="s">
        <v>119</v>
      </c>
      <c r="D4349" t="s">
        <v>2405</v>
      </c>
      <c r="E4349">
        <v>0</v>
      </c>
    </row>
    <row r="4350" spans="1:5" x14ac:dyDescent="0.3">
      <c r="A4350">
        <v>37350001</v>
      </c>
      <c r="B4350" t="s">
        <v>256</v>
      </c>
      <c r="C4350" t="s">
        <v>119</v>
      </c>
      <c r="D4350" t="s">
        <v>2406</v>
      </c>
      <c r="E4350">
        <v>0</v>
      </c>
    </row>
    <row r="4351" spans="1:5" x14ac:dyDescent="0.3">
      <c r="A4351">
        <v>37350001</v>
      </c>
      <c r="B4351" t="s">
        <v>256</v>
      </c>
      <c r="C4351" t="s">
        <v>119</v>
      </c>
      <c r="D4351" t="s">
        <v>2407</v>
      </c>
      <c r="E4351">
        <v>0</v>
      </c>
    </row>
    <row r="4352" spans="1:5" x14ac:dyDescent="0.3">
      <c r="A4352">
        <v>37350001</v>
      </c>
      <c r="B4352" t="s">
        <v>256</v>
      </c>
      <c r="C4352" t="s">
        <v>119</v>
      </c>
      <c r="D4352" t="s">
        <v>2408</v>
      </c>
      <c r="E4352">
        <v>0</v>
      </c>
    </row>
    <row r="4353" spans="1:5" x14ac:dyDescent="0.3">
      <c r="A4353">
        <v>37350001</v>
      </c>
      <c r="B4353" t="s">
        <v>256</v>
      </c>
      <c r="C4353" t="s">
        <v>119</v>
      </c>
      <c r="D4353" t="s">
        <v>2409</v>
      </c>
      <c r="E4353">
        <v>0</v>
      </c>
    </row>
    <row r="4354" spans="1:5" x14ac:dyDescent="0.3">
      <c r="A4354">
        <v>37350001</v>
      </c>
      <c r="B4354" t="s">
        <v>256</v>
      </c>
      <c r="C4354" t="s">
        <v>119</v>
      </c>
      <c r="D4354" t="s">
        <v>2410</v>
      </c>
      <c r="E4354">
        <v>-1</v>
      </c>
    </row>
    <row r="4355" spans="1:5" x14ac:dyDescent="0.3">
      <c r="A4355">
        <v>37350001</v>
      </c>
      <c r="B4355" t="s">
        <v>256</v>
      </c>
      <c r="C4355" t="s">
        <v>119</v>
      </c>
      <c r="D4355" t="s">
        <v>2411</v>
      </c>
      <c r="E4355">
        <v>0</v>
      </c>
    </row>
    <row r="4356" spans="1:5" x14ac:dyDescent="0.3">
      <c r="A4356">
        <v>37350001</v>
      </c>
      <c r="B4356" t="s">
        <v>256</v>
      </c>
      <c r="C4356" t="s">
        <v>119</v>
      </c>
      <c r="D4356" t="s">
        <v>2412</v>
      </c>
      <c r="E4356">
        <v>0</v>
      </c>
    </row>
    <row r="4357" spans="1:5" x14ac:dyDescent="0.3">
      <c r="A4357">
        <v>37350001</v>
      </c>
      <c r="B4357" t="s">
        <v>256</v>
      </c>
      <c r="C4357" t="s">
        <v>119</v>
      </c>
      <c r="D4357" t="s">
        <v>2413</v>
      </c>
      <c r="E4357">
        <v>0</v>
      </c>
    </row>
    <row r="4358" spans="1:5" x14ac:dyDescent="0.3">
      <c r="A4358">
        <v>53230110</v>
      </c>
      <c r="B4358" t="s">
        <v>258</v>
      </c>
      <c r="C4358" t="s">
        <v>8</v>
      </c>
      <c r="D4358" t="s">
        <v>2378</v>
      </c>
      <c r="E4358">
        <v>0</v>
      </c>
    </row>
    <row r="4359" spans="1:5" x14ac:dyDescent="0.3">
      <c r="A4359">
        <v>53230110</v>
      </c>
      <c r="B4359" t="s">
        <v>258</v>
      </c>
      <c r="C4359" t="s">
        <v>8</v>
      </c>
      <c r="D4359" t="s">
        <v>2379</v>
      </c>
      <c r="E4359">
        <v>0</v>
      </c>
    </row>
    <row r="4360" spans="1:5" x14ac:dyDescent="0.3">
      <c r="A4360">
        <v>53230110</v>
      </c>
      <c r="B4360" t="s">
        <v>258</v>
      </c>
      <c r="C4360" t="s">
        <v>8</v>
      </c>
      <c r="D4360" t="s">
        <v>2380</v>
      </c>
      <c r="E4360">
        <v>0</v>
      </c>
    </row>
    <row r="4361" spans="1:5" x14ac:dyDescent="0.3">
      <c r="A4361">
        <v>53230110</v>
      </c>
      <c r="B4361" t="s">
        <v>258</v>
      </c>
      <c r="C4361" t="s">
        <v>8</v>
      </c>
      <c r="D4361" t="s">
        <v>2381</v>
      </c>
      <c r="E4361">
        <v>0</v>
      </c>
    </row>
    <row r="4362" spans="1:5" x14ac:dyDescent="0.3">
      <c r="A4362">
        <v>53230110</v>
      </c>
      <c r="B4362" t="s">
        <v>258</v>
      </c>
      <c r="C4362" t="s">
        <v>8</v>
      </c>
      <c r="D4362" t="s">
        <v>2382</v>
      </c>
      <c r="E4362">
        <v>0</v>
      </c>
    </row>
    <row r="4363" spans="1:5" x14ac:dyDescent="0.3">
      <c r="A4363">
        <v>53230110</v>
      </c>
      <c r="B4363" t="s">
        <v>258</v>
      </c>
      <c r="C4363" t="s">
        <v>8</v>
      </c>
      <c r="D4363" t="s">
        <v>2383</v>
      </c>
      <c r="E4363">
        <v>0</v>
      </c>
    </row>
    <row r="4364" spans="1:5" x14ac:dyDescent="0.3">
      <c r="A4364">
        <v>53230110</v>
      </c>
      <c r="B4364" t="s">
        <v>258</v>
      </c>
      <c r="C4364" t="s">
        <v>8</v>
      </c>
      <c r="D4364" t="s">
        <v>2384</v>
      </c>
      <c r="E4364">
        <v>0</v>
      </c>
    </row>
    <row r="4365" spans="1:5" x14ac:dyDescent="0.3">
      <c r="A4365">
        <v>53230110</v>
      </c>
      <c r="B4365" t="s">
        <v>258</v>
      </c>
      <c r="C4365" t="s">
        <v>8</v>
      </c>
      <c r="D4365" t="s">
        <v>2385</v>
      </c>
      <c r="E4365">
        <v>0</v>
      </c>
    </row>
    <row r="4366" spans="1:5" x14ac:dyDescent="0.3">
      <c r="A4366">
        <v>53230110</v>
      </c>
      <c r="B4366" t="s">
        <v>258</v>
      </c>
      <c r="C4366" t="s">
        <v>8</v>
      </c>
      <c r="D4366" t="s">
        <v>2386</v>
      </c>
      <c r="E4366">
        <v>0</v>
      </c>
    </row>
    <row r="4367" spans="1:5" x14ac:dyDescent="0.3">
      <c r="A4367">
        <v>53230110</v>
      </c>
      <c r="B4367" t="s">
        <v>258</v>
      </c>
      <c r="C4367" t="s">
        <v>8</v>
      </c>
      <c r="D4367" t="s">
        <v>2387</v>
      </c>
      <c r="E4367">
        <v>0</v>
      </c>
    </row>
    <row r="4368" spans="1:5" x14ac:dyDescent="0.3">
      <c r="A4368">
        <v>53230110</v>
      </c>
      <c r="B4368" t="s">
        <v>258</v>
      </c>
      <c r="C4368" t="s">
        <v>8</v>
      </c>
      <c r="D4368" t="s">
        <v>2388</v>
      </c>
      <c r="E4368">
        <v>0</v>
      </c>
    </row>
    <row r="4369" spans="1:5" x14ac:dyDescent="0.3">
      <c r="A4369">
        <v>53230110</v>
      </c>
      <c r="B4369" t="s">
        <v>258</v>
      </c>
      <c r="C4369" t="s">
        <v>8</v>
      </c>
      <c r="D4369" t="s">
        <v>2389</v>
      </c>
      <c r="E4369">
        <v>0</v>
      </c>
    </row>
    <row r="4370" spans="1:5" x14ac:dyDescent="0.3">
      <c r="A4370">
        <v>53230110</v>
      </c>
      <c r="B4370" t="s">
        <v>258</v>
      </c>
      <c r="C4370" t="s">
        <v>8</v>
      </c>
      <c r="D4370" t="s">
        <v>2390</v>
      </c>
      <c r="E4370">
        <v>0</v>
      </c>
    </row>
    <row r="4371" spans="1:5" x14ac:dyDescent="0.3">
      <c r="A4371">
        <v>53230110</v>
      </c>
      <c r="B4371" t="s">
        <v>258</v>
      </c>
      <c r="C4371" t="s">
        <v>8</v>
      </c>
      <c r="D4371" t="s">
        <v>2391</v>
      </c>
      <c r="E4371">
        <v>0</v>
      </c>
    </row>
    <row r="4372" spans="1:5" x14ac:dyDescent="0.3">
      <c r="A4372">
        <v>53230110</v>
      </c>
      <c r="B4372" t="s">
        <v>258</v>
      </c>
      <c r="C4372" t="s">
        <v>8</v>
      </c>
      <c r="D4372" t="s">
        <v>2392</v>
      </c>
      <c r="E4372">
        <v>-1</v>
      </c>
    </row>
    <row r="4373" spans="1:5" x14ac:dyDescent="0.3">
      <c r="A4373">
        <v>53230110</v>
      </c>
      <c r="B4373" t="s">
        <v>258</v>
      </c>
      <c r="C4373" t="s">
        <v>8</v>
      </c>
      <c r="D4373" t="s">
        <v>2393</v>
      </c>
      <c r="E4373">
        <v>0</v>
      </c>
    </row>
    <row r="4374" spans="1:5" x14ac:dyDescent="0.3">
      <c r="A4374">
        <v>53230110</v>
      </c>
      <c r="B4374" t="s">
        <v>258</v>
      </c>
      <c r="C4374" t="s">
        <v>8</v>
      </c>
      <c r="D4374" t="s">
        <v>2394</v>
      </c>
      <c r="E4374">
        <v>0</v>
      </c>
    </row>
    <row r="4375" spans="1:5" x14ac:dyDescent="0.3">
      <c r="A4375">
        <v>53230110</v>
      </c>
      <c r="B4375" t="s">
        <v>258</v>
      </c>
      <c r="C4375" t="s">
        <v>8</v>
      </c>
      <c r="D4375" t="s">
        <v>2395</v>
      </c>
      <c r="E4375">
        <v>0</v>
      </c>
    </row>
    <row r="4376" spans="1:5" x14ac:dyDescent="0.3">
      <c r="A4376">
        <v>53230110</v>
      </c>
      <c r="B4376" t="s">
        <v>258</v>
      </c>
      <c r="C4376" t="s">
        <v>8</v>
      </c>
      <c r="D4376" t="s">
        <v>2396</v>
      </c>
      <c r="E4376">
        <v>-1</v>
      </c>
    </row>
    <row r="4377" spans="1:5" x14ac:dyDescent="0.3">
      <c r="A4377">
        <v>53230110</v>
      </c>
      <c r="B4377" t="s">
        <v>258</v>
      </c>
      <c r="C4377" t="s">
        <v>8</v>
      </c>
      <c r="D4377" t="s">
        <v>2397</v>
      </c>
      <c r="E4377">
        <v>0</v>
      </c>
    </row>
    <row r="4378" spans="1:5" x14ac:dyDescent="0.3">
      <c r="A4378">
        <v>53230110</v>
      </c>
      <c r="B4378" t="s">
        <v>258</v>
      </c>
      <c r="C4378" t="s">
        <v>8</v>
      </c>
      <c r="D4378" t="s">
        <v>2398</v>
      </c>
      <c r="E4378">
        <v>-1</v>
      </c>
    </row>
    <row r="4379" spans="1:5" x14ac:dyDescent="0.3">
      <c r="A4379">
        <v>53230110</v>
      </c>
      <c r="B4379" t="s">
        <v>258</v>
      </c>
      <c r="C4379" t="s">
        <v>8</v>
      </c>
      <c r="D4379" t="s">
        <v>2399</v>
      </c>
      <c r="E4379">
        <v>-1</v>
      </c>
    </row>
    <row r="4380" spans="1:5" x14ac:dyDescent="0.3">
      <c r="A4380">
        <v>53230110</v>
      </c>
      <c r="B4380" t="s">
        <v>258</v>
      </c>
      <c r="C4380" t="s">
        <v>8</v>
      </c>
      <c r="D4380" t="s">
        <v>2400</v>
      </c>
      <c r="E4380">
        <v>0</v>
      </c>
    </row>
    <row r="4381" spans="1:5" x14ac:dyDescent="0.3">
      <c r="A4381">
        <v>53230110</v>
      </c>
      <c r="B4381" t="s">
        <v>258</v>
      </c>
      <c r="C4381" t="s">
        <v>8</v>
      </c>
      <c r="D4381" t="s">
        <v>2401</v>
      </c>
      <c r="E4381">
        <v>0</v>
      </c>
    </row>
    <row r="4382" spans="1:5" x14ac:dyDescent="0.3">
      <c r="A4382">
        <v>53230110</v>
      </c>
      <c r="B4382" t="s">
        <v>258</v>
      </c>
      <c r="C4382" t="s">
        <v>8</v>
      </c>
      <c r="D4382" t="s">
        <v>2402</v>
      </c>
      <c r="E4382">
        <v>0</v>
      </c>
    </row>
    <row r="4383" spans="1:5" x14ac:dyDescent="0.3">
      <c r="A4383">
        <v>53230110</v>
      </c>
      <c r="B4383" t="s">
        <v>258</v>
      </c>
      <c r="C4383" t="s">
        <v>8</v>
      </c>
      <c r="D4383" t="s">
        <v>2403</v>
      </c>
      <c r="E4383">
        <v>-1</v>
      </c>
    </row>
    <row r="4384" spans="1:5" x14ac:dyDescent="0.3">
      <c r="A4384">
        <v>53230110</v>
      </c>
      <c r="B4384" t="s">
        <v>258</v>
      </c>
      <c r="C4384" t="s">
        <v>8</v>
      </c>
      <c r="D4384" t="s">
        <v>2404</v>
      </c>
      <c r="E4384">
        <v>0</v>
      </c>
    </row>
    <row r="4385" spans="1:5" x14ac:dyDescent="0.3">
      <c r="A4385">
        <v>53230110</v>
      </c>
      <c r="B4385" t="s">
        <v>258</v>
      </c>
      <c r="C4385" t="s">
        <v>8</v>
      </c>
      <c r="D4385" t="s">
        <v>2405</v>
      </c>
      <c r="E4385">
        <v>0</v>
      </c>
    </row>
    <row r="4386" spans="1:5" x14ac:dyDescent="0.3">
      <c r="A4386">
        <v>53230110</v>
      </c>
      <c r="B4386" t="s">
        <v>258</v>
      </c>
      <c r="C4386" t="s">
        <v>8</v>
      </c>
      <c r="D4386" t="s">
        <v>2406</v>
      </c>
      <c r="E4386">
        <v>0</v>
      </c>
    </row>
    <row r="4387" spans="1:5" x14ac:dyDescent="0.3">
      <c r="A4387">
        <v>53230110</v>
      </c>
      <c r="B4387" t="s">
        <v>258</v>
      </c>
      <c r="C4387" t="s">
        <v>8</v>
      </c>
      <c r="D4387" t="s">
        <v>2407</v>
      </c>
      <c r="E4387">
        <v>0</v>
      </c>
    </row>
    <row r="4388" spans="1:5" x14ac:dyDescent="0.3">
      <c r="A4388">
        <v>53230110</v>
      </c>
      <c r="B4388" t="s">
        <v>258</v>
      </c>
      <c r="C4388" t="s">
        <v>8</v>
      </c>
      <c r="D4388" t="s">
        <v>2408</v>
      </c>
      <c r="E4388">
        <v>0</v>
      </c>
    </row>
    <row r="4389" spans="1:5" x14ac:dyDescent="0.3">
      <c r="A4389">
        <v>53230110</v>
      </c>
      <c r="B4389" t="s">
        <v>258</v>
      </c>
      <c r="C4389" t="s">
        <v>8</v>
      </c>
      <c r="D4389" t="s">
        <v>2409</v>
      </c>
      <c r="E4389">
        <v>0</v>
      </c>
    </row>
    <row r="4390" spans="1:5" x14ac:dyDescent="0.3">
      <c r="A4390">
        <v>53230110</v>
      </c>
      <c r="B4390" t="s">
        <v>258</v>
      </c>
      <c r="C4390" t="s">
        <v>8</v>
      </c>
      <c r="D4390" t="s">
        <v>2410</v>
      </c>
      <c r="E4390">
        <v>0</v>
      </c>
    </row>
    <row r="4391" spans="1:5" x14ac:dyDescent="0.3">
      <c r="A4391">
        <v>53230110</v>
      </c>
      <c r="B4391" t="s">
        <v>258</v>
      </c>
      <c r="C4391" t="s">
        <v>8</v>
      </c>
      <c r="D4391" t="s">
        <v>2411</v>
      </c>
      <c r="E4391">
        <v>-1</v>
      </c>
    </row>
    <row r="4392" spans="1:5" x14ac:dyDescent="0.3">
      <c r="A4392">
        <v>53230110</v>
      </c>
      <c r="B4392" t="s">
        <v>258</v>
      </c>
      <c r="C4392" t="s">
        <v>8</v>
      </c>
      <c r="D4392" t="s">
        <v>2412</v>
      </c>
      <c r="E4392">
        <v>0</v>
      </c>
    </row>
    <row r="4393" spans="1:5" x14ac:dyDescent="0.3">
      <c r="A4393">
        <v>53230110</v>
      </c>
      <c r="B4393" t="s">
        <v>258</v>
      </c>
      <c r="C4393" t="s">
        <v>8</v>
      </c>
      <c r="D4393" t="s">
        <v>2413</v>
      </c>
      <c r="E4393">
        <v>0</v>
      </c>
    </row>
    <row r="4394" spans="1:5" x14ac:dyDescent="0.3">
      <c r="A4394">
        <v>2040002</v>
      </c>
      <c r="B4394" t="s">
        <v>260</v>
      </c>
      <c r="C4394" t="s">
        <v>20</v>
      </c>
      <c r="D4394" t="s">
        <v>2378</v>
      </c>
      <c r="E4394">
        <v>-7754.3710000000001</v>
      </c>
    </row>
    <row r="4395" spans="1:5" x14ac:dyDescent="0.3">
      <c r="A4395">
        <v>2040002</v>
      </c>
      <c r="B4395" t="s">
        <v>260</v>
      </c>
      <c r="C4395" t="s">
        <v>20</v>
      </c>
      <c r="D4395" t="s">
        <v>2379</v>
      </c>
      <c r="E4395">
        <v>-10108.477999999999</v>
      </c>
    </row>
    <row r="4396" spans="1:5" x14ac:dyDescent="0.3">
      <c r="A4396">
        <v>2040002</v>
      </c>
      <c r="B4396" t="s">
        <v>260</v>
      </c>
      <c r="C4396" t="s">
        <v>20</v>
      </c>
      <c r="D4396" t="s">
        <v>2380</v>
      </c>
      <c r="E4396">
        <v>-7106.0060000000003</v>
      </c>
    </row>
    <row r="4397" spans="1:5" x14ac:dyDescent="0.3">
      <c r="A4397">
        <v>2040002</v>
      </c>
      <c r="B4397" t="s">
        <v>260</v>
      </c>
      <c r="C4397" t="s">
        <v>20</v>
      </c>
      <c r="D4397" t="s">
        <v>2381</v>
      </c>
      <c r="E4397">
        <v>-5571.9930000000004</v>
      </c>
    </row>
    <row r="4398" spans="1:5" x14ac:dyDescent="0.3">
      <c r="A4398">
        <v>2040002</v>
      </c>
      <c r="B4398" t="s">
        <v>260</v>
      </c>
      <c r="C4398" t="s">
        <v>20</v>
      </c>
      <c r="D4398" t="s">
        <v>2382</v>
      </c>
      <c r="E4398">
        <v>-8229.6919999999991</v>
      </c>
    </row>
    <row r="4399" spans="1:5" x14ac:dyDescent="0.3">
      <c r="A4399">
        <v>2040002</v>
      </c>
      <c r="B4399" t="s">
        <v>260</v>
      </c>
      <c r="C4399" t="s">
        <v>20</v>
      </c>
      <c r="D4399" t="s">
        <v>2383</v>
      </c>
      <c r="E4399">
        <v>-6085.7060000000001</v>
      </c>
    </row>
    <row r="4400" spans="1:5" x14ac:dyDescent="0.3">
      <c r="A4400">
        <v>2040002</v>
      </c>
      <c r="B4400" t="s">
        <v>260</v>
      </c>
      <c r="C4400" t="s">
        <v>20</v>
      </c>
      <c r="D4400" t="s">
        <v>2384</v>
      </c>
      <c r="E4400">
        <v>-7828.5020000000004</v>
      </c>
    </row>
    <row r="4401" spans="1:5" x14ac:dyDescent="0.3">
      <c r="A4401">
        <v>2040002</v>
      </c>
      <c r="B4401" t="s">
        <v>260</v>
      </c>
      <c r="C4401" t="s">
        <v>20</v>
      </c>
      <c r="D4401" t="s">
        <v>2385</v>
      </c>
      <c r="E4401">
        <v>-9618.7219999999998</v>
      </c>
    </row>
    <row r="4402" spans="1:5" x14ac:dyDescent="0.3">
      <c r="A4402">
        <v>2040002</v>
      </c>
      <c r="B4402" t="s">
        <v>260</v>
      </c>
      <c r="C4402" t="s">
        <v>20</v>
      </c>
      <c r="D4402" t="s">
        <v>2386</v>
      </c>
      <c r="E4402">
        <v>-8570.7030000000013</v>
      </c>
    </row>
    <row r="4403" spans="1:5" x14ac:dyDescent="0.3">
      <c r="A4403">
        <v>2040002</v>
      </c>
      <c r="B4403" t="s">
        <v>260</v>
      </c>
      <c r="C4403" t="s">
        <v>20</v>
      </c>
      <c r="D4403" t="s">
        <v>2387</v>
      </c>
      <c r="E4403">
        <v>-9260.2340000000004</v>
      </c>
    </row>
    <row r="4404" spans="1:5" x14ac:dyDescent="0.3">
      <c r="A4404">
        <v>2040002</v>
      </c>
      <c r="B4404" t="s">
        <v>260</v>
      </c>
      <c r="C4404" t="s">
        <v>20</v>
      </c>
      <c r="D4404" t="s">
        <v>2388</v>
      </c>
      <c r="E4404">
        <v>-7999.5290000000005</v>
      </c>
    </row>
    <row r="4405" spans="1:5" x14ac:dyDescent="0.3">
      <c r="A4405">
        <v>2040002</v>
      </c>
      <c r="B4405" t="s">
        <v>260</v>
      </c>
      <c r="C4405" t="s">
        <v>20</v>
      </c>
      <c r="D4405" t="s">
        <v>2389</v>
      </c>
      <c r="E4405">
        <v>-6998.1360000000004</v>
      </c>
    </row>
    <row r="4406" spans="1:5" x14ac:dyDescent="0.3">
      <c r="A4406">
        <v>2040002</v>
      </c>
      <c r="B4406" t="s">
        <v>260</v>
      </c>
      <c r="C4406" t="s">
        <v>20</v>
      </c>
      <c r="D4406" t="s">
        <v>2390</v>
      </c>
      <c r="E4406">
        <v>-10276.5</v>
      </c>
    </row>
    <row r="4407" spans="1:5" x14ac:dyDescent="0.3">
      <c r="A4407">
        <v>2040002</v>
      </c>
      <c r="B4407" t="s">
        <v>260</v>
      </c>
      <c r="C4407" t="s">
        <v>20</v>
      </c>
      <c r="D4407" t="s">
        <v>2391</v>
      </c>
      <c r="E4407">
        <v>-6778.6120000000001</v>
      </c>
    </row>
    <row r="4408" spans="1:5" x14ac:dyDescent="0.3">
      <c r="A4408">
        <v>2040002</v>
      </c>
      <c r="B4408" t="s">
        <v>260</v>
      </c>
      <c r="C4408" t="s">
        <v>20</v>
      </c>
      <c r="D4408" t="s">
        <v>2392</v>
      </c>
      <c r="E4408">
        <v>-7130.3720000000003</v>
      </c>
    </row>
    <row r="4409" spans="1:5" x14ac:dyDescent="0.3">
      <c r="A4409">
        <v>2040002</v>
      </c>
      <c r="B4409" t="s">
        <v>260</v>
      </c>
      <c r="C4409" t="s">
        <v>20</v>
      </c>
      <c r="D4409" t="s">
        <v>2393</v>
      </c>
      <c r="E4409">
        <v>-4427.5389999999998</v>
      </c>
    </row>
    <row r="4410" spans="1:5" x14ac:dyDescent="0.3">
      <c r="A4410">
        <v>2040002</v>
      </c>
      <c r="B4410" t="s">
        <v>260</v>
      </c>
      <c r="C4410" t="s">
        <v>20</v>
      </c>
      <c r="D4410" t="s">
        <v>2394</v>
      </c>
      <c r="E4410">
        <v>-13207.513000000001</v>
      </c>
    </row>
    <row r="4411" spans="1:5" x14ac:dyDescent="0.3">
      <c r="A4411">
        <v>2040002</v>
      </c>
      <c r="B4411" t="s">
        <v>260</v>
      </c>
      <c r="C4411" t="s">
        <v>20</v>
      </c>
      <c r="D4411" t="s">
        <v>2395</v>
      </c>
      <c r="E4411">
        <v>-8646.7979999999989</v>
      </c>
    </row>
    <row r="4412" spans="1:5" x14ac:dyDescent="0.3">
      <c r="A4412">
        <v>2040002</v>
      </c>
      <c r="B4412" t="s">
        <v>260</v>
      </c>
      <c r="C4412" t="s">
        <v>20</v>
      </c>
      <c r="D4412" t="s">
        <v>2396</v>
      </c>
      <c r="E4412">
        <v>-9071.82</v>
      </c>
    </row>
    <row r="4413" spans="1:5" x14ac:dyDescent="0.3">
      <c r="A4413">
        <v>2040002</v>
      </c>
      <c r="B4413" t="s">
        <v>260</v>
      </c>
      <c r="C4413" t="s">
        <v>20</v>
      </c>
      <c r="D4413" t="s">
        <v>2397</v>
      </c>
      <c r="E4413">
        <v>-11619.544</v>
      </c>
    </row>
    <row r="4414" spans="1:5" x14ac:dyDescent="0.3">
      <c r="A4414">
        <v>2040002</v>
      </c>
      <c r="B4414" t="s">
        <v>260</v>
      </c>
      <c r="C4414" t="s">
        <v>20</v>
      </c>
      <c r="D4414" t="s">
        <v>2398</v>
      </c>
      <c r="E4414">
        <v>-4631.41</v>
      </c>
    </row>
    <row r="4415" spans="1:5" x14ac:dyDescent="0.3">
      <c r="A4415">
        <v>2040002</v>
      </c>
      <c r="B4415" t="s">
        <v>260</v>
      </c>
      <c r="C4415" t="s">
        <v>20</v>
      </c>
      <c r="D4415" t="s">
        <v>2399</v>
      </c>
      <c r="E4415">
        <v>-11412.894</v>
      </c>
    </row>
    <row r="4416" spans="1:5" x14ac:dyDescent="0.3">
      <c r="A4416">
        <v>2040002</v>
      </c>
      <c r="B4416" t="s">
        <v>260</v>
      </c>
      <c r="C4416" t="s">
        <v>20</v>
      </c>
      <c r="D4416" t="s">
        <v>2400</v>
      </c>
      <c r="E4416">
        <v>-10388.041999999999</v>
      </c>
    </row>
    <row r="4417" spans="1:5" x14ac:dyDescent="0.3">
      <c r="A4417">
        <v>2040002</v>
      </c>
      <c r="B4417" t="s">
        <v>260</v>
      </c>
      <c r="C4417" t="s">
        <v>20</v>
      </c>
      <c r="D4417" t="s">
        <v>2401</v>
      </c>
      <c r="E4417">
        <v>-11193.084000000001</v>
      </c>
    </row>
    <row r="4418" spans="1:5" x14ac:dyDescent="0.3">
      <c r="A4418">
        <v>2040002</v>
      </c>
      <c r="B4418" t="s">
        <v>260</v>
      </c>
      <c r="C4418" t="s">
        <v>20</v>
      </c>
      <c r="D4418" t="s">
        <v>2402</v>
      </c>
      <c r="E4418">
        <v>-11050.467000000001</v>
      </c>
    </row>
    <row r="4419" spans="1:5" x14ac:dyDescent="0.3">
      <c r="A4419">
        <v>2040002</v>
      </c>
      <c r="B4419" t="s">
        <v>260</v>
      </c>
      <c r="C4419" t="s">
        <v>20</v>
      </c>
      <c r="D4419" t="s">
        <v>2403</v>
      </c>
      <c r="E4419">
        <v>-6956.8360000000002</v>
      </c>
    </row>
    <row r="4420" spans="1:5" x14ac:dyDescent="0.3">
      <c r="A4420">
        <v>2040002</v>
      </c>
      <c r="B4420" t="s">
        <v>260</v>
      </c>
      <c r="C4420" t="s">
        <v>20</v>
      </c>
      <c r="D4420" t="s">
        <v>2404</v>
      </c>
      <c r="E4420">
        <v>-5810.0039999999999</v>
      </c>
    </row>
    <row r="4421" spans="1:5" x14ac:dyDescent="0.3">
      <c r="A4421">
        <v>2040002</v>
      </c>
      <c r="B4421" t="s">
        <v>260</v>
      </c>
      <c r="C4421" t="s">
        <v>20</v>
      </c>
      <c r="D4421" t="s">
        <v>2405</v>
      </c>
      <c r="E4421">
        <v>-11603.119000000001</v>
      </c>
    </row>
    <row r="4422" spans="1:5" x14ac:dyDescent="0.3">
      <c r="A4422">
        <v>2040002</v>
      </c>
      <c r="B4422" t="s">
        <v>260</v>
      </c>
      <c r="C4422" t="s">
        <v>20</v>
      </c>
      <c r="D4422" t="s">
        <v>2406</v>
      </c>
      <c r="E4422">
        <v>-8837.2270000000008</v>
      </c>
    </row>
    <row r="4423" spans="1:5" x14ac:dyDescent="0.3">
      <c r="A4423">
        <v>2040002</v>
      </c>
      <c r="B4423" t="s">
        <v>260</v>
      </c>
      <c r="C4423" t="s">
        <v>20</v>
      </c>
      <c r="D4423" t="s">
        <v>2407</v>
      </c>
      <c r="E4423">
        <v>-6611.8109999999997</v>
      </c>
    </row>
    <row r="4424" spans="1:5" x14ac:dyDescent="0.3">
      <c r="A4424">
        <v>2040002</v>
      </c>
      <c r="B4424" t="s">
        <v>260</v>
      </c>
      <c r="C4424" t="s">
        <v>20</v>
      </c>
      <c r="D4424" t="s">
        <v>2408</v>
      </c>
      <c r="E4424">
        <v>-6285.7650000000003</v>
      </c>
    </row>
    <row r="4425" spans="1:5" x14ac:dyDescent="0.3">
      <c r="A4425">
        <v>2040002</v>
      </c>
      <c r="B4425" t="s">
        <v>260</v>
      </c>
      <c r="C4425" t="s">
        <v>20</v>
      </c>
      <c r="D4425" t="s">
        <v>2409</v>
      </c>
      <c r="E4425">
        <v>-9936.27</v>
      </c>
    </row>
    <row r="4426" spans="1:5" x14ac:dyDescent="0.3">
      <c r="A4426">
        <v>2040002</v>
      </c>
      <c r="B4426" t="s">
        <v>260</v>
      </c>
      <c r="C4426" t="s">
        <v>20</v>
      </c>
      <c r="D4426" t="s">
        <v>2410</v>
      </c>
      <c r="E4426">
        <v>-9596.5669999999991</v>
      </c>
    </row>
    <row r="4427" spans="1:5" x14ac:dyDescent="0.3">
      <c r="A4427">
        <v>2040002</v>
      </c>
      <c r="B4427" t="s">
        <v>260</v>
      </c>
      <c r="C4427" t="s">
        <v>20</v>
      </c>
      <c r="D4427" t="s">
        <v>2411</v>
      </c>
      <c r="E4427">
        <v>-9881.4940000000006</v>
      </c>
    </row>
    <row r="4428" spans="1:5" x14ac:dyDescent="0.3">
      <c r="A4428">
        <v>2040002</v>
      </c>
      <c r="B4428" t="s">
        <v>260</v>
      </c>
      <c r="C4428" t="s">
        <v>20</v>
      </c>
      <c r="D4428" t="s">
        <v>2412</v>
      </c>
      <c r="E4428">
        <v>-9612.5849999999991</v>
      </c>
    </row>
    <row r="4429" spans="1:5" x14ac:dyDescent="0.3">
      <c r="A4429">
        <v>2040002</v>
      </c>
      <c r="B4429" t="s">
        <v>260</v>
      </c>
      <c r="C4429" t="s">
        <v>20</v>
      </c>
      <c r="D4429" t="s">
        <v>2413</v>
      </c>
      <c r="E4429">
        <v>-7861.2640000000001</v>
      </c>
    </row>
    <row r="4430" spans="1:5" x14ac:dyDescent="0.3">
      <c r="A4430">
        <v>77020009</v>
      </c>
      <c r="B4430" t="s">
        <v>262</v>
      </c>
      <c r="C4430" t="s">
        <v>8</v>
      </c>
      <c r="D4430" t="s">
        <v>2378</v>
      </c>
      <c r="E4430">
        <v>0</v>
      </c>
    </row>
    <row r="4431" spans="1:5" x14ac:dyDescent="0.3">
      <c r="A4431">
        <v>77020009</v>
      </c>
      <c r="B4431" t="s">
        <v>262</v>
      </c>
      <c r="C4431" t="s">
        <v>8</v>
      </c>
      <c r="D4431" t="s">
        <v>2379</v>
      </c>
      <c r="E4431">
        <v>0</v>
      </c>
    </row>
    <row r="4432" spans="1:5" x14ac:dyDescent="0.3">
      <c r="A4432">
        <v>77020009</v>
      </c>
      <c r="B4432" t="s">
        <v>262</v>
      </c>
      <c r="C4432" t="s">
        <v>8</v>
      </c>
      <c r="D4432" t="s">
        <v>2380</v>
      </c>
      <c r="E4432">
        <v>0</v>
      </c>
    </row>
    <row r="4433" spans="1:5" x14ac:dyDescent="0.3">
      <c r="A4433">
        <v>77020009</v>
      </c>
      <c r="B4433" t="s">
        <v>262</v>
      </c>
      <c r="C4433" t="s">
        <v>8</v>
      </c>
      <c r="D4433" t="s">
        <v>2381</v>
      </c>
      <c r="E4433">
        <v>0</v>
      </c>
    </row>
    <row r="4434" spans="1:5" x14ac:dyDescent="0.3">
      <c r="A4434">
        <v>77020009</v>
      </c>
      <c r="B4434" t="s">
        <v>262</v>
      </c>
      <c r="C4434" t="s">
        <v>8</v>
      </c>
      <c r="D4434" t="s">
        <v>2382</v>
      </c>
      <c r="E4434">
        <v>0</v>
      </c>
    </row>
    <row r="4435" spans="1:5" x14ac:dyDescent="0.3">
      <c r="A4435">
        <v>77020009</v>
      </c>
      <c r="B4435" t="s">
        <v>262</v>
      </c>
      <c r="C4435" t="s">
        <v>8</v>
      </c>
      <c r="D4435" t="s">
        <v>2383</v>
      </c>
      <c r="E4435">
        <v>0</v>
      </c>
    </row>
    <row r="4436" spans="1:5" x14ac:dyDescent="0.3">
      <c r="A4436">
        <v>77020009</v>
      </c>
      <c r="B4436" t="s">
        <v>262</v>
      </c>
      <c r="C4436" t="s">
        <v>8</v>
      </c>
      <c r="D4436" t="s">
        <v>2384</v>
      </c>
      <c r="E4436">
        <v>0</v>
      </c>
    </row>
    <row r="4437" spans="1:5" x14ac:dyDescent="0.3">
      <c r="A4437">
        <v>77020009</v>
      </c>
      <c r="B4437" t="s">
        <v>262</v>
      </c>
      <c r="C4437" t="s">
        <v>8</v>
      </c>
      <c r="D4437" t="s">
        <v>2385</v>
      </c>
      <c r="E4437">
        <v>0</v>
      </c>
    </row>
    <row r="4438" spans="1:5" x14ac:dyDescent="0.3">
      <c r="A4438">
        <v>77020009</v>
      </c>
      <c r="B4438" t="s">
        <v>262</v>
      </c>
      <c r="C4438" t="s">
        <v>8</v>
      </c>
      <c r="D4438" t="s">
        <v>2386</v>
      </c>
      <c r="E4438">
        <v>0</v>
      </c>
    </row>
    <row r="4439" spans="1:5" x14ac:dyDescent="0.3">
      <c r="A4439">
        <v>77020009</v>
      </c>
      <c r="B4439" t="s">
        <v>262</v>
      </c>
      <c r="C4439" t="s">
        <v>8</v>
      </c>
      <c r="D4439" t="s">
        <v>2387</v>
      </c>
      <c r="E4439">
        <v>0</v>
      </c>
    </row>
    <row r="4440" spans="1:5" x14ac:dyDescent="0.3">
      <c r="A4440">
        <v>77020009</v>
      </c>
      <c r="B4440" t="s">
        <v>262</v>
      </c>
      <c r="C4440" t="s">
        <v>8</v>
      </c>
      <c r="D4440" t="s">
        <v>2388</v>
      </c>
      <c r="E4440">
        <v>0</v>
      </c>
    </row>
    <row r="4441" spans="1:5" x14ac:dyDescent="0.3">
      <c r="A4441">
        <v>77020009</v>
      </c>
      <c r="B4441" t="s">
        <v>262</v>
      </c>
      <c r="C4441" t="s">
        <v>8</v>
      </c>
      <c r="D4441" t="s">
        <v>2389</v>
      </c>
      <c r="E4441">
        <v>0</v>
      </c>
    </row>
    <row r="4442" spans="1:5" x14ac:dyDescent="0.3">
      <c r="A4442">
        <v>77020009</v>
      </c>
      <c r="B4442" t="s">
        <v>262</v>
      </c>
      <c r="C4442" t="s">
        <v>8</v>
      </c>
      <c r="D4442" t="s">
        <v>2390</v>
      </c>
      <c r="E4442">
        <v>0</v>
      </c>
    </row>
    <row r="4443" spans="1:5" x14ac:dyDescent="0.3">
      <c r="A4443">
        <v>77020009</v>
      </c>
      <c r="B4443" t="s">
        <v>262</v>
      </c>
      <c r="C4443" t="s">
        <v>8</v>
      </c>
      <c r="D4443" t="s">
        <v>2391</v>
      </c>
      <c r="E4443">
        <v>0</v>
      </c>
    </row>
    <row r="4444" spans="1:5" x14ac:dyDescent="0.3">
      <c r="A4444">
        <v>77020009</v>
      </c>
      <c r="B4444" t="s">
        <v>262</v>
      </c>
      <c r="C4444" t="s">
        <v>8</v>
      </c>
      <c r="D4444" t="s">
        <v>2392</v>
      </c>
      <c r="E4444">
        <v>0</v>
      </c>
    </row>
    <row r="4445" spans="1:5" x14ac:dyDescent="0.3">
      <c r="A4445">
        <v>77020009</v>
      </c>
      <c r="B4445" t="s">
        <v>262</v>
      </c>
      <c r="C4445" t="s">
        <v>8</v>
      </c>
      <c r="D4445" t="s">
        <v>2393</v>
      </c>
      <c r="E4445">
        <v>0</v>
      </c>
    </row>
    <row r="4446" spans="1:5" x14ac:dyDescent="0.3">
      <c r="A4446">
        <v>77020009</v>
      </c>
      <c r="B4446" t="s">
        <v>262</v>
      </c>
      <c r="C4446" t="s">
        <v>8</v>
      </c>
      <c r="D4446" t="s">
        <v>2394</v>
      </c>
      <c r="E4446">
        <v>0</v>
      </c>
    </row>
    <row r="4447" spans="1:5" x14ac:dyDescent="0.3">
      <c r="A4447">
        <v>77020009</v>
      </c>
      <c r="B4447" t="s">
        <v>262</v>
      </c>
      <c r="C4447" t="s">
        <v>8</v>
      </c>
      <c r="D4447" t="s">
        <v>2395</v>
      </c>
      <c r="E4447">
        <v>0</v>
      </c>
    </row>
    <row r="4448" spans="1:5" x14ac:dyDescent="0.3">
      <c r="A4448">
        <v>77020009</v>
      </c>
      <c r="B4448" t="s">
        <v>262</v>
      </c>
      <c r="C4448" t="s">
        <v>8</v>
      </c>
      <c r="D4448" t="s">
        <v>2396</v>
      </c>
      <c r="E4448">
        <v>0</v>
      </c>
    </row>
    <row r="4449" spans="1:5" x14ac:dyDescent="0.3">
      <c r="A4449">
        <v>77020009</v>
      </c>
      <c r="B4449" t="s">
        <v>262</v>
      </c>
      <c r="C4449" t="s">
        <v>8</v>
      </c>
      <c r="D4449" t="s">
        <v>2397</v>
      </c>
      <c r="E4449">
        <v>0</v>
      </c>
    </row>
    <row r="4450" spans="1:5" x14ac:dyDescent="0.3">
      <c r="A4450">
        <v>77020009</v>
      </c>
      <c r="B4450" t="s">
        <v>262</v>
      </c>
      <c r="C4450" t="s">
        <v>8</v>
      </c>
      <c r="D4450" t="s">
        <v>2398</v>
      </c>
      <c r="E4450">
        <v>0</v>
      </c>
    </row>
    <row r="4451" spans="1:5" x14ac:dyDescent="0.3">
      <c r="A4451">
        <v>77020009</v>
      </c>
      <c r="B4451" t="s">
        <v>262</v>
      </c>
      <c r="C4451" t="s">
        <v>8</v>
      </c>
      <c r="D4451" t="s">
        <v>2399</v>
      </c>
      <c r="E4451">
        <v>0</v>
      </c>
    </row>
    <row r="4452" spans="1:5" x14ac:dyDescent="0.3">
      <c r="A4452">
        <v>77020009</v>
      </c>
      <c r="B4452" t="s">
        <v>262</v>
      </c>
      <c r="C4452" t="s">
        <v>8</v>
      </c>
      <c r="D4452" t="s">
        <v>2400</v>
      </c>
      <c r="E4452">
        <v>-1</v>
      </c>
    </row>
    <row r="4453" spans="1:5" x14ac:dyDescent="0.3">
      <c r="A4453">
        <v>77020009</v>
      </c>
      <c r="B4453" t="s">
        <v>262</v>
      </c>
      <c r="C4453" t="s">
        <v>8</v>
      </c>
      <c r="D4453" t="s">
        <v>2401</v>
      </c>
      <c r="E4453">
        <v>0</v>
      </c>
    </row>
    <row r="4454" spans="1:5" x14ac:dyDescent="0.3">
      <c r="A4454">
        <v>77020009</v>
      </c>
      <c r="B4454" t="s">
        <v>262</v>
      </c>
      <c r="C4454" t="s">
        <v>8</v>
      </c>
      <c r="D4454" t="s">
        <v>2402</v>
      </c>
      <c r="E4454">
        <v>0</v>
      </c>
    </row>
    <row r="4455" spans="1:5" x14ac:dyDescent="0.3">
      <c r="A4455">
        <v>77020009</v>
      </c>
      <c r="B4455" t="s">
        <v>262</v>
      </c>
      <c r="C4455" t="s">
        <v>8</v>
      </c>
      <c r="D4455" t="s">
        <v>2403</v>
      </c>
      <c r="E4455">
        <v>0</v>
      </c>
    </row>
    <row r="4456" spans="1:5" x14ac:dyDescent="0.3">
      <c r="A4456">
        <v>77020009</v>
      </c>
      <c r="B4456" t="s">
        <v>262</v>
      </c>
      <c r="C4456" t="s">
        <v>8</v>
      </c>
      <c r="D4456" t="s">
        <v>2404</v>
      </c>
      <c r="E4456">
        <v>0</v>
      </c>
    </row>
    <row r="4457" spans="1:5" x14ac:dyDescent="0.3">
      <c r="A4457">
        <v>77020009</v>
      </c>
      <c r="B4457" t="s">
        <v>262</v>
      </c>
      <c r="C4457" t="s">
        <v>8</v>
      </c>
      <c r="D4457" t="s">
        <v>2405</v>
      </c>
      <c r="E4457">
        <v>0</v>
      </c>
    </row>
    <row r="4458" spans="1:5" x14ac:dyDescent="0.3">
      <c r="A4458">
        <v>77020009</v>
      </c>
      <c r="B4458" t="s">
        <v>262</v>
      </c>
      <c r="C4458" t="s">
        <v>8</v>
      </c>
      <c r="D4458" t="s">
        <v>2406</v>
      </c>
      <c r="E4458">
        <v>0</v>
      </c>
    </row>
    <row r="4459" spans="1:5" x14ac:dyDescent="0.3">
      <c r="A4459">
        <v>77020009</v>
      </c>
      <c r="B4459" t="s">
        <v>262</v>
      </c>
      <c r="C4459" t="s">
        <v>8</v>
      </c>
      <c r="D4459" t="s">
        <v>2407</v>
      </c>
      <c r="E4459">
        <v>-6</v>
      </c>
    </row>
    <row r="4460" spans="1:5" x14ac:dyDescent="0.3">
      <c r="A4460">
        <v>77020009</v>
      </c>
      <c r="B4460" t="s">
        <v>262</v>
      </c>
      <c r="C4460" t="s">
        <v>8</v>
      </c>
      <c r="D4460" t="s">
        <v>2408</v>
      </c>
      <c r="E4460">
        <v>0</v>
      </c>
    </row>
    <row r="4461" spans="1:5" x14ac:dyDescent="0.3">
      <c r="A4461">
        <v>77020009</v>
      </c>
      <c r="B4461" t="s">
        <v>262</v>
      </c>
      <c r="C4461" t="s">
        <v>8</v>
      </c>
      <c r="D4461" t="s">
        <v>2409</v>
      </c>
      <c r="E4461">
        <v>0</v>
      </c>
    </row>
    <row r="4462" spans="1:5" x14ac:dyDescent="0.3">
      <c r="A4462">
        <v>77020009</v>
      </c>
      <c r="B4462" t="s">
        <v>262</v>
      </c>
      <c r="C4462" t="s">
        <v>8</v>
      </c>
      <c r="D4462" t="s">
        <v>2410</v>
      </c>
      <c r="E4462">
        <v>0</v>
      </c>
    </row>
    <row r="4463" spans="1:5" x14ac:dyDescent="0.3">
      <c r="A4463">
        <v>77020009</v>
      </c>
      <c r="B4463" t="s">
        <v>262</v>
      </c>
      <c r="C4463" t="s">
        <v>8</v>
      </c>
      <c r="D4463" t="s">
        <v>2411</v>
      </c>
      <c r="E4463">
        <v>0</v>
      </c>
    </row>
    <row r="4464" spans="1:5" x14ac:dyDescent="0.3">
      <c r="A4464">
        <v>77020009</v>
      </c>
      <c r="B4464" t="s">
        <v>262</v>
      </c>
      <c r="C4464" t="s">
        <v>8</v>
      </c>
      <c r="D4464" t="s">
        <v>2412</v>
      </c>
      <c r="E4464">
        <v>0</v>
      </c>
    </row>
    <row r="4465" spans="1:5" x14ac:dyDescent="0.3">
      <c r="A4465">
        <v>77020009</v>
      </c>
      <c r="B4465" t="s">
        <v>262</v>
      </c>
      <c r="C4465" t="s">
        <v>8</v>
      </c>
      <c r="D4465" t="s">
        <v>2413</v>
      </c>
      <c r="E4465">
        <v>0</v>
      </c>
    </row>
    <row r="4466" spans="1:5" x14ac:dyDescent="0.3">
      <c r="A4466">
        <v>47020003</v>
      </c>
      <c r="B4466" t="s">
        <v>264</v>
      </c>
      <c r="C4466" t="s">
        <v>130</v>
      </c>
      <c r="D4466" t="s">
        <v>2378</v>
      </c>
      <c r="E4466">
        <v>0</v>
      </c>
    </row>
    <row r="4467" spans="1:5" x14ac:dyDescent="0.3">
      <c r="A4467">
        <v>47020003</v>
      </c>
      <c r="B4467" t="s">
        <v>264</v>
      </c>
      <c r="C4467" t="s">
        <v>130</v>
      </c>
      <c r="D4467" t="s">
        <v>2379</v>
      </c>
      <c r="E4467">
        <v>0</v>
      </c>
    </row>
    <row r="4468" spans="1:5" x14ac:dyDescent="0.3">
      <c r="A4468">
        <v>47020003</v>
      </c>
      <c r="B4468" t="s">
        <v>264</v>
      </c>
      <c r="C4468" t="s">
        <v>130</v>
      </c>
      <c r="D4468" t="s">
        <v>2380</v>
      </c>
      <c r="E4468">
        <v>0</v>
      </c>
    </row>
    <row r="4469" spans="1:5" x14ac:dyDescent="0.3">
      <c r="A4469">
        <v>47020003</v>
      </c>
      <c r="B4469" t="s">
        <v>264</v>
      </c>
      <c r="C4469" t="s">
        <v>130</v>
      </c>
      <c r="D4469" t="s">
        <v>2381</v>
      </c>
      <c r="E4469">
        <v>-2</v>
      </c>
    </row>
    <row r="4470" spans="1:5" x14ac:dyDescent="0.3">
      <c r="A4470">
        <v>47020003</v>
      </c>
      <c r="B4470" t="s">
        <v>264</v>
      </c>
      <c r="C4470" t="s">
        <v>130</v>
      </c>
      <c r="D4470" t="s">
        <v>2382</v>
      </c>
      <c r="E4470">
        <v>0</v>
      </c>
    </row>
    <row r="4471" spans="1:5" x14ac:dyDescent="0.3">
      <c r="A4471">
        <v>47020003</v>
      </c>
      <c r="B4471" t="s">
        <v>264</v>
      </c>
      <c r="C4471" t="s">
        <v>130</v>
      </c>
      <c r="D4471" t="s">
        <v>2383</v>
      </c>
      <c r="E4471">
        <v>0</v>
      </c>
    </row>
    <row r="4472" spans="1:5" x14ac:dyDescent="0.3">
      <c r="A4472">
        <v>47020003</v>
      </c>
      <c r="B4472" t="s">
        <v>264</v>
      </c>
      <c r="C4472" t="s">
        <v>130</v>
      </c>
      <c r="D4472" t="s">
        <v>2384</v>
      </c>
      <c r="E4472">
        <v>0</v>
      </c>
    </row>
    <row r="4473" spans="1:5" x14ac:dyDescent="0.3">
      <c r="A4473">
        <v>47020003</v>
      </c>
      <c r="B4473" t="s">
        <v>264</v>
      </c>
      <c r="C4473" t="s">
        <v>130</v>
      </c>
      <c r="D4473" t="s">
        <v>2385</v>
      </c>
      <c r="E4473">
        <v>0</v>
      </c>
    </row>
    <row r="4474" spans="1:5" x14ac:dyDescent="0.3">
      <c r="A4474">
        <v>47020003</v>
      </c>
      <c r="B4474" t="s">
        <v>264</v>
      </c>
      <c r="C4474" t="s">
        <v>130</v>
      </c>
      <c r="D4474" t="s">
        <v>2386</v>
      </c>
      <c r="E4474">
        <v>0</v>
      </c>
    </row>
    <row r="4475" spans="1:5" x14ac:dyDescent="0.3">
      <c r="A4475">
        <v>47020003</v>
      </c>
      <c r="B4475" t="s">
        <v>264</v>
      </c>
      <c r="C4475" t="s">
        <v>130</v>
      </c>
      <c r="D4475" t="s">
        <v>2387</v>
      </c>
      <c r="E4475">
        <v>0</v>
      </c>
    </row>
    <row r="4476" spans="1:5" x14ac:dyDescent="0.3">
      <c r="A4476">
        <v>47020003</v>
      </c>
      <c r="B4476" t="s">
        <v>264</v>
      </c>
      <c r="C4476" t="s">
        <v>130</v>
      </c>
      <c r="D4476" t="s">
        <v>2388</v>
      </c>
      <c r="E4476">
        <v>0</v>
      </c>
    </row>
    <row r="4477" spans="1:5" x14ac:dyDescent="0.3">
      <c r="A4477">
        <v>47020003</v>
      </c>
      <c r="B4477" t="s">
        <v>264</v>
      </c>
      <c r="C4477" t="s">
        <v>130</v>
      </c>
      <c r="D4477" t="s">
        <v>2389</v>
      </c>
      <c r="E4477">
        <v>0</v>
      </c>
    </row>
    <row r="4478" spans="1:5" x14ac:dyDescent="0.3">
      <c r="A4478">
        <v>47020003</v>
      </c>
      <c r="B4478" t="s">
        <v>264</v>
      </c>
      <c r="C4478" t="s">
        <v>130</v>
      </c>
      <c r="D4478" t="s">
        <v>2390</v>
      </c>
      <c r="E4478">
        <v>0</v>
      </c>
    </row>
    <row r="4479" spans="1:5" x14ac:dyDescent="0.3">
      <c r="A4479">
        <v>47020003</v>
      </c>
      <c r="B4479" t="s">
        <v>264</v>
      </c>
      <c r="C4479" t="s">
        <v>130</v>
      </c>
      <c r="D4479" t="s">
        <v>2391</v>
      </c>
      <c r="E4479">
        <v>0</v>
      </c>
    </row>
    <row r="4480" spans="1:5" x14ac:dyDescent="0.3">
      <c r="A4480">
        <v>47020003</v>
      </c>
      <c r="B4480" t="s">
        <v>264</v>
      </c>
      <c r="C4480" t="s">
        <v>130</v>
      </c>
      <c r="D4480" t="s">
        <v>2392</v>
      </c>
      <c r="E4480">
        <v>0</v>
      </c>
    </row>
    <row r="4481" spans="1:5" x14ac:dyDescent="0.3">
      <c r="A4481">
        <v>47020003</v>
      </c>
      <c r="B4481" t="s">
        <v>264</v>
      </c>
      <c r="C4481" t="s">
        <v>130</v>
      </c>
      <c r="D4481" t="s">
        <v>2393</v>
      </c>
      <c r="E4481">
        <v>0</v>
      </c>
    </row>
    <row r="4482" spans="1:5" x14ac:dyDescent="0.3">
      <c r="A4482">
        <v>47020003</v>
      </c>
      <c r="B4482" t="s">
        <v>264</v>
      </c>
      <c r="C4482" t="s">
        <v>130</v>
      </c>
      <c r="D4482" t="s">
        <v>2394</v>
      </c>
      <c r="E4482">
        <v>0</v>
      </c>
    </row>
    <row r="4483" spans="1:5" x14ac:dyDescent="0.3">
      <c r="A4483">
        <v>47020003</v>
      </c>
      <c r="B4483" t="s">
        <v>264</v>
      </c>
      <c r="C4483" t="s">
        <v>130</v>
      </c>
      <c r="D4483" t="s">
        <v>2395</v>
      </c>
      <c r="E4483">
        <v>0</v>
      </c>
    </row>
    <row r="4484" spans="1:5" x14ac:dyDescent="0.3">
      <c r="A4484">
        <v>47020003</v>
      </c>
      <c r="B4484" t="s">
        <v>264</v>
      </c>
      <c r="C4484" t="s">
        <v>130</v>
      </c>
      <c r="D4484" t="s">
        <v>2396</v>
      </c>
      <c r="E4484">
        <v>0</v>
      </c>
    </row>
    <row r="4485" spans="1:5" x14ac:dyDescent="0.3">
      <c r="A4485">
        <v>47020003</v>
      </c>
      <c r="B4485" t="s">
        <v>264</v>
      </c>
      <c r="C4485" t="s">
        <v>130</v>
      </c>
      <c r="D4485" t="s">
        <v>2397</v>
      </c>
      <c r="E4485">
        <v>0</v>
      </c>
    </row>
    <row r="4486" spans="1:5" x14ac:dyDescent="0.3">
      <c r="A4486">
        <v>47020003</v>
      </c>
      <c r="B4486" t="s">
        <v>264</v>
      </c>
      <c r="C4486" t="s">
        <v>130</v>
      </c>
      <c r="D4486" t="s">
        <v>2398</v>
      </c>
      <c r="E4486">
        <v>0</v>
      </c>
    </row>
    <row r="4487" spans="1:5" x14ac:dyDescent="0.3">
      <c r="A4487">
        <v>47020003</v>
      </c>
      <c r="B4487" t="s">
        <v>264</v>
      </c>
      <c r="C4487" t="s">
        <v>130</v>
      </c>
      <c r="D4487" t="s">
        <v>2399</v>
      </c>
      <c r="E4487">
        <v>0</v>
      </c>
    </row>
    <row r="4488" spans="1:5" x14ac:dyDescent="0.3">
      <c r="A4488">
        <v>47020003</v>
      </c>
      <c r="B4488" t="s">
        <v>264</v>
      </c>
      <c r="C4488" t="s">
        <v>130</v>
      </c>
      <c r="D4488" t="s">
        <v>2400</v>
      </c>
      <c r="E4488">
        <v>0</v>
      </c>
    </row>
    <row r="4489" spans="1:5" x14ac:dyDescent="0.3">
      <c r="A4489">
        <v>47020003</v>
      </c>
      <c r="B4489" t="s">
        <v>264</v>
      </c>
      <c r="C4489" t="s">
        <v>130</v>
      </c>
      <c r="D4489" t="s">
        <v>2401</v>
      </c>
      <c r="E4489">
        <v>0</v>
      </c>
    </row>
    <row r="4490" spans="1:5" x14ac:dyDescent="0.3">
      <c r="A4490">
        <v>47020003</v>
      </c>
      <c r="B4490" t="s">
        <v>264</v>
      </c>
      <c r="C4490" t="s">
        <v>130</v>
      </c>
      <c r="D4490" t="s">
        <v>2402</v>
      </c>
      <c r="E4490">
        <v>-10</v>
      </c>
    </row>
    <row r="4491" spans="1:5" x14ac:dyDescent="0.3">
      <c r="A4491">
        <v>47020003</v>
      </c>
      <c r="B4491" t="s">
        <v>264</v>
      </c>
      <c r="C4491" t="s">
        <v>130</v>
      </c>
      <c r="D4491" t="s">
        <v>2403</v>
      </c>
      <c r="E4491">
        <v>0</v>
      </c>
    </row>
    <row r="4492" spans="1:5" x14ac:dyDescent="0.3">
      <c r="A4492">
        <v>47020003</v>
      </c>
      <c r="B4492" t="s">
        <v>264</v>
      </c>
      <c r="C4492" t="s">
        <v>130</v>
      </c>
      <c r="D4492" t="s">
        <v>2404</v>
      </c>
      <c r="E4492">
        <v>0</v>
      </c>
    </row>
    <row r="4493" spans="1:5" x14ac:dyDescent="0.3">
      <c r="A4493">
        <v>47020003</v>
      </c>
      <c r="B4493" t="s">
        <v>264</v>
      </c>
      <c r="C4493" t="s">
        <v>130</v>
      </c>
      <c r="D4493" t="s">
        <v>2405</v>
      </c>
      <c r="E4493">
        <v>0</v>
      </c>
    </row>
    <row r="4494" spans="1:5" x14ac:dyDescent="0.3">
      <c r="A4494">
        <v>47020003</v>
      </c>
      <c r="B4494" t="s">
        <v>264</v>
      </c>
      <c r="C4494" t="s">
        <v>130</v>
      </c>
      <c r="D4494" t="s">
        <v>2406</v>
      </c>
      <c r="E4494">
        <v>0</v>
      </c>
    </row>
    <row r="4495" spans="1:5" x14ac:dyDescent="0.3">
      <c r="A4495">
        <v>47020003</v>
      </c>
      <c r="B4495" t="s">
        <v>264</v>
      </c>
      <c r="C4495" t="s">
        <v>130</v>
      </c>
      <c r="D4495" t="s">
        <v>2407</v>
      </c>
      <c r="E4495">
        <v>0</v>
      </c>
    </row>
    <row r="4496" spans="1:5" x14ac:dyDescent="0.3">
      <c r="A4496">
        <v>47020003</v>
      </c>
      <c r="B4496" t="s">
        <v>264</v>
      </c>
      <c r="C4496" t="s">
        <v>130</v>
      </c>
      <c r="D4496" t="s">
        <v>2408</v>
      </c>
      <c r="E4496">
        <v>0</v>
      </c>
    </row>
    <row r="4497" spans="1:5" x14ac:dyDescent="0.3">
      <c r="A4497">
        <v>47020003</v>
      </c>
      <c r="B4497" t="s">
        <v>264</v>
      </c>
      <c r="C4497" t="s">
        <v>130</v>
      </c>
      <c r="D4497" t="s">
        <v>2409</v>
      </c>
      <c r="E4497">
        <v>0</v>
      </c>
    </row>
    <row r="4498" spans="1:5" x14ac:dyDescent="0.3">
      <c r="A4498">
        <v>47020003</v>
      </c>
      <c r="B4498" t="s">
        <v>264</v>
      </c>
      <c r="C4498" t="s">
        <v>130</v>
      </c>
      <c r="D4498" t="s">
        <v>2410</v>
      </c>
      <c r="E4498">
        <v>0</v>
      </c>
    </row>
    <row r="4499" spans="1:5" x14ac:dyDescent="0.3">
      <c r="A4499">
        <v>47020003</v>
      </c>
      <c r="B4499" t="s">
        <v>264</v>
      </c>
      <c r="C4499" t="s">
        <v>130</v>
      </c>
      <c r="D4499" t="s">
        <v>2411</v>
      </c>
      <c r="E4499">
        <v>0</v>
      </c>
    </row>
    <row r="4500" spans="1:5" x14ac:dyDescent="0.3">
      <c r="A4500">
        <v>47020003</v>
      </c>
      <c r="B4500" t="s">
        <v>264</v>
      </c>
      <c r="C4500" t="s">
        <v>130</v>
      </c>
      <c r="D4500" t="s">
        <v>2412</v>
      </c>
      <c r="E4500">
        <v>0</v>
      </c>
    </row>
    <row r="4501" spans="1:5" x14ac:dyDescent="0.3">
      <c r="A4501">
        <v>47020003</v>
      </c>
      <c r="B4501" t="s">
        <v>264</v>
      </c>
      <c r="C4501" t="s">
        <v>130</v>
      </c>
      <c r="D4501" t="s">
        <v>2413</v>
      </c>
      <c r="E4501">
        <v>0</v>
      </c>
    </row>
    <row r="4502" spans="1:5" x14ac:dyDescent="0.3">
      <c r="A4502">
        <v>71240139</v>
      </c>
      <c r="B4502" t="s">
        <v>266</v>
      </c>
      <c r="C4502" t="s">
        <v>8</v>
      </c>
      <c r="D4502" t="s">
        <v>2378</v>
      </c>
      <c r="E4502">
        <v>0</v>
      </c>
    </row>
    <row r="4503" spans="1:5" x14ac:dyDescent="0.3">
      <c r="A4503">
        <v>71240139</v>
      </c>
      <c r="B4503" t="s">
        <v>266</v>
      </c>
      <c r="C4503" t="s">
        <v>8</v>
      </c>
      <c r="D4503" t="s">
        <v>2379</v>
      </c>
      <c r="E4503">
        <v>0</v>
      </c>
    </row>
    <row r="4504" spans="1:5" x14ac:dyDescent="0.3">
      <c r="A4504">
        <v>71240139</v>
      </c>
      <c r="B4504" t="s">
        <v>266</v>
      </c>
      <c r="C4504" t="s">
        <v>8</v>
      </c>
      <c r="D4504" t="s">
        <v>2380</v>
      </c>
      <c r="E4504">
        <v>0</v>
      </c>
    </row>
    <row r="4505" spans="1:5" x14ac:dyDescent="0.3">
      <c r="A4505">
        <v>71240139</v>
      </c>
      <c r="B4505" t="s">
        <v>266</v>
      </c>
      <c r="C4505" t="s">
        <v>8</v>
      </c>
      <c r="D4505" t="s">
        <v>2381</v>
      </c>
      <c r="E4505">
        <v>0</v>
      </c>
    </row>
    <row r="4506" spans="1:5" x14ac:dyDescent="0.3">
      <c r="A4506">
        <v>71240139</v>
      </c>
      <c r="B4506" t="s">
        <v>266</v>
      </c>
      <c r="C4506" t="s">
        <v>8</v>
      </c>
      <c r="D4506" t="s">
        <v>2382</v>
      </c>
      <c r="E4506">
        <v>0</v>
      </c>
    </row>
    <row r="4507" spans="1:5" x14ac:dyDescent="0.3">
      <c r="A4507">
        <v>71240139</v>
      </c>
      <c r="B4507" t="s">
        <v>266</v>
      </c>
      <c r="C4507" t="s">
        <v>8</v>
      </c>
      <c r="D4507" t="s">
        <v>2383</v>
      </c>
      <c r="E4507">
        <v>0</v>
      </c>
    </row>
    <row r="4508" spans="1:5" x14ac:dyDescent="0.3">
      <c r="A4508">
        <v>71240139</v>
      </c>
      <c r="B4508" t="s">
        <v>266</v>
      </c>
      <c r="C4508" t="s">
        <v>8</v>
      </c>
      <c r="D4508" t="s">
        <v>2384</v>
      </c>
      <c r="E4508">
        <v>-2</v>
      </c>
    </row>
    <row r="4509" spans="1:5" x14ac:dyDescent="0.3">
      <c r="A4509">
        <v>71240139</v>
      </c>
      <c r="B4509" t="s">
        <v>266</v>
      </c>
      <c r="C4509" t="s">
        <v>8</v>
      </c>
      <c r="D4509" t="s">
        <v>2385</v>
      </c>
      <c r="E4509">
        <v>0</v>
      </c>
    </row>
    <row r="4510" spans="1:5" x14ac:dyDescent="0.3">
      <c r="A4510">
        <v>71240139</v>
      </c>
      <c r="B4510" t="s">
        <v>266</v>
      </c>
      <c r="C4510" t="s">
        <v>8</v>
      </c>
      <c r="D4510" t="s">
        <v>2386</v>
      </c>
      <c r="E4510">
        <v>0</v>
      </c>
    </row>
    <row r="4511" spans="1:5" x14ac:dyDescent="0.3">
      <c r="A4511">
        <v>71240139</v>
      </c>
      <c r="B4511" t="s">
        <v>266</v>
      </c>
      <c r="C4511" t="s">
        <v>8</v>
      </c>
      <c r="D4511" t="s">
        <v>2387</v>
      </c>
      <c r="E4511">
        <v>0</v>
      </c>
    </row>
    <row r="4512" spans="1:5" x14ac:dyDescent="0.3">
      <c r="A4512">
        <v>71240139</v>
      </c>
      <c r="B4512" t="s">
        <v>266</v>
      </c>
      <c r="C4512" t="s">
        <v>8</v>
      </c>
      <c r="D4512" t="s">
        <v>2388</v>
      </c>
      <c r="E4512">
        <v>0</v>
      </c>
    </row>
    <row r="4513" spans="1:5" x14ac:dyDescent="0.3">
      <c r="A4513">
        <v>71240139</v>
      </c>
      <c r="B4513" t="s">
        <v>266</v>
      </c>
      <c r="C4513" t="s">
        <v>8</v>
      </c>
      <c r="D4513" t="s">
        <v>2389</v>
      </c>
      <c r="E4513">
        <v>0</v>
      </c>
    </row>
    <row r="4514" spans="1:5" x14ac:dyDescent="0.3">
      <c r="A4514">
        <v>71240139</v>
      </c>
      <c r="B4514" t="s">
        <v>266</v>
      </c>
      <c r="C4514" t="s">
        <v>8</v>
      </c>
      <c r="D4514" t="s">
        <v>2390</v>
      </c>
      <c r="E4514">
        <v>0</v>
      </c>
    </row>
    <row r="4515" spans="1:5" x14ac:dyDescent="0.3">
      <c r="A4515">
        <v>71240139</v>
      </c>
      <c r="B4515" t="s">
        <v>266</v>
      </c>
      <c r="C4515" t="s">
        <v>8</v>
      </c>
      <c r="D4515" t="s">
        <v>2391</v>
      </c>
      <c r="E4515">
        <v>0</v>
      </c>
    </row>
    <row r="4516" spans="1:5" x14ac:dyDescent="0.3">
      <c r="A4516">
        <v>71240139</v>
      </c>
      <c r="B4516" t="s">
        <v>266</v>
      </c>
      <c r="C4516" t="s">
        <v>8</v>
      </c>
      <c r="D4516" t="s">
        <v>2392</v>
      </c>
      <c r="E4516">
        <v>0</v>
      </c>
    </row>
    <row r="4517" spans="1:5" x14ac:dyDescent="0.3">
      <c r="A4517">
        <v>71240139</v>
      </c>
      <c r="B4517" t="s">
        <v>266</v>
      </c>
      <c r="C4517" t="s">
        <v>8</v>
      </c>
      <c r="D4517" t="s">
        <v>2393</v>
      </c>
      <c r="E4517">
        <v>0</v>
      </c>
    </row>
    <row r="4518" spans="1:5" x14ac:dyDescent="0.3">
      <c r="A4518">
        <v>71240139</v>
      </c>
      <c r="B4518" t="s">
        <v>266</v>
      </c>
      <c r="C4518" t="s">
        <v>8</v>
      </c>
      <c r="D4518" t="s">
        <v>2394</v>
      </c>
      <c r="E4518">
        <v>-3</v>
      </c>
    </row>
    <row r="4519" spans="1:5" x14ac:dyDescent="0.3">
      <c r="A4519">
        <v>71240139</v>
      </c>
      <c r="B4519" t="s">
        <v>266</v>
      </c>
      <c r="C4519" t="s">
        <v>8</v>
      </c>
      <c r="D4519" t="s">
        <v>2395</v>
      </c>
      <c r="E4519">
        <v>0</v>
      </c>
    </row>
    <row r="4520" spans="1:5" x14ac:dyDescent="0.3">
      <c r="A4520">
        <v>71240139</v>
      </c>
      <c r="B4520" t="s">
        <v>266</v>
      </c>
      <c r="C4520" t="s">
        <v>8</v>
      </c>
      <c r="D4520" t="s">
        <v>2396</v>
      </c>
      <c r="E4520">
        <v>0</v>
      </c>
    </row>
    <row r="4521" spans="1:5" x14ac:dyDescent="0.3">
      <c r="A4521">
        <v>71240139</v>
      </c>
      <c r="B4521" t="s">
        <v>266</v>
      </c>
      <c r="C4521" t="s">
        <v>8</v>
      </c>
      <c r="D4521" t="s">
        <v>2397</v>
      </c>
      <c r="E4521">
        <v>0</v>
      </c>
    </row>
    <row r="4522" spans="1:5" x14ac:dyDescent="0.3">
      <c r="A4522">
        <v>71240139</v>
      </c>
      <c r="B4522" t="s">
        <v>266</v>
      </c>
      <c r="C4522" t="s">
        <v>8</v>
      </c>
      <c r="D4522" t="s">
        <v>2398</v>
      </c>
      <c r="E4522">
        <v>0</v>
      </c>
    </row>
    <row r="4523" spans="1:5" x14ac:dyDescent="0.3">
      <c r="A4523">
        <v>71240139</v>
      </c>
      <c r="B4523" t="s">
        <v>266</v>
      </c>
      <c r="C4523" t="s">
        <v>8</v>
      </c>
      <c r="D4523" t="s">
        <v>2399</v>
      </c>
      <c r="E4523">
        <v>0</v>
      </c>
    </row>
    <row r="4524" spans="1:5" x14ac:dyDescent="0.3">
      <c r="A4524">
        <v>71240139</v>
      </c>
      <c r="B4524" t="s">
        <v>266</v>
      </c>
      <c r="C4524" t="s">
        <v>8</v>
      </c>
      <c r="D4524" t="s">
        <v>2400</v>
      </c>
      <c r="E4524">
        <v>0</v>
      </c>
    </row>
    <row r="4525" spans="1:5" x14ac:dyDescent="0.3">
      <c r="A4525">
        <v>71240139</v>
      </c>
      <c r="B4525" t="s">
        <v>266</v>
      </c>
      <c r="C4525" t="s">
        <v>8</v>
      </c>
      <c r="D4525" t="s">
        <v>2401</v>
      </c>
      <c r="E4525">
        <v>0</v>
      </c>
    </row>
    <row r="4526" spans="1:5" x14ac:dyDescent="0.3">
      <c r="A4526">
        <v>71240139</v>
      </c>
      <c r="B4526" t="s">
        <v>266</v>
      </c>
      <c r="C4526" t="s">
        <v>8</v>
      </c>
      <c r="D4526" t="s">
        <v>2402</v>
      </c>
      <c r="E4526">
        <v>0</v>
      </c>
    </row>
    <row r="4527" spans="1:5" x14ac:dyDescent="0.3">
      <c r="A4527">
        <v>71240139</v>
      </c>
      <c r="B4527" t="s">
        <v>266</v>
      </c>
      <c r="C4527" t="s">
        <v>8</v>
      </c>
      <c r="D4527" t="s">
        <v>2403</v>
      </c>
      <c r="E4527">
        <v>0</v>
      </c>
    </row>
    <row r="4528" spans="1:5" x14ac:dyDescent="0.3">
      <c r="A4528">
        <v>71240139</v>
      </c>
      <c r="B4528" t="s">
        <v>266</v>
      </c>
      <c r="C4528" t="s">
        <v>8</v>
      </c>
      <c r="D4528" t="s">
        <v>2404</v>
      </c>
      <c r="E4528">
        <v>0</v>
      </c>
    </row>
    <row r="4529" spans="1:5" x14ac:dyDescent="0.3">
      <c r="A4529">
        <v>71240139</v>
      </c>
      <c r="B4529" t="s">
        <v>266</v>
      </c>
      <c r="C4529" t="s">
        <v>8</v>
      </c>
      <c r="D4529" t="s">
        <v>2405</v>
      </c>
      <c r="E4529">
        <v>0</v>
      </c>
    </row>
    <row r="4530" spans="1:5" x14ac:dyDescent="0.3">
      <c r="A4530">
        <v>71240139</v>
      </c>
      <c r="B4530" t="s">
        <v>266</v>
      </c>
      <c r="C4530" t="s">
        <v>8</v>
      </c>
      <c r="D4530" t="s">
        <v>2406</v>
      </c>
      <c r="E4530">
        <v>0</v>
      </c>
    </row>
    <row r="4531" spans="1:5" x14ac:dyDescent="0.3">
      <c r="A4531">
        <v>71240139</v>
      </c>
      <c r="B4531" t="s">
        <v>266</v>
      </c>
      <c r="C4531" t="s">
        <v>8</v>
      </c>
      <c r="D4531" t="s">
        <v>2407</v>
      </c>
      <c r="E4531">
        <v>0</v>
      </c>
    </row>
    <row r="4532" spans="1:5" x14ac:dyDescent="0.3">
      <c r="A4532">
        <v>71240139</v>
      </c>
      <c r="B4532" t="s">
        <v>266</v>
      </c>
      <c r="C4532" t="s">
        <v>8</v>
      </c>
      <c r="D4532" t="s">
        <v>2408</v>
      </c>
      <c r="E4532">
        <v>0</v>
      </c>
    </row>
    <row r="4533" spans="1:5" x14ac:dyDescent="0.3">
      <c r="A4533">
        <v>71240139</v>
      </c>
      <c r="B4533" t="s">
        <v>266</v>
      </c>
      <c r="C4533" t="s">
        <v>8</v>
      </c>
      <c r="D4533" t="s">
        <v>2409</v>
      </c>
      <c r="E4533">
        <v>0</v>
      </c>
    </row>
    <row r="4534" spans="1:5" x14ac:dyDescent="0.3">
      <c r="A4534">
        <v>71240139</v>
      </c>
      <c r="B4534" t="s">
        <v>266</v>
      </c>
      <c r="C4534" t="s">
        <v>8</v>
      </c>
      <c r="D4534" t="s">
        <v>2410</v>
      </c>
      <c r="E4534">
        <v>0</v>
      </c>
    </row>
    <row r="4535" spans="1:5" x14ac:dyDescent="0.3">
      <c r="A4535">
        <v>71240139</v>
      </c>
      <c r="B4535" t="s">
        <v>266</v>
      </c>
      <c r="C4535" t="s">
        <v>8</v>
      </c>
      <c r="D4535" t="s">
        <v>2411</v>
      </c>
      <c r="E4535">
        <v>0</v>
      </c>
    </row>
    <row r="4536" spans="1:5" x14ac:dyDescent="0.3">
      <c r="A4536">
        <v>71240139</v>
      </c>
      <c r="B4536" t="s">
        <v>266</v>
      </c>
      <c r="C4536" t="s">
        <v>8</v>
      </c>
      <c r="D4536" t="s">
        <v>2412</v>
      </c>
      <c r="E4536">
        <v>0</v>
      </c>
    </row>
    <row r="4537" spans="1:5" x14ac:dyDescent="0.3">
      <c r="A4537">
        <v>71240139</v>
      </c>
      <c r="B4537" t="s">
        <v>266</v>
      </c>
      <c r="C4537" t="s">
        <v>8</v>
      </c>
      <c r="D4537" t="s">
        <v>2413</v>
      </c>
      <c r="E4537">
        <v>-10</v>
      </c>
    </row>
    <row r="4538" spans="1:5" x14ac:dyDescent="0.3">
      <c r="A4538">
        <v>78010016</v>
      </c>
      <c r="B4538" t="s">
        <v>268</v>
      </c>
      <c r="C4538" t="s">
        <v>8</v>
      </c>
      <c r="D4538" t="s">
        <v>2378</v>
      </c>
      <c r="E4538">
        <v>0</v>
      </c>
    </row>
    <row r="4539" spans="1:5" x14ac:dyDescent="0.3">
      <c r="A4539">
        <v>78010016</v>
      </c>
      <c r="B4539" t="s">
        <v>268</v>
      </c>
      <c r="C4539" t="s">
        <v>8</v>
      </c>
      <c r="D4539" t="s">
        <v>2379</v>
      </c>
      <c r="E4539">
        <v>-1</v>
      </c>
    </row>
    <row r="4540" spans="1:5" x14ac:dyDescent="0.3">
      <c r="A4540">
        <v>78010016</v>
      </c>
      <c r="B4540" t="s">
        <v>268</v>
      </c>
      <c r="C4540" t="s">
        <v>8</v>
      </c>
      <c r="D4540" t="s">
        <v>2380</v>
      </c>
      <c r="E4540">
        <v>0</v>
      </c>
    </row>
    <row r="4541" spans="1:5" x14ac:dyDescent="0.3">
      <c r="A4541">
        <v>78010016</v>
      </c>
      <c r="B4541" t="s">
        <v>268</v>
      </c>
      <c r="C4541" t="s">
        <v>8</v>
      </c>
      <c r="D4541" t="s">
        <v>2381</v>
      </c>
      <c r="E4541">
        <v>0</v>
      </c>
    </row>
    <row r="4542" spans="1:5" x14ac:dyDescent="0.3">
      <c r="A4542">
        <v>78010016</v>
      </c>
      <c r="B4542" t="s">
        <v>268</v>
      </c>
      <c r="C4542" t="s">
        <v>8</v>
      </c>
      <c r="D4542" t="s">
        <v>2382</v>
      </c>
      <c r="E4542">
        <v>-1</v>
      </c>
    </row>
    <row r="4543" spans="1:5" x14ac:dyDescent="0.3">
      <c r="A4543">
        <v>78010016</v>
      </c>
      <c r="B4543" t="s">
        <v>268</v>
      </c>
      <c r="C4543" t="s">
        <v>8</v>
      </c>
      <c r="D4543" t="s">
        <v>2383</v>
      </c>
      <c r="E4543">
        <v>0</v>
      </c>
    </row>
    <row r="4544" spans="1:5" x14ac:dyDescent="0.3">
      <c r="A4544">
        <v>78010016</v>
      </c>
      <c r="B4544" t="s">
        <v>268</v>
      </c>
      <c r="C4544" t="s">
        <v>8</v>
      </c>
      <c r="D4544" t="s">
        <v>2384</v>
      </c>
      <c r="E4544">
        <v>0</v>
      </c>
    </row>
    <row r="4545" spans="1:5" x14ac:dyDescent="0.3">
      <c r="A4545">
        <v>78010016</v>
      </c>
      <c r="B4545" t="s">
        <v>268</v>
      </c>
      <c r="C4545" t="s">
        <v>8</v>
      </c>
      <c r="D4545" t="s">
        <v>2385</v>
      </c>
      <c r="E4545">
        <v>0</v>
      </c>
    </row>
    <row r="4546" spans="1:5" x14ac:dyDescent="0.3">
      <c r="A4546">
        <v>78010016</v>
      </c>
      <c r="B4546" t="s">
        <v>268</v>
      </c>
      <c r="C4546" t="s">
        <v>8</v>
      </c>
      <c r="D4546" t="s">
        <v>2386</v>
      </c>
      <c r="E4546">
        <v>0</v>
      </c>
    </row>
    <row r="4547" spans="1:5" x14ac:dyDescent="0.3">
      <c r="A4547">
        <v>78010016</v>
      </c>
      <c r="B4547" t="s">
        <v>268</v>
      </c>
      <c r="C4547" t="s">
        <v>8</v>
      </c>
      <c r="D4547" t="s">
        <v>2387</v>
      </c>
      <c r="E4547">
        <v>0</v>
      </c>
    </row>
    <row r="4548" spans="1:5" x14ac:dyDescent="0.3">
      <c r="A4548">
        <v>78010016</v>
      </c>
      <c r="B4548" t="s">
        <v>268</v>
      </c>
      <c r="C4548" t="s">
        <v>8</v>
      </c>
      <c r="D4548" t="s">
        <v>2388</v>
      </c>
      <c r="E4548">
        <v>0</v>
      </c>
    </row>
    <row r="4549" spans="1:5" x14ac:dyDescent="0.3">
      <c r="A4549">
        <v>78010016</v>
      </c>
      <c r="B4549" t="s">
        <v>268</v>
      </c>
      <c r="C4549" t="s">
        <v>8</v>
      </c>
      <c r="D4549" t="s">
        <v>2389</v>
      </c>
      <c r="E4549">
        <v>0</v>
      </c>
    </row>
    <row r="4550" spans="1:5" x14ac:dyDescent="0.3">
      <c r="A4550">
        <v>78010016</v>
      </c>
      <c r="B4550" t="s">
        <v>268</v>
      </c>
      <c r="C4550" t="s">
        <v>8</v>
      </c>
      <c r="D4550" t="s">
        <v>2390</v>
      </c>
      <c r="E4550">
        <v>-1</v>
      </c>
    </row>
    <row r="4551" spans="1:5" x14ac:dyDescent="0.3">
      <c r="A4551">
        <v>78010016</v>
      </c>
      <c r="B4551" t="s">
        <v>268</v>
      </c>
      <c r="C4551" t="s">
        <v>8</v>
      </c>
      <c r="D4551" t="s">
        <v>2391</v>
      </c>
      <c r="E4551">
        <v>0</v>
      </c>
    </row>
    <row r="4552" spans="1:5" x14ac:dyDescent="0.3">
      <c r="A4552">
        <v>78010016</v>
      </c>
      <c r="B4552" t="s">
        <v>268</v>
      </c>
      <c r="C4552" t="s">
        <v>8</v>
      </c>
      <c r="D4552" t="s">
        <v>2392</v>
      </c>
      <c r="E4552">
        <v>0</v>
      </c>
    </row>
    <row r="4553" spans="1:5" x14ac:dyDescent="0.3">
      <c r="A4553">
        <v>78010016</v>
      </c>
      <c r="B4553" t="s">
        <v>268</v>
      </c>
      <c r="C4553" t="s">
        <v>8</v>
      </c>
      <c r="D4553" t="s">
        <v>2393</v>
      </c>
      <c r="E4553">
        <v>0</v>
      </c>
    </row>
    <row r="4554" spans="1:5" x14ac:dyDescent="0.3">
      <c r="A4554">
        <v>78010016</v>
      </c>
      <c r="B4554" t="s">
        <v>268</v>
      </c>
      <c r="C4554" t="s">
        <v>8</v>
      </c>
      <c r="D4554" t="s">
        <v>2394</v>
      </c>
      <c r="E4554">
        <v>0</v>
      </c>
    </row>
    <row r="4555" spans="1:5" x14ac:dyDescent="0.3">
      <c r="A4555">
        <v>78010016</v>
      </c>
      <c r="B4555" t="s">
        <v>268</v>
      </c>
      <c r="C4555" t="s">
        <v>8</v>
      </c>
      <c r="D4555" t="s">
        <v>2395</v>
      </c>
      <c r="E4555">
        <v>0</v>
      </c>
    </row>
    <row r="4556" spans="1:5" x14ac:dyDescent="0.3">
      <c r="A4556">
        <v>78010016</v>
      </c>
      <c r="B4556" t="s">
        <v>268</v>
      </c>
      <c r="C4556" t="s">
        <v>8</v>
      </c>
      <c r="D4556" t="s">
        <v>2396</v>
      </c>
      <c r="E4556">
        <v>-1</v>
      </c>
    </row>
    <row r="4557" spans="1:5" x14ac:dyDescent="0.3">
      <c r="A4557">
        <v>78010016</v>
      </c>
      <c r="B4557" t="s">
        <v>268</v>
      </c>
      <c r="C4557" t="s">
        <v>8</v>
      </c>
      <c r="D4557" t="s">
        <v>2397</v>
      </c>
      <c r="E4557">
        <v>0</v>
      </c>
    </row>
    <row r="4558" spans="1:5" x14ac:dyDescent="0.3">
      <c r="A4558">
        <v>78010016</v>
      </c>
      <c r="B4558" t="s">
        <v>268</v>
      </c>
      <c r="C4558" t="s">
        <v>8</v>
      </c>
      <c r="D4558" t="s">
        <v>2398</v>
      </c>
      <c r="E4558">
        <v>-1</v>
      </c>
    </row>
    <row r="4559" spans="1:5" x14ac:dyDescent="0.3">
      <c r="A4559">
        <v>78010016</v>
      </c>
      <c r="B4559" t="s">
        <v>268</v>
      </c>
      <c r="C4559" t="s">
        <v>8</v>
      </c>
      <c r="D4559" t="s">
        <v>2399</v>
      </c>
      <c r="E4559">
        <v>0</v>
      </c>
    </row>
    <row r="4560" spans="1:5" x14ac:dyDescent="0.3">
      <c r="A4560">
        <v>78010016</v>
      </c>
      <c r="B4560" t="s">
        <v>268</v>
      </c>
      <c r="C4560" t="s">
        <v>8</v>
      </c>
      <c r="D4560" t="s">
        <v>2400</v>
      </c>
      <c r="E4560">
        <v>0</v>
      </c>
    </row>
    <row r="4561" spans="1:5" x14ac:dyDescent="0.3">
      <c r="A4561">
        <v>78010016</v>
      </c>
      <c r="B4561" t="s">
        <v>268</v>
      </c>
      <c r="C4561" t="s">
        <v>8</v>
      </c>
      <c r="D4561" t="s">
        <v>2401</v>
      </c>
      <c r="E4561">
        <v>0</v>
      </c>
    </row>
    <row r="4562" spans="1:5" x14ac:dyDescent="0.3">
      <c r="A4562">
        <v>78010016</v>
      </c>
      <c r="B4562" t="s">
        <v>268</v>
      </c>
      <c r="C4562" t="s">
        <v>8</v>
      </c>
      <c r="D4562" t="s">
        <v>2402</v>
      </c>
      <c r="E4562">
        <v>0</v>
      </c>
    </row>
    <row r="4563" spans="1:5" x14ac:dyDescent="0.3">
      <c r="A4563">
        <v>78010016</v>
      </c>
      <c r="B4563" t="s">
        <v>268</v>
      </c>
      <c r="C4563" t="s">
        <v>8</v>
      </c>
      <c r="D4563" t="s">
        <v>2403</v>
      </c>
      <c r="E4563">
        <v>0</v>
      </c>
    </row>
    <row r="4564" spans="1:5" x14ac:dyDescent="0.3">
      <c r="A4564">
        <v>78010016</v>
      </c>
      <c r="B4564" t="s">
        <v>268</v>
      </c>
      <c r="C4564" t="s">
        <v>8</v>
      </c>
      <c r="D4564" t="s">
        <v>2404</v>
      </c>
      <c r="E4564">
        <v>0</v>
      </c>
    </row>
    <row r="4565" spans="1:5" x14ac:dyDescent="0.3">
      <c r="A4565">
        <v>78010016</v>
      </c>
      <c r="B4565" t="s">
        <v>268</v>
      </c>
      <c r="C4565" t="s">
        <v>8</v>
      </c>
      <c r="D4565" t="s">
        <v>2405</v>
      </c>
      <c r="E4565">
        <v>0</v>
      </c>
    </row>
    <row r="4566" spans="1:5" x14ac:dyDescent="0.3">
      <c r="A4566">
        <v>78010016</v>
      </c>
      <c r="B4566" t="s">
        <v>268</v>
      </c>
      <c r="C4566" t="s">
        <v>8</v>
      </c>
      <c r="D4566" t="s">
        <v>2406</v>
      </c>
      <c r="E4566">
        <v>-1</v>
      </c>
    </row>
    <row r="4567" spans="1:5" x14ac:dyDescent="0.3">
      <c r="A4567">
        <v>78010016</v>
      </c>
      <c r="B4567" t="s">
        <v>268</v>
      </c>
      <c r="C4567" t="s">
        <v>8</v>
      </c>
      <c r="D4567" t="s">
        <v>2407</v>
      </c>
      <c r="E4567">
        <v>0</v>
      </c>
    </row>
    <row r="4568" spans="1:5" x14ac:dyDescent="0.3">
      <c r="A4568">
        <v>78010016</v>
      </c>
      <c r="B4568" t="s">
        <v>268</v>
      </c>
      <c r="C4568" t="s">
        <v>8</v>
      </c>
      <c r="D4568" t="s">
        <v>2408</v>
      </c>
      <c r="E4568">
        <v>0</v>
      </c>
    </row>
    <row r="4569" spans="1:5" x14ac:dyDescent="0.3">
      <c r="A4569">
        <v>78010016</v>
      </c>
      <c r="B4569" t="s">
        <v>268</v>
      </c>
      <c r="C4569" t="s">
        <v>8</v>
      </c>
      <c r="D4569" t="s">
        <v>2409</v>
      </c>
      <c r="E4569">
        <v>0</v>
      </c>
    </row>
    <row r="4570" spans="1:5" x14ac:dyDescent="0.3">
      <c r="A4570">
        <v>78010016</v>
      </c>
      <c r="B4570" t="s">
        <v>268</v>
      </c>
      <c r="C4570" t="s">
        <v>8</v>
      </c>
      <c r="D4570" t="s">
        <v>2410</v>
      </c>
      <c r="E4570">
        <v>0</v>
      </c>
    </row>
    <row r="4571" spans="1:5" x14ac:dyDescent="0.3">
      <c r="A4571">
        <v>78010016</v>
      </c>
      <c r="B4571" t="s">
        <v>268</v>
      </c>
      <c r="C4571" t="s">
        <v>8</v>
      </c>
      <c r="D4571" t="s">
        <v>2411</v>
      </c>
      <c r="E4571">
        <v>-1</v>
      </c>
    </row>
    <row r="4572" spans="1:5" x14ac:dyDescent="0.3">
      <c r="A4572">
        <v>78010016</v>
      </c>
      <c r="B4572" t="s">
        <v>268</v>
      </c>
      <c r="C4572" t="s">
        <v>8</v>
      </c>
      <c r="D4572" t="s">
        <v>2412</v>
      </c>
      <c r="E4572">
        <v>0</v>
      </c>
    </row>
    <row r="4573" spans="1:5" x14ac:dyDescent="0.3">
      <c r="A4573">
        <v>78010016</v>
      </c>
      <c r="B4573" t="s">
        <v>268</v>
      </c>
      <c r="C4573" t="s">
        <v>8</v>
      </c>
      <c r="D4573" t="s">
        <v>2413</v>
      </c>
      <c r="E4573">
        <v>0</v>
      </c>
    </row>
    <row r="4574" spans="1:5" x14ac:dyDescent="0.3">
      <c r="A4574">
        <v>37230002</v>
      </c>
      <c r="B4574" t="s">
        <v>270</v>
      </c>
      <c r="C4574" t="s">
        <v>119</v>
      </c>
      <c r="D4574" t="s">
        <v>2378</v>
      </c>
      <c r="E4574">
        <v>0</v>
      </c>
    </row>
    <row r="4575" spans="1:5" x14ac:dyDescent="0.3">
      <c r="A4575">
        <v>37230002</v>
      </c>
      <c r="B4575" t="s">
        <v>270</v>
      </c>
      <c r="C4575" t="s">
        <v>119</v>
      </c>
      <c r="D4575" t="s">
        <v>2379</v>
      </c>
      <c r="E4575">
        <v>-20</v>
      </c>
    </row>
    <row r="4576" spans="1:5" x14ac:dyDescent="0.3">
      <c r="A4576">
        <v>37230002</v>
      </c>
      <c r="B4576" t="s">
        <v>270</v>
      </c>
      <c r="C4576" t="s">
        <v>119</v>
      </c>
      <c r="D4576" t="s">
        <v>2380</v>
      </c>
      <c r="E4576">
        <v>0</v>
      </c>
    </row>
    <row r="4577" spans="1:5" x14ac:dyDescent="0.3">
      <c r="A4577">
        <v>37230002</v>
      </c>
      <c r="B4577" t="s">
        <v>270</v>
      </c>
      <c r="C4577" t="s">
        <v>119</v>
      </c>
      <c r="D4577" t="s">
        <v>2381</v>
      </c>
      <c r="E4577">
        <v>0</v>
      </c>
    </row>
    <row r="4578" spans="1:5" x14ac:dyDescent="0.3">
      <c r="A4578">
        <v>37230002</v>
      </c>
      <c r="B4578" t="s">
        <v>270</v>
      </c>
      <c r="C4578" t="s">
        <v>119</v>
      </c>
      <c r="D4578" t="s">
        <v>2382</v>
      </c>
      <c r="E4578">
        <v>0</v>
      </c>
    </row>
    <row r="4579" spans="1:5" x14ac:dyDescent="0.3">
      <c r="A4579">
        <v>37230002</v>
      </c>
      <c r="B4579" t="s">
        <v>270</v>
      </c>
      <c r="C4579" t="s">
        <v>119</v>
      </c>
      <c r="D4579" t="s">
        <v>2383</v>
      </c>
      <c r="E4579">
        <v>0</v>
      </c>
    </row>
    <row r="4580" spans="1:5" x14ac:dyDescent="0.3">
      <c r="A4580">
        <v>37230002</v>
      </c>
      <c r="B4580" t="s">
        <v>270</v>
      </c>
      <c r="C4580" t="s">
        <v>119</v>
      </c>
      <c r="D4580" t="s">
        <v>2384</v>
      </c>
      <c r="E4580">
        <v>-25</v>
      </c>
    </row>
    <row r="4581" spans="1:5" x14ac:dyDescent="0.3">
      <c r="A4581">
        <v>37230002</v>
      </c>
      <c r="B4581" t="s">
        <v>270</v>
      </c>
      <c r="C4581" t="s">
        <v>119</v>
      </c>
      <c r="D4581" t="s">
        <v>2385</v>
      </c>
      <c r="E4581">
        <v>0</v>
      </c>
    </row>
    <row r="4582" spans="1:5" x14ac:dyDescent="0.3">
      <c r="A4582">
        <v>37230002</v>
      </c>
      <c r="B4582" t="s">
        <v>270</v>
      </c>
      <c r="C4582" t="s">
        <v>119</v>
      </c>
      <c r="D4582" t="s">
        <v>2386</v>
      </c>
      <c r="E4582">
        <v>-20</v>
      </c>
    </row>
    <row r="4583" spans="1:5" x14ac:dyDescent="0.3">
      <c r="A4583">
        <v>37230002</v>
      </c>
      <c r="B4583" t="s">
        <v>270</v>
      </c>
      <c r="C4583" t="s">
        <v>119</v>
      </c>
      <c r="D4583" t="s">
        <v>2387</v>
      </c>
      <c r="E4583">
        <v>0</v>
      </c>
    </row>
    <row r="4584" spans="1:5" x14ac:dyDescent="0.3">
      <c r="A4584">
        <v>37230002</v>
      </c>
      <c r="B4584" t="s">
        <v>270</v>
      </c>
      <c r="C4584" t="s">
        <v>119</v>
      </c>
      <c r="D4584" t="s">
        <v>2388</v>
      </c>
      <c r="E4584">
        <v>-25</v>
      </c>
    </row>
    <row r="4585" spans="1:5" x14ac:dyDescent="0.3">
      <c r="A4585">
        <v>37230002</v>
      </c>
      <c r="B4585" t="s">
        <v>270</v>
      </c>
      <c r="C4585" t="s">
        <v>119</v>
      </c>
      <c r="D4585" t="s">
        <v>2389</v>
      </c>
      <c r="E4585">
        <v>0</v>
      </c>
    </row>
    <row r="4586" spans="1:5" x14ac:dyDescent="0.3">
      <c r="A4586">
        <v>37230002</v>
      </c>
      <c r="B4586" t="s">
        <v>270</v>
      </c>
      <c r="C4586" t="s">
        <v>119</v>
      </c>
      <c r="D4586" t="s">
        <v>2390</v>
      </c>
      <c r="E4586">
        <v>0</v>
      </c>
    </row>
    <row r="4587" spans="1:5" x14ac:dyDescent="0.3">
      <c r="A4587">
        <v>37230002</v>
      </c>
      <c r="B4587" t="s">
        <v>270</v>
      </c>
      <c r="C4587" t="s">
        <v>119</v>
      </c>
      <c r="D4587" t="s">
        <v>2391</v>
      </c>
      <c r="E4587">
        <v>0</v>
      </c>
    </row>
    <row r="4588" spans="1:5" x14ac:dyDescent="0.3">
      <c r="A4588">
        <v>37230002</v>
      </c>
      <c r="B4588" t="s">
        <v>270</v>
      </c>
      <c r="C4588" t="s">
        <v>119</v>
      </c>
      <c r="D4588" t="s">
        <v>2392</v>
      </c>
      <c r="E4588">
        <v>0</v>
      </c>
    </row>
    <row r="4589" spans="1:5" x14ac:dyDescent="0.3">
      <c r="A4589">
        <v>37230002</v>
      </c>
      <c r="B4589" t="s">
        <v>270</v>
      </c>
      <c r="C4589" t="s">
        <v>119</v>
      </c>
      <c r="D4589" t="s">
        <v>2393</v>
      </c>
      <c r="E4589">
        <v>-25</v>
      </c>
    </row>
    <row r="4590" spans="1:5" x14ac:dyDescent="0.3">
      <c r="A4590">
        <v>37230002</v>
      </c>
      <c r="B4590" t="s">
        <v>270</v>
      </c>
      <c r="C4590" t="s">
        <v>119</v>
      </c>
      <c r="D4590" t="s">
        <v>2394</v>
      </c>
      <c r="E4590">
        <v>0</v>
      </c>
    </row>
    <row r="4591" spans="1:5" x14ac:dyDescent="0.3">
      <c r="A4591">
        <v>37230002</v>
      </c>
      <c r="B4591" t="s">
        <v>270</v>
      </c>
      <c r="C4591" t="s">
        <v>119</v>
      </c>
      <c r="D4591" t="s">
        <v>2395</v>
      </c>
      <c r="E4591">
        <v>0</v>
      </c>
    </row>
    <row r="4592" spans="1:5" x14ac:dyDescent="0.3">
      <c r="A4592">
        <v>37230002</v>
      </c>
      <c r="B4592" t="s">
        <v>270</v>
      </c>
      <c r="C4592" t="s">
        <v>119</v>
      </c>
      <c r="D4592" t="s">
        <v>2396</v>
      </c>
      <c r="E4592">
        <v>-20</v>
      </c>
    </row>
    <row r="4593" spans="1:5" x14ac:dyDescent="0.3">
      <c r="A4593">
        <v>37230002</v>
      </c>
      <c r="B4593" t="s">
        <v>270</v>
      </c>
      <c r="C4593" t="s">
        <v>119</v>
      </c>
      <c r="D4593" t="s">
        <v>2397</v>
      </c>
      <c r="E4593">
        <v>0</v>
      </c>
    </row>
    <row r="4594" spans="1:5" x14ac:dyDescent="0.3">
      <c r="A4594">
        <v>37230002</v>
      </c>
      <c r="B4594" t="s">
        <v>270</v>
      </c>
      <c r="C4594" t="s">
        <v>119</v>
      </c>
      <c r="D4594" t="s">
        <v>2398</v>
      </c>
      <c r="E4594">
        <v>-25</v>
      </c>
    </row>
    <row r="4595" spans="1:5" x14ac:dyDescent="0.3">
      <c r="A4595">
        <v>37230002</v>
      </c>
      <c r="B4595" t="s">
        <v>270</v>
      </c>
      <c r="C4595" t="s">
        <v>119</v>
      </c>
      <c r="D4595" t="s">
        <v>2399</v>
      </c>
      <c r="E4595">
        <v>0</v>
      </c>
    </row>
    <row r="4596" spans="1:5" x14ac:dyDescent="0.3">
      <c r="A4596">
        <v>37230002</v>
      </c>
      <c r="B4596" t="s">
        <v>270</v>
      </c>
      <c r="C4596" t="s">
        <v>119</v>
      </c>
      <c r="D4596" t="s">
        <v>2400</v>
      </c>
      <c r="E4596">
        <v>0</v>
      </c>
    </row>
    <row r="4597" spans="1:5" x14ac:dyDescent="0.3">
      <c r="A4597">
        <v>37230002</v>
      </c>
      <c r="B4597" t="s">
        <v>270</v>
      </c>
      <c r="C4597" t="s">
        <v>119</v>
      </c>
      <c r="D4597" t="s">
        <v>2401</v>
      </c>
      <c r="E4597">
        <v>0</v>
      </c>
    </row>
    <row r="4598" spans="1:5" x14ac:dyDescent="0.3">
      <c r="A4598">
        <v>37230002</v>
      </c>
      <c r="B4598" t="s">
        <v>270</v>
      </c>
      <c r="C4598" t="s">
        <v>119</v>
      </c>
      <c r="D4598" t="s">
        <v>2402</v>
      </c>
      <c r="E4598">
        <v>0</v>
      </c>
    </row>
    <row r="4599" spans="1:5" x14ac:dyDescent="0.3">
      <c r="A4599">
        <v>37230002</v>
      </c>
      <c r="B4599" t="s">
        <v>270</v>
      </c>
      <c r="C4599" t="s">
        <v>119</v>
      </c>
      <c r="D4599" t="s">
        <v>2403</v>
      </c>
      <c r="E4599">
        <v>-25</v>
      </c>
    </row>
    <row r="4600" spans="1:5" x14ac:dyDescent="0.3">
      <c r="A4600">
        <v>37230002</v>
      </c>
      <c r="B4600" t="s">
        <v>270</v>
      </c>
      <c r="C4600" t="s">
        <v>119</v>
      </c>
      <c r="D4600" t="s">
        <v>2404</v>
      </c>
      <c r="E4600">
        <v>0</v>
      </c>
    </row>
    <row r="4601" spans="1:5" x14ac:dyDescent="0.3">
      <c r="A4601">
        <v>37230002</v>
      </c>
      <c r="B4601" t="s">
        <v>270</v>
      </c>
      <c r="C4601" t="s">
        <v>119</v>
      </c>
      <c r="D4601" t="s">
        <v>2405</v>
      </c>
      <c r="E4601">
        <v>0</v>
      </c>
    </row>
    <row r="4602" spans="1:5" x14ac:dyDescent="0.3">
      <c r="A4602">
        <v>37230002</v>
      </c>
      <c r="B4602" t="s">
        <v>270</v>
      </c>
      <c r="C4602" t="s">
        <v>119</v>
      </c>
      <c r="D4602" t="s">
        <v>2406</v>
      </c>
      <c r="E4602">
        <v>0</v>
      </c>
    </row>
    <row r="4603" spans="1:5" x14ac:dyDescent="0.3">
      <c r="A4603">
        <v>37230002</v>
      </c>
      <c r="B4603" t="s">
        <v>270</v>
      </c>
      <c r="C4603" t="s">
        <v>119</v>
      </c>
      <c r="D4603" t="s">
        <v>2407</v>
      </c>
      <c r="E4603">
        <v>0</v>
      </c>
    </row>
    <row r="4604" spans="1:5" x14ac:dyDescent="0.3">
      <c r="A4604">
        <v>37230002</v>
      </c>
      <c r="B4604" t="s">
        <v>270</v>
      </c>
      <c r="C4604" t="s">
        <v>119</v>
      </c>
      <c r="D4604" t="s">
        <v>2408</v>
      </c>
      <c r="E4604">
        <v>0</v>
      </c>
    </row>
    <row r="4605" spans="1:5" x14ac:dyDescent="0.3">
      <c r="A4605">
        <v>37230002</v>
      </c>
      <c r="B4605" t="s">
        <v>270</v>
      </c>
      <c r="C4605" t="s">
        <v>119</v>
      </c>
      <c r="D4605" t="s">
        <v>2409</v>
      </c>
      <c r="E4605">
        <v>0</v>
      </c>
    </row>
    <row r="4606" spans="1:5" x14ac:dyDescent="0.3">
      <c r="A4606">
        <v>37230002</v>
      </c>
      <c r="B4606" t="s">
        <v>270</v>
      </c>
      <c r="C4606" t="s">
        <v>119</v>
      </c>
      <c r="D4606" t="s">
        <v>2410</v>
      </c>
      <c r="E4606">
        <v>-20</v>
      </c>
    </row>
    <row r="4607" spans="1:5" x14ac:dyDescent="0.3">
      <c r="A4607">
        <v>37230002</v>
      </c>
      <c r="B4607" t="s">
        <v>270</v>
      </c>
      <c r="C4607" t="s">
        <v>119</v>
      </c>
      <c r="D4607" t="s">
        <v>2411</v>
      </c>
      <c r="E4607">
        <v>0</v>
      </c>
    </row>
    <row r="4608" spans="1:5" x14ac:dyDescent="0.3">
      <c r="A4608">
        <v>37230002</v>
      </c>
      <c r="B4608" t="s">
        <v>270</v>
      </c>
      <c r="C4608" t="s">
        <v>119</v>
      </c>
      <c r="D4608" t="s">
        <v>2412</v>
      </c>
      <c r="E4608">
        <v>-25</v>
      </c>
    </row>
    <row r="4609" spans="1:5" x14ac:dyDescent="0.3">
      <c r="A4609">
        <v>37230002</v>
      </c>
      <c r="B4609" t="s">
        <v>270</v>
      </c>
      <c r="C4609" t="s">
        <v>119</v>
      </c>
      <c r="D4609" t="s">
        <v>2413</v>
      </c>
      <c r="E4609">
        <v>0</v>
      </c>
    </row>
    <row r="4610" spans="1:5" x14ac:dyDescent="0.3">
      <c r="A4610">
        <v>39200236</v>
      </c>
      <c r="B4610" t="s">
        <v>272</v>
      </c>
      <c r="C4610" t="s">
        <v>8</v>
      </c>
      <c r="D4610" t="s">
        <v>2378</v>
      </c>
      <c r="E4610">
        <v>0</v>
      </c>
    </row>
    <row r="4611" spans="1:5" x14ac:dyDescent="0.3">
      <c r="A4611">
        <v>39200236</v>
      </c>
      <c r="B4611" t="s">
        <v>272</v>
      </c>
      <c r="C4611" t="s">
        <v>8</v>
      </c>
      <c r="D4611" t="s">
        <v>2379</v>
      </c>
      <c r="E4611">
        <v>0</v>
      </c>
    </row>
    <row r="4612" spans="1:5" x14ac:dyDescent="0.3">
      <c r="A4612">
        <v>39200236</v>
      </c>
      <c r="B4612" t="s">
        <v>272</v>
      </c>
      <c r="C4612" t="s">
        <v>8</v>
      </c>
      <c r="D4612" t="s">
        <v>2380</v>
      </c>
      <c r="E4612">
        <v>0</v>
      </c>
    </row>
    <row r="4613" spans="1:5" x14ac:dyDescent="0.3">
      <c r="A4613">
        <v>39200236</v>
      </c>
      <c r="B4613" t="s">
        <v>272</v>
      </c>
      <c r="C4613" t="s">
        <v>8</v>
      </c>
      <c r="D4613" t="s">
        <v>2381</v>
      </c>
      <c r="E4613">
        <v>0</v>
      </c>
    </row>
    <row r="4614" spans="1:5" x14ac:dyDescent="0.3">
      <c r="A4614">
        <v>39200236</v>
      </c>
      <c r="B4614" t="s">
        <v>272</v>
      </c>
      <c r="C4614" t="s">
        <v>8</v>
      </c>
      <c r="D4614" t="s">
        <v>2382</v>
      </c>
      <c r="E4614">
        <v>0</v>
      </c>
    </row>
    <row r="4615" spans="1:5" x14ac:dyDescent="0.3">
      <c r="A4615">
        <v>39200236</v>
      </c>
      <c r="B4615" t="s">
        <v>272</v>
      </c>
      <c r="C4615" t="s">
        <v>8</v>
      </c>
      <c r="D4615" t="s">
        <v>2383</v>
      </c>
      <c r="E4615">
        <v>0</v>
      </c>
    </row>
    <row r="4616" spans="1:5" x14ac:dyDescent="0.3">
      <c r="A4616">
        <v>39200236</v>
      </c>
      <c r="B4616" t="s">
        <v>272</v>
      </c>
      <c r="C4616" t="s">
        <v>8</v>
      </c>
      <c r="D4616" t="s">
        <v>2384</v>
      </c>
      <c r="E4616">
        <v>0</v>
      </c>
    </row>
    <row r="4617" spans="1:5" x14ac:dyDescent="0.3">
      <c r="A4617">
        <v>39200236</v>
      </c>
      <c r="B4617" t="s">
        <v>272</v>
      </c>
      <c r="C4617" t="s">
        <v>8</v>
      </c>
      <c r="D4617" t="s">
        <v>2385</v>
      </c>
      <c r="E4617">
        <v>0</v>
      </c>
    </row>
    <row r="4618" spans="1:5" x14ac:dyDescent="0.3">
      <c r="A4618">
        <v>39200236</v>
      </c>
      <c r="B4618" t="s">
        <v>272</v>
      </c>
      <c r="C4618" t="s">
        <v>8</v>
      </c>
      <c r="D4618" t="s">
        <v>2386</v>
      </c>
      <c r="E4618">
        <v>0</v>
      </c>
    </row>
    <row r="4619" spans="1:5" x14ac:dyDescent="0.3">
      <c r="A4619">
        <v>39200236</v>
      </c>
      <c r="B4619" t="s">
        <v>272</v>
      </c>
      <c r="C4619" t="s">
        <v>8</v>
      </c>
      <c r="D4619" t="s">
        <v>2387</v>
      </c>
      <c r="E4619">
        <v>0</v>
      </c>
    </row>
    <row r="4620" spans="1:5" x14ac:dyDescent="0.3">
      <c r="A4620">
        <v>39200236</v>
      </c>
      <c r="B4620" t="s">
        <v>272</v>
      </c>
      <c r="C4620" t="s">
        <v>8</v>
      </c>
      <c r="D4620" t="s">
        <v>2388</v>
      </c>
      <c r="E4620">
        <v>0</v>
      </c>
    </row>
    <row r="4621" spans="1:5" x14ac:dyDescent="0.3">
      <c r="A4621">
        <v>39200236</v>
      </c>
      <c r="B4621" t="s">
        <v>272</v>
      </c>
      <c r="C4621" t="s">
        <v>8</v>
      </c>
      <c r="D4621" t="s">
        <v>2389</v>
      </c>
      <c r="E4621">
        <v>0</v>
      </c>
    </row>
    <row r="4622" spans="1:5" x14ac:dyDescent="0.3">
      <c r="A4622">
        <v>39200236</v>
      </c>
      <c r="B4622" t="s">
        <v>272</v>
      </c>
      <c r="C4622" t="s">
        <v>8</v>
      </c>
      <c r="D4622" t="s">
        <v>2390</v>
      </c>
      <c r="E4622">
        <v>0</v>
      </c>
    </row>
    <row r="4623" spans="1:5" x14ac:dyDescent="0.3">
      <c r="A4623">
        <v>39200236</v>
      </c>
      <c r="B4623" t="s">
        <v>272</v>
      </c>
      <c r="C4623" t="s">
        <v>8</v>
      </c>
      <c r="D4623" t="s">
        <v>2391</v>
      </c>
      <c r="E4623">
        <v>0</v>
      </c>
    </row>
    <row r="4624" spans="1:5" x14ac:dyDescent="0.3">
      <c r="A4624">
        <v>39200236</v>
      </c>
      <c r="B4624" t="s">
        <v>272</v>
      </c>
      <c r="C4624" t="s">
        <v>8</v>
      </c>
      <c r="D4624" t="s">
        <v>2392</v>
      </c>
      <c r="E4624">
        <v>0</v>
      </c>
    </row>
    <row r="4625" spans="1:5" x14ac:dyDescent="0.3">
      <c r="A4625">
        <v>39200236</v>
      </c>
      <c r="B4625" t="s">
        <v>272</v>
      </c>
      <c r="C4625" t="s">
        <v>8</v>
      </c>
      <c r="D4625" t="s">
        <v>2393</v>
      </c>
      <c r="E4625">
        <v>0</v>
      </c>
    </row>
    <row r="4626" spans="1:5" x14ac:dyDescent="0.3">
      <c r="A4626">
        <v>39200236</v>
      </c>
      <c r="B4626" t="s">
        <v>272</v>
      </c>
      <c r="C4626" t="s">
        <v>8</v>
      </c>
      <c r="D4626" t="s">
        <v>2394</v>
      </c>
      <c r="E4626">
        <v>0</v>
      </c>
    </row>
    <row r="4627" spans="1:5" x14ac:dyDescent="0.3">
      <c r="A4627">
        <v>39200236</v>
      </c>
      <c r="B4627" t="s">
        <v>272</v>
      </c>
      <c r="C4627" t="s">
        <v>8</v>
      </c>
      <c r="D4627" t="s">
        <v>2395</v>
      </c>
      <c r="E4627">
        <v>0</v>
      </c>
    </row>
    <row r="4628" spans="1:5" x14ac:dyDescent="0.3">
      <c r="A4628">
        <v>39200236</v>
      </c>
      <c r="B4628" t="s">
        <v>272</v>
      </c>
      <c r="C4628" t="s">
        <v>8</v>
      </c>
      <c r="D4628" t="s">
        <v>2396</v>
      </c>
      <c r="E4628">
        <v>-2</v>
      </c>
    </row>
    <row r="4629" spans="1:5" x14ac:dyDescent="0.3">
      <c r="A4629">
        <v>39200236</v>
      </c>
      <c r="B4629" t="s">
        <v>272</v>
      </c>
      <c r="C4629" t="s">
        <v>8</v>
      </c>
      <c r="D4629" t="s">
        <v>2397</v>
      </c>
      <c r="E4629">
        <v>0</v>
      </c>
    </row>
    <row r="4630" spans="1:5" x14ac:dyDescent="0.3">
      <c r="A4630">
        <v>39200236</v>
      </c>
      <c r="B4630" t="s">
        <v>272</v>
      </c>
      <c r="C4630" t="s">
        <v>8</v>
      </c>
      <c r="D4630" t="s">
        <v>2398</v>
      </c>
      <c r="E4630">
        <v>0</v>
      </c>
    </row>
    <row r="4631" spans="1:5" x14ac:dyDescent="0.3">
      <c r="A4631">
        <v>39200236</v>
      </c>
      <c r="B4631" t="s">
        <v>272</v>
      </c>
      <c r="C4631" t="s">
        <v>8</v>
      </c>
      <c r="D4631" t="s">
        <v>2399</v>
      </c>
      <c r="E4631">
        <v>0</v>
      </c>
    </row>
    <row r="4632" spans="1:5" x14ac:dyDescent="0.3">
      <c r="A4632">
        <v>39200236</v>
      </c>
      <c r="B4632" t="s">
        <v>272</v>
      </c>
      <c r="C4632" t="s">
        <v>8</v>
      </c>
      <c r="D4632" t="s">
        <v>2400</v>
      </c>
      <c r="E4632">
        <v>0</v>
      </c>
    </row>
    <row r="4633" spans="1:5" x14ac:dyDescent="0.3">
      <c r="A4633">
        <v>39200236</v>
      </c>
      <c r="B4633" t="s">
        <v>272</v>
      </c>
      <c r="C4633" t="s">
        <v>8</v>
      </c>
      <c r="D4633" t="s">
        <v>2401</v>
      </c>
      <c r="E4633">
        <v>0</v>
      </c>
    </row>
    <row r="4634" spans="1:5" x14ac:dyDescent="0.3">
      <c r="A4634">
        <v>39200236</v>
      </c>
      <c r="B4634" t="s">
        <v>272</v>
      </c>
      <c r="C4634" t="s">
        <v>8</v>
      </c>
      <c r="D4634" t="s">
        <v>2402</v>
      </c>
      <c r="E4634">
        <v>0</v>
      </c>
    </row>
    <row r="4635" spans="1:5" x14ac:dyDescent="0.3">
      <c r="A4635">
        <v>39200236</v>
      </c>
      <c r="B4635" t="s">
        <v>272</v>
      </c>
      <c r="C4635" t="s">
        <v>8</v>
      </c>
      <c r="D4635" t="s">
        <v>2403</v>
      </c>
      <c r="E4635">
        <v>-1</v>
      </c>
    </row>
    <row r="4636" spans="1:5" x14ac:dyDescent="0.3">
      <c r="A4636">
        <v>39200236</v>
      </c>
      <c r="B4636" t="s">
        <v>272</v>
      </c>
      <c r="C4636" t="s">
        <v>8</v>
      </c>
      <c r="D4636" t="s">
        <v>2404</v>
      </c>
      <c r="E4636">
        <v>0</v>
      </c>
    </row>
    <row r="4637" spans="1:5" x14ac:dyDescent="0.3">
      <c r="A4637">
        <v>39200236</v>
      </c>
      <c r="B4637" t="s">
        <v>272</v>
      </c>
      <c r="C4637" t="s">
        <v>8</v>
      </c>
      <c r="D4637" t="s">
        <v>2405</v>
      </c>
      <c r="E4637">
        <v>0</v>
      </c>
    </row>
    <row r="4638" spans="1:5" x14ac:dyDescent="0.3">
      <c r="A4638">
        <v>39200236</v>
      </c>
      <c r="B4638" t="s">
        <v>272</v>
      </c>
      <c r="C4638" t="s">
        <v>8</v>
      </c>
      <c r="D4638" t="s">
        <v>2406</v>
      </c>
      <c r="E4638">
        <v>0</v>
      </c>
    </row>
    <row r="4639" spans="1:5" x14ac:dyDescent="0.3">
      <c r="A4639">
        <v>39200236</v>
      </c>
      <c r="B4639" t="s">
        <v>272</v>
      </c>
      <c r="C4639" t="s">
        <v>8</v>
      </c>
      <c r="D4639" t="s">
        <v>2407</v>
      </c>
      <c r="E4639">
        <v>0</v>
      </c>
    </row>
    <row r="4640" spans="1:5" x14ac:dyDescent="0.3">
      <c r="A4640">
        <v>39200236</v>
      </c>
      <c r="B4640" t="s">
        <v>272</v>
      </c>
      <c r="C4640" t="s">
        <v>8</v>
      </c>
      <c r="D4640" t="s">
        <v>2408</v>
      </c>
      <c r="E4640">
        <v>0</v>
      </c>
    </row>
    <row r="4641" spans="1:5" x14ac:dyDescent="0.3">
      <c r="A4641">
        <v>39200236</v>
      </c>
      <c r="B4641" t="s">
        <v>272</v>
      </c>
      <c r="C4641" t="s">
        <v>8</v>
      </c>
      <c r="D4641" t="s">
        <v>2409</v>
      </c>
      <c r="E4641">
        <v>0</v>
      </c>
    </row>
    <row r="4642" spans="1:5" x14ac:dyDescent="0.3">
      <c r="A4642">
        <v>39200236</v>
      </c>
      <c r="B4642" t="s">
        <v>272</v>
      </c>
      <c r="C4642" t="s">
        <v>8</v>
      </c>
      <c r="D4642" t="s">
        <v>2410</v>
      </c>
      <c r="E4642">
        <v>0</v>
      </c>
    </row>
    <row r="4643" spans="1:5" x14ac:dyDescent="0.3">
      <c r="A4643">
        <v>39200236</v>
      </c>
      <c r="B4643" t="s">
        <v>272</v>
      </c>
      <c r="C4643" t="s">
        <v>8</v>
      </c>
      <c r="D4643" t="s">
        <v>2411</v>
      </c>
      <c r="E4643">
        <v>0</v>
      </c>
    </row>
    <row r="4644" spans="1:5" x14ac:dyDescent="0.3">
      <c r="A4644">
        <v>39200236</v>
      </c>
      <c r="B4644" t="s">
        <v>272</v>
      </c>
      <c r="C4644" t="s">
        <v>8</v>
      </c>
      <c r="D4644" t="s">
        <v>2412</v>
      </c>
      <c r="E4644">
        <v>0</v>
      </c>
    </row>
    <row r="4645" spans="1:5" x14ac:dyDescent="0.3">
      <c r="A4645">
        <v>39200236</v>
      </c>
      <c r="B4645" t="s">
        <v>272</v>
      </c>
      <c r="C4645" t="s">
        <v>8</v>
      </c>
      <c r="D4645" t="s">
        <v>2413</v>
      </c>
      <c r="E4645">
        <v>0</v>
      </c>
    </row>
    <row r="4646" spans="1:5" x14ac:dyDescent="0.3">
      <c r="A4646">
        <v>53110018</v>
      </c>
      <c r="B4646" t="s">
        <v>274</v>
      </c>
      <c r="C4646" t="s">
        <v>8</v>
      </c>
      <c r="D4646" t="s">
        <v>2378</v>
      </c>
      <c r="E4646">
        <v>0</v>
      </c>
    </row>
    <row r="4647" spans="1:5" x14ac:dyDescent="0.3">
      <c r="A4647">
        <v>53110018</v>
      </c>
      <c r="B4647" t="s">
        <v>274</v>
      </c>
      <c r="C4647" t="s">
        <v>8</v>
      </c>
      <c r="D4647" t="s">
        <v>2379</v>
      </c>
      <c r="E4647">
        <v>0</v>
      </c>
    </row>
    <row r="4648" spans="1:5" x14ac:dyDescent="0.3">
      <c r="A4648">
        <v>53110018</v>
      </c>
      <c r="B4648" t="s">
        <v>274</v>
      </c>
      <c r="C4648" t="s">
        <v>8</v>
      </c>
      <c r="D4648" t="s">
        <v>2380</v>
      </c>
      <c r="E4648">
        <v>0</v>
      </c>
    </row>
    <row r="4649" spans="1:5" x14ac:dyDescent="0.3">
      <c r="A4649">
        <v>53110018</v>
      </c>
      <c r="B4649" t="s">
        <v>274</v>
      </c>
      <c r="C4649" t="s">
        <v>8</v>
      </c>
      <c r="D4649" t="s">
        <v>2381</v>
      </c>
      <c r="E4649">
        <v>0</v>
      </c>
    </row>
    <row r="4650" spans="1:5" x14ac:dyDescent="0.3">
      <c r="A4650">
        <v>53110018</v>
      </c>
      <c r="B4650" t="s">
        <v>274</v>
      </c>
      <c r="C4650" t="s">
        <v>8</v>
      </c>
      <c r="D4650" t="s">
        <v>2382</v>
      </c>
      <c r="E4650">
        <v>-1</v>
      </c>
    </row>
    <row r="4651" spans="1:5" x14ac:dyDescent="0.3">
      <c r="A4651">
        <v>53110018</v>
      </c>
      <c r="B4651" t="s">
        <v>274</v>
      </c>
      <c r="C4651" t="s">
        <v>8</v>
      </c>
      <c r="D4651" t="s">
        <v>2383</v>
      </c>
      <c r="E4651">
        <v>0</v>
      </c>
    </row>
    <row r="4652" spans="1:5" x14ac:dyDescent="0.3">
      <c r="A4652">
        <v>53110018</v>
      </c>
      <c r="B4652" t="s">
        <v>274</v>
      </c>
      <c r="C4652" t="s">
        <v>8</v>
      </c>
      <c r="D4652" t="s">
        <v>2384</v>
      </c>
      <c r="E4652">
        <v>-1</v>
      </c>
    </row>
    <row r="4653" spans="1:5" x14ac:dyDescent="0.3">
      <c r="A4653">
        <v>53110018</v>
      </c>
      <c r="B4653" t="s">
        <v>274</v>
      </c>
      <c r="C4653" t="s">
        <v>8</v>
      </c>
      <c r="D4653" t="s">
        <v>2385</v>
      </c>
      <c r="E4653">
        <v>0</v>
      </c>
    </row>
    <row r="4654" spans="1:5" x14ac:dyDescent="0.3">
      <c r="A4654">
        <v>53110018</v>
      </c>
      <c r="B4654" t="s">
        <v>274</v>
      </c>
      <c r="C4654" t="s">
        <v>8</v>
      </c>
      <c r="D4654" t="s">
        <v>2386</v>
      </c>
      <c r="E4654">
        <v>0</v>
      </c>
    </row>
    <row r="4655" spans="1:5" x14ac:dyDescent="0.3">
      <c r="A4655">
        <v>53110018</v>
      </c>
      <c r="B4655" t="s">
        <v>274</v>
      </c>
      <c r="C4655" t="s">
        <v>8</v>
      </c>
      <c r="D4655" t="s">
        <v>2387</v>
      </c>
      <c r="E4655">
        <v>0</v>
      </c>
    </row>
    <row r="4656" spans="1:5" x14ac:dyDescent="0.3">
      <c r="A4656">
        <v>53110018</v>
      </c>
      <c r="B4656" t="s">
        <v>274</v>
      </c>
      <c r="C4656" t="s">
        <v>8</v>
      </c>
      <c r="D4656" t="s">
        <v>2388</v>
      </c>
      <c r="E4656">
        <v>0</v>
      </c>
    </row>
    <row r="4657" spans="1:5" x14ac:dyDescent="0.3">
      <c r="A4657">
        <v>53110018</v>
      </c>
      <c r="B4657" t="s">
        <v>274</v>
      </c>
      <c r="C4657" t="s">
        <v>8</v>
      </c>
      <c r="D4657" t="s">
        <v>2389</v>
      </c>
      <c r="E4657">
        <v>0</v>
      </c>
    </row>
    <row r="4658" spans="1:5" x14ac:dyDescent="0.3">
      <c r="A4658">
        <v>53110018</v>
      </c>
      <c r="B4658" t="s">
        <v>274</v>
      </c>
      <c r="C4658" t="s">
        <v>8</v>
      </c>
      <c r="D4658" t="s">
        <v>2390</v>
      </c>
      <c r="E4658">
        <v>0</v>
      </c>
    </row>
    <row r="4659" spans="1:5" x14ac:dyDescent="0.3">
      <c r="A4659">
        <v>53110018</v>
      </c>
      <c r="B4659" t="s">
        <v>274</v>
      </c>
      <c r="C4659" t="s">
        <v>8</v>
      </c>
      <c r="D4659" t="s">
        <v>2391</v>
      </c>
      <c r="E4659">
        <v>0</v>
      </c>
    </row>
    <row r="4660" spans="1:5" x14ac:dyDescent="0.3">
      <c r="A4660">
        <v>53110018</v>
      </c>
      <c r="B4660" t="s">
        <v>274</v>
      </c>
      <c r="C4660" t="s">
        <v>8</v>
      </c>
      <c r="D4660" t="s">
        <v>2392</v>
      </c>
      <c r="E4660">
        <v>0</v>
      </c>
    </row>
    <row r="4661" spans="1:5" x14ac:dyDescent="0.3">
      <c r="A4661">
        <v>53110018</v>
      </c>
      <c r="B4661" t="s">
        <v>274</v>
      </c>
      <c r="C4661" t="s">
        <v>8</v>
      </c>
      <c r="D4661" t="s">
        <v>2393</v>
      </c>
      <c r="E4661">
        <v>0</v>
      </c>
    </row>
    <row r="4662" spans="1:5" x14ac:dyDescent="0.3">
      <c r="A4662">
        <v>53110018</v>
      </c>
      <c r="B4662" t="s">
        <v>274</v>
      </c>
      <c r="C4662" t="s">
        <v>8</v>
      </c>
      <c r="D4662" t="s">
        <v>2394</v>
      </c>
      <c r="E4662">
        <v>0</v>
      </c>
    </row>
    <row r="4663" spans="1:5" x14ac:dyDescent="0.3">
      <c r="A4663">
        <v>53110018</v>
      </c>
      <c r="B4663" t="s">
        <v>274</v>
      </c>
      <c r="C4663" t="s">
        <v>8</v>
      </c>
      <c r="D4663" t="s">
        <v>2395</v>
      </c>
      <c r="E4663">
        <v>0</v>
      </c>
    </row>
    <row r="4664" spans="1:5" x14ac:dyDescent="0.3">
      <c r="A4664">
        <v>53110018</v>
      </c>
      <c r="B4664" t="s">
        <v>274</v>
      </c>
      <c r="C4664" t="s">
        <v>8</v>
      </c>
      <c r="D4664" t="s">
        <v>2396</v>
      </c>
      <c r="E4664">
        <v>0</v>
      </c>
    </row>
    <row r="4665" spans="1:5" x14ac:dyDescent="0.3">
      <c r="A4665">
        <v>53110018</v>
      </c>
      <c r="B4665" t="s">
        <v>274</v>
      </c>
      <c r="C4665" t="s">
        <v>8</v>
      </c>
      <c r="D4665" t="s">
        <v>2397</v>
      </c>
      <c r="E4665">
        <v>0</v>
      </c>
    </row>
    <row r="4666" spans="1:5" x14ac:dyDescent="0.3">
      <c r="A4666">
        <v>53110018</v>
      </c>
      <c r="B4666" t="s">
        <v>274</v>
      </c>
      <c r="C4666" t="s">
        <v>8</v>
      </c>
      <c r="D4666" t="s">
        <v>2398</v>
      </c>
      <c r="E4666">
        <v>0</v>
      </c>
    </row>
    <row r="4667" spans="1:5" x14ac:dyDescent="0.3">
      <c r="A4667">
        <v>53110018</v>
      </c>
      <c r="B4667" t="s">
        <v>274</v>
      </c>
      <c r="C4667" t="s">
        <v>8</v>
      </c>
      <c r="D4667" t="s">
        <v>2399</v>
      </c>
      <c r="E4667">
        <v>0</v>
      </c>
    </row>
    <row r="4668" spans="1:5" x14ac:dyDescent="0.3">
      <c r="A4668">
        <v>53110018</v>
      </c>
      <c r="B4668" t="s">
        <v>274</v>
      </c>
      <c r="C4668" t="s">
        <v>8</v>
      </c>
      <c r="D4668" t="s">
        <v>2400</v>
      </c>
      <c r="E4668">
        <v>0</v>
      </c>
    </row>
    <row r="4669" spans="1:5" x14ac:dyDescent="0.3">
      <c r="A4669">
        <v>53110018</v>
      </c>
      <c r="B4669" t="s">
        <v>274</v>
      </c>
      <c r="C4669" t="s">
        <v>8</v>
      </c>
      <c r="D4669" t="s">
        <v>2401</v>
      </c>
      <c r="E4669">
        <v>0</v>
      </c>
    </row>
    <row r="4670" spans="1:5" x14ac:dyDescent="0.3">
      <c r="A4670">
        <v>53110018</v>
      </c>
      <c r="B4670" t="s">
        <v>274</v>
      </c>
      <c r="C4670" t="s">
        <v>8</v>
      </c>
      <c r="D4670" t="s">
        <v>2402</v>
      </c>
      <c r="E4670">
        <v>0</v>
      </c>
    </row>
    <row r="4671" spans="1:5" x14ac:dyDescent="0.3">
      <c r="A4671">
        <v>53110018</v>
      </c>
      <c r="B4671" t="s">
        <v>274</v>
      </c>
      <c r="C4671" t="s">
        <v>8</v>
      </c>
      <c r="D4671" t="s">
        <v>2403</v>
      </c>
      <c r="E4671">
        <v>0</v>
      </c>
    </row>
    <row r="4672" spans="1:5" x14ac:dyDescent="0.3">
      <c r="A4672">
        <v>53110018</v>
      </c>
      <c r="B4672" t="s">
        <v>274</v>
      </c>
      <c r="C4672" t="s">
        <v>8</v>
      </c>
      <c r="D4672" t="s">
        <v>2404</v>
      </c>
      <c r="E4672">
        <v>-2</v>
      </c>
    </row>
    <row r="4673" spans="1:5" x14ac:dyDescent="0.3">
      <c r="A4673">
        <v>53110018</v>
      </c>
      <c r="B4673" t="s">
        <v>274</v>
      </c>
      <c r="C4673" t="s">
        <v>8</v>
      </c>
      <c r="D4673" t="s">
        <v>2405</v>
      </c>
      <c r="E4673">
        <v>-1</v>
      </c>
    </row>
    <row r="4674" spans="1:5" x14ac:dyDescent="0.3">
      <c r="A4674">
        <v>53110018</v>
      </c>
      <c r="B4674" t="s">
        <v>274</v>
      </c>
      <c r="C4674" t="s">
        <v>8</v>
      </c>
      <c r="D4674" t="s">
        <v>2406</v>
      </c>
      <c r="E4674">
        <v>0</v>
      </c>
    </row>
    <row r="4675" spans="1:5" x14ac:dyDescent="0.3">
      <c r="A4675">
        <v>53110018</v>
      </c>
      <c r="B4675" t="s">
        <v>274</v>
      </c>
      <c r="C4675" t="s">
        <v>8</v>
      </c>
      <c r="D4675" t="s">
        <v>2407</v>
      </c>
      <c r="E4675">
        <v>-2</v>
      </c>
    </row>
    <row r="4676" spans="1:5" x14ac:dyDescent="0.3">
      <c r="A4676">
        <v>53110018</v>
      </c>
      <c r="B4676" t="s">
        <v>274</v>
      </c>
      <c r="C4676" t="s">
        <v>8</v>
      </c>
      <c r="D4676" t="s">
        <v>2408</v>
      </c>
      <c r="E4676">
        <v>0</v>
      </c>
    </row>
    <row r="4677" spans="1:5" x14ac:dyDescent="0.3">
      <c r="A4677">
        <v>53110018</v>
      </c>
      <c r="B4677" t="s">
        <v>274</v>
      </c>
      <c r="C4677" t="s">
        <v>8</v>
      </c>
      <c r="D4677" t="s">
        <v>2409</v>
      </c>
      <c r="E4677">
        <v>0</v>
      </c>
    </row>
    <row r="4678" spans="1:5" x14ac:dyDescent="0.3">
      <c r="A4678">
        <v>53110018</v>
      </c>
      <c r="B4678" t="s">
        <v>274</v>
      </c>
      <c r="C4678" t="s">
        <v>8</v>
      </c>
      <c r="D4678" t="s">
        <v>2410</v>
      </c>
      <c r="E4678">
        <v>0</v>
      </c>
    </row>
    <row r="4679" spans="1:5" x14ac:dyDescent="0.3">
      <c r="A4679">
        <v>53110018</v>
      </c>
      <c r="B4679" t="s">
        <v>274</v>
      </c>
      <c r="C4679" t="s">
        <v>8</v>
      </c>
      <c r="D4679" t="s">
        <v>2411</v>
      </c>
      <c r="E4679">
        <v>0</v>
      </c>
    </row>
    <row r="4680" spans="1:5" x14ac:dyDescent="0.3">
      <c r="A4680">
        <v>53110018</v>
      </c>
      <c r="B4680" t="s">
        <v>274</v>
      </c>
      <c r="C4680" t="s">
        <v>8</v>
      </c>
      <c r="D4680" t="s">
        <v>2412</v>
      </c>
      <c r="E4680">
        <v>0</v>
      </c>
    </row>
    <row r="4681" spans="1:5" x14ac:dyDescent="0.3">
      <c r="A4681">
        <v>53110018</v>
      </c>
      <c r="B4681" t="s">
        <v>274</v>
      </c>
      <c r="C4681" t="s">
        <v>8</v>
      </c>
      <c r="D4681" t="s">
        <v>2413</v>
      </c>
      <c r="E4681">
        <v>0</v>
      </c>
    </row>
    <row r="4682" spans="1:5" x14ac:dyDescent="0.3">
      <c r="A4682">
        <v>45800261</v>
      </c>
      <c r="B4682" t="s">
        <v>276</v>
      </c>
      <c r="C4682" t="s">
        <v>8</v>
      </c>
      <c r="D4682" t="s">
        <v>2378</v>
      </c>
      <c r="E4682">
        <v>0</v>
      </c>
    </row>
    <row r="4683" spans="1:5" x14ac:dyDescent="0.3">
      <c r="A4683">
        <v>45800261</v>
      </c>
      <c r="B4683" t="s">
        <v>276</v>
      </c>
      <c r="C4683" t="s">
        <v>8</v>
      </c>
      <c r="D4683" t="s">
        <v>2379</v>
      </c>
      <c r="E4683">
        <v>0</v>
      </c>
    </row>
    <row r="4684" spans="1:5" x14ac:dyDescent="0.3">
      <c r="A4684">
        <v>45800261</v>
      </c>
      <c r="B4684" t="s">
        <v>276</v>
      </c>
      <c r="C4684" t="s">
        <v>8</v>
      </c>
      <c r="D4684" t="s">
        <v>2380</v>
      </c>
      <c r="E4684">
        <v>0</v>
      </c>
    </row>
    <row r="4685" spans="1:5" x14ac:dyDescent="0.3">
      <c r="A4685">
        <v>45800261</v>
      </c>
      <c r="B4685" t="s">
        <v>276</v>
      </c>
      <c r="C4685" t="s">
        <v>8</v>
      </c>
      <c r="D4685" t="s">
        <v>2381</v>
      </c>
      <c r="E4685">
        <v>0</v>
      </c>
    </row>
    <row r="4686" spans="1:5" x14ac:dyDescent="0.3">
      <c r="A4686">
        <v>45800261</v>
      </c>
      <c r="B4686" t="s">
        <v>276</v>
      </c>
      <c r="C4686" t="s">
        <v>8</v>
      </c>
      <c r="D4686" t="s">
        <v>2382</v>
      </c>
      <c r="E4686">
        <v>0</v>
      </c>
    </row>
    <row r="4687" spans="1:5" x14ac:dyDescent="0.3">
      <c r="A4687">
        <v>45800261</v>
      </c>
      <c r="B4687" t="s">
        <v>276</v>
      </c>
      <c r="C4687" t="s">
        <v>8</v>
      </c>
      <c r="D4687" t="s">
        <v>2383</v>
      </c>
      <c r="E4687">
        <v>0</v>
      </c>
    </row>
    <row r="4688" spans="1:5" x14ac:dyDescent="0.3">
      <c r="A4688">
        <v>45800261</v>
      </c>
      <c r="B4688" t="s">
        <v>276</v>
      </c>
      <c r="C4688" t="s">
        <v>8</v>
      </c>
      <c r="D4688" t="s">
        <v>2384</v>
      </c>
      <c r="E4688">
        <v>0</v>
      </c>
    </row>
    <row r="4689" spans="1:5" x14ac:dyDescent="0.3">
      <c r="A4689">
        <v>45800261</v>
      </c>
      <c r="B4689" t="s">
        <v>276</v>
      </c>
      <c r="C4689" t="s">
        <v>8</v>
      </c>
      <c r="D4689" t="s">
        <v>2385</v>
      </c>
      <c r="E4689">
        <v>0</v>
      </c>
    </row>
    <row r="4690" spans="1:5" x14ac:dyDescent="0.3">
      <c r="A4690">
        <v>45800261</v>
      </c>
      <c r="B4690" t="s">
        <v>276</v>
      </c>
      <c r="C4690" t="s">
        <v>8</v>
      </c>
      <c r="D4690" t="s">
        <v>2386</v>
      </c>
      <c r="E4690">
        <v>0</v>
      </c>
    </row>
    <row r="4691" spans="1:5" x14ac:dyDescent="0.3">
      <c r="A4691">
        <v>45800261</v>
      </c>
      <c r="B4691" t="s">
        <v>276</v>
      </c>
      <c r="C4691" t="s">
        <v>8</v>
      </c>
      <c r="D4691" t="s">
        <v>2387</v>
      </c>
      <c r="E4691">
        <v>0</v>
      </c>
    </row>
    <row r="4692" spans="1:5" x14ac:dyDescent="0.3">
      <c r="A4692">
        <v>45800261</v>
      </c>
      <c r="B4692" t="s">
        <v>276</v>
      </c>
      <c r="C4692" t="s">
        <v>8</v>
      </c>
      <c r="D4692" t="s">
        <v>2388</v>
      </c>
      <c r="E4692">
        <v>0</v>
      </c>
    </row>
    <row r="4693" spans="1:5" x14ac:dyDescent="0.3">
      <c r="A4693">
        <v>45800261</v>
      </c>
      <c r="B4693" t="s">
        <v>276</v>
      </c>
      <c r="C4693" t="s">
        <v>8</v>
      </c>
      <c r="D4693" t="s">
        <v>2389</v>
      </c>
      <c r="E4693">
        <v>0</v>
      </c>
    </row>
    <row r="4694" spans="1:5" x14ac:dyDescent="0.3">
      <c r="A4694">
        <v>45800261</v>
      </c>
      <c r="B4694" t="s">
        <v>276</v>
      </c>
      <c r="C4694" t="s">
        <v>8</v>
      </c>
      <c r="D4694" t="s">
        <v>2390</v>
      </c>
      <c r="E4694">
        <v>0</v>
      </c>
    </row>
    <row r="4695" spans="1:5" x14ac:dyDescent="0.3">
      <c r="A4695">
        <v>45800261</v>
      </c>
      <c r="B4695" t="s">
        <v>276</v>
      </c>
      <c r="C4695" t="s">
        <v>8</v>
      </c>
      <c r="D4695" t="s">
        <v>2391</v>
      </c>
      <c r="E4695">
        <v>0</v>
      </c>
    </row>
    <row r="4696" spans="1:5" x14ac:dyDescent="0.3">
      <c r="A4696">
        <v>45800261</v>
      </c>
      <c r="B4696" t="s">
        <v>276</v>
      </c>
      <c r="C4696" t="s">
        <v>8</v>
      </c>
      <c r="D4696" t="s">
        <v>2392</v>
      </c>
      <c r="E4696">
        <v>0</v>
      </c>
    </row>
    <row r="4697" spans="1:5" x14ac:dyDescent="0.3">
      <c r="A4697">
        <v>45800261</v>
      </c>
      <c r="B4697" t="s">
        <v>276</v>
      </c>
      <c r="C4697" t="s">
        <v>8</v>
      </c>
      <c r="D4697" t="s">
        <v>2393</v>
      </c>
      <c r="E4697">
        <v>0</v>
      </c>
    </row>
    <row r="4698" spans="1:5" x14ac:dyDescent="0.3">
      <c r="A4698">
        <v>45800261</v>
      </c>
      <c r="B4698" t="s">
        <v>276</v>
      </c>
      <c r="C4698" t="s">
        <v>8</v>
      </c>
      <c r="D4698" t="s">
        <v>2394</v>
      </c>
      <c r="E4698">
        <v>0</v>
      </c>
    </row>
    <row r="4699" spans="1:5" x14ac:dyDescent="0.3">
      <c r="A4699">
        <v>45800261</v>
      </c>
      <c r="B4699" t="s">
        <v>276</v>
      </c>
      <c r="C4699" t="s">
        <v>8</v>
      </c>
      <c r="D4699" t="s">
        <v>2395</v>
      </c>
      <c r="E4699">
        <v>0</v>
      </c>
    </row>
    <row r="4700" spans="1:5" x14ac:dyDescent="0.3">
      <c r="A4700">
        <v>45800261</v>
      </c>
      <c r="B4700" t="s">
        <v>276</v>
      </c>
      <c r="C4700" t="s">
        <v>8</v>
      </c>
      <c r="D4700" t="s">
        <v>2396</v>
      </c>
      <c r="E4700">
        <v>0</v>
      </c>
    </row>
    <row r="4701" spans="1:5" x14ac:dyDescent="0.3">
      <c r="A4701">
        <v>45800261</v>
      </c>
      <c r="B4701" t="s">
        <v>276</v>
      </c>
      <c r="C4701" t="s">
        <v>8</v>
      </c>
      <c r="D4701" t="s">
        <v>2397</v>
      </c>
      <c r="E4701">
        <v>0</v>
      </c>
    </row>
    <row r="4702" spans="1:5" x14ac:dyDescent="0.3">
      <c r="A4702">
        <v>45800261</v>
      </c>
      <c r="B4702" t="s">
        <v>276</v>
      </c>
      <c r="C4702" t="s">
        <v>8</v>
      </c>
      <c r="D4702" t="s">
        <v>2398</v>
      </c>
      <c r="E4702">
        <v>0</v>
      </c>
    </row>
    <row r="4703" spans="1:5" x14ac:dyDescent="0.3">
      <c r="A4703">
        <v>45800261</v>
      </c>
      <c r="B4703" t="s">
        <v>276</v>
      </c>
      <c r="C4703" t="s">
        <v>8</v>
      </c>
      <c r="D4703" t="s">
        <v>2399</v>
      </c>
      <c r="E4703">
        <v>0</v>
      </c>
    </row>
    <row r="4704" spans="1:5" x14ac:dyDescent="0.3">
      <c r="A4704">
        <v>45800261</v>
      </c>
      <c r="B4704" t="s">
        <v>276</v>
      </c>
      <c r="C4704" t="s">
        <v>8</v>
      </c>
      <c r="D4704" t="s">
        <v>2400</v>
      </c>
      <c r="E4704">
        <v>0</v>
      </c>
    </row>
    <row r="4705" spans="1:5" x14ac:dyDescent="0.3">
      <c r="A4705">
        <v>45800261</v>
      </c>
      <c r="B4705" t="s">
        <v>276</v>
      </c>
      <c r="C4705" t="s">
        <v>8</v>
      </c>
      <c r="D4705" t="s">
        <v>2401</v>
      </c>
      <c r="E4705">
        <v>0</v>
      </c>
    </row>
    <row r="4706" spans="1:5" x14ac:dyDescent="0.3">
      <c r="A4706">
        <v>45800261</v>
      </c>
      <c r="B4706" t="s">
        <v>276</v>
      </c>
      <c r="C4706" t="s">
        <v>8</v>
      </c>
      <c r="D4706" t="s">
        <v>2402</v>
      </c>
      <c r="E4706">
        <v>0</v>
      </c>
    </row>
    <row r="4707" spans="1:5" x14ac:dyDescent="0.3">
      <c r="A4707">
        <v>45800261</v>
      </c>
      <c r="B4707" t="s">
        <v>276</v>
      </c>
      <c r="C4707" t="s">
        <v>8</v>
      </c>
      <c r="D4707" t="s">
        <v>2403</v>
      </c>
      <c r="E4707">
        <v>0</v>
      </c>
    </row>
    <row r="4708" spans="1:5" x14ac:dyDescent="0.3">
      <c r="A4708">
        <v>45800261</v>
      </c>
      <c r="B4708" t="s">
        <v>276</v>
      </c>
      <c r="C4708" t="s">
        <v>8</v>
      </c>
      <c r="D4708" t="s">
        <v>2404</v>
      </c>
      <c r="E4708">
        <v>0</v>
      </c>
    </row>
    <row r="4709" spans="1:5" x14ac:dyDescent="0.3">
      <c r="A4709">
        <v>45800261</v>
      </c>
      <c r="B4709" t="s">
        <v>276</v>
      </c>
      <c r="C4709" t="s">
        <v>8</v>
      </c>
      <c r="D4709" t="s">
        <v>2405</v>
      </c>
      <c r="E4709">
        <v>0</v>
      </c>
    </row>
    <row r="4710" spans="1:5" x14ac:dyDescent="0.3">
      <c r="A4710">
        <v>45800261</v>
      </c>
      <c r="B4710" t="s">
        <v>276</v>
      </c>
      <c r="C4710" t="s">
        <v>8</v>
      </c>
      <c r="D4710" t="s">
        <v>2406</v>
      </c>
      <c r="E4710">
        <v>0</v>
      </c>
    </row>
    <row r="4711" spans="1:5" x14ac:dyDescent="0.3">
      <c r="A4711">
        <v>45800261</v>
      </c>
      <c r="B4711" t="s">
        <v>276</v>
      </c>
      <c r="C4711" t="s">
        <v>8</v>
      </c>
      <c r="D4711" t="s">
        <v>2407</v>
      </c>
      <c r="E4711">
        <v>-1</v>
      </c>
    </row>
    <row r="4712" spans="1:5" x14ac:dyDescent="0.3">
      <c r="A4712">
        <v>45800261</v>
      </c>
      <c r="B4712" t="s">
        <v>276</v>
      </c>
      <c r="C4712" t="s">
        <v>8</v>
      </c>
      <c r="D4712" t="s">
        <v>2408</v>
      </c>
      <c r="E4712">
        <v>0</v>
      </c>
    </row>
    <row r="4713" spans="1:5" x14ac:dyDescent="0.3">
      <c r="A4713">
        <v>45800261</v>
      </c>
      <c r="B4713" t="s">
        <v>276</v>
      </c>
      <c r="C4713" t="s">
        <v>8</v>
      </c>
      <c r="D4713" t="s">
        <v>2409</v>
      </c>
      <c r="E4713">
        <v>0</v>
      </c>
    </row>
    <row r="4714" spans="1:5" x14ac:dyDescent="0.3">
      <c r="A4714">
        <v>45800261</v>
      </c>
      <c r="B4714" t="s">
        <v>276</v>
      </c>
      <c r="C4714" t="s">
        <v>8</v>
      </c>
      <c r="D4714" t="s">
        <v>2410</v>
      </c>
      <c r="E4714">
        <v>0</v>
      </c>
    </row>
    <row r="4715" spans="1:5" x14ac:dyDescent="0.3">
      <c r="A4715">
        <v>45800261</v>
      </c>
      <c r="B4715" t="s">
        <v>276</v>
      </c>
      <c r="C4715" t="s">
        <v>8</v>
      </c>
      <c r="D4715" t="s">
        <v>2411</v>
      </c>
      <c r="E4715">
        <v>0</v>
      </c>
    </row>
    <row r="4716" spans="1:5" x14ac:dyDescent="0.3">
      <c r="A4716">
        <v>45800261</v>
      </c>
      <c r="B4716" t="s">
        <v>276</v>
      </c>
      <c r="C4716" t="s">
        <v>8</v>
      </c>
      <c r="D4716" t="s">
        <v>2412</v>
      </c>
      <c r="E4716">
        <v>0</v>
      </c>
    </row>
    <row r="4717" spans="1:5" x14ac:dyDescent="0.3">
      <c r="A4717">
        <v>45800261</v>
      </c>
      <c r="B4717" t="s">
        <v>276</v>
      </c>
      <c r="C4717" t="s">
        <v>8</v>
      </c>
      <c r="D4717" t="s">
        <v>2413</v>
      </c>
      <c r="E4717">
        <v>0</v>
      </c>
    </row>
    <row r="4718" spans="1:5" x14ac:dyDescent="0.3">
      <c r="A4718">
        <v>87220005</v>
      </c>
      <c r="B4718" t="s">
        <v>278</v>
      </c>
      <c r="C4718" t="s">
        <v>8</v>
      </c>
      <c r="D4718" t="s">
        <v>2378</v>
      </c>
      <c r="E4718">
        <v>0</v>
      </c>
    </row>
    <row r="4719" spans="1:5" x14ac:dyDescent="0.3">
      <c r="A4719">
        <v>87220005</v>
      </c>
      <c r="B4719" t="s">
        <v>278</v>
      </c>
      <c r="C4719" t="s">
        <v>8</v>
      </c>
      <c r="D4719" t="s">
        <v>2379</v>
      </c>
      <c r="E4719">
        <v>0</v>
      </c>
    </row>
    <row r="4720" spans="1:5" x14ac:dyDescent="0.3">
      <c r="A4720">
        <v>87220005</v>
      </c>
      <c r="B4720" t="s">
        <v>278</v>
      </c>
      <c r="C4720" t="s">
        <v>8</v>
      </c>
      <c r="D4720" t="s">
        <v>2380</v>
      </c>
      <c r="E4720">
        <v>0</v>
      </c>
    </row>
    <row r="4721" spans="1:5" x14ac:dyDescent="0.3">
      <c r="A4721">
        <v>87220005</v>
      </c>
      <c r="B4721" t="s">
        <v>278</v>
      </c>
      <c r="C4721" t="s">
        <v>8</v>
      </c>
      <c r="D4721" t="s">
        <v>2381</v>
      </c>
      <c r="E4721">
        <v>0</v>
      </c>
    </row>
    <row r="4722" spans="1:5" x14ac:dyDescent="0.3">
      <c r="A4722">
        <v>87220005</v>
      </c>
      <c r="B4722" t="s">
        <v>278</v>
      </c>
      <c r="C4722" t="s">
        <v>8</v>
      </c>
      <c r="D4722" t="s">
        <v>2382</v>
      </c>
      <c r="E4722">
        <v>0</v>
      </c>
    </row>
    <row r="4723" spans="1:5" x14ac:dyDescent="0.3">
      <c r="A4723">
        <v>87220005</v>
      </c>
      <c r="B4723" t="s">
        <v>278</v>
      </c>
      <c r="C4723" t="s">
        <v>8</v>
      </c>
      <c r="D4723" t="s">
        <v>2383</v>
      </c>
      <c r="E4723">
        <v>0</v>
      </c>
    </row>
    <row r="4724" spans="1:5" x14ac:dyDescent="0.3">
      <c r="A4724">
        <v>87220005</v>
      </c>
      <c r="B4724" t="s">
        <v>278</v>
      </c>
      <c r="C4724" t="s">
        <v>8</v>
      </c>
      <c r="D4724" t="s">
        <v>2384</v>
      </c>
      <c r="E4724">
        <v>0</v>
      </c>
    </row>
    <row r="4725" spans="1:5" x14ac:dyDescent="0.3">
      <c r="A4725">
        <v>87220005</v>
      </c>
      <c r="B4725" t="s">
        <v>278</v>
      </c>
      <c r="C4725" t="s">
        <v>8</v>
      </c>
      <c r="D4725" t="s">
        <v>2385</v>
      </c>
      <c r="E4725">
        <v>0</v>
      </c>
    </row>
    <row r="4726" spans="1:5" x14ac:dyDescent="0.3">
      <c r="A4726">
        <v>87220005</v>
      </c>
      <c r="B4726" t="s">
        <v>278</v>
      </c>
      <c r="C4726" t="s">
        <v>8</v>
      </c>
      <c r="D4726" t="s">
        <v>2386</v>
      </c>
      <c r="E4726">
        <v>0</v>
      </c>
    </row>
    <row r="4727" spans="1:5" x14ac:dyDescent="0.3">
      <c r="A4727">
        <v>87220005</v>
      </c>
      <c r="B4727" t="s">
        <v>278</v>
      </c>
      <c r="C4727" t="s">
        <v>8</v>
      </c>
      <c r="D4727" t="s">
        <v>2387</v>
      </c>
      <c r="E4727">
        <v>0</v>
      </c>
    </row>
    <row r="4728" spans="1:5" x14ac:dyDescent="0.3">
      <c r="A4728">
        <v>87220005</v>
      </c>
      <c r="B4728" t="s">
        <v>278</v>
      </c>
      <c r="C4728" t="s">
        <v>8</v>
      </c>
      <c r="D4728" t="s">
        <v>2388</v>
      </c>
      <c r="E4728">
        <v>0</v>
      </c>
    </row>
    <row r="4729" spans="1:5" x14ac:dyDescent="0.3">
      <c r="A4729">
        <v>87220005</v>
      </c>
      <c r="B4729" t="s">
        <v>278</v>
      </c>
      <c r="C4729" t="s">
        <v>8</v>
      </c>
      <c r="D4729" t="s">
        <v>2389</v>
      </c>
      <c r="E4729">
        <v>0</v>
      </c>
    </row>
    <row r="4730" spans="1:5" x14ac:dyDescent="0.3">
      <c r="A4730">
        <v>87220005</v>
      </c>
      <c r="B4730" t="s">
        <v>278</v>
      </c>
      <c r="C4730" t="s">
        <v>8</v>
      </c>
      <c r="D4730" t="s">
        <v>2390</v>
      </c>
      <c r="E4730">
        <v>0</v>
      </c>
    </row>
    <row r="4731" spans="1:5" x14ac:dyDescent="0.3">
      <c r="A4731">
        <v>87220005</v>
      </c>
      <c r="B4731" t="s">
        <v>278</v>
      </c>
      <c r="C4731" t="s">
        <v>8</v>
      </c>
      <c r="D4731" t="s">
        <v>2391</v>
      </c>
      <c r="E4731">
        <v>0</v>
      </c>
    </row>
    <row r="4732" spans="1:5" x14ac:dyDescent="0.3">
      <c r="A4732">
        <v>87220005</v>
      </c>
      <c r="B4732" t="s">
        <v>278</v>
      </c>
      <c r="C4732" t="s">
        <v>8</v>
      </c>
      <c r="D4732" t="s">
        <v>2392</v>
      </c>
      <c r="E4732">
        <v>0</v>
      </c>
    </row>
    <row r="4733" spans="1:5" x14ac:dyDescent="0.3">
      <c r="A4733">
        <v>87220005</v>
      </c>
      <c r="B4733" t="s">
        <v>278</v>
      </c>
      <c r="C4733" t="s">
        <v>8</v>
      </c>
      <c r="D4733" t="s">
        <v>2393</v>
      </c>
      <c r="E4733">
        <v>0</v>
      </c>
    </row>
    <row r="4734" spans="1:5" x14ac:dyDescent="0.3">
      <c r="A4734">
        <v>87220005</v>
      </c>
      <c r="B4734" t="s">
        <v>278</v>
      </c>
      <c r="C4734" t="s">
        <v>8</v>
      </c>
      <c r="D4734" t="s">
        <v>2394</v>
      </c>
      <c r="E4734">
        <v>0</v>
      </c>
    </row>
    <row r="4735" spans="1:5" x14ac:dyDescent="0.3">
      <c r="A4735">
        <v>87220005</v>
      </c>
      <c r="B4735" t="s">
        <v>278</v>
      </c>
      <c r="C4735" t="s">
        <v>8</v>
      </c>
      <c r="D4735" t="s">
        <v>2395</v>
      </c>
      <c r="E4735">
        <v>0</v>
      </c>
    </row>
    <row r="4736" spans="1:5" x14ac:dyDescent="0.3">
      <c r="A4736">
        <v>87220005</v>
      </c>
      <c r="B4736" t="s">
        <v>278</v>
      </c>
      <c r="C4736" t="s">
        <v>8</v>
      </c>
      <c r="D4736" t="s">
        <v>2396</v>
      </c>
      <c r="E4736">
        <v>0</v>
      </c>
    </row>
    <row r="4737" spans="1:5" x14ac:dyDescent="0.3">
      <c r="A4737">
        <v>87220005</v>
      </c>
      <c r="B4737" t="s">
        <v>278</v>
      </c>
      <c r="C4737" t="s">
        <v>8</v>
      </c>
      <c r="D4737" t="s">
        <v>2397</v>
      </c>
      <c r="E4737">
        <v>0</v>
      </c>
    </row>
    <row r="4738" spans="1:5" x14ac:dyDescent="0.3">
      <c r="A4738">
        <v>87220005</v>
      </c>
      <c r="B4738" t="s">
        <v>278</v>
      </c>
      <c r="C4738" t="s">
        <v>8</v>
      </c>
      <c r="D4738" t="s">
        <v>2398</v>
      </c>
      <c r="E4738">
        <v>0</v>
      </c>
    </row>
    <row r="4739" spans="1:5" x14ac:dyDescent="0.3">
      <c r="A4739">
        <v>87220005</v>
      </c>
      <c r="B4739" t="s">
        <v>278</v>
      </c>
      <c r="C4739" t="s">
        <v>8</v>
      </c>
      <c r="D4739" t="s">
        <v>2399</v>
      </c>
      <c r="E4739">
        <v>0</v>
      </c>
    </row>
    <row r="4740" spans="1:5" x14ac:dyDescent="0.3">
      <c r="A4740">
        <v>87220005</v>
      </c>
      <c r="B4740" t="s">
        <v>278</v>
      </c>
      <c r="C4740" t="s">
        <v>8</v>
      </c>
      <c r="D4740" t="s">
        <v>2400</v>
      </c>
      <c r="E4740">
        <v>-24</v>
      </c>
    </row>
    <row r="4741" spans="1:5" x14ac:dyDescent="0.3">
      <c r="A4741">
        <v>87220005</v>
      </c>
      <c r="B4741" t="s">
        <v>278</v>
      </c>
      <c r="C4741" t="s">
        <v>8</v>
      </c>
      <c r="D4741" t="s">
        <v>2401</v>
      </c>
      <c r="E4741">
        <v>0</v>
      </c>
    </row>
    <row r="4742" spans="1:5" x14ac:dyDescent="0.3">
      <c r="A4742">
        <v>87220005</v>
      </c>
      <c r="B4742" t="s">
        <v>278</v>
      </c>
      <c r="C4742" t="s">
        <v>8</v>
      </c>
      <c r="D4742" t="s">
        <v>2402</v>
      </c>
      <c r="E4742">
        <v>0</v>
      </c>
    </row>
    <row r="4743" spans="1:5" x14ac:dyDescent="0.3">
      <c r="A4743">
        <v>87220005</v>
      </c>
      <c r="B4743" t="s">
        <v>278</v>
      </c>
      <c r="C4743" t="s">
        <v>8</v>
      </c>
      <c r="D4743" t="s">
        <v>2403</v>
      </c>
      <c r="E4743">
        <v>-14</v>
      </c>
    </row>
    <row r="4744" spans="1:5" x14ac:dyDescent="0.3">
      <c r="A4744">
        <v>87220005</v>
      </c>
      <c r="B4744" t="s">
        <v>278</v>
      </c>
      <c r="C4744" t="s">
        <v>8</v>
      </c>
      <c r="D4744" t="s">
        <v>2404</v>
      </c>
      <c r="E4744">
        <v>0</v>
      </c>
    </row>
    <row r="4745" spans="1:5" x14ac:dyDescent="0.3">
      <c r="A4745">
        <v>87220005</v>
      </c>
      <c r="B4745" t="s">
        <v>278</v>
      </c>
      <c r="C4745" t="s">
        <v>8</v>
      </c>
      <c r="D4745" t="s">
        <v>2405</v>
      </c>
      <c r="E4745">
        <v>-4</v>
      </c>
    </row>
    <row r="4746" spans="1:5" x14ac:dyDescent="0.3">
      <c r="A4746">
        <v>87220005</v>
      </c>
      <c r="B4746" t="s">
        <v>278</v>
      </c>
      <c r="C4746" t="s">
        <v>8</v>
      </c>
      <c r="D4746" t="s">
        <v>2406</v>
      </c>
      <c r="E4746">
        <v>0</v>
      </c>
    </row>
    <row r="4747" spans="1:5" x14ac:dyDescent="0.3">
      <c r="A4747">
        <v>87220005</v>
      </c>
      <c r="B4747" t="s">
        <v>278</v>
      </c>
      <c r="C4747" t="s">
        <v>8</v>
      </c>
      <c r="D4747" t="s">
        <v>2407</v>
      </c>
      <c r="E4747">
        <v>0</v>
      </c>
    </row>
    <row r="4748" spans="1:5" x14ac:dyDescent="0.3">
      <c r="A4748">
        <v>87220005</v>
      </c>
      <c r="B4748" t="s">
        <v>278</v>
      </c>
      <c r="C4748" t="s">
        <v>8</v>
      </c>
      <c r="D4748" t="s">
        <v>2408</v>
      </c>
      <c r="E4748">
        <v>0</v>
      </c>
    </row>
    <row r="4749" spans="1:5" x14ac:dyDescent="0.3">
      <c r="A4749">
        <v>87220005</v>
      </c>
      <c r="B4749" t="s">
        <v>278</v>
      </c>
      <c r="C4749" t="s">
        <v>8</v>
      </c>
      <c r="D4749" t="s">
        <v>2409</v>
      </c>
      <c r="E4749">
        <v>-24</v>
      </c>
    </row>
    <row r="4750" spans="1:5" x14ac:dyDescent="0.3">
      <c r="A4750">
        <v>87220005</v>
      </c>
      <c r="B4750" t="s">
        <v>278</v>
      </c>
      <c r="C4750" t="s">
        <v>8</v>
      </c>
      <c r="D4750" t="s">
        <v>2410</v>
      </c>
      <c r="E4750">
        <v>0</v>
      </c>
    </row>
    <row r="4751" spans="1:5" x14ac:dyDescent="0.3">
      <c r="A4751">
        <v>87220005</v>
      </c>
      <c r="B4751" t="s">
        <v>278</v>
      </c>
      <c r="C4751" t="s">
        <v>8</v>
      </c>
      <c r="D4751" t="s">
        <v>2411</v>
      </c>
      <c r="E4751">
        <v>0</v>
      </c>
    </row>
    <row r="4752" spans="1:5" x14ac:dyDescent="0.3">
      <c r="A4752">
        <v>87220005</v>
      </c>
      <c r="B4752" t="s">
        <v>278</v>
      </c>
      <c r="C4752" t="s">
        <v>8</v>
      </c>
      <c r="D4752" t="s">
        <v>2412</v>
      </c>
      <c r="E4752">
        <v>0</v>
      </c>
    </row>
    <row r="4753" spans="1:5" x14ac:dyDescent="0.3">
      <c r="A4753">
        <v>87220005</v>
      </c>
      <c r="B4753" t="s">
        <v>278</v>
      </c>
      <c r="C4753" t="s">
        <v>8</v>
      </c>
      <c r="D4753" t="s">
        <v>2413</v>
      </c>
      <c r="E4753">
        <v>0</v>
      </c>
    </row>
    <row r="4754" spans="1:5" x14ac:dyDescent="0.3">
      <c r="A4754">
        <v>2040001</v>
      </c>
      <c r="B4754" t="s">
        <v>280</v>
      </c>
      <c r="C4754" t="s">
        <v>20</v>
      </c>
      <c r="D4754" t="s">
        <v>2378</v>
      </c>
      <c r="E4754">
        <v>-75737.625999999989</v>
      </c>
    </row>
    <row r="4755" spans="1:5" x14ac:dyDescent="0.3">
      <c r="A4755">
        <v>2040001</v>
      </c>
      <c r="B4755" t="s">
        <v>280</v>
      </c>
      <c r="C4755" t="s">
        <v>20</v>
      </c>
      <c r="D4755" t="s">
        <v>2379</v>
      </c>
      <c r="E4755">
        <v>-71401.112999999998</v>
      </c>
    </row>
    <row r="4756" spans="1:5" x14ac:dyDescent="0.3">
      <c r="A4756">
        <v>2040001</v>
      </c>
      <c r="B4756" t="s">
        <v>280</v>
      </c>
      <c r="C4756" t="s">
        <v>20</v>
      </c>
      <c r="D4756" t="s">
        <v>2380</v>
      </c>
      <c r="E4756">
        <v>-78523.601999999999</v>
      </c>
    </row>
    <row r="4757" spans="1:5" x14ac:dyDescent="0.3">
      <c r="A4757">
        <v>2040001</v>
      </c>
      <c r="B4757" t="s">
        <v>280</v>
      </c>
      <c r="C4757" t="s">
        <v>20</v>
      </c>
      <c r="D4757" t="s">
        <v>2381</v>
      </c>
      <c r="E4757">
        <v>-44900.998999999996</v>
      </c>
    </row>
    <row r="4758" spans="1:5" x14ac:dyDescent="0.3">
      <c r="A4758">
        <v>2040001</v>
      </c>
      <c r="B4758" t="s">
        <v>280</v>
      </c>
      <c r="C4758" t="s">
        <v>20</v>
      </c>
      <c r="D4758" t="s">
        <v>2382</v>
      </c>
      <c r="E4758">
        <v>-67192.883000000002</v>
      </c>
    </row>
    <row r="4759" spans="1:5" x14ac:dyDescent="0.3">
      <c r="A4759">
        <v>2040001</v>
      </c>
      <c r="B4759" t="s">
        <v>280</v>
      </c>
      <c r="C4759" t="s">
        <v>20</v>
      </c>
      <c r="D4759" t="s">
        <v>2383</v>
      </c>
      <c r="E4759">
        <v>-83730.290999999997</v>
      </c>
    </row>
    <row r="4760" spans="1:5" x14ac:dyDescent="0.3">
      <c r="A4760">
        <v>2040001</v>
      </c>
      <c r="B4760" t="s">
        <v>280</v>
      </c>
      <c r="C4760" t="s">
        <v>20</v>
      </c>
      <c r="D4760" t="s">
        <v>2384</v>
      </c>
      <c r="E4760">
        <v>-86024.082999999999</v>
      </c>
    </row>
    <row r="4761" spans="1:5" x14ac:dyDescent="0.3">
      <c r="A4761">
        <v>2040001</v>
      </c>
      <c r="B4761" t="s">
        <v>280</v>
      </c>
      <c r="C4761" t="s">
        <v>20</v>
      </c>
      <c r="D4761" t="s">
        <v>2385</v>
      </c>
      <c r="E4761">
        <v>-99100.039000000004</v>
      </c>
    </row>
    <row r="4762" spans="1:5" x14ac:dyDescent="0.3">
      <c r="A4762">
        <v>2040001</v>
      </c>
      <c r="B4762" t="s">
        <v>280</v>
      </c>
      <c r="C4762" t="s">
        <v>20</v>
      </c>
      <c r="D4762" t="s">
        <v>2386</v>
      </c>
      <c r="E4762">
        <v>-88940.422999999995</v>
      </c>
    </row>
    <row r="4763" spans="1:5" x14ac:dyDescent="0.3">
      <c r="A4763">
        <v>2040001</v>
      </c>
      <c r="B4763" t="s">
        <v>280</v>
      </c>
      <c r="C4763" t="s">
        <v>20</v>
      </c>
      <c r="D4763" t="s">
        <v>2387</v>
      </c>
      <c r="E4763">
        <v>-84398.989000000001</v>
      </c>
    </row>
    <row r="4764" spans="1:5" x14ac:dyDescent="0.3">
      <c r="A4764">
        <v>2040001</v>
      </c>
      <c r="B4764" t="s">
        <v>280</v>
      </c>
      <c r="C4764" t="s">
        <v>20</v>
      </c>
      <c r="D4764" t="s">
        <v>2388</v>
      </c>
      <c r="E4764">
        <v>-68431.366999999998</v>
      </c>
    </row>
    <row r="4765" spans="1:5" x14ac:dyDescent="0.3">
      <c r="A4765">
        <v>2040001</v>
      </c>
      <c r="B4765" t="s">
        <v>280</v>
      </c>
      <c r="C4765" t="s">
        <v>20</v>
      </c>
      <c r="D4765" t="s">
        <v>2389</v>
      </c>
      <c r="E4765">
        <v>-51398.068000000014</v>
      </c>
    </row>
    <row r="4766" spans="1:5" x14ac:dyDescent="0.3">
      <c r="A4766">
        <v>2040001</v>
      </c>
      <c r="B4766" t="s">
        <v>280</v>
      </c>
      <c r="C4766" t="s">
        <v>20</v>
      </c>
      <c r="D4766" t="s">
        <v>2390</v>
      </c>
      <c r="E4766">
        <v>-57424.362000000001</v>
      </c>
    </row>
    <row r="4767" spans="1:5" x14ac:dyDescent="0.3">
      <c r="A4767">
        <v>2040001</v>
      </c>
      <c r="B4767" t="s">
        <v>280</v>
      </c>
      <c r="C4767" t="s">
        <v>20</v>
      </c>
      <c r="D4767" t="s">
        <v>2391</v>
      </c>
      <c r="E4767">
        <v>-80526.296999999991</v>
      </c>
    </row>
    <row r="4768" spans="1:5" x14ac:dyDescent="0.3">
      <c r="A4768">
        <v>2040001</v>
      </c>
      <c r="B4768" t="s">
        <v>280</v>
      </c>
      <c r="C4768" t="s">
        <v>20</v>
      </c>
      <c r="D4768" t="s">
        <v>2392</v>
      </c>
      <c r="E4768">
        <v>-68597.959000000003</v>
      </c>
    </row>
    <row r="4769" spans="1:5" x14ac:dyDescent="0.3">
      <c r="A4769">
        <v>2040001</v>
      </c>
      <c r="B4769" t="s">
        <v>280</v>
      </c>
      <c r="C4769" t="s">
        <v>20</v>
      </c>
      <c r="D4769" t="s">
        <v>2393</v>
      </c>
      <c r="E4769">
        <v>-58190.743000000002</v>
      </c>
    </row>
    <row r="4770" spans="1:5" x14ac:dyDescent="0.3">
      <c r="A4770">
        <v>2040001</v>
      </c>
      <c r="B4770" t="s">
        <v>280</v>
      </c>
      <c r="C4770" t="s">
        <v>20</v>
      </c>
      <c r="D4770" t="s">
        <v>2394</v>
      </c>
      <c r="E4770">
        <v>-102608.59699999999</v>
      </c>
    </row>
    <row r="4771" spans="1:5" x14ac:dyDescent="0.3">
      <c r="A4771">
        <v>2040001</v>
      </c>
      <c r="B4771" t="s">
        <v>280</v>
      </c>
      <c r="C4771" t="s">
        <v>20</v>
      </c>
      <c r="D4771" t="s">
        <v>2395</v>
      </c>
      <c r="E4771">
        <v>-70247.582000000009</v>
      </c>
    </row>
    <row r="4772" spans="1:5" x14ac:dyDescent="0.3">
      <c r="A4772">
        <v>2040001</v>
      </c>
      <c r="B4772" t="s">
        <v>280</v>
      </c>
      <c r="C4772" t="s">
        <v>20</v>
      </c>
      <c r="D4772" t="s">
        <v>2396</v>
      </c>
      <c r="E4772">
        <v>-68819.551999999996</v>
      </c>
    </row>
    <row r="4773" spans="1:5" x14ac:dyDescent="0.3">
      <c r="A4773">
        <v>2040001</v>
      </c>
      <c r="B4773" t="s">
        <v>280</v>
      </c>
      <c r="C4773" t="s">
        <v>20</v>
      </c>
      <c r="D4773" t="s">
        <v>2397</v>
      </c>
      <c r="E4773">
        <v>-90649.792000000001</v>
      </c>
    </row>
    <row r="4774" spans="1:5" x14ac:dyDescent="0.3">
      <c r="A4774">
        <v>2040001</v>
      </c>
      <c r="B4774" t="s">
        <v>280</v>
      </c>
      <c r="C4774" t="s">
        <v>20</v>
      </c>
      <c r="D4774" t="s">
        <v>2398</v>
      </c>
      <c r="E4774">
        <v>-79685.509000000005</v>
      </c>
    </row>
    <row r="4775" spans="1:5" x14ac:dyDescent="0.3">
      <c r="A4775">
        <v>2040001</v>
      </c>
      <c r="B4775" t="s">
        <v>280</v>
      </c>
      <c r="C4775" t="s">
        <v>20</v>
      </c>
      <c r="D4775" t="s">
        <v>2399</v>
      </c>
      <c r="E4775">
        <v>-68789.79800000001</v>
      </c>
    </row>
    <row r="4776" spans="1:5" x14ac:dyDescent="0.3">
      <c r="A4776">
        <v>2040001</v>
      </c>
      <c r="B4776" t="s">
        <v>280</v>
      </c>
      <c r="C4776" t="s">
        <v>20</v>
      </c>
      <c r="D4776" t="s">
        <v>2400</v>
      </c>
      <c r="E4776">
        <v>-70017.805999999997</v>
      </c>
    </row>
    <row r="4777" spans="1:5" x14ac:dyDescent="0.3">
      <c r="A4777">
        <v>2040001</v>
      </c>
      <c r="B4777" t="s">
        <v>280</v>
      </c>
      <c r="C4777" t="s">
        <v>20</v>
      </c>
      <c r="D4777" t="s">
        <v>2401</v>
      </c>
      <c r="E4777">
        <v>-61982.091</v>
      </c>
    </row>
    <row r="4778" spans="1:5" x14ac:dyDescent="0.3">
      <c r="A4778">
        <v>2040001</v>
      </c>
      <c r="B4778" t="s">
        <v>280</v>
      </c>
      <c r="C4778" t="s">
        <v>20</v>
      </c>
      <c r="D4778" t="s">
        <v>2402</v>
      </c>
      <c r="E4778">
        <v>-64513.803</v>
      </c>
    </row>
    <row r="4779" spans="1:5" x14ac:dyDescent="0.3">
      <c r="A4779">
        <v>2040001</v>
      </c>
      <c r="B4779" t="s">
        <v>280</v>
      </c>
      <c r="C4779" t="s">
        <v>20</v>
      </c>
      <c r="D4779" t="s">
        <v>2403</v>
      </c>
      <c r="E4779">
        <v>-73539.608999999997</v>
      </c>
    </row>
    <row r="4780" spans="1:5" x14ac:dyDescent="0.3">
      <c r="A4780">
        <v>2040001</v>
      </c>
      <c r="B4780" t="s">
        <v>280</v>
      </c>
      <c r="C4780" t="s">
        <v>20</v>
      </c>
      <c r="D4780" t="s">
        <v>2404</v>
      </c>
      <c r="E4780">
        <v>-72212.353999999992</v>
      </c>
    </row>
    <row r="4781" spans="1:5" x14ac:dyDescent="0.3">
      <c r="A4781">
        <v>2040001</v>
      </c>
      <c r="B4781" t="s">
        <v>280</v>
      </c>
      <c r="C4781" t="s">
        <v>20</v>
      </c>
      <c r="D4781" t="s">
        <v>2405</v>
      </c>
      <c r="E4781">
        <v>-93471.301999999996</v>
      </c>
    </row>
    <row r="4782" spans="1:5" x14ac:dyDescent="0.3">
      <c r="A4782">
        <v>2040001</v>
      </c>
      <c r="B4782" t="s">
        <v>280</v>
      </c>
      <c r="C4782" t="s">
        <v>20</v>
      </c>
      <c r="D4782" t="s">
        <v>2406</v>
      </c>
      <c r="E4782">
        <v>-104648.425</v>
      </c>
    </row>
    <row r="4783" spans="1:5" x14ac:dyDescent="0.3">
      <c r="A4783">
        <v>2040001</v>
      </c>
      <c r="B4783" t="s">
        <v>280</v>
      </c>
      <c r="C4783" t="s">
        <v>20</v>
      </c>
      <c r="D4783" t="s">
        <v>2407</v>
      </c>
      <c r="E4783">
        <v>-78242.582999999999</v>
      </c>
    </row>
    <row r="4784" spans="1:5" x14ac:dyDescent="0.3">
      <c r="A4784">
        <v>2040001</v>
      </c>
      <c r="B4784" t="s">
        <v>280</v>
      </c>
      <c r="C4784" t="s">
        <v>20</v>
      </c>
      <c r="D4784" t="s">
        <v>2408</v>
      </c>
      <c r="E4784">
        <v>-96116.608000000007</v>
      </c>
    </row>
    <row r="4785" spans="1:5" x14ac:dyDescent="0.3">
      <c r="A4785">
        <v>2040001</v>
      </c>
      <c r="B4785" t="s">
        <v>280</v>
      </c>
      <c r="C4785" t="s">
        <v>20</v>
      </c>
      <c r="D4785" t="s">
        <v>2409</v>
      </c>
      <c r="E4785">
        <v>-84172.10500000001</v>
      </c>
    </row>
    <row r="4786" spans="1:5" x14ac:dyDescent="0.3">
      <c r="A4786">
        <v>2040001</v>
      </c>
      <c r="B4786" t="s">
        <v>280</v>
      </c>
      <c r="C4786" t="s">
        <v>20</v>
      </c>
      <c r="D4786" t="s">
        <v>2410</v>
      </c>
      <c r="E4786">
        <v>-87282.601999999999</v>
      </c>
    </row>
    <row r="4787" spans="1:5" x14ac:dyDescent="0.3">
      <c r="A4787">
        <v>2040001</v>
      </c>
      <c r="B4787" t="s">
        <v>280</v>
      </c>
      <c r="C4787" t="s">
        <v>20</v>
      </c>
      <c r="D4787" t="s">
        <v>2411</v>
      </c>
      <c r="E4787">
        <v>-84663.88</v>
      </c>
    </row>
    <row r="4788" spans="1:5" x14ac:dyDescent="0.3">
      <c r="A4788">
        <v>2040001</v>
      </c>
      <c r="B4788" t="s">
        <v>280</v>
      </c>
      <c r="C4788" t="s">
        <v>20</v>
      </c>
      <c r="D4788" t="s">
        <v>2412</v>
      </c>
      <c r="E4788">
        <v>-62845.019</v>
      </c>
    </row>
    <row r="4789" spans="1:5" x14ac:dyDescent="0.3">
      <c r="A4789">
        <v>2040001</v>
      </c>
      <c r="B4789" t="s">
        <v>280</v>
      </c>
      <c r="C4789" t="s">
        <v>20</v>
      </c>
      <c r="D4789" t="s">
        <v>2413</v>
      </c>
      <c r="E4789">
        <v>-60147.307999999997</v>
      </c>
    </row>
    <row r="4790" spans="1:5" x14ac:dyDescent="0.3">
      <c r="A4790">
        <v>39020004</v>
      </c>
      <c r="B4790" t="s">
        <v>282</v>
      </c>
      <c r="C4790" t="s">
        <v>283</v>
      </c>
      <c r="D4790" t="s">
        <v>2378</v>
      </c>
      <c r="E4790">
        <v>0</v>
      </c>
    </row>
    <row r="4791" spans="1:5" x14ac:dyDescent="0.3">
      <c r="A4791">
        <v>39020004</v>
      </c>
      <c r="B4791" t="s">
        <v>282</v>
      </c>
      <c r="C4791" t="s">
        <v>283</v>
      </c>
      <c r="D4791" t="s">
        <v>2379</v>
      </c>
      <c r="E4791">
        <v>-7.5</v>
      </c>
    </row>
    <row r="4792" spans="1:5" x14ac:dyDescent="0.3">
      <c r="A4792">
        <v>39020004</v>
      </c>
      <c r="B4792" t="s">
        <v>282</v>
      </c>
      <c r="C4792" t="s">
        <v>283</v>
      </c>
      <c r="D4792" t="s">
        <v>2380</v>
      </c>
      <c r="E4792">
        <v>-10</v>
      </c>
    </row>
    <row r="4793" spans="1:5" x14ac:dyDescent="0.3">
      <c r="A4793">
        <v>39020004</v>
      </c>
      <c r="B4793" t="s">
        <v>282</v>
      </c>
      <c r="C4793" t="s">
        <v>283</v>
      </c>
      <c r="D4793" t="s">
        <v>2381</v>
      </c>
      <c r="E4793">
        <v>0</v>
      </c>
    </row>
    <row r="4794" spans="1:5" x14ac:dyDescent="0.3">
      <c r="A4794">
        <v>39020004</v>
      </c>
      <c r="B4794" t="s">
        <v>282</v>
      </c>
      <c r="C4794" t="s">
        <v>283</v>
      </c>
      <c r="D4794" t="s">
        <v>2382</v>
      </c>
      <c r="E4794">
        <v>0</v>
      </c>
    </row>
    <row r="4795" spans="1:5" x14ac:dyDescent="0.3">
      <c r="A4795">
        <v>39020004</v>
      </c>
      <c r="B4795" t="s">
        <v>282</v>
      </c>
      <c r="C4795" t="s">
        <v>283</v>
      </c>
      <c r="D4795" t="s">
        <v>2383</v>
      </c>
      <c r="E4795">
        <v>0</v>
      </c>
    </row>
    <row r="4796" spans="1:5" x14ac:dyDescent="0.3">
      <c r="A4796">
        <v>39020004</v>
      </c>
      <c r="B4796" t="s">
        <v>282</v>
      </c>
      <c r="C4796" t="s">
        <v>283</v>
      </c>
      <c r="D4796" t="s">
        <v>2384</v>
      </c>
      <c r="E4796">
        <v>0</v>
      </c>
    </row>
    <row r="4797" spans="1:5" x14ac:dyDescent="0.3">
      <c r="A4797">
        <v>39020004</v>
      </c>
      <c r="B4797" t="s">
        <v>282</v>
      </c>
      <c r="C4797" t="s">
        <v>283</v>
      </c>
      <c r="D4797" t="s">
        <v>2385</v>
      </c>
      <c r="E4797">
        <v>0</v>
      </c>
    </row>
    <row r="4798" spans="1:5" x14ac:dyDescent="0.3">
      <c r="A4798">
        <v>39020004</v>
      </c>
      <c r="B4798" t="s">
        <v>282</v>
      </c>
      <c r="C4798" t="s">
        <v>283</v>
      </c>
      <c r="D4798" t="s">
        <v>2386</v>
      </c>
      <c r="E4798">
        <v>0</v>
      </c>
    </row>
    <row r="4799" spans="1:5" x14ac:dyDescent="0.3">
      <c r="A4799">
        <v>39020004</v>
      </c>
      <c r="B4799" t="s">
        <v>282</v>
      </c>
      <c r="C4799" t="s">
        <v>283</v>
      </c>
      <c r="D4799" t="s">
        <v>2387</v>
      </c>
      <c r="E4799">
        <v>0</v>
      </c>
    </row>
    <row r="4800" spans="1:5" x14ac:dyDescent="0.3">
      <c r="A4800">
        <v>39020004</v>
      </c>
      <c r="B4800" t="s">
        <v>282</v>
      </c>
      <c r="C4800" t="s">
        <v>283</v>
      </c>
      <c r="D4800" t="s">
        <v>2388</v>
      </c>
      <c r="E4800">
        <v>0</v>
      </c>
    </row>
    <row r="4801" spans="1:5" x14ac:dyDescent="0.3">
      <c r="A4801">
        <v>39020004</v>
      </c>
      <c r="B4801" t="s">
        <v>282</v>
      </c>
      <c r="C4801" t="s">
        <v>283</v>
      </c>
      <c r="D4801" t="s">
        <v>2389</v>
      </c>
      <c r="E4801">
        <v>0</v>
      </c>
    </row>
    <row r="4802" spans="1:5" x14ac:dyDescent="0.3">
      <c r="A4802">
        <v>39020004</v>
      </c>
      <c r="B4802" t="s">
        <v>282</v>
      </c>
      <c r="C4802" t="s">
        <v>283</v>
      </c>
      <c r="D4802" t="s">
        <v>2390</v>
      </c>
      <c r="E4802">
        <v>0</v>
      </c>
    </row>
    <row r="4803" spans="1:5" x14ac:dyDescent="0.3">
      <c r="A4803">
        <v>39020004</v>
      </c>
      <c r="B4803" t="s">
        <v>282</v>
      </c>
      <c r="C4803" t="s">
        <v>283</v>
      </c>
      <c r="D4803" t="s">
        <v>2391</v>
      </c>
      <c r="E4803">
        <v>0</v>
      </c>
    </row>
    <row r="4804" spans="1:5" x14ac:dyDescent="0.3">
      <c r="A4804">
        <v>39020004</v>
      </c>
      <c r="B4804" t="s">
        <v>282</v>
      </c>
      <c r="C4804" t="s">
        <v>283</v>
      </c>
      <c r="D4804" t="s">
        <v>2392</v>
      </c>
      <c r="E4804">
        <v>0</v>
      </c>
    </row>
    <row r="4805" spans="1:5" x14ac:dyDescent="0.3">
      <c r="A4805">
        <v>39020004</v>
      </c>
      <c r="B4805" t="s">
        <v>282</v>
      </c>
      <c r="C4805" t="s">
        <v>283</v>
      </c>
      <c r="D4805" t="s">
        <v>2393</v>
      </c>
      <c r="E4805">
        <v>0</v>
      </c>
    </row>
    <row r="4806" spans="1:5" x14ac:dyDescent="0.3">
      <c r="A4806">
        <v>39020004</v>
      </c>
      <c r="B4806" t="s">
        <v>282</v>
      </c>
      <c r="C4806" t="s">
        <v>283</v>
      </c>
      <c r="D4806" t="s">
        <v>2394</v>
      </c>
      <c r="E4806">
        <v>0</v>
      </c>
    </row>
    <row r="4807" spans="1:5" x14ac:dyDescent="0.3">
      <c r="A4807">
        <v>39020004</v>
      </c>
      <c r="B4807" t="s">
        <v>282</v>
      </c>
      <c r="C4807" t="s">
        <v>283</v>
      </c>
      <c r="D4807" t="s">
        <v>2395</v>
      </c>
      <c r="E4807">
        <v>0</v>
      </c>
    </row>
    <row r="4808" spans="1:5" x14ac:dyDescent="0.3">
      <c r="A4808">
        <v>39020004</v>
      </c>
      <c r="B4808" t="s">
        <v>282</v>
      </c>
      <c r="C4808" t="s">
        <v>283</v>
      </c>
      <c r="D4808" t="s">
        <v>2396</v>
      </c>
      <c r="E4808">
        <v>0</v>
      </c>
    </row>
    <row r="4809" spans="1:5" x14ac:dyDescent="0.3">
      <c r="A4809">
        <v>39020004</v>
      </c>
      <c r="B4809" t="s">
        <v>282</v>
      </c>
      <c r="C4809" t="s">
        <v>283</v>
      </c>
      <c r="D4809" t="s">
        <v>2397</v>
      </c>
      <c r="E4809">
        <v>0</v>
      </c>
    </row>
    <row r="4810" spans="1:5" x14ac:dyDescent="0.3">
      <c r="A4810">
        <v>39020004</v>
      </c>
      <c r="B4810" t="s">
        <v>282</v>
      </c>
      <c r="C4810" t="s">
        <v>283</v>
      </c>
      <c r="D4810" t="s">
        <v>2398</v>
      </c>
      <c r="E4810">
        <v>0</v>
      </c>
    </row>
    <row r="4811" spans="1:5" x14ac:dyDescent="0.3">
      <c r="A4811">
        <v>39020004</v>
      </c>
      <c r="B4811" t="s">
        <v>282</v>
      </c>
      <c r="C4811" t="s">
        <v>283</v>
      </c>
      <c r="D4811" t="s">
        <v>2399</v>
      </c>
      <c r="E4811">
        <v>0</v>
      </c>
    </row>
    <row r="4812" spans="1:5" x14ac:dyDescent="0.3">
      <c r="A4812">
        <v>39020004</v>
      </c>
      <c r="B4812" t="s">
        <v>282</v>
      </c>
      <c r="C4812" t="s">
        <v>283</v>
      </c>
      <c r="D4812" t="s">
        <v>2400</v>
      </c>
      <c r="E4812">
        <v>0</v>
      </c>
    </row>
    <row r="4813" spans="1:5" x14ac:dyDescent="0.3">
      <c r="A4813">
        <v>39020004</v>
      </c>
      <c r="B4813" t="s">
        <v>282</v>
      </c>
      <c r="C4813" t="s">
        <v>283</v>
      </c>
      <c r="D4813" t="s">
        <v>2401</v>
      </c>
      <c r="E4813">
        <v>0</v>
      </c>
    </row>
    <row r="4814" spans="1:5" x14ac:dyDescent="0.3">
      <c r="A4814">
        <v>39020004</v>
      </c>
      <c r="B4814" t="s">
        <v>282</v>
      </c>
      <c r="C4814" t="s">
        <v>283</v>
      </c>
      <c r="D4814" t="s">
        <v>2402</v>
      </c>
      <c r="E4814">
        <v>0</v>
      </c>
    </row>
    <row r="4815" spans="1:5" x14ac:dyDescent="0.3">
      <c r="A4815">
        <v>39020004</v>
      </c>
      <c r="B4815" t="s">
        <v>282</v>
      </c>
      <c r="C4815" t="s">
        <v>283</v>
      </c>
      <c r="D4815" t="s">
        <v>2403</v>
      </c>
      <c r="E4815">
        <v>-2</v>
      </c>
    </row>
    <row r="4816" spans="1:5" x14ac:dyDescent="0.3">
      <c r="A4816">
        <v>39020004</v>
      </c>
      <c r="B4816" t="s">
        <v>282</v>
      </c>
      <c r="C4816" t="s">
        <v>283</v>
      </c>
      <c r="D4816" t="s">
        <v>2404</v>
      </c>
      <c r="E4816">
        <v>0</v>
      </c>
    </row>
    <row r="4817" spans="1:5" x14ac:dyDescent="0.3">
      <c r="A4817">
        <v>39020004</v>
      </c>
      <c r="B4817" t="s">
        <v>282</v>
      </c>
      <c r="C4817" t="s">
        <v>283</v>
      </c>
      <c r="D4817" t="s">
        <v>2405</v>
      </c>
      <c r="E4817">
        <v>0</v>
      </c>
    </row>
    <row r="4818" spans="1:5" x14ac:dyDescent="0.3">
      <c r="A4818">
        <v>39020004</v>
      </c>
      <c r="B4818" t="s">
        <v>282</v>
      </c>
      <c r="C4818" t="s">
        <v>283</v>
      </c>
      <c r="D4818" t="s">
        <v>2406</v>
      </c>
      <c r="E4818">
        <v>0</v>
      </c>
    </row>
    <row r="4819" spans="1:5" x14ac:dyDescent="0.3">
      <c r="A4819">
        <v>39020004</v>
      </c>
      <c r="B4819" t="s">
        <v>282</v>
      </c>
      <c r="C4819" t="s">
        <v>283</v>
      </c>
      <c r="D4819" t="s">
        <v>2407</v>
      </c>
      <c r="E4819">
        <v>-3</v>
      </c>
    </row>
    <row r="4820" spans="1:5" x14ac:dyDescent="0.3">
      <c r="A4820">
        <v>39020004</v>
      </c>
      <c r="B4820" t="s">
        <v>282</v>
      </c>
      <c r="C4820" t="s">
        <v>283</v>
      </c>
      <c r="D4820" t="s">
        <v>2408</v>
      </c>
      <c r="E4820">
        <v>0</v>
      </c>
    </row>
    <row r="4821" spans="1:5" x14ac:dyDescent="0.3">
      <c r="A4821">
        <v>39020004</v>
      </c>
      <c r="B4821" t="s">
        <v>282</v>
      </c>
      <c r="C4821" t="s">
        <v>283</v>
      </c>
      <c r="D4821" t="s">
        <v>2409</v>
      </c>
      <c r="E4821">
        <v>0</v>
      </c>
    </row>
    <row r="4822" spans="1:5" x14ac:dyDescent="0.3">
      <c r="A4822">
        <v>39020004</v>
      </c>
      <c r="B4822" t="s">
        <v>282</v>
      </c>
      <c r="C4822" t="s">
        <v>283</v>
      </c>
      <c r="D4822" t="s">
        <v>2410</v>
      </c>
      <c r="E4822">
        <v>0</v>
      </c>
    </row>
    <row r="4823" spans="1:5" x14ac:dyDescent="0.3">
      <c r="A4823">
        <v>39020004</v>
      </c>
      <c r="B4823" t="s">
        <v>282</v>
      </c>
      <c r="C4823" t="s">
        <v>283</v>
      </c>
      <c r="D4823" t="s">
        <v>2411</v>
      </c>
      <c r="E4823">
        <v>0</v>
      </c>
    </row>
    <row r="4824" spans="1:5" x14ac:dyDescent="0.3">
      <c r="A4824">
        <v>39020004</v>
      </c>
      <c r="B4824" t="s">
        <v>282</v>
      </c>
      <c r="C4824" t="s">
        <v>283</v>
      </c>
      <c r="D4824" t="s">
        <v>2412</v>
      </c>
      <c r="E4824">
        <v>0</v>
      </c>
    </row>
    <row r="4825" spans="1:5" x14ac:dyDescent="0.3">
      <c r="A4825">
        <v>39020004</v>
      </c>
      <c r="B4825" t="s">
        <v>282</v>
      </c>
      <c r="C4825" t="s">
        <v>283</v>
      </c>
      <c r="D4825" t="s">
        <v>2413</v>
      </c>
      <c r="E4825">
        <v>0</v>
      </c>
    </row>
    <row r="4826" spans="1:5" x14ac:dyDescent="0.3">
      <c r="A4826">
        <v>55920023</v>
      </c>
      <c r="B4826" t="s">
        <v>285</v>
      </c>
      <c r="C4826" t="s">
        <v>8</v>
      </c>
      <c r="D4826" t="s">
        <v>2378</v>
      </c>
      <c r="E4826">
        <v>0</v>
      </c>
    </row>
    <row r="4827" spans="1:5" x14ac:dyDescent="0.3">
      <c r="A4827">
        <v>55920023</v>
      </c>
      <c r="B4827" t="s">
        <v>285</v>
      </c>
      <c r="C4827" t="s">
        <v>8</v>
      </c>
      <c r="D4827" t="s">
        <v>2379</v>
      </c>
      <c r="E4827">
        <v>0</v>
      </c>
    </row>
    <row r="4828" spans="1:5" x14ac:dyDescent="0.3">
      <c r="A4828">
        <v>55920023</v>
      </c>
      <c r="B4828" t="s">
        <v>285</v>
      </c>
      <c r="C4828" t="s">
        <v>8</v>
      </c>
      <c r="D4828" t="s">
        <v>2380</v>
      </c>
      <c r="E4828">
        <v>0</v>
      </c>
    </row>
    <row r="4829" spans="1:5" x14ac:dyDescent="0.3">
      <c r="A4829">
        <v>55920023</v>
      </c>
      <c r="B4829" t="s">
        <v>285</v>
      </c>
      <c r="C4829" t="s">
        <v>8</v>
      </c>
      <c r="D4829" t="s">
        <v>2381</v>
      </c>
      <c r="E4829">
        <v>0</v>
      </c>
    </row>
    <row r="4830" spans="1:5" x14ac:dyDescent="0.3">
      <c r="A4830">
        <v>55920023</v>
      </c>
      <c r="B4830" t="s">
        <v>285</v>
      </c>
      <c r="C4830" t="s">
        <v>8</v>
      </c>
      <c r="D4830" t="s">
        <v>2382</v>
      </c>
      <c r="E4830">
        <v>0</v>
      </c>
    </row>
    <row r="4831" spans="1:5" x14ac:dyDescent="0.3">
      <c r="A4831">
        <v>55920023</v>
      </c>
      <c r="B4831" t="s">
        <v>285</v>
      </c>
      <c r="C4831" t="s">
        <v>8</v>
      </c>
      <c r="D4831" t="s">
        <v>2383</v>
      </c>
      <c r="E4831">
        <v>-36</v>
      </c>
    </row>
    <row r="4832" spans="1:5" x14ac:dyDescent="0.3">
      <c r="A4832">
        <v>55920023</v>
      </c>
      <c r="B4832" t="s">
        <v>285</v>
      </c>
      <c r="C4832" t="s">
        <v>8</v>
      </c>
      <c r="D4832" t="s">
        <v>2384</v>
      </c>
      <c r="E4832">
        <v>-48</v>
      </c>
    </row>
    <row r="4833" spans="1:5" x14ac:dyDescent="0.3">
      <c r="A4833">
        <v>55920023</v>
      </c>
      <c r="B4833" t="s">
        <v>285</v>
      </c>
      <c r="C4833" t="s">
        <v>8</v>
      </c>
      <c r="D4833" t="s">
        <v>2385</v>
      </c>
      <c r="E4833">
        <v>0</v>
      </c>
    </row>
    <row r="4834" spans="1:5" x14ac:dyDescent="0.3">
      <c r="A4834">
        <v>55920023</v>
      </c>
      <c r="B4834" t="s">
        <v>285</v>
      </c>
      <c r="C4834" t="s">
        <v>8</v>
      </c>
      <c r="D4834" t="s">
        <v>2386</v>
      </c>
      <c r="E4834">
        <v>0</v>
      </c>
    </row>
    <row r="4835" spans="1:5" x14ac:dyDescent="0.3">
      <c r="A4835">
        <v>55920023</v>
      </c>
      <c r="B4835" t="s">
        <v>285</v>
      </c>
      <c r="C4835" t="s">
        <v>8</v>
      </c>
      <c r="D4835" t="s">
        <v>2387</v>
      </c>
      <c r="E4835">
        <v>0</v>
      </c>
    </row>
    <row r="4836" spans="1:5" x14ac:dyDescent="0.3">
      <c r="A4836">
        <v>55920023</v>
      </c>
      <c r="B4836" t="s">
        <v>285</v>
      </c>
      <c r="C4836" t="s">
        <v>8</v>
      </c>
      <c r="D4836" t="s">
        <v>2388</v>
      </c>
      <c r="E4836">
        <v>0</v>
      </c>
    </row>
    <row r="4837" spans="1:5" x14ac:dyDescent="0.3">
      <c r="A4837">
        <v>55920023</v>
      </c>
      <c r="B4837" t="s">
        <v>285</v>
      </c>
      <c r="C4837" t="s">
        <v>8</v>
      </c>
      <c r="D4837" t="s">
        <v>2389</v>
      </c>
      <c r="E4837">
        <v>0</v>
      </c>
    </row>
    <row r="4838" spans="1:5" x14ac:dyDescent="0.3">
      <c r="A4838">
        <v>55920023</v>
      </c>
      <c r="B4838" t="s">
        <v>285</v>
      </c>
      <c r="C4838" t="s">
        <v>8</v>
      </c>
      <c r="D4838" t="s">
        <v>2390</v>
      </c>
      <c r="E4838">
        <v>0</v>
      </c>
    </row>
    <row r="4839" spans="1:5" x14ac:dyDescent="0.3">
      <c r="A4839">
        <v>55920023</v>
      </c>
      <c r="B4839" t="s">
        <v>285</v>
      </c>
      <c r="C4839" t="s">
        <v>8</v>
      </c>
      <c r="D4839" t="s">
        <v>2391</v>
      </c>
      <c r="E4839">
        <v>0</v>
      </c>
    </row>
    <row r="4840" spans="1:5" x14ac:dyDescent="0.3">
      <c r="A4840">
        <v>55920023</v>
      </c>
      <c r="B4840" t="s">
        <v>285</v>
      </c>
      <c r="C4840" t="s">
        <v>8</v>
      </c>
      <c r="D4840" t="s">
        <v>2392</v>
      </c>
      <c r="E4840">
        <v>0</v>
      </c>
    </row>
    <row r="4841" spans="1:5" x14ac:dyDescent="0.3">
      <c r="A4841">
        <v>55920023</v>
      </c>
      <c r="B4841" t="s">
        <v>285</v>
      </c>
      <c r="C4841" t="s">
        <v>8</v>
      </c>
      <c r="D4841" t="s">
        <v>2393</v>
      </c>
      <c r="E4841">
        <v>0</v>
      </c>
    </row>
    <row r="4842" spans="1:5" x14ac:dyDescent="0.3">
      <c r="A4842">
        <v>55920023</v>
      </c>
      <c r="B4842" t="s">
        <v>285</v>
      </c>
      <c r="C4842" t="s">
        <v>8</v>
      </c>
      <c r="D4842" t="s">
        <v>2394</v>
      </c>
      <c r="E4842">
        <v>0</v>
      </c>
    </row>
    <row r="4843" spans="1:5" x14ac:dyDescent="0.3">
      <c r="A4843">
        <v>55920023</v>
      </c>
      <c r="B4843" t="s">
        <v>285</v>
      </c>
      <c r="C4843" t="s">
        <v>8</v>
      </c>
      <c r="D4843" t="s">
        <v>2395</v>
      </c>
      <c r="E4843">
        <v>-36</v>
      </c>
    </row>
    <row r="4844" spans="1:5" x14ac:dyDescent="0.3">
      <c r="A4844">
        <v>55920023</v>
      </c>
      <c r="B4844" t="s">
        <v>285</v>
      </c>
      <c r="C4844" t="s">
        <v>8</v>
      </c>
      <c r="D4844" t="s">
        <v>2396</v>
      </c>
      <c r="E4844">
        <v>0</v>
      </c>
    </row>
    <row r="4845" spans="1:5" x14ac:dyDescent="0.3">
      <c r="A4845">
        <v>55920023</v>
      </c>
      <c r="B4845" t="s">
        <v>285</v>
      </c>
      <c r="C4845" t="s">
        <v>8</v>
      </c>
      <c r="D4845" t="s">
        <v>2397</v>
      </c>
      <c r="E4845">
        <v>0</v>
      </c>
    </row>
    <row r="4846" spans="1:5" x14ac:dyDescent="0.3">
      <c r="A4846">
        <v>55920023</v>
      </c>
      <c r="B4846" t="s">
        <v>285</v>
      </c>
      <c r="C4846" t="s">
        <v>8</v>
      </c>
      <c r="D4846" t="s">
        <v>2398</v>
      </c>
      <c r="E4846">
        <v>0</v>
      </c>
    </row>
    <row r="4847" spans="1:5" x14ac:dyDescent="0.3">
      <c r="A4847">
        <v>55920023</v>
      </c>
      <c r="B4847" t="s">
        <v>285</v>
      </c>
      <c r="C4847" t="s">
        <v>8</v>
      </c>
      <c r="D4847" t="s">
        <v>2399</v>
      </c>
      <c r="E4847">
        <v>0</v>
      </c>
    </row>
    <row r="4848" spans="1:5" x14ac:dyDescent="0.3">
      <c r="A4848">
        <v>55920023</v>
      </c>
      <c r="B4848" t="s">
        <v>285</v>
      </c>
      <c r="C4848" t="s">
        <v>8</v>
      </c>
      <c r="D4848" t="s">
        <v>2400</v>
      </c>
      <c r="E4848">
        <v>0</v>
      </c>
    </row>
    <row r="4849" spans="1:5" x14ac:dyDescent="0.3">
      <c r="A4849">
        <v>55920023</v>
      </c>
      <c r="B4849" t="s">
        <v>285</v>
      </c>
      <c r="C4849" t="s">
        <v>8</v>
      </c>
      <c r="D4849" t="s">
        <v>2401</v>
      </c>
      <c r="E4849">
        <v>0</v>
      </c>
    </row>
    <row r="4850" spans="1:5" x14ac:dyDescent="0.3">
      <c r="A4850">
        <v>55920023</v>
      </c>
      <c r="B4850" t="s">
        <v>285</v>
      </c>
      <c r="C4850" t="s">
        <v>8</v>
      </c>
      <c r="D4850" t="s">
        <v>2402</v>
      </c>
      <c r="E4850">
        <v>0</v>
      </c>
    </row>
    <row r="4851" spans="1:5" x14ac:dyDescent="0.3">
      <c r="A4851">
        <v>55920023</v>
      </c>
      <c r="B4851" t="s">
        <v>285</v>
      </c>
      <c r="C4851" t="s">
        <v>8</v>
      </c>
      <c r="D4851" t="s">
        <v>2403</v>
      </c>
      <c r="E4851">
        <v>0</v>
      </c>
    </row>
    <row r="4852" spans="1:5" x14ac:dyDescent="0.3">
      <c r="A4852">
        <v>55920023</v>
      </c>
      <c r="B4852" t="s">
        <v>285</v>
      </c>
      <c r="C4852" t="s">
        <v>8</v>
      </c>
      <c r="D4852" t="s">
        <v>2404</v>
      </c>
      <c r="E4852">
        <v>0</v>
      </c>
    </row>
    <row r="4853" spans="1:5" x14ac:dyDescent="0.3">
      <c r="A4853">
        <v>55920023</v>
      </c>
      <c r="B4853" t="s">
        <v>285</v>
      </c>
      <c r="C4853" t="s">
        <v>8</v>
      </c>
      <c r="D4853" t="s">
        <v>2405</v>
      </c>
      <c r="E4853">
        <v>0</v>
      </c>
    </row>
    <row r="4854" spans="1:5" x14ac:dyDescent="0.3">
      <c r="A4854">
        <v>55920023</v>
      </c>
      <c r="B4854" t="s">
        <v>285</v>
      </c>
      <c r="C4854" t="s">
        <v>8</v>
      </c>
      <c r="D4854" t="s">
        <v>2406</v>
      </c>
      <c r="E4854">
        <v>-36</v>
      </c>
    </row>
    <row r="4855" spans="1:5" x14ac:dyDescent="0.3">
      <c r="A4855">
        <v>55920023</v>
      </c>
      <c r="B4855" t="s">
        <v>285</v>
      </c>
      <c r="C4855" t="s">
        <v>8</v>
      </c>
      <c r="D4855" t="s">
        <v>2407</v>
      </c>
      <c r="E4855">
        <v>0</v>
      </c>
    </row>
    <row r="4856" spans="1:5" x14ac:dyDescent="0.3">
      <c r="A4856">
        <v>55920023</v>
      </c>
      <c r="B4856" t="s">
        <v>285</v>
      </c>
      <c r="C4856" t="s">
        <v>8</v>
      </c>
      <c r="D4856" t="s">
        <v>2408</v>
      </c>
      <c r="E4856">
        <v>0</v>
      </c>
    </row>
    <row r="4857" spans="1:5" x14ac:dyDescent="0.3">
      <c r="A4857">
        <v>55920023</v>
      </c>
      <c r="B4857" t="s">
        <v>285</v>
      </c>
      <c r="C4857" t="s">
        <v>8</v>
      </c>
      <c r="D4857" t="s">
        <v>2409</v>
      </c>
      <c r="E4857">
        <v>0</v>
      </c>
    </row>
    <row r="4858" spans="1:5" x14ac:dyDescent="0.3">
      <c r="A4858">
        <v>55920023</v>
      </c>
      <c r="B4858" t="s">
        <v>285</v>
      </c>
      <c r="C4858" t="s">
        <v>8</v>
      </c>
      <c r="D4858" t="s">
        <v>2410</v>
      </c>
      <c r="E4858">
        <v>0</v>
      </c>
    </row>
    <row r="4859" spans="1:5" x14ac:dyDescent="0.3">
      <c r="A4859">
        <v>55920023</v>
      </c>
      <c r="B4859" t="s">
        <v>285</v>
      </c>
      <c r="C4859" t="s">
        <v>8</v>
      </c>
      <c r="D4859" t="s">
        <v>2411</v>
      </c>
      <c r="E4859">
        <v>0</v>
      </c>
    </row>
    <row r="4860" spans="1:5" x14ac:dyDescent="0.3">
      <c r="A4860">
        <v>55920023</v>
      </c>
      <c r="B4860" t="s">
        <v>285</v>
      </c>
      <c r="C4860" t="s">
        <v>8</v>
      </c>
      <c r="D4860" t="s">
        <v>2412</v>
      </c>
      <c r="E4860">
        <v>0</v>
      </c>
    </row>
    <row r="4861" spans="1:5" x14ac:dyDescent="0.3">
      <c r="A4861">
        <v>55920023</v>
      </c>
      <c r="B4861" t="s">
        <v>285</v>
      </c>
      <c r="C4861" t="s">
        <v>8</v>
      </c>
      <c r="D4861" t="s">
        <v>2413</v>
      </c>
      <c r="E4861">
        <v>0</v>
      </c>
    </row>
    <row r="4862" spans="1:5" x14ac:dyDescent="0.3">
      <c r="A4862">
        <v>65210070</v>
      </c>
      <c r="B4862" t="s">
        <v>287</v>
      </c>
      <c r="C4862" t="s">
        <v>8</v>
      </c>
      <c r="D4862" t="s">
        <v>2378</v>
      </c>
      <c r="E4862">
        <v>0</v>
      </c>
    </row>
    <row r="4863" spans="1:5" x14ac:dyDescent="0.3">
      <c r="A4863">
        <v>65210070</v>
      </c>
      <c r="B4863" t="s">
        <v>287</v>
      </c>
      <c r="C4863" t="s">
        <v>8</v>
      </c>
      <c r="D4863" t="s">
        <v>2379</v>
      </c>
      <c r="E4863">
        <v>0</v>
      </c>
    </row>
    <row r="4864" spans="1:5" x14ac:dyDescent="0.3">
      <c r="A4864">
        <v>65210070</v>
      </c>
      <c r="B4864" t="s">
        <v>287</v>
      </c>
      <c r="C4864" t="s">
        <v>8</v>
      </c>
      <c r="D4864" t="s">
        <v>2380</v>
      </c>
      <c r="E4864">
        <v>0</v>
      </c>
    </row>
    <row r="4865" spans="1:5" x14ac:dyDescent="0.3">
      <c r="A4865">
        <v>65210070</v>
      </c>
      <c r="B4865" t="s">
        <v>287</v>
      </c>
      <c r="C4865" t="s">
        <v>8</v>
      </c>
      <c r="D4865" t="s">
        <v>2381</v>
      </c>
      <c r="E4865">
        <v>0</v>
      </c>
    </row>
    <row r="4866" spans="1:5" x14ac:dyDescent="0.3">
      <c r="A4866">
        <v>65210070</v>
      </c>
      <c r="B4866" t="s">
        <v>287</v>
      </c>
      <c r="C4866" t="s">
        <v>8</v>
      </c>
      <c r="D4866" t="s">
        <v>2382</v>
      </c>
      <c r="E4866">
        <v>0</v>
      </c>
    </row>
    <row r="4867" spans="1:5" x14ac:dyDescent="0.3">
      <c r="A4867">
        <v>65210070</v>
      </c>
      <c r="B4867" t="s">
        <v>287</v>
      </c>
      <c r="C4867" t="s">
        <v>8</v>
      </c>
      <c r="D4867" t="s">
        <v>2383</v>
      </c>
      <c r="E4867">
        <v>0</v>
      </c>
    </row>
    <row r="4868" spans="1:5" x14ac:dyDescent="0.3">
      <c r="A4868">
        <v>65210070</v>
      </c>
      <c r="B4868" t="s">
        <v>287</v>
      </c>
      <c r="C4868" t="s">
        <v>8</v>
      </c>
      <c r="D4868" t="s">
        <v>2384</v>
      </c>
      <c r="E4868">
        <v>0</v>
      </c>
    </row>
    <row r="4869" spans="1:5" x14ac:dyDescent="0.3">
      <c r="A4869">
        <v>65210070</v>
      </c>
      <c r="B4869" t="s">
        <v>287</v>
      </c>
      <c r="C4869" t="s">
        <v>8</v>
      </c>
      <c r="D4869" t="s">
        <v>2385</v>
      </c>
      <c r="E4869">
        <v>0</v>
      </c>
    </row>
    <row r="4870" spans="1:5" x14ac:dyDescent="0.3">
      <c r="A4870">
        <v>65210070</v>
      </c>
      <c r="B4870" t="s">
        <v>287</v>
      </c>
      <c r="C4870" t="s">
        <v>8</v>
      </c>
      <c r="D4870" t="s">
        <v>2386</v>
      </c>
      <c r="E4870">
        <v>0</v>
      </c>
    </row>
    <row r="4871" spans="1:5" x14ac:dyDescent="0.3">
      <c r="A4871">
        <v>65210070</v>
      </c>
      <c r="B4871" t="s">
        <v>287</v>
      </c>
      <c r="C4871" t="s">
        <v>8</v>
      </c>
      <c r="D4871" t="s">
        <v>2387</v>
      </c>
      <c r="E4871">
        <v>0</v>
      </c>
    </row>
    <row r="4872" spans="1:5" x14ac:dyDescent="0.3">
      <c r="A4872">
        <v>65210070</v>
      </c>
      <c r="B4872" t="s">
        <v>287</v>
      </c>
      <c r="C4872" t="s">
        <v>8</v>
      </c>
      <c r="D4872" t="s">
        <v>2388</v>
      </c>
      <c r="E4872">
        <v>0</v>
      </c>
    </row>
    <row r="4873" spans="1:5" x14ac:dyDescent="0.3">
      <c r="A4873">
        <v>65210070</v>
      </c>
      <c r="B4873" t="s">
        <v>287</v>
      </c>
      <c r="C4873" t="s">
        <v>8</v>
      </c>
      <c r="D4873" t="s">
        <v>2389</v>
      </c>
      <c r="E4873">
        <v>0</v>
      </c>
    </row>
    <row r="4874" spans="1:5" x14ac:dyDescent="0.3">
      <c r="A4874">
        <v>65210070</v>
      </c>
      <c r="B4874" t="s">
        <v>287</v>
      </c>
      <c r="C4874" t="s">
        <v>8</v>
      </c>
      <c r="D4874" t="s">
        <v>2390</v>
      </c>
      <c r="E4874">
        <v>0</v>
      </c>
    </row>
    <row r="4875" spans="1:5" x14ac:dyDescent="0.3">
      <c r="A4875">
        <v>65210070</v>
      </c>
      <c r="B4875" t="s">
        <v>287</v>
      </c>
      <c r="C4875" t="s">
        <v>8</v>
      </c>
      <c r="D4875" t="s">
        <v>2391</v>
      </c>
      <c r="E4875">
        <v>-1</v>
      </c>
    </row>
    <row r="4876" spans="1:5" x14ac:dyDescent="0.3">
      <c r="A4876">
        <v>65210070</v>
      </c>
      <c r="B4876" t="s">
        <v>287</v>
      </c>
      <c r="C4876" t="s">
        <v>8</v>
      </c>
      <c r="D4876" t="s">
        <v>2392</v>
      </c>
      <c r="E4876">
        <v>0</v>
      </c>
    </row>
    <row r="4877" spans="1:5" x14ac:dyDescent="0.3">
      <c r="A4877">
        <v>65210070</v>
      </c>
      <c r="B4877" t="s">
        <v>287</v>
      </c>
      <c r="C4877" t="s">
        <v>8</v>
      </c>
      <c r="D4877" t="s">
        <v>2393</v>
      </c>
      <c r="E4877">
        <v>0</v>
      </c>
    </row>
    <row r="4878" spans="1:5" x14ac:dyDescent="0.3">
      <c r="A4878">
        <v>65210070</v>
      </c>
      <c r="B4878" t="s">
        <v>287</v>
      </c>
      <c r="C4878" t="s">
        <v>8</v>
      </c>
      <c r="D4878" t="s">
        <v>2394</v>
      </c>
      <c r="E4878">
        <v>0</v>
      </c>
    </row>
    <row r="4879" spans="1:5" x14ac:dyDescent="0.3">
      <c r="A4879">
        <v>65210070</v>
      </c>
      <c r="B4879" t="s">
        <v>287</v>
      </c>
      <c r="C4879" t="s">
        <v>8</v>
      </c>
      <c r="D4879" t="s">
        <v>2395</v>
      </c>
      <c r="E4879">
        <v>0</v>
      </c>
    </row>
    <row r="4880" spans="1:5" x14ac:dyDescent="0.3">
      <c r="A4880">
        <v>65210070</v>
      </c>
      <c r="B4880" t="s">
        <v>287</v>
      </c>
      <c r="C4880" t="s">
        <v>8</v>
      </c>
      <c r="D4880" t="s">
        <v>2396</v>
      </c>
      <c r="E4880">
        <v>0</v>
      </c>
    </row>
    <row r="4881" spans="1:5" x14ac:dyDescent="0.3">
      <c r="A4881">
        <v>65210070</v>
      </c>
      <c r="B4881" t="s">
        <v>287</v>
      </c>
      <c r="C4881" t="s">
        <v>8</v>
      </c>
      <c r="D4881" t="s">
        <v>2397</v>
      </c>
      <c r="E4881">
        <v>0</v>
      </c>
    </row>
    <row r="4882" spans="1:5" x14ac:dyDescent="0.3">
      <c r="A4882">
        <v>65210070</v>
      </c>
      <c r="B4882" t="s">
        <v>287</v>
      </c>
      <c r="C4882" t="s">
        <v>8</v>
      </c>
      <c r="D4882" t="s">
        <v>2398</v>
      </c>
      <c r="E4882">
        <v>0</v>
      </c>
    </row>
    <row r="4883" spans="1:5" x14ac:dyDescent="0.3">
      <c r="A4883">
        <v>65210070</v>
      </c>
      <c r="B4883" t="s">
        <v>287</v>
      </c>
      <c r="C4883" t="s">
        <v>8</v>
      </c>
      <c r="D4883" t="s">
        <v>2399</v>
      </c>
      <c r="E4883">
        <v>0</v>
      </c>
    </row>
    <row r="4884" spans="1:5" x14ac:dyDescent="0.3">
      <c r="A4884">
        <v>65210070</v>
      </c>
      <c r="B4884" t="s">
        <v>287</v>
      </c>
      <c r="C4884" t="s">
        <v>8</v>
      </c>
      <c r="D4884" t="s">
        <v>2400</v>
      </c>
      <c r="E4884">
        <v>0</v>
      </c>
    </row>
    <row r="4885" spans="1:5" x14ac:dyDescent="0.3">
      <c r="A4885">
        <v>65210070</v>
      </c>
      <c r="B4885" t="s">
        <v>287</v>
      </c>
      <c r="C4885" t="s">
        <v>8</v>
      </c>
      <c r="D4885" t="s">
        <v>2401</v>
      </c>
      <c r="E4885">
        <v>0</v>
      </c>
    </row>
    <row r="4886" spans="1:5" x14ac:dyDescent="0.3">
      <c r="A4886">
        <v>65210070</v>
      </c>
      <c r="B4886" t="s">
        <v>287</v>
      </c>
      <c r="C4886" t="s">
        <v>8</v>
      </c>
      <c r="D4886" t="s">
        <v>2402</v>
      </c>
      <c r="E4886">
        <v>0</v>
      </c>
    </row>
    <row r="4887" spans="1:5" x14ac:dyDescent="0.3">
      <c r="A4887">
        <v>65210070</v>
      </c>
      <c r="B4887" t="s">
        <v>287</v>
      </c>
      <c r="C4887" t="s">
        <v>8</v>
      </c>
      <c r="D4887" t="s">
        <v>2403</v>
      </c>
      <c r="E4887">
        <v>-2</v>
      </c>
    </row>
    <row r="4888" spans="1:5" x14ac:dyDescent="0.3">
      <c r="A4888">
        <v>65210070</v>
      </c>
      <c r="B4888" t="s">
        <v>287</v>
      </c>
      <c r="C4888" t="s">
        <v>8</v>
      </c>
      <c r="D4888" t="s">
        <v>2404</v>
      </c>
      <c r="E4888">
        <v>0</v>
      </c>
    </row>
    <row r="4889" spans="1:5" x14ac:dyDescent="0.3">
      <c r="A4889">
        <v>65210070</v>
      </c>
      <c r="B4889" t="s">
        <v>287</v>
      </c>
      <c r="C4889" t="s">
        <v>8</v>
      </c>
      <c r="D4889" t="s">
        <v>2405</v>
      </c>
      <c r="E4889">
        <v>0</v>
      </c>
    </row>
    <row r="4890" spans="1:5" x14ac:dyDescent="0.3">
      <c r="A4890">
        <v>65210070</v>
      </c>
      <c r="B4890" t="s">
        <v>287</v>
      </c>
      <c r="C4890" t="s">
        <v>8</v>
      </c>
      <c r="D4890" t="s">
        <v>2406</v>
      </c>
      <c r="E4890">
        <v>0</v>
      </c>
    </row>
    <row r="4891" spans="1:5" x14ac:dyDescent="0.3">
      <c r="A4891">
        <v>65210070</v>
      </c>
      <c r="B4891" t="s">
        <v>287</v>
      </c>
      <c r="C4891" t="s">
        <v>8</v>
      </c>
      <c r="D4891" t="s">
        <v>2407</v>
      </c>
      <c r="E4891">
        <v>0</v>
      </c>
    </row>
    <row r="4892" spans="1:5" x14ac:dyDescent="0.3">
      <c r="A4892">
        <v>65210070</v>
      </c>
      <c r="B4892" t="s">
        <v>287</v>
      </c>
      <c r="C4892" t="s">
        <v>8</v>
      </c>
      <c r="D4892" t="s">
        <v>2408</v>
      </c>
      <c r="E4892">
        <v>0</v>
      </c>
    </row>
    <row r="4893" spans="1:5" x14ac:dyDescent="0.3">
      <c r="A4893">
        <v>65210070</v>
      </c>
      <c r="B4893" t="s">
        <v>287</v>
      </c>
      <c r="C4893" t="s">
        <v>8</v>
      </c>
      <c r="D4893" t="s">
        <v>2409</v>
      </c>
      <c r="E4893">
        <v>0</v>
      </c>
    </row>
    <row r="4894" spans="1:5" x14ac:dyDescent="0.3">
      <c r="A4894">
        <v>65210070</v>
      </c>
      <c r="B4894" t="s">
        <v>287</v>
      </c>
      <c r="C4894" t="s">
        <v>8</v>
      </c>
      <c r="D4894" t="s">
        <v>2410</v>
      </c>
      <c r="E4894">
        <v>0</v>
      </c>
    </row>
    <row r="4895" spans="1:5" x14ac:dyDescent="0.3">
      <c r="A4895">
        <v>65210070</v>
      </c>
      <c r="B4895" t="s">
        <v>287</v>
      </c>
      <c r="C4895" t="s">
        <v>8</v>
      </c>
      <c r="D4895" t="s">
        <v>2411</v>
      </c>
      <c r="E4895">
        <v>0</v>
      </c>
    </row>
    <row r="4896" spans="1:5" x14ac:dyDescent="0.3">
      <c r="A4896">
        <v>65210070</v>
      </c>
      <c r="B4896" t="s">
        <v>287</v>
      </c>
      <c r="C4896" t="s">
        <v>8</v>
      </c>
      <c r="D4896" t="s">
        <v>2412</v>
      </c>
      <c r="E4896">
        <v>0</v>
      </c>
    </row>
    <row r="4897" spans="1:5" x14ac:dyDescent="0.3">
      <c r="A4897">
        <v>65210070</v>
      </c>
      <c r="B4897" t="s">
        <v>287</v>
      </c>
      <c r="C4897" t="s">
        <v>8</v>
      </c>
      <c r="D4897" t="s">
        <v>2413</v>
      </c>
      <c r="E4897">
        <v>0</v>
      </c>
    </row>
    <row r="4898" spans="1:5" x14ac:dyDescent="0.3">
      <c r="A4898">
        <v>53250213</v>
      </c>
      <c r="B4898" t="s">
        <v>289</v>
      </c>
      <c r="C4898" t="s">
        <v>8</v>
      </c>
      <c r="D4898" t="s">
        <v>2378</v>
      </c>
      <c r="E4898">
        <v>0</v>
      </c>
    </row>
    <row r="4899" spans="1:5" x14ac:dyDescent="0.3">
      <c r="A4899">
        <v>53250213</v>
      </c>
      <c r="B4899" t="s">
        <v>289</v>
      </c>
      <c r="C4899" t="s">
        <v>8</v>
      </c>
      <c r="D4899" t="s">
        <v>2379</v>
      </c>
      <c r="E4899">
        <v>0</v>
      </c>
    </row>
    <row r="4900" spans="1:5" x14ac:dyDescent="0.3">
      <c r="A4900">
        <v>53250213</v>
      </c>
      <c r="B4900" t="s">
        <v>289</v>
      </c>
      <c r="C4900" t="s">
        <v>8</v>
      </c>
      <c r="D4900" t="s">
        <v>2380</v>
      </c>
      <c r="E4900">
        <v>0</v>
      </c>
    </row>
    <row r="4901" spans="1:5" x14ac:dyDescent="0.3">
      <c r="A4901">
        <v>53250213</v>
      </c>
      <c r="B4901" t="s">
        <v>289</v>
      </c>
      <c r="C4901" t="s">
        <v>8</v>
      </c>
      <c r="D4901" t="s">
        <v>2381</v>
      </c>
      <c r="E4901">
        <v>0</v>
      </c>
    </row>
    <row r="4902" spans="1:5" x14ac:dyDescent="0.3">
      <c r="A4902">
        <v>53250213</v>
      </c>
      <c r="B4902" t="s">
        <v>289</v>
      </c>
      <c r="C4902" t="s">
        <v>8</v>
      </c>
      <c r="D4902" t="s">
        <v>2382</v>
      </c>
      <c r="E4902">
        <v>0</v>
      </c>
    </row>
    <row r="4903" spans="1:5" x14ac:dyDescent="0.3">
      <c r="A4903">
        <v>53250213</v>
      </c>
      <c r="B4903" t="s">
        <v>289</v>
      </c>
      <c r="C4903" t="s">
        <v>8</v>
      </c>
      <c r="D4903" t="s">
        <v>2383</v>
      </c>
      <c r="E4903">
        <v>0</v>
      </c>
    </row>
    <row r="4904" spans="1:5" x14ac:dyDescent="0.3">
      <c r="A4904">
        <v>53250213</v>
      </c>
      <c r="B4904" t="s">
        <v>289</v>
      </c>
      <c r="C4904" t="s">
        <v>8</v>
      </c>
      <c r="D4904" t="s">
        <v>2384</v>
      </c>
      <c r="E4904">
        <v>0</v>
      </c>
    </row>
    <row r="4905" spans="1:5" x14ac:dyDescent="0.3">
      <c r="A4905">
        <v>53250213</v>
      </c>
      <c r="B4905" t="s">
        <v>289</v>
      </c>
      <c r="C4905" t="s">
        <v>8</v>
      </c>
      <c r="D4905" t="s">
        <v>2385</v>
      </c>
      <c r="E4905">
        <v>-1</v>
      </c>
    </row>
    <row r="4906" spans="1:5" x14ac:dyDescent="0.3">
      <c r="A4906">
        <v>53250213</v>
      </c>
      <c r="B4906" t="s">
        <v>289</v>
      </c>
      <c r="C4906" t="s">
        <v>8</v>
      </c>
      <c r="D4906" t="s">
        <v>2386</v>
      </c>
      <c r="E4906">
        <v>0</v>
      </c>
    </row>
    <row r="4907" spans="1:5" x14ac:dyDescent="0.3">
      <c r="A4907">
        <v>53250213</v>
      </c>
      <c r="B4907" t="s">
        <v>289</v>
      </c>
      <c r="C4907" t="s">
        <v>8</v>
      </c>
      <c r="D4907" t="s">
        <v>2387</v>
      </c>
      <c r="E4907">
        <v>-1</v>
      </c>
    </row>
    <row r="4908" spans="1:5" x14ac:dyDescent="0.3">
      <c r="A4908">
        <v>53250213</v>
      </c>
      <c r="B4908" t="s">
        <v>289</v>
      </c>
      <c r="C4908" t="s">
        <v>8</v>
      </c>
      <c r="D4908" t="s">
        <v>2388</v>
      </c>
      <c r="E4908">
        <v>0</v>
      </c>
    </row>
    <row r="4909" spans="1:5" x14ac:dyDescent="0.3">
      <c r="A4909">
        <v>53250213</v>
      </c>
      <c r="B4909" t="s">
        <v>289</v>
      </c>
      <c r="C4909" t="s">
        <v>8</v>
      </c>
      <c r="D4909" t="s">
        <v>2389</v>
      </c>
      <c r="E4909">
        <v>-2</v>
      </c>
    </row>
    <row r="4910" spans="1:5" x14ac:dyDescent="0.3">
      <c r="A4910">
        <v>53250213</v>
      </c>
      <c r="B4910" t="s">
        <v>289</v>
      </c>
      <c r="C4910" t="s">
        <v>8</v>
      </c>
      <c r="D4910" t="s">
        <v>2390</v>
      </c>
      <c r="E4910">
        <v>0</v>
      </c>
    </row>
    <row r="4911" spans="1:5" x14ac:dyDescent="0.3">
      <c r="A4911">
        <v>53250213</v>
      </c>
      <c r="B4911" t="s">
        <v>289</v>
      </c>
      <c r="C4911" t="s">
        <v>8</v>
      </c>
      <c r="D4911" t="s">
        <v>2391</v>
      </c>
      <c r="E4911">
        <v>0</v>
      </c>
    </row>
    <row r="4912" spans="1:5" x14ac:dyDescent="0.3">
      <c r="A4912">
        <v>53250213</v>
      </c>
      <c r="B4912" t="s">
        <v>289</v>
      </c>
      <c r="C4912" t="s">
        <v>8</v>
      </c>
      <c r="D4912" t="s">
        <v>2392</v>
      </c>
      <c r="E4912">
        <v>0</v>
      </c>
    </row>
    <row r="4913" spans="1:5" x14ac:dyDescent="0.3">
      <c r="A4913">
        <v>53250213</v>
      </c>
      <c r="B4913" t="s">
        <v>289</v>
      </c>
      <c r="C4913" t="s">
        <v>8</v>
      </c>
      <c r="D4913" t="s">
        <v>2393</v>
      </c>
      <c r="E4913">
        <v>0</v>
      </c>
    </row>
    <row r="4914" spans="1:5" x14ac:dyDescent="0.3">
      <c r="A4914">
        <v>53250213</v>
      </c>
      <c r="B4914" t="s">
        <v>289</v>
      </c>
      <c r="C4914" t="s">
        <v>8</v>
      </c>
      <c r="D4914" t="s">
        <v>2394</v>
      </c>
      <c r="E4914">
        <v>-2</v>
      </c>
    </row>
    <row r="4915" spans="1:5" x14ac:dyDescent="0.3">
      <c r="A4915">
        <v>53250213</v>
      </c>
      <c r="B4915" t="s">
        <v>289</v>
      </c>
      <c r="C4915" t="s">
        <v>8</v>
      </c>
      <c r="D4915" t="s">
        <v>2395</v>
      </c>
      <c r="E4915">
        <v>0</v>
      </c>
    </row>
    <row r="4916" spans="1:5" x14ac:dyDescent="0.3">
      <c r="A4916">
        <v>53250213</v>
      </c>
      <c r="B4916" t="s">
        <v>289</v>
      </c>
      <c r="C4916" t="s">
        <v>8</v>
      </c>
      <c r="D4916" t="s">
        <v>2396</v>
      </c>
      <c r="E4916">
        <v>0</v>
      </c>
    </row>
    <row r="4917" spans="1:5" x14ac:dyDescent="0.3">
      <c r="A4917">
        <v>53250213</v>
      </c>
      <c r="B4917" t="s">
        <v>289</v>
      </c>
      <c r="C4917" t="s">
        <v>8</v>
      </c>
      <c r="D4917" t="s">
        <v>2397</v>
      </c>
      <c r="E4917">
        <v>0</v>
      </c>
    </row>
    <row r="4918" spans="1:5" x14ac:dyDescent="0.3">
      <c r="A4918">
        <v>53250213</v>
      </c>
      <c r="B4918" t="s">
        <v>289</v>
      </c>
      <c r="C4918" t="s">
        <v>8</v>
      </c>
      <c r="D4918" t="s">
        <v>2398</v>
      </c>
      <c r="E4918">
        <v>-1</v>
      </c>
    </row>
    <row r="4919" spans="1:5" x14ac:dyDescent="0.3">
      <c r="A4919">
        <v>53250213</v>
      </c>
      <c r="B4919" t="s">
        <v>289</v>
      </c>
      <c r="C4919" t="s">
        <v>8</v>
      </c>
      <c r="D4919" t="s">
        <v>2399</v>
      </c>
      <c r="E4919">
        <v>0</v>
      </c>
    </row>
    <row r="4920" spans="1:5" x14ac:dyDescent="0.3">
      <c r="A4920">
        <v>53250213</v>
      </c>
      <c r="B4920" t="s">
        <v>289</v>
      </c>
      <c r="C4920" t="s">
        <v>8</v>
      </c>
      <c r="D4920" t="s">
        <v>2400</v>
      </c>
      <c r="E4920">
        <v>0</v>
      </c>
    </row>
    <row r="4921" spans="1:5" x14ac:dyDescent="0.3">
      <c r="A4921">
        <v>53250213</v>
      </c>
      <c r="B4921" t="s">
        <v>289</v>
      </c>
      <c r="C4921" t="s">
        <v>8</v>
      </c>
      <c r="D4921" t="s">
        <v>2401</v>
      </c>
      <c r="E4921">
        <v>0</v>
      </c>
    </row>
    <row r="4922" spans="1:5" x14ac:dyDescent="0.3">
      <c r="A4922">
        <v>53250213</v>
      </c>
      <c r="B4922" t="s">
        <v>289</v>
      </c>
      <c r="C4922" t="s">
        <v>8</v>
      </c>
      <c r="D4922" t="s">
        <v>2402</v>
      </c>
      <c r="E4922">
        <v>0</v>
      </c>
    </row>
    <row r="4923" spans="1:5" x14ac:dyDescent="0.3">
      <c r="A4923">
        <v>53250213</v>
      </c>
      <c r="B4923" t="s">
        <v>289</v>
      </c>
      <c r="C4923" t="s">
        <v>8</v>
      </c>
      <c r="D4923" t="s">
        <v>2403</v>
      </c>
      <c r="E4923">
        <v>0</v>
      </c>
    </row>
    <row r="4924" spans="1:5" x14ac:dyDescent="0.3">
      <c r="A4924">
        <v>53250213</v>
      </c>
      <c r="B4924" t="s">
        <v>289</v>
      </c>
      <c r="C4924" t="s">
        <v>8</v>
      </c>
      <c r="D4924" t="s">
        <v>2404</v>
      </c>
      <c r="E4924">
        <v>0</v>
      </c>
    </row>
    <row r="4925" spans="1:5" x14ac:dyDescent="0.3">
      <c r="A4925">
        <v>53250213</v>
      </c>
      <c r="B4925" t="s">
        <v>289</v>
      </c>
      <c r="C4925" t="s">
        <v>8</v>
      </c>
      <c r="D4925" t="s">
        <v>2405</v>
      </c>
      <c r="E4925">
        <v>-1</v>
      </c>
    </row>
    <row r="4926" spans="1:5" x14ac:dyDescent="0.3">
      <c r="A4926">
        <v>53250213</v>
      </c>
      <c r="B4926" t="s">
        <v>289</v>
      </c>
      <c r="C4926" t="s">
        <v>8</v>
      </c>
      <c r="D4926" t="s">
        <v>2406</v>
      </c>
      <c r="E4926">
        <v>0</v>
      </c>
    </row>
    <row r="4927" spans="1:5" x14ac:dyDescent="0.3">
      <c r="A4927">
        <v>53250213</v>
      </c>
      <c r="B4927" t="s">
        <v>289</v>
      </c>
      <c r="C4927" t="s">
        <v>8</v>
      </c>
      <c r="D4927" t="s">
        <v>2407</v>
      </c>
      <c r="E4927">
        <v>0</v>
      </c>
    </row>
    <row r="4928" spans="1:5" x14ac:dyDescent="0.3">
      <c r="A4928">
        <v>53250213</v>
      </c>
      <c r="B4928" t="s">
        <v>289</v>
      </c>
      <c r="C4928" t="s">
        <v>8</v>
      </c>
      <c r="D4928" t="s">
        <v>2408</v>
      </c>
      <c r="E4928">
        <v>0</v>
      </c>
    </row>
    <row r="4929" spans="1:5" x14ac:dyDescent="0.3">
      <c r="A4929">
        <v>53250213</v>
      </c>
      <c r="B4929" t="s">
        <v>289</v>
      </c>
      <c r="C4929" t="s">
        <v>8</v>
      </c>
      <c r="D4929" t="s">
        <v>2409</v>
      </c>
      <c r="E4929">
        <v>0</v>
      </c>
    </row>
    <row r="4930" spans="1:5" x14ac:dyDescent="0.3">
      <c r="A4930">
        <v>53250213</v>
      </c>
      <c r="B4930" t="s">
        <v>289</v>
      </c>
      <c r="C4930" t="s">
        <v>8</v>
      </c>
      <c r="D4930" t="s">
        <v>2410</v>
      </c>
      <c r="E4930">
        <v>0</v>
      </c>
    </row>
    <row r="4931" spans="1:5" x14ac:dyDescent="0.3">
      <c r="A4931">
        <v>53250213</v>
      </c>
      <c r="B4931" t="s">
        <v>289</v>
      </c>
      <c r="C4931" t="s">
        <v>8</v>
      </c>
      <c r="D4931" t="s">
        <v>2411</v>
      </c>
      <c r="E4931">
        <v>0</v>
      </c>
    </row>
    <row r="4932" spans="1:5" x14ac:dyDescent="0.3">
      <c r="A4932">
        <v>53250213</v>
      </c>
      <c r="B4932" t="s">
        <v>289</v>
      </c>
      <c r="C4932" t="s">
        <v>8</v>
      </c>
      <c r="D4932" t="s">
        <v>2412</v>
      </c>
      <c r="E4932">
        <v>0</v>
      </c>
    </row>
    <row r="4933" spans="1:5" x14ac:dyDescent="0.3">
      <c r="A4933">
        <v>53250213</v>
      </c>
      <c r="B4933" t="s">
        <v>289</v>
      </c>
      <c r="C4933" t="s">
        <v>8</v>
      </c>
      <c r="D4933" t="s">
        <v>2413</v>
      </c>
      <c r="E4933">
        <v>-1</v>
      </c>
    </row>
    <row r="4934" spans="1:5" x14ac:dyDescent="0.3">
      <c r="A4934">
        <v>53230171</v>
      </c>
      <c r="B4934" t="s">
        <v>291</v>
      </c>
      <c r="C4934" t="s">
        <v>8</v>
      </c>
      <c r="D4934" t="s">
        <v>2378</v>
      </c>
      <c r="E4934">
        <v>0</v>
      </c>
    </row>
    <row r="4935" spans="1:5" x14ac:dyDescent="0.3">
      <c r="A4935">
        <v>53230171</v>
      </c>
      <c r="B4935" t="s">
        <v>291</v>
      </c>
      <c r="C4935" t="s">
        <v>8</v>
      </c>
      <c r="D4935" t="s">
        <v>2379</v>
      </c>
      <c r="E4935">
        <v>0</v>
      </c>
    </row>
    <row r="4936" spans="1:5" x14ac:dyDescent="0.3">
      <c r="A4936">
        <v>53230171</v>
      </c>
      <c r="B4936" t="s">
        <v>291</v>
      </c>
      <c r="C4936" t="s">
        <v>8</v>
      </c>
      <c r="D4936" t="s">
        <v>2380</v>
      </c>
      <c r="E4936">
        <v>0</v>
      </c>
    </row>
    <row r="4937" spans="1:5" x14ac:dyDescent="0.3">
      <c r="A4937">
        <v>53230171</v>
      </c>
      <c r="B4937" t="s">
        <v>291</v>
      </c>
      <c r="C4937" t="s">
        <v>8</v>
      </c>
      <c r="D4937" t="s">
        <v>2381</v>
      </c>
      <c r="E4937">
        <v>0</v>
      </c>
    </row>
    <row r="4938" spans="1:5" x14ac:dyDescent="0.3">
      <c r="A4938">
        <v>53230171</v>
      </c>
      <c r="B4938" t="s">
        <v>291</v>
      </c>
      <c r="C4938" t="s">
        <v>8</v>
      </c>
      <c r="D4938" t="s">
        <v>2382</v>
      </c>
      <c r="E4938">
        <v>0</v>
      </c>
    </row>
    <row r="4939" spans="1:5" x14ac:dyDescent="0.3">
      <c r="A4939">
        <v>53230171</v>
      </c>
      <c r="B4939" t="s">
        <v>291</v>
      </c>
      <c r="C4939" t="s">
        <v>8</v>
      </c>
      <c r="D4939" t="s">
        <v>2383</v>
      </c>
      <c r="E4939">
        <v>0</v>
      </c>
    </row>
    <row r="4940" spans="1:5" x14ac:dyDescent="0.3">
      <c r="A4940">
        <v>53230171</v>
      </c>
      <c r="B4940" t="s">
        <v>291</v>
      </c>
      <c r="C4940" t="s">
        <v>8</v>
      </c>
      <c r="D4940" t="s">
        <v>2384</v>
      </c>
      <c r="E4940">
        <v>0</v>
      </c>
    </row>
    <row r="4941" spans="1:5" x14ac:dyDescent="0.3">
      <c r="A4941">
        <v>53230171</v>
      </c>
      <c r="B4941" t="s">
        <v>291</v>
      </c>
      <c r="C4941" t="s">
        <v>8</v>
      </c>
      <c r="D4941" t="s">
        <v>2385</v>
      </c>
      <c r="E4941">
        <v>0</v>
      </c>
    </row>
    <row r="4942" spans="1:5" x14ac:dyDescent="0.3">
      <c r="A4942">
        <v>53230171</v>
      </c>
      <c r="B4942" t="s">
        <v>291</v>
      </c>
      <c r="C4942" t="s">
        <v>8</v>
      </c>
      <c r="D4942" t="s">
        <v>2386</v>
      </c>
      <c r="E4942">
        <v>0</v>
      </c>
    </row>
    <row r="4943" spans="1:5" x14ac:dyDescent="0.3">
      <c r="A4943">
        <v>53230171</v>
      </c>
      <c r="B4943" t="s">
        <v>291</v>
      </c>
      <c r="C4943" t="s">
        <v>8</v>
      </c>
      <c r="D4943" t="s">
        <v>2387</v>
      </c>
      <c r="E4943">
        <v>0</v>
      </c>
    </row>
    <row r="4944" spans="1:5" x14ac:dyDescent="0.3">
      <c r="A4944">
        <v>53230171</v>
      </c>
      <c r="B4944" t="s">
        <v>291</v>
      </c>
      <c r="C4944" t="s">
        <v>8</v>
      </c>
      <c r="D4944" t="s">
        <v>2388</v>
      </c>
      <c r="E4944">
        <v>0</v>
      </c>
    </row>
    <row r="4945" spans="1:5" x14ac:dyDescent="0.3">
      <c r="A4945">
        <v>53230171</v>
      </c>
      <c r="B4945" t="s">
        <v>291</v>
      </c>
      <c r="C4945" t="s">
        <v>8</v>
      </c>
      <c r="D4945" t="s">
        <v>2389</v>
      </c>
      <c r="E4945">
        <v>0</v>
      </c>
    </row>
    <row r="4946" spans="1:5" x14ac:dyDescent="0.3">
      <c r="A4946">
        <v>53230171</v>
      </c>
      <c r="B4946" t="s">
        <v>291</v>
      </c>
      <c r="C4946" t="s">
        <v>8</v>
      </c>
      <c r="D4946" t="s">
        <v>2390</v>
      </c>
      <c r="E4946">
        <v>0</v>
      </c>
    </row>
    <row r="4947" spans="1:5" x14ac:dyDescent="0.3">
      <c r="A4947">
        <v>53230171</v>
      </c>
      <c r="B4947" t="s">
        <v>291</v>
      </c>
      <c r="C4947" t="s">
        <v>8</v>
      </c>
      <c r="D4947" t="s">
        <v>2391</v>
      </c>
      <c r="E4947">
        <v>0</v>
      </c>
    </row>
    <row r="4948" spans="1:5" x14ac:dyDescent="0.3">
      <c r="A4948">
        <v>53230171</v>
      </c>
      <c r="B4948" t="s">
        <v>291</v>
      </c>
      <c r="C4948" t="s">
        <v>8</v>
      </c>
      <c r="D4948" t="s">
        <v>2392</v>
      </c>
      <c r="E4948">
        <v>0</v>
      </c>
    </row>
    <row r="4949" spans="1:5" x14ac:dyDescent="0.3">
      <c r="A4949">
        <v>53230171</v>
      </c>
      <c r="B4949" t="s">
        <v>291</v>
      </c>
      <c r="C4949" t="s">
        <v>8</v>
      </c>
      <c r="D4949" t="s">
        <v>2393</v>
      </c>
      <c r="E4949">
        <v>0</v>
      </c>
    </row>
    <row r="4950" spans="1:5" x14ac:dyDescent="0.3">
      <c r="A4950">
        <v>53230171</v>
      </c>
      <c r="B4950" t="s">
        <v>291</v>
      </c>
      <c r="C4950" t="s">
        <v>8</v>
      </c>
      <c r="D4950" t="s">
        <v>2394</v>
      </c>
      <c r="E4950">
        <v>0</v>
      </c>
    </row>
    <row r="4951" spans="1:5" x14ac:dyDescent="0.3">
      <c r="A4951">
        <v>53230171</v>
      </c>
      <c r="B4951" t="s">
        <v>291</v>
      </c>
      <c r="C4951" t="s">
        <v>8</v>
      </c>
      <c r="D4951" t="s">
        <v>2395</v>
      </c>
      <c r="E4951">
        <v>0</v>
      </c>
    </row>
    <row r="4952" spans="1:5" x14ac:dyDescent="0.3">
      <c r="A4952">
        <v>53230171</v>
      </c>
      <c r="B4952" t="s">
        <v>291</v>
      </c>
      <c r="C4952" t="s">
        <v>8</v>
      </c>
      <c r="D4952" t="s">
        <v>2396</v>
      </c>
      <c r="E4952">
        <v>0</v>
      </c>
    </row>
    <row r="4953" spans="1:5" x14ac:dyDescent="0.3">
      <c r="A4953">
        <v>53230171</v>
      </c>
      <c r="B4953" t="s">
        <v>291</v>
      </c>
      <c r="C4953" t="s">
        <v>8</v>
      </c>
      <c r="D4953" t="s">
        <v>2397</v>
      </c>
      <c r="E4953">
        <v>0</v>
      </c>
    </row>
    <row r="4954" spans="1:5" x14ac:dyDescent="0.3">
      <c r="A4954">
        <v>53230171</v>
      </c>
      <c r="B4954" t="s">
        <v>291</v>
      </c>
      <c r="C4954" t="s">
        <v>8</v>
      </c>
      <c r="D4954" t="s">
        <v>2398</v>
      </c>
      <c r="E4954">
        <v>0</v>
      </c>
    </row>
    <row r="4955" spans="1:5" x14ac:dyDescent="0.3">
      <c r="A4955">
        <v>53230171</v>
      </c>
      <c r="B4955" t="s">
        <v>291</v>
      </c>
      <c r="C4955" t="s">
        <v>8</v>
      </c>
      <c r="D4955" t="s">
        <v>2399</v>
      </c>
      <c r="E4955">
        <v>0</v>
      </c>
    </row>
    <row r="4956" spans="1:5" x14ac:dyDescent="0.3">
      <c r="A4956">
        <v>53230171</v>
      </c>
      <c r="B4956" t="s">
        <v>291</v>
      </c>
      <c r="C4956" t="s">
        <v>8</v>
      </c>
      <c r="D4956" t="s">
        <v>2400</v>
      </c>
      <c r="E4956">
        <v>0</v>
      </c>
    </row>
    <row r="4957" spans="1:5" x14ac:dyDescent="0.3">
      <c r="A4957">
        <v>53230171</v>
      </c>
      <c r="B4957" t="s">
        <v>291</v>
      </c>
      <c r="C4957" t="s">
        <v>8</v>
      </c>
      <c r="D4957" t="s">
        <v>2401</v>
      </c>
      <c r="E4957">
        <v>0</v>
      </c>
    </row>
    <row r="4958" spans="1:5" x14ac:dyDescent="0.3">
      <c r="A4958">
        <v>53230171</v>
      </c>
      <c r="B4958" t="s">
        <v>291</v>
      </c>
      <c r="C4958" t="s">
        <v>8</v>
      </c>
      <c r="D4958" t="s">
        <v>2402</v>
      </c>
      <c r="E4958">
        <v>0</v>
      </c>
    </row>
    <row r="4959" spans="1:5" x14ac:dyDescent="0.3">
      <c r="A4959">
        <v>53230171</v>
      </c>
      <c r="B4959" t="s">
        <v>291</v>
      </c>
      <c r="C4959" t="s">
        <v>8</v>
      </c>
      <c r="D4959" t="s">
        <v>2403</v>
      </c>
      <c r="E4959">
        <v>0</v>
      </c>
    </row>
    <row r="4960" spans="1:5" x14ac:dyDescent="0.3">
      <c r="A4960">
        <v>53230171</v>
      </c>
      <c r="B4960" t="s">
        <v>291</v>
      </c>
      <c r="C4960" t="s">
        <v>8</v>
      </c>
      <c r="D4960" t="s">
        <v>2404</v>
      </c>
      <c r="E4960">
        <v>0</v>
      </c>
    </row>
    <row r="4961" spans="1:5" x14ac:dyDescent="0.3">
      <c r="A4961">
        <v>53230171</v>
      </c>
      <c r="B4961" t="s">
        <v>291</v>
      </c>
      <c r="C4961" t="s">
        <v>8</v>
      </c>
      <c r="D4961" t="s">
        <v>2405</v>
      </c>
      <c r="E4961">
        <v>0</v>
      </c>
    </row>
    <row r="4962" spans="1:5" x14ac:dyDescent="0.3">
      <c r="A4962">
        <v>53230171</v>
      </c>
      <c r="B4962" t="s">
        <v>291</v>
      </c>
      <c r="C4962" t="s">
        <v>8</v>
      </c>
      <c r="D4962" t="s">
        <v>2406</v>
      </c>
      <c r="E4962">
        <v>0</v>
      </c>
    </row>
    <row r="4963" spans="1:5" x14ac:dyDescent="0.3">
      <c r="A4963">
        <v>53230171</v>
      </c>
      <c r="B4963" t="s">
        <v>291</v>
      </c>
      <c r="C4963" t="s">
        <v>8</v>
      </c>
      <c r="D4963" t="s">
        <v>2407</v>
      </c>
      <c r="E4963">
        <v>0</v>
      </c>
    </row>
    <row r="4964" spans="1:5" x14ac:dyDescent="0.3">
      <c r="A4964">
        <v>53230171</v>
      </c>
      <c r="B4964" t="s">
        <v>291</v>
      </c>
      <c r="C4964" t="s">
        <v>8</v>
      </c>
      <c r="D4964" t="s">
        <v>2408</v>
      </c>
      <c r="E4964">
        <v>0</v>
      </c>
    </row>
    <row r="4965" spans="1:5" x14ac:dyDescent="0.3">
      <c r="A4965">
        <v>53230171</v>
      </c>
      <c r="B4965" t="s">
        <v>291</v>
      </c>
      <c r="C4965" t="s">
        <v>8</v>
      </c>
      <c r="D4965" t="s">
        <v>2409</v>
      </c>
      <c r="E4965">
        <v>-1</v>
      </c>
    </row>
    <row r="4966" spans="1:5" x14ac:dyDescent="0.3">
      <c r="A4966">
        <v>53230171</v>
      </c>
      <c r="B4966" t="s">
        <v>291</v>
      </c>
      <c r="C4966" t="s">
        <v>8</v>
      </c>
      <c r="D4966" t="s">
        <v>2410</v>
      </c>
      <c r="E4966">
        <v>0</v>
      </c>
    </row>
    <row r="4967" spans="1:5" x14ac:dyDescent="0.3">
      <c r="A4967">
        <v>53230171</v>
      </c>
      <c r="B4967" t="s">
        <v>291</v>
      </c>
      <c r="C4967" t="s">
        <v>8</v>
      </c>
      <c r="D4967" t="s">
        <v>2411</v>
      </c>
      <c r="E4967">
        <v>-1</v>
      </c>
    </row>
    <row r="4968" spans="1:5" x14ac:dyDescent="0.3">
      <c r="A4968">
        <v>53230171</v>
      </c>
      <c r="B4968" t="s">
        <v>291</v>
      </c>
      <c r="C4968" t="s">
        <v>8</v>
      </c>
      <c r="D4968" t="s">
        <v>2412</v>
      </c>
      <c r="E4968">
        <v>0</v>
      </c>
    </row>
    <row r="4969" spans="1:5" x14ac:dyDescent="0.3">
      <c r="A4969">
        <v>53230171</v>
      </c>
      <c r="B4969" t="s">
        <v>291</v>
      </c>
      <c r="C4969" t="s">
        <v>8</v>
      </c>
      <c r="D4969" t="s">
        <v>2413</v>
      </c>
      <c r="E4969">
        <v>0</v>
      </c>
    </row>
    <row r="4970" spans="1:5" x14ac:dyDescent="0.3">
      <c r="A4970">
        <v>71010012</v>
      </c>
      <c r="B4970" t="s">
        <v>293</v>
      </c>
      <c r="C4970" t="s">
        <v>130</v>
      </c>
      <c r="D4970" t="s">
        <v>2378</v>
      </c>
      <c r="E4970">
        <v>0</v>
      </c>
    </row>
    <row r="4971" spans="1:5" x14ac:dyDescent="0.3">
      <c r="A4971">
        <v>71010012</v>
      </c>
      <c r="B4971" t="s">
        <v>293</v>
      </c>
      <c r="C4971" t="s">
        <v>130</v>
      </c>
      <c r="D4971" t="s">
        <v>2379</v>
      </c>
      <c r="E4971">
        <v>0</v>
      </c>
    </row>
    <row r="4972" spans="1:5" x14ac:dyDescent="0.3">
      <c r="A4972">
        <v>71010012</v>
      </c>
      <c r="B4972" t="s">
        <v>293</v>
      </c>
      <c r="C4972" t="s">
        <v>130</v>
      </c>
      <c r="D4972" t="s">
        <v>2380</v>
      </c>
      <c r="E4972">
        <v>0</v>
      </c>
    </row>
    <row r="4973" spans="1:5" x14ac:dyDescent="0.3">
      <c r="A4973">
        <v>71010012</v>
      </c>
      <c r="B4973" t="s">
        <v>293</v>
      </c>
      <c r="C4973" t="s">
        <v>130</v>
      </c>
      <c r="D4973" t="s">
        <v>2381</v>
      </c>
      <c r="E4973">
        <v>0</v>
      </c>
    </row>
    <row r="4974" spans="1:5" x14ac:dyDescent="0.3">
      <c r="A4974">
        <v>71010012</v>
      </c>
      <c r="B4974" t="s">
        <v>293</v>
      </c>
      <c r="C4974" t="s">
        <v>130</v>
      </c>
      <c r="D4974" t="s">
        <v>2382</v>
      </c>
      <c r="E4974">
        <v>0</v>
      </c>
    </row>
    <row r="4975" spans="1:5" x14ac:dyDescent="0.3">
      <c r="A4975">
        <v>71010012</v>
      </c>
      <c r="B4975" t="s">
        <v>293</v>
      </c>
      <c r="C4975" t="s">
        <v>130</v>
      </c>
      <c r="D4975" t="s">
        <v>2383</v>
      </c>
      <c r="E4975">
        <v>0</v>
      </c>
    </row>
    <row r="4976" spans="1:5" x14ac:dyDescent="0.3">
      <c r="A4976">
        <v>71010012</v>
      </c>
      <c r="B4976" t="s">
        <v>293</v>
      </c>
      <c r="C4976" t="s">
        <v>130</v>
      </c>
      <c r="D4976" t="s">
        <v>2384</v>
      </c>
      <c r="E4976">
        <v>0</v>
      </c>
    </row>
    <row r="4977" spans="1:5" x14ac:dyDescent="0.3">
      <c r="A4977">
        <v>71010012</v>
      </c>
      <c r="B4977" t="s">
        <v>293</v>
      </c>
      <c r="C4977" t="s">
        <v>130</v>
      </c>
      <c r="D4977" t="s">
        <v>2385</v>
      </c>
      <c r="E4977">
        <v>-250</v>
      </c>
    </row>
    <row r="4978" spans="1:5" x14ac:dyDescent="0.3">
      <c r="A4978">
        <v>71010012</v>
      </c>
      <c r="B4978" t="s">
        <v>293</v>
      </c>
      <c r="C4978" t="s">
        <v>130</v>
      </c>
      <c r="D4978" t="s">
        <v>2386</v>
      </c>
      <c r="E4978">
        <v>0</v>
      </c>
    </row>
    <row r="4979" spans="1:5" x14ac:dyDescent="0.3">
      <c r="A4979">
        <v>71010012</v>
      </c>
      <c r="B4979" t="s">
        <v>293</v>
      </c>
      <c r="C4979" t="s">
        <v>130</v>
      </c>
      <c r="D4979" t="s">
        <v>2387</v>
      </c>
      <c r="E4979">
        <v>0</v>
      </c>
    </row>
    <row r="4980" spans="1:5" x14ac:dyDescent="0.3">
      <c r="A4980">
        <v>71010012</v>
      </c>
      <c r="B4980" t="s">
        <v>293</v>
      </c>
      <c r="C4980" t="s">
        <v>130</v>
      </c>
      <c r="D4980" t="s">
        <v>2388</v>
      </c>
      <c r="E4980">
        <v>0</v>
      </c>
    </row>
    <row r="4981" spans="1:5" x14ac:dyDescent="0.3">
      <c r="A4981">
        <v>71010012</v>
      </c>
      <c r="B4981" t="s">
        <v>293</v>
      </c>
      <c r="C4981" t="s">
        <v>130</v>
      </c>
      <c r="D4981" t="s">
        <v>2389</v>
      </c>
      <c r="E4981">
        <v>-55</v>
      </c>
    </row>
    <row r="4982" spans="1:5" x14ac:dyDescent="0.3">
      <c r="A4982">
        <v>71010012</v>
      </c>
      <c r="B4982" t="s">
        <v>293</v>
      </c>
      <c r="C4982" t="s">
        <v>130</v>
      </c>
      <c r="D4982" t="s">
        <v>2390</v>
      </c>
      <c r="E4982">
        <v>0</v>
      </c>
    </row>
    <row r="4983" spans="1:5" x14ac:dyDescent="0.3">
      <c r="A4983">
        <v>71010012</v>
      </c>
      <c r="B4983" t="s">
        <v>293</v>
      </c>
      <c r="C4983" t="s">
        <v>130</v>
      </c>
      <c r="D4983" t="s">
        <v>2391</v>
      </c>
      <c r="E4983">
        <v>0</v>
      </c>
    </row>
    <row r="4984" spans="1:5" x14ac:dyDescent="0.3">
      <c r="A4984">
        <v>71010012</v>
      </c>
      <c r="B4984" t="s">
        <v>293</v>
      </c>
      <c r="C4984" t="s">
        <v>130</v>
      </c>
      <c r="D4984" t="s">
        <v>2392</v>
      </c>
      <c r="E4984">
        <v>-60</v>
      </c>
    </row>
    <row r="4985" spans="1:5" x14ac:dyDescent="0.3">
      <c r="A4985">
        <v>71010012</v>
      </c>
      <c r="B4985" t="s">
        <v>293</v>
      </c>
      <c r="C4985" t="s">
        <v>130</v>
      </c>
      <c r="D4985" t="s">
        <v>2393</v>
      </c>
      <c r="E4985">
        <v>-40</v>
      </c>
    </row>
    <row r="4986" spans="1:5" x14ac:dyDescent="0.3">
      <c r="A4986">
        <v>71010012</v>
      </c>
      <c r="B4986" t="s">
        <v>293</v>
      </c>
      <c r="C4986" t="s">
        <v>130</v>
      </c>
      <c r="D4986" t="s">
        <v>2394</v>
      </c>
      <c r="E4986">
        <v>0</v>
      </c>
    </row>
    <row r="4987" spans="1:5" x14ac:dyDescent="0.3">
      <c r="A4987">
        <v>71010012</v>
      </c>
      <c r="B4987" t="s">
        <v>293</v>
      </c>
      <c r="C4987" t="s">
        <v>130</v>
      </c>
      <c r="D4987" t="s">
        <v>2395</v>
      </c>
      <c r="E4987">
        <v>0</v>
      </c>
    </row>
    <row r="4988" spans="1:5" x14ac:dyDescent="0.3">
      <c r="A4988">
        <v>71010012</v>
      </c>
      <c r="B4988" t="s">
        <v>293</v>
      </c>
      <c r="C4988" t="s">
        <v>130</v>
      </c>
      <c r="D4988" t="s">
        <v>2396</v>
      </c>
      <c r="E4988">
        <v>0</v>
      </c>
    </row>
    <row r="4989" spans="1:5" x14ac:dyDescent="0.3">
      <c r="A4989">
        <v>71010012</v>
      </c>
      <c r="B4989" t="s">
        <v>293</v>
      </c>
      <c r="C4989" t="s">
        <v>130</v>
      </c>
      <c r="D4989" t="s">
        <v>2397</v>
      </c>
      <c r="E4989">
        <v>0</v>
      </c>
    </row>
    <row r="4990" spans="1:5" x14ac:dyDescent="0.3">
      <c r="A4990">
        <v>71010012</v>
      </c>
      <c r="B4990" t="s">
        <v>293</v>
      </c>
      <c r="C4990" t="s">
        <v>130</v>
      </c>
      <c r="D4990" t="s">
        <v>2398</v>
      </c>
      <c r="E4990">
        <v>0</v>
      </c>
    </row>
    <row r="4991" spans="1:5" x14ac:dyDescent="0.3">
      <c r="A4991">
        <v>71010012</v>
      </c>
      <c r="B4991" t="s">
        <v>293</v>
      </c>
      <c r="C4991" t="s">
        <v>130</v>
      </c>
      <c r="D4991" t="s">
        <v>2399</v>
      </c>
      <c r="E4991">
        <v>0</v>
      </c>
    </row>
    <row r="4992" spans="1:5" x14ac:dyDescent="0.3">
      <c r="A4992">
        <v>71010012</v>
      </c>
      <c r="B4992" t="s">
        <v>293</v>
      </c>
      <c r="C4992" t="s">
        <v>130</v>
      </c>
      <c r="D4992" t="s">
        <v>2400</v>
      </c>
      <c r="E4992">
        <v>0</v>
      </c>
    </row>
    <row r="4993" spans="1:5" x14ac:dyDescent="0.3">
      <c r="A4993">
        <v>71010012</v>
      </c>
      <c r="B4993" t="s">
        <v>293</v>
      </c>
      <c r="C4993" t="s">
        <v>130</v>
      </c>
      <c r="D4993" t="s">
        <v>2401</v>
      </c>
      <c r="E4993">
        <v>0</v>
      </c>
    </row>
    <row r="4994" spans="1:5" x14ac:dyDescent="0.3">
      <c r="A4994">
        <v>71010012</v>
      </c>
      <c r="B4994" t="s">
        <v>293</v>
      </c>
      <c r="C4994" t="s">
        <v>130</v>
      </c>
      <c r="D4994" t="s">
        <v>2402</v>
      </c>
      <c r="E4994">
        <v>-130</v>
      </c>
    </row>
    <row r="4995" spans="1:5" x14ac:dyDescent="0.3">
      <c r="A4995">
        <v>71010012</v>
      </c>
      <c r="B4995" t="s">
        <v>293</v>
      </c>
      <c r="C4995" t="s">
        <v>130</v>
      </c>
      <c r="D4995" t="s">
        <v>2403</v>
      </c>
      <c r="E4995">
        <v>0</v>
      </c>
    </row>
    <row r="4996" spans="1:5" x14ac:dyDescent="0.3">
      <c r="A4996">
        <v>71010012</v>
      </c>
      <c r="B4996" t="s">
        <v>293</v>
      </c>
      <c r="C4996" t="s">
        <v>130</v>
      </c>
      <c r="D4996" t="s">
        <v>2404</v>
      </c>
      <c r="E4996">
        <v>0</v>
      </c>
    </row>
    <row r="4997" spans="1:5" x14ac:dyDescent="0.3">
      <c r="A4997">
        <v>71010012</v>
      </c>
      <c r="B4997" t="s">
        <v>293</v>
      </c>
      <c r="C4997" t="s">
        <v>130</v>
      </c>
      <c r="D4997" t="s">
        <v>2405</v>
      </c>
      <c r="E4997">
        <v>0</v>
      </c>
    </row>
    <row r="4998" spans="1:5" x14ac:dyDescent="0.3">
      <c r="A4998">
        <v>71010012</v>
      </c>
      <c r="B4998" t="s">
        <v>293</v>
      </c>
      <c r="C4998" t="s">
        <v>130</v>
      </c>
      <c r="D4998" t="s">
        <v>2406</v>
      </c>
      <c r="E4998">
        <v>0</v>
      </c>
    </row>
    <row r="4999" spans="1:5" x14ac:dyDescent="0.3">
      <c r="A4999">
        <v>71010012</v>
      </c>
      <c r="B4999" t="s">
        <v>293</v>
      </c>
      <c r="C4999" t="s">
        <v>130</v>
      </c>
      <c r="D4999" t="s">
        <v>2407</v>
      </c>
      <c r="E4999">
        <v>-48</v>
      </c>
    </row>
    <row r="5000" spans="1:5" x14ac:dyDescent="0.3">
      <c r="A5000">
        <v>71010012</v>
      </c>
      <c r="B5000" t="s">
        <v>293</v>
      </c>
      <c r="C5000" t="s">
        <v>130</v>
      </c>
      <c r="D5000" t="s">
        <v>2408</v>
      </c>
      <c r="E5000">
        <v>0</v>
      </c>
    </row>
    <row r="5001" spans="1:5" x14ac:dyDescent="0.3">
      <c r="A5001">
        <v>71010012</v>
      </c>
      <c r="B5001" t="s">
        <v>293</v>
      </c>
      <c r="C5001" t="s">
        <v>130</v>
      </c>
      <c r="D5001" t="s">
        <v>2409</v>
      </c>
      <c r="E5001">
        <v>-42317.35</v>
      </c>
    </row>
    <row r="5002" spans="1:5" x14ac:dyDescent="0.3">
      <c r="A5002">
        <v>71010012</v>
      </c>
      <c r="B5002" t="s">
        <v>293</v>
      </c>
      <c r="C5002" t="s">
        <v>130</v>
      </c>
      <c r="D5002" t="s">
        <v>2410</v>
      </c>
      <c r="E5002">
        <v>0</v>
      </c>
    </row>
    <row r="5003" spans="1:5" x14ac:dyDescent="0.3">
      <c r="A5003">
        <v>71010012</v>
      </c>
      <c r="B5003" t="s">
        <v>293</v>
      </c>
      <c r="C5003" t="s">
        <v>130</v>
      </c>
      <c r="D5003" t="s">
        <v>2411</v>
      </c>
      <c r="E5003">
        <v>0</v>
      </c>
    </row>
    <row r="5004" spans="1:5" x14ac:dyDescent="0.3">
      <c r="A5004">
        <v>71010012</v>
      </c>
      <c r="B5004" t="s">
        <v>293</v>
      </c>
      <c r="C5004" t="s">
        <v>130</v>
      </c>
      <c r="D5004" t="s">
        <v>2412</v>
      </c>
      <c r="E5004">
        <v>-245</v>
      </c>
    </row>
    <row r="5005" spans="1:5" x14ac:dyDescent="0.3">
      <c r="A5005">
        <v>71010012</v>
      </c>
      <c r="B5005" t="s">
        <v>293</v>
      </c>
      <c r="C5005" t="s">
        <v>130</v>
      </c>
      <c r="D5005" t="s">
        <v>2413</v>
      </c>
      <c r="E5005">
        <v>0</v>
      </c>
    </row>
    <row r="5006" spans="1:5" x14ac:dyDescent="0.3">
      <c r="A5006">
        <v>37360014</v>
      </c>
      <c r="B5006" t="s">
        <v>295</v>
      </c>
      <c r="C5006" t="s">
        <v>8</v>
      </c>
      <c r="D5006" t="s">
        <v>2378</v>
      </c>
      <c r="E5006">
        <v>0</v>
      </c>
    </row>
    <row r="5007" spans="1:5" x14ac:dyDescent="0.3">
      <c r="A5007">
        <v>37360014</v>
      </c>
      <c r="B5007" t="s">
        <v>295</v>
      </c>
      <c r="C5007" t="s">
        <v>8</v>
      </c>
      <c r="D5007" t="s">
        <v>2379</v>
      </c>
      <c r="E5007">
        <v>0</v>
      </c>
    </row>
    <row r="5008" spans="1:5" x14ac:dyDescent="0.3">
      <c r="A5008">
        <v>37360014</v>
      </c>
      <c r="B5008" t="s">
        <v>295</v>
      </c>
      <c r="C5008" t="s">
        <v>8</v>
      </c>
      <c r="D5008" t="s">
        <v>2380</v>
      </c>
      <c r="E5008">
        <v>0</v>
      </c>
    </row>
    <row r="5009" spans="1:5" x14ac:dyDescent="0.3">
      <c r="A5009">
        <v>37360014</v>
      </c>
      <c r="B5009" t="s">
        <v>295</v>
      </c>
      <c r="C5009" t="s">
        <v>8</v>
      </c>
      <c r="D5009" t="s">
        <v>2381</v>
      </c>
      <c r="E5009">
        <v>0</v>
      </c>
    </row>
    <row r="5010" spans="1:5" x14ac:dyDescent="0.3">
      <c r="A5010">
        <v>37360014</v>
      </c>
      <c r="B5010" t="s">
        <v>295</v>
      </c>
      <c r="C5010" t="s">
        <v>8</v>
      </c>
      <c r="D5010" t="s">
        <v>2382</v>
      </c>
      <c r="E5010">
        <v>0</v>
      </c>
    </row>
    <row r="5011" spans="1:5" x14ac:dyDescent="0.3">
      <c r="A5011">
        <v>37360014</v>
      </c>
      <c r="B5011" t="s">
        <v>295</v>
      </c>
      <c r="C5011" t="s">
        <v>8</v>
      </c>
      <c r="D5011" t="s">
        <v>2383</v>
      </c>
      <c r="E5011">
        <v>0</v>
      </c>
    </row>
    <row r="5012" spans="1:5" x14ac:dyDescent="0.3">
      <c r="A5012">
        <v>37360014</v>
      </c>
      <c r="B5012" t="s">
        <v>295</v>
      </c>
      <c r="C5012" t="s">
        <v>8</v>
      </c>
      <c r="D5012" t="s">
        <v>2384</v>
      </c>
      <c r="E5012">
        <v>0</v>
      </c>
    </row>
    <row r="5013" spans="1:5" x14ac:dyDescent="0.3">
      <c r="A5013">
        <v>37360014</v>
      </c>
      <c r="B5013" t="s">
        <v>295</v>
      </c>
      <c r="C5013" t="s">
        <v>8</v>
      </c>
      <c r="D5013" t="s">
        <v>2385</v>
      </c>
      <c r="E5013">
        <v>0</v>
      </c>
    </row>
    <row r="5014" spans="1:5" x14ac:dyDescent="0.3">
      <c r="A5014">
        <v>37360014</v>
      </c>
      <c r="B5014" t="s">
        <v>295</v>
      </c>
      <c r="C5014" t="s">
        <v>8</v>
      </c>
      <c r="D5014" t="s">
        <v>2386</v>
      </c>
      <c r="E5014">
        <v>0</v>
      </c>
    </row>
    <row r="5015" spans="1:5" x14ac:dyDescent="0.3">
      <c r="A5015">
        <v>37360014</v>
      </c>
      <c r="B5015" t="s">
        <v>295</v>
      </c>
      <c r="C5015" t="s">
        <v>8</v>
      </c>
      <c r="D5015" t="s">
        <v>2387</v>
      </c>
      <c r="E5015">
        <v>0</v>
      </c>
    </row>
    <row r="5016" spans="1:5" x14ac:dyDescent="0.3">
      <c r="A5016">
        <v>37360014</v>
      </c>
      <c r="B5016" t="s">
        <v>295</v>
      </c>
      <c r="C5016" t="s">
        <v>8</v>
      </c>
      <c r="D5016" t="s">
        <v>2388</v>
      </c>
      <c r="E5016">
        <v>-2</v>
      </c>
    </row>
    <row r="5017" spans="1:5" x14ac:dyDescent="0.3">
      <c r="A5017">
        <v>37360014</v>
      </c>
      <c r="B5017" t="s">
        <v>295</v>
      </c>
      <c r="C5017" t="s">
        <v>8</v>
      </c>
      <c r="D5017" t="s">
        <v>2389</v>
      </c>
      <c r="E5017">
        <v>0</v>
      </c>
    </row>
    <row r="5018" spans="1:5" x14ac:dyDescent="0.3">
      <c r="A5018">
        <v>37360014</v>
      </c>
      <c r="B5018" t="s">
        <v>295</v>
      </c>
      <c r="C5018" t="s">
        <v>8</v>
      </c>
      <c r="D5018" t="s">
        <v>2390</v>
      </c>
      <c r="E5018">
        <v>0</v>
      </c>
    </row>
    <row r="5019" spans="1:5" x14ac:dyDescent="0.3">
      <c r="A5019">
        <v>37360014</v>
      </c>
      <c r="B5019" t="s">
        <v>295</v>
      </c>
      <c r="C5019" t="s">
        <v>8</v>
      </c>
      <c r="D5019" t="s">
        <v>2391</v>
      </c>
      <c r="E5019">
        <v>0</v>
      </c>
    </row>
    <row r="5020" spans="1:5" x14ac:dyDescent="0.3">
      <c r="A5020">
        <v>37360014</v>
      </c>
      <c r="B5020" t="s">
        <v>295</v>
      </c>
      <c r="C5020" t="s">
        <v>8</v>
      </c>
      <c r="D5020" t="s">
        <v>2392</v>
      </c>
      <c r="E5020">
        <v>0</v>
      </c>
    </row>
    <row r="5021" spans="1:5" x14ac:dyDescent="0.3">
      <c r="A5021">
        <v>37360014</v>
      </c>
      <c r="B5021" t="s">
        <v>295</v>
      </c>
      <c r="C5021" t="s">
        <v>8</v>
      </c>
      <c r="D5021" t="s">
        <v>2393</v>
      </c>
      <c r="E5021">
        <v>0</v>
      </c>
    </row>
    <row r="5022" spans="1:5" x14ac:dyDescent="0.3">
      <c r="A5022">
        <v>37360014</v>
      </c>
      <c r="B5022" t="s">
        <v>295</v>
      </c>
      <c r="C5022" t="s">
        <v>8</v>
      </c>
      <c r="D5022" t="s">
        <v>2394</v>
      </c>
      <c r="E5022">
        <v>0</v>
      </c>
    </row>
    <row r="5023" spans="1:5" x14ac:dyDescent="0.3">
      <c r="A5023">
        <v>37360014</v>
      </c>
      <c r="B5023" t="s">
        <v>295</v>
      </c>
      <c r="C5023" t="s">
        <v>8</v>
      </c>
      <c r="D5023" t="s">
        <v>2395</v>
      </c>
      <c r="E5023">
        <v>0</v>
      </c>
    </row>
    <row r="5024" spans="1:5" x14ac:dyDescent="0.3">
      <c r="A5024">
        <v>37360014</v>
      </c>
      <c r="B5024" t="s">
        <v>295</v>
      </c>
      <c r="C5024" t="s">
        <v>8</v>
      </c>
      <c r="D5024" t="s">
        <v>2396</v>
      </c>
      <c r="E5024">
        <v>0</v>
      </c>
    </row>
    <row r="5025" spans="1:5" x14ac:dyDescent="0.3">
      <c r="A5025">
        <v>37360014</v>
      </c>
      <c r="B5025" t="s">
        <v>295</v>
      </c>
      <c r="C5025" t="s">
        <v>8</v>
      </c>
      <c r="D5025" t="s">
        <v>2397</v>
      </c>
      <c r="E5025">
        <v>0</v>
      </c>
    </row>
    <row r="5026" spans="1:5" x14ac:dyDescent="0.3">
      <c r="A5026">
        <v>37360014</v>
      </c>
      <c r="B5026" t="s">
        <v>295</v>
      </c>
      <c r="C5026" t="s">
        <v>8</v>
      </c>
      <c r="D5026" t="s">
        <v>2398</v>
      </c>
      <c r="E5026">
        <v>0</v>
      </c>
    </row>
    <row r="5027" spans="1:5" x14ac:dyDescent="0.3">
      <c r="A5027">
        <v>37360014</v>
      </c>
      <c r="B5027" t="s">
        <v>295</v>
      </c>
      <c r="C5027" t="s">
        <v>8</v>
      </c>
      <c r="D5027" t="s">
        <v>2399</v>
      </c>
      <c r="E5027">
        <v>0</v>
      </c>
    </row>
    <row r="5028" spans="1:5" x14ac:dyDescent="0.3">
      <c r="A5028">
        <v>37360014</v>
      </c>
      <c r="B5028" t="s">
        <v>295</v>
      </c>
      <c r="C5028" t="s">
        <v>8</v>
      </c>
      <c r="D5028" t="s">
        <v>2400</v>
      </c>
      <c r="E5028">
        <v>0</v>
      </c>
    </row>
    <row r="5029" spans="1:5" x14ac:dyDescent="0.3">
      <c r="A5029">
        <v>37360014</v>
      </c>
      <c r="B5029" t="s">
        <v>295</v>
      </c>
      <c r="C5029" t="s">
        <v>8</v>
      </c>
      <c r="D5029" t="s">
        <v>2401</v>
      </c>
      <c r="E5029">
        <v>0</v>
      </c>
    </row>
    <row r="5030" spans="1:5" x14ac:dyDescent="0.3">
      <c r="A5030">
        <v>37360014</v>
      </c>
      <c r="B5030" t="s">
        <v>295</v>
      </c>
      <c r="C5030" t="s">
        <v>8</v>
      </c>
      <c r="D5030" t="s">
        <v>2402</v>
      </c>
      <c r="E5030">
        <v>0</v>
      </c>
    </row>
    <row r="5031" spans="1:5" x14ac:dyDescent="0.3">
      <c r="A5031">
        <v>37360014</v>
      </c>
      <c r="B5031" t="s">
        <v>295</v>
      </c>
      <c r="C5031" t="s">
        <v>8</v>
      </c>
      <c r="D5031" t="s">
        <v>2403</v>
      </c>
      <c r="E5031">
        <v>0</v>
      </c>
    </row>
    <row r="5032" spans="1:5" x14ac:dyDescent="0.3">
      <c r="A5032">
        <v>37360014</v>
      </c>
      <c r="B5032" t="s">
        <v>295</v>
      </c>
      <c r="C5032" t="s">
        <v>8</v>
      </c>
      <c r="D5032" t="s">
        <v>2404</v>
      </c>
      <c r="E5032">
        <v>0</v>
      </c>
    </row>
    <row r="5033" spans="1:5" x14ac:dyDescent="0.3">
      <c r="A5033">
        <v>37360014</v>
      </c>
      <c r="B5033" t="s">
        <v>295</v>
      </c>
      <c r="C5033" t="s">
        <v>8</v>
      </c>
      <c r="D5033" t="s">
        <v>2405</v>
      </c>
      <c r="E5033">
        <v>-4</v>
      </c>
    </row>
    <row r="5034" spans="1:5" x14ac:dyDescent="0.3">
      <c r="A5034">
        <v>37360014</v>
      </c>
      <c r="B5034" t="s">
        <v>295</v>
      </c>
      <c r="C5034" t="s">
        <v>8</v>
      </c>
      <c r="D5034" t="s">
        <v>2406</v>
      </c>
      <c r="E5034">
        <v>0</v>
      </c>
    </row>
    <row r="5035" spans="1:5" x14ac:dyDescent="0.3">
      <c r="A5035">
        <v>37360014</v>
      </c>
      <c r="B5035" t="s">
        <v>295</v>
      </c>
      <c r="C5035" t="s">
        <v>8</v>
      </c>
      <c r="D5035" t="s">
        <v>2407</v>
      </c>
      <c r="E5035">
        <v>0</v>
      </c>
    </row>
    <row r="5036" spans="1:5" x14ac:dyDescent="0.3">
      <c r="A5036">
        <v>37360014</v>
      </c>
      <c r="B5036" t="s">
        <v>295</v>
      </c>
      <c r="C5036" t="s">
        <v>8</v>
      </c>
      <c r="D5036" t="s">
        <v>2408</v>
      </c>
      <c r="E5036">
        <v>0</v>
      </c>
    </row>
    <row r="5037" spans="1:5" x14ac:dyDescent="0.3">
      <c r="A5037">
        <v>37360014</v>
      </c>
      <c r="B5037" t="s">
        <v>295</v>
      </c>
      <c r="C5037" t="s">
        <v>8</v>
      </c>
      <c r="D5037" t="s">
        <v>2409</v>
      </c>
      <c r="E5037">
        <v>0</v>
      </c>
    </row>
    <row r="5038" spans="1:5" x14ac:dyDescent="0.3">
      <c r="A5038">
        <v>37360014</v>
      </c>
      <c r="B5038" t="s">
        <v>295</v>
      </c>
      <c r="C5038" t="s">
        <v>8</v>
      </c>
      <c r="D5038" t="s">
        <v>2410</v>
      </c>
      <c r="E5038">
        <v>0</v>
      </c>
    </row>
    <row r="5039" spans="1:5" x14ac:dyDescent="0.3">
      <c r="A5039">
        <v>37360014</v>
      </c>
      <c r="B5039" t="s">
        <v>295</v>
      </c>
      <c r="C5039" t="s">
        <v>8</v>
      </c>
      <c r="D5039" t="s">
        <v>2411</v>
      </c>
      <c r="E5039">
        <v>0</v>
      </c>
    </row>
    <row r="5040" spans="1:5" x14ac:dyDescent="0.3">
      <c r="A5040">
        <v>37360014</v>
      </c>
      <c r="B5040" t="s">
        <v>295</v>
      </c>
      <c r="C5040" t="s">
        <v>8</v>
      </c>
      <c r="D5040" t="s">
        <v>2412</v>
      </c>
      <c r="E5040">
        <v>0</v>
      </c>
    </row>
    <row r="5041" spans="1:5" x14ac:dyDescent="0.3">
      <c r="A5041">
        <v>37360014</v>
      </c>
      <c r="B5041" t="s">
        <v>295</v>
      </c>
      <c r="C5041" t="s">
        <v>8</v>
      </c>
      <c r="D5041" t="s">
        <v>2413</v>
      </c>
      <c r="E5041">
        <v>0</v>
      </c>
    </row>
    <row r="5042" spans="1:5" x14ac:dyDescent="0.3">
      <c r="A5042">
        <v>65050015</v>
      </c>
      <c r="B5042" t="s">
        <v>297</v>
      </c>
      <c r="C5042" t="s">
        <v>8</v>
      </c>
      <c r="D5042" t="s">
        <v>2378</v>
      </c>
      <c r="E5042">
        <v>0</v>
      </c>
    </row>
    <row r="5043" spans="1:5" x14ac:dyDescent="0.3">
      <c r="A5043">
        <v>65050015</v>
      </c>
      <c r="B5043" t="s">
        <v>297</v>
      </c>
      <c r="C5043" t="s">
        <v>8</v>
      </c>
      <c r="D5043" t="s">
        <v>2379</v>
      </c>
      <c r="E5043">
        <v>-2</v>
      </c>
    </row>
    <row r="5044" spans="1:5" x14ac:dyDescent="0.3">
      <c r="A5044">
        <v>65050015</v>
      </c>
      <c r="B5044" t="s">
        <v>297</v>
      </c>
      <c r="C5044" t="s">
        <v>8</v>
      </c>
      <c r="D5044" t="s">
        <v>2380</v>
      </c>
      <c r="E5044">
        <v>0</v>
      </c>
    </row>
    <row r="5045" spans="1:5" x14ac:dyDescent="0.3">
      <c r="A5045">
        <v>65050015</v>
      </c>
      <c r="B5045" t="s">
        <v>297</v>
      </c>
      <c r="C5045" t="s">
        <v>8</v>
      </c>
      <c r="D5045" t="s">
        <v>2381</v>
      </c>
      <c r="E5045">
        <v>0</v>
      </c>
    </row>
    <row r="5046" spans="1:5" x14ac:dyDescent="0.3">
      <c r="A5046">
        <v>65050015</v>
      </c>
      <c r="B5046" t="s">
        <v>297</v>
      </c>
      <c r="C5046" t="s">
        <v>8</v>
      </c>
      <c r="D5046" t="s">
        <v>2382</v>
      </c>
      <c r="E5046">
        <v>0</v>
      </c>
    </row>
    <row r="5047" spans="1:5" x14ac:dyDescent="0.3">
      <c r="A5047">
        <v>65050015</v>
      </c>
      <c r="B5047" t="s">
        <v>297</v>
      </c>
      <c r="C5047" t="s">
        <v>8</v>
      </c>
      <c r="D5047" t="s">
        <v>2383</v>
      </c>
      <c r="E5047">
        <v>0</v>
      </c>
    </row>
    <row r="5048" spans="1:5" x14ac:dyDescent="0.3">
      <c r="A5048">
        <v>65050015</v>
      </c>
      <c r="B5048" t="s">
        <v>297</v>
      </c>
      <c r="C5048" t="s">
        <v>8</v>
      </c>
      <c r="D5048" t="s">
        <v>2384</v>
      </c>
      <c r="E5048">
        <v>0</v>
      </c>
    </row>
    <row r="5049" spans="1:5" x14ac:dyDescent="0.3">
      <c r="A5049">
        <v>65050015</v>
      </c>
      <c r="B5049" t="s">
        <v>297</v>
      </c>
      <c r="C5049" t="s">
        <v>8</v>
      </c>
      <c r="D5049" t="s">
        <v>2385</v>
      </c>
      <c r="E5049">
        <v>0</v>
      </c>
    </row>
    <row r="5050" spans="1:5" x14ac:dyDescent="0.3">
      <c r="A5050">
        <v>65050015</v>
      </c>
      <c r="B5050" t="s">
        <v>297</v>
      </c>
      <c r="C5050" t="s">
        <v>8</v>
      </c>
      <c r="D5050" t="s">
        <v>2386</v>
      </c>
      <c r="E5050">
        <v>0</v>
      </c>
    </row>
    <row r="5051" spans="1:5" x14ac:dyDescent="0.3">
      <c r="A5051">
        <v>65050015</v>
      </c>
      <c r="B5051" t="s">
        <v>297</v>
      </c>
      <c r="C5051" t="s">
        <v>8</v>
      </c>
      <c r="D5051" t="s">
        <v>2387</v>
      </c>
      <c r="E5051">
        <v>0</v>
      </c>
    </row>
    <row r="5052" spans="1:5" x14ac:dyDescent="0.3">
      <c r="A5052">
        <v>65050015</v>
      </c>
      <c r="B5052" t="s">
        <v>297</v>
      </c>
      <c r="C5052" t="s">
        <v>8</v>
      </c>
      <c r="D5052" t="s">
        <v>2388</v>
      </c>
      <c r="E5052">
        <v>0</v>
      </c>
    </row>
    <row r="5053" spans="1:5" x14ac:dyDescent="0.3">
      <c r="A5053">
        <v>65050015</v>
      </c>
      <c r="B5053" t="s">
        <v>297</v>
      </c>
      <c r="C5053" t="s">
        <v>8</v>
      </c>
      <c r="D5053" t="s">
        <v>2389</v>
      </c>
      <c r="E5053">
        <v>0</v>
      </c>
    </row>
    <row r="5054" spans="1:5" x14ac:dyDescent="0.3">
      <c r="A5054">
        <v>65050015</v>
      </c>
      <c r="B5054" t="s">
        <v>297</v>
      </c>
      <c r="C5054" t="s">
        <v>8</v>
      </c>
      <c r="D5054" t="s">
        <v>2390</v>
      </c>
      <c r="E5054">
        <v>0</v>
      </c>
    </row>
    <row r="5055" spans="1:5" x14ac:dyDescent="0.3">
      <c r="A5055">
        <v>65050015</v>
      </c>
      <c r="B5055" t="s">
        <v>297</v>
      </c>
      <c r="C5055" t="s">
        <v>8</v>
      </c>
      <c r="D5055" t="s">
        <v>2391</v>
      </c>
      <c r="E5055">
        <v>0</v>
      </c>
    </row>
    <row r="5056" spans="1:5" x14ac:dyDescent="0.3">
      <c r="A5056">
        <v>65050015</v>
      </c>
      <c r="B5056" t="s">
        <v>297</v>
      </c>
      <c r="C5056" t="s">
        <v>8</v>
      </c>
      <c r="D5056" t="s">
        <v>2392</v>
      </c>
      <c r="E5056">
        <v>0</v>
      </c>
    </row>
    <row r="5057" spans="1:5" x14ac:dyDescent="0.3">
      <c r="A5057">
        <v>65050015</v>
      </c>
      <c r="B5057" t="s">
        <v>297</v>
      </c>
      <c r="C5057" t="s">
        <v>8</v>
      </c>
      <c r="D5057" t="s">
        <v>2393</v>
      </c>
      <c r="E5057">
        <v>0</v>
      </c>
    </row>
    <row r="5058" spans="1:5" x14ac:dyDescent="0.3">
      <c r="A5058">
        <v>65050015</v>
      </c>
      <c r="B5058" t="s">
        <v>297</v>
      </c>
      <c r="C5058" t="s">
        <v>8</v>
      </c>
      <c r="D5058" t="s">
        <v>2394</v>
      </c>
      <c r="E5058">
        <v>0</v>
      </c>
    </row>
    <row r="5059" spans="1:5" x14ac:dyDescent="0.3">
      <c r="A5059">
        <v>65050015</v>
      </c>
      <c r="B5059" t="s">
        <v>297</v>
      </c>
      <c r="C5059" t="s">
        <v>8</v>
      </c>
      <c r="D5059" t="s">
        <v>2395</v>
      </c>
      <c r="E5059">
        <v>0</v>
      </c>
    </row>
    <row r="5060" spans="1:5" x14ac:dyDescent="0.3">
      <c r="A5060">
        <v>65050015</v>
      </c>
      <c r="B5060" t="s">
        <v>297</v>
      </c>
      <c r="C5060" t="s">
        <v>8</v>
      </c>
      <c r="D5060" t="s">
        <v>2396</v>
      </c>
      <c r="E5060">
        <v>0</v>
      </c>
    </row>
    <row r="5061" spans="1:5" x14ac:dyDescent="0.3">
      <c r="A5061">
        <v>65050015</v>
      </c>
      <c r="B5061" t="s">
        <v>297</v>
      </c>
      <c r="C5061" t="s">
        <v>8</v>
      </c>
      <c r="D5061" t="s">
        <v>2397</v>
      </c>
      <c r="E5061">
        <v>0</v>
      </c>
    </row>
    <row r="5062" spans="1:5" x14ac:dyDescent="0.3">
      <c r="A5062">
        <v>65050015</v>
      </c>
      <c r="B5062" t="s">
        <v>297</v>
      </c>
      <c r="C5062" t="s">
        <v>8</v>
      </c>
      <c r="D5062" t="s">
        <v>2398</v>
      </c>
      <c r="E5062">
        <v>0</v>
      </c>
    </row>
    <row r="5063" spans="1:5" x14ac:dyDescent="0.3">
      <c r="A5063">
        <v>65050015</v>
      </c>
      <c r="B5063" t="s">
        <v>297</v>
      </c>
      <c r="C5063" t="s">
        <v>8</v>
      </c>
      <c r="D5063" t="s">
        <v>2399</v>
      </c>
      <c r="E5063">
        <v>0</v>
      </c>
    </row>
    <row r="5064" spans="1:5" x14ac:dyDescent="0.3">
      <c r="A5064">
        <v>65050015</v>
      </c>
      <c r="B5064" t="s">
        <v>297</v>
      </c>
      <c r="C5064" t="s">
        <v>8</v>
      </c>
      <c r="D5064" t="s">
        <v>2400</v>
      </c>
      <c r="E5064">
        <v>-2</v>
      </c>
    </row>
    <row r="5065" spans="1:5" x14ac:dyDescent="0.3">
      <c r="A5065">
        <v>65050015</v>
      </c>
      <c r="B5065" t="s">
        <v>297</v>
      </c>
      <c r="C5065" t="s">
        <v>8</v>
      </c>
      <c r="D5065" t="s">
        <v>2401</v>
      </c>
      <c r="E5065">
        <v>0</v>
      </c>
    </row>
    <row r="5066" spans="1:5" x14ac:dyDescent="0.3">
      <c r="A5066">
        <v>65050015</v>
      </c>
      <c r="B5066" t="s">
        <v>297</v>
      </c>
      <c r="C5066" t="s">
        <v>8</v>
      </c>
      <c r="D5066" t="s">
        <v>2402</v>
      </c>
      <c r="E5066">
        <v>-2</v>
      </c>
    </row>
    <row r="5067" spans="1:5" x14ac:dyDescent="0.3">
      <c r="A5067">
        <v>65050015</v>
      </c>
      <c r="B5067" t="s">
        <v>297</v>
      </c>
      <c r="C5067" t="s">
        <v>8</v>
      </c>
      <c r="D5067" t="s">
        <v>2403</v>
      </c>
      <c r="E5067">
        <v>0</v>
      </c>
    </row>
    <row r="5068" spans="1:5" x14ac:dyDescent="0.3">
      <c r="A5068">
        <v>65050015</v>
      </c>
      <c r="B5068" t="s">
        <v>297</v>
      </c>
      <c r="C5068" t="s">
        <v>8</v>
      </c>
      <c r="D5068" t="s">
        <v>2404</v>
      </c>
      <c r="E5068">
        <v>-2</v>
      </c>
    </row>
    <row r="5069" spans="1:5" x14ac:dyDescent="0.3">
      <c r="A5069">
        <v>65050015</v>
      </c>
      <c r="B5069" t="s">
        <v>297</v>
      </c>
      <c r="C5069" t="s">
        <v>8</v>
      </c>
      <c r="D5069" t="s">
        <v>2405</v>
      </c>
      <c r="E5069">
        <v>0</v>
      </c>
    </row>
    <row r="5070" spans="1:5" x14ac:dyDescent="0.3">
      <c r="A5070">
        <v>65050015</v>
      </c>
      <c r="B5070" t="s">
        <v>297</v>
      </c>
      <c r="C5070" t="s">
        <v>8</v>
      </c>
      <c r="D5070" t="s">
        <v>2406</v>
      </c>
      <c r="E5070">
        <v>0</v>
      </c>
    </row>
    <row r="5071" spans="1:5" x14ac:dyDescent="0.3">
      <c r="A5071">
        <v>65050015</v>
      </c>
      <c r="B5071" t="s">
        <v>297</v>
      </c>
      <c r="C5071" t="s">
        <v>8</v>
      </c>
      <c r="D5071" t="s">
        <v>2407</v>
      </c>
      <c r="E5071">
        <v>0</v>
      </c>
    </row>
    <row r="5072" spans="1:5" x14ac:dyDescent="0.3">
      <c r="A5072">
        <v>65050015</v>
      </c>
      <c r="B5072" t="s">
        <v>297</v>
      </c>
      <c r="C5072" t="s">
        <v>8</v>
      </c>
      <c r="D5072" t="s">
        <v>2408</v>
      </c>
      <c r="E5072">
        <v>0</v>
      </c>
    </row>
    <row r="5073" spans="1:5" x14ac:dyDescent="0.3">
      <c r="A5073">
        <v>65050015</v>
      </c>
      <c r="B5073" t="s">
        <v>297</v>
      </c>
      <c r="C5073" t="s">
        <v>8</v>
      </c>
      <c r="D5073" t="s">
        <v>2409</v>
      </c>
      <c r="E5073">
        <v>0</v>
      </c>
    </row>
    <row r="5074" spans="1:5" x14ac:dyDescent="0.3">
      <c r="A5074">
        <v>65050015</v>
      </c>
      <c r="B5074" t="s">
        <v>297</v>
      </c>
      <c r="C5074" t="s">
        <v>8</v>
      </c>
      <c r="D5074" t="s">
        <v>2410</v>
      </c>
      <c r="E5074">
        <v>0</v>
      </c>
    </row>
    <row r="5075" spans="1:5" x14ac:dyDescent="0.3">
      <c r="A5075">
        <v>65050015</v>
      </c>
      <c r="B5075" t="s">
        <v>297</v>
      </c>
      <c r="C5075" t="s">
        <v>8</v>
      </c>
      <c r="D5075" t="s">
        <v>2411</v>
      </c>
      <c r="E5075">
        <v>0</v>
      </c>
    </row>
    <row r="5076" spans="1:5" x14ac:dyDescent="0.3">
      <c r="A5076">
        <v>65050015</v>
      </c>
      <c r="B5076" t="s">
        <v>297</v>
      </c>
      <c r="C5076" t="s">
        <v>8</v>
      </c>
      <c r="D5076" t="s">
        <v>2412</v>
      </c>
      <c r="E5076">
        <v>0</v>
      </c>
    </row>
    <row r="5077" spans="1:5" x14ac:dyDescent="0.3">
      <c r="A5077">
        <v>65050015</v>
      </c>
      <c r="B5077" t="s">
        <v>297</v>
      </c>
      <c r="C5077" t="s">
        <v>8</v>
      </c>
      <c r="D5077" t="s">
        <v>2413</v>
      </c>
      <c r="E5077">
        <v>0</v>
      </c>
    </row>
    <row r="5078" spans="1:5" x14ac:dyDescent="0.3">
      <c r="A5078">
        <v>71240005</v>
      </c>
      <c r="B5078" t="s">
        <v>299</v>
      </c>
      <c r="C5078" t="s">
        <v>8</v>
      </c>
      <c r="D5078" t="s">
        <v>2378</v>
      </c>
      <c r="E5078">
        <v>-2</v>
      </c>
    </row>
    <row r="5079" spans="1:5" x14ac:dyDescent="0.3">
      <c r="A5079">
        <v>71240005</v>
      </c>
      <c r="B5079" t="s">
        <v>299</v>
      </c>
      <c r="C5079" t="s">
        <v>8</v>
      </c>
      <c r="D5079" t="s">
        <v>2379</v>
      </c>
      <c r="E5079">
        <v>0</v>
      </c>
    </row>
    <row r="5080" spans="1:5" x14ac:dyDescent="0.3">
      <c r="A5080">
        <v>71240005</v>
      </c>
      <c r="B5080" t="s">
        <v>299</v>
      </c>
      <c r="C5080" t="s">
        <v>8</v>
      </c>
      <c r="D5080" t="s">
        <v>2380</v>
      </c>
      <c r="E5080">
        <v>0</v>
      </c>
    </row>
    <row r="5081" spans="1:5" x14ac:dyDescent="0.3">
      <c r="A5081">
        <v>71240005</v>
      </c>
      <c r="B5081" t="s">
        <v>299</v>
      </c>
      <c r="C5081" t="s">
        <v>8</v>
      </c>
      <c r="D5081" t="s">
        <v>2381</v>
      </c>
      <c r="E5081">
        <v>-4</v>
      </c>
    </row>
    <row r="5082" spans="1:5" x14ac:dyDescent="0.3">
      <c r="A5082">
        <v>71240005</v>
      </c>
      <c r="B5082" t="s">
        <v>299</v>
      </c>
      <c r="C5082" t="s">
        <v>8</v>
      </c>
      <c r="D5082" t="s">
        <v>2382</v>
      </c>
      <c r="E5082">
        <v>0</v>
      </c>
    </row>
    <row r="5083" spans="1:5" x14ac:dyDescent="0.3">
      <c r="A5083">
        <v>71240005</v>
      </c>
      <c r="B5083" t="s">
        <v>299</v>
      </c>
      <c r="C5083" t="s">
        <v>8</v>
      </c>
      <c r="D5083" t="s">
        <v>2383</v>
      </c>
      <c r="E5083">
        <v>0</v>
      </c>
    </row>
    <row r="5084" spans="1:5" x14ac:dyDescent="0.3">
      <c r="A5084">
        <v>71240005</v>
      </c>
      <c r="B5084" t="s">
        <v>299</v>
      </c>
      <c r="C5084" t="s">
        <v>8</v>
      </c>
      <c r="D5084" t="s">
        <v>2384</v>
      </c>
      <c r="E5084">
        <v>-1</v>
      </c>
    </row>
    <row r="5085" spans="1:5" x14ac:dyDescent="0.3">
      <c r="A5085">
        <v>71240005</v>
      </c>
      <c r="B5085" t="s">
        <v>299</v>
      </c>
      <c r="C5085" t="s">
        <v>8</v>
      </c>
      <c r="D5085" t="s">
        <v>2385</v>
      </c>
      <c r="E5085">
        <v>-9</v>
      </c>
    </row>
    <row r="5086" spans="1:5" x14ac:dyDescent="0.3">
      <c r="A5086">
        <v>71240005</v>
      </c>
      <c r="B5086" t="s">
        <v>299</v>
      </c>
      <c r="C5086" t="s">
        <v>8</v>
      </c>
      <c r="D5086" t="s">
        <v>2386</v>
      </c>
      <c r="E5086">
        <v>-20</v>
      </c>
    </row>
    <row r="5087" spans="1:5" x14ac:dyDescent="0.3">
      <c r="A5087">
        <v>71240005</v>
      </c>
      <c r="B5087" t="s">
        <v>299</v>
      </c>
      <c r="C5087" t="s">
        <v>8</v>
      </c>
      <c r="D5087" t="s">
        <v>2387</v>
      </c>
      <c r="E5087">
        <v>0</v>
      </c>
    </row>
    <row r="5088" spans="1:5" x14ac:dyDescent="0.3">
      <c r="A5088">
        <v>71240005</v>
      </c>
      <c r="B5088" t="s">
        <v>299</v>
      </c>
      <c r="C5088" t="s">
        <v>8</v>
      </c>
      <c r="D5088" t="s">
        <v>2388</v>
      </c>
      <c r="E5088">
        <v>-4</v>
      </c>
    </row>
    <row r="5089" spans="1:5" x14ac:dyDescent="0.3">
      <c r="A5089">
        <v>71240005</v>
      </c>
      <c r="B5089" t="s">
        <v>299</v>
      </c>
      <c r="C5089" t="s">
        <v>8</v>
      </c>
      <c r="D5089" t="s">
        <v>2389</v>
      </c>
      <c r="E5089">
        <v>-1</v>
      </c>
    </row>
    <row r="5090" spans="1:5" x14ac:dyDescent="0.3">
      <c r="A5090">
        <v>71240005</v>
      </c>
      <c r="B5090" t="s">
        <v>299</v>
      </c>
      <c r="C5090" t="s">
        <v>8</v>
      </c>
      <c r="D5090" t="s">
        <v>2390</v>
      </c>
      <c r="E5090">
        <v>0</v>
      </c>
    </row>
    <row r="5091" spans="1:5" x14ac:dyDescent="0.3">
      <c r="A5091">
        <v>71240005</v>
      </c>
      <c r="B5091" t="s">
        <v>299</v>
      </c>
      <c r="C5091" t="s">
        <v>8</v>
      </c>
      <c r="D5091" t="s">
        <v>2391</v>
      </c>
      <c r="E5091">
        <v>-5</v>
      </c>
    </row>
    <row r="5092" spans="1:5" x14ac:dyDescent="0.3">
      <c r="A5092">
        <v>71240005</v>
      </c>
      <c r="B5092" t="s">
        <v>299</v>
      </c>
      <c r="C5092" t="s">
        <v>8</v>
      </c>
      <c r="D5092" t="s">
        <v>2392</v>
      </c>
      <c r="E5092">
        <v>-4</v>
      </c>
    </row>
    <row r="5093" spans="1:5" x14ac:dyDescent="0.3">
      <c r="A5093">
        <v>71240005</v>
      </c>
      <c r="B5093" t="s">
        <v>299</v>
      </c>
      <c r="C5093" t="s">
        <v>8</v>
      </c>
      <c r="D5093" t="s">
        <v>2393</v>
      </c>
      <c r="E5093">
        <v>-4</v>
      </c>
    </row>
    <row r="5094" spans="1:5" x14ac:dyDescent="0.3">
      <c r="A5094">
        <v>71240005</v>
      </c>
      <c r="B5094" t="s">
        <v>299</v>
      </c>
      <c r="C5094" t="s">
        <v>8</v>
      </c>
      <c r="D5094" t="s">
        <v>2394</v>
      </c>
      <c r="E5094">
        <v>-5</v>
      </c>
    </row>
    <row r="5095" spans="1:5" x14ac:dyDescent="0.3">
      <c r="A5095">
        <v>71240005</v>
      </c>
      <c r="B5095" t="s">
        <v>299</v>
      </c>
      <c r="C5095" t="s">
        <v>8</v>
      </c>
      <c r="D5095" t="s">
        <v>2395</v>
      </c>
      <c r="E5095">
        <v>0</v>
      </c>
    </row>
    <row r="5096" spans="1:5" x14ac:dyDescent="0.3">
      <c r="A5096">
        <v>71240005</v>
      </c>
      <c r="B5096" t="s">
        <v>299</v>
      </c>
      <c r="C5096" t="s">
        <v>8</v>
      </c>
      <c r="D5096" t="s">
        <v>2396</v>
      </c>
      <c r="E5096">
        <v>0</v>
      </c>
    </row>
    <row r="5097" spans="1:5" x14ac:dyDescent="0.3">
      <c r="A5097">
        <v>71240005</v>
      </c>
      <c r="B5097" t="s">
        <v>299</v>
      </c>
      <c r="C5097" t="s">
        <v>8</v>
      </c>
      <c r="D5097" t="s">
        <v>2397</v>
      </c>
      <c r="E5097">
        <v>0</v>
      </c>
    </row>
    <row r="5098" spans="1:5" x14ac:dyDescent="0.3">
      <c r="A5098">
        <v>71240005</v>
      </c>
      <c r="B5098" t="s">
        <v>299</v>
      </c>
      <c r="C5098" t="s">
        <v>8</v>
      </c>
      <c r="D5098" t="s">
        <v>2398</v>
      </c>
      <c r="E5098">
        <v>-4</v>
      </c>
    </row>
    <row r="5099" spans="1:5" x14ac:dyDescent="0.3">
      <c r="A5099">
        <v>71240005</v>
      </c>
      <c r="B5099" t="s">
        <v>299</v>
      </c>
      <c r="C5099" t="s">
        <v>8</v>
      </c>
      <c r="D5099" t="s">
        <v>2399</v>
      </c>
      <c r="E5099">
        <v>-2</v>
      </c>
    </row>
    <row r="5100" spans="1:5" x14ac:dyDescent="0.3">
      <c r="A5100">
        <v>71240005</v>
      </c>
      <c r="B5100" t="s">
        <v>299</v>
      </c>
      <c r="C5100" t="s">
        <v>8</v>
      </c>
      <c r="D5100" t="s">
        <v>2400</v>
      </c>
      <c r="E5100">
        <v>0</v>
      </c>
    </row>
    <row r="5101" spans="1:5" x14ac:dyDescent="0.3">
      <c r="A5101">
        <v>71240005</v>
      </c>
      <c r="B5101" t="s">
        <v>299</v>
      </c>
      <c r="C5101" t="s">
        <v>8</v>
      </c>
      <c r="D5101" t="s">
        <v>2401</v>
      </c>
      <c r="E5101">
        <v>0</v>
      </c>
    </row>
    <row r="5102" spans="1:5" x14ac:dyDescent="0.3">
      <c r="A5102">
        <v>71240005</v>
      </c>
      <c r="B5102" t="s">
        <v>299</v>
      </c>
      <c r="C5102" t="s">
        <v>8</v>
      </c>
      <c r="D5102" t="s">
        <v>2402</v>
      </c>
      <c r="E5102">
        <v>0</v>
      </c>
    </row>
    <row r="5103" spans="1:5" x14ac:dyDescent="0.3">
      <c r="A5103">
        <v>71240005</v>
      </c>
      <c r="B5103" t="s">
        <v>299</v>
      </c>
      <c r="C5103" t="s">
        <v>8</v>
      </c>
      <c r="D5103" t="s">
        <v>2403</v>
      </c>
      <c r="E5103">
        <v>-10</v>
      </c>
    </row>
    <row r="5104" spans="1:5" x14ac:dyDescent="0.3">
      <c r="A5104">
        <v>71240005</v>
      </c>
      <c r="B5104" t="s">
        <v>299</v>
      </c>
      <c r="C5104" t="s">
        <v>8</v>
      </c>
      <c r="D5104" t="s">
        <v>2404</v>
      </c>
      <c r="E5104">
        <v>0</v>
      </c>
    </row>
    <row r="5105" spans="1:5" x14ac:dyDescent="0.3">
      <c r="A5105">
        <v>71240005</v>
      </c>
      <c r="B5105" t="s">
        <v>299</v>
      </c>
      <c r="C5105" t="s">
        <v>8</v>
      </c>
      <c r="D5105" t="s">
        <v>2405</v>
      </c>
      <c r="E5105">
        <v>0</v>
      </c>
    </row>
    <row r="5106" spans="1:5" x14ac:dyDescent="0.3">
      <c r="A5106">
        <v>71240005</v>
      </c>
      <c r="B5106" t="s">
        <v>299</v>
      </c>
      <c r="C5106" t="s">
        <v>8</v>
      </c>
      <c r="D5106" t="s">
        <v>2406</v>
      </c>
      <c r="E5106">
        <v>0</v>
      </c>
    </row>
    <row r="5107" spans="1:5" x14ac:dyDescent="0.3">
      <c r="A5107">
        <v>71240005</v>
      </c>
      <c r="B5107" t="s">
        <v>299</v>
      </c>
      <c r="C5107" t="s">
        <v>8</v>
      </c>
      <c r="D5107" t="s">
        <v>2407</v>
      </c>
      <c r="E5107">
        <v>-2</v>
      </c>
    </row>
    <row r="5108" spans="1:5" x14ac:dyDescent="0.3">
      <c r="A5108">
        <v>71240005</v>
      </c>
      <c r="B5108" t="s">
        <v>299</v>
      </c>
      <c r="C5108" t="s">
        <v>8</v>
      </c>
      <c r="D5108" t="s">
        <v>2408</v>
      </c>
      <c r="E5108">
        <v>0</v>
      </c>
    </row>
    <row r="5109" spans="1:5" x14ac:dyDescent="0.3">
      <c r="A5109">
        <v>71240005</v>
      </c>
      <c r="B5109" t="s">
        <v>299</v>
      </c>
      <c r="C5109" t="s">
        <v>8</v>
      </c>
      <c r="D5109" t="s">
        <v>2409</v>
      </c>
      <c r="E5109">
        <v>-4</v>
      </c>
    </row>
    <row r="5110" spans="1:5" x14ac:dyDescent="0.3">
      <c r="A5110">
        <v>71240005</v>
      </c>
      <c r="B5110" t="s">
        <v>299</v>
      </c>
      <c r="C5110" t="s">
        <v>8</v>
      </c>
      <c r="D5110" t="s">
        <v>2410</v>
      </c>
      <c r="E5110">
        <v>0</v>
      </c>
    </row>
    <row r="5111" spans="1:5" x14ac:dyDescent="0.3">
      <c r="A5111">
        <v>71240005</v>
      </c>
      <c r="B5111" t="s">
        <v>299</v>
      </c>
      <c r="C5111" t="s">
        <v>8</v>
      </c>
      <c r="D5111" t="s">
        <v>2411</v>
      </c>
      <c r="E5111">
        <v>-6</v>
      </c>
    </row>
    <row r="5112" spans="1:5" x14ac:dyDescent="0.3">
      <c r="A5112">
        <v>71240005</v>
      </c>
      <c r="B5112" t="s">
        <v>299</v>
      </c>
      <c r="C5112" t="s">
        <v>8</v>
      </c>
      <c r="D5112" t="s">
        <v>2412</v>
      </c>
      <c r="E5112">
        <v>-2</v>
      </c>
    </row>
    <row r="5113" spans="1:5" x14ac:dyDescent="0.3">
      <c r="A5113">
        <v>71240005</v>
      </c>
      <c r="B5113" t="s">
        <v>299</v>
      </c>
      <c r="C5113" t="s">
        <v>8</v>
      </c>
      <c r="D5113" t="s">
        <v>2413</v>
      </c>
      <c r="E5113">
        <v>-6</v>
      </c>
    </row>
    <row r="5114" spans="1:5" x14ac:dyDescent="0.3">
      <c r="A5114">
        <v>72170002</v>
      </c>
      <c r="B5114" t="s">
        <v>301</v>
      </c>
      <c r="C5114" t="s">
        <v>8</v>
      </c>
      <c r="D5114" t="s">
        <v>2378</v>
      </c>
      <c r="E5114">
        <v>0</v>
      </c>
    </row>
    <row r="5115" spans="1:5" x14ac:dyDescent="0.3">
      <c r="A5115">
        <v>72170002</v>
      </c>
      <c r="B5115" t="s">
        <v>301</v>
      </c>
      <c r="C5115" t="s">
        <v>8</v>
      </c>
      <c r="D5115" t="s">
        <v>2379</v>
      </c>
      <c r="E5115">
        <v>0</v>
      </c>
    </row>
    <row r="5116" spans="1:5" x14ac:dyDescent="0.3">
      <c r="A5116">
        <v>72170002</v>
      </c>
      <c r="B5116" t="s">
        <v>301</v>
      </c>
      <c r="C5116" t="s">
        <v>8</v>
      </c>
      <c r="D5116" t="s">
        <v>2380</v>
      </c>
      <c r="E5116">
        <v>0</v>
      </c>
    </row>
    <row r="5117" spans="1:5" x14ac:dyDescent="0.3">
      <c r="A5117">
        <v>72170002</v>
      </c>
      <c r="B5117" t="s">
        <v>301</v>
      </c>
      <c r="C5117" t="s">
        <v>8</v>
      </c>
      <c r="D5117" t="s">
        <v>2381</v>
      </c>
      <c r="E5117">
        <v>0</v>
      </c>
    </row>
    <row r="5118" spans="1:5" x14ac:dyDescent="0.3">
      <c r="A5118">
        <v>72170002</v>
      </c>
      <c r="B5118" t="s">
        <v>301</v>
      </c>
      <c r="C5118" t="s">
        <v>8</v>
      </c>
      <c r="D5118" t="s">
        <v>2382</v>
      </c>
      <c r="E5118">
        <v>0</v>
      </c>
    </row>
    <row r="5119" spans="1:5" x14ac:dyDescent="0.3">
      <c r="A5119">
        <v>72170002</v>
      </c>
      <c r="B5119" t="s">
        <v>301</v>
      </c>
      <c r="C5119" t="s">
        <v>8</v>
      </c>
      <c r="D5119" t="s">
        <v>2383</v>
      </c>
      <c r="E5119">
        <v>0</v>
      </c>
    </row>
    <row r="5120" spans="1:5" x14ac:dyDescent="0.3">
      <c r="A5120">
        <v>72170002</v>
      </c>
      <c r="B5120" t="s">
        <v>301</v>
      </c>
      <c r="C5120" t="s">
        <v>8</v>
      </c>
      <c r="D5120" t="s">
        <v>2384</v>
      </c>
      <c r="E5120">
        <v>0</v>
      </c>
    </row>
    <row r="5121" spans="1:5" x14ac:dyDescent="0.3">
      <c r="A5121">
        <v>72170002</v>
      </c>
      <c r="B5121" t="s">
        <v>301</v>
      </c>
      <c r="C5121" t="s">
        <v>8</v>
      </c>
      <c r="D5121" t="s">
        <v>2385</v>
      </c>
      <c r="E5121">
        <v>0</v>
      </c>
    </row>
    <row r="5122" spans="1:5" x14ac:dyDescent="0.3">
      <c r="A5122">
        <v>72170002</v>
      </c>
      <c r="B5122" t="s">
        <v>301</v>
      </c>
      <c r="C5122" t="s">
        <v>8</v>
      </c>
      <c r="D5122" t="s">
        <v>2386</v>
      </c>
      <c r="E5122">
        <v>0</v>
      </c>
    </row>
    <row r="5123" spans="1:5" x14ac:dyDescent="0.3">
      <c r="A5123">
        <v>72170002</v>
      </c>
      <c r="B5123" t="s">
        <v>301</v>
      </c>
      <c r="C5123" t="s">
        <v>8</v>
      </c>
      <c r="D5123" t="s">
        <v>2387</v>
      </c>
      <c r="E5123">
        <v>0</v>
      </c>
    </row>
    <row r="5124" spans="1:5" x14ac:dyDescent="0.3">
      <c r="A5124">
        <v>72170002</v>
      </c>
      <c r="B5124" t="s">
        <v>301</v>
      </c>
      <c r="C5124" t="s">
        <v>8</v>
      </c>
      <c r="D5124" t="s">
        <v>2388</v>
      </c>
      <c r="E5124">
        <v>-1</v>
      </c>
    </row>
    <row r="5125" spans="1:5" x14ac:dyDescent="0.3">
      <c r="A5125">
        <v>72170002</v>
      </c>
      <c r="B5125" t="s">
        <v>301</v>
      </c>
      <c r="C5125" t="s">
        <v>8</v>
      </c>
      <c r="D5125" t="s">
        <v>2389</v>
      </c>
      <c r="E5125">
        <v>0</v>
      </c>
    </row>
    <row r="5126" spans="1:5" x14ac:dyDescent="0.3">
      <c r="A5126">
        <v>72170002</v>
      </c>
      <c r="B5126" t="s">
        <v>301</v>
      </c>
      <c r="C5126" t="s">
        <v>8</v>
      </c>
      <c r="D5126" t="s">
        <v>2390</v>
      </c>
      <c r="E5126">
        <v>-1</v>
      </c>
    </row>
    <row r="5127" spans="1:5" x14ac:dyDescent="0.3">
      <c r="A5127">
        <v>72170002</v>
      </c>
      <c r="B5127" t="s">
        <v>301</v>
      </c>
      <c r="C5127" t="s">
        <v>8</v>
      </c>
      <c r="D5127" t="s">
        <v>2391</v>
      </c>
      <c r="E5127">
        <v>0</v>
      </c>
    </row>
    <row r="5128" spans="1:5" x14ac:dyDescent="0.3">
      <c r="A5128">
        <v>72170002</v>
      </c>
      <c r="B5128" t="s">
        <v>301</v>
      </c>
      <c r="C5128" t="s">
        <v>8</v>
      </c>
      <c r="D5128" t="s">
        <v>2392</v>
      </c>
      <c r="E5128">
        <v>0</v>
      </c>
    </row>
    <row r="5129" spans="1:5" x14ac:dyDescent="0.3">
      <c r="A5129">
        <v>72170002</v>
      </c>
      <c r="B5129" t="s">
        <v>301</v>
      </c>
      <c r="C5129" t="s">
        <v>8</v>
      </c>
      <c r="D5129" t="s">
        <v>2393</v>
      </c>
      <c r="E5129">
        <v>0</v>
      </c>
    </row>
    <row r="5130" spans="1:5" x14ac:dyDescent="0.3">
      <c r="A5130">
        <v>72170002</v>
      </c>
      <c r="B5130" t="s">
        <v>301</v>
      </c>
      <c r="C5130" t="s">
        <v>8</v>
      </c>
      <c r="D5130" t="s">
        <v>2394</v>
      </c>
      <c r="E5130">
        <v>0</v>
      </c>
    </row>
    <row r="5131" spans="1:5" x14ac:dyDescent="0.3">
      <c r="A5131">
        <v>72170002</v>
      </c>
      <c r="B5131" t="s">
        <v>301</v>
      </c>
      <c r="C5131" t="s">
        <v>8</v>
      </c>
      <c r="D5131" t="s">
        <v>2395</v>
      </c>
      <c r="E5131">
        <v>0</v>
      </c>
    </row>
    <row r="5132" spans="1:5" x14ac:dyDescent="0.3">
      <c r="A5132">
        <v>72170002</v>
      </c>
      <c r="B5132" t="s">
        <v>301</v>
      </c>
      <c r="C5132" t="s">
        <v>8</v>
      </c>
      <c r="D5132" t="s">
        <v>2396</v>
      </c>
      <c r="E5132">
        <v>0</v>
      </c>
    </row>
    <row r="5133" spans="1:5" x14ac:dyDescent="0.3">
      <c r="A5133">
        <v>72170002</v>
      </c>
      <c r="B5133" t="s">
        <v>301</v>
      </c>
      <c r="C5133" t="s">
        <v>8</v>
      </c>
      <c r="D5133" t="s">
        <v>2397</v>
      </c>
      <c r="E5133">
        <v>0</v>
      </c>
    </row>
    <row r="5134" spans="1:5" x14ac:dyDescent="0.3">
      <c r="A5134">
        <v>72170002</v>
      </c>
      <c r="B5134" t="s">
        <v>301</v>
      </c>
      <c r="C5134" t="s">
        <v>8</v>
      </c>
      <c r="D5134" t="s">
        <v>2398</v>
      </c>
      <c r="E5134">
        <v>0</v>
      </c>
    </row>
    <row r="5135" spans="1:5" x14ac:dyDescent="0.3">
      <c r="A5135">
        <v>72170002</v>
      </c>
      <c r="B5135" t="s">
        <v>301</v>
      </c>
      <c r="C5135" t="s">
        <v>8</v>
      </c>
      <c r="D5135" t="s">
        <v>2399</v>
      </c>
      <c r="E5135">
        <v>0</v>
      </c>
    </row>
    <row r="5136" spans="1:5" x14ac:dyDescent="0.3">
      <c r="A5136">
        <v>72170002</v>
      </c>
      <c r="B5136" t="s">
        <v>301</v>
      </c>
      <c r="C5136" t="s">
        <v>8</v>
      </c>
      <c r="D5136" t="s">
        <v>2400</v>
      </c>
      <c r="E5136">
        <v>0</v>
      </c>
    </row>
    <row r="5137" spans="1:5" x14ac:dyDescent="0.3">
      <c r="A5137">
        <v>72170002</v>
      </c>
      <c r="B5137" t="s">
        <v>301</v>
      </c>
      <c r="C5137" t="s">
        <v>8</v>
      </c>
      <c r="D5137" t="s">
        <v>2401</v>
      </c>
      <c r="E5137">
        <v>0</v>
      </c>
    </row>
    <row r="5138" spans="1:5" x14ac:dyDescent="0.3">
      <c r="A5138">
        <v>72170002</v>
      </c>
      <c r="B5138" t="s">
        <v>301</v>
      </c>
      <c r="C5138" t="s">
        <v>8</v>
      </c>
      <c r="D5138" t="s">
        <v>2402</v>
      </c>
      <c r="E5138">
        <v>0</v>
      </c>
    </row>
    <row r="5139" spans="1:5" x14ac:dyDescent="0.3">
      <c r="A5139">
        <v>72170002</v>
      </c>
      <c r="B5139" t="s">
        <v>301</v>
      </c>
      <c r="C5139" t="s">
        <v>8</v>
      </c>
      <c r="D5139" t="s">
        <v>2403</v>
      </c>
      <c r="E5139">
        <v>0</v>
      </c>
    </row>
    <row r="5140" spans="1:5" x14ac:dyDescent="0.3">
      <c r="A5140">
        <v>72170002</v>
      </c>
      <c r="B5140" t="s">
        <v>301</v>
      </c>
      <c r="C5140" t="s">
        <v>8</v>
      </c>
      <c r="D5140" t="s">
        <v>2404</v>
      </c>
      <c r="E5140">
        <v>0</v>
      </c>
    </row>
    <row r="5141" spans="1:5" x14ac:dyDescent="0.3">
      <c r="A5141">
        <v>72170002</v>
      </c>
      <c r="B5141" t="s">
        <v>301</v>
      </c>
      <c r="C5141" t="s">
        <v>8</v>
      </c>
      <c r="D5141" t="s">
        <v>2405</v>
      </c>
      <c r="E5141">
        <v>0</v>
      </c>
    </row>
    <row r="5142" spans="1:5" x14ac:dyDescent="0.3">
      <c r="A5142">
        <v>72170002</v>
      </c>
      <c r="B5142" t="s">
        <v>301</v>
      </c>
      <c r="C5142" t="s">
        <v>8</v>
      </c>
      <c r="D5142" t="s">
        <v>2406</v>
      </c>
      <c r="E5142">
        <v>0</v>
      </c>
    </row>
    <row r="5143" spans="1:5" x14ac:dyDescent="0.3">
      <c r="A5143">
        <v>72170002</v>
      </c>
      <c r="B5143" t="s">
        <v>301</v>
      </c>
      <c r="C5143" t="s">
        <v>8</v>
      </c>
      <c r="D5143" t="s">
        <v>2407</v>
      </c>
      <c r="E5143">
        <v>0</v>
      </c>
    </row>
    <row r="5144" spans="1:5" x14ac:dyDescent="0.3">
      <c r="A5144">
        <v>72170002</v>
      </c>
      <c r="B5144" t="s">
        <v>301</v>
      </c>
      <c r="C5144" t="s">
        <v>8</v>
      </c>
      <c r="D5144" t="s">
        <v>2408</v>
      </c>
      <c r="E5144">
        <v>-2</v>
      </c>
    </row>
    <row r="5145" spans="1:5" x14ac:dyDescent="0.3">
      <c r="A5145">
        <v>72170002</v>
      </c>
      <c r="B5145" t="s">
        <v>301</v>
      </c>
      <c r="C5145" t="s">
        <v>8</v>
      </c>
      <c r="D5145" t="s">
        <v>2409</v>
      </c>
      <c r="E5145">
        <v>0</v>
      </c>
    </row>
    <row r="5146" spans="1:5" x14ac:dyDescent="0.3">
      <c r="A5146">
        <v>72170002</v>
      </c>
      <c r="B5146" t="s">
        <v>301</v>
      </c>
      <c r="C5146" t="s">
        <v>8</v>
      </c>
      <c r="D5146" t="s">
        <v>2410</v>
      </c>
      <c r="E5146">
        <v>0</v>
      </c>
    </row>
    <row r="5147" spans="1:5" x14ac:dyDescent="0.3">
      <c r="A5147">
        <v>72170002</v>
      </c>
      <c r="B5147" t="s">
        <v>301</v>
      </c>
      <c r="C5147" t="s">
        <v>8</v>
      </c>
      <c r="D5147" t="s">
        <v>2411</v>
      </c>
      <c r="E5147">
        <v>0</v>
      </c>
    </row>
    <row r="5148" spans="1:5" x14ac:dyDescent="0.3">
      <c r="A5148">
        <v>72170002</v>
      </c>
      <c r="B5148" t="s">
        <v>301</v>
      </c>
      <c r="C5148" t="s">
        <v>8</v>
      </c>
      <c r="D5148" t="s">
        <v>2412</v>
      </c>
      <c r="E5148">
        <v>0</v>
      </c>
    </row>
    <row r="5149" spans="1:5" x14ac:dyDescent="0.3">
      <c r="A5149">
        <v>72170002</v>
      </c>
      <c r="B5149" t="s">
        <v>301</v>
      </c>
      <c r="C5149" t="s">
        <v>8</v>
      </c>
      <c r="D5149" t="s">
        <v>2413</v>
      </c>
      <c r="E5149">
        <v>0</v>
      </c>
    </row>
    <row r="5150" spans="1:5" x14ac:dyDescent="0.3">
      <c r="A5150">
        <v>90250034</v>
      </c>
      <c r="B5150" t="s">
        <v>303</v>
      </c>
      <c r="C5150" t="s">
        <v>8</v>
      </c>
      <c r="D5150" t="s">
        <v>2378</v>
      </c>
      <c r="E5150">
        <v>-3</v>
      </c>
    </row>
    <row r="5151" spans="1:5" x14ac:dyDescent="0.3">
      <c r="A5151">
        <v>90250034</v>
      </c>
      <c r="B5151" t="s">
        <v>303</v>
      </c>
      <c r="C5151" t="s">
        <v>8</v>
      </c>
      <c r="D5151" t="s">
        <v>2379</v>
      </c>
      <c r="E5151">
        <v>-2</v>
      </c>
    </row>
    <row r="5152" spans="1:5" x14ac:dyDescent="0.3">
      <c r="A5152">
        <v>90250034</v>
      </c>
      <c r="B5152" t="s">
        <v>303</v>
      </c>
      <c r="C5152" t="s">
        <v>8</v>
      </c>
      <c r="D5152" t="s">
        <v>2380</v>
      </c>
      <c r="E5152">
        <v>-6</v>
      </c>
    </row>
    <row r="5153" spans="1:5" x14ac:dyDescent="0.3">
      <c r="A5153">
        <v>90250034</v>
      </c>
      <c r="B5153" t="s">
        <v>303</v>
      </c>
      <c r="C5153" t="s">
        <v>8</v>
      </c>
      <c r="D5153" t="s">
        <v>2381</v>
      </c>
      <c r="E5153">
        <v>0</v>
      </c>
    </row>
    <row r="5154" spans="1:5" x14ac:dyDescent="0.3">
      <c r="A5154">
        <v>90250034</v>
      </c>
      <c r="B5154" t="s">
        <v>303</v>
      </c>
      <c r="C5154" t="s">
        <v>8</v>
      </c>
      <c r="D5154" t="s">
        <v>2382</v>
      </c>
      <c r="E5154">
        <v>-1</v>
      </c>
    </row>
    <row r="5155" spans="1:5" x14ac:dyDescent="0.3">
      <c r="A5155">
        <v>90250034</v>
      </c>
      <c r="B5155" t="s">
        <v>303</v>
      </c>
      <c r="C5155" t="s">
        <v>8</v>
      </c>
      <c r="D5155" t="s">
        <v>2383</v>
      </c>
      <c r="E5155">
        <v>-1</v>
      </c>
    </row>
    <row r="5156" spans="1:5" x14ac:dyDescent="0.3">
      <c r="A5156">
        <v>90250034</v>
      </c>
      <c r="B5156" t="s">
        <v>303</v>
      </c>
      <c r="C5156" t="s">
        <v>8</v>
      </c>
      <c r="D5156" t="s">
        <v>2384</v>
      </c>
      <c r="E5156">
        <v>-1</v>
      </c>
    </row>
    <row r="5157" spans="1:5" x14ac:dyDescent="0.3">
      <c r="A5157">
        <v>90250034</v>
      </c>
      <c r="B5157" t="s">
        <v>303</v>
      </c>
      <c r="C5157" t="s">
        <v>8</v>
      </c>
      <c r="D5157" t="s">
        <v>2385</v>
      </c>
      <c r="E5157">
        <v>0</v>
      </c>
    </row>
    <row r="5158" spans="1:5" x14ac:dyDescent="0.3">
      <c r="A5158">
        <v>90250034</v>
      </c>
      <c r="B5158" t="s">
        <v>303</v>
      </c>
      <c r="C5158" t="s">
        <v>8</v>
      </c>
      <c r="D5158" t="s">
        <v>2386</v>
      </c>
      <c r="E5158">
        <v>-1</v>
      </c>
    </row>
    <row r="5159" spans="1:5" x14ac:dyDescent="0.3">
      <c r="A5159">
        <v>90250034</v>
      </c>
      <c r="B5159" t="s">
        <v>303</v>
      </c>
      <c r="C5159" t="s">
        <v>8</v>
      </c>
      <c r="D5159" t="s">
        <v>2387</v>
      </c>
      <c r="E5159">
        <v>-1</v>
      </c>
    </row>
    <row r="5160" spans="1:5" x14ac:dyDescent="0.3">
      <c r="A5160">
        <v>90250034</v>
      </c>
      <c r="B5160" t="s">
        <v>303</v>
      </c>
      <c r="C5160" t="s">
        <v>8</v>
      </c>
      <c r="D5160" t="s">
        <v>2388</v>
      </c>
      <c r="E5160">
        <v>-1</v>
      </c>
    </row>
    <row r="5161" spans="1:5" x14ac:dyDescent="0.3">
      <c r="A5161">
        <v>90250034</v>
      </c>
      <c r="B5161" t="s">
        <v>303</v>
      </c>
      <c r="C5161" t="s">
        <v>8</v>
      </c>
      <c r="D5161" t="s">
        <v>2389</v>
      </c>
      <c r="E5161">
        <v>-1</v>
      </c>
    </row>
    <row r="5162" spans="1:5" x14ac:dyDescent="0.3">
      <c r="A5162">
        <v>90250034</v>
      </c>
      <c r="B5162" t="s">
        <v>303</v>
      </c>
      <c r="C5162" t="s">
        <v>8</v>
      </c>
      <c r="D5162" t="s">
        <v>2390</v>
      </c>
      <c r="E5162">
        <v>0</v>
      </c>
    </row>
    <row r="5163" spans="1:5" x14ac:dyDescent="0.3">
      <c r="A5163">
        <v>90250034</v>
      </c>
      <c r="B5163" t="s">
        <v>303</v>
      </c>
      <c r="C5163" t="s">
        <v>8</v>
      </c>
      <c r="D5163" t="s">
        <v>2391</v>
      </c>
      <c r="E5163">
        <v>-2</v>
      </c>
    </row>
    <row r="5164" spans="1:5" x14ac:dyDescent="0.3">
      <c r="A5164">
        <v>90250034</v>
      </c>
      <c r="B5164" t="s">
        <v>303</v>
      </c>
      <c r="C5164" t="s">
        <v>8</v>
      </c>
      <c r="D5164" t="s">
        <v>2392</v>
      </c>
      <c r="E5164">
        <v>0</v>
      </c>
    </row>
    <row r="5165" spans="1:5" x14ac:dyDescent="0.3">
      <c r="A5165">
        <v>90250034</v>
      </c>
      <c r="B5165" t="s">
        <v>303</v>
      </c>
      <c r="C5165" t="s">
        <v>8</v>
      </c>
      <c r="D5165" t="s">
        <v>2393</v>
      </c>
      <c r="E5165">
        <v>-1</v>
      </c>
    </row>
    <row r="5166" spans="1:5" x14ac:dyDescent="0.3">
      <c r="A5166">
        <v>90250034</v>
      </c>
      <c r="B5166" t="s">
        <v>303</v>
      </c>
      <c r="C5166" t="s">
        <v>8</v>
      </c>
      <c r="D5166" t="s">
        <v>2394</v>
      </c>
      <c r="E5166">
        <v>0</v>
      </c>
    </row>
    <row r="5167" spans="1:5" x14ac:dyDescent="0.3">
      <c r="A5167">
        <v>90250034</v>
      </c>
      <c r="B5167" t="s">
        <v>303</v>
      </c>
      <c r="C5167" t="s">
        <v>8</v>
      </c>
      <c r="D5167" t="s">
        <v>2395</v>
      </c>
      <c r="E5167">
        <v>-9</v>
      </c>
    </row>
    <row r="5168" spans="1:5" x14ac:dyDescent="0.3">
      <c r="A5168">
        <v>90250034</v>
      </c>
      <c r="B5168" t="s">
        <v>303</v>
      </c>
      <c r="C5168" t="s">
        <v>8</v>
      </c>
      <c r="D5168" t="s">
        <v>2396</v>
      </c>
      <c r="E5168">
        <v>-5</v>
      </c>
    </row>
    <row r="5169" spans="1:5" x14ac:dyDescent="0.3">
      <c r="A5169">
        <v>90250034</v>
      </c>
      <c r="B5169" t="s">
        <v>303</v>
      </c>
      <c r="C5169" t="s">
        <v>8</v>
      </c>
      <c r="D5169" t="s">
        <v>2397</v>
      </c>
      <c r="E5169">
        <v>-3</v>
      </c>
    </row>
    <row r="5170" spans="1:5" x14ac:dyDescent="0.3">
      <c r="A5170">
        <v>90250034</v>
      </c>
      <c r="B5170" t="s">
        <v>303</v>
      </c>
      <c r="C5170" t="s">
        <v>8</v>
      </c>
      <c r="D5170" t="s">
        <v>2398</v>
      </c>
      <c r="E5170">
        <v>-7</v>
      </c>
    </row>
    <row r="5171" spans="1:5" x14ac:dyDescent="0.3">
      <c r="A5171">
        <v>90250034</v>
      </c>
      <c r="B5171" t="s">
        <v>303</v>
      </c>
      <c r="C5171" t="s">
        <v>8</v>
      </c>
      <c r="D5171" t="s">
        <v>2399</v>
      </c>
      <c r="E5171">
        <v>0</v>
      </c>
    </row>
    <row r="5172" spans="1:5" x14ac:dyDescent="0.3">
      <c r="A5172">
        <v>90250034</v>
      </c>
      <c r="B5172" t="s">
        <v>303</v>
      </c>
      <c r="C5172" t="s">
        <v>8</v>
      </c>
      <c r="D5172" t="s">
        <v>2400</v>
      </c>
      <c r="E5172">
        <v>-3</v>
      </c>
    </row>
    <row r="5173" spans="1:5" x14ac:dyDescent="0.3">
      <c r="A5173">
        <v>90250034</v>
      </c>
      <c r="B5173" t="s">
        <v>303</v>
      </c>
      <c r="C5173" t="s">
        <v>8</v>
      </c>
      <c r="D5173" t="s">
        <v>2401</v>
      </c>
      <c r="E5173">
        <v>-1</v>
      </c>
    </row>
    <row r="5174" spans="1:5" x14ac:dyDescent="0.3">
      <c r="A5174">
        <v>90250034</v>
      </c>
      <c r="B5174" t="s">
        <v>303</v>
      </c>
      <c r="C5174" t="s">
        <v>8</v>
      </c>
      <c r="D5174" t="s">
        <v>2402</v>
      </c>
      <c r="E5174">
        <v>0</v>
      </c>
    </row>
    <row r="5175" spans="1:5" x14ac:dyDescent="0.3">
      <c r="A5175">
        <v>90250034</v>
      </c>
      <c r="B5175" t="s">
        <v>303</v>
      </c>
      <c r="C5175" t="s">
        <v>8</v>
      </c>
      <c r="D5175" t="s">
        <v>2403</v>
      </c>
      <c r="E5175">
        <v>0</v>
      </c>
    </row>
    <row r="5176" spans="1:5" x14ac:dyDescent="0.3">
      <c r="A5176">
        <v>90250034</v>
      </c>
      <c r="B5176" t="s">
        <v>303</v>
      </c>
      <c r="C5176" t="s">
        <v>8</v>
      </c>
      <c r="D5176" t="s">
        <v>2404</v>
      </c>
      <c r="E5176">
        <v>0</v>
      </c>
    </row>
    <row r="5177" spans="1:5" x14ac:dyDescent="0.3">
      <c r="A5177">
        <v>90250034</v>
      </c>
      <c r="B5177" t="s">
        <v>303</v>
      </c>
      <c r="C5177" t="s">
        <v>8</v>
      </c>
      <c r="D5177" t="s">
        <v>2405</v>
      </c>
      <c r="E5177">
        <v>-1</v>
      </c>
    </row>
    <row r="5178" spans="1:5" x14ac:dyDescent="0.3">
      <c r="A5178">
        <v>90250034</v>
      </c>
      <c r="B5178" t="s">
        <v>303</v>
      </c>
      <c r="C5178" t="s">
        <v>8</v>
      </c>
      <c r="D5178" t="s">
        <v>2406</v>
      </c>
      <c r="E5178">
        <v>-1</v>
      </c>
    </row>
    <row r="5179" spans="1:5" x14ac:dyDescent="0.3">
      <c r="A5179">
        <v>90250034</v>
      </c>
      <c r="B5179" t="s">
        <v>303</v>
      </c>
      <c r="C5179" t="s">
        <v>8</v>
      </c>
      <c r="D5179" t="s">
        <v>2407</v>
      </c>
      <c r="E5179">
        <v>0</v>
      </c>
    </row>
    <row r="5180" spans="1:5" x14ac:dyDescent="0.3">
      <c r="A5180">
        <v>90250034</v>
      </c>
      <c r="B5180" t="s">
        <v>303</v>
      </c>
      <c r="C5180" t="s">
        <v>8</v>
      </c>
      <c r="D5180" t="s">
        <v>2408</v>
      </c>
      <c r="E5180">
        <v>-2</v>
      </c>
    </row>
    <row r="5181" spans="1:5" x14ac:dyDescent="0.3">
      <c r="A5181">
        <v>90250034</v>
      </c>
      <c r="B5181" t="s">
        <v>303</v>
      </c>
      <c r="C5181" t="s">
        <v>8</v>
      </c>
      <c r="D5181" t="s">
        <v>2409</v>
      </c>
      <c r="E5181">
        <v>-5</v>
      </c>
    </row>
    <row r="5182" spans="1:5" x14ac:dyDescent="0.3">
      <c r="A5182">
        <v>90250034</v>
      </c>
      <c r="B5182" t="s">
        <v>303</v>
      </c>
      <c r="C5182" t="s">
        <v>8</v>
      </c>
      <c r="D5182" t="s">
        <v>2410</v>
      </c>
      <c r="E5182">
        <v>-6</v>
      </c>
    </row>
    <row r="5183" spans="1:5" x14ac:dyDescent="0.3">
      <c r="A5183">
        <v>90250034</v>
      </c>
      <c r="B5183" t="s">
        <v>303</v>
      </c>
      <c r="C5183" t="s">
        <v>8</v>
      </c>
      <c r="D5183" t="s">
        <v>2411</v>
      </c>
      <c r="E5183">
        <v>-6</v>
      </c>
    </row>
    <row r="5184" spans="1:5" x14ac:dyDescent="0.3">
      <c r="A5184">
        <v>90250034</v>
      </c>
      <c r="B5184" t="s">
        <v>303</v>
      </c>
      <c r="C5184" t="s">
        <v>8</v>
      </c>
      <c r="D5184" t="s">
        <v>2412</v>
      </c>
      <c r="E5184">
        <v>-2</v>
      </c>
    </row>
    <row r="5185" spans="1:5" x14ac:dyDescent="0.3">
      <c r="A5185">
        <v>90250034</v>
      </c>
      <c r="B5185" t="s">
        <v>303</v>
      </c>
      <c r="C5185" t="s">
        <v>8</v>
      </c>
      <c r="D5185" t="s">
        <v>2413</v>
      </c>
      <c r="E5185">
        <v>-3</v>
      </c>
    </row>
    <row r="5186" spans="1:5" x14ac:dyDescent="0.3">
      <c r="A5186">
        <v>73030005</v>
      </c>
      <c r="B5186" t="s">
        <v>305</v>
      </c>
      <c r="C5186" t="s">
        <v>8</v>
      </c>
      <c r="D5186" t="s">
        <v>2378</v>
      </c>
      <c r="E5186">
        <v>0</v>
      </c>
    </row>
    <row r="5187" spans="1:5" x14ac:dyDescent="0.3">
      <c r="A5187">
        <v>73030005</v>
      </c>
      <c r="B5187" t="s">
        <v>305</v>
      </c>
      <c r="C5187" t="s">
        <v>8</v>
      </c>
      <c r="D5187" t="s">
        <v>2379</v>
      </c>
      <c r="E5187">
        <v>0</v>
      </c>
    </row>
    <row r="5188" spans="1:5" x14ac:dyDescent="0.3">
      <c r="A5188">
        <v>73030005</v>
      </c>
      <c r="B5188" t="s">
        <v>305</v>
      </c>
      <c r="C5188" t="s">
        <v>8</v>
      </c>
      <c r="D5188" t="s">
        <v>2380</v>
      </c>
      <c r="E5188">
        <v>0</v>
      </c>
    </row>
    <row r="5189" spans="1:5" x14ac:dyDescent="0.3">
      <c r="A5189">
        <v>73030005</v>
      </c>
      <c r="B5189" t="s">
        <v>305</v>
      </c>
      <c r="C5189" t="s">
        <v>8</v>
      </c>
      <c r="D5189" t="s">
        <v>2381</v>
      </c>
      <c r="E5189">
        <v>0</v>
      </c>
    </row>
    <row r="5190" spans="1:5" x14ac:dyDescent="0.3">
      <c r="A5190">
        <v>73030005</v>
      </c>
      <c r="B5190" t="s">
        <v>305</v>
      </c>
      <c r="C5190" t="s">
        <v>8</v>
      </c>
      <c r="D5190" t="s">
        <v>2382</v>
      </c>
      <c r="E5190">
        <v>0</v>
      </c>
    </row>
    <row r="5191" spans="1:5" x14ac:dyDescent="0.3">
      <c r="A5191">
        <v>73030005</v>
      </c>
      <c r="B5191" t="s">
        <v>305</v>
      </c>
      <c r="C5191" t="s">
        <v>8</v>
      </c>
      <c r="D5191" t="s">
        <v>2383</v>
      </c>
      <c r="E5191">
        <v>0</v>
      </c>
    </row>
    <row r="5192" spans="1:5" x14ac:dyDescent="0.3">
      <c r="A5192">
        <v>73030005</v>
      </c>
      <c r="B5192" t="s">
        <v>305</v>
      </c>
      <c r="C5192" t="s">
        <v>8</v>
      </c>
      <c r="D5192" t="s">
        <v>2384</v>
      </c>
      <c r="E5192">
        <v>0</v>
      </c>
    </row>
    <row r="5193" spans="1:5" x14ac:dyDescent="0.3">
      <c r="A5193">
        <v>73030005</v>
      </c>
      <c r="B5193" t="s">
        <v>305</v>
      </c>
      <c r="C5193" t="s">
        <v>8</v>
      </c>
      <c r="D5193" t="s">
        <v>2385</v>
      </c>
      <c r="E5193">
        <v>0</v>
      </c>
    </row>
    <row r="5194" spans="1:5" x14ac:dyDescent="0.3">
      <c r="A5194">
        <v>73030005</v>
      </c>
      <c r="B5194" t="s">
        <v>305</v>
      </c>
      <c r="C5194" t="s">
        <v>8</v>
      </c>
      <c r="D5194" t="s">
        <v>2386</v>
      </c>
      <c r="E5194">
        <v>0</v>
      </c>
    </row>
    <row r="5195" spans="1:5" x14ac:dyDescent="0.3">
      <c r="A5195">
        <v>73030005</v>
      </c>
      <c r="B5195" t="s">
        <v>305</v>
      </c>
      <c r="C5195" t="s">
        <v>8</v>
      </c>
      <c r="D5195" t="s">
        <v>2387</v>
      </c>
      <c r="E5195">
        <v>0</v>
      </c>
    </row>
    <row r="5196" spans="1:5" x14ac:dyDescent="0.3">
      <c r="A5196">
        <v>73030005</v>
      </c>
      <c r="B5196" t="s">
        <v>305</v>
      </c>
      <c r="C5196" t="s">
        <v>8</v>
      </c>
      <c r="D5196" t="s">
        <v>2388</v>
      </c>
      <c r="E5196">
        <v>0</v>
      </c>
    </row>
    <row r="5197" spans="1:5" x14ac:dyDescent="0.3">
      <c r="A5197">
        <v>73030005</v>
      </c>
      <c r="B5197" t="s">
        <v>305</v>
      </c>
      <c r="C5197" t="s">
        <v>8</v>
      </c>
      <c r="D5197" t="s">
        <v>2389</v>
      </c>
      <c r="E5197">
        <v>0</v>
      </c>
    </row>
    <row r="5198" spans="1:5" x14ac:dyDescent="0.3">
      <c r="A5198">
        <v>73030005</v>
      </c>
      <c r="B5198" t="s">
        <v>305</v>
      </c>
      <c r="C5198" t="s">
        <v>8</v>
      </c>
      <c r="D5198" t="s">
        <v>2390</v>
      </c>
      <c r="E5198">
        <v>0</v>
      </c>
    </row>
    <row r="5199" spans="1:5" x14ac:dyDescent="0.3">
      <c r="A5199">
        <v>73030005</v>
      </c>
      <c r="B5199" t="s">
        <v>305</v>
      </c>
      <c r="C5199" t="s">
        <v>8</v>
      </c>
      <c r="D5199" t="s">
        <v>2391</v>
      </c>
      <c r="E5199">
        <v>0</v>
      </c>
    </row>
    <row r="5200" spans="1:5" x14ac:dyDescent="0.3">
      <c r="A5200">
        <v>73030005</v>
      </c>
      <c r="B5200" t="s">
        <v>305</v>
      </c>
      <c r="C5200" t="s">
        <v>8</v>
      </c>
      <c r="D5200" t="s">
        <v>2392</v>
      </c>
      <c r="E5200">
        <v>0</v>
      </c>
    </row>
    <row r="5201" spans="1:5" x14ac:dyDescent="0.3">
      <c r="A5201">
        <v>73030005</v>
      </c>
      <c r="B5201" t="s">
        <v>305</v>
      </c>
      <c r="C5201" t="s">
        <v>8</v>
      </c>
      <c r="D5201" t="s">
        <v>2393</v>
      </c>
      <c r="E5201">
        <v>-1</v>
      </c>
    </row>
    <row r="5202" spans="1:5" x14ac:dyDescent="0.3">
      <c r="A5202">
        <v>73030005</v>
      </c>
      <c r="B5202" t="s">
        <v>305</v>
      </c>
      <c r="C5202" t="s">
        <v>8</v>
      </c>
      <c r="D5202" t="s">
        <v>2394</v>
      </c>
      <c r="E5202">
        <v>0</v>
      </c>
    </row>
    <row r="5203" spans="1:5" x14ac:dyDescent="0.3">
      <c r="A5203">
        <v>73030005</v>
      </c>
      <c r="B5203" t="s">
        <v>305</v>
      </c>
      <c r="C5203" t="s">
        <v>8</v>
      </c>
      <c r="D5203" t="s">
        <v>2395</v>
      </c>
      <c r="E5203">
        <v>0</v>
      </c>
    </row>
    <row r="5204" spans="1:5" x14ac:dyDescent="0.3">
      <c r="A5204">
        <v>73030005</v>
      </c>
      <c r="B5204" t="s">
        <v>305</v>
      </c>
      <c r="C5204" t="s">
        <v>8</v>
      </c>
      <c r="D5204" t="s">
        <v>2396</v>
      </c>
      <c r="E5204">
        <v>0</v>
      </c>
    </row>
    <row r="5205" spans="1:5" x14ac:dyDescent="0.3">
      <c r="A5205">
        <v>73030005</v>
      </c>
      <c r="B5205" t="s">
        <v>305</v>
      </c>
      <c r="C5205" t="s">
        <v>8</v>
      </c>
      <c r="D5205" t="s">
        <v>2397</v>
      </c>
      <c r="E5205">
        <v>0</v>
      </c>
    </row>
    <row r="5206" spans="1:5" x14ac:dyDescent="0.3">
      <c r="A5206">
        <v>73030005</v>
      </c>
      <c r="B5206" t="s">
        <v>305</v>
      </c>
      <c r="C5206" t="s">
        <v>8</v>
      </c>
      <c r="D5206" t="s">
        <v>2398</v>
      </c>
      <c r="E5206">
        <v>-1</v>
      </c>
    </row>
    <row r="5207" spans="1:5" x14ac:dyDescent="0.3">
      <c r="A5207">
        <v>73030005</v>
      </c>
      <c r="B5207" t="s">
        <v>305</v>
      </c>
      <c r="C5207" t="s">
        <v>8</v>
      </c>
      <c r="D5207" t="s">
        <v>2399</v>
      </c>
      <c r="E5207">
        <v>0</v>
      </c>
    </row>
    <row r="5208" spans="1:5" x14ac:dyDescent="0.3">
      <c r="A5208">
        <v>73030005</v>
      </c>
      <c r="B5208" t="s">
        <v>305</v>
      </c>
      <c r="C5208" t="s">
        <v>8</v>
      </c>
      <c r="D5208" t="s">
        <v>2400</v>
      </c>
      <c r="E5208">
        <v>0</v>
      </c>
    </row>
    <row r="5209" spans="1:5" x14ac:dyDescent="0.3">
      <c r="A5209">
        <v>73030005</v>
      </c>
      <c r="B5209" t="s">
        <v>305</v>
      </c>
      <c r="C5209" t="s">
        <v>8</v>
      </c>
      <c r="D5209" t="s">
        <v>2401</v>
      </c>
      <c r="E5209">
        <v>0</v>
      </c>
    </row>
    <row r="5210" spans="1:5" x14ac:dyDescent="0.3">
      <c r="A5210">
        <v>73030005</v>
      </c>
      <c r="B5210" t="s">
        <v>305</v>
      </c>
      <c r="C5210" t="s">
        <v>8</v>
      </c>
      <c r="D5210" t="s">
        <v>2402</v>
      </c>
      <c r="E5210">
        <v>0</v>
      </c>
    </row>
    <row r="5211" spans="1:5" x14ac:dyDescent="0.3">
      <c r="A5211">
        <v>73030005</v>
      </c>
      <c r="B5211" t="s">
        <v>305</v>
      </c>
      <c r="C5211" t="s">
        <v>8</v>
      </c>
      <c r="D5211" t="s">
        <v>2403</v>
      </c>
      <c r="E5211">
        <v>0</v>
      </c>
    </row>
    <row r="5212" spans="1:5" x14ac:dyDescent="0.3">
      <c r="A5212">
        <v>73030005</v>
      </c>
      <c r="B5212" t="s">
        <v>305</v>
      </c>
      <c r="C5212" t="s">
        <v>8</v>
      </c>
      <c r="D5212" t="s">
        <v>2404</v>
      </c>
      <c r="E5212">
        <v>0</v>
      </c>
    </row>
    <row r="5213" spans="1:5" x14ac:dyDescent="0.3">
      <c r="A5213">
        <v>73030005</v>
      </c>
      <c r="B5213" t="s">
        <v>305</v>
      </c>
      <c r="C5213" t="s">
        <v>8</v>
      </c>
      <c r="D5213" t="s">
        <v>2405</v>
      </c>
      <c r="E5213">
        <v>-1</v>
      </c>
    </row>
    <row r="5214" spans="1:5" x14ac:dyDescent="0.3">
      <c r="A5214">
        <v>73030005</v>
      </c>
      <c r="B5214" t="s">
        <v>305</v>
      </c>
      <c r="C5214" t="s">
        <v>8</v>
      </c>
      <c r="D5214" t="s">
        <v>2406</v>
      </c>
      <c r="E5214">
        <v>0</v>
      </c>
    </row>
    <row r="5215" spans="1:5" x14ac:dyDescent="0.3">
      <c r="A5215">
        <v>73030005</v>
      </c>
      <c r="B5215" t="s">
        <v>305</v>
      </c>
      <c r="C5215" t="s">
        <v>8</v>
      </c>
      <c r="D5215" t="s">
        <v>2407</v>
      </c>
      <c r="E5215">
        <v>0</v>
      </c>
    </row>
    <row r="5216" spans="1:5" x14ac:dyDescent="0.3">
      <c r="A5216">
        <v>73030005</v>
      </c>
      <c r="B5216" t="s">
        <v>305</v>
      </c>
      <c r="C5216" t="s">
        <v>8</v>
      </c>
      <c r="D5216" t="s">
        <v>2408</v>
      </c>
      <c r="E5216">
        <v>0</v>
      </c>
    </row>
    <row r="5217" spans="1:5" x14ac:dyDescent="0.3">
      <c r="A5217">
        <v>73030005</v>
      </c>
      <c r="B5217" t="s">
        <v>305</v>
      </c>
      <c r="C5217" t="s">
        <v>8</v>
      </c>
      <c r="D5217" t="s">
        <v>2409</v>
      </c>
      <c r="E5217">
        <v>0</v>
      </c>
    </row>
    <row r="5218" spans="1:5" x14ac:dyDescent="0.3">
      <c r="A5218">
        <v>73030005</v>
      </c>
      <c r="B5218" t="s">
        <v>305</v>
      </c>
      <c r="C5218" t="s">
        <v>8</v>
      </c>
      <c r="D5218" t="s">
        <v>2410</v>
      </c>
      <c r="E5218">
        <v>0</v>
      </c>
    </row>
    <row r="5219" spans="1:5" x14ac:dyDescent="0.3">
      <c r="A5219">
        <v>73030005</v>
      </c>
      <c r="B5219" t="s">
        <v>305</v>
      </c>
      <c r="C5219" t="s">
        <v>8</v>
      </c>
      <c r="D5219" t="s">
        <v>2411</v>
      </c>
      <c r="E5219">
        <v>-1</v>
      </c>
    </row>
    <row r="5220" spans="1:5" x14ac:dyDescent="0.3">
      <c r="A5220">
        <v>73030005</v>
      </c>
      <c r="B5220" t="s">
        <v>305</v>
      </c>
      <c r="C5220" t="s">
        <v>8</v>
      </c>
      <c r="D5220" t="s">
        <v>2412</v>
      </c>
      <c r="E5220">
        <v>0</v>
      </c>
    </row>
    <row r="5221" spans="1:5" x14ac:dyDescent="0.3">
      <c r="A5221">
        <v>73030005</v>
      </c>
      <c r="B5221" t="s">
        <v>305</v>
      </c>
      <c r="C5221" t="s">
        <v>8</v>
      </c>
      <c r="D5221" t="s">
        <v>2413</v>
      </c>
      <c r="E5221">
        <v>0</v>
      </c>
    </row>
    <row r="5222" spans="1:5" x14ac:dyDescent="0.3">
      <c r="A5222">
        <v>53230224</v>
      </c>
      <c r="B5222" t="s">
        <v>307</v>
      </c>
      <c r="C5222" t="s">
        <v>8</v>
      </c>
      <c r="D5222" t="s">
        <v>2378</v>
      </c>
      <c r="E5222">
        <v>0</v>
      </c>
    </row>
    <row r="5223" spans="1:5" x14ac:dyDescent="0.3">
      <c r="A5223">
        <v>53230224</v>
      </c>
      <c r="B5223" t="s">
        <v>307</v>
      </c>
      <c r="C5223" t="s">
        <v>8</v>
      </c>
      <c r="D5223" t="s">
        <v>2379</v>
      </c>
      <c r="E5223">
        <v>0</v>
      </c>
    </row>
    <row r="5224" spans="1:5" x14ac:dyDescent="0.3">
      <c r="A5224">
        <v>53230224</v>
      </c>
      <c r="B5224" t="s">
        <v>307</v>
      </c>
      <c r="C5224" t="s">
        <v>8</v>
      </c>
      <c r="D5224" t="s">
        <v>2380</v>
      </c>
      <c r="E5224">
        <v>0</v>
      </c>
    </row>
    <row r="5225" spans="1:5" x14ac:dyDescent="0.3">
      <c r="A5225">
        <v>53230224</v>
      </c>
      <c r="B5225" t="s">
        <v>307</v>
      </c>
      <c r="C5225" t="s">
        <v>8</v>
      </c>
      <c r="D5225" t="s">
        <v>2381</v>
      </c>
      <c r="E5225">
        <v>0</v>
      </c>
    </row>
    <row r="5226" spans="1:5" x14ac:dyDescent="0.3">
      <c r="A5226">
        <v>53230224</v>
      </c>
      <c r="B5226" t="s">
        <v>307</v>
      </c>
      <c r="C5226" t="s">
        <v>8</v>
      </c>
      <c r="D5226" t="s">
        <v>2382</v>
      </c>
      <c r="E5226">
        <v>-1</v>
      </c>
    </row>
    <row r="5227" spans="1:5" x14ac:dyDescent="0.3">
      <c r="A5227">
        <v>53230224</v>
      </c>
      <c r="B5227" t="s">
        <v>307</v>
      </c>
      <c r="C5227" t="s">
        <v>8</v>
      </c>
      <c r="D5227" t="s">
        <v>2383</v>
      </c>
      <c r="E5227">
        <v>0</v>
      </c>
    </row>
    <row r="5228" spans="1:5" x14ac:dyDescent="0.3">
      <c r="A5228">
        <v>53230224</v>
      </c>
      <c r="B5228" t="s">
        <v>307</v>
      </c>
      <c r="C5228" t="s">
        <v>8</v>
      </c>
      <c r="D5228" t="s">
        <v>2384</v>
      </c>
      <c r="E5228">
        <v>0</v>
      </c>
    </row>
    <row r="5229" spans="1:5" x14ac:dyDescent="0.3">
      <c r="A5229">
        <v>53230224</v>
      </c>
      <c r="B5229" t="s">
        <v>307</v>
      </c>
      <c r="C5229" t="s">
        <v>8</v>
      </c>
      <c r="D5229" t="s">
        <v>2385</v>
      </c>
      <c r="E5229">
        <v>0</v>
      </c>
    </row>
    <row r="5230" spans="1:5" x14ac:dyDescent="0.3">
      <c r="A5230">
        <v>53230224</v>
      </c>
      <c r="B5230" t="s">
        <v>307</v>
      </c>
      <c r="C5230" t="s">
        <v>8</v>
      </c>
      <c r="D5230" t="s">
        <v>2386</v>
      </c>
      <c r="E5230">
        <v>0</v>
      </c>
    </row>
    <row r="5231" spans="1:5" x14ac:dyDescent="0.3">
      <c r="A5231">
        <v>53230224</v>
      </c>
      <c r="B5231" t="s">
        <v>307</v>
      </c>
      <c r="C5231" t="s">
        <v>8</v>
      </c>
      <c r="D5231" t="s">
        <v>2387</v>
      </c>
      <c r="E5231">
        <v>0</v>
      </c>
    </row>
    <row r="5232" spans="1:5" x14ac:dyDescent="0.3">
      <c r="A5232">
        <v>53230224</v>
      </c>
      <c r="B5232" t="s">
        <v>307</v>
      </c>
      <c r="C5232" t="s">
        <v>8</v>
      </c>
      <c r="D5232" t="s">
        <v>2388</v>
      </c>
      <c r="E5232">
        <v>0</v>
      </c>
    </row>
    <row r="5233" spans="1:5" x14ac:dyDescent="0.3">
      <c r="A5233">
        <v>53230224</v>
      </c>
      <c r="B5233" t="s">
        <v>307</v>
      </c>
      <c r="C5233" t="s">
        <v>8</v>
      </c>
      <c r="D5233" t="s">
        <v>2389</v>
      </c>
      <c r="E5233">
        <v>0</v>
      </c>
    </row>
    <row r="5234" spans="1:5" x14ac:dyDescent="0.3">
      <c r="A5234">
        <v>53230224</v>
      </c>
      <c r="B5234" t="s">
        <v>307</v>
      </c>
      <c r="C5234" t="s">
        <v>8</v>
      </c>
      <c r="D5234" t="s">
        <v>2390</v>
      </c>
      <c r="E5234">
        <v>0</v>
      </c>
    </row>
    <row r="5235" spans="1:5" x14ac:dyDescent="0.3">
      <c r="A5235">
        <v>53230224</v>
      </c>
      <c r="B5235" t="s">
        <v>307</v>
      </c>
      <c r="C5235" t="s">
        <v>8</v>
      </c>
      <c r="D5235" t="s">
        <v>2391</v>
      </c>
      <c r="E5235">
        <v>0</v>
      </c>
    </row>
    <row r="5236" spans="1:5" x14ac:dyDescent="0.3">
      <c r="A5236">
        <v>53230224</v>
      </c>
      <c r="B5236" t="s">
        <v>307</v>
      </c>
      <c r="C5236" t="s">
        <v>8</v>
      </c>
      <c r="D5236" t="s">
        <v>2392</v>
      </c>
      <c r="E5236">
        <v>0</v>
      </c>
    </row>
    <row r="5237" spans="1:5" x14ac:dyDescent="0.3">
      <c r="A5237">
        <v>53230224</v>
      </c>
      <c r="B5237" t="s">
        <v>307</v>
      </c>
      <c r="C5237" t="s">
        <v>8</v>
      </c>
      <c r="D5237" t="s">
        <v>2393</v>
      </c>
      <c r="E5237">
        <v>0</v>
      </c>
    </row>
    <row r="5238" spans="1:5" x14ac:dyDescent="0.3">
      <c r="A5238">
        <v>53230224</v>
      </c>
      <c r="B5238" t="s">
        <v>307</v>
      </c>
      <c r="C5238" t="s">
        <v>8</v>
      </c>
      <c r="D5238" t="s">
        <v>2394</v>
      </c>
      <c r="E5238">
        <v>0</v>
      </c>
    </row>
    <row r="5239" spans="1:5" x14ac:dyDescent="0.3">
      <c r="A5239">
        <v>53230224</v>
      </c>
      <c r="B5239" t="s">
        <v>307</v>
      </c>
      <c r="C5239" t="s">
        <v>8</v>
      </c>
      <c r="D5239" t="s">
        <v>2395</v>
      </c>
      <c r="E5239">
        <v>0</v>
      </c>
    </row>
    <row r="5240" spans="1:5" x14ac:dyDescent="0.3">
      <c r="A5240">
        <v>53230224</v>
      </c>
      <c r="B5240" t="s">
        <v>307</v>
      </c>
      <c r="C5240" t="s">
        <v>8</v>
      </c>
      <c r="D5240" t="s">
        <v>2396</v>
      </c>
      <c r="E5240">
        <v>0</v>
      </c>
    </row>
    <row r="5241" spans="1:5" x14ac:dyDescent="0.3">
      <c r="A5241">
        <v>53230224</v>
      </c>
      <c r="B5241" t="s">
        <v>307</v>
      </c>
      <c r="C5241" t="s">
        <v>8</v>
      </c>
      <c r="D5241" t="s">
        <v>2397</v>
      </c>
      <c r="E5241">
        <v>0</v>
      </c>
    </row>
    <row r="5242" spans="1:5" x14ac:dyDescent="0.3">
      <c r="A5242">
        <v>53230224</v>
      </c>
      <c r="B5242" t="s">
        <v>307</v>
      </c>
      <c r="C5242" t="s">
        <v>8</v>
      </c>
      <c r="D5242" t="s">
        <v>2398</v>
      </c>
      <c r="E5242">
        <v>0</v>
      </c>
    </row>
    <row r="5243" spans="1:5" x14ac:dyDescent="0.3">
      <c r="A5243">
        <v>53230224</v>
      </c>
      <c r="B5243" t="s">
        <v>307</v>
      </c>
      <c r="C5243" t="s">
        <v>8</v>
      </c>
      <c r="D5243" t="s">
        <v>2399</v>
      </c>
      <c r="E5243">
        <v>0</v>
      </c>
    </row>
    <row r="5244" spans="1:5" x14ac:dyDescent="0.3">
      <c r="A5244">
        <v>53230224</v>
      </c>
      <c r="B5244" t="s">
        <v>307</v>
      </c>
      <c r="C5244" t="s">
        <v>8</v>
      </c>
      <c r="D5244" t="s">
        <v>2400</v>
      </c>
      <c r="E5244">
        <v>0</v>
      </c>
    </row>
    <row r="5245" spans="1:5" x14ac:dyDescent="0.3">
      <c r="A5245">
        <v>53230224</v>
      </c>
      <c r="B5245" t="s">
        <v>307</v>
      </c>
      <c r="C5245" t="s">
        <v>8</v>
      </c>
      <c r="D5245" t="s">
        <v>2401</v>
      </c>
      <c r="E5245">
        <v>0</v>
      </c>
    </row>
    <row r="5246" spans="1:5" x14ac:dyDescent="0.3">
      <c r="A5246">
        <v>53230224</v>
      </c>
      <c r="B5246" t="s">
        <v>307</v>
      </c>
      <c r="C5246" t="s">
        <v>8</v>
      </c>
      <c r="D5246" t="s">
        <v>2402</v>
      </c>
      <c r="E5246">
        <v>-1</v>
      </c>
    </row>
    <row r="5247" spans="1:5" x14ac:dyDescent="0.3">
      <c r="A5247">
        <v>53230224</v>
      </c>
      <c r="B5247" t="s">
        <v>307</v>
      </c>
      <c r="C5247" t="s">
        <v>8</v>
      </c>
      <c r="D5247" t="s">
        <v>2403</v>
      </c>
      <c r="E5247">
        <v>0</v>
      </c>
    </row>
    <row r="5248" spans="1:5" x14ac:dyDescent="0.3">
      <c r="A5248">
        <v>53230224</v>
      </c>
      <c r="B5248" t="s">
        <v>307</v>
      </c>
      <c r="C5248" t="s">
        <v>8</v>
      </c>
      <c r="D5248" t="s">
        <v>2404</v>
      </c>
      <c r="E5248">
        <v>0</v>
      </c>
    </row>
    <row r="5249" spans="1:5" x14ac:dyDescent="0.3">
      <c r="A5249">
        <v>53230224</v>
      </c>
      <c r="B5249" t="s">
        <v>307</v>
      </c>
      <c r="C5249" t="s">
        <v>8</v>
      </c>
      <c r="D5249" t="s">
        <v>2405</v>
      </c>
      <c r="E5249">
        <v>0</v>
      </c>
    </row>
    <row r="5250" spans="1:5" x14ac:dyDescent="0.3">
      <c r="A5250">
        <v>53230224</v>
      </c>
      <c r="B5250" t="s">
        <v>307</v>
      </c>
      <c r="C5250" t="s">
        <v>8</v>
      </c>
      <c r="D5250" t="s">
        <v>2406</v>
      </c>
      <c r="E5250">
        <v>0</v>
      </c>
    </row>
    <row r="5251" spans="1:5" x14ac:dyDescent="0.3">
      <c r="A5251">
        <v>53230224</v>
      </c>
      <c r="B5251" t="s">
        <v>307</v>
      </c>
      <c r="C5251" t="s">
        <v>8</v>
      </c>
      <c r="D5251" t="s">
        <v>2407</v>
      </c>
      <c r="E5251">
        <v>0</v>
      </c>
    </row>
    <row r="5252" spans="1:5" x14ac:dyDescent="0.3">
      <c r="A5252">
        <v>53230224</v>
      </c>
      <c r="B5252" t="s">
        <v>307</v>
      </c>
      <c r="C5252" t="s">
        <v>8</v>
      </c>
      <c r="D5252" t="s">
        <v>2408</v>
      </c>
      <c r="E5252">
        <v>0</v>
      </c>
    </row>
    <row r="5253" spans="1:5" x14ac:dyDescent="0.3">
      <c r="A5253">
        <v>53230224</v>
      </c>
      <c r="B5253" t="s">
        <v>307</v>
      </c>
      <c r="C5253" t="s">
        <v>8</v>
      </c>
      <c r="D5253" t="s">
        <v>2409</v>
      </c>
      <c r="E5253">
        <v>0</v>
      </c>
    </row>
    <row r="5254" spans="1:5" x14ac:dyDescent="0.3">
      <c r="A5254">
        <v>53230224</v>
      </c>
      <c r="B5254" t="s">
        <v>307</v>
      </c>
      <c r="C5254" t="s">
        <v>8</v>
      </c>
      <c r="D5254" t="s">
        <v>2410</v>
      </c>
      <c r="E5254">
        <v>0</v>
      </c>
    </row>
    <row r="5255" spans="1:5" x14ac:dyDescent="0.3">
      <c r="A5255">
        <v>53230224</v>
      </c>
      <c r="B5255" t="s">
        <v>307</v>
      </c>
      <c r="C5255" t="s">
        <v>8</v>
      </c>
      <c r="D5255" t="s">
        <v>2411</v>
      </c>
      <c r="E5255">
        <v>-1</v>
      </c>
    </row>
    <row r="5256" spans="1:5" x14ac:dyDescent="0.3">
      <c r="A5256">
        <v>53230224</v>
      </c>
      <c r="B5256" t="s">
        <v>307</v>
      </c>
      <c r="C5256" t="s">
        <v>8</v>
      </c>
      <c r="D5256" t="s">
        <v>2412</v>
      </c>
      <c r="E5256">
        <v>0</v>
      </c>
    </row>
    <row r="5257" spans="1:5" x14ac:dyDescent="0.3">
      <c r="A5257">
        <v>53230224</v>
      </c>
      <c r="B5257" t="s">
        <v>307</v>
      </c>
      <c r="C5257" t="s">
        <v>8</v>
      </c>
      <c r="D5257" t="s">
        <v>2413</v>
      </c>
      <c r="E5257">
        <v>0</v>
      </c>
    </row>
    <row r="5258" spans="1:5" x14ac:dyDescent="0.3">
      <c r="A5258">
        <v>37230001</v>
      </c>
      <c r="B5258" t="s">
        <v>309</v>
      </c>
      <c r="C5258" t="s">
        <v>119</v>
      </c>
      <c r="D5258" t="s">
        <v>2378</v>
      </c>
      <c r="E5258">
        <v>0</v>
      </c>
    </row>
    <row r="5259" spans="1:5" x14ac:dyDescent="0.3">
      <c r="A5259">
        <v>37230001</v>
      </c>
      <c r="B5259" t="s">
        <v>309</v>
      </c>
      <c r="C5259" t="s">
        <v>119</v>
      </c>
      <c r="D5259" t="s">
        <v>2379</v>
      </c>
      <c r="E5259">
        <v>0</v>
      </c>
    </row>
    <row r="5260" spans="1:5" x14ac:dyDescent="0.3">
      <c r="A5260">
        <v>37230001</v>
      </c>
      <c r="B5260" t="s">
        <v>309</v>
      </c>
      <c r="C5260" t="s">
        <v>119</v>
      </c>
      <c r="D5260" t="s">
        <v>2380</v>
      </c>
      <c r="E5260">
        <v>0</v>
      </c>
    </row>
    <row r="5261" spans="1:5" x14ac:dyDescent="0.3">
      <c r="A5261">
        <v>37230001</v>
      </c>
      <c r="B5261" t="s">
        <v>309</v>
      </c>
      <c r="C5261" t="s">
        <v>119</v>
      </c>
      <c r="D5261" t="s">
        <v>2381</v>
      </c>
      <c r="E5261">
        <v>0</v>
      </c>
    </row>
    <row r="5262" spans="1:5" x14ac:dyDescent="0.3">
      <c r="A5262">
        <v>37230001</v>
      </c>
      <c r="B5262" t="s">
        <v>309</v>
      </c>
      <c r="C5262" t="s">
        <v>119</v>
      </c>
      <c r="D5262" t="s">
        <v>2382</v>
      </c>
      <c r="E5262">
        <v>0</v>
      </c>
    </row>
    <row r="5263" spans="1:5" x14ac:dyDescent="0.3">
      <c r="A5263">
        <v>37230001</v>
      </c>
      <c r="B5263" t="s">
        <v>309</v>
      </c>
      <c r="C5263" t="s">
        <v>119</v>
      </c>
      <c r="D5263" t="s">
        <v>2383</v>
      </c>
      <c r="E5263">
        <v>0</v>
      </c>
    </row>
    <row r="5264" spans="1:5" x14ac:dyDescent="0.3">
      <c r="A5264">
        <v>37230001</v>
      </c>
      <c r="B5264" t="s">
        <v>309</v>
      </c>
      <c r="C5264" t="s">
        <v>119</v>
      </c>
      <c r="D5264" t="s">
        <v>2384</v>
      </c>
      <c r="E5264">
        <v>-25</v>
      </c>
    </row>
    <row r="5265" spans="1:5" x14ac:dyDescent="0.3">
      <c r="A5265">
        <v>37230001</v>
      </c>
      <c r="B5265" t="s">
        <v>309</v>
      </c>
      <c r="C5265" t="s">
        <v>119</v>
      </c>
      <c r="D5265" t="s">
        <v>2385</v>
      </c>
      <c r="E5265">
        <v>0</v>
      </c>
    </row>
    <row r="5266" spans="1:5" x14ac:dyDescent="0.3">
      <c r="A5266">
        <v>37230001</v>
      </c>
      <c r="B5266" t="s">
        <v>309</v>
      </c>
      <c r="C5266" t="s">
        <v>119</v>
      </c>
      <c r="D5266" t="s">
        <v>2386</v>
      </c>
      <c r="E5266">
        <v>0</v>
      </c>
    </row>
    <row r="5267" spans="1:5" x14ac:dyDescent="0.3">
      <c r="A5267">
        <v>37230001</v>
      </c>
      <c r="B5267" t="s">
        <v>309</v>
      </c>
      <c r="C5267" t="s">
        <v>119</v>
      </c>
      <c r="D5267" t="s">
        <v>2387</v>
      </c>
      <c r="E5267">
        <v>0</v>
      </c>
    </row>
    <row r="5268" spans="1:5" x14ac:dyDescent="0.3">
      <c r="A5268">
        <v>37230001</v>
      </c>
      <c r="B5268" t="s">
        <v>309</v>
      </c>
      <c r="C5268" t="s">
        <v>119</v>
      </c>
      <c r="D5268" t="s">
        <v>2388</v>
      </c>
      <c r="E5268">
        <v>0</v>
      </c>
    </row>
    <row r="5269" spans="1:5" x14ac:dyDescent="0.3">
      <c r="A5269">
        <v>37230001</v>
      </c>
      <c r="B5269" t="s">
        <v>309</v>
      </c>
      <c r="C5269" t="s">
        <v>119</v>
      </c>
      <c r="D5269" t="s">
        <v>2389</v>
      </c>
      <c r="E5269">
        <v>-20</v>
      </c>
    </row>
    <row r="5270" spans="1:5" x14ac:dyDescent="0.3">
      <c r="A5270">
        <v>37230001</v>
      </c>
      <c r="B5270" t="s">
        <v>309</v>
      </c>
      <c r="C5270" t="s">
        <v>119</v>
      </c>
      <c r="D5270" t="s">
        <v>2390</v>
      </c>
      <c r="E5270">
        <v>0</v>
      </c>
    </row>
    <row r="5271" spans="1:5" x14ac:dyDescent="0.3">
      <c r="A5271">
        <v>37230001</v>
      </c>
      <c r="B5271" t="s">
        <v>309</v>
      </c>
      <c r="C5271" t="s">
        <v>119</v>
      </c>
      <c r="D5271" t="s">
        <v>2391</v>
      </c>
      <c r="E5271">
        <v>0</v>
      </c>
    </row>
    <row r="5272" spans="1:5" x14ac:dyDescent="0.3">
      <c r="A5272">
        <v>37230001</v>
      </c>
      <c r="B5272" t="s">
        <v>309</v>
      </c>
      <c r="C5272" t="s">
        <v>119</v>
      </c>
      <c r="D5272" t="s">
        <v>2392</v>
      </c>
      <c r="E5272">
        <v>0</v>
      </c>
    </row>
    <row r="5273" spans="1:5" x14ac:dyDescent="0.3">
      <c r="A5273">
        <v>37230001</v>
      </c>
      <c r="B5273" t="s">
        <v>309</v>
      </c>
      <c r="C5273" t="s">
        <v>119</v>
      </c>
      <c r="D5273" t="s">
        <v>2393</v>
      </c>
      <c r="E5273">
        <v>0</v>
      </c>
    </row>
    <row r="5274" spans="1:5" x14ac:dyDescent="0.3">
      <c r="A5274">
        <v>37230001</v>
      </c>
      <c r="B5274" t="s">
        <v>309</v>
      </c>
      <c r="C5274" t="s">
        <v>119</v>
      </c>
      <c r="D5274" t="s">
        <v>2394</v>
      </c>
      <c r="E5274">
        <v>0</v>
      </c>
    </row>
    <row r="5275" spans="1:5" x14ac:dyDescent="0.3">
      <c r="A5275">
        <v>37230001</v>
      </c>
      <c r="B5275" t="s">
        <v>309</v>
      </c>
      <c r="C5275" t="s">
        <v>119</v>
      </c>
      <c r="D5275" t="s">
        <v>2395</v>
      </c>
      <c r="E5275">
        <v>0</v>
      </c>
    </row>
    <row r="5276" spans="1:5" x14ac:dyDescent="0.3">
      <c r="A5276">
        <v>37230001</v>
      </c>
      <c r="B5276" t="s">
        <v>309</v>
      </c>
      <c r="C5276" t="s">
        <v>119</v>
      </c>
      <c r="D5276" t="s">
        <v>2396</v>
      </c>
      <c r="E5276">
        <v>0</v>
      </c>
    </row>
    <row r="5277" spans="1:5" x14ac:dyDescent="0.3">
      <c r="A5277">
        <v>37230001</v>
      </c>
      <c r="B5277" t="s">
        <v>309</v>
      </c>
      <c r="C5277" t="s">
        <v>119</v>
      </c>
      <c r="D5277" t="s">
        <v>2397</v>
      </c>
      <c r="E5277">
        <v>0</v>
      </c>
    </row>
    <row r="5278" spans="1:5" x14ac:dyDescent="0.3">
      <c r="A5278">
        <v>37230001</v>
      </c>
      <c r="B5278" t="s">
        <v>309</v>
      </c>
      <c r="C5278" t="s">
        <v>119</v>
      </c>
      <c r="D5278" t="s">
        <v>2398</v>
      </c>
      <c r="E5278">
        <v>0</v>
      </c>
    </row>
    <row r="5279" spans="1:5" x14ac:dyDescent="0.3">
      <c r="A5279">
        <v>37230001</v>
      </c>
      <c r="B5279" t="s">
        <v>309</v>
      </c>
      <c r="C5279" t="s">
        <v>119</v>
      </c>
      <c r="D5279" t="s">
        <v>2399</v>
      </c>
      <c r="E5279">
        <v>0</v>
      </c>
    </row>
    <row r="5280" spans="1:5" x14ac:dyDescent="0.3">
      <c r="A5280">
        <v>37230001</v>
      </c>
      <c r="B5280" t="s">
        <v>309</v>
      </c>
      <c r="C5280" t="s">
        <v>119</v>
      </c>
      <c r="D5280" t="s">
        <v>2400</v>
      </c>
      <c r="E5280">
        <v>0</v>
      </c>
    </row>
    <row r="5281" spans="1:5" x14ac:dyDescent="0.3">
      <c r="A5281">
        <v>37230001</v>
      </c>
      <c r="B5281" t="s">
        <v>309</v>
      </c>
      <c r="C5281" t="s">
        <v>119</v>
      </c>
      <c r="D5281" t="s">
        <v>2401</v>
      </c>
      <c r="E5281">
        <v>0</v>
      </c>
    </row>
    <row r="5282" spans="1:5" x14ac:dyDescent="0.3">
      <c r="A5282">
        <v>37230001</v>
      </c>
      <c r="B5282" t="s">
        <v>309</v>
      </c>
      <c r="C5282" t="s">
        <v>119</v>
      </c>
      <c r="D5282" t="s">
        <v>2402</v>
      </c>
      <c r="E5282">
        <v>-10</v>
      </c>
    </row>
    <row r="5283" spans="1:5" x14ac:dyDescent="0.3">
      <c r="A5283">
        <v>37230001</v>
      </c>
      <c r="B5283" t="s">
        <v>309</v>
      </c>
      <c r="C5283" t="s">
        <v>119</v>
      </c>
      <c r="D5283" t="s">
        <v>2403</v>
      </c>
      <c r="E5283">
        <v>0</v>
      </c>
    </row>
    <row r="5284" spans="1:5" x14ac:dyDescent="0.3">
      <c r="A5284">
        <v>37230001</v>
      </c>
      <c r="B5284" t="s">
        <v>309</v>
      </c>
      <c r="C5284" t="s">
        <v>119</v>
      </c>
      <c r="D5284" t="s">
        <v>2404</v>
      </c>
      <c r="E5284">
        <v>0</v>
      </c>
    </row>
    <row r="5285" spans="1:5" x14ac:dyDescent="0.3">
      <c r="A5285">
        <v>37230001</v>
      </c>
      <c r="B5285" t="s">
        <v>309</v>
      </c>
      <c r="C5285" t="s">
        <v>119</v>
      </c>
      <c r="D5285" t="s">
        <v>2405</v>
      </c>
      <c r="E5285">
        <v>-25</v>
      </c>
    </row>
    <row r="5286" spans="1:5" x14ac:dyDescent="0.3">
      <c r="A5286">
        <v>37230001</v>
      </c>
      <c r="B5286" t="s">
        <v>309</v>
      </c>
      <c r="C5286" t="s">
        <v>119</v>
      </c>
      <c r="D5286" t="s">
        <v>2406</v>
      </c>
      <c r="E5286">
        <v>0</v>
      </c>
    </row>
    <row r="5287" spans="1:5" x14ac:dyDescent="0.3">
      <c r="A5287">
        <v>37230001</v>
      </c>
      <c r="B5287" t="s">
        <v>309</v>
      </c>
      <c r="C5287" t="s">
        <v>119</v>
      </c>
      <c r="D5287" t="s">
        <v>2407</v>
      </c>
      <c r="E5287">
        <v>0</v>
      </c>
    </row>
    <row r="5288" spans="1:5" x14ac:dyDescent="0.3">
      <c r="A5288">
        <v>37230001</v>
      </c>
      <c r="B5288" t="s">
        <v>309</v>
      </c>
      <c r="C5288" t="s">
        <v>119</v>
      </c>
      <c r="D5288" t="s">
        <v>2408</v>
      </c>
      <c r="E5288">
        <v>0</v>
      </c>
    </row>
    <row r="5289" spans="1:5" x14ac:dyDescent="0.3">
      <c r="A5289">
        <v>37230001</v>
      </c>
      <c r="B5289" t="s">
        <v>309</v>
      </c>
      <c r="C5289" t="s">
        <v>119</v>
      </c>
      <c r="D5289" t="s">
        <v>2409</v>
      </c>
      <c r="E5289">
        <v>0</v>
      </c>
    </row>
    <row r="5290" spans="1:5" x14ac:dyDescent="0.3">
      <c r="A5290">
        <v>37230001</v>
      </c>
      <c r="B5290" t="s">
        <v>309</v>
      </c>
      <c r="C5290" t="s">
        <v>119</v>
      </c>
      <c r="D5290" t="s">
        <v>2410</v>
      </c>
      <c r="E5290">
        <v>0</v>
      </c>
    </row>
    <row r="5291" spans="1:5" x14ac:dyDescent="0.3">
      <c r="A5291">
        <v>37230001</v>
      </c>
      <c r="B5291" t="s">
        <v>309</v>
      </c>
      <c r="C5291" t="s">
        <v>119</v>
      </c>
      <c r="D5291" t="s">
        <v>2411</v>
      </c>
      <c r="E5291">
        <v>0</v>
      </c>
    </row>
    <row r="5292" spans="1:5" x14ac:dyDescent="0.3">
      <c r="A5292">
        <v>37230001</v>
      </c>
      <c r="B5292" t="s">
        <v>309</v>
      </c>
      <c r="C5292" t="s">
        <v>119</v>
      </c>
      <c r="D5292" t="s">
        <v>2412</v>
      </c>
      <c r="E5292">
        <v>0</v>
      </c>
    </row>
    <row r="5293" spans="1:5" x14ac:dyDescent="0.3">
      <c r="A5293">
        <v>37230001</v>
      </c>
      <c r="B5293" t="s">
        <v>309</v>
      </c>
      <c r="C5293" t="s">
        <v>119</v>
      </c>
      <c r="D5293" t="s">
        <v>2413</v>
      </c>
      <c r="E5293">
        <v>0</v>
      </c>
    </row>
    <row r="5294" spans="1:5" x14ac:dyDescent="0.3">
      <c r="A5294">
        <v>67450031</v>
      </c>
      <c r="B5294" t="s">
        <v>311</v>
      </c>
      <c r="C5294" t="s">
        <v>8</v>
      </c>
      <c r="D5294" t="s">
        <v>2378</v>
      </c>
      <c r="E5294">
        <v>0</v>
      </c>
    </row>
    <row r="5295" spans="1:5" x14ac:dyDescent="0.3">
      <c r="A5295">
        <v>67450031</v>
      </c>
      <c r="B5295" t="s">
        <v>311</v>
      </c>
      <c r="C5295" t="s">
        <v>8</v>
      </c>
      <c r="D5295" t="s">
        <v>2379</v>
      </c>
      <c r="E5295">
        <v>0</v>
      </c>
    </row>
    <row r="5296" spans="1:5" x14ac:dyDescent="0.3">
      <c r="A5296">
        <v>67450031</v>
      </c>
      <c r="B5296" t="s">
        <v>311</v>
      </c>
      <c r="C5296" t="s">
        <v>8</v>
      </c>
      <c r="D5296" t="s">
        <v>2380</v>
      </c>
      <c r="E5296">
        <v>-1</v>
      </c>
    </row>
    <row r="5297" spans="1:5" x14ac:dyDescent="0.3">
      <c r="A5297">
        <v>67450031</v>
      </c>
      <c r="B5297" t="s">
        <v>311</v>
      </c>
      <c r="C5297" t="s">
        <v>8</v>
      </c>
      <c r="D5297" t="s">
        <v>2381</v>
      </c>
      <c r="E5297">
        <v>-2</v>
      </c>
    </row>
    <row r="5298" spans="1:5" x14ac:dyDescent="0.3">
      <c r="A5298">
        <v>67450031</v>
      </c>
      <c r="B5298" t="s">
        <v>311</v>
      </c>
      <c r="C5298" t="s">
        <v>8</v>
      </c>
      <c r="D5298" t="s">
        <v>2382</v>
      </c>
      <c r="E5298">
        <v>0</v>
      </c>
    </row>
    <row r="5299" spans="1:5" x14ac:dyDescent="0.3">
      <c r="A5299">
        <v>67450031</v>
      </c>
      <c r="B5299" t="s">
        <v>311</v>
      </c>
      <c r="C5299" t="s">
        <v>8</v>
      </c>
      <c r="D5299" t="s">
        <v>2383</v>
      </c>
      <c r="E5299">
        <v>0</v>
      </c>
    </row>
    <row r="5300" spans="1:5" x14ac:dyDescent="0.3">
      <c r="A5300">
        <v>67450031</v>
      </c>
      <c r="B5300" t="s">
        <v>311</v>
      </c>
      <c r="C5300" t="s">
        <v>8</v>
      </c>
      <c r="D5300" t="s">
        <v>2384</v>
      </c>
      <c r="E5300">
        <v>0</v>
      </c>
    </row>
    <row r="5301" spans="1:5" x14ac:dyDescent="0.3">
      <c r="A5301">
        <v>67450031</v>
      </c>
      <c r="B5301" t="s">
        <v>311</v>
      </c>
      <c r="C5301" t="s">
        <v>8</v>
      </c>
      <c r="D5301" t="s">
        <v>2385</v>
      </c>
      <c r="E5301">
        <v>0</v>
      </c>
    </row>
    <row r="5302" spans="1:5" x14ac:dyDescent="0.3">
      <c r="A5302">
        <v>67450031</v>
      </c>
      <c r="B5302" t="s">
        <v>311</v>
      </c>
      <c r="C5302" t="s">
        <v>8</v>
      </c>
      <c r="D5302" t="s">
        <v>2386</v>
      </c>
      <c r="E5302">
        <v>0</v>
      </c>
    </row>
    <row r="5303" spans="1:5" x14ac:dyDescent="0.3">
      <c r="A5303">
        <v>67450031</v>
      </c>
      <c r="B5303" t="s">
        <v>311</v>
      </c>
      <c r="C5303" t="s">
        <v>8</v>
      </c>
      <c r="D5303" t="s">
        <v>2387</v>
      </c>
      <c r="E5303">
        <v>0</v>
      </c>
    </row>
    <row r="5304" spans="1:5" x14ac:dyDescent="0.3">
      <c r="A5304">
        <v>67450031</v>
      </c>
      <c r="B5304" t="s">
        <v>311</v>
      </c>
      <c r="C5304" t="s">
        <v>8</v>
      </c>
      <c r="D5304" t="s">
        <v>2388</v>
      </c>
      <c r="E5304">
        <v>0</v>
      </c>
    </row>
    <row r="5305" spans="1:5" x14ac:dyDescent="0.3">
      <c r="A5305">
        <v>67450031</v>
      </c>
      <c r="B5305" t="s">
        <v>311</v>
      </c>
      <c r="C5305" t="s">
        <v>8</v>
      </c>
      <c r="D5305" t="s">
        <v>2389</v>
      </c>
      <c r="E5305">
        <v>0</v>
      </c>
    </row>
    <row r="5306" spans="1:5" x14ac:dyDescent="0.3">
      <c r="A5306">
        <v>67450031</v>
      </c>
      <c r="B5306" t="s">
        <v>311</v>
      </c>
      <c r="C5306" t="s">
        <v>8</v>
      </c>
      <c r="D5306" t="s">
        <v>2390</v>
      </c>
      <c r="E5306">
        <v>0</v>
      </c>
    </row>
    <row r="5307" spans="1:5" x14ac:dyDescent="0.3">
      <c r="A5307">
        <v>67450031</v>
      </c>
      <c r="B5307" t="s">
        <v>311</v>
      </c>
      <c r="C5307" t="s">
        <v>8</v>
      </c>
      <c r="D5307" t="s">
        <v>2391</v>
      </c>
      <c r="E5307">
        <v>0</v>
      </c>
    </row>
    <row r="5308" spans="1:5" x14ac:dyDescent="0.3">
      <c r="A5308">
        <v>67450031</v>
      </c>
      <c r="B5308" t="s">
        <v>311</v>
      </c>
      <c r="C5308" t="s">
        <v>8</v>
      </c>
      <c r="D5308" t="s">
        <v>2392</v>
      </c>
      <c r="E5308">
        <v>0</v>
      </c>
    </row>
    <row r="5309" spans="1:5" x14ac:dyDescent="0.3">
      <c r="A5309">
        <v>67450031</v>
      </c>
      <c r="B5309" t="s">
        <v>311</v>
      </c>
      <c r="C5309" t="s">
        <v>8</v>
      </c>
      <c r="D5309" t="s">
        <v>2393</v>
      </c>
      <c r="E5309">
        <v>0</v>
      </c>
    </row>
    <row r="5310" spans="1:5" x14ac:dyDescent="0.3">
      <c r="A5310">
        <v>67450031</v>
      </c>
      <c r="B5310" t="s">
        <v>311</v>
      </c>
      <c r="C5310" t="s">
        <v>8</v>
      </c>
      <c r="D5310" t="s">
        <v>2394</v>
      </c>
      <c r="E5310">
        <v>0</v>
      </c>
    </row>
    <row r="5311" spans="1:5" x14ac:dyDescent="0.3">
      <c r="A5311">
        <v>67450031</v>
      </c>
      <c r="B5311" t="s">
        <v>311</v>
      </c>
      <c r="C5311" t="s">
        <v>8</v>
      </c>
      <c r="D5311" t="s">
        <v>2395</v>
      </c>
      <c r="E5311">
        <v>0</v>
      </c>
    </row>
    <row r="5312" spans="1:5" x14ac:dyDescent="0.3">
      <c r="A5312">
        <v>67450031</v>
      </c>
      <c r="B5312" t="s">
        <v>311</v>
      </c>
      <c r="C5312" t="s">
        <v>8</v>
      </c>
      <c r="D5312" t="s">
        <v>2396</v>
      </c>
      <c r="E5312">
        <v>0</v>
      </c>
    </row>
    <row r="5313" spans="1:5" x14ac:dyDescent="0.3">
      <c r="A5313">
        <v>67450031</v>
      </c>
      <c r="B5313" t="s">
        <v>311</v>
      </c>
      <c r="C5313" t="s">
        <v>8</v>
      </c>
      <c r="D5313" t="s">
        <v>2397</v>
      </c>
      <c r="E5313">
        <v>0</v>
      </c>
    </row>
    <row r="5314" spans="1:5" x14ac:dyDescent="0.3">
      <c r="A5314">
        <v>67450031</v>
      </c>
      <c r="B5314" t="s">
        <v>311</v>
      </c>
      <c r="C5314" t="s">
        <v>8</v>
      </c>
      <c r="D5314" t="s">
        <v>2398</v>
      </c>
      <c r="E5314">
        <v>0</v>
      </c>
    </row>
    <row r="5315" spans="1:5" x14ac:dyDescent="0.3">
      <c r="A5315">
        <v>67450031</v>
      </c>
      <c r="B5315" t="s">
        <v>311</v>
      </c>
      <c r="C5315" t="s">
        <v>8</v>
      </c>
      <c r="D5315" t="s">
        <v>2399</v>
      </c>
      <c r="E5315">
        <v>0</v>
      </c>
    </row>
    <row r="5316" spans="1:5" x14ac:dyDescent="0.3">
      <c r="A5316">
        <v>67450031</v>
      </c>
      <c r="B5316" t="s">
        <v>311</v>
      </c>
      <c r="C5316" t="s">
        <v>8</v>
      </c>
      <c r="D5316" t="s">
        <v>2400</v>
      </c>
      <c r="E5316">
        <v>0</v>
      </c>
    </row>
    <row r="5317" spans="1:5" x14ac:dyDescent="0.3">
      <c r="A5317">
        <v>67450031</v>
      </c>
      <c r="B5317" t="s">
        <v>311</v>
      </c>
      <c r="C5317" t="s">
        <v>8</v>
      </c>
      <c r="D5317" t="s">
        <v>2401</v>
      </c>
      <c r="E5317">
        <v>0</v>
      </c>
    </row>
    <row r="5318" spans="1:5" x14ac:dyDescent="0.3">
      <c r="A5318">
        <v>67450031</v>
      </c>
      <c r="B5318" t="s">
        <v>311</v>
      </c>
      <c r="C5318" t="s">
        <v>8</v>
      </c>
      <c r="D5318" t="s">
        <v>2402</v>
      </c>
      <c r="E5318">
        <v>0</v>
      </c>
    </row>
    <row r="5319" spans="1:5" x14ac:dyDescent="0.3">
      <c r="A5319">
        <v>67450031</v>
      </c>
      <c r="B5319" t="s">
        <v>311</v>
      </c>
      <c r="C5319" t="s">
        <v>8</v>
      </c>
      <c r="D5319" t="s">
        <v>2403</v>
      </c>
      <c r="E5319">
        <v>0</v>
      </c>
    </row>
    <row r="5320" spans="1:5" x14ac:dyDescent="0.3">
      <c r="A5320">
        <v>67450031</v>
      </c>
      <c r="B5320" t="s">
        <v>311</v>
      </c>
      <c r="C5320" t="s">
        <v>8</v>
      </c>
      <c r="D5320" t="s">
        <v>2404</v>
      </c>
      <c r="E5320">
        <v>0</v>
      </c>
    </row>
    <row r="5321" spans="1:5" x14ac:dyDescent="0.3">
      <c r="A5321">
        <v>67450031</v>
      </c>
      <c r="B5321" t="s">
        <v>311</v>
      </c>
      <c r="C5321" t="s">
        <v>8</v>
      </c>
      <c r="D5321" t="s">
        <v>2405</v>
      </c>
      <c r="E5321">
        <v>0</v>
      </c>
    </row>
    <row r="5322" spans="1:5" x14ac:dyDescent="0.3">
      <c r="A5322">
        <v>67450031</v>
      </c>
      <c r="B5322" t="s">
        <v>311</v>
      </c>
      <c r="C5322" t="s">
        <v>8</v>
      </c>
      <c r="D5322" t="s">
        <v>2406</v>
      </c>
      <c r="E5322">
        <v>0</v>
      </c>
    </row>
    <row r="5323" spans="1:5" x14ac:dyDescent="0.3">
      <c r="A5323">
        <v>67450031</v>
      </c>
      <c r="B5323" t="s">
        <v>311</v>
      </c>
      <c r="C5323" t="s">
        <v>8</v>
      </c>
      <c r="D5323" t="s">
        <v>2407</v>
      </c>
      <c r="E5323">
        <v>0</v>
      </c>
    </row>
    <row r="5324" spans="1:5" x14ac:dyDescent="0.3">
      <c r="A5324">
        <v>67450031</v>
      </c>
      <c r="B5324" t="s">
        <v>311</v>
      </c>
      <c r="C5324" t="s">
        <v>8</v>
      </c>
      <c r="D5324" t="s">
        <v>2408</v>
      </c>
      <c r="E5324">
        <v>0</v>
      </c>
    </row>
    <row r="5325" spans="1:5" x14ac:dyDescent="0.3">
      <c r="A5325">
        <v>67450031</v>
      </c>
      <c r="B5325" t="s">
        <v>311</v>
      </c>
      <c r="C5325" t="s">
        <v>8</v>
      </c>
      <c r="D5325" t="s">
        <v>2409</v>
      </c>
      <c r="E5325">
        <v>-1</v>
      </c>
    </row>
    <row r="5326" spans="1:5" x14ac:dyDescent="0.3">
      <c r="A5326">
        <v>67450031</v>
      </c>
      <c r="B5326" t="s">
        <v>311</v>
      </c>
      <c r="C5326" t="s">
        <v>8</v>
      </c>
      <c r="D5326" t="s">
        <v>2410</v>
      </c>
      <c r="E5326">
        <v>0</v>
      </c>
    </row>
    <row r="5327" spans="1:5" x14ac:dyDescent="0.3">
      <c r="A5327">
        <v>67450031</v>
      </c>
      <c r="B5327" t="s">
        <v>311</v>
      </c>
      <c r="C5327" t="s">
        <v>8</v>
      </c>
      <c r="D5327" t="s">
        <v>2411</v>
      </c>
      <c r="E5327">
        <v>0</v>
      </c>
    </row>
    <row r="5328" spans="1:5" x14ac:dyDescent="0.3">
      <c r="A5328">
        <v>67450031</v>
      </c>
      <c r="B5328" t="s">
        <v>311</v>
      </c>
      <c r="C5328" t="s">
        <v>8</v>
      </c>
      <c r="D5328" t="s">
        <v>2412</v>
      </c>
      <c r="E5328">
        <v>0</v>
      </c>
    </row>
    <row r="5329" spans="1:5" x14ac:dyDescent="0.3">
      <c r="A5329">
        <v>67450031</v>
      </c>
      <c r="B5329" t="s">
        <v>311</v>
      </c>
      <c r="C5329" t="s">
        <v>8</v>
      </c>
      <c r="D5329" t="s">
        <v>2413</v>
      </c>
      <c r="E5329">
        <v>-1</v>
      </c>
    </row>
    <row r="5330" spans="1:5" x14ac:dyDescent="0.3">
      <c r="A5330">
        <v>77050172</v>
      </c>
      <c r="B5330" t="s">
        <v>313</v>
      </c>
      <c r="C5330" t="s">
        <v>8</v>
      </c>
      <c r="D5330" t="s">
        <v>2378</v>
      </c>
      <c r="E5330">
        <v>-3</v>
      </c>
    </row>
    <row r="5331" spans="1:5" x14ac:dyDescent="0.3">
      <c r="A5331">
        <v>77050172</v>
      </c>
      <c r="B5331" t="s">
        <v>313</v>
      </c>
      <c r="C5331" t="s">
        <v>8</v>
      </c>
      <c r="D5331" t="s">
        <v>2379</v>
      </c>
      <c r="E5331">
        <v>0</v>
      </c>
    </row>
    <row r="5332" spans="1:5" x14ac:dyDescent="0.3">
      <c r="A5332">
        <v>77050172</v>
      </c>
      <c r="B5332" t="s">
        <v>313</v>
      </c>
      <c r="C5332" t="s">
        <v>8</v>
      </c>
      <c r="D5332" t="s">
        <v>2380</v>
      </c>
      <c r="E5332">
        <v>0</v>
      </c>
    </row>
    <row r="5333" spans="1:5" x14ac:dyDescent="0.3">
      <c r="A5333">
        <v>77050172</v>
      </c>
      <c r="B5333" t="s">
        <v>313</v>
      </c>
      <c r="C5333" t="s">
        <v>8</v>
      </c>
      <c r="D5333" t="s">
        <v>2381</v>
      </c>
      <c r="E5333">
        <v>0</v>
      </c>
    </row>
    <row r="5334" spans="1:5" x14ac:dyDescent="0.3">
      <c r="A5334">
        <v>77050172</v>
      </c>
      <c r="B5334" t="s">
        <v>313</v>
      </c>
      <c r="C5334" t="s">
        <v>8</v>
      </c>
      <c r="D5334" t="s">
        <v>2382</v>
      </c>
      <c r="E5334">
        <v>0</v>
      </c>
    </row>
    <row r="5335" spans="1:5" x14ac:dyDescent="0.3">
      <c r="A5335">
        <v>77050172</v>
      </c>
      <c r="B5335" t="s">
        <v>313</v>
      </c>
      <c r="C5335" t="s">
        <v>8</v>
      </c>
      <c r="D5335" t="s">
        <v>2383</v>
      </c>
      <c r="E5335">
        <v>0</v>
      </c>
    </row>
    <row r="5336" spans="1:5" x14ac:dyDescent="0.3">
      <c r="A5336">
        <v>77050172</v>
      </c>
      <c r="B5336" t="s">
        <v>313</v>
      </c>
      <c r="C5336" t="s">
        <v>8</v>
      </c>
      <c r="D5336" t="s">
        <v>2384</v>
      </c>
      <c r="E5336">
        <v>0</v>
      </c>
    </row>
    <row r="5337" spans="1:5" x14ac:dyDescent="0.3">
      <c r="A5337">
        <v>77050172</v>
      </c>
      <c r="B5337" t="s">
        <v>313</v>
      </c>
      <c r="C5337" t="s">
        <v>8</v>
      </c>
      <c r="D5337" t="s">
        <v>2385</v>
      </c>
      <c r="E5337">
        <v>0</v>
      </c>
    </row>
    <row r="5338" spans="1:5" x14ac:dyDescent="0.3">
      <c r="A5338">
        <v>77050172</v>
      </c>
      <c r="B5338" t="s">
        <v>313</v>
      </c>
      <c r="C5338" t="s">
        <v>8</v>
      </c>
      <c r="D5338" t="s">
        <v>2386</v>
      </c>
      <c r="E5338">
        <v>-1</v>
      </c>
    </row>
    <row r="5339" spans="1:5" x14ac:dyDescent="0.3">
      <c r="A5339">
        <v>77050172</v>
      </c>
      <c r="B5339" t="s">
        <v>313</v>
      </c>
      <c r="C5339" t="s">
        <v>8</v>
      </c>
      <c r="D5339" t="s">
        <v>2387</v>
      </c>
      <c r="E5339">
        <v>-1</v>
      </c>
    </row>
    <row r="5340" spans="1:5" x14ac:dyDescent="0.3">
      <c r="A5340">
        <v>77050172</v>
      </c>
      <c r="B5340" t="s">
        <v>313</v>
      </c>
      <c r="C5340" t="s">
        <v>8</v>
      </c>
      <c r="D5340" t="s">
        <v>2388</v>
      </c>
      <c r="E5340">
        <v>-3</v>
      </c>
    </row>
    <row r="5341" spans="1:5" x14ac:dyDescent="0.3">
      <c r="A5341">
        <v>77050172</v>
      </c>
      <c r="B5341" t="s">
        <v>313</v>
      </c>
      <c r="C5341" t="s">
        <v>8</v>
      </c>
      <c r="D5341" t="s">
        <v>2389</v>
      </c>
      <c r="E5341">
        <v>0</v>
      </c>
    </row>
    <row r="5342" spans="1:5" x14ac:dyDescent="0.3">
      <c r="A5342">
        <v>77050172</v>
      </c>
      <c r="B5342" t="s">
        <v>313</v>
      </c>
      <c r="C5342" t="s">
        <v>8</v>
      </c>
      <c r="D5342" t="s">
        <v>2390</v>
      </c>
      <c r="E5342">
        <v>0</v>
      </c>
    </row>
    <row r="5343" spans="1:5" x14ac:dyDescent="0.3">
      <c r="A5343">
        <v>77050172</v>
      </c>
      <c r="B5343" t="s">
        <v>313</v>
      </c>
      <c r="C5343" t="s">
        <v>8</v>
      </c>
      <c r="D5343" t="s">
        <v>2391</v>
      </c>
      <c r="E5343">
        <v>0</v>
      </c>
    </row>
    <row r="5344" spans="1:5" x14ac:dyDescent="0.3">
      <c r="A5344">
        <v>77050172</v>
      </c>
      <c r="B5344" t="s">
        <v>313</v>
      </c>
      <c r="C5344" t="s">
        <v>8</v>
      </c>
      <c r="D5344" t="s">
        <v>2392</v>
      </c>
      <c r="E5344">
        <v>0</v>
      </c>
    </row>
    <row r="5345" spans="1:5" x14ac:dyDescent="0.3">
      <c r="A5345">
        <v>77050172</v>
      </c>
      <c r="B5345" t="s">
        <v>313</v>
      </c>
      <c r="C5345" t="s">
        <v>8</v>
      </c>
      <c r="D5345" t="s">
        <v>2393</v>
      </c>
      <c r="E5345">
        <v>-5</v>
      </c>
    </row>
    <row r="5346" spans="1:5" x14ac:dyDescent="0.3">
      <c r="A5346">
        <v>77050172</v>
      </c>
      <c r="B5346" t="s">
        <v>313</v>
      </c>
      <c r="C5346" t="s">
        <v>8</v>
      </c>
      <c r="D5346" t="s">
        <v>2394</v>
      </c>
      <c r="E5346">
        <v>0</v>
      </c>
    </row>
    <row r="5347" spans="1:5" x14ac:dyDescent="0.3">
      <c r="A5347">
        <v>77050172</v>
      </c>
      <c r="B5347" t="s">
        <v>313</v>
      </c>
      <c r="C5347" t="s">
        <v>8</v>
      </c>
      <c r="D5347" t="s">
        <v>2395</v>
      </c>
      <c r="E5347">
        <v>-5</v>
      </c>
    </row>
    <row r="5348" spans="1:5" x14ac:dyDescent="0.3">
      <c r="A5348">
        <v>77050172</v>
      </c>
      <c r="B5348" t="s">
        <v>313</v>
      </c>
      <c r="C5348" t="s">
        <v>8</v>
      </c>
      <c r="D5348" t="s">
        <v>2396</v>
      </c>
      <c r="E5348">
        <v>0</v>
      </c>
    </row>
    <row r="5349" spans="1:5" x14ac:dyDescent="0.3">
      <c r="A5349">
        <v>77050172</v>
      </c>
      <c r="B5349" t="s">
        <v>313</v>
      </c>
      <c r="C5349" t="s">
        <v>8</v>
      </c>
      <c r="D5349" t="s">
        <v>2397</v>
      </c>
      <c r="E5349">
        <v>0</v>
      </c>
    </row>
    <row r="5350" spans="1:5" x14ac:dyDescent="0.3">
      <c r="A5350">
        <v>77050172</v>
      </c>
      <c r="B5350" t="s">
        <v>313</v>
      </c>
      <c r="C5350" t="s">
        <v>8</v>
      </c>
      <c r="D5350" t="s">
        <v>2398</v>
      </c>
      <c r="E5350">
        <v>-4</v>
      </c>
    </row>
    <row r="5351" spans="1:5" x14ac:dyDescent="0.3">
      <c r="A5351">
        <v>77050172</v>
      </c>
      <c r="B5351" t="s">
        <v>313</v>
      </c>
      <c r="C5351" t="s">
        <v>8</v>
      </c>
      <c r="D5351" t="s">
        <v>2399</v>
      </c>
      <c r="E5351">
        <v>0</v>
      </c>
    </row>
    <row r="5352" spans="1:5" x14ac:dyDescent="0.3">
      <c r="A5352">
        <v>77050172</v>
      </c>
      <c r="B5352" t="s">
        <v>313</v>
      </c>
      <c r="C5352" t="s">
        <v>8</v>
      </c>
      <c r="D5352" t="s">
        <v>2400</v>
      </c>
      <c r="E5352">
        <v>0</v>
      </c>
    </row>
    <row r="5353" spans="1:5" x14ac:dyDescent="0.3">
      <c r="A5353">
        <v>77050172</v>
      </c>
      <c r="B5353" t="s">
        <v>313</v>
      </c>
      <c r="C5353" t="s">
        <v>8</v>
      </c>
      <c r="D5353" t="s">
        <v>2401</v>
      </c>
      <c r="E5353">
        <v>0</v>
      </c>
    </row>
    <row r="5354" spans="1:5" x14ac:dyDescent="0.3">
      <c r="A5354">
        <v>77050172</v>
      </c>
      <c r="B5354" t="s">
        <v>313</v>
      </c>
      <c r="C5354" t="s">
        <v>8</v>
      </c>
      <c r="D5354" t="s">
        <v>2402</v>
      </c>
      <c r="E5354">
        <v>0</v>
      </c>
    </row>
    <row r="5355" spans="1:5" x14ac:dyDescent="0.3">
      <c r="A5355">
        <v>77050172</v>
      </c>
      <c r="B5355" t="s">
        <v>313</v>
      </c>
      <c r="C5355" t="s">
        <v>8</v>
      </c>
      <c r="D5355" t="s">
        <v>2403</v>
      </c>
      <c r="E5355">
        <v>0</v>
      </c>
    </row>
    <row r="5356" spans="1:5" x14ac:dyDescent="0.3">
      <c r="A5356">
        <v>77050172</v>
      </c>
      <c r="B5356" t="s">
        <v>313</v>
      </c>
      <c r="C5356" t="s">
        <v>8</v>
      </c>
      <c r="D5356" t="s">
        <v>2404</v>
      </c>
      <c r="E5356">
        <v>0</v>
      </c>
    </row>
    <row r="5357" spans="1:5" x14ac:dyDescent="0.3">
      <c r="A5357">
        <v>77050172</v>
      </c>
      <c r="B5357" t="s">
        <v>313</v>
      </c>
      <c r="C5357" t="s">
        <v>8</v>
      </c>
      <c r="D5357" t="s">
        <v>2405</v>
      </c>
      <c r="E5357">
        <v>-36</v>
      </c>
    </row>
    <row r="5358" spans="1:5" x14ac:dyDescent="0.3">
      <c r="A5358">
        <v>77050172</v>
      </c>
      <c r="B5358" t="s">
        <v>313</v>
      </c>
      <c r="C5358" t="s">
        <v>8</v>
      </c>
      <c r="D5358" t="s">
        <v>2406</v>
      </c>
      <c r="E5358">
        <v>0</v>
      </c>
    </row>
    <row r="5359" spans="1:5" x14ac:dyDescent="0.3">
      <c r="A5359">
        <v>77050172</v>
      </c>
      <c r="B5359" t="s">
        <v>313</v>
      </c>
      <c r="C5359" t="s">
        <v>8</v>
      </c>
      <c r="D5359" t="s">
        <v>2407</v>
      </c>
      <c r="E5359">
        <v>0</v>
      </c>
    </row>
    <row r="5360" spans="1:5" x14ac:dyDescent="0.3">
      <c r="A5360">
        <v>77050172</v>
      </c>
      <c r="B5360" t="s">
        <v>313</v>
      </c>
      <c r="C5360" t="s">
        <v>8</v>
      </c>
      <c r="D5360" t="s">
        <v>2408</v>
      </c>
      <c r="E5360">
        <v>0</v>
      </c>
    </row>
    <row r="5361" spans="1:5" x14ac:dyDescent="0.3">
      <c r="A5361">
        <v>77050172</v>
      </c>
      <c r="B5361" t="s">
        <v>313</v>
      </c>
      <c r="C5361" t="s">
        <v>8</v>
      </c>
      <c r="D5361" t="s">
        <v>2409</v>
      </c>
      <c r="E5361">
        <v>0</v>
      </c>
    </row>
    <row r="5362" spans="1:5" x14ac:dyDescent="0.3">
      <c r="A5362">
        <v>77050172</v>
      </c>
      <c r="B5362" t="s">
        <v>313</v>
      </c>
      <c r="C5362" t="s">
        <v>8</v>
      </c>
      <c r="D5362" t="s">
        <v>2410</v>
      </c>
      <c r="E5362">
        <v>0</v>
      </c>
    </row>
    <row r="5363" spans="1:5" x14ac:dyDescent="0.3">
      <c r="A5363">
        <v>77050172</v>
      </c>
      <c r="B5363" t="s">
        <v>313</v>
      </c>
      <c r="C5363" t="s">
        <v>8</v>
      </c>
      <c r="D5363" t="s">
        <v>2411</v>
      </c>
      <c r="E5363">
        <v>0</v>
      </c>
    </row>
    <row r="5364" spans="1:5" x14ac:dyDescent="0.3">
      <c r="A5364">
        <v>77050172</v>
      </c>
      <c r="B5364" t="s">
        <v>313</v>
      </c>
      <c r="C5364" t="s">
        <v>8</v>
      </c>
      <c r="D5364" t="s">
        <v>2412</v>
      </c>
      <c r="E5364">
        <v>-1</v>
      </c>
    </row>
    <row r="5365" spans="1:5" x14ac:dyDescent="0.3">
      <c r="A5365">
        <v>77050172</v>
      </c>
      <c r="B5365" t="s">
        <v>313</v>
      </c>
      <c r="C5365" t="s">
        <v>8</v>
      </c>
      <c r="D5365" t="s">
        <v>2413</v>
      </c>
      <c r="E5365">
        <v>0</v>
      </c>
    </row>
    <row r="5366" spans="1:5" x14ac:dyDescent="0.3">
      <c r="A5366">
        <v>53130155</v>
      </c>
      <c r="B5366" t="s">
        <v>315</v>
      </c>
      <c r="C5366" t="s">
        <v>8</v>
      </c>
      <c r="D5366" t="s">
        <v>2378</v>
      </c>
      <c r="E5366">
        <v>0</v>
      </c>
    </row>
    <row r="5367" spans="1:5" x14ac:dyDescent="0.3">
      <c r="A5367">
        <v>53130155</v>
      </c>
      <c r="B5367" t="s">
        <v>315</v>
      </c>
      <c r="C5367" t="s">
        <v>8</v>
      </c>
      <c r="D5367" t="s">
        <v>2379</v>
      </c>
      <c r="E5367">
        <v>0</v>
      </c>
    </row>
    <row r="5368" spans="1:5" x14ac:dyDescent="0.3">
      <c r="A5368">
        <v>53130155</v>
      </c>
      <c r="B5368" t="s">
        <v>315</v>
      </c>
      <c r="C5368" t="s">
        <v>8</v>
      </c>
      <c r="D5368" t="s">
        <v>2380</v>
      </c>
      <c r="E5368">
        <v>0</v>
      </c>
    </row>
    <row r="5369" spans="1:5" x14ac:dyDescent="0.3">
      <c r="A5369">
        <v>53130155</v>
      </c>
      <c r="B5369" t="s">
        <v>315</v>
      </c>
      <c r="C5369" t="s">
        <v>8</v>
      </c>
      <c r="D5369" t="s">
        <v>2381</v>
      </c>
      <c r="E5369">
        <v>0</v>
      </c>
    </row>
    <row r="5370" spans="1:5" x14ac:dyDescent="0.3">
      <c r="A5370">
        <v>53130155</v>
      </c>
      <c r="B5370" t="s">
        <v>315</v>
      </c>
      <c r="C5370" t="s">
        <v>8</v>
      </c>
      <c r="D5370" t="s">
        <v>2382</v>
      </c>
      <c r="E5370">
        <v>0</v>
      </c>
    </row>
    <row r="5371" spans="1:5" x14ac:dyDescent="0.3">
      <c r="A5371">
        <v>53130155</v>
      </c>
      <c r="B5371" t="s">
        <v>315</v>
      </c>
      <c r="C5371" t="s">
        <v>8</v>
      </c>
      <c r="D5371" t="s">
        <v>2383</v>
      </c>
      <c r="E5371">
        <v>0</v>
      </c>
    </row>
    <row r="5372" spans="1:5" x14ac:dyDescent="0.3">
      <c r="A5372">
        <v>53130155</v>
      </c>
      <c r="B5372" t="s">
        <v>315</v>
      </c>
      <c r="C5372" t="s">
        <v>8</v>
      </c>
      <c r="D5372" t="s">
        <v>2384</v>
      </c>
      <c r="E5372">
        <v>0</v>
      </c>
    </row>
    <row r="5373" spans="1:5" x14ac:dyDescent="0.3">
      <c r="A5373">
        <v>53130155</v>
      </c>
      <c r="B5373" t="s">
        <v>315</v>
      </c>
      <c r="C5373" t="s">
        <v>8</v>
      </c>
      <c r="D5373" t="s">
        <v>2385</v>
      </c>
      <c r="E5373">
        <v>0</v>
      </c>
    </row>
    <row r="5374" spans="1:5" x14ac:dyDescent="0.3">
      <c r="A5374">
        <v>53130155</v>
      </c>
      <c r="B5374" t="s">
        <v>315</v>
      </c>
      <c r="C5374" t="s">
        <v>8</v>
      </c>
      <c r="D5374" t="s">
        <v>2386</v>
      </c>
      <c r="E5374">
        <v>0</v>
      </c>
    </row>
    <row r="5375" spans="1:5" x14ac:dyDescent="0.3">
      <c r="A5375">
        <v>53130155</v>
      </c>
      <c r="B5375" t="s">
        <v>315</v>
      </c>
      <c r="C5375" t="s">
        <v>8</v>
      </c>
      <c r="D5375" t="s">
        <v>2387</v>
      </c>
      <c r="E5375">
        <v>0</v>
      </c>
    </row>
    <row r="5376" spans="1:5" x14ac:dyDescent="0.3">
      <c r="A5376">
        <v>53130155</v>
      </c>
      <c r="B5376" t="s">
        <v>315</v>
      </c>
      <c r="C5376" t="s">
        <v>8</v>
      </c>
      <c r="D5376" t="s">
        <v>2388</v>
      </c>
      <c r="E5376">
        <v>0</v>
      </c>
    </row>
    <row r="5377" spans="1:5" x14ac:dyDescent="0.3">
      <c r="A5377">
        <v>53130155</v>
      </c>
      <c r="B5377" t="s">
        <v>315</v>
      </c>
      <c r="C5377" t="s">
        <v>8</v>
      </c>
      <c r="D5377" t="s">
        <v>2389</v>
      </c>
      <c r="E5377">
        <v>0</v>
      </c>
    </row>
    <row r="5378" spans="1:5" x14ac:dyDescent="0.3">
      <c r="A5378">
        <v>53130155</v>
      </c>
      <c r="B5378" t="s">
        <v>315</v>
      </c>
      <c r="C5378" t="s">
        <v>8</v>
      </c>
      <c r="D5378" t="s">
        <v>2390</v>
      </c>
      <c r="E5378">
        <v>0</v>
      </c>
    </row>
    <row r="5379" spans="1:5" x14ac:dyDescent="0.3">
      <c r="A5379">
        <v>53130155</v>
      </c>
      <c r="B5379" t="s">
        <v>315</v>
      </c>
      <c r="C5379" t="s">
        <v>8</v>
      </c>
      <c r="D5379" t="s">
        <v>2391</v>
      </c>
      <c r="E5379">
        <v>0</v>
      </c>
    </row>
    <row r="5380" spans="1:5" x14ac:dyDescent="0.3">
      <c r="A5380">
        <v>53130155</v>
      </c>
      <c r="B5380" t="s">
        <v>315</v>
      </c>
      <c r="C5380" t="s">
        <v>8</v>
      </c>
      <c r="D5380" t="s">
        <v>2392</v>
      </c>
      <c r="E5380">
        <v>0</v>
      </c>
    </row>
    <row r="5381" spans="1:5" x14ac:dyDescent="0.3">
      <c r="A5381">
        <v>53130155</v>
      </c>
      <c r="B5381" t="s">
        <v>315</v>
      </c>
      <c r="C5381" t="s">
        <v>8</v>
      </c>
      <c r="D5381" t="s">
        <v>2393</v>
      </c>
      <c r="E5381">
        <v>0</v>
      </c>
    </row>
    <row r="5382" spans="1:5" x14ac:dyDescent="0.3">
      <c r="A5382">
        <v>53130155</v>
      </c>
      <c r="B5382" t="s">
        <v>315</v>
      </c>
      <c r="C5382" t="s">
        <v>8</v>
      </c>
      <c r="D5382" t="s">
        <v>2394</v>
      </c>
      <c r="E5382">
        <v>0</v>
      </c>
    </row>
    <row r="5383" spans="1:5" x14ac:dyDescent="0.3">
      <c r="A5383">
        <v>53130155</v>
      </c>
      <c r="B5383" t="s">
        <v>315</v>
      </c>
      <c r="C5383" t="s">
        <v>8</v>
      </c>
      <c r="D5383" t="s">
        <v>2395</v>
      </c>
      <c r="E5383">
        <v>0</v>
      </c>
    </row>
    <row r="5384" spans="1:5" x14ac:dyDescent="0.3">
      <c r="A5384">
        <v>53130155</v>
      </c>
      <c r="B5384" t="s">
        <v>315</v>
      </c>
      <c r="C5384" t="s">
        <v>8</v>
      </c>
      <c r="D5384" t="s">
        <v>2396</v>
      </c>
      <c r="E5384">
        <v>-3</v>
      </c>
    </row>
    <row r="5385" spans="1:5" x14ac:dyDescent="0.3">
      <c r="A5385">
        <v>53130155</v>
      </c>
      <c r="B5385" t="s">
        <v>315</v>
      </c>
      <c r="C5385" t="s">
        <v>8</v>
      </c>
      <c r="D5385" t="s">
        <v>2397</v>
      </c>
      <c r="E5385">
        <v>0</v>
      </c>
    </row>
    <row r="5386" spans="1:5" x14ac:dyDescent="0.3">
      <c r="A5386">
        <v>53130155</v>
      </c>
      <c r="B5386" t="s">
        <v>315</v>
      </c>
      <c r="C5386" t="s">
        <v>8</v>
      </c>
      <c r="D5386" t="s">
        <v>2398</v>
      </c>
      <c r="E5386">
        <v>0</v>
      </c>
    </row>
    <row r="5387" spans="1:5" x14ac:dyDescent="0.3">
      <c r="A5387">
        <v>53130155</v>
      </c>
      <c r="B5387" t="s">
        <v>315</v>
      </c>
      <c r="C5387" t="s">
        <v>8</v>
      </c>
      <c r="D5387" t="s">
        <v>2399</v>
      </c>
      <c r="E5387">
        <v>0</v>
      </c>
    </row>
    <row r="5388" spans="1:5" x14ac:dyDescent="0.3">
      <c r="A5388">
        <v>53130155</v>
      </c>
      <c r="B5388" t="s">
        <v>315</v>
      </c>
      <c r="C5388" t="s">
        <v>8</v>
      </c>
      <c r="D5388" t="s">
        <v>2400</v>
      </c>
      <c r="E5388">
        <v>0</v>
      </c>
    </row>
    <row r="5389" spans="1:5" x14ac:dyDescent="0.3">
      <c r="A5389">
        <v>53130155</v>
      </c>
      <c r="B5389" t="s">
        <v>315</v>
      </c>
      <c r="C5389" t="s">
        <v>8</v>
      </c>
      <c r="D5389" t="s">
        <v>2401</v>
      </c>
      <c r="E5389">
        <v>0</v>
      </c>
    </row>
    <row r="5390" spans="1:5" x14ac:dyDescent="0.3">
      <c r="A5390">
        <v>53130155</v>
      </c>
      <c r="B5390" t="s">
        <v>315</v>
      </c>
      <c r="C5390" t="s">
        <v>8</v>
      </c>
      <c r="D5390" t="s">
        <v>2402</v>
      </c>
      <c r="E5390">
        <v>0</v>
      </c>
    </row>
    <row r="5391" spans="1:5" x14ac:dyDescent="0.3">
      <c r="A5391">
        <v>53130155</v>
      </c>
      <c r="B5391" t="s">
        <v>315</v>
      </c>
      <c r="C5391" t="s">
        <v>8</v>
      </c>
      <c r="D5391" t="s">
        <v>2403</v>
      </c>
      <c r="E5391">
        <v>0</v>
      </c>
    </row>
    <row r="5392" spans="1:5" x14ac:dyDescent="0.3">
      <c r="A5392">
        <v>53130155</v>
      </c>
      <c r="B5392" t="s">
        <v>315</v>
      </c>
      <c r="C5392" t="s">
        <v>8</v>
      </c>
      <c r="D5392" t="s">
        <v>2404</v>
      </c>
      <c r="E5392">
        <v>0</v>
      </c>
    </row>
    <row r="5393" spans="1:5" x14ac:dyDescent="0.3">
      <c r="A5393">
        <v>53130155</v>
      </c>
      <c r="B5393" t="s">
        <v>315</v>
      </c>
      <c r="C5393" t="s">
        <v>8</v>
      </c>
      <c r="D5393" t="s">
        <v>2405</v>
      </c>
      <c r="E5393">
        <v>0</v>
      </c>
    </row>
    <row r="5394" spans="1:5" x14ac:dyDescent="0.3">
      <c r="A5394">
        <v>53130155</v>
      </c>
      <c r="B5394" t="s">
        <v>315</v>
      </c>
      <c r="C5394" t="s">
        <v>8</v>
      </c>
      <c r="D5394" t="s">
        <v>2406</v>
      </c>
      <c r="E5394">
        <v>0</v>
      </c>
    </row>
    <row r="5395" spans="1:5" x14ac:dyDescent="0.3">
      <c r="A5395">
        <v>53130155</v>
      </c>
      <c r="B5395" t="s">
        <v>315</v>
      </c>
      <c r="C5395" t="s">
        <v>8</v>
      </c>
      <c r="D5395" t="s">
        <v>2407</v>
      </c>
      <c r="E5395">
        <v>0</v>
      </c>
    </row>
    <row r="5396" spans="1:5" x14ac:dyDescent="0.3">
      <c r="A5396">
        <v>53130155</v>
      </c>
      <c r="B5396" t="s">
        <v>315</v>
      </c>
      <c r="C5396" t="s">
        <v>8</v>
      </c>
      <c r="D5396" t="s">
        <v>2408</v>
      </c>
      <c r="E5396">
        <v>0</v>
      </c>
    </row>
    <row r="5397" spans="1:5" x14ac:dyDescent="0.3">
      <c r="A5397">
        <v>53130155</v>
      </c>
      <c r="B5397" t="s">
        <v>315</v>
      </c>
      <c r="C5397" t="s">
        <v>8</v>
      </c>
      <c r="D5397" t="s">
        <v>2409</v>
      </c>
      <c r="E5397">
        <v>-2</v>
      </c>
    </row>
    <row r="5398" spans="1:5" x14ac:dyDescent="0.3">
      <c r="A5398">
        <v>53130155</v>
      </c>
      <c r="B5398" t="s">
        <v>315</v>
      </c>
      <c r="C5398" t="s">
        <v>8</v>
      </c>
      <c r="D5398" t="s">
        <v>2410</v>
      </c>
      <c r="E5398">
        <v>0</v>
      </c>
    </row>
    <row r="5399" spans="1:5" x14ac:dyDescent="0.3">
      <c r="A5399">
        <v>53130155</v>
      </c>
      <c r="B5399" t="s">
        <v>315</v>
      </c>
      <c r="C5399" t="s">
        <v>8</v>
      </c>
      <c r="D5399" t="s">
        <v>2411</v>
      </c>
      <c r="E5399">
        <v>0</v>
      </c>
    </row>
    <row r="5400" spans="1:5" x14ac:dyDescent="0.3">
      <c r="A5400">
        <v>53130155</v>
      </c>
      <c r="B5400" t="s">
        <v>315</v>
      </c>
      <c r="C5400" t="s">
        <v>8</v>
      </c>
      <c r="D5400" t="s">
        <v>2412</v>
      </c>
      <c r="E5400">
        <v>0</v>
      </c>
    </row>
    <row r="5401" spans="1:5" x14ac:dyDescent="0.3">
      <c r="A5401">
        <v>53130155</v>
      </c>
      <c r="B5401" t="s">
        <v>315</v>
      </c>
      <c r="C5401" t="s">
        <v>8</v>
      </c>
      <c r="D5401" t="s">
        <v>2413</v>
      </c>
      <c r="E5401">
        <v>0</v>
      </c>
    </row>
    <row r="5402" spans="1:5" x14ac:dyDescent="0.3">
      <c r="A5402">
        <v>71250017</v>
      </c>
      <c r="B5402" t="s">
        <v>317</v>
      </c>
      <c r="C5402" t="s">
        <v>8</v>
      </c>
      <c r="D5402" t="s">
        <v>2378</v>
      </c>
      <c r="E5402">
        <v>0</v>
      </c>
    </row>
    <row r="5403" spans="1:5" x14ac:dyDescent="0.3">
      <c r="A5403">
        <v>71250017</v>
      </c>
      <c r="B5403" t="s">
        <v>317</v>
      </c>
      <c r="C5403" t="s">
        <v>8</v>
      </c>
      <c r="D5403" t="s">
        <v>2379</v>
      </c>
      <c r="E5403">
        <v>0</v>
      </c>
    </row>
    <row r="5404" spans="1:5" x14ac:dyDescent="0.3">
      <c r="A5404">
        <v>71250017</v>
      </c>
      <c r="B5404" t="s">
        <v>317</v>
      </c>
      <c r="C5404" t="s">
        <v>8</v>
      </c>
      <c r="D5404" t="s">
        <v>2380</v>
      </c>
      <c r="E5404">
        <v>0</v>
      </c>
    </row>
    <row r="5405" spans="1:5" x14ac:dyDescent="0.3">
      <c r="A5405">
        <v>71250017</v>
      </c>
      <c r="B5405" t="s">
        <v>317</v>
      </c>
      <c r="C5405" t="s">
        <v>8</v>
      </c>
      <c r="D5405" t="s">
        <v>2381</v>
      </c>
      <c r="E5405">
        <v>0</v>
      </c>
    </row>
    <row r="5406" spans="1:5" x14ac:dyDescent="0.3">
      <c r="A5406">
        <v>71250017</v>
      </c>
      <c r="B5406" t="s">
        <v>317</v>
      </c>
      <c r="C5406" t="s">
        <v>8</v>
      </c>
      <c r="D5406" t="s">
        <v>2382</v>
      </c>
      <c r="E5406">
        <v>0</v>
      </c>
    </row>
    <row r="5407" spans="1:5" x14ac:dyDescent="0.3">
      <c r="A5407">
        <v>71250017</v>
      </c>
      <c r="B5407" t="s">
        <v>317</v>
      </c>
      <c r="C5407" t="s">
        <v>8</v>
      </c>
      <c r="D5407" t="s">
        <v>2383</v>
      </c>
      <c r="E5407">
        <v>0</v>
      </c>
    </row>
    <row r="5408" spans="1:5" x14ac:dyDescent="0.3">
      <c r="A5408">
        <v>71250017</v>
      </c>
      <c r="B5408" t="s">
        <v>317</v>
      </c>
      <c r="C5408" t="s">
        <v>8</v>
      </c>
      <c r="D5408" t="s">
        <v>2384</v>
      </c>
      <c r="E5408">
        <v>0</v>
      </c>
    </row>
    <row r="5409" spans="1:5" x14ac:dyDescent="0.3">
      <c r="A5409">
        <v>71250017</v>
      </c>
      <c r="B5409" t="s">
        <v>317</v>
      </c>
      <c r="C5409" t="s">
        <v>8</v>
      </c>
      <c r="D5409" t="s">
        <v>2385</v>
      </c>
      <c r="E5409">
        <v>-4</v>
      </c>
    </row>
    <row r="5410" spans="1:5" x14ac:dyDescent="0.3">
      <c r="A5410">
        <v>71250017</v>
      </c>
      <c r="B5410" t="s">
        <v>317</v>
      </c>
      <c r="C5410" t="s">
        <v>8</v>
      </c>
      <c r="D5410" t="s">
        <v>2386</v>
      </c>
      <c r="E5410">
        <v>-2</v>
      </c>
    </row>
    <row r="5411" spans="1:5" x14ac:dyDescent="0.3">
      <c r="A5411">
        <v>71250017</v>
      </c>
      <c r="B5411" t="s">
        <v>317</v>
      </c>
      <c r="C5411" t="s">
        <v>8</v>
      </c>
      <c r="D5411" t="s">
        <v>2387</v>
      </c>
      <c r="E5411">
        <v>0</v>
      </c>
    </row>
    <row r="5412" spans="1:5" x14ac:dyDescent="0.3">
      <c r="A5412">
        <v>71250017</v>
      </c>
      <c r="B5412" t="s">
        <v>317</v>
      </c>
      <c r="C5412" t="s">
        <v>8</v>
      </c>
      <c r="D5412" t="s">
        <v>2388</v>
      </c>
      <c r="E5412">
        <v>-2</v>
      </c>
    </row>
    <row r="5413" spans="1:5" x14ac:dyDescent="0.3">
      <c r="A5413">
        <v>71250017</v>
      </c>
      <c r="B5413" t="s">
        <v>317</v>
      </c>
      <c r="C5413" t="s">
        <v>8</v>
      </c>
      <c r="D5413" t="s">
        <v>2389</v>
      </c>
      <c r="E5413">
        <v>0</v>
      </c>
    </row>
    <row r="5414" spans="1:5" x14ac:dyDescent="0.3">
      <c r="A5414">
        <v>71250017</v>
      </c>
      <c r="B5414" t="s">
        <v>317</v>
      </c>
      <c r="C5414" t="s">
        <v>8</v>
      </c>
      <c r="D5414" t="s">
        <v>2390</v>
      </c>
      <c r="E5414">
        <v>0</v>
      </c>
    </row>
    <row r="5415" spans="1:5" x14ac:dyDescent="0.3">
      <c r="A5415">
        <v>71250017</v>
      </c>
      <c r="B5415" t="s">
        <v>317</v>
      </c>
      <c r="C5415" t="s">
        <v>8</v>
      </c>
      <c r="D5415" t="s">
        <v>2391</v>
      </c>
      <c r="E5415">
        <v>0</v>
      </c>
    </row>
    <row r="5416" spans="1:5" x14ac:dyDescent="0.3">
      <c r="A5416">
        <v>71250017</v>
      </c>
      <c r="B5416" t="s">
        <v>317</v>
      </c>
      <c r="C5416" t="s">
        <v>8</v>
      </c>
      <c r="D5416" t="s">
        <v>2392</v>
      </c>
      <c r="E5416">
        <v>0</v>
      </c>
    </row>
    <row r="5417" spans="1:5" x14ac:dyDescent="0.3">
      <c r="A5417">
        <v>71250017</v>
      </c>
      <c r="B5417" t="s">
        <v>317</v>
      </c>
      <c r="C5417" t="s">
        <v>8</v>
      </c>
      <c r="D5417" t="s">
        <v>2393</v>
      </c>
      <c r="E5417">
        <v>-2</v>
      </c>
    </row>
    <row r="5418" spans="1:5" x14ac:dyDescent="0.3">
      <c r="A5418">
        <v>71250017</v>
      </c>
      <c r="B5418" t="s">
        <v>317</v>
      </c>
      <c r="C5418" t="s">
        <v>8</v>
      </c>
      <c r="D5418" t="s">
        <v>2394</v>
      </c>
      <c r="E5418">
        <v>-1</v>
      </c>
    </row>
    <row r="5419" spans="1:5" x14ac:dyDescent="0.3">
      <c r="A5419">
        <v>71250017</v>
      </c>
      <c r="B5419" t="s">
        <v>317</v>
      </c>
      <c r="C5419" t="s">
        <v>8</v>
      </c>
      <c r="D5419" t="s">
        <v>2395</v>
      </c>
      <c r="E5419">
        <v>0</v>
      </c>
    </row>
    <row r="5420" spans="1:5" x14ac:dyDescent="0.3">
      <c r="A5420">
        <v>71250017</v>
      </c>
      <c r="B5420" t="s">
        <v>317</v>
      </c>
      <c r="C5420" t="s">
        <v>8</v>
      </c>
      <c r="D5420" t="s">
        <v>2396</v>
      </c>
      <c r="E5420">
        <v>0</v>
      </c>
    </row>
    <row r="5421" spans="1:5" x14ac:dyDescent="0.3">
      <c r="A5421">
        <v>71250017</v>
      </c>
      <c r="B5421" t="s">
        <v>317</v>
      </c>
      <c r="C5421" t="s">
        <v>8</v>
      </c>
      <c r="D5421" t="s">
        <v>2397</v>
      </c>
      <c r="E5421">
        <v>-1</v>
      </c>
    </row>
    <row r="5422" spans="1:5" x14ac:dyDescent="0.3">
      <c r="A5422">
        <v>71250017</v>
      </c>
      <c r="B5422" t="s">
        <v>317</v>
      </c>
      <c r="C5422" t="s">
        <v>8</v>
      </c>
      <c r="D5422" t="s">
        <v>2398</v>
      </c>
      <c r="E5422">
        <v>-5</v>
      </c>
    </row>
    <row r="5423" spans="1:5" x14ac:dyDescent="0.3">
      <c r="A5423">
        <v>71250017</v>
      </c>
      <c r="B5423" t="s">
        <v>317</v>
      </c>
      <c r="C5423" t="s">
        <v>8</v>
      </c>
      <c r="D5423" t="s">
        <v>2399</v>
      </c>
      <c r="E5423">
        <v>0</v>
      </c>
    </row>
    <row r="5424" spans="1:5" x14ac:dyDescent="0.3">
      <c r="A5424">
        <v>71250017</v>
      </c>
      <c r="B5424" t="s">
        <v>317</v>
      </c>
      <c r="C5424" t="s">
        <v>8</v>
      </c>
      <c r="D5424" t="s">
        <v>2400</v>
      </c>
      <c r="E5424">
        <v>0</v>
      </c>
    </row>
    <row r="5425" spans="1:5" x14ac:dyDescent="0.3">
      <c r="A5425">
        <v>71250017</v>
      </c>
      <c r="B5425" t="s">
        <v>317</v>
      </c>
      <c r="C5425" t="s">
        <v>8</v>
      </c>
      <c r="D5425" t="s">
        <v>2401</v>
      </c>
      <c r="E5425">
        <v>0</v>
      </c>
    </row>
    <row r="5426" spans="1:5" x14ac:dyDescent="0.3">
      <c r="A5426">
        <v>71250017</v>
      </c>
      <c r="B5426" t="s">
        <v>317</v>
      </c>
      <c r="C5426" t="s">
        <v>8</v>
      </c>
      <c r="D5426" t="s">
        <v>2402</v>
      </c>
      <c r="E5426">
        <v>0</v>
      </c>
    </row>
    <row r="5427" spans="1:5" x14ac:dyDescent="0.3">
      <c r="A5427">
        <v>71250017</v>
      </c>
      <c r="B5427" t="s">
        <v>317</v>
      </c>
      <c r="C5427" t="s">
        <v>8</v>
      </c>
      <c r="D5427" t="s">
        <v>2403</v>
      </c>
      <c r="E5427">
        <v>0</v>
      </c>
    </row>
    <row r="5428" spans="1:5" x14ac:dyDescent="0.3">
      <c r="A5428">
        <v>71250017</v>
      </c>
      <c r="B5428" t="s">
        <v>317</v>
      </c>
      <c r="C5428" t="s">
        <v>8</v>
      </c>
      <c r="D5428" t="s">
        <v>2404</v>
      </c>
      <c r="E5428">
        <v>0</v>
      </c>
    </row>
    <row r="5429" spans="1:5" x14ac:dyDescent="0.3">
      <c r="A5429">
        <v>71250017</v>
      </c>
      <c r="B5429" t="s">
        <v>317</v>
      </c>
      <c r="C5429" t="s">
        <v>8</v>
      </c>
      <c r="D5429" t="s">
        <v>2405</v>
      </c>
      <c r="E5429">
        <v>0</v>
      </c>
    </row>
    <row r="5430" spans="1:5" x14ac:dyDescent="0.3">
      <c r="A5430">
        <v>71250017</v>
      </c>
      <c r="B5430" t="s">
        <v>317</v>
      </c>
      <c r="C5430" t="s">
        <v>8</v>
      </c>
      <c r="D5430" t="s">
        <v>2406</v>
      </c>
      <c r="E5430">
        <v>0</v>
      </c>
    </row>
    <row r="5431" spans="1:5" x14ac:dyDescent="0.3">
      <c r="A5431">
        <v>71250017</v>
      </c>
      <c r="B5431" t="s">
        <v>317</v>
      </c>
      <c r="C5431" t="s">
        <v>8</v>
      </c>
      <c r="D5431" t="s">
        <v>2407</v>
      </c>
      <c r="E5431">
        <v>-1</v>
      </c>
    </row>
    <row r="5432" spans="1:5" x14ac:dyDescent="0.3">
      <c r="A5432">
        <v>71250017</v>
      </c>
      <c r="B5432" t="s">
        <v>317</v>
      </c>
      <c r="C5432" t="s">
        <v>8</v>
      </c>
      <c r="D5432" t="s">
        <v>2408</v>
      </c>
      <c r="E5432">
        <v>0</v>
      </c>
    </row>
    <row r="5433" spans="1:5" x14ac:dyDescent="0.3">
      <c r="A5433">
        <v>71250017</v>
      </c>
      <c r="B5433" t="s">
        <v>317</v>
      </c>
      <c r="C5433" t="s">
        <v>8</v>
      </c>
      <c r="D5433" t="s">
        <v>2409</v>
      </c>
      <c r="E5433">
        <v>0</v>
      </c>
    </row>
    <row r="5434" spans="1:5" x14ac:dyDescent="0.3">
      <c r="A5434">
        <v>71250017</v>
      </c>
      <c r="B5434" t="s">
        <v>317</v>
      </c>
      <c r="C5434" t="s">
        <v>8</v>
      </c>
      <c r="D5434" t="s">
        <v>2410</v>
      </c>
      <c r="E5434">
        <v>0</v>
      </c>
    </row>
    <row r="5435" spans="1:5" x14ac:dyDescent="0.3">
      <c r="A5435">
        <v>71250017</v>
      </c>
      <c r="B5435" t="s">
        <v>317</v>
      </c>
      <c r="C5435" t="s">
        <v>8</v>
      </c>
      <c r="D5435" t="s">
        <v>2411</v>
      </c>
      <c r="E5435">
        <v>0</v>
      </c>
    </row>
    <row r="5436" spans="1:5" x14ac:dyDescent="0.3">
      <c r="A5436">
        <v>71250017</v>
      </c>
      <c r="B5436" t="s">
        <v>317</v>
      </c>
      <c r="C5436" t="s">
        <v>8</v>
      </c>
      <c r="D5436" t="s">
        <v>2412</v>
      </c>
      <c r="E5436">
        <v>0</v>
      </c>
    </row>
    <row r="5437" spans="1:5" x14ac:dyDescent="0.3">
      <c r="A5437">
        <v>71250017</v>
      </c>
      <c r="B5437" t="s">
        <v>317</v>
      </c>
      <c r="C5437" t="s">
        <v>8</v>
      </c>
      <c r="D5437" t="s">
        <v>2413</v>
      </c>
      <c r="E5437">
        <v>0</v>
      </c>
    </row>
    <row r="5438" spans="1:5" x14ac:dyDescent="0.3">
      <c r="A5438">
        <v>90250065</v>
      </c>
      <c r="B5438" t="s">
        <v>319</v>
      </c>
      <c r="C5438" t="s">
        <v>8</v>
      </c>
      <c r="D5438" t="s">
        <v>2378</v>
      </c>
      <c r="E5438">
        <v>0</v>
      </c>
    </row>
    <row r="5439" spans="1:5" x14ac:dyDescent="0.3">
      <c r="A5439">
        <v>90250065</v>
      </c>
      <c r="B5439" t="s">
        <v>319</v>
      </c>
      <c r="C5439" t="s">
        <v>8</v>
      </c>
      <c r="D5439" t="s">
        <v>2379</v>
      </c>
      <c r="E5439">
        <v>0</v>
      </c>
    </row>
    <row r="5440" spans="1:5" x14ac:dyDescent="0.3">
      <c r="A5440">
        <v>90250065</v>
      </c>
      <c r="B5440" t="s">
        <v>319</v>
      </c>
      <c r="C5440" t="s">
        <v>8</v>
      </c>
      <c r="D5440" t="s">
        <v>2380</v>
      </c>
      <c r="E5440">
        <v>0</v>
      </c>
    </row>
    <row r="5441" spans="1:5" x14ac:dyDescent="0.3">
      <c r="A5441">
        <v>90250065</v>
      </c>
      <c r="B5441" t="s">
        <v>319</v>
      </c>
      <c r="C5441" t="s">
        <v>8</v>
      </c>
      <c r="D5441" t="s">
        <v>2381</v>
      </c>
      <c r="E5441">
        <v>-3</v>
      </c>
    </row>
    <row r="5442" spans="1:5" x14ac:dyDescent="0.3">
      <c r="A5442">
        <v>90250065</v>
      </c>
      <c r="B5442" t="s">
        <v>319</v>
      </c>
      <c r="C5442" t="s">
        <v>8</v>
      </c>
      <c r="D5442" t="s">
        <v>2382</v>
      </c>
      <c r="E5442">
        <v>0</v>
      </c>
    </row>
    <row r="5443" spans="1:5" x14ac:dyDescent="0.3">
      <c r="A5443">
        <v>90250065</v>
      </c>
      <c r="B5443" t="s">
        <v>319</v>
      </c>
      <c r="C5443" t="s">
        <v>8</v>
      </c>
      <c r="D5443" t="s">
        <v>2383</v>
      </c>
      <c r="E5443">
        <v>0</v>
      </c>
    </row>
    <row r="5444" spans="1:5" x14ac:dyDescent="0.3">
      <c r="A5444">
        <v>90250065</v>
      </c>
      <c r="B5444" t="s">
        <v>319</v>
      </c>
      <c r="C5444" t="s">
        <v>8</v>
      </c>
      <c r="D5444" t="s">
        <v>2384</v>
      </c>
      <c r="E5444">
        <v>0</v>
      </c>
    </row>
    <row r="5445" spans="1:5" x14ac:dyDescent="0.3">
      <c r="A5445">
        <v>90250065</v>
      </c>
      <c r="B5445" t="s">
        <v>319</v>
      </c>
      <c r="C5445" t="s">
        <v>8</v>
      </c>
      <c r="D5445" t="s">
        <v>2385</v>
      </c>
      <c r="E5445">
        <v>0</v>
      </c>
    </row>
    <row r="5446" spans="1:5" x14ac:dyDescent="0.3">
      <c r="A5446">
        <v>90250065</v>
      </c>
      <c r="B5446" t="s">
        <v>319</v>
      </c>
      <c r="C5446" t="s">
        <v>8</v>
      </c>
      <c r="D5446" t="s">
        <v>2386</v>
      </c>
      <c r="E5446">
        <v>0</v>
      </c>
    </row>
    <row r="5447" spans="1:5" x14ac:dyDescent="0.3">
      <c r="A5447">
        <v>90250065</v>
      </c>
      <c r="B5447" t="s">
        <v>319</v>
      </c>
      <c r="C5447" t="s">
        <v>8</v>
      </c>
      <c r="D5447" t="s">
        <v>2387</v>
      </c>
      <c r="E5447">
        <v>0</v>
      </c>
    </row>
    <row r="5448" spans="1:5" x14ac:dyDescent="0.3">
      <c r="A5448">
        <v>90250065</v>
      </c>
      <c r="B5448" t="s">
        <v>319</v>
      </c>
      <c r="C5448" t="s">
        <v>8</v>
      </c>
      <c r="D5448" t="s">
        <v>2388</v>
      </c>
      <c r="E5448">
        <v>0</v>
      </c>
    </row>
    <row r="5449" spans="1:5" x14ac:dyDescent="0.3">
      <c r="A5449">
        <v>90250065</v>
      </c>
      <c r="B5449" t="s">
        <v>319</v>
      </c>
      <c r="C5449" t="s">
        <v>8</v>
      </c>
      <c r="D5449" t="s">
        <v>2389</v>
      </c>
      <c r="E5449">
        <v>0</v>
      </c>
    </row>
    <row r="5450" spans="1:5" x14ac:dyDescent="0.3">
      <c r="A5450">
        <v>90250065</v>
      </c>
      <c r="B5450" t="s">
        <v>319</v>
      </c>
      <c r="C5450" t="s">
        <v>8</v>
      </c>
      <c r="D5450" t="s">
        <v>2390</v>
      </c>
      <c r="E5450">
        <v>0</v>
      </c>
    </row>
    <row r="5451" spans="1:5" x14ac:dyDescent="0.3">
      <c r="A5451">
        <v>90250065</v>
      </c>
      <c r="B5451" t="s">
        <v>319</v>
      </c>
      <c r="C5451" t="s">
        <v>8</v>
      </c>
      <c r="D5451" t="s">
        <v>2391</v>
      </c>
      <c r="E5451">
        <v>0</v>
      </c>
    </row>
    <row r="5452" spans="1:5" x14ac:dyDescent="0.3">
      <c r="A5452">
        <v>90250065</v>
      </c>
      <c r="B5452" t="s">
        <v>319</v>
      </c>
      <c r="C5452" t="s">
        <v>8</v>
      </c>
      <c r="D5452" t="s">
        <v>2392</v>
      </c>
      <c r="E5452">
        <v>0</v>
      </c>
    </row>
    <row r="5453" spans="1:5" x14ac:dyDescent="0.3">
      <c r="A5453">
        <v>90250065</v>
      </c>
      <c r="B5453" t="s">
        <v>319</v>
      </c>
      <c r="C5453" t="s">
        <v>8</v>
      </c>
      <c r="D5453" t="s">
        <v>2393</v>
      </c>
      <c r="E5453">
        <v>0</v>
      </c>
    </row>
    <row r="5454" spans="1:5" x14ac:dyDescent="0.3">
      <c r="A5454">
        <v>90250065</v>
      </c>
      <c r="B5454" t="s">
        <v>319</v>
      </c>
      <c r="C5454" t="s">
        <v>8</v>
      </c>
      <c r="D5454" t="s">
        <v>2394</v>
      </c>
      <c r="E5454">
        <v>0</v>
      </c>
    </row>
    <row r="5455" spans="1:5" x14ac:dyDescent="0.3">
      <c r="A5455">
        <v>90250065</v>
      </c>
      <c r="B5455" t="s">
        <v>319</v>
      </c>
      <c r="C5455" t="s">
        <v>8</v>
      </c>
      <c r="D5455" t="s">
        <v>2395</v>
      </c>
      <c r="E5455">
        <v>0</v>
      </c>
    </row>
    <row r="5456" spans="1:5" x14ac:dyDescent="0.3">
      <c r="A5456">
        <v>90250065</v>
      </c>
      <c r="B5456" t="s">
        <v>319</v>
      </c>
      <c r="C5456" t="s">
        <v>8</v>
      </c>
      <c r="D5456" t="s">
        <v>2396</v>
      </c>
      <c r="E5456">
        <v>0</v>
      </c>
    </row>
    <row r="5457" spans="1:5" x14ac:dyDescent="0.3">
      <c r="A5457">
        <v>90250065</v>
      </c>
      <c r="B5457" t="s">
        <v>319</v>
      </c>
      <c r="C5457" t="s">
        <v>8</v>
      </c>
      <c r="D5457" t="s">
        <v>2397</v>
      </c>
      <c r="E5457">
        <v>0</v>
      </c>
    </row>
    <row r="5458" spans="1:5" x14ac:dyDescent="0.3">
      <c r="A5458">
        <v>90250065</v>
      </c>
      <c r="B5458" t="s">
        <v>319</v>
      </c>
      <c r="C5458" t="s">
        <v>8</v>
      </c>
      <c r="D5458" t="s">
        <v>2398</v>
      </c>
      <c r="E5458">
        <v>0</v>
      </c>
    </row>
    <row r="5459" spans="1:5" x14ac:dyDescent="0.3">
      <c r="A5459">
        <v>90250065</v>
      </c>
      <c r="B5459" t="s">
        <v>319</v>
      </c>
      <c r="C5459" t="s">
        <v>8</v>
      </c>
      <c r="D5459" t="s">
        <v>2399</v>
      </c>
      <c r="E5459">
        <v>0</v>
      </c>
    </row>
    <row r="5460" spans="1:5" x14ac:dyDescent="0.3">
      <c r="A5460">
        <v>90250065</v>
      </c>
      <c r="B5460" t="s">
        <v>319</v>
      </c>
      <c r="C5460" t="s">
        <v>8</v>
      </c>
      <c r="D5460" t="s">
        <v>2400</v>
      </c>
      <c r="E5460">
        <v>0</v>
      </c>
    </row>
    <row r="5461" spans="1:5" x14ac:dyDescent="0.3">
      <c r="A5461">
        <v>90250065</v>
      </c>
      <c r="B5461" t="s">
        <v>319</v>
      </c>
      <c r="C5461" t="s">
        <v>8</v>
      </c>
      <c r="D5461" t="s">
        <v>2401</v>
      </c>
      <c r="E5461">
        <v>0</v>
      </c>
    </row>
    <row r="5462" spans="1:5" x14ac:dyDescent="0.3">
      <c r="A5462">
        <v>90250065</v>
      </c>
      <c r="B5462" t="s">
        <v>319</v>
      </c>
      <c r="C5462" t="s">
        <v>8</v>
      </c>
      <c r="D5462" t="s">
        <v>2402</v>
      </c>
      <c r="E5462">
        <v>0</v>
      </c>
    </row>
    <row r="5463" spans="1:5" x14ac:dyDescent="0.3">
      <c r="A5463">
        <v>90250065</v>
      </c>
      <c r="B5463" t="s">
        <v>319</v>
      </c>
      <c r="C5463" t="s">
        <v>8</v>
      </c>
      <c r="D5463" t="s">
        <v>2403</v>
      </c>
      <c r="E5463">
        <v>0</v>
      </c>
    </row>
    <row r="5464" spans="1:5" x14ac:dyDescent="0.3">
      <c r="A5464">
        <v>90250065</v>
      </c>
      <c r="B5464" t="s">
        <v>319</v>
      </c>
      <c r="C5464" t="s">
        <v>8</v>
      </c>
      <c r="D5464" t="s">
        <v>2404</v>
      </c>
      <c r="E5464">
        <v>0</v>
      </c>
    </row>
    <row r="5465" spans="1:5" x14ac:dyDescent="0.3">
      <c r="A5465">
        <v>90250065</v>
      </c>
      <c r="B5465" t="s">
        <v>319</v>
      </c>
      <c r="C5465" t="s">
        <v>8</v>
      </c>
      <c r="D5465" t="s">
        <v>2405</v>
      </c>
      <c r="E5465">
        <v>0</v>
      </c>
    </row>
    <row r="5466" spans="1:5" x14ac:dyDescent="0.3">
      <c r="A5466">
        <v>90250065</v>
      </c>
      <c r="B5466" t="s">
        <v>319</v>
      </c>
      <c r="C5466" t="s">
        <v>8</v>
      </c>
      <c r="D5466" t="s">
        <v>2406</v>
      </c>
      <c r="E5466">
        <v>0</v>
      </c>
    </row>
    <row r="5467" spans="1:5" x14ac:dyDescent="0.3">
      <c r="A5467">
        <v>90250065</v>
      </c>
      <c r="B5467" t="s">
        <v>319</v>
      </c>
      <c r="C5467" t="s">
        <v>8</v>
      </c>
      <c r="D5467" t="s">
        <v>2407</v>
      </c>
      <c r="E5467">
        <v>0</v>
      </c>
    </row>
    <row r="5468" spans="1:5" x14ac:dyDescent="0.3">
      <c r="A5468">
        <v>90250065</v>
      </c>
      <c r="B5468" t="s">
        <v>319</v>
      </c>
      <c r="C5468" t="s">
        <v>8</v>
      </c>
      <c r="D5468" t="s">
        <v>2408</v>
      </c>
      <c r="E5468">
        <v>0</v>
      </c>
    </row>
    <row r="5469" spans="1:5" x14ac:dyDescent="0.3">
      <c r="A5469">
        <v>90250065</v>
      </c>
      <c r="B5469" t="s">
        <v>319</v>
      </c>
      <c r="C5469" t="s">
        <v>8</v>
      </c>
      <c r="D5469" t="s">
        <v>2409</v>
      </c>
      <c r="E5469">
        <v>0</v>
      </c>
    </row>
    <row r="5470" spans="1:5" x14ac:dyDescent="0.3">
      <c r="A5470">
        <v>90250065</v>
      </c>
      <c r="B5470" t="s">
        <v>319</v>
      </c>
      <c r="C5470" t="s">
        <v>8</v>
      </c>
      <c r="D5470" t="s">
        <v>2410</v>
      </c>
      <c r="E5470">
        <v>-3</v>
      </c>
    </row>
    <row r="5471" spans="1:5" x14ac:dyDescent="0.3">
      <c r="A5471">
        <v>90250065</v>
      </c>
      <c r="B5471" t="s">
        <v>319</v>
      </c>
      <c r="C5471" t="s">
        <v>8</v>
      </c>
      <c r="D5471" t="s">
        <v>2411</v>
      </c>
      <c r="E5471">
        <v>0</v>
      </c>
    </row>
    <row r="5472" spans="1:5" x14ac:dyDescent="0.3">
      <c r="A5472">
        <v>90250065</v>
      </c>
      <c r="B5472" t="s">
        <v>319</v>
      </c>
      <c r="C5472" t="s">
        <v>8</v>
      </c>
      <c r="D5472" t="s">
        <v>2412</v>
      </c>
      <c r="E5472">
        <v>0</v>
      </c>
    </row>
    <row r="5473" spans="1:5" x14ac:dyDescent="0.3">
      <c r="A5473">
        <v>90250065</v>
      </c>
      <c r="B5473" t="s">
        <v>319</v>
      </c>
      <c r="C5473" t="s">
        <v>8</v>
      </c>
      <c r="D5473" t="s">
        <v>2413</v>
      </c>
      <c r="E5473">
        <v>0</v>
      </c>
    </row>
    <row r="5474" spans="1:5" x14ac:dyDescent="0.3">
      <c r="A5474">
        <v>71240072</v>
      </c>
      <c r="B5474" t="s">
        <v>321</v>
      </c>
      <c r="C5474" t="s">
        <v>8</v>
      </c>
      <c r="D5474" t="s">
        <v>2378</v>
      </c>
      <c r="E5474">
        <v>0</v>
      </c>
    </row>
    <row r="5475" spans="1:5" x14ac:dyDescent="0.3">
      <c r="A5475">
        <v>71240072</v>
      </c>
      <c r="B5475" t="s">
        <v>321</v>
      </c>
      <c r="C5475" t="s">
        <v>8</v>
      </c>
      <c r="D5475" t="s">
        <v>2379</v>
      </c>
      <c r="E5475">
        <v>0</v>
      </c>
    </row>
    <row r="5476" spans="1:5" x14ac:dyDescent="0.3">
      <c r="A5476">
        <v>71240072</v>
      </c>
      <c r="B5476" t="s">
        <v>321</v>
      </c>
      <c r="C5476" t="s">
        <v>8</v>
      </c>
      <c r="D5476" t="s">
        <v>2380</v>
      </c>
      <c r="E5476">
        <v>0</v>
      </c>
    </row>
    <row r="5477" spans="1:5" x14ac:dyDescent="0.3">
      <c r="A5477">
        <v>71240072</v>
      </c>
      <c r="B5477" t="s">
        <v>321</v>
      </c>
      <c r="C5477" t="s">
        <v>8</v>
      </c>
      <c r="D5477" t="s">
        <v>2381</v>
      </c>
      <c r="E5477">
        <v>0</v>
      </c>
    </row>
    <row r="5478" spans="1:5" x14ac:dyDescent="0.3">
      <c r="A5478">
        <v>71240072</v>
      </c>
      <c r="B5478" t="s">
        <v>321</v>
      </c>
      <c r="C5478" t="s">
        <v>8</v>
      </c>
      <c r="D5478" t="s">
        <v>2382</v>
      </c>
      <c r="E5478">
        <v>0</v>
      </c>
    </row>
    <row r="5479" spans="1:5" x14ac:dyDescent="0.3">
      <c r="A5479">
        <v>71240072</v>
      </c>
      <c r="B5479" t="s">
        <v>321</v>
      </c>
      <c r="C5479" t="s">
        <v>8</v>
      </c>
      <c r="D5479" t="s">
        <v>2383</v>
      </c>
      <c r="E5479">
        <v>0</v>
      </c>
    </row>
    <row r="5480" spans="1:5" x14ac:dyDescent="0.3">
      <c r="A5480">
        <v>71240072</v>
      </c>
      <c r="B5480" t="s">
        <v>321</v>
      </c>
      <c r="C5480" t="s">
        <v>8</v>
      </c>
      <c r="D5480" t="s">
        <v>2384</v>
      </c>
      <c r="E5480">
        <v>0</v>
      </c>
    </row>
    <row r="5481" spans="1:5" x14ac:dyDescent="0.3">
      <c r="A5481">
        <v>71240072</v>
      </c>
      <c r="B5481" t="s">
        <v>321</v>
      </c>
      <c r="C5481" t="s">
        <v>8</v>
      </c>
      <c r="D5481" t="s">
        <v>2385</v>
      </c>
      <c r="E5481">
        <v>0</v>
      </c>
    </row>
    <row r="5482" spans="1:5" x14ac:dyDescent="0.3">
      <c r="A5482">
        <v>71240072</v>
      </c>
      <c r="B5482" t="s">
        <v>321</v>
      </c>
      <c r="C5482" t="s">
        <v>8</v>
      </c>
      <c r="D5482" t="s">
        <v>2386</v>
      </c>
      <c r="E5482">
        <v>0</v>
      </c>
    </row>
    <row r="5483" spans="1:5" x14ac:dyDescent="0.3">
      <c r="A5483">
        <v>71240072</v>
      </c>
      <c r="B5483" t="s">
        <v>321</v>
      </c>
      <c r="C5483" t="s">
        <v>8</v>
      </c>
      <c r="D5483" t="s">
        <v>2387</v>
      </c>
      <c r="E5483">
        <v>0</v>
      </c>
    </row>
    <row r="5484" spans="1:5" x14ac:dyDescent="0.3">
      <c r="A5484">
        <v>71240072</v>
      </c>
      <c r="B5484" t="s">
        <v>321</v>
      </c>
      <c r="C5484" t="s">
        <v>8</v>
      </c>
      <c r="D5484" t="s">
        <v>2388</v>
      </c>
      <c r="E5484">
        <v>0</v>
      </c>
    </row>
    <row r="5485" spans="1:5" x14ac:dyDescent="0.3">
      <c r="A5485">
        <v>71240072</v>
      </c>
      <c r="B5485" t="s">
        <v>321</v>
      </c>
      <c r="C5485" t="s">
        <v>8</v>
      </c>
      <c r="D5485" t="s">
        <v>2389</v>
      </c>
      <c r="E5485">
        <v>0</v>
      </c>
    </row>
    <row r="5486" spans="1:5" x14ac:dyDescent="0.3">
      <c r="A5486">
        <v>71240072</v>
      </c>
      <c r="B5486" t="s">
        <v>321</v>
      </c>
      <c r="C5486" t="s">
        <v>8</v>
      </c>
      <c r="D5486" t="s">
        <v>2390</v>
      </c>
      <c r="E5486">
        <v>0</v>
      </c>
    </row>
    <row r="5487" spans="1:5" x14ac:dyDescent="0.3">
      <c r="A5487">
        <v>71240072</v>
      </c>
      <c r="B5487" t="s">
        <v>321</v>
      </c>
      <c r="C5487" t="s">
        <v>8</v>
      </c>
      <c r="D5487" t="s">
        <v>2391</v>
      </c>
      <c r="E5487">
        <v>0</v>
      </c>
    </row>
    <row r="5488" spans="1:5" x14ac:dyDescent="0.3">
      <c r="A5488">
        <v>71240072</v>
      </c>
      <c r="B5488" t="s">
        <v>321</v>
      </c>
      <c r="C5488" t="s">
        <v>8</v>
      </c>
      <c r="D5488" t="s">
        <v>2392</v>
      </c>
      <c r="E5488">
        <v>0</v>
      </c>
    </row>
    <row r="5489" spans="1:5" x14ac:dyDescent="0.3">
      <c r="A5489">
        <v>71240072</v>
      </c>
      <c r="B5489" t="s">
        <v>321</v>
      </c>
      <c r="C5489" t="s">
        <v>8</v>
      </c>
      <c r="D5489" t="s">
        <v>2393</v>
      </c>
      <c r="E5489">
        <v>0</v>
      </c>
    </row>
    <row r="5490" spans="1:5" x14ac:dyDescent="0.3">
      <c r="A5490">
        <v>71240072</v>
      </c>
      <c r="B5490" t="s">
        <v>321</v>
      </c>
      <c r="C5490" t="s">
        <v>8</v>
      </c>
      <c r="D5490" t="s">
        <v>2394</v>
      </c>
      <c r="E5490">
        <v>0</v>
      </c>
    </row>
    <row r="5491" spans="1:5" x14ac:dyDescent="0.3">
      <c r="A5491">
        <v>71240072</v>
      </c>
      <c r="B5491" t="s">
        <v>321</v>
      </c>
      <c r="C5491" t="s">
        <v>8</v>
      </c>
      <c r="D5491" t="s">
        <v>2395</v>
      </c>
      <c r="E5491">
        <v>0</v>
      </c>
    </row>
    <row r="5492" spans="1:5" x14ac:dyDescent="0.3">
      <c r="A5492">
        <v>71240072</v>
      </c>
      <c r="B5492" t="s">
        <v>321</v>
      </c>
      <c r="C5492" t="s">
        <v>8</v>
      </c>
      <c r="D5492" t="s">
        <v>2396</v>
      </c>
      <c r="E5492">
        <v>0</v>
      </c>
    </row>
    <row r="5493" spans="1:5" x14ac:dyDescent="0.3">
      <c r="A5493">
        <v>71240072</v>
      </c>
      <c r="B5493" t="s">
        <v>321</v>
      </c>
      <c r="C5493" t="s">
        <v>8</v>
      </c>
      <c r="D5493" t="s">
        <v>2397</v>
      </c>
      <c r="E5493">
        <v>0</v>
      </c>
    </row>
    <row r="5494" spans="1:5" x14ac:dyDescent="0.3">
      <c r="A5494">
        <v>71240072</v>
      </c>
      <c r="B5494" t="s">
        <v>321</v>
      </c>
      <c r="C5494" t="s">
        <v>8</v>
      </c>
      <c r="D5494" t="s">
        <v>2398</v>
      </c>
      <c r="E5494">
        <v>-5</v>
      </c>
    </row>
    <row r="5495" spans="1:5" x14ac:dyDescent="0.3">
      <c r="A5495">
        <v>71240072</v>
      </c>
      <c r="B5495" t="s">
        <v>321</v>
      </c>
      <c r="C5495" t="s">
        <v>8</v>
      </c>
      <c r="D5495" t="s">
        <v>2399</v>
      </c>
      <c r="E5495">
        <v>0</v>
      </c>
    </row>
    <row r="5496" spans="1:5" x14ac:dyDescent="0.3">
      <c r="A5496">
        <v>71240072</v>
      </c>
      <c r="B5496" t="s">
        <v>321</v>
      </c>
      <c r="C5496" t="s">
        <v>8</v>
      </c>
      <c r="D5496" t="s">
        <v>2400</v>
      </c>
      <c r="E5496">
        <v>0</v>
      </c>
    </row>
    <row r="5497" spans="1:5" x14ac:dyDescent="0.3">
      <c r="A5497">
        <v>71240072</v>
      </c>
      <c r="B5497" t="s">
        <v>321</v>
      </c>
      <c r="C5497" t="s">
        <v>8</v>
      </c>
      <c r="D5497" t="s">
        <v>2401</v>
      </c>
      <c r="E5497">
        <v>0</v>
      </c>
    </row>
    <row r="5498" spans="1:5" x14ac:dyDescent="0.3">
      <c r="A5498">
        <v>71240072</v>
      </c>
      <c r="B5498" t="s">
        <v>321</v>
      </c>
      <c r="C5498" t="s">
        <v>8</v>
      </c>
      <c r="D5498" t="s">
        <v>2402</v>
      </c>
      <c r="E5498">
        <v>0</v>
      </c>
    </row>
    <row r="5499" spans="1:5" x14ac:dyDescent="0.3">
      <c r="A5499">
        <v>71240072</v>
      </c>
      <c r="B5499" t="s">
        <v>321</v>
      </c>
      <c r="C5499" t="s">
        <v>8</v>
      </c>
      <c r="D5499" t="s">
        <v>2403</v>
      </c>
      <c r="E5499">
        <v>0</v>
      </c>
    </row>
    <row r="5500" spans="1:5" x14ac:dyDescent="0.3">
      <c r="A5500">
        <v>71240072</v>
      </c>
      <c r="B5500" t="s">
        <v>321</v>
      </c>
      <c r="C5500" t="s">
        <v>8</v>
      </c>
      <c r="D5500" t="s">
        <v>2404</v>
      </c>
      <c r="E5500">
        <v>0</v>
      </c>
    </row>
    <row r="5501" spans="1:5" x14ac:dyDescent="0.3">
      <c r="A5501">
        <v>71240072</v>
      </c>
      <c r="B5501" t="s">
        <v>321</v>
      </c>
      <c r="C5501" t="s">
        <v>8</v>
      </c>
      <c r="D5501" t="s">
        <v>2405</v>
      </c>
      <c r="E5501">
        <v>0</v>
      </c>
    </row>
    <row r="5502" spans="1:5" x14ac:dyDescent="0.3">
      <c r="A5502">
        <v>71240072</v>
      </c>
      <c r="B5502" t="s">
        <v>321</v>
      </c>
      <c r="C5502" t="s">
        <v>8</v>
      </c>
      <c r="D5502" t="s">
        <v>2406</v>
      </c>
      <c r="E5502">
        <v>0</v>
      </c>
    </row>
    <row r="5503" spans="1:5" x14ac:dyDescent="0.3">
      <c r="A5503">
        <v>71240072</v>
      </c>
      <c r="B5503" t="s">
        <v>321</v>
      </c>
      <c r="C5503" t="s">
        <v>8</v>
      </c>
      <c r="D5503" t="s">
        <v>2407</v>
      </c>
      <c r="E5503">
        <v>0</v>
      </c>
    </row>
    <row r="5504" spans="1:5" x14ac:dyDescent="0.3">
      <c r="A5504">
        <v>71240072</v>
      </c>
      <c r="B5504" t="s">
        <v>321</v>
      </c>
      <c r="C5504" t="s">
        <v>8</v>
      </c>
      <c r="D5504" t="s">
        <v>2408</v>
      </c>
      <c r="E5504">
        <v>-40</v>
      </c>
    </row>
    <row r="5505" spans="1:5" x14ac:dyDescent="0.3">
      <c r="A5505">
        <v>71240072</v>
      </c>
      <c r="B5505" t="s">
        <v>321</v>
      </c>
      <c r="C5505" t="s">
        <v>8</v>
      </c>
      <c r="D5505" t="s">
        <v>2409</v>
      </c>
      <c r="E5505">
        <v>0</v>
      </c>
    </row>
    <row r="5506" spans="1:5" x14ac:dyDescent="0.3">
      <c r="A5506">
        <v>71240072</v>
      </c>
      <c r="B5506" t="s">
        <v>321</v>
      </c>
      <c r="C5506" t="s">
        <v>8</v>
      </c>
      <c r="D5506" t="s">
        <v>2410</v>
      </c>
      <c r="E5506">
        <v>0</v>
      </c>
    </row>
    <row r="5507" spans="1:5" x14ac:dyDescent="0.3">
      <c r="A5507">
        <v>71240072</v>
      </c>
      <c r="B5507" t="s">
        <v>321</v>
      </c>
      <c r="C5507" t="s">
        <v>8</v>
      </c>
      <c r="D5507" t="s">
        <v>2411</v>
      </c>
      <c r="E5507">
        <v>0</v>
      </c>
    </row>
    <row r="5508" spans="1:5" x14ac:dyDescent="0.3">
      <c r="A5508">
        <v>71240072</v>
      </c>
      <c r="B5508" t="s">
        <v>321</v>
      </c>
      <c r="C5508" t="s">
        <v>8</v>
      </c>
      <c r="D5508" t="s">
        <v>2412</v>
      </c>
      <c r="E5508">
        <v>0</v>
      </c>
    </row>
    <row r="5509" spans="1:5" x14ac:dyDescent="0.3">
      <c r="A5509">
        <v>71240072</v>
      </c>
      <c r="B5509" t="s">
        <v>321</v>
      </c>
      <c r="C5509" t="s">
        <v>8</v>
      </c>
      <c r="D5509" t="s">
        <v>2413</v>
      </c>
      <c r="E5509">
        <v>0</v>
      </c>
    </row>
    <row r="5510" spans="1:5" x14ac:dyDescent="0.3">
      <c r="A5510">
        <v>71240004</v>
      </c>
      <c r="B5510" t="s">
        <v>323</v>
      </c>
      <c r="C5510" t="s">
        <v>8</v>
      </c>
      <c r="D5510" t="s">
        <v>2378</v>
      </c>
      <c r="E5510">
        <v>0</v>
      </c>
    </row>
    <row r="5511" spans="1:5" x14ac:dyDescent="0.3">
      <c r="A5511">
        <v>71240004</v>
      </c>
      <c r="B5511" t="s">
        <v>323</v>
      </c>
      <c r="C5511" t="s">
        <v>8</v>
      </c>
      <c r="D5511" t="s">
        <v>2379</v>
      </c>
      <c r="E5511">
        <v>0</v>
      </c>
    </row>
    <row r="5512" spans="1:5" x14ac:dyDescent="0.3">
      <c r="A5512">
        <v>71240004</v>
      </c>
      <c r="B5512" t="s">
        <v>323</v>
      </c>
      <c r="C5512" t="s">
        <v>8</v>
      </c>
      <c r="D5512" t="s">
        <v>2380</v>
      </c>
      <c r="E5512">
        <v>0</v>
      </c>
    </row>
    <row r="5513" spans="1:5" x14ac:dyDescent="0.3">
      <c r="A5513">
        <v>71240004</v>
      </c>
      <c r="B5513" t="s">
        <v>323</v>
      </c>
      <c r="C5513" t="s">
        <v>8</v>
      </c>
      <c r="D5513" t="s">
        <v>2381</v>
      </c>
      <c r="E5513">
        <v>0</v>
      </c>
    </row>
    <row r="5514" spans="1:5" x14ac:dyDescent="0.3">
      <c r="A5514">
        <v>71240004</v>
      </c>
      <c r="B5514" t="s">
        <v>323</v>
      </c>
      <c r="C5514" t="s">
        <v>8</v>
      </c>
      <c r="D5514" t="s">
        <v>2382</v>
      </c>
      <c r="E5514">
        <v>0</v>
      </c>
    </row>
    <row r="5515" spans="1:5" x14ac:dyDescent="0.3">
      <c r="A5515">
        <v>71240004</v>
      </c>
      <c r="B5515" t="s">
        <v>323</v>
      </c>
      <c r="C5515" t="s">
        <v>8</v>
      </c>
      <c r="D5515" t="s">
        <v>2383</v>
      </c>
      <c r="E5515">
        <v>0</v>
      </c>
    </row>
    <row r="5516" spans="1:5" x14ac:dyDescent="0.3">
      <c r="A5516">
        <v>71240004</v>
      </c>
      <c r="B5516" t="s">
        <v>323</v>
      </c>
      <c r="C5516" t="s">
        <v>8</v>
      </c>
      <c r="D5516" t="s">
        <v>2384</v>
      </c>
      <c r="E5516">
        <v>0</v>
      </c>
    </row>
    <row r="5517" spans="1:5" x14ac:dyDescent="0.3">
      <c r="A5517">
        <v>71240004</v>
      </c>
      <c r="B5517" t="s">
        <v>323</v>
      </c>
      <c r="C5517" t="s">
        <v>8</v>
      </c>
      <c r="D5517" t="s">
        <v>2385</v>
      </c>
      <c r="E5517">
        <v>0</v>
      </c>
    </row>
    <row r="5518" spans="1:5" x14ac:dyDescent="0.3">
      <c r="A5518">
        <v>71240004</v>
      </c>
      <c r="B5518" t="s">
        <v>323</v>
      </c>
      <c r="C5518" t="s">
        <v>8</v>
      </c>
      <c r="D5518" t="s">
        <v>2386</v>
      </c>
      <c r="E5518">
        <v>0</v>
      </c>
    </row>
    <row r="5519" spans="1:5" x14ac:dyDescent="0.3">
      <c r="A5519">
        <v>71240004</v>
      </c>
      <c r="B5519" t="s">
        <v>323</v>
      </c>
      <c r="C5519" t="s">
        <v>8</v>
      </c>
      <c r="D5519" t="s">
        <v>2387</v>
      </c>
      <c r="E5519">
        <v>0</v>
      </c>
    </row>
    <row r="5520" spans="1:5" x14ac:dyDescent="0.3">
      <c r="A5520">
        <v>71240004</v>
      </c>
      <c r="B5520" t="s">
        <v>323</v>
      </c>
      <c r="C5520" t="s">
        <v>8</v>
      </c>
      <c r="D5520" t="s">
        <v>2388</v>
      </c>
      <c r="E5520">
        <v>-2</v>
      </c>
    </row>
    <row r="5521" spans="1:5" x14ac:dyDescent="0.3">
      <c r="A5521">
        <v>71240004</v>
      </c>
      <c r="B5521" t="s">
        <v>323</v>
      </c>
      <c r="C5521" t="s">
        <v>8</v>
      </c>
      <c r="D5521" t="s">
        <v>2389</v>
      </c>
      <c r="E5521">
        <v>0</v>
      </c>
    </row>
    <row r="5522" spans="1:5" x14ac:dyDescent="0.3">
      <c r="A5522">
        <v>71240004</v>
      </c>
      <c r="B5522" t="s">
        <v>323</v>
      </c>
      <c r="C5522" t="s">
        <v>8</v>
      </c>
      <c r="D5522" t="s">
        <v>2390</v>
      </c>
      <c r="E5522">
        <v>0</v>
      </c>
    </row>
    <row r="5523" spans="1:5" x14ac:dyDescent="0.3">
      <c r="A5523">
        <v>71240004</v>
      </c>
      <c r="B5523" t="s">
        <v>323</v>
      </c>
      <c r="C5523" t="s">
        <v>8</v>
      </c>
      <c r="D5523" t="s">
        <v>2391</v>
      </c>
      <c r="E5523">
        <v>0</v>
      </c>
    </row>
    <row r="5524" spans="1:5" x14ac:dyDescent="0.3">
      <c r="A5524">
        <v>71240004</v>
      </c>
      <c r="B5524" t="s">
        <v>323</v>
      </c>
      <c r="C5524" t="s">
        <v>8</v>
      </c>
      <c r="D5524" t="s">
        <v>2392</v>
      </c>
      <c r="E5524">
        <v>0</v>
      </c>
    </row>
    <row r="5525" spans="1:5" x14ac:dyDescent="0.3">
      <c r="A5525">
        <v>71240004</v>
      </c>
      <c r="B5525" t="s">
        <v>323</v>
      </c>
      <c r="C5525" t="s">
        <v>8</v>
      </c>
      <c r="D5525" t="s">
        <v>2393</v>
      </c>
      <c r="E5525">
        <v>0</v>
      </c>
    </row>
    <row r="5526" spans="1:5" x14ac:dyDescent="0.3">
      <c r="A5526">
        <v>71240004</v>
      </c>
      <c r="B5526" t="s">
        <v>323</v>
      </c>
      <c r="C5526" t="s">
        <v>8</v>
      </c>
      <c r="D5526" t="s">
        <v>2394</v>
      </c>
      <c r="E5526">
        <v>0</v>
      </c>
    </row>
    <row r="5527" spans="1:5" x14ac:dyDescent="0.3">
      <c r="A5527">
        <v>71240004</v>
      </c>
      <c r="B5527" t="s">
        <v>323</v>
      </c>
      <c r="C5527" t="s">
        <v>8</v>
      </c>
      <c r="D5527" t="s">
        <v>2395</v>
      </c>
      <c r="E5527">
        <v>0</v>
      </c>
    </row>
    <row r="5528" spans="1:5" x14ac:dyDescent="0.3">
      <c r="A5528">
        <v>71240004</v>
      </c>
      <c r="B5528" t="s">
        <v>323</v>
      </c>
      <c r="C5528" t="s">
        <v>8</v>
      </c>
      <c r="D5528" t="s">
        <v>2396</v>
      </c>
      <c r="E5528">
        <v>0</v>
      </c>
    </row>
    <row r="5529" spans="1:5" x14ac:dyDescent="0.3">
      <c r="A5529">
        <v>71240004</v>
      </c>
      <c r="B5529" t="s">
        <v>323</v>
      </c>
      <c r="C5529" t="s">
        <v>8</v>
      </c>
      <c r="D5529" t="s">
        <v>2397</v>
      </c>
      <c r="E5529">
        <v>0</v>
      </c>
    </row>
    <row r="5530" spans="1:5" x14ac:dyDescent="0.3">
      <c r="A5530">
        <v>71240004</v>
      </c>
      <c r="B5530" t="s">
        <v>323</v>
      </c>
      <c r="C5530" t="s">
        <v>8</v>
      </c>
      <c r="D5530" t="s">
        <v>2398</v>
      </c>
      <c r="E5530">
        <v>0</v>
      </c>
    </row>
    <row r="5531" spans="1:5" x14ac:dyDescent="0.3">
      <c r="A5531">
        <v>71240004</v>
      </c>
      <c r="B5531" t="s">
        <v>323</v>
      </c>
      <c r="C5531" t="s">
        <v>8</v>
      </c>
      <c r="D5531" t="s">
        <v>2399</v>
      </c>
      <c r="E5531">
        <v>0</v>
      </c>
    </row>
    <row r="5532" spans="1:5" x14ac:dyDescent="0.3">
      <c r="A5532">
        <v>71240004</v>
      </c>
      <c r="B5532" t="s">
        <v>323</v>
      </c>
      <c r="C5532" t="s">
        <v>8</v>
      </c>
      <c r="D5532" t="s">
        <v>2400</v>
      </c>
      <c r="E5532">
        <v>0</v>
      </c>
    </row>
    <row r="5533" spans="1:5" x14ac:dyDescent="0.3">
      <c r="A5533">
        <v>71240004</v>
      </c>
      <c r="B5533" t="s">
        <v>323</v>
      </c>
      <c r="C5533" t="s">
        <v>8</v>
      </c>
      <c r="D5533" t="s">
        <v>2401</v>
      </c>
      <c r="E5533">
        <v>0</v>
      </c>
    </row>
    <row r="5534" spans="1:5" x14ac:dyDescent="0.3">
      <c r="A5534">
        <v>71240004</v>
      </c>
      <c r="B5534" t="s">
        <v>323</v>
      </c>
      <c r="C5534" t="s">
        <v>8</v>
      </c>
      <c r="D5534" t="s">
        <v>2402</v>
      </c>
      <c r="E5534">
        <v>-4</v>
      </c>
    </row>
    <row r="5535" spans="1:5" x14ac:dyDescent="0.3">
      <c r="A5535">
        <v>71240004</v>
      </c>
      <c r="B5535" t="s">
        <v>323</v>
      </c>
      <c r="C5535" t="s">
        <v>8</v>
      </c>
      <c r="D5535" t="s">
        <v>2403</v>
      </c>
      <c r="E5535">
        <v>0</v>
      </c>
    </row>
    <row r="5536" spans="1:5" x14ac:dyDescent="0.3">
      <c r="A5536">
        <v>71240004</v>
      </c>
      <c r="B5536" t="s">
        <v>323</v>
      </c>
      <c r="C5536" t="s">
        <v>8</v>
      </c>
      <c r="D5536" t="s">
        <v>2404</v>
      </c>
      <c r="E5536">
        <v>-1</v>
      </c>
    </row>
    <row r="5537" spans="1:5" x14ac:dyDescent="0.3">
      <c r="A5537">
        <v>71240004</v>
      </c>
      <c r="B5537" t="s">
        <v>323</v>
      </c>
      <c r="C5537" t="s">
        <v>8</v>
      </c>
      <c r="D5537" t="s">
        <v>2405</v>
      </c>
      <c r="E5537">
        <v>0</v>
      </c>
    </row>
    <row r="5538" spans="1:5" x14ac:dyDescent="0.3">
      <c r="A5538">
        <v>71240004</v>
      </c>
      <c r="B5538" t="s">
        <v>323</v>
      </c>
      <c r="C5538" t="s">
        <v>8</v>
      </c>
      <c r="D5538" t="s">
        <v>2406</v>
      </c>
      <c r="E5538">
        <v>0</v>
      </c>
    </row>
    <row r="5539" spans="1:5" x14ac:dyDescent="0.3">
      <c r="A5539">
        <v>71240004</v>
      </c>
      <c r="B5539" t="s">
        <v>323</v>
      </c>
      <c r="C5539" t="s">
        <v>8</v>
      </c>
      <c r="D5539" t="s">
        <v>2407</v>
      </c>
      <c r="E5539">
        <v>0</v>
      </c>
    </row>
    <row r="5540" spans="1:5" x14ac:dyDescent="0.3">
      <c r="A5540">
        <v>71240004</v>
      </c>
      <c r="B5540" t="s">
        <v>323</v>
      </c>
      <c r="C5540" t="s">
        <v>8</v>
      </c>
      <c r="D5540" t="s">
        <v>2408</v>
      </c>
      <c r="E5540">
        <v>0</v>
      </c>
    </row>
    <row r="5541" spans="1:5" x14ac:dyDescent="0.3">
      <c r="A5541">
        <v>71240004</v>
      </c>
      <c r="B5541" t="s">
        <v>323</v>
      </c>
      <c r="C5541" t="s">
        <v>8</v>
      </c>
      <c r="D5541" t="s">
        <v>2409</v>
      </c>
      <c r="E5541">
        <v>0</v>
      </c>
    </row>
    <row r="5542" spans="1:5" x14ac:dyDescent="0.3">
      <c r="A5542">
        <v>71240004</v>
      </c>
      <c r="B5542" t="s">
        <v>323</v>
      </c>
      <c r="C5542" t="s">
        <v>8</v>
      </c>
      <c r="D5542" t="s">
        <v>2410</v>
      </c>
      <c r="E5542">
        <v>0</v>
      </c>
    </row>
    <row r="5543" spans="1:5" x14ac:dyDescent="0.3">
      <c r="A5543">
        <v>71240004</v>
      </c>
      <c r="B5543" t="s">
        <v>323</v>
      </c>
      <c r="C5543" t="s">
        <v>8</v>
      </c>
      <c r="D5543" t="s">
        <v>2411</v>
      </c>
      <c r="E5543">
        <v>0</v>
      </c>
    </row>
    <row r="5544" spans="1:5" x14ac:dyDescent="0.3">
      <c r="A5544">
        <v>71240004</v>
      </c>
      <c r="B5544" t="s">
        <v>323</v>
      </c>
      <c r="C5544" t="s">
        <v>8</v>
      </c>
      <c r="D5544" t="s">
        <v>2412</v>
      </c>
      <c r="E5544">
        <v>0</v>
      </c>
    </row>
    <row r="5545" spans="1:5" x14ac:dyDescent="0.3">
      <c r="A5545">
        <v>71240004</v>
      </c>
      <c r="B5545" t="s">
        <v>323</v>
      </c>
      <c r="C5545" t="s">
        <v>8</v>
      </c>
      <c r="D5545" t="s">
        <v>2413</v>
      </c>
      <c r="E5545">
        <v>0</v>
      </c>
    </row>
    <row r="5546" spans="1:5" x14ac:dyDescent="0.3">
      <c r="A5546">
        <v>71240151</v>
      </c>
      <c r="B5546" t="s">
        <v>325</v>
      </c>
      <c r="C5546" t="s">
        <v>8</v>
      </c>
      <c r="D5546" t="s">
        <v>2378</v>
      </c>
      <c r="E5546">
        <v>0</v>
      </c>
    </row>
    <row r="5547" spans="1:5" x14ac:dyDescent="0.3">
      <c r="A5547">
        <v>71240151</v>
      </c>
      <c r="B5547" t="s">
        <v>325</v>
      </c>
      <c r="C5547" t="s">
        <v>8</v>
      </c>
      <c r="D5547" t="s">
        <v>2379</v>
      </c>
      <c r="E5547">
        <v>0</v>
      </c>
    </row>
    <row r="5548" spans="1:5" x14ac:dyDescent="0.3">
      <c r="A5548">
        <v>71240151</v>
      </c>
      <c r="B5548" t="s">
        <v>325</v>
      </c>
      <c r="C5548" t="s">
        <v>8</v>
      </c>
      <c r="D5548" t="s">
        <v>2380</v>
      </c>
      <c r="E5548">
        <v>0</v>
      </c>
    </row>
    <row r="5549" spans="1:5" x14ac:dyDescent="0.3">
      <c r="A5549">
        <v>71240151</v>
      </c>
      <c r="B5549" t="s">
        <v>325</v>
      </c>
      <c r="C5549" t="s">
        <v>8</v>
      </c>
      <c r="D5549" t="s">
        <v>2381</v>
      </c>
      <c r="E5549">
        <v>0</v>
      </c>
    </row>
    <row r="5550" spans="1:5" x14ac:dyDescent="0.3">
      <c r="A5550">
        <v>71240151</v>
      </c>
      <c r="B5550" t="s">
        <v>325</v>
      </c>
      <c r="C5550" t="s">
        <v>8</v>
      </c>
      <c r="D5550" t="s">
        <v>2382</v>
      </c>
      <c r="E5550">
        <v>0</v>
      </c>
    </row>
    <row r="5551" spans="1:5" x14ac:dyDescent="0.3">
      <c r="A5551">
        <v>71240151</v>
      </c>
      <c r="B5551" t="s">
        <v>325</v>
      </c>
      <c r="C5551" t="s">
        <v>8</v>
      </c>
      <c r="D5551" t="s">
        <v>2383</v>
      </c>
      <c r="E5551">
        <v>0</v>
      </c>
    </row>
    <row r="5552" spans="1:5" x14ac:dyDescent="0.3">
      <c r="A5552">
        <v>71240151</v>
      </c>
      <c r="B5552" t="s">
        <v>325</v>
      </c>
      <c r="C5552" t="s">
        <v>8</v>
      </c>
      <c r="D5552" t="s">
        <v>2384</v>
      </c>
      <c r="E5552">
        <v>0</v>
      </c>
    </row>
    <row r="5553" spans="1:5" x14ac:dyDescent="0.3">
      <c r="A5553">
        <v>71240151</v>
      </c>
      <c r="B5553" t="s">
        <v>325</v>
      </c>
      <c r="C5553" t="s">
        <v>8</v>
      </c>
      <c r="D5553" t="s">
        <v>2385</v>
      </c>
      <c r="E5553">
        <v>0</v>
      </c>
    </row>
    <row r="5554" spans="1:5" x14ac:dyDescent="0.3">
      <c r="A5554">
        <v>71240151</v>
      </c>
      <c r="B5554" t="s">
        <v>325</v>
      </c>
      <c r="C5554" t="s">
        <v>8</v>
      </c>
      <c r="D5554" t="s">
        <v>2386</v>
      </c>
      <c r="E5554">
        <v>0</v>
      </c>
    </row>
    <row r="5555" spans="1:5" x14ac:dyDescent="0.3">
      <c r="A5555">
        <v>71240151</v>
      </c>
      <c r="B5555" t="s">
        <v>325</v>
      </c>
      <c r="C5555" t="s">
        <v>8</v>
      </c>
      <c r="D5555" t="s">
        <v>2387</v>
      </c>
      <c r="E5555">
        <v>0</v>
      </c>
    </row>
    <row r="5556" spans="1:5" x14ac:dyDescent="0.3">
      <c r="A5556">
        <v>71240151</v>
      </c>
      <c r="B5556" t="s">
        <v>325</v>
      </c>
      <c r="C5556" t="s">
        <v>8</v>
      </c>
      <c r="D5556" t="s">
        <v>2388</v>
      </c>
      <c r="E5556">
        <v>0</v>
      </c>
    </row>
    <row r="5557" spans="1:5" x14ac:dyDescent="0.3">
      <c r="A5557">
        <v>71240151</v>
      </c>
      <c r="B5557" t="s">
        <v>325</v>
      </c>
      <c r="C5557" t="s">
        <v>8</v>
      </c>
      <c r="D5557" t="s">
        <v>2389</v>
      </c>
      <c r="E5557">
        <v>0</v>
      </c>
    </row>
    <row r="5558" spans="1:5" x14ac:dyDescent="0.3">
      <c r="A5558">
        <v>71240151</v>
      </c>
      <c r="B5558" t="s">
        <v>325</v>
      </c>
      <c r="C5558" t="s">
        <v>8</v>
      </c>
      <c r="D5558" t="s">
        <v>2390</v>
      </c>
      <c r="E5558">
        <v>-1</v>
      </c>
    </row>
    <row r="5559" spans="1:5" x14ac:dyDescent="0.3">
      <c r="A5559">
        <v>71240151</v>
      </c>
      <c r="B5559" t="s">
        <v>325</v>
      </c>
      <c r="C5559" t="s">
        <v>8</v>
      </c>
      <c r="D5559" t="s">
        <v>2391</v>
      </c>
      <c r="E5559">
        <v>0</v>
      </c>
    </row>
    <row r="5560" spans="1:5" x14ac:dyDescent="0.3">
      <c r="A5560">
        <v>71240151</v>
      </c>
      <c r="B5560" t="s">
        <v>325</v>
      </c>
      <c r="C5560" t="s">
        <v>8</v>
      </c>
      <c r="D5560" t="s">
        <v>2392</v>
      </c>
      <c r="E5560">
        <v>0</v>
      </c>
    </row>
    <row r="5561" spans="1:5" x14ac:dyDescent="0.3">
      <c r="A5561">
        <v>71240151</v>
      </c>
      <c r="B5561" t="s">
        <v>325</v>
      </c>
      <c r="C5561" t="s">
        <v>8</v>
      </c>
      <c r="D5561" t="s">
        <v>2393</v>
      </c>
      <c r="E5561">
        <v>0</v>
      </c>
    </row>
    <row r="5562" spans="1:5" x14ac:dyDescent="0.3">
      <c r="A5562">
        <v>71240151</v>
      </c>
      <c r="B5562" t="s">
        <v>325</v>
      </c>
      <c r="C5562" t="s">
        <v>8</v>
      </c>
      <c r="D5562" t="s">
        <v>2394</v>
      </c>
      <c r="E5562">
        <v>0</v>
      </c>
    </row>
    <row r="5563" spans="1:5" x14ac:dyDescent="0.3">
      <c r="A5563">
        <v>71240151</v>
      </c>
      <c r="B5563" t="s">
        <v>325</v>
      </c>
      <c r="C5563" t="s">
        <v>8</v>
      </c>
      <c r="D5563" t="s">
        <v>2395</v>
      </c>
      <c r="E5563">
        <v>0</v>
      </c>
    </row>
    <row r="5564" spans="1:5" x14ac:dyDescent="0.3">
      <c r="A5564">
        <v>71240151</v>
      </c>
      <c r="B5564" t="s">
        <v>325</v>
      </c>
      <c r="C5564" t="s">
        <v>8</v>
      </c>
      <c r="D5564" t="s">
        <v>2396</v>
      </c>
      <c r="E5564">
        <v>0</v>
      </c>
    </row>
    <row r="5565" spans="1:5" x14ac:dyDescent="0.3">
      <c r="A5565">
        <v>71240151</v>
      </c>
      <c r="B5565" t="s">
        <v>325</v>
      </c>
      <c r="C5565" t="s">
        <v>8</v>
      </c>
      <c r="D5565" t="s">
        <v>2397</v>
      </c>
      <c r="E5565">
        <v>0</v>
      </c>
    </row>
    <row r="5566" spans="1:5" x14ac:dyDescent="0.3">
      <c r="A5566">
        <v>71240151</v>
      </c>
      <c r="B5566" t="s">
        <v>325</v>
      </c>
      <c r="C5566" t="s">
        <v>8</v>
      </c>
      <c r="D5566" t="s">
        <v>2398</v>
      </c>
      <c r="E5566">
        <v>0</v>
      </c>
    </row>
    <row r="5567" spans="1:5" x14ac:dyDescent="0.3">
      <c r="A5567">
        <v>71240151</v>
      </c>
      <c r="B5567" t="s">
        <v>325</v>
      </c>
      <c r="C5567" t="s">
        <v>8</v>
      </c>
      <c r="D5567" t="s">
        <v>2399</v>
      </c>
      <c r="E5567">
        <v>0</v>
      </c>
    </row>
    <row r="5568" spans="1:5" x14ac:dyDescent="0.3">
      <c r="A5568">
        <v>71240151</v>
      </c>
      <c r="B5568" t="s">
        <v>325</v>
      </c>
      <c r="C5568" t="s">
        <v>8</v>
      </c>
      <c r="D5568" t="s">
        <v>2400</v>
      </c>
      <c r="E5568">
        <v>0</v>
      </c>
    </row>
    <row r="5569" spans="1:5" x14ac:dyDescent="0.3">
      <c r="A5569">
        <v>71240151</v>
      </c>
      <c r="B5569" t="s">
        <v>325</v>
      </c>
      <c r="C5569" t="s">
        <v>8</v>
      </c>
      <c r="D5569" t="s">
        <v>2401</v>
      </c>
      <c r="E5569">
        <v>0</v>
      </c>
    </row>
    <row r="5570" spans="1:5" x14ac:dyDescent="0.3">
      <c r="A5570">
        <v>71240151</v>
      </c>
      <c r="B5570" t="s">
        <v>325</v>
      </c>
      <c r="C5570" t="s">
        <v>8</v>
      </c>
      <c r="D5570" t="s">
        <v>2402</v>
      </c>
      <c r="E5570">
        <v>-2</v>
      </c>
    </row>
    <row r="5571" spans="1:5" x14ac:dyDescent="0.3">
      <c r="A5571">
        <v>71240151</v>
      </c>
      <c r="B5571" t="s">
        <v>325</v>
      </c>
      <c r="C5571" t="s">
        <v>8</v>
      </c>
      <c r="D5571" t="s">
        <v>2403</v>
      </c>
      <c r="E5571">
        <v>0</v>
      </c>
    </row>
    <row r="5572" spans="1:5" x14ac:dyDescent="0.3">
      <c r="A5572">
        <v>71240151</v>
      </c>
      <c r="B5572" t="s">
        <v>325</v>
      </c>
      <c r="C5572" t="s">
        <v>8</v>
      </c>
      <c r="D5572" t="s">
        <v>2404</v>
      </c>
      <c r="E5572">
        <v>0</v>
      </c>
    </row>
    <row r="5573" spans="1:5" x14ac:dyDescent="0.3">
      <c r="A5573">
        <v>71240151</v>
      </c>
      <c r="B5573" t="s">
        <v>325</v>
      </c>
      <c r="C5573" t="s">
        <v>8</v>
      </c>
      <c r="D5573" t="s">
        <v>2405</v>
      </c>
      <c r="E5573">
        <v>0</v>
      </c>
    </row>
    <row r="5574" spans="1:5" x14ac:dyDescent="0.3">
      <c r="A5574">
        <v>71240151</v>
      </c>
      <c r="B5574" t="s">
        <v>325</v>
      </c>
      <c r="C5574" t="s">
        <v>8</v>
      </c>
      <c r="D5574" t="s">
        <v>2406</v>
      </c>
      <c r="E5574">
        <v>0</v>
      </c>
    </row>
    <row r="5575" spans="1:5" x14ac:dyDescent="0.3">
      <c r="A5575">
        <v>71240151</v>
      </c>
      <c r="B5575" t="s">
        <v>325</v>
      </c>
      <c r="C5575" t="s">
        <v>8</v>
      </c>
      <c r="D5575" t="s">
        <v>2407</v>
      </c>
      <c r="E5575">
        <v>0</v>
      </c>
    </row>
    <row r="5576" spans="1:5" x14ac:dyDescent="0.3">
      <c r="A5576">
        <v>71240151</v>
      </c>
      <c r="B5576" t="s">
        <v>325</v>
      </c>
      <c r="C5576" t="s">
        <v>8</v>
      </c>
      <c r="D5576" t="s">
        <v>2408</v>
      </c>
      <c r="E5576">
        <v>0</v>
      </c>
    </row>
    <row r="5577" spans="1:5" x14ac:dyDescent="0.3">
      <c r="A5577">
        <v>71240151</v>
      </c>
      <c r="B5577" t="s">
        <v>325</v>
      </c>
      <c r="C5577" t="s">
        <v>8</v>
      </c>
      <c r="D5577" t="s">
        <v>2409</v>
      </c>
      <c r="E5577">
        <v>0</v>
      </c>
    </row>
    <row r="5578" spans="1:5" x14ac:dyDescent="0.3">
      <c r="A5578">
        <v>71240151</v>
      </c>
      <c r="B5578" t="s">
        <v>325</v>
      </c>
      <c r="C5578" t="s">
        <v>8</v>
      </c>
      <c r="D5578" t="s">
        <v>2410</v>
      </c>
      <c r="E5578">
        <v>0</v>
      </c>
    </row>
    <row r="5579" spans="1:5" x14ac:dyDescent="0.3">
      <c r="A5579">
        <v>71240151</v>
      </c>
      <c r="B5579" t="s">
        <v>325</v>
      </c>
      <c r="C5579" t="s">
        <v>8</v>
      </c>
      <c r="D5579" t="s">
        <v>2411</v>
      </c>
      <c r="E5579">
        <v>-2</v>
      </c>
    </row>
    <row r="5580" spans="1:5" x14ac:dyDescent="0.3">
      <c r="A5580">
        <v>71240151</v>
      </c>
      <c r="B5580" t="s">
        <v>325</v>
      </c>
      <c r="C5580" t="s">
        <v>8</v>
      </c>
      <c r="D5580" t="s">
        <v>2412</v>
      </c>
      <c r="E5580">
        <v>0</v>
      </c>
    </row>
    <row r="5581" spans="1:5" x14ac:dyDescent="0.3">
      <c r="A5581">
        <v>71240151</v>
      </c>
      <c r="B5581" t="s">
        <v>325</v>
      </c>
      <c r="C5581" t="s">
        <v>8</v>
      </c>
      <c r="D5581" t="s">
        <v>2413</v>
      </c>
      <c r="E5581">
        <v>0</v>
      </c>
    </row>
    <row r="5582" spans="1:5" x14ac:dyDescent="0.3">
      <c r="A5582">
        <v>91170014</v>
      </c>
      <c r="B5582" t="s">
        <v>327</v>
      </c>
      <c r="C5582" t="s">
        <v>8</v>
      </c>
      <c r="D5582" t="s">
        <v>2378</v>
      </c>
      <c r="E5582">
        <v>0</v>
      </c>
    </row>
    <row r="5583" spans="1:5" x14ac:dyDescent="0.3">
      <c r="A5583">
        <v>91170014</v>
      </c>
      <c r="B5583" t="s">
        <v>327</v>
      </c>
      <c r="C5583" t="s">
        <v>8</v>
      </c>
      <c r="D5583" t="s">
        <v>2379</v>
      </c>
      <c r="E5583">
        <v>0</v>
      </c>
    </row>
    <row r="5584" spans="1:5" x14ac:dyDescent="0.3">
      <c r="A5584">
        <v>91170014</v>
      </c>
      <c r="B5584" t="s">
        <v>327</v>
      </c>
      <c r="C5584" t="s">
        <v>8</v>
      </c>
      <c r="D5584" t="s">
        <v>2380</v>
      </c>
      <c r="E5584">
        <v>0</v>
      </c>
    </row>
    <row r="5585" spans="1:5" x14ac:dyDescent="0.3">
      <c r="A5585">
        <v>91170014</v>
      </c>
      <c r="B5585" t="s">
        <v>327</v>
      </c>
      <c r="C5585" t="s">
        <v>8</v>
      </c>
      <c r="D5585" t="s">
        <v>2381</v>
      </c>
      <c r="E5585">
        <v>0</v>
      </c>
    </row>
    <row r="5586" spans="1:5" x14ac:dyDescent="0.3">
      <c r="A5586">
        <v>91170014</v>
      </c>
      <c r="B5586" t="s">
        <v>327</v>
      </c>
      <c r="C5586" t="s">
        <v>8</v>
      </c>
      <c r="D5586" t="s">
        <v>2382</v>
      </c>
      <c r="E5586">
        <v>0</v>
      </c>
    </row>
    <row r="5587" spans="1:5" x14ac:dyDescent="0.3">
      <c r="A5587">
        <v>91170014</v>
      </c>
      <c r="B5587" t="s">
        <v>327</v>
      </c>
      <c r="C5587" t="s">
        <v>8</v>
      </c>
      <c r="D5587" t="s">
        <v>2383</v>
      </c>
      <c r="E5587">
        <v>0</v>
      </c>
    </row>
    <row r="5588" spans="1:5" x14ac:dyDescent="0.3">
      <c r="A5588">
        <v>91170014</v>
      </c>
      <c r="B5588" t="s">
        <v>327</v>
      </c>
      <c r="C5588" t="s">
        <v>8</v>
      </c>
      <c r="D5588" t="s">
        <v>2384</v>
      </c>
      <c r="E5588">
        <v>0</v>
      </c>
    </row>
    <row r="5589" spans="1:5" x14ac:dyDescent="0.3">
      <c r="A5589">
        <v>91170014</v>
      </c>
      <c r="B5589" t="s">
        <v>327</v>
      </c>
      <c r="C5589" t="s">
        <v>8</v>
      </c>
      <c r="D5589" t="s">
        <v>2385</v>
      </c>
      <c r="E5589">
        <v>0</v>
      </c>
    </row>
    <row r="5590" spans="1:5" x14ac:dyDescent="0.3">
      <c r="A5590">
        <v>91170014</v>
      </c>
      <c r="B5590" t="s">
        <v>327</v>
      </c>
      <c r="C5590" t="s">
        <v>8</v>
      </c>
      <c r="D5590" t="s">
        <v>2386</v>
      </c>
      <c r="E5590">
        <v>0</v>
      </c>
    </row>
    <row r="5591" spans="1:5" x14ac:dyDescent="0.3">
      <c r="A5591">
        <v>91170014</v>
      </c>
      <c r="B5591" t="s">
        <v>327</v>
      </c>
      <c r="C5591" t="s">
        <v>8</v>
      </c>
      <c r="D5591" t="s">
        <v>2387</v>
      </c>
      <c r="E5591">
        <v>0</v>
      </c>
    </row>
    <row r="5592" spans="1:5" x14ac:dyDescent="0.3">
      <c r="A5592">
        <v>91170014</v>
      </c>
      <c r="B5592" t="s">
        <v>327</v>
      </c>
      <c r="C5592" t="s">
        <v>8</v>
      </c>
      <c r="D5592" t="s">
        <v>2388</v>
      </c>
      <c r="E5592">
        <v>0</v>
      </c>
    </row>
    <row r="5593" spans="1:5" x14ac:dyDescent="0.3">
      <c r="A5593">
        <v>91170014</v>
      </c>
      <c r="B5593" t="s">
        <v>327</v>
      </c>
      <c r="C5593" t="s">
        <v>8</v>
      </c>
      <c r="D5593" t="s">
        <v>2389</v>
      </c>
      <c r="E5593">
        <v>0</v>
      </c>
    </row>
    <row r="5594" spans="1:5" x14ac:dyDescent="0.3">
      <c r="A5594">
        <v>91170014</v>
      </c>
      <c r="B5594" t="s">
        <v>327</v>
      </c>
      <c r="C5594" t="s">
        <v>8</v>
      </c>
      <c r="D5594" t="s">
        <v>2390</v>
      </c>
      <c r="E5594">
        <v>0</v>
      </c>
    </row>
    <row r="5595" spans="1:5" x14ac:dyDescent="0.3">
      <c r="A5595">
        <v>91170014</v>
      </c>
      <c r="B5595" t="s">
        <v>327</v>
      </c>
      <c r="C5595" t="s">
        <v>8</v>
      </c>
      <c r="D5595" t="s">
        <v>2391</v>
      </c>
      <c r="E5595">
        <v>0</v>
      </c>
    </row>
    <row r="5596" spans="1:5" x14ac:dyDescent="0.3">
      <c r="A5596">
        <v>91170014</v>
      </c>
      <c r="B5596" t="s">
        <v>327</v>
      </c>
      <c r="C5596" t="s">
        <v>8</v>
      </c>
      <c r="D5596" t="s">
        <v>2392</v>
      </c>
      <c r="E5596">
        <v>0</v>
      </c>
    </row>
    <row r="5597" spans="1:5" x14ac:dyDescent="0.3">
      <c r="A5597">
        <v>91170014</v>
      </c>
      <c r="B5597" t="s">
        <v>327</v>
      </c>
      <c r="C5597" t="s">
        <v>8</v>
      </c>
      <c r="D5597" t="s">
        <v>2393</v>
      </c>
      <c r="E5597">
        <v>0</v>
      </c>
    </row>
    <row r="5598" spans="1:5" x14ac:dyDescent="0.3">
      <c r="A5598">
        <v>91170014</v>
      </c>
      <c r="B5598" t="s">
        <v>327</v>
      </c>
      <c r="C5598" t="s">
        <v>8</v>
      </c>
      <c r="D5598" t="s">
        <v>2394</v>
      </c>
      <c r="E5598">
        <v>0</v>
      </c>
    </row>
    <row r="5599" spans="1:5" x14ac:dyDescent="0.3">
      <c r="A5599">
        <v>91170014</v>
      </c>
      <c r="B5599" t="s">
        <v>327</v>
      </c>
      <c r="C5599" t="s">
        <v>8</v>
      </c>
      <c r="D5599" t="s">
        <v>2395</v>
      </c>
      <c r="E5599">
        <v>0</v>
      </c>
    </row>
    <row r="5600" spans="1:5" x14ac:dyDescent="0.3">
      <c r="A5600">
        <v>91170014</v>
      </c>
      <c r="B5600" t="s">
        <v>327</v>
      </c>
      <c r="C5600" t="s">
        <v>8</v>
      </c>
      <c r="D5600" t="s">
        <v>2396</v>
      </c>
      <c r="E5600">
        <v>0</v>
      </c>
    </row>
    <row r="5601" spans="1:5" x14ac:dyDescent="0.3">
      <c r="A5601">
        <v>91170014</v>
      </c>
      <c r="B5601" t="s">
        <v>327</v>
      </c>
      <c r="C5601" t="s">
        <v>8</v>
      </c>
      <c r="D5601" t="s">
        <v>2397</v>
      </c>
      <c r="E5601">
        <v>0</v>
      </c>
    </row>
    <row r="5602" spans="1:5" x14ac:dyDescent="0.3">
      <c r="A5602">
        <v>91170014</v>
      </c>
      <c r="B5602" t="s">
        <v>327</v>
      </c>
      <c r="C5602" t="s">
        <v>8</v>
      </c>
      <c r="D5602" t="s">
        <v>2398</v>
      </c>
      <c r="E5602">
        <v>0</v>
      </c>
    </row>
    <row r="5603" spans="1:5" x14ac:dyDescent="0.3">
      <c r="A5603">
        <v>91170014</v>
      </c>
      <c r="B5603" t="s">
        <v>327</v>
      </c>
      <c r="C5603" t="s">
        <v>8</v>
      </c>
      <c r="D5603" t="s">
        <v>2399</v>
      </c>
      <c r="E5603">
        <v>0</v>
      </c>
    </row>
    <row r="5604" spans="1:5" x14ac:dyDescent="0.3">
      <c r="A5604">
        <v>91170014</v>
      </c>
      <c r="B5604" t="s">
        <v>327</v>
      </c>
      <c r="C5604" t="s">
        <v>8</v>
      </c>
      <c r="D5604" t="s">
        <v>2400</v>
      </c>
      <c r="E5604">
        <v>0</v>
      </c>
    </row>
    <row r="5605" spans="1:5" x14ac:dyDescent="0.3">
      <c r="A5605">
        <v>91170014</v>
      </c>
      <c r="B5605" t="s">
        <v>327</v>
      </c>
      <c r="C5605" t="s">
        <v>8</v>
      </c>
      <c r="D5605" t="s">
        <v>2401</v>
      </c>
      <c r="E5605">
        <v>0</v>
      </c>
    </row>
    <row r="5606" spans="1:5" x14ac:dyDescent="0.3">
      <c r="A5606">
        <v>91170014</v>
      </c>
      <c r="B5606" t="s">
        <v>327</v>
      </c>
      <c r="C5606" t="s">
        <v>8</v>
      </c>
      <c r="D5606" t="s">
        <v>2402</v>
      </c>
      <c r="E5606">
        <v>0</v>
      </c>
    </row>
    <row r="5607" spans="1:5" x14ac:dyDescent="0.3">
      <c r="A5607">
        <v>91170014</v>
      </c>
      <c r="B5607" t="s">
        <v>327</v>
      </c>
      <c r="C5607" t="s">
        <v>8</v>
      </c>
      <c r="D5607" t="s">
        <v>2403</v>
      </c>
      <c r="E5607">
        <v>0</v>
      </c>
    </row>
    <row r="5608" spans="1:5" x14ac:dyDescent="0.3">
      <c r="A5608">
        <v>91170014</v>
      </c>
      <c r="B5608" t="s">
        <v>327</v>
      </c>
      <c r="C5608" t="s">
        <v>8</v>
      </c>
      <c r="D5608" t="s">
        <v>2404</v>
      </c>
      <c r="E5608">
        <v>0</v>
      </c>
    </row>
    <row r="5609" spans="1:5" x14ac:dyDescent="0.3">
      <c r="A5609">
        <v>91170014</v>
      </c>
      <c r="B5609" t="s">
        <v>327</v>
      </c>
      <c r="C5609" t="s">
        <v>8</v>
      </c>
      <c r="D5609" t="s">
        <v>2405</v>
      </c>
      <c r="E5609">
        <v>0</v>
      </c>
    </row>
    <row r="5610" spans="1:5" x14ac:dyDescent="0.3">
      <c r="A5610">
        <v>91170014</v>
      </c>
      <c r="B5610" t="s">
        <v>327</v>
      </c>
      <c r="C5610" t="s">
        <v>8</v>
      </c>
      <c r="D5610" t="s">
        <v>2406</v>
      </c>
      <c r="E5610">
        <v>-1</v>
      </c>
    </row>
    <row r="5611" spans="1:5" x14ac:dyDescent="0.3">
      <c r="A5611">
        <v>91170014</v>
      </c>
      <c r="B5611" t="s">
        <v>327</v>
      </c>
      <c r="C5611" t="s">
        <v>8</v>
      </c>
      <c r="D5611" t="s">
        <v>2407</v>
      </c>
      <c r="E5611">
        <v>0</v>
      </c>
    </row>
    <row r="5612" spans="1:5" x14ac:dyDescent="0.3">
      <c r="A5612">
        <v>91170014</v>
      </c>
      <c r="B5612" t="s">
        <v>327</v>
      </c>
      <c r="C5612" t="s">
        <v>8</v>
      </c>
      <c r="D5612" t="s">
        <v>2408</v>
      </c>
      <c r="E5612">
        <v>0</v>
      </c>
    </row>
    <row r="5613" spans="1:5" x14ac:dyDescent="0.3">
      <c r="A5613">
        <v>91170014</v>
      </c>
      <c r="B5613" t="s">
        <v>327</v>
      </c>
      <c r="C5613" t="s">
        <v>8</v>
      </c>
      <c r="D5613" t="s">
        <v>2409</v>
      </c>
      <c r="E5613">
        <v>0</v>
      </c>
    </row>
    <row r="5614" spans="1:5" x14ac:dyDescent="0.3">
      <c r="A5614">
        <v>91170014</v>
      </c>
      <c r="B5614" t="s">
        <v>327</v>
      </c>
      <c r="C5614" t="s">
        <v>8</v>
      </c>
      <c r="D5614" t="s">
        <v>2410</v>
      </c>
      <c r="E5614">
        <v>0</v>
      </c>
    </row>
    <row r="5615" spans="1:5" x14ac:dyDescent="0.3">
      <c r="A5615">
        <v>91170014</v>
      </c>
      <c r="B5615" t="s">
        <v>327</v>
      </c>
      <c r="C5615" t="s">
        <v>8</v>
      </c>
      <c r="D5615" t="s">
        <v>2411</v>
      </c>
      <c r="E5615">
        <v>0</v>
      </c>
    </row>
    <row r="5616" spans="1:5" x14ac:dyDescent="0.3">
      <c r="A5616">
        <v>91170014</v>
      </c>
      <c r="B5616" t="s">
        <v>327</v>
      </c>
      <c r="C5616" t="s">
        <v>8</v>
      </c>
      <c r="D5616" t="s">
        <v>2412</v>
      </c>
      <c r="E5616">
        <v>0</v>
      </c>
    </row>
    <row r="5617" spans="1:5" x14ac:dyDescent="0.3">
      <c r="A5617">
        <v>91170014</v>
      </c>
      <c r="B5617" t="s">
        <v>327</v>
      </c>
      <c r="C5617" t="s">
        <v>8</v>
      </c>
      <c r="D5617" t="s">
        <v>2413</v>
      </c>
      <c r="E5617">
        <v>0</v>
      </c>
    </row>
    <row r="5618" spans="1:5" x14ac:dyDescent="0.3">
      <c r="A5618">
        <v>50160004</v>
      </c>
      <c r="B5618" t="s">
        <v>329</v>
      </c>
      <c r="C5618" t="s">
        <v>130</v>
      </c>
      <c r="D5618" t="s">
        <v>2378</v>
      </c>
      <c r="E5618">
        <v>0</v>
      </c>
    </row>
    <row r="5619" spans="1:5" x14ac:dyDescent="0.3">
      <c r="A5619">
        <v>50160004</v>
      </c>
      <c r="B5619" t="s">
        <v>329</v>
      </c>
      <c r="C5619" t="s">
        <v>130</v>
      </c>
      <c r="D5619" t="s">
        <v>2379</v>
      </c>
      <c r="E5619">
        <v>0</v>
      </c>
    </row>
    <row r="5620" spans="1:5" x14ac:dyDescent="0.3">
      <c r="A5620">
        <v>50160004</v>
      </c>
      <c r="B5620" t="s">
        <v>329</v>
      </c>
      <c r="C5620" t="s">
        <v>130</v>
      </c>
      <c r="D5620" t="s">
        <v>2380</v>
      </c>
      <c r="E5620">
        <v>-30</v>
      </c>
    </row>
    <row r="5621" spans="1:5" x14ac:dyDescent="0.3">
      <c r="A5621">
        <v>50160004</v>
      </c>
      <c r="B5621" t="s">
        <v>329</v>
      </c>
      <c r="C5621" t="s">
        <v>130</v>
      </c>
      <c r="D5621" t="s">
        <v>2381</v>
      </c>
      <c r="E5621">
        <v>0</v>
      </c>
    </row>
    <row r="5622" spans="1:5" x14ac:dyDescent="0.3">
      <c r="A5622">
        <v>50160004</v>
      </c>
      <c r="B5622" t="s">
        <v>329</v>
      </c>
      <c r="C5622" t="s">
        <v>130</v>
      </c>
      <c r="D5622" t="s">
        <v>2382</v>
      </c>
      <c r="E5622">
        <v>0</v>
      </c>
    </row>
    <row r="5623" spans="1:5" x14ac:dyDescent="0.3">
      <c r="A5623">
        <v>50160004</v>
      </c>
      <c r="B5623" t="s">
        <v>329</v>
      </c>
      <c r="C5623" t="s">
        <v>130</v>
      </c>
      <c r="D5623" t="s">
        <v>2383</v>
      </c>
      <c r="E5623">
        <v>0</v>
      </c>
    </row>
    <row r="5624" spans="1:5" x14ac:dyDescent="0.3">
      <c r="A5624">
        <v>50160004</v>
      </c>
      <c r="B5624" t="s">
        <v>329</v>
      </c>
      <c r="C5624" t="s">
        <v>130</v>
      </c>
      <c r="D5624" t="s">
        <v>2384</v>
      </c>
      <c r="E5624">
        <v>0</v>
      </c>
    </row>
    <row r="5625" spans="1:5" x14ac:dyDescent="0.3">
      <c r="A5625">
        <v>50160004</v>
      </c>
      <c r="B5625" t="s">
        <v>329</v>
      </c>
      <c r="C5625" t="s">
        <v>130</v>
      </c>
      <c r="D5625" t="s">
        <v>2385</v>
      </c>
      <c r="E5625">
        <v>0</v>
      </c>
    </row>
    <row r="5626" spans="1:5" x14ac:dyDescent="0.3">
      <c r="A5626">
        <v>50160004</v>
      </c>
      <c r="B5626" t="s">
        <v>329</v>
      </c>
      <c r="C5626" t="s">
        <v>130</v>
      </c>
      <c r="D5626" t="s">
        <v>2386</v>
      </c>
      <c r="E5626">
        <v>0</v>
      </c>
    </row>
    <row r="5627" spans="1:5" x14ac:dyDescent="0.3">
      <c r="A5627">
        <v>50160004</v>
      </c>
      <c r="B5627" t="s">
        <v>329</v>
      </c>
      <c r="C5627" t="s">
        <v>130</v>
      </c>
      <c r="D5627" t="s">
        <v>2387</v>
      </c>
      <c r="E5627">
        <v>0</v>
      </c>
    </row>
    <row r="5628" spans="1:5" x14ac:dyDescent="0.3">
      <c r="A5628">
        <v>50160004</v>
      </c>
      <c r="B5628" t="s">
        <v>329</v>
      </c>
      <c r="C5628" t="s">
        <v>130</v>
      </c>
      <c r="D5628" t="s">
        <v>2388</v>
      </c>
      <c r="E5628">
        <v>0</v>
      </c>
    </row>
    <row r="5629" spans="1:5" x14ac:dyDescent="0.3">
      <c r="A5629">
        <v>50160004</v>
      </c>
      <c r="B5629" t="s">
        <v>329</v>
      </c>
      <c r="C5629" t="s">
        <v>130</v>
      </c>
      <c r="D5629" t="s">
        <v>2389</v>
      </c>
      <c r="E5629">
        <v>0</v>
      </c>
    </row>
    <row r="5630" spans="1:5" x14ac:dyDescent="0.3">
      <c r="A5630">
        <v>50160004</v>
      </c>
      <c r="B5630" t="s">
        <v>329</v>
      </c>
      <c r="C5630" t="s">
        <v>130</v>
      </c>
      <c r="D5630" t="s">
        <v>2390</v>
      </c>
      <c r="E5630">
        <v>0</v>
      </c>
    </row>
    <row r="5631" spans="1:5" x14ac:dyDescent="0.3">
      <c r="A5631">
        <v>50160004</v>
      </c>
      <c r="B5631" t="s">
        <v>329</v>
      </c>
      <c r="C5631" t="s">
        <v>130</v>
      </c>
      <c r="D5631" t="s">
        <v>2391</v>
      </c>
      <c r="E5631">
        <v>0</v>
      </c>
    </row>
    <row r="5632" spans="1:5" x14ac:dyDescent="0.3">
      <c r="A5632">
        <v>50160004</v>
      </c>
      <c r="B5632" t="s">
        <v>329</v>
      </c>
      <c r="C5632" t="s">
        <v>130</v>
      </c>
      <c r="D5632" t="s">
        <v>2392</v>
      </c>
      <c r="E5632">
        <v>0</v>
      </c>
    </row>
    <row r="5633" spans="1:5" x14ac:dyDescent="0.3">
      <c r="A5633">
        <v>50160004</v>
      </c>
      <c r="B5633" t="s">
        <v>329</v>
      </c>
      <c r="C5633" t="s">
        <v>130</v>
      </c>
      <c r="D5633" t="s">
        <v>2393</v>
      </c>
      <c r="E5633">
        <v>0</v>
      </c>
    </row>
    <row r="5634" spans="1:5" x14ac:dyDescent="0.3">
      <c r="A5634">
        <v>50160004</v>
      </c>
      <c r="B5634" t="s">
        <v>329</v>
      </c>
      <c r="C5634" t="s">
        <v>130</v>
      </c>
      <c r="D5634" t="s">
        <v>2394</v>
      </c>
      <c r="E5634">
        <v>0</v>
      </c>
    </row>
    <row r="5635" spans="1:5" x14ac:dyDescent="0.3">
      <c r="A5635">
        <v>50160004</v>
      </c>
      <c r="B5635" t="s">
        <v>329</v>
      </c>
      <c r="C5635" t="s">
        <v>130</v>
      </c>
      <c r="D5635" t="s">
        <v>2395</v>
      </c>
      <c r="E5635">
        <v>0</v>
      </c>
    </row>
    <row r="5636" spans="1:5" x14ac:dyDescent="0.3">
      <c r="A5636">
        <v>50160004</v>
      </c>
      <c r="B5636" t="s">
        <v>329</v>
      </c>
      <c r="C5636" t="s">
        <v>130</v>
      </c>
      <c r="D5636" t="s">
        <v>2396</v>
      </c>
      <c r="E5636">
        <v>0</v>
      </c>
    </row>
    <row r="5637" spans="1:5" x14ac:dyDescent="0.3">
      <c r="A5637">
        <v>50160004</v>
      </c>
      <c r="B5637" t="s">
        <v>329</v>
      </c>
      <c r="C5637" t="s">
        <v>130</v>
      </c>
      <c r="D5637" t="s">
        <v>2397</v>
      </c>
      <c r="E5637">
        <v>0</v>
      </c>
    </row>
    <row r="5638" spans="1:5" x14ac:dyDescent="0.3">
      <c r="A5638">
        <v>50160004</v>
      </c>
      <c r="B5638" t="s">
        <v>329</v>
      </c>
      <c r="C5638" t="s">
        <v>130</v>
      </c>
      <c r="D5638" t="s">
        <v>2398</v>
      </c>
      <c r="E5638">
        <v>0</v>
      </c>
    </row>
    <row r="5639" spans="1:5" x14ac:dyDescent="0.3">
      <c r="A5639">
        <v>50160004</v>
      </c>
      <c r="B5639" t="s">
        <v>329</v>
      </c>
      <c r="C5639" t="s">
        <v>130</v>
      </c>
      <c r="D5639" t="s">
        <v>2399</v>
      </c>
      <c r="E5639">
        <v>0</v>
      </c>
    </row>
    <row r="5640" spans="1:5" x14ac:dyDescent="0.3">
      <c r="A5640">
        <v>50160004</v>
      </c>
      <c r="B5640" t="s">
        <v>329</v>
      </c>
      <c r="C5640" t="s">
        <v>130</v>
      </c>
      <c r="D5640" t="s">
        <v>2400</v>
      </c>
      <c r="E5640">
        <v>0</v>
      </c>
    </row>
    <row r="5641" spans="1:5" x14ac:dyDescent="0.3">
      <c r="A5641">
        <v>50160004</v>
      </c>
      <c r="B5641" t="s">
        <v>329</v>
      </c>
      <c r="C5641" t="s">
        <v>130</v>
      </c>
      <c r="D5641" t="s">
        <v>2401</v>
      </c>
      <c r="E5641">
        <v>0</v>
      </c>
    </row>
    <row r="5642" spans="1:5" x14ac:dyDescent="0.3">
      <c r="A5642">
        <v>50160004</v>
      </c>
      <c r="B5642" t="s">
        <v>329</v>
      </c>
      <c r="C5642" t="s">
        <v>130</v>
      </c>
      <c r="D5642" t="s">
        <v>2402</v>
      </c>
      <c r="E5642">
        <v>0</v>
      </c>
    </row>
    <row r="5643" spans="1:5" x14ac:dyDescent="0.3">
      <c r="A5643">
        <v>50160004</v>
      </c>
      <c r="B5643" t="s">
        <v>329</v>
      </c>
      <c r="C5643" t="s">
        <v>130</v>
      </c>
      <c r="D5643" t="s">
        <v>2403</v>
      </c>
      <c r="E5643">
        <v>-20</v>
      </c>
    </row>
    <row r="5644" spans="1:5" x14ac:dyDescent="0.3">
      <c r="A5644">
        <v>50160004</v>
      </c>
      <c r="B5644" t="s">
        <v>329</v>
      </c>
      <c r="C5644" t="s">
        <v>130</v>
      </c>
      <c r="D5644" t="s">
        <v>2404</v>
      </c>
      <c r="E5644">
        <v>0</v>
      </c>
    </row>
    <row r="5645" spans="1:5" x14ac:dyDescent="0.3">
      <c r="A5645">
        <v>50160004</v>
      </c>
      <c r="B5645" t="s">
        <v>329</v>
      </c>
      <c r="C5645" t="s">
        <v>130</v>
      </c>
      <c r="D5645" t="s">
        <v>2405</v>
      </c>
      <c r="E5645">
        <v>0</v>
      </c>
    </row>
    <row r="5646" spans="1:5" x14ac:dyDescent="0.3">
      <c r="A5646">
        <v>50160004</v>
      </c>
      <c r="B5646" t="s">
        <v>329</v>
      </c>
      <c r="C5646" t="s">
        <v>130</v>
      </c>
      <c r="D5646" t="s">
        <v>2406</v>
      </c>
      <c r="E5646">
        <v>0</v>
      </c>
    </row>
    <row r="5647" spans="1:5" x14ac:dyDescent="0.3">
      <c r="A5647">
        <v>50160004</v>
      </c>
      <c r="B5647" t="s">
        <v>329</v>
      </c>
      <c r="C5647" t="s">
        <v>130</v>
      </c>
      <c r="D5647" t="s">
        <v>2407</v>
      </c>
      <c r="E5647">
        <v>0</v>
      </c>
    </row>
    <row r="5648" spans="1:5" x14ac:dyDescent="0.3">
      <c r="A5648">
        <v>50160004</v>
      </c>
      <c r="B5648" t="s">
        <v>329</v>
      </c>
      <c r="C5648" t="s">
        <v>130</v>
      </c>
      <c r="D5648" t="s">
        <v>2408</v>
      </c>
      <c r="E5648">
        <v>0</v>
      </c>
    </row>
    <row r="5649" spans="1:5" x14ac:dyDescent="0.3">
      <c r="A5649">
        <v>50160004</v>
      </c>
      <c r="B5649" t="s">
        <v>329</v>
      </c>
      <c r="C5649" t="s">
        <v>130</v>
      </c>
      <c r="D5649" t="s">
        <v>2409</v>
      </c>
      <c r="E5649">
        <v>0</v>
      </c>
    </row>
    <row r="5650" spans="1:5" x14ac:dyDescent="0.3">
      <c r="A5650">
        <v>50160004</v>
      </c>
      <c r="B5650" t="s">
        <v>329</v>
      </c>
      <c r="C5650" t="s">
        <v>130</v>
      </c>
      <c r="D5650" t="s">
        <v>2410</v>
      </c>
      <c r="E5650">
        <v>0</v>
      </c>
    </row>
    <row r="5651" spans="1:5" x14ac:dyDescent="0.3">
      <c r="A5651">
        <v>50160004</v>
      </c>
      <c r="B5651" t="s">
        <v>329</v>
      </c>
      <c r="C5651" t="s">
        <v>130</v>
      </c>
      <c r="D5651" t="s">
        <v>2411</v>
      </c>
      <c r="E5651">
        <v>0</v>
      </c>
    </row>
    <row r="5652" spans="1:5" x14ac:dyDescent="0.3">
      <c r="A5652">
        <v>50160004</v>
      </c>
      <c r="B5652" t="s">
        <v>329</v>
      </c>
      <c r="C5652" t="s">
        <v>130</v>
      </c>
      <c r="D5652" t="s">
        <v>2412</v>
      </c>
      <c r="E5652">
        <v>0</v>
      </c>
    </row>
    <row r="5653" spans="1:5" x14ac:dyDescent="0.3">
      <c r="A5653">
        <v>50160004</v>
      </c>
      <c r="B5653" t="s">
        <v>329</v>
      </c>
      <c r="C5653" t="s">
        <v>130</v>
      </c>
      <c r="D5653" t="s">
        <v>2413</v>
      </c>
      <c r="E5653">
        <v>0</v>
      </c>
    </row>
    <row r="5654" spans="1:5" x14ac:dyDescent="0.3">
      <c r="A5654">
        <v>1010002</v>
      </c>
      <c r="B5654" t="s">
        <v>331</v>
      </c>
      <c r="C5654" t="s">
        <v>20</v>
      </c>
      <c r="D5654" t="s">
        <v>2378</v>
      </c>
      <c r="E5654">
        <v>-26344.85</v>
      </c>
    </row>
    <row r="5655" spans="1:5" x14ac:dyDescent="0.3">
      <c r="A5655">
        <v>1010002</v>
      </c>
      <c r="B5655" t="s">
        <v>331</v>
      </c>
      <c r="C5655" t="s">
        <v>20</v>
      </c>
      <c r="D5655" t="s">
        <v>2379</v>
      </c>
      <c r="E5655">
        <v>-26499.1</v>
      </c>
    </row>
    <row r="5656" spans="1:5" x14ac:dyDescent="0.3">
      <c r="A5656">
        <v>1010002</v>
      </c>
      <c r="B5656" t="s">
        <v>331</v>
      </c>
      <c r="C5656" t="s">
        <v>20</v>
      </c>
      <c r="D5656" t="s">
        <v>2380</v>
      </c>
      <c r="E5656">
        <v>-33028.699999999997</v>
      </c>
    </row>
    <row r="5657" spans="1:5" x14ac:dyDescent="0.3">
      <c r="A5657">
        <v>1010002</v>
      </c>
      <c r="B5657" t="s">
        <v>331</v>
      </c>
      <c r="C5657" t="s">
        <v>20</v>
      </c>
      <c r="D5657" t="s">
        <v>2381</v>
      </c>
      <c r="E5657">
        <v>-19652.3</v>
      </c>
    </row>
    <row r="5658" spans="1:5" x14ac:dyDescent="0.3">
      <c r="A5658">
        <v>1010002</v>
      </c>
      <c r="B5658" t="s">
        <v>331</v>
      </c>
      <c r="C5658" t="s">
        <v>20</v>
      </c>
      <c r="D5658" t="s">
        <v>2382</v>
      </c>
      <c r="E5658">
        <v>-36246.949999999997</v>
      </c>
    </row>
    <row r="5659" spans="1:5" x14ac:dyDescent="0.3">
      <c r="A5659">
        <v>1010002</v>
      </c>
      <c r="B5659" t="s">
        <v>331</v>
      </c>
      <c r="C5659" t="s">
        <v>20</v>
      </c>
      <c r="D5659" t="s">
        <v>2383</v>
      </c>
      <c r="E5659">
        <v>-29370.1</v>
      </c>
    </row>
    <row r="5660" spans="1:5" x14ac:dyDescent="0.3">
      <c r="A5660">
        <v>1010002</v>
      </c>
      <c r="B5660" t="s">
        <v>331</v>
      </c>
      <c r="C5660" t="s">
        <v>20</v>
      </c>
      <c r="D5660" t="s">
        <v>2384</v>
      </c>
      <c r="E5660">
        <v>-28151.85</v>
      </c>
    </row>
    <row r="5661" spans="1:5" x14ac:dyDescent="0.3">
      <c r="A5661">
        <v>1010002</v>
      </c>
      <c r="B5661" t="s">
        <v>331</v>
      </c>
      <c r="C5661" t="s">
        <v>20</v>
      </c>
      <c r="D5661" t="s">
        <v>2385</v>
      </c>
      <c r="E5661">
        <v>-33351.949999999997</v>
      </c>
    </row>
    <row r="5662" spans="1:5" x14ac:dyDescent="0.3">
      <c r="A5662">
        <v>1010002</v>
      </c>
      <c r="B5662" t="s">
        <v>331</v>
      </c>
      <c r="C5662" t="s">
        <v>20</v>
      </c>
      <c r="D5662" t="s">
        <v>2386</v>
      </c>
      <c r="E5662">
        <v>-35758.75</v>
      </c>
    </row>
    <row r="5663" spans="1:5" x14ac:dyDescent="0.3">
      <c r="A5663">
        <v>1010002</v>
      </c>
      <c r="B5663" t="s">
        <v>331</v>
      </c>
      <c r="C5663" t="s">
        <v>20</v>
      </c>
      <c r="D5663" t="s">
        <v>2387</v>
      </c>
      <c r="E5663">
        <v>-34679.599999999999</v>
      </c>
    </row>
    <row r="5664" spans="1:5" x14ac:dyDescent="0.3">
      <c r="A5664">
        <v>1010002</v>
      </c>
      <c r="B5664" t="s">
        <v>331</v>
      </c>
      <c r="C5664" t="s">
        <v>20</v>
      </c>
      <c r="D5664" t="s">
        <v>2388</v>
      </c>
      <c r="E5664">
        <v>-25600.7</v>
      </c>
    </row>
    <row r="5665" spans="1:5" x14ac:dyDescent="0.3">
      <c r="A5665">
        <v>1010002</v>
      </c>
      <c r="B5665" t="s">
        <v>331</v>
      </c>
      <c r="C5665" t="s">
        <v>20</v>
      </c>
      <c r="D5665" t="s">
        <v>2389</v>
      </c>
      <c r="E5665">
        <v>-21977.1</v>
      </c>
    </row>
    <row r="5666" spans="1:5" x14ac:dyDescent="0.3">
      <c r="A5666">
        <v>1010002</v>
      </c>
      <c r="B5666" t="s">
        <v>331</v>
      </c>
      <c r="C5666" t="s">
        <v>20</v>
      </c>
      <c r="D5666" t="s">
        <v>2390</v>
      </c>
      <c r="E5666">
        <v>-28805.25</v>
      </c>
    </row>
    <row r="5667" spans="1:5" x14ac:dyDescent="0.3">
      <c r="A5667">
        <v>1010002</v>
      </c>
      <c r="B5667" t="s">
        <v>331</v>
      </c>
      <c r="C5667" t="s">
        <v>20</v>
      </c>
      <c r="D5667" t="s">
        <v>2391</v>
      </c>
      <c r="E5667">
        <v>-34931.699999999997</v>
      </c>
    </row>
    <row r="5668" spans="1:5" x14ac:dyDescent="0.3">
      <c r="A5668">
        <v>1010002</v>
      </c>
      <c r="B5668" t="s">
        <v>331</v>
      </c>
      <c r="C5668" t="s">
        <v>20</v>
      </c>
      <c r="D5668" t="s">
        <v>2392</v>
      </c>
      <c r="E5668">
        <v>-32109.4</v>
      </c>
    </row>
    <row r="5669" spans="1:5" x14ac:dyDescent="0.3">
      <c r="A5669">
        <v>1010002</v>
      </c>
      <c r="B5669" t="s">
        <v>331</v>
      </c>
      <c r="C5669" t="s">
        <v>20</v>
      </c>
      <c r="D5669" t="s">
        <v>2393</v>
      </c>
      <c r="E5669">
        <v>-33685.25</v>
      </c>
    </row>
    <row r="5670" spans="1:5" x14ac:dyDescent="0.3">
      <c r="A5670">
        <v>1010002</v>
      </c>
      <c r="B5670" t="s">
        <v>331</v>
      </c>
      <c r="C5670" t="s">
        <v>20</v>
      </c>
      <c r="D5670" t="s">
        <v>2394</v>
      </c>
      <c r="E5670">
        <v>-55845.85</v>
      </c>
    </row>
    <row r="5671" spans="1:5" x14ac:dyDescent="0.3">
      <c r="A5671">
        <v>1010002</v>
      </c>
      <c r="B5671" t="s">
        <v>331</v>
      </c>
      <c r="C5671" t="s">
        <v>20</v>
      </c>
      <c r="D5671" t="s">
        <v>2395</v>
      </c>
      <c r="E5671">
        <v>-31155.85</v>
      </c>
    </row>
    <row r="5672" spans="1:5" x14ac:dyDescent="0.3">
      <c r="A5672">
        <v>1010002</v>
      </c>
      <c r="B5672" t="s">
        <v>331</v>
      </c>
      <c r="C5672" t="s">
        <v>20</v>
      </c>
      <c r="D5672" t="s">
        <v>2396</v>
      </c>
      <c r="E5672">
        <v>-35536.550000000003</v>
      </c>
    </row>
    <row r="5673" spans="1:5" x14ac:dyDescent="0.3">
      <c r="A5673">
        <v>1010002</v>
      </c>
      <c r="B5673" t="s">
        <v>331</v>
      </c>
      <c r="C5673" t="s">
        <v>20</v>
      </c>
      <c r="D5673" t="s">
        <v>2397</v>
      </c>
      <c r="E5673">
        <v>-41073.199999999997</v>
      </c>
    </row>
    <row r="5674" spans="1:5" x14ac:dyDescent="0.3">
      <c r="A5674">
        <v>1010002</v>
      </c>
      <c r="B5674" t="s">
        <v>331</v>
      </c>
      <c r="C5674" t="s">
        <v>20</v>
      </c>
      <c r="D5674" t="s">
        <v>2398</v>
      </c>
      <c r="E5674">
        <v>-39456.050000000003</v>
      </c>
    </row>
    <row r="5675" spans="1:5" x14ac:dyDescent="0.3">
      <c r="A5675">
        <v>1010002</v>
      </c>
      <c r="B5675" t="s">
        <v>331</v>
      </c>
      <c r="C5675" t="s">
        <v>20</v>
      </c>
      <c r="D5675" t="s">
        <v>2399</v>
      </c>
      <c r="E5675">
        <v>-38563.599999999999</v>
      </c>
    </row>
    <row r="5676" spans="1:5" x14ac:dyDescent="0.3">
      <c r="A5676">
        <v>1010002</v>
      </c>
      <c r="B5676" t="s">
        <v>331</v>
      </c>
      <c r="C5676" t="s">
        <v>20</v>
      </c>
      <c r="D5676" t="s">
        <v>2400</v>
      </c>
      <c r="E5676">
        <v>-34733.65</v>
      </c>
    </row>
    <row r="5677" spans="1:5" x14ac:dyDescent="0.3">
      <c r="A5677">
        <v>1010002</v>
      </c>
      <c r="B5677" t="s">
        <v>331</v>
      </c>
      <c r="C5677" t="s">
        <v>20</v>
      </c>
      <c r="D5677" t="s">
        <v>2401</v>
      </c>
      <c r="E5677">
        <v>-29556.55</v>
      </c>
    </row>
    <row r="5678" spans="1:5" x14ac:dyDescent="0.3">
      <c r="A5678">
        <v>1010002</v>
      </c>
      <c r="B5678" t="s">
        <v>331</v>
      </c>
      <c r="C5678" t="s">
        <v>20</v>
      </c>
      <c r="D5678" t="s">
        <v>2402</v>
      </c>
      <c r="E5678">
        <v>-36546.050000000003</v>
      </c>
    </row>
    <row r="5679" spans="1:5" x14ac:dyDescent="0.3">
      <c r="A5679">
        <v>1010002</v>
      </c>
      <c r="B5679" t="s">
        <v>331</v>
      </c>
      <c r="C5679" t="s">
        <v>20</v>
      </c>
      <c r="D5679" t="s">
        <v>2403</v>
      </c>
      <c r="E5679">
        <v>-41589.300000000003</v>
      </c>
    </row>
    <row r="5680" spans="1:5" x14ac:dyDescent="0.3">
      <c r="A5680">
        <v>1010002</v>
      </c>
      <c r="B5680" t="s">
        <v>331</v>
      </c>
      <c r="C5680" t="s">
        <v>20</v>
      </c>
      <c r="D5680" t="s">
        <v>2404</v>
      </c>
      <c r="E5680">
        <v>-41927.800000000003</v>
      </c>
    </row>
    <row r="5681" spans="1:5" x14ac:dyDescent="0.3">
      <c r="A5681">
        <v>1010002</v>
      </c>
      <c r="B5681" t="s">
        <v>331</v>
      </c>
      <c r="C5681" t="s">
        <v>20</v>
      </c>
      <c r="D5681" t="s">
        <v>2405</v>
      </c>
      <c r="E5681">
        <v>-56520.1</v>
      </c>
    </row>
    <row r="5682" spans="1:5" x14ac:dyDescent="0.3">
      <c r="A5682">
        <v>1010002</v>
      </c>
      <c r="B5682" t="s">
        <v>331</v>
      </c>
      <c r="C5682" t="s">
        <v>20</v>
      </c>
      <c r="D5682" t="s">
        <v>2406</v>
      </c>
      <c r="E5682">
        <v>-65283.45</v>
      </c>
    </row>
    <row r="5683" spans="1:5" x14ac:dyDescent="0.3">
      <c r="A5683">
        <v>1010002</v>
      </c>
      <c r="B5683" t="s">
        <v>331</v>
      </c>
      <c r="C5683" t="s">
        <v>20</v>
      </c>
      <c r="D5683" t="s">
        <v>2407</v>
      </c>
      <c r="E5683">
        <v>-43603.9</v>
      </c>
    </row>
    <row r="5684" spans="1:5" x14ac:dyDescent="0.3">
      <c r="A5684">
        <v>1010002</v>
      </c>
      <c r="B5684" t="s">
        <v>331</v>
      </c>
      <c r="C5684" t="s">
        <v>20</v>
      </c>
      <c r="D5684" t="s">
        <v>2408</v>
      </c>
      <c r="E5684">
        <v>-56315.25</v>
      </c>
    </row>
    <row r="5685" spans="1:5" x14ac:dyDescent="0.3">
      <c r="A5685">
        <v>1010002</v>
      </c>
      <c r="B5685" t="s">
        <v>331</v>
      </c>
      <c r="C5685" t="s">
        <v>20</v>
      </c>
      <c r="D5685" t="s">
        <v>2409</v>
      </c>
      <c r="E5685">
        <v>-48664</v>
      </c>
    </row>
    <row r="5686" spans="1:5" x14ac:dyDescent="0.3">
      <c r="A5686">
        <v>1010002</v>
      </c>
      <c r="B5686" t="s">
        <v>331</v>
      </c>
      <c r="C5686" t="s">
        <v>20</v>
      </c>
      <c r="D5686" t="s">
        <v>2410</v>
      </c>
      <c r="E5686">
        <v>-47344.15</v>
      </c>
    </row>
    <row r="5687" spans="1:5" x14ac:dyDescent="0.3">
      <c r="A5687">
        <v>1010002</v>
      </c>
      <c r="B5687" t="s">
        <v>331</v>
      </c>
      <c r="C5687" t="s">
        <v>20</v>
      </c>
      <c r="D5687" t="s">
        <v>2411</v>
      </c>
      <c r="E5687">
        <v>-51924.3</v>
      </c>
    </row>
    <row r="5688" spans="1:5" x14ac:dyDescent="0.3">
      <c r="A5688">
        <v>1010002</v>
      </c>
      <c r="B5688" t="s">
        <v>331</v>
      </c>
      <c r="C5688" t="s">
        <v>20</v>
      </c>
      <c r="D5688" t="s">
        <v>2412</v>
      </c>
      <c r="E5688">
        <v>-34247.1</v>
      </c>
    </row>
    <row r="5689" spans="1:5" x14ac:dyDescent="0.3">
      <c r="A5689">
        <v>1010002</v>
      </c>
      <c r="B5689" t="s">
        <v>331</v>
      </c>
      <c r="C5689" t="s">
        <v>20</v>
      </c>
      <c r="D5689" t="s">
        <v>2413</v>
      </c>
      <c r="E5689">
        <v>-32984.050000000003</v>
      </c>
    </row>
    <row r="5690" spans="1:5" x14ac:dyDescent="0.3">
      <c r="A5690">
        <v>14030007</v>
      </c>
      <c r="B5690" t="s">
        <v>333</v>
      </c>
      <c r="C5690" t="s">
        <v>8</v>
      </c>
      <c r="D5690" t="s">
        <v>2378</v>
      </c>
      <c r="E5690">
        <v>0</v>
      </c>
    </row>
    <row r="5691" spans="1:5" x14ac:dyDescent="0.3">
      <c r="A5691">
        <v>14030007</v>
      </c>
      <c r="B5691" t="s">
        <v>333</v>
      </c>
      <c r="C5691" t="s">
        <v>8</v>
      </c>
      <c r="D5691" t="s">
        <v>2379</v>
      </c>
      <c r="E5691">
        <v>0</v>
      </c>
    </row>
    <row r="5692" spans="1:5" x14ac:dyDescent="0.3">
      <c r="A5692">
        <v>14030007</v>
      </c>
      <c r="B5692" t="s">
        <v>333</v>
      </c>
      <c r="C5692" t="s">
        <v>8</v>
      </c>
      <c r="D5692" t="s">
        <v>2380</v>
      </c>
      <c r="E5692">
        <v>0</v>
      </c>
    </row>
    <row r="5693" spans="1:5" x14ac:dyDescent="0.3">
      <c r="A5693">
        <v>14030007</v>
      </c>
      <c r="B5693" t="s">
        <v>333</v>
      </c>
      <c r="C5693" t="s">
        <v>8</v>
      </c>
      <c r="D5693" t="s">
        <v>2381</v>
      </c>
      <c r="E5693">
        <v>0</v>
      </c>
    </row>
    <row r="5694" spans="1:5" x14ac:dyDescent="0.3">
      <c r="A5694">
        <v>14030007</v>
      </c>
      <c r="B5694" t="s">
        <v>333</v>
      </c>
      <c r="C5694" t="s">
        <v>8</v>
      </c>
      <c r="D5694" t="s">
        <v>2382</v>
      </c>
      <c r="E5694">
        <v>0</v>
      </c>
    </row>
    <row r="5695" spans="1:5" x14ac:dyDescent="0.3">
      <c r="A5695">
        <v>14030007</v>
      </c>
      <c r="B5695" t="s">
        <v>333</v>
      </c>
      <c r="C5695" t="s">
        <v>8</v>
      </c>
      <c r="D5695" t="s">
        <v>2383</v>
      </c>
      <c r="E5695">
        <v>0</v>
      </c>
    </row>
    <row r="5696" spans="1:5" x14ac:dyDescent="0.3">
      <c r="A5696">
        <v>14030007</v>
      </c>
      <c r="B5696" t="s">
        <v>333</v>
      </c>
      <c r="C5696" t="s">
        <v>8</v>
      </c>
      <c r="D5696" t="s">
        <v>2384</v>
      </c>
      <c r="E5696">
        <v>-1</v>
      </c>
    </row>
    <row r="5697" spans="1:5" x14ac:dyDescent="0.3">
      <c r="A5697">
        <v>14030007</v>
      </c>
      <c r="B5697" t="s">
        <v>333</v>
      </c>
      <c r="C5697" t="s">
        <v>8</v>
      </c>
      <c r="D5697" t="s">
        <v>2385</v>
      </c>
      <c r="E5697">
        <v>0</v>
      </c>
    </row>
    <row r="5698" spans="1:5" x14ac:dyDescent="0.3">
      <c r="A5698">
        <v>14030007</v>
      </c>
      <c r="B5698" t="s">
        <v>333</v>
      </c>
      <c r="C5698" t="s">
        <v>8</v>
      </c>
      <c r="D5698" t="s">
        <v>2386</v>
      </c>
      <c r="E5698">
        <v>0</v>
      </c>
    </row>
    <row r="5699" spans="1:5" x14ac:dyDescent="0.3">
      <c r="A5699">
        <v>14030007</v>
      </c>
      <c r="B5699" t="s">
        <v>333</v>
      </c>
      <c r="C5699" t="s">
        <v>8</v>
      </c>
      <c r="D5699" t="s">
        <v>2387</v>
      </c>
      <c r="E5699">
        <v>0</v>
      </c>
    </row>
    <row r="5700" spans="1:5" x14ac:dyDescent="0.3">
      <c r="A5700">
        <v>14030007</v>
      </c>
      <c r="B5700" t="s">
        <v>333</v>
      </c>
      <c r="C5700" t="s">
        <v>8</v>
      </c>
      <c r="D5700" t="s">
        <v>2388</v>
      </c>
      <c r="E5700">
        <v>0</v>
      </c>
    </row>
    <row r="5701" spans="1:5" x14ac:dyDescent="0.3">
      <c r="A5701">
        <v>14030007</v>
      </c>
      <c r="B5701" t="s">
        <v>333</v>
      </c>
      <c r="C5701" t="s">
        <v>8</v>
      </c>
      <c r="D5701" t="s">
        <v>2389</v>
      </c>
      <c r="E5701">
        <v>0</v>
      </c>
    </row>
    <row r="5702" spans="1:5" x14ac:dyDescent="0.3">
      <c r="A5702">
        <v>14030007</v>
      </c>
      <c r="B5702" t="s">
        <v>333</v>
      </c>
      <c r="C5702" t="s">
        <v>8</v>
      </c>
      <c r="D5702" t="s">
        <v>2390</v>
      </c>
      <c r="E5702">
        <v>0</v>
      </c>
    </row>
    <row r="5703" spans="1:5" x14ac:dyDescent="0.3">
      <c r="A5703">
        <v>14030007</v>
      </c>
      <c r="B5703" t="s">
        <v>333</v>
      </c>
      <c r="C5703" t="s">
        <v>8</v>
      </c>
      <c r="D5703" t="s">
        <v>2391</v>
      </c>
      <c r="E5703">
        <v>0</v>
      </c>
    </row>
    <row r="5704" spans="1:5" x14ac:dyDescent="0.3">
      <c r="A5704">
        <v>14030007</v>
      </c>
      <c r="B5704" t="s">
        <v>333</v>
      </c>
      <c r="C5704" t="s">
        <v>8</v>
      </c>
      <c r="D5704" t="s">
        <v>2392</v>
      </c>
      <c r="E5704">
        <v>0</v>
      </c>
    </row>
    <row r="5705" spans="1:5" x14ac:dyDescent="0.3">
      <c r="A5705">
        <v>14030007</v>
      </c>
      <c r="B5705" t="s">
        <v>333</v>
      </c>
      <c r="C5705" t="s">
        <v>8</v>
      </c>
      <c r="D5705" t="s">
        <v>2393</v>
      </c>
      <c r="E5705">
        <v>0</v>
      </c>
    </row>
    <row r="5706" spans="1:5" x14ac:dyDescent="0.3">
      <c r="A5706">
        <v>14030007</v>
      </c>
      <c r="B5706" t="s">
        <v>333</v>
      </c>
      <c r="C5706" t="s">
        <v>8</v>
      </c>
      <c r="D5706" t="s">
        <v>2394</v>
      </c>
      <c r="E5706">
        <v>0</v>
      </c>
    </row>
    <row r="5707" spans="1:5" x14ac:dyDescent="0.3">
      <c r="A5707">
        <v>14030007</v>
      </c>
      <c r="B5707" t="s">
        <v>333</v>
      </c>
      <c r="C5707" t="s">
        <v>8</v>
      </c>
      <c r="D5707" t="s">
        <v>2395</v>
      </c>
      <c r="E5707">
        <v>0</v>
      </c>
    </row>
    <row r="5708" spans="1:5" x14ac:dyDescent="0.3">
      <c r="A5708">
        <v>14030007</v>
      </c>
      <c r="B5708" t="s">
        <v>333</v>
      </c>
      <c r="C5708" t="s">
        <v>8</v>
      </c>
      <c r="D5708" t="s">
        <v>2396</v>
      </c>
      <c r="E5708">
        <v>0</v>
      </c>
    </row>
    <row r="5709" spans="1:5" x14ac:dyDescent="0.3">
      <c r="A5709">
        <v>14030007</v>
      </c>
      <c r="B5709" t="s">
        <v>333</v>
      </c>
      <c r="C5709" t="s">
        <v>8</v>
      </c>
      <c r="D5709" t="s">
        <v>2397</v>
      </c>
      <c r="E5709">
        <v>0</v>
      </c>
    </row>
    <row r="5710" spans="1:5" x14ac:dyDescent="0.3">
      <c r="A5710">
        <v>14030007</v>
      </c>
      <c r="B5710" t="s">
        <v>333</v>
      </c>
      <c r="C5710" t="s">
        <v>8</v>
      </c>
      <c r="D5710" t="s">
        <v>2398</v>
      </c>
      <c r="E5710">
        <v>0</v>
      </c>
    </row>
    <row r="5711" spans="1:5" x14ac:dyDescent="0.3">
      <c r="A5711">
        <v>14030007</v>
      </c>
      <c r="B5711" t="s">
        <v>333</v>
      </c>
      <c r="C5711" t="s">
        <v>8</v>
      </c>
      <c r="D5711" t="s">
        <v>2399</v>
      </c>
      <c r="E5711">
        <v>0</v>
      </c>
    </row>
    <row r="5712" spans="1:5" x14ac:dyDescent="0.3">
      <c r="A5712">
        <v>14030007</v>
      </c>
      <c r="B5712" t="s">
        <v>333</v>
      </c>
      <c r="C5712" t="s">
        <v>8</v>
      </c>
      <c r="D5712" t="s">
        <v>2400</v>
      </c>
      <c r="E5712">
        <v>0</v>
      </c>
    </row>
    <row r="5713" spans="1:5" x14ac:dyDescent="0.3">
      <c r="A5713">
        <v>14030007</v>
      </c>
      <c r="B5713" t="s">
        <v>333</v>
      </c>
      <c r="C5713" t="s">
        <v>8</v>
      </c>
      <c r="D5713" t="s">
        <v>2401</v>
      </c>
      <c r="E5713">
        <v>-1</v>
      </c>
    </row>
    <row r="5714" spans="1:5" x14ac:dyDescent="0.3">
      <c r="A5714">
        <v>14030007</v>
      </c>
      <c r="B5714" t="s">
        <v>333</v>
      </c>
      <c r="C5714" t="s">
        <v>8</v>
      </c>
      <c r="D5714" t="s">
        <v>2402</v>
      </c>
      <c r="E5714">
        <v>0</v>
      </c>
    </row>
    <row r="5715" spans="1:5" x14ac:dyDescent="0.3">
      <c r="A5715">
        <v>14030007</v>
      </c>
      <c r="B5715" t="s">
        <v>333</v>
      </c>
      <c r="C5715" t="s">
        <v>8</v>
      </c>
      <c r="D5715" t="s">
        <v>2403</v>
      </c>
      <c r="E5715">
        <v>0</v>
      </c>
    </row>
    <row r="5716" spans="1:5" x14ac:dyDescent="0.3">
      <c r="A5716">
        <v>14030007</v>
      </c>
      <c r="B5716" t="s">
        <v>333</v>
      </c>
      <c r="C5716" t="s">
        <v>8</v>
      </c>
      <c r="D5716" t="s">
        <v>2404</v>
      </c>
      <c r="E5716">
        <v>-2</v>
      </c>
    </row>
    <row r="5717" spans="1:5" x14ac:dyDescent="0.3">
      <c r="A5717">
        <v>14030007</v>
      </c>
      <c r="B5717" t="s">
        <v>333</v>
      </c>
      <c r="C5717" t="s">
        <v>8</v>
      </c>
      <c r="D5717" t="s">
        <v>2405</v>
      </c>
      <c r="E5717">
        <v>0</v>
      </c>
    </row>
    <row r="5718" spans="1:5" x14ac:dyDescent="0.3">
      <c r="A5718">
        <v>14030007</v>
      </c>
      <c r="B5718" t="s">
        <v>333</v>
      </c>
      <c r="C5718" t="s">
        <v>8</v>
      </c>
      <c r="D5718" t="s">
        <v>2406</v>
      </c>
      <c r="E5718">
        <v>-5</v>
      </c>
    </row>
    <row r="5719" spans="1:5" x14ac:dyDescent="0.3">
      <c r="A5719">
        <v>14030007</v>
      </c>
      <c r="B5719" t="s">
        <v>333</v>
      </c>
      <c r="C5719" t="s">
        <v>8</v>
      </c>
      <c r="D5719" t="s">
        <v>2407</v>
      </c>
      <c r="E5719">
        <v>-6</v>
      </c>
    </row>
    <row r="5720" spans="1:5" x14ac:dyDescent="0.3">
      <c r="A5720">
        <v>14030007</v>
      </c>
      <c r="B5720" t="s">
        <v>333</v>
      </c>
      <c r="C5720" t="s">
        <v>8</v>
      </c>
      <c r="D5720" t="s">
        <v>2408</v>
      </c>
      <c r="E5720">
        <v>0</v>
      </c>
    </row>
    <row r="5721" spans="1:5" x14ac:dyDescent="0.3">
      <c r="A5721">
        <v>14030007</v>
      </c>
      <c r="B5721" t="s">
        <v>333</v>
      </c>
      <c r="C5721" t="s">
        <v>8</v>
      </c>
      <c r="D5721" t="s">
        <v>2409</v>
      </c>
      <c r="E5721">
        <v>0</v>
      </c>
    </row>
    <row r="5722" spans="1:5" x14ac:dyDescent="0.3">
      <c r="A5722">
        <v>14030007</v>
      </c>
      <c r="B5722" t="s">
        <v>333</v>
      </c>
      <c r="C5722" t="s">
        <v>8</v>
      </c>
      <c r="D5722" t="s">
        <v>2410</v>
      </c>
      <c r="E5722">
        <v>-1</v>
      </c>
    </row>
    <row r="5723" spans="1:5" x14ac:dyDescent="0.3">
      <c r="A5723">
        <v>14030007</v>
      </c>
      <c r="B5723" t="s">
        <v>333</v>
      </c>
      <c r="C5723" t="s">
        <v>8</v>
      </c>
      <c r="D5723" t="s">
        <v>2411</v>
      </c>
      <c r="E5723">
        <v>0</v>
      </c>
    </row>
    <row r="5724" spans="1:5" x14ac:dyDescent="0.3">
      <c r="A5724">
        <v>14030007</v>
      </c>
      <c r="B5724" t="s">
        <v>333</v>
      </c>
      <c r="C5724" t="s">
        <v>8</v>
      </c>
      <c r="D5724" t="s">
        <v>2412</v>
      </c>
      <c r="E5724">
        <v>-1</v>
      </c>
    </row>
    <row r="5725" spans="1:5" x14ac:dyDescent="0.3">
      <c r="A5725">
        <v>14030007</v>
      </c>
      <c r="B5725" t="s">
        <v>333</v>
      </c>
      <c r="C5725" t="s">
        <v>8</v>
      </c>
      <c r="D5725" t="s">
        <v>2413</v>
      </c>
      <c r="E5725">
        <v>0</v>
      </c>
    </row>
    <row r="5726" spans="1:5" x14ac:dyDescent="0.3">
      <c r="A5726">
        <v>91130085</v>
      </c>
      <c r="B5726" t="s">
        <v>335</v>
      </c>
      <c r="C5726" t="s">
        <v>8</v>
      </c>
      <c r="D5726" t="s">
        <v>2378</v>
      </c>
      <c r="E5726">
        <v>0</v>
      </c>
    </row>
    <row r="5727" spans="1:5" x14ac:dyDescent="0.3">
      <c r="A5727">
        <v>91130085</v>
      </c>
      <c r="B5727" t="s">
        <v>335</v>
      </c>
      <c r="C5727" t="s">
        <v>8</v>
      </c>
      <c r="D5727" t="s">
        <v>2379</v>
      </c>
      <c r="E5727">
        <v>0</v>
      </c>
    </row>
    <row r="5728" spans="1:5" x14ac:dyDescent="0.3">
      <c r="A5728">
        <v>91130085</v>
      </c>
      <c r="B5728" t="s">
        <v>335</v>
      </c>
      <c r="C5728" t="s">
        <v>8</v>
      </c>
      <c r="D5728" t="s">
        <v>2380</v>
      </c>
      <c r="E5728">
        <v>0</v>
      </c>
    </row>
    <row r="5729" spans="1:5" x14ac:dyDescent="0.3">
      <c r="A5729">
        <v>91130085</v>
      </c>
      <c r="B5729" t="s">
        <v>335</v>
      </c>
      <c r="C5729" t="s">
        <v>8</v>
      </c>
      <c r="D5729" t="s">
        <v>2381</v>
      </c>
      <c r="E5729">
        <v>0</v>
      </c>
    </row>
    <row r="5730" spans="1:5" x14ac:dyDescent="0.3">
      <c r="A5730">
        <v>91130085</v>
      </c>
      <c r="B5730" t="s">
        <v>335</v>
      </c>
      <c r="C5730" t="s">
        <v>8</v>
      </c>
      <c r="D5730" t="s">
        <v>2382</v>
      </c>
      <c r="E5730">
        <v>0</v>
      </c>
    </row>
    <row r="5731" spans="1:5" x14ac:dyDescent="0.3">
      <c r="A5731">
        <v>91130085</v>
      </c>
      <c r="B5731" t="s">
        <v>335</v>
      </c>
      <c r="C5731" t="s">
        <v>8</v>
      </c>
      <c r="D5731" t="s">
        <v>2383</v>
      </c>
      <c r="E5731">
        <v>0</v>
      </c>
    </row>
    <row r="5732" spans="1:5" x14ac:dyDescent="0.3">
      <c r="A5732">
        <v>91130085</v>
      </c>
      <c r="B5732" t="s">
        <v>335</v>
      </c>
      <c r="C5732" t="s">
        <v>8</v>
      </c>
      <c r="D5732" t="s">
        <v>2384</v>
      </c>
      <c r="E5732">
        <v>0</v>
      </c>
    </row>
    <row r="5733" spans="1:5" x14ac:dyDescent="0.3">
      <c r="A5733">
        <v>91130085</v>
      </c>
      <c r="B5733" t="s">
        <v>335</v>
      </c>
      <c r="C5733" t="s">
        <v>8</v>
      </c>
      <c r="D5733" t="s">
        <v>2385</v>
      </c>
      <c r="E5733">
        <v>0</v>
      </c>
    </row>
    <row r="5734" spans="1:5" x14ac:dyDescent="0.3">
      <c r="A5734">
        <v>91130085</v>
      </c>
      <c r="B5734" t="s">
        <v>335</v>
      </c>
      <c r="C5734" t="s">
        <v>8</v>
      </c>
      <c r="D5734" t="s">
        <v>2386</v>
      </c>
      <c r="E5734">
        <v>0</v>
      </c>
    </row>
    <row r="5735" spans="1:5" x14ac:dyDescent="0.3">
      <c r="A5735">
        <v>91130085</v>
      </c>
      <c r="B5735" t="s">
        <v>335</v>
      </c>
      <c r="C5735" t="s">
        <v>8</v>
      </c>
      <c r="D5735" t="s">
        <v>2387</v>
      </c>
      <c r="E5735">
        <v>0</v>
      </c>
    </row>
    <row r="5736" spans="1:5" x14ac:dyDescent="0.3">
      <c r="A5736">
        <v>91130085</v>
      </c>
      <c r="B5736" t="s">
        <v>335</v>
      </c>
      <c r="C5736" t="s">
        <v>8</v>
      </c>
      <c r="D5736" t="s">
        <v>2388</v>
      </c>
      <c r="E5736">
        <v>0</v>
      </c>
    </row>
    <row r="5737" spans="1:5" x14ac:dyDescent="0.3">
      <c r="A5737">
        <v>91130085</v>
      </c>
      <c r="B5737" t="s">
        <v>335</v>
      </c>
      <c r="C5737" t="s">
        <v>8</v>
      </c>
      <c r="D5737" t="s">
        <v>2389</v>
      </c>
      <c r="E5737">
        <v>0</v>
      </c>
    </row>
    <row r="5738" spans="1:5" x14ac:dyDescent="0.3">
      <c r="A5738">
        <v>91130085</v>
      </c>
      <c r="B5738" t="s">
        <v>335</v>
      </c>
      <c r="C5738" t="s">
        <v>8</v>
      </c>
      <c r="D5738" t="s">
        <v>2390</v>
      </c>
      <c r="E5738">
        <v>0</v>
      </c>
    </row>
    <row r="5739" spans="1:5" x14ac:dyDescent="0.3">
      <c r="A5739">
        <v>91130085</v>
      </c>
      <c r="B5739" t="s">
        <v>335</v>
      </c>
      <c r="C5739" t="s">
        <v>8</v>
      </c>
      <c r="D5739" t="s">
        <v>2391</v>
      </c>
      <c r="E5739">
        <v>0</v>
      </c>
    </row>
    <row r="5740" spans="1:5" x14ac:dyDescent="0.3">
      <c r="A5740">
        <v>91130085</v>
      </c>
      <c r="B5740" t="s">
        <v>335</v>
      </c>
      <c r="C5740" t="s">
        <v>8</v>
      </c>
      <c r="D5740" t="s">
        <v>2392</v>
      </c>
      <c r="E5740">
        <v>0</v>
      </c>
    </row>
    <row r="5741" spans="1:5" x14ac:dyDescent="0.3">
      <c r="A5741">
        <v>91130085</v>
      </c>
      <c r="B5741" t="s">
        <v>335</v>
      </c>
      <c r="C5741" t="s">
        <v>8</v>
      </c>
      <c r="D5741" t="s">
        <v>2393</v>
      </c>
      <c r="E5741">
        <v>0</v>
      </c>
    </row>
    <row r="5742" spans="1:5" x14ac:dyDescent="0.3">
      <c r="A5742">
        <v>91130085</v>
      </c>
      <c r="B5742" t="s">
        <v>335</v>
      </c>
      <c r="C5742" t="s">
        <v>8</v>
      </c>
      <c r="D5742" t="s">
        <v>2394</v>
      </c>
      <c r="E5742">
        <v>0</v>
      </c>
    </row>
    <row r="5743" spans="1:5" x14ac:dyDescent="0.3">
      <c r="A5743">
        <v>91130085</v>
      </c>
      <c r="B5743" t="s">
        <v>335</v>
      </c>
      <c r="C5743" t="s">
        <v>8</v>
      </c>
      <c r="D5743" t="s">
        <v>2395</v>
      </c>
      <c r="E5743">
        <v>0</v>
      </c>
    </row>
    <row r="5744" spans="1:5" x14ac:dyDescent="0.3">
      <c r="A5744">
        <v>91130085</v>
      </c>
      <c r="B5744" t="s">
        <v>335</v>
      </c>
      <c r="C5744" t="s">
        <v>8</v>
      </c>
      <c r="D5744" t="s">
        <v>2396</v>
      </c>
      <c r="E5744">
        <v>0</v>
      </c>
    </row>
    <row r="5745" spans="1:5" x14ac:dyDescent="0.3">
      <c r="A5745">
        <v>91130085</v>
      </c>
      <c r="B5745" t="s">
        <v>335</v>
      </c>
      <c r="C5745" t="s">
        <v>8</v>
      </c>
      <c r="D5745" t="s">
        <v>2397</v>
      </c>
      <c r="E5745">
        <v>0</v>
      </c>
    </row>
    <row r="5746" spans="1:5" x14ac:dyDescent="0.3">
      <c r="A5746">
        <v>91130085</v>
      </c>
      <c r="B5746" t="s">
        <v>335</v>
      </c>
      <c r="C5746" t="s">
        <v>8</v>
      </c>
      <c r="D5746" t="s">
        <v>2398</v>
      </c>
      <c r="E5746">
        <v>0</v>
      </c>
    </row>
    <row r="5747" spans="1:5" x14ac:dyDescent="0.3">
      <c r="A5747">
        <v>91130085</v>
      </c>
      <c r="B5747" t="s">
        <v>335</v>
      </c>
      <c r="C5747" t="s">
        <v>8</v>
      </c>
      <c r="D5747" t="s">
        <v>2399</v>
      </c>
      <c r="E5747">
        <v>0</v>
      </c>
    </row>
    <row r="5748" spans="1:5" x14ac:dyDescent="0.3">
      <c r="A5748">
        <v>91130085</v>
      </c>
      <c r="B5748" t="s">
        <v>335</v>
      </c>
      <c r="C5748" t="s">
        <v>8</v>
      </c>
      <c r="D5748" t="s">
        <v>2400</v>
      </c>
      <c r="E5748">
        <v>0</v>
      </c>
    </row>
    <row r="5749" spans="1:5" x14ac:dyDescent="0.3">
      <c r="A5749">
        <v>91130085</v>
      </c>
      <c r="B5749" t="s">
        <v>335</v>
      </c>
      <c r="C5749" t="s">
        <v>8</v>
      </c>
      <c r="D5749" t="s">
        <v>2401</v>
      </c>
      <c r="E5749">
        <v>0</v>
      </c>
    </row>
    <row r="5750" spans="1:5" x14ac:dyDescent="0.3">
      <c r="A5750">
        <v>91130085</v>
      </c>
      <c r="B5750" t="s">
        <v>335</v>
      </c>
      <c r="C5750" t="s">
        <v>8</v>
      </c>
      <c r="D5750" t="s">
        <v>2402</v>
      </c>
      <c r="E5750">
        <v>0</v>
      </c>
    </row>
    <row r="5751" spans="1:5" x14ac:dyDescent="0.3">
      <c r="A5751">
        <v>91130085</v>
      </c>
      <c r="B5751" t="s">
        <v>335</v>
      </c>
      <c r="C5751" t="s">
        <v>8</v>
      </c>
      <c r="D5751" t="s">
        <v>2403</v>
      </c>
      <c r="E5751">
        <v>0</v>
      </c>
    </row>
    <row r="5752" spans="1:5" x14ac:dyDescent="0.3">
      <c r="A5752">
        <v>91130085</v>
      </c>
      <c r="B5752" t="s">
        <v>335</v>
      </c>
      <c r="C5752" t="s">
        <v>8</v>
      </c>
      <c r="D5752" t="s">
        <v>2404</v>
      </c>
      <c r="E5752">
        <v>0</v>
      </c>
    </row>
    <row r="5753" spans="1:5" x14ac:dyDescent="0.3">
      <c r="A5753">
        <v>91130085</v>
      </c>
      <c r="B5753" t="s">
        <v>335</v>
      </c>
      <c r="C5753" t="s">
        <v>8</v>
      </c>
      <c r="D5753" t="s">
        <v>2405</v>
      </c>
      <c r="E5753">
        <v>0</v>
      </c>
    </row>
    <row r="5754" spans="1:5" x14ac:dyDescent="0.3">
      <c r="A5754">
        <v>91130085</v>
      </c>
      <c r="B5754" t="s">
        <v>335</v>
      </c>
      <c r="C5754" t="s">
        <v>8</v>
      </c>
      <c r="D5754" t="s">
        <v>2406</v>
      </c>
      <c r="E5754">
        <v>0</v>
      </c>
    </row>
    <row r="5755" spans="1:5" x14ac:dyDescent="0.3">
      <c r="A5755">
        <v>91130085</v>
      </c>
      <c r="B5755" t="s">
        <v>335</v>
      </c>
      <c r="C5755" t="s">
        <v>8</v>
      </c>
      <c r="D5755" t="s">
        <v>2407</v>
      </c>
      <c r="E5755">
        <v>0</v>
      </c>
    </row>
    <row r="5756" spans="1:5" x14ac:dyDescent="0.3">
      <c r="A5756">
        <v>91130085</v>
      </c>
      <c r="B5756" t="s">
        <v>335</v>
      </c>
      <c r="C5756" t="s">
        <v>8</v>
      </c>
      <c r="D5756" t="s">
        <v>2408</v>
      </c>
      <c r="E5756">
        <v>-1</v>
      </c>
    </row>
    <row r="5757" spans="1:5" x14ac:dyDescent="0.3">
      <c r="A5757">
        <v>91130085</v>
      </c>
      <c r="B5757" t="s">
        <v>335</v>
      </c>
      <c r="C5757" t="s">
        <v>8</v>
      </c>
      <c r="D5757" t="s">
        <v>2409</v>
      </c>
      <c r="E5757">
        <v>0</v>
      </c>
    </row>
    <row r="5758" spans="1:5" x14ac:dyDescent="0.3">
      <c r="A5758">
        <v>91130085</v>
      </c>
      <c r="B5758" t="s">
        <v>335</v>
      </c>
      <c r="C5758" t="s">
        <v>8</v>
      </c>
      <c r="D5758" t="s">
        <v>2410</v>
      </c>
      <c r="E5758">
        <v>0</v>
      </c>
    </row>
    <row r="5759" spans="1:5" x14ac:dyDescent="0.3">
      <c r="A5759">
        <v>91130085</v>
      </c>
      <c r="B5759" t="s">
        <v>335</v>
      </c>
      <c r="C5759" t="s">
        <v>8</v>
      </c>
      <c r="D5759" t="s">
        <v>2411</v>
      </c>
      <c r="E5759">
        <v>0</v>
      </c>
    </row>
    <row r="5760" spans="1:5" x14ac:dyDescent="0.3">
      <c r="A5760">
        <v>91130085</v>
      </c>
      <c r="B5760" t="s">
        <v>335</v>
      </c>
      <c r="C5760" t="s">
        <v>8</v>
      </c>
      <c r="D5760" t="s">
        <v>2412</v>
      </c>
      <c r="E5760">
        <v>0</v>
      </c>
    </row>
    <row r="5761" spans="1:5" x14ac:dyDescent="0.3">
      <c r="A5761">
        <v>91130085</v>
      </c>
      <c r="B5761" t="s">
        <v>335</v>
      </c>
      <c r="C5761" t="s">
        <v>8</v>
      </c>
      <c r="D5761" t="s">
        <v>2413</v>
      </c>
      <c r="E5761">
        <v>0</v>
      </c>
    </row>
    <row r="5762" spans="1:5" x14ac:dyDescent="0.3">
      <c r="A5762">
        <v>23440126</v>
      </c>
      <c r="B5762" t="s">
        <v>337</v>
      </c>
      <c r="C5762" t="s">
        <v>8</v>
      </c>
      <c r="D5762" t="s">
        <v>2378</v>
      </c>
      <c r="E5762">
        <v>0</v>
      </c>
    </row>
    <row r="5763" spans="1:5" x14ac:dyDescent="0.3">
      <c r="A5763">
        <v>23440126</v>
      </c>
      <c r="B5763" t="s">
        <v>337</v>
      </c>
      <c r="C5763" t="s">
        <v>8</v>
      </c>
      <c r="D5763" t="s">
        <v>2379</v>
      </c>
      <c r="E5763">
        <v>0</v>
      </c>
    </row>
    <row r="5764" spans="1:5" x14ac:dyDescent="0.3">
      <c r="A5764">
        <v>23440126</v>
      </c>
      <c r="B5764" t="s">
        <v>337</v>
      </c>
      <c r="C5764" t="s">
        <v>8</v>
      </c>
      <c r="D5764" t="s">
        <v>2380</v>
      </c>
      <c r="E5764">
        <v>0</v>
      </c>
    </row>
    <row r="5765" spans="1:5" x14ac:dyDescent="0.3">
      <c r="A5765">
        <v>23440126</v>
      </c>
      <c r="B5765" t="s">
        <v>337</v>
      </c>
      <c r="C5765" t="s">
        <v>8</v>
      </c>
      <c r="D5765" t="s">
        <v>2381</v>
      </c>
      <c r="E5765">
        <v>0</v>
      </c>
    </row>
    <row r="5766" spans="1:5" x14ac:dyDescent="0.3">
      <c r="A5766">
        <v>23440126</v>
      </c>
      <c r="B5766" t="s">
        <v>337</v>
      </c>
      <c r="C5766" t="s">
        <v>8</v>
      </c>
      <c r="D5766" t="s">
        <v>2382</v>
      </c>
      <c r="E5766">
        <v>0</v>
      </c>
    </row>
    <row r="5767" spans="1:5" x14ac:dyDescent="0.3">
      <c r="A5767">
        <v>23440126</v>
      </c>
      <c r="B5767" t="s">
        <v>337</v>
      </c>
      <c r="C5767" t="s">
        <v>8</v>
      </c>
      <c r="D5767" t="s">
        <v>2383</v>
      </c>
      <c r="E5767">
        <v>0</v>
      </c>
    </row>
    <row r="5768" spans="1:5" x14ac:dyDescent="0.3">
      <c r="A5768">
        <v>23440126</v>
      </c>
      <c r="B5768" t="s">
        <v>337</v>
      </c>
      <c r="C5768" t="s">
        <v>8</v>
      </c>
      <c r="D5768" t="s">
        <v>2384</v>
      </c>
      <c r="E5768">
        <v>0</v>
      </c>
    </row>
    <row r="5769" spans="1:5" x14ac:dyDescent="0.3">
      <c r="A5769">
        <v>23440126</v>
      </c>
      <c r="B5769" t="s">
        <v>337</v>
      </c>
      <c r="C5769" t="s">
        <v>8</v>
      </c>
      <c r="D5769" t="s">
        <v>2385</v>
      </c>
      <c r="E5769">
        <v>0</v>
      </c>
    </row>
    <row r="5770" spans="1:5" x14ac:dyDescent="0.3">
      <c r="A5770">
        <v>23440126</v>
      </c>
      <c r="B5770" t="s">
        <v>337</v>
      </c>
      <c r="C5770" t="s">
        <v>8</v>
      </c>
      <c r="D5770" t="s">
        <v>2386</v>
      </c>
      <c r="E5770">
        <v>0</v>
      </c>
    </row>
    <row r="5771" spans="1:5" x14ac:dyDescent="0.3">
      <c r="A5771">
        <v>23440126</v>
      </c>
      <c r="B5771" t="s">
        <v>337</v>
      </c>
      <c r="C5771" t="s">
        <v>8</v>
      </c>
      <c r="D5771" t="s">
        <v>2387</v>
      </c>
      <c r="E5771">
        <v>0</v>
      </c>
    </row>
    <row r="5772" spans="1:5" x14ac:dyDescent="0.3">
      <c r="A5772">
        <v>23440126</v>
      </c>
      <c r="B5772" t="s">
        <v>337</v>
      </c>
      <c r="C5772" t="s">
        <v>8</v>
      </c>
      <c r="D5772" t="s">
        <v>2388</v>
      </c>
      <c r="E5772">
        <v>0</v>
      </c>
    </row>
    <row r="5773" spans="1:5" x14ac:dyDescent="0.3">
      <c r="A5773">
        <v>23440126</v>
      </c>
      <c r="B5773" t="s">
        <v>337</v>
      </c>
      <c r="C5773" t="s">
        <v>8</v>
      </c>
      <c r="D5773" t="s">
        <v>2389</v>
      </c>
      <c r="E5773">
        <v>0</v>
      </c>
    </row>
    <row r="5774" spans="1:5" x14ac:dyDescent="0.3">
      <c r="A5774">
        <v>23440126</v>
      </c>
      <c r="B5774" t="s">
        <v>337</v>
      </c>
      <c r="C5774" t="s">
        <v>8</v>
      </c>
      <c r="D5774" t="s">
        <v>2390</v>
      </c>
      <c r="E5774">
        <v>0</v>
      </c>
    </row>
    <row r="5775" spans="1:5" x14ac:dyDescent="0.3">
      <c r="A5775">
        <v>23440126</v>
      </c>
      <c r="B5775" t="s">
        <v>337</v>
      </c>
      <c r="C5775" t="s">
        <v>8</v>
      </c>
      <c r="D5775" t="s">
        <v>2391</v>
      </c>
      <c r="E5775">
        <v>0</v>
      </c>
    </row>
    <row r="5776" spans="1:5" x14ac:dyDescent="0.3">
      <c r="A5776">
        <v>23440126</v>
      </c>
      <c r="B5776" t="s">
        <v>337</v>
      </c>
      <c r="C5776" t="s">
        <v>8</v>
      </c>
      <c r="D5776" t="s">
        <v>2392</v>
      </c>
      <c r="E5776">
        <v>0</v>
      </c>
    </row>
    <row r="5777" spans="1:5" x14ac:dyDescent="0.3">
      <c r="A5777">
        <v>23440126</v>
      </c>
      <c r="B5777" t="s">
        <v>337</v>
      </c>
      <c r="C5777" t="s">
        <v>8</v>
      </c>
      <c r="D5777" t="s">
        <v>2393</v>
      </c>
      <c r="E5777">
        <v>0</v>
      </c>
    </row>
    <row r="5778" spans="1:5" x14ac:dyDescent="0.3">
      <c r="A5778">
        <v>23440126</v>
      </c>
      <c r="B5778" t="s">
        <v>337</v>
      </c>
      <c r="C5778" t="s">
        <v>8</v>
      </c>
      <c r="D5778" t="s">
        <v>2394</v>
      </c>
      <c r="E5778">
        <v>0</v>
      </c>
    </row>
    <row r="5779" spans="1:5" x14ac:dyDescent="0.3">
      <c r="A5779">
        <v>23440126</v>
      </c>
      <c r="B5779" t="s">
        <v>337</v>
      </c>
      <c r="C5779" t="s">
        <v>8</v>
      </c>
      <c r="D5779" t="s">
        <v>2395</v>
      </c>
      <c r="E5779">
        <v>0</v>
      </c>
    </row>
    <row r="5780" spans="1:5" x14ac:dyDescent="0.3">
      <c r="A5780">
        <v>23440126</v>
      </c>
      <c r="B5780" t="s">
        <v>337</v>
      </c>
      <c r="C5780" t="s">
        <v>8</v>
      </c>
      <c r="D5780" t="s">
        <v>2396</v>
      </c>
      <c r="E5780">
        <v>0</v>
      </c>
    </row>
    <row r="5781" spans="1:5" x14ac:dyDescent="0.3">
      <c r="A5781">
        <v>23440126</v>
      </c>
      <c r="B5781" t="s">
        <v>337</v>
      </c>
      <c r="C5781" t="s">
        <v>8</v>
      </c>
      <c r="D5781" t="s">
        <v>2397</v>
      </c>
      <c r="E5781">
        <v>0</v>
      </c>
    </row>
    <row r="5782" spans="1:5" x14ac:dyDescent="0.3">
      <c r="A5782">
        <v>23440126</v>
      </c>
      <c r="B5782" t="s">
        <v>337</v>
      </c>
      <c r="C5782" t="s">
        <v>8</v>
      </c>
      <c r="D5782" t="s">
        <v>2398</v>
      </c>
      <c r="E5782">
        <v>0</v>
      </c>
    </row>
    <row r="5783" spans="1:5" x14ac:dyDescent="0.3">
      <c r="A5783">
        <v>23440126</v>
      </c>
      <c r="B5783" t="s">
        <v>337</v>
      </c>
      <c r="C5783" t="s">
        <v>8</v>
      </c>
      <c r="D5783" t="s">
        <v>2399</v>
      </c>
      <c r="E5783">
        <v>-1</v>
      </c>
    </row>
    <row r="5784" spans="1:5" x14ac:dyDescent="0.3">
      <c r="A5784">
        <v>23440126</v>
      </c>
      <c r="B5784" t="s">
        <v>337</v>
      </c>
      <c r="C5784" t="s">
        <v>8</v>
      </c>
      <c r="D5784" t="s">
        <v>2400</v>
      </c>
      <c r="E5784">
        <v>0</v>
      </c>
    </row>
    <row r="5785" spans="1:5" x14ac:dyDescent="0.3">
      <c r="A5785">
        <v>23440126</v>
      </c>
      <c r="B5785" t="s">
        <v>337</v>
      </c>
      <c r="C5785" t="s">
        <v>8</v>
      </c>
      <c r="D5785" t="s">
        <v>2401</v>
      </c>
      <c r="E5785">
        <v>0</v>
      </c>
    </row>
    <row r="5786" spans="1:5" x14ac:dyDescent="0.3">
      <c r="A5786">
        <v>23440126</v>
      </c>
      <c r="B5786" t="s">
        <v>337</v>
      </c>
      <c r="C5786" t="s">
        <v>8</v>
      </c>
      <c r="D5786" t="s">
        <v>2402</v>
      </c>
      <c r="E5786">
        <v>0</v>
      </c>
    </row>
    <row r="5787" spans="1:5" x14ac:dyDescent="0.3">
      <c r="A5787">
        <v>23440126</v>
      </c>
      <c r="B5787" t="s">
        <v>337</v>
      </c>
      <c r="C5787" t="s">
        <v>8</v>
      </c>
      <c r="D5787" t="s">
        <v>2403</v>
      </c>
      <c r="E5787">
        <v>0</v>
      </c>
    </row>
    <row r="5788" spans="1:5" x14ac:dyDescent="0.3">
      <c r="A5788">
        <v>23440126</v>
      </c>
      <c r="B5788" t="s">
        <v>337</v>
      </c>
      <c r="C5788" t="s">
        <v>8</v>
      </c>
      <c r="D5788" t="s">
        <v>2404</v>
      </c>
      <c r="E5788">
        <v>-1</v>
      </c>
    </row>
    <row r="5789" spans="1:5" x14ac:dyDescent="0.3">
      <c r="A5789">
        <v>23440126</v>
      </c>
      <c r="B5789" t="s">
        <v>337</v>
      </c>
      <c r="C5789" t="s">
        <v>8</v>
      </c>
      <c r="D5789" t="s">
        <v>2405</v>
      </c>
      <c r="E5789">
        <v>0</v>
      </c>
    </row>
    <row r="5790" spans="1:5" x14ac:dyDescent="0.3">
      <c r="A5790">
        <v>23440126</v>
      </c>
      <c r="B5790" t="s">
        <v>337</v>
      </c>
      <c r="C5790" t="s">
        <v>8</v>
      </c>
      <c r="D5790" t="s">
        <v>2406</v>
      </c>
      <c r="E5790">
        <v>0</v>
      </c>
    </row>
    <row r="5791" spans="1:5" x14ac:dyDescent="0.3">
      <c r="A5791">
        <v>23440126</v>
      </c>
      <c r="B5791" t="s">
        <v>337</v>
      </c>
      <c r="C5791" t="s">
        <v>8</v>
      </c>
      <c r="D5791" t="s">
        <v>2407</v>
      </c>
      <c r="E5791">
        <v>0</v>
      </c>
    </row>
    <row r="5792" spans="1:5" x14ac:dyDescent="0.3">
      <c r="A5792">
        <v>23440126</v>
      </c>
      <c r="B5792" t="s">
        <v>337</v>
      </c>
      <c r="C5792" t="s">
        <v>8</v>
      </c>
      <c r="D5792" t="s">
        <v>2408</v>
      </c>
      <c r="E5792">
        <v>0</v>
      </c>
    </row>
    <row r="5793" spans="1:5" x14ac:dyDescent="0.3">
      <c r="A5793">
        <v>23440126</v>
      </c>
      <c r="B5793" t="s">
        <v>337</v>
      </c>
      <c r="C5793" t="s">
        <v>8</v>
      </c>
      <c r="D5793" t="s">
        <v>2409</v>
      </c>
      <c r="E5793">
        <v>0</v>
      </c>
    </row>
    <row r="5794" spans="1:5" x14ac:dyDescent="0.3">
      <c r="A5794">
        <v>23440126</v>
      </c>
      <c r="B5794" t="s">
        <v>337</v>
      </c>
      <c r="C5794" t="s">
        <v>8</v>
      </c>
      <c r="D5794" t="s">
        <v>2410</v>
      </c>
      <c r="E5794">
        <v>0</v>
      </c>
    </row>
    <row r="5795" spans="1:5" x14ac:dyDescent="0.3">
      <c r="A5795">
        <v>23440126</v>
      </c>
      <c r="B5795" t="s">
        <v>337</v>
      </c>
      <c r="C5795" t="s">
        <v>8</v>
      </c>
      <c r="D5795" t="s">
        <v>2411</v>
      </c>
      <c r="E5795">
        <v>0</v>
      </c>
    </row>
    <row r="5796" spans="1:5" x14ac:dyDescent="0.3">
      <c r="A5796">
        <v>23440126</v>
      </c>
      <c r="B5796" t="s">
        <v>337</v>
      </c>
      <c r="C5796" t="s">
        <v>8</v>
      </c>
      <c r="D5796" t="s">
        <v>2412</v>
      </c>
      <c r="E5796">
        <v>0</v>
      </c>
    </row>
    <row r="5797" spans="1:5" x14ac:dyDescent="0.3">
      <c r="A5797">
        <v>23440126</v>
      </c>
      <c r="B5797" t="s">
        <v>337</v>
      </c>
      <c r="C5797" t="s">
        <v>8</v>
      </c>
      <c r="D5797" t="s">
        <v>2413</v>
      </c>
      <c r="E5797">
        <v>0</v>
      </c>
    </row>
    <row r="5798" spans="1:5" x14ac:dyDescent="0.3">
      <c r="A5798">
        <v>77050213</v>
      </c>
      <c r="B5798" t="s">
        <v>339</v>
      </c>
      <c r="C5798" t="s">
        <v>8</v>
      </c>
      <c r="D5798" t="s">
        <v>2378</v>
      </c>
      <c r="E5798">
        <v>0</v>
      </c>
    </row>
    <row r="5799" spans="1:5" x14ac:dyDescent="0.3">
      <c r="A5799">
        <v>77050213</v>
      </c>
      <c r="B5799" t="s">
        <v>339</v>
      </c>
      <c r="C5799" t="s">
        <v>8</v>
      </c>
      <c r="D5799" t="s">
        <v>2379</v>
      </c>
      <c r="E5799">
        <v>0</v>
      </c>
    </row>
    <row r="5800" spans="1:5" x14ac:dyDescent="0.3">
      <c r="A5800">
        <v>77050213</v>
      </c>
      <c r="B5800" t="s">
        <v>339</v>
      </c>
      <c r="C5800" t="s">
        <v>8</v>
      </c>
      <c r="D5800" t="s">
        <v>2380</v>
      </c>
      <c r="E5800">
        <v>0</v>
      </c>
    </row>
    <row r="5801" spans="1:5" x14ac:dyDescent="0.3">
      <c r="A5801">
        <v>77050213</v>
      </c>
      <c r="B5801" t="s">
        <v>339</v>
      </c>
      <c r="C5801" t="s">
        <v>8</v>
      </c>
      <c r="D5801" t="s">
        <v>2381</v>
      </c>
      <c r="E5801">
        <v>0</v>
      </c>
    </row>
    <row r="5802" spans="1:5" x14ac:dyDescent="0.3">
      <c r="A5802">
        <v>77050213</v>
      </c>
      <c r="B5802" t="s">
        <v>339</v>
      </c>
      <c r="C5802" t="s">
        <v>8</v>
      </c>
      <c r="D5802" t="s">
        <v>2382</v>
      </c>
      <c r="E5802">
        <v>0</v>
      </c>
    </row>
    <row r="5803" spans="1:5" x14ac:dyDescent="0.3">
      <c r="A5803">
        <v>77050213</v>
      </c>
      <c r="B5803" t="s">
        <v>339</v>
      </c>
      <c r="C5803" t="s">
        <v>8</v>
      </c>
      <c r="D5803" t="s">
        <v>2383</v>
      </c>
      <c r="E5803">
        <v>0</v>
      </c>
    </row>
    <row r="5804" spans="1:5" x14ac:dyDescent="0.3">
      <c r="A5804">
        <v>77050213</v>
      </c>
      <c r="B5804" t="s">
        <v>339</v>
      </c>
      <c r="C5804" t="s">
        <v>8</v>
      </c>
      <c r="D5804" t="s">
        <v>2384</v>
      </c>
      <c r="E5804">
        <v>0</v>
      </c>
    </row>
    <row r="5805" spans="1:5" x14ac:dyDescent="0.3">
      <c r="A5805">
        <v>77050213</v>
      </c>
      <c r="B5805" t="s">
        <v>339</v>
      </c>
      <c r="C5805" t="s">
        <v>8</v>
      </c>
      <c r="D5805" t="s">
        <v>2385</v>
      </c>
      <c r="E5805">
        <v>0</v>
      </c>
    </row>
    <row r="5806" spans="1:5" x14ac:dyDescent="0.3">
      <c r="A5806">
        <v>77050213</v>
      </c>
      <c r="B5806" t="s">
        <v>339</v>
      </c>
      <c r="C5806" t="s">
        <v>8</v>
      </c>
      <c r="D5806" t="s">
        <v>2386</v>
      </c>
      <c r="E5806">
        <v>0</v>
      </c>
    </row>
    <row r="5807" spans="1:5" x14ac:dyDescent="0.3">
      <c r="A5807">
        <v>77050213</v>
      </c>
      <c r="B5807" t="s">
        <v>339</v>
      </c>
      <c r="C5807" t="s">
        <v>8</v>
      </c>
      <c r="D5807" t="s">
        <v>2387</v>
      </c>
      <c r="E5807">
        <v>0</v>
      </c>
    </row>
    <row r="5808" spans="1:5" x14ac:dyDescent="0.3">
      <c r="A5808">
        <v>77050213</v>
      </c>
      <c r="B5808" t="s">
        <v>339</v>
      </c>
      <c r="C5808" t="s">
        <v>8</v>
      </c>
      <c r="D5808" t="s">
        <v>2388</v>
      </c>
      <c r="E5808">
        <v>0</v>
      </c>
    </row>
    <row r="5809" spans="1:5" x14ac:dyDescent="0.3">
      <c r="A5809">
        <v>77050213</v>
      </c>
      <c r="B5809" t="s">
        <v>339</v>
      </c>
      <c r="C5809" t="s">
        <v>8</v>
      </c>
      <c r="D5809" t="s">
        <v>2389</v>
      </c>
      <c r="E5809">
        <v>0</v>
      </c>
    </row>
    <row r="5810" spans="1:5" x14ac:dyDescent="0.3">
      <c r="A5810">
        <v>77050213</v>
      </c>
      <c r="B5810" t="s">
        <v>339</v>
      </c>
      <c r="C5810" t="s">
        <v>8</v>
      </c>
      <c r="D5810" t="s">
        <v>2390</v>
      </c>
      <c r="E5810">
        <v>0</v>
      </c>
    </row>
    <row r="5811" spans="1:5" x14ac:dyDescent="0.3">
      <c r="A5811">
        <v>77050213</v>
      </c>
      <c r="B5811" t="s">
        <v>339</v>
      </c>
      <c r="C5811" t="s">
        <v>8</v>
      </c>
      <c r="D5811" t="s">
        <v>2391</v>
      </c>
      <c r="E5811">
        <v>0</v>
      </c>
    </row>
    <row r="5812" spans="1:5" x14ac:dyDescent="0.3">
      <c r="A5812">
        <v>77050213</v>
      </c>
      <c r="B5812" t="s">
        <v>339</v>
      </c>
      <c r="C5812" t="s">
        <v>8</v>
      </c>
      <c r="D5812" t="s">
        <v>2392</v>
      </c>
      <c r="E5812">
        <v>0</v>
      </c>
    </row>
    <row r="5813" spans="1:5" x14ac:dyDescent="0.3">
      <c r="A5813">
        <v>77050213</v>
      </c>
      <c r="B5813" t="s">
        <v>339</v>
      </c>
      <c r="C5813" t="s">
        <v>8</v>
      </c>
      <c r="D5813" t="s">
        <v>2393</v>
      </c>
      <c r="E5813">
        <v>0</v>
      </c>
    </row>
    <row r="5814" spans="1:5" x14ac:dyDescent="0.3">
      <c r="A5814">
        <v>77050213</v>
      </c>
      <c r="B5814" t="s">
        <v>339</v>
      </c>
      <c r="C5814" t="s">
        <v>8</v>
      </c>
      <c r="D5814" t="s">
        <v>2394</v>
      </c>
      <c r="E5814">
        <v>0</v>
      </c>
    </row>
    <row r="5815" spans="1:5" x14ac:dyDescent="0.3">
      <c r="A5815">
        <v>77050213</v>
      </c>
      <c r="B5815" t="s">
        <v>339</v>
      </c>
      <c r="C5815" t="s">
        <v>8</v>
      </c>
      <c r="D5815" t="s">
        <v>2395</v>
      </c>
      <c r="E5815">
        <v>0</v>
      </c>
    </row>
    <row r="5816" spans="1:5" x14ac:dyDescent="0.3">
      <c r="A5816">
        <v>77050213</v>
      </c>
      <c r="B5816" t="s">
        <v>339</v>
      </c>
      <c r="C5816" t="s">
        <v>8</v>
      </c>
      <c r="D5816" t="s">
        <v>2396</v>
      </c>
      <c r="E5816">
        <v>0</v>
      </c>
    </row>
    <row r="5817" spans="1:5" x14ac:dyDescent="0.3">
      <c r="A5817">
        <v>77050213</v>
      </c>
      <c r="B5817" t="s">
        <v>339</v>
      </c>
      <c r="C5817" t="s">
        <v>8</v>
      </c>
      <c r="D5817" t="s">
        <v>2397</v>
      </c>
      <c r="E5817">
        <v>0</v>
      </c>
    </row>
    <row r="5818" spans="1:5" x14ac:dyDescent="0.3">
      <c r="A5818">
        <v>77050213</v>
      </c>
      <c r="B5818" t="s">
        <v>339</v>
      </c>
      <c r="C5818" t="s">
        <v>8</v>
      </c>
      <c r="D5818" t="s">
        <v>2398</v>
      </c>
      <c r="E5818">
        <v>0</v>
      </c>
    </row>
    <row r="5819" spans="1:5" x14ac:dyDescent="0.3">
      <c r="A5819">
        <v>77050213</v>
      </c>
      <c r="B5819" t="s">
        <v>339</v>
      </c>
      <c r="C5819" t="s">
        <v>8</v>
      </c>
      <c r="D5819" t="s">
        <v>2399</v>
      </c>
      <c r="E5819">
        <v>0</v>
      </c>
    </row>
    <row r="5820" spans="1:5" x14ac:dyDescent="0.3">
      <c r="A5820">
        <v>77050213</v>
      </c>
      <c r="B5820" t="s">
        <v>339</v>
      </c>
      <c r="C5820" t="s">
        <v>8</v>
      </c>
      <c r="D5820" t="s">
        <v>2400</v>
      </c>
      <c r="E5820">
        <v>0</v>
      </c>
    </row>
    <row r="5821" spans="1:5" x14ac:dyDescent="0.3">
      <c r="A5821">
        <v>77050213</v>
      </c>
      <c r="B5821" t="s">
        <v>339</v>
      </c>
      <c r="C5821" t="s">
        <v>8</v>
      </c>
      <c r="D5821" t="s">
        <v>2401</v>
      </c>
      <c r="E5821">
        <v>0</v>
      </c>
    </row>
    <row r="5822" spans="1:5" x14ac:dyDescent="0.3">
      <c r="A5822">
        <v>77050213</v>
      </c>
      <c r="B5822" t="s">
        <v>339</v>
      </c>
      <c r="C5822" t="s">
        <v>8</v>
      </c>
      <c r="D5822" t="s">
        <v>2402</v>
      </c>
      <c r="E5822">
        <v>0</v>
      </c>
    </row>
    <row r="5823" spans="1:5" x14ac:dyDescent="0.3">
      <c r="A5823">
        <v>77050213</v>
      </c>
      <c r="B5823" t="s">
        <v>339</v>
      </c>
      <c r="C5823" t="s">
        <v>8</v>
      </c>
      <c r="D5823" t="s">
        <v>2403</v>
      </c>
      <c r="E5823">
        <v>0</v>
      </c>
    </row>
    <row r="5824" spans="1:5" x14ac:dyDescent="0.3">
      <c r="A5824">
        <v>77050213</v>
      </c>
      <c r="B5824" t="s">
        <v>339</v>
      </c>
      <c r="C5824" t="s">
        <v>8</v>
      </c>
      <c r="D5824" t="s">
        <v>2404</v>
      </c>
      <c r="E5824">
        <v>0</v>
      </c>
    </row>
    <row r="5825" spans="1:5" x14ac:dyDescent="0.3">
      <c r="A5825">
        <v>77050213</v>
      </c>
      <c r="B5825" t="s">
        <v>339</v>
      </c>
      <c r="C5825" t="s">
        <v>8</v>
      </c>
      <c r="D5825" t="s">
        <v>2405</v>
      </c>
      <c r="E5825">
        <v>0</v>
      </c>
    </row>
    <row r="5826" spans="1:5" x14ac:dyDescent="0.3">
      <c r="A5826">
        <v>77050213</v>
      </c>
      <c r="B5826" t="s">
        <v>339</v>
      </c>
      <c r="C5826" t="s">
        <v>8</v>
      </c>
      <c r="D5826" t="s">
        <v>2406</v>
      </c>
      <c r="E5826">
        <v>0</v>
      </c>
    </row>
    <row r="5827" spans="1:5" x14ac:dyDescent="0.3">
      <c r="A5827">
        <v>77050213</v>
      </c>
      <c r="B5827" t="s">
        <v>339</v>
      </c>
      <c r="C5827" t="s">
        <v>8</v>
      </c>
      <c r="D5827" t="s">
        <v>2407</v>
      </c>
      <c r="E5827">
        <v>0</v>
      </c>
    </row>
    <row r="5828" spans="1:5" x14ac:dyDescent="0.3">
      <c r="A5828">
        <v>77050213</v>
      </c>
      <c r="B5828" t="s">
        <v>339</v>
      </c>
      <c r="C5828" t="s">
        <v>8</v>
      </c>
      <c r="D5828" t="s">
        <v>2408</v>
      </c>
      <c r="E5828">
        <v>0</v>
      </c>
    </row>
    <row r="5829" spans="1:5" x14ac:dyDescent="0.3">
      <c r="A5829">
        <v>77050213</v>
      </c>
      <c r="B5829" t="s">
        <v>339</v>
      </c>
      <c r="C5829" t="s">
        <v>8</v>
      </c>
      <c r="D5829" t="s">
        <v>2409</v>
      </c>
      <c r="E5829">
        <v>0</v>
      </c>
    </row>
    <row r="5830" spans="1:5" x14ac:dyDescent="0.3">
      <c r="A5830">
        <v>77050213</v>
      </c>
      <c r="B5830" t="s">
        <v>339</v>
      </c>
      <c r="C5830" t="s">
        <v>8</v>
      </c>
      <c r="D5830" t="s">
        <v>2410</v>
      </c>
      <c r="E5830">
        <v>0</v>
      </c>
    </row>
    <row r="5831" spans="1:5" x14ac:dyDescent="0.3">
      <c r="A5831">
        <v>77050213</v>
      </c>
      <c r="B5831" t="s">
        <v>339</v>
      </c>
      <c r="C5831" t="s">
        <v>8</v>
      </c>
      <c r="D5831" t="s">
        <v>2411</v>
      </c>
      <c r="E5831">
        <v>0</v>
      </c>
    </row>
    <row r="5832" spans="1:5" x14ac:dyDescent="0.3">
      <c r="A5832">
        <v>77050213</v>
      </c>
      <c r="B5832" t="s">
        <v>339</v>
      </c>
      <c r="C5832" t="s">
        <v>8</v>
      </c>
      <c r="D5832" t="s">
        <v>2412</v>
      </c>
      <c r="E5832">
        <v>-1</v>
      </c>
    </row>
    <row r="5833" spans="1:5" x14ac:dyDescent="0.3">
      <c r="A5833">
        <v>77050213</v>
      </c>
      <c r="B5833" t="s">
        <v>339</v>
      </c>
      <c r="C5833" t="s">
        <v>8</v>
      </c>
      <c r="D5833" t="s">
        <v>2413</v>
      </c>
      <c r="E5833">
        <v>0</v>
      </c>
    </row>
    <row r="5834" spans="1:5" x14ac:dyDescent="0.3">
      <c r="A5834">
        <v>77050161</v>
      </c>
      <c r="B5834" t="s">
        <v>341</v>
      </c>
      <c r="C5834" t="s">
        <v>8</v>
      </c>
      <c r="D5834" t="s">
        <v>2378</v>
      </c>
      <c r="E5834">
        <v>-6</v>
      </c>
    </row>
    <row r="5835" spans="1:5" x14ac:dyDescent="0.3">
      <c r="A5835">
        <v>77050161</v>
      </c>
      <c r="B5835" t="s">
        <v>341</v>
      </c>
      <c r="C5835" t="s">
        <v>8</v>
      </c>
      <c r="D5835" t="s">
        <v>2379</v>
      </c>
      <c r="E5835">
        <v>0</v>
      </c>
    </row>
    <row r="5836" spans="1:5" x14ac:dyDescent="0.3">
      <c r="A5836">
        <v>77050161</v>
      </c>
      <c r="B5836" t="s">
        <v>341</v>
      </c>
      <c r="C5836" t="s">
        <v>8</v>
      </c>
      <c r="D5836" t="s">
        <v>2380</v>
      </c>
      <c r="E5836">
        <v>0</v>
      </c>
    </row>
    <row r="5837" spans="1:5" x14ac:dyDescent="0.3">
      <c r="A5837">
        <v>77050161</v>
      </c>
      <c r="B5837" t="s">
        <v>341</v>
      </c>
      <c r="C5837" t="s">
        <v>8</v>
      </c>
      <c r="D5837" t="s">
        <v>2381</v>
      </c>
      <c r="E5837">
        <v>0</v>
      </c>
    </row>
    <row r="5838" spans="1:5" x14ac:dyDescent="0.3">
      <c r="A5838">
        <v>77050161</v>
      </c>
      <c r="B5838" t="s">
        <v>341</v>
      </c>
      <c r="C5838" t="s">
        <v>8</v>
      </c>
      <c r="D5838" t="s">
        <v>2382</v>
      </c>
      <c r="E5838">
        <v>0</v>
      </c>
    </row>
    <row r="5839" spans="1:5" x14ac:dyDescent="0.3">
      <c r="A5839">
        <v>77050161</v>
      </c>
      <c r="B5839" t="s">
        <v>341</v>
      </c>
      <c r="C5839" t="s">
        <v>8</v>
      </c>
      <c r="D5839" t="s">
        <v>2383</v>
      </c>
      <c r="E5839">
        <v>0</v>
      </c>
    </row>
    <row r="5840" spans="1:5" x14ac:dyDescent="0.3">
      <c r="A5840">
        <v>77050161</v>
      </c>
      <c r="B5840" t="s">
        <v>341</v>
      </c>
      <c r="C5840" t="s">
        <v>8</v>
      </c>
      <c r="D5840" t="s">
        <v>2384</v>
      </c>
      <c r="E5840">
        <v>0</v>
      </c>
    </row>
    <row r="5841" spans="1:5" x14ac:dyDescent="0.3">
      <c r="A5841">
        <v>77050161</v>
      </c>
      <c r="B5841" t="s">
        <v>341</v>
      </c>
      <c r="C5841" t="s">
        <v>8</v>
      </c>
      <c r="D5841" t="s">
        <v>2385</v>
      </c>
      <c r="E5841">
        <v>0</v>
      </c>
    </row>
    <row r="5842" spans="1:5" x14ac:dyDescent="0.3">
      <c r="A5842">
        <v>77050161</v>
      </c>
      <c r="B5842" t="s">
        <v>341</v>
      </c>
      <c r="C5842" t="s">
        <v>8</v>
      </c>
      <c r="D5842" t="s">
        <v>2386</v>
      </c>
      <c r="E5842">
        <v>0</v>
      </c>
    </row>
    <row r="5843" spans="1:5" x14ac:dyDescent="0.3">
      <c r="A5843">
        <v>77050161</v>
      </c>
      <c r="B5843" t="s">
        <v>341</v>
      </c>
      <c r="C5843" t="s">
        <v>8</v>
      </c>
      <c r="D5843" t="s">
        <v>2387</v>
      </c>
      <c r="E5843">
        <v>-31</v>
      </c>
    </row>
    <row r="5844" spans="1:5" x14ac:dyDescent="0.3">
      <c r="A5844">
        <v>77050161</v>
      </c>
      <c r="B5844" t="s">
        <v>341</v>
      </c>
      <c r="C5844" t="s">
        <v>8</v>
      </c>
      <c r="D5844" t="s">
        <v>2388</v>
      </c>
      <c r="E5844">
        <v>-19</v>
      </c>
    </row>
    <row r="5845" spans="1:5" x14ac:dyDescent="0.3">
      <c r="A5845">
        <v>77050161</v>
      </c>
      <c r="B5845" t="s">
        <v>341</v>
      </c>
      <c r="C5845" t="s">
        <v>8</v>
      </c>
      <c r="D5845" t="s">
        <v>2389</v>
      </c>
      <c r="E5845">
        <v>0</v>
      </c>
    </row>
    <row r="5846" spans="1:5" x14ac:dyDescent="0.3">
      <c r="A5846">
        <v>77050161</v>
      </c>
      <c r="B5846" t="s">
        <v>341</v>
      </c>
      <c r="C5846" t="s">
        <v>8</v>
      </c>
      <c r="D5846" t="s">
        <v>2390</v>
      </c>
      <c r="E5846">
        <v>0</v>
      </c>
    </row>
    <row r="5847" spans="1:5" x14ac:dyDescent="0.3">
      <c r="A5847">
        <v>77050161</v>
      </c>
      <c r="B5847" t="s">
        <v>341</v>
      </c>
      <c r="C5847" t="s">
        <v>8</v>
      </c>
      <c r="D5847" t="s">
        <v>2391</v>
      </c>
      <c r="E5847">
        <v>-21</v>
      </c>
    </row>
    <row r="5848" spans="1:5" x14ac:dyDescent="0.3">
      <c r="A5848">
        <v>77050161</v>
      </c>
      <c r="B5848" t="s">
        <v>341</v>
      </c>
      <c r="C5848" t="s">
        <v>8</v>
      </c>
      <c r="D5848" t="s">
        <v>2392</v>
      </c>
      <c r="E5848">
        <v>-7</v>
      </c>
    </row>
    <row r="5849" spans="1:5" x14ac:dyDescent="0.3">
      <c r="A5849">
        <v>77050161</v>
      </c>
      <c r="B5849" t="s">
        <v>341</v>
      </c>
      <c r="C5849" t="s">
        <v>8</v>
      </c>
      <c r="D5849" t="s">
        <v>2393</v>
      </c>
      <c r="E5849">
        <v>-8</v>
      </c>
    </row>
    <row r="5850" spans="1:5" x14ac:dyDescent="0.3">
      <c r="A5850">
        <v>77050161</v>
      </c>
      <c r="B5850" t="s">
        <v>341</v>
      </c>
      <c r="C5850" t="s">
        <v>8</v>
      </c>
      <c r="D5850" t="s">
        <v>2394</v>
      </c>
      <c r="E5850">
        <v>0</v>
      </c>
    </row>
    <row r="5851" spans="1:5" x14ac:dyDescent="0.3">
      <c r="A5851">
        <v>77050161</v>
      </c>
      <c r="B5851" t="s">
        <v>341</v>
      </c>
      <c r="C5851" t="s">
        <v>8</v>
      </c>
      <c r="D5851" t="s">
        <v>2395</v>
      </c>
      <c r="E5851">
        <v>0</v>
      </c>
    </row>
    <row r="5852" spans="1:5" x14ac:dyDescent="0.3">
      <c r="A5852">
        <v>77050161</v>
      </c>
      <c r="B5852" t="s">
        <v>341</v>
      </c>
      <c r="C5852" t="s">
        <v>8</v>
      </c>
      <c r="D5852" t="s">
        <v>2396</v>
      </c>
      <c r="E5852">
        <v>-20</v>
      </c>
    </row>
    <row r="5853" spans="1:5" x14ac:dyDescent="0.3">
      <c r="A5853">
        <v>77050161</v>
      </c>
      <c r="B5853" t="s">
        <v>341</v>
      </c>
      <c r="C5853" t="s">
        <v>8</v>
      </c>
      <c r="D5853" t="s">
        <v>2397</v>
      </c>
      <c r="E5853">
        <v>-1</v>
      </c>
    </row>
    <row r="5854" spans="1:5" x14ac:dyDescent="0.3">
      <c r="A5854">
        <v>77050161</v>
      </c>
      <c r="B5854" t="s">
        <v>341</v>
      </c>
      <c r="C5854" t="s">
        <v>8</v>
      </c>
      <c r="D5854" t="s">
        <v>2398</v>
      </c>
      <c r="E5854">
        <v>-4</v>
      </c>
    </row>
    <row r="5855" spans="1:5" x14ac:dyDescent="0.3">
      <c r="A5855">
        <v>77050161</v>
      </c>
      <c r="B5855" t="s">
        <v>341</v>
      </c>
      <c r="C5855" t="s">
        <v>8</v>
      </c>
      <c r="D5855" t="s">
        <v>2399</v>
      </c>
      <c r="E5855">
        <v>0</v>
      </c>
    </row>
    <row r="5856" spans="1:5" x14ac:dyDescent="0.3">
      <c r="A5856">
        <v>77050161</v>
      </c>
      <c r="B5856" t="s">
        <v>341</v>
      </c>
      <c r="C5856" t="s">
        <v>8</v>
      </c>
      <c r="D5856" t="s">
        <v>2400</v>
      </c>
      <c r="E5856">
        <v>0</v>
      </c>
    </row>
    <row r="5857" spans="1:5" x14ac:dyDescent="0.3">
      <c r="A5857">
        <v>77050161</v>
      </c>
      <c r="B5857" t="s">
        <v>341</v>
      </c>
      <c r="C5857" t="s">
        <v>8</v>
      </c>
      <c r="D5857" t="s">
        <v>2401</v>
      </c>
      <c r="E5857">
        <v>0</v>
      </c>
    </row>
    <row r="5858" spans="1:5" x14ac:dyDescent="0.3">
      <c r="A5858">
        <v>77050161</v>
      </c>
      <c r="B5858" t="s">
        <v>341</v>
      </c>
      <c r="C5858" t="s">
        <v>8</v>
      </c>
      <c r="D5858" t="s">
        <v>2402</v>
      </c>
      <c r="E5858">
        <v>-3</v>
      </c>
    </row>
    <row r="5859" spans="1:5" x14ac:dyDescent="0.3">
      <c r="A5859">
        <v>77050161</v>
      </c>
      <c r="B5859" t="s">
        <v>341</v>
      </c>
      <c r="C5859" t="s">
        <v>8</v>
      </c>
      <c r="D5859" t="s">
        <v>2403</v>
      </c>
      <c r="E5859">
        <v>-6</v>
      </c>
    </row>
    <row r="5860" spans="1:5" x14ac:dyDescent="0.3">
      <c r="A5860">
        <v>77050161</v>
      </c>
      <c r="B5860" t="s">
        <v>341</v>
      </c>
      <c r="C5860" t="s">
        <v>8</v>
      </c>
      <c r="D5860" t="s">
        <v>2404</v>
      </c>
      <c r="E5860">
        <v>0</v>
      </c>
    </row>
    <row r="5861" spans="1:5" x14ac:dyDescent="0.3">
      <c r="A5861">
        <v>77050161</v>
      </c>
      <c r="B5861" t="s">
        <v>341</v>
      </c>
      <c r="C5861" t="s">
        <v>8</v>
      </c>
      <c r="D5861" t="s">
        <v>2405</v>
      </c>
      <c r="E5861">
        <v>-13</v>
      </c>
    </row>
    <row r="5862" spans="1:5" x14ac:dyDescent="0.3">
      <c r="A5862">
        <v>77050161</v>
      </c>
      <c r="B5862" t="s">
        <v>341</v>
      </c>
      <c r="C5862" t="s">
        <v>8</v>
      </c>
      <c r="D5862" t="s">
        <v>2406</v>
      </c>
      <c r="E5862">
        <v>0</v>
      </c>
    </row>
    <row r="5863" spans="1:5" x14ac:dyDescent="0.3">
      <c r="A5863">
        <v>77050161</v>
      </c>
      <c r="B5863" t="s">
        <v>341</v>
      </c>
      <c r="C5863" t="s">
        <v>8</v>
      </c>
      <c r="D5863" t="s">
        <v>2407</v>
      </c>
      <c r="E5863">
        <v>0</v>
      </c>
    </row>
    <row r="5864" spans="1:5" x14ac:dyDescent="0.3">
      <c r="A5864">
        <v>77050161</v>
      </c>
      <c r="B5864" t="s">
        <v>341</v>
      </c>
      <c r="C5864" t="s">
        <v>8</v>
      </c>
      <c r="D5864" t="s">
        <v>2408</v>
      </c>
      <c r="E5864">
        <v>0</v>
      </c>
    </row>
    <row r="5865" spans="1:5" x14ac:dyDescent="0.3">
      <c r="A5865">
        <v>77050161</v>
      </c>
      <c r="B5865" t="s">
        <v>341</v>
      </c>
      <c r="C5865" t="s">
        <v>8</v>
      </c>
      <c r="D5865" t="s">
        <v>2409</v>
      </c>
      <c r="E5865">
        <v>-5</v>
      </c>
    </row>
    <row r="5866" spans="1:5" x14ac:dyDescent="0.3">
      <c r="A5866">
        <v>77050161</v>
      </c>
      <c r="B5866" t="s">
        <v>341</v>
      </c>
      <c r="C5866" t="s">
        <v>8</v>
      </c>
      <c r="D5866" t="s">
        <v>2410</v>
      </c>
      <c r="E5866">
        <v>-15</v>
      </c>
    </row>
    <row r="5867" spans="1:5" x14ac:dyDescent="0.3">
      <c r="A5867">
        <v>77050161</v>
      </c>
      <c r="B5867" t="s">
        <v>341</v>
      </c>
      <c r="C5867" t="s">
        <v>8</v>
      </c>
      <c r="D5867" t="s">
        <v>2411</v>
      </c>
      <c r="E5867">
        <v>0</v>
      </c>
    </row>
    <row r="5868" spans="1:5" x14ac:dyDescent="0.3">
      <c r="A5868">
        <v>77050161</v>
      </c>
      <c r="B5868" t="s">
        <v>341</v>
      </c>
      <c r="C5868" t="s">
        <v>8</v>
      </c>
      <c r="D5868" t="s">
        <v>2412</v>
      </c>
      <c r="E5868">
        <v>-4</v>
      </c>
    </row>
    <row r="5869" spans="1:5" x14ac:dyDescent="0.3">
      <c r="A5869">
        <v>77050161</v>
      </c>
      <c r="B5869" t="s">
        <v>341</v>
      </c>
      <c r="C5869" t="s">
        <v>8</v>
      </c>
      <c r="D5869" t="s">
        <v>2413</v>
      </c>
      <c r="E5869">
        <v>0</v>
      </c>
    </row>
    <row r="5870" spans="1:5" x14ac:dyDescent="0.3">
      <c r="A5870">
        <v>91100418</v>
      </c>
      <c r="B5870" t="s">
        <v>343</v>
      </c>
      <c r="C5870" t="s">
        <v>8</v>
      </c>
      <c r="D5870" t="s">
        <v>2378</v>
      </c>
      <c r="E5870">
        <v>0</v>
      </c>
    </row>
    <row r="5871" spans="1:5" x14ac:dyDescent="0.3">
      <c r="A5871">
        <v>91100418</v>
      </c>
      <c r="B5871" t="s">
        <v>343</v>
      </c>
      <c r="C5871" t="s">
        <v>8</v>
      </c>
      <c r="D5871" t="s">
        <v>2379</v>
      </c>
      <c r="E5871">
        <v>0</v>
      </c>
    </row>
    <row r="5872" spans="1:5" x14ac:dyDescent="0.3">
      <c r="A5872">
        <v>91100418</v>
      </c>
      <c r="B5872" t="s">
        <v>343</v>
      </c>
      <c r="C5872" t="s">
        <v>8</v>
      </c>
      <c r="D5872" t="s">
        <v>2380</v>
      </c>
      <c r="E5872">
        <v>0</v>
      </c>
    </row>
    <row r="5873" spans="1:5" x14ac:dyDescent="0.3">
      <c r="A5873">
        <v>91100418</v>
      </c>
      <c r="B5873" t="s">
        <v>343</v>
      </c>
      <c r="C5873" t="s">
        <v>8</v>
      </c>
      <c r="D5873" t="s">
        <v>2381</v>
      </c>
      <c r="E5873">
        <v>0</v>
      </c>
    </row>
    <row r="5874" spans="1:5" x14ac:dyDescent="0.3">
      <c r="A5874">
        <v>91100418</v>
      </c>
      <c r="B5874" t="s">
        <v>343</v>
      </c>
      <c r="C5874" t="s">
        <v>8</v>
      </c>
      <c r="D5874" t="s">
        <v>2382</v>
      </c>
      <c r="E5874">
        <v>0</v>
      </c>
    </row>
    <row r="5875" spans="1:5" x14ac:dyDescent="0.3">
      <c r="A5875">
        <v>91100418</v>
      </c>
      <c r="B5875" t="s">
        <v>343</v>
      </c>
      <c r="C5875" t="s">
        <v>8</v>
      </c>
      <c r="D5875" t="s">
        <v>2383</v>
      </c>
      <c r="E5875">
        <v>0</v>
      </c>
    </row>
    <row r="5876" spans="1:5" x14ac:dyDescent="0.3">
      <c r="A5876">
        <v>91100418</v>
      </c>
      <c r="B5876" t="s">
        <v>343</v>
      </c>
      <c r="C5876" t="s">
        <v>8</v>
      </c>
      <c r="D5876" t="s">
        <v>2384</v>
      </c>
      <c r="E5876">
        <v>0</v>
      </c>
    </row>
    <row r="5877" spans="1:5" x14ac:dyDescent="0.3">
      <c r="A5877">
        <v>91100418</v>
      </c>
      <c r="B5877" t="s">
        <v>343</v>
      </c>
      <c r="C5877" t="s">
        <v>8</v>
      </c>
      <c r="D5877" t="s">
        <v>2385</v>
      </c>
      <c r="E5877">
        <v>0</v>
      </c>
    </row>
    <row r="5878" spans="1:5" x14ac:dyDescent="0.3">
      <c r="A5878">
        <v>91100418</v>
      </c>
      <c r="B5878" t="s">
        <v>343</v>
      </c>
      <c r="C5878" t="s">
        <v>8</v>
      </c>
      <c r="D5878" t="s">
        <v>2386</v>
      </c>
      <c r="E5878">
        <v>0</v>
      </c>
    </row>
    <row r="5879" spans="1:5" x14ac:dyDescent="0.3">
      <c r="A5879">
        <v>91100418</v>
      </c>
      <c r="B5879" t="s">
        <v>343</v>
      </c>
      <c r="C5879" t="s">
        <v>8</v>
      </c>
      <c r="D5879" t="s">
        <v>2387</v>
      </c>
      <c r="E5879">
        <v>0</v>
      </c>
    </row>
    <row r="5880" spans="1:5" x14ac:dyDescent="0.3">
      <c r="A5880">
        <v>91100418</v>
      </c>
      <c r="B5880" t="s">
        <v>343</v>
      </c>
      <c r="C5880" t="s">
        <v>8</v>
      </c>
      <c r="D5880" t="s">
        <v>2388</v>
      </c>
      <c r="E5880">
        <v>0</v>
      </c>
    </row>
    <row r="5881" spans="1:5" x14ac:dyDescent="0.3">
      <c r="A5881">
        <v>91100418</v>
      </c>
      <c r="B5881" t="s">
        <v>343</v>
      </c>
      <c r="C5881" t="s">
        <v>8</v>
      </c>
      <c r="D5881" t="s">
        <v>2389</v>
      </c>
      <c r="E5881">
        <v>0</v>
      </c>
    </row>
    <row r="5882" spans="1:5" x14ac:dyDescent="0.3">
      <c r="A5882">
        <v>91100418</v>
      </c>
      <c r="B5882" t="s">
        <v>343</v>
      </c>
      <c r="C5882" t="s">
        <v>8</v>
      </c>
      <c r="D5882" t="s">
        <v>2390</v>
      </c>
      <c r="E5882">
        <v>0</v>
      </c>
    </row>
    <row r="5883" spans="1:5" x14ac:dyDescent="0.3">
      <c r="A5883">
        <v>91100418</v>
      </c>
      <c r="B5883" t="s">
        <v>343</v>
      </c>
      <c r="C5883" t="s">
        <v>8</v>
      </c>
      <c r="D5883" t="s">
        <v>2391</v>
      </c>
      <c r="E5883">
        <v>0</v>
      </c>
    </row>
    <row r="5884" spans="1:5" x14ac:dyDescent="0.3">
      <c r="A5884">
        <v>91100418</v>
      </c>
      <c r="B5884" t="s">
        <v>343</v>
      </c>
      <c r="C5884" t="s">
        <v>8</v>
      </c>
      <c r="D5884" t="s">
        <v>2392</v>
      </c>
      <c r="E5884">
        <v>0</v>
      </c>
    </row>
    <row r="5885" spans="1:5" x14ac:dyDescent="0.3">
      <c r="A5885">
        <v>91100418</v>
      </c>
      <c r="B5885" t="s">
        <v>343</v>
      </c>
      <c r="C5885" t="s">
        <v>8</v>
      </c>
      <c r="D5885" t="s">
        <v>2393</v>
      </c>
      <c r="E5885">
        <v>0</v>
      </c>
    </row>
    <row r="5886" spans="1:5" x14ac:dyDescent="0.3">
      <c r="A5886">
        <v>91100418</v>
      </c>
      <c r="B5886" t="s">
        <v>343</v>
      </c>
      <c r="C5886" t="s">
        <v>8</v>
      </c>
      <c r="D5886" t="s">
        <v>2394</v>
      </c>
      <c r="E5886">
        <v>0</v>
      </c>
    </row>
    <row r="5887" spans="1:5" x14ac:dyDescent="0.3">
      <c r="A5887">
        <v>91100418</v>
      </c>
      <c r="B5887" t="s">
        <v>343</v>
      </c>
      <c r="C5887" t="s">
        <v>8</v>
      </c>
      <c r="D5887" t="s">
        <v>2395</v>
      </c>
      <c r="E5887">
        <v>0</v>
      </c>
    </row>
    <row r="5888" spans="1:5" x14ac:dyDescent="0.3">
      <c r="A5888">
        <v>91100418</v>
      </c>
      <c r="B5888" t="s">
        <v>343</v>
      </c>
      <c r="C5888" t="s">
        <v>8</v>
      </c>
      <c r="D5888" t="s">
        <v>2396</v>
      </c>
      <c r="E5888">
        <v>0</v>
      </c>
    </row>
    <row r="5889" spans="1:5" x14ac:dyDescent="0.3">
      <c r="A5889">
        <v>91100418</v>
      </c>
      <c r="B5889" t="s">
        <v>343</v>
      </c>
      <c r="C5889" t="s">
        <v>8</v>
      </c>
      <c r="D5889" t="s">
        <v>2397</v>
      </c>
      <c r="E5889">
        <v>0</v>
      </c>
    </row>
    <row r="5890" spans="1:5" x14ac:dyDescent="0.3">
      <c r="A5890">
        <v>91100418</v>
      </c>
      <c r="B5890" t="s">
        <v>343</v>
      </c>
      <c r="C5890" t="s">
        <v>8</v>
      </c>
      <c r="D5890" t="s">
        <v>2398</v>
      </c>
      <c r="E5890">
        <v>0</v>
      </c>
    </row>
    <row r="5891" spans="1:5" x14ac:dyDescent="0.3">
      <c r="A5891">
        <v>91100418</v>
      </c>
      <c r="B5891" t="s">
        <v>343</v>
      </c>
      <c r="C5891" t="s">
        <v>8</v>
      </c>
      <c r="D5891" t="s">
        <v>2399</v>
      </c>
      <c r="E5891">
        <v>0</v>
      </c>
    </row>
    <row r="5892" spans="1:5" x14ac:dyDescent="0.3">
      <c r="A5892">
        <v>91100418</v>
      </c>
      <c r="B5892" t="s">
        <v>343</v>
      </c>
      <c r="C5892" t="s">
        <v>8</v>
      </c>
      <c r="D5892" t="s">
        <v>2400</v>
      </c>
      <c r="E5892">
        <v>0</v>
      </c>
    </row>
    <row r="5893" spans="1:5" x14ac:dyDescent="0.3">
      <c r="A5893">
        <v>91100418</v>
      </c>
      <c r="B5893" t="s">
        <v>343</v>
      </c>
      <c r="C5893" t="s">
        <v>8</v>
      </c>
      <c r="D5893" t="s">
        <v>2401</v>
      </c>
      <c r="E5893">
        <v>0</v>
      </c>
    </row>
    <row r="5894" spans="1:5" x14ac:dyDescent="0.3">
      <c r="A5894">
        <v>91100418</v>
      </c>
      <c r="B5894" t="s">
        <v>343</v>
      </c>
      <c r="C5894" t="s">
        <v>8</v>
      </c>
      <c r="D5894" t="s">
        <v>2402</v>
      </c>
      <c r="E5894">
        <v>0</v>
      </c>
    </row>
    <row r="5895" spans="1:5" x14ac:dyDescent="0.3">
      <c r="A5895">
        <v>91100418</v>
      </c>
      <c r="B5895" t="s">
        <v>343</v>
      </c>
      <c r="C5895" t="s">
        <v>8</v>
      </c>
      <c r="D5895" t="s">
        <v>2403</v>
      </c>
      <c r="E5895">
        <v>0</v>
      </c>
    </row>
    <row r="5896" spans="1:5" x14ac:dyDescent="0.3">
      <c r="A5896">
        <v>91100418</v>
      </c>
      <c r="B5896" t="s">
        <v>343</v>
      </c>
      <c r="C5896" t="s">
        <v>8</v>
      </c>
      <c r="D5896" t="s">
        <v>2404</v>
      </c>
      <c r="E5896">
        <v>0</v>
      </c>
    </row>
    <row r="5897" spans="1:5" x14ac:dyDescent="0.3">
      <c r="A5897">
        <v>91100418</v>
      </c>
      <c r="B5897" t="s">
        <v>343</v>
      </c>
      <c r="C5897" t="s">
        <v>8</v>
      </c>
      <c r="D5897" t="s">
        <v>2405</v>
      </c>
      <c r="E5897">
        <v>0</v>
      </c>
    </row>
    <row r="5898" spans="1:5" x14ac:dyDescent="0.3">
      <c r="A5898">
        <v>91100418</v>
      </c>
      <c r="B5898" t="s">
        <v>343</v>
      </c>
      <c r="C5898" t="s">
        <v>8</v>
      </c>
      <c r="D5898" t="s">
        <v>2406</v>
      </c>
      <c r="E5898">
        <v>0</v>
      </c>
    </row>
    <row r="5899" spans="1:5" x14ac:dyDescent="0.3">
      <c r="A5899">
        <v>91100418</v>
      </c>
      <c r="B5899" t="s">
        <v>343</v>
      </c>
      <c r="C5899" t="s">
        <v>8</v>
      </c>
      <c r="D5899" t="s">
        <v>2407</v>
      </c>
      <c r="E5899">
        <v>0</v>
      </c>
    </row>
    <row r="5900" spans="1:5" x14ac:dyDescent="0.3">
      <c r="A5900">
        <v>91100418</v>
      </c>
      <c r="B5900" t="s">
        <v>343</v>
      </c>
      <c r="C5900" t="s">
        <v>8</v>
      </c>
      <c r="D5900" t="s">
        <v>2408</v>
      </c>
      <c r="E5900">
        <v>-4</v>
      </c>
    </row>
    <row r="5901" spans="1:5" x14ac:dyDescent="0.3">
      <c r="A5901">
        <v>91100418</v>
      </c>
      <c r="B5901" t="s">
        <v>343</v>
      </c>
      <c r="C5901" t="s">
        <v>8</v>
      </c>
      <c r="D5901" t="s">
        <v>2409</v>
      </c>
      <c r="E5901">
        <v>0</v>
      </c>
    </row>
    <row r="5902" spans="1:5" x14ac:dyDescent="0.3">
      <c r="A5902">
        <v>91100418</v>
      </c>
      <c r="B5902" t="s">
        <v>343</v>
      </c>
      <c r="C5902" t="s">
        <v>8</v>
      </c>
      <c r="D5902" t="s">
        <v>2410</v>
      </c>
      <c r="E5902">
        <v>0</v>
      </c>
    </row>
    <row r="5903" spans="1:5" x14ac:dyDescent="0.3">
      <c r="A5903">
        <v>91100418</v>
      </c>
      <c r="B5903" t="s">
        <v>343</v>
      </c>
      <c r="C5903" t="s">
        <v>8</v>
      </c>
      <c r="D5903" t="s">
        <v>2411</v>
      </c>
      <c r="E5903">
        <v>0</v>
      </c>
    </row>
    <row r="5904" spans="1:5" x14ac:dyDescent="0.3">
      <c r="A5904">
        <v>91100418</v>
      </c>
      <c r="B5904" t="s">
        <v>343</v>
      </c>
      <c r="C5904" t="s">
        <v>8</v>
      </c>
      <c r="D5904" t="s">
        <v>2412</v>
      </c>
      <c r="E5904">
        <v>0</v>
      </c>
    </row>
    <row r="5905" spans="1:5" x14ac:dyDescent="0.3">
      <c r="A5905">
        <v>91100418</v>
      </c>
      <c r="B5905" t="s">
        <v>343</v>
      </c>
      <c r="C5905" t="s">
        <v>8</v>
      </c>
      <c r="D5905" t="s">
        <v>2413</v>
      </c>
      <c r="E5905">
        <v>0</v>
      </c>
    </row>
    <row r="5906" spans="1:5" x14ac:dyDescent="0.3">
      <c r="A5906">
        <v>20300017</v>
      </c>
      <c r="B5906" t="s">
        <v>345</v>
      </c>
      <c r="C5906" t="s">
        <v>130</v>
      </c>
      <c r="D5906" t="s">
        <v>2378</v>
      </c>
      <c r="E5906">
        <v>0</v>
      </c>
    </row>
    <row r="5907" spans="1:5" x14ac:dyDescent="0.3">
      <c r="A5907">
        <v>20300017</v>
      </c>
      <c r="B5907" t="s">
        <v>345</v>
      </c>
      <c r="C5907" t="s">
        <v>130</v>
      </c>
      <c r="D5907" t="s">
        <v>2379</v>
      </c>
      <c r="E5907">
        <v>0</v>
      </c>
    </row>
    <row r="5908" spans="1:5" x14ac:dyDescent="0.3">
      <c r="A5908">
        <v>20300017</v>
      </c>
      <c r="B5908" t="s">
        <v>345</v>
      </c>
      <c r="C5908" t="s">
        <v>130</v>
      </c>
      <c r="D5908" t="s">
        <v>2380</v>
      </c>
      <c r="E5908">
        <v>0</v>
      </c>
    </row>
    <row r="5909" spans="1:5" x14ac:dyDescent="0.3">
      <c r="A5909">
        <v>20300017</v>
      </c>
      <c r="B5909" t="s">
        <v>345</v>
      </c>
      <c r="C5909" t="s">
        <v>130</v>
      </c>
      <c r="D5909" t="s">
        <v>2381</v>
      </c>
      <c r="E5909">
        <v>0</v>
      </c>
    </row>
    <row r="5910" spans="1:5" x14ac:dyDescent="0.3">
      <c r="A5910">
        <v>20300017</v>
      </c>
      <c r="B5910" t="s">
        <v>345</v>
      </c>
      <c r="C5910" t="s">
        <v>130</v>
      </c>
      <c r="D5910" t="s">
        <v>2382</v>
      </c>
      <c r="E5910">
        <v>-6</v>
      </c>
    </row>
    <row r="5911" spans="1:5" x14ac:dyDescent="0.3">
      <c r="A5911">
        <v>20300017</v>
      </c>
      <c r="B5911" t="s">
        <v>345</v>
      </c>
      <c r="C5911" t="s">
        <v>130</v>
      </c>
      <c r="D5911" t="s">
        <v>2383</v>
      </c>
      <c r="E5911">
        <v>0</v>
      </c>
    </row>
    <row r="5912" spans="1:5" x14ac:dyDescent="0.3">
      <c r="A5912">
        <v>20300017</v>
      </c>
      <c r="B5912" t="s">
        <v>345</v>
      </c>
      <c r="C5912" t="s">
        <v>130</v>
      </c>
      <c r="D5912" t="s">
        <v>2384</v>
      </c>
      <c r="E5912">
        <v>0</v>
      </c>
    </row>
    <row r="5913" spans="1:5" x14ac:dyDescent="0.3">
      <c r="A5913">
        <v>20300017</v>
      </c>
      <c r="B5913" t="s">
        <v>345</v>
      </c>
      <c r="C5913" t="s">
        <v>130</v>
      </c>
      <c r="D5913" t="s">
        <v>2385</v>
      </c>
      <c r="E5913">
        <v>0</v>
      </c>
    </row>
    <row r="5914" spans="1:5" x14ac:dyDescent="0.3">
      <c r="A5914">
        <v>20300017</v>
      </c>
      <c r="B5914" t="s">
        <v>345</v>
      </c>
      <c r="C5914" t="s">
        <v>130</v>
      </c>
      <c r="D5914" t="s">
        <v>2386</v>
      </c>
      <c r="E5914">
        <v>0</v>
      </c>
    </row>
    <row r="5915" spans="1:5" x14ac:dyDescent="0.3">
      <c r="A5915">
        <v>20300017</v>
      </c>
      <c r="B5915" t="s">
        <v>345</v>
      </c>
      <c r="C5915" t="s">
        <v>130</v>
      </c>
      <c r="D5915" t="s">
        <v>2387</v>
      </c>
      <c r="E5915">
        <v>0</v>
      </c>
    </row>
    <row r="5916" spans="1:5" x14ac:dyDescent="0.3">
      <c r="A5916">
        <v>20300017</v>
      </c>
      <c r="B5916" t="s">
        <v>345</v>
      </c>
      <c r="C5916" t="s">
        <v>130</v>
      </c>
      <c r="D5916" t="s">
        <v>2388</v>
      </c>
      <c r="E5916">
        <v>0</v>
      </c>
    </row>
    <row r="5917" spans="1:5" x14ac:dyDescent="0.3">
      <c r="A5917">
        <v>20300017</v>
      </c>
      <c r="B5917" t="s">
        <v>345</v>
      </c>
      <c r="C5917" t="s">
        <v>130</v>
      </c>
      <c r="D5917" t="s">
        <v>2389</v>
      </c>
      <c r="E5917">
        <v>0</v>
      </c>
    </row>
    <row r="5918" spans="1:5" x14ac:dyDescent="0.3">
      <c r="A5918">
        <v>20300017</v>
      </c>
      <c r="B5918" t="s">
        <v>345</v>
      </c>
      <c r="C5918" t="s">
        <v>130</v>
      </c>
      <c r="D5918" t="s">
        <v>2390</v>
      </c>
      <c r="E5918">
        <v>0</v>
      </c>
    </row>
    <row r="5919" spans="1:5" x14ac:dyDescent="0.3">
      <c r="A5919">
        <v>20300017</v>
      </c>
      <c r="B5919" t="s">
        <v>345</v>
      </c>
      <c r="C5919" t="s">
        <v>130</v>
      </c>
      <c r="D5919" t="s">
        <v>2391</v>
      </c>
      <c r="E5919">
        <v>0</v>
      </c>
    </row>
    <row r="5920" spans="1:5" x14ac:dyDescent="0.3">
      <c r="A5920">
        <v>20300017</v>
      </c>
      <c r="B5920" t="s">
        <v>345</v>
      </c>
      <c r="C5920" t="s">
        <v>130</v>
      </c>
      <c r="D5920" t="s">
        <v>2392</v>
      </c>
      <c r="E5920">
        <v>0</v>
      </c>
    </row>
    <row r="5921" spans="1:5" x14ac:dyDescent="0.3">
      <c r="A5921">
        <v>20300017</v>
      </c>
      <c r="B5921" t="s">
        <v>345</v>
      </c>
      <c r="C5921" t="s">
        <v>130</v>
      </c>
      <c r="D5921" t="s">
        <v>2393</v>
      </c>
      <c r="E5921">
        <v>0</v>
      </c>
    </row>
    <row r="5922" spans="1:5" x14ac:dyDescent="0.3">
      <c r="A5922">
        <v>20300017</v>
      </c>
      <c r="B5922" t="s">
        <v>345</v>
      </c>
      <c r="C5922" t="s">
        <v>130</v>
      </c>
      <c r="D5922" t="s">
        <v>2394</v>
      </c>
      <c r="E5922">
        <v>0</v>
      </c>
    </row>
    <row r="5923" spans="1:5" x14ac:dyDescent="0.3">
      <c r="A5923">
        <v>20300017</v>
      </c>
      <c r="B5923" t="s">
        <v>345</v>
      </c>
      <c r="C5923" t="s">
        <v>130</v>
      </c>
      <c r="D5923" t="s">
        <v>2395</v>
      </c>
      <c r="E5923">
        <v>0</v>
      </c>
    </row>
    <row r="5924" spans="1:5" x14ac:dyDescent="0.3">
      <c r="A5924">
        <v>20300017</v>
      </c>
      <c r="B5924" t="s">
        <v>345</v>
      </c>
      <c r="C5924" t="s">
        <v>130</v>
      </c>
      <c r="D5924" t="s">
        <v>2396</v>
      </c>
      <c r="E5924">
        <v>0</v>
      </c>
    </row>
    <row r="5925" spans="1:5" x14ac:dyDescent="0.3">
      <c r="A5925">
        <v>20300017</v>
      </c>
      <c r="B5925" t="s">
        <v>345</v>
      </c>
      <c r="C5925" t="s">
        <v>130</v>
      </c>
      <c r="D5925" t="s">
        <v>2397</v>
      </c>
      <c r="E5925">
        <v>0</v>
      </c>
    </row>
    <row r="5926" spans="1:5" x14ac:dyDescent="0.3">
      <c r="A5926">
        <v>20300017</v>
      </c>
      <c r="B5926" t="s">
        <v>345</v>
      </c>
      <c r="C5926" t="s">
        <v>130</v>
      </c>
      <c r="D5926" t="s">
        <v>2398</v>
      </c>
      <c r="E5926">
        <v>0</v>
      </c>
    </row>
    <row r="5927" spans="1:5" x14ac:dyDescent="0.3">
      <c r="A5927">
        <v>20300017</v>
      </c>
      <c r="B5927" t="s">
        <v>345</v>
      </c>
      <c r="C5927" t="s">
        <v>130</v>
      </c>
      <c r="D5927" t="s">
        <v>2399</v>
      </c>
      <c r="E5927">
        <v>0</v>
      </c>
    </row>
    <row r="5928" spans="1:5" x14ac:dyDescent="0.3">
      <c r="A5928">
        <v>20300017</v>
      </c>
      <c r="B5928" t="s">
        <v>345</v>
      </c>
      <c r="C5928" t="s">
        <v>130</v>
      </c>
      <c r="D5928" t="s">
        <v>2400</v>
      </c>
      <c r="E5928">
        <v>0</v>
      </c>
    </row>
    <row r="5929" spans="1:5" x14ac:dyDescent="0.3">
      <c r="A5929">
        <v>20300017</v>
      </c>
      <c r="B5929" t="s">
        <v>345</v>
      </c>
      <c r="C5929" t="s">
        <v>130</v>
      </c>
      <c r="D5929" t="s">
        <v>2401</v>
      </c>
      <c r="E5929">
        <v>0</v>
      </c>
    </row>
    <row r="5930" spans="1:5" x14ac:dyDescent="0.3">
      <c r="A5930">
        <v>20300017</v>
      </c>
      <c r="B5930" t="s">
        <v>345</v>
      </c>
      <c r="C5930" t="s">
        <v>130</v>
      </c>
      <c r="D5930" t="s">
        <v>2402</v>
      </c>
      <c r="E5930">
        <v>0</v>
      </c>
    </row>
    <row r="5931" spans="1:5" x14ac:dyDescent="0.3">
      <c r="A5931">
        <v>20300017</v>
      </c>
      <c r="B5931" t="s">
        <v>345</v>
      </c>
      <c r="C5931" t="s">
        <v>130</v>
      </c>
      <c r="D5931" t="s">
        <v>2403</v>
      </c>
      <c r="E5931">
        <v>-1</v>
      </c>
    </row>
    <row r="5932" spans="1:5" x14ac:dyDescent="0.3">
      <c r="A5932">
        <v>20300017</v>
      </c>
      <c r="B5932" t="s">
        <v>345</v>
      </c>
      <c r="C5932" t="s">
        <v>130</v>
      </c>
      <c r="D5932" t="s">
        <v>2404</v>
      </c>
      <c r="E5932">
        <v>0</v>
      </c>
    </row>
    <row r="5933" spans="1:5" x14ac:dyDescent="0.3">
      <c r="A5933">
        <v>20300017</v>
      </c>
      <c r="B5933" t="s">
        <v>345</v>
      </c>
      <c r="C5933" t="s">
        <v>130</v>
      </c>
      <c r="D5933" t="s">
        <v>2405</v>
      </c>
      <c r="E5933">
        <v>0</v>
      </c>
    </row>
    <row r="5934" spans="1:5" x14ac:dyDescent="0.3">
      <c r="A5934">
        <v>20300017</v>
      </c>
      <c r="B5934" t="s">
        <v>345</v>
      </c>
      <c r="C5934" t="s">
        <v>130</v>
      </c>
      <c r="D5934" t="s">
        <v>2406</v>
      </c>
      <c r="E5934">
        <v>-1</v>
      </c>
    </row>
    <row r="5935" spans="1:5" x14ac:dyDescent="0.3">
      <c r="A5935">
        <v>20300017</v>
      </c>
      <c r="B5935" t="s">
        <v>345</v>
      </c>
      <c r="C5935" t="s">
        <v>130</v>
      </c>
      <c r="D5935" t="s">
        <v>2407</v>
      </c>
      <c r="E5935">
        <v>0</v>
      </c>
    </row>
    <row r="5936" spans="1:5" x14ac:dyDescent="0.3">
      <c r="A5936">
        <v>20300017</v>
      </c>
      <c r="B5936" t="s">
        <v>345</v>
      </c>
      <c r="C5936" t="s">
        <v>130</v>
      </c>
      <c r="D5936" t="s">
        <v>2408</v>
      </c>
      <c r="E5936">
        <v>0</v>
      </c>
    </row>
    <row r="5937" spans="1:5" x14ac:dyDescent="0.3">
      <c r="A5937">
        <v>20300017</v>
      </c>
      <c r="B5937" t="s">
        <v>345</v>
      </c>
      <c r="C5937" t="s">
        <v>130</v>
      </c>
      <c r="D5937" t="s">
        <v>2409</v>
      </c>
      <c r="E5937">
        <v>0</v>
      </c>
    </row>
    <row r="5938" spans="1:5" x14ac:dyDescent="0.3">
      <c r="A5938">
        <v>20300017</v>
      </c>
      <c r="B5938" t="s">
        <v>345</v>
      </c>
      <c r="C5938" t="s">
        <v>130</v>
      </c>
      <c r="D5938" t="s">
        <v>2410</v>
      </c>
      <c r="E5938">
        <v>-1</v>
      </c>
    </row>
    <row r="5939" spans="1:5" x14ac:dyDescent="0.3">
      <c r="A5939">
        <v>20300017</v>
      </c>
      <c r="B5939" t="s">
        <v>345</v>
      </c>
      <c r="C5939" t="s">
        <v>130</v>
      </c>
      <c r="D5939" t="s">
        <v>2411</v>
      </c>
      <c r="E5939">
        <v>0</v>
      </c>
    </row>
    <row r="5940" spans="1:5" x14ac:dyDescent="0.3">
      <c r="A5940">
        <v>20300017</v>
      </c>
      <c r="B5940" t="s">
        <v>345</v>
      </c>
      <c r="C5940" t="s">
        <v>130</v>
      </c>
      <c r="D5940" t="s">
        <v>2412</v>
      </c>
      <c r="E5940">
        <v>0</v>
      </c>
    </row>
    <row r="5941" spans="1:5" x14ac:dyDescent="0.3">
      <c r="A5941">
        <v>20300017</v>
      </c>
      <c r="B5941" t="s">
        <v>345</v>
      </c>
      <c r="C5941" t="s">
        <v>130</v>
      </c>
      <c r="D5941" t="s">
        <v>2413</v>
      </c>
      <c r="E5941">
        <v>0</v>
      </c>
    </row>
    <row r="5942" spans="1:5" x14ac:dyDescent="0.3">
      <c r="A5942">
        <v>59050010</v>
      </c>
      <c r="B5942" t="s">
        <v>347</v>
      </c>
      <c r="C5942" t="s">
        <v>8</v>
      </c>
      <c r="D5942" t="s">
        <v>2378</v>
      </c>
      <c r="E5942">
        <v>-1</v>
      </c>
    </row>
    <row r="5943" spans="1:5" x14ac:dyDescent="0.3">
      <c r="A5943">
        <v>59050010</v>
      </c>
      <c r="B5943" t="s">
        <v>347</v>
      </c>
      <c r="C5943" t="s">
        <v>8</v>
      </c>
      <c r="D5943" t="s">
        <v>2379</v>
      </c>
      <c r="E5943">
        <v>0</v>
      </c>
    </row>
    <row r="5944" spans="1:5" x14ac:dyDescent="0.3">
      <c r="A5944">
        <v>59050010</v>
      </c>
      <c r="B5944" t="s">
        <v>347</v>
      </c>
      <c r="C5944" t="s">
        <v>8</v>
      </c>
      <c r="D5944" t="s">
        <v>2380</v>
      </c>
      <c r="E5944">
        <v>-2</v>
      </c>
    </row>
    <row r="5945" spans="1:5" x14ac:dyDescent="0.3">
      <c r="A5945">
        <v>59050010</v>
      </c>
      <c r="B5945" t="s">
        <v>347</v>
      </c>
      <c r="C5945" t="s">
        <v>8</v>
      </c>
      <c r="D5945" t="s">
        <v>2381</v>
      </c>
      <c r="E5945">
        <v>0</v>
      </c>
    </row>
    <row r="5946" spans="1:5" x14ac:dyDescent="0.3">
      <c r="A5946">
        <v>59050010</v>
      </c>
      <c r="B5946" t="s">
        <v>347</v>
      </c>
      <c r="C5946" t="s">
        <v>8</v>
      </c>
      <c r="D5946" t="s">
        <v>2382</v>
      </c>
      <c r="E5946">
        <v>0</v>
      </c>
    </row>
    <row r="5947" spans="1:5" x14ac:dyDescent="0.3">
      <c r="A5947">
        <v>59050010</v>
      </c>
      <c r="B5947" t="s">
        <v>347</v>
      </c>
      <c r="C5947" t="s">
        <v>8</v>
      </c>
      <c r="D5947" t="s">
        <v>2383</v>
      </c>
      <c r="E5947">
        <v>0</v>
      </c>
    </row>
    <row r="5948" spans="1:5" x14ac:dyDescent="0.3">
      <c r="A5948">
        <v>59050010</v>
      </c>
      <c r="B5948" t="s">
        <v>347</v>
      </c>
      <c r="C5948" t="s">
        <v>8</v>
      </c>
      <c r="D5948" t="s">
        <v>2384</v>
      </c>
      <c r="E5948">
        <v>-1</v>
      </c>
    </row>
    <row r="5949" spans="1:5" x14ac:dyDescent="0.3">
      <c r="A5949">
        <v>59050010</v>
      </c>
      <c r="B5949" t="s">
        <v>347</v>
      </c>
      <c r="C5949" t="s">
        <v>8</v>
      </c>
      <c r="D5949" t="s">
        <v>2385</v>
      </c>
      <c r="E5949">
        <v>-2</v>
      </c>
    </row>
    <row r="5950" spans="1:5" x14ac:dyDescent="0.3">
      <c r="A5950">
        <v>59050010</v>
      </c>
      <c r="B5950" t="s">
        <v>347</v>
      </c>
      <c r="C5950" t="s">
        <v>8</v>
      </c>
      <c r="D5950" t="s">
        <v>2386</v>
      </c>
      <c r="E5950">
        <v>0</v>
      </c>
    </row>
    <row r="5951" spans="1:5" x14ac:dyDescent="0.3">
      <c r="A5951">
        <v>59050010</v>
      </c>
      <c r="B5951" t="s">
        <v>347</v>
      </c>
      <c r="C5951" t="s">
        <v>8</v>
      </c>
      <c r="D5951" t="s">
        <v>2387</v>
      </c>
      <c r="E5951">
        <v>-1</v>
      </c>
    </row>
    <row r="5952" spans="1:5" x14ac:dyDescent="0.3">
      <c r="A5952">
        <v>59050010</v>
      </c>
      <c r="B5952" t="s">
        <v>347</v>
      </c>
      <c r="C5952" t="s">
        <v>8</v>
      </c>
      <c r="D5952" t="s">
        <v>2388</v>
      </c>
      <c r="E5952">
        <v>0</v>
      </c>
    </row>
    <row r="5953" spans="1:5" x14ac:dyDescent="0.3">
      <c r="A5953">
        <v>59050010</v>
      </c>
      <c r="B5953" t="s">
        <v>347</v>
      </c>
      <c r="C5953" t="s">
        <v>8</v>
      </c>
      <c r="D5953" t="s">
        <v>2389</v>
      </c>
      <c r="E5953">
        <v>0</v>
      </c>
    </row>
    <row r="5954" spans="1:5" x14ac:dyDescent="0.3">
      <c r="A5954">
        <v>59050010</v>
      </c>
      <c r="B5954" t="s">
        <v>347</v>
      </c>
      <c r="C5954" t="s">
        <v>8</v>
      </c>
      <c r="D5954" t="s">
        <v>2390</v>
      </c>
      <c r="E5954">
        <v>-2</v>
      </c>
    </row>
    <row r="5955" spans="1:5" x14ac:dyDescent="0.3">
      <c r="A5955">
        <v>59050010</v>
      </c>
      <c r="B5955" t="s">
        <v>347</v>
      </c>
      <c r="C5955" t="s">
        <v>8</v>
      </c>
      <c r="D5955" t="s">
        <v>2391</v>
      </c>
      <c r="E5955">
        <v>0</v>
      </c>
    </row>
    <row r="5956" spans="1:5" x14ac:dyDescent="0.3">
      <c r="A5956">
        <v>59050010</v>
      </c>
      <c r="B5956" t="s">
        <v>347</v>
      </c>
      <c r="C5956" t="s">
        <v>8</v>
      </c>
      <c r="D5956" t="s">
        <v>2392</v>
      </c>
      <c r="E5956">
        <v>-1</v>
      </c>
    </row>
    <row r="5957" spans="1:5" x14ac:dyDescent="0.3">
      <c r="A5957">
        <v>59050010</v>
      </c>
      <c r="B5957" t="s">
        <v>347</v>
      </c>
      <c r="C5957" t="s">
        <v>8</v>
      </c>
      <c r="D5957" t="s">
        <v>2393</v>
      </c>
      <c r="E5957">
        <v>0</v>
      </c>
    </row>
    <row r="5958" spans="1:5" x14ac:dyDescent="0.3">
      <c r="A5958">
        <v>59050010</v>
      </c>
      <c r="B5958" t="s">
        <v>347</v>
      </c>
      <c r="C5958" t="s">
        <v>8</v>
      </c>
      <c r="D5958" t="s">
        <v>2394</v>
      </c>
      <c r="E5958">
        <v>-2</v>
      </c>
    </row>
    <row r="5959" spans="1:5" x14ac:dyDescent="0.3">
      <c r="A5959">
        <v>59050010</v>
      </c>
      <c r="B5959" t="s">
        <v>347</v>
      </c>
      <c r="C5959" t="s">
        <v>8</v>
      </c>
      <c r="D5959" t="s">
        <v>2395</v>
      </c>
      <c r="E5959">
        <v>0</v>
      </c>
    </row>
    <row r="5960" spans="1:5" x14ac:dyDescent="0.3">
      <c r="A5960">
        <v>59050010</v>
      </c>
      <c r="B5960" t="s">
        <v>347</v>
      </c>
      <c r="C5960" t="s">
        <v>8</v>
      </c>
      <c r="D5960" t="s">
        <v>2396</v>
      </c>
      <c r="E5960">
        <v>0</v>
      </c>
    </row>
    <row r="5961" spans="1:5" x14ac:dyDescent="0.3">
      <c r="A5961">
        <v>59050010</v>
      </c>
      <c r="B5961" t="s">
        <v>347</v>
      </c>
      <c r="C5961" t="s">
        <v>8</v>
      </c>
      <c r="D5961" t="s">
        <v>2397</v>
      </c>
      <c r="E5961">
        <v>0</v>
      </c>
    </row>
    <row r="5962" spans="1:5" x14ac:dyDescent="0.3">
      <c r="A5962">
        <v>59050010</v>
      </c>
      <c r="B5962" t="s">
        <v>347</v>
      </c>
      <c r="C5962" t="s">
        <v>8</v>
      </c>
      <c r="D5962" t="s">
        <v>2398</v>
      </c>
      <c r="E5962">
        <v>0</v>
      </c>
    </row>
    <row r="5963" spans="1:5" x14ac:dyDescent="0.3">
      <c r="A5963">
        <v>59050010</v>
      </c>
      <c r="B5963" t="s">
        <v>347</v>
      </c>
      <c r="C5963" t="s">
        <v>8</v>
      </c>
      <c r="D5963" t="s">
        <v>2399</v>
      </c>
      <c r="E5963">
        <v>-1</v>
      </c>
    </row>
    <row r="5964" spans="1:5" x14ac:dyDescent="0.3">
      <c r="A5964">
        <v>59050010</v>
      </c>
      <c r="B5964" t="s">
        <v>347</v>
      </c>
      <c r="C5964" t="s">
        <v>8</v>
      </c>
      <c r="D5964" t="s">
        <v>2400</v>
      </c>
      <c r="E5964">
        <v>0</v>
      </c>
    </row>
    <row r="5965" spans="1:5" x14ac:dyDescent="0.3">
      <c r="A5965">
        <v>59050010</v>
      </c>
      <c r="B5965" t="s">
        <v>347</v>
      </c>
      <c r="C5965" t="s">
        <v>8</v>
      </c>
      <c r="D5965" t="s">
        <v>2401</v>
      </c>
      <c r="E5965">
        <v>0</v>
      </c>
    </row>
    <row r="5966" spans="1:5" x14ac:dyDescent="0.3">
      <c r="A5966">
        <v>59050010</v>
      </c>
      <c r="B5966" t="s">
        <v>347</v>
      </c>
      <c r="C5966" t="s">
        <v>8</v>
      </c>
      <c r="D5966" t="s">
        <v>2402</v>
      </c>
      <c r="E5966">
        <v>-2</v>
      </c>
    </row>
    <row r="5967" spans="1:5" x14ac:dyDescent="0.3">
      <c r="A5967">
        <v>59050010</v>
      </c>
      <c r="B5967" t="s">
        <v>347</v>
      </c>
      <c r="C5967" t="s">
        <v>8</v>
      </c>
      <c r="D5967" t="s">
        <v>2403</v>
      </c>
      <c r="E5967">
        <v>0</v>
      </c>
    </row>
    <row r="5968" spans="1:5" x14ac:dyDescent="0.3">
      <c r="A5968">
        <v>59050010</v>
      </c>
      <c r="B5968" t="s">
        <v>347</v>
      </c>
      <c r="C5968" t="s">
        <v>8</v>
      </c>
      <c r="D5968" t="s">
        <v>2404</v>
      </c>
      <c r="E5968">
        <v>0</v>
      </c>
    </row>
    <row r="5969" spans="1:5" x14ac:dyDescent="0.3">
      <c r="A5969">
        <v>59050010</v>
      </c>
      <c r="B5969" t="s">
        <v>347</v>
      </c>
      <c r="C5969" t="s">
        <v>8</v>
      </c>
      <c r="D5969" t="s">
        <v>2405</v>
      </c>
      <c r="E5969">
        <v>0</v>
      </c>
    </row>
    <row r="5970" spans="1:5" x14ac:dyDescent="0.3">
      <c r="A5970">
        <v>59050010</v>
      </c>
      <c r="B5970" t="s">
        <v>347</v>
      </c>
      <c r="C5970" t="s">
        <v>8</v>
      </c>
      <c r="D5970" t="s">
        <v>2406</v>
      </c>
      <c r="E5970">
        <v>0</v>
      </c>
    </row>
    <row r="5971" spans="1:5" x14ac:dyDescent="0.3">
      <c r="A5971">
        <v>59050010</v>
      </c>
      <c r="B5971" t="s">
        <v>347</v>
      </c>
      <c r="C5971" t="s">
        <v>8</v>
      </c>
      <c r="D5971" t="s">
        <v>2407</v>
      </c>
      <c r="E5971">
        <v>0</v>
      </c>
    </row>
    <row r="5972" spans="1:5" x14ac:dyDescent="0.3">
      <c r="A5972">
        <v>59050010</v>
      </c>
      <c r="B5972" t="s">
        <v>347</v>
      </c>
      <c r="C5972" t="s">
        <v>8</v>
      </c>
      <c r="D5972" t="s">
        <v>2408</v>
      </c>
      <c r="E5972">
        <v>0</v>
      </c>
    </row>
    <row r="5973" spans="1:5" x14ac:dyDescent="0.3">
      <c r="A5973">
        <v>59050010</v>
      </c>
      <c r="B5973" t="s">
        <v>347</v>
      </c>
      <c r="C5973" t="s">
        <v>8</v>
      </c>
      <c r="D5973" t="s">
        <v>2409</v>
      </c>
      <c r="E5973">
        <v>0</v>
      </c>
    </row>
    <row r="5974" spans="1:5" x14ac:dyDescent="0.3">
      <c r="A5974">
        <v>59050010</v>
      </c>
      <c r="B5974" t="s">
        <v>347</v>
      </c>
      <c r="C5974" t="s">
        <v>8</v>
      </c>
      <c r="D5974" t="s">
        <v>2410</v>
      </c>
      <c r="E5974">
        <v>0</v>
      </c>
    </row>
    <row r="5975" spans="1:5" x14ac:dyDescent="0.3">
      <c r="A5975">
        <v>59050010</v>
      </c>
      <c r="B5975" t="s">
        <v>347</v>
      </c>
      <c r="C5975" t="s">
        <v>8</v>
      </c>
      <c r="D5975" t="s">
        <v>2411</v>
      </c>
      <c r="E5975">
        <v>-4</v>
      </c>
    </row>
    <row r="5976" spans="1:5" x14ac:dyDescent="0.3">
      <c r="A5976">
        <v>59050010</v>
      </c>
      <c r="B5976" t="s">
        <v>347</v>
      </c>
      <c r="C5976" t="s">
        <v>8</v>
      </c>
      <c r="D5976" t="s">
        <v>2412</v>
      </c>
      <c r="E5976">
        <v>-2</v>
      </c>
    </row>
    <row r="5977" spans="1:5" x14ac:dyDescent="0.3">
      <c r="A5977">
        <v>59050010</v>
      </c>
      <c r="B5977" t="s">
        <v>347</v>
      </c>
      <c r="C5977" t="s">
        <v>8</v>
      </c>
      <c r="D5977" t="s">
        <v>2413</v>
      </c>
      <c r="E5977">
        <v>0</v>
      </c>
    </row>
    <row r="5978" spans="1:5" x14ac:dyDescent="0.3">
      <c r="A5978">
        <v>84100978</v>
      </c>
      <c r="B5978" t="s">
        <v>349</v>
      </c>
      <c r="C5978" t="s">
        <v>8</v>
      </c>
      <c r="D5978" t="s">
        <v>2378</v>
      </c>
      <c r="E5978">
        <v>0</v>
      </c>
    </row>
    <row r="5979" spans="1:5" x14ac:dyDescent="0.3">
      <c r="A5979">
        <v>84100978</v>
      </c>
      <c r="B5979" t="s">
        <v>349</v>
      </c>
      <c r="C5979" t="s">
        <v>8</v>
      </c>
      <c r="D5979" t="s">
        <v>2379</v>
      </c>
      <c r="E5979">
        <v>0</v>
      </c>
    </row>
    <row r="5980" spans="1:5" x14ac:dyDescent="0.3">
      <c r="A5980">
        <v>84100978</v>
      </c>
      <c r="B5980" t="s">
        <v>349</v>
      </c>
      <c r="C5980" t="s">
        <v>8</v>
      </c>
      <c r="D5980" t="s">
        <v>2380</v>
      </c>
      <c r="E5980">
        <v>0</v>
      </c>
    </row>
    <row r="5981" spans="1:5" x14ac:dyDescent="0.3">
      <c r="A5981">
        <v>84100978</v>
      </c>
      <c r="B5981" t="s">
        <v>349</v>
      </c>
      <c r="C5981" t="s">
        <v>8</v>
      </c>
      <c r="D5981" t="s">
        <v>2381</v>
      </c>
      <c r="E5981">
        <v>0</v>
      </c>
    </row>
    <row r="5982" spans="1:5" x14ac:dyDescent="0.3">
      <c r="A5982">
        <v>84100978</v>
      </c>
      <c r="B5982" t="s">
        <v>349</v>
      </c>
      <c r="C5982" t="s">
        <v>8</v>
      </c>
      <c r="D5982" t="s">
        <v>2382</v>
      </c>
      <c r="E5982">
        <v>0</v>
      </c>
    </row>
    <row r="5983" spans="1:5" x14ac:dyDescent="0.3">
      <c r="A5983">
        <v>84100978</v>
      </c>
      <c r="B5983" t="s">
        <v>349</v>
      </c>
      <c r="C5983" t="s">
        <v>8</v>
      </c>
      <c r="D5983" t="s">
        <v>2383</v>
      </c>
      <c r="E5983">
        <v>0</v>
      </c>
    </row>
    <row r="5984" spans="1:5" x14ac:dyDescent="0.3">
      <c r="A5984">
        <v>84100978</v>
      </c>
      <c r="B5984" t="s">
        <v>349</v>
      </c>
      <c r="C5984" t="s">
        <v>8</v>
      </c>
      <c r="D5984" t="s">
        <v>2384</v>
      </c>
      <c r="E5984">
        <v>0</v>
      </c>
    </row>
    <row r="5985" spans="1:5" x14ac:dyDescent="0.3">
      <c r="A5985">
        <v>84100978</v>
      </c>
      <c r="B5985" t="s">
        <v>349</v>
      </c>
      <c r="C5985" t="s">
        <v>8</v>
      </c>
      <c r="D5985" t="s">
        <v>2385</v>
      </c>
      <c r="E5985">
        <v>0</v>
      </c>
    </row>
    <row r="5986" spans="1:5" x14ac:dyDescent="0.3">
      <c r="A5986">
        <v>84100978</v>
      </c>
      <c r="B5986" t="s">
        <v>349</v>
      </c>
      <c r="C5986" t="s">
        <v>8</v>
      </c>
      <c r="D5986" t="s">
        <v>2386</v>
      </c>
      <c r="E5986">
        <v>0</v>
      </c>
    </row>
    <row r="5987" spans="1:5" x14ac:dyDescent="0.3">
      <c r="A5987">
        <v>84100978</v>
      </c>
      <c r="B5987" t="s">
        <v>349</v>
      </c>
      <c r="C5987" t="s">
        <v>8</v>
      </c>
      <c r="D5987" t="s">
        <v>2387</v>
      </c>
      <c r="E5987">
        <v>0</v>
      </c>
    </row>
    <row r="5988" spans="1:5" x14ac:dyDescent="0.3">
      <c r="A5988">
        <v>84100978</v>
      </c>
      <c r="B5988" t="s">
        <v>349</v>
      </c>
      <c r="C5988" t="s">
        <v>8</v>
      </c>
      <c r="D5988" t="s">
        <v>2388</v>
      </c>
      <c r="E5988">
        <v>0</v>
      </c>
    </row>
    <row r="5989" spans="1:5" x14ac:dyDescent="0.3">
      <c r="A5989">
        <v>84100978</v>
      </c>
      <c r="B5989" t="s">
        <v>349</v>
      </c>
      <c r="C5989" t="s">
        <v>8</v>
      </c>
      <c r="D5989" t="s">
        <v>2389</v>
      </c>
      <c r="E5989">
        <v>0</v>
      </c>
    </row>
    <row r="5990" spans="1:5" x14ac:dyDescent="0.3">
      <c r="A5990">
        <v>84100978</v>
      </c>
      <c r="B5990" t="s">
        <v>349</v>
      </c>
      <c r="C5990" t="s">
        <v>8</v>
      </c>
      <c r="D5990" t="s">
        <v>2390</v>
      </c>
      <c r="E5990">
        <v>0</v>
      </c>
    </row>
    <row r="5991" spans="1:5" x14ac:dyDescent="0.3">
      <c r="A5991">
        <v>84100978</v>
      </c>
      <c r="B5991" t="s">
        <v>349</v>
      </c>
      <c r="C5991" t="s">
        <v>8</v>
      </c>
      <c r="D5991" t="s">
        <v>2391</v>
      </c>
      <c r="E5991">
        <v>0</v>
      </c>
    </row>
    <row r="5992" spans="1:5" x14ac:dyDescent="0.3">
      <c r="A5992">
        <v>84100978</v>
      </c>
      <c r="B5992" t="s">
        <v>349</v>
      </c>
      <c r="C5992" t="s">
        <v>8</v>
      </c>
      <c r="D5992" t="s">
        <v>2392</v>
      </c>
      <c r="E5992">
        <v>0</v>
      </c>
    </row>
    <row r="5993" spans="1:5" x14ac:dyDescent="0.3">
      <c r="A5993">
        <v>84100978</v>
      </c>
      <c r="B5993" t="s">
        <v>349</v>
      </c>
      <c r="C5993" t="s">
        <v>8</v>
      </c>
      <c r="D5993" t="s">
        <v>2393</v>
      </c>
      <c r="E5993">
        <v>0</v>
      </c>
    </row>
    <row r="5994" spans="1:5" x14ac:dyDescent="0.3">
      <c r="A5994">
        <v>84100978</v>
      </c>
      <c r="B5994" t="s">
        <v>349</v>
      </c>
      <c r="C5994" t="s">
        <v>8</v>
      </c>
      <c r="D5994" t="s">
        <v>2394</v>
      </c>
      <c r="E5994">
        <v>0</v>
      </c>
    </row>
    <row r="5995" spans="1:5" x14ac:dyDescent="0.3">
      <c r="A5995">
        <v>84100978</v>
      </c>
      <c r="B5995" t="s">
        <v>349</v>
      </c>
      <c r="C5995" t="s">
        <v>8</v>
      </c>
      <c r="D5995" t="s">
        <v>2395</v>
      </c>
      <c r="E5995">
        <v>0</v>
      </c>
    </row>
    <row r="5996" spans="1:5" x14ac:dyDescent="0.3">
      <c r="A5996">
        <v>84100978</v>
      </c>
      <c r="B5996" t="s">
        <v>349</v>
      </c>
      <c r="C5996" t="s">
        <v>8</v>
      </c>
      <c r="D5996" t="s">
        <v>2396</v>
      </c>
      <c r="E5996">
        <v>0</v>
      </c>
    </row>
    <row r="5997" spans="1:5" x14ac:dyDescent="0.3">
      <c r="A5997">
        <v>84100978</v>
      </c>
      <c r="B5997" t="s">
        <v>349</v>
      </c>
      <c r="C5997" t="s">
        <v>8</v>
      </c>
      <c r="D5997" t="s">
        <v>2397</v>
      </c>
      <c r="E5997">
        <v>0</v>
      </c>
    </row>
    <row r="5998" spans="1:5" x14ac:dyDescent="0.3">
      <c r="A5998">
        <v>84100978</v>
      </c>
      <c r="B5998" t="s">
        <v>349</v>
      </c>
      <c r="C5998" t="s">
        <v>8</v>
      </c>
      <c r="D5998" t="s">
        <v>2398</v>
      </c>
      <c r="E5998">
        <v>-1</v>
      </c>
    </row>
    <row r="5999" spans="1:5" x14ac:dyDescent="0.3">
      <c r="A5999">
        <v>84100978</v>
      </c>
      <c r="B5999" t="s">
        <v>349</v>
      </c>
      <c r="C5999" t="s">
        <v>8</v>
      </c>
      <c r="D5999" t="s">
        <v>2399</v>
      </c>
      <c r="E5999">
        <v>0</v>
      </c>
    </row>
    <row r="6000" spans="1:5" x14ac:dyDescent="0.3">
      <c r="A6000">
        <v>84100978</v>
      </c>
      <c r="B6000" t="s">
        <v>349</v>
      </c>
      <c r="C6000" t="s">
        <v>8</v>
      </c>
      <c r="D6000" t="s">
        <v>2400</v>
      </c>
      <c r="E6000">
        <v>0</v>
      </c>
    </row>
    <row r="6001" spans="1:5" x14ac:dyDescent="0.3">
      <c r="A6001">
        <v>84100978</v>
      </c>
      <c r="B6001" t="s">
        <v>349</v>
      </c>
      <c r="C6001" t="s">
        <v>8</v>
      </c>
      <c r="D6001" t="s">
        <v>2401</v>
      </c>
      <c r="E6001">
        <v>-2</v>
      </c>
    </row>
    <row r="6002" spans="1:5" x14ac:dyDescent="0.3">
      <c r="A6002">
        <v>84100978</v>
      </c>
      <c r="B6002" t="s">
        <v>349</v>
      </c>
      <c r="C6002" t="s">
        <v>8</v>
      </c>
      <c r="D6002" t="s">
        <v>2402</v>
      </c>
      <c r="E6002">
        <v>-7</v>
      </c>
    </row>
    <row r="6003" spans="1:5" x14ac:dyDescent="0.3">
      <c r="A6003">
        <v>84100978</v>
      </c>
      <c r="B6003" t="s">
        <v>349</v>
      </c>
      <c r="C6003" t="s">
        <v>8</v>
      </c>
      <c r="D6003" t="s">
        <v>2403</v>
      </c>
      <c r="E6003">
        <v>0</v>
      </c>
    </row>
    <row r="6004" spans="1:5" x14ac:dyDescent="0.3">
      <c r="A6004">
        <v>84100978</v>
      </c>
      <c r="B6004" t="s">
        <v>349</v>
      </c>
      <c r="C6004" t="s">
        <v>8</v>
      </c>
      <c r="D6004" t="s">
        <v>2404</v>
      </c>
      <c r="E6004">
        <v>0</v>
      </c>
    </row>
    <row r="6005" spans="1:5" x14ac:dyDescent="0.3">
      <c r="A6005">
        <v>84100978</v>
      </c>
      <c r="B6005" t="s">
        <v>349</v>
      </c>
      <c r="C6005" t="s">
        <v>8</v>
      </c>
      <c r="D6005" t="s">
        <v>2405</v>
      </c>
      <c r="E6005">
        <v>0</v>
      </c>
    </row>
    <row r="6006" spans="1:5" x14ac:dyDescent="0.3">
      <c r="A6006">
        <v>84100978</v>
      </c>
      <c r="B6006" t="s">
        <v>349</v>
      </c>
      <c r="C6006" t="s">
        <v>8</v>
      </c>
      <c r="D6006" t="s">
        <v>2406</v>
      </c>
      <c r="E6006">
        <v>0</v>
      </c>
    </row>
    <row r="6007" spans="1:5" x14ac:dyDescent="0.3">
      <c r="A6007">
        <v>84100978</v>
      </c>
      <c r="B6007" t="s">
        <v>349</v>
      </c>
      <c r="C6007" t="s">
        <v>8</v>
      </c>
      <c r="D6007" t="s">
        <v>2407</v>
      </c>
      <c r="E6007">
        <v>0</v>
      </c>
    </row>
    <row r="6008" spans="1:5" x14ac:dyDescent="0.3">
      <c r="A6008">
        <v>84100978</v>
      </c>
      <c r="B6008" t="s">
        <v>349</v>
      </c>
      <c r="C6008" t="s">
        <v>8</v>
      </c>
      <c r="D6008" t="s">
        <v>2408</v>
      </c>
      <c r="E6008">
        <v>0</v>
      </c>
    </row>
    <row r="6009" spans="1:5" x14ac:dyDescent="0.3">
      <c r="A6009">
        <v>84100978</v>
      </c>
      <c r="B6009" t="s">
        <v>349</v>
      </c>
      <c r="C6009" t="s">
        <v>8</v>
      </c>
      <c r="D6009" t="s">
        <v>2409</v>
      </c>
      <c r="E6009">
        <v>0</v>
      </c>
    </row>
    <row r="6010" spans="1:5" x14ac:dyDescent="0.3">
      <c r="A6010">
        <v>84100978</v>
      </c>
      <c r="B6010" t="s">
        <v>349</v>
      </c>
      <c r="C6010" t="s">
        <v>8</v>
      </c>
      <c r="D6010" t="s">
        <v>2410</v>
      </c>
      <c r="E6010">
        <v>0</v>
      </c>
    </row>
    <row r="6011" spans="1:5" x14ac:dyDescent="0.3">
      <c r="A6011">
        <v>84100978</v>
      </c>
      <c r="B6011" t="s">
        <v>349</v>
      </c>
      <c r="C6011" t="s">
        <v>8</v>
      </c>
      <c r="D6011" t="s">
        <v>2411</v>
      </c>
      <c r="E6011">
        <v>0</v>
      </c>
    </row>
    <row r="6012" spans="1:5" x14ac:dyDescent="0.3">
      <c r="A6012">
        <v>84100978</v>
      </c>
      <c r="B6012" t="s">
        <v>349</v>
      </c>
      <c r="C6012" t="s">
        <v>8</v>
      </c>
      <c r="D6012" t="s">
        <v>2412</v>
      </c>
      <c r="E6012">
        <v>0</v>
      </c>
    </row>
    <row r="6013" spans="1:5" x14ac:dyDescent="0.3">
      <c r="A6013">
        <v>84100978</v>
      </c>
      <c r="B6013" t="s">
        <v>349</v>
      </c>
      <c r="C6013" t="s">
        <v>8</v>
      </c>
      <c r="D6013" t="s">
        <v>2413</v>
      </c>
      <c r="E6013">
        <v>0</v>
      </c>
    </row>
    <row r="6014" spans="1:5" x14ac:dyDescent="0.3">
      <c r="A6014">
        <v>91500129</v>
      </c>
      <c r="B6014" t="s">
        <v>351</v>
      </c>
      <c r="C6014" t="s">
        <v>8</v>
      </c>
      <c r="D6014" t="s">
        <v>2378</v>
      </c>
      <c r="E6014">
        <v>0</v>
      </c>
    </row>
    <row r="6015" spans="1:5" x14ac:dyDescent="0.3">
      <c r="A6015">
        <v>91500129</v>
      </c>
      <c r="B6015" t="s">
        <v>351</v>
      </c>
      <c r="C6015" t="s">
        <v>8</v>
      </c>
      <c r="D6015" t="s">
        <v>2379</v>
      </c>
      <c r="E6015">
        <v>0</v>
      </c>
    </row>
    <row r="6016" spans="1:5" x14ac:dyDescent="0.3">
      <c r="A6016">
        <v>91500129</v>
      </c>
      <c r="B6016" t="s">
        <v>351</v>
      </c>
      <c r="C6016" t="s">
        <v>8</v>
      </c>
      <c r="D6016" t="s">
        <v>2380</v>
      </c>
      <c r="E6016">
        <v>0</v>
      </c>
    </row>
    <row r="6017" spans="1:5" x14ac:dyDescent="0.3">
      <c r="A6017">
        <v>91500129</v>
      </c>
      <c r="B6017" t="s">
        <v>351</v>
      </c>
      <c r="C6017" t="s">
        <v>8</v>
      </c>
      <c r="D6017" t="s">
        <v>2381</v>
      </c>
      <c r="E6017">
        <v>0</v>
      </c>
    </row>
    <row r="6018" spans="1:5" x14ac:dyDescent="0.3">
      <c r="A6018">
        <v>91500129</v>
      </c>
      <c r="B6018" t="s">
        <v>351</v>
      </c>
      <c r="C6018" t="s">
        <v>8</v>
      </c>
      <c r="D6018" t="s">
        <v>2382</v>
      </c>
      <c r="E6018">
        <v>0</v>
      </c>
    </row>
    <row r="6019" spans="1:5" x14ac:dyDescent="0.3">
      <c r="A6019">
        <v>91500129</v>
      </c>
      <c r="B6019" t="s">
        <v>351</v>
      </c>
      <c r="C6019" t="s">
        <v>8</v>
      </c>
      <c r="D6019" t="s">
        <v>2383</v>
      </c>
      <c r="E6019">
        <v>0</v>
      </c>
    </row>
    <row r="6020" spans="1:5" x14ac:dyDescent="0.3">
      <c r="A6020">
        <v>91500129</v>
      </c>
      <c r="B6020" t="s">
        <v>351</v>
      </c>
      <c r="C6020" t="s">
        <v>8</v>
      </c>
      <c r="D6020" t="s">
        <v>2384</v>
      </c>
      <c r="E6020">
        <v>0</v>
      </c>
    </row>
    <row r="6021" spans="1:5" x14ac:dyDescent="0.3">
      <c r="A6021">
        <v>91500129</v>
      </c>
      <c r="B6021" t="s">
        <v>351</v>
      </c>
      <c r="C6021" t="s">
        <v>8</v>
      </c>
      <c r="D6021" t="s">
        <v>2385</v>
      </c>
      <c r="E6021">
        <v>0</v>
      </c>
    </row>
    <row r="6022" spans="1:5" x14ac:dyDescent="0.3">
      <c r="A6022">
        <v>91500129</v>
      </c>
      <c r="B6022" t="s">
        <v>351</v>
      </c>
      <c r="C6022" t="s">
        <v>8</v>
      </c>
      <c r="D6022" t="s">
        <v>2386</v>
      </c>
      <c r="E6022">
        <v>0</v>
      </c>
    </row>
    <row r="6023" spans="1:5" x14ac:dyDescent="0.3">
      <c r="A6023">
        <v>91500129</v>
      </c>
      <c r="B6023" t="s">
        <v>351</v>
      </c>
      <c r="C6023" t="s">
        <v>8</v>
      </c>
      <c r="D6023" t="s">
        <v>2387</v>
      </c>
      <c r="E6023">
        <v>0</v>
      </c>
    </row>
    <row r="6024" spans="1:5" x14ac:dyDescent="0.3">
      <c r="A6024">
        <v>91500129</v>
      </c>
      <c r="B6024" t="s">
        <v>351</v>
      </c>
      <c r="C6024" t="s">
        <v>8</v>
      </c>
      <c r="D6024" t="s">
        <v>2388</v>
      </c>
      <c r="E6024">
        <v>0</v>
      </c>
    </row>
    <row r="6025" spans="1:5" x14ac:dyDescent="0.3">
      <c r="A6025">
        <v>91500129</v>
      </c>
      <c r="B6025" t="s">
        <v>351</v>
      </c>
      <c r="C6025" t="s">
        <v>8</v>
      </c>
      <c r="D6025" t="s">
        <v>2389</v>
      </c>
      <c r="E6025">
        <v>0</v>
      </c>
    </row>
    <row r="6026" spans="1:5" x14ac:dyDescent="0.3">
      <c r="A6026">
        <v>91500129</v>
      </c>
      <c r="B6026" t="s">
        <v>351</v>
      </c>
      <c r="C6026" t="s">
        <v>8</v>
      </c>
      <c r="D6026" t="s">
        <v>2390</v>
      </c>
      <c r="E6026">
        <v>0</v>
      </c>
    </row>
    <row r="6027" spans="1:5" x14ac:dyDescent="0.3">
      <c r="A6027">
        <v>91500129</v>
      </c>
      <c r="B6027" t="s">
        <v>351</v>
      </c>
      <c r="C6027" t="s">
        <v>8</v>
      </c>
      <c r="D6027" t="s">
        <v>2391</v>
      </c>
      <c r="E6027">
        <v>0</v>
      </c>
    </row>
    <row r="6028" spans="1:5" x14ac:dyDescent="0.3">
      <c r="A6028">
        <v>91500129</v>
      </c>
      <c r="B6028" t="s">
        <v>351</v>
      </c>
      <c r="C6028" t="s">
        <v>8</v>
      </c>
      <c r="D6028" t="s">
        <v>2392</v>
      </c>
      <c r="E6028">
        <v>0</v>
      </c>
    </row>
    <row r="6029" spans="1:5" x14ac:dyDescent="0.3">
      <c r="A6029">
        <v>91500129</v>
      </c>
      <c r="B6029" t="s">
        <v>351</v>
      </c>
      <c r="C6029" t="s">
        <v>8</v>
      </c>
      <c r="D6029" t="s">
        <v>2393</v>
      </c>
      <c r="E6029">
        <v>0</v>
      </c>
    </row>
    <row r="6030" spans="1:5" x14ac:dyDescent="0.3">
      <c r="A6030">
        <v>91500129</v>
      </c>
      <c r="B6030" t="s">
        <v>351</v>
      </c>
      <c r="C6030" t="s">
        <v>8</v>
      </c>
      <c r="D6030" t="s">
        <v>2394</v>
      </c>
      <c r="E6030">
        <v>0</v>
      </c>
    </row>
    <row r="6031" spans="1:5" x14ac:dyDescent="0.3">
      <c r="A6031">
        <v>91500129</v>
      </c>
      <c r="B6031" t="s">
        <v>351</v>
      </c>
      <c r="C6031" t="s">
        <v>8</v>
      </c>
      <c r="D6031" t="s">
        <v>2395</v>
      </c>
      <c r="E6031">
        <v>0</v>
      </c>
    </row>
    <row r="6032" spans="1:5" x14ac:dyDescent="0.3">
      <c r="A6032">
        <v>91500129</v>
      </c>
      <c r="B6032" t="s">
        <v>351</v>
      </c>
      <c r="C6032" t="s">
        <v>8</v>
      </c>
      <c r="D6032" t="s">
        <v>2396</v>
      </c>
      <c r="E6032">
        <v>0</v>
      </c>
    </row>
    <row r="6033" spans="1:5" x14ac:dyDescent="0.3">
      <c r="A6033">
        <v>91500129</v>
      </c>
      <c r="B6033" t="s">
        <v>351</v>
      </c>
      <c r="C6033" t="s">
        <v>8</v>
      </c>
      <c r="D6033" t="s">
        <v>2397</v>
      </c>
      <c r="E6033">
        <v>0</v>
      </c>
    </row>
    <row r="6034" spans="1:5" x14ac:dyDescent="0.3">
      <c r="A6034">
        <v>91500129</v>
      </c>
      <c r="B6034" t="s">
        <v>351</v>
      </c>
      <c r="C6034" t="s">
        <v>8</v>
      </c>
      <c r="D6034" t="s">
        <v>2398</v>
      </c>
      <c r="E6034">
        <v>0</v>
      </c>
    </row>
    <row r="6035" spans="1:5" x14ac:dyDescent="0.3">
      <c r="A6035">
        <v>91500129</v>
      </c>
      <c r="B6035" t="s">
        <v>351</v>
      </c>
      <c r="C6035" t="s">
        <v>8</v>
      </c>
      <c r="D6035" t="s">
        <v>2399</v>
      </c>
      <c r="E6035">
        <v>0</v>
      </c>
    </row>
    <row r="6036" spans="1:5" x14ac:dyDescent="0.3">
      <c r="A6036">
        <v>91500129</v>
      </c>
      <c r="B6036" t="s">
        <v>351</v>
      </c>
      <c r="C6036" t="s">
        <v>8</v>
      </c>
      <c r="D6036" t="s">
        <v>2400</v>
      </c>
      <c r="E6036">
        <v>0</v>
      </c>
    </row>
    <row r="6037" spans="1:5" x14ac:dyDescent="0.3">
      <c r="A6037">
        <v>91500129</v>
      </c>
      <c r="B6037" t="s">
        <v>351</v>
      </c>
      <c r="C6037" t="s">
        <v>8</v>
      </c>
      <c r="D6037" t="s">
        <v>2401</v>
      </c>
      <c r="E6037">
        <v>0</v>
      </c>
    </row>
    <row r="6038" spans="1:5" x14ac:dyDescent="0.3">
      <c r="A6038">
        <v>91500129</v>
      </c>
      <c r="B6038" t="s">
        <v>351</v>
      </c>
      <c r="C6038" t="s">
        <v>8</v>
      </c>
      <c r="D6038" t="s">
        <v>2402</v>
      </c>
      <c r="E6038">
        <v>0</v>
      </c>
    </row>
    <row r="6039" spans="1:5" x14ac:dyDescent="0.3">
      <c r="A6039">
        <v>91500129</v>
      </c>
      <c r="B6039" t="s">
        <v>351</v>
      </c>
      <c r="C6039" t="s">
        <v>8</v>
      </c>
      <c r="D6039" t="s">
        <v>2403</v>
      </c>
      <c r="E6039">
        <v>0</v>
      </c>
    </row>
    <row r="6040" spans="1:5" x14ac:dyDescent="0.3">
      <c r="A6040">
        <v>91500129</v>
      </c>
      <c r="B6040" t="s">
        <v>351</v>
      </c>
      <c r="C6040" t="s">
        <v>8</v>
      </c>
      <c r="D6040" t="s">
        <v>2404</v>
      </c>
      <c r="E6040">
        <v>0</v>
      </c>
    </row>
    <row r="6041" spans="1:5" x14ac:dyDescent="0.3">
      <c r="A6041">
        <v>91500129</v>
      </c>
      <c r="B6041" t="s">
        <v>351</v>
      </c>
      <c r="C6041" t="s">
        <v>8</v>
      </c>
      <c r="D6041" t="s">
        <v>2405</v>
      </c>
      <c r="E6041">
        <v>0</v>
      </c>
    </row>
    <row r="6042" spans="1:5" x14ac:dyDescent="0.3">
      <c r="A6042">
        <v>91500129</v>
      </c>
      <c r="B6042" t="s">
        <v>351</v>
      </c>
      <c r="C6042" t="s">
        <v>8</v>
      </c>
      <c r="D6042" t="s">
        <v>2406</v>
      </c>
      <c r="E6042">
        <v>0</v>
      </c>
    </row>
    <row r="6043" spans="1:5" x14ac:dyDescent="0.3">
      <c r="A6043">
        <v>91500129</v>
      </c>
      <c r="B6043" t="s">
        <v>351</v>
      </c>
      <c r="C6043" t="s">
        <v>8</v>
      </c>
      <c r="D6043" t="s">
        <v>2407</v>
      </c>
      <c r="E6043">
        <v>-1</v>
      </c>
    </row>
    <row r="6044" spans="1:5" x14ac:dyDescent="0.3">
      <c r="A6044">
        <v>91500129</v>
      </c>
      <c r="B6044" t="s">
        <v>351</v>
      </c>
      <c r="C6044" t="s">
        <v>8</v>
      </c>
      <c r="D6044" t="s">
        <v>2408</v>
      </c>
      <c r="E6044">
        <v>0</v>
      </c>
    </row>
    <row r="6045" spans="1:5" x14ac:dyDescent="0.3">
      <c r="A6045">
        <v>91500129</v>
      </c>
      <c r="B6045" t="s">
        <v>351</v>
      </c>
      <c r="C6045" t="s">
        <v>8</v>
      </c>
      <c r="D6045" t="s">
        <v>2409</v>
      </c>
      <c r="E6045">
        <v>0</v>
      </c>
    </row>
    <row r="6046" spans="1:5" x14ac:dyDescent="0.3">
      <c r="A6046">
        <v>91500129</v>
      </c>
      <c r="B6046" t="s">
        <v>351</v>
      </c>
      <c r="C6046" t="s">
        <v>8</v>
      </c>
      <c r="D6046" t="s">
        <v>2410</v>
      </c>
      <c r="E6046">
        <v>0</v>
      </c>
    </row>
    <row r="6047" spans="1:5" x14ac:dyDescent="0.3">
      <c r="A6047">
        <v>91500129</v>
      </c>
      <c r="B6047" t="s">
        <v>351</v>
      </c>
      <c r="C6047" t="s">
        <v>8</v>
      </c>
      <c r="D6047" t="s">
        <v>2411</v>
      </c>
      <c r="E6047">
        <v>0</v>
      </c>
    </row>
    <row r="6048" spans="1:5" x14ac:dyDescent="0.3">
      <c r="A6048">
        <v>91500129</v>
      </c>
      <c r="B6048" t="s">
        <v>351</v>
      </c>
      <c r="C6048" t="s">
        <v>8</v>
      </c>
      <c r="D6048" t="s">
        <v>2412</v>
      </c>
      <c r="E6048">
        <v>0</v>
      </c>
    </row>
    <row r="6049" spans="1:5" x14ac:dyDescent="0.3">
      <c r="A6049">
        <v>91500129</v>
      </c>
      <c r="B6049" t="s">
        <v>351</v>
      </c>
      <c r="C6049" t="s">
        <v>8</v>
      </c>
      <c r="D6049" t="s">
        <v>2413</v>
      </c>
      <c r="E6049">
        <v>0</v>
      </c>
    </row>
    <row r="6050" spans="1:5" x14ac:dyDescent="0.3">
      <c r="A6050">
        <v>20070003</v>
      </c>
      <c r="B6050" t="s">
        <v>353</v>
      </c>
      <c r="C6050" t="s">
        <v>8</v>
      </c>
      <c r="D6050" t="s">
        <v>2378</v>
      </c>
      <c r="E6050">
        <v>0</v>
      </c>
    </row>
    <row r="6051" spans="1:5" x14ac:dyDescent="0.3">
      <c r="A6051">
        <v>20070003</v>
      </c>
      <c r="B6051" t="s">
        <v>353</v>
      </c>
      <c r="C6051" t="s">
        <v>8</v>
      </c>
      <c r="D6051" t="s">
        <v>2379</v>
      </c>
      <c r="E6051">
        <v>-6</v>
      </c>
    </row>
    <row r="6052" spans="1:5" x14ac:dyDescent="0.3">
      <c r="A6052">
        <v>20070003</v>
      </c>
      <c r="B6052" t="s">
        <v>353</v>
      </c>
      <c r="C6052" t="s">
        <v>8</v>
      </c>
      <c r="D6052" t="s">
        <v>2380</v>
      </c>
      <c r="E6052">
        <v>0</v>
      </c>
    </row>
    <row r="6053" spans="1:5" x14ac:dyDescent="0.3">
      <c r="A6053">
        <v>20070003</v>
      </c>
      <c r="B6053" t="s">
        <v>353</v>
      </c>
      <c r="C6053" t="s">
        <v>8</v>
      </c>
      <c r="D6053" t="s">
        <v>2381</v>
      </c>
      <c r="E6053">
        <v>0</v>
      </c>
    </row>
    <row r="6054" spans="1:5" x14ac:dyDescent="0.3">
      <c r="A6054">
        <v>20070003</v>
      </c>
      <c r="B6054" t="s">
        <v>353</v>
      </c>
      <c r="C6054" t="s">
        <v>8</v>
      </c>
      <c r="D6054" t="s">
        <v>2382</v>
      </c>
      <c r="E6054">
        <v>0</v>
      </c>
    </row>
    <row r="6055" spans="1:5" x14ac:dyDescent="0.3">
      <c r="A6055">
        <v>20070003</v>
      </c>
      <c r="B6055" t="s">
        <v>353</v>
      </c>
      <c r="C6055" t="s">
        <v>8</v>
      </c>
      <c r="D6055" t="s">
        <v>2383</v>
      </c>
      <c r="E6055">
        <v>0</v>
      </c>
    </row>
    <row r="6056" spans="1:5" x14ac:dyDescent="0.3">
      <c r="A6056">
        <v>20070003</v>
      </c>
      <c r="B6056" t="s">
        <v>353</v>
      </c>
      <c r="C6056" t="s">
        <v>8</v>
      </c>
      <c r="D6056" t="s">
        <v>2384</v>
      </c>
      <c r="E6056">
        <v>0</v>
      </c>
    </row>
    <row r="6057" spans="1:5" x14ac:dyDescent="0.3">
      <c r="A6057">
        <v>20070003</v>
      </c>
      <c r="B6057" t="s">
        <v>353</v>
      </c>
      <c r="C6057" t="s">
        <v>8</v>
      </c>
      <c r="D6057" t="s">
        <v>2385</v>
      </c>
      <c r="E6057">
        <v>0</v>
      </c>
    </row>
    <row r="6058" spans="1:5" x14ac:dyDescent="0.3">
      <c r="A6058">
        <v>20070003</v>
      </c>
      <c r="B6058" t="s">
        <v>353</v>
      </c>
      <c r="C6058" t="s">
        <v>8</v>
      </c>
      <c r="D6058" t="s">
        <v>2386</v>
      </c>
      <c r="E6058">
        <v>-2</v>
      </c>
    </row>
    <row r="6059" spans="1:5" x14ac:dyDescent="0.3">
      <c r="A6059">
        <v>20070003</v>
      </c>
      <c r="B6059" t="s">
        <v>353</v>
      </c>
      <c r="C6059" t="s">
        <v>8</v>
      </c>
      <c r="D6059" t="s">
        <v>2387</v>
      </c>
      <c r="E6059">
        <v>-4</v>
      </c>
    </row>
    <row r="6060" spans="1:5" x14ac:dyDescent="0.3">
      <c r="A6060">
        <v>20070003</v>
      </c>
      <c r="B6060" t="s">
        <v>353</v>
      </c>
      <c r="C6060" t="s">
        <v>8</v>
      </c>
      <c r="D6060" t="s">
        <v>2388</v>
      </c>
      <c r="E6060">
        <v>0</v>
      </c>
    </row>
    <row r="6061" spans="1:5" x14ac:dyDescent="0.3">
      <c r="A6061">
        <v>20070003</v>
      </c>
      <c r="B6061" t="s">
        <v>353</v>
      </c>
      <c r="C6061" t="s">
        <v>8</v>
      </c>
      <c r="D6061" t="s">
        <v>2389</v>
      </c>
      <c r="E6061">
        <v>-2</v>
      </c>
    </row>
    <row r="6062" spans="1:5" x14ac:dyDescent="0.3">
      <c r="A6062">
        <v>20070003</v>
      </c>
      <c r="B6062" t="s">
        <v>353</v>
      </c>
      <c r="C6062" t="s">
        <v>8</v>
      </c>
      <c r="D6062" t="s">
        <v>2390</v>
      </c>
      <c r="E6062">
        <v>-7</v>
      </c>
    </row>
    <row r="6063" spans="1:5" x14ac:dyDescent="0.3">
      <c r="A6063">
        <v>20070003</v>
      </c>
      <c r="B6063" t="s">
        <v>353</v>
      </c>
      <c r="C6063" t="s">
        <v>8</v>
      </c>
      <c r="D6063" t="s">
        <v>2391</v>
      </c>
      <c r="E6063">
        <v>-15</v>
      </c>
    </row>
    <row r="6064" spans="1:5" x14ac:dyDescent="0.3">
      <c r="A6064">
        <v>20070003</v>
      </c>
      <c r="B6064" t="s">
        <v>353</v>
      </c>
      <c r="C6064" t="s">
        <v>8</v>
      </c>
      <c r="D6064" t="s">
        <v>2392</v>
      </c>
      <c r="E6064">
        <v>0</v>
      </c>
    </row>
    <row r="6065" spans="1:5" x14ac:dyDescent="0.3">
      <c r="A6065">
        <v>20070003</v>
      </c>
      <c r="B6065" t="s">
        <v>353</v>
      </c>
      <c r="C6065" t="s">
        <v>8</v>
      </c>
      <c r="D6065" t="s">
        <v>2393</v>
      </c>
      <c r="E6065">
        <v>0</v>
      </c>
    </row>
    <row r="6066" spans="1:5" x14ac:dyDescent="0.3">
      <c r="A6066">
        <v>20070003</v>
      </c>
      <c r="B6066" t="s">
        <v>353</v>
      </c>
      <c r="C6066" t="s">
        <v>8</v>
      </c>
      <c r="D6066" t="s">
        <v>2394</v>
      </c>
      <c r="E6066">
        <v>0</v>
      </c>
    </row>
    <row r="6067" spans="1:5" x14ac:dyDescent="0.3">
      <c r="A6067">
        <v>20070003</v>
      </c>
      <c r="B6067" t="s">
        <v>353</v>
      </c>
      <c r="C6067" t="s">
        <v>8</v>
      </c>
      <c r="D6067" t="s">
        <v>2395</v>
      </c>
      <c r="E6067">
        <v>0</v>
      </c>
    </row>
    <row r="6068" spans="1:5" x14ac:dyDescent="0.3">
      <c r="A6068">
        <v>20070003</v>
      </c>
      <c r="B6068" t="s">
        <v>353</v>
      </c>
      <c r="C6068" t="s">
        <v>8</v>
      </c>
      <c r="D6068" t="s">
        <v>2396</v>
      </c>
      <c r="E6068">
        <v>0</v>
      </c>
    </row>
    <row r="6069" spans="1:5" x14ac:dyDescent="0.3">
      <c r="A6069">
        <v>20070003</v>
      </c>
      <c r="B6069" t="s">
        <v>353</v>
      </c>
      <c r="C6069" t="s">
        <v>8</v>
      </c>
      <c r="D6069" t="s">
        <v>2397</v>
      </c>
      <c r="E6069">
        <v>0</v>
      </c>
    </row>
    <row r="6070" spans="1:5" x14ac:dyDescent="0.3">
      <c r="A6070">
        <v>20070003</v>
      </c>
      <c r="B6070" t="s">
        <v>353</v>
      </c>
      <c r="C6070" t="s">
        <v>8</v>
      </c>
      <c r="D6070" t="s">
        <v>2398</v>
      </c>
      <c r="E6070">
        <v>-5</v>
      </c>
    </row>
    <row r="6071" spans="1:5" x14ac:dyDescent="0.3">
      <c r="A6071">
        <v>20070003</v>
      </c>
      <c r="B6071" t="s">
        <v>353</v>
      </c>
      <c r="C6071" t="s">
        <v>8</v>
      </c>
      <c r="D6071" t="s">
        <v>2399</v>
      </c>
      <c r="E6071">
        <v>0</v>
      </c>
    </row>
    <row r="6072" spans="1:5" x14ac:dyDescent="0.3">
      <c r="A6072">
        <v>20070003</v>
      </c>
      <c r="B6072" t="s">
        <v>353</v>
      </c>
      <c r="C6072" t="s">
        <v>8</v>
      </c>
      <c r="D6072" t="s">
        <v>2400</v>
      </c>
      <c r="E6072">
        <v>0</v>
      </c>
    </row>
    <row r="6073" spans="1:5" x14ac:dyDescent="0.3">
      <c r="A6073">
        <v>20070003</v>
      </c>
      <c r="B6073" t="s">
        <v>353</v>
      </c>
      <c r="C6073" t="s">
        <v>8</v>
      </c>
      <c r="D6073" t="s">
        <v>2401</v>
      </c>
      <c r="E6073">
        <v>0</v>
      </c>
    </row>
    <row r="6074" spans="1:5" x14ac:dyDescent="0.3">
      <c r="A6074">
        <v>20070003</v>
      </c>
      <c r="B6074" t="s">
        <v>353</v>
      </c>
      <c r="C6074" t="s">
        <v>8</v>
      </c>
      <c r="D6074" t="s">
        <v>2402</v>
      </c>
      <c r="E6074">
        <v>-6</v>
      </c>
    </row>
    <row r="6075" spans="1:5" x14ac:dyDescent="0.3">
      <c r="A6075">
        <v>20070003</v>
      </c>
      <c r="B6075" t="s">
        <v>353</v>
      </c>
      <c r="C6075" t="s">
        <v>8</v>
      </c>
      <c r="D6075" t="s">
        <v>2403</v>
      </c>
      <c r="E6075">
        <v>-15</v>
      </c>
    </row>
    <row r="6076" spans="1:5" x14ac:dyDescent="0.3">
      <c r="A6076">
        <v>20070003</v>
      </c>
      <c r="B6076" t="s">
        <v>353</v>
      </c>
      <c r="C6076" t="s">
        <v>8</v>
      </c>
      <c r="D6076" t="s">
        <v>2404</v>
      </c>
      <c r="E6076">
        <v>0</v>
      </c>
    </row>
    <row r="6077" spans="1:5" x14ac:dyDescent="0.3">
      <c r="A6077">
        <v>20070003</v>
      </c>
      <c r="B6077" t="s">
        <v>353</v>
      </c>
      <c r="C6077" t="s">
        <v>8</v>
      </c>
      <c r="D6077" t="s">
        <v>2405</v>
      </c>
      <c r="E6077">
        <v>0</v>
      </c>
    </row>
    <row r="6078" spans="1:5" x14ac:dyDescent="0.3">
      <c r="A6078">
        <v>20070003</v>
      </c>
      <c r="B6078" t="s">
        <v>353</v>
      </c>
      <c r="C6078" t="s">
        <v>8</v>
      </c>
      <c r="D6078" t="s">
        <v>2406</v>
      </c>
      <c r="E6078">
        <v>0</v>
      </c>
    </row>
    <row r="6079" spans="1:5" x14ac:dyDescent="0.3">
      <c r="A6079">
        <v>20070003</v>
      </c>
      <c r="B6079" t="s">
        <v>353</v>
      </c>
      <c r="C6079" t="s">
        <v>8</v>
      </c>
      <c r="D6079" t="s">
        <v>2407</v>
      </c>
      <c r="E6079">
        <v>-5</v>
      </c>
    </row>
    <row r="6080" spans="1:5" x14ac:dyDescent="0.3">
      <c r="A6080">
        <v>20070003</v>
      </c>
      <c r="B6080" t="s">
        <v>353</v>
      </c>
      <c r="C6080" t="s">
        <v>8</v>
      </c>
      <c r="D6080" t="s">
        <v>2408</v>
      </c>
      <c r="E6080">
        <v>0</v>
      </c>
    </row>
    <row r="6081" spans="1:5" x14ac:dyDescent="0.3">
      <c r="A6081">
        <v>20070003</v>
      </c>
      <c r="B6081" t="s">
        <v>353</v>
      </c>
      <c r="C6081" t="s">
        <v>8</v>
      </c>
      <c r="D6081" t="s">
        <v>2409</v>
      </c>
      <c r="E6081">
        <v>-2</v>
      </c>
    </row>
    <row r="6082" spans="1:5" x14ac:dyDescent="0.3">
      <c r="A6082">
        <v>20070003</v>
      </c>
      <c r="B6082" t="s">
        <v>353</v>
      </c>
      <c r="C6082" t="s">
        <v>8</v>
      </c>
      <c r="D6082" t="s">
        <v>2410</v>
      </c>
      <c r="E6082">
        <v>-10</v>
      </c>
    </row>
    <row r="6083" spans="1:5" x14ac:dyDescent="0.3">
      <c r="A6083">
        <v>20070003</v>
      </c>
      <c r="B6083" t="s">
        <v>353</v>
      </c>
      <c r="C6083" t="s">
        <v>8</v>
      </c>
      <c r="D6083" t="s">
        <v>2411</v>
      </c>
      <c r="E6083">
        <v>0</v>
      </c>
    </row>
    <row r="6084" spans="1:5" x14ac:dyDescent="0.3">
      <c r="A6084">
        <v>20070003</v>
      </c>
      <c r="B6084" t="s">
        <v>353</v>
      </c>
      <c r="C6084" t="s">
        <v>8</v>
      </c>
      <c r="D6084" t="s">
        <v>2412</v>
      </c>
      <c r="E6084">
        <v>0</v>
      </c>
    </row>
    <row r="6085" spans="1:5" x14ac:dyDescent="0.3">
      <c r="A6085">
        <v>20070003</v>
      </c>
      <c r="B6085" t="s">
        <v>353</v>
      </c>
      <c r="C6085" t="s">
        <v>8</v>
      </c>
      <c r="D6085" t="s">
        <v>2413</v>
      </c>
      <c r="E6085">
        <v>-4</v>
      </c>
    </row>
    <row r="6086" spans="1:5" x14ac:dyDescent="0.3">
      <c r="A6086">
        <v>83010076</v>
      </c>
      <c r="B6086" t="s">
        <v>355</v>
      </c>
      <c r="C6086" t="s">
        <v>8</v>
      </c>
      <c r="D6086" t="s">
        <v>2378</v>
      </c>
      <c r="E6086">
        <v>0</v>
      </c>
    </row>
    <row r="6087" spans="1:5" x14ac:dyDescent="0.3">
      <c r="A6087">
        <v>83010076</v>
      </c>
      <c r="B6087" t="s">
        <v>355</v>
      </c>
      <c r="C6087" t="s">
        <v>8</v>
      </c>
      <c r="D6087" t="s">
        <v>2379</v>
      </c>
      <c r="E6087">
        <v>0</v>
      </c>
    </row>
    <row r="6088" spans="1:5" x14ac:dyDescent="0.3">
      <c r="A6088">
        <v>83010076</v>
      </c>
      <c r="B6088" t="s">
        <v>355</v>
      </c>
      <c r="C6088" t="s">
        <v>8</v>
      </c>
      <c r="D6088" t="s">
        <v>2380</v>
      </c>
      <c r="E6088">
        <v>0</v>
      </c>
    </row>
    <row r="6089" spans="1:5" x14ac:dyDescent="0.3">
      <c r="A6089">
        <v>83010076</v>
      </c>
      <c r="B6089" t="s">
        <v>355</v>
      </c>
      <c r="C6089" t="s">
        <v>8</v>
      </c>
      <c r="D6089" t="s">
        <v>2381</v>
      </c>
      <c r="E6089">
        <v>0</v>
      </c>
    </row>
    <row r="6090" spans="1:5" x14ac:dyDescent="0.3">
      <c r="A6090">
        <v>83010076</v>
      </c>
      <c r="B6090" t="s">
        <v>355</v>
      </c>
      <c r="C6090" t="s">
        <v>8</v>
      </c>
      <c r="D6090" t="s">
        <v>2382</v>
      </c>
      <c r="E6090">
        <v>-1</v>
      </c>
    </row>
    <row r="6091" spans="1:5" x14ac:dyDescent="0.3">
      <c r="A6091">
        <v>83010076</v>
      </c>
      <c r="B6091" t="s">
        <v>355</v>
      </c>
      <c r="C6091" t="s">
        <v>8</v>
      </c>
      <c r="D6091" t="s">
        <v>2383</v>
      </c>
      <c r="E6091">
        <v>0</v>
      </c>
    </row>
    <row r="6092" spans="1:5" x14ac:dyDescent="0.3">
      <c r="A6092">
        <v>83010076</v>
      </c>
      <c r="B6092" t="s">
        <v>355</v>
      </c>
      <c r="C6092" t="s">
        <v>8</v>
      </c>
      <c r="D6092" t="s">
        <v>2384</v>
      </c>
      <c r="E6092">
        <v>0</v>
      </c>
    </row>
    <row r="6093" spans="1:5" x14ac:dyDescent="0.3">
      <c r="A6093">
        <v>83010076</v>
      </c>
      <c r="B6093" t="s">
        <v>355</v>
      </c>
      <c r="C6093" t="s">
        <v>8</v>
      </c>
      <c r="D6093" t="s">
        <v>2385</v>
      </c>
      <c r="E6093">
        <v>0</v>
      </c>
    </row>
    <row r="6094" spans="1:5" x14ac:dyDescent="0.3">
      <c r="A6094">
        <v>83010076</v>
      </c>
      <c r="B6094" t="s">
        <v>355</v>
      </c>
      <c r="C6094" t="s">
        <v>8</v>
      </c>
      <c r="D6094" t="s">
        <v>2386</v>
      </c>
      <c r="E6094">
        <v>0</v>
      </c>
    </row>
    <row r="6095" spans="1:5" x14ac:dyDescent="0.3">
      <c r="A6095">
        <v>83010076</v>
      </c>
      <c r="B6095" t="s">
        <v>355</v>
      </c>
      <c r="C6095" t="s">
        <v>8</v>
      </c>
      <c r="D6095" t="s">
        <v>2387</v>
      </c>
      <c r="E6095">
        <v>0</v>
      </c>
    </row>
    <row r="6096" spans="1:5" x14ac:dyDescent="0.3">
      <c r="A6096">
        <v>83010076</v>
      </c>
      <c r="B6096" t="s">
        <v>355</v>
      </c>
      <c r="C6096" t="s">
        <v>8</v>
      </c>
      <c r="D6096" t="s">
        <v>2388</v>
      </c>
      <c r="E6096">
        <v>0</v>
      </c>
    </row>
    <row r="6097" spans="1:5" x14ac:dyDescent="0.3">
      <c r="A6097">
        <v>83010076</v>
      </c>
      <c r="B6097" t="s">
        <v>355</v>
      </c>
      <c r="C6097" t="s">
        <v>8</v>
      </c>
      <c r="D6097" t="s">
        <v>2389</v>
      </c>
      <c r="E6097">
        <v>0</v>
      </c>
    </row>
    <row r="6098" spans="1:5" x14ac:dyDescent="0.3">
      <c r="A6098">
        <v>83010076</v>
      </c>
      <c r="B6098" t="s">
        <v>355</v>
      </c>
      <c r="C6098" t="s">
        <v>8</v>
      </c>
      <c r="D6098" t="s">
        <v>2390</v>
      </c>
      <c r="E6098">
        <v>0</v>
      </c>
    </row>
    <row r="6099" spans="1:5" x14ac:dyDescent="0.3">
      <c r="A6099">
        <v>83010076</v>
      </c>
      <c r="B6099" t="s">
        <v>355</v>
      </c>
      <c r="C6099" t="s">
        <v>8</v>
      </c>
      <c r="D6099" t="s">
        <v>2391</v>
      </c>
      <c r="E6099">
        <v>0</v>
      </c>
    </row>
    <row r="6100" spans="1:5" x14ac:dyDescent="0.3">
      <c r="A6100">
        <v>83010076</v>
      </c>
      <c r="B6100" t="s">
        <v>355</v>
      </c>
      <c r="C6100" t="s">
        <v>8</v>
      </c>
      <c r="D6100" t="s">
        <v>2392</v>
      </c>
      <c r="E6100">
        <v>0</v>
      </c>
    </row>
    <row r="6101" spans="1:5" x14ac:dyDescent="0.3">
      <c r="A6101">
        <v>83010076</v>
      </c>
      <c r="B6101" t="s">
        <v>355</v>
      </c>
      <c r="C6101" t="s">
        <v>8</v>
      </c>
      <c r="D6101" t="s">
        <v>2393</v>
      </c>
      <c r="E6101">
        <v>0</v>
      </c>
    </row>
    <row r="6102" spans="1:5" x14ac:dyDescent="0.3">
      <c r="A6102">
        <v>83010076</v>
      </c>
      <c r="B6102" t="s">
        <v>355</v>
      </c>
      <c r="C6102" t="s">
        <v>8</v>
      </c>
      <c r="D6102" t="s">
        <v>2394</v>
      </c>
      <c r="E6102">
        <v>-1</v>
      </c>
    </row>
    <row r="6103" spans="1:5" x14ac:dyDescent="0.3">
      <c r="A6103">
        <v>83010076</v>
      </c>
      <c r="B6103" t="s">
        <v>355</v>
      </c>
      <c r="C6103" t="s">
        <v>8</v>
      </c>
      <c r="D6103" t="s">
        <v>2395</v>
      </c>
      <c r="E6103">
        <v>0</v>
      </c>
    </row>
    <row r="6104" spans="1:5" x14ac:dyDescent="0.3">
      <c r="A6104">
        <v>83010076</v>
      </c>
      <c r="B6104" t="s">
        <v>355</v>
      </c>
      <c r="C6104" t="s">
        <v>8</v>
      </c>
      <c r="D6104" t="s">
        <v>2396</v>
      </c>
      <c r="E6104">
        <v>0</v>
      </c>
    </row>
    <row r="6105" spans="1:5" x14ac:dyDescent="0.3">
      <c r="A6105">
        <v>83010076</v>
      </c>
      <c r="B6105" t="s">
        <v>355</v>
      </c>
      <c r="C6105" t="s">
        <v>8</v>
      </c>
      <c r="D6105" t="s">
        <v>2397</v>
      </c>
      <c r="E6105">
        <v>0</v>
      </c>
    </row>
    <row r="6106" spans="1:5" x14ac:dyDescent="0.3">
      <c r="A6106">
        <v>83010076</v>
      </c>
      <c r="B6106" t="s">
        <v>355</v>
      </c>
      <c r="C6106" t="s">
        <v>8</v>
      </c>
      <c r="D6106" t="s">
        <v>2398</v>
      </c>
      <c r="E6106">
        <v>0</v>
      </c>
    </row>
    <row r="6107" spans="1:5" x14ac:dyDescent="0.3">
      <c r="A6107">
        <v>83010076</v>
      </c>
      <c r="B6107" t="s">
        <v>355</v>
      </c>
      <c r="C6107" t="s">
        <v>8</v>
      </c>
      <c r="D6107" t="s">
        <v>2399</v>
      </c>
      <c r="E6107">
        <v>0</v>
      </c>
    </row>
    <row r="6108" spans="1:5" x14ac:dyDescent="0.3">
      <c r="A6108">
        <v>83010076</v>
      </c>
      <c r="B6108" t="s">
        <v>355</v>
      </c>
      <c r="C6108" t="s">
        <v>8</v>
      </c>
      <c r="D6108" t="s">
        <v>2400</v>
      </c>
      <c r="E6108">
        <v>0</v>
      </c>
    </row>
    <row r="6109" spans="1:5" x14ac:dyDescent="0.3">
      <c r="A6109">
        <v>83010076</v>
      </c>
      <c r="B6109" t="s">
        <v>355</v>
      </c>
      <c r="C6109" t="s">
        <v>8</v>
      </c>
      <c r="D6109" t="s">
        <v>2401</v>
      </c>
      <c r="E6109">
        <v>0</v>
      </c>
    </row>
    <row r="6110" spans="1:5" x14ac:dyDescent="0.3">
      <c r="A6110">
        <v>83010076</v>
      </c>
      <c r="B6110" t="s">
        <v>355</v>
      </c>
      <c r="C6110" t="s">
        <v>8</v>
      </c>
      <c r="D6110" t="s">
        <v>2402</v>
      </c>
      <c r="E6110">
        <v>0</v>
      </c>
    </row>
    <row r="6111" spans="1:5" x14ac:dyDescent="0.3">
      <c r="A6111">
        <v>83010076</v>
      </c>
      <c r="B6111" t="s">
        <v>355</v>
      </c>
      <c r="C6111" t="s">
        <v>8</v>
      </c>
      <c r="D6111" t="s">
        <v>2403</v>
      </c>
      <c r="E6111">
        <v>0</v>
      </c>
    </row>
    <row r="6112" spans="1:5" x14ac:dyDescent="0.3">
      <c r="A6112">
        <v>83010076</v>
      </c>
      <c r="B6112" t="s">
        <v>355</v>
      </c>
      <c r="C6112" t="s">
        <v>8</v>
      </c>
      <c r="D6112" t="s">
        <v>2404</v>
      </c>
      <c r="E6112">
        <v>0</v>
      </c>
    </row>
    <row r="6113" spans="1:5" x14ac:dyDescent="0.3">
      <c r="A6113">
        <v>83010076</v>
      </c>
      <c r="B6113" t="s">
        <v>355</v>
      </c>
      <c r="C6113" t="s">
        <v>8</v>
      </c>
      <c r="D6113" t="s">
        <v>2405</v>
      </c>
      <c r="E6113">
        <v>0</v>
      </c>
    </row>
    <row r="6114" spans="1:5" x14ac:dyDescent="0.3">
      <c r="A6114">
        <v>83010076</v>
      </c>
      <c r="B6114" t="s">
        <v>355</v>
      </c>
      <c r="C6114" t="s">
        <v>8</v>
      </c>
      <c r="D6114" t="s">
        <v>2406</v>
      </c>
      <c r="E6114">
        <v>0</v>
      </c>
    </row>
    <row r="6115" spans="1:5" x14ac:dyDescent="0.3">
      <c r="A6115">
        <v>83010076</v>
      </c>
      <c r="B6115" t="s">
        <v>355</v>
      </c>
      <c r="C6115" t="s">
        <v>8</v>
      </c>
      <c r="D6115" t="s">
        <v>2407</v>
      </c>
      <c r="E6115">
        <v>-1</v>
      </c>
    </row>
    <row r="6116" spans="1:5" x14ac:dyDescent="0.3">
      <c r="A6116">
        <v>83010076</v>
      </c>
      <c r="B6116" t="s">
        <v>355</v>
      </c>
      <c r="C6116" t="s">
        <v>8</v>
      </c>
      <c r="D6116" t="s">
        <v>2408</v>
      </c>
      <c r="E6116">
        <v>0</v>
      </c>
    </row>
    <row r="6117" spans="1:5" x14ac:dyDescent="0.3">
      <c r="A6117">
        <v>83010076</v>
      </c>
      <c r="B6117" t="s">
        <v>355</v>
      </c>
      <c r="C6117" t="s">
        <v>8</v>
      </c>
      <c r="D6117" t="s">
        <v>2409</v>
      </c>
      <c r="E6117">
        <v>0</v>
      </c>
    </row>
    <row r="6118" spans="1:5" x14ac:dyDescent="0.3">
      <c r="A6118">
        <v>83010076</v>
      </c>
      <c r="B6118" t="s">
        <v>355</v>
      </c>
      <c r="C6118" t="s">
        <v>8</v>
      </c>
      <c r="D6118" t="s">
        <v>2410</v>
      </c>
      <c r="E6118">
        <v>0</v>
      </c>
    </row>
    <row r="6119" spans="1:5" x14ac:dyDescent="0.3">
      <c r="A6119">
        <v>83010076</v>
      </c>
      <c r="B6119" t="s">
        <v>355</v>
      </c>
      <c r="C6119" t="s">
        <v>8</v>
      </c>
      <c r="D6119" t="s">
        <v>2411</v>
      </c>
      <c r="E6119">
        <v>0</v>
      </c>
    </row>
    <row r="6120" spans="1:5" x14ac:dyDescent="0.3">
      <c r="A6120">
        <v>83010076</v>
      </c>
      <c r="B6120" t="s">
        <v>355</v>
      </c>
      <c r="C6120" t="s">
        <v>8</v>
      </c>
      <c r="D6120" t="s">
        <v>2412</v>
      </c>
      <c r="E6120">
        <v>0</v>
      </c>
    </row>
    <row r="6121" spans="1:5" x14ac:dyDescent="0.3">
      <c r="A6121">
        <v>83010076</v>
      </c>
      <c r="B6121" t="s">
        <v>355</v>
      </c>
      <c r="C6121" t="s">
        <v>8</v>
      </c>
      <c r="D6121" t="s">
        <v>2413</v>
      </c>
      <c r="E6121">
        <v>0</v>
      </c>
    </row>
    <row r="6122" spans="1:5" x14ac:dyDescent="0.3">
      <c r="A6122">
        <v>87220011</v>
      </c>
      <c r="B6122" t="s">
        <v>357</v>
      </c>
      <c r="C6122" t="s">
        <v>8</v>
      </c>
      <c r="D6122" t="s">
        <v>2378</v>
      </c>
      <c r="E6122">
        <v>0</v>
      </c>
    </row>
    <row r="6123" spans="1:5" x14ac:dyDescent="0.3">
      <c r="A6123">
        <v>87220011</v>
      </c>
      <c r="B6123" t="s">
        <v>357</v>
      </c>
      <c r="C6123" t="s">
        <v>8</v>
      </c>
      <c r="D6123" t="s">
        <v>2379</v>
      </c>
      <c r="E6123">
        <v>0</v>
      </c>
    </row>
    <row r="6124" spans="1:5" x14ac:dyDescent="0.3">
      <c r="A6124">
        <v>87220011</v>
      </c>
      <c r="B6124" t="s">
        <v>357</v>
      </c>
      <c r="C6124" t="s">
        <v>8</v>
      </c>
      <c r="D6124" t="s">
        <v>2380</v>
      </c>
      <c r="E6124">
        <v>0</v>
      </c>
    </row>
    <row r="6125" spans="1:5" x14ac:dyDescent="0.3">
      <c r="A6125">
        <v>87220011</v>
      </c>
      <c r="B6125" t="s">
        <v>357</v>
      </c>
      <c r="C6125" t="s">
        <v>8</v>
      </c>
      <c r="D6125" t="s">
        <v>2381</v>
      </c>
      <c r="E6125">
        <v>0</v>
      </c>
    </row>
    <row r="6126" spans="1:5" x14ac:dyDescent="0.3">
      <c r="A6126">
        <v>87220011</v>
      </c>
      <c r="B6126" t="s">
        <v>357</v>
      </c>
      <c r="C6126" t="s">
        <v>8</v>
      </c>
      <c r="D6126" t="s">
        <v>2382</v>
      </c>
      <c r="E6126">
        <v>0</v>
      </c>
    </row>
    <row r="6127" spans="1:5" x14ac:dyDescent="0.3">
      <c r="A6127">
        <v>87220011</v>
      </c>
      <c r="B6127" t="s">
        <v>357</v>
      </c>
      <c r="C6127" t="s">
        <v>8</v>
      </c>
      <c r="D6127" t="s">
        <v>2383</v>
      </c>
      <c r="E6127">
        <v>0</v>
      </c>
    </row>
    <row r="6128" spans="1:5" x14ac:dyDescent="0.3">
      <c r="A6128">
        <v>87220011</v>
      </c>
      <c r="B6128" t="s">
        <v>357</v>
      </c>
      <c r="C6128" t="s">
        <v>8</v>
      </c>
      <c r="D6128" t="s">
        <v>2384</v>
      </c>
      <c r="E6128">
        <v>0</v>
      </c>
    </row>
    <row r="6129" spans="1:5" x14ac:dyDescent="0.3">
      <c r="A6129">
        <v>87220011</v>
      </c>
      <c r="B6129" t="s">
        <v>357</v>
      </c>
      <c r="C6129" t="s">
        <v>8</v>
      </c>
      <c r="D6129" t="s">
        <v>2385</v>
      </c>
      <c r="E6129">
        <v>0</v>
      </c>
    </row>
    <row r="6130" spans="1:5" x14ac:dyDescent="0.3">
      <c r="A6130">
        <v>87220011</v>
      </c>
      <c r="B6130" t="s">
        <v>357</v>
      </c>
      <c r="C6130" t="s">
        <v>8</v>
      </c>
      <c r="D6130" t="s">
        <v>2386</v>
      </c>
      <c r="E6130">
        <v>0</v>
      </c>
    </row>
    <row r="6131" spans="1:5" x14ac:dyDescent="0.3">
      <c r="A6131">
        <v>87220011</v>
      </c>
      <c r="B6131" t="s">
        <v>357</v>
      </c>
      <c r="C6131" t="s">
        <v>8</v>
      </c>
      <c r="D6131" t="s">
        <v>2387</v>
      </c>
      <c r="E6131">
        <v>0</v>
      </c>
    </row>
    <row r="6132" spans="1:5" x14ac:dyDescent="0.3">
      <c r="A6132">
        <v>87220011</v>
      </c>
      <c r="B6132" t="s">
        <v>357</v>
      </c>
      <c r="C6132" t="s">
        <v>8</v>
      </c>
      <c r="D6132" t="s">
        <v>2388</v>
      </c>
      <c r="E6132">
        <v>0</v>
      </c>
    </row>
    <row r="6133" spans="1:5" x14ac:dyDescent="0.3">
      <c r="A6133">
        <v>87220011</v>
      </c>
      <c r="B6133" t="s">
        <v>357</v>
      </c>
      <c r="C6133" t="s">
        <v>8</v>
      </c>
      <c r="D6133" t="s">
        <v>2389</v>
      </c>
      <c r="E6133">
        <v>0</v>
      </c>
    </row>
    <row r="6134" spans="1:5" x14ac:dyDescent="0.3">
      <c r="A6134">
        <v>87220011</v>
      </c>
      <c r="B6134" t="s">
        <v>357</v>
      </c>
      <c r="C6134" t="s">
        <v>8</v>
      </c>
      <c r="D6134" t="s">
        <v>2390</v>
      </c>
      <c r="E6134">
        <v>0</v>
      </c>
    </row>
    <row r="6135" spans="1:5" x14ac:dyDescent="0.3">
      <c r="A6135">
        <v>87220011</v>
      </c>
      <c r="B6135" t="s">
        <v>357</v>
      </c>
      <c r="C6135" t="s">
        <v>8</v>
      </c>
      <c r="D6135" t="s">
        <v>2391</v>
      </c>
      <c r="E6135">
        <v>0</v>
      </c>
    </row>
    <row r="6136" spans="1:5" x14ac:dyDescent="0.3">
      <c r="A6136">
        <v>87220011</v>
      </c>
      <c r="B6136" t="s">
        <v>357</v>
      </c>
      <c r="C6136" t="s">
        <v>8</v>
      </c>
      <c r="D6136" t="s">
        <v>2392</v>
      </c>
      <c r="E6136">
        <v>0</v>
      </c>
    </row>
    <row r="6137" spans="1:5" x14ac:dyDescent="0.3">
      <c r="A6137">
        <v>87220011</v>
      </c>
      <c r="B6137" t="s">
        <v>357</v>
      </c>
      <c r="C6137" t="s">
        <v>8</v>
      </c>
      <c r="D6137" t="s">
        <v>2393</v>
      </c>
      <c r="E6137">
        <v>0</v>
      </c>
    </row>
    <row r="6138" spans="1:5" x14ac:dyDescent="0.3">
      <c r="A6138">
        <v>87220011</v>
      </c>
      <c r="B6138" t="s">
        <v>357</v>
      </c>
      <c r="C6138" t="s">
        <v>8</v>
      </c>
      <c r="D6138" t="s">
        <v>2394</v>
      </c>
      <c r="E6138">
        <v>0</v>
      </c>
    </row>
    <row r="6139" spans="1:5" x14ac:dyDescent="0.3">
      <c r="A6139">
        <v>87220011</v>
      </c>
      <c r="B6139" t="s">
        <v>357</v>
      </c>
      <c r="C6139" t="s">
        <v>8</v>
      </c>
      <c r="D6139" t="s">
        <v>2395</v>
      </c>
      <c r="E6139">
        <v>0</v>
      </c>
    </row>
    <row r="6140" spans="1:5" x14ac:dyDescent="0.3">
      <c r="A6140">
        <v>87220011</v>
      </c>
      <c r="B6140" t="s">
        <v>357</v>
      </c>
      <c r="C6140" t="s">
        <v>8</v>
      </c>
      <c r="D6140" t="s">
        <v>2396</v>
      </c>
      <c r="E6140">
        <v>0</v>
      </c>
    </row>
    <row r="6141" spans="1:5" x14ac:dyDescent="0.3">
      <c r="A6141">
        <v>87220011</v>
      </c>
      <c r="B6141" t="s">
        <v>357</v>
      </c>
      <c r="C6141" t="s">
        <v>8</v>
      </c>
      <c r="D6141" t="s">
        <v>2397</v>
      </c>
      <c r="E6141">
        <v>0</v>
      </c>
    </row>
    <row r="6142" spans="1:5" x14ac:dyDescent="0.3">
      <c r="A6142">
        <v>87220011</v>
      </c>
      <c r="B6142" t="s">
        <v>357</v>
      </c>
      <c r="C6142" t="s">
        <v>8</v>
      </c>
      <c r="D6142" t="s">
        <v>2398</v>
      </c>
      <c r="E6142">
        <v>0</v>
      </c>
    </row>
    <row r="6143" spans="1:5" x14ac:dyDescent="0.3">
      <c r="A6143">
        <v>87220011</v>
      </c>
      <c r="B6143" t="s">
        <v>357</v>
      </c>
      <c r="C6143" t="s">
        <v>8</v>
      </c>
      <c r="D6143" t="s">
        <v>2399</v>
      </c>
      <c r="E6143">
        <v>0</v>
      </c>
    </row>
    <row r="6144" spans="1:5" x14ac:dyDescent="0.3">
      <c r="A6144">
        <v>87220011</v>
      </c>
      <c r="B6144" t="s">
        <v>357</v>
      </c>
      <c r="C6144" t="s">
        <v>8</v>
      </c>
      <c r="D6144" t="s">
        <v>2400</v>
      </c>
      <c r="E6144">
        <v>-24</v>
      </c>
    </row>
    <row r="6145" spans="1:5" x14ac:dyDescent="0.3">
      <c r="A6145">
        <v>87220011</v>
      </c>
      <c r="B6145" t="s">
        <v>357</v>
      </c>
      <c r="C6145" t="s">
        <v>8</v>
      </c>
      <c r="D6145" t="s">
        <v>2401</v>
      </c>
      <c r="E6145">
        <v>0</v>
      </c>
    </row>
    <row r="6146" spans="1:5" x14ac:dyDescent="0.3">
      <c r="A6146">
        <v>87220011</v>
      </c>
      <c r="B6146" t="s">
        <v>357</v>
      </c>
      <c r="C6146" t="s">
        <v>8</v>
      </c>
      <c r="D6146" t="s">
        <v>2402</v>
      </c>
      <c r="E6146">
        <v>0</v>
      </c>
    </row>
    <row r="6147" spans="1:5" x14ac:dyDescent="0.3">
      <c r="A6147">
        <v>87220011</v>
      </c>
      <c r="B6147" t="s">
        <v>357</v>
      </c>
      <c r="C6147" t="s">
        <v>8</v>
      </c>
      <c r="D6147" t="s">
        <v>2403</v>
      </c>
      <c r="E6147">
        <v>-14</v>
      </c>
    </row>
    <row r="6148" spans="1:5" x14ac:dyDescent="0.3">
      <c r="A6148">
        <v>87220011</v>
      </c>
      <c r="B6148" t="s">
        <v>357</v>
      </c>
      <c r="C6148" t="s">
        <v>8</v>
      </c>
      <c r="D6148" t="s">
        <v>2404</v>
      </c>
      <c r="E6148">
        <v>0</v>
      </c>
    </row>
    <row r="6149" spans="1:5" x14ac:dyDescent="0.3">
      <c r="A6149">
        <v>87220011</v>
      </c>
      <c r="B6149" t="s">
        <v>357</v>
      </c>
      <c r="C6149" t="s">
        <v>8</v>
      </c>
      <c r="D6149" t="s">
        <v>2405</v>
      </c>
      <c r="E6149">
        <v>-4</v>
      </c>
    </row>
    <row r="6150" spans="1:5" x14ac:dyDescent="0.3">
      <c r="A6150">
        <v>87220011</v>
      </c>
      <c r="B6150" t="s">
        <v>357</v>
      </c>
      <c r="C6150" t="s">
        <v>8</v>
      </c>
      <c r="D6150" t="s">
        <v>2406</v>
      </c>
      <c r="E6150">
        <v>0</v>
      </c>
    </row>
    <row r="6151" spans="1:5" x14ac:dyDescent="0.3">
      <c r="A6151">
        <v>87220011</v>
      </c>
      <c r="B6151" t="s">
        <v>357</v>
      </c>
      <c r="C6151" t="s">
        <v>8</v>
      </c>
      <c r="D6151" t="s">
        <v>2407</v>
      </c>
      <c r="E6151">
        <v>0</v>
      </c>
    </row>
    <row r="6152" spans="1:5" x14ac:dyDescent="0.3">
      <c r="A6152">
        <v>87220011</v>
      </c>
      <c r="B6152" t="s">
        <v>357</v>
      </c>
      <c r="C6152" t="s">
        <v>8</v>
      </c>
      <c r="D6152" t="s">
        <v>2408</v>
      </c>
      <c r="E6152">
        <v>0</v>
      </c>
    </row>
    <row r="6153" spans="1:5" x14ac:dyDescent="0.3">
      <c r="A6153">
        <v>87220011</v>
      </c>
      <c r="B6153" t="s">
        <v>357</v>
      </c>
      <c r="C6153" t="s">
        <v>8</v>
      </c>
      <c r="D6153" t="s">
        <v>2409</v>
      </c>
      <c r="E6153">
        <v>-10</v>
      </c>
    </row>
    <row r="6154" spans="1:5" x14ac:dyDescent="0.3">
      <c r="A6154">
        <v>87220011</v>
      </c>
      <c r="B6154" t="s">
        <v>357</v>
      </c>
      <c r="C6154" t="s">
        <v>8</v>
      </c>
      <c r="D6154" t="s">
        <v>2410</v>
      </c>
      <c r="E6154">
        <v>0</v>
      </c>
    </row>
    <row r="6155" spans="1:5" x14ac:dyDescent="0.3">
      <c r="A6155">
        <v>87220011</v>
      </c>
      <c r="B6155" t="s">
        <v>357</v>
      </c>
      <c r="C6155" t="s">
        <v>8</v>
      </c>
      <c r="D6155" t="s">
        <v>2411</v>
      </c>
      <c r="E6155">
        <v>0</v>
      </c>
    </row>
    <row r="6156" spans="1:5" x14ac:dyDescent="0.3">
      <c r="A6156">
        <v>87220011</v>
      </c>
      <c r="B6156" t="s">
        <v>357</v>
      </c>
      <c r="C6156" t="s">
        <v>8</v>
      </c>
      <c r="D6156" t="s">
        <v>2412</v>
      </c>
      <c r="E6156">
        <v>0</v>
      </c>
    </row>
    <row r="6157" spans="1:5" x14ac:dyDescent="0.3">
      <c r="A6157">
        <v>87220011</v>
      </c>
      <c r="B6157" t="s">
        <v>357</v>
      </c>
      <c r="C6157" t="s">
        <v>8</v>
      </c>
      <c r="D6157" t="s">
        <v>2413</v>
      </c>
      <c r="E6157">
        <v>0</v>
      </c>
    </row>
    <row r="6158" spans="1:5" x14ac:dyDescent="0.3">
      <c r="A6158">
        <v>91200001</v>
      </c>
      <c r="B6158" t="s">
        <v>359</v>
      </c>
      <c r="C6158" t="s">
        <v>130</v>
      </c>
      <c r="D6158" t="s">
        <v>2378</v>
      </c>
      <c r="E6158">
        <v>-1</v>
      </c>
    </row>
    <row r="6159" spans="1:5" x14ac:dyDescent="0.3">
      <c r="A6159">
        <v>91200001</v>
      </c>
      <c r="B6159" t="s">
        <v>359</v>
      </c>
      <c r="C6159" t="s">
        <v>130</v>
      </c>
      <c r="D6159" t="s">
        <v>2379</v>
      </c>
      <c r="E6159">
        <v>0</v>
      </c>
    </row>
    <row r="6160" spans="1:5" x14ac:dyDescent="0.3">
      <c r="A6160">
        <v>91200001</v>
      </c>
      <c r="B6160" t="s">
        <v>359</v>
      </c>
      <c r="C6160" t="s">
        <v>130</v>
      </c>
      <c r="D6160" t="s">
        <v>2380</v>
      </c>
      <c r="E6160">
        <v>0</v>
      </c>
    </row>
    <row r="6161" spans="1:5" x14ac:dyDescent="0.3">
      <c r="A6161">
        <v>91200001</v>
      </c>
      <c r="B6161" t="s">
        <v>359</v>
      </c>
      <c r="C6161" t="s">
        <v>130</v>
      </c>
      <c r="D6161" t="s">
        <v>2381</v>
      </c>
      <c r="E6161">
        <v>0</v>
      </c>
    </row>
    <row r="6162" spans="1:5" x14ac:dyDescent="0.3">
      <c r="A6162">
        <v>91200001</v>
      </c>
      <c r="B6162" t="s">
        <v>359</v>
      </c>
      <c r="C6162" t="s">
        <v>130</v>
      </c>
      <c r="D6162" t="s">
        <v>2382</v>
      </c>
      <c r="E6162">
        <v>0</v>
      </c>
    </row>
    <row r="6163" spans="1:5" x14ac:dyDescent="0.3">
      <c r="A6163">
        <v>91200001</v>
      </c>
      <c r="B6163" t="s">
        <v>359</v>
      </c>
      <c r="C6163" t="s">
        <v>130</v>
      </c>
      <c r="D6163" t="s">
        <v>2383</v>
      </c>
      <c r="E6163">
        <v>0</v>
      </c>
    </row>
    <row r="6164" spans="1:5" x14ac:dyDescent="0.3">
      <c r="A6164">
        <v>91200001</v>
      </c>
      <c r="B6164" t="s">
        <v>359</v>
      </c>
      <c r="C6164" t="s">
        <v>130</v>
      </c>
      <c r="D6164" t="s">
        <v>2384</v>
      </c>
      <c r="E6164">
        <v>0</v>
      </c>
    </row>
    <row r="6165" spans="1:5" x14ac:dyDescent="0.3">
      <c r="A6165">
        <v>91200001</v>
      </c>
      <c r="B6165" t="s">
        <v>359</v>
      </c>
      <c r="C6165" t="s">
        <v>130</v>
      </c>
      <c r="D6165" t="s">
        <v>2385</v>
      </c>
      <c r="E6165">
        <v>0</v>
      </c>
    </row>
    <row r="6166" spans="1:5" x14ac:dyDescent="0.3">
      <c r="A6166">
        <v>91200001</v>
      </c>
      <c r="B6166" t="s">
        <v>359</v>
      </c>
      <c r="C6166" t="s">
        <v>130</v>
      </c>
      <c r="D6166" t="s">
        <v>2386</v>
      </c>
      <c r="E6166">
        <v>0</v>
      </c>
    </row>
    <row r="6167" spans="1:5" x14ac:dyDescent="0.3">
      <c r="A6167">
        <v>91200001</v>
      </c>
      <c r="B6167" t="s">
        <v>359</v>
      </c>
      <c r="C6167" t="s">
        <v>130</v>
      </c>
      <c r="D6167" t="s">
        <v>2387</v>
      </c>
      <c r="E6167">
        <v>0</v>
      </c>
    </row>
    <row r="6168" spans="1:5" x14ac:dyDescent="0.3">
      <c r="A6168">
        <v>91200001</v>
      </c>
      <c r="B6168" t="s">
        <v>359</v>
      </c>
      <c r="C6168" t="s">
        <v>130</v>
      </c>
      <c r="D6168" t="s">
        <v>2388</v>
      </c>
      <c r="E6168">
        <v>0</v>
      </c>
    </row>
    <row r="6169" spans="1:5" x14ac:dyDescent="0.3">
      <c r="A6169">
        <v>91200001</v>
      </c>
      <c r="B6169" t="s">
        <v>359</v>
      </c>
      <c r="C6169" t="s">
        <v>130</v>
      </c>
      <c r="D6169" t="s">
        <v>2389</v>
      </c>
      <c r="E6169">
        <v>0</v>
      </c>
    </row>
    <row r="6170" spans="1:5" x14ac:dyDescent="0.3">
      <c r="A6170">
        <v>91200001</v>
      </c>
      <c r="B6170" t="s">
        <v>359</v>
      </c>
      <c r="C6170" t="s">
        <v>130</v>
      </c>
      <c r="D6170" t="s">
        <v>2390</v>
      </c>
      <c r="E6170">
        <v>0</v>
      </c>
    </row>
    <row r="6171" spans="1:5" x14ac:dyDescent="0.3">
      <c r="A6171">
        <v>91200001</v>
      </c>
      <c r="B6171" t="s">
        <v>359</v>
      </c>
      <c r="C6171" t="s">
        <v>130</v>
      </c>
      <c r="D6171" t="s">
        <v>2391</v>
      </c>
      <c r="E6171">
        <v>0</v>
      </c>
    </row>
    <row r="6172" spans="1:5" x14ac:dyDescent="0.3">
      <c r="A6172">
        <v>91200001</v>
      </c>
      <c r="B6172" t="s">
        <v>359</v>
      </c>
      <c r="C6172" t="s">
        <v>130</v>
      </c>
      <c r="D6172" t="s">
        <v>2392</v>
      </c>
      <c r="E6172">
        <v>0</v>
      </c>
    </row>
    <row r="6173" spans="1:5" x14ac:dyDescent="0.3">
      <c r="A6173">
        <v>91200001</v>
      </c>
      <c r="B6173" t="s">
        <v>359</v>
      </c>
      <c r="C6173" t="s">
        <v>130</v>
      </c>
      <c r="D6173" t="s">
        <v>2393</v>
      </c>
      <c r="E6173">
        <v>0</v>
      </c>
    </row>
    <row r="6174" spans="1:5" x14ac:dyDescent="0.3">
      <c r="A6174">
        <v>91200001</v>
      </c>
      <c r="B6174" t="s">
        <v>359</v>
      </c>
      <c r="C6174" t="s">
        <v>130</v>
      </c>
      <c r="D6174" t="s">
        <v>2394</v>
      </c>
      <c r="E6174">
        <v>0</v>
      </c>
    </row>
    <row r="6175" spans="1:5" x14ac:dyDescent="0.3">
      <c r="A6175">
        <v>91200001</v>
      </c>
      <c r="B6175" t="s">
        <v>359</v>
      </c>
      <c r="C6175" t="s">
        <v>130</v>
      </c>
      <c r="D6175" t="s">
        <v>2395</v>
      </c>
      <c r="E6175">
        <v>0</v>
      </c>
    </row>
    <row r="6176" spans="1:5" x14ac:dyDescent="0.3">
      <c r="A6176">
        <v>91200001</v>
      </c>
      <c r="B6176" t="s">
        <v>359</v>
      </c>
      <c r="C6176" t="s">
        <v>130</v>
      </c>
      <c r="D6176" t="s">
        <v>2396</v>
      </c>
      <c r="E6176">
        <v>0</v>
      </c>
    </row>
    <row r="6177" spans="1:5" x14ac:dyDescent="0.3">
      <c r="A6177">
        <v>91200001</v>
      </c>
      <c r="B6177" t="s">
        <v>359</v>
      </c>
      <c r="C6177" t="s">
        <v>130</v>
      </c>
      <c r="D6177" t="s">
        <v>2397</v>
      </c>
      <c r="E6177">
        <v>0</v>
      </c>
    </row>
    <row r="6178" spans="1:5" x14ac:dyDescent="0.3">
      <c r="A6178">
        <v>91200001</v>
      </c>
      <c r="B6178" t="s">
        <v>359</v>
      </c>
      <c r="C6178" t="s">
        <v>130</v>
      </c>
      <c r="D6178" t="s">
        <v>2398</v>
      </c>
      <c r="E6178">
        <v>0</v>
      </c>
    </row>
    <row r="6179" spans="1:5" x14ac:dyDescent="0.3">
      <c r="A6179">
        <v>91200001</v>
      </c>
      <c r="B6179" t="s">
        <v>359</v>
      </c>
      <c r="C6179" t="s">
        <v>130</v>
      </c>
      <c r="D6179" t="s">
        <v>2399</v>
      </c>
      <c r="E6179">
        <v>0</v>
      </c>
    </row>
    <row r="6180" spans="1:5" x14ac:dyDescent="0.3">
      <c r="A6180">
        <v>91200001</v>
      </c>
      <c r="B6180" t="s">
        <v>359</v>
      </c>
      <c r="C6180" t="s">
        <v>130</v>
      </c>
      <c r="D6180" t="s">
        <v>2400</v>
      </c>
      <c r="E6180">
        <v>0</v>
      </c>
    </row>
    <row r="6181" spans="1:5" x14ac:dyDescent="0.3">
      <c r="A6181">
        <v>91200001</v>
      </c>
      <c r="B6181" t="s">
        <v>359</v>
      </c>
      <c r="C6181" t="s">
        <v>130</v>
      </c>
      <c r="D6181" t="s">
        <v>2401</v>
      </c>
      <c r="E6181">
        <v>0</v>
      </c>
    </row>
    <row r="6182" spans="1:5" x14ac:dyDescent="0.3">
      <c r="A6182">
        <v>91200001</v>
      </c>
      <c r="B6182" t="s">
        <v>359</v>
      </c>
      <c r="C6182" t="s">
        <v>130</v>
      </c>
      <c r="D6182" t="s">
        <v>2402</v>
      </c>
      <c r="E6182">
        <v>0</v>
      </c>
    </row>
    <row r="6183" spans="1:5" x14ac:dyDescent="0.3">
      <c r="A6183">
        <v>91200001</v>
      </c>
      <c r="B6183" t="s">
        <v>359</v>
      </c>
      <c r="C6183" t="s">
        <v>130</v>
      </c>
      <c r="D6183" t="s">
        <v>2403</v>
      </c>
      <c r="E6183">
        <v>0</v>
      </c>
    </row>
    <row r="6184" spans="1:5" x14ac:dyDescent="0.3">
      <c r="A6184">
        <v>91200001</v>
      </c>
      <c r="B6184" t="s">
        <v>359</v>
      </c>
      <c r="C6184" t="s">
        <v>130</v>
      </c>
      <c r="D6184" t="s">
        <v>2404</v>
      </c>
      <c r="E6184">
        <v>0</v>
      </c>
    </row>
    <row r="6185" spans="1:5" x14ac:dyDescent="0.3">
      <c r="A6185">
        <v>91200001</v>
      </c>
      <c r="B6185" t="s">
        <v>359</v>
      </c>
      <c r="C6185" t="s">
        <v>130</v>
      </c>
      <c r="D6185" t="s">
        <v>2405</v>
      </c>
      <c r="E6185">
        <v>0</v>
      </c>
    </row>
    <row r="6186" spans="1:5" x14ac:dyDescent="0.3">
      <c r="A6186">
        <v>91200001</v>
      </c>
      <c r="B6186" t="s">
        <v>359</v>
      </c>
      <c r="C6186" t="s">
        <v>130</v>
      </c>
      <c r="D6186" t="s">
        <v>2406</v>
      </c>
      <c r="E6186">
        <v>0</v>
      </c>
    </row>
    <row r="6187" spans="1:5" x14ac:dyDescent="0.3">
      <c r="A6187">
        <v>91200001</v>
      </c>
      <c r="B6187" t="s">
        <v>359</v>
      </c>
      <c r="C6187" t="s">
        <v>130</v>
      </c>
      <c r="D6187" t="s">
        <v>2407</v>
      </c>
      <c r="E6187">
        <v>0</v>
      </c>
    </row>
    <row r="6188" spans="1:5" x14ac:dyDescent="0.3">
      <c r="A6188">
        <v>91200001</v>
      </c>
      <c r="B6188" t="s">
        <v>359</v>
      </c>
      <c r="C6188" t="s">
        <v>130</v>
      </c>
      <c r="D6188" t="s">
        <v>2408</v>
      </c>
      <c r="E6188">
        <v>0</v>
      </c>
    </row>
    <row r="6189" spans="1:5" x14ac:dyDescent="0.3">
      <c r="A6189">
        <v>91200001</v>
      </c>
      <c r="B6189" t="s">
        <v>359</v>
      </c>
      <c r="C6189" t="s">
        <v>130</v>
      </c>
      <c r="D6189" t="s">
        <v>2409</v>
      </c>
      <c r="E6189">
        <v>0</v>
      </c>
    </row>
    <row r="6190" spans="1:5" x14ac:dyDescent="0.3">
      <c r="A6190">
        <v>91200001</v>
      </c>
      <c r="B6190" t="s">
        <v>359</v>
      </c>
      <c r="C6190" t="s">
        <v>130</v>
      </c>
      <c r="D6190" t="s">
        <v>2410</v>
      </c>
      <c r="E6190">
        <v>0</v>
      </c>
    </row>
    <row r="6191" spans="1:5" x14ac:dyDescent="0.3">
      <c r="A6191">
        <v>91200001</v>
      </c>
      <c r="B6191" t="s">
        <v>359</v>
      </c>
      <c r="C6191" t="s">
        <v>130</v>
      </c>
      <c r="D6191" t="s">
        <v>2411</v>
      </c>
      <c r="E6191">
        <v>0</v>
      </c>
    </row>
    <row r="6192" spans="1:5" x14ac:dyDescent="0.3">
      <c r="A6192">
        <v>91200001</v>
      </c>
      <c r="B6192" t="s">
        <v>359</v>
      </c>
      <c r="C6192" t="s">
        <v>130</v>
      </c>
      <c r="D6192" t="s">
        <v>2412</v>
      </c>
      <c r="E6192">
        <v>-1</v>
      </c>
    </row>
    <row r="6193" spans="1:5" x14ac:dyDescent="0.3">
      <c r="A6193">
        <v>91200001</v>
      </c>
      <c r="B6193" t="s">
        <v>359</v>
      </c>
      <c r="C6193" t="s">
        <v>130</v>
      </c>
      <c r="D6193" t="s">
        <v>2413</v>
      </c>
      <c r="E6193">
        <v>0</v>
      </c>
    </row>
    <row r="6194" spans="1:5" x14ac:dyDescent="0.3">
      <c r="A6194">
        <v>65200163</v>
      </c>
      <c r="B6194" t="s">
        <v>361</v>
      </c>
      <c r="C6194" t="s">
        <v>8</v>
      </c>
      <c r="D6194" t="s">
        <v>2378</v>
      </c>
      <c r="E6194">
        <v>0</v>
      </c>
    </row>
    <row r="6195" spans="1:5" x14ac:dyDescent="0.3">
      <c r="A6195">
        <v>65200163</v>
      </c>
      <c r="B6195" t="s">
        <v>361</v>
      </c>
      <c r="C6195" t="s">
        <v>8</v>
      </c>
      <c r="D6195" t="s">
        <v>2379</v>
      </c>
      <c r="E6195">
        <v>0</v>
      </c>
    </row>
    <row r="6196" spans="1:5" x14ac:dyDescent="0.3">
      <c r="A6196">
        <v>65200163</v>
      </c>
      <c r="B6196" t="s">
        <v>361</v>
      </c>
      <c r="C6196" t="s">
        <v>8</v>
      </c>
      <c r="D6196" t="s">
        <v>2380</v>
      </c>
      <c r="E6196">
        <v>0</v>
      </c>
    </row>
    <row r="6197" spans="1:5" x14ac:dyDescent="0.3">
      <c r="A6197">
        <v>65200163</v>
      </c>
      <c r="B6197" t="s">
        <v>361</v>
      </c>
      <c r="C6197" t="s">
        <v>8</v>
      </c>
      <c r="D6197" t="s">
        <v>2381</v>
      </c>
      <c r="E6197">
        <v>0</v>
      </c>
    </row>
    <row r="6198" spans="1:5" x14ac:dyDescent="0.3">
      <c r="A6198">
        <v>65200163</v>
      </c>
      <c r="B6198" t="s">
        <v>361</v>
      </c>
      <c r="C6198" t="s">
        <v>8</v>
      </c>
      <c r="D6198" t="s">
        <v>2382</v>
      </c>
      <c r="E6198">
        <v>0</v>
      </c>
    </row>
    <row r="6199" spans="1:5" x14ac:dyDescent="0.3">
      <c r="A6199">
        <v>65200163</v>
      </c>
      <c r="B6199" t="s">
        <v>361</v>
      </c>
      <c r="C6199" t="s">
        <v>8</v>
      </c>
      <c r="D6199" t="s">
        <v>2383</v>
      </c>
      <c r="E6199">
        <v>0</v>
      </c>
    </row>
    <row r="6200" spans="1:5" x14ac:dyDescent="0.3">
      <c r="A6200">
        <v>65200163</v>
      </c>
      <c r="B6200" t="s">
        <v>361</v>
      </c>
      <c r="C6200" t="s">
        <v>8</v>
      </c>
      <c r="D6200" t="s">
        <v>2384</v>
      </c>
      <c r="E6200">
        <v>0</v>
      </c>
    </row>
    <row r="6201" spans="1:5" x14ac:dyDescent="0.3">
      <c r="A6201">
        <v>65200163</v>
      </c>
      <c r="B6201" t="s">
        <v>361</v>
      </c>
      <c r="C6201" t="s">
        <v>8</v>
      </c>
      <c r="D6201" t="s">
        <v>2385</v>
      </c>
      <c r="E6201">
        <v>0</v>
      </c>
    </row>
    <row r="6202" spans="1:5" x14ac:dyDescent="0.3">
      <c r="A6202">
        <v>65200163</v>
      </c>
      <c r="B6202" t="s">
        <v>361</v>
      </c>
      <c r="C6202" t="s">
        <v>8</v>
      </c>
      <c r="D6202" t="s">
        <v>2386</v>
      </c>
      <c r="E6202">
        <v>0</v>
      </c>
    </row>
    <row r="6203" spans="1:5" x14ac:dyDescent="0.3">
      <c r="A6203">
        <v>65200163</v>
      </c>
      <c r="B6203" t="s">
        <v>361</v>
      </c>
      <c r="C6203" t="s">
        <v>8</v>
      </c>
      <c r="D6203" t="s">
        <v>2387</v>
      </c>
      <c r="E6203">
        <v>0</v>
      </c>
    </row>
    <row r="6204" spans="1:5" x14ac:dyDescent="0.3">
      <c r="A6204">
        <v>65200163</v>
      </c>
      <c r="B6204" t="s">
        <v>361</v>
      </c>
      <c r="C6204" t="s">
        <v>8</v>
      </c>
      <c r="D6204" t="s">
        <v>2388</v>
      </c>
      <c r="E6204">
        <v>0</v>
      </c>
    </row>
    <row r="6205" spans="1:5" x14ac:dyDescent="0.3">
      <c r="A6205">
        <v>65200163</v>
      </c>
      <c r="B6205" t="s">
        <v>361</v>
      </c>
      <c r="C6205" t="s">
        <v>8</v>
      </c>
      <c r="D6205" t="s">
        <v>2389</v>
      </c>
      <c r="E6205">
        <v>0</v>
      </c>
    </row>
    <row r="6206" spans="1:5" x14ac:dyDescent="0.3">
      <c r="A6206">
        <v>65200163</v>
      </c>
      <c r="B6206" t="s">
        <v>361</v>
      </c>
      <c r="C6206" t="s">
        <v>8</v>
      </c>
      <c r="D6206" t="s">
        <v>2390</v>
      </c>
      <c r="E6206">
        <v>0</v>
      </c>
    </row>
    <row r="6207" spans="1:5" x14ac:dyDescent="0.3">
      <c r="A6207">
        <v>65200163</v>
      </c>
      <c r="B6207" t="s">
        <v>361</v>
      </c>
      <c r="C6207" t="s">
        <v>8</v>
      </c>
      <c r="D6207" t="s">
        <v>2391</v>
      </c>
      <c r="E6207">
        <v>0</v>
      </c>
    </row>
    <row r="6208" spans="1:5" x14ac:dyDescent="0.3">
      <c r="A6208">
        <v>65200163</v>
      </c>
      <c r="B6208" t="s">
        <v>361</v>
      </c>
      <c r="C6208" t="s">
        <v>8</v>
      </c>
      <c r="D6208" t="s">
        <v>2392</v>
      </c>
      <c r="E6208">
        <v>0</v>
      </c>
    </row>
    <row r="6209" spans="1:5" x14ac:dyDescent="0.3">
      <c r="A6209">
        <v>65200163</v>
      </c>
      <c r="B6209" t="s">
        <v>361</v>
      </c>
      <c r="C6209" t="s">
        <v>8</v>
      </c>
      <c r="D6209" t="s">
        <v>2393</v>
      </c>
      <c r="E6209">
        <v>0</v>
      </c>
    </row>
    <row r="6210" spans="1:5" x14ac:dyDescent="0.3">
      <c r="A6210">
        <v>65200163</v>
      </c>
      <c r="B6210" t="s">
        <v>361</v>
      </c>
      <c r="C6210" t="s">
        <v>8</v>
      </c>
      <c r="D6210" t="s">
        <v>2394</v>
      </c>
      <c r="E6210">
        <v>0</v>
      </c>
    </row>
    <row r="6211" spans="1:5" x14ac:dyDescent="0.3">
      <c r="A6211">
        <v>65200163</v>
      </c>
      <c r="B6211" t="s">
        <v>361</v>
      </c>
      <c r="C6211" t="s">
        <v>8</v>
      </c>
      <c r="D6211" t="s">
        <v>2395</v>
      </c>
      <c r="E6211">
        <v>0</v>
      </c>
    </row>
    <row r="6212" spans="1:5" x14ac:dyDescent="0.3">
      <c r="A6212">
        <v>65200163</v>
      </c>
      <c r="B6212" t="s">
        <v>361</v>
      </c>
      <c r="C6212" t="s">
        <v>8</v>
      </c>
      <c r="D6212" t="s">
        <v>2396</v>
      </c>
      <c r="E6212">
        <v>0</v>
      </c>
    </row>
    <row r="6213" spans="1:5" x14ac:dyDescent="0.3">
      <c r="A6213">
        <v>65200163</v>
      </c>
      <c r="B6213" t="s">
        <v>361</v>
      </c>
      <c r="C6213" t="s">
        <v>8</v>
      </c>
      <c r="D6213" t="s">
        <v>2397</v>
      </c>
      <c r="E6213">
        <v>0</v>
      </c>
    </row>
    <row r="6214" spans="1:5" x14ac:dyDescent="0.3">
      <c r="A6214">
        <v>65200163</v>
      </c>
      <c r="B6214" t="s">
        <v>361</v>
      </c>
      <c r="C6214" t="s">
        <v>8</v>
      </c>
      <c r="D6214" t="s">
        <v>2398</v>
      </c>
      <c r="E6214">
        <v>0</v>
      </c>
    </row>
    <row r="6215" spans="1:5" x14ac:dyDescent="0.3">
      <c r="A6215">
        <v>65200163</v>
      </c>
      <c r="B6215" t="s">
        <v>361</v>
      </c>
      <c r="C6215" t="s">
        <v>8</v>
      </c>
      <c r="D6215" t="s">
        <v>2399</v>
      </c>
      <c r="E6215">
        <v>0</v>
      </c>
    </row>
    <row r="6216" spans="1:5" x14ac:dyDescent="0.3">
      <c r="A6216">
        <v>65200163</v>
      </c>
      <c r="B6216" t="s">
        <v>361</v>
      </c>
      <c r="C6216" t="s">
        <v>8</v>
      </c>
      <c r="D6216" t="s">
        <v>2400</v>
      </c>
      <c r="E6216">
        <v>0</v>
      </c>
    </row>
    <row r="6217" spans="1:5" x14ac:dyDescent="0.3">
      <c r="A6217">
        <v>65200163</v>
      </c>
      <c r="B6217" t="s">
        <v>361</v>
      </c>
      <c r="C6217" t="s">
        <v>8</v>
      </c>
      <c r="D6217" t="s">
        <v>2401</v>
      </c>
      <c r="E6217">
        <v>0</v>
      </c>
    </row>
    <row r="6218" spans="1:5" x14ac:dyDescent="0.3">
      <c r="A6218">
        <v>65200163</v>
      </c>
      <c r="B6218" t="s">
        <v>361</v>
      </c>
      <c r="C6218" t="s">
        <v>8</v>
      </c>
      <c r="D6218" t="s">
        <v>2402</v>
      </c>
      <c r="E6218">
        <v>0</v>
      </c>
    </row>
    <row r="6219" spans="1:5" x14ac:dyDescent="0.3">
      <c r="A6219">
        <v>65200163</v>
      </c>
      <c r="B6219" t="s">
        <v>361</v>
      </c>
      <c r="C6219" t="s">
        <v>8</v>
      </c>
      <c r="D6219" t="s">
        <v>2403</v>
      </c>
      <c r="E6219">
        <v>0</v>
      </c>
    </row>
    <row r="6220" spans="1:5" x14ac:dyDescent="0.3">
      <c r="A6220">
        <v>65200163</v>
      </c>
      <c r="B6220" t="s">
        <v>361</v>
      </c>
      <c r="C6220" t="s">
        <v>8</v>
      </c>
      <c r="D6220" t="s">
        <v>2404</v>
      </c>
      <c r="E6220">
        <v>-1</v>
      </c>
    </row>
    <row r="6221" spans="1:5" x14ac:dyDescent="0.3">
      <c r="A6221">
        <v>65200163</v>
      </c>
      <c r="B6221" t="s">
        <v>361</v>
      </c>
      <c r="C6221" t="s">
        <v>8</v>
      </c>
      <c r="D6221" t="s">
        <v>2405</v>
      </c>
      <c r="E6221">
        <v>0</v>
      </c>
    </row>
    <row r="6222" spans="1:5" x14ac:dyDescent="0.3">
      <c r="A6222">
        <v>65200163</v>
      </c>
      <c r="B6222" t="s">
        <v>361</v>
      </c>
      <c r="C6222" t="s">
        <v>8</v>
      </c>
      <c r="D6222" t="s">
        <v>2406</v>
      </c>
      <c r="E6222">
        <v>0</v>
      </c>
    </row>
    <row r="6223" spans="1:5" x14ac:dyDescent="0.3">
      <c r="A6223">
        <v>65200163</v>
      </c>
      <c r="B6223" t="s">
        <v>361</v>
      </c>
      <c r="C6223" t="s">
        <v>8</v>
      </c>
      <c r="D6223" t="s">
        <v>2407</v>
      </c>
      <c r="E6223">
        <v>0</v>
      </c>
    </row>
    <row r="6224" spans="1:5" x14ac:dyDescent="0.3">
      <c r="A6224">
        <v>65200163</v>
      </c>
      <c r="B6224" t="s">
        <v>361</v>
      </c>
      <c r="C6224" t="s">
        <v>8</v>
      </c>
      <c r="D6224" t="s">
        <v>2408</v>
      </c>
      <c r="E6224">
        <v>0</v>
      </c>
    </row>
    <row r="6225" spans="1:5" x14ac:dyDescent="0.3">
      <c r="A6225">
        <v>65200163</v>
      </c>
      <c r="B6225" t="s">
        <v>361</v>
      </c>
      <c r="C6225" t="s">
        <v>8</v>
      </c>
      <c r="D6225" t="s">
        <v>2409</v>
      </c>
      <c r="E6225">
        <v>0</v>
      </c>
    </row>
    <row r="6226" spans="1:5" x14ac:dyDescent="0.3">
      <c r="A6226">
        <v>65200163</v>
      </c>
      <c r="B6226" t="s">
        <v>361</v>
      </c>
      <c r="C6226" t="s">
        <v>8</v>
      </c>
      <c r="D6226" t="s">
        <v>2410</v>
      </c>
      <c r="E6226">
        <v>0</v>
      </c>
    </row>
    <row r="6227" spans="1:5" x14ac:dyDescent="0.3">
      <c r="A6227">
        <v>65200163</v>
      </c>
      <c r="B6227" t="s">
        <v>361</v>
      </c>
      <c r="C6227" t="s">
        <v>8</v>
      </c>
      <c r="D6227" t="s">
        <v>2411</v>
      </c>
      <c r="E6227">
        <v>0</v>
      </c>
    </row>
    <row r="6228" spans="1:5" x14ac:dyDescent="0.3">
      <c r="A6228">
        <v>65200163</v>
      </c>
      <c r="B6228" t="s">
        <v>361</v>
      </c>
      <c r="C6228" t="s">
        <v>8</v>
      </c>
      <c r="D6228" t="s">
        <v>2412</v>
      </c>
      <c r="E6228">
        <v>0</v>
      </c>
    </row>
    <row r="6229" spans="1:5" x14ac:dyDescent="0.3">
      <c r="A6229">
        <v>65200163</v>
      </c>
      <c r="B6229" t="s">
        <v>361</v>
      </c>
      <c r="C6229" t="s">
        <v>8</v>
      </c>
      <c r="D6229" t="s">
        <v>2413</v>
      </c>
      <c r="E6229">
        <v>0</v>
      </c>
    </row>
    <row r="6230" spans="1:5" x14ac:dyDescent="0.3">
      <c r="A6230">
        <v>53230220</v>
      </c>
      <c r="B6230" t="s">
        <v>363</v>
      </c>
      <c r="C6230" t="s">
        <v>8</v>
      </c>
      <c r="D6230" t="s">
        <v>2378</v>
      </c>
      <c r="E6230">
        <v>0</v>
      </c>
    </row>
    <row r="6231" spans="1:5" x14ac:dyDescent="0.3">
      <c r="A6231">
        <v>53230220</v>
      </c>
      <c r="B6231" t="s">
        <v>363</v>
      </c>
      <c r="C6231" t="s">
        <v>8</v>
      </c>
      <c r="D6231" t="s">
        <v>2379</v>
      </c>
      <c r="E6231">
        <v>0</v>
      </c>
    </row>
    <row r="6232" spans="1:5" x14ac:dyDescent="0.3">
      <c r="A6232">
        <v>53230220</v>
      </c>
      <c r="B6232" t="s">
        <v>363</v>
      </c>
      <c r="C6232" t="s">
        <v>8</v>
      </c>
      <c r="D6232" t="s">
        <v>2380</v>
      </c>
      <c r="E6232">
        <v>0</v>
      </c>
    </row>
    <row r="6233" spans="1:5" x14ac:dyDescent="0.3">
      <c r="A6233">
        <v>53230220</v>
      </c>
      <c r="B6233" t="s">
        <v>363</v>
      </c>
      <c r="C6233" t="s">
        <v>8</v>
      </c>
      <c r="D6233" t="s">
        <v>2381</v>
      </c>
      <c r="E6233">
        <v>0</v>
      </c>
    </row>
    <row r="6234" spans="1:5" x14ac:dyDescent="0.3">
      <c r="A6234">
        <v>53230220</v>
      </c>
      <c r="B6234" t="s">
        <v>363</v>
      </c>
      <c r="C6234" t="s">
        <v>8</v>
      </c>
      <c r="D6234" t="s">
        <v>2382</v>
      </c>
      <c r="E6234">
        <v>0</v>
      </c>
    </row>
    <row r="6235" spans="1:5" x14ac:dyDescent="0.3">
      <c r="A6235">
        <v>53230220</v>
      </c>
      <c r="B6235" t="s">
        <v>363</v>
      </c>
      <c r="C6235" t="s">
        <v>8</v>
      </c>
      <c r="D6235" t="s">
        <v>2383</v>
      </c>
      <c r="E6235">
        <v>0</v>
      </c>
    </row>
    <row r="6236" spans="1:5" x14ac:dyDescent="0.3">
      <c r="A6236">
        <v>53230220</v>
      </c>
      <c r="B6236" t="s">
        <v>363</v>
      </c>
      <c r="C6236" t="s">
        <v>8</v>
      </c>
      <c r="D6236" t="s">
        <v>2384</v>
      </c>
      <c r="E6236">
        <v>0</v>
      </c>
    </row>
    <row r="6237" spans="1:5" x14ac:dyDescent="0.3">
      <c r="A6237">
        <v>53230220</v>
      </c>
      <c r="B6237" t="s">
        <v>363</v>
      </c>
      <c r="C6237" t="s">
        <v>8</v>
      </c>
      <c r="D6237" t="s">
        <v>2385</v>
      </c>
      <c r="E6237">
        <v>0</v>
      </c>
    </row>
    <row r="6238" spans="1:5" x14ac:dyDescent="0.3">
      <c r="A6238">
        <v>53230220</v>
      </c>
      <c r="B6238" t="s">
        <v>363</v>
      </c>
      <c r="C6238" t="s">
        <v>8</v>
      </c>
      <c r="D6238" t="s">
        <v>2386</v>
      </c>
      <c r="E6238">
        <v>0</v>
      </c>
    </row>
    <row r="6239" spans="1:5" x14ac:dyDescent="0.3">
      <c r="A6239">
        <v>53230220</v>
      </c>
      <c r="B6239" t="s">
        <v>363</v>
      </c>
      <c r="C6239" t="s">
        <v>8</v>
      </c>
      <c r="D6239" t="s">
        <v>2387</v>
      </c>
      <c r="E6239">
        <v>0</v>
      </c>
    </row>
    <row r="6240" spans="1:5" x14ac:dyDescent="0.3">
      <c r="A6240">
        <v>53230220</v>
      </c>
      <c r="B6240" t="s">
        <v>363</v>
      </c>
      <c r="C6240" t="s">
        <v>8</v>
      </c>
      <c r="D6240" t="s">
        <v>2388</v>
      </c>
      <c r="E6240">
        <v>0</v>
      </c>
    </row>
    <row r="6241" spans="1:5" x14ac:dyDescent="0.3">
      <c r="A6241">
        <v>53230220</v>
      </c>
      <c r="B6241" t="s">
        <v>363</v>
      </c>
      <c r="C6241" t="s">
        <v>8</v>
      </c>
      <c r="D6241" t="s">
        <v>2389</v>
      </c>
      <c r="E6241">
        <v>0</v>
      </c>
    </row>
    <row r="6242" spans="1:5" x14ac:dyDescent="0.3">
      <c r="A6242">
        <v>53230220</v>
      </c>
      <c r="B6242" t="s">
        <v>363</v>
      </c>
      <c r="C6242" t="s">
        <v>8</v>
      </c>
      <c r="D6242" t="s">
        <v>2390</v>
      </c>
      <c r="E6242">
        <v>0</v>
      </c>
    </row>
    <row r="6243" spans="1:5" x14ac:dyDescent="0.3">
      <c r="A6243">
        <v>53230220</v>
      </c>
      <c r="B6243" t="s">
        <v>363</v>
      </c>
      <c r="C6243" t="s">
        <v>8</v>
      </c>
      <c r="D6243" t="s">
        <v>2391</v>
      </c>
      <c r="E6243">
        <v>-3</v>
      </c>
    </row>
    <row r="6244" spans="1:5" x14ac:dyDescent="0.3">
      <c r="A6244">
        <v>53230220</v>
      </c>
      <c r="B6244" t="s">
        <v>363</v>
      </c>
      <c r="C6244" t="s">
        <v>8</v>
      </c>
      <c r="D6244" t="s">
        <v>2392</v>
      </c>
      <c r="E6244">
        <v>0</v>
      </c>
    </row>
    <row r="6245" spans="1:5" x14ac:dyDescent="0.3">
      <c r="A6245">
        <v>53230220</v>
      </c>
      <c r="B6245" t="s">
        <v>363</v>
      </c>
      <c r="C6245" t="s">
        <v>8</v>
      </c>
      <c r="D6245" t="s">
        <v>2393</v>
      </c>
      <c r="E6245">
        <v>0</v>
      </c>
    </row>
    <row r="6246" spans="1:5" x14ac:dyDescent="0.3">
      <c r="A6246">
        <v>53230220</v>
      </c>
      <c r="B6246" t="s">
        <v>363</v>
      </c>
      <c r="C6246" t="s">
        <v>8</v>
      </c>
      <c r="D6246" t="s">
        <v>2394</v>
      </c>
      <c r="E6246">
        <v>0</v>
      </c>
    </row>
    <row r="6247" spans="1:5" x14ac:dyDescent="0.3">
      <c r="A6247">
        <v>53230220</v>
      </c>
      <c r="B6247" t="s">
        <v>363</v>
      </c>
      <c r="C6247" t="s">
        <v>8</v>
      </c>
      <c r="D6247" t="s">
        <v>2395</v>
      </c>
      <c r="E6247">
        <v>0</v>
      </c>
    </row>
    <row r="6248" spans="1:5" x14ac:dyDescent="0.3">
      <c r="A6248">
        <v>53230220</v>
      </c>
      <c r="B6248" t="s">
        <v>363</v>
      </c>
      <c r="C6248" t="s">
        <v>8</v>
      </c>
      <c r="D6248" t="s">
        <v>2396</v>
      </c>
      <c r="E6248">
        <v>0</v>
      </c>
    </row>
    <row r="6249" spans="1:5" x14ac:dyDescent="0.3">
      <c r="A6249">
        <v>53230220</v>
      </c>
      <c r="B6249" t="s">
        <v>363</v>
      </c>
      <c r="C6249" t="s">
        <v>8</v>
      </c>
      <c r="D6249" t="s">
        <v>2397</v>
      </c>
      <c r="E6249">
        <v>0</v>
      </c>
    </row>
    <row r="6250" spans="1:5" x14ac:dyDescent="0.3">
      <c r="A6250">
        <v>53230220</v>
      </c>
      <c r="B6250" t="s">
        <v>363</v>
      </c>
      <c r="C6250" t="s">
        <v>8</v>
      </c>
      <c r="D6250" t="s">
        <v>2398</v>
      </c>
      <c r="E6250">
        <v>0</v>
      </c>
    </row>
    <row r="6251" spans="1:5" x14ac:dyDescent="0.3">
      <c r="A6251">
        <v>53230220</v>
      </c>
      <c r="B6251" t="s">
        <v>363</v>
      </c>
      <c r="C6251" t="s">
        <v>8</v>
      </c>
      <c r="D6251" t="s">
        <v>2399</v>
      </c>
      <c r="E6251">
        <v>0</v>
      </c>
    </row>
    <row r="6252" spans="1:5" x14ac:dyDescent="0.3">
      <c r="A6252">
        <v>53230220</v>
      </c>
      <c r="B6252" t="s">
        <v>363</v>
      </c>
      <c r="C6252" t="s">
        <v>8</v>
      </c>
      <c r="D6252" t="s">
        <v>2400</v>
      </c>
      <c r="E6252">
        <v>0</v>
      </c>
    </row>
    <row r="6253" spans="1:5" x14ac:dyDescent="0.3">
      <c r="A6253">
        <v>53230220</v>
      </c>
      <c r="B6253" t="s">
        <v>363</v>
      </c>
      <c r="C6253" t="s">
        <v>8</v>
      </c>
      <c r="D6253" t="s">
        <v>2401</v>
      </c>
      <c r="E6253">
        <v>0</v>
      </c>
    </row>
    <row r="6254" spans="1:5" x14ac:dyDescent="0.3">
      <c r="A6254">
        <v>53230220</v>
      </c>
      <c r="B6254" t="s">
        <v>363</v>
      </c>
      <c r="C6254" t="s">
        <v>8</v>
      </c>
      <c r="D6254" t="s">
        <v>2402</v>
      </c>
      <c r="E6254">
        <v>0</v>
      </c>
    </row>
    <row r="6255" spans="1:5" x14ac:dyDescent="0.3">
      <c r="A6255">
        <v>53230220</v>
      </c>
      <c r="B6255" t="s">
        <v>363</v>
      </c>
      <c r="C6255" t="s">
        <v>8</v>
      </c>
      <c r="D6255" t="s">
        <v>2403</v>
      </c>
      <c r="E6255">
        <v>0</v>
      </c>
    </row>
    <row r="6256" spans="1:5" x14ac:dyDescent="0.3">
      <c r="A6256">
        <v>53230220</v>
      </c>
      <c r="B6256" t="s">
        <v>363</v>
      </c>
      <c r="C6256" t="s">
        <v>8</v>
      </c>
      <c r="D6256" t="s">
        <v>2404</v>
      </c>
      <c r="E6256">
        <v>0</v>
      </c>
    </row>
    <row r="6257" spans="1:5" x14ac:dyDescent="0.3">
      <c r="A6257">
        <v>53230220</v>
      </c>
      <c r="B6257" t="s">
        <v>363</v>
      </c>
      <c r="C6257" t="s">
        <v>8</v>
      </c>
      <c r="D6257" t="s">
        <v>2405</v>
      </c>
      <c r="E6257">
        <v>0</v>
      </c>
    </row>
    <row r="6258" spans="1:5" x14ac:dyDescent="0.3">
      <c r="A6258">
        <v>53230220</v>
      </c>
      <c r="B6258" t="s">
        <v>363</v>
      </c>
      <c r="C6258" t="s">
        <v>8</v>
      </c>
      <c r="D6258" t="s">
        <v>2406</v>
      </c>
      <c r="E6258">
        <v>-1</v>
      </c>
    </row>
    <row r="6259" spans="1:5" x14ac:dyDescent="0.3">
      <c r="A6259">
        <v>53230220</v>
      </c>
      <c r="B6259" t="s">
        <v>363</v>
      </c>
      <c r="C6259" t="s">
        <v>8</v>
      </c>
      <c r="D6259" t="s">
        <v>2407</v>
      </c>
      <c r="E6259">
        <v>0</v>
      </c>
    </row>
    <row r="6260" spans="1:5" x14ac:dyDescent="0.3">
      <c r="A6260">
        <v>53230220</v>
      </c>
      <c r="B6260" t="s">
        <v>363</v>
      </c>
      <c r="C6260" t="s">
        <v>8</v>
      </c>
      <c r="D6260" t="s">
        <v>2408</v>
      </c>
      <c r="E6260">
        <v>0</v>
      </c>
    </row>
    <row r="6261" spans="1:5" x14ac:dyDescent="0.3">
      <c r="A6261">
        <v>53230220</v>
      </c>
      <c r="B6261" t="s">
        <v>363</v>
      </c>
      <c r="C6261" t="s">
        <v>8</v>
      </c>
      <c r="D6261" t="s">
        <v>2409</v>
      </c>
      <c r="E6261">
        <v>0</v>
      </c>
    </row>
    <row r="6262" spans="1:5" x14ac:dyDescent="0.3">
      <c r="A6262">
        <v>53230220</v>
      </c>
      <c r="B6262" t="s">
        <v>363</v>
      </c>
      <c r="C6262" t="s">
        <v>8</v>
      </c>
      <c r="D6262" t="s">
        <v>2410</v>
      </c>
      <c r="E6262">
        <v>0</v>
      </c>
    </row>
    <row r="6263" spans="1:5" x14ac:dyDescent="0.3">
      <c r="A6263">
        <v>53230220</v>
      </c>
      <c r="B6263" t="s">
        <v>363</v>
      </c>
      <c r="C6263" t="s">
        <v>8</v>
      </c>
      <c r="D6263" t="s">
        <v>2411</v>
      </c>
      <c r="E6263">
        <v>0</v>
      </c>
    </row>
    <row r="6264" spans="1:5" x14ac:dyDescent="0.3">
      <c r="A6264">
        <v>53230220</v>
      </c>
      <c r="B6264" t="s">
        <v>363</v>
      </c>
      <c r="C6264" t="s">
        <v>8</v>
      </c>
      <c r="D6264" t="s">
        <v>2412</v>
      </c>
      <c r="E6264">
        <v>0</v>
      </c>
    </row>
    <row r="6265" spans="1:5" x14ac:dyDescent="0.3">
      <c r="A6265">
        <v>53230220</v>
      </c>
      <c r="B6265" t="s">
        <v>363</v>
      </c>
      <c r="C6265" t="s">
        <v>8</v>
      </c>
      <c r="D6265" t="s">
        <v>2413</v>
      </c>
      <c r="E6265">
        <v>0</v>
      </c>
    </row>
    <row r="6266" spans="1:5" x14ac:dyDescent="0.3">
      <c r="A6266">
        <v>71250016</v>
      </c>
      <c r="B6266" t="s">
        <v>365</v>
      </c>
      <c r="C6266" t="s">
        <v>8</v>
      </c>
      <c r="D6266" t="s">
        <v>2378</v>
      </c>
      <c r="E6266">
        <v>0</v>
      </c>
    </row>
    <row r="6267" spans="1:5" x14ac:dyDescent="0.3">
      <c r="A6267">
        <v>71250016</v>
      </c>
      <c r="B6267" t="s">
        <v>365</v>
      </c>
      <c r="C6267" t="s">
        <v>8</v>
      </c>
      <c r="D6267" t="s">
        <v>2379</v>
      </c>
      <c r="E6267">
        <v>0</v>
      </c>
    </row>
    <row r="6268" spans="1:5" x14ac:dyDescent="0.3">
      <c r="A6268">
        <v>71250016</v>
      </c>
      <c r="B6268" t="s">
        <v>365</v>
      </c>
      <c r="C6268" t="s">
        <v>8</v>
      </c>
      <c r="D6268" t="s">
        <v>2380</v>
      </c>
      <c r="E6268">
        <v>0</v>
      </c>
    </row>
    <row r="6269" spans="1:5" x14ac:dyDescent="0.3">
      <c r="A6269">
        <v>71250016</v>
      </c>
      <c r="B6269" t="s">
        <v>365</v>
      </c>
      <c r="C6269" t="s">
        <v>8</v>
      </c>
      <c r="D6269" t="s">
        <v>2381</v>
      </c>
      <c r="E6269">
        <v>0</v>
      </c>
    </row>
    <row r="6270" spans="1:5" x14ac:dyDescent="0.3">
      <c r="A6270">
        <v>71250016</v>
      </c>
      <c r="B6270" t="s">
        <v>365</v>
      </c>
      <c r="C6270" t="s">
        <v>8</v>
      </c>
      <c r="D6270" t="s">
        <v>2382</v>
      </c>
      <c r="E6270">
        <v>0</v>
      </c>
    </row>
    <row r="6271" spans="1:5" x14ac:dyDescent="0.3">
      <c r="A6271">
        <v>71250016</v>
      </c>
      <c r="B6271" t="s">
        <v>365</v>
      </c>
      <c r="C6271" t="s">
        <v>8</v>
      </c>
      <c r="D6271" t="s">
        <v>2383</v>
      </c>
      <c r="E6271">
        <v>0</v>
      </c>
    </row>
    <row r="6272" spans="1:5" x14ac:dyDescent="0.3">
      <c r="A6272">
        <v>71250016</v>
      </c>
      <c r="B6272" t="s">
        <v>365</v>
      </c>
      <c r="C6272" t="s">
        <v>8</v>
      </c>
      <c r="D6272" t="s">
        <v>2384</v>
      </c>
      <c r="E6272">
        <v>-3</v>
      </c>
    </row>
    <row r="6273" spans="1:5" x14ac:dyDescent="0.3">
      <c r="A6273">
        <v>71250016</v>
      </c>
      <c r="B6273" t="s">
        <v>365</v>
      </c>
      <c r="C6273" t="s">
        <v>8</v>
      </c>
      <c r="D6273" t="s">
        <v>2385</v>
      </c>
      <c r="E6273">
        <v>0</v>
      </c>
    </row>
    <row r="6274" spans="1:5" x14ac:dyDescent="0.3">
      <c r="A6274">
        <v>71250016</v>
      </c>
      <c r="B6274" t="s">
        <v>365</v>
      </c>
      <c r="C6274" t="s">
        <v>8</v>
      </c>
      <c r="D6274" t="s">
        <v>2386</v>
      </c>
      <c r="E6274">
        <v>0</v>
      </c>
    </row>
    <row r="6275" spans="1:5" x14ac:dyDescent="0.3">
      <c r="A6275">
        <v>71250016</v>
      </c>
      <c r="B6275" t="s">
        <v>365</v>
      </c>
      <c r="C6275" t="s">
        <v>8</v>
      </c>
      <c r="D6275" t="s">
        <v>2387</v>
      </c>
      <c r="E6275">
        <v>0</v>
      </c>
    </row>
    <row r="6276" spans="1:5" x14ac:dyDescent="0.3">
      <c r="A6276">
        <v>71250016</v>
      </c>
      <c r="B6276" t="s">
        <v>365</v>
      </c>
      <c r="C6276" t="s">
        <v>8</v>
      </c>
      <c r="D6276" t="s">
        <v>2388</v>
      </c>
      <c r="E6276">
        <v>0</v>
      </c>
    </row>
    <row r="6277" spans="1:5" x14ac:dyDescent="0.3">
      <c r="A6277">
        <v>71250016</v>
      </c>
      <c r="B6277" t="s">
        <v>365</v>
      </c>
      <c r="C6277" t="s">
        <v>8</v>
      </c>
      <c r="D6277" t="s">
        <v>2389</v>
      </c>
      <c r="E6277">
        <v>0</v>
      </c>
    </row>
    <row r="6278" spans="1:5" x14ac:dyDescent="0.3">
      <c r="A6278">
        <v>71250016</v>
      </c>
      <c r="B6278" t="s">
        <v>365</v>
      </c>
      <c r="C6278" t="s">
        <v>8</v>
      </c>
      <c r="D6278" t="s">
        <v>2390</v>
      </c>
      <c r="E6278">
        <v>0</v>
      </c>
    </row>
    <row r="6279" spans="1:5" x14ac:dyDescent="0.3">
      <c r="A6279">
        <v>71250016</v>
      </c>
      <c r="B6279" t="s">
        <v>365</v>
      </c>
      <c r="C6279" t="s">
        <v>8</v>
      </c>
      <c r="D6279" t="s">
        <v>2391</v>
      </c>
      <c r="E6279">
        <v>0</v>
      </c>
    </row>
    <row r="6280" spans="1:5" x14ac:dyDescent="0.3">
      <c r="A6280">
        <v>71250016</v>
      </c>
      <c r="B6280" t="s">
        <v>365</v>
      </c>
      <c r="C6280" t="s">
        <v>8</v>
      </c>
      <c r="D6280" t="s">
        <v>2392</v>
      </c>
      <c r="E6280">
        <v>0</v>
      </c>
    </row>
    <row r="6281" spans="1:5" x14ac:dyDescent="0.3">
      <c r="A6281">
        <v>71250016</v>
      </c>
      <c r="B6281" t="s">
        <v>365</v>
      </c>
      <c r="C6281" t="s">
        <v>8</v>
      </c>
      <c r="D6281" t="s">
        <v>2393</v>
      </c>
      <c r="E6281">
        <v>0</v>
      </c>
    </row>
    <row r="6282" spans="1:5" x14ac:dyDescent="0.3">
      <c r="A6282">
        <v>71250016</v>
      </c>
      <c r="B6282" t="s">
        <v>365</v>
      </c>
      <c r="C6282" t="s">
        <v>8</v>
      </c>
      <c r="D6282" t="s">
        <v>2394</v>
      </c>
      <c r="E6282">
        <v>0</v>
      </c>
    </row>
    <row r="6283" spans="1:5" x14ac:dyDescent="0.3">
      <c r="A6283">
        <v>71250016</v>
      </c>
      <c r="B6283" t="s">
        <v>365</v>
      </c>
      <c r="C6283" t="s">
        <v>8</v>
      </c>
      <c r="D6283" t="s">
        <v>2395</v>
      </c>
      <c r="E6283">
        <v>0</v>
      </c>
    </row>
    <row r="6284" spans="1:5" x14ac:dyDescent="0.3">
      <c r="A6284">
        <v>71250016</v>
      </c>
      <c r="B6284" t="s">
        <v>365</v>
      </c>
      <c r="C6284" t="s">
        <v>8</v>
      </c>
      <c r="D6284" t="s">
        <v>2396</v>
      </c>
      <c r="E6284">
        <v>0</v>
      </c>
    </row>
    <row r="6285" spans="1:5" x14ac:dyDescent="0.3">
      <c r="A6285">
        <v>71250016</v>
      </c>
      <c r="B6285" t="s">
        <v>365</v>
      </c>
      <c r="C6285" t="s">
        <v>8</v>
      </c>
      <c r="D6285" t="s">
        <v>2397</v>
      </c>
      <c r="E6285">
        <v>0</v>
      </c>
    </row>
    <row r="6286" spans="1:5" x14ac:dyDescent="0.3">
      <c r="A6286">
        <v>71250016</v>
      </c>
      <c r="B6286" t="s">
        <v>365</v>
      </c>
      <c r="C6286" t="s">
        <v>8</v>
      </c>
      <c r="D6286" t="s">
        <v>2398</v>
      </c>
      <c r="E6286">
        <v>0</v>
      </c>
    </row>
    <row r="6287" spans="1:5" x14ac:dyDescent="0.3">
      <c r="A6287">
        <v>71250016</v>
      </c>
      <c r="B6287" t="s">
        <v>365</v>
      </c>
      <c r="C6287" t="s">
        <v>8</v>
      </c>
      <c r="D6287" t="s">
        <v>2399</v>
      </c>
      <c r="E6287">
        <v>0</v>
      </c>
    </row>
    <row r="6288" spans="1:5" x14ac:dyDescent="0.3">
      <c r="A6288">
        <v>71250016</v>
      </c>
      <c r="B6288" t="s">
        <v>365</v>
      </c>
      <c r="C6288" t="s">
        <v>8</v>
      </c>
      <c r="D6288" t="s">
        <v>2400</v>
      </c>
      <c r="E6288">
        <v>0</v>
      </c>
    </row>
    <row r="6289" spans="1:5" x14ac:dyDescent="0.3">
      <c r="A6289">
        <v>71250016</v>
      </c>
      <c r="B6289" t="s">
        <v>365</v>
      </c>
      <c r="C6289" t="s">
        <v>8</v>
      </c>
      <c r="D6289" t="s">
        <v>2401</v>
      </c>
      <c r="E6289">
        <v>0</v>
      </c>
    </row>
    <row r="6290" spans="1:5" x14ac:dyDescent="0.3">
      <c r="A6290">
        <v>71250016</v>
      </c>
      <c r="B6290" t="s">
        <v>365</v>
      </c>
      <c r="C6290" t="s">
        <v>8</v>
      </c>
      <c r="D6290" t="s">
        <v>2402</v>
      </c>
      <c r="E6290">
        <v>-8</v>
      </c>
    </row>
    <row r="6291" spans="1:5" x14ac:dyDescent="0.3">
      <c r="A6291">
        <v>71250016</v>
      </c>
      <c r="B6291" t="s">
        <v>365</v>
      </c>
      <c r="C6291" t="s">
        <v>8</v>
      </c>
      <c r="D6291" t="s">
        <v>2403</v>
      </c>
      <c r="E6291">
        <v>0</v>
      </c>
    </row>
    <row r="6292" spans="1:5" x14ac:dyDescent="0.3">
      <c r="A6292">
        <v>71250016</v>
      </c>
      <c r="B6292" t="s">
        <v>365</v>
      </c>
      <c r="C6292" t="s">
        <v>8</v>
      </c>
      <c r="D6292" t="s">
        <v>2404</v>
      </c>
      <c r="E6292">
        <v>0</v>
      </c>
    </row>
    <row r="6293" spans="1:5" x14ac:dyDescent="0.3">
      <c r="A6293">
        <v>71250016</v>
      </c>
      <c r="B6293" t="s">
        <v>365</v>
      </c>
      <c r="C6293" t="s">
        <v>8</v>
      </c>
      <c r="D6293" t="s">
        <v>2405</v>
      </c>
      <c r="E6293">
        <v>0</v>
      </c>
    </row>
    <row r="6294" spans="1:5" x14ac:dyDescent="0.3">
      <c r="A6294">
        <v>71250016</v>
      </c>
      <c r="B6294" t="s">
        <v>365</v>
      </c>
      <c r="C6294" t="s">
        <v>8</v>
      </c>
      <c r="D6294" t="s">
        <v>2406</v>
      </c>
      <c r="E6294">
        <v>0</v>
      </c>
    </row>
    <row r="6295" spans="1:5" x14ac:dyDescent="0.3">
      <c r="A6295">
        <v>71250016</v>
      </c>
      <c r="B6295" t="s">
        <v>365</v>
      </c>
      <c r="C6295" t="s">
        <v>8</v>
      </c>
      <c r="D6295" t="s">
        <v>2407</v>
      </c>
      <c r="E6295">
        <v>0</v>
      </c>
    </row>
    <row r="6296" spans="1:5" x14ac:dyDescent="0.3">
      <c r="A6296">
        <v>71250016</v>
      </c>
      <c r="B6296" t="s">
        <v>365</v>
      </c>
      <c r="C6296" t="s">
        <v>8</v>
      </c>
      <c r="D6296" t="s">
        <v>2408</v>
      </c>
      <c r="E6296">
        <v>0</v>
      </c>
    </row>
    <row r="6297" spans="1:5" x14ac:dyDescent="0.3">
      <c r="A6297">
        <v>71250016</v>
      </c>
      <c r="B6297" t="s">
        <v>365</v>
      </c>
      <c r="C6297" t="s">
        <v>8</v>
      </c>
      <c r="D6297" t="s">
        <v>2409</v>
      </c>
      <c r="E6297">
        <v>0</v>
      </c>
    </row>
    <row r="6298" spans="1:5" x14ac:dyDescent="0.3">
      <c r="A6298">
        <v>71250016</v>
      </c>
      <c r="B6298" t="s">
        <v>365</v>
      </c>
      <c r="C6298" t="s">
        <v>8</v>
      </c>
      <c r="D6298" t="s">
        <v>2410</v>
      </c>
      <c r="E6298">
        <v>0</v>
      </c>
    </row>
    <row r="6299" spans="1:5" x14ac:dyDescent="0.3">
      <c r="A6299">
        <v>71250016</v>
      </c>
      <c r="B6299" t="s">
        <v>365</v>
      </c>
      <c r="C6299" t="s">
        <v>8</v>
      </c>
      <c r="D6299" t="s">
        <v>2411</v>
      </c>
      <c r="E6299">
        <v>0</v>
      </c>
    </row>
    <row r="6300" spans="1:5" x14ac:dyDescent="0.3">
      <c r="A6300">
        <v>71250016</v>
      </c>
      <c r="B6300" t="s">
        <v>365</v>
      </c>
      <c r="C6300" t="s">
        <v>8</v>
      </c>
      <c r="D6300" t="s">
        <v>2412</v>
      </c>
      <c r="E6300">
        <v>0</v>
      </c>
    </row>
    <row r="6301" spans="1:5" x14ac:dyDescent="0.3">
      <c r="A6301">
        <v>71250016</v>
      </c>
      <c r="B6301" t="s">
        <v>365</v>
      </c>
      <c r="C6301" t="s">
        <v>8</v>
      </c>
      <c r="D6301" t="s">
        <v>2413</v>
      </c>
      <c r="E6301">
        <v>0</v>
      </c>
    </row>
    <row r="6302" spans="1:5" x14ac:dyDescent="0.3">
      <c r="A6302">
        <v>20010001</v>
      </c>
      <c r="B6302" t="s">
        <v>367</v>
      </c>
      <c r="C6302" t="s">
        <v>8</v>
      </c>
      <c r="D6302" t="s">
        <v>2378</v>
      </c>
      <c r="E6302">
        <v>0</v>
      </c>
    </row>
    <row r="6303" spans="1:5" x14ac:dyDescent="0.3">
      <c r="A6303">
        <v>20010001</v>
      </c>
      <c r="B6303" t="s">
        <v>367</v>
      </c>
      <c r="C6303" t="s">
        <v>8</v>
      </c>
      <c r="D6303" t="s">
        <v>2379</v>
      </c>
      <c r="E6303">
        <v>0</v>
      </c>
    </row>
    <row r="6304" spans="1:5" x14ac:dyDescent="0.3">
      <c r="A6304">
        <v>20010001</v>
      </c>
      <c r="B6304" t="s">
        <v>367</v>
      </c>
      <c r="C6304" t="s">
        <v>8</v>
      </c>
      <c r="D6304" t="s">
        <v>2380</v>
      </c>
      <c r="E6304">
        <v>0</v>
      </c>
    </row>
    <row r="6305" spans="1:5" x14ac:dyDescent="0.3">
      <c r="A6305">
        <v>20010001</v>
      </c>
      <c r="B6305" t="s">
        <v>367</v>
      </c>
      <c r="C6305" t="s">
        <v>8</v>
      </c>
      <c r="D6305" t="s">
        <v>2381</v>
      </c>
      <c r="E6305">
        <v>0</v>
      </c>
    </row>
    <row r="6306" spans="1:5" x14ac:dyDescent="0.3">
      <c r="A6306">
        <v>20010001</v>
      </c>
      <c r="B6306" t="s">
        <v>367</v>
      </c>
      <c r="C6306" t="s">
        <v>8</v>
      </c>
      <c r="D6306" t="s">
        <v>2382</v>
      </c>
      <c r="E6306">
        <v>0</v>
      </c>
    </row>
    <row r="6307" spans="1:5" x14ac:dyDescent="0.3">
      <c r="A6307">
        <v>20010001</v>
      </c>
      <c r="B6307" t="s">
        <v>367</v>
      </c>
      <c r="C6307" t="s">
        <v>8</v>
      </c>
      <c r="D6307" t="s">
        <v>2383</v>
      </c>
      <c r="E6307">
        <v>0</v>
      </c>
    </row>
    <row r="6308" spans="1:5" x14ac:dyDescent="0.3">
      <c r="A6308">
        <v>20010001</v>
      </c>
      <c r="B6308" t="s">
        <v>367</v>
      </c>
      <c r="C6308" t="s">
        <v>8</v>
      </c>
      <c r="D6308" t="s">
        <v>2384</v>
      </c>
      <c r="E6308">
        <v>0</v>
      </c>
    </row>
    <row r="6309" spans="1:5" x14ac:dyDescent="0.3">
      <c r="A6309">
        <v>20010001</v>
      </c>
      <c r="B6309" t="s">
        <v>367</v>
      </c>
      <c r="C6309" t="s">
        <v>8</v>
      </c>
      <c r="D6309" t="s">
        <v>2385</v>
      </c>
      <c r="E6309">
        <v>0</v>
      </c>
    </row>
    <row r="6310" spans="1:5" x14ac:dyDescent="0.3">
      <c r="A6310">
        <v>20010001</v>
      </c>
      <c r="B6310" t="s">
        <v>367</v>
      </c>
      <c r="C6310" t="s">
        <v>8</v>
      </c>
      <c r="D6310" t="s">
        <v>2386</v>
      </c>
      <c r="E6310">
        <v>0</v>
      </c>
    </row>
    <row r="6311" spans="1:5" x14ac:dyDescent="0.3">
      <c r="A6311">
        <v>20010001</v>
      </c>
      <c r="B6311" t="s">
        <v>367</v>
      </c>
      <c r="C6311" t="s">
        <v>8</v>
      </c>
      <c r="D6311" t="s">
        <v>2387</v>
      </c>
      <c r="E6311">
        <v>0</v>
      </c>
    </row>
    <row r="6312" spans="1:5" x14ac:dyDescent="0.3">
      <c r="A6312">
        <v>20010001</v>
      </c>
      <c r="B6312" t="s">
        <v>367</v>
      </c>
      <c r="C6312" t="s">
        <v>8</v>
      </c>
      <c r="D6312" t="s">
        <v>2388</v>
      </c>
      <c r="E6312">
        <v>0</v>
      </c>
    </row>
    <row r="6313" spans="1:5" x14ac:dyDescent="0.3">
      <c r="A6313">
        <v>20010001</v>
      </c>
      <c r="B6313" t="s">
        <v>367</v>
      </c>
      <c r="C6313" t="s">
        <v>8</v>
      </c>
      <c r="D6313" t="s">
        <v>2389</v>
      </c>
      <c r="E6313">
        <v>0</v>
      </c>
    </row>
    <row r="6314" spans="1:5" x14ac:dyDescent="0.3">
      <c r="A6314">
        <v>20010001</v>
      </c>
      <c r="B6314" t="s">
        <v>367</v>
      </c>
      <c r="C6314" t="s">
        <v>8</v>
      </c>
      <c r="D6314" t="s">
        <v>2390</v>
      </c>
      <c r="E6314">
        <v>0</v>
      </c>
    </row>
    <row r="6315" spans="1:5" x14ac:dyDescent="0.3">
      <c r="A6315">
        <v>20010001</v>
      </c>
      <c r="B6315" t="s">
        <v>367</v>
      </c>
      <c r="C6315" t="s">
        <v>8</v>
      </c>
      <c r="D6315" t="s">
        <v>2391</v>
      </c>
      <c r="E6315">
        <v>-1</v>
      </c>
    </row>
    <row r="6316" spans="1:5" x14ac:dyDescent="0.3">
      <c r="A6316">
        <v>20010001</v>
      </c>
      <c r="B6316" t="s">
        <v>367</v>
      </c>
      <c r="C6316" t="s">
        <v>8</v>
      </c>
      <c r="D6316" t="s">
        <v>2392</v>
      </c>
      <c r="E6316">
        <v>0</v>
      </c>
    </row>
    <row r="6317" spans="1:5" x14ac:dyDescent="0.3">
      <c r="A6317">
        <v>20010001</v>
      </c>
      <c r="B6317" t="s">
        <v>367</v>
      </c>
      <c r="C6317" t="s">
        <v>8</v>
      </c>
      <c r="D6317" t="s">
        <v>2393</v>
      </c>
      <c r="E6317">
        <v>-1</v>
      </c>
    </row>
    <row r="6318" spans="1:5" x14ac:dyDescent="0.3">
      <c r="A6318">
        <v>20010001</v>
      </c>
      <c r="B6318" t="s">
        <v>367</v>
      </c>
      <c r="C6318" t="s">
        <v>8</v>
      </c>
      <c r="D6318" t="s">
        <v>2394</v>
      </c>
      <c r="E6318">
        <v>0</v>
      </c>
    </row>
    <row r="6319" spans="1:5" x14ac:dyDescent="0.3">
      <c r="A6319">
        <v>20010001</v>
      </c>
      <c r="B6319" t="s">
        <v>367</v>
      </c>
      <c r="C6319" t="s">
        <v>8</v>
      </c>
      <c r="D6319" t="s">
        <v>2395</v>
      </c>
      <c r="E6319">
        <v>0</v>
      </c>
    </row>
    <row r="6320" spans="1:5" x14ac:dyDescent="0.3">
      <c r="A6320">
        <v>20010001</v>
      </c>
      <c r="B6320" t="s">
        <v>367</v>
      </c>
      <c r="C6320" t="s">
        <v>8</v>
      </c>
      <c r="D6320" t="s">
        <v>2396</v>
      </c>
      <c r="E6320">
        <v>0</v>
      </c>
    </row>
    <row r="6321" spans="1:5" x14ac:dyDescent="0.3">
      <c r="A6321">
        <v>20010001</v>
      </c>
      <c r="B6321" t="s">
        <v>367</v>
      </c>
      <c r="C6321" t="s">
        <v>8</v>
      </c>
      <c r="D6321" t="s">
        <v>2397</v>
      </c>
      <c r="E6321">
        <v>-3</v>
      </c>
    </row>
    <row r="6322" spans="1:5" x14ac:dyDescent="0.3">
      <c r="A6322">
        <v>20010001</v>
      </c>
      <c r="B6322" t="s">
        <v>367</v>
      </c>
      <c r="C6322" t="s">
        <v>8</v>
      </c>
      <c r="D6322" t="s">
        <v>2398</v>
      </c>
      <c r="E6322">
        <v>0</v>
      </c>
    </row>
    <row r="6323" spans="1:5" x14ac:dyDescent="0.3">
      <c r="A6323">
        <v>20010001</v>
      </c>
      <c r="B6323" t="s">
        <v>367</v>
      </c>
      <c r="C6323" t="s">
        <v>8</v>
      </c>
      <c r="D6323" t="s">
        <v>2399</v>
      </c>
      <c r="E6323">
        <v>0</v>
      </c>
    </row>
    <row r="6324" spans="1:5" x14ac:dyDescent="0.3">
      <c r="A6324">
        <v>20010001</v>
      </c>
      <c r="B6324" t="s">
        <v>367</v>
      </c>
      <c r="C6324" t="s">
        <v>8</v>
      </c>
      <c r="D6324" t="s">
        <v>2400</v>
      </c>
      <c r="E6324">
        <v>0</v>
      </c>
    </row>
    <row r="6325" spans="1:5" x14ac:dyDescent="0.3">
      <c r="A6325">
        <v>20010001</v>
      </c>
      <c r="B6325" t="s">
        <v>367</v>
      </c>
      <c r="C6325" t="s">
        <v>8</v>
      </c>
      <c r="D6325" t="s">
        <v>2401</v>
      </c>
      <c r="E6325">
        <v>0</v>
      </c>
    </row>
    <row r="6326" spans="1:5" x14ac:dyDescent="0.3">
      <c r="A6326">
        <v>20010001</v>
      </c>
      <c r="B6326" t="s">
        <v>367</v>
      </c>
      <c r="C6326" t="s">
        <v>8</v>
      </c>
      <c r="D6326" t="s">
        <v>2402</v>
      </c>
      <c r="E6326">
        <v>0</v>
      </c>
    </row>
    <row r="6327" spans="1:5" x14ac:dyDescent="0.3">
      <c r="A6327">
        <v>20010001</v>
      </c>
      <c r="B6327" t="s">
        <v>367</v>
      </c>
      <c r="C6327" t="s">
        <v>8</v>
      </c>
      <c r="D6327" t="s">
        <v>2403</v>
      </c>
      <c r="E6327">
        <v>-4</v>
      </c>
    </row>
    <row r="6328" spans="1:5" x14ac:dyDescent="0.3">
      <c r="A6328">
        <v>20010001</v>
      </c>
      <c r="B6328" t="s">
        <v>367</v>
      </c>
      <c r="C6328" t="s">
        <v>8</v>
      </c>
      <c r="D6328" t="s">
        <v>2404</v>
      </c>
      <c r="E6328">
        <v>0</v>
      </c>
    </row>
    <row r="6329" spans="1:5" x14ac:dyDescent="0.3">
      <c r="A6329">
        <v>20010001</v>
      </c>
      <c r="B6329" t="s">
        <v>367</v>
      </c>
      <c r="C6329" t="s">
        <v>8</v>
      </c>
      <c r="D6329" t="s">
        <v>2405</v>
      </c>
      <c r="E6329">
        <v>0</v>
      </c>
    </row>
    <row r="6330" spans="1:5" x14ac:dyDescent="0.3">
      <c r="A6330">
        <v>20010001</v>
      </c>
      <c r="B6330" t="s">
        <v>367</v>
      </c>
      <c r="C6330" t="s">
        <v>8</v>
      </c>
      <c r="D6330" t="s">
        <v>2406</v>
      </c>
      <c r="E6330">
        <v>-1</v>
      </c>
    </row>
    <row r="6331" spans="1:5" x14ac:dyDescent="0.3">
      <c r="A6331">
        <v>20010001</v>
      </c>
      <c r="B6331" t="s">
        <v>367</v>
      </c>
      <c r="C6331" t="s">
        <v>8</v>
      </c>
      <c r="D6331" t="s">
        <v>2407</v>
      </c>
      <c r="E6331">
        <v>-1</v>
      </c>
    </row>
    <row r="6332" spans="1:5" x14ac:dyDescent="0.3">
      <c r="A6332">
        <v>20010001</v>
      </c>
      <c r="B6332" t="s">
        <v>367</v>
      </c>
      <c r="C6332" t="s">
        <v>8</v>
      </c>
      <c r="D6332" t="s">
        <v>2408</v>
      </c>
      <c r="E6332">
        <v>0</v>
      </c>
    </row>
    <row r="6333" spans="1:5" x14ac:dyDescent="0.3">
      <c r="A6333">
        <v>20010001</v>
      </c>
      <c r="B6333" t="s">
        <v>367</v>
      </c>
      <c r="C6333" t="s">
        <v>8</v>
      </c>
      <c r="D6333" t="s">
        <v>2409</v>
      </c>
      <c r="E6333">
        <v>0</v>
      </c>
    </row>
    <row r="6334" spans="1:5" x14ac:dyDescent="0.3">
      <c r="A6334">
        <v>20010001</v>
      </c>
      <c r="B6334" t="s">
        <v>367</v>
      </c>
      <c r="C6334" t="s">
        <v>8</v>
      </c>
      <c r="D6334" t="s">
        <v>2410</v>
      </c>
      <c r="E6334">
        <v>0</v>
      </c>
    </row>
    <row r="6335" spans="1:5" x14ac:dyDescent="0.3">
      <c r="A6335">
        <v>20010001</v>
      </c>
      <c r="B6335" t="s">
        <v>367</v>
      </c>
      <c r="C6335" t="s">
        <v>8</v>
      </c>
      <c r="D6335" t="s">
        <v>2411</v>
      </c>
      <c r="E6335">
        <v>0</v>
      </c>
    </row>
    <row r="6336" spans="1:5" x14ac:dyDescent="0.3">
      <c r="A6336">
        <v>20010001</v>
      </c>
      <c r="B6336" t="s">
        <v>367</v>
      </c>
      <c r="C6336" t="s">
        <v>8</v>
      </c>
      <c r="D6336" t="s">
        <v>2412</v>
      </c>
      <c r="E6336">
        <v>-1</v>
      </c>
    </row>
    <row r="6337" spans="1:5" x14ac:dyDescent="0.3">
      <c r="A6337">
        <v>20010001</v>
      </c>
      <c r="B6337" t="s">
        <v>367</v>
      </c>
      <c r="C6337" t="s">
        <v>8</v>
      </c>
      <c r="D6337" t="s">
        <v>2413</v>
      </c>
      <c r="E6337">
        <v>0</v>
      </c>
    </row>
    <row r="6338" spans="1:5" x14ac:dyDescent="0.3">
      <c r="A6338">
        <v>72250106</v>
      </c>
      <c r="B6338" t="s">
        <v>369</v>
      </c>
      <c r="C6338" t="s">
        <v>8</v>
      </c>
      <c r="D6338" t="s">
        <v>2378</v>
      </c>
      <c r="E6338">
        <v>-1</v>
      </c>
    </row>
    <row r="6339" spans="1:5" x14ac:dyDescent="0.3">
      <c r="A6339">
        <v>72250106</v>
      </c>
      <c r="B6339" t="s">
        <v>369</v>
      </c>
      <c r="C6339" t="s">
        <v>8</v>
      </c>
      <c r="D6339" t="s">
        <v>2379</v>
      </c>
      <c r="E6339">
        <v>0</v>
      </c>
    </row>
    <row r="6340" spans="1:5" x14ac:dyDescent="0.3">
      <c r="A6340">
        <v>72250106</v>
      </c>
      <c r="B6340" t="s">
        <v>369</v>
      </c>
      <c r="C6340" t="s">
        <v>8</v>
      </c>
      <c r="D6340" t="s">
        <v>2380</v>
      </c>
      <c r="E6340">
        <v>-2</v>
      </c>
    </row>
    <row r="6341" spans="1:5" x14ac:dyDescent="0.3">
      <c r="A6341">
        <v>72250106</v>
      </c>
      <c r="B6341" t="s">
        <v>369</v>
      </c>
      <c r="C6341" t="s">
        <v>8</v>
      </c>
      <c r="D6341" t="s">
        <v>2381</v>
      </c>
      <c r="E6341">
        <v>0</v>
      </c>
    </row>
    <row r="6342" spans="1:5" x14ac:dyDescent="0.3">
      <c r="A6342">
        <v>72250106</v>
      </c>
      <c r="B6342" t="s">
        <v>369</v>
      </c>
      <c r="C6342" t="s">
        <v>8</v>
      </c>
      <c r="D6342" t="s">
        <v>2382</v>
      </c>
      <c r="E6342">
        <v>0</v>
      </c>
    </row>
    <row r="6343" spans="1:5" x14ac:dyDescent="0.3">
      <c r="A6343">
        <v>72250106</v>
      </c>
      <c r="B6343" t="s">
        <v>369</v>
      </c>
      <c r="C6343" t="s">
        <v>8</v>
      </c>
      <c r="D6343" t="s">
        <v>2383</v>
      </c>
      <c r="E6343">
        <v>-2</v>
      </c>
    </row>
    <row r="6344" spans="1:5" x14ac:dyDescent="0.3">
      <c r="A6344">
        <v>72250106</v>
      </c>
      <c r="B6344" t="s">
        <v>369</v>
      </c>
      <c r="C6344" t="s">
        <v>8</v>
      </c>
      <c r="D6344" t="s">
        <v>2384</v>
      </c>
      <c r="E6344">
        <v>0</v>
      </c>
    </row>
    <row r="6345" spans="1:5" x14ac:dyDescent="0.3">
      <c r="A6345">
        <v>72250106</v>
      </c>
      <c r="B6345" t="s">
        <v>369</v>
      </c>
      <c r="C6345" t="s">
        <v>8</v>
      </c>
      <c r="D6345" t="s">
        <v>2385</v>
      </c>
      <c r="E6345">
        <v>-1</v>
      </c>
    </row>
    <row r="6346" spans="1:5" x14ac:dyDescent="0.3">
      <c r="A6346">
        <v>72250106</v>
      </c>
      <c r="B6346" t="s">
        <v>369</v>
      </c>
      <c r="C6346" t="s">
        <v>8</v>
      </c>
      <c r="D6346" t="s">
        <v>2386</v>
      </c>
      <c r="E6346">
        <v>-1</v>
      </c>
    </row>
    <row r="6347" spans="1:5" x14ac:dyDescent="0.3">
      <c r="A6347">
        <v>72250106</v>
      </c>
      <c r="B6347" t="s">
        <v>369</v>
      </c>
      <c r="C6347" t="s">
        <v>8</v>
      </c>
      <c r="D6347" t="s">
        <v>2387</v>
      </c>
      <c r="E6347">
        <v>-1</v>
      </c>
    </row>
    <row r="6348" spans="1:5" x14ac:dyDescent="0.3">
      <c r="A6348">
        <v>72250106</v>
      </c>
      <c r="B6348" t="s">
        <v>369</v>
      </c>
      <c r="C6348" t="s">
        <v>8</v>
      </c>
      <c r="D6348" t="s">
        <v>2388</v>
      </c>
      <c r="E6348">
        <v>-1</v>
      </c>
    </row>
    <row r="6349" spans="1:5" x14ac:dyDescent="0.3">
      <c r="A6349">
        <v>72250106</v>
      </c>
      <c r="B6349" t="s">
        <v>369</v>
      </c>
      <c r="C6349" t="s">
        <v>8</v>
      </c>
      <c r="D6349" t="s">
        <v>2389</v>
      </c>
      <c r="E6349">
        <v>0</v>
      </c>
    </row>
    <row r="6350" spans="1:5" x14ac:dyDescent="0.3">
      <c r="A6350">
        <v>72250106</v>
      </c>
      <c r="B6350" t="s">
        <v>369</v>
      </c>
      <c r="C6350" t="s">
        <v>8</v>
      </c>
      <c r="D6350" t="s">
        <v>2390</v>
      </c>
      <c r="E6350">
        <v>0</v>
      </c>
    </row>
    <row r="6351" spans="1:5" x14ac:dyDescent="0.3">
      <c r="A6351">
        <v>72250106</v>
      </c>
      <c r="B6351" t="s">
        <v>369</v>
      </c>
      <c r="C6351" t="s">
        <v>8</v>
      </c>
      <c r="D6351" t="s">
        <v>2391</v>
      </c>
      <c r="E6351">
        <v>0</v>
      </c>
    </row>
    <row r="6352" spans="1:5" x14ac:dyDescent="0.3">
      <c r="A6352">
        <v>72250106</v>
      </c>
      <c r="B6352" t="s">
        <v>369</v>
      </c>
      <c r="C6352" t="s">
        <v>8</v>
      </c>
      <c r="D6352" t="s">
        <v>2392</v>
      </c>
      <c r="E6352">
        <v>0</v>
      </c>
    </row>
    <row r="6353" spans="1:5" x14ac:dyDescent="0.3">
      <c r="A6353">
        <v>72250106</v>
      </c>
      <c r="B6353" t="s">
        <v>369</v>
      </c>
      <c r="C6353" t="s">
        <v>8</v>
      </c>
      <c r="D6353" t="s">
        <v>2393</v>
      </c>
      <c r="E6353">
        <v>-1</v>
      </c>
    </row>
    <row r="6354" spans="1:5" x14ac:dyDescent="0.3">
      <c r="A6354">
        <v>72250106</v>
      </c>
      <c r="B6354" t="s">
        <v>369</v>
      </c>
      <c r="C6354" t="s">
        <v>8</v>
      </c>
      <c r="D6354" t="s">
        <v>2394</v>
      </c>
      <c r="E6354">
        <v>0</v>
      </c>
    </row>
    <row r="6355" spans="1:5" x14ac:dyDescent="0.3">
      <c r="A6355">
        <v>72250106</v>
      </c>
      <c r="B6355" t="s">
        <v>369</v>
      </c>
      <c r="C6355" t="s">
        <v>8</v>
      </c>
      <c r="D6355" t="s">
        <v>2395</v>
      </c>
      <c r="E6355">
        <v>0</v>
      </c>
    </row>
    <row r="6356" spans="1:5" x14ac:dyDescent="0.3">
      <c r="A6356">
        <v>72250106</v>
      </c>
      <c r="B6356" t="s">
        <v>369</v>
      </c>
      <c r="C6356" t="s">
        <v>8</v>
      </c>
      <c r="D6356" t="s">
        <v>2396</v>
      </c>
      <c r="E6356">
        <v>-1</v>
      </c>
    </row>
    <row r="6357" spans="1:5" x14ac:dyDescent="0.3">
      <c r="A6357">
        <v>72250106</v>
      </c>
      <c r="B6357" t="s">
        <v>369</v>
      </c>
      <c r="C6357" t="s">
        <v>8</v>
      </c>
      <c r="D6357" t="s">
        <v>2397</v>
      </c>
      <c r="E6357">
        <v>0</v>
      </c>
    </row>
    <row r="6358" spans="1:5" x14ac:dyDescent="0.3">
      <c r="A6358">
        <v>72250106</v>
      </c>
      <c r="B6358" t="s">
        <v>369</v>
      </c>
      <c r="C6358" t="s">
        <v>8</v>
      </c>
      <c r="D6358" t="s">
        <v>2398</v>
      </c>
      <c r="E6358">
        <v>-1</v>
      </c>
    </row>
    <row r="6359" spans="1:5" x14ac:dyDescent="0.3">
      <c r="A6359">
        <v>72250106</v>
      </c>
      <c r="B6359" t="s">
        <v>369</v>
      </c>
      <c r="C6359" t="s">
        <v>8</v>
      </c>
      <c r="D6359" t="s">
        <v>2399</v>
      </c>
      <c r="E6359">
        <v>0</v>
      </c>
    </row>
    <row r="6360" spans="1:5" x14ac:dyDescent="0.3">
      <c r="A6360">
        <v>72250106</v>
      </c>
      <c r="B6360" t="s">
        <v>369</v>
      </c>
      <c r="C6360" t="s">
        <v>8</v>
      </c>
      <c r="D6360" t="s">
        <v>2400</v>
      </c>
      <c r="E6360">
        <v>-1</v>
      </c>
    </row>
    <row r="6361" spans="1:5" x14ac:dyDescent="0.3">
      <c r="A6361">
        <v>72250106</v>
      </c>
      <c r="B6361" t="s">
        <v>369</v>
      </c>
      <c r="C6361" t="s">
        <v>8</v>
      </c>
      <c r="D6361" t="s">
        <v>2401</v>
      </c>
      <c r="E6361">
        <v>0</v>
      </c>
    </row>
    <row r="6362" spans="1:5" x14ac:dyDescent="0.3">
      <c r="A6362">
        <v>72250106</v>
      </c>
      <c r="B6362" t="s">
        <v>369</v>
      </c>
      <c r="C6362" t="s">
        <v>8</v>
      </c>
      <c r="D6362" t="s">
        <v>2402</v>
      </c>
      <c r="E6362">
        <v>0</v>
      </c>
    </row>
    <row r="6363" spans="1:5" x14ac:dyDescent="0.3">
      <c r="A6363">
        <v>72250106</v>
      </c>
      <c r="B6363" t="s">
        <v>369</v>
      </c>
      <c r="C6363" t="s">
        <v>8</v>
      </c>
      <c r="D6363" t="s">
        <v>2403</v>
      </c>
      <c r="E6363">
        <v>0</v>
      </c>
    </row>
    <row r="6364" spans="1:5" x14ac:dyDescent="0.3">
      <c r="A6364">
        <v>72250106</v>
      </c>
      <c r="B6364" t="s">
        <v>369</v>
      </c>
      <c r="C6364" t="s">
        <v>8</v>
      </c>
      <c r="D6364" t="s">
        <v>2404</v>
      </c>
      <c r="E6364">
        <v>0</v>
      </c>
    </row>
    <row r="6365" spans="1:5" x14ac:dyDescent="0.3">
      <c r="A6365">
        <v>72250106</v>
      </c>
      <c r="B6365" t="s">
        <v>369</v>
      </c>
      <c r="C6365" t="s">
        <v>8</v>
      </c>
      <c r="D6365" t="s">
        <v>2405</v>
      </c>
      <c r="E6365">
        <v>-1</v>
      </c>
    </row>
    <row r="6366" spans="1:5" x14ac:dyDescent="0.3">
      <c r="A6366">
        <v>72250106</v>
      </c>
      <c r="B6366" t="s">
        <v>369</v>
      </c>
      <c r="C6366" t="s">
        <v>8</v>
      </c>
      <c r="D6366" t="s">
        <v>2406</v>
      </c>
      <c r="E6366">
        <v>-1</v>
      </c>
    </row>
    <row r="6367" spans="1:5" x14ac:dyDescent="0.3">
      <c r="A6367">
        <v>72250106</v>
      </c>
      <c r="B6367" t="s">
        <v>369</v>
      </c>
      <c r="C6367" t="s">
        <v>8</v>
      </c>
      <c r="D6367" t="s">
        <v>2407</v>
      </c>
      <c r="E6367">
        <v>0</v>
      </c>
    </row>
    <row r="6368" spans="1:5" x14ac:dyDescent="0.3">
      <c r="A6368">
        <v>72250106</v>
      </c>
      <c r="B6368" t="s">
        <v>369</v>
      </c>
      <c r="C6368" t="s">
        <v>8</v>
      </c>
      <c r="D6368" t="s">
        <v>2408</v>
      </c>
      <c r="E6368">
        <v>0</v>
      </c>
    </row>
    <row r="6369" spans="1:5" x14ac:dyDescent="0.3">
      <c r="A6369">
        <v>72250106</v>
      </c>
      <c r="B6369" t="s">
        <v>369</v>
      </c>
      <c r="C6369" t="s">
        <v>8</v>
      </c>
      <c r="D6369" t="s">
        <v>2409</v>
      </c>
      <c r="E6369">
        <v>0</v>
      </c>
    </row>
    <row r="6370" spans="1:5" x14ac:dyDescent="0.3">
      <c r="A6370">
        <v>72250106</v>
      </c>
      <c r="B6370" t="s">
        <v>369</v>
      </c>
      <c r="C6370" t="s">
        <v>8</v>
      </c>
      <c r="D6370" t="s">
        <v>2410</v>
      </c>
      <c r="E6370">
        <v>0</v>
      </c>
    </row>
    <row r="6371" spans="1:5" x14ac:dyDescent="0.3">
      <c r="A6371">
        <v>72250106</v>
      </c>
      <c r="B6371" t="s">
        <v>369</v>
      </c>
      <c r="C6371" t="s">
        <v>8</v>
      </c>
      <c r="D6371" t="s">
        <v>2411</v>
      </c>
      <c r="E6371">
        <v>-1</v>
      </c>
    </row>
    <row r="6372" spans="1:5" x14ac:dyDescent="0.3">
      <c r="A6372">
        <v>72250106</v>
      </c>
      <c r="B6372" t="s">
        <v>369</v>
      </c>
      <c r="C6372" t="s">
        <v>8</v>
      </c>
      <c r="D6372" t="s">
        <v>2412</v>
      </c>
      <c r="E6372">
        <v>0</v>
      </c>
    </row>
    <row r="6373" spans="1:5" x14ac:dyDescent="0.3">
      <c r="A6373">
        <v>72250106</v>
      </c>
      <c r="B6373" t="s">
        <v>369</v>
      </c>
      <c r="C6373" t="s">
        <v>8</v>
      </c>
      <c r="D6373" t="s">
        <v>2413</v>
      </c>
      <c r="E6373">
        <v>0</v>
      </c>
    </row>
    <row r="6374" spans="1:5" x14ac:dyDescent="0.3">
      <c r="A6374">
        <v>50320009</v>
      </c>
      <c r="B6374" t="s">
        <v>371</v>
      </c>
      <c r="C6374" t="s">
        <v>8</v>
      </c>
      <c r="D6374" t="s">
        <v>2378</v>
      </c>
      <c r="E6374">
        <v>0</v>
      </c>
    </row>
    <row r="6375" spans="1:5" x14ac:dyDescent="0.3">
      <c r="A6375">
        <v>50320009</v>
      </c>
      <c r="B6375" t="s">
        <v>371</v>
      </c>
      <c r="C6375" t="s">
        <v>8</v>
      </c>
      <c r="D6375" t="s">
        <v>2379</v>
      </c>
      <c r="E6375">
        <v>0</v>
      </c>
    </row>
    <row r="6376" spans="1:5" x14ac:dyDescent="0.3">
      <c r="A6376">
        <v>50320009</v>
      </c>
      <c r="B6376" t="s">
        <v>371</v>
      </c>
      <c r="C6376" t="s">
        <v>8</v>
      </c>
      <c r="D6376" t="s">
        <v>2380</v>
      </c>
      <c r="E6376">
        <v>0</v>
      </c>
    </row>
    <row r="6377" spans="1:5" x14ac:dyDescent="0.3">
      <c r="A6377">
        <v>50320009</v>
      </c>
      <c r="B6377" t="s">
        <v>371</v>
      </c>
      <c r="C6377" t="s">
        <v>8</v>
      </c>
      <c r="D6377" t="s">
        <v>2381</v>
      </c>
      <c r="E6377">
        <v>0</v>
      </c>
    </row>
    <row r="6378" spans="1:5" x14ac:dyDescent="0.3">
      <c r="A6378">
        <v>50320009</v>
      </c>
      <c r="B6378" t="s">
        <v>371</v>
      </c>
      <c r="C6378" t="s">
        <v>8</v>
      </c>
      <c r="D6378" t="s">
        <v>2382</v>
      </c>
      <c r="E6378">
        <v>0</v>
      </c>
    </row>
    <row r="6379" spans="1:5" x14ac:dyDescent="0.3">
      <c r="A6379">
        <v>50320009</v>
      </c>
      <c r="B6379" t="s">
        <v>371</v>
      </c>
      <c r="C6379" t="s">
        <v>8</v>
      </c>
      <c r="D6379" t="s">
        <v>2383</v>
      </c>
      <c r="E6379">
        <v>0</v>
      </c>
    </row>
    <row r="6380" spans="1:5" x14ac:dyDescent="0.3">
      <c r="A6380">
        <v>50320009</v>
      </c>
      <c r="B6380" t="s">
        <v>371</v>
      </c>
      <c r="C6380" t="s">
        <v>8</v>
      </c>
      <c r="D6380" t="s">
        <v>2384</v>
      </c>
      <c r="E6380">
        <v>0</v>
      </c>
    </row>
    <row r="6381" spans="1:5" x14ac:dyDescent="0.3">
      <c r="A6381">
        <v>50320009</v>
      </c>
      <c r="B6381" t="s">
        <v>371</v>
      </c>
      <c r="C6381" t="s">
        <v>8</v>
      </c>
      <c r="D6381" t="s">
        <v>2385</v>
      </c>
      <c r="E6381">
        <v>0</v>
      </c>
    </row>
    <row r="6382" spans="1:5" x14ac:dyDescent="0.3">
      <c r="A6382">
        <v>50320009</v>
      </c>
      <c r="B6382" t="s">
        <v>371</v>
      </c>
      <c r="C6382" t="s">
        <v>8</v>
      </c>
      <c r="D6382" t="s">
        <v>2386</v>
      </c>
      <c r="E6382">
        <v>0</v>
      </c>
    </row>
    <row r="6383" spans="1:5" x14ac:dyDescent="0.3">
      <c r="A6383">
        <v>50320009</v>
      </c>
      <c r="B6383" t="s">
        <v>371</v>
      </c>
      <c r="C6383" t="s">
        <v>8</v>
      </c>
      <c r="D6383" t="s">
        <v>2387</v>
      </c>
      <c r="E6383">
        <v>0</v>
      </c>
    </row>
    <row r="6384" spans="1:5" x14ac:dyDescent="0.3">
      <c r="A6384">
        <v>50320009</v>
      </c>
      <c r="B6384" t="s">
        <v>371</v>
      </c>
      <c r="C6384" t="s">
        <v>8</v>
      </c>
      <c r="D6384" t="s">
        <v>2388</v>
      </c>
      <c r="E6384">
        <v>0</v>
      </c>
    </row>
    <row r="6385" spans="1:5" x14ac:dyDescent="0.3">
      <c r="A6385">
        <v>50320009</v>
      </c>
      <c r="B6385" t="s">
        <v>371</v>
      </c>
      <c r="C6385" t="s">
        <v>8</v>
      </c>
      <c r="D6385" t="s">
        <v>2389</v>
      </c>
      <c r="E6385">
        <v>0</v>
      </c>
    </row>
    <row r="6386" spans="1:5" x14ac:dyDescent="0.3">
      <c r="A6386">
        <v>50320009</v>
      </c>
      <c r="B6386" t="s">
        <v>371</v>
      </c>
      <c r="C6386" t="s">
        <v>8</v>
      </c>
      <c r="D6386" t="s">
        <v>2390</v>
      </c>
      <c r="E6386">
        <v>-1</v>
      </c>
    </row>
    <row r="6387" spans="1:5" x14ac:dyDescent="0.3">
      <c r="A6387">
        <v>50320009</v>
      </c>
      <c r="B6387" t="s">
        <v>371</v>
      </c>
      <c r="C6387" t="s">
        <v>8</v>
      </c>
      <c r="D6387" t="s">
        <v>2391</v>
      </c>
      <c r="E6387">
        <v>0</v>
      </c>
    </row>
    <row r="6388" spans="1:5" x14ac:dyDescent="0.3">
      <c r="A6388">
        <v>50320009</v>
      </c>
      <c r="B6388" t="s">
        <v>371</v>
      </c>
      <c r="C6388" t="s">
        <v>8</v>
      </c>
      <c r="D6388" t="s">
        <v>2392</v>
      </c>
      <c r="E6388">
        <v>0</v>
      </c>
    </row>
    <row r="6389" spans="1:5" x14ac:dyDescent="0.3">
      <c r="A6389">
        <v>50320009</v>
      </c>
      <c r="B6389" t="s">
        <v>371</v>
      </c>
      <c r="C6389" t="s">
        <v>8</v>
      </c>
      <c r="D6389" t="s">
        <v>2393</v>
      </c>
      <c r="E6389">
        <v>0</v>
      </c>
    </row>
    <row r="6390" spans="1:5" x14ac:dyDescent="0.3">
      <c r="A6390">
        <v>50320009</v>
      </c>
      <c r="B6390" t="s">
        <v>371</v>
      </c>
      <c r="C6390" t="s">
        <v>8</v>
      </c>
      <c r="D6390" t="s">
        <v>2394</v>
      </c>
      <c r="E6390">
        <v>0</v>
      </c>
    </row>
    <row r="6391" spans="1:5" x14ac:dyDescent="0.3">
      <c r="A6391">
        <v>50320009</v>
      </c>
      <c r="B6391" t="s">
        <v>371</v>
      </c>
      <c r="C6391" t="s">
        <v>8</v>
      </c>
      <c r="D6391" t="s">
        <v>2395</v>
      </c>
      <c r="E6391">
        <v>0</v>
      </c>
    </row>
    <row r="6392" spans="1:5" x14ac:dyDescent="0.3">
      <c r="A6392">
        <v>50320009</v>
      </c>
      <c r="B6392" t="s">
        <v>371</v>
      </c>
      <c r="C6392" t="s">
        <v>8</v>
      </c>
      <c r="D6392" t="s">
        <v>2396</v>
      </c>
      <c r="E6392">
        <v>-1</v>
      </c>
    </row>
    <row r="6393" spans="1:5" x14ac:dyDescent="0.3">
      <c r="A6393">
        <v>50320009</v>
      </c>
      <c r="B6393" t="s">
        <v>371</v>
      </c>
      <c r="C6393" t="s">
        <v>8</v>
      </c>
      <c r="D6393" t="s">
        <v>2397</v>
      </c>
      <c r="E6393">
        <v>0</v>
      </c>
    </row>
    <row r="6394" spans="1:5" x14ac:dyDescent="0.3">
      <c r="A6394">
        <v>50320009</v>
      </c>
      <c r="B6394" t="s">
        <v>371</v>
      </c>
      <c r="C6394" t="s">
        <v>8</v>
      </c>
      <c r="D6394" t="s">
        <v>2398</v>
      </c>
      <c r="E6394">
        <v>0</v>
      </c>
    </row>
    <row r="6395" spans="1:5" x14ac:dyDescent="0.3">
      <c r="A6395">
        <v>50320009</v>
      </c>
      <c r="B6395" t="s">
        <v>371</v>
      </c>
      <c r="C6395" t="s">
        <v>8</v>
      </c>
      <c r="D6395" t="s">
        <v>2399</v>
      </c>
      <c r="E6395">
        <v>0</v>
      </c>
    </row>
    <row r="6396" spans="1:5" x14ac:dyDescent="0.3">
      <c r="A6396">
        <v>50320009</v>
      </c>
      <c r="B6396" t="s">
        <v>371</v>
      </c>
      <c r="C6396" t="s">
        <v>8</v>
      </c>
      <c r="D6396" t="s">
        <v>2400</v>
      </c>
      <c r="E6396">
        <v>0</v>
      </c>
    </row>
    <row r="6397" spans="1:5" x14ac:dyDescent="0.3">
      <c r="A6397">
        <v>50320009</v>
      </c>
      <c r="B6397" t="s">
        <v>371</v>
      </c>
      <c r="C6397" t="s">
        <v>8</v>
      </c>
      <c r="D6397" t="s">
        <v>2401</v>
      </c>
      <c r="E6397">
        <v>0</v>
      </c>
    </row>
    <row r="6398" spans="1:5" x14ac:dyDescent="0.3">
      <c r="A6398">
        <v>50320009</v>
      </c>
      <c r="B6398" t="s">
        <v>371</v>
      </c>
      <c r="C6398" t="s">
        <v>8</v>
      </c>
      <c r="D6398" t="s">
        <v>2402</v>
      </c>
      <c r="E6398">
        <v>0</v>
      </c>
    </row>
    <row r="6399" spans="1:5" x14ac:dyDescent="0.3">
      <c r="A6399">
        <v>50320009</v>
      </c>
      <c r="B6399" t="s">
        <v>371</v>
      </c>
      <c r="C6399" t="s">
        <v>8</v>
      </c>
      <c r="D6399" t="s">
        <v>2403</v>
      </c>
      <c r="E6399">
        <v>-1</v>
      </c>
    </row>
    <row r="6400" spans="1:5" x14ac:dyDescent="0.3">
      <c r="A6400">
        <v>50320009</v>
      </c>
      <c r="B6400" t="s">
        <v>371</v>
      </c>
      <c r="C6400" t="s">
        <v>8</v>
      </c>
      <c r="D6400" t="s">
        <v>2404</v>
      </c>
      <c r="E6400">
        <v>0</v>
      </c>
    </row>
    <row r="6401" spans="1:5" x14ac:dyDescent="0.3">
      <c r="A6401">
        <v>50320009</v>
      </c>
      <c r="B6401" t="s">
        <v>371</v>
      </c>
      <c r="C6401" t="s">
        <v>8</v>
      </c>
      <c r="D6401" t="s">
        <v>2405</v>
      </c>
      <c r="E6401">
        <v>0</v>
      </c>
    </row>
    <row r="6402" spans="1:5" x14ac:dyDescent="0.3">
      <c r="A6402">
        <v>50320009</v>
      </c>
      <c r="B6402" t="s">
        <v>371</v>
      </c>
      <c r="C6402" t="s">
        <v>8</v>
      </c>
      <c r="D6402" t="s">
        <v>2406</v>
      </c>
      <c r="E6402">
        <v>0</v>
      </c>
    </row>
    <row r="6403" spans="1:5" x14ac:dyDescent="0.3">
      <c r="A6403">
        <v>50320009</v>
      </c>
      <c r="B6403" t="s">
        <v>371</v>
      </c>
      <c r="C6403" t="s">
        <v>8</v>
      </c>
      <c r="D6403" t="s">
        <v>2407</v>
      </c>
      <c r="E6403">
        <v>0</v>
      </c>
    </row>
    <row r="6404" spans="1:5" x14ac:dyDescent="0.3">
      <c r="A6404">
        <v>50320009</v>
      </c>
      <c r="B6404" t="s">
        <v>371</v>
      </c>
      <c r="C6404" t="s">
        <v>8</v>
      </c>
      <c r="D6404" t="s">
        <v>2408</v>
      </c>
      <c r="E6404">
        <v>0</v>
      </c>
    </row>
    <row r="6405" spans="1:5" x14ac:dyDescent="0.3">
      <c r="A6405">
        <v>50320009</v>
      </c>
      <c r="B6405" t="s">
        <v>371</v>
      </c>
      <c r="C6405" t="s">
        <v>8</v>
      </c>
      <c r="D6405" t="s">
        <v>2409</v>
      </c>
      <c r="E6405">
        <v>0</v>
      </c>
    </row>
    <row r="6406" spans="1:5" x14ac:dyDescent="0.3">
      <c r="A6406">
        <v>50320009</v>
      </c>
      <c r="B6406" t="s">
        <v>371</v>
      </c>
      <c r="C6406" t="s">
        <v>8</v>
      </c>
      <c r="D6406" t="s">
        <v>2410</v>
      </c>
      <c r="E6406">
        <v>0</v>
      </c>
    </row>
    <row r="6407" spans="1:5" x14ac:dyDescent="0.3">
      <c r="A6407">
        <v>50320009</v>
      </c>
      <c r="B6407" t="s">
        <v>371</v>
      </c>
      <c r="C6407" t="s">
        <v>8</v>
      </c>
      <c r="D6407" t="s">
        <v>2411</v>
      </c>
      <c r="E6407">
        <v>0</v>
      </c>
    </row>
    <row r="6408" spans="1:5" x14ac:dyDescent="0.3">
      <c r="A6408">
        <v>50320009</v>
      </c>
      <c r="B6408" t="s">
        <v>371</v>
      </c>
      <c r="C6408" t="s">
        <v>8</v>
      </c>
      <c r="D6408" t="s">
        <v>2412</v>
      </c>
      <c r="E6408">
        <v>0</v>
      </c>
    </row>
    <row r="6409" spans="1:5" x14ac:dyDescent="0.3">
      <c r="A6409">
        <v>50320009</v>
      </c>
      <c r="B6409" t="s">
        <v>371</v>
      </c>
      <c r="C6409" t="s">
        <v>8</v>
      </c>
      <c r="D6409" t="s">
        <v>2413</v>
      </c>
      <c r="E6409">
        <v>0</v>
      </c>
    </row>
    <row r="6410" spans="1:5" x14ac:dyDescent="0.3">
      <c r="A6410">
        <v>20600038</v>
      </c>
      <c r="B6410" t="s">
        <v>373</v>
      </c>
      <c r="C6410" t="s">
        <v>8</v>
      </c>
      <c r="D6410" t="s">
        <v>2378</v>
      </c>
      <c r="E6410">
        <v>0</v>
      </c>
    </row>
    <row r="6411" spans="1:5" x14ac:dyDescent="0.3">
      <c r="A6411">
        <v>20600038</v>
      </c>
      <c r="B6411" t="s">
        <v>373</v>
      </c>
      <c r="C6411" t="s">
        <v>8</v>
      </c>
      <c r="D6411" t="s">
        <v>2379</v>
      </c>
      <c r="E6411">
        <v>0</v>
      </c>
    </row>
    <row r="6412" spans="1:5" x14ac:dyDescent="0.3">
      <c r="A6412">
        <v>20600038</v>
      </c>
      <c r="B6412" t="s">
        <v>373</v>
      </c>
      <c r="C6412" t="s">
        <v>8</v>
      </c>
      <c r="D6412" t="s">
        <v>2380</v>
      </c>
      <c r="E6412">
        <v>0</v>
      </c>
    </row>
    <row r="6413" spans="1:5" x14ac:dyDescent="0.3">
      <c r="A6413">
        <v>20600038</v>
      </c>
      <c r="B6413" t="s">
        <v>373</v>
      </c>
      <c r="C6413" t="s">
        <v>8</v>
      </c>
      <c r="D6413" t="s">
        <v>2381</v>
      </c>
      <c r="E6413">
        <v>0</v>
      </c>
    </row>
    <row r="6414" spans="1:5" x14ac:dyDescent="0.3">
      <c r="A6414">
        <v>20600038</v>
      </c>
      <c r="B6414" t="s">
        <v>373</v>
      </c>
      <c r="C6414" t="s">
        <v>8</v>
      </c>
      <c r="D6414" t="s">
        <v>2382</v>
      </c>
      <c r="E6414">
        <v>0</v>
      </c>
    </row>
    <row r="6415" spans="1:5" x14ac:dyDescent="0.3">
      <c r="A6415">
        <v>20600038</v>
      </c>
      <c r="B6415" t="s">
        <v>373</v>
      </c>
      <c r="C6415" t="s">
        <v>8</v>
      </c>
      <c r="D6415" t="s">
        <v>2383</v>
      </c>
      <c r="E6415">
        <v>0</v>
      </c>
    </row>
    <row r="6416" spans="1:5" x14ac:dyDescent="0.3">
      <c r="A6416">
        <v>20600038</v>
      </c>
      <c r="B6416" t="s">
        <v>373</v>
      </c>
      <c r="C6416" t="s">
        <v>8</v>
      </c>
      <c r="D6416" t="s">
        <v>2384</v>
      </c>
      <c r="E6416">
        <v>0</v>
      </c>
    </row>
    <row r="6417" spans="1:5" x14ac:dyDescent="0.3">
      <c r="A6417">
        <v>20600038</v>
      </c>
      <c r="B6417" t="s">
        <v>373</v>
      </c>
      <c r="C6417" t="s">
        <v>8</v>
      </c>
      <c r="D6417" t="s">
        <v>2385</v>
      </c>
      <c r="E6417">
        <v>0</v>
      </c>
    </row>
    <row r="6418" spans="1:5" x14ac:dyDescent="0.3">
      <c r="A6418">
        <v>20600038</v>
      </c>
      <c r="B6418" t="s">
        <v>373</v>
      </c>
      <c r="C6418" t="s">
        <v>8</v>
      </c>
      <c r="D6418" t="s">
        <v>2386</v>
      </c>
      <c r="E6418">
        <v>0</v>
      </c>
    </row>
    <row r="6419" spans="1:5" x14ac:dyDescent="0.3">
      <c r="A6419">
        <v>20600038</v>
      </c>
      <c r="B6419" t="s">
        <v>373</v>
      </c>
      <c r="C6419" t="s">
        <v>8</v>
      </c>
      <c r="D6419" t="s">
        <v>2387</v>
      </c>
      <c r="E6419">
        <v>0</v>
      </c>
    </row>
    <row r="6420" spans="1:5" x14ac:dyDescent="0.3">
      <c r="A6420">
        <v>20600038</v>
      </c>
      <c r="B6420" t="s">
        <v>373</v>
      </c>
      <c r="C6420" t="s">
        <v>8</v>
      </c>
      <c r="D6420" t="s">
        <v>2388</v>
      </c>
      <c r="E6420">
        <v>0</v>
      </c>
    </row>
    <row r="6421" spans="1:5" x14ac:dyDescent="0.3">
      <c r="A6421">
        <v>20600038</v>
      </c>
      <c r="B6421" t="s">
        <v>373</v>
      </c>
      <c r="C6421" t="s">
        <v>8</v>
      </c>
      <c r="D6421" t="s">
        <v>2389</v>
      </c>
      <c r="E6421">
        <v>0</v>
      </c>
    </row>
    <row r="6422" spans="1:5" x14ac:dyDescent="0.3">
      <c r="A6422">
        <v>20600038</v>
      </c>
      <c r="B6422" t="s">
        <v>373</v>
      </c>
      <c r="C6422" t="s">
        <v>8</v>
      </c>
      <c r="D6422" t="s">
        <v>2390</v>
      </c>
      <c r="E6422">
        <v>0</v>
      </c>
    </row>
    <row r="6423" spans="1:5" x14ac:dyDescent="0.3">
      <c r="A6423">
        <v>20600038</v>
      </c>
      <c r="B6423" t="s">
        <v>373</v>
      </c>
      <c r="C6423" t="s">
        <v>8</v>
      </c>
      <c r="D6423" t="s">
        <v>2391</v>
      </c>
      <c r="E6423">
        <v>0</v>
      </c>
    </row>
    <row r="6424" spans="1:5" x14ac:dyDescent="0.3">
      <c r="A6424">
        <v>20600038</v>
      </c>
      <c r="B6424" t="s">
        <v>373</v>
      </c>
      <c r="C6424" t="s">
        <v>8</v>
      </c>
      <c r="D6424" t="s">
        <v>2392</v>
      </c>
      <c r="E6424">
        <v>0</v>
      </c>
    </row>
    <row r="6425" spans="1:5" x14ac:dyDescent="0.3">
      <c r="A6425">
        <v>20600038</v>
      </c>
      <c r="B6425" t="s">
        <v>373</v>
      </c>
      <c r="C6425" t="s">
        <v>8</v>
      </c>
      <c r="D6425" t="s">
        <v>2393</v>
      </c>
      <c r="E6425">
        <v>0</v>
      </c>
    </row>
    <row r="6426" spans="1:5" x14ac:dyDescent="0.3">
      <c r="A6426">
        <v>20600038</v>
      </c>
      <c r="B6426" t="s">
        <v>373</v>
      </c>
      <c r="C6426" t="s">
        <v>8</v>
      </c>
      <c r="D6426" t="s">
        <v>2394</v>
      </c>
      <c r="E6426">
        <v>0</v>
      </c>
    </row>
    <row r="6427" spans="1:5" x14ac:dyDescent="0.3">
      <c r="A6427">
        <v>20600038</v>
      </c>
      <c r="B6427" t="s">
        <v>373</v>
      </c>
      <c r="C6427" t="s">
        <v>8</v>
      </c>
      <c r="D6427" t="s">
        <v>2395</v>
      </c>
      <c r="E6427">
        <v>0</v>
      </c>
    </row>
    <row r="6428" spans="1:5" x14ac:dyDescent="0.3">
      <c r="A6428">
        <v>20600038</v>
      </c>
      <c r="B6428" t="s">
        <v>373</v>
      </c>
      <c r="C6428" t="s">
        <v>8</v>
      </c>
      <c r="D6428" t="s">
        <v>2396</v>
      </c>
      <c r="E6428">
        <v>0</v>
      </c>
    </row>
    <row r="6429" spans="1:5" x14ac:dyDescent="0.3">
      <c r="A6429">
        <v>20600038</v>
      </c>
      <c r="B6429" t="s">
        <v>373</v>
      </c>
      <c r="C6429" t="s">
        <v>8</v>
      </c>
      <c r="D6429" t="s">
        <v>2397</v>
      </c>
      <c r="E6429">
        <v>0</v>
      </c>
    </row>
    <row r="6430" spans="1:5" x14ac:dyDescent="0.3">
      <c r="A6430">
        <v>20600038</v>
      </c>
      <c r="B6430" t="s">
        <v>373</v>
      </c>
      <c r="C6430" t="s">
        <v>8</v>
      </c>
      <c r="D6430" t="s">
        <v>2398</v>
      </c>
      <c r="E6430">
        <v>0</v>
      </c>
    </row>
    <row r="6431" spans="1:5" x14ac:dyDescent="0.3">
      <c r="A6431">
        <v>20600038</v>
      </c>
      <c r="B6431" t="s">
        <v>373</v>
      </c>
      <c r="C6431" t="s">
        <v>8</v>
      </c>
      <c r="D6431" t="s">
        <v>2399</v>
      </c>
      <c r="E6431">
        <v>0</v>
      </c>
    </row>
    <row r="6432" spans="1:5" x14ac:dyDescent="0.3">
      <c r="A6432">
        <v>20600038</v>
      </c>
      <c r="B6432" t="s">
        <v>373</v>
      </c>
      <c r="C6432" t="s">
        <v>8</v>
      </c>
      <c r="D6432" t="s">
        <v>2400</v>
      </c>
      <c r="E6432">
        <v>0</v>
      </c>
    </row>
    <row r="6433" spans="1:5" x14ac:dyDescent="0.3">
      <c r="A6433">
        <v>20600038</v>
      </c>
      <c r="B6433" t="s">
        <v>373</v>
      </c>
      <c r="C6433" t="s">
        <v>8</v>
      </c>
      <c r="D6433" t="s">
        <v>2401</v>
      </c>
      <c r="E6433">
        <v>0</v>
      </c>
    </row>
    <row r="6434" spans="1:5" x14ac:dyDescent="0.3">
      <c r="A6434">
        <v>20600038</v>
      </c>
      <c r="B6434" t="s">
        <v>373</v>
      </c>
      <c r="C6434" t="s">
        <v>8</v>
      </c>
      <c r="D6434" t="s">
        <v>2402</v>
      </c>
      <c r="E6434">
        <v>0</v>
      </c>
    </row>
    <row r="6435" spans="1:5" x14ac:dyDescent="0.3">
      <c r="A6435">
        <v>20600038</v>
      </c>
      <c r="B6435" t="s">
        <v>373</v>
      </c>
      <c r="C6435" t="s">
        <v>8</v>
      </c>
      <c r="D6435" t="s">
        <v>2403</v>
      </c>
      <c r="E6435">
        <v>-1</v>
      </c>
    </row>
    <row r="6436" spans="1:5" x14ac:dyDescent="0.3">
      <c r="A6436">
        <v>20600038</v>
      </c>
      <c r="B6436" t="s">
        <v>373</v>
      </c>
      <c r="C6436" t="s">
        <v>8</v>
      </c>
      <c r="D6436" t="s">
        <v>2404</v>
      </c>
      <c r="E6436">
        <v>0</v>
      </c>
    </row>
    <row r="6437" spans="1:5" x14ac:dyDescent="0.3">
      <c r="A6437">
        <v>20600038</v>
      </c>
      <c r="B6437" t="s">
        <v>373</v>
      </c>
      <c r="C6437" t="s">
        <v>8</v>
      </c>
      <c r="D6437" t="s">
        <v>2405</v>
      </c>
      <c r="E6437">
        <v>0</v>
      </c>
    </row>
    <row r="6438" spans="1:5" x14ac:dyDescent="0.3">
      <c r="A6438">
        <v>20600038</v>
      </c>
      <c r="B6438" t="s">
        <v>373</v>
      </c>
      <c r="C6438" t="s">
        <v>8</v>
      </c>
      <c r="D6438" t="s">
        <v>2406</v>
      </c>
      <c r="E6438">
        <v>0</v>
      </c>
    </row>
    <row r="6439" spans="1:5" x14ac:dyDescent="0.3">
      <c r="A6439">
        <v>20600038</v>
      </c>
      <c r="B6439" t="s">
        <v>373</v>
      </c>
      <c r="C6439" t="s">
        <v>8</v>
      </c>
      <c r="D6439" t="s">
        <v>2407</v>
      </c>
      <c r="E6439">
        <v>0</v>
      </c>
    </row>
    <row r="6440" spans="1:5" x14ac:dyDescent="0.3">
      <c r="A6440">
        <v>20600038</v>
      </c>
      <c r="B6440" t="s">
        <v>373</v>
      </c>
      <c r="C6440" t="s">
        <v>8</v>
      </c>
      <c r="D6440" t="s">
        <v>2408</v>
      </c>
      <c r="E6440">
        <v>0</v>
      </c>
    </row>
    <row r="6441" spans="1:5" x14ac:dyDescent="0.3">
      <c r="A6441">
        <v>20600038</v>
      </c>
      <c r="B6441" t="s">
        <v>373</v>
      </c>
      <c r="C6441" t="s">
        <v>8</v>
      </c>
      <c r="D6441" t="s">
        <v>2409</v>
      </c>
      <c r="E6441">
        <v>0</v>
      </c>
    </row>
    <row r="6442" spans="1:5" x14ac:dyDescent="0.3">
      <c r="A6442">
        <v>20600038</v>
      </c>
      <c r="B6442" t="s">
        <v>373</v>
      </c>
      <c r="C6442" t="s">
        <v>8</v>
      </c>
      <c r="D6442" t="s">
        <v>2410</v>
      </c>
      <c r="E6442">
        <v>0</v>
      </c>
    </row>
    <row r="6443" spans="1:5" x14ac:dyDescent="0.3">
      <c r="A6443">
        <v>20600038</v>
      </c>
      <c r="B6443" t="s">
        <v>373</v>
      </c>
      <c r="C6443" t="s">
        <v>8</v>
      </c>
      <c r="D6443" t="s">
        <v>2411</v>
      </c>
      <c r="E6443">
        <v>0</v>
      </c>
    </row>
    <row r="6444" spans="1:5" x14ac:dyDescent="0.3">
      <c r="A6444">
        <v>20600038</v>
      </c>
      <c r="B6444" t="s">
        <v>373</v>
      </c>
      <c r="C6444" t="s">
        <v>8</v>
      </c>
      <c r="D6444" t="s">
        <v>2412</v>
      </c>
      <c r="E6444">
        <v>0</v>
      </c>
    </row>
    <row r="6445" spans="1:5" x14ac:dyDescent="0.3">
      <c r="A6445">
        <v>20600038</v>
      </c>
      <c r="B6445" t="s">
        <v>373</v>
      </c>
      <c r="C6445" t="s">
        <v>8</v>
      </c>
      <c r="D6445" t="s">
        <v>2413</v>
      </c>
      <c r="E6445">
        <v>0</v>
      </c>
    </row>
    <row r="6446" spans="1:5" x14ac:dyDescent="0.3">
      <c r="A6446">
        <v>65050025</v>
      </c>
      <c r="B6446" t="s">
        <v>375</v>
      </c>
      <c r="C6446" t="s">
        <v>8</v>
      </c>
      <c r="D6446" t="s">
        <v>2378</v>
      </c>
      <c r="E6446">
        <v>0</v>
      </c>
    </row>
    <row r="6447" spans="1:5" x14ac:dyDescent="0.3">
      <c r="A6447">
        <v>65050025</v>
      </c>
      <c r="B6447" t="s">
        <v>375</v>
      </c>
      <c r="C6447" t="s">
        <v>8</v>
      </c>
      <c r="D6447" t="s">
        <v>2379</v>
      </c>
      <c r="E6447">
        <v>0</v>
      </c>
    </row>
    <row r="6448" spans="1:5" x14ac:dyDescent="0.3">
      <c r="A6448">
        <v>65050025</v>
      </c>
      <c r="B6448" t="s">
        <v>375</v>
      </c>
      <c r="C6448" t="s">
        <v>8</v>
      </c>
      <c r="D6448" t="s">
        <v>2380</v>
      </c>
      <c r="E6448">
        <v>0</v>
      </c>
    </row>
    <row r="6449" spans="1:5" x14ac:dyDescent="0.3">
      <c r="A6449">
        <v>65050025</v>
      </c>
      <c r="B6449" t="s">
        <v>375</v>
      </c>
      <c r="C6449" t="s">
        <v>8</v>
      </c>
      <c r="D6449" t="s">
        <v>2381</v>
      </c>
      <c r="E6449">
        <v>0</v>
      </c>
    </row>
    <row r="6450" spans="1:5" x14ac:dyDescent="0.3">
      <c r="A6450">
        <v>65050025</v>
      </c>
      <c r="B6450" t="s">
        <v>375</v>
      </c>
      <c r="C6450" t="s">
        <v>8</v>
      </c>
      <c r="D6450" t="s">
        <v>2382</v>
      </c>
      <c r="E6450">
        <v>-6</v>
      </c>
    </row>
    <row r="6451" spans="1:5" x14ac:dyDescent="0.3">
      <c r="A6451">
        <v>65050025</v>
      </c>
      <c r="B6451" t="s">
        <v>375</v>
      </c>
      <c r="C6451" t="s">
        <v>8</v>
      </c>
      <c r="D6451" t="s">
        <v>2383</v>
      </c>
      <c r="E6451">
        <v>0</v>
      </c>
    </row>
    <row r="6452" spans="1:5" x14ac:dyDescent="0.3">
      <c r="A6452">
        <v>65050025</v>
      </c>
      <c r="B6452" t="s">
        <v>375</v>
      </c>
      <c r="C6452" t="s">
        <v>8</v>
      </c>
      <c r="D6452" t="s">
        <v>2384</v>
      </c>
      <c r="E6452">
        <v>0</v>
      </c>
    </row>
    <row r="6453" spans="1:5" x14ac:dyDescent="0.3">
      <c r="A6453">
        <v>65050025</v>
      </c>
      <c r="B6453" t="s">
        <v>375</v>
      </c>
      <c r="C6453" t="s">
        <v>8</v>
      </c>
      <c r="D6453" t="s">
        <v>2385</v>
      </c>
      <c r="E6453">
        <v>0</v>
      </c>
    </row>
    <row r="6454" spans="1:5" x14ac:dyDescent="0.3">
      <c r="A6454">
        <v>65050025</v>
      </c>
      <c r="B6454" t="s">
        <v>375</v>
      </c>
      <c r="C6454" t="s">
        <v>8</v>
      </c>
      <c r="D6454" t="s">
        <v>2386</v>
      </c>
      <c r="E6454">
        <v>0</v>
      </c>
    </row>
    <row r="6455" spans="1:5" x14ac:dyDescent="0.3">
      <c r="A6455">
        <v>65050025</v>
      </c>
      <c r="B6455" t="s">
        <v>375</v>
      </c>
      <c r="C6455" t="s">
        <v>8</v>
      </c>
      <c r="D6455" t="s">
        <v>2387</v>
      </c>
      <c r="E6455">
        <v>0</v>
      </c>
    </row>
    <row r="6456" spans="1:5" x14ac:dyDescent="0.3">
      <c r="A6456">
        <v>65050025</v>
      </c>
      <c r="B6456" t="s">
        <v>375</v>
      </c>
      <c r="C6456" t="s">
        <v>8</v>
      </c>
      <c r="D6456" t="s">
        <v>2388</v>
      </c>
      <c r="E6456">
        <v>0</v>
      </c>
    </row>
    <row r="6457" spans="1:5" x14ac:dyDescent="0.3">
      <c r="A6457">
        <v>65050025</v>
      </c>
      <c r="B6457" t="s">
        <v>375</v>
      </c>
      <c r="C6457" t="s">
        <v>8</v>
      </c>
      <c r="D6457" t="s">
        <v>2389</v>
      </c>
      <c r="E6457">
        <v>0</v>
      </c>
    </row>
    <row r="6458" spans="1:5" x14ac:dyDescent="0.3">
      <c r="A6458">
        <v>65050025</v>
      </c>
      <c r="B6458" t="s">
        <v>375</v>
      </c>
      <c r="C6458" t="s">
        <v>8</v>
      </c>
      <c r="D6458" t="s">
        <v>2390</v>
      </c>
      <c r="E6458">
        <v>0</v>
      </c>
    </row>
    <row r="6459" spans="1:5" x14ac:dyDescent="0.3">
      <c r="A6459">
        <v>65050025</v>
      </c>
      <c r="B6459" t="s">
        <v>375</v>
      </c>
      <c r="C6459" t="s">
        <v>8</v>
      </c>
      <c r="D6459" t="s">
        <v>2391</v>
      </c>
      <c r="E6459">
        <v>0</v>
      </c>
    </row>
    <row r="6460" spans="1:5" x14ac:dyDescent="0.3">
      <c r="A6460">
        <v>65050025</v>
      </c>
      <c r="B6460" t="s">
        <v>375</v>
      </c>
      <c r="C6460" t="s">
        <v>8</v>
      </c>
      <c r="D6460" t="s">
        <v>2392</v>
      </c>
      <c r="E6460">
        <v>0</v>
      </c>
    </row>
    <row r="6461" spans="1:5" x14ac:dyDescent="0.3">
      <c r="A6461">
        <v>65050025</v>
      </c>
      <c r="B6461" t="s">
        <v>375</v>
      </c>
      <c r="C6461" t="s">
        <v>8</v>
      </c>
      <c r="D6461" t="s">
        <v>2393</v>
      </c>
      <c r="E6461">
        <v>0</v>
      </c>
    </row>
    <row r="6462" spans="1:5" x14ac:dyDescent="0.3">
      <c r="A6462">
        <v>65050025</v>
      </c>
      <c r="B6462" t="s">
        <v>375</v>
      </c>
      <c r="C6462" t="s">
        <v>8</v>
      </c>
      <c r="D6462" t="s">
        <v>2394</v>
      </c>
      <c r="E6462">
        <v>0</v>
      </c>
    </row>
    <row r="6463" spans="1:5" x14ac:dyDescent="0.3">
      <c r="A6463">
        <v>65050025</v>
      </c>
      <c r="B6463" t="s">
        <v>375</v>
      </c>
      <c r="C6463" t="s">
        <v>8</v>
      </c>
      <c r="D6463" t="s">
        <v>2395</v>
      </c>
      <c r="E6463">
        <v>0</v>
      </c>
    </row>
    <row r="6464" spans="1:5" x14ac:dyDescent="0.3">
      <c r="A6464">
        <v>65050025</v>
      </c>
      <c r="B6464" t="s">
        <v>375</v>
      </c>
      <c r="C6464" t="s">
        <v>8</v>
      </c>
      <c r="D6464" t="s">
        <v>2396</v>
      </c>
      <c r="E6464">
        <v>0</v>
      </c>
    </row>
    <row r="6465" spans="1:5" x14ac:dyDescent="0.3">
      <c r="A6465">
        <v>65050025</v>
      </c>
      <c r="B6465" t="s">
        <v>375</v>
      </c>
      <c r="C6465" t="s">
        <v>8</v>
      </c>
      <c r="D6465" t="s">
        <v>2397</v>
      </c>
      <c r="E6465">
        <v>0</v>
      </c>
    </row>
    <row r="6466" spans="1:5" x14ac:dyDescent="0.3">
      <c r="A6466">
        <v>65050025</v>
      </c>
      <c r="B6466" t="s">
        <v>375</v>
      </c>
      <c r="C6466" t="s">
        <v>8</v>
      </c>
      <c r="D6466" t="s">
        <v>2398</v>
      </c>
      <c r="E6466">
        <v>0</v>
      </c>
    </row>
    <row r="6467" spans="1:5" x14ac:dyDescent="0.3">
      <c r="A6467">
        <v>65050025</v>
      </c>
      <c r="B6467" t="s">
        <v>375</v>
      </c>
      <c r="C6467" t="s">
        <v>8</v>
      </c>
      <c r="D6467" t="s">
        <v>2399</v>
      </c>
      <c r="E6467">
        <v>0</v>
      </c>
    </row>
    <row r="6468" spans="1:5" x14ac:dyDescent="0.3">
      <c r="A6468">
        <v>65050025</v>
      </c>
      <c r="B6468" t="s">
        <v>375</v>
      </c>
      <c r="C6468" t="s">
        <v>8</v>
      </c>
      <c r="D6468" t="s">
        <v>2400</v>
      </c>
      <c r="E6468">
        <v>0</v>
      </c>
    </row>
    <row r="6469" spans="1:5" x14ac:dyDescent="0.3">
      <c r="A6469">
        <v>65050025</v>
      </c>
      <c r="B6469" t="s">
        <v>375</v>
      </c>
      <c r="C6469" t="s">
        <v>8</v>
      </c>
      <c r="D6469" t="s">
        <v>2401</v>
      </c>
      <c r="E6469">
        <v>0</v>
      </c>
    </row>
    <row r="6470" spans="1:5" x14ac:dyDescent="0.3">
      <c r="A6470">
        <v>65050025</v>
      </c>
      <c r="B6470" t="s">
        <v>375</v>
      </c>
      <c r="C6470" t="s">
        <v>8</v>
      </c>
      <c r="D6470" t="s">
        <v>2402</v>
      </c>
      <c r="E6470">
        <v>0</v>
      </c>
    </row>
    <row r="6471" spans="1:5" x14ac:dyDescent="0.3">
      <c r="A6471">
        <v>65050025</v>
      </c>
      <c r="B6471" t="s">
        <v>375</v>
      </c>
      <c r="C6471" t="s">
        <v>8</v>
      </c>
      <c r="D6471" t="s">
        <v>2403</v>
      </c>
      <c r="E6471">
        <v>0</v>
      </c>
    </row>
    <row r="6472" spans="1:5" x14ac:dyDescent="0.3">
      <c r="A6472">
        <v>65050025</v>
      </c>
      <c r="B6472" t="s">
        <v>375</v>
      </c>
      <c r="C6472" t="s">
        <v>8</v>
      </c>
      <c r="D6472" t="s">
        <v>2404</v>
      </c>
      <c r="E6472">
        <v>-3</v>
      </c>
    </row>
    <row r="6473" spans="1:5" x14ac:dyDescent="0.3">
      <c r="A6473">
        <v>65050025</v>
      </c>
      <c r="B6473" t="s">
        <v>375</v>
      </c>
      <c r="C6473" t="s">
        <v>8</v>
      </c>
      <c r="D6473" t="s">
        <v>2405</v>
      </c>
      <c r="E6473">
        <v>0</v>
      </c>
    </row>
    <row r="6474" spans="1:5" x14ac:dyDescent="0.3">
      <c r="A6474">
        <v>65050025</v>
      </c>
      <c r="B6474" t="s">
        <v>375</v>
      </c>
      <c r="C6474" t="s">
        <v>8</v>
      </c>
      <c r="D6474" t="s">
        <v>2406</v>
      </c>
      <c r="E6474">
        <v>0</v>
      </c>
    </row>
    <row r="6475" spans="1:5" x14ac:dyDescent="0.3">
      <c r="A6475">
        <v>65050025</v>
      </c>
      <c r="B6475" t="s">
        <v>375</v>
      </c>
      <c r="C6475" t="s">
        <v>8</v>
      </c>
      <c r="D6475" t="s">
        <v>2407</v>
      </c>
      <c r="E6475">
        <v>0</v>
      </c>
    </row>
    <row r="6476" spans="1:5" x14ac:dyDescent="0.3">
      <c r="A6476">
        <v>65050025</v>
      </c>
      <c r="B6476" t="s">
        <v>375</v>
      </c>
      <c r="C6476" t="s">
        <v>8</v>
      </c>
      <c r="D6476" t="s">
        <v>2408</v>
      </c>
      <c r="E6476">
        <v>0</v>
      </c>
    </row>
    <row r="6477" spans="1:5" x14ac:dyDescent="0.3">
      <c r="A6477">
        <v>65050025</v>
      </c>
      <c r="B6477" t="s">
        <v>375</v>
      </c>
      <c r="C6477" t="s">
        <v>8</v>
      </c>
      <c r="D6477" t="s">
        <v>2409</v>
      </c>
      <c r="E6477">
        <v>0</v>
      </c>
    </row>
    <row r="6478" spans="1:5" x14ac:dyDescent="0.3">
      <c r="A6478">
        <v>65050025</v>
      </c>
      <c r="B6478" t="s">
        <v>375</v>
      </c>
      <c r="C6478" t="s">
        <v>8</v>
      </c>
      <c r="D6478" t="s">
        <v>2410</v>
      </c>
      <c r="E6478">
        <v>0</v>
      </c>
    </row>
    <row r="6479" spans="1:5" x14ac:dyDescent="0.3">
      <c r="A6479">
        <v>65050025</v>
      </c>
      <c r="B6479" t="s">
        <v>375</v>
      </c>
      <c r="C6479" t="s">
        <v>8</v>
      </c>
      <c r="D6479" t="s">
        <v>2411</v>
      </c>
      <c r="E6479">
        <v>0</v>
      </c>
    </row>
    <row r="6480" spans="1:5" x14ac:dyDescent="0.3">
      <c r="A6480">
        <v>65050025</v>
      </c>
      <c r="B6480" t="s">
        <v>375</v>
      </c>
      <c r="C6480" t="s">
        <v>8</v>
      </c>
      <c r="D6480" t="s">
        <v>2412</v>
      </c>
      <c r="E6480">
        <v>0</v>
      </c>
    </row>
    <row r="6481" spans="1:5" x14ac:dyDescent="0.3">
      <c r="A6481">
        <v>65050025</v>
      </c>
      <c r="B6481" t="s">
        <v>375</v>
      </c>
      <c r="C6481" t="s">
        <v>8</v>
      </c>
      <c r="D6481" t="s">
        <v>2413</v>
      </c>
      <c r="E6481">
        <v>0</v>
      </c>
    </row>
    <row r="6482" spans="1:5" x14ac:dyDescent="0.3">
      <c r="A6482">
        <v>23220009</v>
      </c>
      <c r="B6482" t="s">
        <v>377</v>
      </c>
      <c r="C6482" t="s">
        <v>8</v>
      </c>
      <c r="D6482" t="s">
        <v>2378</v>
      </c>
      <c r="E6482">
        <v>0</v>
      </c>
    </row>
    <row r="6483" spans="1:5" x14ac:dyDescent="0.3">
      <c r="A6483">
        <v>23220009</v>
      </c>
      <c r="B6483" t="s">
        <v>377</v>
      </c>
      <c r="C6483" t="s">
        <v>8</v>
      </c>
      <c r="D6483" t="s">
        <v>2379</v>
      </c>
      <c r="E6483">
        <v>0</v>
      </c>
    </row>
    <row r="6484" spans="1:5" x14ac:dyDescent="0.3">
      <c r="A6484">
        <v>23220009</v>
      </c>
      <c r="B6484" t="s">
        <v>377</v>
      </c>
      <c r="C6484" t="s">
        <v>8</v>
      </c>
      <c r="D6484" t="s">
        <v>2380</v>
      </c>
      <c r="E6484">
        <v>-4</v>
      </c>
    </row>
    <row r="6485" spans="1:5" x14ac:dyDescent="0.3">
      <c r="A6485">
        <v>23220009</v>
      </c>
      <c r="B6485" t="s">
        <v>377</v>
      </c>
      <c r="C6485" t="s">
        <v>8</v>
      </c>
      <c r="D6485" t="s">
        <v>2381</v>
      </c>
      <c r="E6485">
        <v>0</v>
      </c>
    </row>
    <row r="6486" spans="1:5" x14ac:dyDescent="0.3">
      <c r="A6486">
        <v>23220009</v>
      </c>
      <c r="B6486" t="s">
        <v>377</v>
      </c>
      <c r="C6486" t="s">
        <v>8</v>
      </c>
      <c r="D6486" t="s">
        <v>2382</v>
      </c>
      <c r="E6486">
        <v>0</v>
      </c>
    </row>
    <row r="6487" spans="1:5" x14ac:dyDescent="0.3">
      <c r="A6487">
        <v>23220009</v>
      </c>
      <c r="B6487" t="s">
        <v>377</v>
      </c>
      <c r="C6487" t="s">
        <v>8</v>
      </c>
      <c r="D6487" t="s">
        <v>2383</v>
      </c>
      <c r="E6487">
        <v>0</v>
      </c>
    </row>
    <row r="6488" spans="1:5" x14ac:dyDescent="0.3">
      <c r="A6488">
        <v>23220009</v>
      </c>
      <c r="B6488" t="s">
        <v>377</v>
      </c>
      <c r="C6488" t="s">
        <v>8</v>
      </c>
      <c r="D6488" t="s">
        <v>2384</v>
      </c>
      <c r="E6488">
        <v>0</v>
      </c>
    </row>
    <row r="6489" spans="1:5" x14ac:dyDescent="0.3">
      <c r="A6489">
        <v>23220009</v>
      </c>
      <c r="B6489" t="s">
        <v>377</v>
      </c>
      <c r="C6489" t="s">
        <v>8</v>
      </c>
      <c r="D6489" t="s">
        <v>2385</v>
      </c>
      <c r="E6489">
        <v>-1</v>
      </c>
    </row>
    <row r="6490" spans="1:5" x14ac:dyDescent="0.3">
      <c r="A6490">
        <v>23220009</v>
      </c>
      <c r="B6490" t="s">
        <v>377</v>
      </c>
      <c r="C6490" t="s">
        <v>8</v>
      </c>
      <c r="D6490" t="s">
        <v>2386</v>
      </c>
      <c r="E6490">
        <v>0</v>
      </c>
    </row>
    <row r="6491" spans="1:5" x14ac:dyDescent="0.3">
      <c r="A6491">
        <v>23220009</v>
      </c>
      <c r="B6491" t="s">
        <v>377</v>
      </c>
      <c r="C6491" t="s">
        <v>8</v>
      </c>
      <c r="D6491" t="s">
        <v>2387</v>
      </c>
      <c r="E6491">
        <v>-4</v>
      </c>
    </row>
    <row r="6492" spans="1:5" x14ac:dyDescent="0.3">
      <c r="A6492">
        <v>23220009</v>
      </c>
      <c r="B6492" t="s">
        <v>377</v>
      </c>
      <c r="C6492" t="s">
        <v>8</v>
      </c>
      <c r="D6492" t="s">
        <v>2388</v>
      </c>
      <c r="E6492">
        <v>0</v>
      </c>
    </row>
    <row r="6493" spans="1:5" x14ac:dyDescent="0.3">
      <c r="A6493">
        <v>23220009</v>
      </c>
      <c r="B6493" t="s">
        <v>377</v>
      </c>
      <c r="C6493" t="s">
        <v>8</v>
      </c>
      <c r="D6493" t="s">
        <v>2389</v>
      </c>
      <c r="E6493">
        <v>-5</v>
      </c>
    </row>
    <row r="6494" spans="1:5" x14ac:dyDescent="0.3">
      <c r="A6494">
        <v>23220009</v>
      </c>
      <c r="B6494" t="s">
        <v>377</v>
      </c>
      <c r="C6494" t="s">
        <v>8</v>
      </c>
      <c r="D6494" t="s">
        <v>2390</v>
      </c>
      <c r="E6494">
        <v>0</v>
      </c>
    </row>
    <row r="6495" spans="1:5" x14ac:dyDescent="0.3">
      <c r="A6495">
        <v>23220009</v>
      </c>
      <c r="B6495" t="s">
        <v>377</v>
      </c>
      <c r="C6495" t="s">
        <v>8</v>
      </c>
      <c r="D6495" t="s">
        <v>2391</v>
      </c>
      <c r="E6495">
        <v>-2</v>
      </c>
    </row>
    <row r="6496" spans="1:5" x14ac:dyDescent="0.3">
      <c r="A6496">
        <v>23220009</v>
      </c>
      <c r="B6496" t="s">
        <v>377</v>
      </c>
      <c r="C6496" t="s">
        <v>8</v>
      </c>
      <c r="D6496" t="s">
        <v>2392</v>
      </c>
      <c r="E6496">
        <v>-2</v>
      </c>
    </row>
    <row r="6497" spans="1:5" x14ac:dyDescent="0.3">
      <c r="A6497">
        <v>23220009</v>
      </c>
      <c r="B6497" t="s">
        <v>377</v>
      </c>
      <c r="C6497" t="s">
        <v>8</v>
      </c>
      <c r="D6497" t="s">
        <v>2393</v>
      </c>
      <c r="E6497">
        <v>-1</v>
      </c>
    </row>
    <row r="6498" spans="1:5" x14ac:dyDescent="0.3">
      <c r="A6498">
        <v>23220009</v>
      </c>
      <c r="B6498" t="s">
        <v>377</v>
      </c>
      <c r="C6498" t="s">
        <v>8</v>
      </c>
      <c r="D6498" t="s">
        <v>2394</v>
      </c>
      <c r="E6498">
        <v>-1</v>
      </c>
    </row>
    <row r="6499" spans="1:5" x14ac:dyDescent="0.3">
      <c r="A6499">
        <v>23220009</v>
      </c>
      <c r="B6499" t="s">
        <v>377</v>
      </c>
      <c r="C6499" t="s">
        <v>8</v>
      </c>
      <c r="D6499" t="s">
        <v>2395</v>
      </c>
      <c r="E6499">
        <v>0</v>
      </c>
    </row>
    <row r="6500" spans="1:5" x14ac:dyDescent="0.3">
      <c r="A6500">
        <v>23220009</v>
      </c>
      <c r="B6500" t="s">
        <v>377</v>
      </c>
      <c r="C6500" t="s">
        <v>8</v>
      </c>
      <c r="D6500" t="s">
        <v>2396</v>
      </c>
      <c r="E6500">
        <v>-3</v>
      </c>
    </row>
    <row r="6501" spans="1:5" x14ac:dyDescent="0.3">
      <c r="A6501">
        <v>23220009</v>
      </c>
      <c r="B6501" t="s">
        <v>377</v>
      </c>
      <c r="C6501" t="s">
        <v>8</v>
      </c>
      <c r="D6501" t="s">
        <v>2397</v>
      </c>
      <c r="E6501">
        <v>0</v>
      </c>
    </row>
    <row r="6502" spans="1:5" x14ac:dyDescent="0.3">
      <c r="A6502">
        <v>23220009</v>
      </c>
      <c r="B6502" t="s">
        <v>377</v>
      </c>
      <c r="C6502" t="s">
        <v>8</v>
      </c>
      <c r="D6502" t="s">
        <v>2398</v>
      </c>
      <c r="E6502">
        <v>0</v>
      </c>
    </row>
    <row r="6503" spans="1:5" x14ac:dyDescent="0.3">
      <c r="A6503">
        <v>23220009</v>
      </c>
      <c r="B6503" t="s">
        <v>377</v>
      </c>
      <c r="C6503" t="s">
        <v>8</v>
      </c>
      <c r="D6503" t="s">
        <v>2399</v>
      </c>
      <c r="E6503">
        <v>0</v>
      </c>
    </row>
    <row r="6504" spans="1:5" x14ac:dyDescent="0.3">
      <c r="A6504">
        <v>23220009</v>
      </c>
      <c r="B6504" t="s">
        <v>377</v>
      </c>
      <c r="C6504" t="s">
        <v>8</v>
      </c>
      <c r="D6504" t="s">
        <v>2400</v>
      </c>
      <c r="E6504">
        <v>0</v>
      </c>
    </row>
    <row r="6505" spans="1:5" x14ac:dyDescent="0.3">
      <c r="A6505">
        <v>23220009</v>
      </c>
      <c r="B6505" t="s">
        <v>377</v>
      </c>
      <c r="C6505" t="s">
        <v>8</v>
      </c>
      <c r="D6505" t="s">
        <v>2401</v>
      </c>
      <c r="E6505">
        <v>0</v>
      </c>
    </row>
    <row r="6506" spans="1:5" x14ac:dyDescent="0.3">
      <c r="A6506">
        <v>23220009</v>
      </c>
      <c r="B6506" t="s">
        <v>377</v>
      </c>
      <c r="C6506" t="s">
        <v>8</v>
      </c>
      <c r="D6506" t="s">
        <v>2402</v>
      </c>
      <c r="E6506">
        <v>0</v>
      </c>
    </row>
    <row r="6507" spans="1:5" x14ac:dyDescent="0.3">
      <c r="A6507">
        <v>23220009</v>
      </c>
      <c r="B6507" t="s">
        <v>377</v>
      </c>
      <c r="C6507" t="s">
        <v>8</v>
      </c>
      <c r="D6507" t="s">
        <v>2403</v>
      </c>
      <c r="E6507">
        <v>-4</v>
      </c>
    </row>
    <row r="6508" spans="1:5" x14ac:dyDescent="0.3">
      <c r="A6508">
        <v>23220009</v>
      </c>
      <c r="B6508" t="s">
        <v>377</v>
      </c>
      <c r="C6508" t="s">
        <v>8</v>
      </c>
      <c r="D6508" t="s">
        <v>2404</v>
      </c>
      <c r="E6508">
        <v>0</v>
      </c>
    </row>
    <row r="6509" spans="1:5" x14ac:dyDescent="0.3">
      <c r="A6509">
        <v>23220009</v>
      </c>
      <c r="B6509" t="s">
        <v>377</v>
      </c>
      <c r="C6509" t="s">
        <v>8</v>
      </c>
      <c r="D6509" t="s">
        <v>2405</v>
      </c>
      <c r="E6509">
        <v>0</v>
      </c>
    </row>
    <row r="6510" spans="1:5" x14ac:dyDescent="0.3">
      <c r="A6510">
        <v>23220009</v>
      </c>
      <c r="B6510" t="s">
        <v>377</v>
      </c>
      <c r="C6510" t="s">
        <v>8</v>
      </c>
      <c r="D6510" t="s">
        <v>2406</v>
      </c>
      <c r="E6510">
        <v>0</v>
      </c>
    </row>
    <row r="6511" spans="1:5" x14ac:dyDescent="0.3">
      <c r="A6511">
        <v>23220009</v>
      </c>
      <c r="B6511" t="s">
        <v>377</v>
      </c>
      <c r="C6511" t="s">
        <v>8</v>
      </c>
      <c r="D6511" t="s">
        <v>2407</v>
      </c>
      <c r="E6511">
        <v>0</v>
      </c>
    </row>
    <row r="6512" spans="1:5" x14ac:dyDescent="0.3">
      <c r="A6512">
        <v>23220009</v>
      </c>
      <c r="B6512" t="s">
        <v>377</v>
      </c>
      <c r="C6512" t="s">
        <v>8</v>
      </c>
      <c r="D6512" t="s">
        <v>2408</v>
      </c>
      <c r="E6512">
        <v>-1</v>
      </c>
    </row>
    <row r="6513" spans="1:5" x14ac:dyDescent="0.3">
      <c r="A6513">
        <v>23220009</v>
      </c>
      <c r="B6513" t="s">
        <v>377</v>
      </c>
      <c r="C6513" t="s">
        <v>8</v>
      </c>
      <c r="D6513" t="s">
        <v>2409</v>
      </c>
      <c r="E6513">
        <v>0</v>
      </c>
    </row>
    <row r="6514" spans="1:5" x14ac:dyDescent="0.3">
      <c r="A6514">
        <v>23220009</v>
      </c>
      <c r="B6514" t="s">
        <v>377</v>
      </c>
      <c r="C6514" t="s">
        <v>8</v>
      </c>
      <c r="D6514" t="s">
        <v>2410</v>
      </c>
      <c r="E6514">
        <v>0</v>
      </c>
    </row>
    <row r="6515" spans="1:5" x14ac:dyDescent="0.3">
      <c r="A6515">
        <v>23220009</v>
      </c>
      <c r="B6515" t="s">
        <v>377</v>
      </c>
      <c r="C6515" t="s">
        <v>8</v>
      </c>
      <c r="D6515" t="s">
        <v>2411</v>
      </c>
      <c r="E6515">
        <v>-2</v>
      </c>
    </row>
    <row r="6516" spans="1:5" x14ac:dyDescent="0.3">
      <c r="A6516">
        <v>23220009</v>
      </c>
      <c r="B6516" t="s">
        <v>377</v>
      </c>
      <c r="C6516" t="s">
        <v>8</v>
      </c>
      <c r="D6516" t="s">
        <v>2412</v>
      </c>
      <c r="E6516">
        <v>0</v>
      </c>
    </row>
    <row r="6517" spans="1:5" x14ac:dyDescent="0.3">
      <c r="A6517">
        <v>23220009</v>
      </c>
      <c r="B6517" t="s">
        <v>377</v>
      </c>
      <c r="C6517" t="s">
        <v>8</v>
      </c>
      <c r="D6517" t="s">
        <v>2413</v>
      </c>
      <c r="E6517">
        <v>0</v>
      </c>
    </row>
    <row r="6518" spans="1:5" x14ac:dyDescent="0.3">
      <c r="A6518">
        <v>90250021</v>
      </c>
      <c r="B6518" t="s">
        <v>379</v>
      </c>
      <c r="C6518" t="s">
        <v>8</v>
      </c>
      <c r="D6518" t="s">
        <v>2378</v>
      </c>
      <c r="E6518">
        <v>0</v>
      </c>
    </row>
    <row r="6519" spans="1:5" x14ac:dyDescent="0.3">
      <c r="A6519">
        <v>90250021</v>
      </c>
      <c r="B6519" t="s">
        <v>379</v>
      </c>
      <c r="C6519" t="s">
        <v>8</v>
      </c>
      <c r="D6519" t="s">
        <v>2379</v>
      </c>
      <c r="E6519">
        <v>0</v>
      </c>
    </row>
    <row r="6520" spans="1:5" x14ac:dyDescent="0.3">
      <c r="A6520">
        <v>90250021</v>
      </c>
      <c r="B6520" t="s">
        <v>379</v>
      </c>
      <c r="C6520" t="s">
        <v>8</v>
      </c>
      <c r="D6520" t="s">
        <v>2380</v>
      </c>
      <c r="E6520">
        <v>0</v>
      </c>
    </row>
    <row r="6521" spans="1:5" x14ac:dyDescent="0.3">
      <c r="A6521">
        <v>90250021</v>
      </c>
      <c r="B6521" t="s">
        <v>379</v>
      </c>
      <c r="C6521" t="s">
        <v>8</v>
      </c>
      <c r="D6521" t="s">
        <v>2381</v>
      </c>
      <c r="E6521">
        <v>0</v>
      </c>
    </row>
    <row r="6522" spans="1:5" x14ac:dyDescent="0.3">
      <c r="A6522">
        <v>90250021</v>
      </c>
      <c r="B6522" t="s">
        <v>379</v>
      </c>
      <c r="C6522" t="s">
        <v>8</v>
      </c>
      <c r="D6522" t="s">
        <v>2382</v>
      </c>
      <c r="E6522">
        <v>0</v>
      </c>
    </row>
    <row r="6523" spans="1:5" x14ac:dyDescent="0.3">
      <c r="A6523">
        <v>90250021</v>
      </c>
      <c r="B6523" t="s">
        <v>379</v>
      </c>
      <c r="C6523" t="s">
        <v>8</v>
      </c>
      <c r="D6523" t="s">
        <v>2383</v>
      </c>
      <c r="E6523">
        <v>0</v>
      </c>
    </row>
    <row r="6524" spans="1:5" x14ac:dyDescent="0.3">
      <c r="A6524">
        <v>90250021</v>
      </c>
      <c r="B6524" t="s">
        <v>379</v>
      </c>
      <c r="C6524" t="s">
        <v>8</v>
      </c>
      <c r="D6524" t="s">
        <v>2384</v>
      </c>
      <c r="E6524">
        <v>0</v>
      </c>
    </row>
    <row r="6525" spans="1:5" x14ac:dyDescent="0.3">
      <c r="A6525">
        <v>90250021</v>
      </c>
      <c r="B6525" t="s">
        <v>379</v>
      </c>
      <c r="C6525" t="s">
        <v>8</v>
      </c>
      <c r="D6525" t="s">
        <v>2385</v>
      </c>
      <c r="E6525">
        <v>0</v>
      </c>
    </row>
    <row r="6526" spans="1:5" x14ac:dyDescent="0.3">
      <c r="A6526">
        <v>90250021</v>
      </c>
      <c r="B6526" t="s">
        <v>379</v>
      </c>
      <c r="C6526" t="s">
        <v>8</v>
      </c>
      <c r="D6526" t="s">
        <v>2386</v>
      </c>
      <c r="E6526">
        <v>0</v>
      </c>
    </row>
    <row r="6527" spans="1:5" x14ac:dyDescent="0.3">
      <c r="A6527">
        <v>90250021</v>
      </c>
      <c r="B6527" t="s">
        <v>379</v>
      </c>
      <c r="C6527" t="s">
        <v>8</v>
      </c>
      <c r="D6527" t="s">
        <v>2387</v>
      </c>
      <c r="E6527">
        <v>0</v>
      </c>
    </row>
    <row r="6528" spans="1:5" x14ac:dyDescent="0.3">
      <c r="A6528">
        <v>90250021</v>
      </c>
      <c r="B6528" t="s">
        <v>379</v>
      </c>
      <c r="C6528" t="s">
        <v>8</v>
      </c>
      <c r="D6528" t="s">
        <v>2388</v>
      </c>
      <c r="E6528">
        <v>0</v>
      </c>
    </row>
    <row r="6529" spans="1:5" x14ac:dyDescent="0.3">
      <c r="A6529">
        <v>90250021</v>
      </c>
      <c r="B6529" t="s">
        <v>379</v>
      </c>
      <c r="C6529" t="s">
        <v>8</v>
      </c>
      <c r="D6529" t="s">
        <v>2389</v>
      </c>
      <c r="E6529">
        <v>0</v>
      </c>
    </row>
    <row r="6530" spans="1:5" x14ac:dyDescent="0.3">
      <c r="A6530">
        <v>90250021</v>
      </c>
      <c r="B6530" t="s">
        <v>379</v>
      </c>
      <c r="C6530" t="s">
        <v>8</v>
      </c>
      <c r="D6530" t="s">
        <v>2390</v>
      </c>
      <c r="E6530">
        <v>0</v>
      </c>
    </row>
    <row r="6531" spans="1:5" x14ac:dyDescent="0.3">
      <c r="A6531">
        <v>90250021</v>
      </c>
      <c r="B6531" t="s">
        <v>379</v>
      </c>
      <c r="C6531" t="s">
        <v>8</v>
      </c>
      <c r="D6531" t="s">
        <v>2391</v>
      </c>
      <c r="E6531">
        <v>-3</v>
      </c>
    </row>
    <row r="6532" spans="1:5" x14ac:dyDescent="0.3">
      <c r="A6532">
        <v>90250021</v>
      </c>
      <c r="B6532" t="s">
        <v>379</v>
      </c>
      <c r="C6532" t="s">
        <v>8</v>
      </c>
      <c r="D6532" t="s">
        <v>2392</v>
      </c>
      <c r="E6532">
        <v>0</v>
      </c>
    </row>
    <row r="6533" spans="1:5" x14ac:dyDescent="0.3">
      <c r="A6533">
        <v>90250021</v>
      </c>
      <c r="B6533" t="s">
        <v>379</v>
      </c>
      <c r="C6533" t="s">
        <v>8</v>
      </c>
      <c r="D6533" t="s">
        <v>2393</v>
      </c>
      <c r="E6533">
        <v>0</v>
      </c>
    </row>
    <row r="6534" spans="1:5" x14ac:dyDescent="0.3">
      <c r="A6534">
        <v>90250021</v>
      </c>
      <c r="B6534" t="s">
        <v>379</v>
      </c>
      <c r="C6534" t="s">
        <v>8</v>
      </c>
      <c r="D6534" t="s">
        <v>2394</v>
      </c>
      <c r="E6534">
        <v>0</v>
      </c>
    </row>
    <row r="6535" spans="1:5" x14ac:dyDescent="0.3">
      <c r="A6535">
        <v>90250021</v>
      </c>
      <c r="B6535" t="s">
        <v>379</v>
      </c>
      <c r="C6535" t="s">
        <v>8</v>
      </c>
      <c r="D6535" t="s">
        <v>2395</v>
      </c>
      <c r="E6535">
        <v>-1</v>
      </c>
    </row>
    <row r="6536" spans="1:5" x14ac:dyDescent="0.3">
      <c r="A6536">
        <v>90250021</v>
      </c>
      <c r="B6536" t="s">
        <v>379</v>
      </c>
      <c r="C6536" t="s">
        <v>8</v>
      </c>
      <c r="D6536" t="s">
        <v>2396</v>
      </c>
      <c r="E6536">
        <v>-2</v>
      </c>
    </row>
    <row r="6537" spans="1:5" x14ac:dyDescent="0.3">
      <c r="A6537">
        <v>90250021</v>
      </c>
      <c r="B6537" t="s">
        <v>379</v>
      </c>
      <c r="C6537" t="s">
        <v>8</v>
      </c>
      <c r="D6537" t="s">
        <v>2397</v>
      </c>
      <c r="E6537">
        <v>0</v>
      </c>
    </row>
    <row r="6538" spans="1:5" x14ac:dyDescent="0.3">
      <c r="A6538">
        <v>90250021</v>
      </c>
      <c r="B6538" t="s">
        <v>379</v>
      </c>
      <c r="C6538" t="s">
        <v>8</v>
      </c>
      <c r="D6538" t="s">
        <v>2398</v>
      </c>
      <c r="E6538">
        <v>-3</v>
      </c>
    </row>
    <row r="6539" spans="1:5" x14ac:dyDescent="0.3">
      <c r="A6539">
        <v>90250021</v>
      </c>
      <c r="B6539" t="s">
        <v>379</v>
      </c>
      <c r="C6539" t="s">
        <v>8</v>
      </c>
      <c r="D6539" t="s">
        <v>2399</v>
      </c>
      <c r="E6539">
        <v>0</v>
      </c>
    </row>
    <row r="6540" spans="1:5" x14ac:dyDescent="0.3">
      <c r="A6540">
        <v>90250021</v>
      </c>
      <c r="B6540" t="s">
        <v>379</v>
      </c>
      <c r="C6540" t="s">
        <v>8</v>
      </c>
      <c r="D6540" t="s">
        <v>2400</v>
      </c>
      <c r="E6540">
        <v>-3</v>
      </c>
    </row>
    <row r="6541" spans="1:5" x14ac:dyDescent="0.3">
      <c r="A6541">
        <v>90250021</v>
      </c>
      <c r="B6541" t="s">
        <v>379</v>
      </c>
      <c r="C6541" t="s">
        <v>8</v>
      </c>
      <c r="D6541" t="s">
        <v>2401</v>
      </c>
      <c r="E6541">
        <v>0</v>
      </c>
    </row>
    <row r="6542" spans="1:5" x14ac:dyDescent="0.3">
      <c r="A6542">
        <v>90250021</v>
      </c>
      <c r="B6542" t="s">
        <v>379</v>
      </c>
      <c r="C6542" t="s">
        <v>8</v>
      </c>
      <c r="D6542" t="s">
        <v>2402</v>
      </c>
      <c r="E6542">
        <v>0</v>
      </c>
    </row>
    <row r="6543" spans="1:5" x14ac:dyDescent="0.3">
      <c r="A6543">
        <v>90250021</v>
      </c>
      <c r="B6543" t="s">
        <v>379</v>
      </c>
      <c r="C6543" t="s">
        <v>8</v>
      </c>
      <c r="D6543" t="s">
        <v>2403</v>
      </c>
      <c r="E6543">
        <v>0</v>
      </c>
    </row>
    <row r="6544" spans="1:5" x14ac:dyDescent="0.3">
      <c r="A6544">
        <v>90250021</v>
      </c>
      <c r="B6544" t="s">
        <v>379</v>
      </c>
      <c r="C6544" t="s">
        <v>8</v>
      </c>
      <c r="D6544" t="s">
        <v>2404</v>
      </c>
      <c r="E6544">
        <v>0</v>
      </c>
    </row>
    <row r="6545" spans="1:5" x14ac:dyDescent="0.3">
      <c r="A6545">
        <v>90250021</v>
      </c>
      <c r="B6545" t="s">
        <v>379</v>
      </c>
      <c r="C6545" t="s">
        <v>8</v>
      </c>
      <c r="D6545" t="s">
        <v>2405</v>
      </c>
      <c r="E6545">
        <v>0</v>
      </c>
    </row>
    <row r="6546" spans="1:5" x14ac:dyDescent="0.3">
      <c r="A6546">
        <v>90250021</v>
      </c>
      <c r="B6546" t="s">
        <v>379</v>
      </c>
      <c r="C6546" t="s">
        <v>8</v>
      </c>
      <c r="D6546" t="s">
        <v>2406</v>
      </c>
      <c r="E6546">
        <v>0</v>
      </c>
    </row>
    <row r="6547" spans="1:5" x14ac:dyDescent="0.3">
      <c r="A6547">
        <v>90250021</v>
      </c>
      <c r="B6547" t="s">
        <v>379</v>
      </c>
      <c r="C6547" t="s">
        <v>8</v>
      </c>
      <c r="D6547" t="s">
        <v>2407</v>
      </c>
      <c r="E6547">
        <v>0</v>
      </c>
    </row>
    <row r="6548" spans="1:5" x14ac:dyDescent="0.3">
      <c r="A6548">
        <v>90250021</v>
      </c>
      <c r="B6548" t="s">
        <v>379</v>
      </c>
      <c r="C6548" t="s">
        <v>8</v>
      </c>
      <c r="D6548" t="s">
        <v>2408</v>
      </c>
      <c r="E6548">
        <v>0</v>
      </c>
    </row>
    <row r="6549" spans="1:5" x14ac:dyDescent="0.3">
      <c r="A6549">
        <v>90250021</v>
      </c>
      <c r="B6549" t="s">
        <v>379</v>
      </c>
      <c r="C6549" t="s">
        <v>8</v>
      </c>
      <c r="D6549" t="s">
        <v>2409</v>
      </c>
      <c r="E6549">
        <v>0</v>
      </c>
    </row>
    <row r="6550" spans="1:5" x14ac:dyDescent="0.3">
      <c r="A6550">
        <v>90250021</v>
      </c>
      <c r="B6550" t="s">
        <v>379</v>
      </c>
      <c r="C6550" t="s">
        <v>8</v>
      </c>
      <c r="D6550" t="s">
        <v>2410</v>
      </c>
      <c r="E6550">
        <v>-3</v>
      </c>
    </row>
    <row r="6551" spans="1:5" x14ac:dyDescent="0.3">
      <c r="A6551">
        <v>90250021</v>
      </c>
      <c r="B6551" t="s">
        <v>379</v>
      </c>
      <c r="C6551" t="s">
        <v>8</v>
      </c>
      <c r="D6551" t="s">
        <v>2411</v>
      </c>
      <c r="E6551">
        <v>0</v>
      </c>
    </row>
    <row r="6552" spans="1:5" x14ac:dyDescent="0.3">
      <c r="A6552">
        <v>90250021</v>
      </c>
      <c r="B6552" t="s">
        <v>379</v>
      </c>
      <c r="C6552" t="s">
        <v>8</v>
      </c>
      <c r="D6552" t="s">
        <v>2412</v>
      </c>
      <c r="E6552">
        <v>0</v>
      </c>
    </row>
    <row r="6553" spans="1:5" x14ac:dyDescent="0.3">
      <c r="A6553">
        <v>90250021</v>
      </c>
      <c r="B6553" t="s">
        <v>379</v>
      </c>
      <c r="C6553" t="s">
        <v>8</v>
      </c>
      <c r="D6553" t="s">
        <v>2413</v>
      </c>
      <c r="E6553">
        <v>-3</v>
      </c>
    </row>
    <row r="6554" spans="1:5" x14ac:dyDescent="0.3">
      <c r="A6554">
        <v>2030012</v>
      </c>
      <c r="B6554" t="s">
        <v>381</v>
      </c>
      <c r="C6554" t="s">
        <v>20</v>
      </c>
      <c r="D6554" t="s">
        <v>2378</v>
      </c>
      <c r="E6554">
        <v>-963.05</v>
      </c>
    </row>
    <row r="6555" spans="1:5" x14ac:dyDescent="0.3">
      <c r="A6555">
        <v>2030012</v>
      </c>
      <c r="B6555" t="s">
        <v>381</v>
      </c>
      <c r="C6555" t="s">
        <v>20</v>
      </c>
      <c r="D6555" t="s">
        <v>2379</v>
      </c>
      <c r="E6555">
        <v>-1170.3499999999999</v>
      </c>
    </row>
    <row r="6556" spans="1:5" x14ac:dyDescent="0.3">
      <c r="A6556">
        <v>2030012</v>
      </c>
      <c r="B6556" t="s">
        <v>381</v>
      </c>
      <c r="C6556" t="s">
        <v>20</v>
      </c>
      <c r="D6556" t="s">
        <v>2380</v>
      </c>
      <c r="E6556">
        <v>-1279.5999999999999</v>
      </c>
    </row>
    <row r="6557" spans="1:5" x14ac:dyDescent="0.3">
      <c r="A6557">
        <v>2030012</v>
      </c>
      <c r="B6557" t="s">
        <v>381</v>
      </c>
      <c r="C6557" t="s">
        <v>20</v>
      </c>
      <c r="D6557" t="s">
        <v>2381</v>
      </c>
      <c r="E6557">
        <v>-534.29999999999995</v>
      </c>
    </row>
    <row r="6558" spans="1:5" x14ac:dyDescent="0.3">
      <c r="A6558">
        <v>2030012</v>
      </c>
      <c r="B6558" t="s">
        <v>381</v>
      </c>
      <c r="C6558" t="s">
        <v>20</v>
      </c>
      <c r="D6558" t="s">
        <v>2382</v>
      </c>
      <c r="E6558">
        <v>-1162.4000000000001</v>
      </c>
    </row>
    <row r="6559" spans="1:5" x14ac:dyDescent="0.3">
      <c r="A6559">
        <v>2030012</v>
      </c>
      <c r="B6559" t="s">
        <v>381</v>
      </c>
      <c r="C6559" t="s">
        <v>20</v>
      </c>
      <c r="D6559" t="s">
        <v>2383</v>
      </c>
      <c r="E6559">
        <v>-680.85</v>
      </c>
    </row>
    <row r="6560" spans="1:5" x14ac:dyDescent="0.3">
      <c r="A6560">
        <v>2030012</v>
      </c>
      <c r="B6560" t="s">
        <v>381</v>
      </c>
      <c r="C6560" t="s">
        <v>20</v>
      </c>
      <c r="D6560" t="s">
        <v>2384</v>
      </c>
      <c r="E6560">
        <v>-446.45</v>
      </c>
    </row>
    <row r="6561" spans="1:5" x14ac:dyDescent="0.3">
      <c r="A6561">
        <v>2030012</v>
      </c>
      <c r="B6561" t="s">
        <v>381</v>
      </c>
      <c r="C6561" t="s">
        <v>20</v>
      </c>
      <c r="D6561" t="s">
        <v>2385</v>
      </c>
      <c r="E6561">
        <v>-1051.5</v>
      </c>
    </row>
    <row r="6562" spans="1:5" x14ac:dyDescent="0.3">
      <c r="A6562">
        <v>2030012</v>
      </c>
      <c r="B6562" t="s">
        <v>381</v>
      </c>
      <c r="C6562" t="s">
        <v>20</v>
      </c>
      <c r="D6562" t="s">
        <v>2386</v>
      </c>
      <c r="E6562">
        <v>-1149.9000000000001</v>
      </c>
    </row>
    <row r="6563" spans="1:5" x14ac:dyDescent="0.3">
      <c r="A6563">
        <v>2030012</v>
      </c>
      <c r="B6563" t="s">
        <v>381</v>
      </c>
      <c r="C6563" t="s">
        <v>20</v>
      </c>
      <c r="D6563" t="s">
        <v>2387</v>
      </c>
      <c r="E6563">
        <v>-1294.8</v>
      </c>
    </row>
    <row r="6564" spans="1:5" x14ac:dyDescent="0.3">
      <c r="A6564">
        <v>2030012</v>
      </c>
      <c r="B6564" t="s">
        <v>381</v>
      </c>
      <c r="C6564" t="s">
        <v>20</v>
      </c>
      <c r="D6564" t="s">
        <v>2388</v>
      </c>
      <c r="E6564">
        <v>-731.35</v>
      </c>
    </row>
    <row r="6565" spans="1:5" x14ac:dyDescent="0.3">
      <c r="A6565">
        <v>2030012</v>
      </c>
      <c r="B6565" t="s">
        <v>381</v>
      </c>
      <c r="C6565" t="s">
        <v>20</v>
      </c>
      <c r="D6565" t="s">
        <v>2389</v>
      </c>
      <c r="E6565">
        <v>-574.4</v>
      </c>
    </row>
    <row r="6566" spans="1:5" x14ac:dyDescent="0.3">
      <c r="A6566">
        <v>2030012</v>
      </c>
      <c r="B6566" t="s">
        <v>381</v>
      </c>
      <c r="C6566" t="s">
        <v>20</v>
      </c>
      <c r="D6566" t="s">
        <v>2390</v>
      </c>
      <c r="E6566">
        <v>-644.1</v>
      </c>
    </row>
    <row r="6567" spans="1:5" x14ac:dyDescent="0.3">
      <c r="A6567">
        <v>2030012</v>
      </c>
      <c r="B6567" t="s">
        <v>381</v>
      </c>
      <c r="C6567" t="s">
        <v>20</v>
      </c>
      <c r="D6567" t="s">
        <v>2391</v>
      </c>
      <c r="E6567">
        <v>-743.25</v>
      </c>
    </row>
    <row r="6568" spans="1:5" x14ac:dyDescent="0.3">
      <c r="A6568">
        <v>2030012</v>
      </c>
      <c r="B6568" t="s">
        <v>381</v>
      </c>
      <c r="C6568" t="s">
        <v>20</v>
      </c>
      <c r="D6568" t="s">
        <v>2392</v>
      </c>
      <c r="E6568">
        <v>-696.5</v>
      </c>
    </row>
    <row r="6569" spans="1:5" x14ac:dyDescent="0.3">
      <c r="A6569">
        <v>2030012</v>
      </c>
      <c r="B6569" t="s">
        <v>381</v>
      </c>
      <c r="C6569" t="s">
        <v>20</v>
      </c>
      <c r="D6569" t="s">
        <v>2393</v>
      </c>
      <c r="E6569">
        <v>-335.4</v>
      </c>
    </row>
    <row r="6570" spans="1:5" x14ac:dyDescent="0.3">
      <c r="A6570">
        <v>2030012</v>
      </c>
      <c r="B6570" t="s">
        <v>381</v>
      </c>
      <c r="C6570" t="s">
        <v>20</v>
      </c>
      <c r="D6570" t="s">
        <v>2394</v>
      </c>
      <c r="E6570">
        <v>-365.95</v>
      </c>
    </row>
    <row r="6571" spans="1:5" x14ac:dyDescent="0.3">
      <c r="A6571">
        <v>2030012</v>
      </c>
      <c r="B6571" t="s">
        <v>381</v>
      </c>
      <c r="C6571" t="s">
        <v>20</v>
      </c>
      <c r="D6571" t="s">
        <v>2395</v>
      </c>
      <c r="E6571">
        <v>-440.9</v>
      </c>
    </row>
    <row r="6572" spans="1:5" x14ac:dyDescent="0.3">
      <c r="A6572">
        <v>2030012</v>
      </c>
      <c r="B6572" t="s">
        <v>381</v>
      </c>
      <c r="C6572" t="s">
        <v>20</v>
      </c>
      <c r="D6572" t="s">
        <v>2396</v>
      </c>
      <c r="E6572">
        <v>-501.3</v>
      </c>
    </row>
    <row r="6573" spans="1:5" x14ac:dyDescent="0.3">
      <c r="A6573">
        <v>2030012</v>
      </c>
      <c r="B6573" t="s">
        <v>381</v>
      </c>
      <c r="C6573" t="s">
        <v>20</v>
      </c>
      <c r="D6573" t="s">
        <v>2397</v>
      </c>
      <c r="E6573">
        <v>-304.35000000000002</v>
      </c>
    </row>
    <row r="6574" spans="1:5" x14ac:dyDescent="0.3">
      <c r="A6574">
        <v>2030012</v>
      </c>
      <c r="B6574" t="s">
        <v>381</v>
      </c>
      <c r="C6574" t="s">
        <v>20</v>
      </c>
      <c r="D6574" t="s">
        <v>2398</v>
      </c>
      <c r="E6574">
        <v>-656.4</v>
      </c>
    </row>
    <row r="6575" spans="1:5" x14ac:dyDescent="0.3">
      <c r="A6575">
        <v>2030012</v>
      </c>
      <c r="B6575" t="s">
        <v>381</v>
      </c>
      <c r="C6575" t="s">
        <v>20</v>
      </c>
      <c r="D6575" t="s">
        <v>2399</v>
      </c>
      <c r="E6575">
        <v>-846.25</v>
      </c>
    </row>
    <row r="6576" spans="1:5" x14ac:dyDescent="0.3">
      <c r="A6576">
        <v>2030012</v>
      </c>
      <c r="B6576" t="s">
        <v>381</v>
      </c>
      <c r="C6576" t="s">
        <v>20</v>
      </c>
      <c r="D6576" t="s">
        <v>2400</v>
      </c>
      <c r="E6576">
        <v>-799.25</v>
      </c>
    </row>
    <row r="6577" spans="1:5" x14ac:dyDescent="0.3">
      <c r="A6577">
        <v>2030012</v>
      </c>
      <c r="B6577" t="s">
        <v>381</v>
      </c>
      <c r="C6577" t="s">
        <v>20</v>
      </c>
      <c r="D6577" t="s">
        <v>2401</v>
      </c>
      <c r="E6577">
        <v>-742.05</v>
      </c>
    </row>
    <row r="6578" spans="1:5" x14ac:dyDescent="0.3">
      <c r="A6578">
        <v>2030012</v>
      </c>
      <c r="B6578" t="s">
        <v>381</v>
      </c>
      <c r="C6578" t="s">
        <v>20</v>
      </c>
      <c r="D6578" t="s">
        <v>2402</v>
      </c>
      <c r="E6578">
        <v>-1055.3499999999999</v>
      </c>
    </row>
    <row r="6579" spans="1:5" x14ac:dyDescent="0.3">
      <c r="A6579">
        <v>2030012</v>
      </c>
      <c r="B6579" t="s">
        <v>381</v>
      </c>
      <c r="C6579" t="s">
        <v>20</v>
      </c>
      <c r="D6579" t="s">
        <v>2403</v>
      </c>
      <c r="E6579">
        <v>-866.35</v>
      </c>
    </row>
    <row r="6580" spans="1:5" x14ac:dyDescent="0.3">
      <c r="A6580">
        <v>2030012</v>
      </c>
      <c r="B6580" t="s">
        <v>381</v>
      </c>
      <c r="C6580" t="s">
        <v>20</v>
      </c>
      <c r="D6580" t="s">
        <v>2404</v>
      </c>
      <c r="E6580">
        <v>-823.35</v>
      </c>
    </row>
    <row r="6581" spans="1:5" x14ac:dyDescent="0.3">
      <c r="A6581">
        <v>2030012</v>
      </c>
      <c r="B6581" t="s">
        <v>381</v>
      </c>
      <c r="C6581" t="s">
        <v>20</v>
      </c>
      <c r="D6581" t="s">
        <v>2405</v>
      </c>
      <c r="E6581">
        <v>-267.55</v>
      </c>
    </row>
    <row r="6582" spans="1:5" x14ac:dyDescent="0.3">
      <c r="A6582">
        <v>2030012</v>
      </c>
      <c r="B6582" t="s">
        <v>381</v>
      </c>
      <c r="C6582" t="s">
        <v>20</v>
      </c>
      <c r="D6582" t="s">
        <v>2406</v>
      </c>
      <c r="E6582">
        <v>-1326.75</v>
      </c>
    </row>
    <row r="6583" spans="1:5" x14ac:dyDescent="0.3">
      <c r="A6583">
        <v>2030012</v>
      </c>
      <c r="B6583" t="s">
        <v>381</v>
      </c>
      <c r="C6583" t="s">
        <v>20</v>
      </c>
      <c r="D6583" t="s">
        <v>2407</v>
      </c>
      <c r="E6583">
        <v>-961.35</v>
      </c>
    </row>
    <row r="6584" spans="1:5" x14ac:dyDescent="0.3">
      <c r="A6584">
        <v>2030012</v>
      </c>
      <c r="B6584" t="s">
        <v>381</v>
      </c>
      <c r="C6584" t="s">
        <v>20</v>
      </c>
      <c r="D6584" t="s">
        <v>2408</v>
      </c>
      <c r="E6584">
        <v>-506.05</v>
      </c>
    </row>
    <row r="6585" spans="1:5" x14ac:dyDescent="0.3">
      <c r="A6585">
        <v>2030012</v>
      </c>
      <c r="B6585" t="s">
        <v>381</v>
      </c>
      <c r="C6585" t="s">
        <v>20</v>
      </c>
      <c r="D6585" t="s">
        <v>2409</v>
      </c>
      <c r="E6585">
        <v>0</v>
      </c>
    </row>
    <row r="6586" spans="1:5" x14ac:dyDescent="0.3">
      <c r="A6586">
        <v>2030012</v>
      </c>
      <c r="B6586" t="s">
        <v>381</v>
      </c>
      <c r="C6586" t="s">
        <v>20</v>
      </c>
      <c r="D6586" t="s">
        <v>2410</v>
      </c>
      <c r="E6586">
        <v>0</v>
      </c>
    </row>
    <row r="6587" spans="1:5" x14ac:dyDescent="0.3">
      <c r="A6587">
        <v>2030012</v>
      </c>
      <c r="B6587" t="s">
        <v>381</v>
      </c>
      <c r="C6587" t="s">
        <v>20</v>
      </c>
      <c r="D6587" t="s">
        <v>2411</v>
      </c>
      <c r="E6587">
        <v>0</v>
      </c>
    </row>
    <row r="6588" spans="1:5" x14ac:dyDescent="0.3">
      <c r="A6588">
        <v>2030012</v>
      </c>
      <c r="B6588" t="s">
        <v>381</v>
      </c>
      <c r="C6588" t="s">
        <v>20</v>
      </c>
      <c r="D6588" t="s">
        <v>2412</v>
      </c>
      <c r="E6588">
        <v>-628.5</v>
      </c>
    </row>
    <row r="6589" spans="1:5" x14ac:dyDescent="0.3">
      <c r="A6589">
        <v>2030012</v>
      </c>
      <c r="B6589" t="s">
        <v>381</v>
      </c>
      <c r="C6589" t="s">
        <v>20</v>
      </c>
      <c r="D6589" t="s">
        <v>2413</v>
      </c>
      <c r="E6589">
        <v>-257.39999999999998</v>
      </c>
    </row>
    <row r="6590" spans="1:5" x14ac:dyDescent="0.3">
      <c r="A6590">
        <v>65210063</v>
      </c>
      <c r="B6590" t="s">
        <v>383</v>
      </c>
      <c r="C6590" t="s">
        <v>8</v>
      </c>
      <c r="D6590" t="s">
        <v>2378</v>
      </c>
      <c r="E6590">
        <v>0</v>
      </c>
    </row>
    <row r="6591" spans="1:5" x14ac:dyDescent="0.3">
      <c r="A6591">
        <v>65210063</v>
      </c>
      <c r="B6591" t="s">
        <v>383</v>
      </c>
      <c r="C6591" t="s">
        <v>8</v>
      </c>
      <c r="D6591" t="s">
        <v>2379</v>
      </c>
      <c r="E6591">
        <v>0</v>
      </c>
    </row>
    <row r="6592" spans="1:5" x14ac:dyDescent="0.3">
      <c r="A6592">
        <v>65210063</v>
      </c>
      <c r="B6592" t="s">
        <v>383</v>
      </c>
      <c r="C6592" t="s">
        <v>8</v>
      </c>
      <c r="D6592" t="s">
        <v>2380</v>
      </c>
      <c r="E6592">
        <v>0</v>
      </c>
    </row>
    <row r="6593" spans="1:5" x14ac:dyDescent="0.3">
      <c r="A6593">
        <v>65210063</v>
      </c>
      <c r="B6593" t="s">
        <v>383</v>
      </c>
      <c r="C6593" t="s">
        <v>8</v>
      </c>
      <c r="D6593" t="s">
        <v>2381</v>
      </c>
      <c r="E6593">
        <v>0</v>
      </c>
    </row>
    <row r="6594" spans="1:5" x14ac:dyDescent="0.3">
      <c r="A6594">
        <v>65210063</v>
      </c>
      <c r="B6594" t="s">
        <v>383</v>
      </c>
      <c r="C6594" t="s">
        <v>8</v>
      </c>
      <c r="D6594" t="s">
        <v>2382</v>
      </c>
      <c r="E6594">
        <v>0</v>
      </c>
    </row>
    <row r="6595" spans="1:5" x14ac:dyDescent="0.3">
      <c r="A6595">
        <v>65210063</v>
      </c>
      <c r="B6595" t="s">
        <v>383</v>
      </c>
      <c r="C6595" t="s">
        <v>8</v>
      </c>
      <c r="D6595" t="s">
        <v>2383</v>
      </c>
      <c r="E6595">
        <v>0</v>
      </c>
    </row>
    <row r="6596" spans="1:5" x14ac:dyDescent="0.3">
      <c r="A6596">
        <v>65210063</v>
      </c>
      <c r="B6596" t="s">
        <v>383</v>
      </c>
      <c r="C6596" t="s">
        <v>8</v>
      </c>
      <c r="D6596" t="s">
        <v>2384</v>
      </c>
      <c r="E6596">
        <v>0</v>
      </c>
    </row>
    <row r="6597" spans="1:5" x14ac:dyDescent="0.3">
      <c r="A6597">
        <v>65210063</v>
      </c>
      <c r="B6597" t="s">
        <v>383</v>
      </c>
      <c r="C6597" t="s">
        <v>8</v>
      </c>
      <c r="D6597" t="s">
        <v>2385</v>
      </c>
      <c r="E6597">
        <v>0</v>
      </c>
    </row>
    <row r="6598" spans="1:5" x14ac:dyDescent="0.3">
      <c r="A6598">
        <v>65210063</v>
      </c>
      <c r="B6598" t="s">
        <v>383</v>
      </c>
      <c r="C6598" t="s">
        <v>8</v>
      </c>
      <c r="D6598" t="s">
        <v>2386</v>
      </c>
      <c r="E6598">
        <v>0</v>
      </c>
    </row>
    <row r="6599" spans="1:5" x14ac:dyDescent="0.3">
      <c r="A6599">
        <v>65210063</v>
      </c>
      <c r="B6599" t="s">
        <v>383</v>
      </c>
      <c r="C6599" t="s">
        <v>8</v>
      </c>
      <c r="D6599" t="s">
        <v>2387</v>
      </c>
      <c r="E6599">
        <v>0</v>
      </c>
    </row>
    <row r="6600" spans="1:5" x14ac:dyDescent="0.3">
      <c r="A6600">
        <v>65210063</v>
      </c>
      <c r="B6600" t="s">
        <v>383</v>
      </c>
      <c r="C6600" t="s">
        <v>8</v>
      </c>
      <c r="D6600" t="s">
        <v>2388</v>
      </c>
      <c r="E6600">
        <v>0</v>
      </c>
    </row>
    <row r="6601" spans="1:5" x14ac:dyDescent="0.3">
      <c r="A6601">
        <v>65210063</v>
      </c>
      <c r="B6601" t="s">
        <v>383</v>
      </c>
      <c r="C6601" t="s">
        <v>8</v>
      </c>
      <c r="D6601" t="s">
        <v>2389</v>
      </c>
      <c r="E6601">
        <v>0</v>
      </c>
    </row>
    <row r="6602" spans="1:5" x14ac:dyDescent="0.3">
      <c r="A6602">
        <v>65210063</v>
      </c>
      <c r="B6602" t="s">
        <v>383</v>
      </c>
      <c r="C6602" t="s">
        <v>8</v>
      </c>
      <c r="D6602" t="s">
        <v>2390</v>
      </c>
      <c r="E6602">
        <v>-2</v>
      </c>
    </row>
    <row r="6603" spans="1:5" x14ac:dyDescent="0.3">
      <c r="A6603">
        <v>65210063</v>
      </c>
      <c r="B6603" t="s">
        <v>383</v>
      </c>
      <c r="C6603" t="s">
        <v>8</v>
      </c>
      <c r="D6603" t="s">
        <v>2391</v>
      </c>
      <c r="E6603">
        <v>0</v>
      </c>
    </row>
    <row r="6604" spans="1:5" x14ac:dyDescent="0.3">
      <c r="A6604">
        <v>65210063</v>
      </c>
      <c r="B6604" t="s">
        <v>383</v>
      </c>
      <c r="C6604" t="s">
        <v>8</v>
      </c>
      <c r="D6604" t="s">
        <v>2392</v>
      </c>
      <c r="E6604">
        <v>0</v>
      </c>
    </row>
    <row r="6605" spans="1:5" x14ac:dyDescent="0.3">
      <c r="A6605">
        <v>65210063</v>
      </c>
      <c r="B6605" t="s">
        <v>383</v>
      </c>
      <c r="C6605" t="s">
        <v>8</v>
      </c>
      <c r="D6605" t="s">
        <v>2393</v>
      </c>
      <c r="E6605">
        <v>0</v>
      </c>
    </row>
    <row r="6606" spans="1:5" x14ac:dyDescent="0.3">
      <c r="A6606">
        <v>65210063</v>
      </c>
      <c r="B6606" t="s">
        <v>383</v>
      </c>
      <c r="C6606" t="s">
        <v>8</v>
      </c>
      <c r="D6606" t="s">
        <v>2394</v>
      </c>
      <c r="E6606">
        <v>0</v>
      </c>
    </row>
    <row r="6607" spans="1:5" x14ac:dyDescent="0.3">
      <c r="A6607">
        <v>65210063</v>
      </c>
      <c r="B6607" t="s">
        <v>383</v>
      </c>
      <c r="C6607" t="s">
        <v>8</v>
      </c>
      <c r="D6607" t="s">
        <v>2395</v>
      </c>
      <c r="E6607">
        <v>0</v>
      </c>
    </row>
    <row r="6608" spans="1:5" x14ac:dyDescent="0.3">
      <c r="A6608">
        <v>65210063</v>
      </c>
      <c r="B6608" t="s">
        <v>383</v>
      </c>
      <c r="C6608" t="s">
        <v>8</v>
      </c>
      <c r="D6608" t="s">
        <v>2396</v>
      </c>
      <c r="E6608">
        <v>0</v>
      </c>
    </row>
    <row r="6609" spans="1:5" x14ac:dyDescent="0.3">
      <c r="A6609">
        <v>65210063</v>
      </c>
      <c r="B6609" t="s">
        <v>383</v>
      </c>
      <c r="C6609" t="s">
        <v>8</v>
      </c>
      <c r="D6609" t="s">
        <v>2397</v>
      </c>
      <c r="E6609">
        <v>0</v>
      </c>
    </row>
    <row r="6610" spans="1:5" x14ac:dyDescent="0.3">
      <c r="A6610">
        <v>65210063</v>
      </c>
      <c r="B6610" t="s">
        <v>383</v>
      </c>
      <c r="C6610" t="s">
        <v>8</v>
      </c>
      <c r="D6610" t="s">
        <v>2398</v>
      </c>
      <c r="E6610">
        <v>0</v>
      </c>
    </row>
    <row r="6611" spans="1:5" x14ac:dyDescent="0.3">
      <c r="A6611">
        <v>65210063</v>
      </c>
      <c r="B6611" t="s">
        <v>383</v>
      </c>
      <c r="C6611" t="s">
        <v>8</v>
      </c>
      <c r="D6611" t="s">
        <v>2399</v>
      </c>
      <c r="E6611">
        <v>0</v>
      </c>
    </row>
    <row r="6612" spans="1:5" x14ac:dyDescent="0.3">
      <c r="A6612">
        <v>65210063</v>
      </c>
      <c r="B6612" t="s">
        <v>383</v>
      </c>
      <c r="C6612" t="s">
        <v>8</v>
      </c>
      <c r="D6612" t="s">
        <v>2400</v>
      </c>
      <c r="E6612">
        <v>0</v>
      </c>
    </row>
    <row r="6613" spans="1:5" x14ac:dyDescent="0.3">
      <c r="A6613">
        <v>65210063</v>
      </c>
      <c r="B6613" t="s">
        <v>383</v>
      </c>
      <c r="C6613" t="s">
        <v>8</v>
      </c>
      <c r="D6613" t="s">
        <v>2401</v>
      </c>
      <c r="E6613">
        <v>0</v>
      </c>
    </row>
    <row r="6614" spans="1:5" x14ac:dyDescent="0.3">
      <c r="A6614">
        <v>65210063</v>
      </c>
      <c r="B6614" t="s">
        <v>383</v>
      </c>
      <c r="C6614" t="s">
        <v>8</v>
      </c>
      <c r="D6614" t="s">
        <v>2402</v>
      </c>
      <c r="E6614">
        <v>-2</v>
      </c>
    </row>
    <row r="6615" spans="1:5" x14ac:dyDescent="0.3">
      <c r="A6615">
        <v>65210063</v>
      </c>
      <c r="B6615" t="s">
        <v>383</v>
      </c>
      <c r="C6615" t="s">
        <v>8</v>
      </c>
      <c r="D6615" t="s">
        <v>2403</v>
      </c>
      <c r="E6615">
        <v>0</v>
      </c>
    </row>
    <row r="6616" spans="1:5" x14ac:dyDescent="0.3">
      <c r="A6616">
        <v>65210063</v>
      </c>
      <c r="B6616" t="s">
        <v>383</v>
      </c>
      <c r="C6616" t="s">
        <v>8</v>
      </c>
      <c r="D6616" t="s">
        <v>2404</v>
      </c>
      <c r="E6616">
        <v>0</v>
      </c>
    </row>
    <row r="6617" spans="1:5" x14ac:dyDescent="0.3">
      <c r="A6617">
        <v>65210063</v>
      </c>
      <c r="B6617" t="s">
        <v>383</v>
      </c>
      <c r="C6617" t="s">
        <v>8</v>
      </c>
      <c r="D6617" t="s">
        <v>2405</v>
      </c>
      <c r="E6617">
        <v>0</v>
      </c>
    </row>
    <row r="6618" spans="1:5" x14ac:dyDescent="0.3">
      <c r="A6618">
        <v>65210063</v>
      </c>
      <c r="B6618" t="s">
        <v>383</v>
      </c>
      <c r="C6618" t="s">
        <v>8</v>
      </c>
      <c r="D6618" t="s">
        <v>2406</v>
      </c>
      <c r="E6618">
        <v>0</v>
      </c>
    </row>
    <row r="6619" spans="1:5" x14ac:dyDescent="0.3">
      <c r="A6619">
        <v>65210063</v>
      </c>
      <c r="B6619" t="s">
        <v>383</v>
      </c>
      <c r="C6619" t="s">
        <v>8</v>
      </c>
      <c r="D6619" t="s">
        <v>2407</v>
      </c>
      <c r="E6619">
        <v>0</v>
      </c>
    </row>
    <row r="6620" spans="1:5" x14ac:dyDescent="0.3">
      <c r="A6620">
        <v>65210063</v>
      </c>
      <c r="B6620" t="s">
        <v>383</v>
      </c>
      <c r="C6620" t="s">
        <v>8</v>
      </c>
      <c r="D6620" t="s">
        <v>2408</v>
      </c>
      <c r="E6620">
        <v>0</v>
      </c>
    </row>
    <row r="6621" spans="1:5" x14ac:dyDescent="0.3">
      <c r="A6621">
        <v>65210063</v>
      </c>
      <c r="B6621" t="s">
        <v>383</v>
      </c>
      <c r="C6621" t="s">
        <v>8</v>
      </c>
      <c r="D6621" t="s">
        <v>2409</v>
      </c>
      <c r="E6621">
        <v>0</v>
      </c>
    </row>
    <row r="6622" spans="1:5" x14ac:dyDescent="0.3">
      <c r="A6622">
        <v>65210063</v>
      </c>
      <c r="B6622" t="s">
        <v>383</v>
      </c>
      <c r="C6622" t="s">
        <v>8</v>
      </c>
      <c r="D6622" t="s">
        <v>2410</v>
      </c>
      <c r="E6622">
        <v>0</v>
      </c>
    </row>
    <row r="6623" spans="1:5" x14ac:dyDescent="0.3">
      <c r="A6623">
        <v>65210063</v>
      </c>
      <c r="B6623" t="s">
        <v>383</v>
      </c>
      <c r="C6623" t="s">
        <v>8</v>
      </c>
      <c r="D6623" t="s">
        <v>2411</v>
      </c>
      <c r="E6623">
        <v>0</v>
      </c>
    </row>
    <row r="6624" spans="1:5" x14ac:dyDescent="0.3">
      <c r="A6624">
        <v>65210063</v>
      </c>
      <c r="B6624" t="s">
        <v>383</v>
      </c>
      <c r="C6624" t="s">
        <v>8</v>
      </c>
      <c r="D6624" t="s">
        <v>2412</v>
      </c>
      <c r="E6624">
        <v>0</v>
      </c>
    </row>
    <row r="6625" spans="1:5" x14ac:dyDescent="0.3">
      <c r="A6625">
        <v>65210063</v>
      </c>
      <c r="B6625" t="s">
        <v>383</v>
      </c>
      <c r="C6625" t="s">
        <v>8</v>
      </c>
      <c r="D6625" t="s">
        <v>2413</v>
      </c>
      <c r="E6625">
        <v>0</v>
      </c>
    </row>
    <row r="6626" spans="1:5" x14ac:dyDescent="0.3">
      <c r="A6626">
        <v>20500005</v>
      </c>
      <c r="B6626" t="s">
        <v>385</v>
      </c>
      <c r="C6626" t="s">
        <v>8</v>
      </c>
      <c r="D6626" t="s">
        <v>2378</v>
      </c>
      <c r="E6626">
        <v>0</v>
      </c>
    </row>
    <row r="6627" spans="1:5" x14ac:dyDescent="0.3">
      <c r="A6627">
        <v>20500005</v>
      </c>
      <c r="B6627" t="s">
        <v>385</v>
      </c>
      <c r="C6627" t="s">
        <v>8</v>
      </c>
      <c r="D6627" t="s">
        <v>2379</v>
      </c>
      <c r="E6627">
        <v>0</v>
      </c>
    </row>
    <row r="6628" spans="1:5" x14ac:dyDescent="0.3">
      <c r="A6628">
        <v>20500005</v>
      </c>
      <c r="B6628" t="s">
        <v>385</v>
      </c>
      <c r="C6628" t="s">
        <v>8</v>
      </c>
      <c r="D6628" t="s">
        <v>2380</v>
      </c>
      <c r="E6628">
        <v>0</v>
      </c>
    </row>
    <row r="6629" spans="1:5" x14ac:dyDescent="0.3">
      <c r="A6629">
        <v>20500005</v>
      </c>
      <c r="B6629" t="s">
        <v>385</v>
      </c>
      <c r="C6629" t="s">
        <v>8</v>
      </c>
      <c r="D6629" t="s">
        <v>2381</v>
      </c>
      <c r="E6629">
        <v>0</v>
      </c>
    </row>
    <row r="6630" spans="1:5" x14ac:dyDescent="0.3">
      <c r="A6630">
        <v>20500005</v>
      </c>
      <c r="B6630" t="s">
        <v>385</v>
      </c>
      <c r="C6630" t="s">
        <v>8</v>
      </c>
      <c r="D6630" t="s">
        <v>2382</v>
      </c>
      <c r="E6630">
        <v>0</v>
      </c>
    </row>
    <row r="6631" spans="1:5" x14ac:dyDescent="0.3">
      <c r="A6631">
        <v>20500005</v>
      </c>
      <c r="B6631" t="s">
        <v>385</v>
      </c>
      <c r="C6631" t="s">
        <v>8</v>
      </c>
      <c r="D6631" t="s">
        <v>2383</v>
      </c>
      <c r="E6631">
        <v>0</v>
      </c>
    </row>
    <row r="6632" spans="1:5" x14ac:dyDescent="0.3">
      <c r="A6632">
        <v>20500005</v>
      </c>
      <c r="B6632" t="s">
        <v>385</v>
      </c>
      <c r="C6632" t="s">
        <v>8</v>
      </c>
      <c r="D6632" t="s">
        <v>2384</v>
      </c>
      <c r="E6632">
        <v>0</v>
      </c>
    </row>
    <row r="6633" spans="1:5" x14ac:dyDescent="0.3">
      <c r="A6633">
        <v>20500005</v>
      </c>
      <c r="B6633" t="s">
        <v>385</v>
      </c>
      <c r="C6633" t="s">
        <v>8</v>
      </c>
      <c r="D6633" t="s">
        <v>2385</v>
      </c>
      <c r="E6633">
        <v>0</v>
      </c>
    </row>
    <row r="6634" spans="1:5" x14ac:dyDescent="0.3">
      <c r="A6634">
        <v>20500005</v>
      </c>
      <c r="B6634" t="s">
        <v>385</v>
      </c>
      <c r="C6634" t="s">
        <v>8</v>
      </c>
      <c r="D6634" t="s">
        <v>2386</v>
      </c>
      <c r="E6634">
        <v>0</v>
      </c>
    </row>
    <row r="6635" spans="1:5" x14ac:dyDescent="0.3">
      <c r="A6635">
        <v>20500005</v>
      </c>
      <c r="B6635" t="s">
        <v>385</v>
      </c>
      <c r="C6635" t="s">
        <v>8</v>
      </c>
      <c r="D6635" t="s">
        <v>2387</v>
      </c>
      <c r="E6635">
        <v>0</v>
      </c>
    </row>
    <row r="6636" spans="1:5" x14ac:dyDescent="0.3">
      <c r="A6636">
        <v>20500005</v>
      </c>
      <c r="B6636" t="s">
        <v>385</v>
      </c>
      <c r="C6636" t="s">
        <v>8</v>
      </c>
      <c r="D6636" t="s">
        <v>2388</v>
      </c>
      <c r="E6636">
        <v>0</v>
      </c>
    </row>
    <row r="6637" spans="1:5" x14ac:dyDescent="0.3">
      <c r="A6637">
        <v>20500005</v>
      </c>
      <c r="B6637" t="s">
        <v>385</v>
      </c>
      <c r="C6637" t="s">
        <v>8</v>
      </c>
      <c r="D6637" t="s">
        <v>2389</v>
      </c>
      <c r="E6637">
        <v>0</v>
      </c>
    </row>
    <row r="6638" spans="1:5" x14ac:dyDescent="0.3">
      <c r="A6638">
        <v>20500005</v>
      </c>
      <c r="B6638" t="s">
        <v>385</v>
      </c>
      <c r="C6638" t="s">
        <v>8</v>
      </c>
      <c r="D6638" t="s">
        <v>2390</v>
      </c>
      <c r="E6638">
        <v>0</v>
      </c>
    </row>
    <row r="6639" spans="1:5" x14ac:dyDescent="0.3">
      <c r="A6639">
        <v>20500005</v>
      </c>
      <c r="B6639" t="s">
        <v>385</v>
      </c>
      <c r="C6639" t="s">
        <v>8</v>
      </c>
      <c r="D6639" t="s">
        <v>2391</v>
      </c>
      <c r="E6639">
        <v>0</v>
      </c>
    </row>
    <row r="6640" spans="1:5" x14ac:dyDescent="0.3">
      <c r="A6640">
        <v>20500005</v>
      </c>
      <c r="B6640" t="s">
        <v>385</v>
      </c>
      <c r="C6640" t="s">
        <v>8</v>
      </c>
      <c r="D6640" t="s">
        <v>2392</v>
      </c>
      <c r="E6640">
        <v>0</v>
      </c>
    </row>
    <row r="6641" spans="1:5" x14ac:dyDescent="0.3">
      <c r="A6641">
        <v>20500005</v>
      </c>
      <c r="B6641" t="s">
        <v>385</v>
      </c>
      <c r="C6641" t="s">
        <v>8</v>
      </c>
      <c r="D6641" t="s">
        <v>2393</v>
      </c>
      <c r="E6641">
        <v>0</v>
      </c>
    </row>
    <row r="6642" spans="1:5" x14ac:dyDescent="0.3">
      <c r="A6642">
        <v>20500005</v>
      </c>
      <c r="B6642" t="s">
        <v>385</v>
      </c>
      <c r="C6642" t="s">
        <v>8</v>
      </c>
      <c r="D6642" t="s">
        <v>2394</v>
      </c>
      <c r="E6642">
        <v>0</v>
      </c>
    </row>
    <row r="6643" spans="1:5" x14ac:dyDescent="0.3">
      <c r="A6643">
        <v>20500005</v>
      </c>
      <c r="B6643" t="s">
        <v>385</v>
      </c>
      <c r="C6643" t="s">
        <v>8</v>
      </c>
      <c r="D6643" t="s">
        <v>2395</v>
      </c>
      <c r="E6643">
        <v>0</v>
      </c>
    </row>
    <row r="6644" spans="1:5" x14ac:dyDescent="0.3">
      <c r="A6644">
        <v>20500005</v>
      </c>
      <c r="B6644" t="s">
        <v>385</v>
      </c>
      <c r="C6644" t="s">
        <v>8</v>
      </c>
      <c r="D6644" t="s">
        <v>2396</v>
      </c>
      <c r="E6644">
        <v>0</v>
      </c>
    </row>
    <row r="6645" spans="1:5" x14ac:dyDescent="0.3">
      <c r="A6645">
        <v>20500005</v>
      </c>
      <c r="B6645" t="s">
        <v>385</v>
      </c>
      <c r="C6645" t="s">
        <v>8</v>
      </c>
      <c r="D6645" t="s">
        <v>2397</v>
      </c>
      <c r="E6645">
        <v>0</v>
      </c>
    </row>
    <row r="6646" spans="1:5" x14ac:dyDescent="0.3">
      <c r="A6646">
        <v>20500005</v>
      </c>
      <c r="B6646" t="s">
        <v>385</v>
      </c>
      <c r="C6646" t="s">
        <v>8</v>
      </c>
      <c r="D6646" t="s">
        <v>2398</v>
      </c>
      <c r="E6646">
        <v>0</v>
      </c>
    </row>
    <row r="6647" spans="1:5" x14ac:dyDescent="0.3">
      <c r="A6647">
        <v>20500005</v>
      </c>
      <c r="B6647" t="s">
        <v>385</v>
      </c>
      <c r="C6647" t="s">
        <v>8</v>
      </c>
      <c r="D6647" t="s">
        <v>2399</v>
      </c>
      <c r="E6647">
        <v>0</v>
      </c>
    </row>
    <row r="6648" spans="1:5" x14ac:dyDescent="0.3">
      <c r="A6648">
        <v>20500005</v>
      </c>
      <c r="B6648" t="s">
        <v>385</v>
      </c>
      <c r="C6648" t="s">
        <v>8</v>
      </c>
      <c r="D6648" t="s">
        <v>2400</v>
      </c>
      <c r="E6648">
        <v>0</v>
      </c>
    </row>
    <row r="6649" spans="1:5" x14ac:dyDescent="0.3">
      <c r="A6649">
        <v>20500005</v>
      </c>
      <c r="B6649" t="s">
        <v>385</v>
      </c>
      <c r="C6649" t="s">
        <v>8</v>
      </c>
      <c r="D6649" t="s">
        <v>2401</v>
      </c>
      <c r="E6649">
        <v>0</v>
      </c>
    </row>
    <row r="6650" spans="1:5" x14ac:dyDescent="0.3">
      <c r="A6650">
        <v>20500005</v>
      </c>
      <c r="B6650" t="s">
        <v>385</v>
      </c>
      <c r="C6650" t="s">
        <v>8</v>
      </c>
      <c r="D6650" t="s">
        <v>2402</v>
      </c>
      <c r="E6650">
        <v>0</v>
      </c>
    </row>
    <row r="6651" spans="1:5" x14ac:dyDescent="0.3">
      <c r="A6651">
        <v>20500005</v>
      </c>
      <c r="B6651" t="s">
        <v>385</v>
      </c>
      <c r="C6651" t="s">
        <v>8</v>
      </c>
      <c r="D6651" t="s">
        <v>2403</v>
      </c>
      <c r="E6651">
        <v>0</v>
      </c>
    </row>
    <row r="6652" spans="1:5" x14ac:dyDescent="0.3">
      <c r="A6652">
        <v>20500005</v>
      </c>
      <c r="B6652" t="s">
        <v>385</v>
      </c>
      <c r="C6652" t="s">
        <v>8</v>
      </c>
      <c r="D6652" t="s">
        <v>2404</v>
      </c>
      <c r="E6652">
        <v>0</v>
      </c>
    </row>
    <row r="6653" spans="1:5" x14ac:dyDescent="0.3">
      <c r="A6653">
        <v>20500005</v>
      </c>
      <c r="B6653" t="s">
        <v>385</v>
      </c>
      <c r="C6653" t="s">
        <v>8</v>
      </c>
      <c r="D6653" t="s">
        <v>2405</v>
      </c>
      <c r="E6653">
        <v>0</v>
      </c>
    </row>
    <row r="6654" spans="1:5" x14ac:dyDescent="0.3">
      <c r="A6654">
        <v>20500005</v>
      </c>
      <c r="B6654" t="s">
        <v>385</v>
      </c>
      <c r="C6654" t="s">
        <v>8</v>
      </c>
      <c r="D6654" t="s">
        <v>2406</v>
      </c>
      <c r="E6654">
        <v>0</v>
      </c>
    </row>
    <row r="6655" spans="1:5" x14ac:dyDescent="0.3">
      <c r="A6655">
        <v>20500005</v>
      </c>
      <c r="B6655" t="s">
        <v>385</v>
      </c>
      <c r="C6655" t="s">
        <v>8</v>
      </c>
      <c r="D6655" t="s">
        <v>2407</v>
      </c>
      <c r="E6655">
        <v>0</v>
      </c>
    </row>
    <row r="6656" spans="1:5" x14ac:dyDescent="0.3">
      <c r="A6656">
        <v>20500005</v>
      </c>
      <c r="B6656" t="s">
        <v>385</v>
      </c>
      <c r="C6656" t="s">
        <v>8</v>
      </c>
      <c r="D6656" t="s">
        <v>2408</v>
      </c>
      <c r="E6656">
        <v>0</v>
      </c>
    </row>
    <row r="6657" spans="1:5" x14ac:dyDescent="0.3">
      <c r="A6657">
        <v>20500005</v>
      </c>
      <c r="B6657" t="s">
        <v>385</v>
      </c>
      <c r="C6657" t="s">
        <v>8</v>
      </c>
      <c r="D6657" t="s">
        <v>2409</v>
      </c>
      <c r="E6657">
        <v>0</v>
      </c>
    </row>
    <row r="6658" spans="1:5" x14ac:dyDescent="0.3">
      <c r="A6658">
        <v>20500005</v>
      </c>
      <c r="B6658" t="s">
        <v>385</v>
      </c>
      <c r="C6658" t="s">
        <v>8</v>
      </c>
      <c r="D6658" t="s">
        <v>2410</v>
      </c>
      <c r="E6658">
        <v>-2</v>
      </c>
    </row>
    <row r="6659" spans="1:5" x14ac:dyDescent="0.3">
      <c r="A6659">
        <v>20500005</v>
      </c>
      <c r="B6659" t="s">
        <v>385</v>
      </c>
      <c r="C6659" t="s">
        <v>8</v>
      </c>
      <c r="D6659" t="s">
        <v>2411</v>
      </c>
      <c r="E6659">
        <v>0</v>
      </c>
    </row>
    <row r="6660" spans="1:5" x14ac:dyDescent="0.3">
      <c r="A6660">
        <v>20500005</v>
      </c>
      <c r="B6660" t="s">
        <v>385</v>
      </c>
      <c r="C6660" t="s">
        <v>8</v>
      </c>
      <c r="D6660" t="s">
        <v>2412</v>
      </c>
      <c r="E6660">
        <v>0</v>
      </c>
    </row>
    <row r="6661" spans="1:5" x14ac:dyDescent="0.3">
      <c r="A6661">
        <v>20500005</v>
      </c>
      <c r="B6661" t="s">
        <v>385</v>
      </c>
      <c r="C6661" t="s">
        <v>8</v>
      </c>
      <c r="D6661" t="s">
        <v>2413</v>
      </c>
      <c r="E6661">
        <v>0</v>
      </c>
    </row>
    <row r="6662" spans="1:5" x14ac:dyDescent="0.3">
      <c r="A6662">
        <v>65210067</v>
      </c>
      <c r="B6662" t="s">
        <v>387</v>
      </c>
      <c r="C6662" t="s">
        <v>8</v>
      </c>
      <c r="D6662" t="s">
        <v>2378</v>
      </c>
      <c r="E6662">
        <v>0</v>
      </c>
    </row>
    <row r="6663" spans="1:5" x14ac:dyDescent="0.3">
      <c r="A6663">
        <v>65210067</v>
      </c>
      <c r="B6663" t="s">
        <v>387</v>
      </c>
      <c r="C6663" t="s">
        <v>8</v>
      </c>
      <c r="D6663" t="s">
        <v>2379</v>
      </c>
      <c r="E6663">
        <v>0</v>
      </c>
    </row>
    <row r="6664" spans="1:5" x14ac:dyDescent="0.3">
      <c r="A6664">
        <v>65210067</v>
      </c>
      <c r="B6664" t="s">
        <v>387</v>
      </c>
      <c r="C6664" t="s">
        <v>8</v>
      </c>
      <c r="D6664" t="s">
        <v>2380</v>
      </c>
      <c r="E6664">
        <v>0</v>
      </c>
    </row>
    <row r="6665" spans="1:5" x14ac:dyDescent="0.3">
      <c r="A6665">
        <v>65210067</v>
      </c>
      <c r="B6665" t="s">
        <v>387</v>
      </c>
      <c r="C6665" t="s">
        <v>8</v>
      </c>
      <c r="D6665" t="s">
        <v>2381</v>
      </c>
      <c r="E6665">
        <v>0</v>
      </c>
    </row>
    <row r="6666" spans="1:5" x14ac:dyDescent="0.3">
      <c r="A6666">
        <v>65210067</v>
      </c>
      <c r="B6666" t="s">
        <v>387</v>
      </c>
      <c r="C6666" t="s">
        <v>8</v>
      </c>
      <c r="D6666" t="s">
        <v>2382</v>
      </c>
      <c r="E6666">
        <v>0</v>
      </c>
    </row>
    <row r="6667" spans="1:5" x14ac:dyDescent="0.3">
      <c r="A6667">
        <v>65210067</v>
      </c>
      <c r="B6667" t="s">
        <v>387</v>
      </c>
      <c r="C6667" t="s">
        <v>8</v>
      </c>
      <c r="D6667" t="s">
        <v>2383</v>
      </c>
      <c r="E6667">
        <v>0</v>
      </c>
    </row>
    <row r="6668" spans="1:5" x14ac:dyDescent="0.3">
      <c r="A6668">
        <v>65210067</v>
      </c>
      <c r="B6668" t="s">
        <v>387</v>
      </c>
      <c r="C6668" t="s">
        <v>8</v>
      </c>
      <c r="D6668" t="s">
        <v>2384</v>
      </c>
      <c r="E6668">
        <v>0</v>
      </c>
    </row>
    <row r="6669" spans="1:5" x14ac:dyDescent="0.3">
      <c r="A6669">
        <v>65210067</v>
      </c>
      <c r="B6669" t="s">
        <v>387</v>
      </c>
      <c r="C6669" t="s">
        <v>8</v>
      </c>
      <c r="D6669" t="s">
        <v>2385</v>
      </c>
      <c r="E6669">
        <v>0</v>
      </c>
    </row>
    <row r="6670" spans="1:5" x14ac:dyDescent="0.3">
      <c r="A6670">
        <v>65210067</v>
      </c>
      <c r="B6670" t="s">
        <v>387</v>
      </c>
      <c r="C6670" t="s">
        <v>8</v>
      </c>
      <c r="D6670" t="s">
        <v>2386</v>
      </c>
      <c r="E6670">
        <v>0</v>
      </c>
    </row>
    <row r="6671" spans="1:5" x14ac:dyDescent="0.3">
      <c r="A6671">
        <v>65210067</v>
      </c>
      <c r="B6671" t="s">
        <v>387</v>
      </c>
      <c r="C6671" t="s">
        <v>8</v>
      </c>
      <c r="D6671" t="s">
        <v>2387</v>
      </c>
      <c r="E6671">
        <v>0</v>
      </c>
    </row>
    <row r="6672" spans="1:5" x14ac:dyDescent="0.3">
      <c r="A6672">
        <v>65210067</v>
      </c>
      <c r="B6672" t="s">
        <v>387</v>
      </c>
      <c r="C6672" t="s">
        <v>8</v>
      </c>
      <c r="D6672" t="s">
        <v>2388</v>
      </c>
      <c r="E6672">
        <v>0</v>
      </c>
    </row>
    <row r="6673" spans="1:5" x14ac:dyDescent="0.3">
      <c r="A6673">
        <v>65210067</v>
      </c>
      <c r="B6673" t="s">
        <v>387</v>
      </c>
      <c r="C6673" t="s">
        <v>8</v>
      </c>
      <c r="D6673" t="s">
        <v>2389</v>
      </c>
      <c r="E6673">
        <v>0</v>
      </c>
    </row>
    <row r="6674" spans="1:5" x14ac:dyDescent="0.3">
      <c r="A6674">
        <v>65210067</v>
      </c>
      <c r="B6674" t="s">
        <v>387</v>
      </c>
      <c r="C6674" t="s">
        <v>8</v>
      </c>
      <c r="D6674" t="s">
        <v>2390</v>
      </c>
      <c r="E6674">
        <v>0</v>
      </c>
    </row>
    <row r="6675" spans="1:5" x14ac:dyDescent="0.3">
      <c r="A6675">
        <v>65210067</v>
      </c>
      <c r="B6675" t="s">
        <v>387</v>
      </c>
      <c r="C6675" t="s">
        <v>8</v>
      </c>
      <c r="D6675" t="s">
        <v>2391</v>
      </c>
      <c r="E6675">
        <v>0</v>
      </c>
    </row>
    <row r="6676" spans="1:5" x14ac:dyDescent="0.3">
      <c r="A6676">
        <v>65210067</v>
      </c>
      <c r="B6676" t="s">
        <v>387</v>
      </c>
      <c r="C6676" t="s">
        <v>8</v>
      </c>
      <c r="D6676" t="s">
        <v>2392</v>
      </c>
      <c r="E6676">
        <v>0</v>
      </c>
    </row>
    <row r="6677" spans="1:5" x14ac:dyDescent="0.3">
      <c r="A6677">
        <v>65210067</v>
      </c>
      <c r="B6677" t="s">
        <v>387</v>
      </c>
      <c r="C6677" t="s">
        <v>8</v>
      </c>
      <c r="D6677" t="s">
        <v>2393</v>
      </c>
      <c r="E6677">
        <v>-4</v>
      </c>
    </row>
    <row r="6678" spans="1:5" x14ac:dyDescent="0.3">
      <c r="A6678">
        <v>65210067</v>
      </c>
      <c r="B6678" t="s">
        <v>387</v>
      </c>
      <c r="C6678" t="s">
        <v>8</v>
      </c>
      <c r="D6678" t="s">
        <v>2394</v>
      </c>
      <c r="E6678">
        <v>0</v>
      </c>
    </row>
    <row r="6679" spans="1:5" x14ac:dyDescent="0.3">
      <c r="A6679">
        <v>65210067</v>
      </c>
      <c r="B6679" t="s">
        <v>387</v>
      </c>
      <c r="C6679" t="s">
        <v>8</v>
      </c>
      <c r="D6679" t="s">
        <v>2395</v>
      </c>
      <c r="E6679">
        <v>0</v>
      </c>
    </row>
    <row r="6680" spans="1:5" x14ac:dyDescent="0.3">
      <c r="A6680">
        <v>65210067</v>
      </c>
      <c r="B6680" t="s">
        <v>387</v>
      </c>
      <c r="C6680" t="s">
        <v>8</v>
      </c>
      <c r="D6680" t="s">
        <v>2396</v>
      </c>
      <c r="E6680">
        <v>0</v>
      </c>
    </row>
    <row r="6681" spans="1:5" x14ac:dyDescent="0.3">
      <c r="A6681">
        <v>65210067</v>
      </c>
      <c r="B6681" t="s">
        <v>387</v>
      </c>
      <c r="C6681" t="s">
        <v>8</v>
      </c>
      <c r="D6681" t="s">
        <v>2397</v>
      </c>
      <c r="E6681">
        <v>0</v>
      </c>
    </row>
    <row r="6682" spans="1:5" x14ac:dyDescent="0.3">
      <c r="A6682">
        <v>65210067</v>
      </c>
      <c r="B6682" t="s">
        <v>387</v>
      </c>
      <c r="C6682" t="s">
        <v>8</v>
      </c>
      <c r="D6682" t="s">
        <v>2398</v>
      </c>
      <c r="E6682">
        <v>0</v>
      </c>
    </row>
    <row r="6683" spans="1:5" x14ac:dyDescent="0.3">
      <c r="A6683">
        <v>65210067</v>
      </c>
      <c r="B6683" t="s">
        <v>387</v>
      </c>
      <c r="C6683" t="s">
        <v>8</v>
      </c>
      <c r="D6683" t="s">
        <v>2399</v>
      </c>
      <c r="E6683">
        <v>-2</v>
      </c>
    </row>
    <row r="6684" spans="1:5" x14ac:dyDescent="0.3">
      <c r="A6684">
        <v>65210067</v>
      </c>
      <c r="B6684" t="s">
        <v>387</v>
      </c>
      <c r="C6684" t="s">
        <v>8</v>
      </c>
      <c r="D6684" t="s">
        <v>2400</v>
      </c>
      <c r="E6684">
        <v>0</v>
      </c>
    </row>
    <row r="6685" spans="1:5" x14ac:dyDescent="0.3">
      <c r="A6685">
        <v>65210067</v>
      </c>
      <c r="B6685" t="s">
        <v>387</v>
      </c>
      <c r="C6685" t="s">
        <v>8</v>
      </c>
      <c r="D6685" t="s">
        <v>2401</v>
      </c>
      <c r="E6685">
        <v>0</v>
      </c>
    </row>
    <row r="6686" spans="1:5" x14ac:dyDescent="0.3">
      <c r="A6686">
        <v>65210067</v>
      </c>
      <c r="B6686" t="s">
        <v>387</v>
      </c>
      <c r="C6686" t="s">
        <v>8</v>
      </c>
      <c r="D6686" t="s">
        <v>2402</v>
      </c>
      <c r="E6686">
        <v>-1</v>
      </c>
    </row>
    <row r="6687" spans="1:5" x14ac:dyDescent="0.3">
      <c r="A6687">
        <v>65210067</v>
      </c>
      <c r="B6687" t="s">
        <v>387</v>
      </c>
      <c r="C6687" t="s">
        <v>8</v>
      </c>
      <c r="D6687" t="s">
        <v>2403</v>
      </c>
      <c r="E6687">
        <v>0</v>
      </c>
    </row>
    <row r="6688" spans="1:5" x14ac:dyDescent="0.3">
      <c r="A6688">
        <v>65210067</v>
      </c>
      <c r="B6688" t="s">
        <v>387</v>
      </c>
      <c r="C6688" t="s">
        <v>8</v>
      </c>
      <c r="D6688" t="s">
        <v>2404</v>
      </c>
      <c r="E6688">
        <v>0</v>
      </c>
    </row>
    <row r="6689" spans="1:5" x14ac:dyDescent="0.3">
      <c r="A6689">
        <v>65210067</v>
      </c>
      <c r="B6689" t="s">
        <v>387</v>
      </c>
      <c r="C6689" t="s">
        <v>8</v>
      </c>
      <c r="D6689" t="s">
        <v>2405</v>
      </c>
      <c r="E6689">
        <v>0</v>
      </c>
    </row>
    <row r="6690" spans="1:5" x14ac:dyDescent="0.3">
      <c r="A6690">
        <v>65210067</v>
      </c>
      <c r="B6690" t="s">
        <v>387</v>
      </c>
      <c r="C6690" t="s">
        <v>8</v>
      </c>
      <c r="D6690" t="s">
        <v>2406</v>
      </c>
      <c r="E6690">
        <v>0</v>
      </c>
    </row>
    <row r="6691" spans="1:5" x14ac:dyDescent="0.3">
      <c r="A6691">
        <v>65210067</v>
      </c>
      <c r="B6691" t="s">
        <v>387</v>
      </c>
      <c r="C6691" t="s">
        <v>8</v>
      </c>
      <c r="D6691" t="s">
        <v>2407</v>
      </c>
      <c r="E6691">
        <v>0</v>
      </c>
    </row>
    <row r="6692" spans="1:5" x14ac:dyDescent="0.3">
      <c r="A6692">
        <v>65210067</v>
      </c>
      <c r="B6692" t="s">
        <v>387</v>
      </c>
      <c r="C6692" t="s">
        <v>8</v>
      </c>
      <c r="D6692" t="s">
        <v>2408</v>
      </c>
      <c r="E6692">
        <v>0</v>
      </c>
    </row>
    <row r="6693" spans="1:5" x14ac:dyDescent="0.3">
      <c r="A6693">
        <v>65210067</v>
      </c>
      <c r="B6693" t="s">
        <v>387</v>
      </c>
      <c r="C6693" t="s">
        <v>8</v>
      </c>
      <c r="D6693" t="s">
        <v>2409</v>
      </c>
      <c r="E6693">
        <v>0</v>
      </c>
    </row>
    <row r="6694" spans="1:5" x14ac:dyDescent="0.3">
      <c r="A6694">
        <v>65210067</v>
      </c>
      <c r="B6694" t="s">
        <v>387</v>
      </c>
      <c r="C6694" t="s">
        <v>8</v>
      </c>
      <c r="D6694" t="s">
        <v>2410</v>
      </c>
      <c r="E6694">
        <v>0</v>
      </c>
    </row>
    <row r="6695" spans="1:5" x14ac:dyDescent="0.3">
      <c r="A6695">
        <v>65210067</v>
      </c>
      <c r="B6695" t="s">
        <v>387</v>
      </c>
      <c r="C6695" t="s">
        <v>8</v>
      </c>
      <c r="D6695" t="s">
        <v>2411</v>
      </c>
      <c r="E6695">
        <v>0</v>
      </c>
    </row>
    <row r="6696" spans="1:5" x14ac:dyDescent="0.3">
      <c r="A6696">
        <v>65210067</v>
      </c>
      <c r="B6696" t="s">
        <v>387</v>
      </c>
      <c r="C6696" t="s">
        <v>8</v>
      </c>
      <c r="D6696" t="s">
        <v>2412</v>
      </c>
      <c r="E6696">
        <v>0</v>
      </c>
    </row>
    <row r="6697" spans="1:5" x14ac:dyDescent="0.3">
      <c r="A6697">
        <v>65210067</v>
      </c>
      <c r="B6697" t="s">
        <v>387</v>
      </c>
      <c r="C6697" t="s">
        <v>8</v>
      </c>
      <c r="D6697" t="s">
        <v>2413</v>
      </c>
      <c r="E6697">
        <v>0</v>
      </c>
    </row>
    <row r="6698" spans="1:5" x14ac:dyDescent="0.3">
      <c r="A6698">
        <v>53230111</v>
      </c>
      <c r="B6698" t="s">
        <v>389</v>
      </c>
      <c r="C6698" t="s">
        <v>8</v>
      </c>
      <c r="D6698" t="s">
        <v>2378</v>
      </c>
      <c r="E6698">
        <v>0</v>
      </c>
    </row>
    <row r="6699" spans="1:5" x14ac:dyDescent="0.3">
      <c r="A6699">
        <v>53230111</v>
      </c>
      <c r="B6699" t="s">
        <v>389</v>
      </c>
      <c r="C6699" t="s">
        <v>8</v>
      </c>
      <c r="D6699" t="s">
        <v>2379</v>
      </c>
      <c r="E6699">
        <v>0</v>
      </c>
    </row>
    <row r="6700" spans="1:5" x14ac:dyDescent="0.3">
      <c r="A6700">
        <v>53230111</v>
      </c>
      <c r="B6700" t="s">
        <v>389</v>
      </c>
      <c r="C6700" t="s">
        <v>8</v>
      </c>
      <c r="D6700" t="s">
        <v>2380</v>
      </c>
      <c r="E6700">
        <v>0</v>
      </c>
    </row>
    <row r="6701" spans="1:5" x14ac:dyDescent="0.3">
      <c r="A6701">
        <v>53230111</v>
      </c>
      <c r="B6701" t="s">
        <v>389</v>
      </c>
      <c r="C6701" t="s">
        <v>8</v>
      </c>
      <c r="D6701" t="s">
        <v>2381</v>
      </c>
      <c r="E6701">
        <v>0</v>
      </c>
    </row>
    <row r="6702" spans="1:5" x14ac:dyDescent="0.3">
      <c r="A6702">
        <v>53230111</v>
      </c>
      <c r="B6702" t="s">
        <v>389</v>
      </c>
      <c r="C6702" t="s">
        <v>8</v>
      </c>
      <c r="D6702" t="s">
        <v>2382</v>
      </c>
      <c r="E6702">
        <v>0</v>
      </c>
    </row>
    <row r="6703" spans="1:5" x14ac:dyDescent="0.3">
      <c r="A6703">
        <v>53230111</v>
      </c>
      <c r="B6703" t="s">
        <v>389</v>
      </c>
      <c r="C6703" t="s">
        <v>8</v>
      </c>
      <c r="D6703" t="s">
        <v>2383</v>
      </c>
      <c r="E6703">
        <v>0</v>
      </c>
    </row>
    <row r="6704" spans="1:5" x14ac:dyDescent="0.3">
      <c r="A6704">
        <v>53230111</v>
      </c>
      <c r="B6704" t="s">
        <v>389</v>
      </c>
      <c r="C6704" t="s">
        <v>8</v>
      </c>
      <c r="D6704" t="s">
        <v>2384</v>
      </c>
      <c r="E6704">
        <v>0</v>
      </c>
    </row>
    <row r="6705" spans="1:5" x14ac:dyDescent="0.3">
      <c r="A6705">
        <v>53230111</v>
      </c>
      <c r="B6705" t="s">
        <v>389</v>
      </c>
      <c r="C6705" t="s">
        <v>8</v>
      </c>
      <c r="D6705" t="s">
        <v>2385</v>
      </c>
      <c r="E6705">
        <v>0</v>
      </c>
    </row>
    <row r="6706" spans="1:5" x14ac:dyDescent="0.3">
      <c r="A6706">
        <v>53230111</v>
      </c>
      <c r="B6706" t="s">
        <v>389</v>
      </c>
      <c r="C6706" t="s">
        <v>8</v>
      </c>
      <c r="D6706" t="s">
        <v>2386</v>
      </c>
      <c r="E6706">
        <v>0</v>
      </c>
    </row>
    <row r="6707" spans="1:5" x14ac:dyDescent="0.3">
      <c r="A6707">
        <v>53230111</v>
      </c>
      <c r="B6707" t="s">
        <v>389</v>
      </c>
      <c r="C6707" t="s">
        <v>8</v>
      </c>
      <c r="D6707" t="s">
        <v>2387</v>
      </c>
      <c r="E6707">
        <v>0</v>
      </c>
    </row>
    <row r="6708" spans="1:5" x14ac:dyDescent="0.3">
      <c r="A6708">
        <v>53230111</v>
      </c>
      <c r="B6708" t="s">
        <v>389</v>
      </c>
      <c r="C6708" t="s">
        <v>8</v>
      </c>
      <c r="D6708" t="s">
        <v>2388</v>
      </c>
      <c r="E6708">
        <v>0</v>
      </c>
    </row>
    <row r="6709" spans="1:5" x14ac:dyDescent="0.3">
      <c r="A6709">
        <v>53230111</v>
      </c>
      <c r="B6709" t="s">
        <v>389</v>
      </c>
      <c r="C6709" t="s">
        <v>8</v>
      </c>
      <c r="D6709" t="s">
        <v>2389</v>
      </c>
      <c r="E6709">
        <v>0</v>
      </c>
    </row>
    <row r="6710" spans="1:5" x14ac:dyDescent="0.3">
      <c r="A6710">
        <v>53230111</v>
      </c>
      <c r="B6710" t="s">
        <v>389</v>
      </c>
      <c r="C6710" t="s">
        <v>8</v>
      </c>
      <c r="D6710" t="s">
        <v>2390</v>
      </c>
      <c r="E6710">
        <v>0</v>
      </c>
    </row>
    <row r="6711" spans="1:5" x14ac:dyDescent="0.3">
      <c r="A6711">
        <v>53230111</v>
      </c>
      <c r="B6711" t="s">
        <v>389</v>
      </c>
      <c r="C6711" t="s">
        <v>8</v>
      </c>
      <c r="D6711" t="s">
        <v>2391</v>
      </c>
      <c r="E6711">
        <v>0</v>
      </c>
    </row>
    <row r="6712" spans="1:5" x14ac:dyDescent="0.3">
      <c r="A6712">
        <v>53230111</v>
      </c>
      <c r="B6712" t="s">
        <v>389</v>
      </c>
      <c r="C6712" t="s">
        <v>8</v>
      </c>
      <c r="D6712" t="s">
        <v>2392</v>
      </c>
      <c r="E6712">
        <v>0</v>
      </c>
    </row>
    <row r="6713" spans="1:5" x14ac:dyDescent="0.3">
      <c r="A6713">
        <v>53230111</v>
      </c>
      <c r="B6713" t="s">
        <v>389</v>
      </c>
      <c r="C6713" t="s">
        <v>8</v>
      </c>
      <c r="D6713" t="s">
        <v>2393</v>
      </c>
      <c r="E6713">
        <v>-1</v>
      </c>
    </row>
    <row r="6714" spans="1:5" x14ac:dyDescent="0.3">
      <c r="A6714">
        <v>53230111</v>
      </c>
      <c r="B6714" t="s">
        <v>389</v>
      </c>
      <c r="C6714" t="s">
        <v>8</v>
      </c>
      <c r="D6714" t="s">
        <v>2394</v>
      </c>
      <c r="E6714">
        <v>0</v>
      </c>
    </row>
    <row r="6715" spans="1:5" x14ac:dyDescent="0.3">
      <c r="A6715">
        <v>53230111</v>
      </c>
      <c r="B6715" t="s">
        <v>389</v>
      </c>
      <c r="C6715" t="s">
        <v>8</v>
      </c>
      <c r="D6715" t="s">
        <v>2395</v>
      </c>
      <c r="E6715">
        <v>0</v>
      </c>
    </row>
    <row r="6716" spans="1:5" x14ac:dyDescent="0.3">
      <c r="A6716">
        <v>53230111</v>
      </c>
      <c r="B6716" t="s">
        <v>389</v>
      </c>
      <c r="C6716" t="s">
        <v>8</v>
      </c>
      <c r="D6716" t="s">
        <v>2396</v>
      </c>
      <c r="E6716">
        <v>0</v>
      </c>
    </row>
    <row r="6717" spans="1:5" x14ac:dyDescent="0.3">
      <c r="A6717">
        <v>53230111</v>
      </c>
      <c r="B6717" t="s">
        <v>389</v>
      </c>
      <c r="C6717" t="s">
        <v>8</v>
      </c>
      <c r="D6717" t="s">
        <v>2397</v>
      </c>
      <c r="E6717">
        <v>0</v>
      </c>
    </row>
    <row r="6718" spans="1:5" x14ac:dyDescent="0.3">
      <c r="A6718">
        <v>53230111</v>
      </c>
      <c r="B6718" t="s">
        <v>389</v>
      </c>
      <c r="C6718" t="s">
        <v>8</v>
      </c>
      <c r="D6718" t="s">
        <v>2398</v>
      </c>
      <c r="E6718">
        <v>0</v>
      </c>
    </row>
    <row r="6719" spans="1:5" x14ac:dyDescent="0.3">
      <c r="A6719">
        <v>53230111</v>
      </c>
      <c r="B6719" t="s">
        <v>389</v>
      </c>
      <c r="C6719" t="s">
        <v>8</v>
      </c>
      <c r="D6719" t="s">
        <v>2399</v>
      </c>
      <c r="E6719">
        <v>0</v>
      </c>
    </row>
    <row r="6720" spans="1:5" x14ac:dyDescent="0.3">
      <c r="A6720">
        <v>53230111</v>
      </c>
      <c r="B6720" t="s">
        <v>389</v>
      </c>
      <c r="C6720" t="s">
        <v>8</v>
      </c>
      <c r="D6720" t="s">
        <v>2400</v>
      </c>
      <c r="E6720">
        <v>0</v>
      </c>
    </row>
    <row r="6721" spans="1:5" x14ac:dyDescent="0.3">
      <c r="A6721">
        <v>53230111</v>
      </c>
      <c r="B6721" t="s">
        <v>389</v>
      </c>
      <c r="C6721" t="s">
        <v>8</v>
      </c>
      <c r="D6721" t="s">
        <v>2401</v>
      </c>
      <c r="E6721">
        <v>0</v>
      </c>
    </row>
    <row r="6722" spans="1:5" x14ac:dyDescent="0.3">
      <c r="A6722">
        <v>53230111</v>
      </c>
      <c r="B6722" t="s">
        <v>389</v>
      </c>
      <c r="C6722" t="s">
        <v>8</v>
      </c>
      <c r="D6722" t="s">
        <v>2402</v>
      </c>
      <c r="E6722">
        <v>0</v>
      </c>
    </row>
    <row r="6723" spans="1:5" x14ac:dyDescent="0.3">
      <c r="A6723">
        <v>53230111</v>
      </c>
      <c r="B6723" t="s">
        <v>389</v>
      </c>
      <c r="C6723" t="s">
        <v>8</v>
      </c>
      <c r="D6723" t="s">
        <v>2403</v>
      </c>
      <c r="E6723">
        <v>0</v>
      </c>
    </row>
    <row r="6724" spans="1:5" x14ac:dyDescent="0.3">
      <c r="A6724">
        <v>53230111</v>
      </c>
      <c r="B6724" t="s">
        <v>389</v>
      </c>
      <c r="C6724" t="s">
        <v>8</v>
      </c>
      <c r="D6724" t="s">
        <v>2404</v>
      </c>
      <c r="E6724">
        <v>0</v>
      </c>
    </row>
    <row r="6725" spans="1:5" x14ac:dyDescent="0.3">
      <c r="A6725">
        <v>53230111</v>
      </c>
      <c r="B6725" t="s">
        <v>389</v>
      </c>
      <c r="C6725" t="s">
        <v>8</v>
      </c>
      <c r="D6725" t="s">
        <v>2405</v>
      </c>
      <c r="E6725">
        <v>0</v>
      </c>
    </row>
    <row r="6726" spans="1:5" x14ac:dyDescent="0.3">
      <c r="A6726">
        <v>53230111</v>
      </c>
      <c r="B6726" t="s">
        <v>389</v>
      </c>
      <c r="C6726" t="s">
        <v>8</v>
      </c>
      <c r="D6726" t="s">
        <v>2406</v>
      </c>
      <c r="E6726">
        <v>-1</v>
      </c>
    </row>
    <row r="6727" spans="1:5" x14ac:dyDescent="0.3">
      <c r="A6727">
        <v>53230111</v>
      </c>
      <c r="B6727" t="s">
        <v>389</v>
      </c>
      <c r="C6727" t="s">
        <v>8</v>
      </c>
      <c r="D6727" t="s">
        <v>2407</v>
      </c>
      <c r="E6727">
        <v>0</v>
      </c>
    </row>
    <row r="6728" spans="1:5" x14ac:dyDescent="0.3">
      <c r="A6728">
        <v>53230111</v>
      </c>
      <c r="B6728" t="s">
        <v>389</v>
      </c>
      <c r="C6728" t="s">
        <v>8</v>
      </c>
      <c r="D6728" t="s">
        <v>2408</v>
      </c>
      <c r="E6728">
        <v>0</v>
      </c>
    </row>
    <row r="6729" spans="1:5" x14ac:dyDescent="0.3">
      <c r="A6729">
        <v>53230111</v>
      </c>
      <c r="B6729" t="s">
        <v>389</v>
      </c>
      <c r="C6729" t="s">
        <v>8</v>
      </c>
      <c r="D6729" t="s">
        <v>2409</v>
      </c>
      <c r="E6729">
        <v>0</v>
      </c>
    </row>
    <row r="6730" spans="1:5" x14ac:dyDescent="0.3">
      <c r="A6730">
        <v>53230111</v>
      </c>
      <c r="B6730" t="s">
        <v>389</v>
      </c>
      <c r="C6730" t="s">
        <v>8</v>
      </c>
      <c r="D6730" t="s">
        <v>2410</v>
      </c>
      <c r="E6730">
        <v>-3</v>
      </c>
    </row>
    <row r="6731" spans="1:5" x14ac:dyDescent="0.3">
      <c r="A6731">
        <v>53230111</v>
      </c>
      <c r="B6731" t="s">
        <v>389</v>
      </c>
      <c r="C6731" t="s">
        <v>8</v>
      </c>
      <c r="D6731" t="s">
        <v>2411</v>
      </c>
      <c r="E6731">
        <v>0</v>
      </c>
    </row>
    <row r="6732" spans="1:5" x14ac:dyDescent="0.3">
      <c r="A6732">
        <v>53230111</v>
      </c>
      <c r="B6732" t="s">
        <v>389</v>
      </c>
      <c r="C6732" t="s">
        <v>8</v>
      </c>
      <c r="D6732" t="s">
        <v>2412</v>
      </c>
      <c r="E6732">
        <v>0</v>
      </c>
    </row>
    <row r="6733" spans="1:5" x14ac:dyDescent="0.3">
      <c r="A6733">
        <v>53230111</v>
      </c>
      <c r="B6733" t="s">
        <v>389</v>
      </c>
      <c r="C6733" t="s">
        <v>8</v>
      </c>
      <c r="D6733" t="s">
        <v>2413</v>
      </c>
      <c r="E6733">
        <v>-2</v>
      </c>
    </row>
    <row r="6734" spans="1:5" x14ac:dyDescent="0.3">
      <c r="A6734">
        <v>50360010</v>
      </c>
      <c r="B6734" t="s">
        <v>391</v>
      </c>
      <c r="C6734" t="s">
        <v>8</v>
      </c>
      <c r="D6734" t="s">
        <v>2378</v>
      </c>
      <c r="E6734">
        <v>0</v>
      </c>
    </row>
    <row r="6735" spans="1:5" x14ac:dyDescent="0.3">
      <c r="A6735">
        <v>50360010</v>
      </c>
      <c r="B6735" t="s">
        <v>391</v>
      </c>
      <c r="C6735" t="s">
        <v>8</v>
      </c>
      <c r="D6735" t="s">
        <v>2379</v>
      </c>
      <c r="E6735">
        <v>0</v>
      </c>
    </row>
    <row r="6736" spans="1:5" x14ac:dyDescent="0.3">
      <c r="A6736">
        <v>50360010</v>
      </c>
      <c r="B6736" t="s">
        <v>391</v>
      </c>
      <c r="C6736" t="s">
        <v>8</v>
      </c>
      <c r="D6736" t="s">
        <v>2380</v>
      </c>
      <c r="E6736">
        <v>0</v>
      </c>
    </row>
    <row r="6737" spans="1:5" x14ac:dyDescent="0.3">
      <c r="A6737">
        <v>50360010</v>
      </c>
      <c r="B6737" t="s">
        <v>391</v>
      </c>
      <c r="C6737" t="s">
        <v>8</v>
      </c>
      <c r="D6737" t="s">
        <v>2381</v>
      </c>
      <c r="E6737">
        <v>0</v>
      </c>
    </row>
    <row r="6738" spans="1:5" x14ac:dyDescent="0.3">
      <c r="A6738">
        <v>50360010</v>
      </c>
      <c r="B6738" t="s">
        <v>391</v>
      </c>
      <c r="C6738" t="s">
        <v>8</v>
      </c>
      <c r="D6738" t="s">
        <v>2382</v>
      </c>
      <c r="E6738">
        <v>0</v>
      </c>
    </row>
    <row r="6739" spans="1:5" x14ac:dyDescent="0.3">
      <c r="A6739">
        <v>50360010</v>
      </c>
      <c r="B6739" t="s">
        <v>391</v>
      </c>
      <c r="C6739" t="s">
        <v>8</v>
      </c>
      <c r="D6739" t="s">
        <v>2383</v>
      </c>
      <c r="E6739">
        <v>0</v>
      </c>
    </row>
    <row r="6740" spans="1:5" x14ac:dyDescent="0.3">
      <c r="A6740">
        <v>50360010</v>
      </c>
      <c r="B6740" t="s">
        <v>391</v>
      </c>
      <c r="C6740" t="s">
        <v>8</v>
      </c>
      <c r="D6740" t="s">
        <v>2384</v>
      </c>
      <c r="E6740">
        <v>0</v>
      </c>
    </row>
    <row r="6741" spans="1:5" x14ac:dyDescent="0.3">
      <c r="A6741">
        <v>50360010</v>
      </c>
      <c r="B6741" t="s">
        <v>391</v>
      </c>
      <c r="C6741" t="s">
        <v>8</v>
      </c>
      <c r="D6741" t="s">
        <v>2385</v>
      </c>
      <c r="E6741">
        <v>0</v>
      </c>
    </row>
    <row r="6742" spans="1:5" x14ac:dyDescent="0.3">
      <c r="A6742">
        <v>50360010</v>
      </c>
      <c r="B6742" t="s">
        <v>391</v>
      </c>
      <c r="C6742" t="s">
        <v>8</v>
      </c>
      <c r="D6742" t="s">
        <v>2386</v>
      </c>
      <c r="E6742">
        <v>0</v>
      </c>
    </row>
    <row r="6743" spans="1:5" x14ac:dyDescent="0.3">
      <c r="A6743">
        <v>50360010</v>
      </c>
      <c r="B6743" t="s">
        <v>391</v>
      </c>
      <c r="C6743" t="s">
        <v>8</v>
      </c>
      <c r="D6743" t="s">
        <v>2387</v>
      </c>
      <c r="E6743">
        <v>0</v>
      </c>
    </row>
    <row r="6744" spans="1:5" x14ac:dyDescent="0.3">
      <c r="A6744">
        <v>50360010</v>
      </c>
      <c r="B6744" t="s">
        <v>391</v>
      </c>
      <c r="C6744" t="s">
        <v>8</v>
      </c>
      <c r="D6744" t="s">
        <v>2388</v>
      </c>
      <c r="E6744">
        <v>0</v>
      </c>
    </row>
    <row r="6745" spans="1:5" x14ac:dyDescent="0.3">
      <c r="A6745">
        <v>50360010</v>
      </c>
      <c r="B6745" t="s">
        <v>391</v>
      </c>
      <c r="C6745" t="s">
        <v>8</v>
      </c>
      <c r="D6745" t="s">
        <v>2389</v>
      </c>
      <c r="E6745">
        <v>0</v>
      </c>
    </row>
    <row r="6746" spans="1:5" x14ac:dyDescent="0.3">
      <c r="A6746">
        <v>50360010</v>
      </c>
      <c r="B6746" t="s">
        <v>391</v>
      </c>
      <c r="C6746" t="s">
        <v>8</v>
      </c>
      <c r="D6746" t="s">
        <v>2390</v>
      </c>
      <c r="E6746">
        <v>-2</v>
      </c>
    </row>
    <row r="6747" spans="1:5" x14ac:dyDescent="0.3">
      <c r="A6747">
        <v>50360010</v>
      </c>
      <c r="B6747" t="s">
        <v>391</v>
      </c>
      <c r="C6747" t="s">
        <v>8</v>
      </c>
      <c r="D6747" t="s">
        <v>2391</v>
      </c>
      <c r="E6747">
        <v>0</v>
      </c>
    </row>
    <row r="6748" spans="1:5" x14ac:dyDescent="0.3">
      <c r="A6748">
        <v>50360010</v>
      </c>
      <c r="B6748" t="s">
        <v>391</v>
      </c>
      <c r="C6748" t="s">
        <v>8</v>
      </c>
      <c r="D6748" t="s">
        <v>2392</v>
      </c>
      <c r="E6748">
        <v>0</v>
      </c>
    </row>
    <row r="6749" spans="1:5" x14ac:dyDescent="0.3">
      <c r="A6749">
        <v>50360010</v>
      </c>
      <c r="B6749" t="s">
        <v>391</v>
      </c>
      <c r="C6749" t="s">
        <v>8</v>
      </c>
      <c r="D6749" t="s">
        <v>2393</v>
      </c>
      <c r="E6749">
        <v>0</v>
      </c>
    </row>
    <row r="6750" spans="1:5" x14ac:dyDescent="0.3">
      <c r="A6750">
        <v>50360010</v>
      </c>
      <c r="B6750" t="s">
        <v>391</v>
      </c>
      <c r="C6750" t="s">
        <v>8</v>
      </c>
      <c r="D6750" t="s">
        <v>2394</v>
      </c>
      <c r="E6750">
        <v>-4</v>
      </c>
    </row>
    <row r="6751" spans="1:5" x14ac:dyDescent="0.3">
      <c r="A6751">
        <v>50360010</v>
      </c>
      <c r="B6751" t="s">
        <v>391</v>
      </c>
      <c r="C6751" t="s">
        <v>8</v>
      </c>
      <c r="D6751" t="s">
        <v>2395</v>
      </c>
      <c r="E6751">
        <v>0</v>
      </c>
    </row>
    <row r="6752" spans="1:5" x14ac:dyDescent="0.3">
      <c r="A6752">
        <v>50360010</v>
      </c>
      <c r="B6752" t="s">
        <v>391</v>
      </c>
      <c r="C6752" t="s">
        <v>8</v>
      </c>
      <c r="D6752" t="s">
        <v>2396</v>
      </c>
      <c r="E6752">
        <v>0</v>
      </c>
    </row>
    <row r="6753" spans="1:5" x14ac:dyDescent="0.3">
      <c r="A6753">
        <v>50360010</v>
      </c>
      <c r="B6753" t="s">
        <v>391</v>
      </c>
      <c r="C6753" t="s">
        <v>8</v>
      </c>
      <c r="D6753" t="s">
        <v>2397</v>
      </c>
      <c r="E6753">
        <v>0</v>
      </c>
    </row>
    <row r="6754" spans="1:5" x14ac:dyDescent="0.3">
      <c r="A6754">
        <v>50360010</v>
      </c>
      <c r="B6754" t="s">
        <v>391</v>
      </c>
      <c r="C6754" t="s">
        <v>8</v>
      </c>
      <c r="D6754" t="s">
        <v>2398</v>
      </c>
      <c r="E6754">
        <v>0</v>
      </c>
    </row>
    <row r="6755" spans="1:5" x14ac:dyDescent="0.3">
      <c r="A6755">
        <v>50360010</v>
      </c>
      <c r="B6755" t="s">
        <v>391</v>
      </c>
      <c r="C6755" t="s">
        <v>8</v>
      </c>
      <c r="D6755" t="s">
        <v>2399</v>
      </c>
      <c r="E6755">
        <v>0</v>
      </c>
    </row>
    <row r="6756" spans="1:5" x14ac:dyDescent="0.3">
      <c r="A6756">
        <v>50360010</v>
      </c>
      <c r="B6756" t="s">
        <v>391</v>
      </c>
      <c r="C6756" t="s">
        <v>8</v>
      </c>
      <c r="D6756" t="s">
        <v>2400</v>
      </c>
      <c r="E6756">
        <v>0</v>
      </c>
    </row>
    <row r="6757" spans="1:5" x14ac:dyDescent="0.3">
      <c r="A6757">
        <v>50360010</v>
      </c>
      <c r="B6757" t="s">
        <v>391</v>
      </c>
      <c r="C6757" t="s">
        <v>8</v>
      </c>
      <c r="D6757" t="s">
        <v>2401</v>
      </c>
      <c r="E6757">
        <v>0</v>
      </c>
    </row>
    <row r="6758" spans="1:5" x14ac:dyDescent="0.3">
      <c r="A6758">
        <v>50360010</v>
      </c>
      <c r="B6758" t="s">
        <v>391</v>
      </c>
      <c r="C6758" t="s">
        <v>8</v>
      </c>
      <c r="D6758" t="s">
        <v>2402</v>
      </c>
      <c r="E6758">
        <v>0</v>
      </c>
    </row>
    <row r="6759" spans="1:5" x14ac:dyDescent="0.3">
      <c r="A6759">
        <v>50360010</v>
      </c>
      <c r="B6759" t="s">
        <v>391</v>
      </c>
      <c r="C6759" t="s">
        <v>8</v>
      </c>
      <c r="D6759" t="s">
        <v>2403</v>
      </c>
      <c r="E6759">
        <v>-3</v>
      </c>
    </row>
    <row r="6760" spans="1:5" x14ac:dyDescent="0.3">
      <c r="A6760">
        <v>50360010</v>
      </c>
      <c r="B6760" t="s">
        <v>391</v>
      </c>
      <c r="C6760" t="s">
        <v>8</v>
      </c>
      <c r="D6760" t="s">
        <v>2404</v>
      </c>
      <c r="E6760">
        <v>0</v>
      </c>
    </row>
    <row r="6761" spans="1:5" x14ac:dyDescent="0.3">
      <c r="A6761">
        <v>50360010</v>
      </c>
      <c r="B6761" t="s">
        <v>391</v>
      </c>
      <c r="C6761" t="s">
        <v>8</v>
      </c>
      <c r="D6761" t="s">
        <v>2405</v>
      </c>
      <c r="E6761">
        <v>0</v>
      </c>
    </row>
    <row r="6762" spans="1:5" x14ac:dyDescent="0.3">
      <c r="A6762">
        <v>50360010</v>
      </c>
      <c r="B6762" t="s">
        <v>391</v>
      </c>
      <c r="C6762" t="s">
        <v>8</v>
      </c>
      <c r="D6762" t="s">
        <v>2406</v>
      </c>
      <c r="E6762">
        <v>0</v>
      </c>
    </row>
    <row r="6763" spans="1:5" x14ac:dyDescent="0.3">
      <c r="A6763">
        <v>50360010</v>
      </c>
      <c r="B6763" t="s">
        <v>391</v>
      </c>
      <c r="C6763" t="s">
        <v>8</v>
      </c>
      <c r="D6763" t="s">
        <v>2407</v>
      </c>
      <c r="E6763">
        <v>0</v>
      </c>
    </row>
    <row r="6764" spans="1:5" x14ac:dyDescent="0.3">
      <c r="A6764">
        <v>50360010</v>
      </c>
      <c r="B6764" t="s">
        <v>391</v>
      </c>
      <c r="C6764" t="s">
        <v>8</v>
      </c>
      <c r="D6764" t="s">
        <v>2408</v>
      </c>
      <c r="E6764">
        <v>0</v>
      </c>
    </row>
    <row r="6765" spans="1:5" x14ac:dyDescent="0.3">
      <c r="A6765">
        <v>50360010</v>
      </c>
      <c r="B6765" t="s">
        <v>391</v>
      </c>
      <c r="C6765" t="s">
        <v>8</v>
      </c>
      <c r="D6765" t="s">
        <v>2409</v>
      </c>
      <c r="E6765">
        <v>0</v>
      </c>
    </row>
    <row r="6766" spans="1:5" x14ac:dyDescent="0.3">
      <c r="A6766">
        <v>50360010</v>
      </c>
      <c r="B6766" t="s">
        <v>391</v>
      </c>
      <c r="C6766" t="s">
        <v>8</v>
      </c>
      <c r="D6766" t="s">
        <v>2410</v>
      </c>
      <c r="E6766">
        <v>0</v>
      </c>
    </row>
    <row r="6767" spans="1:5" x14ac:dyDescent="0.3">
      <c r="A6767">
        <v>50360010</v>
      </c>
      <c r="B6767" t="s">
        <v>391</v>
      </c>
      <c r="C6767" t="s">
        <v>8</v>
      </c>
      <c r="D6767" t="s">
        <v>2411</v>
      </c>
      <c r="E6767">
        <v>0</v>
      </c>
    </row>
    <row r="6768" spans="1:5" x14ac:dyDescent="0.3">
      <c r="A6768">
        <v>50360010</v>
      </c>
      <c r="B6768" t="s">
        <v>391</v>
      </c>
      <c r="C6768" t="s">
        <v>8</v>
      </c>
      <c r="D6768" t="s">
        <v>2412</v>
      </c>
      <c r="E6768">
        <v>-3</v>
      </c>
    </row>
    <row r="6769" spans="1:5" x14ac:dyDescent="0.3">
      <c r="A6769">
        <v>50360010</v>
      </c>
      <c r="B6769" t="s">
        <v>391</v>
      </c>
      <c r="C6769" t="s">
        <v>8</v>
      </c>
      <c r="D6769" t="s">
        <v>2413</v>
      </c>
      <c r="E6769">
        <v>0</v>
      </c>
    </row>
    <row r="6770" spans="1:5" x14ac:dyDescent="0.3">
      <c r="A6770">
        <v>71250013</v>
      </c>
      <c r="B6770" t="s">
        <v>393</v>
      </c>
      <c r="C6770" t="s">
        <v>8</v>
      </c>
      <c r="D6770" t="s">
        <v>2378</v>
      </c>
      <c r="E6770">
        <v>0</v>
      </c>
    </row>
    <row r="6771" spans="1:5" x14ac:dyDescent="0.3">
      <c r="A6771">
        <v>71250013</v>
      </c>
      <c r="B6771" t="s">
        <v>393</v>
      </c>
      <c r="C6771" t="s">
        <v>8</v>
      </c>
      <c r="D6771" t="s">
        <v>2379</v>
      </c>
      <c r="E6771">
        <v>0</v>
      </c>
    </row>
    <row r="6772" spans="1:5" x14ac:dyDescent="0.3">
      <c r="A6772">
        <v>71250013</v>
      </c>
      <c r="B6772" t="s">
        <v>393</v>
      </c>
      <c r="C6772" t="s">
        <v>8</v>
      </c>
      <c r="D6772" t="s">
        <v>2380</v>
      </c>
      <c r="E6772">
        <v>-6</v>
      </c>
    </row>
    <row r="6773" spans="1:5" x14ac:dyDescent="0.3">
      <c r="A6773">
        <v>71250013</v>
      </c>
      <c r="B6773" t="s">
        <v>393</v>
      </c>
      <c r="C6773" t="s">
        <v>8</v>
      </c>
      <c r="D6773" t="s">
        <v>2381</v>
      </c>
      <c r="E6773">
        <v>-15</v>
      </c>
    </row>
    <row r="6774" spans="1:5" x14ac:dyDescent="0.3">
      <c r="A6774">
        <v>71250013</v>
      </c>
      <c r="B6774" t="s">
        <v>393</v>
      </c>
      <c r="C6774" t="s">
        <v>8</v>
      </c>
      <c r="D6774" t="s">
        <v>2382</v>
      </c>
      <c r="E6774">
        <v>-21</v>
      </c>
    </row>
    <row r="6775" spans="1:5" x14ac:dyDescent="0.3">
      <c r="A6775">
        <v>71250013</v>
      </c>
      <c r="B6775" t="s">
        <v>393</v>
      </c>
      <c r="C6775" t="s">
        <v>8</v>
      </c>
      <c r="D6775" t="s">
        <v>2383</v>
      </c>
      <c r="E6775">
        <v>0</v>
      </c>
    </row>
    <row r="6776" spans="1:5" x14ac:dyDescent="0.3">
      <c r="A6776">
        <v>71250013</v>
      </c>
      <c r="B6776" t="s">
        <v>393</v>
      </c>
      <c r="C6776" t="s">
        <v>8</v>
      </c>
      <c r="D6776" t="s">
        <v>2384</v>
      </c>
      <c r="E6776">
        <v>0</v>
      </c>
    </row>
    <row r="6777" spans="1:5" x14ac:dyDescent="0.3">
      <c r="A6777">
        <v>71250013</v>
      </c>
      <c r="B6777" t="s">
        <v>393</v>
      </c>
      <c r="C6777" t="s">
        <v>8</v>
      </c>
      <c r="D6777" t="s">
        <v>2385</v>
      </c>
      <c r="E6777">
        <v>-5</v>
      </c>
    </row>
    <row r="6778" spans="1:5" x14ac:dyDescent="0.3">
      <c r="A6778">
        <v>71250013</v>
      </c>
      <c r="B6778" t="s">
        <v>393</v>
      </c>
      <c r="C6778" t="s">
        <v>8</v>
      </c>
      <c r="D6778" t="s">
        <v>2386</v>
      </c>
      <c r="E6778">
        <v>-2</v>
      </c>
    </row>
    <row r="6779" spans="1:5" x14ac:dyDescent="0.3">
      <c r="A6779">
        <v>71250013</v>
      </c>
      <c r="B6779" t="s">
        <v>393</v>
      </c>
      <c r="C6779" t="s">
        <v>8</v>
      </c>
      <c r="D6779" t="s">
        <v>2387</v>
      </c>
      <c r="E6779">
        <v>-6</v>
      </c>
    </row>
    <row r="6780" spans="1:5" x14ac:dyDescent="0.3">
      <c r="A6780">
        <v>71250013</v>
      </c>
      <c r="B6780" t="s">
        <v>393</v>
      </c>
      <c r="C6780" t="s">
        <v>8</v>
      </c>
      <c r="D6780" t="s">
        <v>2388</v>
      </c>
      <c r="E6780">
        <v>-1</v>
      </c>
    </row>
    <row r="6781" spans="1:5" x14ac:dyDescent="0.3">
      <c r="A6781">
        <v>71250013</v>
      </c>
      <c r="B6781" t="s">
        <v>393</v>
      </c>
      <c r="C6781" t="s">
        <v>8</v>
      </c>
      <c r="D6781" t="s">
        <v>2389</v>
      </c>
      <c r="E6781">
        <v>-33</v>
      </c>
    </row>
    <row r="6782" spans="1:5" x14ac:dyDescent="0.3">
      <c r="A6782">
        <v>71250013</v>
      </c>
      <c r="B6782" t="s">
        <v>393</v>
      </c>
      <c r="C6782" t="s">
        <v>8</v>
      </c>
      <c r="D6782" t="s">
        <v>2390</v>
      </c>
      <c r="E6782">
        <v>0</v>
      </c>
    </row>
    <row r="6783" spans="1:5" x14ac:dyDescent="0.3">
      <c r="A6783">
        <v>71250013</v>
      </c>
      <c r="B6783" t="s">
        <v>393</v>
      </c>
      <c r="C6783" t="s">
        <v>8</v>
      </c>
      <c r="D6783" t="s">
        <v>2391</v>
      </c>
      <c r="E6783">
        <v>-8</v>
      </c>
    </row>
    <row r="6784" spans="1:5" x14ac:dyDescent="0.3">
      <c r="A6784">
        <v>71250013</v>
      </c>
      <c r="B6784" t="s">
        <v>393</v>
      </c>
      <c r="C6784" t="s">
        <v>8</v>
      </c>
      <c r="D6784" t="s">
        <v>2392</v>
      </c>
      <c r="E6784">
        <v>0</v>
      </c>
    </row>
    <row r="6785" spans="1:5" x14ac:dyDescent="0.3">
      <c r="A6785">
        <v>71250013</v>
      </c>
      <c r="B6785" t="s">
        <v>393</v>
      </c>
      <c r="C6785" t="s">
        <v>8</v>
      </c>
      <c r="D6785" t="s">
        <v>2393</v>
      </c>
      <c r="E6785">
        <v>0</v>
      </c>
    </row>
    <row r="6786" spans="1:5" x14ac:dyDescent="0.3">
      <c r="A6786">
        <v>71250013</v>
      </c>
      <c r="B6786" t="s">
        <v>393</v>
      </c>
      <c r="C6786" t="s">
        <v>8</v>
      </c>
      <c r="D6786" t="s">
        <v>2394</v>
      </c>
      <c r="E6786">
        <v>0</v>
      </c>
    </row>
    <row r="6787" spans="1:5" x14ac:dyDescent="0.3">
      <c r="A6787">
        <v>71250013</v>
      </c>
      <c r="B6787" t="s">
        <v>393</v>
      </c>
      <c r="C6787" t="s">
        <v>8</v>
      </c>
      <c r="D6787" t="s">
        <v>2395</v>
      </c>
      <c r="E6787">
        <v>0</v>
      </c>
    </row>
    <row r="6788" spans="1:5" x14ac:dyDescent="0.3">
      <c r="A6788">
        <v>71250013</v>
      </c>
      <c r="B6788" t="s">
        <v>393</v>
      </c>
      <c r="C6788" t="s">
        <v>8</v>
      </c>
      <c r="D6788" t="s">
        <v>2396</v>
      </c>
      <c r="E6788">
        <v>0</v>
      </c>
    </row>
    <row r="6789" spans="1:5" x14ac:dyDescent="0.3">
      <c r="A6789">
        <v>71250013</v>
      </c>
      <c r="B6789" t="s">
        <v>393</v>
      </c>
      <c r="C6789" t="s">
        <v>8</v>
      </c>
      <c r="D6789" t="s">
        <v>2397</v>
      </c>
      <c r="E6789">
        <v>-4</v>
      </c>
    </row>
    <row r="6790" spans="1:5" x14ac:dyDescent="0.3">
      <c r="A6790">
        <v>71250013</v>
      </c>
      <c r="B6790" t="s">
        <v>393</v>
      </c>
      <c r="C6790" t="s">
        <v>8</v>
      </c>
      <c r="D6790" t="s">
        <v>2398</v>
      </c>
      <c r="E6790">
        <v>-6</v>
      </c>
    </row>
    <row r="6791" spans="1:5" x14ac:dyDescent="0.3">
      <c r="A6791">
        <v>71250013</v>
      </c>
      <c r="B6791" t="s">
        <v>393</v>
      </c>
      <c r="C6791" t="s">
        <v>8</v>
      </c>
      <c r="D6791" t="s">
        <v>2399</v>
      </c>
      <c r="E6791">
        <v>0</v>
      </c>
    </row>
    <row r="6792" spans="1:5" x14ac:dyDescent="0.3">
      <c r="A6792">
        <v>71250013</v>
      </c>
      <c r="B6792" t="s">
        <v>393</v>
      </c>
      <c r="C6792" t="s">
        <v>8</v>
      </c>
      <c r="D6792" t="s">
        <v>2400</v>
      </c>
      <c r="E6792">
        <v>-10</v>
      </c>
    </row>
    <row r="6793" spans="1:5" x14ac:dyDescent="0.3">
      <c r="A6793">
        <v>71250013</v>
      </c>
      <c r="B6793" t="s">
        <v>393</v>
      </c>
      <c r="C6793" t="s">
        <v>8</v>
      </c>
      <c r="D6793" t="s">
        <v>2401</v>
      </c>
      <c r="E6793">
        <v>0</v>
      </c>
    </row>
    <row r="6794" spans="1:5" x14ac:dyDescent="0.3">
      <c r="A6794">
        <v>71250013</v>
      </c>
      <c r="B6794" t="s">
        <v>393</v>
      </c>
      <c r="C6794" t="s">
        <v>8</v>
      </c>
      <c r="D6794" t="s">
        <v>2402</v>
      </c>
      <c r="E6794">
        <v>0</v>
      </c>
    </row>
    <row r="6795" spans="1:5" x14ac:dyDescent="0.3">
      <c r="A6795">
        <v>71250013</v>
      </c>
      <c r="B6795" t="s">
        <v>393</v>
      </c>
      <c r="C6795" t="s">
        <v>8</v>
      </c>
      <c r="D6795" t="s">
        <v>2403</v>
      </c>
      <c r="E6795">
        <v>0</v>
      </c>
    </row>
    <row r="6796" spans="1:5" x14ac:dyDescent="0.3">
      <c r="A6796">
        <v>71250013</v>
      </c>
      <c r="B6796" t="s">
        <v>393</v>
      </c>
      <c r="C6796" t="s">
        <v>8</v>
      </c>
      <c r="D6796" t="s">
        <v>2404</v>
      </c>
      <c r="E6796">
        <v>0</v>
      </c>
    </row>
    <row r="6797" spans="1:5" x14ac:dyDescent="0.3">
      <c r="A6797">
        <v>71250013</v>
      </c>
      <c r="B6797" t="s">
        <v>393</v>
      </c>
      <c r="C6797" t="s">
        <v>8</v>
      </c>
      <c r="D6797" t="s">
        <v>2405</v>
      </c>
      <c r="E6797">
        <v>0</v>
      </c>
    </row>
    <row r="6798" spans="1:5" x14ac:dyDescent="0.3">
      <c r="A6798">
        <v>71250013</v>
      </c>
      <c r="B6798" t="s">
        <v>393</v>
      </c>
      <c r="C6798" t="s">
        <v>8</v>
      </c>
      <c r="D6798" t="s">
        <v>2406</v>
      </c>
      <c r="E6798">
        <v>-6</v>
      </c>
    </row>
    <row r="6799" spans="1:5" x14ac:dyDescent="0.3">
      <c r="A6799">
        <v>71250013</v>
      </c>
      <c r="B6799" t="s">
        <v>393</v>
      </c>
      <c r="C6799" t="s">
        <v>8</v>
      </c>
      <c r="D6799" t="s">
        <v>2407</v>
      </c>
      <c r="E6799">
        <v>0</v>
      </c>
    </row>
    <row r="6800" spans="1:5" x14ac:dyDescent="0.3">
      <c r="A6800">
        <v>71250013</v>
      </c>
      <c r="B6800" t="s">
        <v>393</v>
      </c>
      <c r="C6800" t="s">
        <v>8</v>
      </c>
      <c r="D6800" t="s">
        <v>2408</v>
      </c>
      <c r="E6800">
        <v>0</v>
      </c>
    </row>
    <row r="6801" spans="1:5" x14ac:dyDescent="0.3">
      <c r="A6801">
        <v>71250013</v>
      </c>
      <c r="B6801" t="s">
        <v>393</v>
      </c>
      <c r="C6801" t="s">
        <v>8</v>
      </c>
      <c r="D6801" t="s">
        <v>2409</v>
      </c>
      <c r="E6801">
        <v>-22</v>
      </c>
    </row>
    <row r="6802" spans="1:5" x14ac:dyDescent="0.3">
      <c r="A6802">
        <v>71250013</v>
      </c>
      <c r="B6802" t="s">
        <v>393</v>
      </c>
      <c r="C6802" t="s">
        <v>8</v>
      </c>
      <c r="D6802" t="s">
        <v>2410</v>
      </c>
      <c r="E6802">
        <v>-2</v>
      </c>
    </row>
    <row r="6803" spans="1:5" x14ac:dyDescent="0.3">
      <c r="A6803">
        <v>71250013</v>
      </c>
      <c r="B6803" t="s">
        <v>393</v>
      </c>
      <c r="C6803" t="s">
        <v>8</v>
      </c>
      <c r="D6803" t="s">
        <v>2411</v>
      </c>
      <c r="E6803">
        <v>-6</v>
      </c>
    </row>
    <row r="6804" spans="1:5" x14ac:dyDescent="0.3">
      <c r="A6804">
        <v>71250013</v>
      </c>
      <c r="B6804" t="s">
        <v>393</v>
      </c>
      <c r="C6804" t="s">
        <v>8</v>
      </c>
      <c r="D6804" t="s">
        <v>2412</v>
      </c>
      <c r="E6804">
        <v>0</v>
      </c>
    </row>
    <row r="6805" spans="1:5" x14ac:dyDescent="0.3">
      <c r="A6805">
        <v>71250013</v>
      </c>
      <c r="B6805" t="s">
        <v>393</v>
      </c>
      <c r="C6805" t="s">
        <v>8</v>
      </c>
      <c r="D6805" t="s">
        <v>2413</v>
      </c>
      <c r="E6805">
        <v>-12</v>
      </c>
    </row>
    <row r="6806" spans="1:5" x14ac:dyDescent="0.3">
      <c r="A6806">
        <v>72250068</v>
      </c>
      <c r="B6806" t="s">
        <v>395</v>
      </c>
      <c r="C6806" t="s">
        <v>8</v>
      </c>
      <c r="D6806" t="s">
        <v>2378</v>
      </c>
      <c r="E6806">
        <v>0</v>
      </c>
    </row>
    <row r="6807" spans="1:5" x14ac:dyDescent="0.3">
      <c r="A6807">
        <v>72250068</v>
      </c>
      <c r="B6807" t="s">
        <v>395</v>
      </c>
      <c r="C6807" t="s">
        <v>8</v>
      </c>
      <c r="D6807" t="s">
        <v>2379</v>
      </c>
      <c r="E6807">
        <v>0</v>
      </c>
    </row>
    <row r="6808" spans="1:5" x14ac:dyDescent="0.3">
      <c r="A6808">
        <v>72250068</v>
      </c>
      <c r="B6808" t="s">
        <v>395</v>
      </c>
      <c r="C6808" t="s">
        <v>8</v>
      </c>
      <c r="D6808" t="s">
        <v>2380</v>
      </c>
      <c r="E6808">
        <v>0</v>
      </c>
    </row>
    <row r="6809" spans="1:5" x14ac:dyDescent="0.3">
      <c r="A6809">
        <v>72250068</v>
      </c>
      <c r="B6809" t="s">
        <v>395</v>
      </c>
      <c r="C6809" t="s">
        <v>8</v>
      </c>
      <c r="D6809" t="s">
        <v>2381</v>
      </c>
      <c r="E6809">
        <v>0</v>
      </c>
    </row>
    <row r="6810" spans="1:5" x14ac:dyDescent="0.3">
      <c r="A6810">
        <v>72250068</v>
      </c>
      <c r="B6810" t="s">
        <v>395</v>
      </c>
      <c r="C6810" t="s">
        <v>8</v>
      </c>
      <c r="D6810" t="s">
        <v>2382</v>
      </c>
      <c r="E6810">
        <v>-1</v>
      </c>
    </row>
    <row r="6811" spans="1:5" x14ac:dyDescent="0.3">
      <c r="A6811">
        <v>72250068</v>
      </c>
      <c r="B6811" t="s">
        <v>395</v>
      </c>
      <c r="C6811" t="s">
        <v>8</v>
      </c>
      <c r="D6811" t="s">
        <v>2383</v>
      </c>
      <c r="E6811">
        <v>0</v>
      </c>
    </row>
    <row r="6812" spans="1:5" x14ac:dyDescent="0.3">
      <c r="A6812">
        <v>72250068</v>
      </c>
      <c r="B6812" t="s">
        <v>395</v>
      </c>
      <c r="C6812" t="s">
        <v>8</v>
      </c>
      <c r="D6812" t="s">
        <v>2384</v>
      </c>
      <c r="E6812">
        <v>0</v>
      </c>
    </row>
    <row r="6813" spans="1:5" x14ac:dyDescent="0.3">
      <c r="A6813">
        <v>72250068</v>
      </c>
      <c r="B6813" t="s">
        <v>395</v>
      </c>
      <c r="C6813" t="s">
        <v>8</v>
      </c>
      <c r="D6813" t="s">
        <v>2385</v>
      </c>
      <c r="E6813">
        <v>0</v>
      </c>
    </row>
    <row r="6814" spans="1:5" x14ac:dyDescent="0.3">
      <c r="A6814">
        <v>72250068</v>
      </c>
      <c r="B6814" t="s">
        <v>395</v>
      </c>
      <c r="C6814" t="s">
        <v>8</v>
      </c>
      <c r="D6814" t="s">
        <v>2386</v>
      </c>
      <c r="E6814">
        <v>0</v>
      </c>
    </row>
    <row r="6815" spans="1:5" x14ac:dyDescent="0.3">
      <c r="A6815">
        <v>72250068</v>
      </c>
      <c r="B6815" t="s">
        <v>395</v>
      </c>
      <c r="C6815" t="s">
        <v>8</v>
      </c>
      <c r="D6815" t="s">
        <v>2387</v>
      </c>
      <c r="E6815">
        <v>0</v>
      </c>
    </row>
    <row r="6816" spans="1:5" x14ac:dyDescent="0.3">
      <c r="A6816">
        <v>72250068</v>
      </c>
      <c r="B6816" t="s">
        <v>395</v>
      </c>
      <c r="C6816" t="s">
        <v>8</v>
      </c>
      <c r="D6816" t="s">
        <v>2388</v>
      </c>
      <c r="E6816">
        <v>0</v>
      </c>
    </row>
    <row r="6817" spans="1:5" x14ac:dyDescent="0.3">
      <c r="A6817">
        <v>72250068</v>
      </c>
      <c r="B6817" t="s">
        <v>395</v>
      </c>
      <c r="C6817" t="s">
        <v>8</v>
      </c>
      <c r="D6817" t="s">
        <v>2389</v>
      </c>
      <c r="E6817">
        <v>0</v>
      </c>
    </row>
    <row r="6818" spans="1:5" x14ac:dyDescent="0.3">
      <c r="A6818">
        <v>72250068</v>
      </c>
      <c r="B6818" t="s">
        <v>395</v>
      </c>
      <c r="C6818" t="s">
        <v>8</v>
      </c>
      <c r="D6818" t="s">
        <v>2390</v>
      </c>
      <c r="E6818">
        <v>0</v>
      </c>
    </row>
    <row r="6819" spans="1:5" x14ac:dyDescent="0.3">
      <c r="A6819">
        <v>72250068</v>
      </c>
      <c r="B6819" t="s">
        <v>395</v>
      </c>
      <c r="C6819" t="s">
        <v>8</v>
      </c>
      <c r="D6819" t="s">
        <v>2391</v>
      </c>
      <c r="E6819">
        <v>-3</v>
      </c>
    </row>
    <row r="6820" spans="1:5" x14ac:dyDescent="0.3">
      <c r="A6820">
        <v>72250068</v>
      </c>
      <c r="B6820" t="s">
        <v>395</v>
      </c>
      <c r="C6820" t="s">
        <v>8</v>
      </c>
      <c r="D6820" t="s">
        <v>2392</v>
      </c>
      <c r="E6820">
        <v>0</v>
      </c>
    </row>
    <row r="6821" spans="1:5" x14ac:dyDescent="0.3">
      <c r="A6821">
        <v>72250068</v>
      </c>
      <c r="B6821" t="s">
        <v>395</v>
      </c>
      <c r="C6821" t="s">
        <v>8</v>
      </c>
      <c r="D6821" t="s">
        <v>2393</v>
      </c>
      <c r="E6821">
        <v>-4</v>
      </c>
    </row>
    <row r="6822" spans="1:5" x14ac:dyDescent="0.3">
      <c r="A6822">
        <v>72250068</v>
      </c>
      <c r="B6822" t="s">
        <v>395</v>
      </c>
      <c r="C6822" t="s">
        <v>8</v>
      </c>
      <c r="D6822" t="s">
        <v>2394</v>
      </c>
      <c r="E6822">
        <v>0</v>
      </c>
    </row>
    <row r="6823" spans="1:5" x14ac:dyDescent="0.3">
      <c r="A6823">
        <v>72250068</v>
      </c>
      <c r="B6823" t="s">
        <v>395</v>
      </c>
      <c r="C6823" t="s">
        <v>8</v>
      </c>
      <c r="D6823" t="s">
        <v>2395</v>
      </c>
      <c r="E6823">
        <v>-1</v>
      </c>
    </row>
    <row r="6824" spans="1:5" x14ac:dyDescent="0.3">
      <c r="A6824">
        <v>72250068</v>
      </c>
      <c r="B6824" t="s">
        <v>395</v>
      </c>
      <c r="C6824" t="s">
        <v>8</v>
      </c>
      <c r="D6824" t="s">
        <v>2396</v>
      </c>
      <c r="E6824">
        <v>-2</v>
      </c>
    </row>
    <row r="6825" spans="1:5" x14ac:dyDescent="0.3">
      <c r="A6825">
        <v>72250068</v>
      </c>
      <c r="B6825" t="s">
        <v>395</v>
      </c>
      <c r="C6825" t="s">
        <v>8</v>
      </c>
      <c r="D6825" t="s">
        <v>2397</v>
      </c>
      <c r="E6825">
        <v>0</v>
      </c>
    </row>
    <row r="6826" spans="1:5" x14ac:dyDescent="0.3">
      <c r="A6826">
        <v>72250068</v>
      </c>
      <c r="B6826" t="s">
        <v>395</v>
      </c>
      <c r="C6826" t="s">
        <v>8</v>
      </c>
      <c r="D6826" t="s">
        <v>2398</v>
      </c>
      <c r="E6826">
        <v>0</v>
      </c>
    </row>
    <row r="6827" spans="1:5" x14ac:dyDescent="0.3">
      <c r="A6827">
        <v>72250068</v>
      </c>
      <c r="B6827" t="s">
        <v>395</v>
      </c>
      <c r="C6827" t="s">
        <v>8</v>
      </c>
      <c r="D6827" t="s">
        <v>2399</v>
      </c>
      <c r="E6827">
        <v>0</v>
      </c>
    </row>
    <row r="6828" spans="1:5" x14ac:dyDescent="0.3">
      <c r="A6828">
        <v>72250068</v>
      </c>
      <c r="B6828" t="s">
        <v>395</v>
      </c>
      <c r="C6828" t="s">
        <v>8</v>
      </c>
      <c r="D6828" t="s">
        <v>2400</v>
      </c>
      <c r="E6828">
        <v>0</v>
      </c>
    </row>
    <row r="6829" spans="1:5" x14ac:dyDescent="0.3">
      <c r="A6829">
        <v>72250068</v>
      </c>
      <c r="B6829" t="s">
        <v>395</v>
      </c>
      <c r="C6829" t="s">
        <v>8</v>
      </c>
      <c r="D6829" t="s">
        <v>2401</v>
      </c>
      <c r="E6829">
        <v>-2</v>
      </c>
    </row>
    <row r="6830" spans="1:5" x14ac:dyDescent="0.3">
      <c r="A6830">
        <v>72250068</v>
      </c>
      <c r="B6830" t="s">
        <v>395</v>
      </c>
      <c r="C6830" t="s">
        <v>8</v>
      </c>
      <c r="D6830" t="s">
        <v>2402</v>
      </c>
      <c r="E6830">
        <v>0</v>
      </c>
    </row>
    <row r="6831" spans="1:5" x14ac:dyDescent="0.3">
      <c r="A6831">
        <v>72250068</v>
      </c>
      <c r="B6831" t="s">
        <v>395</v>
      </c>
      <c r="C6831" t="s">
        <v>8</v>
      </c>
      <c r="D6831" t="s">
        <v>2403</v>
      </c>
      <c r="E6831">
        <v>-1</v>
      </c>
    </row>
    <row r="6832" spans="1:5" x14ac:dyDescent="0.3">
      <c r="A6832">
        <v>72250068</v>
      </c>
      <c r="B6832" t="s">
        <v>395</v>
      </c>
      <c r="C6832" t="s">
        <v>8</v>
      </c>
      <c r="D6832" t="s">
        <v>2404</v>
      </c>
      <c r="E6832">
        <v>0</v>
      </c>
    </row>
    <row r="6833" spans="1:5" x14ac:dyDescent="0.3">
      <c r="A6833">
        <v>72250068</v>
      </c>
      <c r="B6833" t="s">
        <v>395</v>
      </c>
      <c r="C6833" t="s">
        <v>8</v>
      </c>
      <c r="D6833" t="s">
        <v>2405</v>
      </c>
      <c r="E6833">
        <v>0</v>
      </c>
    </row>
    <row r="6834" spans="1:5" x14ac:dyDescent="0.3">
      <c r="A6834">
        <v>72250068</v>
      </c>
      <c r="B6834" t="s">
        <v>395</v>
      </c>
      <c r="C6834" t="s">
        <v>8</v>
      </c>
      <c r="D6834" t="s">
        <v>2406</v>
      </c>
      <c r="E6834">
        <v>0</v>
      </c>
    </row>
    <row r="6835" spans="1:5" x14ac:dyDescent="0.3">
      <c r="A6835">
        <v>72250068</v>
      </c>
      <c r="B6835" t="s">
        <v>395</v>
      </c>
      <c r="C6835" t="s">
        <v>8</v>
      </c>
      <c r="D6835" t="s">
        <v>2407</v>
      </c>
      <c r="E6835">
        <v>0</v>
      </c>
    </row>
    <row r="6836" spans="1:5" x14ac:dyDescent="0.3">
      <c r="A6836">
        <v>72250068</v>
      </c>
      <c r="B6836" t="s">
        <v>395</v>
      </c>
      <c r="C6836" t="s">
        <v>8</v>
      </c>
      <c r="D6836" t="s">
        <v>2408</v>
      </c>
      <c r="E6836">
        <v>0</v>
      </c>
    </row>
    <row r="6837" spans="1:5" x14ac:dyDescent="0.3">
      <c r="A6837">
        <v>72250068</v>
      </c>
      <c r="B6837" t="s">
        <v>395</v>
      </c>
      <c r="C6837" t="s">
        <v>8</v>
      </c>
      <c r="D6837" t="s">
        <v>2409</v>
      </c>
      <c r="E6837">
        <v>0</v>
      </c>
    </row>
    <row r="6838" spans="1:5" x14ac:dyDescent="0.3">
      <c r="A6838">
        <v>72250068</v>
      </c>
      <c r="B6838" t="s">
        <v>395</v>
      </c>
      <c r="C6838" t="s">
        <v>8</v>
      </c>
      <c r="D6838" t="s">
        <v>2410</v>
      </c>
      <c r="E6838">
        <v>0</v>
      </c>
    </row>
    <row r="6839" spans="1:5" x14ac:dyDescent="0.3">
      <c r="A6839">
        <v>72250068</v>
      </c>
      <c r="B6839" t="s">
        <v>395</v>
      </c>
      <c r="C6839" t="s">
        <v>8</v>
      </c>
      <c r="D6839" t="s">
        <v>2411</v>
      </c>
      <c r="E6839">
        <v>0</v>
      </c>
    </row>
    <row r="6840" spans="1:5" x14ac:dyDescent="0.3">
      <c r="A6840">
        <v>72250068</v>
      </c>
      <c r="B6840" t="s">
        <v>395</v>
      </c>
      <c r="C6840" t="s">
        <v>8</v>
      </c>
      <c r="D6840" t="s">
        <v>2412</v>
      </c>
      <c r="E6840">
        <v>-1</v>
      </c>
    </row>
    <row r="6841" spans="1:5" x14ac:dyDescent="0.3">
      <c r="A6841">
        <v>72250068</v>
      </c>
      <c r="B6841" t="s">
        <v>395</v>
      </c>
      <c r="C6841" t="s">
        <v>8</v>
      </c>
      <c r="D6841" t="s">
        <v>2413</v>
      </c>
      <c r="E6841">
        <v>0</v>
      </c>
    </row>
    <row r="6842" spans="1:5" x14ac:dyDescent="0.3">
      <c r="A6842">
        <v>91300010</v>
      </c>
      <c r="B6842" t="s">
        <v>397</v>
      </c>
      <c r="C6842" t="s">
        <v>8</v>
      </c>
      <c r="D6842" t="s">
        <v>2378</v>
      </c>
      <c r="E6842">
        <v>0</v>
      </c>
    </row>
    <row r="6843" spans="1:5" x14ac:dyDescent="0.3">
      <c r="A6843">
        <v>91300010</v>
      </c>
      <c r="B6843" t="s">
        <v>397</v>
      </c>
      <c r="C6843" t="s">
        <v>8</v>
      </c>
      <c r="D6843" t="s">
        <v>2379</v>
      </c>
      <c r="E6843">
        <v>0</v>
      </c>
    </row>
    <row r="6844" spans="1:5" x14ac:dyDescent="0.3">
      <c r="A6844">
        <v>91300010</v>
      </c>
      <c r="B6844" t="s">
        <v>397</v>
      </c>
      <c r="C6844" t="s">
        <v>8</v>
      </c>
      <c r="D6844" t="s">
        <v>2380</v>
      </c>
      <c r="E6844">
        <v>0</v>
      </c>
    </row>
    <row r="6845" spans="1:5" x14ac:dyDescent="0.3">
      <c r="A6845">
        <v>91300010</v>
      </c>
      <c r="B6845" t="s">
        <v>397</v>
      </c>
      <c r="C6845" t="s">
        <v>8</v>
      </c>
      <c r="D6845" t="s">
        <v>2381</v>
      </c>
      <c r="E6845">
        <v>0</v>
      </c>
    </row>
    <row r="6846" spans="1:5" x14ac:dyDescent="0.3">
      <c r="A6846">
        <v>91300010</v>
      </c>
      <c r="B6846" t="s">
        <v>397</v>
      </c>
      <c r="C6846" t="s">
        <v>8</v>
      </c>
      <c r="D6846" t="s">
        <v>2382</v>
      </c>
      <c r="E6846">
        <v>0</v>
      </c>
    </row>
    <row r="6847" spans="1:5" x14ac:dyDescent="0.3">
      <c r="A6847">
        <v>91300010</v>
      </c>
      <c r="B6847" t="s">
        <v>397</v>
      </c>
      <c r="C6847" t="s">
        <v>8</v>
      </c>
      <c r="D6847" t="s">
        <v>2383</v>
      </c>
      <c r="E6847">
        <v>0</v>
      </c>
    </row>
    <row r="6848" spans="1:5" x14ac:dyDescent="0.3">
      <c r="A6848">
        <v>91300010</v>
      </c>
      <c r="B6848" t="s">
        <v>397</v>
      </c>
      <c r="C6848" t="s">
        <v>8</v>
      </c>
      <c r="D6848" t="s">
        <v>2384</v>
      </c>
      <c r="E6848">
        <v>0</v>
      </c>
    </row>
    <row r="6849" spans="1:5" x14ac:dyDescent="0.3">
      <c r="A6849">
        <v>91300010</v>
      </c>
      <c r="B6849" t="s">
        <v>397</v>
      </c>
      <c r="C6849" t="s">
        <v>8</v>
      </c>
      <c r="D6849" t="s">
        <v>2385</v>
      </c>
      <c r="E6849">
        <v>0</v>
      </c>
    </row>
    <row r="6850" spans="1:5" x14ac:dyDescent="0.3">
      <c r="A6850">
        <v>91300010</v>
      </c>
      <c r="B6850" t="s">
        <v>397</v>
      </c>
      <c r="C6850" t="s">
        <v>8</v>
      </c>
      <c r="D6850" t="s">
        <v>2386</v>
      </c>
      <c r="E6850">
        <v>0</v>
      </c>
    </row>
    <row r="6851" spans="1:5" x14ac:dyDescent="0.3">
      <c r="A6851">
        <v>91300010</v>
      </c>
      <c r="B6851" t="s">
        <v>397</v>
      </c>
      <c r="C6851" t="s">
        <v>8</v>
      </c>
      <c r="D6851" t="s">
        <v>2387</v>
      </c>
      <c r="E6851">
        <v>0</v>
      </c>
    </row>
    <row r="6852" spans="1:5" x14ac:dyDescent="0.3">
      <c r="A6852">
        <v>91300010</v>
      </c>
      <c r="B6852" t="s">
        <v>397</v>
      </c>
      <c r="C6852" t="s">
        <v>8</v>
      </c>
      <c r="D6852" t="s">
        <v>2388</v>
      </c>
      <c r="E6852">
        <v>0</v>
      </c>
    </row>
    <row r="6853" spans="1:5" x14ac:dyDescent="0.3">
      <c r="A6853">
        <v>91300010</v>
      </c>
      <c r="B6853" t="s">
        <v>397</v>
      </c>
      <c r="C6853" t="s">
        <v>8</v>
      </c>
      <c r="D6853" t="s">
        <v>2389</v>
      </c>
      <c r="E6853">
        <v>0</v>
      </c>
    </row>
    <row r="6854" spans="1:5" x14ac:dyDescent="0.3">
      <c r="A6854">
        <v>91300010</v>
      </c>
      <c r="B6854" t="s">
        <v>397</v>
      </c>
      <c r="C6854" t="s">
        <v>8</v>
      </c>
      <c r="D6854" t="s">
        <v>2390</v>
      </c>
      <c r="E6854">
        <v>0</v>
      </c>
    </row>
    <row r="6855" spans="1:5" x14ac:dyDescent="0.3">
      <c r="A6855">
        <v>91300010</v>
      </c>
      <c r="B6855" t="s">
        <v>397</v>
      </c>
      <c r="C6855" t="s">
        <v>8</v>
      </c>
      <c r="D6855" t="s">
        <v>2391</v>
      </c>
      <c r="E6855">
        <v>0</v>
      </c>
    </row>
    <row r="6856" spans="1:5" x14ac:dyDescent="0.3">
      <c r="A6856">
        <v>91300010</v>
      </c>
      <c r="B6856" t="s">
        <v>397</v>
      </c>
      <c r="C6856" t="s">
        <v>8</v>
      </c>
      <c r="D6856" t="s">
        <v>2392</v>
      </c>
      <c r="E6856">
        <v>0</v>
      </c>
    </row>
    <row r="6857" spans="1:5" x14ac:dyDescent="0.3">
      <c r="A6857">
        <v>91300010</v>
      </c>
      <c r="B6857" t="s">
        <v>397</v>
      </c>
      <c r="C6857" t="s">
        <v>8</v>
      </c>
      <c r="D6857" t="s">
        <v>2393</v>
      </c>
      <c r="E6857">
        <v>0</v>
      </c>
    </row>
    <row r="6858" spans="1:5" x14ac:dyDescent="0.3">
      <c r="A6858">
        <v>91300010</v>
      </c>
      <c r="B6858" t="s">
        <v>397</v>
      </c>
      <c r="C6858" t="s">
        <v>8</v>
      </c>
      <c r="D6858" t="s">
        <v>2394</v>
      </c>
      <c r="E6858">
        <v>0</v>
      </c>
    </row>
    <row r="6859" spans="1:5" x14ac:dyDescent="0.3">
      <c r="A6859">
        <v>91300010</v>
      </c>
      <c r="B6859" t="s">
        <v>397</v>
      </c>
      <c r="C6859" t="s">
        <v>8</v>
      </c>
      <c r="D6859" t="s">
        <v>2395</v>
      </c>
      <c r="E6859">
        <v>0</v>
      </c>
    </row>
    <row r="6860" spans="1:5" x14ac:dyDescent="0.3">
      <c r="A6860">
        <v>91300010</v>
      </c>
      <c r="B6860" t="s">
        <v>397</v>
      </c>
      <c r="C6860" t="s">
        <v>8</v>
      </c>
      <c r="D6860" t="s">
        <v>2396</v>
      </c>
      <c r="E6860">
        <v>0</v>
      </c>
    </row>
    <row r="6861" spans="1:5" x14ac:dyDescent="0.3">
      <c r="A6861">
        <v>91300010</v>
      </c>
      <c r="B6861" t="s">
        <v>397</v>
      </c>
      <c r="C6861" t="s">
        <v>8</v>
      </c>
      <c r="D6861" t="s">
        <v>2397</v>
      </c>
      <c r="E6861">
        <v>0</v>
      </c>
    </row>
    <row r="6862" spans="1:5" x14ac:dyDescent="0.3">
      <c r="A6862">
        <v>91300010</v>
      </c>
      <c r="B6862" t="s">
        <v>397</v>
      </c>
      <c r="C6862" t="s">
        <v>8</v>
      </c>
      <c r="D6862" t="s">
        <v>2398</v>
      </c>
      <c r="E6862">
        <v>0</v>
      </c>
    </row>
    <row r="6863" spans="1:5" x14ac:dyDescent="0.3">
      <c r="A6863">
        <v>91300010</v>
      </c>
      <c r="B6863" t="s">
        <v>397</v>
      </c>
      <c r="C6863" t="s">
        <v>8</v>
      </c>
      <c r="D6863" t="s">
        <v>2399</v>
      </c>
      <c r="E6863">
        <v>0</v>
      </c>
    </row>
    <row r="6864" spans="1:5" x14ac:dyDescent="0.3">
      <c r="A6864">
        <v>91300010</v>
      </c>
      <c r="B6864" t="s">
        <v>397</v>
      </c>
      <c r="C6864" t="s">
        <v>8</v>
      </c>
      <c r="D6864" t="s">
        <v>2400</v>
      </c>
      <c r="E6864">
        <v>0</v>
      </c>
    </row>
    <row r="6865" spans="1:5" x14ac:dyDescent="0.3">
      <c r="A6865">
        <v>91300010</v>
      </c>
      <c r="B6865" t="s">
        <v>397</v>
      </c>
      <c r="C6865" t="s">
        <v>8</v>
      </c>
      <c r="D6865" t="s">
        <v>2401</v>
      </c>
      <c r="E6865">
        <v>0</v>
      </c>
    </row>
    <row r="6866" spans="1:5" x14ac:dyDescent="0.3">
      <c r="A6866">
        <v>91300010</v>
      </c>
      <c r="B6866" t="s">
        <v>397</v>
      </c>
      <c r="C6866" t="s">
        <v>8</v>
      </c>
      <c r="D6866" t="s">
        <v>2402</v>
      </c>
      <c r="E6866">
        <v>0</v>
      </c>
    </row>
    <row r="6867" spans="1:5" x14ac:dyDescent="0.3">
      <c r="A6867">
        <v>91300010</v>
      </c>
      <c r="B6867" t="s">
        <v>397</v>
      </c>
      <c r="C6867" t="s">
        <v>8</v>
      </c>
      <c r="D6867" t="s">
        <v>2403</v>
      </c>
      <c r="E6867">
        <v>0</v>
      </c>
    </row>
    <row r="6868" spans="1:5" x14ac:dyDescent="0.3">
      <c r="A6868">
        <v>91300010</v>
      </c>
      <c r="B6868" t="s">
        <v>397</v>
      </c>
      <c r="C6868" t="s">
        <v>8</v>
      </c>
      <c r="D6868" t="s">
        <v>2404</v>
      </c>
      <c r="E6868">
        <v>0</v>
      </c>
    </row>
    <row r="6869" spans="1:5" x14ac:dyDescent="0.3">
      <c r="A6869">
        <v>91300010</v>
      </c>
      <c r="B6869" t="s">
        <v>397</v>
      </c>
      <c r="C6869" t="s">
        <v>8</v>
      </c>
      <c r="D6869" t="s">
        <v>2405</v>
      </c>
      <c r="E6869">
        <v>0</v>
      </c>
    </row>
    <row r="6870" spans="1:5" x14ac:dyDescent="0.3">
      <c r="A6870">
        <v>91300010</v>
      </c>
      <c r="B6870" t="s">
        <v>397</v>
      </c>
      <c r="C6870" t="s">
        <v>8</v>
      </c>
      <c r="D6870" t="s">
        <v>2406</v>
      </c>
      <c r="E6870">
        <v>-8</v>
      </c>
    </row>
    <row r="6871" spans="1:5" x14ac:dyDescent="0.3">
      <c r="A6871">
        <v>91300010</v>
      </c>
      <c r="B6871" t="s">
        <v>397</v>
      </c>
      <c r="C6871" t="s">
        <v>8</v>
      </c>
      <c r="D6871" t="s">
        <v>2407</v>
      </c>
      <c r="E6871">
        <v>0</v>
      </c>
    </row>
    <row r="6872" spans="1:5" x14ac:dyDescent="0.3">
      <c r="A6872">
        <v>91300010</v>
      </c>
      <c r="B6872" t="s">
        <v>397</v>
      </c>
      <c r="C6872" t="s">
        <v>8</v>
      </c>
      <c r="D6872" t="s">
        <v>2408</v>
      </c>
      <c r="E6872">
        <v>0</v>
      </c>
    </row>
    <row r="6873" spans="1:5" x14ac:dyDescent="0.3">
      <c r="A6873">
        <v>91300010</v>
      </c>
      <c r="B6873" t="s">
        <v>397</v>
      </c>
      <c r="C6873" t="s">
        <v>8</v>
      </c>
      <c r="D6873" t="s">
        <v>2409</v>
      </c>
      <c r="E6873">
        <v>-5</v>
      </c>
    </row>
    <row r="6874" spans="1:5" x14ac:dyDescent="0.3">
      <c r="A6874">
        <v>91300010</v>
      </c>
      <c r="B6874" t="s">
        <v>397</v>
      </c>
      <c r="C6874" t="s">
        <v>8</v>
      </c>
      <c r="D6874" t="s">
        <v>2410</v>
      </c>
      <c r="E6874">
        <v>0</v>
      </c>
    </row>
    <row r="6875" spans="1:5" x14ac:dyDescent="0.3">
      <c r="A6875">
        <v>91300010</v>
      </c>
      <c r="B6875" t="s">
        <v>397</v>
      </c>
      <c r="C6875" t="s">
        <v>8</v>
      </c>
      <c r="D6875" t="s">
        <v>2411</v>
      </c>
      <c r="E6875">
        <v>0</v>
      </c>
    </row>
    <row r="6876" spans="1:5" x14ac:dyDescent="0.3">
      <c r="A6876">
        <v>91300010</v>
      </c>
      <c r="B6876" t="s">
        <v>397</v>
      </c>
      <c r="C6876" t="s">
        <v>8</v>
      </c>
      <c r="D6876" t="s">
        <v>2412</v>
      </c>
      <c r="E6876">
        <v>0</v>
      </c>
    </row>
    <row r="6877" spans="1:5" x14ac:dyDescent="0.3">
      <c r="A6877">
        <v>91300010</v>
      </c>
      <c r="B6877" t="s">
        <v>397</v>
      </c>
      <c r="C6877" t="s">
        <v>8</v>
      </c>
      <c r="D6877" t="s">
        <v>2413</v>
      </c>
      <c r="E6877">
        <v>0</v>
      </c>
    </row>
    <row r="6878" spans="1:5" x14ac:dyDescent="0.3">
      <c r="A6878">
        <v>20030003</v>
      </c>
      <c r="B6878" t="s">
        <v>399</v>
      </c>
      <c r="C6878" t="s">
        <v>8</v>
      </c>
      <c r="D6878" t="s">
        <v>2378</v>
      </c>
      <c r="E6878">
        <v>0</v>
      </c>
    </row>
    <row r="6879" spans="1:5" x14ac:dyDescent="0.3">
      <c r="A6879">
        <v>20030003</v>
      </c>
      <c r="B6879" t="s">
        <v>399</v>
      </c>
      <c r="C6879" t="s">
        <v>8</v>
      </c>
      <c r="D6879" t="s">
        <v>2379</v>
      </c>
      <c r="E6879">
        <v>0</v>
      </c>
    </row>
    <row r="6880" spans="1:5" x14ac:dyDescent="0.3">
      <c r="A6880">
        <v>20030003</v>
      </c>
      <c r="B6880" t="s">
        <v>399</v>
      </c>
      <c r="C6880" t="s">
        <v>8</v>
      </c>
      <c r="D6880" t="s">
        <v>2380</v>
      </c>
      <c r="E6880">
        <v>-1</v>
      </c>
    </row>
    <row r="6881" spans="1:5" x14ac:dyDescent="0.3">
      <c r="A6881">
        <v>20030003</v>
      </c>
      <c r="B6881" t="s">
        <v>399</v>
      </c>
      <c r="C6881" t="s">
        <v>8</v>
      </c>
      <c r="D6881" t="s">
        <v>2381</v>
      </c>
      <c r="E6881">
        <v>0</v>
      </c>
    </row>
    <row r="6882" spans="1:5" x14ac:dyDescent="0.3">
      <c r="A6882">
        <v>20030003</v>
      </c>
      <c r="B6882" t="s">
        <v>399</v>
      </c>
      <c r="C6882" t="s">
        <v>8</v>
      </c>
      <c r="D6882" t="s">
        <v>2382</v>
      </c>
      <c r="E6882">
        <v>-2</v>
      </c>
    </row>
    <row r="6883" spans="1:5" x14ac:dyDescent="0.3">
      <c r="A6883">
        <v>20030003</v>
      </c>
      <c r="B6883" t="s">
        <v>399</v>
      </c>
      <c r="C6883" t="s">
        <v>8</v>
      </c>
      <c r="D6883" t="s">
        <v>2383</v>
      </c>
      <c r="E6883">
        <v>0</v>
      </c>
    </row>
    <row r="6884" spans="1:5" x14ac:dyDescent="0.3">
      <c r="A6884">
        <v>20030003</v>
      </c>
      <c r="B6884" t="s">
        <v>399</v>
      </c>
      <c r="C6884" t="s">
        <v>8</v>
      </c>
      <c r="D6884" t="s">
        <v>2384</v>
      </c>
      <c r="E6884">
        <v>0</v>
      </c>
    </row>
    <row r="6885" spans="1:5" x14ac:dyDescent="0.3">
      <c r="A6885">
        <v>20030003</v>
      </c>
      <c r="B6885" t="s">
        <v>399</v>
      </c>
      <c r="C6885" t="s">
        <v>8</v>
      </c>
      <c r="D6885" t="s">
        <v>2385</v>
      </c>
      <c r="E6885">
        <v>0</v>
      </c>
    </row>
    <row r="6886" spans="1:5" x14ac:dyDescent="0.3">
      <c r="A6886">
        <v>20030003</v>
      </c>
      <c r="B6886" t="s">
        <v>399</v>
      </c>
      <c r="C6886" t="s">
        <v>8</v>
      </c>
      <c r="D6886" t="s">
        <v>2386</v>
      </c>
      <c r="E6886">
        <v>0</v>
      </c>
    </row>
    <row r="6887" spans="1:5" x14ac:dyDescent="0.3">
      <c r="A6887">
        <v>20030003</v>
      </c>
      <c r="B6887" t="s">
        <v>399</v>
      </c>
      <c r="C6887" t="s">
        <v>8</v>
      </c>
      <c r="D6887" t="s">
        <v>2387</v>
      </c>
      <c r="E6887">
        <v>0</v>
      </c>
    </row>
    <row r="6888" spans="1:5" x14ac:dyDescent="0.3">
      <c r="A6888">
        <v>20030003</v>
      </c>
      <c r="B6888" t="s">
        <v>399</v>
      </c>
      <c r="C6888" t="s">
        <v>8</v>
      </c>
      <c r="D6888" t="s">
        <v>2388</v>
      </c>
      <c r="E6888">
        <v>0</v>
      </c>
    </row>
    <row r="6889" spans="1:5" x14ac:dyDescent="0.3">
      <c r="A6889">
        <v>20030003</v>
      </c>
      <c r="B6889" t="s">
        <v>399</v>
      </c>
      <c r="C6889" t="s">
        <v>8</v>
      </c>
      <c r="D6889" t="s">
        <v>2389</v>
      </c>
      <c r="E6889">
        <v>0</v>
      </c>
    </row>
    <row r="6890" spans="1:5" x14ac:dyDescent="0.3">
      <c r="A6890">
        <v>20030003</v>
      </c>
      <c r="B6890" t="s">
        <v>399</v>
      </c>
      <c r="C6890" t="s">
        <v>8</v>
      </c>
      <c r="D6890" t="s">
        <v>2390</v>
      </c>
      <c r="E6890">
        <v>0</v>
      </c>
    </row>
    <row r="6891" spans="1:5" x14ac:dyDescent="0.3">
      <c r="A6891">
        <v>20030003</v>
      </c>
      <c r="B6891" t="s">
        <v>399</v>
      </c>
      <c r="C6891" t="s">
        <v>8</v>
      </c>
      <c r="D6891" t="s">
        <v>2391</v>
      </c>
      <c r="E6891">
        <v>0</v>
      </c>
    </row>
    <row r="6892" spans="1:5" x14ac:dyDescent="0.3">
      <c r="A6892">
        <v>20030003</v>
      </c>
      <c r="B6892" t="s">
        <v>399</v>
      </c>
      <c r="C6892" t="s">
        <v>8</v>
      </c>
      <c r="D6892" t="s">
        <v>2392</v>
      </c>
      <c r="E6892">
        <v>-1</v>
      </c>
    </row>
    <row r="6893" spans="1:5" x14ac:dyDescent="0.3">
      <c r="A6893">
        <v>20030003</v>
      </c>
      <c r="B6893" t="s">
        <v>399</v>
      </c>
      <c r="C6893" t="s">
        <v>8</v>
      </c>
      <c r="D6893" t="s">
        <v>2393</v>
      </c>
      <c r="E6893">
        <v>0</v>
      </c>
    </row>
    <row r="6894" spans="1:5" x14ac:dyDescent="0.3">
      <c r="A6894">
        <v>20030003</v>
      </c>
      <c r="B6894" t="s">
        <v>399</v>
      </c>
      <c r="C6894" t="s">
        <v>8</v>
      </c>
      <c r="D6894" t="s">
        <v>2394</v>
      </c>
      <c r="E6894">
        <v>0</v>
      </c>
    </row>
    <row r="6895" spans="1:5" x14ac:dyDescent="0.3">
      <c r="A6895">
        <v>20030003</v>
      </c>
      <c r="B6895" t="s">
        <v>399</v>
      </c>
      <c r="C6895" t="s">
        <v>8</v>
      </c>
      <c r="D6895" t="s">
        <v>2395</v>
      </c>
      <c r="E6895">
        <v>0</v>
      </c>
    </row>
    <row r="6896" spans="1:5" x14ac:dyDescent="0.3">
      <c r="A6896">
        <v>20030003</v>
      </c>
      <c r="B6896" t="s">
        <v>399</v>
      </c>
      <c r="C6896" t="s">
        <v>8</v>
      </c>
      <c r="D6896" t="s">
        <v>2396</v>
      </c>
      <c r="E6896">
        <v>0</v>
      </c>
    </row>
    <row r="6897" spans="1:5" x14ac:dyDescent="0.3">
      <c r="A6897">
        <v>20030003</v>
      </c>
      <c r="B6897" t="s">
        <v>399</v>
      </c>
      <c r="C6897" t="s">
        <v>8</v>
      </c>
      <c r="D6897" t="s">
        <v>2397</v>
      </c>
      <c r="E6897">
        <v>0</v>
      </c>
    </row>
    <row r="6898" spans="1:5" x14ac:dyDescent="0.3">
      <c r="A6898">
        <v>20030003</v>
      </c>
      <c r="B6898" t="s">
        <v>399</v>
      </c>
      <c r="C6898" t="s">
        <v>8</v>
      </c>
      <c r="D6898" t="s">
        <v>2398</v>
      </c>
      <c r="E6898">
        <v>0</v>
      </c>
    </row>
    <row r="6899" spans="1:5" x14ac:dyDescent="0.3">
      <c r="A6899">
        <v>20030003</v>
      </c>
      <c r="B6899" t="s">
        <v>399</v>
      </c>
      <c r="C6899" t="s">
        <v>8</v>
      </c>
      <c r="D6899" t="s">
        <v>2399</v>
      </c>
      <c r="E6899">
        <v>-1</v>
      </c>
    </row>
    <row r="6900" spans="1:5" x14ac:dyDescent="0.3">
      <c r="A6900">
        <v>20030003</v>
      </c>
      <c r="B6900" t="s">
        <v>399</v>
      </c>
      <c r="C6900" t="s">
        <v>8</v>
      </c>
      <c r="D6900" t="s">
        <v>2400</v>
      </c>
      <c r="E6900">
        <v>0</v>
      </c>
    </row>
    <row r="6901" spans="1:5" x14ac:dyDescent="0.3">
      <c r="A6901">
        <v>20030003</v>
      </c>
      <c r="B6901" t="s">
        <v>399</v>
      </c>
      <c r="C6901" t="s">
        <v>8</v>
      </c>
      <c r="D6901" t="s">
        <v>2401</v>
      </c>
      <c r="E6901">
        <v>0</v>
      </c>
    </row>
    <row r="6902" spans="1:5" x14ac:dyDescent="0.3">
      <c r="A6902">
        <v>20030003</v>
      </c>
      <c r="B6902" t="s">
        <v>399</v>
      </c>
      <c r="C6902" t="s">
        <v>8</v>
      </c>
      <c r="D6902" t="s">
        <v>2402</v>
      </c>
      <c r="E6902">
        <v>0</v>
      </c>
    </row>
    <row r="6903" spans="1:5" x14ac:dyDescent="0.3">
      <c r="A6903">
        <v>20030003</v>
      </c>
      <c r="B6903" t="s">
        <v>399</v>
      </c>
      <c r="C6903" t="s">
        <v>8</v>
      </c>
      <c r="D6903" t="s">
        <v>2403</v>
      </c>
      <c r="E6903">
        <v>0</v>
      </c>
    </row>
    <row r="6904" spans="1:5" x14ac:dyDescent="0.3">
      <c r="A6904">
        <v>20030003</v>
      </c>
      <c r="B6904" t="s">
        <v>399</v>
      </c>
      <c r="C6904" t="s">
        <v>8</v>
      </c>
      <c r="D6904" t="s">
        <v>2404</v>
      </c>
      <c r="E6904">
        <v>-1</v>
      </c>
    </row>
    <row r="6905" spans="1:5" x14ac:dyDescent="0.3">
      <c r="A6905">
        <v>20030003</v>
      </c>
      <c r="B6905" t="s">
        <v>399</v>
      </c>
      <c r="C6905" t="s">
        <v>8</v>
      </c>
      <c r="D6905" t="s">
        <v>2405</v>
      </c>
      <c r="E6905">
        <v>0</v>
      </c>
    </row>
    <row r="6906" spans="1:5" x14ac:dyDescent="0.3">
      <c r="A6906">
        <v>20030003</v>
      </c>
      <c r="B6906" t="s">
        <v>399</v>
      </c>
      <c r="C6906" t="s">
        <v>8</v>
      </c>
      <c r="D6906" t="s">
        <v>2406</v>
      </c>
      <c r="E6906">
        <v>0</v>
      </c>
    </row>
    <row r="6907" spans="1:5" x14ac:dyDescent="0.3">
      <c r="A6907">
        <v>20030003</v>
      </c>
      <c r="B6907" t="s">
        <v>399</v>
      </c>
      <c r="C6907" t="s">
        <v>8</v>
      </c>
      <c r="D6907" t="s">
        <v>2407</v>
      </c>
      <c r="E6907">
        <v>-2</v>
      </c>
    </row>
    <row r="6908" spans="1:5" x14ac:dyDescent="0.3">
      <c r="A6908">
        <v>20030003</v>
      </c>
      <c r="B6908" t="s">
        <v>399</v>
      </c>
      <c r="C6908" t="s">
        <v>8</v>
      </c>
      <c r="D6908" t="s">
        <v>2408</v>
      </c>
      <c r="E6908">
        <v>0</v>
      </c>
    </row>
    <row r="6909" spans="1:5" x14ac:dyDescent="0.3">
      <c r="A6909">
        <v>20030003</v>
      </c>
      <c r="B6909" t="s">
        <v>399</v>
      </c>
      <c r="C6909" t="s">
        <v>8</v>
      </c>
      <c r="D6909" t="s">
        <v>2409</v>
      </c>
      <c r="E6909">
        <v>0</v>
      </c>
    </row>
    <row r="6910" spans="1:5" x14ac:dyDescent="0.3">
      <c r="A6910">
        <v>20030003</v>
      </c>
      <c r="B6910" t="s">
        <v>399</v>
      </c>
      <c r="C6910" t="s">
        <v>8</v>
      </c>
      <c r="D6910" t="s">
        <v>2410</v>
      </c>
      <c r="E6910">
        <v>-1</v>
      </c>
    </row>
    <row r="6911" spans="1:5" x14ac:dyDescent="0.3">
      <c r="A6911">
        <v>20030003</v>
      </c>
      <c r="B6911" t="s">
        <v>399</v>
      </c>
      <c r="C6911" t="s">
        <v>8</v>
      </c>
      <c r="D6911" t="s">
        <v>2411</v>
      </c>
      <c r="E6911">
        <v>0</v>
      </c>
    </row>
    <row r="6912" spans="1:5" x14ac:dyDescent="0.3">
      <c r="A6912">
        <v>20030003</v>
      </c>
      <c r="B6912" t="s">
        <v>399</v>
      </c>
      <c r="C6912" t="s">
        <v>8</v>
      </c>
      <c r="D6912" t="s">
        <v>2412</v>
      </c>
      <c r="E6912">
        <v>0</v>
      </c>
    </row>
    <row r="6913" spans="1:5" x14ac:dyDescent="0.3">
      <c r="A6913">
        <v>20030003</v>
      </c>
      <c r="B6913" t="s">
        <v>399</v>
      </c>
      <c r="C6913" t="s">
        <v>8</v>
      </c>
      <c r="D6913" t="s">
        <v>2413</v>
      </c>
      <c r="E6913">
        <v>0</v>
      </c>
    </row>
    <row r="6914" spans="1:5" x14ac:dyDescent="0.3">
      <c r="A6914">
        <v>79210005</v>
      </c>
      <c r="B6914" t="s">
        <v>401</v>
      </c>
      <c r="C6914" t="s">
        <v>8</v>
      </c>
      <c r="D6914" t="s">
        <v>2378</v>
      </c>
      <c r="E6914">
        <v>0</v>
      </c>
    </row>
    <row r="6915" spans="1:5" x14ac:dyDescent="0.3">
      <c r="A6915">
        <v>79210005</v>
      </c>
      <c r="B6915" t="s">
        <v>401</v>
      </c>
      <c r="C6915" t="s">
        <v>8</v>
      </c>
      <c r="D6915" t="s">
        <v>2379</v>
      </c>
      <c r="E6915">
        <v>0</v>
      </c>
    </row>
    <row r="6916" spans="1:5" x14ac:dyDescent="0.3">
      <c r="A6916">
        <v>79210005</v>
      </c>
      <c r="B6916" t="s">
        <v>401</v>
      </c>
      <c r="C6916" t="s">
        <v>8</v>
      </c>
      <c r="D6916" t="s">
        <v>2380</v>
      </c>
      <c r="E6916">
        <v>0</v>
      </c>
    </row>
    <row r="6917" spans="1:5" x14ac:dyDescent="0.3">
      <c r="A6917">
        <v>79210005</v>
      </c>
      <c r="B6917" t="s">
        <v>401</v>
      </c>
      <c r="C6917" t="s">
        <v>8</v>
      </c>
      <c r="D6917" t="s">
        <v>2381</v>
      </c>
      <c r="E6917">
        <v>0</v>
      </c>
    </row>
    <row r="6918" spans="1:5" x14ac:dyDescent="0.3">
      <c r="A6918">
        <v>79210005</v>
      </c>
      <c r="B6918" t="s">
        <v>401</v>
      </c>
      <c r="C6918" t="s">
        <v>8</v>
      </c>
      <c r="D6918" t="s">
        <v>2382</v>
      </c>
      <c r="E6918">
        <v>0</v>
      </c>
    </row>
    <row r="6919" spans="1:5" x14ac:dyDescent="0.3">
      <c r="A6919">
        <v>79210005</v>
      </c>
      <c r="B6919" t="s">
        <v>401</v>
      </c>
      <c r="C6919" t="s">
        <v>8</v>
      </c>
      <c r="D6919" t="s">
        <v>2383</v>
      </c>
      <c r="E6919">
        <v>0</v>
      </c>
    </row>
    <row r="6920" spans="1:5" x14ac:dyDescent="0.3">
      <c r="A6920">
        <v>79210005</v>
      </c>
      <c r="B6920" t="s">
        <v>401</v>
      </c>
      <c r="C6920" t="s">
        <v>8</v>
      </c>
      <c r="D6920" t="s">
        <v>2384</v>
      </c>
      <c r="E6920">
        <v>0</v>
      </c>
    </row>
    <row r="6921" spans="1:5" x14ac:dyDescent="0.3">
      <c r="A6921">
        <v>79210005</v>
      </c>
      <c r="B6921" t="s">
        <v>401</v>
      </c>
      <c r="C6921" t="s">
        <v>8</v>
      </c>
      <c r="D6921" t="s">
        <v>2385</v>
      </c>
      <c r="E6921">
        <v>0</v>
      </c>
    </row>
    <row r="6922" spans="1:5" x14ac:dyDescent="0.3">
      <c r="A6922">
        <v>79210005</v>
      </c>
      <c r="B6922" t="s">
        <v>401</v>
      </c>
      <c r="C6922" t="s">
        <v>8</v>
      </c>
      <c r="D6922" t="s">
        <v>2386</v>
      </c>
      <c r="E6922">
        <v>0</v>
      </c>
    </row>
    <row r="6923" spans="1:5" x14ac:dyDescent="0.3">
      <c r="A6923">
        <v>79210005</v>
      </c>
      <c r="B6923" t="s">
        <v>401</v>
      </c>
      <c r="C6923" t="s">
        <v>8</v>
      </c>
      <c r="D6923" t="s">
        <v>2387</v>
      </c>
      <c r="E6923">
        <v>0</v>
      </c>
    </row>
    <row r="6924" spans="1:5" x14ac:dyDescent="0.3">
      <c r="A6924">
        <v>79210005</v>
      </c>
      <c r="B6924" t="s">
        <v>401</v>
      </c>
      <c r="C6924" t="s">
        <v>8</v>
      </c>
      <c r="D6924" t="s">
        <v>2388</v>
      </c>
      <c r="E6924">
        <v>0</v>
      </c>
    </row>
    <row r="6925" spans="1:5" x14ac:dyDescent="0.3">
      <c r="A6925">
        <v>79210005</v>
      </c>
      <c r="B6925" t="s">
        <v>401</v>
      </c>
      <c r="C6925" t="s">
        <v>8</v>
      </c>
      <c r="D6925" t="s">
        <v>2389</v>
      </c>
      <c r="E6925">
        <v>0</v>
      </c>
    </row>
    <row r="6926" spans="1:5" x14ac:dyDescent="0.3">
      <c r="A6926">
        <v>79210005</v>
      </c>
      <c r="B6926" t="s">
        <v>401</v>
      </c>
      <c r="C6926" t="s">
        <v>8</v>
      </c>
      <c r="D6926" t="s">
        <v>2390</v>
      </c>
      <c r="E6926">
        <v>0</v>
      </c>
    </row>
    <row r="6927" spans="1:5" x14ac:dyDescent="0.3">
      <c r="A6927">
        <v>79210005</v>
      </c>
      <c r="B6927" t="s">
        <v>401</v>
      </c>
      <c r="C6927" t="s">
        <v>8</v>
      </c>
      <c r="D6927" t="s">
        <v>2391</v>
      </c>
      <c r="E6927">
        <v>0</v>
      </c>
    </row>
    <row r="6928" spans="1:5" x14ac:dyDescent="0.3">
      <c r="A6928">
        <v>79210005</v>
      </c>
      <c r="B6928" t="s">
        <v>401</v>
      </c>
      <c r="C6928" t="s">
        <v>8</v>
      </c>
      <c r="D6928" t="s">
        <v>2392</v>
      </c>
      <c r="E6928">
        <v>0</v>
      </c>
    </row>
    <row r="6929" spans="1:5" x14ac:dyDescent="0.3">
      <c r="A6929">
        <v>79210005</v>
      </c>
      <c r="B6929" t="s">
        <v>401</v>
      </c>
      <c r="C6929" t="s">
        <v>8</v>
      </c>
      <c r="D6929" t="s">
        <v>2393</v>
      </c>
      <c r="E6929">
        <v>0</v>
      </c>
    </row>
    <row r="6930" spans="1:5" x14ac:dyDescent="0.3">
      <c r="A6930">
        <v>79210005</v>
      </c>
      <c r="B6930" t="s">
        <v>401</v>
      </c>
      <c r="C6930" t="s">
        <v>8</v>
      </c>
      <c r="D6930" t="s">
        <v>2394</v>
      </c>
      <c r="E6930">
        <v>0</v>
      </c>
    </row>
    <row r="6931" spans="1:5" x14ac:dyDescent="0.3">
      <c r="A6931">
        <v>79210005</v>
      </c>
      <c r="B6931" t="s">
        <v>401</v>
      </c>
      <c r="C6931" t="s">
        <v>8</v>
      </c>
      <c r="D6931" t="s">
        <v>2395</v>
      </c>
      <c r="E6931">
        <v>0</v>
      </c>
    </row>
    <row r="6932" spans="1:5" x14ac:dyDescent="0.3">
      <c r="A6932">
        <v>79210005</v>
      </c>
      <c r="B6932" t="s">
        <v>401</v>
      </c>
      <c r="C6932" t="s">
        <v>8</v>
      </c>
      <c r="D6932" t="s">
        <v>2396</v>
      </c>
      <c r="E6932">
        <v>0</v>
      </c>
    </row>
    <row r="6933" spans="1:5" x14ac:dyDescent="0.3">
      <c r="A6933">
        <v>79210005</v>
      </c>
      <c r="B6933" t="s">
        <v>401</v>
      </c>
      <c r="C6933" t="s">
        <v>8</v>
      </c>
      <c r="D6933" t="s">
        <v>2397</v>
      </c>
      <c r="E6933">
        <v>0</v>
      </c>
    </row>
    <row r="6934" spans="1:5" x14ac:dyDescent="0.3">
      <c r="A6934">
        <v>79210005</v>
      </c>
      <c r="B6934" t="s">
        <v>401</v>
      </c>
      <c r="C6934" t="s">
        <v>8</v>
      </c>
      <c r="D6934" t="s">
        <v>2398</v>
      </c>
      <c r="E6934">
        <v>0</v>
      </c>
    </row>
    <row r="6935" spans="1:5" x14ac:dyDescent="0.3">
      <c r="A6935">
        <v>79210005</v>
      </c>
      <c r="B6935" t="s">
        <v>401</v>
      </c>
      <c r="C6935" t="s">
        <v>8</v>
      </c>
      <c r="D6935" t="s">
        <v>2399</v>
      </c>
      <c r="E6935">
        <v>0</v>
      </c>
    </row>
    <row r="6936" spans="1:5" x14ac:dyDescent="0.3">
      <c r="A6936">
        <v>79210005</v>
      </c>
      <c r="B6936" t="s">
        <v>401</v>
      </c>
      <c r="C6936" t="s">
        <v>8</v>
      </c>
      <c r="D6936" t="s">
        <v>2400</v>
      </c>
      <c r="E6936">
        <v>0</v>
      </c>
    </row>
    <row r="6937" spans="1:5" x14ac:dyDescent="0.3">
      <c r="A6937">
        <v>79210005</v>
      </c>
      <c r="B6937" t="s">
        <v>401</v>
      </c>
      <c r="C6937" t="s">
        <v>8</v>
      </c>
      <c r="D6937" t="s">
        <v>2401</v>
      </c>
      <c r="E6937">
        <v>0</v>
      </c>
    </row>
    <row r="6938" spans="1:5" x14ac:dyDescent="0.3">
      <c r="A6938">
        <v>79210005</v>
      </c>
      <c r="B6938" t="s">
        <v>401</v>
      </c>
      <c r="C6938" t="s">
        <v>8</v>
      </c>
      <c r="D6938" t="s">
        <v>2402</v>
      </c>
      <c r="E6938">
        <v>0</v>
      </c>
    </row>
    <row r="6939" spans="1:5" x14ac:dyDescent="0.3">
      <c r="A6939">
        <v>79210005</v>
      </c>
      <c r="B6939" t="s">
        <v>401</v>
      </c>
      <c r="C6939" t="s">
        <v>8</v>
      </c>
      <c r="D6939" t="s">
        <v>2403</v>
      </c>
      <c r="E6939">
        <v>-2</v>
      </c>
    </row>
    <row r="6940" spans="1:5" x14ac:dyDescent="0.3">
      <c r="A6940">
        <v>79210005</v>
      </c>
      <c r="B6940" t="s">
        <v>401</v>
      </c>
      <c r="C6940" t="s">
        <v>8</v>
      </c>
      <c r="D6940" t="s">
        <v>2404</v>
      </c>
      <c r="E6940">
        <v>0</v>
      </c>
    </row>
    <row r="6941" spans="1:5" x14ac:dyDescent="0.3">
      <c r="A6941">
        <v>79210005</v>
      </c>
      <c r="B6941" t="s">
        <v>401</v>
      </c>
      <c r="C6941" t="s">
        <v>8</v>
      </c>
      <c r="D6941" t="s">
        <v>2405</v>
      </c>
      <c r="E6941">
        <v>0</v>
      </c>
    </row>
    <row r="6942" spans="1:5" x14ac:dyDescent="0.3">
      <c r="A6942">
        <v>79210005</v>
      </c>
      <c r="B6942" t="s">
        <v>401</v>
      </c>
      <c r="C6942" t="s">
        <v>8</v>
      </c>
      <c r="D6942" t="s">
        <v>2406</v>
      </c>
      <c r="E6942">
        <v>0</v>
      </c>
    </row>
    <row r="6943" spans="1:5" x14ac:dyDescent="0.3">
      <c r="A6943">
        <v>79210005</v>
      </c>
      <c r="B6943" t="s">
        <v>401</v>
      </c>
      <c r="C6943" t="s">
        <v>8</v>
      </c>
      <c r="D6943" t="s">
        <v>2407</v>
      </c>
      <c r="E6943">
        <v>0</v>
      </c>
    </row>
    <row r="6944" spans="1:5" x14ac:dyDescent="0.3">
      <c r="A6944">
        <v>79210005</v>
      </c>
      <c r="B6944" t="s">
        <v>401</v>
      </c>
      <c r="C6944" t="s">
        <v>8</v>
      </c>
      <c r="D6944" t="s">
        <v>2408</v>
      </c>
      <c r="E6944">
        <v>0</v>
      </c>
    </row>
    <row r="6945" spans="1:5" x14ac:dyDescent="0.3">
      <c r="A6945">
        <v>79210005</v>
      </c>
      <c r="B6945" t="s">
        <v>401</v>
      </c>
      <c r="C6945" t="s">
        <v>8</v>
      </c>
      <c r="D6945" t="s">
        <v>2409</v>
      </c>
      <c r="E6945">
        <v>0</v>
      </c>
    </row>
    <row r="6946" spans="1:5" x14ac:dyDescent="0.3">
      <c r="A6946">
        <v>79210005</v>
      </c>
      <c r="B6946" t="s">
        <v>401</v>
      </c>
      <c r="C6946" t="s">
        <v>8</v>
      </c>
      <c r="D6946" t="s">
        <v>2410</v>
      </c>
      <c r="E6946">
        <v>0</v>
      </c>
    </row>
    <row r="6947" spans="1:5" x14ac:dyDescent="0.3">
      <c r="A6947">
        <v>79210005</v>
      </c>
      <c r="B6947" t="s">
        <v>401</v>
      </c>
      <c r="C6947" t="s">
        <v>8</v>
      </c>
      <c r="D6947" t="s">
        <v>2411</v>
      </c>
      <c r="E6947">
        <v>0</v>
      </c>
    </row>
    <row r="6948" spans="1:5" x14ac:dyDescent="0.3">
      <c r="A6948">
        <v>79210005</v>
      </c>
      <c r="B6948" t="s">
        <v>401</v>
      </c>
      <c r="C6948" t="s">
        <v>8</v>
      </c>
      <c r="D6948" t="s">
        <v>2412</v>
      </c>
      <c r="E6948">
        <v>0</v>
      </c>
    </row>
    <row r="6949" spans="1:5" x14ac:dyDescent="0.3">
      <c r="A6949">
        <v>79210005</v>
      </c>
      <c r="B6949" t="s">
        <v>401</v>
      </c>
      <c r="C6949" t="s">
        <v>8</v>
      </c>
      <c r="D6949" t="s">
        <v>2413</v>
      </c>
      <c r="E6949">
        <v>0</v>
      </c>
    </row>
    <row r="6950" spans="1:5" x14ac:dyDescent="0.3">
      <c r="A6950">
        <v>50340016</v>
      </c>
      <c r="B6950" t="s">
        <v>403</v>
      </c>
      <c r="C6950" t="s">
        <v>8</v>
      </c>
      <c r="D6950" t="s">
        <v>2378</v>
      </c>
      <c r="E6950">
        <v>0</v>
      </c>
    </row>
    <row r="6951" spans="1:5" x14ac:dyDescent="0.3">
      <c r="A6951">
        <v>50340016</v>
      </c>
      <c r="B6951" t="s">
        <v>403</v>
      </c>
      <c r="C6951" t="s">
        <v>8</v>
      </c>
      <c r="D6951" t="s">
        <v>2379</v>
      </c>
      <c r="E6951">
        <v>0</v>
      </c>
    </row>
    <row r="6952" spans="1:5" x14ac:dyDescent="0.3">
      <c r="A6952">
        <v>50340016</v>
      </c>
      <c r="B6952" t="s">
        <v>403</v>
      </c>
      <c r="C6952" t="s">
        <v>8</v>
      </c>
      <c r="D6952" t="s">
        <v>2380</v>
      </c>
      <c r="E6952">
        <v>0</v>
      </c>
    </row>
    <row r="6953" spans="1:5" x14ac:dyDescent="0.3">
      <c r="A6953">
        <v>50340016</v>
      </c>
      <c r="B6953" t="s">
        <v>403</v>
      </c>
      <c r="C6953" t="s">
        <v>8</v>
      </c>
      <c r="D6953" t="s">
        <v>2381</v>
      </c>
      <c r="E6953">
        <v>0</v>
      </c>
    </row>
    <row r="6954" spans="1:5" x14ac:dyDescent="0.3">
      <c r="A6954">
        <v>50340016</v>
      </c>
      <c r="B6954" t="s">
        <v>403</v>
      </c>
      <c r="C6954" t="s">
        <v>8</v>
      </c>
      <c r="D6954" t="s">
        <v>2382</v>
      </c>
      <c r="E6954">
        <v>0</v>
      </c>
    </row>
    <row r="6955" spans="1:5" x14ac:dyDescent="0.3">
      <c r="A6955">
        <v>50340016</v>
      </c>
      <c r="B6955" t="s">
        <v>403</v>
      </c>
      <c r="C6955" t="s">
        <v>8</v>
      </c>
      <c r="D6955" t="s">
        <v>2383</v>
      </c>
      <c r="E6955">
        <v>0</v>
      </c>
    </row>
    <row r="6956" spans="1:5" x14ac:dyDescent="0.3">
      <c r="A6956">
        <v>50340016</v>
      </c>
      <c r="B6956" t="s">
        <v>403</v>
      </c>
      <c r="C6956" t="s">
        <v>8</v>
      </c>
      <c r="D6956" t="s">
        <v>2384</v>
      </c>
      <c r="E6956">
        <v>0</v>
      </c>
    </row>
    <row r="6957" spans="1:5" x14ac:dyDescent="0.3">
      <c r="A6957">
        <v>50340016</v>
      </c>
      <c r="B6957" t="s">
        <v>403</v>
      </c>
      <c r="C6957" t="s">
        <v>8</v>
      </c>
      <c r="D6957" t="s">
        <v>2385</v>
      </c>
      <c r="E6957">
        <v>0</v>
      </c>
    </row>
    <row r="6958" spans="1:5" x14ac:dyDescent="0.3">
      <c r="A6958">
        <v>50340016</v>
      </c>
      <c r="B6958" t="s">
        <v>403</v>
      </c>
      <c r="C6958" t="s">
        <v>8</v>
      </c>
      <c r="D6958" t="s">
        <v>2386</v>
      </c>
      <c r="E6958">
        <v>0</v>
      </c>
    </row>
    <row r="6959" spans="1:5" x14ac:dyDescent="0.3">
      <c r="A6959">
        <v>50340016</v>
      </c>
      <c r="B6959" t="s">
        <v>403</v>
      </c>
      <c r="C6959" t="s">
        <v>8</v>
      </c>
      <c r="D6959" t="s">
        <v>2387</v>
      </c>
      <c r="E6959">
        <v>0</v>
      </c>
    </row>
    <row r="6960" spans="1:5" x14ac:dyDescent="0.3">
      <c r="A6960">
        <v>50340016</v>
      </c>
      <c r="B6960" t="s">
        <v>403</v>
      </c>
      <c r="C6960" t="s">
        <v>8</v>
      </c>
      <c r="D6960" t="s">
        <v>2388</v>
      </c>
      <c r="E6960">
        <v>0</v>
      </c>
    </row>
    <row r="6961" spans="1:5" x14ac:dyDescent="0.3">
      <c r="A6961">
        <v>50340016</v>
      </c>
      <c r="B6961" t="s">
        <v>403</v>
      </c>
      <c r="C6961" t="s">
        <v>8</v>
      </c>
      <c r="D6961" t="s">
        <v>2389</v>
      </c>
      <c r="E6961">
        <v>0</v>
      </c>
    </row>
    <row r="6962" spans="1:5" x14ac:dyDescent="0.3">
      <c r="A6962">
        <v>50340016</v>
      </c>
      <c r="B6962" t="s">
        <v>403</v>
      </c>
      <c r="C6962" t="s">
        <v>8</v>
      </c>
      <c r="D6962" t="s">
        <v>2390</v>
      </c>
      <c r="E6962">
        <v>0</v>
      </c>
    </row>
    <row r="6963" spans="1:5" x14ac:dyDescent="0.3">
      <c r="A6963">
        <v>50340016</v>
      </c>
      <c r="B6963" t="s">
        <v>403</v>
      </c>
      <c r="C6963" t="s">
        <v>8</v>
      </c>
      <c r="D6963" t="s">
        <v>2391</v>
      </c>
      <c r="E6963">
        <v>0</v>
      </c>
    </row>
    <row r="6964" spans="1:5" x14ac:dyDescent="0.3">
      <c r="A6964">
        <v>50340016</v>
      </c>
      <c r="B6964" t="s">
        <v>403</v>
      </c>
      <c r="C6964" t="s">
        <v>8</v>
      </c>
      <c r="D6964" t="s">
        <v>2392</v>
      </c>
      <c r="E6964">
        <v>0</v>
      </c>
    </row>
    <row r="6965" spans="1:5" x14ac:dyDescent="0.3">
      <c r="A6965">
        <v>50340016</v>
      </c>
      <c r="B6965" t="s">
        <v>403</v>
      </c>
      <c r="C6965" t="s">
        <v>8</v>
      </c>
      <c r="D6965" t="s">
        <v>2393</v>
      </c>
      <c r="E6965">
        <v>0</v>
      </c>
    </row>
    <row r="6966" spans="1:5" x14ac:dyDescent="0.3">
      <c r="A6966">
        <v>50340016</v>
      </c>
      <c r="B6966" t="s">
        <v>403</v>
      </c>
      <c r="C6966" t="s">
        <v>8</v>
      </c>
      <c r="D6966" t="s">
        <v>2394</v>
      </c>
      <c r="E6966">
        <v>0</v>
      </c>
    </row>
    <row r="6967" spans="1:5" x14ac:dyDescent="0.3">
      <c r="A6967">
        <v>50340016</v>
      </c>
      <c r="B6967" t="s">
        <v>403</v>
      </c>
      <c r="C6967" t="s">
        <v>8</v>
      </c>
      <c r="D6967" t="s">
        <v>2395</v>
      </c>
      <c r="E6967">
        <v>0</v>
      </c>
    </row>
    <row r="6968" spans="1:5" x14ac:dyDescent="0.3">
      <c r="A6968">
        <v>50340016</v>
      </c>
      <c r="B6968" t="s">
        <v>403</v>
      </c>
      <c r="C6968" t="s">
        <v>8</v>
      </c>
      <c r="D6968" t="s">
        <v>2396</v>
      </c>
      <c r="E6968">
        <v>0</v>
      </c>
    </row>
    <row r="6969" spans="1:5" x14ac:dyDescent="0.3">
      <c r="A6969">
        <v>50340016</v>
      </c>
      <c r="B6969" t="s">
        <v>403</v>
      </c>
      <c r="C6969" t="s">
        <v>8</v>
      </c>
      <c r="D6969" t="s">
        <v>2397</v>
      </c>
      <c r="E6969">
        <v>0</v>
      </c>
    </row>
    <row r="6970" spans="1:5" x14ac:dyDescent="0.3">
      <c r="A6970">
        <v>50340016</v>
      </c>
      <c r="B6970" t="s">
        <v>403</v>
      </c>
      <c r="C6970" t="s">
        <v>8</v>
      </c>
      <c r="D6970" t="s">
        <v>2398</v>
      </c>
      <c r="E6970">
        <v>0</v>
      </c>
    </row>
    <row r="6971" spans="1:5" x14ac:dyDescent="0.3">
      <c r="A6971">
        <v>50340016</v>
      </c>
      <c r="B6971" t="s">
        <v>403</v>
      </c>
      <c r="C6971" t="s">
        <v>8</v>
      </c>
      <c r="D6971" t="s">
        <v>2399</v>
      </c>
      <c r="E6971">
        <v>0</v>
      </c>
    </row>
    <row r="6972" spans="1:5" x14ac:dyDescent="0.3">
      <c r="A6972">
        <v>50340016</v>
      </c>
      <c r="B6972" t="s">
        <v>403</v>
      </c>
      <c r="C6972" t="s">
        <v>8</v>
      </c>
      <c r="D6972" t="s">
        <v>2400</v>
      </c>
      <c r="E6972">
        <v>0</v>
      </c>
    </row>
    <row r="6973" spans="1:5" x14ac:dyDescent="0.3">
      <c r="A6973">
        <v>50340016</v>
      </c>
      <c r="B6973" t="s">
        <v>403</v>
      </c>
      <c r="C6973" t="s">
        <v>8</v>
      </c>
      <c r="D6973" t="s">
        <v>2401</v>
      </c>
      <c r="E6973">
        <v>0</v>
      </c>
    </row>
    <row r="6974" spans="1:5" x14ac:dyDescent="0.3">
      <c r="A6974">
        <v>50340016</v>
      </c>
      <c r="B6974" t="s">
        <v>403</v>
      </c>
      <c r="C6974" t="s">
        <v>8</v>
      </c>
      <c r="D6974" t="s">
        <v>2402</v>
      </c>
      <c r="E6974">
        <v>0</v>
      </c>
    </row>
    <row r="6975" spans="1:5" x14ac:dyDescent="0.3">
      <c r="A6975">
        <v>50340016</v>
      </c>
      <c r="B6975" t="s">
        <v>403</v>
      </c>
      <c r="C6975" t="s">
        <v>8</v>
      </c>
      <c r="D6975" t="s">
        <v>2403</v>
      </c>
      <c r="E6975">
        <v>0</v>
      </c>
    </row>
    <row r="6976" spans="1:5" x14ac:dyDescent="0.3">
      <c r="A6976">
        <v>50340016</v>
      </c>
      <c r="B6976" t="s">
        <v>403</v>
      </c>
      <c r="C6976" t="s">
        <v>8</v>
      </c>
      <c r="D6976" t="s">
        <v>2404</v>
      </c>
      <c r="E6976">
        <v>0</v>
      </c>
    </row>
    <row r="6977" spans="1:5" x14ac:dyDescent="0.3">
      <c r="A6977">
        <v>50340016</v>
      </c>
      <c r="B6977" t="s">
        <v>403</v>
      </c>
      <c r="C6977" t="s">
        <v>8</v>
      </c>
      <c r="D6977" t="s">
        <v>2405</v>
      </c>
      <c r="E6977">
        <v>0</v>
      </c>
    </row>
    <row r="6978" spans="1:5" x14ac:dyDescent="0.3">
      <c r="A6978">
        <v>50340016</v>
      </c>
      <c r="B6978" t="s">
        <v>403</v>
      </c>
      <c r="C6978" t="s">
        <v>8</v>
      </c>
      <c r="D6978" t="s">
        <v>2406</v>
      </c>
      <c r="E6978">
        <v>-1</v>
      </c>
    </row>
    <row r="6979" spans="1:5" x14ac:dyDescent="0.3">
      <c r="A6979">
        <v>50340016</v>
      </c>
      <c r="B6979" t="s">
        <v>403</v>
      </c>
      <c r="C6979" t="s">
        <v>8</v>
      </c>
      <c r="D6979" t="s">
        <v>2407</v>
      </c>
      <c r="E6979">
        <v>0</v>
      </c>
    </row>
    <row r="6980" spans="1:5" x14ac:dyDescent="0.3">
      <c r="A6980">
        <v>50340016</v>
      </c>
      <c r="B6980" t="s">
        <v>403</v>
      </c>
      <c r="C6980" t="s">
        <v>8</v>
      </c>
      <c r="D6980" t="s">
        <v>2408</v>
      </c>
      <c r="E6980">
        <v>0</v>
      </c>
    </row>
    <row r="6981" spans="1:5" x14ac:dyDescent="0.3">
      <c r="A6981">
        <v>50340016</v>
      </c>
      <c r="B6981" t="s">
        <v>403</v>
      </c>
      <c r="C6981" t="s">
        <v>8</v>
      </c>
      <c r="D6981" t="s">
        <v>2409</v>
      </c>
      <c r="E6981">
        <v>0</v>
      </c>
    </row>
    <row r="6982" spans="1:5" x14ac:dyDescent="0.3">
      <c r="A6982">
        <v>50340016</v>
      </c>
      <c r="B6982" t="s">
        <v>403</v>
      </c>
      <c r="C6982" t="s">
        <v>8</v>
      </c>
      <c r="D6982" t="s">
        <v>2410</v>
      </c>
      <c r="E6982">
        <v>-1</v>
      </c>
    </row>
    <row r="6983" spans="1:5" x14ac:dyDescent="0.3">
      <c r="A6983">
        <v>50340016</v>
      </c>
      <c r="B6983" t="s">
        <v>403</v>
      </c>
      <c r="C6983" t="s">
        <v>8</v>
      </c>
      <c r="D6983" t="s">
        <v>2411</v>
      </c>
      <c r="E6983">
        <v>0</v>
      </c>
    </row>
    <row r="6984" spans="1:5" x14ac:dyDescent="0.3">
      <c r="A6984">
        <v>50340016</v>
      </c>
      <c r="B6984" t="s">
        <v>403</v>
      </c>
      <c r="C6984" t="s">
        <v>8</v>
      </c>
      <c r="D6984" t="s">
        <v>2412</v>
      </c>
      <c r="E6984">
        <v>0</v>
      </c>
    </row>
    <row r="6985" spans="1:5" x14ac:dyDescent="0.3">
      <c r="A6985">
        <v>50340016</v>
      </c>
      <c r="B6985" t="s">
        <v>403</v>
      </c>
      <c r="C6985" t="s">
        <v>8</v>
      </c>
      <c r="D6985" t="s">
        <v>2413</v>
      </c>
      <c r="E6985">
        <v>0</v>
      </c>
    </row>
    <row r="6986" spans="1:5" x14ac:dyDescent="0.3">
      <c r="A6986">
        <v>71240150</v>
      </c>
      <c r="B6986" t="s">
        <v>405</v>
      </c>
      <c r="C6986" t="s">
        <v>8</v>
      </c>
      <c r="D6986" t="s">
        <v>2378</v>
      </c>
      <c r="E6986">
        <v>0</v>
      </c>
    </row>
    <row r="6987" spans="1:5" x14ac:dyDescent="0.3">
      <c r="A6987">
        <v>71240150</v>
      </c>
      <c r="B6987" t="s">
        <v>405</v>
      </c>
      <c r="C6987" t="s">
        <v>8</v>
      </c>
      <c r="D6987" t="s">
        <v>2379</v>
      </c>
      <c r="E6987">
        <v>0</v>
      </c>
    </row>
    <row r="6988" spans="1:5" x14ac:dyDescent="0.3">
      <c r="A6988">
        <v>71240150</v>
      </c>
      <c r="B6988" t="s">
        <v>405</v>
      </c>
      <c r="C6988" t="s">
        <v>8</v>
      </c>
      <c r="D6988" t="s">
        <v>2380</v>
      </c>
      <c r="E6988">
        <v>0</v>
      </c>
    </row>
    <row r="6989" spans="1:5" x14ac:dyDescent="0.3">
      <c r="A6989">
        <v>71240150</v>
      </c>
      <c r="B6989" t="s">
        <v>405</v>
      </c>
      <c r="C6989" t="s">
        <v>8</v>
      </c>
      <c r="D6989" t="s">
        <v>2381</v>
      </c>
      <c r="E6989">
        <v>0</v>
      </c>
    </row>
    <row r="6990" spans="1:5" x14ac:dyDescent="0.3">
      <c r="A6990">
        <v>71240150</v>
      </c>
      <c r="B6990" t="s">
        <v>405</v>
      </c>
      <c r="C6990" t="s">
        <v>8</v>
      </c>
      <c r="D6990" t="s">
        <v>2382</v>
      </c>
      <c r="E6990">
        <v>0</v>
      </c>
    </row>
    <row r="6991" spans="1:5" x14ac:dyDescent="0.3">
      <c r="A6991">
        <v>71240150</v>
      </c>
      <c r="B6991" t="s">
        <v>405</v>
      </c>
      <c r="C6991" t="s">
        <v>8</v>
      </c>
      <c r="D6991" t="s">
        <v>2383</v>
      </c>
      <c r="E6991">
        <v>0</v>
      </c>
    </row>
    <row r="6992" spans="1:5" x14ac:dyDescent="0.3">
      <c r="A6992">
        <v>71240150</v>
      </c>
      <c r="B6992" t="s">
        <v>405</v>
      </c>
      <c r="C6992" t="s">
        <v>8</v>
      </c>
      <c r="D6992" t="s">
        <v>2384</v>
      </c>
      <c r="E6992">
        <v>0</v>
      </c>
    </row>
    <row r="6993" spans="1:5" x14ac:dyDescent="0.3">
      <c r="A6993">
        <v>71240150</v>
      </c>
      <c r="B6993" t="s">
        <v>405</v>
      </c>
      <c r="C6993" t="s">
        <v>8</v>
      </c>
      <c r="D6993" t="s">
        <v>2385</v>
      </c>
      <c r="E6993">
        <v>0</v>
      </c>
    </row>
    <row r="6994" spans="1:5" x14ac:dyDescent="0.3">
      <c r="A6994">
        <v>71240150</v>
      </c>
      <c r="B6994" t="s">
        <v>405</v>
      </c>
      <c r="C6994" t="s">
        <v>8</v>
      </c>
      <c r="D6994" t="s">
        <v>2386</v>
      </c>
      <c r="E6994">
        <v>0</v>
      </c>
    </row>
    <row r="6995" spans="1:5" x14ac:dyDescent="0.3">
      <c r="A6995">
        <v>71240150</v>
      </c>
      <c r="B6995" t="s">
        <v>405</v>
      </c>
      <c r="C6995" t="s">
        <v>8</v>
      </c>
      <c r="D6995" t="s">
        <v>2387</v>
      </c>
      <c r="E6995">
        <v>-2</v>
      </c>
    </row>
    <row r="6996" spans="1:5" x14ac:dyDescent="0.3">
      <c r="A6996">
        <v>71240150</v>
      </c>
      <c r="B6996" t="s">
        <v>405</v>
      </c>
      <c r="C6996" t="s">
        <v>8</v>
      </c>
      <c r="D6996" t="s">
        <v>2388</v>
      </c>
      <c r="E6996">
        <v>0</v>
      </c>
    </row>
    <row r="6997" spans="1:5" x14ac:dyDescent="0.3">
      <c r="A6997">
        <v>71240150</v>
      </c>
      <c r="B6997" t="s">
        <v>405</v>
      </c>
      <c r="C6997" t="s">
        <v>8</v>
      </c>
      <c r="D6997" t="s">
        <v>2389</v>
      </c>
      <c r="E6997">
        <v>0</v>
      </c>
    </row>
    <row r="6998" spans="1:5" x14ac:dyDescent="0.3">
      <c r="A6998">
        <v>71240150</v>
      </c>
      <c r="B6998" t="s">
        <v>405</v>
      </c>
      <c r="C6998" t="s">
        <v>8</v>
      </c>
      <c r="D6998" t="s">
        <v>2390</v>
      </c>
      <c r="E6998">
        <v>-1</v>
      </c>
    </row>
    <row r="6999" spans="1:5" x14ac:dyDescent="0.3">
      <c r="A6999">
        <v>71240150</v>
      </c>
      <c r="B6999" t="s">
        <v>405</v>
      </c>
      <c r="C6999" t="s">
        <v>8</v>
      </c>
      <c r="D6999" t="s">
        <v>2391</v>
      </c>
      <c r="E6999">
        <v>0</v>
      </c>
    </row>
    <row r="7000" spans="1:5" x14ac:dyDescent="0.3">
      <c r="A7000">
        <v>71240150</v>
      </c>
      <c r="B7000" t="s">
        <v>405</v>
      </c>
      <c r="C7000" t="s">
        <v>8</v>
      </c>
      <c r="D7000" t="s">
        <v>2392</v>
      </c>
      <c r="E7000">
        <v>0</v>
      </c>
    </row>
    <row r="7001" spans="1:5" x14ac:dyDescent="0.3">
      <c r="A7001">
        <v>71240150</v>
      </c>
      <c r="B7001" t="s">
        <v>405</v>
      </c>
      <c r="C7001" t="s">
        <v>8</v>
      </c>
      <c r="D7001" t="s">
        <v>2393</v>
      </c>
      <c r="E7001">
        <v>0</v>
      </c>
    </row>
    <row r="7002" spans="1:5" x14ac:dyDescent="0.3">
      <c r="A7002">
        <v>71240150</v>
      </c>
      <c r="B7002" t="s">
        <v>405</v>
      </c>
      <c r="C7002" t="s">
        <v>8</v>
      </c>
      <c r="D7002" t="s">
        <v>2394</v>
      </c>
      <c r="E7002">
        <v>0</v>
      </c>
    </row>
    <row r="7003" spans="1:5" x14ac:dyDescent="0.3">
      <c r="A7003">
        <v>71240150</v>
      </c>
      <c r="B7003" t="s">
        <v>405</v>
      </c>
      <c r="C7003" t="s">
        <v>8</v>
      </c>
      <c r="D7003" t="s">
        <v>2395</v>
      </c>
      <c r="E7003">
        <v>0</v>
      </c>
    </row>
    <row r="7004" spans="1:5" x14ac:dyDescent="0.3">
      <c r="A7004">
        <v>71240150</v>
      </c>
      <c r="B7004" t="s">
        <v>405</v>
      </c>
      <c r="C7004" t="s">
        <v>8</v>
      </c>
      <c r="D7004" t="s">
        <v>2396</v>
      </c>
      <c r="E7004">
        <v>0</v>
      </c>
    </row>
    <row r="7005" spans="1:5" x14ac:dyDescent="0.3">
      <c r="A7005">
        <v>71240150</v>
      </c>
      <c r="B7005" t="s">
        <v>405</v>
      </c>
      <c r="C7005" t="s">
        <v>8</v>
      </c>
      <c r="D7005" t="s">
        <v>2397</v>
      </c>
      <c r="E7005">
        <v>0</v>
      </c>
    </row>
    <row r="7006" spans="1:5" x14ac:dyDescent="0.3">
      <c r="A7006">
        <v>71240150</v>
      </c>
      <c r="B7006" t="s">
        <v>405</v>
      </c>
      <c r="C7006" t="s">
        <v>8</v>
      </c>
      <c r="D7006" t="s">
        <v>2398</v>
      </c>
      <c r="E7006">
        <v>0</v>
      </c>
    </row>
    <row r="7007" spans="1:5" x14ac:dyDescent="0.3">
      <c r="A7007">
        <v>71240150</v>
      </c>
      <c r="B7007" t="s">
        <v>405</v>
      </c>
      <c r="C7007" t="s">
        <v>8</v>
      </c>
      <c r="D7007" t="s">
        <v>2399</v>
      </c>
      <c r="E7007">
        <v>-1</v>
      </c>
    </row>
    <row r="7008" spans="1:5" x14ac:dyDescent="0.3">
      <c r="A7008">
        <v>71240150</v>
      </c>
      <c r="B7008" t="s">
        <v>405</v>
      </c>
      <c r="C7008" t="s">
        <v>8</v>
      </c>
      <c r="D7008" t="s">
        <v>2400</v>
      </c>
      <c r="E7008">
        <v>0</v>
      </c>
    </row>
    <row r="7009" spans="1:5" x14ac:dyDescent="0.3">
      <c r="A7009">
        <v>71240150</v>
      </c>
      <c r="B7009" t="s">
        <v>405</v>
      </c>
      <c r="C7009" t="s">
        <v>8</v>
      </c>
      <c r="D7009" t="s">
        <v>2401</v>
      </c>
      <c r="E7009">
        <v>0</v>
      </c>
    </row>
    <row r="7010" spans="1:5" x14ac:dyDescent="0.3">
      <c r="A7010">
        <v>71240150</v>
      </c>
      <c r="B7010" t="s">
        <v>405</v>
      </c>
      <c r="C7010" t="s">
        <v>8</v>
      </c>
      <c r="D7010" t="s">
        <v>2402</v>
      </c>
      <c r="E7010">
        <v>0</v>
      </c>
    </row>
    <row r="7011" spans="1:5" x14ac:dyDescent="0.3">
      <c r="A7011">
        <v>71240150</v>
      </c>
      <c r="B7011" t="s">
        <v>405</v>
      </c>
      <c r="C7011" t="s">
        <v>8</v>
      </c>
      <c r="D7011" t="s">
        <v>2403</v>
      </c>
      <c r="E7011">
        <v>0</v>
      </c>
    </row>
    <row r="7012" spans="1:5" x14ac:dyDescent="0.3">
      <c r="A7012">
        <v>71240150</v>
      </c>
      <c r="B7012" t="s">
        <v>405</v>
      </c>
      <c r="C7012" t="s">
        <v>8</v>
      </c>
      <c r="D7012" t="s">
        <v>2404</v>
      </c>
      <c r="E7012">
        <v>0</v>
      </c>
    </row>
    <row r="7013" spans="1:5" x14ac:dyDescent="0.3">
      <c r="A7013">
        <v>71240150</v>
      </c>
      <c r="B7013" t="s">
        <v>405</v>
      </c>
      <c r="C7013" t="s">
        <v>8</v>
      </c>
      <c r="D7013" t="s">
        <v>2405</v>
      </c>
      <c r="E7013">
        <v>0</v>
      </c>
    </row>
    <row r="7014" spans="1:5" x14ac:dyDescent="0.3">
      <c r="A7014">
        <v>71240150</v>
      </c>
      <c r="B7014" t="s">
        <v>405</v>
      </c>
      <c r="C7014" t="s">
        <v>8</v>
      </c>
      <c r="D7014" t="s">
        <v>2406</v>
      </c>
      <c r="E7014">
        <v>0</v>
      </c>
    </row>
    <row r="7015" spans="1:5" x14ac:dyDescent="0.3">
      <c r="A7015">
        <v>71240150</v>
      </c>
      <c r="B7015" t="s">
        <v>405</v>
      </c>
      <c r="C7015" t="s">
        <v>8</v>
      </c>
      <c r="D7015" t="s">
        <v>2407</v>
      </c>
      <c r="E7015">
        <v>0</v>
      </c>
    </row>
    <row r="7016" spans="1:5" x14ac:dyDescent="0.3">
      <c r="A7016">
        <v>71240150</v>
      </c>
      <c r="B7016" t="s">
        <v>405</v>
      </c>
      <c r="C7016" t="s">
        <v>8</v>
      </c>
      <c r="D7016" t="s">
        <v>2408</v>
      </c>
      <c r="E7016">
        <v>0</v>
      </c>
    </row>
    <row r="7017" spans="1:5" x14ac:dyDescent="0.3">
      <c r="A7017">
        <v>71240150</v>
      </c>
      <c r="B7017" t="s">
        <v>405</v>
      </c>
      <c r="C7017" t="s">
        <v>8</v>
      </c>
      <c r="D7017" t="s">
        <v>2409</v>
      </c>
      <c r="E7017">
        <v>0</v>
      </c>
    </row>
    <row r="7018" spans="1:5" x14ac:dyDescent="0.3">
      <c r="A7018">
        <v>71240150</v>
      </c>
      <c r="B7018" t="s">
        <v>405</v>
      </c>
      <c r="C7018" t="s">
        <v>8</v>
      </c>
      <c r="D7018" t="s">
        <v>2410</v>
      </c>
      <c r="E7018">
        <v>-2</v>
      </c>
    </row>
    <row r="7019" spans="1:5" x14ac:dyDescent="0.3">
      <c r="A7019">
        <v>71240150</v>
      </c>
      <c r="B7019" t="s">
        <v>405</v>
      </c>
      <c r="C7019" t="s">
        <v>8</v>
      </c>
      <c r="D7019" t="s">
        <v>2411</v>
      </c>
      <c r="E7019">
        <v>0</v>
      </c>
    </row>
    <row r="7020" spans="1:5" x14ac:dyDescent="0.3">
      <c r="A7020">
        <v>71240150</v>
      </c>
      <c r="B7020" t="s">
        <v>405</v>
      </c>
      <c r="C7020" t="s">
        <v>8</v>
      </c>
      <c r="D7020" t="s">
        <v>2412</v>
      </c>
      <c r="E7020">
        <v>0</v>
      </c>
    </row>
    <row r="7021" spans="1:5" x14ac:dyDescent="0.3">
      <c r="A7021">
        <v>71240150</v>
      </c>
      <c r="B7021" t="s">
        <v>405</v>
      </c>
      <c r="C7021" t="s">
        <v>8</v>
      </c>
      <c r="D7021" t="s">
        <v>2413</v>
      </c>
      <c r="E7021">
        <v>0</v>
      </c>
    </row>
    <row r="7022" spans="1:5" x14ac:dyDescent="0.3">
      <c r="A7022">
        <v>20100007</v>
      </c>
      <c r="B7022" t="s">
        <v>407</v>
      </c>
      <c r="C7022" t="s">
        <v>8</v>
      </c>
      <c r="D7022" t="s">
        <v>2378</v>
      </c>
      <c r="E7022">
        <v>0</v>
      </c>
    </row>
    <row r="7023" spans="1:5" x14ac:dyDescent="0.3">
      <c r="A7023">
        <v>20100007</v>
      </c>
      <c r="B7023" t="s">
        <v>407</v>
      </c>
      <c r="C7023" t="s">
        <v>8</v>
      </c>
      <c r="D7023" t="s">
        <v>2379</v>
      </c>
      <c r="E7023">
        <v>0</v>
      </c>
    </row>
    <row r="7024" spans="1:5" x14ac:dyDescent="0.3">
      <c r="A7024">
        <v>20100007</v>
      </c>
      <c r="B7024" t="s">
        <v>407</v>
      </c>
      <c r="C7024" t="s">
        <v>8</v>
      </c>
      <c r="D7024" t="s">
        <v>2380</v>
      </c>
      <c r="E7024">
        <v>0</v>
      </c>
    </row>
    <row r="7025" spans="1:5" x14ac:dyDescent="0.3">
      <c r="A7025">
        <v>20100007</v>
      </c>
      <c r="B7025" t="s">
        <v>407</v>
      </c>
      <c r="C7025" t="s">
        <v>8</v>
      </c>
      <c r="D7025" t="s">
        <v>2381</v>
      </c>
      <c r="E7025">
        <v>-3</v>
      </c>
    </row>
    <row r="7026" spans="1:5" x14ac:dyDescent="0.3">
      <c r="A7026">
        <v>20100007</v>
      </c>
      <c r="B7026" t="s">
        <v>407</v>
      </c>
      <c r="C7026" t="s">
        <v>8</v>
      </c>
      <c r="D7026" t="s">
        <v>2382</v>
      </c>
      <c r="E7026">
        <v>0</v>
      </c>
    </row>
    <row r="7027" spans="1:5" x14ac:dyDescent="0.3">
      <c r="A7027">
        <v>20100007</v>
      </c>
      <c r="B7027" t="s">
        <v>407</v>
      </c>
      <c r="C7027" t="s">
        <v>8</v>
      </c>
      <c r="D7027" t="s">
        <v>2383</v>
      </c>
      <c r="E7027">
        <v>0</v>
      </c>
    </row>
    <row r="7028" spans="1:5" x14ac:dyDescent="0.3">
      <c r="A7028">
        <v>20100007</v>
      </c>
      <c r="B7028" t="s">
        <v>407</v>
      </c>
      <c r="C7028" t="s">
        <v>8</v>
      </c>
      <c r="D7028" t="s">
        <v>2384</v>
      </c>
      <c r="E7028">
        <v>0</v>
      </c>
    </row>
    <row r="7029" spans="1:5" x14ac:dyDescent="0.3">
      <c r="A7029">
        <v>20100007</v>
      </c>
      <c r="B7029" t="s">
        <v>407</v>
      </c>
      <c r="C7029" t="s">
        <v>8</v>
      </c>
      <c r="D7029" t="s">
        <v>2385</v>
      </c>
      <c r="E7029">
        <v>0</v>
      </c>
    </row>
    <row r="7030" spans="1:5" x14ac:dyDescent="0.3">
      <c r="A7030">
        <v>20100007</v>
      </c>
      <c r="B7030" t="s">
        <v>407</v>
      </c>
      <c r="C7030" t="s">
        <v>8</v>
      </c>
      <c r="D7030" t="s">
        <v>2386</v>
      </c>
      <c r="E7030">
        <v>0</v>
      </c>
    </row>
    <row r="7031" spans="1:5" x14ac:dyDescent="0.3">
      <c r="A7031">
        <v>20100007</v>
      </c>
      <c r="B7031" t="s">
        <v>407</v>
      </c>
      <c r="C7031" t="s">
        <v>8</v>
      </c>
      <c r="D7031" t="s">
        <v>2387</v>
      </c>
      <c r="E7031">
        <v>-4</v>
      </c>
    </row>
    <row r="7032" spans="1:5" x14ac:dyDescent="0.3">
      <c r="A7032">
        <v>20100007</v>
      </c>
      <c r="B7032" t="s">
        <v>407</v>
      </c>
      <c r="C7032" t="s">
        <v>8</v>
      </c>
      <c r="D7032" t="s">
        <v>2388</v>
      </c>
      <c r="E7032">
        <v>0</v>
      </c>
    </row>
    <row r="7033" spans="1:5" x14ac:dyDescent="0.3">
      <c r="A7033">
        <v>20100007</v>
      </c>
      <c r="B7033" t="s">
        <v>407</v>
      </c>
      <c r="C7033" t="s">
        <v>8</v>
      </c>
      <c r="D7033" t="s">
        <v>2389</v>
      </c>
      <c r="E7033">
        <v>0</v>
      </c>
    </row>
    <row r="7034" spans="1:5" x14ac:dyDescent="0.3">
      <c r="A7034">
        <v>20100007</v>
      </c>
      <c r="B7034" t="s">
        <v>407</v>
      </c>
      <c r="C7034" t="s">
        <v>8</v>
      </c>
      <c r="D7034" t="s">
        <v>2390</v>
      </c>
      <c r="E7034">
        <v>-1</v>
      </c>
    </row>
    <row r="7035" spans="1:5" x14ac:dyDescent="0.3">
      <c r="A7035">
        <v>20100007</v>
      </c>
      <c r="B7035" t="s">
        <v>407</v>
      </c>
      <c r="C7035" t="s">
        <v>8</v>
      </c>
      <c r="D7035" t="s">
        <v>2391</v>
      </c>
      <c r="E7035">
        <v>-2</v>
      </c>
    </row>
    <row r="7036" spans="1:5" x14ac:dyDescent="0.3">
      <c r="A7036">
        <v>20100007</v>
      </c>
      <c r="B7036" t="s">
        <v>407</v>
      </c>
      <c r="C7036" t="s">
        <v>8</v>
      </c>
      <c r="D7036" t="s">
        <v>2392</v>
      </c>
      <c r="E7036">
        <v>0</v>
      </c>
    </row>
    <row r="7037" spans="1:5" x14ac:dyDescent="0.3">
      <c r="A7037">
        <v>20100007</v>
      </c>
      <c r="B7037" t="s">
        <v>407</v>
      </c>
      <c r="C7037" t="s">
        <v>8</v>
      </c>
      <c r="D7037" t="s">
        <v>2393</v>
      </c>
      <c r="E7037">
        <v>0</v>
      </c>
    </row>
    <row r="7038" spans="1:5" x14ac:dyDescent="0.3">
      <c r="A7038">
        <v>20100007</v>
      </c>
      <c r="B7038" t="s">
        <v>407</v>
      </c>
      <c r="C7038" t="s">
        <v>8</v>
      </c>
      <c r="D7038" t="s">
        <v>2394</v>
      </c>
      <c r="E7038">
        <v>-11</v>
      </c>
    </row>
    <row r="7039" spans="1:5" x14ac:dyDescent="0.3">
      <c r="A7039">
        <v>20100007</v>
      </c>
      <c r="B7039" t="s">
        <v>407</v>
      </c>
      <c r="C7039" t="s">
        <v>8</v>
      </c>
      <c r="D7039" t="s">
        <v>2395</v>
      </c>
      <c r="E7039">
        <v>-12</v>
      </c>
    </row>
    <row r="7040" spans="1:5" x14ac:dyDescent="0.3">
      <c r="A7040">
        <v>20100007</v>
      </c>
      <c r="B7040" t="s">
        <v>407</v>
      </c>
      <c r="C7040" t="s">
        <v>8</v>
      </c>
      <c r="D7040" t="s">
        <v>2396</v>
      </c>
      <c r="E7040">
        <v>0</v>
      </c>
    </row>
    <row r="7041" spans="1:5" x14ac:dyDescent="0.3">
      <c r="A7041">
        <v>20100007</v>
      </c>
      <c r="B7041" t="s">
        <v>407</v>
      </c>
      <c r="C7041" t="s">
        <v>8</v>
      </c>
      <c r="D7041" t="s">
        <v>2397</v>
      </c>
      <c r="E7041">
        <v>-1</v>
      </c>
    </row>
    <row r="7042" spans="1:5" x14ac:dyDescent="0.3">
      <c r="A7042">
        <v>20100007</v>
      </c>
      <c r="B7042" t="s">
        <v>407</v>
      </c>
      <c r="C7042" t="s">
        <v>8</v>
      </c>
      <c r="D7042" t="s">
        <v>2398</v>
      </c>
      <c r="E7042">
        <v>-11</v>
      </c>
    </row>
    <row r="7043" spans="1:5" x14ac:dyDescent="0.3">
      <c r="A7043">
        <v>20100007</v>
      </c>
      <c r="B7043" t="s">
        <v>407</v>
      </c>
      <c r="C7043" t="s">
        <v>8</v>
      </c>
      <c r="D7043" t="s">
        <v>2399</v>
      </c>
      <c r="E7043">
        <v>0</v>
      </c>
    </row>
    <row r="7044" spans="1:5" x14ac:dyDescent="0.3">
      <c r="A7044">
        <v>20100007</v>
      </c>
      <c r="B7044" t="s">
        <v>407</v>
      </c>
      <c r="C7044" t="s">
        <v>8</v>
      </c>
      <c r="D7044" t="s">
        <v>2400</v>
      </c>
      <c r="E7044">
        <v>0</v>
      </c>
    </row>
    <row r="7045" spans="1:5" x14ac:dyDescent="0.3">
      <c r="A7045">
        <v>20100007</v>
      </c>
      <c r="B7045" t="s">
        <v>407</v>
      </c>
      <c r="C7045" t="s">
        <v>8</v>
      </c>
      <c r="D7045" t="s">
        <v>2401</v>
      </c>
      <c r="E7045">
        <v>0</v>
      </c>
    </row>
    <row r="7046" spans="1:5" x14ac:dyDescent="0.3">
      <c r="A7046">
        <v>20100007</v>
      </c>
      <c r="B7046" t="s">
        <v>407</v>
      </c>
      <c r="C7046" t="s">
        <v>8</v>
      </c>
      <c r="D7046" t="s">
        <v>2402</v>
      </c>
      <c r="E7046">
        <v>-1</v>
      </c>
    </row>
    <row r="7047" spans="1:5" x14ac:dyDescent="0.3">
      <c r="A7047">
        <v>20100007</v>
      </c>
      <c r="B7047" t="s">
        <v>407</v>
      </c>
      <c r="C7047" t="s">
        <v>8</v>
      </c>
      <c r="D7047" t="s">
        <v>2403</v>
      </c>
      <c r="E7047">
        <v>-3</v>
      </c>
    </row>
    <row r="7048" spans="1:5" x14ac:dyDescent="0.3">
      <c r="A7048">
        <v>20100007</v>
      </c>
      <c r="B7048" t="s">
        <v>407</v>
      </c>
      <c r="C7048" t="s">
        <v>8</v>
      </c>
      <c r="D7048" t="s">
        <v>2404</v>
      </c>
      <c r="E7048">
        <v>-2</v>
      </c>
    </row>
    <row r="7049" spans="1:5" x14ac:dyDescent="0.3">
      <c r="A7049">
        <v>20100007</v>
      </c>
      <c r="B7049" t="s">
        <v>407</v>
      </c>
      <c r="C7049" t="s">
        <v>8</v>
      </c>
      <c r="D7049" t="s">
        <v>2405</v>
      </c>
      <c r="E7049">
        <v>0</v>
      </c>
    </row>
    <row r="7050" spans="1:5" x14ac:dyDescent="0.3">
      <c r="A7050">
        <v>20100007</v>
      </c>
      <c r="B7050" t="s">
        <v>407</v>
      </c>
      <c r="C7050" t="s">
        <v>8</v>
      </c>
      <c r="D7050" t="s">
        <v>2406</v>
      </c>
      <c r="E7050">
        <v>0</v>
      </c>
    </row>
    <row r="7051" spans="1:5" x14ac:dyDescent="0.3">
      <c r="A7051">
        <v>20100007</v>
      </c>
      <c r="B7051" t="s">
        <v>407</v>
      </c>
      <c r="C7051" t="s">
        <v>8</v>
      </c>
      <c r="D7051" t="s">
        <v>2407</v>
      </c>
      <c r="E7051">
        <v>-2</v>
      </c>
    </row>
    <row r="7052" spans="1:5" x14ac:dyDescent="0.3">
      <c r="A7052">
        <v>20100007</v>
      </c>
      <c r="B7052" t="s">
        <v>407</v>
      </c>
      <c r="C7052" t="s">
        <v>8</v>
      </c>
      <c r="D7052" t="s">
        <v>2408</v>
      </c>
      <c r="E7052">
        <v>0</v>
      </c>
    </row>
    <row r="7053" spans="1:5" x14ac:dyDescent="0.3">
      <c r="A7053">
        <v>20100007</v>
      </c>
      <c r="B7053" t="s">
        <v>407</v>
      </c>
      <c r="C7053" t="s">
        <v>8</v>
      </c>
      <c r="D7053" t="s">
        <v>2409</v>
      </c>
      <c r="E7053">
        <v>-6</v>
      </c>
    </row>
    <row r="7054" spans="1:5" x14ac:dyDescent="0.3">
      <c r="A7054">
        <v>20100007</v>
      </c>
      <c r="B7054" t="s">
        <v>407</v>
      </c>
      <c r="C7054" t="s">
        <v>8</v>
      </c>
      <c r="D7054" t="s">
        <v>2410</v>
      </c>
      <c r="E7054">
        <v>0</v>
      </c>
    </row>
    <row r="7055" spans="1:5" x14ac:dyDescent="0.3">
      <c r="A7055">
        <v>20100007</v>
      </c>
      <c r="B7055" t="s">
        <v>407</v>
      </c>
      <c r="C7055" t="s">
        <v>8</v>
      </c>
      <c r="D7055" t="s">
        <v>2411</v>
      </c>
      <c r="E7055">
        <v>-5</v>
      </c>
    </row>
    <row r="7056" spans="1:5" x14ac:dyDescent="0.3">
      <c r="A7056">
        <v>20100007</v>
      </c>
      <c r="B7056" t="s">
        <v>407</v>
      </c>
      <c r="C7056" t="s">
        <v>8</v>
      </c>
      <c r="D7056" t="s">
        <v>2412</v>
      </c>
      <c r="E7056">
        <v>-2</v>
      </c>
    </row>
    <row r="7057" spans="1:5" x14ac:dyDescent="0.3">
      <c r="A7057">
        <v>20100007</v>
      </c>
      <c r="B7057" t="s">
        <v>407</v>
      </c>
      <c r="C7057" t="s">
        <v>8</v>
      </c>
      <c r="D7057" t="s">
        <v>2413</v>
      </c>
      <c r="E7057">
        <v>-5</v>
      </c>
    </row>
    <row r="7058" spans="1:5" x14ac:dyDescent="0.3">
      <c r="A7058">
        <v>40020001</v>
      </c>
      <c r="B7058" t="s">
        <v>409</v>
      </c>
      <c r="C7058" t="s">
        <v>37</v>
      </c>
      <c r="D7058" t="s">
        <v>2378</v>
      </c>
      <c r="E7058">
        <v>-5</v>
      </c>
    </row>
    <row r="7059" spans="1:5" x14ac:dyDescent="0.3">
      <c r="A7059">
        <v>40020001</v>
      </c>
      <c r="B7059" t="s">
        <v>409</v>
      </c>
      <c r="C7059" t="s">
        <v>37</v>
      </c>
      <c r="D7059" t="s">
        <v>2379</v>
      </c>
      <c r="E7059">
        <v>-2</v>
      </c>
    </row>
    <row r="7060" spans="1:5" x14ac:dyDescent="0.3">
      <c r="A7060">
        <v>40020001</v>
      </c>
      <c r="B7060" t="s">
        <v>409</v>
      </c>
      <c r="C7060" t="s">
        <v>37</v>
      </c>
      <c r="D7060" t="s">
        <v>2380</v>
      </c>
      <c r="E7060">
        <v>-1</v>
      </c>
    </row>
    <row r="7061" spans="1:5" x14ac:dyDescent="0.3">
      <c r="A7061">
        <v>40020001</v>
      </c>
      <c r="B7061" t="s">
        <v>409</v>
      </c>
      <c r="C7061" t="s">
        <v>37</v>
      </c>
      <c r="D7061" t="s">
        <v>2381</v>
      </c>
      <c r="E7061">
        <v>0</v>
      </c>
    </row>
    <row r="7062" spans="1:5" x14ac:dyDescent="0.3">
      <c r="A7062">
        <v>40020001</v>
      </c>
      <c r="B7062" t="s">
        <v>409</v>
      </c>
      <c r="C7062" t="s">
        <v>37</v>
      </c>
      <c r="D7062" t="s">
        <v>2382</v>
      </c>
      <c r="E7062">
        <v>-1</v>
      </c>
    </row>
    <row r="7063" spans="1:5" x14ac:dyDescent="0.3">
      <c r="A7063">
        <v>40020001</v>
      </c>
      <c r="B7063" t="s">
        <v>409</v>
      </c>
      <c r="C7063" t="s">
        <v>37</v>
      </c>
      <c r="D7063" t="s">
        <v>2383</v>
      </c>
      <c r="E7063">
        <v>-1</v>
      </c>
    </row>
    <row r="7064" spans="1:5" x14ac:dyDescent="0.3">
      <c r="A7064">
        <v>40020001</v>
      </c>
      <c r="B7064" t="s">
        <v>409</v>
      </c>
      <c r="C7064" t="s">
        <v>37</v>
      </c>
      <c r="D7064" t="s">
        <v>2384</v>
      </c>
      <c r="E7064">
        <v>-1</v>
      </c>
    </row>
    <row r="7065" spans="1:5" x14ac:dyDescent="0.3">
      <c r="A7065">
        <v>40020001</v>
      </c>
      <c r="B7065" t="s">
        <v>409</v>
      </c>
      <c r="C7065" t="s">
        <v>37</v>
      </c>
      <c r="D7065" t="s">
        <v>2385</v>
      </c>
      <c r="E7065">
        <v>-2</v>
      </c>
    </row>
    <row r="7066" spans="1:5" x14ac:dyDescent="0.3">
      <c r="A7066">
        <v>40020001</v>
      </c>
      <c r="B7066" t="s">
        <v>409</v>
      </c>
      <c r="C7066" t="s">
        <v>37</v>
      </c>
      <c r="D7066" t="s">
        <v>2386</v>
      </c>
      <c r="E7066">
        <v>0</v>
      </c>
    </row>
    <row r="7067" spans="1:5" x14ac:dyDescent="0.3">
      <c r="A7067">
        <v>40020001</v>
      </c>
      <c r="B7067" t="s">
        <v>409</v>
      </c>
      <c r="C7067" t="s">
        <v>37</v>
      </c>
      <c r="D7067" t="s">
        <v>2387</v>
      </c>
      <c r="E7067">
        <v>-4</v>
      </c>
    </row>
    <row r="7068" spans="1:5" x14ac:dyDescent="0.3">
      <c r="A7068">
        <v>40020001</v>
      </c>
      <c r="B7068" t="s">
        <v>409</v>
      </c>
      <c r="C7068" t="s">
        <v>37</v>
      </c>
      <c r="D7068" t="s">
        <v>2388</v>
      </c>
      <c r="E7068">
        <v>-1</v>
      </c>
    </row>
    <row r="7069" spans="1:5" x14ac:dyDescent="0.3">
      <c r="A7069">
        <v>40020001</v>
      </c>
      <c r="B7069" t="s">
        <v>409</v>
      </c>
      <c r="C7069" t="s">
        <v>37</v>
      </c>
      <c r="D7069" t="s">
        <v>2389</v>
      </c>
      <c r="E7069">
        <v>-2</v>
      </c>
    </row>
    <row r="7070" spans="1:5" x14ac:dyDescent="0.3">
      <c r="A7070">
        <v>40020001</v>
      </c>
      <c r="B7070" t="s">
        <v>409</v>
      </c>
      <c r="C7070" t="s">
        <v>37</v>
      </c>
      <c r="D7070" t="s">
        <v>2390</v>
      </c>
      <c r="E7070">
        <v>0</v>
      </c>
    </row>
    <row r="7071" spans="1:5" x14ac:dyDescent="0.3">
      <c r="A7071">
        <v>40020001</v>
      </c>
      <c r="B7071" t="s">
        <v>409</v>
      </c>
      <c r="C7071" t="s">
        <v>37</v>
      </c>
      <c r="D7071" t="s">
        <v>2391</v>
      </c>
      <c r="E7071">
        <v>-1</v>
      </c>
    </row>
    <row r="7072" spans="1:5" x14ac:dyDescent="0.3">
      <c r="A7072">
        <v>40020001</v>
      </c>
      <c r="B7072" t="s">
        <v>409</v>
      </c>
      <c r="C7072" t="s">
        <v>37</v>
      </c>
      <c r="D7072" t="s">
        <v>2392</v>
      </c>
      <c r="E7072">
        <v>-2</v>
      </c>
    </row>
    <row r="7073" spans="1:5" x14ac:dyDescent="0.3">
      <c r="A7073">
        <v>40020001</v>
      </c>
      <c r="B7073" t="s">
        <v>409</v>
      </c>
      <c r="C7073" t="s">
        <v>37</v>
      </c>
      <c r="D7073" t="s">
        <v>2393</v>
      </c>
      <c r="E7073">
        <v>0</v>
      </c>
    </row>
    <row r="7074" spans="1:5" x14ac:dyDescent="0.3">
      <c r="A7074">
        <v>40020001</v>
      </c>
      <c r="B7074" t="s">
        <v>409</v>
      </c>
      <c r="C7074" t="s">
        <v>37</v>
      </c>
      <c r="D7074" t="s">
        <v>2394</v>
      </c>
      <c r="E7074">
        <v>-4</v>
      </c>
    </row>
    <row r="7075" spans="1:5" x14ac:dyDescent="0.3">
      <c r="A7075">
        <v>40020001</v>
      </c>
      <c r="B7075" t="s">
        <v>409</v>
      </c>
      <c r="C7075" t="s">
        <v>37</v>
      </c>
      <c r="D7075" t="s">
        <v>2395</v>
      </c>
      <c r="E7075">
        <v>0</v>
      </c>
    </row>
    <row r="7076" spans="1:5" x14ac:dyDescent="0.3">
      <c r="A7076">
        <v>40020001</v>
      </c>
      <c r="B7076" t="s">
        <v>409</v>
      </c>
      <c r="C7076" t="s">
        <v>37</v>
      </c>
      <c r="D7076" t="s">
        <v>2396</v>
      </c>
      <c r="E7076">
        <v>0</v>
      </c>
    </row>
    <row r="7077" spans="1:5" x14ac:dyDescent="0.3">
      <c r="A7077">
        <v>40020001</v>
      </c>
      <c r="B7077" t="s">
        <v>409</v>
      </c>
      <c r="C7077" t="s">
        <v>37</v>
      </c>
      <c r="D7077" t="s">
        <v>2397</v>
      </c>
      <c r="E7077">
        <v>0</v>
      </c>
    </row>
    <row r="7078" spans="1:5" x14ac:dyDescent="0.3">
      <c r="A7078">
        <v>40020001</v>
      </c>
      <c r="B7078" t="s">
        <v>409</v>
      </c>
      <c r="C7078" t="s">
        <v>37</v>
      </c>
      <c r="D7078" t="s">
        <v>2398</v>
      </c>
      <c r="E7078">
        <v>-2</v>
      </c>
    </row>
    <row r="7079" spans="1:5" x14ac:dyDescent="0.3">
      <c r="A7079">
        <v>40020001</v>
      </c>
      <c r="B7079" t="s">
        <v>409</v>
      </c>
      <c r="C7079" t="s">
        <v>37</v>
      </c>
      <c r="D7079" t="s">
        <v>2399</v>
      </c>
      <c r="E7079">
        <v>-1</v>
      </c>
    </row>
    <row r="7080" spans="1:5" x14ac:dyDescent="0.3">
      <c r="A7080">
        <v>40020001</v>
      </c>
      <c r="B7080" t="s">
        <v>409</v>
      </c>
      <c r="C7080" t="s">
        <v>37</v>
      </c>
      <c r="D7080" t="s">
        <v>2400</v>
      </c>
      <c r="E7080">
        <v>-1</v>
      </c>
    </row>
    <row r="7081" spans="1:5" x14ac:dyDescent="0.3">
      <c r="A7081">
        <v>40020001</v>
      </c>
      <c r="B7081" t="s">
        <v>409</v>
      </c>
      <c r="C7081" t="s">
        <v>37</v>
      </c>
      <c r="D7081" t="s">
        <v>2401</v>
      </c>
      <c r="E7081">
        <v>-2</v>
      </c>
    </row>
    <row r="7082" spans="1:5" x14ac:dyDescent="0.3">
      <c r="A7082">
        <v>40020001</v>
      </c>
      <c r="B7082" t="s">
        <v>409</v>
      </c>
      <c r="C7082" t="s">
        <v>37</v>
      </c>
      <c r="D7082" t="s">
        <v>2402</v>
      </c>
      <c r="E7082">
        <v>-1</v>
      </c>
    </row>
    <row r="7083" spans="1:5" x14ac:dyDescent="0.3">
      <c r="A7083">
        <v>40020001</v>
      </c>
      <c r="B7083" t="s">
        <v>409</v>
      </c>
      <c r="C7083" t="s">
        <v>37</v>
      </c>
      <c r="D7083" t="s">
        <v>2403</v>
      </c>
      <c r="E7083">
        <v>-3</v>
      </c>
    </row>
    <row r="7084" spans="1:5" x14ac:dyDescent="0.3">
      <c r="A7084">
        <v>40020001</v>
      </c>
      <c r="B7084" t="s">
        <v>409</v>
      </c>
      <c r="C7084" t="s">
        <v>37</v>
      </c>
      <c r="D7084" t="s">
        <v>2404</v>
      </c>
      <c r="E7084">
        <v>-1</v>
      </c>
    </row>
    <row r="7085" spans="1:5" x14ac:dyDescent="0.3">
      <c r="A7085">
        <v>40020001</v>
      </c>
      <c r="B7085" t="s">
        <v>409</v>
      </c>
      <c r="C7085" t="s">
        <v>37</v>
      </c>
      <c r="D7085" t="s">
        <v>2405</v>
      </c>
      <c r="E7085">
        <v>0</v>
      </c>
    </row>
    <row r="7086" spans="1:5" x14ac:dyDescent="0.3">
      <c r="A7086">
        <v>40020001</v>
      </c>
      <c r="B7086" t="s">
        <v>409</v>
      </c>
      <c r="C7086" t="s">
        <v>37</v>
      </c>
      <c r="D7086" t="s">
        <v>2406</v>
      </c>
      <c r="E7086">
        <v>-2</v>
      </c>
    </row>
    <row r="7087" spans="1:5" x14ac:dyDescent="0.3">
      <c r="A7087">
        <v>40020001</v>
      </c>
      <c r="B7087" t="s">
        <v>409</v>
      </c>
      <c r="C7087" t="s">
        <v>37</v>
      </c>
      <c r="D7087" t="s">
        <v>2407</v>
      </c>
      <c r="E7087">
        <v>-3</v>
      </c>
    </row>
    <row r="7088" spans="1:5" x14ac:dyDescent="0.3">
      <c r="A7088">
        <v>40020001</v>
      </c>
      <c r="B7088" t="s">
        <v>409</v>
      </c>
      <c r="C7088" t="s">
        <v>37</v>
      </c>
      <c r="D7088" t="s">
        <v>2408</v>
      </c>
      <c r="E7088">
        <v>-3</v>
      </c>
    </row>
    <row r="7089" spans="1:5" x14ac:dyDescent="0.3">
      <c r="A7089">
        <v>40020001</v>
      </c>
      <c r="B7089" t="s">
        <v>409</v>
      </c>
      <c r="C7089" t="s">
        <v>37</v>
      </c>
      <c r="D7089" t="s">
        <v>2409</v>
      </c>
      <c r="E7089">
        <v>0</v>
      </c>
    </row>
    <row r="7090" spans="1:5" x14ac:dyDescent="0.3">
      <c r="A7090">
        <v>40020001</v>
      </c>
      <c r="B7090" t="s">
        <v>409</v>
      </c>
      <c r="C7090" t="s">
        <v>37</v>
      </c>
      <c r="D7090" t="s">
        <v>2410</v>
      </c>
      <c r="E7090">
        <v>-2</v>
      </c>
    </row>
    <row r="7091" spans="1:5" x14ac:dyDescent="0.3">
      <c r="A7091">
        <v>40020001</v>
      </c>
      <c r="B7091" t="s">
        <v>409</v>
      </c>
      <c r="C7091" t="s">
        <v>37</v>
      </c>
      <c r="D7091" t="s">
        <v>2411</v>
      </c>
      <c r="E7091">
        <v>-3</v>
      </c>
    </row>
    <row r="7092" spans="1:5" x14ac:dyDescent="0.3">
      <c r="A7092">
        <v>40020001</v>
      </c>
      <c r="B7092" t="s">
        <v>409</v>
      </c>
      <c r="C7092" t="s">
        <v>37</v>
      </c>
      <c r="D7092" t="s">
        <v>2412</v>
      </c>
      <c r="E7092">
        <v>-2</v>
      </c>
    </row>
    <row r="7093" spans="1:5" x14ac:dyDescent="0.3">
      <c r="A7093">
        <v>40020001</v>
      </c>
      <c r="B7093" t="s">
        <v>409</v>
      </c>
      <c r="C7093" t="s">
        <v>37</v>
      </c>
      <c r="D7093" t="s">
        <v>2413</v>
      </c>
      <c r="E7093">
        <v>-2</v>
      </c>
    </row>
    <row r="7094" spans="1:5" x14ac:dyDescent="0.3">
      <c r="A7094">
        <v>78610142</v>
      </c>
      <c r="B7094" t="s">
        <v>411</v>
      </c>
      <c r="C7094" t="s">
        <v>8</v>
      </c>
      <c r="D7094" t="s">
        <v>2378</v>
      </c>
      <c r="E7094">
        <v>0</v>
      </c>
    </row>
    <row r="7095" spans="1:5" x14ac:dyDescent="0.3">
      <c r="A7095">
        <v>78610142</v>
      </c>
      <c r="B7095" t="s">
        <v>411</v>
      </c>
      <c r="C7095" t="s">
        <v>8</v>
      </c>
      <c r="D7095" t="s">
        <v>2379</v>
      </c>
      <c r="E7095">
        <v>0</v>
      </c>
    </row>
    <row r="7096" spans="1:5" x14ac:dyDescent="0.3">
      <c r="A7096">
        <v>78610142</v>
      </c>
      <c r="B7096" t="s">
        <v>411</v>
      </c>
      <c r="C7096" t="s">
        <v>8</v>
      </c>
      <c r="D7096" t="s">
        <v>2380</v>
      </c>
      <c r="E7096">
        <v>0</v>
      </c>
    </row>
    <row r="7097" spans="1:5" x14ac:dyDescent="0.3">
      <c r="A7097">
        <v>78610142</v>
      </c>
      <c r="B7097" t="s">
        <v>411</v>
      </c>
      <c r="C7097" t="s">
        <v>8</v>
      </c>
      <c r="D7097" t="s">
        <v>2381</v>
      </c>
      <c r="E7097">
        <v>0</v>
      </c>
    </row>
    <row r="7098" spans="1:5" x14ac:dyDescent="0.3">
      <c r="A7098">
        <v>78610142</v>
      </c>
      <c r="B7098" t="s">
        <v>411</v>
      </c>
      <c r="C7098" t="s">
        <v>8</v>
      </c>
      <c r="D7098" t="s">
        <v>2382</v>
      </c>
      <c r="E7098">
        <v>0</v>
      </c>
    </row>
    <row r="7099" spans="1:5" x14ac:dyDescent="0.3">
      <c r="A7099">
        <v>78610142</v>
      </c>
      <c r="B7099" t="s">
        <v>411</v>
      </c>
      <c r="C7099" t="s">
        <v>8</v>
      </c>
      <c r="D7099" t="s">
        <v>2383</v>
      </c>
      <c r="E7099">
        <v>0</v>
      </c>
    </row>
    <row r="7100" spans="1:5" x14ac:dyDescent="0.3">
      <c r="A7100">
        <v>78610142</v>
      </c>
      <c r="B7100" t="s">
        <v>411</v>
      </c>
      <c r="C7100" t="s">
        <v>8</v>
      </c>
      <c r="D7100" t="s">
        <v>2384</v>
      </c>
      <c r="E7100">
        <v>0</v>
      </c>
    </row>
    <row r="7101" spans="1:5" x14ac:dyDescent="0.3">
      <c r="A7101">
        <v>78610142</v>
      </c>
      <c r="B7101" t="s">
        <v>411</v>
      </c>
      <c r="C7101" t="s">
        <v>8</v>
      </c>
      <c r="D7101" t="s">
        <v>2385</v>
      </c>
      <c r="E7101">
        <v>0</v>
      </c>
    </row>
    <row r="7102" spans="1:5" x14ac:dyDescent="0.3">
      <c r="A7102">
        <v>78610142</v>
      </c>
      <c r="B7102" t="s">
        <v>411</v>
      </c>
      <c r="C7102" t="s">
        <v>8</v>
      </c>
      <c r="D7102" t="s">
        <v>2386</v>
      </c>
      <c r="E7102">
        <v>0</v>
      </c>
    </row>
    <row r="7103" spans="1:5" x14ac:dyDescent="0.3">
      <c r="A7103">
        <v>78610142</v>
      </c>
      <c r="B7103" t="s">
        <v>411</v>
      </c>
      <c r="C7103" t="s">
        <v>8</v>
      </c>
      <c r="D7103" t="s">
        <v>2387</v>
      </c>
      <c r="E7103">
        <v>0</v>
      </c>
    </row>
    <row r="7104" spans="1:5" x14ac:dyDescent="0.3">
      <c r="A7104">
        <v>78610142</v>
      </c>
      <c r="B7104" t="s">
        <v>411</v>
      </c>
      <c r="C7104" t="s">
        <v>8</v>
      </c>
      <c r="D7104" t="s">
        <v>2388</v>
      </c>
      <c r="E7104">
        <v>0</v>
      </c>
    </row>
    <row r="7105" spans="1:5" x14ac:dyDescent="0.3">
      <c r="A7105">
        <v>78610142</v>
      </c>
      <c r="B7105" t="s">
        <v>411</v>
      </c>
      <c r="C7105" t="s">
        <v>8</v>
      </c>
      <c r="D7105" t="s">
        <v>2389</v>
      </c>
      <c r="E7105">
        <v>0</v>
      </c>
    </row>
    <row r="7106" spans="1:5" x14ac:dyDescent="0.3">
      <c r="A7106">
        <v>78610142</v>
      </c>
      <c r="B7106" t="s">
        <v>411</v>
      </c>
      <c r="C7106" t="s">
        <v>8</v>
      </c>
      <c r="D7106" t="s">
        <v>2390</v>
      </c>
      <c r="E7106">
        <v>0</v>
      </c>
    </row>
    <row r="7107" spans="1:5" x14ac:dyDescent="0.3">
      <c r="A7107">
        <v>78610142</v>
      </c>
      <c r="B7107" t="s">
        <v>411</v>
      </c>
      <c r="C7107" t="s">
        <v>8</v>
      </c>
      <c r="D7107" t="s">
        <v>2391</v>
      </c>
      <c r="E7107">
        <v>0</v>
      </c>
    </row>
    <row r="7108" spans="1:5" x14ac:dyDescent="0.3">
      <c r="A7108">
        <v>78610142</v>
      </c>
      <c r="B7108" t="s">
        <v>411</v>
      </c>
      <c r="C7108" t="s">
        <v>8</v>
      </c>
      <c r="D7108" t="s">
        <v>2392</v>
      </c>
      <c r="E7108">
        <v>0</v>
      </c>
    </row>
    <row r="7109" spans="1:5" x14ac:dyDescent="0.3">
      <c r="A7109">
        <v>78610142</v>
      </c>
      <c r="B7109" t="s">
        <v>411</v>
      </c>
      <c r="C7109" t="s">
        <v>8</v>
      </c>
      <c r="D7109" t="s">
        <v>2393</v>
      </c>
      <c r="E7109">
        <v>-1</v>
      </c>
    </row>
    <row r="7110" spans="1:5" x14ac:dyDescent="0.3">
      <c r="A7110">
        <v>78610142</v>
      </c>
      <c r="B7110" t="s">
        <v>411</v>
      </c>
      <c r="C7110" t="s">
        <v>8</v>
      </c>
      <c r="D7110" t="s">
        <v>2394</v>
      </c>
      <c r="E7110">
        <v>0</v>
      </c>
    </row>
    <row r="7111" spans="1:5" x14ac:dyDescent="0.3">
      <c r="A7111">
        <v>78610142</v>
      </c>
      <c r="B7111" t="s">
        <v>411</v>
      </c>
      <c r="C7111" t="s">
        <v>8</v>
      </c>
      <c r="D7111" t="s">
        <v>2395</v>
      </c>
      <c r="E7111">
        <v>0</v>
      </c>
    </row>
    <row r="7112" spans="1:5" x14ac:dyDescent="0.3">
      <c r="A7112">
        <v>78610142</v>
      </c>
      <c r="B7112" t="s">
        <v>411</v>
      </c>
      <c r="C7112" t="s">
        <v>8</v>
      </c>
      <c r="D7112" t="s">
        <v>2396</v>
      </c>
      <c r="E7112">
        <v>0</v>
      </c>
    </row>
    <row r="7113" spans="1:5" x14ac:dyDescent="0.3">
      <c r="A7113">
        <v>78610142</v>
      </c>
      <c r="B7113" t="s">
        <v>411</v>
      </c>
      <c r="C7113" t="s">
        <v>8</v>
      </c>
      <c r="D7113" t="s">
        <v>2397</v>
      </c>
      <c r="E7113">
        <v>0</v>
      </c>
    </row>
    <row r="7114" spans="1:5" x14ac:dyDescent="0.3">
      <c r="A7114">
        <v>78610142</v>
      </c>
      <c r="B7114" t="s">
        <v>411</v>
      </c>
      <c r="C7114" t="s">
        <v>8</v>
      </c>
      <c r="D7114" t="s">
        <v>2398</v>
      </c>
      <c r="E7114">
        <v>0</v>
      </c>
    </row>
    <row r="7115" spans="1:5" x14ac:dyDescent="0.3">
      <c r="A7115">
        <v>78610142</v>
      </c>
      <c r="B7115" t="s">
        <v>411</v>
      </c>
      <c r="C7115" t="s">
        <v>8</v>
      </c>
      <c r="D7115" t="s">
        <v>2399</v>
      </c>
      <c r="E7115">
        <v>0</v>
      </c>
    </row>
    <row r="7116" spans="1:5" x14ac:dyDescent="0.3">
      <c r="A7116">
        <v>78610142</v>
      </c>
      <c r="B7116" t="s">
        <v>411</v>
      </c>
      <c r="C7116" t="s">
        <v>8</v>
      </c>
      <c r="D7116" t="s">
        <v>2400</v>
      </c>
      <c r="E7116">
        <v>0</v>
      </c>
    </row>
    <row r="7117" spans="1:5" x14ac:dyDescent="0.3">
      <c r="A7117">
        <v>78610142</v>
      </c>
      <c r="B7117" t="s">
        <v>411</v>
      </c>
      <c r="C7117" t="s">
        <v>8</v>
      </c>
      <c r="D7117" t="s">
        <v>2401</v>
      </c>
      <c r="E7117">
        <v>0</v>
      </c>
    </row>
    <row r="7118" spans="1:5" x14ac:dyDescent="0.3">
      <c r="A7118">
        <v>78610142</v>
      </c>
      <c r="B7118" t="s">
        <v>411</v>
      </c>
      <c r="C7118" t="s">
        <v>8</v>
      </c>
      <c r="D7118" t="s">
        <v>2402</v>
      </c>
      <c r="E7118">
        <v>0</v>
      </c>
    </row>
    <row r="7119" spans="1:5" x14ac:dyDescent="0.3">
      <c r="A7119">
        <v>78610142</v>
      </c>
      <c r="B7119" t="s">
        <v>411</v>
      </c>
      <c r="C7119" t="s">
        <v>8</v>
      </c>
      <c r="D7119" t="s">
        <v>2403</v>
      </c>
      <c r="E7119">
        <v>-1</v>
      </c>
    </row>
    <row r="7120" spans="1:5" x14ac:dyDescent="0.3">
      <c r="A7120">
        <v>78610142</v>
      </c>
      <c r="B7120" t="s">
        <v>411</v>
      </c>
      <c r="C7120" t="s">
        <v>8</v>
      </c>
      <c r="D7120" t="s">
        <v>2404</v>
      </c>
      <c r="E7120">
        <v>-1</v>
      </c>
    </row>
    <row r="7121" spans="1:5" x14ac:dyDescent="0.3">
      <c r="A7121">
        <v>78610142</v>
      </c>
      <c r="B7121" t="s">
        <v>411</v>
      </c>
      <c r="C7121" t="s">
        <v>8</v>
      </c>
      <c r="D7121" t="s">
        <v>2405</v>
      </c>
      <c r="E7121">
        <v>0</v>
      </c>
    </row>
    <row r="7122" spans="1:5" x14ac:dyDescent="0.3">
      <c r="A7122">
        <v>78610142</v>
      </c>
      <c r="B7122" t="s">
        <v>411</v>
      </c>
      <c r="C7122" t="s">
        <v>8</v>
      </c>
      <c r="D7122" t="s">
        <v>2406</v>
      </c>
      <c r="E7122">
        <v>0</v>
      </c>
    </row>
    <row r="7123" spans="1:5" x14ac:dyDescent="0.3">
      <c r="A7123">
        <v>78610142</v>
      </c>
      <c r="B7123" t="s">
        <v>411</v>
      </c>
      <c r="C7123" t="s">
        <v>8</v>
      </c>
      <c r="D7123" t="s">
        <v>2407</v>
      </c>
      <c r="E7123">
        <v>0</v>
      </c>
    </row>
    <row r="7124" spans="1:5" x14ac:dyDescent="0.3">
      <c r="A7124">
        <v>78610142</v>
      </c>
      <c r="B7124" t="s">
        <v>411</v>
      </c>
      <c r="C7124" t="s">
        <v>8</v>
      </c>
      <c r="D7124" t="s">
        <v>2408</v>
      </c>
      <c r="E7124">
        <v>0</v>
      </c>
    </row>
    <row r="7125" spans="1:5" x14ac:dyDescent="0.3">
      <c r="A7125">
        <v>78610142</v>
      </c>
      <c r="B7125" t="s">
        <v>411</v>
      </c>
      <c r="C7125" t="s">
        <v>8</v>
      </c>
      <c r="D7125" t="s">
        <v>2409</v>
      </c>
      <c r="E7125">
        <v>-2</v>
      </c>
    </row>
    <row r="7126" spans="1:5" x14ac:dyDescent="0.3">
      <c r="A7126">
        <v>78610142</v>
      </c>
      <c r="B7126" t="s">
        <v>411</v>
      </c>
      <c r="C7126" t="s">
        <v>8</v>
      </c>
      <c r="D7126" t="s">
        <v>2410</v>
      </c>
      <c r="E7126">
        <v>0</v>
      </c>
    </row>
    <row r="7127" spans="1:5" x14ac:dyDescent="0.3">
      <c r="A7127">
        <v>78610142</v>
      </c>
      <c r="B7127" t="s">
        <v>411</v>
      </c>
      <c r="C7127" t="s">
        <v>8</v>
      </c>
      <c r="D7127" t="s">
        <v>2411</v>
      </c>
      <c r="E7127">
        <v>0</v>
      </c>
    </row>
    <row r="7128" spans="1:5" x14ac:dyDescent="0.3">
      <c r="A7128">
        <v>78610142</v>
      </c>
      <c r="B7128" t="s">
        <v>411</v>
      </c>
      <c r="C7128" t="s">
        <v>8</v>
      </c>
      <c r="D7128" t="s">
        <v>2412</v>
      </c>
      <c r="E7128">
        <v>0</v>
      </c>
    </row>
    <row r="7129" spans="1:5" x14ac:dyDescent="0.3">
      <c r="A7129">
        <v>78610142</v>
      </c>
      <c r="B7129" t="s">
        <v>411</v>
      </c>
      <c r="C7129" t="s">
        <v>8</v>
      </c>
      <c r="D7129" t="s">
        <v>2413</v>
      </c>
      <c r="E7129">
        <v>0</v>
      </c>
    </row>
    <row r="7130" spans="1:5" x14ac:dyDescent="0.3">
      <c r="A7130">
        <v>3010004</v>
      </c>
      <c r="B7130" t="s">
        <v>413</v>
      </c>
      <c r="C7130" t="s">
        <v>20</v>
      </c>
      <c r="D7130" t="s">
        <v>2378</v>
      </c>
      <c r="E7130">
        <v>0</v>
      </c>
    </row>
    <row r="7131" spans="1:5" x14ac:dyDescent="0.3">
      <c r="A7131">
        <v>3010004</v>
      </c>
      <c r="B7131" t="s">
        <v>413</v>
      </c>
      <c r="C7131" t="s">
        <v>20</v>
      </c>
      <c r="D7131" t="s">
        <v>2379</v>
      </c>
      <c r="E7131">
        <v>0</v>
      </c>
    </row>
    <row r="7132" spans="1:5" x14ac:dyDescent="0.3">
      <c r="A7132">
        <v>3010004</v>
      </c>
      <c r="B7132" t="s">
        <v>413</v>
      </c>
      <c r="C7132" t="s">
        <v>20</v>
      </c>
      <c r="D7132" t="s">
        <v>2380</v>
      </c>
      <c r="E7132">
        <v>0</v>
      </c>
    </row>
    <row r="7133" spans="1:5" x14ac:dyDescent="0.3">
      <c r="A7133">
        <v>3010004</v>
      </c>
      <c r="B7133" t="s">
        <v>413</v>
      </c>
      <c r="C7133" t="s">
        <v>20</v>
      </c>
      <c r="D7133" t="s">
        <v>2381</v>
      </c>
      <c r="E7133">
        <v>0</v>
      </c>
    </row>
    <row r="7134" spans="1:5" x14ac:dyDescent="0.3">
      <c r="A7134">
        <v>3010004</v>
      </c>
      <c r="B7134" t="s">
        <v>413</v>
      </c>
      <c r="C7134" t="s">
        <v>20</v>
      </c>
      <c r="D7134" t="s">
        <v>2382</v>
      </c>
      <c r="E7134">
        <v>-1048.134</v>
      </c>
    </row>
    <row r="7135" spans="1:5" x14ac:dyDescent="0.3">
      <c r="A7135">
        <v>3010004</v>
      </c>
      <c r="B7135" t="s">
        <v>413</v>
      </c>
      <c r="C7135" t="s">
        <v>20</v>
      </c>
      <c r="D7135" t="s">
        <v>2383</v>
      </c>
      <c r="E7135">
        <v>0</v>
      </c>
    </row>
    <row r="7136" spans="1:5" x14ac:dyDescent="0.3">
      <c r="A7136">
        <v>3010004</v>
      </c>
      <c r="B7136" t="s">
        <v>413</v>
      </c>
      <c r="C7136" t="s">
        <v>20</v>
      </c>
      <c r="D7136" t="s">
        <v>2384</v>
      </c>
      <c r="E7136">
        <v>0</v>
      </c>
    </row>
    <row r="7137" spans="1:5" x14ac:dyDescent="0.3">
      <c r="A7137">
        <v>3010004</v>
      </c>
      <c r="B7137" t="s">
        <v>413</v>
      </c>
      <c r="C7137" t="s">
        <v>20</v>
      </c>
      <c r="D7137" t="s">
        <v>2385</v>
      </c>
      <c r="E7137">
        <v>-453.34100000000001</v>
      </c>
    </row>
    <row r="7138" spans="1:5" x14ac:dyDescent="0.3">
      <c r="A7138">
        <v>3010004</v>
      </c>
      <c r="B7138" t="s">
        <v>413</v>
      </c>
      <c r="C7138" t="s">
        <v>20</v>
      </c>
      <c r="D7138" t="s">
        <v>2386</v>
      </c>
      <c r="E7138">
        <v>0</v>
      </c>
    </row>
    <row r="7139" spans="1:5" x14ac:dyDescent="0.3">
      <c r="A7139">
        <v>3010004</v>
      </c>
      <c r="B7139" t="s">
        <v>413</v>
      </c>
      <c r="C7139" t="s">
        <v>20</v>
      </c>
      <c r="D7139" t="s">
        <v>2387</v>
      </c>
      <c r="E7139">
        <v>0</v>
      </c>
    </row>
    <row r="7140" spans="1:5" x14ac:dyDescent="0.3">
      <c r="A7140">
        <v>3010004</v>
      </c>
      <c r="B7140" t="s">
        <v>413</v>
      </c>
      <c r="C7140" t="s">
        <v>20</v>
      </c>
      <c r="D7140" t="s">
        <v>2388</v>
      </c>
      <c r="E7140">
        <v>-1592.175</v>
      </c>
    </row>
    <row r="7141" spans="1:5" x14ac:dyDescent="0.3">
      <c r="A7141">
        <v>3010004</v>
      </c>
      <c r="B7141" t="s">
        <v>413</v>
      </c>
      <c r="C7141" t="s">
        <v>20</v>
      </c>
      <c r="D7141" t="s">
        <v>2389</v>
      </c>
      <c r="E7141">
        <v>0</v>
      </c>
    </row>
    <row r="7142" spans="1:5" x14ac:dyDescent="0.3">
      <c r="A7142">
        <v>3010004</v>
      </c>
      <c r="B7142" t="s">
        <v>413</v>
      </c>
      <c r="C7142" t="s">
        <v>20</v>
      </c>
      <c r="D7142" t="s">
        <v>2390</v>
      </c>
      <c r="E7142">
        <v>-16.8</v>
      </c>
    </row>
    <row r="7143" spans="1:5" x14ac:dyDescent="0.3">
      <c r="A7143">
        <v>3010004</v>
      </c>
      <c r="B7143" t="s">
        <v>413</v>
      </c>
      <c r="C7143" t="s">
        <v>20</v>
      </c>
      <c r="D7143" t="s">
        <v>2391</v>
      </c>
      <c r="E7143">
        <v>0</v>
      </c>
    </row>
    <row r="7144" spans="1:5" x14ac:dyDescent="0.3">
      <c r="A7144">
        <v>3010004</v>
      </c>
      <c r="B7144" t="s">
        <v>413</v>
      </c>
      <c r="C7144" t="s">
        <v>20</v>
      </c>
      <c r="D7144" t="s">
        <v>2392</v>
      </c>
      <c r="E7144">
        <v>0</v>
      </c>
    </row>
    <row r="7145" spans="1:5" x14ac:dyDescent="0.3">
      <c r="A7145">
        <v>3010004</v>
      </c>
      <c r="B7145" t="s">
        <v>413</v>
      </c>
      <c r="C7145" t="s">
        <v>20</v>
      </c>
      <c r="D7145" t="s">
        <v>2393</v>
      </c>
      <c r="E7145">
        <v>0</v>
      </c>
    </row>
    <row r="7146" spans="1:5" x14ac:dyDescent="0.3">
      <c r="A7146">
        <v>3010004</v>
      </c>
      <c r="B7146" t="s">
        <v>413</v>
      </c>
      <c r="C7146" t="s">
        <v>20</v>
      </c>
      <c r="D7146" t="s">
        <v>2394</v>
      </c>
      <c r="E7146">
        <v>-527.29999999999995</v>
      </c>
    </row>
    <row r="7147" spans="1:5" x14ac:dyDescent="0.3">
      <c r="A7147">
        <v>3010004</v>
      </c>
      <c r="B7147" t="s">
        <v>413</v>
      </c>
      <c r="C7147" t="s">
        <v>20</v>
      </c>
      <c r="D7147" t="s">
        <v>2395</v>
      </c>
      <c r="E7147">
        <v>0</v>
      </c>
    </row>
    <row r="7148" spans="1:5" x14ac:dyDescent="0.3">
      <c r="A7148">
        <v>3010004</v>
      </c>
      <c r="B7148" t="s">
        <v>413</v>
      </c>
      <c r="C7148" t="s">
        <v>20</v>
      </c>
      <c r="D7148" t="s">
        <v>2396</v>
      </c>
      <c r="E7148">
        <v>0</v>
      </c>
    </row>
    <row r="7149" spans="1:5" x14ac:dyDescent="0.3">
      <c r="A7149">
        <v>3010004</v>
      </c>
      <c r="B7149" t="s">
        <v>413</v>
      </c>
      <c r="C7149" t="s">
        <v>20</v>
      </c>
      <c r="D7149" t="s">
        <v>2397</v>
      </c>
      <c r="E7149">
        <v>-1389.38</v>
      </c>
    </row>
    <row r="7150" spans="1:5" x14ac:dyDescent="0.3">
      <c r="A7150">
        <v>3010004</v>
      </c>
      <c r="B7150" t="s">
        <v>413</v>
      </c>
      <c r="C7150" t="s">
        <v>20</v>
      </c>
      <c r="D7150" t="s">
        <v>2398</v>
      </c>
      <c r="E7150">
        <v>0</v>
      </c>
    </row>
    <row r="7151" spans="1:5" x14ac:dyDescent="0.3">
      <c r="A7151">
        <v>3010004</v>
      </c>
      <c r="B7151" t="s">
        <v>413</v>
      </c>
      <c r="C7151" t="s">
        <v>20</v>
      </c>
      <c r="D7151" t="s">
        <v>2399</v>
      </c>
      <c r="E7151">
        <v>0</v>
      </c>
    </row>
    <row r="7152" spans="1:5" x14ac:dyDescent="0.3">
      <c r="A7152">
        <v>3010004</v>
      </c>
      <c r="B7152" t="s">
        <v>413</v>
      </c>
      <c r="C7152" t="s">
        <v>20</v>
      </c>
      <c r="D7152" t="s">
        <v>2400</v>
      </c>
      <c r="E7152">
        <v>-1378.7719999999999</v>
      </c>
    </row>
    <row r="7153" spans="1:5" x14ac:dyDescent="0.3">
      <c r="A7153">
        <v>3010004</v>
      </c>
      <c r="B7153" t="s">
        <v>413</v>
      </c>
      <c r="C7153" t="s">
        <v>20</v>
      </c>
      <c r="D7153" t="s">
        <v>2401</v>
      </c>
      <c r="E7153">
        <v>0</v>
      </c>
    </row>
    <row r="7154" spans="1:5" x14ac:dyDescent="0.3">
      <c r="A7154">
        <v>3010004</v>
      </c>
      <c r="B7154" t="s">
        <v>413</v>
      </c>
      <c r="C7154" t="s">
        <v>20</v>
      </c>
      <c r="D7154" t="s">
        <v>2402</v>
      </c>
      <c r="E7154">
        <v>-207.72300000000001</v>
      </c>
    </row>
    <row r="7155" spans="1:5" x14ac:dyDescent="0.3">
      <c r="A7155">
        <v>3010004</v>
      </c>
      <c r="B7155" t="s">
        <v>413</v>
      </c>
      <c r="C7155" t="s">
        <v>20</v>
      </c>
      <c r="D7155" t="s">
        <v>2403</v>
      </c>
      <c r="E7155">
        <v>0</v>
      </c>
    </row>
    <row r="7156" spans="1:5" x14ac:dyDescent="0.3">
      <c r="A7156">
        <v>3010004</v>
      </c>
      <c r="B7156" t="s">
        <v>413</v>
      </c>
      <c r="C7156" t="s">
        <v>20</v>
      </c>
      <c r="D7156" t="s">
        <v>2404</v>
      </c>
      <c r="E7156">
        <v>0</v>
      </c>
    </row>
    <row r="7157" spans="1:5" x14ac:dyDescent="0.3">
      <c r="A7157">
        <v>3010004</v>
      </c>
      <c r="B7157" t="s">
        <v>413</v>
      </c>
      <c r="C7157" t="s">
        <v>20</v>
      </c>
      <c r="D7157" t="s">
        <v>2405</v>
      </c>
      <c r="E7157">
        <v>-1220.5920000000001</v>
      </c>
    </row>
    <row r="7158" spans="1:5" x14ac:dyDescent="0.3">
      <c r="A7158">
        <v>3010004</v>
      </c>
      <c r="B7158" t="s">
        <v>413</v>
      </c>
      <c r="C7158" t="s">
        <v>20</v>
      </c>
      <c r="D7158" t="s">
        <v>2406</v>
      </c>
      <c r="E7158">
        <v>0</v>
      </c>
    </row>
    <row r="7159" spans="1:5" x14ac:dyDescent="0.3">
      <c r="A7159">
        <v>3010004</v>
      </c>
      <c r="B7159" t="s">
        <v>413</v>
      </c>
      <c r="C7159" t="s">
        <v>20</v>
      </c>
      <c r="D7159" t="s">
        <v>2407</v>
      </c>
      <c r="E7159">
        <v>0</v>
      </c>
    </row>
    <row r="7160" spans="1:5" x14ac:dyDescent="0.3">
      <c r="A7160">
        <v>3010004</v>
      </c>
      <c r="B7160" t="s">
        <v>413</v>
      </c>
      <c r="C7160" t="s">
        <v>20</v>
      </c>
      <c r="D7160" t="s">
        <v>2408</v>
      </c>
      <c r="E7160">
        <v>0</v>
      </c>
    </row>
    <row r="7161" spans="1:5" x14ac:dyDescent="0.3">
      <c r="A7161">
        <v>3010004</v>
      </c>
      <c r="B7161" t="s">
        <v>413</v>
      </c>
      <c r="C7161" t="s">
        <v>20</v>
      </c>
      <c r="D7161" t="s">
        <v>2409</v>
      </c>
      <c r="E7161">
        <v>-1297.1679999999999</v>
      </c>
    </row>
    <row r="7162" spans="1:5" x14ac:dyDescent="0.3">
      <c r="A7162">
        <v>3010004</v>
      </c>
      <c r="B7162" t="s">
        <v>413</v>
      </c>
      <c r="C7162" t="s">
        <v>20</v>
      </c>
      <c r="D7162" t="s">
        <v>2410</v>
      </c>
      <c r="E7162">
        <v>0</v>
      </c>
    </row>
    <row r="7163" spans="1:5" x14ac:dyDescent="0.3">
      <c r="A7163">
        <v>3010004</v>
      </c>
      <c r="B7163" t="s">
        <v>413</v>
      </c>
      <c r="C7163" t="s">
        <v>20</v>
      </c>
      <c r="D7163" t="s">
        <v>2411</v>
      </c>
      <c r="E7163">
        <v>-1251.3330000000001</v>
      </c>
    </row>
    <row r="7164" spans="1:5" x14ac:dyDescent="0.3">
      <c r="A7164">
        <v>3010004</v>
      </c>
      <c r="B7164" t="s">
        <v>413</v>
      </c>
      <c r="C7164" t="s">
        <v>20</v>
      </c>
      <c r="D7164" t="s">
        <v>2412</v>
      </c>
      <c r="E7164">
        <v>0</v>
      </c>
    </row>
    <row r="7165" spans="1:5" x14ac:dyDescent="0.3">
      <c r="A7165">
        <v>3010004</v>
      </c>
      <c r="B7165" t="s">
        <v>413</v>
      </c>
      <c r="C7165" t="s">
        <v>20</v>
      </c>
      <c r="D7165" t="s">
        <v>2413</v>
      </c>
      <c r="E7165">
        <v>0</v>
      </c>
    </row>
    <row r="7166" spans="1:5" x14ac:dyDescent="0.3">
      <c r="A7166">
        <v>65200149</v>
      </c>
      <c r="B7166" t="s">
        <v>415</v>
      </c>
      <c r="C7166" t="s">
        <v>8</v>
      </c>
      <c r="D7166" t="s">
        <v>2378</v>
      </c>
      <c r="E7166">
        <v>0</v>
      </c>
    </row>
    <row r="7167" spans="1:5" x14ac:dyDescent="0.3">
      <c r="A7167">
        <v>65200149</v>
      </c>
      <c r="B7167" t="s">
        <v>415</v>
      </c>
      <c r="C7167" t="s">
        <v>8</v>
      </c>
      <c r="D7167" t="s">
        <v>2379</v>
      </c>
      <c r="E7167">
        <v>0</v>
      </c>
    </row>
    <row r="7168" spans="1:5" x14ac:dyDescent="0.3">
      <c r="A7168">
        <v>65200149</v>
      </c>
      <c r="B7168" t="s">
        <v>415</v>
      </c>
      <c r="C7168" t="s">
        <v>8</v>
      </c>
      <c r="D7168" t="s">
        <v>2380</v>
      </c>
      <c r="E7168">
        <v>0</v>
      </c>
    </row>
    <row r="7169" spans="1:5" x14ac:dyDescent="0.3">
      <c r="A7169">
        <v>65200149</v>
      </c>
      <c r="B7169" t="s">
        <v>415</v>
      </c>
      <c r="C7169" t="s">
        <v>8</v>
      </c>
      <c r="D7169" t="s">
        <v>2381</v>
      </c>
      <c r="E7169">
        <v>0</v>
      </c>
    </row>
    <row r="7170" spans="1:5" x14ac:dyDescent="0.3">
      <c r="A7170">
        <v>65200149</v>
      </c>
      <c r="B7170" t="s">
        <v>415</v>
      </c>
      <c r="C7170" t="s">
        <v>8</v>
      </c>
      <c r="D7170" t="s">
        <v>2382</v>
      </c>
      <c r="E7170">
        <v>0</v>
      </c>
    </row>
    <row r="7171" spans="1:5" x14ac:dyDescent="0.3">
      <c r="A7171">
        <v>65200149</v>
      </c>
      <c r="B7171" t="s">
        <v>415</v>
      </c>
      <c r="C7171" t="s">
        <v>8</v>
      </c>
      <c r="D7171" t="s">
        <v>2383</v>
      </c>
      <c r="E7171">
        <v>0</v>
      </c>
    </row>
    <row r="7172" spans="1:5" x14ac:dyDescent="0.3">
      <c r="A7172">
        <v>65200149</v>
      </c>
      <c r="B7172" t="s">
        <v>415</v>
      </c>
      <c r="C7172" t="s">
        <v>8</v>
      </c>
      <c r="D7172" t="s">
        <v>2384</v>
      </c>
      <c r="E7172">
        <v>0</v>
      </c>
    </row>
    <row r="7173" spans="1:5" x14ac:dyDescent="0.3">
      <c r="A7173">
        <v>65200149</v>
      </c>
      <c r="B7173" t="s">
        <v>415</v>
      </c>
      <c r="C7173" t="s">
        <v>8</v>
      </c>
      <c r="D7173" t="s">
        <v>2385</v>
      </c>
      <c r="E7173">
        <v>0</v>
      </c>
    </row>
    <row r="7174" spans="1:5" x14ac:dyDescent="0.3">
      <c r="A7174">
        <v>65200149</v>
      </c>
      <c r="B7174" t="s">
        <v>415</v>
      </c>
      <c r="C7174" t="s">
        <v>8</v>
      </c>
      <c r="D7174" t="s">
        <v>2386</v>
      </c>
      <c r="E7174">
        <v>0</v>
      </c>
    </row>
    <row r="7175" spans="1:5" x14ac:dyDescent="0.3">
      <c r="A7175">
        <v>65200149</v>
      </c>
      <c r="B7175" t="s">
        <v>415</v>
      </c>
      <c r="C7175" t="s">
        <v>8</v>
      </c>
      <c r="D7175" t="s">
        <v>2387</v>
      </c>
      <c r="E7175">
        <v>0</v>
      </c>
    </row>
    <row r="7176" spans="1:5" x14ac:dyDescent="0.3">
      <c r="A7176">
        <v>65200149</v>
      </c>
      <c r="B7176" t="s">
        <v>415</v>
      </c>
      <c r="C7176" t="s">
        <v>8</v>
      </c>
      <c r="D7176" t="s">
        <v>2388</v>
      </c>
      <c r="E7176">
        <v>0</v>
      </c>
    </row>
    <row r="7177" spans="1:5" x14ac:dyDescent="0.3">
      <c r="A7177">
        <v>65200149</v>
      </c>
      <c r="B7177" t="s">
        <v>415</v>
      </c>
      <c r="C7177" t="s">
        <v>8</v>
      </c>
      <c r="D7177" t="s">
        <v>2389</v>
      </c>
      <c r="E7177">
        <v>0</v>
      </c>
    </row>
    <row r="7178" spans="1:5" x14ac:dyDescent="0.3">
      <c r="A7178">
        <v>65200149</v>
      </c>
      <c r="B7178" t="s">
        <v>415</v>
      </c>
      <c r="C7178" t="s">
        <v>8</v>
      </c>
      <c r="D7178" t="s">
        <v>2390</v>
      </c>
      <c r="E7178">
        <v>0</v>
      </c>
    </row>
    <row r="7179" spans="1:5" x14ac:dyDescent="0.3">
      <c r="A7179">
        <v>65200149</v>
      </c>
      <c r="B7179" t="s">
        <v>415</v>
      </c>
      <c r="C7179" t="s">
        <v>8</v>
      </c>
      <c r="D7179" t="s">
        <v>2391</v>
      </c>
      <c r="E7179">
        <v>0</v>
      </c>
    </row>
    <row r="7180" spans="1:5" x14ac:dyDescent="0.3">
      <c r="A7180">
        <v>65200149</v>
      </c>
      <c r="B7180" t="s">
        <v>415</v>
      </c>
      <c r="C7180" t="s">
        <v>8</v>
      </c>
      <c r="D7180" t="s">
        <v>2392</v>
      </c>
      <c r="E7180">
        <v>0</v>
      </c>
    </row>
    <row r="7181" spans="1:5" x14ac:dyDescent="0.3">
      <c r="A7181">
        <v>65200149</v>
      </c>
      <c r="B7181" t="s">
        <v>415</v>
      </c>
      <c r="C7181" t="s">
        <v>8</v>
      </c>
      <c r="D7181" t="s">
        <v>2393</v>
      </c>
      <c r="E7181">
        <v>0</v>
      </c>
    </row>
    <row r="7182" spans="1:5" x14ac:dyDescent="0.3">
      <c r="A7182">
        <v>65200149</v>
      </c>
      <c r="B7182" t="s">
        <v>415</v>
      </c>
      <c r="C7182" t="s">
        <v>8</v>
      </c>
      <c r="D7182" t="s">
        <v>2394</v>
      </c>
      <c r="E7182">
        <v>0</v>
      </c>
    </row>
    <row r="7183" spans="1:5" x14ac:dyDescent="0.3">
      <c r="A7183">
        <v>65200149</v>
      </c>
      <c r="B7183" t="s">
        <v>415</v>
      </c>
      <c r="C7183" t="s">
        <v>8</v>
      </c>
      <c r="D7183" t="s">
        <v>2395</v>
      </c>
      <c r="E7183">
        <v>0</v>
      </c>
    </row>
    <row r="7184" spans="1:5" x14ac:dyDescent="0.3">
      <c r="A7184">
        <v>65200149</v>
      </c>
      <c r="B7184" t="s">
        <v>415</v>
      </c>
      <c r="C7184" t="s">
        <v>8</v>
      </c>
      <c r="D7184" t="s">
        <v>2396</v>
      </c>
      <c r="E7184">
        <v>0</v>
      </c>
    </row>
    <row r="7185" spans="1:5" x14ac:dyDescent="0.3">
      <c r="A7185">
        <v>65200149</v>
      </c>
      <c r="B7185" t="s">
        <v>415</v>
      </c>
      <c r="C7185" t="s">
        <v>8</v>
      </c>
      <c r="D7185" t="s">
        <v>2397</v>
      </c>
      <c r="E7185">
        <v>0</v>
      </c>
    </row>
    <row r="7186" spans="1:5" x14ac:dyDescent="0.3">
      <c r="A7186">
        <v>65200149</v>
      </c>
      <c r="B7186" t="s">
        <v>415</v>
      </c>
      <c r="C7186" t="s">
        <v>8</v>
      </c>
      <c r="D7186" t="s">
        <v>2398</v>
      </c>
      <c r="E7186">
        <v>0</v>
      </c>
    </row>
    <row r="7187" spans="1:5" x14ac:dyDescent="0.3">
      <c r="A7187">
        <v>65200149</v>
      </c>
      <c r="B7187" t="s">
        <v>415</v>
      </c>
      <c r="C7187" t="s">
        <v>8</v>
      </c>
      <c r="D7187" t="s">
        <v>2399</v>
      </c>
      <c r="E7187">
        <v>0</v>
      </c>
    </row>
    <row r="7188" spans="1:5" x14ac:dyDescent="0.3">
      <c r="A7188">
        <v>65200149</v>
      </c>
      <c r="B7188" t="s">
        <v>415</v>
      </c>
      <c r="C7188" t="s">
        <v>8</v>
      </c>
      <c r="D7188" t="s">
        <v>2400</v>
      </c>
      <c r="E7188">
        <v>0</v>
      </c>
    </row>
    <row r="7189" spans="1:5" x14ac:dyDescent="0.3">
      <c r="A7189">
        <v>65200149</v>
      </c>
      <c r="B7189" t="s">
        <v>415</v>
      </c>
      <c r="C7189" t="s">
        <v>8</v>
      </c>
      <c r="D7189" t="s">
        <v>2401</v>
      </c>
      <c r="E7189">
        <v>0</v>
      </c>
    </row>
    <row r="7190" spans="1:5" x14ac:dyDescent="0.3">
      <c r="A7190">
        <v>65200149</v>
      </c>
      <c r="B7190" t="s">
        <v>415</v>
      </c>
      <c r="C7190" t="s">
        <v>8</v>
      </c>
      <c r="D7190" t="s">
        <v>2402</v>
      </c>
      <c r="E7190">
        <v>0</v>
      </c>
    </row>
    <row r="7191" spans="1:5" x14ac:dyDescent="0.3">
      <c r="A7191">
        <v>65200149</v>
      </c>
      <c r="B7191" t="s">
        <v>415</v>
      </c>
      <c r="C7191" t="s">
        <v>8</v>
      </c>
      <c r="D7191" t="s">
        <v>2403</v>
      </c>
      <c r="E7191">
        <v>0</v>
      </c>
    </row>
    <row r="7192" spans="1:5" x14ac:dyDescent="0.3">
      <c r="A7192">
        <v>65200149</v>
      </c>
      <c r="B7192" t="s">
        <v>415</v>
      </c>
      <c r="C7192" t="s">
        <v>8</v>
      </c>
      <c r="D7192" t="s">
        <v>2404</v>
      </c>
      <c r="E7192">
        <v>0</v>
      </c>
    </row>
    <row r="7193" spans="1:5" x14ac:dyDescent="0.3">
      <c r="A7193">
        <v>65200149</v>
      </c>
      <c r="B7193" t="s">
        <v>415</v>
      </c>
      <c r="C7193" t="s">
        <v>8</v>
      </c>
      <c r="D7193" t="s">
        <v>2405</v>
      </c>
      <c r="E7193">
        <v>-2</v>
      </c>
    </row>
    <row r="7194" spans="1:5" x14ac:dyDescent="0.3">
      <c r="A7194">
        <v>65200149</v>
      </c>
      <c r="B7194" t="s">
        <v>415</v>
      </c>
      <c r="C7194" t="s">
        <v>8</v>
      </c>
      <c r="D7194" t="s">
        <v>2406</v>
      </c>
      <c r="E7194">
        <v>0</v>
      </c>
    </row>
    <row r="7195" spans="1:5" x14ac:dyDescent="0.3">
      <c r="A7195">
        <v>65200149</v>
      </c>
      <c r="B7195" t="s">
        <v>415</v>
      </c>
      <c r="C7195" t="s">
        <v>8</v>
      </c>
      <c r="D7195" t="s">
        <v>2407</v>
      </c>
      <c r="E7195">
        <v>0</v>
      </c>
    </row>
    <row r="7196" spans="1:5" x14ac:dyDescent="0.3">
      <c r="A7196">
        <v>65200149</v>
      </c>
      <c r="B7196" t="s">
        <v>415</v>
      </c>
      <c r="C7196" t="s">
        <v>8</v>
      </c>
      <c r="D7196" t="s">
        <v>2408</v>
      </c>
      <c r="E7196">
        <v>0</v>
      </c>
    </row>
    <row r="7197" spans="1:5" x14ac:dyDescent="0.3">
      <c r="A7197">
        <v>65200149</v>
      </c>
      <c r="B7197" t="s">
        <v>415</v>
      </c>
      <c r="C7197" t="s">
        <v>8</v>
      </c>
      <c r="D7197" t="s">
        <v>2409</v>
      </c>
      <c r="E7197">
        <v>0</v>
      </c>
    </row>
    <row r="7198" spans="1:5" x14ac:dyDescent="0.3">
      <c r="A7198">
        <v>65200149</v>
      </c>
      <c r="B7198" t="s">
        <v>415</v>
      </c>
      <c r="C7198" t="s">
        <v>8</v>
      </c>
      <c r="D7198" t="s">
        <v>2410</v>
      </c>
      <c r="E7198">
        <v>0</v>
      </c>
    </row>
    <row r="7199" spans="1:5" x14ac:dyDescent="0.3">
      <c r="A7199">
        <v>65200149</v>
      </c>
      <c r="B7199" t="s">
        <v>415</v>
      </c>
      <c r="C7199" t="s">
        <v>8</v>
      </c>
      <c r="D7199" t="s">
        <v>2411</v>
      </c>
      <c r="E7199">
        <v>0</v>
      </c>
    </row>
    <row r="7200" spans="1:5" x14ac:dyDescent="0.3">
      <c r="A7200">
        <v>65200149</v>
      </c>
      <c r="B7200" t="s">
        <v>415</v>
      </c>
      <c r="C7200" t="s">
        <v>8</v>
      </c>
      <c r="D7200" t="s">
        <v>2412</v>
      </c>
      <c r="E7200">
        <v>0</v>
      </c>
    </row>
    <row r="7201" spans="1:5" x14ac:dyDescent="0.3">
      <c r="A7201">
        <v>65200149</v>
      </c>
      <c r="B7201" t="s">
        <v>415</v>
      </c>
      <c r="C7201" t="s">
        <v>8</v>
      </c>
      <c r="D7201" t="s">
        <v>2413</v>
      </c>
      <c r="E7201">
        <v>0</v>
      </c>
    </row>
    <row r="7202" spans="1:5" x14ac:dyDescent="0.3">
      <c r="A7202">
        <v>65020063</v>
      </c>
      <c r="B7202" t="s">
        <v>417</v>
      </c>
      <c r="C7202" t="s">
        <v>8</v>
      </c>
      <c r="D7202" t="s">
        <v>2378</v>
      </c>
      <c r="E7202">
        <v>0</v>
      </c>
    </row>
    <row r="7203" spans="1:5" x14ac:dyDescent="0.3">
      <c r="A7203">
        <v>65020063</v>
      </c>
      <c r="B7203" t="s">
        <v>417</v>
      </c>
      <c r="C7203" t="s">
        <v>8</v>
      </c>
      <c r="D7203" t="s">
        <v>2379</v>
      </c>
      <c r="E7203">
        <v>0</v>
      </c>
    </row>
    <row r="7204" spans="1:5" x14ac:dyDescent="0.3">
      <c r="A7204">
        <v>65020063</v>
      </c>
      <c r="B7204" t="s">
        <v>417</v>
      </c>
      <c r="C7204" t="s">
        <v>8</v>
      </c>
      <c r="D7204" t="s">
        <v>2380</v>
      </c>
      <c r="E7204">
        <v>0</v>
      </c>
    </row>
    <row r="7205" spans="1:5" x14ac:dyDescent="0.3">
      <c r="A7205">
        <v>65020063</v>
      </c>
      <c r="B7205" t="s">
        <v>417</v>
      </c>
      <c r="C7205" t="s">
        <v>8</v>
      </c>
      <c r="D7205" t="s">
        <v>2381</v>
      </c>
      <c r="E7205">
        <v>0</v>
      </c>
    </row>
    <row r="7206" spans="1:5" x14ac:dyDescent="0.3">
      <c r="A7206">
        <v>65020063</v>
      </c>
      <c r="B7206" t="s">
        <v>417</v>
      </c>
      <c r="C7206" t="s">
        <v>8</v>
      </c>
      <c r="D7206" t="s">
        <v>2382</v>
      </c>
      <c r="E7206">
        <v>0</v>
      </c>
    </row>
    <row r="7207" spans="1:5" x14ac:dyDescent="0.3">
      <c r="A7207">
        <v>65020063</v>
      </c>
      <c r="B7207" t="s">
        <v>417</v>
      </c>
      <c r="C7207" t="s">
        <v>8</v>
      </c>
      <c r="D7207" t="s">
        <v>2383</v>
      </c>
      <c r="E7207">
        <v>0</v>
      </c>
    </row>
    <row r="7208" spans="1:5" x14ac:dyDescent="0.3">
      <c r="A7208">
        <v>65020063</v>
      </c>
      <c r="B7208" t="s">
        <v>417</v>
      </c>
      <c r="C7208" t="s">
        <v>8</v>
      </c>
      <c r="D7208" t="s">
        <v>2384</v>
      </c>
      <c r="E7208">
        <v>0</v>
      </c>
    </row>
    <row r="7209" spans="1:5" x14ac:dyDescent="0.3">
      <c r="A7209">
        <v>65020063</v>
      </c>
      <c r="B7209" t="s">
        <v>417</v>
      </c>
      <c r="C7209" t="s">
        <v>8</v>
      </c>
      <c r="D7209" t="s">
        <v>2385</v>
      </c>
      <c r="E7209">
        <v>0</v>
      </c>
    </row>
    <row r="7210" spans="1:5" x14ac:dyDescent="0.3">
      <c r="A7210">
        <v>65020063</v>
      </c>
      <c r="B7210" t="s">
        <v>417</v>
      </c>
      <c r="C7210" t="s">
        <v>8</v>
      </c>
      <c r="D7210" t="s">
        <v>2386</v>
      </c>
      <c r="E7210">
        <v>0</v>
      </c>
    </row>
    <row r="7211" spans="1:5" x14ac:dyDescent="0.3">
      <c r="A7211">
        <v>65020063</v>
      </c>
      <c r="B7211" t="s">
        <v>417</v>
      </c>
      <c r="C7211" t="s">
        <v>8</v>
      </c>
      <c r="D7211" t="s">
        <v>2387</v>
      </c>
      <c r="E7211">
        <v>0</v>
      </c>
    </row>
    <row r="7212" spans="1:5" x14ac:dyDescent="0.3">
      <c r="A7212">
        <v>65020063</v>
      </c>
      <c r="B7212" t="s">
        <v>417</v>
      </c>
      <c r="C7212" t="s">
        <v>8</v>
      </c>
      <c r="D7212" t="s">
        <v>2388</v>
      </c>
      <c r="E7212">
        <v>0</v>
      </c>
    </row>
    <row r="7213" spans="1:5" x14ac:dyDescent="0.3">
      <c r="A7213">
        <v>65020063</v>
      </c>
      <c r="B7213" t="s">
        <v>417</v>
      </c>
      <c r="C7213" t="s">
        <v>8</v>
      </c>
      <c r="D7213" t="s">
        <v>2389</v>
      </c>
      <c r="E7213">
        <v>0</v>
      </c>
    </row>
    <row r="7214" spans="1:5" x14ac:dyDescent="0.3">
      <c r="A7214">
        <v>65020063</v>
      </c>
      <c r="B7214" t="s">
        <v>417</v>
      </c>
      <c r="C7214" t="s">
        <v>8</v>
      </c>
      <c r="D7214" t="s">
        <v>2390</v>
      </c>
      <c r="E7214">
        <v>0</v>
      </c>
    </row>
    <row r="7215" spans="1:5" x14ac:dyDescent="0.3">
      <c r="A7215">
        <v>65020063</v>
      </c>
      <c r="B7215" t="s">
        <v>417</v>
      </c>
      <c r="C7215" t="s">
        <v>8</v>
      </c>
      <c r="D7215" t="s">
        <v>2391</v>
      </c>
      <c r="E7215">
        <v>0</v>
      </c>
    </row>
    <row r="7216" spans="1:5" x14ac:dyDescent="0.3">
      <c r="A7216">
        <v>65020063</v>
      </c>
      <c r="B7216" t="s">
        <v>417</v>
      </c>
      <c r="C7216" t="s">
        <v>8</v>
      </c>
      <c r="D7216" t="s">
        <v>2392</v>
      </c>
      <c r="E7216">
        <v>0</v>
      </c>
    </row>
    <row r="7217" spans="1:5" x14ac:dyDescent="0.3">
      <c r="A7217">
        <v>65020063</v>
      </c>
      <c r="B7217" t="s">
        <v>417</v>
      </c>
      <c r="C7217" t="s">
        <v>8</v>
      </c>
      <c r="D7217" t="s">
        <v>2393</v>
      </c>
      <c r="E7217">
        <v>0</v>
      </c>
    </row>
    <row r="7218" spans="1:5" x14ac:dyDescent="0.3">
      <c r="A7218">
        <v>65020063</v>
      </c>
      <c r="B7218" t="s">
        <v>417</v>
      </c>
      <c r="C7218" t="s">
        <v>8</v>
      </c>
      <c r="D7218" t="s">
        <v>2394</v>
      </c>
      <c r="E7218">
        <v>0</v>
      </c>
    </row>
    <row r="7219" spans="1:5" x14ac:dyDescent="0.3">
      <c r="A7219">
        <v>65020063</v>
      </c>
      <c r="B7219" t="s">
        <v>417</v>
      </c>
      <c r="C7219" t="s">
        <v>8</v>
      </c>
      <c r="D7219" t="s">
        <v>2395</v>
      </c>
      <c r="E7219">
        <v>0</v>
      </c>
    </row>
    <row r="7220" spans="1:5" x14ac:dyDescent="0.3">
      <c r="A7220">
        <v>65020063</v>
      </c>
      <c r="B7220" t="s">
        <v>417</v>
      </c>
      <c r="C7220" t="s">
        <v>8</v>
      </c>
      <c r="D7220" t="s">
        <v>2396</v>
      </c>
      <c r="E7220">
        <v>0</v>
      </c>
    </row>
    <row r="7221" spans="1:5" x14ac:dyDescent="0.3">
      <c r="A7221">
        <v>65020063</v>
      </c>
      <c r="B7221" t="s">
        <v>417</v>
      </c>
      <c r="C7221" t="s">
        <v>8</v>
      </c>
      <c r="D7221" t="s">
        <v>2397</v>
      </c>
      <c r="E7221">
        <v>0</v>
      </c>
    </row>
    <row r="7222" spans="1:5" x14ac:dyDescent="0.3">
      <c r="A7222">
        <v>65020063</v>
      </c>
      <c r="B7222" t="s">
        <v>417</v>
      </c>
      <c r="C7222" t="s">
        <v>8</v>
      </c>
      <c r="D7222" t="s">
        <v>2398</v>
      </c>
      <c r="E7222">
        <v>0</v>
      </c>
    </row>
    <row r="7223" spans="1:5" x14ac:dyDescent="0.3">
      <c r="A7223">
        <v>65020063</v>
      </c>
      <c r="B7223" t="s">
        <v>417</v>
      </c>
      <c r="C7223" t="s">
        <v>8</v>
      </c>
      <c r="D7223" t="s">
        <v>2399</v>
      </c>
      <c r="E7223">
        <v>0</v>
      </c>
    </row>
    <row r="7224" spans="1:5" x14ac:dyDescent="0.3">
      <c r="A7224">
        <v>65020063</v>
      </c>
      <c r="B7224" t="s">
        <v>417</v>
      </c>
      <c r="C7224" t="s">
        <v>8</v>
      </c>
      <c r="D7224" t="s">
        <v>2400</v>
      </c>
      <c r="E7224">
        <v>0</v>
      </c>
    </row>
    <row r="7225" spans="1:5" x14ac:dyDescent="0.3">
      <c r="A7225">
        <v>65020063</v>
      </c>
      <c r="B7225" t="s">
        <v>417</v>
      </c>
      <c r="C7225" t="s">
        <v>8</v>
      </c>
      <c r="D7225" t="s">
        <v>2401</v>
      </c>
      <c r="E7225">
        <v>0</v>
      </c>
    </row>
    <row r="7226" spans="1:5" x14ac:dyDescent="0.3">
      <c r="A7226">
        <v>65020063</v>
      </c>
      <c r="B7226" t="s">
        <v>417</v>
      </c>
      <c r="C7226" t="s">
        <v>8</v>
      </c>
      <c r="D7226" t="s">
        <v>2402</v>
      </c>
      <c r="E7226">
        <v>0</v>
      </c>
    </row>
    <row r="7227" spans="1:5" x14ac:dyDescent="0.3">
      <c r="A7227">
        <v>65020063</v>
      </c>
      <c r="B7227" t="s">
        <v>417</v>
      </c>
      <c r="C7227" t="s">
        <v>8</v>
      </c>
      <c r="D7227" t="s">
        <v>2403</v>
      </c>
      <c r="E7227">
        <v>0</v>
      </c>
    </row>
    <row r="7228" spans="1:5" x14ac:dyDescent="0.3">
      <c r="A7228">
        <v>65020063</v>
      </c>
      <c r="B7228" t="s">
        <v>417</v>
      </c>
      <c r="C7228" t="s">
        <v>8</v>
      </c>
      <c r="D7228" t="s">
        <v>2404</v>
      </c>
      <c r="E7228">
        <v>-2</v>
      </c>
    </row>
    <row r="7229" spans="1:5" x14ac:dyDescent="0.3">
      <c r="A7229">
        <v>65020063</v>
      </c>
      <c r="B7229" t="s">
        <v>417</v>
      </c>
      <c r="C7229" t="s">
        <v>8</v>
      </c>
      <c r="D7229" t="s">
        <v>2405</v>
      </c>
      <c r="E7229">
        <v>0</v>
      </c>
    </row>
    <row r="7230" spans="1:5" x14ac:dyDescent="0.3">
      <c r="A7230">
        <v>65020063</v>
      </c>
      <c r="B7230" t="s">
        <v>417</v>
      </c>
      <c r="C7230" t="s">
        <v>8</v>
      </c>
      <c r="D7230" t="s">
        <v>2406</v>
      </c>
      <c r="E7230">
        <v>0</v>
      </c>
    </row>
    <row r="7231" spans="1:5" x14ac:dyDescent="0.3">
      <c r="A7231">
        <v>65020063</v>
      </c>
      <c r="B7231" t="s">
        <v>417</v>
      </c>
      <c r="C7231" t="s">
        <v>8</v>
      </c>
      <c r="D7231" t="s">
        <v>2407</v>
      </c>
      <c r="E7231">
        <v>0</v>
      </c>
    </row>
    <row r="7232" spans="1:5" x14ac:dyDescent="0.3">
      <c r="A7232">
        <v>65020063</v>
      </c>
      <c r="B7232" t="s">
        <v>417</v>
      </c>
      <c r="C7232" t="s">
        <v>8</v>
      </c>
      <c r="D7232" t="s">
        <v>2408</v>
      </c>
      <c r="E7232">
        <v>0</v>
      </c>
    </row>
    <row r="7233" spans="1:5" x14ac:dyDescent="0.3">
      <c r="A7233">
        <v>65020063</v>
      </c>
      <c r="B7233" t="s">
        <v>417</v>
      </c>
      <c r="C7233" t="s">
        <v>8</v>
      </c>
      <c r="D7233" t="s">
        <v>2409</v>
      </c>
      <c r="E7233">
        <v>-2</v>
      </c>
    </row>
    <row r="7234" spans="1:5" x14ac:dyDescent="0.3">
      <c r="A7234">
        <v>65020063</v>
      </c>
      <c r="B7234" t="s">
        <v>417</v>
      </c>
      <c r="C7234" t="s">
        <v>8</v>
      </c>
      <c r="D7234" t="s">
        <v>2410</v>
      </c>
      <c r="E7234">
        <v>0</v>
      </c>
    </row>
    <row r="7235" spans="1:5" x14ac:dyDescent="0.3">
      <c r="A7235">
        <v>65020063</v>
      </c>
      <c r="B7235" t="s">
        <v>417</v>
      </c>
      <c r="C7235" t="s">
        <v>8</v>
      </c>
      <c r="D7235" t="s">
        <v>2411</v>
      </c>
      <c r="E7235">
        <v>0</v>
      </c>
    </row>
    <row r="7236" spans="1:5" x14ac:dyDescent="0.3">
      <c r="A7236">
        <v>65020063</v>
      </c>
      <c r="B7236" t="s">
        <v>417</v>
      </c>
      <c r="C7236" t="s">
        <v>8</v>
      </c>
      <c r="D7236" t="s">
        <v>2412</v>
      </c>
      <c r="E7236">
        <v>0</v>
      </c>
    </row>
    <row r="7237" spans="1:5" x14ac:dyDescent="0.3">
      <c r="A7237">
        <v>65020063</v>
      </c>
      <c r="B7237" t="s">
        <v>417</v>
      </c>
      <c r="C7237" t="s">
        <v>8</v>
      </c>
      <c r="D7237" t="s">
        <v>2413</v>
      </c>
      <c r="E7237">
        <v>0</v>
      </c>
    </row>
    <row r="7238" spans="1:5" x14ac:dyDescent="0.3">
      <c r="A7238">
        <v>91500102</v>
      </c>
      <c r="B7238" t="s">
        <v>419</v>
      </c>
      <c r="C7238" t="s">
        <v>8</v>
      </c>
      <c r="D7238" t="s">
        <v>2378</v>
      </c>
      <c r="E7238">
        <v>0</v>
      </c>
    </row>
    <row r="7239" spans="1:5" x14ac:dyDescent="0.3">
      <c r="A7239">
        <v>91500102</v>
      </c>
      <c r="B7239" t="s">
        <v>419</v>
      </c>
      <c r="C7239" t="s">
        <v>8</v>
      </c>
      <c r="D7239" t="s">
        <v>2379</v>
      </c>
      <c r="E7239">
        <v>0</v>
      </c>
    </row>
    <row r="7240" spans="1:5" x14ac:dyDescent="0.3">
      <c r="A7240">
        <v>91500102</v>
      </c>
      <c r="B7240" t="s">
        <v>419</v>
      </c>
      <c r="C7240" t="s">
        <v>8</v>
      </c>
      <c r="D7240" t="s">
        <v>2380</v>
      </c>
      <c r="E7240">
        <v>0</v>
      </c>
    </row>
    <row r="7241" spans="1:5" x14ac:dyDescent="0.3">
      <c r="A7241">
        <v>91500102</v>
      </c>
      <c r="B7241" t="s">
        <v>419</v>
      </c>
      <c r="C7241" t="s">
        <v>8</v>
      </c>
      <c r="D7241" t="s">
        <v>2381</v>
      </c>
      <c r="E7241">
        <v>0</v>
      </c>
    </row>
    <row r="7242" spans="1:5" x14ac:dyDescent="0.3">
      <c r="A7242">
        <v>91500102</v>
      </c>
      <c r="B7242" t="s">
        <v>419</v>
      </c>
      <c r="C7242" t="s">
        <v>8</v>
      </c>
      <c r="D7242" t="s">
        <v>2382</v>
      </c>
      <c r="E7242">
        <v>0</v>
      </c>
    </row>
    <row r="7243" spans="1:5" x14ac:dyDescent="0.3">
      <c r="A7243">
        <v>91500102</v>
      </c>
      <c r="B7243" t="s">
        <v>419</v>
      </c>
      <c r="C7243" t="s">
        <v>8</v>
      </c>
      <c r="D7243" t="s">
        <v>2383</v>
      </c>
      <c r="E7243">
        <v>0</v>
      </c>
    </row>
    <row r="7244" spans="1:5" x14ac:dyDescent="0.3">
      <c r="A7244">
        <v>91500102</v>
      </c>
      <c r="B7244" t="s">
        <v>419</v>
      </c>
      <c r="C7244" t="s">
        <v>8</v>
      </c>
      <c r="D7244" t="s">
        <v>2384</v>
      </c>
      <c r="E7244">
        <v>0</v>
      </c>
    </row>
    <row r="7245" spans="1:5" x14ac:dyDescent="0.3">
      <c r="A7245">
        <v>91500102</v>
      </c>
      <c r="B7245" t="s">
        <v>419</v>
      </c>
      <c r="C7245" t="s">
        <v>8</v>
      </c>
      <c r="D7245" t="s">
        <v>2385</v>
      </c>
      <c r="E7245">
        <v>0</v>
      </c>
    </row>
    <row r="7246" spans="1:5" x14ac:dyDescent="0.3">
      <c r="A7246">
        <v>91500102</v>
      </c>
      <c r="B7246" t="s">
        <v>419</v>
      </c>
      <c r="C7246" t="s">
        <v>8</v>
      </c>
      <c r="D7246" t="s">
        <v>2386</v>
      </c>
      <c r="E7246">
        <v>0</v>
      </c>
    </row>
    <row r="7247" spans="1:5" x14ac:dyDescent="0.3">
      <c r="A7247">
        <v>91500102</v>
      </c>
      <c r="B7247" t="s">
        <v>419</v>
      </c>
      <c r="C7247" t="s">
        <v>8</v>
      </c>
      <c r="D7247" t="s">
        <v>2387</v>
      </c>
      <c r="E7247">
        <v>0</v>
      </c>
    </row>
    <row r="7248" spans="1:5" x14ac:dyDescent="0.3">
      <c r="A7248">
        <v>91500102</v>
      </c>
      <c r="B7248" t="s">
        <v>419</v>
      </c>
      <c r="C7248" t="s">
        <v>8</v>
      </c>
      <c r="D7248" t="s">
        <v>2388</v>
      </c>
      <c r="E7248">
        <v>0</v>
      </c>
    </row>
    <row r="7249" spans="1:5" x14ac:dyDescent="0.3">
      <c r="A7249">
        <v>91500102</v>
      </c>
      <c r="B7249" t="s">
        <v>419</v>
      </c>
      <c r="C7249" t="s">
        <v>8</v>
      </c>
      <c r="D7249" t="s">
        <v>2389</v>
      </c>
      <c r="E7249">
        <v>0</v>
      </c>
    </row>
    <row r="7250" spans="1:5" x14ac:dyDescent="0.3">
      <c r="A7250">
        <v>91500102</v>
      </c>
      <c r="B7250" t="s">
        <v>419</v>
      </c>
      <c r="C7250" t="s">
        <v>8</v>
      </c>
      <c r="D7250" t="s">
        <v>2390</v>
      </c>
      <c r="E7250">
        <v>0</v>
      </c>
    </row>
    <row r="7251" spans="1:5" x14ac:dyDescent="0.3">
      <c r="A7251">
        <v>91500102</v>
      </c>
      <c r="B7251" t="s">
        <v>419</v>
      </c>
      <c r="C7251" t="s">
        <v>8</v>
      </c>
      <c r="D7251" t="s">
        <v>2391</v>
      </c>
      <c r="E7251">
        <v>0</v>
      </c>
    </row>
    <row r="7252" spans="1:5" x14ac:dyDescent="0.3">
      <c r="A7252">
        <v>91500102</v>
      </c>
      <c r="B7252" t="s">
        <v>419</v>
      </c>
      <c r="C7252" t="s">
        <v>8</v>
      </c>
      <c r="D7252" t="s">
        <v>2392</v>
      </c>
      <c r="E7252">
        <v>0</v>
      </c>
    </row>
    <row r="7253" spans="1:5" x14ac:dyDescent="0.3">
      <c r="A7253">
        <v>91500102</v>
      </c>
      <c r="B7253" t="s">
        <v>419</v>
      </c>
      <c r="C7253" t="s">
        <v>8</v>
      </c>
      <c r="D7253" t="s">
        <v>2393</v>
      </c>
      <c r="E7253">
        <v>0</v>
      </c>
    </row>
    <row r="7254" spans="1:5" x14ac:dyDescent="0.3">
      <c r="A7254">
        <v>91500102</v>
      </c>
      <c r="B7254" t="s">
        <v>419</v>
      </c>
      <c r="C7254" t="s">
        <v>8</v>
      </c>
      <c r="D7254" t="s">
        <v>2394</v>
      </c>
      <c r="E7254">
        <v>0</v>
      </c>
    </row>
    <row r="7255" spans="1:5" x14ac:dyDescent="0.3">
      <c r="A7255">
        <v>91500102</v>
      </c>
      <c r="B7255" t="s">
        <v>419</v>
      </c>
      <c r="C7255" t="s">
        <v>8</v>
      </c>
      <c r="D7255" t="s">
        <v>2395</v>
      </c>
      <c r="E7255">
        <v>0</v>
      </c>
    </row>
    <row r="7256" spans="1:5" x14ac:dyDescent="0.3">
      <c r="A7256">
        <v>91500102</v>
      </c>
      <c r="B7256" t="s">
        <v>419</v>
      </c>
      <c r="C7256" t="s">
        <v>8</v>
      </c>
      <c r="D7256" t="s">
        <v>2396</v>
      </c>
      <c r="E7256">
        <v>0</v>
      </c>
    </row>
    <row r="7257" spans="1:5" x14ac:dyDescent="0.3">
      <c r="A7257">
        <v>91500102</v>
      </c>
      <c r="B7257" t="s">
        <v>419</v>
      </c>
      <c r="C7257" t="s">
        <v>8</v>
      </c>
      <c r="D7257" t="s">
        <v>2397</v>
      </c>
      <c r="E7257">
        <v>0</v>
      </c>
    </row>
    <row r="7258" spans="1:5" x14ac:dyDescent="0.3">
      <c r="A7258">
        <v>91500102</v>
      </c>
      <c r="B7258" t="s">
        <v>419</v>
      </c>
      <c r="C7258" t="s">
        <v>8</v>
      </c>
      <c r="D7258" t="s">
        <v>2398</v>
      </c>
      <c r="E7258">
        <v>0</v>
      </c>
    </row>
    <row r="7259" spans="1:5" x14ac:dyDescent="0.3">
      <c r="A7259">
        <v>91500102</v>
      </c>
      <c r="B7259" t="s">
        <v>419</v>
      </c>
      <c r="C7259" t="s">
        <v>8</v>
      </c>
      <c r="D7259" t="s">
        <v>2399</v>
      </c>
      <c r="E7259">
        <v>0</v>
      </c>
    </row>
    <row r="7260" spans="1:5" x14ac:dyDescent="0.3">
      <c r="A7260">
        <v>91500102</v>
      </c>
      <c r="B7260" t="s">
        <v>419</v>
      </c>
      <c r="C7260" t="s">
        <v>8</v>
      </c>
      <c r="D7260" t="s">
        <v>2400</v>
      </c>
      <c r="E7260">
        <v>0</v>
      </c>
    </row>
    <row r="7261" spans="1:5" x14ac:dyDescent="0.3">
      <c r="A7261">
        <v>91500102</v>
      </c>
      <c r="B7261" t="s">
        <v>419</v>
      </c>
      <c r="C7261" t="s">
        <v>8</v>
      </c>
      <c r="D7261" t="s">
        <v>2401</v>
      </c>
      <c r="E7261">
        <v>0</v>
      </c>
    </row>
    <row r="7262" spans="1:5" x14ac:dyDescent="0.3">
      <c r="A7262">
        <v>91500102</v>
      </c>
      <c r="B7262" t="s">
        <v>419</v>
      </c>
      <c r="C7262" t="s">
        <v>8</v>
      </c>
      <c r="D7262" t="s">
        <v>2402</v>
      </c>
      <c r="E7262">
        <v>0</v>
      </c>
    </row>
    <row r="7263" spans="1:5" x14ac:dyDescent="0.3">
      <c r="A7263">
        <v>91500102</v>
      </c>
      <c r="B7263" t="s">
        <v>419</v>
      </c>
      <c r="C7263" t="s">
        <v>8</v>
      </c>
      <c r="D7263" t="s">
        <v>2403</v>
      </c>
      <c r="E7263">
        <v>-2</v>
      </c>
    </row>
    <row r="7264" spans="1:5" x14ac:dyDescent="0.3">
      <c r="A7264">
        <v>91500102</v>
      </c>
      <c r="B7264" t="s">
        <v>419</v>
      </c>
      <c r="C7264" t="s">
        <v>8</v>
      </c>
      <c r="D7264" t="s">
        <v>2404</v>
      </c>
      <c r="E7264">
        <v>0</v>
      </c>
    </row>
    <row r="7265" spans="1:5" x14ac:dyDescent="0.3">
      <c r="A7265">
        <v>91500102</v>
      </c>
      <c r="B7265" t="s">
        <v>419</v>
      </c>
      <c r="C7265" t="s">
        <v>8</v>
      </c>
      <c r="D7265" t="s">
        <v>2405</v>
      </c>
      <c r="E7265">
        <v>0</v>
      </c>
    </row>
    <row r="7266" spans="1:5" x14ac:dyDescent="0.3">
      <c r="A7266">
        <v>91500102</v>
      </c>
      <c r="B7266" t="s">
        <v>419</v>
      </c>
      <c r="C7266" t="s">
        <v>8</v>
      </c>
      <c r="D7266" t="s">
        <v>2406</v>
      </c>
      <c r="E7266">
        <v>0</v>
      </c>
    </row>
    <row r="7267" spans="1:5" x14ac:dyDescent="0.3">
      <c r="A7267">
        <v>91500102</v>
      </c>
      <c r="B7267" t="s">
        <v>419</v>
      </c>
      <c r="C7267" t="s">
        <v>8</v>
      </c>
      <c r="D7267" t="s">
        <v>2407</v>
      </c>
      <c r="E7267">
        <v>0</v>
      </c>
    </row>
    <row r="7268" spans="1:5" x14ac:dyDescent="0.3">
      <c r="A7268">
        <v>91500102</v>
      </c>
      <c r="B7268" t="s">
        <v>419</v>
      </c>
      <c r="C7268" t="s">
        <v>8</v>
      </c>
      <c r="D7268" t="s">
        <v>2408</v>
      </c>
      <c r="E7268">
        <v>0</v>
      </c>
    </row>
    <row r="7269" spans="1:5" x14ac:dyDescent="0.3">
      <c r="A7269">
        <v>91500102</v>
      </c>
      <c r="B7269" t="s">
        <v>419</v>
      </c>
      <c r="C7269" t="s">
        <v>8</v>
      </c>
      <c r="D7269" t="s">
        <v>2409</v>
      </c>
      <c r="E7269">
        <v>0</v>
      </c>
    </row>
    <row r="7270" spans="1:5" x14ac:dyDescent="0.3">
      <c r="A7270">
        <v>91500102</v>
      </c>
      <c r="B7270" t="s">
        <v>419</v>
      </c>
      <c r="C7270" t="s">
        <v>8</v>
      </c>
      <c r="D7270" t="s">
        <v>2410</v>
      </c>
      <c r="E7270">
        <v>0</v>
      </c>
    </row>
    <row r="7271" spans="1:5" x14ac:dyDescent="0.3">
      <c r="A7271">
        <v>91500102</v>
      </c>
      <c r="B7271" t="s">
        <v>419</v>
      </c>
      <c r="C7271" t="s">
        <v>8</v>
      </c>
      <c r="D7271" t="s">
        <v>2411</v>
      </c>
      <c r="E7271">
        <v>0</v>
      </c>
    </row>
    <row r="7272" spans="1:5" x14ac:dyDescent="0.3">
      <c r="A7272">
        <v>91500102</v>
      </c>
      <c r="B7272" t="s">
        <v>419</v>
      </c>
      <c r="C7272" t="s">
        <v>8</v>
      </c>
      <c r="D7272" t="s">
        <v>2412</v>
      </c>
      <c r="E7272">
        <v>0</v>
      </c>
    </row>
    <row r="7273" spans="1:5" x14ac:dyDescent="0.3">
      <c r="A7273">
        <v>91500102</v>
      </c>
      <c r="B7273" t="s">
        <v>419</v>
      </c>
      <c r="C7273" t="s">
        <v>8</v>
      </c>
      <c r="D7273" t="s">
        <v>2413</v>
      </c>
      <c r="E7273">
        <v>0</v>
      </c>
    </row>
    <row r="7274" spans="1:5" x14ac:dyDescent="0.3">
      <c r="A7274">
        <v>53130150</v>
      </c>
      <c r="B7274" t="s">
        <v>421</v>
      </c>
      <c r="C7274" t="s">
        <v>8</v>
      </c>
      <c r="D7274" t="s">
        <v>2378</v>
      </c>
      <c r="E7274">
        <v>0</v>
      </c>
    </row>
    <row r="7275" spans="1:5" x14ac:dyDescent="0.3">
      <c r="A7275">
        <v>53130150</v>
      </c>
      <c r="B7275" t="s">
        <v>421</v>
      </c>
      <c r="C7275" t="s">
        <v>8</v>
      </c>
      <c r="D7275" t="s">
        <v>2379</v>
      </c>
      <c r="E7275">
        <v>0</v>
      </c>
    </row>
    <row r="7276" spans="1:5" x14ac:dyDescent="0.3">
      <c r="A7276">
        <v>53130150</v>
      </c>
      <c r="B7276" t="s">
        <v>421</v>
      </c>
      <c r="C7276" t="s">
        <v>8</v>
      </c>
      <c r="D7276" t="s">
        <v>2380</v>
      </c>
      <c r="E7276">
        <v>0</v>
      </c>
    </row>
    <row r="7277" spans="1:5" x14ac:dyDescent="0.3">
      <c r="A7277">
        <v>53130150</v>
      </c>
      <c r="B7277" t="s">
        <v>421</v>
      </c>
      <c r="C7277" t="s">
        <v>8</v>
      </c>
      <c r="D7277" t="s">
        <v>2381</v>
      </c>
      <c r="E7277">
        <v>0</v>
      </c>
    </row>
    <row r="7278" spans="1:5" x14ac:dyDescent="0.3">
      <c r="A7278">
        <v>53130150</v>
      </c>
      <c r="B7278" t="s">
        <v>421</v>
      </c>
      <c r="C7278" t="s">
        <v>8</v>
      </c>
      <c r="D7278" t="s">
        <v>2382</v>
      </c>
      <c r="E7278">
        <v>0</v>
      </c>
    </row>
    <row r="7279" spans="1:5" x14ac:dyDescent="0.3">
      <c r="A7279">
        <v>53130150</v>
      </c>
      <c r="B7279" t="s">
        <v>421</v>
      </c>
      <c r="C7279" t="s">
        <v>8</v>
      </c>
      <c r="D7279" t="s">
        <v>2383</v>
      </c>
      <c r="E7279">
        <v>0</v>
      </c>
    </row>
    <row r="7280" spans="1:5" x14ac:dyDescent="0.3">
      <c r="A7280">
        <v>53130150</v>
      </c>
      <c r="B7280" t="s">
        <v>421</v>
      </c>
      <c r="C7280" t="s">
        <v>8</v>
      </c>
      <c r="D7280" t="s">
        <v>2384</v>
      </c>
      <c r="E7280">
        <v>0</v>
      </c>
    </row>
    <row r="7281" spans="1:5" x14ac:dyDescent="0.3">
      <c r="A7281">
        <v>53130150</v>
      </c>
      <c r="B7281" t="s">
        <v>421</v>
      </c>
      <c r="C7281" t="s">
        <v>8</v>
      </c>
      <c r="D7281" t="s">
        <v>2385</v>
      </c>
      <c r="E7281">
        <v>0</v>
      </c>
    </row>
    <row r="7282" spans="1:5" x14ac:dyDescent="0.3">
      <c r="A7282">
        <v>53130150</v>
      </c>
      <c r="B7282" t="s">
        <v>421</v>
      </c>
      <c r="C7282" t="s">
        <v>8</v>
      </c>
      <c r="D7282" t="s">
        <v>2386</v>
      </c>
      <c r="E7282">
        <v>0</v>
      </c>
    </row>
    <row r="7283" spans="1:5" x14ac:dyDescent="0.3">
      <c r="A7283">
        <v>53130150</v>
      </c>
      <c r="B7283" t="s">
        <v>421</v>
      </c>
      <c r="C7283" t="s">
        <v>8</v>
      </c>
      <c r="D7283" t="s">
        <v>2387</v>
      </c>
      <c r="E7283">
        <v>0</v>
      </c>
    </row>
    <row r="7284" spans="1:5" x14ac:dyDescent="0.3">
      <c r="A7284">
        <v>53130150</v>
      </c>
      <c r="B7284" t="s">
        <v>421</v>
      </c>
      <c r="C7284" t="s">
        <v>8</v>
      </c>
      <c r="D7284" t="s">
        <v>2388</v>
      </c>
      <c r="E7284">
        <v>-2</v>
      </c>
    </row>
    <row r="7285" spans="1:5" x14ac:dyDescent="0.3">
      <c r="A7285">
        <v>53130150</v>
      </c>
      <c r="B7285" t="s">
        <v>421</v>
      </c>
      <c r="C7285" t="s">
        <v>8</v>
      </c>
      <c r="D7285" t="s">
        <v>2389</v>
      </c>
      <c r="E7285">
        <v>0</v>
      </c>
    </row>
    <row r="7286" spans="1:5" x14ac:dyDescent="0.3">
      <c r="A7286">
        <v>53130150</v>
      </c>
      <c r="B7286" t="s">
        <v>421</v>
      </c>
      <c r="C7286" t="s">
        <v>8</v>
      </c>
      <c r="D7286" t="s">
        <v>2390</v>
      </c>
      <c r="E7286">
        <v>-1</v>
      </c>
    </row>
    <row r="7287" spans="1:5" x14ac:dyDescent="0.3">
      <c r="A7287">
        <v>53130150</v>
      </c>
      <c r="B7287" t="s">
        <v>421</v>
      </c>
      <c r="C7287" t="s">
        <v>8</v>
      </c>
      <c r="D7287" t="s">
        <v>2391</v>
      </c>
      <c r="E7287">
        <v>0</v>
      </c>
    </row>
    <row r="7288" spans="1:5" x14ac:dyDescent="0.3">
      <c r="A7288">
        <v>53130150</v>
      </c>
      <c r="B7288" t="s">
        <v>421</v>
      </c>
      <c r="C7288" t="s">
        <v>8</v>
      </c>
      <c r="D7288" t="s">
        <v>2392</v>
      </c>
      <c r="E7288">
        <v>0</v>
      </c>
    </row>
    <row r="7289" spans="1:5" x14ac:dyDescent="0.3">
      <c r="A7289">
        <v>53130150</v>
      </c>
      <c r="B7289" t="s">
        <v>421</v>
      </c>
      <c r="C7289" t="s">
        <v>8</v>
      </c>
      <c r="D7289" t="s">
        <v>2393</v>
      </c>
      <c r="E7289">
        <v>0</v>
      </c>
    </row>
    <row r="7290" spans="1:5" x14ac:dyDescent="0.3">
      <c r="A7290">
        <v>53130150</v>
      </c>
      <c r="B7290" t="s">
        <v>421</v>
      </c>
      <c r="C7290" t="s">
        <v>8</v>
      </c>
      <c r="D7290" t="s">
        <v>2394</v>
      </c>
      <c r="E7290">
        <v>0</v>
      </c>
    </row>
    <row r="7291" spans="1:5" x14ac:dyDescent="0.3">
      <c r="A7291">
        <v>53130150</v>
      </c>
      <c r="B7291" t="s">
        <v>421</v>
      </c>
      <c r="C7291" t="s">
        <v>8</v>
      </c>
      <c r="D7291" t="s">
        <v>2395</v>
      </c>
      <c r="E7291">
        <v>0</v>
      </c>
    </row>
    <row r="7292" spans="1:5" x14ac:dyDescent="0.3">
      <c r="A7292">
        <v>53130150</v>
      </c>
      <c r="B7292" t="s">
        <v>421</v>
      </c>
      <c r="C7292" t="s">
        <v>8</v>
      </c>
      <c r="D7292" t="s">
        <v>2396</v>
      </c>
      <c r="E7292">
        <v>0</v>
      </c>
    </row>
    <row r="7293" spans="1:5" x14ac:dyDescent="0.3">
      <c r="A7293">
        <v>53130150</v>
      </c>
      <c r="B7293" t="s">
        <v>421</v>
      </c>
      <c r="C7293" t="s">
        <v>8</v>
      </c>
      <c r="D7293" t="s">
        <v>2397</v>
      </c>
      <c r="E7293">
        <v>-3</v>
      </c>
    </row>
    <row r="7294" spans="1:5" x14ac:dyDescent="0.3">
      <c r="A7294">
        <v>53130150</v>
      </c>
      <c r="B7294" t="s">
        <v>421</v>
      </c>
      <c r="C7294" t="s">
        <v>8</v>
      </c>
      <c r="D7294" t="s">
        <v>2398</v>
      </c>
      <c r="E7294">
        <v>0</v>
      </c>
    </row>
    <row r="7295" spans="1:5" x14ac:dyDescent="0.3">
      <c r="A7295">
        <v>53130150</v>
      </c>
      <c r="B7295" t="s">
        <v>421</v>
      </c>
      <c r="C7295" t="s">
        <v>8</v>
      </c>
      <c r="D7295" t="s">
        <v>2399</v>
      </c>
      <c r="E7295">
        <v>0</v>
      </c>
    </row>
    <row r="7296" spans="1:5" x14ac:dyDescent="0.3">
      <c r="A7296">
        <v>53130150</v>
      </c>
      <c r="B7296" t="s">
        <v>421</v>
      </c>
      <c r="C7296" t="s">
        <v>8</v>
      </c>
      <c r="D7296" t="s">
        <v>2400</v>
      </c>
      <c r="E7296">
        <v>0</v>
      </c>
    </row>
    <row r="7297" spans="1:5" x14ac:dyDescent="0.3">
      <c r="A7297">
        <v>53130150</v>
      </c>
      <c r="B7297" t="s">
        <v>421</v>
      </c>
      <c r="C7297" t="s">
        <v>8</v>
      </c>
      <c r="D7297" t="s">
        <v>2401</v>
      </c>
      <c r="E7297">
        <v>0</v>
      </c>
    </row>
    <row r="7298" spans="1:5" x14ac:dyDescent="0.3">
      <c r="A7298">
        <v>53130150</v>
      </c>
      <c r="B7298" t="s">
        <v>421</v>
      </c>
      <c r="C7298" t="s">
        <v>8</v>
      </c>
      <c r="D7298" t="s">
        <v>2402</v>
      </c>
      <c r="E7298">
        <v>0</v>
      </c>
    </row>
    <row r="7299" spans="1:5" x14ac:dyDescent="0.3">
      <c r="A7299">
        <v>53130150</v>
      </c>
      <c r="B7299" t="s">
        <v>421</v>
      </c>
      <c r="C7299" t="s">
        <v>8</v>
      </c>
      <c r="D7299" t="s">
        <v>2403</v>
      </c>
      <c r="E7299">
        <v>0</v>
      </c>
    </row>
    <row r="7300" spans="1:5" x14ac:dyDescent="0.3">
      <c r="A7300">
        <v>53130150</v>
      </c>
      <c r="B7300" t="s">
        <v>421</v>
      </c>
      <c r="C7300" t="s">
        <v>8</v>
      </c>
      <c r="D7300" t="s">
        <v>2404</v>
      </c>
      <c r="E7300">
        <v>0</v>
      </c>
    </row>
    <row r="7301" spans="1:5" x14ac:dyDescent="0.3">
      <c r="A7301">
        <v>53130150</v>
      </c>
      <c r="B7301" t="s">
        <v>421</v>
      </c>
      <c r="C7301" t="s">
        <v>8</v>
      </c>
      <c r="D7301" t="s">
        <v>2405</v>
      </c>
      <c r="E7301">
        <v>0</v>
      </c>
    </row>
    <row r="7302" spans="1:5" x14ac:dyDescent="0.3">
      <c r="A7302">
        <v>53130150</v>
      </c>
      <c r="B7302" t="s">
        <v>421</v>
      </c>
      <c r="C7302" t="s">
        <v>8</v>
      </c>
      <c r="D7302" t="s">
        <v>2406</v>
      </c>
      <c r="E7302">
        <v>0</v>
      </c>
    </row>
    <row r="7303" spans="1:5" x14ac:dyDescent="0.3">
      <c r="A7303">
        <v>53130150</v>
      </c>
      <c r="B7303" t="s">
        <v>421</v>
      </c>
      <c r="C7303" t="s">
        <v>8</v>
      </c>
      <c r="D7303" t="s">
        <v>2407</v>
      </c>
      <c r="E7303">
        <v>0</v>
      </c>
    </row>
    <row r="7304" spans="1:5" x14ac:dyDescent="0.3">
      <c r="A7304">
        <v>53130150</v>
      </c>
      <c r="B7304" t="s">
        <v>421</v>
      </c>
      <c r="C7304" t="s">
        <v>8</v>
      </c>
      <c r="D7304" t="s">
        <v>2408</v>
      </c>
      <c r="E7304">
        <v>0</v>
      </c>
    </row>
    <row r="7305" spans="1:5" x14ac:dyDescent="0.3">
      <c r="A7305">
        <v>53130150</v>
      </c>
      <c r="B7305" t="s">
        <v>421</v>
      </c>
      <c r="C7305" t="s">
        <v>8</v>
      </c>
      <c r="D7305" t="s">
        <v>2409</v>
      </c>
      <c r="E7305">
        <v>-2</v>
      </c>
    </row>
    <row r="7306" spans="1:5" x14ac:dyDescent="0.3">
      <c r="A7306">
        <v>53130150</v>
      </c>
      <c r="B7306" t="s">
        <v>421</v>
      </c>
      <c r="C7306" t="s">
        <v>8</v>
      </c>
      <c r="D7306" t="s">
        <v>2410</v>
      </c>
      <c r="E7306">
        <v>-1</v>
      </c>
    </row>
    <row r="7307" spans="1:5" x14ac:dyDescent="0.3">
      <c r="A7307">
        <v>53130150</v>
      </c>
      <c r="B7307" t="s">
        <v>421</v>
      </c>
      <c r="C7307" t="s">
        <v>8</v>
      </c>
      <c r="D7307" t="s">
        <v>2411</v>
      </c>
      <c r="E7307">
        <v>0</v>
      </c>
    </row>
    <row r="7308" spans="1:5" x14ac:dyDescent="0.3">
      <c r="A7308">
        <v>53130150</v>
      </c>
      <c r="B7308" t="s">
        <v>421</v>
      </c>
      <c r="C7308" t="s">
        <v>8</v>
      </c>
      <c r="D7308" t="s">
        <v>2412</v>
      </c>
      <c r="E7308">
        <v>0</v>
      </c>
    </row>
    <row r="7309" spans="1:5" x14ac:dyDescent="0.3">
      <c r="A7309">
        <v>53130150</v>
      </c>
      <c r="B7309" t="s">
        <v>421</v>
      </c>
      <c r="C7309" t="s">
        <v>8</v>
      </c>
      <c r="D7309" t="s">
        <v>2413</v>
      </c>
      <c r="E7309">
        <v>0</v>
      </c>
    </row>
    <row r="7310" spans="1:5" x14ac:dyDescent="0.3">
      <c r="A7310">
        <v>20100006</v>
      </c>
      <c r="B7310" t="s">
        <v>423</v>
      </c>
      <c r="C7310" t="s">
        <v>8</v>
      </c>
      <c r="D7310" t="s">
        <v>2378</v>
      </c>
      <c r="E7310">
        <v>-1</v>
      </c>
    </row>
    <row r="7311" spans="1:5" x14ac:dyDescent="0.3">
      <c r="A7311">
        <v>20100006</v>
      </c>
      <c r="B7311" t="s">
        <v>423</v>
      </c>
      <c r="C7311" t="s">
        <v>8</v>
      </c>
      <c r="D7311" t="s">
        <v>2379</v>
      </c>
      <c r="E7311">
        <v>-1</v>
      </c>
    </row>
    <row r="7312" spans="1:5" x14ac:dyDescent="0.3">
      <c r="A7312">
        <v>20100006</v>
      </c>
      <c r="B7312" t="s">
        <v>423</v>
      </c>
      <c r="C7312" t="s">
        <v>8</v>
      </c>
      <c r="D7312" t="s">
        <v>2380</v>
      </c>
      <c r="E7312">
        <v>0</v>
      </c>
    </row>
    <row r="7313" spans="1:5" x14ac:dyDescent="0.3">
      <c r="A7313">
        <v>20100006</v>
      </c>
      <c r="B7313" t="s">
        <v>423</v>
      </c>
      <c r="C7313" t="s">
        <v>8</v>
      </c>
      <c r="D7313" t="s">
        <v>2381</v>
      </c>
      <c r="E7313">
        <v>-3</v>
      </c>
    </row>
    <row r="7314" spans="1:5" x14ac:dyDescent="0.3">
      <c r="A7314">
        <v>20100006</v>
      </c>
      <c r="B7314" t="s">
        <v>423</v>
      </c>
      <c r="C7314" t="s">
        <v>8</v>
      </c>
      <c r="D7314" t="s">
        <v>2382</v>
      </c>
      <c r="E7314">
        <v>0</v>
      </c>
    </row>
    <row r="7315" spans="1:5" x14ac:dyDescent="0.3">
      <c r="A7315">
        <v>20100006</v>
      </c>
      <c r="B7315" t="s">
        <v>423</v>
      </c>
      <c r="C7315" t="s">
        <v>8</v>
      </c>
      <c r="D7315" t="s">
        <v>2383</v>
      </c>
      <c r="E7315">
        <v>0</v>
      </c>
    </row>
    <row r="7316" spans="1:5" x14ac:dyDescent="0.3">
      <c r="A7316">
        <v>20100006</v>
      </c>
      <c r="B7316" t="s">
        <v>423</v>
      </c>
      <c r="C7316" t="s">
        <v>8</v>
      </c>
      <c r="D7316" t="s">
        <v>2384</v>
      </c>
      <c r="E7316">
        <v>0</v>
      </c>
    </row>
    <row r="7317" spans="1:5" x14ac:dyDescent="0.3">
      <c r="A7317">
        <v>20100006</v>
      </c>
      <c r="B7317" t="s">
        <v>423</v>
      </c>
      <c r="C7317" t="s">
        <v>8</v>
      </c>
      <c r="D7317" t="s">
        <v>2385</v>
      </c>
      <c r="E7317">
        <v>-4</v>
      </c>
    </row>
    <row r="7318" spans="1:5" x14ac:dyDescent="0.3">
      <c r="A7318">
        <v>20100006</v>
      </c>
      <c r="B7318" t="s">
        <v>423</v>
      </c>
      <c r="C7318" t="s">
        <v>8</v>
      </c>
      <c r="D7318" t="s">
        <v>2386</v>
      </c>
      <c r="E7318">
        <v>-1</v>
      </c>
    </row>
    <row r="7319" spans="1:5" x14ac:dyDescent="0.3">
      <c r="A7319">
        <v>20100006</v>
      </c>
      <c r="B7319" t="s">
        <v>423</v>
      </c>
      <c r="C7319" t="s">
        <v>8</v>
      </c>
      <c r="D7319" t="s">
        <v>2387</v>
      </c>
      <c r="E7319">
        <v>0</v>
      </c>
    </row>
    <row r="7320" spans="1:5" x14ac:dyDescent="0.3">
      <c r="A7320">
        <v>20100006</v>
      </c>
      <c r="B7320" t="s">
        <v>423</v>
      </c>
      <c r="C7320" t="s">
        <v>8</v>
      </c>
      <c r="D7320" t="s">
        <v>2388</v>
      </c>
      <c r="E7320">
        <v>0</v>
      </c>
    </row>
    <row r="7321" spans="1:5" x14ac:dyDescent="0.3">
      <c r="A7321">
        <v>20100006</v>
      </c>
      <c r="B7321" t="s">
        <v>423</v>
      </c>
      <c r="C7321" t="s">
        <v>8</v>
      </c>
      <c r="D7321" t="s">
        <v>2389</v>
      </c>
      <c r="E7321">
        <v>0</v>
      </c>
    </row>
    <row r="7322" spans="1:5" x14ac:dyDescent="0.3">
      <c r="A7322">
        <v>20100006</v>
      </c>
      <c r="B7322" t="s">
        <v>423</v>
      </c>
      <c r="C7322" t="s">
        <v>8</v>
      </c>
      <c r="D7322" t="s">
        <v>2390</v>
      </c>
      <c r="E7322">
        <v>0</v>
      </c>
    </row>
    <row r="7323" spans="1:5" x14ac:dyDescent="0.3">
      <c r="A7323">
        <v>20100006</v>
      </c>
      <c r="B7323" t="s">
        <v>423</v>
      </c>
      <c r="C7323" t="s">
        <v>8</v>
      </c>
      <c r="D7323" t="s">
        <v>2391</v>
      </c>
      <c r="E7323">
        <v>-1</v>
      </c>
    </row>
    <row r="7324" spans="1:5" x14ac:dyDescent="0.3">
      <c r="A7324">
        <v>20100006</v>
      </c>
      <c r="B7324" t="s">
        <v>423</v>
      </c>
      <c r="C7324" t="s">
        <v>8</v>
      </c>
      <c r="D7324" t="s">
        <v>2392</v>
      </c>
      <c r="E7324">
        <v>-6</v>
      </c>
    </row>
    <row r="7325" spans="1:5" x14ac:dyDescent="0.3">
      <c r="A7325">
        <v>20100006</v>
      </c>
      <c r="B7325" t="s">
        <v>423</v>
      </c>
      <c r="C7325" t="s">
        <v>8</v>
      </c>
      <c r="D7325" t="s">
        <v>2393</v>
      </c>
      <c r="E7325">
        <v>0</v>
      </c>
    </row>
    <row r="7326" spans="1:5" x14ac:dyDescent="0.3">
      <c r="A7326">
        <v>20100006</v>
      </c>
      <c r="B7326" t="s">
        <v>423</v>
      </c>
      <c r="C7326" t="s">
        <v>8</v>
      </c>
      <c r="D7326" t="s">
        <v>2394</v>
      </c>
      <c r="E7326">
        <v>0</v>
      </c>
    </row>
    <row r="7327" spans="1:5" x14ac:dyDescent="0.3">
      <c r="A7327">
        <v>20100006</v>
      </c>
      <c r="B7327" t="s">
        <v>423</v>
      </c>
      <c r="C7327" t="s">
        <v>8</v>
      </c>
      <c r="D7327" t="s">
        <v>2395</v>
      </c>
      <c r="E7327">
        <v>-3</v>
      </c>
    </row>
    <row r="7328" spans="1:5" x14ac:dyDescent="0.3">
      <c r="A7328">
        <v>20100006</v>
      </c>
      <c r="B7328" t="s">
        <v>423</v>
      </c>
      <c r="C7328" t="s">
        <v>8</v>
      </c>
      <c r="D7328" t="s">
        <v>2396</v>
      </c>
      <c r="E7328">
        <v>0</v>
      </c>
    </row>
    <row r="7329" spans="1:5" x14ac:dyDescent="0.3">
      <c r="A7329">
        <v>20100006</v>
      </c>
      <c r="B7329" t="s">
        <v>423</v>
      </c>
      <c r="C7329" t="s">
        <v>8</v>
      </c>
      <c r="D7329" t="s">
        <v>2397</v>
      </c>
      <c r="E7329">
        <v>-2</v>
      </c>
    </row>
    <row r="7330" spans="1:5" x14ac:dyDescent="0.3">
      <c r="A7330">
        <v>20100006</v>
      </c>
      <c r="B7330" t="s">
        <v>423</v>
      </c>
      <c r="C7330" t="s">
        <v>8</v>
      </c>
      <c r="D7330" t="s">
        <v>2398</v>
      </c>
      <c r="E7330">
        <v>-5</v>
      </c>
    </row>
    <row r="7331" spans="1:5" x14ac:dyDescent="0.3">
      <c r="A7331">
        <v>20100006</v>
      </c>
      <c r="B7331" t="s">
        <v>423</v>
      </c>
      <c r="C7331" t="s">
        <v>8</v>
      </c>
      <c r="D7331" t="s">
        <v>2399</v>
      </c>
      <c r="E7331">
        <v>0</v>
      </c>
    </row>
    <row r="7332" spans="1:5" x14ac:dyDescent="0.3">
      <c r="A7332">
        <v>20100006</v>
      </c>
      <c r="B7332" t="s">
        <v>423</v>
      </c>
      <c r="C7332" t="s">
        <v>8</v>
      </c>
      <c r="D7332" t="s">
        <v>2400</v>
      </c>
      <c r="E7332">
        <v>0</v>
      </c>
    </row>
    <row r="7333" spans="1:5" x14ac:dyDescent="0.3">
      <c r="A7333">
        <v>20100006</v>
      </c>
      <c r="B7333" t="s">
        <v>423</v>
      </c>
      <c r="C7333" t="s">
        <v>8</v>
      </c>
      <c r="D7333" t="s">
        <v>2401</v>
      </c>
      <c r="E7333">
        <v>-1</v>
      </c>
    </row>
    <row r="7334" spans="1:5" x14ac:dyDescent="0.3">
      <c r="A7334">
        <v>20100006</v>
      </c>
      <c r="B7334" t="s">
        <v>423</v>
      </c>
      <c r="C7334" t="s">
        <v>8</v>
      </c>
      <c r="D7334" t="s">
        <v>2402</v>
      </c>
      <c r="E7334">
        <v>-1</v>
      </c>
    </row>
    <row r="7335" spans="1:5" x14ac:dyDescent="0.3">
      <c r="A7335">
        <v>20100006</v>
      </c>
      <c r="B7335" t="s">
        <v>423</v>
      </c>
      <c r="C7335" t="s">
        <v>8</v>
      </c>
      <c r="D7335" t="s">
        <v>2403</v>
      </c>
      <c r="E7335">
        <v>0</v>
      </c>
    </row>
    <row r="7336" spans="1:5" x14ac:dyDescent="0.3">
      <c r="A7336">
        <v>20100006</v>
      </c>
      <c r="B7336" t="s">
        <v>423</v>
      </c>
      <c r="C7336" t="s">
        <v>8</v>
      </c>
      <c r="D7336" t="s">
        <v>2404</v>
      </c>
      <c r="E7336">
        <v>-2</v>
      </c>
    </row>
    <row r="7337" spans="1:5" x14ac:dyDescent="0.3">
      <c r="A7337">
        <v>20100006</v>
      </c>
      <c r="B7337" t="s">
        <v>423</v>
      </c>
      <c r="C7337" t="s">
        <v>8</v>
      </c>
      <c r="D7337" t="s">
        <v>2405</v>
      </c>
      <c r="E7337">
        <v>0</v>
      </c>
    </row>
    <row r="7338" spans="1:5" x14ac:dyDescent="0.3">
      <c r="A7338">
        <v>20100006</v>
      </c>
      <c r="B7338" t="s">
        <v>423</v>
      </c>
      <c r="C7338" t="s">
        <v>8</v>
      </c>
      <c r="D7338" t="s">
        <v>2406</v>
      </c>
      <c r="E7338">
        <v>0</v>
      </c>
    </row>
    <row r="7339" spans="1:5" x14ac:dyDescent="0.3">
      <c r="A7339">
        <v>20100006</v>
      </c>
      <c r="B7339" t="s">
        <v>423</v>
      </c>
      <c r="C7339" t="s">
        <v>8</v>
      </c>
      <c r="D7339" t="s">
        <v>2407</v>
      </c>
      <c r="E7339">
        <v>-3</v>
      </c>
    </row>
    <row r="7340" spans="1:5" x14ac:dyDescent="0.3">
      <c r="A7340">
        <v>20100006</v>
      </c>
      <c r="B7340" t="s">
        <v>423</v>
      </c>
      <c r="C7340" t="s">
        <v>8</v>
      </c>
      <c r="D7340" t="s">
        <v>2408</v>
      </c>
      <c r="E7340">
        <v>0</v>
      </c>
    </row>
    <row r="7341" spans="1:5" x14ac:dyDescent="0.3">
      <c r="A7341">
        <v>20100006</v>
      </c>
      <c r="B7341" t="s">
        <v>423</v>
      </c>
      <c r="C7341" t="s">
        <v>8</v>
      </c>
      <c r="D7341" t="s">
        <v>2409</v>
      </c>
      <c r="E7341">
        <v>-5</v>
      </c>
    </row>
    <row r="7342" spans="1:5" x14ac:dyDescent="0.3">
      <c r="A7342">
        <v>20100006</v>
      </c>
      <c r="B7342" t="s">
        <v>423</v>
      </c>
      <c r="C7342" t="s">
        <v>8</v>
      </c>
      <c r="D7342" t="s">
        <v>2410</v>
      </c>
      <c r="E7342">
        <v>-2</v>
      </c>
    </row>
    <row r="7343" spans="1:5" x14ac:dyDescent="0.3">
      <c r="A7343">
        <v>20100006</v>
      </c>
      <c r="B7343" t="s">
        <v>423</v>
      </c>
      <c r="C7343" t="s">
        <v>8</v>
      </c>
      <c r="D7343" t="s">
        <v>2411</v>
      </c>
      <c r="E7343">
        <v>-2</v>
      </c>
    </row>
    <row r="7344" spans="1:5" x14ac:dyDescent="0.3">
      <c r="A7344">
        <v>20100006</v>
      </c>
      <c r="B7344" t="s">
        <v>423</v>
      </c>
      <c r="C7344" t="s">
        <v>8</v>
      </c>
      <c r="D7344" t="s">
        <v>2412</v>
      </c>
      <c r="E7344">
        <v>0</v>
      </c>
    </row>
    <row r="7345" spans="1:5" x14ac:dyDescent="0.3">
      <c r="A7345">
        <v>20100006</v>
      </c>
      <c r="B7345" t="s">
        <v>423</v>
      </c>
      <c r="C7345" t="s">
        <v>8</v>
      </c>
      <c r="D7345" t="s">
        <v>2413</v>
      </c>
      <c r="E7345">
        <v>-5</v>
      </c>
    </row>
    <row r="7346" spans="1:5" x14ac:dyDescent="0.3">
      <c r="A7346">
        <v>91300207</v>
      </c>
      <c r="B7346" t="s">
        <v>425</v>
      </c>
      <c r="C7346" t="s">
        <v>8</v>
      </c>
      <c r="D7346" t="s">
        <v>2378</v>
      </c>
      <c r="E7346">
        <v>0</v>
      </c>
    </row>
    <row r="7347" spans="1:5" x14ac:dyDescent="0.3">
      <c r="A7347">
        <v>91300207</v>
      </c>
      <c r="B7347" t="s">
        <v>425</v>
      </c>
      <c r="C7347" t="s">
        <v>8</v>
      </c>
      <c r="D7347" t="s">
        <v>2379</v>
      </c>
      <c r="E7347">
        <v>0</v>
      </c>
    </row>
    <row r="7348" spans="1:5" x14ac:dyDescent="0.3">
      <c r="A7348">
        <v>91300207</v>
      </c>
      <c r="B7348" t="s">
        <v>425</v>
      </c>
      <c r="C7348" t="s">
        <v>8</v>
      </c>
      <c r="D7348" t="s">
        <v>2380</v>
      </c>
      <c r="E7348">
        <v>0</v>
      </c>
    </row>
    <row r="7349" spans="1:5" x14ac:dyDescent="0.3">
      <c r="A7349">
        <v>91300207</v>
      </c>
      <c r="B7349" t="s">
        <v>425</v>
      </c>
      <c r="C7349" t="s">
        <v>8</v>
      </c>
      <c r="D7349" t="s">
        <v>2381</v>
      </c>
      <c r="E7349">
        <v>0</v>
      </c>
    </row>
    <row r="7350" spans="1:5" x14ac:dyDescent="0.3">
      <c r="A7350">
        <v>91300207</v>
      </c>
      <c r="B7350" t="s">
        <v>425</v>
      </c>
      <c r="C7350" t="s">
        <v>8</v>
      </c>
      <c r="D7350" t="s">
        <v>2382</v>
      </c>
      <c r="E7350">
        <v>0</v>
      </c>
    </row>
    <row r="7351" spans="1:5" x14ac:dyDescent="0.3">
      <c r="A7351">
        <v>91300207</v>
      </c>
      <c r="B7351" t="s">
        <v>425</v>
      </c>
      <c r="C7351" t="s">
        <v>8</v>
      </c>
      <c r="D7351" t="s">
        <v>2383</v>
      </c>
      <c r="E7351">
        <v>0</v>
      </c>
    </row>
    <row r="7352" spans="1:5" x14ac:dyDescent="0.3">
      <c r="A7352">
        <v>91300207</v>
      </c>
      <c r="B7352" t="s">
        <v>425</v>
      </c>
      <c r="C7352" t="s">
        <v>8</v>
      </c>
      <c r="D7352" t="s">
        <v>2384</v>
      </c>
      <c r="E7352">
        <v>0</v>
      </c>
    </row>
    <row r="7353" spans="1:5" x14ac:dyDescent="0.3">
      <c r="A7353">
        <v>91300207</v>
      </c>
      <c r="B7353" t="s">
        <v>425</v>
      </c>
      <c r="C7353" t="s">
        <v>8</v>
      </c>
      <c r="D7353" t="s">
        <v>2385</v>
      </c>
      <c r="E7353">
        <v>0</v>
      </c>
    </row>
    <row r="7354" spans="1:5" x14ac:dyDescent="0.3">
      <c r="A7354">
        <v>91300207</v>
      </c>
      <c r="B7354" t="s">
        <v>425</v>
      </c>
      <c r="C7354" t="s">
        <v>8</v>
      </c>
      <c r="D7354" t="s">
        <v>2386</v>
      </c>
      <c r="E7354">
        <v>0</v>
      </c>
    </row>
    <row r="7355" spans="1:5" x14ac:dyDescent="0.3">
      <c r="A7355">
        <v>91300207</v>
      </c>
      <c r="B7355" t="s">
        <v>425</v>
      </c>
      <c r="C7355" t="s">
        <v>8</v>
      </c>
      <c r="D7355" t="s">
        <v>2387</v>
      </c>
      <c r="E7355">
        <v>0</v>
      </c>
    </row>
    <row r="7356" spans="1:5" x14ac:dyDescent="0.3">
      <c r="A7356">
        <v>91300207</v>
      </c>
      <c r="B7356" t="s">
        <v>425</v>
      </c>
      <c r="C7356" t="s">
        <v>8</v>
      </c>
      <c r="D7356" t="s">
        <v>2388</v>
      </c>
      <c r="E7356">
        <v>0</v>
      </c>
    </row>
    <row r="7357" spans="1:5" x14ac:dyDescent="0.3">
      <c r="A7357">
        <v>91300207</v>
      </c>
      <c r="B7357" t="s">
        <v>425</v>
      </c>
      <c r="C7357" t="s">
        <v>8</v>
      </c>
      <c r="D7357" t="s">
        <v>2389</v>
      </c>
      <c r="E7357">
        <v>0</v>
      </c>
    </row>
    <row r="7358" spans="1:5" x14ac:dyDescent="0.3">
      <c r="A7358">
        <v>91300207</v>
      </c>
      <c r="B7358" t="s">
        <v>425</v>
      </c>
      <c r="C7358" t="s">
        <v>8</v>
      </c>
      <c r="D7358" t="s">
        <v>2390</v>
      </c>
      <c r="E7358">
        <v>0</v>
      </c>
    </row>
    <row r="7359" spans="1:5" x14ac:dyDescent="0.3">
      <c r="A7359">
        <v>91300207</v>
      </c>
      <c r="B7359" t="s">
        <v>425</v>
      </c>
      <c r="C7359" t="s">
        <v>8</v>
      </c>
      <c r="D7359" t="s">
        <v>2391</v>
      </c>
      <c r="E7359">
        <v>0</v>
      </c>
    </row>
    <row r="7360" spans="1:5" x14ac:dyDescent="0.3">
      <c r="A7360">
        <v>91300207</v>
      </c>
      <c r="B7360" t="s">
        <v>425</v>
      </c>
      <c r="C7360" t="s">
        <v>8</v>
      </c>
      <c r="D7360" t="s">
        <v>2392</v>
      </c>
      <c r="E7360">
        <v>0</v>
      </c>
    </row>
    <row r="7361" spans="1:5" x14ac:dyDescent="0.3">
      <c r="A7361">
        <v>91300207</v>
      </c>
      <c r="B7361" t="s">
        <v>425</v>
      </c>
      <c r="C7361" t="s">
        <v>8</v>
      </c>
      <c r="D7361" t="s">
        <v>2393</v>
      </c>
      <c r="E7361">
        <v>0</v>
      </c>
    </row>
    <row r="7362" spans="1:5" x14ac:dyDescent="0.3">
      <c r="A7362">
        <v>91300207</v>
      </c>
      <c r="B7362" t="s">
        <v>425</v>
      </c>
      <c r="C7362" t="s">
        <v>8</v>
      </c>
      <c r="D7362" t="s">
        <v>2394</v>
      </c>
      <c r="E7362">
        <v>0</v>
      </c>
    </row>
    <row r="7363" spans="1:5" x14ac:dyDescent="0.3">
      <c r="A7363">
        <v>91300207</v>
      </c>
      <c r="B7363" t="s">
        <v>425</v>
      </c>
      <c r="C7363" t="s">
        <v>8</v>
      </c>
      <c r="D7363" t="s">
        <v>2395</v>
      </c>
      <c r="E7363">
        <v>0</v>
      </c>
    </row>
    <row r="7364" spans="1:5" x14ac:dyDescent="0.3">
      <c r="A7364">
        <v>91300207</v>
      </c>
      <c r="B7364" t="s">
        <v>425</v>
      </c>
      <c r="C7364" t="s">
        <v>8</v>
      </c>
      <c r="D7364" t="s">
        <v>2396</v>
      </c>
      <c r="E7364">
        <v>0</v>
      </c>
    </row>
    <row r="7365" spans="1:5" x14ac:dyDescent="0.3">
      <c r="A7365">
        <v>91300207</v>
      </c>
      <c r="B7365" t="s">
        <v>425</v>
      </c>
      <c r="C7365" t="s">
        <v>8</v>
      </c>
      <c r="D7365" t="s">
        <v>2397</v>
      </c>
      <c r="E7365">
        <v>0</v>
      </c>
    </row>
    <row r="7366" spans="1:5" x14ac:dyDescent="0.3">
      <c r="A7366">
        <v>91300207</v>
      </c>
      <c r="B7366" t="s">
        <v>425</v>
      </c>
      <c r="C7366" t="s">
        <v>8</v>
      </c>
      <c r="D7366" t="s">
        <v>2398</v>
      </c>
      <c r="E7366">
        <v>0</v>
      </c>
    </row>
    <row r="7367" spans="1:5" x14ac:dyDescent="0.3">
      <c r="A7367">
        <v>91300207</v>
      </c>
      <c r="B7367" t="s">
        <v>425</v>
      </c>
      <c r="C7367" t="s">
        <v>8</v>
      </c>
      <c r="D7367" t="s">
        <v>2399</v>
      </c>
      <c r="E7367">
        <v>0</v>
      </c>
    </row>
    <row r="7368" spans="1:5" x14ac:dyDescent="0.3">
      <c r="A7368">
        <v>91300207</v>
      </c>
      <c r="B7368" t="s">
        <v>425</v>
      </c>
      <c r="C7368" t="s">
        <v>8</v>
      </c>
      <c r="D7368" t="s">
        <v>2400</v>
      </c>
      <c r="E7368">
        <v>0</v>
      </c>
    </row>
    <row r="7369" spans="1:5" x14ac:dyDescent="0.3">
      <c r="A7369">
        <v>91300207</v>
      </c>
      <c r="B7369" t="s">
        <v>425</v>
      </c>
      <c r="C7369" t="s">
        <v>8</v>
      </c>
      <c r="D7369" t="s">
        <v>2401</v>
      </c>
      <c r="E7369">
        <v>0</v>
      </c>
    </row>
    <row r="7370" spans="1:5" x14ac:dyDescent="0.3">
      <c r="A7370">
        <v>91300207</v>
      </c>
      <c r="B7370" t="s">
        <v>425</v>
      </c>
      <c r="C7370" t="s">
        <v>8</v>
      </c>
      <c r="D7370" t="s">
        <v>2402</v>
      </c>
      <c r="E7370">
        <v>0</v>
      </c>
    </row>
    <row r="7371" spans="1:5" x14ac:dyDescent="0.3">
      <c r="A7371">
        <v>91300207</v>
      </c>
      <c r="B7371" t="s">
        <v>425</v>
      </c>
      <c r="C7371" t="s">
        <v>8</v>
      </c>
      <c r="D7371" t="s">
        <v>2403</v>
      </c>
      <c r="E7371">
        <v>0</v>
      </c>
    </row>
    <row r="7372" spans="1:5" x14ac:dyDescent="0.3">
      <c r="A7372">
        <v>91300207</v>
      </c>
      <c r="B7372" t="s">
        <v>425</v>
      </c>
      <c r="C7372" t="s">
        <v>8</v>
      </c>
      <c r="D7372" t="s">
        <v>2404</v>
      </c>
      <c r="E7372">
        <v>0</v>
      </c>
    </row>
    <row r="7373" spans="1:5" x14ac:dyDescent="0.3">
      <c r="A7373">
        <v>91300207</v>
      </c>
      <c r="B7373" t="s">
        <v>425</v>
      </c>
      <c r="C7373" t="s">
        <v>8</v>
      </c>
      <c r="D7373" t="s">
        <v>2405</v>
      </c>
      <c r="E7373">
        <v>0</v>
      </c>
    </row>
    <row r="7374" spans="1:5" x14ac:dyDescent="0.3">
      <c r="A7374">
        <v>91300207</v>
      </c>
      <c r="B7374" t="s">
        <v>425</v>
      </c>
      <c r="C7374" t="s">
        <v>8</v>
      </c>
      <c r="D7374" t="s">
        <v>2406</v>
      </c>
      <c r="E7374">
        <v>0</v>
      </c>
    </row>
    <row r="7375" spans="1:5" x14ac:dyDescent="0.3">
      <c r="A7375">
        <v>91300207</v>
      </c>
      <c r="B7375" t="s">
        <v>425</v>
      </c>
      <c r="C7375" t="s">
        <v>8</v>
      </c>
      <c r="D7375" t="s">
        <v>2407</v>
      </c>
      <c r="E7375">
        <v>0</v>
      </c>
    </row>
    <row r="7376" spans="1:5" x14ac:dyDescent="0.3">
      <c r="A7376">
        <v>91300207</v>
      </c>
      <c r="B7376" t="s">
        <v>425</v>
      </c>
      <c r="C7376" t="s">
        <v>8</v>
      </c>
      <c r="D7376" t="s">
        <v>2408</v>
      </c>
      <c r="E7376">
        <v>-2</v>
      </c>
    </row>
    <row r="7377" spans="1:5" x14ac:dyDescent="0.3">
      <c r="A7377">
        <v>91300207</v>
      </c>
      <c r="B7377" t="s">
        <v>425</v>
      </c>
      <c r="C7377" t="s">
        <v>8</v>
      </c>
      <c r="D7377" t="s">
        <v>2409</v>
      </c>
      <c r="E7377">
        <v>0</v>
      </c>
    </row>
    <row r="7378" spans="1:5" x14ac:dyDescent="0.3">
      <c r="A7378">
        <v>91300207</v>
      </c>
      <c r="B7378" t="s">
        <v>425</v>
      </c>
      <c r="C7378" t="s">
        <v>8</v>
      </c>
      <c r="D7378" t="s">
        <v>2410</v>
      </c>
      <c r="E7378">
        <v>0</v>
      </c>
    </row>
    <row r="7379" spans="1:5" x14ac:dyDescent="0.3">
      <c r="A7379">
        <v>91300207</v>
      </c>
      <c r="B7379" t="s">
        <v>425</v>
      </c>
      <c r="C7379" t="s">
        <v>8</v>
      </c>
      <c r="D7379" t="s">
        <v>2411</v>
      </c>
      <c r="E7379">
        <v>0</v>
      </c>
    </row>
    <row r="7380" spans="1:5" x14ac:dyDescent="0.3">
      <c r="A7380">
        <v>91300207</v>
      </c>
      <c r="B7380" t="s">
        <v>425</v>
      </c>
      <c r="C7380" t="s">
        <v>8</v>
      </c>
      <c r="D7380" t="s">
        <v>2412</v>
      </c>
      <c r="E7380">
        <v>0</v>
      </c>
    </row>
    <row r="7381" spans="1:5" x14ac:dyDescent="0.3">
      <c r="A7381">
        <v>91300207</v>
      </c>
      <c r="B7381" t="s">
        <v>425</v>
      </c>
      <c r="C7381" t="s">
        <v>8</v>
      </c>
      <c r="D7381" t="s">
        <v>2413</v>
      </c>
      <c r="E7381">
        <v>0</v>
      </c>
    </row>
    <row r="7382" spans="1:5" x14ac:dyDescent="0.3">
      <c r="A7382">
        <v>72250069</v>
      </c>
      <c r="B7382" t="s">
        <v>427</v>
      </c>
      <c r="C7382" t="s">
        <v>8</v>
      </c>
      <c r="D7382" t="s">
        <v>2378</v>
      </c>
      <c r="E7382">
        <v>-2</v>
      </c>
    </row>
    <row r="7383" spans="1:5" x14ac:dyDescent="0.3">
      <c r="A7383">
        <v>72250069</v>
      </c>
      <c r="B7383" t="s">
        <v>427</v>
      </c>
      <c r="C7383" t="s">
        <v>8</v>
      </c>
      <c r="D7383" t="s">
        <v>2379</v>
      </c>
      <c r="E7383">
        <v>0</v>
      </c>
    </row>
    <row r="7384" spans="1:5" x14ac:dyDescent="0.3">
      <c r="A7384">
        <v>72250069</v>
      </c>
      <c r="B7384" t="s">
        <v>427</v>
      </c>
      <c r="C7384" t="s">
        <v>8</v>
      </c>
      <c r="D7384" t="s">
        <v>2380</v>
      </c>
      <c r="E7384">
        <v>0</v>
      </c>
    </row>
    <row r="7385" spans="1:5" x14ac:dyDescent="0.3">
      <c r="A7385">
        <v>72250069</v>
      </c>
      <c r="B7385" t="s">
        <v>427</v>
      </c>
      <c r="C7385" t="s">
        <v>8</v>
      </c>
      <c r="D7385" t="s">
        <v>2381</v>
      </c>
      <c r="E7385">
        <v>0</v>
      </c>
    </row>
    <row r="7386" spans="1:5" x14ac:dyDescent="0.3">
      <c r="A7386">
        <v>72250069</v>
      </c>
      <c r="B7386" t="s">
        <v>427</v>
      </c>
      <c r="C7386" t="s">
        <v>8</v>
      </c>
      <c r="D7386" t="s">
        <v>2382</v>
      </c>
      <c r="E7386">
        <v>-3</v>
      </c>
    </row>
    <row r="7387" spans="1:5" x14ac:dyDescent="0.3">
      <c r="A7387">
        <v>72250069</v>
      </c>
      <c r="B7387" t="s">
        <v>427</v>
      </c>
      <c r="C7387" t="s">
        <v>8</v>
      </c>
      <c r="D7387" t="s">
        <v>2383</v>
      </c>
      <c r="E7387">
        <v>-4</v>
      </c>
    </row>
    <row r="7388" spans="1:5" x14ac:dyDescent="0.3">
      <c r="A7388">
        <v>72250069</v>
      </c>
      <c r="B7388" t="s">
        <v>427</v>
      </c>
      <c r="C7388" t="s">
        <v>8</v>
      </c>
      <c r="D7388" t="s">
        <v>2384</v>
      </c>
      <c r="E7388">
        <v>0</v>
      </c>
    </row>
    <row r="7389" spans="1:5" x14ac:dyDescent="0.3">
      <c r="A7389">
        <v>72250069</v>
      </c>
      <c r="B7389" t="s">
        <v>427</v>
      </c>
      <c r="C7389" t="s">
        <v>8</v>
      </c>
      <c r="D7389" t="s">
        <v>2385</v>
      </c>
      <c r="E7389">
        <v>-3</v>
      </c>
    </row>
    <row r="7390" spans="1:5" x14ac:dyDescent="0.3">
      <c r="A7390">
        <v>72250069</v>
      </c>
      <c r="B7390" t="s">
        <v>427</v>
      </c>
      <c r="C7390" t="s">
        <v>8</v>
      </c>
      <c r="D7390" t="s">
        <v>2386</v>
      </c>
      <c r="E7390">
        <v>-2</v>
      </c>
    </row>
    <row r="7391" spans="1:5" x14ac:dyDescent="0.3">
      <c r="A7391">
        <v>72250069</v>
      </c>
      <c r="B7391" t="s">
        <v>427</v>
      </c>
      <c r="C7391" t="s">
        <v>8</v>
      </c>
      <c r="D7391" t="s">
        <v>2387</v>
      </c>
      <c r="E7391">
        <v>-3</v>
      </c>
    </row>
    <row r="7392" spans="1:5" x14ac:dyDescent="0.3">
      <c r="A7392">
        <v>72250069</v>
      </c>
      <c r="B7392" t="s">
        <v>427</v>
      </c>
      <c r="C7392" t="s">
        <v>8</v>
      </c>
      <c r="D7392" t="s">
        <v>2388</v>
      </c>
      <c r="E7392">
        <v>0</v>
      </c>
    </row>
    <row r="7393" spans="1:5" x14ac:dyDescent="0.3">
      <c r="A7393">
        <v>72250069</v>
      </c>
      <c r="B7393" t="s">
        <v>427</v>
      </c>
      <c r="C7393" t="s">
        <v>8</v>
      </c>
      <c r="D7393" t="s">
        <v>2389</v>
      </c>
      <c r="E7393">
        <v>-1</v>
      </c>
    </row>
    <row r="7394" spans="1:5" x14ac:dyDescent="0.3">
      <c r="A7394">
        <v>72250069</v>
      </c>
      <c r="B7394" t="s">
        <v>427</v>
      </c>
      <c r="C7394" t="s">
        <v>8</v>
      </c>
      <c r="D7394" t="s">
        <v>2390</v>
      </c>
      <c r="E7394">
        <v>-7</v>
      </c>
    </row>
    <row r="7395" spans="1:5" x14ac:dyDescent="0.3">
      <c r="A7395">
        <v>72250069</v>
      </c>
      <c r="B7395" t="s">
        <v>427</v>
      </c>
      <c r="C7395" t="s">
        <v>8</v>
      </c>
      <c r="D7395" t="s">
        <v>2391</v>
      </c>
      <c r="E7395">
        <v>0</v>
      </c>
    </row>
    <row r="7396" spans="1:5" x14ac:dyDescent="0.3">
      <c r="A7396">
        <v>72250069</v>
      </c>
      <c r="B7396" t="s">
        <v>427</v>
      </c>
      <c r="C7396" t="s">
        <v>8</v>
      </c>
      <c r="D7396" t="s">
        <v>2392</v>
      </c>
      <c r="E7396">
        <v>0</v>
      </c>
    </row>
    <row r="7397" spans="1:5" x14ac:dyDescent="0.3">
      <c r="A7397">
        <v>72250069</v>
      </c>
      <c r="B7397" t="s">
        <v>427</v>
      </c>
      <c r="C7397" t="s">
        <v>8</v>
      </c>
      <c r="D7397" t="s">
        <v>2393</v>
      </c>
      <c r="E7397">
        <v>-2</v>
      </c>
    </row>
    <row r="7398" spans="1:5" x14ac:dyDescent="0.3">
      <c r="A7398">
        <v>72250069</v>
      </c>
      <c r="B7398" t="s">
        <v>427</v>
      </c>
      <c r="C7398" t="s">
        <v>8</v>
      </c>
      <c r="D7398" t="s">
        <v>2394</v>
      </c>
      <c r="E7398">
        <v>0</v>
      </c>
    </row>
    <row r="7399" spans="1:5" x14ac:dyDescent="0.3">
      <c r="A7399">
        <v>72250069</v>
      </c>
      <c r="B7399" t="s">
        <v>427</v>
      </c>
      <c r="C7399" t="s">
        <v>8</v>
      </c>
      <c r="D7399" t="s">
        <v>2395</v>
      </c>
      <c r="E7399">
        <v>-4</v>
      </c>
    </row>
    <row r="7400" spans="1:5" x14ac:dyDescent="0.3">
      <c r="A7400">
        <v>72250069</v>
      </c>
      <c r="B7400" t="s">
        <v>427</v>
      </c>
      <c r="C7400" t="s">
        <v>8</v>
      </c>
      <c r="D7400" t="s">
        <v>2396</v>
      </c>
      <c r="E7400">
        <v>-1</v>
      </c>
    </row>
    <row r="7401" spans="1:5" x14ac:dyDescent="0.3">
      <c r="A7401">
        <v>72250069</v>
      </c>
      <c r="B7401" t="s">
        <v>427</v>
      </c>
      <c r="C7401" t="s">
        <v>8</v>
      </c>
      <c r="D7401" t="s">
        <v>2397</v>
      </c>
      <c r="E7401">
        <v>-2</v>
      </c>
    </row>
    <row r="7402" spans="1:5" x14ac:dyDescent="0.3">
      <c r="A7402">
        <v>72250069</v>
      </c>
      <c r="B7402" t="s">
        <v>427</v>
      </c>
      <c r="C7402" t="s">
        <v>8</v>
      </c>
      <c r="D7402" t="s">
        <v>2398</v>
      </c>
      <c r="E7402">
        <v>-2</v>
      </c>
    </row>
    <row r="7403" spans="1:5" x14ac:dyDescent="0.3">
      <c r="A7403">
        <v>72250069</v>
      </c>
      <c r="B7403" t="s">
        <v>427</v>
      </c>
      <c r="C7403" t="s">
        <v>8</v>
      </c>
      <c r="D7403" t="s">
        <v>2399</v>
      </c>
      <c r="E7403">
        <v>-2</v>
      </c>
    </row>
    <row r="7404" spans="1:5" x14ac:dyDescent="0.3">
      <c r="A7404">
        <v>72250069</v>
      </c>
      <c r="B7404" t="s">
        <v>427</v>
      </c>
      <c r="C7404" t="s">
        <v>8</v>
      </c>
      <c r="D7404" t="s">
        <v>2400</v>
      </c>
      <c r="E7404">
        <v>0</v>
      </c>
    </row>
    <row r="7405" spans="1:5" x14ac:dyDescent="0.3">
      <c r="A7405">
        <v>72250069</v>
      </c>
      <c r="B7405" t="s">
        <v>427</v>
      </c>
      <c r="C7405" t="s">
        <v>8</v>
      </c>
      <c r="D7405" t="s">
        <v>2401</v>
      </c>
      <c r="E7405">
        <v>0</v>
      </c>
    </row>
    <row r="7406" spans="1:5" x14ac:dyDescent="0.3">
      <c r="A7406">
        <v>72250069</v>
      </c>
      <c r="B7406" t="s">
        <v>427</v>
      </c>
      <c r="C7406" t="s">
        <v>8</v>
      </c>
      <c r="D7406" t="s">
        <v>2402</v>
      </c>
      <c r="E7406">
        <v>0</v>
      </c>
    </row>
    <row r="7407" spans="1:5" x14ac:dyDescent="0.3">
      <c r="A7407">
        <v>72250069</v>
      </c>
      <c r="B7407" t="s">
        <v>427</v>
      </c>
      <c r="C7407" t="s">
        <v>8</v>
      </c>
      <c r="D7407" t="s">
        <v>2403</v>
      </c>
      <c r="E7407">
        <v>0</v>
      </c>
    </row>
    <row r="7408" spans="1:5" x14ac:dyDescent="0.3">
      <c r="A7408">
        <v>72250069</v>
      </c>
      <c r="B7408" t="s">
        <v>427</v>
      </c>
      <c r="C7408" t="s">
        <v>8</v>
      </c>
      <c r="D7408" t="s">
        <v>2404</v>
      </c>
      <c r="E7408">
        <v>-1</v>
      </c>
    </row>
    <row r="7409" spans="1:5" x14ac:dyDescent="0.3">
      <c r="A7409">
        <v>72250069</v>
      </c>
      <c r="B7409" t="s">
        <v>427</v>
      </c>
      <c r="C7409" t="s">
        <v>8</v>
      </c>
      <c r="D7409" t="s">
        <v>2405</v>
      </c>
      <c r="E7409">
        <v>0</v>
      </c>
    </row>
    <row r="7410" spans="1:5" x14ac:dyDescent="0.3">
      <c r="A7410">
        <v>72250069</v>
      </c>
      <c r="B7410" t="s">
        <v>427</v>
      </c>
      <c r="C7410" t="s">
        <v>8</v>
      </c>
      <c r="D7410" t="s">
        <v>2406</v>
      </c>
      <c r="E7410">
        <v>0</v>
      </c>
    </row>
    <row r="7411" spans="1:5" x14ac:dyDescent="0.3">
      <c r="A7411">
        <v>72250069</v>
      </c>
      <c r="B7411" t="s">
        <v>427</v>
      </c>
      <c r="C7411" t="s">
        <v>8</v>
      </c>
      <c r="D7411" t="s">
        <v>2407</v>
      </c>
      <c r="E7411">
        <v>0</v>
      </c>
    </row>
    <row r="7412" spans="1:5" x14ac:dyDescent="0.3">
      <c r="A7412">
        <v>72250069</v>
      </c>
      <c r="B7412" t="s">
        <v>427</v>
      </c>
      <c r="C7412" t="s">
        <v>8</v>
      </c>
      <c r="D7412" t="s">
        <v>2408</v>
      </c>
      <c r="E7412">
        <v>-3</v>
      </c>
    </row>
    <row r="7413" spans="1:5" x14ac:dyDescent="0.3">
      <c r="A7413">
        <v>72250069</v>
      </c>
      <c r="B7413" t="s">
        <v>427</v>
      </c>
      <c r="C7413" t="s">
        <v>8</v>
      </c>
      <c r="D7413" t="s">
        <v>2409</v>
      </c>
      <c r="E7413">
        <v>-2</v>
      </c>
    </row>
    <row r="7414" spans="1:5" x14ac:dyDescent="0.3">
      <c r="A7414">
        <v>72250069</v>
      </c>
      <c r="B7414" t="s">
        <v>427</v>
      </c>
      <c r="C7414" t="s">
        <v>8</v>
      </c>
      <c r="D7414" t="s">
        <v>2410</v>
      </c>
      <c r="E7414">
        <v>-5</v>
      </c>
    </row>
    <row r="7415" spans="1:5" x14ac:dyDescent="0.3">
      <c r="A7415">
        <v>72250069</v>
      </c>
      <c r="B7415" t="s">
        <v>427</v>
      </c>
      <c r="C7415" t="s">
        <v>8</v>
      </c>
      <c r="D7415" t="s">
        <v>2411</v>
      </c>
      <c r="E7415">
        <v>-2</v>
      </c>
    </row>
    <row r="7416" spans="1:5" x14ac:dyDescent="0.3">
      <c r="A7416">
        <v>72250069</v>
      </c>
      <c r="B7416" t="s">
        <v>427</v>
      </c>
      <c r="C7416" t="s">
        <v>8</v>
      </c>
      <c r="D7416" t="s">
        <v>2412</v>
      </c>
      <c r="E7416">
        <v>0</v>
      </c>
    </row>
    <row r="7417" spans="1:5" x14ac:dyDescent="0.3">
      <c r="A7417">
        <v>72250069</v>
      </c>
      <c r="B7417" t="s">
        <v>427</v>
      </c>
      <c r="C7417" t="s">
        <v>8</v>
      </c>
      <c r="D7417" t="s">
        <v>2413</v>
      </c>
      <c r="E7417">
        <v>-1</v>
      </c>
    </row>
    <row r="7418" spans="1:5" x14ac:dyDescent="0.3">
      <c r="A7418">
        <v>30100023</v>
      </c>
      <c r="B7418" t="s">
        <v>429</v>
      </c>
      <c r="C7418" t="s">
        <v>130</v>
      </c>
      <c r="D7418" t="s">
        <v>2378</v>
      </c>
      <c r="E7418">
        <v>0</v>
      </c>
    </row>
    <row r="7419" spans="1:5" x14ac:dyDescent="0.3">
      <c r="A7419">
        <v>30100023</v>
      </c>
      <c r="B7419" t="s">
        <v>429</v>
      </c>
      <c r="C7419" t="s">
        <v>130</v>
      </c>
      <c r="D7419" t="s">
        <v>2379</v>
      </c>
      <c r="E7419">
        <v>0</v>
      </c>
    </row>
    <row r="7420" spans="1:5" x14ac:dyDescent="0.3">
      <c r="A7420">
        <v>30100023</v>
      </c>
      <c r="B7420" t="s">
        <v>429</v>
      </c>
      <c r="C7420" t="s">
        <v>130</v>
      </c>
      <c r="D7420" t="s">
        <v>2380</v>
      </c>
      <c r="E7420">
        <v>0</v>
      </c>
    </row>
    <row r="7421" spans="1:5" x14ac:dyDescent="0.3">
      <c r="A7421">
        <v>30100023</v>
      </c>
      <c r="B7421" t="s">
        <v>429</v>
      </c>
      <c r="C7421" t="s">
        <v>130</v>
      </c>
      <c r="D7421" t="s">
        <v>2381</v>
      </c>
      <c r="E7421">
        <v>0</v>
      </c>
    </row>
    <row r="7422" spans="1:5" x14ac:dyDescent="0.3">
      <c r="A7422">
        <v>30100023</v>
      </c>
      <c r="B7422" t="s">
        <v>429</v>
      </c>
      <c r="C7422" t="s">
        <v>130</v>
      </c>
      <c r="D7422" t="s">
        <v>2382</v>
      </c>
      <c r="E7422">
        <v>0</v>
      </c>
    </row>
    <row r="7423" spans="1:5" x14ac:dyDescent="0.3">
      <c r="A7423">
        <v>30100023</v>
      </c>
      <c r="B7423" t="s">
        <v>429</v>
      </c>
      <c r="C7423" t="s">
        <v>130</v>
      </c>
      <c r="D7423" t="s">
        <v>2383</v>
      </c>
      <c r="E7423">
        <v>0</v>
      </c>
    </row>
    <row r="7424" spans="1:5" x14ac:dyDescent="0.3">
      <c r="A7424">
        <v>30100023</v>
      </c>
      <c r="B7424" t="s">
        <v>429</v>
      </c>
      <c r="C7424" t="s">
        <v>130</v>
      </c>
      <c r="D7424" t="s">
        <v>2384</v>
      </c>
      <c r="E7424">
        <v>0</v>
      </c>
    </row>
    <row r="7425" spans="1:5" x14ac:dyDescent="0.3">
      <c r="A7425">
        <v>30100023</v>
      </c>
      <c r="B7425" t="s">
        <v>429</v>
      </c>
      <c r="C7425" t="s">
        <v>130</v>
      </c>
      <c r="D7425" t="s">
        <v>2385</v>
      </c>
      <c r="E7425">
        <v>0</v>
      </c>
    </row>
    <row r="7426" spans="1:5" x14ac:dyDescent="0.3">
      <c r="A7426">
        <v>30100023</v>
      </c>
      <c r="B7426" t="s">
        <v>429</v>
      </c>
      <c r="C7426" t="s">
        <v>130</v>
      </c>
      <c r="D7426" t="s">
        <v>2386</v>
      </c>
      <c r="E7426">
        <v>0</v>
      </c>
    </row>
    <row r="7427" spans="1:5" x14ac:dyDescent="0.3">
      <c r="A7427">
        <v>30100023</v>
      </c>
      <c r="B7427" t="s">
        <v>429</v>
      </c>
      <c r="C7427" t="s">
        <v>130</v>
      </c>
      <c r="D7427" t="s">
        <v>2387</v>
      </c>
      <c r="E7427">
        <v>0</v>
      </c>
    </row>
    <row r="7428" spans="1:5" x14ac:dyDescent="0.3">
      <c r="A7428">
        <v>30100023</v>
      </c>
      <c r="B7428" t="s">
        <v>429</v>
      </c>
      <c r="C7428" t="s">
        <v>130</v>
      </c>
      <c r="D7428" t="s">
        <v>2388</v>
      </c>
      <c r="E7428">
        <v>0</v>
      </c>
    </row>
    <row r="7429" spans="1:5" x14ac:dyDescent="0.3">
      <c r="A7429">
        <v>30100023</v>
      </c>
      <c r="B7429" t="s">
        <v>429</v>
      </c>
      <c r="C7429" t="s">
        <v>130</v>
      </c>
      <c r="D7429" t="s">
        <v>2389</v>
      </c>
      <c r="E7429">
        <v>0</v>
      </c>
    </row>
    <row r="7430" spans="1:5" x14ac:dyDescent="0.3">
      <c r="A7430">
        <v>30100023</v>
      </c>
      <c r="B7430" t="s">
        <v>429</v>
      </c>
      <c r="C7430" t="s">
        <v>130</v>
      </c>
      <c r="D7430" t="s">
        <v>2390</v>
      </c>
      <c r="E7430">
        <v>-1</v>
      </c>
    </row>
    <row r="7431" spans="1:5" x14ac:dyDescent="0.3">
      <c r="A7431">
        <v>30100023</v>
      </c>
      <c r="B7431" t="s">
        <v>429</v>
      </c>
      <c r="C7431" t="s">
        <v>130</v>
      </c>
      <c r="D7431" t="s">
        <v>2391</v>
      </c>
      <c r="E7431">
        <v>0</v>
      </c>
    </row>
    <row r="7432" spans="1:5" x14ac:dyDescent="0.3">
      <c r="A7432">
        <v>30100023</v>
      </c>
      <c r="B7432" t="s">
        <v>429</v>
      </c>
      <c r="C7432" t="s">
        <v>130</v>
      </c>
      <c r="D7432" t="s">
        <v>2392</v>
      </c>
      <c r="E7432">
        <v>0</v>
      </c>
    </row>
    <row r="7433" spans="1:5" x14ac:dyDescent="0.3">
      <c r="A7433">
        <v>30100023</v>
      </c>
      <c r="B7433" t="s">
        <v>429</v>
      </c>
      <c r="C7433" t="s">
        <v>130</v>
      </c>
      <c r="D7433" t="s">
        <v>2393</v>
      </c>
      <c r="E7433">
        <v>0</v>
      </c>
    </row>
    <row r="7434" spans="1:5" x14ac:dyDescent="0.3">
      <c r="A7434">
        <v>30100023</v>
      </c>
      <c r="B7434" t="s">
        <v>429</v>
      </c>
      <c r="C7434" t="s">
        <v>130</v>
      </c>
      <c r="D7434" t="s">
        <v>2394</v>
      </c>
      <c r="E7434">
        <v>0</v>
      </c>
    </row>
    <row r="7435" spans="1:5" x14ac:dyDescent="0.3">
      <c r="A7435">
        <v>30100023</v>
      </c>
      <c r="B7435" t="s">
        <v>429</v>
      </c>
      <c r="C7435" t="s">
        <v>130</v>
      </c>
      <c r="D7435" t="s">
        <v>2395</v>
      </c>
      <c r="E7435">
        <v>0</v>
      </c>
    </row>
    <row r="7436" spans="1:5" x14ac:dyDescent="0.3">
      <c r="A7436">
        <v>30100023</v>
      </c>
      <c r="B7436" t="s">
        <v>429</v>
      </c>
      <c r="C7436" t="s">
        <v>130</v>
      </c>
      <c r="D7436" t="s">
        <v>2396</v>
      </c>
      <c r="E7436">
        <v>0</v>
      </c>
    </row>
    <row r="7437" spans="1:5" x14ac:dyDescent="0.3">
      <c r="A7437">
        <v>30100023</v>
      </c>
      <c r="B7437" t="s">
        <v>429</v>
      </c>
      <c r="C7437" t="s">
        <v>130</v>
      </c>
      <c r="D7437" t="s">
        <v>2397</v>
      </c>
      <c r="E7437">
        <v>0</v>
      </c>
    </row>
    <row r="7438" spans="1:5" x14ac:dyDescent="0.3">
      <c r="A7438">
        <v>30100023</v>
      </c>
      <c r="B7438" t="s">
        <v>429</v>
      </c>
      <c r="C7438" t="s">
        <v>130</v>
      </c>
      <c r="D7438" t="s">
        <v>2398</v>
      </c>
      <c r="E7438">
        <v>0</v>
      </c>
    </row>
    <row r="7439" spans="1:5" x14ac:dyDescent="0.3">
      <c r="A7439">
        <v>30100023</v>
      </c>
      <c r="B7439" t="s">
        <v>429</v>
      </c>
      <c r="C7439" t="s">
        <v>130</v>
      </c>
      <c r="D7439" t="s">
        <v>2399</v>
      </c>
      <c r="E7439">
        <v>0</v>
      </c>
    </row>
    <row r="7440" spans="1:5" x14ac:dyDescent="0.3">
      <c r="A7440">
        <v>30100023</v>
      </c>
      <c r="B7440" t="s">
        <v>429</v>
      </c>
      <c r="C7440" t="s">
        <v>130</v>
      </c>
      <c r="D7440" t="s">
        <v>2400</v>
      </c>
      <c r="E7440">
        <v>0</v>
      </c>
    </row>
    <row r="7441" spans="1:5" x14ac:dyDescent="0.3">
      <c r="A7441">
        <v>30100023</v>
      </c>
      <c r="B7441" t="s">
        <v>429</v>
      </c>
      <c r="C7441" t="s">
        <v>130</v>
      </c>
      <c r="D7441" t="s">
        <v>2401</v>
      </c>
      <c r="E7441">
        <v>0</v>
      </c>
    </row>
    <row r="7442" spans="1:5" x14ac:dyDescent="0.3">
      <c r="A7442">
        <v>30100023</v>
      </c>
      <c r="B7442" t="s">
        <v>429</v>
      </c>
      <c r="C7442" t="s">
        <v>130</v>
      </c>
      <c r="D7442" t="s">
        <v>2402</v>
      </c>
      <c r="E7442">
        <v>0</v>
      </c>
    </row>
    <row r="7443" spans="1:5" x14ac:dyDescent="0.3">
      <c r="A7443">
        <v>30100023</v>
      </c>
      <c r="B7443" t="s">
        <v>429</v>
      </c>
      <c r="C7443" t="s">
        <v>130</v>
      </c>
      <c r="D7443" t="s">
        <v>2403</v>
      </c>
      <c r="E7443">
        <v>-1</v>
      </c>
    </row>
    <row r="7444" spans="1:5" x14ac:dyDescent="0.3">
      <c r="A7444">
        <v>30100023</v>
      </c>
      <c r="B7444" t="s">
        <v>429</v>
      </c>
      <c r="C7444" t="s">
        <v>130</v>
      </c>
      <c r="D7444" t="s">
        <v>2404</v>
      </c>
      <c r="E7444">
        <v>0</v>
      </c>
    </row>
    <row r="7445" spans="1:5" x14ac:dyDescent="0.3">
      <c r="A7445">
        <v>30100023</v>
      </c>
      <c r="B7445" t="s">
        <v>429</v>
      </c>
      <c r="C7445" t="s">
        <v>130</v>
      </c>
      <c r="D7445" t="s">
        <v>2405</v>
      </c>
      <c r="E7445">
        <v>0</v>
      </c>
    </row>
    <row r="7446" spans="1:5" x14ac:dyDescent="0.3">
      <c r="A7446">
        <v>30100023</v>
      </c>
      <c r="B7446" t="s">
        <v>429</v>
      </c>
      <c r="C7446" t="s">
        <v>130</v>
      </c>
      <c r="D7446" t="s">
        <v>2406</v>
      </c>
      <c r="E7446">
        <v>0</v>
      </c>
    </row>
    <row r="7447" spans="1:5" x14ac:dyDescent="0.3">
      <c r="A7447">
        <v>30100023</v>
      </c>
      <c r="B7447" t="s">
        <v>429</v>
      </c>
      <c r="C7447" t="s">
        <v>130</v>
      </c>
      <c r="D7447" t="s">
        <v>2407</v>
      </c>
      <c r="E7447">
        <v>0</v>
      </c>
    </row>
    <row r="7448" spans="1:5" x14ac:dyDescent="0.3">
      <c r="A7448">
        <v>30100023</v>
      </c>
      <c r="B7448" t="s">
        <v>429</v>
      </c>
      <c r="C7448" t="s">
        <v>130</v>
      </c>
      <c r="D7448" t="s">
        <v>2408</v>
      </c>
      <c r="E7448">
        <v>0</v>
      </c>
    </row>
    <row r="7449" spans="1:5" x14ac:dyDescent="0.3">
      <c r="A7449">
        <v>30100023</v>
      </c>
      <c r="B7449" t="s">
        <v>429</v>
      </c>
      <c r="C7449" t="s">
        <v>130</v>
      </c>
      <c r="D7449" t="s">
        <v>2409</v>
      </c>
      <c r="E7449">
        <v>0</v>
      </c>
    </row>
    <row r="7450" spans="1:5" x14ac:dyDescent="0.3">
      <c r="A7450">
        <v>30100023</v>
      </c>
      <c r="B7450" t="s">
        <v>429</v>
      </c>
      <c r="C7450" t="s">
        <v>130</v>
      </c>
      <c r="D7450" t="s">
        <v>2410</v>
      </c>
      <c r="E7450">
        <v>0</v>
      </c>
    </row>
    <row r="7451" spans="1:5" x14ac:dyDescent="0.3">
      <c r="A7451">
        <v>30100023</v>
      </c>
      <c r="B7451" t="s">
        <v>429</v>
      </c>
      <c r="C7451" t="s">
        <v>130</v>
      </c>
      <c r="D7451" t="s">
        <v>2411</v>
      </c>
      <c r="E7451">
        <v>0</v>
      </c>
    </row>
    <row r="7452" spans="1:5" x14ac:dyDescent="0.3">
      <c r="A7452">
        <v>30100023</v>
      </c>
      <c r="B7452" t="s">
        <v>429</v>
      </c>
      <c r="C7452" t="s">
        <v>130</v>
      </c>
      <c r="D7452" t="s">
        <v>2412</v>
      </c>
      <c r="E7452">
        <v>0</v>
      </c>
    </row>
    <row r="7453" spans="1:5" x14ac:dyDescent="0.3">
      <c r="A7453">
        <v>30100023</v>
      </c>
      <c r="B7453" t="s">
        <v>429</v>
      </c>
      <c r="C7453" t="s">
        <v>130</v>
      </c>
      <c r="D7453" t="s">
        <v>2413</v>
      </c>
      <c r="E7453">
        <v>0</v>
      </c>
    </row>
    <row r="7454" spans="1:5" x14ac:dyDescent="0.3">
      <c r="A7454">
        <v>74150005</v>
      </c>
      <c r="B7454" t="s">
        <v>431</v>
      </c>
      <c r="C7454" t="s">
        <v>130</v>
      </c>
      <c r="D7454" t="s">
        <v>2378</v>
      </c>
      <c r="E7454">
        <v>0</v>
      </c>
    </row>
    <row r="7455" spans="1:5" x14ac:dyDescent="0.3">
      <c r="A7455">
        <v>74150005</v>
      </c>
      <c r="B7455" t="s">
        <v>431</v>
      </c>
      <c r="C7455" t="s">
        <v>130</v>
      </c>
      <c r="D7455" t="s">
        <v>2379</v>
      </c>
      <c r="E7455">
        <v>0</v>
      </c>
    </row>
    <row r="7456" spans="1:5" x14ac:dyDescent="0.3">
      <c r="A7456">
        <v>74150005</v>
      </c>
      <c r="B7456" t="s">
        <v>431</v>
      </c>
      <c r="C7456" t="s">
        <v>130</v>
      </c>
      <c r="D7456" t="s">
        <v>2380</v>
      </c>
      <c r="E7456">
        <v>0</v>
      </c>
    </row>
    <row r="7457" spans="1:5" x14ac:dyDescent="0.3">
      <c r="A7457">
        <v>74150005</v>
      </c>
      <c r="B7457" t="s">
        <v>431</v>
      </c>
      <c r="C7457" t="s">
        <v>130</v>
      </c>
      <c r="D7457" t="s">
        <v>2381</v>
      </c>
      <c r="E7457">
        <v>0</v>
      </c>
    </row>
    <row r="7458" spans="1:5" x14ac:dyDescent="0.3">
      <c r="A7458">
        <v>74150005</v>
      </c>
      <c r="B7458" t="s">
        <v>431</v>
      </c>
      <c r="C7458" t="s">
        <v>130</v>
      </c>
      <c r="D7458" t="s">
        <v>2382</v>
      </c>
      <c r="E7458">
        <v>0</v>
      </c>
    </row>
    <row r="7459" spans="1:5" x14ac:dyDescent="0.3">
      <c r="A7459">
        <v>74150005</v>
      </c>
      <c r="B7459" t="s">
        <v>431</v>
      </c>
      <c r="C7459" t="s">
        <v>130</v>
      </c>
      <c r="D7459" t="s">
        <v>2383</v>
      </c>
      <c r="E7459">
        <v>0</v>
      </c>
    </row>
    <row r="7460" spans="1:5" x14ac:dyDescent="0.3">
      <c r="A7460">
        <v>74150005</v>
      </c>
      <c r="B7460" t="s">
        <v>431</v>
      </c>
      <c r="C7460" t="s">
        <v>130</v>
      </c>
      <c r="D7460" t="s">
        <v>2384</v>
      </c>
      <c r="E7460">
        <v>0</v>
      </c>
    </row>
    <row r="7461" spans="1:5" x14ac:dyDescent="0.3">
      <c r="A7461">
        <v>74150005</v>
      </c>
      <c r="B7461" t="s">
        <v>431</v>
      </c>
      <c r="C7461" t="s">
        <v>130</v>
      </c>
      <c r="D7461" t="s">
        <v>2385</v>
      </c>
      <c r="E7461">
        <v>0</v>
      </c>
    </row>
    <row r="7462" spans="1:5" x14ac:dyDescent="0.3">
      <c r="A7462">
        <v>74150005</v>
      </c>
      <c r="B7462" t="s">
        <v>431</v>
      </c>
      <c r="C7462" t="s">
        <v>130</v>
      </c>
      <c r="D7462" t="s">
        <v>2386</v>
      </c>
      <c r="E7462">
        <v>0</v>
      </c>
    </row>
    <row r="7463" spans="1:5" x14ac:dyDescent="0.3">
      <c r="A7463">
        <v>74150005</v>
      </c>
      <c r="B7463" t="s">
        <v>431</v>
      </c>
      <c r="C7463" t="s">
        <v>130</v>
      </c>
      <c r="D7463" t="s">
        <v>2387</v>
      </c>
      <c r="E7463">
        <v>0</v>
      </c>
    </row>
    <row r="7464" spans="1:5" x14ac:dyDescent="0.3">
      <c r="A7464">
        <v>74150005</v>
      </c>
      <c r="B7464" t="s">
        <v>431</v>
      </c>
      <c r="C7464" t="s">
        <v>130</v>
      </c>
      <c r="D7464" t="s">
        <v>2388</v>
      </c>
      <c r="E7464">
        <v>0</v>
      </c>
    </row>
    <row r="7465" spans="1:5" x14ac:dyDescent="0.3">
      <c r="A7465">
        <v>74150005</v>
      </c>
      <c r="B7465" t="s">
        <v>431</v>
      </c>
      <c r="C7465" t="s">
        <v>130</v>
      </c>
      <c r="D7465" t="s">
        <v>2389</v>
      </c>
      <c r="E7465">
        <v>0</v>
      </c>
    </row>
    <row r="7466" spans="1:5" x14ac:dyDescent="0.3">
      <c r="A7466">
        <v>74150005</v>
      </c>
      <c r="B7466" t="s">
        <v>431</v>
      </c>
      <c r="C7466" t="s">
        <v>130</v>
      </c>
      <c r="D7466" t="s">
        <v>2390</v>
      </c>
      <c r="E7466">
        <v>0</v>
      </c>
    </row>
    <row r="7467" spans="1:5" x14ac:dyDescent="0.3">
      <c r="A7467">
        <v>74150005</v>
      </c>
      <c r="B7467" t="s">
        <v>431</v>
      </c>
      <c r="C7467" t="s">
        <v>130</v>
      </c>
      <c r="D7467" t="s">
        <v>2391</v>
      </c>
      <c r="E7467">
        <v>0</v>
      </c>
    </row>
    <row r="7468" spans="1:5" x14ac:dyDescent="0.3">
      <c r="A7468">
        <v>74150005</v>
      </c>
      <c r="B7468" t="s">
        <v>431</v>
      </c>
      <c r="C7468" t="s">
        <v>130</v>
      </c>
      <c r="D7468" t="s">
        <v>2392</v>
      </c>
      <c r="E7468">
        <v>0</v>
      </c>
    </row>
    <row r="7469" spans="1:5" x14ac:dyDescent="0.3">
      <c r="A7469">
        <v>74150005</v>
      </c>
      <c r="B7469" t="s">
        <v>431</v>
      </c>
      <c r="C7469" t="s">
        <v>130</v>
      </c>
      <c r="D7469" t="s">
        <v>2393</v>
      </c>
      <c r="E7469">
        <v>0</v>
      </c>
    </row>
    <row r="7470" spans="1:5" x14ac:dyDescent="0.3">
      <c r="A7470">
        <v>74150005</v>
      </c>
      <c r="B7470" t="s">
        <v>431</v>
      </c>
      <c r="C7470" t="s">
        <v>130</v>
      </c>
      <c r="D7470" t="s">
        <v>2394</v>
      </c>
      <c r="E7470">
        <v>0</v>
      </c>
    </row>
    <row r="7471" spans="1:5" x14ac:dyDescent="0.3">
      <c r="A7471">
        <v>74150005</v>
      </c>
      <c r="B7471" t="s">
        <v>431</v>
      </c>
      <c r="C7471" t="s">
        <v>130</v>
      </c>
      <c r="D7471" t="s">
        <v>2395</v>
      </c>
      <c r="E7471">
        <v>0</v>
      </c>
    </row>
    <row r="7472" spans="1:5" x14ac:dyDescent="0.3">
      <c r="A7472">
        <v>74150005</v>
      </c>
      <c r="B7472" t="s">
        <v>431</v>
      </c>
      <c r="C7472" t="s">
        <v>130</v>
      </c>
      <c r="D7472" t="s">
        <v>2396</v>
      </c>
      <c r="E7472">
        <v>0</v>
      </c>
    </row>
    <row r="7473" spans="1:5" x14ac:dyDescent="0.3">
      <c r="A7473">
        <v>74150005</v>
      </c>
      <c r="B7473" t="s">
        <v>431</v>
      </c>
      <c r="C7473" t="s">
        <v>130</v>
      </c>
      <c r="D7473" t="s">
        <v>2397</v>
      </c>
      <c r="E7473">
        <v>0</v>
      </c>
    </row>
    <row r="7474" spans="1:5" x14ac:dyDescent="0.3">
      <c r="A7474">
        <v>74150005</v>
      </c>
      <c r="B7474" t="s">
        <v>431</v>
      </c>
      <c r="C7474" t="s">
        <v>130</v>
      </c>
      <c r="D7474" t="s">
        <v>2398</v>
      </c>
      <c r="E7474">
        <v>0</v>
      </c>
    </row>
    <row r="7475" spans="1:5" x14ac:dyDescent="0.3">
      <c r="A7475">
        <v>74150005</v>
      </c>
      <c r="B7475" t="s">
        <v>431</v>
      </c>
      <c r="C7475" t="s">
        <v>130</v>
      </c>
      <c r="D7475" t="s">
        <v>2399</v>
      </c>
      <c r="E7475">
        <v>0</v>
      </c>
    </row>
    <row r="7476" spans="1:5" x14ac:dyDescent="0.3">
      <c r="A7476">
        <v>74150005</v>
      </c>
      <c r="B7476" t="s">
        <v>431</v>
      </c>
      <c r="C7476" t="s">
        <v>130</v>
      </c>
      <c r="D7476" t="s">
        <v>2400</v>
      </c>
      <c r="E7476">
        <v>0</v>
      </c>
    </row>
    <row r="7477" spans="1:5" x14ac:dyDescent="0.3">
      <c r="A7477">
        <v>74150005</v>
      </c>
      <c r="B7477" t="s">
        <v>431</v>
      </c>
      <c r="C7477" t="s">
        <v>130</v>
      </c>
      <c r="D7477" t="s">
        <v>2401</v>
      </c>
      <c r="E7477">
        <v>0</v>
      </c>
    </row>
    <row r="7478" spans="1:5" x14ac:dyDescent="0.3">
      <c r="A7478">
        <v>74150005</v>
      </c>
      <c r="B7478" t="s">
        <v>431</v>
      </c>
      <c r="C7478" t="s">
        <v>130</v>
      </c>
      <c r="D7478" t="s">
        <v>2402</v>
      </c>
      <c r="E7478">
        <v>0</v>
      </c>
    </row>
    <row r="7479" spans="1:5" x14ac:dyDescent="0.3">
      <c r="A7479">
        <v>74150005</v>
      </c>
      <c r="B7479" t="s">
        <v>431</v>
      </c>
      <c r="C7479" t="s">
        <v>130</v>
      </c>
      <c r="D7479" t="s">
        <v>2403</v>
      </c>
      <c r="E7479">
        <v>0</v>
      </c>
    </row>
    <row r="7480" spans="1:5" x14ac:dyDescent="0.3">
      <c r="A7480">
        <v>74150005</v>
      </c>
      <c r="B7480" t="s">
        <v>431</v>
      </c>
      <c r="C7480" t="s">
        <v>130</v>
      </c>
      <c r="D7480" t="s">
        <v>2404</v>
      </c>
      <c r="E7480">
        <v>0</v>
      </c>
    </row>
    <row r="7481" spans="1:5" x14ac:dyDescent="0.3">
      <c r="A7481">
        <v>74150005</v>
      </c>
      <c r="B7481" t="s">
        <v>431</v>
      </c>
      <c r="C7481" t="s">
        <v>130</v>
      </c>
      <c r="D7481" t="s">
        <v>2405</v>
      </c>
      <c r="E7481">
        <v>0</v>
      </c>
    </row>
    <row r="7482" spans="1:5" x14ac:dyDescent="0.3">
      <c r="A7482">
        <v>74150005</v>
      </c>
      <c r="B7482" t="s">
        <v>431</v>
      </c>
      <c r="C7482" t="s">
        <v>130</v>
      </c>
      <c r="D7482" t="s">
        <v>2406</v>
      </c>
      <c r="E7482">
        <v>0</v>
      </c>
    </row>
    <row r="7483" spans="1:5" x14ac:dyDescent="0.3">
      <c r="A7483">
        <v>74150005</v>
      </c>
      <c r="B7483" t="s">
        <v>431</v>
      </c>
      <c r="C7483" t="s">
        <v>130</v>
      </c>
      <c r="D7483" t="s">
        <v>2407</v>
      </c>
      <c r="E7483">
        <v>0</v>
      </c>
    </row>
    <row r="7484" spans="1:5" x14ac:dyDescent="0.3">
      <c r="A7484">
        <v>74150005</v>
      </c>
      <c r="B7484" t="s">
        <v>431</v>
      </c>
      <c r="C7484" t="s">
        <v>130</v>
      </c>
      <c r="D7484" t="s">
        <v>2408</v>
      </c>
      <c r="E7484">
        <v>0</v>
      </c>
    </row>
    <row r="7485" spans="1:5" x14ac:dyDescent="0.3">
      <c r="A7485">
        <v>74150005</v>
      </c>
      <c r="B7485" t="s">
        <v>431</v>
      </c>
      <c r="C7485" t="s">
        <v>130</v>
      </c>
      <c r="D7485" t="s">
        <v>2409</v>
      </c>
      <c r="E7485">
        <v>0</v>
      </c>
    </row>
    <row r="7486" spans="1:5" x14ac:dyDescent="0.3">
      <c r="A7486">
        <v>74150005</v>
      </c>
      <c r="B7486" t="s">
        <v>431</v>
      </c>
      <c r="C7486" t="s">
        <v>130</v>
      </c>
      <c r="D7486" t="s">
        <v>2410</v>
      </c>
      <c r="E7486">
        <v>-1</v>
      </c>
    </row>
    <row r="7487" spans="1:5" x14ac:dyDescent="0.3">
      <c r="A7487">
        <v>74150005</v>
      </c>
      <c r="B7487" t="s">
        <v>431</v>
      </c>
      <c r="C7487" t="s">
        <v>130</v>
      </c>
      <c r="D7487" t="s">
        <v>2411</v>
      </c>
      <c r="E7487">
        <v>0</v>
      </c>
    </row>
    <row r="7488" spans="1:5" x14ac:dyDescent="0.3">
      <c r="A7488">
        <v>74150005</v>
      </c>
      <c r="B7488" t="s">
        <v>431</v>
      </c>
      <c r="C7488" t="s">
        <v>130</v>
      </c>
      <c r="D7488" t="s">
        <v>2412</v>
      </c>
      <c r="E7488">
        <v>0</v>
      </c>
    </row>
    <row r="7489" spans="1:5" x14ac:dyDescent="0.3">
      <c r="A7489">
        <v>74150005</v>
      </c>
      <c r="B7489" t="s">
        <v>431</v>
      </c>
      <c r="C7489" t="s">
        <v>130</v>
      </c>
      <c r="D7489" t="s">
        <v>2413</v>
      </c>
      <c r="E7489">
        <v>0</v>
      </c>
    </row>
    <row r="7490" spans="1:5" x14ac:dyDescent="0.3">
      <c r="A7490">
        <v>73050001</v>
      </c>
      <c r="B7490" t="s">
        <v>433</v>
      </c>
      <c r="C7490" t="s">
        <v>8</v>
      </c>
      <c r="D7490" t="s">
        <v>2378</v>
      </c>
      <c r="E7490">
        <v>0</v>
      </c>
    </row>
    <row r="7491" spans="1:5" x14ac:dyDescent="0.3">
      <c r="A7491">
        <v>73050001</v>
      </c>
      <c r="B7491" t="s">
        <v>433</v>
      </c>
      <c r="C7491" t="s">
        <v>8</v>
      </c>
      <c r="D7491" t="s">
        <v>2379</v>
      </c>
      <c r="E7491">
        <v>0</v>
      </c>
    </row>
    <row r="7492" spans="1:5" x14ac:dyDescent="0.3">
      <c r="A7492">
        <v>73050001</v>
      </c>
      <c r="B7492" t="s">
        <v>433</v>
      </c>
      <c r="C7492" t="s">
        <v>8</v>
      </c>
      <c r="D7492" t="s">
        <v>2380</v>
      </c>
      <c r="E7492">
        <v>0</v>
      </c>
    </row>
    <row r="7493" spans="1:5" x14ac:dyDescent="0.3">
      <c r="A7493">
        <v>73050001</v>
      </c>
      <c r="B7493" t="s">
        <v>433</v>
      </c>
      <c r="C7493" t="s">
        <v>8</v>
      </c>
      <c r="D7493" t="s">
        <v>2381</v>
      </c>
      <c r="E7493">
        <v>0</v>
      </c>
    </row>
    <row r="7494" spans="1:5" x14ac:dyDescent="0.3">
      <c r="A7494">
        <v>73050001</v>
      </c>
      <c r="B7494" t="s">
        <v>433</v>
      </c>
      <c r="C7494" t="s">
        <v>8</v>
      </c>
      <c r="D7494" t="s">
        <v>2382</v>
      </c>
      <c r="E7494">
        <v>0</v>
      </c>
    </row>
    <row r="7495" spans="1:5" x14ac:dyDescent="0.3">
      <c r="A7495">
        <v>73050001</v>
      </c>
      <c r="B7495" t="s">
        <v>433</v>
      </c>
      <c r="C7495" t="s">
        <v>8</v>
      </c>
      <c r="D7495" t="s">
        <v>2383</v>
      </c>
      <c r="E7495">
        <v>0</v>
      </c>
    </row>
    <row r="7496" spans="1:5" x14ac:dyDescent="0.3">
      <c r="A7496">
        <v>73050001</v>
      </c>
      <c r="B7496" t="s">
        <v>433</v>
      </c>
      <c r="C7496" t="s">
        <v>8</v>
      </c>
      <c r="D7496" t="s">
        <v>2384</v>
      </c>
      <c r="E7496">
        <v>0</v>
      </c>
    </row>
    <row r="7497" spans="1:5" x14ac:dyDescent="0.3">
      <c r="A7497">
        <v>73050001</v>
      </c>
      <c r="B7497" t="s">
        <v>433</v>
      </c>
      <c r="C7497" t="s">
        <v>8</v>
      </c>
      <c r="D7497" t="s">
        <v>2385</v>
      </c>
      <c r="E7497">
        <v>0</v>
      </c>
    </row>
    <row r="7498" spans="1:5" x14ac:dyDescent="0.3">
      <c r="A7498">
        <v>73050001</v>
      </c>
      <c r="B7498" t="s">
        <v>433</v>
      </c>
      <c r="C7498" t="s">
        <v>8</v>
      </c>
      <c r="D7498" t="s">
        <v>2386</v>
      </c>
      <c r="E7498">
        <v>0</v>
      </c>
    </row>
    <row r="7499" spans="1:5" x14ac:dyDescent="0.3">
      <c r="A7499">
        <v>73050001</v>
      </c>
      <c r="B7499" t="s">
        <v>433</v>
      </c>
      <c r="C7499" t="s">
        <v>8</v>
      </c>
      <c r="D7499" t="s">
        <v>2387</v>
      </c>
      <c r="E7499">
        <v>0</v>
      </c>
    </row>
    <row r="7500" spans="1:5" x14ac:dyDescent="0.3">
      <c r="A7500">
        <v>73050001</v>
      </c>
      <c r="B7500" t="s">
        <v>433</v>
      </c>
      <c r="C7500" t="s">
        <v>8</v>
      </c>
      <c r="D7500" t="s">
        <v>2388</v>
      </c>
      <c r="E7500">
        <v>0</v>
      </c>
    </row>
    <row r="7501" spans="1:5" x14ac:dyDescent="0.3">
      <c r="A7501">
        <v>73050001</v>
      </c>
      <c r="B7501" t="s">
        <v>433</v>
      </c>
      <c r="C7501" t="s">
        <v>8</v>
      </c>
      <c r="D7501" t="s">
        <v>2389</v>
      </c>
      <c r="E7501">
        <v>0</v>
      </c>
    </row>
    <row r="7502" spans="1:5" x14ac:dyDescent="0.3">
      <c r="A7502">
        <v>73050001</v>
      </c>
      <c r="B7502" t="s">
        <v>433</v>
      </c>
      <c r="C7502" t="s">
        <v>8</v>
      </c>
      <c r="D7502" t="s">
        <v>2390</v>
      </c>
      <c r="E7502">
        <v>0</v>
      </c>
    </row>
    <row r="7503" spans="1:5" x14ac:dyDescent="0.3">
      <c r="A7503">
        <v>73050001</v>
      </c>
      <c r="B7503" t="s">
        <v>433</v>
      </c>
      <c r="C7503" t="s">
        <v>8</v>
      </c>
      <c r="D7503" t="s">
        <v>2391</v>
      </c>
      <c r="E7503">
        <v>0</v>
      </c>
    </row>
    <row r="7504" spans="1:5" x14ac:dyDescent="0.3">
      <c r="A7504">
        <v>73050001</v>
      </c>
      <c r="B7504" t="s">
        <v>433</v>
      </c>
      <c r="C7504" t="s">
        <v>8</v>
      </c>
      <c r="D7504" t="s">
        <v>2392</v>
      </c>
      <c r="E7504">
        <v>0</v>
      </c>
    </row>
    <row r="7505" spans="1:5" x14ac:dyDescent="0.3">
      <c r="A7505">
        <v>73050001</v>
      </c>
      <c r="B7505" t="s">
        <v>433</v>
      </c>
      <c r="C7505" t="s">
        <v>8</v>
      </c>
      <c r="D7505" t="s">
        <v>2393</v>
      </c>
      <c r="E7505">
        <v>0</v>
      </c>
    </row>
    <row r="7506" spans="1:5" x14ac:dyDescent="0.3">
      <c r="A7506">
        <v>73050001</v>
      </c>
      <c r="B7506" t="s">
        <v>433</v>
      </c>
      <c r="C7506" t="s">
        <v>8</v>
      </c>
      <c r="D7506" t="s">
        <v>2394</v>
      </c>
      <c r="E7506">
        <v>0</v>
      </c>
    </row>
    <row r="7507" spans="1:5" x14ac:dyDescent="0.3">
      <c r="A7507">
        <v>73050001</v>
      </c>
      <c r="B7507" t="s">
        <v>433</v>
      </c>
      <c r="C7507" t="s">
        <v>8</v>
      </c>
      <c r="D7507" t="s">
        <v>2395</v>
      </c>
      <c r="E7507">
        <v>0</v>
      </c>
    </row>
    <row r="7508" spans="1:5" x14ac:dyDescent="0.3">
      <c r="A7508">
        <v>73050001</v>
      </c>
      <c r="B7508" t="s">
        <v>433</v>
      </c>
      <c r="C7508" t="s">
        <v>8</v>
      </c>
      <c r="D7508" t="s">
        <v>2396</v>
      </c>
      <c r="E7508">
        <v>0</v>
      </c>
    </row>
    <row r="7509" spans="1:5" x14ac:dyDescent="0.3">
      <c r="A7509">
        <v>73050001</v>
      </c>
      <c r="B7509" t="s">
        <v>433</v>
      </c>
      <c r="C7509" t="s">
        <v>8</v>
      </c>
      <c r="D7509" t="s">
        <v>2397</v>
      </c>
      <c r="E7509">
        <v>0</v>
      </c>
    </row>
    <row r="7510" spans="1:5" x14ac:dyDescent="0.3">
      <c r="A7510">
        <v>73050001</v>
      </c>
      <c r="B7510" t="s">
        <v>433</v>
      </c>
      <c r="C7510" t="s">
        <v>8</v>
      </c>
      <c r="D7510" t="s">
        <v>2398</v>
      </c>
      <c r="E7510">
        <v>0</v>
      </c>
    </row>
    <row r="7511" spans="1:5" x14ac:dyDescent="0.3">
      <c r="A7511">
        <v>73050001</v>
      </c>
      <c r="B7511" t="s">
        <v>433</v>
      </c>
      <c r="C7511" t="s">
        <v>8</v>
      </c>
      <c r="D7511" t="s">
        <v>2399</v>
      </c>
      <c r="E7511">
        <v>0</v>
      </c>
    </row>
    <row r="7512" spans="1:5" x14ac:dyDescent="0.3">
      <c r="A7512">
        <v>73050001</v>
      </c>
      <c r="B7512" t="s">
        <v>433</v>
      </c>
      <c r="C7512" t="s">
        <v>8</v>
      </c>
      <c r="D7512" t="s">
        <v>2400</v>
      </c>
      <c r="E7512">
        <v>0</v>
      </c>
    </row>
    <row r="7513" spans="1:5" x14ac:dyDescent="0.3">
      <c r="A7513">
        <v>73050001</v>
      </c>
      <c r="B7513" t="s">
        <v>433</v>
      </c>
      <c r="C7513" t="s">
        <v>8</v>
      </c>
      <c r="D7513" t="s">
        <v>2401</v>
      </c>
      <c r="E7513">
        <v>-1</v>
      </c>
    </row>
    <row r="7514" spans="1:5" x14ac:dyDescent="0.3">
      <c r="A7514">
        <v>73050001</v>
      </c>
      <c r="B7514" t="s">
        <v>433</v>
      </c>
      <c r="C7514" t="s">
        <v>8</v>
      </c>
      <c r="D7514" t="s">
        <v>2402</v>
      </c>
      <c r="E7514">
        <v>0</v>
      </c>
    </row>
    <row r="7515" spans="1:5" x14ac:dyDescent="0.3">
      <c r="A7515">
        <v>73050001</v>
      </c>
      <c r="B7515" t="s">
        <v>433</v>
      </c>
      <c r="C7515" t="s">
        <v>8</v>
      </c>
      <c r="D7515" t="s">
        <v>2403</v>
      </c>
      <c r="E7515">
        <v>0</v>
      </c>
    </row>
    <row r="7516" spans="1:5" x14ac:dyDescent="0.3">
      <c r="A7516">
        <v>73050001</v>
      </c>
      <c r="B7516" t="s">
        <v>433</v>
      </c>
      <c r="C7516" t="s">
        <v>8</v>
      </c>
      <c r="D7516" t="s">
        <v>2404</v>
      </c>
      <c r="E7516">
        <v>0</v>
      </c>
    </row>
    <row r="7517" spans="1:5" x14ac:dyDescent="0.3">
      <c r="A7517">
        <v>73050001</v>
      </c>
      <c r="B7517" t="s">
        <v>433</v>
      </c>
      <c r="C7517" t="s">
        <v>8</v>
      </c>
      <c r="D7517" t="s">
        <v>2405</v>
      </c>
      <c r="E7517">
        <v>0</v>
      </c>
    </row>
    <row r="7518" spans="1:5" x14ac:dyDescent="0.3">
      <c r="A7518">
        <v>73050001</v>
      </c>
      <c r="B7518" t="s">
        <v>433</v>
      </c>
      <c r="C7518" t="s">
        <v>8</v>
      </c>
      <c r="D7518" t="s">
        <v>2406</v>
      </c>
      <c r="E7518">
        <v>0</v>
      </c>
    </row>
    <row r="7519" spans="1:5" x14ac:dyDescent="0.3">
      <c r="A7519">
        <v>73050001</v>
      </c>
      <c r="B7519" t="s">
        <v>433</v>
      </c>
      <c r="C7519" t="s">
        <v>8</v>
      </c>
      <c r="D7519" t="s">
        <v>2407</v>
      </c>
      <c r="E7519">
        <v>0</v>
      </c>
    </row>
    <row r="7520" spans="1:5" x14ac:dyDescent="0.3">
      <c r="A7520">
        <v>73050001</v>
      </c>
      <c r="B7520" t="s">
        <v>433</v>
      </c>
      <c r="C7520" t="s">
        <v>8</v>
      </c>
      <c r="D7520" t="s">
        <v>2408</v>
      </c>
      <c r="E7520">
        <v>0</v>
      </c>
    </row>
    <row r="7521" spans="1:5" x14ac:dyDescent="0.3">
      <c r="A7521">
        <v>73050001</v>
      </c>
      <c r="B7521" t="s">
        <v>433</v>
      </c>
      <c r="C7521" t="s">
        <v>8</v>
      </c>
      <c r="D7521" t="s">
        <v>2409</v>
      </c>
      <c r="E7521">
        <v>-1</v>
      </c>
    </row>
    <row r="7522" spans="1:5" x14ac:dyDescent="0.3">
      <c r="A7522">
        <v>73050001</v>
      </c>
      <c r="B7522" t="s">
        <v>433</v>
      </c>
      <c r="C7522" t="s">
        <v>8</v>
      </c>
      <c r="D7522" t="s">
        <v>2410</v>
      </c>
      <c r="E7522">
        <v>-1</v>
      </c>
    </row>
    <row r="7523" spans="1:5" x14ac:dyDescent="0.3">
      <c r="A7523">
        <v>73050001</v>
      </c>
      <c r="B7523" t="s">
        <v>433</v>
      </c>
      <c r="C7523" t="s">
        <v>8</v>
      </c>
      <c r="D7523" t="s">
        <v>2411</v>
      </c>
      <c r="E7523">
        <v>0</v>
      </c>
    </row>
    <row r="7524" spans="1:5" x14ac:dyDescent="0.3">
      <c r="A7524">
        <v>73050001</v>
      </c>
      <c r="B7524" t="s">
        <v>433</v>
      </c>
      <c r="C7524" t="s">
        <v>8</v>
      </c>
      <c r="D7524" t="s">
        <v>2412</v>
      </c>
      <c r="E7524">
        <v>0</v>
      </c>
    </row>
    <row r="7525" spans="1:5" x14ac:dyDescent="0.3">
      <c r="A7525">
        <v>73050001</v>
      </c>
      <c r="B7525" t="s">
        <v>433</v>
      </c>
      <c r="C7525" t="s">
        <v>8</v>
      </c>
      <c r="D7525" t="s">
        <v>2413</v>
      </c>
      <c r="E7525">
        <v>0</v>
      </c>
    </row>
    <row r="7526" spans="1:5" x14ac:dyDescent="0.3">
      <c r="A7526">
        <v>66050001</v>
      </c>
      <c r="B7526" t="s">
        <v>435</v>
      </c>
      <c r="C7526" t="s">
        <v>8</v>
      </c>
      <c r="D7526" t="s">
        <v>2378</v>
      </c>
      <c r="E7526">
        <v>0</v>
      </c>
    </row>
    <row r="7527" spans="1:5" x14ac:dyDescent="0.3">
      <c r="A7527">
        <v>66050001</v>
      </c>
      <c r="B7527" t="s">
        <v>435</v>
      </c>
      <c r="C7527" t="s">
        <v>8</v>
      </c>
      <c r="D7527" t="s">
        <v>2379</v>
      </c>
      <c r="E7527">
        <v>-3</v>
      </c>
    </row>
    <row r="7528" spans="1:5" x14ac:dyDescent="0.3">
      <c r="A7528">
        <v>66050001</v>
      </c>
      <c r="B7528" t="s">
        <v>435</v>
      </c>
      <c r="C7528" t="s">
        <v>8</v>
      </c>
      <c r="D7528" t="s">
        <v>2380</v>
      </c>
      <c r="E7528">
        <v>0</v>
      </c>
    </row>
    <row r="7529" spans="1:5" x14ac:dyDescent="0.3">
      <c r="A7529">
        <v>66050001</v>
      </c>
      <c r="B7529" t="s">
        <v>435</v>
      </c>
      <c r="C7529" t="s">
        <v>8</v>
      </c>
      <c r="D7529" t="s">
        <v>2381</v>
      </c>
      <c r="E7529">
        <v>0</v>
      </c>
    </row>
    <row r="7530" spans="1:5" x14ac:dyDescent="0.3">
      <c r="A7530">
        <v>66050001</v>
      </c>
      <c r="B7530" t="s">
        <v>435</v>
      </c>
      <c r="C7530" t="s">
        <v>8</v>
      </c>
      <c r="D7530" t="s">
        <v>2382</v>
      </c>
      <c r="E7530">
        <v>0</v>
      </c>
    </row>
    <row r="7531" spans="1:5" x14ac:dyDescent="0.3">
      <c r="A7531">
        <v>66050001</v>
      </c>
      <c r="B7531" t="s">
        <v>435</v>
      </c>
      <c r="C7531" t="s">
        <v>8</v>
      </c>
      <c r="D7531" t="s">
        <v>2383</v>
      </c>
      <c r="E7531">
        <v>0</v>
      </c>
    </row>
    <row r="7532" spans="1:5" x14ac:dyDescent="0.3">
      <c r="A7532">
        <v>66050001</v>
      </c>
      <c r="B7532" t="s">
        <v>435</v>
      </c>
      <c r="C7532" t="s">
        <v>8</v>
      </c>
      <c r="D7532" t="s">
        <v>2384</v>
      </c>
      <c r="E7532">
        <v>0</v>
      </c>
    </row>
    <row r="7533" spans="1:5" x14ac:dyDescent="0.3">
      <c r="A7533">
        <v>66050001</v>
      </c>
      <c r="B7533" t="s">
        <v>435</v>
      </c>
      <c r="C7533" t="s">
        <v>8</v>
      </c>
      <c r="D7533" t="s">
        <v>2385</v>
      </c>
      <c r="E7533">
        <v>0</v>
      </c>
    </row>
    <row r="7534" spans="1:5" x14ac:dyDescent="0.3">
      <c r="A7534">
        <v>66050001</v>
      </c>
      <c r="B7534" t="s">
        <v>435</v>
      </c>
      <c r="C7534" t="s">
        <v>8</v>
      </c>
      <c r="D7534" t="s">
        <v>2386</v>
      </c>
      <c r="E7534">
        <v>-3</v>
      </c>
    </row>
    <row r="7535" spans="1:5" x14ac:dyDescent="0.3">
      <c r="A7535">
        <v>66050001</v>
      </c>
      <c r="B7535" t="s">
        <v>435</v>
      </c>
      <c r="C7535" t="s">
        <v>8</v>
      </c>
      <c r="D7535" t="s">
        <v>2387</v>
      </c>
      <c r="E7535">
        <v>0</v>
      </c>
    </row>
    <row r="7536" spans="1:5" x14ac:dyDescent="0.3">
      <c r="A7536">
        <v>66050001</v>
      </c>
      <c r="B7536" t="s">
        <v>435</v>
      </c>
      <c r="C7536" t="s">
        <v>8</v>
      </c>
      <c r="D7536" t="s">
        <v>2388</v>
      </c>
      <c r="E7536">
        <v>0</v>
      </c>
    </row>
    <row r="7537" spans="1:5" x14ac:dyDescent="0.3">
      <c r="A7537">
        <v>66050001</v>
      </c>
      <c r="B7537" t="s">
        <v>435</v>
      </c>
      <c r="C7537" t="s">
        <v>8</v>
      </c>
      <c r="D7537" t="s">
        <v>2389</v>
      </c>
      <c r="E7537">
        <v>0</v>
      </c>
    </row>
    <row r="7538" spans="1:5" x14ac:dyDescent="0.3">
      <c r="A7538">
        <v>66050001</v>
      </c>
      <c r="B7538" t="s">
        <v>435</v>
      </c>
      <c r="C7538" t="s">
        <v>8</v>
      </c>
      <c r="D7538" t="s">
        <v>2390</v>
      </c>
      <c r="E7538">
        <v>0</v>
      </c>
    </row>
    <row r="7539" spans="1:5" x14ac:dyDescent="0.3">
      <c r="A7539">
        <v>66050001</v>
      </c>
      <c r="B7539" t="s">
        <v>435</v>
      </c>
      <c r="C7539" t="s">
        <v>8</v>
      </c>
      <c r="D7539" t="s">
        <v>2391</v>
      </c>
      <c r="E7539">
        <v>-3</v>
      </c>
    </row>
    <row r="7540" spans="1:5" x14ac:dyDescent="0.3">
      <c r="A7540">
        <v>66050001</v>
      </c>
      <c r="B7540" t="s">
        <v>435</v>
      </c>
      <c r="C7540" t="s">
        <v>8</v>
      </c>
      <c r="D7540" t="s">
        <v>2392</v>
      </c>
      <c r="E7540">
        <v>0</v>
      </c>
    </row>
    <row r="7541" spans="1:5" x14ac:dyDescent="0.3">
      <c r="A7541">
        <v>66050001</v>
      </c>
      <c r="B7541" t="s">
        <v>435</v>
      </c>
      <c r="C7541" t="s">
        <v>8</v>
      </c>
      <c r="D7541" t="s">
        <v>2393</v>
      </c>
      <c r="E7541">
        <v>0</v>
      </c>
    </row>
    <row r="7542" spans="1:5" x14ac:dyDescent="0.3">
      <c r="A7542">
        <v>66050001</v>
      </c>
      <c r="B7542" t="s">
        <v>435</v>
      </c>
      <c r="C7542" t="s">
        <v>8</v>
      </c>
      <c r="D7542" t="s">
        <v>2394</v>
      </c>
      <c r="E7542">
        <v>0</v>
      </c>
    </row>
    <row r="7543" spans="1:5" x14ac:dyDescent="0.3">
      <c r="A7543">
        <v>66050001</v>
      </c>
      <c r="B7543" t="s">
        <v>435</v>
      </c>
      <c r="C7543" t="s">
        <v>8</v>
      </c>
      <c r="D7543" t="s">
        <v>2395</v>
      </c>
      <c r="E7543">
        <v>0</v>
      </c>
    </row>
    <row r="7544" spans="1:5" x14ac:dyDescent="0.3">
      <c r="A7544">
        <v>66050001</v>
      </c>
      <c r="B7544" t="s">
        <v>435</v>
      </c>
      <c r="C7544" t="s">
        <v>8</v>
      </c>
      <c r="D7544" t="s">
        <v>2396</v>
      </c>
      <c r="E7544">
        <v>0</v>
      </c>
    </row>
    <row r="7545" spans="1:5" x14ac:dyDescent="0.3">
      <c r="A7545">
        <v>66050001</v>
      </c>
      <c r="B7545" t="s">
        <v>435</v>
      </c>
      <c r="C7545" t="s">
        <v>8</v>
      </c>
      <c r="D7545" t="s">
        <v>2397</v>
      </c>
      <c r="E7545">
        <v>-2</v>
      </c>
    </row>
    <row r="7546" spans="1:5" x14ac:dyDescent="0.3">
      <c r="A7546">
        <v>66050001</v>
      </c>
      <c r="B7546" t="s">
        <v>435</v>
      </c>
      <c r="C7546" t="s">
        <v>8</v>
      </c>
      <c r="D7546" t="s">
        <v>2398</v>
      </c>
      <c r="E7546">
        <v>-4</v>
      </c>
    </row>
    <row r="7547" spans="1:5" x14ac:dyDescent="0.3">
      <c r="A7547">
        <v>66050001</v>
      </c>
      <c r="B7547" t="s">
        <v>435</v>
      </c>
      <c r="C7547" t="s">
        <v>8</v>
      </c>
      <c r="D7547" t="s">
        <v>2399</v>
      </c>
      <c r="E7547">
        <v>0</v>
      </c>
    </row>
    <row r="7548" spans="1:5" x14ac:dyDescent="0.3">
      <c r="A7548">
        <v>66050001</v>
      </c>
      <c r="B7548" t="s">
        <v>435</v>
      </c>
      <c r="C7548" t="s">
        <v>8</v>
      </c>
      <c r="D7548" t="s">
        <v>2400</v>
      </c>
      <c r="E7548">
        <v>0</v>
      </c>
    </row>
    <row r="7549" spans="1:5" x14ac:dyDescent="0.3">
      <c r="A7549">
        <v>66050001</v>
      </c>
      <c r="B7549" t="s">
        <v>435</v>
      </c>
      <c r="C7549" t="s">
        <v>8</v>
      </c>
      <c r="D7549" t="s">
        <v>2401</v>
      </c>
      <c r="E7549">
        <v>0</v>
      </c>
    </row>
    <row r="7550" spans="1:5" x14ac:dyDescent="0.3">
      <c r="A7550">
        <v>66050001</v>
      </c>
      <c r="B7550" t="s">
        <v>435</v>
      </c>
      <c r="C7550" t="s">
        <v>8</v>
      </c>
      <c r="D7550" t="s">
        <v>2402</v>
      </c>
      <c r="E7550">
        <v>-3</v>
      </c>
    </row>
    <row r="7551" spans="1:5" x14ac:dyDescent="0.3">
      <c r="A7551">
        <v>66050001</v>
      </c>
      <c r="B7551" t="s">
        <v>435</v>
      </c>
      <c r="C7551" t="s">
        <v>8</v>
      </c>
      <c r="D7551" t="s">
        <v>2403</v>
      </c>
      <c r="E7551">
        <v>0</v>
      </c>
    </row>
    <row r="7552" spans="1:5" x14ac:dyDescent="0.3">
      <c r="A7552">
        <v>66050001</v>
      </c>
      <c r="B7552" t="s">
        <v>435</v>
      </c>
      <c r="C7552" t="s">
        <v>8</v>
      </c>
      <c r="D7552" t="s">
        <v>2404</v>
      </c>
      <c r="E7552">
        <v>0</v>
      </c>
    </row>
    <row r="7553" spans="1:5" x14ac:dyDescent="0.3">
      <c r="A7553">
        <v>66050001</v>
      </c>
      <c r="B7553" t="s">
        <v>435</v>
      </c>
      <c r="C7553" t="s">
        <v>8</v>
      </c>
      <c r="D7553" t="s">
        <v>2405</v>
      </c>
      <c r="E7553">
        <v>0</v>
      </c>
    </row>
    <row r="7554" spans="1:5" x14ac:dyDescent="0.3">
      <c r="A7554">
        <v>66050001</v>
      </c>
      <c r="B7554" t="s">
        <v>435</v>
      </c>
      <c r="C7554" t="s">
        <v>8</v>
      </c>
      <c r="D7554" t="s">
        <v>2406</v>
      </c>
      <c r="E7554">
        <v>0</v>
      </c>
    </row>
    <row r="7555" spans="1:5" x14ac:dyDescent="0.3">
      <c r="A7555">
        <v>66050001</v>
      </c>
      <c r="B7555" t="s">
        <v>435</v>
      </c>
      <c r="C7555" t="s">
        <v>8</v>
      </c>
      <c r="D7555" t="s">
        <v>2407</v>
      </c>
      <c r="E7555">
        <v>0</v>
      </c>
    </row>
    <row r="7556" spans="1:5" x14ac:dyDescent="0.3">
      <c r="A7556">
        <v>66050001</v>
      </c>
      <c r="B7556" t="s">
        <v>435</v>
      </c>
      <c r="C7556" t="s">
        <v>8</v>
      </c>
      <c r="D7556" t="s">
        <v>2408</v>
      </c>
      <c r="E7556">
        <v>-3</v>
      </c>
    </row>
    <row r="7557" spans="1:5" x14ac:dyDescent="0.3">
      <c r="A7557">
        <v>66050001</v>
      </c>
      <c r="B7557" t="s">
        <v>435</v>
      </c>
      <c r="C7557" t="s">
        <v>8</v>
      </c>
      <c r="D7557" t="s">
        <v>2409</v>
      </c>
      <c r="E7557">
        <v>0</v>
      </c>
    </row>
    <row r="7558" spans="1:5" x14ac:dyDescent="0.3">
      <c r="A7558">
        <v>66050001</v>
      </c>
      <c r="B7558" t="s">
        <v>435</v>
      </c>
      <c r="C7558" t="s">
        <v>8</v>
      </c>
      <c r="D7558" t="s">
        <v>2410</v>
      </c>
      <c r="E7558">
        <v>0</v>
      </c>
    </row>
    <row r="7559" spans="1:5" x14ac:dyDescent="0.3">
      <c r="A7559">
        <v>66050001</v>
      </c>
      <c r="B7559" t="s">
        <v>435</v>
      </c>
      <c r="C7559" t="s">
        <v>8</v>
      </c>
      <c r="D7559" t="s">
        <v>2411</v>
      </c>
      <c r="E7559">
        <v>0</v>
      </c>
    </row>
    <row r="7560" spans="1:5" x14ac:dyDescent="0.3">
      <c r="A7560">
        <v>66050001</v>
      </c>
      <c r="B7560" t="s">
        <v>435</v>
      </c>
      <c r="C7560" t="s">
        <v>8</v>
      </c>
      <c r="D7560" t="s">
        <v>2412</v>
      </c>
      <c r="E7560">
        <v>0</v>
      </c>
    </row>
    <row r="7561" spans="1:5" x14ac:dyDescent="0.3">
      <c r="A7561">
        <v>66050001</v>
      </c>
      <c r="B7561" t="s">
        <v>435</v>
      </c>
      <c r="C7561" t="s">
        <v>8</v>
      </c>
      <c r="D7561" t="s">
        <v>2413</v>
      </c>
      <c r="E7561">
        <v>0</v>
      </c>
    </row>
    <row r="7562" spans="1:5" x14ac:dyDescent="0.3">
      <c r="A7562">
        <v>91500043</v>
      </c>
      <c r="B7562" t="s">
        <v>437</v>
      </c>
      <c r="C7562" t="s">
        <v>8</v>
      </c>
      <c r="D7562" t="s">
        <v>2378</v>
      </c>
      <c r="E7562">
        <v>-2</v>
      </c>
    </row>
    <row r="7563" spans="1:5" x14ac:dyDescent="0.3">
      <c r="A7563">
        <v>91500043</v>
      </c>
      <c r="B7563" t="s">
        <v>437</v>
      </c>
      <c r="C7563" t="s">
        <v>8</v>
      </c>
      <c r="D7563" t="s">
        <v>2379</v>
      </c>
      <c r="E7563">
        <v>0</v>
      </c>
    </row>
    <row r="7564" spans="1:5" x14ac:dyDescent="0.3">
      <c r="A7564">
        <v>91500043</v>
      </c>
      <c r="B7564" t="s">
        <v>437</v>
      </c>
      <c r="C7564" t="s">
        <v>8</v>
      </c>
      <c r="D7564" t="s">
        <v>2380</v>
      </c>
      <c r="E7564">
        <v>0</v>
      </c>
    </row>
    <row r="7565" spans="1:5" x14ac:dyDescent="0.3">
      <c r="A7565">
        <v>91500043</v>
      </c>
      <c r="B7565" t="s">
        <v>437</v>
      </c>
      <c r="C7565" t="s">
        <v>8</v>
      </c>
      <c r="D7565" t="s">
        <v>2381</v>
      </c>
      <c r="E7565">
        <v>0</v>
      </c>
    </row>
    <row r="7566" spans="1:5" x14ac:dyDescent="0.3">
      <c r="A7566">
        <v>91500043</v>
      </c>
      <c r="B7566" t="s">
        <v>437</v>
      </c>
      <c r="C7566" t="s">
        <v>8</v>
      </c>
      <c r="D7566" t="s">
        <v>2382</v>
      </c>
      <c r="E7566">
        <v>0</v>
      </c>
    </row>
    <row r="7567" spans="1:5" x14ac:dyDescent="0.3">
      <c r="A7567">
        <v>91500043</v>
      </c>
      <c r="B7567" t="s">
        <v>437</v>
      </c>
      <c r="C7567" t="s">
        <v>8</v>
      </c>
      <c r="D7567" t="s">
        <v>2383</v>
      </c>
      <c r="E7567">
        <v>0</v>
      </c>
    </row>
    <row r="7568" spans="1:5" x14ac:dyDescent="0.3">
      <c r="A7568">
        <v>91500043</v>
      </c>
      <c r="B7568" t="s">
        <v>437</v>
      </c>
      <c r="C7568" t="s">
        <v>8</v>
      </c>
      <c r="D7568" t="s">
        <v>2384</v>
      </c>
      <c r="E7568">
        <v>0</v>
      </c>
    </row>
    <row r="7569" spans="1:5" x14ac:dyDescent="0.3">
      <c r="A7569">
        <v>91500043</v>
      </c>
      <c r="B7569" t="s">
        <v>437</v>
      </c>
      <c r="C7569" t="s">
        <v>8</v>
      </c>
      <c r="D7569" t="s">
        <v>2385</v>
      </c>
      <c r="E7569">
        <v>0</v>
      </c>
    </row>
    <row r="7570" spans="1:5" x14ac:dyDescent="0.3">
      <c r="A7570">
        <v>91500043</v>
      </c>
      <c r="B7570" t="s">
        <v>437</v>
      </c>
      <c r="C7570" t="s">
        <v>8</v>
      </c>
      <c r="D7570" t="s">
        <v>2386</v>
      </c>
      <c r="E7570">
        <v>0</v>
      </c>
    </row>
    <row r="7571" spans="1:5" x14ac:dyDescent="0.3">
      <c r="A7571">
        <v>91500043</v>
      </c>
      <c r="B7571" t="s">
        <v>437</v>
      </c>
      <c r="C7571" t="s">
        <v>8</v>
      </c>
      <c r="D7571" t="s">
        <v>2387</v>
      </c>
      <c r="E7571">
        <v>0</v>
      </c>
    </row>
    <row r="7572" spans="1:5" x14ac:dyDescent="0.3">
      <c r="A7572">
        <v>91500043</v>
      </c>
      <c r="B7572" t="s">
        <v>437</v>
      </c>
      <c r="C7572" t="s">
        <v>8</v>
      </c>
      <c r="D7572" t="s">
        <v>2388</v>
      </c>
      <c r="E7572">
        <v>0</v>
      </c>
    </row>
    <row r="7573" spans="1:5" x14ac:dyDescent="0.3">
      <c r="A7573">
        <v>91500043</v>
      </c>
      <c r="B7573" t="s">
        <v>437</v>
      </c>
      <c r="C7573" t="s">
        <v>8</v>
      </c>
      <c r="D7573" t="s">
        <v>2389</v>
      </c>
      <c r="E7573">
        <v>0</v>
      </c>
    </row>
    <row r="7574" spans="1:5" x14ac:dyDescent="0.3">
      <c r="A7574">
        <v>91500043</v>
      </c>
      <c r="B7574" t="s">
        <v>437</v>
      </c>
      <c r="C7574" t="s">
        <v>8</v>
      </c>
      <c r="D7574" t="s">
        <v>2390</v>
      </c>
      <c r="E7574">
        <v>-2</v>
      </c>
    </row>
    <row r="7575" spans="1:5" x14ac:dyDescent="0.3">
      <c r="A7575">
        <v>91500043</v>
      </c>
      <c r="B7575" t="s">
        <v>437</v>
      </c>
      <c r="C7575" t="s">
        <v>8</v>
      </c>
      <c r="D7575" t="s">
        <v>2391</v>
      </c>
      <c r="E7575">
        <v>0</v>
      </c>
    </row>
    <row r="7576" spans="1:5" x14ac:dyDescent="0.3">
      <c r="A7576">
        <v>91500043</v>
      </c>
      <c r="B7576" t="s">
        <v>437</v>
      </c>
      <c r="C7576" t="s">
        <v>8</v>
      </c>
      <c r="D7576" t="s">
        <v>2392</v>
      </c>
      <c r="E7576">
        <v>0</v>
      </c>
    </row>
    <row r="7577" spans="1:5" x14ac:dyDescent="0.3">
      <c r="A7577">
        <v>91500043</v>
      </c>
      <c r="B7577" t="s">
        <v>437</v>
      </c>
      <c r="C7577" t="s">
        <v>8</v>
      </c>
      <c r="D7577" t="s">
        <v>2393</v>
      </c>
      <c r="E7577">
        <v>0</v>
      </c>
    </row>
    <row r="7578" spans="1:5" x14ac:dyDescent="0.3">
      <c r="A7578">
        <v>91500043</v>
      </c>
      <c r="B7578" t="s">
        <v>437</v>
      </c>
      <c r="C7578" t="s">
        <v>8</v>
      </c>
      <c r="D7578" t="s">
        <v>2394</v>
      </c>
      <c r="E7578">
        <v>0</v>
      </c>
    </row>
    <row r="7579" spans="1:5" x14ac:dyDescent="0.3">
      <c r="A7579">
        <v>91500043</v>
      </c>
      <c r="B7579" t="s">
        <v>437</v>
      </c>
      <c r="C7579" t="s">
        <v>8</v>
      </c>
      <c r="D7579" t="s">
        <v>2395</v>
      </c>
      <c r="E7579">
        <v>0</v>
      </c>
    </row>
    <row r="7580" spans="1:5" x14ac:dyDescent="0.3">
      <c r="A7580">
        <v>91500043</v>
      </c>
      <c r="B7580" t="s">
        <v>437</v>
      </c>
      <c r="C7580" t="s">
        <v>8</v>
      </c>
      <c r="D7580" t="s">
        <v>2396</v>
      </c>
      <c r="E7580">
        <v>0</v>
      </c>
    </row>
    <row r="7581" spans="1:5" x14ac:dyDescent="0.3">
      <c r="A7581">
        <v>91500043</v>
      </c>
      <c r="B7581" t="s">
        <v>437</v>
      </c>
      <c r="C7581" t="s">
        <v>8</v>
      </c>
      <c r="D7581" t="s">
        <v>2397</v>
      </c>
      <c r="E7581">
        <v>0</v>
      </c>
    </row>
    <row r="7582" spans="1:5" x14ac:dyDescent="0.3">
      <c r="A7582">
        <v>91500043</v>
      </c>
      <c r="B7582" t="s">
        <v>437</v>
      </c>
      <c r="C7582" t="s">
        <v>8</v>
      </c>
      <c r="D7582" t="s">
        <v>2398</v>
      </c>
      <c r="E7582">
        <v>0</v>
      </c>
    </row>
    <row r="7583" spans="1:5" x14ac:dyDescent="0.3">
      <c r="A7583">
        <v>91500043</v>
      </c>
      <c r="B7583" t="s">
        <v>437</v>
      </c>
      <c r="C7583" t="s">
        <v>8</v>
      </c>
      <c r="D7583" t="s">
        <v>2399</v>
      </c>
      <c r="E7583">
        <v>0</v>
      </c>
    </row>
    <row r="7584" spans="1:5" x14ac:dyDescent="0.3">
      <c r="A7584">
        <v>91500043</v>
      </c>
      <c r="B7584" t="s">
        <v>437</v>
      </c>
      <c r="C7584" t="s">
        <v>8</v>
      </c>
      <c r="D7584" t="s">
        <v>2400</v>
      </c>
      <c r="E7584">
        <v>0</v>
      </c>
    </row>
    <row r="7585" spans="1:5" x14ac:dyDescent="0.3">
      <c r="A7585">
        <v>91500043</v>
      </c>
      <c r="B7585" t="s">
        <v>437</v>
      </c>
      <c r="C7585" t="s">
        <v>8</v>
      </c>
      <c r="D7585" t="s">
        <v>2401</v>
      </c>
      <c r="E7585">
        <v>0</v>
      </c>
    </row>
    <row r="7586" spans="1:5" x14ac:dyDescent="0.3">
      <c r="A7586">
        <v>91500043</v>
      </c>
      <c r="B7586" t="s">
        <v>437</v>
      </c>
      <c r="C7586" t="s">
        <v>8</v>
      </c>
      <c r="D7586" t="s">
        <v>2402</v>
      </c>
      <c r="E7586">
        <v>0</v>
      </c>
    </row>
    <row r="7587" spans="1:5" x14ac:dyDescent="0.3">
      <c r="A7587">
        <v>91500043</v>
      </c>
      <c r="B7587" t="s">
        <v>437</v>
      </c>
      <c r="C7587" t="s">
        <v>8</v>
      </c>
      <c r="D7587" t="s">
        <v>2403</v>
      </c>
      <c r="E7587">
        <v>0</v>
      </c>
    </row>
    <row r="7588" spans="1:5" x14ac:dyDescent="0.3">
      <c r="A7588">
        <v>91500043</v>
      </c>
      <c r="B7588" t="s">
        <v>437</v>
      </c>
      <c r="C7588" t="s">
        <v>8</v>
      </c>
      <c r="D7588" t="s">
        <v>2404</v>
      </c>
      <c r="E7588">
        <v>0</v>
      </c>
    </row>
    <row r="7589" spans="1:5" x14ac:dyDescent="0.3">
      <c r="A7589">
        <v>91500043</v>
      </c>
      <c r="B7589" t="s">
        <v>437</v>
      </c>
      <c r="C7589" t="s">
        <v>8</v>
      </c>
      <c r="D7589" t="s">
        <v>2405</v>
      </c>
      <c r="E7589">
        <v>0</v>
      </c>
    </row>
    <row r="7590" spans="1:5" x14ac:dyDescent="0.3">
      <c r="A7590">
        <v>91500043</v>
      </c>
      <c r="B7590" t="s">
        <v>437</v>
      </c>
      <c r="C7590" t="s">
        <v>8</v>
      </c>
      <c r="D7590" t="s">
        <v>2406</v>
      </c>
      <c r="E7590">
        <v>0</v>
      </c>
    </row>
    <row r="7591" spans="1:5" x14ac:dyDescent="0.3">
      <c r="A7591">
        <v>91500043</v>
      </c>
      <c r="B7591" t="s">
        <v>437</v>
      </c>
      <c r="C7591" t="s">
        <v>8</v>
      </c>
      <c r="D7591" t="s">
        <v>2407</v>
      </c>
      <c r="E7591">
        <v>0</v>
      </c>
    </row>
    <row r="7592" spans="1:5" x14ac:dyDescent="0.3">
      <c r="A7592">
        <v>91500043</v>
      </c>
      <c r="B7592" t="s">
        <v>437</v>
      </c>
      <c r="C7592" t="s">
        <v>8</v>
      </c>
      <c r="D7592" t="s">
        <v>2408</v>
      </c>
      <c r="E7592">
        <v>0</v>
      </c>
    </row>
    <row r="7593" spans="1:5" x14ac:dyDescent="0.3">
      <c r="A7593">
        <v>91500043</v>
      </c>
      <c r="B7593" t="s">
        <v>437</v>
      </c>
      <c r="C7593" t="s">
        <v>8</v>
      </c>
      <c r="D7593" t="s">
        <v>2409</v>
      </c>
      <c r="E7593">
        <v>0</v>
      </c>
    </row>
    <row r="7594" spans="1:5" x14ac:dyDescent="0.3">
      <c r="A7594">
        <v>91500043</v>
      </c>
      <c r="B7594" t="s">
        <v>437</v>
      </c>
      <c r="C7594" t="s">
        <v>8</v>
      </c>
      <c r="D7594" t="s">
        <v>2410</v>
      </c>
      <c r="E7594">
        <v>0</v>
      </c>
    </row>
    <row r="7595" spans="1:5" x14ac:dyDescent="0.3">
      <c r="A7595">
        <v>91500043</v>
      </c>
      <c r="B7595" t="s">
        <v>437</v>
      </c>
      <c r="C7595" t="s">
        <v>8</v>
      </c>
      <c r="D7595" t="s">
        <v>2411</v>
      </c>
      <c r="E7595">
        <v>-2</v>
      </c>
    </row>
    <row r="7596" spans="1:5" x14ac:dyDescent="0.3">
      <c r="A7596">
        <v>91500043</v>
      </c>
      <c r="B7596" t="s">
        <v>437</v>
      </c>
      <c r="C7596" t="s">
        <v>8</v>
      </c>
      <c r="D7596" t="s">
        <v>2412</v>
      </c>
      <c r="E7596">
        <v>0</v>
      </c>
    </row>
    <row r="7597" spans="1:5" x14ac:dyDescent="0.3">
      <c r="A7597">
        <v>91500043</v>
      </c>
      <c r="B7597" t="s">
        <v>437</v>
      </c>
      <c r="C7597" t="s">
        <v>8</v>
      </c>
      <c r="D7597" t="s">
        <v>2413</v>
      </c>
      <c r="E7597">
        <v>0</v>
      </c>
    </row>
    <row r="7598" spans="1:5" x14ac:dyDescent="0.3">
      <c r="A7598">
        <v>90250069</v>
      </c>
      <c r="B7598" t="s">
        <v>439</v>
      </c>
      <c r="C7598" t="s">
        <v>8</v>
      </c>
      <c r="D7598" t="s">
        <v>2378</v>
      </c>
      <c r="E7598">
        <v>0</v>
      </c>
    </row>
    <row r="7599" spans="1:5" x14ac:dyDescent="0.3">
      <c r="A7599">
        <v>90250069</v>
      </c>
      <c r="B7599" t="s">
        <v>439</v>
      </c>
      <c r="C7599" t="s">
        <v>8</v>
      </c>
      <c r="D7599" t="s">
        <v>2379</v>
      </c>
      <c r="E7599">
        <v>0</v>
      </c>
    </row>
    <row r="7600" spans="1:5" x14ac:dyDescent="0.3">
      <c r="A7600">
        <v>90250069</v>
      </c>
      <c r="B7600" t="s">
        <v>439</v>
      </c>
      <c r="C7600" t="s">
        <v>8</v>
      </c>
      <c r="D7600" t="s">
        <v>2380</v>
      </c>
      <c r="E7600">
        <v>0</v>
      </c>
    </row>
    <row r="7601" spans="1:5" x14ac:dyDescent="0.3">
      <c r="A7601">
        <v>90250069</v>
      </c>
      <c r="B7601" t="s">
        <v>439</v>
      </c>
      <c r="C7601" t="s">
        <v>8</v>
      </c>
      <c r="D7601" t="s">
        <v>2381</v>
      </c>
      <c r="E7601">
        <v>0</v>
      </c>
    </row>
    <row r="7602" spans="1:5" x14ac:dyDescent="0.3">
      <c r="A7602">
        <v>90250069</v>
      </c>
      <c r="B7602" t="s">
        <v>439</v>
      </c>
      <c r="C7602" t="s">
        <v>8</v>
      </c>
      <c r="D7602" t="s">
        <v>2382</v>
      </c>
      <c r="E7602">
        <v>0</v>
      </c>
    </row>
    <row r="7603" spans="1:5" x14ac:dyDescent="0.3">
      <c r="A7603">
        <v>90250069</v>
      </c>
      <c r="B7603" t="s">
        <v>439</v>
      </c>
      <c r="C7603" t="s">
        <v>8</v>
      </c>
      <c r="D7603" t="s">
        <v>2383</v>
      </c>
      <c r="E7603">
        <v>0</v>
      </c>
    </row>
    <row r="7604" spans="1:5" x14ac:dyDescent="0.3">
      <c r="A7604">
        <v>90250069</v>
      </c>
      <c r="B7604" t="s">
        <v>439</v>
      </c>
      <c r="C7604" t="s">
        <v>8</v>
      </c>
      <c r="D7604" t="s">
        <v>2384</v>
      </c>
      <c r="E7604">
        <v>0</v>
      </c>
    </row>
    <row r="7605" spans="1:5" x14ac:dyDescent="0.3">
      <c r="A7605">
        <v>90250069</v>
      </c>
      <c r="B7605" t="s">
        <v>439</v>
      </c>
      <c r="C7605" t="s">
        <v>8</v>
      </c>
      <c r="D7605" t="s">
        <v>2385</v>
      </c>
      <c r="E7605">
        <v>0</v>
      </c>
    </row>
    <row r="7606" spans="1:5" x14ac:dyDescent="0.3">
      <c r="A7606">
        <v>90250069</v>
      </c>
      <c r="B7606" t="s">
        <v>439</v>
      </c>
      <c r="C7606" t="s">
        <v>8</v>
      </c>
      <c r="D7606" t="s">
        <v>2386</v>
      </c>
      <c r="E7606">
        <v>0</v>
      </c>
    </row>
    <row r="7607" spans="1:5" x14ac:dyDescent="0.3">
      <c r="A7607">
        <v>90250069</v>
      </c>
      <c r="B7607" t="s">
        <v>439</v>
      </c>
      <c r="C7607" t="s">
        <v>8</v>
      </c>
      <c r="D7607" t="s">
        <v>2387</v>
      </c>
      <c r="E7607">
        <v>0</v>
      </c>
    </row>
    <row r="7608" spans="1:5" x14ac:dyDescent="0.3">
      <c r="A7608">
        <v>90250069</v>
      </c>
      <c r="B7608" t="s">
        <v>439</v>
      </c>
      <c r="C7608" t="s">
        <v>8</v>
      </c>
      <c r="D7608" t="s">
        <v>2388</v>
      </c>
      <c r="E7608">
        <v>0</v>
      </c>
    </row>
    <row r="7609" spans="1:5" x14ac:dyDescent="0.3">
      <c r="A7609">
        <v>90250069</v>
      </c>
      <c r="B7609" t="s">
        <v>439</v>
      </c>
      <c r="C7609" t="s">
        <v>8</v>
      </c>
      <c r="D7609" t="s">
        <v>2389</v>
      </c>
      <c r="E7609">
        <v>0</v>
      </c>
    </row>
    <row r="7610" spans="1:5" x14ac:dyDescent="0.3">
      <c r="A7610">
        <v>90250069</v>
      </c>
      <c r="B7610" t="s">
        <v>439</v>
      </c>
      <c r="C7610" t="s">
        <v>8</v>
      </c>
      <c r="D7610" t="s">
        <v>2390</v>
      </c>
      <c r="E7610">
        <v>0</v>
      </c>
    </row>
    <row r="7611" spans="1:5" x14ac:dyDescent="0.3">
      <c r="A7611">
        <v>90250069</v>
      </c>
      <c r="B7611" t="s">
        <v>439</v>
      </c>
      <c r="C7611" t="s">
        <v>8</v>
      </c>
      <c r="D7611" t="s">
        <v>2391</v>
      </c>
      <c r="E7611">
        <v>-6</v>
      </c>
    </row>
    <row r="7612" spans="1:5" x14ac:dyDescent="0.3">
      <c r="A7612">
        <v>90250069</v>
      </c>
      <c r="B7612" t="s">
        <v>439</v>
      </c>
      <c r="C7612" t="s">
        <v>8</v>
      </c>
      <c r="D7612" t="s">
        <v>2392</v>
      </c>
      <c r="E7612">
        <v>0</v>
      </c>
    </row>
    <row r="7613" spans="1:5" x14ac:dyDescent="0.3">
      <c r="A7613">
        <v>90250069</v>
      </c>
      <c r="B7613" t="s">
        <v>439</v>
      </c>
      <c r="C7613" t="s">
        <v>8</v>
      </c>
      <c r="D7613" t="s">
        <v>2393</v>
      </c>
      <c r="E7613">
        <v>0</v>
      </c>
    </row>
    <row r="7614" spans="1:5" x14ac:dyDescent="0.3">
      <c r="A7614">
        <v>90250069</v>
      </c>
      <c r="B7614" t="s">
        <v>439</v>
      </c>
      <c r="C7614" t="s">
        <v>8</v>
      </c>
      <c r="D7614" t="s">
        <v>2394</v>
      </c>
      <c r="E7614">
        <v>0</v>
      </c>
    </row>
    <row r="7615" spans="1:5" x14ac:dyDescent="0.3">
      <c r="A7615">
        <v>90250069</v>
      </c>
      <c r="B7615" t="s">
        <v>439</v>
      </c>
      <c r="C7615" t="s">
        <v>8</v>
      </c>
      <c r="D7615" t="s">
        <v>2395</v>
      </c>
      <c r="E7615">
        <v>-2</v>
      </c>
    </row>
    <row r="7616" spans="1:5" x14ac:dyDescent="0.3">
      <c r="A7616">
        <v>90250069</v>
      </c>
      <c r="B7616" t="s">
        <v>439</v>
      </c>
      <c r="C7616" t="s">
        <v>8</v>
      </c>
      <c r="D7616" t="s">
        <v>2396</v>
      </c>
      <c r="E7616">
        <v>-4</v>
      </c>
    </row>
    <row r="7617" spans="1:5" x14ac:dyDescent="0.3">
      <c r="A7617">
        <v>90250069</v>
      </c>
      <c r="B7617" t="s">
        <v>439</v>
      </c>
      <c r="C7617" t="s">
        <v>8</v>
      </c>
      <c r="D7617" t="s">
        <v>2397</v>
      </c>
      <c r="E7617">
        <v>0</v>
      </c>
    </row>
    <row r="7618" spans="1:5" x14ac:dyDescent="0.3">
      <c r="A7618">
        <v>90250069</v>
      </c>
      <c r="B7618" t="s">
        <v>439</v>
      </c>
      <c r="C7618" t="s">
        <v>8</v>
      </c>
      <c r="D7618" t="s">
        <v>2398</v>
      </c>
      <c r="E7618">
        <v>-6</v>
      </c>
    </row>
    <row r="7619" spans="1:5" x14ac:dyDescent="0.3">
      <c r="A7619">
        <v>90250069</v>
      </c>
      <c r="B7619" t="s">
        <v>439</v>
      </c>
      <c r="C7619" t="s">
        <v>8</v>
      </c>
      <c r="D7619" t="s">
        <v>2399</v>
      </c>
      <c r="E7619">
        <v>0</v>
      </c>
    </row>
    <row r="7620" spans="1:5" x14ac:dyDescent="0.3">
      <c r="A7620">
        <v>90250069</v>
      </c>
      <c r="B7620" t="s">
        <v>439</v>
      </c>
      <c r="C7620" t="s">
        <v>8</v>
      </c>
      <c r="D7620" t="s">
        <v>2400</v>
      </c>
      <c r="E7620">
        <v>-6</v>
      </c>
    </row>
    <row r="7621" spans="1:5" x14ac:dyDescent="0.3">
      <c r="A7621">
        <v>90250069</v>
      </c>
      <c r="B7621" t="s">
        <v>439</v>
      </c>
      <c r="C7621" t="s">
        <v>8</v>
      </c>
      <c r="D7621" t="s">
        <v>2401</v>
      </c>
      <c r="E7621">
        <v>0</v>
      </c>
    </row>
    <row r="7622" spans="1:5" x14ac:dyDescent="0.3">
      <c r="A7622">
        <v>90250069</v>
      </c>
      <c r="B7622" t="s">
        <v>439</v>
      </c>
      <c r="C7622" t="s">
        <v>8</v>
      </c>
      <c r="D7622" t="s">
        <v>2402</v>
      </c>
      <c r="E7622">
        <v>0</v>
      </c>
    </row>
    <row r="7623" spans="1:5" x14ac:dyDescent="0.3">
      <c r="A7623">
        <v>90250069</v>
      </c>
      <c r="B7623" t="s">
        <v>439</v>
      </c>
      <c r="C7623" t="s">
        <v>8</v>
      </c>
      <c r="D7623" t="s">
        <v>2403</v>
      </c>
      <c r="E7623">
        <v>0</v>
      </c>
    </row>
    <row r="7624" spans="1:5" x14ac:dyDescent="0.3">
      <c r="A7624">
        <v>90250069</v>
      </c>
      <c r="B7624" t="s">
        <v>439</v>
      </c>
      <c r="C7624" t="s">
        <v>8</v>
      </c>
      <c r="D7624" t="s">
        <v>2404</v>
      </c>
      <c r="E7624">
        <v>0</v>
      </c>
    </row>
    <row r="7625" spans="1:5" x14ac:dyDescent="0.3">
      <c r="A7625">
        <v>90250069</v>
      </c>
      <c r="B7625" t="s">
        <v>439</v>
      </c>
      <c r="C7625" t="s">
        <v>8</v>
      </c>
      <c r="D7625" t="s">
        <v>2405</v>
      </c>
      <c r="E7625">
        <v>0</v>
      </c>
    </row>
    <row r="7626" spans="1:5" x14ac:dyDescent="0.3">
      <c r="A7626">
        <v>90250069</v>
      </c>
      <c r="B7626" t="s">
        <v>439</v>
      </c>
      <c r="C7626" t="s">
        <v>8</v>
      </c>
      <c r="D7626" t="s">
        <v>2406</v>
      </c>
      <c r="E7626">
        <v>0</v>
      </c>
    </row>
    <row r="7627" spans="1:5" x14ac:dyDescent="0.3">
      <c r="A7627">
        <v>90250069</v>
      </c>
      <c r="B7627" t="s">
        <v>439</v>
      </c>
      <c r="C7627" t="s">
        <v>8</v>
      </c>
      <c r="D7627" t="s">
        <v>2407</v>
      </c>
      <c r="E7627">
        <v>-6</v>
      </c>
    </row>
    <row r="7628" spans="1:5" x14ac:dyDescent="0.3">
      <c r="A7628">
        <v>90250069</v>
      </c>
      <c r="B7628" t="s">
        <v>439</v>
      </c>
      <c r="C7628" t="s">
        <v>8</v>
      </c>
      <c r="D7628" t="s">
        <v>2408</v>
      </c>
      <c r="E7628">
        <v>0</v>
      </c>
    </row>
    <row r="7629" spans="1:5" x14ac:dyDescent="0.3">
      <c r="A7629">
        <v>90250069</v>
      </c>
      <c r="B7629" t="s">
        <v>439</v>
      </c>
      <c r="C7629" t="s">
        <v>8</v>
      </c>
      <c r="D7629" t="s">
        <v>2409</v>
      </c>
      <c r="E7629">
        <v>0</v>
      </c>
    </row>
    <row r="7630" spans="1:5" x14ac:dyDescent="0.3">
      <c r="A7630">
        <v>90250069</v>
      </c>
      <c r="B7630" t="s">
        <v>439</v>
      </c>
      <c r="C7630" t="s">
        <v>8</v>
      </c>
      <c r="D7630" t="s">
        <v>2410</v>
      </c>
      <c r="E7630">
        <v>-6</v>
      </c>
    </row>
    <row r="7631" spans="1:5" x14ac:dyDescent="0.3">
      <c r="A7631">
        <v>90250069</v>
      </c>
      <c r="B7631" t="s">
        <v>439</v>
      </c>
      <c r="C7631" t="s">
        <v>8</v>
      </c>
      <c r="D7631" t="s">
        <v>2411</v>
      </c>
      <c r="E7631">
        <v>0</v>
      </c>
    </row>
    <row r="7632" spans="1:5" x14ac:dyDescent="0.3">
      <c r="A7632">
        <v>90250069</v>
      </c>
      <c r="B7632" t="s">
        <v>439</v>
      </c>
      <c r="C7632" t="s">
        <v>8</v>
      </c>
      <c r="D7632" t="s">
        <v>2412</v>
      </c>
      <c r="E7632">
        <v>0</v>
      </c>
    </row>
    <row r="7633" spans="1:5" x14ac:dyDescent="0.3">
      <c r="A7633">
        <v>90250069</v>
      </c>
      <c r="B7633" t="s">
        <v>439</v>
      </c>
      <c r="C7633" t="s">
        <v>8</v>
      </c>
      <c r="D7633" t="s">
        <v>2413</v>
      </c>
      <c r="E7633">
        <v>-3</v>
      </c>
    </row>
    <row r="7634" spans="1:5" x14ac:dyDescent="0.3">
      <c r="A7634">
        <v>71240071</v>
      </c>
      <c r="B7634" t="s">
        <v>441</v>
      </c>
      <c r="C7634" t="s">
        <v>8</v>
      </c>
      <c r="D7634" t="s">
        <v>2378</v>
      </c>
      <c r="E7634">
        <v>0</v>
      </c>
    </row>
    <row r="7635" spans="1:5" x14ac:dyDescent="0.3">
      <c r="A7635">
        <v>71240071</v>
      </c>
      <c r="B7635" t="s">
        <v>441</v>
      </c>
      <c r="C7635" t="s">
        <v>8</v>
      </c>
      <c r="D7635" t="s">
        <v>2379</v>
      </c>
      <c r="E7635">
        <v>0</v>
      </c>
    </row>
    <row r="7636" spans="1:5" x14ac:dyDescent="0.3">
      <c r="A7636">
        <v>71240071</v>
      </c>
      <c r="B7636" t="s">
        <v>441</v>
      </c>
      <c r="C7636" t="s">
        <v>8</v>
      </c>
      <c r="D7636" t="s">
        <v>2380</v>
      </c>
      <c r="E7636">
        <v>0</v>
      </c>
    </row>
    <row r="7637" spans="1:5" x14ac:dyDescent="0.3">
      <c r="A7637">
        <v>71240071</v>
      </c>
      <c r="B7637" t="s">
        <v>441</v>
      </c>
      <c r="C7637" t="s">
        <v>8</v>
      </c>
      <c r="D7637" t="s">
        <v>2381</v>
      </c>
      <c r="E7637">
        <v>-7</v>
      </c>
    </row>
    <row r="7638" spans="1:5" x14ac:dyDescent="0.3">
      <c r="A7638">
        <v>71240071</v>
      </c>
      <c r="B7638" t="s">
        <v>441</v>
      </c>
      <c r="C7638" t="s">
        <v>8</v>
      </c>
      <c r="D7638" t="s">
        <v>2382</v>
      </c>
      <c r="E7638">
        <v>0</v>
      </c>
    </row>
    <row r="7639" spans="1:5" x14ac:dyDescent="0.3">
      <c r="A7639">
        <v>71240071</v>
      </c>
      <c r="B7639" t="s">
        <v>441</v>
      </c>
      <c r="C7639" t="s">
        <v>8</v>
      </c>
      <c r="D7639" t="s">
        <v>2383</v>
      </c>
      <c r="E7639">
        <v>0</v>
      </c>
    </row>
    <row r="7640" spans="1:5" x14ac:dyDescent="0.3">
      <c r="A7640">
        <v>71240071</v>
      </c>
      <c r="B7640" t="s">
        <v>441</v>
      </c>
      <c r="C7640" t="s">
        <v>8</v>
      </c>
      <c r="D7640" t="s">
        <v>2384</v>
      </c>
      <c r="E7640">
        <v>0</v>
      </c>
    </row>
    <row r="7641" spans="1:5" x14ac:dyDescent="0.3">
      <c r="A7641">
        <v>71240071</v>
      </c>
      <c r="B7641" t="s">
        <v>441</v>
      </c>
      <c r="C7641" t="s">
        <v>8</v>
      </c>
      <c r="D7641" t="s">
        <v>2385</v>
      </c>
      <c r="E7641">
        <v>0</v>
      </c>
    </row>
    <row r="7642" spans="1:5" x14ac:dyDescent="0.3">
      <c r="A7642">
        <v>71240071</v>
      </c>
      <c r="B7642" t="s">
        <v>441</v>
      </c>
      <c r="C7642" t="s">
        <v>8</v>
      </c>
      <c r="D7642" t="s">
        <v>2386</v>
      </c>
      <c r="E7642">
        <v>0</v>
      </c>
    </row>
    <row r="7643" spans="1:5" x14ac:dyDescent="0.3">
      <c r="A7643">
        <v>71240071</v>
      </c>
      <c r="B7643" t="s">
        <v>441</v>
      </c>
      <c r="C7643" t="s">
        <v>8</v>
      </c>
      <c r="D7643" t="s">
        <v>2387</v>
      </c>
      <c r="E7643">
        <v>0</v>
      </c>
    </row>
    <row r="7644" spans="1:5" x14ac:dyDescent="0.3">
      <c r="A7644">
        <v>71240071</v>
      </c>
      <c r="B7644" t="s">
        <v>441</v>
      </c>
      <c r="C7644" t="s">
        <v>8</v>
      </c>
      <c r="D7644" t="s">
        <v>2388</v>
      </c>
      <c r="E7644">
        <v>0</v>
      </c>
    </row>
    <row r="7645" spans="1:5" x14ac:dyDescent="0.3">
      <c r="A7645">
        <v>71240071</v>
      </c>
      <c r="B7645" t="s">
        <v>441</v>
      </c>
      <c r="C7645" t="s">
        <v>8</v>
      </c>
      <c r="D7645" t="s">
        <v>2389</v>
      </c>
      <c r="E7645">
        <v>0</v>
      </c>
    </row>
    <row r="7646" spans="1:5" x14ac:dyDescent="0.3">
      <c r="A7646">
        <v>71240071</v>
      </c>
      <c r="B7646" t="s">
        <v>441</v>
      </c>
      <c r="C7646" t="s">
        <v>8</v>
      </c>
      <c r="D7646" t="s">
        <v>2390</v>
      </c>
      <c r="E7646">
        <v>0</v>
      </c>
    </row>
    <row r="7647" spans="1:5" x14ac:dyDescent="0.3">
      <c r="A7647">
        <v>71240071</v>
      </c>
      <c r="B7647" t="s">
        <v>441</v>
      </c>
      <c r="C7647" t="s">
        <v>8</v>
      </c>
      <c r="D7647" t="s">
        <v>2391</v>
      </c>
      <c r="E7647">
        <v>0</v>
      </c>
    </row>
    <row r="7648" spans="1:5" x14ac:dyDescent="0.3">
      <c r="A7648">
        <v>71240071</v>
      </c>
      <c r="B7648" t="s">
        <v>441</v>
      </c>
      <c r="C7648" t="s">
        <v>8</v>
      </c>
      <c r="D7648" t="s">
        <v>2392</v>
      </c>
      <c r="E7648">
        <v>0</v>
      </c>
    </row>
    <row r="7649" spans="1:5" x14ac:dyDescent="0.3">
      <c r="A7649">
        <v>71240071</v>
      </c>
      <c r="B7649" t="s">
        <v>441</v>
      </c>
      <c r="C7649" t="s">
        <v>8</v>
      </c>
      <c r="D7649" t="s">
        <v>2393</v>
      </c>
      <c r="E7649">
        <v>0</v>
      </c>
    </row>
    <row r="7650" spans="1:5" x14ac:dyDescent="0.3">
      <c r="A7650">
        <v>71240071</v>
      </c>
      <c r="B7650" t="s">
        <v>441</v>
      </c>
      <c r="C7650" t="s">
        <v>8</v>
      </c>
      <c r="D7650" t="s">
        <v>2394</v>
      </c>
      <c r="E7650">
        <v>-4</v>
      </c>
    </row>
    <row r="7651" spans="1:5" x14ac:dyDescent="0.3">
      <c r="A7651">
        <v>71240071</v>
      </c>
      <c r="B7651" t="s">
        <v>441</v>
      </c>
      <c r="C7651" t="s">
        <v>8</v>
      </c>
      <c r="D7651" t="s">
        <v>2395</v>
      </c>
      <c r="E7651">
        <v>0</v>
      </c>
    </row>
    <row r="7652" spans="1:5" x14ac:dyDescent="0.3">
      <c r="A7652">
        <v>71240071</v>
      </c>
      <c r="B7652" t="s">
        <v>441</v>
      </c>
      <c r="C7652" t="s">
        <v>8</v>
      </c>
      <c r="D7652" t="s">
        <v>2396</v>
      </c>
      <c r="E7652">
        <v>0</v>
      </c>
    </row>
    <row r="7653" spans="1:5" x14ac:dyDescent="0.3">
      <c r="A7653">
        <v>71240071</v>
      </c>
      <c r="B7653" t="s">
        <v>441</v>
      </c>
      <c r="C7653" t="s">
        <v>8</v>
      </c>
      <c r="D7653" t="s">
        <v>2397</v>
      </c>
      <c r="E7653">
        <v>-1</v>
      </c>
    </row>
    <row r="7654" spans="1:5" x14ac:dyDescent="0.3">
      <c r="A7654">
        <v>71240071</v>
      </c>
      <c r="B7654" t="s">
        <v>441</v>
      </c>
      <c r="C7654" t="s">
        <v>8</v>
      </c>
      <c r="D7654" t="s">
        <v>2398</v>
      </c>
      <c r="E7654">
        <v>-5</v>
      </c>
    </row>
    <row r="7655" spans="1:5" x14ac:dyDescent="0.3">
      <c r="A7655">
        <v>71240071</v>
      </c>
      <c r="B7655" t="s">
        <v>441</v>
      </c>
      <c r="C7655" t="s">
        <v>8</v>
      </c>
      <c r="D7655" t="s">
        <v>2399</v>
      </c>
      <c r="E7655">
        <v>0</v>
      </c>
    </row>
    <row r="7656" spans="1:5" x14ac:dyDescent="0.3">
      <c r="A7656">
        <v>71240071</v>
      </c>
      <c r="B7656" t="s">
        <v>441</v>
      </c>
      <c r="C7656" t="s">
        <v>8</v>
      </c>
      <c r="D7656" t="s">
        <v>2400</v>
      </c>
      <c r="E7656">
        <v>0</v>
      </c>
    </row>
    <row r="7657" spans="1:5" x14ac:dyDescent="0.3">
      <c r="A7657">
        <v>71240071</v>
      </c>
      <c r="B7657" t="s">
        <v>441</v>
      </c>
      <c r="C7657" t="s">
        <v>8</v>
      </c>
      <c r="D7657" t="s">
        <v>2401</v>
      </c>
      <c r="E7657">
        <v>0</v>
      </c>
    </row>
    <row r="7658" spans="1:5" x14ac:dyDescent="0.3">
      <c r="A7658">
        <v>71240071</v>
      </c>
      <c r="B7658" t="s">
        <v>441</v>
      </c>
      <c r="C7658" t="s">
        <v>8</v>
      </c>
      <c r="D7658" t="s">
        <v>2402</v>
      </c>
      <c r="E7658">
        <v>0</v>
      </c>
    </row>
    <row r="7659" spans="1:5" x14ac:dyDescent="0.3">
      <c r="A7659">
        <v>71240071</v>
      </c>
      <c r="B7659" t="s">
        <v>441</v>
      </c>
      <c r="C7659" t="s">
        <v>8</v>
      </c>
      <c r="D7659" t="s">
        <v>2403</v>
      </c>
      <c r="E7659">
        <v>0</v>
      </c>
    </row>
    <row r="7660" spans="1:5" x14ac:dyDescent="0.3">
      <c r="A7660">
        <v>71240071</v>
      </c>
      <c r="B7660" t="s">
        <v>441</v>
      </c>
      <c r="C7660" t="s">
        <v>8</v>
      </c>
      <c r="D7660" t="s">
        <v>2404</v>
      </c>
      <c r="E7660">
        <v>-7</v>
      </c>
    </row>
    <row r="7661" spans="1:5" x14ac:dyDescent="0.3">
      <c r="A7661">
        <v>71240071</v>
      </c>
      <c r="B7661" t="s">
        <v>441</v>
      </c>
      <c r="C7661" t="s">
        <v>8</v>
      </c>
      <c r="D7661" t="s">
        <v>2405</v>
      </c>
      <c r="E7661">
        <v>-3</v>
      </c>
    </row>
    <row r="7662" spans="1:5" x14ac:dyDescent="0.3">
      <c r="A7662">
        <v>71240071</v>
      </c>
      <c r="B7662" t="s">
        <v>441</v>
      </c>
      <c r="C7662" t="s">
        <v>8</v>
      </c>
      <c r="D7662" t="s">
        <v>2406</v>
      </c>
      <c r="E7662">
        <v>0</v>
      </c>
    </row>
    <row r="7663" spans="1:5" x14ac:dyDescent="0.3">
      <c r="A7663">
        <v>71240071</v>
      </c>
      <c r="B7663" t="s">
        <v>441</v>
      </c>
      <c r="C7663" t="s">
        <v>8</v>
      </c>
      <c r="D7663" t="s">
        <v>2407</v>
      </c>
      <c r="E7663">
        <v>0</v>
      </c>
    </row>
    <row r="7664" spans="1:5" x14ac:dyDescent="0.3">
      <c r="A7664">
        <v>71240071</v>
      </c>
      <c r="B7664" t="s">
        <v>441</v>
      </c>
      <c r="C7664" t="s">
        <v>8</v>
      </c>
      <c r="D7664" t="s">
        <v>2408</v>
      </c>
      <c r="E7664">
        <v>0</v>
      </c>
    </row>
    <row r="7665" spans="1:5" x14ac:dyDescent="0.3">
      <c r="A7665">
        <v>71240071</v>
      </c>
      <c r="B7665" t="s">
        <v>441</v>
      </c>
      <c r="C7665" t="s">
        <v>8</v>
      </c>
      <c r="D7665" t="s">
        <v>2409</v>
      </c>
      <c r="E7665">
        <v>0</v>
      </c>
    </row>
    <row r="7666" spans="1:5" x14ac:dyDescent="0.3">
      <c r="A7666">
        <v>71240071</v>
      </c>
      <c r="B7666" t="s">
        <v>441</v>
      </c>
      <c r="C7666" t="s">
        <v>8</v>
      </c>
      <c r="D7666" t="s">
        <v>2410</v>
      </c>
      <c r="E7666">
        <v>-4</v>
      </c>
    </row>
    <row r="7667" spans="1:5" x14ac:dyDescent="0.3">
      <c r="A7667">
        <v>71240071</v>
      </c>
      <c r="B7667" t="s">
        <v>441</v>
      </c>
      <c r="C7667" t="s">
        <v>8</v>
      </c>
      <c r="D7667" t="s">
        <v>2411</v>
      </c>
      <c r="E7667">
        <v>0</v>
      </c>
    </row>
    <row r="7668" spans="1:5" x14ac:dyDescent="0.3">
      <c r="A7668">
        <v>71240071</v>
      </c>
      <c r="B7668" t="s">
        <v>441</v>
      </c>
      <c r="C7668" t="s">
        <v>8</v>
      </c>
      <c r="D7668" t="s">
        <v>2412</v>
      </c>
      <c r="E7668">
        <v>0</v>
      </c>
    </row>
    <row r="7669" spans="1:5" x14ac:dyDescent="0.3">
      <c r="A7669">
        <v>71240071</v>
      </c>
      <c r="B7669" t="s">
        <v>441</v>
      </c>
      <c r="C7669" t="s">
        <v>8</v>
      </c>
      <c r="D7669" t="s">
        <v>2413</v>
      </c>
      <c r="E7669">
        <v>0</v>
      </c>
    </row>
    <row r="7670" spans="1:5" x14ac:dyDescent="0.3">
      <c r="A7670">
        <v>23010015</v>
      </c>
      <c r="B7670" t="s">
        <v>443</v>
      </c>
      <c r="C7670" t="s">
        <v>8</v>
      </c>
      <c r="D7670" t="s">
        <v>2378</v>
      </c>
      <c r="E7670">
        <v>-5</v>
      </c>
    </row>
    <row r="7671" spans="1:5" x14ac:dyDescent="0.3">
      <c r="A7671">
        <v>23010015</v>
      </c>
      <c r="B7671" t="s">
        <v>443</v>
      </c>
      <c r="C7671" t="s">
        <v>8</v>
      </c>
      <c r="D7671" t="s">
        <v>2379</v>
      </c>
      <c r="E7671">
        <v>-1</v>
      </c>
    </row>
    <row r="7672" spans="1:5" x14ac:dyDescent="0.3">
      <c r="A7672">
        <v>23010015</v>
      </c>
      <c r="B7672" t="s">
        <v>443</v>
      </c>
      <c r="C7672" t="s">
        <v>8</v>
      </c>
      <c r="D7672" t="s">
        <v>2380</v>
      </c>
      <c r="E7672">
        <v>-3</v>
      </c>
    </row>
    <row r="7673" spans="1:5" x14ac:dyDescent="0.3">
      <c r="A7673">
        <v>23010015</v>
      </c>
      <c r="B7673" t="s">
        <v>443</v>
      </c>
      <c r="C7673" t="s">
        <v>8</v>
      </c>
      <c r="D7673" t="s">
        <v>2381</v>
      </c>
      <c r="E7673">
        <v>-3</v>
      </c>
    </row>
    <row r="7674" spans="1:5" x14ac:dyDescent="0.3">
      <c r="A7674">
        <v>23010015</v>
      </c>
      <c r="B7674" t="s">
        <v>443</v>
      </c>
      <c r="C7674" t="s">
        <v>8</v>
      </c>
      <c r="D7674" t="s">
        <v>2382</v>
      </c>
      <c r="E7674">
        <v>-1</v>
      </c>
    </row>
    <row r="7675" spans="1:5" x14ac:dyDescent="0.3">
      <c r="A7675">
        <v>23010015</v>
      </c>
      <c r="B7675" t="s">
        <v>443</v>
      </c>
      <c r="C7675" t="s">
        <v>8</v>
      </c>
      <c r="D7675" t="s">
        <v>2383</v>
      </c>
      <c r="E7675">
        <v>0</v>
      </c>
    </row>
    <row r="7676" spans="1:5" x14ac:dyDescent="0.3">
      <c r="A7676">
        <v>23010015</v>
      </c>
      <c r="B7676" t="s">
        <v>443</v>
      </c>
      <c r="C7676" t="s">
        <v>8</v>
      </c>
      <c r="D7676" t="s">
        <v>2384</v>
      </c>
      <c r="E7676">
        <v>0</v>
      </c>
    </row>
    <row r="7677" spans="1:5" x14ac:dyDescent="0.3">
      <c r="A7677">
        <v>23010015</v>
      </c>
      <c r="B7677" t="s">
        <v>443</v>
      </c>
      <c r="C7677" t="s">
        <v>8</v>
      </c>
      <c r="D7677" t="s">
        <v>2385</v>
      </c>
      <c r="E7677">
        <v>0</v>
      </c>
    </row>
    <row r="7678" spans="1:5" x14ac:dyDescent="0.3">
      <c r="A7678">
        <v>23010015</v>
      </c>
      <c r="B7678" t="s">
        <v>443</v>
      </c>
      <c r="C7678" t="s">
        <v>8</v>
      </c>
      <c r="D7678" t="s">
        <v>2386</v>
      </c>
      <c r="E7678">
        <v>0</v>
      </c>
    </row>
    <row r="7679" spans="1:5" x14ac:dyDescent="0.3">
      <c r="A7679">
        <v>23010015</v>
      </c>
      <c r="B7679" t="s">
        <v>443</v>
      </c>
      <c r="C7679" t="s">
        <v>8</v>
      </c>
      <c r="D7679" t="s">
        <v>2387</v>
      </c>
      <c r="E7679">
        <v>-1</v>
      </c>
    </row>
    <row r="7680" spans="1:5" x14ac:dyDescent="0.3">
      <c r="A7680">
        <v>23010015</v>
      </c>
      <c r="B7680" t="s">
        <v>443</v>
      </c>
      <c r="C7680" t="s">
        <v>8</v>
      </c>
      <c r="D7680" t="s">
        <v>2388</v>
      </c>
      <c r="E7680">
        <v>-1</v>
      </c>
    </row>
    <row r="7681" spans="1:5" x14ac:dyDescent="0.3">
      <c r="A7681">
        <v>23010015</v>
      </c>
      <c r="B7681" t="s">
        <v>443</v>
      </c>
      <c r="C7681" t="s">
        <v>8</v>
      </c>
      <c r="D7681" t="s">
        <v>2389</v>
      </c>
      <c r="E7681">
        <v>-2</v>
      </c>
    </row>
    <row r="7682" spans="1:5" x14ac:dyDescent="0.3">
      <c r="A7682">
        <v>23010015</v>
      </c>
      <c r="B7682" t="s">
        <v>443</v>
      </c>
      <c r="C7682" t="s">
        <v>8</v>
      </c>
      <c r="D7682" t="s">
        <v>2390</v>
      </c>
      <c r="E7682">
        <v>0</v>
      </c>
    </row>
    <row r="7683" spans="1:5" x14ac:dyDescent="0.3">
      <c r="A7683">
        <v>23010015</v>
      </c>
      <c r="B7683" t="s">
        <v>443</v>
      </c>
      <c r="C7683" t="s">
        <v>8</v>
      </c>
      <c r="D7683" t="s">
        <v>2391</v>
      </c>
      <c r="E7683">
        <v>-6</v>
      </c>
    </row>
    <row r="7684" spans="1:5" x14ac:dyDescent="0.3">
      <c r="A7684">
        <v>23010015</v>
      </c>
      <c r="B7684" t="s">
        <v>443</v>
      </c>
      <c r="C7684" t="s">
        <v>8</v>
      </c>
      <c r="D7684" t="s">
        <v>2392</v>
      </c>
      <c r="E7684">
        <v>0</v>
      </c>
    </row>
    <row r="7685" spans="1:5" x14ac:dyDescent="0.3">
      <c r="A7685">
        <v>23010015</v>
      </c>
      <c r="B7685" t="s">
        <v>443</v>
      </c>
      <c r="C7685" t="s">
        <v>8</v>
      </c>
      <c r="D7685" t="s">
        <v>2393</v>
      </c>
      <c r="E7685">
        <v>0</v>
      </c>
    </row>
    <row r="7686" spans="1:5" x14ac:dyDescent="0.3">
      <c r="A7686">
        <v>23010015</v>
      </c>
      <c r="B7686" t="s">
        <v>443</v>
      </c>
      <c r="C7686" t="s">
        <v>8</v>
      </c>
      <c r="D7686" t="s">
        <v>2394</v>
      </c>
      <c r="E7686">
        <v>0</v>
      </c>
    </row>
    <row r="7687" spans="1:5" x14ac:dyDescent="0.3">
      <c r="A7687">
        <v>23010015</v>
      </c>
      <c r="B7687" t="s">
        <v>443</v>
      </c>
      <c r="C7687" t="s">
        <v>8</v>
      </c>
      <c r="D7687" t="s">
        <v>2395</v>
      </c>
      <c r="E7687">
        <v>0</v>
      </c>
    </row>
    <row r="7688" spans="1:5" x14ac:dyDescent="0.3">
      <c r="A7688">
        <v>23010015</v>
      </c>
      <c r="B7688" t="s">
        <v>443</v>
      </c>
      <c r="C7688" t="s">
        <v>8</v>
      </c>
      <c r="D7688" t="s">
        <v>2396</v>
      </c>
      <c r="E7688">
        <v>-3</v>
      </c>
    </row>
    <row r="7689" spans="1:5" x14ac:dyDescent="0.3">
      <c r="A7689">
        <v>23010015</v>
      </c>
      <c r="B7689" t="s">
        <v>443</v>
      </c>
      <c r="C7689" t="s">
        <v>8</v>
      </c>
      <c r="D7689" t="s">
        <v>2397</v>
      </c>
      <c r="E7689">
        <v>0</v>
      </c>
    </row>
    <row r="7690" spans="1:5" x14ac:dyDescent="0.3">
      <c r="A7690">
        <v>23010015</v>
      </c>
      <c r="B7690" t="s">
        <v>443</v>
      </c>
      <c r="C7690" t="s">
        <v>8</v>
      </c>
      <c r="D7690" t="s">
        <v>2398</v>
      </c>
      <c r="E7690">
        <v>0</v>
      </c>
    </row>
    <row r="7691" spans="1:5" x14ac:dyDescent="0.3">
      <c r="A7691">
        <v>23010015</v>
      </c>
      <c r="B7691" t="s">
        <v>443</v>
      </c>
      <c r="C7691" t="s">
        <v>8</v>
      </c>
      <c r="D7691" t="s">
        <v>2399</v>
      </c>
      <c r="E7691">
        <v>0</v>
      </c>
    </row>
    <row r="7692" spans="1:5" x14ac:dyDescent="0.3">
      <c r="A7692">
        <v>23010015</v>
      </c>
      <c r="B7692" t="s">
        <v>443</v>
      </c>
      <c r="C7692" t="s">
        <v>8</v>
      </c>
      <c r="D7692" t="s">
        <v>2400</v>
      </c>
      <c r="E7692">
        <v>0</v>
      </c>
    </row>
    <row r="7693" spans="1:5" x14ac:dyDescent="0.3">
      <c r="A7693">
        <v>23010015</v>
      </c>
      <c r="B7693" t="s">
        <v>443</v>
      </c>
      <c r="C7693" t="s">
        <v>8</v>
      </c>
      <c r="D7693" t="s">
        <v>2401</v>
      </c>
      <c r="E7693">
        <v>0</v>
      </c>
    </row>
    <row r="7694" spans="1:5" x14ac:dyDescent="0.3">
      <c r="A7694">
        <v>23010015</v>
      </c>
      <c r="B7694" t="s">
        <v>443</v>
      </c>
      <c r="C7694" t="s">
        <v>8</v>
      </c>
      <c r="D7694" t="s">
        <v>2402</v>
      </c>
      <c r="E7694">
        <v>0</v>
      </c>
    </row>
    <row r="7695" spans="1:5" x14ac:dyDescent="0.3">
      <c r="A7695">
        <v>23010015</v>
      </c>
      <c r="B7695" t="s">
        <v>443</v>
      </c>
      <c r="C7695" t="s">
        <v>8</v>
      </c>
      <c r="D7695" t="s">
        <v>2403</v>
      </c>
      <c r="E7695">
        <v>-2</v>
      </c>
    </row>
    <row r="7696" spans="1:5" x14ac:dyDescent="0.3">
      <c r="A7696">
        <v>23010015</v>
      </c>
      <c r="B7696" t="s">
        <v>443</v>
      </c>
      <c r="C7696" t="s">
        <v>8</v>
      </c>
      <c r="D7696" t="s">
        <v>2404</v>
      </c>
      <c r="E7696">
        <v>-1</v>
      </c>
    </row>
    <row r="7697" spans="1:5" x14ac:dyDescent="0.3">
      <c r="A7697">
        <v>23010015</v>
      </c>
      <c r="B7697" t="s">
        <v>443</v>
      </c>
      <c r="C7697" t="s">
        <v>8</v>
      </c>
      <c r="D7697" t="s">
        <v>2405</v>
      </c>
      <c r="E7697">
        <v>0</v>
      </c>
    </row>
    <row r="7698" spans="1:5" x14ac:dyDescent="0.3">
      <c r="A7698">
        <v>23010015</v>
      </c>
      <c r="B7698" t="s">
        <v>443</v>
      </c>
      <c r="C7698" t="s">
        <v>8</v>
      </c>
      <c r="D7698" t="s">
        <v>2406</v>
      </c>
      <c r="E7698">
        <v>0</v>
      </c>
    </row>
    <row r="7699" spans="1:5" x14ac:dyDescent="0.3">
      <c r="A7699">
        <v>23010015</v>
      </c>
      <c r="B7699" t="s">
        <v>443</v>
      </c>
      <c r="C7699" t="s">
        <v>8</v>
      </c>
      <c r="D7699" t="s">
        <v>2407</v>
      </c>
      <c r="E7699">
        <v>-2</v>
      </c>
    </row>
    <row r="7700" spans="1:5" x14ac:dyDescent="0.3">
      <c r="A7700">
        <v>23010015</v>
      </c>
      <c r="B7700" t="s">
        <v>443</v>
      </c>
      <c r="C7700" t="s">
        <v>8</v>
      </c>
      <c r="D7700" t="s">
        <v>2408</v>
      </c>
      <c r="E7700">
        <v>0</v>
      </c>
    </row>
    <row r="7701" spans="1:5" x14ac:dyDescent="0.3">
      <c r="A7701">
        <v>23010015</v>
      </c>
      <c r="B7701" t="s">
        <v>443</v>
      </c>
      <c r="C7701" t="s">
        <v>8</v>
      </c>
      <c r="D7701" t="s">
        <v>2409</v>
      </c>
      <c r="E7701">
        <v>0</v>
      </c>
    </row>
    <row r="7702" spans="1:5" x14ac:dyDescent="0.3">
      <c r="A7702">
        <v>23010015</v>
      </c>
      <c r="B7702" t="s">
        <v>443</v>
      </c>
      <c r="C7702" t="s">
        <v>8</v>
      </c>
      <c r="D7702" t="s">
        <v>2410</v>
      </c>
      <c r="E7702">
        <v>0</v>
      </c>
    </row>
    <row r="7703" spans="1:5" x14ac:dyDescent="0.3">
      <c r="A7703">
        <v>23010015</v>
      </c>
      <c r="B7703" t="s">
        <v>443</v>
      </c>
      <c r="C7703" t="s">
        <v>8</v>
      </c>
      <c r="D7703" t="s">
        <v>2411</v>
      </c>
      <c r="E7703">
        <v>0</v>
      </c>
    </row>
    <row r="7704" spans="1:5" x14ac:dyDescent="0.3">
      <c r="A7704">
        <v>23010015</v>
      </c>
      <c r="B7704" t="s">
        <v>443</v>
      </c>
      <c r="C7704" t="s">
        <v>8</v>
      </c>
      <c r="D7704" t="s">
        <v>2412</v>
      </c>
      <c r="E7704">
        <v>0</v>
      </c>
    </row>
    <row r="7705" spans="1:5" x14ac:dyDescent="0.3">
      <c r="A7705">
        <v>23010015</v>
      </c>
      <c r="B7705" t="s">
        <v>443</v>
      </c>
      <c r="C7705" t="s">
        <v>8</v>
      </c>
      <c r="D7705" t="s">
        <v>2413</v>
      </c>
      <c r="E7705">
        <v>-3</v>
      </c>
    </row>
    <row r="7706" spans="1:5" x14ac:dyDescent="0.3">
      <c r="A7706">
        <v>90250003</v>
      </c>
      <c r="B7706" t="s">
        <v>445</v>
      </c>
      <c r="C7706" t="s">
        <v>8</v>
      </c>
      <c r="D7706" t="s">
        <v>2378</v>
      </c>
      <c r="E7706">
        <v>0</v>
      </c>
    </row>
    <row r="7707" spans="1:5" x14ac:dyDescent="0.3">
      <c r="A7707">
        <v>90250003</v>
      </c>
      <c r="B7707" t="s">
        <v>445</v>
      </c>
      <c r="C7707" t="s">
        <v>8</v>
      </c>
      <c r="D7707" t="s">
        <v>2379</v>
      </c>
      <c r="E7707">
        <v>0</v>
      </c>
    </row>
    <row r="7708" spans="1:5" x14ac:dyDescent="0.3">
      <c r="A7708">
        <v>90250003</v>
      </c>
      <c r="B7708" t="s">
        <v>445</v>
      </c>
      <c r="C7708" t="s">
        <v>8</v>
      </c>
      <c r="D7708" t="s">
        <v>2380</v>
      </c>
      <c r="E7708">
        <v>0</v>
      </c>
    </row>
    <row r="7709" spans="1:5" x14ac:dyDescent="0.3">
      <c r="A7709">
        <v>90250003</v>
      </c>
      <c r="B7709" t="s">
        <v>445</v>
      </c>
      <c r="C7709" t="s">
        <v>8</v>
      </c>
      <c r="D7709" t="s">
        <v>2381</v>
      </c>
      <c r="E7709">
        <v>0</v>
      </c>
    </row>
    <row r="7710" spans="1:5" x14ac:dyDescent="0.3">
      <c r="A7710">
        <v>90250003</v>
      </c>
      <c r="B7710" t="s">
        <v>445</v>
      </c>
      <c r="C7710" t="s">
        <v>8</v>
      </c>
      <c r="D7710" t="s">
        <v>2382</v>
      </c>
      <c r="E7710">
        <v>0</v>
      </c>
    </row>
    <row r="7711" spans="1:5" x14ac:dyDescent="0.3">
      <c r="A7711">
        <v>90250003</v>
      </c>
      <c r="B7711" t="s">
        <v>445</v>
      </c>
      <c r="C7711" t="s">
        <v>8</v>
      </c>
      <c r="D7711" t="s">
        <v>2383</v>
      </c>
      <c r="E7711">
        <v>0</v>
      </c>
    </row>
    <row r="7712" spans="1:5" x14ac:dyDescent="0.3">
      <c r="A7712">
        <v>90250003</v>
      </c>
      <c r="B7712" t="s">
        <v>445</v>
      </c>
      <c r="C7712" t="s">
        <v>8</v>
      </c>
      <c r="D7712" t="s">
        <v>2384</v>
      </c>
      <c r="E7712">
        <v>0</v>
      </c>
    </row>
    <row r="7713" spans="1:5" x14ac:dyDescent="0.3">
      <c r="A7713">
        <v>90250003</v>
      </c>
      <c r="B7713" t="s">
        <v>445</v>
      </c>
      <c r="C7713" t="s">
        <v>8</v>
      </c>
      <c r="D7713" t="s">
        <v>2385</v>
      </c>
      <c r="E7713">
        <v>0</v>
      </c>
    </row>
    <row r="7714" spans="1:5" x14ac:dyDescent="0.3">
      <c r="A7714">
        <v>90250003</v>
      </c>
      <c r="B7714" t="s">
        <v>445</v>
      </c>
      <c r="C7714" t="s">
        <v>8</v>
      </c>
      <c r="D7714" t="s">
        <v>2386</v>
      </c>
      <c r="E7714">
        <v>0</v>
      </c>
    </row>
    <row r="7715" spans="1:5" x14ac:dyDescent="0.3">
      <c r="A7715">
        <v>90250003</v>
      </c>
      <c r="B7715" t="s">
        <v>445</v>
      </c>
      <c r="C7715" t="s">
        <v>8</v>
      </c>
      <c r="D7715" t="s">
        <v>2387</v>
      </c>
      <c r="E7715">
        <v>0</v>
      </c>
    </row>
    <row r="7716" spans="1:5" x14ac:dyDescent="0.3">
      <c r="A7716">
        <v>90250003</v>
      </c>
      <c r="B7716" t="s">
        <v>445</v>
      </c>
      <c r="C7716" t="s">
        <v>8</v>
      </c>
      <c r="D7716" t="s">
        <v>2388</v>
      </c>
      <c r="E7716">
        <v>0</v>
      </c>
    </row>
    <row r="7717" spans="1:5" x14ac:dyDescent="0.3">
      <c r="A7717">
        <v>90250003</v>
      </c>
      <c r="B7717" t="s">
        <v>445</v>
      </c>
      <c r="C7717" t="s">
        <v>8</v>
      </c>
      <c r="D7717" t="s">
        <v>2389</v>
      </c>
      <c r="E7717">
        <v>0</v>
      </c>
    </row>
    <row r="7718" spans="1:5" x14ac:dyDescent="0.3">
      <c r="A7718">
        <v>90250003</v>
      </c>
      <c r="B7718" t="s">
        <v>445</v>
      </c>
      <c r="C7718" t="s">
        <v>8</v>
      </c>
      <c r="D7718" t="s">
        <v>2390</v>
      </c>
      <c r="E7718">
        <v>0</v>
      </c>
    </row>
    <row r="7719" spans="1:5" x14ac:dyDescent="0.3">
      <c r="A7719">
        <v>90250003</v>
      </c>
      <c r="B7719" t="s">
        <v>445</v>
      </c>
      <c r="C7719" t="s">
        <v>8</v>
      </c>
      <c r="D7719" t="s">
        <v>2391</v>
      </c>
      <c r="E7719">
        <v>0</v>
      </c>
    </row>
    <row r="7720" spans="1:5" x14ac:dyDescent="0.3">
      <c r="A7720">
        <v>90250003</v>
      </c>
      <c r="B7720" t="s">
        <v>445</v>
      </c>
      <c r="C7720" t="s">
        <v>8</v>
      </c>
      <c r="D7720" t="s">
        <v>2392</v>
      </c>
      <c r="E7720">
        <v>0</v>
      </c>
    </row>
    <row r="7721" spans="1:5" x14ac:dyDescent="0.3">
      <c r="A7721">
        <v>90250003</v>
      </c>
      <c r="B7721" t="s">
        <v>445</v>
      </c>
      <c r="C7721" t="s">
        <v>8</v>
      </c>
      <c r="D7721" t="s">
        <v>2393</v>
      </c>
      <c r="E7721">
        <v>0</v>
      </c>
    </row>
    <row r="7722" spans="1:5" x14ac:dyDescent="0.3">
      <c r="A7722">
        <v>90250003</v>
      </c>
      <c r="B7722" t="s">
        <v>445</v>
      </c>
      <c r="C7722" t="s">
        <v>8</v>
      </c>
      <c r="D7722" t="s">
        <v>2394</v>
      </c>
      <c r="E7722">
        <v>0</v>
      </c>
    </row>
    <row r="7723" spans="1:5" x14ac:dyDescent="0.3">
      <c r="A7723">
        <v>90250003</v>
      </c>
      <c r="B7723" t="s">
        <v>445</v>
      </c>
      <c r="C7723" t="s">
        <v>8</v>
      </c>
      <c r="D7723" t="s">
        <v>2395</v>
      </c>
      <c r="E7723">
        <v>0</v>
      </c>
    </row>
    <row r="7724" spans="1:5" x14ac:dyDescent="0.3">
      <c r="A7724">
        <v>90250003</v>
      </c>
      <c r="B7724" t="s">
        <v>445</v>
      </c>
      <c r="C7724" t="s">
        <v>8</v>
      </c>
      <c r="D7724" t="s">
        <v>2396</v>
      </c>
      <c r="E7724">
        <v>0</v>
      </c>
    </row>
    <row r="7725" spans="1:5" x14ac:dyDescent="0.3">
      <c r="A7725">
        <v>90250003</v>
      </c>
      <c r="B7725" t="s">
        <v>445</v>
      </c>
      <c r="C7725" t="s">
        <v>8</v>
      </c>
      <c r="D7725" t="s">
        <v>2397</v>
      </c>
      <c r="E7725">
        <v>0</v>
      </c>
    </row>
    <row r="7726" spans="1:5" x14ac:dyDescent="0.3">
      <c r="A7726">
        <v>90250003</v>
      </c>
      <c r="B7726" t="s">
        <v>445</v>
      </c>
      <c r="C7726" t="s">
        <v>8</v>
      </c>
      <c r="D7726" t="s">
        <v>2398</v>
      </c>
      <c r="E7726">
        <v>0</v>
      </c>
    </row>
    <row r="7727" spans="1:5" x14ac:dyDescent="0.3">
      <c r="A7727">
        <v>90250003</v>
      </c>
      <c r="B7727" t="s">
        <v>445</v>
      </c>
      <c r="C7727" t="s">
        <v>8</v>
      </c>
      <c r="D7727" t="s">
        <v>2399</v>
      </c>
      <c r="E7727">
        <v>0</v>
      </c>
    </row>
    <row r="7728" spans="1:5" x14ac:dyDescent="0.3">
      <c r="A7728">
        <v>90250003</v>
      </c>
      <c r="B7728" t="s">
        <v>445</v>
      </c>
      <c r="C7728" t="s">
        <v>8</v>
      </c>
      <c r="D7728" t="s">
        <v>2400</v>
      </c>
      <c r="E7728">
        <v>0</v>
      </c>
    </row>
    <row r="7729" spans="1:5" x14ac:dyDescent="0.3">
      <c r="A7729">
        <v>90250003</v>
      </c>
      <c r="B7729" t="s">
        <v>445</v>
      </c>
      <c r="C7729" t="s">
        <v>8</v>
      </c>
      <c r="D7729" t="s">
        <v>2401</v>
      </c>
      <c r="E7729">
        <v>-6</v>
      </c>
    </row>
    <row r="7730" spans="1:5" x14ac:dyDescent="0.3">
      <c r="A7730">
        <v>90250003</v>
      </c>
      <c r="B7730" t="s">
        <v>445</v>
      </c>
      <c r="C7730" t="s">
        <v>8</v>
      </c>
      <c r="D7730" t="s">
        <v>2402</v>
      </c>
      <c r="E7730">
        <v>0</v>
      </c>
    </row>
    <row r="7731" spans="1:5" x14ac:dyDescent="0.3">
      <c r="A7731">
        <v>90250003</v>
      </c>
      <c r="B7731" t="s">
        <v>445</v>
      </c>
      <c r="C7731" t="s">
        <v>8</v>
      </c>
      <c r="D7731" t="s">
        <v>2403</v>
      </c>
      <c r="E7731">
        <v>0</v>
      </c>
    </row>
    <row r="7732" spans="1:5" x14ac:dyDescent="0.3">
      <c r="A7732">
        <v>90250003</v>
      </c>
      <c r="B7732" t="s">
        <v>445</v>
      </c>
      <c r="C7732" t="s">
        <v>8</v>
      </c>
      <c r="D7732" t="s">
        <v>2404</v>
      </c>
      <c r="E7732">
        <v>0</v>
      </c>
    </row>
    <row r="7733" spans="1:5" x14ac:dyDescent="0.3">
      <c r="A7733">
        <v>90250003</v>
      </c>
      <c r="B7733" t="s">
        <v>445</v>
      </c>
      <c r="C7733" t="s">
        <v>8</v>
      </c>
      <c r="D7733" t="s">
        <v>2405</v>
      </c>
      <c r="E7733">
        <v>0</v>
      </c>
    </row>
    <row r="7734" spans="1:5" x14ac:dyDescent="0.3">
      <c r="A7734">
        <v>90250003</v>
      </c>
      <c r="B7734" t="s">
        <v>445</v>
      </c>
      <c r="C7734" t="s">
        <v>8</v>
      </c>
      <c r="D7734" t="s">
        <v>2406</v>
      </c>
      <c r="E7734">
        <v>0</v>
      </c>
    </row>
    <row r="7735" spans="1:5" x14ac:dyDescent="0.3">
      <c r="A7735">
        <v>90250003</v>
      </c>
      <c r="B7735" t="s">
        <v>445</v>
      </c>
      <c r="C7735" t="s">
        <v>8</v>
      </c>
      <c r="D7735" t="s">
        <v>2407</v>
      </c>
      <c r="E7735">
        <v>0</v>
      </c>
    </row>
    <row r="7736" spans="1:5" x14ac:dyDescent="0.3">
      <c r="A7736">
        <v>90250003</v>
      </c>
      <c r="B7736" t="s">
        <v>445</v>
      </c>
      <c r="C7736" t="s">
        <v>8</v>
      </c>
      <c r="D7736" t="s">
        <v>2408</v>
      </c>
      <c r="E7736">
        <v>0</v>
      </c>
    </row>
    <row r="7737" spans="1:5" x14ac:dyDescent="0.3">
      <c r="A7737">
        <v>90250003</v>
      </c>
      <c r="B7737" t="s">
        <v>445</v>
      </c>
      <c r="C7737" t="s">
        <v>8</v>
      </c>
      <c r="D7737" t="s">
        <v>2409</v>
      </c>
      <c r="E7737">
        <v>0</v>
      </c>
    </row>
    <row r="7738" spans="1:5" x14ac:dyDescent="0.3">
      <c r="A7738">
        <v>90250003</v>
      </c>
      <c r="B7738" t="s">
        <v>445</v>
      </c>
      <c r="C7738" t="s">
        <v>8</v>
      </c>
      <c r="D7738" t="s">
        <v>2410</v>
      </c>
      <c r="E7738">
        <v>-2</v>
      </c>
    </row>
    <row r="7739" spans="1:5" x14ac:dyDescent="0.3">
      <c r="A7739">
        <v>90250003</v>
      </c>
      <c r="B7739" t="s">
        <v>445</v>
      </c>
      <c r="C7739" t="s">
        <v>8</v>
      </c>
      <c r="D7739" t="s">
        <v>2411</v>
      </c>
      <c r="E7739">
        <v>0</v>
      </c>
    </row>
    <row r="7740" spans="1:5" x14ac:dyDescent="0.3">
      <c r="A7740">
        <v>90250003</v>
      </c>
      <c r="B7740" t="s">
        <v>445</v>
      </c>
      <c r="C7740" t="s">
        <v>8</v>
      </c>
      <c r="D7740" t="s">
        <v>2412</v>
      </c>
      <c r="E7740">
        <v>0</v>
      </c>
    </row>
    <row r="7741" spans="1:5" x14ac:dyDescent="0.3">
      <c r="A7741">
        <v>90250003</v>
      </c>
      <c r="B7741" t="s">
        <v>445</v>
      </c>
      <c r="C7741" t="s">
        <v>8</v>
      </c>
      <c r="D7741" t="s">
        <v>2413</v>
      </c>
      <c r="E7741">
        <v>0</v>
      </c>
    </row>
    <row r="7742" spans="1:5" x14ac:dyDescent="0.3">
      <c r="A7742">
        <v>20910012</v>
      </c>
      <c r="B7742" t="s">
        <v>447</v>
      </c>
      <c r="C7742" t="s">
        <v>8</v>
      </c>
      <c r="D7742" t="s">
        <v>2378</v>
      </c>
      <c r="E7742">
        <v>0</v>
      </c>
    </row>
    <row r="7743" spans="1:5" x14ac:dyDescent="0.3">
      <c r="A7743">
        <v>20910012</v>
      </c>
      <c r="B7743" t="s">
        <v>447</v>
      </c>
      <c r="C7743" t="s">
        <v>8</v>
      </c>
      <c r="D7743" t="s">
        <v>2379</v>
      </c>
      <c r="E7743">
        <v>0</v>
      </c>
    </row>
    <row r="7744" spans="1:5" x14ac:dyDescent="0.3">
      <c r="A7744">
        <v>20910012</v>
      </c>
      <c r="B7744" t="s">
        <v>447</v>
      </c>
      <c r="C7744" t="s">
        <v>8</v>
      </c>
      <c r="D7744" t="s">
        <v>2380</v>
      </c>
      <c r="E7744">
        <v>0</v>
      </c>
    </row>
    <row r="7745" spans="1:5" x14ac:dyDescent="0.3">
      <c r="A7745">
        <v>20910012</v>
      </c>
      <c r="B7745" t="s">
        <v>447</v>
      </c>
      <c r="C7745" t="s">
        <v>8</v>
      </c>
      <c r="D7745" t="s">
        <v>2381</v>
      </c>
      <c r="E7745">
        <v>0</v>
      </c>
    </row>
    <row r="7746" spans="1:5" x14ac:dyDescent="0.3">
      <c r="A7746">
        <v>20910012</v>
      </c>
      <c r="B7746" t="s">
        <v>447</v>
      </c>
      <c r="C7746" t="s">
        <v>8</v>
      </c>
      <c r="D7746" t="s">
        <v>2382</v>
      </c>
      <c r="E7746">
        <v>0</v>
      </c>
    </row>
    <row r="7747" spans="1:5" x14ac:dyDescent="0.3">
      <c r="A7747">
        <v>20910012</v>
      </c>
      <c r="B7747" t="s">
        <v>447</v>
      </c>
      <c r="C7747" t="s">
        <v>8</v>
      </c>
      <c r="D7747" t="s">
        <v>2383</v>
      </c>
      <c r="E7747">
        <v>0</v>
      </c>
    </row>
    <row r="7748" spans="1:5" x14ac:dyDescent="0.3">
      <c r="A7748">
        <v>20910012</v>
      </c>
      <c r="B7748" t="s">
        <v>447</v>
      </c>
      <c r="C7748" t="s">
        <v>8</v>
      </c>
      <c r="D7748" t="s">
        <v>2384</v>
      </c>
      <c r="E7748">
        <v>0</v>
      </c>
    </row>
    <row r="7749" spans="1:5" x14ac:dyDescent="0.3">
      <c r="A7749">
        <v>20910012</v>
      </c>
      <c r="B7749" t="s">
        <v>447</v>
      </c>
      <c r="C7749" t="s">
        <v>8</v>
      </c>
      <c r="D7749" t="s">
        <v>2385</v>
      </c>
      <c r="E7749">
        <v>0</v>
      </c>
    </row>
    <row r="7750" spans="1:5" x14ac:dyDescent="0.3">
      <c r="A7750">
        <v>20910012</v>
      </c>
      <c r="B7750" t="s">
        <v>447</v>
      </c>
      <c r="C7750" t="s">
        <v>8</v>
      </c>
      <c r="D7750" t="s">
        <v>2386</v>
      </c>
      <c r="E7750">
        <v>0</v>
      </c>
    </row>
    <row r="7751" spans="1:5" x14ac:dyDescent="0.3">
      <c r="A7751">
        <v>20910012</v>
      </c>
      <c r="B7751" t="s">
        <v>447</v>
      </c>
      <c r="C7751" t="s">
        <v>8</v>
      </c>
      <c r="D7751" t="s">
        <v>2387</v>
      </c>
      <c r="E7751">
        <v>0</v>
      </c>
    </row>
    <row r="7752" spans="1:5" x14ac:dyDescent="0.3">
      <c r="A7752">
        <v>20910012</v>
      </c>
      <c r="B7752" t="s">
        <v>447</v>
      </c>
      <c r="C7752" t="s">
        <v>8</v>
      </c>
      <c r="D7752" t="s">
        <v>2388</v>
      </c>
      <c r="E7752">
        <v>0</v>
      </c>
    </row>
    <row r="7753" spans="1:5" x14ac:dyDescent="0.3">
      <c r="A7753">
        <v>20910012</v>
      </c>
      <c r="B7753" t="s">
        <v>447</v>
      </c>
      <c r="C7753" t="s">
        <v>8</v>
      </c>
      <c r="D7753" t="s">
        <v>2389</v>
      </c>
      <c r="E7753">
        <v>0</v>
      </c>
    </row>
    <row r="7754" spans="1:5" x14ac:dyDescent="0.3">
      <c r="A7754">
        <v>20910012</v>
      </c>
      <c r="B7754" t="s">
        <v>447</v>
      </c>
      <c r="C7754" t="s">
        <v>8</v>
      </c>
      <c r="D7754" t="s">
        <v>2390</v>
      </c>
      <c r="E7754">
        <v>0</v>
      </c>
    </row>
    <row r="7755" spans="1:5" x14ac:dyDescent="0.3">
      <c r="A7755">
        <v>20910012</v>
      </c>
      <c r="B7755" t="s">
        <v>447</v>
      </c>
      <c r="C7755" t="s">
        <v>8</v>
      </c>
      <c r="D7755" t="s">
        <v>2391</v>
      </c>
      <c r="E7755">
        <v>-2</v>
      </c>
    </row>
    <row r="7756" spans="1:5" x14ac:dyDescent="0.3">
      <c r="A7756">
        <v>20910012</v>
      </c>
      <c r="B7756" t="s">
        <v>447</v>
      </c>
      <c r="C7756" t="s">
        <v>8</v>
      </c>
      <c r="D7756" t="s">
        <v>2392</v>
      </c>
      <c r="E7756">
        <v>0</v>
      </c>
    </row>
    <row r="7757" spans="1:5" x14ac:dyDescent="0.3">
      <c r="A7757">
        <v>20910012</v>
      </c>
      <c r="B7757" t="s">
        <v>447</v>
      </c>
      <c r="C7757" t="s">
        <v>8</v>
      </c>
      <c r="D7757" t="s">
        <v>2393</v>
      </c>
      <c r="E7757">
        <v>0</v>
      </c>
    </row>
    <row r="7758" spans="1:5" x14ac:dyDescent="0.3">
      <c r="A7758">
        <v>20910012</v>
      </c>
      <c r="B7758" t="s">
        <v>447</v>
      </c>
      <c r="C7758" t="s">
        <v>8</v>
      </c>
      <c r="D7758" t="s">
        <v>2394</v>
      </c>
      <c r="E7758">
        <v>0</v>
      </c>
    </row>
    <row r="7759" spans="1:5" x14ac:dyDescent="0.3">
      <c r="A7759">
        <v>20910012</v>
      </c>
      <c r="B7759" t="s">
        <v>447</v>
      </c>
      <c r="C7759" t="s">
        <v>8</v>
      </c>
      <c r="D7759" t="s">
        <v>2395</v>
      </c>
      <c r="E7759">
        <v>0</v>
      </c>
    </row>
    <row r="7760" spans="1:5" x14ac:dyDescent="0.3">
      <c r="A7760">
        <v>20910012</v>
      </c>
      <c r="B7760" t="s">
        <v>447</v>
      </c>
      <c r="C7760" t="s">
        <v>8</v>
      </c>
      <c r="D7760" t="s">
        <v>2396</v>
      </c>
      <c r="E7760">
        <v>-0.2</v>
      </c>
    </row>
    <row r="7761" spans="1:5" x14ac:dyDescent="0.3">
      <c r="A7761">
        <v>20910012</v>
      </c>
      <c r="B7761" t="s">
        <v>447</v>
      </c>
      <c r="C7761" t="s">
        <v>8</v>
      </c>
      <c r="D7761" t="s">
        <v>2397</v>
      </c>
      <c r="E7761">
        <v>0</v>
      </c>
    </row>
    <row r="7762" spans="1:5" x14ac:dyDescent="0.3">
      <c r="A7762">
        <v>20910012</v>
      </c>
      <c r="B7762" t="s">
        <v>447</v>
      </c>
      <c r="C7762" t="s">
        <v>8</v>
      </c>
      <c r="D7762" t="s">
        <v>2398</v>
      </c>
      <c r="E7762">
        <v>0</v>
      </c>
    </row>
    <row r="7763" spans="1:5" x14ac:dyDescent="0.3">
      <c r="A7763">
        <v>20910012</v>
      </c>
      <c r="B7763" t="s">
        <v>447</v>
      </c>
      <c r="C7763" t="s">
        <v>8</v>
      </c>
      <c r="D7763" t="s">
        <v>2399</v>
      </c>
      <c r="E7763">
        <v>-0.12</v>
      </c>
    </row>
    <row r="7764" spans="1:5" x14ac:dyDescent="0.3">
      <c r="A7764">
        <v>20910012</v>
      </c>
      <c r="B7764" t="s">
        <v>447</v>
      </c>
      <c r="C7764" t="s">
        <v>8</v>
      </c>
      <c r="D7764" t="s">
        <v>2400</v>
      </c>
      <c r="E7764">
        <v>0</v>
      </c>
    </row>
    <row r="7765" spans="1:5" x14ac:dyDescent="0.3">
      <c r="A7765">
        <v>20910012</v>
      </c>
      <c r="B7765" t="s">
        <v>447</v>
      </c>
      <c r="C7765" t="s">
        <v>8</v>
      </c>
      <c r="D7765" t="s">
        <v>2401</v>
      </c>
      <c r="E7765">
        <v>0</v>
      </c>
    </row>
    <row r="7766" spans="1:5" x14ac:dyDescent="0.3">
      <c r="A7766">
        <v>20910012</v>
      </c>
      <c r="B7766" t="s">
        <v>447</v>
      </c>
      <c r="C7766" t="s">
        <v>8</v>
      </c>
      <c r="D7766" t="s">
        <v>2402</v>
      </c>
      <c r="E7766">
        <v>-0.5</v>
      </c>
    </row>
    <row r="7767" spans="1:5" x14ac:dyDescent="0.3">
      <c r="A7767">
        <v>20910012</v>
      </c>
      <c r="B7767" t="s">
        <v>447</v>
      </c>
      <c r="C7767" t="s">
        <v>8</v>
      </c>
      <c r="D7767" t="s">
        <v>2403</v>
      </c>
      <c r="E7767">
        <v>-0.30000000000000004</v>
      </c>
    </row>
    <row r="7768" spans="1:5" x14ac:dyDescent="0.3">
      <c r="A7768">
        <v>20910012</v>
      </c>
      <c r="B7768" t="s">
        <v>447</v>
      </c>
      <c r="C7768" t="s">
        <v>8</v>
      </c>
      <c r="D7768" t="s">
        <v>2404</v>
      </c>
      <c r="E7768">
        <v>0</v>
      </c>
    </row>
    <row r="7769" spans="1:5" x14ac:dyDescent="0.3">
      <c r="A7769">
        <v>20910012</v>
      </c>
      <c r="B7769" t="s">
        <v>447</v>
      </c>
      <c r="C7769" t="s">
        <v>8</v>
      </c>
      <c r="D7769" t="s">
        <v>2405</v>
      </c>
      <c r="E7769">
        <v>-0.2</v>
      </c>
    </row>
    <row r="7770" spans="1:5" x14ac:dyDescent="0.3">
      <c r="A7770">
        <v>20910012</v>
      </c>
      <c r="B7770" t="s">
        <v>447</v>
      </c>
      <c r="C7770" t="s">
        <v>8</v>
      </c>
      <c r="D7770" t="s">
        <v>2406</v>
      </c>
      <c r="E7770">
        <v>0</v>
      </c>
    </row>
    <row r="7771" spans="1:5" x14ac:dyDescent="0.3">
      <c r="A7771">
        <v>20910012</v>
      </c>
      <c r="B7771" t="s">
        <v>447</v>
      </c>
      <c r="C7771" t="s">
        <v>8</v>
      </c>
      <c r="D7771" t="s">
        <v>2407</v>
      </c>
      <c r="E7771">
        <v>-1</v>
      </c>
    </row>
    <row r="7772" spans="1:5" x14ac:dyDescent="0.3">
      <c r="A7772">
        <v>20910012</v>
      </c>
      <c r="B7772" t="s">
        <v>447</v>
      </c>
      <c r="C7772" t="s">
        <v>8</v>
      </c>
      <c r="D7772" t="s">
        <v>2408</v>
      </c>
      <c r="E7772">
        <v>0</v>
      </c>
    </row>
    <row r="7773" spans="1:5" x14ac:dyDescent="0.3">
      <c r="A7773">
        <v>20910012</v>
      </c>
      <c r="B7773" t="s">
        <v>447</v>
      </c>
      <c r="C7773" t="s">
        <v>8</v>
      </c>
      <c r="D7773" t="s">
        <v>2409</v>
      </c>
      <c r="E7773">
        <v>0</v>
      </c>
    </row>
    <row r="7774" spans="1:5" x14ac:dyDescent="0.3">
      <c r="A7774">
        <v>20910012</v>
      </c>
      <c r="B7774" t="s">
        <v>447</v>
      </c>
      <c r="C7774" t="s">
        <v>8</v>
      </c>
      <c r="D7774" t="s">
        <v>2410</v>
      </c>
      <c r="E7774">
        <v>-0.5</v>
      </c>
    </row>
    <row r="7775" spans="1:5" x14ac:dyDescent="0.3">
      <c r="A7775">
        <v>20910012</v>
      </c>
      <c r="B7775" t="s">
        <v>447</v>
      </c>
      <c r="C7775" t="s">
        <v>8</v>
      </c>
      <c r="D7775" t="s">
        <v>2411</v>
      </c>
      <c r="E7775">
        <v>0</v>
      </c>
    </row>
    <row r="7776" spans="1:5" x14ac:dyDescent="0.3">
      <c r="A7776">
        <v>20910012</v>
      </c>
      <c r="B7776" t="s">
        <v>447</v>
      </c>
      <c r="C7776" t="s">
        <v>8</v>
      </c>
      <c r="D7776" t="s">
        <v>2412</v>
      </c>
      <c r="E7776">
        <v>0</v>
      </c>
    </row>
    <row r="7777" spans="1:5" x14ac:dyDescent="0.3">
      <c r="A7777">
        <v>20910012</v>
      </c>
      <c r="B7777" t="s">
        <v>447</v>
      </c>
      <c r="C7777" t="s">
        <v>8</v>
      </c>
      <c r="D7777" t="s">
        <v>2413</v>
      </c>
      <c r="E7777">
        <v>0</v>
      </c>
    </row>
    <row r="7778" spans="1:5" x14ac:dyDescent="0.3">
      <c r="A7778">
        <v>71240069</v>
      </c>
      <c r="B7778" t="s">
        <v>449</v>
      </c>
      <c r="C7778" t="s">
        <v>8</v>
      </c>
      <c r="D7778" t="s">
        <v>2378</v>
      </c>
      <c r="E7778">
        <v>0</v>
      </c>
    </row>
    <row r="7779" spans="1:5" x14ac:dyDescent="0.3">
      <c r="A7779">
        <v>71240069</v>
      </c>
      <c r="B7779" t="s">
        <v>449</v>
      </c>
      <c r="C7779" t="s">
        <v>8</v>
      </c>
      <c r="D7779" t="s">
        <v>2379</v>
      </c>
      <c r="E7779">
        <v>-2</v>
      </c>
    </row>
    <row r="7780" spans="1:5" x14ac:dyDescent="0.3">
      <c r="A7780">
        <v>71240069</v>
      </c>
      <c r="B7780" t="s">
        <v>449</v>
      </c>
      <c r="C7780" t="s">
        <v>8</v>
      </c>
      <c r="D7780" t="s">
        <v>2380</v>
      </c>
      <c r="E7780">
        <v>0</v>
      </c>
    </row>
    <row r="7781" spans="1:5" x14ac:dyDescent="0.3">
      <c r="A7781">
        <v>71240069</v>
      </c>
      <c r="B7781" t="s">
        <v>449</v>
      </c>
      <c r="C7781" t="s">
        <v>8</v>
      </c>
      <c r="D7781" t="s">
        <v>2381</v>
      </c>
      <c r="E7781">
        <v>0</v>
      </c>
    </row>
    <row r="7782" spans="1:5" x14ac:dyDescent="0.3">
      <c r="A7782">
        <v>71240069</v>
      </c>
      <c r="B7782" t="s">
        <v>449</v>
      </c>
      <c r="C7782" t="s">
        <v>8</v>
      </c>
      <c r="D7782" t="s">
        <v>2382</v>
      </c>
      <c r="E7782">
        <v>0</v>
      </c>
    </row>
    <row r="7783" spans="1:5" x14ac:dyDescent="0.3">
      <c r="A7783">
        <v>71240069</v>
      </c>
      <c r="B7783" t="s">
        <v>449</v>
      </c>
      <c r="C7783" t="s">
        <v>8</v>
      </c>
      <c r="D7783" t="s">
        <v>2383</v>
      </c>
      <c r="E7783">
        <v>0</v>
      </c>
    </row>
    <row r="7784" spans="1:5" x14ac:dyDescent="0.3">
      <c r="A7784">
        <v>71240069</v>
      </c>
      <c r="B7784" t="s">
        <v>449</v>
      </c>
      <c r="C7784" t="s">
        <v>8</v>
      </c>
      <c r="D7784" t="s">
        <v>2384</v>
      </c>
      <c r="E7784">
        <v>0</v>
      </c>
    </row>
    <row r="7785" spans="1:5" x14ac:dyDescent="0.3">
      <c r="A7785">
        <v>71240069</v>
      </c>
      <c r="B7785" t="s">
        <v>449</v>
      </c>
      <c r="C7785" t="s">
        <v>8</v>
      </c>
      <c r="D7785" t="s">
        <v>2385</v>
      </c>
      <c r="E7785">
        <v>0</v>
      </c>
    </row>
    <row r="7786" spans="1:5" x14ac:dyDescent="0.3">
      <c r="A7786">
        <v>71240069</v>
      </c>
      <c r="B7786" t="s">
        <v>449</v>
      </c>
      <c r="C7786" t="s">
        <v>8</v>
      </c>
      <c r="D7786" t="s">
        <v>2386</v>
      </c>
      <c r="E7786">
        <v>0</v>
      </c>
    </row>
    <row r="7787" spans="1:5" x14ac:dyDescent="0.3">
      <c r="A7787">
        <v>71240069</v>
      </c>
      <c r="B7787" t="s">
        <v>449</v>
      </c>
      <c r="C7787" t="s">
        <v>8</v>
      </c>
      <c r="D7787" t="s">
        <v>2387</v>
      </c>
      <c r="E7787">
        <v>0</v>
      </c>
    </row>
    <row r="7788" spans="1:5" x14ac:dyDescent="0.3">
      <c r="A7788">
        <v>71240069</v>
      </c>
      <c r="B7788" t="s">
        <v>449</v>
      </c>
      <c r="C7788" t="s">
        <v>8</v>
      </c>
      <c r="D7788" t="s">
        <v>2388</v>
      </c>
      <c r="E7788">
        <v>0</v>
      </c>
    </row>
    <row r="7789" spans="1:5" x14ac:dyDescent="0.3">
      <c r="A7789">
        <v>71240069</v>
      </c>
      <c r="B7789" t="s">
        <v>449</v>
      </c>
      <c r="C7789" t="s">
        <v>8</v>
      </c>
      <c r="D7789" t="s">
        <v>2389</v>
      </c>
      <c r="E7789">
        <v>-3</v>
      </c>
    </row>
    <row r="7790" spans="1:5" x14ac:dyDescent="0.3">
      <c r="A7790">
        <v>71240069</v>
      </c>
      <c r="B7790" t="s">
        <v>449</v>
      </c>
      <c r="C7790" t="s">
        <v>8</v>
      </c>
      <c r="D7790" t="s">
        <v>2390</v>
      </c>
      <c r="E7790">
        <v>0</v>
      </c>
    </row>
    <row r="7791" spans="1:5" x14ac:dyDescent="0.3">
      <c r="A7791">
        <v>71240069</v>
      </c>
      <c r="B7791" t="s">
        <v>449</v>
      </c>
      <c r="C7791" t="s">
        <v>8</v>
      </c>
      <c r="D7791" t="s">
        <v>2391</v>
      </c>
      <c r="E7791">
        <v>0</v>
      </c>
    </row>
    <row r="7792" spans="1:5" x14ac:dyDescent="0.3">
      <c r="A7792">
        <v>71240069</v>
      </c>
      <c r="B7792" t="s">
        <v>449</v>
      </c>
      <c r="C7792" t="s">
        <v>8</v>
      </c>
      <c r="D7792" t="s">
        <v>2392</v>
      </c>
      <c r="E7792">
        <v>0</v>
      </c>
    </row>
    <row r="7793" spans="1:5" x14ac:dyDescent="0.3">
      <c r="A7793">
        <v>71240069</v>
      </c>
      <c r="B7793" t="s">
        <v>449</v>
      </c>
      <c r="C7793" t="s">
        <v>8</v>
      </c>
      <c r="D7793" t="s">
        <v>2393</v>
      </c>
      <c r="E7793">
        <v>0</v>
      </c>
    </row>
    <row r="7794" spans="1:5" x14ac:dyDescent="0.3">
      <c r="A7794">
        <v>71240069</v>
      </c>
      <c r="B7794" t="s">
        <v>449</v>
      </c>
      <c r="C7794" t="s">
        <v>8</v>
      </c>
      <c r="D7794" t="s">
        <v>2394</v>
      </c>
      <c r="E7794">
        <v>0</v>
      </c>
    </row>
    <row r="7795" spans="1:5" x14ac:dyDescent="0.3">
      <c r="A7795">
        <v>71240069</v>
      </c>
      <c r="B7795" t="s">
        <v>449</v>
      </c>
      <c r="C7795" t="s">
        <v>8</v>
      </c>
      <c r="D7795" t="s">
        <v>2395</v>
      </c>
      <c r="E7795">
        <v>0</v>
      </c>
    </row>
    <row r="7796" spans="1:5" x14ac:dyDescent="0.3">
      <c r="A7796">
        <v>71240069</v>
      </c>
      <c r="B7796" t="s">
        <v>449</v>
      </c>
      <c r="C7796" t="s">
        <v>8</v>
      </c>
      <c r="D7796" t="s">
        <v>2396</v>
      </c>
      <c r="E7796">
        <v>0</v>
      </c>
    </row>
    <row r="7797" spans="1:5" x14ac:dyDescent="0.3">
      <c r="A7797">
        <v>71240069</v>
      </c>
      <c r="B7797" t="s">
        <v>449</v>
      </c>
      <c r="C7797" t="s">
        <v>8</v>
      </c>
      <c r="D7797" t="s">
        <v>2397</v>
      </c>
      <c r="E7797">
        <v>0</v>
      </c>
    </row>
    <row r="7798" spans="1:5" x14ac:dyDescent="0.3">
      <c r="A7798">
        <v>71240069</v>
      </c>
      <c r="B7798" t="s">
        <v>449</v>
      </c>
      <c r="C7798" t="s">
        <v>8</v>
      </c>
      <c r="D7798" t="s">
        <v>2398</v>
      </c>
      <c r="E7798">
        <v>0</v>
      </c>
    </row>
    <row r="7799" spans="1:5" x14ac:dyDescent="0.3">
      <c r="A7799">
        <v>71240069</v>
      </c>
      <c r="B7799" t="s">
        <v>449</v>
      </c>
      <c r="C7799" t="s">
        <v>8</v>
      </c>
      <c r="D7799" t="s">
        <v>2399</v>
      </c>
      <c r="E7799">
        <v>0</v>
      </c>
    </row>
    <row r="7800" spans="1:5" x14ac:dyDescent="0.3">
      <c r="A7800">
        <v>71240069</v>
      </c>
      <c r="B7800" t="s">
        <v>449</v>
      </c>
      <c r="C7800" t="s">
        <v>8</v>
      </c>
      <c r="D7800" t="s">
        <v>2400</v>
      </c>
      <c r="E7800">
        <v>-4</v>
      </c>
    </row>
    <row r="7801" spans="1:5" x14ac:dyDescent="0.3">
      <c r="A7801">
        <v>71240069</v>
      </c>
      <c r="B7801" t="s">
        <v>449</v>
      </c>
      <c r="C7801" t="s">
        <v>8</v>
      </c>
      <c r="D7801" t="s">
        <v>2401</v>
      </c>
      <c r="E7801">
        <v>0</v>
      </c>
    </row>
    <row r="7802" spans="1:5" x14ac:dyDescent="0.3">
      <c r="A7802">
        <v>71240069</v>
      </c>
      <c r="B7802" t="s">
        <v>449</v>
      </c>
      <c r="C7802" t="s">
        <v>8</v>
      </c>
      <c r="D7802" t="s">
        <v>2402</v>
      </c>
      <c r="E7802">
        <v>-2</v>
      </c>
    </row>
    <row r="7803" spans="1:5" x14ac:dyDescent="0.3">
      <c r="A7803">
        <v>71240069</v>
      </c>
      <c r="B7803" t="s">
        <v>449</v>
      </c>
      <c r="C7803" t="s">
        <v>8</v>
      </c>
      <c r="D7803" t="s">
        <v>2403</v>
      </c>
      <c r="E7803">
        <v>0</v>
      </c>
    </row>
    <row r="7804" spans="1:5" x14ac:dyDescent="0.3">
      <c r="A7804">
        <v>71240069</v>
      </c>
      <c r="B7804" t="s">
        <v>449</v>
      </c>
      <c r="C7804" t="s">
        <v>8</v>
      </c>
      <c r="D7804" t="s">
        <v>2404</v>
      </c>
      <c r="E7804">
        <v>0</v>
      </c>
    </row>
    <row r="7805" spans="1:5" x14ac:dyDescent="0.3">
      <c r="A7805">
        <v>71240069</v>
      </c>
      <c r="B7805" t="s">
        <v>449</v>
      </c>
      <c r="C7805" t="s">
        <v>8</v>
      </c>
      <c r="D7805" t="s">
        <v>2405</v>
      </c>
      <c r="E7805">
        <v>0</v>
      </c>
    </row>
    <row r="7806" spans="1:5" x14ac:dyDescent="0.3">
      <c r="A7806">
        <v>71240069</v>
      </c>
      <c r="B7806" t="s">
        <v>449</v>
      </c>
      <c r="C7806" t="s">
        <v>8</v>
      </c>
      <c r="D7806" t="s">
        <v>2406</v>
      </c>
      <c r="E7806">
        <v>0</v>
      </c>
    </row>
    <row r="7807" spans="1:5" x14ac:dyDescent="0.3">
      <c r="A7807">
        <v>71240069</v>
      </c>
      <c r="B7807" t="s">
        <v>449</v>
      </c>
      <c r="C7807" t="s">
        <v>8</v>
      </c>
      <c r="D7807" t="s">
        <v>2407</v>
      </c>
      <c r="E7807">
        <v>-2</v>
      </c>
    </row>
    <row r="7808" spans="1:5" x14ac:dyDescent="0.3">
      <c r="A7808">
        <v>71240069</v>
      </c>
      <c r="B7808" t="s">
        <v>449</v>
      </c>
      <c r="C7808" t="s">
        <v>8</v>
      </c>
      <c r="D7808" t="s">
        <v>2408</v>
      </c>
      <c r="E7808">
        <v>0</v>
      </c>
    </row>
    <row r="7809" spans="1:5" x14ac:dyDescent="0.3">
      <c r="A7809">
        <v>71240069</v>
      </c>
      <c r="B7809" t="s">
        <v>449</v>
      </c>
      <c r="C7809" t="s">
        <v>8</v>
      </c>
      <c r="D7809" t="s">
        <v>2409</v>
      </c>
      <c r="E7809">
        <v>0</v>
      </c>
    </row>
    <row r="7810" spans="1:5" x14ac:dyDescent="0.3">
      <c r="A7810">
        <v>71240069</v>
      </c>
      <c r="B7810" t="s">
        <v>449</v>
      </c>
      <c r="C7810" t="s">
        <v>8</v>
      </c>
      <c r="D7810" t="s">
        <v>2410</v>
      </c>
      <c r="E7810">
        <v>-6</v>
      </c>
    </row>
    <row r="7811" spans="1:5" x14ac:dyDescent="0.3">
      <c r="A7811">
        <v>71240069</v>
      </c>
      <c r="B7811" t="s">
        <v>449</v>
      </c>
      <c r="C7811" t="s">
        <v>8</v>
      </c>
      <c r="D7811" t="s">
        <v>2411</v>
      </c>
      <c r="E7811">
        <v>0</v>
      </c>
    </row>
    <row r="7812" spans="1:5" x14ac:dyDescent="0.3">
      <c r="A7812">
        <v>71240069</v>
      </c>
      <c r="B7812" t="s">
        <v>449</v>
      </c>
      <c r="C7812" t="s">
        <v>8</v>
      </c>
      <c r="D7812" t="s">
        <v>2412</v>
      </c>
      <c r="E7812">
        <v>0</v>
      </c>
    </row>
    <row r="7813" spans="1:5" x14ac:dyDescent="0.3">
      <c r="A7813">
        <v>71240069</v>
      </c>
      <c r="B7813" t="s">
        <v>449</v>
      </c>
      <c r="C7813" t="s">
        <v>8</v>
      </c>
      <c r="D7813" t="s">
        <v>2413</v>
      </c>
      <c r="E7813">
        <v>0</v>
      </c>
    </row>
    <row r="7814" spans="1:5" x14ac:dyDescent="0.3">
      <c r="A7814">
        <v>71240073</v>
      </c>
      <c r="B7814" t="s">
        <v>451</v>
      </c>
      <c r="C7814" t="s">
        <v>8</v>
      </c>
      <c r="D7814" t="s">
        <v>2378</v>
      </c>
      <c r="E7814">
        <v>0</v>
      </c>
    </row>
    <row r="7815" spans="1:5" x14ac:dyDescent="0.3">
      <c r="A7815">
        <v>71240073</v>
      </c>
      <c r="B7815" t="s">
        <v>451</v>
      </c>
      <c r="C7815" t="s">
        <v>8</v>
      </c>
      <c r="D7815" t="s">
        <v>2379</v>
      </c>
      <c r="E7815">
        <v>0</v>
      </c>
    </row>
    <row r="7816" spans="1:5" x14ac:dyDescent="0.3">
      <c r="A7816">
        <v>71240073</v>
      </c>
      <c r="B7816" t="s">
        <v>451</v>
      </c>
      <c r="C7816" t="s">
        <v>8</v>
      </c>
      <c r="D7816" t="s">
        <v>2380</v>
      </c>
      <c r="E7816">
        <v>0</v>
      </c>
    </row>
    <row r="7817" spans="1:5" x14ac:dyDescent="0.3">
      <c r="A7817">
        <v>71240073</v>
      </c>
      <c r="B7817" t="s">
        <v>451</v>
      </c>
      <c r="C7817" t="s">
        <v>8</v>
      </c>
      <c r="D7817" t="s">
        <v>2381</v>
      </c>
      <c r="E7817">
        <v>0</v>
      </c>
    </row>
    <row r="7818" spans="1:5" x14ac:dyDescent="0.3">
      <c r="A7818">
        <v>71240073</v>
      </c>
      <c r="B7818" t="s">
        <v>451</v>
      </c>
      <c r="C7818" t="s">
        <v>8</v>
      </c>
      <c r="D7818" t="s">
        <v>2382</v>
      </c>
      <c r="E7818">
        <v>0</v>
      </c>
    </row>
    <row r="7819" spans="1:5" x14ac:dyDescent="0.3">
      <c r="A7819">
        <v>71240073</v>
      </c>
      <c r="B7819" t="s">
        <v>451</v>
      </c>
      <c r="C7819" t="s">
        <v>8</v>
      </c>
      <c r="D7819" t="s">
        <v>2383</v>
      </c>
      <c r="E7819">
        <v>0</v>
      </c>
    </row>
    <row r="7820" spans="1:5" x14ac:dyDescent="0.3">
      <c r="A7820">
        <v>71240073</v>
      </c>
      <c r="B7820" t="s">
        <v>451</v>
      </c>
      <c r="C7820" t="s">
        <v>8</v>
      </c>
      <c r="D7820" t="s">
        <v>2384</v>
      </c>
      <c r="E7820">
        <v>0</v>
      </c>
    </row>
    <row r="7821" spans="1:5" x14ac:dyDescent="0.3">
      <c r="A7821">
        <v>71240073</v>
      </c>
      <c r="B7821" t="s">
        <v>451</v>
      </c>
      <c r="C7821" t="s">
        <v>8</v>
      </c>
      <c r="D7821" t="s">
        <v>2385</v>
      </c>
      <c r="E7821">
        <v>0</v>
      </c>
    </row>
    <row r="7822" spans="1:5" x14ac:dyDescent="0.3">
      <c r="A7822">
        <v>71240073</v>
      </c>
      <c r="B7822" t="s">
        <v>451</v>
      </c>
      <c r="C7822" t="s">
        <v>8</v>
      </c>
      <c r="D7822" t="s">
        <v>2386</v>
      </c>
      <c r="E7822">
        <v>0</v>
      </c>
    </row>
    <row r="7823" spans="1:5" x14ac:dyDescent="0.3">
      <c r="A7823">
        <v>71240073</v>
      </c>
      <c r="B7823" t="s">
        <v>451</v>
      </c>
      <c r="C7823" t="s">
        <v>8</v>
      </c>
      <c r="D7823" t="s">
        <v>2387</v>
      </c>
      <c r="E7823">
        <v>0</v>
      </c>
    </row>
    <row r="7824" spans="1:5" x14ac:dyDescent="0.3">
      <c r="A7824">
        <v>71240073</v>
      </c>
      <c r="B7824" t="s">
        <v>451</v>
      </c>
      <c r="C7824" t="s">
        <v>8</v>
      </c>
      <c r="D7824" t="s">
        <v>2388</v>
      </c>
      <c r="E7824">
        <v>0</v>
      </c>
    </row>
    <row r="7825" spans="1:5" x14ac:dyDescent="0.3">
      <c r="A7825">
        <v>71240073</v>
      </c>
      <c r="B7825" t="s">
        <v>451</v>
      </c>
      <c r="C7825" t="s">
        <v>8</v>
      </c>
      <c r="D7825" t="s">
        <v>2389</v>
      </c>
      <c r="E7825">
        <v>0</v>
      </c>
    </row>
    <row r="7826" spans="1:5" x14ac:dyDescent="0.3">
      <c r="A7826">
        <v>71240073</v>
      </c>
      <c r="B7826" t="s">
        <v>451</v>
      </c>
      <c r="C7826" t="s">
        <v>8</v>
      </c>
      <c r="D7826" t="s">
        <v>2390</v>
      </c>
      <c r="E7826">
        <v>0</v>
      </c>
    </row>
    <row r="7827" spans="1:5" x14ac:dyDescent="0.3">
      <c r="A7827">
        <v>71240073</v>
      </c>
      <c r="B7827" t="s">
        <v>451</v>
      </c>
      <c r="C7827" t="s">
        <v>8</v>
      </c>
      <c r="D7827" t="s">
        <v>2391</v>
      </c>
      <c r="E7827">
        <v>0</v>
      </c>
    </row>
    <row r="7828" spans="1:5" x14ac:dyDescent="0.3">
      <c r="A7828">
        <v>71240073</v>
      </c>
      <c r="B7828" t="s">
        <v>451</v>
      </c>
      <c r="C7828" t="s">
        <v>8</v>
      </c>
      <c r="D7828" t="s">
        <v>2392</v>
      </c>
      <c r="E7828">
        <v>0</v>
      </c>
    </row>
    <row r="7829" spans="1:5" x14ac:dyDescent="0.3">
      <c r="A7829">
        <v>71240073</v>
      </c>
      <c r="B7829" t="s">
        <v>451</v>
      </c>
      <c r="C7829" t="s">
        <v>8</v>
      </c>
      <c r="D7829" t="s">
        <v>2393</v>
      </c>
      <c r="E7829">
        <v>0</v>
      </c>
    </row>
    <row r="7830" spans="1:5" x14ac:dyDescent="0.3">
      <c r="A7830">
        <v>71240073</v>
      </c>
      <c r="B7830" t="s">
        <v>451</v>
      </c>
      <c r="C7830" t="s">
        <v>8</v>
      </c>
      <c r="D7830" t="s">
        <v>2394</v>
      </c>
      <c r="E7830">
        <v>0</v>
      </c>
    </row>
    <row r="7831" spans="1:5" x14ac:dyDescent="0.3">
      <c r="A7831">
        <v>71240073</v>
      </c>
      <c r="B7831" t="s">
        <v>451</v>
      </c>
      <c r="C7831" t="s">
        <v>8</v>
      </c>
      <c r="D7831" t="s">
        <v>2395</v>
      </c>
      <c r="E7831">
        <v>0</v>
      </c>
    </row>
    <row r="7832" spans="1:5" x14ac:dyDescent="0.3">
      <c r="A7832">
        <v>71240073</v>
      </c>
      <c r="B7832" t="s">
        <v>451</v>
      </c>
      <c r="C7832" t="s">
        <v>8</v>
      </c>
      <c r="D7832" t="s">
        <v>2396</v>
      </c>
      <c r="E7832">
        <v>0</v>
      </c>
    </row>
    <row r="7833" spans="1:5" x14ac:dyDescent="0.3">
      <c r="A7833">
        <v>71240073</v>
      </c>
      <c r="B7833" t="s">
        <v>451</v>
      </c>
      <c r="C7833" t="s">
        <v>8</v>
      </c>
      <c r="D7833" t="s">
        <v>2397</v>
      </c>
      <c r="E7833">
        <v>0</v>
      </c>
    </row>
    <row r="7834" spans="1:5" x14ac:dyDescent="0.3">
      <c r="A7834">
        <v>71240073</v>
      </c>
      <c r="B7834" t="s">
        <v>451</v>
      </c>
      <c r="C7834" t="s">
        <v>8</v>
      </c>
      <c r="D7834" t="s">
        <v>2398</v>
      </c>
      <c r="E7834">
        <v>0</v>
      </c>
    </row>
    <row r="7835" spans="1:5" x14ac:dyDescent="0.3">
      <c r="A7835">
        <v>71240073</v>
      </c>
      <c r="B7835" t="s">
        <v>451</v>
      </c>
      <c r="C7835" t="s">
        <v>8</v>
      </c>
      <c r="D7835" t="s">
        <v>2399</v>
      </c>
      <c r="E7835">
        <v>-2</v>
      </c>
    </row>
    <row r="7836" spans="1:5" x14ac:dyDescent="0.3">
      <c r="A7836">
        <v>71240073</v>
      </c>
      <c r="B7836" t="s">
        <v>451</v>
      </c>
      <c r="C7836" t="s">
        <v>8</v>
      </c>
      <c r="D7836" t="s">
        <v>2400</v>
      </c>
      <c r="E7836">
        <v>0</v>
      </c>
    </row>
    <row r="7837" spans="1:5" x14ac:dyDescent="0.3">
      <c r="A7837">
        <v>71240073</v>
      </c>
      <c r="B7837" t="s">
        <v>451</v>
      </c>
      <c r="C7837" t="s">
        <v>8</v>
      </c>
      <c r="D7837" t="s">
        <v>2401</v>
      </c>
      <c r="E7837">
        <v>0</v>
      </c>
    </row>
    <row r="7838" spans="1:5" x14ac:dyDescent="0.3">
      <c r="A7838">
        <v>71240073</v>
      </c>
      <c r="B7838" t="s">
        <v>451</v>
      </c>
      <c r="C7838" t="s">
        <v>8</v>
      </c>
      <c r="D7838" t="s">
        <v>2402</v>
      </c>
      <c r="E7838">
        <v>-3</v>
      </c>
    </row>
    <row r="7839" spans="1:5" x14ac:dyDescent="0.3">
      <c r="A7839">
        <v>71240073</v>
      </c>
      <c r="B7839" t="s">
        <v>451</v>
      </c>
      <c r="C7839" t="s">
        <v>8</v>
      </c>
      <c r="D7839" t="s">
        <v>2403</v>
      </c>
      <c r="E7839">
        <v>0</v>
      </c>
    </row>
    <row r="7840" spans="1:5" x14ac:dyDescent="0.3">
      <c r="A7840">
        <v>71240073</v>
      </c>
      <c r="B7840" t="s">
        <v>451</v>
      </c>
      <c r="C7840" t="s">
        <v>8</v>
      </c>
      <c r="D7840" t="s">
        <v>2404</v>
      </c>
      <c r="E7840">
        <v>0</v>
      </c>
    </row>
    <row r="7841" spans="1:5" x14ac:dyDescent="0.3">
      <c r="A7841">
        <v>71240073</v>
      </c>
      <c r="B7841" t="s">
        <v>451</v>
      </c>
      <c r="C7841" t="s">
        <v>8</v>
      </c>
      <c r="D7841" t="s">
        <v>2405</v>
      </c>
      <c r="E7841">
        <v>0</v>
      </c>
    </row>
    <row r="7842" spans="1:5" x14ac:dyDescent="0.3">
      <c r="A7842">
        <v>71240073</v>
      </c>
      <c r="B7842" t="s">
        <v>451</v>
      </c>
      <c r="C7842" t="s">
        <v>8</v>
      </c>
      <c r="D7842" t="s">
        <v>2406</v>
      </c>
      <c r="E7842">
        <v>0</v>
      </c>
    </row>
    <row r="7843" spans="1:5" x14ac:dyDescent="0.3">
      <c r="A7843">
        <v>71240073</v>
      </c>
      <c r="B7843" t="s">
        <v>451</v>
      </c>
      <c r="C7843" t="s">
        <v>8</v>
      </c>
      <c r="D7843" t="s">
        <v>2407</v>
      </c>
      <c r="E7843">
        <v>0</v>
      </c>
    </row>
    <row r="7844" spans="1:5" x14ac:dyDescent="0.3">
      <c r="A7844">
        <v>71240073</v>
      </c>
      <c r="B7844" t="s">
        <v>451</v>
      </c>
      <c r="C7844" t="s">
        <v>8</v>
      </c>
      <c r="D7844" t="s">
        <v>2408</v>
      </c>
      <c r="E7844">
        <v>-30</v>
      </c>
    </row>
    <row r="7845" spans="1:5" x14ac:dyDescent="0.3">
      <c r="A7845">
        <v>71240073</v>
      </c>
      <c r="B7845" t="s">
        <v>451</v>
      </c>
      <c r="C7845" t="s">
        <v>8</v>
      </c>
      <c r="D7845" t="s">
        <v>2409</v>
      </c>
      <c r="E7845">
        <v>0</v>
      </c>
    </row>
    <row r="7846" spans="1:5" x14ac:dyDescent="0.3">
      <c r="A7846">
        <v>71240073</v>
      </c>
      <c r="B7846" t="s">
        <v>451</v>
      </c>
      <c r="C7846" t="s">
        <v>8</v>
      </c>
      <c r="D7846" t="s">
        <v>2410</v>
      </c>
      <c r="E7846">
        <v>0</v>
      </c>
    </row>
    <row r="7847" spans="1:5" x14ac:dyDescent="0.3">
      <c r="A7847">
        <v>71240073</v>
      </c>
      <c r="B7847" t="s">
        <v>451</v>
      </c>
      <c r="C7847" t="s">
        <v>8</v>
      </c>
      <c r="D7847" t="s">
        <v>2411</v>
      </c>
      <c r="E7847">
        <v>0</v>
      </c>
    </row>
    <row r="7848" spans="1:5" x14ac:dyDescent="0.3">
      <c r="A7848">
        <v>71240073</v>
      </c>
      <c r="B7848" t="s">
        <v>451</v>
      </c>
      <c r="C7848" t="s">
        <v>8</v>
      </c>
      <c r="D7848" t="s">
        <v>2412</v>
      </c>
      <c r="E7848">
        <v>0</v>
      </c>
    </row>
    <row r="7849" spans="1:5" x14ac:dyDescent="0.3">
      <c r="A7849">
        <v>71240073</v>
      </c>
      <c r="B7849" t="s">
        <v>451</v>
      </c>
      <c r="C7849" t="s">
        <v>8</v>
      </c>
      <c r="D7849" t="s">
        <v>2413</v>
      </c>
      <c r="E7849">
        <v>0</v>
      </c>
    </row>
    <row r="7850" spans="1:5" x14ac:dyDescent="0.3">
      <c r="A7850">
        <v>20040002</v>
      </c>
      <c r="B7850" t="s">
        <v>453</v>
      </c>
      <c r="C7850" t="s">
        <v>8</v>
      </c>
      <c r="D7850" t="s">
        <v>2378</v>
      </c>
      <c r="E7850">
        <v>-3</v>
      </c>
    </row>
    <row r="7851" spans="1:5" x14ac:dyDescent="0.3">
      <c r="A7851">
        <v>20040002</v>
      </c>
      <c r="B7851" t="s">
        <v>453</v>
      </c>
      <c r="C7851" t="s">
        <v>8</v>
      </c>
      <c r="D7851" t="s">
        <v>2379</v>
      </c>
      <c r="E7851">
        <v>-3</v>
      </c>
    </row>
    <row r="7852" spans="1:5" x14ac:dyDescent="0.3">
      <c r="A7852">
        <v>20040002</v>
      </c>
      <c r="B7852" t="s">
        <v>453</v>
      </c>
      <c r="C7852" t="s">
        <v>8</v>
      </c>
      <c r="D7852" t="s">
        <v>2380</v>
      </c>
      <c r="E7852">
        <v>-3</v>
      </c>
    </row>
    <row r="7853" spans="1:5" x14ac:dyDescent="0.3">
      <c r="A7853">
        <v>20040002</v>
      </c>
      <c r="B7853" t="s">
        <v>453</v>
      </c>
      <c r="C7853" t="s">
        <v>8</v>
      </c>
      <c r="D7853" t="s">
        <v>2381</v>
      </c>
      <c r="E7853">
        <v>-1</v>
      </c>
    </row>
    <row r="7854" spans="1:5" x14ac:dyDescent="0.3">
      <c r="A7854">
        <v>20040002</v>
      </c>
      <c r="B7854" t="s">
        <v>453</v>
      </c>
      <c r="C7854" t="s">
        <v>8</v>
      </c>
      <c r="D7854" t="s">
        <v>2382</v>
      </c>
      <c r="E7854">
        <v>-2</v>
      </c>
    </row>
    <row r="7855" spans="1:5" x14ac:dyDescent="0.3">
      <c r="A7855">
        <v>20040002</v>
      </c>
      <c r="B7855" t="s">
        <v>453</v>
      </c>
      <c r="C7855" t="s">
        <v>8</v>
      </c>
      <c r="D7855" t="s">
        <v>2383</v>
      </c>
      <c r="E7855">
        <v>-5</v>
      </c>
    </row>
    <row r="7856" spans="1:5" x14ac:dyDescent="0.3">
      <c r="A7856">
        <v>20040002</v>
      </c>
      <c r="B7856" t="s">
        <v>453</v>
      </c>
      <c r="C7856" t="s">
        <v>8</v>
      </c>
      <c r="D7856" t="s">
        <v>2384</v>
      </c>
      <c r="E7856">
        <v>0</v>
      </c>
    </row>
    <row r="7857" spans="1:5" x14ac:dyDescent="0.3">
      <c r="A7857">
        <v>20040002</v>
      </c>
      <c r="B7857" t="s">
        <v>453</v>
      </c>
      <c r="C7857" t="s">
        <v>8</v>
      </c>
      <c r="D7857" t="s">
        <v>2385</v>
      </c>
      <c r="E7857">
        <v>0</v>
      </c>
    </row>
    <row r="7858" spans="1:5" x14ac:dyDescent="0.3">
      <c r="A7858">
        <v>20040002</v>
      </c>
      <c r="B7858" t="s">
        <v>453</v>
      </c>
      <c r="C7858" t="s">
        <v>8</v>
      </c>
      <c r="D7858" t="s">
        <v>2386</v>
      </c>
      <c r="E7858">
        <v>0</v>
      </c>
    </row>
    <row r="7859" spans="1:5" x14ac:dyDescent="0.3">
      <c r="A7859">
        <v>20040002</v>
      </c>
      <c r="B7859" t="s">
        <v>453</v>
      </c>
      <c r="C7859" t="s">
        <v>8</v>
      </c>
      <c r="D7859" t="s">
        <v>2387</v>
      </c>
      <c r="E7859">
        <v>0</v>
      </c>
    </row>
    <row r="7860" spans="1:5" x14ac:dyDescent="0.3">
      <c r="A7860">
        <v>20040002</v>
      </c>
      <c r="B7860" t="s">
        <v>453</v>
      </c>
      <c r="C7860" t="s">
        <v>8</v>
      </c>
      <c r="D7860" t="s">
        <v>2388</v>
      </c>
      <c r="E7860">
        <v>0</v>
      </c>
    </row>
    <row r="7861" spans="1:5" x14ac:dyDescent="0.3">
      <c r="A7861">
        <v>20040002</v>
      </c>
      <c r="B7861" t="s">
        <v>453</v>
      </c>
      <c r="C7861" t="s">
        <v>8</v>
      </c>
      <c r="D7861" t="s">
        <v>2389</v>
      </c>
      <c r="E7861">
        <v>0</v>
      </c>
    </row>
    <row r="7862" spans="1:5" x14ac:dyDescent="0.3">
      <c r="A7862">
        <v>20040002</v>
      </c>
      <c r="B7862" t="s">
        <v>453</v>
      </c>
      <c r="C7862" t="s">
        <v>8</v>
      </c>
      <c r="D7862" t="s">
        <v>2390</v>
      </c>
      <c r="E7862">
        <v>0</v>
      </c>
    </row>
    <row r="7863" spans="1:5" x14ac:dyDescent="0.3">
      <c r="A7863">
        <v>20040002</v>
      </c>
      <c r="B7863" t="s">
        <v>453</v>
      </c>
      <c r="C7863" t="s">
        <v>8</v>
      </c>
      <c r="D7863" t="s">
        <v>2391</v>
      </c>
      <c r="E7863">
        <v>-9</v>
      </c>
    </row>
    <row r="7864" spans="1:5" x14ac:dyDescent="0.3">
      <c r="A7864">
        <v>20040002</v>
      </c>
      <c r="B7864" t="s">
        <v>453</v>
      </c>
      <c r="C7864" t="s">
        <v>8</v>
      </c>
      <c r="D7864" t="s">
        <v>2392</v>
      </c>
      <c r="E7864">
        <v>0</v>
      </c>
    </row>
    <row r="7865" spans="1:5" x14ac:dyDescent="0.3">
      <c r="A7865">
        <v>20040002</v>
      </c>
      <c r="B7865" t="s">
        <v>453</v>
      </c>
      <c r="C7865" t="s">
        <v>8</v>
      </c>
      <c r="D7865" t="s">
        <v>2393</v>
      </c>
      <c r="E7865">
        <v>-1</v>
      </c>
    </row>
    <row r="7866" spans="1:5" x14ac:dyDescent="0.3">
      <c r="A7866">
        <v>20040002</v>
      </c>
      <c r="B7866" t="s">
        <v>453</v>
      </c>
      <c r="C7866" t="s">
        <v>8</v>
      </c>
      <c r="D7866" t="s">
        <v>2394</v>
      </c>
      <c r="E7866">
        <v>-8</v>
      </c>
    </row>
    <row r="7867" spans="1:5" x14ac:dyDescent="0.3">
      <c r="A7867">
        <v>20040002</v>
      </c>
      <c r="B7867" t="s">
        <v>453</v>
      </c>
      <c r="C7867" t="s">
        <v>8</v>
      </c>
      <c r="D7867" t="s">
        <v>2395</v>
      </c>
      <c r="E7867">
        <v>0</v>
      </c>
    </row>
    <row r="7868" spans="1:5" x14ac:dyDescent="0.3">
      <c r="A7868">
        <v>20040002</v>
      </c>
      <c r="B7868" t="s">
        <v>453</v>
      </c>
      <c r="C7868" t="s">
        <v>8</v>
      </c>
      <c r="D7868" t="s">
        <v>2396</v>
      </c>
      <c r="E7868">
        <v>-8</v>
      </c>
    </row>
    <row r="7869" spans="1:5" x14ac:dyDescent="0.3">
      <c r="A7869">
        <v>20040002</v>
      </c>
      <c r="B7869" t="s">
        <v>453</v>
      </c>
      <c r="C7869" t="s">
        <v>8</v>
      </c>
      <c r="D7869" t="s">
        <v>2397</v>
      </c>
      <c r="E7869">
        <v>-2</v>
      </c>
    </row>
    <row r="7870" spans="1:5" x14ac:dyDescent="0.3">
      <c r="A7870">
        <v>20040002</v>
      </c>
      <c r="B7870" t="s">
        <v>453</v>
      </c>
      <c r="C7870" t="s">
        <v>8</v>
      </c>
      <c r="D7870" t="s">
        <v>2398</v>
      </c>
      <c r="E7870">
        <v>-4</v>
      </c>
    </row>
    <row r="7871" spans="1:5" x14ac:dyDescent="0.3">
      <c r="A7871">
        <v>20040002</v>
      </c>
      <c r="B7871" t="s">
        <v>453</v>
      </c>
      <c r="C7871" t="s">
        <v>8</v>
      </c>
      <c r="D7871" t="s">
        <v>2399</v>
      </c>
      <c r="E7871">
        <v>-4</v>
      </c>
    </row>
    <row r="7872" spans="1:5" x14ac:dyDescent="0.3">
      <c r="A7872">
        <v>20040002</v>
      </c>
      <c r="B7872" t="s">
        <v>453</v>
      </c>
      <c r="C7872" t="s">
        <v>8</v>
      </c>
      <c r="D7872" t="s">
        <v>2400</v>
      </c>
      <c r="E7872">
        <v>0</v>
      </c>
    </row>
    <row r="7873" spans="1:5" x14ac:dyDescent="0.3">
      <c r="A7873">
        <v>20040002</v>
      </c>
      <c r="B7873" t="s">
        <v>453</v>
      </c>
      <c r="C7873" t="s">
        <v>8</v>
      </c>
      <c r="D7873" t="s">
        <v>2401</v>
      </c>
      <c r="E7873">
        <v>-1</v>
      </c>
    </row>
    <row r="7874" spans="1:5" x14ac:dyDescent="0.3">
      <c r="A7874">
        <v>20040002</v>
      </c>
      <c r="B7874" t="s">
        <v>453</v>
      </c>
      <c r="C7874" t="s">
        <v>8</v>
      </c>
      <c r="D7874" t="s">
        <v>2402</v>
      </c>
      <c r="E7874">
        <v>-4</v>
      </c>
    </row>
    <row r="7875" spans="1:5" x14ac:dyDescent="0.3">
      <c r="A7875">
        <v>20040002</v>
      </c>
      <c r="B7875" t="s">
        <v>453</v>
      </c>
      <c r="C7875" t="s">
        <v>8</v>
      </c>
      <c r="D7875" t="s">
        <v>2403</v>
      </c>
      <c r="E7875">
        <v>-7</v>
      </c>
    </row>
    <row r="7876" spans="1:5" x14ac:dyDescent="0.3">
      <c r="A7876">
        <v>20040002</v>
      </c>
      <c r="B7876" t="s">
        <v>453</v>
      </c>
      <c r="C7876" t="s">
        <v>8</v>
      </c>
      <c r="D7876" t="s">
        <v>2404</v>
      </c>
      <c r="E7876">
        <v>-8</v>
      </c>
    </row>
    <row r="7877" spans="1:5" x14ac:dyDescent="0.3">
      <c r="A7877">
        <v>20040002</v>
      </c>
      <c r="B7877" t="s">
        <v>453</v>
      </c>
      <c r="C7877" t="s">
        <v>8</v>
      </c>
      <c r="D7877" t="s">
        <v>2405</v>
      </c>
      <c r="E7877">
        <v>-5</v>
      </c>
    </row>
    <row r="7878" spans="1:5" x14ac:dyDescent="0.3">
      <c r="A7878">
        <v>20040002</v>
      </c>
      <c r="B7878" t="s">
        <v>453</v>
      </c>
      <c r="C7878" t="s">
        <v>8</v>
      </c>
      <c r="D7878" t="s">
        <v>2406</v>
      </c>
      <c r="E7878">
        <v>0</v>
      </c>
    </row>
    <row r="7879" spans="1:5" x14ac:dyDescent="0.3">
      <c r="A7879">
        <v>20040002</v>
      </c>
      <c r="B7879" t="s">
        <v>453</v>
      </c>
      <c r="C7879" t="s">
        <v>8</v>
      </c>
      <c r="D7879" t="s">
        <v>2407</v>
      </c>
      <c r="E7879">
        <v>-14</v>
      </c>
    </row>
    <row r="7880" spans="1:5" x14ac:dyDescent="0.3">
      <c r="A7880">
        <v>20040002</v>
      </c>
      <c r="B7880" t="s">
        <v>453</v>
      </c>
      <c r="C7880" t="s">
        <v>8</v>
      </c>
      <c r="D7880" t="s">
        <v>2408</v>
      </c>
      <c r="E7880">
        <v>0</v>
      </c>
    </row>
    <row r="7881" spans="1:5" x14ac:dyDescent="0.3">
      <c r="A7881">
        <v>20040002</v>
      </c>
      <c r="B7881" t="s">
        <v>453</v>
      </c>
      <c r="C7881" t="s">
        <v>8</v>
      </c>
      <c r="D7881" t="s">
        <v>2409</v>
      </c>
      <c r="E7881">
        <v>-11</v>
      </c>
    </row>
    <row r="7882" spans="1:5" x14ac:dyDescent="0.3">
      <c r="A7882">
        <v>20040002</v>
      </c>
      <c r="B7882" t="s">
        <v>453</v>
      </c>
      <c r="C7882" t="s">
        <v>8</v>
      </c>
      <c r="D7882" t="s">
        <v>2410</v>
      </c>
      <c r="E7882">
        <v>-9</v>
      </c>
    </row>
    <row r="7883" spans="1:5" x14ac:dyDescent="0.3">
      <c r="A7883">
        <v>20040002</v>
      </c>
      <c r="B7883" t="s">
        <v>453</v>
      </c>
      <c r="C7883" t="s">
        <v>8</v>
      </c>
      <c r="D7883" t="s">
        <v>2411</v>
      </c>
      <c r="E7883">
        <v>-10</v>
      </c>
    </row>
    <row r="7884" spans="1:5" x14ac:dyDescent="0.3">
      <c r="A7884">
        <v>20040002</v>
      </c>
      <c r="B7884" t="s">
        <v>453</v>
      </c>
      <c r="C7884" t="s">
        <v>8</v>
      </c>
      <c r="D7884" t="s">
        <v>2412</v>
      </c>
      <c r="E7884">
        <v>-1</v>
      </c>
    </row>
    <row r="7885" spans="1:5" x14ac:dyDescent="0.3">
      <c r="A7885">
        <v>20040002</v>
      </c>
      <c r="B7885" t="s">
        <v>453</v>
      </c>
      <c r="C7885" t="s">
        <v>8</v>
      </c>
      <c r="D7885" t="s">
        <v>2413</v>
      </c>
      <c r="E7885">
        <v>0</v>
      </c>
    </row>
    <row r="7886" spans="1:5" x14ac:dyDescent="0.3">
      <c r="A7886">
        <v>45800230</v>
      </c>
      <c r="B7886" t="s">
        <v>455</v>
      </c>
      <c r="C7886" t="s">
        <v>8</v>
      </c>
      <c r="D7886" t="s">
        <v>2378</v>
      </c>
      <c r="E7886">
        <v>0</v>
      </c>
    </row>
    <row r="7887" spans="1:5" x14ac:dyDescent="0.3">
      <c r="A7887">
        <v>45800230</v>
      </c>
      <c r="B7887" t="s">
        <v>455</v>
      </c>
      <c r="C7887" t="s">
        <v>8</v>
      </c>
      <c r="D7887" t="s">
        <v>2379</v>
      </c>
      <c r="E7887">
        <v>0</v>
      </c>
    </row>
    <row r="7888" spans="1:5" x14ac:dyDescent="0.3">
      <c r="A7888">
        <v>45800230</v>
      </c>
      <c r="B7888" t="s">
        <v>455</v>
      </c>
      <c r="C7888" t="s">
        <v>8</v>
      </c>
      <c r="D7888" t="s">
        <v>2380</v>
      </c>
      <c r="E7888">
        <v>0</v>
      </c>
    </row>
    <row r="7889" spans="1:5" x14ac:dyDescent="0.3">
      <c r="A7889">
        <v>45800230</v>
      </c>
      <c r="B7889" t="s">
        <v>455</v>
      </c>
      <c r="C7889" t="s">
        <v>8</v>
      </c>
      <c r="D7889" t="s">
        <v>2381</v>
      </c>
      <c r="E7889">
        <v>0</v>
      </c>
    </row>
    <row r="7890" spans="1:5" x14ac:dyDescent="0.3">
      <c r="A7890">
        <v>45800230</v>
      </c>
      <c r="B7890" t="s">
        <v>455</v>
      </c>
      <c r="C7890" t="s">
        <v>8</v>
      </c>
      <c r="D7890" t="s">
        <v>2382</v>
      </c>
      <c r="E7890">
        <v>0</v>
      </c>
    </row>
    <row r="7891" spans="1:5" x14ac:dyDescent="0.3">
      <c r="A7891">
        <v>45800230</v>
      </c>
      <c r="B7891" t="s">
        <v>455</v>
      </c>
      <c r="C7891" t="s">
        <v>8</v>
      </c>
      <c r="D7891" t="s">
        <v>2383</v>
      </c>
      <c r="E7891">
        <v>0</v>
      </c>
    </row>
    <row r="7892" spans="1:5" x14ac:dyDescent="0.3">
      <c r="A7892">
        <v>45800230</v>
      </c>
      <c r="B7892" t="s">
        <v>455</v>
      </c>
      <c r="C7892" t="s">
        <v>8</v>
      </c>
      <c r="D7892" t="s">
        <v>2384</v>
      </c>
      <c r="E7892">
        <v>0</v>
      </c>
    </row>
    <row r="7893" spans="1:5" x14ac:dyDescent="0.3">
      <c r="A7893">
        <v>45800230</v>
      </c>
      <c r="B7893" t="s">
        <v>455</v>
      </c>
      <c r="C7893" t="s">
        <v>8</v>
      </c>
      <c r="D7893" t="s">
        <v>2385</v>
      </c>
      <c r="E7893">
        <v>0</v>
      </c>
    </row>
    <row r="7894" spans="1:5" x14ac:dyDescent="0.3">
      <c r="A7894">
        <v>45800230</v>
      </c>
      <c r="B7894" t="s">
        <v>455</v>
      </c>
      <c r="C7894" t="s">
        <v>8</v>
      </c>
      <c r="D7894" t="s">
        <v>2386</v>
      </c>
      <c r="E7894">
        <v>0</v>
      </c>
    </row>
    <row r="7895" spans="1:5" x14ac:dyDescent="0.3">
      <c r="A7895">
        <v>45800230</v>
      </c>
      <c r="B7895" t="s">
        <v>455</v>
      </c>
      <c r="C7895" t="s">
        <v>8</v>
      </c>
      <c r="D7895" t="s">
        <v>2387</v>
      </c>
      <c r="E7895">
        <v>0</v>
      </c>
    </row>
    <row r="7896" spans="1:5" x14ac:dyDescent="0.3">
      <c r="A7896">
        <v>45800230</v>
      </c>
      <c r="B7896" t="s">
        <v>455</v>
      </c>
      <c r="C7896" t="s">
        <v>8</v>
      </c>
      <c r="D7896" t="s">
        <v>2388</v>
      </c>
      <c r="E7896">
        <v>0</v>
      </c>
    </row>
    <row r="7897" spans="1:5" x14ac:dyDescent="0.3">
      <c r="A7897">
        <v>45800230</v>
      </c>
      <c r="B7897" t="s">
        <v>455</v>
      </c>
      <c r="C7897" t="s">
        <v>8</v>
      </c>
      <c r="D7897" t="s">
        <v>2389</v>
      </c>
      <c r="E7897">
        <v>0</v>
      </c>
    </row>
    <row r="7898" spans="1:5" x14ac:dyDescent="0.3">
      <c r="A7898">
        <v>45800230</v>
      </c>
      <c r="B7898" t="s">
        <v>455</v>
      </c>
      <c r="C7898" t="s">
        <v>8</v>
      </c>
      <c r="D7898" t="s">
        <v>2390</v>
      </c>
      <c r="E7898">
        <v>0</v>
      </c>
    </row>
    <row r="7899" spans="1:5" x14ac:dyDescent="0.3">
      <c r="A7899">
        <v>45800230</v>
      </c>
      <c r="B7899" t="s">
        <v>455</v>
      </c>
      <c r="C7899" t="s">
        <v>8</v>
      </c>
      <c r="D7899" t="s">
        <v>2391</v>
      </c>
      <c r="E7899">
        <v>0</v>
      </c>
    </row>
    <row r="7900" spans="1:5" x14ac:dyDescent="0.3">
      <c r="A7900">
        <v>45800230</v>
      </c>
      <c r="B7900" t="s">
        <v>455</v>
      </c>
      <c r="C7900" t="s">
        <v>8</v>
      </c>
      <c r="D7900" t="s">
        <v>2392</v>
      </c>
      <c r="E7900">
        <v>0</v>
      </c>
    </row>
    <row r="7901" spans="1:5" x14ac:dyDescent="0.3">
      <c r="A7901">
        <v>45800230</v>
      </c>
      <c r="B7901" t="s">
        <v>455</v>
      </c>
      <c r="C7901" t="s">
        <v>8</v>
      </c>
      <c r="D7901" t="s">
        <v>2393</v>
      </c>
      <c r="E7901">
        <v>0</v>
      </c>
    </row>
    <row r="7902" spans="1:5" x14ac:dyDescent="0.3">
      <c r="A7902">
        <v>45800230</v>
      </c>
      <c r="B7902" t="s">
        <v>455</v>
      </c>
      <c r="C7902" t="s">
        <v>8</v>
      </c>
      <c r="D7902" t="s">
        <v>2394</v>
      </c>
      <c r="E7902">
        <v>0</v>
      </c>
    </row>
    <row r="7903" spans="1:5" x14ac:dyDescent="0.3">
      <c r="A7903">
        <v>45800230</v>
      </c>
      <c r="B7903" t="s">
        <v>455</v>
      </c>
      <c r="C7903" t="s">
        <v>8</v>
      </c>
      <c r="D7903" t="s">
        <v>2395</v>
      </c>
      <c r="E7903">
        <v>0</v>
      </c>
    </row>
    <row r="7904" spans="1:5" x14ac:dyDescent="0.3">
      <c r="A7904">
        <v>45800230</v>
      </c>
      <c r="B7904" t="s">
        <v>455</v>
      </c>
      <c r="C7904" t="s">
        <v>8</v>
      </c>
      <c r="D7904" t="s">
        <v>2396</v>
      </c>
      <c r="E7904">
        <v>0</v>
      </c>
    </row>
    <row r="7905" spans="1:5" x14ac:dyDescent="0.3">
      <c r="A7905">
        <v>45800230</v>
      </c>
      <c r="B7905" t="s">
        <v>455</v>
      </c>
      <c r="C7905" t="s">
        <v>8</v>
      </c>
      <c r="D7905" t="s">
        <v>2397</v>
      </c>
      <c r="E7905">
        <v>0</v>
      </c>
    </row>
    <row r="7906" spans="1:5" x14ac:dyDescent="0.3">
      <c r="A7906">
        <v>45800230</v>
      </c>
      <c r="B7906" t="s">
        <v>455</v>
      </c>
      <c r="C7906" t="s">
        <v>8</v>
      </c>
      <c r="D7906" t="s">
        <v>2398</v>
      </c>
      <c r="E7906">
        <v>0</v>
      </c>
    </row>
    <row r="7907" spans="1:5" x14ac:dyDescent="0.3">
      <c r="A7907">
        <v>45800230</v>
      </c>
      <c r="B7907" t="s">
        <v>455</v>
      </c>
      <c r="C7907" t="s">
        <v>8</v>
      </c>
      <c r="D7907" t="s">
        <v>2399</v>
      </c>
      <c r="E7907">
        <v>0</v>
      </c>
    </row>
    <row r="7908" spans="1:5" x14ac:dyDescent="0.3">
      <c r="A7908">
        <v>45800230</v>
      </c>
      <c r="B7908" t="s">
        <v>455</v>
      </c>
      <c r="C7908" t="s">
        <v>8</v>
      </c>
      <c r="D7908" t="s">
        <v>2400</v>
      </c>
      <c r="E7908">
        <v>0</v>
      </c>
    </row>
    <row r="7909" spans="1:5" x14ac:dyDescent="0.3">
      <c r="A7909">
        <v>45800230</v>
      </c>
      <c r="B7909" t="s">
        <v>455</v>
      </c>
      <c r="C7909" t="s">
        <v>8</v>
      </c>
      <c r="D7909" t="s">
        <v>2401</v>
      </c>
      <c r="E7909">
        <v>0</v>
      </c>
    </row>
    <row r="7910" spans="1:5" x14ac:dyDescent="0.3">
      <c r="A7910">
        <v>45800230</v>
      </c>
      <c r="B7910" t="s">
        <v>455</v>
      </c>
      <c r="C7910" t="s">
        <v>8</v>
      </c>
      <c r="D7910" t="s">
        <v>2402</v>
      </c>
      <c r="E7910">
        <v>0</v>
      </c>
    </row>
    <row r="7911" spans="1:5" x14ac:dyDescent="0.3">
      <c r="A7911">
        <v>45800230</v>
      </c>
      <c r="B7911" t="s">
        <v>455</v>
      </c>
      <c r="C7911" t="s">
        <v>8</v>
      </c>
      <c r="D7911" t="s">
        <v>2403</v>
      </c>
      <c r="E7911">
        <v>0</v>
      </c>
    </row>
    <row r="7912" spans="1:5" x14ac:dyDescent="0.3">
      <c r="A7912">
        <v>45800230</v>
      </c>
      <c r="B7912" t="s">
        <v>455</v>
      </c>
      <c r="C7912" t="s">
        <v>8</v>
      </c>
      <c r="D7912" t="s">
        <v>2404</v>
      </c>
      <c r="E7912">
        <v>0</v>
      </c>
    </row>
    <row r="7913" spans="1:5" x14ac:dyDescent="0.3">
      <c r="A7913">
        <v>45800230</v>
      </c>
      <c r="B7913" t="s">
        <v>455</v>
      </c>
      <c r="C7913" t="s">
        <v>8</v>
      </c>
      <c r="D7913" t="s">
        <v>2405</v>
      </c>
      <c r="E7913">
        <v>0</v>
      </c>
    </row>
    <row r="7914" spans="1:5" x14ac:dyDescent="0.3">
      <c r="A7914">
        <v>45800230</v>
      </c>
      <c r="B7914" t="s">
        <v>455</v>
      </c>
      <c r="C7914" t="s">
        <v>8</v>
      </c>
      <c r="D7914" t="s">
        <v>2406</v>
      </c>
      <c r="E7914">
        <v>-2</v>
      </c>
    </row>
    <row r="7915" spans="1:5" x14ac:dyDescent="0.3">
      <c r="A7915">
        <v>45800230</v>
      </c>
      <c r="B7915" t="s">
        <v>455</v>
      </c>
      <c r="C7915" t="s">
        <v>8</v>
      </c>
      <c r="D7915" t="s">
        <v>2407</v>
      </c>
      <c r="E7915">
        <v>2</v>
      </c>
    </row>
    <row r="7916" spans="1:5" x14ac:dyDescent="0.3">
      <c r="A7916">
        <v>45800230</v>
      </c>
      <c r="B7916" t="s">
        <v>455</v>
      </c>
      <c r="C7916" t="s">
        <v>8</v>
      </c>
      <c r="D7916" t="s">
        <v>2408</v>
      </c>
      <c r="E7916">
        <v>0</v>
      </c>
    </row>
    <row r="7917" spans="1:5" x14ac:dyDescent="0.3">
      <c r="A7917">
        <v>45800230</v>
      </c>
      <c r="B7917" t="s">
        <v>455</v>
      </c>
      <c r="C7917" t="s">
        <v>8</v>
      </c>
      <c r="D7917" t="s">
        <v>2409</v>
      </c>
      <c r="E7917">
        <v>0</v>
      </c>
    </row>
    <row r="7918" spans="1:5" x14ac:dyDescent="0.3">
      <c r="A7918">
        <v>45800230</v>
      </c>
      <c r="B7918" t="s">
        <v>455</v>
      </c>
      <c r="C7918" t="s">
        <v>8</v>
      </c>
      <c r="D7918" t="s">
        <v>2410</v>
      </c>
      <c r="E7918">
        <v>0</v>
      </c>
    </row>
    <row r="7919" spans="1:5" x14ac:dyDescent="0.3">
      <c r="A7919">
        <v>45800230</v>
      </c>
      <c r="B7919" t="s">
        <v>455</v>
      </c>
      <c r="C7919" t="s">
        <v>8</v>
      </c>
      <c r="D7919" t="s">
        <v>2411</v>
      </c>
      <c r="E7919">
        <v>0</v>
      </c>
    </row>
    <row r="7920" spans="1:5" x14ac:dyDescent="0.3">
      <c r="A7920">
        <v>45800230</v>
      </c>
      <c r="B7920" t="s">
        <v>455</v>
      </c>
      <c r="C7920" t="s">
        <v>8</v>
      </c>
      <c r="D7920" t="s">
        <v>2412</v>
      </c>
      <c r="E7920">
        <v>0</v>
      </c>
    </row>
    <row r="7921" spans="1:5" x14ac:dyDescent="0.3">
      <c r="A7921">
        <v>45800230</v>
      </c>
      <c r="B7921" t="s">
        <v>455</v>
      </c>
      <c r="C7921" t="s">
        <v>8</v>
      </c>
      <c r="D7921" t="s">
        <v>2413</v>
      </c>
      <c r="E7921">
        <v>0</v>
      </c>
    </row>
    <row r="7922" spans="1:5" x14ac:dyDescent="0.3">
      <c r="A7922">
        <v>39100001</v>
      </c>
      <c r="B7922" t="s">
        <v>457</v>
      </c>
      <c r="C7922" t="s">
        <v>130</v>
      </c>
      <c r="D7922" t="s">
        <v>2378</v>
      </c>
      <c r="E7922">
        <v>0</v>
      </c>
    </row>
    <row r="7923" spans="1:5" x14ac:dyDescent="0.3">
      <c r="A7923">
        <v>39100001</v>
      </c>
      <c r="B7923" t="s">
        <v>457</v>
      </c>
      <c r="C7923" t="s">
        <v>130</v>
      </c>
      <c r="D7923" t="s">
        <v>2379</v>
      </c>
      <c r="E7923">
        <v>-20</v>
      </c>
    </row>
    <row r="7924" spans="1:5" x14ac:dyDescent="0.3">
      <c r="A7924">
        <v>39100001</v>
      </c>
      <c r="B7924" t="s">
        <v>457</v>
      </c>
      <c r="C7924" t="s">
        <v>130</v>
      </c>
      <c r="D7924" t="s">
        <v>2380</v>
      </c>
      <c r="E7924">
        <v>0</v>
      </c>
    </row>
    <row r="7925" spans="1:5" x14ac:dyDescent="0.3">
      <c r="A7925">
        <v>39100001</v>
      </c>
      <c r="B7925" t="s">
        <v>457</v>
      </c>
      <c r="C7925" t="s">
        <v>130</v>
      </c>
      <c r="D7925" t="s">
        <v>2381</v>
      </c>
      <c r="E7925">
        <v>0</v>
      </c>
    </row>
    <row r="7926" spans="1:5" x14ac:dyDescent="0.3">
      <c r="A7926">
        <v>39100001</v>
      </c>
      <c r="B7926" t="s">
        <v>457</v>
      </c>
      <c r="C7926" t="s">
        <v>130</v>
      </c>
      <c r="D7926" t="s">
        <v>2382</v>
      </c>
      <c r="E7926">
        <v>0</v>
      </c>
    </row>
    <row r="7927" spans="1:5" x14ac:dyDescent="0.3">
      <c r="A7927">
        <v>39100001</v>
      </c>
      <c r="B7927" t="s">
        <v>457</v>
      </c>
      <c r="C7927" t="s">
        <v>130</v>
      </c>
      <c r="D7927" t="s">
        <v>2383</v>
      </c>
      <c r="E7927">
        <v>-5</v>
      </c>
    </row>
    <row r="7928" spans="1:5" x14ac:dyDescent="0.3">
      <c r="A7928">
        <v>39100001</v>
      </c>
      <c r="B7928" t="s">
        <v>457</v>
      </c>
      <c r="C7928" t="s">
        <v>130</v>
      </c>
      <c r="D7928" t="s">
        <v>2384</v>
      </c>
      <c r="E7928">
        <v>0</v>
      </c>
    </row>
    <row r="7929" spans="1:5" x14ac:dyDescent="0.3">
      <c r="A7929">
        <v>39100001</v>
      </c>
      <c r="B7929" t="s">
        <v>457</v>
      </c>
      <c r="C7929" t="s">
        <v>130</v>
      </c>
      <c r="D7929" t="s">
        <v>2385</v>
      </c>
      <c r="E7929">
        <v>0</v>
      </c>
    </row>
    <row r="7930" spans="1:5" x14ac:dyDescent="0.3">
      <c r="A7930">
        <v>39100001</v>
      </c>
      <c r="B7930" t="s">
        <v>457</v>
      </c>
      <c r="C7930" t="s">
        <v>130</v>
      </c>
      <c r="D7930" t="s">
        <v>2386</v>
      </c>
      <c r="E7930">
        <v>0</v>
      </c>
    </row>
    <row r="7931" spans="1:5" x14ac:dyDescent="0.3">
      <c r="A7931">
        <v>39100001</v>
      </c>
      <c r="B7931" t="s">
        <v>457</v>
      </c>
      <c r="C7931" t="s">
        <v>130</v>
      </c>
      <c r="D7931" t="s">
        <v>2387</v>
      </c>
      <c r="E7931">
        <v>0</v>
      </c>
    </row>
    <row r="7932" spans="1:5" x14ac:dyDescent="0.3">
      <c r="A7932">
        <v>39100001</v>
      </c>
      <c r="B7932" t="s">
        <v>457</v>
      </c>
      <c r="C7932" t="s">
        <v>130</v>
      </c>
      <c r="D7932" t="s">
        <v>2388</v>
      </c>
      <c r="E7932">
        <v>-3</v>
      </c>
    </row>
    <row r="7933" spans="1:5" x14ac:dyDescent="0.3">
      <c r="A7933">
        <v>39100001</v>
      </c>
      <c r="B7933" t="s">
        <v>457</v>
      </c>
      <c r="C7933" t="s">
        <v>130</v>
      </c>
      <c r="D7933" t="s">
        <v>2389</v>
      </c>
      <c r="E7933">
        <v>0</v>
      </c>
    </row>
    <row r="7934" spans="1:5" x14ac:dyDescent="0.3">
      <c r="A7934">
        <v>39100001</v>
      </c>
      <c r="B7934" t="s">
        <v>457</v>
      </c>
      <c r="C7934" t="s">
        <v>130</v>
      </c>
      <c r="D7934" t="s">
        <v>2390</v>
      </c>
      <c r="E7934">
        <v>0</v>
      </c>
    </row>
    <row r="7935" spans="1:5" x14ac:dyDescent="0.3">
      <c r="A7935">
        <v>39100001</v>
      </c>
      <c r="B7935" t="s">
        <v>457</v>
      </c>
      <c r="C7935" t="s">
        <v>130</v>
      </c>
      <c r="D7935" t="s">
        <v>2391</v>
      </c>
      <c r="E7935">
        <v>-22</v>
      </c>
    </row>
    <row r="7936" spans="1:5" x14ac:dyDescent="0.3">
      <c r="A7936">
        <v>39100001</v>
      </c>
      <c r="B7936" t="s">
        <v>457</v>
      </c>
      <c r="C7936" t="s">
        <v>130</v>
      </c>
      <c r="D7936" t="s">
        <v>2392</v>
      </c>
      <c r="E7936">
        <v>0</v>
      </c>
    </row>
    <row r="7937" spans="1:5" x14ac:dyDescent="0.3">
      <c r="A7937">
        <v>39100001</v>
      </c>
      <c r="B7937" t="s">
        <v>457</v>
      </c>
      <c r="C7937" t="s">
        <v>130</v>
      </c>
      <c r="D7937" t="s">
        <v>2393</v>
      </c>
      <c r="E7937">
        <v>0</v>
      </c>
    </row>
    <row r="7938" spans="1:5" x14ac:dyDescent="0.3">
      <c r="A7938">
        <v>39100001</v>
      </c>
      <c r="B7938" t="s">
        <v>457</v>
      </c>
      <c r="C7938" t="s">
        <v>130</v>
      </c>
      <c r="D7938" t="s">
        <v>2394</v>
      </c>
      <c r="E7938">
        <v>0</v>
      </c>
    </row>
    <row r="7939" spans="1:5" x14ac:dyDescent="0.3">
      <c r="A7939">
        <v>39100001</v>
      </c>
      <c r="B7939" t="s">
        <v>457</v>
      </c>
      <c r="C7939" t="s">
        <v>130</v>
      </c>
      <c r="D7939" t="s">
        <v>2395</v>
      </c>
      <c r="E7939">
        <v>0</v>
      </c>
    </row>
    <row r="7940" spans="1:5" x14ac:dyDescent="0.3">
      <c r="A7940">
        <v>39100001</v>
      </c>
      <c r="B7940" t="s">
        <v>457</v>
      </c>
      <c r="C7940" t="s">
        <v>130</v>
      </c>
      <c r="D7940" t="s">
        <v>2396</v>
      </c>
      <c r="E7940">
        <v>0</v>
      </c>
    </row>
    <row r="7941" spans="1:5" x14ac:dyDescent="0.3">
      <c r="A7941">
        <v>39100001</v>
      </c>
      <c r="B7941" t="s">
        <v>457</v>
      </c>
      <c r="C7941" t="s">
        <v>130</v>
      </c>
      <c r="D7941" t="s">
        <v>2397</v>
      </c>
      <c r="E7941">
        <v>0</v>
      </c>
    </row>
    <row r="7942" spans="1:5" x14ac:dyDescent="0.3">
      <c r="A7942">
        <v>39100001</v>
      </c>
      <c r="B7942" t="s">
        <v>457</v>
      </c>
      <c r="C7942" t="s">
        <v>130</v>
      </c>
      <c r="D7942" t="s">
        <v>2398</v>
      </c>
      <c r="E7942">
        <v>0</v>
      </c>
    </row>
    <row r="7943" spans="1:5" x14ac:dyDescent="0.3">
      <c r="A7943">
        <v>39100001</v>
      </c>
      <c r="B7943" t="s">
        <v>457</v>
      </c>
      <c r="C7943" t="s">
        <v>130</v>
      </c>
      <c r="D7943" t="s">
        <v>2399</v>
      </c>
      <c r="E7943">
        <v>0</v>
      </c>
    </row>
    <row r="7944" spans="1:5" x14ac:dyDescent="0.3">
      <c r="A7944">
        <v>39100001</v>
      </c>
      <c r="B7944" t="s">
        <v>457</v>
      </c>
      <c r="C7944" t="s">
        <v>130</v>
      </c>
      <c r="D7944" t="s">
        <v>2400</v>
      </c>
      <c r="E7944">
        <v>0</v>
      </c>
    </row>
    <row r="7945" spans="1:5" x14ac:dyDescent="0.3">
      <c r="A7945">
        <v>39100001</v>
      </c>
      <c r="B7945" t="s">
        <v>457</v>
      </c>
      <c r="C7945" t="s">
        <v>130</v>
      </c>
      <c r="D7945" t="s">
        <v>2401</v>
      </c>
      <c r="E7945">
        <v>0</v>
      </c>
    </row>
    <row r="7946" spans="1:5" x14ac:dyDescent="0.3">
      <c r="A7946">
        <v>39100001</v>
      </c>
      <c r="B7946" t="s">
        <v>457</v>
      </c>
      <c r="C7946" t="s">
        <v>130</v>
      </c>
      <c r="D7946" t="s">
        <v>2402</v>
      </c>
      <c r="E7946">
        <v>-12</v>
      </c>
    </row>
    <row r="7947" spans="1:5" x14ac:dyDescent="0.3">
      <c r="A7947">
        <v>39100001</v>
      </c>
      <c r="B7947" t="s">
        <v>457</v>
      </c>
      <c r="C7947" t="s">
        <v>130</v>
      </c>
      <c r="D7947" t="s">
        <v>2403</v>
      </c>
      <c r="E7947">
        <v>-12</v>
      </c>
    </row>
    <row r="7948" spans="1:5" x14ac:dyDescent="0.3">
      <c r="A7948">
        <v>39100001</v>
      </c>
      <c r="B7948" t="s">
        <v>457</v>
      </c>
      <c r="C7948" t="s">
        <v>130</v>
      </c>
      <c r="D7948" t="s">
        <v>2404</v>
      </c>
      <c r="E7948">
        <v>0</v>
      </c>
    </row>
    <row r="7949" spans="1:5" x14ac:dyDescent="0.3">
      <c r="A7949">
        <v>39100001</v>
      </c>
      <c r="B7949" t="s">
        <v>457</v>
      </c>
      <c r="C7949" t="s">
        <v>130</v>
      </c>
      <c r="D7949" t="s">
        <v>2405</v>
      </c>
      <c r="E7949">
        <v>-3</v>
      </c>
    </row>
    <row r="7950" spans="1:5" x14ac:dyDescent="0.3">
      <c r="A7950">
        <v>39100001</v>
      </c>
      <c r="B7950" t="s">
        <v>457</v>
      </c>
      <c r="C7950" t="s">
        <v>130</v>
      </c>
      <c r="D7950" t="s">
        <v>2406</v>
      </c>
      <c r="E7950">
        <v>0</v>
      </c>
    </row>
    <row r="7951" spans="1:5" x14ac:dyDescent="0.3">
      <c r="A7951">
        <v>39100001</v>
      </c>
      <c r="B7951" t="s">
        <v>457</v>
      </c>
      <c r="C7951" t="s">
        <v>130</v>
      </c>
      <c r="D7951" t="s">
        <v>2407</v>
      </c>
      <c r="E7951">
        <v>0</v>
      </c>
    </row>
    <row r="7952" spans="1:5" x14ac:dyDescent="0.3">
      <c r="A7952">
        <v>39100001</v>
      </c>
      <c r="B7952" t="s">
        <v>457</v>
      </c>
      <c r="C7952" t="s">
        <v>130</v>
      </c>
      <c r="D7952" t="s">
        <v>2408</v>
      </c>
      <c r="E7952">
        <v>0</v>
      </c>
    </row>
    <row r="7953" spans="1:5" x14ac:dyDescent="0.3">
      <c r="A7953">
        <v>39100001</v>
      </c>
      <c r="B7953" t="s">
        <v>457</v>
      </c>
      <c r="C7953" t="s">
        <v>130</v>
      </c>
      <c r="D7953" t="s">
        <v>2409</v>
      </c>
      <c r="E7953">
        <v>0</v>
      </c>
    </row>
    <row r="7954" spans="1:5" x14ac:dyDescent="0.3">
      <c r="A7954">
        <v>39100001</v>
      </c>
      <c r="B7954" t="s">
        <v>457</v>
      </c>
      <c r="C7954" t="s">
        <v>130</v>
      </c>
      <c r="D7954" t="s">
        <v>2410</v>
      </c>
      <c r="E7954">
        <v>0</v>
      </c>
    </row>
    <row r="7955" spans="1:5" x14ac:dyDescent="0.3">
      <c r="A7955">
        <v>39100001</v>
      </c>
      <c r="B7955" t="s">
        <v>457</v>
      </c>
      <c r="C7955" t="s">
        <v>130</v>
      </c>
      <c r="D7955" t="s">
        <v>2411</v>
      </c>
      <c r="E7955">
        <v>0</v>
      </c>
    </row>
    <row r="7956" spans="1:5" x14ac:dyDescent="0.3">
      <c r="A7956">
        <v>39100001</v>
      </c>
      <c r="B7956" t="s">
        <v>457</v>
      </c>
      <c r="C7956" t="s">
        <v>130</v>
      </c>
      <c r="D7956" t="s">
        <v>2412</v>
      </c>
      <c r="E7956">
        <v>0</v>
      </c>
    </row>
    <row r="7957" spans="1:5" x14ac:dyDescent="0.3">
      <c r="A7957">
        <v>39100001</v>
      </c>
      <c r="B7957" t="s">
        <v>457</v>
      </c>
      <c r="C7957" t="s">
        <v>130</v>
      </c>
      <c r="D7957" t="s">
        <v>2413</v>
      </c>
      <c r="E7957">
        <v>0</v>
      </c>
    </row>
    <row r="7958" spans="1:5" x14ac:dyDescent="0.3">
      <c r="A7958">
        <v>51030001</v>
      </c>
      <c r="B7958" t="s">
        <v>459</v>
      </c>
      <c r="C7958" t="s">
        <v>8</v>
      </c>
      <c r="D7958" t="s">
        <v>2378</v>
      </c>
      <c r="E7958">
        <v>0</v>
      </c>
    </row>
    <row r="7959" spans="1:5" x14ac:dyDescent="0.3">
      <c r="A7959">
        <v>51030001</v>
      </c>
      <c r="B7959" t="s">
        <v>459</v>
      </c>
      <c r="C7959" t="s">
        <v>8</v>
      </c>
      <c r="D7959" t="s">
        <v>2379</v>
      </c>
      <c r="E7959">
        <v>0</v>
      </c>
    </row>
    <row r="7960" spans="1:5" x14ac:dyDescent="0.3">
      <c r="A7960">
        <v>51030001</v>
      </c>
      <c r="B7960" t="s">
        <v>459</v>
      </c>
      <c r="C7960" t="s">
        <v>8</v>
      </c>
      <c r="D7960" t="s">
        <v>2380</v>
      </c>
      <c r="E7960">
        <v>0</v>
      </c>
    </row>
    <row r="7961" spans="1:5" x14ac:dyDescent="0.3">
      <c r="A7961">
        <v>51030001</v>
      </c>
      <c r="B7961" t="s">
        <v>459</v>
      </c>
      <c r="C7961" t="s">
        <v>8</v>
      </c>
      <c r="D7961" t="s">
        <v>2381</v>
      </c>
      <c r="E7961">
        <v>0</v>
      </c>
    </row>
    <row r="7962" spans="1:5" x14ac:dyDescent="0.3">
      <c r="A7962">
        <v>51030001</v>
      </c>
      <c r="B7962" t="s">
        <v>459</v>
      </c>
      <c r="C7962" t="s">
        <v>8</v>
      </c>
      <c r="D7962" t="s">
        <v>2382</v>
      </c>
      <c r="E7962">
        <v>0</v>
      </c>
    </row>
    <row r="7963" spans="1:5" x14ac:dyDescent="0.3">
      <c r="A7963">
        <v>51030001</v>
      </c>
      <c r="B7963" t="s">
        <v>459</v>
      </c>
      <c r="C7963" t="s">
        <v>8</v>
      </c>
      <c r="D7963" t="s">
        <v>2383</v>
      </c>
      <c r="E7963">
        <v>-1</v>
      </c>
    </row>
    <row r="7964" spans="1:5" x14ac:dyDescent="0.3">
      <c r="A7964">
        <v>51030001</v>
      </c>
      <c r="B7964" t="s">
        <v>459</v>
      </c>
      <c r="C7964" t="s">
        <v>8</v>
      </c>
      <c r="D7964" t="s">
        <v>2384</v>
      </c>
      <c r="E7964">
        <v>0</v>
      </c>
    </row>
    <row r="7965" spans="1:5" x14ac:dyDescent="0.3">
      <c r="A7965">
        <v>51030001</v>
      </c>
      <c r="B7965" t="s">
        <v>459</v>
      </c>
      <c r="C7965" t="s">
        <v>8</v>
      </c>
      <c r="D7965" t="s">
        <v>2385</v>
      </c>
      <c r="E7965">
        <v>0</v>
      </c>
    </row>
    <row r="7966" spans="1:5" x14ac:dyDescent="0.3">
      <c r="A7966">
        <v>51030001</v>
      </c>
      <c r="B7966" t="s">
        <v>459</v>
      </c>
      <c r="C7966" t="s">
        <v>8</v>
      </c>
      <c r="D7966" t="s">
        <v>2386</v>
      </c>
      <c r="E7966">
        <v>0</v>
      </c>
    </row>
    <row r="7967" spans="1:5" x14ac:dyDescent="0.3">
      <c r="A7967">
        <v>51030001</v>
      </c>
      <c r="B7967" t="s">
        <v>459</v>
      </c>
      <c r="C7967" t="s">
        <v>8</v>
      </c>
      <c r="D7967" t="s">
        <v>2387</v>
      </c>
      <c r="E7967">
        <v>0</v>
      </c>
    </row>
    <row r="7968" spans="1:5" x14ac:dyDescent="0.3">
      <c r="A7968">
        <v>51030001</v>
      </c>
      <c r="B7968" t="s">
        <v>459</v>
      </c>
      <c r="C7968" t="s">
        <v>8</v>
      </c>
      <c r="D7968" t="s">
        <v>2388</v>
      </c>
      <c r="E7968">
        <v>0</v>
      </c>
    </row>
    <row r="7969" spans="1:5" x14ac:dyDescent="0.3">
      <c r="A7969">
        <v>51030001</v>
      </c>
      <c r="B7969" t="s">
        <v>459</v>
      </c>
      <c r="C7969" t="s">
        <v>8</v>
      </c>
      <c r="D7969" t="s">
        <v>2389</v>
      </c>
      <c r="E7969">
        <v>0</v>
      </c>
    </row>
    <row r="7970" spans="1:5" x14ac:dyDescent="0.3">
      <c r="A7970">
        <v>51030001</v>
      </c>
      <c r="B7970" t="s">
        <v>459</v>
      </c>
      <c r="C7970" t="s">
        <v>8</v>
      </c>
      <c r="D7970" t="s">
        <v>2390</v>
      </c>
      <c r="E7970">
        <v>0</v>
      </c>
    </row>
    <row r="7971" spans="1:5" x14ac:dyDescent="0.3">
      <c r="A7971">
        <v>51030001</v>
      </c>
      <c r="B7971" t="s">
        <v>459</v>
      </c>
      <c r="C7971" t="s">
        <v>8</v>
      </c>
      <c r="D7971" t="s">
        <v>2391</v>
      </c>
      <c r="E7971">
        <v>0</v>
      </c>
    </row>
    <row r="7972" spans="1:5" x14ac:dyDescent="0.3">
      <c r="A7972">
        <v>51030001</v>
      </c>
      <c r="B7972" t="s">
        <v>459</v>
      </c>
      <c r="C7972" t="s">
        <v>8</v>
      </c>
      <c r="D7972" t="s">
        <v>2392</v>
      </c>
      <c r="E7972">
        <v>0</v>
      </c>
    </row>
    <row r="7973" spans="1:5" x14ac:dyDescent="0.3">
      <c r="A7973">
        <v>51030001</v>
      </c>
      <c r="B7973" t="s">
        <v>459</v>
      </c>
      <c r="C7973" t="s">
        <v>8</v>
      </c>
      <c r="D7973" t="s">
        <v>2393</v>
      </c>
      <c r="E7973">
        <v>0</v>
      </c>
    </row>
    <row r="7974" spans="1:5" x14ac:dyDescent="0.3">
      <c r="A7974">
        <v>51030001</v>
      </c>
      <c r="B7974" t="s">
        <v>459</v>
      </c>
      <c r="C7974" t="s">
        <v>8</v>
      </c>
      <c r="D7974" t="s">
        <v>2394</v>
      </c>
      <c r="E7974">
        <v>0</v>
      </c>
    </row>
    <row r="7975" spans="1:5" x14ac:dyDescent="0.3">
      <c r="A7975">
        <v>51030001</v>
      </c>
      <c r="B7975" t="s">
        <v>459</v>
      </c>
      <c r="C7975" t="s">
        <v>8</v>
      </c>
      <c r="D7975" t="s">
        <v>2395</v>
      </c>
      <c r="E7975">
        <v>0</v>
      </c>
    </row>
    <row r="7976" spans="1:5" x14ac:dyDescent="0.3">
      <c r="A7976">
        <v>51030001</v>
      </c>
      <c r="B7976" t="s">
        <v>459</v>
      </c>
      <c r="C7976" t="s">
        <v>8</v>
      </c>
      <c r="D7976" t="s">
        <v>2396</v>
      </c>
      <c r="E7976">
        <v>0</v>
      </c>
    </row>
    <row r="7977" spans="1:5" x14ac:dyDescent="0.3">
      <c r="A7977">
        <v>51030001</v>
      </c>
      <c r="B7977" t="s">
        <v>459</v>
      </c>
      <c r="C7977" t="s">
        <v>8</v>
      </c>
      <c r="D7977" t="s">
        <v>2397</v>
      </c>
      <c r="E7977">
        <v>0</v>
      </c>
    </row>
    <row r="7978" spans="1:5" x14ac:dyDescent="0.3">
      <c r="A7978">
        <v>51030001</v>
      </c>
      <c r="B7978" t="s">
        <v>459</v>
      </c>
      <c r="C7978" t="s">
        <v>8</v>
      </c>
      <c r="D7978" t="s">
        <v>2398</v>
      </c>
      <c r="E7978">
        <v>0</v>
      </c>
    </row>
    <row r="7979" spans="1:5" x14ac:dyDescent="0.3">
      <c r="A7979">
        <v>51030001</v>
      </c>
      <c r="B7979" t="s">
        <v>459</v>
      </c>
      <c r="C7979" t="s">
        <v>8</v>
      </c>
      <c r="D7979" t="s">
        <v>2399</v>
      </c>
      <c r="E7979">
        <v>0</v>
      </c>
    </row>
    <row r="7980" spans="1:5" x14ac:dyDescent="0.3">
      <c r="A7980">
        <v>51030001</v>
      </c>
      <c r="B7980" t="s">
        <v>459</v>
      </c>
      <c r="C7980" t="s">
        <v>8</v>
      </c>
      <c r="D7980" t="s">
        <v>2400</v>
      </c>
      <c r="E7980">
        <v>0</v>
      </c>
    </row>
    <row r="7981" spans="1:5" x14ac:dyDescent="0.3">
      <c r="A7981">
        <v>51030001</v>
      </c>
      <c r="B7981" t="s">
        <v>459</v>
      </c>
      <c r="C7981" t="s">
        <v>8</v>
      </c>
      <c r="D7981" t="s">
        <v>2401</v>
      </c>
      <c r="E7981">
        <v>0</v>
      </c>
    </row>
    <row r="7982" spans="1:5" x14ac:dyDescent="0.3">
      <c r="A7982">
        <v>51030001</v>
      </c>
      <c r="B7982" t="s">
        <v>459</v>
      </c>
      <c r="C7982" t="s">
        <v>8</v>
      </c>
      <c r="D7982" t="s">
        <v>2402</v>
      </c>
      <c r="E7982">
        <v>0</v>
      </c>
    </row>
    <row r="7983" spans="1:5" x14ac:dyDescent="0.3">
      <c r="A7983">
        <v>51030001</v>
      </c>
      <c r="B7983" t="s">
        <v>459</v>
      </c>
      <c r="C7983" t="s">
        <v>8</v>
      </c>
      <c r="D7983" t="s">
        <v>2403</v>
      </c>
      <c r="E7983">
        <v>0</v>
      </c>
    </row>
    <row r="7984" spans="1:5" x14ac:dyDescent="0.3">
      <c r="A7984">
        <v>51030001</v>
      </c>
      <c r="B7984" t="s">
        <v>459</v>
      </c>
      <c r="C7984" t="s">
        <v>8</v>
      </c>
      <c r="D7984" t="s">
        <v>2404</v>
      </c>
      <c r="E7984">
        <v>0</v>
      </c>
    </row>
    <row r="7985" spans="1:5" x14ac:dyDescent="0.3">
      <c r="A7985">
        <v>51030001</v>
      </c>
      <c r="B7985" t="s">
        <v>459</v>
      </c>
      <c r="C7985" t="s">
        <v>8</v>
      </c>
      <c r="D7985" t="s">
        <v>2405</v>
      </c>
      <c r="E7985">
        <v>0</v>
      </c>
    </row>
    <row r="7986" spans="1:5" x14ac:dyDescent="0.3">
      <c r="A7986">
        <v>51030001</v>
      </c>
      <c r="B7986" t="s">
        <v>459</v>
      </c>
      <c r="C7986" t="s">
        <v>8</v>
      </c>
      <c r="D7986" t="s">
        <v>2406</v>
      </c>
      <c r="E7986">
        <v>0</v>
      </c>
    </row>
    <row r="7987" spans="1:5" x14ac:dyDescent="0.3">
      <c r="A7987">
        <v>51030001</v>
      </c>
      <c r="B7987" t="s">
        <v>459</v>
      </c>
      <c r="C7987" t="s">
        <v>8</v>
      </c>
      <c r="D7987" t="s">
        <v>2407</v>
      </c>
      <c r="E7987">
        <v>0</v>
      </c>
    </row>
    <row r="7988" spans="1:5" x14ac:dyDescent="0.3">
      <c r="A7988">
        <v>51030001</v>
      </c>
      <c r="B7988" t="s">
        <v>459</v>
      </c>
      <c r="C7988" t="s">
        <v>8</v>
      </c>
      <c r="D7988" t="s">
        <v>2408</v>
      </c>
      <c r="E7988">
        <v>-1</v>
      </c>
    </row>
    <row r="7989" spans="1:5" x14ac:dyDescent="0.3">
      <c r="A7989">
        <v>51030001</v>
      </c>
      <c r="B7989" t="s">
        <v>459</v>
      </c>
      <c r="C7989" t="s">
        <v>8</v>
      </c>
      <c r="D7989" t="s">
        <v>2409</v>
      </c>
      <c r="E7989">
        <v>0</v>
      </c>
    </row>
    <row r="7990" spans="1:5" x14ac:dyDescent="0.3">
      <c r="A7990">
        <v>51030001</v>
      </c>
      <c r="B7990" t="s">
        <v>459</v>
      </c>
      <c r="C7990" t="s">
        <v>8</v>
      </c>
      <c r="D7990" t="s">
        <v>2410</v>
      </c>
      <c r="E7990">
        <v>0</v>
      </c>
    </row>
    <row r="7991" spans="1:5" x14ac:dyDescent="0.3">
      <c r="A7991">
        <v>51030001</v>
      </c>
      <c r="B7991" t="s">
        <v>459</v>
      </c>
      <c r="C7991" t="s">
        <v>8</v>
      </c>
      <c r="D7991" t="s">
        <v>2411</v>
      </c>
      <c r="E7991">
        <v>0</v>
      </c>
    </row>
    <row r="7992" spans="1:5" x14ac:dyDescent="0.3">
      <c r="A7992">
        <v>51030001</v>
      </c>
      <c r="B7992" t="s">
        <v>459</v>
      </c>
      <c r="C7992" t="s">
        <v>8</v>
      </c>
      <c r="D7992" t="s">
        <v>2412</v>
      </c>
      <c r="E7992">
        <v>0</v>
      </c>
    </row>
    <row r="7993" spans="1:5" x14ac:dyDescent="0.3">
      <c r="A7993">
        <v>51030001</v>
      </c>
      <c r="B7993" t="s">
        <v>459</v>
      </c>
      <c r="C7993" t="s">
        <v>8</v>
      </c>
      <c r="D7993" t="s">
        <v>2413</v>
      </c>
      <c r="E7993">
        <v>0</v>
      </c>
    </row>
    <row r="7994" spans="1:5" x14ac:dyDescent="0.3">
      <c r="A7994">
        <v>72250142</v>
      </c>
      <c r="B7994" t="s">
        <v>461</v>
      </c>
      <c r="C7994" t="s">
        <v>8</v>
      </c>
      <c r="D7994" t="s">
        <v>2378</v>
      </c>
      <c r="E7994">
        <v>0</v>
      </c>
    </row>
    <row r="7995" spans="1:5" x14ac:dyDescent="0.3">
      <c r="A7995">
        <v>72250142</v>
      </c>
      <c r="B7995" t="s">
        <v>461</v>
      </c>
      <c r="C7995" t="s">
        <v>8</v>
      </c>
      <c r="D7995" t="s">
        <v>2379</v>
      </c>
      <c r="E7995">
        <v>0</v>
      </c>
    </row>
    <row r="7996" spans="1:5" x14ac:dyDescent="0.3">
      <c r="A7996">
        <v>72250142</v>
      </c>
      <c r="B7996" t="s">
        <v>461</v>
      </c>
      <c r="C7996" t="s">
        <v>8</v>
      </c>
      <c r="D7996" t="s">
        <v>2380</v>
      </c>
      <c r="E7996">
        <v>0</v>
      </c>
    </row>
    <row r="7997" spans="1:5" x14ac:dyDescent="0.3">
      <c r="A7997">
        <v>72250142</v>
      </c>
      <c r="B7997" t="s">
        <v>461</v>
      </c>
      <c r="C7997" t="s">
        <v>8</v>
      </c>
      <c r="D7997" t="s">
        <v>2381</v>
      </c>
      <c r="E7997">
        <v>0</v>
      </c>
    </row>
    <row r="7998" spans="1:5" x14ac:dyDescent="0.3">
      <c r="A7998">
        <v>72250142</v>
      </c>
      <c r="B7998" t="s">
        <v>461</v>
      </c>
      <c r="C7998" t="s">
        <v>8</v>
      </c>
      <c r="D7998" t="s">
        <v>2382</v>
      </c>
      <c r="E7998">
        <v>0</v>
      </c>
    </row>
    <row r="7999" spans="1:5" x14ac:dyDescent="0.3">
      <c r="A7999">
        <v>72250142</v>
      </c>
      <c r="B7999" t="s">
        <v>461</v>
      </c>
      <c r="C7999" t="s">
        <v>8</v>
      </c>
      <c r="D7999" t="s">
        <v>2383</v>
      </c>
      <c r="E7999">
        <v>0</v>
      </c>
    </row>
    <row r="8000" spans="1:5" x14ac:dyDescent="0.3">
      <c r="A8000">
        <v>72250142</v>
      </c>
      <c r="B8000" t="s">
        <v>461</v>
      </c>
      <c r="C8000" t="s">
        <v>8</v>
      </c>
      <c r="D8000" t="s">
        <v>2384</v>
      </c>
      <c r="E8000">
        <v>0</v>
      </c>
    </row>
    <row r="8001" spans="1:5" x14ac:dyDescent="0.3">
      <c r="A8001">
        <v>72250142</v>
      </c>
      <c r="B8001" t="s">
        <v>461</v>
      </c>
      <c r="C8001" t="s">
        <v>8</v>
      </c>
      <c r="D8001" t="s">
        <v>2385</v>
      </c>
      <c r="E8001">
        <v>0</v>
      </c>
    </row>
    <row r="8002" spans="1:5" x14ac:dyDescent="0.3">
      <c r="A8002">
        <v>72250142</v>
      </c>
      <c r="B8002" t="s">
        <v>461</v>
      </c>
      <c r="C8002" t="s">
        <v>8</v>
      </c>
      <c r="D8002" t="s">
        <v>2386</v>
      </c>
      <c r="E8002">
        <v>0</v>
      </c>
    </row>
    <row r="8003" spans="1:5" x14ac:dyDescent="0.3">
      <c r="A8003">
        <v>72250142</v>
      </c>
      <c r="B8003" t="s">
        <v>461</v>
      </c>
      <c r="C8003" t="s">
        <v>8</v>
      </c>
      <c r="D8003" t="s">
        <v>2387</v>
      </c>
      <c r="E8003">
        <v>0</v>
      </c>
    </row>
    <row r="8004" spans="1:5" x14ac:dyDescent="0.3">
      <c r="A8004">
        <v>72250142</v>
      </c>
      <c r="B8004" t="s">
        <v>461</v>
      </c>
      <c r="C8004" t="s">
        <v>8</v>
      </c>
      <c r="D8004" t="s">
        <v>2388</v>
      </c>
      <c r="E8004">
        <v>0</v>
      </c>
    </row>
    <row r="8005" spans="1:5" x14ac:dyDescent="0.3">
      <c r="A8005">
        <v>72250142</v>
      </c>
      <c r="B8005" t="s">
        <v>461</v>
      </c>
      <c r="C8005" t="s">
        <v>8</v>
      </c>
      <c r="D8005" t="s">
        <v>2389</v>
      </c>
      <c r="E8005">
        <v>0</v>
      </c>
    </row>
    <row r="8006" spans="1:5" x14ac:dyDescent="0.3">
      <c r="A8006">
        <v>72250142</v>
      </c>
      <c r="B8006" t="s">
        <v>461</v>
      </c>
      <c r="C8006" t="s">
        <v>8</v>
      </c>
      <c r="D8006" t="s">
        <v>2390</v>
      </c>
      <c r="E8006">
        <v>0</v>
      </c>
    </row>
    <row r="8007" spans="1:5" x14ac:dyDescent="0.3">
      <c r="A8007">
        <v>72250142</v>
      </c>
      <c r="B8007" t="s">
        <v>461</v>
      </c>
      <c r="C8007" t="s">
        <v>8</v>
      </c>
      <c r="D8007" t="s">
        <v>2391</v>
      </c>
      <c r="E8007">
        <v>0</v>
      </c>
    </row>
    <row r="8008" spans="1:5" x14ac:dyDescent="0.3">
      <c r="A8008">
        <v>72250142</v>
      </c>
      <c r="B8008" t="s">
        <v>461</v>
      </c>
      <c r="C8008" t="s">
        <v>8</v>
      </c>
      <c r="D8008" t="s">
        <v>2392</v>
      </c>
      <c r="E8008">
        <v>0</v>
      </c>
    </row>
    <row r="8009" spans="1:5" x14ac:dyDescent="0.3">
      <c r="A8009">
        <v>72250142</v>
      </c>
      <c r="B8009" t="s">
        <v>461</v>
      </c>
      <c r="C8009" t="s">
        <v>8</v>
      </c>
      <c r="D8009" t="s">
        <v>2393</v>
      </c>
      <c r="E8009">
        <v>0</v>
      </c>
    </row>
    <row r="8010" spans="1:5" x14ac:dyDescent="0.3">
      <c r="A8010">
        <v>72250142</v>
      </c>
      <c r="B8010" t="s">
        <v>461</v>
      </c>
      <c r="C8010" t="s">
        <v>8</v>
      </c>
      <c r="D8010" t="s">
        <v>2394</v>
      </c>
      <c r="E8010">
        <v>0</v>
      </c>
    </row>
    <row r="8011" spans="1:5" x14ac:dyDescent="0.3">
      <c r="A8011">
        <v>72250142</v>
      </c>
      <c r="B8011" t="s">
        <v>461</v>
      </c>
      <c r="C8011" t="s">
        <v>8</v>
      </c>
      <c r="D8011" t="s">
        <v>2395</v>
      </c>
      <c r="E8011">
        <v>-2</v>
      </c>
    </row>
    <row r="8012" spans="1:5" x14ac:dyDescent="0.3">
      <c r="A8012">
        <v>72250142</v>
      </c>
      <c r="B8012" t="s">
        <v>461</v>
      </c>
      <c r="C8012" t="s">
        <v>8</v>
      </c>
      <c r="D8012" t="s">
        <v>2396</v>
      </c>
      <c r="E8012">
        <v>0</v>
      </c>
    </row>
    <row r="8013" spans="1:5" x14ac:dyDescent="0.3">
      <c r="A8013">
        <v>72250142</v>
      </c>
      <c r="B8013" t="s">
        <v>461</v>
      </c>
      <c r="C8013" t="s">
        <v>8</v>
      </c>
      <c r="D8013" t="s">
        <v>2397</v>
      </c>
      <c r="E8013">
        <v>0</v>
      </c>
    </row>
    <row r="8014" spans="1:5" x14ac:dyDescent="0.3">
      <c r="A8014">
        <v>72250142</v>
      </c>
      <c r="B8014" t="s">
        <v>461</v>
      </c>
      <c r="C8014" t="s">
        <v>8</v>
      </c>
      <c r="D8014" t="s">
        <v>2398</v>
      </c>
      <c r="E8014">
        <v>0</v>
      </c>
    </row>
    <row r="8015" spans="1:5" x14ac:dyDescent="0.3">
      <c r="A8015">
        <v>72250142</v>
      </c>
      <c r="B8015" t="s">
        <v>461</v>
      </c>
      <c r="C8015" t="s">
        <v>8</v>
      </c>
      <c r="D8015" t="s">
        <v>2399</v>
      </c>
      <c r="E8015">
        <v>0</v>
      </c>
    </row>
    <row r="8016" spans="1:5" x14ac:dyDescent="0.3">
      <c r="A8016">
        <v>72250142</v>
      </c>
      <c r="B8016" t="s">
        <v>461</v>
      </c>
      <c r="C8016" t="s">
        <v>8</v>
      </c>
      <c r="D8016" t="s">
        <v>2400</v>
      </c>
      <c r="E8016">
        <v>0</v>
      </c>
    </row>
    <row r="8017" spans="1:5" x14ac:dyDescent="0.3">
      <c r="A8017">
        <v>72250142</v>
      </c>
      <c r="B8017" t="s">
        <v>461</v>
      </c>
      <c r="C8017" t="s">
        <v>8</v>
      </c>
      <c r="D8017" t="s">
        <v>2401</v>
      </c>
      <c r="E8017">
        <v>0</v>
      </c>
    </row>
    <row r="8018" spans="1:5" x14ac:dyDescent="0.3">
      <c r="A8018">
        <v>72250142</v>
      </c>
      <c r="B8018" t="s">
        <v>461</v>
      </c>
      <c r="C8018" t="s">
        <v>8</v>
      </c>
      <c r="D8018" t="s">
        <v>2402</v>
      </c>
      <c r="E8018">
        <v>0</v>
      </c>
    </row>
    <row r="8019" spans="1:5" x14ac:dyDescent="0.3">
      <c r="A8019">
        <v>72250142</v>
      </c>
      <c r="B8019" t="s">
        <v>461</v>
      </c>
      <c r="C8019" t="s">
        <v>8</v>
      </c>
      <c r="D8019" t="s">
        <v>2403</v>
      </c>
      <c r="E8019">
        <v>0</v>
      </c>
    </row>
    <row r="8020" spans="1:5" x14ac:dyDescent="0.3">
      <c r="A8020">
        <v>72250142</v>
      </c>
      <c r="B8020" t="s">
        <v>461</v>
      </c>
      <c r="C8020" t="s">
        <v>8</v>
      </c>
      <c r="D8020" t="s">
        <v>2404</v>
      </c>
      <c r="E8020">
        <v>0</v>
      </c>
    </row>
    <row r="8021" spans="1:5" x14ac:dyDescent="0.3">
      <c r="A8021">
        <v>72250142</v>
      </c>
      <c r="B8021" t="s">
        <v>461</v>
      </c>
      <c r="C8021" t="s">
        <v>8</v>
      </c>
      <c r="D8021" t="s">
        <v>2405</v>
      </c>
      <c r="E8021">
        <v>0</v>
      </c>
    </row>
    <row r="8022" spans="1:5" x14ac:dyDescent="0.3">
      <c r="A8022">
        <v>72250142</v>
      </c>
      <c r="B8022" t="s">
        <v>461</v>
      </c>
      <c r="C8022" t="s">
        <v>8</v>
      </c>
      <c r="D8022" t="s">
        <v>2406</v>
      </c>
      <c r="E8022">
        <v>0</v>
      </c>
    </row>
    <row r="8023" spans="1:5" x14ac:dyDescent="0.3">
      <c r="A8023">
        <v>72250142</v>
      </c>
      <c r="B8023" t="s">
        <v>461</v>
      </c>
      <c r="C8023" t="s">
        <v>8</v>
      </c>
      <c r="D8023" t="s">
        <v>2407</v>
      </c>
      <c r="E8023">
        <v>0</v>
      </c>
    </row>
    <row r="8024" spans="1:5" x14ac:dyDescent="0.3">
      <c r="A8024">
        <v>72250142</v>
      </c>
      <c r="B8024" t="s">
        <v>461</v>
      </c>
      <c r="C8024" t="s">
        <v>8</v>
      </c>
      <c r="D8024" t="s">
        <v>2408</v>
      </c>
      <c r="E8024">
        <v>0</v>
      </c>
    </row>
    <row r="8025" spans="1:5" x14ac:dyDescent="0.3">
      <c r="A8025">
        <v>72250142</v>
      </c>
      <c r="B8025" t="s">
        <v>461</v>
      </c>
      <c r="C8025" t="s">
        <v>8</v>
      </c>
      <c r="D8025" t="s">
        <v>2409</v>
      </c>
      <c r="E8025">
        <v>0</v>
      </c>
    </row>
    <row r="8026" spans="1:5" x14ac:dyDescent="0.3">
      <c r="A8026">
        <v>72250142</v>
      </c>
      <c r="B8026" t="s">
        <v>461</v>
      </c>
      <c r="C8026" t="s">
        <v>8</v>
      </c>
      <c r="D8026" t="s">
        <v>2410</v>
      </c>
      <c r="E8026">
        <v>-1</v>
      </c>
    </row>
    <row r="8027" spans="1:5" x14ac:dyDescent="0.3">
      <c r="A8027">
        <v>72250142</v>
      </c>
      <c r="B8027" t="s">
        <v>461</v>
      </c>
      <c r="C8027" t="s">
        <v>8</v>
      </c>
      <c r="D8027" t="s">
        <v>2411</v>
      </c>
      <c r="E8027">
        <v>0</v>
      </c>
    </row>
    <row r="8028" spans="1:5" x14ac:dyDescent="0.3">
      <c r="A8028">
        <v>72250142</v>
      </c>
      <c r="B8028" t="s">
        <v>461</v>
      </c>
      <c r="C8028" t="s">
        <v>8</v>
      </c>
      <c r="D8028" t="s">
        <v>2412</v>
      </c>
      <c r="E8028">
        <v>0</v>
      </c>
    </row>
    <row r="8029" spans="1:5" x14ac:dyDescent="0.3">
      <c r="A8029">
        <v>72250142</v>
      </c>
      <c r="B8029" t="s">
        <v>461</v>
      </c>
      <c r="C8029" t="s">
        <v>8</v>
      </c>
      <c r="D8029" t="s">
        <v>2413</v>
      </c>
      <c r="E8029">
        <v>0</v>
      </c>
    </row>
    <row r="8030" spans="1:5" x14ac:dyDescent="0.3">
      <c r="A8030">
        <v>50350097</v>
      </c>
      <c r="B8030" t="s">
        <v>463</v>
      </c>
      <c r="C8030" t="s">
        <v>8</v>
      </c>
      <c r="D8030" t="s">
        <v>2378</v>
      </c>
      <c r="E8030">
        <v>0</v>
      </c>
    </row>
    <row r="8031" spans="1:5" x14ac:dyDescent="0.3">
      <c r="A8031">
        <v>50350097</v>
      </c>
      <c r="B8031" t="s">
        <v>463</v>
      </c>
      <c r="C8031" t="s">
        <v>8</v>
      </c>
      <c r="D8031" t="s">
        <v>2379</v>
      </c>
      <c r="E8031">
        <v>0</v>
      </c>
    </row>
    <row r="8032" spans="1:5" x14ac:dyDescent="0.3">
      <c r="A8032">
        <v>50350097</v>
      </c>
      <c r="B8032" t="s">
        <v>463</v>
      </c>
      <c r="C8032" t="s">
        <v>8</v>
      </c>
      <c r="D8032" t="s">
        <v>2380</v>
      </c>
      <c r="E8032">
        <v>0</v>
      </c>
    </row>
    <row r="8033" spans="1:5" x14ac:dyDescent="0.3">
      <c r="A8033">
        <v>50350097</v>
      </c>
      <c r="B8033" t="s">
        <v>463</v>
      </c>
      <c r="C8033" t="s">
        <v>8</v>
      </c>
      <c r="D8033" t="s">
        <v>2381</v>
      </c>
      <c r="E8033">
        <v>0</v>
      </c>
    </row>
    <row r="8034" spans="1:5" x14ac:dyDescent="0.3">
      <c r="A8034">
        <v>50350097</v>
      </c>
      <c r="B8034" t="s">
        <v>463</v>
      </c>
      <c r="C8034" t="s">
        <v>8</v>
      </c>
      <c r="D8034" t="s">
        <v>2382</v>
      </c>
      <c r="E8034">
        <v>0</v>
      </c>
    </row>
    <row r="8035" spans="1:5" x14ac:dyDescent="0.3">
      <c r="A8035">
        <v>50350097</v>
      </c>
      <c r="B8035" t="s">
        <v>463</v>
      </c>
      <c r="C8035" t="s">
        <v>8</v>
      </c>
      <c r="D8035" t="s">
        <v>2383</v>
      </c>
      <c r="E8035">
        <v>0</v>
      </c>
    </row>
    <row r="8036" spans="1:5" x14ac:dyDescent="0.3">
      <c r="A8036">
        <v>50350097</v>
      </c>
      <c r="B8036" t="s">
        <v>463</v>
      </c>
      <c r="C8036" t="s">
        <v>8</v>
      </c>
      <c r="D8036" t="s">
        <v>2384</v>
      </c>
      <c r="E8036">
        <v>-2</v>
      </c>
    </row>
    <row r="8037" spans="1:5" x14ac:dyDescent="0.3">
      <c r="A8037">
        <v>50350097</v>
      </c>
      <c r="B8037" t="s">
        <v>463</v>
      </c>
      <c r="C8037" t="s">
        <v>8</v>
      </c>
      <c r="D8037" t="s">
        <v>2385</v>
      </c>
      <c r="E8037">
        <v>0</v>
      </c>
    </row>
    <row r="8038" spans="1:5" x14ac:dyDescent="0.3">
      <c r="A8038">
        <v>50350097</v>
      </c>
      <c r="B8038" t="s">
        <v>463</v>
      </c>
      <c r="C8038" t="s">
        <v>8</v>
      </c>
      <c r="D8038" t="s">
        <v>2386</v>
      </c>
      <c r="E8038">
        <v>0</v>
      </c>
    </row>
    <row r="8039" spans="1:5" x14ac:dyDescent="0.3">
      <c r="A8039">
        <v>50350097</v>
      </c>
      <c r="B8039" t="s">
        <v>463</v>
      </c>
      <c r="C8039" t="s">
        <v>8</v>
      </c>
      <c r="D8039" t="s">
        <v>2387</v>
      </c>
      <c r="E8039">
        <v>0</v>
      </c>
    </row>
    <row r="8040" spans="1:5" x14ac:dyDescent="0.3">
      <c r="A8040">
        <v>50350097</v>
      </c>
      <c r="B8040" t="s">
        <v>463</v>
      </c>
      <c r="C8040" t="s">
        <v>8</v>
      </c>
      <c r="D8040" t="s">
        <v>2388</v>
      </c>
      <c r="E8040">
        <v>0</v>
      </c>
    </row>
    <row r="8041" spans="1:5" x14ac:dyDescent="0.3">
      <c r="A8041">
        <v>50350097</v>
      </c>
      <c r="B8041" t="s">
        <v>463</v>
      </c>
      <c r="C8041" t="s">
        <v>8</v>
      </c>
      <c r="D8041" t="s">
        <v>2389</v>
      </c>
      <c r="E8041">
        <v>0</v>
      </c>
    </row>
    <row r="8042" spans="1:5" x14ac:dyDescent="0.3">
      <c r="A8042">
        <v>50350097</v>
      </c>
      <c r="B8042" t="s">
        <v>463</v>
      </c>
      <c r="C8042" t="s">
        <v>8</v>
      </c>
      <c r="D8042" t="s">
        <v>2390</v>
      </c>
      <c r="E8042">
        <v>-2</v>
      </c>
    </row>
    <row r="8043" spans="1:5" x14ac:dyDescent="0.3">
      <c r="A8043">
        <v>50350097</v>
      </c>
      <c r="B8043" t="s">
        <v>463</v>
      </c>
      <c r="C8043" t="s">
        <v>8</v>
      </c>
      <c r="D8043" t="s">
        <v>2391</v>
      </c>
      <c r="E8043">
        <v>-1</v>
      </c>
    </row>
    <row r="8044" spans="1:5" x14ac:dyDescent="0.3">
      <c r="A8044">
        <v>50350097</v>
      </c>
      <c r="B8044" t="s">
        <v>463</v>
      </c>
      <c r="C8044" t="s">
        <v>8</v>
      </c>
      <c r="D8044" t="s">
        <v>2392</v>
      </c>
      <c r="E8044">
        <v>0</v>
      </c>
    </row>
    <row r="8045" spans="1:5" x14ac:dyDescent="0.3">
      <c r="A8045">
        <v>50350097</v>
      </c>
      <c r="B8045" t="s">
        <v>463</v>
      </c>
      <c r="C8045" t="s">
        <v>8</v>
      </c>
      <c r="D8045" t="s">
        <v>2393</v>
      </c>
      <c r="E8045">
        <v>0</v>
      </c>
    </row>
    <row r="8046" spans="1:5" x14ac:dyDescent="0.3">
      <c r="A8046">
        <v>50350097</v>
      </c>
      <c r="B8046" t="s">
        <v>463</v>
      </c>
      <c r="C8046" t="s">
        <v>8</v>
      </c>
      <c r="D8046" t="s">
        <v>2394</v>
      </c>
      <c r="E8046">
        <v>-2</v>
      </c>
    </row>
    <row r="8047" spans="1:5" x14ac:dyDescent="0.3">
      <c r="A8047">
        <v>50350097</v>
      </c>
      <c r="B8047" t="s">
        <v>463</v>
      </c>
      <c r="C8047" t="s">
        <v>8</v>
      </c>
      <c r="D8047" t="s">
        <v>2395</v>
      </c>
      <c r="E8047">
        <v>0</v>
      </c>
    </row>
    <row r="8048" spans="1:5" x14ac:dyDescent="0.3">
      <c r="A8048">
        <v>50350097</v>
      </c>
      <c r="B8048" t="s">
        <v>463</v>
      </c>
      <c r="C8048" t="s">
        <v>8</v>
      </c>
      <c r="D8048" t="s">
        <v>2396</v>
      </c>
      <c r="E8048">
        <v>0</v>
      </c>
    </row>
    <row r="8049" spans="1:5" x14ac:dyDescent="0.3">
      <c r="A8049">
        <v>50350097</v>
      </c>
      <c r="B8049" t="s">
        <v>463</v>
      </c>
      <c r="C8049" t="s">
        <v>8</v>
      </c>
      <c r="D8049" t="s">
        <v>2397</v>
      </c>
      <c r="E8049">
        <v>0</v>
      </c>
    </row>
    <row r="8050" spans="1:5" x14ac:dyDescent="0.3">
      <c r="A8050">
        <v>50350097</v>
      </c>
      <c r="B8050" t="s">
        <v>463</v>
      </c>
      <c r="C8050" t="s">
        <v>8</v>
      </c>
      <c r="D8050" t="s">
        <v>2398</v>
      </c>
      <c r="E8050">
        <v>-1</v>
      </c>
    </row>
    <row r="8051" spans="1:5" x14ac:dyDescent="0.3">
      <c r="A8051">
        <v>50350097</v>
      </c>
      <c r="B8051" t="s">
        <v>463</v>
      </c>
      <c r="C8051" t="s">
        <v>8</v>
      </c>
      <c r="D8051" t="s">
        <v>2399</v>
      </c>
      <c r="E8051">
        <v>-1</v>
      </c>
    </row>
    <row r="8052" spans="1:5" x14ac:dyDescent="0.3">
      <c r="A8052">
        <v>50350097</v>
      </c>
      <c r="B8052" t="s">
        <v>463</v>
      </c>
      <c r="C8052" t="s">
        <v>8</v>
      </c>
      <c r="D8052" t="s">
        <v>2400</v>
      </c>
      <c r="E8052">
        <v>0</v>
      </c>
    </row>
    <row r="8053" spans="1:5" x14ac:dyDescent="0.3">
      <c r="A8053">
        <v>50350097</v>
      </c>
      <c r="B8053" t="s">
        <v>463</v>
      </c>
      <c r="C8053" t="s">
        <v>8</v>
      </c>
      <c r="D8053" t="s">
        <v>2401</v>
      </c>
      <c r="E8053">
        <v>-1</v>
      </c>
    </row>
    <row r="8054" spans="1:5" x14ac:dyDescent="0.3">
      <c r="A8054">
        <v>50350097</v>
      </c>
      <c r="B8054" t="s">
        <v>463</v>
      </c>
      <c r="C8054" t="s">
        <v>8</v>
      </c>
      <c r="D8054" t="s">
        <v>2402</v>
      </c>
      <c r="E8054">
        <v>0</v>
      </c>
    </row>
    <row r="8055" spans="1:5" x14ac:dyDescent="0.3">
      <c r="A8055">
        <v>50350097</v>
      </c>
      <c r="B8055" t="s">
        <v>463</v>
      </c>
      <c r="C8055" t="s">
        <v>8</v>
      </c>
      <c r="D8055" t="s">
        <v>2403</v>
      </c>
      <c r="E8055">
        <v>0</v>
      </c>
    </row>
    <row r="8056" spans="1:5" x14ac:dyDescent="0.3">
      <c r="A8056">
        <v>50350097</v>
      </c>
      <c r="B8056" t="s">
        <v>463</v>
      </c>
      <c r="C8056" t="s">
        <v>8</v>
      </c>
      <c r="D8056" t="s">
        <v>2404</v>
      </c>
      <c r="E8056">
        <v>-1</v>
      </c>
    </row>
    <row r="8057" spans="1:5" x14ac:dyDescent="0.3">
      <c r="A8057">
        <v>50350097</v>
      </c>
      <c r="B8057" t="s">
        <v>463</v>
      </c>
      <c r="C8057" t="s">
        <v>8</v>
      </c>
      <c r="D8057" t="s">
        <v>2405</v>
      </c>
      <c r="E8057">
        <v>-2</v>
      </c>
    </row>
    <row r="8058" spans="1:5" x14ac:dyDescent="0.3">
      <c r="A8058">
        <v>50350097</v>
      </c>
      <c r="B8058" t="s">
        <v>463</v>
      </c>
      <c r="C8058" t="s">
        <v>8</v>
      </c>
      <c r="D8058" t="s">
        <v>2406</v>
      </c>
      <c r="E8058">
        <v>0</v>
      </c>
    </row>
    <row r="8059" spans="1:5" x14ac:dyDescent="0.3">
      <c r="A8059">
        <v>50350097</v>
      </c>
      <c r="B8059" t="s">
        <v>463</v>
      </c>
      <c r="C8059" t="s">
        <v>8</v>
      </c>
      <c r="D8059" t="s">
        <v>2407</v>
      </c>
      <c r="E8059">
        <v>-1</v>
      </c>
    </row>
    <row r="8060" spans="1:5" x14ac:dyDescent="0.3">
      <c r="A8060">
        <v>50350097</v>
      </c>
      <c r="B8060" t="s">
        <v>463</v>
      </c>
      <c r="C8060" t="s">
        <v>8</v>
      </c>
      <c r="D8060" t="s">
        <v>2408</v>
      </c>
      <c r="E8060">
        <v>-2</v>
      </c>
    </row>
    <row r="8061" spans="1:5" x14ac:dyDescent="0.3">
      <c r="A8061">
        <v>50350097</v>
      </c>
      <c r="B8061" t="s">
        <v>463</v>
      </c>
      <c r="C8061" t="s">
        <v>8</v>
      </c>
      <c r="D8061" t="s">
        <v>2409</v>
      </c>
      <c r="E8061">
        <v>-2</v>
      </c>
    </row>
    <row r="8062" spans="1:5" x14ac:dyDescent="0.3">
      <c r="A8062">
        <v>50350097</v>
      </c>
      <c r="B8062" t="s">
        <v>463</v>
      </c>
      <c r="C8062" t="s">
        <v>8</v>
      </c>
      <c r="D8062" t="s">
        <v>2410</v>
      </c>
      <c r="E8062">
        <v>-6</v>
      </c>
    </row>
    <row r="8063" spans="1:5" x14ac:dyDescent="0.3">
      <c r="A8063">
        <v>50350097</v>
      </c>
      <c r="B8063" t="s">
        <v>463</v>
      </c>
      <c r="C8063" t="s">
        <v>8</v>
      </c>
      <c r="D8063" t="s">
        <v>2411</v>
      </c>
      <c r="E8063">
        <v>0</v>
      </c>
    </row>
    <row r="8064" spans="1:5" x14ac:dyDescent="0.3">
      <c r="A8064">
        <v>50350097</v>
      </c>
      <c r="B8064" t="s">
        <v>463</v>
      </c>
      <c r="C8064" t="s">
        <v>8</v>
      </c>
      <c r="D8064" t="s">
        <v>2412</v>
      </c>
      <c r="E8064">
        <v>0</v>
      </c>
    </row>
    <row r="8065" spans="1:5" x14ac:dyDescent="0.3">
      <c r="A8065">
        <v>50350097</v>
      </c>
      <c r="B8065" t="s">
        <v>463</v>
      </c>
      <c r="C8065" t="s">
        <v>8</v>
      </c>
      <c r="D8065" t="s">
        <v>2413</v>
      </c>
      <c r="E8065">
        <v>0</v>
      </c>
    </row>
    <row r="8066" spans="1:5" x14ac:dyDescent="0.3">
      <c r="A8066">
        <v>65050189</v>
      </c>
      <c r="B8066" t="s">
        <v>465</v>
      </c>
      <c r="C8066" t="s">
        <v>8</v>
      </c>
      <c r="D8066" t="s">
        <v>2378</v>
      </c>
      <c r="E8066">
        <v>0</v>
      </c>
    </row>
    <row r="8067" spans="1:5" x14ac:dyDescent="0.3">
      <c r="A8067">
        <v>65050189</v>
      </c>
      <c r="B8067" t="s">
        <v>465</v>
      </c>
      <c r="C8067" t="s">
        <v>8</v>
      </c>
      <c r="D8067" t="s">
        <v>2379</v>
      </c>
      <c r="E8067">
        <v>0</v>
      </c>
    </row>
    <row r="8068" spans="1:5" x14ac:dyDescent="0.3">
      <c r="A8068">
        <v>65050189</v>
      </c>
      <c r="B8068" t="s">
        <v>465</v>
      </c>
      <c r="C8068" t="s">
        <v>8</v>
      </c>
      <c r="D8068" t="s">
        <v>2380</v>
      </c>
      <c r="E8068">
        <v>0</v>
      </c>
    </row>
    <row r="8069" spans="1:5" x14ac:dyDescent="0.3">
      <c r="A8069">
        <v>65050189</v>
      </c>
      <c r="B8069" t="s">
        <v>465</v>
      </c>
      <c r="C8069" t="s">
        <v>8</v>
      </c>
      <c r="D8069" t="s">
        <v>2381</v>
      </c>
      <c r="E8069">
        <v>0</v>
      </c>
    </row>
    <row r="8070" spans="1:5" x14ac:dyDescent="0.3">
      <c r="A8070">
        <v>65050189</v>
      </c>
      <c r="B8070" t="s">
        <v>465</v>
      </c>
      <c r="C8070" t="s">
        <v>8</v>
      </c>
      <c r="D8070" t="s">
        <v>2382</v>
      </c>
      <c r="E8070">
        <v>0</v>
      </c>
    </row>
    <row r="8071" spans="1:5" x14ac:dyDescent="0.3">
      <c r="A8071">
        <v>65050189</v>
      </c>
      <c r="B8071" t="s">
        <v>465</v>
      </c>
      <c r="C8071" t="s">
        <v>8</v>
      </c>
      <c r="D8071" t="s">
        <v>2383</v>
      </c>
      <c r="E8071">
        <v>0</v>
      </c>
    </row>
    <row r="8072" spans="1:5" x14ac:dyDescent="0.3">
      <c r="A8072">
        <v>65050189</v>
      </c>
      <c r="B8072" t="s">
        <v>465</v>
      </c>
      <c r="C8072" t="s">
        <v>8</v>
      </c>
      <c r="D8072" t="s">
        <v>2384</v>
      </c>
      <c r="E8072">
        <v>0</v>
      </c>
    </row>
    <row r="8073" spans="1:5" x14ac:dyDescent="0.3">
      <c r="A8073">
        <v>65050189</v>
      </c>
      <c r="B8073" t="s">
        <v>465</v>
      </c>
      <c r="C8073" t="s">
        <v>8</v>
      </c>
      <c r="D8073" t="s">
        <v>2385</v>
      </c>
      <c r="E8073">
        <v>-1</v>
      </c>
    </row>
    <row r="8074" spans="1:5" x14ac:dyDescent="0.3">
      <c r="A8074">
        <v>65050189</v>
      </c>
      <c r="B8074" t="s">
        <v>465</v>
      </c>
      <c r="C8074" t="s">
        <v>8</v>
      </c>
      <c r="D8074" t="s">
        <v>2386</v>
      </c>
      <c r="E8074">
        <v>0</v>
      </c>
    </row>
    <row r="8075" spans="1:5" x14ac:dyDescent="0.3">
      <c r="A8075">
        <v>65050189</v>
      </c>
      <c r="B8075" t="s">
        <v>465</v>
      </c>
      <c r="C8075" t="s">
        <v>8</v>
      </c>
      <c r="D8075" t="s">
        <v>2387</v>
      </c>
      <c r="E8075">
        <v>0</v>
      </c>
    </row>
    <row r="8076" spans="1:5" x14ac:dyDescent="0.3">
      <c r="A8076">
        <v>65050189</v>
      </c>
      <c r="B8076" t="s">
        <v>465</v>
      </c>
      <c r="C8076" t="s">
        <v>8</v>
      </c>
      <c r="D8076" t="s">
        <v>2388</v>
      </c>
      <c r="E8076">
        <v>0</v>
      </c>
    </row>
    <row r="8077" spans="1:5" x14ac:dyDescent="0.3">
      <c r="A8077">
        <v>65050189</v>
      </c>
      <c r="B8077" t="s">
        <v>465</v>
      </c>
      <c r="C8077" t="s">
        <v>8</v>
      </c>
      <c r="D8077" t="s">
        <v>2389</v>
      </c>
      <c r="E8077">
        <v>0</v>
      </c>
    </row>
    <row r="8078" spans="1:5" x14ac:dyDescent="0.3">
      <c r="A8078">
        <v>65050189</v>
      </c>
      <c r="B8078" t="s">
        <v>465</v>
      </c>
      <c r="C8078" t="s">
        <v>8</v>
      </c>
      <c r="D8078" t="s">
        <v>2390</v>
      </c>
      <c r="E8078">
        <v>-1</v>
      </c>
    </row>
    <row r="8079" spans="1:5" x14ac:dyDescent="0.3">
      <c r="A8079">
        <v>65050189</v>
      </c>
      <c r="B8079" t="s">
        <v>465</v>
      </c>
      <c r="C8079" t="s">
        <v>8</v>
      </c>
      <c r="D8079" t="s">
        <v>2391</v>
      </c>
      <c r="E8079">
        <v>-1</v>
      </c>
    </row>
    <row r="8080" spans="1:5" x14ac:dyDescent="0.3">
      <c r="A8080">
        <v>65050189</v>
      </c>
      <c r="B8080" t="s">
        <v>465</v>
      </c>
      <c r="C8080" t="s">
        <v>8</v>
      </c>
      <c r="D8080" t="s">
        <v>2392</v>
      </c>
      <c r="E8080">
        <v>0</v>
      </c>
    </row>
    <row r="8081" spans="1:5" x14ac:dyDescent="0.3">
      <c r="A8081">
        <v>65050189</v>
      </c>
      <c r="B8081" t="s">
        <v>465</v>
      </c>
      <c r="C8081" t="s">
        <v>8</v>
      </c>
      <c r="D8081" t="s">
        <v>2393</v>
      </c>
      <c r="E8081">
        <v>0</v>
      </c>
    </row>
    <row r="8082" spans="1:5" x14ac:dyDescent="0.3">
      <c r="A8082">
        <v>65050189</v>
      </c>
      <c r="B8082" t="s">
        <v>465</v>
      </c>
      <c r="C8082" t="s">
        <v>8</v>
      </c>
      <c r="D8082" t="s">
        <v>2394</v>
      </c>
      <c r="E8082">
        <v>0</v>
      </c>
    </row>
    <row r="8083" spans="1:5" x14ac:dyDescent="0.3">
      <c r="A8083">
        <v>65050189</v>
      </c>
      <c r="B8083" t="s">
        <v>465</v>
      </c>
      <c r="C8083" t="s">
        <v>8</v>
      </c>
      <c r="D8083" t="s">
        <v>2395</v>
      </c>
      <c r="E8083">
        <v>0</v>
      </c>
    </row>
    <row r="8084" spans="1:5" x14ac:dyDescent="0.3">
      <c r="A8084">
        <v>65050189</v>
      </c>
      <c r="B8084" t="s">
        <v>465</v>
      </c>
      <c r="C8084" t="s">
        <v>8</v>
      </c>
      <c r="D8084" t="s">
        <v>2396</v>
      </c>
      <c r="E8084">
        <v>-1</v>
      </c>
    </row>
    <row r="8085" spans="1:5" x14ac:dyDescent="0.3">
      <c r="A8085">
        <v>65050189</v>
      </c>
      <c r="B8085" t="s">
        <v>465</v>
      </c>
      <c r="C8085" t="s">
        <v>8</v>
      </c>
      <c r="D8085" t="s">
        <v>2397</v>
      </c>
      <c r="E8085">
        <v>0</v>
      </c>
    </row>
    <row r="8086" spans="1:5" x14ac:dyDescent="0.3">
      <c r="A8086">
        <v>65050189</v>
      </c>
      <c r="B8086" t="s">
        <v>465</v>
      </c>
      <c r="C8086" t="s">
        <v>8</v>
      </c>
      <c r="D8086" t="s">
        <v>2398</v>
      </c>
      <c r="E8086">
        <v>-2</v>
      </c>
    </row>
    <row r="8087" spans="1:5" x14ac:dyDescent="0.3">
      <c r="A8087">
        <v>65050189</v>
      </c>
      <c r="B8087" t="s">
        <v>465</v>
      </c>
      <c r="C8087" t="s">
        <v>8</v>
      </c>
      <c r="D8087" t="s">
        <v>2399</v>
      </c>
      <c r="E8087">
        <v>0</v>
      </c>
    </row>
    <row r="8088" spans="1:5" x14ac:dyDescent="0.3">
      <c r="A8088">
        <v>65050189</v>
      </c>
      <c r="B8088" t="s">
        <v>465</v>
      </c>
      <c r="C8088" t="s">
        <v>8</v>
      </c>
      <c r="D8088" t="s">
        <v>2400</v>
      </c>
      <c r="E8088">
        <v>0</v>
      </c>
    </row>
    <row r="8089" spans="1:5" x14ac:dyDescent="0.3">
      <c r="A8089">
        <v>65050189</v>
      </c>
      <c r="B8089" t="s">
        <v>465</v>
      </c>
      <c r="C8089" t="s">
        <v>8</v>
      </c>
      <c r="D8089" t="s">
        <v>2401</v>
      </c>
      <c r="E8089">
        <v>0</v>
      </c>
    </row>
    <row r="8090" spans="1:5" x14ac:dyDescent="0.3">
      <c r="A8090">
        <v>65050189</v>
      </c>
      <c r="B8090" t="s">
        <v>465</v>
      </c>
      <c r="C8090" t="s">
        <v>8</v>
      </c>
      <c r="D8090" t="s">
        <v>2402</v>
      </c>
      <c r="E8090">
        <v>-1</v>
      </c>
    </row>
    <row r="8091" spans="1:5" x14ac:dyDescent="0.3">
      <c r="A8091">
        <v>65050189</v>
      </c>
      <c r="B8091" t="s">
        <v>465</v>
      </c>
      <c r="C8091" t="s">
        <v>8</v>
      </c>
      <c r="D8091" t="s">
        <v>2403</v>
      </c>
      <c r="E8091">
        <v>-2</v>
      </c>
    </row>
    <row r="8092" spans="1:5" x14ac:dyDescent="0.3">
      <c r="A8092">
        <v>65050189</v>
      </c>
      <c r="B8092" t="s">
        <v>465</v>
      </c>
      <c r="C8092" t="s">
        <v>8</v>
      </c>
      <c r="D8092" t="s">
        <v>2404</v>
      </c>
      <c r="E8092">
        <v>0</v>
      </c>
    </row>
    <row r="8093" spans="1:5" x14ac:dyDescent="0.3">
      <c r="A8093">
        <v>65050189</v>
      </c>
      <c r="B8093" t="s">
        <v>465</v>
      </c>
      <c r="C8093" t="s">
        <v>8</v>
      </c>
      <c r="D8093" t="s">
        <v>2405</v>
      </c>
      <c r="E8093">
        <v>0</v>
      </c>
    </row>
    <row r="8094" spans="1:5" x14ac:dyDescent="0.3">
      <c r="A8094">
        <v>65050189</v>
      </c>
      <c r="B8094" t="s">
        <v>465</v>
      </c>
      <c r="C8094" t="s">
        <v>8</v>
      </c>
      <c r="D8094" t="s">
        <v>2406</v>
      </c>
      <c r="E8094">
        <v>0</v>
      </c>
    </row>
    <row r="8095" spans="1:5" x14ac:dyDescent="0.3">
      <c r="A8095">
        <v>65050189</v>
      </c>
      <c r="B8095" t="s">
        <v>465</v>
      </c>
      <c r="C8095" t="s">
        <v>8</v>
      </c>
      <c r="D8095" t="s">
        <v>2407</v>
      </c>
      <c r="E8095">
        <v>0</v>
      </c>
    </row>
    <row r="8096" spans="1:5" x14ac:dyDescent="0.3">
      <c r="A8096">
        <v>65050189</v>
      </c>
      <c r="B8096" t="s">
        <v>465</v>
      </c>
      <c r="C8096" t="s">
        <v>8</v>
      </c>
      <c r="D8096" t="s">
        <v>2408</v>
      </c>
      <c r="E8096">
        <v>0</v>
      </c>
    </row>
    <row r="8097" spans="1:5" x14ac:dyDescent="0.3">
      <c r="A8097">
        <v>65050189</v>
      </c>
      <c r="B8097" t="s">
        <v>465</v>
      </c>
      <c r="C8097" t="s">
        <v>8</v>
      </c>
      <c r="D8097" t="s">
        <v>2409</v>
      </c>
      <c r="E8097">
        <v>0</v>
      </c>
    </row>
    <row r="8098" spans="1:5" x14ac:dyDescent="0.3">
      <c r="A8098">
        <v>65050189</v>
      </c>
      <c r="B8098" t="s">
        <v>465</v>
      </c>
      <c r="C8098" t="s">
        <v>8</v>
      </c>
      <c r="D8098" t="s">
        <v>2410</v>
      </c>
      <c r="E8098">
        <v>-2</v>
      </c>
    </row>
    <row r="8099" spans="1:5" x14ac:dyDescent="0.3">
      <c r="A8099">
        <v>65050189</v>
      </c>
      <c r="B8099" t="s">
        <v>465</v>
      </c>
      <c r="C8099" t="s">
        <v>8</v>
      </c>
      <c r="D8099" t="s">
        <v>2411</v>
      </c>
      <c r="E8099">
        <v>0</v>
      </c>
    </row>
    <row r="8100" spans="1:5" x14ac:dyDescent="0.3">
      <c r="A8100">
        <v>65050189</v>
      </c>
      <c r="B8100" t="s">
        <v>465</v>
      </c>
      <c r="C8100" t="s">
        <v>8</v>
      </c>
      <c r="D8100" t="s">
        <v>2412</v>
      </c>
      <c r="E8100">
        <v>0</v>
      </c>
    </row>
    <row r="8101" spans="1:5" x14ac:dyDescent="0.3">
      <c r="A8101">
        <v>65050189</v>
      </c>
      <c r="B8101" t="s">
        <v>465</v>
      </c>
      <c r="C8101" t="s">
        <v>8</v>
      </c>
      <c r="D8101" t="s">
        <v>2413</v>
      </c>
      <c r="E8101">
        <v>0</v>
      </c>
    </row>
    <row r="8102" spans="1:5" x14ac:dyDescent="0.3">
      <c r="A8102">
        <v>91100420</v>
      </c>
      <c r="B8102" t="s">
        <v>467</v>
      </c>
      <c r="C8102" t="s">
        <v>8</v>
      </c>
      <c r="D8102" t="s">
        <v>2378</v>
      </c>
      <c r="E8102">
        <v>0</v>
      </c>
    </row>
    <row r="8103" spans="1:5" x14ac:dyDescent="0.3">
      <c r="A8103">
        <v>91100420</v>
      </c>
      <c r="B8103" t="s">
        <v>467</v>
      </c>
      <c r="C8103" t="s">
        <v>8</v>
      </c>
      <c r="D8103" t="s">
        <v>2379</v>
      </c>
      <c r="E8103">
        <v>0</v>
      </c>
    </row>
    <row r="8104" spans="1:5" x14ac:dyDescent="0.3">
      <c r="A8104">
        <v>91100420</v>
      </c>
      <c r="B8104" t="s">
        <v>467</v>
      </c>
      <c r="C8104" t="s">
        <v>8</v>
      </c>
      <c r="D8104" t="s">
        <v>2380</v>
      </c>
      <c r="E8104">
        <v>0</v>
      </c>
    </row>
    <row r="8105" spans="1:5" x14ac:dyDescent="0.3">
      <c r="A8105">
        <v>91100420</v>
      </c>
      <c r="B8105" t="s">
        <v>467</v>
      </c>
      <c r="C8105" t="s">
        <v>8</v>
      </c>
      <c r="D8105" t="s">
        <v>2381</v>
      </c>
      <c r="E8105">
        <v>0</v>
      </c>
    </row>
    <row r="8106" spans="1:5" x14ac:dyDescent="0.3">
      <c r="A8106">
        <v>91100420</v>
      </c>
      <c r="B8106" t="s">
        <v>467</v>
      </c>
      <c r="C8106" t="s">
        <v>8</v>
      </c>
      <c r="D8106" t="s">
        <v>2382</v>
      </c>
      <c r="E8106">
        <v>0</v>
      </c>
    </row>
    <row r="8107" spans="1:5" x14ac:dyDescent="0.3">
      <c r="A8107">
        <v>91100420</v>
      </c>
      <c r="B8107" t="s">
        <v>467</v>
      </c>
      <c r="C8107" t="s">
        <v>8</v>
      </c>
      <c r="D8107" t="s">
        <v>2383</v>
      </c>
      <c r="E8107">
        <v>0</v>
      </c>
    </row>
    <row r="8108" spans="1:5" x14ac:dyDescent="0.3">
      <c r="A8108">
        <v>91100420</v>
      </c>
      <c r="B8108" t="s">
        <v>467</v>
      </c>
      <c r="C8108" t="s">
        <v>8</v>
      </c>
      <c r="D8108" t="s">
        <v>2384</v>
      </c>
      <c r="E8108">
        <v>0</v>
      </c>
    </row>
    <row r="8109" spans="1:5" x14ac:dyDescent="0.3">
      <c r="A8109">
        <v>91100420</v>
      </c>
      <c r="B8109" t="s">
        <v>467</v>
      </c>
      <c r="C8109" t="s">
        <v>8</v>
      </c>
      <c r="D8109" t="s">
        <v>2385</v>
      </c>
      <c r="E8109">
        <v>0</v>
      </c>
    </row>
    <row r="8110" spans="1:5" x14ac:dyDescent="0.3">
      <c r="A8110">
        <v>91100420</v>
      </c>
      <c r="B8110" t="s">
        <v>467</v>
      </c>
      <c r="C8110" t="s">
        <v>8</v>
      </c>
      <c r="D8110" t="s">
        <v>2386</v>
      </c>
      <c r="E8110">
        <v>0</v>
      </c>
    </row>
    <row r="8111" spans="1:5" x14ac:dyDescent="0.3">
      <c r="A8111">
        <v>91100420</v>
      </c>
      <c r="B8111" t="s">
        <v>467</v>
      </c>
      <c r="C8111" t="s">
        <v>8</v>
      </c>
      <c r="D8111" t="s">
        <v>2387</v>
      </c>
      <c r="E8111">
        <v>0</v>
      </c>
    </row>
    <row r="8112" spans="1:5" x14ac:dyDescent="0.3">
      <c r="A8112">
        <v>91100420</v>
      </c>
      <c r="B8112" t="s">
        <v>467</v>
      </c>
      <c r="C8112" t="s">
        <v>8</v>
      </c>
      <c r="D8112" t="s">
        <v>2388</v>
      </c>
      <c r="E8112">
        <v>0</v>
      </c>
    </row>
    <row r="8113" spans="1:5" x14ac:dyDescent="0.3">
      <c r="A8113">
        <v>91100420</v>
      </c>
      <c r="B8113" t="s">
        <v>467</v>
      </c>
      <c r="C8113" t="s">
        <v>8</v>
      </c>
      <c r="D8113" t="s">
        <v>2389</v>
      </c>
      <c r="E8113">
        <v>0</v>
      </c>
    </row>
    <row r="8114" spans="1:5" x14ac:dyDescent="0.3">
      <c r="A8114">
        <v>91100420</v>
      </c>
      <c r="B8114" t="s">
        <v>467</v>
      </c>
      <c r="C8114" t="s">
        <v>8</v>
      </c>
      <c r="D8114" t="s">
        <v>2390</v>
      </c>
      <c r="E8114">
        <v>0</v>
      </c>
    </row>
    <row r="8115" spans="1:5" x14ac:dyDescent="0.3">
      <c r="A8115">
        <v>91100420</v>
      </c>
      <c r="B8115" t="s">
        <v>467</v>
      </c>
      <c r="C8115" t="s">
        <v>8</v>
      </c>
      <c r="D8115" t="s">
        <v>2391</v>
      </c>
      <c r="E8115">
        <v>0</v>
      </c>
    </row>
    <row r="8116" spans="1:5" x14ac:dyDescent="0.3">
      <c r="A8116">
        <v>91100420</v>
      </c>
      <c r="B8116" t="s">
        <v>467</v>
      </c>
      <c r="C8116" t="s">
        <v>8</v>
      </c>
      <c r="D8116" t="s">
        <v>2392</v>
      </c>
      <c r="E8116">
        <v>0</v>
      </c>
    </row>
    <row r="8117" spans="1:5" x14ac:dyDescent="0.3">
      <c r="A8117">
        <v>91100420</v>
      </c>
      <c r="B8117" t="s">
        <v>467</v>
      </c>
      <c r="C8117" t="s">
        <v>8</v>
      </c>
      <c r="D8117" t="s">
        <v>2393</v>
      </c>
      <c r="E8117">
        <v>0</v>
      </c>
    </row>
    <row r="8118" spans="1:5" x14ac:dyDescent="0.3">
      <c r="A8118">
        <v>91100420</v>
      </c>
      <c r="B8118" t="s">
        <v>467</v>
      </c>
      <c r="C8118" t="s">
        <v>8</v>
      </c>
      <c r="D8118" t="s">
        <v>2394</v>
      </c>
      <c r="E8118">
        <v>0</v>
      </c>
    </row>
    <row r="8119" spans="1:5" x14ac:dyDescent="0.3">
      <c r="A8119">
        <v>91100420</v>
      </c>
      <c r="B8119" t="s">
        <v>467</v>
      </c>
      <c r="C8119" t="s">
        <v>8</v>
      </c>
      <c r="D8119" t="s">
        <v>2395</v>
      </c>
      <c r="E8119">
        <v>0</v>
      </c>
    </row>
    <row r="8120" spans="1:5" x14ac:dyDescent="0.3">
      <c r="A8120">
        <v>91100420</v>
      </c>
      <c r="B8120" t="s">
        <v>467</v>
      </c>
      <c r="C8120" t="s">
        <v>8</v>
      </c>
      <c r="D8120" t="s">
        <v>2396</v>
      </c>
      <c r="E8120">
        <v>0</v>
      </c>
    </row>
    <row r="8121" spans="1:5" x14ac:dyDescent="0.3">
      <c r="A8121">
        <v>91100420</v>
      </c>
      <c r="B8121" t="s">
        <v>467</v>
      </c>
      <c r="C8121" t="s">
        <v>8</v>
      </c>
      <c r="D8121" t="s">
        <v>2397</v>
      </c>
      <c r="E8121">
        <v>0</v>
      </c>
    </row>
    <row r="8122" spans="1:5" x14ac:dyDescent="0.3">
      <c r="A8122">
        <v>91100420</v>
      </c>
      <c r="B8122" t="s">
        <v>467</v>
      </c>
      <c r="C8122" t="s">
        <v>8</v>
      </c>
      <c r="D8122" t="s">
        <v>2398</v>
      </c>
      <c r="E8122">
        <v>0</v>
      </c>
    </row>
    <row r="8123" spans="1:5" x14ac:dyDescent="0.3">
      <c r="A8123">
        <v>91100420</v>
      </c>
      <c r="B8123" t="s">
        <v>467</v>
      </c>
      <c r="C8123" t="s">
        <v>8</v>
      </c>
      <c r="D8123" t="s">
        <v>2399</v>
      </c>
      <c r="E8123">
        <v>0</v>
      </c>
    </row>
    <row r="8124" spans="1:5" x14ac:dyDescent="0.3">
      <c r="A8124">
        <v>91100420</v>
      </c>
      <c r="B8124" t="s">
        <v>467</v>
      </c>
      <c r="C8124" t="s">
        <v>8</v>
      </c>
      <c r="D8124" t="s">
        <v>2400</v>
      </c>
      <c r="E8124">
        <v>0</v>
      </c>
    </row>
    <row r="8125" spans="1:5" x14ac:dyDescent="0.3">
      <c r="A8125">
        <v>91100420</v>
      </c>
      <c r="B8125" t="s">
        <v>467</v>
      </c>
      <c r="C8125" t="s">
        <v>8</v>
      </c>
      <c r="D8125" t="s">
        <v>2401</v>
      </c>
      <c r="E8125">
        <v>0</v>
      </c>
    </row>
    <row r="8126" spans="1:5" x14ac:dyDescent="0.3">
      <c r="A8126">
        <v>91100420</v>
      </c>
      <c r="B8126" t="s">
        <v>467</v>
      </c>
      <c r="C8126" t="s">
        <v>8</v>
      </c>
      <c r="D8126" t="s">
        <v>2402</v>
      </c>
      <c r="E8126">
        <v>0</v>
      </c>
    </row>
    <row r="8127" spans="1:5" x14ac:dyDescent="0.3">
      <c r="A8127">
        <v>91100420</v>
      </c>
      <c r="B8127" t="s">
        <v>467</v>
      </c>
      <c r="C8127" t="s">
        <v>8</v>
      </c>
      <c r="D8127" t="s">
        <v>2403</v>
      </c>
      <c r="E8127">
        <v>0</v>
      </c>
    </row>
    <row r="8128" spans="1:5" x14ac:dyDescent="0.3">
      <c r="A8128">
        <v>91100420</v>
      </c>
      <c r="B8128" t="s">
        <v>467</v>
      </c>
      <c r="C8128" t="s">
        <v>8</v>
      </c>
      <c r="D8128" t="s">
        <v>2404</v>
      </c>
      <c r="E8128">
        <v>0</v>
      </c>
    </row>
    <row r="8129" spans="1:5" x14ac:dyDescent="0.3">
      <c r="A8129">
        <v>91100420</v>
      </c>
      <c r="B8129" t="s">
        <v>467</v>
      </c>
      <c r="C8129" t="s">
        <v>8</v>
      </c>
      <c r="D8129" t="s">
        <v>2405</v>
      </c>
      <c r="E8129">
        <v>0</v>
      </c>
    </row>
    <row r="8130" spans="1:5" x14ac:dyDescent="0.3">
      <c r="A8130">
        <v>91100420</v>
      </c>
      <c r="B8130" t="s">
        <v>467</v>
      </c>
      <c r="C8130" t="s">
        <v>8</v>
      </c>
      <c r="D8130" t="s">
        <v>2406</v>
      </c>
      <c r="E8130">
        <v>0</v>
      </c>
    </row>
    <row r="8131" spans="1:5" x14ac:dyDescent="0.3">
      <c r="A8131">
        <v>91100420</v>
      </c>
      <c r="B8131" t="s">
        <v>467</v>
      </c>
      <c r="C8131" t="s">
        <v>8</v>
      </c>
      <c r="D8131" t="s">
        <v>2407</v>
      </c>
      <c r="E8131">
        <v>0</v>
      </c>
    </row>
    <row r="8132" spans="1:5" x14ac:dyDescent="0.3">
      <c r="A8132">
        <v>91100420</v>
      </c>
      <c r="B8132" t="s">
        <v>467</v>
      </c>
      <c r="C8132" t="s">
        <v>8</v>
      </c>
      <c r="D8132" t="s">
        <v>2408</v>
      </c>
      <c r="E8132">
        <v>-2</v>
      </c>
    </row>
    <row r="8133" spans="1:5" x14ac:dyDescent="0.3">
      <c r="A8133">
        <v>91100420</v>
      </c>
      <c r="B8133" t="s">
        <v>467</v>
      </c>
      <c r="C8133" t="s">
        <v>8</v>
      </c>
      <c r="D8133" t="s">
        <v>2409</v>
      </c>
      <c r="E8133">
        <v>0</v>
      </c>
    </row>
    <row r="8134" spans="1:5" x14ac:dyDescent="0.3">
      <c r="A8134">
        <v>91100420</v>
      </c>
      <c r="B8134" t="s">
        <v>467</v>
      </c>
      <c r="C8134" t="s">
        <v>8</v>
      </c>
      <c r="D8134" t="s">
        <v>2410</v>
      </c>
      <c r="E8134">
        <v>0</v>
      </c>
    </row>
    <row r="8135" spans="1:5" x14ac:dyDescent="0.3">
      <c r="A8135">
        <v>91100420</v>
      </c>
      <c r="B8135" t="s">
        <v>467</v>
      </c>
      <c r="C8135" t="s">
        <v>8</v>
      </c>
      <c r="D8135" t="s">
        <v>2411</v>
      </c>
      <c r="E8135">
        <v>0</v>
      </c>
    </row>
    <row r="8136" spans="1:5" x14ac:dyDescent="0.3">
      <c r="A8136">
        <v>91100420</v>
      </c>
      <c r="B8136" t="s">
        <v>467</v>
      </c>
      <c r="C8136" t="s">
        <v>8</v>
      </c>
      <c r="D8136" t="s">
        <v>2412</v>
      </c>
      <c r="E8136">
        <v>0</v>
      </c>
    </row>
    <row r="8137" spans="1:5" x14ac:dyDescent="0.3">
      <c r="A8137">
        <v>91100420</v>
      </c>
      <c r="B8137" t="s">
        <v>467</v>
      </c>
      <c r="C8137" t="s">
        <v>8</v>
      </c>
      <c r="D8137" t="s">
        <v>2413</v>
      </c>
      <c r="E8137">
        <v>0</v>
      </c>
    </row>
    <row r="8138" spans="1:5" x14ac:dyDescent="0.3">
      <c r="A8138">
        <v>77020012</v>
      </c>
      <c r="B8138" t="s">
        <v>469</v>
      </c>
      <c r="C8138" t="s">
        <v>8</v>
      </c>
      <c r="D8138" t="s">
        <v>2378</v>
      </c>
      <c r="E8138">
        <v>0</v>
      </c>
    </row>
    <row r="8139" spans="1:5" x14ac:dyDescent="0.3">
      <c r="A8139">
        <v>77020012</v>
      </c>
      <c r="B8139" t="s">
        <v>469</v>
      </c>
      <c r="C8139" t="s">
        <v>8</v>
      </c>
      <c r="D8139" t="s">
        <v>2379</v>
      </c>
      <c r="E8139">
        <v>0</v>
      </c>
    </row>
    <row r="8140" spans="1:5" x14ac:dyDescent="0.3">
      <c r="A8140">
        <v>77020012</v>
      </c>
      <c r="B8140" t="s">
        <v>469</v>
      </c>
      <c r="C8140" t="s">
        <v>8</v>
      </c>
      <c r="D8140" t="s">
        <v>2380</v>
      </c>
      <c r="E8140">
        <v>0</v>
      </c>
    </row>
    <row r="8141" spans="1:5" x14ac:dyDescent="0.3">
      <c r="A8141">
        <v>77020012</v>
      </c>
      <c r="B8141" t="s">
        <v>469</v>
      </c>
      <c r="C8141" t="s">
        <v>8</v>
      </c>
      <c r="D8141" t="s">
        <v>2381</v>
      </c>
      <c r="E8141">
        <v>-1</v>
      </c>
    </row>
    <row r="8142" spans="1:5" x14ac:dyDescent="0.3">
      <c r="A8142">
        <v>77020012</v>
      </c>
      <c r="B8142" t="s">
        <v>469</v>
      </c>
      <c r="C8142" t="s">
        <v>8</v>
      </c>
      <c r="D8142" t="s">
        <v>2382</v>
      </c>
      <c r="E8142">
        <v>0</v>
      </c>
    </row>
    <row r="8143" spans="1:5" x14ac:dyDescent="0.3">
      <c r="A8143">
        <v>77020012</v>
      </c>
      <c r="B8143" t="s">
        <v>469</v>
      </c>
      <c r="C8143" t="s">
        <v>8</v>
      </c>
      <c r="D8143" t="s">
        <v>2383</v>
      </c>
      <c r="E8143">
        <v>0</v>
      </c>
    </row>
    <row r="8144" spans="1:5" x14ac:dyDescent="0.3">
      <c r="A8144">
        <v>77020012</v>
      </c>
      <c r="B8144" t="s">
        <v>469</v>
      </c>
      <c r="C8144" t="s">
        <v>8</v>
      </c>
      <c r="D8144" t="s">
        <v>2384</v>
      </c>
      <c r="E8144">
        <v>-70</v>
      </c>
    </row>
    <row r="8145" spans="1:5" x14ac:dyDescent="0.3">
      <c r="A8145">
        <v>77020012</v>
      </c>
      <c r="B8145" t="s">
        <v>469</v>
      </c>
      <c r="C8145" t="s">
        <v>8</v>
      </c>
      <c r="D8145" t="s">
        <v>2385</v>
      </c>
      <c r="E8145">
        <v>0</v>
      </c>
    </row>
    <row r="8146" spans="1:5" x14ac:dyDescent="0.3">
      <c r="A8146">
        <v>77020012</v>
      </c>
      <c r="B8146" t="s">
        <v>469</v>
      </c>
      <c r="C8146" t="s">
        <v>8</v>
      </c>
      <c r="D8146" t="s">
        <v>2386</v>
      </c>
      <c r="E8146">
        <v>0</v>
      </c>
    </row>
    <row r="8147" spans="1:5" x14ac:dyDescent="0.3">
      <c r="A8147">
        <v>77020012</v>
      </c>
      <c r="B8147" t="s">
        <v>469</v>
      </c>
      <c r="C8147" t="s">
        <v>8</v>
      </c>
      <c r="D8147" t="s">
        <v>2387</v>
      </c>
      <c r="E8147">
        <v>-9</v>
      </c>
    </row>
    <row r="8148" spans="1:5" x14ac:dyDescent="0.3">
      <c r="A8148">
        <v>77020012</v>
      </c>
      <c r="B8148" t="s">
        <v>469</v>
      </c>
      <c r="C8148" t="s">
        <v>8</v>
      </c>
      <c r="D8148" t="s">
        <v>2388</v>
      </c>
      <c r="E8148">
        <v>-36</v>
      </c>
    </row>
    <row r="8149" spans="1:5" x14ac:dyDescent="0.3">
      <c r="A8149">
        <v>77020012</v>
      </c>
      <c r="B8149" t="s">
        <v>469</v>
      </c>
      <c r="C8149" t="s">
        <v>8</v>
      </c>
      <c r="D8149" t="s">
        <v>2389</v>
      </c>
      <c r="E8149">
        <v>0</v>
      </c>
    </row>
    <row r="8150" spans="1:5" x14ac:dyDescent="0.3">
      <c r="A8150">
        <v>77020012</v>
      </c>
      <c r="B8150" t="s">
        <v>469</v>
      </c>
      <c r="C8150" t="s">
        <v>8</v>
      </c>
      <c r="D8150" t="s">
        <v>2390</v>
      </c>
      <c r="E8150">
        <v>0</v>
      </c>
    </row>
    <row r="8151" spans="1:5" x14ac:dyDescent="0.3">
      <c r="A8151">
        <v>77020012</v>
      </c>
      <c r="B8151" t="s">
        <v>469</v>
      </c>
      <c r="C8151" t="s">
        <v>8</v>
      </c>
      <c r="D8151" t="s">
        <v>2391</v>
      </c>
      <c r="E8151">
        <v>-19</v>
      </c>
    </row>
    <row r="8152" spans="1:5" x14ac:dyDescent="0.3">
      <c r="A8152">
        <v>77020012</v>
      </c>
      <c r="B8152" t="s">
        <v>469</v>
      </c>
      <c r="C8152" t="s">
        <v>8</v>
      </c>
      <c r="D8152" t="s">
        <v>2392</v>
      </c>
      <c r="E8152">
        <v>0</v>
      </c>
    </row>
    <row r="8153" spans="1:5" x14ac:dyDescent="0.3">
      <c r="A8153">
        <v>77020012</v>
      </c>
      <c r="B8153" t="s">
        <v>469</v>
      </c>
      <c r="C8153" t="s">
        <v>8</v>
      </c>
      <c r="D8153" t="s">
        <v>2393</v>
      </c>
      <c r="E8153">
        <v>0</v>
      </c>
    </row>
    <row r="8154" spans="1:5" x14ac:dyDescent="0.3">
      <c r="A8154">
        <v>77020012</v>
      </c>
      <c r="B8154" t="s">
        <v>469</v>
      </c>
      <c r="C8154" t="s">
        <v>8</v>
      </c>
      <c r="D8154" t="s">
        <v>2394</v>
      </c>
      <c r="E8154">
        <v>-40</v>
      </c>
    </row>
    <row r="8155" spans="1:5" x14ac:dyDescent="0.3">
      <c r="A8155">
        <v>77020012</v>
      </c>
      <c r="B8155" t="s">
        <v>469</v>
      </c>
      <c r="C8155" t="s">
        <v>8</v>
      </c>
      <c r="D8155" t="s">
        <v>2395</v>
      </c>
      <c r="E8155">
        <v>-10</v>
      </c>
    </row>
    <row r="8156" spans="1:5" x14ac:dyDescent="0.3">
      <c r="A8156">
        <v>77020012</v>
      </c>
      <c r="B8156" t="s">
        <v>469</v>
      </c>
      <c r="C8156" t="s">
        <v>8</v>
      </c>
      <c r="D8156" t="s">
        <v>2396</v>
      </c>
      <c r="E8156">
        <v>0</v>
      </c>
    </row>
    <row r="8157" spans="1:5" x14ac:dyDescent="0.3">
      <c r="A8157">
        <v>77020012</v>
      </c>
      <c r="B8157" t="s">
        <v>469</v>
      </c>
      <c r="C8157" t="s">
        <v>8</v>
      </c>
      <c r="D8157" t="s">
        <v>2397</v>
      </c>
      <c r="E8157">
        <v>-23</v>
      </c>
    </row>
    <row r="8158" spans="1:5" x14ac:dyDescent="0.3">
      <c r="A8158">
        <v>77020012</v>
      </c>
      <c r="B8158" t="s">
        <v>469</v>
      </c>
      <c r="C8158" t="s">
        <v>8</v>
      </c>
      <c r="D8158" t="s">
        <v>2398</v>
      </c>
      <c r="E8158">
        <v>-16</v>
      </c>
    </row>
    <row r="8159" spans="1:5" x14ac:dyDescent="0.3">
      <c r="A8159">
        <v>77020012</v>
      </c>
      <c r="B8159" t="s">
        <v>469</v>
      </c>
      <c r="C8159" t="s">
        <v>8</v>
      </c>
      <c r="D8159" t="s">
        <v>2399</v>
      </c>
      <c r="E8159">
        <v>-10</v>
      </c>
    </row>
    <row r="8160" spans="1:5" x14ac:dyDescent="0.3">
      <c r="A8160">
        <v>77020012</v>
      </c>
      <c r="B8160" t="s">
        <v>469</v>
      </c>
      <c r="C8160" t="s">
        <v>8</v>
      </c>
      <c r="D8160" t="s">
        <v>2400</v>
      </c>
      <c r="E8160">
        <v>0</v>
      </c>
    </row>
    <row r="8161" spans="1:5" x14ac:dyDescent="0.3">
      <c r="A8161">
        <v>77020012</v>
      </c>
      <c r="B8161" t="s">
        <v>469</v>
      </c>
      <c r="C8161" t="s">
        <v>8</v>
      </c>
      <c r="D8161" t="s">
        <v>2401</v>
      </c>
      <c r="E8161">
        <v>-1</v>
      </c>
    </row>
    <row r="8162" spans="1:5" x14ac:dyDescent="0.3">
      <c r="A8162">
        <v>77020012</v>
      </c>
      <c r="B8162" t="s">
        <v>469</v>
      </c>
      <c r="C8162" t="s">
        <v>8</v>
      </c>
      <c r="D8162" t="s">
        <v>2402</v>
      </c>
      <c r="E8162">
        <v>-3</v>
      </c>
    </row>
    <row r="8163" spans="1:5" x14ac:dyDescent="0.3">
      <c r="A8163">
        <v>77020012</v>
      </c>
      <c r="B8163" t="s">
        <v>469</v>
      </c>
      <c r="C8163" t="s">
        <v>8</v>
      </c>
      <c r="D8163" t="s">
        <v>2403</v>
      </c>
      <c r="E8163">
        <v>-2</v>
      </c>
    </row>
    <row r="8164" spans="1:5" x14ac:dyDescent="0.3">
      <c r="A8164">
        <v>77020012</v>
      </c>
      <c r="B8164" t="s">
        <v>469</v>
      </c>
      <c r="C8164" t="s">
        <v>8</v>
      </c>
      <c r="D8164" t="s">
        <v>2404</v>
      </c>
      <c r="E8164">
        <v>-2</v>
      </c>
    </row>
    <row r="8165" spans="1:5" x14ac:dyDescent="0.3">
      <c r="A8165">
        <v>77020012</v>
      </c>
      <c r="B8165" t="s">
        <v>469</v>
      </c>
      <c r="C8165" t="s">
        <v>8</v>
      </c>
      <c r="D8165" t="s">
        <v>2405</v>
      </c>
      <c r="E8165">
        <v>0</v>
      </c>
    </row>
    <row r="8166" spans="1:5" x14ac:dyDescent="0.3">
      <c r="A8166">
        <v>77020012</v>
      </c>
      <c r="B8166" t="s">
        <v>469</v>
      </c>
      <c r="C8166" t="s">
        <v>8</v>
      </c>
      <c r="D8166" t="s">
        <v>2406</v>
      </c>
      <c r="E8166">
        <v>0</v>
      </c>
    </row>
    <row r="8167" spans="1:5" x14ac:dyDescent="0.3">
      <c r="A8167">
        <v>77020012</v>
      </c>
      <c r="B8167" t="s">
        <v>469</v>
      </c>
      <c r="C8167" t="s">
        <v>8</v>
      </c>
      <c r="D8167" t="s">
        <v>2407</v>
      </c>
      <c r="E8167">
        <v>0</v>
      </c>
    </row>
    <row r="8168" spans="1:5" x14ac:dyDescent="0.3">
      <c r="A8168">
        <v>77020012</v>
      </c>
      <c r="B8168" t="s">
        <v>469</v>
      </c>
      <c r="C8168" t="s">
        <v>8</v>
      </c>
      <c r="D8168" t="s">
        <v>2408</v>
      </c>
      <c r="E8168">
        <v>0</v>
      </c>
    </row>
    <row r="8169" spans="1:5" x14ac:dyDescent="0.3">
      <c r="A8169">
        <v>77020012</v>
      </c>
      <c r="B8169" t="s">
        <v>469</v>
      </c>
      <c r="C8169" t="s">
        <v>8</v>
      </c>
      <c r="D8169" t="s">
        <v>2409</v>
      </c>
      <c r="E8169">
        <v>0</v>
      </c>
    </row>
    <row r="8170" spans="1:5" x14ac:dyDescent="0.3">
      <c r="A8170">
        <v>77020012</v>
      </c>
      <c r="B8170" t="s">
        <v>469</v>
      </c>
      <c r="C8170" t="s">
        <v>8</v>
      </c>
      <c r="D8170" t="s">
        <v>2410</v>
      </c>
      <c r="E8170">
        <v>0</v>
      </c>
    </row>
    <row r="8171" spans="1:5" x14ac:dyDescent="0.3">
      <c r="A8171">
        <v>77020012</v>
      </c>
      <c r="B8171" t="s">
        <v>469</v>
      </c>
      <c r="C8171" t="s">
        <v>8</v>
      </c>
      <c r="D8171" t="s">
        <v>2411</v>
      </c>
      <c r="E8171">
        <v>0</v>
      </c>
    </row>
    <row r="8172" spans="1:5" x14ac:dyDescent="0.3">
      <c r="A8172">
        <v>77020012</v>
      </c>
      <c r="B8172" t="s">
        <v>469</v>
      </c>
      <c r="C8172" t="s">
        <v>8</v>
      </c>
      <c r="D8172" t="s">
        <v>2412</v>
      </c>
      <c r="E8172">
        <v>0</v>
      </c>
    </row>
    <row r="8173" spans="1:5" x14ac:dyDescent="0.3">
      <c r="A8173">
        <v>77020012</v>
      </c>
      <c r="B8173" t="s">
        <v>469</v>
      </c>
      <c r="C8173" t="s">
        <v>8</v>
      </c>
      <c r="D8173" t="s">
        <v>2413</v>
      </c>
      <c r="E8173">
        <v>0</v>
      </c>
    </row>
    <row r="8174" spans="1:5" x14ac:dyDescent="0.3">
      <c r="A8174">
        <v>23320056</v>
      </c>
      <c r="B8174" t="s">
        <v>471</v>
      </c>
      <c r="C8174" t="s">
        <v>8</v>
      </c>
      <c r="D8174" t="s">
        <v>2378</v>
      </c>
      <c r="E8174">
        <v>0</v>
      </c>
    </row>
    <row r="8175" spans="1:5" x14ac:dyDescent="0.3">
      <c r="A8175">
        <v>23320056</v>
      </c>
      <c r="B8175" t="s">
        <v>471</v>
      </c>
      <c r="C8175" t="s">
        <v>8</v>
      </c>
      <c r="D8175" t="s">
        <v>2379</v>
      </c>
      <c r="E8175">
        <v>0</v>
      </c>
    </row>
    <row r="8176" spans="1:5" x14ac:dyDescent="0.3">
      <c r="A8176">
        <v>23320056</v>
      </c>
      <c r="B8176" t="s">
        <v>471</v>
      </c>
      <c r="C8176" t="s">
        <v>8</v>
      </c>
      <c r="D8176" t="s">
        <v>2380</v>
      </c>
      <c r="E8176">
        <v>0</v>
      </c>
    </row>
    <row r="8177" spans="1:5" x14ac:dyDescent="0.3">
      <c r="A8177">
        <v>23320056</v>
      </c>
      <c r="B8177" t="s">
        <v>471</v>
      </c>
      <c r="C8177" t="s">
        <v>8</v>
      </c>
      <c r="D8177" t="s">
        <v>2381</v>
      </c>
      <c r="E8177">
        <v>0</v>
      </c>
    </row>
    <row r="8178" spans="1:5" x14ac:dyDescent="0.3">
      <c r="A8178">
        <v>23320056</v>
      </c>
      <c r="B8178" t="s">
        <v>471</v>
      </c>
      <c r="C8178" t="s">
        <v>8</v>
      </c>
      <c r="D8178" t="s">
        <v>2382</v>
      </c>
      <c r="E8178">
        <v>0</v>
      </c>
    </row>
    <row r="8179" spans="1:5" x14ac:dyDescent="0.3">
      <c r="A8179">
        <v>23320056</v>
      </c>
      <c r="B8179" t="s">
        <v>471</v>
      </c>
      <c r="C8179" t="s">
        <v>8</v>
      </c>
      <c r="D8179" t="s">
        <v>2383</v>
      </c>
      <c r="E8179">
        <v>0</v>
      </c>
    </row>
    <row r="8180" spans="1:5" x14ac:dyDescent="0.3">
      <c r="A8180">
        <v>23320056</v>
      </c>
      <c r="B8180" t="s">
        <v>471</v>
      </c>
      <c r="C8180" t="s">
        <v>8</v>
      </c>
      <c r="D8180" t="s">
        <v>2384</v>
      </c>
      <c r="E8180">
        <v>0</v>
      </c>
    </row>
    <row r="8181" spans="1:5" x14ac:dyDescent="0.3">
      <c r="A8181">
        <v>23320056</v>
      </c>
      <c r="B8181" t="s">
        <v>471</v>
      </c>
      <c r="C8181" t="s">
        <v>8</v>
      </c>
      <c r="D8181" t="s">
        <v>2385</v>
      </c>
      <c r="E8181">
        <v>0</v>
      </c>
    </row>
    <row r="8182" spans="1:5" x14ac:dyDescent="0.3">
      <c r="A8182">
        <v>23320056</v>
      </c>
      <c r="B8182" t="s">
        <v>471</v>
      </c>
      <c r="C8182" t="s">
        <v>8</v>
      </c>
      <c r="D8182" t="s">
        <v>2386</v>
      </c>
      <c r="E8182">
        <v>0</v>
      </c>
    </row>
    <row r="8183" spans="1:5" x14ac:dyDescent="0.3">
      <c r="A8183">
        <v>23320056</v>
      </c>
      <c r="B8183" t="s">
        <v>471</v>
      </c>
      <c r="C8183" t="s">
        <v>8</v>
      </c>
      <c r="D8183" t="s">
        <v>2387</v>
      </c>
      <c r="E8183">
        <v>0</v>
      </c>
    </row>
    <row r="8184" spans="1:5" x14ac:dyDescent="0.3">
      <c r="A8184">
        <v>23320056</v>
      </c>
      <c r="B8184" t="s">
        <v>471</v>
      </c>
      <c r="C8184" t="s">
        <v>8</v>
      </c>
      <c r="D8184" t="s">
        <v>2388</v>
      </c>
      <c r="E8184">
        <v>0</v>
      </c>
    </row>
    <row r="8185" spans="1:5" x14ac:dyDescent="0.3">
      <c r="A8185">
        <v>23320056</v>
      </c>
      <c r="B8185" t="s">
        <v>471</v>
      </c>
      <c r="C8185" t="s">
        <v>8</v>
      </c>
      <c r="D8185" t="s">
        <v>2389</v>
      </c>
      <c r="E8185">
        <v>0</v>
      </c>
    </row>
    <row r="8186" spans="1:5" x14ac:dyDescent="0.3">
      <c r="A8186">
        <v>23320056</v>
      </c>
      <c r="B8186" t="s">
        <v>471</v>
      </c>
      <c r="C8186" t="s">
        <v>8</v>
      </c>
      <c r="D8186" t="s">
        <v>2390</v>
      </c>
      <c r="E8186">
        <v>0</v>
      </c>
    </row>
    <row r="8187" spans="1:5" x14ac:dyDescent="0.3">
      <c r="A8187">
        <v>23320056</v>
      </c>
      <c r="B8187" t="s">
        <v>471</v>
      </c>
      <c r="C8187" t="s">
        <v>8</v>
      </c>
      <c r="D8187" t="s">
        <v>2391</v>
      </c>
      <c r="E8187">
        <v>0</v>
      </c>
    </row>
    <row r="8188" spans="1:5" x14ac:dyDescent="0.3">
      <c r="A8188">
        <v>23320056</v>
      </c>
      <c r="B8188" t="s">
        <v>471</v>
      </c>
      <c r="C8188" t="s">
        <v>8</v>
      </c>
      <c r="D8188" t="s">
        <v>2392</v>
      </c>
      <c r="E8188">
        <v>0</v>
      </c>
    </row>
    <row r="8189" spans="1:5" x14ac:dyDescent="0.3">
      <c r="A8189">
        <v>23320056</v>
      </c>
      <c r="B8189" t="s">
        <v>471</v>
      </c>
      <c r="C8189" t="s">
        <v>8</v>
      </c>
      <c r="D8189" t="s">
        <v>2393</v>
      </c>
      <c r="E8189">
        <v>0</v>
      </c>
    </row>
    <row r="8190" spans="1:5" x14ac:dyDescent="0.3">
      <c r="A8190">
        <v>23320056</v>
      </c>
      <c r="B8190" t="s">
        <v>471</v>
      </c>
      <c r="C8190" t="s">
        <v>8</v>
      </c>
      <c r="D8190" t="s">
        <v>2394</v>
      </c>
      <c r="E8190">
        <v>0</v>
      </c>
    </row>
    <row r="8191" spans="1:5" x14ac:dyDescent="0.3">
      <c r="A8191">
        <v>23320056</v>
      </c>
      <c r="B8191" t="s">
        <v>471</v>
      </c>
      <c r="C8191" t="s">
        <v>8</v>
      </c>
      <c r="D8191" t="s">
        <v>2395</v>
      </c>
      <c r="E8191">
        <v>0</v>
      </c>
    </row>
    <row r="8192" spans="1:5" x14ac:dyDescent="0.3">
      <c r="A8192">
        <v>23320056</v>
      </c>
      <c r="B8192" t="s">
        <v>471</v>
      </c>
      <c r="C8192" t="s">
        <v>8</v>
      </c>
      <c r="D8192" t="s">
        <v>2396</v>
      </c>
      <c r="E8192">
        <v>0</v>
      </c>
    </row>
    <row r="8193" spans="1:5" x14ac:dyDescent="0.3">
      <c r="A8193">
        <v>23320056</v>
      </c>
      <c r="B8193" t="s">
        <v>471</v>
      </c>
      <c r="C8193" t="s">
        <v>8</v>
      </c>
      <c r="D8193" t="s">
        <v>2397</v>
      </c>
      <c r="E8193">
        <v>0</v>
      </c>
    </row>
    <row r="8194" spans="1:5" x14ac:dyDescent="0.3">
      <c r="A8194">
        <v>23320056</v>
      </c>
      <c r="B8194" t="s">
        <v>471</v>
      </c>
      <c r="C8194" t="s">
        <v>8</v>
      </c>
      <c r="D8194" t="s">
        <v>2398</v>
      </c>
      <c r="E8194">
        <v>0</v>
      </c>
    </row>
    <row r="8195" spans="1:5" x14ac:dyDescent="0.3">
      <c r="A8195">
        <v>23320056</v>
      </c>
      <c r="B8195" t="s">
        <v>471</v>
      </c>
      <c r="C8195" t="s">
        <v>8</v>
      </c>
      <c r="D8195" t="s">
        <v>2399</v>
      </c>
      <c r="E8195">
        <v>0</v>
      </c>
    </row>
    <row r="8196" spans="1:5" x14ac:dyDescent="0.3">
      <c r="A8196">
        <v>23320056</v>
      </c>
      <c r="B8196" t="s">
        <v>471</v>
      </c>
      <c r="C8196" t="s">
        <v>8</v>
      </c>
      <c r="D8196" t="s">
        <v>2400</v>
      </c>
      <c r="E8196">
        <v>0</v>
      </c>
    </row>
    <row r="8197" spans="1:5" x14ac:dyDescent="0.3">
      <c r="A8197">
        <v>23320056</v>
      </c>
      <c r="B8197" t="s">
        <v>471</v>
      </c>
      <c r="C8197" t="s">
        <v>8</v>
      </c>
      <c r="D8197" t="s">
        <v>2401</v>
      </c>
      <c r="E8197">
        <v>0</v>
      </c>
    </row>
    <row r="8198" spans="1:5" x14ac:dyDescent="0.3">
      <c r="A8198">
        <v>23320056</v>
      </c>
      <c r="B8198" t="s">
        <v>471</v>
      </c>
      <c r="C8198" t="s">
        <v>8</v>
      </c>
      <c r="D8198" t="s">
        <v>2402</v>
      </c>
      <c r="E8198">
        <v>0</v>
      </c>
    </row>
    <row r="8199" spans="1:5" x14ac:dyDescent="0.3">
      <c r="A8199">
        <v>23320056</v>
      </c>
      <c r="B8199" t="s">
        <v>471</v>
      </c>
      <c r="C8199" t="s">
        <v>8</v>
      </c>
      <c r="D8199" t="s">
        <v>2403</v>
      </c>
      <c r="E8199">
        <v>0</v>
      </c>
    </row>
    <row r="8200" spans="1:5" x14ac:dyDescent="0.3">
      <c r="A8200">
        <v>23320056</v>
      </c>
      <c r="B8200" t="s">
        <v>471</v>
      </c>
      <c r="C8200" t="s">
        <v>8</v>
      </c>
      <c r="D8200" t="s">
        <v>2404</v>
      </c>
      <c r="E8200">
        <v>0</v>
      </c>
    </row>
    <row r="8201" spans="1:5" x14ac:dyDescent="0.3">
      <c r="A8201">
        <v>23320056</v>
      </c>
      <c r="B8201" t="s">
        <v>471</v>
      </c>
      <c r="C8201" t="s">
        <v>8</v>
      </c>
      <c r="D8201" t="s">
        <v>2405</v>
      </c>
      <c r="E8201">
        <v>0</v>
      </c>
    </row>
    <row r="8202" spans="1:5" x14ac:dyDescent="0.3">
      <c r="A8202">
        <v>23320056</v>
      </c>
      <c r="B8202" t="s">
        <v>471</v>
      </c>
      <c r="C8202" t="s">
        <v>8</v>
      </c>
      <c r="D8202" t="s">
        <v>2406</v>
      </c>
      <c r="E8202">
        <v>0</v>
      </c>
    </row>
    <row r="8203" spans="1:5" x14ac:dyDescent="0.3">
      <c r="A8203">
        <v>23320056</v>
      </c>
      <c r="B8203" t="s">
        <v>471</v>
      </c>
      <c r="C8203" t="s">
        <v>8</v>
      </c>
      <c r="D8203" t="s">
        <v>2407</v>
      </c>
      <c r="E8203">
        <v>0</v>
      </c>
    </row>
    <row r="8204" spans="1:5" x14ac:dyDescent="0.3">
      <c r="A8204">
        <v>23320056</v>
      </c>
      <c r="B8204" t="s">
        <v>471</v>
      </c>
      <c r="C8204" t="s">
        <v>8</v>
      </c>
      <c r="D8204" t="s">
        <v>2408</v>
      </c>
      <c r="E8204">
        <v>-1</v>
      </c>
    </row>
    <row r="8205" spans="1:5" x14ac:dyDescent="0.3">
      <c r="A8205">
        <v>23320056</v>
      </c>
      <c r="B8205" t="s">
        <v>471</v>
      </c>
      <c r="C8205" t="s">
        <v>8</v>
      </c>
      <c r="D8205" t="s">
        <v>2409</v>
      </c>
      <c r="E8205">
        <v>0</v>
      </c>
    </row>
    <row r="8206" spans="1:5" x14ac:dyDescent="0.3">
      <c r="A8206">
        <v>23320056</v>
      </c>
      <c r="B8206" t="s">
        <v>471</v>
      </c>
      <c r="C8206" t="s">
        <v>8</v>
      </c>
      <c r="D8206" t="s">
        <v>2410</v>
      </c>
      <c r="E8206">
        <v>0</v>
      </c>
    </row>
    <row r="8207" spans="1:5" x14ac:dyDescent="0.3">
      <c r="A8207">
        <v>23320056</v>
      </c>
      <c r="B8207" t="s">
        <v>471</v>
      </c>
      <c r="C8207" t="s">
        <v>8</v>
      </c>
      <c r="D8207" t="s">
        <v>2411</v>
      </c>
      <c r="E8207">
        <v>0</v>
      </c>
    </row>
    <row r="8208" spans="1:5" x14ac:dyDescent="0.3">
      <c r="A8208">
        <v>23320056</v>
      </c>
      <c r="B8208" t="s">
        <v>471</v>
      </c>
      <c r="C8208" t="s">
        <v>8</v>
      </c>
      <c r="D8208" t="s">
        <v>2412</v>
      </c>
      <c r="E8208">
        <v>0</v>
      </c>
    </row>
    <row r="8209" spans="1:5" x14ac:dyDescent="0.3">
      <c r="A8209">
        <v>23320056</v>
      </c>
      <c r="B8209" t="s">
        <v>471</v>
      </c>
      <c r="C8209" t="s">
        <v>8</v>
      </c>
      <c r="D8209" t="s">
        <v>2413</v>
      </c>
      <c r="E8209">
        <v>0</v>
      </c>
    </row>
    <row r="8210" spans="1:5" x14ac:dyDescent="0.3">
      <c r="A8210">
        <v>91300027</v>
      </c>
      <c r="B8210" t="s">
        <v>473</v>
      </c>
      <c r="C8210" t="s">
        <v>8</v>
      </c>
      <c r="D8210" t="s">
        <v>2378</v>
      </c>
      <c r="E8210">
        <v>0</v>
      </c>
    </row>
    <row r="8211" spans="1:5" x14ac:dyDescent="0.3">
      <c r="A8211">
        <v>91300027</v>
      </c>
      <c r="B8211" t="s">
        <v>473</v>
      </c>
      <c r="C8211" t="s">
        <v>8</v>
      </c>
      <c r="D8211" t="s">
        <v>2379</v>
      </c>
      <c r="E8211">
        <v>0</v>
      </c>
    </row>
    <row r="8212" spans="1:5" x14ac:dyDescent="0.3">
      <c r="A8212">
        <v>91300027</v>
      </c>
      <c r="B8212" t="s">
        <v>473</v>
      </c>
      <c r="C8212" t="s">
        <v>8</v>
      </c>
      <c r="D8212" t="s">
        <v>2380</v>
      </c>
      <c r="E8212">
        <v>0</v>
      </c>
    </row>
    <row r="8213" spans="1:5" x14ac:dyDescent="0.3">
      <c r="A8213">
        <v>91300027</v>
      </c>
      <c r="B8213" t="s">
        <v>473</v>
      </c>
      <c r="C8213" t="s">
        <v>8</v>
      </c>
      <c r="D8213" t="s">
        <v>2381</v>
      </c>
      <c r="E8213">
        <v>0</v>
      </c>
    </row>
    <row r="8214" spans="1:5" x14ac:dyDescent="0.3">
      <c r="A8214">
        <v>91300027</v>
      </c>
      <c r="B8214" t="s">
        <v>473</v>
      </c>
      <c r="C8214" t="s">
        <v>8</v>
      </c>
      <c r="D8214" t="s">
        <v>2382</v>
      </c>
      <c r="E8214">
        <v>0</v>
      </c>
    </row>
    <row r="8215" spans="1:5" x14ac:dyDescent="0.3">
      <c r="A8215">
        <v>91300027</v>
      </c>
      <c r="B8215" t="s">
        <v>473</v>
      </c>
      <c r="C8215" t="s">
        <v>8</v>
      </c>
      <c r="D8215" t="s">
        <v>2383</v>
      </c>
      <c r="E8215">
        <v>0</v>
      </c>
    </row>
    <row r="8216" spans="1:5" x14ac:dyDescent="0.3">
      <c r="A8216">
        <v>91300027</v>
      </c>
      <c r="B8216" t="s">
        <v>473</v>
      </c>
      <c r="C8216" t="s">
        <v>8</v>
      </c>
      <c r="D8216" t="s">
        <v>2384</v>
      </c>
      <c r="E8216">
        <v>0</v>
      </c>
    </row>
    <row r="8217" spans="1:5" x14ac:dyDescent="0.3">
      <c r="A8217">
        <v>91300027</v>
      </c>
      <c r="B8217" t="s">
        <v>473</v>
      </c>
      <c r="C8217" t="s">
        <v>8</v>
      </c>
      <c r="D8217" t="s">
        <v>2385</v>
      </c>
      <c r="E8217">
        <v>0</v>
      </c>
    </row>
    <row r="8218" spans="1:5" x14ac:dyDescent="0.3">
      <c r="A8218">
        <v>91300027</v>
      </c>
      <c r="B8218" t="s">
        <v>473</v>
      </c>
      <c r="C8218" t="s">
        <v>8</v>
      </c>
      <c r="D8218" t="s">
        <v>2386</v>
      </c>
      <c r="E8218">
        <v>0</v>
      </c>
    </row>
    <row r="8219" spans="1:5" x14ac:dyDescent="0.3">
      <c r="A8219">
        <v>91300027</v>
      </c>
      <c r="B8219" t="s">
        <v>473</v>
      </c>
      <c r="C8219" t="s">
        <v>8</v>
      </c>
      <c r="D8219" t="s">
        <v>2387</v>
      </c>
      <c r="E8219">
        <v>0</v>
      </c>
    </row>
    <row r="8220" spans="1:5" x14ac:dyDescent="0.3">
      <c r="A8220">
        <v>91300027</v>
      </c>
      <c r="B8220" t="s">
        <v>473</v>
      </c>
      <c r="C8220" t="s">
        <v>8</v>
      </c>
      <c r="D8220" t="s">
        <v>2388</v>
      </c>
      <c r="E8220">
        <v>0</v>
      </c>
    </row>
    <row r="8221" spans="1:5" x14ac:dyDescent="0.3">
      <c r="A8221">
        <v>91300027</v>
      </c>
      <c r="B8221" t="s">
        <v>473</v>
      </c>
      <c r="C8221" t="s">
        <v>8</v>
      </c>
      <c r="D8221" t="s">
        <v>2389</v>
      </c>
      <c r="E8221">
        <v>0</v>
      </c>
    </row>
    <row r="8222" spans="1:5" x14ac:dyDescent="0.3">
      <c r="A8222">
        <v>91300027</v>
      </c>
      <c r="B8222" t="s">
        <v>473</v>
      </c>
      <c r="C8222" t="s">
        <v>8</v>
      </c>
      <c r="D8222" t="s">
        <v>2390</v>
      </c>
      <c r="E8222">
        <v>0</v>
      </c>
    </row>
    <row r="8223" spans="1:5" x14ac:dyDescent="0.3">
      <c r="A8223">
        <v>91300027</v>
      </c>
      <c r="B8223" t="s">
        <v>473</v>
      </c>
      <c r="C8223" t="s">
        <v>8</v>
      </c>
      <c r="D8223" t="s">
        <v>2391</v>
      </c>
      <c r="E8223">
        <v>0</v>
      </c>
    </row>
    <row r="8224" spans="1:5" x14ac:dyDescent="0.3">
      <c r="A8224">
        <v>91300027</v>
      </c>
      <c r="B8224" t="s">
        <v>473</v>
      </c>
      <c r="C8224" t="s">
        <v>8</v>
      </c>
      <c r="D8224" t="s">
        <v>2392</v>
      </c>
      <c r="E8224">
        <v>0</v>
      </c>
    </row>
    <row r="8225" spans="1:5" x14ac:dyDescent="0.3">
      <c r="A8225">
        <v>91300027</v>
      </c>
      <c r="B8225" t="s">
        <v>473</v>
      </c>
      <c r="C8225" t="s">
        <v>8</v>
      </c>
      <c r="D8225" t="s">
        <v>2393</v>
      </c>
      <c r="E8225">
        <v>0</v>
      </c>
    </row>
    <row r="8226" spans="1:5" x14ac:dyDescent="0.3">
      <c r="A8226">
        <v>91300027</v>
      </c>
      <c r="B8226" t="s">
        <v>473</v>
      </c>
      <c r="C8226" t="s">
        <v>8</v>
      </c>
      <c r="D8226" t="s">
        <v>2394</v>
      </c>
      <c r="E8226">
        <v>0</v>
      </c>
    </row>
    <row r="8227" spans="1:5" x14ac:dyDescent="0.3">
      <c r="A8227">
        <v>91300027</v>
      </c>
      <c r="B8227" t="s">
        <v>473</v>
      </c>
      <c r="C8227" t="s">
        <v>8</v>
      </c>
      <c r="D8227" t="s">
        <v>2395</v>
      </c>
      <c r="E8227">
        <v>-1</v>
      </c>
    </row>
    <row r="8228" spans="1:5" x14ac:dyDescent="0.3">
      <c r="A8228">
        <v>91300027</v>
      </c>
      <c r="B8228" t="s">
        <v>473</v>
      </c>
      <c r="C8228" t="s">
        <v>8</v>
      </c>
      <c r="D8228" t="s">
        <v>2396</v>
      </c>
      <c r="E8228">
        <v>0</v>
      </c>
    </row>
    <row r="8229" spans="1:5" x14ac:dyDescent="0.3">
      <c r="A8229">
        <v>91300027</v>
      </c>
      <c r="B8229" t="s">
        <v>473</v>
      </c>
      <c r="C8229" t="s">
        <v>8</v>
      </c>
      <c r="D8229" t="s">
        <v>2397</v>
      </c>
      <c r="E8229">
        <v>0</v>
      </c>
    </row>
    <row r="8230" spans="1:5" x14ac:dyDescent="0.3">
      <c r="A8230">
        <v>91300027</v>
      </c>
      <c r="B8230" t="s">
        <v>473</v>
      </c>
      <c r="C8230" t="s">
        <v>8</v>
      </c>
      <c r="D8230" t="s">
        <v>2398</v>
      </c>
      <c r="E8230">
        <v>0</v>
      </c>
    </row>
    <row r="8231" spans="1:5" x14ac:dyDescent="0.3">
      <c r="A8231">
        <v>91300027</v>
      </c>
      <c r="B8231" t="s">
        <v>473</v>
      </c>
      <c r="C8231" t="s">
        <v>8</v>
      </c>
      <c r="D8231" t="s">
        <v>2399</v>
      </c>
      <c r="E8231">
        <v>0</v>
      </c>
    </row>
    <row r="8232" spans="1:5" x14ac:dyDescent="0.3">
      <c r="A8232">
        <v>91300027</v>
      </c>
      <c r="B8232" t="s">
        <v>473</v>
      </c>
      <c r="C8232" t="s">
        <v>8</v>
      </c>
      <c r="D8232" t="s">
        <v>2400</v>
      </c>
      <c r="E8232">
        <v>0</v>
      </c>
    </row>
    <row r="8233" spans="1:5" x14ac:dyDescent="0.3">
      <c r="A8233">
        <v>91300027</v>
      </c>
      <c r="B8233" t="s">
        <v>473</v>
      </c>
      <c r="C8233" t="s">
        <v>8</v>
      </c>
      <c r="D8233" t="s">
        <v>2401</v>
      </c>
      <c r="E8233">
        <v>0</v>
      </c>
    </row>
    <row r="8234" spans="1:5" x14ac:dyDescent="0.3">
      <c r="A8234">
        <v>91300027</v>
      </c>
      <c r="B8234" t="s">
        <v>473</v>
      </c>
      <c r="C8234" t="s">
        <v>8</v>
      </c>
      <c r="D8234" t="s">
        <v>2402</v>
      </c>
      <c r="E8234">
        <v>0</v>
      </c>
    </row>
    <row r="8235" spans="1:5" x14ac:dyDescent="0.3">
      <c r="A8235">
        <v>91300027</v>
      </c>
      <c r="B8235" t="s">
        <v>473</v>
      </c>
      <c r="C8235" t="s">
        <v>8</v>
      </c>
      <c r="D8235" t="s">
        <v>2403</v>
      </c>
      <c r="E8235">
        <v>0</v>
      </c>
    </row>
    <row r="8236" spans="1:5" x14ac:dyDescent="0.3">
      <c r="A8236">
        <v>91300027</v>
      </c>
      <c r="B8236" t="s">
        <v>473</v>
      </c>
      <c r="C8236" t="s">
        <v>8</v>
      </c>
      <c r="D8236" t="s">
        <v>2404</v>
      </c>
      <c r="E8236">
        <v>0</v>
      </c>
    </row>
    <row r="8237" spans="1:5" x14ac:dyDescent="0.3">
      <c r="A8237">
        <v>91300027</v>
      </c>
      <c r="B8237" t="s">
        <v>473</v>
      </c>
      <c r="C8237" t="s">
        <v>8</v>
      </c>
      <c r="D8237" t="s">
        <v>2405</v>
      </c>
      <c r="E8237">
        <v>0</v>
      </c>
    </row>
    <row r="8238" spans="1:5" x14ac:dyDescent="0.3">
      <c r="A8238">
        <v>91300027</v>
      </c>
      <c r="B8238" t="s">
        <v>473</v>
      </c>
      <c r="C8238" t="s">
        <v>8</v>
      </c>
      <c r="D8238" t="s">
        <v>2406</v>
      </c>
      <c r="E8238">
        <v>0</v>
      </c>
    </row>
    <row r="8239" spans="1:5" x14ac:dyDescent="0.3">
      <c r="A8239">
        <v>91300027</v>
      </c>
      <c r="B8239" t="s">
        <v>473</v>
      </c>
      <c r="C8239" t="s">
        <v>8</v>
      </c>
      <c r="D8239" t="s">
        <v>2407</v>
      </c>
      <c r="E8239">
        <v>-1</v>
      </c>
    </row>
    <row r="8240" spans="1:5" x14ac:dyDescent="0.3">
      <c r="A8240">
        <v>91300027</v>
      </c>
      <c r="B8240" t="s">
        <v>473</v>
      </c>
      <c r="C8240" t="s">
        <v>8</v>
      </c>
      <c r="D8240" t="s">
        <v>2408</v>
      </c>
      <c r="E8240">
        <v>0</v>
      </c>
    </row>
    <row r="8241" spans="1:5" x14ac:dyDescent="0.3">
      <c r="A8241">
        <v>91300027</v>
      </c>
      <c r="B8241" t="s">
        <v>473</v>
      </c>
      <c r="C8241" t="s">
        <v>8</v>
      </c>
      <c r="D8241" t="s">
        <v>2409</v>
      </c>
      <c r="E8241">
        <v>0</v>
      </c>
    </row>
    <row r="8242" spans="1:5" x14ac:dyDescent="0.3">
      <c r="A8242">
        <v>91300027</v>
      </c>
      <c r="B8242" t="s">
        <v>473</v>
      </c>
      <c r="C8242" t="s">
        <v>8</v>
      </c>
      <c r="D8242" t="s">
        <v>2410</v>
      </c>
      <c r="E8242">
        <v>0</v>
      </c>
    </row>
    <row r="8243" spans="1:5" x14ac:dyDescent="0.3">
      <c r="A8243">
        <v>91300027</v>
      </c>
      <c r="B8243" t="s">
        <v>473</v>
      </c>
      <c r="C8243" t="s">
        <v>8</v>
      </c>
      <c r="D8243" t="s">
        <v>2411</v>
      </c>
      <c r="E8243">
        <v>0</v>
      </c>
    </row>
    <row r="8244" spans="1:5" x14ac:dyDescent="0.3">
      <c r="A8244">
        <v>91300027</v>
      </c>
      <c r="B8244" t="s">
        <v>473</v>
      </c>
      <c r="C8244" t="s">
        <v>8</v>
      </c>
      <c r="D8244" t="s">
        <v>2412</v>
      </c>
      <c r="E8244">
        <v>0</v>
      </c>
    </row>
    <row r="8245" spans="1:5" x14ac:dyDescent="0.3">
      <c r="A8245">
        <v>91300027</v>
      </c>
      <c r="B8245" t="s">
        <v>473</v>
      </c>
      <c r="C8245" t="s">
        <v>8</v>
      </c>
      <c r="D8245" t="s">
        <v>2413</v>
      </c>
      <c r="E8245">
        <v>0</v>
      </c>
    </row>
    <row r="8246" spans="1:5" x14ac:dyDescent="0.3">
      <c r="A8246">
        <v>91500067</v>
      </c>
      <c r="B8246" t="s">
        <v>475</v>
      </c>
      <c r="C8246" t="s">
        <v>8</v>
      </c>
      <c r="D8246" t="s">
        <v>2378</v>
      </c>
      <c r="E8246">
        <v>0</v>
      </c>
    </row>
    <row r="8247" spans="1:5" x14ac:dyDescent="0.3">
      <c r="A8247">
        <v>91500067</v>
      </c>
      <c r="B8247" t="s">
        <v>475</v>
      </c>
      <c r="C8247" t="s">
        <v>8</v>
      </c>
      <c r="D8247" t="s">
        <v>2379</v>
      </c>
      <c r="E8247">
        <v>0</v>
      </c>
    </row>
    <row r="8248" spans="1:5" x14ac:dyDescent="0.3">
      <c r="A8248">
        <v>91500067</v>
      </c>
      <c r="B8248" t="s">
        <v>475</v>
      </c>
      <c r="C8248" t="s">
        <v>8</v>
      </c>
      <c r="D8248" t="s">
        <v>2380</v>
      </c>
      <c r="E8248">
        <v>0</v>
      </c>
    </row>
    <row r="8249" spans="1:5" x14ac:dyDescent="0.3">
      <c r="A8249">
        <v>91500067</v>
      </c>
      <c r="B8249" t="s">
        <v>475</v>
      </c>
      <c r="C8249" t="s">
        <v>8</v>
      </c>
      <c r="D8249" t="s">
        <v>2381</v>
      </c>
      <c r="E8249">
        <v>0</v>
      </c>
    </row>
    <row r="8250" spans="1:5" x14ac:dyDescent="0.3">
      <c r="A8250">
        <v>91500067</v>
      </c>
      <c r="B8250" t="s">
        <v>475</v>
      </c>
      <c r="C8250" t="s">
        <v>8</v>
      </c>
      <c r="D8250" t="s">
        <v>2382</v>
      </c>
      <c r="E8250">
        <v>0</v>
      </c>
    </row>
    <row r="8251" spans="1:5" x14ac:dyDescent="0.3">
      <c r="A8251">
        <v>91500067</v>
      </c>
      <c r="B8251" t="s">
        <v>475</v>
      </c>
      <c r="C8251" t="s">
        <v>8</v>
      </c>
      <c r="D8251" t="s">
        <v>2383</v>
      </c>
      <c r="E8251">
        <v>0</v>
      </c>
    </row>
    <row r="8252" spans="1:5" x14ac:dyDescent="0.3">
      <c r="A8252">
        <v>91500067</v>
      </c>
      <c r="B8252" t="s">
        <v>475</v>
      </c>
      <c r="C8252" t="s">
        <v>8</v>
      </c>
      <c r="D8252" t="s">
        <v>2384</v>
      </c>
      <c r="E8252">
        <v>0</v>
      </c>
    </row>
    <row r="8253" spans="1:5" x14ac:dyDescent="0.3">
      <c r="A8253">
        <v>91500067</v>
      </c>
      <c r="B8253" t="s">
        <v>475</v>
      </c>
      <c r="C8253" t="s">
        <v>8</v>
      </c>
      <c r="D8253" t="s">
        <v>2385</v>
      </c>
      <c r="E8253">
        <v>0</v>
      </c>
    </row>
    <row r="8254" spans="1:5" x14ac:dyDescent="0.3">
      <c r="A8254">
        <v>91500067</v>
      </c>
      <c r="B8254" t="s">
        <v>475</v>
      </c>
      <c r="C8254" t="s">
        <v>8</v>
      </c>
      <c r="D8254" t="s">
        <v>2386</v>
      </c>
      <c r="E8254">
        <v>0</v>
      </c>
    </row>
    <row r="8255" spans="1:5" x14ac:dyDescent="0.3">
      <c r="A8255">
        <v>91500067</v>
      </c>
      <c r="B8255" t="s">
        <v>475</v>
      </c>
      <c r="C8255" t="s">
        <v>8</v>
      </c>
      <c r="D8255" t="s">
        <v>2387</v>
      </c>
      <c r="E8255">
        <v>0</v>
      </c>
    </row>
    <row r="8256" spans="1:5" x14ac:dyDescent="0.3">
      <c r="A8256">
        <v>91500067</v>
      </c>
      <c r="B8256" t="s">
        <v>475</v>
      </c>
      <c r="C8256" t="s">
        <v>8</v>
      </c>
      <c r="D8256" t="s">
        <v>2388</v>
      </c>
      <c r="E8256">
        <v>0</v>
      </c>
    </row>
    <row r="8257" spans="1:5" x14ac:dyDescent="0.3">
      <c r="A8257">
        <v>91500067</v>
      </c>
      <c r="B8257" t="s">
        <v>475</v>
      </c>
      <c r="C8257" t="s">
        <v>8</v>
      </c>
      <c r="D8257" t="s">
        <v>2389</v>
      </c>
      <c r="E8257">
        <v>0</v>
      </c>
    </row>
    <row r="8258" spans="1:5" x14ac:dyDescent="0.3">
      <c r="A8258">
        <v>91500067</v>
      </c>
      <c r="B8258" t="s">
        <v>475</v>
      </c>
      <c r="C8258" t="s">
        <v>8</v>
      </c>
      <c r="D8258" t="s">
        <v>2390</v>
      </c>
      <c r="E8258">
        <v>0</v>
      </c>
    </row>
    <row r="8259" spans="1:5" x14ac:dyDescent="0.3">
      <c r="A8259">
        <v>91500067</v>
      </c>
      <c r="B8259" t="s">
        <v>475</v>
      </c>
      <c r="C8259" t="s">
        <v>8</v>
      </c>
      <c r="D8259" t="s">
        <v>2391</v>
      </c>
      <c r="E8259">
        <v>0</v>
      </c>
    </row>
    <row r="8260" spans="1:5" x14ac:dyDescent="0.3">
      <c r="A8260">
        <v>91500067</v>
      </c>
      <c r="B8260" t="s">
        <v>475</v>
      </c>
      <c r="C8260" t="s">
        <v>8</v>
      </c>
      <c r="D8260" t="s">
        <v>2392</v>
      </c>
      <c r="E8260">
        <v>0</v>
      </c>
    </row>
    <row r="8261" spans="1:5" x14ac:dyDescent="0.3">
      <c r="A8261">
        <v>91500067</v>
      </c>
      <c r="B8261" t="s">
        <v>475</v>
      </c>
      <c r="C8261" t="s">
        <v>8</v>
      </c>
      <c r="D8261" t="s">
        <v>2393</v>
      </c>
      <c r="E8261">
        <v>0</v>
      </c>
    </row>
    <row r="8262" spans="1:5" x14ac:dyDescent="0.3">
      <c r="A8262">
        <v>91500067</v>
      </c>
      <c r="B8262" t="s">
        <v>475</v>
      </c>
      <c r="C8262" t="s">
        <v>8</v>
      </c>
      <c r="D8262" t="s">
        <v>2394</v>
      </c>
      <c r="E8262">
        <v>0</v>
      </c>
    </row>
    <row r="8263" spans="1:5" x14ac:dyDescent="0.3">
      <c r="A8263">
        <v>91500067</v>
      </c>
      <c r="B8263" t="s">
        <v>475</v>
      </c>
      <c r="C8263" t="s">
        <v>8</v>
      </c>
      <c r="D8263" t="s">
        <v>2395</v>
      </c>
      <c r="E8263">
        <v>0</v>
      </c>
    </row>
    <row r="8264" spans="1:5" x14ac:dyDescent="0.3">
      <c r="A8264">
        <v>91500067</v>
      </c>
      <c r="B8264" t="s">
        <v>475</v>
      </c>
      <c r="C8264" t="s">
        <v>8</v>
      </c>
      <c r="D8264" t="s">
        <v>2396</v>
      </c>
      <c r="E8264">
        <v>0</v>
      </c>
    </row>
    <row r="8265" spans="1:5" x14ac:dyDescent="0.3">
      <c r="A8265">
        <v>91500067</v>
      </c>
      <c r="B8265" t="s">
        <v>475</v>
      </c>
      <c r="C8265" t="s">
        <v>8</v>
      </c>
      <c r="D8265" t="s">
        <v>2397</v>
      </c>
      <c r="E8265">
        <v>0</v>
      </c>
    </row>
    <row r="8266" spans="1:5" x14ac:dyDescent="0.3">
      <c r="A8266">
        <v>91500067</v>
      </c>
      <c r="B8266" t="s">
        <v>475</v>
      </c>
      <c r="C8266" t="s">
        <v>8</v>
      </c>
      <c r="D8266" t="s">
        <v>2398</v>
      </c>
      <c r="E8266">
        <v>0</v>
      </c>
    </row>
    <row r="8267" spans="1:5" x14ac:dyDescent="0.3">
      <c r="A8267">
        <v>91500067</v>
      </c>
      <c r="B8267" t="s">
        <v>475</v>
      </c>
      <c r="C8267" t="s">
        <v>8</v>
      </c>
      <c r="D8267" t="s">
        <v>2399</v>
      </c>
      <c r="E8267">
        <v>0</v>
      </c>
    </row>
    <row r="8268" spans="1:5" x14ac:dyDescent="0.3">
      <c r="A8268">
        <v>91500067</v>
      </c>
      <c r="B8268" t="s">
        <v>475</v>
      </c>
      <c r="C8268" t="s">
        <v>8</v>
      </c>
      <c r="D8268" t="s">
        <v>2400</v>
      </c>
      <c r="E8268">
        <v>0</v>
      </c>
    </row>
    <row r="8269" spans="1:5" x14ac:dyDescent="0.3">
      <c r="A8269">
        <v>91500067</v>
      </c>
      <c r="B8269" t="s">
        <v>475</v>
      </c>
      <c r="C8269" t="s">
        <v>8</v>
      </c>
      <c r="D8269" t="s">
        <v>2401</v>
      </c>
      <c r="E8269">
        <v>0</v>
      </c>
    </row>
    <row r="8270" spans="1:5" x14ac:dyDescent="0.3">
      <c r="A8270">
        <v>91500067</v>
      </c>
      <c r="B8270" t="s">
        <v>475</v>
      </c>
      <c r="C8270" t="s">
        <v>8</v>
      </c>
      <c r="D8270" t="s">
        <v>2402</v>
      </c>
      <c r="E8270">
        <v>0</v>
      </c>
    </row>
    <row r="8271" spans="1:5" x14ac:dyDescent="0.3">
      <c r="A8271">
        <v>91500067</v>
      </c>
      <c r="B8271" t="s">
        <v>475</v>
      </c>
      <c r="C8271" t="s">
        <v>8</v>
      </c>
      <c r="D8271" t="s">
        <v>2403</v>
      </c>
      <c r="E8271">
        <v>-1</v>
      </c>
    </row>
    <row r="8272" spans="1:5" x14ac:dyDescent="0.3">
      <c r="A8272">
        <v>91500067</v>
      </c>
      <c r="B8272" t="s">
        <v>475</v>
      </c>
      <c r="C8272" t="s">
        <v>8</v>
      </c>
      <c r="D8272" t="s">
        <v>2404</v>
      </c>
      <c r="E8272">
        <v>0</v>
      </c>
    </row>
    <row r="8273" spans="1:5" x14ac:dyDescent="0.3">
      <c r="A8273">
        <v>91500067</v>
      </c>
      <c r="B8273" t="s">
        <v>475</v>
      </c>
      <c r="C8273" t="s">
        <v>8</v>
      </c>
      <c r="D8273" t="s">
        <v>2405</v>
      </c>
      <c r="E8273">
        <v>0</v>
      </c>
    </row>
    <row r="8274" spans="1:5" x14ac:dyDescent="0.3">
      <c r="A8274">
        <v>91500067</v>
      </c>
      <c r="B8274" t="s">
        <v>475</v>
      </c>
      <c r="C8274" t="s">
        <v>8</v>
      </c>
      <c r="D8274" t="s">
        <v>2406</v>
      </c>
      <c r="E8274">
        <v>0</v>
      </c>
    </row>
    <row r="8275" spans="1:5" x14ac:dyDescent="0.3">
      <c r="A8275">
        <v>91500067</v>
      </c>
      <c r="B8275" t="s">
        <v>475</v>
      </c>
      <c r="C8275" t="s">
        <v>8</v>
      </c>
      <c r="D8275" t="s">
        <v>2407</v>
      </c>
      <c r="E8275">
        <v>0</v>
      </c>
    </row>
    <row r="8276" spans="1:5" x14ac:dyDescent="0.3">
      <c r="A8276">
        <v>91500067</v>
      </c>
      <c r="B8276" t="s">
        <v>475</v>
      </c>
      <c r="C8276" t="s">
        <v>8</v>
      </c>
      <c r="D8276" t="s">
        <v>2408</v>
      </c>
      <c r="E8276">
        <v>0</v>
      </c>
    </row>
    <row r="8277" spans="1:5" x14ac:dyDescent="0.3">
      <c r="A8277">
        <v>91500067</v>
      </c>
      <c r="B8277" t="s">
        <v>475</v>
      </c>
      <c r="C8277" t="s">
        <v>8</v>
      </c>
      <c r="D8277" t="s">
        <v>2409</v>
      </c>
      <c r="E8277">
        <v>0</v>
      </c>
    </row>
    <row r="8278" spans="1:5" x14ac:dyDescent="0.3">
      <c r="A8278">
        <v>91500067</v>
      </c>
      <c r="B8278" t="s">
        <v>475</v>
      </c>
      <c r="C8278" t="s">
        <v>8</v>
      </c>
      <c r="D8278" t="s">
        <v>2410</v>
      </c>
      <c r="E8278">
        <v>0</v>
      </c>
    </row>
    <row r="8279" spans="1:5" x14ac:dyDescent="0.3">
      <c r="A8279">
        <v>91500067</v>
      </c>
      <c r="B8279" t="s">
        <v>475</v>
      </c>
      <c r="C8279" t="s">
        <v>8</v>
      </c>
      <c r="D8279" t="s">
        <v>2411</v>
      </c>
      <c r="E8279">
        <v>0</v>
      </c>
    </row>
    <row r="8280" spans="1:5" x14ac:dyDescent="0.3">
      <c r="A8280">
        <v>91500067</v>
      </c>
      <c r="B8280" t="s">
        <v>475</v>
      </c>
      <c r="C8280" t="s">
        <v>8</v>
      </c>
      <c r="D8280" t="s">
        <v>2412</v>
      </c>
      <c r="E8280">
        <v>0</v>
      </c>
    </row>
    <row r="8281" spans="1:5" x14ac:dyDescent="0.3">
      <c r="A8281">
        <v>91500067</v>
      </c>
      <c r="B8281" t="s">
        <v>475</v>
      </c>
      <c r="C8281" t="s">
        <v>8</v>
      </c>
      <c r="D8281" t="s">
        <v>2413</v>
      </c>
      <c r="E8281">
        <v>0</v>
      </c>
    </row>
    <row r="8282" spans="1:5" x14ac:dyDescent="0.3">
      <c r="A8282">
        <v>65030027</v>
      </c>
      <c r="B8282" t="s">
        <v>477</v>
      </c>
      <c r="C8282" t="s">
        <v>8</v>
      </c>
      <c r="D8282" t="s">
        <v>2378</v>
      </c>
      <c r="E8282">
        <v>0</v>
      </c>
    </row>
    <row r="8283" spans="1:5" x14ac:dyDescent="0.3">
      <c r="A8283">
        <v>65030027</v>
      </c>
      <c r="B8283" t="s">
        <v>477</v>
      </c>
      <c r="C8283" t="s">
        <v>8</v>
      </c>
      <c r="D8283" t="s">
        <v>2379</v>
      </c>
      <c r="E8283">
        <v>-2</v>
      </c>
    </row>
    <row r="8284" spans="1:5" x14ac:dyDescent="0.3">
      <c r="A8284">
        <v>65030027</v>
      </c>
      <c r="B8284" t="s">
        <v>477</v>
      </c>
      <c r="C8284" t="s">
        <v>8</v>
      </c>
      <c r="D8284" t="s">
        <v>2380</v>
      </c>
      <c r="E8284">
        <v>-2</v>
      </c>
    </row>
    <row r="8285" spans="1:5" x14ac:dyDescent="0.3">
      <c r="A8285">
        <v>65030027</v>
      </c>
      <c r="B8285" t="s">
        <v>477</v>
      </c>
      <c r="C8285" t="s">
        <v>8</v>
      </c>
      <c r="D8285" t="s">
        <v>2381</v>
      </c>
      <c r="E8285">
        <v>0</v>
      </c>
    </row>
    <row r="8286" spans="1:5" x14ac:dyDescent="0.3">
      <c r="A8286">
        <v>65030027</v>
      </c>
      <c r="B8286" t="s">
        <v>477</v>
      </c>
      <c r="C8286" t="s">
        <v>8</v>
      </c>
      <c r="D8286" t="s">
        <v>2382</v>
      </c>
      <c r="E8286">
        <v>-1</v>
      </c>
    </row>
    <row r="8287" spans="1:5" x14ac:dyDescent="0.3">
      <c r="A8287">
        <v>65030027</v>
      </c>
      <c r="B8287" t="s">
        <v>477</v>
      </c>
      <c r="C8287" t="s">
        <v>8</v>
      </c>
      <c r="D8287" t="s">
        <v>2383</v>
      </c>
      <c r="E8287">
        <v>0</v>
      </c>
    </row>
    <row r="8288" spans="1:5" x14ac:dyDescent="0.3">
      <c r="A8288">
        <v>65030027</v>
      </c>
      <c r="B8288" t="s">
        <v>477</v>
      </c>
      <c r="C8288" t="s">
        <v>8</v>
      </c>
      <c r="D8288" t="s">
        <v>2384</v>
      </c>
      <c r="E8288">
        <v>0</v>
      </c>
    </row>
    <row r="8289" spans="1:5" x14ac:dyDescent="0.3">
      <c r="A8289">
        <v>65030027</v>
      </c>
      <c r="B8289" t="s">
        <v>477</v>
      </c>
      <c r="C8289" t="s">
        <v>8</v>
      </c>
      <c r="D8289" t="s">
        <v>2385</v>
      </c>
      <c r="E8289">
        <v>0</v>
      </c>
    </row>
    <row r="8290" spans="1:5" x14ac:dyDescent="0.3">
      <c r="A8290">
        <v>65030027</v>
      </c>
      <c r="B8290" t="s">
        <v>477</v>
      </c>
      <c r="C8290" t="s">
        <v>8</v>
      </c>
      <c r="D8290" t="s">
        <v>2386</v>
      </c>
      <c r="E8290">
        <v>0</v>
      </c>
    </row>
    <row r="8291" spans="1:5" x14ac:dyDescent="0.3">
      <c r="A8291">
        <v>65030027</v>
      </c>
      <c r="B8291" t="s">
        <v>477</v>
      </c>
      <c r="C8291" t="s">
        <v>8</v>
      </c>
      <c r="D8291" t="s">
        <v>2387</v>
      </c>
      <c r="E8291">
        <v>0</v>
      </c>
    </row>
    <row r="8292" spans="1:5" x14ac:dyDescent="0.3">
      <c r="A8292">
        <v>65030027</v>
      </c>
      <c r="B8292" t="s">
        <v>477</v>
      </c>
      <c r="C8292" t="s">
        <v>8</v>
      </c>
      <c r="D8292" t="s">
        <v>2388</v>
      </c>
      <c r="E8292">
        <v>0</v>
      </c>
    </row>
    <row r="8293" spans="1:5" x14ac:dyDescent="0.3">
      <c r="A8293">
        <v>65030027</v>
      </c>
      <c r="B8293" t="s">
        <v>477</v>
      </c>
      <c r="C8293" t="s">
        <v>8</v>
      </c>
      <c r="D8293" t="s">
        <v>2389</v>
      </c>
      <c r="E8293">
        <v>-1</v>
      </c>
    </row>
    <row r="8294" spans="1:5" x14ac:dyDescent="0.3">
      <c r="A8294">
        <v>65030027</v>
      </c>
      <c r="B8294" t="s">
        <v>477</v>
      </c>
      <c r="C8294" t="s">
        <v>8</v>
      </c>
      <c r="D8294" t="s">
        <v>2390</v>
      </c>
      <c r="E8294">
        <v>0</v>
      </c>
    </row>
    <row r="8295" spans="1:5" x14ac:dyDescent="0.3">
      <c r="A8295">
        <v>65030027</v>
      </c>
      <c r="B8295" t="s">
        <v>477</v>
      </c>
      <c r="C8295" t="s">
        <v>8</v>
      </c>
      <c r="D8295" t="s">
        <v>2391</v>
      </c>
      <c r="E8295">
        <v>0</v>
      </c>
    </row>
    <row r="8296" spans="1:5" x14ac:dyDescent="0.3">
      <c r="A8296">
        <v>65030027</v>
      </c>
      <c r="B8296" t="s">
        <v>477</v>
      </c>
      <c r="C8296" t="s">
        <v>8</v>
      </c>
      <c r="D8296" t="s">
        <v>2392</v>
      </c>
      <c r="E8296">
        <v>0</v>
      </c>
    </row>
    <row r="8297" spans="1:5" x14ac:dyDescent="0.3">
      <c r="A8297">
        <v>65030027</v>
      </c>
      <c r="B8297" t="s">
        <v>477</v>
      </c>
      <c r="C8297" t="s">
        <v>8</v>
      </c>
      <c r="D8297" t="s">
        <v>2393</v>
      </c>
      <c r="E8297">
        <v>0</v>
      </c>
    </row>
    <row r="8298" spans="1:5" x14ac:dyDescent="0.3">
      <c r="A8298">
        <v>65030027</v>
      </c>
      <c r="B8298" t="s">
        <v>477</v>
      </c>
      <c r="C8298" t="s">
        <v>8</v>
      </c>
      <c r="D8298" t="s">
        <v>2394</v>
      </c>
      <c r="E8298">
        <v>-1</v>
      </c>
    </row>
    <row r="8299" spans="1:5" x14ac:dyDescent="0.3">
      <c r="A8299">
        <v>65030027</v>
      </c>
      <c r="B8299" t="s">
        <v>477</v>
      </c>
      <c r="C8299" t="s">
        <v>8</v>
      </c>
      <c r="D8299" t="s">
        <v>2395</v>
      </c>
      <c r="E8299">
        <v>-1</v>
      </c>
    </row>
    <row r="8300" spans="1:5" x14ac:dyDescent="0.3">
      <c r="A8300">
        <v>65030027</v>
      </c>
      <c r="B8300" t="s">
        <v>477</v>
      </c>
      <c r="C8300" t="s">
        <v>8</v>
      </c>
      <c r="D8300" t="s">
        <v>2396</v>
      </c>
      <c r="E8300">
        <v>0</v>
      </c>
    </row>
    <row r="8301" spans="1:5" x14ac:dyDescent="0.3">
      <c r="A8301">
        <v>65030027</v>
      </c>
      <c r="B8301" t="s">
        <v>477</v>
      </c>
      <c r="C8301" t="s">
        <v>8</v>
      </c>
      <c r="D8301" t="s">
        <v>2397</v>
      </c>
      <c r="E8301">
        <v>-2</v>
      </c>
    </row>
    <row r="8302" spans="1:5" x14ac:dyDescent="0.3">
      <c r="A8302">
        <v>65030027</v>
      </c>
      <c r="B8302" t="s">
        <v>477</v>
      </c>
      <c r="C8302" t="s">
        <v>8</v>
      </c>
      <c r="D8302" t="s">
        <v>2398</v>
      </c>
      <c r="E8302">
        <v>0</v>
      </c>
    </row>
    <row r="8303" spans="1:5" x14ac:dyDescent="0.3">
      <c r="A8303">
        <v>65030027</v>
      </c>
      <c r="B8303" t="s">
        <v>477</v>
      </c>
      <c r="C8303" t="s">
        <v>8</v>
      </c>
      <c r="D8303" t="s">
        <v>2399</v>
      </c>
      <c r="E8303">
        <v>0</v>
      </c>
    </row>
    <row r="8304" spans="1:5" x14ac:dyDescent="0.3">
      <c r="A8304">
        <v>65030027</v>
      </c>
      <c r="B8304" t="s">
        <v>477</v>
      </c>
      <c r="C8304" t="s">
        <v>8</v>
      </c>
      <c r="D8304" t="s">
        <v>2400</v>
      </c>
      <c r="E8304">
        <v>-2</v>
      </c>
    </row>
    <row r="8305" spans="1:5" x14ac:dyDescent="0.3">
      <c r="A8305">
        <v>65030027</v>
      </c>
      <c r="B8305" t="s">
        <v>477</v>
      </c>
      <c r="C8305" t="s">
        <v>8</v>
      </c>
      <c r="D8305" t="s">
        <v>2401</v>
      </c>
      <c r="E8305">
        <v>-2</v>
      </c>
    </row>
    <row r="8306" spans="1:5" x14ac:dyDescent="0.3">
      <c r="A8306">
        <v>65030027</v>
      </c>
      <c r="B8306" t="s">
        <v>477</v>
      </c>
      <c r="C8306" t="s">
        <v>8</v>
      </c>
      <c r="D8306" t="s">
        <v>2402</v>
      </c>
      <c r="E8306">
        <v>-8</v>
      </c>
    </row>
    <row r="8307" spans="1:5" x14ac:dyDescent="0.3">
      <c r="A8307">
        <v>65030027</v>
      </c>
      <c r="B8307" t="s">
        <v>477</v>
      </c>
      <c r="C8307" t="s">
        <v>8</v>
      </c>
      <c r="D8307" t="s">
        <v>2403</v>
      </c>
      <c r="E8307">
        <v>-1</v>
      </c>
    </row>
    <row r="8308" spans="1:5" x14ac:dyDescent="0.3">
      <c r="A8308">
        <v>65030027</v>
      </c>
      <c r="B8308" t="s">
        <v>477</v>
      </c>
      <c r="C8308" t="s">
        <v>8</v>
      </c>
      <c r="D8308" t="s">
        <v>2404</v>
      </c>
      <c r="E8308">
        <v>0</v>
      </c>
    </row>
    <row r="8309" spans="1:5" x14ac:dyDescent="0.3">
      <c r="A8309">
        <v>65030027</v>
      </c>
      <c r="B8309" t="s">
        <v>477</v>
      </c>
      <c r="C8309" t="s">
        <v>8</v>
      </c>
      <c r="D8309" t="s">
        <v>2405</v>
      </c>
      <c r="E8309">
        <v>-2</v>
      </c>
    </row>
    <row r="8310" spans="1:5" x14ac:dyDescent="0.3">
      <c r="A8310">
        <v>65030027</v>
      </c>
      <c r="B8310" t="s">
        <v>477</v>
      </c>
      <c r="C8310" t="s">
        <v>8</v>
      </c>
      <c r="D8310" t="s">
        <v>2406</v>
      </c>
      <c r="E8310">
        <v>0</v>
      </c>
    </row>
    <row r="8311" spans="1:5" x14ac:dyDescent="0.3">
      <c r="A8311">
        <v>65030027</v>
      </c>
      <c r="B8311" t="s">
        <v>477</v>
      </c>
      <c r="C8311" t="s">
        <v>8</v>
      </c>
      <c r="D8311" t="s">
        <v>2407</v>
      </c>
      <c r="E8311">
        <v>0</v>
      </c>
    </row>
    <row r="8312" spans="1:5" x14ac:dyDescent="0.3">
      <c r="A8312">
        <v>65030027</v>
      </c>
      <c r="B8312" t="s">
        <v>477</v>
      </c>
      <c r="C8312" t="s">
        <v>8</v>
      </c>
      <c r="D8312" t="s">
        <v>2408</v>
      </c>
      <c r="E8312">
        <v>0</v>
      </c>
    </row>
    <row r="8313" spans="1:5" x14ac:dyDescent="0.3">
      <c r="A8313">
        <v>65030027</v>
      </c>
      <c r="B8313" t="s">
        <v>477</v>
      </c>
      <c r="C8313" t="s">
        <v>8</v>
      </c>
      <c r="D8313" t="s">
        <v>2409</v>
      </c>
      <c r="E8313">
        <v>-10</v>
      </c>
    </row>
    <row r="8314" spans="1:5" x14ac:dyDescent="0.3">
      <c r="A8314">
        <v>65030027</v>
      </c>
      <c r="B8314" t="s">
        <v>477</v>
      </c>
      <c r="C8314" t="s">
        <v>8</v>
      </c>
      <c r="D8314" t="s">
        <v>2410</v>
      </c>
      <c r="E8314">
        <v>0</v>
      </c>
    </row>
    <row r="8315" spans="1:5" x14ac:dyDescent="0.3">
      <c r="A8315">
        <v>65030027</v>
      </c>
      <c r="B8315" t="s">
        <v>477</v>
      </c>
      <c r="C8315" t="s">
        <v>8</v>
      </c>
      <c r="D8315" t="s">
        <v>2411</v>
      </c>
      <c r="E8315">
        <v>0</v>
      </c>
    </row>
    <row r="8316" spans="1:5" x14ac:dyDescent="0.3">
      <c r="A8316">
        <v>65030027</v>
      </c>
      <c r="B8316" t="s">
        <v>477</v>
      </c>
      <c r="C8316" t="s">
        <v>8</v>
      </c>
      <c r="D8316" t="s">
        <v>2412</v>
      </c>
      <c r="E8316">
        <v>0</v>
      </c>
    </row>
    <row r="8317" spans="1:5" x14ac:dyDescent="0.3">
      <c r="A8317">
        <v>65030027</v>
      </c>
      <c r="B8317" t="s">
        <v>477</v>
      </c>
      <c r="C8317" t="s">
        <v>8</v>
      </c>
      <c r="D8317" t="s">
        <v>2413</v>
      </c>
      <c r="E8317">
        <v>-2</v>
      </c>
    </row>
    <row r="8318" spans="1:5" x14ac:dyDescent="0.3">
      <c r="A8318">
        <v>91130041</v>
      </c>
      <c r="B8318" t="s">
        <v>479</v>
      </c>
      <c r="C8318" t="s">
        <v>8</v>
      </c>
      <c r="D8318" t="s">
        <v>2378</v>
      </c>
      <c r="E8318">
        <v>0</v>
      </c>
    </row>
    <row r="8319" spans="1:5" x14ac:dyDescent="0.3">
      <c r="A8319">
        <v>91130041</v>
      </c>
      <c r="B8319" t="s">
        <v>479</v>
      </c>
      <c r="C8319" t="s">
        <v>8</v>
      </c>
      <c r="D8319" t="s">
        <v>2379</v>
      </c>
      <c r="E8319">
        <v>0</v>
      </c>
    </row>
    <row r="8320" spans="1:5" x14ac:dyDescent="0.3">
      <c r="A8320">
        <v>91130041</v>
      </c>
      <c r="B8320" t="s">
        <v>479</v>
      </c>
      <c r="C8320" t="s">
        <v>8</v>
      </c>
      <c r="D8320" t="s">
        <v>2380</v>
      </c>
      <c r="E8320">
        <v>0</v>
      </c>
    </row>
    <row r="8321" spans="1:5" x14ac:dyDescent="0.3">
      <c r="A8321">
        <v>91130041</v>
      </c>
      <c r="B8321" t="s">
        <v>479</v>
      </c>
      <c r="C8321" t="s">
        <v>8</v>
      </c>
      <c r="D8321" t="s">
        <v>2381</v>
      </c>
      <c r="E8321">
        <v>0</v>
      </c>
    </row>
    <row r="8322" spans="1:5" x14ac:dyDescent="0.3">
      <c r="A8322">
        <v>91130041</v>
      </c>
      <c r="B8322" t="s">
        <v>479</v>
      </c>
      <c r="C8322" t="s">
        <v>8</v>
      </c>
      <c r="D8322" t="s">
        <v>2382</v>
      </c>
      <c r="E8322">
        <v>0</v>
      </c>
    </row>
    <row r="8323" spans="1:5" x14ac:dyDescent="0.3">
      <c r="A8323">
        <v>91130041</v>
      </c>
      <c r="B8323" t="s">
        <v>479</v>
      </c>
      <c r="C8323" t="s">
        <v>8</v>
      </c>
      <c r="D8323" t="s">
        <v>2383</v>
      </c>
      <c r="E8323">
        <v>0</v>
      </c>
    </row>
    <row r="8324" spans="1:5" x14ac:dyDescent="0.3">
      <c r="A8324">
        <v>91130041</v>
      </c>
      <c r="B8324" t="s">
        <v>479</v>
      </c>
      <c r="C8324" t="s">
        <v>8</v>
      </c>
      <c r="D8324" t="s">
        <v>2384</v>
      </c>
      <c r="E8324">
        <v>0</v>
      </c>
    </row>
    <row r="8325" spans="1:5" x14ac:dyDescent="0.3">
      <c r="A8325">
        <v>91130041</v>
      </c>
      <c r="B8325" t="s">
        <v>479</v>
      </c>
      <c r="C8325" t="s">
        <v>8</v>
      </c>
      <c r="D8325" t="s">
        <v>2385</v>
      </c>
      <c r="E8325">
        <v>0</v>
      </c>
    </row>
    <row r="8326" spans="1:5" x14ac:dyDescent="0.3">
      <c r="A8326">
        <v>91130041</v>
      </c>
      <c r="B8326" t="s">
        <v>479</v>
      </c>
      <c r="C8326" t="s">
        <v>8</v>
      </c>
      <c r="D8326" t="s">
        <v>2386</v>
      </c>
      <c r="E8326">
        <v>0</v>
      </c>
    </row>
    <row r="8327" spans="1:5" x14ac:dyDescent="0.3">
      <c r="A8327">
        <v>91130041</v>
      </c>
      <c r="B8327" t="s">
        <v>479</v>
      </c>
      <c r="C8327" t="s">
        <v>8</v>
      </c>
      <c r="D8327" t="s">
        <v>2387</v>
      </c>
      <c r="E8327">
        <v>0</v>
      </c>
    </row>
    <row r="8328" spans="1:5" x14ac:dyDescent="0.3">
      <c r="A8328">
        <v>91130041</v>
      </c>
      <c r="B8328" t="s">
        <v>479</v>
      </c>
      <c r="C8328" t="s">
        <v>8</v>
      </c>
      <c r="D8328" t="s">
        <v>2388</v>
      </c>
      <c r="E8328">
        <v>0</v>
      </c>
    </row>
    <row r="8329" spans="1:5" x14ac:dyDescent="0.3">
      <c r="A8329">
        <v>91130041</v>
      </c>
      <c r="B8329" t="s">
        <v>479</v>
      </c>
      <c r="C8329" t="s">
        <v>8</v>
      </c>
      <c r="D8329" t="s">
        <v>2389</v>
      </c>
      <c r="E8329">
        <v>-4</v>
      </c>
    </row>
    <row r="8330" spans="1:5" x14ac:dyDescent="0.3">
      <c r="A8330">
        <v>91130041</v>
      </c>
      <c r="B8330" t="s">
        <v>479</v>
      </c>
      <c r="C8330" t="s">
        <v>8</v>
      </c>
      <c r="D8330" t="s">
        <v>2390</v>
      </c>
      <c r="E8330">
        <v>0</v>
      </c>
    </row>
    <row r="8331" spans="1:5" x14ac:dyDescent="0.3">
      <c r="A8331">
        <v>91130041</v>
      </c>
      <c r="B8331" t="s">
        <v>479</v>
      </c>
      <c r="C8331" t="s">
        <v>8</v>
      </c>
      <c r="D8331" t="s">
        <v>2391</v>
      </c>
      <c r="E8331">
        <v>0</v>
      </c>
    </row>
    <row r="8332" spans="1:5" x14ac:dyDescent="0.3">
      <c r="A8332">
        <v>91130041</v>
      </c>
      <c r="B8332" t="s">
        <v>479</v>
      </c>
      <c r="C8332" t="s">
        <v>8</v>
      </c>
      <c r="D8332" t="s">
        <v>2392</v>
      </c>
      <c r="E8332">
        <v>0</v>
      </c>
    </row>
    <row r="8333" spans="1:5" x14ac:dyDescent="0.3">
      <c r="A8333">
        <v>91130041</v>
      </c>
      <c r="B8333" t="s">
        <v>479</v>
      </c>
      <c r="C8333" t="s">
        <v>8</v>
      </c>
      <c r="D8333" t="s">
        <v>2393</v>
      </c>
      <c r="E8333">
        <v>0</v>
      </c>
    </row>
    <row r="8334" spans="1:5" x14ac:dyDescent="0.3">
      <c r="A8334">
        <v>91130041</v>
      </c>
      <c r="B8334" t="s">
        <v>479</v>
      </c>
      <c r="C8334" t="s">
        <v>8</v>
      </c>
      <c r="D8334" t="s">
        <v>2394</v>
      </c>
      <c r="E8334">
        <v>0</v>
      </c>
    </row>
    <row r="8335" spans="1:5" x14ac:dyDescent="0.3">
      <c r="A8335">
        <v>91130041</v>
      </c>
      <c r="B8335" t="s">
        <v>479</v>
      </c>
      <c r="C8335" t="s">
        <v>8</v>
      </c>
      <c r="D8335" t="s">
        <v>2395</v>
      </c>
      <c r="E8335">
        <v>0</v>
      </c>
    </row>
    <row r="8336" spans="1:5" x14ac:dyDescent="0.3">
      <c r="A8336">
        <v>91130041</v>
      </c>
      <c r="B8336" t="s">
        <v>479</v>
      </c>
      <c r="C8336" t="s">
        <v>8</v>
      </c>
      <c r="D8336" t="s">
        <v>2396</v>
      </c>
      <c r="E8336">
        <v>0</v>
      </c>
    </row>
    <row r="8337" spans="1:5" x14ac:dyDescent="0.3">
      <c r="A8337">
        <v>91130041</v>
      </c>
      <c r="B8337" t="s">
        <v>479</v>
      </c>
      <c r="C8337" t="s">
        <v>8</v>
      </c>
      <c r="D8337" t="s">
        <v>2397</v>
      </c>
      <c r="E8337">
        <v>0</v>
      </c>
    </row>
    <row r="8338" spans="1:5" x14ac:dyDescent="0.3">
      <c r="A8338">
        <v>91130041</v>
      </c>
      <c r="B8338" t="s">
        <v>479</v>
      </c>
      <c r="C8338" t="s">
        <v>8</v>
      </c>
      <c r="D8338" t="s">
        <v>2398</v>
      </c>
      <c r="E8338">
        <v>0</v>
      </c>
    </row>
    <row r="8339" spans="1:5" x14ac:dyDescent="0.3">
      <c r="A8339">
        <v>91130041</v>
      </c>
      <c r="B8339" t="s">
        <v>479</v>
      </c>
      <c r="C8339" t="s">
        <v>8</v>
      </c>
      <c r="D8339" t="s">
        <v>2399</v>
      </c>
      <c r="E8339">
        <v>0</v>
      </c>
    </row>
    <row r="8340" spans="1:5" x14ac:dyDescent="0.3">
      <c r="A8340">
        <v>91130041</v>
      </c>
      <c r="B8340" t="s">
        <v>479</v>
      </c>
      <c r="C8340" t="s">
        <v>8</v>
      </c>
      <c r="D8340" t="s">
        <v>2400</v>
      </c>
      <c r="E8340">
        <v>0</v>
      </c>
    </row>
    <row r="8341" spans="1:5" x14ac:dyDescent="0.3">
      <c r="A8341">
        <v>91130041</v>
      </c>
      <c r="B8341" t="s">
        <v>479</v>
      </c>
      <c r="C8341" t="s">
        <v>8</v>
      </c>
      <c r="D8341" t="s">
        <v>2401</v>
      </c>
      <c r="E8341">
        <v>0</v>
      </c>
    </row>
    <row r="8342" spans="1:5" x14ac:dyDescent="0.3">
      <c r="A8342">
        <v>91130041</v>
      </c>
      <c r="B8342" t="s">
        <v>479</v>
      </c>
      <c r="C8342" t="s">
        <v>8</v>
      </c>
      <c r="D8342" t="s">
        <v>2402</v>
      </c>
      <c r="E8342">
        <v>-2</v>
      </c>
    </row>
    <row r="8343" spans="1:5" x14ac:dyDescent="0.3">
      <c r="A8343">
        <v>91130041</v>
      </c>
      <c r="B8343" t="s">
        <v>479</v>
      </c>
      <c r="C8343" t="s">
        <v>8</v>
      </c>
      <c r="D8343" t="s">
        <v>2403</v>
      </c>
      <c r="E8343">
        <v>0</v>
      </c>
    </row>
    <row r="8344" spans="1:5" x14ac:dyDescent="0.3">
      <c r="A8344">
        <v>91130041</v>
      </c>
      <c r="B8344" t="s">
        <v>479</v>
      </c>
      <c r="C8344" t="s">
        <v>8</v>
      </c>
      <c r="D8344" t="s">
        <v>2404</v>
      </c>
      <c r="E8344">
        <v>-5</v>
      </c>
    </row>
    <row r="8345" spans="1:5" x14ac:dyDescent="0.3">
      <c r="A8345">
        <v>91130041</v>
      </c>
      <c r="B8345" t="s">
        <v>479</v>
      </c>
      <c r="C8345" t="s">
        <v>8</v>
      </c>
      <c r="D8345" t="s">
        <v>2405</v>
      </c>
      <c r="E8345">
        <v>0</v>
      </c>
    </row>
    <row r="8346" spans="1:5" x14ac:dyDescent="0.3">
      <c r="A8346">
        <v>91130041</v>
      </c>
      <c r="B8346" t="s">
        <v>479</v>
      </c>
      <c r="C8346" t="s">
        <v>8</v>
      </c>
      <c r="D8346" t="s">
        <v>2406</v>
      </c>
      <c r="E8346">
        <v>0</v>
      </c>
    </row>
    <row r="8347" spans="1:5" x14ac:dyDescent="0.3">
      <c r="A8347">
        <v>91130041</v>
      </c>
      <c r="B8347" t="s">
        <v>479</v>
      </c>
      <c r="C8347" t="s">
        <v>8</v>
      </c>
      <c r="D8347" t="s">
        <v>2407</v>
      </c>
      <c r="E8347">
        <v>0</v>
      </c>
    </row>
    <row r="8348" spans="1:5" x14ac:dyDescent="0.3">
      <c r="A8348">
        <v>91130041</v>
      </c>
      <c r="B8348" t="s">
        <v>479</v>
      </c>
      <c r="C8348" t="s">
        <v>8</v>
      </c>
      <c r="D8348" t="s">
        <v>2408</v>
      </c>
      <c r="E8348">
        <v>0</v>
      </c>
    </row>
    <row r="8349" spans="1:5" x14ac:dyDescent="0.3">
      <c r="A8349">
        <v>91130041</v>
      </c>
      <c r="B8349" t="s">
        <v>479</v>
      </c>
      <c r="C8349" t="s">
        <v>8</v>
      </c>
      <c r="D8349" t="s">
        <v>2409</v>
      </c>
      <c r="E8349">
        <v>0</v>
      </c>
    </row>
    <row r="8350" spans="1:5" x14ac:dyDescent="0.3">
      <c r="A8350">
        <v>91130041</v>
      </c>
      <c r="B8350" t="s">
        <v>479</v>
      </c>
      <c r="C8350" t="s">
        <v>8</v>
      </c>
      <c r="D8350" t="s">
        <v>2410</v>
      </c>
      <c r="E8350">
        <v>-10</v>
      </c>
    </row>
    <row r="8351" spans="1:5" x14ac:dyDescent="0.3">
      <c r="A8351">
        <v>91130041</v>
      </c>
      <c r="B8351" t="s">
        <v>479</v>
      </c>
      <c r="C8351" t="s">
        <v>8</v>
      </c>
      <c r="D8351" t="s">
        <v>2411</v>
      </c>
      <c r="E8351">
        <v>0</v>
      </c>
    </row>
    <row r="8352" spans="1:5" x14ac:dyDescent="0.3">
      <c r="A8352">
        <v>91130041</v>
      </c>
      <c r="B8352" t="s">
        <v>479</v>
      </c>
      <c r="C8352" t="s">
        <v>8</v>
      </c>
      <c r="D8352" t="s">
        <v>2412</v>
      </c>
      <c r="E8352">
        <v>0</v>
      </c>
    </row>
    <row r="8353" spans="1:5" x14ac:dyDescent="0.3">
      <c r="A8353">
        <v>91130041</v>
      </c>
      <c r="B8353" t="s">
        <v>479</v>
      </c>
      <c r="C8353" t="s">
        <v>8</v>
      </c>
      <c r="D8353" t="s">
        <v>2413</v>
      </c>
      <c r="E8353">
        <v>0</v>
      </c>
    </row>
    <row r="8354" spans="1:5" x14ac:dyDescent="0.3">
      <c r="A8354">
        <v>45800155</v>
      </c>
      <c r="B8354" t="s">
        <v>481</v>
      </c>
      <c r="C8354" t="s">
        <v>8</v>
      </c>
      <c r="D8354" t="s">
        <v>2378</v>
      </c>
      <c r="E8354">
        <v>0</v>
      </c>
    </row>
    <row r="8355" spans="1:5" x14ac:dyDescent="0.3">
      <c r="A8355">
        <v>45800155</v>
      </c>
      <c r="B8355" t="s">
        <v>481</v>
      </c>
      <c r="C8355" t="s">
        <v>8</v>
      </c>
      <c r="D8355" t="s">
        <v>2379</v>
      </c>
      <c r="E8355">
        <v>0</v>
      </c>
    </row>
    <row r="8356" spans="1:5" x14ac:dyDescent="0.3">
      <c r="A8356">
        <v>45800155</v>
      </c>
      <c r="B8356" t="s">
        <v>481</v>
      </c>
      <c r="C8356" t="s">
        <v>8</v>
      </c>
      <c r="D8356" t="s">
        <v>2380</v>
      </c>
      <c r="E8356">
        <v>0</v>
      </c>
    </row>
    <row r="8357" spans="1:5" x14ac:dyDescent="0.3">
      <c r="A8357">
        <v>45800155</v>
      </c>
      <c r="B8357" t="s">
        <v>481</v>
      </c>
      <c r="C8357" t="s">
        <v>8</v>
      </c>
      <c r="D8357" t="s">
        <v>2381</v>
      </c>
      <c r="E8357">
        <v>0</v>
      </c>
    </row>
    <row r="8358" spans="1:5" x14ac:dyDescent="0.3">
      <c r="A8358">
        <v>45800155</v>
      </c>
      <c r="B8358" t="s">
        <v>481</v>
      </c>
      <c r="C8358" t="s">
        <v>8</v>
      </c>
      <c r="D8358" t="s">
        <v>2382</v>
      </c>
      <c r="E8358">
        <v>0</v>
      </c>
    </row>
    <row r="8359" spans="1:5" x14ac:dyDescent="0.3">
      <c r="A8359">
        <v>45800155</v>
      </c>
      <c r="B8359" t="s">
        <v>481</v>
      </c>
      <c r="C8359" t="s">
        <v>8</v>
      </c>
      <c r="D8359" t="s">
        <v>2383</v>
      </c>
      <c r="E8359">
        <v>0</v>
      </c>
    </row>
    <row r="8360" spans="1:5" x14ac:dyDescent="0.3">
      <c r="A8360">
        <v>45800155</v>
      </c>
      <c r="B8360" t="s">
        <v>481</v>
      </c>
      <c r="C8360" t="s">
        <v>8</v>
      </c>
      <c r="D8360" t="s">
        <v>2384</v>
      </c>
      <c r="E8360">
        <v>0</v>
      </c>
    </row>
    <row r="8361" spans="1:5" x14ac:dyDescent="0.3">
      <c r="A8361">
        <v>45800155</v>
      </c>
      <c r="B8361" t="s">
        <v>481</v>
      </c>
      <c r="C8361" t="s">
        <v>8</v>
      </c>
      <c r="D8361" t="s">
        <v>2385</v>
      </c>
      <c r="E8361">
        <v>0</v>
      </c>
    </row>
    <row r="8362" spans="1:5" x14ac:dyDescent="0.3">
      <c r="A8362">
        <v>45800155</v>
      </c>
      <c r="B8362" t="s">
        <v>481</v>
      </c>
      <c r="C8362" t="s">
        <v>8</v>
      </c>
      <c r="D8362" t="s">
        <v>2386</v>
      </c>
      <c r="E8362">
        <v>0</v>
      </c>
    </row>
    <row r="8363" spans="1:5" x14ac:dyDescent="0.3">
      <c r="A8363">
        <v>45800155</v>
      </c>
      <c r="B8363" t="s">
        <v>481</v>
      </c>
      <c r="C8363" t="s">
        <v>8</v>
      </c>
      <c r="D8363" t="s">
        <v>2387</v>
      </c>
      <c r="E8363">
        <v>0</v>
      </c>
    </row>
    <row r="8364" spans="1:5" x14ac:dyDescent="0.3">
      <c r="A8364">
        <v>45800155</v>
      </c>
      <c r="B8364" t="s">
        <v>481</v>
      </c>
      <c r="C8364" t="s">
        <v>8</v>
      </c>
      <c r="D8364" t="s">
        <v>2388</v>
      </c>
      <c r="E8364">
        <v>0</v>
      </c>
    </row>
    <row r="8365" spans="1:5" x14ac:dyDescent="0.3">
      <c r="A8365">
        <v>45800155</v>
      </c>
      <c r="B8365" t="s">
        <v>481</v>
      </c>
      <c r="C8365" t="s">
        <v>8</v>
      </c>
      <c r="D8365" t="s">
        <v>2389</v>
      </c>
      <c r="E8365">
        <v>-2</v>
      </c>
    </row>
    <row r="8366" spans="1:5" x14ac:dyDescent="0.3">
      <c r="A8366">
        <v>45800155</v>
      </c>
      <c r="B8366" t="s">
        <v>481</v>
      </c>
      <c r="C8366" t="s">
        <v>8</v>
      </c>
      <c r="D8366" t="s">
        <v>2390</v>
      </c>
      <c r="E8366">
        <v>0</v>
      </c>
    </row>
    <row r="8367" spans="1:5" x14ac:dyDescent="0.3">
      <c r="A8367">
        <v>45800155</v>
      </c>
      <c r="B8367" t="s">
        <v>481</v>
      </c>
      <c r="C8367" t="s">
        <v>8</v>
      </c>
      <c r="D8367" t="s">
        <v>2391</v>
      </c>
      <c r="E8367">
        <v>0</v>
      </c>
    </row>
    <row r="8368" spans="1:5" x14ac:dyDescent="0.3">
      <c r="A8368">
        <v>45800155</v>
      </c>
      <c r="B8368" t="s">
        <v>481</v>
      </c>
      <c r="C8368" t="s">
        <v>8</v>
      </c>
      <c r="D8368" t="s">
        <v>2392</v>
      </c>
      <c r="E8368">
        <v>0</v>
      </c>
    </row>
    <row r="8369" spans="1:5" x14ac:dyDescent="0.3">
      <c r="A8369">
        <v>45800155</v>
      </c>
      <c r="B8369" t="s">
        <v>481</v>
      </c>
      <c r="C8369" t="s">
        <v>8</v>
      </c>
      <c r="D8369" t="s">
        <v>2393</v>
      </c>
      <c r="E8369">
        <v>0</v>
      </c>
    </row>
    <row r="8370" spans="1:5" x14ac:dyDescent="0.3">
      <c r="A8370">
        <v>45800155</v>
      </c>
      <c r="B8370" t="s">
        <v>481</v>
      </c>
      <c r="C8370" t="s">
        <v>8</v>
      </c>
      <c r="D8370" t="s">
        <v>2394</v>
      </c>
      <c r="E8370">
        <v>0</v>
      </c>
    </row>
    <row r="8371" spans="1:5" x14ac:dyDescent="0.3">
      <c r="A8371">
        <v>45800155</v>
      </c>
      <c r="B8371" t="s">
        <v>481</v>
      </c>
      <c r="C8371" t="s">
        <v>8</v>
      </c>
      <c r="D8371" t="s">
        <v>2395</v>
      </c>
      <c r="E8371">
        <v>0</v>
      </c>
    </row>
    <row r="8372" spans="1:5" x14ac:dyDescent="0.3">
      <c r="A8372">
        <v>45800155</v>
      </c>
      <c r="B8372" t="s">
        <v>481</v>
      </c>
      <c r="C8372" t="s">
        <v>8</v>
      </c>
      <c r="D8372" t="s">
        <v>2396</v>
      </c>
      <c r="E8372">
        <v>0</v>
      </c>
    </row>
    <row r="8373" spans="1:5" x14ac:dyDescent="0.3">
      <c r="A8373">
        <v>45800155</v>
      </c>
      <c r="B8373" t="s">
        <v>481</v>
      </c>
      <c r="C8373" t="s">
        <v>8</v>
      </c>
      <c r="D8373" t="s">
        <v>2397</v>
      </c>
      <c r="E8373">
        <v>0</v>
      </c>
    </row>
    <row r="8374" spans="1:5" x14ac:dyDescent="0.3">
      <c r="A8374">
        <v>45800155</v>
      </c>
      <c r="B8374" t="s">
        <v>481</v>
      </c>
      <c r="C8374" t="s">
        <v>8</v>
      </c>
      <c r="D8374" t="s">
        <v>2398</v>
      </c>
      <c r="E8374">
        <v>0</v>
      </c>
    </row>
    <row r="8375" spans="1:5" x14ac:dyDescent="0.3">
      <c r="A8375">
        <v>45800155</v>
      </c>
      <c r="B8375" t="s">
        <v>481</v>
      </c>
      <c r="C8375" t="s">
        <v>8</v>
      </c>
      <c r="D8375" t="s">
        <v>2399</v>
      </c>
      <c r="E8375">
        <v>0</v>
      </c>
    </row>
    <row r="8376" spans="1:5" x14ac:dyDescent="0.3">
      <c r="A8376">
        <v>45800155</v>
      </c>
      <c r="B8376" t="s">
        <v>481</v>
      </c>
      <c r="C8376" t="s">
        <v>8</v>
      </c>
      <c r="D8376" t="s">
        <v>2400</v>
      </c>
      <c r="E8376">
        <v>0</v>
      </c>
    </row>
    <row r="8377" spans="1:5" x14ac:dyDescent="0.3">
      <c r="A8377">
        <v>45800155</v>
      </c>
      <c r="B8377" t="s">
        <v>481</v>
      </c>
      <c r="C8377" t="s">
        <v>8</v>
      </c>
      <c r="D8377" t="s">
        <v>2401</v>
      </c>
      <c r="E8377">
        <v>0</v>
      </c>
    </row>
    <row r="8378" spans="1:5" x14ac:dyDescent="0.3">
      <c r="A8378">
        <v>45800155</v>
      </c>
      <c r="B8378" t="s">
        <v>481</v>
      </c>
      <c r="C8378" t="s">
        <v>8</v>
      </c>
      <c r="D8378" t="s">
        <v>2402</v>
      </c>
      <c r="E8378">
        <v>0</v>
      </c>
    </row>
    <row r="8379" spans="1:5" x14ac:dyDescent="0.3">
      <c r="A8379">
        <v>45800155</v>
      </c>
      <c r="B8379" t="s">
        <v>481</v>
      </c>
      <c r="C8379" t="s">
        <v>8</v>
      </c>
      <c r="D8379" t="s">
        <v>2403</v>
      </c>
      <c r="E8379">
        <v>0</v>
      </c>
    </row>
    <row r="8380" spans="1:5" x14ac:dyDescent="0.3">
      <c r="A8380">
        <v>45800155</v>
      </c>
      <c r="B8380" t="s">
        <v>481</v>
      </c>
      <c r="C8380" t="s">
        <v>8</v>
      </c>
      <c r="D8380" t="s">
        <v>2404</v>
      </c>
      <c r="E8380">
        <v>0</v>
      </c>
    </row>
    <row r="8381" spans="1:5" x14ac:dyDescent="0.3">
      <c r="A8381">
        <v>45800155</v>
      </c>
      <c r="B8381" t="s">
        <v>481</v>
      </c>
      <c r="C8381" t="s">
        <v>8</v>
      </c>
      <c r="D8381" t="s">
        <v>2405</v>
      </c>
      <c r="E8381">
        <v>0</v>
      </c>
    </row>
    <row r="8382" spans="1:5" x14ac:dyDescent="0.3">
      <c r="A8382">
        <v>45800155</v>
      </c>
      <c r="B8382" t="s">
        <v>481</v>
      </c>
      <c r="C8382" t="s">
        <v>8</v>
      </c>
      <c r="D8382" t="s">
        <v>2406</v>
      </c>
      <c r="E8382">
        <v>-2</v>
      </c>
    </row>
    <row r="8383" spans="1:5" x14ac:dyDescent="0.3">
      <c r="A8383">
        <v>45800155</v>
      </c>
      <c r="B8383" t="s">
        <v>481</v>
      </c>
      <c r="C8383" t="s">
        <v>8</v>
      </c>
      <c r="D8383" t="s">
        <v>2407</v>
      </c>
      <c r="E8383">
        <v>0</v>
      </c>
    </row>
    <row r="8384" spans="1:5" x14ac:dyDescent="0.3">
      <c r="A8384">
        <v>45800155</v>
      </c>
      <c r="B8384" t="s">
        <v>481</v>
      </c>
      <c r="C8384" t="s">
        <v>8</v>
      </c>
      <c r="D8384" t="s">
        <v>2408</v>
      </c>
      <c r="E8384">
        <v>0</v>
      </c>
    </row>
    <row r="8385" spans="1:5" x14ac:dyDescent="0.3">
      <c r="A8385">
        <v>45800155</v>
      </c>
      <c r="B8385" t="s">
        <v>481</v>
      </c>
      <c r="C8385" t="s">
        <v>8</v>
      </c>
      <c r="D8385" t="s">
        <v>2409</v>
      </c>
      <c r="E8385">
        <v>0</v>
      </c>
    </row>
    <row r="8386" spans="1:5" x14ac:dyDescent="0.3">
      <c r="A8386">
        <v>45800155</v>
      </c>
      <c r="B8386" t="s">
        <v>481</v>
      </c>
      <c r="C8386" t="s">
        <v>8</v>
      </c>
      <c r="D8386" t="s">
        <v>2410</v>
      </c>
      <c r="E8386">
        <v>0</v>
      </c>
    </row>
    <row r="8387" spans="1:5" x14ac:dyDescent="0.3">
      <c r="A8387">
        <v>45800155</v>
      </c>
      <c r="B8387" t="s">
        <v>481</v>
      </c>
      <c r="C8387" t="s">
        <v>8</v>
      </c>
      <c r="D8387" t="s">
        <v>2411</v>
      </c>
      <c r="E8387">
        <v>0</v>
      </c>
    </row>
    <row r="8388" spans="1:5" x14ac:dyDescent="0.3">
      <c r="A8388">
        <v>45800155</v>
      </c>
      <c r="B8388" t="s">
        <v>481</v>
      </c>
      <c r="C8388" t="s">
        <v>8</v>
      </c>
      <c r="D8388" t="s">
        <v>2412</v>
      </c>
      <c r="E8388">
        <v>0</v>
      </c>
    </row>
    <row r="8389" spans="1:5" x14ac:dyDescent="0.3">
      <c r="A8389">
        <v>45800155</v>
      </c>
      <c r="B8389" t="s">
        <v>481</v>
      </c>
      <c r="C8389" t="s">
        <v>8</v>
      </c>
      <c r="D8389" t="s">
        <v>2413</v>
      </c>
      <c r="E8389">
        <v>0</v>
      </c>
    </row>
    <row r="8390" spans="1:5" x14ac:dyDescent="0.3">
      <c r="A8390">
        <v>59040002</v>
      </c>
      <c r="B8390" t="s">
        <v>483</v>
      </c>
      <c r="C8390" t="s">
        <v>8</v>
      </c>
      <c r="D8390" t="s">
        <v>2378</v>
      </c>
      <c r="E8390">
        <v>0</v>
      </c>
    </row>
    <row r="8391" spans="1:5" x14ac:dyDescent="0.3">
      <c r="A8391">
        <v>59040002</v>
      </c>
      <c r="B8391" t="s">
        <v>483</v>
      </c>
      <c r="C8391" t="s">
        <v>8</v>
      </c>
      <c r="D8391" t="s">
        <v>2379</v>
      </c>
      <c r="E8391">
        <v>0</v>
      </c>
    </row>
    <row r="8392" spans="1:5" x14ac:dyDescent="0.3">
      <c r="A8392">
        <v>59040002</v>
      </c>
      <c r="B8392" t="s">
        <v>483</v>
      </c>
      <c r="C8392" t="s">
        <v>8</v>
      </c>
      <c r="D8392" t="s">
        <v>2380</v>
      </c>
      <c r="E8392">
        <v>0</v>
      </c>
    </row>
    <row r="8393" spans="1:5" x14ac:dyDescent="0.3">
      <c r="A8393">
        <v>59040002</v>
      </c>
      <c r="B8393" t="s">
        <v>483</v>
      </c>
      <c r="C8393" t="s">
        <v>8</v>
      </c>
      <c r="D8393" t="s">
        <v>2381</v>
      </c>
      <c r="E8393">
        <v>0</v>
      </c>
    </row>
    <row r="8394" spans="1:5" x14ac:dyDescent="0.3">
      <c r="A8394">
        <v>59040002</v>
      </c>
      <c r="B8394" t="s">
        <v>483</v>
      </c>
      <c r="C8394" t="s">
        <v>8</v>
      </c>
      <c r="D8394" t="s">
        <v>2382</v>
      </c>
      <c r="E8394">
        <v>0</v>
      </c>
    </row>
    <row r="8395" spans="1:5" x14ac:dyDescent="0.3">
      <c r="A8395">
        <v>59040002</v>
      </c>
      <c r="B8395" t="s">
        <v>483</v>
      </c>
      <c r="C8395" t="s">
        <v>8</v>
      </c>
      <c r="D8395" t="s">
        <v>2383</v>
      </c>
      <c r="E8395">
        <v>-1</v>
      </c>
    </row>
    <row r="8396" spans="1:5" x14ac:dyDescent="0.3">
      <c r="A8396">
        <v>59040002</v>
      </c>
      <c r="B8396" t="s">
        <v>483</v>
      </c>
      <c r="C8396" t="s">
        <v>8</v>
      </c>
      <c r="D8396" t="s">
        <v>2384</v>
      </c>
      <c r="E8396">
        <v>0</v>
      </c>
    </row>
    <row r="8397" spans="1:5" x14ac:dyDescent="0.3">
      <c r="A8397">
        <v>59040002</v>
      </c>
      <c r="B8397" t="s">
        <v>483</v>
      </c>
      <c r="C8397" t="s">
        <v>8</v>
      </c>
      <c r="D8397" t="s">
        <v>2385</v>
      </c>
      <c r="E8397">
        <v>0</v>
      </c>
    </row>
    <row r="8398" spans="1:5" x14ac:dyDescent="0.3">
      <c r="A8398">
        <v>59040002</v>
      </c>
      <c r="B8398" t="s">
        <v>483</v>
      </c>
      <c r="C8398" t="s">
        <v>8</v>
      </c>
      <c r="D8398" t="s">
        <v>2386</v>
      </c>
      <c r="E8398">
        <v>0</v>
      </c>
    </row>
    <row r="8399" spans="1:5" x14ac:dyDescent="0.3">
      <c r="A8399">
        <v>59040002</v>
      </c>
      <c r="B8399" t="s">
        <v>483</v>
      </c>
      <c r="C8399" t="s">
        <v>8</v>
      </c>
      <c r="D8399" t="s">
        <v>2387</v>
      </c>
      <c r="E8399">
        <v>0</v>
      </c>
    </row>
    <row r="8400" spans="1:5" x14ac:dyDescent="0.3">
      <c r="A8400">
        <v>59040002</v>
      </c>
      <c r="B8400" t="s">
        <v>483</v>
      </c>
      <c r="C8400" t="s">
        <v>8</v>
      </c>
      <c r="D8400" t="s">
        <v>2388</v>
      </c>
      <c r="E8400">
        <v>0</v>
      </c>
    </row>
    <row r="8401" spans="1:5" x14ac:dyDescent="0.3">
      <c r="A8401">
        <v>59040002</v>
      </c>
      <c r="B8401" t="s">
        <v>483</v>
      </c>
      <c r="C8401" t="s">
        <v>8</v>
      </c>
      <c r="D8401" t="s">
        <v>2389</v>
      </c>
      <c r="E8401">
        <v>0</v>
      </c>
    </row>
    <row r="8402" spans="1:5" x14ac:dyDescent="0.3">
      <c r="A8402">
        <v>59040002</v>
      </c>
      <c r="B8402" t="s">
        <v>483</v>
      </c>
      <c r="C8402" t="s">
        <v>8</v>
      </c>
      <c r="D8402" t="s">
        <v>2390</v>
      </c>
      <c r="E8402">
        <v>0</v>
      </c>
    </row>
    <row r="8403" spans="1:5" x14ac:dyDescent="0.3">
      <c r="A8403">
        <v>59040002</v>
      </c>
      <c r="B8403" t="s">
        <v>483</v>
      </c>
      <c r="C8403" t="s">
        <v>8</v>
      </c>
      <c r="D8403" t="s">
        <v>2391</v>
      </c>
      <c r="E8403">
        <v>0</v>
      </c>
    </row>
    <row r="8404" spans="1:5" x14ac:dyDescent="0.3">
      <c r="A8404">
        <v>59040002</v>
      </c>
      <c r="B8404" t="s">
        <v>483</v>
      </c>
      <c r="C8404" t="s">
        <v>8</v>
      </c>
      <c r="D8404" t="s">
        <v>2392</v>
      </c>
      <c r="E8404">
        <v>0</v>
      </c>
    </row>
    <row r="8405" spans="1:5" x14ac:dyDescent="0.3">
      <c r="A8405">
        <v>59040002</v>
      </c>
      <c r="B8405" t="s">
        <v>483</v>
      </c>
      <c r="C8405" t="s">
        <v>8</v>
      </c>
      <c r="D8405" t="s">
        <v>2393</v>
      </c>
      <c r="E8405">
        <v>0</v>
      </c>
    </row>
    <row r="8406" spans="1:5" x14ac:dyDescent="0.3">
      <c r="A8406">
        <v>59040002</v>
      </c>
      <c r="B8406" t="s">
        <v>483</v>
      </c>
      <c r="C8406" t="s">
        <v>8</v>
      </c>
      <c r="D8406" t="s">
        <v>2394</v>
      </c>
      <c r="E8406">
        <v>0</v>
      </c>
    </row>
    <row r="8407" spans="1:5" x14ac:dyDescent="0.3">
      <c r="A8407">
        <v>59040002</v>
      </c>
      <c r="B8407" t="s">
        <v>483</v>
      </c>
      <c r="C8407" t="s">
        <v>8</v>
      </c>
      <c r="D8407" t="s">
        <v>2395</v>
      </c>
      <c r="E8407">
        <v>0</v>
      </c>
    </row>
    <row r="8408" spans="1:5" x14ac:dyDescent="0.3">
      <c r="A8408">
        <v>59040002</v>
      </c>
      <c r="B8408" t="s">
        <v>483</v>
      </c>
      <c r="C8408" t="s">
        <v>8</v>
      </c>
      <c r="D8408" t="s">
        <v>2396</v>
      </c>
      <c r="E8408">
        <v>0</v>
      </c>
    </row>
    <row r="8409" spans="1:5" x14ac:dyDescent="0.3">
      <c r="A8409">
        <v>59040002</v>
      </c>
      <c r="B8409" t="s">
        <v>483</v>
      </c>
      <c r="C8409" t="s">
        <v>8</v>
      </c>
      <c r="D8409" t="s">
        <v>2397</v>
      </c>
      <c r="E8409">
        <v>0</v>
      </c>
    </row>
    <row r="8410" spans="1:5" x14ac:dyDescent="0.3">
      <c r="A8410">
        <v>59040002</v>
      </c>
      <c r="B8410" t="s">
        <v>483</v>
      </c>
      <c r="C8410" t="s">
        <v>8</v>
      </c>
      <c r="D8410" t="s">
        <v>2398</v>
      </c>
      <c r="E8410">
        <v>0</v>
      </c>
    </row>
    <row r="8411" spans="1:5" x14ac:dyDescent="0.3">
      <c r="A8411">
        <v>59040002</v>
      </c>
      <c r="B8411" t="s">
        <v>483</v>
      </c>
      <c r="C8411" t="s">
        <v>8</v>
      </c>
      <c r="D8411" t="s">
        <v>2399</v>
      </c>
      <c r="E8411">
        <v>0</v>
      </c>
    </row>
    <row r="8412" spans="1:5" x14ac:dyDescent="0.3">
      <c r="A8412">
        <v>59040002</v>
      </c>
      <c r="B8412" t="s">
        <v>483</v>
      </c>
      <c r="C8412" t="s">
        <v>8</v>
      </c>
      <c r="D8412" t="s">
        <v>2400</v>
      </c>
      <c r="E8412">
        <v>0</v>
      </c>
    </row>
    <row r="8413" spans="1:5" x14ac:dyDescent="0.3">
      <c r="A8413">
        <v>59040002</v>
      </c>
      <c r="B8413" t="s">
        <v>483</v>
      </c>
      <c r="C8413" t="s">
        <v>8</v>
      </c>
      <c r="D8413" t="s">
        <v>2401</v>
      </c>
      <c r="E8413">
        <v>0</v>
      </c>
    </row>
    <row r="8414" spans="1:5" x14ac:dyDescent="0.3">
      <c r="A8414">
        <v>59040002</v>
      </c>
      <c r="B8414" t="s">
        <v>483</v>
      </c>
      <c r="C8414" t="s">
        <v>8</v>
      </c>
      <c r="D8414" t="s">
        <v>2402</v>
      </c>
      <c r="E8414">
        <v>0</v>
      </c>
    </row>
    <row r="8415" spans="1:5" x14ac:dyDescent="0.3">
      <c r="A8415">
        <v>59040002</v>
      </c>
      <c r="B8415" t="s">
        <v>483</v>
      </c>
      <c r="C8415" t="s">
        <v>8</v>
      </c>
      <c r="D8415" t="s">
        <v>2403</v>
      </c>
      <c r="E8415">
        <v>0</v>
      </c>
    </row>
    <row r="8416" spans="1:5" x14ac:dyDescent="0.3">
      <c r="A8416">
        <v>59040002</v>
      </c>
      <c r="B8416" t="s">
        <v>483</v>
      </c>
      <c r="C8416" t="s">
        <v>8</v>
      </c>
      <c r="D8416" t="s">
        <v>2404</v>
      </c>
      <c r="E8416">
        <v>0</v>
      </c>
    </row>
    <row r="8417" spans="1:5" x14ac:dyDescent="0.3">
      <c r="A8417">
        <v>59040002</v>
      </c>
      <c r="B8417" t="s">
        <v>483</v>
      </c>
      <c r="C8417" t="s">
        <v>8</v>
      </c>
      <c r="D8417" t="s">
        <v>2405</v>
      </c>
      <c r="E8417">
        <v>0</v>
      </c>
    </row>
    <row r="8418" spans="1:5" x14ac:dyDescent="0.3">
      <c r="A8418">
        <v>59040002</v>
      </c>
      <c r="B8418" t="s">
        <v>483</v>
      </c>
      <c r="C8418" t="s">
        <v>8</v>
      </c>
      <c r="D8418" t="s">
        <v>2406</v>
      </c>
      <c r="E8418">
        <v>0</v>
      </c>
    </row>
    <row r="8419" spans="1:5" x14ac:dyDescent="0.3">
      <c r="A8419">
        <v>59040002</v>
      </c>
      <c r="B8419" t="s">
        <v>483</v>
      </c>
      <c r="C8419" t="s">
        <v>8</v>
      </c>
      <c r="D8419" t="s">
        <v>2407</v>
      </c>
      <c r="E8419">
        <v>0</v>
      </c>
    </row>
    <row r="8420" spans="1:5" x14ac:dyDescent="0.3">
      <c r="A8420">
        <v>59040002</v>
      </c>
      <c r="B8420" t="s">
        <v>483</v>
      </c>
      <c r="C8420" t="s">
        <v>8</v>
      </c>
      <c r="D8420" t="s">
        <v>2408</v>
      </c>
      <c r="E8420">
        <v>0</v>
      </c>
    </row>
    <row r="8421" spans="1:5" x14ac:dyDescent="0.3">
      <c r="A8421">
        <v>59040002</v>
      </c>
      <c r="B8421" t="s">
        <v>483</v>
      </c>
      <c r="C8421" t="s">
        <v>8</v>
      </c>
      <c r="D8421" t="s">
        <v>2409</v>
      </c>
      <c r="E8421">
        <v>0</v>
      </c>
    </row>
    <row r="8422" spans="1:5" x14ac:dyDescent="0.3">
      <c r="A8422">
        <v>59040002</v>
      </c>
      <c r="B8422" t="s">
        <v>483</v>
      </c>
      <c r="C8422" t="s">
        <v>8</v>
      </c>
      <c r="D8422" t="s">
        <v>2410</v>
      </c>
      <c r="E8422">
        <v>0</v>
      </c>
    </row>
    <row r="8423" spans="1:5" x14ac:dyDescent="0.3">
      <c r="A8423">
        <v>59040002</v>
      </c>
      <c r="B8423" t="s">
        <v>483</v>
      </c>
      <c r="C8423" t="s">
        <v>8</v>
      </c>
      <c r="D8423" t="s">
        <v>2411</v>
      </c>
      <c r="E8423">
        <v>-1</v>
      </c>
    </row>
    <row r="8424" spans="1:5" x14ac:dyDescent="0.3">
      <c r="A8424">
        <v>59040002</v>
      </c>
      <c r="B8424" t="s">
        <v>483</v>
      </c>
      <c r="C8424" t="s">
        <v>8</v>
      </c>
      <c r="D8424" t="s">
        <v>2412</v>
      </c>
      <c r="E8424">
        <v>0</v>
      </c>
    </row>
    <row r="8425" spans="1:5" x14ac:dyDescent="0.3">
      <c r="A8425">
        <v>59040002</v>
      </c>
      <c r="B8425" t="s">
        <v>483</v>
      </c>
      <c r="C8425" t="s">
        <v>8</v>
      </c>
      <c r="D8425" t="s">
        <v>2413</v>
      </c>
      <c r="E8425">
        <v>-1</v>
      </c>
    </row>
    <row r="8426" spans="1:5" x14ac:dyDescent="0.3">
      <c r="A8426">
        <v>65210068</v>
      </c>
      <c r="B8426" t="s">
        <v>485</v>
      </c>
      <c r="C8426" t="s">
        <v>8</v>
      </c>
      <c r="D8426" t="s">
        <v>2378</v>
      </c>
      <c r="E8426">
        <v>0</v>
      </c>
    </row>
    <row r="8427" spans="1:5" x14ac:dyDescent="0.3">
      <c r="A8427">
        <v>65210068</v>
      </c>
      <c r="B8427" t="s">
        <v>485</v>
      </c>
      <c r="C8427" t="s">
        <v>8</v>
      </c>
      <c r="D8427" t="s">
        <v>2379</v>
      </c>
      <c r="E8427">
        <v>0</v>
      </c>
    </row>
    <row r="8428" spans="1:5" x14ac:dyDescent="0.3">
      <c r="A8428">
        <v>65210068</v>
      </c>
      <c r="B8428" t="s">
        <v>485</v>
      </c>
      <c r="C8428" t="s">
        <v>8</v>
      </c>
      <c r="D8428" t="s">
        <v>2380</v>
      </c>
      <c r="E8428">
        <v>0</v>
      </c>
    </row>
    <row r="8429" spans="1:5" x14ac:dyDescent="0.3">
      <c r="A8429">
        <v>65210068</v>
      </c>
      <c r="B8429" t="s">
        <v>485</v>
      </c>
      <c r="C8429" t="s">
        <v>8</v>
      </c>
      <c r="D8429" t="s">
        <v>2381</v>
      </c>
      <c r="E8429">
        <v>0</v>
      </c>
    </row>
    <row r="8430" spans="1:5" x14ac:dyDescent="0.3">
      <c r="A8430">
        <v>65210068</v>
      </c>
      <c r="B8430" t="s">
        <v>485</v>
      </c>
      <c r="C8430" t="s">
        <v>8</v>
      </c>
      <c r="D8430" t="s">
        <v>2382</v>
      </c>
      <c r="E8430">
        <v>0</v>
      </c>
    </row>
    <row r="8431" spans="1:5" x14ac:dyDescent="0.3">
      <c r="A8431">
        <v>65210068</v>
      </c>
      <c r="B8431" t="s">
        <v>485</v>
      </c>
      <c r="C8431" t="s">
        <v>8</v>
      </c>
      <c r="D8431" t="s">
        <v>2383</v>
      </c>
      <c r="E8431">
        <v>0</v>
      </c>
    </row>
    <row r="8432" spans="1:5" x14ac:dyDescent="0.3">
      <c r="A8432">
        <v>65210068</v>
      </c>
      <c r="B8432" t="s">
        <v>485</v>
      </c>
      <c r="C8432" t="s">
        <v>8</v>
      </c>
      <c r="D8432" t="s">
        <v>2384</v>
      </c>
      <c r="E8432">
        <v>0</v>
      </c>
    </row>
    <row r="8433" spans="1:5" x14ac:dyDescent="0.3">
      <c r="A8433">
        <v>65210068</v>
      </c>
      <c r="B8433" t="s">
        <v>485</v>
      </c>
      <c r="C8433" t="s">
        <v>8</v>
      </c>
      <c r="D8433" t="s">
        <v>2385</v>
      </c>
      <c r="E8433">
        <v>0</v>
      </c>
    </row>
    <row r="8434" spans="1:5" x14ac:dyDescent="0.3">
      <c r="A8434">
        <v>65210068</v>
      </c>
      <c r="B8434" t="s">
        <v>485</v>
      </c>
      <c r="C8434" t="s">
        <v>8</v>
      </c>
      <c r="D8434" t="s">
        <v>2386</v>
      </c>
      <c r="E8434">
        <v>0</v>
      </c>
    </row>
    <row r="8435" spans="1:5" x14ac:dyDescent="0.3">
      <c r="A8435">
        <v>65210068</v>
      </c>
      <c r="B8435" t="s">
        <v>485</v>
      </c>
      <c r="C8435" t="s">
        <v>8</v>
      </c>
      <c r="D8435" t="s">
        <v>2387</v>
      </c>
      <c r="E8435">
        <v>0</v>
      </c>
    </row>
    <row r="8436" spans="1:5" x14ac:dyDescent="0.3">
      <c r="A8436">
        <v>65210068</v>
      </c>
      <c r="B8436" t="s">
        <v>485</v>
      </c>
      <c r="C8436" t="s">
        <v>8</v>
      </c>
      <c r="D8436" t="s">
        <v>2388</v>
      </c>
      <c r="E8436">
        <v>0</v>
      </c>
    </row>
    <row r="8437" spans="1:5" x14ac:dyDescent="0.3">
      <c r="A8437">
        <v>65210068</v>
      </c>
      <c r="B8437" t="s">
        <v>485</v>
      </c>
      <c r="C8437" t="s">
        <v>8</v>
      </c>
      <c r="D8437" t="s">
        <v>2389</v>
      </c>
      <c r="E8437">
        <v>0</v>
      </c>
    </row>
    <row r="8438" spans="1:5" x14ac:dyDescent="0.3">
      <c r="A8438">
        <v>65210068</v>
      </c>
      <c r="B8438" t="s">
        <v>485</v>
      </c>
      <c r="C8438" t="s">
        <v>8</v>
      </c>
      <c r="D8438" t="s">
        <v>2390</v>
      </c>
      <c r="E8438">
        <v>-1</v>
      </c>
    </row>
    <row r="8439" spans="1:5" x14ac:dyDescent="0.3">
      <c r="A8439">
        <v>65210068</v>
      </c>
      <c r="B8439" t="s">
        <v>485</v>
      </c>
      <c r="C8439" t="s">
        <v>8</v>
      </c>
      <c r="D8439" t="s">
        <v>2391</v>
      </c>
      <c r="E8439">
        <v>0</v>
      </c>
    </row>
    <row r="8440" spans="1:5" x14ac:dyDescent="0.3">
      <c r="A8440">
        <v>65210068</v>
      </c>
      <c r="B8440" t="s">
        <v>485</v>
      </c>
      <c r="C8440" t="s">
        <v>8</v>
      </c>
      <c r="D8440" t="s">
        <v>2392</v>
      </c>
      <c r="E8440">
        <v>0</v>
      </c>
    </row>
    <row r="8441" spans="1:5" x14ac:dyDescent="0.3">
      <c r="A8441">
        <v>65210068</v>
      </c>
      <c r="B8441" t="s">
        <v>485</v>
      </c>
      <c r="C8441" t="s">
        <v>8</v>
      </c>
      <c r="D8441" t="s">
        <v>2393</v>
      </c>
      <c r="E8441">
        <v>-6</v>
      </c>
    </row>
    <row r="8442" spans="1:5" x14ac:dyDescent="0.3">
      <c r="A8442">
        <v>65210068</v>
      </c>
      <c r="B8442" t="s">
        <v>485</v>
      </c>
      <c r="C8442" t="s">
        <v>8</v>
      </c>
      <c r="D8442" t="s">
        <v>2394</v>
      </c>
      <c r="E8442">
        <v>0</v>
      </c>
    </row>
    <row r="8443" spans="1:5" x14ac:dyDescent="0.3">
      <c r="A8443">
        <v>65210068</v>
      </c>
      <c r="B8443" t="s">
        <v>485</v>
      </c>
      <c r="C8443" t="s">
        <v>8</v>
      </c>
      <c r="D8443" t="s">
        <v>2395</v>
      </c>
      <c r="E8443">
        <v>0</v>
      </c>
    </row>
    <row r="8444" spans="1:5" x14ac:dyDescent="0.3">
      <c r="A8444">
        <v>65210068</v>
      </c>
      <c r="B8444" t="s">
        <v>485</v>
      </c>
      <c r="C8444" t="s">
        <v>8</v>
      </c>
      <c r="D8444" t="s">
        <v>2396</v>
      </c>
      <c r="E8444">
        <v>0</v>
      </c>
    </row>
    <row r="8445" spans="1:5" x14ac:dyDescent="0.3">
      <c r="A8445">
        <v>65210068</v>
      </c>
      <c r="B8445" t="s">
        <v>485</v>
      </c>
      <c r="C8445" t="s">
        <v>8</v>
      </c>
      <c r="D8445" t="s">
        <v>2397</v>
      </c>
      <c r="E8445">
        <v>0</v>
      </c>
    </row>
    <row r="8446" spans="1:5" x14ac:dyDescent="0.3">
      <c r="A8446">
        <v>65210068</v>
      </c>
      <c r="B8446" t="s">
        <v>485</v>
      </c>
      <c r="C8446" t="s">
        <v>8</v>
      </c>
      <c r="D8446" t="s">
        <v>2398</v>
      </c>
      <c r="E8446">
        <v>0</v>
      </c>
    </row>
    <row r="8447" spans="1:5" x14ac:dyDescent="0.3">
      <c r="A8447">
        <v>65210068</v>
      </c>
      <c r="B8447" t="s">
        <v>485</v>
      </c>
      <c r="C8447" t="s">
        <v>8</v>
      </c>
      <c r="D8447" t="s">
        <v>2399</v>
      </c>
      <c r="E8447">
        <v>0</v>
      </c>
    </row>
    <row r="8448" spans="1:5" x14ac:dyDescent="0.3">
      <c r="A8448">
        <v>65210068</v>
      </c>
      <c r="B8448" t="s">
        <v>485</v>
      </c>
      <c r="C8448" t="s">
        <v>8</v>
      </c>
      <c r="D8448" t="s">
        <v>2400</v>
      </c>
      <c r="E8448">
        <v>0</v>
      </c>
    </row>
    <row r="8449" spans="1:5" x14ac:dyDescent="0.3">
      <c r="A8449">
        <v>65210068</v>
      </c>
      <c r="B8449" t="s">
        <v>485</v>
      </c>
      <c r="C8449" t="s">
        <v>8</v>
      </c>
      <c r="D8449" t="s">
        <v>2401</v>
      </c>
      <c r="E8449">
        <v>0</v>
      </c>
    </row>
    <row r="8450" spans="1:5" x14ac:dyDescent="0.3">
      <c r="A8450">
        <v>65210068</v>
      </c>
      <c r="B8450" t="s">
        <v>485</v>
      </c>
      <c r="C8450" t="s">
        <v>8</v>
      </c>
      <c r="D8450" t="s">
        <v>2402</v>
      </c>
      <c r="E8450">
        <v>-10</v>
      </c>
    </row>
    <row r="8451" spans="1:5" x14ac:dyDescent="0.3">
      <c r="A8451">
        <v>65210068</v>
      </c>
      <c r="B8451" t="s">
        <v>485</v>
      </c>
      <c r="C8451" t="s">
        <v>8</v>
      </c>
      <c r="D8451" t="s">
        <v>2403</v>
      </c>
      <c r="E8451">
        <v>0</v>
      </c>
    </row>
    <row r="8452" spans="1:5" x14ac:dyDescent="0.3">
      <c r="A8452">
        <v>65210068</v>
      </c>
      <c r="B8452" t="s">
        <v>485</v>
      </c>
      <c r="C8452" t="s">
        <v>8</v>
      </c>
      <c r="D8452" t="s">
        <v>2404</v>
      </c>
      <c r="E8452">
        <v>0</v>
      </c>
    </row>
    <row r="8453" spans="1:5" x14ac:dyDescent="0.3">
      <c r="A8453">
        <v>65210068</v>
      </c>
      <c r="B8453" t="s">
        <v>485</v>
      </c>
      <c r="C8453" t="s">
        <v>8</v>
      </c>
      <c r="D8453" t="s">
        <v>2405</v>
      </c>
      <c r="E8453">
        <v>0</v>
      </c>
    </row>
    <row r="8454" spans="1:5" x14ac:dyDescent="0.3">
      <c r="A8454">
        <v>65210068</v>
      </c>
      <c r="B8454" t="s">
        <v>485</v>
      </c>
      <c r="C8454" t="s">
        <v>8</v>
      </c>
      <c r="D8454" t="s">
        <v>2406</v>
      </c>
      <c r="E8454">
        <v>0</v>
      </c>
    </row>
    <row r="8455" spans="1:5" x14ac:dyDescent="0.3">
      <c r="A8455">
        <v>65210068</v>
      </c>
      <c r="B8455" t="s">
        <v>485</v>
      </c>
      <c r="C8455" t="s">
        <v>8</v>
      </c>
      <c r="D8455" t="s">
        <v>2407</v>
      </c>
      <c r="E8455">
        <v>0</v>
      </c>
    </row>
    <row r="8456" spans="1:5" x14ac:dyDescent="0.3">
      <c r="A8456">
        <v>65210068</v>
      </c>
      <c r="B8456" t="s">
        <v>485</v>
      </c>
      <c r="C8456" t="s">
        <v>8</v>
      </c>
      <c r="D8456" t="s">
        <v>2408</v>
      </c>
      <c r="E8456">
        <v>0</v>
      </c>
    </row>
    <row r="8457" spans="1:5" x14ac:dyDescent="0.3">
      <c r="A8457">
        <v>65210068</v>
      </c>
      <c r="B8457" t="s">
        <v>485</v>
      </c>
      <c r="C8457" t="s">
        <v>8</v>
      </c>
      <c r="D8457" t="s">
        <v>2409</v>
      </c>
      <c r="E8457">
        <v>0</v>
      </c>
    </row>
    <row r="8458" spans="1:5" x14ac:dyDescent="0.3">
      <c r="A8458">
        <v>65210068</v>
      </c>
      <c r="B8458" t="s">
        <v>485</v>
      </c>
      <c r="C8458" t="s">
        <v>8</v>
      </c>
      <c r="D8458" t="s">
        <v>2410</v>
      </c>
      <c r="E8458">
        <v>0</v>
      </c>
    </row>
    <row r="8459" spans="1:5" x14ac:dyDescent="0.3">
      <c r="A8459">
        <v>65210068</v>
      </c>
      <c r="B8459" t="s">
        <v>485</v>
      </c>
      <c r="C8459" t="s">
        <v>8</v>
      </c>
      <c r="D8459" t="s">
        <v>2411</v>
      </c>
      <c r="E8459">
        <v>0</v>
      </c>
    </row>
    <row r="8460" spans="1:5" x14ac:dyDescent="0.3">
      <c r="A8460">
        <v>65210068</v>
      </c>
      <c r="B8460" t="s">
        <v>485</v>
      </c>
      <c r="C8460" t="s">
        <v>8</v>
      </c>
      <c r="D8460" t="s">
        <v>2412</v>
      </c>
      <c r="E8460">
        <v>0</v>
      </c>
    </row>
    <row r="8461" spans="1:5" x14ac:dyDescent="0.3">
      <c r="A8461">
        <v>65210068</v>
      </c>
      <c r="B8461" t="s">
        <v>485</v>
      </c>
      <c r="C8461" t="s">
        <v>8</v>
      </c>
      <c r="D8461" t="s">
        <v>2413</v>
      </c>
      <c r="E8461">
        <v>0</v>
      </c>
    </row>
    <row r="8462" spans="1:5" x14ac:dyDescent="0.3">
      <c r="A8462">
        <v>87220024</v>
      </c>
      <c r="B8462" t="s">
        <v>487</v>
      </c>
      <c r="C8462" t="s">
        <v>8</v>
      </c>
      <c r="D8462" t="s">
        <v>2378</v>
      </c>
      <c r="E8462">
        <v>0</v>
      </c>
    </row>
    <row r="8463" spans="1:5" x14ac:dyDescent="0.3">
      <c r="A8463">
        <v>87220024</v>
      </c>
      <c r="B8463" t="s">
        <v>487</v>
      </c>
      <c r="C8463" t="s">
        <v>8</v>
      </c>
      <c r="D8463" t="s">
        <v>2379</v>
      </c>
      <c r="E8463">
        <v>0</v>
      </c>
    </row>
    <row r="8464" spans="1:5" x14ac:dyDescent="0.3">
      <c r="A8464">
        <v>87220024</v>
      </c>
      <c r="B8464" t="s">
        <v>487</v>
      </c>
      <c r="C8464" t="s">
        <v>8</v>
      </c>
      <c r="D8464" t="s">
        <v>2380</v>
      </c>
      <c r="E8464">
        <v>0</v>
      </c>
    </row>
    <row r="8465" spans="1:5" x14ac:dyDescent="0.3">
      <c r="A8465">
        <v>87220024</v>
      </c>
      <c r="B8465" t="s">
        <v>487</v>
      </c>
      <c r="C8465" t="s">
        <v>8</v>
      </c>
      <c r="D8465" t="s">
        <v>2381</v>
      </c>
      <c r="E8465">
        <v>0</v>
      </c>
    </row>
    <row r="8466" spans="1:5" x14ac:dyDescent="0.3">
      <c r="A8466">
        <v>87220024</v>
      </c>
      <c r="B8466" t="s">
        <v>487</v>
      </c>
      <c r="C8466" t="s">
        <v>8</v>
      </c>
      <c r="D8466" t="s">
        <v>2382</v>
      </c>
      <c r="E8466">
        <v>0</v>
      </c>
    </row>
    <row r="8467" spans="1:5" x14ac:dyDescent="0.3">
      <c r="A8467">
        <v>87220024</v>
      </c>
      <c r="B8467" t="s">
        <v>487</v>
      </c>
      <c r="C8467" t="s">
        <v>8</v>
      </c>
      <c r="D8467" t="s">
        <v>2383</v>
      </c>
      <c r="E8467">
        <v>0</v>
      </c>
    </row>
    <row r="8468" spans="1:5" x14ac:dyDescent="0.3">
      <c r="A8468">
        <v>87220024</v>
      </c>
      <c r="B8468" t="s">
        <v>487</v>
      </c>
      <c r="C8468" t="s">
        <v>8</v>
      </c>
      <c r="D8468" t="s">
        <v>2384</v>
      </c>
      <c r="E8468">
        <v>0</v>
      </c>
    </row>
    <row r="8469" spans="1:5" x14ac:dyDescent="0.3">
      <c r="A8469">
        <v>87220024</v>
      </c>
      <c r="B8469" t="s">
        <v>487</v>
      </c>
      <c r="C8469" t="s">
        <v>8</v>
      </c>
      <c r="D8469" t="s">
        <v>2385</v>
      </c>
      <c r="E8469">
        <v>0</v>
      </c>
    </row>
    <row r="8470" spans="1:5" x14ac:dyDescent="0.3">
      <c r="A8470">
        <v>87220024</v>
      </c>
      <c r="B8470" t="s">
        <v>487</v>
      </c>
      <c r="C8470" t="s">
        <v>8</v>
      </c>
      <c r="D8470" t="s">
        <v>2386</v>
      </c>
      <c r="E8470">
        <v>0</v>
      </c>
    </row>
    <row r="8471" spans="1:5" x14ac:dyDescent="0.3">
      <c r="A8471">
        <v>87220024</v>
      </c>
      <c r="B8471" t="s">
        <v>487</v>
      </c>
      <c r="C8471" t="s">
        <v>8</v>
      </c>
      <c r="D8471" t="s">
        <v>2387</v>
      </c>
      <c r="E8471">
        <v>0</v>
      </c>
    </row>
    <row r="8472" spans="1:5" x14ac:dyDescent="0.3">
      <c r="A8472">
        <v>87220024</v>
      </c>
      <c r="B8472" t="s">
        <v>487</v>
      </c>
      <c r="C8472" t="s">
        <v>8</v>
      </c>
      <c r="D8472" t="s">
        <v>2388</v>
      </c>
      <c r="E8472">
        <v>0</v>
      </c>
    </row>
    <row r="8473" spans="1:5" x14ac:dyDescent="0.3">
      <c r="A8473">
        <v>87220024</v>
      </c>
      <c r="B8473" t="s">
        <v>487</v>
      </c>
      <c r="C8473" t="s">
        <v>8</v>
      </c>
      <c r="D8473" t="s">
        <v>2389</v>
      </c>
      <c r="E8473">
        <v>0</v>
      </c>
    </row>
    <row r="8474" spans="1:5" x14ac:dyDescent="0.3">
      <c r="A8474">
        <v>87220024</v>
      </c>
      <c r="B8474" t="s">
        <v>487</v>
      </c>
      <c r="C8474" t="s">
        <v>8</v>
      </c>
      <c r="D8474" t="s">
        <v>2390</v>
      </c>
      <c r="E8474">
        <v>0</v>
      </c>
    </row>
    <row r="8475" spans="1:5" x14ac:dyDescent="0.3">
      <c r="A8475">
        <v>87220024</v>
      </c>
      <c r="B8475" t="s">
        <v>487</v>
      </c>
      <c r="C8475" t="s">
        <v>8</v>
      </c>
      <c r="D8475" t="s">
        <v>2391</v>
      </c>
      <c r="E8475">
        <v>0</v>
      </c>
    </row>
    <row r="8476" spans="1:5" x14ac:dyDescent="0.3">
      <c r="A8476">
        <v>87220024</v>
      </c>
      <c r="B8476" t="s">
        <v>487</v>
      </c>
      <c r="C8476" t="s">
        <v>8</v>
      </c>
      <c r="D8476" t="s">
        <v>2392</v>
      </c>
      <c r="E8476">
        <v>0</v>
      </c>
    </row>
    <row r="8477" spans="1:5" x14ac:dyDescent="0.3">
      <c r="A8477">
        <v>87220024</v>
      </c>
      <c r="B8477" t="s">
        <v>487</v>
      </c>
      <c r="C8477" t="s">
        <v>8</v>
      </c>
      <c r="D8477" t="s">
        <v>2393</v>
      </c>
      <c r="E8477">
        <v>0</v>
      </c>
    </row>
    <row r="8478" spans="1:5" x14ac:dyDescent="0.3">
      <c r="A8478">
        <v>87220024</v>
      </c>
      <c r="B8478" t="s">
        <v>487</v>
      </c>
      <c r="C8478" t="s">
        <v>8</v>
      </c>
      <c r="D8478" t="s">
        <v>2394</v>
      </c>
      <c r="E8478">
        <v>0</v>
      </c>
    </row>
    <row r="8479" spans="1:5" x14ac:dyDescent="0.3">
      <c r="A8479">
        <v>87220024</v>
      </c>
      <c r="B8479" t="s">
        <v>487</v>
      </c>
      <c r="C8479" t="s">
        <v>8</v>
      </c>
      <c r="D8479" t="s">
        <v>2395</v>
      </c>
      <c r="E8479">
        <v>0</v>
      </c>
    </row>
    <row r="8480" spans="1:5" x14ac:dyDescent="0.3">
      <c r="A8480">
        <v>87220024</v>
      </c>
      <c r="B8480" t="s">
        <v>487</v>
      </c>
      <c r="C8480" t="s">
        <v>8</v>
      </c>
      <c r="D8480" t="s">
        <v>2396</v>
      </c>
      <c r="E8480">
        <v>0</v>
      </c>
    </row>
    <row r="8481" spans="1:5" x14ac:dyDescent="0.3">
      <c r="A8481">
        <v>87220024</v>
      </c>
      <c r="B8481" t="s">
        <v>487</v>
      </c>
      <c r="C8481" t="s">
        <v>8</v>
      </c>
      <c r="D8481" t="s">
        <v>2397</v>
      </c>
      <c r="E8481">
        <v>0</v>
      </c>
    </row>
    <row r="8482" spans="1:5" x14ac:dyDescent="0.3">
      <c r="A8482">
        <v>87220024</v>
      </c>
      <c r="B8482" t="s">
        <v>487</v>
      </c>
      <c r="C8482" t="s">
        <v>8</v>
      </c>
      <c r="D8482" t="s">
        <v>2398</v>
      </c>
      <c r="E8482">
        <v>0</v>
      </c>
    </row>
    <row r="8483" spans="1:5" x14ac:dyDescent="0.3">
      <c r="A8483">
        <v>87220024</v>
      </c>
      <c r="B8483" t="s">
        <v>487</v>
      </c>
      <c r="C8483" t="s">
        <v>8</v>
      </c>
      <c r="D8483" t="s">
        <v>2399</v>
      </c>
      <c r="E8483">
        <v>0</v>
      </c>
    </row>
    <row r="8484" spans="1:5" x14ac:dyDescent="0.3">
      <c r="A8484">
        <v>87220024</v>
      </c>
      <c r="B8484" t="s">
        <v>487</v>
      </c>
      <c r="C8484" t="s">
        <v>8</v>
      </c>
      <c r="D8484" t="s">
        <v>2400</v>
      </c>
      <c r="E8484">
        <v>0</v>
      </c>
    </row>
    <row r="8485" spans="1:5" x14ac:dyDescent="0.3">
      <c r="A8485">
        <v>87220024</v>
      </c>
      <c r="B8485" t="s">
        <v>487</v>
      </c>
      <c r="C8485" t="s">
        <v>8</v>
      </c>
      <c r="D8485" t="s">
        <v>2401</v>
      </c>
      <c r="E8485">
        <v>0</v>
      </c>
    </row>
    <row r="8486" spans="1:5" x14ac:dyDescent="0.3">
      <c r="A8486">
        <v>87220024</v>
      </c>
      <c r="B8486" t="s">
        <v>487</v>
      </c>
      <c r="C8486" t="s">
        <v>8</v>
      </c>
      <c r="D8486" t="s">
        <v>2402</v>
      </c>
      <c r="E8486">
        <v>-5</v>
      </c>
    </row>
    <row r="8487" spans="1:5" x14ac:dyDescent="0.3">
      <c r="A8487">
        <v>87220024</v>
      </c>
      <c r="B8487" t="s">
        <v>487</v>
      </c>
      <c r="C8487" t="s">
        <v>8</v>
      </c>
      <c r="D8487" t="s">
        <v>2403</v>
      </c>
      <c r="E8487">
        <v>0</v>
      </c>
    </row>
    <row r="8488" spans="1:5" x14ac:dyDescent="0.3">
      <c r="A8488">
        <v>87220024</v>
      </c>
      <c r="B8488" t="s">
        <v>487</v>
      </c>
      <c r="C8488" t="s">
        <v>8</v>
      </c>
      <c r="D8488" t="s">
        <v>2404</v>
      </c>
      <c r="E8488">
        <v>0</v>
      </c>
    </row>
    <row r="8489" spans="1:5" x14ac:dyDescent="0.3">
      <c r="A8489">
        <v>87220024</v>
      </c>
      <c r="B8489" t="s">
        <v>487</v>
      </c>
      <c r="C8489" t="s">
        <v>8</v>
      </c>
      <c r="D8489" t="s">
        <v>2405</v>
      </c>
      <c r="E8489">
        <v>0</v>
      </c>
    </row>
    <row r="8490" spans="1:5" x14ac:dyDescent="0.3">
      <c r="A8490">
        <v>87220024</v>
      </c>
      <c r="B8490" t="s">
        <v>487</v>
      </c>
      <c r="C8490" t="s">
        <v>8</v>
      </c>
      <c r="D8490" t="s">
        <v>2406</v>
      </c>
      <c r="E8490">
        <v>0</v>
      </c>
    </row>
    <row r="8491" spans="1:5" x14ac:dyDescent="0.3">
      <c r="A8491">
        <v>87220024</v>
      </c>
      <c r="B8491" t="s">
        <v>487</v>
      </c>
      <c r="C8491" t="s">
        <v>8</v>
      </c>
      <c r="D8491" t="s">
        <v>2407</v>
      </c>
      <c r="E8491">
        <v>0</v>
      </c>
    </row>
    <row r="8492" spans="1:5" x14ac:dyDescent="0.3">
      <c r="A8492">
        <v>87220024</v>
      </c>
      <c r="B8492" t="s">
        <v>487</v>
      </c>
      <c r="C8492" t="s">
        <v>8</v>
      </c>
      <c r="D8492" t="s">
        <v>2408</v>
      </c>
      <c r="E8492">
        <v>0</v>
      </c>
    </row>
    <row r="8493" spans="1:5" x14ac:dyDescent="0.3">
      <c r="A8493">
        <v>87220024</v>
      </c>
      <c r="B8493" t="s">
        <v>487</v>
      </c>
      <c r="C8493" t="s">
        <v>8</v>
      </c>
      <c r="D8493" t="s">
        <v>2409</v>
      </c>
      <c r="E8493">
        <v>0</v>
      </c>
    </row>
    <row r="8494" spans="1:5" x14ac:dyDescent="0.3">
      <c r="A8494">
        <v>87220024</v>
      </c>
      <c r="B8494" t="s">
        <v>487</v>
      </c>
      <c r="C8494" t="s">
        <v>8</v>
      </c>
      <c r="D8494" t="s">
        <v>2410</v>
      </c>
      <c r="E8494">
        <v>0</v>
      </c>
    </row>
    <row r="8495" spans="1:5" x14ac:dyDescent="0.3">
      <c r="A8495">
        <v>87220024</v>
      </c>
      <c r="B8495" t="s">
        <v>487</v>
      </c>
      <c r="C8495" t="s">
        <v>8</v>
      </c>
      <c r="D8495" t="s">
        <v>2411</v>
      </c>
      <c r="E8495">
        <v>0</v>
      </c>
    </row>
    <row r="8496" spans="1:5" x14ac:dyDescent="0.3">
      <c r="A8496">
        <v>87220024</v>
      </c>
      <c r="B8496" t="s">
        <v>487</v>
      </c>
      <c r="C8496" t="s">
        <v>8</v>
      </c>
      <c r="D8496" t="s">
        <v>2412</v>
      </c>
      <c r="E8496">
        <v>0</v>
      </c>
    </row>
    <row r="8497" spans="1:5" x14ac:dyDescent="0.3">
      <c r="A8497">
        <v>87220024</v>
      </c>
      <c r="B8497" t="s">
        <v>487</v>
      </c>
      <c r="C8497" t="s">
        <v>8</v>
      </c>
      <c r="D8497" t="s">
        <v>2413</v>
      </c>
      <c r="E8497">
        <v>0</v>
      </c>
    </row>
    <row r="8498" spans="1:5" x14ac:dyDescent="0.3">
      <c r="A8498">
        <v>66400038</v>
      </c>
      <c r="B8498" t="s">
        <v>489</v>
      </c>
      <c r="C8498" t="s">
        <v>8</v>
      </c>
      <c r="D8498" t="s">
        <v>2378</v>
      </c>
      <c r="E8498">
        <v>0</v>
      </c>
    </row>
    <row r="8499" spans="1:5" x14ac:dyDescent="0.3">
      <c r="A8499">
        <v>66400038</v>
      </c>
      <c r="B8499" t="s">
        <v>489</v>
      </c>
      <c r="C8499" t="s">
        <v>8</v>
      </c>
      <c r="D8499" t="s">
        <v>2379</v>
      </c>
      <c r="E8499">
        <v>0</v>
      </c>
    </row>
    <row r="8500" spans="1:5" x14ac:dyDescent="0.3">
      <c r="A8500">
        <v>66400038</v>
      </c>
      <c r="B8500" t="s">
        <v>489</v>
      </c>
      <c r="C8500" t="s">
        <v>8</v>
      </c>
      <c r="D8500" t="s">
        <v>2380</v>
      </c>
      <c r="E8500">
        <v>0</v>
      </c>
    </row>
    <row r="8501" spans="1:5" x14ac:dyDescent="0.3">
      <c r="A8501">
        <v>66400038</v>
      </c>
      <c r="B8501" t="s">
        <v>489</v>
      </c>
      <c r="C8501" t="s">
        <v>8</v>
      </c>
      <c r="D8501" t="s">
        <v>2381</v>
      </c>
      <c r="E8501">
        <v>0</v>
      </c>
    </row>
    <row r="8502" spans="1:5" x14ac:dyDescent="0.3">
      <c r="A8502">
        <v>66400038</v>
      </c>
      <c r="B8502" t="s">
        <v>489</v>
      </c>
      <c r="C8502" t="s">
        <v>8</v>
      </c>
      <c r="D8502" t="s">
        <v>2382</v>
      </c>
      <c r="E8502">
        <v>-2</v>
      </c>
    </row>
    <row r="8503" spans="1:5" x14ac:dyDescent="0.3">
      <c r="A8503">
        <v>66400038</v>
      </c>
      <c r="B8503" t="s">
        <v>489</v>
      </c>
      <c r="C8503" t="s">
        <v>8</v>
      </c>
      <c r="D8503" t="s">
        <v>2383</v>
      </c>
      <c r="E8503">
        <v>0</v>
      </c>
    </row>
    <row r="8504" spans="1:5" x14ac:dyDescent="0.3">
      <c r="A8504">
        <v>66400038</v>
      </c>
      <c r="B8504" t="s">
        <v>489</v>
      </c>
      <c r="C8504" t="s">
        <v>8</v>
      </c>
      <c r="D8504" t="s">
        <v>2384</v>
      </c>
      <c r="E8504">
        <v>0</v>
      </c>
    </row>
    <row r="8505" spans="1:5" x14ac:dyDescent="0.3">
      <c r="A8505">
        <v>66400038</v>
      </c>
      <c r="B8505" t="s">
        <v>489</v>
      </c>
      <c r="C8505" t="s">
        <v>8</v>
      </c>
      <c r="D8505" t="s">
        <v>2385</v>
      </c>
      <c r="E8505">
        <v>-2</v>
      </c>
    </row>
    <row r="8506" spans="1:5" x14ac:dyDescent="0.3">
      <c r="A8506">
        <v>66400038</v>
      </c>
      <c r="B8506" t="s">
        <v>489</v>
      </c>
      <c r="C8506" t="s">
        <v>8</v>
      </c>
      <c r="D8506" t="s">
        <v>2386</v>
      </c>
      <c r="E8506">
        <v>0</v>
      </c>
    </row>
    <row r="8507" spans="1:5" x14ac:dyDescent="0.3">
      <c r="A8507">
        <v>66400038</v>
      </c>
      <c r="B8507" t="s">
        <v>489</v>
      </c>
      <c r="C8507" t="s">
        <v>8</v>
      </c>
      <c r="D8507" t="s">
        <v>2387</v>
      </c>
      <c r="E8507">
        <v>0</v>
      </c>
    </row>
    <row r="8508" spans="1:5" x14ac:dyDescent="0.3">
      <c r="A8508">
        <v>66400038</v>
      </c>
      <c r="B8508" t="s">
        <v>489</v>
      </c>
      <c r="C8508" t="s">
        <v>8</v>
      </c>
      <c r="D8508" t="s">
        <v>2388</v>
      </c>
      <c r="E8508">
        <v>0</v>
      </c>
    </row>
    <row r="8509" spans="1:5" x14ac:dyDescent="0.3">
      <c r="A8509">
        <v>66400038</v>
      </c>
      <c r="B8509" t="s">
        <v>489</v>
      </c>
      <c r="C8509" t="s">
        <v>8</v>
      </c>
      <c r="D8509" t="s">
        <v>2389</v>
      </c>
      <c r="E8509">
        <v>0</v>
      </c>
    </row>
    <row r="8510" spans="1:5" x14ac:dyDescent="0.3">
      <c r="A8510">
        <v>66400038</v>
      </c>
      <c r="B8510" t="s">
        <v>489</v>
      </c>
      <c r="C8510" t="s">
        <v>8</v>
      </c>
      <c r="D8510" t="s">
        <v>2390</v>
      </c>
      <c r="E8510">
        <v>0</v>
      </c>
    </row>
    <row r="8511" spans="1:5" x14ac:dyDescent="0.3">
      <c r="A8511">
        <v>66400038</v>
      </c>
      <c r="B8511" t="s">
        <v>489</v>
      </c>
      <c r="C8511" t="s">
        <v>8</v>
      </c>
      <c r="D8511" t="s">
        <v>2391</v>
      </c>
      <c r="E8511">
        <v>0</v>
      </c>
    </row>
    <row r="8512" spans="1:5" x14ac:dyDescent="0.3">
      <c r="A8512">
        <v>66400038</v>
      </c>
      <c r="B8512" t="s">
        <v>489</v>
      </c>
      <c r="C8512" t="s">
        <v>8</v>
      </c>
      <c r="D8512" t="s">
        <v>2392</v>
      </c>
      <c r="E8512">
        <v>0</v>
      </c>
    </row>
    <row r="8513" spans="1:5" x14ac:dyDescent="0.3">
      <c r="A8513">
        <v>66400038</v>
      </c>
      <c r="B8513" t="s">
        <v>489</v>
      </c>
      <c r="C8513" t="s">
        <v>8</v>
      </c>
      <c r="D8513" t="s">
        <v>2393</v>
      </c>
      <c r="E8513">
        <v>0</v>
      </c>
    </row>
    <row r="8514" spans="1:5" x14ac:dyDescent="0.3">
      <c r="A8514">
        <v>66400038</v>
      </c>
      <c r="B8514" t="s">
        <v>489</v>
      </c>
      <c r="C8514" t="s">
        <v>8</v>
      </c>
      <c r="D8514" t="s">
        <v>2394</v>
      </c>
      <c r="E8514">
        <v>0</v>
      </c>
    </row>
    <row r="8515" spans="1:5" x14ac:dyDescent="0.3">
      <c r="A8515">
        <v>66400038</v>
      </c>
      <c r="B8515" t="s">
        <v>489</v>
      </c>
      <c r="C8515" t="s">
        <v>8</v>
      </c>
      <c r="D8515" t="s">
        <v>2395</v>
      </c>
      <c r="E8515">
        <v>0</v>
      </c>
    </row>
    <row r="8516" spans="1:5" x14ac:dyDescent="0.3">
      <c r="A8516">
        <v>66400038</v>
      </c>
      <c r="B8516" t="s">
        <v>489</v>
      </c>
      <c r="C8516" t="s">
        <v>8</v>
      </c>
      <c r="D8516" t="s">
        <v>2396</v>
      </c>
      <c r="E8516">
        <v>0</v>
      </c>
    </row>
    <row r="8517" spans="1:5" x14ac:dyDescent="0.3">
      <c r="A8517">
        <v>66400038</v>
      </c>
      <c r="B8517" t="s">
        <v>489</v>
      </c>
      <c r="C8517" t="s">
        <v>8</v>
      </c>
      <c r="D8517" t="s">
        <v>2397</v>
      </c>
      <c r="E8517">
        <v>0</v>
      </c>
    </row>
    <row r="8518" spans="1:5" x14ac:dyDescent="0.3">
      <c r="A8518">
        <v>66400038</v>
      </c>
      <c r="B8518" t="s">
        <v>489</v>
      </c>
      <c r="C8518" t="s">
        <v>8</v>
      </c>
      <c r="D8518" t="s">
        <v>2398</v>
      </c>
      <c r="E8518">
        <v>0</v>
      </c>
    </row>
    <row r="8519" spans="1:5" x14ac:dyDescent="0.3">
      <c r="A8519">
        <v>66400038</v>
      </c>
      <c r="B8519" t="s">
        <v>489</v>
      </c>
      <c r="C8519" t="s">
        <v>8</v>
      </c>
      <c r="D8519" t="s">
        <v>2399</v>
      </c>
      <c r="E8519">
        <v>0</v>
      </c>
    </row>
    <row r="8520" spans="1:5" x14ac:dyDescent="0.3">
      <c r="A8520">
        <v>66400038</v>
      </c>
      <c r="B8520" t="s">
        <v>489</v>
      </c>
      <c r="C8520" t="s">
        <v>8</v>
      </c>
      <c r="D8520" t="s">
        <v>2400</v>
      </c>
      <c r="E8520">
        <v>0</v>
      </c>
    </row>
    <row r="8521" spans="1:5" x14ac:dyDescent="0.3">
      <c r="A8521">
        <v>66400038</v>
      </c>
      <c r="B8521" t="s">
        <v>489</v>
      </c>
      <c r="C8521" t="s">
        <v>8</v>
      </c>
      <c r="D8521" t="s">
        <v>2401</v>
      </c>
      <c r="E8521">
        <v>0</v>
      </c>
    </row>
    <row r="8522" spans="1:5" x14ac:dyDescent="0.3">
      <c r="A8522">
        <v>66400038</v>
      </c>
      <c r="B8522" t="s">
        <v>489</v>
      </c>
      <c r="C8522" t="s">
        <v>8</v>
      </c>
      <c r="D8522" t="s">
        <v>2402</v>
      </c>
      <c r="E8522">
        <v>0</v>
      </c>
    </row>
    <row r="8523" spans="1:5" x14ac:dyDescent="0.3">
      <c r="A8523">
        <v>66400038</v>
      </c>
      <c r="B8523" t="s">
        <v>489</v>
      </c>
      <c r="C8523" t="s">
        <v>8</v>
      </c>
      <c r="D8523" t="s">
        <v>2403</v>
      </c>
      <c r="E8523">
        <v>0</v>
      </c>
    </row>
    <row r="8524" spans="1:5" x14ac:dyDescent="0.3">
      <c r="A8524">
        <v>66400038</v>
      </c>
      <c r="B8524" t="s">
        <v>489</v>
      </c>
      <c r="C8524" t="s">
        <v>8</v>
      </c>
      <c r="D8524" t="s">
        <v>2404</v>
      </c>
      <c r="E8524">
        <v>0</v>
      </c>
    </row>
    <row r="8525" spans="1:5" x14ac:dyDescent="0.3">
      <c r="A8525">
        <v>66400038</v>
      </c>
      <c r="B8525" t="s">
        <v>489</v>
      </c>
      <c r="C8525" t="s">
        <v>8</v>
      </c>
      <c r="D8525" t="s">
        <v>2405</v>
      </c>
      <c r="E8525">
        <v>-2</v>
      </c>
    </row>
    <row r="8526" spans="1:5" x14ac:dyDescent="0.3">
      <c r="A8526">
        <v>66400038</v>
      </c>
      <c r="B8526" t="s">
        <v>489</v>
      </c>
      <c r="C8526" t="s">
        <v>8</v>
      </c>
      <c r="D8526" t="s">
        <v>2406</v>
      </c>
      <c r="E8526">
        <v>0</v>
      </c>
    </row>
    <row r="8527" spans="1:5" x14ac:dyDescent="0.3">
      <c r="A8527">
        <v>66400038</v>
      </c>
      <c r="B8527" t="s">
        <v>489</v>
      </c>
      <c r="C8527" t="s">
        <v>8</v>
      </c>
      <c r="D8527" t="s">
        <v>2407</v>
      </c>
      <c r="E8527">
        <v>0</v>
      </c>
    </row>
    <row r="8528" spans="1:5" x14ac:dyDescent="0.3">
      <c r="A8528">
        <v>66400038</v>
      </c>
      <c r="B8528" t="s">
        <v>489</v>
      </c>
      <c r="C8528" t="s">
        <v>8</v>
      </c>
      <c r="D8528" t="s">
        <v>2408</v>
      </c>
      <c r="E8528">
        <v>0</v>
      </c>
    </row>
    <row r="8529" spans="1:5" x14ac:dyDescent="0.3">
      <c r="A8529">
        <v>66400038</v>
      </c>
      <c r="B8529" t="s">
        <v>489</v>
      </c>
      <c r="C8529" t="s">
        <v>8</v>
      </c>
      <c r="D8529" t="s">
        <v>2409</v>
      </c>
      <c r="E8529">
        <v>0</v>
      </c>
    </row>
    <row r="8530" spans="1:5" x14ac:dyDescent="0.3">
      <c r="A8530">
        <v>66400038</v>
      </c>
      <c r="B8530" t="s">
        <v>489</v>
      </c>
      <c r="C8530" t="s">
        <v>8</v>
      </c>
      <c r="D8530" t="s">
        <v>2410</v>
      </c>
      <c r="E8530">
        <v>0</v>
      </c>
    </row>
    <row r="8531" spans="1:5" x14ac:dyDescent="0.3">
      <c r="A8531">
        <v>66400038</v>
      </c>
      <c r="B8531" t="s">
        <v>489</v>
      </c>
      <c r="C8531" t="s">
        <v>8</v>
      </c>
      <c r="D8531" t="s">
        <v>2411</v>
      </c>
      <c r="E8531">
        <v>0</v>
      </c>
    </row>
    <row r="8532" spans="1:5" x14ac:dyDescent="0.3">
      <c r="A8532">
        <v>66400038</v>
      </c>
      <c r="B8532" t="s">
        <v>489</v>
      </c>
      <c r="C8532" t="s">
        <v>8</v>
      </c>
      <c r="D8532" t="s">
        <v>2412</v>
      </c>
      <c r="E8532">
        <v>0</v>
      </c>
    </row>
    <row r="8533" spans="1:5" x14ac:dyDescent="0.3">
      <c r="A8533">
        <v>66400038</v>
      </c>
      <c r="B8533" t="s">
        <v>489</v>
      </c>
      <c r="C8533" t="s">
        <v>8</v>
      </c>
      <c r="D8533" t="s">
        <v>2413</v>
      </c>
      <c r="E8533">
        <v>0</v>
      </c>
    </row>
    <row r="8534" spans="1:5" x14ac:dyDescent="0.3">
      <c r="A8534">
        <v>79210003</v>
      </c>
      <c r="B8534" t="s">
        <v>491</v>
      </c>
      <c r="C8534" t="s">
        <v>8</v>
      </c>
      <c r="D8534" t="s">
        <v>2378</v>
      </c>
      <c r="E8534">
        <v>0</v>
      </c>
    </row>
    <row r="8535" spans="1:5" x14ac:dyDescent="0.3">
      <c r="A8535">
        <v>79210003</v>
      </c>
      <c r="B8535" t="s">
        <v>491</v>
      </c>
      <c r="C8535" t="s">
        <v>8</v>
      </c>
      <c r="D8535" t="s">
        <v>2379</v>
      </c>
      <c r="E8535">
        <v>-1</v>
      </c>
    </row>
    <row r="8536" spans="1:5" x14ac:dyDescent="0.3">
      <c r="A8536">
        <v>79210003</v>
      </c>
      <c r="B8536" t="s">
        <v>491</v>
      </c>
      <c r="C8536" t="s">
        <v>8</v>
      </c>
      <c r="D8536" t="s">
        <v>2380</v>
      </c>
      <c r="E8536">
        <v>0</v>
      </c>
    </row>
    <row r="8537" spans="1:5" x14ac:dyDescent="0.3">
      <c r="A8537">
        <v>79210003</v>
      </c>
      <c r="B8537" t="s">
        <v>491</v>
      </c>
      <c r="C8537" t="s">
        <v>8</v>
      </c>
      <c r="D8537" t="s">
        <v>2381</v>
      </c>
      <c r="E8537">
        <v>0</v>
      </c>
    </row>
    <row r="8538" spans="1:5" x14ac:dyDescent="0.3">
      <c r="A8538">
        <v>79210003</v>
      </c>
      <c r="B8538" t="s">
        <v>491</v>
      </c>
      <c r="C8538" t="s">
        <v>8</v>
      </c>
      <c r="D8538" t="s">
        <v>2382</v>
      </c>
      <c r="E8538">
        <v>0</v>
      </c>
    </row>
    <row r="8539" spans="1:5" x14ac:dyDescent="0.3">
      <c r="A8539">
        <v>79210003</v>
      </c>
      <c r="B8539" t="s">
        <v>491</v>
      </c>
      <c r="C8539" t="s">
        <v>8</v>
      </c>
      <c r="D8539" t="s">
        <v>2383</v>
      </c>
      <c r="E8539">
        <v>-1</v>
      </c>
    </row>
    <row r="8540" spans="1:5" x14ac:dyDescent="0.3">
      <c r="A8540">
        <v>79210003</v>
      </c>
      <c r="B8540" t="s">
        <v>491</v>
      </c>
      <c r="C8540" t="s">
        <v>8</v>
      </c>
      <c r="D8540" t="s">
        <v>2384</v>
      </c>
      <c r="E8540">
        <v>0</v>
      </c>
    </row>
    <row r="8541" spans="1:5" x14ac:dyDescent="0.3">
      <c r="A8541">
        <v>79210003</v>
      </c>
      <c r="B8541" t="s">
        <v>491</v>
      </c>
      <c r="C8541" t="s">
        <v>8</v>
      </c>
      <c r="D8541" t="s">
        <v>2385</v>
      </c>
      <c r="E8541">
        <v>0</v>
      </c>
    </row>
    <row r="8542" spans="1:5" x14ac:dyDescent="0.3">
      <c r="A8542">
        <v>79210003</v>
      </c>
      <c r="B8542" t="s">
        <v>491</v>
      </c>
      <c r="C8542" t="s">
        <v>8</v>
      </c>
      <c r="D8542" t="s">
        <v>2386</v>
      </c>
      <c r="E8542">
        <v>-2</v>
      </c>
    </row>
    <row r="8543" spans="1:5" x14ac:dyDescent="0.3">
      <c r="A8543">
        <v>79210003</v>
      </c>
      <c r="B8543" t="s">
        <v>491</v>
      </c>
      <c r="C8543" t="s">
        <v>8</v>
      </c>
      <c r="D8543" t="s">
        <v>2387</v>
      </c>
      <c r="E8543">
        <v>-1</v>
      </c>
    </row>
    <row r="8544" spans="1:5" x14ac:dyDescent="0.3">
      <c r="A8544">
        <v>79210003</v>
      </c>
      <c r="B8544" t="s">
        <v>491</v>
      </c>
      <c r="C8544" t="s">
        <v>8</v>
      </c>
      <c r="D8544" t="s">
        <v>2388</v>
      </c>
      <c r="E8544">
        <v>0</v>
      </c>
    </row>
    <row r="8545" spans="1:5" x14ac:dyDescent="0.3">
      <c r="A8545">
        <v>79210003</v>
      </c>
      <c r="B8545" t="s">
        <v>491</v>
      </c>
      <c r="C8545" t="s">
        <v>8</v>
      </c>
      <c r="D8545" t="s">
        <v>2389</v>
      </c>
      <c r="E8545">
        <v>0</v>
      </c>
    </row>
    <row r="8546" spans="1:5" x14ac:dyDescent="0.3">
      <c r="A8546">
        <v>79210003</v>
      </c>
      <c r="B8546" t="s">
        <v>491</v>
      </c>
      <c r="C8546" t="s">
        <v>8</v>
      </c>
      <c r="D8546" t="s">
        <v>2390</v>
      </c>
      <c r="E8546">
        <v>0</v>
      </c>
    </row>
    <row r="8547" spans="1:5" x14ac:dyDescent="0.3">
      <c r="A8547">
        <v>79210003</v>
      </c>
      <c r="B8547" t="s">
        <v>491</v>
      </c>
      <c r="C8547" t="s">
        <v>8</v>
      </c>
      <c r="D8547" t="s">
        <v>2391</v>
      </c>
      <c r="E8547">
        <v>0</v>
      </c>
    </row>
    <row r="8548" spans="1:5" x14ac:dyDescent="0.3">
      <c r="A8548">
        <v>79210003</v>
      </c>
      <c r="B8548" t="s">
        <v>491</v>
      </c>
      <c r="C8548" t="s">
        <v>8</v>
      </c>
      <c r="D8548" t="s">
        <v>2392</v>
      </c>
      <c r="E8548">
        <v>0</v>
      </c>
    </row>
    <row r="8549" spans="1:5" x14ac:dyDescent="0.3">
      <c r="A8549">
        <v>79210003</v>
      </c>
      <c r="B8549" t="s">
        <v>491</v>
      </c>
      <c r="C8549" t="s">
        <v>8</v>
      </c>
      <c r="D8549" t="s">
        <v>2393</v>
      </c>
      <c r="E8549">
        <v>-1</v>
      </c>
    </row>
    <row r="8550" spans="1:5" x14ac:dyDescent="0.3">
      <c r="A8550">
        <v>79210003</v>
      </c>
      <c r="B8550" t="s">
        <v>491</v>
      </c>
      <c r="C8550" t="s">
        <v>8</v>
      </c>
      <c r="D8550" t="s">
        <v>2394</v>
      </c>
      <c r="E8550">
        <v>0</v>
      </c>
    </row>
    <row r="8551" spans="1:5" x14ac:dyDescent="0.3">
      <c r="A8551">
        <v>79210003</v>
      </c>
      <c r="B8551" t="s">
        <v>491</v>
      </c>
      <c r="C8551" t="s">
        <v>8</v>
      </c>
      <c r="D8551" t="s">
        <v>2395</v>
      </c>
      <c r="E8551">
        <v>0</v>
      </c>
    </row>
    <row r="8552" spans="1:5" x14ac:dyDescent="0.3">
      <c r="A8552">
        <v>79210003</v>
      </c>
      <c r="B8552" t="s">
        <v>491</v>
      </c>
      <c r="C8552" t="s">
        <v>8</v>
      </c>
      <c r="D8552" t="s">
        <v>2396</v>
      </c>
      <c r="E8552">
        <v>0</v>
      </c>
    </row>
    <row r="8553" spans="1:5" x14ac:dyDescent="0.3">
      <c r="A8553">
        <v>79210003</v>
      </c>
      <c r="B8553" t="s">
        <v>491</v>
      </c>
      <c r="C8553" t="s">
        <v>8</v>
      </c>
      <c r="D8553" t="s">
        <v>2397</v>
      </c>
      <c r="E8553">
        <v>0</v>
      </c>
    </row>
    <row r="8554" spans="1:5" x14ac:dyDescent="0.3">
      <c r="A8554">
        <v>79210003</v>
      </c>
      <c r="B8554" t="s">
        <v>491</v>
      </c>
      <c r="C8554" t="s">
        <v>8</v>
      </c>
      <c r="D8554" t="s">
        <v>2398</v>
      </c>
      <c r="E8554">
        <v>0</v>
      </c>
    </row>
    <row r="8555" spans="1:5" x14ac:dyDescent="0.3">
      <c r="A8555">
        <v>79210003</v>
      </c>
      <c r="B8555" t="s">
        <v>491</v>
      </c>
      <c r="C8555" t="s">
        <v>8</v>
      </c>
      <c r="D8555" t="s">
        <v>2399</v>
      </c>
      <c r="E8555">
        <v>0</v>
      </c>
    </row>
    <row r="8556" spans="1:5" x14ac:dyDescent="0.3">
      <c r="A8556">
        <v>79210003</v>
      </c>
      <c r="B8556" t="s">
        <v>491</v>
      </c>
      <c r="C8556" t="s">
        <v>8</v>
      </c>
      <c r="D8556" t="s">
        <v>2400</v>
      </c>
      <c r="E8556">
        <v>0</v>
      </c>
    </row>
    <row r="8557" spans="1:5" x14ac:dyDescent="0.3">
      <c r="A8557">
        <v>79210003</v>
      </c>
      <c r="B8557" t="s">
        <v>491</v>
      </c>
      <c r="C8557" t="s">
        <v>8</v>
      </c>
      <c r="D8557" t="s">
        <v>2401</v>
      </c>
      <c r="E8557">
        <v>0</v>
      </c>
    </row>
    <row r="8558" spans="1:5" x14ac:dyDescent="0.3">
      <c r="A8558">
        <v>79210003</v>
      </c>
      <c r="B8558" t="s">
        <v>491</v>
      </c>
      <c r="C8558" t="s">
        <v>8</v>
      </c>
      <c r="D8558" t="s">
        <v>2402</v>
      </c>
      <c r="E8558">
        <v>0</v>
      </c>
    </row>
    <row r="8559" spans="1:5" x14ac:dyDescent="0.3">
      <c r="A8559">
        <v>79210003</v>
      </c>
      <c r="B8559" t="s">
        <v>491</v>
      </c>
      <c r="C8559" t="s">
        <v>8</v>
      </c>
      <c r="D8559" t="s">
        <v>2403</v>
      </c>
      <c r="E8559">
        <v>-2</v>
      </c>
    </row>
    <row r="8560" spans="1:5" x14ac:dyDescent="0.3">
      <c r="A8560">
        <v>79210003</v>
      </c>
      <c r="B8560" t="s">
        <v>491</v>
      </c>
      <c r="C8560" t="s">
        <v>8</v>
      </c>
      <c r="D8560" t="s">
        <v>2404</v>
      </c>
      <c r="E8560">
        <v>0</v>
      </c>
    </row>
    <row r="8561" spans="1:5" x14ac:dyDescent="0.3">
      <c r="A8561">
        <v>79210003</v>
      </c>
      <c r="B8561" t="s">
        <v>491</v>
      </c>
      <c r="C8561" t="s">
        <v>8</v>
      </c>
      <c r="D8561" t="s">
        <v>2405</v>
      </c>
      <c r="E8561">
        <v>0</v>
      </c>
    </row>
    <row r="8562" spans="1:5" x14ac:dyDescent="0.3">
      <c r="A8562">
        <v>79210003</v>
      </c>
      <c r="B8562" t="s">
        <v>491</v>
      </c>
      <c r="C8562" t="s">
        <v>8</v>
      </c>
      <c r="D8562" t="s">
        <v>2406</v>
      </c>
      <c r="E8562">
        <v>0</v>
      </c>
    </row>
    <row r="8563" spans="1:5" x14ac:dyDescent="0.3">
      <c r="A8563">
        <v>79210003</v>
      </c>
      <c r="B8563" t="s">
        <v>491</v>
      </c>
      <c r="C8563" t="s">
        <v>8</v>
      </c>
      <c r="D8563" t="s">
        <v>2407</v>
      </c>
      <c r="E8563">
        <v>0</v>
      </c>
    </row>
    <row r="8564" spans="1:5" x14ac:dyDescent="0.3">
      <c r="A8564">
        <v>79210003</v>
      </c>
      <c r="B8564" t="s">
        <v>491</v>
      </c>
      <c r="C8564" t="s">
        <v>8</v>
      </c>
      <c r="D8564" t="s">
        <v>2408</v>
      </c>
      <c r="E8564">
        <v>0</v>
      </c>
    </row>
    <row r="8565" spans="1:5" x14ac:dyDescent="0.3">
      <c r="A8565">
        <v>79210003</v>
      </c>
      <c r="B8565" t="s">
        <v>491</v>
      </c>
      <c r="C8565" t="s">
        <v>8</v>
      </c>
      <c r="D8565" t="s">
        <v>2409</v>
      </c>
      <c r="E8565">
        <v>-1</v>
      </c>
    </row>
    <row r="8566" spans="1:5" x14ac:dyDescent="0.3">
      <c r="A8566">
        <v>79210003</v>
      </c>
      <c r="B8566" t="s">
        <v>491</v>
      </c>
      <c r="C8566" t="s">
        <v>8</v>
      </c>
      <c r="D8566" t="s">
        <v>2410</v>
      </c>
      <c r="E8566">
        <v>0</v>
      </c>
    </row>
    <row r="8567" spans="1:5" x14ac:dyDescent="0.3">
      <c r="A8567">
        <v>79210003</v>
      </c>
      <c r="B8567" t="s">
        <v>491</v>
      </c>
      <c r="C8567" t="s">
        <v>8</v>
      </c>
      <c r="D8567" t="s">
        <v>2411</v>
      </c>
      <c r="E8567">
        <v>0</v>
      </c>
    </row>
    <row r="8568" spans="1:5" x14ac:dyDescent="0.3">
      <c r="A8568">
        <v>79210003</v>
      </c>
      <c r="B8568" t="s">
        <v>491</v>
      </c>
      <c r="C8568" t="s">
        <v>8</v>
      </c>
      <c r="D8568" t="s">
        <v>2412</v>
      </c>
      <c r="E8568">
        <v>0</v>
      </c>
    </row>
    <row r="8569" spans="1:5" x14ac:dyDescent="0.3">
      <c r="A8569">
        <v>79210003</v>
      </c>
      <c r="B8569" t="s">
        <v>491</v>
      </c>
      <c r="C8569" t="s">
        <v>8</v>
      </c>
      <c r="D8569" t="s">
        <v>2413</v>
      </c>
      <c r="E8569">
        <v>0</v>
      </c>
    </row>
    <row r="8570" spans="1:5" x14ac:dyDescent="0.3">
      <c r="A8570">
        <v>71240006</v>
      </c>
      <c r="B8570" t="s">
        <v>493</v>
      </c>
      <c r="C8570" t="s">
        <v>8</v>
      </c>
      <c r="D8570" t="s">
        <v>2378</v>
      </c>
      <c r="E8570">
        <v>0</v>
      </c>
    </row>
    <row r="8571" spans="1:5" x14ac:dyDescent="0.3">
      <c r="A8571">
        <v>71240006</v>
      </c>
      <c r="B8571" t="s">
        <v>493</v>
      </c>
      <c r="C8571" t="s">
        <v>8</v>
      </c>
      <c r="D8571" t="s">
        <v>2379</v>
      </c>
      <c r="E8571">
        <v>0</v>
      </c>
    </row>
    <row r="8572" spans="1:5" x14ac:dyDescent="0.3">
      <c r="A8572">
        <v>71240006</v>
      </c>
      <c r="B8572" t="s">
        <v>493</v>
      </c>
      <c r="C8572" t="s">
        <v>8</v>
      </c>
      <c r="D8572" t="s">
        <v>2380</v>
      </c>
      <c r="E8572">
        <v>0</v>
      </c>
    </row>
    <row r="8573" spans="1:5" x14ac:dyDescent="0.3">
      <c r="A8573">
        <v>71240006</v>
      </c>
      <c r="B8573" t="s">
        <v>493</v>
      </c>
      <c r="C8573" t="s">
        <v>8</v>
      </c>
      <c r="D8573" t="s">
        <v>2381</v>
      </c>
      <c r="E8573">
        <v>0</v>
      </c>
    </row>
    <row r="8574" spans="1:5" x14ac:dyDescent="0.3">
      <c r="A8574">
        <v>71240006</v>
      </c>
      <c r="B8574" t="s">
        <v>493</v>
      </c>
      <c r="C8574" t="s">
        <v>8</v>
      </c>
      <c r="D8574" t="s">
        <v>2382</v>
      </c>
      <c r="E8574">
        <v>0</v>
      </c>
    </row>
    <row r="8575" spans="1:5" x14ac:dyDescent="0.3">
      <c r="A8575">
        <v>71240006</v>
      </c>
      <c r="B8575" t="s">
        <v>493</v>
      </c>
      <c r="C8575" t="s">
        <v>8</v>
      </c>
      <c r="D8575" t="s">
        <v>2383</v>
      </c>
      <c r="E8575">
        <v>0</v>
      </c>
    </row>
    <row r="8576" spans="1:5" x14ac:dyDescent="0.3">
      <c r="A8576">
        <v>71240006</v>
      </c>
      <c r="B8576" t="s">
        <v>493</v>
      </c>
      <c r="C8576" t="s">
        <v>8</v>
      </c>
      <c r="D8576" t="s">
        <v>2384</v>
      </c>
      <c r="E8576">
        <v>0</v>
      </c>
    </row>
    <row r="8577" spans="1:5" x14ac:dyDescent="0.3">
      <c r="A8577">
        <v>71240006</v>
      </c>
      <c r="B8577" t="s">
        <v>493</v>
      </c>
      <c r="C8577" t="s">
        <v>8</v>
      </c>
      <c r="D8577" t="s">
        <v>2385</v>
      </c>
      <c r="E8577">
        <v>0</v>
      </c>
    </row>
    <row r="8578" spans="1:5" x14ac:dyDescent="0.3">
      <c r="A8578">
        <v>71240006</v>
      </c>
      <c r="B8578" t="s">
        <v>493</v>
      </c>
      <c r="C8578" t="s">
        <v>8</v>
      </c>
      <c r="D8578" t="s">
        <v>2386</v>
      </c>
      <c r="E8578">
        <v>0</v>
      </c>
    </row>
    <row r="8579" spans="1:5" x14ac:dyDescent="0.3">
      <c r="A8579">
        <v>71240006</v>
      </c>
      <c r="B8579" t="s">
        <v>493</v>
      </c>
      <c r="C8579" t="s">
        <v>8</v>
      </c>
      <c r="D8579" t="s">
        <v>2387</v>
      </c>
      <c r="E8579">
        <v>0</v>
      </c>
    </row>
    <row r="8580" spans="1:5" x14ac:dyDescent="0.3">
      <c r="A8580">
        <v>71240006</v>
      </c>
      <c r="B8580" t="s">
        <v>493</v>
      </c>
      <c r="C8580" t="s">
        <v>8</v>
      </c>
      <c r="D8580" t="s">
        <v>2388</v>
      </c>
      <c r="E8580">
        <v>-2</v>
      </c>
    </row>
    <row r="8581" spans="1:5" x14ac:dyDescent="0.3">
      <c r="A8581">
        <v>71240006</v>
      </c>
      <c r="B8581" t="s">
        <v>493</v>
      </c>
      <c r="C8581" t="s">
        <v>8</v>
      </c>
      <c r="D8581" t="s">
        <v>2389</v>
      </c>
      <c r="E8581">
        <v>-5</v>
      </c>
    </row>
    <row r="8582" spans="1:5" x14ac:dyDescent="0.3">
      <c r="A8582">
        <v>71240006</v>
      </c>
      <c r="B8582" t="s">
        <v>493</v>
      </c>
      <c r="C8582" t="s">
        <v>8</v>
      </c>
      <c r="D8582" t="s">
        <v>2390</v>
      </c>
      <c r="E8582">
        <v>-5</v>
      </c>
    </row>
    <row r="8583" spans="1:5" x14ac:dyDescent="0.3">
      <c r="A8583">
        <v>71240006</v>
      </c>
      <c r="B8583" t="s">
        <v>493</v>
      </c>
      <c r="C8583" t="s">
        <v>8</v>
      </c>
      <c r="D8583" t="s">
        <v>2391</v>
      </c>
      <c r="E8583">
        <v>-6</v>
      </c>
    </row>
    <row r="8584" spans="1:5" x14ac:dyDescent="0.3">
      <c r="A8584">
        <v>71240006</v>
      </c>
      <c r="B8584" t="s">
        <v>493</v>
      </c>
      <c r="C8584" t="s">
        <v>8</v>
      </c>
      <c r="D8584" t="s">
        <v>2392</v>
      </c>
      <c r="E8584">
        <v>-1</v>
      </c>
    </row>
    <row r="8585" spans="1:5" x14ac:dyDescent="0.3">
      <c r="A8585">
        <v>71240006</v>
      </c>
      <c r="B8585" t="s">
        <v>493</v>
      </c>
      <c r="C8585" t="s">
        <v>8</v>
      </c>
      <c r="D8585" t="s">
        <v>2393</v>
      </c>
      <c r="E8585">
        <v>0</v>
      </c>
    </row>
    <row r="8586" spans="1:5" x14ac:dyDescent="0.3">
      <c r="A8586">
        <v>71240006</v>
      </c>
      <c r="B8586" t="s">
        <v>493</v>
      </c>
      <c r="C8586" t="s">
        <v>8</v>
      </c>
      <c r="D8586" t="s">
        <v>2394</v>
      </c>
      <c r="E8586">
        <v>-3</v>
      </c>
    </row>
    <row r="8587" spans="1:5" x14ac:dyDescent="0.3">
      <c r="A8587">
        <v>71240006</v>
      </c>
      <c r="B8587" t="s">
        <v>493</v>
      </c>
      <c r="C8587" t="s">
        <v>8</v>
      </c>
      <c r="D8587" t="s">
        <v>2395</v>
      </c>
      <c r="E8587">
        <v>0</v>
      </c>
    </row>
    <row r="8588" spans="1:5" x14ac:dyDescent="0.3">
      <c r="A8588">
        <v>71240006</v>
      </c>
      <c r="B8588" t="s">
        <v>493</v>
      </c>
      <c r="C8588" t="s">
        <v>8</v>
      </c>
      <c r="D8588" t="s">
        <v>2396</v>
      </c>
      <c r="E8588">
        <v>0</v>
      </c>
    </row>
    <row r="8589" spans="1:5" x14ac:dyDescent="0.3">
      <c r="A8589">
        <v>71240006</v>
      </c>
      <c r="B8589" t="s">
        <v>493</v>
      </c>
      <c r="C8589" t="s">
        <v>8</v>
      </c>
      <c r="D8589" t="s">
        <v>2397</v>
      </c>
      <c r="E8589">
        <v>0</v>
      </c>
    </row>
    <row r="8590" spans="1:5" x14ac:dyDescent="0.3">
      <c r="A8590">
        <v>71240006</v>
      </c>
      <c r="B8590" t="s">
        <v>493</v>
      </c>
      <c r="C8590" t="s">
        <v>8</v>
      </c>
      <c r="D8590" t="s">
        <v>2398</v>
      </c>
      <c r="E8590">
        <v>-4</v>
      </c>
    </row>
    <row r="8591" spans="1:5" x14ac:dyDescent="0.3">
      <c r="A8591">
        <v>71240006</v>
      </c>
      <c r="B8591" t="s">
        <v>493</v>
      </c>
      <c r="C8591" t="s">
        <v>8</v>
      </c>
      <c r="D8591" t="s">
        <v>2399</v>
      </c>
      <c r="E8591">
        <v>-2</v>
      </c>
    </row>
    <row r="8592" spans="1:5" x14ac:dyDescent="0.3">
      <c r="A8592">
        <v>71240006</v>
      </c>
      <c r="B8592" t="s">
        <v>493</v>
      </c>
      <c r="C8592" t="s">
        <v>8</v>
      </c>
      <c r="D8592" t="s">
        <v>2400</v>
      </c>
      <c r="E8592">
        <v>-2</v>
      </c>
    </row>
    <row r="8593" spans="1:5" x14ac:dyDescent="0.3">
      <c r="A8593">
        <v>71240006</v>
      </c>
      <c r="B8593" t="s">
        <v>493</v>
      </c>
      <c r="C8593" t="s">
        <v>8</v>
      </c>
      <c r="D8593" t="s">
        <v>2401</v>
      </c>
      <c r="E8593">
        <v>0</v>
      </c>
    </row>
    <row r="8594" spans="1:5" x14ac:dyDescent="0.3">
      <c r="A8594">
        <v>71240006</v>
      </c>
      <c r="B8594" t="s">
        <v>493</v>
      </c>
      <c r="C8594" t="s">
        <v>8</v>
      </c>
      <c r="D8594" t="s">
        <v>2402</v>
      </c>
      <c r="E8594">
        <v>-4</v>
      </c>
    </row>
    <row r="8595" spans="1:5" x14ac:dyDescent="0.3">
      <c r="A8595">
        <v>71240006</v>
      </c>
      <c r="B8595" t="s">
        <v>493</v>
      </c>
      <c r="C8595" t="s">
        <v>8</v>
      </c>
      <c r="D8595" t="s">
        <v>2403</v>
      </c>
      <c r="E8595">
        <v>-4</v>
      </c>
    </row>
    <row r="8596" spans="1:5" x14ac:dyDescent="0.3">
      <c r="A8596">
        <v>71240006</v>
      </c>
      <c r="B8596" t="s">
        <v>493</v>
      </c>
      <c r="C8596" t="s">
        <v>8</v>
      </c>
      <c r="D8596" t="s">
        <v>2404</v>
      </c>
      <c r="E8596">
        <v>0</v>
      </c>
    </row>
    <row r="8597" spans="1:5" x14ac:dyDescent="0.3">
      <c r="A8597">
        <v>71240006</v>
      </c>
      <c r="B8597" t="s">
        <v>493</v>
      </c>
      <c r="C8597" t="s">
        <v>8</v>
      </c>
      <c r="D8597" t="s">
        <v>2405</v>
      </c>
      <c r="E8597">
        <v>0</v>
      </c>
    </row>
    <row r="8598" spans="1:5" x14ac:dyDescent="0.3">
      <c r="A8598">
        <v>71240006</v>
      </c>
      <c r="B8598" t="s">
        <v>493</v>
      </c>
      <c r="C8598" t="s">
        <v>8</v>
      </c>
      <c r="D8598" t="s">
        <v>2406</v>
      </c>
      <c r="E8598">
        <v>0</v>
      </c>
    </row>
    <row r="8599" spans="1:5" x14ac:dyDescent="0.3">
      <c r="A8599">
        <v>71240006</v>
      </c>
      <c r="B8599" t="s">
        <v>493</v>
      </c>
      <c r="C8599" t="s">
        <v>8</v>
      </c>
      <c r="D8599" t="s">
        <v>2407</v>
      </c>
      <c r="E8599">
        <v>0</v>
      </c>
    </row>
    <row r="8600" spans="1:5" x14ac:dyDescent="0.3">
      <c r="A8600">
        <v>71240006</v>
      </c>
      <c r="B8600" t="s">
        <v>493</v>
      </c>
      <c r="C8600" t="s">
        <v>8</v>
      </c>
      <c r="D8600" t="s">
        <v>2408</v>
      </c>
      <c r="E8600">
        <v>-3</v>
      </c>
    </row>
    <row r="8601" spans="1:5" x14ac:dyDescent="0.3">
      <c r="A8601">
        <v>71240006</v>
      </c>
      <c r="B8601" t="s">
        <v>493</v>
      </c>
      <c r="C8601" t="s">
        <v>8</v>
      </c>
      <c r="D8601" t="s">
        <v>2409</v>
      </c>
      <c r="E8601">
        <v>-2</v>
      </c>
    </row>
    <row r="8602" spans="1:5" x14ac:dyDescent="0.3">
      <c r="A8602">
        <v>71240006</v>
      </c>
      <c r="B8602" t="s">
        <v>493</v>
      </c>
      <c r="C8602" t="s">
        <v>8</v>
      </c>
      <c r="D8602" t="s">
        <v>2410</v>
      </c>
      <c r="E8602">
        <v>0</v>
      </c>
    </row>
    <row r="8603" spans="1:5" x14ac:dyDescent="0.3">
      <c r="A8603">
        <v>71240006</v>
      </c>
      <c r="B8603" t="s">
        <v>493</v>
      </c>
      <c r="C8603" t="s">
        <v>8</v>
      </c>
      <c r="D8603" t="s">
        <v>2411</v>
      </c>
      <c r="E8603">
        <v>-6</v>
      </c>
    </row>
    <row r="8604" spans="1:5" x14ac:dyDescent="0.3">
      <c r="A8604">
        <v>71240006</v>
      </c>
      <c r="B8604" t="s">
        <v>493</v>
      </c>
      <c r="C8604" t="s">
        <v>8</v>
      </c>
      <c r="D8604" t="s">
        <v>2412</v>
      </c>
      <c r="E8604">
        <v>0</v>
      </c>
    </row>
    <row r="8605" spans="1:5" x14ac:dyDescent="0.3">
      <c r="A8605">
        <v>71240006</v>
      </c>
      <c r="B8605" t="s">
        <v>493</v>
      </c>
      <c r="C8605" t="s">
        <v>8</v>
      </c>
      <c r="D8605" t="s">
        <v>2413</v>
      </c>
      <c r="E8605">
        <v>-1</v>
      </c>
    </row>
    <row r="8606" spans="1:5" x14ac:dyDescent="0.3">
      <c r="A8606">
        <v>71240001</v>
      </c>
      <c r="B8606" t="s">
        <v>495</v>
      </c>
      <c r="C8606" t="s">
        <v>8</v>
      </c>
      <c r="D8606" t="s">
        <v>2378</v>
      </c>
      <c r="E8606">
        <v>-18</v>
      </c>
    </row>
    <row r="8607" spans="1:5" x14ac:dyDescent="0.3">
      <c r="A8607">
        <v>71240001</v>
      </c>
      <c r="B8607" t="s">
        <v>495</v>
      </c>
      <c r="C8607" t="s">
        <v>8</v>
      </c>
      <c r="D8607" t="s">
        <v>2379</v>
      </c>
      <c r="E8607">
        <v>-5</v>
      </c>
    </row>
    <row r="8608" spans="1:5" x14ac:dyDescent="0.3">
      <c r="A8608">
        <v>71240001</v>
      </c>
      <c r="B8608" t="s">
        <v>495</v>
      </c>
      <c r="C8608" t="s">
        <v>8</v>
      </c>
      <c r="D8608" t="s">
        <v>2380</v>
      </c>
      <c r="E8608">
        <v>-10</v>
      </c>
    </row>
    <row r="8609" spans="1:5" x14ac:dyDescent="0.3">
      <c r="A8609">
        <v>71240001</v>
      </c>
      <c r="B8609" t="s">
        <v>495</v>
      </c>
      <c r="C8609" t="s">
        <v>8</v>
      </c>
      <c r="D8609" t="s">
        <v>2381</v>
      </c>
      <c r="E8609">
        <v>-27</v>
      </c>
    </row>
    <row r="8610" spans="1:5" x14ac:dyDescent="0.3">
      <c r="A8610">
        <v>71240001</v>
      </c>
      <c r="B8610" t="s">
        <v>495</v>
      </c>
      <c r="C8610" t="s">
        <v>8</v>
      </c>
      <c r="D8610" t="s">
        <v>2382</v>
      </c>
      <c r="E8610">
        <v>-22</v>
      </c>
    </row>
    <row r="8611" spans="1:5" x14ac:dyDescent="0.3">
      <c r="A8611">
        <v>71240001</v>
      </c>
      <c r="B8611" t="s">
        <v>495</v>
      </c>
      <c r="C8611" t="s">
        <v>8</v>
      </c>
      <c r="D8611" t="s">
        <v>2383</v>
      </c>
      <c r="E8611">
        <v>0</v>
      </c>
    </row>
    <row r="8612" spans="1:5" x14ac:dyDescent="0.3">
      <c r="A8612">
        <v>71240001</v>
      </c>
      <c r="B8612" t="s">
        <v>495</v>
      </c>
      <c r="C8612" t="s">
        <v>8</v>
      </c>
      <c r="D8612" t="s">
        <v>2384</v>
      </c>
      <c r="E8612">
        <v>0</v>
      </c>
    </row>
    <row r="8613" spans="1:5" x14ac:dyDescent="0.3">
      <c r="A8613">
        <v>71240001</v>
      </c>
      <c r="B8613" t="s">
        <v>495</v>
      </c>
      <c r="C8613" t="s">
        <v>8</v>
      </c>
      <c r="D8613" t="s">
        <v>2385</v>
      </c>
      <c r="E8613">
        <v>-5</v>
      </c>
    </row>
    <row r="8614" spans="1:5" x14ac:dyDescent="0.3">
      <c r="A8614">
        <v>71240001</v>
      </c>
      <c r="B8614" t="s">
        <v>495</v>
      </c>
      <c r="C8614" t="s">
        <v>8</v>
      </c>
      <c r="D8614" t="s">
        <v>2386</v>
      </c>
      <c r="E8614">
        <v>-4</v>
      </c>
    </row>
    <row r="8615" spans="1:5" x14ac:dyDescent="0.3">
      <c r="A8615">
        <v>71240001</v>
      </c>
      <c r="B8615" t="s">
        <v>495</v>
      </c>
      <c r="C8615" t="s">
        <v>8</v>
      </c>
      <c r="D8615" t="s">
        <v>2387</v>
      </c>
      <c r="E8615">
        <v>-32</v>
      </c>
    </row>
    <row r="8616" spans="1:5" x14ac:dyDescent="0.3">
      <c r="A8616">
        <v>71240001</v>
      </c>
      <c r="B8616" t="s">
        <v>495</v>
      </c>
      <c r="C8616" t="s">
        <v>8</v>
      </c>
      <c r="D8616" t="s">
        <v>2388</v>
      </c>
      <c r="E8616">
        <v>-1</v>
      </c>
    </row>
    <row r="8617" spans="1:5" x14ac:dyDescent="0.3">
      <c r="A8617">
        <v>71240001</v>
      </c>
      <c r="B8617" t="s">
        <v>495</v>
      </c>
      <c r="C8617" t="s">
        <v>8</v>
      </c>
      <c r="D8617" t="s">
        <v>2389</v>
      </c>
      <c r="E8617">
        <v>-15</v>
      </c>
    </row>
    <row r="8618" spans="1:5" x14ac:dyDescent="0.3">
      <c r="A8618">
        <v>71240001</v>
      </c>
      <c r="B8618" t="s">
        <v>495</v>
      </c>
      <c r="C8618" t="s">
        <v>8</v>
      </c>
      <c r="D8618" t="s">
        <v>2390</v>
      </c>
      <c r="E8618">
        <v>-6</v>
      </c>
    </row>
    <row r="8619" spans="1:5" x14ac:dyDescent="0.3">
      <c r="A8619">
        <v>71240001</v>
      </c>
      <c r="B8619" t="s">
        <v>495</v>
      </c>
      <c r="C8619" t="s">
        <v>8</v>
      </c>
      <c r="D8619" t="s">
        <v>2391</v>
      </c>
      <c r="E8619">
        <v>0</v>
      </c>
    </row>
    <row r="8620" spans="1:5" x14ac:dyDescent="0.3">
      <c r="A8620">
        <v>71240001</v>
      </c>
      <c r="B8620" t="s">
        <v>495</v>
      </c>
      <c r="C8620" t="s">
        <v>8</v>
      </c>
      <c r="D8620" t="s">
        <v>2392</v>
      </c>
      <c r="E8620">
        <v>-2</v>
      </c>
    </row>
    <row r="8621" spans="1:5" x14ac:dyDescent="0.3">
      <c r="A8621">
        <v>71240001</v>
      </c>
      <c r="B8621" t="s">
        <v>495</v>
      </c>
      <c r="C8621" t="s">
        <v>8</v>
      </c>
      <c r="D8621" t="s">
        <v>2393</v>
      </c>
      <c r="E8621">
        <v>-25</v>
      </c>
    </row>
    <row r="8622" spans="1:5" x14ac:dyDescent="0.3">
      <c r="A8622">
        <v>71240001</v>
      </c>
      <c r="B8622" t="s">
        <v>495</v>
      </c>
      <c r="C8622" t="s">
        <v>8</v>
      </c>
      <c r="D8622" t="s">
        <v>2394</v>
      </c>
      <c r="E8622">
        <v>0</v>
      </c>
    </row>
    <row r="8623" spans="1:5" x14ac:dyDescent="0.3">
      <c r="A8623">
        <v>71240001</v>
      </c>
      <c r="B8623" t="s">
        <v>495</v>
      </c>
      <c r="C8623" t="s">
        <v>8</v>
      </c>
      <c r="D8623" t="s">
        <v>2395</v>
      </c>
      <c r="E8623">
        <v>0</v>
      </c>
    </row>
    <row r="8624" spans="1:5" x14ac:dyDescent="0.3">
      <c r="A8624">
        <v>71240001</v>
      </c>
      <c r="B8624" t="s">
        <v>495</v>
      </c>
      <c r="C8624" t="s">
        <v>8</v>
      </c>
      <c r="D8624" t="s">
        <v>2396</v>
      </c>
      <c r="E8624">
        <v>0</v>
      </c>
    </row>
    <row r="8625" spans="1:5" x14ac:dyDescent="0.3">
      <c r="A8625">
        <v>71240001</v>
      </c>
      <c r="B8625" t="s">
        <v>495</v>
      </c>
      <c r="C8625" t="s">
        <v>8</v>
      </c>
      <c r="D8625" t="s">
        <v>2397</v>
      </c>
      <c r="E8625">
        <v>-6</v>
      </c>
    </row>
    <row r="8626" spans="1:5" x14ac:dyDescent="0.3">
      <c r="A8626">
        <v>71240001</v>
      </c>
      <c r="B8626" t="s">
        <v>495</v>
      </c>
      <c r="C8626" t="s">
        <v>8</v>
      </c>
      <c r="D8626" t="s">
        <v>2398</v>
      </c>
      <c r="E8626">
        <v>-10</v>
      </c>
    </row>
    <row r="8627" spans="1:5" x14ac:dyDescent="0.3">
      <c r="A8627">
        <v>71240001</v>
      </c>
      <c r="B8627" t="s">
        <v>495</v>
      </c>
      <c r="C8627" t="s">
        <v>8</v>
      </c>
      <c r="D8627" t="s">
        <v>2399</v>
      </c>
      <c r="E8627">
        <v>-5</v>
      </c>
    </row>
    <row r="8628" spans="1:5" x14ac:dyDescent="0.3">
      <c r="A8628">
        <v>71240001</v>
      </c>
      <c r="B8628" t="s">
        <v>495</v>
      </c>
      <c r="C8628" t="s">
        <v>8</v>
      </c>
      <c r="D8628" t="s">
        <v>2400</v>
      </c>
      <c r="E8628">
        <v>-11</v>
      </c>
    </row>
    <row r="8629" spans="1:5" x14ac:dyDescent="0.3">
      <c r="A8629">
        <v>71240001</v>
      </c>
      <c r="B8629" t="s">
        <v>495</v>
      </c>
      <c r="C8629" t="s">
        <v>8</v>
      </c>
      <c r="D8629" t="s">
        <v>2401</v>
      </c>
      <c r="E8629">
        <v>-2</v>
      </c>
    </row>
    <row r="8630" spans="1:5" x14ac:dyDescent="0.3">
      <c r="A8630">
        <v>71240001</v>
      </c>
      <c r="B8630" t="s">
        <v>495</v>
      </c>
      <c r="C8630" t="s">
        <v>8</v>
      </c>
      <c r="D8630" t="s">
        <v>2402</v>
      </c>
      <c r="E8630">
        <v>0</v>
      </c>
    </row>
    <row r="8631" spans="1:5" x14ac:dyDescent="0.3">
      <c r="A8631">
        <v>71240001</v>
      </c>
      <c r="B8631" t="s">
        <v>495</v>
      </c>
      <c r="C8631" t="s">
        <v>8</v>
      </c>
      <c r="D8631" t="s">
        <v>2403</v>
      </c>
      <c r="E8631">
        <v>-4</v>
      </c>
    </row>
    <row r="8632" spans="1:5" x14ac:dyDescent="0.3">
      <c r="A8632">
        <v>71240001</v>
      </c>
      <c r="B8632" t="s">
        <v>495</v>
      </c>
      <c r="C8632" t="s">
        <v>8</v>
      </c>
      <c r="D8632" t="s">
        <v>2404</v>
      </c>
      <c r="E8632">
        <v>-2</v>
      </c>
    </row>
    <row r="8633" spans="1:5" x14ac:dyDescent="0.3">
      <c r="A8633">
        <v>71240001</v>
      </c>
      <c r="B8633" t="s">
        <v>495</v>
      </c>
      <c r="C8633" t="s">
        <v>8</v>
      </c>
      <c r="D8633" t="s">
        <v>2405</v>
      </c>
      <c r="E8633">
        <v>-1</v>
      </c>
    </row>
    <row r="8634" spans="1:5" x14ac:dyDescent="0.3">
      <c r="A8634">
        <v>71240001</v>
      </c>
      <c r="B8634" t="s">
        <v>495</v>
      </c>
      <c r="C8634" t="s">
        <v>8</v>
      </c>
      <c r="D8634" t="s">
        <v>2406</v>
      </c>
      <c r="E8634">
        <v>-29</v>
      </c>
    </row>
    <row r="8635" spans="1:5" x14ac:dyDescent="0.3">
      <c r="A8635">
        <v>71240001</v>
      </c>
      <c r="B8635" t="s">
        <v>495</v>
      </c>
      <c r="C8635" t="s">
        <v>8</v>
      </c>
      <c r="D8635" t="s">
        <v>2407</v>
      </c>
      <c r="E8635">
        <v>-2</v>
      </c>
    </row>
    <row r="8636" spans="1:5" x14ac:dyDescent="0.3">
      <c r="A8636">
        <v>71240001</v>
      </c>
      <c r="B8636" t="s">
        <v>495</v>
      </c>
      <c r="C8636" t="s">
        <v>8</v>
      </c>
      <c r="D8636" t="s">
        <v>2408</v>
      </c>
      <c r="E8636">
        <v>-4</v>
      </c>
    </row>
    <row r="8637" spans="1:5" x14ac:dyDescent="0.3">
      <c r="A8637">
        <v>71240001</v>
      </c>
      <c r="B8637" t="s">
        <v>495</v>
      </c>
      <c r="C8637" t="s">
        <v>8</v>
      </c>
      <c r="D8637" t="s">
        <v>2409</v>
      </c>
      <c r="E8637">
        <v>-13</v>
      </c>
    </row>
    <row r="8638" spans="1:5" x14ac:dyDescent="0.3">
      <c r="A8638">
        <v>71240001</v>
      </c>
      <c r="B8638" t="s">
        <v>495</v>
      </c>
      <c r="C8638" t="s">
        <v>8</v>
      </c>
      <c r="D8638" t="s">
        <v>2410</v>
      </c>
      <c r="E8638">
        <v>-3</v>
      </c>
    </row>
    <row r="8639" spans="1:5" x14ac:dyDescent="0.3">
      <c r="A8639">
        <v>71240001</v>
      </c>
      <c r="B8639" t="s">
        <v>495</v>
      </c>
      <c r="C8639" t="s">
        <v>8</v>
      </c>
      <c r="D8639" t="s">
        <v>2411</v>
      </c>
      <c r="E8639">
        <v>-1</v>
      </c>
    </row>
    <row r="8640" spans="1:5" x14ac:dyDescent="0.3">
      <c r="A8640">
        <v>71240001</v>
      </c>
      <c r="B8640" t="s">
        <v>495</v>
      </c>
      <c r="C8640" t="s">
        <v>8</v>
      </c>
      <c r="D8640" t="s">
        <v>2412</v>
      </c>
      <c r="E8640">
        <v>-1</v>
      </c>
    </row>
    <row r="8641" spans="1:5" x14ac:dyDescent="0.3">
      <c r="A8641">
        <v>71240001</v>
      </c>
      <c r="B8641" t="s">
        <v>495</v>
      </c>
      <c r="C8641" t="s">
        <v>8</v>
      </c>
      <c r="D8641" t="s">
        <v>2413</v>
      </c>
      <c r="E8641">
        <v>-21</v>
      </c>
    </row>
    <row r="8642" spans="1:5" x14ac:dyDescent="0.3">
      <c r="A8642">
        <v>67300016</v>
      </c>
      <c r="B8642" t="s">
        <v>497</v>
      </c>
      <c r="C8642" t="s">
        <v>8</v>
      </c>
      <c r="D8642" t="s">
        <v>2378</v>
      </c>
      <c r="E8642">
        <v>0</v>
      </c>
    </row>
    <row r="8643" spans="1:5" x14ac:dyDescent="0.3">
      <c r="A8643">
        <v>67300016</v>
      </c>
      <c r="B8643" t="s">
        <v>497</v>
      </c>
      <c r="C8643" t="s">
        <v>8</v>
      </c>
      <c r="D8643" t="s">
        <v>2379</v>
      </c>
      <c r="E8643">
        <v>0</v>
      </c>
    </row>
    <row r="8644" spans="1:5" x14ac:dyDescent="0.3">
      <c r="A8644">
        <v>67300016</v>
      </c>
      <c r="B8644" t="s">
        <v>497</v>
      </c>
      <c r="C8644" t="s">
        <v>8</v>
      </c>
      <c r="D8644" t="s">
        <v>2380</v>
      </c>
      <c r="E8644">
        <v>-1</v>
      </c>
    </row>
    <row r="8645" spans="1:5" x14ac:dyDescent="0.3">
      <c r="A8645">
        <v>67300016</v>
      </c>
      <c r="B8645" t="s">
        <v>497</v>
      </c>
      <c r="C8645" t="s">
        <v>8</v>
      </c>
      <c r="D8645" t="s">
        <v>2381</v>
      </c>
      <c r="E8645">
        <v>0</v>
      </c>
    </row>
    <row r="8646" spans="1:5" x14ac:dyDescent="0.3">
      <c r="A8646">
        <v>67300016</v>
      </c>
      <c r="B8646" t="s">
        <v>497</v>
      </c>
      <c r="C8646" t="s">
        <v>8</v>
      </c>
      <c r="D8646" t="s">
        <v>2382</v>
      </c>
      <c r="E8646">
        <v>0</v>
      </c>
    </row>
    <row r="8647" spans="1:5" x14ac:dyDescent="0.3">
      <c r="A8647">
        <v>67300016</v>
      </c>
      <c r="B8647" t="s">
        <v>497</v>
      </c>
      <c r="C8647" t="s">
        <v>8</v>
      </c>
      <c r="D8647" t="s">
        <v>2383</v>
      </c>
      <c r="E8647">
        <v>0</v>
      </c>
    </row>
    <row r="8648" spans="1:5" x14ac:dyDescent="0.3">
      <c r="A8648">
        <v>67300016</v>
      </c>
      <c r="B8648" t="s">
        <v>497</v>
      </c>
      <c r="C8648" t="s">
        <v>8</v>
      </c>
      <c r="D8648" t="s">
        <v>2384</v>
      </c>
      <c r="E8648">
        <v>0</v>
      </c>
    </row>
    <row r="8649" spans="1:5" x14ac:dyDescent="0.3">
      <c r="A8649">
        <v>67300016</v>
      </c>
      <c r="B8649" t="s">
        <v>497</v>
      </c>
      <c r="C8649" t="s">
        <v>8</v>
      </c>
      <c r="D8649" t="s">
        <v>2385</v>
      </c>
      <c r="E8649">
        <v>0</v>
      </c>
    </row>
    <row r="8650" spans="1:5" x14ac:dyDescent="0.3">
      <c r="A8650">
        <v>67300016</v>
      </c>
      <c r="B8650" t="s">
        <v>497</v>
      </c>
      <c r="C8650" t="s">
        <v>8</v>
      </c>
      <c r="D8650" t="s">
        <v>2386</v>
      </c>
      <c r="E8650">
        <v>0</v>
      </c>
    </row>
    <row r="8651" spans="1:5" x14ac:dyDescent="0.3">
      <c r="A8651">
        <v>67300016</v>
      </c>
      <c r="B8651" t="s">
        <v>497</v>
      </c>
      <c r="C8651" t="s">
        <v>8</v>
      </c>
      <c r="D8651" t="s">
        <v>2387</v>
      </c>
      <c r="E8651">
        <v>0</v>
      </c>
    </row>
    <row r="8652" spans="1:5" x14ac:dyDescent="0.3">
      <c r="A8652">
        <v>67300016</v>
      </c>
      <c r="B8652" t="s">
        <v>497</v>
      </c>
      <c r="C8652" t="s">
        <v>8</v>
      </c>
      <c r="D8652" t="s">
        <v>2388</v>
      </c>
      <c r="E8652">
        <v>0</v>
      </c>
    </row>
    <row r="8653" spans="1:5" x14ac:dyDescent="0.3">
      <c r="A8653">
        <v>67300016</v>
      </c>
      <c r="B8653" t="s">
        <v>497</v>
      </c>
      <c r="C8653" t="s">
        <v>8</v>
      </c>
      <c r="D8653" t="s">
        <v>2389</v>
      </c>
      <c r="E8653">
        <v>0</v>
      </c>
    </row>
    <row r="8654" spans="1:5" x14ac:dyDescent="0.3">
      <c r="A8654">
        <v>67300016</v>
      </c>
      <c r="B8654" t="s">
        <v>497</v>
      </c>
      <c r="C8654" t="s">
        <v>8</v>
      </c>
      <c r="D8654" t="s">
        <v>2390</v>
      </c>
      <c r="E8654">
        <v>0</v>
      </c>
    </row>
    <row r="8655" spans="1:5" x14ac:dyDescent="0.3">
      <c r="A8655">
        <v>67300016</v>
      </c>
      <c r="B8655" t="s">
        <v>497</v>
      </c>
      <c r="C8655" t="s">
        <v>8</v>
      </c>
      <c r="D8655" t="s">
        <v>2391</v>
      </c>
      <c r="E8655">
        <v>0</v>
      </c>
    </row>
    <row r="8656" spans="1:5" x14ac:dyDescent="0.3">
      <c r="A8656">
        <v>67300016</v>
      </c>
      <c r="B8656" t="s">
        <v>497</v>
      </c>
      <c r="C8656" t="s">
        <v>8</v>
      </c>
      <c r="D8656" t="s">
        <v>2392</v>
      </c>
      <c r="E8656">
        <v>0</v>
      </c>
    </row>
    <row r="8657" spans="1:5" x14ac:dyDescent="0.3">
      <c r="A8657">
        <v>67300016</v>
      </c>
      <c r="B8657" t="s">
        <v>497</v>
      </c>
      <c r="C8657" t="s">
        <v>8</v>
      </c>
      <c r="D8657" t="s">
        <v>2393</v>
      </c>
      <c r="E8657">
        <v>0</v>
      </c>
    </row>
    <row r="8658" spans="1:5" x14ac:dyDescent="0.3">
      <c r="A8658">
        <v>67300016</v>
      </c>
      <c r="B8658" t="s">
        <v>497</v>
      </c>
      <c r="C8658" t="s">
        <v>8</v>
      </c>
      <c r="D8658" t="s">
        <v>2394</v>
      </c>
      <c r="E8658">
        <v>0</v>
      </c>
    </row>
    <row r="8659" spans="1:5" x14ac:dyDescent="0.3">
      <c r="A8659">
        <v>67300016</v>
      </c>
      <c r="B8659" t="s">
        <v>497</v>
      </c>
      <c r="C8659" t="s">
        <v>8</v>
      </c>
      <c r="D8659" t="s">
        <v>2395</v>
      </c>
      <c r="E8659">
        <v>0</v>
      </c>
    </row>
    <row r="8660" spans="1:5" x14ac:dyDescent="0.3">
      <c r="A8660">
        <v>67300016</v>
      </c>
      <c r="B8660" t="s">
        <v>497</v>
      </c>
      <c r="C8660" t="s">
        <v>8</v>
      </c>
      <c r="D8660" t="s">
        <v>2396</v>
      </c>
      <c r="E8660">
        <v>0</v>
      </c>
    </row>
    <row r="8661" spans="1:5" x14ac:dyDescent="0.3">
      <c r="A8661">
        <v>67300016</v>
      </c>
      <c r="B8661" t="s">
        <v>497</v>
      </c>
      <c r="C8661" t="s">
        <v>8</v>
      </c>
      <c r="D8661" t="s">
        <v>2397</v>
      </c>
      <c r="E8661">
        <v>0</v>
      </c>
    </row>
    <row r="8662" spans="1:5" x14ac:dyDescent="0.3">
      <c r="A8662">
        <v>67300016</v>
      </c>
      <c r="B8662" t="s">
        <v>497</v>
      </c>
      <c r="C8662" t="s">
        <v>8</v>
      </c>
      <c r="D8662" t="s">
        <v>2398</v>
      </c>
      <c r="E8662">
        <v>0</v>
      </c>
    </row>
    <row r="8663" spans="1:5" x14ac:dyDescent="0.3">
      <c r="A8663">
        <v>67300016</v>
      </c>
      <c r="B8663" t="s">
        <v>497</v>
      </c>
      <c r="C8663" t="s">
        <v>8</v>
      </c>
      <c r="D8663" t="s">
        <v>2399</v>
      </c>
      <c r="E8663">
        <v>0</v>
      </c>
    </row>
    <row r="8664" spans="1:5" x14ac:dyDescent="0.3">
      <c r="A8664">
        <v>67300016</v>
      </c>
      <c r="B8664" t="s">
        <v>497</v>
      </c>
      <c r="C8664" t="s">
        <v>8</v>
      </c>
      <c r="D8664" t="s">
        <v>2400</v>
      </c>
      <c r="E8664">
        <v>0</v>
      </c>
    </row>
    <row r="8665" spans="1:5" x14ac:dyDescent="0.3">
      <c r="A8665">
        <v>67300016</v>
      </c>
      <c r="B8665" t="s">
        <v>497</v>
      </c>
      <c r="C8665" t="s">
        <v>8</v>
      </c>
      <c r="D8665" t="s">
        <v>2401</v>
      </c>
      <c r="E8665">
        <v>0</v>
      </c>
    </row>
    <row r="8666" spans="1:5" x14ac:dyDescent="0.3">
      <c r="A8666">
        <v>67300016</v>
      </c>
      <c r="B8666" t="s">
        <v>497</v>
      </c>
      <c r="C8666" t="s">
        <v>8</v>
      </c>
      <c r="D8666" t="s">
        <v>2402</v>
      </c>
      <c r="E8666">
        <v>-6</v>
      </c>
    </row>
    <row r="8667" spans="1:5" x14ac:dyDescent="0.3">
      <c r="A8667">
        <v>67300016</v>
      </c>
      <c r="B8667" t="s">
        <v>497</v>
      </c>
      <c r="C8667" t="s">
        <v>8</v>
      </c>
      <c r="D8667" t="s">
        <v>2403</v>
      </c>
      <c r="E8667">
        <v>0</v>
      </c>
    </row>
    <row r="8668" spans="1:5" x14ac:dyDescent="0.3">
      <c r="A8668">
        <v>67300016</v>
      </c>
      <c r="B8668" t="s">
        <v>497</v>
      </c>
      <c r="C8668" t="s">
        <v>8</v>
      </c>
      <c r="D8668" t="s">
        <v>2404</v>
      </c>
      <c r="E8668">
        <v>0</v>
      </c>
    </row>
    <row r="8669" spans="1:5" x14ac:dyDescent="0.3">
      <c r="A8669">
        <v>67300016</v>
      </c>
      <c r="B8669" t="s">
        <v>497</v>
      </c>
      <c r="C8669" t="s">
        <v>8</v>
      </c>
      <c r="D8669" t="s">
        <v>2405</v>
      </c>
      <c r="E8669">
        <v>0</v>
      </c>
    </row>
    <row r="8670" spans="1:5" x14ac:dyDescent="0.3">
      <c r="A8670">
        <v>67300016</v>
      </c>
      <c r="B8670" t="s">
        <v>497</v>
      </c>
      <c r="C8670" t="s">
        <v>8</v>
      </c>
      <c r="D8670" t="s">
        <v>2406</v>
      </c>
      <c r="E8670">
        <v>0</v>
      </c>
    </row>
    <row r="8671" spans="1:5" x14ac:dyDescent="0.3">
      <c r="A8671">
        <v>67300016</v>
      </c>
      <c r="B8671" t="s">
        <v>497</v>
      </c>
      <c r="C8671" t="s">
        <v>8</v>
      </c>
      <c r="D8671" t="s">
        <v>2407</v>
      </c>
      <c r="E8671">
        <v>0</v>
      </c>
    </row>
    <row r="8672" spans="1:5" x14ac:dyDescent="0.3">
      <c r="A8672">
        <v>67300016</v>
      </c>
      <c r="B8672" t="s">
        <v>497</v>
      </c>
      <c r="C8672" t="s">
        <v>8</v>
      </c>
      <c r="D8672" t="s">
        <v>2408</v>
      </c>
      <c r="E8672">
        <v>0</v>
      </c>
    </row>
    <row r="8673" spans="1:5" x14ac:dyDescent="0.3">
      <c r="A8673">
        <v>67300016</v>
      </c>
      <c r="B8673" t="s">
        <v>497</v>
      </c>
      <c r="C8673" t="s">
        <v>8</v>
      </c>
      <c r="D8673" t="s">
        <v>2409</v>
      </c>
      <c r="E8673">
        <v>0</v>
      </c>
    </row>
    <row r="8674" spans="1:5" x14ac:dyDescent="0.3">
      <c r="A8674">
        <v>67300016</v>
      </c>
      <c r="B8674" t="s">
        <v>497</v>
      </c>
      <c r="C8674" t="s">
        <v>8</v>
      </c>
      <c r="D8674" t="s">
        <v>2410</v>
      </c>
      <c r="E8674">
        <v>-1</v>
      </c>
    </row>
    <row r="8675" spans="1:5" x14ac:dyDescent="0.3">
      <c r="A8675">
        <v>67300016</v>
      </c>
      <c r="B8675" t="s">
        <v>497</v>
      </c>
      <c r="C8675" t="s">
        <v>8</v>
      </c>
      <c r="D8675" t="s">
        <v>2411</v>
      </c>
      <c r="E8675">
        <v>0</v>
      </c>
    </row>
    <row r="8676" spans="1:5" x14ac:dyDescent="0.3">
      <c r="A8676">
        <v>67300016</v>
      </c>
      <c r="B8676" t="s">
        <v>497</v>
      </c>
      <c r="C8676" t="s">
        <v>8</v>
      </c>
      <c r="D8676" t="s">
        <v>2412</v>
      </c>
      <c r="E8676">
        <v>0</v>
      </c>
    </row>
    <row r="8677" spans="1:5" x14ac:dyDescent="0.3">
      <c r="A8677">
        <v>67300016</v>
      </c>
      <c r="B8677" t="s">
        <v>497</v>
      </c>
      <c r="C8677" t="s">
        <v>8</v>
      </c>
      <c r="D8677" t="s">
        <v>2413</v>
      </c>
      <c r="E8677">
        <v>0</v>
      </c>
    </row>
    <row r="8678" spans="1:5" x14ac:dyDescent="0.3">
      <c r="A8678">
        <v>91170032</v>
      </c>
      <c r="B8678" t="s">
        <v>499</v>
      </c>
      <c r="C8678" t="s">
        <v>8</v>
      </c>
      <c r="D8678" t="s">
        <v>2378</v>
      </c>
      <c r="E8678">
        <v>0</v>
      </c>
    </row>
    <row r="8679" spans="1:5" x14ac:dyDescent="0.3">
      <c r="A8679">
        <v>91170032</v>
      </c>
      <c r="B8679" t="s">
        <v>499</v>
      </c>
      <c r="C8679" t="s">
        <v>8</v>
      </c>
      <c r="D8679" t="s">
        <v>2379</v>
      </c>
      <c r="E8679">
        <v>0</v>
      </c>
    </row>
    <row r="8680" spans="1:5" x14ac:dyDescent="0.3">
      <c r="A8680">
        <v>91170032</v>
      </c>
      <c r="B8680" t="s">
        <v>499</v>
      </c>
      <c r="C8680" t="s">
        <v>8</v>
      </c>
      <c r="D8680" t="s">
        <v>2380</v>
      </c>
      <c r="E8680">
        <v>0</v>
      </c>
    </row>
    <row r="8681" spans="1:5" x14ac:dyDescent="0.3">
      <c r="A8681">
        <v>91170032</v>
      </c>
      <c r="B8681" t="s">
        <v>499</v>
      </c>
      <c r="C8681" t="s">
        <v>8</v>
      </c>
      <c r="D8681" t="s">
        <v>2381</v>
      </c>
      <c r="E8681">
        <v>0</v>
      </c>
    </row>
    <row r="8682" spans="1:5" x14ac:dyDescent="0.3">
      <c r="A8682">
        <v>91170032</v>
      </c>
      <c r="B8682" t="s">
        <v>499</v>
      </c>
      <c r="C8682" t="s">
        <v>8</v>
      </c>
      <c r="D8682" t="s">
        <v>2382</v>
      </c>
      <c r="E8682">
        <v>0</v>
      </c>
    </row>
    <row r="8683" spans="1:5" x14ac:dyDescent="0.3">
      <c r="A8683">
        <v>91170032</v>
      </c>
      <c r="B8683" t="s">
        <v>499</v>
      </c>
      <c r="C8683" t="s">
        <v>8</v>
      </c>
      <c r="D8683" t="s">
        <v>2383</v>
      </c>
      <c r="E8683">
        <v>0</v>
      </c>
    </row>
    <row r="8684" spans="1:5" x14ac:dyDescent="0.3">
      <c r="A8684">
        <v>91170032</v>
      </c>
      <c r="B8684" t="s">
        <v>499</v>
      </c>
      <c r="C8684" t="s">
        <v>8</v>
      </c>
      <c r="D8684" t="s">
        <v>2384</v>
      </c>
      <c r="E8684">
        <v>0</v>
      </c>
    </row>
    <row r="8685" spans="1:5" x14ac:dyDescent="0.3">
      <c r="A8685">
        <v>91170032</v>
      </c>
      <c r="B8685" t="s">
        <v>499</v>
      </c>
      <c r="C8685" t="s">
        <v>8</v>
      </c>
      <c r="D8685" t="s">
        <v>2385</v>
      </c>
      <c r="E8685">
        <v>0</v>
      </c>
    </row>
    <row r="8686" spans="1:5" x14ac:dyDescent="0.3">
      <c r="A8686">
        <v>91170032</v>
      </c>
      <c r="B8686" t="s">
        <v>499</v>
      </c>
      <c r="C8686" t="s">
        <v>8</v>
      </c>
      <c r="D8686" t="s">
        <v>2386</v>
      </c>
      <c r="E8686">
        <v>0</v>
      </c>
    </row>
    <row r="8687" spans="1:5" x14ac:dyDescent="0.3">
      <c r="A8687">
        <v>91170032</v>
      </c>
      <c r="B8687" t="s">
        <v>499</v>
      </c>
      <c r="C8687" t="s">
        <v>8</v>
      </c>
      <c r="D8687" t="s">
        <v>2387</v>
      </c>
      <c r="E8687">
        <v>0</v>
      </c>
    </row>
    <row r="8688" spans="1:5" x14ac:dyDescent="0.3">
      <c r="A8688">
        <v>91170032</v>
      </c>
      <c r="B8688" t="s">
        <v>499</v>
      </c>
      <c r="C8688" t="s">
        <v>8</v>
      </c>
      <c r="D8688" t="s">
        <v>2388</v>
      </c>
      <c r="E8688">
        <v>0</v>
      </c>
    </row>
    <row r="8689" spans="1:5" x14ac:dyDescent="0.3">
      <c r="A8689">
        <v>91170032</v>
      </c>
      <c r="B8689" t="s">
        <v>499</v>
      </c>
      <c r="C8689" t="s">
        <v>8</v>
      </c>
      <c r="D8689" t="s">
        <v>2389</v>
      </c>
      <c r="E8689">
        <v>0</v>
      </c>
    </row>
    <row r="8690" spans="1:5" x14ac:dyDescent="0.3">
      <c r="A8690">
        <v>91170032</v>
      </c>
      <c r="B8690" t="s">
        <v>499</v>
      </c>
      <c r="C8690" t="s">
        <v>8</v>
      </c>
      <c r="D8690" t="s">
        <v>2390</v>
      </c>
      <c r="E8690">
        <v>0</v>
      </c>
    </row>
    <row r="8691" spans="1:5" x14ac:dyDescent="0.3">
      <c r="A8691">
        <v>91170032</v>
      </c>
      <c r="B8691" t="s">
        <v>499</v>
      </c>
      <c r="C8691" t="s">
        <v>8</v>
      </c>
      <c r="D8691" t="s">
        <v>2391</v>
      </c>
      <c r="E8691">
        <v>0</v>
      </c>
    </row>
    <row r="8692" spans="1:5" x14ac:dyDescent="0.3">
      <c r="A8692">
        <v>91170032</v>
      </c>
      <c r="B8692" t="s">
        <v>499</v>
      </c>
      <c r="C8692" t="s">
        <v>8</v>
      </c>
      <c r="D8692" t="s">
        <v>2392</v>
      </c>
      <c r="E8692">
        <v>0</v>
      </c>
    </row>
    <row r="8693" spans="1:5" x14ac:dyDescent="0.3">
      <c r="A8693">
        <v>91170032</v>
      </c>
      <c r="B8693" t="s">
        <v>499</v>
      </c>
      <c r="C8693" t="s">
        <v>8</v>
      </c>
      <c r="D8693" t="s">
        <v>2393</v>
      </c>
      <c r="E8693">
        <v>0</v>
      </c>
    </row>
    <row r="8694" spans="1:5" x14ac:dyDescent="0.3">
      <c r="A8694">
        <v>91170032</v>
      </c>
      <c r="B8694" t="s">
        <v>499</v>
      </c>
      <c r="C8694" t="s">
        <v>8</v>
      </c>
      <c r="D8694" t="s">
        <v>2394</v>
      </c>
      <c r="E8694">
        <v>0</v>
      </c>
    </row>
    <row r="8695" spans="1:5" x14ac:dyDescent="0.3">
      <c r="A8695">
        <v>91170032</v>
      </c>
      <c r="B8695" t="s">
        <v>499</v>
      </c>
      <c r="C8695" t="s">
        <v>8</v>
      </c>
      <c r="D8695" t="s">
        <v>2395</v>
      </c>
      <c r="E8695">
        <v>0</v>
      </c>
    </row>
    <row r="8696" spans="1:5" x14ac:dyDescent="0.3">
      <c r="A8696">
        <v>91170032</v>
      </c>
      <c r="B8696" t="s">
        <v>499</v>
      </c>
      <c r="C8696" t="s">
        <v>8</v>
      </c>
      <c r="D8696" t="s">
        <v>2396</v>
      </c>
      <c r="E8696">
        <v>-2</v>
      </c>
    </row>
    <row r="8697" spans="1:5" x14ac:dyDescent="0.3">
      <c r="A8697">
        <v>91170032</v>
      </c>
      <c r="B8697" t="s">
        <v>499</v>
      </c>
      <c r="C8697" t="s">
        <v>8</v>
      </c>
      <c r="D8697" t="s">
        <v>2397</v>
      </c>
      <c r="E8697">
        <v>0</v>
      </c>
    </row>
    <row r="8698" spans="1:5" x14ac:dyDescent="0.3">
      <c r="A8698">
        <v>91170032</v>
      </c>
      <c r="B8698" t="s">
        <v>499</v>
      </c>
      <c r="C8698" t="s">
        <v>8</v>
      </c>
      <c r="D8698" t="s">
        <v>2398</v>
      </c>
      <c r="E8698">
        <v>0</v>
      </c>
    </row>
    <row r="8699" spans="1:5" x14ac:dyDescent="0.3">
      <c r="A8699">
        <v>91170032</v>
      </c>
      <c r="B8699" t="s">
        <v>499</v>
      </c>
      <c r="C8699" t="s">
        <v>8</v>
      </c>
      <c r="D8699" t="s">
        <v>2399</v>
      </c>
      <c r="E8699">
        <v>-2</v>
      </c>
    </row>
    <row r="8700" spans="1:5" x14ac:dyDescent="0.3">
      <c r="A8700">
        <v>91170032</v>
      </c>
      <c r="B8700" t="s">
        <v>499</v>
      </c>
      <c r="C8700" t="s">
        <v>8</v>
      </c>
      <c r="D8700" t="s">
        <v>2400</v>
      </c>
      <c r="E8700">
        <v>0</v>
      </c>
    </row>
    <row r="8701" spans="1:5" x14ac:dyDescent="0.3">
      <c r="A8701">
        <v>91170032</v>
      </c>
      <c r="B8701" t="s">
        <v>499</v>
      </c>
      <c r="C8701" t="s">
        <v>8</v>
      </c>
      <c r="D8701" t="s">
        <v>2401</v>
      </c>
      <c r="E8701">
        <v>0</v>
      </c>
    </row>
    <row r="8702" spans="1:5" x14ac:dyDescent="0.3">
      <c r="A8702">
        <v>91170032</v>
      </c>
      <c r="B8702" t="s">
        <v>499</v>
      </c>
      <c r="C8702" t="s">
        <v>8</v>
      </c>
      <c r="D8702" t="s">
        <v>2402</v>
      </c>
      <c r="E8702">
        <v>0</v>
      </c>
    </row>
    <row r="8703" spans="1:5" x14ac:dyDescent="0.3">
      <c r="A8703">
        <v>91170032</v>
      </c>
      <c r="B8703" t="s">
        <v>499</v>
      </c>
      <c r="C8703" t="s">
        <v>8</v>
      </c>
      <c r="D8703" t="s">
        <v>2403</v>
      </c>
      <c r="E8703">
        <v>-4</v>
      </c>
    </row>
    <row r="8704" spans="1:5" x14ac:dyDescent="0.3">
      <c r="A8704">
        <v>91170032</v>
      </c>
      <c r="B8704" t="s">
        <v>499</v>
      </c>
      <c r="C8704" t="s">
        <v>8</v>
      </c>
      <c r="D8704" t="s">
        <v>2404</v>
      </c>
      <c r="E8704">
        <v>0</v>
      </c>
    </row>
    <row r="8705" spans="1:5" x14ac:dyDescent="0.3">
      <c r="A8705">
        <v>91170032</v>
      </c>
      <c r="B8705" t="s">
        <v>499</v>
      </c>
      <c r="C8705" t="s">
        <v>8</v>
      </c>
      <c r="D8705" t="s">
        <v>2405</v>
      </c>
      <c r="E8705">
        <v>0</v>
      </c>
    </row>
    <row r="8706" spans="1:5" x14ac:dyDescent="0.3">
      <c r="A8706">
        <v>91170032</v>
      </c>
      <c r="B8706" t="s">
        <v>499</v>
      </c>
      <c r="C8706" t="s">
        <v>8</v>
      </c>
      <c r="D8706" t="s">
        <v>2406</v>
      </c>
      <c r="E8706">
        <v>0</v>
      </c>
    </row>
    <row r="8707" spans="1:5" x14ac:dyDescent="0.3">
      <c r="A8707">
        <v>91170032</v>
      </c>
      <c r="B8707" t="s">
        <v>499</v>
      </c>
      <c r="C8707" t="s">
        <v>8</v>
      </c>
      <c r="D8707" t="s">
        <v>2407</v>
      </c>
      <c r="E8707">
        <v>0</v>
      </c>
    </row>
    <row r="8708" spans="1:5" x14ac:dyDescent="0.3">
      <c r="A8708">
        <v>91170032</v>
      </c>
      <c r="B8708" t="s">
        <v>499</v>
      </c>
      <c r="C8708" t="s">
        <v>8</v>
      </c>
      <c r="D8708" t="s">
        <v>2408</v>
      </c>
      <c r="E8708">
        <v>0</v>
      </c>
    </row>
    <row r="8709" spans="1:5" x14ac:dyDescent="0.3">
      <c r="A8709">
        <v>91170032</v>
      </c>
      <c r="B8709" t="s">
        <v>499</v>
      </c>
      <c r="C8709" t="s">
        <v>8</v>
      </c>
      <c r="D8709" t="s">
        <v>2409</v>
      </c>
      <c r="E8709">
        <v>0</v>
      </c>
    </row>
    <row r="8710" spans="1:5" x14ac:dyDescent="0.3">
      <c r="A8710">
        <v>91170032</v>
      </c>
      <c r="B8710" t="s">
        <v>499</v>
      </c>
      <c r="C8710" t="s">
        <v>8</v>
      </c>
      <c r="D8710" t="s">
        <v>2410</v>
      </c>
      <c r="E8710">
        <v>0</v>
      </c>
    </row>
    <row r="8711" spans="1:5" x14ac:dyDescent="0.3">
      <c r="A8711">
        <v>91170032</v>
      </c>
      <c r="B8711" t="s">
        <v>499</v>
      </c>
      <c r="C8711" t="s">
        <v>8</v>
      </c>
      <c r="D8711" t="s">
        <v>2411</v>
      </c>
      <c r="E8711">
        <v>0</v>
      </c>
    </row>
    <row r="8712" spans="1:5" x14ac:dyDescent="0.3">
      <c r="A8712">
        <v>91170032</v>
      </c>
      <c r="B8712" t="s">
        <v>499</v>
      </c>
      <c r="C8712" t="s">
        <v>8</v>
      </c>
      <c r="D8712" t="s">
        <v>2412</v>
      </c>
      <c r="E8712">
        <v>0</v>
      </c>
    </row>
    <row r="8713" spans="1:5" x14ac:dyDescent="0.3">
      <c r="A8713">
        <v>91170032</v>
      </c>
      <c r="B8713" t="s">
        <v>499</v>
      </c>
      <c r="C8713" t="s">
        <v>8</v>
      </c>
      <c r="D8713" t="s">
        <v>2413</v>
      </c>
      <c r="E8713">
        <v>0</v>
      </c>
    </row>
    <row r="8714" spans="1:5" x14ac:dyDescent="0.3">
      <c r="A8714">
        <v>55920019</v>
      </c>
      <c r="B8714" t="s">
        <v>501</v>
      </c>
      <c r="C8714" t="s">
        <v>8</v>
      </c>
      <c r="D8714" t="s">
        <v>2378</v>
      </c>
      <c r="E8714">
        <v>0</v>
      </c>
    </row>
    <row r="8715" spans="1:5" x14ac:dyDescent="0.3">
      <c r="A8715">
        <v>55920019</v>
      </c>
      <c r="B8715" t="s">
        <v>501</v>
      </c>
      <c r="C8715" t="s">
        <v>8</v>
      </c>
      <c r="D8715" t="s">
        <v>2379</v>
      </c>
      <c r="E8715">
        <v>-48</v>
      </c>
    </row>
    <row r="8716" spans="1:5" x14ac:dyDescent="0.3">
      <c r="A8716">
        <v>55920019</v>
      </c>
      <c r="B8716" t="s">
        <v>501</v>
      </c>
      <c r="C8716" t="s">
        <v>8</v>
      </c>
      <c r="D8716" t="s">
        <v>2380</v>
      </c>
      <c r="E8716">
        <v>0</v>
      </c>
    </row>
    <row r="8717" spans="1:5" x14ac:dyDescent="0.3">
      <c r="A8717">
        <v>55920019</v>
      </c>
      <c r="B8717" t="s">
        <v>501</v>
      </c>
      <c r="C8717" t="s">
        <v>8</v>
      </c>
      <c r="D8717" t="s">
        <v>2381</v>
      </c>
      <c r="E8717">
        <v>0</v>
      </c>
    </row>
    <row r="8718" spans="1:5" x14ac:dyDescent="0.3">
      <c r="A8718">
        <v>55920019</v>
      </c>
      <c r="B8718" t="s">
        <v>501</v>
      </c>
      <c r="C8718" t="s">
        <v>8</v>
      </c>
      <c r="D8718" t="s">
        <v>2382</v>
      </c>
      <c r="E8718">
        <v>0</v>
      </c>
    </row>
    <row r="8719" spans="1:5" x14ac:dyDescent="0.3">
      <c r="A8719">
        <v>55920019</v>
      </c>
      <c r="B8719" t="s">
        <v>501</v>
      </c>
      <c r="C8719" t="s">
        <v>8</v>
      </c>
      <c r="D8719" t="s">
        <v>2383</v>
      </c>
      <c r="E8719">
        <v>0</v>
      </c>
    </row>
    <row r="8720" spans="1:5" x14ac:dyDescent="0.3">
      <c r="A8720">
        <v>55920019</v>
      </c>
      <c r="B8720" t="s">
        <v>501</v>
      </c>
      <c r="C8720" t="s">
        <v>8</v>
      </c>
      <c r="D8720" t="s">
        <v>2384</v>
      </c>
      <c r="E8720">
        <v>0</v>
      </c>
    </row>
    <row r="8721" spans="1:5" x14ac:dyDescent="0.3">
      <c r="A8721">
        <v>55920019</v>
      </c>
      <c r="B8721" t="s">
        <v>501</v>
      </c>
      <c r="C8721" t="s">
        <v>8</v>
      </c>
      <c r="D8721" t="s">
        <v>2385</v>
      </c>
      <c r="E8721">
        <v>0</v>
      </c>
    </row>
    <row r="8722" spans="1:5" x14ac:dyDescent="0.3">
      <c r="A8722">
        <v>55920019</v>
      </c>
      <c r="B8722" t="s">
        <v>501</v>
      </c>
      <c r="C8722" t="s">
        <v>8</v>
      </c>
      <c r="D8722" t="s">
        <v>2386</v>
      </c>
      <c r="E8722">
        <v>0</v>
      </c>
    </row>
    <row r="8723" spans="1:5" x14ac:dyDescent="0.3">
      <c r="A8723">
        <v>55920019</v>
      </c>
      <c r="B8723" t="s">
        <v>501</v>
      </c>
      <c r="C8723" t="s">
        <v>8</v>
      </c>
      <c r="D8723" t="s">
        <v>2387</v>
      </c>
      <c r="E8723">
        <v>-48</v>
      </c>
    </row>
    <row r="8724" spans="1:5" x14ac:dyDescent="0.3">
      <c r="A8724">
        <v>55920019</v>
      </c>
      <c r="B8724" t="s">
        <v>501</v>
      </c>
      <c r="C8724" t="s">
        <v>8</v>
      </c>
      <c r="D8724" t="s">
        <v>2388</v>
      </c>
      <c r="E8724">
        <v>-24</v>
      </c>
    </row>
    <row r="8725" spans="1:5" x14ac:dyDescent="0.3">
      <c r="A8725">
        <v>55920019</v>
      </c>
      <c r="B8725" t="s">
        <v>501</v>
      </c>
      <c r="C8725" t="s">
        <v>8</v>
      </c>
      <c r="D8725" t="s">
        <v>2389</v>
      </c>
      <c r="E8725">
        <v>0</v>
      </c>
    </row>
    <row r="8726" spans="1:5" x14ac:dyDescent="0.3">
      <c r="A8726">
        <v>55920019</v>
      </c>
      <c r="B8726" t="s">
        <v>501</v>
      </c>
      <c r="C8726" t="s">
        <v>8</v>
      </c>
      <c r="D8726" t="s">
        <v>2390</v>
      </c>
      <c r="E8726">
        <v>0</v>
      </c>
    </row>
    <row r="8727" spans="1:5" x14ac:dyDescent="0.3">
      <c r="A8727">
        <v>55920019</v>
      </c>
      <c r="B8727" t="s">
        <v>501</v>
      </c>
      <c r="C8727" t="s">
        <v>8</v>
      </c>
      <c r="D8727" t="s">
        <v>2391</v>
      </c>
      <c r="E8727">
        <v>0</v>
      </c>
    </row>
    <row r="8728" spans="1:5" x14ac:dyDescent="0.3">
      <c r="A8728">
        <v>55920019</v>
      </c>
      <c r="B8728" t="s">
        <v>501</v>
      </c>
      <c r="C8728" t="s">
        <v>8</v>
      </c>
      <c r="D8728" t="s">
        <v>2392</v>
      </c>
      <c r="E8728">
        <v>0</v>
      </c>
    </row>
    <row r="8729" spans="1:5" x14ac:dyDescent="0.3">
      <c r="A8729">
        <v>55920019</v>
      </c>
      <c r="B8729" t="s">
        <v>501</v>
      </c>
      <c r="C8729" t="s">
        <v>8</v>
      </c>
      <c r="D8729" t="s">
        <v>2393</v>
      </c>
      <c r="E8729">
        <v>0</v>
      </c>
    </row>
    <row r="8730" spans="1:5" x14ac:dyDescent="0.3">
      <c r="A8730">
        <v>55920019</v>
      </c>
      <c r="B8730" t="s">
        <v>501</v>
      </c>
      <c r="C8730" t="s">
        <v>8</v>
      </c>
      <c r="D8730" t="s">
        <v>2394</v>
      </c>
      <c r="E8730">
        <v>0</v>
      </c>
    </row>
    <row r="8731" spans="1:5" x14ac:dyDescent="0.3">
      <c r="A8731">
        <v>55920019</v>
      </c>
      <c r="B8731" t="s">
        <v>501</v>
      </c>
      <c r="C8731" t="s">
        <v>8</v>
      </c>
      <c r="D8731" t="s">
        <v>2395</v>
      </c>
      <c r="E8731">
        <v>0</v>
      </c>
    </row>
    <row r="8732" spans="1:5" x14ac:dyDescent="0.3">
      <c r="A8732">
        <v>55920019</v>
      </c>
      <c r="B8732" t="s">
        <v>501</v>
      </c>
      <c r="C8732" t="s">
        <v>8</v>
      </c>
      <c r="D8732" t="s">
        <v>2396</v>
      </c>
      <c r="E8732">
        <v>0</v>
      </c>
    </row>
    <row r="8733" spans="1:5" x14ac:dyDescent="0.3">
      <c r="A8733">
        <v>55920019</v>
      </c>
      <c r="B8733" t="s">
        <v>501</v>
      </c>
      <c r="C8733" t="s">
        <v>8</v>
      </c>
      <c r="D8733" t="s">
        <v>2397</v>
      </c>
      <c r="E8733">
        <v>0</v>
      </c>
    </row>
    <row r="8734" spans="1:5" x14ac:dyDescent="0.3">
      <c r="A8734">
        <v>55920019</v>
      </c>
      <c r="B8734" t="s">
        <v>501</v>
      </c>
      <c r="C8734" t="s">
        <v>8</v>
      </c>
      <c r="D8734" t="s">
        <v>2398</v>
      </c>
      <c r="E8734">
        <v>0</v>
      </c>
    </row>
    <row r="8735" spans="1:5" x14ac:dyDescent="0.3">
      <c r="A8735">
        <v>55920019</v>
      </c>
      <c r="B8735" t="s">
        <v>501</v>
      </c>
      <c r="C8735" t="s">
        <v>8</v>
      </c>
      <c r="D8735" t="s">
        <v>2399</v>
      </c>
      <c r="E8735">
        <v>0</v>
      </c>
    </row>
    <row r="8736" spans="1:5" x14ac:dyDescent="0.3">
      <c r="A8736">
        <v>55920019</v>
      </c>
      <c r="B8736" t="s">
        <v>501</v>
      </c>
      <c r="C8736" t="s">
        <v>8</v>
      </c>
      <c r="D8736" t="s">
        <v>2400</v>
      </c>
      <c r="E8736">
        <v>0</v>
      </c>
    </row>
    <row r="8737" spans="1:5" x14ac:dyDescent="0.3">
      <c r="A8737">
        <v>55920019</v>
      </c>
      <c r="B8737" t="s">
        <v>501</v>
      </c>
      <c r="C8737" t="s">
        <v>8</v>
      </c>
      <c r="D8737" t="s">
        <v>2401</v>
      </c>
      <c r="E8737">
        <v>0</v>
      </c>
    </row>
    <row r="8738" spans="1:5" x14ac:dyDescent="0.3">
      <c r="A8738">
        <v>55920019</v>
      </c>
      <c r="B8738" t="s">
        <v>501</v>
      </c>
      <c r="C8738" t="s">
        <v>8</v>
      </c>
      <c r="D8738" t="s">
        <v>2402</v>
      </c>
      <c r="E8738">
        <v>0</v>
      </c>
    </row>
    <row r="8739" spans="1:5" x14ac:dyDescent="0.3">
      <c r="A8739">
        <v>55920019</v>
      </c>
      <c r="B8739" t="s">
        <v>501</v>
      </c>
      <c r="C8739" t="s">
        <v>8</v>
      </c>
      <c r="D8739" t="s">
        <v>2403</v>
      </c>
      <c r="E8739">
        <v>0</v>
      </c>
    </row>
    <row r="8740" spans="1:5" x14ac:dyDescent="0.3">
      <c r="A8740">
        <v>55920019</v>
      </c>
      <c r="B8740" t="s">
        <v>501</v>
      </c>
      <c r="C8740" t="s">
        <v>8</v>
      </c>
      <c r="D8740" t="s">
        <v>2404</v>
      </c>
      <c r="E8740">
        <v>0</v>
      </c>
    </row>
    <row r="8741" spans="1:5" x14ac:dyDescent="0.3">
      <c r="A8741">
        <v>55920019</v>
      </c>
      <c r="B8741" t="s">
        <v>501</v>
      </c>
      <c r="C8741" t="s">
        <v>8</v>
      </c>
      <c r="D8741" t="s">
        <v>2405</v>
      </c>
      <c r="E8741">
        <v>0</v>
      </c>
    </row>
    <row r="8742" spans="1:5" x14ac:dyDescent="0.3">
      <c r="A8742">
        <v>55920019</v>
      </c>
      <c r="B8742" t="s">
        <v>501</v>
      </c>
      <c r="C8742" t="s">
        <v>8</v>
      </c>
      <c r="D8742" t="s">
        <v>2406</v>
      </c>
      <c r="E8742">
        <v>0</v>
      </c>
    </row>
    <row r="8743" spans="1:5" x14ac:dyDescent="0.3">
      <c r="A8743">
        <v>55920019</v>
      </c>
      <c r="B8743" t="s">
        <v>501</v>
      </c>
      <c r="C8743" t="s">
        <v>8</v>
      </c>
      <c r="D8743" t="s">
        <v>2407</v>
      </c>
      <c r="E8743">
        <v>0</v>
      </c>
    </row>
    <row r="8744" spans="1:5" x14ac:dyDescent="0.3">
      <c r="A8744">
        <v>55920019</v>
      </c>
      <c r="B8744" t="s">
        <v>501</v>
      </c>
      <c r="C8744" t="s">
        <v>8</v>
      </c>
      <c r="D8744" t="s">
        <v>2408</v>
      </c>
      <c r="E8744">
        <v>-24</v>
      </c>
    </row>
    <row r="8745" spans="1:5" x14ac:dyDescent="0.3">
      <c r="A8745">
        <v>55920019</v>
      </c>
      <c r="B8745" t="s">
        <v>501</v>
      </c>
      <c r="C8745" t="s">
        <v>8</v>
      </c>
      <c r="D8745" t="s">
        <v>2409</v>
      </c>
      <c r="E8745">
        <v>0</v>
      </c>
    </row>
    <row r="8746" spans="1:5" x14ac:dyDescent="0.3">
      <c r="A8746">
        <v>55920019</v>
      </c>
      <c r="B8746" t="s">
        <v>501</v>
      </c>
      <c r="C8746" t="s">
        <v>8</v>
      </c>
      <c r="D8746" t="s">
        <v>2410</v>
      </c>
      <c r="E8746">
        <v>0</v>
      </c>
    </row>
    <row r="8747" spans="1:5" x14ac:dyDescent="0.3">
      <c r="A8747">
        <v>55920019</v>
      </c>
      <c r="B8747" t="s">
        <v>501</v>
      </c>
      <c r="C8747" t="s">
        <v>8</v>
      </c>
      <c r="D8747" t="s">
        <v>2411</v>
      </c>
      <c r="E8747">
        <v>0</v>
      </c>
    </row>
    <row r="8748" spans="1:5" x14ac:dyDescent="0.3">
      <c r="A8748">
        <v>55920019</v>
      </c>
      <c r="B8748" t="s">
        <v>501</v>
      </c>
      <c r="C8748" t="s">
        <v>8</v>
      </c>
      <c r="D8748" t="s">
        <v>2412</v>
      </c>
      <c r="E8748">
        <v>0</v>
      </c>
    </row>
    <row r="8749" spans="1:5" x14ac:dyDescent="0.3">
      <c r="A8749">
        <v>55920019</v>
      </c>
      <c r="B8749" t="s">
        <v>501</v>
      </c>
      <c r="C8749" t="s">
        <v>8</v>
      </c>
      <c r="D8749" t="s">
        <v>2413</v>
      </c>
      <c r="E8749">
        <v>0</v>
      </c>
    </row>
    <row r="8750" spans="1:5" x14ac:dyDescent="0.3">
      <c r="A8750">
        <v>23070001</v>
      </c>
      <c r="B8750" t="s">
        <v>503</v>
      </c>
      <c r="C8750" t="s">
        <v>8</v>
      </c>
      <c r="D8750" t="s">
        <v>2378</v>
      </c>
      <c r="E8750">
        <v>0</v>
      </c>
    </row>
    <row r="8751" spans="1:5" x14ac:dyDescent="0.3">
      <c r="A8751">
        <v>23070001</v>
      </c>
      <c r="B8751" t="s">
        <v>503</v>
      </c>
      <c r="C8751" t="s">
        <v>8</v>
      </c>
      <c r="D8751" t="s">
        <v>2379</v>
      </c>
      <c r="E8751">
        <v>0</v>
      </c>
    </row>
    <row r="8752" spans="1:5" x14ac:dyDescent="0.3">
      <c r="A8752">
        <v>23070001</v>
      </c>
      <c r="B8752" t="s">
        <v>503</v>
      </c>
      <c r="C8752" t="s">
        <v>8</v>
      </c>
      <c r="D8752" t="s">
        <v>2380</v>
      </c>
      <c r="E8752">
        <v>0</v>
      </c>
    </row>
    <row r="8753" spans="1:5" x14ac:dyDescent="0.3">
      <c r="A8753">
        <v>23070001</v>
      </c>
      <c r="B8753" t="s">
        <v>503</v>
      </c>
      <c r="C8753" t="s">
        <v>8</v>
      </c>
      <c r="D8753" t="s">
        <v>2381</v>
      </c>
      <c r="E8753">
        <v>-1</v>
      </c>
    </row>
    <row r="8754" spans="1:5" x14ac:dyDescent="0.3">
      <c r="A8754">
        <v>23070001</v>
      </c>
      <c r="B8754" t="s">
        <v>503</v>
      </c>
      <c r="C8754" t="s">
        <v>8</v>
      </c>
      <c r="D8754" t="s">
        <v>2382</v>
      </c>
      <c r="E8754">
        <v>0</v>
      </c>
    </row>
    <row r="8755" spans="1:5" x14ac:dyDescent="0.3">
      <c r="A8755">
        <v>23070001</v>
      </c>
      <c r="B8755" t="s">
        <v>503</v>
      </c>
      <c r="C8755" t="s">
        <v>8</v>
      </c>
      <c r="D8755" t="s">
        <v>2383</v>
      </c>
      <c r="E8755">
        <v>0</v>
      </c>
    </row>
    <row r="8756" spans="1:5" x14ac:dyDescent="0.3">
      <c r="A8756">
        <v>23070001</v>
      </c>
      <c r="B8756" t="s">
        <v>503</v>
      </c>
      <c r="C8756" t="s">
        <v>8</v>
      </c>
      <c r="D8756" t="s">
        <v>2384</v>
      </c>
      <c r="E8756">
        <v>0</v>
      </c>
    </row>
    <row r="8757" spans="1:5" x14ac:dyDescent="0.3">
      <c r="A8757">
        <v>23070001</v>
      </c>
      <c r="B8757" t="s">
        <v>503</v>
      </c>
      <c r="C8757" t="s">
        <v>8</v>
      </c>
      <c r="D8757" t="s">
        <v>2385</v>
      </c>
      <c r="E8757">
        <v>0</v>
      </c>
    </row>
    <row r="8758" spans="1:5" x14ac:dyDescent="0.3">
      <c r="A8758">
        <v>23070001</v>
      </c>
      <c r="B8758" t="s">
        <v>503</v>
      </c>
      <c r="C8758" t="s">
        <v>8</v>
      </c>
      <c r="D8758" t="s">
        <v>2386</v>
      </c>
      <c r="E8758">
        <v>0</v>
      </c>
    </row>
    <row r="8759" spans="1:5" x14ac:dyDescent="0.3">
      <c r="A8759">
        <v>23070001</v>
      </c>
      <c r="B8759" t="s">
        <v>503</v>
      </c>
      <c r="C8759" t="s">
        <v>8</v>
      </c>
      <c r="D8759" t="s">
        <v>2387</v>
      </c>
      <c r="E8759">
        <v>0</v>
      </c>
    </row>
    <row r="8760" spans="1:5" x14ac:dyDescent="0.3">
      <c r="A8760">
        <v>23070001</v>
      </c>
      <c r="B8760" t="s">
        <v>503</v>
      </c>
      <c r="C8760" t="s">
        <v>8</v>
      </c>
      <c r="D8760" t="s">
        <v>2388</v>
      </c>
      <c r="E8760">
        <v>0</v>
      </c>
    </row>
    <row r="8761" spans="1:5" x14ac:dyDescent="0.3">
      <c r="A8761">
        <v>23070001</v>
      </c>
      <c r="B8761" t="s">
        <v>503</v>
      </c>
      <c r="C8761" t="s">
        <v>8</v>
      </c>
      <c r="D8761" t="s">
        <v>2389</v>
      </c>
      <c r="E8761">
        <v>0</v>
      </c>
    </row>
    <row r="8762" spans="1:5" x14ac:dyDescent="0.3">
      <c r="A8762">
        <v>23070001</v>
      </c>
      <c r="B8762" t="s">
        <v>503</v>
      </c>
      <c r="C8762" t="s">
        <v>8</v>
      </c>
      <c r="D8762" t="s">
        <v>2390</v>
      </c>
      <c r="E8762">
        <v>0</v>
      </c>
    </row>
    <row r="8763" spans="1:5" x14ac:dyDescent="0.3">
      <c r="A8763">
        <v>23070001</v>
      </c>
      <c r="B8763" t="s">
        <v>503</v>
      </c>
      <c r="C8763" t="s">
        <v>8</v>
      </c>
      <c r="D8763" t="s">
        <v>2391</v>
      </c>
      <c r="E8763">
        <v>-1</v>
      </c>
    </row>
    <row r="8764" spans="1:5" x14ac:dyDescent="0.3">
      <c r="A8764">
        <v>23070001</v>
      </c>
      <c r="B8764" t="s">
        <v>503</v>
      </c>
      <c r="C8764" t="s">
        <v>8</v>
      </c>
      <c r="D8764" t="s">
        <v>2392</v>
      </c>
      <c r="E8764">
        <v>0</v>
      </c>
    </row>
    <row r="8765" spans="1:5" x14ac:dyDescent="0.3">
      <c r="A8765">
        <v>23070001</v>
      </c>
      <c r="B8765" t="s">
        <v>503</v>
      </c>
      <c r="C8765" t="s">
        <v>8</v>
      </c>
      <c r="D8765" t="s">
        <v>2393</v>
      </c>
      <c r="E8765">
        <v>0</v>
      </c>
    </row>
    <row r="8766" spans="1:5" x14ac:dyDescent="0.3">
      <c r="A8766">
        <v>23070001</v>
      </c>
      <c r="B8766" t="s">
        <v>503</v>
      </c>
      <c r="C8766" t="s">
        <v>8</v>
      </c>
      <c r="D8766" t="s">
        <v>2394</v>
      </c>
      <c r="E8766">
        <v>0</v>
      </c>
    </row>
    <row r="8767" spans="1:5" x14ac:dyDescent="0.3">
      <c r="A8767">
        <v>23070001</v>
      </c>
      <c r="B8767" t="s">
        <v>503</v>
      </c>
      <c r="C8767" t="s">
        <v>8</v>
      </c>
      <c r="D8767" t="s">
        <v>2395</v>
      </c>
      <c r="E8767">
        <v>0</v>
      </c>
    </row>
    <row r="8768" spans="1:5" x14ac:dyDescent="0.3">
      <c r="A8768">
        <v>23070001</v>
      </c>
      <c r="B8768" t="s">
        <v>503</v>
      </c>
      <c r="C8768" t="s">
        <v>8</v>
      </c>
      <c r="D8768" t="s">
        <v>2396</v>
      </c>
      <c r="E8768">
        <v>-2</v>
      </c>
    </row>
    <row r="8769" spans="1:5" x14ac:dyDescent="0.3">
      <c r="A8769">
        <v>23070001</v>
      </c>
      <c r="B8769" t="s">
        <v>503</v>
      </c>
      <c r="C8769" t="s">
        <v>8</v>
      </c>
      <c r="D8769" t="s">
        <v>2397</v>
      </c>
      <c r="E8769">
        <v>0</v>
      </c>
    </row>
    <row r="8770" spans="1:5" x14ac:dyDescent="0.3">
      <c r="A8770">
        <v>23070001</v>
      </c>
      <c r="B8770" t="s">
        <v>503</v>
      </c>
      <c r="C8770" t="s">
        <v>8</v>
      </c>
      <c r="D8770" t="s">
        <v>2398</v>
      </c>
      <c r="E8770">
        <v>0</v>
      </c>
    </row>
    <row r="8771" spans="1:5" x14ac:dyDescent="0.3">
      <c r="A8771">
        <v>23070001</v>
      </c>
      <c r="B8771" t="s">
        <v>503</v>
      </c>
      <c r="C8771" t="s">
        <v>8</v>
      </c>
      <c r="D8771" t="s">
        <v>2399</v>
      </c>
      <c r="E8771">
        <v>0</v>
      </c>
    </row>
    <row r="8772" spans="1:5" x14ac:dyDescent="0.3">
      <c r="A8772">
        <v>23070001</v>
      </c>
      <c r="B8772" t="s">
        <v>503</v>
      </c>
      <c r="C8772" t="s">
        <v>8</v>
      </c>
      <c r="D8772" t="s">
        <v>2400</v>
      </c>
      <c r="E8772">
        <v>0</v>
      </c>
    </row>
    <row r="8773" spans="1:5" x14ac:dyDescent="0.3">
      <c r="A8773">
        <v>23070001</v>
      </c>
      <c r="B8773" t="s">
        <v>503</v>
      </c>
      <c r="C8773" t="s">
        <v>8</v>
      </c>
      <c r="D8773" t="s">
        <v>2401</v>
      </c>
      <c r="E8773">
        <v>0</v>
      </c>
    </row>
    <row r="8774" spans="1:5" x14ac:dyDescent="0.3">
      <c r="A8774">
        <v>23070001</v>
      </c>
      <c r="B8774" t="s">
        <v>503</v>
      </c>
      <c r="C8774" t="s">
        <v>8</v>
      </c>
      <c r="D8774" t="s">
        <v>2402</v>
      </c>
      <c r="E8774">
        <v>-2</v>
      </c>
    </row>
    <row r="8775" spans="1:5" x14ac:dyDescent="0.3">
      <c r="A8775">
        <v>23070001</v>
      </c>
      <c r="B8775" t="s">
        <v>503</v>
      </c>
      <c r="C8775" t="s">
        <v>8</v>
      </c>
      <c r="D8775" t="s">
        <v>2403</v>
      </c>
      <c r="E8775">
        <v>0</v>
      </c>
    </row>
    <row r="8776" spans="1:5" x14ac:dyDescent="0.3">
      <c r="A8776">
        <v>23070001</v>
      </c>
      <c r="B8776" t="s">
        <v>503</v>
      </c>
      <c r="C8776" t="s">
        <v>8</v>
      </c>
      <c r="D8776" t="s">
        <v>2404</v>
      </c>
      <c r="E8776">
        <v>-1</v>
      </c>
    </row>
    <row r="8777" spans="1:5" x14ac:dyDescent="0.3">
      <c r="A8777">
        <v>23070001</v>
      </c>
      <c r="B8777" t="s">
        <v>503</v>
      </c>
      <c r="C8777" t="s">
        <v>8</v>
      </c>
      <c r="D8777" t="s">
        <v>2405</v>
      </c>
      <c r="E8777">
        <v>0</v>
      </c>
    </row>
    <row r="8778" spans="1:5" x14ac:dyDescent="0.3">
      <c r="A8778">
        <v>23070001</v>
      </c>
      <c r="B8778" t="s">
        <v>503</v>
      </c>
      <c r="C8778" t="s">
        <v>8</v>
      </c>
      <c r="D8778" t="s">
        <v>2406</v>
      </c>
      <c r="E8778">
        <v>0</v>
      </c>
    </row>
    <row r="8779" spans="1:5" x14ac:dyDescent="0.3">
      <c r="A8779">
        <v>23070001</v>
      </c>
      <c r="B8779" t="s">
        <v>503</v>
      </c>
      <c r="C8779" t="s">
        <v>8</v>
      </c>
      <c r="D8779" t="s">
        <v>2407</v>
      </c>
      <c r="E8779">
        <v>0</v>
      </c>
    </row>
    <row r="8780" spans="1:5" x14ac:dyDescent="0.3">
      <c r="A8780">
        <v>23070001</v>
      </c>
      <c r="B8780" t="s">
        <v>503</v>
      </c>
      <c r="C8780" t="s">
        <v>8</v>
      </c>
      <c r="D8780" t="s">
        <v>2408</v>
      </c>
      <c r="E8780">
        <v>0</v>
      </c>
    </row>
    <row r="8781" spans="1:5" x14ac:dyDescent="0.3">
      <c r="A8781">
        <v>23070001</v>
      </c>
      <c r="B8781" t="s">
        <v>503</v>
      </c>
      <c r="C8781" t="s">
        <v>8</v>
      </c>
      <c r="D8781" t="s">
        <v>2409</v>
      </c>
      <c r="E8781">
        <v>-2</v>
      </c>
    </row>
    <row r="8782" spans="1:5" x14ac:dyDescent="0.3">
      <c r="A8782">
        <v>23070001</v>
      </c>
      <c r="B8782" t="s">
        <v>503</v>
      </c>
      <c r="C8782" t="s">
        <v>8</v>
      </c>
      <c r="D8782" t="s">
        <v>2410</v>
      </c>
      <c r="E8782">
        <v>0</v>
      </c>
    </row>
    <row r="8783" spans="1:5" x14ac:dyDescent="0.3">
      <c r="A8783">
        <v>23070001</v>
      </c>
      <c r="B8783" t="s">
        <v>503</v>
      </c>
      <c r="C8783" t="s">
        <v>8</v>
      </c>
      <c r="D8783" t="s">
        <v>2411</v>
      </c>
      <c r="E8783">
        <v>0</v>
      </c>
    </row>
    <row r="8784" spans="1:5" x14ac:dyDescent="0.3">
      <c r="A8784">
        <v>23070001</v>
      </c>
      <c r="B8784" t="s">
        <v>503</v>
      </c>
      <c r="C8784" t="s">
        <v>8</v>
      </c>
      <c r="D8784" t="s">
        <v>2412</v>
      </c>
      <c r="E8784">
        <v>0</v>
      </c>
    </row>
    <row r="8785" spans="1:5" x14ac:dyDescent="0.3">
      <c r="A8785">
        <v>23070001</v>
      </c>
      <c r="B8785" t="s">
        <v>503</v>
      </c>
      <c r="C8785" t="s">
        <v>8</v>
      </c>
      <c r="D8785" t="s">
        <v>2413</v>
      </c>
      <c r="E8785">
        <v>0</v>
      </c>
    </row>
    <row r="8786" spans="1:5" x14ac:dyDescent="0.3">
      <c r="A8786">
        <v>20070001</v>
      </c>
      <c r="B8786" t="s">
        <v>505</v>
      </c>
      <c r="C8786" t="s">
        <v>8</v>
      </c>
      <c r="D8786" t="s">
        <v>2378</v>
      </c>
      <c r="E8786">
        <v>-21</v>
      </c>
    </row>
    <row r="8787" spans="1:5" x14ac:dyDescent="0.3">
      <c r="A8787">
        <v>20070001</v>
      </c>
      <c r="B8787" t="s">
        <v>505</v>
      </c>
      <c r="C8787" t="s">
        <v>8</v>
      </c>
      <c r="D8787" t="s">
        <v>2379</v>
      </c>
      <c r="E8787">
        <v>0</v>
      </c>
    </row>
    <row r="8788" spans="1:5" x14ac:dyDescent="0.3">
      <c r="A8788">
        <v>20070001</v>
      </c>
      <c r="B8788" t="s">
        <v>505</v>
      </c>
      <c r="C8788" t="s">
        <v>8</v>
      </c>
      <c r="D8788" t="s">
        <v>2380</v>
      </c>
      <c r="E8788">
        <v>0</v>
      </c>
    </row>
    <row r="8789" spans="1:5" x14ac:dyDescent="0.3">
      <c r="A8789">
        <v>20070001</v>
      </c>
      <c r="B8789" t="s">
        <v>505</v>
      </c>
      <c r="C8789" t="s">
        <v>8</v>
      </c>
      <c r="D8789" t="s">
        <v>2381</v>
      </c>
      <c r="E8789">
        <v>0</v>
      </c>
    </row>
    <row r="8790" spans="1:5" x14ac:dyDescent="0.3">
      <c r="A8790">
        <v>20070001</v>
      </c>
      <c r="B8790" t="s">
        <v>505</v>
      </c>
      <c r="C8790" t="s">
        <v>8</v>
      </c>
      <c r="D8790" t="s">
        <v>2382</v>
      </c>
      <c r="E8790">
        <v>0</v>
      </c>
    </row>
    <row r="8791" spans="1:5" x14ac:dyDescent="0.3">
      <c r="A8791">
        <v>20070001</v>
      </c>
      <c r="B8791" t="s">
        <v>505</v>
      </c>
      <c r="C8791" t="s">
        <v>8</v>
      </c>
      <c r="D8791" t="s">
        <v>2383</v>
      </c>
      <c r="E8791">
        <v>0</v>
      </c>
    </row>
    <row r="8792" spans="1:5" x14ac:dyDescent="0.3">
      <c r="A8792">
        <v>20070001</v>
      </c>
      <c r="B8792" t="s">
        <v>505</v>
      </c>
      <c r="C8792" t="s">
        <v>8</v>
      </c>
      <c r="D8792" t="s">
        <v>2384</v>
      </c>
      <c r="E8792">
        <v>0</v>
      </c>
    </row>
    <row r="8793" spans="1:5" x14ac:dyDescent="0.3">
      <c r="A8793">
        <v>20070001</v>
      </c>
      <c r="B8793" t="s">
        <v>505</v>
      </c>
      <c r="C8793" t="s">
        <v>8</v>
      </c>
      <c r="D8793" t="s">
        <v>2385</v>
      </c>
      <c r="E8793">
        <v>0</v>
      </c>
    </row>
    <row r="8794" spans="1:5" x14ac:dyDescent="0.3">
      <c r="A8794">
        <v>20070001</v>
      </c>
      <c r="B8794" t="s">
        <v>505</v>
      </c>
      <c r="C8794" t="s">
        <v>8</v>
      </c>
      <c r="D8794" t="s">
        <v>2386</v>
      </c>
      <c r="E8794">
        <v>0</v>
      </c>
    </row>
    <row r="8795" spans="1:5" x14ac:dyDescent="0.3">
      <c r="A8795">
        <v>20070001</v>
      </c>
      <c r="B8795" t="s">
        <v>505</v>
      </c>
      <c r="C8795" t="s">
        <v>8</v>
      </c>
      <c r="D8795" t="s">
        <v>2387</v>
      </c>
      <c r="E8795">
        <v>0</v>
      </c>
    </row>
    <row r="8796" spans="1:5" x14ac:dyDescent="0.3">
      <c r="A8796">
        <v>20070001</v>
      </c>
      <c r="B8796" t="s">
        <v>505</v>
      </c>
      <c r="C8796" t="s">
        <v>8</v>
      </c>
      <c r="D8796" t="s">
        <v>2388</v>
      </c>
      <c r="E8796">
        <v>0</v>
      </c>
    </row>
    <row r="8797" spans="1:5" x14ac:dyDescent="0.3">
      <c r="A8797">
        <v>20070001</v>
      </c>
      <c r="B8797" t="s">
        <v>505</v>
      </c>
      <c r="C8797" t="s">
        <v>8</v>
      </c>
      <c r="D8797" t="s">
        <v>2389</v>
      </c>
      <c r="E8797">
        <v>0</v>
      </c>
    </row>
    <row r="8798" spans="1:5" x14ac:dyDescent="0.3">
      <c r="A8798">
        <v>20070001</v>
      </c>
      <c r="B8798" t="s">
        <v>505</v>
      </c>
      <c r="C8798" t="s">
        <v>8</v>
      </c>
      <c r="D8798" t="s">
        <v>2390</v>
      </c>
      <c r="E8798">
        <v>0</v>
      </c>
    </row>
    <row r="8799" spans="1:5" x14ac:dyDescent="0.3">
      <c r="A8799">
        <v>20070001</v>
      </c>
      <c r="B8799" t="s">
        <v>505</v>
      </c>
      <c r="C8799" t="s">
        <v>8</v>
      </c>
      <c r="D8799" t="s">
        <v>2391</v>
      </c>
      <c r="E8799">
        <v>0</v>
      </c>
    </row>
    <row r="8800" spans="1:5" x14ac:dyDescent="0.3">
      <c r="A8800">
        <v>20070001</v>
      </c>
      <c r="B8800" t="s">
        <v>505</v>
      </c>
      <c r="C8800" t="s">
        <v>8</v>
      </c>
      <c r="D8800" t="s">
        <v>2392</v>
      </c>
      <c r="E8800">
        <v>0</v>
      </c>
    </row>
    <row r="8801" spans="1:5" x14ac:dyDescent="0.3">
      <c r="A8801">
        <v>20070001</v>
      </c>
      <c r="B8801" t="s">
        <v>505</v>
      </c>
      <c r="C8801" t="s">
        <v>8</v>
      </c>
      <c r="D8801" t="s">
        <v>2393</v>
      </c>
      <c r="E8801">
        <v>0</v>
      </c>
    </row>
    <row r="8802" spans="1:5" x14ac:dyDescent="0.3">
      <c r="A8802">
        <v>20070001</v>
      </c>
      <c r="B8802" t="s">
        <v>505</v>
      </c>
      <c r="C8802" t="s">
        <v>8</v>
      </c>
      <c r="D8802" t="s">
        <v>2394</v>
      </c>
      <c r="E8802">
        <v>0</v>
      </c>
    </row>
    <row r="8803" spans="1:5" x14ac:dyDescent="0.3">
      <c r="A8803">
        <v>20070001</v>
      </c>
      <c r="B8803" t="s">
        <v>505</v>
      </c>
      <c r="C8803" t="s">
        <v>8</v>
      </c>
      <c r="D8803" t="s">
        <v>2395</v>
      </c>
      <c r="E8803">
        <v>0</v>
      </c>
    </row>
    <row r="8804" spans="1:5" x14ac:dyDescent="0.3">
      <c r="A8804">
        <v>20070001</v>
      </c>
      <c r="B8804" t="s">
        <v>505</v>
      </c>
      <c r="C8804" t="s">
        <v>8</v>
      </c>
      <c r="D8804" t="s">
        <v>2396</v>
      </c>
      <c r="E8804">
        <v>-1</v>
      </c>
    </row>
    <row r="8805" spans="1:5" x14ac:dyDescent="0.3">
      <c r="A8805">
        <v>20070001</v>
      </c>
      <c r="B8805" t="s">
        <v>505</v>
      </c>
      <c r="C8805" t="s">
        <v>8</v>
      </c>
      <c r="D8805" t="s">
        <v>2397</v>
      </c>
      <c r="E8805">
        <v>0</v>
      </c>
    </row>
    <row r="8806" spans="1:5" x14ac:dyDescent="0.3">
      <c r="A8806">
        <v>20070001</v>
      </c>
      <c r="B8806" t="s">
        <v>505</v>
      </c>
      <c r="C8806" t="s">
        <v>8</v>
      </c>
      <c r="D8806" t="s">
        <v>2398</v>
      </c>
      <c r="E8806">
        <v>0</v>
      </c>
    </row>
    <row r="8807" spans="1:5" x14ac:dyDescent="0.3">
      <c r="A8807">
        <v>20070001</v>
      </c>
      <c r="B8807" t="s">
        <v>505</v>
      </c>
      <c r="C8807" t="s">
        <v>8</v>
      </c>
      <c r="D8807" t="s">
        <v>2399</v>
      </c>
      <c r="E8807">
        <v>-1</v>
      </c>
    </row>
    <row r="8808" spans="1:5" x14ac:dyDescent="0.3">
      <c r="A8808">
        <v>20070001</v>
      </c>
      <c r="B8808" t="s">
        <v>505</v>
      </c>
      <c r="C8808" t="s">
        <v>8</v>
      </c>
      <c r="D8808" t="s">
        <v>2400</v>
      </c>
      <c r="E8808">
        <v>0</v>
      </c>
    </row>
    <row r="8809" spans="1:5" x14ac:dyDescent="0.3">
      <c r="A8809">
        <v>20070001</v>
      </c>
      <c r="B8809" t="s">
        <v>505</v>
      </c>
      <c r="C8809" t="s">
        <v>8</v>
      </c>
      <c r="D8809" t="s">
        <v>2401</v>
      </c>
      <c r="E8809">
        <v>0</v>
      </c>
    </row>
    <row r="8810" spans="1:5" x14ac:dyDescent="0.3">
      <c r="A8810">
        <v>20070001</v>
      </c>
      <c r="B8810" t="s">
        <v>505</v>
      </c>
      <c r="C8810" t="s">
        <v>8</v>
      </c>
      <c r="D8810" t="s">
        <v>2402</v>
      </c>
      <c r="E8810">
        <v>-2</v>
      </c>
    </row>
    <row r="8811" spans="1:5" x14ac:dyDescent="0.3">
      <c r="A8811">
        <v>20070001</v>
      </c>
      <c r="B8811" t="s">
        <v>505</v>
      </c>
      <c r="C8811" t="s">
        <v>8</v>
      </c>
      <c r="D8811" t="s">
        <v>2403</v>
      </c>
      <c r="E8811">
        <v>-26</v>
      </c>
    </row>
    <row r="8812" spans="1:5" x14ac:dyDescent="0.3">
      <c r="A8812">
        <v>20070001</v>
      </c>
      <c r="B8812" t="s">
        <v>505</v>
      </c>
      <c r="C8812" t="s">
        <v>8</v>
      </c>
      <c r="D8812" t="s">
        <v>2404</v>
      </c>
      <c r="E8812">
        <v>0</v>
      </c>
    </row>
    <row r="8813" spans="1:5" x14ac:dyDescent="0.3">
      <c r="A8813">
        <v>20070001</v>
      </c>
      <c r="B8813" t="s">
        <v>505</v>
      </c>
      <c r="C8813" t="s">
        <v>8</v>
      </c>
      <c r="D8813" t="s">
        <v>2405</v>
      </c>
      <c r="E8813">
        <v>0</v>
      </c>
    </row>
    <row r="8814" spans="1:5" x14ac:dyDescent="0.3">
      <c r="A8814">
        <v>20070001</v>
      </c>
      <c r="B8814" t="s">
        <v>505</v>
      </c>
      <c r="C8814" t="s">
        <v>8</v>
      </c>
      <c r="D8814" t="s">
        <v>2406</v>
      </c>
      <c r="E8814">
        <v>0</v>
      </c>
    </row>
    <row r="8815" spans="1:5" x14ac:dyDescent="0.3">
      <c r="A8815">
        <v>20070001</v>
      </c>
      <c r="B8815" t="s">
        <v>505</v>
      </c>
      <c r="C8815" t="s">
        <v>8</v>
      </c>
      <c r="D8815" t="s">
        <v>2407</v>
      </c>
      <c r="E8815">
        <v>0</v>
      </c>
    </row>
    <row r="8816" spans="1:5" x14ac:dyDescent="0.3">
      <c r="A8816">
        <v>20070001</v>
      </c>
      <c r="B8816" t="s">
        <v>505</v>
      </c>
      <c r="C8816" t="s">
        <v>8</v>
      </c>
      <c r="D8816" t="s">
        <v>2408</v>
      </c>
      <c r="E8816">
        <v>0</v>
      </c>
    </row>
    <row r="8817" spans="1:5" x14ac:dyDescent="0.3">
      <c r="A8817">
        <v>20070001</v>
      </c>
      <c r="B8817" t="s">
        <v>505</v>
      </c>
      <c r="C8817" t="s">
        <v>8</v>
      </c>
      <c r="D8817" t="s">
        <v>2409</v>
      </c>
      <c r="E8817">
        <v>-5</v>
      </c>
    </row>
    <row r="8818" spans="1:5" x14ac:dyDescent="0.3">
      <c r="A8818">
        <v>20070001</v>
      </c>
      <c r="B8818" t="s">
        <v>505</v>
      </c>
      <c r="C8818" t="s">
        <v>8</v>
      </c>
      <c r="D8818" t="s">
        <v>2410</v>
      </c>
      <c r="E8818">
        <v>0</v>
      </c>
    </row>
    <row r="8819" spans="1:5" x14ac:dyDescent="0.3">
      <c r="A8819">
        <v>20070001</v>
      </c>
      <c r="B8819" t="s">
        <v>505</v>
      </c>
      <c r="C8819" t="s">
        <v>8</v>
      </c>
      <c r="D8819" t="s">
        <v>2411</v>
      </c>
      <c r="E8819">
        <v>0</v>
      </c>
    </row>
    <row r="8820" spans="1:5" x14ac:dyDescent="0.3">
      <c r="A8820">
        <v>20070001</v>
      </c>
      <c r="B8820" t="s">
        <v>505</v>
      </c>
      <c r="C8820" t="s">
        <v>8</v>
      </c>
      <c r="D8820" t="s">
        <v>2412</v>
      </c>
      <c r="E8820">
        <v>0</v>
      </c>
    </row>
    <row r="8821" spans="1:5" x14ac:dyDescent="0.3">
      <c r="A8821">
        <v>20070001</v>
      </c>
      <c r="B8821" t="s">
        <v>505</v>
      </c>
      <c r="C8821" t="s">
        <v>8</v>
      </c>
      <c r="D8821" t="s">
        <v>2413</v>
      </c>
      <c r="E8821">
        <v>0</v>
      </c>
    </row>
    <row r="8822" spans="1:5" x14ac:dyDescent="0.3">
      <c r="A8822">
        <v>65040025</v>
      </c>
      <c r="B8822" t="s">
        <v>507</v>
      </c>
      <c r="C8822" t="s">
        <v>8</v>
      </c>
      <c r="D8822" t="s">
        <v>2378</v>
      </c>
      <c r="E8822">
        <v>0</v>
      </c>
    </row>
    <row r="8823" spans="1:5" x14ac:dyDescent="0.3">
      <c r="A8823">
        <v>65040025</v>
      </c>
      <c r="B8823" t="s">
        <v>507</v>
      </c>
      <c r="C8823" t="s">
        <v>8</v>
      </c>
      <c r="D8823" t="s">
        <v>2379</v>
      </c>
      <c r="E8823">
        <v>0</v>
      </c>
    </row>
    <row r="8824" spans="1:5" x14ac:dyDescent="0.3">
      <c r="A8824">
        <v>65040025</v>
      </c>
      <c r="B8824" t="s">
        <v>507</v>
      </c>
      <c r="C8824" t="s">
        <v>8</v>
      </c>
      <c r="D8824" t="s">
        <v>2380</v>
      </c>
      <c r="E8824">
        <v>0</v>
      </c>
    </row>
    <row r="8825" spans="1:5" x14ac:dyDescent="0.3">
      <c r="A8825">
        <v>65040025</v>
      </c>
      <c r="B8825" t="s">
        <v>507</v>
      </c>
      <c r="C8825" t="s">
        <v>8</v>
      </c>
      <c r="D8825" t="s">
        <v>2381</v>
      </c>
      <c r="E8825">
        <v>0</v>
      </c>
    </row>
    <row r="8826" spans="1:5" x14ac:dyDescent="0.3">
      <c r="A8826">
        <v>65040025</v>
      </c>
      <c r="B8826" t="s">
        <v>507</v>
      </c>
      <c r="C8826" t="s">
        <v>8</v>
      </c>
      <c r="D8826" t="s">
        <v>2382</v>
      </c>
      <c r="E8826">
        <v>0</v>
      </c>
    </row>
    <row r="8827" spans="1:5" x14ac:dyDescent="0.3">
      <c r="A8827">
        <v>65040025</v>
      </c>
      <c r="B8827" t="s">
        <v>507</v>
      </c>
      <c r="C8827" t="s">
        <v>8</v>
      </c>
      <c r="D8827" t="s">
        <v>2383</v>
      </c>
      <c r="E8827">
        <v>0</v>
      </c>
    </row>
    <row r="8828" spans="1:5" x14ac:dyDescent="0.3">
      <c r="A8828">
        <v>65040025</v>
      </c>
      <c r="B8828" t="s">
        <v>507</v>
      </c>
      <c r="C8828" t="s">
        <v>8</v>
      </c>
      <c r="D8828" t="s">
        <v>2384</v>
      </c>
      <c r="E8828">
        <v>0</v>
      </c>
    </row>
    <row r="8829" spans="1:5" x14ac:dyDescent="0.3">
      <c r="A8829">
        <v>65040025</v>
      </c>
      <c r="B8829" t="s">
        <v>507</v>
      </c>
      <c r="C8829" t="s">
        <v>8</v>
      </c>
      <c r="D8829" t="s">
        <v>2385</v>
      </c>
      <c r="E8829">
        <v>0</v>
      </c>
    </row>
    <row r="8830" spans="1:5" x14ac:dyDescent="0.3">
      <c r="A8830">
        <v>65040025</v>
      </c>
      <c r="B8830" t="s">
        <v>507</v>
      </c>
      <c r="C8830" t="s">
        <v>8</v>
      </c>
      <c r="D8830" t="s">
        <v>2386</v>
      </c>
      <c r="E8830">
        <v>0</v>
      </c>
    </row>
    <row r="8831" spans="1:5" x14ac:dyDescent="0.3">
      <c r="A8831">
        <v>65040025</v>
      </c>
      <c r="B8831" t="s">
        <v>507</v>
      </c>
      <c r="C8831" t="s">
        <v>8</v>
      </c>
      <c r="D8831" t="s">
        <v>2387</v>
      </c>
      <c r="E8831">
        <v>0</v>
      </c>
    </row>
    <row r="8832" spans="1:5" x14ac:dyDescent="0.3">
      <c r="A8832">
        <v>65040025</v>
      </c>
      <c r="B8832" t="s">
        <v>507</v>
      </c>
      <c r="C8832" t="s">
        <v>8</v>
      </c>
      <c r="D8832" t="s">
        <v>2388</v>
      </c>
      <c r="E8832">
        <v>0</v>
      </c>
    </row>
    <row r="8833" spans="1:5" x14ac:dyDescent="0.3">
      <c r="A8833">
        <v>65040025</v>
      </c>
      <c r="B8833" t="s">
        <v>507</v>
      </c>
      <c r="C8833" t="s">
        <v>8</v>
      </c>
      <c r="D8833" t="s">
        <v>2389</v>
      </c>
      <c r="E8833">
        <v>0</v>
      </c>
    </row>
    <row r="8834" spans="1:5" x14ac:dyDescent="0.3">
      <c r="A8834">
        <v>65040025</v>
      </c>
      <c r="B8834" t="s">
        <v>507</v>
      </c>
      <c r="C8834" t="s">
        <v>8</v>
      </c>
      <c r="D8834" t="s">
        <v>2390</v>
      </c>
      <c r="E8834">
        <v>-4</v>
      </c>
    </row>
    <row r="8835" spans="1:5" x14ac:dyDescent="0.3">
      <c r="A8835">
        <v>65040025</v>
      </c>
      <c r="B8835" t="s">
        <v>507</v>
      </c>
      <c r="C8835" t="s">
        <v>8</v>
      </c>
      <c r="D8835" t="s">
        <v>2391</v>
      </c>
      <c r="E8835">
        <v>0</v>
      </c>
    </row>
    <row r="8836" spans="1:5" x14ac:dyDescent="0.3">
      <c r="A8836">
        <v>65040025</v>
      </c>
      <c r="B8836" t="s">
        <v>507</v>
      </c>
      <c r="C8836" t="s">
        <v>8</v>
      </c>
      <c r="D8836" t="s">
        <v>2392</v>
      </c>
      <c r="E8836">
        <v>-5</v>
      </c>
    </row>
    <row r="8837" spans="1:5" x14ac:dyDescent="0.3">
      <c r="A8837">
        <v>65040025</v>
      </c>
      <c r="B8837" t="s">
        <v>507</v>
      </c>
      <c r="C8837" t="s">
        <v>8</v>
      </c>
      <c r="D8837" t="s">
        <v>2393</v>
      </c>
      <c r="E8837">
        <v>-2</v>
      </c>
    </row>
    <row r="8838" spans="1:5" x14ac:dyDescent="0.3">
      <c r="A8838">
        <v>65040025</v>
      </c>
      <c r="B8838" t="s">
        <v>507</v>
      </c>
      <c r="C8838" t="s">
        <v>8</v>
      </c>
      <c r="D8838" t="s">
        <v>2394</v>
      </c>
      <c r="E8838">
        <v>-4</v>
      </c>
    </row>
    <row r="8839" spans="1:5" x14ac:dyDescent="0.3">
      <c r="A8839">
        <v>65040025</v>
      </c>
      <c r="B8839" t="s">
        <v>507</v>
      </c>
      <c r="C8839" t="s">
        <v>8</v>
      </c>
      <c r="D8839" t="s">
        <v>2395</v>
      </c>
      <c r="E8839">
        <v>0</v>
      </c>
    </row>
    <row r="8840" spans="1:5" x14ac:dyDescent="0.3">
      <c r="A8840">
        <v>65040025</v>
      </c>
      <c r="B8840" t="s">
        <v>507</v>
      </c>
      <c r="C8840" t="s">
        <v>8</v>
      </c>
      <c r="D8840" t="s">
        <v>2396</v>
      </c>
      <c r="E8840">
        <v>0</v>
      </c>
    </row>
    <row r="8841" spans="1:5" x14ac:dyDescent="0.3">
      <c r="A8841">
        <v>65040025</v>
      </c>
      <c r="B8841" t="s">
        <v>507</v>
      </c>
      <c r="C8841" t="s">
        <v>8</v>
      </c>
      <c r="D8841" t="s">
        <v>2397</v>
      </c>
      <c r="E8841">
        <v>0</v>
      </c>
    </row>
    <row r="8842" spans="1:5" x14ac:dyDescent="0.3">
      <c r="A8842">
        <v>65040025</v>
      </c>
      <c r="B8842" t="s">
        <v>507</v>
      </c>
      <c r="C8842" t="s">
        <v>8</v>
      </c>
      <c r="D8842" t="s">
        <v>2398</v>
      </c>
      <c r="E8842">
        <v>-2</v>
      </c>
    </row>
    <row r="8843" spans="1:5" x14ac:dyDescent="0.3">
      <c r="A8843">
        <v>65040025</v>
      </c>
      <c r="B8843" t="s">
        <v>507</v>
      </c>
      <c r="C8843" t="s">
        <v>8</v>
      </c>
      <c r="D8843" t="s">
        <v>2399</v>
      </c>
      <c r="E8843">
        <v>-4</v>
      </c>
    </row>
    <row r="8844" spans="1:5" x14ac:dyDescent="0.3">
      <c r="A8844">
        <v>65040025</v>
      </c>
      <c r="B8844" t="s">
        <v>507</v>
      </c>
      <c r="C8844" t="s">
        <v>8</v>
      </c>
      <c r="D8844" t="s">
        <v>2400</v>
      </c>
      <c r="E8844">
        <v>0</v>
      </c>
    </row>
    <row r="8845" spans="1:5" x14ac:dyDescent="0.3">
      <c r="A8845">
        <v>65040025</v>
      </c>
      <c r="B8845" t="s">
        <v>507</v>
      </c>
      <c r="C8845" t="s">
        <v>8</v>
      </c>
      <c r="D8845" t="s">
        <v>2401</v>
      </c>
      <c r="E8845">
        <v>-8</v>
      </c>
    </row>
    <row r="8846" spans="1:5" x14ac:dyDescent="0.3">
      <c r="A8846">
        <v>65040025</v>
      </c>
      <c r="B8846" t="s">
        <v>507</v>
      </c>
      <c r="C8846" t="s">
        <v>8</v>
      </c>
      <c r="D8846" t="s">
        <v>2402</v>
      </c>
      <c r="E8846">
        <v>-2</v>
      </c>
    </row>
    <row r="8847" spans="1:5" x14ac:dyDescent="0.3">
      <c r="A8847">
        <v>65040025</v>
      </c>
      <c r="B8847" t="s">
        <v>507</v>
      </c>
      <c r="C8847" t="s">
        <v>8</v>
      </c>
      <c r="D8847" t="s">
        <v>2403</v>
      </c>
      <c r="E8847">
        <v>-4</v>
      </c>
    </row>
    <row r="8848" spans="1:5" x14ac:dyDescent="0.3">
      <c r="A8848">
        <v>65040025</v>
      </c>
      <c r="B8848" t="s">
        <v>507</v>
      </c>
      <c r="C8848" t="s">
        <v>8</v>
      </c>
      <c r="D8848" t="s">
        <v>2404</v>
      </c>
      <c r="E8848">
        <v>0</v>
      </c>
    </row>
    <row r="8849" spans="1:5" x14ac:dyDescent="0.3">
      <c r="A8849">
        <v>65040025</v>
      </c>
      <c r="B8849" t="s">
        <v>507</v>
      </c>
      <c r="C8849" t="s">
        <v>8</v>
      </c>
      <c r="D8849" t="s">
        <v>2405</v>
      </c>
      <c r="E8849">
        <v>0</v>
      </c>
    </row>
    <row r="8850" spans="1:5" x14ac:dyDescent="0.3">
      <c r="A8850">
        <v>65040025</v>
      </c>
      <c r="B8850" t="s">
        <v>507</v>
      </c>
      <c r="C8850" t="s">
        <v>8</v>
      </c>
      <c r="D8850" t="s">
        <v>2406</v>
      </c>
      <c r="E8850">
        <v>-2</v>
      </c>
    </row>
    <row r="8851" spans="1:5" x14ac:dyDescent="0.3">
      <c r="A8851">
        <v>65040025</v>
      </c>
      <c r="B8851" t="s">
        <v>507</v>
      </c>
      <c r="C8851" t="s">
        <v>8</v>
      </c>
      <c r="D8851" t="s">
        <v>2407</v>
      </c>
      <c r="E8851">
        <v>-4</v>
      </c>
    </row>
    <row r="8852" spans="1:5" x14ac:dyDescent="0.3">
      <c r="A8852">
        <v>65040025</v>
      </c>
      <c r="B8852" t="s">
        <v>507</v>
      </c>
      <c r="C8852" t="s">
        <v>8</v>
      </c>
      <c r="D8852" t="s">
        <v>2408</v>
      </c>
      <c r="E8852">
        <v>0</v>
      </c>
    </row>
    <row r="8853" spans="1:5" x14ac:dyDescent="0.3">
      <c r="A8853">
        <v>65040025</v>
      </c>
      <c r="B8853" t="s">
        <v>507</v>
      </c>
      <c r="C8853" t="s">
        <v>8</v>
      </c>
      <c r="D8853" t="s">
        <v>2409</v>
      </c>
      <c r="E8853">
        <v>0</v>
      </c>
    </row>
    <row r="8854" spans="1:5" x14ac:dyDescent="0.3">
      <c r="A8854">
        <v>65040025</v>
      </c>
      <c r="B8854" t="s">
        <v>507</v>
      </c>
      <c r="C8854" t="s">
        <v>8</v>
      </c>
      <c r="D8854" t="s">
        <v>2410</v>
      </c>
      <c r="E8854">
        <v>-1</v>
      </c>
    </row>
    <row r="8855" spans="1:5" x14ac:dyDescent="0.3">
      <c r="A8855">
        <v>65040025</v>
      </c>
      <c r="B8855" t="s">
        <v>507</v>
      </c>
      <c r="C8855" t="s">
        <v>8</v>
      </c>
      <c r="D8855" t="s">
        <v>2411</v>
      </c>
      <c r="E8855">
        <v>0</v>
      </c>
    </row>
    <row r="8856" spans="1:5" x14ac:dyDescent="0.3">
      <c r="A8856">
        <v>65040025</v>
      </c>
      <c r="B8856" t="s">
        <v>507</v>
      </c>
      <c r="C8856" t="s">
        <v>8</v>
      </c>
      <c r="D8856" t="s">
        <v>2412</v>
      </c>
      <c r="E8856">
        <v>-4</v>
      </c>
    </row>
    <row r="8857" spans="1:5" x14ac:dyDescent="0.3">
      <c r="A8857">
        <v>65040025</v>
      </c>
      <c r="B8857" t="s">
        <v>507</v>
      </c>
      <c r="C8857" t="s">
        <v>8</v>
      </c>
      <c r="D8857" t="s">
        <v>2413</v>
      </c>
      <c r="E8857">
        <v>0</v>
      </c>
    </row>
    <row r="8858" spans="1:5" x14ac:dyDescent="0.3">
      <c r="A8858">
        <v>66320001</v>
      </c>
      <c r="B8858" t="s">
        <v>509</v>
      </c>
      <c r="C8858" t="s">
        <v>130</v>
      </c>
      <c r="D8858" t="s">
        <v>2378</v>
      </c>
      <c r="E8858">
        <v>0</v>
      </c>
    </row>
    <row r="8859" spans="1:5" x14ac:dyDescent="0.3">
      <c r="A8859">
        <v>66320001</v>
      </c>
      <c r="B8859" t="s">
        <v>509</v>
      </c>
      <c r="C8859" t="s">
        <v>130</v>
      </c>
      <c r="D8859" t="s">
        <v>2379</v>
      </c>
      <c r="E8859">
        <v>0</v>
      </c>
    </row>
    <row r="8860" spans="1:5" x14ac:dyDescent="0.3">
      <c r="A8860">
        <v>66320001</v>
      </c>
      <c r="B8860" t="s">
        <v>509</v>
      </c>
      <c r="C8860" t="s">
        <v>130</v>
      </c>
      <c r="D8860" t="s">
        <v>2380</v>
      </c>
      <c r="E8860">
        <v>0</v>
      </c>
    </row>
    <row r="8861" spans="1:5" x14ac:dyDescent="0.3">
      <c r="A8861">
        <v>66320001</v>
      </c>
      <c r="B8861" t="s">
        <v>509</v>
      </c>
      <c r="C8861" t="s">
        <v>130</v>
      </c>
      <c r="D8861" t="s">
        <v>2381</v>
      </c>
      <c r="E8861">
        <v>0</v>
      </c>
    </row>
    <row r="8862" spans="1:5" x14ac:dyDescent="0.3">
      <c r="A8862">
        <v>66320001</v>
      </c>
      <c r="B8862" t="s">
        <v>509</v>
      </c>
      <c r="C8862" t="s">
        <v>130</v>
      </c>
      <c r="D8862" t="s">
        <v>2382</v>
      </c>
      <c r="E8862">
        <v>0</v>
      </c>
    </row>
    <row r="8863" spans="1:5" x14ac:dyDescent="0.3">
      <c r="A8863">
        <v>66320001</v>
      </c>
      <c r="B8863" t="s">
        <v>509</v>
      </c>
      <c r="C8863" t="s">
        <v>130</v>
      </c>
      <c r="D8863" t="s">
        <v>2383</v>
      </c>
      <c r="E8863">
        <v>0</v>
      </c>
    </row>
    <row r="8864" spans="1:5" x14ac:dyDescent="0.3">
      <c r="A8864">
        <v>66320001</v>
      </c>
      <c r="B8864" t="s">
        <v>509</v>
      </c>
      <c r="C8864" t="s">
        <v>130</v>
      </c>
      <c r="D8864" t="s">
        <v>2384</v>
      </c>
      <c r="E8864">
        <v>0</v>
      </c>
    </row>
    <row r="8865" spans="1:5" x14ac:dyDescent="0.3">
      <c r="A8865">
        <v>66320001</v>
      </c>
      <c r="B8865" t="s">
        <v>509</v>
      </c>
      <c r="C8865" t="s">
        <v>130</v>
      </c>
      <c r="D8865" t="s">
        <v>2385</v>
      </c>
      <c r="E8865">
        <v>0</v>
      </c>
    </row>
    <row r="8866" spans="1:5" x14ac:dyDescent="0.3">
      <c r="A8866">
        <v>66320001</v>
      </c>
      <c r="B8866" t="s">
        <v>509</v>
      </c>
      <c r="C8866" t="s">
        <v>130</v>
      </c>
      <c r="D8866" t="s">
        <v>2386</v>
      </c>
      <c r="E8866">
        <v>0</v>
      </c>
    </row>
    <row r="8867" spans="1:5" x14ac:dyDescent="0.3">
      <c r="A8867">
        <v>66320001</v>
      </c>
      <c r="B8867" t="s">
        <v>509</v>
      </c>
      <c r="C8867" t="s">
        <v>130</v>
      </c>
      <c r="D8867" t="s">
        <v>2387</v>
      </c>
      <c r="E8867">
        <v>0</v>
      </c>
    </row>
    <row r="8868" spans="1:5" x14ac:dyDescent="0.3">
      <c r="A8868">
        <v>66320001</v>
      </c>
      <c r="B8868" t="s">
        <v>509</v>
      </c>
      <c r="C8868" t="s">
        <v>130</v>
      </c>
      <c r="D8868" t="s">
        <v>2388</v>
      </c>
      <c r="E8868">
        <v>0</v>
      </c>
    </row>
    <row r="8869" spans="1:5" x14ac:dyDescent="0.3">
      <c r="A8869">
        <v>66320001</v>
      </c>
      <c r="B8869" t="s">
        <v>509</v>
      </c>
      <c r="C8869" t="s">
        <v>130</v>
      </c>
      <c r="D8869" t="s">
        <v>2389</v>
      </c>
      <c r="E8869">
        <v>0</v>
      </c>
    </row>
    <row r="8870" spans="1:5" x14ac:dyDescent="0.3">
      <c r="A8870">
        <v>66320001</v>
      </c>
      <c r="B8870" t="s">
        <v>509</v>
      </c>
      <c r="C8870" t="s">
        <v>130</v>
      </c>
      <c r="D8870" t="s">
        <v>2390</v>
      </c>
      <c r="E8870">
        <v>0</v>
      </c>
    </row>
    <row r="8871" spans="1:5" x14ac:dyDescent="0.3">
      <c r="A8871">
        <v>66320001</v>
      </c>
      <c r="B8871" t="s">
        <v>509</v>
      </c>
      <c r="C8871" t="s">
        <v>130</v>
      </c>
      <c r="D8871" t="s">
        <v>2391</v>
      </c>
      <c r="E8871">
        <v>0</v>
      </c>
    </row>
    <row r="8872" spans="1:5" x14ac:dyDescent="0.3">
      <c r="A8872">
        <v>66320001</v>
      </c>
      <c r="B8872" t="s">
        <v>509</v>
      </c>
      <c r="C8872" t="s">
        <v>130</v>
      </c>
      <c r="D8872" t="s">
        <v>2392</v>
      </c>
      <c r="E8872">
        <v>-15</v>
      </c>
    </row>
    <row r="8873" spans="1:5" x14ac:dyDescent="0.3">
      <c r="A8873">
        <v>66320001</v>
      </c>
      <c r="B8873" t="s">
        <v>509</v>
      </c>
      <c r="C8873" t="s">
        <v>130</v>
      </c>
      <c r="D8873" t="s">
        <v>2393</v>
      </c>
      <c r="E8873">
        <v>0</v>
      </c>
    </row>
    <row r="8874" spans="1:5" x14ac:dyDescent="0.3">
      <c r="A8874">
        <v>66320001</v>
      </c>
      <c r="B8874" t="s">
        <v>509</v>
      </c>
      <c r="C8874" t="s">
        <v>130</v>
      </c>
      <c r="D8874" t="s">
        <v>2394</v>
      </c>
      <c r="E8874">
        <v>0</v>
      </c>
    </row>
    <row r="8875" spans="1:5" x14ac:dyDescent="0.3">
      <c r="A8875">
        <v>66320001</v>
      </c>
      <c r="B8875" t="s">
        <v>509</v>
      </c>
      <c r="C8875" t="s">
        <v>130</v>
      </c>
      <c r="D8875" t="s">
        <v>2395</v>
      </c>
      <c r="E8875">
        <v>0</v>
      </c>
    </row>
    <row r="8876" spans="1:5" x14ac:dyDescent="0.3">
      <c r="A8876">
        <v>66320001</v>
      </c>
      <c r="B8876" t="s">
        <v>509</v>
      </c>
      <c r="C8876" t="s">
        <v>130</v>
      </c>
      <c r="D8876" t="s">
        <v>2396</v>
      </c>
      <c r="E8876">
        <v>0</v>
      </c>
    </row>
    <row r="8877" spans="1:5" x14ac:dyDescent="0.3">
      <c r="A8877">
        <v>66320001</v>
      </c>
      <c r="B8877" t="s">
        <v>509</v>
      </c>
      <c r="C8877" t="s">
        <v>130</v>
      </c>
      <c r="D8877" t="s">
        <v>2397</v>
      </c>
      <c r="E8877">
        <v>-1.5</v>
      </c>
    </row>
    <row r="8878" spans="1:5" x14ac:dyDescent="0.3">
      <c r="A8878">
        <v>66320001</v>
      </c>
      <c r="B8878" t="s">
        <v>509</v>
      </c>
      <c r="C8878" t="s">
        <v>130</v>
      </c>
      <c r="D8878" t="s">
        <v>2398</v>
      </c>
      <c r="E8878">
        <v>0</v>
      </c>
    </row>
    <row r="8879" spans="1:5" x14ac:dyDescent="0.3">
      <c r="A8879">
        <v>66320001</v>
      </c>
      <c r="B8879" t="s">
        <v>509</v>
      </c>
      <c r="C8879" t="s">
        <v>130</v>
      </c>
      <c r="D8879" t="s">
        <v>2399</v>
      </c>
      <c r="E8879">
        <v>0</v>
      </c>
    </row>
    <row r="8880" spans="1:5" x14ac:dyDescent="0.3">
      <c r="A8880">
        <v>66320001</v>
      </c>
      <c r="B8880" t="s">
        <v>509</v>
      </c>
      <c r="C8880" t="s">
        <v>130</v>
      </c>
      <c r="D8880" t="s">
        <v>2400</v>
      </c>
      <c r="E8880">
        <v>0</v>
      </c>
    </row>
    <row r="8881" spans="1:5" x14ac:dyDescent="0.3">
      <c r="A8881">
        <v>66320001</v>
      </c>
      <c r="B8881" t="s">
        <v>509</v>
      </c>
      <c r="C8881" t="s">
        <v>130</v>
      </c>
      <c r="D8881" t="s">
        <v>2401</v>
      </c>
      <c r="E8881">
        <v>0</v>
      </c>
    </row>
    <row r="8882" spans="1:5" x14ac:dyDescent="0.3">
      <c r="A8882">
        <v>66320001</v>
      </c>
      <c r="B8882" t="s">
        <v>509</v>
      </c>
      <c r="C8882" t="s">
        <v>130</v>
      </c>
      <c r="D8882" t="s">
        <v>2402</v>
      </c>
      <c r="E8882">
        <v>0</v>
      </c>
    </row>
    <row r="8883" spans="1:5" x14ac:dyDescent="0.3">
      <c r="A8883">
        <v>66320001</v>
      </c>
      <c r="B8883" t="s">
        <v>509</v>
      </c>
      <c r="C8883" t="s">
        <v>130</v>
      </c>
      <c r="D8883" t="s">
        <v>2403</v>
      </c>
      <c r="E8883">
        <v>0</v>
      </c>
    </row>
    <row r="8884" spans="1:5" x14ac:dyDescent="0.3">
      <c r="A8884">
        <v>66320001</v>
      </c>
      <c r="B8884" t="s">
        <v>509</v>
      </c>
      <c r="C8884" t="s">
        <v>130</v>
      </c>
      <c r="D8884" t="s">
        <v>2404</v>
      </c>
      <c r="E8884">
        <v>0</v>
      </c>
    </row>
    <row r="8885" spans="1:5" x14ac:dyDescent="0.3">
      <c r="A8885">
        <v>66320001</v>
      </c>
      <c r="B8885" t="s">
        <v>509</v>
      </c>
      <c r="C8885" t="s">
        <v>130</v>
      </c>
      <c r="D8885" t="s">
        <v>2405</v>
      </c>
      <c r="E8885">
        <v>-15</v>
      </c>
    </row>
    <row r="8886" spans="1:5" x14ac:dyDescent="0.3">
      <c r="A8886">
        <v>66320001</v>
      </c>
      <c r="B8886" t="s">
        <v>509</v>
      </c>
      <c r="C8886" t="s">
        <v>130</v>
      </c>
      <c r="D8886" t="s">
        <v>2406</v>
      </c>
      <c r="E8886">
        <v>0</v>
      </c>
    </row>
    <row r="8887" spans="1:5" x14ac:dyDescent="0.3">
      <c r="A8887">
        <v>66320001</v>
      </c>
      <c r="B8887" t="s">
        <v>509</v>
      </c>
      <c r="C8887" t="s">
        <v>130</v>
      </c>
      <c r="D8887" t="s">
        <v>2407</v>
      </c>
      <c r="E8887">
        <v>0</v>
      </c>
    </row>
    <row r="8888" spans="1:5" x14ac:dyDescent="0.3">
      <c r="A8888">
        <v>66320001</v>
      </c>
      <c r="B8888" t="s">
        <v>509</v>
      </c>
      <c r="C8888" t="s">
        <v>130</v>
      </c>
      <c r="D8888" t="s">
        <v>2408</v>
      </c>
      <c r="E8888">
        <v>0</v>
      </c>
    </row>
    <row r="8889" spans="1:5" x14ac:dyDescent="0.3">
      <c r="A8889">
        <v>66320001</v>
      </c>
      <c r="B8889" t="s">
        <v>509</v>
      </c>
      <c r="C8889" t="s">
        <v>130</v>
      </c>
      <c r="D8889" t="s">
        <v>2409</v>
      </c>
      <c r="E8889">
        <v>0</v>
      </c>
    </row>
    <row r="8890" spans="1:5" x14ac:dyDescent="0.3">
      <c r="A8890">
        <v>66320001</v>
      </c>
      <c r="B8890" t="s">
        <v>509</v>
      </c>
      <c r="C8890" t="s">
        <v>130</v>
      </c>
      <c r="D8890" t="s">
        <v>2410</v>
      </c>
      <c r="E8890">
        <v>0</v>
      </c>
    </row>
    <row r="8891" spans="1:5" x14ac:dyDescent="0.3">
      <c r="A8891">
        <v>66320001</v>
      </c>
      <c r="B8891" t="s">
        <v>509</v>
      </c>
      <c r="C8891" t="s">
        <v>130</v>
      </c>
      <c r="D8891" t="s">
        <v>2411</v>
      </c>
      <c r="E8891">
        <v>0</v>
      </c>
    </row>
    <row r="8892" spans="1:5" x14ac:dyDescent="0.3">
      <c r="A8892">
        <v>66320001</v>
      </c>
      <c r="B8892" t="s">
        <v>509</v>
      </c>
      <c r="C8892" t="s">
        <v>130</v>
      </c>
      <c r="D8892" t="s">
        <v>2412</v>
      </c>
      <c r="E8892">
        <v>0</v>
      </c>
    </row>
    <row r="8893" spans="1:5" x14ac:dyDescent="0.3">
      <c r="A8893">
        <v>66320001</v>
      </c>
      <c r="B8893" t="s">
        <v>509</v>
      </c>
      <c r="C8893" t="s">
        <v>130</v>
      </c>
      <c r="D8893" t="s">
        <v>2413</v>
      </c>
      <c r="E8893">
        <v>0</v>
      </c>
    </row>
    <row r="8894" spans="1:5" x14ac:dyDescent="0.3">
      <c r="A8894">
        <v>91100041</v>
      </c>
      <c r="B8894" t="s">
        <v>511</v>
      </c>
      <c r="C8894" t="s">
        <v>8</v>
      </c>
      <c r="D8894" t="s">
        <v>2378</v>
      </c>
      <c r="E8894">
        <v>0</v>
      </c>
    </row>
    <row r="8895" spans="1:5" x14ac:dyDescent="0.3">
      <c r="A8895">
        <v>91100041</v>
      </c>
      <c r="B8895" t="s">
        <v>511</v>
      </c>
      <c r="C8895" t="s">
        <v>8</v>
      </c>
      <c r="D8895" t="s">
        <v>2379</v>
      </c>
      <c r="E8895">
        <v>-6</v>
      </c>
    </row>
    <row r="8896" spans="1:5" x14ac:dyDescent="0.3">
      <c r="A8896">
        <v>91100041</v>
      </c>
      <c r="B8896" t="s">
        <v>511</v>
      </c>
      <c r="C8896" t="s">
        <v>8</v>
      </c>
      <c r="D8896" t="s">
        <v>2380</v>
      </c>
      <c r="E8896">
        <v>0</v>
      </c>
    </row>
    <row r="8897" spans="1:5" x14ac:dyDescent="0.3">
      <c r="A8897">
        <v>91100041</v>
      </c>
      <c r="B8897" t="s">
        <v>511</v>
      </c>
      <c r="C8897" t="s">
        <v>8</v>
      </c>
      <c r="D8897" t="s">
        <v>2381</v>
      </c>
      <c r="E8897">
        <v>0</v>
      </c>
    </row>
    <row r="8898" spans="1:5" x14ac:dyDescent="0.3">
      <c r="A8898">
        <v>91100041</v>
      </c>
      <c r="B8898" t="s">
        <v>511</v>
      </c>
      <c r="C8898" t="s">
        <v>8</v>
      </c>
      <c r="D8898" t="s">
        <v>2382</v>
      </c>
      <c r="E8898">
        <v>-4</v>
      </c>
    </row>
    <row r="8899" spans="1:5" x14ac:dyDescent="0.3">
      <c r="A8899">
        <v>91100041</v>
      </c>
      <c r="B8899" t="s">
        <v>511</v>
      </c>
      <c r="C8899" t="s">
        <v>8</v>
      </c>
      <c r="D8899" t="s">
        <v>2383</v>
      </c>
      <c r="E8899">
        <v>0</v>
      </c>
    </row>
    <row r="8900" spans="1:5" x14ac:dyDescent="0.3">
      <c r="A8900">
        <v>91100041</v>
      </c>
      <c r="B8900" t="s">
        <v>511</v>
      </c>
      <c r="C8900" t="s">
        <v>8</v>
      </c>
      <c r="D8900" t="s">
        <v>2384</v>
      </c>
      <c r="E8900">
        <v>0</v>
      </c>
    </row>
    <row r="8901" spans="1:5" x14ac:dyDescent="0.3">
      <c r="A8901">
        <v>91100041</v>
      </c>
      <c r="B8901" t="s">
        <v>511</v>
      </c>
      <c r="C8901" t="s">
        <v>8</v>
      </c>
      <c r="D8901" t="s">
        <v>2385</v>
      </c>
      <c r="E8901">
        <v>0</v>
      </c>
    </row>
    <row r="8902" spans="1:5" x14ac:dyDescent="0.3">
      <c r="A8902">
        <v>91100041</v>
      </c>
      <c r="B8902" t="s">
        <v>511</v>
      </c>
      <c r="C8902" t="s">
        <v>8</v>
      </c>
      <c r="D8902" t="s">
        <v>2386</v>
      </c>
      <c r="E8902">
        <v>-15</v>
      </c>
    </row>
    <row r="8903" spans="1:5" x14ac:dyDescent="0.3">
      <c r="A8903">
        <v>91100041</v>
      </c>
      <c r="B8903" t="s">
        <v>511</v>
      </c>
      <c r="C8903" t="s">
        <v>8</v>
      </c>
      <c r="D8903" t="s">
        <v>2387</v>
      </c>
      <c r="E8903">
        <v>0</v>
      </c>
    </row>
    <row r="8904" spans="1:5" x14ac:dyDescent="0.3">
      <c r="A8904">
        <v>91100041</v>
      </c>
      <c r="B8904" t="s">
        <v>511</v>
      </c>
      <c r="C8904" t="s">
        <v>8</v>
      </c>
      <c r="D8904" t="s">
        <v>2388</v>
      </c>
      <c r="E8904">
        <v>-5</v>
      </c>
    </row>
    <row r="8905" spans="1:5" x14ac:dyDescent="0.3">
      <c r="A8905">
        <v>91100041</v>
      </c>
      <c r="B8905" t="s">
        <v>511</v>
      </c>
      <c r="C8905" t="s">
        <v>8</v>
      </c>
      <c r="D8905" t="s">
        <v>2389</v>
      </c>
      <c r="E8905">
        <v>0</v>
      </c>
    </row>
    <row r="8906" spans="1:5" x14ac:dyDescent="0.3">
      <c r="A8906">
        <v>91100041</v>
      </c>
      <c r="B8906" t="s">
        <v>511</v>
      </c>
      <c r="C8906" t="s">
        <v>8</v>
      </c>
      <c r="D8906" t="s">
        <v>2390</v>
      </c>
      <c r="E8906">
        <v>0</v>
      </c>
    </row>
    <row r="8907" spans="1:5" x14ac:dyDescent="0.3">
      <c r="A8907">
        <v>91100041</v>
      </c>
      <c r="B8907" t="s">
        <v>511</v>
      </c>
      <c r="C8907" t="s">
        <v>8</v>
      </c>
      <c r="D8907" t="s">
        <v>2391</v>
      </c>
      <c r="E8907">
        <v>0</v>
      </c>
    </row>
    <row r="8908" spans="1:5" x14ac:dyDescent="0.3">
      <c r="A8908">
        <v>91100041</v>
      </c>
      <c r="B8908" t="s">
        <v>511</v>
      </c>
      <c r="C8908" t="s">
        <v>8</v>
      </c>
      <c r="D8908" t="s">
        <v>2392</v>
      </c>
      <c r="E8908">
        <v>-5</v>
      </c>
    </row>
    <row r="8909" spans="1:5" x14ac:dyDescent="0.3">
      <c r="A8909">
        <v>91100041</v>
      </c>
      <c r="B8909" t="s">
        <v>511</v>
      </c>
      <c r="C8909" t="s">
        <v>8</v>
      </c>
      <c r="D8909" t="s">
        <v>2393</v>
      </c>
      <c r="E8909">
        <v>-5</v>
      </c>
    </row>
    <row r="8910" spans="1:5" x14ac:dyDescent="0.3">
      <c r="A8910">
        <v>91100041</v>
      </c>
      <c r="B8910" t="s">
        <v>511</v>
      </c>
      <c r="C8910" t="s">
        <v>8</v>
      </c>
      <c r="D8910" t="s">
        <v>2394</v>
      </c>
      <c r="E8910">
        <v>-4</v>
      </c>
    </row>
    <row r="8911" spans="1:5" x14ac:dyDescent="0.3">
      <c r="A8911">
        <v>91100041</v>
      </c>
      <c r="B8911" t="s">
        <v>511</v>
      </c>
      <c r="C8911" t="s">
        <v>8</v>
      </c>
      <c r="D8911" t="s">
        <v>2395</v>
      </c>
      <c r="E8911">
        <v>0</v>
      </c>
    </row>
    <row r="8912" spans="1:5" x14ac:dyDescent="0.3">
      <c r="A8912">
        <v>91100041</v>
      </c>
      <c r="B8912" t="s">
        <v>511</v>
      </c>
      <c r="C8912" t="s">
        <v>8</v>
      </c>
      <c r="D8912" t="s">
        <v>2396</v>
      </c>
      <c r="E8912">
        <v>-4</v>
      </c>
    </row>
    <row r="8913" spans="1:5" x14ac:dyDescent="0.3">
      <c r="A8913">
        <v>91100041</v>
      </c>
      <c r="B8913" t="s">
        <v>511</v>
      </c>
      <c r="C8913" t="s">
        <v>8</v>
      </c>
      <c r="D8913" t="s">
        <v>2397</v>
      </c>
      <c r="E8913">
        <v>0</v>
      </c>
    </row>
    <row r="8914" spans="1:5" x14ac:dyDescent="0.3">
      <c r="A8914">
        <v>91100041</v>
      </c>
      <c r="B8914" t="s">
        <v>511</v>
      </c>
      <c r="C8914" t="s">
        <v>8</v>
      </c>
      <c r="D8914" t="s">
        <v>2398</v>
      </c>
      <c r="E8914">
        <v>-4</v>
      </c>
    </row>
    <row r="8915" spans="1:5" x14ac:dyDescent="0.3">
      <c r="A8915">
        <v>91100041</v>
      </c>
      <c r="B8915" t="s">
        <v>511</v>
      </c>
      <c r="C8915" t="s">
        <v>8</v>
      </c>
      <c r="D8915" t="s">
        <v>2399</v>
      </c>
      <c r="E8915">
        <v>0</v>
      </c>
    </row>
    <row r="8916" spans="1:5" x14ac:dyDescent="0.3">
      <c r="A8916">
        <v>91100041</v>
      </c>
      <c r="B8916" t="s">
        <v>511</v>
      </c>
      <c r="C8916" t="s">
        <v>8</v>
      </c>
      <c r="D8916" t="s">
        <v>2400</v>
      </c>
      <c r="E8916">
        <v>0</v>
      </c>
    </row>
    <row r="8917" spans="1:5" x14ac:dyDescent="0.3">
      <c r="A8917">
        <v>91100041</v>
      </c>
      <c r="B8917" t="s">
        <v>511</v>
      </c>
      <c r="C8917" t="s">
        <v>8</v>
      </c>
      <c r="D8917" t="s">
        <v>2401</v>
      </c>
      <c r="E8917">
        <v>-4</v>
      </c>
    </row>
    <row r="8918" spans="1:5" x14ac:dyDescent="0.3">
      <c r="A8918">
        <v>91100041</v>
      </c>
      <c r="B8918" t="s">
        <v>511</v>
      </c>
      <c r="C8918" t="s">
        <v>8</v>
      </c>
      <c r="D8918" t="s">
        <v>2402</v>
      </c>
      <c r="E8918">
        <v>-5</v>
      </c>
    </row>
    <row r="8919" spans="1:5" x14ac:dyDescent="0.3">
      <c r="A8919">
        <v>91100041</v>
      </c>
      <c r="B8919" t="s">
        <v>511</v>
      </c>
      <c r="C8919" t="s">
        <v>8</v>
      </c>
      <c r="D8919" t="s">
        <v>2403</v>
      </c>
      <c r="E8919">
        <v>-3</v>
      </c>
    </row>
    <row r="8920" spans="1:5" x14ac:dyDescent="0.3">
      <c r="A8920">
        <v>91100041</v>
      </c>
      <c r="B8920" t="s">
        <v>511</v>
      </c>
      <c r="C8920" t="s">
        <v>8</v>
      </c>
      <c r="D8920" t="s">
        <v>2404</v>
      </c>
      <c r="E8920">
        <v>0</v>
      </c>
    </row>
    <row r="8921" spans="1:5" x14ac:dyDescent="0.3">
      <c r="A8921">
        <v>91100041</v>
      </c>
      <c r="B8921" t="s">
        <v>511</v>
      </c>
      <c r="C8921" t="s">
        <v>8</v>
      </c>
      <c r="D8921" t="s">
        <v>2405</v>
      </c>
      <c r="E8921">
        <v>0</v>
      </c>
    </row>
    <row r="8922" spans="1:5" x14ac:dyDescent="0.3">
      <c r="A8922">
        <v>91100041</v>
      </c>
      <c r="B8922" t="s">
        <v>511</v>
      </c>
      <c r="C8922" t="s">
        <v>8</v>
      </c>
      <c r="D8922" t="s">
        <v>2406</v>
      </c>
      <c r="E8922">
        <v>0</v>
      </c>
    </row>
    <row r="8923" spans="1:5" x14ac:dyDescent="0.3">
      <c r="A8923">
        <v>91100041</v>
      </c>
      <c r="B8923" t="s">
        <v>511</v>
      </c>
      <c r="C8923" t="s">
        <v>8</v>
      </c>
      <c r="D8923" t="s">
        <v>2407</v>
      </c>
      <c r="E8923">
        <v>0</v>
      </c>
    </row>
    <row r="8924" spans="1:5" x14ac:dyDescent="0.3">
      <c r="A8924">
        <v>91100041</v>
      </c>
      <c r="B8924" t="s">
        <v>511</v>
      </c>
      <c r="C8924" t="s">
        <v>8</v>
      </c>
      <c r="D8924" t="s">
        <v>2408</v>
      </c>
      <c r="E8924">
        <v>-8</v>
      </c>
    </row>
    <row r="8925" spans="1:5" x14ac:dyDescent="0.3">
      <c r="A8925">
        <v>91100041</v>
      </c>
      <c r="B8925" t="s">
        <v>511</v>
      </c>
      <c r="C8925" t="s">
        <v>8</v>
      </c>
      <c r="D8925" t="s">
        <v>2409</v>
      </c>
      <c r="E8925">
        <v>0</v>
      </c>
    </row>
    <row r="8926" spans="1:5" x14ac:dyDescent="0.3">
      <c r="A8926">
        <v>91100041</v>
      </c>
      <c r="B8926" t="s">
        <v>511</v>
      </c>
      <c r="C8926" t="s">
        <v>8</v>
      </c>
      <c r="D8926" t="s">
        <v>2410</v>
      </c>
      <c r="E8926">
        <v>-5</v>
      </c>
    </row>
    <row r="8927" spans="1:5" x14ac:dyDescent="0.3">
      <c r="A8927">
        <v>91100041</v>
      </c>
      <c r="B8927" t="s">
        <v>511</v>
      </c>
      <c r="C8927" t="s">
        <v>8</v>
      </c>
      <c r="D8927" t="s">
        <v>2411</v>
      </c>
      <c r="E8927">
        <v>-6</v>
      </c>
    </row>
    <row r="8928" spans="1:5" x14ac:dyDescent="0.3">
      <c r="A8928">
        <v>91100041</v>
      </c>
      <c r="B8928" t="s">
        <v>511</v>
      </c>
      <c r="C8928" t="s">
        <v>8</v>
      </c>
      <c r="D8928" t="s">
        <v>2412</v>
      </c>
      <c r="E8928">
        <v>0</v>
      </c>
    </row>
    <row r="8929" spans="1:5" x14ac:dyDescent="0.3">
      <c r="A8929">
        <v>91100041</v>
      </c>
      <c r="B8929" t="s">
        <v>511</v>
      </c>
      <c r="C8929" t="s">
        <v>8</v>
      </c>
      <c r="D8929" t="s">
        <v>2413</v>
      </c>
      <c r="E8929">
        <v>0</v>
      </c>
    </row>
    <row r="8930" spans="1:5" x14ac:dyDescent="0.3">
      <c r="A8930">
        <v>74120010</v>
      </c>
      <c r="B8930" t="s">
        <v>513</v>
      </c>
      <c r="C8930" t="s">
        <v>130</v>
      </c>
      <c r="D8930" t="s">
        <v>2378</v>
      </c>
      <c r="E8930">
        <v>0</v>
      </c>
    </row>
    <row r="8931" spans="1:5" x14ac:dyDescent="0.3">
      <c r="A8931">
        <v>74120010</v>
      </c>
      <c r="B8931" t="s">
        <v>513</v>
      </c>
      <c r="C8931" t="s">
        <v>130</v>
      </c>
      <c r="D8931" t="s">
        <v>2379</v>
      </c>
      <c r="E8931">
        <v>0</v>
      </c>
    </row>
    <row r="8932" spans="1:5" x14ac:dyDescent="0.3">
      <c r="A8932">
        <v>74120010</v>
      </c>
      <c r="B8932" t="s">
        <v>513</v>
      </c>
      <c r="C8932" t="s">
        <v>130</v>
      </c>
      <c r="D8932" t="s">
        <v>2380</v>
      </c>
      <c r="E8932">
        <v>0</v>
      </c>
    </row>
    <row r="8933" spans="1:5" x14ac:dyDescent="0.3">
      <c r="A8933">
        <v>74120010</v>
      </c>
      <c r="B8933" t="s">
        <v>513</v>
      </c>
      <c r="C8933" t="s">
        <v>130</v>
      </c>
      <c r="D8933" t="s">
        <v>2381</v>
      </c>
      <c r="E8933">
        <v>0</v>
      </c>
    </row>
    <row r="8934" spans="1:5" x14ac:dyDescent="0.3">
      <c r="A8934">
        <v>74120010</v>
      </c>
      <c r="B8934" t="s">
        <v>513</v>
      </c>
      <c r="C8934" t="s">
        <v>130</v>
      </c>
      <c r="D8934" t="s">
        <v>2382</v>
      </c>
      <c r="E8934">
        <v>0</v>
      </c>
    </row>
    <row r="8935" spans="1:5" x14ac:dyDescent="0.3">
      <c r="A8935">
        <v>74120010</v>
      </c>
      <c r="B8935" t="s">
        <v>513</v>
      </c>
      <c r="C8935" t="s">
        <v>130</v>
      </c>
      <c r="D8935" t="s">
        <v>2383</v>
      </c>
      <c r="E8935">
        <v>0</v>
      </c>
    </row>
    <row r="8936" spans="1:5" x14ac:dyDescent="0.3">
      <c r="A8936">
        <v>74120010</v>
      </c>
      <c r="B8936" t="s">
        <v>513</v>
      </c>
      <c r="C8936" t="s">
        <v>130</v>
      </c>
      <c r="D8936" t="s">
        <v>2384</v>
      </c>
      <c r="E8936">
        <v>0</v>
      </c>
    </row>
    <row r="8937" spans="1:5" x14ac:dyDescent="0.3">
      <c r="A8937">
        <v>74120010</v>
      </c>
      <c r="B8937" t="s">
        <v>513</v>
      </c>
      <c r="C8937" t="s">
        <v>130</v>
      </c>
      <c r="D8937" t="s">
        <v>2385</v>
      </c>
      <c r="E8937">
        <v>-3</v>
      </c>
    </row>
    <row r="8938" spans="1:5" x14ac:dyDescent="0.3">
      <c r="A8938">
        <v>74120010</v>
      </c>
      <c r="B8938" t="s">
        <v>513</v>
      </c>
      <c r="C8938" t="s">
        <v>130</v>
      </c>
      <c r="D8938" t="s">
        <v>2386</v>
      </c>
      <c r="E8938">
        <v>0</v>
      </c>
    </row>
    <row r="8939" spans="1:5" x14ac:dyDescent="0.3">
      <c r="A8939">
        <v>74120010</v>
      </c>
      <c r="B8939" t="s">
        <v>513</v>
      </c>
      <c r="C8939" t="s">
        <v>130</v>
      </c>
      <c r="D8939" t="s">
        <v>2387</v>
      </c>
      <c r="E8939">
        <v>0</v>
      </c>
    </row>
    <row r="8940" spans="1:5" x14ac:dyDescent="0.3">
      <c r="A8940">
        <v>74120010</v>
      </c>
      <c r="B8940" t="s">
        <v>513</v>
      </c>
      <c r="C8940" t="s">
        <v>130</v>
      </c>
      <c r="D8940" t="s">
        <v>2388</v>
      </c>
      <c r="E8940">
        <v>0</v>
      </c>
    </row>
    <row r="8941" spans="1:5" x14ac:dyDescent="0.3">
      <c r="A8941">
        <v>74120010</v>
      </c>
      <c r="B8941" t="s">
        <v>513</v>
      </c>
      <c r="C8941" t="s">
        <v>130</v>
      </c>
      <c r="D8941" t="s">
        <v>2389</v>
      </c>
      <c r="E8941">
        <v>0</v>
      </c>
    </row>
    <row r="8942" spans="1:5" x14ac:dyDescent="0.3">
      <c r="A8942">
        <v>74120010</v>
      </c>
      <c r="B8942" t="s">
        <v>513</v>
      </c>
      <c r="C8942" t="s">
        <v>130</v>
      </c>
      <c r="D8942" t="s">
        <v>2390</v>
      </c>
      <c r="E8942">
        <v>-26</v>
      </c>
    </row>
    <row r="8943" spans="1:5" x14ac:dyDescent="0.3">
      <c r="A8943">
        <v>74120010</v>
      </c>
      <c r="B8943" t="s">
        <v>513</v>
      </c>
      <c r="C8943" t="s">
        <v>130</v>
      </c>
      <c r="D8943" t="s">
        <v>2391</v>
      </c>
      <c r="E8943">
        <v>-4</v>
      </c>
    </row>
    <row r="8944" spans="1:5" x14ac:dyDescent="0.3">
      <c r="A8944">
        <v>74120010</v>
      </c>
      <c r="B8944" t="s">
        <v>513</v>
      </c>
      <c r="C8944" t="s">
        <v>130</v>
      </c>
      <c r="D8944" t="s">
        <v>2392</v>
      </c>
      <c r="E8944">
        <v>-10.5</v>
      </c>
    </row>
    <row r="8945" spans="1:5" x14ac:dyDescent="0.3">
      <c r="A8945">
        <v>74120010</v>
      </c>
      <c r="B8945" t="s">
        <v>513</v>
      </c>
      <c r="C8945" t="s">
        <v>130</v>
      </c>
      <c r="D8945" t="s">
        <v>2393</v>
      </c>
      <c r="E8945">
        <v>0</v>
      </c>
    </row>
    <row r="8946" spans="1:5" x14ac:dyDescent="0.3">
      <c r="A8946">
        <v>74120010</v>
      </c>
      <c r="B8946" t="s">
        <v>513</v>
      </c>
      <c r="C8946" t="s">
        <v>130</v>
      </c>
      <c r="D8946" t="s">
        <v>2394</v>
      </c>
      <c r="E8946">
        <v>0</v>
      </c>
    </row>
    <row r="8947" spans="1:5" x14ac:dyDescent="0.3">
      <c r="A8947">
        <v>74120010</v>
      </c>
      <c r="B8947" t="s">
        <v>513</v>
      </c>
      <c r="C8947" t="s">
        <v>130</v>
      </c>
      <c r="D8947" t="s">
        <v>2395</v>
      </c>
      <c r="E8947">
        <v>0</v>
      </c>
    </row>
    <row r="8948" spans="1:5" x14ac:dyDescent="0.3">
      <c r="A8948">
        <v>74120010</v>
      </c>
      <c r="B8948" t="s">
        <v>513</v>
      </c>
      <c r="C8948" t="s">
        <v>130</v>
      </c>
      <c r="D8948" t="s">
        <v>2396</v>
      </c>
      <c r="E8948">
        <v>-2.5</v>
      </c>
    </row>
    <row r="8949" spans="1:5" x14ac:dyDescent="0.3">
      <c r="A8949">
        <v>74120010</v>
      </c>
      <c r="B8949" t="s">
        <v>513</v>
      </c>
      <c r="C8949" t="s">
        <v>130</v>
      </c>
      <c r="D8949" t="s">
        <v>2397</v>
      </c>
      <c r="E8949">
        <v>0</v>
      </c>
    </row>
    <row r="8950" spans="1:5" x14ac:dyDescent="0.3">
      <c r="A8950">
        <v>74120010</v>
      </c>
      <c r="B8950" t="s">
        <v>513</v>
      </c>
      <c r="C8950" t="s">
        <v>130</v>
      </c>
      <c r="D8950" t="s">
        <v>2398</v>
      </c>
      <c r="E8950">
        <v>0</v>
      </c>
    </row>
    <row r="8951" spans="1:5" x14ac:dyDescent="0.3">
      <c r="A8951">
        <v>74120010</v>
      </c>
      <c r="B8951" t="s">
        <v>513</v>
      </c>
      <c r="C8951" t="s">
        <v>130</v>
      </c>
      <c r="D8951" t="s">
        <v>2399</v>
      </c>
      <c r="E8951">
        <v>0</v>
      </c>
    </row>
    <row r="8952" spans="1:5" x14ac:dyDescent="0.3">
      <c r="A8952">
        <v>74120010</v>
      </c>
      <c r="B8952" t="s">
        <v>513</v>
      </c>
      <c r="C8952" t="s">
        <v>130</v>
      </c>
      <c r="D8952" t="s">
        <v>2400</v>
      </c>
      <c r="E8952">
        <v>-5</v>
      </c>
    </row>
    <row r="8953" spans="1:5" x14ac:dyDescent="0.3">
      <c r="A8953">
        <v>74120010</v>
      </c>
      <c r="B8953" t="s">
        <v>513</v>
      </c>
      <c r="C8953" t="s">
        <v>130</v>
      </c>
      <c r="D8953" t="s">
        <v>2401</v>
      </c>
      <c r="E8953">
        <v>0</v>
      </c>
    </row>
    <row r="8954" spans="1:5" x14ac:dyDescent="0.3">
      <c r="A8954">
        <v>74120010</v>
      </c>
      <c r="B8954" t="s">
        <v>513</v>
      </c>
      <c r="C8954" t="s">
        <v>130</v>
      </c>
      <c r="D8954" t="s">
        <v>2402</v>
      </c>
      <c r="E8954">
        <v>-20</v>
      </c>
    </row>
    <row r="8955" spans="1:5" x14ac:dyDescent="0.3">
      <c r="A8955">
        <v>74120010</v>
      </c>
      <c r="B8955" t="s">
        <v>513</v>
      </c>
      <c r="C8955" t="s">
        <v>130</v>
      </c>
      <c r="D8955" t="s">
        <v>2403</v>
      </c>
      <c r="E8955">
        <v>-2.5</v>
      </c>
    </row>
    <row r="8956" spans="1:5" x14ac:dyDescent="0.3">
      <c r="A8956">
        <v>74120010</v>
      </c>
      <c r="B8956" t="s">
        <v>513</v>
      </c>
      <c r="C8956" t="s">
        <v>130</v>
      </c>
      <c r="D8956" t="s">
        <v>2404</v>
      </c>
      <c r="E8956">
        <v>-30</v>
      </c>
    </row>
    <row r="8957" spans="1:5" x14ac:dyDescent="0.3">
      <c r="A8957">
        <v>74120010</v>
      </c>
      <c r="B8957" t="s">
        <v>513</v>
      </c>
      <c r="C8957" t="s">
        <v>130</v>
      </c>
      <c r="D8957" t="s">
        <v>2405</v>
      </c>
      <c r="E8957">
        <v>0</v>
      </c>
    </row>
    <row r="8958" spans="1:5" x14ac:dyDescent="0.3">
      <c r="A8958">
        <v>74120010</v>
      </c>
      <c r="B8958" t="s">
        <v>513</v>
      </c>
      <c r="C8958" t="s">
        <v>130</v>
      </c>
      <c r="D8958" t="s">
        <v>2406</v>
      </c>
      <c r="E8958">
        <v>0</v>
      </c>
    </row>
    <row r="8959" spans="1:5" x14ac:dyDescent="0.3">
      <c r="A8959">
        <v>74120010</v>
      </c>
      <c r="B8959" t="s">
        <v>513</v>
      </c>
      <c r="C8959" t="s">
        <v>130</v>
      </c>
      <c r="D8959" t="s">
        <v>2407</v>
      </c>
      <c r="E8959">
        <v>0</v>
      </c>
    </row>
    <row r="8960" spans="1:5" x14ac:dyDescent="0.3">
      <c r="A8960">
        <v>74120010</v>
      </c>
      <c r="B8960" t="s">
        <v>513</v>
      </c>
      <c r="C8960" t="s">
        <v>130</v>
      </c>
      <c r="D8960" t="s">
        <v>2408</v>
      </c>
      <c r="E8960">
        <v>0</v>
      </c>
    </row>
    <row r="8961" spans="1:5" x14ac:dyDescent="0.3">
      <c r="A8961">
        <v>74120010</v>
      </c>
      <c r="B8961" t="s">
        <v>513</v>
      </c>
      <c r="C8961" t="s">
        <v>130</v>
      </c>
      <c r="D8961" t="s">
        <v>2409</v>
      </c>
      <c r="E8961">
        <v>0</v>
      </c>
    </row>
    <row r="8962" spans="1:5" x14ac:dyDescent="0.3">
      <c r="A8962">
        <v>74120010</v>
      </c>
      <c r="B8962" t="s">
        <v>513</v>
      </c>
      <c r="C8962" t="s">
        <v>130</v>
      </c>
      <c r="D8962" t="s">
        <v>2410</v>
      </c>
      <c r="E8962">
        <v>0</v>
      </c>
    </row>
    <row r="8963" spans="1:5" x14ac:dyDescent="0.3">
      <c r="A8963">
        <v>74120010</v>
      </c>
      <c r="B8963" t="s">
        <v>513</v>
      </c>
      <c r="C8963" t="s">
        <v>130</v>
      </c>
      <c r="D8963" t="s">
        <v>2411</v>
      </c>
      <c r="E8963">
        <v>0</v>
      </c>
    </row>
    <row r="8964" spans="1:5" x14ac:dyDescent="0.3">
      <c r="A8964">
        <v>74120010</v>
      </c>
      <c r="B8964" t="s">
        <v>513</v>
      </c>
      <c r="C8964" t="s">
        <v>130</v>
      </c>
      <c r="D8964" t="s">
        <v>2412</v>
      </c>
      <c r="E8964">
        <v>0</v>
      </c>
    </row>
    <row r="8965" spans="1:5" x14ac:dyDescent="0.3">
      <c r="A8965">
        <v>74120010</v>
      </c>
      <c r="B8965" t="s">
        <v>513</v>
      </c>
      <c r="C8965" t="s">
        <v>130</v>
      </c>
      <c r="D8965" t="s">
        <v>2413</v>
      </c>
      <c r="E8965">
        <v>0</v>
      </c>
    </row>
    <row r="8966" spans="1:5" x14ac:dyDescent="0.3">
      <c r="A8966">
        <v>91300211</v>
      </c>
      <c r="B8966" t="s">
        <v>515</v>
      </c>
      <c r="C8966" t="s">
        <v>8</v>
      </c>
      <c r="D8966" t="s">
        <v>2378</v>
      </c>
      <c r="E8966">
        <v>0</v>
      </c>
    </row>
    <row r="8967" spans="1:5" x14ac:dyDescent="0.3">
      <c r="A8967">
        <v>91300211</v>
      </c>
      <c r="B8967" t="s">
        <v>515</v>
      </c>
      <c r="C8967" t="s">
        <v>8</v>
      </c>
      <c r="D8967" t="s">
        <v>2379</v>
      </c>
      <c r="E8967">
        <v>0</v>
      </c>
    </row>
    <row r="8968" spans="1:5" x14ac:dyDescent="0.3">
      <c r="A8968">
        <v>91300211</v>
      </c>
      <c r="B8968" t="s">
        <v>515</v>
      </c>
      <c r="C8968" t="s">
        <v>8</v>
      </c>
      <c r="D8968" t="s">
        <v>2380</v>
      </c>
      <c r="E8968">
        <v>0</v>
      </c>
    </row>
    <row r="8969" spans="1:5" x14ac:dyDescent="0.3">
      <c r="A8969">
        <v>91300211</v>
      </c>
      <c r="B8969" t="s">
        <v>515</v>
      </c>
      <c r="C8969" t="s">
        <v>8</v>
      </c>
      <c r="D8969" t="s">
        <v>2381</v>
      </c>
      <c r="E8969">
        <v>0</v>
      </c>
    </row>
    <row r="8970" spans="1:5" x14ac:dyDescent="0.3">
      <c r="A8970">
        <v>91300211</v>
      </c>
      <c r="B8970" t="s">
        <v>515</v>
      </c>
      <c r="C8970" t="s">
        <v>8</v>
      </c>
      <c r="D8970" t="s">
        <v>2382</v>
      </c>
      <c r="E8970">
        <v>0</v>
      </c>
    </row>
    <row r="8971" spans="1:5" x14ac:dyDescent="0.3">
      <c r="A8971">
        <v>91300211</v>
      </c>
      <c r="B8971" t="s">
        <v>515</v>
      </c>
      <c r="C8971" t="s">
        <v>8</v>
      </c>
      <c r="D8971" t="s">
        <v>2383</v>
      </c>
      <c r="E8971">
        <v>0</v>
      </c>
    </row>
    <row r="8972" spans="1:5" x14ac:dyDescent="0.3">
      <c r="A8972">
        <v>91300211</v>
      </c>
      <c r="B8972" t="s">
        <v>515</v>
      </c>
      <c r="C8972" t="s">
        <v>8</v>
      </c>
      <c r="D8972" t="s">
        <v>2384</v>
      </c>
      <c r="E8972">
        <v>0</v>
      </c>
    </row>
    <row r="8973" spans="1:5" x14ac:dyDescent="0.3">
      <c r="A8973">
        <v>91300211</v>
      </c>
      <c r="B8973" t="s">
        <v>515</v>
      </c>
      <c r="C8973" t="s">
        <v>8</v>
      </c>
      <c r="D8973" t="s">
        <v>2385</v>
      </c>
      <c r="E8973">
        <v>0</v>
      </c>
    </row>
    <row r="8974" spans="1:5" x14ac:dyDescent="0.3">
      <c r="A8974">
        <v>91300211</v>
      </c>
      <c r="B8974" t="s">
        <v>515</v>
      </c>
      <c r="C8974" t="s">
        <v>8</v>
      </c>
      <c r="D8974" t="s">
        <v>2386</v>
      </c>
      <c r="E8974">
        <v>0</v>
      </c>
    </row>
    <row r="8975" spans="1:5" x14ac:dyDescent="0.3">
      <c r="A8975">
        <v>91300211</v>
      </c>
      <c r="B8975" t="s">
        <v>515</v>
      </c>
      <c r="C8975" t="s">
        <v>8</v>
      </c>
      <c r="D8975" t="s">
        <v>2387</v>
      </c>
      <c r="E8975">
        <v>0</v>
      </c>
    </row>
    <row r="8976" spans="1:5" x14ac:dyDescent="0.3">
      <c r="A8976">
        <v>91300211</v>
      </c>
      <c r="B8976" t="s">
        <v>515</v>
      </c>
      <c r="C8976" t="s">
        <v>8</v>
      </c>
      <c r="D8976" t="s">
        <v>2388</v>
      </c>
      <c r="E8976">
        <v>0</v>
      </c>
    </row>
    <row r="8977" spans="1:5" x14ac:dyDescent="0.3">
      <c r="A8977">
        <v>91300211</v>
      </c>
      <c r="B8977" t="s">
        <v>515</v>
      </c>
      <c r="C8977" t="s">
        <v>8</v>
      </c>
      <c r="D8977" t="s">
        <v>2389</v>
      </c>
      <c r="E8977">
        <v>0</v>
      </c>
    </row>
    <row r="8978" spans="1:5" x14ac:dyDescent="0.3">
      <c r="A8978">
        <v>91300211</v>
      </c>
      <c r="B8978" t="s">
        <v>515</v>
      </c>
      <c r="C8978" t="s">
        <v>8</v>
      </c>
      <c r="D8978" t="s">
        <v>2390</v>
      </c>
      <c r="E8978">
        <v>0</v>
      </c>
    </row>
    <row r="8979" spans="1:5" x14ac:dyDescent="0.3">
      <c r="A8979">
        <v>91300211</v>
      </c>
      <c r="B8979" t="s">
        <v>515</v>
      </c>
      <c r="C8979" t="s">
        <v>8</v>
      </c>
      <c r="D8979" t="s">
        <v>2391</v>
      </c>
      <c r="E8979">
        <v>0</v>
      </c>
    </row>
    <row r="8980" spans="1:5" x14ac:dyDescent="0.3">
      <c r="A8980">
        <v>91300211</v>
      </c>
      <c r="B8980" t="s">
        <v>515</v>
      </c>
      <c r="C8980" t="s">
        <v>8</v>
      </c>
      <c r="D8980" t="s">
        <v>2392</v>
      </c>
      <c r="E8980">
        <v>0</v>
      </c>
    </row>
    <row r="8981" spans="1:5" x14ac:dyDescent="0.3">
      <c r="A8981">
        <v>91300211</v>
      </c>
      <c r="B8981" t="s">
        <v>515</v>
      </c>
      <c r="C8981" t="s">
        <v>8</v>
      </c>
      <c r="D8981" t="s">
        <v>2393</v>
      </c>
      <c r="E8981">
        <v>0</v>
      </c>
    </row>
    <row r="8982" spans="1:5" x14ac:dyDescent="0.3">
      <c r="A8982">
        <v>91300211</v>
      </c>
      <c r="B8982" t="s">
        <v>515</v>
      </c>
      <c r="C8982" t="s">
        <v>8</v>
      </c>
      <c r="D8982" t="s">
        <v>2394</v>
      </c>
      <c r="E8982">
        <v>0</v>
      </c>
    </row>
    <row r="8983" spans="1:5" x14ac:dyDescent="0.3">
      <c r="A8983">
        <v>91300211</v>
      </c>
      <c r="B8983" t="s">
        <v>515</v>
      </c>
      <c r="C8983" t="s">
        <v>8</v>
      </c>
      <c r="D8983" t="s">
        <v>2395</v>
      </c>
      <c r="E8983">
        <v>0</v>
      </c>
    </row>
    <row r="8984" spans="1:5" x14ac:dyDescent="0.3">
      <c r="A8984">
        <v>91300211</v>
      </c>
      <c r="B8984" t="s">
        <v>515</v>
      </c>
      <c r="C8984" t="s">
        <v>8</v>
      </c>
      <c r="D8984" t="s">
        <v>2396</v>
      </c>
      <c r="E8984">
        <v>0</v>
      </c>
    </row>
    <row r="8985" spans="1:5" x14ac:dyDescent="0.3">
      <c r="A8985">
        <v>91300211</v>
      </c>
      <c r="B8985" t="s">
        <v>515</v>
      </c>
      <c r="C8985" t="s">
        <v>8</v>
      </c>
      <c r="D8985" t="s">
        <v>2397</v>
      </c>
      <c r="E8985">
        <v>0</v>
      </c>
    </row>
    <row r="8986" spans="1:5" x14ac:dyDescent="0.3">
      <c r="A8986">
        <v>91300211</v>
      </c>
      <c r="B8986" t="s">
        <v>515</v>
      </c>
      <c r="C8986" t="s">
        <v>8</v>
      </c>
      <c r="D8986" t="s">
        <v>2398</v>
      </c>
      <c r="E8986">
        <v>0</v>
      </c>
    </row>
    <row r="8987" spans="1:5" x14ac:dyDescent="0.3">
      <c r="A8987">
        <v>91300211</v>
      </c>
      <c r="B8987" t="s">
        <v>515</v>
      </c>
      <c r="C8987" t="s">
        <v>8</v>
      </c>
      <c r="D8987" t="s">
        <v>2399</v>
      </c>
      <c r="E8987">
        <v>0</v>
      </c>
    </row>
    <row r="8988" spans="1:5" x14ac:dyDescent="0.3">
      <c r="A8988">
        <v>91300211</v>
      </c>
      <c r="B8988" t="s">
        <v>515</v>
      </c>
      <c r="C8988" t="s">
        <v>8</v>
      </c>
      <c r="D8988" t="s">
        <v>2400</v>
      </c>
      <c r="E8988">
        <v>0</v>
      </c>
    </row>
    <row r="8989" spans="1:5" x14ac:dyDescent="0.3">
      <c r="A8989">
        <v>91300211</v>
      </c>
      <c r="B8989" t="s">
        <v>515</v>
      </c>
      <c r="C8989" t="s">
        <v>8</v>
      </c>
      <c r="D8989" t="s">
        <v>2401</v>
      </c>
      <c r="E8989">
        <v>-1</v>
      </c>
    </row>
    <row r="8990" spans="1:5" x14ac:dyDescent="0.3">
      <c r="A8990">
        <v>91300211</v>
      </c>
      <c r="B8990" t="s">
        <v>515</v>
      </c>
      <c r="C8990" t="s">
        <v>8</v>
      </c>
      <c r="D8990" t="s">
        <v>2402</v>
      </c>
      <c r="E8990">
        <v>0</v>
      </c>
    </row>
    <row r="8991" spans="1:5" x14ac:dyDescent="0.3">
      <c r="A8991">
        <v>91300211</v>
      </c>
      <c r="B8991" t="s">
        <v>515</v>
      </c>
      <c r="C8991" t="s">
        <v>8</v>
      </c>
      <c r="D8991" t="s">
        <v>2403</v>
      </c>
      <c r="E8991">
        <v>-4</v>
      </c>
    </row>
    <row r="8992" spans="1:5" x14ac:dyDescent="0.3">
      <c r="A8992">
        <v>91300211</v>
      </c>
      <c r="B8992" t="s">
        <v>515</v>
      </c>
      <c r="C8992" t="s">
        <v>8</v>
      </c>
      <c r="D8992" t="s">
        <v>2404</v>
      </c>
      <c r="E8992">
        <v>0</v>
      </c>
    </row>
    <row r="8993" spans="1:5" x14ac:dyDescent="0.3">
      <c r="A8993">
        <v>91300211</v>
      </c>
      <c r="B8993" t="s">
        <v>515</v>
      </c>
      <c r="C8993" t="s">
        <v>8</v>
      </c>
      <c r="D8993" t="s">
        <v>2405</v>
      </c>
      <c r="E8993">
        <v>0</v>
      </c>
    </row>
    <row r="8994" spans="1:5" x14ac:dyDescent="0.3">
      <c r="A8994">
        <v>91300211</v>
      </c>
      <c r="B8994" t="s">
        <v>515</v>
      </c>
      <c r="C8994" t="s">
        <v>8</v>
      </c>
      <c r="D8994" t="s">
        <v>2406</v>
      </c>
      <c r="E8994">
        <v>0</v>
      </c>
    </row>
    <row r="8995" spans="1:5" x14ac:dyDescent="0.3">
      <c r="A8995">
        <v>91300211</v>
      </c>
      <c r="B8995" t="s">
        <v>515</v>
      </c>
      <c r="C8995" t="s">
        <v>8</v>
      </c>
      <c r="D8995" t="s">
        <v>2407</v>
      </c>
      <c r="E8995">
        <v>-4</v>
      </c>
    </row>
    <row r="8996" spans="1:5" x14ac:dyDescent="0.3">
      <c r="A8996">
        <v>91300211</v>
      </c>
      <c r="B8996" t="s">
        <v>515</v>
      </c>
      <c r="C8996" t="s">
        <v>8</v>
      </c>
      <c r="D8996" t="s">
        <v>2408</v>
      </c>
      <c r="E8996">
        <v>0</v>
      </c>
    </row>
    <row r="8997" spans="1:5" x14ac:dyDescent="0.3">
      <c r="A8997">
        <v>91300211</v>
      </c>
      <c r="B8997" t="s">
        <v>515</v>
      </c>
      <c r="C8997" t="s">
        <v>8</v>
      </c>
      <c r="D8997" t="s">
        <v>2409</v>
      </c>
      <c r="E8997">
        <v>0</v>
      </c>
    </row>
    <row r="8998" spans="1:5" x14ac:dyDescent="0.3">
      <c r="A8998">
        <v>91300211</v>
      </c>
      <c r="B8998" t="s">
        <v>515</v>
      </c>
      <c r="C8998" t="s">
        <v>8</v>
      </c>
      <c r="D8998" t="s">
        <v>2410</v>
      </c>
      <c r="E8998">
        <v>0</v>
      </c>
    </row>
    <row r="8999" spans="1:5" x14ac:dyDescent="0.3">
      <c r="A8999">
        <v>91300211</v>
      </c>
      <c r="B8999" t="s">
        <v>515</v>
      </c>
      <c r="C8999" t="s">
        <v>8</v>
      </c>
      <c r="D8999" t="s">
        <v>2411</v>
      </c>
      <c r="E8999">
        <v>0</v>
      </c>
    </row>
    <row r="9000" spans="1:5" x14ac:dyDescent="0.3">
      <c r="A9000">
        <v>91300211</v>
      </c>
      <c r="B9000" t="s">
        <v>515</v>
      </c>
      <c r="C9000" t="s">
        <v>8</v>
      </c>
      <c r="D9000" t="s">
        <v>2412</v>
      </c>
      <c r="E9000">
        <v>0</v>
      </c>
    </row>
    <row r="9001" spans="1:5" x14ac:dyDescent="0.3">
      <c r="A9001">
        <v>91300211</v>
      </c>
      <c r="B9001" t="s">
        <v>515</v>
      </c>
      <c r="C9001" t="s">
        <v>8</v>
      </c>
      <c r="D9001" t="s">
        <v>2413</v>
      </c>
      <c r="E9001">
        <v>0</v>
      </c>
    </row>
    <row r="9002" spans="1:5" x14ac:dyDescent="0.3">
      <c r="A9002">
        <v>23220002</v>
      </c>
      <c r="B9002" t="s">
        <v>517</v>
      </c>
      <c r="C9002" t="s">
        <v>8</v>
      </c>
      <c r="D9002" t="s">
        <v>2378</v>
      </c>
      <c r="E9002">
        <v>0</v>
      </c>
    </row>
    <row r="9003" spans="1:5" x14ac:dyDescent="0.3">
      <c r="A9003">
        <v>23220002</v>
      </c>
      <c r="B9003" t="s">
        <v>517</v>
      </c>
      <c r="C9003" t="s">
        <v>8</v>
      </c>
      <c r="D9003" t="s">
        <v>2379</v>
      </c>
      <c r="E9003">
        <v>0</v>
      </c>
    </row>
    <row r="9004" spans="1:5" x14ac:dyDescent="0.3">
      <c r="A9004">
        <v>23220002</v>
      </c>
      <c r="B9004" t="s">
        <v>517</v>
      </c>
      <c r="C9004" t="s">
        <v>8</v>
      </c>
      <c r="D9004" t="s">
        <v>2380</v>
      </c>
      <c r="E9004">
        <v>0</v>
      </c>
    </row>
    <row r="9005" spans="1:5" x14ac:dyDescent="0.3">
      <c r="A9005">
        <v>23220002</v>
      </c>
      <c r="B9005" t="s">
        <v>517</v>
      </c>
      <c r="C9005" t="s">
        <v>8</v>
      </c>
      <c r="D9005" t="s">
        <v>2381</v>
      </c>
      <c r="E9005">
        <v>0</v>
      </c>
    </row>
    <row r="9006" spans="1:5" x14ac:dyDescent="0.3">
      <c r="A9006">
        <v>23220002</v>
      </c>
      <c r="B9006" t="s">
        <v>517</v>
      </c>
      <c r="C9006" t="s">
        <v>8</v>
      </c>
      <c r="D9006" t="s">
        <v>2382</v>
      </c>
      <c r="E9006">
        <v>0</v>
      </c>
    </row>
    <row r="9007" spans="1:5" x14ac:dyDescent="0.3">
      <c r="A9007">
        <v>23220002</v>
      </c>
      <c r="B9007" t="s">
        <v>517</v>
      </c>
      <c r="C9007" t="s">
        <v>8</v>
      </c>
      <c r="D9007" t="s">
        <v>2383</v>
      </c>
      <c r="E9007">
        <v>0</v>
      </c>
    </row>
    <row r="9008" spans="1:5" x14ac:dyDescent="0.3">
      <c r="A9008">
        <v>23220002</v>
      </c>
      <c r="B9008" t="s">
        <v>517</v>
      </c>
      <c r="C9008" t="s">
        <v>8</v>
      </c>
      <c r="D9008" t="s">
        <v>2384</v>
      </c>
      <c r="E9008">
        <v>0</v>
      </c>
    </row>
    <row r="9009" spans="1:5" x14ac:dyDescent="0.3">
      <c r="A9009">
        <v>23220002</v>
      </c>
      <c r="B9009" t="s">
        <v>517</v>
      </c>
      <c r="C9009" t="s">
        <v>8</v>
      </c>
      <c r="D9009" t="s">
        <v>2385</v>
      </c>
      <c r="E9009">
        <v>0</v>
      </c>
    </row>
    <row r="9010" spans="1:5" x14ac:dyDescent="0.3">
      <c r="A9010">
        <v>23220002</v>
      </c>
      <c r="B9010" t="s">
        <v>517</v>
      </c>
      <c r="C9010" t="s">
        <v>8</v>
      </c>
      <c r="D9010" t="s">
        <v>2386</v>
      </c>
      <c r="E9010">
        <v>0</v>
      </c>
    </row>
    <row r="9011" spans="1:5" x14ac:dyDescent="0.3">
      <c r="A9011">
        <v>23220002</v>
      </c>
      <c r="B9011" t="s">
        <v>517</v>
      </c>
      <c r="C9011" t="s">
        <v>8</v>
      </c>
      <c r="D9011" t="s">
        <v>2387</v>
      </c>
      <c r="E9011">
        <v>0</v>
      </c>
    </row>
    <row r="9012" spans="1:5" x14ac:dyDescent="0.3">
      <c r="A9012">
        <v>23220002</v>
      </c>
      <c r="B9012" t="s">
        <v>517</v>
      </c>
      <c r="C9012" t="s">
        <v>8</v>
      </c>
      <c r="D9012" t="s">
        <v>2388</v>
      </c>
      <c r="E9012">
        <v>-9</v>
      </c>
    </row>
    <row r="9013" spans="1:5" x14ac:dyDescent="0.3">
      <c r="A9013">
        <v>23220002</v>
      </c>
      <c r="B9013" t="s">
        <v>517</v>
      </c>
      <c r="C9013" t="s">
        <v>8</v>
      </c>
      <c r="D9013" t="s">
        <v>2389</v>
      </c>
      <c r="E9013">
        <v>0</v>
      </c>
    </row>
    <row r="9014" spans="1:5" x14ac:dyDescent="0.3">
      <c r="A9014">
        <v>23220002</v>
      </c>
      <c r="B9014" t="s">
        <v>517</v>
      </c>
      <c r="C9014" t="s">
        <v>8</v>
      </c>
      <c r="D9014" t="s">
        <v>2390</v>
      </c>
      <c r="E9014">
        <v>0</v>
      </c>
    </row>
    <row r="9015" spans="1:5" x14ac:dyDescent="0.3">
      <c r="A9015">
        <v>23220002</v>
      </c>
      <c r="B9015" t="s">
        <v>517</v>
      </c>
      <c r="C9015" t="s">
        <v>8</v>
      </c>
      <c r="D9015" t="s">
        <v>2391</v>
      </c>
      <c r="E9015">
        <v>0</v>
      </c>
    </row>
    <row r="9016" spans="1:5" x14ac:dyDescent="0.3">
      <c r="A9016">
        <v>23220002</v>
      </c>
      <c r="B9016" t="s">
        <v>517</v>
      </c>
      <c r="C9016" t="s">
        <v>8</v>
      </c>
      <c r="D9016" t="s">
        <v>2392</v>
      </c>
      <c r="E9016">
        <v>0</v>
      </c>
    </row>
    <row r="9017" spans="1:5" x14ac:dyDescent="0.3">
      <c r="A9017">
        <v>23220002</v>
      </c>
      <c r="B9017" t="s">
        <v>517</v>
      </c>
      <c r="C9017" t="s">
        <v>8</v>
      </c>
      <c r="D9017" t="s">
        <v>2393</v>
      </c>
      <c r="E9017">
        <v>0</v>
      </c>
    </row>
    <row r="9018" spans="1:5" x14ac:dyDescent="0.3">
      <c r="A9018">
        <v>23220002</v>
      </c>
      <c r="B9018" t="s">
        <v>517</v>
      </c>
      <c r="C9018" t="s">
        <v>8</v>
      </c>
      <c r="D9018" t="s">
        <v>2394</v>
      </c>
      <c r="E9018">
        <v>0</v>
      </c>
    </row>
    <row r="9019" spans="1:5" x14ac:dyDescent="0.3">
      <c r="A9019">
        <v>23220002</v>
      </c>
      <c r="B9019" t="s">
        <v>517</v>
      </c>
      <c r="C9019" t="s">
        <v>8</v>
      </c>
      <c r="D9019" t="s">
        <v>2395</v>
      </c>
      <c r="E9019">
        <v>0</v>
      </c>
    </row>
    <row r="9020" spans="1:5" x14ac:dyDescent="0.3">
      <c r="A9020">
        <v>23220002</v>
      </c>
      <c r="B9020" t="s">
        <v>517</v>
      </c>
      <c r="C9020" t="s">
        <v>8</v>
      </c>
      <c r="D9020" t="s">
        <v>2396</v>
      </c>
      <c r="E9020">
        <v>-1</v>
      </c>
    </row>
    <row r="9021" spans="1:5" x14ac:dyDescent="0.3">
      <c r="A9021">
        <v>23220002</v>
      </c>
      <c r="B9021" t="s">
        <v>517</v>
      </c>
      <c r="C9021" t="s">
        <v>8</v>
      </c>
      <c r="D9021" t="s">
        <v>2397</v>
      </c>
      <c r="E9021">
        <v>0</v>
      </c>
    </row>
    <row r="9022" spans="1:5" x14ac:dyDescent="0.3">
      <c r="A9022">
        <v>23220002</v>
      </c>
      <c r="B9022" t="s">
        <v>517</v>
      </c>
      <c r="C9022" t="s">
        <v>8</v>
      </c>
      <c r="D9022" t="s">
        <v>2398</v>
      </c>
      <c r="E9022">
        <v>0</v>
      </c>
    </row>
    <row r="9023" spans="1:5" x14ac:dyDescent="0.3">
      <c r="A9023">
        <v>23220002</v>
      </c>
      <c r="B9023" t="s">
        <v>517</v>
      </c>
      <c r="C9023" t="s">
        <v>8</v>
      </c>
      <c r="D9023" t="s">
        <v>2399</v>
      </c>
      <c r="E9023">
        <v>0</v>
      </c>
    </row>
    <row r="9024" spans="1:5" x14ac:dyDescent="0.3">
      <c r="A9024">
        <v>23220002</v>
      </c>
      <c r="B9024" t="s">
        <v>517</v>
      </c>
      <c r="C9024" t="s">
        <v>8</v>
      </c>
      <c r="D9024" t="s">
        <v>2400</v>
      </c>
      <c r="E9024">
        <v>0</v>
      </c>
    </row>
    <row r="9025" spans="1:5" x14ac:dyDescent="0.3">
      <c r="A9025">
        <v>23220002</v>
      </c>
      <c r="B9025" t="s">
        <v>517</v>
      </c>
      <c r="C9025" t="s">
        <v>8</v>
      </c>
      <c r="D9025" t="s">
        <v>2401</v>
      </c>
      <c r="E9025">
        <v>0</v>
      </c>
    </row>
    <row r="9026" spans="1:5" x14ac:dyDescent="0.3">
      <c r="A9026">
        <v>23220002</v>
      </c>
      <c r="B9026" t="s">
        <v>517</v>
      </c>
      <c r="C9026" t="s">
        <v>8</v>
      </c>
      <c r="D9026" t="s">
        <v>2402</v>
      </c>
      <c r="E9026">
        <v>0</v>
      </c>
    </row>
    <row r="9027" spans="1:5" x14ac:dyDescent="0.3">
      <c r="A9027">
        <v>23220002</v>
      </c>
      <c r="B9027" t="s">
        <v>517</v>
      </c>
      <c r="C9027" t="s">
        <v>8</v>
      </c>
      <c r="D9027" t="s">
        <v>2403</v>
      </c>
      <c r="E9027">
        <v>0</v>
      </c>
    </row>
    <row r="9028" spans="1:5" x14ac:dyDescent="0.3">
      <c r="A9028">
        <v>23220002</v>
      </c>
      <c r="B9028" t="s">
        <v>517</v>
      </c>
      <c r="C9028" t="s">
        <v>8</v>
      </c>
      <c r="D9028" t="s">
        <v>2404</v>
      </c>
      <c r="E9028">
        <v>-2</v>
      </c>
    </row>
    <row r="9029" spans="1:5" x14ac:dyDescent="0.3">
      <c r="A9029">
        <v>23220002</v>
      </c>
      <c r="B9029" t="s">
        <v>517</v>
      </c>
      <c r="C9029" t="s">
        <v>8</v>
      </c>
      <c r="D9029" t="s">
        <v>2405</v>
      </c>
      <c r="E9029">
        <v>0</v>
      </c>
    </row>
    <row r="9030" spans="1:5" x14ac:dyDescent="0.3">
      <c r="A9030">
        <v>23220002</v>
      </c>
      <c r="B9030" t="s">
        <v>517</v>
      </c>
      <c r="C9030" t="s">
        <v>8</v>
      </c>
      <c r="D9030" t="s">
        <v>2406</v>
      </c>
      <c r="E9030">
        <v>0</v>
      </c>
    </row>
    <row r="9031" spans="1:5" x14ac:dyDescent="0.3">
      <c r="A9031">
        <v>23220002</v>
      </c>
      <c r="B9031" t="s">
        <v>517</v>
      </c>
      <c r="C9031" t="s">
        <v>8</v>
      </c>
      <c r="D9031" t="s">
        <v>2407</v>
      </c>
      <c r="E9031">
        <v>0</v>
      </c>
    </row>
    <row r="9032" spans="1:5" x14ac:dyDescent="0.3">
      <c r="A9032">
        <v>23220002</v>
      </c>
      <c r="B9032" t="s">
        <v>517</v>
      </c>
      <c r="C9032" t="s">
        <v>8</v>
      </c>
      <c r="D9032" t="s">
        <v>2408</v>
      </c>
      <c r="E9032">
        <v>0</v>
      </c>
    </row>
    <row r="9033" spans="1:5" x14ac:dyDescent="0.3">
      <c r="A9033">
        <v>23220002</v>
      </c>
      <c r="B9033" t="s">
        <v>517</v>
      </c>
      <c r="C9033" t="s">
        <v>8</v>
      </c>
      <c r="D9033" t="s">
        <v>2409</v>
      </c>
      <c r="E9033">
        <v>0</v>
      </c>
    </row>
    <row r="9034" spans="1:5" x14ac:dyDescent="0.3">
      <c r="A9034">
        <v>23220002</v>
      </c>
      <c r="B9034" t="s">
        <v>517</v>
      </c>
      <c r="C9034" t="s">
        <v>8</v>
      </c>
      <c r="D9034" t="s">
        <v>2410</v>
      </c>
      <c r="E9034">
        <v>0</v>
      </c>
    </row>
    <row r="9035" spans="1:5" x14ac:dyDescent="0.3">
      <c r="A9035">
        <v>23220002</v>
      </c>
      <c r="B9035" t="s">
        <v>517</v>
      </c>
      <c r="C9035" t="s">
        <v>8</v>
      </c>
      <c r="D9035" t="s">
        <v>2411</v>
      </c>
      <c r="E9035">
        <v>0</v>
      </c>
    </row>
    <row r="9036" spans="1:5" x14ac:dyDescent="0.3">
      <c r="A9036">
        <v>23220002</v>
      </c>
      <c r="B9036" t="s">
        <v>517</v>
      </c>
      <c r="C9036" t="s">
        <v>8</v>
      </c>
      <c r="D9036" t="s">
        <v>2412</v>
      </c>
      <c r="E9036">
        <v>0</v>
      </c>
    </row>
    <row r="9037" spans="1:5" x14ac:dyDescent="0.3">
      <c r="A9037">
        <v>23220002</v>
      </c>
      <c r="B9037" t="s">
        <v>517</v>
      </c>
      <c r="C9037" t="s">
        <v>8</v>
      </c>
      <c r="D9037" t="s">
        <v>2413</v>
      </c>
      <c r="E9037">
        <v>0</v>
      </c>
    </row>
    <row r="9038" spans="1:5" x14ac:dyDescent="0.3">
      <c r="A9038">
        <v>71240002</v>
      </c>
      <c r="B9038" t="s">
        <v>519</v>
      </c>
      <c r="C9038" t="s">
        <v>8</v>
      </c>
      <c r="D9038" t="s">
        <v>2378</v>
      </c>
      <c r="E9038">
        <v>0</v>
      </c>
    </row>
    <row r="9039" spans="1:5" x14ac:dyDescent="0.3">
      <c r="A9039">
        <v>71240002</v>
      </c>
      <c r="B9039" t="s">
        <v>519</v>
      </c>
      <c r="C9039" t="s">
        <v>8</v>
      </c>
      <c r="D9039" t="s">
        <v>2379</v>
      </c>
      <c r="E9039">
        <v>0</v>
      </c>
    </row>
    <row r="9040" spans="1:5" x14ac:dyDescent="0.3">
      <c r="A9040">
        <v>71240002</v>
      </c>
      <c r="B9040" t="s">
        <v>519</v>
      </c>
      <c r="C9040" t="s">
        <v>8</v>
      </c>
      <c r="D9040" t="s">
        <v>2380</v>
      </c>
      <c r="E9040">
        <v>0</v>
      </c>
    </row>
    <row r="9041" spans="1:5" x14ac:dyDescent="0.3">
      <c r="A9041">
        <v>71240002</v>
      </c>
      <c r="B9041" t="s">
        <v>519</v>
      </c>
      <c r="C9041" t="s">
        <v>8</v>
      </c>
      <c r="D9041" t="s">
        <v>2381</v>
      </c>
      <c r="E9041">
        <v>0</v>
      </c>
    </row>
    <row r="9042" spans="1:5" x14ac:dyDescent="0.3">
      <c r="A9042">
        <v>71240002</v>
      </c>
      <c r="B9042" t="s">
        <v>519</v>
      </c>
      <c r="C9042" t="s">
        <v>8</v>
      </c>
      <c r="D9042" t="s">
        <v>2382</v>
      </c>
      <c r="E9042">
        <v>-1</v>
      </c>
    </row>
    <row r="9043" spans="1:5" x14ac:dyDescent="0.3">
      <c r="A9043">
        <v>71240002</v>
      </c>
      <c r="B9043" t="s">
        <v>519</v>
      </c>
      <c r="C9043" t="s">
        <v>8</v>
      </c>
      <c r="D9043" t="s">
        <v>2383</v>
      </c>
      <c r="E9043">
        <v>0</v>
      </c>
    </row>
    <row r="9044" spans="1:5" x14ac:dyDescent="0.3">
      <c r="A9044">
        <v>71240002</v>
      </c>
      <c r="B9044" t="s">
        <v>519</v>
      </c>
      <c r="C9044" t="s">
        <v>8</v>
      </c>
      <c r="D9044" t="s">
        <v>2384</v>
      </c>
      <c r="E9044">
        <v>0</v>
      </c>
    </row>
    <row r="9045" spans="1:5" x14ac:dyDescent="0.3">
      <c r="A9045">
        <v>71240002</v>
      </c>
      <c r="B9045" t="s">
        <v>519</v>
      </c>
      <c r="C9045" t="s">
        <v>8</v>
      </c>
      <c r="D9045" t="s">
        <v>2385</v>
      </c>
      <c r="E9045">
        <v>-2</v>
      </c>
    </row>
    <row r="9046" spans="1:5" x14ac:dyDescent="0.3">
      <c r="A9046">
        <v>71240002</v>
      </c>
      <c r="B9046" t="s">
        <v>519</v>
      </c>
      <c r="C9046" t="s">
        <v>8</v>
      </c>
      <c r="D9046" t="s">
        <v>2386</v>
      </c>
      <c r="E9046">
        <v>0</v>
      </c>
    </row>
    <row r="9047" spans="1:5" x14ac:dyDescent="0.3">
      <c r="A9047">
        <v>71240002</v>
      </c>
      <c r="B9047" t="s">
        <v>519</v>
      </c>
      <c r="C9047" t="s">
        <v>8</v>
      </c>
      <c r="D9047" t="s">
        <v>2387</v>
      </c>
      <c r="E9047">
        <v>-1</v>
      </c>
    </row>
    <row r="9048" spans="1:5" x14ac:dyDescent="0.3">
      <c r="A9048">
        <v>71240002</v>
      </c>
      <c r="B9048" t="s">
        <v>519</v>
      </c>
      <c r="C9048" t="s">
        <v>8</v>
      </c>
      <c r="D9048" t="s">
        <v>2388</v>
      </c>
      <c r="E9048">
        <v>0</v>
      </c>
    </row>
    <row r="9049" spans="1:5" x14ac:dyDescent="0.3">
      <c r="A9049">
        <v>71240002</v>
      </c>
      <c r="B9049" t="s">
        <v>519</v>
      </c>
      <c r="C9049" t="s">
        <v>8</v>
      </c>
      <c r="D9049" t="s">
        <v>2389</v>
      </c>
      <c r="E9049">
        <v>0</v>
      </c>
    </row>
    <row r="9050" spans="1:5" x14ac:dyDescent="0.3">
      <c r="A9050">
        <v>71240002</v>
      </c>
      <c r="B9050" t="s">
        <v>519</v>
      </c>
      <c r="C9050" t="s">
        <v>8</v>
      </c>
      <c r="D9050" t="s">
        <v>2390</v>
      </c>
      <c r="E9050">
        <v>-2</v>
      </c>
    </row>
    <row r="9051" spans="1:5" x14ac:dyDescent="0.3">
      <c r="A9051">
        <v>71240002</v>
      </c>
      <c r="B9051" t="s">
        <v>519</v>
      </c>
      <c r="C9051" t="s">
        <v>8</v>
      </c>
      <c r="D9051" t="s">
        <v>2391</v>
      </c>
      <c r="E9051">
        <v>0</v>
      </c>
    </row>
    <row r="9052" spans="1:5" x14ac:dyDescent="0.3">
      <c r="A9052">
        <v>71240002</v>
      </c>
      <c r="B9052" t="s">
        <v>519</v>
      </c>
      <c r="C9052" t="s">
        <v>8</v>
      </c>
      <c r="D9052" t="s">
        <v>2392</v>
      </c>
      <c r="E9052">
        <v>0</v>
      </c>
    </row>
    <row r="9053" spans="1:5" x14ac:dyDescent="0.3">
      <c r="A9053">
        <v>71240002</v>
      </c>
      <c r="B9053" t="s">
        <v>519</v>
      </c>
      <c r="C9053" t="s">
        <v>8</v>
      </c>
      <c r="D9053" t="s">
        <v>2393</v>
      </c>
      <c r="E9053">
        <v>0</v>
      </c>
    </row>
    <row r="9054" spans="1:5" x14ac:dyDescent="0.3">
      <c r="A9054">
        <v>71240002</v>
      </c>
      <c r="B9054" t="s">
        <v>519</v>
      </c>
      <c r="C9054" t="s">
        <v>8</v>
      </c>
      <c r="D9054" t="s">
        <v>2394</v>
      </c>
      <c r="E9054">
        <v>0</v>
      </c>
    </row>
    <row r="9055" spans="1:5" x14ac:dyDescent="0.3">
      <c r="A9055">
        <v>71240002</v>
      </c>
      <c r="B9055" t="s">
        <v>519</v>
      </c>
      <c r="C9055" t="s">
        <v>8</v>
      </c>
      <c r="D9055" t="s">
        <v>2395</v>
      </c>
      <c r="E9055">
        <v>-4</v>
      </c>
    </row>
    <row r="9056" spans="1:5" x14ac:dyDescent="0.3">
      <c r="A9056">
        <v>71240002</v>
      </c>
      <c r="B9056" t="s">
        <v>519</v>
      </c>
      <c r="C9056" t="s">
        <v>8</v>
      </c>
      <c r="D9056" t="s">
        <v>2396</v>
      </c>
      <c r="E9056">
        <v>0</v>
      </c>
    </row>
    <row r="9057" spans="1:5" x14ac:dyDescent="0.3">
      <c r="A9057">
        <v>71240002</v>
      </c>
      <c r="B9057" t="s">
        <v>519</v>
      </c>
      <c r="C9057" t="s">
        <v>8</v>
      </c>
      <c r="D9057" t="s">
        <v>2397</v>
      </c>
      <c r="E9057">
        <v>0</v>
      </c>
    </row>
    <row r="9058" spans="1:5" x14ac:dyDescent="0.3">
      <c r="A9058">
        <v>71240002</v>
      </c>
      <c r="B9058" t="s">
        <v>519</v>
      </c>
      <c r="C9058" t="s">
        <v>8</v>
      </c>
      <c r="D9058" t="s">
        <v>2398</v>
      </c>
      <c r="E9058">
        <v>0</v>
      </c>
    </row>
    <row r="9059" spans="1:5" x14ac:dyDescent="0.3">
      <c r="A9059">
        <v>71240002</v>
      </c>
      <c r="B9059" t="s">
        <v>519</v>
      </c>
      <c r="C9059" t="s">
        <v>8</v>
      </c>
      <c r="D9059" t="s">
        <v>2399</v>
      </c>
      <c r="E9059">
        <v>-5</v>
      </c>
    </row>
    <row r="9060" spans="1:5" x14ac:dyDescent="0.3">
      <c r="A9060">
        <v>71240002</v>
      </c>
      <c r="B9060" t="s">
        <v>519</v>
      </c>
      <c r="C9060" t="s">
        <v>8</v>
      </c>
      <c r="D9060" t="s">
        <v>2400</v>
      </c>
      <c r="E9060">
        <v>0</v>
      </c>
    </row>
    <row r="9061" spans="1:5" x14ac:dyDescent="0.3">
      <c r="A9061">
        <v>71240002</v>
      </c>
      <c r="B9061" t="s">
        <v>519</v>
      </c>
      <c r="C9061" t="s">
        <v>8</v>
      </c>
      <c r="D9061" t="s">
        <v>2401</v>
      </c>
      <c r="E9061">
        <v>-1</v>
      </c>
    </row>
    <row r="9062" spans="1:5" x14ac:dyDescent="0.3">
      <c r="A9062">
        <v>71240002</v>
      </c>
      <c r="B9062" t="s">
        <v>519</v>
      </c>
      <c r="C9062" t="s">
        <v>8</v>
      </c>
      <c r="D9062" t="s">
        <v>2402</v>
      </c>
      <c r="E9062">
        <v>0</v>
      </c>
    </row>
    <row r="9063" spans="1:5" x14ac:dyDescent="0.3">
      <c r="A9063">
        <v>71240002</v>
      </c>
      <c r="B9063" t="s">
        <v>519</v>
      </c>
      <c r="C9063" t="s">
        <v>8</v>
      </c>
      <c r="D9063" t="s">
        <v>2403</v>
      </c>
      <c r="E9063">
        <v>0</v>
      </c>
    </row>
    <row r="9064" spans="1:5" x14ac:dyDescent="0.3">
      <c r="A9064">
        <v>71240002</v>
      </c>
      <c r="B9064" t="s">
        <v>519</v>
      </c>
      <c r="C9064" t="s">
        <v>8</v>
      </c>
      <c r="D9064" t="s">
        <v>2404</v>
      </c>
      <c r="E9064">
        <v>-2</v>
      </c>
    </row>
    <row r="9065" spans="1:5" x14ac:dyDescent="0.3">
      <c r="A9065">
        <v>71240002</v>
      </c>
      <c r="B9065" t="s">
        <v>519</v>
      </c>
      <c r="C9065" t="s">
        <v>8</v>
      </c>
      <c r="D9065" t="s">
        <v>2405</v>
      </c>
      <c r="E9065">
        <v>-5</v>
      </c>
    </row>
    <row r="9066" spans="1:5" x14ac:dyDescent="0.3">
      <c r="A9066">
        <v>71240002</v>
      </c>
      <c r="B9066" t="s">
        <v>519</v>
      </c>
      <c r="C9066" t="s">
        <v>8</v>
      </c>
      <c r="D9066" t="s">
        <v>2406</v>
      </c>
      <c r="E9066">
        <v>0</v>
      </c>
    </row>
    <row r="9067" spans="1:5" x14ac:dyDescent="0.3">
      <c r="A9067">
        <v>71240002</v>
      </c>
      <c r="B9067" t="s">
        <v>519</v>
      </c>
      <c r="C9067" t="s">
        <v>8</v>
      </c>
      <c r="D9067" t="s">
        <v>2407</v>
      </c>
      <c r="E9067">
        <v>0</v>
      </c>
    </row>
    <row r="9068" spans="1:5" x14ac:dyDescent="0.3">
      <c r="A9068">
        <v>71240002</v>
      </c>
      <c r="B9068" t="s">
        <v>519</v>
      </c>
      <c r="C9068" t="s">
        <v>8</v>
      </c>
      <c r="D9068" t="s">
        <v>2408</v>
      </c>
      <c r="E9068">
        <v>-1</v>
      </c>
    </row>
    <row r="9069" spans="1:5" x14ac:dyDescent="0.3">
      <c r="A9069">
        <v>71240002</v>
      </c>
      <c r="B9069" t="s">
        <v>519</v>
      </c>
      <c r="C9069" t="s">
        <v>8</v>
      </c>
      <c r="D9069" t="s">
        <v>2409</v>
      </c>
      <c r="E9069">
        <v>-3</v>
      </c>
    </row>
    <row r="9070" spans="1:5" x14ac:dyDescent="0.3">
      <c r="A9070">
        <v>71240002</v>
      </c>
      <c r="B9070" t="s">
        <v>519</v>
      </c>
      <c r="C9070" t="s">
        <v>8</v>
      </c>
      <c r="D9070" t="s">
        <v>2410</v>
      </c>
      <c r="E9070">
        <v>0</v>
      </c>
    </row>
    <row r="9071" spans="1:5" x14ac:dyDescent="0.3">
      <c r="A9071">
        <v>71240002</v>
      </c>
      <c r="B9071" t="s">
        <v>519</v>
      </c>
      <c r="C9071" t="s">
        <v>8</v>
      </c>
      <c r="D9071" t="s">
        <v>2411</v>
      </c>
      <c r="E9071">
        <v>0</v>
      </c>
    </row>
    <row r="9072" spans="1:5" x14ac:dyDescent="0.3">
      <c r="A9072">
        <v>71240002</v>
      </c>
      <c r="B9072" t="s">
        <v>519</v>
      </c>
      <c r="C9072" t="s">
        <v>8</v>
      </c>
      <c r="D9072" t="s">
        <v>2412</v>
      </c>
      <c r="E9072">
        <v>-4</v>
      </c>
    </row>
    <row r="9073" spans="1:5" x14ac:dyDescent="0.3">
      <c r="A9073">
        <v>71240002</v>
      </c>
      <c r="B9073" t="s">
        <v>519</v>
      </c>
      <c r="C9073" t="s">
        <v>8</v>
      </c>
      <c r="D9073" t="s">
        <v>2413</v>
      </c>
      <c r="E9073">
        <v>0</v>
      </c>
    </row>
    <row r="9074" spans="1:5" x14ac:dyDescent="0.3">
      <c r="A9074">
        <v>66070007</v>
      </c>
      <c r="B9074" t="s">
        <v>521</v>
      </c>
      <c r="C9074" t="s">
        <v>8</v>
      </c>
      <c r="D9074" t="s">
        <v>2378</v>
      </c>
      <c r="E9074">
        <v>0</v>
      </c>
    </row>
    <row r="9075" spans="1:5" x14ac:dyDescent="0.3">
      <c r="A9075">
        <v>66070007</v>
      </c>
      <c r="B9075" t="s">
        <v>521</v>
      </c>
      <c r="C9075" t="s">
        <v>8</v>
      </c>
      <c r="D9075" t="s">
        <v>2379</v>
      </c>
      <c r="E9075">
        <v>0</v>
      </c>
    </row>
    <row r="9076" spans="1:5" x14ac:dyDescent="0.3">
      <c r="A9076">
        <v>66070007</v>
      </c>
      <c r="B9076" t="s">
        <v>521</v>
      </c>
      <c r="C9076" t="s">
        <v>8</v>
      </c>
      <c r="D9076" t="s">
        <v>2380</v>
      </c>
      <c r="E9076">
        <v>0</v>
      </c>
    </row>
    <row r="9077" spans="1:5" x14ac:dyDescent="0.3">
      <c r="A9077">
        <v>66070007</v>
      </c>
      <c r="B9077" t="s">
        <v>521</v>
      </c>
      <c r="C9077" t="s">
        <v>8</v>
      </c>
      <c r="D9077" t="s">
        <v>2381</v>
      </c>
      <c r="E9077">
        <v>0</v>
      </c>
    </row>
    <row r="9078" spans="1:5" x14ac:dyDescent="0.3">
      <c r="A9078">
        <v>66070007</v>
      </c>
      <c r="B9078" t="s">
        <v>521</v>
      </c>
      <c r="C9078" t="s">
        <v>8</v>
      </c>
      <c r="D9078" t="s">
        <v>2382</v>
      </c>
      <c r="E9078">
        <v>0</v>
      </c>
    </row>
    <row r="9079" spans="1:5" x14ac:dyDescent="0.3">
      <c r="A9079">
        <v>66070007</v>
      </c>
      <c r="B9079" t="s">
        <v>521</v>
      </c>
      <c r="C9079" t="s">
        <v>8</v>
      </c>
      <c r="D9079" t="s">
        <v>2383</v>
      </c>
      <c r="E9079">
        <v>0</v>
      </c>
    </row>
    <row r="9080" spans="1:5" x14ac:dyDescent="0.3">
      <c r="A9080">
        <v>66070007</v>
      </c>
      <c r="B9080" t="s">
        <v>521</v>
      </c>
      <c r="C9080" t="s">
        <v>8</v>
      </c>
      <c r="D9080" t="s">
        <v>2384</v>
      </c>
      <c r="E9080">
        <v>0</v>
      </c>
    </row>
    <row r="9081" spans="1:5" x14ac:dyDescent="0.3">
      <c r="A9081">
        <v>66070007</v>
      </c>
      <c r="B9081" t="s">
        <v>521</v>
      </c>
      <c r="C9081" t="s">
        <v>8</v>
      </c>
      <c r="D9081" t="s">
        <v>2385</v>
      </c>
      <c r="E9081">
        <v>0</v>
      </c>
    </row>
    <row r="9082" spans="1:5" x14ac:dyDescent="0.3">
      <c r="A9082">
        <v>66070007</v>
      </c>
      <c r="B9082" t="s">
        <v>521</v>
      </c>
      <c r="C9082" t="s">
        <v>8</v>
      </c>
      <c r="D9082" t="s">
        <v>2386</v>
      </c>
      <c r="E9082">
        <v>0</v>
      </c>
    </row>
    <row r="9083" spans="1:5" x14ac:dyDescent="0.3">
      <c r="A9083">
        <v>66070007</v>
      </c>
      <c r="B9083" t="s">
        <v>521</v>
      </c>
      <c r="C9083" t="s">
        <v>8</v>
      </c>
      <c r="D9083" t="s">
        <v>2387</v>
      </c>
      <c r="E9083">
        <v>0</v>
      </c>
    </row>
    <row r="9084" spans="1:5" x14ac:dyDescent="0.3">
      <c r="A9084">
        <v>66070007</v>
      </c>
      <c r="B9084" t="s">
        <v>521</v>
      </c>
      <c r="C9084" t="s">
        <v>8</v>
      </c>
      <c r="D9084" t="s">
        <v>2388</v>
      </c>
      <c r="E9084">
        <v>0</v>
      </c>
    </row>
    <row r="9085" spans="1:5" x14ac:dyDescent="0.3">
      <c r="A9085">
        <v>66070007</v>
      </c>
      <c r="B9085" t="s">
        <v>521</v>
      </c>
      <c r="C9085" t="s">
        <v>8</v>
      </c>
      <c r="D9085" t="s">
        <v>2389</v>
      </c>
      <c r="E9085">
        <v>0</v>
      </c>
    </row>
    <row r="9086" spans="1:5" x14ac:dyDescent="0.3">
      <c r="A9086">
        <v>66070007</v>
      </c>
      <c r="B9086" t="s">
        <v>521</v>
      </c>
      <c r="C9086" t="s">
        <v>8</v>
      </c>
      <c r="D9086" t="s">
        <v>2390</v>
      </c>
      <c r="E9086">
        <v>0</v>
      </c>
    </row>
    <row r="9087" spans="1:5" x14ac:dyDescent="0.3">
      <c r="A9087">
        <v>66070007</v>
      </c>
      <c r="B9087" t="s">
        <v>521</v>
      </c>
      <c r="C9087" t="s">
        <v>8</v>
      </c>
      <c r="D9087" t="s">
        <v>2391</v>
      </c>
      <c r="E9087">
        <v>0</v>
      </c>
    </row>
    <row r="9088" spans="1:5" x14ac:dyDescent="0.3">
      <c r="A9088">
        <v>66070007</v>
      </c>
      <c r="B9088" t="s">
        <v>521</v>
      </c>
      <c r="C9088" t="s">
        <v>8</v>
      </c>
      <c r="D9088" t="s">
        <v>2392</v>
      </c>
      <c r="E9088">
        <v>0</v>
      </c>
    </row>
    <row r="9089" spans="1:5" x14ac:dyDescent="0.3">
      <c r="A9089">
        <v>66070007</v>
      </c>
      <c r="B9089" t="s">
        <v>521</v>
      </c>
      <c r="C9089" t="s">
        <v>8</v>
      </c>
      <c r="D9089" t="s">
        <v>2393</v>
      </c>
      <c r="E9089">
        <v>0</v>
      </c>
    </row>
    <row r="9090" spans="1:5" x14ac:dyDescent="0.3">
      <c r="A9090">
        <v>66070007</v>
      </c>
      <c r="B9090" t="s">
        <v>521</v>
      </c>
      <c r="C9090" t="s">
        <v>8</v>
      </c>
      <c r="D9090" t="s">
        <v>2394</v>
      </c>
      <c r="E9090">
        <v>0</v>
      </c>
    </row>
    <row r="9091" spans="1:5" x14ac:dyDescent="0.3">
      <c r="A9091">
        <v>66070007</v>
      </c>
      <c r="B9091" t="s">
        <v>521</v>
      </c>
      <c r="C9091" t="s">
        <v>8</v>
      </c>
      <c r="D9091" t="s">
        <v>2395</v>
      </c>
      <c r="E9091">
        <v>0</v>
      </c>
    </row>
    <row r="9092" spans="1:5" x14ac:dyDescent="0.3">
      <c r="A9092">
        <v>66070007</v>
      </c>
      <c r="B9092" t="s">
        <v>521</v>
      </c>
      <c r="C9092" t="s">
        <v>8</v>
      </c>
      <c r="D9092" t="s">
        <v>2396</v>
      </c>
      <c r="E9092">
        <v>0</v>
      </c>
    </row>
    <row r="9093" spans="1:5" x14ac:dyDescent="0.3">
      <c r="A9093">
        <v>66070007</v>
      </c>
      <c r="B9093" t="s">
        <v>521</v>
      </c>
      <c r="C9093" t="s">
        <v>8</v>
      </c>
      <c r="D9093" t="s">
        <v>2397</v>
      </c>
      <c r="E9093">
        <v>0</v>
      </c>
    </row>
    <row r="9094" spans="1:5" x14ac:dyDescent="0.3">
      <c r="A9094">
        <v>66070007</v>
      </c>
      <c r="B9094" t="s">
        <v>521</v>
      </c>
      <c r="C9094" t="s">
        <v>8</v>
      </c>
      <c r="D9094" t="s">
        <v>2398</v>
      </c>
      <c r="E9094">
        <v>0</v>
      </c>
    </row>
    <row r="9095" spans="1:5" x14ac:dyDescent="0.3">
      <c r="A9095">
        <v>66070007</v>
      </c>
      <c r="B9095" t="s">
        <v>521</v>
      </c>
      <c r="C9095" t="s">
        <v>8</v>
      </c>
      <c r="D9095" t="s">
        <v>2399</v>
      </c>
      <c r="E9095">
        <v>0</v>
      </c>
    </row>
    <row r="9096" spans="1:5" x14ac:dyDescent="0.3">
      <c r="A9096">
        <v>66070007</v>
      </c>
      <c r="B9096" t="s">
        <v>521</v>
      </c>
      <c r="C9096" t="s">
        <v>8</v>
      </c>
      <c r="D9096" t="s">
        <v>2400</v>
      </c>
      <c r="E9096">
        <v>0</v>
      </c>
    </row>
    <row r="9097" spans="1:5" x14ac:dyDescent="0.3">
      <c r="A9097">
        <v>66070007</v>
      </c>
      <c r="B9097" t="s">
        <v>521</v>
      </c>
      <c r="C9097" t="s">
        <v>8</v>
      </c>
      <c r="D9097" t="s">
        <v>2401</v>
      </c>
      <c r="E9097">
        <v>0</v>
      </c>
    </row>
    <row r="9098" spans="1:5" x14ac:dyDescent="0.3">
      <c r="A9098">
        <v>66070007</v>
      </c>
      <c r="B9098" t="s">
        <v>521</v>
      </c>
      <c r="C9098" t="s">
        <v>8</v>
      </c>
      <c r="D9098" t="s">
        <v>2402</v>
      </c>
      <c r="E9098">
        <v>-5</v>
      </c>
    </row>
    <row r="9099" spans="1:5" x14ac:dyDescent="0.3">
      <c r="A9099">
        <v>66070007</v>
      </c>
      <c r="B9099" t="s">
        <v>521</v>
      </c>
      <c r="C9099" t="s">
        <v>8</v>
      </c>
      <c r="D9099" t="s">
        <v>2403</v>
      </c>
      <c r="E9099">
        <v>0</v>
      </c>
    </row>
    <row r="9100" spans="1:5" x14ac:dyDescent="0.3">
      <c r="A9100">
        <v>66070007</v>
      </c>
      <c r="B9100" t="s">
        <v>521</v>
      </c>
      <c r="C9100" t="s">
        <v>8</v>
      </c>
      <c r="D9100" t="s">
        <v>2404</v>
      </c>
      <c r="E9100">
        <v>0</v>
      </c>
    </row>
    <row r="9101" spans="1:5" x14ac:dyDescent="0.3">
      <c r="A9101">
        <v>66070007</v>
      </c>
      <c r="B9101" t="s">
        <v>521</v>
      </c>
      <c r="C9101" t="s">
        <v>8</v>
      </c>
      <c r="D9101" t="s">
        <v>2405</v>
      </c>
      <c r="E9101">
        <v>0</v>
      </c>
    </row>
    <row r="9102" spans="1:5" x14ac:dyDescent="0.3">
      <c r="A9102">
        <v>66070007</v>
      </c>
      <c r="B9102" t="s">
        <v>521</v>
      </c>
      <c r="C9102" t="s">
        <v>8</v>
      </c>
      <c r="D9102" t="s">
        <v>2406</v>
      </c>
      <c r="E9102">
        <v>0</v>
      </c>
    </row>
    <row r="9103" spans="1:5" x14ac:dyDescent="0.3">
      <c r="A9103">
        <v>66070007</v>
      </c>
      <c r="B9103" t="s">
        <v>521</v>
      </c>
      <c r="C9103" t="s">
        <v>8</v>
      </c>
      <c r="D9103" t="s">
        <v>2407</v>
      </c>
      <c r="E9103">
        <v>0</v>
      </c>
    </row>
    <row r="9104" spans="1:5" x14ac:dyDescent="0.3">
      <c r="A9104">
        <v>66070007</v>
      </c>
      <c r="B9104" t="s">
        <v>521</v>
      </c>
      <c r="C9104" t="s">
        <v>8</v>
      </c>
      <c r="D9104" t="s">
        <v>2408</v>
      </c>
      <c r="E9104">
        <v>0</v>
      </c>
    </row>
    <row r="9105" spans="1:5" x14ac:dyDescent="0.3">
      <c r="A9105">
        <v>66070007</v>
      </c>
      <c r="B9105" t="s">
        <v>521</v>
      </c>
      <c r="C9105" t="s">
        <v>8</v>
      </c>
      <c r="D9105" t="s">
        <v>2409</v>
      </c>
      <c r="E9105">
        <v>0</v>
      </c>
    </row>
    <row r="9106" spans="1:5" x14ac:dyDescent="0.3">
      <c r="A9106">
        <v>66070007</v>
      </c>
      <c r="B9106" t="s">
        <v>521</v>
      </c>
      <c r="C9106" t="s">
        <v>8</v>
      </c>
      <c r="D9106" t="s">
        <v>2410</v>
      </c>
      <c r="E9106">
        <v>0</v>
      </c>
    </row>
    <row r="9107" spans="1:5" x14ac:dyDescent="0.3">
      <c r="A9107">
        <v>66070007</v>
      </c>
      <c r="B9107" t="s">
        <v>521</v>
      </c>
      <c r="C9107" t="s">
        <v>8</v>
      </c>
      <c r="D9107" t="s">
        <v>2411</v>
      </c>
      <c r="E9107">
        <v>0</v>
      </c>
    </row>
    <row r="9108" spans="1:5" x14ac:dyDescent="0.3">
      <c r="A9108">
        <v>66070007</v>
      </c>
      <c r="B9108" t="s">
        <v>521</v>
      </c>
      <c r="C9108" t="s">
        <v>8</v>
      </c>
      <c r="D9108" t="s">
        <v>2412</v>
      </c>
      <c r="E9108">
        <v>0</v>
      </c>
    </row>
    <row r="9109" spans="1:5" x14ac:dyDescent="0.3">
      <c r="A9109">
        <v>66070007</v>
      </c>
      <c r="B9109" t="s">
        <v>521</v>
      </c>
      <c r="C9109" t="s">
        <v>8</v>
      </c>
      <c r="D9109" t="s">
        <v>2413</v>
      </c>
      <c r="E9109">
        <v>0</v>
      </c>
    </row>
    <row r="9110" spans="1:5" x14ac:dyDescent="0.3">
      <c r="A9110">
        <v>91130023</v>
      </c>
      <c r="B9110" t="s">
        <v>523</v>
      </c>
      <c r="C9110" t="s">
        <v>8</v>
      </c>
      <c r="D9110" t="s">
        <v>2378</v>
      </c>
      <c r="E9110">
        <v>0</v>
      </c>
    </row>
    <row r="9111" spans="1:5" x14ac:dyDescent="0.3">
      <c r="A9111">
        <v>91130023</v>
      </c>
      <c r="B9111" t="s">
        <v>523</v>
      </c>
      <c r="C9111" t="s">
        <v>8</v>
      </c>
      <c r="D9111" t="s">
        <v>2379</v>
      </c>
      <c r="E9111">
        <v>0</v>
      </c>
    </row>
    <row r="9112" spans="1:5" x14ac:dyDescent="0.3">
      <c r="A9112">
        <v>91130023</v>
      </c>
      <c r="B9112" t="s">
        <v>523</v>
      </c>
      <c r="C9112" t="s">
        <v>8</v>
      </c>
      <c r="D9112" t="s">
        <v>2380</v>
      </c>
      <c r="E9112">
        <v>-1</v>
      </c>
    </row>
    <row r="9113" spans="1:5" x14ac:dyDescent="0.3">
      <c r="A9113">
        <v>91130023</v>
      </c>
      <c r="B9113" t="s">
        <v>523</v>
      </c>
      <c r="C9113" t="s">
        <v>8</v>
      </c>
      <c r="D9113" t="s">
        <v>2381</v>
      </c>
      <c r="E9113">
        <v>0</v>
      </c>
    </row>
    <row r="9114" spans="1:5" x14ac:dyDescent="0.3">
      <c r="A9114">
        <v>91130023</v>
      </c>
      <c r="B9114" t="s">
        <v>523</v>
      </c>
      <c r="C9114" t="s">
        <v>8</v>
      </c>
      <c r="D9114" t="s">
        <v>2382</v>
      </c>
      <c r="E9114">
        <v>-1</v>
      </c>
    </row>
    <row r="9115" spans="1:5" x14ac:dyDescent="0.3">
      <c r="A9115">
        <v>91130023</v>
      </c>
      <c r="B9115" t="s">
        <v>523</v>
      </c>
      <c r="C9115" t="s">
        <v>8</v>
      </c>
      <c r="D9115" t="s">
        <v>2383</v>
      </c>
      <c r="E9115">
        <v>0</v>
      </c>
    </row>
    <row r="9116" spans="1:5" x14ac:dyDescent="0.3">
      <c r="A9116">
        <v>91130023</v>
      </c>
      <c r="B9116" t="s">
        <v>523</v>
      </c>
      <c r="C9116" t="s">
        <v>8</v>
      </c>
      <c r="D9116" t="s">
        <v>2384</v>
      </c>
      <c r="E9116">
        <v>0</v>
      </c>
    </row>
    <row r="9117" spans="1:5" x14ac:dyDescent="0.3">
      <c r="A9117">
        <v>91130023</v>
      </c>
      <c r="B9117" t="s">
        <v>523</v>
      </c>
      <c r="C9117" t="s">
        <v>8</v>
      </c>
      <c r="D9117" t="s">
        <v>2385</v>
      </c>
      <c r="E9117">
        <v>0</v>
      </c>
    </row>
    <row r="9118" spans="1:5" x14ac:dyDescent="0.3">
      <c r="A9118">
        <v>91130023</v>
      </c>
      <c r="B9118" t="s">
        <v>523</v>
      </c>
      <c r="C9118" t="s">
        <v>8</v>
      </c>
      <c r="D9118" t="s">
        <v>2386</v>
      </c>
      <c r="E9118">
        <v>0</v>
      </c>
    </row>
    <row r="9119" spans="1:5" x14ac:dyDescent="0.3">
      <c r="A9119">
        <v>91130023</v>
      </c>
      <c r="B9119" t="s">
        <v>523</v>
      </c>
      <c r="C9119" t="s">
        <v>8</v>
      </c>
      <c r="D9119" t="s">
        <v>2387</v>
      </c>
      <c r="E9119">
        <v>0</v>
      </c>
    </row>
    <row r="9120" spans="1:5" x14ac:dyDescent="0.3">
      <c r="A9120">
        <v>91130023</v>
      </c>
      <c r="B9120" t="s">
        <v>523</v>
      </c>
      <c r="C9120" t="s">
        <v>8</v>
      </c>
      <c r="D9120" t="s">
        <v>2388</v>
      </c>
      <c r="E9120">
        <v>0</v>
      </c>
    </row>
    <row r="9121" spans="1:5" x14ac:dyDescent="0.3">
      <c r="A9121">
        <v>91130023</v>
      </c>
      <c r="B9121" t="s">
        <v>523</v>
      </c>
      <c r="C9121" t="s">
        <v>8</v>
      </c>
      <c r="D9121" t="s">
        <v>2389</v>
      </c>
      <c r="E9121">
        <v>0</v>
      </c>
    </row>
    <row r="9122" spans="1:5" x14ac:dyDescent="0.3">
      <c r="A9122">
        <v>91130023</v>
      </c>
      <c r="B9122" t="s">
        <v>523</v>
      </c>
      <c r="C9122" t="s">
        <v>8</v>
      </c>
      <c r="D9122" t="s">
        <v>2390</v>
      </c>
      <c r="E9122">
        <v>0</v>
      </c>
    </row>
    <row r="9123" spans="1:5" x14ac:dyDescent="0.3">
      <c r="A9123">
        <v>91130023</v>
      </c>
      <c r="B9123" t="s">
        <v>523</v>
      </c>
      <c r="C9123" t="s">
        <v>8</v>
      </c>
      <c r="D9123" t="s">
        <v>2391</v>
      </c>
      <c r="E9123">
        <v>0</v>
      </c>
    </row>
    <row r="9124" spans="1:5" x14ac:dyDescent="0.3">
      <c r="A9124">
        <v>91130023</v>
      </c>
      <c r="B9124" t="s">
        <v>523</v>
      </c>
      <c r="C9124" t="s">
        <v>8</v>
      </c>
      <c r="D9124" t="s">
        <v>2392</v>
      </c>
      <c r="E9124">
        <v>0</v>
      </c>
    </row>
    <row r="9125" spans="1:5" x14ac:dyDescent="0.3">
      <c r="A9125">
        <v>91130023</v>
      </c>
      <c r="B9125" t="s">
        <v>523</v>
      </c>
      <c r="C9125" t="s">
        <v>8</v>
      </c>
      <c r="D9125" t="s">
        <v>2393</v>
      </c>
      <c r="E9125">
        <v>0</v>
      </c>
    </row>
    <row r="9126" spans="1:5" x14ac:dyDescent="0.3">
      <c r="A9126">
        <v>91130023</v>
      </c>
      <c r="B9126" t="s">
        <v>523</v>
      </c>
      <c r="C9126" t="s">
        <v>8</v>
      </c>
      <c r="D9126" t="s">
        <v>2394</v>
      </c>
      <c r="E9126">
        <v>0</v>
      </c>
    </row>
    <row r="9127" spans="1:5" x14ac:dyDescent="0.3">
      <c r="A9127">
        <v>91130023</v>
      </c>
      <c r="B9127" t="s">
        <v>523</v>
      </c>
      <c r="C9127" t="s">
        <v>8</v>
      </c>
      <c r="D9127" t="s">
        <v>2395</v>
      </c>
      <c r="E9127">
        <v>0</v>
      </c>
    </row>
    <row r="9128" spans="1:5" x14ac:dyDescent="0.3">
      <c r="A9128">
        <v>91130023</v>
      </c>
      <c r="B9128" t="s">
        <v>523</v>
      </c>
      <c r="C9128" t="s">
        <v>8</v>
      </c>
      <c r="D9128" t="s">
        <v>2396</v>
      </c>
      <c r="E9128">
        <v>0</v>
      </c>
    </row>
    <row r="9129" spans="1:5" x14ac:dyDescent="0.3">
      <c r="A9129">
        <v>91130023</v>
      </c>
      <c r="B9129" t="s">
        <v>523</v>
      </c>
      <c r="C9129" t="s">
        <v>8</v>
      </c>
      <c r="D9129" t="s">
        <v>2397</v>
      </c>
      <c r="E9129">
        <v>0</v>
      </c>
    </row>
    <row r="9130" spans="1:5" x14ac:dyDescent="0.3">
      <c r="A9130">
        <v>91130023</v>
      </c>
      <c r="B9130" t="s">
        <v>523</v>
      </c>
      <c r="C9130" t="s">
        <v>8</v>
      </c>
      <c r="D9130" t="s">
        <v>2398</v>
      </c>
      <c r="E9130">
        <v>0</v>
      </c>
    </row>
    <row r="9131" spans="1:5" x14ac:dyDescent="0.3">
      <c r="A9131">
        <v>91130023</v>
      </c>
      <c r="B9131" t="s">
        <v>523</v>
      </c>
      <c r="C9131" t="s">
        <v>8</v>
      </c>
      <c r="D9131" t="s">
        <v>2399</v>
      </c>
      <c r="E9131">
        <v>0</v>
      </c>
    </row>
    <row r="9132" spans="1:5" x14ac:dyDescent="0.3">
      <c r="A9132">
        <v>91130023</v>
      </c>
      <c r="B9132" t="s">
        <v>523</v>
      </c>
      <c r="C9132" t="s">
        <v>8</v>
      </c>
      <c r="D9132" t="s">
        <v>2400</v>
      </c>
      <c r="E9132">
        <v>0</v>
      </c>
    </row>
    <row r="9133" spans="1:5" x14ac:dyDescent="0.3">
      <c r="A9133">
        <v>91130023</v>
      </c>
      <c r="B9133" t="s">
        <v>523</v>
      </c>
      <c r="C9133" t="s">
        <v>8</v>
      </c>
      <c r="D9133" t="s">
        <v>2401</v>
      </c>
      <c r="E9133">
        <v>0</v>
      </c>
    </row>
    <row r="9134" spans="1:5" x14ac:dyDescent="0.3">
      <c r="A9134">
        <v>91130023</v>
      </c>
      <c r="B9134" t="s">
        <v>523</v>
      </c>
      <c r="C9134" t="s">
        <v>8</v>
      </c>
      <c r="D9134" t="s">
        <v>2402</v>
      </c>
      <c r="E9134">
        <v>0</v>
      </c>
    </row>
    <row r="9135" spans="1:5" x14ac:dyDescent="0.3">
      <c r="A9135">
        <v>91130023</v>
      </c>
      <c r="B9135" t="s">
        <v>523</v>
      </c>
      <c r="C9135" t="s">
        <v>8</v>
      </c>
      <c r="D9135" t="s">
        <v>2403</v>
      </c>
      <c r="E9135">
        <v>0</v>
      </c>
    </row>
    <row r="9136" spans="1:5" x14ac:dyDescent="0.3">
      <c r="A9136">
        <v>91130023</v>
      </c>
      <c r="B9136" t="s">
        <v>523</v>
      </c>
      <c r="C9136" t="s">
        <v>8</v>
      </c>
      <c r="D9136" t="s">
        <v>2404</v>
      </c>
      <c r="E9136">
        <v>0</v>
      </c>
    </row>
    <row r="9137" spans="1:5" x14ac:dyDescent="0.3">
      <c r="A9137">
        <v>91130023</v>
      </c>
      <c r="B9137" t="s">
        <v>523</v>
      </c>
      <c r="C9137" t="s">
        <v>8</v>
      </c>
      <c r="D9137" t="s">
        <v>2405</v>
      </c>
      <c r="E9137">
        <v>0</v>
      </c>
    </row>
    <row r="9138" spans="1:5" x14ac:dyDescent="0.3">
      <c r="A9138">
        <v>91130023</v>
      </c>
      <c r="B9138" t="s">
        <v>523</v>
      </c>
      <c r="C9138" t="s">
        <v>8</v>
      </c>
      <c r="D9138" t="s">
        <v>2406</v>
      </c>
      <c r="E9138">
        <v>0</v>
      </c>
    </row>
    <row r="9139" spans="1:5" x14ac:dyDescent="0.3">
      <c r="A9139">
        <v>91130023</v>
      </c>
      <c r="B9139" t="s">
        <v>523</v>
      </c>
      <c r="C9139" t="s">
        <v>8</v>
      </c>
      <c r="D9139" t="s">
        <v>2407</v>
      </c>
      <c r="E9139">
        <v>0</v>
      </c>
    </row>
    <row r="9140" spans="1:5" x14ac:dyDescent="0.3">
      <c r="A9140">
        <v>91130023</v>
      </c>
      <c r="B9140" t="s">
        <v>523</v>
      </c>
      <c r="C9140" t="s">
        <v>8</v>
      </c>
      <c r="D9140" t="s">
        <v>2408</v>
      </c>
      <c r="E9140">
        <v>0</v>
      </c>
    </row>
    <row r="9141" spans="1:5" x14ac:dyDescent="0.3">
      <c r="A9141">
        <v>91130023</v>
      </c>
      <c r="B9141" t="s">
        <v>523</v>
      </c>
      <c r="C9141" t="s">
        <v>8</v>
      </c>
      <c r="D9141" t="s">
        <v>2409</v>
      </c>
      <c r="E9141">
        <v>0</v>
      </c>
    </row>
    <row r="9142" spans="1:5" x14ac:dyDescent="0.3">
      <c r="A9142">
        <v>91130023</v>
      </c>
      <c r="B9142" t="s">
        <v>523</v>
      </c>
      <c r="C9142" t="s">
        <v>8</v>
      </c>
      <c r="D9142" t="s">
        <v>2410</v>
      </c>
      <c r="E9142">
        <v>0</v>
      </c>
    </row>
    <row r="9143" spans="1:5" x14ac:dyDescent="0.3">
      <c r="A9143">
        <v>91130023</v>
      </c>
      <c r="B9143" t="s">
        <v>523</v>
      </c>
      <c r="C9143" t="s">
        <v>8</v>
      </c>
      <c r="D9143" t="s">
        <v>2411</v>
      </c>
      <c r="E9143">
        <v>-1</v>
      </c>
    </row>
    <row r="9144" spans="1:5" x14ac:dyDescent="0.3">
      <c r="A9144">
        <v>91130023</v>
      </c>
      <c r="B9144" t="s">
        <v>523</v>
      </c>
      <c r="C9144" t="s">
        <v>8</v>
      </c>
      <c r="D9144" t="s">
        <v>2412</v>
      </c>
      <c r="E9144">
        <v>0</v>
      </c>
    </row>
    <row r="9145" spans="1:5" x14ac:dyDescent="0.3">
      <c r="A9145">
        <v>91130023</v>
      </c>
      <c r="B9145" t="s">
        <v>523</v>
      </c>
      <c r="C9145" t="s">
        <v>8</v>
      </c>
      <c r="D9145" t="s">
        <v>2413</v>
      </c>
      <c r="E9145">
        <v>0</v>
      </c>
    </row>
    <row r="9146" spans="1:5" x14ac:dyDescent="0.3">
      <c r="A9146">
        <v>45800008</v>
      </c>
      <c r="B9146" t="s">
        <v>525</v>
      </c>
      <c r="C9146" t="s">
        <v>8</v>
      </c>
      <c r="D9146" t="s">
        <v>2378</v>
      </c>
      <c r="E9146">
        <v>0</v>
      </c>
    </row>
    <row r="9147" spans="1:5" x14ac:dyDescent="0.3">
      <c r="A9147">
        <v>45800008</v>
      </c>
      <c r="B9147" t="s">
        <v>525</v>
      </c>
      <c r="C9147" t="s">
        <v>8</v>
      </c>
      <c r="D9147" t="s">
        <v>2379</v>
      </c>
      <c r="E9147">
        <v>0</v>
      </c>
    </row>
    <row r="9148" spans="1:5" x14ac:dyDescent="0.3">
      <c r="A9148">
        <v>45800008</v>
      </c>
      <c r="B9148" t="s">
        <v>525</v>
      </c>
      <c r="C9148" t="s">
        <v>8</v>
      </c>
      <c r="D9148" t="s">
        <v>2380</v>
      </c>
      <c r="E9148">
        <v>0</v>
      </c>
    </row>
    <row r="9149" spans="1:5" x14ac:dyDescent="0.3">
      <c r="A9149">
        <v>45800008</v>
      </c>
      <c r="B9149" t="s">
        <v>525</v>
      </c>
      <c r="C9149" t="s">
        <v>8</v>
      </c>
      <c r="D9149" t="s">
        <v>2381</v>
      </c>
      <c r="E9149">
        <v>0</v>
      </c>
    </row>
    <row r="9150" spans="1:5" x14ac:dyDescent="0.3">
      <c r="A9150">
        <v>45800008</v>
      </c>
      <c r="B9150" t="s">
        <v>525</v>
      </c>
      <c r="C9150" t="s">
        <v>8</v>
      </c>
      <c r="D9150" t="s">
        <v>2382</v>
      </c>
      <c r="E9150">
        <v>0</v>
      </c>
    </row>
    <row r="9151" spans="1:5" x14ac:dyDescent="0.3">
      <c r="A9151">
        <v>45800008</v>
      </c>
      <c r="B9151" t="s">
        <v>525</v>
      </c>
      <c r="C9151" t="s">
        <v>8</v>
      </c>
      <c r="D9151" t="s">
        <v>2383</v>
      </c>
      <c r="E9151">
        <v>0</v>
      </c>
    </row>
    <row r="9152" spans="1:5" x14ac:dyDescent="0.3">
      <c r="A9152">
        <v>45800008</v>
      </c>
      <c r="B9152" t="s">
        <v>525</v>
      </c>
      <c r="C9152" t="s">
        <v>8</v>
      </c>
      <c r="D9152" t="s">
        <v>2384</v>
      </c>
      <c r="E9152">
        <v>0</v>
      </c>
    </row>
    <row r="9153" spans="1:5" x14ac:dyDescent="0.3">
      <c r="A9153">
        <v>45800008</v>
      </c>
      <c r="B9153" t="s">
        <v>525</v>
      </c>
      <c r="C9153" t="s">
        <v>8</v>
      </c>
      <c r="D9153" t="s">
        <v>2385</v>
      </c>
      <c r="E9153">
        <v>0</v>
      </c>
    </row>
    <row r="9154" spans="1:5" x14ac:dyDescent="0.3">
      <c r="A9154">
        <v>45800008</v>
      </c>
      <c r="B9154" t="s">
        <v>525</v>
      </c>
      <c r="C9154" t="s">
        <v>8</v>
      </c>
      <c r="D9154" t="s">
        <v>2386</v>
      </c>
      <c r="E9154">
        <v>0</v>
      </c>
    </row>
    <row r="9155" spans="1:5" x14ac:dyDescent="0.3">
      <c r="A9155">
        <v>45800008</v>
      </c>
      <c r="B9155" t="s">
        <v>525</v>
      </c>
      <c r="C9155" t="s">
        <v>8</v>
      </c>
      <c r="D9155" t="s">
        <v>2387</v>
      </c>
      <c r="E9155">
        <v>0</v>
      </c>
    </row>
    <row r="9156" spans="1:5" x14ac:dyDescent="0.3">
      <c r="A9156">
        <v>45800008</v>
      </c>
      <c r="B9156" t="s">
        <v>525</v>
      </c>
      <c r="C9156" t="s">
        <v>8</v>
      </c>
      <c r="D9156" t="s">
        <v>2388</v>
      </c>
      <c r="E9156">
        <v>0</v>
      </c>
    </row>
    <row r="9157" spans="1:5" x14ac:dyDescent="0.3">
      <c r="A9157">
        <v>45800008</v>
      </c>
      <c r="B9157" t="s">
        <v>525</v>
      </c>
      <c r="C9157" t="s">
        <v>8</v>
      </c>
      <c r="D9157" t="s">
        <v>2389</v>
      </c>
      <c r="E9157">
        <v>0</v>
      </c>
    </row>
    <row r="9158" spans="1:5" x14ac:dyDescent="0.3">
      <c r="A9158">
        <v>45800008</v>
      </c>
      <c r="B9158" t="s">
        <v>525</v>
      </c>
      <c r="C9158" t="s">
        <v>8</v>
      </c>
      <c r="D9158" t="s">
        <v>2390</v>
      </c>
      <c r="E9158">
        <v>0</v>
      </c>
    </row>
    <row r="9159" spans="1:5" x14ac:dyDescent="0.3">
      <c r="A9159">
        <v>45800008</v>
      </c>
      <c r="B9159" t="s">
        <v>525</v>
      </c>
      <c r="C9159" t="s">
        <v>8</v>
      </c>
      <c r="D9159" t="s">
        <v>2391</v>
      </c>
      <c r="E9159">
        <v>0</v>
      </c>
    </row>
    <row r="9160" spans="1:5" x14ac:dyDescent="0.3">
      <c r="A9160">
        <v>45800008</v>
      </c>
      <c r="B9160" t="s">
        <v>525</v>
      </c>
      <c r="C9160" t="s">
        <v>8</v>
      </c>
      <c r="D9160" t="s">
        <v>2392</v>
      </c>
      <c r="E9160">
        <v>0</v>
      </c>
    </row>
    <row r="9161" spans="1:5" x14ac:dyDescent="0.3">
      <c r="A9161">
        <v>45800008</v>
      </c>
      <c r="B9161" t="s">
        <v>525</v>
      </c>
      <c r="C9161" t="s">
        <v>8</v>
      </c>
      <c r="D9161" t="s">
        <v>2393</v>
      </c>
      <c r="E9161">
        <v>0</v>
      </c>
    </row>
    <row r="9162" spans="1:5" x14ac:dyDescent="0.3">
      <c r="A9162">
        <v>45800008</v>
      </c>
      <c r="B9162" t="s">
        <v>525</v>
      </c>
      <c r="C9162" t="s">
        <v>8</v>
      </c>
      <c r="D9162" t="s">
        <v>2394</v>
      </c>
      <c r="E9162">
        <v>0</v>
      </c>
    </row>
    <row r="9163" spans="1:5" x14ac:dyDescent="0.3">
      <c r="A9163">
        <v>45800008</v>
      </c>
      <c r="B9163" t="s">
        <v>525</v>
      </c>
      <c r="C9163" t="s">
        <v>8</v>
      </c>
      <c r="D9163" t="s">
        <v>2395</v>
      </c>
      <c r="E9163">
        <v>0</v>
      </c>
    </row>
    <row r="9164" spans="1:5" x14ac:dyDescent="0.3">
      <c r="A9164">
        <v>45800008</v>
      </c>
      <c r="B9164" t="s">
        <v>525</v>
      </c>
      <c r="C9164" t="s">
        <v>8</v>
      </c>
      <c r="D9164" t="s">
        <v>2396</v>
      </c>
      <c r="E9164">
        <v>0</v>
      </c>
    </row>
    <row r="9165" spans="1:5" x14ac:dyDescent="0.3">
      <c r="A9165">
        <v>45800008</v>
      </c>
      <c r="B9165" t="s">
        <v>525</v>
      </c>
      <c r="C9165" t="s">
        <v>8</v>
      </c>
      <c r="D9165" t="s">
        <v>2397</v>
      </c>
      <c r="E9165">
        <v>0</v>
      </c>
    </row>
    <row r="9166" spans="1:5" x14ac:dyDescent="0.3">
      <c r="A9166">
        <v>45800008</v>
      </c>
      <c r="B9166" t="s">
        <v>525</v>
      </c>
      <c r="C9166" t="s">
        <v>8</v>
      </c>
      <c r="D9166" t="s">
        <v>2398</v>
      </c>
      <c r="E9166">
        <v>0</v>
      </c>
    </row>
    <row r="9167" spans="1:5" x14ac:dyDescent="0.3">
      <c r="A9167">
        <v>45800008</v>
      </c>
      <c r="B9167" t="s">
        <v>525</v>
      </c>
      <c r="C9167" t="s">
        <v>8</v>
      </c>
      <c r="D9167" t="s">
        <v>2399</v>
      </c>
      <c r="E9167">
        <v>0</v>
      </c>
    </row>
    <row r="9168" spans="1:5" x14ac:dyDescent="0.3">
      <c r="A9168">
        <v>45800008</v>
      </c>
      <c r="B9168" t="s">
        <v>525</v>
      </c>
      <c r="C9168" t="s">
        <v>8</v>
      </c>
      <c r="D9168" t="s">
        <v>2400</v>
      </c>
      <c r="E9168">
        <v>0</v>
      </c>
    </row>
    <row r="9169" spans="1:5" x14ac:dyDescent="0.3">
      <c r="A9169">
        <v>45800008</v>
      </c>
      <c r="B9169" t="s">
        <v>525</v>
      </c>
      <c r="C9169" t="s">
        <v>8</v>
      </c>
      <c r="D9169" t="s">
        <v>2401</v>
      </c>
      <c r="E9169">
        <v>0</v>
      </c>
    </row>
    <row r="9170" spans="1:5" x14ac:dyDescent="0.3">
      <c r="A9170">
        <v>45800008</v>
      </c>
      <c r="B9170" t="s">
        <v>525</v>
      </c>
      <c r="C9170" t="s">
        <v>8</v>
      </c>
      <c r="D9170" t="s">
        <v>2402</v>
      </c>
      <c r="E9170">
        <v>0</v>
      </c>
    </row>
    <row r="9171" spans="1:5" x14ac:dyDescent="0.3">
      <c r="A9171">
        <v>45800008</v>
      </c>
      <c r="B9171" t="s">
        <v>525</v>
      </c>
      <c r="C9171" t="s">
        <v>8</v>
      </c>
      <c r="D9171" t="s">
        <v>2403</v>
      </c>
      <c r="E9171">
        <v>0</v>
      </c>
    </row>
    <row r="9172" spans="1:5" x14ac:dyDescent="0.3">
      <c r="A9172">
        <v>45800008</v>
      </c>
      <c r="B9172" t="s">
        <v>525</v>
      </c>
      <c r="C9172" t="s">
        <v>8</v>
      </c>
      <c r="D9172" t="s">
        <v>2404</v>
      </c>
      <c r="E9172">
        <v>0</v>
      </c>
    </row>
    <row r="9173" spans="1:5" x14ac:dyDescent="0.3">
      <c r="A9173">
        <v>45800008</v>
      </c>
      <c r="B9173" t="s">
        <v>525</v>
      </c>
      <c r="C9173" t="s">
        <v>8</v>
      </c>
      <c r="D9173" t="s">
        <v>2405</v>
      </c>
      <c r="E9173">
        <v>0</v>
      </c>
    </row>
    <row r="9174" spans="1:5" x14ac:dyDescent="0.3">
      <c r="A9174">
        <v>45800008</v>
      </c>
      <c r="B9174" t="s">
        <v>525</v>
      </c>
      <c r="C9174" t="s">
        <v>8</v>
      </c>
      <c r="D9174" t="s">
        <v>2406</v>
      </c>
      <c r="E9174">
        <v>-2</v>
      </c>
    </row>
    <row r="9175" spans="1:5" x14ac:dyDescent="0.3">
      <c r="A9175">
        <v>45800008</v>
      </c>
      <c r="B9175" t="s">
        <v>525</v>
      </c>
      <c r="C9175" t="s">
        <v>8</v>
      </c>
      <c r="D9175" t="s">
        <v>2407</v>
      </c>
      <c r="E9175">
        <v>0</v>
      </c>
    </row>
    <row r="9176" spans="1:5" x14ac:dyDescent="0.3">
      <c r="A9176">
        <v>45800008</v>
      </c>
      <c r="B9176" t="s">
        <v>525</v>
      </c>
      <c r="C9176" t="s">
        <v>8</v>
      </c>
      <c r="D9176" t="s">
        <v>2408</v>
      </c>
      <c r="E9176">
        <v>0</v>
      </c>
    </row>
    <row r="9177" spans="1:5" x14ac:dyDescent="0.3">
      <c r="A9177">
        <v>45800008</v>
      </c>
      <c r="B9177" t="s">
        <v>525</v>
      </c>
      <c r="C9177" t="s">
        <v>8</v>
      </c>
      <c r="D9177" t="s">
        <v>2409</v>
      </c>
      <c r="E9177">
        <v>0</v>
      </c>
    </row>
    <row r="9178" spans="1:5" x14ac:dyDescent="0.3">
      <c r="A9178">
        <v>45800008</v>
      </c>
      <c r="B9178" t="s">
        <v>525</v>
      </c>
      <c r="C9178" t="s">
        <v>8</v>
      </c>
      <c r="D9178" t="s">
        <v>2410</v>
      </c>
      <c r="E9178">
        <v>0</v>
      </c>
    </row>
    <row r="9179" spans="1:5" x14ac:dyDescent="0.3">
      <c r="A9179">
        <v>45800008</v>
      </c>
      <c r="B9179" t="s">
        <v>525</v>
      </c>
      <c r="C9179" t="s">
        <v>8</v>
      </c>
      <c r="D9179" t="s">
        <v>2411</v>
      </c>
      <c r="E9179">
        <v>0</v>
      </c>
    </row>
    <row r="9180" spans="1:5" x14ac:dyDescent="0.3">
      <c r="A9180">
        <v>45800008</v>
      </c>
      <c r="B9180" t="s">
        <v>525</v>
      </c>
      <c r="C9180" t="s">
        <v>8</v>
      </c>
      <c r="D9180" t="s">
        <v>2412</v>
      </c>
      <c r="E9180">
        <v>0</v>
      </c>
    </row>
    <row r="9181" spans="1:5" x14ac:dyDescent="0.3">
      <c r="A9181">
        <v>45800008</v>
      </c>
      <c r="B9181" t="s">
        <v>525</v>
      </c>
      <c r="C9181" t="s">
        <v>8</v>
      </c>
      <c r="D9181" t="s">
        <v>2413</v>
      </c>
      <c r="E9181">
        <v>0</v>
      </c>
    </row>
    <row r="9182" spans="1:5" x14ac:dyDescent="0.3">
      <c r="A9182">
        <v>72170035</v>
      </c>
      <c r="B9182" t="s">
        <v>527</v>
      </c>
      <c r="C9182" t="s">
        <v>8</v>
      </c>
      <c r="D9182" t="s">
        <v>2378</v>
      </c>
      <c r="E9182">
        <v>0</v>
      </c>
    </row>
    <row r="9183" spans="1:5" x14ac:dyDescent="0.3">
      <c r="A9183">
        <v>72170035</v>
      </c>
      <c r="B9183" t="s">
        <v>527</v>
      </c>
      <c r="C9183" t="s">
        <v>8</v>
      </c>
      <c r="D9183" t="s">
        <v>2379</v>
      </c>
      <c r="E9183">
        <v>0</v>
      </c>
    </row>
    <row r="9184" spans="1:5" x14ac:dyDescent="0.3">
      <c r="A9184">
        <v>72170035</v>
      </c>
      <c r="B9184" t="s">
        <v>527</v>
      </c>
      <c r="C9184" t="s">
        <v>8</v>
      </c>
      <c r="D9184" t="s">
        <v>2380</v>
      </c>
      <c r="E9184">
        <v>0</v>
      </c>
    </row>
    <row r="9185" spans="1:5" x14ac:dyDescent="0.3">
      <c r="A9185">
        <v>72170035</v>
      </c>
      <c r="B9185" t="s">
        <v>527</v>
      </c>
      <c r="C9185" t="s">
        <v>8</v>
      </c>
      <c r="D9185" t="s">
        <v>2381</v>
      </c>
      <c r="E9185">
        <v>0</v>
      </c>
    </row>
    <row r="9186" spans="1:5" x14ac:dyDescent="0.3">
      <c r="A9186">
        <v>72170035</v>
      </c>
      <c r="B9186" t="s">
        <v>527</v>
      </c>
      <c r="C9186" t="s">
        <v>8</v>
      </c>
      <c r="D9186" t="s">
        <v>2382</v>
      </c>
      <c r="E9186">
        <v>0</v>
      </c>
    </row>
    <row r="9187" spans="1:5" x14ac:dyDescent="0.3">
      <c r="A9187">
        <v>72170035</v>
      </c>
      <c r="B9187" t="s">
        <v>527</v>
      </c>
      <c r="C9187" t="s">
        <v>8</v>
      </c>
      <c r="D9187" t="s">
        <v>2383</v>
      </c>
      <c r="E9187">
        <v>0</v>
      </c>
    </row>
    <row r="9188" spans="1:5" x14ac:dyDescent="0.3">
      <c r="A9188">
        <v>72170035</v>
      </c>
      <c r="B9188" t="s">
        <v>527</v>
      </c>
      <c r="C9188" t="s">
        <v>8</v>
      </c>
      <c r="D9188" t="s">
        <v>2384</v>
      </c>
      <c r="E9188">
        <v>0</v>
      </c>
    </row>
    <row r="9189" spans="1:5" x14ac:dyDescent="0.3">
      <c r="A9189">
        <v>72170035</v>
      </c>
      <c r="B9189" t="s">
        <v>527</v>
      </c>
      <c r="C9189" t="s">
        <v>8</v>
      </c>
      <c r="D9189" t="s">
        <v>2385</v>
      </c>
      <c r="E9189">
        <v>0</v>
      </c>
    </row>
    <row r="9190" spans="1:5" x14ac:dyDescent="0.3">
      <c r="A9190">
        <v>72170035</v>
      </c>
      <c r="B9190" t="s">
        <v>527</v>
      </c>
      <c r="C9190" t="s">
        <v>8</v>
      </c>
      <c r="D9190" t="s">
        <v>2386</v>
      </c>
      <c r="E9190">
        <v>0</v>
      </c>
    </row>
    <row r="9191" spans="1:5" x14ac:dyDescent="0.3">
      <c r="A9191">
        <v>72170035</v>
      </c>
      <c r="B9191" t="s">
        <v>527</v>
      </c>
      <c r="C9191" t="s">
        <v>8</v>
      </c>
      <c r="D9191" t="s">
        <v>2387</v>
      </c>
      <c r="E9191">
        <v>0</v>
      </c>
    </row>
    <row r="9192" spans="1:5" x14ac:dyDescent="0.3">
      <c r="A9192">
        <v>72170035</v>
      </c>
      <c r="B9192" t="s">
        <v>527</v>
      </c>
      <c r="C9192" t="s">
        <v>8</v>
      </c>
      <c r="D9192" t="s">
        <v>2388</v>
      </c>
      <c r="E9192">
        <v>0</v>
      </c>
    </row>
    <row r="9193" spans="1:5" x14ac:dyDescent="0.3">
      <c r="A9193">
        <v>72170035</v>
      </c>
      <c r="B9193" t="s">
        <v>527</v>
      </c>
      <c r="C9193" t="s">
        <v>8</v>
      </c>
      <c r="D9193" t="s">
        <v>2389</v>
      </c>
      <c r="E9193">
        <v>0</v>
      </c>
    </row>
    <row r="9194" spans="1:5" x14ac:dyDescent="0.3">
      <c r="A9194">
        <v>72170035</v>
      </c>
      <c r="B9194" t="s">
        <v>527</v>
      </c>
      <c r="C9194" t="s">
        <v>8</v>
      </c>
      <c r="D9194" t="s">
        <v>2390</v>
      </c>
      <c r="E9194">
        <v>0</v>
      </c>
    </row>
    <row r="9195" spans="1:5" x14ac:dyDescent="0.3">
      <c r="A9195">
        <v>72170035</v>
      </c>
      <c r="B9195" t="s">
        <v>527</v>
      </c>
      <c r="C9195" t="s">
        <v>8</v>
      </c>
      <c r="D9195" t="s">
        <v>2391</v>
      </c>
      <c r="E9195">
        <v>0</v>
      </c>
    </row>
    <row r="9196" spans="1:5" x14ac:dyDescent="0.3">
      <c r="A9196">
        <v>72170035</v>
      </c>
      <c r="B9196" t="s">
        <v>527</v>
      </c>
      <c r="C9196" t="s">
        <v>8</v>
      </c>
      <c r="D9196" t="s">
        <v>2392</v>
      </c>
      <c r="E9196">
        <v>0</v>
      </c>
    </row>
    <row r="9197" spans="1:5" x14ac:dyDescent="0.3">
      <c r="A9197">
        <v>72170035</v>
      </c>
      <c r="B9197" t="s">
        <v>527</v>
      </c>
      <c r="C9197" t="s">
        <v>8</v>
      </c>
      <c r="D9197" t="s">
        <v>2393</v>
      </c>
      <c r="E9197">
        <v>-2</v>
      </c>
    </row>
    <row r="9198" spans="1:5" x14ac:dyDescent="0.3">
      <c r="A9198">
        <v>72170035</v>
      </c>
      <c r="B9198" t="s">
        <v>527</v>
      </c>
      <c r="C9198" t="s">
        <v>8</v>
      </c>
      <c r="D9198" t="s">
        <v>2394</v>
      </c>
      <c r="E9198">
        <v>-2</v>
      </c>
    </row>
    <row r="9199" spans="1:5" x14ac:dyDescent="0.3">
      <c r="A9199">
        <v>72170035</v>
      </c>
      <c r="B9199" t="s">
        <v>527</v>
      </c>
      <c r="C9199" t="s">
        <v>8</v>
      </c>
      <c r="D9199" t="s">
        <v>2395</v>
      </c>
      <c r="E9199">
        <v>-2</v>
      </c>
    </row>
    <row r="9200" spans="1:5" x14ac:dyDescent="0.3">
      <c r="A9200">
        <v>72170035</v>
      </c>
      <c r="B9200" t="s">
        <v>527</v>
      </c>
      <c r="C9200" t="s">
        <v>8</v>
      </c>
      <c r="D9200" t="s">
        <v>2396</v>
      </c>
      <c r="E9200">
        <v>-2</v>
      </c>
    </row>
    <row r="9201" spans="1:5" x14ac:dyDescent="0.3">
      <c r="A9201">
        <v>72170035</v>
      </c>
      <c r="B9201" t="s">
        <v>527</v>
      </c>
      <c r="C9201" t="s">
        <v>8</v>
      </c>
      <c r="D9201" t="s">
        <v>2397</v>
      </c>
      <c r="E9201">
        <v>0</v>
      </c>
    </row>
    <row r="9202" spans="1:5" x14ac:dyDescent="0.3">
      <c r="A9202">
        <v>72170035</v>
      </c>
      <c r="B9202" t="s">
        <v>527</v>
      </c>
      <c r="C9202" t="s">
        <v>8</v>
      </c>
      <c r="D9202" t="s">
        <v>2398</v>
      </c>
      <c r="E9202">
        <v>0</v>
      </c>
    </row>
    <row r="9203" spans="1:5" x14ac:dyDescent="0.3">
      <c r="A9203">
        <v>72170035</v>
      </c>
      <c r="B9203" t="s">
        <v>527</v>
      </c>
      <c r="C9203" t="s">
        <v>8</v>
      </c>
      <c r="D9203" t="s">
        <v>2399</v>
      </c>
      <c r="E9203">
        <v>0</v>
      </c>
    </row>
    <row r="9204" spans="1:5" x14ac:dyDescent="0.3">
      <c r="A9204">
        <v>72170035</v>
      </c>
      <c r="B9204" t="s">
        <v>527</v>
      </c>
      <c r="C9204" t="s">
        <v>8</v>
      </c>
      <c r="D9204" t="s">
        <v>2400</v>
      </c>
      <c r="E9204">
        <v>-3</v>
      </c>
    </row>
    <row r="9205" spans="1:5" x14ac:dyDescent="0.3">
      <c r="A9205">
        <v>72170035</v>
      </c>
      <c r="B9205" t="s">
        <v>527</v>
      </c>
      <c r="C9205" t="s">
        <v>8</v>
      </c>
      <c r="D9205" t="s">
        <v>2401</v>
      </c>
      <c r="E9205">
        <v>-1</v>
      </c>
    </row>
    <row r="9206" spans="1:5" x14ac:dyDescent="0.3">
      <c r="A9206">
        <v>72170035</v>
      </c>
      <c r="B9206" t="s">
        <v>527</v>
      </c>
      <c r="C9206" t="s">
        <v>8</v>
      </c>
      <c r="D9206" t="s">
        <v>2402</v>
      </c>
      <c r="E9206">
        <v>0</v>
      </c>
    </row>
    <row r="9207" spans="1:5" x14ac:dyDescent="0.3">
      <c r="A9207">
        <v>72170035</v>
      </c>
      <c r="B9207" t="s">
        <v>527</v>
      </c>
      <c r="C9207" t="s">
        <v>8</v>
      </c>
      <c r="D9207" t="s">
        <v>2403</v>
      </c>
      <c r="E9207">
        <v>0</v>
      </c>
    </row>
    <row r="9208" spans="1:5" x14ac:dyDescent="0.3">
      <c r="A9208">
        <v>72170035</v>
      </c>
      <c r="B9208" t="s">
        <v>527</v>
      </c>
      <c r="C9208" t="s">
        <v>8</v>
      </c>
      <c r="D9208" t="s">
        <v>2404</v>
      </c>
      <c r="E9208">
        <v>0</v>
      </c>
    </row>
    <row r="9209" spans="1:5" x14ac:dyDescent="0.3">
      <c r="A9209">
        <v>72170035</v>
      </c>
      <c r="B9209" t="s">
        <v>527</v>
      </c>
      <c r="C9209" t="s">
        <v>8</v>
      </c>
      <c r="D9209" t="s">
        <v>2405</v>
      </c>
      <c r="E9209">
        <v>-2</v>
      </c>
    </row>
    <row r="9210" spans="1:5" x14ac:dyDescent="0.3">
      <c r="A9210">
        <v>72170035</v>
      </c>
      <c r="B9210" t="s">
        <v>527</v>
      </c>
      <c r="C9210" t="s">
        <v>8</v>
      </c>
      <c r="D9210" t="s">
        <v>2406</v>
      </c>
      <c r="E9210">
        <v>0</v>
      </c>
    </row>
    <row r="9211" spans="1:5" x14ac:dyDescent="0.3">
      <c r="A9211">
        <v>72170035</v>
      </c>
      <c r="B9211" t="s">
        <v>527</v>
      </c>
      <c r="C9211" t="s">
        <v>8</v>
      </c>
      <c r="D9211" t="s">
        <v>2407</v>
      </c>
      <c r="E9211">
        <v>0</v>
      </c>
    </row>
    <row r="9212" spans="1:5" x14ac:dyDescent="0.3">
      <c r="A9212">
        <v>72170035</v>
      </c>
      <c r="B9212" t="s">
        <v>527</v>
      </c>
      <c r="C9212" t="s">
        <v>8</v>
      </c>
      <c r="D9212" t="s">
        <v>2408</v>
      </c>
      <c r="E9212">
        <v>0</v>
      </c>
    </row>
    <row r="9213" spans="1:5" x14ac:dyDescent="0.3">
      <c r="A9213">
        <v>72170035</v>
      </c>
      <c r="B9213" t="s">
        <v>527</v>
      </c>
      <c r="C9213" t="s">
        <v>8</v>
      </c>
      <c r="D9213" t="s">
        <v>2409</v>
      </c>
      <c r="E9213">
        <v>0</v>
      </c>
    </row>
    <row r="9214" spans="1:5" x14ac:dyDescent="0.3">
      <c r="A9214">
        <v>72170035</v>
      </c>
      <c r="B9214" t="s">
        <v>527</v>
      </c>
      <c r="C9214" t="s">
        <v>8</v>
      </c>
      <c r="D9214" t="s">
        <v>2410</v>
      </c>
      <c r="E9214">
        <v>-1</v>
      </c>
    </row>
    <row r="9215" spans="1:5" x14ac:dyDescent="0.3">
      <c r="A9215">
        <v>72170035</v>
      </c>
      <c r="B9215" t="s">
        <v>527</v>
      </c>
      <c r="C9215" t="s">
        <v>8</v>
      </c>
      <c r="D9215" t="s">
        <v>2411</v>
      </c>
      <c r="E9215">
        <v>-1</v>
      </c>
    </row>
    <row r="9216" spans="1:5" x14ac:dyDescent="0.3">
      <c r="A9216">
        <v>72170035</v>
      </c>
      <c r="B9216" t="s">
        <v>527</v>
      </c>
      <c r="C9216" t="s">
        <v>8</v>
      </c>
      <c r="D9216" t="s">
        <v>2412</v>
      </c>
      <c r="E9216">
        <v>0</v>
      </c>
    </row>
    <row r="9217" spans="1:5" x14ac:dyDescent="0.3">
      <c r="A9217">
        <v>72170035</v>
      </c>
      <c r="B9217" t="s">
        <v>527</v>
      </c>
      <c r="C9217" t="s">
        <v>8</v>
      </c>
      <c r="D9217" t="s">
        <v>2413</v>
      </c>
      <c r="E9217">
        <v>-2</v>
      </c>
    </row>
    <row r="9218" spans="1:5" x14ac:dyDescent="0.3">
      <c r="A9218">
        <v>45800227</v>
      </c>
      <c r="B9218" t="s">
        <v>529</v>
      </c>
      <c r="C9218" t="s">
        <v>8</v>
      </c>
      <c r="D9218" t="s">
        <v>2378</v>
      </c>
      <c r="E9218">
        <v>0</v>
      </c>
    </row>
    <row r="9219" spans="1:5" x14ac:dyDescent="0.3">
      <c r="A9219">
        <v>45800227</v>
      </c>
      <c r="B9219" t="s">
        <v>529</v>
      </c>
      <c r="C9219" t="s">
        <v>8</v>
      </c>
      <c r="D9219" t="s">
        <v>2379</v>
      </c>
      <c r="E9219">
        <v>0</v>
      </c>
    </row>
    <row r="9220" spans="1:5" x14ac:dyDescent="0.3">
      <c r="A9220">
        <v>45800227</v>
      </c>
      <c r="B9220" t="s">
        <v>529</v>
      </c>
      <c r="C9220" t="s">
        <v>8</v>
      </c>
      <c r="D9220" t="s">
        <v>2380</v>
      </c>
      <c r="E9220">
        <v>0</v>
      </c>
    </row>
    <row r="9221" spans="1:5" x14ac:dyDescent="0.3">
      <c r="A9221">
        <v>45800227</v>
      </c>
      <c r="B9221" t="s">
        <v>529</v>
      </c>
      <c r="C9221" t="s">
        <v>8</v>
      </c>
      <c r="D9221" t="s">
        <v>2381</v>
      </c>
      <c r="E9221">
        <v>0</v>
      </c>
    </row>
    <row r="9222" spans="1:5" x14ac:dyDescent="0.3">
      <c r="A9222">
        <v>45800227</v>
      </c>
      <c r="B9222" t="s">
        <v>529</v>
      </c>
      <c r="C9222" t="s">
        <v>8</v>
      </c>
      <c r="D9222" t="s">
        <v>2382</v>
      </c>
      <c r="E9222">
        <v>0</v>
      </c>
    </row>
    <row r="9223" spans="1:5" x14ac:dyDescent="0.3">
      <c r="A9223">
        <v>45800227</v>
      </c>
      <c r="B9223" t="s">
        <v>529</v>
      </c>
      <c r="C9223" t="s">
        <v>8</v>
      </c>
      <c r="D9223" t="s">
        <v>2383</v>
      </c>
      <c r="E9223">
        <v>0</v>
      </c>
    </row>
    <row r="9224" spans="1:5" x14ac:dyDescent="0.3">
      <c r="A9224">
        <v>45800227</v>
      </c>
      <c r="B9224" t="s">
        <v>529</v>
      </c>
      <c r="C9224" t="s">
        <v>8</v>
      </c>
      <c r="D9224" t="s">
        <v>2384</v>
      </c>
      <c r="E9224">
        <v>0</v>
      </c>
    </row>
    <row r="9225" spans="1:5" x14ac:dyDescent="0.3">
      <c r="A9225">
        <v>45800227</v>
      </c>
      <c r="B9225" t="s">
        <v>529</v>
      </c>
      <c r="C9225" t="s">
        <v>8</v>
      </c>
      <c r="D9225" t="s">
        <v>2385</v>
      </c>
      <c r="E9225">
        <v>0</v>
      </c>
    </row>
    <row r="9226" spans="1:5" x14ac:dyDescent="0.3">
      <c r="A9226">
        <v>45800227</v>
      </c>
      <c r="B9226" t="s">
        <v>529</v>
      </c>
      <c r="C9226" t="s">
        <v>8</v>
      </c>
      <c r="D9226" t="s">
        <v>2386</v>
      </c>
      <c r="E9226">
        <v>0</v>
      </c>
    </row>
    <row r="9227" spans="1:5" x14ac:dyDescent="0.3">
      <c r="A9227">
        <v>45800227</v>
      </c>
      <c r="B9227" t="s">
        <v>529</v>
      </c>
      <c r="C9227" t="s">
        <v>8</v>
      </c>
      <c r="D9227" t="s">
        <v>2387</v>
      </c>
      <c r="E9227">
        <v>0</v>
      </c>
    </row>
    <row r="9228" spans="1:5" x14ac:dyDescent="0.3">
      <c r="A9228">
        <v>45800227</v>
      </c>
      <c r="B9228" t="s">
        <v>529</v>
      </c>
      <c r="C9228" t="s">
        <v>8</v>
      </c>
      <c r="D9228" t="s">
        <v>2388</v>
      </c>
      <c r="E9228">
        <v>0</v>
      </c>
    </row>
    <row r="9229" spans="1:5" x14ac:dyDescent="0.3">
      <c r="A9229">
        <v>45800227</v>
      </c>
      <c r="B9229" t="s">
        <v>529</v>
      </c>
      <c r="C9229" t="s">
        <v>8</v>
      </c>
      <c r="D9229" t="s">
        <v>2389</v>
      </c>
      <c r="E9229">
        <v>0</v>
      </c>
    </row>
    <row r="9230" spans="1:5" x14ac:dyDescent="0.3">
      <c r="A9230">
        <v>45800227</v>
      </c>
      <c r="B9230" t="s">
        <v>529</v>
      </c>
      <c r="C9230" t="s">
        <v>8</v>
      </c>
      <c r="D9230" t="s">
        <v>2390</v>
      </c>
      <c r="E9230">
        <v>0</v>
      </c>
    </row>
    <row r="9231" spans="1:5" x14ac:dyDescent="0.3">
      <c r="A9231">
        <v>45800227</v>
      </c>
      <c r="B9231" t="s">
        <v>529</v>
      </c>
      <c r="C9231" t="s">
        <v>8</v>
      </c>
      <c r="D9231" t="s">
        <v>2391</v>
      </c>
      <c r="E9231">
        <v>0</v>
      </c>
    </row>
    <row r="9232" spans="1:5" x14ac:dyDescent="0.3">
      <c r="A9232">
        <v>45800227</v>
      </c>
      <c r="B9232" t="s">
        <v>529</v>
      </c>
      <c r="C9232" t="s">
        <v>8</v>
      </c>
      <c r="D9232" t="s">
        <v>2392</v>
      </c>
      <c r="E9232">
        <v>0</v>
      </c>
    </row>
    <row r="9233" spans="1:5" x14ac:dyDescent="0.3">
      <c r="A9233">
        <v>45800227</v>
      </c>
      <c r="B9233" t="s">
        <v>529</v>
      </c>
      <c r="C9233" t="s">
        <v>8</v>
      </c>
      <c r="D9233" t="s">
        <v>2393</v>
      </c>
      <c r="E9233">
        <v>0</v>
      </c>
    </row>
    <row r="9234" spans="1:5" x14ac:dyDescent="0.3">
      <c r="A9234">
        <v>45800227</v>
      </c>
      <c r="B9234" t="s">
        <v>529</v>
      </c>
      <c r="C9234" t="s">
        <v>8</v>
      </c>
      <c r="D9234" t="s">
        <v>2394</v>
      </c>
      <c r="E9234">
        <v>0</v>
      </c>
    </row>
    <row r="9235" spans="1:5" x14ac:dyDescent="0.3">
      <c r="A9235">
        <v>45800227</v>
      </c>
      <c r="B9235" t="s">
        <v>529</v>
      </c>
      <c r="C9235" t="s">
        <v>8</v>
      </c>
      <c r="D9235" t="s">
        <v>2395</v>
      </c>
      <c r="E9235">
        <v>0</v>
      </c>
    </row>
    <row r="9236" spans="1:5" x14ac:dyDescent="0.3">
      <c r="A9236">
        <v>45800227</v>
      </c>
      <c r="B9236" t="s">
        <v>529</v>
      </c>
      <c r="C9236" t="s">
        <v>8</v>
      </c>
      <c r="D9236" t="s">
        <v>2396</v>
      </c>
      <c r="E9236">
        <v>0</v>
      </c>
    </row>
    <row r="9237" spans="1:5" x14ac:dyDescent="0.3">
      <c r="A9237">
        <v>45800227</v>
      </c>
      <c r="B9237" t="s">
        <v>529</v>
      </c>
      <c r="C9237" t="s">
        <v>8</v>
      </c>
      <c r="D9237" t="s">
        <v>2397</v>
      </c>
      <c r="E9237">
        <v>0</v>
      </c>
    </row>
    <row r="9238" spans="1:5" x14ac:dyDescent="0.3">
      <c r="A9238">
        <v>45800227</v>
      </c>
      <c r="B9238" t="s">
        <v>529</v>
      </c>
      <c r="C9238" t="s">
        <v>8</v>
      </c>
      <c r="D9238" t="s">
        <v>2398</v>
      </c>
      <c r="E9238">
        <v>0</v>
      </c>
    </row>
    <row r="9239" spans="1:5" x14ac:dyDescent="0.3">
      <c r="A9239">
        <v>45800227</v>
      </c>
      <c r="B9239" t="s">
        <v>529</v>
      </c>
      <c r="C9239" t="s">
        <v>8</v>
      </c>
      <c r="D9239" t="s">
        <v>2399</v>
      </c>
      <c r="E9239">
        <v>0</v>
      </c>
    </row>
    <row r="9240" spans="1:5" x14ac:dyDescent="0.3">
      <c r="A9240">
        <v>45800227</v>
      </c>
      <c r="B9240" t="s">
        <v>529</v>
      </c>
      <c r="C9240" t="s">
        <v>8</v>
      </c>
      <c r="D9240" t="s">
        <v>2400</v>
      </c>
      <c r="E9240">
        <v>0</v>
      </c>
    </row>
    <row r="9241" spans="1:5" x14ac:dyDescent="0.3">
      <c r="A9241">
        <v>45800227</v>
      </c>
      <c r="B9241" t="s">
        <v>529</v>
      </c>
      <c r="C9241" t="s">
        <v>8</v>
      </c>
      <c r="D9241" t="s">
        <v>2401</v>
      </c>
      <c r="E9241">
        <v>0</v>
      </c>
    </row>
    <row r="9242" spans="1:5" x14ac:dyDescent="0.3">
      <c r="A9242">
        <v>45800227</v>
      </c>
      <c r="B9242" t="s">
        <v>529</v>
      </c>
      <c r="C9242" t="s">
        <v>8</v>
      </c>
      <c r="D9242" t="s">
        <v>2402</v>
      </c>
      <c r="E9242">
        <v>0</v>
      </c>
    </row>
    <row r="9243" spans="1:5" x14ac:dyDescent="0.3">
      <c r="A9243">
        <v>45800227</v>
      </c>
      <c r="B9243" t="s">
        <v>529</v>
      </c>
      <c r="C9243" t="s">
        <v>8</v>
      </c>
      <c r="D9243" t="s">
        <v>2403</v>
      </c>
      <c r="E9243">
        <v>0</v>
      </c>
    </row>
    <row r="9244" spans="1:5" x14ac:dyDescent="0.3">
      <c r="A9244">
        <v>45800227</v>
      </c>
      <c r="B9244" t="s">
        <v>529</v>
      </c>
      <c r="C9244" t="s">
        <v>8</v>
      </c>
      <c r="D9244" t="s">
        <v>2404</v>
      </c>
      <c r="E9244">
        <v>0</v>
      </c>
    </row>
    <row r="9245" spans="1:5" x14ac:dyDescent="0.3">
      <c r="A9245">
        <v>45800227</v>
      </c>
      <c r="B9245" t="s">
        <v>529</v>
      </c>
      <c r="C9245" t="s">
        <v>8</v>
      </c>
      <c r="D9245" t="s">
        <v>2405</v>
      </c>
      <c r="E9245">
        <v>0</v>
      </c>
    </row>
    <row r="9246" spans="1:5" x14ac:dyDescent="0.3">
      <c r="A9246">
        <v>45800227</v>
      </c>
      <c r="B9246" t="s">
        <v>529</v>
      </c>
      <c r="C9246" t="s">
        <v>8</v>
      </c>
      <c r="D9246" t="s">
        <v>2406</v>
      </c>
      <c r="E9246">
        <v>-5</v>
      </c>
    </row>
    <row r="9247" spans="1:5" x14ac:dyDescent="0.3">
      <c r="A9247">
        <v>45800227</v>
      </c>
      <c r="B9247" t="s">
        <v>529</v>
      </c>
      <c r="C9247" t="s">
        <v>8</v>
      </c>
      <c r="D9247" t="s">
        <v>2407</v>
      </c>
      <c r="E9247">
        <v>0</v>
      </c>
    </row>
    <row r="9248" spans="1:5" x14ac:dyDescent="0.3">
      <c r="A9248">
        <v>45800227</v>
      </c>
      <c r="B9248" t="s">
        <v>529</v>
      </c>
      <c r="C9248" t="s">
        <v>8</v>
      </c>
      <c r="D9248" t="s">
        <v>2408</v>
      </c>
      <c r="E9248">
        <v>0</v>
      </c>
    </row>
    <row r="9249" spans="1:5" x14ac:dyDescent="0.3">
      <c r="A9249">
        <v>45800227</v>
      </c>
      <c r="B9249" t="s">
        <v>529</v>
      </c>
      <c r="C9249" t="s">
        <v>8</v>
      </c>
      <c r="D9249" t="s">
        <v>2409</v>
      </c>
      <c r="E9249">
        <v>0</v>
      </c>
    </row>
    <row r="9250" spans="1:5" x14ac:dyDescent="0.3">
      <c r="A9250">
        <v>45800227</v>
      </c>
      <c r="B9250" t="s">
        <v>529</v>
      </c>
      <c r="C9250" t="s">
        <v>8</v>
      </c>
      <c r="D9250" t="s">
        <v>2410</v>
      </c>
      <c r="E9250">
        <v>0</v>
      </c>
    </row>
    <row r="9251" spans="1:5" x14ac:dyDescent="0.3">
      <c r="A9251">
        <v>45800227</v>
      </c>
      <c r="B9251" t="s">
        <v>529</v>
      </c>
      <c r="C9251" t="s">
        <v>8</v>
      </c>
      <c r="D9251" t="s">
        <v>2411</v>
      </c>
      <c r="E9251">
        <v>0</v>
      </c>
    </row>
    <row r="9252" spans="1:5" x14ac:dyDescent="0.3">
      <c r="A9252">
        <v>45800227</v>
      </c>
      <c r="B9252" t="s">
        <v>529</v>
      </c>
      <c r="C9252" t="s">
        <v>8</v>
      </c>
      <c r="D9252" t="s">
        <v>2412</v>
      </c>
      <c r="E9252">
        <v>0</v>
      </c>
    </row>
    <row r="9253" spans="1:5" x14ac:dyDescent="0.3">
      <c r="A9253">
        <v>45800227</v>
      </c>
      <c r="B9253" t="s">
        <v>529</v>
      </c>
      <c r="C9253" t="s">
        <v>8</v>
      </c>
      <c r="D9253" t="s">
        <v>2413</v>
      </c>
      <c r="E9253">
        <v>0</v>
      </c>
    </row>
    <row r="9254" spans="1:5" x14ac:dyDescent="0.3">
      <c r="A9254">
        <v>45800206</v>
      </c>
      <c r="B9254" t="s">
        <v>531</v>
      </c>
      <c r="C9254" t="s">
        <v>8</v>
      </c>
      <c r="D9254" t="s">
        <v>2378</v>
      </c>
      <c r="E9254">
        <v>0</v>
      </c>
    </row>
    <row r="9255" spans="1:5" x14ac:dyDescent="0.3">
      <c r="A9255">
        <v>45800206</v>
      </c>
      <c r="B9255" t="s">
        <v>531</v>
      </c>
      <c r="C9255" t="s">
        <v>8</v>
      </c>
      <c r="D9255" t="s">
        <v>2379</v>
      </c>
      <c r="E9255">
        <v>0</v>
      </c>
    </row>
    <row r="9256" spans="1:5" x14ac:dyDescent="0.3">
      <c r="A9256">
        <v>45800206</v>
      </c>
      <c r="B9256" t="s">
        <v>531</v>
      </c>
      <c r="C9256" t="s">
        <v>8</v>
      </c>
      <c r="D9256" t="s">
        <v>2380</v>
      </c>
      <c r="E9256">
        <v>0</v>
      </c>
    </row>
    <row r="9257" spans="1:5" x14ac:dyDescent="0.3">
      <c r="A9257">
        <v>45800206</v>
      </c>
      <c r="B9257" t="s">
        <v>531</v>
      </c>
      <c r="C9257" t="s">
        <v>8</v>
      </c>
      <c r="D9257" t="s">
        <v>2381</v>
      </c>
      <c r="E9257">
        <v>0</v>
      </c>
    </row>
    <row r="9258" spans="1:5" x14ac:dyDescent="0.3">
      <c r="A9258">
        <v>45800206</v>
      </c>
      <c r="B9258" t="s">
        <v>531</v>
      </c>
      <c r="C9258" t="s">
        <v>8</v>
      </c>
      <c r="D9258" t="s">
        <v>2382</v>
      </c>
      <c r="E9258">
        <v>0</v>
      </c>
    </row>
    <row r="9259" spans="1:5" x14ac:dyDescent="0.3">
      <c r="A9259">
        <v>45800206</v>
      </c>
      <c r="B9259" t="s">
        <v>531</v>
      </c>
      <c r="C9259" t="s">
        <v>8</v>
      </c>
      <c r="D9259" t="s">
        <v>2383</v>
      </c>
      <c r="E9259">
        <v>0</v>
      </c>
    </row>
    <row r="9260" spans="1:5" x14ac:dyDescent="0.3">
      <c r="A9260">
        <v>45800206</v>
      </c>
      <c r="B9260" t="s">
        <v>531</v>
      </c>
      <c r="C9260" t="s">
        <v>8</v>
      </c>
      <c r="D9260" t="s">
        <v>2384</v>
      </c>
      <c r="E9260">
        <v>0</v>
      </c>
    </row>
    <row r="9261" spans="1:5" x14ac:dyDescent="0.3">
      <c r="A9261">
        <v>45800206</v>
      </c>
      <c r="B9261" t="s">
        <v>531</v>
      </c>
      <c r="C9261" t="s">
        <v>8</v>
      </c>
      <c r="D9261" t="s">
        <v>2385</v>
      </c>
      <c r="E9261">
        <v>0</v>
      </c>
    </row>
    <row r="9262" spans="1:5" x14ac:dyDescent="0.3">
      <c r="A9262">
        <v>45800206</v>
      </c>
      <c r="B9262" t="s">
        <v>531</v>
      </c>
      <c r="C9262" t="s">
        <v>8</v>
      </c>
      <c r="D9262" t="s">
        <v>2386</v>
      </c>
      <c r="E9262">
        <v>0</v>
      </c>
    </row>
    <row r="9263" spans="1:5" x14ac:dyDescent="0.3">
      <c r="A9263">
        <v>45800206</v>
      </c>
      <c r="B9263" t="s">
        <v>531</v>
      </c>
      <c r="C9263" t="s">
        <v>8</v>
      </c>
      <c r="D9263" t="s">
        <v>2387</v>
      </c>
      <c r="E9263">
        <v>0</v>
      </c>
    </row>
    <row r="9264" spans="1:5" x14ac:dyDescent="0.3">
      <c r="A9264">
        <v>45800206</v>
      </c>
      <c r="B9264" t="s">
        <v>531</v>
      </c>
      <c r="C9264" t="s">
        <v>8</v>
      </c>
      <c r="D9264" t="s">
        <v>2388</v>
      </c>
      <c r="E9264">
        <v>0</v>
      </c>
    </row>
    <row r="9265" spans="1:5" x14ac:dyDescent="0.3">
      <c r="A9265">
        <v>45800206</v>
      </c>
      <c r="B9265" t="s">
        <v>531</v>
      </c>
      <c r="C9265" t="s">
        <v>8</v>
      </c>
      <c r="D9265" t="s">
        <v>2389</v>
      </c>
      <c r="E9265">
        <v>0</v>
      </c>
    </row>
    <row r="9266" spans="1:5" x14ac:dyDescent="0.3">
      <c r="A9266">
        <v>45800206</v>
      </c>
      <c r="B9266" t="s">
        <v>531</v>
      </c>
      <c r="C9266" t="s">
        <v>8</v>
      </c>
      <c r="D9266" t="s">
        <v>2390</v>
      </c>
      <c r="E9266">
        <v>0</v>
      </c>
    </row>
    <row r="9267" spans="1:5" x14ac:dyDescent="0.3">
      <c r="A9267">
        <v>45800206</v>
      </c>
      <c r="B9267" t="s">
        <v>531</v>
      </c>
      <c r="C9267" t="s">
        <v>8</v>
      </c>
      <c r="D9267" t="s">
        <v>2391</v>
      </c>
      <c r="E9267">
        <v>0</v>
      </c>
    </row>
    <row r="9268" spans="1:5" x14ac:dyDescent="0.3">
      <c r="A9268">
        <v>45800206</v>
      </c>
      <c r="B9268" t="s">
        <v>531</v>
      </c>
      <c r="C9268" t="s">
        <v>8</v>
      </c>
      <c r="D9268" t="s">
        <v>2392</v>
      </c>
      <c r="E9268">
        <v>0</v>
      </c>
    </row>
    <row r="9269" spans="1:5" x14ac:dyDescent="0.3">
      <c r="A9269">
        <v>45800206</v>
      </c>
      <c r="B9269" t="s">
        <v>531</v>
      </c>
      <c r="C9269" t="s">
        <v>8</v>
      </c>
      <c r="D9269" t="s">
        <v>2393</v>
      </c>
      <c r="E9269">
        <v>0</v>
      </c>
    </row>
    <row r="9270" spans="1:5" x14ac:dyDescent="0.3">
      <c r="A9270">
        <v>45800206</v>
      </c>
      <c r="B9270" t="s">
        <v>531</v>
      </c>
      <c r="C9270" t="s">
        <v>8</v>
      </c>
      <c r="D9270" t="s">
        <v>2394</v>
      </c>
      <c r="E9270">
        <v>0</v>
      </c>
    </row>
    <row r="9271" spans="1:5" x14ac:dyDescent="0.3">
      <c r="A9271">
        <v>45800206</v>
      </c>
      <c r="B9271" t="s">
        <v>531</v>
      </c>
      <c r="C9271" t="s">
        <v>8</v>
      </c>
      <c r="D9271" t="s">
        <v>2395</v>
      </c>
      <c r="E9271">
        <v>0</v>
      </c>
    </row>
    <row r="9272" spans="1:5" x14ac:dyDescent="0.3">
      <c r="A9272">
        <v>45800206</v>
      </c>
      <c r="B9272" t="s">
        <v>531</v>
      </c>
      <c r="C9272" t="s">
        <v>8</v>
      </c>
      <c r="D9272" t="s">
        <v>2396</v>
      </c>
      <c r="E9272">
        <v>0</v>
      </c>
    </row>
    <row r="9273" spans="1:5" x14ac:dyDescent="0.3">
      <c r="A9273">
        <v>45800206</v>
      </c>
      <c r="B9273" t="s">
        <v>531</v>
      </c>
      <c r="C9273" t="s">
        <v>8</v>
      </c>
      <c r="D9273" t="s">
        <v>2397</v>
      </c>
      <c r="E9273">
        <v>0</v>
      </c>
    </row>
    <row r="9274" spans="1:5" x14ac:dyDescent="0.3">
      <c r="A9274">
        <v>45800206</v>
      </c>
      <c r="B9274" t="s">
        <v>531</v>
      </c>
      <c r="C9274" t="s">
        <v>8</v>
      </c>
      <c r="D9274" t="s">
        <v>2398</v>
      </c>
      <c r="E9274">
        <v>0</v>
      </c>
    </row>
    <row r="9275" spans="1:5" x14ac:dyDescent="0.3">
      <c r="A9275">
        <v>45800206</v>
      </c>
      <c r="B9275" t="s">
        <v>531</v>
      </c>
      <c r="C9275" t="s">
        <v>8</v>
      </c>
      <c r="D9275" t="s">
        <v>2399</v>
      </c>
      <c r="E9275">
        <v>0</v>
      </c>
    </row>
    <row r="9276" spans="1:5" x14ac:dyDescent="0.3">
      <c r="A9276">
        <v>45800206</v>
      </c>
      <c r="B9276" t="s">
        <v>531</v>
      </c>
      <c r="C9276" t="s">
        <v>8</v>
      </c>
      <c r="D9276" t="s">
        <v>2400</v>
      </c>
      <c r="E9276">
        <v>0</v>
      </c>
    </row>
    <row r="9277" spans="1:5" x14ac:dyDescent="0.3">
      <c r="A9277">
        <v>45800206</v>
      </c>
      <c r="B9277" t="s">
        <v>531</v>
      </c>
      <c r="C9277" t="s">
        <v>8</v>
      </c>
      <c r="D9277" t="s">
        <v>2401</v>
      </c>
      <c r="E9277">
        <v>0</v>
      </c>
    </row>
    <row r="9278" spans="1:5" x14ac:dyDescent="0.3">
      <c r="A9278">
        <v>45800206</v>
      </c>
      <c r="B9278" t="s">
        <v>531</v>
      </c>
      <c r="C9278" t="s">
        <v>8</v>
      </c>
      <c r="D9278" t="s">
        <v>2402</v>
      </c>
      <c r="E9278">
        <v>0</v>
      </c>
    </row>
    <row r="9279" spans="1:5" x14ac:dyDescent="0.3">
      <c r="A9279">
        <v>45800206</v>
      </c>
      <c r="B9279" t="s">
        <v>531</v>
      </c>
      <c r="C9279" t="s">
        <v>8</v>
      </c>
      <c r="D9279" t="s">
        <v>2403</v>
      </c>
      <c r="E9279">
        <v>0</v>
      </c>
    </row>
    <row r="9280" spans="1:5" x14ac:dyDescent="0.3">
      <c r="A9280">
        <v>45800206</v>
      </c>
      <c r="B9280" t="s">
        <v>531</v>
      </c>
      <c r="C9280" t="s">
        <v>8</v>
      </c>
      <c r="D9280" t="s">
        <v>2404</v>
      </c>
      <c r="E9280">
        <v>0</v>
      </c>
    </row>
    <row r="9281" spans="1:5" x14ac:dyDescent="0.3">
      <c r="A9281">
        <v>45800206</v>
      </c>
      <c r="B9281" t="s">
        <v>531</v>
      </c>
      <c r="C9281" t="s">
        <v>8</v>
      </c>
      <c r="D9281" t="s">
        <v>2405</v>
      </c>
      <c r="E9281">
        <v>0</v>
      </c>
    </row>
    <row r="9282" spans="1:5" x14ac:dyDescent="0.3">
      <c r="A9282">
        <v>45800206</v>
      </c>
      <c r="B9282" t="s">
        <v>531</v>
      </c>
      <c r="C9282" t="s">
        <v>8</v>
      </c>
      <c r="D9282" t="s">
        <v>2406</v>
      </c>
      <c r="E9282">
        <v>-1</v>
      </c>
    </row>
    <row r="9283" spans="1:5" x14ac:dyDescent="0.3">
      <c r="A9283">
        <v>45800206</v>
      </c>
      <c r="B9283" t="s">
        <v>531</v>
      </c>
      <c r="C9283" t="s">
        <v>8</v>
      </c>
      <c r="D9283" t="s">
        <v>2407</v>
      </c>
      <c r="E9283">
        <v>1</v>
      </c>
    </row>
    <row r="9284" spans="1:5" x14ac:dyDescent="0.3">
      <c r="A9284">
        <v>45800206</v>
      </c>
      <c r="B9284" t="s">
        <v>531</v>
      </c>
      <c r="C9284" t="s">
        <v>8</v>
      </c>
      <c r="D9284" t="s">
        <v>2408</v>
      </c>
      <c r="E9284">
        <v>0</v>
      </c>
    </row>
    <row r="9285" spans="1:5" x14ac:dyDescent="0.3">
      <c r="A9285">
        <v>45800206</v>
      </c>
      <c r="B9285" t="s">
        <v>531</v>
      </c>
      <c r="C9285" t="s">
        <v>8</v>
      </c>
      <c r="D9285" t="s">
        <v>2409</v>
      </c>
      <c r="E9285">
        <v>0</v>
      </c>
    </row>
    <row r="9286" spans="1:5" x14ac:dyDescent="0.3">
      <c r="A9286">
        <v>45800206</v>
      </c>
      <c r="B9286" t="s">
        <v>531</v>
      </c>
      <c r="C9286" t="s">
        <v>8</v>
      </c>
      <c r="D9286" t="s">
        <v>2410</v>
      </c>
      <c r="E9286">
        <v>0</v>
      </c>
    </row>
    <row r="9287" spans="1:5" x14ac:dyDescent="0.3">
      <c r="A9287">
        <v>45800206</v>
      </c>
      <c r="B9287" t="s">
        <v>531</v>
      </c>
      <c r="C9287" t="s">
        <v>8</v>
      </c>
      <c r="D9287" t="s">
        <v>2411</v>
      </c>
      <c r="E9287">
        <v>0</v>
      </c>
    </row>
    <row r="9288" spans="1:5" x14ac:dyDescent="0.3">
      <c r="A9288">
        <v>45800206</v>
      </c>
      <c r="B9288" t="s">
        <v>531</v>
      </c>
      <c r="C9288" t="s">
        <v>8</v>
      </c>
      <c r="D9288" t="s">
        <v>2412</v>
      </c>
      <c r="E9288">
        <v>0</v>
      </c>
    </row>
    <row r="9289" spans="1:5" x14ac:dyDescent="0.3">
      <c r="A9289">
        <v>45800206</v>
      </c>
      <c r="B9289" t="s">
        <v>531</v>
      </c>
      <c r="C9289" t="s">
        <v>8</v>
      </c>
      <c r="D9289" t="s">
        <v>2413</v>
      </c>
      <c r="E9289">
        <v>0</v>
      </c>
    </row>
    <row r="9290" spans="1:5" x14ac:dyDescent="0.3">
      <c r="A9290">
        <v>1010012</v>
      </c>
      <c r="B9290" t="s">
        <v>533</v>
      </c>
      <c r="C9290" t="s">
        <v>20</v>
      </c>
      <c r="D9290" t="s">
        <v>2378</v>
      </c>
      <c r="E9290">
        <v>-963.05</v>
      </c>
    </row>
    <row r="9291" spans="1:5" x14ac:dyDescent="0.3">
      <c r="A9291">
        <v>1010012</v>
      </c>
      <c r="B9291" t="s">
        <v>533</v>
      </c>
      <c r="C9291" t="s">
        <v>20</v>
      </c>
      <c r="D9291" t="s">
        <v>2379</v>
      </c>
      <c r="E9291">
        <v>-1170.3499999999999</v>
      </c>
    </row>
    <row r="9292" spans="1:5" x14ac:dyDescent="0.3">
      <c r="A9292">
        <v>1010012</v>
      </c>
      <c r="B9292" t="s">
        <v>533</v>
      </c>
      <c r="C9292" t="s">
        <v>20</v>
      </c>
      <c r="D9292" t="s">
        <v>2380</v>
      </c>
      <c r="E9292">
        <v>-1279.5999999999999</v>
      </c>
    </row>
    <row r="9293" spans="1:5" x14ac:dyDescent="0.3">
      <c r="A9293">
        <v>1010012</v>
      </c>
      <c r="B9293" t="s">
        <v>533</v>
      </c>
      <c r="C9293" t="s">
        <v>20</v>
      </c>
      <c r="D9293" t="s">
        <v>2381</v>
      </c>
      <c r="E9293">
        <v>-534.29999999999995</v>
      </c>
    </row>
    <row r="9294" spans="1:5" x14ac:dyDescent="0.3">
      <c r="A9294">
        <v>1010012</v>
      </c>
      <c r="B9294" t="s">
        <v>533</v>
      </c>
      <c r="C9294" t="s">
        <v>20</v>
      </c>
      <c r="D9294" t="s">
        <v>2382</v>
      </c>
      <c r="E9294">
        <v>-1162.4000000000001</v>
      </c>
    </row>
    <row r="9295" spans="1:5" x14ac:dyDescent="0.3">
      <c r="A9295">
        <v>1010012</v>
      </c>
      <c r="B9295" t="s">
        <v>533</v>
      </c>
      <c r="C9295" t="s">
        <v>20</v>
      </c>
      <c r="D9295" t="s">
        <v>2383</v>
      </c>
      <c r="E9295">
        <v>-680.85</v>
      </c>
    </row>
    <row r="9296" spans="1:5" x14ac:dyDescent="0.3">
      <c r="A9296">
        <v>1010012</v>
      </c>
      <c r="B9296" t="s">
        <v>533</v>
      </c>
      <c r="C9296" t="s">
        <v>20</v>
      </c>
      <c r="D9296" t="s">
        <v>2384</v>
      </c>
      <c r="E9296">
        <v>-446.45</v>
      </c>
    </row>
    <row r="9297" spans="1:5" x14ac:dyDescent="0.3">
      <c r="A9297">
        <v>1010012</v>
      </c>
      <c r="B9297" t="s">
        <v>533</v>
      </c>
      <c r="C9297" t="s">
        <v>20</v>
      </c>
      <c r="D9297" t="s">
        <v>2385</v>
      </c>
      <c r="E9297">
        <v>-1051.5</v>
      </c>
    </row>
    <row r="9298" spans="1:5" x14ac:dyDescent="0.3">
      <c r="A9298">
        <v>1010012</v>
      </c>
      <c r="B9298" t="s">
        <v>533</v>
      </c>
      <c r="C9298" t="s">
        <v>20</v>
      </c>
      <c r="D9298" t="s">
        <v>2386</v>
      </c>
      <c r="E9298">
        <v>-1149.9000000000001</v>
      </c>
    </row>
    <row r="9299" spans="1:5" x14ac:dyDescent="0.3">
      <c r="A9299">
        <v>1010012</v>
      </c>
      <c r="B9299" t="s">
        <v>533</v>
      </c>
      <c r="C9299" t="s">
        <v>20</v>
      </c>
      <c r="D9299" t="s">
        <v>2387</v>
      </c>
      <c r="E9299">
        <v>-1294.8</v>
      </c>
    </row>
    <row r="9300" spans="1:5" x14ac:dyDescent="0.3">
      <c r="A9300">
        <v>1010012</v>
      </c>
      <c r="B9300" t="s">
        <v>533</v>
      </c>
      <c r="C9300" t="s">
        <v>20</v>
      </c>
      <c r="D9300" t="s">
        <v>2388</v>
      </c>
      <c r="E9300">
        <v>-731.35</v>
      </c>
    </row>
    <row r="9301" spans="1:5" x14ac:dyDescent="0.3">
      <c r="A9301">
        <v>1010012</v>
      </c>
      <c r="B9301" t="s">
        <v>533</v>
      </c>
      <c r="C9301" t="s">
        <v>20</v>
      </c>
      <c r="D9301" t="s">
        <v>2389</v>
      </c>
      <c r="E9301">
        <v>-574.4</v>
      </c>
    </row>
    <row r="9302" spans="1:5" x14ac:dyDescent="0.3">
      <c r="A9302">
        <v>1010012</v>
      </c>
      <c r="B9302" t="s">
        <v>533</v>
      </c>
      <c r="C9302" t="s">
        <v>20</v>
      </c>
      <c r="D9302" t="s">
        <v>2390</v>
      </c>
      <c r="E9302">
        <v>-644.1</v>
      </c>
    </row>
    <row r="9303" spans="1:5" x14ac:dyDescent="0.3">
      <c r="A9303">
        <v>1010012</v>
      </c>
      <c r="B9303" t="s">
        <v>533</v>
      </c>
      <c r="C9303" t="s">
        <v>20</v>
      </c>
      <c r="D9303" t="s">
        <v>2391</v>
      </c>
      <c r="E9303">
        <v>-743.25</v>
      </c>
    </row>
    <row r="9304" spans="1:5" x14ac:dyDescent="0.3">
      <c r="A9304">
        <v>1010012</v>
      </c>
      <c r="B9304" t="s">
        <v>533</v>
      </c>
      <c r="C9304" t="s">
        <v>20</v>
      </c>
      <c r="D9304" t="s">
        <v>2392</v>
      </c>
      <c r="E9304">
        <v>-696.5</v>
      </c>
    </row>
    <row r="9305" spans="1:5" x14ac:dyDescent="0.3">
      <c r="A9305">
        <v>1010012</v>
      </c>
      <c r="B9305" t="s">
        <v>533</v>
      </c>
      <c r="C9305" t="s">
        <v>20</v>
      </c>
      <c r="D9305" t="s">
        <v>2393</v>
      </c>
      <c r="E9305">
        <v>-335.4</v>
      </c>
    </row>
    <row r="9306" spans="1:5" x14ac:dyDescent="0.3">
      <c r="A9306">
        <v>1010012</v>
      </c>
      <c r="B9306" t="s">
        <v>533</v>
      </c>
      <c r="C9306" t="s">
        <v>20</v>
      </c>
      <c r="D9306" t="s">
        <v>2394</v>
      </c>
      <c r="E9306">
        <v>-365.95</v>
      </c>
    </row>
    <row r="9307" spans="1:5" x14ac:dyDescent="0.3">
      <c r="A9307">
        <v>1010012</v>
      </c>
      <c r="B9307" t="s">
        <v>533</v>
      </c>
      <c r="C9307" t="s">
        <v>20</v>
      </c>
      <c r="D9307" t="s">
        <v>2395</v>
      </c>
      <c r="E9307">
        <v>-440.9</v>
      </c>
    </row>
    <row r="9308" spans="1:5" x14ac:dyDescent="0.3">
      <c r="A9308">
        <v>1010012</v>
      </c>
      <c r="B9308" t="s">
        <v>533</v>
      </c>
      <c r="C9308" t="s">
        <v>20</v>
      </c>
      <c r="D9308" t="s">
        <v>2396</v>
      </c>
      <c r="E9308">
        <v>-501.3</v>
      </c>
    </row>
    <row r="9309" spans="1:5" x14ac:dyDescent="0.3">
      <c r="A9309">
        <v>1010012</v>
      </c>
      <c r="B9309" t="s">
        <v>533</v>
      </c>
      <c r="C9309" t="s">
        <v>20</v>
      </c>
      <c r="D9309" t="s">
        <v>2397</v>
      </c>
      <c r="E9309">
        <v>-304.35000000000002</v>
      </c>
    </row>
    <row r="9310" spans="1:5" x14ac:dyDescent="0.3">
      <c r="A9310">
        <v>1010012</v>
      </c>
      <c r="B9310" t="s">
        <v>533</v>
      </c>
      <c r="C9310" t="s">
        <v>20</v>
      </c>
      <c r="D9310" t="s">
        <v>2398</v>
      </c>
      <c r="E9310">
        <v>-656.4</v>
      </c>
    </row>
    <row r="9311" spans="1:5" x14ac:dyDescent="0.3">
      <c r="A9311">
        <v>1010012</v>
      </c>
      <c r="B9311" t="s">
        <v>533</v>
      </c>
      <c r="C9311" t="s">
        <v>20</v>
      </c>
      <c r="D9311" t="s">
        <v>2399</v>
      </c>
      <c r="E9311">
        <v>-846.25</v>
      </c>
    </row>
    <row r="9312" spans="1:5" x14ac:dyDescent="0.3">
      <c r="A9312">
        <v>1010012</v>
      </c>
      <c r="B9312" t="s">
        <v>533</v>
      </c>
      <c r="C9312" t="s">
        <v>20</v>
      </c>
      <c r="D9312" t="s">
        <v>2400</v>
      </c>
      <c r="E9312">
        <v>-799.25</v>
      </c>
    </row>
    <row r="9313" spans="1:5" x14ac:dyDescent="0.3">
      <c r="A9313">
        <v>1010012</v>
      </c>
      <c r="B9313" t="s">
        <v>533</v>
      </c>
      <c r="C9313" t="s">
        <v>20</v>
      </c>
      <c r="D9313" t="s">
        <v>2401</v>
      </c>
      <c r="E9313">
        <v>-742.05</v>
      </c>
    </row>
    <row r="9314" spans="1:5" x14ac:dyDescent="0.3">
      <c r="A9314">
        <v>1010012</v>
      </c>
      <c r="B9314" t="s">
        <v>533</v>
      </c>
      <c r="C9314" t="s">
        <v>20</v>
      </c>
      <c r="D9314" t="s">
        <v>2402</v>
      </c>
      <c r="E9314">
        <v>-1055.3499999999999</v>
      </c>
    </row>
    <row r="9315" spans="1:5" x14ac:dyDescent="0.3">
      <c r="A9315">
        <v>1010012</v>
      </c>
      <c r="B9315" t="s">
        <v>533</v>
      </c>
      <c r="C9315" t="s">
        <v>20</v>
      </c>
      <c r="D9315" t="s">
        <v>2403</v>
      </c>
      <c r="E9315">
        <v>-866.35</v>
      </c>
    </row>
    <row r="9316" spans="1:5" x14ac:dyDescent="0.3">
      <c r="A9316">
        <v>1010012</v>
      </c>
      <c r="B9316" t="s">
        <v>533</v>
      </c>
      <c r="C9316" t="s">
        <v>20</v>
      </c>
      <c r="D9316" t="s">
        <v>2404</v>
      </c>
      <c r="E9316">
        <v>-823.35</v>
      </c>
    </row>
    <row r="9317" spans="1:5" x14ac:dyDescent="0.3">
      <c r="A9317">
        <v>1010012</v>
      </c>
      <c r="B9317" t="s">
        <v>533</v>
      </c>
      <c r="C9317" t="s">
        <v>20</v>
      </c>
      <c r="D9317" t="s">
        <v>2405</v>
      </c>
      <c r="E9317">
        <v>-267.55</v>
      </c>
    </row>
    <row r="9318" spans="1:5" x14ac:dyDescent="0.3">
      <c r="A9318">
        <v>1010012</v>
      </c>
      <c r="B9318" t="s">
        <v>533</v>
      </c>
      <c r="C9318" t="s">
        <v>20</v>
      </c>
      <c r="D9318" t="s">
        <v>2406</v>
      </c>
      <c r="E9318">
        <v>-1326.75</v>
      </c>
    </row>
    <row r="9319" spans="1:5" x14ac:dyDescent="0.3">
      <c r="A9319">
        <v>1010012</v>
      </c>
      <c r="B9319" t="s">
        <v>533</v>
      </c>
      <c r="C9319" t="s">
        <v>20</v>
      </c>
      <c r="D9319" t="s">
        <v>2407</v>
      </c>
      <c r="E9319">
        <v>-961.35</v>
      </c>
    </row>
    <row r="9320" spans="1:5" x14ac:dyDescent="0.3">
      <c r="A9320">
        <v>1010012</v>
      </c>
      <c r="B9320" t="s">
        <v>533</v>
      </c>
      <c r="C9320" t="s">
        <v>20</v>
      </c>
      <c r="D9320" t="s">
        <v>2408</v>
      </c>
      <c r="E9320">
        <v>-506.05</v>
      </c>
    </row>
    <row r="9321" spans="1:5" x14ac:dyDescent="0.3">
      <c r="A9321">
        <v>1010012</v>
      </c>
      <c r="B9321" t="s">
        <v>533</v>
      </c>
      <c r="C9321" t="s">
        <v>20</v>
      </c>
      <c r="D9321" t="s">
        <v>2409</v>
      </c>
      <c r="E9321">
        <v>0</v>
      </c>
    </row>
    <row r="9322" spans="1:5" x14ac:dyDescent="0.3">
      <c r="A9322">
        <v>1010012</v>
      </c>
      <c r="B9322" t="s">
        <v>533</v>
      </c>
      <c r="C9322" t="s">
        <v>20</v>
      </c>
      <c r="D9322" t="s">
        <v>2410</v>
      </c>
      <c r="E9322">
        <v>0</v>
      </c>
    </row>
    <row r="9323" spans="1:5" x14ac:dyDescent="0.3">
      <c r="A9323">
        <v>1010012</v>
      </c>
      <c r="B9323" t="s">
        <v>533</v>
      </c>
      <c r="C9323" t="s">
        <v>20</v>
      </c>
      <c r="D9323" t="s">
        <v>2411</v>
      </c>
      <c r="E9323">
        <v>0</v>
      </c>
    </row>
    <row r="9324" spans="1:5" x14ac:dyDescent="0.3">
      <c r="A9324">
        <v>1010012</v>
      </c>
      <c r="B9324" t="s">
        <v>533</v>
      </c>
      <c r="C9324" t="s">
        <v>20</v>
      </c>
      <c r="D9324" t="s">
        <v>2412</v>
      </c>
      <c r="E9324">
        <v>-628.5</v>
      </c>
    </row>
    <row r="9325" spans="1:5" x14ac:dyDescent="0.3">
      <c r="A9325">
        <v>1010012</v>
      </c>
      <c r="B9325" t="s">
        <v>533</v>
      </c>
      <c r="C9325" t="s">
        <v>20</v>
      </c>
      <c r="D9325" t="s">
        <v>2413</v>
      </c>
      <c r="E9325">
        <v>-257.39999999999998</v>
      </c>
    </row>
    <row r="9326" spans="1:5" x14ac:dyDescent="0.3">
      <c r="A9326">
        <v>20070002</v>
      </c>
      <c r="B9326" t="s">
        <v>535</v>
      </c>
      <c r="C9326" t="s">
        <v>8</v>
      </c>
      <c r="D9326" t="s">
        <v>2378</v>
      </c>
      <c r="E9326">
        <v>-8</v>
      </c>
    </row>
    <row r="9327" spans="1:5" x14ac:dyDescent="0.3">
      <c r="A9327">
        <v>20070002</v>
      </c>
      <c r="B9327" t="s">
        <v>535</v>
      </c>
      <c r="C9327" t="s">
        <v>8</v>
      </c>
      <c r="D9327" t="s">
        <v>2379</v>
      </c>
      <c r="E9327">
        <v>0</v>
      </c>
    </row>
    <row r="9328" spans="1:5" x14ac:dyDescent="0.3">
      <c r="A9328">
        <v>20070002</v>
      </c>
      <c r="B9328" t="s">
        <v>535</v>
      </c>
      <c r="C9328" t="s">
        <v>8</v>
      </c>
      <c r="D9328" t="s">
        <v>2380</v>
      </c>
      <c r="E9328">
        <v>0</v>
      </c>
    </row>
    <row r="9329" spans="1:5" x14ac:dyDescent="0.3">
      <c r="A9329">
        <v>20070002</v>
      </c>
      <c r="B9329" t="s">
        <v>535</v>
      </c>
      <c r="C9329" t="s">
        <v>8</v>
      </c>
      <c r="D9329" t="s">
        <v>2381</v>
      </c>
      <c r="E9329">
        <v>0</v>
      </c>
    </row>
    <row r="9330" spans="1:5" x14ac:dyDescent="0.3">
      <c r="A9330">
        <v>20070002</v>
      </c>
      <c r="B9330" t="s">
        <v>535</v>
      </c>
      <c r="C9330" t="s">
        <v>8</v>
      </c>
      <c r="D9330" t="s">
        <v>2382</v>
      </c>
      <c r="E9330">
        <v>0</v>
      </c>
    </row>
    <row r="9331" spans="1:5" x14ac:dyDescent="0.3">
      <c r="A9331">
        <v>20070002</v>
      </c>
      <c r="B9331" t="s">
        <v>535</v>
      </c>
      <c r="C9331" t="s">
        <v>8</v>
      </c>
      <c r="D9331" t="s">
        <v>2383</v>
      </c>
      <c r="E9331">
        <v>0</v>
      </c>
    </row>
    <row r="9332" spans="1:5" x14ac:dyDescent="0.3">
      <c r="A9332">
        <v>20070002</v>
      </c>
      <c r="B9332" t="s">
        <v>535</v>
      </c>
      <c r="C9332" t="s">
        <v>8</v>
      </c>
      <c r="D9332" t="s">
        <v>2384</v>
      </c>
      <c r="E9332">
        <v>0</v>
      </c>
    </row>
    <row r="9333" spans="1:5" x14ac:dyDescent="0.3">
      <c r="A9333">
        <v>20070002</v>
      </c>
      <c r="B9333" t="s">
        <v>535</v>
      </c>
      <c r="C9333" t="s">
        <v>8</v>
      </c>
      <c r="D9333" t="s">
        <v>2385</v>
      </c>
      <c r="E9333">
        <v>-4</v>
      </c>
    </row>
    <row r="9334" spans="1:5" x14ac:dyDescent="0.3">
      <c r="A9334">
        <v>20070002</v>
      </c>
      <c r="B9334" t="s">
        <v>535</v>
      </c>
      <c r="C9334" t="s">
        <v>8</v>
      </c>
      <c r="D9334" t="s">
        <v>2386</v>
      </c>
      <c r="E9334">
        <v>0</v>
      </c>
    </row>
    <row r="9335" spans="1:5" x14ac:dyDescent="0.3">
      <c r="A9335">
        <v>20070002</v>
      </c>
      <c r="B9335" t="s">
        <v>535</v>
      </c>
      <c r="C9335" t="s">
        <v>8</v>
      </c>
      <c r="D9335" t="s">
        <v>2387</v>
      </c>
      <c r="E9335">
        <v>0</v>
      </c>
    </row>
    <row r="9336" spans="1:5" x14ac:dyDescent="0.3">
      <c r="A9336">
        <v>20070002</v>
      </c>
      <c r="B9336" t="s">
        <v>535</v>
      </c>
      <c r="C9336" t="s">
        <v>8</v>
      </c>
      <c r="D9336" t="s">
        <v>2388</v>
      </c>
      <c r="E9336">
        <v>-4</v>
      </c>
    </row>
    <row r="9337" spans="1:5" x14ac:dyDescent="0.3">
      <c r="A9337">
        <v>20070002</v>
      </c>
      <c r="B9337" t="s">
        <v>535</v>
      </c>
      <c r="C9337" t="s">
        <v>8</v>
      </c>
      <c r="D9337" t="s">
        <v>2389</v>
      </c>
      <c r="E9337">
        <v>0</v>
      </c>
    </row>
    <row r="9338" spans="1:5" x14ac:dyDescent="0.3">
      <c r="A9338">
        <v>20070002</v>
      </c>
      <c r="B9338" t="s">
        <v>535</v>
      </c>
      <c r="C9338" t="s">
        <v>8</v>
      </c>
      <c r="D9338" t="s">
        <v>2390</v>
      </c>
      <c r="E9338">
        <v>0</v>
      </c>
    </row>
    <row r="9339" spans="1:5" x14ac:dyDescent="0.3">
      <c r="A9339">
        <v>20070002</v>
      </c>
      <c r="B9339" t="s">
        <v>535</v>
      </c>
      <c r="C9339" t="s">
        <v>8</v>
      </c>
      <c r="D9339" t="s">
        <v>2391</v>
      </c>
      <c r="E9339">
        <v>-5</v>
      </c>
    </row>
    <row r="9340" spans="1:5" x14ac:dyDescent="0.3">
      <c r="A9340">
        <v>20070002</v>
      </c>
      <c r="B9340" t="s">
        <v>535</v>
      </c>
      <c r="C9340" t="s">
        <v>8</v>
      </c>
      <c r="D9340" t="s">
        <v>2392</v>
      </c>
      <c r="E9340">
        <v>0</v>
      </c>
    </row>
    <row r="9341" spans="1:5" x14ac:dyDescent="0.3">
      <c r="A9341">
        <v>20070002</v>
      </c>
      <c r="B9341" t="s">
        <v>535</v>
      </c>
      <c r="C9341" t="s">
        <v>8</v>
      </c>
      <c r="D9341" t="s">
        <v>2393</v>
      </c>
      <c r="E9341">
        <v>0</v>
      </c>
    </row>
    <row r="9342" spans="1:5" x14ac:dyDescent="0.3">
      <c r="A9342">
        <v>20070002</v>
      </c>
      <c r="B9342" t="s">
        <v>535</v>
      </c>
      <c r="C9342" t="s">
        <v>8</v>
      </c>
      <c r="D9342" t="s">
        <v>2394</v>
      </c>
      <c r="E9342">
        <v>0</v>
      </c>
    </row>
    <row r="9343" spans="1:5" x14ac:dyDescent="0.3">
      <c r="A9343">
        <v>20070002</v>
      </c>
      <c r="B9343" t="s">
        <v>535</v>
      </c>
      <c r="C9343" t="s">
        <v>8</v>
      </c>
      <c r="D9343" t="s">
        <v>2395</v>
      </c>
      <c r="E9343">
        <v>0</v>
      </c>
    </row>
    <row r="9344" spans="1:5" x14ac:dyDescent="0.3">
      <c r="A9344">
        <v>20070002</v>
      </c>
      <c r="B9344" t="s">
        <v>535</v>
      </c>
      <c r="C9344" t="s">
        <v>8</v>
      </c>
      <c r="D9344" t="s">
        <v>2396</v>
      </c>
      <c r="E9344">
        <v>0</v>
      </c>
    </row>
    <row r="9345" spans="1:5" x14ac:dyDescent="0.3">
      <c r="A9345">
        <v>20070002</v>
      </c>
      <c r="B9345" t="s">
        <v>535</v>
      </c>
      <c r="C9345" t="s">
        <v>8</v>
      </c>
      <c r="D9345" t="s">
        <v>2397</v>
      </c>
      <c r="E9345">
        <v>0</v>
      </c>
    </row>
    <row r="9346" spans="1:5" x14ac:dyDescent="0.3">
      <c r="A9346">
        <v>20070002</v>
      </c>
      <c r="B9346" t="s">
        <v>535</v>
      </c>
      <c r="C9346" t="s">
        <v>8</v>
      </c>
      <c r="D9346" t="s">
        <v>2398</v>
      </c>
      <c r="E9346">
        <v>0</v>
      </c>
    </row>
    <row r="9347" spans="1:5" x14ac:dyDescent="0.3">
      <c r="A9347">
        <v>20070002</v>
      </c>
      <c r="B9347" t="s">
        <v>535</v>
      </c>
      <c r="C9347" t="s">
        <v>8</v>
      </c>
      <c r="D9347" t="s">
        <v>2399</v>
      </c>
      <c r="E9347">
        <v>0</v>
      </c>
    </row>
    <row r="9348" spans="1:5" x14ac:dyDescent="0.3">
      <c r="A9348">
        <v>20070002</v>
      </c>
      <c r="B9348" t="s">
        <v>535</v>
      </c>
      <c r="C9348" t="s">
        <v>8</v>
      </c>
      <c r="D9348" t="s">
        <v>2400</v>
      </c>
      <c r="E9348">
        <v>0</v>
      </c>
    </row>
    <row r="9349" spans="1:5" x14ac:dyDescent="0.3">
      <c r="A9349">
        <v>20070002</v>
      </c>
      <c r="B9349" t="s">
        <v>535</v>
      </c>
      <c r="C9349" t="s">
        <v>8</v>
      </c>
      <c r="D9349" t="s">
        <v>2401</v>
      </c>
      <c r="E9349">
        <v>0</v>
      </c>
    </row>
    <row r="9350" spans="1:5" x14ac:dyDescent="0.3">
      <c r="A9350">
        <v>20070002</v>
      </c>
      <c r="B9350" t="s">
        <v>535</v>
      </c>
      <c r="C9350" t="s">
        <v>8</v>
      </c>
      <c r="D9350" t="s">
        <v>2402</v>
      </c>
      <c r="E9350">
        <v>-8</v>
      </c>
    </row>
    <row r="9351" spans="1:5" x14ac:dyDescent="0.3">
      <c r="A9351">
        <v>20070002</v>
      </c>
      <c r="B9351" t="s">
        <v>535</v>
      </c>
      <c r="C9351" t="s">
        <v>8</v>
      </c>
      <c r="D9351" t="s">
        <v>2403</v>
      </c>
      <c r="E9351">
        <v>-13</v>
      </c>
    </row>
    <row r="9352" spans="1:5" x14ac:dyDescent="0.3">
      <c r="A9352">
        <v>20070002</v>
      </c>
      <c r="B9352" t="s">
        <v>535</v>
      </c>
      <c r="C9352" t="s">
        <v>8</v>
      </c>
      <c r="D9352" t="s">
        <v>2404</v>
      </c>
      <c r="E9352">
        <v>0</v>
      </c>
    </row>
    <row r="9353" spans="1:5" x14ac:dyDescent="0.3">
      <c r="A9353">
        <v>20070002</v>
      </c>
      <c r="B9353" t="s">
        <v>535</v>
      </c>
      <c r="C9353" t="s">
        <v>8</v>
      </c>
      <c r="D9353" t="s">
        <v>2405</v>
      </c>
      <c r="E9353">
        <v>0</v>
      </c>
    </row>
    <row r="9354" spans="1:5" x14ac:dyDescent="0.3">
      <c r="A9354">
        <v>20070002</v>
      </c>
      <c r="B9354" t="s">
        <v>535</v>
      </c>
      <c r="C9354" t="s">
        <v>8</v>
      </c>
      <c r="D9354" t="s">
        <v>2406</v>
      </c>
      <c r="E9354">
        <v>0</v>
      </c>
    </row>
    <row r="9355" spans="1:5" x14ac:dyDescent="0.3">
      <c r="A9355">
        <v>20070002</v>
      </c>
      <c r="B9355" t="s">
        <v>535</v>
      </c>
      <c r="C9355" t="s">
        <v>8</v>
      </c>
      <c r="D9355" t="s">
        <v>2407</v>
      </c>
      <c r="E9355">
        <v>0</v>
      </c>
    </row>
    <row r="9356" spans="1:5" x14ac:dyDescent="0.3">
      <c r="A9356">
        <v>20070002</v>
      </c>
      <c r="B9356" t="s">
        <v>535</v>
      </c>
      <c r="C9356" t="s">
        <v>8</v>
      </c>
      <c r="D9356" t="s">
        <v>2408</v>
      </c>
      <c r="E9356">
        <v>0</v>
      </c>
    </row>
    <row r="9357" spans="1:5" x14ac:dyDescent="0.3">
      <c r="A9357">
        <v>20070002</v>
      </c>
      <c r="B9357" t="s">
        <v>535</v>
      </c>
      <c r="C9357" t="s">
        <v>8</v>
      </c>
      <c r="D9357" t="s">
        <v>2409</v>
      </c>
      <c r="E9357">
        <v>0</v>
      </c>
    </row>
    <row r="9358" spans="1:5" x14ac:dyDescent="0.3">
      <c r="A9358">
        <v>20070002</v>
      </c>
      <c r="B9358" t="s">
        <v>535</v>
      </c>
      <c r="C9358" t="s">
        <v>8</v>
      </c>
      <c r="D9358" t="s">
        <v>2410</v>
      </c>
      <c r="E9358">
        <v>0</v>
      </c>
    </row>
    <row r="9359" spans="1:5" x14ac:dyDescent="0.3">
      <c r="A9359">
        <v>20070002</v>
      </c>
      <c r="B9359" t="s">
        <v>535</v>
      </c>
      <c r="C9359" t="s">
        <v>8</v>
      </c>
      <c r="D9359" t="s">
        <v>2411</v>
      </c>
      <c r="E9359">
        <v>0</v>
      </c>
    </row>
    <row r="9360" spans="1:5" x14ac:dyDescent="0.3">
      <c r="A9360">
        <v>20070002</v>
      </c>
      <c r="B9360" t="s">
        <v>535</v>
      </c>
      <c r="C9360" t="s">
        <v>8</v>
      </c>
      <c r="D9360" t="s">
        <v>2412</v>
      </c>
      <c r="E9360">
        <v>0</v>
      </c>
    </row>
    <row r="9361" spans="1:5" x14ac:dyDescent="0.3">
      <c r="A9361">
        <v>20070002</v>
      </c>
      <c r="B9361" t="s">
        <v>535</v>
      </c>
      <c r="C9361" t="s">
        <v>8</v>
      </c>
      <c r="D9361" t="s">
        <v>2413</v>
      </c>
      <c r="E9361">
        <v>0</v>
      </c>
    </row>
    <row r="9362" spans="1:5" x14ac:dyDescent="0.3">
      <c r="A9362">
        <v>23010014</v>
      </c>
      <c r="B9362" t="s">
        <v>537</v>
      </c>
      <c r="C9362" t="s">
        <v>8</v>
      </c>
      <c r="D9362" t="s">
        <v>2378</v>
      </c>
      <c r="E9362">
        <v>-2</v>
      </c>
    </row>
    <row r="9363" spans="1:5" x14ac:dyDescent="0.3">
      <c r="A9363">
        <v>23010014</v>
      </c>
      <c r="B9363" t="s">
        <v>537</v>
      </c>
      <c r="C9363" t="s">
        <v>8</v>
      </c>
      <c r="D9363" t="s">
        <v>2379</v>
      </c>
      <c r="E9363">
        <v>0</v>
      </c>
    </row>
    <row r="9364" spans="1:5" x14ac:dyDescent="0.3">
      <c r="A9364">
        <v>23010014</v>
      </c>
      <c r="B9364" t="s">
        <v>537</v>
      </c>
      <c r="C9364" t="s">
        <v>8</v>
      </c>
      <c r="D9364" t="s">
        <v>2380</v>
      </c>
      <c r="E9364">
        <v>-1</v>
      </c>
    </row>
    <row r="9365" spans="1:5" x14ac:dyDescent="0.3">
      <c r="A9365">
        <v>23010014</v>
      </c>
      <c r="B9365" t="s">
        <v>537</v>
      </c>
      <c r="C9365" t="s">
        <v>8</v>
      </c>
      <c r="D9365" t="s">
        <v>2381</v>
      </c>
      <c r="E9365">
        <v>-2</v>
      </c>
    </row>
    <row r="9366" spans="1:5" x14ac:dyDescent="0.3">
      <c r="A9366">
        <v>23010014</v>
      </c>
      <c r="B9366" t="s">
        <v>537</v>
      </c>
      <c r="C9366" t="s">
        <v>8</v>
      </c>
      <c r="D9366" t="s">
        <v>2382</v>
      </c>
      <c r="E9366">
        <v>0</v>
      </c>
    </row>
    <row r="9367" spans="1:5" x14ac:dyDescent="0.3">
      <c r="A9367">
        <v>23010014</v>
      </c>
      <c r="B9367" t="s">
        <v>537</v>
      </c>
      <c r="C9367" t="s">
        <v>8</v>
      </c>
      <c r="D9367" t="s">
        <v>2383</v>
      </c>
      <c r="E9367">
        <v>0</v>
      </c>
    </row>
    <row r="9368" spans="1:5" x14ac:dyDescent="0.3">
      <c r="A9368">
        <v>23010014</v>
      </c>
      <c r="B9368" t="s">
        <v>537</v>
      </c>
      <c r="C9368" t="s">
        <v>8</v>
      </c>
      <c r="D9368" t="s">
        <v>2384</v>
      </c>
      <c r="E9368">
        <v>0</v>
      </c>
    </row>
    <row r="9369" spans="1:5" x14ac:dyDescent="0.3">
      <c r="A9369">
        <v>23010014</v>
      </c>
      <c r="B9369" t="s">
        <v>537</v>
      </c>
      <c r="C9369" t="s">
        <v>8</v>
      </c>
      <c r="D9369" t="s">
        <v>2385</v>
      </c>
      <c r="E9369">
        <v>0</v>
      </c>
    </row>
    <row r="9370" spans="1:5" x14ac:dyDescent="0.3">
      <c r="A9370">
        <v>23010014</v>
      </c>
      <c r="B9370" t="s">
        <v>537</v>
      </c>
      <c r="C9370" t="s">
        <v>8</v>
      </c>
      <c r="D9370" t="s">
        <v>2386</v>
      </c>
      <c r="E9370">
        <v>-4</v>
      </c>
    </row>
    <row r="9371" spans="1:5" x14ac:dyDescent="0.3">
      <c r="A9371">
        <v>23010014</v>
      </c>
      <c r="B9371" t="s">
        <v>537</v>
      </c>
      <c r="C9371" t="s">
        <v>8</v>
      </c>
      <c r="D9371" t="s">
        <v>2387</v>
      </c>
      <c r="E9371">
        <v>0</v>
      </c>
    </row>
    <row r="9372" spans="1:5" x14ac:dyDescent="0.3">
      <c r="A9372">
        <v>23010014</v>
      </c>
      <c r="B9372" t="s">
        <v>537</v>
      </c>
      <c r="C9372" t="s">
        <v>8</v>
      </c>
      <c r="D9372" t="s">
        <v>2388</v>
      </c>
      <c r="E9372">
        <v>0</v>
      </c>
    </row>
    <row r="9373" spans="1:5" x14ac:dyDescent="0.3">
      <c r="A9373">
        <v>23010014</v>
      </c>
      <c r="B9373" t="s">
        <v>537</v>
      </c>
      <c r="C9373" t="s">
        <v>8</v>
      </c>
      <c r="D9373" t="s">
        <v>2389</v>
      </c>
      <c r="E9373">
        <v>-1</v>
      </c>
    </row>
    <row r="9374" spans="1:5" x14ac:dyDescent="0.3">
      <c r="A9374">
        <v>23010014</v>
      </c>
      <c r="B9374" t="s">
        <v>537</v>
      </c>
      <c r="C9374" t="s">
        <v>8</v>
      </c>
      <c r="D9374" t="s">
        <v>2390</v>
      </c>
      <c r="E9374">
        <v>0</v>
      </c>
    </row>
    <row r="9375" spans="1:5" x14ac:dyDescent="0.3">
      <c r="A9375">
        <v>23010014</v>
      </c>
      <c r="B9375" t="s">
        <v>537</v>
      </c>
      <c r="C9375" t="s">
        <v>8</v>
      </c>
      <c r="D9375" t="s">
        <v>2391</v>
      </c>
      <c r="E9375">
        <v>0</v>
      </c>
    </row>
    <row r="9376" spans="1:5" x14ac:dyDescent="0.3">
      <c r="A9376">
        <v>23010014</v>
      </c>
      <c r="B9376" t="s">
        <v>537</v>
      </c>
      <c r="C9376" t="s">
        <v>8</v>
      </c>
      <c r="D9376" t="s">
        <v>2392</v>
      </c>
      <c r="E9376">
        <v>-4</v>
      </c>
    </row>
    <row r="9377" spans="1:5" x14ac:dyDescent="0.3">
      <c r="A9377">
        <v>23010014</v>
      </c>
      <c r="B9377" t="s">
        <v>537</v>
      </c>
      <c r="C9377" t="s">
        <v>8</v>
      </c>
      <c r="D9377" t="s">
        <v>2393</v>
      </c>
      <c r="E9377">
        <v>0</v>
      </c>
    </row>
    <row r="9378" spans="1:5" x14ac:dyDescent="0.3">
      <c r="A9378">
        <v>23010014</v>
      </c>
      <c r="B9378" t="s">
        <v>537</v>
      </c>
      <c r="C9378" t="s">
        <v>8</v>
      </c>
      <c r="D9378" t="s">
        <v>2394</v>
      </c>
      <c r="E9378">
        <v>0</v>
      </c>
    </row>
    <row r="9379" spans="1:5" x14ac:dyDescent="0.3">
      <c r="A9379">
        <v>23010014</v>
      </c>
      <c r="B9379" t="s">
        <v>537</v>
      </c>
      <c r="C9379" t="s">
        <v>8</v>
      </c>
      <c r="D9379" t="s">
        <v>2395</v>
      </c>
      <c r="E9379">
        <v>0</v>
      </c>
    </row>
    <row r="9380" spans="1:5" x14ac:dyDescent="0.3">
      <c r="A9380">
        <v>23010014</v>
      </c>
      <c r="B9380" t="s">
        <v>537</v>
      </c>
      <c r="C9380" t="s">
        <v>8</v>
      </c>
      <c r="D9380" t="s">
        <v>2396</v>
      </c>
      <c r="E9380">
        <v>0</v>
      </c>
    </row>
    <row r="9381" spans="1:5" x14ac:dyDescent="0.3">
      <c r="A9381">
        <v>23010014</v>
      </c>
      <c r="B9381" t="s">
        <v>537</v>
      </c>
      <c r="C9381" t="s">
        <v>8</v>
      </c>
      <c r="D9381" t="s">
        <v>2397</v>
      </c>
      <c r="E9381">
        <v>-3</v>
      </c>
    </row>
    <row r="9382" spans="1:5" x14ac:dyDescent="0.3">
      <c r="A9382">
        <v>23010014</v>
      </c>
      <c r="B9382" t="s">
        <v>537</v>
      </c>
      <c r="C9382" t="s">
        <v>8</v>
      </c>
      <c r="D9382" t="s">
        <v>2398</v>
      </c>
      <c r="E9382">
        <v>0</v>
      </c>
    </row>
    <row r="9383" spans="1:5" x14ac:dyDescent="0.3">
      <c r="A9383">
        <v>23010014</v>
      </c>
      <c r="B9383" t="s">
        <v>537</v>
      </c>
      <c r="C9383" t="s">
        <v>8</v>
      </c>
      <c r="D9383" t="s">
        <v>2399</v>
      </c>
      <c r="E9383">
        <v>0</v>
      </c>
    </row>
    <row r="9384" spans="1:5" x14ac:dyDescent="0.3">
      <c r="A9384">
        <v>23010014</v>
      </c>
      <c r="B9384" t="s">
        <v>537</v>
      </c>
      <c r="C9384" t="s">
        <v>8</v>
      </c>
      <c r="D9384" t="s">
        <v>2400</v>
      </c>
      <c r="E9384">
        <v>0</v>
      </c>
    </row>
    <row r="9385" spans="1:5" x14ac:dyDescent="0.3">
      <c r="A9385">
        <v>23010014</v>
      </c>
      <c r="B9385" t="s">
        <v>537</v>
      </c>
      <c r="C9385" t="s">
        <v>8</v>
      </c>
      <c r="D9385" t="s">
        <v>2401</v>
      </c>
      <c r="E9385">
        <v>-1</v>
      </c>
    </row>
    <row r="9386" spans="1:5" x14ac:dyDescent="0.3">
      <c r="A9386">
        <v>23010014</v>
      </c>
      <c r="B9386" t="s">
        <v>537</v>
      </c>
      <c r="C9386" t="s">
        <v>8</v>
      </c>
      <c r="D9386" t="s">
        <v>2402</v>
      </c>
      <c r="E9386">
        <v>0</v>
      </c>
    </row>
    <row r="9387" spans="1:5" x14ac:dyDescent="0.3">
      <c r="A9387">
        <v>23010014</v>
      </c>
      <c r="B9387" t="s">
        <v>537</v>
      </c>
      <c r="C9387" t="s">
        <v>8</v>
      </c>
      <c r="D9387" t="s">
        <v>2403</v>
      </c>
      <c r="E9387">
        <v>0</v>
      </c>
    </row>
    <row r="9388" spans="1:5" x14ac:dyDescent="0.3">
      <c r="A9388">
        <v>23010014</v>
      </c>
      <c r="B9388" t="s">
        <v>537</v>
      </c>
      <c r="C9388" t="s">
        <v>8</v>
      </c>
      <c r="D9388" t="s">
        <v>2404</v>
      </c>
      <c r="E9388">
        <v>-1</v>
      </c>
    </row>
    <row r="9389" spans="1:5" x14ac:dyDescent="0.3">
      <c r="A9389">
        <v>23010014</v>
      </c>
      <c r="B9389" t="s">
        <v>537</v>
      </c>
      <c r="C9389" t="s">
        <v>8</v>
      </c>
      <c r="D9389" t="s">
        <v>2405</v>
      </c>
      <c r="E9389">
        <v>0</v>
      </c>
    </row>
    <row r="9390" spans="1:5" x14ac:dyDescent="0.3">
      <c r="A9390">
        <v>23010014</v>
      </c>
      <c r="B9390" t="s">
        <v>537</v>
      </c>
      <c r="C9390" t="s">
        <v>8</v>
      </c>
      <c r="D9390" t="s">
        <v>2406</v>
      </c>
      <c r="E9390">
        <v>0</v>
      </c>
    </row>
    <row r="9391" spans="1:5" x14ac:dyDescent="0.3">
      <c r="A9391">
        <v>23010014</v>
      </c>
      <c r="B9391" t="s">
        <v>537</v>
      </c>
      <c r="C9391" t="s">
        <v>8</v>
      </c>
      <c r="D9391" t="s">
        <v>2407</v>
      </c>
      <c r="E9391">
        <v>-3</v>
      </c>
    </row>
    <row r="9392" spans="1:5" x14ac:dyDescent="0.3">
      <c r="A9392">
        <v>23010014</v>
      </c>
      <c r="B9392" t="s">
        <v>537</v>
      </c>
      <c r="C9392" t="s">
        <v>8</v>
      </c>
      <c r="D9392" t="s">
        <v>2408</v>
      </c>
      <c r="E9392">
        <v>0</v>
      </c>
    </row>
    <row r="9393" spans="1:5" x14ac:dyDescent="0.3">
      <c r="A9393">
        <v>23010014</v>
      </c>
      <c r="B9393" t="s">
        <v>537</v>
      </c>
      <c r="C9393" t="s">
        <v>8</v>
      </c>
      <c r="D9393" t="s">
        <v>2409</v>
      </c>
      <c r="E9393">
        <v>-2</v>
      </c>
    </row>
    <row r="9394" spans="1:5" x14ac:dyDescent="0.3">
      <c r="A9394">
        <v>23010014</v>
      </c>
      <c r="B9394" t="s">
        <v>537</v>
      </c>
      <c r="C9394" t="s">
        <v>8</v>
      </c>
      <c r="D9394" t="s">
        <v>2410</v>
      </c>
      <c r="E9394">
        <v>0</v>
      </c>
    </row>
    <row r="9395" spans="1:5" x14ac:dyDescent="0.3">
      <c r="A9395">
        <v>23010014</v>
      </c>
      <c r="B9395" t="s">
        <v>537</v>
      </c>
      <c r="C9395" t="s">
        <v>8</v>
      </c>
      <c r="D9395" t="s">
        <v>2411</v>
      </c>
      <c r="E9395">
        <v>0</v>
      </c>
    </row>
    <row r="9396" spans="1:5" x14ac:dyDescent="0.3">
      <c r="A9396">
        <v>23010014</v>
      </c>
      <c r="B9396" t="s">
        <v>537</v>
      </c>
      <c r="C9396" t="s">
        <v>8</v>
      </c>
      <c r="D9396" t="s">
        <v>2412</v>
      </c>
      <c r="E9396">
        <v>-1</v>
      </c>
    </row>
    <row r="9397" spans="1:5" x14ac:dyDescent="0.3">
      <c r="A9397">
        <v>23010014</v>
      </c>
      <c r="B9397" t="s">
        <v>537</v>
      </c>
      <c r="C9397" t="s">
        <v>8</v>
      </c>
      <c r="D9397" t="s">
        <v>2413</v>
      </c>
      <c r="E9397">
        <v>-1</v>
      </c>
    </row>
    <row r="9398" spans="1:5" x14ac:dyDescent="0.3">
      <c r="A9398">
        <v>65050023</v>
      </c>
      <c r="B9398" t="s">
        <v>539</v>
      </c>
      <c r="C9398" t="s">
        <v>8</v>
      </c>
      <c r="D9398" t="s">
        <v>2378</v>
      </c>
      <c r="E9398">
        <v>0</v>
      </c>
    </row>
    <row r="9399" spans="1:5" x14ac:dyDescent="0.3">
      <c r="A9399">
        <v>65050023</v>
      </c>
      <c r="B9399" t="s">
        <v>539</v>
      </c>
      <c r="C9399" t="s">
        <v>8</v>
      </c>
      <c r="D9399" t="s">
        <v>2379</v>
      </c>
      <c r="E9399">
        <v>0</v>
      </c>
    </row>
    <row r="9400" spans="1:5" x14ac:dyDescent="0.3">
      <c r="A9400">
        <v>65050023</v>
      </c>
      <c r="B9400" t="s">
        <v>539</v>
      </c>
      <c r="C9400" t="s">
        <v>8</v>
      </c>
      <c r="D9400" t="s">
        <v>2380</v>
      </c>
      <c r="E9400">
        <v>0</v>
      </c>
    </row>
    <row r="9401" spans="1:5" x14ac:dyDescent="0.3">
      <c r="A9401">
        <v>65050023</v>
      </c>
      <c r="B9401" t="s">
        <v>539</v>
      </c>
      <c r="C9401" t="s">
        <v>8</v>
      </c>
      <c r="D9401" t="s">
        <v>2381</v>
      </c>
      <c r="E9401">
        <v>0</v>
      </c>
    </row>
    <row r="9402" spans="1:5" x14ac:dyDescent="0.3">
      <c r="A9402">
        <v>65050023</v>
      </c>
      <c r="B9402" t="s">
        <v>539</v>
      </c>
      <c r="C9402" t="s">
        <v>8</v>
      </c>
      <c r="D9402" t="s">
        <v>2382</v>
      </c>
      <c r="E9402">
        <v>-13</v>
      </c>
    </row>
    <row r="9403" spans="1:5" x14ac:dyDescent="0.3">
      <c r="A9403">
        <v>65050023</v>
      </c>
      <c r="B9403" t="s">
        <v>539</v>
      </c>
      <c r="C9403" t="s">
        <v>8</v>
      </c>
      <c r="D9403" t="s">
        <v>2383</v>
      </c>
      <c r="E9403">
        <v>0</v>
      </c>
    </row>
    <row r="9404" spans="1:5" x14ac:dyDescent="0.3">
      <c r="A9404">
        <v>65050023</v>
      </c>
      <c r="B9404" t="s">
        <v>539</v>
      </c>
      <c r="C9404" t="s">
        <v>8</v>
      </c>
      <c r="D9404" t="s">
        <v>2384</v>
      </c>
      <c r="E9404">
        <v>0</v>
      </c>
    </row>
    <row r="9405" spans="1:5" x14ac:dyDescent="0.3">
      <c r="A9405">
        <v>65050023</v>
      </c>
      <c r="B9405" t="s">
        <v>539</v>
      </c>
      <c r="C9405" t="s">
        <v>8</v>
      </c>
      <c r="D9405" t="s">
        <v>2385</v>
      </c>
      <c r="E9405">
        <v>0</v>
      </c>
    </row>
    <row r="9406" spans="1:5" x14ac:dyDescent="0.3">
      <c r="A9406">
        <v>65050023</v>
      </c>
      <c r="B9406" t="s">
        <v>539</v>
      </c>
      <c r="C9406" t="s">
        <v>8</v>
      </c>
      <c r="D9406" t="s">
        <v>2386</v>
      </c>
      <c r="E9406">
        <v>0</v>
      </c>
    </row>
    <row r="9407" spans="1:5" x14ac:dyDescent="0.3">
      <c r="A9407">
        <v>65050023</v>
      </c>
      <c r="B9407" t="s">
        <v>539</v>
      </c>
      <c r="C9407" t="s">
        <v>8</v>
      </c>
      <c r="D9407" t="s">
        <v>2387</v>
      </c>
      <c r="E9407">
        <v>-3</v>
      </c>
    </row>
    <row r="9408" spans="1:5" x14ac:dyDescent="0.3">
      <c r="A9408">
        <v>65050023</v>
      </c>
      <c r="B9408" t="s">
        <v>539</v>
      </c>
      <c r="C9408" t="s">
        <v>8</v>
      </c>
      <c r="D9408" t="s">
        <v>2388</v>
      </c>
      <c r="E9408">
        <v>-3</v>
      </c>
    </row>
    <row r="9409" spans="1:5" x14ac:dyDescent="0.3">
      <c r="A9409">
        <v>65050023</v>
      </c>
      <c r="B9409" t="s">
        <v>539</v>
      </c>
      <c r="C9409" t="s">
        <v>8</v>
      </c>
      <c r="D9409" t="s">
        <v>2389</v>
      </c>
      <c r="E9409">
        <v>-3</v>
      </c>
    </row>
    <row r="9410" spans="1:5" x14ac:dyDescent="0.3">
      <c r="A9410">
        <v>65050023</v>
      </c>
      <c r="B9410" t="s">
        <v>539</v>
      </c>
      <c r="C9410" t="s">
        <v>8</v>
      </c>
      <c r="D9410" t="s">
        <v>2390</v>
      </c>
      <c r="E9410">
        <v>-3</v>
      </c>
    </row>
    <row r="9411" spans="1:5" x14ac:dyDescent="0.3">
      <c r="A9411">
        <v>65050023</v>
      </c>
      <c r="B9411" t="s">
        <v>539</v>
      </c>
      <c r="C9411" t="s">
        <v>8</v>
      </c>
      <c r="D9411" t="s">
        <v>2391</v>
      </c>
      <c r="E9411">
        <v>0</v>
      </c>
    </row>
    <row r="9412" spans="1:5" x14ac:dyDescent="0.3">
      <c r="A9412">
        <v>65050023</v>
      </c>
      <c r="B9412" t="s">
        <v>539</v>
      </c>
      <c r="C9412" t="s">
        <v>8</v>
      </c>
      <c r="D9412" t="s">
        <v>2392</v>
      </c>
      <c r="E9412">
        <v>0</v>
      </c>
    </row>
    <row r="9413" spans="1:5" x14ac:dyDescent="0.3">
      <c r="A9413">
        <v>65050023</v>
      </c>
      <c r="B9413" t="s">
        <v>539</v>
      </c>
      <c r="C9413" t="s">
        <v>8</v>
      </c>
      <c r="D9413" t="s">
        <v>2393</v>
      </c>
      <c r="E9413">
        <v>-1</v>
      </c>
    </row>
    <row r="9414" spans="1:5" x14ac:dyDescent="0.3">
      <c r="A9414">
        <v>65050023</v>
      </c>
      <c r="B9414" t="s">
        <v>539</v>
      </c>
      <c r="C9414" t="s">
        <v>8</v>
      </c>
      <c r="D9414" t="s">
        <v>2394</v>
      </c>
      <c r="E9414">
        <v>0</v>
      </c>
    </row>
    <row r="9415" spans="1:5" x14ac:dyDescent="0.3">
      <c r="A9415">
        <v>65050023</v>
      </c>
      <c r="B9415" t="s">
        <v>539</v>
      </c>
      <c r="C9415" t="s">
        <v>8</v>
      </c>
      <c r="D9415" t="s">
        <v>2395</v>
      </c>
      <c r="E9415">
        <v>0</v>
      </c>
    </row>
    <row r="9416" spans="1:5" x14ac:dyDescent="0.3">
      <c r="A9416">
        <v>65050023</v>
      </c>
      <c r="B9416" t="s">
        <v>539</v>
      </c>
      <c r="C9416" t="s">
        <v>8</v>
      </c>
      <c r="D9416" t="s">
        <v>2396</v>
      </c>
      <c r="E9416">
        <v>0</v>
      </c>
    </row>
    <row r="9417" spans="1:5" x14ac:dyDescent="0.3">
      <c r="A9417">
        <v>65050023</v>
      </c>
      <c r="B9417" t="s">
        <v>539</v>
      </c>
      <c r="C9417" t="s">
        <v>8</v>
      </c>
      <c r="D9417" t="s">
        <v>2397</v>
      </c>
      <c r="E9417">
        <v>0</v>
      </c>
    </row>
    <row r="9418" spans="1:5" x14ac:dyDescent="0.3">
      <c r="A9418">
        <v>65050023</v>
      </c>
      <c r="B9418" t="s">
        <v>539</v>
      </c>
      <c r="C9418" t="s">
        <v>8</v>
      </c>
      <c r="D9418" t="s">
        <v>2398</v>
      </c>
      <c r="E9418">
        <v>0</v>
      </c>
    </row>
    <row r="9419" spans="1:5" x14ac:dyDescent="0.3">
      <c r="A9419">
        <v>65050023</v>
      </c>
      <c r="B9419" t="s">
        <v>539</v>
      </c>
      <c r="C9419" t="s">
        <v>8</v>
      </c>
      <c r="D9419" t="s">
        <v>2399</v>
      </c>
      <c r="E9419">
        <v>-3</v>
      </c>
    </row>
    <row r="9420" spans="1:5" x14ac:dyDescent="0.3">
      <c r="A9420">
        <v>65050023</v>
      </c>
      <c r="B9420" t="s">
        <v>539</v>
      </c>
      <c r="C9420" t="s">
        <v>8</v>
      </c>
      <c r="D9420" t="s">
        <v>2400</v>
      </c>
      <c r="E9420">
        <v>0</v>
      </c>
    </row>
    <row r="9421" spans="1:5" x14ac:dyDescent="0.3">
      <c r="A9421">
        <v>65050023</v>
      </c>
      <c r="B9421" t="s">
        <v>539</v>
      </c>
      <c r="C9421" t="s">
        <v>8</v>
      </c>
      <c r="D9421" t="s">
        <v>2401</v>
      </c>
      <c r="E9421">
        <v>0</v>
      </c>
    </row>
    <row r="9422" spans="1:5" x14ac:dyDescent="0.3">
      <c r="A9422">
        <v>65050023</v>
      </c>
      <c r="B9422" t="s">
        <v>539</v>
      </c>
      <c r="C9422" t="s">
        <v>8</v>
      </c>
      <c r="D9422" t="s">
        <v>2402</v>
      </c>
      <c r="E9422">
        <v>0</v>
      </c>
    </row>
    <row r="9423" spans="1:5" x14ac:dyDescent="0.3">
      <c r="A9423">
        <v>65050023</v>
      </c>
      <c r="B9423" t="s">
        <v>539</v>
      </c>
      <c r="C9423" t="s">
        <v>8</v>
      </c>
      <c r="D9423" t="s">
        <v>2403</v>
      </c>
      <c r="E9423">
        <v>0</v>
      </c>
    </row>
    <row r="9424" spans="1:5" x14ac:dyDescent="0.3">
      <c r="A9424">
        <v>65050023</v>
      </c>
      <c r="B9424" t="s">
        <v>539</v>
      </c>
      <c r="C9424" t="s">
        <v>8</v>
      </c>
      <c r="D9424" t="s">
        <v>2404</v>
      </c>
      <c r="E9424">
        <v>-6</v>
      </c>
    </row>
    <row r="9425" spans="1:5" x14ac:dyDescent="0.3">
      <c r="A9425">
        <v>65050023</v>
      </c>
      <c r="B9425" t="s">
        <v>539</v>
      </c>
      <c r="C9425" t="s">
        <v>8</v>
      </c>
      <c r="D9425" t="s">
        <v>2405</v>
      </c>
      <c r="E9425">
        <v>0</v>
      </c>
    </row>
    <row r="9426" spans="1:5" x14ac:dyDescent="0.3">
      <c r="A9426">
        <v>65050023</v>
      </c>
      <c r="B9426" t="s">
        <v>539</v>
      </c>
      <c r="C9426" t="s">
        <v>8</v>
      </c>
      <c r="D9426" t="s">
        <v>2406</v>
      </c>
      <c r="E9426">
        <v>0</v>
      </c>
    </row>
    <row r="9427" spans="1:5" x14ac:dyDescent="0.3">
      <c r="A9427">
        <v>65050023</v>
      </c>
      <c r="B9427" t="s">
        <v>539</v>
      </c>
      <c r="C9427" t="s">
        <v>8</v>
      </c>
      <c r="D9427" t="s">
        <v>2407</v>
      </c>
      <c r="E9427">
        <v>0</v>
      </c>
    </row>
    <row r="9428" spans="1:5" x14ac:dyDescent="0.3">
      <c r="A9428">
        <v>65050023</v>
      </c>
      <c r="B9428" t="s">
        <v>539</v>
      </c>
      <c r="C9428" t="s">
        <v>8</v>
      </c>
      <c r="D9428" t="s">
        <v>2408</v>
      </c>
      <c r="E9428">
        <v>0</v>
      </c>
    </row>
    <row r="9429" spans="1:5" x14ac:dyDescent="0.3">
      <c r="A9429">
        <v>65050023</v>
      </c>
      <c r="B9429" t="s">
        <v>539</v>
      </c>
      <c r="C9429" t="s">
        <v>8</v>
      </c>
      <c r="D9429" t="s">
        <v>2409</v>
      </c>
      <c r="E9429">
        <v>0</v>
      </c>
    </row>
    <row r="9430" spans="1:5" x14ac:dyDescent="0.3">
      <c r="A9430">
        <v>65050023</v>
      </c>
      <c r="B9430" t="s">
        <v>539</v>
      </c>
      <c r="C9430" t="s">
        <v>8</v>
      </c>
      <c r="D9430" t="s">
        <v>2410</v>
      </c>
      <c r="E9430">
        <v>0</v>
      </c>
    </row>
    <row r="9431" spans="1:5" x14ac:dyDescent="0.3">
      <c r="A9431">
        <v>65050023</v>
      </c>
      <c r="B9431" t="s">
        <v>539</v>
      </c>
      <c r="C9431" t="s">
        <v>8</v>
      </c>
      <c r="D9431" t="s">
        <v>2411</v>
      </c>
      <c r="E9431">
        <v>0</v>
      </c>
    </row>
    <row r="9432" spans="1:5" x14ac:dyDescent="0.3">
      <c r="A9432">
        <v>65050023</v>
      </c>
      <c r="B9432" t="s">
        <v>539</v>
      </c>
      <c r="C9432" t="s">
        <v>8</v>
      </c>
      <c r="D9432" t="s">
        <v>2412</v>
      </c>
      <c r="E9432">
        <v>0</v>
      </c>
    </row>
    <row r="9433" spans="1:5" x14ac:dyDescent="0.3">
      <c r="A9433">
        <v>65050023</v>
      </c>
      <c r="B9433" t="s">
        <v>539</v>
      </c>
      <c r="C9433" t="s">
        <v>8</v>
      </c>
      <c r="D9433" t="s">
        <v>2413</v>
      </c>
      <c r="E9433">
        <v>0</v>
      </c>
    </row>
    <row r="9434" spans="1:5" x14ac:dyDescent="0.3">
      <c r="A9434">
        <v>90250099</v>
      </c>
      <c r="B9434" t="s">
        <v>541</v>
      </c>
      <c r="C9434" t="s">
        <v>8</v>
      </c>
      <c r="D9434" t="s">
        <v>2378</v>
      </c>
      <c r="E9434">
        <v>0</v>
      </c>
    </row>
    <row r="9435" spans="1:5" x14ac:dyDescent="0.3">
      <c r="A9435">
        <v>90250099</v>
      </c>
      <c r="B9435" t="s">
        <v>541</v>
      </c>
      <c r="C9435" t="s">
        <v>8</v>
      </c>
      <c r="D9435" t="s">
        <v>2379</v>
      </c>
      <c r="E9435">
        <v>0</v>
      </c>
    </row>
    <row r="9436" spans="1:5" x14ac:dyDescent="0.3">
      <c r="A9436">
        <v>90250099</v>
      </c>
      <c r="B9436" t="s">
        <v>541</v>
      </c>
      <c r="C9436" t="s">
        <v>8</v>
      </c>
      <c r="D9436" t="s">
        <v>2380</v>
      </c>
      <c r="E9436">
        <v>0</v>
      </c>
    </row>
    <row r="9437" spans="1:5" x14ac:dyDescent="0.3">
      <c r="A9437">
        <v>90250099</v>
      </c>
      <c r="B9437" t="s">
        <v>541</v>
      </c>
      <c r="C9437" t="s">
        <v>8</v>
      </c>
      <c r="D9437" t="s">
        <v>2381</v>
      </c>
      <c r="E9437">
        <v>0</v>
      </c>
    </row>
    <row r="9438" spans="1:5" x14ac:dyDescent="0.3">
      <c r="A9438">
        <v>90250099</v>
      </c>
      <c r="B9438" t="s">
        <v>541</v>
      </c>
      <c r="C9438" t="s">
        <v>8</v>
      </c>
      <c r="D9438" t="s">
        <v>2382</v>
      </c>
      <c r="E9438">
        <v>0</v>
      </c>
    </row>
    <row r="9439" spans="1:5" x14ac:dyDescent="0.3">
      <c r="A9439">
        <v>90250099</v>
      </c>
      <c r="B9439" t="s">
        <v>541</v>
      </c>
      <c r="C9439" t="s">
        <v>8</v>
      </c>
      <c r="D9439" t="s">
        <v>2383</v>
      </c>
      <c r="E9439">
        <v>0</v>
      </c>
    </row>
    <row r="9440" spans="1:5" x14ac:dyDescent="0.3">
      <c r="A9440">
        <v>90250099</v>
      </c>
      <c r="B9440" t="s">
        <v>541</v>
      </c>
      <c r="C9440" t="s">
        <v>8</v>
      </c>
      <c r="D9440" t="s">
        <v>2384</v>
      </c>
      <c r="E9440">
        <v>0</v>
      </c>
    </row>
    <row r="9441" spans="1:5" x14ac:dyDescent="0.3">
      <c r="A9441">
        <v>90250099</v>
      </c>
      <c r="B9441" t="s">
        <v>541</v>
      </c>
      <c r="C9441" t="s">
        <v>8</v>
      </c>
      <c r="D9441" t="s">
        <v>2385</v>
      </c>
      <c r="E9441">
        <v>0</v>
      </c>
    </row>
    <row r="9442" spans="1:5" x14ac:dyDescent="0.3">
      <c r="A9442">
        <v>90250099</v>
      </c>
      <c r="B9442" t="s">
        <v>541</v>
      </c>
      <c r="C9442" t="s">
        <v>8</v>
      </c>
      <c r="D9442" t="s">
        <v>2386</v>
      </c>
      <c r="E9442">
        <v>0</v>
      </c>
    </row>
    <row r="9443" spans="1:5" x14ac:dyDescent="0.3">
      <c r="A9443">
        <v>90250099</v>
      </c>
      <c r="B9443" t="s">
        <v>541</v>
      </c>
      <c r="C9443" t="s">
        <v>8</v>
      </c>
      <c r="D9443" t="s">
        <v>2387</v>
      </c>
      <c r="E9443">
        <v>0</v>
      </c>
    </row>
    <row r="9444" spans="1:5" x14ac:dyDescent="0.3">
      <c r="A9444">
        <v>90250099</v>
      </c>
      <c r="B9444" t="s">
        <v>541</v>
      </c>
      <c r="C9444" t="s">
        <v>8</v>
      </c>
      <c r="D9444" t="s">
        <v>2388</v>
      </c>
      <c r="E9444">
        <v>0</v>
      </c>
    </row>
    <row r="9445" spans="1:5" x14ac:dyDescent="0.3">
      <c r="A9445">
        <v>90250099</v>
      </c>
      <c r="B9445" t="s">
        <v>541</v>
      </c>
      <c r="C9445" t="s">
        <v>8</v>
      </c>
      <c r="D9445" t="s">
        <v>2389</v>
      </c>
      <c r="E9445">
        <v>0</v>
      </c>
    </row>
    <row r="9446" spans="1:5" x14ac:dyDescent="0.3">
      <c r="A9446">
        <v>90250099</v>
      </c>
      <c r="B9446" t="s">
        <v>541</v>
      </c>
      <c r="C9446" t="s">
        <v>8</v>
      </c>
      <c r="D9446" t="s">
        <v>2390</v>
      </c>
      <c r="E9446">
        <v>0</v>
      </c>
    </row>
    <row r="9447" spans="1:5" x14ac:dyDescent="0.3">
      <c r="A9447">
        <v>90250099</v>
      </c>
      <c r="B9447" t="s">
        <v>541</v>
      </c>
      <c r="C9447" t="s">
        <v>8</v>
      </c>
      <c r="D9447" t="s">
        <v>2391</v>
      </c>
      <c r="E9447">
        <v>0</v>
      </c>
    </row>
    <row r="9448" spans="1:5" x14ac:dyDescent="0.3">
      <c r="A9448">
        <v>90250099</v>
      </c>
      <c r="B9448" t="s">
        <v>541</v>
      </c>
      <c r="C9448" t="s">
        <v>8</v>
      </c>
      <c r="D9448" t="s">
        <v>2392</v>
      </c>
      <c r="E9448">
        <v>0</v>
      </c>
    </row>
    <row r="9449" spans="1:5" x14ac:dyDescent="0.3">
      <c r="A9449">
        <v>90250099</v>
      </c>
      <c r="B9449" t="s">
        <v>541</v>
      </c>
      <c r="C9449" t="s">
        <v>8</v>
      </c>
      <c r="D9449" t="s">
        <v>2393</v>
      </c>
      <c r="E9449">
        <v>0</v>
      </c>
    </row>
    <row r="9450" spans="1:5" x14ac:dyDescent="0.3">
      <c r="A9450">
        <v>90250099</v>
      </c>
      <c r="B9450" t="s">
        <v>541</v>
      </c>
      <c r="C9450" t="s">
        <v>8</v>
      </c>
      <c r="D9450" t="s">
        <v>2394</v>
      </c>
      <c r="E9450">
        <v>0</v>
      </c>
    </row>
    <row r="9451" spans="1:5" x14ac:dyDescent="0.3">
      <c r="A9451">
        <v>90250099</v>
      </c>
      <c r="B9451" t="s">
        <v>541</v>
      </c>
      <c r="C9451" t="s">
        <v>8</v>
      </c>
      <c r="D9451" t="s">
        <v>2395</v>
      </c>
      <c r="E9451">
        <v>0</v>
      </c>
    </row>
    <row r="9452" spans="1:5" x14ac:dyDescent="0.3">
      <c r="A9452">
        <v>90250099</v>
      </c>
      <c r="B9452" t="s">
        <v>541</v>
      </c>
      <c r="C9452" t="s">
        <v>8</v>
      </c>
      <c r="D9452" t="s">
        <v>2396</v>
      </c>
      <c r="E9452">
        <v>0</v>
      </c>
    </row>
    <row r="9453" spans="1:5" x14ac:dyDescent="0.3">
      <c r="A9453">
        <v>90250099</v>
      </c>
      <c r="B9453" t="s">
        <v>541</v>
      </c>
      <c r="C9453" t="s">
        <v>8</v>
      </c>
      <c r="D9453" t="s">
        <v>2397</v>
      </c>
      <c r="E9453">
        <v>0</v>
      </c>
    </row>
    <row r="9454" spans="1:5" x14ac:dyDescent="0.3">
      <c r="A9454">
        <v>90250099</v>
      </c>
      <c r="B9454" t="s">
        <v>541</v>
      </c>
      <c r="C9454" t="s">
        <v>8</v>
      </c>
      <c r="D9454" t="s">
        <v>2398</v>
      </c>
      <c r="E9454">
        <v>0</v>
      </c>
    </row>
    <row r="9455" spans="1:5" x14ac:dyDescent="0.3">
      <c r="A9455">
        <v>90250099</v>
      </c>
      <c r="B9455" t="s">
        <v>541</v>
      </c>
      <c r="C9455" t="s">
        <v>8</v>
      </c>
      <c r="D9455" t="s">
        <v>2399</v>
      </c>
      <c r="E9455">
        <v>0</v>
      </c>
    </row>
    <row r="9456" spans="1:5" x14ac:dyDescent="0.3">
      <c r="A9456">
        <v>90250099</v>
      </c>
      <c r="B9456" t="s">
        <v>541</v>
      </c>
      <c r="C9456" t="s">
        <v>8</v>
      </c>
      <c r="D9456" t="s">
        <v>2400</v>
      </c>
      <c r="E9456">
        <v>0</v>
      </c>
    </row>
    <row r="9457" spans="1:5" x14ac:dyDescent="0.3">
      <c r="A9457">
        <v>90250099</v>
      </c>
      <c r="B9457" t="s">
        <v>541</v>
      </c>
      <c r="C9457" t="s">
        <v>8</v>
      </c>
      <c r="D9457" t="s">
        <v>2401</v>
      </c>
      <c r="E9457">
        <v>0</v>
      </c>
    </row>
    <row r="9458" spans="1:5" x14ac:dyDescent="0.3">
      <c r="A9458">
        <v>90250099</v>
      </c>
      <c r="B9458" t="s">
        <v>541</v>
      </c>
      <c r="C9458" t="s">
        <v>8</v>
      </c>
      <c r="D9458" t="s">
        <v>2402</v>
      </c>
      <c r="E9458">
        <v>0</v>
      </c>
    </row>
    <row r="9459" spans="1:5" x14ac:dyDescent="0.3">
      <c r="A9459">
        <v>90250099</v>
      </c>
      <c r="B9459" t="s">
        <v>541</v>
      </c>
      <c r="C9459" t="s">
        <v>8</v>
      </c>
      <c r="D9459" t="s">
        <v>2403</v>
      </c>
      <c r="E9459">
        <v>0</v>
      </c>
    </row>
    <row r="9460" spans="1:5" x14ac:dyDescent="0.3">
      <c r="A9460">
        <v>90250099</v>
      </c>
      <c r="B9460" t="s">
        <v>541</v>
      </c>
      <c r="C9460" t="s">
        <v>8</v>
      </c>
      <c r="D9460" t="s">
        <v>2404</v>
      </c>
      <c r="E9460">
        <v>0</v>
      </c>
    </row>
    <row r="9461" spans="1:5" x14ac:dyDescent="0.3">
      <c r="A9461">
        <v>90250099</v>
      </c>
      <c r="B9461" t="s">
        <v>541</v>
      </c>
      <c r="C9461" t="s">
        <v>8</v>
      </c>
      <c r="D9461" t="s">
        <v>2405</v>
      </c>
      <c r="E9461">
        <v>0</v>
      </c>
    </row>
    <row r="9462" spans="1:5" x14ac:dyDescent="0.3">
      <c r="A9462">
        <v>90250099</v>
      </c>
      <c r="B9462" t="s">
        <v>541</v>
      </c>
      <c r="C9462" t="s">
        <v>8</v>
      </c>
      <c r="D9462" t="s">
        <v>2406</v>
      </c>
      <c r="E9462">
        <v>0</v>
      </c>
    </row>
    <row r="9463" spans="1:5" x14ac:dyDescent="0.3">
      <c r="A9463">
        <v>90250099</v>
      </c>
      <c r="B9463" t="s">
        <v>541</v>
      </c>
      <c r="C9463" t="s">
        <v>8</v>
      </c>
      <c r="D9463" t="s">
        <v>2407</v>
      </c>
      <c r="E9463">
        <v>-1</v>
      </c>
    </row>
    <row r="9464" spans="1:5" x14ac:dyDescent="0.3">
      <c r="A9464">
        <v>90250099</v>
      </c>
      <c r="B9464" t="s">
        <v>541</v>
      </c>
      <c r="C9464" t="s">
        <v>8</v>
      </c>
      <c r="D9464" t="s">
        <v>2408</v>
      </c>
      <c r="E9464">
        <v>0</v>
      </c>
    </row>
    <row r="9465" spans="1:5" x14ac:dyDescent="0.3">
      <c r="A9465">
        <v>90250099</v>
      </c>
      <c r="B9465" t="s">
        <v>541</v>
      </c>
      <c r="C9465" t="s">
        <v>8</v>
      </c>
      <c r="D9465" t="s">
        <v>2409</v>
      </c>
      <c r="E9465">
        <v>0</v>
      </c>
    </row>
    <row r="9466" spans="1:5" x14ac:dyDescent="0.3">
      <c r="A9466">
        <v>90250099</v>
      </c>
      <c r="B9466" t="s">
        <v>541</v>
      </c>
      <c r="C9466" t="s">
        <v>8</v>
      </c>
      <c r="D9466" t="s">
        <v>2410</v>
      </c>
      <c r="E9466">
        <v>0</v>
      </c>
    </row>
    <row r="9467" spans="1:5" x14ac:dyDescent="0.3">
      <c r="A9467">
        <v>90250099</v>
      </c>
      <c r="B9467" t="s">
        <v>541</v>
      </c>
      <c r="C9467" t="s">
        <v>8</v>
      </c>
      <c r="D9467" t="s">
        <v>2411</v>
      </c>
      <c r="E9467">
        <v>0</v>
      </c>
    </row>
    <row r="9468" spans="1:5" x14ac:dyDescent="0.3">
      <c r="A9468">
        <v>90250099</v>
      </c>
      <c r="B9468" t="s">
        <v>541</v>
      </c>
      <c r="C9468" t="s">
        <v>8</v>
      </c>
      <c r="D9468" t="s">
        <v>2412</v>
      </c>
      <c r="E9468">
        <v>0</v>
      </c>
    </row>
    <row r="9469" spans="1:5" x14ac:dyDescent="0.3">
      <c r="A9469">
        <v>90250099</v>
      </c>
      <c r="B9469" t="s">
        <v>541</v>
      </c>
      <c r="C9469" t="s">
        <v>8</v>
      </c>
      <c r="D9469" t="s">
        <v>2413</v>
      </c>
      <c r="E9469">
        <v>0</v>
      </c>
    </row>
    <row r="9470" spans="1:5" x14ac:dyDescent="0.3">
      <c r="A9470">
        <v>89010024</v>
      </c>
      <c r="B9470" t="s">
        <v>543</v>
      </c>
      <c r="C9470" t="s">
        <v>8</v>
      </c>
      <c r="D9470" t="s">
        <v>2378</v>
      </c>
      <c r="E9470">
        <v>0</v>
      </c>
    </row>
    <row r="9471" spans="1:5" x14ac:dyDescent="0.3">
      <c r="A9471">
        <v>89010024</v>
      </c>
      <c r="B9471" t="s">
        <v>543</v>
      </c>
      <c r="C9471" t="s">
        <v>8</v>
      </c>
      <c r="D9471" t="s">
        <v>2379</v>
      </c>
      <c r="E9471">
        <v>0</v>
      </c>
    </row>
    <row r="9472" spans="1:5" x14ac:dyDescent="0.3">
      <c r="A9472">
        <v>89010024</v>
      </c>
      <c r="B9472" t="s">
        <v>543</v>
      </c>
      <c r="C9472" t="s">
        <v>8</v>
      </c>
      <c r="D9472" t="s">
        <v>2380</v>
      </c>
      <c r="E9472">
        <v>0</v>
      </c>
    </row>
    <row r="9473" spans="1:5" x14ac:dyDescent="0.3">
      <c r="A9473">
        <v>89010024</v>
      </c>
      <c r="B9473" t="s">
        <v>543</v>
      </c>
      <c r="C9473" t="s">
        <v>8</v>
      </c>
      <c r="D9473" t="s">
        <v>2381</v>
      </c>
      <c r="E9473">
        <v>0</v>
      </c>
    </row>
    <row r="9474" spans="1:5" x14ac:dyDescent="0.3">
      <c r="A9474">
        <v>89010024</v>
      </c>
      <c r="B9474" t="s">
        <v>543</v>
      </c>
      <c r="C9474" t="s">
        <v>8</v>
      </c>
      <c r="D9474" t="s">
        <v>2382</v>
      </c>
      <c r="E9474">
        <v>0</v>
      </c>
    </row>
    <row r="9475" spans="1:5" x14ac:dyDescent="0.3">
      <c r="A9475">
        <v>89010024</v>
      </c>
      <c r="B9475" t="s">
        <v>543</v>
      </c>
      <c r="C9475" t="s">
        <v>8</v>
      </c>
      <c r="D9475" t="s">
        <v>2383</v>
      </c>
      <c r="E9475">
        <v>0</v>
      </c>
    </row>
    <row r="9476" spans="1:5" x14ac:dyDescent="0.3">
      <c r="A9476">
        <v>89010024</v>
      </c>
      <c r="B9476" t="s">
        <v>543</v>
      </c>
      <c r="C9476" t="s">
        <v>8</v>
      </c>
      <c r="D9476" t="s">
        <v>2384</v>
      </c>
      <c r="E9476">
        <v>0</v>
      </c>
    </row>
    <row r="9477" spans="1:5" x14ac:dyDescent="0.3">
      <c r="A9477">
        <v>89010024</v>
      </c>
      <c r="B9477" t="s">
        <v>543</v>
      </c>
      <c r="C9477" t="s">
        <v>8</v>
      </c>
      <c r="D9477" t="s">
        <v>2385</v>
      </c>
      <c r="E9477">
        <v>0</v>
      </c>
    </row>
    <row r="9478" spans="1:5" x14ac:dyDescent="0.3">
      <c r="A9478">
        <v>89010024</v>
      </c>
      <c r="B9478" t="s">
        <v>543</v>
      </c>
      <c r="C9478" t="s">
        <v>8</v>
      </c>
      <c r="D9478" t="s">
        <v>2386</v>
      </c>
      <c r="E9478">
        <v>0</v>
      </c>
    </row>
    <row r="9479" spans="1:5" x14ac:dyDescent="0.3">
      <c r="A9479">
        <v>89010024</v>
      </c>
      <c r="B9479" t="s">
        <v>543</v>
      </c>
      <c r="C9479" t="s">
        <v>8</v>
      </c>
      <c r="D9479" t="s">
        <v>2387</v>
      </c>
      <c r="E9479">
        <v>0</v>
      </c>
    </row>
    <row r="9480" spans="1:5" x14ac:dyDescent="0.3">
      <c r="A9480">
        <v>89010024</v>
      </c>
      <c r="B9480" t="s">
        <v>543</v>
      </c>
      <c r="C9480" t="s">
        <v>8</v>
      </c>
      <c r="D9480" t="s">
        <v>2388</v>
      </c>
      <c r="E9480">
        <v>0</v>
      </c>
    </row>
    <row r="9481" spans="1:5" x14ac:dyDescent="0.3">
      <c r="A9481">
        <v>89010024</v>
      </c>
      <c r="B9481" t="s">
        <v>543</v>
      </c>
      <c r="C9481" t="s">
        <v>8</v>
      </c>
      <c r="D9481" t="s">
        <v>2389</v>
      </c>
      <c r="E9481">
        <v>0</v>
      </c>
    </row>
    <row r="9482" spans="1:5" x14ac:dyDescent="0.3">
      <c r="A9482">
        <v>89010024</v>
      </c>
      <c r="B9482" t="s">
        <v>543</v>
      </c>
      <c r="C9482" t="s">
        <v>8</v>
      </c>
      <c r="D9482" t="s">
        <v>2390</v>
      </c>
      <c r="E9482">
        <v>0</v>
      </c>
    </row>
    <row r="9483" spans="1:5" x14ac:dyDescent="0.3">
      <c r="A9483">
        <v>89010024</v>
      </c>
      <c r="B9483" t="s">
        <v>543</v>
      </c>
      <c r="C9483" t="s">
        <v>8</v>
      </c>
      <c r="D9483" t="s">
        <v>2391</v>
      </c>
      <c r="E9483">
        <v>0</v>
      </c>
    </row>
    <row r="9484" spans="1:5" x14ac:dyDescent="0.3">
      <c r="A9484">
        <v>89010024</v>
      </c>
      <c r="B9484" t="s">
        <v>543</v>
      </c>
      <c r="C9484" t="s">
        <v>8</v>
      </c>
      <c r="D9484" t="s">
        <v>2392</v>
      </c>
      <c r="E9484">
        <v>0</v>
      </c>
    </row>
    <row r="9485" spans="1:5" x14ac:dyDescent="0.3">
      <c r="A9485">
        <v>89010024</v>
      </c>
      <c r="B9485" t="s">
        <v>543</v>
      </c>
      <c r="C9485" t="s">
        <v>8</v>
      </c>
      <c r="D9485" t="s">
        <v>2393</v>
      </c>
      <c r="E9485">
        <v>0</v>
      </c>
    </row>
    <row r="9486" spans="1:5" x14ac:dyDescent="0.3">
      <c r="A9486">
        <v>89010024</v>
      </c>
      <c r="B9486" t="s">
        <v>543</v>
      </c>
      <c r="C9486" t="s">
        <v>8</v>
      </c>
      <c r="D9486" t="s">
        <v>2394</v>
      </c>
      <c r="E9486">
        <v>0</v>
      </c>
    </row>
    <row r="9487" spans="1:5" x14ac:dyDescent="0.3">
      <c r="A9487">
        <v>89010024</v>
      </c>
      <c r="B9487" t="s">
        <v>543</v>
      </c>
      <c r="C9487" t="s">
        <v>8</v>
      </c>
      <c r="D9487" t="s">
        <v>2395</v>
      </c>
      <c r="E9487">
        <v>0</v>
      </c>
    </row>
    <row r="9488" spans="1:5" x14ac:dyDescent="0.3">
      <c r="A9488">
        <v>89010024</v>
      </c>
      <c r="B9488" t="s">
        <v>543</v>
      </c>
      <c r="C9488" t="s">
        <v>8</v>
      </c>
      <c r="D9488" t="s">
        <v>2396</v>
      </c>
      <c r="E9488">
        <v>0</v>
      </c>
    </row>
    <row r="9489" spans="1:5" x14ac:dyDescent="0.3">
      <c r="A9489">
        <v>89010024</v>
      </c>
      <c r="B9489" t="s">
        <v>543</v>
      </c>
      <c r="C9489" t="s">
        <v>8</v>
      </c>
      <c r="D9489" t="s">
        <v>2397</v>
      </c>
      <c r="E9489">
        <v>0</v>
      </c>
    </row>
    <row r="9490" spans="1:5" x14ac:dyDescent="0.3">
      <c r="A9490">
        <v>89010024</v>
      </c>
      <c r="B9490" t="s">
        <v>543</v>
      </c>
      <c r="C9490" t="s">
        <v>8</v>
      </c>
      <c r="D9490" t="s">
        <v>2398</v>
      </c>
      <c r="E9490">
        <v>0</v>
      </c>
    </row>
    <row r="9491" spans="1:5" x14ac:dyDescent="0.3">
      <c r="A9491">
        <v>89010024</v>
      </c>
      <c r="B9491" t="s">
        <v>543</v>
      </c>
      <c r="C9491" t="s">
        <v>8</v>
      </c>
      <c r="D9491" t="s">
        <v>2399</v>
      </c>
      <c r="E9491">
        <v>0</v>
      </c>
    </row>
    <row r="9492" spans="1:5" x14ac:dyDescent="0.3">
      <c r="A9492">
        <v>89010024</v>
      </c>
      <c r="B9492" t="s">
        <v>543</v>
      </c>
      <c r="C9492" t="s">
        <v>8</v>
      </c>
      <c r="D9492" t="s">
        <v>2400</v>
      </c>
      <c r="E9492">
        <v>0</v>
      </c>
    </row>
    <row r="9493" spans="1:5" x14ac:dyDescent="0.3">
      <c r="A9493">
        <v>89010024</v>
      </c>
      <c r="B9493" t="s">
        <v>543</v>
      </c>
      <c r="C9493" t="s">
        <v>8</v>
      </c>
      <c r="D9493" t="s">
        <v>2401</v>
      </c>
      <c r="E9493">
        <v>0</v>
      </c>
    </row>
    <row r="9494" spans="1:5" x14ac:dyDescent="0.3">
      <c r="A9494">
        <v>89010024</v>
      </c>
      <c r="B9494" t="s">
        <v>543</v>
      </c>
      <c r="C9494" t="s">
        <v>8</v>
      </c>
      <c r="D9494" t="s">
        <v>2402</v>
      </c>
      <c r="E9494">
        <v>0</v>
      </c>
    </row>
    <row r="9495" spans="1:5" x14ac:dyDescent="0.3">
      <c r="A9495">
        <v>89010024</v>
      </c>
      <c r="B9495" t="s">
        <v>543</v>
      </c>
      <c r="C9495" t="s">
        <v>8</v>
      </c>
      <c r="D9495" t="s">
        <v>2403</v>
      </c>
      <c r="E9495">
        <v>-84</v>
      </c>
    </row>
    <row r="9496" spans="1:5" x14ac:dyDescent="0.3">
      <c r="A9496">
        <v>89010024</v>
      </c>
      <c r="B9496" t="s">
        <v>543</v>
      </c>
      <c r="C9496" t="s">
        <v>8</v>
      </c>
      <c r="D9496" t="s">
        <v>2404</v>
      </c>
      <c r="E9496">
        <v>0</v>
      </c>
    </row>
    <row r="9497" spans="1:5" x14ac:dyDescent="0.3">
      <c r="A9497">
        <v>89010024</v>
      </c>
      <c r="B9497" t="s">
        <v>543</v>
      </c>
      <c r="C9497" t="s">
        <v>8</v>
      </c>
      <c r="D9497" t="s">
        <v>2405</v>
      </c>
      <c r="E9497">
        <v>0</v>
      </c>
    </row>
    <row r="9498" spans="1:5" x14ac:dyDescent="0.3">
      <c r="A9498">
        <v>89010024</v>
      </c>
      <c r="B9498" t="s">
        <v>543</v>
      </c>
      <c r="C9498" t="s">
        <v>8</v>
      </c>
      <c r="D9498" t="s">
        <v>2406</v>
      </c>
      <c r="E9498">
        <v>0</v>
      </c>
    </row>
    <row r="9499" spans="1:5" x14ac:dyDescent="0.3">
      <c r="A9499">
        <v>89010024</v>
      </c>
      <c r="B9499" t="s">
        <v>543</v>
      </c>
      <c r="C9499" t="s">
        <v>8</v>
      </c>
      <c r="D9499" t="s">
        <v>2407</v>
      </c>
      <c r="E9499">
        <v>0</v>
      </c>
    </row>
    <row r="9500" spans="1:5" x14ac:dyDescent="0.3">
      <c r="A9500">
        <v>89010024</v>
      </c>
      <c r="B9500" t="s">
        <v>543</v>
      </c>
      <c r="C9500" t="s">
        <v>8</v>
      </c>
      <c r="D9500" t="s">
        <v>2408</v>
      </c>
      <c r="E9500">
        <v>0</v>
      </c>
    </row>
    <row r="9501" spans="1:5" x14ac:dyDescent="0.3">
      <c r="A9501">
        <v>89010024</v>
      </c>
      <c r="B9501" t="s">
        <v>543</v>
      </c>
      <c r="C9501" t="s">
        <v>8</v>
      </c>
      <c r="D9501" t="s">
        <v>2409</v>
      </c>
      <c r="E9501">
        <v>0</v>
      </c>
    </row>
    <row r="9502" spans="1:5" x14ac:dyDescent="0.3">
      <c r="A9502">
        <v>89010024</v>
      </c>
      <c r="B9502" t="s">
        <v>543</v>
      </c>
      <c r="C9502" t="s">
        <v>8</v>
      </c>
      <c r="D9502" t="s">
        <v>2410</v>
      </c>
      <c r="E9502">
        <v>0</v>
      </c>
    </row>
    <row r="9503" spans="1:5" x14ac:dyDescent="0.3">
      <c r="A9503">
        <v>89010024</v>
      </c>
      <c r="B9503" t="s">
        <v>543</v>
      </c>
      <c r="C9503" t="s">
        <v>8</v>
      </c>
      <c r="D9503" t="s">
        <v>2411</v>
      </c>
      <c r="E9503">
        <v>0</v>
      </c>
    </row>
    <row r="9504" spans="1:5" x14ac:dyDescent="0.3">
      <c r="A9504">
        <v>89010024</v>
      </c>
      <c r="B9504" t="s">
        <v>543</v>
      </c>
      <c r="C9504" t="s">
        <v>8</v>
      </c>
      <c r="D9504" t="s">
        <v>2412</v>
      </c>
      <c r="E9504">
        <v>0</v>
      </c>
    </row>
    <row r="9505" spans="1:5" x14ac:dyDescent="0.3">
      <c r="A9505">
        <v>89010024</v>
      </c>
      <c r="B9505" t="s">
        <v>543</v>
      </c>
      <c r="C9505" t="s">
        <v>8</v>
      </c>
      <c r="D9505" t="s">
        <v>2413</v>
      </c>
      <c r="E9505">
        <v>-1</v>
      </c>
    </row>
    <row r="9506" spans="1:5" x14ac:dyDescent="0.3">
      <c r="A9506">
        <v>65030011</v>
      </c>
      <c r="B9506" t="s">
        <v>545</v>
      </c>
      <c r="C9506" t="s">
        <v>8</v>
      </c>
      <c r="D9506" t="s">
        <v>2378</v>
      </c>
      <c r="E9506">
        <v>0</v>
      </c>
    </row>
    <row r="9507" spans="1:5" x14ac:dyDescent="0.3">
      <c r="A9507">
        <v>65030011</v>
      </c>
      <c r="B9507" t="s">
        <v>545</v>
      </c>
      <c r="C9507" t="s">
        <v>8</v>
      </c>
      <c r="D9507" t="s">
        <v>2379</v>
      </c>
      <c r="E9507">
        <v>-1</v>
      </c>
    </row>
    <row r="9508" spans="1:5" x14ac:dyDescent="0.3">
      <c r="A9508">
        <v>65030011</v>
      </c>
      <c r="B9508" t="s">
        <v>545</v>
      </c>
      <c r="C9508" t="s">
        <v>8</v>
      </c>
      <c r="D9508" t="s">
        <v>2380</v>
      </c>
      <c r="E9508">
        <v>0</v>
      </c>
    </row>
    <row r="9509" spans="1:5" x14ac:dyDescent="0.3">
      <c r="A9509">
        <v>65030011</v>
      </c>
      <c r="B9509" t="s">
        <v>545</v>
      </c>
      <c r="C9509" t="s">
        <v>8</v>
      </c>
      <c r="D9509" t="s">
        <v>2381</v>
      </c>
      <c r="E9509">
        <v>0</v>
      </c>
    </row>
    <row r="9510" spans="1:5" x14ac:dyDescent="0.3">
      <c r="A9510">
        <v>65030011</v>
      </c>
      <c r="B9510" t="s">
        <v>545</v>
      </c>
      <c r="C9510" t="s">
        <v>8</v>
      </c>
      <c r="D9510" t="s">
        <v>2382</v>
      </c>
      <c r="E9510">
        <v>0</v>
      </c>
    </row>
    <row r="9511" spans="1:5" x14ac:dyDescent="0.3">
      <c r="A9511">
        <v>65030011</v>
      </c>
      <c r="B9511" t="s">
        <v>545</v>
      </c>
      <c r="C9511" t="s">
        <v>8</v>
      </c>
      <c r="D9511" t="s">
        <v>2383</v>
      </c>
      <c r="E9511">
        <v>0</v>
      </c>
    </row>
    <row r="9512" spans="1:5" x14ac:dyDescent="0.3">
      <c r="A9512">
        <v>65030011</v>
      </c>
      <c r="B9512" t="s">
        <v>545</v>
      </c>
      <c r="C9512" t="s">
        <v>8</v>
      </c>
      <c r="D9512" t="s">
        <v>2384</v>
      </c>
      <c r="E9512">
        <v>0</v>
      </c>
    </row>
    <row r="9513" spans="1:5" x14ac:dyDescent="0.3">
      <c r="A9513">
        <v>65030011</v>
      </c>
      <c r="B9513" t="s">
        <v>545</v>
      </c>
      <c r="C9513" t="s">
        <v>8</v>
      </c>
      <c r="D9513" t="s">
        <v>2385</v>
      </c>
      <c r="E9513">
        <v>0</v>
      </c>
    </row>
    <row r="9514" spans="1:5" x14ac:dyDescent="0.3">
      <c r="A9514">
        <v>65030011</v>
      </c>
      <c r="B9514" t="s">
        <v>545</v>
      </c>
      <c r="C9514" t="s">
        <v>8</v>
      </c>
      <c r="D9514" t="s">
        <v>2386</v>
      </c>
      <c r="E9514">
        <v>0</v>
      </c>
    </row>
    <row r="9515" spans="1:5" x14ac:dyDescent="0.3">
      <c r="A9515">
        <v>65030011</v>
      </c>
      <c r="B9515" t="s">
        <v>545</v>
      </c>
      <c r="C9515" t="s">
        <v>8</v>
      </c>
      <c r="D9515" t="s">
        <v>2387</v>
      </c>
      <c r="E9515">
        <v>0</v>
      </c>
    </row>
    <row r="9516" spans="1:5" x14ac:dyDescent="0.3">
      <c r="A9516">
        <v>65030011</v>
      </c>
      <c r="B9516" t="s">
        <v>545</v>
      </c>
      <c r="C9516" t="s">
        <v>8</v>
      </c>
      <c r="D9516" t="s">
        <v>2388</v>
      </c>
      <c r="E9516">
        <v>0</v>
      </c>
    </row>
    <row r="9517" spans="1:5" x14ac:dyDescent="0.3">
      <c r="A9517">
        <v>65030011</v>
      </c>
      <c r="B9517" t="s">
        <v>545</v>
      </c>
      <c r="C9517" t="s">
        <v>8</v>
      </c>
      <c r="D9517" t="s">
        <v>2389</v>
      </c>
      <c r="E9517">
        <v>-2</v>
      </c>
    </row>
    <row r="9518" spans="1:5" x14ac:dyDescent="0.3">
      <c r="A9518">
        <v>65030011</v>
      </c>
      <c r="B9518" t="s">
        <v>545</v>
      </c>
      <c r="C9518" t="s">
        <v>8</v>
      </c>
      <c r="D9518" t="s">
        <v>2390</v>
      </c>
      <c r="E9518">
        <v>-2</v>
      </c>
    </row>
    <row r="9519" spans="1:5" x14ac:dyDescent="0.3">
      <c r="A9519">
        <v>65030011</v>
      </c>
      <c r="B9519" t="s">
        <v>545</v>
      </c>
      <c r="C9519" t="s">
        <v>8</v>
      </c>
      <c r="D9519" t="s">
        <v>2391</v>
      </c>
      <c r="E9519">
        <v>0</v>
      </c>
    </row>
    <row r="9520" spans="1:5" x14ac:dyDescent="0.3">
      <c r="A9520">
        <v>65030011</v>
      </c>
      <c r="B9520" t="s">
        <v>545</v>
      </c>
      <c r="C9520" t="s">
        <v>8</v>
      </c>
      <c r="D9520" t="s">
        <v>2392</v>
      </c>
      <c r="E9520">
        <v>0</v>
      </c>
    </row>
    <row r="9521" spans="1:5" x14ac:dyDescent="0.3">
      <c r="A9521">
        <v>65030011</v>
      </c>
      <c r="B9521" t="s">
        <v>545</v>
      </c>
      <c r="C9521" t="s">
        <v>8</v>
      </c>
      <c r="D9521" t="s">
        <v>2393</v>
      </c>
      <c r="E9521">
        <v>-2</v>
      </c>
    </row>
    <row r="9522" spans="1:5" x14ac:dyDescent="0.3">
      <c r="A9522">
        <v>65030011</v>
      </c>
      <c r="B9522" t="s">
        <v>545</v>
      </c>
      <c r="C9522" t="s">
        <v>8</v>
      </c>
      <c r="D9522" t="s">
        <v>2394</v>
      </c>
      <c r="E9522">
        <v>0</v>
      </c>
    </row>
    <row r="9523" spans="1:5" x14ac:dyDescent="0.3">
      <c r="A9523">
        <v>65030011</v>
      </c>
      <c r="B9523" t="s">
        <v>545</v>
      </c>
      <c r="C9523" t="s">
        <v>8</v>
      </c>
      <c r="D9523" t="s">
        <v>2395</v>
      </c>
      <c r="E9523">
        <v>-2</v>
      </c>
    </row>
    <row r="9524" spans="1:5" x14ac:dyDescent="0.3">
      <c r="A9524">
        <v>65030011</v>
      </c>
      <c r="B9524" t="s">
        <v>545</v>
      </c>
      <c r="C9524" t="s">
        <v>8</v>
      </c>
      <c r="D9524" t="s">
        <v>2396</v>
      </c>
      <c r="E9524">
        <v>-2</v>
      </c>
    </row>
    <row r="9525" spans="1:5" x14ac:dyDescent="0.3">
      <c r="A9525">
        <v>65030011</v>
      </c>
      <c r="B9525" t="s">
        <v>545</v>
      </c>
      <c r="C9525" t="s">
        <v>8</v>
      </c>
      <c r="D9525" t="s">
        <v>2397</v>
      </c>
      <c r="E9525">
        <v>-5</v>
      </c>
    </row>
    <row r="9526" spans="1:5" x14ac:dyDescent="0.3">
      <c r="A9526">
        <v>65030011</v>
      </c>
      <c r="B9526" t="s">
        <v>545</v>
      </c>
      <c r="C9526" t="s">
        <v>8</v>
      </c>
      <c r="D9526" t="s">
        <v>2398</v>
      </c>
      <c r="E9526">
        <v>-5</v>
      </c>
    </row>
    <row r="9527" spans="1:5" x14ac:dyDescent="0.3">
      <c r="A9527">
        <v>65030011</v>
      </c>
      <c r="B9527" t="s">
        <v>545</v>
      </c>
      <c r="C9527" t="s">
        <v>8</v>
      </c>
      <c r="D9527" t="s">
        <v>2399</v>
      </c>
      <c r="E9527">
        <v>-2</v>
      </c>
    </row>
    <row r="9528" spans="1:5" x14ac:dyDescent="0.3">
      <c r="A9528">
        <v>65030011</v>
      </c>
      <c r="B9528" t="s">
        <v>545</v>
      </c>
      <c r="C9528" t="s">
        <v>8</v>
      </c>
      <c r="D9528" t="s">
        <v>2400</v>
      </c>
      <c r="E9528">
        <v>-3</v>
      </c>
    </row>
    <row r="9529" spans="1:5" x14ac:dyDescent="0.3">
      <c r="A9529">
        <v>65030011</v>
      </c>
      <c r="B9529" t="s">
        <v>545</v>
      </c>
      <c r="C9529" t="s">
        <v>8</v>
      </c>
      <c r="D9529" t="s">
        <v>2401</v>
      </c>
      <c r="E9529">
        <v>0</v>
      </c>
    </row>
    <row r="9530" spans="1:5" x14ac:dyDescent="0.3">
      <c r="A9530">
        <v>65030011</v>
      </c>
      <c r="B9530" t="s">
        <v>545</v>
      </c>
      <c r="C9530" t="s">
        <v>8</v>
      </c>
      <c r="D9530" t="s">
        <v>2402</v>
      </c>
      <c r="E9530">
        <v>-7</v>
      </c>
    </row>
    <row r="9531" spans="1:5" x14ac:dyDescent="0.3">
      <c r="A9531">
        <v>65030011</v>
      </c>
      <c r="B9531" t="s">
        <v>545</v>
      </c>
      <c r="C9531" t="s">
        <v>8</v>
      </c>
      <c r="D9531" t="s">
        <v>2403</v>
      </c>
      <c r="E9531">
        <v>-2</v>
      </c>
    </row>
    <row r="9532" spans="1:5" x14ac:dyDescent="0.3">
      <c r="A9532">
        <v>65030011</v>
      </c>
      <c r="B9532" t="s">
        <v>545</v>
      </c>
      <c r="C9532" t="s">
        <v>8</v>
      </c>
      <c r="D9532" t="s">
        <v>2404</v>
      </c>
      <c r="E9532">
        <v>0</v>
      </c>
    </row>
    <row r="9533" spans="1:5" x14ac:dyDescent="0.3">
      <c r="A9533">
        <v>65030011</v>
      </c>
      <c r="B9533" t="s">
        <v>545</v>
      </c>
      <c r="C9533" t="s">
        <v>8</v>
      </c>
      <c r="D9533" t="s">
        <v>2405</v>
      </c>
      <c r="E9533">
        <v>0</v>
      </c>
    </row>
    <row r="9534" spans="1:5" x14ac:dyDescent="0.3">
      <c r="A9534">
        <v>65030011</v>
      </c>
      <c r="B9534" t="s">
        <v>545</v>
      </c>
      <c r="C9534" t="s">
        <v>8</v>
      </c>
      <c r="D9534" t="s">
        <v>2406</v>
      </c>
      <c r="E9534">
        <v>0</v>
      </c>
    </row>
    <row r="9535" spans="1:5" x14ac:dyDescent="0.3">
      <c r="A9535">
        <v>65030011</v>
      </c>
      <c r="B9535" t="s">
        <v>545</v>
      </c>
      <c r="C9535" t="s">
        <v>8</v>
      </c>
      <c r="D9535" t="s">
        <v>2407</v>
      </c>
      <c r="E9535">
        <v>-4</v>
      </c>
    </row>
    <row r="9536" spans="1:5" x14ac:dyDescent="0.3">
      <c r="A9536">
        <v>65030011</v>
      </c>
      <c r="B9536" t="s">
        <v>545</v>
      </c>
      <c r="C9536" t="s">
        <v>8</v>
      </c>
      <c r="D9536" t="s">
        <v>2408</v>
      </c>
      <c r="E9536">
        <v>0</v>
      </c>
    </row>
    <row r="9537" spans="1:5" x14ac:dyDescent="0.3">
      <c r="A9537">
        <v>65030011</v>
      </c>
      <c r="B9537" t="s">
        <v>545</v>
      </c>
      <c r="C9537" t="s">
        <v>8</v>
      </c>
      <c r="D9537" t="s">
        <v>2409</v>
      </c>
      <c r="E9537">
        <v>-19</v>
      </c>
    </row>
    <row r="9538" spans="1:5" x14ac:dyDescent="0.3">
      <c r="A9538">
        <v>65030011</v>
      </c>
      <c r="B9538" t="s">
        <v>545</v>
      </c>
      <c r="C9538" t="s">
        <v>8</v>
      </c>
      <c r="D9538" t="s">
        <v>2410</v>
      </c>
      <c r="E9538">
        <v>0</v>
      </c>
    </row>
    <row r="9539" spans="1:5" x14ac:dyDescent="0.3">
      <c r="A9539">
        <v>65030011</v>
      </c>
      <c r="B9539" t="s">
        <v>545</v>
      </c>
      <c r="C9539" t="s">
        <v>8</v>
      </c>
      <c r="D9539" t="s">
        <v>2411</v>
      </c>
      <c r="E9539">
        <v>-10</v>
      </c>
    </row>
    <row r="9540" spans="1:5" x14ac:dyDescent="0.3">
      <c r="A9540">
        <v>65030011</v>
      </c>
      <c r="B9540" t="s">
        <v>545</v>
      </c>
      <c r="C9540" t="s">
        <v>8</v>
      </c>
      <c r="D9540" t="s">
        <v>2412</v>
      </c>
      <c r="E9540">
        <v>-2</v>
      </c>
    </row>
    <row r="9541" spans="1:5" x14ac:dyDescent="0.3">
      <c r="A9541">
        <v>65030011</v>
      </c>
      <c r="B9541" t="s">
        <v>545</v>
      </c>
      <c r="C9541" t="s">
        <v>8</v>
      </c>
      <c r="D9541" t="s">
        <v>2413</v>
      </c>
      <c r="E9541">
        <v>0</v>
      </c>
    </row>
    <row r="9542" spans="1:5" x14ac:dyDescent="0.3">
      <c r="A9542">
        <v>77020035</v>
      </c>
      <c r="B9542" t="s">
        <v>547</v>
      </c>
      <c r="C9542" t="s">
        <v>8</v>
      </c>
      <c r="D9542" t="s">
        <v>2378</v>
      </c>
      <c r="E9542">
        <v>0</v>
      </c>
    </row>
    <row r="9543" spans="1:5" x14ac:dyDescent="0.3">
      <c r="A9543">
        <v>77020035</v>
      </c>
      <c r="B9543" t="s">
        <v>547</v>
      </c>
      <c r="C9543" t="s">
        <v>8</v>
      </c>
      <c r="D9543" t="s">
        <v>2379</v>
      </c>
      <c r="E9543">
        <v>-77</v>
      </c>
    </row>
    <row r="9544" spans="1:5" x14ac:dyDescent="0.3">
      <c r="A9544">
        <v>77020035</v>
      </c>
      <c r="B9544" t="s">
        <v>547</v>
      </c>
      <c r="C9544" t="s">
        <v>8</v>
      </c>
      <c r="D9544" t="s">
        <v>2380</v>
      </c>
      <c r="E9544">
        <v>0</v>
      </c>
    </row>
    <row r="9545" spans="1:5" x14ac:dyDescent="0.3">
      <c r="A9545">
        <v>77020035</v>
      </c>
      <c r="B9545" t="s">
        <v>547</v>
      </c>
      <c r="C9545" t="s">
        <v>8</v>
      </c>
      <c r="D9545" t="s">
        <v>2381</v>
      </c>
      <c r="E9545">
        <v>-3</v>
      </c>
    </row>
    <row r="9546" spans="1:5" x14ac:dyDescent="0.3">
      <c r="A9546">
        <v>77020035</v>
      </c>
      <c r="B9546" t="s">
        <v>547</v>
      </c>
      <c r="C9546" t="s">
        <v>8</v>
      </c>
      <c r="D9546" t="s">
        <v>2382</v>
      </c>
      <c r="E9546">
        <v>0</v>
      </c>
    </row>
    <row r="9547" spans="1:5" x14ac:dyDescent="0.3">
      <c r="A9547">
        <v>77020035</v>
      </c>
      <c r="B9547" t="s">
        <v>547</v>
      </c>
      <c r="C9547" t="s">
        <v>8</v>
      </c>
      <c r="D9547" t="s">
        <v>2383</v>
      </c>
      <c r="E9547">
        <v>0</v>
      </c>
    </row>
    <row r="9548" spans="1:5" x14ac:dyDescent="0.3">
      <c r="A9548">
        <v>77020035</v>
      </c>
      <c r="B9548" t="s">
        <v>547</v>
      </c>
      <c r="C9548" t="s">
        <v>8</v>
      </c>
      <c r="D9548" t="s">
        <v>2384</v>
      </c>
      <c r="E9548">
        <v>0</v>
      </c>
    </row>
    <row r="9549" spans="1:5" x14ac:dyDescent="0.3">
      <c r="A9549">
        <v>77020035</v>
      </c>
      <c r="B9549" t="s">
        <v>547</v>
      </c>
      <c r="C9549" t="s">
        <v>8</v>
      </c>
      <c r="D9549" t="s">
        <v>2385</v>
      </c>
      <c r="E9549">
        <v>-27</v>
      </c>
    </row>
    <row r="9550" spans="1:5" x14ac:dyDescent="0.3">
      <c r="A9550">
        <v>77020035</v>
      </c>
      <c r="B9550" t="s">
        <v>547</v>
      </c>
      <c r="C9550" t="s">
        <v>8</v>
      </c>
      <c r="D9550" t="s">
        <v>2386</v>
      </c>
      <c r="E9550">
        <v>-46</v>
      </c>
    </row>
    <row r="9551" spans="1:5" x14ac:dyDescent="0.3">
      <c r="A9551">
        <v>77020035</v>
      </c>
      <c r="B9551" t="s">
        <v>547</v>
      </c>
      <c r="C9551" t="s">
        <v>8</v>
      </c>
      <c r="D9551" t="s">
        <v>2387</v>
      </c>
      <c r="E9551">
        <v>0</v>
      </c>
    </row>
    <row r="9552" spans="1:5" x14ac:dyDescent="0.3">
      <c r="A9552">
        <v>77020035</v>
      </c>
      <c r="B9552" t="s">
        <v>547</v>
      </c>
      <c r="C9552" t="s">
        <v>8</v>
      </c>
      <c r="D9552" t="s">
        <v>2388</v>
      </c>
      <c r="E9552">
        <v>0</v>
      </c>
    </row>
    <row r="9553" spans="1:5" x14ac:dyDescent="0.3">
      <c r="A9553">
        <v>77020035</v>
      </c>
      <c r="B9553" t="s">
        <v>547</v>
      </c>
      <c r="C9553" t="s">
        <v>8</v>
      </c>
      <c r="D9553" t="s">
        <v>2389</v>
      </c>
      <c r="E9553">
        <v>0</v>
      </c>
    </row>
    <row r="9554" spans="1:5" x14ac:dyDescent="0.3">
      <c r="A9554">
        <v>77020035</v>
      </c>
      <c r="B9554" t="s">
        <v>547</v>
      </c>
      <c r="C9554" t="s">
        <v>8</v>
      </c>
      <c r="D9554" t="s">
        <v>2390</v>
      </c>
      <c r="E9554">
        <v>0</v>
      </c>
    </row>
    <row r="9555" spans="1:5" x14ac:dyDescent="0.3">
      <c r="A9555">
        <v>77020035</v>
      </c>
      <c r="B9555" t="s">
        <v>547</v>
      </c>
      <c r="C9555" t="s">
        <v>8</v>
      </c>
      <c r="D9555" t="s">
        <v>2391</v>
      </c>
      <c r="E9555">
        <v>0</v>
      </c>
    </row>
    <row r="9556" spans="1:5" x14ac:dyDescent="0.3">
      <c r="A9556">
        <v>77020035</v>
      </c>
      <c r="B9556" t="s">
        <v>547</v>
      </c>
      <c r="C9556" t="s">
        <v>8</v>
      </c>
      <c r="D9556" t="s">
        <v>2392</v>
      </c>
      <c r="E9556">
        <v>0</v>
      </c>
    </row>
    <row r="9557" spans="1:5" x14ac:dyDescent="0.3">
      <c r="A9557">
        <v>77020035</v>
      </c>
      <c r="B9557" t="s">
        <v>547</v>
      </c>
      <c r="C9557" t="s">
        <v>8</v>
      </c>
      <c r="D9557" t="s">
        <v>2393</v>
      </c>
      <c r="E9557">
        <v>0</v>
      </c>
    </row>
    <row r="9558" spans="1:5" x14ac:dyDescent="0.3">
      <c r="A9558">
        <v>77020035</v>
      </c>
      <c r="B9558" t="s">
        <v>547</v>
      </c>
      <c r="C9558" t="s">
        <v>8</v>
      </c>
      <c r="D9558" t="s">
        <v>2394</v>
      </c>
      <c r="E9558">
        <v>0</v>
      </c>
    </row>
    <row r="9559" spans="1:5" x14ac:dyDescent="0.3">
      <c r="A9559">
        <v>77020035</v>
      </c>
      <c r="B9559" t="s">
        <v>547</v>
      </c>
      <c r="C9559" t="s">
        <v>8</v>
      </c>
      <c r="D9559" t="s">
        <v>2395</v>
      </c>
      <c r="E9559">
        <v>0</v>
      </c>
    </row>
    <row r="9560" spans="1:5" x14ac:dyDescent="0.3">
      <c r="A9560">
        <v>77020035</v>
      </c>
      <c r="B9560" t="s">
        <v>547</v>
      </c>
      <c r="C9560" t="s">
        <v>8</v>
      </c>
      <c r="D9560" t="s">
        <v>2396</v>
      </c>
      <c r="E9560">
        <v>0</v>
      </c>
    </row>
    <row r="9561" spans="1:5" x14ac:dyDescent="0.3">
      <c r="A9561">
        <v>77020035</v>
      </c>
      <c r="B9561" t="s">
        <v>547</v>
      </c>
      <c r="C9561" t="s">
        <v>8</v>
      </c>
      <c r="D9561" t="s">
        <v>2397</v>
      </c>
      <c r="E9561">
        <v>0</v>
      </c>
    </row>
    <row r="9562" spans="1:5" x14ac:dyDescent="0.3">
      <c r="A9562">
        <v>77020035</v>
      </c>
      <c r="B9562" t="s">
        <v>547</v>
      </c>
      <c r="C9562" t="s">
        <v>8</v>
      </c>
      <c r="D9562" t="s">
        <v>2398</v>
      </c>
      <c r="E9562">
        <v>0</v>
      </c>
    </row>
    <row r="9563" spans="1:5" x14ac:dyDescent="0.3">
      <c r="A9563">
        <v>77020035</v>
      </c>
      <c r="B9563" t="s">
        <v>547</v>
      </c>
      <c r="C9563" t="s">
        <v>8</v>
      </c>
      <c r="D9563" t="s">
        <v>2399</v>
      </c>
      <c r="E9563">
        <v>0</v>
      </c>
    </row>
    <row r="9564" spans="1:5" x14ac:dyDescent="0.3">
      <c r="A9564">
        <v>77020035</v>
      </c>
      <c r="B9564" t="s">
        <v>547</v>
      </c>
      <c r="C9564" t="s">
        <v>8</v>
      </c>
      <c r="D9564" t="s">
        <v>2400</v>
      </c>
      <c r="E9564">
        <v>0</v>
      </c>
    </row>
    <row r="9565" spans="1:5" x14ac:dyDescent="0.3">
      <c r="A9565">
        <v>77020035</v>
      </c>
      <c r="B9565" t="s">
        <v>547</v>
      </c>
      <c r="C9565" t="s">
        <v>8</v>
      </c>
      <c r="D9565" t="s">
        <v>2401</v>
      </c>
      <c r="E9565">
        <v>0</v>
      </c>
    </row>
    <row r="9566" spans="1:5" x14ac:dyDescent="0.3">
      <c r="A9566">
        <v>77020035</v>
      </c>
      <c r="B9566" t="s">
        <v>547</v>
      </c>
      <c r="C9566" t="s">
        <v>8</v>
      </c>
      <c r="D9566" t="s">
        <v>2402</v>
      </c>
      <c r="E9566">
        <v>0</v>
      </c>
    </row>
    <row r="9567" spans="1:5" x14ac:dyDescent="0.3">
      <c r="A9567">
        <v>77020035</v>
      </c>
      <c r="B9567" t="s">
        <v>547</v>
      </c>
      <c r="C9567" t="s">
        <v>8</v>
      </c>
      <c r="D9567" t="s">
        <v>2403</v>
      </c>
      <c r="E9567">
        <v>0</v>
      </c>
    </row>
    <row r="9568" spans="1:5" x14ac:dyDescent="0.3">
      <c r="A9568">
        <v>77020035</v>
      </c>
      <c r="B9568" t="s">
        <v>547</v>
      </c>
      <c r="C9568" t="s">
        <v>8</v>
      </c>
      <c r="D9568" t="s">
        <v>2404</v>
      </c>
      <c r="E9568">
        <v>-50</v>
      </c>
    </row>
    <row r="9569" spans="1:5" x14ac:dyDescent="0.3">
      <c r="A9569">
        <v>77020035</v>
      </c>
      <c r="B9569" t="s">
        <v>547</v>
      </c>
      <c r="C9569" t="s">
        <v>8</v>
      </c>
      <c r="D9569" t="s">
        <v>2405</v>
      </c>
      <c r="E9569">
        <v>0</v>
      </c>
    </row>
    <row r="9570" spans="1:5" x14ac:dyDescent="0.3">
      <c r="A9570">
        <v>77020035</v>
      </c>
      <c r="B9570" t="s">
        <v>547</v>
      </c>
      <c r="C9570" t="s">
        <v>8</v>
      </c>
      <c r="D9570" t="s">
        <v>2406</v>
      </c>
      <c r="E9570">
        <v>0</v>
      </c>
    </row>
    <row r="9571" spans="1:5" x14ac:dyDescent="0.3">
      <c r="A9571">
        <v>77020035</v>
      </c>
      <c r="B9571" t="s">
        <v>547</v>
      </c>
      <c r="C9571" t="s">
        <v>8</v>
      </c>
      <c r="D9571" t="s">
        <v>2407</v>
      </c>
      <c r="E9571">
        <v>0</v>
      </c>
    </row>
    <row r="9572" spans="1:5" x14ac:dyDescent="0.3">
      <c r="A9572">
        <v>77020035</v>
      </c>
      <c r="B9572" t="s">
        <v>547</v>
      </c>
      <c r="C9572" t="s">
        <v>8</v>
      </c>
      <c r="D9572" t="s">
        <v>2408</v>
      </c>
      <c r="E9572">
        <v>-20</v>
      </c>
    </row>
    <row r="9573" spans="1:5" x14ac:dyDescent="0.3">
      <c r="A9573">
        <v>77020035</v>
      </c>
      <c r="B9573" t="s">
        <v>547</v>
      </c>
      <c r="C9573" t="s">
        <v>8</v>
      </c>
      <c r="D9573" t="s">
        <v>2409</v>
      </c>
      <c r="E9573">
        <v>0</v>
      </c>
    </row>
    <row r="9574" spans="1:5" x14ac:dyDescent="0.3">
      <c r="A9574">
        <v>77020035</v>
      </c>
      <c r="B9574" t="s">
        <v>547</v>
      </c>
      <c r="C9574" t="s">
        <v>8</v>
      </c>
      <c r="D9574" t="s">
        <v>2410</v>
      </c>
      <c r="E9574">
        <v>0</v>
      </c>
    </row>
    <row r="9575" spans="1:5" x14ac:dyDescent="0.3">
      <c r="A9575">
        <v>77020035</v>
      </c>
      <c r="B9575" t="s">
        <v>547</v>
      </c>
      <c r="C9575" t="s">
        <v>8</v>
      </c>
      <c r="D9575" t="s">
        <v>2411</v>
      </c>
      <c r="E9575">
        <v>-23</v>
      </c>
    </row>
    <row r="9576" spans="1:5" x14ac:dyDescent="0.3">
      <c r="A9576">
        <v>77020035</v>
      </c>
      <c r="B9576" t="s">
        <v>547</v>
      </c>
      <c r="C9576" t="s">
        <v>8</v>
      </c>
      <c r="D9576" t="s">
        <v>2412</v>
      </c>
      <c r="E9576">
        <v>0</v>
      </c>
    </row>
    <row r="9577" spans="1:5" x14ac:dyDescent="0.3">
      <c r="A9577">
        <v>77020035</v>
      </c>
      <c r="B9577" t="s">
        <v>547</v>
      </c>
      <c r="C9577" t="s">
        <v>8</v>
      </c>
      <c r="D9577" t="s">
        <v>2413</v>
      </c>
      <c r="E9577">
        <v>0</v>
      </c>
    </row>
    <row r="9578" spans="1:5" x14ac:dyDescent="0.3">
      <c r="A9578">
        <v>66040001</v>
      </c>
      <c r="B9578" t="s">
        <v>549</v>
      </c>
      <c r="C9578" t="s">
        <v>8</v>
      </c>
      <c r="D9578" t="s">
        <v>2378</v>
      </c>
      <c r="E9578">
        <v>0</v>
      </c>
    </row>
    <row r="9579" spans="1:5" x14ac:dyDescent="0.3">
      <c r="A9579">
        <v>66040001</v>
      </c>
      <c r="B9579" t="s">
        <v>549</v>
      </c>
      <c r="C9579" t="s">
        <v>8</v>
      </c>
      <c r="D9579" t="s">
        <v>2379</v>
      </c>
      <c r="E9579">
        <v>0</v>
      </c>
    </row>
    <row r="9580" spans="1:5" x14ac:dyDescent="0.3">
      <c r="A9580">
        <v>66040001</v>
      </c>
      <c r="B9580" t="s">
        <v>549</v>
      </c>
      <c r="C9580" t="s">
        <v>8</v>
      </c>
      <c r="D9580" t="s">
        <v>2380</v>
      </c>
      <c r="E9580">
        <v>0</v>
      </c>
    </row>
    <row r="9581" spans="1:5" x14ac:dyDescent="0.3">
      <c r="A9581">
        <v>66040001</v>
      </c>
      <c r="B9581" t="s">
        <v>549</v>
      </c>
      <c r="C9581" t="s">
        <v>8</v>
      </c>
      <c r="D9581" t="s">
        <v>2381</v>
      </c>
      <c r="E9581">
        <v>0</v>
      </c>
    </row>
    <row r="9582" spans="1:5" x14ac:dyDescent="0.3">
      <c r="A9582">
        <v>66040001</v>
      </c>
      <c r="B9582" t="s">
        <v>549</v>
      </c>
      <c r="C9582" t="s">
        <v>8</v>
      </c>
      <c r="D9582" t="s">
        <v>2382</v>
      </c>
      <c r="E9582">
        <v>-6</v>
      </c>
    </row>
    <row r="9583" spans="1:5" x14ac:dyDescent="0.3">
      <c r="A9583">
        <v>66040001</v>
      </c>
      <c r="B9583" t="s">
        <v>549</v>
      </c>
      <c r="C9583" t="s">
        <v>8</v>
      </c>
      <c r="D9583" t="s">
        <v>2383</v>
      </c>
      <c r="E9583">
        <v>0</v>
      </c>
    </row>
    <row r="9584" spans="1:5" x14ac:dyDescent="0.3">
      <c r="A9584">
        <v>66040001</v>
      </c>
      <c r="B9584" t="s">
        <v>549</v>
      </c>
      <c r="C9584" t="s">
        <v>8</v>
      </c>
      <c r="D9584" t="s">
        <v>2384</v>
      </c>
      <c r="E9584">
        <v>0</v>
      </c>
    </row>
    <row r="9585" spans="1:5" x14ac:dyDescent="0.3">
      <c r="A9585">
        <v>66040001</v>
      </c>
      <c r="B9585" t="s">
        <v>549</v>
      </c>
      <c r="C9585" t="s">
        <v>8</v>
      </c>
      <c r="D9585" t="s">
        <v>2385</v>
      </c>
      <c r="E9585">
        <v>0</v>
      </c>
    </row>
    <row r="9586" spans="1:5" x14ac:dyDescent="0.3">
      <c r="A9586">
        <v>66040001</v>
      </c>
      <c r="B9586" t="s">
        <v>549</v>
      </c>
      <c r="C9586" t="s">
        <v>8</v>
      </c>
      <c r="D9586" t="s">
        <v>2386</v>
      </c>
      <c r="E9586">
        <v>0</v>
      </c>
    </row>
    <row r="9587" spans="1:5" x14ac:dyDescent="0.3">
      <c r="A9587">
        <v>66040001</v>
      </c>
      <c r="B9587" t="s">
        <v>549</v>
      </c>
      <c r="C9587" t="s">
        <v>8</v>
      </c>
      <c r="D9587" t="s">
        <v>2387</v>
      </c>
      <c r="E9587">
        <v>0</v>
      </c>
    </row>
    <row r="9588" spans="1:5" x14ac:dyDescent="0.3">
      <c r="A9588">
        <v>66040001</v>
      </c>
      <c r="B9588" t="s">
        <v>549</v>
      </c>
      <c r="C9588" t="s">
        <v>8</v>
      </c>
      <c r="D9588" t="s">
        <v>2388</v>
      </c>
      <c r="E9588">
        <v>0</v>
      </c>
    </row>
    <row r="9589" spans="1:5" x14ac:dyDescent="0.3">
      <c r="A9589">
        <v>66040001</v>
      </c>
      <c r="B9589" t="s">
        <v>549</v>
      </c>
      <c r="C9589" t="s">
        <v>8</v>
      </c>
      <c r="D9589" t="s">
        <v>2389</v>
      </c>
      <c r="E9589">
        <v>0</v>
      </c>
    </row>
    <row r="9590" spans="1:5" x14ac:dyDescent="0.3">
      <c r="A9590">
        <v>66040001</v>
      </c>
      <c r="B9590" t="s">
        <v>549</v>
      </c>
      <c r="C9590" t="s">
        <v>8</v>
      </c>
      <c r="D9590" t="s">
        <v>2390</v>
      </c>
      <c r="E9590">
        <v>0</v>
      </c>
    </row>
    <row r="9591" spans="1:5" x14ac:dyDescent="0.3">
      <c r="A9591">
        <v>66040001</v>
      </c>
      <c r="B9591" t="s">
        <v>549</v>
      </c>
      <c r="C9591" t="s">
        <v>8</v>
      </c>
      <c r="D9591" t="s">
        <v>2391</v>
      </c>
      <c r="E9591">
        <v>0</v>
      </c>
    </row>
    <row r="9592" spans="1:5" x14ac:dyDescent="0.3">
      <c r="A9592">
        <v>66040001</v>
      </c>
      <c r="B9592" t="s">
        <v>549</v>
      </c>
      <c r="C9592" t="s">
        <v>8</v>
      </c>
      <c r="D9592" t="s">
        <v>2392</v>
      </c>
      <c r="E9592">
        <v>0</v>
      </c>
    </row>
    <row r="9593" spans="1:5" x14ac:dyDescent="0.3">
      <c r="A9593">
        <v>66040001</v>
      </c>
      <c r="B9593" t="s">
        <v>549</v>
      </c>
      <c r="C9593" t="s">
        <v>8</v>
      </c>
      <c r="D9593" t="s">
        <v>2393</v>
      </c>
      <c r="E9593">
        <v>0</v>
      </c>
    </row>
    <row r="9594" spans="1:5" x14ac:dyDescent="0.3">
      <c r="A9594">
        <v>66040001</v>
      </c>
      <c r="B9594" t="s">
        <v>549</v>
      </c>
      <c r="C9594" t="s">
        <v>8</v>
      </c>
      <c r="D9594" t="s">
        <v>2394</v>
      </c>
      <c r="E9594">
        <v>0</v>
      </c>
    </row>
    <row r="9595" spans="1:5" x14ac:dyDescent="0.3">
      <c r="A9595">
        <v>66040001</v>
      </c>
      <c r="B9595" t="s">
        <v>549</v>
      </c>
      <c r="C9595" t="s">
        <v>8</v>
      </c>
      <c r="D9595" t="s">
        <v>2395</v>
      </c>
      <c r="E9595">
        <v>-4</v>
      </c>
    </row>
    <row r="9596" spans="1:5" x14ac:dyDescent="0.3">
      <c r="A9596">
        <v>66040001</v>
      </c>
      <c r="B9596" t="s">
        <v>549</v>
      </c>
      <c r="C9596" t="s">
        <v>8</v>
      </c>
      <c r="D9596" t="s">
        <v>2396</v>
      </c>
      <c r="E9596">
        <v>0</v>
      </c>
    </row>
    <row r="9597" spans="1:5" x14ac:dyDescent="0.3">
      <c r="A9597">
        <v>66040001</v>
      </c>
      <c r="B9597" t="s">
        <v>549</v>
      </c>
      <c r="C9597" t="s">
        <v>8</v>
      </c>
      <c r="D9597" t="s">
        <v>2397</v>
      </c>
      <c r="E9597">
        <v>0</v>
      </c>
    </row>
    <row r="9598" spans="1:5" x14ac:dyDescent="0.3">
      <c r="A9598">
        <v>66040001</v>
      </c>
      <c r="B9598" t="s">
        <v>549</v>
      </c>
      <c r="C9598" t="s">
        <v>8</v>
      </c>
      <c r="D9598" t="s">
        <v>2398</v>
      </c>
      <c r="E9598">
        <v>0</v>
      </c>
    </row>
    <row r="9599" spans="1:5" x14ac:dyDescent="0.3">
      <c r="A9599">
        <v>66040001</v>
      </c>
      <c r="B9599" t="s">
        <v>549</v>
      </c>
      <c r="C9599" t="s">
        <v>8</v>
      </c>
      <c r="D9599" t="s">
        <v>2399</v>
      </c>
      <c r="E9599">
        <v>0</v>
      </c>
    </row>
    <row r="9600" spans="1:5" x14ac:dyDescent="0.3">
      <c r="A9600">
        <v>66040001</v>
      </c>
      <c r="B9600" t="s">
        <v>549</v>
      </c>
      <c r="C9600" t="s">
        <v>8</v>
      </c>
      <c r="D9600" t="s">
        <v>2400</v>
      </c>
      <c r="E9600">
        <v>0</v>
      </c>
    </row>
    <row r="9601" spans="1:5" x14ac:dyDescent="0.3">
      <c r="A9601">
        <v>66040001</v>
      </c>
      <c r="B9601" t="s">
        <v>549</v>
      </c>
      <c r="C9601" t="s">
        <v>8</v>
      </c>
      <c r="D9601" t="s">
        <v>2401</v>
      </c>
      <c r="E9601">
        <v>0</v>
      </c>
    </row>
    <row r="9602" spans="1:5" x14ac:dyDescent="0.3">
      <c r="A9602">
        <v>66040001</v>
      </c>
      <c r="B9602" t="s">
        <v>549</v>
      </c>
      <c r="C9602" t="s">
        <v>8</v>
      </c>
      <c r="D9602" t="s">
        <v>2402</v>
      </c>
      <c r="E9602">
        <v>0</v>
      </c>
    </row>
    <row r="9603" spans="1:5" x14ac:dyDescent="0.3">
      <c r="A9603">
        <v>66040001</v>
      </c>
      <c r="B9603" t="s">
        <v>549</v>
      </c>
      <c r="C9603" t="s">
        <v>8</v>
      </c>
      <c r="D9603" t="s">
        <v>2403</v>
      </c>
      <c r="E9603">
        <v>0</v>
      </c>
    </row>
    <row r="9604" spans="1:5" x14ac:dyDescent="0.3">
      <c r="A9604">
        <v>66040001</v>
      </c>
      <c r="B9604" t="s">
        <v>549</v>
      </c>
      <c r="C9604" t="s">
        <v>8</v>
      </c>
      <c r="D9604" t="s">
        <v>2404</v>
      </c>
      <c r="E9604">
        <v>0</v>
      </c>
    </row>
    <row r="9605" spans="1:5" x14ac:dyDescent="0.3">
      <c r="A9605">
        <v>66040001</v>
      </c>
      <c r="B9605" t="s">
        <v>549</v>
      </c>
      <c r="C9605" t="s">
        <v>8</v>
      </c>
      <c r="D9605" t="s">
        <v>2405</v>
      </c>
      <c r="E9605">
        <v>0</v>
      </c>
    </row>
    <row r="9606" spans="1:5" x14ac:dyDescent="0.3">
      <c r="A9606">
        <v>66040001</v>
      </c>
      <c r="B9606" t="s">
        <v>549</v>
      </c>
      <c r="C9606" t="s">
        <v>8</v>
      </c>
      <c r="D9606" t="s">
        <v>2406</v>
      </c>
      <c r="E9606">
        <v>0</v>
      </c>
    </row>
    <row r="9607" spans="1:5" x14ac:dyDescent="0.3">
      <c r="A9607">
        <v>66040001</v>
      </c>
      <c r="B9607" t="s">
        <v>549</v>
      </c>
      <c r="C9607" t="s">
        <v>8</v>
      </c>
      <c r="D9607" t="s">
        <v>2407</v>
      </c>
      <c r="E9607">
        <v>0</v>
      </c>
    </row>
    <row r="9608" spans="1:5" x14ac:dyDescent="0.3">
      <c r="A9608">
        <v>66040001</v>
      </c>
      <c r="B9608" t="s">
        <v>549</v>
      </c>
      <c r="C9608" t="s">
        <v>8</v>
      </c>
      <c r="D9608" t="s">
        <v>2408</v>
      </c>
      <c r="E9608">
        <v>0</v>
      </c>
    </row>
    <row r="9609" spans="1:5" x14ac:dyDescent="0.3">
      <c r="A9609">
        <v>66040001</v>
      </c>
      <c r="B9609" t="s">
        <v>549</v>
      </c>
      <c r="C9609" t="s">
        <v>8</v>
      </c>
      <c r="D9609" t="s">
        <v>2409</v>
      </c>
      <c r="E9609">
        <v>0</v>
      </c>
    </row>
    <row r="9610" spans="1:5" x14ac:dyDescent="0.3">
      <c r="A9610">
        <v>66040001</v>
      </c>
      <c r="B9610" t="s">
        <v>549</v>
      </c>
      <c r="C9610" t="s">
        <v>8</v>
      </c>
      <c r="D9610" t="s">
        <v>2410</v>
      </c>
      <c r="E9610">
        <v>0</v>
      </c>
    </row>
    <row r="9611" spans="1:5" x14ac:dyDescent="0.3">
      <c r="A9611">
        <v>66040001</v>
      </c>
      <c r="B9611" t="s">
        <v>549</v>
      </c>
      <c r="C9611" t="s">
        <v>8</v>
      </c>
      <c r="D9611" t="s">
        <v>2411</v>
      </c>
      <c r="E9611">
        <v>0</v>
      </c>
    </row>
    <row r="9612" spans="1:5" x14ac:dyDescent="0.3">
      <c r="A9612">
        <v>66040001</v>
      </c>
      <c r="B9612" t="s">
        <v>549</v>
      </c>
      <c r="C9612" t="s">
        <v>8</v>
      </c>
      <c r="D9612" t="s">
        <v>2412</v>
      </c>
      <c r="E9612">
        <v>-4</v>
      </c>
    </row>
    <row r="9613" spans="1:5" x14ac:dyDescent="0.3">
      <c r="A9613">
        <v>66040001</v>
      </c>
      <c r="B9613" t="s">
        <v>549</v>
      </c>
      <c r="C9613" t="s">
        <v>8</v>
      </c>
      <c r="D9613" t="s">
        <v>2413</v>
      </c>
      <c r="E9613">
        <v>0</v>
      </c>
    </row>
    <row r="9614" spans="1:5" x14ac:dyDescent="0.3">
      <c r="A9614">
        <v>74120012</v>
      </c>
      <c r="B9614" t="s">
        <v>551</v>
      </c>
      <c r="C9614" t="s">
        <v>130</v>
      </c>
      <c r="D9614" t="s">
        <v>2378</v>
      </c>
      <c r="E9614">
        <v>0</v>
      </c>
    </row>
    <row r="9615" spans="1:5" x14ac:dyDescent="0.3">
      <c r="A9615">
        <v>74120012</v>
      </c>
      <c r="B9615" t="s">
        <v>551</v>
      </c>
      <c r="C9615" t="s">
        <v>130</v>
      </c>
      <c r="D9615" t="s">
        <v>2379</v>
      </c>
      <c r="E9615">
        <v>0</v>
      </c>
    </row>
    <row r="9616" spans="1:5" x14ac:dyDescent="0.3">
      <c r="A9616">
        <v>74120012</v>
      </c>
      <c r="B9616" t="s">
        <v>551</v>
      </c>
      <c r="C9616" t="s">
        <v>130</v>
      </c>
      <c r="D9616" t="s">
        <v>2380</v>
      </c>
      <c r="E9616">
        <v>0</v>
      </c>
    </row>
    <row r="9617" spans="1:5" x14ac:dyDescent="0.3">
      <c r="A9617">
        <v>74120012</v>
      </c>
      <c r="B9617" t="s">
        <v>551</v>
      </c>
      <c r="C9617" t="s">
        <v>130</v>
      </c>
      <c r="D9617" t="s">
        <v>2381</v>
      </c>
      <c r="E9617">
        <v>-10</v>
      </c>
    </row>
    <row r="9618" spans="1:5" x14ac:dyDescent="0.3">
      <c r="A9618">
        <v>74120012</v>
      </c>
      <c r="B9618" t="s">
        <v>551</v>
      </c>
      <c r="C9618" t="s">
        <v>130</v>
      </c>
      <c r="D9618" t="s">
        <v>2382</v>
      </c>
      <c r="E9618">
        <v>0</v>
      </c>
    </row>
    <row r="9619" spans="1:5" x14ac:dyDescent="0.3">
      <c r="A9619">
        <v>74120012</v>
      </c>
      <c r="B9619" t="s">
        <v>551</v>
      </c>
      <c r="C9619" t="s">
        <v>130</v>
      </c>
      <c r="D9619" t="s">
        <v>2383</v>
      </c>
      <c r="E9619">
        <v>0</v>
      </c>
    </row>
    <row r="9620" spans="1:5" x14ac:dyDescent="0.3">
      <c r="A9620">
        <v>74120012</v>
      </c>
      <c r="B9620" t="s">
        <v>551</v>
      </c>
      <c r="C9620" t="s">
        <v>130</v>
      </c>
      <c r="D9620" t="s">
        <v>2384</v>
      </c>
      <c r="E9620">
        <v>0</v>
      </c>
    </row>
    <row r="9621" spans="1:5" x14ac:dyDescent="0.3">
      <c r="A9621">
        <v>74120012</v>
      </c>
      <c r="B9621" t="s">
        <v>551</v>
      </c>
      <c r="C9621" t="s">
        <v>130</v>
      </c>
      <c r="D9621" t="s">
        <v>2385</v>
      </c>
      <c r="E9621">
        <v>0</v>
      </c>
    </row>
    <row r="9622" spans="1:5" x14ac:dyDescent="0.3">
      <c r="A9622">
        <v>74120012</v>
      </c>
      <c r="B9622" t="s">
        <v>551</v>
      </c>
      <c r="C9622" t="s">
        <v>130</v>
      </c>
      <c r="D9622" t="s">
        <v>2386</v>
      </c>
      <c r="E9622">
        <v>0</v>
      </c>
    </row>
    <row r="9623" spans="1:5" x14ac:dyDescent="0.3">
      <c r="A9623">
        <v>74120012</v>
      </c>
      <c r="B9623" t="s">
        <v>551</v>
      </c>
      <c r="C9623" t="s">
        <v>130</v>
      </c>
      <c r="D9623" t="s">
        <v>2387</v>
      </c>
      <c r="E9623">
        <v>0</v>
      </c>
    </row>
    <row r="9624" spans="1:5" x14ac:dyDescent="0.3">
      <c r="A9624">
        <v>74120012</v>
      </c>
      <c r="B9624" t="s">
        <v>551</v>
      </c>
      <c r="C9624" t="s">
        <v>130</v>
      </c>
      <c r="D9624" t="s">
        <v>2388</v>
      </c>
      <c r="E9624">
        <v>0</v>
      </c>
    </row>
    <row r="9625" spans="1:5" x14ac:dyDescent="0.3">
      <c r="A9625">
        <v>74120012</v>
      </c>
      <c r="B9625" t="s">
        <v>551</v>
      </c>
      <c r="C9625" t="s">
        <v>130</v>
      </c>
      <c r="D9625" t="s">
        <v>2389</v>
      </c>
      <c r="E9625">
        <v>0</v>
      </c>
    </row>
    <row r="9626" spans="1:5" x14ac:dyDescent="0.3">
      <c r="A9626">
        <v>74120012</v>
      </c>
      <c r="B9626" t="s">
        <v>551</v>
      </c>
      <c r="C9626" t="s">
        <v>130</v>
      </c>
      <c r="D9626" t="s">
        <v>2390</v>
      </c>
      <c r="E9626">
        <v>0</v>
      </c>
    </row>
    <row r="9627" spans="1:5" x14ac:dyDescent="0.3">
      <c r="A9627">
        <v>74120012</v>
      </c>
      <c r="B9627" t="s">
        <v>551</v>
      </c>
      <c r="C9627" t="s">
        <v>130</v>
      </c>
      <c r="D9627" t="s">
        <v>2391</v>
      </c>
      <c r="E9627">
        <v>0</v>
      </c>
    </row>
    <row r="9628" spans="1:5" x14ac:dyDescent="0.3">
      <c r="A9628">
        <v>74120012</v>
      </c>
      <c r="B9628" t="s">
        <v>551</v>
      </c>
      <c r="C9628" t="s">
        <v>130</v>
      </c>
      <c r="D9628" t="s">
        <v>2392</v>
      </c>
      <c r="E9628">
        <v>0</v>
      </c>
    </row>
    <row r="9629" spans="1:5" x14ac:dyDescent="0.3">
      <c r="A9629">
        <v>74120012</v>
      </c>
      <c r="B9629" t="s">
        <v>551</v>
      </c>
      <c r="C9629" t="s">
        <v>130</v>
      </c>
      <c r="D9629" t="s">
        <v>2393</v>
      </c>
      <c r="E9629">
        <v>-18</v>
      </c>
    </row>
    <row r="9630" spans="1:5" x14ac:dyDescent="0.3">
      <c r="A9630">
        <v>74120012</v>
      </c>
      <c r="B9630" t="s">
        <v>551</v>
      </c>
      <c r="C9630" t="s">
        <v>130</v>
      </c>
      <c r="D9630" t="s">
        <v>2394</v>
      </c>
      <c r="E9630">
        <v>0</v>
      </c>
    </row>
    <row r="9631" spans="1:5" x14ac:dyDescent="0.3">
      <c r="A9631">
        <v>74120012</v>
      </c>
      <c r="B9631" t="s">
        <v>551</v>
      </c>
      <c r="C9631" t="s">
        <v>130</v>
      </c>
      <c r="D9631" t="s">
        <v>2395</v>
      </c>
      <c r="E9631">
        <v>0</v>
      </c>
    </row>
    <row r="9632" spans="1:5" x14ac:dyDescent="0.3">
      <c r="A9632">
        <v>74120012</v>
      </c>
      <c r="B9632" t="s">
        <v>551</v>
      </c>
      <c r="C9632" t="s">
        <v>130</v>
      </c>
      <c r="D9632" t="s">
        <v>2396</v>
      </c>
      <c r="E9632">
        <v>0</v>
      </c>
    </row>
    <row r="9633" spans="1:5" x14ac:dyDescent="0.3">
      <c r="A9633">
        <v>74120012</v>
      </c>
      <c r="B9633" t="s">
        <v>551</v>
      </c>
      <c r="C9633" t="s">
        <v>130</v>
      </c>
      <c r="D9633" t="s">
        <v>2397</v>
      </c>
      <c r="E9633">
        <v>0</v>
      </c>
    </row>
    <row r="9634" spans="1:5" x14ac:dyDescent="0.3">
      <c r="A9634">
        <v>74120012</v>
      </c>
      <c r="B9634" t="s">
        <v>551</v>
      </c>
      <c r="C9634" t="s">
        <v>130</v>
      </c>
      <c r="D9634" t="s">
        <v>2398</v>
      </c>
      <c r="E9634">
        <v>0</v>
      </c>
    </row>
    <row r="9635" spans="1:5" x14ac:dyDescent="0.3">
      <c r="A9635">
        <v>74120012</v>
      </c>
      <c r="B9635" t="s">
        <v>551</v>
      </c>
      <c r="C9635" t="s">
        <v>130</v>
      </c>
      <c r="D9635" t="s">
        <v>2399</v>
      </c>
      <c r="E9635">
        <v>0</v>
      </c>
    </row>
    <row r="9636" spans="1:5" x14ac:dyDescent="0.3">
      <c r="A9636">
        <v>74120012</v>
      </c>
      <c r="B9636" t="s">
        <v>551</v>
      </c>
      <c r="C9636" t="s">
        <v>130</v>
      </c>
      <c r="D9636" t="s">
        <v>2400</v>
      </c>
      <c r="E9636">
        <v>0</v>
      </c>
    </row>
    <row r="9637" spans="1:5" x14ac:dyDescent="0.3">
      <c r="A9637">
        <v>74120012</v>
      </c>
      <c r="B9637" t="s">
        <v>551</v>
      </c>
      <c r="C9637" t="s">
        <v>130</v>
      </c>
      <c r="D9637" t="s">
        <v>2401</v>
      </c>
      <c r="E9637">
        <v>0</v>
      </c>
    </row>
    <row r="9638" spans="1:5" x14ac:dyDescent="0.3">
      <c r="A9638">
        <v>74120012</v>
      </c>
      <c r="B9638" t="s">
        <v>551</v>
      </c>
      <c r="C9638" t="s">
        <v>130</v>
      </c>
      <c r="D9638" t="s">
        <v>2402</v>
      </c>
      <c r="E9638">
        <v>-3</v>
      </c>
    </row>
    <row r="9639" spans="1:5" x14ac:dyDescent="0.3">
      <c r="A9639">
        <v>74120012</v>
      </c>
      <c r="B9639" t="s">
        <v>551</v>
      </c>
      <c r="C9639" t="s">
        <v>130</v>
      </c>
      <c r="D9639" t="s">
        <v>2403</v>
      </c>
      <c r="E9639">
        <v>0</v>
      </c>
    </row>
    <row r="9640" spans="1:5" x14ac:dyDescent="0.3">
      <c r="A9640">
        <v>74120012</v>
      </c>
      <c r="B9640" t="s">
        <v>551</v>
      </c>
      <c r="C9640" t="s">
        <v>130</v>
      </c>
      <c r="D9640" t="s">
        <v>2404</v>
      </c>
      <c r="E9640">
        <v>-3</v>
      </c>
    </row>
    <row r="9641" spans="1:5" x14ac:dyDescent="0.3">
      <c r="A9641">
        <v>74120012</v>
      </c>
      <c r="B9641" t="s">
        <v>551</v>
      </c>
      <c r="C9641" t="s">
        <v>130</v>
      </c>
      <c r="D9641" t="s">
        <v>2405</v>
      </c>
      <c r="E9641">
        <v>0</v>
      </c>
    </row>
    <row r="9642" spans="1:5" x14ac:dyDescent="0.3">
      <c r="A9642">
        <v>74120012</v>
      </c>
      <c r="B9642" t="s">
        <v>551</v>
      </c>
      <c r="C9642" t="s">
        <v>130</v>
      </c>
      <c r="D9642" t="s">
        <v>2406</v>
      </c>
      <c r="E9642">
        <v>0</v>
      </c>
    </row>
    <row r="9643" spans="1:5" x14ac:dyDescent="0.3">
      <c r="A9643">
        <v>74120012</v>
      </c>
      <c r="B9643" t="s">
        <v>551</v>
      </c>
      <c r="C9643" t="s">
        <v>130</v>
      </c>
      <c r="D9643" t="s">
        <v>2407</v>
      </c>
      <c r="E9643">
        <v>0</v>
      </c>
    </row>
    <row r="9644" spans="1:5" x14ac:dyDescent="0.3">
      <c r="A9644">
        <v>74120012</v>
      </c>
      <c r="B9644" t="s">
        <v>551</v>
      </c>
      <c r="C9644" t="s">
        <v>130</v>
      </c>
      <c r="D9644" t="s">
        <v>2408</v>
      </c>
      <c r="E9644">
        <v>0</v>
      </c>
    </row>
    <row r="9645" spans="1:5" x14ac:dyDescent="0.3">
      <c r="A9645">
        <v>74120012</v>
      </c>
      <c r="B9645" t="s">
        <v>551</v>
      </c>
      <c r="C9645" t="s">
        <v>130</v>
      </c>
      <c r="D9645" t="s">
        <v>2409</v>
      </c>
      <c r="E9645">
        <v>0</v>
      </c>
    </row>
    <row r="9646" spans="1:5" x14ac:dyDescent="0.3">
      <c r="A9646">
        <v>74120012</v>
      </c>
      <c r="B9646" t="s">
        <v>551</v>
      </c>
      <c r="C9646" t="s">
        <v>130</v>
      </c>
      <c r="D9646" t="s">
        <v>2410</v>
      </c>
      <c r="E9646">
        <v>0</v>
      </c>
    </row>
    <row r="9647" spans="1:5" x14ac:dyDescent="0.3">
      <c r="A9647">
        <v>74120012</v>
      </c>
      <c r="B9647" t="s">
        <v>551</v>
      </c>
      <c r="C9647" t="s">
        <v>130</v>
      </c>
      <c r="D9647" t="s">
        <v>2411</v>
      </c>
      <c r="E9647">
        <v>0</v>
      </c>
    </row>
    <row r="9648" spans="1:5" x14ac:dyDescent="0.3">
      <c r="A9648">
        <v>74120012</v>
      </c>
      <c r="B9648" t="s">
        <v>551</v>
      </c>
      <c r="C9648" t="s">
        <v>130</v>
      </c>
      <c r="D9648" t="s">
        <v>2412</v>
      </c>
      <c r="E9648">
        <v>0</v>
      </c>
    </row>
    <row r="9649" spans="1:5" x14ac:dyDescent="0.3">
      <c r="A9649">
        <v>74120012</v>
      </c>
      <c r="B9649" t="s">
        <v>551</v>
      </c>
      <c r="C9649" t="s">
        <v>130</v>
      </c>
      <c r="D9649" t="s">
        <v>2413</v>
      </c>
      <c r="E9649">
        <v>0</v>
      </c>
    </row>
    <row r="9650" spans="1:5" x14ac:dyDescent="0.3">
      <c r="A9650">
        <v>20100001</v>
      </c>
      <c r="B9650" t="s">
        <v>553</v>
      </c>
      <c r="C9650" t="s">
        <v>8</v>
      </c>
      <c r="D9650" t="s">
        <v>2378</v>
      </c>
      <c r="E9650">
        <v>0</v>
      </c>
    </row>
    <row r="9651" spans="1:5" x14ac:dyDescent="0.3">
      <c r="A9651">
        <v>20100001</v>
      </c>
      <c r="B9651" t="s">
        <v>553</v>
      </c>
      <c r="C9651" t="s">
        <v>8</v>
      </c>
      <c r="D9651" t="s">
        <v>2379</v>
      </c>
      <c r="E9651">
        <v>0</v>
      </c>
    </row>
    <row r="9652" spans="1:5" x14ac:dyDescent="0.3">
      <c r="A9652">
        <v>20100001</v>
      </c>
      <c r="B9652" t="s">
        <v>553</v>
      </c>
      <c r="C9652" t="s">
        <v>8</v>
      </c>
      <c r="D9652" t="s">
        <v>2380</v>
      </c>
      <c r="E9652">
        <v>0</v>
      </c>
    </row>
    <row r="9653" spans="1:5" x14ac:dyDescent="0.3">
      <c r="A9653">
        <v>20100001</v>
      </c>
      <c r="B9653" t="s">
        <v>553</v>
      </c>
      <c r="C9653" t="s">
        <v>8</v>
      </c>
      <c r="D9653" t="s">
        <v>2381</v>
      </c>
      <c r="E9653">
        <v>0</v>
      </c>
    </row>
    <row r="9654" spans="1:5" x14ac:dyDescent="0.3">
      <c r="A9654">
        <v>20100001</v>
      </c>
      <c r="B9654" t="s">
        <v>553</v>
      </c>
      <c r="C9654" t="s">
        <v>8</v>
      </c>
      <c r="D9654" t="s">
        <v>2382</v>
      </c>
      <c r="E9654">
        <v>0</v>
      </c>
    </row>
    <row r="9655" spans="1:5" x14ac:dyDescent="0.3">
      <c r="A9655">
        <v>20100001</v>
      </c>
      <c r="B9655" t="s">
        <v>553</v>
      </c>
      <c r="C9655" t="s">
        <v>8</v>
      </c>
      <c r="D9655" t="s">
        <v>2383</v>
      </c>
      <c r="E9655">
        <v>0</v>
      </c>
    </row>
    <row r="9656" spans="1:5" x14ac:dyDescent="0.3">
      <c r="A9656">
        <v>20100001</v>
      </c>
      <c r="B9656" t="s">
        <v>553</v>
      </c>
      <c r="C9656" t="s">
        <v>8</v>
      </c>
      <c r="D9656" t="s">
        <v>2384</v>
      </c>
      <c r="E9656">
        <v>0</v>
      </c>
    </row>
    <row r="9657" spans="1:5" x14ac:dyDescent="0.3">
      <c r="A9657">
        <v>20100001</v>
      </c>
      <c r="B9657" t="s">
        <v>553</v>
      </c>
      <c r="C9657" t="s">
        <v>8</v>
      </c>
      <c r="D9657" t="s">
        <v>2385</v>
      </c>
      <c r="E9657">
        <v>0</v>
      </c>
    </row>
    <row r="9658" spans="1:5" x14ac:dyDescent="0.3">
      <c r="A9658">
        <v>20100001</v>
      </c>
      <c r="B9658" t="s">
        <v>553</v>
      </c>
      <c r="C9658" t="s">
        <v>8</v>
      </c>
      <c r="D9658" t="s">
        <v>2386</v>
      </c>
      <c r="E9658">
        <v>0</v>
      </c>
    </row>
    <row r="9659" spans="1:5" x14ac:dyDescent="0.3">
      <c r="A9659">
        <v>20100001</v>
      </c>
      <c r="B9659" t="s">
        <v>553</v>
      </c>
      <c r="C9659" t="s">
        <v>8</v>
      </c>
      <c r="D9659" t="s">
        <v>2387</v>
      </c>
      <c r="E9659">
        <v>0</v>
      </c>
    </row>
    <row r="9660" spans="1:5" x14ac:dyDescent="0.3">
      <c r="A9660">
        <v>20100001</v>
      </c>
      <c r="B9660" t="s">
        <v>553</v>
      </c>
      <c r="C9660" t="s">
        <v>8</v>
      </c>
      <c r="D9660" t="s">
        <v>2388</v>
      </c>
      <c r="E9660">
        <v>0</v>
      </c>
    </row>
    <row r="9661" spans="1:5" x14ac:dyDescent="0.3">
      <c r="A9661">
        <v>20100001</v>
      </c>
      <c r="B9661" t="s">
        <v>553</v>
      </c>
      <c r="C9661" t="s">
        <v>8</v>
      </c>
      <c r="D9661" t="s">
        <v>2389</v>
      </c>
      <c r="E9661">
        <v>0</v>
      </c>
    </row>
    <row r="9662" spans="1:5" x14ac:dyDescent="0.3">
      <c r="A9662">
        <v>20100001</v>
      </c>
      <c r="B9662" t="s">
        <v>553</v>
      </c>
      <c r="C9662" t="s">
        <v>8</v>
      </c>
      <c r="D9662" t="s">
        <v>2390</v>
      </c>
      <c r="E9662">
        <v>0</v>
      </c>
    </row>
    <row r="9663" spans="1:5" x14ac:dyDescent="0.3">
      <c r="A9663">
        <v>20100001</v>
      </c>
      <c r="B9663" t="s">
        <v>553</v>
      </c>
      <c r="C9663" t="s">
        <v>8</v>
      </c>
      <c r="D9663" t="s">
        <v>2391</v>
      </c>
      <c r="E9663">
        <v>-2</v>
      </c>
    </row>
    <row r="9664" spans="1:5" x14ac:dyDescent="0.3">
      <c r="A9664">
        <v>20100001</v>
      </c>
      <c r="B9664" t="s">
        <v>553</v>
      </c>
      <c r="C9664" t="s">
        <v>8</v>
      </c>
      <c r="D9664" t="s">
        <v>2392</v>
      </c>
      <c r="E9664">
        <v>0</v>
      </c>
    </row>
    <row r="9665" spans="1:5" x14ac:dyDescent="0.3">
      <c r="A9665">
        <v>20100001</v>
      </c>
      <c r="B9665" t="s">
        <v>553</v>
      </c>
      <c r="C9665" t="s">
        <v>8</v>
      </c>
      <c r="D9665" t="s">
        <v>2393</v>
      </c>
      <c r="E9665">
        <v>-3</v>
      </c>
    </row>
    <row r="9666" spans="1:5" x14ac:dyDescent="0.3">
      <c r="A9666">
        <v>20100001</v>
      </c>
      <c r="B9666" t="s">
        <v>553</v>
      </c>
      <c r="C9666" t="s">
        <v>8</v>
      </c>
      <c r="D9666" t="s">
        <v>2394</v>
      </c>
      <c r="E9666">
        <v>-1</v>
      </c>
    </row>
    <row r="9667" spans="1:5" x14ac:dyDescent="0.3">
      <c r="A9667">
        <v>20100001</v>
      </c>
      <c r="B9667" t="s">
        <v>553</v>
      </c>
      <c r="C9667" t="s">
        <v>8</v>
      </c>
      <c r="D9667" t="s">
        <v>2395</v>
      </c>
      <c r="E9667">
        <v>0</v>
      </c>
    </row>
    <row r="9668" spans="1:5" x14ac:dyDescent="0.3">
      <c r="A9668">
        <v>20100001</v>
      </c>
      <c r="B9668" t="s">
        <v>553</v>
      </c>
      <c r="C9668" t="s">
        <v>8</v>
      </c>
      <c r="D9668" t="s">
        <v>2396</v>
      </c>
      <c r="E9668">
        <v>0</v>
      </c>
    </row>
    <row r="9669" spans="1:5" x14ac:dyDescent="0.3">
      <c r="A9669">
        <v>20100001</v>
      </c>
      <c r="B9669" t="s">
        <v>553</v>
      </c>
      <c r="C9669" t="s">
        <v>8</v>
      </c>
      <c r="D9669" t="s">
        <v>2397</v>
      </c>
      <c r="E9669">
        <v>-2</v>
      </c>
    </row>
    <row r="9670" spans="1:5" x14ac:dyDescent="0.3">
      <c r="A9670">
        <v>20100001</v>
      </c>
      <c r="B9670" t="s">
        <v>553</v>
      </c>
      <c r="C9670" t="s">
        <v>8</v>
      </c>
      <c r="D9670" t="s">
        <v>2398</v>
      </c>
      <c r="E9670">
        <v>0</v>
      </c>
    </row>
    <row r="9671" spans="1:5" x14ac:dyDescent="0.3">
      <c r="A9671">
        <v>20100001</v>
      </c>
      <c r="B9671" t="s">
        <v>553</v>
      </c>
      <c r="C9671" t="s">
        <v>8</v>
      </c>
      <c r="D9671" t="s">
        <v>2399</v>
      </c>
      <c r="E9671">
        <v>0</v>
      </c>
    </row>
    <row r="9672" spans="1:5" x14ac:dyDescent="0.3">
      <c r="A9672">
        <v>20100001</v>
      </c>
      <c r="B9672" t="s">
        <v>553</v>
      </c>
      <c r="C9672" t="s">
        <v>8</v>
      </c>
      <c r="D9672" t="s">
        <v>2400</v>
      </c>
      <c r="E9672">
        <v>0</v>
      </c>
    </row>
    <row r="9673" spans="1:5" x14ac:dyDescent="0.3">
      <c r="A9673">
        <v>20100001</v>
      </c>
      <c r="B9673" t="s">
        <v>553</v>
      </c>
      <c r="C9673" t="s">
        <v>8</v>
      </c>
      <c r="D9673" t="s">
        <v>2401</v>
      </c>
      <c r="E9673">
        <v>0</v>
      </c>
    </row>
    <row r="9674" spans="1:5" x14ac:dyDescent="0.3">
      <c r="A9674">
        <v>20100001</v>
      </c>
      <c r="B9674" t="s">
        <v>553</v>
      </c>
      <c r="C9674" t="s">
        <v>8</v>
      </c>
      <c r="D9674" t="s">
        <v>2402</v>
      </c>
      <c r="E9674">
        <v>-1</v>
      </c>
    </row>
    <row r="9675" spans="1:5" x14ac:dyDescent="0.3">
      <c r="A9675">
        <v>20100001</v>
      </c>
      <c r="B9675" t="s">
        <v>553</v>
      </c>
      <c r="C9675" t="s">
        <v>8</v>
      </c>
      <c r="D9675" t="s">
        <v>2403</v>
      </c>
      <c r="E9675">
        <v>0</v>
      </c>
    </row>
    <row r="9676" spans="1:5" x14ac:dyDescent="0.3">
      <c r="A9676">
        <v>20100001</v>
      </c>
      <c r="B9676" t="s">
        <v>553</v>
      </c>
      <c r="C9676" t="s">
        <v>8</v>
      </c>
      <c r="D9676" t="s">
        <v>2404</v>
      </c>
      <c r="E9676">
        <v>-6</v>
      </c>
    </row>
    <row r="9677" spans="1:5" x14ac:dyDescent="0.3">
      <c r="A9677">
        <v>20100001</v>
      </c>
      <c r="B9677" t="s">
        <v>553</v>
      </c>
      <c r="C9677" t="s">
        <v>8</v>
      </c>
      <c r="D9677" t="s">
        <v>2405</v>
      </c>
      <c r="E9677">
        <v>0</v>
      </c>
    </row>
    <row r="9678" spans="1:5" x14ac:dyDescent="0.3">
      <c r="A9678">
        <v>20100001</v>
      </c>
      <c r="B9678" t="s">
        <v>553</v>
      </c>
      <c r="C9678" t="s">
        <v>8</v>
      </c>
      <c r="D9678" t="s">
        <v>2406</v>
      </c>
      <c r="E9678">
        <v>-2</v>
      </c>
    </row>
    <row r="9679" spans="1:5" x14ac:dyDescent="0.3">
      <c r="A9679">
        <v>20100001</v>
      </c>
      <c r="B9679" t="s">
        <v>553</v>
      </c>
      <c r="C9679" t="s">
        <v>8</v>
      </c>
      <c r="D9679" t="s">
        <v>2407</v>
      </c>
      <c r="E9679">
        <v>0</v>
      </c>
    </row>
    <row r="9680" spans="1:5" x14ac:dyDescent="0.3">
      <c r="A9680">
        <v>20100001</v>
      </c>
      <c r="B9680" t="s">
        <v>553</v>
      </c>
      <c r="C9680" t="s">
        <v>8</v>
      </c>
      <c r="D9680" t="s">
        <v>2408</v>
      </c>
      <c r="E9680">
        <v>0</v>
      </c>
    </row>
    <row r="9681" spans="1:5" x14ac:dyDescent="0.3">
      <c r="A9681">
        <v>20100001</v>
      </c>
      <c r="B9681" t="s">
        <v>553</v>
      </c>
      <c r="C9681" t="s">
        <v>8</v>
      </c>
      <c r="D9681" t="s">
        <v>2409</v>
      </c>
      <c r="E9681">
        <v>0</v>
      </c>
    </row>
    <row r="9682" spans="1:5" x14ac:dyDescent="0.3">
      <c r="A9682">
        <v>20100001</v>
      </c>
      <c r="B9682" t="s">
        <v>553</v>
      </c>
      <c r="C9682" t="s">
        <v>8</v>
      </c>
      <c r="D9682" t="s">
        <v>2410</v>
      </c>
      <c r="E9682">
        <v>-2</v>
      </c>
    </row>
    <row r="9683" spans="1:5" x14ac:dyDescent="0.3">
      <c r="A9683">
        <v>20100001</v>
      </c>
      <c r="B9683" t="s">
        <v>553</v>
      </c>
      <c r="C9683" t="s">
        <v>8</v>
      </c>
      <c r="D9683" t="s">
        <v>2411</v>
      </c>
      <c r="E9683">
        <v>0</v>
      </c>
    </row>
    <row r="9684" spans="1:5" x14ac:dyDescent="0.3">
      <c r="A9684">
        <v>20100001</v>
      </c>
      <c r="B9684" t="s">
        <v>553</v>
      </c>
      <c r="C9684" t="s">
        <v>8</v>
      </c>
      <c r="D9684" t="s">
        <v>2412</v>
      </c>
      <c r="E9684">
        <v>-1</v>
      </c>
    </row>
    <row r="9685" spans="1:5" x14ac:dyDescent="0.3">
      <c r="A9685">
        <v>20100001</v>
      </c>
      <c r="B9685" t="s">
        <v>553</v>
      </c>
      <c r="C9685" t="s">
        <v>8</v>
      </c>
      <c r="D9685" t="s">
        <v>2413</v>
      </c>
      <c r="E9685">
        <v>-5</v>
      </c>
    </row>
    <row r="9686" spans="1:5" x14ac:dyDescent="0.3">
      <c r="A9686">
        <v>10010085</v>
      </c>
      <c r="B9686" t="s">
        <v>555</v>
      </c>
      <c r="C9686" t="s">
        <v>8</v>
      </c>
      <c r="D9686" t="s">
        <v>2378</v>
      </c>
      <c r="E9686">
        <v>0</v>
      </c>
    </row>
    <row r="9687" spans="1:5" x14ac:dyDescent="0.3">
      <c r="A9687">
        <v>10010085</v>
      </c>
      <c r="B9687" t="s">
        <v>555</v>
      </c>
      <c r="C9687" t="s">
        <v>8</v>
      </c>
      <c r="D9687" t="s">
        <v>2379</v>
      </c>
      <c r="E9687">
        <v>0</v>
      </c>
    </row>
    <row r="9688" spans="1:5" x14ac:dyDescent="0.3">
      <c r="A9688">
        <v>10010085</v>
      </c>
      <c r="B9688" t="s">
        <v>555</v>
      </c>
      <c r="C9688" t="s">
        <v>8</v>
      </c>
      <c r="D9688" t="s">
        <v>2380</v>
      </c>
      <c r="E9688">
        <v>0</v>
      </c>
    </row>
    <row r="9689" spans="1:5" x14ac:dyDescent="0.3">
      <c r="A9689">
        <v>10010085</v>
      </c>
      <c r="B9689" t="s">
        <v>555</v>
      </c>
      <c r="C9689" t="s">
        <v>8</v>
      </c>
      <c r="D9689" t="s">
        <v>2381</v>
      </c>
      <c r="E9689">
        <v>0</v>
      </c>
    </row>
    <row r="9690" spans="1:5" x14ac:dyDescent="0.3">
      <c r="A9690">
        <v>10010085</v>
      </c>
      <c r="B9690" t="s">
        <v>555</v>
      </c>
      <c r="C9690" t="s">
        <v>8</v>
      </c>
      <c r="D9690" t="s">
        <v>2382</v>
      </c>
      <c r="E9690">
        <v>0</v>
      </c>
    </row>
    <row r="9691" spans="1:5" x14ac:dyDescent="0.3">
      <c r="A9691">
        <v>10010085</v>
      </c>
      <c r="B9691" t="s">
        <v>555</v>
      </c>
      <c r="C9691" t="s">
        <v>8</v>
      </c>
      <c r="D9691" t="s">
        <v>2383</v>
      </c>
      <c r="E9691">
        <v>0</v>
      </c>
    </row>
    <row r="9692" spans="1:5" x14ac:dyDescent="0.3">
      <c r="A9692">
        <v>10010085</v>
      </c>
      <c r="B9692" t="s">
        <v>555</v>
      </c>
      <c r="C9692" t="s">
        <v>8</v>
      </c>
      <c r="D9692" t="s">
        <v>2384</v>
      </c>
      <c r="E9692">
        <v>0</v>
      </c>
    </row>
    <row r="9693" spans="1:5" x14ac:dyDescent="0.3">
      <c r="A9693">
        <v>10010085</v>
      </c>
      <c r="B9693" t="s">
        <v>555</v>
      </c>
      <c r="C9693" t="s">
        <v>8</v>
      </c>
      <c r="D9693" t="s">
        <v>2385</v>
      </c>
      <c r="E9693">
        <v>0</v>
      </c>
    </row>
    <row r="9694" spans="1:5" x14ac:dyDescent="0.3">
      <c r="A9694">
        <v>10010085</v>
      </c>
      <c r="B9694" t="s">
        <v>555</v>
      </c>
      <c r="C9694" t="s">
        <v>8</v>
      </c>
      <c r="D9694" t="s">
        <v>2386</v>
      </c>
      <c r="E9694">
        <v>0</v>
      </c>
    </row>
    <row r="9695" spans="1:5" x14ac:dyDescent="0.3">
      <c r="A9695">
        <v>10010085</v>
      </c>
      <c r="B9695" t="s">
        <v>555</v>
      </c>
      <c r="C9695" t="s">
        <v>8</v>
      </c>
      <c r="D9695" t="s">
        <v>2387</v>
      </c>
      <c r="E9695">
        <v>0</v>
      </c>
    </row>
    <row r="9696" spans="1:5" x14ac:dyDescent="0.3">
      <c r="A9696">
        <v>10010085</v>
      </c>
      <c r="B9696" t="s">
        <v>555</v>
      </c>
      <c r="C9696" t="s">
        <v>8</v>
      </c>
      <c r="D9696" t="s">
        <v>2388</v>
      </c>
      <c r="E9696">
        <v>0</v>
      </c>
    </row>
    <row r="9697" spans="1:5" x14ac:dyDescent="0.3">
      <c r="A9697">
        <v>10010085</v>
      </c>
      <c r="B9697" t="s">
        <v>555</v>
      </c>
      <c r="C9697" t="s">
        <v>8</v>
      </c>
      <c r="D9697" t="s">
        <v>2389</v>
      </c>
      <c r="E9697">
        <v>0</v>
      </c>
    </row>
    <row r="9698" spans="1:5" x14ac:dyDescent="0.3">
      <c r="A9698">
        <v>10010085</v>
      </c>
      <c r="B9698" t="s">
        <v>555</v>
      </c>
      <c r="C9698" t="s">
        <v>8</v>
      </c>
      <c r="D9698" t="s">
        <v>2390</v>
      </c>
      <c r="E9698">
        <v>0</v>
      </c>
    </row>
    <row r="9699" spans="1:5" x14ac:dyDescent="0.3">
      <c r="A9699">
        <v>10010085</v>
      </c>
      <c r="B9699" t="s">
        <v>555</v>
      </c>
      <c r="C9699" t="s">
        <v>8</v>
      </c>
      <c r="D9699" t="s">
        <v>2391</v>
      </c>
      <c r="E9699">
        <v>0</v>
      </c>
    </row>
    <row r="9700" spans="1:5" x14ac:dyDescent="0.3">
      <c r="A9700">
        <v>10010085</v>
      </c>
      <c r="B9700" t="s">
        <v>555</v>
      </c>
      <c r="C9700" t="s">
        <v>8</v>
      </c>
      <c r="D9700" t="s">
        <v>2392</v>
      </c>
      <c r="E9700">
        <v>0</v>
      </c>
    </row>
    <row r="9701" spans="1:5" x14ac:dyDescent="0.3">
      <c r="A9701">
        <v>10010085</v>
      </c>
      <c r="B9701" t="s">
        <v>555</v>
      </c>
      <c r="C9701" t="s">
        <v>8</v>
      </c>
      <c r="D9701" t="s">
        <v>2393</v>
      </c>
      <c r="E9701">
        <v>0</v>
      </c>
    </row>
    <row r="9702" spans="1:5" x14ac:dyDescent="0.3">
      <c r="A9702">
        <v>10010085</v>
      </c>
      <c r="B9702" t="s">
        <v>555</v>
      </c>
      <c r="C9702" t="s">
        <v>8</v>
      </c>
      <c r="D9702" t="s">
        <v>2394</v>
      </c>
      <c r="E9702">
        <v>0</v>
      </c>
    </row>
    <row r="9703" spans="1:5" x14ac:dyDescent="0.3">
      <c r="A9703">
        <v>10010085</v>
      </c>
      <c r="B9703" t="s">
        <v>555</v>
      </c>
      <c r="C9703" t="s">
        <v>8</v>
      </c>
      <c r="D9703" t="s">
        <v>2395</v>
      </c>
      <c r="E9703">
        <v>0</v>
      </c>
    </row>
    <row r="9704" spans="1:5" x14ac:dyDescent="0.3">
      <c r="A9704">
        <v>10010085</v>
      </c>
      <c r="B9704" t="s">
        <v>555</v>
      </c>
      <c r="C9704" t="s">
        <v>8</v>
      </c>
      <c r="D9704" t="s">
        <v>2396</v>
      </c>
      <c r="E9704">
        <v>0</v>
      </c>
    </row>
    <row r="9705" spans="1:5" x14ac:dyDescent="0.3">
      <c r="A9705">
        <v>10010085</v>
      </c>
      <c r="B9705" t="s">
        <v>555</v>
      </c>
      <c r="C9705" t="s">
        <v>8</v>
      </c>
      <c r="D9705" t="s">
        <v>2397</v>
      </c>
      <c r="E9705">
        <v>0</v>
      </c>
    </row>
    <row r="9706" spans="1:5" x14ac:dyDescent="0.3">
      <c r="A9706">
        <v>10010085</v>
      </c>
      <c r="B9706" t="s">
        <v>555</v>
      </c>
      <c r="C9706" t="s">
        <v>8</v>
      </c>
      <c r="D9706" t="s">
        <v>2398</v>
      </c>
      <c r="E9706">
        <v>0</v>
      </c>
    </row>
    <row r="9707" spans="1:5" x14ac:dyDescent="0.3">
      <c r="A9707">
        <v>10010085</v>
      </c>
      <c r="B9707" t="s">
        <v>555</v>
      </c>
      <c r="C9707" t="s">
        <v>8</v>
      </c>
      <c r="D9707" t="s">
        <v>2399</v>
      </c>
      <c r="E9707">
        <v>0</v>
      </c>
    </row>
    <row r="9708" spans="1:5" x14ac:dyDescent="0.3">
      <c r="A9708">
        <v>10010085</v>
      </c>
      <c r="B9708" t="s">
        <v>555</v>
      </c>
      <c r="C9708" t="s">
        <v>8</v>
      </c>
      <c r="D9708" t="s">
        <v>2400</v>
      </c>
      <c r="E9708">
        <v>0</v>
      </c>
    </row>
    <row r="9709" spans="1:5" x14ac:dyDescent="0.3">
      <c r="A9709">
        <v>10010085</v>
      </c>
      <c r="B9709" t="s">
        <v>555</v>
      </c>
      <c r="C9709" t="s">
        <v>8</v>
      </c>
      <c r="D9709" t="s">
        <v>2401</v>
      </c>
      <c r="E9709">
        <v>0</v>
      </c>
    </row>
    <row r="9710" spans="1:5" x14ac:dyDescent="0.3">
      <c r="A9710">
        <v>10010085</v>
      </c>
      <c r="B9710" t="s">
        <v>555</v>
      </c>
      <c r="C9710" t="s">
        <v>8</v>
      </c>
      <c r="D9710" t="s">
        <v>2402</v>
      </c>
      <c r="E9710">
        <v>0</v>
      </c>
    </row>
    <row r="9711" spans="1:5" x14ac:dyDescent="0.3">
      <c r="A9711">
        <v>10010085</v>
      </c>
      <c r="B9711" t="s">
        <v>555</v>
      </c>
      <c r="C9711" t="s">
        <v>8</v>
      </c>
      <c r="D9711" t="s">
        <v>2403</v>
      </c>
      <c r="E9711">
        <v>-5</v>
      </c>
    </row>
    <row r="9712" spans="1:5" x14ac:dyDescent="0.3">
      <c r="A9712">
        <v>10010085</v>
      </c>
      <c r="B9712" t="s">
        <v>555</v>
      </c>
      <c r="C9712" t="s">
        <v>8</v>
      </c>
      <c r="D9712" t="s">
        <v>2404</v>
      </c>
      <c r="E9712">
        <v>0</v>
      </c>
    </row>
    <row r="9713" spans="1:5" x14ac:dyDescent="0.3">
      <c r="A9713">
        <v>10010085</v>
      </c>
      <c r="B9713" t="s">
        <v>555</v>
      </c>
      <c r="C9713" t="s">
        <v>8</v>
      </c>
      <c r="D9713" t="s">
        <v>2405</v>
      </c>
      <c r="E9713">
        <v>0</v>
      </c>
    </row>
    <row r="9714" spans="1:5" x14ac:dyDescent="0.3">
      <c r="A9714">
        <v>10010085</v>
      </c>
      <c r="B9714" t="s">
        <v>555</v>
      </c>
      <c r="C9714" t="s">
        <v>8</v>
      </c>
      <c r="D9714" t="s">
        <v>2406</v>
      </c>
      <c r="E9714">
        <v>0</v>
      </c>
    </row>
    <row r="9715" spans="1:5" x14ac:dyDescent="0.3">
      <c r="A9715">
        <v>10010085</v>
      </c>
      <c r="B9715" t="s">
        <v>555</v>
      </c>
      <c r="C9715" t="s">
        <v>8</v>
      </c>
      <c r="D9715" t="s">
        <v>2407</v>
      </c>
      <c r="E9715">
        <v>0</v>
      </c>
    </row>
    <row r="9716" spans="1:5" x14ac:dyDescent="0.3">
      <c r="A9716">
        <v>10010085</v>
      </c>
      <c r="B9716" t="s">
        <v>555</v>
      </c>
      <c r="C9716" t="s">
        <v>8</v>
      </c>
      <c r="D9716" t="s">
        <v>2408</v>
      </c>
      <c r="E9716">
        <v>0</v>
      </c>
    </row>
    <row r="9717" spans="1:5" x14ac:dyDescent="0.3">
      <c r="A9717">
        <v>10010085</v>
      </c>
      <c r="B9717" t="s">
        <v>555</v>
      </c>
      <c r="C9717" t="s">
        <v>8</v>
      </c>
      <c r="D9717" t="s">
        <v>2409</v>
      </c>
      <c r="E9717">
        <v>0</v>
      </c>
    </row>
    <row r="9718" spans="1:5" x14ac:dyDescent="0.3">
      <c r="A9718">
        <v>10010085</v>
      </c>
      <c r="B9718" t="s">
        <v>555</v>
      </c>
      <c r="C9718" t="s">
        <v>8</v>
      </c>
      <c r="D9718" t="s">
        <v>2410</v>
      </c>
      <c r="E9718">
        <v>0</v>
      </c>
    </row>
    <row r="9719" spans="1:5" x14ac:dyDescent="0.3">
      <c r="A9719">
        <v>10010085</v>
      </c>
      <c r="B9719" t="s">
        <v>555</v>
      </c>
      <c r="C9719" t="s">
        <v>8</v>
      </c>
      <c r="D9719" t="s">
        <v>2411</v>
      </c>
      <c r="E9719">
        <v>0</v>
      </c>
    </row>
    <row r="9720" spans="1:5" x14ac:dyDescent="0.3">
      <c r="A9720">
        <v>10010085</v>
      </c>
      <c r="B9720" t="s">
        <v>555</v>
      </c>
      <c r="C9720" t="s">
        <v>8</v>
      </c>
      <c r="D9720" t="s">
        <v>2412</v>
      </c>
      <c r="E9720">
        <v>0</v>
      </c>
    </row>
    <row r="9721" spans="1:5" x14ac:dyDescent="0.3">
      <c r="A9721">
        <v>10010085</v>
      </c>
      <c r="B9721" t="s">
        <v>555</v>
      </c>
      <c r="C9721" t="s">
        <v>8</v>
      </c>
      <c r="D9721" t="s">
        <v>2413</v>
      </c>
      <c r="E9721">
        <v>0</v>
      </c>
    </row>
    <row r="9722" spans="1:5" x14ac:dyDescent="0.3">
      <c r="A9722">
        <v>73030002</v>
      </c>
      <c r="B9722" t="s">
        <v>557</v>
      </c>
      <c r="C9722" t="s">
        <v>8</v>
      </c>
      <c r="D9722" t="s">
        <v>2378</v>
      </c>
      <c r="E9722">
        <v>0</v>
      </c>
    </row>
    <row r="9723" spans="1:5" x14ac:dyDescent="0.3">
      <c r="A9723">
        <v>73030002</v>
      </c>
      <c r="B9723" t="s">
        <v>557</v>
      </c>
      <c r="C9723" t="s">
        <v>8</v>
      </c>
      <c r="D9723" t="s">
        <v>2379</v>
      </c>
      <c r="E9723">
        <v>0</v>
      </c>
    </row>
    <row r="9724" spans="1:5" x14ac:dyDescent="0.3">
      <c r="A9724">
        <v>73030002</v>
      </c>
      <c r="B9724" t="s">
        <v>557</v>
      </c>
      <c r="C9724" t="s">
        <v>8</v>
      </c>
      <c r="D9724" t="s">
        <v>2380</v>
      </c>
      <c r="E9724">
        <v>0</v>
      </c>
    </row>
    <row r="9725" spans="1:5" x14ac:dyDescent="0.3">
      <c r="A9725">
        <v>73030002</v>
      </c>
      <c r="B9725" t="s">
        <v>557</v>
      </c>
      <c r="C9725" t="s">
        <v>8</v>
      </c>
      <c r="D9725" t="s">
        <v>2381</v>
      </c>
      <c r="E9725">
        <v>0</v>
      </c>
    </row>
    <row r="9726" spans="1:5" x14ac:dyDescent="0.3">
      <c r="A9726">
        <v>73030002</v>
      </c>
      <c r="B9726" t="s">
        <v>557</v>
      </c>
      <c r="C9726" t="s">
        <v>8</v>
      </c>
      <c r="D9726" t="s">
        <v>2382</v>
      </c>
      <c r="E9726">
        <v>0</v>
      </c>
    </row>
    <row r="9727" spans="1:5" x14ac:dyDescent="0.3">
      <c r="A9727">
        <v>73030002</v>
      </c>
      <c r="B9727" t="s">
        <v>557</v>
      </c>
      <c r="C9727" t="s">
        <v>8</v>
      </c>
      <c r="D9727" t="s">
        <v>2383</v>
      </c>
      <c r="E9727">
        <v>0</v>
      </c>
    </row>
    <row r="9728" spans="1:5" x14ac:dyDescent="0.3">
      <c r="A9728">
        <v>73030002</v>
      </c>
      <c r="B9728" t="s">
        <v>557</v>
      </c>
      <c r="C9728" t="s">
        <v>8</v>
      </c>
      <c r="D9728" t="s">
        <v>2384</v>
      </c>
      <c r="E9728">
        <v>0</v>
      </c>
    </row>
    <row r="9729" spans="1:5" x14ac:dyDescent="0.3">
      <c r="A9729">
        <v>73030002</v>
      </c>
      <c r="B9729" t="s">
        <v>557</v>
      </c>
      <c r="C9729" t="s">
        <v>8</v>
      </c>
      <c r="D9729" t="s">
        <v>2385</v>
      </c>
      <c r="E9729">
        <v>0</v>
      </c>
    </row>
    <row r="9730" spans="1:5" x14ac:dyDescent="0.3">
      <c r="A9730">
        <v>73030002</v>
      </c>
      <c r="B9730" t="s">
        <v>557</v>
      </c>
      <c r="C9730" t="s">
        <v>8</v>
      </c>
      <c r="D9730" t="s">
        <v>2386</v>
      </c>
      <c r="E9730">
        <v>0</v>
      </c>
    </row>
    <row r="9731" spans="1:5" x14ac:dyDescent="0.3">
      <c r="A9731">
        <v>73030002</v>
      </c>
      <c r="B9731" t="s">
        <v>557</v>
      </c>
      <c r="C9731" t="s">
        <v>8</v>
      </c>
      <c r="D9731" t="s">
        <v>2387</v>
      </c>
      <c r="E9731">
        <v>0</v>
      </c>
    </row>
    <row r="9732" spans="1:5" x14ac:dyDescent="0.3">
      <c r="A9732">
        <v>73030002</v>
      </c>
      <c r="B9732" t="s">
        <v>557</v>
      </c>
      <c r="C9732" t="s">
        <v>8</v>
      </c>
      <c r="D9732" t="s">
        <v>2388</v>
      </c>
      <c r="E9732">
        <v>0</v>
      </c>
    </row>
    <row r="9733" spans="1:5" x14ac:dyDescent="0.3">
      <c r="A9733">
        <v>73030002</v>
      </c>
      <c r="B9733" t="s">
        <v>557</v>
      </c>
      <c r="C9733" t="s">
        <v>8</v>
      </c>
      <c r="D9733" t="s">
        <v>2389</v>
      </c>
      <c r="E9733">
        <v>0</v>
      </c>
    </row>
    <row r="9734" spans="1:5" x14ac:dyDescent="0.3">
      <c r="A9734">
        <v>73030002</v>
      </c>
      <c r="B9734" t="s">
        <v>557</v>
      </c>
      <c r="C9734" t="s">
        <v>8</v>
      </c>
      <c r="D9734" t="s">
        <v>2390</v>
      </c>
      <c r="E9734">
        <v>0</v>
      </c>
    </row>
    <row r="9735" spans="1:5" x14ac:dyDescent="0.3">
      <c r="A9735">
        <v>73030002</v>
      </c>
      <c r="B9735" t="s">
        <v>557</v>
      </c>
      <c r="C9735" t="s">
        <v>8</v>
      </c>
      <c r="D9735" t="s">
        <v>2391</v>
      </c>
      <c r="E9735">
        <v>0</v>
      </c>
    </row>
    <row r="9736" spans="1:5" x14ac:dyDescent="0.3">
      <c r="A9736">
        <v>73030002</v>
      </c>
      <c r="B9736" t="s">
        <v>557</v>
      </c>
      <c r="C9736" t="s">
        <v>8</v>
      </c>
      <c r="D9736" t="s">
        <v>2392</v>
      </c>
      <c r="E9736">
        <v>0</v>
      </c>
    </row>
    <row r="9737" spans="1:5" x14ac:dyDescent="0.3">
      <c r="A9737">
        <v>73030002</v>
      </c>
      <c r="B9737" t="s">
        <v>557</v>
      </c>
      <c r="C9737" t="s">
        <v>8</v>
      </c>
      <c r="D9737" t="s">
        <v>2393</v>
      </c>
      <c r="E9737">
        <v>-1</v>
      </c>
    </row>
    <row r="9738" spans="1:5" x14ac:dyDescent="0.3">
      <c r="A9738">
        <v>73030002</v>
      </c>
      <c r="B9738" t="s">
        <v>557</v>
      </c>
      <c r="C9738" t="s">
        <v>8</v>
      </c>
      <c r="D9738" t="s">
        <v>2394</v>
      </c>
      <c r="E9738">
        <v>0</v>
      </c>
    </row>
    <row r="9739" spans="1:5" x14ac:dyDescent="0.3">
      <c r="A9739">
        <v>73030002</v>
      </c>
      <c r="B9739" t="s">
        <v>557</v>
      </c>
      <c r="C9739" t="s">
        <v>8</v>
      </c>
      <c r="D9739" t="s">
        <v>2395</v>
      </c>
      <c r="E9739">
        <v>0</v>
      </c>
    </row>
    <row r="9740" spans="1:5" x14ac:dyDescent="0.3">
      <c r="A9740">
        <v>73030002</v>
      </c>
      <c r="B9740" t="s">
        <v>557</v>
      </c>
      <c r="C9740" t="s">
        <v>8</v>
      </c>
      <c r="D9740" t="s">
        <v>2396</v>
      </c>
      <c r="E9740">
        <v>0</v>
      </c>
    </row>
    <row r="9741" spans="1:5" x14ac:dyDescent="0.3">
      <c r="A9741">
        <v>73030002</v>
      </c>
      <c r="B9741" t="s">
        <v>557</v>
      </c>
      <c r="C9741" t="s">
        <v>8</v>
      </c>
      <c r="D9741" t="s">
        <v>2397</v>
      </c>
      <c r="E9741">
        <v>0</v>
      </c>
    </row>
    <row r="9742" spans="1:5" x14ac:dyDescent="0.3">
      <c r="A9742">
        <v>73030002</v>
      </c>
      <c r="B9742" t="s">
        <v>557</v>
      </c>
      <c r="C9742" t="s">
        <v>8</v>
      </c>
      <c r="D9742" t="s">
        <v>2398</v>
      </c>
      <c r="E9742">
        <v>-1</v>
      </c>
    </row>
    <row r="9743" spans="1:5" x14ac:dyDescent="0.3">
      <c r="A9743">
        <v>73030002</v>
      </c>
      <c r="B9743" t="s">
        <v>557</v>
      </c>
      <c r="C9743" t="s">
        <v>8</v>
      </c>
      <c r="D9743" t="s">
        <v>2399</v>
      </c>
      <c r="E9743">
        <v>0</v>
      </c>
    </row>
    <row r="9744" spans="1:5" x14ac:dyDescent="0.3">
      <c r="A9744">
        <v>73030002</v>
      </c>
      <c r="B9744" t="s">
        <v>557</v>
      </c>
      <c r="C9744" t="s">
        <v>8</v>
      </c>
      <c r="D9744" t="s">
        <v>2400</v>
      </c>
      <c r="E9744">
        <v>0</v>
      </c>
    </row>
    <row r="9745" spans="1:5" x14ac:dyDescent="0.3">
      <c r="A9745">
        <v>73030002</v>
      </c>
      <c r="B9745" t="s">
        <v>557</v>
      </c>
      <c r="C9745" t="s">
        <v>8</v>
      </c>
      <c r="D9745" t="s">
        <v>2401</v>
      </c>
      <c r="E9745">
        <v>0</v>
      </c>
    </row>
    <row r="9746" spans="1:5" x14ac:dyDescent="0.3">
      <c r="A9746">
        <v>73030002</v>
      </c>
      <c r="B9746" t="s">
        <v>557</v>
      </c>
      <c r="C9746" t="s">
        <v>8</v>
      </c>
      <c r="D9746" t="s">
        <v>2402</v>
      </c>
      <c r="E9746">
        <v>0</v>
      </c>
    </row>
    <row r="9747" spans="1:5" x14ac:dyDescent="0.3">
      <c r="A9747">
        <v>73030002</v>
      </c>
      <c r="B9747" t="s">
        <v>557</v>
      </c>
      <c r="C9747" t="s">
        <v>8</v>
      </c>
      <c r="D9747" t="s">
        <v>2403</v>
      </c>
      <c r="E9747">
        <v>0</v>
      </c>
    </row>
    <row r="9748" spans="1:5" x14ac:dyDescent="0.3">
      <c r="A9748">
        <v>73030002</v>
      </c>
      <c r="B9748" t="s">
        <v>557</v>
      </c>
      <c r="C9748" t="s">
        <v>8</v>
      </c>
      <c r="D9748" t="s">
        <v>2404</v>
      </c>
      <c r="E9748">
        <v>0</v>
      </c>
    </row>
    <row r="9749" spans="1:5" x14ac:dyDescent="0.3">
      <c r="A9749">
        <v>73030002</v>
      </c>
      <c r="B9749" t="s">
        <v>557</v>
      </c>
      <c r="C9749" t="s">
        <v>8</v>
      </c>
      <c r="D9749" t="s">
        <v>2405</v>
      </c>
      <c r="E9749">
        <v>-1</v>
      </c>
    </row>
    <row r="9750" spans="1:5" x14ac:dyDescent="0.3">
      <c r="A9750">
        <v>73030002</v>
      </c>
      <c r="B9750" t="s">
        <v>557</v>
      </c>
      <c r="C9750" t="s">
        <v>8</v>
      </c>
      <c r="D9750" t="s">
        <v>2406</v>
      </c>
      <c r="E9750">
        <v>0</v>
      </c>
    </row>
    <row r="9751" spans="1:5" x14ac:dyDescent="0.3">
      <c r="A9751">
        <v>73030002</v>
      </c>
      <c r="B9751" t="s">
        <v>557</v>
      </c>
      <c r="C9751" t="s">
        <v>8</v>
      </c>
      <c r="D9751" t="s">
        <v>2407</v>
      </c>
      <c r="E9751">
        <v>0</v>
      </c>
    </row>
    <row r="9752" spans="1:5" x14ac:dyDescent="0.3">
      <c r="A9752">
        <v>73030002</v>
      </c>
      <c r="B9752" t="s">
        <v>557</v>
      </c>
      <c r="C9752" t="s">
        <v>8</v>
      </c>
      <c r="D9752" t="s">
        <v>2408</v>
      </c>
      <c r="E9752">
        <v>0</v>
      </c>
    </row>
    <row r="9753" spans="1:5" x14ac:dyDescent="0.3">
      <c r="A9753">
        <v>73030002</v>
      </c>
      <c r="B9753" t="s">
        <v>557</v>
      </c>
      <c r="C9753" t="s">
        <v>8</v>
      </c>
      <c r="D9753" t="s">
        <v>2409</v>
      </c>
      <c r="E9753">
        <v>0</v>
      </c>
    </row>
    <row r="9754" spans="1:5" x14ac:dyDescent="0.3">
      <c r="A9754">
        <v>73030002</v>
      </c>
      <c r="B9754" t="s">
        <v>557</v>
      </c>
      <c r="C9754" t="s">
        <v>8</v>
      </c>
      <c r="D9754" t="s">
        <v>2410</v>
      </c>
      <c r="E9754">
        <v>0</v>
      </c>
    </row>
    <row r="9755" spans="1:5" x14ac:dyDescent="0.3">
      <c r="A9755">
        <v>73030002</v>
      </c>
      <c r="B9755" t="s">
        <v>557</v>
      </c>
      <c r="C9755" t="s">
        <v>8</v>
      </c>
      <c r="D9755" t="s">
        <v>2411</v>
      </c>
      <c r="E9755">
        <v>-1</v>
      </c>
    </row>
    <row r="9756" spans="1:5" x14ac:dyDescent="0.3">
      <c r="A9756">
        <v>73030002</v>
      </c>
      <c r="B9756" t="s">
        <v>557</v>
      </c>
      <c r="C9756" t="s">
        <v>8</v>
      </c>
      <c r="D9756" t="s">
        <v>2412</v>
      </c>
      <c r="E9756">
        <v>0</v>
      </c>
    </row>
    <row r="9757" spans="1:5" x14ac:dyDescent="0.3">
      <c r="A9757">
        <v>73030002</v>
      </c>
      <c r="B9757" t="s">
        <v>557</v>
      </c>
      <c r="C9757" t="s">
        <v>8</v>
      </c>
      <c r="D9757" t="s">
        <v>2413</v>
      </c>
      <c r="E9757">
        <v>0</v>
      </c>
    </row>
    <row r="9758" spans="1:5" x14ac:dyDescent="0.3">
      <c r="A9758">
        <v>74120011</v>
      </c>
      <c r="B9758" t="s">
        <v>559</v>
      </c>
      <c r="C9758" t="s">
        <v>130</v>
      </c>
      <c r="D9758" t="s">
        <v>2378</v>
      </c>
      <c r="E9758">
        <v>0</v>
      </c>
    </row>
    <row r="9759" spans="1:5" x14ac:dyDescent="0.3">
      <c r="A9759">
        <v>74120011</v>
      </c>
      <c r="B9759" t="s">
        <v>559</v>
      </c>
      <c r="C9759" t="s">
        <v>130</v>
      </c>
      <c r="D9759" t="s">
        <v>2379</v>
      </c>
      <c r="E9759">
        <v>0</v>
      </c>
    </row>
    <row r="9760" spans="1:5" x14ac:dyDescent="0.3">
      <c r="A9760">
        <v>74120011</v>
      </c>
      <c r="B9760" t="s">
        <v>559</v>
      </c>
      <c r="C9760" t="s">
        <v>130</v>
      </c>
      <c r="D9760" t="s">
        <v>2380</v>
      </c>
      <c r="E9760">
        <v>0</v>
      </c>
    </row>
    <row r="9761" spans="1:5" x14ac:dyDescent="0.3">
      <c r="A9761">
        <v>74120011</v>
      </c>
      <c r="B9761" t="s">
        <v>559</v>
      </c>
      <c r="C9761" t="s">
        <v>130</v>
      </c>
      <c r="D9761" t="s">
        <v>2381</v>
      </c>
      <c r="E9761">
        <v>0</v>
      </c>
    </row>
    <row r="9762" spans="1:5" x14ac:dyDescent="0.3">
      <c r="A9762">
        <v>74120011</v>
      </c>
      <c r="B9762" t="s">
        <v>559</v>
      </c>
      <c r="C9762" t="s">
        <v>130</v>
      </c>
      <c r="D9762" t="s">
        <v>2382</v>
      </c>
      <c r="E9762">
        <v>0</v>
      </c>
    </row>
    <row r="9763" spans="1:5" x14ac:dyDescent="0.3">
      <c r="A9763">
        <v>74120011</v>
      </c>
      <c r="B9763" t="s">
        <v>559</v>
      </c>
      <c r="C9763" t="s">
        <v>130</v>
      </c>
      <c r="D9763" t="s">
        <v>2383</v>
      </c>
      <c r="E9763">
        <v>0</v>
      </c>
    </row>
    <row r="9764" spans="1:5" x14ac:dyDescent="0.3">
      <c r="A9764">
        <v>74120011</v>
      </c>
      <c r="B9764" t="s">
        <v>559</v>
      </c>
      <c r="C9764" t="s">
        <v>130</v>
      </c>
      <c r="D9764" t="s">
        <v>2384</v>
      </c>
      <c r="E9764">
        <v>0</v>
      </c>
    </row>
    <row r="9765" spans="1:5" x14ac:dyDescent="0.3">
      <c r="A9765">
        <v>74120011</v>
      </c>
      <c r="B9765" t="s">
        <v>559</v>
      </c>
      <c r="C9765" t="s">
        <v>130</v>
      </c>
      <c r="D9765" t="s">
        <v>2385</v>
      </c>
      <c r="E9765">
        <v>0</v>
      </c>
    </row>
    <row r="9766" spans="1:5" x14ac:dyDescent="0.3">
      <c r="A9766">
        <v>74120011</v>
      </c>
      <c r="B9766" t="s">
        <v>559</v>
      </c>
      <c r="C9766" t="s">
        <v>130</v>
      </c>
      <c r="D9766" t="s">
        <v>2386</v>
      </c>
      <c r="E9766">
        <v>0</v>
      </c>
    </row>
    <row r="9767" spans="1:5" x14ac:dyDescent="0.3">
      <c r="A9767">
        <v>74120011</v>
      </c>
      <c r="B9767" t="s">
        <v>559</v>
      </c>
      <c r="C9767" t="s">
        <v>130</v>
      </c>
      <c r="D9767" t="s">
        <v>2387</v>
      </c>
      <c r="E9767">
        <v>0</v>
      </c>
    </row>
    <row r="9768" spans="1:5" x14ac:dyDescent="0.3">
      <c r="A9768">
        <v>74120011</v>
      </c>
      <c r="B9768" t="s">
        <v>559</v>
      </c>
      <c r="C9768" t="s">
        <v>130</v>
      </c>
      <c r="D9768" t="s">
        <v>2388</v>
      </c>
      <c r="E9768">
        <v>0</v>
      </c>
    </row>
    <row r="9769" spans="1:5" x14ac:dyDescent="0.3">
      <c r="A9769">
        <v>74120011</v>
      </c>
      <c r="B9769" t="s">
        <v>559</v>
      </c>
      <c r="C9769" t="s">
        <v>130</v>
      </c>
      <c r="D9769" t="s">
        <v>2389</v>
      </c>
      <c r="E9769">
        <v>0</v>
      </c>
    </row>
    <row r="9770" spans="1:5" x14ac:dyDescent="0.3">
      <c r="A9770">
        <v>74120011</v>
      </c>
      <c r="B9770" t="s">
        <v>559</v>
      </c>
      <c r="C9770" t="s">
        <v>130</v>
      </c>
      <c r="D9770" t="s">
        <v>2390</v>
      </c>
      <c r="E9770">
        <v>0</v>
      </c>
    </row>
    <row r="9771" spans="1:5" x14ac:dyDescent="0.3">
      <c r="A9771">
        <v>74120011</v>
      </c>
      <c r="B9771" t="s">
        <v>559</v>
      </c>
      <c r="C9771" t="s">
        <v>130</v>
      </c>
      <c r="D9771" t="s">
        <v>2391</v>
      </c>
      <c r="E9771">
        <v>0</v>
      </c>
    </row>
    <row r="9772" spans="1:5" x14ac:dyDescent="0.3">
      <c r="A9772">
        <v>74120011</v>
      </c>
      <c r="B9772" t="s">
        <v>559</v>
      </c>
      <c r="C9772" t="s">
        <v>130</v>
      </c>
      <c r="D9772" t="s">
        <v>2392</v>
      </c>
      <c r="E9772">
        <v>0</v>
      </c>
    </row>
    <row r="9773" spans="1:5" x14ac:dyDescent="0.3">
      <c r="A9773">
        <v>74120011</v>
      </c>
      <c r="B9773" t="s">
        <v>559</v>
      </c>
      <c r="C9773" t="s">
        <v>130</v>
      </c>
      <c r="D9773" t="s">
        <v>2393</v>
      </c>
      <c r="E9773">
        <v>-4.5</v>
      </c>
    </row>
    <row r="9774" spans="1:5" x14ac:dyDescent="0.3">
      <c r="A9774">
        <v>74120011</v>
      </c>
      <c r="B9774" t="s">
        <v>559</v>
      </c>
      <c r="C9774" t="s">
        <v>130</v>
      </c>
      <c r="D9774" t="s">
        <v>2394</v>
      </c>
      <c r="E9774">
        <v>0</v>
      </c>
    </row>
    <row r="9775" spans="1:5" x14ac:dyDescent="0.3">
      <c r="A9775">
        <v>74120011</v>
      </c>
      <c r="B9775" t="s">
        <v>559</v>
      </c>
      <c r="C9775" t="s">
        <v>130</v>
      </c>
      <c r="D9775" t="s">
        <v>2395</v>
      </c>
      <c r="E9775">
        <v>0</v>
      </c>
    </row>
    <row r="9776" spans="1:5" x14ac:dyDescent="0.3">
      <c r="A9776">
        <v>74120011</v>
      </c>
      <c r="B9776" t="s">
        <v>559</v>
      </c>
      <c r="C9776" t="s">
        <v>130</v>
      </c>
      <c r="D9776" t="s">
        <v>2396</v>
      </c>
      <c r="E9776">
        <v>0</v>
      </c>
    </row>
    <row r="9777" spans="1:5" x14ac:dyDescent="0.3">
      <c r="A9777">
        <v>74120011</v>
      </c>
      <c r="B9777" t="s">
        <v>559</v>
      </c>
      <c r="C9777" t="s">
        <v>130</v>
      </c>
      <c r="D9777" t="s">
        <v>2397</v>
      </c>
      <c r="E9777">
        <v>0</v>
      </c>
    </row>
    <row r="9778" spans="1:5" x14ac:dyDescent="0.3">
      <c r="A9778">
        <v>74120011</v>
      </c>
      <c r="B9778" t="s">
        <v>559</v>
      </c>
      <c r="C9778" t="s">
        <v>130</v>
      </c>
      <c r="D9778" t="s">
        <v>2398</v>
      </c>
      <c r="E9778">
        <v>0</v>
      </c>
    </row>
    <row r="9779" spans="1:5" x14ac:dyDescent="0.3">
      <c r="A9779">
        <v>74120011</v>
      </c>
      <c r="B9779" t="s">
        <v>559</v>
      </c>
      <c r="C9779" t="s">
        <v>130</v>
      </c>
      <c r="D9779" t="s">
        <v>2399</v>
      </c>
      <c r="E9779">
        <v>0</v>
      </c>
    </row>
    <row r="9780" spans="1:5" x14ac:dyDescent="0.3">
      <c r="A9780">
        <v>74120011</v>
      </c>
      <c r="B9780" t="s">
        <v>559</v>
      </c>
      <c r="C9780" t="s">
        <v>130</v>
      </c>
      <c r="D9780" t="s">
        <v>2400</v>
      </c>
      <c r="E9780">
        <v>0</v>
      </c>
    </row>
    <row r="9781" spans="1:5" x14ac:dyDescent="0.3">
      <c r="A9781">
        <v>74120011</v>
      </c>
      <c r="B9781" t="s">
        <v>559</v>
      </c>
      <c r="C9781" t="s">
        <v>130</v>
      </c>
      <c r="D9781" t="s">
        <v>2401</v>
      </c>
      <c r="E9781">
        <v>0</v>
      </c>
    </row>
    <row r="9782" spans="1:5" x14ac:dyDescent="0.3">
      <c r="A9782">
        <v>74120011</v>
      </c>
      <c r="B9782" t="s">
        <v>559</v>
      </c>
      <c r="C9782" t="s">
        <v>130</v>
      </c>
      <c r="D9782" t="s">
        <v>2402</v>
      </c>
      <c r="E9782">
        <v>-13</v>
      </c>
    </row>
    <row r="9783" spans="1:5" x14ac:dyDescent="0.3">
      <c r="A9783">
        <v>74120011</v>
      </c>
      <c r="B9783" t="s">
        <v>559</v>
      </c>
      <c r="C9783" t="s">
        <v>130</v>
      </c>
      <c r="D9783" t="s">
        <v>2403</v>
      </c>
      <c r="E9783">
        <v>0</v>
      </c>
    </row>
    <row r="9784" spans="1:5" x14ac:dyDescent="0.3">
      <c r="A9784">
        <v>74120011</v>
      </c>
      <c r="B9784" t="s">
        <v>559</v>
      </c>
      <c r="C9784" t="s">
        <v>130</v>
      </c>
      <c r="D9784" t="s">
        <v>2404</v>
      </c>
      <c r="E9784">
        <v>0</v>
      </c>
    </row>
    <row r="9785" spans="1:5" x14ac:dyDescent="0.3">
      <c r="A9785">
        <v>74120011</v>
      </c>
      <c r="B9785" t="s">
        <v>559</v>
      </c>
      <c r="C9785" t="s">
        <v>130</v>
      </c>
      <c r="D9785" t="s">
        <v>2405</v>
      </c>
      <c r="E9785">
        <v>0</v>
      </c>
    </row>
    <row r="9786" spans="1:5" x14ac:dyDescent="0.3">
      <c r="A9786">
        <v>74120011</v>
      </c>
      <c r="B9786" t="s">
        <v>559</v>
      </c>
      <c r="C9786" t="s">
        <v>130</v>
      </c>
      <c r="D9786" t="s">
        <v>2406</v>
      </c>
      <c r="E9786">
        <v>0</v>
      </c>
    </row>
    <row r="9787" spans="1:5" x14ac:dyDescent="0.3">
      <c r="A9787">
        <v>74120011</v>
      </c>
      <c r="B9787" t="s">
        <v>559</v>
      </c>
      <c r="C9787" t="s">
        <v>130</v>
      </c>
      <c r="D9787" t="s">
        <v>2407</v>
      </c>
      <c r="E9787">
        <v>0</v>
      </c>
    </row>
    <row r="9788" spans="1:5" x14ac:dyDescent="0.3">
      <c r="A9788">
        <v>74120011</v>
      </c>
      <c r="B9788" t="s">
        <v>559</v>
      </c>
      <c r="C9788" t="s">
        <v>130</v>
      </c>
      <c r="D9788" t="s">
        <v>2408</v>
      </c>
      <c r="E9788">
        <v>0</v>
      </c>
    </row>
    <row r="9789" spans="1:5" x14ac:dyDescent="0.3">
      <c r="A9789">
        <v>74120011</v>
      </c>
      <c r="B9789" t="s">
        <v>559</v>
      </c>
      <c r="C9789" t="s">
        <v>130</v>
      </c>
      <c r="D9789" t="s">
        <v>2409</v>
      </c>
      <c r="E9789">
        <v>0</v>
      </c>
    </row>
    <row r="9790" spans="1:5" x14ac:dyDescent="0.3">
      <c r="A9790">
        <v>74120011</v>
      </c>
      <c r="B9790" t="s">
        <v>559</v>
      </c>
      <c r="C9790" t="s">
        <v>130</v>
      </c>
      <c r="D9790" t="s">
        <v>2410</v>
      </c>
      <c r="E9790">
        <v>0</v>
      </c>
    </row>
    <row r="9791" spans="1:5" x14ac:dyDescent="0.3">
      <c r="A9791">
        <v>74120011</v>
      </c>
      <c r="B9791" t="s">
        <v>559</v>
      </c>
      <c r="C9791" t="s">
        <v>130</v>
      </c>
      <c r="D9791" t="s">
        <v>2411</v>
      </c>
      <c r="E9791">
        <v>0</v>
      </c>
    </row>
    <row r="9792" spans="1:5" x14ac:dyDescent="0.3">
      <c r="A9792">
        <v>74120011</v>
      </c>
      <c r="B9792" t="s">
        <v>559</v>
      </c>
      <c r="C9792" t="s">
        <v>130</v>
      </c>
      <c r="D9792" t="s">
        <v>2412</v>
      </c>
      <c r="E9792">
        <v>0</v>
      </c>
    </row>
    <row r="9793" spans="1:5" x14ac:dyDescent="0.3">
      <c r="A9793">
        <v>74120011</v>
      </c>
      <c r="B9793" t="s">
        <v>559</v>
      </c>
      <c r="C9793" t="s">
        <v>130</v>
      </c>
      <c r="D9793" t="s">
        <v>2413</v>
      </c>
      <c r="E9793">
        <v>-4</v>
      </c>
    </row>
    <row r="9794" spans="1:5" x14ac:dyDescent="0.3">
      <c r="A9794">
        <v>39200184</v>
      </c>
      <c r="B9794" t="s">
        <v>561</v>
      </c>
      <c r="C9794" t="s">
        <v>8</v>
      </c>
      <c r="D9794" t="s">
        <v>2378</v>
      </c>
      <c r="E9794">
        <v>-1</v>
      </c>
    </row>
    <row r="9795" spans="1:5" x14ac:dyDescent="0.3">
      <c r="A9795">
        <v>39200184</v>
      </c>
      <c r="B9795" t="s">
        <v>561</v>
      </c>
      <c r="C9795" t="s">
        <v>8</v>
      </c>
      <c r="D9795" t="s">
        <v>2379</v>
      </c>
      <c r="E9795">
        <v>0</v>
      </c>
    </row>
    <row r="9796" spans="1:5" x14ac:dyDescent="0.3">
      <c r="A9796">
        <v>39200184</v>
      </c>
      <c r="B9796" t="s">
        <v>561</v>
      </c>
      <c r="C9796" t="s">
        <v>8</v>
      </c>
      <c r="D9796" t="s">
        <v>2380</v>
      </c>
      <c r="E9796">
        <v>0</v>
      </c>
    </row>
    <row r="9797" spans="1:5" x14ac:dyDescent="0.3">
      <c r="A9797">
        <v>39200184</v>
      </c>
      <c r="B9797" t="s">
        <v>561</v>
      </c>
      <c r="C9797" t="s">
        <v>8</v>
      </c>
      <c r="D9797" t="s">
        <v>2381</v>
      </c>
      <c r="E9797">
        <v>-3</v>
      </c>
    </row>
    <row r="9798" spans="1:5" x14ac:dyDescent="0.3">
      <c r="A9798">
        <v>39200184</v>
      </c>
      <c r="B9798" t="s">
        <v>561</v>
      </c>
      <c r="C9798" t="s">
        <v>8</v>
      </c>
      <c r="D9798" t="s">
        <v>2382</v>
      </c>
      <c r="E9798">
        <v>-3</v>
      </c>
    </row>
    <row r="9799" spans="1:5" x14ac:dyDescent="0.3">
      <c r="A9799">
        <v>39200184</v>
      </c>
      <c r="B9799" t="s">
        <v>561</v>
      </c>
      <c r="C9799" t="s">
        <v>8</v>
      </c>
      <c r="D9799" t="s">
        <v>2383</v>
      </c>
      <c r="E9799">
        <v>0</v>
      </c>
    </row>
    <row r="9800" spans="1:5" x14ac:dyDescent="0.3">
      <c r="A9800">
        <v>39200184</v>
      </c>
      <c r="B9800" t="s">
        <v>561</v>
      </c>
      <c r="C9800" t="s">
        <v>8</v>
      </c>
      <c r="D9800" t="s">
        <v>2384</v>
      </c>
      <c r="E9800">
        <v>0</v>
      </c>
    </row>
    <row r="9801" spans="1:5" x14ac:dyDescent="0.3">
      <c r="A9801">
        <v>39200184</v>
      </c>
      <c r="B9801" t="s">
        <v>561</v>
      </c>
      <c r="C9801" t="s">
        <v>8</v>
      </c>
      <c r="D9801" t="s">
        <v>2385</v>
      </c>
      <c r="E9801">
        <v>0</v>
      </c>
    </row>
    <row r="9802" spans="1:5" x14ac:dyDescent="0.3">
      <c r="A9802">
        <v>39200184</v>
      </c>
      <c r="B9802" t="s">
        <v>561</v>
      </c>
      <c r="C9802" t="s">
        <v>8</v>
      </c>
      <c r="D9802" t="s">
        <v>2386</v>
      </c>
      <c r="E9802">
        <v>0</v>
      </c>
    </row>
    <row r="9803" spans="1:5" x14ac:dyDescent="0.3">
      <c r="A9803">
        <v>39200184</v>
      </c>
      <c r="B9803" t="s">
        <v>561</v>
      </c>
      <c r="C9803" t="s">
        <v>8</v>
      </c>
      <c r="D9803" t="s">
        <v>2387</v>
      </c>
      <c r="E9803">
        <v>0</v>
      </c>
    </row>
    <row r="9804" spans="1:5" x14ac:dyDescent="0.3">
      <c r="A9804">
        <v>39200184</v>
      </c>
      <c r="B9804" t="s">
        <v>561</v>
      </c>
      <c r="C9804" t="s">
        <v>8</v>
      </c>
      <c r="D9804" t="s">
        <v>2388</v>
      </c>
      <c r="E9804">
        <v>0</v>
      </c>
    </row>
    <row r="9805" spans="1:5" x14ac:dyDescent="0.3">
      <c r="A9805">
        <v>39200184</v>
      </c>
      <c r="B9805" t="s">
        <v>561</v>
      </c>
      <c r="C9805" t="s">
        <v>8</v>
      </c>
      <c r="D9805" t="s">
        <v>2389</v>
      </c>
      <c r="E9805">
        <v>0</v>
      </c>
    </row>
    <row r="9806" spans="1:5" x14ac:dyDescent="0.3">
      <c r="A9806">
        <v>39200184</v>
      </c>
      <c r="B9806" t="s">
        <v>561</v>
      </c>
      <c r="C9806" t="s">
        <v>8</v>
      </c>
      <c r="D9806" t="s">
        <v>2390</v>
      </c>
      <c r="E9806">
        <v>-2</v>
      </c>
    </row>
    <row r="9807" spans="1:5" x14ac:dyDescent="0.3">
      <c r="A9807">
        <v>39200184</v>
      </c>
      <c r="B9807" t="s">
        <v>561</v>
      </c>
      <c r="C9807" t="s">
        <v>8</v>
      </c>
      <c r="D9807" t="s">
        <v>2391</v>
      </c>
      <c r="E9807">
        <v>-3</v>
      </c>
    </row>
    <row r="9808" spans="1:5" x14ac:dyDescent="0.3">
      <c r="A9808">
        <v>39200184</v>
      </c>
      <c r="B9808" t="s">
        <v>561</v>
      </c>
      <c r="C9808" t="s">
        <v>8</v>
      </c>
      <c r="D9808" t="s">
        <v>2392</v>
      </c>
      <c r="E9808">
        <v>0</v>
      </c>
    </row>
    <row r="9809" spans="1:5" x14ac:dyDescent="0.3">
      <c r="A9809">
        <v>39200184</v>
      </c>
      <c r="B9809" t="s">
        <v>561</v>
      </c>
      <c r="C9809" t="s">
        <v>8</v>
      </c>
      <c r="D9809" t="s">
        <v>2393</v>
      </c>
      <c r="E9809">
        <v>-4</v>
      </c>
    </row>
    <row r="9810" spans="1:5" x14ac:dyDescent="0.3">
      <c r="A9810">
        <v>39200184</v>
      </c>
      <c r="B9810" t="s">
        <v>561</v>
      </c>
      <c r="C9810" t="s">
        <v>8</v>
      </c>
      <c r="D9810" t="s">
        <v>2394</v>
      </c>
      <c r="E9810">
        <v>0</v>
      </c>
    </row>
    <row r="9811" spans="1:5" x14ac:dyDescent="0.3">
      <c r="A9811">
        <v>39200184</v>
      </c>
      <c r="B9811" t="s">
        <v>561</v>
      </c>
      <c r="C9811" t="s">
        <v>8</v>
      </c>
      <c r="D9811" t="s">
        <v>2395</v>
      </c>
      <c r="E9811">
        <v>0</v>
      </c>
    </row>
    <row r="9812" spans="1:5" x14ac:dyDescent="0.3">
      <c r="A9812">
        <v>39200184</v>
      </c>
      <c r="B9812" t="s">
        <v>561</v>
      </c>
      <c r="C9812" t="s">
        <v>8</v>
      </c>
      <c r="D9812" t="s">
        <v>2396</v>
      </c>
      <c r="E9812">
        <v>0</v>
      </c>
    </row>
    <row r="9813" spans="1:5" x14ac:dyDescent="0.3">
      <c r="A9813">
        <v>39200184</v>
      </c>
      <c r="B9813" t="s">
        <v>561</v>
      </c>
      <c r="C9813" t="s">
        <v>8</v>
      </c>
      <c r="D9813" t="s">
        <v>2397</v>
      </c>
      <c r="E9813">
        <v>0</v>
      </c>
    </row>
    <row r="9814" spans="1:5" x14ac:dyDescent="0.3">
      <c r="A9814">
        <v>39200184</v>
      </c>
      <c r="B9814" t="s">
        <v>561</v>
      </c>
      <c r="C9814" t="s">
        <v>8</v>
      </c>
      <c r="D9814" t="s">
        <v>2398</v>
      </c>
      <c r="E9814">
        <v>-2</v>
      </c>
    </row>
    <row r="9815" spans="1:5" x14ac:dyDescent="0.3">
      <c r="A9815">
        <v>39200184</v>
      </c>
      <c r="B9815" t="s">
        <v>561</v>
      </c>
      <c r="C9815" t="s">
        <v>8</v>
      </c>
      <c r="D9815" t="s">
        <v>2399</v>
      </c>
      <c r="E9815">
        <v>0</v>
      </c>
    </row>
    <row r="9816" spans="1:5" x14ac:dyDescent="0.3">
      <c r="A9816">
        <v>39200184</v>
      </c>
      <c r="B9816" t="s">
        <v>561</v>
      </c>
      <c r="C9816" t="s">
        <v>8</v>
      </c>
      <c r="D9816" t="s">
        <v>2400</v>
      </c>
      <c r="E9816">
        <v>0</v>
      </c>
    </row>
    <row r="9817" spans="1:5" x14ac:dyDescent="0.3">
      <c r="A9817">
        <v>39200184</v>
      </c>
      <c r="B9817" t="s">
        <v>561</v>
      </c>
      <c r="C9817" t="s">
        <v>8</v>
      </c>
      <c r="D9817" t="s">
        <v>2401</v>
      </c>
      <c r="E9817">
        <v>0</v>
      </c>
    </row>
    <row r="9818" spans="1:5" x14ac:dyDescent="0.3">
      <c r="A9818">
        <v>39200184</v>
      </c>
      <c r="B9818" t="s">
        <v>561</v>
      </c>
      <c r="C9818" t="s">
        <v>8</v>
      </c>
      <c r="D9818" t="s">
        <v>2402</v>
      </c>
      <c r="E9818">
        <v>-4</v>
      </c>
    </row>
    <row r="9819" spans="1:5" x14ac:dyDescent="0.3">
      <c r="A9819">
        <v>39200184</v>
      </c>
      <c r="B9819" t="s">
        <v>561</v>
      </c>
      <c r="C9819" t="s">
        <v>8</v>
      </c>
      <c r="D9819" t="s">
        <v>2403</v>
      </c>
      <c r="E9819">
        <v>0</v>
      </c>
    </row>
    <row r="9820" spans="1:5" x14ac:dyDescent="0.3">
      <c r="A9820">
        <v>39200184</v>
      </c>
      <c r="B9820" t="s">
        <v>561</v>
      </c>
      <c r="C9820" t="s">
        <v>8</v>
      </c>
      <c r="D9820" t="s">
        <v>2404</v>
      </c>
      <c r="E9820">
        <v>0</v>
      </c>
    </row>
    <row r="9821" spans="1:5" x14ac:dyDescent="0.3">
      <c r="A9821">
        <v>39200184</v>
      </c>
      <c r="B9821" t="s">
        <v>561</v>
      </c>
      <c r="C9821" t="s">
        <v>8</v>
      </c>
      <c r="D9821" t="s">
        <v>2405</v>
      </c>
      <c r="E9821">
        <v>0</v>
      </c>
    </row>
    <row r="9822" spans="1:5" x14ac:dyDescent="0.3">
      <c r="A9822">
        <v>39200184</v>
      </c>
      <c r="B9822" t="s">
        <v>561</v>
      </c>
      <c r="C9822" t="s">
        <v>8</v>
      </c>
      <c r="D9822" t="s">
        <v>2406</v>
      </c>
      <c r="E9822">
        <v>0</v>
      </c>
    </row>
    <row r="9823" spans="1:5" x14ac:dyDescent="0.3">
      <c r="A9823">
        <v>39200184</v>
      </c>
      <c r="B9823" t="s">
        <v>561</v>
      </c>
      <c r="C9823" t="s">
        <v>8</v>
      </c>
      <c r="D9823" t="s">
        <v>2407</v>
      </c>
      <c r="E9823">
        <v>-3</v>
      </c>
    </row>
    <row r="9824" spans="1:5" x14ac:dyDescent="0.3">
      <c r="A9824">
        <v>39200184</v>
      </c>
      <c r="B9824" t="s">
        <v>561</v>
      </c>
      <c r="C9824" t="s">
        <v>8</v>
      </c>
      <c r="D9824" t="s">
        <v>2408</v>
      </c>
      <c r="E9824">
        <v>0</v>
      </c>
    </row>
    <row r="9825" spans="1:5" x14ac:dyDescent="0.3">
      <c r="A9825">
        <v>39200184</v>
      </c>
      <c r="B9825" t="s">
        <v>561</v>
      </c>
      <c r="C9825" t="s">
        <v>8</v>
      </c>
      <c r="D9825" t="s">
        <v>2409</v>
      </c>
      <c r="E9825">
        <v>-1</v>
      </c>
    </row>
    <row r="9826" spans="1:5" x14ac:dyDescent="0.3">
      <c r="A9826">
        <v>39200184</v>
      </c>
      <c r="B9826" t="s">
        <v>561</v>
      </c>
      <c r="C9826" t="s">
        <v>8</v>
      </c>
      <c r="D9826" t="s">
        <v>2410</v>
      </c>
      <c r="E9826">
        <v>0</v>
      </c>
    </row>
    <row r="9827" spans="1:5" x14ac:dyDescent="0.3">
      <c r="A9827">
        <v>39200184</v>
      </c>
      <c r="B9827" t="s">
        <v>561</v>
      </c>
      <c r="C9827" t="s">
        <v>8</v>
      </c>
      <c r="D9827" t="s">
        <v>2411</v>
      </c>
      <c r="E9827">
        <v>0</v>
      </c>
    </row>
    <row r="9828" spans="1:5" x14ac:dyDescent="0.3">
      <c r="A9828">
        <v>39200184</v>
      </c>
      <c r="B9828" t="s">
        <v>561</v>
      </c>
      <c r="C9828" t="s">
        <v>8</v>
      </c>
      <c r="D9828" t="s">
        <v>2412</v>
      </c>
      <c r="E9828">
        <v>0</v>
      </c>
    </row>
    <row r="9829" spans="1:5" x14ac:dyDescent="0.3">
      <c r="A9829">
        <v>39200184</v>
      </c>
      <c r="B9829" t="s">
        <v>561</v>
      </c>
      <c r="C9829" t="s">
        <v>8</v>
      </c>
      <c r="D9829" t="s">
        <v>2413</v>
      </c>
      <c r="E9829">
        <v>0</v>
      </c>
    </row>
    <row r="9830" spans="1:5" x14ac:dyDescent="0.3">
      <c r="A9830">
        <v>23440092</v>
      </c>
      <c r="B9830" t="s">
        <v>563</v>
      </c>
      <c r="C9830" t="s">
        <v>8</v>
      </c>
      <c r="D9830" t="s">
        <v>2378</v>
      </c>
      <c r="E9830">
        <v>0</v>
      </c>
    </row>
    <row r="9831" spans="1:5" x14ac:dyDescent="0.3">
      <c r="A9831">
        <v>23440092</v>
      </c>
      <c r="B9831" t="s">
        <v>563</v>
      </c>
      <c r="C9831" t="s">
        <v>8</v>
      </c>
      <c r="D9831" t="s">
        <v>2379</v>
      </c>
      <c r="E9831">
        <v>0</v>
      </c>
    </row>
    <row r="9832" spans="1:5" x14ac:dyDescent="0.3">
      <c r="A9832">
        <v>23440092</v>
      </c>
      <c r="B9832" t="s">
        <v>563</v>
      </c>
      <c r="C9832" t="s">
        <v>8</v>
      </c>
      <c r="D9832" t="s">
        <v>2380</v>
      </c>
      <c r="E9832">
        <v>0</v>
      </c>
    </row>
    <row r="9833" spans="1:5" x14ac:dyDescent="0.3">
      <c r="A9833">
        <v>23440092</v>
      </c>
      <c r="B9833" t="s">
        <v>563</v>
      </c>
      <c r="C9833" t="s">
        <v>8</v>
      </c>
      <c r="D9833" t="s">
        <v>2381</v>
      </c>
      <c r="E9833">
        <v>0</v>
      </c>
    </row>
    <row r="9834" spans="1:5" x14ac:dyDescent="0.3">
      <c r="A9834">
        <v>23440092</v>
      </c>
      <c r="B9834" t="s">
        <v>563</v>
      </c>
      <c r="C9834" t="s">
        <v>8</v>
      </c>
      <c r="D9834" t="s">
        <v>2382</v>
      </c>
      <c r="E9834">
        <v>0</v>
      </c>
    </row>
    <row r="9835" spans="1:5" x14ac:dyDescent="0.3">
      <c r="A9835">
        <v>23440092</v>
      </c>
      <c r="B9835" t="s">
        <v>563</v>
      </c>
      <c r="C9835" t="s">
        <v>8</v>
      </c>
      <c r="D9835" t="s">
        <v>2383</v>
      </c>
      <c r="E9835">
        <v>0</v>
      </c>
    </row>
    <row r="9836" spans="1:5" x14ac:dyDescent="0.3">
      <c r="A9836">
        <v>23440092</v>
      </c>
      <c r="B9836" t="s">
        <v>563</v>
      </c>
      <c r="C9836" t="s">
        <v>8</v>
      </c>
      <c r="D9836" t="s">
        <v>2384</v>
      </c>
      <c r="E9836">
        <v>0</v>
      </c>
    </row>
    <row r="9837" spans="1:5" x14ac:dyDescent="0.3">
      <c r="A9837">
        <v>23440092</v>
      </c>
      <c r="B9837" t="s">
        <v>563</v>
      </c>
      <c r="C9837" t="s">
        <v>8</v>
      </c>
      <c r="D9837" t="s">
        <v>2385</v>
      </c>
      <c r="E9837">
        <v>0</v>
      </c>
    </row>
    <row r="9838" spans="1:5" x14ac:dyDescent="0.3">
      <c r="A9838">
        <v>23440092</v>
      </c>
      <c r="B9838" t="s">
        <v>563</v>
      </c>
      <c r="C9838" t="s">
        <v>8</v>
      </c>
      <c r="D9838" t="s">
        <v>2386</v>
      </c>
      <c r="E9838">
        <v>0</v>
      </c>
    </row>
    <row r="9839" spans="1:5" x14ac:dyDescent="0.3">
      <c r="A9839">
        <v>23440092</v>
      </c>
      <c r="B9839" t="s">
        <v>563</v>
      </c>
      <c r="C9839" t="s">
        <v>8</v>
      </c>
      <c r="D9839" t="s">
        <v>2387</v>
      </c>
      <c r="E9839">
        <v>0</v>
      </c>
    </row>
    <row r="9840" spans="1:5" x14ac:dyDescent="0.3">
      <c r="A9840">
        <v>23440092</v>
      </c>
      <c r="B9840" t="s">
        <v>563</v>
      </c>
      <c r="C9840" t="s">
        <v>8</v>
      </c>
      <c r="D9840" t="s">
        <v>2388</v>
      </c>
      <c r="E9840">
        <v>0</v>
      </c>
    </row>
    <row r="9841" spans="1:5" x14ac:dyDescent="0.3">
      <c r="A9841">
        <v>23440092</v>
      </c>
      <c r="B9841" t="s">
        <v>563</v>
      </c>
      <c r="C9841" t="s">
        <v>8</v>
      </c>
      <c r="D9841" t="s">
        <v>2389</v>
      </c>
      <c r="E9841">
        <v>0</v>
      </c>
    </row>
    <row r="9842" spans="1:5" x14ac:dyDescent="0.3">
      <c r="A9842">
        <v>23440092</v>
      </c>
      <c r="B9842" t="s">
        <v>563</v>
      </c>
      <c r="C9842" t="s">
        <v>8</v>
      </c>
      <c r="D9842" t="s">
        <v>2390</v>
      </c>
      <c r="E9842">
        <v>0</v>
      </c>
    </row>
    <row r="9843" spans="1:5" x14ac:dyDescent="0.3">
      <c r="A9843">
        <v>23440092</v>
      </c>
      <c r="B9843" t="s">
        <v>563</v>
      </c>
      <c r="C9843" t="s">
        <v>8</v>
      </c>
      <c r="D9843" t="s">
        <v>2391</v>
      </c>
      <c r="E9843">
        <v>0</v>
      </c>
    </row>
    <row r="9844" spans="1:5" x14ac:dyDescent="0.3">
      <c r="A9844">
        <v>23440092</v>
      </c>
      <c r="B9844" t="s">
        <v>563</v>
      </c>
      <c r="C9844" t="s">
        <v>8</v>
      </c>
      <c r="D9844" t="s">
        <v>2392</v>
      </c>
      <c r="E9844">
        <v>0</v>
      </c>
    </row>
    <row r="9845" spans="1:5" x14ac:dyDescent="0.3">
      <c r="A9845">
        <v>23440092</v>
      </c>
      <c r="B9845" t="s">
        <v>563</v>
      </c>
      <c r="C9845" t="s">
        <v>8</v>
      </c>
      <c r="D9845" t="s">
        <v>2393</v>
      </c>
      <c r="E9845">
        <v>0</v>
      </c>
    </row>
    <row r="9846" spans="1:5" x14ac:dyDescent="0.3">
      <c r="A9846">
        <v>23440092</v>
      </c>
      <c r="B9846" t="s">
        <v>563</v>
      </c>
      <c r="C9846" t="s">
        <v>8</v>
      </c>
      <c r="D9846" t="s">
        <v>2394</v>
      </c>
      <c r="E9846">
        <v>0</v>
      </c>
    </row>
    <row r="9847" spans="1:5" x14ac:dyDescent="0.3">
      <c r="A9847">
        <v>23440092</v>
      </c>
      <c r="B9847" t="s">
        <v>563</v>
      </c>
      <c r="C9847" t="s">
        <v>8</v>
      </c>
      <c r="D9847" t="s">
        <v>2395</v>
      </c>
      <c r="E9847">
        <v>0</v>
      </c>
    </row>
    <row r="9848" spans="1:5" x14ac:dyDescent="0.3">
      <c r="A9848">
        <v>23440092</v>
      </c>
      <c r="B9848" t="s">
        <v>563</v>
      </c>
      <c r="C9848" t="s">
        <v>8</v>
      </c>
      <c r="D9848" t="s">
        <v>2396</v>
      </c>
      <c r="E9848">
        <v>0</v>
      </c>
    </row>
    <row r="9849" spans="1:5" x14ac:dyDescent="0.3">
      <c r="A9849">
        <v>23440092</v>
      </c>
      <c r="B9849" t="s">
        <v>563</v>
      </c>
      <c r="C9849" t="s">
        <v>8</v>
      </c>
      <c r="D9849" t="s">
        <v>2397</v>
      </c>
      <c r="E9849">
        <v>0</v>
      </c>
    </row>
    <row r="9850" spans="1:5" x14ac:dyDescent="0.3">
      <c r="A9850">
        <v>23440092</v>
      </c>
      <c r="B9850" t="s">
        <v>563</v>
      </c>
      <c r="C9850" t="s">
        <v>8</v>
      </c>
      <c r="D9850" t="s">
        <v>2398</v>
      </c>
      <c r="E9850">
        <v>0</v>
      </c>
    </row>
    <row r="9851" spans="1:5" x14ac:dyDescent="0.3">
      <c r="A9851">
        <v>23440092</v>
      </c>
      <c r="B9851" t="s">
        <v>563</v>
      </c>
      <c r="C9851" t="s">
        <v>8</v>
      </c>
      <c r="D9851" t="s">
        <v>2399</v>
      </c>
      <c r="E9851">
        <v>0</v>
      </c>
    </row>
    <row r="9852" spans="1:5" x14ac:dyDescent="0.3">
      <c r="A9852">
        <v>23440092</v>
      </c>
      <c r="B9852" t="s">
        <v>563</v>
      </c>
      <c r="C9852" t="s">
        <v>8</v>
      </c>
      <c r="D9852" t="s">
        <v>2400</v>
      </c>
      <c r="E9852">
        <v>0</v>
      </c>
    </row>
    <row r="9853" spans="1:5" x14ac:dyDescent="0.3">
      <c r="A9853">
        <v>23440092</v>
      </c>
      <c r="B9853" t="s">
        <v>563</v>
      </c>
      <c r="C9853" t="s">
        <v>8</v>
      </c>
      <c r="D9853" t="s">
        <v>2401</v>
      </c>
      <c r="E9853">
        <v>0</v>
      </c>
    </row>
    <row r="9854" spans="1:5" x14ac:dyDescent="0.3">
      <c r="A9854">
        <v>23440092</v>
      </c>
      <c r="B9854" t="s">
        <v>563</v>
      </c>
      <c r="C9854" t="s">
        <v>8</v>
      </c>
      <c r="D9854" t="s">
        <v>2402</v>
      </c>
      <c r="E9854">
        <v>0</v>
      </c>
    </row>
    <row r="9855" spans="1:5" x14ac:dyDescent="0.3">
      <c r="A9855">
        <v>23440092</v>
      </c>
      <c r="B9855" t="s">
        <v>563</v>
      </c>
      <c r="C9855" t="s">
        <v>8</v>
      </c>
      <c r="D9855" t="s">
        <v>2403</v>
      </c>
      <c r="E9855">
        <v>-1</v>
      </c>
    </row>
    <row r="9856" spans="1:5" x14ac:dyDescent="0.3">
      <c r="A9856">
        <v>23440092</v>
      </c>
      <c r="B9856" t="s">
        <v>563</v>
      </c>
      <c r="C9856" t="s">
        <v>8</v>
      </c>
      <c r="D9856" t="s">
        <v>2404</v>
      </c>
      <c r="E9856">
        <v>0</v>
      </c>
    </row>
    <row r="9857" spans="1:5" x14ac:dyDescent="0.3">
      <c r="A9857">
        <v>23440092</v>
      </c>
      <c r="B9857" t="s">
        <v>563</v>
      </c>
      <c r="C9857" t="s">
        <v>8</v>
      </c>
      <c r="D9857" t="s">
        <v>2405</v>
      </c>
      <c r="E9857">
        <v>0</v>
      </c>
    </row>
    <row r="9858" spans="1:5" x14ac:dyDescent="0.3">
      <c r="A9858">
        <v>23440092</v>
      </c>
      <c r="B9858" t="s">
        <v>563</v>
      </c>
      <c r="C9858" t="s">
        <v>8</v>
      </c>
      <c r="D9858" t="s">
        <v>2406</v>
      </c>
      <c r="E9858">
        <v>0</v>
      </c>
    </row>
    <row r="9859" spans="1:5" x14ac:dyDescent="0.3">
      <c r="A9859">
        <v>23440092</v>
      </c>
      <c r="B9859" t="s">
        <v>563</v>
      </c>
      <c r="C9859" t="s">
        <v>8</v>
      </c>
      <c r="D9859" t="s">
        <v>2407</v>
      </c>
      <c r="E9859">
        <v>0</v>
      </c>
    </row>
    <row r="9860" spans="1:5" x14ac:dyDescent="0.3">
      <c r="A9860">
        <v>23440092</v>
      </c>
      <c r="B9860" t="s">
        <v>563</v>
      </c>
      <c r="C9860" t="s">
        <v>8</v>
      </c>
      <c r="D9860" t="s">
        <v>2408</v>
      </c>
      <c r="E9860">
        <v>0</v>
      </c>
    </row>
    <row r="9861" spans="1:5" x14ac:dyDescent="0.3">
      <c r="A9861">
        <v>23440092</v>
      </c>
      <c r="B9861" t="s">
        <v>563</v>
      </c>
      <c r="C9861" t="s">
        <v>8</v>
      </c>
      <c r="D9861" t="s">
        <v>2409</v>
      </c>
      <c r="E9861">
        <v>0</v>
      </c>
    </row>
    <row r="9862" spans="1:5" x14ac:dyDescent="0.3">
      <c r="A9862">
        <v>23440092</v>
      </c>
      <c r="B9862" t="s">
        <v>563</v>
      </c>
      <c r="C9862" t="s">
        <v>8</v>
      </c>
      <c r="D9862" t="s">
        <v>2410</v>
      </c>
      <c r="E9862">
        <v>0</v>
      </c>
    </row>
    <row r="9863" spans="1:5" x14ac:dyDescent="0.3">
      <c r="A9863">
        <v>23440092</v>
      </c>
      <c r="B9863" t="s">
        <v>563</v>
      </c>
      <c r="C9863" t="s">
        <v>8</v>
      </c>
      <c r="D9863" t="s">
        <v>2411</v>
      </c>
      <c r="E9863">
        <v>0</v>
      </c>
    </row>
    <row r="9864" spans="1:5" x14ac:dyDescent="0.3">
      <c r="A9864">
        <v>23440092</v>
      </c>
      <c r="B9864" t="s">
        <v>563</v>
      </c>
      <c r="C9864" t="s">
        <v>8</v>
      </c>
      <c r="D9864" t="s">
        <v>2412</v>
      </c>
      <c r="E9864">
        <v>0</v>
      </c>
    </row>
    <row r="9865" spans="1:5" x14ac:dyDescent="0.3">
      <c r="A9865">
        <v>23440092</v>
      </c>
      <c r="B9865" t="s">
        <v>563</v>
      </c>
      <c r="C9865" t="s">
        <v>8</v>
      </c>
      <c r="D9865" t="s">
        <v>2413</v>
      </c>
      <c r="E9865">
        <v>0</v>
      </c>
    </row>
    <row r="9866" spans="1:5" x14ac:dyDescent="0.3">
      <c r="A9866">
        <v>91170025</v>
      </c>
      <c r="B9866" t="s">
        <v>565</v>
      </c>
      <c r="C9866" t="s">
        <v>8</v>
      </c>
      <c r="D9866" t="s">
        <v>2378</v>
      </c>
      <c r="E9866">
        <v>0</v>
      </c>
    </row>
    <row r="9867" spans="1:5" x14ac:dyDescent="0.3">
      <c r="A9867">
        <v>91170025</v>
      </c>
      <c r="B9867" t="s">
        <v>565</v>
      </c>
      <c r="C9867" t="s">
        <v>8</v>
      </c>
      <c r="D9867" t="s">
        <v>2379</v>
      </c>
      <c r="E9867">
        <v>0</v>
      </c>
    </row>
    <row r="9868" spans="1:5" x14ac:dyDescent="0.3">
      <c r="A9868">
        <v>91170025</v>
      </c>
      <c r="B9868" t="s">
        <v>565</v>
      </c>
      <c r="C9868" t="s">
        <v>8</v>
      </c>
      <c r="D9868" t="s">
        <v>2380</v>
      </c>
      <c r="E9868">
        <v>0</v>
      </c>
    </row>
    <row r="9869" spans="1:5" x14ac:dyDescent="0.3">
      <c r="A9869">
        <v>91170025</v>
      </c>
      <c r="B9869" t="s">
        <v>565</v>
      </c>
      <c r="C9869" t="s">
        <v>8</v>
      </c>
      <c r="D9869" t="s">
        <v>2381</v>
      </c>
      <c r="E9869">
        <v>0</v>
      </c>
    </row>
    <row r="9870" spans="1:5" x14ac:dyDescent="0.3">
      <c r="A9870">
        <v>91170025</v>
      </c>
      <c r="B9870" t="s">
        <v>565</v>
      </c>
      <c r="C9870" t="s">
        <v>8</v>
      </c>
      <c r="D9870" t="s">
        <v>2382</v>
      </c>
      <c r="E9870">
        <v>0</v>
      </c>
    </row>
    <row r="9871" spans="1:5" x14ac:dyDescent="0.3">
      <c r="A9871">
        <v>91170025</v>
      </c>
      <c r="B9871" t="s">
        <v>565</v>
      </c>
      <c r="C9871" t="s">
        <v>8</v>
      </c>
      <c r="D9871" t="s">
        <v>2383</v>
      </c>
      <c r="E9871">
        <v>0</v>
      </c>
    </row>
    <row r="9872" spans="1:5" x14ac:dyDescent="0.3">
      <c r="A9872">
        <v>91170025</v>
      </c>
      <c r="B9872" t="s">
        <v>565</v>
      </c>
      <c r="C9872" t="s">
        <v>8</v>
      </c>
      <c r="D9872" t="s">
        <v>2384</v>
      </c>
      <c r="E9872">
        <v>0</v>
      </c>
    </row>
    <row r="9873" spans="1:5" x14ac:dyDescent="0.3">
      <c r="A9873">
        <v>91170025</v>
      </c>
      <c r="B9873" t="s">
        <v>565</v>
      </c>
      <c r="C9873" t="s">
        <v>8</v>
      </c>
      <c r="D9873" t="s">
        <v>2385</v>
      </c>
      <c r="E9873">
        <v>0</v>
      </c>
    </row>
    <row r="9874" spans="1:5" x14ac:dyDescent="0.3">
      <c r="A9874">
        <v>91170025</v>
      </c>
      <c r="B9874" t="s">
        <v>565</v>
      </c>
      <c r="C9874" t="s">
        <v>8</v>
      </c>
      <c r="D9874" t="s">
        <v>2386</v>
      </c>
      <c r="E9874">
        <v>-2</v>
      </c>
    </row>
    <row r="9875" spans="1:5" x14ac:dyDescent="0.3">
      <c r="A9875">
        <v>91170025</v>
      </c>
      <c r="B9875" t="s">
        <v>565</v>
      </c>
      <c r="C9875" t="s">
        <v>8</v>
      </c>
      <c r="D9875" t="s">
        <v>2387</v>
      </c>
      <c r="E9875">
        <v>0</v>
      </c>
    </row>
    <row r="9876" spans="1:5" x14ac:dyDescent="0.3">
      <c r="A9876">
        <v>91170025</v>
      </c>
      <c r="B9876" t="s">
        <v>565</v>
      </c>
      <c r="C9876" t="s">
        <v>8</v>
      </c>
      <c r="D9876" t="s">
        <v>2388</v>
      </c>
      <c r="E9876">
        <v>0</v>
      </c>
    </row>
    <row r="9877" spans="1:5" x14ac:dyDescent="0.3">
      <c r="A9877">
        <v>91170025</v>
      </c>
      <c r="B9877" t="s">
        <v>565</v>
      </c>
      <c r="C9877" t="s">
        <v>8</v>
      </c>
      <c r="D9877" t="s">
        <v>2389</v>
      </c>
      <c r="E9877">
        <v>0</v>
      </c>
    </row>
    <row r="9878" spans="1:5" x14ac:dyDescent="0.3">
      <c r="A9878">
        <v>91170025</v>
      </c>
      <c r="B9878" t="s">
        <v>565</v>
      </c>
      <c r="C9878" t="s">
        <v>8</v>
      </c>
      <c r="D9878" t="s">
        <v>2390</v>
      </c>
      <c r="E9878">
        <v>0</v>
      </c>
    </row>
    <row r="9879" spans="1:5" x14ac:dyDescent="0.3">
      <c r="A9879">
        <v>91170025</v>
      </c>
      <c r="B9879" t="s">
        <v>565</v>
      </c>
      <c r="C9879" t="s">
        <v>8</v>
      </c>
      <c r="D9879" t="s">
        <v>2391</v>
      </c>
      <c r="E9879">
        <v>0</v>
      </c>
    </row>
    <row r="9880" spans="1:5" x14ac:dyDescent="0.3">
      <c r="A9880">
        <v>91170025</v>
      </c>
      <c r="B9880" t="s">
        <v>565</v>
      </c>
      <c r="C9880" t="s">
        <v>8</v>
      </c>
      <c r="D9880" t="s">
        <v>2392</v>
      </c>
      <c r="E9880">
        <v>0</v>
      </c>
    </row>
    <row r="9881" spans="1:5" x14ac:dyDescent="0.3">
      <c r="A9881">
        <v>91170025</v>
      </c>
      <c r="B9881" t="s">
        <v>565</v>
      </c>
      <c r="C9881" t="s">
        <v>8</v>
      </c>
      <c r="D9881" t="s">
        <v>2393</v>
      </c>
      <c r="E9881">
        <v>0</v>
      </c>
    </row>
    <row r="9882" spans="1:5" x14ac:dyDescent="0.3">
      <c r="A9882">
        <v>91170025</v>
      </c>
      <c r="B9882" t="s">
        <v>565</v>
      </c>
      <c r="C9882" t="s">
        <v>8</v>
      </c>
      <c r="D9882" t="s">
        <v>2394</v>
      </c>
      <c r="E9882">
        <v>0</v>
      </c>
    </row>
    <row r="9883" spans="1:5" x14ac:dyDescent="0.3">
      <c r="A9883">
        <v>91170025</v>
      </c>
      <c r="B9883" t="s">
        <v>565</v>
      </c>
      <c r="C9883" t="s">
        <v>8</v>
      </c>
      <c r="D9883" t="s">
        <v>2395</v>
      </c>
      <c r="E9883">
        <v>0</v>
      </c>
    </row>
    <row r="9884" spans="1:5" x14ac:dyDescent="0.3">
      <c r="A9884">
        <v>91170025</v>
      </c>
      <c r="B9884" t="s">
        <v>565</v>
      </c>
      <c r="C9884" t="s">
        <v>8</v>
      </c>
      <c r="D9884" t="s">
        <v>2396</v>
      </c>
      <c r="E9884">
        <v>0</v>
      </c>
    </row>
    <row r="9885" spans="1:5" x14ac:dyDescent="0.3">
      <c r="A9885">
        <v>91170025</v>
      </c>
      <c r="B9885" t="s">
        <v>565</v>
      </c>
      <c r="C9885" t="s">
        <v>8</v>
      </c>
      <c r="D9885" t="s">
        <v>2397</v>
      </c>
      <c r="E9885">
        <v>0</v>
      </c>
    </row>
    <row r="9886" spans="1:5" x14ac:dyDescent="0.3">
      <c r="A9886">
        <v>91170025</v>
      </c>
      <c r="B9886" t="s">
        <v>565</v>
      </c>
      <c r="C9886" t="s">
        <v>8</v>
      </c>
      <c r="D9886" t="s">
        <v>2398</v>
      </c>
      <c r="E9886">
        <v>0</v>
      </c>
    </row>
    <row r="9887" spans="1:5" x14ac:dyDescent="0.3">
      <c r="A9887">
        <v>91170025</v>
      </c>
      <c r="B9887" t="s">
        <v>565</v>
      </c>
      <c r="C9887" t="s">
        <v>8</v>
      </c>
      <c r="D9887" t="s">
        <v>2399</v>
      </c>
      <c r="E9887">
        <v>0</v>
      </c>
    </row>
    <row r="9888" spans="1:5" x14ac:dyDescent="0.3">
      <c r="A9888">
        <v>91170025</v>
      </c>
      <c r="B9888" t="s">
        <v>565</v>
      </c>
      <c r="C9888" t="s">
        <v>8</v>
      </c>
      <c r="D9888" t="s">
        <v>2400</v>
      </c>
      <c r="E9888">
        <v>0</v>
      </c>
    </row>
    <row r="9889" spans="1:5" x14ac:dyDescent="0.3">
      <c r="A9889">
        <v>91170025</v>
      </c>
      <c r="B9889" t="s">
        <v>565</v>
      </c>
      <c r="C9889" t="s">
        <v>8</v>
      </c>
      <c r="D9889" t="s">
        <v>2401</v>
      </c>
      <c r="E9889">
        <v>0</v>
      </c>
    </row>
    <row r="9890" spans="1:5" x14ac:dyDescent="0.3">
      <c r="A9890">
        <v>91170025</v>
      </c>
      <c r="B9890" t="s">
        <v>565</v>
      </c>
      <c r="C9890" t="s">
        <v>8</v>
      </c>
      <c r="D9890" t="s">
        <v>2402</v>
      </c>
      <c r="E9890">
        <v>0</v>
      </c>
    </row>
    <row r="9891" spans="1:5" x14ac:dyDescent="0.3">
      <c r="A9891">
        <v>91170025</v>
      </c>
      <c r="B9891" t="s">
        <v>565</v>
      </c>
      <c r="C9891" t="s">
        <v>8</v>
      </c>
      <c r="D9891" t="s">
        <v>2403</v>
      </c>
      <c r="E9891">
        <v>0</v>
      </c>
    </row>
    <row r="9892" spans="1:5" x14ac:dyDescent="0.3">
      <c r="A9892">
        <v>91170025</v>
      </c>
      <c r="B9892" t="s">
        <v>565</v>
      </c>
      <c r="C9892" t="s">
        <v>8</v>
      </c>
      <c r="D9892" t="s">
        <v>2404</v>
      </c>
      <c r="E9892">
        <v>-4</v>
      </c>
    </row>
    <row r="9893" spans="1:5" x14ac:dyDescent="0.3">
      <c r="A9893">
        <v>91170025</v>
      </c>
      <c r="B9893" t="s">
        <v>565</v>
      </c>
      <c r="C9893" t="s">
        <v>8</v>
      </c>
      <c r="D9893" t="s">
        <v>2405</v>
      </c>
      <c r="E9893">
        <v>0</v>
      </c>
    </row>
    <row r="9894" spans="1:5" x14ac:dyDescent="0.3">
      <c r="A9894">
        <v>91170025</v>
      </c>
      <c r="B9894" t="s">
        <v>565</v>
      </c>
      <c r="C9894" t="s">
        <v>8</v>
      </c>
      <c r="D9894" t="s">
        <v>2406</v>
      </c>
      <c r="E9894">
        <v>0</v>
      </c>
    </row>
    <row r="9895" spans="1:5" x14ac:dyDescent="0.3">
      <c r="A9895">
        <v>91170025</v>
      </c>
      <c r="B9895" t="s">
        <v>565</v>
      </c>
      <c r="C9895" t="s">
        <v>8</v>
      </c>
      <c r="D9895" t="s">
        <v>2407</v>
      </c>
      <c r="E9895">
        <v>0</v>
      </c>
    </row>
    <row r="9896" spans="1:5" x14ac:dyDescent="0.3">
      <c r="A9896">
        <v>91170025</v>
      </c>
      <c r="B9896" t="s">
        <v>565</v>
      </c>
      <c r="C9896" t="s">
        <v>8</v>
      </c>
      <c r="D9896" t="s">
        <v>2408</v>
      </c>
      <c r="E9896">
        <v>0</v>
      </c>
    </row>
    <row r="9897" spans="1:5" x14ac:dyDescent="0.3">
      <c r="A9897">
        <v>91170025</v>
      </c>
      <c r="B9897" t="s">
        <v>565</v>
      </c>
      <c r="C9897" t="s">
        <v>8</v>
      </c>
      <c r="D9897" t="s">
        <v>2409</v>
      </c>
      <c r="E9897">
        <v>0</v>
      </c>
    </row>
    <row r="9898" spans="1:5" x14ac:dyDescent="0.3">
      <c r="A9898">
        <v>91170025</v>
      </c>
      <c r="B9898" t="s">
        <v>565</v>
      </c>
      <c r="C9898" t="s">
        <v>8</v>
      </c>
      <c r="D9898" t="s">
        <v>2410</v>
      </c>
      <c r="E9898">
        <v>0</v>
      </c>
    </row>
    <row r="9899" spans="1:5" x14ac:dyDescent="0.3">
      <c r="A9899">
        <v>91170025</v>
      </c>
      <c r="B9899" t="s">
        <v>565</v>
      </c>
      <c r="C9899" t="s">
        <v>8</v>
      </c>
      <c r="D9899" t="s">
        <v>2411</v>
      </c>
      <c r="E9899">
        <v>0</v>
      </c>
    </row>
    <row r="9900" spans="1:5" x14ac:dyDescent="0.3">
      <c r="A9900">
        <v>91170025</v>
      </c>
      <c r="B9900" t="s">
        <v>565</v>
      </c>
      <c r="C9900" t="s">
        <v>8</v>
      </c>
      <c r="D9900" t="s">
        <v>2412</v>
      </c>
      <c r="E9900">
        <v>0</v>
      </c>
    </row>
    <row r="9901" spans="1:5" x14ac:dyDescent="0.3">
      <c r="A9901">
        <v>91170025</v>
      </c>
      <c r="B9901" t="s">
        <v>565</v>
      </c>
      <c r="C9901" t="s">
        <v>8</v>
      </c>
      <c r="D9901" t="s">
        <v>2413</v>
      </c>
      <c r="E9901">
        <v>0</v>
      </c>
    </row>
    <row r="9902" spans="1:5" x14ac:dyDescent="0.3">
      <c r="A9902">
        <v>90270025</v>
      </c>
      <c r="B9902" t="s">
        <v>567</v>
      </c>
      <c r="C9902" t="s">
        <v>8</v>
      </c>
      <c r="D9902" t="s">
        <v>2378</v>
      </c>
      <c r="E9902">
        <v>0</v>
      </c>
    </row>
    <row r="9903" spans="1:5" x14ac:dyDescent="0.3">
      <c r="A9903">
        <v>90270025</v>
      </c>
      <c r="B9903" t="s">
        <v>567</v>
      </c>
      <c r="C9903" t="s">
        <v>8</v>
      </c>
      <c r="D9903" t="s">
        <v>2379</v>
      </c>
      <c r="E9903">
        <v>0</v>
      </c>
    </row>
    <row r="9904" spans="1:5" x14ac:dyDescent="0.3">
      <c r="A9904">
        <v>90270025</v>
      </c>
      <c r="B9904" t="s">
        <v>567</v>
      </c>
      <c r="C9904" t="s">
        <v>8</v>
      </c>
      <c r="D9904" t="s">
        <v>2380</v>
      </c>
      <c r="E9904">
        <v>0</v>
      </c>
    </row>
    <row r="9905" spans="1:5" x14ac:dyDescent="0.3">
      <c r="A9905">
        <v>90270025</v>
      </c>
      <c r="B9905" t="s">
        <v>567</v>
      </c>
      <c r="C9905" t="s">
        <v>8</v>
      </c>
      <c r="D9905" t="s">
        <v>2381</v>
      </c>
      <c r="E9905">
        <v>0</v>
      </c>
    </row>
    <row r="9906" spans="1:5" x14ac:dyDescent="0.3">
      <c r="A9906">
        <v>90270025</v>
      </c>
      <c r="B9906" t="s">
        <v>567</v>
      </c>
      <c r="C9906" t="s">
        <v>8</v>
      </c>
      <c r="D9906" t="s">
        <v>2382</v>
      </c>
      <c r="E9906">
        <v>0</v>
      </c>
    </row>
    <row r="9907" spans="1:5" x14ac:dyDescent="0.3">
      <c r="A9907">
        <v>90270025</v>
      </c>
      <c r="B9907" t="s">
        <v>567</v>
      </c>
      <c r="C9907" t="s">
        <v>8</v>
      </c>
      <c r="D9907" t="s">
        <v>2383</v>
      </c>
      <c r="E9907">
        <v>0</v>
      </c>
    </row>
    <row r="9908" spans="1:5" x14ac:dyDescent="0.3">
      <c r="A9908">
        <v>90270025</v>
      </c>
      <c r="B9908" t="s">
        <v>567</v>
      </c>
      <c r="C9908" t="s">
        <v>8</v>
      </c>
      <c r="D9908" t="s">
        <v>2384</v>
      </c>
      <c r="E9908">
        <v>0</v>
      </c>
    </row>
    <row r="9909" spans="1:5" x14ac:dyDescent="0.3">
      <c r="A9909">
        <v>90270025</v>
      </c>
      <c r="B9909" t="s">
        <v>567</v>
      </c>
      <c r="C9909" t="s">
        <v>8</v>
      </c>
      <c r="D9909" t="s">
        <v>2385</v>
      </c>
      <c r="E9909">
        <v>0</v>
      </c>
    </row>
    <row r="9910" spans="1:5" x14ac:dyDescent="0.3">
      <c r="A9910">
        <v>90270025</v>
      </c>
      <c r="B9910" t="s">
        <v>567</v>
      </c>
      <c r="C9910" t="s">
        <v>8</v>
      </c>
      <c r="D9910" t="s">
        <v>2386</v>
      </c>
      <c r="E9910">
        <v>0</v>
      </c>
    </row>
    <row r="9911" spans="1:5" x14ac:dyDescent="0.3">
      <c r="A9911">
        <v>90270025</v>
      </c>
      <c r="B9911" t="s">
        <v>567</v>
      </c>
      <c r="C9911" t="s">
        <v>8</v>
      </c>
      <c r="D9911" t="s">
        <v>2387</v>
      </c>
      <c r="E9911">
        <v>0</v>
      </c>
    </row>
    <row r="9912" spans="1:5" x14ac:dyDescent="0.3">
      <c r="A9912">
        <v>90270025</v>
      </c>
      <c r="B9912" t="s">
        <v>567</v>
      </c>
      <c r="C9912" t="s">
        <v>8</v>
      </c>
      <c r="D9912" t="s">
        <v>2388</v>
      </c>
      <c r="E9912">
        <v>0</v>
      </c>
    </row>
    <row r="9913" spans="1:5" x14ac:dyDescent="0.3">
      <c r="A9913">
        <v>90270025</v>
      </c>
      <c r="B9913" t="s">
        <v>567</v>
      </c>
      <c r="C9913" t="s">
        <v>8</v>
      </c>
      <c r="D9913" t="s">
        <v>2389</v>
      </c>
      <c r="E9913">
        <v>0</v>
      </c>
    </row>
    <row r="9914" spans="1:5" x14ac:dyDescent="0.3">
      <c r="A9914">
        <v>90270025</v>
      </c>
      <c r="B9914" t="s">
        <v>567</v>
      </c>
      <c r="C9914" t="s">
        <v>8</v>
      </c>
      <c r="D9914" t="s">
        <v>2390</v>
      </c>
      <c r="E9914">
        <v>0</v>
      </c>
    </row>
    <row r="9915" spans="1:5" x14ac:dyDescent="0.3">
      <c r="A9915">
        <v>90270025</v>
      </c>
      <c r="B9915" t="s">
        <v>567</v>
      </c>
      <c r="C9915" t="s">
        <v>8</v>
      </c>
      <c r="D9915" t="s">
        <v>2391</v>
      </c>
      <c r="E9915">
        <v>-1</v>
      </c>
    </row>
    <row r="9916" spans="1:5" x14ac:dyDescent="0.3">
      <c r="A9916">
        <v>90270025</v>
      </c>
      <c r="B9916" t="s">
        <v>567</v>
      </c>
      <c r="C9916" t="s">
        <v>8</v>
      </c>
      <c r="D9916" t="s">
        <v>2392</v>
      </c>
      <c r="E9916">
        <v>0</v>
      </c>
    </row>
    <row r="9917" spans="1:5" x14ac:dyDescent="0.3">
      <c r="A9917">
        <v>90270025</v>
      </c>
      <c r="B9917" t="s">
        <v>567</v>
      </c>
      <c r="C9917" t="s">
        <v>8</v>
      </c>
      <c r="D9917" t="s">
        <v>2393</v>
      </c>
      <c r="E9917">
        <v>0</v>
      </c>
    </row>
    <row r="9918" spans="1:5" x14ac:dyDescent="0.3">
      <c r="A9918">
        <v>90270025</v>
      </c>
      <c r="B9918" t="s">
        <v>567</v>
      </c>
      <c r="C9918" t="s">
        <v>8</v>
      </c>
      <c r="D9918" t="s">
        <v>2394</v>
      </c>
      <c r="E9918">
        <v>0</v>
      </c>
    </row>
    <row r="9919" spans="1:5" x14ac:dyDescent="0.3">
      <c r="A9919">
        <v>90270025</v>
      </c>
      <c r="B9919" t="s">
        <v>567</v>
      </c>
      <c r="C9919" t="s">
        <v>8</v>
      </c>
      <c r="D9919" t="s">
        <v>2395</v>
      </c>
      <c r="E9919">
        <v>0</v>
      </c>
    </row>
    <row r="9920" spans="1:5" x14ac:dyDescent="0.3">
      <c r="A9920">
        <v>90270025</v>
      </c>
      <c r="B9920" t="s">
        <v>567</v>
      </c>
      <c r="C9920" t="s">
        <v>8</v>
      </c>
      <c r="D9920" t="s">
        <v>2396</v>
      </c>
      <c r="E9920">
        <v>0</v>
      </c>
    </row>
    <row r="9921" spans="1:5" x14ac:dyDescent="0.3">
      <c r="A9921">
        <v>90270025</v>
      </c>
      <c r="B9921" t="s">
        <v>567</v>
      </c>
      <c r="C9921" t="s">
        <v>8</v>
      </c>
      <c r="D9921" t="s">
        <v>2397</v>
      </c>
      <c r="E9921">
        <v>0</v>
      </c>
    </row>
    <row r="9922" spans="1:5" x14ac:dyDescent="0.3">
      <c r="A9922">
        <v>90270025</v>
      </c>
      <c r="B9922" t="s">
        <v>567</v>
      </c>
      <c r="C9922" t="s">
        <v>8</v>
      </c>
      <c r="D9922" t="s">
        <v>2398</v>
      </c>
      <c r="E9922">
        <v>0</v>
      </c>
    </row>
    <row r="9923" spans="1:5" x14ac:dyDescent="0.3">
      <c r="A9923">
        <v>90270025</v>
      </c>
      <c r="B9923" t="s">
        <v>567</v>
      </c>
      <c r="C9923" t="s">
        <v>8</v>
      </c>
      <c r="D9923" t="s">
        <v>2399</v>
      </c>
      <c r="E9923">
        <v>0</v>
      </c>
    </row>
    <row r="9924" spans="1:5" x14ac:dyDescent="0.3">
      <c r="A9924">
        <v>90270025</v>
      </c>
      <c r="B9924" t="s">
        <v>567</v>
      </c>
      <c r="C9924" t="s">
        <v>8</v>
      </c>
      <c r="D9924" t="s">
        <v>2400</v>
      </c>
      <c r="E9924">
        <v>0</v>
      </c>
    </row>
    <row r="9925" spans="1:5" x14ac:dyDescent="0.3">
      <c r="A9925">
        <v>90270025</v>
      </c>
      <c r="B9925" t="s">
        <v>567</v>
      </c>
      <c r="C9925" t="s">
        <v>8</v>
      </c>
      <c r="D9925" t="s">
        <v>2401</v>
      </c>
      <c r="E9925">
        <v>0</v>
      </c>
    </row>
    <row r="9926" spans="1:5" x14ac:dyDescent="0.3">
      <c r="A9926">
        <v>90270025</v>
      </c>
      <c r="B9926" t="s">
        <v>567</v>
      </c>
      <c r="C9926" t="s">
        <v>8</v>
      </c>
      <c r="D9926" t="s">
        <v>2402</v>
      </c>
      <c r="E9926">
        <v>0</v>
      </c>
    </row>
    <row r="9927" spans="1:5" x14ac:dyDescent="0.3">
      <c r="A9927">
        <v>90270025</v>
      </c>
      <c r="B9927" t="s">
        <v>567</v>
      </c>
      <c r="C9927" t="s">
        <v>8</v>
      </c>
      <c r="D9927" t="s">
        <v>2403</v>
      </c>
      <c r="E9927">
        <v>-9</v>
      </c>
    </row>
    <row r="9928" spans="1:5" x14ac:dyDescent="0.3">
      <c r="A9928">
        <v>90270025</v>
      </c>
      <c r="B9928" t="s">
        <v>567</v>
      </c>
      <c r="C9928" t="s">
        <v>8</v>
      </c>
      <c r="D9928" t="s">
        <v>2404</v>
      </c>
      <c r="E9928">
        <v>0</v>
      </c>
    </row>
    <row r="9929" spans="1:5" x14ac:dyDescent="0.3">
      <c r="A9929">
        <v>90270025</v>
      </c>
      <c r="B9929" t="s">
        <v>567</v>
      </c>
      <c r="C9929" t="s">
        <v>8</v>
      </c>
      <c r="D9929" t="s">
        <v>2405</v>
      </c>
      <c r="E9929">
        <v>0</v>
      </c>
    </row>
    <row r="9930" spans="1:5" x14ac:dyDescent="0.3">
      <c r="A9930">
        <v>90270025</v>
      </c>
      <c r="B9930" t="s">
        <v>567</v>
      </c>
      <c r="C9930" t="s">
        <v>8</v>
      </c>
      <c r="D9930" t="s">
        <v>2406</v>
      </c>
      <c r="E9930">
        <v>0</v>
      </c>
    </row>
    <row r="9931" spans="1:5" x14ac:dyDescent="0.3">
      <c r="A9931">
        <v>90270025</v>
      </c>
      <c r="B9931" t="s">
        <v>567</v>
      </c>
      <c r="C9931" t="s">
        <v>8</v>
      </c>
      <c r="D9931" t="s">
        <v>2407</v>
      </c>
      <c r="E9931">
        <v>0</v>
      </c>
    </row>
    <row r="9932" spans="1:5" x14ac:dyDescent="0.3">
      <c r="A9932">
        <v>90270025</v>
      </c>
      <c r="B9932" t="s">
        <v>567</v>
      </c>
      <c r="C9932" t="s">
        <v>8</v>
      </c>
      <c r="D9932" t="s">
        <v>2408</v>
      </c>
      <c r="E9932">
        <v>0</v>
      </c>
    </row>
    <row r="9933" spans="1:5" x14ac:dyDescent="0.3">
      <c r="A9933">
        <v>90270025</v>
      </c>
      <c r="B9933" t="s">
        <v>567</v>
      </c>
      <c r="C9933" t="s">
        <v>8</v>
      </c>
      <c r="D9933" t="s">
        <v>2409</v>
      </c>
      <c r="E9933">
        <v>0</v>
      </c>
    </row>
    <row r="9934" spans="1:5" x14ac:dyDescent="0.3">
      <c r="A9934">
        <v>90270025</v>
      </c>
      <c r="B9934" t="s">
        <v>567</v>
      </c>
      <c r="C9934" t="s">
        <v>8</v>
      </c>
      <c r="D9934" t="s">
        <v>2410</v>
      </c>
      <c r="E9934">
        <v>0</v>
      </c>
    </row>
    <row r="9935" spans="1:5" x14ac:dyDescent="0.3">
      <c r="A9935">
        <v>90270025</v>
      </c>
      <c r="B9935" t="s">
        <v>567</v>
      </c>
      <c r="C9935" t="s">
        <v>8</v>
      </c>
      <c r="D9935" t="s">
        <v>2411</v>
      </c>
      <c r="E9935">
        <v>0</v>
      </c>
    </row>
    <row r="9936" spans="1:5" x14ac:dyDescent="0.3">
      <c r="A9936">
        <v>90270025</v>
      </c>
      <c r="B9936" t="s">
        <v>567</v>
      </c>
      <c r="C9936" t="s">
        <v>8</v>
      </c>
      <c r="D9936" t="s">
        <v>2412</v>
      </c>
      <c r="E9936">
        <v>0</v>
      </c>
    </row>
    <row r="9937" spans="1:5" x14ac:dyDescent="0.3">
      <c r="A9937">
        <v>90270025</v>
      </c>
      <c r="B9937" t="s">
        <v>567</v>
      </c>
      <c r="C9937" t="s">
        <v>8</v>
      </c>
      <c r="D9937" t="s">
        <v>2413</v>
      </c>
      <c r="E9937">
        <v>0</v>
      </c>
    </row>
    <row r="9938" spans="1:5" x14ac:dyDescent="0.3">
      <c r="A9938">
        <v>91170001</v>
      </c>
      <c r="B9938" t="s">
        <v>569</v>
      </c>
      <c r="C9938" t="s">
        <v>8</v>
      </c>
      <c r="D9938" t="s">
        <v>2378</v>
      </c>
      <c r="E9938">
        <v>0</v>
      </c>
    </row>
    <row r="9939" spans="1:5" x14ac:dyDescent="0.3">
      <c r="A9939">
        <v>91170001</v>
      </c>
      <c r="B9939" t="s">
        <v>569</v>
      </c>
      <c r="C9939" t="s">
        <v>8</v>
      </c>
      <c r="D9939" t="s">
        <v>2379</v>
      </c>
      <c r="E9939">
        <v>0</v>
      </c>
    </row>
    <row r="9940" spans="1:5" x14ac:dyDescent="0.3">
      <c r="A9940">
        <v>91170001</v>
      </c>
      <c r="B9940" t="s">
        <v>569</v>
      </c>
      <c r="C9940" t="s">
        <v>8</v>
      </c>
      <c r="D9940" t="s">
        <v>2380</v>
      </c>
      <c r="E9940">
        <v>0</v>
      </c>
    </row>
    <row r="9941" spans="1:5" x14ac:dyDescent="0.3">
      <c r="A9941">
        <v>91170001</v>
      </c>
      <c r="B9941" t="s">
        <v>569</v>
      </c>
      <c r="C9941" t="s">
        <v>8</v>
      </c>
      <c r="D9941" t="s">
        <v>2381</v>
      </c>
      <c r="E9941">
        <v>0</v>
      </c>
    </row>
    <row r="9942" spans="1:5" x14ac:dyDescent="0.3">
      <c r="A9942">
        <v>91170001</v>
      </c>
      <c r="B9942" t="s">
        <v>569</v>
      </c>
      <c r="C9942" t="s">
        <v>8</v>
      </c>
      <c r="D9942" t="s">
        <v>2382</v>
      </c>
      <c r="E9942">
        <v>0</v>
      </c>
    </row>
    <row r="9943" spans="1:5" x14ac:dyDescent="0.3">
      <c r="A9943">
        <v>91170001</v>
      </c>
      <c r="B9943" t="s">
        <v>569</v>
      </c>
      <c r="C9943" t="s">
        <v>8</v>
      </c>
      <c r="D9943" t="s">
        <v>2383</v>
      </c>
      <c r="E9943">
        <v>0</v>
      </c>
    </row>
    <row r="9944" spans="1:5" x14ac:dyDescent="0.3">
      <c r="A9944">
        <v>91170001</v>
      </c>
      <c r="B9944" t="s">
        <v>569</v>
      </c>
      <c r="C9944" t="s">
        <v>8</v>
      </c>
      <c r="D9944" t="s">
        <v>2384</v>
      </c>
      <c r="E9944">
        <v>-1</v>
      </c>
    </row>
    <row r="9945" spans="1:5" x14ac:dyDescent="0.3">
      <c r="A9945">
        <v>91170001</v>
      </c>
      <c r="B9945" t="s">
        <v>569</v>
      </c>
      <c r="C9945" t="s">
        <v>8</v>
      </c>
      <c r="D9945" t="s">
        <v>2385</v>
      </c>
      <c r="E9945">
        <v>0</v>
      </c>
    </row>
    <row r="9946" spans="1:5" x14ac:dyDescent="0.3">
      <c r="A9946">
        <v>91170001</v>
      </c>
      <c r="B9946" t="s">
        <v>569</v>
      </c>
      <c r="C9946" t="s">
        <v>8</v>
      </c>
      <c r="D9946" t="s">
        <v>2386</v>
      </c>
      <c r="E9946">
        <v>0</v>
      </c>
    </row>
    <row r="9947" spans="1:5" x14ac:dyDescent="0.3">
      <c r="A9947">
        <v>91170001</v>
      </c>
      <c r="B9947" t="s">
        <v>569</v>
      </c>
      <c r="C9947" t="s">
        <v>8</v>
      </c>
      <c r="D9947" t="s">
        <v>2387</v>
      </c>
      <c r="E9947">
        <v>0</v>
      </c>
    </row>
    <row r="9948" spans="1:5" x14ac:dyDescent="0.3">
      <c r="A9948">
        <v>91170001</v>
      </c>
      <c r="B9948" t="s">
        <v>569</v>
      </c>
      <c r="C9948" t="s">
        <v>8</v>
      </c>
      <c r="D9948" t="s">
        <v>2388</v>
      </c>
      <c r="E9948">
        <v>0</v>
      </c>
    </row>
    <row r="9949" spans="1:5" x14ac:dyDescent="0.3">
      <c r="A9949">
        <v>91170001</v>
      </c>
      <c r="B9949" t="s">
        <v>569</v>
      </c>
      <c r="C9949" t="s">
        <v>8</v>
      </c>
      <c r="D9949" t="s">
        <v>2389</v>
      </c>
      <c r="E9949">
        <v>0</v>
      </c>
    </row>
    <row r="9950" spans="1:5" x14ac:dyDescent="0.3">
      <c r="A9950">
        <v>91170001</v>
      </c>
      <c r="B9950" t="s">
        <v>569</v>
      </c>
      <c r="C9950" t="s">
        <v>8</v>
      </c>
      <c r="D9950" t="s">
        <v>2390</v>
      </c>
      <c r="E9950">
        <v>0</v>
      </c>
    </row>
    <row r="9951" spans="1:5" x14ac:dyDescent="0.3">
      <c r="A9951">
        <v>91170001</v>
      </c>
      <c r="B9951" t="s">
        <v>569</v>
      </c>
      <c r="C9951" t="s">
        <v>8</v>
      </c>
      <c r="D9951" t="s">
        <v>2391</v>
      </c>
      <c r="E9951">
        <v>0</v>
      </c>
    </row>
    <row r="9952" spans="1:5" x14ac:dyDescent="0.3">
      <c r="A9952">
        <v>91170001</v>
      </c>
      <c r="B9952" t="s">
        <v>569</v>
      </c>
      <c r="C9952" t="s">
        <v>8</v>
      </c>
      <c r="D9952" t="s">
        <v>2392</v>
      </c>
      <c r="E9952">
        <v>0</v>
      </c>
    </row>
    <row r="9953" spans="1:5" x14ac:dyDescent="0.3">
      <c r="A9953">
        <v>91170001</v>
      </c>
      <c r="B9953" t="s">
        <v>569</v>
      </c>
      <c r="C9953" t="s">
        <v>8</v>
      </c>
      <c r="D9953" t="s">
        <v>2393</v>
      </c>
      <c r="E9953">
        <v>0</v>
      </c>
    </row>
    <row r="9954" spans="1:5" x14ac:dyDescent="0.3">
      <c r="A9954">
        <v>91170001</v>
      </c>
      <c r="B9954" t="s">
        <v>569</v>
      </c>
      <c r="C9954" t="s">
        <v>8</v>
      </c>
      <c r="D9954" t="s">
        <v>2394</v>
      </c>
      <c r="E9954">
        <v>0</v>
      </c>
    </row>
    <row r="9955" spans="1:5" x14ac:dyDescent="0.3">
      <c r="A9955">
        <v>91170001</v>
      </c>
      <c r="B9955" t="s">
        <v>569</v>
      </c>
      <c r="C9955" t="s">
        <v>8</v>
      </c>
      <c r="D9955" t="s">
        <v>2395</v>
      </c>
      <c r="E9955">
        <v>0</v>
      </c>
    </row>
    <row r="9956" spans="1:5" x14ac:dyDescent="0.3">
      <c r="A9956">
        <v>91170001</v>
      </c>
      <c r="B9956" t="s">
        <v>569</v>
      </c>
      <c r="C9956" t="s">
        <v>8</v>
      </c>
      <c r="D9956" t="s">
        <v>2396</v>
      </c>
      <c r="E9956">
        <v>0</v>
      </c>
    </row>
    <row r="9957" spans="1:5" x14ac:dyDescent="0.3">
      <c r="A9957">
        <v>91170001</v>
      </c>
      <c r="B9957" t="s">
        <v>569</v>
      </c>
      <c r="C9957" t="s">
        <v>8</v>
      </c>
      <c r="D9957" t="s">
        <v>2397</v>
      </c>
      <c r="E9957">
        <v>0</v>
      </c>
    </row>
    <row r="9958" spans="1:5" x14ac:dyDescent="0.3">
      <c r="A9958">
        <v>91170001</v>
      </c>
      <c r="B9958" t="s">
        <v>569</v>
      </c>
      <c r="C9958" t="s">
        <v>8</v>
      </c>
      <c r="D9958" t="s">
        <v>2398</v>
      </c>
      <c r="E9958">
        <v>0</v>
      </c>
    </row>
    <row r="9959" spans="1:5" x14ac:dyDescent="0.3">
      <c r="A9959">
        <v>91170001</v>
      </c>
      <c r="B9959" t="s">
        <v>569</v>
      </c>
      <c r="C9959" t="s">
        <v>8</v>
      </c>
      <c r="D9959" t="s">
        <v>2399</v>
      </c>
      <c r="E9959">
        <v>0</v>
      </c>
    </row>
    <row r="9960" spans="1:5" x14ac:dyDescent="0.3">
      <c r="A9960">
        <v>91170001</v>
      </c>
      <c r="B9960" t="s">
        <v>569</v>
      </c>
      <c r="C9960" t="s">
        <v>8</v>
      </c>
      <c r="D9960" t="s">
        <v>2400</v>
      </c>
      <c r="E9960">
        <v>0</v>
      </c>
    </row>
    <row r="9961" spans="1:5" x14ac:dyDescent="0.3">
      <c r="A9961">
        <v>91170001</v>
      </c>
      <c r="B9961" t="s">
        <v>569</v>
      </c>
      <c r="C9961" t="s">
        <v>8</v>
      </c>
      <c r="D9961" t="s">
        <v>2401</v>
      </c>
      <c r="E9961">
        <v>0</v>
      </c>
    </row>
    <row r="9962" spans="1:5" x14ac:dyDescent="0.3">
      <c r="A9962">
        <v>91170001</v>
      </c>
      <c r="B9962" t="s">
        <v>569</v>
      </c>
      <c r="C9962" t="s">
        <v>8</v>
      </c>
      <c r="D9962" t="s">
        <v>2402</v>
      </c>
      <c r="E9962">
        <v>0</v>
      </c>
    </row>
    <row r="9963" spans="1:5" x14ac:dyDescent="0.3">
      <c r="A9963">
        <v>91170001</v>
      </c>
      <c r="B9963" t="s">
        <v>569</v>
      </c>
      <c r="C9963" t="s">
        <v>8</v>
      </c>
      <c r="D9963" t="s">
        <v>2403</v>
      </c>
      <c r="E9963">
        <v>0</v>
      </c>
    </row>
    <row r="9964" spans="1:5" x14ac:dyDescent="0.3">
      <c r="A9964">
        <v>91170001</v>
      </c>
      <c r="B9964" t="s">
        <v>569</v>
      </c>
      <c r="C9964" t="s">
        <v>8</v>
      </c>
      <c r="D9964" t="s">
        <v>2404</v>
      </c>
      <c r="E9964">
        <v>0</v>
      </c>
    </row>
    <row r="9965" spans="1:5" x14ac:dyDescent="0.3">
      <c r="A9965">
        <v>91170001</v>
      </c>
      <c r="B9965" t="s">
        <v>569</v>
      </c>
      <c r="C9965" t="s">
        <v>8</v>
      </c>
      <c r="D9965" t="s">
        <v>2405</v>
      </c>
      <c r="E9965">
        <v>0</v>
      </c>
    </row>
    <row r="9966" spans="1:5" x14ac:dyDescent="0.3">
      <c r="A9966">
        <v>91170001</v>
      </c>
      <c r="B9966" t="s">
        <v>569</v>
      </c>
      <c r="C9966" t="s">
        <v>8</v>
      </c>
      <c r="D9966" t="s">
        <v>2406</v>
      </c>
      <c r="E9966">
        <v>-2</v>
      </c>
    </row>
    <row r="9967" spans="1:5" x14ac:dyDescent="0.3">
      <c r="A9967">
        <v>91170001</v>
      </c>
      <c r="B9967" t="s">
        <v>569</v>
      </c>
      <c r="C9967" t="s">
        <v>8</v>
      </c>
      <c r="D9967" t="s">
        <v>2407</v>
      </c>
      <c r="E9967">
        <v>0</v>
      </c>
    </row>
    <row r="9968" spans="1:5" x14ac:dyDescent="0.3">
      <c r="A9968">
        <v>91170001</v>
      </c>
      <c r="B9968" t="s">
        <v>569</v>
      </c>
      <c r="C9968" t="s">
        <v>8</v>
      </c>
      <c r="D9968" t="s">
        <v>2408</v>
      </c>
      <c r="E9968">
        <v>0</v>
      </c>
    </row>
    <row r="9969" spans="1:5" x14ac:dyDescent="0.3">
      <c r="A9969">
        <v>91170001</v>
      </c>
      <c r="B9969" t="s">
        <v>569</v>
      </c>
      <c r="C9969" t="s">
        <v>8</v>
      </c>
      <c r="D9969" t="s">
        <v>2409</v>
      </c>
      <c r="E9969">
        <v>0</v>
      </c>
    </row>
    <row r="9970" spans="1:5" x14ac:dyDescent="0.3">
      <c r="A9970">
        <v>91170001</v>
      </c>
      <c r="B9970" t="s">
        <v>569</v>
      </c>
      <c r="C9970" t="s">
        <v>8</v>
      </c>
      <c r="D9970" t="s">
        <v>2410</v>
      </c>
      <c r="E9970">
        <v>0</v>
      </c>
    </row>
    <row r="9971" spans="1:5" x14ac:dyDescent="0.3">
      <c r="A9971">
        <v>91170001</v>
      </c>
      <c r="B9971" t="s">
        <v>569</v>
      </c>
      <c r="C9971" t="s">
        <v>8</v>
      </c>
      <c r="D9971" t="s">
        <v>2411</v>
      </c>
      <c r="E9971">
        <v>0</v>
      </c>
    </row>
    <row r="9972" spans="1:5" x14ac:dyDescent="0.3">
      <c r="A9972">
        <v>91170001</v>
      </c>
      <c r="B9972" t="s">
        <v>569</v>
      </c>
      <c r="C9972" t="s">
        <v>8</v>
      </c>
      <c r="D9972" t="s">
        <v>2412</v>
      </c>
      <c r="E9972">
        <v>0</v>
      </c>
    </row>
    <row r="9973" spans="1:5" x14ac:dyDescent="0.3">
      <c r="A9973">
        <v>91170001</v>
      </c>
      <c r="B9973" t="s">
        <v>569</v>
      </c>
      <c r="C9973" t="s">
        <v>8</v>
      </c>
      <c r="D9973" t="s">
        <v>2413</v>
      </c>
      <c r="E9973">
        <v>0</v>
      </c>
    </row>
    <row r="9974" spans="1:5" x14ac:dyDescent="0.3">
      <c r="A9974">
        <v>65050147</v>
      </c>
      <c r="B9974" t="s">
        <v>571</v>
      </c>
      <c r="C9974" t="s">
        <v>8</v>
      </c>
      <c r="D9974" t="s">
        <v>2378</v>
      </c>
      <c r="E9974">
        <v>0</v>
      </c>
    </row>
    <row r="9975" spans="1:5" x14ac:dyDescent="0.3">
      <c r="A9975">
        <v>65050147</v>
      </c>
      <c r="B9975" t="s">
        <v>571</v>
      </c>
      <c r="C9975" t="s">
        <v>8</v>
      </c>
      <c r="D9975" t="s">
        <v>2379</v>
      </c>
      <c r="E9975">
        <v>0</v>
      </c>
    </row>
    <row r="9976" spans="1:5" x14ac:dyDescent="0.3">
      <c r="A9976">
        <v>65050147</v>
      </c>
      <c r="B9976" t="s">
        <v>571</v>
      </c>
      <c r="C9976" t="s">
        <v>8</v>
      </c>
      <c r="D9976" t="s">
        <v>2380</v>
      </c>
      <c r="E9976">
        <v>0</v>
      </c>
    </row>
    <row r="9977" spans="1:5" x14ac:dyDescent="0.3">
      <c r="A9977">
        <v>65050147</v>
      </c>
      <c r="B9977" t="s">
        <v>571</v>
      </c>
      <c r="C9977" t="s">
        <v>8</v>
      </c>
      <c r="D9977" t="s">
        <v>2381</v>
      </c>
      <c r="E9977">
        <v>0</v>
      </c>
    </row>
    <row r="9978" spans="1:5" x14ac:dyDescent="0.3">
      <c r="A9978">
        <v>65050147</v>
      </c>
      <c r="B9978" t="s">
        <v>571</v>
      </c>
      <c r="C9978" t="s">
        <v>8</v>
      </c>
      <c r="D9978" t="s">
        <v>2382</v>
      </c>
      <c r="E9978">
        <v>0</v>
      </c>
    </row>
    <row r="9979" spans="1:5" x14ac:dyDescent="0.3">
      <c r="A9979">
        <v>65050147</v>
      </c>
      <c r="B9979" t="s">
        <v>571</v>
      </c>
      <c r="C9979" t="s">
        <v>8</v>
      </c>
      <c r="D9979" t="s">
        <v>2383</v>
      </c>
      <c r="E9979">
        <v>0</v>
      </c>
    </row>
    <row r="9980" spans="1:5" x14ac:dyDescent="0.3">
      <c r="A9980">
        <v>65050147</v>
      </c>
      <c r="B9980" t="s">
        <v>571</v>
      </c>
      <c r="C9980" t="s">
        <v>8</v>
      </c>
      <c r="D9980" t="s">
        <v>2384</v>
      </c>
      <c r="E9980">
        <v>0</v>
      </c>
    </row>
    <row r="9981" spans="1:5" x14ac:dyDescent="0.3">
      <c r="A9981">
        <v>65050147</v>
      </c>
      <c r="B9981" t="s">
        <v>571</v>
      </c>
      <c r="C9981" t="s">
        <v>8</v>
      </c>
      <c r="D9981" t="s">
        <v>2385</v>
      </c>
      <c r="E9981">
        <v>0</v>
      </c>
    </row>
    <row r="9982" spans="1:5" x14ac:dyDescent="0.3">
      <c r="A9982">
        <v>65050147</v>
      </c>
      <c r="B9982" t="s">
        <v>571</v>
      </c>
      <c r="C9982" t="s">
        <v>8</v>
      </c>
      <c r="D9982" t="s">
        <v>2386</v>
      </c>
      <c r="E9982">
        <v>0</v>
      </c>
    </row>
    <row r="9983" spans="1:5" x14ac:dyDescent="0.3">
      <c r="A9983">
        <v>65050147</v>
      </c>
      <c r="B9983" t="s">
        <v>571</v>
      </c>
      <c r="C9983" t="s">
        <v>8</v>
      </c>
      <c r="D9983" t="s">
        <v>2387</v>
      </c>
      <c r="E9983">
        <v>0</v>
      </c>
    </row>
    <row r="9984" spans="1:5" x14ac:dyDescent="0.3">
      <c r="A9984">
        <v>65050147</v>
      </c>
      <c r="B9984" t="s">
        <v>571</v>
      </c>
      <c r="C9984" t="s">
        <v>8</v>
      </c>
      <c r="D9984" t="s">
        <v>2388</v>
      </c>
      <c r="E9984">
        <v>-10</v>
      </c>
    </row>
    <row r="9985" spans="1:5" x14ac:dyDescent="0.3">
      <c r="A9985">
        <v>65050147</v>
      </c>
      <c r="B9985" t="s">
        <v>571</v>
      </c>
      <c r="C9985" t="s">
        <v>8</v>
      </c>
      <c r="D9985" t="s">
        <v>2389</v>
      </c>
      <c r="E9985">
        <v>0</v>
      </c>
    </row>
    <row r="9986" spans="1:5" x14ac:dyDescent="0.3">
      <c r="A9986">
        <v>65050147</v>
      </c>
      <c r="B9986" t="s">
        <v>571</v>
      </c>
      <c r="C9986" t="s">
        <v>8</v>
      </c>
      <c r="D9986" t="s">
        <v>2390</v>
      </c>
      <c r="E9986">
        <v>0</v>
      </c>
    </row>
    <row r="9987" spans="1:5" x14ac:dyDescent="0.3">
      <c r="A9987">
        <v>65050147</v>
      </c>
      <c r="B9987" t="s">
        <v>571</v>
      </c>
      <c r="C9987" t="s">
        <v>8</v>
      </c>
      <c r="D9987" t="s">
        <v>2391</v>
      </c>
      <c r="E9987">
        <v>0</v>
      </c>
    </row>
    <row r="9988" spans="1:5" x14ac:dyDescent="0.3">
      <c r="A9988">
        <v>65050147</v>
      </c>
      <c r="B9988" t="s">
        <v>571</v>
      </c>
      <c r="C9988" t="s">
        <v>8</v>
      </c>
      <c r="D9988" t="s">
        <v>2392</v>
      </c>
      <c r="E9988">
        <v>0</v>
      </c>
    </row>
    <row r="9989" spans="1:5" x14ac:dyDescent="0.3">
      <c r="A9989">
        <v>65050147</v>
      </c>
      <c r="B9989" t="s">
        <v>571</v>
      </c>
      <c r="C9989" t="s">
        <v>8</v>
      </c>
      <c r="D9989" t="s">
        <v>2393</v>
      </c>
      <c r="E9989">
        <v>0</v>
      </c>
    </row>
    <row r="9990" spans="1:5" x14ac:dyDescent="0.3">
      <c r="A9990">
        <v>65050147</v>
      </c>
      <c r="B9990" t="s">
        <v>571</v>
      </c>
      <c r="C9990" t="s">
        <v>8</v>
      </c>
      <c r="D9990" t="s">
        <v>2394</v>
      </c>
      <c r="E9990">
        <v>0</v>
      </c>
    </row>
    <row r="9991" spans="1:5" x14ac:dyDescent="0.3">
      <c r="A9991">
        <v>65050147</v>
      </c>
      <c r="B9991" t="s">
        <v>571</v>
      </c>
      <c r="C9991" t="s">
        <v>8</v>
      </c>
      <c r="D9991" t="s">
        <v>2395</v>
      </c>
      <c r="E9991">
        <v>0</v>
      </c>
    </row>
    <row r="9992" spans="1:5" x14ac:dyDescent="0.3">
      <c r="A9992">
        <v>65050147</v>
      </c>
      <c r="B9992" t="s">
        <v>571</v>
      </c>
      <c r="C9992" t="s">
        <v>8</v>
      </c>
      <c r="D9992" t="s">
        <v>2396</v>
      </c>
      <c r="E9992">
        <v>0</v>
      </c>
    </row>
    <row r="9993" spans="1:5" x14ac:dyDescent="0.3">
      <c r="A9993">
        <v>65050147</v>
      </c>
      <c r="B9993" t="s">
        <v>571</v>
      </c>
      <c r="C9993" t="s">
        <v>8</v>
      </c>
      <c r="D9993" t="s">
        <v>2397</v>
      </c>
      <c r="E9993">
        <v>0</v>
      </c>
    </row>
    <row r="9994" spans="1:5" x14ac:dyDescent="0.3">
      <c r="A9994">
        <v>65050147</v>
      </c>
      <c r="B9994" t="s">
        <v>571</v>
      </c>
      <c r="C9994" t="s">
        <v>8</v>
      </c>
      <c r="D9994" t="s">
        <v>2398</v>
      </c>
      <c r="E9994">
        <v>0</v>
      </c>
    </row>
    <row r="9995" spans="1:5" x14ac:dyDescent="0.3">
      <c r="A9995">
        <v>65050147</v>
      </c>
      <c r="B9995" t="s">
        <v>571</v>
      </c>
      <c r="C9995" t="s">
        <v>8</v>
      </c>
      <c r="D9995" t="s">
        <v>2399</v>
      </c>
      <c r="E9995">
        <v>0</v>
      </c>
    </row>
    <row r="9996" spans="1:5" x14ac:dyDescent="0.3">
      <c r="A9996">
        <v>65050147</v>
      </c>
      <c r="B9996" t="s">
        <v>571</v>
      </c>
      <c r="C9996" t="s">
        <v>8</v>
      </c>
      <c r="D9996" t="s">
        <v>2400</v>
      </c>
      <c r="E9996">
        <v>0</v>
      </c>
    </row>
    <row r="9997" spans="1:5" x14ac:dyDescent="0.3">
      <c r="A9997">
        <v>65050147</v>
      </c>
      <c r="B9997" t="s">
        <v>571</v>
      </c>
      <c r="C9997" t="s">
        <v>8</v>
      </c>
      <c r="D9997" t="s">
        <v>2401</v>
      </c>
      <c r="E9997">
        <v>0</v>
      </c>
    </row>
    <row r="9998" spans="1:5" x14ac:dyDescent="0.3">
      <c r="A9998">
        <v>65050147</v>
      </c>
      <c r="B9998" t="s">
        <v>571</v>
      </c>
      <c r="C9998" t="s">
        <v>8</v>
      </c>
      <c r="D9998" t="s">
        <v>2402</v>
      </c>
      <c r="E9998">
        <v>0</v>
      </c>
    </row>
    <row r="9999" spans="1:5" x14ac:dyDescent="0.3">
      <c r="A9999">
        <v>65050147</v>
      </c>
      <c r="B9999" t="s">
        <v>571</v>
      </c>
      <c r="C9999" t="s">
        <v>8</v>
      </c>
      <c r="D9999" t="s">
        <v>2403</v>
      </c>
      <c r="E9999">
        <v>-10</v>
      </c>
    </row>
    <row r="10000" spans="1:5" x14ac:dyDescent="0.3">
      <c r="A10000">
        <v>65050147</v>
      </c>
      <c r="B10000" t="s">
        <v>571</v>
      </c>
      <c r="C10000" t="s">
        <v>8</v>
      </c>
      <c r="D10000" t="s">
        <v>2404</v>
      </c>
      <c r="E10000">
        <v>0</v>
      </c>
    </row>
    <row r="10001" spans="1:5" x14ac:dyDescent="0.3">
      <c r="A10001">
        <v>65050147</v>
      </c>
      <c r="B10001" t="s">
        <v>571</v>
      </c>
      <c r="C10001" t="s">
        <v>8</v>
      </c>
      <c r="D10001" t="s">
        <v>2405</v>
      </c>
      <c r="E10001">
        <v>0</v>
      </c>
    </row>
    <row r="10002" spans="1:5" x14ac:dyDescent="0.3">
      <c r="A10002">
        <v>65050147</v>
      </c>
      <c r="B10002" t="s">
        <v>571</v>
      </c>
      <c r="C10002" t="s">
        <v>8</v>
      </c>
      <c r="D10002" t="s">
        <v>2406</v>
      </c>
      <c r="E10002">
        <v>0</v>
      </c>
    </row>
    <row r="10003" spans="1:5" x14ac:dyDescent="0.3">
      <c r="A10003">
        <v>65050147</v>
      </c>
      <c r="B10003" t="s">
        <v>571</v>
      </c>
      <c r="C10003" t="s">
        <v>8</v>
      </c>
      <c r="D10003" t="s">
        <v>2407</v>
      </c>
      <c r="E10003">
        <v>0</v>
      </c>
    </row>
    <row r="10004" spans="1:5" x14ac:dyDescent="0.3">
      <c r="A10004">
        <v>65050147</v>
      </c>
      <c r="B10004" t="s">
        <v>571</v>
      </c>
      <c r="C10004" t="s">
        <v>8</v>
      </c>
      <c r="D10004" t="s">
        <v>2408</v>
      </c>
      <c r="E10004">
        <v>0</v>
      </c>
    </row>
    <row r="10005" spans="1:5" x14ac:dyDescent="0.3">
      <c r="A10005">
        <v>65050147</v>
      </c>
      <c r="B10005" t="s">
        <v>571</v>
      </c>
      <c r="C10005" t="s">
        <v>8</v>
      </c>
      <c r="D10005" t="s">
        <v>2409</v>
      </c>
      <c r="E10005">
        <v>0</v>
      </c>
    </row>
    <row r="10006" spans="1:5" x14ac:dyDescent="0.3">
      <c r="A10006">
        <v>65050147</v>
      </c>
      <c r="B10006" t="s">
        <v>571</v>
      </c>
      <c r="C10006" t="s">
        <v>8</v>
      </c>
      <c r="D10006" t="s">
        <v>2410</v>
      </c>
      <c r="E10006">
        <v>0</v>
      </c>
    </row>
    <row r="10007" spans="1:5" x14ac:dyDescent="0.3">
      <c r="A10007">
        <v>65050147</v>
      </c>
      <c r="B10007" t="s">
        <v>571</v>
      </c>
      <c r="C10007" t="s">
        <v>8</v>
      </c>
      <c r="D10007" t="s">
        <v>2411</v>
      </c>
      <c r="E10007">
        <v>0</v>
      </c>
    </row>
    <row r="10008" spans="1:5" x14ac:dyDescent="0.3">
      <c r="A10008">
        <v>65050147</v>
      </c>
      <c r="B10008" t="s">
        <v>571</v>
      </c>
      <c r="C10008" t="s">
        <v>8</v>
      </c>
      <c r="D10008" t="s">
        <v>2412</v>
      </c>
      <c r="E10008">
        <v>0</v>
      </c>
    </row>
    <row r="10009" spans="1:5" x14ac:dyDescent="0.3">
      <c r="A10009">
        <v>65050147</v>
      </c>
      <c r="B10009" t="s">
        <v>571</v>
      </c>
      <c r="C10009" t="s">
        <v>8</v>
      </c>
      <c r="D10009" t="s">
        <v>2413</v>
      </c>
      <c r="E10009">
        <v>-10</v>
      </c>
    </row>
    <row r="10010" spans="1:5" x14ac:dyDescent="0.3">
      <c r="A10010">
        <v>45800185</v>
      </c>
      <c r="B10010" t="s">
        <v>573</v>
      </c>
      <c r="C10010" t="s">
        <v>8</v>
      </c>
      <c r="D10010" t="s">
        <v>2378</v>
      </c>
      <c r="E10010">
        <v>-5</v>
      </c>
    </row>
    <row r="10011" spans="1:5" x14ac:dyDescent="0.3">
      <c r="A10011">
        <v>45800185</v>
      </c>
      <c r="B10011" t="s">
        <v>573</v>
      </c>
      <c r="C10011" t="s">
        <v>8</v>
      </c>
      <c r="D10011" t="s">
        <v>2379</v>
      </c>
      <c r="E10011">
        <v>0</v>
      </c>
    </row>
    <row r="10012" spans="1:5" x14ac:dyDescent="0.3">
      <c r="A10012">
        <v>45800185</v>
      </c>
      <c r="B10012" t="s">
        <v>573</v>
      </c>
      <c r="C10012" t="s">
        <v>8</v>
      </c>
      <c r="D10012" t="s">
        <v>2380</v>
      </c>
      <c r="E10012">
        <v>0</v>
      </c>
    </row>
    <row r="10013" spans="1:5" x14ac:dyDescent="0.3">
      <c r="A10013">
        <v>45800185</v>
      </c>
      <c r="B10013" t="s">
        <v>573</v>
      </c>
      <c r="C10013" t="s">
        <v>8</v>
      </c>
      <c r="D10013" t="s">
        <v>2381</v>
      </c>
      <c r="E10013">
        <v>-4</v>
      </c>
    </row>
    <row r="10014" spans="1:5" x14ac:dyDescent="0.3">
      <c r="A10014">
        <v>45800185</v>
      </c>
      <c r="B10014" t="s">
        <v>573</v>
      </c>
      <c r="C10014" t="s">
        <v>8</v>
      </c>
      <c r="D10014" t="s">
        <v>2382</v>
      </c>
      <c r="E10014">
        <v>0</v>
      </c>
    </row>
    <row r="10015" spans="1:5" x14ac:dyDescent="0.3">
      <c r="A10015">
        <v>45800185</v>
      </c>
      <c r="B10015" t="s">
        <v>573</v>
      </c>
      <c r="C10015" t="s">
        <v>8</v>
      </c>
      <c r="D10015" t="s">
        <v>2383</v>
      </c>
      <c r="E10015">
        <v>0</v>
      </c>
    </row>
    <row r="10016" spans="1:5" x14ac:dyDescent="0.3">
      <c r="A10016">
        <v>45800185</v>
      </c>
      <c r="B10016" t="s">
        <v>573</v>
      </c>
      <c r="C10016" t="s">
        <v>8</v>
      </c>
      <c r="D10016" t="s">
        <v>2384</v>
      </c>
      <c r="E10016">
        <v>0</v>
      </c>
    </row>
    <row r="10017" spans="1:5" x14ac:dyDescent="0.3">
      <c r="A10017">
        <v>45800185</v>
      </c>
      <c r="B10017" t="s">
        <v>573</v>
      </c>
      <c r="C10017" t="s">
        <v>8</v>
      </c>
      <c r="D10017" t="s">
        <v>2385</v>
      </c>
      <c r="E10017">
        <v>0</v>
      </c>
    </row>
    <row r="10018" spans="1:5" x14ac:dyDescent="0.3">
      <c r="A10018">
        <v>45800185</v>
      </c>
      <c r="B10018" t="s">
        <v>573</v>
      </c>
      <c r="C10018" t="s">
        <v>8</v>
      </c>
      <c r="D10018" t="s">
        <v>2386</v>
      </c>
      <c r="E10018">
        <v>0</v>
      </c>
    </row>
    <row r="10019" spans="1:5" x14ac:dyDescent="0.3">
      <c r="A10019">
        <v>45800185</v>
      </c>
      <c r="B10019" t="s">
        <v>573</v>
      </c>
      <c r="C10019" t="s">
        <v>8</v>
      </c>
      <c r="D10019" t="s">
        <v>2387</v>
      </c>
      <c r="E10019">
        <v>0</v>
      </c>
    </row>
    <row r="10020" spans="1:5" x14ac:dyDescent="0.3">
      <c r="A10020">
        <v>45800185</v>
      </c>
      <c r="B10020" t="s">
        <v>573</v>
      </c>
      <c r="C10020" t="s">
        <v>8</v>
      </c>
      <c r="D10020" t="s">
        <v>2388</v>
      </c>
      <c r="E10020">
        <v>0</v>
      </c>
    </row>
    <row r="10021" spans="1:5" x14ac:dyDescent="0.3">
      <c r="A10021">
        <v>45800185</v>
      </c>
      <c r="B10021" t="s">
        <v>573</v>
      </c>
      <c r="C10021" t="s">
        <v>8</v>
      </c>
      <c r="D10021" t="s">
        <v>2389</v>
      </c>
      <c r="E10021">
        <v>0</v>
      </c>
    </row>
    <row r="10022" spans="1:5" x14ac:dyDescent="0.3">
      <c r="A10022">
        <v>45800185</v>
      </c>
      <c r="B10022" t="s">
        <v>573</v>
      </c>
      <c r="C10022" t="s">
        <v>8</v>
      </c>
      <c r="D10022" t="s">
        <v>2390</v>
      </c>
      <c r="E10022">
        <v>0</v>
      </c>
    </row>
    <row r="10023" spans="1:5" x14ac:dyDescent="0.3">
      <c r="A10023">
        <v>45800185</v>
      </c>
      <c r="B10023" t="s">
        <v>573</v>
      </c>
      <c r="C10023" t="s">
        <v>8</v>
      </c>
      <c r="D10023" t="s">
        <v>2391</v>
      </c>
      <c r="E10023">
        <v>-2</v>
      </c>
    </row>
    <row r="10024" spans="1:5" x14ac:dyDescent="0.3">
      <c r="A10024">
        <v>45800185</v>
      </c>
      <c r="B10024" t="s">
        <v>573</v>
      </c>
      <c r="C10024" t="s">
        <v>8</v>
      </c>
      <c r="D10024" t="s">
        <v>2392</v>
      </c>
      <c r="E10024">
        <v>0</v>
      </c>
    </row>
    <row r="10025" spans="1:5" x14ac:dyDescent="0.3">
      <c r="A10025">
        <v>45800185</v>
      </c>
      <c r="B10025" t="s">
        <v>573</v>
      </c>
      <c r="C10025" t="s">
        <v>8</v>
      </c>
      <c r="D10025" t="s">
        <v>2393</v>
      </c>
      <c r="E10025">
        <v>0</v>
      </c>
    </row>
    <row r="10026" spans="1:5" x14ac:dyDescent="0.3">
      <c r="A10026">
        <v>45800185</v>
      </c>
      <c r="B10026" t="s">
        <v>573</v>
      </c>
      <c r="C10026" t="s">
        <v>8</v>
      </c>
      <c r="D10026" t="s">
        <v>2394</v>
      </c>
      <c r="E10026">
        <v>0</v>
      </c>
    </row>
    <row r="10027" spans="1:5" x14ac:dyDescent="0.3">
      <c r="A10027">
        <v>45800185</v>
      </c>
      <c r="B10027" t="s">
        <v>573</v>
      </c>
      <c r="C10027" t="s">
        <v>8</v>
      </c>
      <c r="D10027" t="s">
        <v>2395</v>
      </c>
      <c r="E10027">
        <v>0</v>
      </c>
    </row>
    <row r="10028" spans="1:5" x14ac:dyDescent="0.3">
      <c r="A10028">
        <v>45800185</v>
      </c>
      <c r="B10028" t="s">
        <v>573</v>
      </c>
      <c r="C10028" t="s">
        <v>8</v>
      </c>
      <c r="D10028" t="s">
        <v>2396</v>
      </c>
      <c r="E10028">
        <v>0</v>
      </c>
    </row>
    <row r="10029" spans="1:5" x14ac:dyDescent="0.3">
      <c r="A10029">
        <v>45800185</v>
      </c>
      <c r="B10029" t="s">
        <v>573</v>
      </c>
      <c r="C10029" t="s">
        <v>8</v>
      </c>
      <c r="D10029" t="s">
        <v>2397</v>
      </c>
      <c r="E10029">
        <v>0</v>
      </c>
    </row>
    <row r="10030" spans="1:5" x14ac:dyDescent="0.3">
      <c r="A10030">
        <v>45800185</v>
      </c>
      <c r="B10030" t="s">
        <v>573</v>
      </c>
      <c r="C10030" t="s">
        <v>8</v>
      </c>
      <c r="D10030" t="s">
        <v>2398</v>
      </c>
      <c r="E10030">
        <v>0</v>
      </c>
    </row>
    <row r="10031" spans="1:5" x14ac:dyDescent="0.3">
      <c r="A10031">
        <v>45800185</v>
      </c>
      <c r="B10031" t="s">
        <v>573</v>
      </c>
      <c r="C10031" t="s">
        <v>8</v>
      </c>
      <c r="D10031" t="s">
        <v>2399</v>
      </c>
      <c r="E10031">
        <v>0</v>
      </c>
    </row>
    <row r="10032" spans="1:5" x14ac:dyDescent="0.3">
      <c r="A10032">
        <v>45800185</v>
      </c>
      <c r="B10032" t="s">
        <v>573</v>
      </c>
      <c r="C10032" t="s">
        <v>8</v>
      </c>
      <c r="D10032" t="s">
        <v>2400</v>
      </c>
      <c r="E10032">
        <v>0</v>
      </c>
    </row>
    <row r="10033" spans="1:5" x14ac:dyDescent="0.3">
      <c r="A10033">
        <v>45800185</v>
      </c>
      <c r="B10033" t="s">
        <v>573</v>
      </c>
      <c r="C10033" t="s">
        <v>8</v>
      </c>
      <c r="D10033" t="s">
        <v>2401</v>
      </c>
      <c r="E10033">
        <v>0</v>
      </c>
    </row>
    <row r="10034" spans="1:5" x14ac:dyDescent="0.3">
      <c r="A10034">
        <v>45800185</v>
      </c>
      <c r="B10034" t="s">
        <v>573</v>
      </c>
      <c r="C10034" t="s">
        <v>8</v>
      </c>
      <c r="D10034" t="s">
        <v>2402</v>
      </c>
      <c r="E10034">
        <v>0</v>
      </c>
    </row>
    <row r="10035" spans="1:5" x14ac:dyDescent="0.3">
      <c r="A10035">
        <v>45800185</v>
      </c>
      <c r="B10035" t="s">
        <v>573</v>
      </c>
      <c r="C10035" t="s">
        <v>8</v>
      </c>
      <c r="D10035" t="s">
        <v>2403</v>
      </c>
      <c r="E10035">
        <v>0</v>
      </c>
    </row>
    <row r="10036" spans="1:5" x14ac:dyDescent="0.3">
      <c r="A10036">
        <v>45800185</v>
      </c>
      <c r="B10036" t="s">
        <v>573</v>
      </c>
      <c r="C10036" t="s">
        <v>8</v>
      </c>
      <c r="D10036" t="s">
        <v>2404</v>
      </c>
      <c r="E10036">
        <v>-1</v>
      </c>
    </row>
    <row r="10037" spans="1:5" x14ac:dyDescent="0.3">
      <c r="A10037">
        <v>45800185</v>
      </c>
      <c r="B10037" t="s">
        <v>573</v>
      </c>
      <c r="C10037" t="s">
        <v>8</v>
      </c>
      <c r="D10037" t="s">
        <v>2405</v>
      </c>
      <c r="E10037">
        <v>0</v>
      </c>
    </row>
    <row r="10038" spans="1:5" x14ac:dyDescent="0.3">
      <c r="A10038">
        <v>45800185</v>
      </c>
      <c r="B10038" t="s">
        <v>573</v>
      </c>
      <c r="C10038" t="s">
        <v>8</v>
      </c>
      <c r="D10038" t="s">
        <v>2406</v>
      </c>
      <c r="E10038">
        <v>0</v>
      </c>
    </row>
    <row r="10039" spans="1:5" x14ac:dyDescent="0.3">
      <c r="A10039">
        <v>45800185</v>
      </c>
      <c r="B10039" t="s">
        <v>573</v>
      </c>
      <c r="C10039" t="s">
        <v>8</v>
      </c>
      <c r="D10039" t="s">
        <v>2407</v>
      </c>
      <c r="E10039">
        <v>0</v>
      </c>
    </row>
    <row r="10040" spans="1:5" x14ac:dyDescent="0.3">
      <c r="A10040">
        <v>45800185</v>
      </c>
      <c r="B10040" t="s">
        <v>573</v>
      </c>
      <c r="C10040" t="s">
        <v>8</v>
      </c>
      <c r="D10040" t="s">
        <v>2408</v>
      </c>
      <c r="E10040">
        <v>0</v>
      </c>
    </row>
    <row r="10041" spans="1:5" x14ac:dyDescent="0.3">
      <c r="A10041">
        <v>45800185</v>
      </c>
      <c r="B10041" t="s">
        <v>573</v>
      </c>
      <c r="C10041" t="s">
        <v>8</v>
      </c>
      <c r="D10041" t="s">
        <v>2409</v>
      </c>
      <c r="E10041">
        <v>0</v>
      </c>
    </row>
    <row r="10042" spans="1:5" x14ac:dyDescent="0.3">
      <c r="A10042">
        <v>45800185</v>
      </c>
      <c r="B10042" t="s">
        <v>573</v>
      </c>
      <c r="C10042" t="s">
        <v>8</v>
      </c>
      <c r="D10042" t="s">
        <v>2410</v>
      </c>
      <c r="E10042">
        <v>0</v>
      </c>
    </row>
    <row r="10043" spans="1:5" x14ac:dyDescent="0.3">
      <c r="A10043">
        <v>45800185</v>
      </c>
      <c r="B10043" t="s">
        <v>573</v>
      </c>
      <c r="C10043" t="s">
        <v>8</v>
      </c>
      <c r="D10043" t="s">
        <v>2411</v>
      </c>
      <c r="E10043">
        <v>0</v>
      </c>
    </row>
    <row r="10044" spans="1:5" x14ac:dyDescent="0.3">
      <c r="A10044">
        <v>45800185</v>
      </c>
      <c r="B10044" t="s">
        <v>573</v>
      </c>
      <c r="C10044" t="s">
        <v>8</v>
      </c>
      <c r="D10044" t="s">
        <v>2412</v>
      </c>
      <c r="E10044">
        <v>0</v>
      </c>
    </row>
    <row r="10045" spans="1:5" x14ac:dyDescent="0.3">
      <c r="A10045">
        <v>45800185</v>
      </c>
      <c r="B10045" t="s">
        <v>573</v>
      </c>
      <c r="C10045" t="s">
        <v>8</v>
      </c>
      <c r="D10045" t="s">
        <v>2413</v>
      </c>
      <c r="E10045">
        <v>0</v>
      </c>
    </row>
    <row r="10046" spans="1:5" x14ac:dyDescent="0.3">
      <c r="A10046">
        <v>91500003</v>
      </c>
      <c r="B10046" t="s">
        <v>575</v>
      </c>
      <c r="C10046" t="s">
        <v>8</v>
      </c>
      <c r="D10046" t="s">
        <v>2378</v>
      </c>
      <c r="E10046">
        <v>0</v>
      </c>
    </row>
    <row r="10047" spans="1:5" x14ac:dyDescent="0.3">
      <c r="A10047">
        <v>91500003</v>
      </c>
      <c r="B10047" t="s">
        <v>575</v>
      </c>
      <c r="C10047" t="s">
        <v>8</v>
      </c>
      <c r="D10047" t="s">
        <v>2379</v>
      </c>
      <c r="E10047">
        <v>0</v>
      </c>
    </row>
    <row r="10048" spans="1:5" x14ac:dyDescent="0.3">
      <c r="A10048">
        <v>91500003</v>
      </c>
      <c r="B10048" t="s">
        <v>575</v>
      </c>
      <c r="C10048" t="s">
        <v>8</v>
      </c>
      <c r="D10048" t="s">
        <v>2380</v>
      </c>
      <c r="E10048">
        <v>0</v>
      </c>
    </row>
    <row r="10049" spans="1:5" x14ac:dyDescent="0.3">
      <c r="A10049">
        <v>91500003</v>
      </c>
      <c r="B10049" t="s">
        <v>575</v>
      </c>
      <c r="C10049" t="s">
        <v>8</v>
      </c>
      <c r="D10049" t="s">
        <v>2381</v>
      </c>
      <c r="E10049">
        <v>0</v>
      </c>
    </row>
    <row r="10050" spans="1:5" x14ac:dyDescent="0.3">
      <c r="A10050">
        <v>91500003</v>
      </c>
      <c r="B10050" t="s">
        <v>575</v>
      </c>
      <c r="C10050" t="s">
        <v>8</v>
      </c>
      <c r="D10050" t="s">
        <v>2382</v>
      </c>
      <c r="E10050">
        <v>0</v>
      </c>
    </row>
    <row r="10051" spans="1:5" x14ac:dyDescent="0.3">
      <c r="A10051">
        <v>91500003</v>
      </c>
      <c r="B10051" t="s">
        <v>575</v>
      </c>
      <c r="C10051" t="s">
        <v>8</v>
      </c>
      <c r="D10051" t="s">
        <v>2383</v>
      </c>
      <c r="E10051">
        <v>0</v>
      </c>
    </row>
    <row r="10052" spans="1:5" x14ac:dyDescent="0.3">
      <c r="A10052">
        <v>91500003</v>
      </c>
      <c r="B10052" t="s">
        <v>575</v>
      </c>
      <c r="C10052" t="s">
        <v>8</v>
      </c>
      <c r="D10052" t="s">
        <v>2384</v>
      </c>
      <c r="E10052">
        <v>0</v>
      </c>
    </row>
    <row r="10053" spans="1:5" x14ac:dyDescent="0.3">
      <c r="A10053">
        <v>91500003</v>
      </c>
      <c r="B10053" t="s">
        <v>575</v>
      </c>
      <c r="C10053" t="s">
        <v>8</v>
      </c>
      <c r="D10053" t="s">
        <v>2385</v>
      </c>
      <c r="E10053">
        <v>0</v>
      </c>
    </row>
    <row r="10054" spans="1:5" x14ac:dyDescent="0.3">
      <c r="A10054">
        <v>91500003</v>
      </c>
      <c r="B10054" t="s">
        <v>575</v>
      </c>
      <c r="C10054" t="s">
        <v>8</v>
      </c>
      <c r="D10054" t="s">
        <v>2386</v>
      </c>
      <c r="E10054">
        <v>0</v>
      </c>
    </row>
    <row r="10055" spans="1:5" x14ac:dyDescent="0.3">
      <c r="A10055">
        <v>91500003</v>
      </c>
      <c r="B10055" t="s">
        <v>575</v>
      </c>
      <c r="C10055" t="s">
        <v>8</v>
      </c>
      <c r="D10055" t="s">
        <v>2387</v>
      </c>
      <c r="E10055">
        <v>0</v>
      </c>
    </row>
    <row r="10056" spans="1:5" x14ac:dyDescent="0.3">
      <c r="A10056">
        <v>91500003</v>
      </c>
      <c r="B10056" t="s">
        <v>575</v>
      </c>
      <c r="C10056" t="s">
        <v>8</v>
      </c>
      <c r="D10056" t="s">
        <v>2388</v>
      </c>
      <c r="E10056">
        <v>0</v>
      </c>
    </row>
    <row r="10057" spans="1:5" x14ac:dyDescent="0.3">
      <c r="A10057">
        <v>91500003</v>
      </c>
      <c r="B10057" t="s">
        <v>575</v>
      </c>
      <c r="C10057" t="s">
        <v>8</v>
      </c>
      <c r="D10057" t="s">
        <v>2389</v>
      </c>
      <c r="E10057">
        <v>0</v>
      </c>
    </row>
    <row r="10058" spans="1:5" x14ac:dyDescent="0.3">
      <c r="A10058">
        <v>91500003</v>
      </c>
      <c r="B10058" t="s">
        <v>575</v>
      </c>
      <c r="C10058" t="s">
        <v>8</v>
      </c>
      <c r="D10058" t="s">
        <v>2390</v>
      </c>
      <c r="E10058">
        <v>0</v>
      </c>
    </row>
    <row r="10059" spans="1:5" x14ac:dyDescent="0.3">
      <c r="A10059">
        <v>91500003</v>
      </c>
      <c r="B10059" t="s">
        <v>575</v>
      </c>
      <c r="C10059" t="s">
        <v>8</v>
      </c>
      <c r="D10059" t="s">
        <v>2391</v>
      </c>
      <c r="E10059">
        <v>0</v>
      </c>
    </row>
    <row r="10060" spans="1:5" x14ac:dyDescent="0.3">
      <c r="A10060">
        <v>91500003</v>
      </c>
      <c r="B10060" t="s">
        <v>575</v>
      </c>
      <c r="C10060" t="s">
        <v>8</v>
      </c>
      <c r="D10060" t="s">
        <v>2392</v>
      </c>
      <c r="E10060">
        <v>0</v>
      </c>
    </row>
    <row r="10061" spans="1:5" x14ac:dyDescent="0.3">
      <c r="A10061">
        <v>91500003</v>
      </c>
      <c r="B10061" t="s">
        <v>575</v>
      </c>
      <c r="C10061" t="s">
        <v>8</v>
      </c>
      <c r="D10061" t="s">
        <v>2393</v>
      </c>
      <c r="E10061">
        <v>0</v>
      </c>
    </row>
    <row r="10062" spans="1:5" x14ac:dyDescent="0.3">
      <c r="A10062">
        <v>91500003</v>
      </c>
      <c r="B10062" t="s">
        <v>575</v>
      </c>
      <c r="C10062" t="s">
        <v>8</v>
      </c>
      <c r="D10062" t="s">
        <v>2394</v>
      </c>
      <c r="E10062">
        <v>0</v>
      </c>
    </row>
    <row r="10063" spans="1:5" x14ac:dyDescent="0.3">
      <c r="A10063">
        <v>91500003</v>
      </c>
      <c r="B10063" t="s">
        <v>575</v>
      </c>
      <c r="C10063" t="s">
        <v>8</v>
      </c>
      <c r="D10063" t="s">
        <v>2395</v>
      </c>
      <c r="E10063">
        <v>0</v>
      </c>
    </row>
    <row r="10064" spans="1:5" x14ac:dyDescent="0.3">
      <c r="A10064">
        <v>91500003</v>
      </c>
      <c r="B10064" t="s">
        <v>575</v>
      </c>
      <c r="C10064" t="s">
        <v>8</v>
      </c>
      <c r="D10064" t="s">
        <v>2396</v>
      </c>
      <c r="E10064">
        <v>0</v>
      </c>
    </row>
    <row r="10065" spans="1:5" x14ac:dyDescent="0.3">
      <c r="A10065">
        <v>91500003</v>
      </c>
      <c r="B10065" t="s">
        <v>575</v>
      </c>
      <c r="C10065" t="s">
        <v>8</v>
      </c>
      <c r="D10065" t="s">
        <v>2397</v>
      </c>
      <c r="E10065">
        <v>0</v>
      </c>
    </row>
    <row r="10066" spans="1:5" x14ac:dyDescent="0.3">
      <c r="A10066">
        <v>91500003</v>
      </c>
      <c r="B10066" t="s">
        <v>575</v>
      </c>
      <c r="C10066" t="s">
        <v>8</v>
      </c>
      <c r="D10066" t="s">
        <v>2398</v>
      </c>
      <c r="E10066">
        <v>0</v>
      </c>
    </row>
    <row r="10067" spans="1:5" x14ac:dyDescent="0.3">
      <c r="A10067">
        <v>91500003</v>
      </c>
      <c r="B10067" t="s">
        <v>575</v>
      </c>
      <c r="C10067" t="s">
        <v>8</v>
      </c>
      <c r="D10067" t="s">
        <v>2399</v>
      </c>
      <c r="E10067">
        <v>0</v>
      </c>
    </row>
    <row r="10068" spans="1:5" x14ac:dyDescent="0.3">
      <c r="A10068">
        <v>91500003</v>
      </c>
      <c r="B10068" t="s">
        <v>575</v>
      </c>
      <c r="C10068" t="s">
        <v>8</v>
      </c>
      <c r="D10068" t="s">
        <v>2400</v>
      </c>
      <c r="E10068">
        <v>0</v>
      </c>
    </row>
    <row r="10069" spans="1:5" x14ac:dyDescent="0.3">
      <c r="A10069">
        <v>91500003</v>
      </c>
      <c r="B10069" t="s">
        <v>575</v>
      </c>
      <c r="C10069" t="s">
        <v>8</v>
      </c>
      <c r="D10069" t="s">
        <v>2401</v>
      </c>
      <c r="E10069">
        <v>0</v>
      </c>
    </row>
    <row r="10070" spans="1:5" x14ac:dyDescent="0.3">
      <c r="A10070">
        <v>91500003</v>
      </c>
      <c r="B10070" t="s">
        <v>575</v>
      </c>
      <c r="C10070" t="s">
        <v>8</v>
      </c>
      <c r="D10070" t="s">
        <v>2402</v>
      </c>
      <c r="E10070">
        <v>0</v>
      </c>
    </row>
    <row r="10071" spans="1:5" x14ac:dyDescent="0.3">
      <c r="A10071">
        <v>91500003</v>
      </c>
      <c r="B10071" t="s">
        <v>575</v>
      </c>
      <c r="C10071" t="s">
        <v>8</v>
      </c>
      <c r="D10071" t="s">
        <v>2403</v>
      </c>
      <c r="E10071">
        <v>0</v>
      </c>
    </row>
    <row r="10072" spans="1:5" x14ac:dyDescent="0.3">
      <c r="A10072">
        <v>91500003</v>
      </c>
      <c r="B10072" t="s">
        <v>575</v>
      </c>
      <c r="C10072" t="s">
        <v>8</v>
      </c>
      <c r="D10072" t="s">
        <v>2404</v>
      </c>
      <c r="E10072">
        <v>0</v>
      </c>
    </row>
    <row r="10073" spans="1:5" x14ac:dyDescent="0.3">
      <c r="A10073">
        <v>91500003</v>
      </c>
      <c r="B10073" t="s">
        <v>575</v>
      </c>
      <c r="C10073" t="s">
        <v>8</v>
      </c>
      <c r="D10073" t="s">
        <v>2405</v>
      </c>
      <c r="E10073">
        <v>0</v>
      </c>
    </row>
    <row r="10074" spans="1:5" x14ac:dyDescent="0.3">
      <c r="A10074">
        <v>91500003</v>
      </c>
      <c r="B10074" t="s">
        <v>575</v>
      </c>
      <c r="C10074" t="s">
        <v>8</v>
      </c>
      <c r="D10074" t="s">
        <v>2406</v>
      </c>
      <c r="E10074">
        <v>0</v>
      </c>
    </row>
    <row r="10075" spans="1:5" x14ac:dyDescent="0.3">
      <c r="A10075">
        <v>91500003</v>
      </c>
      <c r="B10075" t="s">
        <v>575</v>
      </c>
      <c r="C10075" t="s">
        <v>8</v>
      </c>
      <c r="D10075" t="s">
        <v>2407</v>
      </c>
      <c r="E10075">
        <v>0</v>
      </c>
    </row>
    <row r="10076" spans="1:5" x14ac:dyDescent="0.3">
      <c r="A10076">
        <v>91500003</v>
      </c>
      <c r="B10076" t="s">
        <v>575</v>
      </c>
      <c r="C10076" t="s">
        <v>8</v>
      </c>
      <c r="D10076" t="s">
        <v>2408</v>
      </c>
      <c r="E10076">
        <v>0</v>
      </c>
    </row>
    <row r="10077" spans="1:5" x14ac:dyDescent="0.3">
      <c r="A10077">
        <v>91500003</v>
      </c>
      <c r="B10077" t="s">
        <v>575</v>
      </c>
      <c r="C10077" t="s">
        <v>8</v>
      </c>
      <c r="D10077" t="s">
        <v>2409</v>
      </c>
      <c r="E10077">
        <v>0</v>
      </c>
    </row>
    <row r="10078" spans="1:5" x14ac:dyDescent="0.3">
      <c r="A10078">
        <v>91500003</v>
      </c>
      <c r="B10078" t="s">
        <v>575</v>
      </c>
      <c r="C10078" t="s">
        <v>8</v>
      </c>
      <c r="D10078" t="s">
        <v>2410</v>
      </c>
      <c r="E10078">
        <v>-2</v>
      </c>
    </row>
    <row r="10079" spans="1:5" x14ac:dyDescent="0.3">
      <c r="A10079">
        <v>91500003</v>
      </c>
      <c r="B10079" t="s">
        <v>575</v>
      </c>
      <c r="C10079" t="s">
        <v>8</v>
      </c>
      <c r="D10079" t="s">
        <v>2411</v>
      </c>
      <c r="E10079">
        <v>0</v>
      </c>
    </row>
    <row r="10080" spans="1:5" x14ac:dyDescent="0.3">
      <c r="A10080">
        <v>91500003</v>
      </c>
      <c r="B10080" t="s">
        <v>575</v>
      </c>
      <c r="C10080" t="s">
        <v>8</v>
      </c>
      <c r="D10080" t="s">
        <v>2412</v>
      </c>
      <c r="E10080">
        <v>0</v>
      </c>
    </row>
    <row r="10081" spans="1:5" x14ac:dyDescent="0.3">
      <c r="A10081">
        <v>91500003</v>
      </c>
      <c r="B10081" t="s">
        <v>575</v>
      </c>
      <c r="C10081" t="s">
        <v>8</v>
      </c>
      <c r="D10081" t="s">
        <v>2413</v>
      </c>
      <c r="E10081">
        <v>0</v>
      </c>
    </row>
    <row r="10082" spans="1:5" x14ac:dyDescent="0.3">
      <c r="A10082">
        <v>70030007</v>
      </c>
      <c r="B10082" t="s">
        <v>577</v>
      </c>
      <c r="C10082" t="s">
        <v>8</v>
      </c>
      <c r="D10082" t="s">
        <v>2378</v>
      </c>
      <c r="E10082">
        <v>0</v>
      </c>
    </row>
    <row r="10083" spans="1:5" x14ac:dyDescent="0.3">
      <c r="A10083">
        <v>70030007</v>
      </c>
      <c r="B10083" t="s">
        <v>577</v>
      </c>
      <c r="C10083" t="s">
        <v>8</v>
      </c>
      <c r="D10083" t="s">
        <v>2379</v>
      </c>
      <c r="E10083">
        <v>0</v>
      </c>
    </row>
    <row r="10084" spans="1:5" x14ac:dyDescent="0.3">
      <c r="A10084">
        <v>70030007</v>
      </c>
      <c r="B10084" t="s">
        <v>577</v>
      </c>
      <c r="C10084" t="s">
        <v>8</v>
      </c>
      <c r="D10084" t="s">
        <v>2380</v>
      </c>
      <c r="E10084">
        <v>0</v>
      </c>
    </row>
    <row r="10085" spans="1:5" x14ac:dyDescent="0.3">
      <c r="A10085">
        <v>70030007</v>
      </c>
      <c r="B10085" t="s">
        <v>577</v>
      </c>
      <c r="C10085" t="s">
        <v>8</v>
      </c>
      <c r="D10085" t="s">
        <v>2381</v>
      </c>
      <c r="E10085">
        <v>0</v>
      </c>
    </row>
    <row r="10086" spans="1:5" x14ac:dyDescent="0.3">
      <c r="A10086">
        <v>70030007</v>
      </c>
      <c r="B10086" t="s">
        <v>577</v>
      </c>
      <c r="C10086" t="s">
        <v>8</v>
      </c>
      <c r="D10086" t="s">
        <v>2382</v>
      </c>
      <c r="E10086">
        <v>0</v>
      </c>
    </row>
    <row r="10087" spans="1:5" x14ac:dyDescent="0.3">
      <c r="A10087">
        <v>70030007</v>
      </c>
      <c r="B10087" t="s">
        <v>577</v>
      </c>
      <c r="C10087" t="s">
        <v>8</v>
      </c>
      <c r="D10087" t="s">
        <v>2383</v>
      </c>
      <c r="E10087">
        <v>0</v>
      </c>
    </row>
    <row r="10088" spans="1:5" x14ac:dyDescent="0.3">
      <c r="A10088">
        <v>70030007</v>
      </c>
      <c r="B10088" t="s">
        <v>577</v>
      </c>
      <c r="C10088" t="s">
        <v>8</v>
      </c>
      <c r="D10088" t="s">
        <v>2384</v>
      </c>
      <c r="E10088">
        <v>0</v>
      </c>
    </row>
    <row r="10089" spans="1:5" x14ac:dyDescent="0.3">
      <c r="A10089">
        <v>70030007</v>
      </c>
      <c r="B10089" t="s">
        <v>577</v>
      </c>
      <c r="C10089" t="s">
        <v>8</v>
      </c>
      <c r="D10089" t="s">
        <v>2385</v>
      </c>
      <c r="E10089">
        <v>0</v>
      </c>
    </row>
    <row r="10090" spans="1:5" x14ac:dyDescent="0.3">
      <c r="A10090">
        <v>70030007</v>
      </c>
      <c r="B10090" t="s">
        <v>577</v>
      </c>
      <c r="C10090" t="s">
        <v>8</v>
      </c>
      <c r="D10090" t="s">
        <v>2386</v>
      </c>
      <c r="E10090">
        <v>0</v>
      </c>
    </row>
    <row r="10091" spans="1:5" x14ac:dyDescent="0.3">
      <c r="A10091">
        <v>70030007</v>
      </c>
      <c r="B10091" t="s">
        <v>577</v>
      </c>
      <c r="C10091" t="s">
        <v>8</v>
      </c>
      <c r="D10091" t="s">
        <v>2387</v>
      </c>
      <c r="E10091">
        <v>0</v>
      </c>
    </row>
    <row r="10092" spans="1:5" x14ac:dyDescent="0.3">
      <c r="A10092">
        <v>70030007</v>
      </c>
      <c r="B10092" t="s">
        <v>577</v>
      </c>
      <c r="C10092" t="s">
        <v>8</v>
      </c>
      <c r="D10092" t="s">
        <v>2388</v>
      </c>
      <c r="E10092">
        <v>0</v>
      </c>
    </row>
    <row r="10093" spans="1:5" x14ac:dyDescent="0.3">
      <c r="A10093">
        <v>70030007</v>
      </c>
      <c r="B10093" t="s">
        <v>577</v>
      </c>
      <c r="C10093" t="s">
        <v>8</v>
      </c>
      <c r="D10093" t="s">
        <v>2389</v>
      </c>
      <c r="E10093">
        <v>-10</v>
      </c>
    </row>
    <row r="10094" spans="1:5" x14ac:dyDescent="0.3">
      <c r="A10094">
        <v>70030007</v>
      </c>
      <c r="B10094" t="s">
        <v>577</v>
      </c>
      <c r="C10094" t="s">
        <v>8</v>
      </c>
      <c r="D10094" t="s">
        <v>2390</v>
      </c>
      <c r="E10094">
        <v>0</v>
      </c>
    </row>
    <row r="10095" spans="1:5" x14ac:dyDescent="0.3">
      <c r="A10095">
        <v>70030007</v>
      </c>
      <c r="B10095" t="s">
        <v>577</v>
      </c>
      <c r="C10095" t="s">
        <v>8</v>
      </c>
      <c r="D10095" t="s">
        <v>2391</v>
      </c>
      <c r="E10095">
        <v>0</v>
      </c>
    </row>
    <row r="10096" spans="1:5" x14ac:dyDescent="0.3">
      <c r="A10096">
        <v>70030007</v>
      </c>
      <c r="B10096" t="s">
        <v>577</v>
      </c>
      <c r="C10096" t="s">
        <v>8</v>
      </c>
      <c r="D10096" t="s">
        <v>2392</v>
      </c>
      <c r="E10096">
        <v>0</v>
      </c>
    </row>
    <row r="10097" spans="1:5" x14ac:dyDescent="0.3">
      <c r="A10097">
        <v>70030007</v>
      </c>
      <c r="B10097" t="s">
        <v>577</v>
      </c>
      <c r="C10097" t="s">
        <v>8</v>
      </c>
      <c r="D10097" t="s">
        <v>2393</v>
      </c>
      <c r="E10097">
        <v>0</v>
      </c>
    </row>
    <row r="10098" spans="1:5" x14ac:dyDescent="0.3">
      <c r="A10098">
        <v>70030007</v>
      </c>
      <c r="B10098" t="s">
        <v>577</v>
      </c>
      <c r="C10098" t="s">
        <v>8</v>
      </c>
      <c r="D10098" t="s">
        <v>2394</v>
      </c>
      <c r="E10098">
        <v>0</v>
      </c>
    </row>
    <row r="10099" spans="1:5" x14ac:dyDescent="0.3">
      <c r="A10099">
        <v>70030007</v>
      </c>
      <c r="B10099" t="s">
        <v>577</v>
      </c>
      <c r="C10099" t="s">
        <v>8</v>
      </c>
      <c r="D10099" t="s">
        <v>2395</v>
      </c>
      <c r="E10099">
        <v>0</v>
      </c>
    </row>
    <row r="10100" spans="1:5" x14ac:dyDescent="0.3">
      <c r="A10100">
        <v>70030007</v>
      </c>
      <c r="B10100" t="s">
        <v>577</v>
      </c>
      <c r="C10100" t="s">
        <v>8</v>
      </c>
      <c r="D10100" t="s">
        <v>2396</v>
      </c>
      <c r="E10100">
        <v>0</v>
      </c>
    </row>
    <row r="10101" spans="1:5" x14ac:dyDescent="0.3">
      <c r="A10101">
        <v>70030007</v>
      </c>
      <c r="B10101" t="s">
        <v>577</v>
      </c>
      <c r="C10101" t="s">
        <v>8</v>
      </c>
      <c r="D10101" t="s">
        <v>2397</v>
      </c>
      <c r="E10101">
        <v>0</v>
      </c>
    </row>
    <row r="10102" spans="1:5" x14ac:dyDescent="0.3">
      <c r="A10102">
        <v>70030007</v>
      </c>
      <c r="B10102" t="s">
        <v>577</v>
      </c>
      <c r="C10102" t="s">
        <v>8</v>
      </c>
      <c r="D10102" t="s">
        <v>2398</v>
      </c>
      <c r="E10102">
        <v>0</v>
      </c>
    </row>
    <row r="10103" spans="1:5" x14ac:dyDescent="0.3">
      <c r="A10103">
        <v>70030007</v>
      </c>
      <c r="B10103" t="s">
        <v>577</v>
      </c>
      <c r="C10103" t="s">
        <v>8</v>
      </c>
      <c r="D10103" t="s">
        <v>2399</v>
      </c>
      <c r="E10103">
        <v>0</v>
      </c>
    </row>
    <row r="10104" spans="1:5" x14ac:dyDescent="0.3">
      <c r="A10104">
        <v>70030007</v>
      </c>
      <c r="B10104" t="s">
        <v>577</v>
      </c>
      <c r="C10104" t="s">
        <v>8</v>
      </c>
      <c r="D10104" t="s">
        <v>2400</v>
      </c>
      <c r="E10104">
        <v>0</v>
      </c>
    </row>
    <row r="10105" spans="1:5" x14ac:dyDescent="0.3">
      <c r="A10105">
        <v>70030007</v>
      </c>
      <c r="B10105" t="s">
        <v>577</v>
      </c>
      <c r="C10105" t="s">
        <v>8</v>
      </c>
      <c r="D10105" t="s">
        <v>2401</v>
      </c>
      <c r="E10105">
        <v>0</v>
      </c>
    </row>
    <row r="10106" spans="1:5" x14ac:dyDescent="0.3">
      <c r="A10106">
        <v>70030007</v>
      </c>
      <c r="B10106" t="s">
        <v>577</v>
      </c>
      <c r="C10106" t="s">
        <v>8</v>
      </c>
      <c r="D10106" t="s">
        <v>2402</v>
      </c>
      <c r="E10106">
        <v>-1</v>
      </c>
    </row>
    <row r="10107" spans="1:5" x14ac:dyDescent="0.3">
      <c r="A10107">
        <v>70030007</v>
      </c>
      <c r="B10107" t="s">
        <v>577</v>
      </c>
      <c r="C10107" t="s">
        <v>8</v>
      </c>
      <c r="D10107" t="s">
        <v>2403</v>
      </c>
      <c r="E10107">
        <v>0</v>
      </c>
    </row>
    <row r="10108" spans="1:5" x14ac:dyDescent="0.3">
      <c r="A10108">
        <v>70030007</v>
      </c>
      <c r="B10108" t="s">
        <v>577</v>
      </c>
      <c r="C10108" t="s">
        <v>8</v>
      </c>
      <c r="D10108" t="s">
        <v>2404</v>
      </c>
      <c r="E10108">
        <v>0</v>
      </c>
    </row>
    <row r="10109" spans="1:5" x14ac:dyDescent="0.3">
      <c r="A10109">
        <v>70030007</v>
      </c>
      <c r="B10109" t="s">
        <v>577</v>
      </c>
      <c r="C10109" t="s">
        <v>8</v>
      </c>
      <c r="D10109" t="s">
        <v>2405</v>
      </c>
      <c r="E10109">
        <v>0</v>
      </c>
    </row>
    <row r="10110" spans="1:5" x14ac:dyDescent="0.3">
      <c r="A10110">
        <v>70030007</v>
      </c>
      <c r="B10110" t="s">
        <v>577</v>
      </c>
      <c r="C10110" t="s">
        <v>8</v>
      </c>
      <c r="D10110" t="s">
        <v>2406</v>
      </c>
      <c r="E10110">
        <v>0</v>
      </c>
    </row>
    <row r="10111" spans="1:5" x14ac:dyDescent="0.3">
      <c r="A10111">
        <v>70030007</v>
      </c>
      <c r="B10111" t="s">
        <v>577</v>
      </c>
      <c r="C10111" t="s">
        <v>8</v>
      </c>
      <c r="D10111" t="s">
        <v>2407</v>
      </c>
      <c r="E10111">
        <v>0</v>
      </c>
    </row>
    <row r="10112" spans="1:5" x14ac:dyDescent="0.3">
      <c r="A10112">
        <v>70030007</v>
      </c>
      <c r="B10112" t="s">
        <v>577</v>
      </c>
      <c r="C10112" t="s">
        <v>8</v>
      </c>
      <c r="D10112" t="s">
        <v>2408</v>
      </c>
      <c r="E10112">
        <v>0</v>
      </c>
    </row>
    <row r="10113" spans="1:5" x14ac:dyDescent="0.3">
      <c r="A10113">
        <v>70030007</v>
      </c>
      <c r="B10113" t="s">
        <v>577</v>
      </c>
      <c r="C10113" t="s">
        <v>8</v>
      </c>
      <c r="D10113" t="s">
        <v>2409</v>
      </c>
      <c r="E10113">
        <v>0</v>
      </c>
    </row>
    <row r="10114" spans="1:5" x14ac:dyDescent="0.3">
      <c r="A10114">
        <v>70030007</v>
      </c>
      <c r="B10114" t="s">
        <v>577</v>
      </c>
      <c r="C10114" t="s">
        <v>8</v>
      </c>
      <c r="D10114" t="s">
        <v>2410</v>
      </c>
      <c r="E10114">
        <v>0</v>
      </c>
    </row>
    <row r="10115" spans="1:5" x14ac:dyDescent="0.3">
      <c r="A10115">
        <v>70030007</v>
      </c>
      <c r="B10115" t="s">
        <v>577</v>
      </c>
      <c r="C10115" t="s">
        <v>8</v>
      </c>
      <c r="D10115" t="s">
        <v>2411</v>
      </c>
      <c r="E10115">
        <v>0</v>
      </c>
    </row>
    <row r="10116" spans="1:5" x14ac:dyDescent="0.3">
      <c r="A10116">
        <v>70030007</v>
      </c>
      <c r="B10116" t="s">
        <v>577</v>
      </c>
      <c r="C10116" t="s">
        <v>8</v>
      </c>
      <c r="D10116" t="s">
        <v>2412</v>
      </c>
      <c r="E10116">
        <v>0</v>
      </c>
    </row>
    <row r="10117" spans="1:5" x14ac:dyDescent="0.3">
      <c r="A10117">
        <v>70030007</v>
      </c>
      <c r="B10117" t="s">
        <v>577</v>
      </c>
      <c r="C10117" t="s">
        <v>8</v>
      </c>
      <c r="D10117" t="s">
        <v>2413</v>
      </c>
      <c r="E10117">
        <v>0</v>
      </c>
    </row>
    <row r="10118" spans="1:5" x14ac:dyDescent="0.3">
      <c r="A10118">
        <v>71240067</v>
      </c>
      <c r="B10118" t="s">
        <v>579</v>
      </c>
      <c r="C10118" t="s">
        <v>8</v>
      </c>
      <c r="D10118" t="s">
        <v>2378</v>
      </c>
      <c r="E10118">
        <v>0</v>
      </c>
    </row>
    <row r="10119" spans="1:5" x14ac:dyDescent="0.3">
      <c r="A10119">
        <v>71240067</v>
      </c>
      <c r="B10119" t="s">
        <v>579</v>
      </c>
      <c r="C10119" t="s">
        <v>8</v>
      </c>
      <c r="D10119" t="s">
        <v>2379</v>
      </c>
      <c r="E10119">
        <v>0</v>
      </c>
    </row>
    <row r="10120" spans="1:5" x14ac:dyDescent="0.3">
      <c r="A10120">
        <v>71240067</v>
      </c>
      <c r="B10120" t="s">
        <v>579</v>
      </c>
      <c r="C10120" t="s">
        <v>8</v>
      </c>
      <c r="D10120" t="s">
        <v>2380</v>
      </c>
      <c r="E10120">
        <v>0</v>
      </c>
    </row>
    <row r="10121" spans="1:5" x14ac:dyDescent="0.3">
      <c r="A10121">
        <v>71240067</v>
      </c>
      <c r="B10121" t="s">
        <v>579</v>
      </c>
      <c r="C10121" t="s">
        <v>8</v>
      </c>
      <c r="D10121" t="s">
        <v>2381</v>
      </c>
      <c r="E10121">
        <v>0</v>
      </c>
    </row>
    <row r="10122" spans="1:5" x14ac:dyDescent="0.3">
      <c r="A10122">
        <v>71240067</v>
      </c>
      <c r="B10122" t="s">
        <v>579</v>
      </c>
      <c r="C10122" t="s">
        <v>8</v>
      </c>
      <c r="D10122" t="s">
        <v>2382</v>
      </c>
      <c r="E10122">
        <v>0</v>
      </c>
    </row>
    <row r="10123" spans="1:5" x14ac:dyDescent="0.3">
      <c r="A10123">
        <v>71240067</v>
      </c>
      <c r="B10123" t="s">
        <v>579</v>
      </c>
      <c r="C10123" t="s">
        <v>8</v>
      </c>
      <c r="D10123" t="s">
        <v>2383</v>
      </c>
      <c r="E10123">
        <v>0</v>
      </c>
    </row>
    <row r="10124" spans="1:5" x14ac:dyDescent="0.3">
      <c r="A10124">
        <v>71240067</v>
      </c>
      <c r="B10124" t="s">
        <v>579</v>
      </c>
      <c r="C10124" t="s">
        <v>8</v>
      </c>
      <c r="D10124" t="s">
        <v>2384</v>
      </c>
      <c r="E10124">
        <v>0</v>
      </c>
    </row>
    <row r="10125" spans="1:5" x14ac:dyDescent="0.3">
      <c r="A10125">
        <v>71240067</v>
      </c>
      <c r="B10125" t="s">
        <v>579</v>
      </c>
      <c r="C10125" t="s">
        <v>8</v>
      </c>
      <c r="D10125" t="s">
        <v>2385</v>
      </c>
      <c r="E10125">
        <v>0</v>
      </c>
    </row>
    <row r="10126" spans="1:5" x14ac:dyDescent="0.3">
      <c r="A10126">
        <v>71240067</v>
      </c>
      <c r="B10126" t="s">
        <v>579</v>
      </c>
      <c r="C10126" t="s">
        <v>8</v>
      </c>
      <c r="D10126" t="s">
        <v>2386</v>
      </c>
      <c r="E10126">
        <v>0</v>
      </c>
    </row>
    <row r="10127" spans="1:5" x14ac:dyDescent="0.3">
      <c r="A10127">
        <v>71240067</v>
      </c>
      <c r="B10127" t="s">
        <v>579</v>
      </c>
      <c r="C10127" t="s">
        <v>8</v>
      </c>
      <c r="D10127" t="s">
        <v>2387</v>
      </c>
      <c r="E10127">
        <v>0</v>
      </c>
    </row>
    <row r="10128" spans="1:5" x14ac:dyDescent="0.3">
      <c r="A10128">
        <v>71240067</v>
      </c>
      <c r="B10128" t="s">
        <v>579</v>
      </c>
      <c r="C10128" t="s">
        <v>8</v>
      </c>
      <c r="D10128" t="s">
        <v>2388</v>
      </c>
      <c r="E10128">
        <v>0</v>
      </c>
    </row>
    <row r="10129" spans="1:5" x14ac:dyDescent="0.3">
      <c r="A10129">
        <v>71240067</v>
      </c>
      <c r="B10129" t="s">
        <v>579</v>
      </c>
      <c r="C10129" t="s">
        <v>8</v>
      </c>
      <c r="D10129" t="s">
        <v>2389</v>
      </c>
      <c r="E10129">
        <v>0</v>
      </c>
    </row>
    <row r="10130" spans="1:5" x14ac:dyDescent="0.3">
      <c r="A10130">
        <v>71240067</v>
      </c>
      <c r="B10130" t="s">
        <v>579</v>
      </c>
      <c r="C10130" t="s">
        <v>8</v>
      </c>
      <c r="D10130" t="s">
        <v>2390</v>
      </c>
      <c r="E10130">
        <v>0</v>
      </c>
    </row>
    <row r="10131" spans="1:5" x14ac:dyDescent="0.3">
      <c r="A10131">
        <v>71240067</v>
      </c>
      <c r="B10131" t="s">
        <v>579</v>
      </c>
      <c r="C10131" t="s">
        <v>8</v>
      </c>
      <c r="D10131" t="s">
        <v>2391</v>
      </c>
      <c r="E10131">
        <v>0</v>
      </c>
    </row>
    <row r="10132" spans="1:5" x14ac:dyDescent="0.3">
      <c r="A10132">
        <v>71240067</v>
      </c>
      <c r="B10132" t="s">
        <v>579</v>
      </c>
      <c r="C10132" t="s">
        <v>8</v>
      </c>
      <c r="D10132" t="s">
        <v>2392</v>
      </c>
      <c r="E10132">
        <v>0</v>
      </c>
    </row>
    <row r="10133" spans="1:5" x14ac:dyDescent="0.3">
      <c r="A10133">
        <v>71240067</v>
      </c>
      <c r="B10133" t="s">
        <v>579</v>
      </c>
      <c r="C10133" t="s">
        <v>8</v>
      </c>
      <c r="D10133" t="s">
        <v>2393</v>
      </c>
      <c r="E10133">
        <v>0</v>
      </c>
    </row>
    <row r="10134" spans="1:5" x14ac:dyDescent="0.3">
      <c r="A10134">
        <v>71240067</v>
      </c>
      <c r="B10134" t="s">
        <v>579</v>
      </c>
      <c r="C10134" t="s">
        <v>8</v>
      </c>
      <c r="D10134" t="s">
        <v>2394</v>
      </c>
      <c r="E10134">
        <v>0</v>
      </c>
    </row>
    <row r="10135" spans="1:5" x14ac:dyDescent="0.3">
      <c r="A10135">
        <v>71240067</v>
      </c>
      <c r="B10135" t="s">
        <v>579</v>
      </c>
      <c r="C10135" t="s">
        <v>8</v>
      </c>
      <c r="D10135" t="s">
        <v>2395</v>
      </c>
      <c r="E10135">
        <v>0</v>
      </c>
    </row>
    <row r="10136" spans="1:5" x14ac:dyDescent="0.3">
      <c r="A10136">
        <v>71240067</v>
      </c>
      <c r="B10136" t="s">
        <v>579</v>
      </c>
      <c r="C10136" t="s">
        <v>8</v>
      </c>
      <c r="D10136" t="s">
        <v>2396</v>
      </c>
      <c r="E10136">
        <v>0</v>
      </c>
    </row>
    <row r="10137" spans="1:5" x14ac:dyDescent="0.3">
      <c r="A10137">
        <v>71240067</v>
      </c>
      <c r="B10137" t="s">
        <v>579</v>
      </c>
      <c r="C10137" t="s">
        <v>8</v>
      </c>
      <c r="D10137" t="s">
        <v>2397</v>
      </c>
      <c r="E10137">
        <v>-3</v>
      </c>
    </row>
    <row r="10138" spans="1:5" x14ac:dyDescent="0.3">
      <c r="A10138">
        <v>71240067</v>
      </c>
      <c r="B10138" t="s">
        <v>579</v>
      </c>
      <c r="C10138" t="s">
        <v>8</v>
      </c>
      <c r="D10138" t="s">
        <v>2398</v>
      </c>
      <c r="E10138">
        <v>0</v>
      </c>
    </row>
    <row r="10139" spans="1:5" x14ac:dyDescent="0.3">
      <c r="A10139">
        <v>71240067</v>
      </c>
      <c r="B10139" t="s">
        <v>579</v>
      </c>
      <c r="C10139" t="s">
        <v>8</v>
      </c>
      <c r="D10139" t="s">
        <v>2399</v>
      </c>
      <c r="E10139">
        <v>0</v>
      </c>
    </row>
    <row r="10140" spans="1:5" x14ac:dyDescent="0.3">
      <c r="A10140">
        <v>71240067</v>
      </c>
      <c r="B10140" t="s">
        <v>579</v>
      </c>
      <c r="C10140" t="s">
        <v>8</v>
      </c>
      <c r="D10140" t="s">
        <v>2400</v>
      </c>
      <c r="E10140">
        <v>0</v>
      </c>
    </row>
    <row r="10141" spans="1:5" x14ac:dyDescent="0.3">
      <c r="A10141">
        <v>71240067</v>
      </c>
      <c r="B10141" t="s">
        <v>579</v>
      </c>
      <c r="C10141" t="s">
        <v>8</v>
      </c>
      <c r="D10141" t="s">
        <v>2401</v>
      </c>
      <c r="E10141">
        <v>0</v>
      </c>
    </row>
    <row r="10142" spans="1:5" x14ac:dyDescent="0.3">
      <c r="A10142">
        <v>71240067</v>
      </c>
      <c r="B10142" t="s">
        <v>579</v>
      </c>
      <c r="C10142" t="s">
        <v>8</v>
      </c>
      <c r="D10142" t="s">
        <v>2402</v>
      </c>
      <c r="E10142">
        <v>0</v>
      </c>
    </row>
    <row r="10143" spans="1:5" x14ac:dyDescent="0.3">
      <c r="A10143">
        <v>71240067</v>
      </c>
      <c r="B10143" t="s">
        <v>579</v>
      </c>
      <c r="C10143" t="s">
        <v>8</v>
      </c>
      <c r="D10143" t="s">
        <v>2403</v>
      </c>
      <c r="E10143">
        <v>0</v>
      </c>
    </row>
    <row r="10144" spans="1:5" x14ac:dyDescent="0.3">
      <c r="A10144">
        <v>71240067</v>
      </c>
      <c r="B10144" t="s">
        <v>579</v>
      </c>
      <c r="C10144" t="s">
        <v>8</v>
      </c>
      <c r="D10144" t="s">
        <v>2404</v>
      </c>
      <c r="E10144">
        <v>0</v>
      </c>
    </row>
    <row r="10145" spans="1:5" x14ac:dyDescent="0.3">
      <c r="A10145">
        <v>71240067</v>
      </c>
      <c r="B10145" t="s">
        <v>579</v>
      </c>
      <c r="C10145" t="s">
        <v>8</v>
      </c>
      <c r="D10145" t="s">
        <v>2405</v>
      </c>
      <c r="E10145">
        <v>-1</v>
      </c>
    </row>
    <row r="10146" spans="1:5" x14ac:dyDescent="0.3">
      <c r="A10146">
        <v>71240067</v>
      </c>
      <c r="B10146" t="s">
        <v>579</v>
      </c>
      <c r="C10146" t="s">
        <v>8</v>
      </c>
      <c r="D10146" t="s">
        <v>2406</v>
      </c>
      <c r="E10146">
        <v>0</v>
      </c>
    </row>
    <row r="10147" spans="1:5" x14ac:dyDescent="0.3">
      <c r="A10147">
        <v>71240067</v>
      </c>
      <c r="B10147" t="s">
        <v>579</v>
      </c>
      <c r="C10147" t="s">
        <v>8</v>
      </c>
      <c r="D10147" t="s">
        <v>2407</v>
      </c>
      <c r="E10147">
        <v>0</v>
      </c>
    </row>
    <row r="10148" spans="1:5" x14ac:dyDescent="0.3">
      <c r="A10148">
        <v>71240067</v>
      </c>
      <c r="B10148" t="s">
        <v>579</v>
      </c>
      <c r="C10148" t="s">
        <v>8</v>
      </c>
      <c r="D10148" t="s">
        <v>2408</v>
      </c>
      <c r="E10148">
        <v>0</v>
      </c>
    </row>
    <row r="10149" spans="1:5" x14ac:dyDescent="0.3">
      <c r="A10149">
        <v>71240067</v>
      </c>
      <c r="B10149" t="s">
        <v>579</v>
      </c>
      <c r="C10149" t="s">
        <v>8</v>
      </c>
      <c r="D10149" t="s">
        <v>2409</v>
      </c>
      <c r="E10149">
        <v>0</v>
      </c>
    </row>
    <row r="10150" spans="1:5" x14ac:dyDescent="0.3">
      <c r="A10150">
        <v>71240067</v>
      </c>
      <c r="B10150" t="s">
        <v>579</v>
      </c>
      <c r="C10150" t="s">
        <v>8</v>
      </c>
      <c r="D10150" t="s">
        <v>2410</v>
      </c>
      <c r="E10150">
        <v>0</v>
      </c>
    </row>
    <row r="10151" spans="1:5" x14ac:dyDescent="0.3">
      <c r="A10151">
        <v>71240067</v>
      </c>
      <c r="B10151" t="s">
        <v>579</v>
      </c>
      <c r="C10151" t="s">
        <v>8</v>
      </c>
      <c r="D10151" t="s">
        <v>2411</v>
      </c>
      <c r="E10151">
        <v>0</v>
      </c>
    </row>
    <row r="10152" spans="1:5" x14ac:dyDescent="0.3">
      <c r="A10152">
        <v>71240067</v>
      </c>
      <c r="B10152" t="s">
        <v>579</v>
      </c>
      <c r="C10152" t="s">
        <v>8</v>
      </c>
      <c r="D10152" t="s">
        <v>2412</v>
      </c>
      <c r="E10152">
        <v>0</v>
      </c>
    </row>
    <row r="10153" spans="1:5" x14ac:dyDescent="0.3">
      <c r="A10153">
        <v>71240067</v>
      </c>
      <c r="B10153" t="s">
        <v>579</v>
      </c>
      <c r="C10153" t="s">
        <v>8</v>
      </c>
      <c r="D10153" t="s">
        <v>2413</v>
      </c>
      <c r="E10153">
        <v>0</v>
      </c>
    </row>
    <row r="10154" spans="1:5" x14ac:dyDescent="0.3">
      <c r="A10154">
        <v>65030012</v>
      </c>
      <c r="B10154" t="s">
        <v>581</v>
      </c>
      <c r="C10154" t="s">
        <v>8</v>
      </c>
      <c r="D10154" t="s">
        <v>2378</v>
      </c>
      <c r="E10154">
        <v>-2</v>
      </c>
    </row>
    <row r="10155" spans="1:5" x14ac:dyDescent="0.3">
      <c r="A10155">
        <v>65030012</v>
      </c>
      <c r="B10155" t="s">
        <v>581</v>
      </c>
      <c r="C10155" t="s">
        <v>8</v>
      </c>
      <c r="D10155" t="s">
        <v>2379</v>
      </c>
      <c r="E10155">
        <v>-4</v>
      </c>
    </row>
    <row r="10156" spans="1:5" x14ac:dyDescent="0.3">
      <c r="A10156">
        <v>65030012</v>
      </c>
      <c r="B10156" t="s">
        <v>581</v>
      </c>
      <c r="C10156" t="s">
        <v>8</v>
      </c>
      <c r="D10156" t="s">
        <v>2380</v>
      </c>
      <c r="E10156">
        <v>-8</v>
      </c>
    </row>
    <row r="10157" spans="1:5" x14ac:dyDescent="0.3">
      <c r="A10157">
        <v>65030012</v>
      </c>
      <c r="B10157" t="s">
        <v>581</v>
      </c>
      <c r="C10157" t="s">
        <v>8</v>
      </c>
      <c r="D10157" t="s">
        <v>2381</v>
      </c>
      <c r="E10157">
        <v>0</v>
      </c>
    </row>
    <row r="10158" spans="1:5" x14ac:dyDescent="0.3">
      <c r="A10158">
        <v>65030012</v>
      </c>
      <c r="B10158" t="s">
        <v>581</v>
      </c>
      <c r="C10158" t="s">
        <v>8</v>
      </c>
      <c r="D10158" t="s">
        <v>2382</v>
      </c>
      <c r="E10158">
        <v>-2</v>
      </c>
    </row>
    <row r="10159" spans="1:5" x14ac:dyDescent="0.3">
      <c r="A10159">
        <v>65030012</v>
      </c>
      <c r="B10159" t="s">
        <v>581</v>
      </c>
      <c r="C10159" t="s">
        <v>8</v>
      </c>
      <c r="D10159" t="s">
        <v>2383</v>
      </c>
      <c r="E10159">
        <v>-2</v>
      </c>
    </row>
    <row r="10160" spans="1:5" x14ac:dyDescent="0.3">
      <c r="A10160">
        <v>65030012</v>
      </c>
      <c r="B10160" t="s">
        <v>581</v>
      </c>
      <c r="C10160" t="s">
        <v>8</v>
      </c>
      <c r="D10160" t="s">
        <v>2384</v>
      </c>
      <c r="E10160">
        <v>0</v>
      </c>
    </row>
    <row r="10161" spans="1:5" x14ac:dyDescent="0.3">
      <c r="A10161">
        <v>65030012</v>
      </c>
      <c r="B10161" t="s">
        <v>581</v>
      </c>
      <c r="C10161" t="s">
        <v>8</v>
      </c>
      <c r="D10161" t="s">
        <v>2385</v>
      </c>
      <c r="E10161">
        <v>-2</v>
      </c>
    </row>
    <row r="10162" spans="1:5" x14ac:dyDescent="0.3">
      <c r="A10162">
        <v>65030012</v>
      </c>
      <c r="B10162" t="s">
        <v>581</v>
      </c>
      <c r="C10162" t="s">
        <v>8</v>
      </c>
      <c r="D10162" t="s">
        <v>2386</v>
      </c>
      <c r="E10162">
        <v>-4</v>
      </c>
    </row>
    <row r="10163" spans="1:5" x14ac:dyDescent="0.3">
      <c r="A10163">
        <v>65030012</v>
      </c>
      <c r="B10163" t="s">
        <v>581</v>
      </c>
      <c r="C10163" t="s">
        <v>8</v>
      </c>
      <c r="D10163" t="s">
        <v>2387</v>
      </c>
      <c r="E10163">
        <v>0</v>
      </c>
    </row>
    <row r="10164" spans="1:5" x14ac:dyDescent="0.3">
      <c r="A10164">
        <v>65030012</v>
      </c>
      <c r="B10164" t="s">
        <v>581</v>
      </c>
      <c r="C10164" t="s">
        <v>8</v>
      </c>
      <c r="D10164" t="s">
        <v>2388</v>
      </c>
      <c r="E10164">
        <v>-4</v>
      </c>
    </row>
    <row r="10165" spans="1:5" x14ac:dyDescent="0.3">
      <c r="A10165">
        <v>65030012</v>
      </c>
      <c r="B10165" t="s">
        <v>581</v>
      </c>
      <c r="C10165" t="s">
        <v>8</v>
      </c>
      <c r="D10165" t="s">
        <v>2389</v>
      </c>
      <c r="E10165">
        <v>0</v>
      </c>
    </row>
    <row r="10166" spans="1:5" x14ac:dyDescent="0.3">
      <c r="A10166">
        <v>65030012</v>
      </c>
      <c r="B10166" t="s">
        <v>581</v>
      </c>
      <c r="C10166" t="s">
        <v>8</v>
      </c>
      <c r="D10166" t="s">
        <v>2390</v>
      </c>
      <c r="E10166">
        <v>-2</v>
      </c>
    </row>
    <row r="10167" spans="1:5" x14ac:dyDescent="0.3">
      <c r="A10167">
        <v>65030012</v>
      </c>
      <c r="B10167" t="s">
        <v>581</v>
      </c>
      <c r="C10167" t="s">
        <v>8</v>
      </c>
      <c r="D10167" t="s">
        <v>2391</v>
      </c>
      <c r="E10167">
        <v>-4</v>
      </c>
    </row>
    <row r="10168" spans="1:5" x14ac:dyDescent="0.3">
      <c r="A10168">
        <v>65030012</v>
      </c>
      <c r="B10168" t="s">
        <v>581</v>
      </c>
      <c r="C10168" t="s">
        <v>8</v>
      </c>
      <c r="D10168" t="s">
        <v>2392</v>
      </c>
      <c r="E10168">
        <v>-2</v>
      </c>
    </row>
    <row r="10169" spans="1:5" x14ac:dyDescent="0.3">
      <c r="A10169">
        <v>65030012</v>
      </c>
      <c r="B10169" t="s">
        <v>581</v>
      </c>
      <c r="C10169" t="s">
        <v>8</v>
      </c>
      <c r="D10169" t="s">
        <v>2393</v>
      </c>
      <c r="E10169">
        <v>0</v>
      </c>
    </row>
    <row r="10170" spans="1:5" x14ac:dyDescent="0.3">
      <c r="A10170">
        <v>65030012</v>
      </c>
      <c r="B10170" t="s">
        <v>581</v>
      </c>
      <c r="C10170" t="s">
        <v>8</v>
      </c>
      <c r="D10170" t="s">
        <v>2394</v>
      </c>
      <c r="E10170">
        <v>-8</v>
      </c>
    </row>
    <row r="10171" spans="1:5" x14ac:dyDescent="0.3">
      <c r="A10171">
        <v>65030012</v>
      </c>
      <c r="B10171" t="s">
        <v>581</v>
      </c>
      <c r="C10171" t="s">
        <v>8</v>
      </c>
      <c r="D10171" t="s">
        <v>2395</v>
      </c>
      <c r="E10171">
        <v>0</v>
      </c>
    </row>
    <row r="10172" spans="1:5" x14ac:dyDescent="0.3">
      <c r="A10172">
        <v>65030012</v>
      </c>
      <c r="B10172" t="s">
        <v>581</v>
      </c>
      <c r="C10172" t="s">
        <v>8</v>
      </c>
      <c r="D10172" t="s">
        <v>2396</v>
      </c>
      <c r="E10172">
        <v>0</v>
      </c>
    </row>
    <row r="10173" spans="1:5" x14ac:dyDescent="0.3">
      <c r="A10173">
        <v>65030012</v>
      </c>
      <c r="B10173" t="s">
        <v>581</v>
      </c>
      <c r="C10173" t="s">
        <v>8</v>
      </c>
      <c r="D10173" t="s">
        <v>2397</v>
      </c>
      <c r="E10173">
        <v>0</v>
      </c>
    </row>
    <row r="10174" spans="1:5" x14ac:dyDescent="0.3">
      <c r="A10174">
        <v>65030012</v>
      </c>
      <c r="B10174" t="s">
        <v>581</v>
      </c>
      <c r="C10174" t="s">
        <v>8</v>
      </c>
      <c r="D10174" t="s">
        <v>2398</v>
      </c>
      <c r="E10174">
        <v>0</v>
      </c>
    </row>
    <row r="10175" spans="1:5" x14ac:dyDescent="0.3">
      <c r="A10175">
        <v>65030012</v>
      </c>
      <c r="B10175" t="s">
        <v>581</v>
      </c>
      <c r="C10175" t="s">
        <v>8</v>
      </c>
      <c r="D10175" t="s">
        <v>2399</v>
      </c>
      <c r="E10175">
        <v>-6</v>
      </c>
    </row>
    <row r="10176" spans="1:5" x14ac:dyDescent="0.3">
      <c r="A10176">
        <v>65030012</v>
      </c>
      <c r="B10176" t="s">
        <v>581</v>
      </c>
      <c r="C10176" t="s">
        <v>8</v>
      </c>
      <c r="D10176" t="s">
        <v>2400</v>
      </c>
      <c r="E10176">
        <v>0</v>
      </c>
    </row>
    <row r="10177" spans="1:5" x14ac:dyDescent="0.3">
      <c r="A10177">
        <v>65030012</v>
      </c>
      <c r="B10177" t="s">
        <v>581</v>
      </c>
      <c r="C10177" t="s">
        <v>8</v>
      </c>
      <c r="D10177" t="s">
        <v>2401</v>
      </c>
      <c r="E10177">
        <v>0</v>
      </c>
    </row>
    <row r="10178" spans="1:5" x14ac:dyDescent="0.3">
      <c r="A10178">
        <v>65030012</v>
      </c>
      <c r="B10178" t="s">
        <v>581</v>
      </c>
      <c r="C10178" t="s">
        <v>8</v>
      </c>
      <c r="D10178" t="s">
        <v>2402</v>
      </c>
      <c r="E10178">
        <v>-6</v>
      </c>
    </row>
    <row r="10179" spans="1:5" x14ac:dyDescent="0.3">
      <c r="A10179">
        <v>65030012</v>
      </c>
      <c r="B10179" t="s">
        <v>581</v>
      </c>
      <c r="C10179" t="s">
        <v>8</v>
      </c>
      <c r="D10179" t="s">
        <v>2403</v>
      </c>
      <c r="E10179">
        <v>-8</v>
      </c>
    </row>
    <row r="10180" spans="1:5" x14ac:dyDescent="0.3">
      <c r="A10180">
        <v>65030012</v>
      </c>
      <c r="B10180" t="s">
        <v>581</v>
      </c>
      <c r="C10180" t="s">
        <v>8</v>
      </c>
      <c r="D10180" t="s">
        <v>2404</v>
      </c>
      <c r="E10180">
        <v>0</v>
      </c>
    </row>
    <row r="10181" spans="1:5" x14ac:dyDescent="0.3">
      <c r="A10181">
        <v>65030012</v>
      </c>
      <c r="B10181" t="s">
        <v>581</v>
      </c>
      <c r="C10181" t="s">
        <v>8</v>
      </c>
      <c r="D10181" t="s">
        <v>2405</v>
      </c>
      <c r="E10181">
        <v>-4</v>
      </c>
    </row>
    <row r="10182" spans="1:5" x14ac:dyDescent="0.3">
      <c r="A10182">
        <v>65030012</v>
      </c>
      <c r="B10182" t="s">
        <v>581</v>
      </c>
      <c r="C10182" t="s">
        <v>8</v>
      </c>
      <c r="D10182" t="s">
        <v>2406</v>
      </c>
      <c r="E10182">
        <v>0</v>
      </c>
    </row>
    <row r="10183" spans="1:5" x14ac:dyDescent="0.3">
      <c r="A10183">
        <v>65030012</v>
      </c>
      <c r="B10183" t="s">
        <v>581</v>
      </c>
      <c r="C10183" t="s">
        <v>8</v>
      </c>
      <c r="D10183" t="s">
        <v>2407</v>
      </c>
      <c r="E10183">
        <v>-3</v>
      </c>
    </row>
    <row r="10184" spans="1:5" x14ac:dyDescent="0.3">
      <c r="A10184">
        <v>65030012</v>
      </c>
      <c r="B10184" t="s">
        <v>581</v>
      </c>
      <c r="C10184" t="s">
        <v>8</v>
      </c>
      <c r="D10184" t="s">
        <v>2408</v>
      </c>
      <c r="E10184">
        <v>0</v>
      </c>
    </row>
    <row r="10185" spans="1:5" x14ac:dyDescent="0.3">
      <c r="A10185">
        <v>65030012</v>
      </c>
      <c r="B10185" t="s">
        <v>581</v>
      </c>
      <c r="C10185" t="s">
        <v>8</v>
      </c>
      <c r="D10185" t="s">
        <v>2409</v>
      </c>
      <c r="E10185">
        <v>-7</v>
      </c>
    </row>
    <row r="10186" spans="1:5" x14ac:dyDescent="0.3">
      <c r="A10186">
        <v>65030012</v>
      </c>
      <c r="B10186" t="s">
        <v>581</v>
      </c>
      <c r="C10186" t="s">
        <v>8</v>
      </c>
      <c r="D10186" t="s">
        <v>2410</v>
      </c>
      <c r="E10186">
        <v>0</v>
      </c>
    </row>
    <row r="10187" spans="1:5" x14ac:dyDescent="0.3">
      <c r="A10187">
        <v>65030012</v>
      </c>
      <c r="B10187" t="s">
        <v>581</v>
      </c>
      <c r="C10187" t="s">
        <v>8</v>
      </c>
      <c r="D10187" t="s">
        <v>2411</v>
      </c>
      <c r="E10187">
        <v>-4</v>
      </c>
    </row>
    <row r="10188" spans="1:5" x14ac:dyDescent="0.3">
      <c r="A10188">
        <v>65030012</v>
      </c>
      <c r="B10188" t="s">
        <v>581</v>
      </c>
      <c r="C10188" t="s">
        <v>8</v>
      </c>
      <c r="D10188" t="s">
        <v>2412</v>
      </c>
      <c r="E10188">
        <v>0</v>
      </c>
    </row>
    <row r="10189" spans="1:5" x14ac:dyDescent="0.3">
      <c r="A10189">
        <v>65030012</v>
      </c>
      <c r="B10189" t="s">
        <v>581</v>
      </c>
      <c r="C10189" t="s">
        <v>8</v>
      </c>
      <c r="D10189" t="s">
        <v>2413</v>
      </c>
      <c r="E10189">
        <v>0</v>
      </c>
    </row>
    <row r="10190" spans="1:5" x14ac:dyDescent="0.3">
      <c r="A10190">
        <v>65200123</v>
      </c>
      <c r="B10190" t="s">
        <v>583</v>
      </c>
      <c r="C10190" t="s">
        <v>8</v>
      </c>
      <c r="D10190" t="s">
        <v>2378</v>
      </c>
      <c r="E10190">
        <v>0</v>
      </c>
    </row>
    <row r="10191" spans="1:5" x14ac:dyDescent="0.3">
      <c r="A10191">
        <v>65200123</v>
      </c>
      <c r="B10191" t="s">
        <v>583</v>
      </c>
      <c r="C10191" t="s">
        <v>8</v>
      </c>
      <c r="D10191" t="s">
        <v>2379</v>
      </c>
      <c r="E10191">
        <v>0</v>
      </c>
    </row>
    <row r="10192" spans="1:5" x14ac:dyDescent="0.3">
      <c r="A10192">
        <v>65200123</v>
      </c>
      <c r="B10192" t="s">
        <v>583</v>
      </c>
      <c r="C10192" t="s">
        <v>8</v>
      </c>
      <c r="D10192" t="s">
        <v>2380</v>
      </c>
      <c r="E10192">
        <v>0</v>
      </c>
    </row>
    <row r="10193" spans="1:5" x14ac:dyDescent="0.3">
      <c r="A10193">
        <v>65200123</v>
      </c>
      <c r="B10193" t="s">
        <v>583</v>
      </c>
      <c r="C10193" t="s">
        <v>8</v>
      </c>
      <c r="D10193" t="s">
        <v>2381</v>
      </c>
      <c r="E10193">
        <v>0</v>
      </c>
    </row>
    <row r="10194" spans="1:5" x14ac:dyDescent="0.3">
      <c r="A10194">
        <v>65200123</v>
      </c>
      <c r="B10194" t="s">
        <v>583</v>
      </c>
      <c r="C10194" t="s">
        <v>8</v>
      </c>
      <c r="D10194" t="s">
        <v>2382</v>
      </c>
      <c r="E10194">
        <v>0</v>
      </c>
    </row>
    <row r="10195" spans="1:5" x14ac:dyDescent="0.3">
      <c r="A10195">
        <v>65200123</v>
      </c>
      <c r="B10195" t="s">
        <v>583</v>
      </c>
      <c r="C10195" t="s">
        <v>8</v>
      </c>
      <c r="D10195" t="s">
        <v>2383</v>
      </c>
      <c r="E10195">
        <v>-2</v>
      </c>
    </row>
    <row r="10196" spans="1:5" x14ac:dyDescent="0.3">
      <c r="A10196">
        <v>65200123</v>
      </c>
      <c r="B10196" t="s">
        <v>583</v>
      </c>
      <c r="C10196" t="s">
        <v>8</v>
      </c>
      <c r="D10196" t="s">
        <v>2384</v>
      </c>
      <c r="E10196">
        <v>0</v>
      </c>
    </row>
    <row r="10197" spans="1:5" x14ac:dyDescent="0.3">
      <c r="A10197">
        <v>65200123</v>
      </c>
      <c r="B10197" t="s">
        <v>583</v>
      </c>
      <c r="C10197" t="s">
        <v>8</v>
      </c>
      <c r="D10197" t="s">
        <v>2385</v>
      </c>
      <c r="E10197">
        <v>0</v>
      </c>
    </row>
    <row r="10198" spans="1:5" x14ac:dyDescent="0.3">
      <c r="A10198">
        <v>65200123</v>
      </c>
      <c r="B10198" t="s">
        <v>583</v>
      </c>
      <c r="C10198" t="s">
        <v>8</v>
      </c>
      <c r="D10198" t="s">
        <v>2386</v>
      </c>
      <c r="E10198">
        <v>0</v>
      </c>
    </row>
    <row r="10199" spans="1:5" x14ac:dyDescent="0.3">
      <c r="A10199">
        <v>65200123</v>
      </c>
      <c r="B10199" t="s">
        <v>583</v>
      </c>
      <c r="C10199" t="s">
        <v>8</v>
      </c>
      <c r="D10199" t="s">
        <v>2387</v>
      </c>
      <c r="E10199">
        <v>0</v>
      </c>
    </row>
    <row r="10200" spans="1:5" x14ac:dyDescent="0.3">
      <c r="A10200">
        <v>65200123</v>
      </c>
      <c r="B10200" t="s">
        <v>583</v>
      </c>
      <c r="C10200" t="s">
        <v>8</v>
      </c>
      <c r="D10200" t="s">
        <v>2388</v>
      </c>
      <c r="E10200">
        <v>-2</v>
      </c>
    </row>
    <row r="10201" spans="1:5" x14ac:dyDescent="0.3">
      <c r="A10201">
        <v>65200123</v>
      </c>
      <c r="B10201" t="s">
        <v>583</v>
      </c>
      <c r="C10201" t="s">
        <v>8</v>
      </c>
      <c r="D10201" t="s">
        <v>2389</v>
      </c>
      <c r="E10201">
        <v>0</v>
      </c>
    </row>
    <row r="10202" spans="1:5" x14ac:dyDescent="0.3">
      <c r="A10202">
        <v>65200123</v>
      </c>
      <c r="B10202" t="s">
        <v>583</v>
      </c>
      <c r="C10202" t="s">
        <v>8</v>
      </c>
      <c r="D10202" t="s">
        <v>2390</v>
      </c>
      <c r="E10202">
        <v>0</v>
      </c>
    </row>
    <row r="10203" spans="1:5" x14ac:dyDescent="0.3">
      <c r="A10203">
        <v>65200123</v>
      </c>
      <c r="B10203" t="s">
        <v>583</v>
      </c>
      <c r="C10203" t="s">
        <v>8</v>
      </c>
      <c r="D10203" t="s">
        <v>2391</v>
      </c>
      <c r="E10203">
        <v>0</v>
      </c>
    </row>
    <row r="10204" spans="1:5" x14ac:dyDescent="0.3">
      <c r="A10204">
        <v>65200123</v>
      </c>
      <c r="B10204" t="s">
        <v>583</v>
      </c>
      <c r="C10204" t="s">
        <v>8</v>
      </c>
      <c r="D10204" t="s">
        <v>2392</v>
      </c>
      <c r="E10204">
        <v>0</v>
      </c>
    </row>
    <row r="10205" spans="1:5" x14ac:dyDescent="0.3">
      <c r="A10205">
        <v>65200123</v>
      </c>
      <c r="B10205" t="s">
        <v>583</v>
      </c>
      <c r="C10205" t="s">
        <v>8</v>
      </c>
      <c r="D10205" t="s">
        <v>2393</v>
      </c>
      <c r="E10205">
        <v>0</v>
      </c>
    </row>
    <row r="10206" spans="1:5" x14ac:dyDescent="0.3">
      <c r="A10206">
        <v>65200123</v>
      </c>
      <c r="B10206" t="s">
        <v>583</v>
      </c>
      <c r="C10206" t="s">
        <v>8</v>
      </c>
      <c r="D10206" t="s">
        <v>2394</v>
      </c>
      <c r="E10206">
        <v>0</v>
      </c>
    </row>
    <row r="10207" spans="1:5" x14ac:dyDescent="0.3">
      <c r="A10207">
        <v>65200123</v>
      </c>
      <c r="B10207" t="s">
        <v>583</v>
      </c>
      <c r="C10207" t="s">
        <v>8</v>
      </c>
      <c r="D10207" t="s">
        <v>2395</v>
      </c>
      <c r="E10207">
        <v>0</v>
      </c>
    </row>
    <row r="10208" spans="1:5" x14ac:dyDescent="0.3">
      <c r="A10208">
        <v>65200123</v>
      </c>
      <c r="B10208" t="s">
        <v>583</v>
      </c>
      <c r="C10208" t="s">
        <v>8</v>
      </c>
      <c r="D10208" t="s">
        <v>2396</v>
      </c>
      <c r="E10208">
        <v>0</v>
      </c>
    </row>
    <row r="10209" spans="1:5" x14ac:dyDescent="0.3">
      <c r="A10209">
        <v>65200123</v>
      </c>
      <c r="B10209" t="s">
        <v>583</v>
      </c>
      <c r="C10209" t="s">
        <v>8</v>
      </c>
      <c r="D10209" t="s">
        <v>2397</v>
      </c>
      <c r="E10209">
        <v>0</v>
      </c>
    </row>
    <row r="10210" spans="1:5" x14ac:dyDescent="0.3">
      <c r="A10210">
        <v>65200123</v>
      </c>
      <c r="B10210" t="s">
        <v>583</v>
      </c>
      <c r="C10210" t="s">
        <v>8</v>
      </c>
      <c r="D10210" t="s">
        <v>2398</v>
      </c>
      <c r="E10210">
        <v>0</v>
      </c>
    </row>
    <row r="10211" spans="1:5" x14ac:dyDescent="0.3">
      <c r="A10211">
        <v>65200123</v>
      </c>
      <c r="B10211" t="s">
        <v>583</v>
      </c>
      <c r="C10211" t="s">
        <v>8</v>
      </c>
      <c r="D10211" t="s">
        <v>2399</v>
      </c>
      <c r="E10211">
        <v>0</v>
      </c>
    </row>
    <row r="10212" spans="1:5" x14ac:dyDescent="0.3">
      <c r="A10212">
        <v>65200123</v>
      </c>
      <c r="B10212" t="s">
        <v>583</v>
      </c>
      <c r="C10212" t="s">
        <v>8</v>
      </c>
      <c r="D10212" t="s">
        <v>2400</v>
      </c>
      <c r="E10212">
        <v>0</v>
      </c>
    </row>
    <row r="10213" spans="1:5" x14ac:dyDescent="0.3">
      <c r="A10213">
        <v>65200123</v>
      </c>
      <c r="B10213" t="s">
        <v>583</v>
      </c>
      <c r="C10213" t="s">
        <v>8</v>
      </c>
      <c r="D10213" t="s">
        <v>2401</v>
      </c>
      <c r="E10213">
        <v>0</v>
      </c>
    </row>
    <row r="10214" spans="1:5" x14ac:dyDescent="0.3">
      <c r="A10214">
        <v>65200123</v>
      </c>
      <c r="B10214" t="s">
        <v>583</v>
      </c>
      <c r="C10214" t="s">
        <v>8</v>
      </c>
      <c r="D10214" t="s">
        <v>2402</v>
      </c>
      <c r="E10214">
        <v>-1</v>
      </c>
    </row>
    <row r="10215" spans="1:5" x14ac:dyDescent="0.3">
      <c r="A10215">
        <v>65200123</v>
      </c>
      <c r="B10215" t="s">
        <v>583</v>
      </c>
      <c r="C10215" t="s">
        <v>8</v>
      </c>
      <c r="D10215" t="s">
        <v>2403</v>
      </c>
      <c r="E10215">
        <v>0</v>
      </c>
    </row>
    <row r="10216" spans="1:5" x14ac:dyDescent="0.3">
      <c r="A10216">
        <v>65200123</v>
      </c>
      <c r="B10216" t="s">
        <v>583</v>
      </c>
      <c r="C10216" t="s">
        <v>8</v>
      </c>
      <c r="D10216" t="s">
        <v>2404</v>
      </c>
      <c r="E10216">
        <v>0</v>
      </c>
    </row>
    <row r="10217" spans="1:5" x14ac:dyDescent="0.3">
      <c r="A10217">
        <v>65200123</v>
      </c>
      <c r="B10217" t="s">
        <v>583</v>
      </c>
      <c r="C10217" t="s">
        <v>8</v>
      </c>
      <c r="D10217" t="s">
        <v>2405</v>
      </c>
      <c r="E10217">
        <v>0</v>
      </c>
    </row>
    <row r="10218" spans="1:5" x14ac:dyDescent="0.3">
      <c r="A10218">
        <v>65200123</v>
      </c>
      <c r="B10218" t="s">
        <v>583</v>
      </c>
      <c r="C10218" t="s">
        <v>8</v>
      </c>
      <c r="D10218" t="s">
        <v>2406</v>
      </c>
      <c r="E10218">
        <v>0</v>
      </c>
    </row>
    <row r="10219" spans="1:5" x14ac:dyDescent="0.3">
      <c r="A10219">
        <v>65200123</v>
      </c>
      <c r="B10219" t="s">
        <v>583</v>
      </c>
      <c r="C10219" t="s">
        <v>8</v>
      </c>
      <c r="D10219" t="s">
        <v>2407</v>
      </c>
      <c r="E10219">
        <v>0</v>
      </c>
    </row>
    <row r="10220" spans="1:5" x14ac:dyDescent="0.3">
      <c r="A10220">
        <v>65200123</v>
      </c>
      <c r="B10220" t="s">
        <v>583</v>
      </c>
      <c r="C10220" t="s">
        <v>8</v>
      </c>
      <c r="D10220" t="s">
        <v>2408</v>
      </c>
      <c r="E10220">
        <v>0</v>
      </c>
    </row>
    <row r="10221" spans="1:5" x14ac:dyDescent="0.3">
      <c r="A10221">
        <v>65200123</v>
      </c>
      <c r="B10221" t="s">
        <v>583</v>
      </c>
      <c r="C10221" t="s">
        <v>8</v>
      </c>
      <c r="D10221" t="s">
        <v>2409</v>
      </c>
      <c r="E10221">
        <v>0</v>
      </c>
    </row>
    <row r="10222" spans="1:5" x14ac:dyDescent="0.3">
      <c r="A10222">
        <v>65200123</v>
      </c>
      <c r="B10222" t="s">
        <v>583</v>
      </c>
      <c r="C10222" t="s">
        <v>8</v>
      </c>
      <c r="D10222" t="s">
        <v>2410</v>
      </c>
      <c r="E10222">
        <v>0</v>
      </c>
    </row>
    <row r="10223" spans="1:5" x14ac:dyDescent="0.3">
      <c r="A10223">
        <v>65200123</v>
      </c>
      <c r="B10223" t="s">
        <v>583</v>
      </c>
      <c r="C10223" t="s">
        <v>8</v>
      </c>
      <c r="D10223" t="s">
        <v>2411</v>
      </c>
      <c r="E10223">
        <v>-2</v>
      </c>
    </row>
    <row r="10224" spans="1:5" x14ac:dyDescent="0.3">
      <c r="A10224">
        <v>65200123</v>
      </c>
      <c r="B10224" t="s">
        <v>583</v>
      </c>
      <c r="C10224" t="s">
        <v>8</v>
      </c>
      <c r="D10224" t="s">
        <v>2412</v>
      </c>
      <c r="E10224">
        <v>0</v>
      </c>
    </row>
    <row r="10225" spans="1:5" x14ac:dyDescent="0.3">
      <c r="A10225">
        <v>65200123</v>
      </c>
      <c r="B10225" t="s">
        <v>583</v>
      </c>
      <c r="C10225" t="s">
        <v>8</v>
      </c>
      <c r="D10225" t="s">
        <v>2413</v>
      </c>
      <c r="E10225">
        <v>0</v>
      </c>
    </row>
    <row r="10226" spans="1:5" x14ac:dyDescent="0.3">
      <c r="A10226">
        <v>20910002</v>
      </c>
      <c r="B10226" t="s">
        <v>585</v>
      </c>
      <c r="C10226" t="s">
        <v>8</v>
      </c>
      <c r="D10226" t="s">
        <v>2378</v>
      </c>
      <c r="E10226">
        <v>0</v>
      </c>
    </row>
    <row r="10227" spans="1:5" x14ac:dyDescent="0.3">
      <c r="A10227">
        <v>20910002</v>
      </c>
      <c r="B10227" t="s">
        <v>585</v>
      </c>
      <c r="C10227" t="s">
        <v>8</v>
      </c>
      <c r="D10227" t="s">
        <v>2379</v>
      </c>
      <c r="E10227">
        <v>0</v>
      </c>
    </row>
    <row r="10228" spans="1:5" x14ac:dyDescent="0.3">
      <c r="A10228">
        <v>20910002</v>
      </c>
      <c r="B10228" t="s">
        <v>585</v>
      </c>
      <c r="C10228" t="s">
        <v>8</v>
      </c>
      <c r="D10228" t="s">
        <v>2380</v>
      </c>
      <c r="E10228">
        <v>0</v>
      </c>
    </row>
    <row r="10229" spans="1:5" x14ac:dyDescent="0.3">
      <c r="A10229">
        <v>20910002</v>
      </c>
      <c r="B10229" t="s">
        <v>585</v>
      </c>
      <c r="C10229" t="s">
        <v>8</v>
      </c>
      <c r="D10229" t="s">
        <v>2381</v>
      </c>
      <c r="E10229">
        <v>-1</v>
      </c>
    </row>
    <row r="10230" spans="1:5" x14ac:dyDescent="0.3">
      <c r="A10230">
        <v>20910002</v>
      </c>
      <c r="B10230" t="s">
        <v>585</v>
      </c>
      <c r="C10230" t="s">
        <v>8</v>
      </c>
      <c r="D10230" t="s">
        <v>2382</v>
      </c>
      <c r="E10230">
        <v>0</v>
      </c>
    </row>
    <row r="10231" spans="1:5" x14ac:dyDescent="0.3">
      <c r="A10231">
        <v>20910002</v>
      </c>
      <c r="B10231" t="s">
        <v>585</v>
      </c>
      <c r="C10231" t="s">
        <v>8</v>
      </c>
      <c r="D10231" t="s">
        <v>2383</v>
      </c>
      <c r="E10231">
        <v>0</v>
      </c>
    </row>
    <row r="10232" spans="1:5" x14ac:dyDescent="0.3">
      <c r="A10232">
        <v>20910002</v>
      </c>
      <c r="B10232" t="s">
        <v>585</v>
      </c>
      <c r="C10232" t="s">
        <v>8</v>
      </c>
      <c r="D10232" t="s">
        <v>2384</v>
      </c>
      <c r="E10232">
        <v>0</v>
      </c>
    </row>
    <row r="10233" spans="1:5" x14ac:dyDescent="0.3">
      <c r="A10233">
        <v>20910002</v>
      </c>
      <c r="B10233" t="s">
        <v>585</v>
      </c>
      <c r="C10233" t="s">
        <v>8</v>
      </c>
      <c r="D10233" t="s">
        <v>2385</v>
      </c>
      <c r="E10233">
        <v>0</v>
      </c>
    </row>
    <row r="10234" spans="1:5" x14ac:dyDescent="0.3">
      <c r="A10234">
        <v>20910002</v>
      </c>
      <c r="B10234" t="s">
        <v>585</v>
      </c>
      <c r="C10234" t="s">
        <v>8</v>
      </c>
      <c r="D10234" t="s">
        <v>2386</v>
      </c>
      <c r="E10234">
        <v>0</v>
      </c>
    </row>
    <row r="10235" spans="1:5" x14ac:dyDescent="0.3">
      <c r="A10235">
        <v>20910002</v>
      </c>
      <c r="B10235" t="s">
        <v>585</v>
      </c>
      <c r="C10235" t="s">
        <v>8</v>
      </c>
      <c r="D10235" t="s">
        <v>2387</v>
      </c>
      <c r="E10235">
        <v>0</v>
      </c>
    </row>
    <row r="10236" spans="1:5" x14ac:dyDescent="0.3">
      <c r="A10236">
        <v>20910002</v>
      </c>
      <c r="B10236" t="s">
        <v>585</v>
      </c>
      <c r="C10236" t="s">
        <v>8</v>
      </c>
      <c r="D10236" t="s">
        <v>2388</v>
      </c>
      <c r="E10236">
        <v>0</v>
      </c>
    </row>
    <row r="10237" spans="1:5" x14ac:dyDescent="0.3">
      <c r="A10237">
        <v>20910002</v>
      </c>
      <c r="B10237" t="s">
        <v>585</v>
      </c>
      <c r="C10237" t="s">
        <v>8</v>
      </c>
      <c r="D10237" t="s">
        <v>2389</v>
      </c>
      <c r="E10237">
        <v>0</v>
      </c>
    </row>
    <row r="10238" spans="1:5" x14ac:dyDescent="0.3">
      <c r="A10238">
        <v>20910002</v>
      </c>
      <c r="B10238" t="s">
        <v>585</v>
      </c>
      <c r="C10238" t="s">
        <v>8</v>
      </c>
      <c r="D10238" t="s">
        <v>2390</v>
      </c>
      <c r="E10238">
        <v>0</v>
      </c>
    </row>
    <row r="10239" spans="1:5" x14ac:dyDescent="0.3">
      <c r="A10239">
        <v>20910002</v>
      </c>
      <c r="B10239" t="s">
        <v>585</v>
      </c>
      <c r="C10239" t="s">
        <v>8</v>
      </c>
      <c r="D10239" t="s">
        <v>2391</v>
      </c>
      <c r="E10239">
        <v>0</v>
      </c>
    </row>
    <row r="10240" spans="1:5" x14ac:dyDescent="0.3">
      <c r="A10240">
        <v>20910002</v>
      </c>
      <c r="B10240" t="s">
        <v>585</v>
      </c>
      <c r="C10240" t="s">
        <v>8</v>
      </c>
      <c r="D10240" t="s">
        <v>2392</v>
      </c>
      <c r="E10240">
        <v>0</v>
      </c>
    </row>
    <row r="10241" spans="1:5" x14ac:dyDescent="0.3">
      <c r="A10241">
        <v>20910002</v>
      </c>
      <c r="B10241" t="s">
        <v>585</v>
      </c>
      <c r="C10241" t="s">
        <v>8</v>
      </c>
      <c r="D10241" t="s">
        <v>2393</v>
      </c>
      <c r="E10241">
        <v>0</v>
      </c>
    </row>
    <row r="10242" spans="1:5" x14ac:dyDescent="0.3">
      <c r="A10242">
        <v>20910002</v>
      </c>
      <c r="B10242" t="s">
        <v>585</v>
      </c>
      <c r="C10242" t="s">
        <v>8</v>
      </c>
      <c r="D10242" t="s">
        <v>2394</v>
      </c>
      <c r="E10242">
        <v>0</v>
      </c>
    </row>
    <row r="10243" spans="1:5" x14ac:dyDescent="0.3">
      <c r="A10243">
        <v>20910002</v>
      </c>
      <c r="B10243" t="s">
        <v>585</v>
      </c>
      <c r="C10243" t="s">
        <v>8</v>
      </c>
      <c r="D10243" t="s">
        <v>2395</v>
      </c>
      <c r="E10243">
        <v>0</v>
      </c>
    </row>
    <row r="10244" spans="1:5" x14ac:dyDescent="0.3">
      <c r="A10244">
        <v>20910002</v>
      </c>
      <c r="B10244" t="s">
        <v>585</v>
      </c>
      <c r="C10244" t="s">
        <v>8</v>
      </c>
      <c r="D10244" t="s">
        <v>2396</v>
      </c>
      <c r="E10244">
        <v>0</v>
      </c>
    </row>
    <row r="10245" spans="1:5" x14ac:dyDescent="0.3">
      <c r="A10245">
        <v>20910002</v>
      </c>
      <c r="B10245" t="s">
        <v>585</v>
      </c>
      <c r="C10245" t="s">
        <v>8</v>
      </c>
      <c r="D10245" t="s">
        <v>2397</v>
      </c>
      <c r="E10245">
        <v>-1</v>
      </c>
    </row>
    <row r="10246" spans="1:5" x14ac:dyDescent="0.3">
      <c r="A10246">
        <v>20910002</v>
      </c>
      <c r="B10246" t="s">
        <v>585</v>
      </c>
      <c r="C10246" t="s">
        <v>8</v>
      </c>
      <c r="D10246" t="s">
        <v>2398</v>
      </c>
      <c r="E10246">
        <v>0</v>
      </c>
    </row>
    <row r="10247" spans="1:5" x14ac:dyDescent="0.3">
      <c r="A10247">
        <v>20910002</v>
      </c>
      <c r="B10247" t="s">
        <v>585</v>
      </c>
      <c r="C10247" t="s">
        <v>8</v>
      </c>
      <c r="D10247" t="s">
        <v>2399</v>
      </c>
      <c r="E10247">
        <v>0</v>
      </c>
    </row>
    <row r="10248" spans="1:5" x14ac:dyDescent="0.3">
      <c r="A10248">
        <v>20910002</v>
      </c>
      <c r="B10248" t="s">
        <v>585</v>
      </c>
      <c r="C10248" t="s">
        <v>8</v>
      </c>
      <c r="D10248" t="s">
        <v>2400</v>
      </c>
      <c r="E10248">
        <v>0</v>
      </c>
    </row>
    <row r="10249" spans="1:5" x14ac:dyDescent="0.3">
      <c r="A10249">
        <v>20910002</v>
      </c>
      <c r="B10249" t="s">
        <v>585</v>
      </c>
      <c r="C10249" t="s">
        <v>8</v>
      </c>
      <c r="D10249" t="s">
        <v>2401</v>
      </c>
      <c r="E10249">
        <v>0</v>
      </c>
    </row>
    <row r="10250" spans="1:5" x14ac:dyDescent="0.3">
      <c r="A10250">
        <v>20910002</v>
      </c>
      <c r="B10250" t="s">
        <v>585</v>
      </c>
      <c r="C10250" t="s">
        <v>8</v>
      </c>
      <c r="D10250" t="s">
        <v>2402</v>
      </c>
      <c r="E10250">
        <v>-1</v>
      </c>
    </row>
    <row r="10251" spans="1:5" x14ac:dyDescent="0.3">
      <c r="A10251">
        <v>20910002</v>
      </c>
      <c r="B10251" t="s">
        <v>585</v>
      </c>
      <c r="C10251" t="s">
        <v>8</v>
      </c>
      <c r="D10251" t="s">
        <v>2403</v>
      </c>
      <c r="E10251">
        <v>-0.85</v>
      </c>
    </row>
    <row r="10252" spans="1:5" x14ac:dyDescent="0.3">
      <c r="A10252">
        <v>20910002</v>
      </c>
      <c r="B10252" t="s">
        <v>585</v>
      </c>
      <c r="C10252" t="s">
        <v>8</v>
      </c>
      <c r="D10252" t="s">
        <v>2404</v>
      </c>
      <c r="E10252">
        <v>0</v>
      </c>
    </row>
    <row r="10253" spans="1:5" x14ac:dyDescent="0.3">
      <c r="A10253">
        <v>20910002</v>
      </c>
      <c r="B10253" t="s">
        <v>585</v>
      </c>
      <c r="C10253" t="s">
        <v>8</v>
      </c>
      <c r="D10253" t="s">
        <v>2405</v>
      </c>
      <c r="E10253">
        <v>0</v>
      </c>
    </row>
    <row r="10254" spans="1:5" x14ac:dyDescent="0.3">
      <c r="A10254">
        <v>20910002</v>
      </c>
      <c r="B10254" t="s">
        <v>585</v>
      </c>
      <c r="C10254" t="s">
        <v>8</v>
      </c>
      <c r="D10254" t="s">
        <v>2406</v>
      </c>
      <c r="E10254">
        <v>0</v>
      </c>
    </row>
    <row r="10255" spans="1:5" x14ac:dyDescent="0.3">
      <c r="A10255">
        <v>20910002</v>
      </c>
      <c r="B10255" t="s">
        <v>585</v>
      </c>
      <c r="C10255" t="s">
        <v>8</v>
      </c>
      <c r="D10255" t="s">
        <v>2407</v>
      </c>
      <c r="E10255">
        <v>0</v>
      </c>
    </row>
    <row r="10256" spans="1:5" x14ac:dyDescent="0.3">
      <c r="A10256">
        <v>20910002</v>
      </c>
      <c r="B10256" t="s">
        <v>585</v>
      </c>
      <c r="C10256" t="s">
        <v>8</v>
      </c>
      <c r="D10256" t="s">
        <v>2408</v>
      </c>
      <c r="E10256">
        <v>0</v>
      </c>
    </row>
    <row r="10257" spans="1:5" x14ac:dyDescent="0.3">
      <c r="A10257">
        <v>20910002</v>
      </c>
      <c r="B10257" t="s">
        <v>585</v>
      </c>
      <c r="C10257" t="s">
        <v>8</v>
      </c>
      <c r="D10257" t="s">
        <v>2409</v>
      </c>
      <c r="E10257">
        <v>0</v>
      </c>
    </row>
    <row r="10258" spans="1:5" x14ac:dyDescent="0.3">
      <c r="A10258">
        <v>20910002</v>
      </c>
      <c r="B10258" t="s">
        <v>585</v>
      </c>
      <c r="C10258" t="s">
        <v>8</v>
      </c>
      <c r="D10258" t="s">
        <v>2410</v>
      </c>
      <c r="E10258">
        <v>0</v>
      </c>
    </row>
    <row r="10259" spans="1:5" x14ac:dyDescent="0.3">
      <c r="A10259">
        <v>20910002</v>
      </c>
      <c r="B10259" t="s">
        <v>585</v>
      </c>
      <c r="C10259" t="s">
        <v>8</v>
      </c>
      <c r="D10259" t="s">
        <v>2411</v>
      </c>
      <c r="E10259">
        <v>0</v>
      </c>
    </row>
    <row r="10260" spans="1:5" x14ac:dyDescent="0.3">
      <c r="A10260">
        <v>20910002</v>
      </c>
      <c r="B10260" t="s">
        <v>585</v>
      </c>
      <c r="C10260" t="s">
        <v>8</v>
      </c>
      <c r="D10260" t="s">
        <v>2412</v>
      </c>
      <c r="E10260">
        <v>0</v>
      </c>
    </row>
    <row r="10261" spans="1:5" x14ac:dyDescent="0.3">
      <c r="A10261">
        <v>20910002</v>
      </c>
      <c r="B10261" t="s">
        <v>585</v>
      </c>
      <c r="C10261" t="s">
        <v>8</v>
      </c>
      <c r="D10261" t="s">
        <v>2413</v>
      </c>
      <c r="E10261">
        <v>0</v>
      </c>
    </row>
    <row r="10262" spans="1:5" x14ac:dyDescent="0.3">
      <c r="A10262">
        <v>2010001</v>
      </c>
      <c r="B10262" t="s">
        <v>587</v>
      </c>
      <c r="C10262" t="s">
        <v>20</v>
      </c>
      <c r="D10262" t="s">
        <v>2378</v>
      </c>
      <c r="E10262">
        <v>-2211.9859999999999</v>
      </c>
    </row>
    <row r="10263" spans="1:5" x14ac:dyDescent="0.3">
      <c r="A10263">
        <v>2010001</v>
      </c>
      <c r="B10263" t="s">
        <v>587</v>
      </c>
      <c r="C10263" t="s">
        <v>20</v>
      </c>
      <c r="D10263" t="s">
        <v>2379</v>
      </c>
      <c r="E10263">
        <v>-2926.9920000000002</v>
      </c>
    </row>
    <row r="10264" spans="1:5" x14ac:dyDescent="0.3">
      <c r="A10264">
        <v>2010001</v>
      </c>
      <c r="B10264" t="s">
        <v>587</v>
      </c>
      <c r="C10264" t="s">
        <v>20</v>
      </c>
      <c r="D10264" t="s">
        <v>2380</v>
      </c>
      <c r="E10264">
        <v>-1172.752</v>
      </c>
    </row>
    <row r="10265" spans="1:5" x14ac:dyDescent="0.3">
      <c r="A10265">
        <v>2010001</v>
      </c>
      <c r="B10265" t="s">
        <v>587</v>
      </c>
      <c r="C10265" t="s">
        <v>20</v>
      </c>
      <c r="D10265" t="s">
        <v>2381</v>
      </c>
      <c r="E10265">
        <v>-2957.1480000000001</v>
      </c>
    </row>
    <row r="10266" spans="1:5" x14ac:dyDescent="0.3">
      <c r="A10266">
        <v>2010001</v>
      </c>
      <c r="B10266" t="s">
        <v>587</v>
      </c>
      <c r="C10266" t="s">
        <v>20</v>
      </c>
      <c r="D10266" t="s">
        <v>2382</v>
      </c>
      <c r="E10266">
        <v>-2338.8319999999999</v>
      </c>
    </row>
    <row r="10267" spans="1:5" x14ac:dyDescent="0.3">
      <c r="A10267">
        <v>2010001</v>
      </c>
      <c r="B10267" t="s">
        <v>587</v>
      </c>
      <c r="C10267" t="s">
        <v>20</v>
      </c>
      <c r="D10267" t="s">
        <v>2383</v>
      </c>
      <c r="E10267">
        <v>-3105.6379999999999</v>
      </c>
    </row>
    <row r="10268" spans="1:5" x14ac:dyDescent="0.3">
      <c r="A10268">
        <v>2010001</v>
      </c>
      <c r="B10268" t="s">
        <v>587</v>
      </c>
      <c r="C10268" t="s">
        <v>20</v>
      </c>
      <c r="D10268" t="s">
        <v>2384</v>
      </c>
      <c r="E10268">
        <v>-3460.1950000000002</v>
      </c>
    </row>
    <row r="10269" spans="1:5" x14ac:dyDescent="0.3">
      <c r="A10269">
        <v>2010001</v>
      </c>
      <c r="B10269" t="s">
        <v>587</v>
      </c>
      <c r="C10269" t="s">
        <v>20</v>
      </c>
      <c r="D10269" t="s">
        <v>2385</v>
      </c>
      <c r="E10269">
        <v>-3547.3249999999998</v>
      </c>
    </row>
    <row r="10270" spans="1:5" x14ac:dyDescent="0.3">
      <c r="A10270">
        <v>2010001</v>
      </c>
      <c r="B10270" t="s">
        <v>587</v>
      </c>
      <c r="C10270" t="s">
        <v>20</v>
      </c>
      <c r="D10270" t="s">
        <v>2386</v>
      </c>
      <c r="E10270">
        <v>-3264.7629999999999</v>
      </c>
    </row>
    <row r="10271" spans="1:5" x14ac:dyDescent="0.3">
      <c r="A10271">
        <v>2010001</v>
      </c>
      <c r="B10271" t="s">
        <v>587</v>
      </c>
      <c r="C10271" t="s">
        <v>20</v>
      </c>
      <c r="D10271" t="s">
        <v>2387</v>
      </c>
      <c r="E10271">
        <v>-3279.0720000000001</v>
      </c>
    </row>
    <row r="10272" spans="1:5" x14ac:dyDescent="0.3">
      <c r="A10272">
        <v>2010001</v>
      </c>
      <c r="B10272" t="s">
        <v>587</v>
      </c>
      <c r="C10272" t="s">
        <v>20</v>
      </c>
      <c r="D10272" t="s">
        <v>2388</v>
      </c>
      <c r="E10272">
        <v>-1615.8879999999999</v>
      </c>
    </row>
    <row r="10273" spans="1:5" x14ac:dyDescent="0.3">
      <c r="A10273">
        <v>2010001</v>
      </c>
      <c r="B10273" t="s">
        <v>587</v>
      </c>
      <c r="C10273" t="s">
        <v>20</v>
      </c>
      <c r="D10273" t="s">
        <v>2389</v>
      </c>
      <c r="E10273">
        <v>-3317.942</v>
      </c>
    </row>
    <row r="10274" spans="1:5" x14ac:dyDescent="0.3">
      <c r="A10274">
        <v>2010001</v>
      </c>
      <c r="B10274" t="s">
        <v>587</v>
      </c>
      <c r="C10274" t="s">
        <v>20</v>
      </c>
      <c r="D10274" t="s">
        <v>2390</v>
      </c>
      <c r="E10274">
        <v>-2862.7579999999998</v>
      </c>
    </row>
    <row r="10275" spans="1:5" x14ac:dyDescent="0.3">
      <c r="A10275">
        <v>2010001</v>
      </c>
      <c r="B10275" t="s">
        <v>587</v>
      </c>
      <c r="C10275" t="s">
        <v>20</v>
      </c>
      <c r="D10275" t="s">
        <v>2391</v>
      </c>
      <c r="E10275">
        <v>-1818.75</v>
      </c>
    </row>
    <row r="10276" spans="1:5" x14ac:dyDescent="0.3">
      <c r="A10276">
        <v>2010001</v>
      </c>
      <c r="B10276" t="s">
        <v>587</v>
      </c>
      <c r="C10276" t="s">
        <v>20</v>
      </c>
      <c r="D10276" t="s">
        <v>2392</v>
      </c>
      <c r="E10276">
        <v>-4361.415</v>
      </c>
    </row>
    <row r="10277" spans="1:5" x14ac:dyDescent="0.3">
      <c r="A10277">
        <v>2010001</v>
      </c>
      <c r="B10277" t="s">
        <v>587</v>
      </c>
      <c r="C10277" t="s">
        <v>20</v>
      </c>
      <c r="D10277" t="s">
        <v>2393</v>
      </c>
      <c r="E10277">
        <v>-2599.02</v>
      </c>
    </row>
    <row r="10278" spans="1:5" x14ac:dyDescent="0.3">
      <c r="A10278">
        <v>2010001</v>
      </c>
      <c r="B10278" t="s">
        <v>587</v>
      </c>
      <c r="C10278" t="s">
        <v>20</v>
      </c>
      <c r="D10278" t="s">
        <v>2394</v>
      </c>
      <c r="E10278">
        <v>-4068.5889999999999</v>
      </c>
    </row>
    <row r="10279" spans="1:5" x14ac:dyDescent="0.3">
      <c r="A10279">
        <v>2010001</v>
      </c>
      <c r="B10279" t="s">
        <v>587</v>
      </c>
      <c r="C10279" t="s">
        <v>20</v>
      </c>
      <c r="D10279" t="s">
        <v>2395</v>
      </c>
      <c r="E10279">
        <v>-3184.933</v>
      </c>
    </row>
    <row r="10280" spans="1:5" x14ac:dyDescent="0.3">
      <c r="A10280">
        <v>2010001</v>
      </c>
      <c r="B10280" t="s">
        <v>587</v>
      </c>
      <c r="C10280" t="s">
        <v>20</v>
      </c>
      <c r="D10280" t="s">
        <v>2396</v>
      </c>
      <c r="E10280">
        <v>-2530.4229999999998</v>
      </c>
    </row>
    <row r="10281" spans="1:5" x14ac:dyDescent="0.3">
      <c r="A10281">
        <v>2010001</v>
      </c>
      <c r="B10281" t="s">
        <v>587</v>
      </c>
      <c r="C10281" t="s">
        <v>20</v>
      </c>
      <c r="D10281" t="s">
        <v>2397</v>
      </c>
      <c r="E10281">
        <v>-2162.2600000000002</v>
      </c>
    </row>
    <row r="10282" spans="1:5" x14ac:dyDescent="0.3">
      <c r="A10282">
        <v>2010001</v>
      </c>
      <c r="B10282" t="s">
        <v>587</v>
      </c>
      <c r="C10282" t="s">
        <v>20</v>
      </c>
      <c r="D10282" t="s">
        <v>2398</v>
      </c>
      <c r="E10282">
        <v>-3111.94</v>
      </c>
    </row>
    <row r="10283" spans="1:5" x14ac:dyDescent="0.3">
      <c r="A10283">
        <v>2010001</v>
      </c>
      <c r="B10283" t="s">
        <v>587</v>
      </c>
      <c r="C10283" t="s">
        <v>20</v>
      </c>
      <c r="D10283" t="s">
        <v>2399</v>
      </c>
      <c r="E10283">
        <v>-2853.8049999999998</v>
      </c>
    </row>
    <row r="10284" spans="1:5" x14ac:dyDescent="0.3">
      <c r="A10284">
        <v>2010001</v>
      </c>
      <c r="B10284" t="s">
        <v>587</v>
      </c>
      <c r="C10284" t="s">
        <v>20</v>
      </c>
      <c r="D10284" t="s">
        <v>2400</v>
      </c>
      <c r="E10284">
        <v>-2376.3319999999999</v>
      </c>
    </row>
    <row r="10285" spans="1:5" x14ac:dyDescent="0.3">
      <c r="A10285">
        <v>2010001</v>
      </c>
      <c r="B10285" t="s">
        <v>587</v>
      </c>
      <c r="C10285" t="s">
        <v>20</v>
      </c>
      <c r="D10285" t="s">
        <v>2401</v>
      </c>
      <c r="E10285">
        <v>-3027.5680000000002</v>
      </c>
    </row>
    <row r="10286" spans="1:5" x14ac:dyDescent="0.3">
      <c r="A10286">
        <v>2010001</v>
      </c>
      <c r="B10286" t="s">
        <v>587</v>
      </c>
      <c r="C10286" t="s">
        <v>20</v>
      </c>
      <c r="D10286" t="s">
        <v>2402</v>
      </c>
      <c r="E10286">
        <v>-3262.277</v>
      </c>
    </row>
    <row r="10287" spans="1:5" x14ac:dyDescent="0.3">
      <c r="A10287">
        <v>2010001</v>
      </c>
      <c r="B10287" t="s">
        <v>587</v>
      </c>
      <c r="C10287" t="s">
        <v>20</v>
      </c>
      <c r="D10287" t="s">
        <v>2403</v>
      </c>
      <c r="E10287">
        <v>-1361.7919999999999</v>
      </c>
    </row>
    <row r="10288" spans="1:5" x14ac:dyDescent="0.3">
      <c r="A10288">
        <v>2010001</v>
      </c>
      <c r="B10288" t="s">
        <v>587</v>
      </c>
      <c r="C10288" t="s">
        <v>20</v>
      </c>
      <c r="D10288" t="s">
        <v>2404</v>
      </c>
      <c r="E10288">
        <v>-3501.7280000000001</v>
      </c>
    </row>
    <row r="10289" spans="1:5" x14ac:dyDescent="0.3">
      <c r="A10289">
        <v>2010001</v>
      </c>
      <c r="B10289" t="s">
        <v>587</v>
      </c>
      <c r="C10289" t="s">
        <v>20</v>
      </c>
      <c r="D10289" t="s">
        <v>2405</v>
      </c>
      <c r="E10289">
        <v>-2540.7359999999999</v>
      </c>
    </row>
    <row r="10290" spans="1:5" x14ac:dyDescent="0.3">
      <c r="A10290">
        <v>2010001</v>
      </c>
      <c r="B10290" t="s">
        <v>587</v>
      </c>
      <c r="C10290" t="s">
        <v>20</v>
      </c>
      <c r="D10290" t="s">
        <v>2406</v>
      </c>
      <c r="E10290">
        <v>-3853.84</v>
      </c>
    </row>
    <row r="10291" spans="1:5" x14ac:dyDescent="0.3">
      <c r="A10291">
        <v>2010001</v>
      </c>
      <c r="B10291" t="s">
        <v>587</v>
      </c>
      <c r="C10291" t="s">
        <v>20</v>
      </c>
      <c r="D10291" t="s">
        <v>2407</v>
      </c>
      <c r="E10291">
        <v>-3546.2640000000001</v>
      </c>
    </row>
    <row r="10292" spans="1:5" x14ac:dyDescent="0.3">
      <c r="A10292">
        <v>2010001</v>
      </c>
      <c r="B10292" t="s">
        <v>587</v>
      </c>
      <c r="C10292" t="s">
        <v>20</v>
      </c>
      <c r="D10292" t="s">
        <v>2408</v>
      </c>
      <c r="E10292">
        <v>-3082.4319999999998</v>
      </c>
    </row>
    <row r="10293" spans="1:5" x14ac:dyDescent="0.3">
      <c r="A10293">
        <v>2010001</v>
      </c>
      <c r="B10293" t="s">
        <v>587</v>
      </c>
      <c r="C10293" t="s">
        <v>20</v>
      </c>
      <c r="D10293" t="s">
        <v>2409</v>
      </c>
      <c r="E10293">
        <v>-1760.328</v>
      </c>
    </row>
    <row r="10294" spans="1:5" x14ac:dyDescent="0.3">
      <c r="A10294">
        <v>2010001</v>
      </c>
      <c r="B10294" t="s">
        <v>587</v>
      </c>
      <c r="C10294" t="s">
        <v>20</v>
      </c>
      <c r="D10294" t="s">
        <v>2410</v>
      </c>
      <c r="E10294">
        <v>-2887.96</v>
      </c>
    </row>
    <row r="10295" spans="1:5" x14ac:dyDescent="0.3">
      <c r="A10295">
        <v>2010001</v>
      </c>
      <c r="B10295" t="s">
        <v>587</v>
      </c>
      <c r="C10295" t="s">
        <v>20</v>
      </c>
      <c r="D10295" t="s">
        <v>2411</v>
      </c>
      <c r="E10295">
        <v>-2599.1469999999999</v>
      </c>
    </row>
    <row r="10296" spans="1:5" x14ac:dyDescent="0.3">
      <c r="A10296">
        <v>2010001</v>
      </c>
      <c r="B10296" t="s">
        <v>587</v>
      </c>
      <c r="C10296" t="s">
        <v>20</v>
      </c>
      <c r="D10296" t="s">
        <v>2412</v>
      </c>
      <c r="E10296">
        <v>-3502.6959999999999</v>
      </c>
    </row>
    <row r="10297" spans="1:5" x14ac:dyDescent="0.3">
      <c r="A10297">
        <v>2010001</v>
      </c>
      <c r="B10297" t="s">
        <v>587</v>
      </c>
      <c r="C10297" t="s">
        <v>20</v>
      </c>
      <c r="D10297" t="s">
        <v>2413</v>
      </c>
      <c r="E10297">
        <v>-3419.44</v>
      </c>
    </row>
    <row r="10298" spans="1:5" x14ac:dyDescent="0.3">
      <c r="A10298">
        <v>23100001</v>
      </c>
      <c r="B10298" t="s">
        <v>589</v>
      </c>
      <c r="C10298" t="s">
        <v>8</v>
      </c>
      <c r="D10298" t="s">
        <v>2378</v>
      </c>
      <c r="E10298">
        <v>-1</v>
      </c>
    </row>
    <row r="10299" spans="1:5" x14ac:dyDescent="0.3">
      <c r="A10299">
        <v>23100001</v>
      </c>
      <c r="B10299" t="s">
        <v>589</v>
      </c>
      <c r="C10299" t="s">
        <v>8</v>
      </c>
      <c r="D10299" t="s">
        <v>2379</v>
      </c>
      <c r="E10299">
        <v>0</v>
      </c>
    </row>
    <row r="10300" spans="1:5" x14ac:dyDescent="0.3">
      <c r="A10300">
        <v>23100001</v>
      </c>
      <c r="B10300" t="s">
        <v>589</v>
      </c>
      <c r="C10300" t="s">
        <v>8</v>
      </c>
      <c r="D10300" t="s">
        <v>2380</v>
      </c>
      <c r="E10300">
        <v>0</v>
      </c>
    </row>
    <row r="10301" spans="1:5" x14ac:dyDescent="0.3">
      <c r="A10301">
        <v>23100001</v>
      </c>
      <c r="B10301" t="s">
        <v>589</v>
      </c>
      <c r="C10301" t="s">
        <v>8</v>
      </c>
      <c r="D10301" t="s">
        <v>2381</v>
      </c>
      <c r="E10301">
        <v>0</v>
      </c>
    </row>
    <row r="10302" spans="1:5" x14ac:dyDescent="0.3">
      <c r="A10302">
        <v>23100001</v>
      </c>
      <c r="B10302" t="s">
        <v>589</v>
      </c>
      <c r="C10302" t="s">
        <v>8</v>
      </c>
      <c r="D10302" t="s">
        <v>2382</v>
      </c>
      <c r="E10302">
        <v>0</v>
      </c>
    </row>
    <row r="10303" spans="1:5" x14ac:dyDescent="0.3">
      <c r="A10303">
        <v>23100001</v>
      </c>
      <c r="B10303" t="s">
        <v>589</v>
      </c>
      <c r="C10303" t="s">
        <v>8</v>
      </c>
      <c r="D10303" t="s">
        <v>2383</v>
      </c>
      <c r="E10303">
        <v>0</v>
      </c>
    </row>
    <row r="10304" spans="1:5" x14ac:dyDescent="0.3">
      <c r="A10304">
        <v>23100001</v>
      </c>
      <c r="B10304" t="s">
        <v>589</v>
      </c>
      <c r="C10304" t="s">
        <v>8</v>
      </c>
      <c r="D10304" t="s">
        <v>2384</v>
      </c>
      <c r="E10304">
        <v>0</v>
      </c>
    </row>
    <row r="10305" spans="1:5" x14ac:dyDescent="0.3">
      <c r="A10305">
        <v>23100001</v>
      </c>
      <c r="B10305" t="s">
        <v>589</v>
      </c>
      <c r="C10305" t="s">
        <v>8</v>
      </c>
      <c r="D10305" t="s">
        <v>2385</v>
      </c>
      <c r="E10305">
        <v>0</v>
      </c>
    </row>
    <row r="10306" spans="1:5" x14ac:dyDescent="0.3">
      <c r="A10306">
        <v>23100001</v>
      </c>
      <c r="B10306" t="s">
        <v>589</v>
      </c>
      <c r="C10306" t="s">
        <v>8</v>
      </c>
      <c r="D10306" t="s">
        <v>2386</v>
      </c>
      <c r="E10306">
        <v>0</v>
      </c>
    </row>
    <row r="10307" spans="1:5" x14ac:dyDescent="0.3">
      <c r="A10307">
        <v>23100001</v>
      </c>
      <c r="B10307" t="s">
        <v>589</v>
      </c>
      <c r="C10307" t="s">
        <v>8</v>
      </c>
      <c r="D10307" t="s">
        <v>2387</v>
      </c>
      <c r="E10307">
        <v>0</v>
      </c>
    </row>
    <row r="10308" spans="1:5" x14ac:dyDescent="0.3">
      <c r="A10308">
        <v>23100001</v>
      </c>
      <c r="B10308" t="s">
        <v>589</v>
      </c>
      <c r="C10308" t="s">
        <v>8</v>
      </c>
      <c r="D10308" t="s">
        <v>2388</v>
      </c>
      <c r="E10308">
        <v>0</v>
      </c>
    </row>
    <row r="10309" spans="1:5" x14ac:dyDescent="0.3">
      <c r="A10309">
        <v>23100001</v>
      </c>
      <c r="B10309" t="s">
        <v>589</v>
      </c>
      <c r="C10309" t="s">
        <v>8</v>
      </c>
      <c r="D10309" t="s">
        <v>2389</v>
      </c>
      <c r="E10309">
        <v>0</v>
      </c>
    </row>
    <row r="10310" spans="1:5" x14ac:dyDescent="0.3">
      <c r="A10310">
        <v>23100001</v>
      </c>
      <c r="B10310" t="s">
        <v>589</v>
      </c>
      <c r="C10310" t="s">
        <v>8</v>
      </c>
      <c r="D10310" t="s">
        <v>2390</v>
      </c>
      <c r="E10310">
        <v>0</v>
      </c>
    </row>
    <row r="10311" spans="1:5" x14ac:dyDescent="0.3">
      <c r="A10311">
        <v>23100001</v>
      </c>
      <c r="B10311" t="s">
        <v>589</v>
      </c>
      <c r="C10311" t="s">
        <v>8</v>
      </c>
      <c r="D10311" t="s">
        <v>2391</v>
      </c>
      <c r="E10311">
        <v>-1</v>
      </c>
    </row>
    <row r="10312" spans="1:5" x14ac:dyDescent="0.3">
      <c r="A10312">
        <v>23100001</v>
      </c>
      <c r="B10312" t="s">
        <v>589</v>
      </c>
      <c r="C10312" t="s">
        <v>8</v>
      </c>
      <c r="D10312" t="s">
        <v>2392</v>
      </c>
      <c r="E10312">
        <v>0</v>
      </c>
    </row>
    <row r="10313" spans="1:5" x14ac:dyDescent="0.3">
      <c r="A10313">
        <v>23100001</v>
      </c>
      <c r="B10313" t="s">
        <v>589</v>
      </c>
      <c r="C10313" t="s">
        <v>8</v>
      </c>
      <c r="D10313" t="s">
        <v>2393</v>
      </c>
      <c r="E10313">
        <v>0</v>
      </c>
    </row>
    <row r="10314" spans="1:5" x14ac:dyDescent="0.3">
      <c r="A10314">
        <v>23100001</v>
      </c>
      <c r="B10314" t="s">
        <v>589</v>
      </c>
      <c r="C10314" t="s">
        <v>8</v>
      </c>
      <c r="D10314" t="s">
        <v>2394</v>
      </c>
      <c r="E10314">
        <v>0</v>
      </c>
    </row>
    <row r="10315" spans="1:5" x14ac:dyDescent="0.3">
      <c r="A10315">
        <v>23100001</v>
      </c>
      <c r="B10315" t="s">
        <v>589</v>
      </c>
      <c r="C10315" t="s">
        <v>8</v>
      </c>
      <c r="D10315" t="s">
        <v>2395</v>
      </c>
      <c r="E10315">
        <v>0</v>
      </c>
    </row>
    <row r="10316" spans="1:5" x14ac:dyDescent="0.3">
      <c r="A10316">
        <v>23100001</v>
      </c>
      <c r="B10316" t="s">
        <v>589</v>
      </c>
      <c r="C10316" t="s">
        <v>8</v>
      </c>
      <c r="D10316" t="s">
        <v>2396</v>
      </c>
      <c r="E10316">
        <v>0</v>
      </c>
    </row>
    <row r="10317" spans="1:5" x14ac:dyDescent="0.3">
      <c r="A10317">
        <v>23100001</v>
      </c>
      <c r="B10317" t="s">
        <v>589</v>
      </c>
      <c r="C10317" t="s">
        <v>8</v>
      </c>
      <c r="D10317" t="s">
        <v>2397</v>
      </c>
      <c r="E10317">
        <v>0</v>
      </c>
    </row>
    <row r="10318" spans="1:5" x14ac:dyDescent="0.3">
      <c r="A10318">
        <v>23100001</v>
      </c>
      <c r="B10318" t="s">
        <v>589</v>
      </c>
      <c r="C10318" t="s">
        <v>8</v>
      </c>
      <c r="D10318" t="s">
        <v>2398</v>
      </c>
      <c r="E10318">
        <v>0</v>
      </c>
    </row>
    <row r="10319" spans="1:5" x14ac:dyDescent="0.3">
      <c r="A10319">
        <v>23100001</v>
      </c>
      <c r="B10319" t="s">
        <v>589</v>
      </c>
      <c r="C10319" t="s">
        <v>8</v>
      </c>
      <c r="D10319" t="s">
        <v>2399</v>
      </c>
      <c r="E10319">
        <v>0</v>
      </c>
    </row>
    <row r="10320" spans="1:5" x14ac:dyDescent="0.3">
      <c r="A10320">
        <v>23100001</v>
      </c>
      <c r="B10320" t="s">
        <v>589</v>
      </c>
      <c r="C10320" t="s">
        <v>8</v>
      </c>
      <c r="D10320" t="s">
        <v>2400</v>
      </c>
      <c r="E10320">
        <v>0</v>
      </c>
    </row>
    <row r="10321" spans="1:5" x14ac:dyDescent="0.3">
      <c r="A10321">
        <v>23100001</v>
      </c>
      <c r="B10321" t="s">
        <v>589</v>
      </c>
      <c r="C10321" t="s">
        <v>8</v>
      </c>
      <c r="D10321" t="s">
        <v>2401</v>
      </c>
      <c r="E10321">
        <v>0</v>
      </c>
    </row>
    <row r="10322" spans="1:5" x14ac:dyDescent="0.3">
      <c r="A10322">
        <v>23100001</v>
      </c>
      <c r="B10322" t="s">
        <v>589</v>
      </c>
      <c r="C10322" t="s">
        <v>8</v>
      </c>
      <c r="D10322" t="s">
        <v>2402</v>
      </c>
      <c r="E10322">
        <v>-2</v>
      </c>
    </row>
    <row r="10323" spans="1:5" x14ac:dyDescent="0.3">
      <c r="A10323">
        <v>23100001</v>
      </c>
      <c r="B10323" t="s">
        <v>589</v>
      </c>
      <c r="C10323" t="s">
        <v>8</v>
      </c>
      <c r="D10323" t="s">
        <v>2403</v>
      </c>
      <c r="E10323">
        <v>0</v>
      </c>
    </row>
    <row r="10324" spans="1:5" x14ac:dyDescent="0.3">
      <c r="A10324">
        <v>23100001</v>
      </c>
      <c r="B10324" t="s">
        <v>589</v>
      </c>
      <c r="C10324" t="s">
        <v>8</v>
      </c>
      <c r="D10324" t="s">
        <v>2404</v>
      </c>
      <c r="E10324">
        <v>0</v>
      </c>
    </row>
    <row r="10325" spans="1:5" x14ac:dyDescent="0.3">
      <c r="A10325">
        <v>23100001</v>
      </c>
      <c r="B10325" t="s">
        <v>589</v>
      </c>
      <c r="C10325" t="s">
        <v>8</v>
      </c>
      <c r="D10325" t="s">
        <v>2405</v>
      </c>
      <c r="E10325">
        <v>0</v>
      </c>
    </row>
    <row r="10326" spans="1:5" x14ac:dyDescent="0.3">
      <c r="A10326">
        <v>23100001</v>
      </c>
      <c r="B10326" t="s">
        <v>589</v>
      </c>
      <c r="C10326" t="s">
        <v>8</v>
      </c>
      <c r="D10326" t="s">
        <v>2406</v>
      </c>
      <c r="E10326">
        <v>0</v>
      </c>
    </row>
    <row r="10327" spans="1:5" x14ac:dyDescent="0.3">
      <c r="A10327">
        <v>23100001</v>
      </c>
      <c r="B10327" t="s">
        <v>589</v>
      </c>
      <c r="C10327" t="s">
        <v>8</v>
      </c>
      <c r="D10327" t="s">
        <v>2407</v>
      </c>
      <c r="E10327">
        <v>0</v>
      </c>
    </row>
    <row r="10328" spans="1:5" x14ac:dyDescent="0.3">
      <c r="A10328">
        <v>23100001</v>
      </c>
      <c r="B10328" t="s">
        <v>589</v>
      </c>
      <c r="C10328" t="s">
        <v>8</v>
      </c>
      <c r="D10328" t="s">
        <v>2408</v>
      </c>
      <c r="E10328">
        <v>0</v>
      </c>
    </row>
    <row r="10329" spans="1:5" x14ac:dyDescent="0.3">
      <c r="A10329">
        <v>23100001</v>
      </c>
      <c r="B10329" t="s">
        <v>589</v>
      </c>
      <c r="C10329" t="s">
        <v>8</v>
      </c>
      <c r="D10329" t="s">
        <v>2409</v>
      </c>
      <c r="E10329">
        <v>0</v>
      </c>
    </row>
    <row r="10330" spans="1:5" x14ac:dyDescent="0.3">
      <c r="A10330">
        <v>23100001</v>
      </c>
      <c r="B10330" t="s">
        <v>589</v>
      </c>
      <c r="C10330" t="s">
        <v>8</v>
      </c>
      <c r="D10330" t="s">
        <v>2410</v>
      </c>
      <c r="E10330">
        <v>0</v>
      </c>
    </row>
    <row r="10331" spans="1:5" x14ac:dyDescent="0.3">
      <c r="A10331">
        <v>23100001</v>
      </c>
      <c r="B10331" t="s">
        <v>589</v>
      </c>
      <c r="C10331" t="s">
        <v>8</v>
      </c>
      <c r="D10331" t="s">
        <v>2411</v>
      </c>
      <c r="E10331">
        <v>0</v>
      </c>
    </row>
    <row r="10332" spans="1:5" x14ac:dyDescent="0.3">
      <c r="A10332">
        <v>23100001</v>
      </c>
      <c r="B10332" t="s">
        <v>589</v>
      </c>
      <c r="C10332" t="s">
        <v>8</v>
      </c>
      <c r="D10332" t="s">
        <v>2412</v>
      </c>
      <c r="E10332">
        <v>0</v>
      </c>
    </row>
    <row r="10333" spans="1:5" x14ac:dyDescent="0.3">
      <c r="A10333">
        <v>23100001</v>
      </c>
      <c r="B10333" t="s">
        <v>589</v>
      </c>
      <c r="C10333" t="s">
        <v>8</v>
      </c>
      <c r="D10333" t="s">
        <v>2413</v>
      </c>
      <c r="E10333">
        <v>0</v>
      </c>
    </row>
    <row r="10334" spans="1:5" x14ac:dyDescent="0.3">
      <c r="A10334">
        <v>71230005</v>
      </c>
      <c r="B10334" t="s">
        <v>591</v>
      </c>
      <c r="C10334" t="s">
        <v>8</v>
      </c>
      <c r="D10334" t="s">
        <v>2378</v>
      </c>
      <c r="E10334">
        <v>0</v>
      </c>
    </row>
    <row r="10335" spans="1:5" x14ac:dyDescent="0.3">
      <c r="A10335">
        <v>71230005</v>
      </c>
      <c r="B10335" t="s">
        <v>591</v>
      </c>
      <c r="C10335" t="s">
        <v>8</v>
      </c>
      <c r="D10335" t="s">
        <v>2379</v>
      </c>
      <c r="E10335">
        <v>0</v>
      </c>
    </row>
    <row r="10336" spans="1:5" x14ac:dyDescent="0.3">
      <c r="A10336">
        <v>71230005</v>
      </c>
      <c r="B10336" t="s">
        <v>591</v>
      </c>
      <c r="C10336" t="s">
        <v>8</v>
      </c>
      <c r="D10336" t="s">
        <v>2380</v>
      </c>
      <c r="E10336">
        <v>0</v>
      </c>
    </row>
    <row r="10337" spans="1:5" x14ac:dyDescent="0.3">
      <c r="A10337">
        <v>71230005</v>
      </c>
      <c r="B10337" t="s">
        <v>591</v>
      </c>
      <c r="C10337" t="s">
        <v>8</v>
      </c>
      <c r="D10337" t="s">
        <v>2381</v>
      </c>
      <c r="E10337">
        <v>0</v>
      </c>
    </row>
    <row r="10338" spans="1:5" x14ac:dyDescent="0.3">
      <c r="A10338">
        <v>71230005</v>
      </c>
      <c r="B10338" t="s">
        <v>591</v>
      </c>
      <c r="C10338" t="s">
        <v>8</v>
      </c>
      <c r="D10338" t="s">
        <v>2382</v>
      </c>
      <c r="E10338">
        <v>-4</v>
      </c>
    </row>
    <row r="10339" spans="1:5" x14ac:dyDescent="0.3">
      <c r="A10339">
        <v>71230005</v>
      </c>
      <c r="B10339" t="s">
        <v>591</v>
      </c>
      <c r="C10339" t="s">
        <v>8</v>
      </c>
      <c r="D10339" t="s">
        <v>2383</v>
      </c>
      <c r="E10339">
        <v>0</v>
      </c>
    </row>
    <row r="10340" spans="1:5" x14ac:dyDescent="0.3">
      <c r="A10340">
        <v>71230005</v>
      </c>
      <c r="B10340" t="s">
        <v>591</v>
      </c>
      <c r="C10340" t="s">
        <v>8</v>
      </c>
      <c r="D10340" t="s">
        <v>2384</v>
      </c>
      <c r="E10340">
        <v>0</v>
      </c>
    </row>
    <row r="10341" spans="1:5" x14ac:dyDescent="0.3">
      <c r="A10341">
        <v>71230005</v>
      </c>
      <c r="B10341" t="s">
        <v>591</v>
      </c>
      <c r="C10341" t="s">
        <v>8</v>
      </c>
      <c r="D10341" t="s">
        <v>2385</v>
      </c>
      <c r="E10341">
        <v>0</v>
      </c>
    </row>
    <row r="10342" spans="1:5" x14ac:dyDescent="0.3">
      <c r="A10342">
        <v>71230005</v>
      </c>
      <c r="B10342" t="s">
        <v>591</v>
      </c>
      <c r="C10342" t="s">
        <v>8</v>
      </c>
      <c r="D10342" t="s">
        <v>2386</v>
      </c>
      <c r="E10342">
        <v>0</v>
      </c>
    </row>
    <row r="10343" spans="1:5" x14ac:dyDescent="0.3">
      <c r="A10343">
        <v>71230005</v>
      </c>
      <c r="B10343" t="s">
        <v>591</v>
      </c>
      <c r="C10343" t="s">
        <v>8</v>
      </c>
      <c r="D10343" t="s">
        <v>2387</v>
      </c>
      <c r="E10343">
        <v>-2</v>
      </c>
    </row>
    <row r="10344" spans="1:5" x14ac:dyDescent="0.3">
      <c r="A10344">
        <v>71230005</v>
      </c>
      <c r="B10344" t="s">
        <v>591</v>
      </c>
      <c r="C10344" t="s">
        <v>8</v>
      </c>
      <c r="D10344" t="s">
        <v>2388</v>
      </c>
      <c r="E10344">
        <v>0</v>
      </c>
    </row>
    <row r="10345" spans="1:5" x14ac:dyDescent="0.3">
      <c r="A10345">
        <v>71230005</v>
      </c>
      <c r="B10345" t="s">
        <v>591</v>
      </c>
      <c r="C10345" t="s">
        <v>8</v>
      </c>
      <c r="D10345" t="s">
        <v>2389</v>
      </c>
      <c r="E10345">
        <v>0</v>
      </c>
    </row>
    <row r="10346" spans="1:5" x14ac:dyDescent="0.3">
      <c r="A10346">
        <v>71230005</v>
      </c>
      <c r="B10346" t="s">
        <v>591</v>
      </c>
      <c r="C10346" t="s">
        <v>8</v>
      </c>
      <c r="D10346" t="s">
        <v>2390</v>
      </c>
      <c r="E10346">
        <v>0</v>
      </c>
    </row>
    <row r="10347" spans="1:5" x14ac:dyDescent="0.3">
      <c r="A10347">
        <v>71230005</v>
      </c>
      <c r="B10347" t="s">
        <v>591</v>
      </c>
      <c r="C10347" t="s">
        <v>8</v>
      </c>
      <c r="D10347" t="s">
        <v>2391</v>
      </c>
      <c r="E10347">
        <v>0</v>
      </c>
    </row>
    <row r="10348" spans="1:5" x14ac:dyDescent="0.3">
      <c r="A10348">
        <v>71230005</v>
      </c>
      <c r="B10348" t="s">
        <v>591</v>
      </c>
      <c r="C10348" t="s">
        <v>8</v>
      </c>
      <c r="D10348" t="s">
        <v>2392</v>
      </c>
      <c r="E10348">
        <v>0</v>
      </c>
    </row>
    <row r="10349" spans="1:5" x14ac:dyDescent="0.3">
      <c r="A10349">
        <v>71230005</v>
      </c>
      <c r="B10349" t="s">
        <v>591</v>
      </c>
      <c r="C10349" t="s">
        <v>8</v>
      </c>
      <c r="D10349" t="s">
        <v>2393</v>
      </c>
      <c r="E10349">
        <v>0</v>
      </c>
    </row>
    <row r="10350" spans="1:5" x14ac:dyDescent="0.3">
      <c r="A10350">
        <v>71230005</v>
      </c>
      <c r="B10350" t="s">
        <v>591</v>
      </c>
      <c r="C10350" t="s">
        <v>8</v>
      </c>
      <c r="D10350" t="s">
        <v>2394</v>
      </c>
      <c r="E10350">
        <v>0</v>
      </c>
    </row>
    <row r="10351" spans="1:5" x14ac:dyDescent="0.3">
      <c r="A10351">
        <v>71230005</v>
      </c>
      <c r="B10351" t="s">
        <v>591</v>
      </c>
      <c r="C10351" t="s">
        <v>8</v>
      </c>
      <c r="D10351" t="s">
        <v>2395</v>
      </c>
      <c r="E10351">
        <v>0</v>
      </c>
    </row>
    <row r="10352" spans="1:5" x14ac:dyDescent="0.3">
      <c r="A10352">
        <v>71230005</v>
      </c>
      <c r="B10352" t="s">
        <v>591</v>
      </c>
      <c r="C10352" t="s">
        <v>8</v>
      </c>
      <c r="D10352" t="s">
        <v>2396</v>
      </c>
      <c r="E10352">
        <v>0</v>
      </c>
    </row>
    <row r="10353" spans="1:5" x14ac:dyDescent="0.3">
      <c r="A10353">
        <v>71230005</v>
      </c>
      <c r="B10353" t="s">
        <v>591</v>
      </c>
      <c r="C10353" t="s">
        <v>8</v>
      </c>
      <c r="D10353" t="s">
        <v>2397</v>
      </c>
      <c r="E10353">
        <v>0</v>
      </c>
    </row>
    <row r="10354" spans="1:5" x14ac:dyDescent="0.3">
      <c r="A10354">
        <v>71230005</v>
      </c>
      <c r="B10354" t="s">
        <v>591</v>
      </c>
      <c r="C10354" t="s">
        <v>8</v>
      </c>
      <c r="D10354" t="s">
        <v>2398</v>
      </c>
      <c r="E10354">
        <v>0</v>
      </c>
    </row>
    <row r="10355" spans="1:5" x14ac:dyDescent="0.3">
      <c r="A10355">
        <v>71230005</v>
      </c>
      <c r="B10355" t="s">
        <v>591</v>
      </c>
      <c r="C10355" t="s">
        <v>8</v>
      </c>
      <c r="D10355" t="s">
        <v>2399</v>
      </c>
      <c r="E10355">
        <v>0</v>
      </c>
    </row>
    <row r="10356" spans="1:5" x14ac:dyDescent="0.3">
      <c r="A10356">
        <v>71230005</v>
      </c>
      <c r="B10356" t="s">
        <v>591</v>
      </c>
      <c r="C10356" t="s">
        <v>8</v>
      </c>
      <c r="D10356" t="s">
        <v>2400</v>
      </c>
      <c r="E10356">
        <v>0</v>
      </c>
    </row>
    <row r="10357" spans="1:5" x14ac:dyDescent="0.3">
      <c r="A10357">
        <v>71230005</v>
      </c>
      <c r="B10357" t="s">
        <v>591</v>
      </c>
      <c r="C10357" t="s">
        <v>8</v>
      </c>
      <c r="D10357" t="s">
        <v>2401</v>
      </c>
      <c r="E10357">
        <v>0</v>
      </c>
    </row>
    <row r="10358" spans="1:5" x14ac:dyDescent="0.3">
      <c r="A10358">
        <v>71230005</v>
      </c>
      <c r="B10358" t="s">
        <v>591</v>
      </c>
      <c r="C10358" t="s">
        <v>8</v>
      </c>
      <c r="D10358" t="s">
        <v>2402</v>
      </c>
      <c r="E10358">
        <v>0</v>
      </c>
    </row>
    <row r="10359" spans="1:5" x14ac:dyDescent="0.3">
      <c r="A10359">
        <v>71230005</v>
      </c>
      <c r="B10359" t="s">
        <v>591</v>
      </c>
      <c r="C10359" t="s">
        <v>8</v>
      </c>
      <c r="D10359" t="s">
        <v>2403</v>
      </c>
      <c r="E10359">
        <v>0</v>
      </c>
    </row>
    <row r="10360" spans="1:5" x14ac:dyDescent="0.3">
      <c r="A10360">
        <v>71230005</v>
      </c>
      <c r="B10360" t="s">
        <v>591</v>
      </c>
      <c r="C10360" t="s">
        <v>8</v>
      </c>
      <c r="D10360" t="s">
        <v>2404</v>
      </c>
      <c r="E10360">
        <v>0</v>
      </c>
    </row>
    <row r="10361" spans="1:5" x14ac:dyDescent="0.3">
      <c r="A10361">
        <v>71230005</v>
      </c>
      <c r="B10361" t="s">
        <v>591</v>
      </c>
      <c r="C10361" t="s">
        <v>8</v>
      </c>
      <c r="D10361" t="s">
        <v>2405</v>
      </c>
      <c r="E10361">
        <v>0</v>
      </c>
    </row>
    <row r="10362" spans="1:5" x14ac:dyDescent="0.3">
      <c r="A10362">
        <v>71230005</v>
      </c>
      <c r="B10362" t="s">
        <v>591</v>
      </c>
      <c r="C10362" t="s">
        <v>8</v>
      </c>
      <c r="D10362" t="s">
        <v>2406</v>
      </c>
      <c r="E10362">
        <v>-2</v>
      </c>
    </row>
    <row r="10363" spans="1:5" x14ac:dyDescent="0.3">
      <c r="A10363">
        <v>71230005</v>
      </c>
      <c r="B10363" t="s">
        <v>591</v>
      </c>
      <c r="C10363" t="s">
        <v>8</v>
      </c>
      <c r="D10363" t="s">
        <v>2407</v>
      </c>
      <c r="E10363">
        <v>-2</v>
      </c>
    </row>
    <row r="10364" spans="1:5" x14ac:dyDescent="0.3">
      <c r="A10364">
        <v>71230005</v>
      </c>
      <c r="B10364" t="s">
        <v>591</v>
      </c>
      <c r="C10364" t="s">
        <v>8</v>
      </c>
      <c r="D10364" t="s">
        <v>2408</v>
      </c>
      <c r="E10364">
        <v>0</v>
      </c>
    </row>
    <row r="10365" spans="1:5" x14ac:dyDescent="0.3">
      <c r="A10365">
        <v>71230005</v>
      </c>
      <c r="B10365" t="s">
        <v>591</v>
      </c>
      <c r="C10365" t="s">
        <v>8</v>
      </c>
      <c r="D10365" t="s">
        <v>2409</v>
      </c>
      <c r="E10365">
        <v>0</v>
      </c>
    </row>
    <row r="10366" spans="1:5" x14ac:dyDescent="0.3">
      <c r="A10366">
        <v>71230005</v>
      </c>
      <c r="B10366" t="s">
        <v>591</v>
      </c>
      <c r="C10366" t="s">
        <v>8</v>
      </c>
      <c r="D10366" t="s">
        <v>2410</v>
      </c>
      <c r="E10366">
        <v>0</v>
      </c>
    </row>
    <row r="10367" spans="1:5" x14ac:dyDescent="0.3">
      <c r="A10367">
        <v>71230005</v>
      </c>
      <c r="B10367" t="s">
        <v>591</v>
      </c>
      <c r="C10367" t="s">
        <v>8</v>
      </c>
      <c r="D10367" t="s">
        <v>2411</v>
      </c>
      <c r="E10367">
        <v>0</v>
      </c>
    </row>
    <row r="10368" spans="1:5" x14ac:dyDescent="0.3">
      <c r="A10368">
        <v>71230005</v>
      </c>
      <c r="B10368" t="s">
        <v>591</v>
      </c>
      <c r="C10368" t="s">
        <v>8</v>
      </c>
      <c r="D10368" t="s">
        <v>2412</v>
      </c>
      <c r="E10368">
        <v>0</v>
      </c>
    </row>
    <row r="10369" spans="1:5" x14ac:dyDescent="0.3">
      <c r="A10369">
        <v>71230005</v>
      </c>
      <c r="B10369" t="s">
        <v>591</v>
      </c>
      <c r="C10369" t="s">
        <v>8</v>
      </c>
      <c r="D10369" t="s">
        <v>2413</v>
      </c>
      <c r="E10369">
        <v>-2</v>
      </c>
    </row>
    <row r="10370" spans="1:5" x14ac:dyDescent="0.3">
      <c r="A10370">
        <v>72170009</v>
      </c>
      <c r="B10370" t="s">
        <v>593</v>
      </c>
      <c r="C10370" t="s">
        <v>8</v>
      </c>
      <c r="D10370" t="s">
        <v>2378</v>
      </c>
      <c r="E10370">
        <v>-1</v>
      </c>
    </row>
    <row r="10371" spans="1:5" x14ac:dyDescent="0.3">
      <c r="A10371">
        <v>72170009</v>
      </c>
      <c r="B10371" t="s">
        <v>593</v>
      </c>
      <c r="C10371" t="s">
        <v>8</v>
      </c>
      <c r="D10371" t="s">
        <v>2379</v>
      </c>
      <c r="E10371">
        <v>-2</v>
      </c>
    </row>
    <row r="10372" spans="1:5" x14ac:dyDescent="0.3">
      <c r="A10372">
        <v>72170009</v>
      </c>
      <c r="B10372" t="s">
        <v>593</v>
      </c>
      <c r="C10372" t="s">
        <v>8</v>
      </c>
      <c r="D10372" t="s">
        <v>2380</v>
      </c>
      <c r="E10372">
        <v>-1</v>
      </c>
    </row>
    <row r="10373" spans="1:5" x14ac:dyDescent="0.3">
      <c r="A10373">
        <v>72170009</v>
      </c>
      <c r="B10373" t="s">
        <v>593</v>
      </c>
      <c r="C10373" t="s">
        <v>8</v>
      </c>
      <c r="D10373" t="s">
        <v>2381</v>
      </c>
      <c r="E10373">
        <v>0</v>
      </c>
    </row>
    <row r="10374" spans="1:5" x14ac:dyDescent="0.3">
      <c r="A10374">
        <v>72170009</v>
      </c>
      <c r="B10374" t="s">
        <v>593</v>
      </c>
      <c r="C10374" t="s">
        <v>8</v>
      </c>
      <c r="D10374" t="s">
        <v>2382</v>
      </c>
      <c r="E10374">
        <v>-1</v>
      </c>
    </row>
    <row r="10375" spans="1:5" x14ac:dyDescent="0.3">
      <c r="A10375">
        <v>72170009</v>
      </c>
      <c r="B10375" t="s">
        <v>593</v>
      </c>
      <c r="C10375" t="s">
        <v>8</v>
      </c>
      <c r="D10375" t="s">
        <v>2383</v>
      </c>
      <c r="E10375">
        <v>-3</v>
      </c>
    </row>
    <row r="10376" spans="1:5" x14ac:dyDescent="0.3">
      <c r="A10376">
        <v>72170009</v>
      </c>
      <c r="B10376" t="s">
        <v>593</v>
      </c>
      <c r="C10376" t="s">
        <v>8</v>
      </c>
      <c r="D10376" t="s">
        <v>2384</v>
      </c>
      <c r="E10376">
        <v>-1</v>
      </c>
    </row>
    <row r="10377" spans="1:5" x14ac:dyDescent="0.3">
      <c r="A10377">
        <v>72170009</v>
      </c>
      <c r="B10377" t="s">
        <v>593</v>
      </c>
      <c r="C10377" t="s">
        <v>8</v>
      </c>
      <c r="D10377" t="s">
        <v>2385</v>
      </c>
      <c r="E10377">
        <v>-1</v>
      </c>
    </row>
    <row r="10378" spans="1:5" x14ac:dyDescent="0.3">
      <c r="A10378">
        <v>72170009</v>
      </c>
      <c r="B10378" t="s">
        <v>593</v>
      </c>
      <c r="C10378" t="s">
        <v>8</v>
      </c>
      <c r="D10378" t="s">
        <v>2386</v>
      </c>
      <c r="E10378">
        <v>0</v>
      </c>
    </row>
    <row r="10379" spans="1:5" x14ac:dyDescent="0.3">
      <c r="A10379">
        <v>72170009</v>
      </c>
      <c r="B10379" t="s">
        <v>593</v>
      </c>
      <c r="C10379" t="s">
        <v>8</v>
      </c>
      <c r="D10379" t="s">
        <v>2387</v>
      </c>
      <c r="E10379">
        <v>0</v>
      </c>
    </row>
    <row r="10380" spans="1:5" x14ac:dyDescent="0.3">
      <c r="A10380">
        <v>72170009</v>
      </c>
      <c r="B10380" t="s">
        <v>593</v>
      </c>
      <c r="C10380" t="s">
        <v>8</v>
      </c>
      <c r="D10380" t="s">
        <v>2388</v>
      </c>
      <c r="E10380">
        <v>0</v>
      </c>
    </row>
    <row r="10381" spans="1:5" x14ac:dyDescent="0.3">
      <c r="A10381">
        <v>72170009</v>
      </c>
      <c r="B10381" t="s">
        <v>593</v>
      </c>
      <c r="C10381" t="s">
        <v>8</v>
      </c>
      <c r="D10381" t="s">
        <v>2389</v>
      </c>
      <c r="E10381">
        <v>0</v>
      </c>
    </row>
    <row r="10382" spans="1:5" x14ac:dyDescent="0.3">
      <c r="A10382">
        <v>72170009</v>
      </c>
      <c r="B10382" t="s">
        <v>593</v>
      </c>
      <c r="C10382" t="s">
        <v>8</v>
      </c>
      <c r="D10382" t="s">
        <v>2390</v>
      </c>
      <c r="E10382">
        <v>0</v>
      </c>
    </row>
    <row r="10383" spans="1:5" x14ac:dyDescent="0.3">
      <c r="A10383">
        <v>72170009</v>
      </c>
      <c r="B10383" t="s">
        <v>593</v>
      </c>
      <c r="C10383" t="s">
        <v>8</v>
      </c>
      <c r="D10383" t="s">
        <v>2391</v>
      </c>
      <c r="E10383">
        <v>0</v>
      </c>
    </row>
    <row r="10384" spans="1:5" x14ac:dyDescent="0.3">
      <c r="A10384">
        <v>72170009</v>
      </c>
      <c r="B10384" t="s">
        <v>593</v>
      </c>
      <c r="C10384" t="s">
        <v>8</v>
      </c>
      <c r="D10384" t="s">
        <v>2392</v>
      </c>
      <c r="E10384">
        <v>0</v>
      </c>
    </row>
    <row r="10385" spans="1:5" x14ac:dyDescent="0.3">
      <c r="A10385">
        <v>72170009</v>
      </c>
      <c r="B10385" t="s">
        <v>593</v>
      </c>
      <c r="C10385" t="s">
        <v>8</v>
      </c>
      <c r="D10385" t="s">
        <v>2393</v>
      </c>
      <c r="E10385">
        <v>-1</v>
      </c>
    </row>
    <row r="10386" spans="1:5" x14ac:dyDescent="0.3">
      <c r="A10386">
        <v>72170009</v>
      </c>
      <c r="B10386" t="s">
        <v>593</v>
      </c>
      <c r="C10386" t="s">
        <v>8</v>
      </c>
      <c r="D10386" t="s">
        <v>2394</v>
      </c>
      <c r="E10386">
        <v>-1</v>
      </c>
    </row>
    <row r="10387" spans="1:5" x14ac:dyDescent="0.3">
      <c r="A10387">
        <v>72170009</v>
      </c>
      <c r="B10387" t="s">
        <v>593</v>
      </c>
      <c r="C10387" t="s">
        <v>8</v>
      </c>
      <c r="D10387" t="s">
        <v>2395</v>
      </c>
      <c r="E10387">
        <v>-2</v>
      </c>
    </row>
    <row r="10388" spans="1:5" x14ac:dyDescent="0.3">
      <c r="A10388">
        <v>72170009</v>
      </c>
      <c r="B10388" t="s">
        <v>593</v>
      </c>
      <c r="C10388" t="s">
        <v>8</v>
      </c>
      <c r="D10388" t="s">
        <v>2396</v>
      </c>
      <c r="E10388">
        <v>-2</v>
      </c>
    </row>
    <row r="10389" spans="1:5" x14ac:dyDescent="0.3">
      <c r="A10389">
        <v>72170009</v>
      </c>
      <c r="B10389" t="s">
        <v>593</v>
      </c>
      <c r="C10389" t="s">
        <v>8</v>
      </c>
      <c r="D10389" t="s">
        <v>2397</v>
      </c>
      <c r="E10389">
        <v>0</v>
      </c>
    </row>
    <row r="10390" spans="1:5" x14ac:dyDescent="0.3">
      <c r="A10390">
        <v>72170009</v>
      </c>
      <c r="B10390" t="s">
        <v>593</v>
      </c>
      <c r="C10390" t="s">
        <v>8</v>
      </c>
      <c r="D10390" t="s">
        <v>2398</v>
      </c>
      <c r="E10390">
        <v>-1</v>
      </c>
    </row>
    <row r="10391" spans="1:5" x14ac:dyDescent="0.3">
      <c r="A10391">
        <v>72170009</v>
      </c>
      <c r="B10391" t="s">
        <v>593</v>
      </c>
      <c r="C10391" t="s">
        <v>8</v>
      </c>
      <c r="D10391" t="s">
        <v>2399</v>
      </c>
      <c r="E10391">
        <v>0</v>
      </c>
    </row>
    <row r="10392" spans="1:5" x14ac:dyDescent="0.3">
      <c r="A10392">
        <v>72170009</v>
      </c>
      <c r="B10392" t="s">
        <v>593</v>
      </c>
      <c r="C10392" t="s">
        <v>8</v>
      </c>
      <c r="D10392" t="s">
        <v>2400</v>
      </c>
      <c r="E10392">
        <v>0</v>
      </c>
    </row>
    <row r="10393" spans="1:5" x14ac:dyDescent="0.3">
      <c r="A10393">
        <v>72170009</v>
      </c>
      <c r="B10393" t="s">
        <v>593</v>
      </c>
      <c r="C10393" t="s">
        <v>8</v>
      </c>
      <c r="D10393" t="s">
        <v>2401</v>
      </c>
      <c r="E10393">
        <v>0</v>
      </c>
    </row>
    <row r="10394" spans="1:5" x14ac:dyDescent="0.3">
      <c r="A10394">
        <v>72170009</v>
      </c>
      <c r="B10394" t="s">
        <v>593</v>
      </c>
      <c r="C10394" t="s">
        <v>8</v>
      </c>
      <c r="D10394" t="s">
        <v>2402</v>
      </c>
      <c r="E10394">
        <v>0</v>
      </c>
    </row>
    <row r="10395" spans="1:5" x14ac:dyDescent="0.3">
      <c r="A10395">
        <v>72170009</v>
      </c>
      <c r="B10395" t="s">
        <v>593</v>
      </c>
      <c r="C10395" t="s">
        <v>8</v>
      </c>
      <c r="D10395" t="s">
        <v>2403</v>
      </c>
      <c r="E10395">
        <v>-1</v>
      </c>
    </row>
    <row r="10396" spans="1:5" x14ac:dyDescent="0.3">
      <c r="A10396">
        <v>72170009</v>
      </c>
      <c r="B10396" t="s">
        <v>593</v>
      </c>
      <c r="C10396" t="s">
        <v>8</v>
      </c>
      <c r="D10396" t="s">
        <v>2404</v>
      </c>
      <c r="E10396">
        <v>0</v>
      </c>
    </row>
    <row r="10397" spans="1:5" x14ac:dyDescent="0.3">
      <c r="A10397">
        <v>72170009</v>
      </c>
      <c r="B10397" t="s">
        <v>593</v>
      </c>
      <c r="C10397" t="s">
        <v>8</v>
      </c>
      <c r="D10397" t="s">
        <v>2405</v>
      </c>
      <c r="E10397">
        <v>0</v>
      </c>
    </row>
    <row r="10398" spans="1:5" x14ac:dyDescent="0.3">
      <c r="A10398">
        <v>72170009</v>
      </c>
      <c r="B10398" t="s">
        <v>593</v>
      </c>
      <c r="C10398" t="s">
        <v>8</v>
      </c>
      <c r="D10398" t="s">
        <v>2406</v>
      </c>
      <c r="E10398">
        <v>0</v>
      </c>
    </row>
    <row r="10399" spans="1:5" x14ac:dyDescent="0.3">
      <c r="A10399">
        <v>72170009</v>
      </c>
      <c r="B10399" t="s">
        <v>593</v>
      </c>
      <c r="C10399" t="s">
        <v>8</v>
      </c>
      <c r="D10399" t="s">
        <v>2407</v>
      </c>
      <c r="E10399">
        <v>0</v>
      </c>
    </row>
    <row r="10400" spans="1:5" x14ac:dyDescent="0.3">
      <c r="A10400">
        <v>72170009</v>
      </c>
      <c r="B10400" t="s">
        <v>593</v>
      </c>
      <c r="C10400" t="s">
        <v>8</v>
      </c>
      <c r="D10400" t="s">
        <v>2408</v>
      </c>
      <c r="E10400">
        <v>0</v>
      </c>
    </row>
    <row r="10401" spans="1:5" x14ac:dyDescent="0.3">
      <c r="A10401">
        <v>72170009</v>
      </c>
      <c r="B10401" t="s">
        <v>593</v>
      </c>
      <c r="C10401" t="s">
        <v>8</v>
      </c>
      <c r="D10401" t="s">
        <v>2409</v>
      </c>
      <c r="E10401">
        <v>0</v>
      </c>
    </row>
    <row r="10402" spans="1:5" x14ac:dyDescent="0.3">
      <c r="A10402">
        <v>72170009</v>
      </c>
      <c r="B10402" t="s">
        <v>593</v>
      </c>
      <c r="C10402" t="s">
        <v>8</v>
      </c>
      <c r="D10402" t="s">
        <v>2410</v>
      </c>
      <c r="E10402">
        <v>0</v>
      </c>
    </row>
    <row r="10403" spans="1:5" x14ac:dyDescent="0.3">
      <c r="A10403">
        <v>72170009</v>
      </c>
      <c r="B10403" t="s">
        <v>593</v>
      </c>
      <c r="C10403" t="s">
        <v>8</v>
      </c>
      <c r="D10403" t="s">
        <v>2411</v>
      </c>
      <c r="E10403">
        <v>-1</v>
      </c>
    </row>
    <row r="10404" spans="1:5" x14ac:dyDescent="0.3">
      <c r="A10404">
        <v>72170009</v>
      </c>
      <c r="B10404" t="s">
        <v>593</v>
      </c>
      <c r="C10404" t="s">
        <v>8</v>
      </c>
      <c r="D10404" t="s">
        <v>2412</v>
      </c>
      <c r="E10404">
        <v>0</v>
      </c>
    </row>
    <row r="10405" spans="1:5" x14ac:dyDescent="0.3">
      <c r="A10405">
        <v>72170009</v>
      </c>
      <c r="B10405" t="s">
        <v>593</v>
      </c>
      <c r="C10405" t="s">
        <v>8</v>
      </c>
      <c r="D10405" t="s">
        <v>2413</v>
      </c>
      <c r="E10405">
        <v>0</v>
      </c>
    </row>
    <row r="10406" spans="1:5" x14ac:dyDescent="0.3">
      <c r="A10406">
        <v>67300022</v>
      </c>
      <c r="B10406" t="s">
        <v>595</v>
      </c>
      <c r="C10406" t="s">
        <v>8</v>
      </c>
      <c r="D10406" t="s">
        <v>2378</v>
      </c>
      <c r="E10406">
        <v>0</v>
      </c>
    </row>
    <row r="10407" spans="1:5" x14ac:dyDescent="0.3">
      <c r="A10407">
        <v>67300022</v>
      </c>
      <c r="B10407" t="s">
        <v>595</v>
      </c>
      <c r="C10407" t="s">
        <v>8</v>
      </c>
      <c r="D10407" t="s">
        <v>2379</v>
      </c>
      <c r="E10407">
        <v>0</v>
      </c>
    </row>
    <row r="10408" spans="1:5" x14ac:dyDescent="0.3">
      <c r="A10408">
        <v>67300022</v>
      </c>
      <c r="B10408" t="s">
        <v>595</v>
      </c>
      <c r="C10408" t="s">
        <v>8</v>
      </c>
      <c r="D10408" t="s">
        <v>2380</v>
      </c>
      <c r="E10408">
        <v>-1</v>
      </c>
    </row>
    <row r="10409" spans="1:5" x14ac:dyDescent="0.3">
      <c r="A10409">
        <v>67300022</v>
      </c>
      <c r="B10409" t="s">
        <v>595</v>
      </c>
      <c r="C10409" t="s">
        <v>8</v>
      </c>
      <c r="D10409" t="s">
        <v>2381</v>
      </c>
      <c r="E10409">
        <v>-1</v>
      </c>
    </row>
    <row r="10410" spans="1:5" x14ac:dyDescent="0.3">
      <c r="A10410">
        <v>67300022</v>
      </c>
      <c r="B10410" t="s">
        <v>595</v>
      </c>
      <c r="C10410" t="s">
        <v>8</v>
      </c>
      <c r="D10410" t="s">
        <v>2382</v>
      </c>
      <c r="E10410">
        <v>0</v>
      </c>
    </row>
    <row r="10411" spans="1:5" x14ac:dyDescent="0.3">
      <c r="A10411">
        <v>67300022</v>
      </c>
      <c r="B10411" t="s">
        <v>595</v>
      </c>
      <c r="C10411" t="s">
        <v>8</v>
      </c>
      <c r="D10411" t="s">
        <v>2383</v>
      </c>
      <c r="E10411">
        <v>0</v>
      </c>
    </row>
    <row r="10412" spans="1:5" x14ac:dyDescent="0.3">
      <c r="A10412">
        <v>67300022</v>
      </c>
      <c r="B10412" t="s">
        <v>595</v>
      </c>
      <c r="C10412" t="s">
        <v>8</v>
      </c>
      <c r="D10412" t="s">
        <v>2384</v>
      </c>
      <c r="E10412">
        <v>0</v>
      </c>
    </row>
    <row r="10413" spans="1:5" x14ac:dyDescent="0.3">
      <c r="A10413">
        <v>67300022</v>
      </c>
      <c r="B10413" t="s">
        <v>595</v>
      </c>
      <c r="C10413" t="s">
        <v>8</v>
      </c>
      <c r="D10413" t="s">
        <v>2385</v>
      </c>
      <c r="E10413">
        <v>0</v>
      </c>
    </row>
    <row r="10414" spans="1:5" x14ac:dyDescent="0.3">
      <c r="A10414">
        <v>67300022</v>
      </c>
      <c r="B10414" t="s">
        <v>595</v>
      </c>
      <c r="C10414" t="s">
        <v>8</v>
      </c>
      <c r="D10414" t="s">
        <v>2386</v>
      </c>
      <c r="E10414">
        <v>0</v>
      </c>
    </row>
    <row r="10415" spans="1:5" x14ac:dyDescent="0.3">
      <c r="A10415">
        <v>67300022</v>
      </c>
      <c r="B10415" t="s">
        <v>595</v>
      </c>
      <c r="C10415" t="s">
        <v>8</v>
      </c>
      <c r="D10415" t="s">
        <v>2387</v>
      </c>
      <c r="E10415">
        <v>0</v>
      </c>
    </row>
    <row r="10416" spans="1:5" x14ac:dyDescent="0.3">
      <c r="A10416">
        <v>67300022</v>
      </c>
      <c r="B10416" t="s">
        <v>595</v>
      </c>
      <c r="C10416" t="s">
        <v>8</v>
      </c>
      <c r="D10416" t="s">
        <v>2388</v>
      </c>
      <c r="E10416">
        <v>0</v>
      </c>
    </row>
    <row r="10417" spans="1:5" x14ac:dyDescent="0.3">
      <c r="A10417">
        <v>67300022</v>
      </c>
      <c r="B10417" t="s">
        <v>595</v>
      </c>
      <c r="C10417" t="s">
        <v>8</v>
      </c>
      <c r="D10417" t="s">
        <v>2389</v>
      </c>
      <c r="E10417">
        <v>0</v>
      </c>
    </row>
    <row r="10418" spans="1:5" x14ac:dyDescent="0.3">
      <c r="A10418">
        <v>67300022</v>
      </c>
      <c r="B10418" t="s">
        <v>595</v>
      </c>
      <c r="C10418" t="s">
        <v>8</v>
      </c>
      <c r="D10418" t="s">
        <v>2390</v>
      </c>
      <c r="E10418">
        <v>-3</v>
      </c>
    </row>
    <row r="10419" spans="1:5" x14ac:dyDescent="0.3">
      <c r="A10419">
        <v>67300022</v>
      </c>
      <c r="B10419" t="s">
        <v>595</v>
      </c>
      <c r="C10419" t="s">
        <v>8</v>
      </c>
      <c r="D10419" t="s">
        <v>2391</v>
      </c>
      <c r="E10419">
        <v>-10</v>
      </c>
    </row>
    <row r="10420" spans="1:5" x14ac:dyDescent="0.3">
      <c r="A10420">
        <v>67300022</v>
      </c>
      <c r="B10420" t="s">
        <v>595</v>
      </c>
      <c r="C10420" t="s">
        <v>8</v>
      </c>
      <c r="D10420" t="s">
        <v>2392</v>
      </c>
      <c r="E10420">
        <v>0</v>
      </c>
    </row>
    <row r="10421" spans="1:5" x14ac:dyDescent="0.3">
      <c r="A10421">
        <v>67300022</v>
      </c>
      <c r="B10421" t="s">
        <v>595</v>
      </c>
      <c r="C10421" t="s">
        <v>8</v>
      </c>
      <c r="D10421" t="s">
        <v>2393</v>
      </c>
      <c r="E10421">
        <v>0</v>
      </c>
    </row>
    <row r="10422" spans="1:5" x14ac:dyDescent="0.3">
      <c r="A10422">
        <v>67300022</v>
      </c>
      <c r="B10422" t="s">
        <v>595</v>
      </c>
      <c r="C10422" t="s">
        <v>8</v>
      </c>
      <c r="D10422" t="s">
        <v>2394</v>
      </c>
      <c r="E10422">
        <v>0</v>
      </c>
    </row>
    <row r="10423" spans="1:5" x14ac:dyDescent="0.3">
      <c r="A10423">
        <v>67300022</v>
      </c>
      <c r="B10423" t="s">
        <v>595</v>
      </c>
      <c r="C10423" t="s">
        <v>8</v>
      </c>
      <c r="D10423" t="s">
        <v>2395</v>
      </c>
      <c r="E10423">
        <v>0</v>
      </c>
    </row>
    <row r="10424" spans="1:5" x14ac:dyDescent="0.3">
      <c r="A10424">
        <v>67300022</v>
      </c>
      <c r="B10424" t="s">
        <v>595</v>
      </c>
      <c r="C10424" t="s">
        <v>8</v>
      </c>
      <c r="D10424" t="s">
        <v>2396</v>
      </c>
      <c r="E10424">
        <v>-2</v>
      </c>
    </row>
    <row r="10425" spans="1:5" x14ac:dyDescent="0.3">
      <c r="A10425">
        <v>67300022</v>
      </c>
      <c r="B10425" t="s">
        <v>595</v>
      </c>
      <c r="C10425" t="s">
        <v>8</v>
      </c>
      <c r="D10425" t="s">
        <v>2397</v>
      </c>
      <c r="E10425">
        <v>0</v>
      </c>
    </row>
    <row r="10426" spans="1:5" x14ac:dyDescent="0.3">
      <c r="A10426">
        <v>67300022</v>
      </c>
      <c r="B10426" t="s">
        <v>595</v>
      </c>
      <c r="C10426" t="s">
        <v>8</v>
      </c>
      <c r="D10426" t="s">
        <v>2398</v>
      </c>
      <c r="E10426">
        <v>-1</v>
      </c>
    </row>
    <row r="10427" spans="1:5" x14ac:dyDescent="0.3">
      <c r="A10427">
        <v>67300022</v>
      </c>
      <c r="B10427" t="s">
        <v>595</v>
      </c>
      <c r="C10427" t="s">
        <v>8</v>
      </c>
      <c r="D10427" t="s">
        <v>2399</v>
      </c>
      <c r="E10427">
        <v>0</v>
      </c>
    </row>
    <row r="10428" spans="1:5" x14ac:dyDescent="0.3">
      <c r="A10428">
        <v>67300022</v>
      </c>
      <c r="B10428" t="s">
        <v>595</v>
      </c>
      <c r="C10428" t="s">
        <v>8</v>
      </c>
      <c r="D10428" t="s">
        <v>2400</v>
      </c>
      <c r="E10428">
        <v>0</v>
      </c>
    </row>
    <row r="10429" spans="1:5" x14ac:dyDescent="0.3">
      <c r="A10429">
        <v>67300022</v>
      </c>
      <c r="B10429" t="s">
        <v>595</v>
      </c>
      <c r="C10429" t="s">
        <v>8</v>
      </c>
      <c r="D10429" t="s">
        <v>2401</v>
      </c>
      <c r="E10429">
        <v>0</v>
      </c>
    </row>
    <row r="10430" spans="1:5" x14ac:dyDescent="0.3">
      <c r="A10430">
        <v>67300022</v>
      </c>
      <c r="B10430" t="s">
        <v>595</v>
      </c>
      <c r="C10430" t="s">
        <v>8</v>
      </c>
      <c r="D10430" t="s">
        <v>2402</v>
      </c>
      <c r="E10430">
        <v>-1</v>
      </c>
    </row>
    <row r="10431" spans="1:5" x14ac:dyDescent="0.3">
      <c r="A10431">
        <v>67300022</v>
      </c>
      <c r="B10431" t="s">
        <v>595</v>
      </c>
      <c r="C10431" t="s">
        <v>8</v>
      </c>
      <c r="D10431" t="s">
        <v>2403</v>
      </c>
      <c r="E10431">
        <v>0</v>
      </c>
    </row>
    <row r="10432" spans="1:5" x14ac:dyDescent="0.3">
      <c r="A10432">
        <v>67300022</v>
      </c>
      <c r="B10432" t="s">
        <v>595</v>
      </c>
      <c r="C10432" t="s">
        <v>8</v>
      </c>
      <c r="D10432" t="s">
        <v>2404</v>
      </c>
      <c r="E10432">
        <v>0</v>
      </c>
    </row>
    <row r="10433" spans="1:5" x14ac:dyDescent="0.3">
      <c r="A10433">
        <v>67300022</v>
      </c>
      <c r="B10433" t="s">
        <v>595</v>
      </c>
      <c r="C10433" t="s">
        <v>8</v>
      </c>
      <c r="D10433" t="s">
        <v>2405</v>
      </c>
      <c r="E10433">
        <v>0</v>
      </c>
    </row>
    <row r="10434" spans="1:5" x14ac:dyDescent="0.3">
      <c r="A10434">
        <v>67300022</v>
      </c>
      <c r="B10434" t="s">
        <v>595</v>
      </c>
      <c r="C10434" t="s">
        <v>8</v>
      </c>
      <c r="D10434" t="s">
        <v>2406</v>
      </c>
      <c r="E10434">
        <v>0</v>
      </c>
    </row>
    <row r="10435" spans="1:5" x14ac:dyDescent="0.3">
      <c r="A10435">
        <v>67300022</v>
      </c>
      <c r="B10435" t="s">
        <v>595</v>
      </c>
      <c r="C10435" t="s">
        <v>8</v>
      </c>
      <c r="D10435" t="s">
        <v>2407</v>
      </c>
      <c r="E10435">
        <v>0</v>
      </c>
    </row>
    <row r="10436" spans="1:5" x14ac:dyDescent="0.3">
      <c r="A10436">
        <v>67300022</v>
      </c>
      <c r="B10436" t="s">
        <v>595</v>
      </c>
      <c r="C10436" t="s">
        <v>8</v>
      </c>
      <c r="D10436" t="s">
        <v>2408</v>
      </c>
      <c r="E10436">
        <v>0</v>
      </c>
    </row>
    <row r="10437" spans="1:5" x14ac:dyDescent="0.3">
      <c r="A10437">
        <v>67300022</v>
      </c>
      <c r="B10437" t="s">
        <v>595</v>
      </c>
      <c r="C10437" t="s">
        <v>8</v>
      </c>
      <c r="D10437" t="s">
        <v>2409</v>
      </c>
      <c r="E10437">
        <v>0</v>
      </c>
    </row>
    <row r="10438" spans="1:5" x14ac:dyDescent="0.3">
      <c r="A10438">
        <v>67300022</v>
      </c>
      <c r="B10438" t="s">
        <v>595</v>
      </c>
      <c r="C10438" t="s">
        <v>8</v>
      </c>
      <c r="D10438" t="s">
        <v>2410</v>
      </c>
      <c r="E10438">
        <v>0</v>
      </c>
    </row>
    <row r="10439" spans="1:5" x14ac:dyDescent="0.3">
      <c r="A10439">
        <v>67300022</v>
      </c>
      <c r="B10439" t="s">
        <v>595</v>
      </c>
      <c r="C10439" t="s">
        <v>8</v>
      </c>
      <c r="D10439" t="s">
        <v>2411</v>
      </c>
      <c r="E10439">
        <v>0</v>
      </c>
    </row>
    <row r="10440" spans="1:5" x14ac:dyDescent="0.3">
      <c r="A10440">
        <v>67300022</v>
      </c>
      <c r="B10440" t="s">
        <v>595</v>
      </c>
      <c r="C10440" t="s">
        <v>8</v>
      </c>
      <c r="D10440" t="s">
        <v>2412</v>
      </c>
      <c r="E10440">
        <v>0</v>
      </c>
    </row>
    <row r="10441" spans="1:5" x14ac:dyDescent="0.3">
      <c r="A10441">
        <v>67300022</v>
      </c>
      <c r="B10441" t="s">
        <v>595</v>
      </c>
      <c r="C10441" t="s">
        <v>8</v>
      </c>
      <c r="D10441" t="s">
        <v>2413</v>
      </c>
      <c r="E10441">
        <v>0</v>
      </c>
    </row>
    <row r="10442" spans="1:5" x14ac:dyDescent="0.3">
      <c r="A10442">
        <v>65030004</v>
      </c>
      <c r="B10442" t="s">
        <v>597</v>
      </c>
      <c r="C10442" t="s">
        <v>8</v>
      </c>
      <c r="D10442" t="s">
        <v>2378</v>
      </c>
      <c r="E10442">
        <v>-4</v>
      </c>
    </row>
    <row r="10443" spans="1:5" x14ac:dyDescent="0.3">
      <c r="A10443">
        <v>65030004</v>
      </c>
      <c r="B10443" t="s">
        <v>597</v>
      </c>
      <c r="C10443" t="s">
        <v>8</v>
      </c>
      <c r="D10443" t="s">
        <v>2379</v>
      </c>
      <c r="E10443">
        <v>-3</v>
      </c>
    </row>
    <row r="10444" spans="1:5" x14ac:dyDescent="0.3">
      <c r="A10444">
        <v>65030004</v>
      </c>
      <c r="B10444" t="s">
        <v>597</v>
      </c>
      <c r="C10444" t="s">
        <v>8</v>
      </c>
      <c r="D10444" t="s">
        <v>2380</v>
      </c>
      <c r="E10444">
        <v>0</v>
      </c>
    </row>
    <row r="10445" spans="1:5" x14ac:dyDescent="0.3">
      <c r="A10445">
        <v>65030004</v>
      </c>
      <c r="B10445" t="s">
        <v>597</v>
      </c>
      <c r="C10445" t="s">
        <v>8</v>
      </c>
      <c r="D10445" t="s">
        <v>2381</v>
      </c>
      <c r="E10445">
        <v>0</v>
      </c>
    </row>
    <row r="10446" spans="1:5" x14ac:dyDescent="0.3">
      <c r="A10446">
        <v>65030004</v>
      </c>
      <c r="B10446" t="s">
        <v>597</v>
      </c>
      <c r="C10446" t="s">
        <v>8</v>
      </c>
      <c r="D10446" t="s">
        <v>2382</v>
      </c>
      <c r="E10446">
        <v>0</v>
      </c>
    </row>
    <row r="10447" spans="1:5" x14ac:dyDescent="0.3">
      <c r="A10447">
        <v>65030004</v>
      </c>
      <c r="B10447" t="s">
        <v>597</v>
      </c>
      <c r="C10447" t="s">
        <v>8</v>
      </c>
      <c r="D10447" t="s">
        <v>2383</v>
      </c>
      <c r="E10447">
        <v>0</v>
      </c>
    </row>
    <row r="10448" spans="1:5" x14ac:dyDescent="0.3">
      <c r="A10448">
        <v>65030004</v>
      </c>
      <c r="B10448" t="s">
        <v>597</v>
      </c>
      <c r="C10448" t="s">
        <v>8</v>
      </c>
      <c r="D10448" t="s">
        <v>2384</v>
      </c>
      <c r="E10448">
        <v>0</v>
      </c>
    </row>
    <row r="10449" spans="1:5" x14ac:dyDescent="0.3">
      <c r="A10449">
        <v>65030004</v>
      </c>
      <c r="B10449" t="s">
        <v>597</v>
      </c>
      <c r="C10449" t="s">
        <v>8</v>
      </c>
      <c r="D10449" t="s">
        <v>2385</v>
      </c>
      <c r="E10449">
        <v>-3</v>
      </c>
    </row>
    <row r="10450" spans="1:5" x14ac:dyDescent="0.3">
      <c r="A10450">
        <v>65030004</v>
      </c>
      <c r="B10450" t="s">
        <v>597</v>
      </c>
      <c r="C10450" t="s">
        <v>8</v>
      </c>
      <c r="D10450" t="s">
        <v>2386</v>
      </c>
      <c r="E10450">
        <v>-1</v>
      </c>
    </row>
    <row r="10451" spans="1:5" x14ac:dyDescent="0.3">
      <c r="A10451">
        <v>65030004</v>
      </c>
      <c r="B10451" t="s">
        <v>597</v>
      </c>
      <c r="C10451" t="s">
        <v>8</v>
      </c>
      <c r="D10451" t="s">
        <v>2387</v>
      </c>
      <c r="E10451">
        <v>-5</v>
      </c>
    </row>
    <row r="10452" spans="1:5" x14ac:dyDescent="0.3">
      <c r="A10452">
        <v>65030004</v>
      </c>
      <c r="B10452" t="s">
        <v>597</v>
      </c>
      <c r="C10452" t="s">
        <v>8</v>
      </c>
      <c r="D10452" t="s">
        <v>2388</v>
      </c>
      <c r="E10452">
        <v>0</v>
      </c>
    </row>
    <row r="10453" spans="1:5" x14ac:dyDescent="0.3">
      <c r="A10453">
        <v>65030004</v>
      </c>
      <c r="B10453" t="s">
        <v>597</v>
      </c>
      <c r="C10453" t="s">
        <v>8</v>
      </c>
      <c r="D10453" t="s">
        <v>2389</v>
      </c>
      <c r="E10453">
        <v>0</v>
      </c>
    </row>
    <row r="10454" spans="1:5" x14ac:dyDescent="0.3">
      <c r="A10454">
        <v>65030004</v>
      </c>
      <c r="B10454" t="s">
        <v>597</v>
      </c>
      <c r="C10454" t="s">
        <v>8</v>
      </c>
      <c r="D10454" t="s">
        <v>2390</v>
      </c>
      <c r="E10454">
        <v>0</v>
      </c>
    </row>
    <row r="10455" spans="1:5" x14ac:dyDescent="0.3">
      <c r="A10455">
        <v>65030004</v>
      </c>
      <c r="B10455" t="s">
        <v>597</v>
      </c>
      <c r="C10455" t="s">
        <v>8</v>
      </c>
      <c r="D10455" t="s">
        <v>2391</v>
      </c>
      <c r="E10455">
        <v>0</v>
      </c>
    </row>
    <row r="10456" spans="1:5" x14ac:dyDescent="0.3">
      <c r="A10456">
        <v>65030004</v>
      </c>
      <c r="B10456" t="s">
        <v>597</v>
      </c>
      <c r="C10456" t="s">
        <v>8</v>
      </c>
      <c r="D10456" t="s">
        <v>2392</v>
      </c>
      <c r="E10456">
        <v>-2</v>
      </c>
    </row>
    <row r="10457" spans="1:5" x14ac:dyDescent="0.3">
      <c r="A10457">
        <v>65030004</v>
      </c>
      <c r="B10457" t="s">
        <v>597</v>
      </c>
      <c r="C10457" t="s">
        <v>8</v>
      </c>
      <c r="D10457" t="s">
        <v>2393</v>
      </c>
      <c r="E10457">
        <v>0</v>
      </c>
    </row>
    <row r="10458" spans="1:5" x14ac:dyDescent="0.3">
      <c r="A10458">
        <v>65030004</v>
      </c>
      <c r="B10458" t="s">
        <v>597</v>
      </c>
      <c r="C10458" t="s">
        <v>8</v>
      </c>
      <c r="D10458" t="s">
        <v>2394</v>
      </c>
      <c r="E10458">
        <v>0</v>
      </c>
    </row>
    <row r="10459" spans="1:5" x14ac:dyDescent="0.3">
      <c r="A10459">
        <v>65030004</v>
      </c>
      <c r="B10459" t="s">
        <v>597</v>
      </c>
      <c r="C10459" t="s">
        <v>8</v>
      </c>
      <c r="D10459" t="s">
        <v>2395</v>
      </c>
      <c r="E10459">
        <v>0</v>
      </c>
    </row>
    <row r="10460" spans="1:5" x14ac:dyDescent="0.3">
      <c r="A10460">
        <v>65030004</v>
      </c>
      <c r="B10460" t="s">
        <v>597</v>
      </c>
      <c r="C10460" t="s">
        <v>8</v>
      </c>
      <c r="D10460" t="s">
        <v>2396</v>
      </c>
      <c r="E10460">
        <v>-4</v>
      </c>
    </row>
    <row r="10461" spans="1:5" x14ac:dyDescent="0.3">
      <c r="A10461">
        <v>65030004</v>
      </c>
      <c r="B10461" t="s">
        <v>597</v>
      </c>
      <c r="C10461" t="s">
        <v>8</v>
      </c>
      <c r="D10461" t="s">
        <v>2397</v>
      </c>
      <c r="E10461">
        <v>-5</v>
      </c>
    </row>
    <row r="10462" spans="1:5" x14ac:dyDescent="0.3">
      <c r="A10462">
        <v>65030004</v>
      </c>
      <c r="B10462" t="s">
        <v>597</v>
      </c>
      <c r="C10462" t="s">
        <v>8</v>
      </c>
      <c r="D10462" t="s">
        <v>2398</v>
      </c>
      <c r="E10462">
        <v>0</v>
      </c>
    </row>
    <row r="10463" spans="1:5" x14ac:dyDescent="0.3">
      <c r="A10463">
        <v>65030004</v>
      </c>
      <c r="B10463" t="s">
        <v>597</v>
      </c>
      <c r="C10463" t="s">
        <v>8</v>
      </c>
      <c r="D10463" t="s">
        <v>2399</v>
      </c>
      <c r="E10463">
        <v>0</v>
      </c>
    </row>
    <row r="10464" spans="1:5" x14ac:dyDescent="0.3">
      <c r="A10464">
        <v>65030004</v>
      </c>
      <c r="B10464" t="s">
        <v>597</v>
      </c>
      <c r="C10464" t="s">
        <v>8</v>
      </c>
      <c r="D10464" t="s">
        <v>2400</v>
      </c>
      <c r="E10464">
        <v>0</v>
      </c>
    </row>
    <row r="10465" spans="1:5" x14ac:dyDescent="0.3">
      <c r="A10465">
        <v>65030004</v>
      </c>
      <c r="B10465" t="s">
        <v>597</v>
      </c>
      <c r="C10465" t="s">
        <v>8</v>
      </c>
      <c r="D10465" t="s">
        <v>2401</v>
      </c>
      <c r="E10465">
        <v>0</v>
      </c>
    </row>
    <row r="10466" spans="1:5" x14ac:dyDescent="0.3">
      <c r="A10466">
        <v>65030004</v>
      </c>
      <c r="B10466" t="s">
        <v>597</v>
      </c>
      <c r="C10466" t="s">
        <v>8</v>
      </c>
      <c r="D10466" t="s">
        <v>2402</v>
      </c>
      <c r="E10466">
        <v>0</v>
      </c>
    </row>
    <row r="10467" spans="1:5" x14ac:dyDescent="0.3">
      <c r="A10467">
        <v>65030004</v>
      </c>
      <c r="B10467" t="s">
        <v>597</v>
      </c>
      <c r="C10467" t="s">
        <v>8</v>
      </c>
      <c r="D10467" t="s">
        <v>2403</v>
      </c>
      <c r="E10467">
        <v>0</v>
      </c>
    </row>
    <row r="10468" spans="1:5" x14ac:dyDescent="0.3">
      <c r="A10468">
        <v>65030004</v>
      </c>
      <c r="B10468" t="s">
        <v>597</v>
      </c>
      <c r="C10468" t="s">
        <v>8</v>
      </c>
      <c r="D10468" t="s">
        <v>2404</v>
      </c>
      <c r="E10468">
        <v>0</v>
      </c>
    </row>
    <row r="10469" spans="1:5" x14ac:dyDescent="0.3">
      <c r="A10469">
        <v>65030004</v>
      </c>
      <c r="B10469" t="s">
        <v>597</v>
      </c>
      <c r="C10469" t="s">
        <v>8</v>
      </c>
      <c r="D10469" t="s">
        <v>2405</v>
      </c>
      <c r="E10469">
        <v>-1</v>
      </c>
    </row>
    <row r="10470" spans="1:5" x14ac:dyDescent="0.3">
      <c r="A10470">
        <v>65030004</v>
      </c>
      <c r="B10470" t="s">
        <v>597</v>
      </c>
      <c r="C10470" t="s">
        <v>8</v>
      </c>
      <c r="D10470" t="s">
        <v>2406</v>
      </c>
      <c r="E10470">
        <v>0</v>
      </c>
    </row>
    <row r="10471" spans="1:5" x14ac:dyDescent="0.3">
      <c r="A10471">
        <v>65030004</v>
      </c>
      <c r="B10471" t="s">
        <v>597</v>
      </c>
      <c r="C10471" t="s">
        <v>8</v>
      </c>
      <c r="D10471" t="s">
        <v>2407</v>
      </c>
      <c r="E10471">
        <v>-4</v>
      </c>
    </row>
    <row r="10472" spans="1:5" x14ac:dyDescent="0.3">
      <c r="A10472">
        <v>65030004</v>
      </c>
      <c r="B10472" t="s">
        <v>597</v>
      </c>
      <c r="C10472" t="s">
        <v>8</v>
      </c>
      <c r="D10472" t="s">
        <v>2408</v>
      </c>
      <c r="E10472">
        <v>0</v>
      </c>
    </row>
    <row r="10473" spans="1:5" x14ac:dyDescent="0.3">
      <c r="A10473">
        <v>65030004</v>
      </c>
      <c r="B10473" t="s">
        <v>597</v>
      </c>
      <c r="C10473" t="s">
        <v>8</v>
      </c>
      <c r="D10473" t="s">
        <v>2409</v>
      </c>
      <c r="E10473">
        <v>-4</v>
      </c>
    </row>
    <row r="10474" spans="1:5" x14ac:dyDescent="0.3">
      <c r="A10474">
        <v>65030004</v>
      </c>
      <c r="B10474" t="s">
        <v>597</v>
      </c>
      <c r="C10474" t="s">
        <v>8</v>
      </c>
      <c r="D10474" t="s">
        <v>2410</v>
      </c>
      <c r="E10474">
        <v>0</v>
      </c>
    </row>
    <row r="10475" spans="1:5" x14ac:dyDescent="0.3">
      <c r="A10475">
        <v>65030004</v>
      </c>
      <c r="B10475" t="s">
        <v>597</v>
      </c>
      <c r="C10475" t="s">
        <v>8</v>
      </c>
      <c r="D10475" t="s">
        <v>2411</v>
      </c>
      <c r="E10475">
        <v>-1</v>
      </c>
    </row>
    <row r="10476" spans="1:5" x14ac:dyDescent="0.3">
      <c r="A10476">
        <v>65030004</v>
      </c>
      <c r="B10476" t="s">
        <v>597</v>
      </c>
      <c r="C10476" t="s">
        <v>8</v>
      </c>
      <c r="D10476" t="s">
        <v>2412</v>
      </c>
      <c r="E10476">
        <v>0</v>
      </c>
    </row>
    <row r="10477" spans="1:5" x14ac:dyDescent="0.3">
      <c r="A10477">
        <v>65030004</v>
      </c>
      <c r="B10477" t="s">
        <v>597</v>
      </c>
      <c r="C10477" t="s">
        <v>8</v>
      </c>
      <c r="D10477" t="s">
        <v>2413</v>
      </c>
      <c r="E10477">
        <v>0</v>
      </c>
    </row>
    <row r="10478" spans="1:5" x14ac:dyDescent="0.3">
      <c r="A10478">
        <v>23400007</v>
      </c>
      <c r="B10478" t="s">
        <v>599</v>
      </c>
      <c r="C10478" t="s">
        <v>8</v>
      </c>
      <c r="D10478" t="s">
        <v>2378</v>
      </c>
      <c r="E10478">
        <v>0</v>
      </c>
    </row>
    <row r="10479" spans="1:5" x14ac:dyDescent="0.3">
      <c r="A10479">
        <v>23400007</v>
      </c>
      <c r="B10479" t="s">
        <v>599</v>
      </c>
      <c r="C10479" t="s">
        <v>8</v>
      </c>
      <c r="D10479" t="s">
        <v>2379</v>
      </c>
      <c r="E10479">
        <v>-1</v>
      </c>
    </row>
    <row r="10480" spans="1:5" x14ac:dyDescent="0.3">
      <c r="A10480">
        <v>23400007</v>
      </c>
      <c r="B10480" t="s">
        <v>599</v>
      </c>
      <c r="C10480" t="s">
        <v>8</v>
      </c>
      <c r="D10480" t="s">
        <v>2380</v>
      </c>
      <c r="E10480">
        <v>0</v>
      </c>
    </row>
    <row r="10481" spans="1:5" x14ac:dyDescent="0.3">
      <c r="A10481">
        <v>23400007</v>
      </c>
      <c r="B10481" t="s">
        <v>599</v>
      </c>
      <c r="C10481" t="s">
        <v>8</v>
      </c>
      <c r="D10481" t="s">
        <v>2381</v>
      </c>
      <c r="E10481">
        <v>0</v>
      </c>
    </row>
    <row r="10482" spans="1:5" x14ac:dyDescent="0.3">
      <c r="A10482">
        <v>23400007</v>
      </c>
      <c r="B10482" t="s">
        <v>599</v>
      </c>
      <c r="C10482" t="s">
        <v>8</v>
      </c>
      <c r="D10482" t="s">
        <v>2382</v>
      </c>
      <c r="E10482">
        <v>-2</v>
      </c>
    </row>
    <row r="10483" spans="1:5" x14ac:dyDescent="0.3">
      <c r="A10483">
        <v>23400007</v>
      </c>
      <c r="B10483" t="s">
        <v>599</v>
      </c>
      <c r="C10483" t="s">
        <v>8</v>
      </c>
      <c r="D10483" t="s">
        <v>2383</v>
      </c>
      <c r="E10483">
        <v>0</v>
      </c>
    </row>
    <row r="10484" spans="1:5" x14ac:dyDescent="0.3">
      <c r="A10484">
        <v>23400007</v>
      </c>
      <c r="B10484" t="s">
        <v>599</v>
      </c>
      <c r="C10484" t="s">
        <v>8</v>
      </c>
      <c r="D10484" t="s">
        <v>2384</v>
      </c>
      <c r="E10484">
        <v>0</v>
      </c>
    </row>
    <row r="10485" spans="1:5" x14ac:dyDescent="0.3">
      <c r="A10485">
        <v>23400007</v>
      </c>
      <c r="B10485" t="s">
        <v>599</v>
      </c>
      <c r="C10485" t="s">
        <v>8</v>
      </c>
      <c r="D10485" t="s">
        <v>2385</v>
      </c>
      <c r="E10485">
        <v>-2</v>
      </c>
    </row>
    <row r="10486" spans="1:5" x14ac:dyDescent="0.3">
      <c r="A10486">
        <v>23400007</v>
      </c>
      <c r="B10486" t="s">
        <v>599</v>
      </c>
      <c r="C10486" t="s">
        <v>8</v>
      </c>
      <c r="D10486" t="s">
        <v>2386</v>
      </c>
      <c r="E10486">
        <v>0</v>
      </c>
    </row>
    <row r="10487" spans="1:5" x14ac:dyDescent="0.3">
      <c r="A10487">
        <v>23400007</v>
      </c>
      <c r="B10487" t="s">
        <v>599</v>
      </c>
      <c r="C10487" t="s">
        <v>8</v>
      </c>
      <c r="D10487" t="s">
        <v>2387</v>
      </c>
      <c r="E10487">
        <v>0</v>
      </c>
    </row>
    <row r="10488" spans="1:5" x14ac:dyDescent="0.3">
      <c r="A10488">
        <v>23400007</v>
      </c>
      <c r="B10488" t="s">
        <v>599</v>
      </c>
      <c r="C10488" t="s">
        <v>8</v>
      </c>
      <c r="D10488" t="s">
        <v>2388</v>
      </c>
      <c r="E10488">
        <v>0</v>
      </c>
    </row>
    <row r="10489" spans="1:5" x14ac:dyDescent="0.3">
      <c r="A10489">
        <v>23400007</v>
      </c>
      <c r="B10489" t="s">
        <v>599</v>
      </c>
      <c r="C10489" t="s">
        <v>8</v>
      </c>
      <c r="D10489" t="s">
        <v>2389</v>
      </c>
      <c r="E10489">
        <v>0</v>
      </c>
    </row>
    <row r="10490" spans="1:5" x14ac:dyDescent="0.3">
      <c r="A10490">
        <v>23400007</v>
      </c>
      <c r="B10490" t="s">
        <v>599</v>
      </c>
      <c r="C10490" t="s">
        <v>8</v>
      </c>
      <c r="D10490" t="s">
        <v>2390</v>
      </c>
      <c r="E10490">
        <v>0</v>
      </c>
    </row>
    <row r="10491" spans="1:5" x14ac:dyDescent="0.3">
      <c r="A10491">
        <v>23400007</v>
      </c>
      <c r="B10491" t="s">
        <v>599</v>
      </c>
      <c r="C10491" t="s">
        <v>8</v>
      </c>
      <c r="D10491" t="s">
        <v>2391</v>
      </c>
      <c r="E10491">
        <v>-1</v>
      </c>
    </row>
    <row r="10492" spans="1:5" x14ac:dyDescent="0.3">
      <c r="A10492">
        <v>23400007</v>
      </c>
      <c r="B10492" t="s">
        <v>599</v>
      </c>
      <c r="C10492" t="s">
        <v>8</v>
      </c>
      <c r="D10492" t="s">
        <v>2392</v>
      </c>
      <c r="E10492">
        <v>0</v>
      </c>
    </row>
    <row r="10493" spans="1:5" x14ac:dyDescent="0.3">
      <c r="A10493">
        <v>23400007</v>
      </c>
      <c r="B10493" t="s">
        <v>599</v>
      </c>
      <c r="C10493" t="s">
        <v>8</v>
      </c>
      <c r="D10493" t="s">
        <v>2393</v>
      </c>
      <c r="E10493">
        <v>-1</v>
      </c>
    </row>
    <row r="10494" spans="1:5" x14ac:dyDescent="0.3">
      <c r="A10494">
        <v>23400007</v>
      </c>
      <c r="B10494" t="s">
        <v>599</v>
      </c>
      <c r="C10494" t="s">
        <v>8</v>
      </c>
      <c r="D10494" t="s">
        <v>2394</v>
      </c>
      <c r="E10494">
        <v>-8</v>
      </c>
    </row>
    <row r="10495" spans="1:5" x14ac:dyDescent="0.3">
      <c r="A10495">
        <v>23400007</v>
      </c>
      <c r="B10495" t="s">
        <v>599</v>
      </c>
      <c r="C10495" t="s">
        <v>8</v>
      </c>
      <c r="D10495" t="s">
        <v>2395</v>
      </c>
      <c r="E10495">
        <v>-1</v>
      </c>
    </row>
    <row r="10496" spans="1:5" x14ac:dyDescent="0.3">
      <c r="A10496">
        <v>23400007</v>
      </c>
      <c r="B10496" t="s">
        <v>599</v>
      </c>
      <c r="C10496" t="s">
        <v>8</v>
      </c>
      <c r="D10496" t="s">
        <v>2396</v>
      </c>
      <c r="E10496">
        <v>-3</v>
      </c>
    </row>
    <row r="10497" spans="1:5" x14ac:dyDescent="0.3">
      <c r="A10497">
        <v>23400007</v>
      </c>
      <c r="B10497" t="s">
        <v>599</v>
      </c>
      <c r="C10497" t="s">
        <v>8</v>
      </c>
      <c r="D10497" t="s">
        <v>2397</v>
      </c>
      <c r="E10497">
        <v>0</v>
      </c>
    </row>
    <row r="10498" spans="1:5" x14ac:dyDescent="0.3">
      <c r="A10498">
        <v>23400007</v>
      </c>
      <c r="B10498" t="s">
        <v>599</v>
      </c>
      <c r="C10498" t="s">
        <v>8</v>
      </c>
      <c r="D10498" t="s">
        <v>2398</v>
      </c>
      <c r="E10498">
        <v>0</v>
      </c>
    </row>
    <row r="10499" spans="1:5" x14ac:dyDescent="0.3">
      <c r="A10499">
        <v>23400007</v>
      </c>
      <c r="B10499" t="s">
        <v>599</v>
      </c>
      <c r="C10499" t="s">
        <v>8</v>
      </c>
      <c r="D10499" t="s">
        <v>2399</v>
      </c>
      <c r="E10499">
        <v>0</v>
      </c>
    </row>
    <row r="10500" spans="1:5" x14ac:dyDescent="0.3">
      <c r="A10500">
        <v>23400007</v>
      </c>
      <c r="B10500" t="s">
        <v>599</v>
      </c>
      <c r="C10500" t="s">
        <v>8</v>
      </c>
      <c r="D10500" t="s">
        <v>2400</v>
      </c>
      <c r="E10500">
        <v>-1</v>
      </c>
    </row>
    <row r="10501" spans="1:5" x14ac:dyDescent="0.3">
      <c r="A10501">
        <v>23400007</v>
      </c>
      <c r="B10501" t="s">
        <v>599</v>
      </c>
      <c r="C10501" t="s">
        <v>8</v>
      </c>
      <c r="D10501" t="s">
        <v>2401</v>
      </c>
      <c r="E10501">
        <v>0</v>
      </c>
    </row>
    <row r="10502" spans="1:5" x14ac:dyDescent="0.3">
      <c r="A10502">
        <v>23400007</v>
      </c>
      <c r="B10502" t="s">
        <v>599</v>
      </c>
      <c r="C10502" t="s">
        <v>8</v>
      </c>
      <c r="D10502" t="s">
        <v>2402</v>
      </c>
      <c r="E10502">
        <v>0</v>
      </c>
    </row>
    <row r="10503" spans="1:5" x14ac:dyDescent="0.3">
      <c r="A10503">
        <v>23400007</v>
      </c>
      <c r="B10503" t="s">
        <v>599</v>
      </c>
      <c r="C10503" t="s">
        <v>8</v>
      </c>
      <c r="D10503" t="s">
        <v>2403</v>
      </c>
      <c r="E10503">
        <v>-3</v>
      </c>
    </row>
    <row r="10504" spans="1:5" x14ac:dyDescent="0.3">
      <c r="A10504">
        <v>23400007</v>
      </c>
      <c r="B10504" t="s">
        <v>599</v>
      </c>
      <c r="C10504" t="s">
        <v>8</v>
      </c>
      <c r="D10504" t="s">
        <v>2404</v>
      </c>
      <c r="E10504">
        <v>0</v>
      </c>
    </row>
    <row r="10505" spans="1:5" x14ac:dyDescent="0.3">
      <c r="A10505">
        <v>23400007</v>
      </c>
      <c r="B10505" t="s">
        <v>599</v>
      </c>
      <c r="C10505" t="s">
        <v>8</v>
      </c>
      <c r="D10505" t="s">
        <v>2405</v>
      </c>
      <c r="E10505">
        <v>0</v>
      </c>
    </row>
    <row r="10506" spans="1:5" x14ac:dyDescent="0.3">
      <c r="A10506">
        <v>23400007</v>
      </c>
      <c r="B10506" t="s">
        <v>599</v>
      </c>
      <c r="C10506" t="s">
        <v>8</v>
      </c>
      <c r="D10506" t="s">
        <v>2406</v>
      </c>
      <c r="E10506">
        <v>0</v>
      </c>
    </row>
    <row r="10507" spans="1:5" x14ac:dyDescent="0.3">
      <c r="A10507">
        <v>23400007</v>
      </c>
      <c r="B10507" t="s">
        <v>599</v>
      </c>
      <c r="C10507" t="s">
        <v>8</v>
      </c>
      <c r="D10507" t="s">
        <v>2407</v>
      </c>
      <c r="E10507">
        <v>0</v>
      </c>
    </row>
    <row r="10508" spans="1:5" x14ac:dyDescent="0.3">
      <c r="A10508">
        <v>23400007</v>
      </c>
      <c r="B10508" t="s">
        <v>599</v>
      </c>
      <c r="C10508" t="s">
        <v>8</v>
      </c>
      <c r="D10508" t="s">
        <v>2408</v>
      </c>
      <c r="E10508">
        <v>0</v>
      </c>
    </row>
    <row r="10509" spans="1:5" x14ac:dyDescent="0.3">
      <c r="A10509">
        <v>23400007</v>
      </c>
      <c r="B10509" t="s">
        <v>599</v>
      </c>
      <c r="C10509" t="s">
        <v>8</v>
      </c>
      <c r="D10509" t="s">
        <v>2409</v>
      </c>
      <c r="E10509">
        <v>0</v>
      </c>
    </row>
    <row r="10510" spans="1:5" x14ac:dyDescent="0.3">
      <c r="A10510">
        <v>23400007</v>
      </c>
      <c r="B10510" t="s">
        <v>599</v>
      </c>
      <c r="C10510" t="s">
        <v>8</v>
      </c>
      <c r="D10510" t="s">
        <v>2410</v>
      </c>
      <c r="E10510">
        <v>0</v>
      </c>
    </row>
    <row r="10511" spans="1:5" x14ac:dyDescent="0.3">
      <c r="A10511">
        <v>23400007</v>
      </c>
      <c r="B10511" t="s">
        <v>599</v>
      </c>
      <c r="C10511" t="s">
        <v>8</v>
      </c>
      <c r="D10511" t="s">
        <v>2411</v>
      </c>
      <c r="E10511">
        <v>0</v>
      </c>
    </row>
    <row r="10512" spans="1:5" x14ac:dyDescent="0.3">
      <c r="A10512">
        <v>23400007</v>
      </c>
      <c r="B10512" t="s">
        <v>599</v>
      </c>
      <c r="C10512" t="s">
        <v>8</v>
      </c>
      <c r="D10512" t="s">
        <v>2412</v>
      </c>
      <c r="E10512">
        <v>0</v>
      </c>
    </row>
    <row r="10513" spans="1:5" x14ac:dyDescent="0.3">
      <c r="A10513">
        <v>23400007</v>
      </c>
      <c r="B10513" t="s">
        <v>599</v>
      </c>
      <c r="C10513" t="s">
        <v>8</v>
      </c>
      <c r="D10513" t="s">
        <v>2413</v>
      </c>
      <c r="E10513">
        <v>0</v>
      </c>
    </row>
    <row r="10514" spans="1:5" x14ac:dyDescent="0.3">
      <c r="A10514">
        <v>10030104</v>
      </c>
      <c r="B10514" t="s">
        <v>601</v>
      </c>
      <c r="C10514" t="s">
        <v>8</v>
      </c>
      <c r="D10514" t="s">
        <v>2378</v>
      </c>
      <c r="E10514">
        <v>0</v>
      </c>
    </row>
    <row r="10515" spans="1:5" x14ac:dyDescent="0.3">
      <c r="A10515">
        <v>10030104</v>
      </c>
      <c r="B10515" t="s">
        <v>601</v>
      </c>
      <c r="C10515" t="s">
        <v>8</v>
      </c>
      <c r="D10515" t="s">
        <v>2379</v>
      </c>
      <c r="E10515">
        <v>0</v>
      </c>
    </row>
    <row r="10516" spans="1:5" x14ac:dyDescent="0.3">
      <c r="A10516">
        <v>10030104</v>
      </c>
      <c r="B10516" t="s">
        <v>601</v>
      </c>
      <c r="C10516" t="s">
        <v>8</v>
      </c>
      <c r="D10516" t="s">
        <v>2380</v>
      </c>
      <c r="E10516">
        <v>0</v>
      </c>
    </row>
    <row r="10517" spans="1:5" x14ac:dyDescent="0.3">
      <c r="A10517">
        <v>10030104</v>
      </c>
      <c r="B10517" t="s">
        <v>601</v>
      </c>
      <c r="C10517" t="s">
        <v>8</v>
      </c>
      <c r="D10517" t="s">
        <v>2381</v>
      </c>
      <c r="E10517">
        <v>0</v>
      </c>
    </row>
    <row r="10518" spans="1:5" x14ac:dyDescent="0.3">
      <c r="A10518">
        <v>10030104</v>
      </c>
      <c r="B10518" t="s">
        <v>601</v>
      </c>
      <c r="C10518" t="s">
        <v>8</v>
      </c>
      <c r="D10518" t="s">
        <v>2382</v>
      </c>
      <c r="E10518">
        <v>0</v>
      </c>
    </row>
    <row r="10519" spans="1:5" x14ac:dyDescent="0.3">
      <c r="A10519">
        <v>10030104</v>
      </c>
      <c r="B10519" t="s">
        <v>601</v>
      </c>
      <c r="C10519" t="s">
        <v>8</v>
      </c>
      <c r="D10519" t="s">
        <v>2383</v>
      </c>
      <c r="E10519">
        <v>0</v>
      </c>
    </row>
    <row r="10520" spans="1:5" x14ac:dyDescent="0.3">
      <c r="A10520">
        <v>10030104</v>
      </c>
      <c r="B10520" t="s">
        <v>601</v>
      </c>
      <c r="C10520" t="s">
        <v>8</v>
      </c>
      <c r="D10520" t="s">
        <v>2384</v>
      </c>
      <c r="E10520">
        <v>0</v>
      </c>
    </row>
    <row r="10521" spans="1:5" x14ac:dyDescent="0.3">
      <c r="A10521">
        <v>10030104</v>
      </c>
      <c r="B10521" t="s">
        <v>601</v>
      </c>
      <c r="C10521" t="s">
        <v>8</v>
      </c>
      <c r="D10521" t="s">
        <v>2385</v>
      </c>
      <c r="E10521">
        <v>0</v>
      </c>
    </row>
    <row r="10522" spans="1:5" x14ac:dyDescent="0.3">
      <c r="A10522">
        <v>10030104</v>
      </c>
      <c r="B10522" t="s">
        <v>601</v>
      </c>
      <c r="C10522" t="s">
        <v>8</v>
      </c>
      <c r="D10522" t="s">
        <v>2386</v>
      </c>
      <c r="E10522">
        <v>0</v>
      </c>
    </row>
    <row r="10523" spans="1:5" x14ac:dyDescent="0.3">
      <c r="A10523">
        <v>10030104</v>
      </c>
      <c r="B10523" t="s">
        <v>601</v>
      </c>
      <c r="C10523" t="s">
        <v>8</v>
      </c>
      <c r="D10523" t="s">
        <v>2387</v>
      </c>
      <c r="E10523">
        <v>0</v>
      </c>
    </row>
    <row r="10524" spans="1:5" x14ac:dyDescent="0.3">
      <c r="A10524">
        <v>10030104</v>
      </c>
      <c r="B10524" t="s">
        <v>601</v>
      </c>
      <c r="C10524" t="s">
        <v>8</v>
      </c>
      <c r="D10524" t="s">
        <v>2388</v>
      </c>
      <c r="E10524">
        <v>0</v>
      </c>
    </row>
    <row r="10525" spans="1:5" x14ac:dyDescent="0.3">
      <c r="A10525">
        <v>10030104</v>
      </c>
      <c r="B10525" t="s">
        <v>601</v>
      </c>
      <c r="C10525" t="s">
        <v>8</v>
      </c>
      <c r="D10525" t="s">
        <v>2389</v>
      </c>
      <c r="E10525">
        <v>0</v>
      </c>
    </row>
    <row r="10526" spans="1:5" x14ac:dyDescent="0.3">
      <c r="A10526">
        <v>10030104</v>
      </c>
      <c r="B10526" t="s">
        <v>601</v>
      </c>
      <c r="C10526" t="s">
        <v>8</v>
      </c>
      <c r="D10526" t="s">
        <v>2390</v>
      </c>
      <c r="E10526">
        <v>0</v>
      </c>
    </row>
    <row r="10527" spans="1:5" x14ac:dyDescent="0.3">
      <c r="A10527">
        <v>10030104</v>
      </c>
      <c r="B10527" t="s">
        <v>601</v>
      </c>
      <c r="C10527" t="s">
        <v>8</v>
      </c>
      <c r="D10527" t="s">
        <v>2391</v>
      </c>
      <c r="E10527">
        <v>0</v>
      </c>
    </row>
    <row r="10528" spans="1:5" x14ac:dyDescent="0.3">
      <c r="A10528">
        <v>10030104</v>
      </c>
      <c r="B10528" t="s">
        <v>601</v>
      </c>
      <c r="C10528" t="s">
        <v>8</v>
      </c>
      <c r="D10528" t="s">
        <v>2392</v>
      </c>
      <c r="E10528">
        <v>0</v>
      </c>
    </row>
    <row r="10529" spans="1:5" x14ac:dyDescent="0.3">
      <c r="A10529">
        <v>10030104</v>
      </c>
      <c r="B10529" t="s">
        <v>601</v>
      </c>
      <c r="C10529" t="s">
        <v>8</v>
      </c>
      <c r="D10529" t="s">
        <v>2393</v>
      </c>
      <c r="E10529">
        <v>0</v>
      </c>
    </row>
    <row r="10530" spans="1:5" x14ac:dyDescent="0.3">
      <c r="A10530">
        <v>10030104</v>
      </c>
      <c r="B10530" t="s">
        <v>601</v>
      </c>
      <c r="C10530" t="s">
        <v>8</v>
      </c>
      <c r="D10530" t="s">
        <v>2394</v>
      </c>
      <c r="E10530">
        <v>0</v>
      </c>
    </row>
    <row r="10531" spans="1:5" x14ac:dyDescent="0.3">
      <c r="A10531">
        <v>10030104</v>
      </c>
      <c r="B10531" t="s">
        <v>601</v>
      </c>
      <c r="C10531" t="s">
        <v>8</v>
      </c>
      <c r="D10531" t="s">
        <v>2395</v>
      </c>
      <c r="E10531">
        <v>0</v>
      </c>
    </row>
    <row r="10532" spans="1:5" x14ac:dyDescent="0.3">
      <c r="A10532">
        <v>10030104</v>
      </c>
      <c r="B10532" t="s">
        <v>601</v>
      </c>
      <c r="C10532" t="s">
        <v>8</v>
      </c>
      <c r="D10532" t="s">
        <v>2396</v>
      </c>
      <c r="E10532">
        <v>0</v>
      </c>
    </row>
    <row r="10533" spans="1:5" x14ac:dyDescent="0.3">
      <c r="A10533">
        <v>10030104</v>
      </c>
      <c r="B10533" t="s">
        <v>601</v>
      </c>
      <c r="C10533" t="s">
        <v>8</v>
      </c>
      <c r="D10533" t="s">
        <v>2397</v>
      </c>
      <c r="E10533">
        <v>0</v>
      </c>
    </row>
    <row r="10534" spans="1:5" x14ac:dyDescent="0.3">
      <c r="A10534">
        <v>10030104</v>
      </c>
      <c r="B10534" t="s">
        <v>601</v>
      </c>
      <c r="C10534" t="s">
        <v>8</v>
      </c>
      <c r="D10534" t="s">
        <v>2398</v>
      </c>
      <c r="E10534">
        <v>0</v>
      </c>
    </row>
    <row r="10535" spans="1:5" x14ac:dyDescent="0.3">
      <c r="A10535">
        <v>10030104</v>
      </c>
      <c r="B10535" t="s">
        <v>601</v>
      </c>
      <c r="C10535" t="s">
        <v>8</v>
      </c>
      <c r="D10535" t="s">
        <v>2399</v>
      </c>
      <c r="E10535">
        <v>0</v>
      </c>
    </row>
    <row r="10536" spans="1:5" x14ac:dyDescent="0.3">
      <c r="A10536">
        <v>10030104</v>
      </c>
      <c r="B10536" t="s">
        <v>601</v>
      </c>
      <c r="C10536" t="s">
        <v>8</v>
      </c>
      <c r="D10536" t="s">
        <v>2400</v>
      </c>
      <c r="E10536">
        <v>0</v>
      </c>
    </row>
    <row r="10537" spans="1:5" x14ac:dyDescent="0.3">
      <c r="A10537">
        <v>10030104</v>
      </c>
      <c r="B10537" t="s">
        <v>601</v>
      </c>
      <c r="C10537" t="s">
        <v>8</v>
      </c>
      <c r="D10537" t="s">
        <v>2401</v>
      </c>
      <c r="E10537">
        <v>0</v>
      </c>
    </row>
    <row r="10538" spans="1:5" x14ac:dyDescent="0.3">
      <c r="A10538">
        <v>10030104</v>
      </c>
      <c r="B10538" t="s">
        <v>601</v>
      </c>
      <c r="C10538" t="s">
        <v>8</v>
      </c>
      <c r="D10538" t="s">
        <v>2402</v>
      </c>
      <c r="E10538">
        <v>0</v>
      </c>
    </row>
    <row r="10539" spans="1:5" x14ac:dyDescent="0.3">
      <c r="A10539">
        <v>10030104</v>
      </c>
      <c r="B10539" t="s">
        <v>601</v>
      </c>
      <c r="C10539" t="s">
        <v>8</v>
      </c>
      <c r="D10539" t="s">
        <v>2403</v>
      </c>
      <c r="E10539">
        <v>-2</v>
      </c>
    </row>
    <row r="10540" spans="1:5" x14ac:dyDescent="0.3">
      <c r="A10540">
        <v>10030104</v>
      </c>
      <c r="B10540" t="s">
        <v>601</v>
      </c>
      <c r="C10540" t="s">
        <v>8</v>
      </c>
      <c r="D10540" t="s">
        <v>2404</v>
      </c>
      <c r="E10540">
        <v>0</v>
      </c>
    </row>
    <row r="10541" spans="1:5" x14ac:dyDescent="0.3">
      <c r="A10541">
        <v>10030104</v>
      </c>
      <c r="B10541" t="s">
        <v>601</v>
      </c>
      <c r="C10541" t="s">
        <v>8</v>
      </c>
      <c r="D10541" t="s">
        <v>2405</v>
      </c>
      <c r="E10541">
        <v>0</v>
      </c>
    </row>
    <row r="10542" spans="1:5" x14ac:dyDescent="0.3">
      <c r="A10542">
        <v>10030104</v>
      </c>
      <c r="B10542" t="s">
        <v>601</v>
      </c>
      <c r="C10542" t="s">
        <v>8</v>
      </c>
      <c r="D10542" t="s">
        <v>2406</v>
      </c>
      <c r="E10542">
        <v>0</v>
      </c>
    </row>
    <row r="10543" spans="1:5" x14ac:dyDescent="0.3">
      <c r="A10543">
        <v>10030104</v>
      </c>
      <c r="B10543" t="s">
        <v>601</v>
      </c>
      <c r="C10543" t="s">
        <v>8</v>
      </c>
      <c r="D10543" t="s">
        <v>2407</v>
      </c>
      <c r="E10543">
        <v>0</v>
      </c>
    </row>
    <row r="10544" spans="1:5" x14ac:dyDescent="0.3">
      <c r="A10544">
        <v>10030104</v>
      </c>
      <c r="B10544" t="s">
        <v>601</v>
      </c>
      <c r="C10544" t="s">
        <v>8</v>
      </c>
      <c r="D10544" t="s">
        <v>2408</v>
      </c>
      <c r="E10544">
        <v>0</v>
      </c>
    </row>
    <row r="10545" spans="1:5" x14ac:dyDescent="0.3">
      <c r="A10545">
        <v>10030104</v>
      </c>
      <c r="B10545" t="s">
        <v>601</v>
      </c>
      <c r="C10545" t="s">
        <v>8</v>
      </c>
      <c r="D10545" t="s">
        <v>2409</v>
      </c>
      <c r="E10545">
        <v>0</v>
      </c>
    </row>
    <row r="10546" spans="1:5" x14ac:dyDescent="0.3">
      <c r="A10546">
        <v>10030104</v>
      </c>
      <c r="B10546" t="s">
        <v>601</v>
      </c>
      <c r="C10546" t="s">
        <v>8</v>
      </c>
      <c r="D10546" t="s">
        <v>2410</v>
      </c>
      <c r="E10546">
        <v>0</v>
      </c>
    </row>
    <row r="10547" spans="1:5" x14ac:dyDescent="0.3">
      <c r="A10547">
        <v>10030104</v>
      </c>
      <c r="B10547" t="s">
        <v>601</v>
      </c>
      <c r="C10547" t="s">
        <v>8</v>
      </c>
      <c r="D10547" t="s">
        <v>2411</v>
      </c>
      <c r="E10547">
        <v>0</v>
      </c>
    </row>
    <row r="10548" spans="1:5" x14ac:dyDescent="0.3">
      <c r="A10548">
        <v>10030104</v>
      </c>
      <c r="B10548" t="s">
        <v>601</v>
      </c>
      <c r="C10548" t="s">
        <v>8</v>
      </c>
      <c r="D10548" t="s">
        <v>2412</v>
      </c>
      <c r="E10548">
        <v>0</v>
      </c>
    </row>
    <row r="10549" spans="1:5" x14ac:dyDescent="0.3">
      <c r="A10549">
        <v>10030104</v>
      </c>
      <c r="B10549" t="s">
        <v>601</v>
      </c>
      <c r="C10549" t="s">
        <v>8</v>
      </c>
      <c r="D10549" t="s">
        <v>2413</v>
      </c>
      <c r="E10549">
        <v>0</v>
      </c>
    </row>
    <row r="10550" spans="1:5" x14ac:dyDescent="0.3">
      <c r="A10550">
        <v>53130153</v>
      </c>
      <c r="B10550" t="s">
        <v>603</v>
      </c>
      <c r="C10550" t="s">
        <v>8</v>
      </c>
      <c r="D10550" t="s">
        <v>2378</v>
      </c>
      <c r="E10550">
        <v>0</v>
      </c>
    </row>
    <row r="10551" spans="1:5" x14ac:dyDescent="0.3">
      <c r="A10551">
        <v>53130153</v>
      </c>
      <c r="B10551" t="s">
        <v>603</v>
      </c>
      <c r="C10551" t="s">
        <v>8</v>
      </c>
      <c r="D10551" t="s">
        <v>2379</v>
      </c>
      <c r="E10551">
        <v>0</v>
      </c>
    </row>
    <row r="10552" spans="1:5" x14ac:dyDescent="0.3">
      <c r="A10552">
        <v>53130153</v>
      </c>
      <c r="B10552" t="s">
        <v>603</v>
      </c>
      <c r="C10552" t="s">
        <v>8</v>
      </c>
      <c r="D10552" t="s">
        <v>2380</v>
      </c>
      <c r="E10552">
        <v>0</v>
      </c>
    </row>
    <row r="10553" spans="1:5" x14ac:dyDescent="0.3">
      <c r="A10553">
        <v>53130153</v>
      </c>
      <c r="B10553" t="s">
        <v>603</v>
      </c>
      <c r="C10553" t="s">
        <v>8</v>
      </c>
      <c r="D10553" t="s">
        <v>2381</v>
      </c>
      <c r="E10553">
        <v>0</v>
      </c>
    </row>
    <row r="10554" spans="1:5" x14ac:dyDescent="0.3">
      <c r="A10554">
        <v>53130153</v>
      </c>
      <c r="B10554" t="s">
        <v>603</v>
      </c>
      <c r="C10554" t="s">
        <v>8</v>
      </c>
      <c r="D10554" t="s">
        <v>2382</v>
      </c>
      <c r="E10554">
        <v>0</v>
      </c>
    </row>
    <row r="10555" spans="1:5" x14ac:dyDescent="0.3">
      <c r="A10555">
        <v>53130153</v>
      </c>
      <c r="B10555" t="s">
        <v>603</v>
      </c>
      <c r="C10555" t="s">
        <v>8</v>
      </c>
      <c r="D10555" t="s">
        <v>2383</v>
      </c>
      <c r="E10555">
        <v>0</v>
      </c>
    </row>
    <row r="10556" spans="1:5" x14ac:dyDescent="0.3">
      <c r="A10556">
        <v>53130153</v>
      </c>
      <c r="B10556" t="s">
        <v>603</v>
      </c>
      <c r="C10556" t="s">
        <v>8</v>
      </c>
      <c r="D10556" t="s">
        <v>2384</v>
      </c>
      <c r="E10556">
        <v>0</v>
      </c>
    </row>
    <row r="10557" spans="1:5" x14ac:dyDescent="0.3">
      <c r="A10557">
        <v>53130153</v>
      </c>
      <c r="B10557" t="s">
        <v>603</v>
      </c>
      <c r="C10557" t="s">
        <v>8</v>
      </c>
      <c r="D10557" t="s">
        <v>2385</v>
      </c>
      <c r="E10557">
        <v>0</v>
      </c>
    </row>
    <row r="10558" spans="1:5" x14ac:dyDescent="0.3">
      <c r="A10558">
        <v>53130153</v>
      </c>
      <c r="B10558" t="s">
        <v>603</v>
      </c>
      <c r="C10558" t="s">
        <v>8</v>
      </c>
      <c r="D10558" t="s">
        <v>2386</v>
      </c>
      <c r="E10558">
        <v>0</v>
      </c>
    </row>
    <row r="10559" spans="1:5" x14ac:dyDescent="0.3">
      <c r="A10559">
        <v>53130153</v>
      </c>
      <c r="B10559" t="s">
        <v>603</v>
      </c>
      <c r="C10559" t="s">
        <v>8</v>
      </c>
      <c r="D10559" t="s">
        <v>2387</v>
      </c>
      <c r="E10559">
        <v>0</v>
      </c>
    </row>
    <row r="10560" spans="1:5" x14ac:dyDescent="0.3">
      <c r="A10560">
        <v>53130153</v>
      </c>
      <c r="B10560" t="s">
        <v>603</v>
      </c>
      <c r="C10560" t="s">
        <v>8</v>
      </c>
      <c r="D10560" t="s">
        <v>2388</v>
      </c>
      <c r="E10560">
        <v>-2</v>
      </c>
    </row>
    <row r="10561" spans="1:5" x14ac:dyDescent="0.3">
      <c r="A10561">
        <v>53130153</v>
      </c>
      <c r="B10561" t="s">
        <v>603</v>
      </c>
      <c r="C10561" t="s">
        <v>8</v>
      </c>
      <c r="D10561" t="s">
        <v>2389</v>
      </c>
      <c r="E10561">
        <v>0</v>
      </c>
    </row>
    <row r="10562" spans="1:5" x14ac:dyDescent="0.3">
      <c r="A10562">
        <v>53130153</v>
      </c>
      <c r="B10562" t="s">
        <v>603</v>
      </c>
      <c r="C10562" t="s">
        <v>8</v>
      </c>
      <c r="D10562" t="s">
        <v>2390</v>
      </c>
      <c r="E10562">
        <v>0</v>
      </c>
    </row>
    <row r="10563" spans="1:5" x14ac:dyDescent="0.3">
      <c r="A10563">
        <v>53130153</v>
      </c>
      <c r="B10563" t="s">
        <v>603</v>
      </c>
      <c r="C10563" t="s">
        <v>8</v>
      </c>
      <c r="D10563" t="s">
        <v>2391</v>
      </c>
      <c r="E10563">
        <v>0</v>
      </c>
    </row>
    <row r="10564" spans="1:5" x14ac:dyDescent="0.3">
      <c r="A10564">
        <v>53130153</v>
      </c>
      <c r="B10564" t="s">
        <v>603</v>
      </c>
      <c r="C10564" t="s">
        <v>8</v>
      </c>
      <c r="D10564" t="s">
        <v>2392</v>
      </c>
      <c r="E10564">
        <v>0</v>
      </c>
    </row>
    <row r="10565" spans="1:5" x14ac:dyDescent="0.3">
      <c r="A10565">
        <v>53130153</v>
      </c>
      <c r="B10565" t="s">
        <v>603</v>
      </c>
      <c r="C10565" t="s">
        <v>8</v>
      </c>
      <c r="D10565" t="s">
        <v>2393</v>
      </c>
      <c r="E10565">
        <v>0</v>
      </c>
    </row>
    <row r="10566" spans="1:5" x14ac:dyDescent="0.3">
      <c r="A10566">
        <v>53130153</v>
      </c>
      <c r="B10566" t="s">
        <v>603</v>
      </c>
      <c r="C10566" t="s">
        <v>8</v>
      </c>
      <c r="D10566" t="s">
        <v>2394</v>
      </c>
      <c r="E10566">
        <v>0</v>
      </c>
    </row>
    <row r="10567" spans="1:5" x14ac:dyDescent="0.3">
      <c r="A10567">
        <v>53130153</v>
      </c>
      <c r="B10567" t="s">
        <v>603</v>
      </c>
      <c r="C10567" t="s">
        <v>8</v>
      </c>
      <c r="D10567" t="s">
        <v>2395</v>
      </c>
      <c r="E10567">
        <v>0</v>
      </c>
    </row>
    <row r="10568" spans="1:5" x14ac:dyDescent="0.3">
      <c r="A10568">
        <v>53130153</v>
      </c>
      <c r="B10568" t="s">
        <v>603</v>
      </c>
      <c r="C10568" t="s">
        <v>8</v>
      </c>
      <c r="D10568" t="s">
        <v>2396</v>
      </c>
      <c r="E10568">
        <v>0</v>
      </c>
    </row>
    <row r="10569" spans="1:5" x14ac:dyDescent="0.3">
      <c r="A10569">
        <v>53130153</v>
      </c>
      <c r="B10569" t="s">
        <v>603</v>
      </c>
      <c r="C10569" t="s">
        <v>8</v>
      </c>
      <c r="D10569" t="s">
        <v>2397</v>
      </c>
      <c r="E10569">
        <v>0</v>
      </c>
    </row>
    <row r="10570" spans="1:5" x14ac:dyDescent="0.3">
      <c r="A10570">
        <v>53130153</v>
      </c>
      <c r="B10570" t="s">
        <v>603</v>
      </c>
      <c r="C10570" t="s">
        <v>8</v>
      </c>
      <c r="D10570" t="s">
        <v>2398</v>
      </c>
      <c r="E10570">
        <v>0</v>
      </c>
    </row>
    <row r="10571" spans="1:5" x14ac:dyDescent="0.3">
      <c r="A10571">
        <v>53130153</v>
      </c>
      <c r="B10571" t="s">
        <v>603</v>
      </c>
      <c r="C10571" t="s">
        <v>8</v>
      </c>
      <c r="D10571" t="s">
        <v>2399</v>
      </c>
      <c r="E10571">
        <v>0</v>
      </c>
    </row>
    <row r="10572" spans="1:5" x14ac:dyDescent="0.3">
      <c r="A10572">
        <v>53130153</v>
      </c>
      <c r="B10572" t="s">
        <v>603</v>
      </c>
      <c r="C10572" t="s">
        <v>8</v>
      </c>
      <c r="D10572" t="s">
        <v>2400</v>
      </c>
      <c r="E10572">
        <v>0</v>
      </c>
    </row>
    <row r="10573" spans="1:5" x14ac:dyDescent="0.3">
      <c r="A10573">
        <v>53130153</v>
      </c>
      <c r="B10573" t="s">
        <v>603</v>
      </c>
      <c r="C10573" t="s">
        <v>8</v>
      </c>
      <c r="D10573" t="s">
        <v>2401</v>
      </c>
      <c r="E10573">
        <v>0</v>
      </c>
    </row>
    <row r="10574" spans="1:5" x14ac:dyDescent="0.3">
      <c r="A10574">
        <v>53130153</v>
      </c>
      <c r="B10574" t="s">
        <v>603</v>
      </c>
      <c r="C10574" t="s">
        <v>8</v>
      </c>
      <c r="D10574" t="s">
        <v>2402</v>
      </c>
      <c r="E10574">
        <v>0</v>
      </c>
    </row>
    <row r="10575" spans="1:5" x14ac:dyDescent="0.3">
      <c r="A10575">
        <v>53130153</v>
      </c>
      <c r="B10575" t="s">
        <v>603</v>
      </c>
      <c r="C10575" t="s">
        <v>8</v>
      </c>
      <c r="D10575" t="s">
        <v>2403</v>
      </c>
      <c r="E10575">
        <v>0</v>
      </c>
    </row>
    <row r="10576" spans="1:5" x14ac:dyDescent="0.3">
      <c r="A10576">
        <v>53130153</v>
      </c>
      <c r="B10576" t="s">
        <v>603</v>
      </c>
      <c r="C10576" t="s">
        <v>8</v>
      </c>
      <c r="D10576" t="s">
        <v>2404</v>
      </c>
      <c r="E10576">
        <v>-3</v>
      </c>
    </row>
    <row r="10577" spans="1:5" x14ac:dyDescent="0.3">
      <c r="A10577">
        <v>53130153</v>
      </c>
      <c r="B10577" t="s">
        <v>603</v>
      </c>
      <c r="C10577" t="s">
        <v>8</v>
      </c>
      <c r="D10577" t="s">
        <v>2405</v>
      </c>
      <c r="E10577">
        <v>0</v>
      </c>
    </row>
    <row r="10578" spans="1:5" x14ac:dyDescent="0.3">
      <c r="A10578">
        <v>53130153</v>
      </c>
      <c r="B10578" t="s">
        <v>603</v>
      </c>
      <c r="C10578" t="s">
        <v>8</v>
      </c>
      <c r="D10578" t="s">
        <v>2406</v>
      </c>
      <c r="E10578">
        <v>0</v>
      </c>
    </row>
    <row r="10579" spans="1:5" x14ac:dyDescent="0.3">
      <c r="A10579">
        <v>53130153</v>
      </c>
      <c r="B10579" t="s">
        <v>603</v>
      </c>
      <c r="C10579" t="s">
        <v>8</v>
      </c>
      <c r="D10579" t="s">
        <v>2407</v>
      </c>
      <c r="E10579">
        <v>0</v>
      </c>
    </row>
    <row r="10580" spans="1:5" x14ac:dyDescent="0.3">
      <c r="A10580">
        <v>53130153</v>
      </c>
      <c r="B10580" t="s">
        <v>603</v>
      </c>
      <c r="C10580" t="s">
        <v>8</v>
      </c>
      <c r="D10580" t="s">
        <v>2408</v>
      </c>
      <c r="E10580">
        <v>0</v>
      </c>
    </row>
    <row r="10581" spans="1:5" x14ac:dyDescent="0.3">
      <c r="A10581">
        <v>53130153</v>
      </c>
      <c r="B10581" t="s">
        <v>603</v>
      </c>
      <c r="C10581" t="s">
        <v>8</v>
      </c>
      <c r="D10581" t="s">
        <v>2409</v>
      </c>
      <c r="E10581">
        <v>0</v>
      </c>
    </row>
    <row r="10582" spans="1:5" x14ac:dyDescent="0.3">
      <c r="A10582">
        <v>53130153</v>
      </c>
      <c r="B10582" t="s">
        <v>603</v>
      </c>
      <c r="C10582" t="s">
        <v>8</v>
      </c>
      <c r="D10582" t="s">
        <v>2410</v>
      </c>
      <c r="E10582">
        <v>-2</v>
      </c>
    </row>
    <row r="10583" spans="1:5" x14ac:dyDescent="0.3">
      <c r="A10583">
        <v>53130153</v>
      </c>
      <c r="B10583" t="s">
        <v>603</v>
      </c>
      <c r="C10583" t="s">
        <v>8</v>
      </c>
      <c r="D10583" t="s">
        <v>2411</v>
      </c>
      <c r="E10583">
        <v>-1</v>
      </c>
    </row>
    <row r="10584" spans="1:5" x14ac:dyDescent="0.3">
      <c r="A10584">
        <v>53130153</v>
      </c>
      <c r="B10584" t="s">
        <v>603</v>
      </c>
      <c r="C10584" t="s">
        <v>8</v>
      </c>
      <c r="D10584" t="s">
        <v>2412</v>
      </c>
      <c r="E10584">
        <v>0</v>
      </c>
    </row>
    <row r="10585" spans="1:5" x14ac:dyDescent="0.3">
      <c r="A10585">
        <v>53130153</v>
      </c>
      <c r="B10585" t="s">
        <v>603</v>
      </c>
      <c r="C10585" t="s">
        <v>8</v>
      </c>
      <c r="D10585" t="s">
        <v>2413</v>
      </c>
      <c r="E10585">
        <v>0</v>
      </c>
    </row>
    <row r="10586" spans="1:5" x14ac:dyDescent="0.3">
      <c r="A10586">
        <v>20300011</v>
      </c>
      <c r="B10586" t="s">
        <v>605</v>
      </c>
      <c r="C10586" t="s">
        <v>8</v>
      </c>
      <c r="D10586" t="s">
        <v>2378</v>
      </c>
      <c r="E10586">
        <v>-1</v>
      </c>
    </row>
    <row r="10587" spans="1:5" x14ac:dyDescent="0.3">
      <c r="A10587">
        <v>20300011</v>
      </c>
      <c r="B10587" t="s">
        <v>605</v>
      </c>
      <c r="C10587" t="s">
        <v>8</v>
      </c>
      <c r="D10587" t="s">
        <v>2379</v>
      </c>
      <c r="E10587">
        <v>0</v>
      </c>
    </row>
    <row r="10588" spans="1:5" x14ac:dyDescent="0.3">
      <c r="A10588">
        <v>20300011</v>
      </c>
      <c r="B10588" t="s">
        <v>605</v>
      </c>
      <c r="C10588" t="s">
        <v>8</v>
      </c>
      <c r="D10588" t="s">
        <v>2380</v>
      </c>
      <c r="E10588">
        <v>-3</v>
      </c>
    </row>
    <row r="10589" spans="1:5" x14ac:dyDescent="0.3">
      <c r="A10589">
        <v>20300011</v>
      </c>
      <c r="B10589" t="s">
        <v>605</v>
      </c>
      <c r="C10589" t="s">
        <v>8</v>
      </c>
      <c r="D10589" t="s">
        <v>2381</v>
      </c>
      <c r="E10589">
        <v>0</v>
      </c>
    </row>
    <row r="10590" spans="1:5" x14ac:dyDescent="0.3">
      <c r="A10590">
        <v>20300011</v>
      </c>
      <c r="B10590" t="s">
        <v>605</v>
      </c>
      <c r="C10590" t="s">
        <v>8</v>
      </c>
      <c r="D10590" t="s">
        <v>2382</v>
      </c>
      <c r="E10590">
        <v>0</v>
      </c>
    </row>
    <row r="10591" spans="1:5" x14ac:dyDescent="0.3">
      <c r="A10591">
        <v>20300011</v>
      </c>
      <c r="B10591" t="s">
        <v>605</v>
      </c>
      <c r="C10591" t="s">
        <v>8</v>
      </c>
      <c r="D10591" t="s">
        <v>2383</v>
      </c>
      <c r="E10591">
        <v>0</v>
      </c>
    </row>
    <row r="10592" spans="1:5" x14ac:dyDescent="0.3">
      <c r="A10592">
        <v>20300011</v>
      </c>
      <c r="B10592" t="s">
        <v>605</v>
      </c>
      <c r="C10592" t="s">
        <v>8</v>
      </c>
      <c r="D10592" t="s">
        <v>2384</v>
      </c>
      <c r="E10592">
        <v>0</v>
      </c>
    </row>
    <row r="10593" spans="1:5" x14ac:dyDescent="0.3">
      <c r="A10593">
        <v>20300011</v>
      </c>
      <c r="B10593" t="s">
        <v>605</v>
      </c>
      <c r="C10593" t="s">
        <v>8</v>
      </c>
      <c r="D10593" t="s">
        <v>2385</v>
      </c>
      <c r="E10593">
        <v>-1</v>
      </c>
    </row>
    <row r="10594" spans="1:5" x14ac:dyDescent="0.3">
      <c r="A10594">
        <v>20300011</v>
      </c>
      <c r="B10594" t="s">
        <v>605</v>
      </c>
      <c r="C10594" t="s">
        <v>8</v>
      </c>
      <c r="D10594" t="s">
        <v>2386</v>
      </c>
      <c r="E10594">
        <v>0</v>
      </c>
    </row>
    <row r="10595" spans="1:5" x14ac:dyDescent="0.3">
      <c r="A10595">
        <v>20300011</v>
      </c>
      <c r="B10595" t="s">
        <v>605</v>
      </c>
      <c r="C10595" t="s">
        <v>8</v>
      </c>
      <c r="D10595" t="s">
        <v>2387</v>
      </c>
      <c r="E10595">
        <v>-2</v>
      </c>
    </row>
    <row r="10596" spans="1:5" x14ac:dyDescent="0.3">
      <c r="A10596">
        <v>20300011</v>
      </c>
      <c r="B10596" t="s">
        <v>605</v>
      </c>
      <c r="C10596" t="s">
        <v>8</v>
      </c>
      <c r="D10596" t="s">
        <v>2388</v>
      </c>
      <c r="E10596">
        <v>0</v>
      </c>
    </row>
    <row r="10597" spans="1:5" x14ac:dyDescent="0.3">
      <c r="A10597">
        <v>20300011</v>
      </c>
      <c r="B10597" t="s">
        <v>605</v>
      </c>
      <c r="C10597" t="s">
        <v>8</v>
      </c>
      <c r="D10597" t="s">
        <v>2389</v>
      </c>
      <c r="E10597">
        <v>-1</v>
      </c>
    </row>
    <row r="10598" spans="1:5" x14ac:dyDescent="0.3">
      <c r="A10598">
        <v>20300011</v>
      </c>
      <c r="B10598" t="s">
        <v>605</v>
      </c>
      <c r="C10598" t="s">
        <v>8</v>
      </c>
      <c r="D10598" t="s">
        <v>2390</v>
      </c>
      <c r="E10598">
        <v>0</v>
      </c>
    </row>
    <row r="10599" spans="1:5" x14ac:dyDescent="0.3">
      <c r="A10599">
        <v>20300011</v>
      </c>
      <c r="B10599" t="s">
        <v>605</v>
      </c>
      <c r="C10599" t="s">
        <v>8</v>
      </c>
      <c r="D10599" t="s">
        <v>2391</v>
      </c>
      <c r="E10599">
        <v>-3</v>
      </c>
    </row>
    <row r="10600" spans="1:5" x14ac:dyDescent="0.3">
      <c r="A10600">
        <v>20300011</v>
      </c>
      <c r="B10600" t="s">
        <v>605</v>
      </c>
      <c r="C10600" t="s">
        <v>8</v>
      </c>
      <c r="D10600" t="s">
        <v>2392</v>
      </c>
      <c r="E10600">
        <v>-1</v>
      </c>
    </row>
    <row r="10601" spans="1:5" x14ac:dyDescent="0.3">
      <c r="A10601">
        <v>20300011</v>
      </c>
      <c r="B10601" t="s">
        <v>605</v>
      </c>
      <c r="C10601" t="s">
        <v>8</v>
      </c>
      <c r="D10601" t="s">
        <v>2393</v>
      </c>
      <c r="E10601">
        <v>0</v>
      </c>
    </row>
    <row r="10602" spans="1:5" x14ac:dyDescent="0.3">
      <c r="A10602">
        <v>20300011</v>
      </c>
      <c r="B10602" t="s">
        <v>605</v>
      </c>
      <c r="C10602" t="s">
        <v>8</v>
      </c>
      <c r="D10602" t="s">
        <v>2394</v>
      </c>
      <c r="E10602">
        <v>0</v>
      </c>
    </row>
    <row r="10603" spans="1:5" x14ac:dyDescent="0.3">
      <c r="A10603">
        <v>20300011</v>
      </c>
      <c r="B10603" t="s">
        <v>605</v>
      </c>
      <c r="C10603" t="s">
        <v>8</v>
      </c>
      <c r="D10603" t="s">
        <v>2395</v>
      </c>
      <c r="E10603">
        <v>0</v>
      </c>
    </row>
    <row r="10604" spans="1:5" x14ac:dyDescent="0.3">
      <c r="A10604">
        <v>20300011</v>
      </c>
      <c r="B10604" t="s">
        <v>605</v>
      </c>
      <c r="C10604" t="s">
        <v>8</v>
      </c>
      <c r="D10604" t="s">
        <v>2396</v>
      </c>
      <c r="E10604">
        <v>0</v>
      </c>
    </row>
    <row r="10605" spans="1:5" x14ac:dyDescent="0.3">
      <c r="A10605">
        <v>20300011</v>
      </c>
      <c r="B10605" t="s">
        <v>605</v>
      </c>
      <c r="C10605" t="s">
        <v>8</v>
      </c>
      <c r="D10605" t="s">
        <v>2397</v>
      </c>
      <c r="E10605">
        <v>0</v>
      </c>
    </row>
    <row r="10606" spans="1:5" x14ac:dyDescent="0.3">
      <c r="A10606">
        <v>20300011</v>
      </c>
      <c r="B10606" t="s">
        <v>605</v>
      </c>
      <c r="C10606" t="s">
        <v>8</v>
      </c>
      <c r="D10606" t="s">
        <v>2398</v>
      </c>
      <c r="E10606">
        <v>0</v>
      </c>
    </row>
    <row r="10607" spans="1:5" x14ac:dyDescent="0.3">
      <c r="A10607">
        <v>20300011</v>
      </c>
      <c r="B10607" t="s">
        <v>605</v>
      </c>
      <c r="C10607" t="s">
        <v>8</v>
      </c>
      <c r="D10607" t="s">
        <v>2399</v>
      </c>
      <c r="E10607">
        <v>-12</v>
      </c>
    </row>
    <row r="10608" spans="1:5" x14ac:dyDescent="0.3">
      <c r="A10608">
        <v>20300011</v>
      </c>
      <c r="B10608" t="s">
        <v>605</v>
      </c>
      <c r="C10608" t="s">
        <v>8</v>
      </c>
      <c r="D10608" t="s">
        <v>2400</v>
      </c>
      <c r="E10608">
        <v>0</v>
      </c>
    </row>
    <row r="10609" spans="1:5" x14ac:dyDescent="0.3">
      <c r="A10609">
        <v>20300011</v>
      </c>
      <c r="B10609" t="s">
        <v>605</v>
      </c>
      <c r="C10609" t="s">
        <v>8</v>
      </c>
      <c r="D10609" t="s">
        <v>2401</v>
      </c>
      <c r="E10609">
        <v>0</v>
      </c>
    </row>
    <row r="10610" spans="1:5" x14ac:dyDescent="0.3">
      <c r="A10610">
        <v>20300011</v>
      </c>
      <c r="B10610" t="s">
        <v>605</v>
      </c>
      <c r="C10610" t="s">
        <v>8</v>
      </c>
      <c r="D10610" t="s">
        <v>2402</v>
      </c>
      <c r="E10610">
        <v>0</v>
      </c>
    </row>
    <row r="10611" spans="1:5" x14ac:dyDescent="0.3">
      <c r="A10611">
        <v>20300011</v>
      </c>
      <c r="B10611" t="s">
        <v>605</v>
      </c>
      <c r="C10611" t="s">
        <v>8</v>
      </c>
      <c r="D10611" t="s">
        <v>2403</v>
      </c>
      <c r="E10611">
        <v>-3</v>
      </c>
    </row>
    <row r="10612" spans="1:5" x14ac:dyDescent="0.3">
      <c r="A10612">
        <v>20300011</v>
      </c>
      <c r="B10612" t="s">
        <v>605</v>
      </c>
      <c r="C10612" t="s">
        <v>8</v>
      </c>
      <c r="D10612" t="s">
        <v>2404</v>
      </c>
      <c r="E10612">
        <v>-1</v>
      </c>
    </row>
    <row r="10613" spans="1:5" x14ac:dyDescent="0.3">
      <c r="A10613">
        <v>20300011</v>
      </c>
      <c r="B10613" t="s">
        <v>605</v>
      </c>
      <c r="C10613" t="s">
        <v>8</v>
      </c>
      <c r="D10613" t="s">
        <v>2405</v>
      </c>
      <c r="E10613">
        <v>0</v>
      </c>
    </row>
    <row r="10614" spans="1:5" x14ac:dyDescent="0.3">
      <c r="A10614">
        <v>20300011</v>
      </c>
      <c r="B10614" t="s">
        <v>605</v>
      </c>
      <c r="C10614" t="s">
        <v>8</v>
      </c>
      <c r="D10614" t="s">
        <v>2406</v>
      </c>
      <c r="E10614">
        <v>-1</v>
      </c>
    </row>
    <row r="10615" spans="1:5" x14ac:dyDescent="0.3">
      <c r="A10615">
        <v>20300011</v>
      </c>
      <c r="B10615" t="s">
        <v>605</v>
      </c>
      <c r="C10615" t="s">
        <v>8</v>
      </c>
      <c r="D10615" t="s">
        <v>2407</v>
      </c>
      <c r="E10615">
        <v>-5</v>
      </c>
    </row>
    <row r="10616" spans="1:5" x14ac:dyDescent="0.3">
      <c r="A10616">
        <v>20300011</v>
      </c>
      <c r="B10616" t="s">
        <v>605</v>
      </c>
      <c r="C10616" t="s">
        <v>8</v>
      </c>
      <c r="D10616" t="s">
        <v>2408</v>
      </c>
      <c r="E10616">
        <v>0</v>
      </c>
    </row>
    <row r="10617" spans="1:5" x14ac:dyDescent="0.3">
      <c r="A10617">
        <v>20300011</v>
      </c>
      <c r="B10617" t="s">
        <v>605</v>
      </c>
      <c r="C10617" t="s">
        <v>8</v>
      </c>
      <c r="D10617" t="s">
        <v>2409</v>
      </c>
      <c r="E10617">
        <v>-2</v>
      </c>
    </row>
    <row r="10618" spans="1:5" x14ac:dyDescent="0.3">
      <c r="A10618">
        <v>20300011</v>
      </c>
      <c r="B10618" t="s">
        <v>605</v>
      </c>
      <c r="C10618" t="s">
        <v>8</v>
      </c>
      <c r="D10618" t="s">
        <v>2410</v>
      </c>
      <c r="E10618">
        <v>0</v>
      </c>
    </row>
    <row r="10619" spans="1:5" x14ac:dyDescent="0.3">
      <c r="A10619">
        <v>20300011</v>
      </c>
      <c r="B10619" t="s">
        <v>605</v>
      </c>
      <c r="C10619" t="s">
        <v>8</v>
      </c>
      <c r="D10619" t="s">
        <v>2411</v>
      </c>
      <c r="E10619">
        <v>0</v>
      </c>
    </row>
    <row r="10620" spans="1:5" x14ac:dyDescent="0.3">
      <c r="A10620">
        <v>20300011</v>
      </c>
      <c r="B10620" t="s">
        <v>605</v>
      </c>
      <c r="C10620" t="s">
        <v>8</v>
      </c>
      <c r="D10620" t="s">
        <v>2412</v>
      </c>
      <c r="E10620">
        <v>-3</v>
      </c>
    </row>
    <row r="10621" spans="1:5" x14ac:dyDescent="0.3">
      <c r="A10621">
        <v>20300011</v>
      </c>
      <c r="B10621" t="s">
        <v>605</v>
      </c>
      <c r="C10621" t="s">
        <v>8</v>
      </c>
      <c r="D10621" t="s">
        <v>2413</v>
      </c>
      <c r="E10621">
        <v>-9</v>
      </c>
    </row>
    <row r="10622" spans="1:5" x14ac:dyDescent="0.3">
      <c r="A10622">
        <v>45600020</v>
      </c>
      <c r="B10622" t="s">
        <v>607</v>
      </c>
      <c r="C10622" t="s">
        <v>8</v>
      </c>
      <c r="D10622" t="s">
        <v>2378</v>
      </c>
      <c r="E10622">
        <v>0</v>
      </c>
    </row>
    <row r="10623" spans="1:5" x14ac:dyDescent="0.3">
      <c r="A10623">
        <v>45600020</v>
      </c>
      <c r="B10623" t="s">
        <v>607</v>
      </c>
      <c r="C10623" t="s">
        <v>8</v>
      </c>
      <c r="D10623" t="s">
        <v>2379</v>
      </c>
      <c r="E10623">
        <v>0</v>
      </c>
    </row>
    <row r="10624" spans="1:5" x14ac:dyDescent="0.3">
      <c r="A10624">
        <v>45600020</v>
      </c>
      <c r="B10624" t="s">
        <v>607</v>
      </c>
      <c r="C10624" t="s">
        <v>8</v>
      </c>
      <c r="D10624" t="s">
        <v>2380</v>
      </c>
      <c r="E10624">
        <v>0</v>
      </c>
    </row>
    <row r="10625" spans="1:5" x14ac:dyDescent="0.3">
      <c r="A10625">
        <v>45600020</v>
      </c>
      <c r="B10625" t="s">
        <v>607</v>
      </c>
      <c r="C10625" t="s">
        <v>8</v>
      </c>
      <c r="D10625" t="s">
        <v>2381</v>
      </c>
      <c r="E10625">
        <v>0</v>
      </c>
    </row>
    <row r="10626" spans="1:5" x14ac:dyDescent="0.3">
      <c r="A10626">
        <v>45600020</v>
      </c>
      <c r="B10626" t="s">
        <v>607</v>
      </c>
      <c r="C10626" t="s">
        <v>8</v>
      </c>
      <c r="D10626" t="s">
        <v>2382</v>
      </c>
      <c r="E10626">
        <v>0</v>
      </c>
    </row>
    <row r="10627" spans="1:5" x14ac:dyDescent="0.3">
      <c r="A10627">
        <v>45600020</v>
      </c>
      <c r="B10627" t="s">
        <v>607</v>
      </c>
      <c r="C10627" t="s">
        <v>8</v>
      </c>
      <c r="D10627" t="s">
        <v>2383</v>
      </c>
      <c r="E10627">
        <v>0</v>
      </c>
    </row>
    <row r="10628" spans="1:5" x14ac:dyDescent="0.3">
      <c r="A10628">
        <v>45600020</v>
      </c>
      <c r="B10628" t="s">
        <v>607</v>
      </c>
      <c r="C10628" t="s">
        <v>8</v>
      </c>
      <c r="D10628" t="s">
        <v>2384</v>
      </c>
      <c r="E10628">
        <v>0</v>
      </c>
    </row>
    <row r="10629" spans="1:5" x14ac:dyDescent="0.3">
      <c r="A10629">
        <v>45600020</v>
      </c>
      <c r="B10629" t="s">
        <v>607</v>
      </c>
      <c r="C10629" t="s">
        <v>8</v>
      </c>
      <c r="D10629" t="s">
        <v>2385</v>
      </c>
      <c r="E10629">
        <v>0</v>
      </c>
    </row>
    <row r="10630" spans="1:5" x14ac:dyDescent="0.3">
      <c r="A10630">
        <v>45600020</v>
      </c>
      <c r="B10630" t="s">
        <v>607</v>
      </c>
      <c r="C10630" t="s">
        <v>8</v>
      </c>
      <c r="D10630" t="s">
        <v>2386</v>
      </c>
      <c r="E10630">
        <v>0</v>
      </c>
    </row>
    <row r="10631" spans="1:5" x14ac:dyDescent="0.3">
      <c r="A10631">
        <v>45600020</v>
      </c>
      <c r="B10631" t="s">
        <v>607</v>
      </c>
      <c r="C10631" t="s">
        <v>8</v>
      </c>
      <c r="D10631" t="s">
        <v>2387</v>
      </c>
      <c r="E10631">
        <v>0</v>
      </c>
    </row>
    <row r="10632" spans="1:5" x14ac:dyDescent="0.3">
      <c r="A10632">
        <v>45600020</v>
      </c>
      <c r="B10632" t="s">
        <v>607</v>
      </c>
      <c r="C10632" t="s">
        <v>8</v>
      </c>
      <c r="D10632" t="s">
        <v>2388</v>
      </c>
      <c r="E10632">
        <v>0</v>
      </c>
    </row>
    <row r="10633" spans="1:5" x14ac:dyDescent="0.3">
      <c r="A10633">
        <v>45600020</v>
      </c>
      <c r="B10633" t="s">
        <v>607</v>
      </c>
      <c r="C10633" t="s">
        <v>8</v>
      </c>
      <c r="D10633" t="s">
        <v>2389</v>
      </c>
      <c r="E10633">
        <v>0</v>
      </c>
    </row>
    <row r="10634" spans="1:5" x14ac:dyDescent="0.3">
      <c r="A10634">
        <v>45600020</v>
      </c>
      <c r="B10634" t="s">
        <v>607</v>
      </c>
      <c r="C10634" t="s">
        <v>8</v>
      </c>
      <c r="D10634" t="s">
        <v>2390</v>
      </c>
      <c r="E10634">
        <v>0</v>
      </c>
    </row>
    <row r="10635" spans="1:5" x14ac:dyDescent="0.3">
      <c r="A10635">
        <v>45600020</v>
      </c>
      <c r="B10635" t="s">
        <v>607</v>
      </c>
      <c r="C10635" t="s">
        <v>8</v>
      </c>
      <c r="D10635" t="s">
        <v>2391</v>
      </c>
      <c r="E10635">
        <v>-3</v>
      </c>
    </row>
    <row r="10636" spans="1:5" x14ac:dyDescent="0.3">
      <c r="A10636">
        <v>45600020</v>
      </c>
      <c r="B10636" t="s">
        <v>607</v>
      </c>
      <c r="C10636" t="s">
        <v>8</v>
      </c>
      <c r="D10636" t="s">
        <v>2392</v>
      </c>
      <c r="E10636">
        <v>0</v>
      </c>
    </row>
    <row r="10637" spans="1:5" x14ac:dyDescent="0.3">
      <c r="A10637">
        <v>45600020</v>
      </c>
      <c r="B10637" t="s">
        <v>607</v>
      </c>
      <c r="C10637" t="s">
        <v>8</v>
      </c>
      <c r="D10637" t="s">
        <v>2393</v>
      </c>
      <c r="E10637">
        <v>0</v>
      </c>
    </row>
    <row r="10638" spans="1:5" x14ac:dyDescent="0.3">
      <c r="A10638">
        <v>45600020</v>
      </c>
      <c r="B10638" t="s">
        <v>607</v>
      </c>
      <c r="C10638" t="s">
        <v>8</v>
      </c>
      <c r="D10638" t="s">
        <v>2394</v>
      </c>
      <c r="E10638">
        <v>0</v>
      </c>
    </row>
    <row r="10639" spans="1:5" x14ac:dyDescent="0.3">
      <c r="A10639">
        <v>45600020</v>
      </c>
      <c r="B10639" t="s">
        <v>607</v>
      </c>
      <c r="C10639" t="s">
        <v>8</v>
      </c>
      <c r="D10639" t="s">
        <v>2395</v>
      </c>
      <c r="E10639">
        <v>0</v>
      </c>
    </row>
    <row r="10640" spans="1:5" x14ac:dyDescent="0.3">
      <c r="A10640">
        <v>45600020</v>
      </c>
      <c r="B10640" t="s">
        <v>607</v>
      </c>
      <c r="C10640" t="s">
        <v>8</v>
      </c>
      <c r="D10640" t="s">
        <v>2396</v>
      </c>
      <c r="E10640">
        <v>0</v>
      </c>
    </row>
    <row r="10641" spans="1:5" x14ac:dyDescent="0.3">
      <c r="A10641">
        <v>45600020</v>
      </c>
      <c r="B10641" t="s">
        <v>607</v>
      </c>
      <c r="C10641" t="s">
        <v>8</v>
      </c>
      <c r="D10641" t="s">
        <v>2397</v>
      </c>
      <c r="E10641">
        <v>0</v>
      </c>
    </row>
    <row r="10642" spans="1:5" x14ac:dyDescent="0.3">
      <c r="A10642">
        <v>45600020</v>
      </c>
      <c r="B10642" t="s">
        <v>607</v>
      </c>
      <c r="C10642" t="s">
        <v>8</v>
      </c>
      <c r="D10642" t="s">
        <v>2398</v>
      </c>
      <c r="E10642">
        <v>0</v>
      </c>
    </row>
    <row r="10643" spans="1:5" x14ac:dyDescent="0.3">
      <c r="A10643">
        <v>45600020</v>
      </c>
      <c r="B10643" t="s">
        <v>607</v>
      </c>
      <c r="C10643" t="s">
        <v>8</v>
      </c>
      <c r="D10643" t="s">
        <v>2399</v>
      </c>
      <c r="E10643">
        <v>0</v>
      </c>
    </row>
    <row r="10644" spans="1:5" x14ac:dyDescent="0.3">
      <c r="A10644">
        <v>45600020</v>
      </c>
      <c r="B10644" t="s">
        <v>607</v>
      </c>
      <c r="C10644" t="s">
        <v>8</v>
      </c>
      <c r="D10644" t="s">
        <v>2400</v>
      </c>
      <c r="E10644">
        <v>0</v>
      </c>
    </row>
    <row r="10645" spans="1:5" x14ac:dyDescent="0.3">
      <c r="A10645">
        <v>45600020</v>
      </c>
      <c r="B10645" t="s">
        <v>607</v>
      </c>
      <c r="C10645" t="s">
        <v>8</v>
      </c>
      <c r="D10645" t="s">
        <v>2401</v>
      </c>
      <c r="E10645">
        <v>0</v>
      </c>
    </row>
    <row r="10646" spans="1:5" x14ac:dyDescent="0.3">
      <c r="A10646">
        <v>45600020</v>
      </c>
      <c r="B10646" t="s">
        <v>607</v>
      </c>
      <c r="C10646" t="s">
        <v>8</v>
      </c>
      <c r="D10646" t="s">
        <v>2402</v>
      </c>
      <c r="E10646">
        <v>0</v>
      </c>
    </row>
    <row r="10647" spans="1:5" x14ac:dyDescent="0.3">
      <c r="A10647">
        <v>45600020</v>
      </c>
      <c r="B10647" t="s">
        <v>607</v>
      </c>
      <c r="C10647" t="s">
        <v>8</v>
      </c>
      <c r="D10647" t="s">
        <v>2403</v>
      </c>
      <c r="E10647">
        <v>0</v>
      </c>
    </row>
    <row r="10648" spans="1:5" x14ac:dyDescent="0.3">
      <c r="A10648">
        <v>45600020</v>
      </c>
      <c r="B10648" t="s">
        <v>607</v>
      </c>
      <c r="C10648" t="s">
        <v>8</v>
      </c>
      <c r="D10648" t="s">
        <v>2404</v>
      </c>
      <c r="E10648">
        <v>0</v>
      </c>
    </row>
    <row r="10649" spans="1:5" x14ac:dyDescent="0.3">
      <c r="A10649">
        <v>45600020</v>
      </c>
      <c r="B10649" t="s">
        <v>607</v>
      </c>
      <c r="C10649" t="s">
        <v>8</v>
      </c>
      <c r="D10649" t="s">
        <v>2405</v>
      </c>
      <c r="E10649">
        <v>0</v>
      </c>
    </row>
    <row r="10650" spans="1:5" x14ac:dyDescent="0.3">
      <c r="A10650">
        <v>45600020</v>
      </c>
      <c r="B10650" t="s">
        <v>607</v>
      </c>
      <c r="C10650" t="s">
        <v>8</v>
      </c>
      <c r="D10650" t="s">
        <v>2406</v>
      </c>
      <c r="E10650">
        <v>0</v>
      </c>
    </row>
    <row r="10651" spans="1:5" x14ac:dyDescent="0.3">
      <c r="A10651">
        <v>45600020</v>
      </c>
      <c r="B10651" t="s">
        <v>607</v>
      </c>
      <c r="C10651" t="s">
        <v>8</v>
      </c>
      <c r="D10651" t="s">
        <v>2407</v>
      </c>
      <c r="E10651">
        <v>0</v>
      </c>
    </row>
    <row r="10652" spans="1:5" x14ac:dyDescent="0.3">
      <c r="A10652">
        <v>45600020</v>
      </c>
      <c r="B10652" t="s">
        <v>607</v>
      </c>
      <c r="C10652" t="s">
        <v>8</v>
      </c>
      <c r="D10652" t="s">
        <v>2408</v>
      </c>
      <c r="E10652">
        <v>0</v>
      </c>
    </row>
    <row r="10653" spans="1:5" x14ac:dyDescent="0.3">
      <c r="A10653">
        <v>45600020</v>
      </c>
      <c r="B10653" t="s">
        <v>607</v>
      </c>
      <c r="C10653" t="s">
        <v>8</v>
      </c>
      <c r="D10653" t="s">
        <v>2409</v>
      </c>
      <c r="E10653">
        <v>0</v>
      </c>
    </row>
    <row r="10654" spans="1:5" x14ac:dyDescent="0.3">
      <c r="A10654">
        <v>45600020</v>
      </c>
      <c r="B10654" t="s">
        <v>607</v>
      </c>
      <c r="C10654" t="s">
        <v>8</v>
      </c>
      <c r="D10654" t="s">
        <v>2410</v>
      </c>
      <c r="E10654">
        <v>0</v>
      </c>
    </row>
    <row r="10655" spans="1:5" x14ac:dyDescent="0.3">
      <c r="A10655">
        <v>45600020</v>
      </c>
      <c r="B10655" t="s">
        <v>607</v>
      </c>
      <c r="C10655" t="s">
        <v>8</v>
      </c>
      <c r="D10655" t="s">
        <v>2411</v>
      </c>
      <c r="E10655">
        <v>-1</v>
      </c>
    </row>
    <row r="10656" spans="1:5" x14ac:dyDescent="0.3">
      <c r="A10656">
        <v>45600020</v>
      </c>
      <c r="B10656" t="s">
        <v>607</v>
      </c>
      <c r="C10656" t="s">
        <v>8</v>
      </c>
      <c r="D10656" t="s">
        <v>2412</v>
      </c>
      <c r="E10656">
        <v>0</v>
      </c>
    </row>
    <row r="10657" spans="1:5" x14ac:dyDescent="0.3">
      <c r="A10657">
        <v>45600020</v>
      </c>
      <c r="B10657" t="s">
        <v>607</v>
      </c>
      <c r="C10657" t="s">
        <v>8</v>
      </c>
      <c r="D10657" t="s">
        <v>2413</v>
      </c>
      <c r="E10657">
        <v>0</v>
      </c>
    </row>
    <row r="10658" spans="1:5" x14ac:dyDescent="0.3">
      <c r="A10658">
        <v>66040009</v>
      </c>
      <c r="B10658" t="s">
        <v>609</v>
      </c>
      <c r="C10658" t="s">
        <v>8</v>
      </c>
      <c r="D10658" t="s">
        <v>2378</v>
      </c>
      <c r="E10658">
        <v>0</v>
      </c>
    </row>
    <row r="10659" spans="1:5" x14ac:dyDescent="0.3">
      <c r="A10659">
        <v>66040009</v>
      </c>
      <c r="B10659" t="s">
        <v>609</v>
      </c>
      <c r="C10659" t="s">
        <v>8</v>
      </c>
      <c r="D10659" t="s">
        <v>2379</v>
      </c>
      <c r="E10659">
        <v>0</v>
      </c>
    </row>
    <row r="10660" spans="1:5" x14ac:dyDescent="0.3">
      <c r="A10660">
        <v>66040009</v>
      </c>
      <c r="B10660" t="s">
        <v>609</v>
      </c>
      <c r="C10660" t="s">
        <v>8</v>
      </c>
      <c r="D10660" t="s">
        <v>2380</v>
      </c>
      <c r="E10660">
        <v>0</v>
      </c>
    </row>
    <row r="10661" spans="1:5" x14ac:dyDescent="0.3">
      <c r="A10661">
        <v>66040009</v>
      </c>
      <c r="B10661" t="s">
        <v>609</v>
      </c>
      <c r="C10661" t="s">
        <v>8</v>
      </c>
      <c r="D10661" t="s">
        <v>2381</v>
      </c>
      <c r="E10661">
        <v>0</v>
      </c>
    </row>
    <row r="10662" spans="1:5" x14ac:dyDescent="0.3">
      <c r="A10662">
        <v>66040009</v>
      </c>
      <c r="B10662" t="s">
        <v>609</v>
      </c>
      <c r="C10662" t="s">
        <v>8</v>
      </c>
      <c r="D10662" t="s">
        <v>2382</v>
      </c>
      <c r="E10662">
        <v>0</v>
      </c>
    </row>
    <row r="10663" spans="1:5" x14ac:dyDescent="0.3">
      <c r="A10663">
        <v>66040009</v>
      </c>
      <c r="B10663" t="s">
        <v>609</v>
      </c>
      <c r="C10663" t="s">
        <v>8</v>
      </c>
      <c r="D10663" t="s">
        <v>2383</v>
      </c>
      <c r="E10663">
        <v>0</v>
      </c>
    </row>
    <row r="10664" spans="1:5" x14ac:dyDescent="0.3">
      <c r="A10664">
        <v>66040009</v>
      </c>
      <c r="B10664" t="s">
        <v>609</v>
      </c>
      <c r="C10664" t="s">
        <v>8</v>
      </c>
      <c r="D10664" t="s">
        <v>2384</v>
      </c>
      <c r="E10664">
        <v>0</v>
      </c>
    </row>
    <row r="10665" spans="1:5" x14ac:dyDescent="0.3">
      <c r="A10665">
        <v>66040009</v>
      </c>
      <c r="B10665" t="s">
        <v>609</v>
      </c>
      <c r="C10665" t="s">
        <v>8</v>
      </c>
      <c r="D10665" t="s">
        <v>2385</v>
      </c>
      <c r="E10665">
        <v>0</v>
      </c>
    </row>
    <row r="10666" spans="1:5" x14ac:dyDescent="0.3">
      <c r="A10666">
        <v>66040009</v>
      </c>
      <c r="B10666" t="s">
        <v>609</v>
      </c>
      <c r="C10666" t="s">
        <v>8</v>
      </c>
      <c r="D10666" t="s">
        <v>2386</v>
      </c>
      <c r="E10666">
        <v>0</v>
      </c>
    </row>
    <row r="10667" spans="1:5" x14ac:dyDescent="0.3">
      <c r="A10667">
        <v>66040009</v>
      </c>
      <c r="B10667" t="s">
        <v>609</v>
      </c>
      <c r="C10667" t="s">
        <v>8</v>
      </c>
      <c r="D10667" t="s">
        <v>2387</v>
      </c>
      <c r="E10667">
        <v>0</v>
      </c>
    </row>
    <row r="10668" spans="1:5" x14ac:dyDescent="0.3">
      <c r="A10668">
        <v>66040009</v>
      </c>
      <c r="B10668" t="s">
        <v>609</v>
      </c>
      <c r="C10668" t="s">
        <v>8</v>
      </c>
      <c r="D10668" t="s">
        <v>2388</v>
      </c>
      <c r="E10668">
        <v>0</v>
      </c>
    </row>
    <row r="10669" spans="1:5" x14ac:dyDescent="0.3">
      <c r="A10669">
        <v>66040009</v>
      </c>
      <c r="B10669" t="s">
        <v>609</v>
      </c>
      <c r="C10669" t="s">
        <v>8</v>
      </c>
      <c r="D10669" t="s">
        <v>2389</v>
      </c>
      <c r="E10669">
        <v>0</v>
      </c>
    </row>
    <row r="10670" spans="1:5" x14ac:dyDescent="0.3">
      <c r="A10670">
        <v>66040009</v>
      </c>
      <c r="B10670" t="s">
        <v>609</v>
      </c>
      <c r="C10670" t="s">
        <v>8</v>
      </c>
      <c r="D10670" t="s">
        <v>2390</v>
      </c>
      <c r="E10670">
        <v>0</v>
      </c>
    </row>
    <row r="10671" spans="1:5" x14ac:dyDescent="0.3">
      <c r="A10671">
        <v>66040009</v>
      </c>
      <c r="B10671" t="s">
        <v>609</v>
      </c>
      <c r="C10671" t="s">
        <v>8</v>
      </c>
      <c r="D10671" t="s">
        <v>2391</v>
      </c>
      <c r="E10671">
        <v>0</v>
      </c>
    </row>
    <row r="10672" spans="1:5" x14ac:dyDescent="0.3">
      <c r="A10672">
        <v>66040009</v>
      </c>
      <c r="B10672" t="s">
        <v>609</v>
      </c>
      <c r="C10672" t="s">
        <v>8</v>
      </c>
      <c r="D10672" t="s">
        <v>2392</v>
      </c>
      <c r="E10672">
        <v>0</v>
      </c>
    </row>
    <row r="10673" spans="1:5" x14ac:dyDescent="0.3">
      <c r="A10673">
        <v>66040009</v>
      </c>
      <c r="B10673" t="s">
        <v>609</v>
      </c>
      <c r="C10673" t="s">
        <v>8</v>
      </c>
      <c r="D10673" t="s">
        <v>2393</v>
      </c>
      <c r="E10673">
        <v>0</v>
      </c>
    </row>
    <row r="10674" spans="1:5" x14ac:dyDescent="0.3">
      <c r="A10674">
        <v>66040009</v>
      </c>
      <c r="B10674" t="s">
        <v>609</v>
      </c>
      <c r="C10674" t="s">
        <v>8</v>
      </c>
      <c r="D10674" t="s">
        <v>2394</v>
      </c>
      <c r="E10674">
        <v>0</v>
      </c>
    </row>
    <row r="10675" spans="1:5" x14ac:dyDescent="0.3">
      <c r="A10675">
        <v>66040009</v>
      </c>
      <c r="B10675" t="s">
        <v>609</v>
      </c>
      <c r="C10675" t="s">
        <v>8</v>
      </c>
      <c r="D10675" t="s">
        <v>2395</v>
      </c>
      <c r="E10675">
        <v>0</v>
      </c>
    </row>
    <row r="10676" spans="1:5" x14ac:dyDescent="0.3">
      <c r="A10676">
        <v>66040009</v>
      </c>
      <c r="B10676" t="s">
        <v>609</v>
      </c>
      <c r="C10676" t="s">
        <v>8</v>
      </c>
      <c r="D10676" t="s">
        <v>2396</v>
      </c>
      <c r="E10676">
        <v>0</v>
      </c>
    </row>
    <row r="10677" spans="1:5" x14ac:dyDescent="0.3">
      <c r="A10677">
        <v>66040009</v>
      </c>
      <c r="B10677" t="s">
        <v>609</v>
      </c>
      <c r="C10677" t="s">
        <v>8</v>
      </c>
      <c r="D10677" t="s">
        <v>2397</v>
      </c>
      <c r="E10677">
        <v>0</v>
      </c>
    </row>
    <row r="10678" spans="1:5" x14ac:dyDescent="0.3">
      <c r="A10678">
        <v>66040009</v>
      </c>
      <c r="B10678" t="s">
        <v>609</v>
      </c>
      <c r="C10678" t="s">
        <v>8</v>
      </c>
      <c r="D10678" t="s">
        <v>2398</v>
      </c>
      <c r="E10678">
        <v>0</v>
      </c>
    </row>
    <row r="10679" spans="1:5" x14ac:dyDescent="0.3">
      <c r="A10679">
        <v>66040009</v>
      </c>
      <c r="B10679" t="s">
        <v>609</v>
      </c>
      <c r="C10679" t="s">
        <v>8</v>
      </c>
      <c r="D10679" t="s">
        <v>2399</v>
      </c>
      <c r="E10679">
        <v>0</v>
      </c>
    </row>
    <row r="10680" spans="1:5" x14ac:dyDescent="0.3">
      <c r="A10680">
        <v>66040009</v>
      </c>
      <c r="B10680" t="s">
        <v>609</v>
      </c>
      <c r="C10680" t="s">
        <v>8</v>
      </c>
      <c r="D10680" t="s">
        <v>2400</v>
      </c>
      <c r="E10680">
        <v>0</v>
      </c>
    </row>
    <row r="10681" spans="1:5" x14ac:dyDescent="0.3">
      <c r="A10681">
        <v>66040009</v>
      </c>
      <c r="B10681" t="s">
        <v>609</v>
      </c>
      <c r="C10681" t="s">
        <v>8</v>
      </c>
      <c r="D10681" t="s">
        <v>2401</v>
      </c>
      <c r="E10681">
        <v>0</v>
      </c>
    </row>
    <row r="10682" spans="1:5" x14ac:dyDescent="0.3">
      <c r="A10682">
        <v>66040009</v>
      </c>
      <c r="B10682" t="s">
        <v>609</v>
      </c>
      <c r="C10682" t="s">
        <v>8</v>
      </c>
      <c r="D10682" t="s">
        <v>2402</v>
      </c>
      <c r="E10682">
        <v>-4</v>
      </c>
    </row>
    <row r="10683" spans="1:5" x14ac:dyDescent="0.3">
      <c r="A10683">
        <v>66040009</v>
      </c>
      <c r="B10683" t="s">
        <v>609</v>
      </c>
      <c r="C10683" t="s">
        <v>8</v>
      </c>
      <c r="D10683" t="s">
        <v>2403</v>
      </c>
      <c r="E10683">
        <v>0</v>
      </c>
    </row>
    <row r="10684" spans="1:5" x14ac:dyDescent="0.3">
      <c r="A10684">
        <v>66040009</v>
      </c>
      <c r="B10684" t="s">
        <v>609</v>
      </c>
      <c r="C10684" t="s">
        <v>8</v>
      </c>
      <c r="D10684" t="s">
        <v>2404</v>
      </c>
      <c r="E10684">
        <v>0</v>
      </c>
    </row>
    <row r="10685" spans="1:5" x14ac:dyDescent="0.3">
      <c r="A10685">
        <v>66040009</v>
      </c>
      <c r="B10685" t="s">
        <v>609</v>
      </c>
      <c r="C10685" t="s">
        <v>8</v>
      </c>
      <c r="D10685" t="s">
        <v>2405</v>
      </c>
      <c r="E10685">
        <v>0</v>
      </c>
    </row>
    <row r="10686" spans="1:5" x14ac:dyDescent="0.3">
      <c r="A10686">
        <v>66040009</v>
      </c>
      <c r="B10686" t="s">
        <v>609</v>
      </c>
      <c r="C10686" t="s">
        <v>8</v>
      </c>
      <c r="D10686" t="s">
        <v>2406</v>
      </c>
      <c r="E10686">
        <v>0</v>
      </c>
    </row>
    <row r="10687" spans="1:5" x14ac:dyDescent="0.3">
      <c r="A10687">
        <v>66040009</v>
      </c>
      <c r="B10687" t="s">
        <v>609</v>
      </c>
      <c r="C10687" t="s">
        <v>8</v>
      </c>
      <c r="D10687" t="s">
        <v>2407</v>
      </c>
      <c r="E10687">
        <v>0</v>
      </c>
    </row>
    <row r="10688" spans="1:5" x14ac:dyDescent="0.3">
      <c r="A10688">
        <v>66040009</v>
      </c>
      <c r="B10688" t="s">
        <v>609</v>
      </c>
      <c r="C10688" t="s">
        <v>8</v>
      </c>
      <c r="D10688" t="s">
        <v>2408</v>
      </c>
      <c r="E10688">
        <v>0</v>
      </c>
    </row>
    <row r="10689" spans="1:5" x14ac:dyDescent="0.3">
      <c r="A10689">
        <v>66040009</v>
      </c>
      <c r="B10689" t="s">
        <v>609</v>
      </c>
      <c r="C10689" t="s">
        <v>8</v>
      </c>
      <c r="D10689" t="s">
        <v>2409</v>
      </c>
      <c r="E10689">
        <v>0</v>
      </c>
    </row>
    <row r="10690" spans="1:5" x14ac:dyDescent="0.3">
      <c r="A10690">
        <v>66040009</v>
      </c>
      <c r="B10690" t="s">
        <v>609</v>
      </c>
      <c r="C10690" t="s">
        <v>8</v>
      </c>
      <c r="D10690" t="s">
        <v>2410</v>
      </c>
      <c r="E10690">
        <v>0</v>
      </c>
    </row>
    <row r="10691" spans="1:5" x14ac:dyDescent="0.3">
      <c r="A10691">
        <v>66040009</v>
      </c>
      <c r="B10691" t="s">
        <v>609</v>
      </c>
      <c r="C10691" t="s">
        <v>8</v>
      </c>
      <c r="D10691" t="s">
        <v>2411</v>
      </c>
      <c r="E10691">
        <v>0</v>
      </c>
    </row>
    <row r="10692" spans="1:5" x14ac:dyDescent="0.3">
      <c r="A10692">
        <v>66040009</v>
      </c>
      <c r="B10692" t="s">
        <v>609</v>
      </c>
      <c r="C10692" t="s">
        <v>8</v>
      </c>
      <c r="D10692" t="s">
        <v>2412</v>
      </c>
      <c r="E10692">
        <v>0</v>
      </c>
    </row>
    <row r="10693" spans="1:5" x14ac:dyDescent="0.3">
      <c r="A10693">
        <v>66040009</v>
      </c>
      <c r="B10693" t="s">
        <v>609</v>
      </c>
      <c r="C10693" t="s">
        <v>8</v>
      </c>
      <c r="D10693" t="s">
        <v>2413</v>
      </c>
      <c r="E10693">
        <v>0</v>
      </c>
    </row>
    <row r="10694" spans="1:5" x14ac:dyDescent="0.3">
      <c r="A10694">
        <v>65130003</v>
      </c>
      <c r="B10694" t="s">
        <v>611</v>
      </c>
      <c r="C10694" t="s">
        <v>8</v>
      </c>
      <c r="D10694" t="s">
        <v>2378</v>
      </c>
      <c r="E10694">
        <v>0</v>
      </c>
    </row>
    <row r="10695" spans="1:5" x14ac:dyDescent="0.3">
      <c r="A10695">
        <v>65130003</v>
      </c>
      <c r="B10695" t="s">
        <v>611</v>
      </c>
      <c r="C10695" t="s">
        <v>8</v>
      </c>
      <c r="D10695" t="s">
        <v>2379</v>
      </c>
      <c r="E10695">
        <v>0</v>
      </c>
    </row>
    <row r="10696" spans="1:5" x14ac:dyDescent="0.3">
      <c r="A10696">
        <v>65130003</v>
      </c>
      <c r="B10696" t="s">
        <v>611</v>
      </c>
      <c r="C10696" t="s">
        <v>8</v>
      </c>
      <c r="D10696" t="s">
        <v>2380</v>
      </c>
      <c r="E10696">
        <v>0</v>
      </c>
    </row>
    <row r="10697" spans="1:5" x14ac:dyDescent="0.3">
      <c r="A10697">
        <v>65130003</v>
      </c>
      <c r="B10697" t="s">
        <v>611</v>
      </c>
      <c r="C10697" t="s">
        <v>8</v>
      </c>
      <c r="D10697" t="s">
        <v>2381</v>
      </c>
      <c r="E10697">
        <v>0</v>
      </c>
    </row>
    <row r="10698" spans="1:5" x14ac:dyDescent="0.3">
      <c r="A10698">
        <v>65130003</v>
      </c>
      <c r="B10698" t="s">
        <v>611</v>
      </c>
      <c r="C10698" t="s">
        <v>8</v>
      </c>
      <c r="D10698" t="s">
        <v>2382</v>
      </c>
      <c r="E10698">
        <v>0</v>
      </c>
    </row>
    <row r="10699" spans="1:5" x14ac:dyDescent="0.3">
      <c r="A10699">
        <v>65130003</v>
      </c>
      <c r="B10699" t="s">
        <v>611</v>
      </c>
      <c r="C10699" t="s">
        <v>8</v>
      </c>
      <c r="D10699" t="s">
        <v>2383</v>
      </c>
      <c r="E10699">
        <v>0</v>
      </c>
    </row>
    <row r="10700" spans="1:5" x14ac:dyDescent="0.3">
      <c r="A10700">
        <v>65130003</v>
      </c>
      <c r="B10700" t="s">
        <v>611</v>
      </c>
      <c r="C10700" t="s">
        <v>8</v>
      </c>
      <c r="D10700" t="s">
        <v>2384</v>
      </c>
      <c r="E10700">
        <v>0</v>
      </c>
    </row>
    <row r="10701" spans="1:5" x14ac:dyDescent="0.3">
      <c r="A10701">
        <v>65130003</v>
      </c>
      <c r="B10701" t="s">
        <v>611</v>
      </c>
      <c r="C10701" t="s">
        <v>8</v>
      </c>
      <c r="D10701" t="s">
        <v>2385</v>
      </c>
      <c r="E10701">
        <v>0</v>
      </c>
    </row>
    <row r="10702" spans="1:5" x14ac:dyDescent="0.3">
      <c r="A10702">
        <v>65130003</v>
      </c>
      <c r="B10702" t="s">
        <v>611</v>
      </c>
      <c r="C10702" t="s">
        <v>8</v>
      </c>
      <c r="D10702" t="s">
        <v>2386</v>
      </c>
      <c r="E10702">
        <v>0</v>
      </c>
    </row>
    <row r="10703" spans="1:5" x14ac:dyDescent="0.3">
      <c r="A10703">
        <v>65130003</v>
      </c>
      <c r="B10703" t="s">
        <v>611</v>
      </c>
      <c r="C10703" t="s">
        <v>8</v>
      </c>
      <c r="D10703" t="s">
        <v>2387</v>
      </c>
      <c r="E10703">
        <v>0</v>
      </c>
    </row>
    <row r="10704" spans="1:5" x14ac:dyDescent="0.3">
      <c r="A10704">
        <v>65130003</v>
      </c>
      <c r="B10704" t="s">
        <v>611</v>
      </c>
      <c r="C10704" t="s">
        <v>8</v>
      </c>
      <c r="D10704" t="s">
        <v>2388</v>
      </c>
      <c r="E10704">
        <v>0</v>
      </c>
    </row>
    <row r="10705" spans="1:5" x14ac:dyDescent="0.3">
      <c r="A10705">
        <v>65130003</v>
      </c>
      <c r="B10705" t="s">
        <v>611</v>
      </c>
      <c r="C10705" t="s">
        <v>8</v>
      </c>
      <c r="D10705" t="s">
        <v>2389</v>
      </c>
      <c r="E10705">
        <v>0</v>
      </c>
    </row>
    <row r="10706" spans="1:5" x14ac:dyDescent="0.3">
      <c r="A10706">
        <v>65130003</v>
      </c>
      <c r="B10706" t="s">
        <v>611</v>
      </c>
      <c r="C10706" t="s">
        <v>8</v>
      </c>
      <c r="D10706" t="s">
        <v>2390</v>
      </c>
      <c r="E10706">
        <v>0</v>
      </c>
    </row>
    <row r="10707" spans="1:5" x14ac:dyDescent="0.3">
      <c r="A10707">
        <v>65130003</v>
      </c>
      <c r="B10707" t="s">
        <v>611</v>
      </c>
      <c r="C10707" t="s">
        <v>8</v>
      </c>
      <c r="D10707" t="s">
        <v>2391</v>
      </c>
      <c r="E10707">
        <v>0</v>
      </c>
    </row>
    <row r="10708" spans="1:5" x14ac:dyDescent="0.3">
      <c r="A10708">
        <v>65130003</v>
      </c>
      <c r="B10708" t="s">
        <v>611</v>
      </c>
      <c r="C10708" t="s">
        <v>8</v>
      </c>
      <c r="D10708" t="s">
        <v>2392</v>
      </c>
      <c r="E10708">
        <v>0</v>
      </c>
    </row>
    <row r="10709" spans="1:5" x14ac:dyDescent="0.3">
      <c r="A10709">
        <v>65130003</v>
      </c>
      <c r="B10709" t="s">
        <v>611</v>
      </c>
      <c r="C10709" t="s">
        <v>8</v>
      </c>
      <c r="D10709" t="s">
        <v>2393</v>
      </c>
      <c r="E10709">
        <v>0</v>
      </c>
    </row>
    <row r="10710" spans="1:5" x14ac:dyDescent="0.3">
      <c r="A10710">
        <v>65130003</v>
      </c>
      <c r="B10710" t="s">
        <v>611</v>
      </c>
      <c r="C10710" t="s">
        <v>8</v>
      </c>
      <c r="D10710" t="s">
        <v>2394</v>
      </c>
      <c r="E10710">
        <v>0</v>
      </c>
    </row>
    <row r="10711" spans="1:5" x14ac:dyDescent="0.3">
      <c r="A10711">
        <v>65130003</v>
      </c>
      <c r="B10711" t="s">
        <v>611</v>
      </c>
      <c r="C10711" t="s">
        <v>8</v>
      </c>
      <c r="D10711" t="s">
        <v>2395</v>
      </c>
      <c r="E10711">
        <v>0</v>
      </c>
    </row>
    <row r="10712" spans="1:5" x14ac:dyDescent="0.3">
      <c r="A10712">
        <v>65130003</v>
      </c>
      <c r="B10712" t="s">
        <v>611</v>
      </c>
      <c r="C10712" t="s">
        <v>8</v>
      </c>
      <c r="D10712" t="s">
        <v>2396</v>
      </c>
      <c r="E10712">
        <v>0</v>
      </c>
    </row>
    <row r="10713" spans="1:5" x14ac:dyDescent="0.3">
      <c r="A10713">
        <v>65130003</v>
      </c>
      <c r="B10713" t="s">
        <v>611</v>
      </c>
      <c r="C10713" t="s">
        <v>8</v>
      </c>
      <c r="D10713" t="s">
        <v>2397</v>
      </c>
      <c r="E10713">
        <v>0</v>
      </c>
    </row>
    <row r="10714" spans="1:5" x14ac:dyDescent="0.3">
      <c r="A10714">
        <v>65130003</v>
      </c>
      <c r="B10714" t="s">
        <v>611</v>
      </c>
      <c r="C10714" t="s">
        <v>8</v>
      </c>
      <c r="D10714" t="s">
        <v>2398</v>
      </c>
      <c r="E10714">
        <v>0</v>
      </c>
    </row>
    <row r="10715" spans="1:5" x14ac:dyDescent="0.3">
      <c r="A10715">
        <v>65130003</v>
      </c>
      <c r="B10715" t="s">
        <v>611</v>
      </c>
      <c r="C10715" t="s">
        <v>8</v>
      </c>
      <c r="D10715" t="s">
        <v>2399</v>
      </c>
      <c r="E10715">
        <v>0</v>
      </c>
    </row>
    <row r="10716" spans="1:5" x14ac:dyDescent="0.3">
      <c r="A10716">
        <v>65130003</v>
      </c>
      <c r="B10716" t="s">
        <v>611</v>
      </c>
      <c r="C10716" t="s">
        <v>8</v>
      </c>
      <c r="D10716" t="s">
        <v>2400</v>
      </c>
      <c r="E10716">
        <v>0</v>
      </c>
    </row>
    <row r="10717" spans="1:5" x14ac:dyDescent="0.3">
      <c r="A10717">
        <v>65130003</v>
      </c>
      <c r="B10717" t="s">
        <v>611</v>
      </c>
      <c r="C10717" t="s">
        <v>8</v>
      </c>
      <c r="D10717" t="s">
        <v>2401</v>
      </c>
      <c r="E10717">
        <v>0</v>
      </c>
    </row>
    <row r="10718" spans="1:5" x14ac:dyDescent="0.3">
      <c r="A10718">
        <v>65130003</v>
      </c>
      <c r="B10718" t="s">
        <v>611</v>
      </c>
      <c r="C10718" t="s">
        <v>8</v>
      </c>
      <c r="D10718" t="s">
        <v>2402</v>
      </c>
      <c r="E10718">
        <v>-2</v>
      </c>
    </row>
    <row r="10719" spans="1:5" x14ac:dyDescent="0.3">
      <c r="A10719">
        <v>65130003</v>
      </c>
      <c r="B10719" t="s">
        <v>611</v>
      </c>
      <c r="C10719" t="s">
        <v>8</v>
      </c>
      <c r="D10719" t="s">
        <v>2403</v>
      </c>
      <c r="E10719">
        <v>0</v>
      </c>
    </row>
    <row r="10720" spans="1:5" x14ac:dyDescent="0.3">
      <c r="A10720">
        <v>65130003</v>
      </c>
      <c r="B10720" t="s">
        <v>611</v>
      </c>
      <c r="C10720" t="s">
        <v>8</v>
      </c>
      <c r="D10720" t="s">
        <v>2404</v>
      </c>
      <c r="E10720">
        <v>0</v>
      </c>
    </row>
    <row r="10721" spans="1:5" x14ac:dyDescent="0.3">
      <c r="A10721">
        <v>65130003</v>
      </c>
      <c r="B10721" t="s">
        <v>611</v>
      </c>
      <c r="C10721" t="s">
        <v>8</v>
      </c>
      <c r="D10721" t="s">
        <v>2405</v>
      </c>
      <c r="E10721">
        <v>0</v>
      </c>
    </row>
    <row r="10722" spans="1:5" x14ac:dyDescent="0.3">
      <c r="A10722">
        <v>65130003</v>
      </c>
      <c r="B10722" t="s">
        <v>611</v>
      </c>
      <c r="C10722" t="s">
        <v>8</v>
      </c>
      <c r="D10722" t="s">
        <v>2406</v>
      </c>
      <c r="E10722">
        <v>0</v>
      </c>
    </row>
    <row r="10723" spans="1:5" x14ac:dyDescent="0.3">
      <c r="A10723">
        <v>65130003</v>
      </c>
      <c r="B10723" t="s">
        <v>611</v>
      </c>
      <c r="C10723" t="s">
        <v>8</v>
      </c>
      <c r="D10723" t="s">
        <v>2407</v>
      </c>
      <c r="E10723">
        <v>0</v>
      </c>
    </row>
    <row r="10724" spans="1:5" x14ac:dyDescent="0.3">
      <c r="A10724">
        <v>65130003</v>
      </c>
      <c r="B10724" t="s">
        <v>611</v>
      </c>
      <c r="C10724" t="s">
        <v>8</v>
      </c>
      <c r="D10724" t="s">
        <v>2408</v>
      </c>
      <c r="E10724">
        <v>0</v>
      </c>
    </row>
    <row r="10725" spans="1:5" x14ac:dyDescent="0.3">
      <c r="A10725">
        <v>65130003</v>
      </c>
      <c r="B10725" t="s">
        <v>611</v>
      </c>
      <c r="C10725" t="s">
        <v>8</v>
      </c>
      <c r="D10725" t="s">
        <v>2409</v>
      </c>
      <c r="E10725">
        <v>0</v>
      </c>
    </row>
    <row r="10726" spans="1:5" x14ac:dyDescent="0.3">
      <c r="A10726">
        <v>65130003</v>
      </c>
      <c r="B10726" t="s">
        <v>611</v>
      </c>
      <c r="C10726" t="s">
        <v>8</v>
      </c>
      <c r="D10726" t="s">
        <v>2410</v>
      </c>
      <c r="E10726">
        <v>0</v>
      </c>
    </row>
    <row r="10727" spans="1:5" x14ac:dyDescent="0.3">
      <c r="A10727">
        <v>65130003</v>
      </c>
      <c r="B10727" t="s">
        <v>611</v>
      </c>
      <c r="C10727" t="s">
        <v>8</v>
      </c>
      <c r="D10727" t="s">
        <v>2411</v>
      </c>
      <c r="E10727">
        <v>0</v>
      </c>
    </row>
    <row r="10728" spans="1:5" x14ac:dyDescent="0.3">
      <c r="A10728">
        <v>65130003</v>
      </c>
      <c r="B10728" t="s">
        <v>611</v>
      </c>
      <c r="C10728" t="s">
        <v>8</v>
      </c>
      <c r="D10728" t="s">
        <v>2412</v>
      </c>
      <c r="E10728">
        <v>0</v>
      </c>
    </row>
    <row r="10729" spans="1:5" x14ac:dyDescent="0.3">
      <c r="A10729">
        <v>65130003</v>
      </c>
      <c r="B10729" t="s">
        <v>611</v>
      </c>
      <c r="C10729" t="s">
        <v>8</v>
      </c>
      <c r="D10729" t="s">
        <v>2413</v>
      </c>
      <c r="E10729">
        <v>0</v>
      </c>
    </row>
    <row r="10730" spans="1:5" x14ac:dyDescent="0.3">
      <c r="A10730">
        <v>72170038</v>
      </c>
      <c r="B10730" t="s">
        <v>613</v>
      </c>
      <c r="C10730" t="s">
        <v>8</v>
      </c>
      <c r="D10730" t="s">
        <v>2378</v>
      </c>
      <c r="E10730">
        <v>0</v>
      </c>
    </row>
    <row r="10731" spans="1:5" x14ac:dyDescent="0.3">
      <c r="A10731">
        <v>72170038</v>
      </c>
      <c r="B10731" t="s">
        <v>613</v>
      </c>
      <c r="C10731" t="s">
        <v>8</v>
      </c>
      <c r="D10731" t="s">
        <v>2379</v>
      </c>
      <c r="E10731">
        <v>0</v>
      </c>
    </row>
    <row r="10732" spans="1:5" x14ac:dyDescent="0.3">
      <c r="A10732">
        <v>72170038</v>
      </c>
      <c r="B10732" t="s">
        <v>613</v>
      </c>
      <c r="C10732" t="s">
        <v>8</v>
      </c>
      <c r="D10732" t="s">
        <v>2380</v>
      </c>
      <c r="E10732">
        <v>0</v>
      </c>
    </row>
    <row r="10733" spans="1:5" x14ac:dyDescent="0.3">
      <c r="A10733">
        <v>72170038</v>
      </c>
      <c r="B10733" t="s">
        <v>613</v>
      </c>
      <c r="C10733" t="s">
        <v>8</v>
      </c>
      <c r="D10733" t="s">
        <v>2381</v>
      </c>
      <c r="E10733">
        <v>0</v>
      </c>
    </row>
    <row r="10734" spans="1:5" x14ac:dyDescent="0.3">
      <c r="A10734">
        <v>72170038</v>
      </c>
      <c r="B10734" t="s">
        <v>613</v>
      </c>
      <c r="C10734" t="s">
        <v>8</v>
      </c>
      <c r="D10734" t="s">
        <v>2382</v>
      </c>
      <c r="E10734">
        <v>0</v>
      </c>
    </row>
    <row r="10735" spans="1:5" x14ac:dyDescent="0.3">
      <c r="A10735">
        <v>72170038</v>
      </c>
      <c r="B10735" t="s">
        <v>613</v>
      </c>
      <c r="C10735" t="s">
        <v>8</v>
      </c>
      <c r="D10735" t="s">
        <v>2383</v>
      </c>
      <c r="E10735">
        <v>0</v>
      </c>
    </row>
    <row r="10736" spans="1:5" x14ac:dyDescent="0.3">
      <c r="A10736">
        <v>72170038</v>
      </c>
      <c r="B10736" t="s">
        <v>613</v>
      </c>
      <c r="C10736" t="s">
        <v>8</v>
      </c>
      <c r="D10736" t="s">
        <v>2384</v>
      </c>
      <c r="E10736">
        <v>0</v>
      </c>
    </row>
    <row r="10737" spans="1:5" x14ac:dyDescent="0.3">
      <c r="A10737">
        <v>72170038</v>
      </c>
      <c r="B10737" t="s">
        <v>613</v>
      </c>
      <c r="C10737" t="s">
        <v>8</v>
      </c>
      <c r="D10737" t="s">
        <v>2385</v>
      </c>
      <c r="E10737">
        <v>0</v>
      </c>
    </row>
    <row r="10738" spans="1:5" x14ac:dyDescent="0.3">
      <c r="A10738">
        <v>72170038</v>
      </c>
      <c r="B10738" t="s">
        <v>613</v>
      </c>
      <c r="C10738" t="s">
        <v>8</v>
      </c>
      <c r="D10738" t="s">
        <v>2386</v>
      </c>
      <c r="E10738">
        <v>0</v>
      </c>
    </row>
    <row r="10739" spans="1:5" x14ac:dyDescent="0.3">
      <c r="A10739">
        <v>72170038</v>
      </c>
      <c r="B10739" t="s">
        <v>613</v>
      </c>
      <c r="C10739" t="s">
        <v>8</v>
      </c>
      <c r="D10739" t="s">
        <v>2387</v>
      </c>
      <c r="E10739">
        <v>0</v>
      </c>
    </row>
    <row r="10740" spans="1:5" x14ac:dyDescent="0.3">
      <c r="A10740">
        <v>72170038</v>
      </c>
      <c r="B10740" t="s">
        <v>613</v>
      </c>
      <c r="C10740" t="s">
        <v>8</v>
      </c>
      <c r="D10740" t="s">
        <v>2388</v>
      </c>
      <c r="E10740">
        <v>0</v>
      </c>
    </row>
    <row r="10741" spans="1:5" x14ac:dyDescent="0.3">
      <c r="A10741">
        <v>72170038</v>
      </c>
      <c r="B10741" t="s">
        <v>613</v>
      </c>
      <c r="C10741" t="s">
        <v>8</v>
      </c>
      <c r="D10741" t="s">
        <v>2389</v>
      </c>
      <c r="E10741">
        <v>0</v>
      </c>
    </row>
    <row r="10742" spans="1:5" x14ac:dyDescent="0.3">
      <c r="A10742">
        <v>72170038</v>
      </c>
      <c r="B10742" t="s">
        <v>613</v>
      </c>
      <c r="C10742" t="s">
        <v>8</v>
      </c>
      <c r="D10742" t="s">
        <v>2390</v>
      </c>
      <c r="E10742">
        <v>0</v>
      </c>
    </row>
    <row r="10743" spans="1:5" x14ac:dyDescent="0.3">
      <c r="A10743">
        <v>72170038</v>
      </c>
      <c r="B10743" t="s">
        <v>613</v>
      </c>
      <c r="C10743" t="s">
        <v>8</v>
      </c>
      <c r="D10743" t="s">
        <v>2391</v>
      </c>
      <c r="E10743">
        <v>0</v>
      </c>
    </row>
    <row r="10744" spans="1:5" x14ac:dyDescent="0.3">
      <c r="A10744">
        <v>72170038</v>
      </c>
      <c r="B10744" t="s">
        <v>613</v>
      </c>
      <c r="C10744" t="s">
        <v>8</v>
      </c>
      <c r="D10744" t="s">
        <v>2392</v>
      </c>
      <c r="E10744">
        <v>0</v>
      </c>
    </row>
    <row r="10745" spans="1:5" x14ac:dyDescent="0.3">
      <c r="A10745">
        <v>72170038</v>
      </c>
      <c r="B10745" t="s">
        <v>613</v>
      </c>
      <c r="C10745" t="s">
        <v>8</v>
      </c>
      <c r="D10745" t="s">
        <v>2393</v>
      </c>
      <c r="E10745">
        <v>0</v>
      </c>
    </row>
    <row r="10746" spans="1:5" x14ac:dyDescent="0.3">
      <c r="A10746">
        <v>72170038</v>
      </c>
      <c r="B10746" t="s">
        <v>613</v>
      </c>
      <c r="C10746" t="s">
        <v>8</v>
      </c>
      <c r="D10746" t="s">
        <v>2394</v>
      </c>
      <c r="E10746">
        <v>-1</v>
      </c>
    </row>
    <row r="10747" spans="1:5" x14ac:dyDescent="0.3">
      <c r="A10747">
        <v>72170038</v>
      </c>
      <c r="B10747" t="s">
        <v>613</v>
      </c>
      <c r="C10747" t="s">
        <v>8</v>
      </c>
      <c r="D10747" t="s">
        <v>2395</v>
      </c>
      <c r="E10747">
        <v>-1</v>
      </c>
    </row>
    <row r="10748" spans="1:5" x14ac:dyDescent="0.3">
      <c r="A10748">
        <v>72170038</v>
      </c>
      <c r="B10748" t="s">
        <v>613</v>
      </c>
      <c r="C10748" t="s">
        <v>8</v>
      </c>
      <c r="D10748" t="s">
        <v>2396</v>
      </c>
      <c r="E10748">
        <v>-2</v>
      </c>
    </row>
    <row r="10749" spans="1:5" x14ac:dyDescent="0.3">
      <c r="A10749">
        <v>72170038</v>
      </c>
      <c r="B10749" t="s">
        <v>613</v>
      </c>
      <c r="C10749" t="s">
        <v>8</v>
      </c>
      <c r="D10749" t="s">
        <v>2397</v>
      </c>
      <c r="E10749">
        <v>-2</v>
      </c>
    </row>
    <row r="10750" spans="1:5" x14ac:dyDescent="0.3">
      <c r="A10750">
        <v>72170038</v>
      </c>
      <c r="B10750" t="s">
        <v>613</v>
      </c>
      <c r="C10750" t="s">
        <v>8</v>
      </c>
      <c r="D10750" t="s">
        <v>2398</v>
      </c>
      <c r="E10750">
        <v>-1</v>
      </c>
    </row>
    <row r="10751" spans="1:5" x14ac:dyDescent="0.3">
      <c r="A10751">
        <v>72170038</v>
      </c>
      <c r="B10751" t="s">
        <v>613</v>
      </c>
      <c r="C10751" t="s">
        <v>8</v>
      </c>
      <c r="D10751" t="s">
        <v>2399</v>
      </c>
      <c r="E10751">
        <v>0</v>
      </c>
    </row>
    <row r="10752" spans="1:5" x14ac:dyDescent="0.3">
      <c r="A10752">
        <v>72170038</v>
      </c>
      <c r="B10752" t="s">
        <v>613</v>
      </c>
      <c r="C10752" t="s">
        <v>8</v>
      </c>
      <c r="D10752" t="s">
        <v>2400</v>
      </c>
      <c r="E10752">
        <v>-3</v>
      </c>
    </row>
    <row r="10753" spans="1:5" x14ac:dyDescent="0.3">
      <c r="A10753">
        <v>72170038</v>
      </c>
      <c r="B10753" t="s">
        <v>613</v>
      </c>
      <c r="C10753" t="s">
        <v>8</v>
      </c>
      <c r="D10753" t="s">
        <v>2401</v>
      </c>
      <c r="E10753">
        <v>-1</v>
      </c>
    </row>
    <row r="10754" spans="1:5" x14ac:dyDescent="0.3">
      <c r="A10754">
        <v>72170038</v>
      </c>
      <c r="B10754" t="s">
        <v>613</v>
      </c>
      <c r="C10754" t="s">
        <v>8</v>
      </c>
      <c r="D10754" t="s">
        <v>2402</v>
      </c>
      <c r="E10754">
        <v>0</v>
      </c>
    </row>
    <row r="10755" spans="1:5" x14ac:dyDescent="0.3">
      <c r="A10755">
        <v>72170038</v>
      </c>
      <c r="B10755" t="s">
        <v>613</v>
      </c>
      <c r="C10755" t="s">
        <v>8</v>
      </c>
      <c r="D10755" t="s">
        <v>2403</v>
      </c>
      <c r="E10755">
        <v>0</v>
      </c>
    </row>
    <row r="10756" spans="1:5" x14ac:dyDescent="0.3">
      <c r="A10756">
        <v>72170038</v>
      </c>
      <c r="B10756" t="s">
        <v>613</v>
      </c>
      <c r="C10756" t="s">
        <v>8</v>
      </c>
      <c r="D10756" t="s">
        <v>2404</v>
      </c>
      <c r="E10756">
        <v>-1</v>
      </c>
    </row>
    <row r="10757" spans="1:5" x14ac:dyDescent="0.3">
      <c r="A10757">
        <v>72170038</v>
      </c>
      <c r="B10757" t="s">
        <v>613</v>
      </c>
      <c r="C10757" t="s">
        <v>8</v>
      </c>
      <c r="D10757" t="s">
        <v>2405</v>
      </c>
      <c r="E10757">
        <v>-2</v>
      </c>
    </row>
    <row r="10758" spans="1:5" x14ac:dyDescent="0.3">
      <c r="A10758">
        <v>72170038</v>
      </c>
      <c r="B10758" t="s">
        <v>613</v>
      </c>
      <c r="C10758" t="s">
        <v>8</v>
      </c>
      <c r="D10758" t="s">
        <v>2406</v>
      </c>
      <c r="E10758">
        <v>-1</v>
      </c>
    </row>
    <row r="10759" spans="1:5" x14ac:dyDescent="0.3">
      <c r="A10759">
        <v>72170038</v>
      </c>
      <c r="B10759" t="s">
        <v>613</v>
      </c>
      <c r="C10759" t="s">
        <v>8</v>
      </c>
      <c r="D10759" t="s">
        <v>2407</v>
      </c>
      <c r="E10759">
        <v>0</v>
      </c>
    </row>
    <row r="10760" spans="1:5" x14ac:dyDescent="0.3">
      <c r="A10760">
        <v>72170038</v>
      </c>
      <c r="B10760" t="s">
        <v>613</v>
      </c>
      <c r="C10760" t="s">
        <v>8</v>
      </c>
      <c r="D10760" t="s">
        <v>2408</v>
      </c>
      <c r="E10760">
        <v>0</v>
      </c>
    </row>
    <row r="10761" spans="1:5" x14ac:dyDescent="0.3">
      <c r="A10761">
        <v>72170038</v>
      </c>
      <c r="B10761" t="s">
        <v>613</v>
      </c>
      <c r="C10761" t="s">
        <v>8</v>
      </c>
      <c r="D10761" t="s">
        <v>2409</v>
      </c>
      <c r="E10761">
        <v>0</v>
      </c>
    </row>
    <row r="10762" spans="1:5" x14ac:dyDescent="0.3">
      <c r="A10762">
        <v>72170038</v>
      </c>
      <c r="B10762" t="s">
        <v>613</v>
      </c>
      <c r="C10762" t="s">
        <v>8</v>
      </c>
      <c r="D10762" t="s">
        <v>2410</v>
      </c>
      <c r="E10762">
        <v>-1</v>
      </c>
    </row>
    <row r="10763" spans="1:5" x14ac:dyDescent="0.3">
      <c r="A10763">
        <v>72170038</v>
      </c>
      <c r="B10763" t="s">
        <v>613</v>
      </c>
      <c r="C10763" t="s">
        <v>8</v>
      </c>
      <c r="D10763" t="s">
        <v>2411</v>
      </c>
      <c r="E10763">
        <v>-1</v>
      </c>
    </row>
    <row r="10764" spans="1:5" x14ac:dyDescent="0.3">
      <c r="A10764">
        <v>72170038</v>
      </c>
      <c r="B10764" t="s">
        <v>613</v>
      </c>
      <c r="C10764" t="s">
        <v>8</v>
      </c>
      <c r="D10764" t="s">
        <v>2412</v>
      </c>
      <c r="E10764">
        <v>0</v>
      </c>
    </row>
    <row r="10765" spans="1:5" x14ac:dyDescent="0.3">
      <c r="A10765">
        <v>72170038</v>
      </c>
      <c r="B10765" t="s">
        <v>613</v>
      </c>
      <c r="C10765" t="s">
        <v>8</v>
      </c>
      <c r="D10765" t="s">
        <v>2413</v>
      </c>
      <c r="E10765">
        <v>-1</v>
      </c>
    </row>
    <row r="10766" spans="1:5" x14ac:dyDescent="0.3">
      <c r="A10766">
        <v>91170024</v>
      </c>
      <c r="B10766" t="s">
        <v>615</v>
      </c>
      <c r="C10766" t="s">
        <v>8</v>
      </c>
      <c r="D10766" t="s">
        <v>2378</v>
      </c>
      <c r="E10766">
        <v>0</v>
      </c>
    </row>
    <row r="10767" spans="1:5" x14ac:dyDescent="0.3">
      <c r="A10767">
        <v>91170024</v>
      </c>
      <c r="B10767" t="s">
        <v>615</v>
      </c>
      <c r="C10767" t="s">
        <v>8</v>
      </c>
      <c r="D10767" t="s">
        <v>2379</v>
      </c>
      <c r="E10767">
        <v>0</v>
      </c>
    </row>
    <row r="10768" spans="1:5" x14ac:dyDescent="0.3">
      <c r="A10768">
        <v>91170024</v>
      </c>
      <c r="B10768" t="s">
        <v>615</v>
      </c>
      <c r="C10768" t="s">
        <v>8</v>
      </c>
      <c r="D10768" t="s">
        <v>2380</v>
      </c>
      <c r="E10768">
        <v>0</v>
      </c>
    </row>
    <row r="10769" spans="1:5" x14ac:dyDescent="0.3">
      <c r="A10769">
        <v>91170024</v>
      </c>
      <c r="B10769" t="s">
        <v>615</v>
      </c>
      <c r="C10769" t="s">
        <v>8</v>
      </c>
      <c r="D10769" t="s">
        <v>2381</v>
      </c>
      <c r="E10769">
        <v>0</v>
      </c>
    </row>
    <row r="10770" spans="1:5" x14ac:dyDescent="0.3">
      <c r="A10770">
        <v>91170024</v>
      </c>
      <c r="B10770" t="s">
        <v>615</v>
      </c>
      <c r="C10770" t="s">
        <v>8</v>
      </c>
      <c r="D10770" t="s">
        <v>2382</v>
      </c>
      <c r="E10770">
        <v>-4</v>
      </c>
    </row>
    <row r="10771" spans="1:5" x14ac:dyDescent="0.3">
      <c r="A10771">
        <v>91170024</v>
      </c>
      <c r="B10771" t="s">
        <v>615</v>
      </c>
      <c r="C10771" t="s">
        <v>8</v>
      </c>
      <c r="D10771" t="s">
        <v>2383</v>
      </c>
      <c r="E10771">
        <v>0</v>
      </c>
    </row>
    <row r="10772" spans="1:5" x14ac:dyDescent="0.3">
      <c r="A10772">
        <v>91170024</v>
      </c>
      <c r="B10772" t="s">
        <v>615</v>
      </c>
      <c r="C10772" t="s">
        <v>8</v>
      </c>
      <c r="D10772" t="s">
        <v>2384</v>
      </c>
      <c r="E10772">
        <v>0</v>
      </c>
    </row>
    <row r="10773" spans="1:5" x14ac:dyDescent="0.3">
      <c r="A10773">
        <v>91170024</v>
      </c>
      <c r="B10773" t="s">
        <v>615</v>
      </c>
      <c r="C10773" t="s">
        <v>8</v>
      </c>
      <c r="D10773" t="s">
        <v>2385</v>
      </c>
      <c r="E10773">
        <v>0</v>
      </c>
    </row>
    <row r="10774" spans="1:5" x14ac:dyDescent="0.3">
      <c r="A10774">
        <v>91170024</v>
      </c>
      <c r="B10774" t="s">
        <v>615</v>
      </c>
      <c r="C10774" t="s">
        <v>8</v>
      </c>
      <c r="D10774" t="s">
        <v>2386</v>
      </c>
      <c r="E10774">
        <v>-3</v>
      </c>
    </row>
    <row r="10775" spans="1:5" x14ac:dyDescent="0.3">
      <c r="A10775">
        <v>91170024</v>
      </c>
      <c r="B10775" t="s">
        <v>615</v>
      </c>
      <c r="C10775" t="s">
        <v>8</v>
      </c>
      <c r="D10775" t="s">
        <v>2387</v>
      </c>
      <c r="E10775">
        <v>0</v>
      </c>
    </row>
    <row r="10776" spans="1:5" x14ac:dyDescent="0.3">
      <c r="A10776">
        <v>91170024</v>
      </c>
      <c r="B10776" t="s">
        <v>615</v>
      </c>
      <c r="C10776" t="s">
        <v>8</v>
      </c>
      <c r="D10776" t="s">
        <v>2388</v>
      </c>
      <c r="E10776">
        <v>0</v>
      </c>
    </row>
    <row r="10777" spans="1:5" x14ac:dyDescent="0.3">
      <c r="A10777">
        <v>91170024</v>
      </c>
      <c r="B10777" t="s">
        <v>615</v>
      </c>
      <c r="C10777" t="s">
        <v>8</v>
      </c>
      <c r="D10777" t="s">
        <v>2389</v>
      </c>
      <c r="E10777">
        <v>0</v>
      </c>
    </row>
    <row r="10778" spans="1:5" x14ac:dyDescent="0.3">
      <c r="A10778">
        <v>91170024</v>
      </c>
      <c r="B10778" t="s">
        <v>615</v>
      </c>
      <c r="C10778" t="s">
        <v>8</v>
      </c>
      <c r="D10778" t="s">
        <v>2390</v>
      </c>
      <c r="E10778">
        <v>0</v>
      </c>
    </row>
    <row r="10779" spans="1:5" x14ac:dyDescent="0.3">
      <c r="A10779">
        <v>91170024</v>
      </c>
      <c r="B10779" t="s">
        <v>615</v>
      </c>
      <c r="C10779" t="s">
        <v>8</v>
      </c>
      <c r="D10779" t="s">
        <v>2391</v>
      </c>
      <c r="E10779">
        <v>0</v>
      </c>
    </row>
    <row r="10780" spans="1:5" x14ac:dyDescent="0.3">
      <c r="A10780">
        <v>91170024</v>
      </c>
      <c r="B10780" t="s">
        <v>615</v>
      </c>
      <c r="C10780" t="s">
        <v>8</v>
      </c>
      <c r="D10780" t="s">
        <v>2392</v>
      </c>
      <c r="E10780">
        <v>0</v>
      </c>
    </row>
    <row r="10781" spans="1:5" x14ac:dyDescent="0.3">
      <c r="A10781">
        <v>91170024</v>
      </c>
      <c r="B10781" t="s">
        <v>615</v>
      </c>
      <c r="C10781" t="s">
        <v>8</v>
      </c>
      <c r="D10781" t="s">
        <v>2393</v>
      </c>
      <c r="E10781">
        <v>0</v>
      </c>
    </row>
    <row r="10782" spans="1:5" x14ac:dyDescent="0.3">
      <c r="A10782">
        <v>91170024</v>
      </c>
      <c r="B10782" t="s">
        <v>615</v>
      </c>
      <c r="C10782" t="s">
        <v>8</v>
      </c>
      <c r="D10782" t="s">
        <v>2394</v>
      </c>
      <c r="E10782">
        <v>0</v>
      </c>
    </row>
    <row r="10783" spans="1:5" x14ac:dyDescent="0.3">
      <c r="A10783">
        <v>91170024</v>
      </c>
      <c r="B10783" t="s">
        <v>615</v>
      </c>
      <c r="C10783" t="s">
        <v>8</v>
      </c>
      <c r="D10783" t="s">
        <v>2395</v>
      </c>
      <c r="E10783">
        <v>0</v>
      </c>
    </row>
    <row r="10784" spans="1:5" x14ac:dyDescent="0.3">
      <c r="A10784">
        <v>91170024</v>
      </c>
      <c r="B10784" t="s">
        <v>615</v>
      </c>
      <c r="C10784" t="s">
        <v>8</v>
      </c>
      <c r="D10784" t="s">
        <v>2396</v>
      </c>
      <c r="E10784">
        <v>0</v>
      </c>
    </row>
    <row r="10785" spans="1:5" x14ac:dyDescent="0.3">
      <c r="A10785">
        <v>91170024</v>
      </c>
      <c r="B10785" t="s">
        <v>615</v>
      </c>
      <c r="C10785" t="s">
        <v>8</v>
      </c>
      <c r="D10785" t="s">
        <v>2397</v>
      </c>
      <c r="E10785">
        <v>0</v>
      </c>
    </row>
    <row r="10786" spans="1:5" x14ac:dyDescent="0.3">
      <c r="A10786">
        <v>91170024</v>
      </c>
      <c r="B10786" t="s">
        <v>615</v>
      </c>
      <c r="C10786" t="s">
        <v>8</v>
      </c>
      <c r="D10786" t="s">
        <v>2398</v>
      </c>
      <c r="E10786">
        <v>0</v>
      </c>
    </row>
    <row r="10787" spans="1:5" x14ac:dyDescent="0.3">
      <c r="A10787">
        <v>91170024</v>
      </c>
      <c r="B10787" t="s">
        <v>615</v>
      </c>
      <c r="C10787" t="s">
        <v>8</v>
      </c>
      <c r="D10787" t="s">
        <v>2399</v>
      </c>
      <c r="E10787">
        <v>0</v>
      </c>
    </row>
    <row r="10788" spans="1:5" x14ac:dyDescent="0.3">
      <c r="A10788">
        <v>91170024</v>
      </c>
      <c r="B10788" t="s">
        <v>615</v>
      </c>
      <c r="C10788" t="s">
        <v>8</v>
      </c>
      <c r="D10788" t="s">
        <v>2400</v>
      </c>
      <c r="E10788">
        <v>-2</v>
      </c>
    </row>
    <row r="10789" spans="1:5" x14ac:dyDescent="0.3">
      <c r="A10789">
        <v>91170024</v>
      </c>
      <c r="B10789" t="s">
        <v>615</v>
      </c>
      <c r="C10789" t="s">
        <v>8</v>
      </c>
      <c r="D10789" t="s">
        <v>2401</v>
      </c>
      <c r="E10789">
        <v>0</v>
      </c>
    </row>
    <row r="10790" spans="1:5" x14ac:dyDescent="0.3">
      <c r="A10790">
        <v>91170024</v>
      </c>
      <c r="B10790" t="s">
        <v>615</v>
      </c>
      <c r="C10790" t="s">
        <v>8</v>
      </c>
      <c r="D10790" t="s">
        <v>2402</v>
      </c>
      <c r="E10790">
        <v>0</v>
      </c>
    </row>
    <row r="10791" spans="1:5" x14ac:dyDescent="0.3">
      <c r="A10791">
        <v>91170024</v>
      </c>
      <c r="B10791" t="s">
        <v>615</v>
      </c>
      <c r="C10791" t="s">
        <v>8</v>
      </c>
      <c r="D10791" t="s">
        <v>2403</v>
      </c>
      <c r="E10791">
        <v>0</v>
      </c>
    </row>
    <row r="10792" spans="1:5" x14ac:dyDescent="0.3">
      <c r="A10792">
        <v>91170024</v>
      </c>
      <c r="B10792" t="s">
        <v>615</v>
      </c>
      <c r="C10792" t="s">
        <v>8</v>
      </c>
      <c r="D10792" t="s">
        <v>2404</v>
      </c>
      <c r="E10792">
        <v>-4</v>
      </c>
    </row>
    <row r="10793" spans="1:5" x14ac:dyDescent="0.3">
      <c r="A10793">
        <v>91170024</v>
      </c>
      <c r="B10793" t="s">
        <v>615</v>
      </c>
      <c r="C10793" t="s">
        <v>8</v>
      </c>
      <c r="D10793" t="s">
        <v>2405</v>
      </c>
      <c r="E10793">
        <v>0</v>
      </c>
    </row>
    <row r="10794" spans="1:5" x14ac:dyDescent="0.3">
      <c r="A10794">
        <v>91170024</v>
      </c>
      <c r="B10794" t="s">
        <v>615</v>
      </c>
      <c r="C10794" t="s">
        <v>8</v>
      </c>
      <c r="D10794" t="s">
        <v>2406</v>
      </c>
      <c r="E10794">
        <v>0</v>
      </c>
    </row>
    <row r="10795" spans="1:5" x14ac:dyDescent="0.3">
      <c r="A10795">
        <v>91170024</v>
      </c>
      <c r="B10795" t="s">
        <v>615</v>
      </c>
      <c r="C10795" t="s">
        <v>8</v>
      </c>
      <c r="D10795" t="s">
        <v>2407</v>
      </c>
      <c r="E10795">
        <v>0</v>
      </c>
    </row>
    <row r="10796" spans="1:5" x14ac:dyDescent="0.3">
      <c r="A10796">
        <v>91170024</v>
      </c>
      <c r="B10796" t="s">
        <v>615</v>
      </c>
      <c r="C10796" t="s">
        <v>8</v>
      </c>
      <c r="D10796" t="s">
        <v>2408</v>
      </c>
      <c r="E10796">
        <v>0</v>
      </c>
    </row>
    <row r="10797" spans="1:5" x14ac:dyDescent="0.3">
      <c r="A10797">
        <v>91170024</v>
      </c>
      <c r="B10797" t="s">
        <v>615</v>
      </c>
      <c r="C10797" t="s">
        <v>8</v>
      </c>
      <c r="D10797" t="s">
        <v>2409</v>
      </c>
      <c r="E10797">
        <v>0</v>
      </c>
    </row>
    <row r="10798" spans="1:5" x14ac:dyDescent="0.3">
      <c r="A10798">
        <v>91170024</v>
      </c>
      <c r="B10798" t="s">
        <v>615</v>
      </c>
      <c r="C10798" t="s">
        <v>8</v>
      </c>
      <c r="D10798" t="s">
        <v>2410</v>
      </c>
      <c r="E10798">
        <v>0</v>
      </c>
    </row>
    <row r="10799" spans="1:5" x14ac:dyDescent="0.3">
      <c r="A10799">
        <v>91170024</v>
      </c>
      <c r="B10799" t="s">
        <v>615</v>
      </c>
      <c r="C10799" t="s">
        <v>8</v>
      </c>
      <c r="D10799" t="s">
        <v>2411</v>
      </c>
      <c r="E10799">
        <v>0</v>
      </c>
    </row>
    <row r="10800" spans="1:5" x14ac:dyDescent="0.3">
      <c r="A10800">
        <v>91170024</v>
      </c>
      <c r="B10800" t="s">
        <v>615</v>
      </c>
      <c r="C10800" t="s">
        <v>8</v>
      </c>
      <c r="D10800" t="s">
        <v>2412</v>
      </c>
      <c r="E10800">
        <v>0</v>
      </c>
    </row>
    <row r="10801" spans="1:5" x14ac:dyDescent="0.3">
      <c r="A10801">
        <v>91170024</v>
      </c>
      <c r="B10801" t="s">
        <v>615</v>
      </c>
      <c r="C10801" t="s">
        <v>8</v>
      </c>
      <c r="D10801" t="s">
        <v>2413</v>
      </c>
      <c r="E10801">
        <v>0</v>
      </c>
    </row>
    <row r="10802" spans="1:5" x14ac:dyDescent="0.3">
      <c r="A10802">
        <v>23220006</v>
      </c>
      <c r="B10802" t="s">
        <v>617</v>
      </c>
      <c r="C10802" t="s">
        <v>8</v>
      </c>
      <c r="D10802" t="s">
        <v>2378</v>
      </c>
      <c r="E10802">
        <v>0</v>
      </c>
    </row>
    <row r="10803" spans="1:5" x14ac:dyDescent="0.3">
      <c r="A10803">
        <v>23220006</v>
      </c>
      <c r="B10803" t="s">
        <v>617</v>
      </c>
      <c r="C10803" t="s">
        <v>8</v>
      </c>
      <c r="D10803" t="s">
        <v>2379</v>
      </c>
      <c r="E10803">
        <v>0</v>
      </c>
    </row>
    <row r="10804" spans="1:5" x14ac:dyDescent="0.3">
      <c r="A10804">
        <v>23220006</v>
      </c>
      <c r="B10804" t="s">
        <v>617</v>
      </c>
      <c r="C10804" t="s">
        <v>8</v>
      </c>
      <c r="D10804" t="s">
        <v>2380</v>
      </c>
      <c r="E10804">
        <v>-1</v>
      </c>
    </row>
    <row r="10805" spans="1:5" x14ac:dyDescent="0.3">
      <c r="A10805">
        <v>23220006</v>
      </c>
      <c r="B10805" t="s">
        <v>617</v>
      </c>
      <c r="C10805" t="s">
        <v>8</v>
      </c>
      <c r="D10805" t="s">
        <v>2381</v>
      </c>
      <c r="E10805">
        <v>0</v>
      </c>
    </row>
    <row r="10806" spans="1:5" x14ac:dyDescent="0.3">
      <c r="A10806">
        <v>23220006</v>
      </c>
      <c r="B10806" t="s">
        <v>617</v>
      </c>
      <c r="C10806" t="s">
        <v>8</v>
      </c>
      <c r="D10806" t="s">
        <v>2382</v>
      </c>
      <c r="E10806">
        <v>0</v>
      </c>
    </row>
    <row r="10807" spans="1:5" x14ac:dyDescent="0.3">
      <c r="A10807">
        <v>23220006</v>
      </c>
      <c r="B10807" t="s">
        <v>617</v>
      </c>
      <c r="C10807" t="s">
        <v>8</v>
      </c>
      <c r="D10807" t="s">
        <v>2383</v>
      </c>
      <c r="E10807">
        <v>0</v>
      </c>
    </row>
    <row r="10808" spans="1:5" x14ac:dyDescent="0.3">
      <c r="A10808">
        <v>23220006</v>
      </c>
      <c r="B10808" t="s">
        <v>617</v>
      </c>
      <c r="C10808" t="s">
        <v>8</v>
      </c>
      <c r="D10808" t="s">
        <v>2384</v>
      </c>
      <c r="E10808">
        <v>0</v>
      </c>
    </row>
    <row r="10809" spans="1:5" x14ac:dyDescent="0.3">
      <c r="A10809">
        <v>23220006</v>
      </c>
      <c r="B10809" t="s">
        <v>617</v>
      </c>
      <c r="C10809" t="s">
        <v>8</v>
      </c>
      <c r="D10809" t="s">
        <v>2385</v>
      </c>
      <c r="E10809">
        <v>-1</v>
      </c>
    </row>
    <row r="10810" spans="1:5" x14ac:dyDescent="0.3">
      <c r="A10810">
        <v>23220006</v>
      </c>
      <c r="B10810" t="s">
        <v>617</v>
      </c>
      <c r="C10810" t="s">
        <v>8</v>
      </c>
      <c r="D10810" t="s">
        <v>2386</v>
      </c>
      <c r="E10810">
        <v>0</v>
      </c>
    </row>
    <row r="10811" spans="1:5" x14ac:dyDescent="0.3">
      <c r="A10811">
        <v>23220006</v>
      </c>
      <c r="B10811" t="s">
        <v>617</v>
      </c>
      <c r="C10811" t="s">
        <v>8</v>
      </c>
      <c r="D10811" t="s">
        <v>2387</v>
      </c>
      <c r="E10811">
        <v>-1</v>
      </c>
    </row>
    <row r="10812" spans="1:5" x14ac:dyDescent="0.3">
      <c r="A10812">
        <v>23220006</v>
      </c>
      <c r="B10812" t="s">
        <v>617</v>
      </c>
      <c r="C10812" t="s">
        <v>8</v>
      </c>
      <c r="D10812" t="s">
        <v>2388</v>
      </c>
      <c r="E10812">
        <v>0</v>
      </c>
    </row>
    <row r="10813" spans="1:5" x14ac:dyDescent="0.3">
      <c r="A10813">
        <v>23220006</v>
      </c>
      <c r="B10813" t="s">
        <v>617</v>
      </c>
      <c r="C10813" t="s">
        <v>8</v>
      </c>
      <c r="D10813" t="s">
        <v>2389</v>
      </c>
      <c r="E10813">
        <v>-5</v>
      </c>
    </row>
    <row r="10814" spans="1:5" x14ac:dyDescent="0.3">
      <c r="A10814">
        <v>23220006</v>
      </c>
      <c r="B10814" t="s">
        <v>617</v>
      </c>
      <c r="C10814" t="s">
        <v>8</v>
      </c>
      <c r="D10814" t="s">
        <v>2390</v>
      </c>
      <c r="E10814">
        <v>-2</v>
      </c>
    </row>
    <row r="10815" spans="1:5" x14ac:dyDescent="0.3">
      <c r="A10815">
        <v>23220006</v>
      </c>
      <c r="B10815" t="s">
        <v>617</v>
      </c>
      <c r="C10815" t="s">
        <v>8</v>
      </c>
      <c r="D10815" t="s">
        <v>2391</v>
      </c>
      <c r="E10815">
        <v>0</v>
      </c>
    </row>
    <row r="10816" spans="1:5" x14ac:dyDescent="0.3">
      <c r="A10816">
        <v>23220006</v>
      </c>
      <c r="B10816" t="s">
        <v>617</v>
      </c>
      <c r="C10816" t="s">
        <v>8</v>
      </c>
      <c r="D10816" t="s">
        <v>2392</v>
      </c>
      <c r="E10816">
        <v>0</v>
      </c>
    </row>
    <row r="10817" spans="1:5" x14ac:dyDescent="0.3">
      <c r="A10817">
        <v>23220006</v>
      </c>
      <c r="B10817" t="s">
        <v>617</v>
      </c>
      <c r="C10817" t="s">
        <v>8</v>
      </c>
      <c r="D10817" t="s">
        <v>2393</v>
      </c>
      <c r="E10817">
        <v>0</v>
      </c>
    </row>
    <row r="10818" spans="1:5" x14ac:dyDescent="0.3">
      <c r="A10818">
        <v>23220006</v>
      </c>
      <c r="B10818" t="s">
        <v>617</v>
      </c>
      <c r="C10818" t="s">
        <v>8</v>
      </c>
      <c r="D10818" t="s">
        <v>2394</v>
      </c>
      <c r="E10818">
        <v>0</v>
      </c>
    </row>
    <row r="10819" spans="1:5" x14ac:dyDescent="0.3">
      <c r="A10819">
        <v>23220006</v>
      </c>
      <c r="B10819" t="s">
        <v>617</v>
      </c>
      <c r="C10819" t="s">
        <v>8</v>
      </c>
      <c r="D10819" t="s">
        <v>2395</v>
      </c>
      <c r="E10819">
        <v>0</v>
      </c>
    </row>
    <row r="10820" spans="1:5" x14ac:dyDescent="0.3">
      <c r="A10820">
        <v>23220006</v>
      </c>
      <c r="B10820" t="s">
        <v>617</v>
      </c>
      <c r="C10820" t="s">
        <v>8</v>
      </c>
      <c r="D10820" t="s">
        <v>2396</v>
      </c>
      <c r="E10820">
        <v>-3</v>
      </c>
    </row>
    <row r="10821" spans="1:5" x14ac:dyDescent="0.3">
      <c r="A10821">
        <v>23220006</v>
      </c>
      <c r="B10821" t="s">
        <v>617</v>
      </c>
      <c r="C10821" t="s">
        <v>8</v>
      </c>
      <c r="D10821" t="s">
        <v>2397</v>
      </c>
      <c r="E10821">
        <v>0</v>
      </c>
    </row>
    <row r="10822" spans="1:5" x14ac:dyDescent="0.3">
      <c r="A10822">
        <v>23220006</v>
      </c>
      <c r="B10822" t="s">
        <v>617</v>
      </c>
      <c r="C10822" t="s">
        <v>8</v>
      </c>
      <c r="D10822" t="s">
        <v>2398</v>
      </c>
      <c r="E10822">
        <v>0</v>
      </c>
    </row>
    <row r="10823" spans="1:5" x14ac:dyDescent="0.3">
      <c r="A10823">
        <v>23220006</v>
      </c>
      <c r="B10823" t="s">
        <v>617</v>
      </c>
      <c r="C10823" t="s">
        <v>8</v>
      </c>
      <c r="D10823" t="s">
        <v>2399</v>
      </c>
      <c r="E10823">
        <v>0</v>
      </c>
    </row>
    <row r="10824" spans="1:5" x14ac:dyDescent="0.3">
      <c r="A10824">
        <v>23220006</v>
      </c>
      <c r="B10824" t="s">
        <v>617</v>
      </c>
      <c r="C10824" t="s">
        <v>8</v>
      </c>
      <c r="D10824" t="s">
        <v>2400</v>
      </c>
      <c r="E10824">
        <v>0</v>
      </c>
    </row>
    <row r="10825" spans="1:5" x14ac:dyDescent="0.3">
      <c r="A10825">
        <v>23220006</v>
      </c>
      <c r="B10825" t="s">
        <v>617</v>
      </c>
      <c r="C10825" t="s">
        <v>8</v>
      </c>
      <c r="D10825" t="s">
        <v>2401</v>
      </c>
      <c r="E10825">
        <v>0</v>
      </c>
    </row>
    <row r="10826" spans="1:5" x14ac:dyDescent="0.3">
      <c r="A10826">
        <v>23220006</v>
      </c>
      <c r="B10826" t="s">
        <v>617</v>
      </c>
      <c r="C10826" t="s">
        <v>8</v>
      </c>
      <c r="D10826" t="s">
        <v>2402</v>
      </c>
      <c r="E10826">
        <v>0</v>
      </c>
    </row>
    <row r="10827" spans="1:5" x14ac:dyDescent="0.3">
      <c r="A10827">
        <v>23220006</v>
      </c>
      <c r="B10827" t="s">
        <v>617</v>
      </c>
      <c r="C10827" t="s">
        <v>8</v>
      </c>
      <c r="D10827" t="s">
        <v>2403</v>
      </c>
      <c r="E10827">
        <v>-2</v>
      </c>
    </row>
    <row r="10828" spans="1:5" x14ac:dyDescent="0.3">
      <c r="A10828">
        <v>23220006</v>
      </c>
      <c r="B10828" t="s">
        <v>617</v>
      </c>
      <c r="C10828" t="s">
        <v>8</v>
      </c>
      <c r="D10828" t="s">
        <v>2404</v>
      </c>
      <c r="E10828">
        <v>0</v>
      </c>
    </row>
    <row r="10829" spans="1:5" x14ac:dyDescent="0.3">
      <c r="A10829">
        <v>23220006</v>
      </c>
      <c r="B10829" t="s">
        <v>617</v>
      </c>
      <c r="C10829" t="s">
        <v>8</v>
      </c>
      <c r="D10829" t="s">
        <v>2405</v>
      </c>
      <c r="E10829">
        <v>0</v>
      </c>
    </row>
    <row r="10830" spans="1:5" x14ac:dyDescent="0.3">
      <c r="A10830">
        <v>23220006</v>
      </c>
      <c r="B10830" t="s">
        <v>617</v>
      </c>
      <c r="C10830" t="s">
        <v>8</v>
      </c>
      <c r="D10830" t="s">
        <v>2406</v>
      </c>
      <c r="E10830">
        <v>0</v>
      </c>
    </row>
    <row r="10831" spans="1:5" x14ac:dyDescent="0.3">
      <c r="A10831">
        <v>23220006</v>
      </c>
      <c r="B10831" t="s">
        <v>617</v>
      </c>
      <c r="C10831" t="s">
        <v>8</v>
      </c>
      <c r="D10831" t="s">
        <v>2407</v>
      </c>
      <c r="E10831">
        <v>0</v>
      </c>
    </row>
    <row r="10832" spans="1:5" x14ac:dyDescent="0.3">
      <c r="A10832">
        <v>23220006</v>
      </c>
      <c r="B10832" t="s">
        <v>617</v>
      </c>
      <c r="C10832" t="s">
        <v>8</v>
      </c>
      <c r="D10832" t="s">
        <v>2408</v>
      </c>
      <c r="E10832">
        <v>-2</v>
      </c>
    </row>
    <row r="10833" spans="1:5" x14ac:dyDescent="0.3">
      <c r="A10833">
        <v>23220006</v>
      </c>
      <c r="B10833" t="s">
        <v>617</v>
      </c>
      <c r="C10833" t="s">
        <v>8</v>
      </c>
      <c r="D10833" t="s">
        <v>2409</v>
      </c>
      <c r="E10833">
        <v>0</v>
      </c>
    </row>
    <row r="10834" spans="1:5" x14ac:dyDescent="0.3">
      <c r="A10834">
        <v>23220006</v>
      </c>
      <c r="B10834" t="s">
        <v>617</v>
      </c>
      <c r="C10834" t="s">
        <v>8</v>
      </c>
      <c r="D10834" t="s">
        <v>2410</v>
      </c>
      <c r="E10834">
        <v>0</v>
      </c>
    </row>
    <row r="10835" spans="1:5" x14ac:dyDescent="0.3">
      <c r="A10835">
        <v>23220006</v>
      </c>
      <c r="B10835" t="s">
        <v>617</v>
      </c>
      <c r="C10835" t="s">
        <v>8</v>
      </c>
      <c r="D10835" t="s">
        <v>2411</v>
      </c>
      <c r="E10835">
        <v>0</v>
      </c>
    </row>
    <row r="10836" spans="1:5" x14ac:dyDescent="0.3">
      <c r="A10836">
        <v>23220006</v>
      </c>
      <c r="B10836" t="s">
        <v>617</v>
      </c>
      <c r="C10836" t="s">
        <v>8</v>
      </c>
      <c r="D10836" t="s">
        <v>2412</v>
      </c>
      <c r="E10836">
        <v>0</v>
      </c>
    </row>
    <row r="10837" spans="1:5" x14ac:dyDescent="0.3">
      <c r="A10837">
        <v>23220006</v>
      </c>
      <c r="B10837" t="s">
        <v>617</v>
      </c>
      <c r="C10837" t="s">
        <v>8</v>
      </c>
      <c r="D10837" t="s">
        <v>2413</v>
      </c>
      <c r="E10837">
        <v>-1</v>
      </c>
    </row>
    <row r="10838" spans="1:5" x14ac:dyDescent="0.3">
      <c r="A10838">
        <v>91130018</v>
      </c>
      <c r="B10838" t="s">
        <v>619</v>
      </c>
      <c r="C10838" t="s">
        <v>8</v>
      </c>
      <c r="D10838" t="s">
        <v>2378</v>
      </c>
      <c r="E10838">
        <v>0</v>
      </c>
    </row>
    <row r="10839" spans="1:5" x14ac:dyDescent="0.3">
      <c r="A10839">
        <v>91130018</v>
      </c>
      <c r="B10839" t="s">
        <v>619</v>
      </c>
      <c r="C10839" t="s">
        <v>8</v>
      </c>
      <c r="D10839" t="s">
        <v>2379</v>
      </c>
      <c r="E10839">
        <v>0</v>
      </c>
    </row>
    <row r="10840" spans="1:5" x14ac:dyDescent="0.3">
      <c r="A10840">
        <v>91130018</v>
      </c>
      <c r="B10840" t="s">
        <v>619</v>
      </c>
      <c r="C10840" t="s">
        <v>8</v>
      </c>
      <c r="D10840" t="s">
        <v>2380</v>
      </c>
      <c r="E10840">
        <v>0</v>
      </c>
    </row>
    <row r="10841" spans="1:5" x14ac:dyDescent="0.3">
      <c r="A10841">
        <v>91130018</v>
      </c>
      <c r="B10841" t="s">
        <v>619</v>
      </c>
      <c r="C10841" t="s">
        <v>8</v>
      </c>
      <c r="D10841" t="s">
        <v>2381</v>
      </c>
      <c r="E10841">
        <v>0</v>
      </c>
    </row>
    <row r="10842" spans="1:5" x14ac:dyDescent="0.3">
      <c r="A10842">
        <v>91130018</v>
      </c>
      <c r="B10842" t="s">
        <v>619</v>
      </c>
      <c r="C10842" t="s">
        <v>8</v>
      </c>
      <c r="D10842" t="s">
        <v>2382</v>
      </c>
      <c r="E10842">
        <v>0</v>
      </c>
    </row>
    <row r="10843" spans="1:5" x14ac:dyDescent="0.3">
      <c r="A10843">
        <v>91130018</v>
      </c>
      <c r="B10843" t="s">
        <v>619</v>
      </c>
      <c r="C10843" t="s">
        <v>8</v>
      </c>
      <c r="D10843" t="s">
        <v>2383</v>
      </c>
      <c r="E10843">
        <v>0</v>
      </c>
    </row>
    <row r="10844" spans="1:5" x14ac:dyDescent="0.3">
      <c r="A10844">
        <v>91130018</v>
      </c>
      <c r="B10844" t="s">
        <v>619</v>
      </c>
      <c r="C10844" t="s">
        <v>8</v>
      </c>
      <c r="D10844" t="s">
        <v>2384</v>
      </c>
      <c r="E10844">
        <v>0</v>
      </c>
    </row>
    <row r="10845" spans="1:5" x14ac:dyDescent="0.3">
      <c r="A10845">
        <v>91130018</v>
      </c>
      <c r="B10845" t="s">
        <v>619</v>
      </c>
      <c r="C10845" t="s">
        <v>8</v>
      </c>
      <c r="D10845" t="s">
        <v>2385</v>
      </c>
      <c r="E10845">
        <v>0</v>
      </c>
    </row>
    <row r="10846" spans="1:5" x14ac:dyDescent="0.3">
      <c r="A10846">
        <v>91130018</v>
      </c>
      <c r="B10846" t="s">
        <v>619</v>
      </c>
      <c r="C10846" t="s">
        <v>8</v>
      </c>
      <c r="D10846" t="s">
        <v>2386</v>
      </c>
      <c r="E10846">
        <v>0</v>
      </c>
    </row>
    <row r="10847" spans="1:5" x14ac:dyDescent="0.3">
      <c r="A10847">
        <v>91130018</v>
      </c>
      <c r="B10847" t="s">
        <v>619</v>
      </c>
      <c r="C10847" t="s">
        <v>8</v>
      </c>
      <c r="D10847" t="s">
        <v>2387</v>
      </c>
      <c r="E10847">
        <v>0</v>
      </c>
    </row>
    <row r="10848" spans="1:5" x14ac:dyDescent="0.3">
      <c r="A10848">
        <v>91130018</v>
      </c>
      <c r="B10848" t="s">
        <v>619</v>
      </c>
      <c r="C10848" t="s">
        <v>8</v>
      </c>
      <c r="D10848" t="s">
        <v>2388</v>
      </c>
      <c r="E10848">
        <v>0</v>
      </c>
    </row>
    <row r="10849" spans="1:5" x14ac:dyDescent="0.3">
      <c r="A10849">
        <v>91130018</v>
      </c>
      <c r="B10849" t="s">
        <v>619</v>
      </c>
      <c r="C10849" t="s">
        <v>8</v>
      </c>
      <c r="D10849" t="s">
        <v>2389</v>
      </c>
      <c r="E10849">
        <v>0</v>
      </c>
    </row>
    <row r="10850" spans="1:5" x14ac:dyDescent="0.3">
      <c r="A10850">
        <v>91130018</v>
      </c>
      <c r="B10850" t="s">
        <v>619</v>
      </c>
      <c r="C10850" t="s">
        <v>8</v>
      </c>
      <c r="D10850" t="s">
        <v>2390</v>
      </c>
      <c r="E10850">
        <v>0</v>
      </c>
    </row>
    <row r="10851" spans="1:5" x14ac:dyDescent="0.3">
      <c r="A10851">
        <v>91130018</v>
      </c>
      <c r="B10851" t="s">
        <v>619</v>
      </c>
      <c r="C10851" t="s">
        <v>8</v>
      </c>
      <c r="D10851" t="s">
        <v>2391</v>
      </c>
      <c r="E10851">
        <v>0</v>
      </c>
    </row>
    <row r="10852" spans="1:5" x14ac:dyDescent="0.3">
      <c r="A10852">
        <v>91130018</v>
      </c>
      <c r="B10852" t="s">
        <v>619</v>
      </c>
      <c r="C10852" t="s">
        <v>8</v>
      </c>
      <c r="D10852" t="s">
        <v>2392</v>
      </c>
      <c r="E10852">
        <v>0</v>
      </c>
    </row>
    <row r="10853" spans="1:5" x14ac:dyDescent="0.3">
      <c r="A10853">
        <v>91130018</v>
      </c>
      <c r="B10853" t="s">
        <v>619</v>
      </c>
      <c r="C10853" t="s">
        <v>8</v>
      </c>
      <c r="D10853" t="s">
        <v>2393</v>
      </c>
      <c r="E10853">
        <v>0</v>
      </c>
    </row>
    <row r="10854" spans="1:5" x14ac:dyDescent="0.3">
      <c r="A10854">
        <v>91130018</v>
      </c>
      <c r="B10854" t="s">
        <v>619</v>
      </c>
      <c r="C10854" t="s">
        <v>8</v>
      </c>
      <c r="D10854" t="s">
        <v>2394</v>
      </c>
      <c r="E10854">
        <v>0</v>
      </c>
    </row>
    <row r="10855" spans="1:5" x14ac:dyDescent="0.3">
      <c r="A10855">
        <v>91130018</v>
      </c>
      <c r="B10855" t="s">
        <v>619</v>
      </c>
      <c r="C10855" t="s">
        <v>8</v>
      </c>
      <c r="D10855" t="s">
        <v>2395</v>
      </c>
      <c r="E10855">
        <v>0</v>
      </c>
    </row>
    <row r="10856" spans="1:5" x14ac:dyDescent="0.3">
      <c r="A10856">
        <v>91130018</v>
      </c>
      <c r="B10856" t="s">
        <v>619</v>
      </c>
      <c r="C10856" t="s">
        <v>8</v>
      </c>
      <c r="D10856" t="s">
        <v>2396</v>
      </c>
      <c r="E10856">
        <v>0</v>
      </c>
    </row>
    <row r="10857" spans="1:5" x14ac:dyDescent="0.3">
      <c r="A10857">
        <v>91130018</v>
      </c>
      <c r="B10857" t="s">
        <v>619</v>
      </c>
      <c r="C10857" t="s">
        <v>8</v>
      </c>
      <c r="D10857" t="s">
        <v>2397</v>
      </c>
      <c r="E10857">
        <v>0</v>
      </c>
    </row>
    <row r="10858" spans="1:5" x14ac:dyDescent="0.3">
      <c r="A10858">
        <v>91130018</v>
      </c>
      <c r="B10858" t="s">
        <v>619</v>
      </c>
      <c r="C10858" t="s">
        <v>8</v>
      </c>
      <c r="D10858" t="s">
        <v>2398</v>
      </c>
      <c r="E10858">
        <v>0</v>
      </c>
    </row>
    <row r="10859" spans="1:5" x14ac:dyDescent="0.3">
      <c r="A10859">
        <v>91130018</v>
      </c>
      <c r="B10859" t="s">
        <v>619</v>
      </c>
      <c r="C10859" t="s">
        <v>8</v>
      </c>
      <c r="D10859" t="s">
        <v>2399</v>
      </c>
      <c r="E10859">
        <v>0</v>
      </c>
    </row>
    <row r="10860" spans="1:5" x14ac:dyDescent="0.3">
      <c r="A10860">
        <v>91130018</v>
      </c>
      <c r="B10860" t="s">
        <v>619</v>
      </c>
      <c r="C10860" t="s">
        <v>8</v>
      </c>
      <c r="D10860" t="s">
        <v>2400</v>
      </c>
      <c r="E10860">
        <v>0</v>
      </c>
    </row>
    <row r="10861" spans="1:5" x14ac:dyDescent="0.3">
      <c r="A10861">
        <v>91130018</v>
      </c>
      <c r="B10861" t="s">
        <v>619</v>
      </c>
      <c r="C10861" t="s">
        <v>8</v>
      </c>
      <c r="D10861" t="s">
        <v>2401</v>
      </c>
      <c r="E10861">
        <v>0</v>
      </c>
    </row>
    <row r="10862" spans="1:5" x14ac:dyDescent="0.3">
      <c r="A10862">
        <v>91130018</v>
      </c>
      <c r="B10862" t="s">
        <v>619</v>
      </c>
      <c r="C10862" t="s">
        <v>8</v>
      </c>
      <c r="D10862" t="s">
        <v>2402</v>
      </c>
      <c r="E10862">
        <v>0</v>
      </c>
    </row>
    <row r="10863" spans="1:5" x14ac:dyDescent="0.3">
      <c r="A10863">
        <v>91130018</v>
      </c>
      <c r="B10863" t="s">
        <v>619</v>
      </c>
      <c r="C10863" t="s">
        <v>8</v>
      </c>
      <c r="D10863" t="s">
        <v>2403</v>
      </c>
      <c r="E10863">
        <v>-1</v>
      </c>
    </row>
    <row r="10864" spans="1:5" x14ac:dyDescent="0.3">
      <c r="A10864">
        <v>91130018</v>
      </c>
      <c r="B10864" t="s">
        <v>619</v>
      </c>
      <c r="C10864" t="s">
        <v>8</v>
      </c>
      <c r="D10864" t="s">
        <v>2404</v>
      </c>
      <c r="E10864">
        <v>0</v>
      </c>
    </row>
    <row r="10865" spans="1:5" x14ac:dyDescent="0.3">
      <c r="A10865">
        <v>91130018</v>
      </c>
      <c r="B10865" t="s">
        <v>619</v>
      </c>
      <c r="C10865" t="s">
        <v>8</v>
      </c>
      <c r="D10865" t="s">
        <v>2405</v>
      </c>
      <c r="E10865">
        <v>0</v>
      </c>
    </row>
    <row r="10866" spans="1:5" x14ac:dyDescent="0.3">
      <c r="A10866">
        <v>91130018</v>
      </c>
      <c r="B10866" t="s">
        <v>619</v>
      </c>
      <c r="C10866" t="s">
        <v>8</v>
      </c>
      <c r="D10866" t="s">
        <v>2406</v>
      </c>
      <c r="E10866">
        <v>0</v>
      </c>
    </row>
    <row r="10867" spans="1:5" x14ac:dyDescent="0.3">
      <c r="A10867">
        <v>91130018</v>
      </c>
      <c r="B10867" t="s">
        <v>619</v>
      </c>
      <c r="C10867" t="s">
        <v>8</v>
      </c>
      <c r="D10867" t="s">
        <v>2407</v>
      </c>
      <c r="E10867">
        <v>0</v>
      </c>
    </row>
    <row r="10868" spans="1:5" x14ac:dyDescent="0.3">
      <c r="A10868">
        <v>91130018</v>
      </c>
      <c r="B10868" t="s">
        <v>619</v>
      </c>
      <c r="C10868" t="s">
        <v>8</v>
      </c>
      <c r="D10868" t="s">
        <v>2408</v>
      </c>
      <c r="E10868">
        <v>0</v>
      </c>
    </row>
    <row r="10869" spans="1:5" x14ac:dyDescent="0.3">
      <c r="A10869">
        <v>91130018</v>
      </c>
      <c r="B10869" t="s">
        <v>619</v>
      </c>
      <c r="C10869" t="s">
        <v>8</v>
      </c>
      <c r="D10869" t="s">
        <v>2409</v>
      </c>
      <c r="E10869">
        <v>0</v>
      </c>
    </row>
    <row r="10870" spans="1:5" x14ac:dyDescent="0.3">
      <c r="A10870">
        <v>91130018</v>
      </c>
      <c r="B10870" t="s">
        <v>619</v>
      </c>
      <c r="C10870" t="s">
        <v>8</v>
      </c>
      <c r="D10870" t="s">
        <v>2410</v>
      </c>
      <c r="E10870">
        <v>0</v>
      </c>
    </row>
    <row r="10871" spans="1:5" x14ac:dyDescent="0.3">
      <c r="A10871">
        <v>91130018</v>
      </c>
      <c r="B10871" t="s">
        <v>619</v>
      </c>
      <c r="C10871" t="s">
        <v>8</v>
      </c>
      <c r="D10871" t="s">
        <v>2411</v>
      </c>
      <c r="E10871">
        <v>0</v>
      </c>
    </row>
    <row r="10872" spans="1:5" x14ac:dyDescent="0.3">
      <c r="A10872">
        <v>91130018</v>
      </c>
      <c r="B10872" t="s">
        <v>619</v>
      </c>
      <c r="C10872" t="s">
        <v>8</v>
      </c>
      <c r="D10872" t="s">
        <v>2412</v>
      </c>
      <c r="E10872">
        <v>0</v>
      </c>
    </row>
    <row r="10873" spans="1:5" x14ac:dyDescent="0.3">
      <c r="A10873">
        <v>91130018</v>
      </c>
      <c r="B10873" t="s">
        <v>619</v>
      </c>
      <c r="C10873" t="s">
        <v>8</v>
      </c>
      <c r="D10873" t="s">
        <v>2413</v>
      </c>
      <c r="E10873">
        <v>0</v>
      </c>
    </row>
    <row r="10874" spans="1:5" x14ac:dyDescent="0.3">
      <c r="A10874">
        <v>50350108</v>
      </c>
      <c r="B10874" t="s">
        <v>621</v>
      </c>
      <c r="C10874" t="s">
        <v>8</v>
      </c>
      <c r="D10874" t="s">
        <v>2378</v>
      </c>
      <c r="E10874">
        <v>0</v>
      </c>
    </row>
    <row r="10875" spans="1:5" x14ac:dyDescent="0.3">
      <c r="A10875">
        <v>50350108</v>
      </c>
      <c r="B10875" t="s">
        <v>621</v>
      </c>
      <c r="C10875" t="s">
        <v>8</v>
      </c>
      <c r="D10875" t="s">
        <v>2379</v>
      </c>
      <c r="E10875">
        <v>0</v>
      </c>
    </row>
    <row r="10876" spans="1:5" x14ac:dyDescent="0.3">
      <c r="A10876">
        <v>50350108</v>
      </c>
      <c r="B10876" t="s">
        <v>621</v>
      </c>
      <c r="C10876" t="s">
        <v>8</v>
      </c>
      <c r="D10876" t="s">
        <v>2380</v>
      </c>
      <c r="E10876">
        <v>0</v>
      </c>
    </row>
    <row r="10877" spans="1:5" x14ac:dyDescent="0.3">
      <c r="A10877">
        <v>50350108</v>
      </c>
      <c r="B10877" t="s">
        <v>621</v>
      </c>
      <c r="C10877" t="s">
        <v>8</v>
      </c>
      <c r="D10877" t="s">
        <v>2381</v>
      </c>
      <c r="E10877">
        <v>0</v>
      </c>
    </row>
    <row r="10878" spans="1:5" x14ac:dyDescent="0.3">
      <c r="A10878">
        <v>50350108</v>
      </c>
      <c r="B10878" t="s">
        <v>621</v>
      </c>
      <c r="C10878" t="s">
        <v>8</v>
      </c>
      <c r="D10878" t="s">
        <v>2382</v>
      </c>
      <c r="E10878">
        <v>0</v>
      </c>
    </row>
    <row r="10879" spans="1:5" x14ac:dyDescent="0.3">
      <c r="A10879">
        <v>50350108</v>
      </c>
      <c r="B10879" t="s">
        <v>621</v>
      </c>
      <c r="C10879" t="s">
        <v>8</v>
      </c>
      <c r="D10879" t="s">
        <v>2383</v>
      </c>
      <c r="E10879">
        <v>0</v>
      </c>
    </row>
    <row r="10880" spans="1:5" x14ac:dyDescent="0.3">
      <c r="A10880">
        <v>50350108</v>
      </c>
      <c r="B10880" t="s">
        <v>621</v>
      </c>
      <c r="C10880" t="s">
        <v>8</v>
      </c>
      <c r="D10880" t="s">
        <v>2384</v>
      </c>
      <c r="E10880">
        <v>0</v>
      </c>
    </row>
    <row r="10881" spans="1:5" x14ac:dyDescent="0.3">
      <c r="A10881">
        <v>50350108</v>
      </c>
      <c r="B10881" t="s">
        <v>621</v>
      </c>
      <c r="C10881" t="s">
        <v>8</v>
      </c>
      <c r="D10881" t="s">
        <v>2385</v>
      </c>
      <c r="E10881">
        <v>0</v>
      </c>
    </row>
    <row r="10882" spans="1:5" x14ac:dyDescent="0.3">
      <c r="A10882">
        <v>50350108</v>
      </c>
      <c r="B10882" t="s">
        <v>621</v>
      </c>
      <c r="C10882" t="s">
        <v>8</v>
      </c>
      <c r="D10882" t="s">
        <v>2386</v>
      </c>
      <c r="E10882">
        <v>0</v>
      </c>
    </row>
    <row r="10883" spans="1:5" x14ac:dyDescent="0.3">
      <c r="A10883">
        <v>50350108</v>
      </c>
      <c r="B10883" t="s">
        <v>621</v>
      </c>
      <c r="C10883" t="s">
        <v>8</v>
      </c>
      <c r="D10883" t="s">
        <v>2387</v>
      </c>
      <c r="E10883">
        <v>0</v>
      </c>
    </row>
    <row r="10884" spans="1:5" x14ac:dyDescent="0.3">
      <c r="A10884">
        <v>50350108</v>
      </c>
      <c r="B10884" t="s">
        <v>621</v>
      </c>
      <c r="C10884" t="s">
        <v>8</v>
      </c>
      <c r="D10884" t="s">
        <v>2388</v>
      </c>
      <c r="E10884">
        <v>0</v>
      </c>
    </row>
    <row r="10885" spans="1:5" x14ac:dyDescent="0.3">
      <c r="A10885">
        <v>50350108</v>
      </c>
      <c r="B10885" t="s">
        <v>621</v>
      </c>
      <c r="C10885" t="s">
        <v>8</v>
      </c>
      <c r="D10885" t="s">
        <v>2389</v>
      </c>
      <c r="E10885">
        <v>0</v>
      </c>
    </row>
    <row r="10886" spans="1:5" x14ac:dyDescent="0.3">
      <c r="A10886">
        <v>50350108</v>
      </c>
      <c r="B10886" t="s">
        <v>621</v>
      </c>
      <c r="C10886" t="s">
        <v>8</v>
      </c>
      <c r="D10886" t="s">
        <v>2390</v>
      </c>
      <c r="E10886">
        <v>0</v>
      </c>
    </row>
    <row r="10887" spans="1:5" x14ac:dyDescent="0.3">
      <c r="A10887">
        <v>50350108</v>
      </c>
      <c r="B10887" t="s">
        <v>621</v>
      </c>
      <c r="C10887" t="s">
        <v>8</v>
      </c>
      <c r="D10887" t="s">
        <v>2391</v>
      </c>
      <c r="E10887">
        <v>0</v>
      </c>
    </row>
    <row r="10888" spans="1:5" x14ac:dyDescent="0.3">
      <c r="A10888">
        <v>50350108</v>
      </c>
      <c r="B10888" t="s">
        <v>621</v>
      </c>
      <c r="C10888" t="s">
        <v>8</v>
      </c>
      <c r="D10888" t="s">
        <v>2392</v>
      </c>
      <c r="E10888">
        <v>0</v>
      </c>
    </row>
    <row r="10889" spans="1:5" x14ac:dyDescent="0.3">
      <c r="A10889">
        <v>50350108</v>
      </c>
      <c r="B10889" t="s">
        <v>621</v>
      </c>
      <c r="C10889" t="s">
        <v>8</v>
      </c>
      <c r="D10889" t="s">
        <v>2393</v>
      </c>
      <c r="E10889">
        <v>0</v>
      </c>
    </row>
    <row r="10890" spans="1:5" x14ac:dyDescent="0.3">
      <c r="A10890">
        <v>50350108</v>
      </c>
      <c r="B10890" t="s">
        <v>621</v>
      </c>
      <c r="C10890" t="s">
        <v>8</v>
      </c>
      <c r="D10890" t="s">
        <v>2394</v>
      </c>
      <c r="E10890">
        <v>0</v>
      </c>
    </row>
    <row r="10891" spans="1:5" x14ac:dyDescent="0.3">
      <c r="A10891">
        <v>50350108</v>
      </c>
      <c r="B10891" t="s">
        <v>621</v>
      </c>
      <c r="C10891" t="s">
        <v>8</v>
      </c>
      <c r="D10891" t="s">
        <v>2395</v>
      </c>
      <c r="E10891">
        <v>0</v>
      </c>
    </row>
    <row r="10892" spans="1:5" x14ac:dyDescent="0.3">
      <c r="A10892">
        <v>50350108</v>
      </c>
      <c r="B10892" t="s">
        <v>621</v>
      </c>
      <c r="C10892" t="s">
        <v>8</v>
      </c>
      <c r="D10892" t="s">
        <v>2396</v>
      </c>
      <c r="E10892">
        <v>0</v>
      </c>
    </row>
    <row r="10893" spans="1:5" x14ac:dyDescent="0.3">
      <c r="A10893">
        <v>50350108</v>
      </c>
      <c r="B10893" t="s">
        <v>621</v>
      </c>
      <c r="C10893" t="s">
        <v>8</v>
      </c>
      <c r="D10893" t="s">
        <v>2397</v>
      </c>
      <c r="E10893">
        <v>0</v>
      </c>
    </row>
    <row r="10894" spans="1:5" x14ac:dyDescent="0.3">
      <c r="A10894">
        <v>50350108</v>
      </c>
      <c r="B10894" t="s">
        <v>621</v>
      </c>
      <c r="C10894" t="s">
        <v>8</v>
      </c>
      <c r="D10894" t="s">
        <v>2398</v>
      </c>
      <c r="E10894">
        <v>0</v>
      </c>
    </row>
    <row r="10895" spans="1:5" x14ac:dyDescent="0.3">
      <c r="A10895">
        <v>50350108</v>
      </c>
      <c r="B10895" t="s">
        <v>621</v>
      </c>
      <c r="C10895" t="s">
        <v>8</v>
      </c>
      <c r="D10895" t="s">
        <v>2399</v>
      </c>
      <c r="E10895">
        <v>-2</v>
      </c>
    </row>
    <row r="10896" spans="1:5" x14ac:dyDescent="0.3">
      <c r="A10896">
        <v>50350108</v>
      </c>
      <c r="B10896" t="s">
        <v>621</v>
      </c>
      <c r="C10896" t="s">
        <v>8</v>
      </c>
      <c r="D10896" t="s">
        <v>2400</v>
      </c>
      <c r="E10896">
        <v>0</v>
      </c>
    </row>
    <row r="10897" spans="1:5" x14ac:dyDescent="0.3">
      <c r="A10897">
        <v>50350108</v>
      </c>
      <c r="B10897" t="s">
        <v>621</v>
      </c>
      <c r="C10897" t="s">
        <v>8</v>
      </c>
      <c r="D10897" t="s">
        <v>2401</v>
      </c>
      <c r="E10897">
        <v>0</v>
      </c>
    </row>
    <row r="10898" spans="1:5" x14ac:dyDescent="0.3">
      <c r="A10898">
        <v>50350108</v>
      </c>
      <c r="B10898" t="s">
        <v>621</v>
      </c>
      <c r="C10898" t="s">
        <v>8</v>
      </c>
      <c r="D10898" t="s">
        <v>2402</v>
      </c>
      <c r="E10898">
        <v>0</v>
      </c>
    </row>
    <row r="10899" spans="1:5" x14ac:dyDescent="0.3">
      <c r="A10899">
        <v>50350108</v>
      </c>
      <c r="B10899" t="s">
        <v>621</v>
      </c>
      <c r="C10899" t="s">
        <v>8</v>
      </c>
      <c r="D10899" t="s">
        <v>2403</v>
      </c>
      <c r="E10899">
        <v>0</v>
      </c>
    </row>
    <row r="10900" spans="1:5" x14ac:dyDescent="0.3">
      <c r="A10900">
        <v>50350108</v>
      </c>
      <c r="B10900" t="s">
        <v>621</v>
      </c>
      <c r="C10900" t="s">
        <v>8</v>
      </c>
      <c r="D10900" t="s">
        <v>2404</v>
      </c>
      <c r="E10900">
        <v>0</v>
      </c>
    </row>
    <row r="10901" spans="1:5" x14ac:dyDescent="0.3">
      <c r="A10901">
        <v>50350108</v>
      </c>
      <c r="B10901" t="s">
        <v>621</v>
      </c>
      <c r="C10901" t="s">
        <v>8</v>
      </c>
      <c r="D10901" t="s">
        <v>2405</v>
      </c>
      <c r="E10901">
        <v>0</v>
      </c>
    </row>
    <row r="10902" spans="1:5" x14ac:dyDescent="0.3">
      <c r="A10902">
        <v>50350108</v>
      </c>
      <c r="B10902" t="s">
        <v>621</v>
      </c>
      <c r="C10902" t="s">
        <v>8</v>
      </c>
      <c r="D10902" t="s">
        <v>2406</v>
      </c>
      <c r="E10902">
        <v>-1</v>
      </c>
    </row>
    <row r="10903" spans="1:5" x14ac:dyDescent="0.3">
      <c r="A10903">
        <v>50350108</v>
      </c>
      <c r="B10903" t="s">
        <v>621</v>
      </c>
      <c r="C10903" t="s">
        <v>8</v>
      </c>
      <c r="D10903" t="s">
        <v>2407</v>
      </c>
      <c r="E10903">
        <v>-1</v>
      </c>
    </row>
    <row r="10904" spans="1:5" x14ac:dyDescent="0.3">
      <c r="A10904">
        <v>50350108</v>
      </c>
      <c r="B10904" t="s">
        <v>621</v>
      </c>
      <c r="C10904" t="s">
        <v>8</v>
      </c>
      <c r="D10904" t="s">
        <v>2408</v>
      </c>
      <c r="E10904">
        <v>0</v>
      </c>
    </row>
    <row r="10905" spans="1:5" x14ac:dyDescent="0.3">
      <c r="A10905">
        <v>50350108</v>
      </c>
      <c r="B10905" t="s">
        <v>621</v>
      </c>
      <c r="C10905" t="s">
        <v>8</v>
      </c>
      <c r="D10905" t="s">
        <v>2409</v>
      </c>
      <c r="E10905">
        <v>0</v>
      </c>
    </row>
    <row r="10906" spans="1:5" x14ac:dyDescent="0.3">
      <c r="A10906">
        <v>50350108</v>
      </c>
      <c r="B10906" t="s">
        <v>621</v>
      </c>
      <c r="C10906" t="s">
        <v>8</v>
      </c>
      <c r="D10906" t="s">
        <v>2410</v>
      </c>
      <c r="E10906">
        <v>0</v>
      </c>
    </row>
    <row r="10907" spans="1:5" x14ac:dyDescent="0.3">
      <c r="A10907">
        <v>50350108</v>
      </c>
      <c r="B10907" t="s">
        <v>621</v>
      </c>
      <c r="C10907" t="s">
        <v>8</v>
      </c>
      <c r="D10907" t="s">
        <v>2411</v>
      </c>
      <c r="E10907">
        <v>0</v>
      </c>
    </row>
    <row r="10908" spans="1:5" x14ac:dyDescent="0.3">
      <c r="A10908">
        <v>50350108</v>
      </c>
      <c r="B10908" t="s">
        <v>621</v>
      </c>
      <c r="C10908" t="s">
        <v>8</v>
      </c>
      <c r="D10908" t="s">
        <v>2412</v>
      </c>
      <c r="E10908">
        <v>0</v>
      </c>
    </row>
    <row r="10909" spans="1:5" x14ac:dyDescent="0.3">
      <c r="A10909">
        <v>50350108</v>
      </c>
      <c r="B10909" t="s">
        <v>621</v>
      </c>
      <c r="C10909" t="s">
        <v>8</v>
      </c>
      <c r="D10909" t="s">
        <v>2413</v>
      </c>
      <c r="E10909">
        <v>0</v>
      </c>
    </row>
    <row r="10910" spans="1:5" x14ac:dyDescent="0.3">
      <c r="A10910">
        <v>3010003</v>
      </c>
      <c r="B10910" t="s">
        <v>623</v>
      </c>
      <c r="C10910" t="s">
        <v>20</v>
      </c>
      <c r="D10910" t="s">
        <v>2378</v>
      </c>
      <c r="E10910">
        <v>-1410</v>
      </c>
    </row>
    <row r="10911" spans="1:5" x14ac:dyDescent="0.3">
      <c r="A10911">
        <v>3010003</v>
      </c>
      <c r="B10911" t="s">
        <v>623</v>
      </c>
      <c r="C10911" t="s">
        <v>20</v>
      </c>
      <c r="D10911" t="s">
        <v>2379</v>
      </c>
      <c r="E10911">
        <v>-3080</v>
      </c>
    </row>
    <row r="10912" spans="1:5" x14ac:dyDescent="0.3">
      <c r="A10912">
        <v>3010003</v>
      </c>
      <c r="B10912" t="s">
        <v>623</v>
      </c>
      <c r="C10912" t="s">
        <v>20</v>
      </c>
      <c r="D10912" t="s">
        <v>2380</v>
      </c>
      <c r="E10912">
        <v>-1090</v>
      </c>
    </row>
    <row r="10913" spans="1:5" x14ac:dyDescent="0.3">
      <c r="A10913">
        <v>3010003</v>
      </c>
      <c r="B10913" t="s">
        <v>623</v>
      </c>
      <c r="C10913" t="s">
        <v>20</v>
      </c>
      <c r="D10913" t="s">
        <v>2381</v>
      </c>
      <c r="E10913">
        <v>-3265</v>
      </c>
    </row>
    <row r="10914" spans="1:5" x14ac:dyDescent="0.3">
      <c r="A10914">
        <v>3010003</v>
      </c>
      <c r="B10914" t="s">
        <v>623</v>
      </c>
      <c r="C10914" t="s">
        <v>20</v>
      </c>
      <c r="D10914" t="s">
        <v>2382</v>
      </c>
      <c r="E10914">
        <v>-1910</v>
      </c>
    </row>
    <row r="10915" spans="1:5" x14ac:dyDescent="0.3">
      <c r="A10915">
        <v>3010003</v>
      </c>
      <c r="B10915" t="s">
        <v>623</v>
      </c>
      <c r="C10915" t="s">
        <v>20</v>
      </c>
      <c r="D10915" t="s">
        <v>2383</v>
      </c>
      <c r="E10915">
        <v>-3200</v>
      </c>
    </row>
    <row r="10916" spans="1:5" x14ac:dyDescent="0.3">
      <c r="A10916">
        <v>3010003</v>
      </c>
      <c r="B10916" t="s">
        <v>623</v>
      </c>
      <c r="C10916" t="s">
        <v>20</v>
      </c>
      <c r="D10916" t="s">
        <v>2384</v>
      </c>
      <c r="E10916">
        <v>-3370</v>
      </c>
    </row>
    <row r="10917" spans="1:5" x14ac:dyDescent="0.3">
      <c r="A10917">
        <v>3010003</v>
      </c>
      <c r="B10917" t="s">
        <v>623</v>
      </c>
      <c r="C10917" t="s">
        <v>20</v>
      </c>
      <c r="D10917" t="s">
        <v>2385</v>
      </c>
      <c r="E10917">
        <v>-3510</v>
      </c>
    </row>
    <row r="10918" spans="1:5" x14ac:dyDescent="0.3">
      <c r="A10918">
        <v>3010003</v>
      </c>
      <c r="B10918" t="s">
        <v>623</v>
      </c>
      <c r="C10918" t="s">
        <v>20</v>
      </c>
      <c r="D10918" t="s">
        <v>2386</v>
      </c>
      <c r="E10918">
        <v>-3345</v>
      </c>
    </row>
    <row r="10919" spans="1:5" x14ac:dyDescent="0.3">
      <c r="A10919">
        <v>3010003</v>
      </c>
      <c r="B10919" t="s">
        <v>623</v>
      </c>
      <c r="C10919" t="s">
        <v>20</v>
      </c>
      <c r="D10919" t="s">
        <v>2387</v>
      </c>
      <c r="E10919">
        <v>-3240</v>
      </c>
    </row>
    <row r="10920" spans="1:5" x14ac:dyDescent="0.3">
      <c r="A10920">
        <v>3010003</v>
      </c>
      <c r="B10920" t="s">
        <v>623</v>
      </c>
      <c r="C10920" t="s">
        <v>20</v>
      </c>
      <c r="D10920" t="s">
        <v>2388</v>
      </c>
      <c r="E10920">
        <v>-1935</v>
      </c>
    </row>
    <row r="10921" spans="1:5" x14ac:dyDescent="0.3">
      <c r="A10921">
        <v>3010003</v>
      </c>
      <c r="B10921" t="s">
        <v>623</v>
      </c>
      <c r="C10921" t="s">
        <v>20</v>
      </c>
      <c r="D10921" t="s">
        <v>2389</v>
      </c>
      <c r="E10921">
        <v>-3180</v>
      </c>
    </row>
    <row r="10922" spans="1:5" x14ac:dyDescent="0.3">
      <c r="A10922">
        <v>3010003</v>
      </c>
      <c r="B10922" t="s">
        <v>623</v>
      </c>
      <c r="C10922" t="s">
        <v>20</v>
      </c>
      <c r="D10922" t="s">
        <v>2390</v>
      </c>
      <c r="E10922">
        <v>-3000</v>
      </c>
    </row>
    <row r="10923" spans="1:5" x14ac:dyDescent="0.3">
      <c r="A10923">
        <v>3010003</v>
      </c>
      <c r="B10923" t="s">
        <v>623</v>
      </c>
      <c r="C10923" t="s">
        <v>20</v>
      </c>
      <c r="D10923" t="s">
        <v>2391</v>
      </c>
      <c r="E10923">
        <v>-1955</v>
      </c>
    </row>
    <row r="10924" spans="1:5" x14ac:dyDescent="0.3">
      <c r="A10924">
        <v>3010003</v>
      </c>
      <c r="B10924" t="s">
        <v>623</v>
      </c>
      <c r="C10924" t="s">
        <v>20</v>
      </c>
      <c r="D10924" t="s">
        <v>2392</v>
      </c>
      <c r="E10924">
        <v>-3865</v>
      </c>
    </row>
    <row r="10925" spans="1:5" x14ac:dyDescent="0.3">
      <c r="A10925">
        <v>3010003</v>
      </c>
      <c r="B10925" t="s">
        <v>623</v>
      </c>
      <c r="C10925" t="s">
        <v>20</v>
      </c>
      <c r="D10925" t="s">
        <v>2393</v>
      </c>
      <c r="E10925">
        <v>-2730</v>
      </c>
    </row>
    <row r="10926" spans="1:5" x14ac:dyDescent="0.3">
      <c r="A10926">
        <v>3010003</v>
      </c>
      <c r="B10926" t="s">
        <v>623</v>
      </c>
      <c r="C10926" t="s">
        <v>20</v>
      </c>
      <c r="D10926" t="s">
        <v>2394</v>
      </c>
      <c r="E10926">
        <v>-4315</v>
      </c>
    </row>
    <row r="10927" spans="1:5" x14ac:dyDescent="0.3">
      <c r="A10927">
        <v>3010003</v>
      </c>
      <c r="B10927" t="s">
        <v>623</v>
      </c>
      <c r="C10927" t="s">
        <v>20</v>
      </c>
      <c r="D10927" t="s">
        <v>2395</v>
      </c>
      <c r="E10927">
        <v>-3735</v>
      </c>
    </row>
    <row r="10928" spans="1:5" x14ac:dyDescent="0.3">
      <c r="A10928">
        <v>3010003</v>
      </c>
      <c r="B10928" t="s">
        <v>623</v>
      </c>
      <c r="C10928" t="s">
        <v>20</v>
      </c>
      <c r="D10928" t="s">
        <v>2396</v>
      </c>
      <c r="E10928">
        <v>-2215</v>
      </c>
    </row>
    <row r="10929" spans="1:5" x14ac:dyDescent="0.3">
      <c r="A10929">
        <v>3010003</v>
      </c>
      <c r="B10929" t="s">
        <v>623</v>
      </c>
      <c r="C10929" t="s">
        <v>20</v>
      </c>
      <c r="D10929" t="s">
        <v>2397</v>
      </c>
      <c r="E10929">
        <v>-2920</v>
      </c>
    </row>
    <row r="10930" spans="1:5" x14ac:dyDescent="0.3">
      <c r="A10930">
        <v>3010003</v>
      </c>
      <c r="B10930" t="s">
        <v>623</v>
      </c>
      <c r="C10930" t="s">
        <v>20</v>
      </c>
      <c r="D10930" t="s">
        <v>2398</v>
      </c>
      <c r="E10930">
        <v>-2925</v>
      </c>
    </row>
    <row r="10931" spans="1:5" x14ac:dyDescent="0.3">
      <c r="A10931">
        <v>3010003</v>
      </c>
      <c r="B10931" t="s">
        <v>623</v>
      </c>
      <c r="C10931" t="s">
        <v>20</v>
      </c>
      <c r="D10931" t="s">
        <v>2399</v>
      </c>
      <c r="E10931">
        <v>-3025</v>
      </c>
    </row>
    <row r="10932" spans="1:5" x14ac:dyDescent="0.3">
      <c r="A10932">
        <v>3010003</v>
      </c>
      <c r="B10932" t="s">
        <v>623</v>
      </c>
      <c r="C10932" t="s">
        <v>20</v>
      </c>
      <c r="D10932" t="s">
        <v>2400</v>
      </c>
      <c r="E10932">
        <v>-1960</v>
      </c>
    </row>
    <row r="10933" spans="1:5" x14ac:dyDescent="0.3">
      <c r="A10933">
        <v>3010003</v>
      </c>
      <c r="B10933" t="s">
        <v>623</v>
      </c>
      <c r="C10933" t="s">
        <v>20</v>
      </c>
      <c r="D10933" t="s">
        <v>2401</v>
      </c>
      <c r="E10933">
        <v>-2089.4499999999998</v>
      </c>
    </row>
    <row r="10934" spans="1:5" x14ac:dyDescent="0.3">
      <c r="A10934">
        <v>3010003</v>
      </c>
      <c r="B10934" t="s">
        <v>623</v>
      </c>
      <c r="C10934" t="s">
        <v>20</v>
      </c>
      <c r="D10934" t="s">
        <v>2402</v>
      </c>
      <c r="E10934">
        <v>-3340</v>
      </c>
    </row>
    <row r="10935" spans="1:5" x14ac:dyDescent="0.3">
      <c r="A10935">
        <v>3010003</v>
      </c>
      <c r="B10935" t="s">
        <v>623</v>
      </c>
      <c r="C10935" t="s">
        <v>20</v>
      </c>
      <c r="D10935" t="s">
        <v>2403</v>
      </c>
      <c r="E10935">
        <v>-1780</v>
      </c>
    </row>
    <row r="10936" spans="1:5" x14ac:dyDescent="0.3">
      <c r="A10936">
        <v>3010003</v>
      </c>
      <c r="B10936" t="s">
        <v>623</v>
      </c>
      <c r="C10936" t="s">
        <v>20</v>
      </c>
      <c r="D10936" t="s">
        <v>2404</v>
      </c>
      <c r="E10936">
        <v>-3341</v>
      </c>
    </row>
    <row r="10937" spans="1:5" x14ac:dyDescent="0.3">
      <c r="A10937">
        <v>3010003</v>
      </c>
      <c r="B10937" t="s">
        <v>623</v>
      </c>
      <c r="C10937" t="s">
        <v>20</v>
      </c>
      <c r="D10937" t="s">
        <v>2405</v>
      </c>
      <c r="E10937">
        <v>-2755</v>
      </c>
    </row>
    <row r="10938" spans="1:5" x14ac:dyDescent="0.3">
      <c r="A10938">
        <v>3010003</v>
      </c>
      <c r="B10938" t="s">
        <v>623</v>
      </c>
      <c r="C10938" t="s">
        <v>20</v>
      </c>
      <c r="D10938" t="s">
        <v>2406</v>
      </c>
      <c r="E10938">
        <v>-3595</v>
      </c>
    </row>
    <row r="10939" spans="1:5" x14ac:dyDescent="0.3">
      <c r="A10939">
        <v>3010003</v>
      </c>
      <c r="B10939" t="s">
        <v>623</v>
      </c>
      <c r="C10939" t="s">
        <v>20</v>
      </c>
      <c r="D10939" t="s">
        <v>2407</v>
      </c>
      <c r="E10939">
        <v>-3270</v>
      </c>
    </row>
    <row r="10940" spans="1:5" x14ac:dyDescent="0.3">
      <c r="A10940">
        <v>3010003</v>
      </c>
      <c r="B10940" t="s">
        <v>623</v>
      </c>
      <c r="C10940" t="s">
        <v>20</v>
      </c>
      <c r="D10940" t="s">
        <v>2408</v>
      </c>
      <c r="E10940">
        <v>-3270</v>
      </c>
    </row>
    <row r="10941" spans="1:5" x14ac:dyDescent="0.3">
      <c r="A10941">
        <v>3010003</v>
      </c>
      <c r="B10941" t="s">
        <v>623</v>
      </c>
      <c r="C10941" t="s">
        <v>20</v>
      </c>
      <c r="D10941" t="s">
        <v>2409</v>
      </c>
      <c r="E10941">
        <v>-1770</v>
      </c>
    </row>
    <row r="10942" spans="1:5" x14ac:dyDescent="0.3">
      <c r="A10942">
        <v>3010003</v>
      </c>
      <c r="B10942" t="s">
        <v>623</v>
      </c>
      <c r="C10942" t="s">
        <v>20</v>
      </c>
      <c r="D10942" t="s">
        <v>2410</v>
      </c>
      <c r="E10942">
        <v>-2805</v>
      </c>
    </row>
    <row r="10943" spans="1:5" x14ac:dyDescent="0.3">
      <c r="A10943">
        <v>3010003</v>
      </c>
      <c r="B10943" t="s">
        <v>623</v>
      </c>
      <c r="C10943" t="s">
        <v>20</v>
      </c>
      <c r="D10943" t="s">
        <v>2411</v>
      </c>
      <c r="E10943">
        <v>-2850</v>
      </c>
    </row>
    <row r="10944" spans="1:5" x14ac:dyDescent="0.3">
      <c r="A10944">
        <v>3010003</v>
      </c>
      <c r="B10944" t="s">
        <v>623</v>
      </c>
      <c r="C10944" t="s">
        <v>20</v>
      </c>
      <c r="D10944" t="s">
        <v>2412</v>
      </c>
      <c r="E10944">
        <v>-3475</v>
      </c>
    </row>
    <row r="10945" spans="1:5" x14ac:dyDescent="0.3">
      <c r="A10945">
        <v>3010003</v>
      </c>
      <c r="B10945" t="s">
        <v>623</v>
      </c>
      <c r="C10945" t="s">
        <v>20</v>
      </c>
      <c r="D10945" t="s">
        <v>2413</v>
      </c>
      <c r="E10945">
        <v>-4165</v>
      </c>
    </row>
    <row r="10946" spans="1:5" x14ac:dyDescent="0.3">
      <c r="A10946">
        <v>65200021</v>
      </c>
      <c r="B10946" t="s">
        <v>625</v>
      </c>
      <c r="C10946" t="s">
        <v>8</v>
      </c>
      <c r="D10946" t="s">
        <v>2378</v>
      </c>
      <c r="E10946">
        <v>0</v>
      </c>
    </row>
    <row r="10947" spans="1:5" x14ac:dyDescent="0.3">
      <c r="A10947">
        <v>65200021</v>
      </c>
      <c r="B10947" t="s">
        <v>625</v>
      </c>
      <c r="C10947" t="s">
        <v>8</v>
      </c>
      <c r="D10947" t="s">
        <v>2379</v>
      </c>
      <c r="E10947">
        <v>0</v>
      </c>
    </row>
    <row r="10948" spans="1:5" x14ac:dyDescent="0.3">
      <c r="A10948">
        <v>65200021</v>
      </c>
      <c r="B10948" t="s">
        <v>625</v>
      </c>
      <c r="C10948" t="s">
        <v>8</v>
      </c>
      <c r="D10948" t="s">
        <v>2380</v>
      </c>
      <c r="E10948">
        <v>0</v>
      </c>
    </row>
    <row r="10949" spans="1:5" x14ac:dyDescent="0.3">
      <c r="A10949">
        <v>65200021</v>
      </c>
      <c r="B10949" t="s">
        <v>625</v>
      </c>
      <c r="C10949" t="s">
        <v>8</v>
      </c>
      <c r="D10949" t="s">
        <v>2381</v>
      </c>
      <c r="E10949">
        <v>0</v>
      </c>
    </row>
    <row r="10950" spans="1:5" x14ac:dyDescent="0.3">
      <c r="A10950">
        <v>65200021</v>
      </c>
      <c r="B10950" t="s">
        <v>625</v>
      </c>
      <c r="C10950" t="s">
        <v>8</v>
      </c>
      <c r="D10950" t="s">
        <v>2382</v>
      </c>
      <c r="E10950">
        <v>0</v>
      </c>
    </row>
    <row r="10951" spans="1:5" x14ac:dyDescent="0.3">
      <c r="A10951">
        <v>65200021</v>
      </c>
      <c r="B10951" t="s">
        <v>625</v>
      </c>
      <c r="C10951" t="s">
        <v>8</v>
      </c>
      <c r="D10951" t="s">
        <v>2383</v>
      </c>
      <c r="E10951">
        <v>0</v>
      </c>
    </row>
    <row r="10952" spans="1:5" x14ac:dyDescent="0.3">
      <c r="A10952">
        <v>65200021</v>
      </c>
      <c r="B10952" t="s">
        <v>625</v>
      </c>
      <c r="C10952" t="s">
        <v>8</v>
      </c>
      <c r="D10952" t="s">
        <v>2384</v>
      </c>
      <c r="E10952">
        <v>0</v>
      </c>
    </row>
    <row r="10953" spans="1:5" x14ac:dyDescent="0.3">
      <c r="A10953">
        <v>65200021</v>
      </c>
      <c r="B10953" t="s">
        <v>625</v>
      </c>
      <c r="C10953" t="s">
        <v>8</v>
      </c>
      <c r="D10953" t="s">
        <v>2385</v>
      </c>
      <c r="E10953">
        <v>-1</v>
      </c>
    </row>
    <row r="10954" spans="1:5" x14ac:dyDescent="0.3">
      <c r="A10954">
        <v>65200021</v>
      </c>
      <c r="B10954" t="s">
        <v>625</v>
      </c>
      <c r="C10954" t="s">
        <v>8</v>
      </c>
      <c r="D10954" t="s">
        <v>2386</v>
      </c>
      <c r="E10954">
        <v>0</v>
      </c>
    </row>
    <row r="10955" spans="1:5" x14ac:dyDescent="0.3">
      <c r="A10955">
        <v>65200021</v>
      </c>
      <c r="B10955" t="s">
        <v>625</v>
      </c>
      <c r="C10955" t="s">
        <v>8</v>
      </c>
      <c r="D10955" t="s">
        <v>2387</v>
      </c>
      <c r="E10955">
        <v>0</v>
      </c>
    </row>
    <row r="10956" spans="1:5" x14ac:dyDescent="0.3">
      <c r="A10956">
        <v>65200021</v>
      </c>
      <c r="B10956" t="s">
        <v>625</v>
      </c>
      <c r="C10956" t="s">
        <v>8</v>
      </c>
      <c r="D10956" t="s">
        <v>2388</v>
      </c>
      <c r="E10956">
        <v>0</v>
      </c>
    </row>
    <row r="10957" spans="1:5" x14ac:dyDescent="0.3">
      <c r="A10957">
        <v>65200021</v>
      </c>
      <c r="B10957" t="s">
        <v>625</v>
      </c>
      <c r="C10957" t="s">
        <v>8</v>
      </c>
      <c r="D10957" t="s">
        <v>2389</v>
      </c>
      <c r="E10957">
        <v>0</v>
      </c>
    </row>
    <row r="10958" spans="1:5" x14ac:dyDescent="0.3">
      <c r="A10958">
        <v>65200021</v>
      </c>
      <c r="B10958" t="s">
        <v>625</v>
      </c>
      <c r="C10958" t="s">
        <v>8</v>
      </c>
      <c r="D10958" t="s">
        <v>2390</v>
      </c>
      <c r="E10958">
        <v>0</v>
      </c>
    </row>
    <row r="10959" spans="1:5" x14ac:dyDescent="0.3">
      <c r="A10959">
        <v>65200021</v>
      </c>
      <c r="B10959" t="s">
        <v>625</v>
      </c>
      <c r="C10959" t="s">
        <v>8</v>
      </c>
      <c r="D10959" t="s">
        <v>2391</v>
      </c>
      <c r="E10959">
        <v>0</v>
      </c>
    </row>
    <row r="10960" spans="1:5" x14ac:dyDescent="0.3">
      <c r="A10960">
        <v>65200021</v>
      </c>
      <c r="B10960" t="s">
        <v>625</v>
      </c>
      <c r="C10960" t="s">
        <v>8</v>
      </c>
      <c r="D10960" t="s">
        <v>2392</v>
      </c>
      <c r="E10960">
        <v>0</v>
      </c>
    </row>
    <row r="10961" spans="1:5" x14ac:dyDescent="0.3">
      <c r="A10961">
        <v>65200021</v>
      </c>
      <c r="B10961" t="s">
        <v>625</v>
      </c>
      <c r="C10961" t="s">
        <v>8</v>
      </c>
      <c r="D10961" t="s">
        <v>2393</v>
      </c>
      <c r="E10961">
        <v>0</v>
      </c>
    </row>
    <row r="10962" spans="1:5" x14ac:dyDescent="0.3">
      <c r="A10962">
        <v>65200021</v>
      </c>
      <c r="B10962" t="s">
        <v>625</v>
      </c>
      <c r="C10962" t="s">
        <v>8</v>
      </c>
      <c r="D10962" t="s">
        <v>2394</v>
      </c>
      <c r="E10962">
        <v>0</v>
      </c>
    </row>
    <row r="10963" spans="1:5" x14ac:dyDescent="0.3">
      <c r="A10963">
        <v>65200021</v>
      </c>
      <c r="B10963" t="s">
        <v>625</v>
      </c>
      <c r="C10963" t="s">
        <v>8</v>
      </c>
      <c r="D10963" t="s">
        <v>2395</v>
      </c>
      <c r="E10963">
        <v>0</v>
      </c>
    </row>
    <row r="10964" spans="1:5" x14ac:dyDescent="0.3">
      <c r="A10964">
        <v>65200021</v>
      </c>
      <c r="B10964" t="s">
        <v>625</v>
      </c>
      <c r="C10964" t="s">
        <v>8</v>
      </c>
      <c r="D10964" t="s">
        <v>2396</v>
      </c>
      <c r="E10964">
        <v>0</v>
      </c>
    </row>
    <row r="10965" spans="1:5" x14ac:dyDescent="0.3">
      <c r="A10965">
        <v>65200021</v>
      </c>
      <c r="B10965" t="s">
        <v>625</v>
      </c>
      <c r="C10965" t="s">
        <v>8</v>
      </c>
      <c r="D10965" t="s">
        <v>2397</v>
      </c>
      <c r="E10965">
        <v>0</v>
      </c>
    </row>
    <row r="10966" spans="1:5" x14ac:dyDescent="0.3">
      <c r="A10966">
        <v>65200021</v>
      </c>
      <c r="B10966" t="s">
        <v>625</v>
      </c>
      <c r="C10966" t="s">
        <v>8</v>
      </c>
      <c r="D10966" t="s">
        <v>2398</v>
      </c>
      <c r="E10966">
        <v>0</v>
      </c>
    </row>
    <row r="10967" spans="1:5" x14ac:dyDescent="0.3">
      <c r="A10967">
        <v>65200021</v>
      </c>
      <c r="B10967" t="s">
        <v>625</v>
      </c>
      <c r="C10967" t="s">
        <v>8</v>
      </c>
      <c r="D10967" t="s">
        <v>2399</v>
      </c>
      <c r="E10967">
        <v>0</v>
      </c>
    </row>
    <row r="10968" spans="1:5" x14ac:dyDescent="0.3">
      <c r="A10968">
        <v>65200021</v>
      </c>
      <c r="B10968" t="s">
        <v>625</v>
      </c>
      <c r="C10968" t="s">
        <v>8</v>
      </c>
      <c r="D10968" t="s">
        <v>2400</v>
      </c>
      <c r="E10968">
        <v>0</v>
      </c>
    </row>
    <row r="10969" spans="1:5" x14ac:dyDescent="0.3">
      <c r="A10969">
        <v>65200021</v>
      </c>
      <c r="B10969" t="s">
        <v>625</v>
      </c>
      <c r="C10969" t="s">
        <v>8</v>
      </c>
      <c r="D10969" t="s">
        <v>2401</v>
      </c>
      <c r="E10969">
        <v>0</v>
      </c>
    </row>
    <row r="10970" spans="1:5" x14ac:dyDescent="0.3">
      <c r="A10970">
        <v>65200021</v>
      </c>
      <c r="B10970" t="s">
        <v>625</v>
      </c>
      <c r="C10970" t="s">
        <v>8</v>
      </c>
      <c r="D10970" t="s">
        <v>2402</v>
      </c>
      <c r="E10970">
        <v>0</v>
      </c>
    </row>
    <row r="10971" spans="1:5" x14ac:dyDescent="0.3">
      <c r="A10971">
        <v>65200021</v>
      </c>
      <c r="B10971" t="s">
        <v>625</v>
      </c>
      <c r="C10971" t="s">
        <v>8</v>
      </c>
      <c r="D10971" t="s">
        <v>2403</v>
      </c>
      <c r="E10971">
        <v>0</v>
      </c>
    </row>
    <row r="10972" spans="1:5" x14ac:dyDescent="0.3">
      <c r="A10972">
        <v>65200021</v>
      </c>
      <c r="B10972" t="s">
        <v>625</v>
      </c>
      <c r="C10972" t="s">
        <v>8</v>
      </c>
      <c r="D10972" t="s">
        <v>2404</v>
      </c>
      <c r="E10972">
        <v>0</v>
      </c>
    </row>
    <row r="10973" spans="1:5" x14ac:dyDescent="0.3">
      <c r="A10973">
        <v>65200021</v>
      </c>
      <c r="B10973" t="s">
        <v>625</v>
      </c>
      <c r="C10973" t="s">
        <v>8</v>
      </c>
      <c r="D10973" t="s">
        <v>2405</v>
      </c>
      <c r="E10973">
        <v>-5</v>
      </c>
    </row>
    <row r="10974" spans="1:5" x14ac:dyDescent="0.3">
      <c r="A10974">
        <v>65200021</v>
      </c>
      <c r="B10974" t="s">
        <v>625</v>
      </c>
      <c r="C10974" t="s">
        <v>8</v>
      </c>
      <c r="D10974" t="s">
        <v>2406</v>
      </c>
      <c r="E10974">
        <v>0</v>
      </c>
    </row>
    <row r="10975" spans="1:5" x14ac:dyDescent="0.3">
      <c r="A10975">
        <v>65200021</v>
      </c>
      <c r="B10975" t="s">
        <v>625</v>
      </c>
      <c r="C10975" t="s">
        <v>8</v>
      </c>
      <c r="D10975" t="s">
        <v>2407</v>
      </c>
      <c r="E10975">
        <v>0</v>
      </c>
    </row>
    <row r="10976" spans="1:5" x14ac:dyDescent="0.3">
      <c r="A10976">
        <v>65200021</v>
      </c>
      <c r="B10976" t="s">
        <v>625</v>
      </c>
      <c r="C10976" t="s">
        <v>8</v>
      </c>
      <c r="D10976" t="s">
        <v>2408</v>
      </c>
      <c r="E10976">
        <v>0</v>
      </c>
    </row>
    <row r="10977" spans="1:5" x14ac:dyDescent="0.3">
      <c r="A10977">
        <v>65200021</v>
      </c>
      <c r="B10977" t="s">
        <v>625</v>
      </c>
      <c r="C10977" t="s">
        <v>8</v>
      </c>
      <c r="D10977" t="s">
        <v>2409</v>
      </c>
      <c r="E10977">
        <v>0</v>
      </c>
    </row>
    <row r="10978" spans="1:5" x14ac:dyDescent="0.3">
      <c r="A10978">
        <v>65200021</v>
      </c>
      <c r="B10978" t="s">
        <v>625</v>
      </c>
      <c r="C10978" t="s">
        <v>8</v>
      </c>
      <c r="D10978" t="s">
        <v>2410</v>
      </c>
      <c r="E10978">
        <v>0</v>
      </c>
    </row>
    <row r="10979" spans="1:5" x14ac:dyDescent="0.3">
      <c r="A10979">
        <v>65200021</v>
      </c>
      <c r="B10979" t="s">
        <v>625</v>
      </c>
      <c r="C10979" t="s">
        <v>8</v>
      </c>
      <c r="D10979" t="s">
        <v>2411</v>
      </c>
      <c r="E10979">
        <v>0</v>
      </c>
    </row>
    <row r="10980" spans="1:5" x14ac:dyDescent="0.3">
      <c r="A10980">
        <v>65200021</v>
      </c>
      <c r="B10980" t="s">
        <v>625</v>
      </c>
      <c r="C10980" t="s">
        <v>8</v>
      </c>
      <c r="D10980" t="s">
        <v>2412</v>
      </c>
      <c r="E10980">
        <v>0</v>
      </c>
    </row>
    <row r="10981" spans="1:5" x14ac:dyDescent="0.3">
      <c r="A10981">
        <v>65200021</v>
      </c>
      <c r="B10981" t="s">
        <v>625</v>
      </c>
      <c r="C10981" t="s">
        <v>8</v>
      </c>
      <c r="D10981" t="s">
        <v>2413</v>
      </c>
      <c r="E10981">
        <v>0</v>
      </c>
    </row>
    <row r="10982" spans="1:5" x14ac:dyDescent="0.3">
      <c r="A10982">
        <v>78610133</v>
      </c>
      <c r="B10982" t="s">
        <v>627</v>
      </c>
      <c r="C10982" t="s">
        <v>8</v>
      </c>
      <c r="D10982" t="s">
        <v>2378</v>
      </c>
      <c r="E10982">
        <v>0</v>
      </c>
    </row>
    <row r="10983" spans="1:5" x14ac:dyDescent="0.3">
      <c r="A10983">
        <v>78610133</v>
      </c>
      <c r="B10983" t="s">
        <v>627</v>
      </c>
      <c r="C10983" t="s">
        <v>8</v>
      </c>
      <c r="D10983" t="s">
        <v>2379</v>
      </c>
      <c r="E10983">
        <v>-2</v>
      </c>
    </row>
    <row r="10984" spans="1:5" x14ac:dyDescent="0.3">
      <c r="A10984">
        <v>78610133</v>
      </c>
      <c r="B10984" t="s">
        <v>627</v>
      </c>
      <c r="C10984" t="s">
        <v>8</v>
      </c>
      <c r="D10984" t="s">
        <v>2380</v>
      </c>
      <c r="E10984">
        <v>0</v>
      </c>
    </row>
    <row r="10985" spans="1:5" x14ac:dyDescent="0.3">
      <c r="A10985">
        <v>78610133</v>
      </c>
      <c r="B10985" t="s">
        <v>627</v>
      </c>
      <c r="C10985" t="s">
        <v>8</v>
      </c>
      <c r="D10985" t="s">
        <v>2381</v>
      </c>
      <c r="E10985">
        <v>0</v>
      </c>
    </row>
    <row r="10986" spans="1:5" x14ac:dyDescent="0.3">
      <c r="A10986">
        <v>78610133</v>
      </c>
      <c r="B10986" t="s">
        <v>627</v>
      </c>
      <c r="C10986" t="s">
        <v>8</v>
      </c>
      <c r="D10986" t="s">
        <v>2382</v>
      </c>
      <c r="E10986">
        <v>0</v>
      </c>
    </row>
    <row r="10987" spans="1:5" x14ac:dyDescent="0.3">
      <c r="A10987">
        <v>78610133</v>
      </c>
      <c r="B10987" t="s">
        <v>627</v>
      </c>
      <c r="C10987" t="s">
        <v>8</v>
      </c>
      <c r="D10987" t="s">
        <v>2383</v>
      </c>
      <c r="E10987">
        <v>-3</v>
      </c>
    </row>
    <row r="10988" spans="1:5" x14ac:dyDescent="0.3">
      <c r="A10988">
        <v>78610133</v>
      </c>
      <c r="B10988" t="s">
        <v>627</v>
      </c>
      <c r="C10988" t="s">
        <v>8</v>
      </c>
      <c r="D10988" t="s">
        <v>2384</v>
      </c>
      <c r="E10988">
        <v>0</v>
      </c>
    </row>
    <row r="10989" spans="1:5" x14ac:dyDescent="0.3">
      <c r="A10989">
        <v>78610133</v>
      </c>
      <c r="B10989" t="s">
        <v>627</v>
      </c>
      <c r="C10989" t="s">
        <v>8</v>
      </c>
      <c r="D10989" t="s">
        <v>2385</v>
      </c>
      <c r="E10989">
        <v>0</v>
      </c>
    </row>
    <row r="10990" spans="1:5" x14ac:dyDescent="0.3">
      <c r="A10990">
        <v>78610133</v>
      </c>
      <c r="B10990" t="s">
        <v>627</v>
      </c>
      <c r="C10990" t="s">
        <v>8</v>
      </c>
      <c r="D10990" t="s">
        <v>2386</v>
      </c>
      <c r="E10990">
        <v>0</v>
      </c>
    </row>
    <row r="10991" spans="1:5" x14ac:dyDescent="0.3">
      <c r="A10991">
        <v>78610133</v>
      </c>
      <c r="B10991" t="s">
        <v>627</v>
      </c>
      <c r="C10991" t="s">
        <v>8</v>
      </c>
      <c r="D10991" t="s">
        <v>2387</v>
      </c>
      <c r="E10991">
        <v>0</v>
      </c>
    </row>
    <row r="10992" spans="1:5" x14ac:dyDescent="0.3">
      <c r="A10992">
        <v>78610133</v>
      </c>
      <c r="B10992" t="s">
        <v>627</v>
      </c>
      <c r="C10992" t="s">
        <v>8</v>
      </c>
      <c r="D10992" t="s">
        <v>2388</v>
      </c>
      <c r="E10992">
        <v>-2</v>
      </c>
    </row>
    <row r="10993" spans="1:5" x14ac:dyDescent="0.3">
      <c r="A10993">
        <v>78610133</v>
      </c>
      <c r="B10993" t="s">
        <v>627</v>
      </c>
      <c r="C10993" t="s">
        <v>8</v>
      </c>
      <c r="D10993" t="s">
        <v>2389</v>
      </c>
      <c r="E10993">
        <v>-2</v>
      </c>
    </row>
    <row r="10994" spans="1:5" x14ac:dyDescent="0.3">
      <c r="A10994">
        <v>78610133</v>
      </c>
      <c r="B10994" t="s">
        <v>627</v>
      </c>
      <c r="C10994" t="s">
        <v>8</v>
      </c>
      <c r="D10994" t="s">
        <v>2390</v>
      </c>
      <c r="E10994">
        <v>0</v>
      </c>
    </row>
    <row r="10995" spans="1:5" x14ac:dyDescent="0.3">
      <c r="A10995">
        <v>78610133</v>
      </c>
      <c r="B10995" t="s">
        <v>627</v>
      </c>
      <c r="C10995" t="s">
        <v>8</v>
      </c>
      <c r="D10995" t="s">
        <v>2391</v>
      </c>
      <c r="E10995">
        <v>-3</v>
      </c>
    </row>
    <row r="10996" spans="1:5" x14ac:dyDescent="0.3">
      <c r="A10996">
        <v>78610133</v>
      </c>
      <c r="B10996" t="s">
        <v>627</v>
      </c>
      <c r="C10996" t="s">
        <v>8</v>
      </c>
      <c r="D10996" t="s">
        <v>2392</v>
      </c>
      <c r="E10996">
        <v>0</v>
      </c>
    </row>
    <row r="10997" spans="1:5" x14ac:dyDescent="0.3">
      <c r="A10997">
        <v>78610133</v>
      </c>
      <c r="B10997" t="s">
        <v>627</v>
      </c>
      <c r="C10997" t="s">
        <v>8</v>
      </c>
      <c r="D10997" t="s">
        <v>2393</v>
      </c>
      <c r="E10997">
        <v>0</v>
      </c>
    </row>
    <row r="10998" spans="1:5" x14ac:dyDescent="0.3">
      <c r="A10998">
        <v>78610133</v>
      </c>
      <c r="B10998" t="s">
        <v>627</v>
      </c>
      <c r="C10998" t="s">
        <v>8</v>
      </c>
      <c r="D10998" t="s">
        <v>2394</v>
      </c>
      <c r="E10998">
        <v>-3</v>
      </c>
    </row>
    <row r="10999" spans="1:5" x14ac:dyDescent="0.3">
      <c r="A10999">
        <v>78610133</v>
      </c>
      <c r="B10999" t="s">
        <v>627</v>
      </c>
      <c r="C10999" t="s">
        <v>8</v>
      </c>
      <c r="D10999" t="s">
        <v>2395</v>
      </c>
      <c r="E10999">
        <v>0</v>
      </c>
    </row>
    <row r="11000" spans="1:5" x14ac:dyDescent="0.3">
      <c r="A11000">
        <v>78610133</v>
      </c>
      <c r="B11000" t="s">
        <v>627</v>
      </c>
      <c r="C11000" t="s">
        <v>8</v>
      </c>
      <c r="D11000" t="s">
        <v>2396</v>
      </c>
      <c r="E11000">
        <v>0</v>
      </c>
    </row>
    <row r="11001" spans="1:5" x14ac:dyDescent="0.3">
      <c r="A11001">
        <v>78610133</v>
      </c>
      <c r="B11001" t="s">
        <v>627</v>
      </c>
      <c r="C11001" t="s">
        <v>8</v>
      </c>
      <c r="D11001" t="s">
        <v>2397</v>
      </c>
      <c r="E11001">
        <v>-1</v>
      </c>
    </row>
    <row r="11002" spans="1:5" x14ac:dyDescent="0.3">
      <c r="A11002">
        <v>78610133</v>
      </c>
      <c r="B11002" t="s">
        <v>627</v>
      </c>
      <c r="C11002" t="s">
        <v>8</v>
      </c>
      <c r="D11002" t="s">
        <v>2398</v>
      </c>
      <c r="E11002">
        <v>0</v>
      </c>
    </row>
    <row r="11003" spans="1:5" x14ac:dyDescent="0.3">
      <c r="A11003">
        <v>78610133</v>
      </c>
      <c r="B11003" t="s">
        <v>627</v>
      </c>
      <c r="C11003" t="s">
        <v>8</v>
      </c>
      <c r="D11003" t="s">
        <v>2399</v>
      </c>
      <c r="E11003">
        <v>-1</v>
      </c>
    </row>
    <row r="11004" spans="1:5" x14ac:dyDescent="0.3">
      <c r="A11004">
        <v>78610133</v>
      </c>
      <c r="B11004" t="s">
        <v>627</v>
      </c>
      <c r="C11004" t="s">
        <v>8</v>
      </c>
      <c r="D11004" t="s">
        <v>2400</v>
      </c>
      <c r="E11004">
        <v>-1</v>
      </c>
    </row>
    <row r="11005" spans="1:5" x14ac:dyDescent="0.3">
      <c r="A11005">
        <v>78610133</v>
      </c>
      <c r="B11005" t="s">
        <v>627</v>
      </c>
      <c r="C11005" t="s">
        <v>8</v>
      </c>
      <c r="D11005" t="s">
        <v>2401</v>
      </c>
      <c r="E11005">
        <v>0</v>
      </c>
    </row>
    <row r="11006" spans="1:5" x14ac:dyDescent="0.3">
      <c r="A11006">
        <v>78610133</v>
      </c>
      <c r="B11006" t="s">
        <v>627</v>
      </c>
      <c r="C11006" t="s">
        <v>8</v>
      </c>
      <c r="D11006" t="s">
        <v>2402</v>
      </c>
      <c r="E11006">
        <v>-1</v>
      </c>
    </row>
    <row r="11007" spans="1:5" x14ac:dyDescent="0.3">
      <c r="A11007">
        <v>78610133</v>
      </c>
      <c r="B11007" t="s">
        <v>627</v>
      </c>
      <c r="C11007" t="s">
        <v>8</v>
      </c>
      <c r="D11007" t="s">
        <v>2403</v>
      </c>
      <c r="E11007">
        <v>-4</v>
      </c>
    </row>
    <row r="11008" spans="1:5" x14ac:dyDescent="0.3">
      <c r="A11008">
        <v>78610133</v>
      </c>
      <c r="B11008" t="s">
        <v>627</v>
      </c>
      <c r="C11008" t="s">
        <v>8</v>
      </c>
      <c r="D11008" t="s">
        <v>2404</v>
      </c>
      <c r="E11008">
        <v>0</v>
      </c>
    </row>
    <row r="11009" spans="1:5" x14ac:dyDescent="0.3">
      <c r="A11009">
        <v>78610133</v>
      </c>
      <c r="B11009" t="s">
        <v>627</v>
      </c>
      <c r="C11009" t="s">
        <v>8</v>
      </c>
      <c r="D11009" t="s">
        <v>2405</v>
      </c>
      <c r="E11009">
        <v>0</v>
      </c>
    </row>
    <row r="11010" spans="1:5" x14ac:dyDescent="0.3">
      <c r="A11010">
        <v>78610133</v>
      </c>
      <c r="B11010" t="s">
        <v>627</v>
      </c>
      <c r="C11010" t="s">
        <v>8</v>
      </c>
      <c r="D11010" t="s">
        <v>2406</v>
      </c>
      <c r="E11010">
        <v>0</v>
      </c>
    </row>
    <row r="11011" spans="1:5" x14ac:dyDescent="0.3">
      <c r="A11011">
        <v>78610133</v>
      </c>
      <c r="B11011" t="s">
        <v>627</v>
      </c>
      <c r="C11011" t="s">
        <v>8</v>
      </c>
      <c r="D11011" t="s">
        <v>2407</v>
      </c>
      <c r="E11011">
        <v>-2</v>
      </c>
    </row>
    <row r="11012" spans="1:5" x14ac:dyDescent="0.3">
      <c r="A11012">
        <v>78610133</v>
      </c>
      <c r="B11012" t="s">
        <v>627</v>
      </c>
      <c r="C11012" t="s">
        <v>8</v>
      </c>
      <c r="D11012" t="s">
        <v>2408</v>
      </c>
      <c r="E11012">
        <v>-1</v>
      </c>
    </row>
    <row r="11013" spans="1:5" x14ac:dyDescent="0.3">
      <c r="A11013">
        <v>78610133</v>
      </c>
      <c r="B11013" t="s">
        <v>627</v>
      </c>
      <c r="C11013" t="s">
        <v>8</v>
      </c>
      <c r="D11013" t="s">
        <v>2409</v>
      </c>
      <c r="E11013">
        <v>-3</v>
      </c>
    </row>
    <row r="11014" spans="1:5" x14ac:dyDescent="0.3">
      <c r="A11014">
        <v>78610133</v>
      </c>
      <c r="B11014" t="s">
        <v>627</v>
      </c>
      <c r="C11014" t="s">
        <v>8</v>
      </c>
      <c r="D11014" t="s">
        <v>2410</v>
      </c>
      <c r="E11014">
        <v>0</v>
      </c>
    </row>
    <row r="11015" spans="1:5" x14ac:dyDescent="0.3">
      <c r="A11015">
        <v>78610133</v>
      </c>
      <c r="B11015" t="s">
        <v>627</v>
      </c>
      <c r="C11015" t="s">
        <v>8</v>
      </c>
      <c r="D11015" t="s">
        <v>2411</v>
      </c>
      <c r="E11015">
        <v>0</v>
      </c>
    </row>
    <row r="11016" spans="1:5" x14ac:dyDescent="0.3">
      <c r="A11016">
        <v>78610133</v>
      </c>
      <c r="B11016" t="s">
        <v>627</v>
      </c>
      <c r="C11016" t="s">
        <v>8</v>
      </c>
      <c r="D11016" t="s">
        <v>2412</v>
      </c>
      <c r="E11016">
        <v>0</v>
      </c>
    </row>
    <row r="11017" spans="1:5" x14ac:dyDescent="0.3">
      <c r="A11017">
        <v>78610133</v>
      </c>
      <c r="B11017" t="s">
        <v>627</v>
      </c>
      <c r="C11017" t="s">
        <v>8</v>
      </c>
      <c r="D11017" t="s">
        <v>2413</v>
      </c>
      <c r="E11017">
        <v>0</v>
      </c>
    </row>
    <row r="11018" spans="1:5" x14ac:dyDescent="0.3">
      <c r="A11018">
        <v>23410055</v>
      </c>
      <c r="B11018" t="s">
        <v>629</v>
      </c>
      <c r="C11018" t="s">
        <v>8</v>
      </c>
      <c r="D11018" t="s">
        <v>2378</v>
      </c>
      <c r="E11018">
        <v>0</v>
      </c>
    </row>
    <row r="11019" spans="1:5" x14ac:dyDescent="0.3">
      <c r="A11019">
        <v>23410055</v>
      </c>
      <c r="B11019" t="s">
        <v>629</v>
      </c>
      <c r="C11019" t="s">
        <v>8</v>
      </c>
      <c r="D11019" t="s">
        <v>2379</v>
      </c>
      <c r="E11019">
        <v>0</v>
      </c>
    </row>
    <row r="11020" spans="1:5" x14ac:dyDescent="0.3">
      <c r="A11020">
        <v>23410055</v>
      </c>
      <c r="B11020" t="s">
        <v>629</v>
      </c>
      <c r="C11020" t="s">
        <v>8</v>
      </c>
      <c r="D11020" t="s">
        <v>2380</v>
      </c>
      <c r="E11020">
        <v>0</v>
      </c>
    </row>
    <row r="11021" spans="1:5" x14ac:dyDescent="0.3">
      <c r="A11021">
        <v>23410055</v>
      </c>
      <c r="B11021" t="s">
        <v>629</v>
      </c>
      <c r="C11021" t="s">
        <v>8</v>
      </c>
      <c r="D11021" t="s">
        <v>2381</v>
      </c>
      <c r="E11021">
        <v>0</v>
      </c>
    </row>
    <row r="11022" spans="1:5" x14ac:dyDescent="0.3">
      <c r="A11022">
        <v>23410055</v>
      </c>
      <c r="B11022" t="s">
        <v>629</v>
      </c>
      <c r="C11022" t="s">
        <v>8</v>
      </c>
      <c r="D11022" t="s">
        <v>2382</v>
      </c>
      <c r="E11022">
        <v>0</v>
      </c>
    </row>
    <row r="11023" spans="1:5" x14ac:dyDescent="0.3">
      <c r="A11023">
        <v>23410055</v>
      </c>
      <c r="B11023" t="s">
        <v>629</v>
      </c>
      <c r="C11023" t="s">
        <v>8</v>
      </c>
      <c r="D11023" t="s">
        <v>2383</v>
      </c>
      <c r="E11023">
        <v>0</v>
      </c>
    </row>
    <row r="11024" spans="1:5" x14ac:dyDescent="0.3">
      <c r="A11024">
        <v>23410055</v>
      </c>
      <c r="B11024" t="s">
        <v>629</v>
      </c>
      <c r="C11024" t="s">
        <v>8</v>
      </c>
      <c r="D11024" t="s">
        <v>2384</v>
      </c>
      <c r="E11024">
        <v>0</v>
      </c>
    </row>
    <row r="11025" spans="1:5" x14ac:dyDescent="0.3">
      <c r="A11025">
        <v>23410055</v>
      </c>
      <c r="B11025" t="s">
        <v>629</v>
      </c>
      <c r="C11025" t="s">
        <v>8</v>
      </c>
      <c r="D11025" t="s">
        <v>2385</v>
      </c>
      <c r="E11025">
        <v>0</v>
      </c>
    </row>
    <row r="11026" spans="1:5" x14ac:dyDescent="0.3">
      <c r="A11026">
        <v>23410055</v>
      </c>
      <c r="B11026" t="s">
        <v>629</v>
      </c>
      <c r="C11026" t="s">
        <v>8</v>
      </c>
      <c r="D11026" t="s">
        <v>2386</v>
      </c>
      <c r="E11026">
        <v>0</v>
      </c>
    </row>
    <row r="11027" spans="1:5" x14ac:dyDescent="0.3">
      <c r="A11027">
        <v>23410055</v>
      </c>
      <c r="B11027" t="s">
        <v>629</v>
      </c>
      <c r="C11027" t="s">
        <v>8</v>
      </c>
      <c r="D11027" t="s">
        <v>2387</v>
      </c>
      <c r="E11027">
        <v>0</v>
      </c>
    </row>
    <row r="11028" spans="1:5" x14ac:dyDescent="0.3">
      <c r="A11028">
        <v>23410055</v>
      </c>
      <c r="B11028" t="s">
        <v>629</v>
      </c>
      <c r="C11028" t="s">
        <v>8</v>
      </c>
      <c r="D11028" t="s">
        <v>2388</v>
      </c>
      <c r="E11028">
        <v>0</v>
      </c>
    </row>
    <row r="11029" spans="1:5" x14ac:dyDescent="0.3">
      <c r="A11029">
        <v>23410055</v>
      </c>
      <c r="B11029" t="s">
        <v>629</v>
      </c>
      <c r="C11029" t="s">
        <v>8</v>
      </c>
      <c r="D11029" t="s">
        <v>2389</v>
      </c>
      <c r="E11029">
        <v>0</v>
      </c>
    </row>
    <row r="11030" spans="1:5" x14ac:dyDescent="0.3">
      <c r="A11030">
        <v>23410055</v>
      </c>
      <c r="B11030" t="s">
        <v>629</v>
      </c>
      <c r="C11030" t="s">
        <v>8</v>
      </c>
      <c r="D11030" t="s">
        <v>2390</v>
      </c>
      <c r="E11030">
        <v>0</v>
      </c>
    </row>
    <row r="11031" spans="1:5" x14ac:dyDescent="0.3">
      <c r="A11031">
        <v>23410055</v>
      </c>
      <c r="B11031" t="s">
        <v>629</v>
      </c>
      <c r="C11031" t="s">
        <v>8</v>
      </c>
      <c r="D11031" t="s">
        <v>2391</v>
      </c>
      <c r="E11031">
        <v>0</v>
      </c>
    </row>
    <row r="11032" spans="1:5" x14ac:dyDescent="0.3">
      <c r="A11032">
        <v>23410055</v>
      </c>
      <c r="B11032" t="s">
        <v>629</v>
      </c>
      <c r="C11032" t="s">
        <v>8</v>
      </c>
      <c r="D11032" t="s">
        <v>2392</v>
      </c>
      <c r="E11032">
        <v>0</v>
      </c>
    </row>
    <row r="11033" spans="1:5" x14ac:dyDescent="0.3">
      <c r="A11033">
        <v>23410055</v>
      </c>
      <c r="B11033" t="s">
        <v>629</v>
      </c>
      <c r="C11033" t="s">
        <v>8</v>
      </c>
      <c r="D11033" t="s">
        <v>2393</v>
      </c>
      <c r="E11033">
        <v>0</v>
      </c>
    </row>
    <row r="11034" spans="1:5" x14ac:dyDescent="0.3">
      <c r="A11034">
        <v>23410055</v>
      </c>
      <c r="B11034" t="s">
        <v>629</v>
      </c>
      <c r="C11034" t="s">
        <v>8</v>
      </c>
      <c r="D11034" t="s">
        <v>2394</v>
      </c>
      <c r="E11034">
        <v>0</v>
      </c>
    </row>
    <row r="11035" spans="1:5" x14ac:dyDescent="0.3">
      <c r="A11035">
        <v>23410055</v>
      </c>
      <c r="B11035" t="s">
        <v>629</v>
      </c>
      <c r="C11035" t="s">
        <v>8</v>
      </c>
      <c r="D11035" t="s">
        <v>2395</v>
      </c>
      <c r="E11035">
        <v>0</v>
      </c>
    </row>
    <row r="11036" spans="1:5" x14ac:dyDescent="0.3">
      <c r="A11036">
        <v>23410055</v>
      </c>
      <c r="B11036" t="s">
        <v>629</v>
      </c>
      <c r="C11036" t="s">
        <v>8</v>
      </c>
      <c r="D11036" t="s">
        <v>2396</v>
      </c>
      <c r="E11036">
        <v>0</v>
      </c>
    </row>
    <row r="11037" spans="1:5" x14ac:dyDescent="0.3">
      <c r="A11037">
        <v>23410055</v>
      </c>
      <c r="B11037" t="s">
        <v>629</v>
      </c>
      <c r="C11037" t="s">
        <v>8</v>
      </c>
      <c r="D11037" t="s">
        <v>2397</v>
      </c>
      <c r="E11037">
        <v>0</v>
      </c>
    </row>
    <row r="11038" spans="1:5" x14ac:dyDescent="0.3">
      <c r="A11038">
        <v>23410055</v>
      </c>
      <c r="B11038" t="s">
        <v>629</v>
      </c>
      <c r="C11038" t="s">
        <v>8</v>
      </c>
      <c r="D11038" t="s">
        <v>2398</v>
      </c>
      <c r="E11038">
        <v>0</v>
      </c>
    </row>
    <row r="11039" spans="1:5" x14ac:dyDescent="0.3">
      <c r="A11039">
        <v>23410055</v>
      </c>
      <c r="B11039" t="s">
        <v>629</v>
      </c>
      <c r="C11039" t="s">
        <v>8</v>
      </c>
      <c r="D11039" t="s">
        <v>2399</v>
      </c>
      <c r="E11039">
        <v>0</v>
      </c>
    </row>
    <row r="11040" spans="1:5" x14ac:dyDescent="0.3">
      <c r="A11040">
        <v>23410055</v>
      </c>
      <c r="B11040" t="s">
        <v>629</v>
      </c>
      <c r="C11040" t="s">
        <v>8</v>
      </c>
      <c r="D11040" t="s">
        <v>2400</v>
      </c>
      <c r="E11040">
        <v>0</v>
      </c>
    </row>
    <row r="11041" spans="1:5" x14ac:dyDescent="0.3">
      <c r="A11041">
        <v>23410055</v>
      </c>
      <c r="B11041" t="s">
        <v>629</v>
      </c>
      <c r="C11041" t="s">
        <v>8</v>
      </c>
      <c r="D11041" t="s">
        <v>2401</v>
      </c>
      <c r="E11041">
        <v>0</v>
      </c>
    </row>
    <row r="11042" spans="1:5" x14ac:dyDescent="0.3">
      <c r="A11042">
        <v>23410055</v>
      </c>
      <c r="B11042" t="s">
        <v>629</v>
      </c>
      <c r="C11042" t="s">
        <v>8</v>
      </c>
      <c r="D11042" t="s">
        <v>2402</v>
      </c>
      <c r="E11042">
        <v>0</v>
      </c>
    </row>
    <row r="11043" spans="1:5" x14ac:dyDescent="0.3">
      <c r="A11043">
        <v>23410055</v>
      </c>
      <c r="B11043" t="s">
        <v>629</v>
      </c>
      <c r="C11043" t="s">
        <v>8</v>
      </c>
      <c r="D11043" t="s">
        <v>2403</v>
      </c>
      <c r="E11043">
        <v>0</v>
      </c>
    </row>
    <row r="11044" spans="1:5" x14ac:dyDescent="0.3">
      <c r="A11044">
        <v>23410055</v>
      </c>
      <c r="B11044" t="s">
        <v>629</v>
      </c>
      <c r="C11044" t="s">
        <v>8</v>
      </c>
      <c r="D11044" t="s">
        <v>2404</v>
      </c>
      <c r="E11044">
        <v>0</v>
      </c>
    </row>
    <row r="11045" spans="1:5" x14ac:dyDescent="0.3">
      <c r="A11045">
        <v>23410055</v>
      </c>
      <c r="B11045" t="s">
        <v>629</v>
      </c>
      <c r="C11045" t="s">
        <v>8</v>
      </c>
      <c r="D11045" t="s">
        <v>2405</v>
      </c>
      <c r="E11045">
        <v>0</v>
      </c>
    </row>
    <row r="11046" spans="1:5" x14ac:dyDescent="0.3">
      <c r="A11046">
        <v>23410055</v>
      </c>
      <c r="B11046" t="s">
        <v>629</v>
      </c>
      <c r="C11046" t="s">
        <v>8</v>
      </c>
      <c r="D11046" t="s">
        <v>2406</v>
      </c>
      <c r="E11046">
        <v>-4</v>
      </c>
    </row>
    <row r="11047" spans="1:5" x14ac:dyDescent="0.3">
      <c r="A11047">
        <v>23410055</v>
      </c>
      <c r="B11047" t="s">
        <v>629</v>
      </c>
      <c r="C11047" t="s">
        <v>8</v>
      </c>
      <c r="D11047" t="s">
        <v>2407</v>
      </c>
      <c r="E11047">
        <v>0</v>
      </c>
    </row>
    <row r="11048" spans="1:5" x14ac:dyDescent="0.3">
      <c r="A11048">
        <v>23410055</v>
      </c>
      <c r="B11048" t="s">
        <v>629</v>
      </c>
      <c r="C11048" t="s">
        <v>8</v>
      </c>
      <c r="D11048" t="s">
        <v>2408</v>
      </c>
      <c r="E11048">
        <v>0</v>
      </c>
    </row>
    <row r="11049" spans="1:5" x14ac:dyDescent="0.3">
      <c r="A11049">
        <v>23410055</v>
      </c>
      <c r="B11049" t="s">
        <v>629</v>
      </c>
      <c r="C11049" t="s">
        <v>8</v>
      </c>
      <c r="D11049" t="s">
        <v>2409</v>
      </c>
      <c r="E11049">
        <v>0</v>
      </c>
    </row>
    <row r="11050" spans="1:5" x14ac:dyDescent="0.3">
      <c r="A11050">
        <v>23410055</v>
      </c>
      <c r="B11050" t="s">
        <v>629</v>
      </c>
      <c r="C11050" t="s">
        <v>8</v>
      </c>
      <c r="D11050" t="s">
        <v>2410</v>
      </c>
      <c r="E11050">
        <v>0</v>
      </c>
    </row>
    <row r="11051" spans="1:5" x14ac:dyDescent="0.3">
      <c r="A11051">
        <v>23410055</v>
      </c>
      <c r="B11051" t="s">
        <v>629</v>
      </c>
      <c r="C11051" t="s">
        <v>8</v>
      </c>
      <c r="D11051" t="s">
        <v>2411</v>
      </c>
      <c r="E11051">
        <v>0</v>
      </c>
    </row>
    <row r="11052" spans="1:5" x14ac:dyDescent="0.3">
      <c r="A11052">
        <v>23410055</v>
      </c>
      <c r="B11052" t="s">
        <v>629</v>
      </c>
      <c r="C11052" t="s">
        <v>8</v>
      </c>
      <c r="D11052" t="s">
        <v>2412</v>
      </c>
      <c r="E11052">
        <v>0</v>
      </c>
    </row>
    <row r="11053" spans="1:5" x14ac:dyDescent="0.3">
      <c r="A11053">
        <v>23410055</v>
      </c>
      <c r="B11053" t="s">
        <v>629</v>
      </c>
      <c r="C11053" t="s">
        <v>8</v>
      </c>
      <c r="D11053" t="s">
        <v>2413</v>
      </c>
      <c r="E11053">
        <v>0</v>
      </c>
    </row>
    <row r="11054" spans="1:5" x14ac:dyDescent="0.3">
      <c r="A11054">
        <v>45800134</v>
      </c>
      <c r="B11054" t="s">
        <v>631</v>
      </c>
      <c r="C11054" t="s">
        <v>8</v>
      </c>
      <c r="D11054" t="s">
        <v>2378</v>
      </c>
      <c r="E11054">
        <v>0</v>
      </c>
    </row>
    <row r="11055" spans="1:5" x14ac:dyDescent="0.3">
      <c r="A11055">
        <v>45800134</v>
      </c>
      <c r="B11055" t="s">
        <v>631</v>
      </c>
      <c r="C11055" t="s">
        <v>8</v>
      </c>
      <c r="D11055" t="s">
        <v>2379</v>
      </c>
      <c r="E11055">
        <v>0</v>
      </c>
    </row>
    <row r="11056" spans="1:5" x14ac:dyDescent="0.3">
      <c r="A11056">
        <v>45800134</v>
      </c>
      <c r="B11056" t="s">
        <v>631</v>
      </c>
      <c r="C11056" t="s">
        <v>8</v>
      </c>
      <c r="D11056" t="s">
        <v>2380</v>
      </c>
      <c r="E11056">
        <v>0</v>
      </c>
    </row>
    <row r="11057" spans="1:5" x14ac:dyDescent="0.3">
      <c r="A11057">
        <v>45800134</v>
      </c>
      <c r="B11057" t="s">
        <v>631</v>
      </c>
      <c r="C11057" t="s">
        <v>8</v>
      </c>
      <c r="D11057" t="s">
        <v>2381</v>
      </c>
      <c r="E11057">
        <v>0</v>
      </c>
    </row>
    <row r="11058" spans="1:5" x14ac:dyDescent="0.3">
      <c r="A11058">
        <v>45800134</v>
      </c>
      <c r="B11058" t="s">
        <v>631</v>
      </c>
      <c r="C11058" t="s">
        <v>8</v>
      </c>
      <c r="D11058" t="s">
        <v>2382</v>
      </c>
      <c r="E11058">
        <v>0</v>
      </c>
    </row>
    <row r="11059" spans="1:5" x14ac:dyDescent="0.3">
      <c r="A11059">
        <v>45800134</v>
      </c>
      <c r="B11059" t="s">
        <v>631</v>
      </c>
      <c r="C11059" t="s">
        <v>8</v>
      </c>
      <c r="D11059" t="s">
        <v>2383</v>
      </c>
      <c r="E11059">
        <v>0</v>
      </c>
    </row>
    <row r="11060" spans="1:5" x14ac:dyDescent="0.3">
      <c r="A11060">
        <v>45800134</v>
      </c>
      <c r="B11060" t="s">
        <v>631</v>
      </c>
      <c r="C11060" t="s">
        <v>8</v>
      </c>
      <c r="D11060" t="s">
        <v>2384</v>
      </c>
      <c r="E11060">
        <v>0</v>
      </c>
    </row>
    <row r="11061" spans="1:5" x14ac:dyDescent="0.3">
      <c r="A11061">
        <v>45800134</v>
      </c>
      <c r="B11061" t="s">
        <v>631</v>
      </c>
      <c r="C11061" t="s">
        <v>8</v>
      </c>
      <c r="D11061" t="s">
        <v>2385</v>
      </c>
      <c r="E11061">
        <v>0</v>
      </c>
    </row>
    <row r="11062" spans="1:5" x14ac:dyDescent="0.3">
      <c r="A11062">
        <v>45800134</v>
      </c>
      <c r="B11062" t="s">
        <v>631</v>
      </c>
      <c r="C11062" t="s">
        <v>8</v>
      </c>
      <c r="D11062" t="s">
        <v>2386</v>
      </c>
      <c r="E11062">
        <v>0</v>
      </c>
    </row>
    <row r="11063" spans="1:5" x14ac:dyDescent="0.3">
      <c r="A11063">
        <v>45800134</v>
      </c>
      <c r="B11063" t="s">
        <v>631</v>
      </c>
      <c r="C11063" t="s">
        <v>8</v>
      </c>
      <c r="D11063" t="s">
        <v>2387</v>
      </c>
      <c r="E11063">
        <v>0</v>
      </c>
    </row>
    <row r="11064" spans="1:5" x14ac:dyDescent="0.3">
      <c r="A11064">
        <v>45800134</v>
      </c>
      <c r="B11064" t="s">
        <v>631</v>
      </c>
      <c r="C11064" t="s">
        <v>8</v>
      </c>
      <c r="D11064" t="s">
        <v>2388</v>
      </c>
      <c r="E11064">
        <v>0</v>
      </c>
    </row>
    <row r="11065" spans="1:5" x14ac:dyDescent="0.3">
      <c r="A11065">
        <v>45800134</v>
      </c>
      <c r="B11065" t="s">
        <v>631</v>
      </c>
      <c r="C11065" t="s">
        <v>8</v>
      </c>
      <c r="D11065" t="s">
        <v>2389</v>
      </c>
      <c r="E11065">
        <v>0</v>
      </c>
    </row>
    <row r="11066" spans="1:5" x14ac:dyDescent="0.3">
      <c r="A11066">
        <v>45800134</v>
      </c>
      <c r="B11066" t="s">
        <v>631</v>
      </c>
      <c r="C11066" t="s">
        <v>8</v>
      </c>
      <c r="D11066" t="s">
        <v>2390</v>
      </c>
      <c r="E11066">
        <v>0</v>
      </c>
    </row>
    <row r="11067" spans="1:5" x14ac:dyDescent="0.3">
      <c r="A11067">
        <v>45800134</v>
      </c>
      <c r="B11067" t="s">
        <v>631</v>
      </c>
      <c r="C11067" t="s">
        <v>8</v>
      </c>
      <c r="D11067" t="s">
        <v>2391</v>
      </c>
      <c r="E11067">
        <v>0</v>
      </c>
    </row>
    <row r="11068" spans="1:5" x14ac:dyDescent="0.3">
      <c r="A11068">
        <v>45800134</v>
      </c>
      <c r="B11068" t="s">
        <v>631</v>
      </c>
      <c r="C11068" t="s">
        <v>8</v>
      </c>
      <c r="D11068" t="s">
        <v>2392</v>
      </c>
      <c r="E11068">
        <v>0</v>
      </c>
    </row>
    <row r="11069" spans="1:5" x14ac:dyDescent="0.3">
      <c r="A11069">
        <v>45800134</v>
      </c>
      <c r="B11069" t="s">
        <v>631</v>
      </c>
      <c r="C11069" t="s">
        <v>8</v>
      </c>
      <c r="D11069" t="s">
        <v>2393</v>
      </c>
      <c r="E11069">
        <v>0</v>
      </c>
    </row>
    <row r="11070" spans="1:5" x14ac:dyDescent="0.3">
      <c r="A11070">
        <v>45800134</v>
      </c>
      <c r="B11070" t="s">
        <v>631</v>
      </c>
      <c r="C11070" t="s">
        <v>8</v>
      </c>
      <c r="D11070" t="s">
        <v>2394</v>
      </c>
      <c r="E11070">
        <v>0</v>
      </c>
    </row>
    <row r="11071" spans="1:5" x14ac:dyDescent="0.3">
      <c r="A11071">
        <v>45800134</v>
      </c>
      <c r="B11071" t="s">
        <v>631</v>
      </c>
      <c r="C11071" t="s">
        <v>8</v>
      </c>
      <c r="D11071" t="s">
        <v>2395</v>
      </c>
      <c r="E11071">
        <v>0</v>
      </c>
    </row>
    <row r="11072" spans="1:5" x14ac:dyDescent="0.3">
      <c r="A11072">
        <v>45800134</v>
      </c>
      <c r="B11072" t="s">
        <v>631</v>
      </c>
      <c r="C11072" t="s">
        <v>8</v>
      </c>
      <c r="D11072" t="s">
        <v>2396</v>
      </c>
      <c r="E11072">
        <v>0</v>
      </c>
    </row>
    <row r="11073" spans="1:5" x14ac:dyDescent="0.3">
      <c r="A11073">
        <v>45800134</v>
      </c>
      <c r="B11073" t="s">
        <v>631</v>
      </c>
      <c r="C11073" t="s">
        <v>8</v>
      </c>
      <c r="D11073" t="s">
        <v>2397</v>
      </c>
      <c r="E11073">
        <v>0</v>
      </c>
    </row>
    <row r="11074" spans="1:5" x14ac:dyDescent="0.3">
      <c r="A11074">
        <v>45800134</v>
      </c>
      <c r="B11074" t="s">
        <v>631</v>
      </c>
      <c r="C11074" t="s">
        <v>8</v>
      </c>
      <c r="D11074" t="s">
        <v>2398</v>
      </c>
      <c r="E11074">
        <v>0</v>
      </c>
    </row>
    <row r="11075" spans="1:5" x14ac:dyDescent="0.3">
      <c r="A11075">
        <v>45800134</v>
      </c>
      <c r="B11075" t="s">
        <v>631</v>
      </c>
      <c r="C11075" t="s">
        <v>8</v>
      </c>
      <c r="D11075" t="s">
        <v>2399</v>
      </c>
      <c r="E11075">
        <v>0</v>
      </c>
    </row>
    <row r="11076" spans="1:5" x14ac:dyDescent="0.3">
      <c r="A11076">
        <v>45800134</v>
      </c>
      <c r="B11076" t="s">
        <v>631</v>
      </c>
      <c r="C11076" t="s">
        <v>8</v>
      </c>
      <c r="D11076" t="s">
        <v>2400</v>
      </c>
      <c r="E11076">
        <v>0</v>
      </c>
    </row>
    <row r="11077" spans="1:5" x14ac:dyDescent="0.3">
      <c r="A11077">
        <v>45800134</v>
      </c>
      <c r="B11077" t="s">
        <v>631</v>
      </c>
      <c r="C11077" t="s">
        <v>8</v>
      </c>
      <c r="D11077" t="s">
        <v>2401</v>
      </c>
      <c r="E11077">
        <v>0</v>
      </c>
    </row>
    <row r="11078" spans="1:5" x14ac:dyDescent="0.3">
      <c r="A11078">
        <v>45800134</v>
      </c>
      <c r="B11078" t="s">
        <v>631</v>
      </c>
      <c r="C11078" t="s">
        <v>8</v>
      </c>
      <c r="D11078" t="s">
        <v>2402</v>
      </c>
      <c r="E11078">
        <v>0</v>
      </c>
    </row>
    <row r="11079" spans="1:5" x14ac:dyDescent="0.3">
      <c r="A11079">
        <v>45800134</v>
      </c>
      <c r="B11079" t="s">
        <v>631</v>
      </c>
      <c r="C11079" t="s">
        <v>8</v>
      </c>
      <c r="D11079" t="s">
        <v>2403</v>
      </c>
      <c r="E11079">
        <v>0</v>
      </c>
    </row>
    <row r="11080" spans="1:5" x14ac:dyDescent="0.3">
      <c r="A11080">
        <v>45800134</v>
      </c>
      <c r="B11080" t="s">
        <v>631</v>
      </c>
      <c r="C11080" t="s">
        <v>8</v>
      </c>
      <c r="D11080" t="s">
        <v>2404</v>
      </c>
      <c r="E11080">
        <v>0</v>
      </c>
    </row>
    <row r="11081" spans="1:5" x14ac:dyDescent="0.3">
      <c r="A11081">
        <v>45800134</v>
      </c>
      <c r="B11081" t="s">
        <v>631</v>
      </c>
      <c r="C11081" t="s">
        <v>8</v>
      </c>
      <c r="D11081" t="s">
        <v>2405</v>
      </c>
      <c r="E11081">
        <v>0</v>
      </c>
    </row>
    <row r="11082" spans="1:5" x14ac:dyDescent="0.3">
      <c r="A11082">
        <v>45800134</v>
      </c>
      <c r="B11082" t="s">
        <v>631</v>
      </c>
      <c r="C11082" t="s">
        <v>8</v>
      </c>
      <c r="D11082" t="s">
        <v>2406</v>
      </c>
      <c r="E11082">
        <v>-1</v>
      </c>
    </row>
    <row r="11083" spans="1:5" x14ac:dyDescent="0.3">
      <c r="A11083">
        <v>45800134</v>
      </c>
      <c r="B11083" t="s">
        <v>631</v>
      </c>
      <c r="C11083" t="s">
        <v>8</v>
      </c>
      <c r="D11083" t="s">
        <v>2407</v>
      </c>
      <c r="E11083">
        <v>0</v>
      </c>
    </row>
    <row r="11084" spans="1:5" x14ac:dyDescent="0.3">
      <c r="A11084">
        <v>45800134</v>
      </c>
      <c r="B11084" t="s">
        <v>631</v>
      </c>
      <c r="C11084" t="s">
        <v>8</v>
      </c>
      <c r="D11084" t="s">
        <v>2408</v>
      </c>
      <c r="E11084">
        <v>0</v>
      </c>
    </row>
    <row r="11085" spans="1:5" x14ac:dyDescent="0.3">
      <c r="A11085">
        <v>45800134</v>
      </c>
      <c r="B11085" t="s">
        <v>631</v>
      </c>
      <c r="C11085" t="s">
        <v>8</v>
      </c>
      <c r="D11085" t="s">
        <v>2409</v>
      </c>
      <c r="E11085">
        <v>0</v>
      </c>
    </row>
    <row r="11086" spans="1:5" x14ac:dyDescent="0.3">
      <c r="A11086">
        <v>45800134</v>
      </c>
      <c r="B11086" t="s">
        <v>631</v>
      </c>
      <c r="C11086" t="s">
        <v>8</v>
      </c>
      <c r="D11086" t="s">
        <v>2410</v>
      </c>
      <c r="E11086">
        <v>0</v>
      </c>
    </row>
    <row r="11087" spans="1:5" x14ac:dyDescent="0.3">
      <c r="A11087">
        <v>45800134</v>
      </c>
      <c r="B11087" t="s">
        <v>631</v>
      </c>
      <c r="C11087" t="s">
        <v>8</v>
      </c>
      <c r="D11087" t="s">
        <v>2411</v>
      </c>
      <c r="E11087">
        <v>0</v>
      </c>
    </row>
    <row r="11088" spans="1:5" x14ac:dyDescent="0.3">
      <c r="A11088">
        <v>45800134</v>
      </c>
      <c r="B11088" t="s">
        <v>631</v>
      </c>
      <c r="C11088" t="s">
        <v>8</v>
      </c>
      <c r="D11088" t="s">
        <v>2412</v>
      </c>
      <c r="E11088">
        <v>0</v>
      </c>
    </row>
    <row r="11089" spans="1:5" x14ac:dyDescent="0.3">
      <c r="A11089">
        <v>45800134</v>
      </c>
      <c r="B11089" t="s">
        <v>631</v>
      </c>
      <c r="C11089" t="s">
        <v>8</v>
      </c>
      <c r="D11089" t="s">
        <v>2413</v>
      </c>
      <c r="E11089">
        <v>0</v>
      </c>
    </row>
    <row r="11090" spans="1:5" x14ac:dyDescent="0.3">
      <c r="A11090">
        <v>37140001</v>
      </c>
      <c r="B11090" t="s">
        <v>633</v>
      </c>
      <c r="C11090" t="s">
        <v>119</v>
      </c>
      <c r="D11090" t="s">
        <v>2378</v>
      </c>
      <c r="E11090">
        <v>0</v>
      </c>
    </row>
    <row r="11091" spans="1:5" x14ac:dyDescent="0.3">
      <c r="A11091">
        <v>37140001</v>
      </c>
      <c r="B11091" t="s">
        <v>633</v>
      </c>
      <c r="C11091" t="s">
        <v>119</v>
      </c>
      <c r="D11091" t="s">
        <v>2379</v>
      </c>
      <c r="E11091">
        <v>0</v>
      </c>
    </row>
    <row r="11092" spans="1:5" x14ac:dyDescent="0.3">
      <c r="A11092">
        <v>37140001</v>
      </c>
      <c r="B11092" t="s">
        <v>633</v>
      </c>
      <c r="C11092" t="s">
        <v>119</v>
      </c>
      <c r="D11092" t="s">
        <v>2380</v>
      </c>
      <c r="E11092">
        <v>-480</v>
      </c>
    </row>
    <row r="11093" spans="1:5" x14ac:dyDescent="0.3">
      <c r="A11093">
        <v>37140001</v>
      </c>
      <c r="B11093" t="s">
        <v>633</v>
      </c>
      <c r="C11093" t="s">
        <v>119</v>
      </c>
      <c r="D11093" t="s">
        <v>2381</v>
      </c>
      <c r="E11093">
        <v>0</v>
      </c>
    </row>
    <row r="11094" spans="1:5" x14ac:dyDescent="0.3">
      <c r="A11094">
        <v>37140001</v>
      </c>
      <c r="B11094" t="s">
        <v>633</v>
      </c>
      <c r="C11094" t="s">
        <v>119</v>
      </c>
      <c r="D11094" t="s">
        <v>2382</v>
      </c>
      <c r="E11094">
        <v>-20</v>
      </c>
    </row>
    <row r="11095" spans="1:5" x14ac:dyDescent="0.3">
      <c r="A11095">
        <v>37140001</v>
      </c>
      <c r="B11095" t="s">
        <v>633</v>
      </c>
      <c r="C11095" t="s">
        <v>119</v>
      </c>
      <c r="D11095" t="s">
        <v>2383</v>
      </c>
      <c r="E11095">
        <v>0</v>
      </c>
    </row>
    <row r="11096" spans="1:5" x14ac:dyDescent="0.3">
      <c r="A11096">
        <v>37140001</v>
      </c>
      <c r="B11096" t="s">
        <v>633</v>
      </c>
      <c r="C11096" t="s">
        <v>119</v>
      </c>
      <c r="D11096" t="s">
        <v>2384</v>
      </c>
      <c r="E11096">
        <v>0</v>
      </c>
    </row>
    <row r="11097" spans="1:5" x14ac:dyDescent="0.3">
      <c r="A11097">
        <v>37140001</v>
      </c>
      <c r="B11097" t="s">
        <v>633</v>
      </c>
      <c r="C11097" t="s">
        <v>119</v>
      </c>
      <c r="D11097" t="s">
        <v>2385</v>
      </c>
      <c r="E11097">
        <v>-40</v>
      </c>
    </row>
    <row r="11098" spans="1:5" x14ac:dyDescent="0.3">
      <c r="A11098">
        <v>37140001</v>
      </c>
      <c r="B11098" t="s">
        <v>633</v>
      </c>
      <c r="C11098" t="s">
        <v>119</v>
      </c>
      <c r="D11098" t="s">
        <v>2386</v>
      </c>
      <c r="E11098">
        <v>-400</v>
      </c>
    </row>
    <row r="11099" spans="1:5" x14ac:dyDescent="0.3">
      <c r="A11099">
        <v>37140001</v>
      </c>
      <c r="B11099" t="s">
        <v>633</v>
      </c>
      <c r="C11099" t="s">
        <v>119</v>
      </c>
      <c r="D11099" t="s">
        <v>2387</v>
      </c>
      <c r="E11099">
        <v>0</v>
      </c>
    </row>
    <row r="11100" spans="1:5" x14ac:dyDescent="0.3">
      <c r="A11100">
        <v>37140001</v>
      </c>
      <c r="B11100" t="s">
        <v>633</v>
      </c>
      <c r="C11100" t="s">
        <v>119</v>
      </c>
      <c r="D11100" t="s">
        <v>2388</v>
      </c>
      <c r="E11100">
        <v>0</v>
      </c>
    </row>
    <row r="11101" spans="1:5" x14ac:dyDescent="0.3">
      <c r="A11101">
        <v>37140001</v>
      </c>
      <c r="B11101" t="s">
        <v>633</v>
      </c>
      <c r="C11101" t="s">
        <v>119</v>
      </c>
      <c r="D11101" t="s">
        <v>2389</v>
      </c>
      <c r="E11101">
        <v>0</v>
      </c>
    </row>
    <row r="11102" spans="1:5" x14ac:dyDescent="0.3">
      <c r="A11102">
        <v>37140001</v>
      </c>
      <c r="B11102" t="s">
        <v>633</v>
      </c>
      <c r="C11102" t="s">
        <v>119</v>
      </c>
      <c r="D11102" t="s">
        <v>2390</v>
      </c>
      <c r="E11102">
        <v>0</v>
      </c>
    </row>
    <row r="11103" spans="1:5" x14ac:dyDescent="0.3">
      <c r="A11103">
        <v>37140001</v>
      </c>
      <c r="B11103" t="s">
        <v>633</v>
      </c>
      <c r="C11103" t="s">
        <v>119</v>
      </c>
      <c r="D11103" t="s">
        <v>2391</v>
      </c>
      <c r="E11103">
        <v>-400</v>
      </c>
    </row>
    <row r="11104" spans="1:5" x14ac:dyDescent="0.3">
      <c r="A11104">
        <v>37140001</v>
      </c>
      <c r="B11104" t="s">
        <v>633</v>
      </c>
      <c r="C11104" t="s">
        <v>119</v>
      </c>
      <c r="D11104" t="s">
        <v>2392</v>
      </c>
      <c r="E11104">
        <v>0</v>
      </c>
    </row>
    <row r="11105" spans="1:5" x14ac:dyDescent="0.3">
      <c r="A11105">
        <v>37140001</v>
      </c>
      <c r="B11105" t="s">
        <v>633</v>
      </c>
      <c r="C11105" t="s">
        <v>119</v>
      </c>
      <c r="D11105" t="s">
        <v>2393</v>
      </c>
      <c r="E11105">
        <v>-40</v>
      </c>
    </row>
    <row r="11106" spans="1:5" x14ac:dyDescent="0.3">
      <c r="A11106">
        <v>37140001</v>
      </c>
      <c r="B11106" t="s">
        <v>633</v>
      </c>
      <c r="C11106" t="s">
        <v>119</v>
      </c>
      <c r="D11106" t="s">
        <v>2394</v>
      </c>
      <c r="E11106">
        <v>0</v>
      </c>
    </row>
    <row r="11107" spans="1:5" x14ac:dyDescent="0.3">
      <c r="A11107">
        <v>37140001</v>
      </c>
      <c r="B11107" t="s">
        <v>633</v>
      </c>
      <c r="C11107" t="s">
        <v>119</v>
      </c>
      <c r="D11107" t="s">
        <v>2395</v>
      </c>
      <c r="E11107">
        <v>0</v>
      </c>
    </row>
    <row r="11108" spans="1:5" x14ac:dyDescent="0.3">
      <c r="A11108">
        <v>37140001</v>
      </c>
      <c r="B11108" t="s">
        <v>633</v>
      </c>
      <c r="C11108" t="s">
        <v>119</v>
      </c>
      <c r="D11108" t="s">
        <v>2396</v>
      </c>
      <c r="E11108">
        <v>-80</v>
      </c>
    </row>
    <row r="11109" spans="1:5" x14ac:dyDescent="0.3">
      <c r="A11109">
        <v>37140001</v>
      </c>
      <c r="B11109" t="s">
        <v>633</v>
      </c>
      <c r="C11109" t="s">
        <v>119</v>
      </c>
      <c r="D11109" t="s">
        <v>2397</v>
      </c>
      <c r="E11109">
        <v>-60</v>
      </c>
    </row>
    <row r="11110" spans="1:5" x14ac:dyDescent="0.3">
      <c r="A11110">
        <v>37140001</v>
      </c>
      <c r="B11110" t="s">
        <v>633</v>
      </c>
      <c r="C11110" t="s">
        <v>119</v>
      </c>
      <c r="D11110" t="s">
        <v>2398</v>
      </c>
      <c r="E11110">
        <v>-180</v>
      </c>
    </row>
    <row r="11111" spans="1:5" x14ac:dyDescent="0.3">
      <c r="A11111">
        <v>37140001</v>
      </c>
      <c r="B11111" t="s">
        <v>633</v>
      </c>
      <c r="C11111" t="s">
        <v>119</v>
      </c>
      <c r="D11111" t="s">
        <v>2399</v>
      </c>
      <c r="E11111">
        <v>-20</v>
      </c>
    </row>
    <row r="11112" spans="1:5" x14ac:dyDescent="0.3">
      <c r="A11112">
        <v>37140001</v>
      </c>
      <c r="B11112" t="s">
        <v>633</v>
      </c>
      <c r="C11112" t="s">
        <v>119</v>
      </c>
      <c r="D11112" t="s">
        <v>2400</v>
      </c>
      <c r="E11112">
        <v>0</v>
      </c>
    </row>
    <row r="11113" spans="1:5" x14ac:dyDescent="0.3">
      <c r="A11113">
        <v>37140001</v>
      </c>
      <c r="B11113" t="s">
        <v>633</v>
      </c>
      <c r="C11113" t="s">
        <v>119</v>
      </c>
      <c r="D11113" t="s">
        <v>2401</v>
      </c>
      <c r="E11113">
        <v>0</v>
      </c>
    </row>
    <row r="11114" spans="1:5" x14ac:dyDescent="0.3">
      <c r="A11114">
        <v>37140001</v>
      </c>
      <c r="B11114" t="s">
        <v>633</v>
      </c>
      <c r="C11114" t="s">
        <v>119</v>
      </c>
      <c r="D11114" t="s">
        <v>2402</v>
      </c>
      <c r="E11114">
        <v>0</v>
      </c>
    </row>
    <row r="11115" spans="1:5" x14ac:dyDescent="0.3">
      <c r="A11115">
        <v>37140001</v>
      </c>
      <c r="B11115" t="s">
        <v>633</v>
      </c>
      <c r="C11115" t="s">
        <v>119</v>
      </c>
      <c r="D11115" t="s">
        <v>2403</v>
      </c>
      <c r="E11115">
        <v>-360</v>
      </c>
    </row>
    <row r="11116" spans="1:5" x14ac:dyDescent="0.3">
      <c r="A11116">
        <v>37140001</v>
      </c>
      <c r="B11116" t="s">
        <v>633</v>
      </c>
      <c r="C11116" t="s">
        <v>119</v>
      </c>
      <c r="D11116" t="s">
        <v>2404</v>
      </c>
      <c r="E11116">
        <v>0</v>
      </c>
    </row>
    <row r="11117" spans="1:5" x14ac:dyDescent="0.3">
      <c r="A11117">
        <v>37140001</v>
      </c>
      <c r="B11117" t="s">
        <v>633</v>
      </c>
      <c r="C11117" t="s">
        <v>119</v>
      </c>
      <c r="D11117" t="s">
        <v>2405</v>
      </c>
      <c r="E11117">
        <v>0</v>
      </c>
    </row>
    <row r="11118" spans="1:5" x14ac:dyDescent="0.3">
      <c r="A11118">
        <v>37140001</v>
      </c>
      <c r="B11118" t="s">
        <v>633</v>
      </c>
      <c r="C11118" t="s">
        <v>119</v>
      </c>
      <c r="D11118" t="s">
        <v>2406</v>
      </c>
      <c r="E11118">
        <v>-80</v>
      </c>
    </row>
    <row r="11119" spans="1:5" x14ac:dyDescent="0.3">
      <c r="A11119">
        <v>37140001</v>
      </c>
      <c r="B11119" t="s">
        <v>633</v>
      </c>
      <c r="C11119" t="s">
        <v>119</v>
      </c>
      <c r="D11119" t="s">
        <v>2407</v>
      </c>
      <c r="E11119">
        <v>-50</v>
      </c>
    </row>
    <row r="11120" spans="1:5" x14ac:dyDescent="0.3">
      <c r="A11120">
        <v>37140001</v>
      </c>
      <c r="B11120" t="s">
        <v>633</v>
      </c>
      <c r="C11120" t="s">
        <v>119</v>
      </c>
      <c r="D11120" t="s">
        <v>2408</v>
      </c>
      <c r="E11120">
        <v>-40</v>
      </c>
    </row>
    <row r="11121" spans="1:5" x14ac:dyDescent="0.3">
      <c r="A11121">
        <v>37140001</v>
      </c>
      <c r="B11121" t="s">
        <v>633</v>
      </c>
      <c r="C11121" t="s">
        <v>119</v>
      </c>
      <c r="D11121" t="s">
        <v>2409</v>
      </c>
      <c r="E11121">
        <v>-380</v>
      </c>
    </row>
    <row r="11122" spans="1:5" x14ac:dyDescent="0.3">
      <c r="A11122">
        <v>37140001</v>
      </c>
      <c r="B11122" t="s">
        <v>633</v>
      </c>
      <c r="C11122" t="s">
        <v>119</v>
      </c>
      <c r="D11122" t="s">
        <v>2410</v>
      </c>
      <c r="E11122">
        <v>0</v>
      </c>
    </row>
    <row r="11123" spans="1:5" x14ac:dyDescent="0.3">
      <c r="A11123">
        <v>37140001</v>
      </c>
      <c r="B11123" t="s">
        <v>633</v>
      </c>
      <c r="C11123" t="s">
        <v>119</v>
      </c>
      <c r="D11123" t="s">
        <v>2411</v>
      </c>
      <c r="E11123">
        <v>0</v>
      </c>
    </row>
    <row r="11124" spans="1:5" x14ac:dyDescent="0.3">
      <c r="A11124">
        <v>37140001</v>
      </c>
      <c r="B11124" t="s">
        <v>633</v>
      </c>
      <c r="C11124" t="s">
        <v>119</v>
      </c>
      <c r="D11124" t="s">
        <v>2412</v>
      </c>
      <c r="E11124">
        <v>0</v>
      </c>
    </row>
    <row r="11125" spans="1:5" x14ac:dyDescent="0.3">
      <c r="A11125">
        <v>37140001</v>
      </c>
      <c r="B11125" t="s">
        <v>633</v>
      </c>
      <c r="C11125" t="s">
        <v>119</v>
      </c>
      <c r="D11125" t="s">
        <v>2413</v>
      </c>
      <c r="E11125">
        <v>-380</v>
      </c>
    </row>
    <row r="11126" spans="1:5" x14ac:dyDescent="0.3">
      <c r="A11126">
        <v>10010084</v>
      </c>
      <c r="B11126" t="s">
        <v>635</v>
      </c>
      <c r="C11126" t="s">
        <v>8</v>
      </c>
      <c r="D11126" t="s">
        <v>2378</v>
      </c>
      <c r="E11126">
        <v>0</v>
      </c>
    </row>
    <row r="11127" spans="1:5" x14ac:dyDescent="0.3">
      <c r="A11127">
        <v>10010084</v>
      </c>
      <c r="B11127" t="s">
        <v>635</v>
      </c>
      <c r="C11127" t="s">
        <v>8</v>
      </c>
      <c r="D11127" t="s">
        <v>2379</v>
      </c>
      <c r="E11127">
        <v>0</v>
      </c>
    </row>
    <row r="11128" spans="1:5" x14ac:dyDescent="0.3">
      <c r="A11128">
        <v>10010084</v>
      </c>
      <c r="B11128" t="s">
        <v>635</v>
      </c>
      <c r="C11128" t="s">
        <v>8</v>
      </c>
      <c r="D11128" t="s">
        <v>2380</v>
      </c>
      <c r="E11128">
        <v>0</v>
      </c>
    </row>
    <row r="11129" spans="1:5" x14ac:dyDescent="0.3">
      <c r="A11129">
        <v>10010084</v>
      </c>
      <c r="B11129" t="s">
        <v>635</v>
      </c>
      <c r="C11129" t="s">
        <v>8</v>
      </c>
      <c r="D11129" t="s">
        <v>2381</v>
      </c>
      <c r="E11129">
        <v>0</v>
      </c>
    </row>
    <row r="11130" spans="1:5" x14ac:dyDescent="0.3">
      <c r="A11130">
        <v>10010084</v>
      </c>
      <c r="B11130" t="s">
        <v>635</v>
      </c>
      <c r="C11130" t="s">
        <v>8</v>
      </c>
      <c r="D11130" t="s">
        <v>2382</v>
      </c>
      <c r="E11130">
        <v>0</v>
      </c>
    </row>
    <row r="11131" spans="1:5" x14ac:dyDescent="0.3">
      <c r="A11131">
        <v>10010084</v>
      </c>
      <c r="B11131" t="s">
        <v>635</v>
      </c>
      <c r="C11131" t="s">
        <v>8</v>
      </c>
      <c r="D11131" t="s">
        <v>2383</v>
      </c>
      <c r="E11131">
        <v>0</v>
      </c>
    </row>
    <row r="11132" spans="1:5" x14ac:dyDescent="0.3">
      <c r="A11132">
        <v>10010084</v>
      </c>
      <c r="B11132" t="s">
        <v>635</v>
      </c>
      <c r="C11132" t="s">
        <v>8</v>
      </c>
      <c r="D11132" t="s">
        <v>2384</v>
      </c>
      <c r="E11132">
        <v>0</v>
      </c>
    </row>
    <row r="11133" spans="1:5" x14ac:dyDescent="0.3">
      <c r="A11133">
        <v>10010084</v>
      </c>
      <c r="B11133" t="s">
        <v>635</v>
      </c>
      <c r="C11133" t="s">
        <v>8</v>
      </c>
      <c r="D11133" t="s">
        <v>2385</v>
      </c>
      <c r="E11133">
        <v>0</v>
      </c>
    </row>
    <row r="11134" spans="1:5" x14ac:dyDescent="0.3">
      <c r="A11134">
        <v>10010084</v>
      </c>
      <c r="B11134" t="s">
        <v>635</v>
      </c>
      <c r="C11134" t="s">
        <v>8</v>
      </c>
      <c r="D11134" t="s">
        <v>2386</v>
      </c>
      <c r="E11134">
        <v>0</v>
      </c>
    </row>
    <row r="11135" spans="1:5" x14ac:dyDescent="0.3">
      <c r="A11135">
        <v>10010084</v>
      </c>
      <c r="B11135" t="s">
        <v>635</v>
      </c>
      <c r="C11135" t="s">
        <v>8</v>
      </c>
      <c r="D11135" t="s">
        <v>2387</v>
      </c>
      <c r="E11135">
        <v>0</v>
      </c>
    </row>
    <row r="11136" spans="1:5" x14ac:dyDescent="0.3">
      <c r="A11136">
        <v>10010084</v>
      </c>
      <c r="B11136" t="s">
        <v>635</v>
      </c>
      <c r="C11136" t="s">
        <v>8</v>
      </c>
      <c r="D11136" t="s">
        <v>2388</v>
      </c>
      <c r="E11136">
        <v>0</v>
      </c>
    </row>
    <row r="11137" spans="1:5" x14ac:dyDescent="0.3">
      <c r="A11137">
        <v>10010084</v>
      </c>
      <c r="B11137" t="s">
        <v>635</v>
      </c>
      <c r="C11137" t="s">
        <v>8</v>
      </c>
      <c r="D11137" t="s">
        <v>2389</v>
      </c>
      <c r="E11137">
        <v>0</v>
      </c>
    </row>
    <row r="11138" spans="1:5" x14ac:dyDescent="0.3">
      <c r="A11138">
        <v>10010084</v>
      </c>
      <c r="B11138" t="s">
        <v>635</v>
      </c>
      <c r="C11138" t="s">
        <v>8</v>
      </c>
      <c r="D11138" t="s">
        <v>2390</v>
      </c>
      <c r="E11138">
        <v>0</v>
      </c>
    </row>
    <row r="11139" spans="1:5" x14ac:dyDescent="0.3">
      <c r="A11139">
        <v>10010084</v>
      </c>
      <c r="B11139" t="s">
        <v>635</v>
      </c>
      <c r="C11139" t="s">
        <v>8</v>
      </c>
      <c r="D11139" t="s">
        <v>2391</v>
      </c>
      <c r="E11139">
        <v>0</v>
      </c>
    </row>
    <row r="11140" spans="1:5" x14ac:dyDescent="0.3">
      <c r="A11140">
        <v>10010084</v>
      </c>
      <c r="B11140" t="s">
        <v>635</v>
      </c>
      <c r="C11140" t="s">
        <v>8</v>
      </c>
      <c r="D11140" t="s">
        <v>2392</v>
      </c>
      <c r="E11140">
        <v>0</v>
      </c>
    </row>
    <row r="11141" spans="1:5" x14ac:dyDescent="0.3">
      <c r="A11141">
        <v>10010084</v>
      </c>
      <c r="B11141" t="s">
        <v>635</v>
      </c>
      <c r="C11141" t="s">
        <v>8</v>
      </c>
      <c r="D11141" t="s">
        <v>2393</v>
      </c>
      <c r="E11141">
        <v>0</v>
      </c>
    </row>
    <row r="11142" spans="1:5" x14ac:dyDescent="0.3">
      <c r="A11142">
        <v>10010084</v>
      </c>
      <c r="B11142" t="s">
        <v>635</v>
      </c>
      <c r="C11142" t="s">
        <v>8</v>
      </c>
      <c r="D11142" t="s">
        <v>2394</v>
      </c>
      <c r="E11142">
        <v>0</v>
      </c>
    </row>
    <row r="11143" spans="1:5" x14ac:dyDescent="0.3">
      <c r="A11143">
        <v>10010084</v>
      </c>
      <c r="B11143" t="s">
        <v>635</v>
      </c>
      <c r="C11143" t="s">
        <v>8</v>
      </c>
      <c r="D11143" t="s">
        <v>2395</v>
      </c>
      <c r="E11143">
        <v>0</v>
      </c>
    </row>
    <row r="11144" spans="1:5" x14ac:dyDescent="0.3">
      <c r="A11144">
        <v>10010084</v>
      </c>
      <c r="B11144" t="s">
        <v>635</v>
      </c>
      <c r="C11144" t="s">
        <v>8</v>
      </c>
      <c r="D11144" t="s">
        <v>2396</v>
      </c>
      <c r="E11144">
        <v>0</v>
      </c>
    </row>
    <row r="11145" spans="1:5" x14ac:dyDescent="0.3">
      <c r="A11145">
        <v>10010084</v>
      </c>
      <c r="B11145" t="s">
        <v>635</v>
      </c>
      <c r="C11145" t="s">
        <v>8</v>
      </c>
      <c r="D11145" t="s">
        <v>2397</v>
      </c>
      <c r="E11145">
        <v>0</v>
      </c>
    </row>
    <row r="11146" spans="1:5" x14ac:dyDescent="0.3">
      <c r="A11146">
        <v>10010084</v>
      </c>
      <c r="B11146" t="s">
        <v>635</v>
      </c>
      <c r="C11146" t="s">
        <v>8</v>
      </c>
      <c r="D11146" t="s">
        <v>2398</v>
      </c>
      <c r="E11146">
        <v>0</v>
      </c>
    </row>
    <row r="11147" spans="1:5" x14ac:dyDescent="0.3">
      <c r="A11147">
        <v>10010084</v>
      </c>
      <c r="B11147" t="s">
        <v>635</v>
      </c>
      <c r="C11147" t="s">
        <v>8</v>
      </c>
      <c r="D11147" t="s">
        <v>2399</v>
      </c>
      <c r="E11147">
        <v>0</v>
      </c>
    </row>
    <row r="11148" spans="1:5" x14ac:dyDescent="0.3">
      <c r="A11148">
        <v>10010084</v>
      </c>
      <c r="B11148" t="s">
        <v>635</v>
      </c>
      <c r="C11148" t="s">
        <v>8</v>
      </c>
      <c r="D11148" t="s">
        <v>2400</v>
      </c>
      <c r="E11148">
        <v>0</v>
      </c>
    </row>
    <row r="11149" spans="1:5" x14ac:dyDescent="0.3">
      <c r="A11149">
        <v>10010084</v>
      </c>
      <c r="B11149" t="s">
        <v>635</v>
      </c>
      <c r="C11149" t="s">
        <v>8</v>
      </c>
      <c r="D11149" t="s">
        <v>2401</v>
      </c>
      <c r="E11149">
        <v>0</v>
      </c>
    </row>
    <row r="11150" spans="1:5" x14ac:dyDescent="0.3">
      <c r="A11150">
        <v>10010084</v>
      </c>
      <c r="B11150" t="s">
        <v>635</v>
      </c>
      <c r="C11150" t="s">
        <v>8</v>
      </c>
      <c r="D11150" t="s">
        <v>2402</v>
      </c>
      <c r="E11150">
        <v>0</v>
      </c>
    </row>
    <row r="11151" spans="1:5" x14ac:dyDescent="0.3">
      <c r="A11151">
        <v>10010084</v>
      </c>
      <c r="B11151" t="s">
        <v>635</v>
      </c>
      <c r="C11151" t="s">
        <v>8</v>
      </c>
      <c r="D11151" t="s">
        <v>2403</v>
      </c>
      <c r="E11151">
        <v>-100</v>
      </c>
    </row>
    <row r="11152" spans="1:5" x14ac:dyDescent="0.3">
      <c r="A11152">
        <v>10010084</v>
      </c>
      <c r="B11152" t="s">
        <v>635</v>
      </c>
      <c r="C11152" t="s">
        <v>8</v>
      </c>
      <c r="D11152" t="s">
        <v>2404</v>
      </c>
      <c r="E11152">
        <v>0</v>
      </c>
    </row>
    <row r="11153" spans="1:5" x14ac:dyDescent="0.3">
      <c r="A11153">
        <v>10010084</v>
      </c>
      <c r="B11153" t="s">
        <v>635</v>
      </c>
      <c r="C11153" t="s">
        <v>8</v>
      </c>
      <c r="D11153" t="s">
        <v>2405</v>
      </c>
      <c r="E11153">
        <v>0</v>
      </c>
    </row>
    <row r="11154" spans="1:5" x14ac:dyDescent="0.3">
      <c r="A11154">
        <v>10010084</v>
      </c>
      <c r="B11154" t="s">
        <v>635</v>
      </c>
      <c r="C11154" t="s">
        <v>8</v>
      </c>
      <c r="D11154" t="s">
        <v>2406</v>
      </c>
      <c r="E11154">
        <v>0</v>
      </c>
    </row>
    <row r="11155" spans="1:5" x14ac:dyDescent="0.3">
      <c r="A11155">
        <v>10010084</v>
      </c>
      <c r="B11155" t="s">
        <v>635</v>
      </c>
      <c r="C11155" t="s">
        <v>8</v>
      </c>
      <c r="D11155" t="s">
        <v>2407</v>
      </c>
      <c r="E11155">
        <v>0</v>
      </c>
    </row>
    <row r="11156" spans="1:5" x14ac:dyDescent="0.3">
      <c r="A11156">
        <v>10010084</v>
      </c>
      <c r="B11156" t="s">
        <v>635</v>
      </c>
      <c r="C11156" t="s">
        <v>8</v>
      </c>
      <c r="D11156" t="s">
        <v>2408</v>
      </c>
      <c r="E11156">
        <v>0</v>
      </c>
    </row>
    <row r="11157" spans="1:5" x14ac:dyDescent="0.3">
      <c r="A11157">
        <v>10010084</v>
      </c>
      <c r="B11157" t="s">
        <v>635</v>
      </c>
      <c r="C11157" t="s">
        <v>8</v>
      </c>
      <c r="D11157" t="s">
        <v>2409</v>
      </c>
      <c r="E11157">
        <v>0</v>
      </c>
    </row>
    <row r="11158" spans="1:5" x14ac:dyDescent="0.3">
      <c r="A11158">
        <v>10010084</v>
      </c>
      <c r="B11158" t="s">
        <v>635</v>
      </c>
      <c r="C11158" t="s">
        <v>8</v>
      </c>
      <c r="D11158" t="s">
        <v>2410</v>
      </c>
      <c r="E11158">
        <v>0</v>
      </c>
    </row>
    <row r="11159" spans="1:5" x14ac:dyDescent="0.3">
      <c r="A11159">
        <v>10010084</v>
      </c>
      <c r="B11159" t="s">
        <v>635</v>
      </c>
      <c r="C11159" t="s">
        <v>8</v>
      </c>
      <c r="D11159" t="s">
        <v>2411</v>
      </c>
      <c r="E11159">
        <v>0</v>
      </c>
    </row>
    <row r="11160" spans="1:5" x14ac:dyDescent="0.3">
      <c r="A11160">
        <v>10010084</v>
      </c>
      <c r="B11160" t="s">
        <v>635</v>
      </c>
      <c r="C11160" t="s">
        <v>8</v>
      </c>
      <c r="D11160" t="s">
        <v>2412</v>
      </c>
      <c r="E11160">
        <v>0</v>
      </c>
    </row>
    <row r="11161" spans="1:5" x14ac:dyDescent="0.3">
      <c r="A11161">
        <v>10010084</v>
      </c>
      <c r="B11161" t="s">
        <v>635</v>
      </c>
      <c r="C11161" t="s">
        <v>8</v>
      </c>
      <c r="D11161" t="s">
        <v>2413</v>
      </c>
      <c r="E11161">
        <v>0</v>
      </c>
    </row>
    <row r="11162" spans="1:5" x14ac:dyDescent="0.3">
      <c r="A11162">
        <v>65130006</v>
      </c>
      <c r="B11162" t="s">
        <v>637</v>
      </c>
      <c r="C11162" t="s">
        <v>8</v>
      </c>
      <c r="D11162" t="s">
        <v>2378</v>
      </c>
      <c r="E11162">
        <v>0</v>
      </c>
    </row>
    <row r="11163" spans="1:5" x14ac:dyDescent="0.3">
      <c r="A11163">
        <v>65130006</v>
      </c>
      <c r="B11163" t="s">
        <v>637</v>
      </c>
      <c r="C11163" t="s">
        <v>8</v>
      </c>
      <c r="D11163" t="s">
        <v>2379</v>
      </c>
      <c r="E11163">
        <v>0</v>
      </c>
    </row>
    <row r="11164" spans="1:5" x14ac:dyDescent="0.3">
      <c r="A11164">
        <v>65130006</v>
      </c>
      <c r="B11164" t="s">
        <v>637</v>
      </c>
      <c r="C11164" t="s">
        <v>8</v>
      </c>
      <c r="D11164" t="s">
        <v>2380</v>
      </c>
      <c r="E11164">
        <v>0</v>
      </c>
    </row>
    <row r="11165" spans="1:5" x14ac:dyDescent="0.3">
      <c r="A11165">
        <v>65130006</v>
      </c>
      <c r="B11165" t="s">
        <v>637</v>
      </c>
      <c r="C11165" t="s">
        <v>8</v>
      </c>
      <c r="D11165" t="s">
        <v>2381</v>
      </c>
      <c r="E11165">
        <v>0</v>
      </c>
    </row>
    <row r="11166" spans="1:5" x14ac:dyDescent="0.3">
      <c r="A11166">
        <v>65130006</v>
      </c>
      <c r="B11166" t="s">
        <v>637</v>
      </c>
      <c r="C11166" t="s">
        <v>8</v>
      </c>
      <c r="D11166" t="s">
        <v>2382</v>
      </c>
      <c r="E11166">
        <v>0</v>
      </c>
    </row>
    <row r="11167" spans="1:5" x14ac:dyDescent="0.3">
      <c r="A11167">
        <v>65130006</v>
      </c>
      <c r="B11167" t="s">
        <v>637</v>
      </c>
      <c r="C11167" t="s">
        <v>8</v>
      </c>
      <c r="D11167" t="s">
        <v>2383</v>
      </c>
      <c r="E11167">
        <v>0</v>
      </c>
    </row>
    <row r="11168" spans="1:5" x14ac:dyDescent="0.3">
      <c r="A11168">
        <v>65130006</v>
      </c>
      <c r="B11168" t="s">
        <v>637</v>
      </c>
      <c r="C11168" t="s">
        <v>8</v>
      </c>
      <c r="D11168" t="s">
        <v>2384</v>
      </c>
      <c r="E11168">
        <v>0</v>
      </c>
    </row>
    <row r="11169" spans="1:5" x14ac:dyDescent="0.3">
      <c r="A11169">
        <v>65130006</v>
      </c>
      <c r="B11169" t="s">
        <v>637</v>
      </c>
      <c r="C11169" t="s">
        <v>8</v>
      </c>
      <c r="D11169" t="s">
        <v>2385</v>
      </c>
      <c r="E11169">
        <v>0</v>
      </c>
    </row>
    <row r="11170" spans="1:5" x14ac:dyDescent="0.3">
      <c r="A11170">
        <v>65130006</v>
      </c>
      <c r="B11170" t="s">
        <v>637</v>
      </c>
      <c r="C11170" t="s">
        <v>8</v>
      </c>
      <c r="D11170" t="s">
        <v>2386</v>
      </c>
      <c r="E11170">
        <v>0</v>
      </c>
    </row>
    <row r="11171" spans="1:5" x14ac:dyDescent="0.3">
      <c r="A11171">
        <v>65130006</v>
      </c>
      <c r="B11171" t="s">
        <v>637</v>
      </c>
      <c r="C11171" t="s">
        <v>8</v>
      </c>
      <c r="D11171" t="s">
        <v>2387</v>
      </c>
      <c r="E11171">
        <v>0</v>
      </c>
    </row>
    <row r="11172" spans="1:5" x14ac:dyDescent="0.3">
      <c r="A11172">
        <v>65130006</v>
      </c>
      <c r="B11172" t="s">
        <v>637</v>
      </c>
      <c r="C11172" t="s">
        <v>8</v>
      </c>
      <c r="D11172" t="s">
        <v>2388</v>
      </c>
      <c r="E11172">
        <v>0</v>
      </c>
    </row>
    <row r="11173" spans="1:5" x14ac:dyDescent="0.3">
      <c r="A11173">
        <v>65130006</v>
      </c>
      <c r="B11173" t="s">
        <v>637</v>
      </c>
      <c r="C11173" t="s">
        <v>8</v>
      </c>
      <c r="D11173" t="s">
        <v>2389</v>
      </c>
      <c r="E11173">
        <v>0</v>
      </c>
    </row>
    <row r="11174" spans="1:5" x14ac:dyDescent="0.3">
      <c r="A11174">
        <v>65130006</v>
      </c>
      <c r="B11174" t="s">
        <v>637</v>
      </c>
      <c r="C11174" t="s">
        <v>8</v>
      </c>
      <c r="D11174" t="s">
        <v>2390</v>
      </c>
      <c r="E11174">
        <v>0</v>
      </c>
    </row>
    <row r="11175" spans="1:5" x14ac:dyDescent="0.3">
      <c r="A11175">
        <v>65130006</v>
      </c>
      <c r="B11175" t="s">
        <v>637</v>
      </c>
      <c r="C11175" t="s">
        <v>8</v>
      </c>
      <c r="D11175" t="s">
        <v>2391</v>
      </c>
      <c r="E11175">
        <v>0</v>
      </c>
    </row>
    <row r="11176" spans="1:5" x14ac:dyDescent="0.3">
      <c r="A11176">
        <v>65130006</v>
      </c>
      <c r="B11176" t="s">
        <v>637</v>
      </c>
      <c r="C11176" t="s">
        <v>8</v>
      </c>
      <c r="D11176" t="s">
        <v>2392</v>
      </c>
      <c r="E11176">
        <v>0</v>
      </c>
    </row>
    <row r="11177" spans="1:5" x14ac:dyDescent="0.3">
      <c r="A11177">
        <v>65130006</v>
      </c>
      <c r="B11177" t="s">
        <v>637</v>
      </c>
      <c r="C11177" t="s">
        <v>8</v>
      </c>
      <c r="D11177" t="s">
        <v>2393</v>
      </c>
      <c r="E11177">
        <v>0</v>
      </c>
    </row>
    <row r="11178" spans="1:5" x14ac:dyDescent="0.3">
      <c r="A11178">
        <v>65130006</v>
      </c>
      <c r="B11178" t="s">
        <v>637</v>
      </c>
      <c r="C11178" t="s">
        <v>8</v>
      </c>
      <c r="D11178" t="s">
        <v>2394</v>
      </c>
      <c r="E11178">
        <v>-2</v>
      </c>
    </row>
    <row r="11179" spans="1:5" x14ac:dyDescent="0.3">
      <c r="A11179">
        <v>65130006</v>
      </c>
      <c r="B11179" t="s">
        <v>637</v>
      </c>
      <c r="C11179" t="s">
        <v>8</v>
      </c>
      <c r="D11179" t="s">
        <v>2395</v>
      </c>
      <c r="E11179">
        <v>0</v>
      </c>
    </row>
    <row r="11180" spans="1:5" x14ac:dyDescent="0.3">
      <c r="A11180">
        <v>65130006</v>
      </c>
      <c r="B11180" t="s">
        <v>637</v>
      </c>
      <c r="C11180" t="s">
        <v>8</v>
      </c>
      <c r="D11180" t="s">
        <v>2396</v>
      </c>
      <c r="E11180">
        <v>-2</v>
      </c>
    </row>
    <row r="11181" spans="1:5" x14ac:dyDescent="0.3">
      <c r="A11181">
        <v>65130006</v>
      </c>
      <c r="B11181" t="s">
        <v>637</v>
      </c>
      <c r="C11181" t="s">
        <v>8</v>
      </c>
      <c r="D11181" t="s">
        <v>2397</v>
      </c>
      <c r="E11181">
        <v>0</v>
      </c>
    </row>
    <row r="11182" spans="1:5" x14ac:dyDescent="0.3">
      <c r="A11182">
        <v>65130006</v>
      </c>
      <c r="B11182" t="s">
        <v>637</v>
      </c>
      <c r="C11182" t="s">
        <v>8</v>
      </c>
      <c r="D11182" t="s">
        <v>2398</v>
      </c>
      <c r="E11182">
        <v>0</v>
      </c>
    </row>
    <row r="11183" spans="1:5" x14ac:dyDescent="0.3">
      <c r="A11183">
        <v>65130006</v>
      </c>
      <c r="B11183" t="s">
        <v>637</v>
      </c>
      <c r="C11183" t="s">
        <v>8</v>
      </c>
      <c r="D11183" t="s">
        <v>2399</v>
      </c>
      <c r="E11183">
        <v>0</v>
      </c>
    </row>
    <row r="11184" spans="1:5" x14ac:dyDescent="0.3">
      <c r="A11184">
        <v>65130006</v>
      </c>
      <c r="B11184" t="s">
        <v>637</v>
      </c>
      <c r="C11184" t="s">
        <v>8</v>
      </c>
      <c r="D11184" t="s">
        <v>2400</v>
      </c>
      <c r="E11184">
        <v>0</v>
      </c>
    </row>
    <row r="11185" spans="1:5" x14ac:dyDescent="0.3">
      <c r="A11185">
        <v>65130006</v>
      </c>
      <c r="B11185" t="s">
        <v>637</v>
      </c>
      <c r="C11185" t="s">
        <v>8</v>
      </c>
      <c r="D11185" t="s">
        <v>2401</v>
      </c>
      <c r="E11185">
        <v>0</v>
      </c>
    </row>
    <row r="11186" spans="1:5" x14ac:dyDescent="0.3">
      <c r="A11186">
        <v>65130006</v>
      </c>
      <c r="B11186" t="s">
        <v>637</v>
      </c>
      <c r="C11186" t="s">
        <v>8</v>
      </c>
      <c r="D11186" t="s">
        <v>2402</v>
      </c>
      <c r="E11186">
        <v>-2</v>
      </c>
    </row>
    <row r="11187" spans="1:5" x14ac:dyDescent="0.3">
      <c r="A11187">
        <v>65130006</v>
      </c>
      <c r="B11187" t="s">
        <v>637</v>
      </c>
      <c r="C11187" t="s">
        <v>8</v>
      </c>
      <c r="D11187" t="s">
        <v>2403</v>
      </c>
      <c r="E11187">
        <v>0</v>
      </c>
    </row>
    <row r="11188" spans="1:5" x14ac:dyDescent="0.3">
      <c r="A11188">
        <v>65130006</v>
      </c>
      <c r="B11188" t="s">
        <v>637</v>
      </c>
      <c r="C11188" t="s">
        <v>8</v>
      </c>
      <c r="D11188" t="s">
        <v>2404</v>
      </c>
      <c r="E11188">
        <v>0</v>
      </c>
    </row>
    <row r="11189" spans="1:5" x14ac:dyDescent="0.3">
      <c r="A11189">
        <v>65130006</v>
      </c>
      <c r="B11189" t="s">
        <v>637</v>
      </c>
      <c r="C11189" t="s">
        <v>8</v>
      </c>
      <c r="D11189" t="s">
        <v>2405</v>
      </c>
      <c r="E11189">
        <v>0</v>
      </c>
    </row>
    <row r="11190" spans="1:5" x14ac:dyDescent="0.3">
      <c r="A11190">
        <v>65130006</v>
      </c>
      <c r="B11190" t="s">
        <v>637</v>
      </c>
      <c r="C11190" t="s">
        <v>8</v>
      </c>
      <c r="D11190" t="s">
        <v>2406</v>
      </c>
      <c r="E11190">
        <v>0</v>
      </c>
    </row>
    <row r="11191" spans="1:5" x14ac:dyDescent="0.3">
      <c r="A11191">
        <v>65130006</v>
      </c>
      <c r="B11191" t="s">
        <v>637</v>
      </c>
      <c r="C11191" t="s">
        <v>8</v>
      </c>
      <c r="D11191" t="s">
        <v>2407</v>
      </c>
      <c r="E11191">
        <v>0</v>
      </c>
    </row>
    <row r="11192" spans="1:5" x14ac:dyDescent="0.3">
      <c r="A11192">
        <v>65130006</v>
      </c>
      <c r="B11192" t="s">
        <v>637</v>
      </c>
      <c r="C11192" t="s">
        <v>8</v>
      </c>
      <c r="D11192" t="s">
        <v>2408</v>
      </c>
      <c r="E11192">
        <v>-2</v>
      </c>
    </row>
    <row r="11193" spans="1:5" x14ac:dyDescent="0.3">
      <c r="A11193">
        <v>65130006</v>
      </c>
      <c r="B11193" t="s">
        <v>637</v>
      </c>
      <c r="C11193" t="s">
        <v>8</v>
      </c>
      <c r="D11193" t="s">
        <v>2409</v>
      </c>
      <c r="E11193">
        <v>0</v>
      </c>
    </row>
    <row r="11194" spans="1:5" x14ac:dyDescent="0.3">
      <c r="A11194">
        <v>65130006</v>
      </c>
      <c r="B11194" t="s">
        <v>637</v>
      </c>
      <c r="C11194" t="s">
        <v>8</v>
      </c>
      <c r="D11194" t="s">
        <v>2410</v>
      </c>
      <c r="E11194">
        <v>0</v>
      </c>
    </row>
    <row r="11195" spans="1:5" x14ac:dyDescent="0.3">
      <c r="A11195">
        <v>65130006</v>
      </c>
      <c r="B11195" t="s">
        <v>637</v>
      </c>
      <c r="C11195" t="s">
        <v>8</v>
      </c>
      <c r="D11195" t="s">
        <v>2411</v>
      </c>
      <c r="E11195">
        <v>-1</v>
      </c>
    </row>
    <row r="11196" spans="1:5" x14ac:dyDescent="0.3">
      <c r="A11196">
        <v>65130006</v>
      </c>
      <c r="B11196" t="s">
        <v>637</v>
      </c>
      <c r="C11196" t="s">
        <v>8</v>
      </c>
      <c r="D11196" t="s">
        <v>2412</v>
      </c>
      <c r="E11196">
        <v>0</v>
      </c>
    </row>
    <row r="11197" spans="1:5" x14ac:dyDescent="0.3">
      <c r="A11197">
        <v>65130006</v>
      </c>
      <c r="B11197" t="s">
        <v>637</v>
      </c>
      <c r="C11197" t="s">
        <v>8</v>
      </c>
      <c r="D11197" t="s">
        <v>2413</v>
      </c>
      <c r="E11197">
        <v>0</v>
      </c>
    </row>
    <row r="11198" spans="1:5" x14ac:dyDescent="0.3">
      <c r="A11198">
        <v>10010083</v>
      </c>
      <c r="B11198" t="s">
        <v>639</v>
      </c>
      <c r="C11198" t="s">
        <v>8</v>
      </c>
      <c r="D11198" t="s">
        <v>2378</v>
      </c>
      <c r="E11198">
        <v>0</v>
      </c>
    </row>
    <row r="11199" spans="1:5" x14ac:dyDescent="0.3">
      <c r="A11199">
        <v>10010083</v>
      </c>
      <c r="B11199" t="s">
        <v>639</v>
      </c>
      <c r="C11199" t="s">
        <v>8</v>
      </c>
      <c r="D11199" t="s">
        <v>2379</v>
      </c>
      <c r="E11199">
        <v>0</v>
      </c>
    </row>
    <row r="11200" spans="1:5" x14ac:dyDescent="0.3">
      <c r="A11200">
        <v>10010083</v>
      </c>
      <c r="B11200" t="s">
        <v>639</v>
      </c>
      <c r="C11200" t="s">
        <v>8</v>
      </c>
      <c r="D11200" t="s">
        <v>2380</v>
      </c>
      <c r="E11200">
        <v>0</v>
      </c>
    </row>
    <row r="11201" spans="1:5" x14ac:dyDescent="0.3">
      <c r="A11201">
        <v>10010083</v>
      </c>
      <c r="B11201" t="s">
        <v>639</v>
      </c>
      <c r="C11201" t="s">
        <v>8</v>
      </c>
      <c r="D11201" t="s">
        <v>2381</v>
      </c>
      <c r="E11201">
        <v>0</v>
      </c>
    </row>
    <row r="11202" spans="1:5" x14ac:dyDescent="0.3">
      <c r="A11202">
        <v>10010083</v>
      </c>
      <c r="B11202" t="s">
        <v>639</v>
      </c>
      <c r="C11202" t="s">
        <v>8</v>
      </c>
      <c r="D11202" t="s">
        <v>2382</v>
      </c>
      <c r="E11202">
        <v>0</v>
      </c>
    </row>
    <row r="11203" spans="1:5" x14ac:dyDescent="0.3">
      <c r="A11203">
        <v>10010083</v>
      </c>
      <c r="B11203" t="s">
        <v>639</v>
      </c>
      <c r="C11203" t="s">
        <v>8</v>
      </c>
      <c r="D11203" t="s">
        <v>2383</v>
      </c>
      <c r="E11203">
        <v>0</v>
      </c>
    </row>
    <row r="11204" spans="1:5" x14ac:dyDescent="0.3">
      <c r="A11204">
        <v>10010083</v>
      </c>
      <c r="B11204" t="s">
        <v>639</v>
      </c>
      <c r="C11204" t="s">
        <v>8</v>
      </c>
      <c r="D11204" t="s">
        <v>2384</v>
      </c>
      <c r="E11204">
        <v>0</v>
      </c>
    </row>
    <row r="11205" spans="1:5" x14ac:dyDescent="0.3">
      <c r="A11205">
        <v>10010083</v>
      </c>
      <c r="B11205" t="s">
        <v>639</v>
      </c>
      <c r="C11205" t="s">
        <v>8</v>
      </c>
      <c r="D11205" t="s">
        <v>2385</v>
      </c>
      <c r="E11205">
        <v>0</v>
      </c>
    </row>
    <row r="11206" spans="1:5" x14ac:dyDescent="0.3">
      <c r="A11206">
        <v>10010083</v>
      </c>
      <c r="B11206" t="s">
        <v>639</v>
      </c>
      <c r="C11206" t="s">
        <v>8</v>
      </c>
      <c r="D11206" t="s">
        <v>2386</v>
      </c>
      <c r="E11206">
        <v>0</v>
      </c>
    </row>
    <row r="11207" spans="1:5" x14ac:dyDescent="0.3">
      <c r="A11207">
        <v>10010083</v>
      </c>
      <c r="B11207" t="s">
        <v>639</v>
      </c>
      <c r="C11207" t="s">
        <v>8</v>
      </c>
      <c r="D11207" t="s">
        <v>2387</v>
      </c>
      <c r="E11207">
        <v>0</v>
      </c>
    </row>
    <row r="11208" spans="1:5" x14ac:dyDescent="0.3">
      <c r="A11208">
        <v>10010083</v>
      </c>
      <c r="B11208" t="s">
        <v>639</v>
      </c>
      <c r="C11208" t="s">
        <v>8</v>
      </c>
      <c r="D11208" t="s">
        <v>2388</v>
      </c>
      <c r="E11208">
        <v>0</v>
      </c>
    </row>
    <row r="11209" spans="1:5" x14ac:dyDescent="0.3">
      <c r="A11209">
        <v>10010083</v>
      </c>
      <c r="B11209" t="s">
        <v>639</v>
      </c>
      <c r="C11209" t="s">
        <v>8</v>
      </c>
      <c r="D11209" t="s">
        <v>2389</v>
      </c>
      <c r="E11209">
        <v>0</v>
      </c>
    </row>
    <row r="11210" spans="1:5" x14ac:dyDescent="0.3">
      <c r="A11210">
        <v>10010083</v>
      </c>
      <c r="B11210" t="s">
        <v>639</v>
      </c>
      <c r="C11210" t="s">
        <v>8</v>
      </c>
      <c r="D11210" t="s">
        <v>2390</v>
      </c>
      <c r="E11210">
        <v>0</v>
      </c>
    </row>
    <row r="11211" spans="1:5" x14ac:dyDescent="0.3">
      <c r="A11211">
        <v>10010083</v>
      </c>
      <c r="B11211" t="s">
        <v>639</v>
      </c>
      <c r="C11211" t="s">
        <v>8</v>
      </c>
      <c r="D11211" t="s">
        <v>2391</v>
      </c>
      <c r="E11211">
        <v>0</v>
      </c>
    </row>
    <row r="11212" spans="1:5" x14ac:dyDescent="0.3">
      <c r="A11212">
        <v>10010083</v>
      </c>
      <c r="B11212" t="s">
        <v>639</v>
      </c>
      <c r="C11212" t="s">
        <v>8</v>
      </c>
      <c r="D11212" t="s">
        <v>2392</v>
      </c>
      <c r="E11212">
        <v>0</v>
      </c>
    </row>
    <row r="11213" spans="1:5" x14ac:dyDescent="0.3">
      <c r="A11213">
        <v>10010083</v>
      </c>
      <c r="B11213" t="s">
        <v>639</v>
      </c>
      <c r="C11213" t="s">
        <v>8</v>
      </c>
      <c r="D11213" t="s">
        <v>2393</v>
      </c>
      <c r="E11213">
        <v>0</v>
      </c>
    </row>
    <row r="11214" spans="1:5" x14ac:dyDescent="0.3">
      <c r="A11214">
        <v>10010083</v>
      </c>
      <c r="B11214" t="s">
        <v>639</v>
      </c>
      <c r="C11214" t="s">
        <v>8</v>
      </c>
      <c r="D11214" t="s">
        <v>2394</v>
      </c>
      <c r="E11214">
        <v>0</v>
      </c>
    </row>
    <row r="11215" spans="1:5" x14ac:dyDescent="0.3">
      <c r="A11215">
        <v>10010083</v>
      </c>
      <c r="B11215" t="s">
        <v>639</v>
      </c>
      <c r="C11215" t="s">
        <v>8</v>
      </c>
      <c r="D11215" t="s">
        <v>2395</v>
      </c>
      <c r="E11215">
        <v>0</v>
      </c>
    </row>
    <row r="11216" spans="1:5" x14ac:dyDescent="0.3">
      <c r="A11216">
        <v>10010083</v>
      </c>
      <c r="B11216" t="s">
        <v>639</v>
      </c>
      <c r="C11216" t="s">
        <v>8</v>
      </c>
      <c r="D11216" t="s">
        <v>2396</v>
      </c>
      <c r="E11216">
        <v>0</v>
      </c>
    </row>
    <row r="11217" spans="1:5" x14ac:dyDescent="0.3">
      <c r="A11217">
        <v>10010083</v>
      </c>
      <c r="B11217" t="s">
        <v>639</v>
      </c>
      <c r="C11217" t="s">
        <v>8</v>
      </c>
      <c r="D11217" t="s">
        <v>2397</v>
      </c>
      <c r="E11217">
        <v>0</v>
      </c>
    </row>
    <row r="11218" spans="1:5" x14ac:dyDescent="0.3">
      <c r="A11218">
        <v>10010083</v>
      </c>
      <c r="B11218" t="s">
        <v>639</v>
      </c>
      <c r="C11218" t="s">
        <v>8</v>
      </c>
      <c r="D11218" t="s">
        <v>2398</v>
      </c>
      <c r="E11218">
        <v>0</v>
      </c>
    </row>
    <row r="11219" spans="1:5" x14ac:dyDescent="0.3">
      <c r="A11219">
        <v>10010083</v>
      </c>
      <c r="B11219" t="s">
        <v>639</v>
      </c>
      <c r="C11219" t="s">
        <v>8</v>
      </c>
      <c r="D11219" t="s">
        <v>2399</v>
      </c>
      <c r="E11219">
        <v>0</v>
      </c>
    </row>
    <row r="11220" spans="1:5" x14ac:dyDescent="0.3">
      <c r="A11220">
        <v>10010083</v>
      </c>
      <c r="B11220" t="s">
        <v>639</v>
      </c>
      <c r="C11220" t="s">
        <v>8</v>
      </c>
      <c r="D11220" t="s">
        <v>2400</v>
      </c>
      <c r="E11220">
        <v>0</v>
      </c>
    </row>
    <row r="11221" spans="1:5" x14ac:dyDescent="0.3">
      <c r="A11221">
        <v>10010083</v>
      </c>
      <c r="B11221" t="s">
        <v>639</v>
      </c>
      <c r="C11221" t="s">
        <v>8</v>
      </c>
      <c r="D11221" t="s">
        <v>2401</v>
      </c>
      <c r="E11221">
        <v>0</v>
      </c>
    </row>
    <row r="11222" spans="1:5" x14ac:dyDescent="0.3">
      <c r="A11222">
        <v>10010083</v>
      </c>
      <c r="B11222" t="s">
        <v>639</v>
      </c>
      <c r="C11222" t="s">
        <v>8</v>
      </c>
      <c r="D11222" t="s">
        <v>2402</v>
      </c>
      <c r="E11222">
        <v>0</v>
      </c>
    </row>
    <row r="11223" spans="1:5" x14ac:dyDescent="0.3">
      <c r="A11223">
        <v>10010083</v>
      </c>
      <c r="B11223" t="s">
        <v>639</v>
      </c>
      <c r="C11223" t="s">
        <v>8</v>
      </c>
      <c r="D11223" t="s">
        <v>2403</v>
      </c>
      <c r="E11223">
        <v>-120</v>
      </c>
    </row>
    <row r="11224" spans="1:5" x14ac:dyDescent="0.3">
      <c r="A11224">
        <v>10010083</v>
      </c>
      <c r="B11224" t="s">
        <v>639</v>
      </c>
      <c r="C11224" t="s">
        <v>8</v>
      </c>
      <c r="D11224" t="s">
        <v>2404</v>
      </c>
      <c r="E11224">
        <v>0</v>
      </c>
    </row>
    <row r="11225" spans="1:5" x14ac:dyDescent="0.3">
      <c r="A11225">
        <v>10010083</v>
      </c>
      <c r="B11225" t="s">
        <v>639</v>
      </c>
      <c r="C11225" t="s">
        <v>8</v>
      </c>
      <c r="D11225" t="s">
        <v>2405</v>
      </c>
      <c r="E11225">
        <v>0</v>
      </c>
    </row>
    <row r="11226" spans="1:5" x14ac:dyDescent="0.3">
      <c r="A11226">
        <v>10010083</v>
      </c>
      <c r="B11226" t="s">
        <v>639</v>
      </c>
      <c r="C11226" t="s">
        <v>8</v>
      </c>
      <c r="D11226" t="s">
        <v>2406</v>
      </c>
      <c r="E11226">
        <v>0</v>
      </c>
    </row>
    <row r="11227" spans="1:5" x14ac:dyDescent="0.3">
      <c r="A11227">
        <v>10010083</v>
      </c>
      <c r="B11227" t="s">
        <v>639</v>
      </c>
      <c r="C11227" t="s">
        <v>8</v>
      </c>
      <c r="D11227" t="s">
        <v>2407</v>
      </c>
      <c r="E11227">
        <v>0</v>
      </c>
    </row>
    <row r="11228" spans="1:5" x14ac:dyDescent="0.3">
      <c r="A11228">
        <v>10010083</v>
      </c>
      <c r="B11228" t="s">
        <v>639</v>
      </c>
      <c r="C11228" t="s">
        <v>8</v>
      </c>
      <c r="D11228" t="s">
        <v>2408</v>
      </c>
      <c r="E11228">
        <v>0</v>
      </c>
    </row>
    <row r="11229" spans="1:5" x14ac:dyDescent="0.3">
      <c r="A11229">
        <v>10010083</v>
      </c>
      <c r="B11229" t="s">
        <v>639</v>
      </c>
      <c r="C11229" t="s">
        <v>8</v>
      </c>
      <c r="D11229" t="s">
        <v>2409</v>
      </c>
      <c r="E11229">
        <v>0</v>
      </c>
    </row>
    <row r="11230" spans="1:5" x14ac:dyDescent="0.3">
      <c r="A11230">
        <v>10010083</v>
      </c>
      <c r="B11230" t="s">
        <v>639</v>
      </c>
      <c r="C11230" t="s">
        <v>8</v>
      </c>
      <c r="D11230" t="s">
        <v>2410</v>
      </c>
      <c r="E11230">
        <v>0</v>
      </c>
    </row>
    <row r="11231" spans="1:5" x14ac:dyDescent="0.3">
      <c r="A11231">
        <v>10010083</v>
      </c>
      <c r="B11231" t="s">
        <v>639</v>
      </c>
      <c r="C11231" t="s">
        <v>8</v>
      </c>
      <c r="D11231" t="s">
        <v>2411</v>
      </c>
      <c r="E11231">
        <v>0</v>
      </c>
    </row>
    <row r="11232" spans="1:5" x14ac:dyDescent="0.3">
      <c r="A11232">
        <v>10010083</v>
      </c>
      <c r="B11232" t="s">
        <v>639</v>
      </c>
      <c r="C11232" t="s">
        <v>8</v>
      </c>
      <c r="D11232" t="s">
        <v>2412</v>
      </c>
      <c r="E11232">
        <v>0</v>
      </c>
    </row>
    <row r="11233" spans="1:5" x14ac:dyDescent="0.3">
      <c r="A11233">
        <v>10010083</v>
      </c>
      <c r="B11233" t="s">
        <v>639</v>
      </c>
      <c r="C11233" t="s">
        <v>8</v>
      </c>
      <c r="D11233" t="s">
        <v>2413</v>
      </c>
      <c r="E11233">
        <v>0</v>
      </c>
    </row>
    <row r="11234" spans="1:5" x14ac:dyDescent="0.3">
      <c r="A11234">
        <v>10030086</v>
      </c>
      <c r="B11234" t="s">
        <v>641</v>
      </c>
      <c r="C11234" t="s">
        <v>8</v>
      </c>
      <c r="D11234" t="s">
        <v>2378</v>
      </c>
      <c r="E11234">
        <v>-3</v>
      </c>
    </row>
    <row r="11235" spans="1:5" x14ac:dyDescent="0.3">
      <c r="A11235">
        <v>10030086</v>
      </c>
      <c r="B11235" t="s">
        <v>641</v>
      </c>
      <c r="C11235" t="s">
        <v>8</v>
      </c>
      <c r="D11235" t="s">
        <v>2379</v>
      </c>
      <c r="E11235">
        <v>0</v>
      </c>
    </row>
    <row r="11236" spans="1:5" x14ac:dyDescent="0.3">
      <c r="A11236">
        <v>10030086</v>
      </c>
      <c r="B11236" t="s">
        <v>641</v>
      </c>
      <c r="C11236" t="s">
        <v>8</v>
      </c>
      <c r="D11236" t="s">
        <v>2380</v>
      </c>
      <c r="E11236">
        <v>0</v>
      </c>
    </row>
    <row r="11237" spans="1:5" x14ac:dyDescent="0.3">
      <c r="A11237">
        <v>10030086</v>
      </c>
      <c r="B11237" t="s">
        <v>641</v>
      </c>
      <c r="C11237" t="s">
        <v>8</v>
      </c>
      <c r="D11237" t="s">
        <v>2381</v>
      </c>
      <c r="E11237">
        <v>0</v>
      </c>
    </row>
    <row r="11238" spans="1:5" x14ac:dyDescent="0.3">
      <c r="A11238">
        <v>10030086</v>
      </c>
      <c r="B11238" t="s">
        <v>641</v>
      </c>
      <c r="C11238" t="s">
        <v>8</v>
      </c>
      <c r="D11238" t="s">
        <v>2382</v>
      </c>
      <c r="E11238">
        <v>0</v>
      </c>
    </row>
    <row r="11239" spans="1:5" x14ac:dyDescent="0.3">
      <c r="A11239">
        <v>10030086</v>
      </c>
      <c r="B11239" t="s">
        <v>641</v>
      </c>
      <c r="C11239" t="s">
        <v>8</v>
      </c>
      <c r="D11239" t="s">
        <v>2383</v>
      </c>
      <c r="E11239">
        <v>0</v>
      </c>
    </row>
    <row r="11240" spans="1:5" x14ac:dyDescent="0.3">
      <c r="A11240">
        <v>10030086</v>
      </c>
      <c r="B11240" t="s">
        <v>641</v>
      </c>
      <c r="C11240" t="s">
        <v>8</v>
      </c>
      <c r="D11240" t="s">
        <v>2384</v>
      </c>
      <c r="E11240">
        <v>0</v>
      </c>
    </row>
    <row r="11241" spans="1:5" x14ac:dyDescent="0.3">
      <c r="A11241">
        <v>10030086</v>
      </c>
      <c r="B11241" t="s">
        <v>641</v>
      </c>
      <c r="C11241" t="s">
        <v>8</v>
      </c>
      <c r="D11241" t="s">
        <v>2385</v>
      </c>
      <c r="E11241">
        <v>0</v>
      </c>
    </row>
    <row r="11242" spans="1:5" x14ac:dyDescent="0.3">
      <c r="A11242">
        <v>10030086</v>
      </c>
      <c r="B11242" t="s">
        <v>641</v>
      </c>
      <c r="C11242" t="s">
        <v>8</v>
      </c>
      <c r="D11242" t="s">
        <v>2386</v>
      </c>
      <c r="E11242">
        <v>0</v>
      </c>
    </row>
    <row r="11243" spans="1:5" x14ac:dyDescent="0.3">
      <c r="A11243">
        <v>10030086</v>
      </c>
      <c r="B11243" t="s">
        <v>641</v>
      </c>
      <c r="C11243" t="s">
        <v>8</v>
      </c>
      <c r="D11243" t="s">
        <v>2387</v>
      </c>
      <c r="E11243">
        <v>0</v>
      </c>
    </row>
    <row r="11244" spans="1:5" x14ac:dyDescent="0.3">
      <c r="A11244">
        <v>10030086</v>
      </c>
      <c r="B11244" t="s">
        <v>641</v>
      </c>
      <c r="C11244" t="s">
        <v>8</v>
      </c>
      <c r="D11244" t="s">
        <v>2388</v>
      </c>
      <c r="E11244">
        <v>0</v>
      </c>
    </row>
    <row r="11245" spans="1:5" x14ac:dyDescent="0.3">
      <c r="A11245">
        <v>10030086</v>
      </c>
      <c r="B11245" t="s">
        <v>641</v>
      </c>
      <c r="C11245" t="s">
        <v>8</v>
      </c>
      <c r="D11245" t="s">
        <v>2389</v>
      </c>
      <c r="E11245">
        <v>0</v>
      </c>
    </row>
    <row r="11246" spans="1:5" x14ac:dyDescent="0.3">
      <c r="A11246">
        <v>10030086</v>
      </c>
      <c r="B11246" t="s">
        <v>641</v>
      </c>
      <c r="C11246" t="s">
        <v>8</v>
      </c>
      <c r="D11246" t="s">
        <v>2390</v>
      </c>
      <c r="E11246">
        <v>0</v>
      </c>
    </row>
    <row r="11247" spans="1:5" x14ac:dyDescent="0.3">
      <c r="A11247">
        <v>10030086</v>
      </c>
      <c r="B11247" t="s">
        <v>641</v>
      </c>
      <c r="C11247" t="s">
        <v>8</v>
      </c>
      <c r="D11247" t="s">
        <v>2391</v>
      </c>
      <c r="E11247">
        <v>0</v>
      </c>
    </row>
    <row r="11248" spans="1:5" x14ac:dyDescent="0.3">
      <c r="A11248">
        <v>10030086</v>
      </c>
      <c r="B11248" t="s">
        <v>641</v>
      </c>
      <c r="C11248" t="s">
        <v>8</v>
      </c>
      <c r="D11248" t="s">
        <v>2392</v>
      </c>
      <c r="E11248">
        <v>0</v>
      </c>
    </row>
    <row r="11249" spans="1:5" x14ac:dyDescent="0.3">
      <c r="A11249">
        <v>10030086</v>
      </c>
      <c r="B11249" t="s">
        <v>641</v>
      </c>
      <c r="C11249" t="s">
        <v>8</v>
      </c>
      <c r="D11249" t="s">
        <v>2393</v>
      </c>
      <c r="E11249">
        <v>0</v>
      </c>
    </row>
    <row r="11250" spans="1:5" x14ac:dyDescent="0.3">
      <c r="A11250">
        <v>10030086</v>
      </c>
      <c r="B11250" t="s">
        <v>641</v>
      </c>
      <c r="C11250" t="s">
        <v>8</v>
      </c>
      <c r="D11250" t="s">
        <v>2394</v>
      </c>
      <c r="E11250">
        <v>0</v>
      </c>
    </row>
    <row r="11251" spans="1:5" x14ac:dyDescent="0.3">
      <c r="A11251">
        <v>10030086</v>
      </c>
      <c r="B11251" t="s">
        <v>641</v>
      </c>
      <c r="C11251" t="s">
        <v>8</v>
      </c>
      <c r="D11251" t="s">
        <v>2395</v>
      </c>
      <c r="E11251">
        <v>0</v>
      </c>
    </row>
    <row r="11252" spans="1:5" x14ac:dyDescent="0.3">
      <c r="A11252">
        <v>10030086</v>
      </c>
      <c r="B11252" t="s">
        <v>641</v>
      </c>
      <c r="C11252" t="s">
        <v>8</v>
      </c>
      <c r="D11252" t="s">
        <v>2396</v>
      </c>
      <c r="E11252">
        <v>0</v>
      </c>
    </row>
    <row r="11253" spans="1:5" x14ac:dyDescent="0.3">
      <c r="A11253">
        <v>10030086</v>
      </c>
      <c r="B11253" t="s">
        <v>641</v>
      </c>
      <c r="C11253" t="s">
        <v>8</v>
      </c>
      <c r="D11253" t="s">
        <v>2397</v>
      </c>
      <c r="E11253">
        <v>0</v>
      </c>
    </row>
    <row r="11254" spans="1:5" x14ac:dyDescent="0.3">
      <c r="A11254">
        <v>10030086</v>
      </c>
      <c r="B11254" t="s">
        <v>641</v>
      </c>
      <c r="C11254" t="s">
        <v>8</v>
      </c>
      <c r="D11254" t="s">
        <v>2398</v>
      </c>
      <c r="E11254">
        <v>0</v>
      </c>
    </row>
    <row r="11255" spans="1:5" x14ac:dyDescent="0.3">
      <c r="A11255">
        <v>10030086</v>
      </c>
      <c r="B11255" t="s">
        <v>641</v>
      </c>
      <c r="C11255" t="s">
        <v>8</v>
      </c>
      <c r="D11255" t="s">
        <v>2399</v>
      </c>
      <c r="E11255">
        <v>0</v>
      </c>
    </row>
    <row r="11256" spans="1:5" x14ac:dyDescent="0.3">
      <c r="A11256">
        <v>10030086</v>
      </c>
      <c r="B11256" t="s">
        <v>641</v>
      </c>
      <c r="C11256" t="s">
        <v>8</v>
      </c>
      <c r="D11256" t="s">
        <v>2400</v>
      </c>
      <c r="E11256">
        <v>0</v>
      </c>
    </row>
    <row r="11257" spans="1:5" x14ac:dyDescent="0.3">
      <c r="A11257">
        <v>10030086</v>
      </c>
      <c r="B11257" t="s">
        <v>641</v>
      </c>
      <c r="C11257" t="s">
        <v>8</v>
      </c>
      <c r="D11257" t="s">
        <v>2401</v>
      </c>
      <c r="E11257">
        <v>0</v>
      </c>
    </row>
    <row r="11258" spans="1:5" x14ac:dyDescent="0.3">
      <c r="A11258">
        <v>10030086</v>
      </c>
      <c r="B11258" t="s">
        <v>641</v>
      </c>
      <c r="C11258" t="s">
        <v>8</v>
      </c>
      <c r="D11258" t="s">
        <v>2402</v>
      </c>
      <c r="E11258">
        <v>0</v>
      </c>
    </row>
    <row r="11259" spans="1:5" x14ac:dyDescent="0.3">
      <c r="A11259">
        <v>10030086</v>
      </c>
      <c r="B11259" t="s">
        <v>641</v>
      </c>
      <c r="C11259" t="s">
        <v>8</v>
      </c>
      <c r="D11259" t="s">
        <v>2403</v>
      </c>
      <c r="E11259">
        <v>-5</v>
      </c>
    </row>
    <row r="11260" spans="1:5" x14ac:dyDescent="0.3">
      <c r="A11260">
        <v>10030086</v>
      </c>
      <c r="B11260" t="s">
        <v>641</v>
      </c>
      <c r="C11260" t="s">
        <v>8</v>
      </c>
      <c r="D11260" t="s">
        <v>2404</v>
      </c>
      <c r="E11260">
        <v>0</v>
      </c>
    </row>
    <row r="11261" spans="1:5" x14ac:dyDescent="0.3">
      <c r="A11261">
        <v>10030086</v>
      </c>
      <c r="B11261" t="s">
        <v>641</v>
      </c>
      <c r="C11261" t="s">
        <v>8</v>
      </c>
      <c r="D11261" t="s">
        <v>2405</v>
      </c>
      <c r="E11261">
        <v>0</v>
      </c>
    </row>
    <row r="11262" spans="1:5" x14ac:dyDescent="0.3">
      <c r="A11262">
        <v>10030086</v>
      </c>
      <c r="B11262" t="s">
        <v>641</v>
      </c>
      <c r="C11262" t="s">
        <v>8</v>
      </c>
      <c r="D11262" t="s">
        <v>2406</v>
      </c>
      <c r="E11262">
        <v>0</v>
      </c>
    </row>
    <row r="11263" spans="1:5" x14ac:dyDescent="0.3">
      <c r="A11263">
        <v>10030086</v>
      </c>
      <c r="B11263" t="s">
        <v>641</v>
      </c>
      <c r="C11263" t="s">
        <v>8</v>
      </c>
      <c r="D11263" t="s">
        <v>2407</v>
      </c>
      <c r="E11263">
        <v>0</v>
      </c>
    </row>
    <row r="11264" spans="1:5" x14ac:dyDescent="0.3">
      <c r="A11264">
        <v>10030086</v>
      </c>
      <c r="B11264" t="s">
        <v>641</v>
      </c>
      <c r="C11264" t="s">
        <v>8</v>
      </c>
      <c r="D11264" t="s">
        <v>2408</v>
      </c>
      <c r="E11264">
        <v>0</v>
      </c>
    </row>
    <row r="11265" spans="1:5" x14ac:dyDescent="0.3">
      <c r="A11265">
        <v>10030086</v>
      </c>
      <c r="B11265" t="s">
        <v>641</v>
      </c>
      <c r="C11265" t="s">
        <v>8</v>
      </c>
      <c r="D11265" t="s">
        <v>2409</v>
      </c>
      <c r="E11265">
        <v>0</v>
      </c>
    </row>
    <row r="11266" spans="1:5" x14ac:dyDescent="0.3">
      <c r="A11266">
        <v>10030086</v>
      </c>
      <c r="B11266" t="s">
        <v>641</v>
      </c>
      <c r="C11266" t="s">
        <v>8</v>
      </c>
      <c r="D11266" t="s">
        <v>2410</v>
      </c>
      <c r="E11266">
        <v>0</v>
      </c>
    </row>
    <row r="11267" spans="1:5" x14ac:dyDescent="0.3">
      <c r="A11267">
        <v>10030086</v>
      </c>
      <c r="B11267" t="s">
        <v>641</v>
      </c>
      <c r="C11267" t="s">
        <v>8</v>
      </c>
      <c r="D11267" t="s">
        <v>2411</v>
      </c>
      <c r="E11267">
        <v>0</v>
      </c>
    </row>
    <row r="11268" spans="1:5" x14ac:dyDescent="0.3">
      <c r="A11268">
        <v>10030086</v>
      </c>
      <c r="B11268" t="s">
        <v>641</v>
      </c>
      <c r="C11268" t="s">
        <v>8</v>
      </c>
      <c r="D11268" t="s">
        <v>2412</v>
      </c>
      <c r="E11268">
        <v>0</v>
      </c>
    </row>
    <row r="11269" spans="1:5" x14ac:dyDescent="0.3">
      <c r="A11269">
        <v>10030086</v>
      </c>
      <c r="B11269" t="s">
        <v>641</v>
      </c>
      <c r="C11269" t="s">
        <v>8</v>
      </c>
      <c r="D11269" t="s">
        <v>2413</v>
      </c>
      <c r="E11269">
        <v>0</v>
      </c>
    </row>
    <row r="11270" spans="1:5" x14ac:dyDescent="0.3">
      <c r="A11270">
        <v>65130005</v>
      </c>
      <c r="B11270" t="s">
        <v>643</v>
      </c>
      <c r="C11270" t="s">
        <v>8</v>
      </c>
      <c r="D11270" t="s">
        <v>2378</v>
      </c>
      <c r="E11270">
        <v>0</v>
      </c>
    </row>
    <row r="11271" spans="1:5" x14ac:dyDescent="0.3">
      <c r="A11271">
        <v>65130005</v>
      </c>
      <c r="B11271" t="s">
        <v>643</v>
      </c>
      <c r="C11271" t="s">
        <v>8</v>
      </c>
      <c r="D11271" t="s">
        <v>2379</v>
      </c>
      <c r="E11271">
        <v>0</v>
      </c>
    </row>
    <row r="11272" spans="1:5" x14ac:dyDescent="0.3">
      <c r="A11272">
        <v>65130005</v>
      </c>
      <c r="B11272" t="s">
        <v>643</v>
      </c>
      <c r="C11272" t="s">
        <v>8</v>
      </c>
      <c r="D11272" t="s">
        <v>2380</v>
      </c>
      <c r="E11272">
        <v>0</v>
      </c>
    </row>
    <row r="11273" spans="1:5" x14ac:dyDescent="0.3">
      <c r="A11273">
        <v>65130005</v>
      </c>
      <c r="B11273" t="s">
        <v>643</v>
      </c>
      <c r="C11273" t="s">
        <v>8</v>
      </c>
      <c r="D11273" t="s">
        <v>2381</v>
      </c>
      <c r="E11273">
        <v>0</v>
      </c>
    </row>
    <row r="11274" spans="1:5" x14ac:dyDescent="0.3">
      <c r="A11274">
        <v>65130005</v>
      </c>
      <c r="B11274" t="s">
        <v>643</v>
      </c>
      <c r="C11274" t="s">
        <v>8</v>
      </c>
      <c r="D11274" t="s">
        <v>2382</v>
      </c>
      <c r="E11274">
        <v>0</v>
      </c>
    </row>
    <row r="11275" spans="1:5" x14ac:dyDescent="0.3">
      <c r="A11275">
        <v>65130005</v>
      </c>
      <c r="B11275" t="s">
        <v>643</v>
      </c>
      <c r="C11275" t="s">
        <v>8</v>
      </c>
      <c r="D11275" t="s">
        <v>2383</v>
      </c>
      <c r="E11275">
        <v>0</v>
      </c>
    </row>
    <row r="11276" spans="1:5" x14ac:dyDescent="0.3">
      <c r="A11276">
        <v>65130005</v>
      </c>
      <c r="B11276" t="s">
        <v>643</v>
      </c>
      <c r="C11276" t="s">
        <v>8</v>
      </c>
      <c r="D11276" t="s">
        <v>2384</v>
      </c>
      <c r="E11276">
        <v>0</v>
      </c>
    </row>
    <row r="11277" spans="1:5" x14ac:dyDescent="0.3">
      <c r="A11277">
        <v>65130005</v>
      </c>
      <c r="B11277" t="s">
        <v>643</v>
      </c>
      <c r="C11277" t="s">
        <v>8</v>
      </c>
      <c r="D11277" t="s">
        <v>2385</v>
      </c>
      <c r="E11277">
        <v>0</v>
      </c>
    </row>
    <row r="11278" spans="1:5" x14ac:dyDescent="0.3">
      <c r="A11278">
        <v>65130005</v>
      </c>
      <c r="B11278" t="s">
        <v>643</v>
      </c>
      <c r="C11278" t="s">
        <v>8</v>
      </c>
      <c r="D11278" t="s">
        <v>2386</v>
      </c>
      <c r="E11278">
        <v>0</v>
      </c>
    </row>
    <row r="11279" spans="1:5" x14ac:dyDescent="0.3">
      <c r="A11279">
        <v>65130005</v>
      </c>
      <c r="B11279" t="s">
        <v>643</v>
      </c>
      <c r="C11279" t="s">
        <v>8</v>
      </c>
      <c r="D11279" t="s">
        <v>2387</v>
      </c>
      <c r="E11279">
        <v>0</v>
      </c>
    </row>
    <row r="11280" spans="1:5" x14ac:dyDescent="0.3">
      <c r="A11280">
        <v>65130005</v>
      </c>
      <c r="B11280" t="s">
        <v>643</v>
      </c>
      <c r="C11280" t="s">
        <v>8</v>
      </c>
      <c r="D11280" t="s">
        <v>2388</v>
      </c>
      <c r="E11280">
        <v>0</v>
      </c>
    </row>
    <row r="11281" spans="1:5" x14ac:dyDescent="0.3">
      <c r="A11281">
        <v>65130005</v>
      </c>
      <c r="B11281" t="s">
        <v>643</v>
      </c>
      <c r="C11281" t="s">
        <v>8</v>
      </c>
      <c r="D11281" t="s">
        <v>2389</v>
      </c>
      <c r="E11281">
        <v>0</v>
      </c>
    </row>
    <row r="11282" spans="1:5" x14ac:dyDescent="0.3">
      <c r="A11282">
        <v>65130005</v>
      </c>
      <c r="B11282" t="s">
        <v>643</v>
      </c>
      <c r="C11282" t="s">
        <v>8</v>
      </c>
      <c r="D11282" t="s">
        <v>2390</v>
      </c>
      <c r="E11282">
        <v>0</v>
      </c>
    </row>
    <row r="11283" spans="1:5" x14ac:dyDescent="0.3">
      <c r="A11283">
        <v>65130005</v>
      </c>
      <c r="B11283" t="s">
        <v>643</v>
      </c>
      <c r="C11283" t="s">
        <v>8</v>
      </c>
      <c r="D11283" t="s">
        <v>2391</v>
      </c>
      <c r="E11283">
        <v>0</v>
      </c>
    </row>
    <row r="11284" spans="1:5" x14ac:dyDescent="0.3">
      <c r="A11284">
        <v>65130005</v>
      </c>
      <c r="B11284" t="s">
        <v>643</v>
      </c>
      <c r="C11284" t="s">
        <v>8</v>
      </c>
      <c r="D11284" t="s">
        <v>2392</v>
      </c>
      <c r="E11284">
        <v>0</v>
      </c>
    </row>
    <row r="11285" spans="1:5" x14ac:dyDescent="0.3">
      <c r="A11285">
        <v>65130005</v>
      </c>
      <c r="B11285" t="s">
        <v>643</v>
      </c>
      <c r="C11285" t="s">
        <v>8</v>
      </c>
      <c r="D11285" t="s">
        <v>2393</v>
      </c>
      <c r="E11285">
        <v>0</v>
      </c>
    </row>
    <row r="11286" spans="1:5" x14ac:dyDescent="0.3">
      <c r="A11286">
        <v>65130005</v>
      </c>
      <c r="B11286" t="s">
        <v>643</v>
      </c>
      <c r="C11286" t="s">
        <v>8</v>
      </c>
      <c r="D11286" t="s">
        <v>2394</v>
      </c>
      <c r="E11286">
        <v>0</v>
      </c>
    </row>
    <row r="11287" spans="1:5" x14ac:dyDescent="0.3">
      <c r="A11287">
        <v>65130005</v>
      </c>
      <c r="B11287" t="s">
        <v>643</v>
      </c>
      <c r="C11287" t="s">
        <v>8</v>
      </c>
      <c r="D11287" t="s">
        <v>2395</v>
      </c>
      <c r="E11287">
        <v>0</v>
      </c>
    </row>
    <row r="11288" spans="1:5" x14ac:dyDescent="0.3">
      <c r="A11288">
        <v>65130005</v>
      </c>
      <c r="B11288" t="s">
        <v>643</v>
      </c>
      <c r="C11288" t="s">
        <v>8</v>
      </c>
      <c r="D11288" t="s">
        <v>2396</v>
      </c>
      <c r="E11288">
        <v>0</v>
      </c>
    </row>
    <row r="11289" spans="1:5" x14ac:dyDescent="0.3">
      <c r="A11289">
        <v>65130005</v>
      </c>
      <c r="B11289" t="s">
        <v>643</v>
      </c>
      <c r="C11289" t="s">
        <v>8</v>
      </c>
      <c r="D11289" t="s">
        <v>2397</v>
      </c>
      <c r="E11289">
        <v>0</v>
      </c>
    </row>
    <row r="11290" spans="1:5" x14ac:dyDescent="0.3">
      <c r="A11290">
        <v>65130005</v>
      </c>
      <c r="B11290" t="s">
        <v>643</v>
      </c>
      <c r="C11290" t="s">
        <v>8</v>
      </c>
      <c r="D11290" t="s">
        <v>2398</v>
      </c>
      <c r="E11290">
        <v>0</v>
      </c>
    </row>
    <row r="11291" spans="1:5" x14ac:dyDescent="0.3">
      <c r="A11291">
        <v>65130005</v>
      </c>
      <c r="B11291" t="s">
        <v>643</v>
      </c>
      <c r="C11291" t="s">
        <v>8</v>
      </c>
      <c r="D11291" t="s">
        <v>2399</v>
      </c>
      <c r="E11291">
        <v>0</v>
      </c>
    </row>
    <row r="11292" spans="1:5" x14ac:dyDescent="0.3">
      <c r="A11292">
        <v>65130005</v>
      </c>
      <c r="B11292" t="s">
        <v>643</v>
      </c>
      <c r="C11292" t="s">
        <v>8</v>
      </c>
      <c r="D11292" t="s">
        <v>2400</v>
      </c>
      <c r="E11292">
        <v>0</v>
      </c>
    </row>
    <row r="11293" spans="1:5" x14ac:dyDescent="0.3">
      <c r="A11293">
        <v>65130005</v>
      </c>
      <c r="B11293" t="s">
        <v>643</v>
      </c>
      <c r="C11293" t="s">
        <v>8</v>
      </c>
      <c r="D11293" t="s">
        <v>2401</v>
      </c>
      <c r="E11293">
        <v>0</v>
      </c>
    </row>
    <row r="11294" spans="1:5" x14ac:dyDescent="0.3">
      <c r="A11294">
        <v>65130005</v>
      </c>
      <c r="B11294" t="s">
        <v>643</v>
      </c>
      <c r="C11294" t="s">
        <v>8</v>
      </c>
      <c r="D11294" t="s">
        <v>2402</v>
      </c>
      <c r="E11294">
        <v>-2</v>
      </c>
    </row>
    <row r="11295" spans="1:5" x14ac:dyDescent="0.3">
      <c r="A11295">
        <v>65130005</v>
      </c>
      <c r="B11295" t="s">
        <v>643</v>
      </c>
      <c r="C11295" t="s">
        <v>8</v>
      </c>
      <c r="D11295" t="s">
        <v>2403</v>
      </c>
      <c r="E11295">
        <v>0</v>
      </c>
    </row>
    <row r="11296" spans="1:5" x14ac:dyDescent="0.3">
      <c r="A11296">
        <v>65130005</v>
      </c>
      <c r="B11296" t="s">
        <v>643</v>
      </c>
      <c r="C11296" t="s">
        <v>8</v>
      </c>
      <c r="D11296" t="s">
        <v>2404</v>
      </c>
      <c r="E11296">
        <v>-1</v>
      </c>
    </row>
    <row r="11297" spans="1:5" x14ac:dyDescent="0.3">
      <c r="A11297">
        <v>65130005</v>
      </c>
      <c r="B11297" t="s">
        <v>643</v>
      </c>
      <c r="C11297" t="s">
        <v>8</v>
      </c>
      <c r="D11297" t="s">
        <v>2405</v>
      </c>
      <c r="E11297">
        <v>0</v>
      </c>
    </row>
    <row r="11298" spans="1:5" x14ac:dyDescent="0.3">
      <c r="A11298">
        <v>65130005</v>
      </c>
      <c r="B11298" t="s">
        <v>643</v>
      </c>
      <c r="C11298" t="s">
        <v>8</v>
      </c>
      <c r="D11298" t="s">
        <v>2406</v>
      </c>
      <c r="E11298">
        <v>0</v>
      </c>
    </row>
    <row r="11299" spans="1:5" x14ac:dyDescent="0.3">
      <c r="A11299">
        <v>65130005</v>
      </c>
      <c r="B11299" t="s">
        <v>643</v>
      </c>
      <c r="C11299" t="s">
        <v>8</v>
      </c>
      <c r="D11299" t="s">
        <v>2407</v>
      </c>
      <c r="E11299">
        <v>-2</v>
      </c>
    </row>
    <row r="11300" spans="1:5" x14ac:dyDescent="0.3">
      <c r="A11300">
        <v>65130005</v>
      </c>
      <c r="B11300" t="s">
        <v>643</v>
      </c>
      <c r="C11300" t="s">
        <v>8</v>
      </c>
      <c r="D11300" t="s">
        <v>2408</v>
      </c>
      <c r="E11300">
        <v>0</v>
      </c>
    </row>
    <row r="11301" spans="1:5" x14ac:dyDescent="0.3">
      <c r="A11301">
        <v>65130005</v>
      </c>
      <c r="B11301" t="s">
        <v>643</v>
      </c>
      <c r="C11301" t="s">
        <v>8</v>
      </c>
      <c r="D11301" t="s">
        <v>2409</v>
      </c>
      <c r="E11301">
        <v>0</v>
      </c>
    </row>
    <row r="11302" spans="1:5" x14ac:dyDescent="0.3">
      <c r="A11302">
        <v>65130005</v>
      </c>
      <c r="B11302" t="s">
        <v>643</v>
      </c>
      <c r="C11302" t="s">
        <v>8</v>
      </c>
      <c r="D11302" t="s">
        <v>2410</v>
      </c>
      <c r="E11302">
        <v>0</v>
      </c>
    </row>
    <row r="11303" spans="1:5" x14ac:dyDescent="0.3">
      <c r="A11303">
        <v>65130005</v>
      </c>
      <c r="B11303" t="s">
        <v>643</v>
      </c>
      <c r="C11303" t="s">
        <v>8</v>
      </c>
      <c r="D11303" t="s">
        <v>2411</v>
      </c>
      <c r="E11303">
        <v>0</v>
      </c>
    </row>
    <row r="11304" spans="1:5" x14ac:dyDescent="0.3">
      <c r="A11304">
        <v>65130005</v>
      </c>
      <c r="B11304" t="s">
        <v>643</v>
      </c>
      <c r="C11304" t="s">
        <v>8</v>
      </c>
      <c r="D11304" t="s">
        <v>2412</v>
      </c>
      <c r="E11304">
        <v>0</v>
      </c>
    </row>
    <row r="11305" spans="1:5" x14ac:dyDescent="0.3">
      <c r="A11305">
        <v>65130005</v>
      </c>
      <c r="B11305" t="s">
        <v>643</v>
      </c>
      <c r="C11305" t="s">
        <v>8</v>
      </c>
      <c r="D11305" t="s">
        <v>2413</v>
      </c>
      <c r="E11305">
        <v>0</v>
      </c>
    </row>
    <row r="11306" spans="1:5" x14ac:dyDescent="0.3">
      <c r="A11306">
        <v>66040003</v>
      </c>
      <c r="B11306" t="s">
        <v>645</v>
      </c>
      <c r="C11306" t="s">
        <v>8</v>
      </c>
      <c r="D11306" t="s">
        <v>2378</v>
      </c>
      <c r="E11306">
        <v>0</v>
      </c>
    </row>
    <row r="11307" spans="1:5" x14ac:dyDescent="0.3">
      <c r="A11307">
        <v>66040003</v>
      </c>
      <c r="B11307" t="s">
        <v>645</v>
      </c>
      <c r="C11307" t="s">
        <v>8</v>
      </c>
      <c r="D11307" t="s">
        <v>2379</v>
      </c>
      <c r="E11307">
        <v>0</v>
      </c>
    </row>
    <row r="11308" spans="1:5" x14ac:dyDescent="0.3">
      <c r="A11308">
        <v>66040003</v>
      </c>
      <c r="B11308" t="s">
        <v>645</v>
      </c>
      <c r="C11308" t="s">
        <v>8</v>
      </c>
      <c r="D11308" t="s">
        <v>2380</v>
      </c>
      <c r="E11308">
        <v>0</v>
      </c>
    </row>
    <row r="11309" spans="1:5" x14ac:dyDescent="0.3">
      <c r="A11309">
        <v>66040003</v>
      </c>
      <c r="B11309" t="s">
        <v>645</v>
      </c>
      <c r="C11309" t="s">
        <v>8</v>
      </c>
      <c r="D11309" t="s">
        <v>2381</v>
      </c>
      <c r="E11309">
        <v>0</v>
      </c>
    </row>
    <row r="11310" spans="1:5" x14ac:dyDescent="0.3">
      <c r="A11310">
        <v>66040003</v>
      </c>
      <c r="B11310" t="s">
        <v>645</v>
      </c>
      <c r="C11310" t="s">
        <v>8</v>
      </c>
      <c r="D11310" t="s">
        <v>2382</v>
      </c>
      <c r="E11310">
        <v>0</v>
      </c>
    </row>
    <row r="11311" spans="1:5" x14ac:dyDescent="0.3">
      <c r="A11311">
        <v>66040003</v>
      </c>
      <c r="B11311" t="s">
        <v>645</v>
      </c>
      <c r="C11311" t="s">
        <v>8</v>
      </c>
      <c r="D11311" t="s">
        <v>2383</v>
      </c>
      <c r="E11311">
        <v>0</v>
      </c>
    </row>
    <row r="11312" spans="1:5" x14ac:dyDescent="0.3">
      <c r="A11312">
        <v>66040003</v>
      </c>
      <c r="B11312" t="s">
        <v>645</v>
      </c>
      <c r="C11312" t="s">
        <v>8</v>
      </c>
      <c r="D11312" t="s">
        <v>2384</v>
      </c>
      <c r="E11312">
        <v>0</v>
      </c>
    </row>
    <row r="11313" spans="1:5" x14ac:dyDescent="0.3">
      <c r="A11313">
        <v>66040003</v>
      </c>
      <c r="B11313" t="s">
        <v>645</v>
      </c>
      <c r="C11313" t="s">
        <v>8</v>
      </c>
      <c r="D11313" t="s">
        <v>2385</v>
      </c>
      <c r="E11313">
        <v>0</v>
      </c>
    </row>
    <row r="11314" spans="1:5" x14ac:dyDescent="0.3">
      <c r="A11314">
        <v>66040003</v>
      </c>
      <c r="B11314" t="s">
        <v>645</v>
      </c>
      <c r="C11314" t="s">
        <v>8</v>
      </c>
      <c r="D11314" t="s">
        <v>2386</v>
      </c>
      <c r="E11314">
        <v>0</v>
      </c>
    </row>
    <row r="11315" spans="1:5" x14ac:dyDescent="0.3">
      <c r="A11315">
        <v>66040003</v>
      </c>
      <c r="B11315" t="s">
        <v>645</v>
      </c>
      <c r="C11315" t="s">
        <v>8</v>
      </c>
      <c r="D11315" t="s">
        <v>2387</v>
      </c>
      <c r="E11315">
        <v>0</v>
      </c>
    </row>
    <row r="11316" spans="1:5" x14ac:dyDescent="0.3">
      <c r="A11316">
        <v>66040003</v>
      </c>
      <c r="B11316" t="s">
        <v>645</v>
      </c>
      <c r="C11316" t="s">
        <v>8</v>
      </c>
      <c r="D11316" t="s">
        <v>2388</v>
      </c>
      <c r="E11316">
        <v>0</v>
      </c>
    </row>
    <row r="11317" spans="1:5" x14ac:dyDescent="0.3">
      <c r="A11317">
        <v>66040003</v>
      </c>
      <c r="B11317" t="s">
        <v>645</v>
      </c>
      <c r="C11317" t="s">
        <v>8</v>
      </c>
      <c r="D11317" t="s">
        <v>2389</v>
      </c>
      <c r="E11317">
        <v>0</v>
      </c>
    </row>
    <row r="11318" spans="1:5" x14ac:dyDescent="0.3">
      <c r="A11318">
        <v>66040003</v>
      </c>
      <c r="B11318" t="s">
        <v>645</v>
      </c>
      <c r="C11318" t="s">
        <v>8</v>
      </c>
      <c r="D11318" t="s">
        <v>2390</v>
      </c>
      <c r="E11318">
        <v>0</v>
      </c>
    </row>
    <row r="11319" spans="1:5" x14ac:dyDescent="0.3">
      <c r="A11319">
        <v>66040003</v>
      </c>
      <c r="B11319" t="s">
        <v>645</v>
      </c>
      <c r="C11319" t="s">
        <v>8</v>
      </c>
      <c r="D11319" t="s">
        <v>2391</v>
      </c>
      <c r="E11319">
        <v>0</v>
      </c>
    </row>
    <row r="11320" spans="1:5" x14ac:dyDescent="0.3">
      <c r="A11320">
        <v>66040003</v>
      </c>
      <c r="B11320" t="s">
        <v>645</v>
      </c>
      <c r="C11320" t="s">
        <v>8</v>
      </c>
      <c r="D11320" t="s">
        <v>2392</v>
      </c>
      <c r="E11320">
        <v>0</v>
      </c>
    </row>
    <row r="11321" spans="1:5" x14ac:dyDescent="0.3">
      <c r="A11321">
        <v>66040003</v>
      </c>
      <c r="B11321" t="s">
        <v>645</v>
      </c>
      <c r="C11321" t="s">
        <v>8</v>
      </c>
      <c r="D11321" t="s">
        <v>2393</v>
      </c>
      <c r="E11321">
        <v>0</v>
      </c>
    </row>
    <row r="11322" spans="1:5" x14ac:dyDescent="0.3">
      <c r="A11322">
        <v>66040003</v>
      </c>
      <c r="B11322" t="s">
        <v>645</v>
      </c>
      <c r="C11322" t="s">
        <v>8</v>
      </c>
      <c r="D11322" t="s">
        <v>2394</v>
      </c>
      <c r="E11322">
        <v>0</v>
      </c>
    </row>
    <row r="11323" spans="1:5" x14ac:dyDescent="0.3">
      <c r="A11323">
        <v>66040003</v>
      </c>
      <c r="B11323" t="s">
        <v>645</v>
      </c>
      <c r="C11323" t="s">
        <v>8</v>
      </c>
      <c r="D11323" t="s">
        <v>2395</v>
      </c>
      <c r="E11323">
        <v>0</v>
      </c>
    </row>
    <row r="11324" spans="1:5" x14ac:dyDescent="0.3">
      <c r="A11324">
        <v>66040003</v>
      </c>
      <c r="B11324" t="s">
        <v>645</v>
      </c>
      <c r="C11324" t="s">
        <v>8</v>
      </c>
      <c r="D11324" t="s">
        <v>2396</v>
      </c>
      <c r="E11324">
        <v>0</v>
      </c>
    </row>
    <row r="11325" spans="1:5" x14ac:dyDescent="0.3">
      <c r="A11325">
        <v>66040003</v>
      </c>
      <c r="B11325" t="s">
        <v>645</v>
      </c>
      <c r="C11325" t="s">
        <v>8</v>
      </c>
      <c r="D11325" t="s">
        <v>2397</v>
      </c>
      <c r="E11325">
        <v>0</v>
      </c>
    </row>
    <row r="11326" spans="1:5" x14ac:dyDescent="0.3">
      <c r="A11326">
        <v>66040003</v>
      </c>
      <c r="B11326" t="s">
        <v>645</v>
      </c>
      <c r="C11326" t="s">
        <v>8</v>
      </c>
      <c r="D11326" t="s">
        <v>2398</v>
      </c>
      <c r="E11326">
        <v>-3</v>
      </c>
    </row>
    <row r="11327" spans="1:5" x14ac:dyDescent="0.3">
      <c r="A11327">
        <v>66040003</v>
      </c>
      <c r="B11327" t="s">
        <v>645</v>
      </c>
      <c r="C11327" t="s">
        <v>8</v>
      </c>
      <c r="D11327" t="s">
        <v>2399</v>
      </c>
      <c r="E11327">
        <v>0</v>
      </c>
    </row>
    <row r="11328" spans="1:5" x14ac:dyDescent="0.3">
      <c r="A11328">
        <v>66040003</v>
      </c>
      <c r="B11328" t="s">
        <v>645</v>
      </c>
      <c r="C11328" t="s">
        <v>8</v>
      </c>
      <c r="D11328" t="s">
        <v>2400</v>
      </c>
      <c r="E11328">
        <v>0</v>
      </c>
    </row>
    <row r="11329" spans="1:5" x14ac:dyDescent="0.3">
      <c r="A11329">
        <v>66040003</v>
      </c>
      <c r="B11329" t="s">
        <v>645</v>
      </c>
      <c r="C11329" t="s">
        <v>8</v>
      </c>
      <c r="D11329" t="s">
        <v>2401</v>
      </c>
      <c r="E11329">
        <v>0</v>
      </c>
    </row>
    <row r="11330" spans="1:5" x14ac:dyDescent="0.3">
      <c r="A11330">
        <v>66040003</v>
      </c>
      <c r="B11330" t="s">
        <v>645</v>
      </c>
      <c r="C11330" t="s">
        <v>8</v>
      </c>
      <c r="D11330" t="s">
        <v>2402</v>
      </c>
      <c r="E11330">
        <v>0</v>
      </c>
    </row>
    <row r="11331" spans="1:5" x14ac:dyDescent="0.3">
      <c r="A11331">
        <v>66040003</v>
      </c>
      <c r="B11331" t="s">
        <v>645</v>
      </c>
      <c r="C11331" t="s">
        <v>8</v>
      </c>
      <c r="D11331" t="s">
        <v>2403</v>
      </c>
      <c r="E11331">
        <v>0</v>
      </c>
    </row>
    <row r="11332" spans="1:5" x14ac:dyDescent="0.3">
      <c r="A11332">
        <v>66040003</v>
      </c>
      <c r="B11332" t="s">
        <v>645</v>
      </c>
      <c r="C11332" t="s">
        <v>8</v>
      </c>
      <c r="D11332" t="s">
        <v>2404</v>
      </c>
      <c r="E11332">
        <v>0</v>
      </c>
    </row>
    <row r="11333" spans="1:5" x14ac:dyDescent="0.3">
      <c r="A11333">
        <v>66040003</v>
      </c>
      <c r="B11333" t="s">
        <v>645</v>
      </c>
      <c r="C11333" t="s">
        <v>8</v>
      </c>
      <c r="D11333" t="s">
        <v>2405</v>
      </c>
      <c r="E11333">
        <v>0</v>
      </c>
    </row>
    <row r="11334" spans="1:5" x14ac:dyDescent="0.3">
      <c r="A11334">
        <v>66040003</v>
      </c>
      <c r="B11334" t="s">
        <v>645</v>
      </c>
      <c r="C11334" t="s">
        <v>8</v>
      </c>
      <c r="D11334" t="s">
        <v>2406</v>
      </c>
      <c r="E11334">
        <v>0</v>
      </c>
    </row>
    <row r="11335" spans="1:5" x14ac:dyDescent="0.3">
      <c r="A11335">
        <v>66040003</v>
      </c>
      <c r="B11335" t="s">
        <v>645</v>
      </c>
      <c r="C11335" t="s">
        <v>8</v>
      </c>
      <c r="D11335" t="s">
        <v>2407</v>
      </c>
      <c r="E11335">
        <v>0</v>
      </c>
    </row>
    <row r="11336" spans="1:5" x14ac:dyDescent="0.3">
      <c r="A11336">
        <v>66040003</v>
      </c>
      <c r="B11336" t="s">
        <v>645</v>
      </c>
      <c r="C11336" t="s">
        <v>8</v>
      </c>
      <c r="D11336" t="s">
        <v>2408</v>
      </c>
      <c r="E11336">
        <v>-3</v>
      </c>
    </row>
    <row r="11337" spans="1:5" x14ac:dyDescent="0.3">
      <c r="A11337">
        <v>66040003</v>
      </c>
      <c r="B11337" t="s">
        <v>645</v>
      </c>
      <c r="C11337" t="s">
        <v>8</v>
      </c>
      <c r="D11337" t="s">
        <v>2409</v>
      </c>
      <c r="E11337">
        <v>0</v>
      </c>
    </row>
    <row r="11338" spans="1:5" x14ac:dyDescent="0.3">
      <c r="A11338">
        <v>66040003</v>
      </c>
      <c r="B11338" t="s">
        <v>645</v>
      </c>
      <c r="C11338" t="s">
        <v>8</v>
      </c>
      <c r="D11338" t="s">
        <v>2410</v>
      </c>
      <c r="E11338">
        <v>0</v>
      </c>
    </row>
    <row r="11339" spans="1:5" x14ac:dyDescent="0.3">
      <c r="A11339">
        <v>66040003</v>
      </c>
      <c r="B11339" t="s">
        <v>645</v>
      </c>
      <c r="C11339" t="s">
        <v>8</v>
      </c>
      <c r="D11339" t="s">
        <v>2411</v>
      </c>
      <c r="E11339">
        <v>0</v>
      </c>
    </row>
    <row r="11340" spans="1:5" x14ac:dyDescent="0.3">
      <c r="A11340">
        <v>66040003</v>
      </c>
      <c r="B11340" t="s">
        <v>645</v>
      </c>
      <c r="C11340" t="s">
        <v>8</v>
      </c>
      <c r="D11340" t="s">
        <v>2412</v>
      </c>
      <c r="E11340">
        <v>0</v>
      </c>
    </row>
    <row r="11341" spans="1:5" x14ac:dyDescent="0.3">
      <c r="A11341">
        <v>66040003</v>
      </c>
      <c r="B11341" t="s">
        <v>645</v>
      </c>
      <c r="C11341" t="s">
        <v>8</v>
      </c>
      <c r="D11341" t="s">
        <v>2413</v>
      </c>
      <c r="E11341">
        <v>0</v>
      </c>
    </row>
    <row r="11342" spans="1:5" x14ac:dyDescent="0.3">
      <c r="A11342">
        <v>91100040</v>
      </c>
      <c r="B11342" t="s">
        <v>647</v>
      </c>
      <c r="C11342" t="s">
        <v>8</v>
      </c>
      <c r="D11342" t="s">
        <v>2378</v>
      </c>
      <c r="E11342">
        <v>0</v>
      </c>
    </row>
    <row r="11343" spans="1:5" x14ac:dyDescent="0.3">
      <c r="A11343">
        <v>91100040</v>
      </c>
      <c r="B11343" t="s">
        <v>647</v>
      </c>
      <c r="C11343" t="s">
        <v>8</v>
      </c>
      <c r="D11343" t="s">
        <v>2379</v>
      </c>
      <c r="E11343">
        <v>0</v>
      </c>
    </row>
    <row r="11344" spans="1:5" x14ac:dyDescent="0.3">
      <c r="A11344">
        <v>91100040</v>
      </c>
      <c r="B11344" t="s">
        <v>647</v>
      </c>
      <c r="C11344" t="s">
        <v>8</v>
      </c>
      <c r="D11344" t="s">
        <v>2380</v>
      </c>
      <c r="E11344">
        <v>0</v>
      </c>
    </row>
    <row r="11345" spans="1:5" x14ac:dyDescent="0.3">
      <c r="A11345">
        <v>91100040</v>
      </c>
      <c r="B11345" t="s">
        <v>647</v>
      </c>
      <c r="C11345" t="s">
        <v>8</v>
      </c>
      <c r="D11345" t="s">
        <v>2381</v>
      </c>
      <c r="E11345">
        <v>0</v>
      </c>
    </row>
    <row r="11346" spans="1:5" x14ac:dyDescent="0.3">
      <c r="A11346">
        <v>91100040</v>
      </c>
      <c r="B11346" t="s">
        <v>647</v>
      </c>
      <c r="C11346" t="s">
        <v>8</v>
      </c>
      <c r="D11346" t="s">
        <v>2382</v>
      </c>
      <c r="E11346">
        <v>0</v>
      </c>
    </row>
    <row r="11347" spans="1:5" x14ac:dyDescent="0.3">
      <c r="A11347">
        <v>91100040</v>
      </c>
      <c r="B11347" t="s">
        <v>647</v>
      </c>
      <c r="C11347" t="s">
        <v>8</v>
      </c>
      <c r="D11347" t="s">
        <v>2383</v>
      </c>
      <c r="E11347">
        <v>0</v>
      </c>
    </row>
    <row r="11348" spans="1:5" x14ac:dyDescent="0.3">
      <c r="A11348">
        <v>91100040</v>
      </c>
      <c r="B11348" t="s">
        <v>647</v>
      </c>
      <c r="C11348" t="s">
        <v>8</v>
      </c>
      <c r="D11348" t="s">
        <v>2384</v>
      </c>
      <c r="E11348">
        <v>0</v>
      </c>
    </row>
    <row r="11349" spans="1:5" x14ac:dyDescent="0.3">
      <c r="A11349">
        <v>91100040</v>
      </c>
      <c r="B11349" t="s">
        <v>647</v>
      </c>
      <c r="C11349" t="s">
        <v>8</v>
      </c>
      <c r="D11349" t="s">
        <v>2385</v>
      </c>
      <c r="E11349">
        <v>0</v>
      </c>
    </row>
    <row r="11350" spans="1:5" x14ac:dyDescent="0.3">
      <c r="A11350">
        <v>91100040</v>
      </c>
      <c r="B11350" t="s">
        <v>647</v>
      </c>
      <c r="C11350" t="s">
        <v>8</v>
      </c>
      <c r="D11350" t="s">
        <v>2386</v>
      </c>
      <c r="E11350">
        <v>0</v>
      </c>
    </row>
    <row r="11351" spans="1:5" x14ac:dyDescent="0.3">
      <c r="A11351">
        <v>91100040</v>
      </c>
      <c r="B11351" t="s">
        <v>647</v>
      </c>
      <c r="C11351" t="s">
        <v>8</v>
      </c>
      <c r="D11351" t="s">
        <v>2387</v>
      </c>
      <c r="E11351">
        <v>0</v>
      </c>
    </row>
    <row r="11352" spans="1:5" x14ac:dyDescent="0.3">
      <c r="A11352">
        <v>91100040</v>
      </c>
      <c r="B11352" t="s">
        <v>647</v>
      </c>
      <c r="C11352" t="s">
        <v>8</v>
      </c>
      <c r="D11352" t="s">
        <v>2388</v>
      </c>
      <c r="E11352">
        <v>0</v>
      </c>
    </row>
    <row r="11353" spans="1:5" x14ac:dyDescent="0.3">
      <c r="A11353">
        <v>91100040</v>
      </c>
      <c r="B11353" t="s">
        <v>647</v>
      </c>
      <c r="C11353" t="s">
        <v>8</v>
      </c>
      <c r="D11353" t="s">
        <v>2389</v>
      </c>
      <c r="E11353">
        <v>0</v>
      </c>
    </row>
    <row r="11354" spans="1:5" x14ac:dyDescent="0.3">
      <c r="A11354">
        <v>91100040</v>
      </c>
      <c r="B11354" t="s">
        <v>647</v>
      </c>
      <c r="C11354" t="s">
        <v>8</v>
      </c>
      <c r="D11354" t="s">
        <v>2390</v>
      </c>
      <c r="E11354">
        <v>0</v>
      </c>
    </row>
    <row r="11355" spans="1:5" x14ac:dyDescent="0.3">
      <c r="A11355">
        <v>91100040</v>
      </c>
      <c r="B11355" t="s">
        <v>647</v>
      </c>
      <c r="C11355" t="s">
        <v>8</v>
      </c>
      <c r="D11355" t="s">
        <v>2391</v>
      </c>
      <c r="E11355">
        <v>0</v>
      </c>
    </row>
    <row r="11356" spans="1:5" x14ac:dyDescent="0.3">
      <c r="A11356">
        <v>91100040</v>
      </c>
      <c r="B11356" t="s">
        <v>647</v>
      </c>
      <c r="C11356" t="s">
        <v>8</v>
      </c>
      <c r="D11356" t="s">
        <v>2392</v>
      </c>
      <c r="E11356">
        <v>0</v>
      </c>
    </row>
    <row r="11357" spans="1:5" x14ac:dyDescent="0.3">
      <c r="A11357">
        <v>91100040</v>
      </c>
      <c r="B11357" t="s">
        <v>647</v>
      </c>
      <c r="C11357" t="s">
        <v>8</v>
      </c>
      <c r="D11357" t="s">
        <v>2393</v>
      </c>
      <c r="E11357">
        <v>0</v>
      </c>
    </row>
    <row r="11358" spans="1:5" x14ac:dyDescent="0.3">
      <c r="A11358">
        <v>91100040</v>
      </c>
      <c r="B11358" t="s">
        <v>647</v>
      </c>
      <c r="C11358" t="s">
        <v>8</v>
      </c>
      <c r="D11358" t="s">
        <v>2394</v>
      </c>
      <c r="E11358">
        <v>0</v>
      </c>
    </row>
    <row r="11359" spans="1:5" x14ac:dyDescent="0.3">
      <c r="A11359">
        <v>91100040</v>
      </c>
      <c r="B11359" t="s">
        <v>647</v>
      </c>
      <c r="C11359" t="s">
        <v>8</v>
      </c>
      <c r="D11359" t="s">
        <v>2395</v>
      </c>
      <c r="E11359">
        <v>0</v>
      </c>
    </row>
    <row r="11360" spans="1:5" x14ac:dyDescent="0.3">
      <c r="A11360">
        <v>91100040</v>
      </c>
      <c r="B11360" t="s">
        <v>647</v>
      </c>
      <c r="C11360" t="s">
        <v>8</v>
      </c>
      <c r="D11360" t="s">
        <v>2396</v>
      </c>
      <c r="E11360">
        <v>0</v>
      </c>
    </row>
    <row r="11361" spans="1:5" x14ac:dyDescent="0.3">
      <c r="A11361">
        <v>91100040</v>
      </c>
      <c r="B11361" t="s">
        <v>647</v>
      </c>
      <c r="C11361" t="s">
        <v>8</v>
      </c>
      <c r="D11361" t="s">
        <v>2397</v>
      </c>
      <c r="E11361">
        <v>0</v>
      </c>
    </row>
    <row r="11362" spans="1:5" x14ac:dyDescent="0.3">
      <c r="A11362">
        <v>91100040</v>
      </c>
      <c r="B11362" t="s">
        <v>647</v>
      </c>
      <c r="C11362" t="s">
        <v>8</v>
      </c>
      <c r="D11362" t="s">
        <v>2398</v>
      </c>
      <c r="E11362">
        <v>0</v>
      </c>
    </row>
    <row r="11363" spans="1:5" x14ac:dyDescent="0.3">
      <c r="A11363">
        <v>91100040</v>
      </c>
      <c r="B11363" t="s">
        <v>647</v>
      </c>
      <c r="C11363" t="s">
        <v>8</v>
      </c>
      <c r="D11363" t="s">
        <v>2399</v>
      </c>
      <c r="E11363">
        <v>0</v>
      </c>
    </row>
    <row r="11364" spans="1:5" x14ac:dyDescent="0.3">
      <c r="A11364">
        <v>91100040</v>
      </c>
      <c r="B11364" t="s">
        <v>647</v>
      </c>
      <c r="C11364" t="s">
        <v>8</v>
      </c>
      <c r="D11364" t="s">
        <v>2400</v>
      </c>
      <c r="E11364">
        <v>0</v>
      </c>
    </row>
    <row r="11365" spans="1:5" x14ac:dyDescent="0.3">
      <c r="A11365">
        <v>91100040</v>
      </c>
      <c r="B11365" t="s">
        <v>647</v>
      </c>
      <c r="C11365" t="s">
        <v>8</v>
      </c>
      <c r="D11365" t="s">
        <v>2401</v>
      </c>
      <c r="E11365">
        <v>0</v>
      </c>
    </row>
    <row r="11366" spans="1:5" x14ac:dyDescent="0.3">
      <c r="A11366">
        <v>91100040</v>
      </c>
      <c r="B11366" t="s">
        <v>647</v>
      </c>
      <c r="C11366" t="s">
        <v>8</v>
      </c>
      <c r="D11366" t="s">
        <v>2402</v>
      </c>
      <c r="E11366">
        <v>0</v>
      </c>
    </row>
    <row r="11367" spans="1:5" x14ac:dyDescent="0.3">
      <c r="A11367">
        <v>91100040</v>
      </c>
      <c r="B11367" t="s">
        <v>647</v>
      </c>
      <c r="C11367" t="s">
        <v>8</v>
      </c>
      <c r="D11367" t="s">
        <v>2403</v>
      </c>
      <c r="E11367">
        <v>-2</v>
      </c>
    </row>
    <row r="11368" spans="1:5" x14ac:dyDescent="0.3">
      <c r="A11368">
        <v>91100040</v>
      </c>
      <c r="B11368" t="s">
        <v>647</v>
      </c>
      <c r="C11368" t="s">
        <v>8</v>
      </c>
      <c r="D11368" t="s">
        <v>2404</v>
      </c>
      <c r="E11368">
        <v>0</v>
      </c>
    </row>
    <row r="11369" spans="1:5" x14ac:dyDescent="0.3">
      <c r="A11369">
        <v>91100040</v>
      </c>
      <c r="B11369" t="s">
        <v>647</v>
      </c>
      <c r="C11369" t="s">
        <v>8</v>
      </c>
      <c r="D11369" t="s">
        <v>2405</v>
      </c>
      <c r="E11369">
        <v>0</v>
      </c>
    </row>
    <row r="11370" spans="1:5" x14ac:dyDescent="0.3">
      <c r="A11370">
        <v>91100040</v>
      </c>
      <c r="B11370" t="s">
        <v>647</v>
      </c>
      <c r="C11370" t="s">
        <v>8</v>
      </c>
      <c r="D11370" t="s">
        <v>2406</v>
      </c>
      <c r="E11370">
        <v>0</v>
      </c>
    </row>
    <row r="11371" spans="1:5" x14ac:dyDescent="0.3">
      <c r="A11371">
        <v>91100040</v>
      </c>
      <c r="B11371" t="s">
        <v>647</v>
      </c>
      <c r="C11371" t="s">
        <v>8</v>
      </c>
      <c r="D11371" t="s">
        <v>2407</v>
      </c>
      <c r="E11371">
        <v>0</v>
      </c>
    </row>
    <row r="11372" spans="1:5" x14ac:dyDescent="0.3">
      <c r="A11372">
        <v>91100040</v>
      </c>
      <c r="B11372" t="s">
        <v>647</v>
      </c>
      <c r="C11372" t="s">
        <v>8</v>
      </c>
      <c r="D11372" t="s">
        <v>2408</v>
      </c>
      <c r="E11372">
        <v>0</v>
      </c>
    </row>
    <row r="11373" spans="1:5" x14ac:dyDescent="0.3">
      <c r="A11373">
        <v>91100040</v>
      </c>
      <c r="B11373" t="s">
        <v>647</v>
      </c>
      <c r="C11373" t="s">
        <v>8</v>
      </c>
      <c r="D11373" t="s">
        <v>2409</v>
      </c>
      <c r="E11373">
        <v>0</v>
      </c>
    </row>
    <row r="11374" spans="1:5" x14ac:dyDescent="0.3">
      <c r="A11374">
        <v>91100040</v>
      </c>
      <c r="B11374" t="s">
        <v>647</v>
      </c>
      <c r="C11374" t="s">
        <v>8</v>
      </c>
      <c r="D11374" t="s">
        <v>2410</v>
      </c>
      <c r="E11374">
        <v>0</v>
      </c>
    </row>
    <row r="11375" spans="1:5" x14ac:dyDescent="0.3">
      <c r="A11375">
        <v>91100040</v>
      </c>
      <c r="B11375" t="s">
        <v>647</v>
      </c>
      <c r="C11375" t="s">
        <v>8</v>
      </c>
      <c r="D11375" t="s">
        <v>2411</v>
      </c>
      <c r="E11375">
        <v>0</v>
      </c>
    </row>
    <row r="11376" spans="1:5" x14ac:dyDescent="0.3">
      <c r="A11376">
        <v>91100040</v>
      </c>
      <c r="B11376" t="s">
        <v>647</v>
      </c>
      <c r="C11376" t="s">
        <v>8</v>
      </c>
      <c r="D11376" t="s">
        <v>2412</v>
      </c>
      <c r="E11376">
        <v>0</v>
      </c>
    </row>
    <row r="11377" spans="1:5" x14ac:dyDescent="0.3">
      <c r="A11377">
        <v>91100040</v>
      </c>
      <c r="B11377" t="s">
        <v>647</v>
      </c>
      <c r="C11377" t="s">
        <v>8</v>
      </c>
      <c r="D11377" t="s">
        <v>2413</v>
      </c>
      <c r="E11377">
        <v>0</v>
      </c>
    </row>
    <row r="11378" spans="1:5" x14ac:dyDescent="0.3">
      <c r="A11378">
        <v>72170005</v>
      </c>
      <c r="B11378" t="s">
        <v>649</v>
      </c>
      <c r="C11378" t="s">
        <v>8</v>
      </c>
      <c r="D11378" t="s">
        <v>2378</v>
      </c>
      <c r="E11378">
        <v>0</v>
      </c>
    </row>
    <row r="11379" spans="1:5" x14ac:dyDescent="0.3">
      <c r="A11379">
        <v>72170005</v>
      </c>
      <c r="B11379" t="s">
        <v>649</v>
      </c>
      <c r="C11379" t="s">
        <v>8</v>
      </c>
      <c r="D11379" t="s">
        <v>2379</v>
      </c>
      <c r="E11379">
        <v>0</v>
      </c>
    </row>
    <row r="11380" spans="1:5" x14ac:dyDescent="0.3">
      <c r="A11380">
        <v>72170005</v>
      </c>
      <c r="B11380" t="s">
        <v>649</v>
      </c>
      <c r="C11380" t="s">
        <v>8</v>
      </c>
      <c r="D11380" t="s">
        <v>2380</v>
      </c>
      <c r="E11380">
        <v>-1</v>
      </c>
    </row>
    <row r="11381" spans="1:5" x14ac:dyDescent="0.3">
      <c r="A11381">
        <v>72170005</v>
      </c>
      <c r="B11381" t="s">
        <v>649</v>
      </c>
      <c r="C11381" t="s">
        <v>8</v>
      </c>
      <c r="D11381" t="s">
        <v>2381</v>
      </c>
      <c r="E11381">
        <v>-1</v>
      </c>
    </row>
    <row r="11382" spans="1:5" x14ac:dyDescent="0.3">
      <c r="A11382">
        <v>72170005</v>
      </c>
      <c r="B11382" t="s">
        <v>649</v>
      </c>
      <c r="C11382" t="s">
        <v>8</v>
      </c>
      <c r="D11382" t="s">
        <v>2382</v>
      </c>
      <c r="E11382">
        <v>-2</v>
      </c>
    </row>
    <row r="11383" spans="1:5" x14ac:dyDescent="0.3">
      <c r="A11383">
        <v>72170005</v>
      </c>
      <c r="B11383" t="s">
        <v>649</v>
      </c>
      <c r="C11383" t="s">
        <v>8</v>
      </c>
      <c r="D11383" t="s">
        <v>2383</v>
      </c>
      <c r="E11383">
        <v>-1</v>
      </c>
    </row>
    <row r="11384" spans="1:5" x14ac:dyDescent="0.3">
      <c r="A11384">
        <v>72170005</v>
      </c>
      <c r="B11384" t="s">
        <v>649</v>
      </c>
      <c r="C11384" t="s">
        <v>8</v>
      </c>
      <c r="D11384" t="s">
        <v>2384</v>
      </c>
      <c r="E11384">
        <v>0</v>
      </c>
    </row>
    <row r="11385" spans="1:5" x14ac:dyDescent="0.3">
      <c r="A11385">
        <v>72170005</v>
      </c>
      <c r="B11385" t="s">
        <v>649</v>
      </c>
      <c r="C11385" t="s">
        <v>8</v>
      </c>
      <c r="D11385" t="s">
        <v>2385</v>
      </c>
      <c r="E11385">
        <v>0</v>
      </c>
    </row>
    <row r="11386" spans="1:5" x14ac:dyDescent="0.3">
      <c r="A11386">
        <v>72170005</v>
      </c>
      <c r="B11386" t="s">
        <v>649</v>
      </c>
      <c r="C11386" t="s">
        <v>8</v>
      </c>
      <c r="D11386" t="s">
        <v>2386</v>
      </c>
      <c r="E11386">
        <v>-1</v>
      </c>
    </row>
    <row r="11387" spans="1:5" x14ac:dyDescent="0.3">
      <c r="A11387">
        <v>72170005</v>
      </c>
      <c r="B11387" t="s">
        <v>649</v>
      </c>
      <c r="C11387" t="s">
        <v>8</v>
      </c>
      <c r="D11387" t="s">
        <v>2387</v>
      </c>
      <c r="E11387">
        <v>0</v>
      </c>
    </row>
    <row r="11388" spans="1:5" x14ac:dyDescent="0.3">
      <c r="A11388">
        <v>72170005</v>
      </c>
      <c r="B11388" t="s">
        <v>649</v>
      </c>
      <c r="C11388" t="s">
        <v>8</v>
      </c>
      <c r="D11388" t="s">
        <v>2388</v>
      </c>
      <c r="E11388">
        <v>0</v>
      </c>
    </row>
    <row r="11389" spans="1:5" x14ac:dyDescent="0.3">
      <c r="A11389">
        <v>72170005</v>
      </c>
      <c r="B11389" t="s">
        <v>649</v>
      </c>
      <c r="C11389" t="s">
        <v>8</v>
      </c>
      <c r="D11389" t="s">
        <v>2389</v>
      </c>
      <c r="E11389">
        <v>-1</v>
      </c>
    </row>
    <row r="11390" spans="1:5" x14ac:dyDescent="0.3">
      <c r="A11390">
        <v>72170005</v>
      </c>
      <c r="B11390" t="s">
        <v>649</v>
      </c>
      <c r="C11390" t="s">
        <v>8</v>
      </c>
      <c r="D11390" t="s">
        <v>2390</v>
      </c>
      <c r="E11390">
        <v>0</v>
      </c>
    </row>
    <row r="11391" spans="1:5" x14ac:dyDescent="0.3">
      <c r="A11391">
        <v>72170005</v>
      </c>
      <c r="B11391" t="s">
        <v>649</v>
      </c>
      <c r="C11391" t="s">
        <v>8</v>
      </c>
      <c r="D11391" t="s">
        <v>2391</v>
      </c>
      <c r="E11391">
        <v>0</v>
      </c>
    </row>
    <row r="11392" spans="1:5" x14ac:dyDescent="0.3">
      <c r="A11392">
        <v>72170005</v>
      </c>
      <c r="B11392" t="s">
        <v>649</v>
      </c>
      <c r="C11392" t="s">
        <v>8</v>
      </c>
      <c r="D11392" t="s">
        <v>2392</v>
      </c>
      <c r="E11392">
        <v>0</v>
      </c>
    </row>
    <row r="11393" spans="1:5" x14ac:dyDescent="0.3">
      <c r="A11393">
        <v>72170005</v>
      </c>
      <c r="B11393" t="s">
        <v>649</v>
      </c>
      <c r="C11393" t="s">
        <v>8</v>
      </c>
      <c r="D11393" t="s">
        <v>2393</v>
      </c>
      <c r="E11393">
        <v>0</v>
      </c>
    </row>
    <row r="11394" spans="1:5" x14ac:dyDescent="0.3">
      <c r="A11394">
        <v>72170005</v>
      </c>
      <c r="B11394" t="s">
        <v>649</v>
      </c>
      <c r="C11394" t="s">
        <v>8</v>
      </c>
      <c r="D11394" t="s">
        <v>2394</v>
      </c>
      <c r="E11394">
        <v>-1</v>
      </c>
    </row>
    <row r="11395" spans="1:5" x14ac:dyDescent="0.3">
      <c r="A11395">
        <v>72170005</v>
      </c>
      <c r="B11395" t="s">
        <v>649</v>
      </c>
      <c r="C11395" t="s">
        <v>8</v>
      </c>
      <c r="D11395" t="s">
        <v>2395</v>
      </c>
      <c r="E11395">
        <v>-1</v>
      </c>
    </row>
    <row r="11396" spans="1:5" x14ac:dyDescent="0.3">
      <c r="A11396">
        <v>72170005</v>
      </c>
      <c r="B11396" t="s">
        <v>649</v>
      </c>
      <c r="C11396" t="s">
        <v>8</v>
      </c>
      <c r="D11396" t="s">
        <v>2396</v>
      </c>
      <c r="E11396">
        <v>0</v>
      </c>
    </row>
    <row r="11397" spans="1:5" x14ac:dyDescent="0.3">
      <c r="A11397">
        <v>72170005</v>
      </c>
      <c r="B11397" t="s">
        <v>649</v>
      </c>
      <c r="C11397" t="s">
        <v>8</v>
      </c>
      <c r="D11397" t="s">
        <v>2397</v>
      </c>
      <c r="E11397">
        <v>0</v>
      </c>
    </row>
    <row r="11398" spans="1:5" x14ac:dyDescent="0.3">
      <c r="A11398">
        <v>72170005</v>
      </c>
      <c r="B11398" t="s">
        <v>649</v>
      </c>
      <c r="C11398" t="s">
        <v>8</v>
      </c>
      <c r="D11398" t="s">
        <v>2398</v>
      </c>
      <c r="E11398">
        <v>-1</v>
      </c>
    </row>
    <row r="11399" spans="1:5" x14ac:dyDescent="0.3">
      <c r="A11399">
        <v>72170005</v>
      </c>
      <c r="B11399" t="s">
        <v>649</v>
      </c>
      <c r="C11399" t="s">
        <v>8</v>
      </c>
      <c r="D11399" t="s">
        <v>2399</v>
      </c>
      <c r="E11399">
        <v>0</v>
      </c>
    </row>
    <row r="11400" spans="1:5" x14ac:dyDescent="0.3">
      <c r="A11400">
        <v>72170005</v>
      </c>
      <c r="B11400" t="s">
        <v>649</v>
      </c>
      <c r="C11400" t="s">
        <v>8</v>
      </c>
      <c r="D11400" t="s">
        <v>2400</v>
      </c>
      <c r="E11400">
        <v>-1</v>
      </c>
    </row>
    <row r="11401" spans="1:5" x14ac:dyDescent="0.3">
      <c r="A11401">
        <v>72170005</v>
      </c>
      <c r="B11401" t="s">
        <v>649</v>
      </c>
      <c r="C11401" t="s">
        <v>8</v>
      </c>
      <c r="D11401" t="s">
        <v>2401</v>
      </c>
      <c r="E11401">
        <v>-1</v>
      </c>
    </row>
    <row r="11402" spans="1:5" x14ac:dyDescent="0.3">
      <c r="A11402">
        <v>72170005</v>
      </c>
      <c r="B11402" t="s">
        <v>649</v>
      </c>
      <c r="C11402" t="s">
        <v>8</v>
      </c>
      <c r="D11402" t="s">
        <v>2402</v>
      </c>
      <c r="E11402">
        <v>0</v>
      </c>
    </row>
    <row r="11403" spans="1:5" x14ac:dyDescent="0.3">
      <c r="A11403">
        <v>72170005</v>
      </c>
      <c r="B11403" t="s">
        <v>649</v>
      </c>
      <c r="C11403" t="s">
        <v>8</v>
      </c>
      <c r="D11403" t="s">
        <v>2403</v>
      </c>
      <c r="E11403">
        <v>0</v>
      </c>
    </row>
    <row r="11404" spans="1:5" x14ac:dyDescent="0.3">
      <c r="A11404">
        <v>72170005</v>
      </c>
      <c r="B11404" t="s">
        <v>649</v>
      </c>
      <c r="C11404" t="s">
        <v>8</v>
      </c>
      <c r="D11404" t="s">
        <v>2404</v>
      </c>
      <c r="E11404">
        <v>0</v>
      </c>
    </row>
    <row r="11405" spans="1:5" x14ac:dyDescent="0.3">
      <c r="A11405">
        <v>72170005</v>
      </c>
      <c r="B11405" t="s">
        <v>649</v>
      </c>
      <c r="C11405" t="s">
        <v>8</v>
      </c>
      <c r="D11405" t="s">
        <v>2405</v>
      </c>
      <c r="E11405">
        <v>-1</v>
      </c>
    </row>
    <row r="11406" spans="1:5" x14ac:dyDescent="0.3">
      <c r="A11406">
        <v>72170005</v>
      </c>
      <c r="B11406" t="s">
        <v>649</v>
      </c>
      <c r="C11406" t="s">
        <v>8</v>
      </c>
      <c r="D11406" t="s">
        <v>2406</v>
      </c>
      <c r="E11406">
        <v>0</v>
      </c>
    </row>
    <row r="11407" spans="1:5" x14ac:dyDescent="0.3">
      <c r="A11407">
        <v>72170005</v>
      </c>
      <c r="B11407" t="s">
        <v>649</v>
      </c>
      <c r="C11407" t="s">
        <v>8</v>
      </c>
      <c r="D11407" t="s">
        <v>2407</v>
      </c>
      <c r="E11407">
        <v>0</v>
      </c>
    </row>
    <row r="11408" spans="1:5" x14ac:dyDescent="0.3">
      <c r="A11408">
        <v>72170005</v>
      </c>
      <c r="B11408" t="s">
        <v>649</v>
      </c>
      <c r="C11408" t="s">
        <v>8</v>
      </c>
      <c r="D11408" t="s">
        <v>2408</v>
      </c>
      <c r="E11408">
        <v>0</v>
      </c>
    </row>
    <row r="11409" spans="1:5" x14ac:dyDescent="0.3">
      <c r="A11409">
        <v>72170005</v>
      </c>
      <c r="B11409" t="s">
        <v>649</v>
      </c>
      <c r="C11409" t="s">
        <v>8</v>
      </c>
      <c r="D11409" t="s">
        <v>2409</v>
      </c>
      <c r="E11409">
        <v>0</v>
      </c>
    </row>
    <row r="11410" spans="1:5" x14ac:dyDescent="0.3">
      <c r="A11410">
        <v>72170005</v>
      </c>
      <c r="B11410" t="s">
        <v>649</v>
      </c>
      <c r="C11410" t="s">
        <v>8</v>
      </c>
      <c r="D11410" t="s">
        <v>2410</v>
      </c>
      <c r="E11410">
        <v>0</v>
      </c>
    </row>
    <row r="11411" spans="1:5" x14ac:dyDescent="0.3">
      <c r="A11411">
        <v>72170005</v>
      </c>
      <c r="B11411" t="s">
        <v>649</v>
      </c>
      <c r="C11411" t="s">
        <v>8</v>
      </c>
      <c r="D11411" t="s">
        <v>2411</v>
      </c>
      <c r="E11411">
        <v>-2</v>
      </c>
    </row>
    <row r="11412" spans="1:5" x14ac:dyDescent="0.3">
      <c r="A11412">
        <v>72170005</v>
      </c>
      <c r="B11412" t="s">
        <v>649</v>
      </c>
      <c r="C11412" t="s">
        <v>8</v>
      </c>
      <c r="D11412" t="s">
        <v>2412</v>
      </c>
      <c r="E11412">
        <v>0</v>
      </c>
    </row>
    <row r="11413" spans="1:5" x14ac:dyDescent="0.3">
      <c r="A11413">
        <v>72170005</v>
      </c>
      <c r="B11413" t="s">
        <v>649</v>
      </c>
      <c r="C11413" t="s">
        <v>8</v>
      </c>
      <c r="D11413" t="s">
        <v>2413</v>
      </c>
      <c r="E11413">
        <v>0</v>
      </c>
    </row>
    <row r="11414" spans="1:5" x14ac:dyDescent="0.3">
      <c r="A11414">
        <v>72170004</v>
      </c>
      <c r="B11414" t="s">
        <v>651</v>
      </c>
      <c r="C11414" t="s">
        <v>8</v>
      </c>
      <c r="D11414" t="s">
        <v>2378</v>
      </c>
      <c r="E11414">
        <v>0</v>
      </c>
    </row>
    <row r="11415" spans="1:5" x14ac:dyDescent="0.3">
      <c r="A11415">
        <v>72170004</v>
      </c>
      <c r="B11415" t="s">
        <v>651</v>
      </c>
      <c r="C11415" t="s">
        <v>8</v>
      </c>
      <c r="D11415" t="s">
        <v>2379</v>
      </c>
      <c r="E11415">
        <v>0</v>
      </c>
    </row>
    <row r="11416" spans="1:5" x14ac:dyDescent="0.3">
      <c r="A11416">
        <v>72170004</v>
      </c>
      <c r="B11416" t="s">
        <v>651</v>
      </c>
      <c r="C11416" t="s">
        <v>8</v>
      </c>
      <c r="D11416" t="s">
        <v>2380</v>
      </c>
      <c r="E11416">
        <v>-1</v>
      </c>
    </row>
    <row r="11417" spans="1:5" x14ac:dyDescent="0.3">
      <c r="A11417">
        <v>72170004</v>
      </c>
      <c r="B11417" t="s">
        <v>651</v>
      </c>
      <c r="C11417" t="s">
        <v>8</v>
      </c>
      <c r="D11417" t="s">
        <v>2381</v>
      </c>
      <c r="E11417">
        <v>-1</v>
      </c>
    </row>
    <row r="11418" spans="1:5" x14ac:dyDescent="0.3">
      <c r="A11418">
        <v>72170004</v>
      </c>
      <c r="B11418" t="s">
        <v>651</v>
      </c>
      <c r="C11418" t="s">
        <v>8</v>
      </c>
      <c r="D11418" t="s">
        <v>2382</v>
      </c>
      <c r="E11418">
        <v>-2</v>
      </c>
    </row>
    <row r="11419" spans="1:5" x14ac:dyDescent="0.3">
      <c r="A11419">
        <v>72170004</v>
      </c>
      <c r="B11419" t="s">
        <v>651</v>
      </c>
      <c r="C11419" t="s">
        <v>8</v>
      </c>
      <c r="D11419" t="s">
        <v>2383</v>
      </c>
      <c r="E11419">
        <v>-1</v>
      </c>
    </row>
    <row r="11420" spans="1:5" x14ac:dyDescent="0.3">
      <c r="A11420">
        <v>72170004</v>
      </c>
      <c r="B11420" t="s">
        <v>651</v>
      </c>
      <c r="C11420" t="s">
        <v>8</v>
      </c>
      <c r="D11420" t="s">
        <v>2384</v>
      </c>
      <c r="E11420">
        <v>0</v>
      </c>
    </row>
    <row r="11421" spans="1:5" x14ac:dyDescent="0.3">
      <c r="A11421">
        <v>72170004</v>
      </c>
      <c r="B11421" t="s">
        <v>651</v>
      </c>
      <c r="C11421" t="s">
        <v>8</v>
      </c>
      <c r="D11421" t="s">
        <v>2385</v>
      </c>
      <c r="E11421">
        <v>0</v>
      </c>
    </row>
    <row r="11422" spans="1:5" x14ac:dyDescent="0.3">
      <c r="A11422">
        <v>72170004</v>
      </c>
      <c r="B11422" t="s">
        <v>651</v>
      </c>
      <c r="C11422" t="s">
        <v>8</v>
      </c>
      <c r="D11422" t="s">
        <v>2386</v>
      </c>
      <c r="E11422">
        <v>-1</v>
      </c>
    </row>
    <row r="11423" spans="1:5" x14ac:dyDescent="0.3">
      <c r="A11423">
        <v>72170004</v>
      </c>
      <c r="B11423" t="s">
        <v>651</v>
      </c>
      <c r="C11423" t="s">
        <v>8</v>
      </c>
      <c r="D11423" t="s">
        <v>2387</v>
      </c>
      <c r="E11423">
        <v>-1</v>
      </c>
    </row>
    <row r="11424" spans="1:5" x14ac:dyDescent="0.3">
      <c r="A11424">
        <v>72170004</v>
      </c>
      <c r="B11424" t="s">
        <v>651</v>
      </c>
      <c r="C11424" t="s">
        <v>8</v>
      </c>
      <c r="D11424" t="s">
        <v>2388</v>
      </c>
      <c r="E11424">
        <v>0</v>
      </c>
    </row>
    <row r="11425" spans="1:5" x14ac:dyDescent="0.3">
      <c r="A11425">
        <v>72170004</v>
      </c>
      <c r="B11425" t="s">
        <v>651</v>
      </c>
      <c r="C11425" t="s">
        <v>8</v>
      </c>
      <c r="D11425" t="s">
        <v>2389</v>
      </c>
      <c r="E11425">
        <v>-1</v>
      </c>
    </row>
    <row r="11426" spans="1:5" x14ac:dyDescent="0.3">
      <c r="A11426">
        <v>72170004</v>
      </c>
      <c r="B11426" t="s">
        <v>651</v>
      </c>
      <c r="C11426" t="s">
        <v>8</v>
      </c>
      <c r="D11426" t="s">
        <v>2390</v>
      </c>
      <c r="E11426">
        <v>-1</v>
      </c>
    </row>
    <row r="11427" spans="1:5" x14ac:dyDescent="0.3">
      <c r="A11427">
        <v>72170004</v>
      </c>
      <c r="B11427" t="s">
        <v>651</v>
      </c>
      <c r="C11427" t="s">
        <v>8</v>
      </c>
      <c r="D11427" t="s">
        <v>2391</v>
      </c>
      <c r="E11427">
        <v>0</v>
      </c>
    </row>
    <row r="11428" spans="1:5" x14ac:dyDescent="0.3">
      <c r="A11428">
        <v>72170004</v>
      </c>
      <c r="B11428" t="s">
        <v>651</v>
      </c>
      <c r="C11428" t="s">
        <v>8</v>
      </c>
      <c r="D11428" t="s">
        <v>2392</v>
      </c>
      <c r="E11428">
        <v>0</v>
      </c>
    </row>
    <row r="11429" spans="1:5" x14ac:dyDescent="0.3">
      <c r="A11429">
        <v>72170004</v>
      </c>
      <c r="B11429" t="s">
        <v>651</v>
      </c>
      <c r="C11429" t="s">
        <v>8</v>
      </c>
      <c r="D11429" t="s">
        <v>2393</v>
      </c>
      <c r="E11429">
        <v>0</v>
      </c>
    </row>
    <row r="11430" spans="1:5" x14ac:dyDescent="0.3">
      <c r="A11430">
        <v>72170004</v>
      </c>
      <c r="B11430" t="s">
        <v>651</v>
      </c>
      <c r="C11430" t="s">
        <v>8</v>
      </c>
      <c r="D11430" t="s">
        <v>2394</v>
      </c>
      <c r="E11430">
        <v>-1</v>
      </c>
    </row>
    <row r="11431" spans="1:5" x14ac:dyDescent="0.3">
      <c r="A11431">
        <v>72170004</v>
      </c>
      <c r="B11431" t="s">
        <v>651</v>
      </c>
      <c r="C11431" t="s">
        <v>8</v>
      </c>
      <c r="D11431" t="s">
        <v>2395</v>
      </c>
      <c r="E11431">
        <v>-1</v>
      </c>
    </row>
    <row r="11432" spans="1:5" x14ac:dyDescent="0.3">
      <c r="A11432">
        <v>72170004</v>
      </c>
      <c r="B11432" t="s">
        <v>651</v>
      </c>
      <c r="C11432" t="s">
        <v>8</v>
      </c>
      <c r="D11432" t="s">
        <v>2396</v>
      </c>
      <c r="E11432">
        <v>0</v>
      </c>
    </row>
    <row r="11433" spans="1:5" x14ac:dyDescent="0.3">
      <c r="A11433">
        <v>72170004</v>
      </c>
      <c r="B11433" t="s">
        <v>651</v>
      </c>
      <c r="C11433" t="s">
        <v>8</v>
      </c>
      <c r="D11433" t="s">
        <v>2397</v>
      </c>
      <c r="E11433">
        <v>0</v>
      </c>
    </row>
    <row r="11434" spans="1:5" x14ac:dyDescent="0.3">
      <c r="A11434">
        <v>72170004</v>
      </c>
      <c r="B11434" t="s">
        <v>651</v>
      </c>
      <c r="C11434" t="s">
        <v>8</v>
      </c>
      <c r="D11434" t="s">
        <v>2398</v>
      </c>
      <c r="E11434">
        <v>-1</v>
      </c>
    </row>
    <row r="11435" spans="1:5" x14ac:dyDescent="0.3">
      <c r="A11435">
        <v>72170004</v>
      </c>
      <c r="B11435" t="s">
        <v>651</v>
      </c>
      <c r="C11435" t="s">
        <v>8</v>
      </c>
      <c r="D11435" t="s">
        <v>2399</v>
      </c>
      <c r="E11435">
        <v>0</v>
      </c>
    </row>
    <row r="11436" spans="1:5" x14ac:dyDescent="0.3">
      <c r="A11436">
        <v>72170004</v>
      </c>
      <c r="B11436" t="s">
        <v>651</v>
      </c>
      <c r="C11436" t="s">
        <v>8</v>
      </c>
      <c r="D11436" t="s">
        <v>2400</v>
      </c>
      <c r="E11436">
        <v>-1</v>
      </c>
    </row>
    <row r="11437" spans="1:5" x14ac:dyDescent="0.3">
      <c r="A11437">
        <v>72170004</v>
      </c>
      <c r="B11437" t="s">
        <v>651</v>
      </c>
      <c r="C11437" t="s">
        <v>8</v>
      </c>
      <c r="D11437" t="s">
        <v>2401</v>
      </c>
      <c r="E11437">
        <v>-1</v>
      </c>
    </row>
    <row r="11438" spans="1:5" x14ac:dyDescent="0.3">
      <c r="A11438">
        <v>72170004</v>
      </c>
      <c r="B11438" t="s">
        <v>651</v>
      </c>
      <c r="C11438" t="s">
        <v>8</v>
      </c>
      <c r="D11438" t="s">
        <v>2402</v>
      </c>
      <c r="E11438">
        <v>0</v>
      </c>
    </row>
    <row r="11439" spans="1:5" x14ac:dyDescent="0.3">
      <c r="A11439">
        <v>72170004</v>
      </c>
      <c r="B11439" t="s">
        <v>651</v>
      </c>
      <c r="C11439" t="s">
        <v>8</v>
      </c>
      <c r="D11439" t="s">
        <v>2403</v>
      </c>
      <c r="E11439">
        <v>0</v>
      </c>
    </row>
    <row r="11440" spans="1:5" x14ac:dyDescent="0.3">
      <c r="A11440">
        <v>72170004</v>
      </c>
      <c r="B11440" t="s">
        <v>651</v>
      </c>
      <c r="C11440" t="s">
        <v>8</v>
      </c>
      <c r="D11440" t="s">
        <v>2404</v>
      </c>
      <c r="E11440">
        <v>0</v>
      </c>
    </row>
    <row r="11441" spans="1:5" x14ac:dyDescent="0.3">
      <c r="A11441">
        <v>72170004</v>
      </c>
      <c r="B11441" t="s">
        <v>651</v>
      </c>
      <c r="C11441" t="s">
        <v>8</v>
      </c>
      <c r="D11441" t="s">
        <v>2405</v>
      </c>
      <c r="E11441">
        <v>-1</v>
      </c>
    </row>
    <row r="11442" spans="1:5" x14ac:dyDescent="0.3">
      <c r="A11442">
        <v>72170004</v>
      </c>
      <c r="B11442" t="s">
        <v>651</v>
      </c>
      <c r="C11442" t="s">
        <v>8</v>
      </c>
      <c r="D11442" t="s">
        <v>2406</v>
      </c>
      <c r="E11442">
        <v>0</v>
      </c>
    </row>
    <row r="11443" spans="1:5" x14ac:dyDescent="0.3">
      <c r="A11443">
        <v>72170004</v>
      </c>
      <c r="B11443" t="s">
        <v>651</v>
      </c>
      <c r="C11443" t="s">
        <v>8</v>
      </c>
      <c r="D11443" t="s">
        <v>2407</v>
      </c>
      <c r="E11443">
        <v>0</v>
      </c>
    </row>
    <row r="11444" spans="1:5" x14ac:dyDescent="0.3">
      <c r="A11444">
        <v>72170004</v>
      </c>
      <c r="B11444" t="s">
        <v>651</v>
      </c>
      <c r="C11444" t="s">
        <v>8</v>
      </c>
      <c r="D11444" t="s">
        <v>2408</v>
      </c>
      <c r="E11444">
        <v>0</v>
      </c>
    </row>
    <row r="11445" spans="1:5" x14ac:dyDescent="0.3">
      <c r="A11445">
        <v>72170004</v>
      </c>
      <c r="B11445" t="s">
        <v>651</v>
      </c>
      <c r="C11445" t="s">
        <v>8</v>
      </c>
      <c r="D11445" t="s">
        <v>2409</v>
      </c>
      <c r="E11445">
        <v>0</v>
      </c>
    </row>
    <row r="11446" spans="1:5" x14ac:dyDescent="0.3">
      <c r="A11446">
        <v>72170004</v>
      </c>
      <c r="B11446" t="s">
        <v>651</v>
      </c>
      <c r="C11446" t="s">
        <v>8</v>
      </c>
      <c r="D11446" t="s">
        <v>2410</v>
      </c>
      <c r="E11446">
        <v>0</v>
      </c>
    </row>
    <row r="11447" spans="1:5" x14ac:dyDescent="0.3">
      <c r="A11447">
        <v>72170004</v>
      </c>
      <c r="B11447" t="s">
        <v>651</v>
      </c>
      <c r="C11447" t="s">
        <v>8</v>
      </c>
      <c r="D11447" t="s">
        <v>2411</v>
      </c>
      <c r="E11447">
        <v>-2</v>
      </c>
    </row>
    <row r="11448" spans="1:5" x14ac:dyDescent="0.3">
      <c r="A11448">
        <v>72170004</v>
      </c>
      <c r="B11448" t="s">
        <v>651</v>
      </c>
      <c r="C11448" t="s">
        <v>8</v>
      </c>
      <c r="D11448" t="s">
        <v>2412</v>
      </c>
      <c r="E11448">
        <v>0</v>
      </c>
    </row>
    <row r="11449" spans="1:5" x14ac:dyDescent="0.3">
      <c r="A11449">
        <v>72170004</v>
      </c>
      <c r="B11449" t="s">
        <v>651</v>
      </c>
      <c r="C11449" t="s">
        <v>8</v>
      </c>
      <c r="D11449" t="s">
        <v>2413</v>
      </c>
      <c r="E11449">
        <v>0</v>
      </c>
    </row>
    <row r="11450" spans="1:5" x14ac:dyDescent="0.3">
      <c r="A11450">
        <v>72170011</v>
      </c>
      <c r="B11450" t="s">
        <v>653</v>
      </c>
      <c r="C11450" t="s">
        <v>8</v>
      </c>
      <c r="D11450" t="s">
        <v>2378</v>
      </c>
      <c r="E11450">
        <v>0</v>
      </c>
    </row>
    <row r="11451" spans="1:5" x14ac:dyDescent="0.3">
      <c r="A11451">
        <v>72170011</v>
      </c>
      <c r="B11451" t="s">
        <v>653</v>
      </c>
      <c r="C11451" t="s">
        <v>8</v>
      </c>
      <c r="D11451" t="s">
        <v>2379</v>
      </c>
      <c r="E11451">
        <v>0</v>
      </c>
    </row>
    <row r="11452" spans="1:5" x14ac:dyDescent="0.3">
      <c r="A11452">
        <v>72170011</v>
      </c>
      <c r="B11452" t="s">
        <v>653</v>
      </c>
      <c r="C11452" t="s">
        <v>8</v>
      </c>
      <c r="D11452" t="s">
        <v>2380</v>
      </c>
      <c r="E11452">
        <v>-1</v>
      </c>
    </row>
    <row r="11453" spans="1:5" x14ac:dyDescent="0.3">
      <c r="A11453">
        <v>72170011</v>
      </c>
      <c r="B11453" t="s">
        <v>653</v>
      </c>
      <c r="C11453" t="s">
        <v>8</v>
      </c>
      <c r="D11453" t="s">
        <v>2381</v>
      </c>
      <c r="E11453">
        <v>0</v>
      </c>
    </row>
    <row r="11454" spans="1:5" x14ac:dyDescent="0.3">
      <c r="A11454">
        <v>72170011</v>
      </c>
      <c r="B11454" t="s">
        <v>653</v>
      </c>
      <c r="C11454" t="s">
        <v>8</v>
      </c>
      <c r="D11454" t="s">
        <v>2382</v>
      </c>
      <c r="E11454">
        <v>0</v>
      </c>
    </row>
    <row r="11455" spans="1:5" x14ac:dyDescent="0.3">
      <c r="A11455">
        <v>72170011</v>
      </c>
      <c r="B11455" t="s">
        <v>653</v>
      </c>
      <c r="C11455" t="s">
        <v>8</v>
      </c>
      <c r="D11455" t="s">
        <v>2383</v>
      </c>
      <c r="E11455">
        <v>0</v>
      </c>
    </row>
    <row r="11456" spans="1:5" x14ac:dyDescent="0.3">
      <c r="A11456">
        <v>72170011</v>
      </c>
      <c r="B11456" t="s">
        <v>653</v>
      </c>
      <c r="C11456" t="s">
        <v>8</v>
      </c>
      <c r="D11456" t="s">
        <v>2384</v>
      </c>
      <c r="E11456">
        <v>0</v>
      </c>
    </row>
    <row r="11457" spans="1:5" x14ac:dyDescent="0.3">
      <c r="A11457">
        <v>72170011</v>
      </c>
      <c r="B11457" t="s">
        <v>653</v>
      </c>
      <c r="C11457" t="s">
        <v>8</v>
      </c>
      <c r="D11457" t="s">
        <v>2385</v>
      </c>
      <c r="E11457">
        <v>0</v>
      </c>
    </row>
    <row r="11458" spans="1:5" x14ac:dyDescent="0.3">
      <c r="A11458">
        <v>72170011</v>
      </c>
      <c r="B11458" t="s">
        <v>653</v>
      </c>
      <c r="C11458" t="s">
        <v>8</v>
      </c>
      <c r="D11458" t="s">
        <v>2386</v>
      </c>
      <c r="E11458">
        <v>0</v>
      </c>
    </row>
    <row r="11459" spans="1:5" x14ac:dyDescent="0.3">
      <c r="A11459">
        <v>72170011</v>
      </c>
      <c r="B11459" t="s">
        <v>653</v>
      </c>
      <c r="C11459" t="s">
        <v>8</v>
      </c>
      <c r="D11459" t="s">
        <v>2387</v>
      </c>
      <c r="E11459">
        <v>0</v>
      </c>
    </row>
    <row r="11460" spans="1:5" x14ac:dyDescent="0.3">
      <c r="A11460">
        <v>72170011</v>
      </c>
      <c r="B11460" t="s">
        <v>653</v>
      </c>
      <c r="C11460" t="s">
        <v>8</v>
      </c>
      <c r="D11460" t="s">
        <v>2388</v>
      </c>
      <c r="E11460">
        <v>0</v>
      </c>
    </row>
    <row r="11461" spans="1:5" x14ac:dyDescent="0.3">
      <c r="A11461">
        <v>72170011</v>
      </c>
      <c r="B11461" t="s">
        <v>653</v>
      </c>
      <c r="C11461" t="s">
        <v>8</v>
      </c>
      <c r="D11461" t="s">
        <v>2389</v>
      </c>
      <c r="E11461">
        <v>0</v>
      </c>
    </row>
    <row r="11462" spans="1:5" x14ac:dyDescent="0.3">
      <c r="A11462">
        <v>72170011</v>
      </c>
      <c r="B11462" t="s">
        <v>653</v>
      </c>
      <c r="C11462" t="s">
        <v>8</v>
      </c>
      <c r="D11462" t="s">
        <v>2390</v>
      </c>
      <c r="E11462">
        <v>0</v>
      </c>
    </row>
    <row r="11463" spans="1:5" x14ac:dyDescent="0.3">
      <c r="A11463">
        <v>72170011</v>
      </c>
      <c r="B11463" t="s">
        <v>653</v>
      </c>
      <c r="C11463" t="s">
        <v>8</v>
      </c>
      <c r="D11463" t="s">
        <v>2391</v>
      </c>
      <c r="E11463">
        <v>0</v>
      </c>
    </row>
    <row r="11464" spans="1:5" x14ac:dyDescent="0.3">
      <c r="A11464">
        <v>72170011</v>
      </c>
      <c r="B11464" t="s">
        <v>653</v>
      </c>
      <c r="C11464" t="s">
        <v>8</v>
      </c>
      <c r="D11464" t="s">
        <v>2392</v>
      </c>
      <c r="E11464">
        <v>0</v>
      </c>
    </row>
    <row r="11465" spans="1:5" x14ac:dyDescent="0.3">
      <c r="A11465">
        <v>72170011</v>
      </c>
      <c r="B11465" t="s">
        <v>653</v>
      </c>
      <c r="C11465" t="s">
        <v>8</v>
      </c>
      <c r="D11465" t="s">
        <v>2393</v>
      </c>
      <c r="E11465">
        <v>0</v>
      </c>
    </row>
    <row r="11466" spans="1:5" x14ac:dyDescent="0.3">
      <c r="A11466">
        <v>72170011</v>
      </c>
      <c r="B11466" t="s">
        <v>653</v>
      </c>
      <c r="C11466" t="s">
        <v>8</v>
      </c>
      <c r="D11466" t="s">
        <v>2394</v>
      </c>
      <c r="E11466">
        <v>0</v>
      </c>
    </row>
    <row r="11467" spans="1:5" x14ac:dyDescent="0.3">
      <c r="A11467">
        <v>72170011</v>
      </c>
      <c r="B11467" t="s">
        <v>653</v>
      </c>
      <c r="C11467" t="s">
        <v>8</v>
      </c>
      <c r="D11467" t="s">
        <v>2395</v>
      </c>
      <c r="E11467">
        <v>0</v>
      </c>
    </row>
    <row r="11468" spans="1:5" x14ac:dyDescent="0.3">
      <c r="A11468">
        <v>72170011</v>
      </c>
      <c r="B11468" t="s">
        <v>653</v>
      </c>
      <c r="C11468" t="s">
        <v>8</v>
      </c>
      <c r="D11468" t="s">
        <v>2396</v>
      </c>
      <c r="E11468">
        <v>0</v>
      </c>
    </row>
    <row r="11469" spans="1:5" x14ac:dyDescent="0.3">
      <c r="A11469">
        <v>72170011</v>
      </c>
      <c r="B11469" t="s">
        <v>653</v>
      </c>
      <c r="C11469" t="s">
        <v>8</v>
      </c>
      <c r="D11469" t="s">
        <v>2397</v>
      </c>
      <c r="E11469">
        <v>0</v>
      </c>
    </row>
    <row r="11470" spans="1:5" x14ac:dyDescent="0.3">
      <c r="A11470">
        <v>72170011</v>
      </c>
      <c r="B11470" t="s">
        <v>653</v>
      </c>
      <c r="C11470" t="s">
        <v>8</v>
      </c>
      <c r="D11470" t="s">
        <v>2398</v>
      </c>
      <c r="E11470">
        <v>0</v>
      </c>
    </row>
    <row r="11471" spans="1:5" x14ac:dyDescent="0.3">
      <c r="A11471">
        <v>72170011</v>
      </c>
      <c r="B11471" t="s">
        <v>653</v>
      </c>
      <c r="C11471" t="s">
        <v>8</v>
      </c>
      <c r="D11471" t="s">
        <v>2399</v>
      </c>
      <c r="E11471">
        <v>0</v>
      </c>
    </row>
    <row r="11472" spans="1:5" x14ac:dyDescent="0.3">
      <c r="A11472">
        <v>72170011</v>
      </c>
      <c r="B11472" t="s">
        <v>653</v>
      </c>
      <c r="C11472" t="s">
        <v>8</v>
      </c>
      <c r="D11472" t="s">
        <v>2400</v>
      </c>
      <c r="E11472">
        <v>0</v>
      </c>
    </row>
    <row r="11473" spans="1:5" x14ac:dyDescent="0.3">
      <c r="A11473">
        <v>72170011</v>
      </c>
      <c r="B11473" t="s">
        <v>653</v>
      </c>
      <c r="C11473" t="s">
        <v>8</v>
      </c>
      <c r="D11473" t="s">
        <v>2401</v>
      </c>
      <c r="E11473">
        <v>0</v>
      </c>
    </row>
    <row r="11474" spans="1:5" x14ac:dyDescent="0.3">
      <c r="A11474">
        <v>72170011</v>
      </c>
      <c r="B11474" t="s">
        <v>653</v>
      </c>
      <c r="C11474" t="s">
        <v>8</v>
      </c>
      <c r="D11474" t="s">
        <v>2402</v>
      </c>
      <c r="E11474">
        <v>0</v>
      </c>
    </row>
    <row r="11475" spans="1:5" x14ac:dyDescent="0.3">
      <c r="A11475">
        <v>72170011</v>
      </c>
      <c r="B11475" t="s">
        <v>653</v>
      </c>
      <c r="C11475" t="s">
        <v>8</v>
      </c>
      <c r="D11475" t="s">
        <v>2403</v>
      </c>
      <c r="E11475">
        <v>0</v>
      </c>
    </row>
    <row r="11476" spans="1:5" x14ac:dyDescent="0.3">
      <c r="A11476">
        <v>72170011</v>
      </c>
      <c r="B11476" t="s">
        <v>653</v>
      </c>
      <c r="C11476" t="s">
        <v>8</v>
      </c>
      <c r="D11476" t="s">
        <v>2404</v>
      </c>
      <c r="E11476">
        <v>0</v>
      </c>
    </row>
    <row r="11477" spans="1:5" x14ac:dyDescent="0.3">
      <c r="A11477">
        <v>72170011</v>
      </c>
      <c r="B11477" t="s">
        <v>653</v>
      </c>
      <c r="C11477" t="s">
        <v>8</v>
      </c>
      <c r="D11477" t="s">
        <v>2405</v>
      </c>
      <c r="E11477">
        <v>0</v>
      </c>
    </row>
    <row r="11478" spans="1:5" x14ac:dyDescent="0.3">
      <c r="A11478">
        <v>72170011</v>
      </c>
      <c r="B11478" t="s">
        <v>653</v>
      </c>
      <c r="C11478" t="s">
        <v>8</v>
      </c>
      <c r="D11478" t="s">
        <v>2406</v>
      </c>
      <c r="E11478">
        <v>0</v>
      </c>
    </row>
    <row r="11479" spans="1:5" x14ac:dyDescent="0.3">
      <c r="A11479">
        <v>72170011</v>
      </c>
      <c r="B11479" t="s">
        <v>653</v>
      </c>
      <c r="C11479" t="s">
        <v>8</v>
      </c>
      <c r="D11479" t="s">
        <v>2407</v>
      </c>
      <c r="E11479">
        <v>0</v>
      </c>
    </row>
    <row r="11480" spans="1:5" x14ac:dyDescent="0.3">
      <c r="A11480">
        <v>72170011</v>
      </c>
      <c r="B11480" t="s">
        <v>653</v>
      </c>
      <c r="C11480" t="s">
        <v>8</v>
      </c>
      <c r="D11480" t="s">
        <v>2408</v>
      </c>
      <c r="E11480">
        <v>-1</v>
      </c>
    </row>
    <row r="11481" spans="1:5" x14ac:dyDescent="0.3">
      <c r="A11481">
        <v>72170011</v>
      </c>
      <c r="B11481" t="s">
        <v>653</v>
      </c>
      <c r="C11481" t="s">
        <v>8</v>
      </c>
      <c r="D11481" t="s">
        <v>2409</v>
      </c>
      <c r="E11481">
        <v>0</v>
      </c>
    </row>
    <row r="11482" spans="1:5" x14ac:dyDescent="0.3">
      <c r="A11482">
        <v>72170011</v>
      </c>
      <c r="B11482" t="s">
        <v>653</v>
      </c>
      <c r="C11482" t="s">
        <v>8</v>
      </c>
      <c r="D11482" t="s">
        <v>2410</v>
      </c>
      <c r="E11482">
        <v>0</v>
      </c>
    </row>
    <row r="11483" spans="1:5" x14ac:dyDescent="0.3">
      <c r="A11483">
        <v>72170011</v>
      </c>
      <c r="B11483" t="s">
        <v>653</v>
      </c>
      <c r="C11483" t="s">
        <v>8</v>
      </c>
      <c r="D11483" t="s">
        <v>2411</v>
      </c>
      <c r="E11483">
        <v>0</v>
      </c>
    </row>
    <row r="11484" spans="1:5" x14ac:dyDescent="0.3">
      <c r="A11484">
        <v>72170011</v>
      </c>
      <c r="B11484" t="s">
        <v>653</v>
      </c>
      <c r="C11484" t="s">
        <v>8</v>
      </c>
      <c r="D11484" t="s">
        <v>2412</v>
      </c>
      <c r="E11484">
        <v>0</v>
      </c>
    </row>
    <row r="11485" spans="1:5" x14ac:dyDescent="0.3">
      <c r="A11485">
        <v>72170011</v>
      </c>
      <c r="B11485" t="s">
        <v>653</v>
      </c>
      <c r="C11485" t="s">
        <v>8</v>
      </c>
      <c r="D11485" t="s">
        <v>2413</v>
      </c>
      <c r="E11485">
        <v>0</v>
      </c>
    </row>
    <row r="11486" spans="1:5" x14ac:dyDescent="0.3">
      <c r="A11486">
        <v>65200127</v>
      </c>
      <c r="B11486" t="s">
        <v>655</v>
      </c>
      <c r="C11486" t="s">
        <v>8</v>
      </c>
      <c r="D11486" t="s">
        <v>2378</v>
      </c>
      <c r="E11486">
        <v>0</v>
      </c>
    </row>
    <row r="11487" spans="1:5" x14ac:dyDescent="0.3">
      <c r="A11487">
        <v>65200127</v>
      </c>
      <c r="B11487" t="s">
        <v>655</v>
      </c>
      <c r="C11487" t="s">
        <v>8</v>
      </c>
      <c r="D11487" t="s">
        <v>2379</v>
      </c>
      <c r="E11487">
        <v>0</v>
      </c>
    </row>
    <row r="11488" spans="1:5" x14ac:dyDescent="0.3">
      <c r="A11488">
        <v>65200127</v>
      </c>
      <c r="B11488" t="s">
        <v>655</v>
      </c>
      <c r="C11488" t="s">
        <v>8</v>
      </c>
      <c r="D11488" t="s">
        <v>2380</v>
      </c>
      <c r="E11488">
        <v>0</v>
      </c>
    </row>
    <row r="11489" spans="1:5" x14ac:dyDescent="0.3">
      <c r="A11489">
        <v>65200127</v>
      </c>
      <c r="B11489" t="s">
        <v>655</v>
      </c>
      <c r="C11489" t="s">
        <v>8</v>
      </c>
      <c r="D11489" t="s">
        <v>2381</v>
      </c>
      <c r="E11489">
        <v>0</v>
      </c>
    </row>
    <row r="11490" spans="1:5" x14ac:dyDescent="0.3">
      <c r="A11490">
        <v>65200127</v>
      </c>
      <c r="B11490" t="s">
        <v>655</v>
      </c>
      <c r="C11490" t="s">
        <v>8</v>
      </c>
      <c r="D11490" t="s">
        <v>2382</v>
      </c>
      <c r="E11490">
        <v>0</v>
      </c>
    </row>
    <row r="11491" spans="1:5" x14ac:dyDescent="0.3">
      <c r="A11491">
        <v>65200127</v>
      </c>
      <c r="B11491" t="s">
        <v>655</v>
      </c>
      <c r="C11491" t="s">
        <v>8</v>
      </c>
      <c r="D11491" t="s">
        <v>2383</v>
      </c>
      <c r="E11491">
        <v>0</v>
      </c>
    </row>
    <row r="11492" spans="1:5" x14ac:dyDescent="0.3">
      <c r="A11492">
        <v>65200127</v>
      </c>
      <c r="B11492" t="s">
        <v>655</v>
      </c>
      <c r="C11492" t="s">
        <v>8</v>
      </c>
      <c r="D11492" t="s">
        <v>2384</v>
      </c>
      <c r="E11492">
        <v>0</v>
      </c>
    </row>
    <row r="11493" spans="1:5" x14ac:dyDescent="0.3">
      <c r="A11493">
        <v>65200127</v>
      </c>
      <c r="B11493" t="s">
        <v>655</v>
      </c>
      <c r="C11493" t="s">
        <v>8</v>
      </c>
      <c r="D11493" t="s">
        <v>2385</v>
      </c>
      <c r="E11493">
        <v>0</v>
      </c>
    </row>
    <row r="11494" spans="1:5" x14ac:dyDescent="0.3">
      <c r="A11494">
        <v>65200127</v>
      </c>
      <c r="B11494" t="s">
        <v>655</v>
      </c>
      <c r="C11494" t="s">
        <v>8</v>
      </c>
      <c r="D11494" t="s">
        <v>2386</v>
      </c>
      <c r="E11494">
        <v>0</v>
      </c>
    </row>
    <row r="11495" spans="1:5" x14ac:dyDescent="0.3">
      <c r="A11495">
        <v>65200127</v>
      </c>
      <c r="B11495" t="s">
        <v>655</v>
      </c>
      <c r="C11495" t="s">
        <v>8</v>
      </c>
      <c r="D11495" t="s">
        <v>2387</v>
      </c>
      <c r="E11495">
        <v>-2</v>
      </c>
    </row>
    <row r="11496" spans="1:5" x14ac:dyDescent="0.3">
      <c r="A11496">
        <v>65200127</v>
      </c>
      <c r="B11496" t="s">
        <v>655</v>
      </c>
      <c r="C11496" t="s">
        <v>8</v>
      </c>
      <c r="D11496" t="s">
        <v>2388</v>
      </c>
      <c r="E11496">
        <v>0</v>
      </c>
    </row>
    <row r="11497" spans="1:5" x14ac:dyDescent="0.3">
      <c r="A11497">
        <v>65200127</v>
      </c>
      <c r="B11497" t="s">
        <v>655</v>
      </c>
      <c r="C11497" t="s">
        <v>8</v>
      </c>
      <c r="D11497" t="s">
        <v>2389</v>
      </c>
      <c r="E11497">
        <v>-1</v>
      </c>
    </row>
    <row r="11498" spans="1:5" x14ac:dyDescent="0.3">
      <c r="A11498">
        <v>65200127</v>
      </c>
      <c r="B11498" t="s">
        <v>655</v>
      </c>
      <c r="C11498" t="s">
        <v>8</v>
      </c>
      <c r="D11498" t="s">
        <v>2390</v>
      </c>
      <c r="E11498">
        <v>0</v>
      </c>
    </row>
    <row r="11499" spans="1:5" x14ac:dyDescent="0.3">
      <c r="A11499">
        <v>65200127</v>
      </c>
      <c r="B11499" t="s">
        <v>655</v>
      </c>
      <c r="C11499" t="s">
        <v>8</v>
      </c>
      <c r="D11499" t="s">
        <v>2391</v>
      </c>
      <c r="E11499">
        <v>0</v>
      </c>
    </row>
    <row r="11500" spans="1:5" x14ac:dyDescent="0.3">
      <c r="A11500">
        <v>65200127</v>
      </c>
      <c r="B11500" t="s">
        <v>655</v>
      </c>
      <c r="C11500" t="s">
        <v>8</v>
      </c>
      <c r="D11500" t="s">
        <v>2392</v>
      </c>
      <c r="E11500">
        <v>0</v>
      </c>
    </row>
    <row r="11501" spans="1:5" x14ac:dyDescent="0.3">
      <c r="A11501">
        <v>65200127</v>
      </c>
      <c r="B11501" t="s">
        <v>655</v>
      </c>
      <c r="C11501" t="s">
        <v>8</v>
      </c>
      <c r="D11501" t="s">
        <v>2393</v>
      </c>
      <c r="E11501">
        <v>0</v>
      </c>
    </row>
    <row r="11502" spans="1:5" x14ac:dyDescent="0.3">
      <c r="A11502">
        <v>65200127</v>
      </c>
      <c r="B11502" t="s">
        <v>655</v>
      </c>
      <c r="C11502" t="s">
        <v>8</v>
      </c>
      <c r="D11502" t="s">
        <v>2394</v>
      </c>
      <c r="E11502">
        <v>-1</v>
      </c>
    </row>
    <row r="11503" spans="1:5" x14ac:dyDescent="0.3">
      <c r="A11503">
        <v>65200127</v>
      </c>
      <c r="B11503" t="s">
        <v>655</v>
      </c>
      <c r="C11503" t="s">
        <v>8</v>
      </c>
      <c r="D11503" t="s">
        <v>2395</v>
      </c>
      <c r="E11503">
        <v>0</v>
      </c>
    </row>
    <row r="11504" spans="1:5" x14ac:dyDescent="0.3">
      <c r="A11504">
        <v>65200127</v>
      </c>
      <c r="B11504" t="s">
        <v>655</v>
      </c>
      <c r="C11504" t="s">
        <v>8</v>
      </c>
      <c r="D11504" t="s">
        <v>2396</v>
      </c>
      <c r="E11504">
        <v>0</v>
      </c>
    </row>
    <row r="11505" spans="1:5" x14ac:dyDescent="0.3">
      <c r="A11505">
        <v>65200127</v>
      </c>
      <c r="B11505" t="s">
        <v>655</v>
      </c>
      <c r="C11505" t="s">
        <v>8</v>
      </c>
      <c r="D11505" t="s">
        <v>2397</v>
      </c>
      <c r="E11505">
        <v>0</v>
      </c>
    </row>
    <row r="11506" spans="1:5" x14ac:dyDescent="0.3">
      <c r="A11506">
        <v>65200127</v>
      </c>
      <c r="B11506" t="s">
        <v>655</v>
      </c>
      <c r="C11506" t="s">
        <v>8</v>
      </c>
      <c r="D11506" t="s">
        <v>2398</v>
      </c>
      <c r="E11506">
        <v>0</v>
      </c>
    </row>
    <row r="11507" spans="1:5" x14ac:dyDescent="0.3">
      <c r="A11507">
        <v>65200127</v>
      </c>
      <c r="B11507" t="s">
        <v>655</v>
      </c>
      <c r="C11507" t="s">
        <v>8</v>
      </c>
      <c r="D11507" t="s">
        <v>2399</v>
      </c>
      <c r="E11507">
        <v>0</v>
      </c>
    </row>
    <row r="11508" spans="1:5" x14ac:dyDescent="0.3">
      <c r="A11508">
        <v>65200127</v>
      </c>
      <c r="B11508" t="s">
        <v>655</v>
      </c>
      <c r="C11508" t="s">
        <v>8</v>
      </c>
      <c r="D11508" t="s">
        <v>2400</v>
      </c>
      <c r="E11508">
        <v>0</v>
      </c>
    </row>
    <row r="11509" spans="1:5" x14ac:dyDescent="0.3">
      <c r="A11509">
        <v>65200127</v>
      </c>
      <c r="B11509" t="s">
        <v>655</v>
      </c>
      <c r="C11509" t="s">
        <v>8</v>
      </c>
      <c r="D11509" t="s">
        <v>2401</v>
      </c>
      <c r="E11509">
        <v>0</v>
      </c>
    </row>
    <row r="11510" spans="1:5" x14ac:dyDescent="0.3">
      <c r="A11510">
        <v>65200127</v>
      </c>
      <c r="B11510" t="s">
        <v>655</v>
      </c>
      <c r="C11510" t="s">
        <v>8</v>
      </c>
      <c r="D11510" t="s">
        <v>2402</v>
      </c>
      <c r="E11510">
        <v>0</v>
      </c>
    </row>
    <row r="11511" spans="1:5" x14ac:dyDescent="0.3">
      <c r="A11511">
        <v>65200127</v>
      </c>
      <c r="B11511" t="s">
        <v>655</v>
      </c>
      <c r="C11511" t="s">
        <v>8</v>
      </c>
      <c r="D11511" t="s">
        <v>2403</v>
      </c>
      <c r="E11511">
        <v>0</v>
      </c>
    </row>
    <row r="11512" spans="1:5" x14ac:dyDescent="0.3">
      <c r="A11512">
        <v>65200127</v>
      </c>
      <c r="B11512" t="s">
        <v>655</v>
      </c>
      <c r="C11512" t="s">
        <v>8</v>
      </c>
      <c r="D11512" t="s">
        <v>2404</v>
      </c>
      <c r="E11512">
        <v>-2</v>
      </c>
    </row>
    <row r="11513" spans="1:5" x14ac:dyDescent="0.3">
      <c r="A11513">
        <v>65200127</v>
      </c>
      <c r="B11513" t="s">
        <v>655</v>
      </c>
      <c r="C11513" t="s">
        <v>8</v>
      </c>
      <c r="D11513" t="s">
        <v>2405</v>
      </c>
      <c r="E11513">
        <v>-2</v>
      </c>
    </row>
    <row r="11514" spans="1:5" x14ac:dyDescent="0.3">
      <c r="A11514">
        <v>65200127</v>
      </c>
      <c r="B11514" t="s">
        <v>655</v>
      </c>
      <c r="C11514" t="s">
        <v>8</v>
      </c>
      <c r="D11514" t="s">
        <v>2406</v>
      </c>
      <c r="E11514">
        <v>0</v>
      </c>
    </row>
    <row r="11515" spans="1:5" x14ac:dyDescent="0.3">
      <c r="A11515">
        <v>65200127</v>
      </c>
      <c r="B11515" t="s">
        <v>655</v>
      </c>
      <c r="C11515" t="s">
        <v>8</v>
      </c>
      <c r="D11515" t="s">
        <v>2407</v>
      </c>
      <c r="E11515">
        <v>-2</v>
      </c>
    </row>
    <row r="11516" spans="1:5" x14ac:dyDescent="0.3">
      <c r="A11516">
        <v>65200127</v>
      </c>
      <c r="B11516" t="s">
        <v>655</v>
      </c>
      <c r="C11516" t="s">
        <v>8</v>
      </c>
      <c r="D11516" t="s">
        <v>2408</v>
      </c>
      <c r="E11516">
        <v>0</v>
      </c>
    </row>
    <row r="11517" spans="1:5" x14ac:dyDescent="0.3">
      <c r="A11517">
        <v>65200127</v>
      </c>
      <c r="B11517" t="s">
        <v>655</v>
      </c>
      <c r="C11517" t="s">
        <v>8</v>
      </c>
      <c r="D11517" t="s">
        <v>2409</v>
      </c>
      <c r="E11517">
        <v>0</v>
      </c>
    </row>
    <row r="11518" spans="1:5" x14ac:dyDescent="0.3">
      <c r="A11518">
        <v>65200127</v>
      </c>
      <c r="B11518" t="s">
        <v>655</v>
      </c>
      <c r="C11518" t="s">
        <v>8</v>
      </c>
      <c r="D11518" t="s">
        <v>2410</v>
      </c>
      <c r="E11518">
        <v>0</v>
      </c>
    </row>
    <row r="11519" spans="1:5" x14ac:dyDescent="0.3">
      <c r="A11519">
        <v>65200127</v>
      </c>
      <c r="B11519" t="s">
        <v>655</v>
      </c>
      <c r="C11519" t="s">
        <v>8</v>
      </c>
      <c r="D11519" t="s">
        <v>2411</v>
      </c>
      <c r="E11519">
        <v>0</v>
      </c>
    </row>
    <row r="11520" spans="1:5" x14ac:dyDescent="0.3">
      <c r="A11520">
        <v>65200127</v>
      </c>
      <c r="B11520" t="s">
        <v>655</v>
      </c>
      <c r="C11520" t="s">
        <v>8</v>
      </c>
      <c r="D11520" t="s">
        <v>2412</v>
      </c>
      <c r="E11520">
        <v>0</v>
      </c>
    </row>
    <row r="11521" spans="1:5" x14ac:dyDescent="0.3">
      <c r="A11521">
        <v>65200127</v>
      </c>
      <c r="B11521" t="s">
        <v>655</v>
      </c>
      <c r="C11521" t="s">
        <v>8</v>
      </c>
      <c r="D11521" t="s">
        <v>2413</v>
      </c>
      <c r="E11521">
        <v>0</v>
      </c>
    </row>
    <row r="11522" spans="1:5" x14ac:dyDescent="0.3">
      <c r="A11522">
        <v>75330026</v>
      </c>
      <c r="B11522" t="s">
        <v>657</v>
      </c>
      <c r="C11522" t="s">
        <v>130</v>
      </c>
      <c r="D11522" t="s">
        <v>2378</v>
      </c>
      <c r="E11522">
        <v>0</v>
      </c>
    </row>
    <row r="11523" spans="1:5" x14ac:dyDescent="0.3">
      <c r="A11523">
        <v>75330026</v>
      </c>
      <c r="B11523" t="s">
        <v>657</v>
      </c>
      <c r="C11523" t="s">
        <v>130</v>
      </c>
      <c r="D11523" t="s">
        <v>2379</v>
      </c>
      <c r="E11523">
        <v>0</v>
      </c>
    </row>
    <row r="11524" spans="1:5" x14ac:dyDescent="0.3">
      <c r="A11524">
        <v>75330026</v>
      </c>
      <c r="B11524" t="s">
        <v>657</v>
      </c>
      <c r="C11524" t="s">
        <v>130</v>
      </c>
      <c r="D11524" t="s">
        <v>2380</v>
      </c>
      <c r="E11524">
        <v>0</v>
      </c>
    </row>
    <row r="11525" spans="1:5" x14ac:dyDescent="0.3">
      <c r="A11525">
        <v>75330026</v>
      </c>
      <c r="B11525" t="s">
        <v>657</v>
      </c>
      <c r="C11525" t="s">
        <v>130</v>
      </c>
      <c r="D11525" t="s">
        <v>2381</v>
      </c>
      <c r="E11525">
        <v>0</v>
      </c>
    </row>
    <row r="11526" spans="1:5" x14ac:dyDescent="0.3">
      <c r="A11526">
        <v>75330026</v>
      </c>
      <c r="B11526" t="s">
        <v>657</v>
      </c>
      <c r="C11526" t="s">
        <v>130</v>
      </c>
      <c r="D11526" t="s">
        <v>2382</v>
      </c>
      <c r="E11526">
        <v>0</v>
      </c>
    </row>
    <row r="11527" spans="1:5" x14ac:dyDescent="0.3">
      <c r="A11527">
        <v>75330026</v>
      </c>
      <c r="B11527" t="s">
        <v>657</v>
      </c>
      <c r="C11527" t="s">
        <v>130</v>
      </c>
      <c r="D11527" t="s">
        <v>2383</v>
      </c>
      <c r="E11527">
        <v>0</v>
      </c>
    </row>
    <row r="11528" spans="1:5" x14ac:dyDescent="0.3">
      <c r="A11528">
        <v>75330026</v>
      </c>
      <c r="B11528" t="s">
        <v>657</v>
      </c>
      <c r="C11528" t="s">
        <v>130</v>
      </c>
      <c r="D11528" t="s">
        <v>2384</v>
      </c>
      <c r="E11528">
        <v>0</v>
      </c>
    </row>
    <row r="11529" spans="1:5" x14ac:dyDescent="0.3">
      <c r="A11529">
        <v>75330026</v>
      </c>
      <c r="B11529" t="s">
        <v>657</v>
      </c>
      <c r="C11529" t="s">
        <v>130</v>
      </c>
      <c r="D11529" t="s">
        <v>2385</v>
      </c>
      <c r="E11529">
        <v>0</v>
      </c>
    </row>
    <row r="11530" spans="1:5" x14ac:dyDescent="0.3">
      <c r="A11530">
        <v>75330026</v>
      </c>
      <c r="B11530" t="s">
        <v>657</v>
      </c>
      <c r="C11530" t="s">
        <v>130</v>
      </c>
      <c r="D11530" t="s">
        <v>2386</v>
      </c>
      <c r="E11530">
        <v>0</v>
      </c>
    </row>
    <row r="11531" spans="1:5" x14ac:dyDescent="0.3">
      <c r="A11531">
        <v>75330026</v>
      </c>
      <c r="B11531" t="s">
        <v>657</v>
      </c>
      <c r="C11531" t="s">
        <v>130</v>
      </c>
      <c r="D11531" t="s">
        <v>2387</v>
      </c>
      <c r="E11531">
        <v>0</v>
      </c>
    </row>
    <row r="11532" spans="1:5" x14ac:dyDescent="0.3">
      <c r="A11532">
        <v>75330026</v>
      </c>
      <c r="B11532" t="s">
        <v>657</v>
      </c>
      <c r="C11532" t="s">
        <v>130</v>
      </c>
      <c r="D11532" t="s">
        <v>2388</v>
      </c>
      <c r="E11532">
        <v>0</v>
      </c>
    </row>
    <row r="11533" spans="1:5" x14ac:dyDescent="0.3">
      <c r="A11533">
        <v>75330026</v>
      </c>
      <c r="B11533" t="s">
        <v>657</v>
      </c>
      <c r="C11533" t="s">
        <v>130</v>
      </c>
      <c r="D11533" t="s">
        <v>2389</v>
      </c>
      <c r="E11533">
        <v>0</v>
      </c>
    </row>
    <row r="11534" spans="1:5" x14ac:dyDescent="0.3">
      <c r="A11534">
        <v>75330026</v>
      </c>
      <c r="B11534" t="s">
        <v>657</v>
      </c>
      <c r="C11534" t="s">
        <v>130</v>
      </c>
      <c r="D11534" t="s">
        <v>2390</v>
      </c>
      <c r="E11534">
        <v>0</v>
      </c>
    </row>
    <row r="11535" spans="1:5" x14ac:dyDescent="0.3">
      <c r="A11535">
        <v>75330026</v>
      </c>
      <c r="B11535" t="s">
        <v>657</v>
      </c>
      <c r="C11535" t="s">
        <v>130</v>
      </c>
      <c r="D11535" t="s">
        <v>2391</v>
      </c>
      <c r="E11535">
        <v>-102</v>
      </c>
    </row>
    <row r="11536" spans="1:5" x14ac:dyDescent="0.3">
      <c r="A11536">
        <v>75330026</v>
      </c>
      <c r="B11536" t="s">
        <v>657</v>
      </c>
      <c r="C11536" t="s">
        <v>130</v>
      </c>
      <c r="D11536" t="s">
        <v>2392</v>
      </c>
      <c r="E11536">
        <v>0</v>
      </c>
    </row>
    <row r="11537" spans="1:5" x14ac:dyDescent="0.3">
      <c r="A11537">
        <v>75330026</v>
      </c>
      <c r="B11537" t="s">
        <v>657</v>
      </c>
      <c r="C11537" t="s">
        <v>130</v>
      </c>
      <c r="D11537" t="s">
        <v>2393</v>
      </c>
      <c r="E11537">
        <v>0</v>
      </c>
    </row>
    <row r="11538" spans="1:5" x14ac:dyDescent="0.3">
      <c r="A11538">
        <v>75330026</v>
      </c>
      <c r="B11538" t="s">
        <v>657</v>
      </c>
      <c r="C11538" t="s">
        <v>130</v>
      </c>
      <c r="D11538" t="s">
        <v>2394</v>
      </c>
      <c r="E11538">
        <v>0</v>
      </c>
    </row>
    <row r="11539" spans="1:5" x14ac:dyDescent="0.3">
      <c r="A11539">
        <v>75330026</v>
      </c>
      <c r="B11539" t="s">
        <v>657</v>
      </c>
      <c r="C11539" t="s">
        <v>130</v>
      </c>
      <c r="D11539" t="s">
        <v>2395</v>
      </c>
      <c r="E11539">
        <v>0</v>
      </c>
    </row>
    <row r="11540" spans="1:5" x14ac:dyDescent="0.3">
      <c r="A11540">
        <v>75330026</v>
      </c>
      <c r="B11540" t="s">
        <v>657</v>
      </c>
      <c r="C11540" t="s">
        <v>130</v>
      </c>
      <c r="D11540" t="s">
        <v>2396</v>
      </c>
      <c r="E11540">
        <v>0</v>
      </c>
    </row>
    <row r="11541" spans="1:5" x14ac:dyDescent="0.3">
      <c r="A11541">
        <v>75330026</v>
      </c>
      <c r="B11541" t="s">
        <v>657</v>
      </c>
      <c r="C11541" t="s">
        <v>130</v>
      </c>
      <c r="D11541" t="s">
        <v>2397</v>
      </c>
      <c r="E11541">
        <v>0</v>
      </c>
    </row>
    <row r="11542" spans="1:5" x14ac:dyDescent="0.3">
      <c r="A11542">
        <v>75330026</v>
      </c>
      <c r="B11542" t="s">
        <v>657</v>
      </c>
      <c r="C11542" t="s">
        <v>130</v>
      </c>
      <c r="D11542" t="s">
        <v>2398</v>
      </c>
      <c r="E11542">
        <v>0</v>
      </c>
    </row>
    <row r="11543" spans="1:5" x14ac:dyDescent="0.3">
      <c r="A11543">
        <v>75330026</v>
      </c>
      <c r="B11543" t="s">
        <v>657</v>
      </c>
      <c r="C11543" t="s">
        <v>130</v>
      </c>
      <c r="D11543" t="s">
        <v>2399</v>
      </c>
      <c r="E11543">
        <v>0</v>
      </c>
    </row>
    <row r="11544" spans="1:5" x14ac:dyDescent="0.3">
      <c r="A11544">
        <v>75330026</v>
      </c>
      <c r="B11544" t="s">
        <v>657</v>
      </c>
      <c r="C11544" t="s">
        <v>130</v>
      </c>
      <c r="D11544" t="s">
        <v>2400</v>
      </c>
      <c r="E11544">
        <v>0</v>
      </c>
    </row>
    <row r="11545" spans="1:5" x14ac:dyDescent="0.3">
      <c r="A11545">
        <v>75330026</v>
      </c>
      <c r="B11545" t="s">
        <v>657</v>
      </c>
      <c r="C11545" t="s">
        <v>130</v>
      </c>
      <c r="D11545" t="s">
        <v>2401</v>
      </c>
      <c r="E11545">
        <v>0</v>
      </c>
    </row>
    <row r="11546" spans="1:5" x14ac:dyDescent="0.3">
      <c r="A11546">
        <v>75330026</v>
      </c>
      <c r="B11546" t="s">
        <v>657</v>
      </c>
      <c r="C11546" t="s">
        <v>130</v>
      </c>
      <c r="D11546" t="s">
        <v>2402</v>
      </c>
      <c r="E11546">
        <v>0</v>
      </c>
    </row>
    <row r="11547" spans="1:5" x14ac:dyDescent="0.3">
      <c r="A11547">
        <v>75330026</v>
      </c>
      <c r="B11547" t="s">
        <v>657</v>
      </c>
      <c r="C11547" t="s">
        <v>130</v>
      </c>
      <c r="D11547" t="s">
        <v>2403</v>
      </c>
      <c r="E11547">
        <v>-30</v>
      </c>
    </row>
    <row r="11548" spans="1:5" x14ac:dyDescent="0.3">
      <c r="A11548">
        <v>75330026</v>
      </c>
      <c r="B11548" t="s">
        <v>657</v>
      </c>
      <c r="C11548" t="s">
        <v>130</v>
      </c>
      <c r="D11548" t="s">
        <v>2404</v>
      </c>
      <c r="E11548">
        <v>0</v>
      </c>
    </row>
    <row r="11549" spans="1:5" x14ac:dyDescent="0.3">
      <c r="A11549">
        <v>75330026</v>
      </c>
      <c r="B11549" t="s">
        <v>657</v>
      </c>
      <c r="C11549" t="s">
        <v>130</v>
      </c>
      <c r="D11549" t="s">
        <v>2405</v>
      </c>
      <c r="E11549">
        <v>0</v>
      </c>
    </row>
    <row r="11550" spans="1:5" x14ac:dyDescent="0.3">
      <c r="A11550">
        <v>75330026</v>
      </c>
      <c r="B11550" t="s">
        <v>657</v>
      </c>
      <c r="C11550" t="s">
        <v>130</v>
      </c>
      <c r="D11550" t="s">
        <v>2406</v>
      </c>
      <c r="E11550">
        <v>0</v>
      </c>
    </row>
    <row r="11551" spans="1:5" x14ac:dyDescent="0.3">
      <c r="A11551">
        <v>75330026</v>
      </c>
      <c r="B11551" t="s">
        <v>657</v>
      </c>
      <c r="C11551" t="s">
        <v>130</v>
      </c>
      <c r="D11551" t="s">
        <v>2407</v>
      </c>
      <c r="E11551">
        <v>0</v>
      </c>
    </row>
    <row r="11552" spans="1:5" x14ac:dyDescent="0.3">
      <c r="A11552">
        <v>75330026</v>
      </c>
      <c r="B11552" t="s">
        <v>657</v>
      </c>
      <c r="C11552" t="s">
        <v>130</v>
      </c>
      <c r="D11552" t="s">
        <v>2408</v>
      </c>
      <c r="E11552">
        <v>0</v>
      </c>
    </row>
    <row r="11553" spans="1:5" x14ac:dyDescent="0.3">
      <c r="A11553">
        <v>75330026</v>
      </c>
      <c r="B11553" t="s">
        <v>657</v>
      </c>
      <c r="C11553" t="s">
        <v>130</v>
      </c>
      <c r="D11553" t="s">
        <v>2409</v>
      </c>
      <c r="E11553">
        <v>0</v>
      </c>
    </row>
    <row r="11554" spans="1:5" x14ac:dyDescent="0.3">
      <c r="A11554">
        <v>75330026</v>
      </c>
      <c r="B11554" t="s">
        <v>657</v>
      </c>
      <c r="C11554" t="s">
        <v>130</v>
      </c>
      <c r="D11554" t="s">
        <v>2410</v>
      </c>
      <c r="E11554">
        <v>0</v>
      </c>
    </row>
    <row r="11555" spans="1:5" x14ac:dyDescent="0.3">
      <c r="A11555">
        <v>75330026</v>
      </c>
      <c r="B11555" t="s">
        <v>657</v>
      </c>
      <c r="C11555" t="s">
        <v>130</v>
      </c>
      <c r="D11555" t="s">
        <v>2411</v>
      </c>
      <c r="E11555">
        <v>0</v>
      </c>
    </row>
    <row r="11556" spans="1:5" x14ac:dyDescent="0.3">
      <c r="A11556">
        <v>75330026</v>
      </c>
      <c r="B11556" t="s">
        <v>657</v>
      </c>
      <c r="C11556" t="s">
        <v>130</v>
      </c>
      <c r="D11556" t="s">
        <v>2412</v>
      </c>
      <c r="E11556">
        <v>0</v>
      </c>
    </row>
    <row r="11557" spans="1:5" x14ac:dyDescent="0.3">
      <c r="A11557">
        <v>75330026</v>
      </c>
      <c r="B11557" t="s">
        <v>657</v>
      </c>
      <c r="C11557" t="s">
        <v>130</v>
      </c>
      <c r="D11557" t="s">
        <v>2413</v>
      </c>
      <c r="E11557">
        <v>0</v>
      </c>
    </row>
    <row r="11558" spans="1:5" x14ac:dyDescent="0.3">
      <c r="A11558">
        <v>45800182</v>
      </c>
      <c r="B11558" t="s">
        <v>659</v>
      </c>
      <c r="C11558" t="s">
        <v>8</v>
      </c>
      <c r="D11558" t="s">
        <v>2378</v>
      </c>
      <c r="E11558">
        <v>0</v>
      </c>
    </row>
    <row r="11559" spans="1:5" x14ac:dyDescent="0.3">
      <c r="A11559">
        <v>45800182</v>
      </c>
      <c r="B11559" t="s">
        <v>659</v>
      </c>
      <c r="C11559" t="s">
        <v>8</v>
      </c>
      <c r="D11559" t="s">
        <v>2379</v>
      </c>
      <c r="E11559">
        <v>0</v>
      </c>
    </row>
    <row r="11560" spans="1:5" x14ac:dyDescent="0.3">
      <c r="A11560">
        <v>45800182</v>
      </c>
      <c r="B11560" t="s">
        <v>659</v>
      </c>
      <c r="C11560" t="s">
        <v>8</v>
      </c>
      <c r="D11560" t="s">
        <v>2380</v>
      </c>
      <c r="E11560">
        <v>0</v>
      </c>
    </row>
    <row r="11561" spans="1:5" x14ac:dyDescent="0.3">
      <c r="A11561">
        <v>45800182</v>
      </c>
      <c r="B11561" t="s">
        <v>659</v>
      </c>
      <c r="C11561" t="s">
        <v>8</v>
      </c>
      <c r="D11561" t="s">
        <v>2381</v>
      </c>
      <c r="E11561">
        <v>0</v>
      </c>
    </row>
    <row r="11562" spans="1:5" x14ac:dyDescent="0.3">
      <c r="A11562">
        <v>45800182</v>
      </c>
      <c r="B11562" t="s">
        <v>659</v>
      </c>
      <c r="C11562" t="s">
        <v>8</v>
      </c>
      <c r="D11562" t="s">
        <v>2382</v>
      </c>
      <c r="E11562">
        <v>0</v>
      </c>
    </row>
    <row r="11563" spans="1:5" x14ac:dyDescent="0.3">
      <c r="A11563">
        <v>45800182</v>
      </c>
      <c r="B11563" t="s">
        <v>659</v>
      </c>
      <c r="C11563" t="s">
        <v>8</v>
      </c>
      <c r="D11563" t="s">
        <v>2383</v>
      </c>
      <c r="E11563">
        <v>0</v>
      </c>
    </row>
    <row r="11564" spans="1:5" x14ac:dyDescent="0.3">
      <c r="A11564">
        <v>45800182</v>
      </c>
      <c r="B11564" t="s">
        <v>659</v>
      </c>
      <c r="C11564" t="s">
        <v>8</v>
      </c>
      <c r="D11564" t="s">
        <v>2384</v>
      </c>
      <c r="E11564">
        <v>0</v>
      </c>
    </row>
    <row r="11565" spans="1:5" x14ac:dyDescent="0.3">
      <c r="A11565">
        <v>45800182</v>
      </c>
      <c r="B11565" t="s">
        <v>659</v>
      </c>
      <c r="C11565" t="s">
        <v>8</v>
      </c>
      <c r="D11565" t="s">
        <v>2385</v>
      </c>
      <c r="E11565">
        <v>0</v>
      </c>
    </row>
    <row r="11566" spans="1:5" x14ac:dyDescent="0.3">
      <c r="A11566">
        <v>45800182</v>
      </c>
      <c r="B11566" t="s">
        <v>659</v>
      </c>
      <c r="C11566" t="s">
        <v>8</v>
      </c>
      <c r="D11566" t="s">
        <v>2386</v>
      </c>
      <c r="E11566">
        <v>0</v>
      </c>
    </row>
    <row r="11567" spans="1:5" x14ac:dyDescent="0.3">
      <c r="A11567">
        <v>45800182</v>
      </c>
      <c r="B11567" t="s">
        <v>659</v>
      </c>
      <c r="C11567" t="s">
        <v>8</v>
      </c>
      <c r="D11567" t="s">
        <v>2387</v>
      </c>
      <c r="E11567">
        <v>-1</v>
      </c>
    </row>
    <row r="11568" spans="1:5" x14ac:dyDescent="0.3">
      <c r="A11568">
        <v>45800182</v>
      </c>
      <c r="B11568" t="s">
        <v>659</v>
      </c>
      <c r="C11568" t="s">
        <v>8</v>
      </c>
      <c r="D11568" t="s">
        <v>2388</v>
      </c>
      <c r="E11568">
        <v>0</v>
      </c>
    </row>
    <row r="11569" spans="1:5" x14ac:dyDescent="0.3">
      <c r="A11569">
        <v>45800182</v>
      </c>
      <c r="B11569" t="s">
        <v>659</v>
      </c>
      <c r="C11569" t="s">
        <v>8</v>
      </c>
      <c r="D11569" t="s">
        <v>2389</v>
      </c>
      <c r="E11569">
        <v>0</v>
      </c>
    </row>
    <row r="11570" spans="1:5" x14ac:dyDescent="0.3">
      <c r="A11570">
        <v>45800182</v>
      </c>
      <c r="B11570" t="s">
        <v>659</v>
      </c>
      <c r="C11570" t="s">
        <v>8</v>
      </c>
      <c r="D11570" t="s">
        <v>2390</v>
      </c>
      <c r="E11570">
        <v>0</v>
      </c>
    </row>
    <row r="11571" spans="1:5" x14ac:dyDescent="0.3">
      <c r="A11571">
        <v>45800182</v>
      </c>
      <c r="B11571" t="s">
        <v>659</v>
      </c>
      <c r="C11571" t="s">
        <v>8</v>
      </c>
      <c r="D11571" t="s">
        <v>2391</v>
      </c>
      <c r="E11571">
        <v>0</v>
      </c>
    </row>
    <row r="11572" spans="1:5" x14ac:dyDescent="0.3">
      <c r="A11572">
        <v>45800182</v>
      </c>
      <c r="B11572" t="s">
        <v>659</v>
      </c>
      <c r="C11572" t="s">
        <v>8</v>
      </c>
      <c r="D11572" t="s">
        <v>2392</v>
      </c>
      <c r="E11572">
        <v>0</v>
      </c>
    </row>
    <row r="11573" spans="1:5" x14ac:dyDescent="0.3">
      <c r="A11573">
        <v>45800182</v>
      </c>
      <c r="B11573" t="s">
        <v>659</v>
      </c>
      <c r="C11573" t="s">
        <v>8</v>
      </c>
      <c r="D11573" t="s">
        <v>2393</v>
      </c>
      <c r="E11573">
        <v>0</v>
      </c>
    </row>
    <row r="11574" spans="1:5" x14ac:dyDescent="0.3">
      <c r="A11574">
        <v>45800182</v>
      </c>
      <c r="B11574" t="s">
        <v>659</v>
      </c>
      <c r="C11574" t="s">
        <v>8</v>
      </c>
      <c r="D11574" t="s">
        <v>2394</v>
      </c>
      <c r="E11574">
        <v>0</v>
      </c>
    </row>
    <row r="11575" spans="1:5" x14ac:dyDescent="0.3">
      <c r="A11575">
        <v>45800182</v>
      </c>
      <c r="B11575" t="s">
        <v>659</v>
      </c>
      <c r="C11575" t="s">
        <v>8</v>
      </c>
      <c r="D11575" t="s">
        <v>2395</v>
      </c>
      <c r="E11575">
        <v>0</v>
      </c>
    </row>
    <row r="11576" spans="1:5" x14ac:dyDescent="0.3">
      <c r="A11576">
        <v>45800182</v>
      </c>
      <c r="B11576" t="s">
        <v>659</v>
      </c>
      <c r="C11576" t="s">
        <v>8</v>
      </c>
      <c r="D11576" t="s">
        <v>2396</v>
      </c>
      <c r="E11576">
        <v>0</v>
      </c>
    </row>
    <row r="11577" spans="1:5" x14ac:dyDescent="0.3">
      <c r="A11577">
        <v>45800182</v>
      </c>
      <c r="B11577" t="s">
        <v>659</v>
      </c>
      <c r="C11577" t="s">
        <v>8</v>
      </c>
      <c r="D11577" t="s">
        <v>2397</v>
      </c>
      <c r="E11577">
        <v>0</v>
      </c>
    </row>
    <row r="11578" spans="1:5" x14ac:dyDescent="0.3">
      <c r="A11578">
        <v>45800182</v>
      </c>
      <c r="B11578" t="s">
        <v>659</v>
      </c>
      <c r="C11578" t="s">
        <v>8</v>
      </c>
      <c r="D11578" t="s">
        <v>2398</v>
      </c>
      <c r="E11578">
        <v>0</v>
      </c>
    </row>
    <row r="11579" spans="1:5" x14ac:dyDescent="0.3">
      <c r="A11579">
        <v>45800182</v>
      </c>
      <c r="B11579" t="s">
        <v>659</v>
      </c>
      <c r="C11579" t="s">
        <v>8</v>
      </c>
      <c r="D11579" t="s">
        <v>2399</v>
      </c>
      <c r="E11579">
        <v>0</v>
      </c>
    </row>
    <row r="11580" spans="1:5" x14ac:dyDescent="0.3">
      <c r="A11580">
        <v>45800182</v>
      </c>
      <c r="B11580" t="s">
        <v>659</v>
      </c>
      <c r="C11580" t="s">
        <v>8</v>
      </c>
      <c r="D11580" t="s">
        <v>2400</v>
      </c>
      <c r="E11580">
        <v>0</v>
      </c>
    </row>
    <row r="11581" spans="1:5" x14ac:dyDescent="0.3">
      <c r="A11581">
        <v>45800182</v>
      </c>
      <c r="B11581" t="s">
        <v>659</v>
      </c>
      <c r="C11581" t="s">
        <v>8</v>
      </c>
      <c r="D11581" t="s">
        <v>2401</v>
      </c>
      <c r="E11581">
        <v>0</v>
      </c>
    </row>
    <row r="11582" spans="1:5" x14ac:dyDescent="0.3">
      <c r="A11582">
        <v>45800182</v>
      </c>
      <c r="B11582" t="s">
        <v>659</v>
      </c>
      <c r="C11582" t="s">
        <v>8</v>
      </c>
      <c r="D11582" t="s">
        <v>2402</v>
      </c>
      <c r="E11582">
        <v>-1</v>
      </c>
    </row>
    <row r="11583" spans="1:5" x14ac:dyDescent="0.3">
      <c r="A11583">
        <v>45800182</v>
      </c>
      <c r="B11583" t="s">
        <v>659</v>
      </c>
      <c r="C11583" t="s">
        <v>8</v>
      </c>
      <c r="D11583" t="s">
        <v>2403</v>
      </c>
      <c r="E11583">
        <v>0</v>
      </c>
    </row>
    <row r="11584" spans="1:5" x14ac:dyDescent="0.3">
      <c r="A11584">
        <v>45800182</v>
      </c>
      <c r="B11584" t="s">
        <v>659</v>
      </c>
      <c r="C11584" t="s">
        <v>8</v>
      </c>
      <c r="D11584" t="s">
        <v>2404</v>
      </c>
      <c r="E11584">
        <v>0</v>
      </c>
    </row>
    <row r="11585" spans="1:5" x14ac:dyDescent="0.3">
      <c r="A11585">
        <v>45800182</v>
      </c>
      <c r="B11585" t="s">
        <v>659</v>
      </c>
      <c r="C11585" t="s">
        <v>8</v>
      </c>
      <c r="D11585" t="s">
        <v>2405</v>
      </c>
      <c r="E11585">
        <v>-2</v>
      </c>
    </row>
    <row r="11586" spans="1:5" x14ac:dyDescent="0.3">
      <c r="A11586">
        <v>45800182</v>
      </c>
      <c r="B11586" t="s">
        <v>659</v>
      </c>
      <c r="C11586" t="s">
        <v>8</v>
      </c>
      <c r="D11586" t="s">
        <v>2406</v>
      </c>
      <c r="E11586">
        <v>-1</v>
      </c>
    </row>
    <row r="11587" spans="1:5" x14ac:dyDescent="0.3">
      <c r="A11587">
        <v>45800182</v>
      </c>
      <c r="B11587" t="s">
        <v>659</v>
      </c>
      <c r="C11587" t="s">
        <v>8</v>
      </c>
      <c r="D11587" t="s">
        <v>2407</v>
      </c>
      <c r="E11587">
        <v>0</v>
      </c>
    </row>
    <row r="11588" spans="1:5" x14ac:dyDescent="0.3">
      <c r="A11588">
        <v>45800182</v>
      </c>
      <c r="B11588" t="s">
        <v>659</v>
      </c>
      <c r="C11588" t="s">
        <v>8</v>
      </c>
      <c r="D11588" t="s">
        <v>2408</v>
      </c>
      <c r="E11588">
        <v>0</v>
      </c>
    </row>
    <row r="11589" spans="1:5" x14ac:dyDescent="0.3">
      <c r="A11589">
        <v>45800182</v>
      </c>
      <c r="B11589" t="s">
        <v>659</v>
      </c>
      <c r="C11589" t="s">
        <v>8</v>
      </c>
      <c r="D11589" t="s">
        <v>2409</v>
      </c>
      <c r="E11589">
        <v>0</v>
      </c>
    </row>
    <row r="11590" spans="1:5" x14ac:dyDescent="0.3">
      <c r="A11590">
        <v>45800182</v>
      </c>
      <c r="B11590" t="s">
        <v>659</v>
      </c>
      <c r="C11590" t="s">
        <v>8</v>
      </c>
      <c r="D11590" t="s">
        <v>2410</v>
      </c>
      <c r="E11590">
        <v>0</v>
      </c>
    </row>
    <row r="11591" spans="1:5" x14ac:dyDescent="0.3">
      <c r="A11591">
        <v>45800182</v>
      </c>
      <c r="B11591" t="s">
        <v>659</v>
      </c>
      <c r="C11591" t="s">
        <v>8</v>
      </c>
      <c r="D11591" t="s">
        <v>2411</v>
      </c>
      <c r="E11591">
        <v>-1</v>
      </c>
    </row>
    <row r="11592" spans="1:5" x14ac:dyDescent="0.3">
      <c r="A11592">
        <v>45800182</v>
      </c>
      <c r="B11592" t="s">
        <v>659</v>
      </c>
      <c r="C11592" t="s">
        <v>8</v>
      </c>
      <c r="D11592" t="s">
        <v>2412</v>
      </c>
      <c r="E11592">
        <v>-3</v>
      </c>
    </row>
    <row r="11593" spans="1:5" x14ac:dyDescent="0.3">
      <c r="A11593">
        <v>45800182</v>
      </c>
      <c r="B11593" t="s">
        <v>659</v>
      </c>
      <c r="C11593" t="s">
        <v>8</v>
      </c>
      <c r="D11593" t="s">
        <v>2413</v>
      </c>
      <c r="E11593">
        <v>0</v>
      </c>
    </row>
    <row r="11594" spans="1:5" x14ac:dyDescent="0.3">
      <c r="A11594">
        <v>20030002</v>
      </c>
      <c r="B11594" t="s">
        <v>661</v>
      </c>
      <c r="C11594" t="s">
        <v>8</v>
      </c>
      <c r="D11594" t="s">
        <v>2378</v>
      </c>
      <c r="E11594">
        <v>0</v>
      </c>
    </row>
    <row r="11595" spans="1:5" x14ac:dyDescent="0.3">
      <c r="A11595">
        <v>20030002</v>
      </c>
      <c r="B11595" t="s">
        <v>661</v>
      </c>
      <c r="C11595" t="s">
        <v>8</v>
      </c>
      <c r="D11595" t="s">
        <v>2379</v>
      </c>
      <c r="E11595">
        <v>0</v>
      </c>
    </row>
    <row r="11596" spans="1:5" x14ac:dyDescent="0.3">
      <c r="A11596">
        <v>20030002</v>
      </c>
      <c r="B11596" t="s">
        <v>661</v>
      </c>
      <c r="C11596" t="s">
        <v>8</v>
      </c>
      <c r="D11596" t="s">
        <v>2380</v>
      </c>
      <c r="E11596">
        <v>-4</v>
      </c>
    </row>
    <row r="11597" spans="1:5" x14ac:dyDescent="0.3">
      <c r="A11597">
        <v>20030002</v>
      </c>
      <c r="B11597" t="s">
        <v>661</v>
      </c>
      <c r="C11597" t="s">
        <v>8</v>
      </c>
      <c r="D11597" t="s">
        <v>2381</v>
      </c>
      <c r="E11597">
        <v>0</v>
      </c>
    </row>
    <row r="11598" spans="1:5" x14ac:dyDescent="0.3">
      <c r="A11598">
        <v>20030002</v>
      </c>
      <c r="B11598" t="s">
        <v>661</v>
      </c>
      <c r="C11598" t="s">
        <v>8</v>
      </c>
      <c r="D11598" t="s">
        <v>2382</v>
      </c>
      <c r="E11598">
        <v>0</v>
      </c>
    </row>
    <row r="11599" spans="1:5" x14ac:dyDescent="0.3">
      <c r="A11599">
        <v>20030002</v>
      </c>
      <c r="B11599" t="s">
        <v>661</v>
      </c>
      <c r="C11599" t="s">
        <v>8</v>
      </c>
      <c r="D11599" t="s">
        <v>2383</v>
      </c>
      <c r="E11599">
        <v>0</v>
      </c>
    </row>
    <row r="11600" spans="1:5" x14ac:dyDescent="0.3">
      <c r="A11600">
        <v>20030002</v>
      </c>
      <c r="B11600" t="s">
        <v>661</v>
      </c>
      <c r="C11600" t="s">
        <v>8</v>
      </c>
      <c r="D11600" t="s">
        <v>2384</v>
      </c>
      <c r="E11600">
        <v>0</v>
      </c>
    </row>
    <row r="11601" spans="1:5" x14ac:dyDescent="0.3">
      <c r="A11601">
        <v>20030002</v>
      </c>
      <c r="B11601" t="s">
        <v>661</v>
      </c>
      <c r="C11601" t="s">
        <v>8</v>
      </c>
      <c r="D11601" t="s">
        <v>2385</v>
      </c>
      <c r="E11601">
        <v>0</v>
      </c>
    </row>
    <row r="11602" spans="1:5" x14ac:dyDescent="0.3">
      <c r="A11602">
        <v>20030002</v>
      </c>
      <c r="B11602" t="s">
        <v>661</v>
      </c>
      <c r="C11602" t="s">
        <v>8</v>
      </c>
      <c r="D11602" t="s">
        <v>2386</v>
      </c>
      <c r="E11602">
        <v>0</v>
      </c>
    </row>
    <row r="11603" spans="1:5" x14ac:dyDescent="0.3">
      <c r="A11603">
        <v>20030002</v>
      </c>
      <c r="B11603" t="s">
        <v>661</v>
      </c>
      <c r="C11603" t="s">
        <v>8</v>
      </c>
      <c r="D11603" t="s">
        <v>2387</v>
      </c>
      <c r="E11603">
        <v>0</v>
      </c>
    </row>
    <row r="11604" spans="1:5" x14ac:dyDescent="0.3">
      <c r="A11604">
        <v>20030002</v>
      </c>
      <c r="B11604" t="s">
        <v>661</v>
      </c>
      <c r="C11604" t="s">
        <v>8</v>
      </c>
      <c r="D11604" t="s">
        <v>2388</v>
      </c>
      <c r="E11604">
        <v>0</v>
      </c>
    </row>
    <row r="11605" spans="1:5" x14ac:dyDescent="0.3">
      <c r="A11605">
        <v>20030002</v>
      </c>
      <c r="B11605" t="s">
        <v>661</v>
      </c>
      <c r="C11605" t="s">
        <v>8</v>
      </c>
      <c r="D11605" t="s">
        <v>2389</v>
      </c>
      <c r="E11605">
        <v>0</v>
      </c>
    </row>
    <row r="11606" spans="1:5" x14ac:dyDescent="0.3">
      <c r="A11606">
        <v>20030002</v>
      </c>
      <c r="B11606" t="s">
        <v>661</v>
      </c>
      <c r="C11606" t="s">
        <v>8</v>
      </c>
      <c r="D11606" t="s">
        <v>2390</v>
      </c>
      <c r="E11606">
        <v>0</v>
      </c>
    </row>
    <row r="11607" spans="1:5" x14ac:dyDescent="0.3">
      <c r="A11607">
        <v>20030002</v>
      </c>
      <c r="B11607" t="s">
        <v>661</v>
      </c>
      <c r="C11607" t="s">
        <v>8</v>
      </c>
      <c r="D11607" t="s">
        <v>2391</v>
      </c>
      <c r="E11607">
        <v>0</v>
      </c>
    </row>
    <row r="11608" spans="1:5" x14ac:dyDescent="0.3">
      <c r="A11608">
        <v>20030002</v>
      </c>
      <c r="B11608" t="s">
        <v>661</v>
      </c>
      <c r="C11608" t="s">
        <v>8</v>
      </c>
      <c r="D11608" t="s">
        <v>2392</v>
      </c>
      <c r="E11608">
        <v>0</v>
      </c>
    </row>
    <row r="11609" spans="1:5" x14ac:dyDescent="0.3">
      <c r="A11609">
        <v>20030002</v>
      </c>
      <c r="B11609" t="s">
        <v>661</v>
      </c>
      <c r="C11609" t="s">
        <v>8</v>
      </c>
      <c r="D11609" t="s">
        <v>2393</v>
      </c>
      <c r="E11609">
        <v>0</v>
      </c>
    </row>
    <row r="11610" spans="1:5" x14ac:dyDescent="0.3">
      <c r="A11610">
        <v>20030002</v>
      </c>
      <c r="B11610" t="s">
        <v>661</v>
      </c>
      <c r="C11610" t="s">
        <v>8</v>
      </c>
      <c r="D11610" t="s">
        <v>2394</v>
      </c>
      <c r="E11610">
        <v>0</v>
      </c>
    </row>
    <row r="11611" spans="1:5" x14ac:dyDescent="0.3">
      <c r="A11611">
        <v>20030002</v>
      </c>
      <c r="B11611" t="s">
        <v>661</v>
      </c>
      <c r="C11611" t="s">
        <v>8</v>
      </c>
      <c r="D11611" t="s">
        <v>2395</v>
      </c>
      <c r="E11611">
        <v>0</v>
      </c>
    </row>
    <row r="11612" spans="1:5" x14ac:dyDescent="0.3">
      <c r="A11612">
        <v>20030002</v>
      </c>
      <c r="B11612" t="s">
        <v>661</v>
      </c>
      <c r="C11612" t="s">
        <v>8</v>
      </c>
      <c r="D11612" t="s">
        <v>2396</v>
      </c>
      <c r="E11612">
        <v>0</v>
      </c>
    </row>
    <row r="11613" spans="1:5" x14ac:dyDescent="0.3">
      <c r="A11613">
        <v>20030002</v>
      </c>
      <c r="B11613" t="s">
        <v>661</v>
      </c>
      <c r="C11613" t="s">
        <v>8</v>
      </c>
      <c r="D11613" t="s">
        <v>2397</v>
      </c>
      <c r="E11613">
        <v>0</v>
      </c>
    </row>
    <row r="11614" spans="1:5" x14ac:dyDescent="0.3">
      <c r="A11614">
        <v>20030002</v>
      </c>
      <c r="B11614" t="s">
        <v>661</v>
      </c>
      <c r="C11614" t="s">
        <v>8</v>
      </c>
      <c r="D11614" t="s">
        <v>2398</v>
      </c>
      <c r="E11614">
        <v>0</v>
      </c>
    </row>
    <row r="11615" spans="1:5" x14ac:dyDescent="0.3">
      <c r="A11615">
        <v>20030002</v>
      </c>
      <c r="B11615" t="s">
        <v>661</v>
      </c>
      <c r="C11615" t="s">
        <v>8</v>
      </c>
      <c r="D11615" t="s">
        <v>2399</v>
      </c>
      <c r="E11615">
        <v>0</v>
      </c>
    </row>
    <row r="11616" spans="1:5" x14ac:dyDescent="0.3">
      <c r="A11616">
        <v>20030002</v>
      </c>
      <c r="B11616" t="s">
        <v>661</v>
      </c>
      <c r="C11616" t="s">
        <v>8</v>
      </c>
      <c r="D11616" t="s">
        <v>2400</v>
      </c>
      <c r="E11616">
        <v>0</v>
      </c>
    </row>
    <row r="11617" spans="1:5" x14ac:dyDescent="0.3">
      <c r="A11617">
        <v>20030002</v>
      </c>
      <c r="B11617" t="s">
        <v>661</v>
      </c>
      <c r="C11617" t="s">
        <v>8</v>
      </c>
      <c r="D11617" t="s">
        <v>2401</v>
      </c>
      <c r="E11617">
        <v>0</v>
      </c>
    </row>
    <row r="11618" spans="1:5" x14ac:dyDescent="0.3">
      <c r="A11618">
        <v>20030002</v>
      </c>
      <c r="B11618" t="s">
        <v>661</v>
      </c>
      <c r="C11618" t="s">
        <v>8</v>
      </c>
      <c r="D11618" t="s">
        <v>2402</v>
      </c>
      <c r="E11618">
        <v>0</v>
      </c>
    </row>
    <row r="11619" spans="1:5" x14ac:dyDescent="0.3">
      <c r="A11619">
        <v>20030002</v>
      </c>
      <c r="B11619" t="s">
        <v>661</v>
      </c>
      <c r="C11619" t="s">
        <v>8</v>
      </c>
      <c r="D11619" t="s">
        <v>2403</v>
      </c>
      <c r="E11619">
        <v>0</v>
      </c>
    </row>
    <row r="11620" spans="1:5" x14ac:dyDescent="0.3">
      <c r="A11620">
        <v>20030002</v>
      </c>
      <c r="B11620" t="s">
        <v>661</v>
      </c>
      <c r="C11620" t="s">
        <v>8</v>
      </c>
      <c r="D11620" t="s">
        <v>2404</v>
      </c>
      <c r="E11620">
        <v>0</v>
      </c>
    </row>
    <row r="11621" spans="1:5" x14ac:dyDescent="0.3">
      <c r="A11621">
        <v>20030002</v>
      </c>
      <c r="B11621" t="s">
        <v>661</v>
      </c>
      <c r="C11621" t="s">
        <v>8</v>
      </c>
      <c r="D11621" t="s">
        <v>2405</v>
      </c>
      <c r="E11621">
        <v>0</v>
      </c>
    </row>
    <row r="11622" spans="1:5" x14ac:dyDescent="0.3">
      <c r="A11622">
        <v>20030002</v>
      </c>
      <c r="B11622" t="s">
        <v>661</v>
      </c>
      <c r="C11622" t="s">
        <v>8</v>
      </c>
      <c r="D11622" t="s">
        <v>2406</v>
      </c>
      <c r="E11622">
        <v>0</v>
      </c>
    </row>
    <row r="11623" spans="1:5" x14ac:dyDescent="0.3">
      <c r="A11623">
        <v>20030002</v>
      </c>
      <c r="B11623" t="s">
        <v>661</v>
      </c>
      <c r="C11623" t="s">
        <v>8</v>
      </c>
      <c r="D11623" t="s">
        <v>2407</v>
      </c>
      <c r="E11623">
        <v>0</v>
      </c>
    </row>
    <row r="11624" spans="1:5" x14ac:dyDescent="0.3">
      <c r="A11624">
        <v>20030002</v>
      </c>
      <c r="B11624" t="s">
        <v>661</v>
      </c>
      <c r="C11624" t="s">
        <v>8</v>
      </c>
      <c r="D11624" t="s">
        <v>2408</v>
      </c>
      <c r="E11624">
        <v>0</v>
      </c>
    </row>
    <row r="11625" spans="1:5" x14ac:dyDescent="0.3">
      <c r="A11625">
        <v>20030002</v>
      </c>
      <c r="B11625" t="s">
        <v>661</v>
      </c>
      <c r="C11625" t="s">
        <v>8</v>
      </c>
      <c r="D11625" t="s">
        <v>2409</v>
      </c>
      <c r="E11625">
        <v>0</v>
      </c>
    </row>
    <row r="11626" spans="1:5" x14ac:dyDescent="0.3">
      <c r="A11626">
        <v>20030002</v>
      </c>
      <c r="B11626" t="s">
        <v>661</v>
      </c>
      <c r="C11626" t="s">
        <v>8</v>
      </c>
      <c r="D11626" t="s">
        <v>2410</v>
      </c>
      <c r="E11626">
        <v>0</v>
      </c>
    </row>
    <row r="11627" spans="1:5" x14ac:dyDescent="0.3">
      <c r="A11627">
        <v>20030002</v>
      </c>
      <c r="B11627" t="s">
        <v>661</v>
      </c>
      <c r="C11627" t="s">
        <v>8</v>
      </c>
      <c r="D11627" t="s">
        <v>2411</v>
      </c>
      <c r="E11627">
        <v>-2</v>
      </c>
    </row>
    <row r="11628" spans="1:5" x14ac:dyDescent="0.3">
      <c r="A11628">
        <v>20030002</v>
      </c>
      <c r="B11628" t="s">
        <v>661</v>
      </c>
      <c r="C11628" t="s">
        <v>8</v>
      </c>
      <c r="D11628" t="s">
        <v>2412</v>
      </c>
      <c r="E11628">
        <v>0</v>
      </c>
    </row>
    <row r="11629" spans="1:5" x14ac:dyDescent="0.3">
      <c r="A11629">
        <v>20030002</v>
      </c>
      <c r="B11629" t="s">
        <v>661</v>
      </c>
      <c r="C11629" t="s">
        <v>8</v>
      </c>
      <c r="D11629" t="s">
        <v>2413</v>
      </c>
      <c r="E11629">
        <v>0</v>
      </c>
    </row>
    <row r="11630" spans="1:5" x14ac:dyDescent="0.3">
      <c r="A11630">
        <v>91500145</v>
      </c>
      <c r="B11630" t="s">
        <v>663</v>
      </c>
      <c r="C11630" t="s">
        <v>8</v>
      </c>
      <c r="D11630" t="s">
        <v>2378</v>
      </c>
      <c r="E11630">
        <v>0</v>
      </c>
    </row>
    <row r="11631" spans="1:5" x14ac:dyDescent="0.3">
      <c r="A11631">
        <v>91500145</v>
      </c>
      <c r="B11631" t="s">
        <v>663</v>
      </c>
      <c r="C11631" t="s">
        <v>8</v>
      </c>
      <c r="D11631" t="s">
        <v>2379</v>
      </c>
      <c r="E11631">
        <v>0</v>
      </c>
    </row>
    <row r="11632" spans="1:5" x14ac:dyDescent="0.3">
      <c r="A11632">
        <v>91500145</v>
      </c>
      <c r="B11632" t="s">
        <v>663</v>
      </c>
      <c r="C11632" t="s">
        <v>8</v>
      </c>
      <c r="D11632" t="s">
        <v>2380</v>
      </c>
      <c r="E11632">
        <v>0</v>
      </c>
    </row>
    <row r="11633" spans="1:5" x14ac:dyDescent="0.3">
      <c r="A11633">
        <v>91500145</v>
      </c>
      <c r="B11633" t="s">
        <v>663</v>
      </c>
      <c r="C11633" t="s">
        <v>8</v>
      </c>
      <c r="D11633" t="s">
        <v>2381</v>
      </c>
      <c r="E11633">
        <v>0</v>
      </c>
    </row>
    <row r="11634" spans="1:5" x14ac:dyDescent="0.3">
      <c r="A11634">
        <v>91500145</v>
      </c>
      <c r="B11634" t="s">
        <v>663</v>
      </c>
      <c r="C11634" t="s">
        <v>8</v>
      </c>
      <c r="D11634" t="s">
        <v>2382</v>
      </c>
      <c r="E11634">
        <v>0</v>
      </c>
    </row>
    <row r="11635" spans="1:5" x14ac:dyDescent="0.3">
      <c r="A11635">
        <v>91500145</v>
      </c>
      <c r="B11635" t="s">
        <v>663</v>
      </c>
      <c r="C11635" t="s">
        <v>8</v>
      </c>
      <c r="D11635" t="s">
        <v>2383</v>
      </c>
      <c r="E11635">
        <v>0</v>
      </c>
    </row>
    <row r="11636" spans="1:5" x14ac:dyDescent="0.3">
      <c r="A11636">
        <v>91500145</v>
      </c>
      <c r="B11636" t="s">
        <v>663</v>
      </c>
      <c r="C11636" t="s">
        <v>8</v>
      </c>
      <c r="D11636" t="s">
        <v>2384</v>
      </c>
      <c r="E11636">
        <v>0</v>
      </c>
    </row>
    <row r="11637" spans="1:5" x14ac:dyDescent="0.3">
      <c r="A11637">
        <v>91500145</v>
      </c>
      <c r="B11637" t="s">
        <v>663</v>
      </c>
      <c r="C11637" t="s">
        <v>8</v>
      </c>
      <c r="D11637" t="s">
        <v>2385</v>
      </c>
      <c r="E11637">
        <v>0</v>
      </c>
    </row>
    <row r="11638" spans="1:5" x14ac:dyDescent="0.3">
      <c r="A11638">
        <v>91500145</v>
      </c>
      <c r="B11638" t="s">
        <v>663</v>
      </c>
      <c r="C11638" t="s">
        <v>8</v>
      </c>
      <c r="D11638" t="s">
        <v>2386</v>
      </c>
      <c r="E11638">
        <v>0</v>
      </c>
    </row>
    <row r="11639" spans="1:5" x14ac:dyDescent="0.3">
      <c r="A11639">
        <v>91500145</v>
      </c>
      <c r="B11639" t="s">
        <v>663</v>
      </c>
      <c r="C11639" t="s">
        <v>8</v>
      </c>
      <c r="D11639" t="s">
        <v>2387</v>
      </c>
      <c r="E11639">
        <v>0</v>
      </c>
    </row>
    <row r="11640" spans="1:5" x14ac:dyDescent="0.3">
      <c r="A11640">
        <v>91500145</v>
      </c>
      <c r="B11640" t="s">
        <v>663</v>
      </c>
      <c r="C11640" t="s">
        <v>8</v>
      </c>
      <c r="D11640" t="s">
        <v>2388</v>
      </c>
      <c r="E11640">
        <v>0</v>
      </c>
    </row>
    <row r="11641" spans="1:5" x14ac:dyDescent="0.3">
      <c r="A11641">
        <v>91500145</v>
      </c>
      <c r="B11641" t="s">
        <v>663</v>
      </c>
      <c r="C11641" t="s">
        <v>8</v>
      </c>
      <c r="D11641" t="s">
        <v>2389</v>
      </c>
      <c r="E11641">
        <v>0</v>
      </c>
    </row>
    <row r="11642" spans="1:5" x14ac:dyDescent="0.3">
      <c r="A11642">
        <v>91500145</v>
      </c>
      <c r="B11642" t="s">
        <v>663</v>
      </c>
      <c r="C11642" t="s">
        <v>8</v>
      </c>
      <c r="D11642" t="s">
        <v>2390</v>
      </c>
      <c r="E11642">
        <v>0</v>
      </c>
    </row>
    <row r="11643" spans="1:5" x14ac:dyDescent="0.3">
      <c r="A11643">
        <v>91500145</v>
      </c>
      <c r="B11643" t="s">
        <v>663</v>
      </c>
      <c r="C11643" t="s">
        <v>8</v>
      </c>
      <c r="D11643" t="s">
        <v>2391</v>
      </c>
      <c r="E11643">
        <v>0</v>
      </c>
    </row>
    <row r="11644" spans="1:5" x14ac:dyDescent="0.3">
      <c r="A11644">
        <v>91500145</v>
      </c>
      <c r="B11644" t="s">
        <v>663</v>
      </c>
      <c r="C11644" t="s">
        <v>8</v>
      </c>
      <c r="D11644" t="s">
        <v>2392</v>
      </c>
      <c r="E11644">
        <v>0</v>
      </c>
    </row>
    <row r="11645" spans="1:5" x14ac:dyDescent="0.3">
      <c r="A11645">
        <v>91500145</v>
      </c>
      <c r="B11645" t="s">
        <v>663</v>
      </c>
      <c r="C11645" t="s">
        <v>8</v>
      </c>
      <c r="D11645" t="s">
        <v>2393</v>
      </c>
      <c r="E11645">
        <v>0</v>
      </c>
    </row>
    <row r="11646" spans="1:5" x14ac:dyDescent="0.3">
      <c r="A11646">
        <v>91500145</v>
      </c>
      <c r="B11646" t="s">
        <v>663</v>
      </c>
      <c r="C11646" t="s">
        <v>8</v>
      </c>
      <c r="D11646" t="s">
        <v>2394</v>
      </c>
      <c r="E11646">
        <v>0</v>
      </c>
    </row>
    <row r="11647" spans="1:5" x14ac:dyDescent="0.3">
      <c r="A11647">
        <v>91500145</v>
      </c>
      <c r="B11647" t="s">
        <v>663</v>
      </c>
      <c r="C11647" t="s">
        <v>8</v>
      </c>
      <c r="D11647" t="s">
        <v>2395</v>
      </c>
      <c r="E11647">
        <v>0</v>
      </c>
    </row>
    <row r="11648" spans="1:5" x14ac:dyDescent="0.3">
      <c r="A11648">
        <v>91500145</v>
      </c>
      <c r="B11648" t="s">
        <v>663</v>
      </c>
      <c r="C11648" t="s">
        <v>8</v>
      </c>
      <c r="D11648" t="s">
        <v>2396</v>
      </c>
      <c r="E11648">
        <v>0</v>
      </c>
    </row>
    <row r="11649" spans="1:5" x14ac:dyDescent="0.3">
      <c r="A11649">
        <v>91500145</v>
      </c>
      <c r="B11649" t="s">
        <v>663</v>
      </c>
      <c r="C11649" t="s">
        <v>8</v>
      </c>
      <c r="D11649" t="s">
        <v>2397</v>
      </c>
      <c r="E11649">
        <v>0</v>
      </c>
    </row>
    <row r="11650" spans="1:5" x14ac:dyDescent="0.3">
      <c r="A11650">
        <v>91500145</v>
      </c>
      <c r="B11650" t="s">
        <v>663</v>
      </c>
      <c r="C11650" t="s">
        <v>8</v>
      </c>
      <c r="D11650" t="s">
        <v>2398</v>
      </c>
      <c r="E11650">
        <v>0</v>
      </c>
    </row>
    <row r="11651" spans="1:5" x14ac:dyDescent="0.3">
      <c r="A11651">
        <v>91500145</v>
      </c>
      <c r="B11651" t="s">
        <v>663</v>
      </c>
      <c r="C11651" t="s">
        <v>8</v>
      </c>
      <c r="D11651" t="s">
        <v>2399</v>
      </c>
      <c r="E11651">
        <v>0</v>
      </c>
    </row>
    <row r="11652" spans="1:5" x14ac:dyDescent="0.3">
      <c r="A11652">
        <v>91500145</v>
      </c>
      <c r="B11652" t="s">
        <v>663</v>
      </c>
      <c r="C11652" t="s">
        <v>8</v>
      </c>
      <c r="D11652" t="s">
        <v>2400</v>
      </c>
      <c r="E11652">
        <v>0</v>
      </c>
    </row>
    <row r="11653" spans="1:5" x14ac:dyDescent="0.3">
      <c r="A11653">
        <v>91500145</v>
      </c>
      <c r="B11653" t="s">
        <v>663</v>
      </c>
      <c r="C11653" t="s">
        <v>8</v>
      </c>
      <c r="D11653" t="s">
        <v>2401</v>
      </c>
      <c r="E11653">
        <v>0</v>
      </c>
    </row>
    <row r="11654" spans="1:5" x14ac:dyDescent="0.3">
      <c r="A11654">
        <v>91500145</v>
      </c>
      <c r="B11654" t="s">
        <v>663</v>
      </c>
      <c r="C11654" t="s">
        <v>8</v>
      </c>
      <c r="D11654" t="s">
        <v>2402</v>
      </c>
      <c r="E11654">
        <v>0</v>
      </c>
    </row>
    <row r="11655" spans="1:5" x14ac:dyDescent="0.3">
      <c r="A11655">
        <v>91500145</v>
      </c>
      <c r="B11655" t="s">
        <v>663</v>
      </c>
      <c r="C11655" t="s">
        <v>8</v>
      </c>
      <c r="D11655" t="s">
        <v>2403</v>
      </c>
      <c r="E11655">
        <v>0</v>
      </c>
    </row>
    <row r="11656" spans="1:5" x14ac:dyDescent="0.3">
      <c r="A11656">
        <v>91500145</v>
      </c>
      <c r="B11656" t="s">
        <v>663</v>
      </c>
      <c r="C11656" t="s">
        <v>8</v>
      </c>
      <c r="D11656" t="s">
        <v>2404</v>
      </c>
      <c r="E11656">
        <v>-1</v>
      </c>
    </row>
    <row r="11657" spans="1:5" x14ac:dyDescent="0.3">
      <c r="A11657">
        <v>91500145</v>
      </c>
      <c r="B11657" t="s">
        <v>663</v>
      </c>
      <c r="C11657" t="s">
        <v>8</v>
      </c>
      <c r="D11657" t="s">
        <v>2405</v>
      </c>
      <c r="E11657">
        <v>0</v>
      </c>
    </row>
    <row r="11658" spans="1:5" x14ac:dyDescent="0.3">
      <c r="A11658">
        <v>91500145</v>
      </c>
      <c r="B11658" t="s">
        <v>663</v>
      </c>
      <c r="C11658" t="s">
        <v>8</v>
      </c>
      <c r="D11658" t="s">
        <v>2406</v>
      </c>
      <c r="E11658">
        <v>0</v>
      </c>
    </row>
    <row r="11659" spans="1:5" x14ac:dyDescent="0.3">
      <c r="A11659">
        <v>91500145</v>
      </c>
      <c r="B11659" t="s">
        <v>663</v>
      </c>
      <c r="C11659" t="s">
        <v>8</v>
      </c>
      <c r="D11659" t="s">
        <v>2407</v>
      </c>
      <c r="E11659">
        <v>0</v>
      </c>
    </row>
    <row r="11660" spans="1:5" x14ac:dyDescent="0.3">
      <c r="A11660">
        <v>91500145</v>
      </c>
      <c r="B11660" t="s">
        <v>663</v>
      </c>
      <c r="C11660" t="s">
        <v>8</v>
      </c>
      <c r="D11660" t="s">
        <v>2408</v>
      </c>
      <c r="E11660">
        <v>0</v>
      </c>
    </row>
    <row r="11661" spans="1:5" x14ac:dyDescent="0.3">
      <c r="A11661">
        <v>91500145</v>
      </c>
      <c r="B11661" t="s">
        <v>663</v>
      </c>
      <c r="C11661" t="s">
        <v>8</v>
      </c>
      <c r="D11661" t="s">
        <v>2409</v>
      </c>
      <c r="E11661">
        <v>0</v>
      </c>
    </row>
    <row r="11662" spans="1:5" x14ac:dyDescent="0.3">
      <c r="A11662">
        <v>91500145</v>
      </c>
      <c r="B11662" t="s">
        <v>663</v>
      </c>
      <c r="C11662" t="s">
        <v>8</v>
      </c>
      <c r="D11662" t="s">
        <v>2410</v>
      </c>
      <c r="E11662">
        <v>0</v>
      </c>
    </row>
    <row r="11663" spans="1:5" x14ac:dyDescent="0.3">
      <c r="A11663">
        <v>91500145</v>
      </c>
      <c r="B11663" t="s">
        <v>663</v>
      </c>
      <c r="C11663" t="s">
        <v>8</v>
      </c>
      <c r="D11663" t="s">
        <v>2411</v>
      </c>
      <c r="E11663">
        <v>-2</v>
      </c>
    </row>
    <row r="11664" spans="1:5" x14ac:dyDescent="0.3">
      <c r="A11664">
        <v>91500145</v>
      </c>
      <c r="B11664" t="s">
        <v>663</v>
      </c>
      <c r="C11664" t="s">
        <v>8</v>
      </c>
      <c r="D11664" t="s">
        <v>2412</v>
      </c>
      <c r="E11664">
        <v>0</v>
      </c>
    </row>
    <row r="11665" spans="1:5" x14ac:dyDescent="0.3">
      <c r="A11665">
        <v>91500145</v>
      </c>
      <c r="B11665" t="s">
        <v>663</v>
      </c>
      <c r="C11665" t="s">
        <v>8</v>
      </c>
      <c r="D11665" t="s">
        <v>2413</v>
      </c>
      <c r="E11665">
        <v>0</v>
      </c>
    </row>
    <row r="11666" spans="1:5" x14ac:dyDescent="0.3">
      <c r="A11666">
        <v>91170005</v>
      </c>
      <c r="B11666" t="s">
        <v>665</v>
      </c>
      <c r="C11666" t="s">
        <v>8</v>
      </c>
      <c r="D11666" t="s">
        <v>2378</v>
      </c>
      <c r="E11666">
        <v>0</v>
      </c>
    </row>
    <row r="11667" spans="1:5" x14ac:dyDescent="0.3">
      <c r="A11667">
        <v>91170005</v>
      </c>
      <c r="B11667" t="s">
        <v>665</v>
      </c>
      <c r="C11667" t="s">
        <v>8</v>
      </c>
      <c r="D11667" t="s">
        <v>2379</v>
      </c>
      <c r="E11667">
        <v>0</v>
      </c>
    </row>
    <row r="11668" spans="1:5" x14ac:dyDescent="0.3">
      <c r="A11668">
        <v>91170005</v>
      </c>
      <c r="B11668" t="s">
        <v>665</v>
      </c>
      <c r="C11668" t="s">
        <v>8</v>
      </c>
      <c r="D11668" t="s">
        <v>2380</v>
      </c>
      <c r="E11668">
        <v>0</v>
      </c>
    </row>
    <row r="11669" spans="1:5" x14ac:dyDescent="0.3">
      <c r="A11669">
        <v>91170005</v>
      </c>
      <c r="B11669" t="s">
        <v>665</v>
      </c>
      <c r="C11669" t="s">
        <v>8</v>
      </c>
      <c r="D11669" t="s">
        <v>2381</v>
      </c>
      <c r="E11669">
        <v>0</v>
      </c>
    </row>
    <row r="11670" spans="1:5" x14ac:dyDescent="0.3">
      <c r="A11670">
        <v>91170005</v>
      </c>
      <c r="B11670" t="s">
        <v>665</v>
      </c>
      <c r="C11670" t="s">
        <v>8</v>
      </c>
      <c r="D11670" t="s">
        <v>2382</v>
      </c>
      <c r="E11670">
        <v>0</v>
      </c>
    </row>
    <row r="11671" spans="1:5" x14ac:dyDescent="0.3">
      <c r="A11671">
        <v>91170005</v>
      </c>
      <c r="B11671" t="s">
        <v>665</v>
      </c>
      <c r="C11671" t="s">
        <v>8</v>
      </c>
      <c r="D11671" t="s">
        <v>2383</v>
      </c>
      <c r="E11671">
        <v>0</v>
      </c>
    </row>
    <row r="11672" spans="1:5" x14ac:dyDescent="0.3">
      <c r="A11672">
        <v>91170005</v>
      </c>
      <c r="B11672" t="s">
        <v>665</v>
      </c>
      <c r="C11672" t="s">
        <v>8</v>
      </c>
      <c r="D11672" t="s">
        <v>2384</v>
      </c>
      <c r="E11672">
        <v>0</v>
      </c>
    </row>
    <row r="11673" spans="1:5" x14ac:dyDescent="0.3">
      <c r="A11673">
        <v>91170005</v>
      </c>
      <c r="B11673" t="s">
        <v>665</v>
      </c>
      <c r="C11673" t="s">
        <v>8</v>
      </c>
      <c r="D11673" t="s">
        <v>2385</v>
      </c>
      <c r="E11673">
        <v>0</v>
      </c>
    </row>
    <row r="11674" spans="1:5" x14ac:dyDescent="0.3">
      <c r="A11674">
        <v>91170005</v>
      </c>
      <c r="B11674" t="s">
        <v>665</v>
      </c>
      <c r="C11674" t="s">
        <v>8</v>
      </c>
      <c r="D11674" t="s">
        <v>2386</v>
      </c>
      <c r="E11674">
        <v>0</v>
      </c>
    </row>
    <row r="11675" spans="1:5" x14ac:dyDescent="0.3">
      <c r="A11675">
        <v>91170005</v>
      </c>
      <c r="B11675" t="s">
        <v>665</v>
      </c>
      <c r="C11675" t="s">
        <v>8</v>
      </c>
      <c r="D11675" t="s">
        <v>2387</v>
      </c>
      <c r="E11675">
        <v>0</v>
      </c>
    </row>
    <row r="11676" spans="1:5" x14ac:dyDescent="0.3">
      <c r="A11676">
        <v>91170005</v>
      </c>
      <c r="B11676" t="s">
        <v>665</v>
      </c>
      <c r="C11676" t="s">
        <v>8</v>
      </c>
      <c r="D11676" t="s">
        <v>2388</v>
      </c>
      <c r="E11676">
        <v>0</v>
      </c>
    </row>
    <row r="11677" spans="1:5" x14ac:dyDescent="0.3">
      <c r="A11677">
        <v>91170005</v>
      </c>
      <c r="B11677" t="s">
        <v>665</v>
      </c>
      <c r="C11677" t="s">
        <v>8</v>
      </c>
      <c r="D11677" t="s">
        <v>2389</v>
      </c>
      <c r="E11677">
        <v>0</v>
      </c>
    </row>
    <row r="11678" spans="1:5" x14ac:dyDescent="0.3">
      <c r="A11678">
        <v>91170005</v>
      </c>
      <c r="B11678" t="s">
        <v>665</v>
      </c>
      <c r="C11678" t="s">
        <v>8</v>
      </c>
      <c r="D11678" t="s">
        <v>2390</v>
      </c>
      <c r="E11678">
        <v>0</v>
      </c>
    </row>
    <row r="11679" spans="1:5" x14ac:dyDescent="0.3">
      <c r="A11679">
        <v>91170005</v>
      </c>
      <c r="B11679" t="s">
        <v>665</v>
      </c>
      <c r="C11679" t="s">
        <v>8</v>
      </c>
      <c r="D11679" t="s">
        <v>2391</v>
      </c>
      <c r="E11679">
        <v>0</v>
      </c>
    </row>
    <row r="11680" spans="1:5" x14ac:dyDescent="0.3">
      <c r="A11680">
        <v>91170005</v>
      </c>
      <c r="B11680" t="s">
        <v>665</v>
      </c>
      <c r="C11680" t="s">
        <v>8</v>
      </c>
      <c r="D11680" t="s">
        <v>2392</v>
      </c>
      <c r="E11680">
        <v>0</v>
      </c>
    </row>
    <row r="11681" spans="1:5" x14ac:dyDescent="0.3">
      <c r="A11681">
        <v>91170005</v>
      </c>
      <c r="B11681" t="s">
        <v>665</v>
      </c>
      <c r="C11681" t="s">
        <v>8</v>
      </c>
      <c r="D11681" t="s">
        <v>2393</v>
      </c>
      <c r="E11681">
        <v>0</v>
      </c>
    </row>
    <row r="11682" spans="1:5" x14ac:dyDescent="0.3">
      <c r="A11682">
        <v>91170005</v>
      </c>
      <c r="B11682" t="s">
        <v>665</v>
      </c>
      <c r="C11682" t="s">
        <v>8</v>
      </c>
      <c r="D11682" t="s">
        <v>2394</v>
      </c>
      <c r="E11682">
        <v>0</v>
      </c>
    </row>
    <row r="11683" spans="1:5" x14ac:dyDescent="0.3">
      <c r="A11683">
        <v>91170005</v>
      </c>
      <c r="B11683" t="s">
        <v>665</v>
      </c>
      <c r="C11683" t="s">
        <v>8</v>
      </c>
      <c r="D11683" t="s">
        <v>2395</v>
      </c>
      <c r="E11683">
        <v>0</v>
      </c>
    </row>
    <row r="11684" spans="1:5" x14ac:dyDescent="0.3">
      <c r="A11684">
        <v>91170005</v>
      </c>
      <c r="B11684" t="s">
        <v>665</v>
      </c>
      <c r="C11684" t="s">
        <v>8</v>
      </c>
      <c r="D11684" t="s">
        <v>2396</v>
      </c>
      <c r="E11684">
        <v>0</v>
      </c>
    </row>
    <row r="11685" spans="1:5" x14ac:dyDescent="0.3">
      <c r="A11685">
        <v>91170005</v>
      </c>
      <c r="B11685" t="s">
        <v>665</v>
      </c>
      <c r="C11685" t="s">
        <v>8</v>
      </c>
      <c r="D11685" t="s">
        <v>2397</v>
      </c>
      <c r="E11685">
        <v>0</v>
      </c>
    </row>
    <row r="11686" spans="1:5" x14ac:dyDescent="0.3">
      <c r="A11686">
        <v>91170005</v>
      </c>
      <c r="B11686" t="s">
        <v>665</v>
      </c>
      <c r="C11686" t="s">
        <v>8</v>
      </c>
      <c r="D11686" t="s">
        <v>2398</v>
      </c>
      <c r="E11686">
        <v>0</v>
      </c>
    </row>
    <row r="11687" spans="1:5" x14ac:dyDescent="0.3">
      <c r="A11687">
        <v>91170005</v>
      </c>
      <c r="B11687" t="s">
        <v>665</v>
      </c>
      <c r="C11687" t="s">
        <v>8</v>
      </c>
      <c r="D11687" t="s">
        <v>2399</v>
      </c>
      <c r="E11687">
        <v>0</v>
      </c>
    </row>
    <row r="11688" spans="1:5" x14ac:dyDescent="0.3">
      <c r="A11688">
        <v>91170005</v>
      </c>
      <c r="B11688" t="s">
        <v>665</v>
      </c>
      <c r="C11688" t="s">
        <v>8</v>
      </c>
      <c r="D11688" t="s">
        <v>2400</v>
      </c>
      <c r="E11688">
        <v>0</v>
      </c>
    </row>
    <row r="11689" spans="1:5" x14ac:dyDescent="0.3">
      <c r="A11689">
        <v>91170005</v>
      </c>
      <c r="B11689" t="s">
        <v>665</v>
      </c>
      <c r="C11689" t="s">
        <v>8</v>
      </c>
      <c r="D11689" t="s">
        <v>2401</v>
      </c>
      <c r="E11689">
        <v>0</v>
      </c>
    </row>
    <row r="11690" spans="1:5" x14ac:dyDescent="0.3">
      <c r="A11690">
        <v>91170005</v>
      </c>
      <c r="B11690" t="s">
        <v>665</v>
      </c>
      <c r="C11690" t="s">
        <v>8</v>
      </c>
      <c r="D11690" t="s">
        <v>2402</v>
      </c>
      <c r="E11690">
        <v>0</v>
      </c>
    </row>
    <row r="11691" spans="1:5" x14ac:dyDescent="0.3">
      <c r="A11691">
        <v>91170005</v>
      </c>
      <c r="B11691" t="s">
        <v>665</v>
      </c>
      <c r="C11691" t="s">
        <v>8</v>
      </c>
      <c r="D11691" t="s">
        <v>2403</v>
      </c>
      <c r="E11691">
        <v>0</v>
      </c>
    </row>
    <row r="11692" spans="1:5" x14ac:dyDescent="0.3">
      <c r="A11692">
        <v>91170005</v>
      </c>
      <c r="B11692" t="s">
        <v>665</v>
      </c>
      <c r="C11692" t="s">
        <v>8</v>
      </c>
      <c r="D11692" t="s">
        <v>2404</v>
      </c>
      <c r="E11692">
        <v>0</v>
      </c>
    </row>
    <row r="11693" spans="1:5" x14ac:dyDescent="0.3">
      <c r="A11693">
        <v>91170005</v>
      </c>
      <c r="B11693" t="s">
        <v>665</v>
      </c>
      <c r="C11693" t="s">
        <v>8</v>
      </c>
      <c r="D11693" t="s">
        <v>2405</v>
      </c>
      <c r="E11693">
        <v>-2</v>
      </c>
    </row>
    <row r="11694" spans="1:5" x14ac:dyDescent="0.3">
      <c r="A11694">
        <v>91170005</v>
      </c>
      <c r="B11694" t="s">
        <v>665</v>
      </c>
      <c r="C11694" t="s">
        <v>8</v>
      </c>
      <c r="D11694" t="s">
        <v>2406</v>
      </c>
      <c r="E11694">
        <v>0</v>
      </c>
    </row>
    <row r="11695" spans="1:5" x14ac:dyDescent="0.3">
      <c r="A11695">
        <v>91170005</v>
      </c>
      <c r="B11695" t="s">
        <v>665</v>
      </c>
      <c r="C11695" t="s">
        <v>8</v>
      </c>
      <c r="D11695" t="s">
        <v>2407</v>
      </c>
      <c r="E11695">
        <v>0</v>
      </c>
    </row>
    <row r="11696" spans="1:5" x14ac:dyDescent="0.3">
      <c r="A11696">
        <v>91170005</v>
      </c>
      <c r="B11696" t="s">
        <v>665</v>
      </c>
      <c r="C11696" t="s">
        <v>8</v>
      </c>
      <c r="D11696" t="s">
        <v>2408</v>
      </c>
      <c r="E11696">
        <v>0</v>
      </c>
    </row>
    <row r="11697" spans="1:5" x14ac:dyDescent="0.3">
      <c r="A11697">
        <v>91170005</v>
      </c>
      <c r="B11697" t="s">
        <v>665</v>
      </c>
      <c r="C11697" t="s">
        <v>8</v>
      </c>
      <c r="D11697" t="s">
        <v>2409</v>
      </c>
      <c r="E11697">
        <v>-2</v>
      </c>
    </row>
    <row r="11698" spans="1:5" x14ac:dyDescent="0.3">
      <c r="A11698">
        <v>91170005</v>
      </c>
      <c r="B11698" t="s">
        <v>665</v>
      </c>
      <c r="C11698" t="s">
        <v>8</v>
      </c>
      <c r="D11698" t="s">
        <v>2410</v>
      </c>
      <c r="E11698">
        <v>0</v>
      </c>
    </row>
    <row r="11699" spans="1:5" x14ac:dyDescent="0.3">
      <c r="A11699">
        <v>91170005</v>
      </c>
      <c r="B11699" t="s">
        <v>665</v>
      </c>
      <c r="C11699" t="s">
        <v>8</v>
      </c>
      <c r="D11699" t="s">
        <v>2411</v>
      </c>
      <c r="E11699">
        <v>0</v>
      </c>
    </row>
    <row r="11700" spans="1:5" x14ac:dyDescent="0.3">
      <c r="A11700">
        <v>91170005</v>
      </c>
      <c r="B11700" t="s">
        <v>665</v>
      </c>
      <c r="C11700" t="s">
        <v>8</v>
      </c>
      <c r="D11700" t="s">
        <v>2412</v>
      </c>
      <c r="E11700">
        <v>0</v>
      </c>
    </row>
    <row r="11701" spans="1:5" x14ac:dyDescent="0.3">
      <c r="A11701">
        <v>91170005</v>
      </c>
      <c r="B11701" t="s">
        <v>665</v>
      </c>
      <c r="C11701" t="s">
        <v>8</v>
      </c>
      <c r="D11701" t="s">
        <v>2413</v>
      </c>
      <c r="E11701">
        <v>0</v>
      </c>
    </row>
    <row r="11702" spans="1:5" x14ac:dyDescent="0.3">
      <c r="A11702">
        <v>65030010</v>
      </c>
      <c r="B11702" t="s">
        <v>667</v>
      </c>
      <c r="C11702" t="s">
        <v>8</v>
      </c>
      <c r="D11702" t="s">
        <v>2378</v>
      </c>
      <c r="E11702">
        <v>0</v>
      </c>
    </row>
    <row r="11703" spans="1:5" x14ac:dyDescent="0.3">
      <c r="A11703">
        <v>65030010</v>
      </c>
      <c r="B11703" t="s">
        <v>667</v>
      </c>
      <c r="C11703" t="s">
        <v>8</v>
      </c>
      <c r="D11703" t="s">
        <v>2379</v>
      </c>
      <c r="E11703">
        <v>0</v>
      </c>
    </row>
    <row r="11704" spans="1:5" x14ac:dyDescent="0.3">
      <c r="A11704">
        <v>65030010</v>
      </c>
      <c r="B11704" t="s">
        <v>667</v>
      </c>
      <c r="C11704" t="s">
        <v>8</v>
      </c>
      <c r="D11704" t="s">
        <v>2380</v>
      </c>
      <c r="E11704">
        <v>0</v>
      </c>
    </row>
    <row r="11705" spans="1:5" x14ac:dyDescent="0.3">
      <c r="A11705">
        <v>65030010</v>
      </c>
      <c r="B11705" t="s">
        <v>667</v>
      </c>
      <c r="C11705" t="s">
        <v>8</v>
      </c>
      <c r="D11705" t="s">
        <v>2381</v>
      </c>
      <c r="E11705">
        <v>-4</v>
      </c>
    </row>
    <row r="11706" spans="1:5" x14ac:dyDescent="0.3">
      <c r="A11706">
        <v>65030010</v>
      </c>
      <c r="B11706" t="s">
        <v>667</v>
      </c>
      <c r="C11706" t="s">
        <v>8</v>
      </c>
      <c r="D11706" t="s">
        <v>2382</v>
      </c>
      <c r="E11706">
        <v>0</v>
      </c>
    </row>
    <row r="11707" spans="1:5" x14ac:dyDescent="0.3">
      <c r="A11707">
        <v>65030010</v>
      </c>
      <c r="B11707" t="s">
        <v>667</v>
      </c>
      <c r="C11707" t="s">
        <v>8</v>
      </c>
      <c r="D11707" t="s">
        <v>2383</v>
      </c>
      <c r="E11707">
        <v>0</v>
      </c>
    </row>
    <row r="11708" spans="1:5" x14ac:dyDescent="0.3">
      <c r="A11708">
        <v>65030010</v>
      </c>
      <c r="B11708" t="s">
        <v>667</v>
      </c>
      <c r="C11708" t="s">
        <v>8</v>
      </c>
      <c r="D11708" t="s">
        <v>2384</v>
      </c>
      <c r="E11708">
        <v>0</v>
      </c>
    </row>
    <row r="11709" spans="1:5" x14ac:dyDescent="0.3">
      <c r="A11709">
        <v>65030010</v>
      </c>
      <c r="B11709" t="s">
        <v>667</v>
      </c>
      <c r="C11709" t="s">
        <v>8</v>
      </c>
      <c r="D11709" t="s">
        <v>2385</v>
      </c>
      <c r="E11709">
        <v>0</v>
      </c>
    </row>
    <row r="11710" spans="1:5" x14ac:dyDescent="0.3">
      <c r="A11710">
        <v>65030010</v>
      </c>
      <c r="B11710" t="s">
        <v>667</v>
      </c>
      <c r="C11710" t="s">
        <v>8</v>
      </c>
      <c r="D11710" t="s">
        <v>2386</v>
      </c>
      <c r="E11710">
        <v>0</v>
      </c>
    </row>
    <row r="11711" spans="1:5" x14ac:dyDescent="0.3">
      <c r="A11711">
        <v>65030010</v>
      </c>
      <c r="B11711" t="s">
        <v>667</v>
      </c>
      <c r="C11711" t="s">
        <v>8</v>
      </c>
      <c r="D11711" t="s">
        <v>2387</v>
      </c>
      <c r="E11711">
        <v>-10</v>
      </c>
    </row>
    <row r="11712" spans="1:5" x14ac:dyDescent="0.3">
      <c r="A11712">
        <v>65030010</v>
      </c>
      <c r="B11712" t="s">
        <v>667</v>
      </c>
      <c r="C11712" t="s">
        <v>8</v>
      </c>
      <c r="D11712" t="s">
        <v>2388</v>
      </c>
      <c r="E11712">
        <v>0</v>
      </c>
    </row>
    <row r="11713" spans="1:5" x14ac:dyDescent="0.3">
      <c r="A11713">
        <v>65030010</v>
      </c>
      <c r="B11713" t="s">
        <v>667</v>
      </c>
      <c r="C11713" t="s">
        <v>8</v>
      </c>
      <c r="D11713" t="s">
        <v>2389</v>
      </c>
      <c r="E11713">
        <v>0</v>
      </c>
    </row>
    <row r="11714" spans="1:5" x14ac:dyDescent="0.3">
      <c r="A11714">
        <v>65030010</v>
      </c>
      <c r="B11714" t="s">
        <v>667</v>
      </c>
      <c r="C11714" t="s">
        <v>8</v>
      </c>
      <c r="D11714" t="s">
        <v>2390</v>
      </c>
      <c r="E11714">
        <v>-12</v>
      </c>
    </row>
    <row r="11715" spans="1:5" x14ac:dyDescent="0.3">
      <c r="A11715">
        <v>65030010</v>
      </c>
      <c r="B11715" t="s">
        <v>667</v>
      </c>
      <c r="C11715" t="s">
        <v>8</v>
      </c>
      <c r="D11715" t="s">
        <v>2391</v>
      </c>
      <c r="E11715">
        <v>0</v>
      </c>
    </row>
    <row r="11716" spans="1:5" x14ac:dyDescent="0.3">
      <c r="A11716">
        <v>65030010</v>
      </c>
      <c r="B11716" t="s">
        <v>667</v>
      </c>
      <c r="C11716" t="s">
        <v>8</v>
      </c>
      <c r="D11716" t="s">
        <v>2392</v>
      </c>
      <c r="E11716">
        <v>-4</v>
      </c>
    </row>
    <row r="11717" spans="1:5" x14ac:dyDescent="0.3">
      <c r="A11717">
        <v>65030010</v>
      </c>
      <c r="B11717" t="s">
        <v>667</v>
      </c>
      <c r="C11717" t="s">
        <v>8</v>
      </c>
      <c r="D11717" t="s">
        <v>2393</v>
      </c>
      <c r="E11717">
        <v>0</v>
      </c>
    </row>
    <row r="11718" spans="1:5" x14ac:dyDescent="0.3">
      <c r="A11718">
        <v>65030010</v>
      </c>
      <c r="B11718" t="s">
        <v>667</v>
      </c>
      <c r="C11718" t="s">
        <v>8</v>
      </c>
      <c r="D11718" t="s">
        <v>2394</v>
      </c>
      <c r="E11718">
        <v>0</v>
      </c>
    </row>
    <row r="11719" spans="1:5" x14ac:dyDescent="0.3">
      <c r="A11719">
        <v>65030010</v>
      </c>
      <c r="B11719" t="s">
        <v>667</v>
      </c>
      <c r="C11719" t="s">
        <v>8</v>
      </c>
      <c r="D11719" t="s">
        <v>2395</v>
      </c>
      <c r="E11719">
        <v>-4</v>
      </c>
    </row>
    <row r="11720" spans="1:5" x14ac:dyDescent="0.3">
      <c r="A11720">
        <v>65030010</v>
      </c>
      <c r="B11720" t="s">
        <v>667</v>
      </c>
      <c r="C11720" t="s">
        <v>8</v>
      </c>
      <c r="D11720" t="s">
        <v>2396</v>
      </c>
      <c r="E11720">
        <v>0</v>
      </c>
    </row>
    <row r="11721" spans="1:5" x14ac:dyDescent="0.3">
      <c r="A11721">
        <v>65030010</v>
      </c>
      <c r="B11721" t="s">
        <v>667</v>
      </c>
      <c r="C11721" t="s">
        <v>8</v>
      </c>
      <c r="D11721" t="s">
        <v>2397</v>
      </c>
      <c r="E11721">
        <v>-2</v>
      </c>
    </row>
    <row r="11722" spans="1:5" x14ac:dyDescent="0.3">
      <c r="A11722">
        <v>65030010</v>
      </c>
      <c r="B11722" t="s">
        <v>667</v>
      </c>
      <c r="C11722" t="s">
        <v>8</v>
      </c>
      <c r="D11722" t="s">
        <v>2398</v>
      </c>
      <c r="E11722">
        <v>-2</v>
      </c>
    </row>
    <row r="11723" spans="1:5" x14ac:dyDescent="0.3">
      <c r="A11723">
        <v>65030010</v>
      </c>
      <c r="B11723" t="s">
        <v>667</v>
      </c>
      <c r="C11723" t="s">
        <v>8</v>
      </c>
      <c r="D11723" t="s">
        <v>2399</v>
      </c>
      <c r="E11723">
        <v>-3</v>
      </c>
    </row>
    <row r="11724" spans="1:5" x14ac:dyDescent="0.3">
      <c r="A11724">
        <v>65030010</v>
      </c>
      <c r="B11724" t="s">
        <v>667</v>
      </c>
      <c r="C11724" t="s">
        <v>8</v>
      </c>
      <c r="D11724" t="s">
        <v>2400</v>
      </c>
      <c r="E11724">
        <v>0</v>
      </c>
    </row>
    <row r="11725" spans="1:5" x14ac:dyDescent="0.3">
      <c r="A11725">
        <v>65030010</v>
      </c>
      <c r="B11725" t="s">
        <v>667</v>
      </c>
      <c r="C11725" t="s">
        <v>8</v>
      </c>
      <c r="D11725" t="s">
        <v>2401</v>
      </c>
      <c r="E11725">
        <v>-6</v>
      </c>
    </row>
    <row r="11726" spans="1:5" x14ac:dyDescent="0.3">
      <c r="A11726">
        <v>65030010</v>
      </c>
      <c r="B11726" t="s">
        <v>667</v>
      </c>
      <c r="C11726" t="s">
        <v>8</v>
      </c>
      <c r="D11726" t="s">
        <v>2402</v>
      </c>
      <c r="E11726">
        <v>0</v>
      </c>
    </row>
    <row r="11727" spans="1:5" x14ac:dyDescent="0.3">
      <c r="A11727">
        <v>65030010</v>
      </c>
      <c r="B11727" t="s">
        <v>667</v>
      </c>
      <c r="C11727" t="s">
        <v>8</v>
      </c>
      <c r="D11727" t="s">
        <v>2403</v>
      </c>
      <c r="E11727">
        <v>-4</v>
      </c>
    </row>
    <row r="11728" spans="1:5" x14ac:dyDescent="0.3">
      <c r="A11728">
        <v>65030010</v>
      </c>
      <c r="B11728" t="s">
        <v>667</v>
      </c>
      <c r="C11728" t="s">
        <v>8</v>
      </c>
      <c r="D11728" t="s">
        <v>2404</v>
      </c>
      <c r="E11728">
        <v>-1</v>
      </c>
    </row>
    <row r="11729" spans="1:5" x14ac:dyDescent="0.3">
      <c r="A11729">
        <v>65030010</v>
      </c>
      <c r="B11729" t="s">
        <v>667</v>
      </c>
      <c r="C11729" t="s">
        <v>8</v>
      </c>
      <c r="D11729" t="s">
        <v>2405</v>
      </c>
      <c r="E11729">
        <v>0</v>
      </c>
    </row>
    <row r="11730" spans="1:5" x14ac:dyDescent="0.3">
      <c r="A11730">
        <v>65030010</v>
      </c>
      <c r="B11730" t="s">
        <v>667</v>
      </c>
      <c r="C11730" t="s">
        <v>8</v>
      </c>
      <c r="D11730" t="s">
        <v>2406</v>
      </c>
      <c r="E11730">
        <v>0</v>
      </c>
    </row>
    <row r="11731" spans="1:5" x14ac:dyDescent="0.3">
      <c r="A11731">
        <v>65030010</v>
      </c>
      <c r="B11731" t="s">
        <v>667</v>
      </c>
      <c r="C11731" t="s">
        <v>8</v>
      </c>
      <c r="D11731" t="s">
        <v>2407</v>
      </c>
      <c r="E11731">
        <v>-8</v>
      </c>
    </row>
    <row r="11732" spans="1:5" x14ac:dyDescent="0.3">
      <c r="A11732">
        <v>65030010</v>
      </c>
      <c r="B11732" t="s">
        <v>667</v>
      </c>
      <c r="C11732" t="s">
        <v>8</v>
      </c>
      <c r="D11732" t="s">
        <v>2408</v>
      </c>
      <c r="E11732">
        <v>0</v>
      </c>
    </row>
    <row r="11733" spans="1:5" x14ac:dyDescent="0.3">
      <c r="A11733">
        <v>65030010</v>
      </c>
      <c r="B11733" t="s">
        <v>667</v>
      </c>
      <c r="C11733" t="s">
        <v>8</v>
      </c>
      <c r="D11733" t="s">
        <v>2409</v>
      </c>
      <c r="E11733">
        <v>-3</v>
      </c>
    </row>
    <row r="11734" spans="1:5" x14ac:dyDescent="0.3">
      <c r="A11734">
        <v>65030010</v>
      </c>
      <c r="B11734" t="s">
        <v>667</v>
      </c>
      <c r="C11734" t="s">
        <v>8</v>
      </c>
      <c r="D11734" t="s">
        <v>2410</v>
      </c>
      <c r="E11734">
        <v>0</v>
      </c>
    </row>
    <row r="11735" spans="1:5" x14ac:dyDescent="0.3">
      <c r="A11735">
        <v>65030010</v>
      </c>
      <c r="B11735" t="s">
        <v>667</v>
      </c>
      <c r="C11735" t="s">
        <v>8</v>
      </c>
      <c r="D11735" t="s">
        <v>2411</v>
      </c>
      <c r="E11735">
        <v>-6</v>
      </c>
    </row>
    <row r="11736" spans="1:5" x14ac:dyDescent="0.3">
      <c r="A11736">
        <v>65030010</v>
      </c>
      <c r="B11736" t="s">
        <v>667</v>
      </c>
      <c r="C11736" t="s">
        <v>8</v>
      </c>
      <c r="D11736" t="s">
        <v>2412</v>
      </c>
      <c r="E11736">
        <v>-3</v>
      </c>
    </row>
    <row r="11737" spans="1:5" x14ac:dyDescent="0.3">
      <c r="A11737">
        <v>65030010</v>
      </c>
      <c r="B11737" t="s">
        <v>667</v>
      </c>
      <c r="C11737" t="s">
        <v>8</v>
      </c>
      <c r="D11737" t="s">
        <v>2413</v>
      </c>
      <c r="E11737">
        <v>0</v>
      </c>
    </row>
    <row r="11738" spans="1:5" x14ac:dyDescent="0.3">
      <c r="A11738">
        <v>20040001</v>
      </c>
      <c r="B11738" t="s">
        <v>669</v>
      </c>
      <c r="C11738" t="s">
        <v>8</v>
      </c>
      <c r="D11738" t="s">
        <v>2378</v>
      </c>
      <c r="E11738">
        <v>-10</v>
      </c>
    </row>
    <row r="11739" spans="1:5" x14ac:dyDescent="0.3">
      <c r="A11739">
        <v>20040001</v>
      </c>
      <c r="B11739" t="s">
        <v>669</v>
      </c>
      <c r="C11739" t="s">
        <v>8</v>
      </c>
      <c r="D11739" t="s">
        <v>2379</v>
      </c>
      <c r="E11739">
        <v>-2</v>
      </c>
    </row>
    <row r="11740" spans="1:5" x14ac:dyDescent="0.3">
      <c r="A11740">
        <v>20040001</v>
      </c>
      <c r="B11740" t="s">
        <v>669</v>
      </c>
      <c r="C11740" t="s">
        <v>8</v>
      </c>
      <c r="D11740" t="s">
        <v>2380</v>
      </c>
      <c r="E11740">
        <v>-18</v>
      </c>
    </row>
    <row r="11741" spans="1:5" x14ac:dyDescent="0.3">
      <c r="A11741">
        <v>20040001</v>
      </c>
      <c r="B11741" t="s">
        <v>669</v>
      </c>
      <c r="C11741" t="s">
        <v>8</v>
      </c>
      <c r="D11741" t="s">
        <v>2381</v>
      </c>
      <c r="E11741">
        <v>0</v>
      </c>
    </row>
    <row r="11742" spans="1:5" x14ac:dyDescent="0.3">
      <c r="A11742">
        <v>20040001</v>
      </c>
      <c r="B11742" t="s">
        <v>669</v>
      </c>
      <c r="C11742" t="s">
        <v>8</v>
      </c>
      <c r="D11742" t="s">
        <v>2382</v>
      </c>
      <c r="E11742">
        <v>0</v>
      </c>
    </row>
    <row r="11743" spans="1:5" x14ac:dyDescent="0.3">
      <c r="A11743">
        <v>20040001</v>
      </c>
      <c r="B11743" t="s">
        <v>669</v>
      </c>
      <c r="C11743" t="s">
        <v>8</v>
      </c>
      <c r="D11743" t="s">
        <v>2383</v>
      </c>
      <c r="E11743">
        <v>0</v>
      </c>
    </row>
    <row r="11744" spans="1:5" x14ac:dyDescent="0.3">
      <c r="A11744">
        <v>20040001</v>
      </c>
      <c r="B11744" t="s">
        <v>669</v>
      </c>
      <c r="C11744" t="s">
        <v>8</v>
      </c>
      <c r="D11744" t="s">
        <v>2384</v>
      </c>
      <c r="E11744">
        <v>0</v>
      </c>
    </row>
    <row r="11745" spans="1:5" x14ac:dyDescent="0.3">
      <c r="A11745">
        <v>20040001</v>
      </c>
      <c r="B11745" t="s">
        <v>669</v>
      </c>
      <c r="C11745" t="s">
        <v>8</v>
      </c>
      <c r="D11745" t="s">
        <v>2385</v>
      </c>
      <c r="E11745">
        <v>0</v>
      </c>
    </row>
    <row r="11746" spans="1:5" x14ac:dyDescent="0.3">
      <c r="A11746">
        <v>20040001</v>
      </c>
      <c r="B11746" t="s">
        <v>669</v>
      </c>
      <c r="C11746" t="s">
        <v>8</v>
      </c>
      <c r="D11746" t="s">
        <v>2386</v>
      </c>
      <c r="E11746">
        <v>0</v>
      </c>
    </row>
    <row r="11747" spans="1:5" x14ac:dyDescent="0.3">
      <c r="A11747">
        <v>20040001</v>
      </c>
      <c r="B11747" t="s">
        <v>669</v>
      </c>
      <c r="C11747" t="s">
        <v>8</v>
      </c>
      <c r="D11747" t="s">
        <v>2387</v>
      </c>
      <c r="E11747">
        <v>0</v>
      </c>
    </row>
    <row r="11748" spans="1:5" x14ac:dyDescent="0.3">
      <c r="A11748">
        <v>20040001</v>
      </c>
      <c r="B11748" t="s">
        <v>669</v>
      </c>
      <c r="C11748" t="s">
        <v>8</v>
      </c>
      <c r="D11748" t="s">
        <v>2388</v>
      </c>
      <c r="E11748">
        <v>0</v>
      </c>
    </row>
    <row r="11749" spans="1:5" x14ac:dyDescent="0.3">
      <c r="A11749">
        <v>20040001</v>
      </c>
      <c r="B11749" t="s">
        <v>669</v>
      </c>
      <c r="C11749" t="s">
        <v>8</v>
      </c>
      <c r="D11749" t="s">
        <v>2389</v>
      </c>
      <c r="E11749">
        <v>0</v>
      </c>
    </row>
    <row r="11750" spans="1:5" x14ac:dyDescent="0.3">
      <c r="A11750">
        <v>20040001</v>
      </c>
      <c r="B11750" t="s">
        <v>669</v>
      </c>
      <c r="C11750" t="s">
        <v>8</v>
      </c>
      <c r="D11750" t="s">
        <v>2390</v>
      </c>
      <c r="E11750">
        <v>-35</v>
      </c>
    </row>
    <row r="11751" spans="1:5" x14ac:dyDescent="0.3">
      <c r="A11751">
        <v>20040001</v>
      </c>
      <c r="B11751" t="s">
        <v>669</v>
      </c>
      <c r="C11751" t="s">
        <v>8</v>
      </c>
      <c r="D11751" t="s">
        <v>2391</v>
      </c>
      <c r="E11751">
        <v>-23</v>
      </c>
    </row>
    <row r="11752" spans="1:5" x14ac:dyDescent="0.3">
      <c r="A11752">
        <v>20040001</v>
      </c>
      <c r="B11752" t="s">
        <v>669</v>
      </c>
      <c r="C11752" t="s">
        <v>8</v>
      </c>
      <c r="D11752" t="s">
        <v>2392</v>
      </c>
      <c r="E11752">
        <v>-2</v>
      </c>
    </row>
    <row r="11753" spans="1:5" x14ac:dyDescent="0.3">
      <c r="A11753">
        <v>20040001</v>
      </c>
      <c r="B11753" t="s">
        <v>669</v>
      </c>
      <c r="C11753" t="s">
        <v>8</v>
      </c>
      <c r="D11753" t="s">
        <v>2393</v>
      </c>
      <c r="E11753">
        <v>0</v>
      </c>
    </row>
    <row r="11754" spans="1:5" x14ac:dyDescent="0.3">
      <c r="A11754">
        <v>20040001</v>
      </c>
      <c r="B11754" t="s">
        <v>669</v>
      </c>
      <c r="C11754" t="s">
        <v>8</v>
      </c>
      <c r="D11754" t="s">
        <v>2394</v>
      </c>
      <c r="E11754">
        <v>0</v>
      </c>
    </row>
    <row r="11755" spans="1:5" x14ac:dyDescent="0.3">
      <c r="A11755">
        <v>20040001</v>
      </c>
      <c r="B11755" t="s">
        <v>669</v>
      </c>
      <c r="C11755" t="s">
        <v>8</v>
      </c>
      <c r="D11755" t="s">
        <v>2395</v>
      </c>
      <c r="E11755">
        <v>0</v>
      </c>
    </row>
    <row r="11756" spans="1:5" x14ac:dyDescent="0.3">
      <c r="A11756">
        <v>20040001</v>
      </c>
      <c r="B11756" t="s">
        <v>669</v>
      </c>
      <c r="C11756" t="s">
        <v>8</v>
      </c>
      <c r="D11756" t="s">
        <v>2396</v>
      </c>
      <c r="E11756">
        <v>-5</v>
      </c>
    </row>
    <row r="11757" spans="1:5" x14ac:dyDescent="0.3">
      <c r="A11757">
        <v>20040001</v>
      </c>
      <c r="B11757" t="s">
        <v>669</v>
      </c>
      <c r="C11757" t="s">
        <v>8</v>
      </c>
      <c r="D11757" t="s">
        <v>2397</v>
      </c>
      <c r="E11757">
        <v>0</v>
      </c>
    </row>
    <row r="11758" spans="1:5" x14ac:dyDescent="0.3">
      <c r="A11758">
        <v>20040001</v>
      </c>
      <c r="B11758" t="s">
        <v>669</v>
      </c>
      <c r="C11758" t="s">
        <v>8</v>
      </c>
      <c r="D11758" t="s">
        <v>2398</v>
      </c>
      <c r="E11758">
        <v>0</v>
      </c>
    </row>
    <row r="11759" spans="1:5" x14ac:dyDescent="0.3">
      <c r="A11759">
        <v>20040001</v>
      </c>
      <c r="B11759" t="s">
        <v>669</v>
      </c>
      <c r="C11759" t="s">
        <v>8</v>
      </c>
      <c r="D11759" t="s">
        <v>2399</v>
      </c>
      <c r="E11759">
        <v>0</v>
      </c>
    </row>
    <row r="11760" spans="1:5" x14ac:dyDescent="0.3">
      <c r="A11760">
        <v>20040001</v>
      </c>
      <c r="B11760" t="s">
        <v>669</v>
      </c>
      <c r="C11760" t="s">
        <v>8</v>
      </c>
      <c r="D11760" t="s">
        <v>2400</v>
      </c>
      <c r="E11760">
        <v>0</v>
      </c>
    </row>
    <row r="11761" spans="1:5" x14ac:dyDescent="0.3">
      <c r="A11761">
        <v>20040001</v>
      </c>
      <c r="B11761" t="s">
        <v>669</v>
      </c>
      <c r="C11761" t="s">
        <v>8</v>
      </c>
      <c r="D11761" t="s">
        <v>2401</v>
      </c>
      <c r="E11761">
        <v>0</v>
      </c>
    </row>
    <row r="11762" spans="1:5" x14ac:dyDescent="0.3">
      <c r="A11762">
        <v>20040001</v>
      </c>
      <c r="B11762" t="s">
        <v>669</v>
      </c>
      <c r="C11762" t="s">
        <v>8</v>
      </c>
      <c r="D11762" t="s">
        <v>2402</v>
      </c>
      <c r="E11762">
        <v>-18</v>
      </c>
    </row>
    <row r="11763" spans="1:5" x14ac:dyDescent="0.3">
      <c r="A11763">
        <v>20040001</v>
      </c>
      <c r="B11763" t="s">
        <v>669</v>
      </c>
      <c r="C11763" t="s">
        <v>8</v>
      </c>
      <c r="D11763" t="s">
        <v>2403</v>
      </c>
      <c r="E11763">
        <v>-65</v>
      </c>
    </row>
    <row r="11764" spans="1:5" x14ac:dyDescent="0.3">
      <c r="A11764">
        <v>20040001</v>
      </c>
      <c r="B11764" t="s">
        <v>669</v>
      </c>
      <c r="C11764" t="s">
        <v>8</v>
      </c>
      <c r="D11764" t="s">
        <v>2404</v>
      </c>
      <c r="E11764">
        <v>0</v>
      </c>
    </row>
    <row r="11765" spans="1:5" x14ac:dyDescent="0.3">
      <c r="A11765">
        <v>20040001</v>
      </c>
      <c r="B11765" t="s">
        <v>669</v>
      </c>
      <c r="C11765" t="s">
        <v>8</v>
      </c>
      <c r="D11765" t="s">
        <v>2405</v>
      </c>
      <c r="E11765">
        <v>0</v>
      </c>
    </row>
    <row r="11766" spans="1:5" x14ac:dyDescent="0.3">
      <c r="A11766">
        <v>20040001</v>
      </c>
      <c r="B11766" t="s">
        <v>669</v>
      </c>
      <c r="C11766" t="s">
        <v>8</v>
      </c>
      <c r="D11766" t="s">
        <v>2406</v>
      </c>
      <c r="E11766">
        <v>0</v>
      </c>
    </row>
    <row r="11767" spans="1:5" x14ac:dyDescent="0.3">
      <c r="A11767">
        <v>20040001</v>
      </c>
      <c r="B11767" t="s">
        <v>669</v>
      </c>
      <c r="C11767" t="s">
        <v>8</v>
      </c>
      <c r="D11767" t="s">
        <v>2407</v>
      </c>
      <c r="E11767">
        <v>-15</v>
      </c>
    </row>
    <row r="11768" spans="1:5" x14ac:dyDescent="0.3">
      <c r="A11768">
        <v>20040001</v>
      </c>
      <c r="B11768" t="s">
        <v>669</v>
      </c>
      <c r="C11768" t="s">
        <v>8</v>
      </c>
      <c r="D11768" t="s">
        <v>2408</v>
      </c>
      <c r="E11768">
        <v>0</v>
      </c>
    </row>
    <row r="11769" spans="1:5" x14ac:dyDescent="0.3">
      <c r="A11769">
        <v>20040001</v>
      </c>
      <c r="B11769" t="s">
        <v>669</v>
      </c>
      <c r="C11769" t="s">
        <v>8</v>
      </c>
      <c r="D11769" t="s">
        <v>2409</v>
      </c>
      <c r="E11769">
        <v>0</v>
      </c>
    </row>
    <row r="11770" spans="1:5" x14ac:dyDescent="0.3">
      <c r="A11770">
        <v>20040001</v>
      </c>
      <c r="B11770" t="s">
        <v>669</v>
      </c>
      <c r="C11770" t="s">
        <v>8</v>
      </c>
      <c r="D11770" t="s">
        <v>2410</v>
      </c>
      <c r="E11770">
        <v>0</v>
      </c>
    </row>
    <row r="11771" spans="1:5" x14ac:dyDescent="0.3">
      <c r="A11771">
        <v>20040001</v>
      </c>
      <c r="B11771" t="s">
        <v>669</v>
      </c>
      <c r="C11771" t="s">
        <v>8</v>
      </c>
      <c r="D11771" t="s">
        <v>2411</v>
      </c>
      <c r="E11771">
        <v>-1</v>
      </c>
    </row>
    <row r="11772" spans="1:5" x14ac:dyDescent="0.3">
      <c r="A11772">
        <v>20040001</v>
      </c>
      <c r="B11772" t="s">
        <v>669</v>
      </c>
      <c r="C11772" t="s">
        <v>8</v>
      </c>
      <c r="D11772" t="s">
        <v>2412</v>
      </c>
      <c r="E11772">
        <v>-3</v>
      </c>
    </row>
    <row r="11773" spans="1:5" x14ac:dyDescent="0.3">
      <c r="A11773">
        <v>20040001</v>
      </c>
      <c r="B11773" t="s">
        <v>669</v>
      </c>
      <c r="C11773" t="s">
        <v>8</v>
      </c>
      <c r="D11773" t="s">
        <v>2413</v>
      </c>
      <c r="E11773">
        <v>0</v>
      </c>
    </row>
    <row r="11774" spans="1:5" x14ac:dyDescent="0.3">
      <c r="A11774">
        <v>23170026</v>
      </c>
      <c r="B11774" t="s">
        <v>671</v>
      </c>
      <c r="C11774" t="s">
        <v>130</v>
      </c>
      <c r="D11774" t="s">
        <v>2378</v>
      </c>
      <c r="E11774">
        <v>0</v>
      </c>
    </row>
    <row r="11775" spans="1:5" x14ac:dyDescent="0.3">
      <c r="A11775">
        <v>23170026</v>
      </c>
      <c r="B11775" t="s">
        <v>671</v>
      </c>
      <c r="C11775" t="s">
        <v>130</v>
      </c>
      <c r="D11775" t="s">
        <v>2379</v>
      </c>
      <c r="E11775">
        <v>-10</v>
      </c>
    </row>
    <row r="11776" spans="1:5" x14ac:dyDescent="0.3">
      <c r="A11776">
        <v>23170026</v>
      </c>
      <c r="B11776" t="s">
        <v>671</v>
      </c>
      <c r="C11776" t="s">
        <v>130</v>
      </c>
      <c r="D11776" t="s">
        <v>2380</v>
      </c>
      <c r="E11776">
        <v>0</v>
      </c>
    </row>
    <row r="11777" spans="1:5" x14ac:dyDescent="0.3">
      <c r="A11777">
        <v>23170026</v>
      </c>
      <c r="B11777" t="s">
        <v>671</v>
      </c>
      <c r="C11777" t="s">
        <v>130</v>
      </c>
      <c r="D11777" t="s">
        <v>2381</v>
      </c>
      <c r="E11777">
        <v>0</v>
      </c>
    </row>
    <row r="11778" spans="1:5" x14ac:dyDescent="0.3">
      <c r="A11778">
        <v>23170026</v>
      </c>
      <c r="B11778" t="s">
        <v>671</v>
      </c>
      <c r="C11778" t="s">
        <v>130</v>
      </c>
      <c r="D11778" t="s">
        <v>2382</v>
      </c>
      <c r="E11778">
        <v>0</v>
      </c>
    </row>
    <row r="11779" spans="1:5" x14ac:dyDescent="0.3">
      <c r="A11779">
        <v>23170026</v>
      </c>
      <c r="B11779" t="s">
        <v>671</v>
      </c>
      <c r="C11779" t="s">
        <v>130</v>
      </c>
      <c r="D11779" t="s">
        <v>2383</v>
      </c>
      <c r="E11779">
        <v>0</v>
      </c>
    </row>
    <row r="11780" spans="1:5" x14ac:dyDescent="0.3">
      <c r="A11780">
        <v>23170026</v>
      </c>
      <c r="B11780" t="s">
        <v>671</v>
      </c>
      <c r="C11780" t="s">
        <v>130</v>
      </c>
      <c r="D11780" t="s">
        <v>2384</v>
      </c>
      <c r="E11780">
        <v>0</v>
      </c>
    </row>
    <row r="11781" spans="1:5" x14ac:dyDescent="0.3">
      <c r="A11781">
        <v>23170026</v>
      </c>
      <c r="B11781" t="s">
        <v>671</v>
      </c>
      <c r="C11781" t="s">
        <v>130</v>
      </c>
      <c r="D11781" t="s">
        <v>2385</v>
      </c>
      <c r="E11781">
        <v>0</v>
      </c>
    </row>
    <row r="11782" spans="1:5" x14ac:dyDescent="0.3">
      <c r="A11782">
        <v>23170026</v>
      </c>
      <c r="B11782" t="s">
        <v>671</v>
      </c>
      <c r="C11782" t="s">
        <v>130</v>
      </c>
      <c r="D11782" t="s">
        <v>2386</v>
      </c>
      <c r="E11782">
        <v>0</v>
      </c>
    </row>
    <row r="11783" spans="1:5" x14ac:dyDescent="0.3">
      <c r="A11783">
        <v>23170026</v>
      </c>
      <c r="B11783" t="s">
        <v>671</v>
      </c>
      <c r="C11783" t="s">
        <v>130</v>
      </c>
      <c r="D11783" t="s">
        <v>2387</v>
      </c>
      <c r="E11783">
        <v>0</v>
      </c>
    </row>
    <row r="11784" spans="1:5" x14ac:dyDescent="0.3">
      <c r="A11784">
        <v>23170026</v>
      </c>
      <c r="B11784" t="s">
        <v>671</v>
      </c>
      <c r="C11784" t="s">
        <v>130</v>
      </c>
      <c r="D11784" t="s">
        <v>2388</v>
      </c>
      <c r="E11784">
        <v>0</v>
      </c>
    </row>
    <row r="11785" spans="1:5" x14ac:dyDescent="0.3">
      <c r="A11785">
        <v>23170026</v>
      </c>
      <c r="B11785" t="s">
        <v>671</v>
      </c>
      <c r="C11785" t="s">
        <v>130</v>
      </c>
      <c r="D11785" t="s">
        <v>2389</v>
      </c>
      <c r="E11785">
        <v>0</v>
      </c>
    </row>
    <row r="11786" spans="1:5" x14ac:dyDescent="0.3">
      <c r="A11786">
        <v>23170026</v>
      </c>
      <c r="B11786" t="s">
        <v>671</v>
      </c>
      <c r="C11786" t="s">
        <v>130</v>
      </c>
      <c r="D11786" t="s">
        <v>2390</v>
      </c>
      <c r="E11786">
        <v>0</v>
      </c>
    </row>
    <row r="11787" spans="1:5" x14ac:dyDescent="0.3">
      <c r="A11787">
        <v>23170026</v>
      </c>
      <c r="B11787" t="s">
        <v>671</v>
      </c>
      <c r="C11787" t="s">
        <v>130</v>
      </c>
      <c r="D11787" t="s">
        <v>2391</v>
      </c>
      <c r="E11787">
        <v>0</v>
      </c>
    </row>
    <row r="11788" spans="1:5" x14ac:dyDescent="0.3">
      <c r="A11788">
        <v>23170026</v>
      </c>
      <c r="B11788" t="s">
        <v>671</v>
      </c>
      <c r="C11788" t="s">
        <v>130</v>
      </c>
      <c r="D11788" t="s">
        <v>2392</v>
      </c>
      <c r="E11788">
        <v>0</v>
      </c>
    </row>
    <row r="11789" spans="1:5" x14ac:dyDescent="0.3">
      <c r="A11789">
        <v>23170026</v>
      </c>
      <c r="B11789" t="s">
        <v>671</v>
      </c>
      <c r="C11789" t="s">
        <v>130</v>
      </c>
      <c r="D11789" t="s">
        <v>2393</v>
      </c>
      <c r="E11789">
        <v>0</v>
      </c>
    </row>
    <row r="11790" spans="1:5" x14ac:dyDescent="0.3">
      <c r="A11790">
        <v>23170026</v>
      </c>
      <c r="B11790" t="s">
        <v>671</v>
      </c>
      <c r="C11790" t="s">
        <v>130</v>
      </c>
      <c r="D11790" t="s">
        <v>2394</v>
      </c>
      <c r="E11790">
        <v>0</v>
      </c>
    </row>
    <row r="11791" spans="1:5" x14ac:dyDescent="0.3">
      <c r="A11791">
        <v>23170026</v>
      </c>
      <c r="B11791" t="s">
        <v>671</v>
      </c>
      <c r="C11791" t="s">
        <v>130</v>
      </c>
      <c r="D11791" t="s">
        <v>2395</v>
      </c>
      <c r="E11791">
        <v>0</v>
      </c>
    </row>
    <row r="11792" spans="1:5" x14ac:dyDescent="0.3">
      <c r="A11792">
        <v>23170026</v>
      </c>
      <c r="B11792" t="s">
        <v>671</v>
      </c>
      <c r="C11792" t="s">
        <v>130</v>
      </c>
      <c r="D11792" t="s">
        <v>2396</v>
      </c>
      <c r="E11792">
        <v>0</v>
      </c>
    </row>
    <row r="11793" spans="1:5" x14ac:dyDescent="0.3">
      <c r="A11793">
        <v>23170026</v>
      </c>
      <c r="B11793" t="s">
        <v>671</v>
      </c>
      <c r="C11793" t="s">
        <v>130</v>
      </c>
      <c r="D11793" t="s">
        <v>2397</v>
      </c>
      <c r="E11793">
        <v>0</v>
      </c>
    </row>
    <row r="11794" spans="1:5" x14ac:dyDescent="0.3">
      <c r="A11794">
        <v>23170026</v>
      </c>
      <c r="B11794" t="s">
        <v>671</v>
      </c>
      <c r="C11794" t="s">
        <v>130</v>
      </c>
      <c r="D11794" t="s">
        <v>2398</v>
      </c>
      <c r="E11794">
        <v>0</v>
      </c>
    </row>
    <row r="11795" spans="1:5" x14ac:dyDescent="0.3">
      <c r="A11795">
        <v>23170026</v>
      </c>
      <c r="B11795" t="s">
        <v>671</v>
      </c>
      <c r="C11795" t="s">
        <v>130</v>
      </c>
      <c r="D11795" t="s">
        <v>2399</v>
      </c>
      <c r="E11795">
        <v>-2</v>
      </c>
    </row>
    <row r="11796" spans="1:5" x14ac:dyDescent="0.3">
      <c r="A11796">
        <v>23170026</v>
      </c>
      <c r="B11796" t="s">
        <v>671</v>
      </c>
      <c r="C11796" t="s">
        <v>130</v>
      </c>
      <c r="D11796" t="s">
        <v>2400</v>
      </c>
      <c r="E11796">
        <v>0</v>
      </c>
    </row>
    <row r="11797" spans="1:5" x14ac:dyDescent="0.3">
      <c r="A11797">
        <v>23170026</v>
      </c>
      <c r="B11797" t="s">
        <v>671</v>
      </c>
      <c r="C11797" t="s">
        <v>130</v>
      </c>
      <c r="D11797" t="s">
        <v>2401</v>
      </c>
      <c r="E11797">
        <v>0</v>
      </c>
    </row>
    <row r="11798" spans="1:5" x14ac:dyDescent="0.3">
      <c r="A11798">
        <v>23170026</v>
      </c>
      <c r="B11798" t="s">
        <v>671</v>
      </c>
      <c r="C11798" t="s">
        <v>130</v>
      </c>
      <c r="D11798" t="s">
        <v>2402</v>
      </c>
      <c r="E11798">
        <v>0</v>
      </c>
    </row>
    <row r="11799" spans="1:5" x14ac:dyDescent="0.3">
      <c r="A11799">
        <v>23170026</v>
      </c>
      <c r="B11799" t="s">
        <v>671</v>
      </c>
      <c r="C11799" t="s">
        <v>130</v>
      </c>
      <c r="D11799" t="s">
        <v>2403</v>
      </c>
      <c r="E11799">
        <v>0</v>
      </c>
    </row>
    <row r="11800" spans="1:5" x14ac:dyDescent="0.3">
      <c r="A11800">
        <v>23170026</v>
      </c>
      <c r="B11800" t="s">
        <v>671</v>
      </c>
      <c r="C11800" t="s">
        <v>130</v>
      </c>
      <c r="D11800" t="s">
        <v>2404</v>
      </c>
      <c r="E11800">
        <v>0</v>
      </c>
    </row>
    <row r="11801" spans="1:5" x14ac:dyDescent="0.3">
      <c r="A11801">
        <v>23170026</v>
      </c>
      <c r="B11801" t="s">
        <v>671</v>
      </c>
      <c r="C11801" t="s">
        <v>130</v>
      </c>
      <c r="D11801" t="s">
        <v>2405</v>
      </c>
      <c r="E11801">
        <v>0</v>
      </c>
    </row>
    <row r="11802" spans="1:5" x14ac:dyDescent="0.3">
      <c r="A11802">
        <v>23170026</v>
      </c>
      <c r="B11802" t="s">
        <v>671</v>
      </c>
      <c r="C11802" t="s">
        <v>130</v>
      </c>
      <c r="D11802" t="s">
        <v>2406</v>
      </c>
      <c r="E11802">
        <v>0</v>
      </c>
    </row>
    <row r="11803" spans="1:5" x14ac:dyDescent="0.3">
      <c r="A11803">
        <v>23170026</v>
      </c>
      <c r="B11803" t="s">
        <v>671</v>
      </c>
      <c r="C11803" t="s">
        <v>130</v>
      </c>
      <c r="D11803" t="s">
        <v>2407</v>
      </c>
      <c r="E11803">
        <v>0</v>
      </c>
    </row>
    <row r="11804" spans="1:5" x14ac:dyDescent="0.3">
      <c r="A11804">
        <v>23170026</v>
      </c>
      <c r="B11804" t="s">
        <v>671</v>
      </c>
      <c r="C11804" t="s">
        <v>130</v>
      </c>
      <c r="D11804" t="s">
        <v>2408</v>
      </c>
      <c r="E11804">
        <v>0</v>
      </c>
    </row>
    <row r="11805" spans="1:5" x14ac:dyDescent="0.3">
      <c r="A11805">
        <v>23170026</v>
      </c>
      <c r="B11805" t="s">
        <v>671</v>
      </c>
      <c r="C11805" t="s">
        <v>130</v>
      </c>
      <c r="D11805" t="s">
        <v>2409</v>
      </c>
      <c r="E11805">
        <v>0</v>
      </c>
    </row>
    <row r="11806" spans="1:5" x14ac:dyDescent="0.3">
      <c r="A11806">
        <v>23170026</v>
      </c>
      <c r="B11806" t="s">
        <v>671</v>
      </c>
      <c r="C11806" t="s">
        <v>130</v>
      </c>
      <c r="D11806" t="s">
        <v>2410</v>
      </c>
      <c r="E11806">
        <v>0</v>
      </c>
    </row>
    <row r="11807" spans="1:5" x14ac:dyDescent="0.3">
      <c r="A11807">
        <v>23170026</v>
      </c>
      <c r="B11807" t="s">
        <v>671</v>
      </c>
      <c r="C11807" t="s">
        <v>130</v>
      </c>
      <c r="D11807" t="s">
        <v>2411</v>
      </c>
      <c r="E11807">
        <v>-8</v>
      </c>
    </row>
    <row r="11808" spans="1:5" x14ac:dyDescent="0.3">
      <c r="A11808">
        <v>23170026</v>
      </c>
      <c r="B11808" t="s">
        <v>671</v>
      </c>
      <c r="C11808" t="s">
        <v>130</v>
      </c>
      <c r="D11808" t="s">
        <v>2412</v>
      </c>
      <c r="E11808">
        <v>0</v>
      </c>
    </row>
    <row r="11809" spans="1:5" x14ac:dyDescent="0.3">
      <c r="A11809">
        <v>23170026</v>
      </c>
      <c r="B11809" t="s">
        <v>671</v>
      </c>
      <c r="C11809" t="s">
        <v>130</v>
      </c>
      <c r="D11809" t="s">
        <v>2413</v>
      </c>
      <c r="E11809">
        <v>0</v>
      </c>
    </row>
    <row r="11810" spans="1:5" x14ac:dyDescent="0.3">
      <c r="A11810">
        <v>76210014</v>
      </c>
      <c r="B11810" t="s">
        <v>673</v>
      </c>
      <c r="C11810" t="s">
        <v>8</v>
      </c>
      <c r="D11810" t="s">
        <v>2378</v>
      </c>
      <c r="E11810">
        <v>0</v>
      </c>
    </row>
    <row r="11811" spans="1:5" x14ac:dyDescent="0.3">
      <c r="A11811">
        <v>76210014</v>
      </c>
      <c r="B11811" t="s">
        <v>673</v>
      </c>
      <c r="C11811" t="s">
        <v>8</v>
      </c>
      <c r="D11811" t="s">
        <v>2379</v>
      </c>
      <c r="E11811">
        <v>0</v>
      </c>
    </row>
    <row r="11812" spans="1:5" x14ac:dyDescent="0.3">
      <c r="A11812">
        <v>76210014</v>
      </c>
      <c r="B11812" t="s">
        <v>673</v>
      </c>
      <c r="C11812" t="s">
        <v>8</v>
      </c>
      <c r="D11812" t="s">
        <v>2380</v>
      </c>
      <c r="E11812">
        <v>0</v>
      </c>
    </row>
    <row r="11813" spans="1:5" x14ac:dyDescent="0.3">
      <c r="A11813">
        <v>76210014</v>
      </c>
      <c r="B11813" t="s">
        <v>673</v>
      </c>
      <c r="C11813" t="s">
        <v>8</v>
      </c>
      <c r="D11813" t="s">
        <v>2381</v>
      </c>
      <c r="E11813">
        <v>0</v>
      </c>
    </row>
    <row r="11814" spans="1:5" x14ac:dyDescent="0.3">
      <c r="A11814">
        <v>76210014</v>
      </c>
      <c r="B11814" t="s">
        <v>673</v>
      </c>
      <c r="C11814" t="s">
        <v>8</v>
      </c>
      <c r="D11814" t="s">
        <v>2382</v>
      </c>
      <c r="E11814">
        <v>0</v>
      </c>
    </row>
    <row r="11815" spans="1:5" x14ac:dyDescent="0.3">
      <c r="A11815">
        <v>76210014</v>
      </c>
      <c r="B11815" t="s">
        <v>673</v>
      </c>
      <c r="C11815" t="s">
        <v>8</v>
      </c>
      <c r="D11815" t="s">
        <v>2383</v>
      </c>
      <c r="E11815">
        <v>0</v>
      </c>
    </row>
    <row r="11816" spans="1:5" x14ac:dyDescent="0.3">
      <c r="A11816">
        <v>76210014</v>
      </c>
      <c r="B11816" t="s">
        <v>673</v>
      </c>
      <c r="C11816" t="s">
        <v>8</v>
      </c>
      <c r="D11816" t="s">
        <v>2384</v>
      </c>
      <c r="E11816">
        <v>0</v>
      </c>
    </row>
    <row r="11817" spans="1:5" x14ac:dyDescent="0.3">
      <c r="A11817">
        <v>76210014</v>
      </c>
      <c r="B11817" t="s">
        <v>673</v>
      </c>
      <c r="C11817" t="s">
        <v>8</v>
      </c>
      <c r="D11817" t="s">
        <v>2385</v>
      </c>
      <c r="E11817">
        <v>0</v>
      </c>
    </row>
    <row r="11818" spans="1:5" x14ac:dyDescent="0.3">
      <c r="A11818">
        <v>76210014</v>
      </c>
      <c r="B11818" t="s">
        <v>673</v>
      </c>
      <c r="C11818" t="s">
        <v>8</v>
      </c>
      <c r="D11818" t="s">
        <v>2386</v>
      </c>
      <c r="E11818">
        <v>0</v>
      </c>
    </row>
    <row r="11819" spans="1:5" x14ac:dyDescent="0.3">
      <c r="A11819">
        <v>76210014</v>
      </c>
      <c r="B11819" t="s">
        <v>673</v>
      </c>
      <c r="C11819" t="s">
        <v>8</v>
      </c>
      <c r="D11819" t="s">
        <v>2387</v>
      </c>
      <c r="E11819">
        <v>0</v>
      </c>
    </row>
    <row r="11820" spans="1:5" x14ac:dyDescent="0.3">
      <c r="A11820">
        <v>76210014</v>
      </c>
      <c r="B11820" t="s">
        <v>673</v>
      </c>
      <c r="C11820" t="s">
        <v>8</v>
      </c>
      <c r="D11820" t="s">
        <v>2388</v>
      </c>
      <c r="E11820">
        <v>0</v>
      </c>
    </row>
    <row r="11821" spans="1:5" x14ac:dyDescent="0.3">
      <c r="A11821">
        <v>76210014</v>
      </c>
      <c r="B11821" t="s">
        <v>673</v>
      </c>
      <c r="C11821" t="s">
        <v>8</v>
      </c>
      <c r="D11821" t="s">
        <v>2389</v>
      </c>
      <c r="E11821">
        <v>0</v>
      </c>
    </row>
    <row r="11822" spans="1:5" x14ac:dyDescent="0.3">
      <c r="A11822">
        <v>76210014</v>
      </c>
      <c r="B11822" t="s">
        <v>673</v>
      </c>
      <c r="C11822" t="s">
        <v>8</v>
      </c>
      <c r="D11822" t="s">
        <v>2390</v>
      </c>
      <c r="E11822">
        <v>0</v>
      </c>
    </row>
    <row r="11823" spans="1:5" x14ac:dyDescent="0.3">
      <c r="A11823">
        <v>76210014</v>
      </c>
      <c r="B11823" t="s">
        <v>673</v>
      </c>
      <c r="C11823" t="s">
        <v>8</v>
      </c>
      <c r="D11823" t="s">
        <v>2391</v>
      </c>
      <c r="E11823">
        <v>0</v>
      </c>
    </row>
    <row r="11824" spans="1:5" x14ac:dyDescent="0.3">
      <c r="A11824">
        <v>76210014</v>
      </c>
      <c r="B11824" t="s">
        <v>673</v>
      </c>
      <c r="C11824" t="s">
        <v>8</v>
      </c>
      <c r="D11824" t="s">
        <v>2392</v>
      </c>
      <c r="E11824">
        <v>0</v>
      </c>
    </row>
    <row r="11825" spans="1:5" x14ac:dyDescent="0.3">
      <c r="A11825">
        <v>76210014</v>
      </c>
      <c r="B11825" t="s">
        <v>673</v>
      </c>
      <c r="C11825" t="s">
        <v>8</v>
      </c>
      <c r="D11825" t="s">
        <v>2393</v>
      </c>
      <c r="E11825">
        <v>0</v>
      </c>
    </row>
    <row r="11826" spans="1:5" x14ac:dyDescent="0.3">
      <c r="A11826">
        <v>76210014</v>
      </c>
      <c r="B11826" t="s">
        <v>673</v>
      </c>
      <c r="C11826" t="s">
        <v>8</v>
      </c>
      <c r="D11826" t="s">
        <v>2394</v>
      </c>
      <c r="E11826">
        <v>0</v>
      </c>
    </row>
    <row r="11827" spans="1:5" x14ac:dyDescent="0.3">
      <c r="A11827">
        <v>76210014</v>
      </c>
      <c r="B11827" t="s">
        <v>673</v>
      </c>
      <c r="C11827" t="s">
        <v>8</v>
      </c>
      <c r="D11827" t="s">
        <v>2395</v>
      </c>
      <c r="E11827">
        <v>0</v>
      </c>
    </row>
    <row r="11828" spans="1:5" x14ac:dyDescent="0.3">
      <c r="A11828">
        <v>76210014</v>
      </c>
      <c r="B11828" t="s">
        <v>673</v>
      </c>
      <c r="C11828" t="s">
        <v>8</v>
      </c>
      <c r="D11828" t="s">
        <v>2396</v>
      </c>
      <c r="E11828">
        <v>0</v>
      </c>
    </row>
    <row r="11829" spans="1:5" x14ac:dyDescent="0.3">
      <c r="A11829">
        <v>76210014</v>
      </c>
      <c r="B11829" t="s">
        <v>673</v>
      </c>
      <c r="C11829" t="s">
        <v>8</v>
      </c>
      <c r="D11829" t="s">
        <v>2397</v>
      </c>
      <c r="E11829">
        <v>0</v>
      </c>
    </row>
    <row r="11830" spans="1:5" x14ac:dyDescent="0.3">
      <c r="A11830">
        <v>76210014</v>
      </c>
      <c r="B11830" t="s">
        <v>673</v>
      </c>
      <c r="C11830" t="s">
        <v>8</v>
      </c>
      <c r="D11830" t="s">
        <v>2398</v>
      </c>
      <c r="E11830">
        <v>0</v>
      </c>
    </row>
    <row r="11831" spans="1:5" x14ac:dyDescent="0.3">
      <c r="A11831">
        <v>76210014</v>
      </c>
      <c r="B11831" t="s">
        <v>673</v>
      </c>
      <c r="C11831" t="s">
        <v>8</v>
      </c>
      <c r="D11831" t="s">
        <v>2399</v>
      </c>
      <c r="E11831">
        <v>0</v>
      </c>
    </row>
    <row r="11832" spans="1:5" x14ac:dyDescent="0.3">
      <c r="A11832">
        <v>76210014</v>
      </c>
      <c r="B11832" t="s">
        <v>673</v>
      </c>
      <c r="C11832" t="s">
        <v>8</v>
      </c>
      <c r="D11832" t="s">
        <v>2400</v>
      </c>
      <c r="E11832">
        <v>0</v>
      </c>
    </row>
    <row r="11833" spans="1:5" x14ac:dyDescent="0.3">
      <c r="A11833">
        <v>76210014</v>
      </c>
      <c r="B11833" t="s">
        <v>673</v>
      </c>
      <c r="C11833" t="s">
        <v>8</v>
      </c>
      <c r="D11833" t="s">
        <v>2401</v>
      </c>
      <c r="E11833">
        <v>0</v>
      </c>
    </row>
    <row r="11834" spans="1:5" x14ac:dyDescent="0.3">
      <c r="A11834">
        <v>76210014</v>
      </c>
      <c r="B11834" t="s">
        <v>673</v>
      </c>
      <c r="C11834" t="s">
        <v>8</v>
      </c>
      <c r="D11834" t="s">
        <v>2402</v>
      </c>
      <c r="E11834">
        <v>0</v>
      </c>
    </row>
    <row r="11835" spans="1:5" x14ac:dyDescent="0.3">
      <c r="A11835">
        <v>76210014</v>
      </c>
      <c r="B11835" t="s">
        <v>673</v>
      </c>
      <c r="C11835" t="s">
        <v>8</v>
      </c>
      <c r="D11835" t="s">
        <v>2403</v>
      </c>
      <c r="E11835">
        <v>0</v>
      </c>
    </row>
    <row r="11836" spans="1:5" x14ac:dyDescent="0.3">
      <c r="A11836">
        <v>76210014</v>
      </c>
      <c r="B11836" t="s">
        <v>673</v>
      </c>
      <c r="C11836" t="s">
        <v>8</v>
      </c>
      <c r="D11836" t="s">
        <v>2404</v>
      </c>
      <c r="E11836">
        <v>0</v>
      </c>
    </row>
    <row r="11837" spans="1:5" x14ac:dyDescent="0.3">
      <c r="A11837">
        <v>76210014</v>
      </c>
      <c r="B11837" t="s">
        <v>673</v>
      </c>
      <c r="C11837" t="s">
        <v>8</v>
      </c>
      <c r="D11837" t="s">
        <v>2405</v>
      </c>
      <c r="E11837">
        <v>0</v>
      </c>
    </row>
    <row r="11838" spans="1:5" x14ac:dyDescent="0.3">
      <c r="A11838">
        <v>76210014</v>
      </c>
      <c r="B11838" t="s">
        <v>673</v>
      </c>
      <c r="C11838" t="s">
        <v>8</v>
      </c>
      <c r="D11838" t="s">
        <v>2406</v>
      </c>
      <c r="E11838">
        <v>0</v>
      </c>
    </row>
    <row r="11839" spans="1:5" x14ac:dyDescent="0.3">
      <c r="A11839">
        <v>76210014</v>
      </c>
      <c r="B11839" t="s">
        <v>673</v>
      </c>
      <c r="C11839" t="s">
        <v>8</v>
      </c>
      <c r="D11839" t="s">
        <v>2407</v>
      </c>
      <c r="E11839">
        <v>0</v>
      </c>
    </row>
    <row r="11840" spans="1:5" x14ac:dyDescent="0.3">
      <c r="A11840">
        <v>76210014</v>
      </c>
      <c r="B11840" t="s">
        <v>673</v>
      </c>
      <c r="C11840" t="s">
        <v>8</v>
      </c>
      <c r="D11840" t="s">
        <v>2408</v>
      </c>
      <c r="E11840">
        <v>0</v>
      </c>
    </row>
    <row r="11841" spans="1:5" x14ac:dyDescent="0.3">
      <c r="A11841">
        <v>76210014</v>
      </c>
      <c r="B11841" t="s">
        <v>673</v>
      </c>
      <c r="C11841" t="s">
        <v>8</v>
      </c>
      <c r="D11841" t="s">
        <v>2409</v>
      </c>
      <c r="E11841">
        <v>-2</v>
      </c>
    </row>
    <row r="11842" spans="1:5" x14ac:dyDescent="0.3">
      <c r="A11842">
        <v>76210014</v>
      </c>
      <c r="B11842" t="s">
        <v>673</v>
      </c>
      <c r="C11842" t="s">
        <v>8</v>
      </c>
      <c r="D11842" t="s">
        <v>2410</v>
      </c>
      <c r="E11842">
        <v>0</v>
      </c>
    </row>
    <row r="11843" spans="1:5" x14ac:dyDescent="0.3">
      <c r="A11843">
        <v>76210014</v>
      </c>
      <c r="B11843" t="s">
        <v>673</v>
      </c>
      <c r="C11843" t="s">
        <v>8</v>
      </c>
      <c r="D11843" t="s">
        <v>2411</v>
      </c>
      <c r="E11843">
        <v>0</v>
      </c>
    </row>
    <row r="11844" spans="1:5" x14ac:dyDescent="0.3">
      <c r="A11844">
        <v>76210014</v>
      </c>
      <c r="B11844" t="s">
        <v>673</v>
      </c>
      <c r="C11844" t="s">
        <v>8</v>
      </c>
      <c r="D11844" t="s">
        <v>2412</v>
      </c>
      <c r="E11844">
        <v>0</v>
      </c>
    </row>
    <row r="11845" spans="1:5" x14ac:dyDescent="0.3">
      <c r="A11845">
        <v>76210014</v>
      </c>
      <c r="B11845" t="s">
        <v>673</v>
      </c>
      <c r="C11845" t="s">
        <v>8</v>
      </c>
      <c r="D11845" t="s">
        <v>2413</v>
      </c>
      <c r="E11845">
        <v>0</v>
      </c>
    </row>
    <row r="11846" spans="1:5" x14ac:dyDescent="0.3">
      <c r="A11846">
        <v>10030102</v>
      </c>
      <c r="B11846" t="s">
        <v>675</v>
      </c>
      <c r="C11846" t="s">
        <v>8</v>
      </c>
      <c r="D11846" t="s">
        <v>2378</v>
      </c>
      <c r="E11846">
        <v>-8</v>
      </c>
    </row>
    <row r="11847" spans="1:5" x14ac:dyDescent="0.3">
      <c r="A11847">
        <v>10030102</v>
      </c>
      <c r="B11847" t="s">
        <v>675</v>
      </c>
      <c r="C11847" t="s">
        <v>8</v>
      </c>
      <c r="D11847" t="s">
        <v>2379</v>
      </c>
      <c r="E11847">
        <v>0</v>
      </c>
    </row>
    <row r="11848" spans="1:5" x14ac:dyDescent="0.3">
      <c r="A11848">
        <v>10030102</v>
      </c>
      <c r="B11848" t="s">
        <v>675</v>
      </c>
      <c r="C11848" t="s">
        <v>8</v>
      </c>
      <c r="D11848" t="s">
        <v>2380</v>
      </c>
      <c r="E11848">
        <v>0</v>
      </c>
    </row>
    <row r="11849" spans="1:5" x14ac:dyDescent="0.3">
      <c r="A11849">
        <v>10030102</v>
      </c>
      <c r="B11849" t="s">
        <v>675</v>
      </c>
      <c r="C11849" t="s">
        <v>8</v>
      </c>
      <c r="D11849" t="s">
        <v>2381</v>
      </c>
      <c r="E11849">
        <v>0</v>
      </c>
    </row>
    <row r="11850" spans="1:5" x14ac:dyDescent="0.3">
      <c r="A11850">
        <v>10030102</v>
      </c>
      <c r="B11850" t="s">
        <v>675</v>
      </c>
      <c r="C11850" t="s">
        <v>8</v>
      </c>
      <c r="D11850" t="s">
        <v>2382</v>
      </c>
      <c r="E11850">
        <v>0</v>
      </c>
    </row>
    <row r="11851" spans="1:5" x14ac:dyDescent="0.3">
      <c r="A11851">
        <v>10030102</v>
      </c>
      <c r="B11851" t="s">
        <v>675</v>
      </c>
      <c r="C11851" t="s">
        <v>8</v>
      </c>
      <c r="D11851" t="s">
        <v>2383</v>
      </c>
      <c r="E11851">
        <v>0</v>
      </c>
    </row>
    <row r="11852" spans="1:5" x14ac:dyDescent="0.3">
      <c r="A11852">
        <v>10030102</v>
      </c>
      <c r="B11852" t="s">
        <v>675</v>
      </c>
      <c r="C11852" t="s">
        <v>8</v>
      </c>
      <c r="D11852" t="s">
        <v>2384</v>
      </c>
      <c r="E11852">
        <v>0</v>
      </c>
    </row>
    <row r="11853" spans="1:5" x14ac:dyDescent="0.3">
      <c r="A11853">
        <v>10030102</v>
      </c>
      <c r="B11853" t="s">
        <v>675</v>
      </c>
      <c r="C11853" t="s">
        <v>8</v>
      </c>
      <c r="D11853" t="s">
        <v>2385</v>
      </c>
      <c r="E11853">
        <v>0</v>
      </c>
    </row>
    <row r="11854" spans="1:5" x14ac:dyDescent="0.3">
      <c r="A11854">
        <v>10030102</v>
      </c>
      <c r="B11854" t="s">
        <v>675</v>
      </c>
      <c r="C11854" t="s">
        <v>8</v>
      </c>
      <c r="D11854" t="s">
        <v>2386</v>
      </c>
      <c r="E11854">
        <v>0</v>
      </c>
    </row>
    <row r="11855" spans="1:5" x14ac:dyDescent="0.3">
      <c r="A11855">
        <v>10030102</v>
      </c>
      <c r="B11855" t="s">
        <v>675</v>
      </c>
      <c r="C11855" t="s">
        <v>8</v>
      </c>
      <c r="D11855" t="s">
        <v>2387</v>
      </c>
      <c r="E11855">
        <v>0</v>
      </c>
    </row>
    <row r="11856" spans="1:5" x14ac:dyDescent="0.3">
      <c r="A11856">
        <v>10030102</v>
      </c>
      <c r="B11856" t="s">
        <v>675</v>
      </c>
      <c r="C11856" t="s">
        <v>8</v>
      </c>
      <c r="D11856" t="s">
        <v>2388</v>
      </c>
      <c r="E11856">
        <v>0</v>
      </c>
    </row>
    <row r="11857" spans="1:5" x14ac:dyDescent="0.3">
      <c r="A11857">
        <v>10030102</v>
      </c>
      <c r="B11857" t="s">
        <v>675</v>
      </c>
      <c r="C11857" t="s">
        <v>8</v>
      </c>
      <c r="D11857" t="s">
        <v>2389</v>
      </c>
      <c r="E11857">
        <v>0</v>
      </c>
    </row>
    <row r="11858" spans="1:5" x14ac:dyDescent="0.3">
      <c r="A11858">
        <v>10030102</v>
      </c>
      <c r="B11858" t="s">
        <v>675</v>
      </c>
      <c r="C11858" t="s">
        <v>8</v>
      </c>
      <c r="D11858" t="s">
        <v>2390</v>
      </c>
      <c r="E11858">
        <v>0</v>
      </c>
    </row>
    <row r="11859" spans="1:5" x14ac:dyDescent="0.3">
      <c r="A11859">
        <v>10030102</v>
      </c>
      <c r="B11859" t="s">
        <v>675</v>
      </c>
      <c r="C11859" t="s">
        <v>8</v>
      </c>
      <c r="D11859" t="s">
        <v>2391</v>
      </c>
      <c r="E11859">
        <v>-64</v>
      </c>
    </row>
    <row r="11860" spans="1:5" x14ac:dyDescent="0.3">
      <c r="A11860">
        <v>10030102</v>
      </c>
      <c r="B11860" t="s">
        <v>675</v>
      </c>
      <c r="C11860" t="s">
        <v>8</v>
      </c>
      <c r="D11860" t="s">
        <v>2392</v>
      </c>
      <c r="E11860">
        <v>0</v>
      </c>
    </row>
    <row r="11861" spans="1:5" x14ac:dyDescent="0.3">
      <c r="A11861">
        <v>10030102</v>
      </c>
      <c r="B11861" t="s">
        <v>675</v>
      </c>
      <c r="C11861" t="s">
        <v>8</v>
      </c>
      <c r="D11861" t="s">
        <v>2393</v>
      </c>
      <c r="E11861">
        <v>0</v>
      </c>
    </row>
    <row r="11862" spans="1:5" x14ac:dyDescent="0.3">
      <c r="A11862">
        <v>10030102</v>
      </c>
      <c r="B11862" t="s">
        <v>675</v>
      </c>
      <c r="C11862" t="s">
        <v>8</v>
      </c>
      <c r="D11862" t="s">
        <v>2394</v>
      </c>
      <c r="E11862">
        <v>0</v>
      </c>
    </row>
    <row r="11863" spans="1:5" x14ac:dyDescent="0.3">
      <c r="A11863">
        <v>10030102</v>
      </c>
      <c r="B11863" t="s">
        <v>675</v>
      </c>
      <c r="C11863" t="s">
        <v>8</v>
      </c>
      <c r="D11863" t="s">
        <v>2395</v>
      </c>
      <c r="E11863">
        <v>0</v>
      </c>
    </row>
    <row r="11864" spans="1:5" x14ac:dyDescent="0.3">
      <c r="A11864">
        <v>10030102</v>
      </c>
      <c r="B11864" t="s">
        <v>675</v>
      </c>
      <c r="C11864" t="s">
        <v>8</v>
      </c>
      <c r="D11864" t="s">
        <v>2396</v>
      </c>
      <c r="E11864">
        <v>0</v>
      </c>
    </row>
    <row r="11865" spans="1:5" x14ac:dyDescent="0.3">
      <c r="A11865">
        <v>10030102</v>
      </c>
      <c r="B11865" t="s">
        <v>675</v>
      </c>
      <c r="C11865" t="s">
        <v>8</v>
      </c>
      <c r="D11865" t="s">
        <v>2397</v>
      </c>
      <c r="E11865">
        <v>0</v>
      </c>
    </row>
    <row r="11866" spans="1:5" x14ac:dyDescent="0.3">
      <c r="A11866">
        <v>10030102</v>
      </c>
      <c r="B11866" t="s">
        <v>675</v>
      </c>
      <c r="C11866" t="s">
        <v>8</v>
      </c>
      <c r="D11866" t="s">
        <v>2398</v>
      </c>
      <c r="E11866">
        <v>0</v>
      </c>
    </row>
    <row r="11867" spans="1:5" x14ac:dyDescent="0.3">
      <c r="A11867">
        <v>10030102</v>
      </c>
      <c r="B11867" t="s">
        <v>675</v>
      </c>
      <c r="C11867" t="s">
        <v>8</v>
      </c>
      <c r="D11867" t="s">
        <v>2399</v>
      </c>
      <c r="E11867">
        <v>0</v>
      </c>
    </row>
    <row r="11868" spans="1:5" x14ac:dyDescent="0.3">
      <c r="A11868">
        <v>10030102</v>
      </c>
      <c r="B11868" t="s">
        <v>675</v>
      </c>
      <c r="C11868" t="s">
        <v>8</v>
      </c>
      <c r="D11868" t="s">
        <v>2400</v>
      </c>
      <c r="E11868">
        <v>0</v>
      </c>
    </row>
    <row r="11869" spans="1:5" x14ac:dyDescent="0.3">
      <c r="A11869">
        <v>10030102</v>
      </c>
      <c r="B11869" t="s">
        <v>675</v>
      </c>
      <c r="C11869" t="s">
        <v>8</v>
      </c>
      <c r="D11869" t="s">
        <v>2401</v>
      </c>
      <c r="E11869">
        <v>0</v>
      </c>
    </row>
    <row r="11870" spans="1:5" x14ac:dyDescent="0.3">
      <c r="A11870">
        <v>10030102</v>
      </c>
      <c r="B11870" t="s">
        <v>675</v>
      </c>
      <c r="C11870" t="s">
        <v>8</v>
      </c>
      <c r="D11870" t="s">
        <v>2402</v>
      </c>
      <c r="E11870">
        <v>0</v>
      </c>
    </row>
    <row r="11871" spans="1:5" x14ac:dyDescent="0.3">
      <c r="A11871">
        <v>10030102</v>
      </c>
      <c r="B11871" t="s">
        <v>675</v>
      </c>
      <c r="C11871" t="s">
        <v>8</v>
      </c>
      <c r="D11871" t="s">
        <v>2403</v>
      </c>
      <c r="E11871">
        <v>-8</v>
      </c>
    </row>
    <row r="11872" spans="1:5" x14ac:dyDescent="0.3">
      <c r="A11872">
        <v>10030102</v>
      </c>
      <c r="B11872" t="s">
        <v>675</v>
      </c>
      <c r="C11872" t="s">
        <v>8</v>
      </c>
      <c r="D11872" t="s">
        <v>2404</v>
      </c>
      <c r="E11872">
        <v>0</v>
      </c>
    </row>
    <row r="11873" spans="1:5" x14ac:dyDescent="0.3">
      <c r="A11873">
        <v>10030102</v>
      </c>
      <c r="B11873" t="s">
        <v>675</v>
      </c>
      <c r="C11873" t="s">
        <v>8</v>
      </c>
      <c r="D11873" t="s">
        <v>2405</v>
      </c>
      <c r="E11873">
        <v>0</v>
      </c>
    </row>
    <row r="11874" spans="1:5" x14ac:dyDescent="0.3">
      <c r="A11874">
        <v>10030102</v>
      </c>
      <c r="B11874" t="s">
        <v>675</v>
      </c>
      <c r="C11874" t="s">
        <v>8</v>
      </c>
      <c r="D11874" t="s">
        <v>2406</v>
      </c>
      <c r="E11874">
        <v>0</v>
      </c>
    </row>
    <row r="11875" spans="1:5" x14ac:dyDescent="0.3">
      <c r="A11875">
        <v>10030102</v>
      </c>
      <c r="B11875" t="s">
        <v>675</v>
      </c>
      <c r="C11875" t="s">
        <v>8</v>
      </c>
      <c r="D11875" t="s">
        <v>2407</v>
      </c>
      <c r="E11875">
        <v>0</v>
      </c>
    </row>
    <row r="11876" spans="1:5" x14ac:dyDescent="0.3">
      <c r="A11876">
        <v>10030102</v>
      </c>
      <c r="B11876" t="s">
        <v>675</v>
      </c>
      <c r="C11876" t="s">
        <v>8</v>
      </c>
      <c r="D11876" t="s">
        <v>2408</v>
      </c>
      <c r="E11876">
        <v>0</v>
      </c>
    </row>
    <row r="11877" spans="1:5" x14ac:dyDescent="0.3">
      <c r="A11877">
        <v>10030102</v>
      </c>
      <c r="B11877" t="s">
        <v>675</v>
      </c>
      <c r="C11877" t="s">
        <v>8</v>
      </c>
      <c r="D11877" t="s">
        <v>2409</v>
      </c>
      <c r="E11877">
        <v>0</v>
      </c>
    </row>
    <row r="11878" spans="1:5" x14ac:dyDescent="0.3">
      <c r="A11878">
        <v>10030102</v>
      </c>
      <c r="B11878" t="s">
        <v>675</v>
      </c>
      <c r="C11878" t="s">
        <v>8</v>
      </c>
      <c r="D11878" t="s">
        <v>2410</v>
      </c>
      <c r="E11878">
        <v>0</v>
      </c>
    </row>
    <row r="11879" spans="1:5" x14ac:dyDescent="0.3">
      <c r="A11879">
        <v>10030102</v>
      </c>
      <c r="B11879" t="s">
        <v>675</v>
      </c>
      <c r="C11879" t="s">
        <v>8</v>
      </c>
      <c r="D11879" t="s">
        <v>2411</v>
      </c>
      <c r="E11879">
        <v>0</v>
      </c>
    </row>
    <row r="11880" spans="1:5" x14ac:dyDescent="0.3">
      <c r="A11880">
        <v>10030102</v>
      </c>
      <c r="B11880" t="s">
        <v>675</v>
      </c>
      <c r="C11880" t="s">
        <v>8</v>
      </c>
      <c r="D11880" t="s">
        <v>2412</v>
      </c>
      <c r="E11880">
        <v>0</v>
      </c>
    </row>
    <row r="11881" spans="1:5" x14ac:dyDescent="0.3">
      <c r="A11881">
        <v>10030102</v>
      </c>
      <c r="B11881" t="s">
        <v>675</v>
      </c>
      <c r="C11881" t="s">
        <v>8</v>
      </c>
      <c r="D11881" t="s">
        <v>2413</v>
      </c>
      <c r="E11881">
        <v>0</v>
      </c>
    </row>
    <row r="11882" spans="1:5" x14ac:dyDescent="0.3">
      <c r="A11882">
        <v>71240061</v>
      </c>
      <c r="B11882" t="s">
        <v>677</v>
      </c>
      <c r="C11882" t="s">
        <v>8</v>
      </c>
      <c r="D11882" t="s">
        <v>2378</v>
      </c>
      <c r="E11882">
        <v>-3</v>
      </c>
    </row>
    <row r="11883" spans="1:5" x14ac:dyDescent="0.3">
      <c r="A11883">
        <v>71240061</v>
      </c>
      <c r="B11883" t="s">
        <v>677</v>
      </c>
      <c r="C11883" t="s">
        <v>8</v>
      </c>
      <c r="D11883" t="s">
        <v>2379</v>
      </c>
      <c r="E11883">
        <v>0</v>
      </c>
    </row>
    <row r="11884" spans="1:5" x14ac:dyDescent="0.3">
      <c r="A11884">
        <v>71240061</v>
      </c>
      <c r="B11884" t="s">
        <v>677</v>
      </c>
      <c r="C11884" t="s">
        <v>8</v>
      </c>
      <c r="D11884" t="s">
        <v>2380</v>
      </c>
      <c r="E11884">
        <v>0</v>
      </c>
    </row>
    <row r="11885" spans="1:5" x14ac:dyDescent="0.3">
      <c r="A11885">
        <v>71240061</v>
      </c>
      <c r="B11885" t="s">
        <v>677</v>
      </c>
      <c r="C11885" t="s">
        <v>8</v>
      </c>
      <c r="D11885" t="s">
        <v>2381</v>
      </c>
      <c r="E11885">
        <v>0</v>
      </c>
    </row>
    <row r="11886" spans="1:5" x14ac:dyDescent="0.3">
      <c r="A11886">
        <v>71240061</v>
      </c>
      <c r="B11886" t="s">
        <v>677</v>
      </c>
      <c r="C11886" t="s">
        <v>8</v>
      </c>
      <c r="D11886" t="s">
        <v>2382</v>
      </c>
      <c r="E11886">
        <v>0</v>
      </c>
    </row>
    <row r="11887" spans="1:5" x14ac:dyDescent="0.3">
      <c r="A11887">
        <v>71240061</v>
      </c>
      <c r="B11887" t="s">
        <v>677</v>
      </c>
      <c r="C11887" t="s">
        <v>8</v>
      </c>
      <c r="D11887" t="s">
        <v>2383</v>
      </c>
      <c r="E11887">
        <v>0</v>
      </c>
    </row>
    <row r="11888" spans="1:5" x14ac:dyDescent="0.3">
      <c r="A11888">
        <v>71240061</v>
      </c>
      <c r="B11888" t="s">
        <v>677</v>
      </c>
      <c r="C11888" t="s">
        <v>8</v>
      </c>
      <c r="D11888" t="s">
        <v>2384</v>
      </c>
      <c r="E11888">
        <v>0</v>
      </c>
    </row>
    <row r="11889" spans="1:5" x14ac:dyDescent="0.3">
      <c r="A11889">
        <v>71240061</v>
      </c>
      <c r="B11889" t="s">
        <v>677</v>
      </c>
      <c r="C11889" t="s">
        <v>8</v>
      </c>
      <c r="D11889" t="s">
        <v>2385</v>
      </c>
      <c r="E11889">
        <v>0</v>
      </c>
    </row>
    <row r="11890" spans="1:5" x14ac:dyDescent="0.3">
      <c r="A11890">
        <v>71240061</v>
      </c>
      <c r="B11890" t="s">
        <v>677</v>
      </c>
      <c r="C11890" t="s">
        <v>8</v>
      </c>
      <c r="D11890" t="s">
        <v>2386</v>
      </c>
      <c r="E11890">
        <v>-15</v>
      </c>
    </row>
    <row r="11891" spans="1:5" x14ac:dyDescent="0.3">
      <c r="A11891">
        <v>71240061</v>
      </c>
      <c r="B11891" t="s">
        <v>677</v>
      </c>
      <c r="C11891" t="s">
        <v>8</v>
      </c>
      <c r="D11891" t="s">
        <v>2387</v>
      </c>
      <c r="E11891">
        <v>0</v>
      </c>
    </row>
    <row r="11892" spans="1:5" x14ac:dyDescent="0.3">
      <c r="A11892">
        <v>71240061</v>
      </c>
      <c r="B11892" t="s">
        <v>677</v>
      </c>
      <c r="C11892" t="s">
        <v>8</v>
      </c>
      <c r="D11892" t="s">
        <v>2388</v>
      </c>
      <c r="E11892">
        <v>0</v>
      </c>
    </row>
    <row r="11893" spans="1:5" x14ac:dyDescent="0.3">
      <c r="A11893">
        <v>71240061</v>
      </c>
      <c r="B11893" t="s">
        <v>677</v>
      </c>
      <c r="C11893" t="s">
        <v>8</v>
      </c>
      <c r="D11893" t="s">
        <v>2389</v>
      </c>
      <c r="E11893">
        <v>-3</v>
      </c>
    </row>
    <row r="11894" spans="1:5" x14ac:dyDescent="0.3">
      <c r="A11894">
        <v>71240061</v>
      </c>
      <c r="B11894" t="s">
        <v>677</v>
      </c>
      <c r="C11894" t="s">
        <v>8</v>
      </c>
      <c r="D11894" t="s">
        <v>2390</v>
      </c>
      <c r="E11894">
        <v>-2</v>
      </c>
    </row>
    <row r="11895" spans="1:5" x14ac:dyDescent="0.3">
      <c r="A11895">
        <v>71240061</v>
      </c>
      <c r="B11895" t="s">
        <v>677</v>
      </c>
      <c r="C11895" t="s">
        <v>8</v>
      </c>
      <c r="D11895" t="s">
        <v>2391</v>
      </c>
      <c r="E11895">
        <v>0</v>
      </c>
    </row>
    <row r="11896" spans="1:5" x14ac:dyDescent="0.3">
      <c r="A11896">
        <v>71240061</v>
      </c>
      <c r="B11896" t="s">
        <v>677</v>
      </c>
      <c r="C11896" t="s">
        <v>8</v>
      </c>
      <c r="D11896" t="s">
        <v>2392</v>
      </c>
      <c r="E11896">
        <v>0</v>
      </c>
    </row>
    <row r="11897" spans="1:5" x14ac:dyDescent="0.3">
      <c r="A11897">
        <v>71240061</v>
      </c>
      <c r="B11897" t="s">
        <v>677</v>
      </c>
      <c r="C11897" t="s">
        <v>8</v>
      </c>
      <c r="D11897" t="s">
        <v>2393</v>
      </c>
      <c r="E11897">
        <v>-15</v>
      </c>
    </row>
    <row r="11898" spans="1:5" x14ac:dyDescent="0.3">
      <c r="A11898">
        <v>71240061</v>
      </c>
      <c r="B11898" t="s">
        <v>677</v>
      </c>
      <c r="C11898" t="s">
        <v>8</v>
      </c>
      <c r="D11898" t="s">
        <v>2394</v>
      </c>
      <c r="E11898">
        <v>0</v>
      </c>
    </row>
    <row r="11899" spans="1:5" x14ac:dyDescent="0.3">
      <c r="A11899">
        <v>71240061</v>
      </c>
      <c r="B11899" t="s">
        <v>677</v>
      </c>
      <c r="C11899" t="s">
        <v>8</v>
      </c>
      <c r="D11899" t="s">
        <v>2395</v>
      </c>
      <c r="E11899">
        <v>0</v>
      </c>
    </row>
    <row r="11900" spans="1:5" x14ac:dyDescent="0.3">
      <c r="A11900">
        <v>71240061</v>
      </c>
      <c r="B11900" t="s">
        <v>677</v>
      </c>
      <c r="C11900" t="s">
        <v>8</v>
      </c>
      <c r="D11900" t="s">
        <v>2396</v>
      </c>
      <c r="E11900">
        <v>0</v>
      </c>
    </row>
    <row r="11901" spans="1:5" x14ac:dyDescent="0.3">
      <c r="A11901">
        <v>71240061</v>
      </c>
      <c r="B11901" t="s">
        <v>677</v>
      </c>
      <c r="C11901" t="s">
        <v>8</v>
      </c>
      <c r="D11901" t="s">
        <v>2397</v>
      </c>
      <c r="E11901">
        <v>0</v>
      </c>
    </row>
    <row r="11902" spans="1:5" x14ac:dyDescent="0.3">
      <c r="A11902">
        <v>71240061</v>
      </c>
      <c r="B11902" t="s">
        <v>677</v>
      </c>
      <c r="C11902" t="s">
        <v>8</v>
      </c>
      <c r="D11902" t="s">
        <v>2398</v>
      </c>
      <c r="E11902">
        <v>-15</v>
      </c>
    </row>
    <row r="11903" spans="1:5" x14ac:dyDescent="0.3">
      <c r="A11903">
        <v>71240061</v>
      </c>
      <c r="B11903" t="s">
        <v>677</v>
      </c>
      <c r="C11903" t="s">
        <v>8</v>
      </c>
      <c r="D11903" t="s">
        <v>2399</v>
      </c>
      <c r="E11903">
        <v>0</v>
      </c>
    </row>
    <row r="11904" spans="1:5" x14ac:dyDescent="0.3">
      <c r="A11904">
        <v>71240061</v>
      </c>
      <c r="B11904" t="s">
        <v>677</v>
      </c>
      <c r="C11904" t="s">
        <v>8</v>
      </c>
      <c r="D11904" t="s">
        <v>2400</v>
      </c>
      <c r="E11904">
        <v>0</v>
      </c>
    </row>
    <row r="11905" spans="1:5" x14ac:dyDescent="0.3">
      <c r="A11905">
        <v>71240061</v>
      </c>
      <c r="B11905" t="s">
        <v>677</v>
      </c>
      <c r="C11905" t="s">
        <v>8</v>
      </c>
      <c r="D11905" t="s">
        <v>2401</v>
      </c>
      <c r="E11905">
        <v>0</v>
      </c>
    </row>
    <row r="11906" spans="1:5" x14ac:dyDescent="0.3">
      <c r="A11906">
        <v>71240061</v>
      </c>
      <c r="B11906" t="s">
        <v>677</v>
      </c>
      <c r="C11906" t="s">
        <v>8</v>
      </c>
      <c r="D11906" t="s">
        <v>2402</v>
      </c>
      <c r="E11906">
        <v>0</v>
      </c>
    </row>
    <row r="11907" spans="1:5" x14ac:dyDescent="0.3">
      <c r="A11907">
        <v>71240061</v>
      </c>
      <c r="B11907" t="s">
        <v>677</v>
      </c>
      <c r="C11907" t="s">
        <v>8</v>
      </c>
      <c r="D11907" t="s">
        <v>2403</v>
      </c>
      <c r="E11907">
        <v>0</v>
      </c>
    </row>
    <row r="11908" spans="1:5" x14ac:dyDescent="0.3">
      <c r="A11908">
        <v>71240061</v>
      </c>
      <c r="B11908" t="s">
        <v>677</v>
      </c>
      <c r="C11908" t="s">
        <v>8</v>
      </c>
      <c r="D11908" t="s">
        <v>2404</v>
      </c>
      <c r="E11908">
        <v>-7</v>
      </c>
    </row>
    <row r="11909" spans="1:5" x14ac:dyDescent="0.3">
      <c r="A11909">
        <v>71240061</v>
      </c>
      <c r="B11909" t="s">
        <v>677</v>
      </c>
      <c r="C11909" t="s">
        <v>8</v>
      </c>
      <c r="D11909" t="s">
        <v>2405</v>
      </c>
      <c r="E11909">
        <v>0</v>
      </c>
    </row>
    <row r="11910" spans="1:5" x14ac:dyDescent="0.3">
      <c r="A11910">
        <v>71240061</v>
      </c>
      <c r="B11910" t="s">
        <v>677</v>
      </c>
      <c r="C11910" t="s">
        <v>8</v>
      </c>
      <c r="D11910" t="s">
        <v>2406</v>
      </c>
      <c r="E11910">
        <v>0</v>
      </c>
    </row>
    <row r="11911" spans="1:5" x14ac:dyDescent="0.3">
      <c r="A11911">
        <v>71240061</v>
      </c>
      <c r="B11911" t="s">
        <v>677</v>
      </c>
      <c r="C11911" t="s">
        <v>8</v>
      </c>
      <c r="D11911" t="s">
        <v>2407</v>
      </c>
      <c r="E11911">
        <v>0</v>
      </c>
    </row>
    <row r="11912" spans="1:5" x14ac:dyDescent="0.3">
      <c r="A11912">
        <v>71240061</v>
      </c>
      <c r="B11912" t="s">
        <v>677</v>
      </c>
      <c r="C11912" t="s">
        <v>8</v>
      </c>
      <c r="D11912" t="s">
        <v>2408</v>
      </c>
      <c r="E11912">
        <v>0</v>
      </c>
    </row>
    <row r="11913" spans="1:5" x14ac:dyDescent="0.3">
      <c r="A11913">
        <v>71240061</v>
      </c>
      <c r="B11913" t="s">
        <v>677</v>
      </c>
      <c r="C11913" t="s">
        <v>8</v>
      </c>
      <c r="D11913" t="s">
        <v>2409</v>
      </c>
      <c r="E11913">
        <v>0</v>
      </c>
    </row>
    <row r="11914" spans="1:5" x14ac:dyDescent="0.3">
      <c r="A11914">
        <v>71240061</v>
      </c>
      <c r="B11914" t="s">
        <v>677</v>
      </c>
      <c r="C11914" t="s">
        <v>8</v>
      </c>
      <c r="D11914" t="s">
        <v>2410</v>
      </c>
      <c r="E11914">
        <v>-11</v>
      </c>
    </row>
    <row r="11915" spans="1:5" x14ac:dyDescent="0.3">
      <c r="A11915">
        <v>71240061</v>
      </c>
      <c r="B11915" t="s">
        <v>677</v>
      </c>
      <c r="C11915" t="s">
        <v>8</v>
      </c>
      <c r="D11915" t="s">
        <v>2411</v>
      </c>
      <c r="E11915">
        <v>0</v>
      </c>
    </row>
    <row r="11916" spans="1:5" x14ac:dyDescent="0.3">
      <c r="A11916">
        <v>71240061</v>
      </c>
      <c r="B11916" t="s">
        <v>677</v>
      </c>
      <c r="C11916" t="s">
        <v>8</v>
      </c>
      <c r="D11916" t="s">
        <v>2412</v>
      </c>
      <c r="E11916">
        <v>0</v>
      </c>
    </row>
    <row r="11917" spans="1:5" x14ac:dyDescent="0.3">
      <c r="A11917">
        <v>71240061</v>
      </c>
      <c r="B11917" t="s">
        <v>677</v>
      </c>
      <c r="C11917" t="s">
        <v>8</v>
      </c>
      <c r="D11917" t="s">
        <v>2413</v>
      </c>
      <c r="E11917">
        <v>0</v>
      </c>
    </row>
    <row r="11918" spans="1:5" x14ac:dyDescent="0.3">
      <c r="A11918">
        <v>10030085</v>
      </c>
      <c r="B11918" t="s">
        <v>679</v>
      </c>
      <c r="C11918" t="s">
        <v>8</v>
      </c>
      <c r="D11918" t="s">
        <v>2378</v>
      </c>
      <c r="E11918">
        <v>-2</v>
      </c>
    </row>
    <row r="11919" spans="1:5" x14ac:dyDescent="0.3">
      <c r="A11919">
        <v>10030085</v>
      </c>
      <c r="B11919" t="s">
        <v>679</v>
      </c>
      <c r="C11919" t="s">
        <v>8</v>
      </c>
      <c r="D11919" t="s">
        <v>2379</v>
      </c>
      <c r="E11919">
        <v>0</v>
      </c>
    </row>
    <row r="11920" spans="1:5" x14ac:dyDescent="0.3">
      <c r="A11920">
        <v>10030085</v>
      </c>
      <c r="B11920" t="s">
        <v>679</v>
      </c>
      <c r="C11920" t="s">
        <v>8</v>
      </c>
      <c r="D11920" t="s">
        <v>2380</v>
      </c>
      <c r="E11920">
        <v>0</v>
      </c>
    </row>
    <row r="11921" spans="1:5" x14ac:dyDescent="0.3">
      <c r="A11921">
        <v>10030085</v>
      </c>
      <c r="B11921" t="s">
        <v>679</v>
      </c>
      <c r="C11921" t="s">
        <v>8</v>
      </c>
      <c r="D11921" t="s">
        <v>2381</v>
      </c>
      <c r="E11921">
        <v>0</v>
      </c>
    </row>
    <row r="11922" spans="1:5" x14ac:dyDescent="0.3">
      <c r="A11922">
        <v>10030085</v>
      </c>
      <c r="B11922" t="s">
        <v>679</v>
      </c>
      <c r="C11922" t="s">
        <v>8</v>
      </c>
      <c r="D11922" t="s">
        <v>2382</v>
      </c>
      <c r="E11922">
        <v>0</v>
      </c>
    </row>
    <row r="11923" spans="1:5" x14ac:dyDescent="0.3">
      <c r="A11923">
        <v>10030085</v>
      </c>
      <c r="B11923" t="s">
        <v>679</v>
      </c>
      <c r="C11923" t="s">
        <v>8</v>
      </c>
      <c r="D11923" t="s">
        <v>2383</v>
      </c>
      <c r="E11923">
        <v>0</v>
      </c>
    </row>
    <row r="11924" spans="1:5" x14ac:dyDescent="0.3">
      <c r="A11924">
        <v>10030085</v>
      </c>
      <c r="B11924" t="s">
        <v>679</v>
      </c>
      <c r="C11924" t="s">
        <v>8</v>
      </c>
      <c r="D11924" t="s">
        <v>2384</v>
      </c>
      <c r="E11924">
        <v>0</v>
      </c>
    </row>
    <row r="11925" spans="1:5" x14ac:dyDescent="0.3">
      <c r="A11925">
        <v>10030085</v>
      </c>
      <c r="B11925" t="s">
        <v>679</v>
      </c>
      <c r="C11925" t="s">
        <v>8</v>
      </c>
      <c r="D11925" t="s">
        <v>2385</v>
      </c>
      <c r="E11925">
        <v>0</v>
      </c>
    </row>
    <row r="11926" spans="1:5" x14ac:dyDescent="0.3">
      <c r="A11926">
        <v>10030085</v>
      </c>
      <c r="B11926" t="s">
        <v>679</v>
      </c>
      <c r="C11926" t="s">
        <v>8</v>
      </c>
      <c r="D11926" t="s">
        <v>2386</v>
      </c>
      <c r="E11926">
        <v>0</v>
      </c>
    </row>
    <row r="11927" spans="1:5" x14ac:dyDescent="0.3">
      <c r="A11927">
        <v>10030085</v>
      </c>
      <c r="B11927" t="s">
        <v>679</v>
      </c>
      <c r="C11927" t="s">
        <v>8</v>
      </c>
      <c r="D11927" t="s">
        <v>2387</v>
      </c>
      <c r="E11927">
        <v>0</v>
      </c>
    </row>
    <row r="11928" spans="1:5" x14ac:dyDescent="0.3">
      <c r="A11928">
        <v>10030085</v>
      </c>
      <c r="B11928" t="s">
        <v>679</v>
      </c>
      <c r="C11928" t="s">
        <v>8</v>
      </c>
      <c r="D11928" t="s">
        <v>2388</v>
      </c>
      <c r="E11928">
        <v>0</v>
      </c>
    </row>
    <row r="11929" spans="1:5" x14ac:dyDescent="0.3">
      <c r="A11929">
        <v>10030085</v>
      </c>
      <c r="B11929" t="s">
        <v>679</v>
      </c>
      <c r="C11929" t="s">
        <v>8</v>
      </c>
      <c r="D11929" t="s">
        <v>2389</v>
      </c>
      <c r="E11929">
        <v>0</v>
      </c>
    </row>
    <row r="11930" spans="1:5" x14ac:dyDescent="0.3">
      <c r="A11930">
        <v>10030085</v>
      </c>
      <c r="B11930" t="s">
        <v>679</v>
      </c>
      <c r="C11930" t="s">
        <v>8</v>
      </c>
      <c r="D11930" t="s">
        <v>2390</v>
      </c>
      <c r="E11930">
        <v>0</v>
      </c>
    </row>
    <row r="11931" spans="1:5" x14ac:dyDescent="0.3">
      <c r="A11931">
        <v>10030085</v>
      </c>
      <c r="B11931" t="s">
        <v>679</v>
      </c>
      <c r="C11931" t="s">
        <v>8</v>
      </c>
      <c r="D11931" t="s">
        <v>2391</v>
      </c>
      <c r="E11931">
        <v>0</v>
      </c>
    </row>
    <row r="11932" spans="1:5" x14ac:dyDescent="0.3">
      <c r="A11932">
        <v>10030085</v>
      </c>
      <c r="B11932" t="s">
        <v>679</v>
      </c>
      <c r="C11932" t="s">
        <v>8</v>
      </c>
      <c r="D11932" t="s">
        <v>2392</v>
      </c>
      <c r="E11932">
        <v>0</v>
      </c>
    </row>
    <row r="11933" spans="1:5" x14ac:dyDescent="0.3">
      <c r="A11933">
        <v>10030085</v>
      </c>
      <c r="B11933" t="s">
        <v>679</v>
      </c>
      <c r="C11933" t="s">
        <v>8</v>
      </c>
      <c r="D11933" t="s">
        <v>2393</v>
      </c>
      <c r="E11933">
        <v>0</v>
      </c>
    </row>
    <row r="11934" spans="1:5" x14ac:dyDescent="0.3">
      <c r="A11934">
        <v>10030085</v>
      </c>
      <c r="B11934" t="s">
        <v>679</v>
      </c>
      <c r="C11934" t="s">
        <v>8</v>
      </c>
      <c r="D11934" t="s">
        <v>2394</v>
      </c>
      <c r="E11934">
        <v>0</v>
      </c>
    </row>
    <row r="11935" spans="1:5" x14ac:dyDescent="0.3">
      <c r="A11935">
        <v>10030085</v>
      </c>
      <c r="B11935" t="s">
        <v>679</v>
      </c>
      <c r="C11935" t="s">
        <v>8</v>
      </c>
      <c r="D11935" t="s">
        <v>2395</v>
      </c>
      <c r="E11935">
        <v>0</v>
      </c>
    </row>
    <row r="11936" spans="1:5" x14ac:dyDescent="0.3">
      <c r="A11936">
        <v>10030085</v>
      </c>
      <c r="B11936" t="s">
        <v>679</v>
      </c>
      <c r="C11936" t="s">
        <v>8</v>
      </c>
      <c r="D11936" t="s">
        <v>2396</v>
      </c>
      <c r="E11936">
        <v>0</v>
      </c>
    </row>
    <row r="11937" spans="1:5" x14ac:dyDescent="0.3">
      <c r="A11937">
        <v>10030085</v>
      </c>
      <c r="B11937" t="s">
        <v>679</v>
      </c>
      <c r="C11937" t="s">
        <v>8</v>
      </c>
      <c r="D11937" t="s">
        <v>2397</v>
      </c>
      <c r="E11937">
        <v>0</v>
      </c>
    </row>
    <row r="11938" spans="1:5" x14ac:dyDescent="0.3">
      <c r="A11938">
        <v>10030085</v>
      </c>
      <c r="B11938" t="s">
        <v>679</v>
      </c>
      <c r="C11938" t="s">
        <v>8</v>
      </c>
      <c r="D11938" t="s">
        <v>2398</v>
      </c>
      <c r="E11938">
        <v>0</v>
      </c>
    </row>
    <row r="11939" spans="1:5" x14ac:dyDescent="0.3">
      <c r="A11939">
        <v>10030085</v>
      </c>
      <c r="B11939" t="s">
        <v>679</v>
      </c>
      <c r="C11939" t="s">
        <v>8</v>
      </c>
      <c r="D11939" t="s">
        <v>2399</v>
      </c>
      <c r="E11939">
        <v>0</v>
      </c>
    </row>
    <row r="11940" spans="1:5" x14ac:dyDescent="0.3">
      <c r="A11940">
        <v>10030085</v>
      </c>
      <c r="B11940" t="s">
        <v>679</v>
      </c>
      <c r="C11940" t="s">
        <v>8</v>
      </c>
      <c r="D11940" t="s">
        <v>2400</v>
      </c>
      <c r="E11940">
        <v>0</v>
      </c>
    </row>
    <row r="11941" spans="1:5" x14ac:dyDescent="0.3">
      <c r="A11941">
        <v>10030085</v>
      </c>
      <c r="B11941" t="s">
        <v>679</v>
      </c>
      <c r="C11941" t="s">
        <v>8</v>
      </c>
      <c r="D11941" t="s">
        <v>2401</v>
      </c>
      <c r="E11941">
        <v>0</v>
      </c>
    </row>
    <row r="11942" spans="1:5" x14ac:dyDescent="0.3">
      <c r="A11942">
        <v>10030085</v>
      </c>
      <c r="B11942" t="s">
        <v>679</v>
      </c>
      <c r="C11942" t="s">
        <v>8</v>
      </c>
      <c r="D11942" t="s">
        <v>2402</v>
      </c>
      <c r="E11942">
        <v>0</v>
      </c>
    </row>
    <row r="11943" spans="1:5" x14ac:dyDescent="0.3">
      <c r="A11943">
        <v>10030085</v>
      </c>
      <c r="B11943" t="s">
        <v>679</v>
      </c>
      <c r="C11943" t="s">
        <v>8</v>
      </c>
      <c r="D11943" t="s">
        <v>2403</v>
      </c>
      <c r="E11943">
        <v>-6</v>
      </c>
    </row>
    <row r="11944" spans="1:5" x14ac:dyDescent="0.3">
      <c r="A11944">
        <v>10030085</v>
      </c>
      <c r="B11944" t="s">
        <v>679</v>
      </c>
      <c r="C11944" t="s">
        <v>8</v>
      </c>
      <c r="D11944" t="s">
        <v>2404</v>
      </c>
      <c r="E11944">
        <v>0</v>
      </c>
    </row>
    <row r="11945" spans="1:5" x14ac:dyDescent="0.3">
      <c r="A11945">
        <v>10030085</v>
      </c>
      <c r="B11945" t="s">
        <v>679</v>
      </c>
      <c r="C11945" t="s">
        <v>8</v>
      </c>
      <c r="D11945" t="s">
        <v>2405</v>
      </c>
      <c r="E11945">
        <v>0</v>
      </c>
    </row>
    <row r="11946" spans="1:5" x14ac:dyDescent="0.3">
      <c r="A11946">
        <v>10030085</v>
      </c>
      <c r="B11946" t="s">
        <v>679</v>
      </c>
      <c r="C11946" t="s">
        <v>8</v>
      </c>
      <c r="D11946" t="s">
        <v>2406</v>
      </c>
      <c r="E11946">
        <v>0</v>
      </c>
    </row>
    <row r="11947" spans="1:5" x14ac:dyDescent="0.3">
      <c r="A11947">
        <v>10030085</v>
      </c>
      <c r="B11947" t="s">
        <v>679</v>
      </c>
      <c r="C11947" t="s">
        <v>8</v>
      </c>
      <c r="D11947" t="s">
        <v>2407</v>
      </c>
      <c r="E11947">
        <v>0</v>
      </c>
    </row>
    <row r="11948" spans="1:5" x14ac:dyDescent="0.3">
      <c r="A11948">
        <v>10030085</v>
      </c>
      <c r="B11948" t="s">
        <v>679</v>
      </c>
      <c r="C11948" t="s">
        <v>8</v>
      </c>
      <c r="D11948" t="s">
        <v>2408</v>
      </c>
      <c r="E11948">
        <v>0</v>
      </c>
    </row>
    <row r="11949" spans="1:5" x14ac:dyDescent="0.3">
      <c r="A11949">
        <v>10030085</v>
      </c>
      <c r="B11949" t="s">
        <v>679</v>
      </c>
      <c r="C11949" t="s">
        <v>8</v>
      </c>
      <c r="D11949" t="s">
        <v>2409</v>
      </c>
      <c r="E11949">
        <v>0</v>
      </c>
    </row>
    <row r="11950" spans="1:5" x14ac:dyDescent="0.3">
      <c r="A11950">
        <v>10030085</v>
      </c>
      <c r="B11950" t="s">
        <v>679</v>
      </c>
      <c r="C11950" t="s">
        <v>8</v>
      </c>
      <c r="D11950" t="s">
        <v>2410</v>
      </c>
      <c r="E11950">
        <v>0</v>
      </c>
    </row>
    <row r="11951" spans="1:5" x14ac:dyDescent="0.3">
      <c r="A11951">
        <v>10030085</v>
      </c>
      <c r="B11951" t="s">
        <v>679</v>
      </c>
      <c r="C11951" t="s">
        <v>8</v>
      </c>
      <c r="D11951" t="s">
        <v>2411</v>
      </c>
      <c r="E11951">
        <v>0</v>
      </c>
    </row>
    <row r="11952" spans="1:5" x14ac:dyDescent="0.3">
      <c r="A11952">
        <v>10030085</v>
      </c>
      <c r="B11952" t="s">
        <v>679</v>
      </c>
      <c r="C11952" t="s">
        <v>8</v>
      </c>
      <c r="D11952" t="s">
        <v>2412</v>
      </c>
      <c r="E11952">
        <v>0</v>
      </c>
    </row>
    <row r="11953" spans="1:5" x14ac:dyDescent="0.3">
      <c r="A11953">
        <v>10030085</v>
      </c>
      <c r="B11953" t="s">
        <v>679</v>
      </c>
      <c r="C11953" t="s">
        <v>8</v>
      </c>
      <c r="D11953" t="s">
        <v>2413</v>
      </c>
      <c r="E11953">
        <v>0</v>
      </c>
    </row>
    <row r="11954" spans="1:5" x14ac:dyDescent="0.3">
      <c r="A11954">
        <v>20500004</v>
      </c>
      <c r="B11954" t="s">
        <v>681</v>
      </c>
      <c r="C11954" t="s">
        <v>8</v>
      </c>
      <c r="D11954" t="s">
        <v>2378</v>
      </c>
      <c r="E11954">
        <v>0</v>
      </c>
    </row>
    <row r="11955" spans="1:5" x14ac:dyDescent="0.3">
      <c r="A11955">
        <v>20500004</v>
      </c>
      <c r="B11955" t="s">
        <v>681</v>
      </c>
      <c r="C11955" t="s">
        <v>8</v>
      </c>
      <c r="D11955" t="s">
        <v>2379</v>
      </c>
      <c r="E11955">
        <v>0</v>
      </c>
    </row>
    <row r="11956" spans="1:5" x14ac:dyDescent="0.3">
      <c r="A11956">
        <v>20500004</v>
      </c>
      <c r="B11956" t="s">
        <v>681</v>
      </c>
      <c r="C11956" t="s">
        <v>8</v>
      </c>
      <c r="D11956" t="s">
        <v>2380</v>
      </c>
      <c r="E11956">
        <v>0</v>
      </c>
    </row>
    <row r="11957" spans="1:5" x14ac:dyDescent="0.3">
      <c r="A11957">
        <v>20500004</v>
      </c>
      <c r="B11957" t="s">
        <v>681</v>
      </c>
      <c r="C11957" t="s">
        <v>8</v>
      </c>
      <c r="D11957" t="s">
        <v>2381</v>
      </c>
      <c r="E11957">
        <v>0</v>
      </c>
    </row>
    <row r="11958" spans="1:5" x14ac:dyDescent="0.3">
      <c r="A11958">
        <v>20500004</v>
      </c>
      <c r="B11958" t="s">
        <v>681</v>
      </c>
      <c r="C11958" t="s">
        <v>8</v>
      </c>
      <c r="D11958" t="s">
        <v>2382</v>
      </c>
      <c r="E11958">
        <v>0</v>
      </c>
    </row>
    <row r="11959" spans="1:5" x14ac:dyDescent="0.3">
      <c r="A11959">
        <v>20500004</v>
      </c>
      <c r="B11959" t="s">
        <v>681</v>
      </c>
      <c r="C11959" t="s">
        <v>8</v>
      </c>
      <c r="D11959" t="s">
        <v>2383</v>
      </c>
      <c r="E11959">
        <v>0</v>
      </c>
    </row>
    <row r="11960" spans="1:5" x14ac:dyDescent="0.3">
      <c r="A11960">
        <v>20500004</v>
      </c>
      <c r="B11960" t="s">
        <v>681</v>
      </c>
      <c r="C11960" t="s">
        <v>8</v>
      </c>
      <c r="D11960" t="s">
        <v>2384</v>
      </c>
      <c r="E11960">
        <v>0</v>
      </c>
    </row>
    <row r="11961" spans="1:5" x14ac:dyDescent="0.3">
      <c r="A11961">
        <v>20500004</v>
      </c>
      <c r="B11961" t="s">
        <v>681</v>
      </c>
      <c r="C11961" t="s">
        <v>8</v>
      </c>
      <c r="D11961" t="s">
        <v>2385</v>
      </c>
      <c r="E11961">
        <v>0</v>
      </c>
    </row>
    <row r="11962" spans="1:5" x14ac:dyDescent="0.3">
      <c r="A11962">
        <v>20500004</v>
      </c>
      <c r="B11962" t="s">
        <v>681</v>
      </c>
      <c r="C11962" t="s">
        <v>8</v>
      </c>
      <c r="D11962" t="s">
        <v>2386</v>
      </c>
      <c r="E11962">
        <v>0</v>
      </c>
    </row>
    <row r="11963" spans="1:5" x14ac:dyDescent="0.3">
      <c r="A11963">
        <v>20500004</v>
      </c>
      <c r="B11963" t="s">
        <v>681</v>
      </c>
      <c r="C11963" t="s">
        <v>8</v>
      </c>
      <c r="D11963" t="s">
        <v>2387</v>
      </c>
      <c r="E11963">
        <v>0</v>
      </c>
    </row>
    <row r="11964" spans="1:5" x14ac:dyDescent="0.3">
      <c r="A11964">
        <v>20500004</v>
      </c>
      <c r="B11964" t="s">
        <v>681</v>
      </c>
      <c r="C11964" t="s">
        <v>8</v>
      </c>
      <c r="D11964" t="s">
        <v>2388</v>
      </c>
      <c r="E11964">
        <v>0</v>
      </c>
    </row>
    <row r="11965" spans="1:5" x14ac:dyDescent="0.3">
      <c r="A11965">
        <v>20500004</v>
      </c>
      <c r="B11965" t="s">
        <v>681</v>
      </c>
      <c r="C11965" t="s">
        <v>8</v>
      </c>
      <c r="D11965" t="s">
        <v>2389</v>
      </c>
      <c r="E11965">
        <v>0</v>
      </c>
    </row>
    <row r="11966" spans="1:5" x14ac:dyDescent="0.3">
      <c r="A11966">
        <v>20500004</v>
      </c>
      <c r="B11966" t="s">
        <v>681</v>
      </c>
      <c r="C11966" t="s">
        <v>8</v>
      </c>
      <c r="D11966" t="s">
        <v>2390</v>
      </c>
      <c r="E11966">
        <v>0</v>
      </c>
    </row>
    <row r="11967" spans="1:5" x14ac:dyDescent="0.3">
      <c r="A11967">
        <v>20500004</v>
      </c>
      <c r="B11967" t="s">
        <v>681</v>
      </c>
      <c r="C11967" t="s">
        <v>8</v>
      </c>
      <c r="D11967" t="s">
        <v>2391</v>
      </c>
      <c r="E11967">
        <v>0</v>
      </c>
    </row>
    <row r="11968" spans="1:5" x14ac:dyDescent="0.3">
      <c r="A11968">
        <v>20500004</v>
      </c>
      <c r="B11968" t="s">
        <v>681</v>
      </c>
      <c r="C11968" t="s">
        <v>8</v>
      </c>
      <c r="D11968" t="s">
        <v>2392</v>
      </c>
      <c r="E11968">
        <v>0</v>
      </c>
    </row>
    <row r="11969" spans="1:5" x14ac:dyDescent="0.3">
      <c r="A11969">
        <v>20500004</v>
      </c>
      <c r="B11969" t="s">
        <v>681</v>
      </c>
      <c r="C11969" t="s">
        <v>8</v>
      </c>
      <c r="D11969" t="s">
        <v>2393</v>
      </c>
      <c r="E11969">
        <v>0</v>
      </c>
    </row>
    <row r="11970" spans="1:5" x14ac:dyDescent="0.3">
      <c r="A11970">
        <v>20500004</v>
      </c>
      <c r="B11970" t="s">
        <v>681</v>
      </c>
      <c r="C11970" t="s">
        <v>8</v>
      </c>
      <c r="D11970" t="s">
        <v>2394</v>
      </c>
      <c r="E11970">
        <v>0</v>
      </c>
    </row>
    <row r="11971" spans="1:5" x14ac:dyDescent="0.3">
      <c r="A11971">
        <v>20500004</v>
      </c>
      <c r="B11971" t="s">
        <v>681</v>
      </c>
      <c r="C11971" t="s">
        <v>8</v>
      </c>
      <c r="D11971" t="s">
        <v>2395</v>
      </c>
      <c r="E11971">
        <v>0</v>
      </c>
    </row>
    <row r="11972" spans="1:5" x14ac:dyDescent="0.3">
      <c r="A11972">
        <v>20500004</v>
      </c>
      <c r="B11972" t="s">
        <v>681</v>
      </c>
      <c r="C11972" t="s">
        <v>8</v>
      </c>
      <c r="D11972" t="s">
        <v>2396</v>
      </c>
      <c r="E11972">
        <v>0</v>
      </c>
    </row>
    <row r="11973" spans="1:5" x14ac:dyDescent="0.3">
      <c r="A11973">
        <v>20500004</v>
      </c>
      <c r="B11973" t="s">
        <v>681</v>
      </c>
      <c r="C11973" t="s">
        <v>8</v>
      </c>
      <c r="D11973" t="s">
        <v>2397</v>
      </c>
      <c r="E11973">
        <v>0</v>
      </c>
    </row>
    <row r="11974" spans="1:5" x14ac:dyDescent="0.3">
      <c r="A11974">
        <v>20500004</v>
      </c>
      <c r="B11974" t="s">
        <v>681</v>
      </c>
      <c r="C11974" t="s">
        <v>8</v>
      </c>
      <c r="D11974" t="s">
        <v>2398</v>
      </c>
      <c r="E11974">
        <v>0</v>
      </c>
    </row>
    <row r="11975" spans="1:5" x14ac:dyDescent="0.3">
      <c r="A11975">
        <v>20500004</v>
      </c>
      <c r="B11975" t="s">
        <v>681</v>
      </c>
      <c r="C11975" t="s">
        <v>8</v>
      </c>
      <c r="D11975" t="s">
        <v>2399</v>
      </c>
      <c r="E11975">
        <v>0</v>
      </c>
    </row>
    <row r="11976" spans="1:5" x14ac:dyDescent="0.3">
      <c r="A11976">
        <v>20500004</v>
      </c>
      <c r="B11976" t="s">
        <v>681</v>
      </c>
      <c r="C11976" t="s">
        <v>8</v>
      </c>
      <c r="D11976" t="s">
        <v>2400</v>
      </c>
      <c r="E11976">
        <v>0</v>
      </c>
    </row>
    <row r="11977" spans="1:5" x14ac:dyDescent="0.3">
      <c r="A11977">
        <v>20500004</v>
      </c>
      <c r="B11977" t="s">
        <v>681</v>
      </c>
      <c r="C11977" t="s">
        <v>8</v>
      </c>
      <c r="D11977" t="s">
        <v>2401</v>
      </c>
      <c r="E11977">
        <v>0</v>
      </c>
    </row>
    <row r="11978" spans="1:5" x14ac:dyDescent="0.3">
      <c r="A11978">
        <v>20500004</v>
      </c>
      <c r="B11978" t="s">
        <v>681</v>
      </c>
      <c r="C11978" t="s">
        <v>8</v>
      </c>
      <c r="D11978" t="s">
        <v>2402</v>
      </c>
      <c r="E11978">
        <v>0</v>
      </c>
    </row>
    <row r="11979" spans="1:5" x14ac:dyDescent="0.3">
      <c r="A11979">
        <v>20500004</v>
      </c>
      <c r="B11979" t="s">
        <v>681</v>
      </c>
      <c r="C11979" t="s">
        <v>8</v>
      </c>
      <c r="D11979" t="s">
        <v>2403</v>
      </c>
      <c r="E11979">
        <v>-1</v>
      </c>
    </row>
    <row r="11980" spans="1:5" x14ac:dyDescent="0.3">
      <c r="A11980">
        <v>20500004</v>
      </c>
      <c r="B11980" t="s">
        <v>681</v>
      </c>
      <c r="C11980" t="s">
        <v>8</v>
      </c>
      <c r="D11980" t="s">
        <v>2404</v>
      </c>
      <c r="E11980">
        <v>0</v>
      </c>
    </row>
    <row r="11981" spans="1:5" x14ac:dyDescent="0.3">
      <c r="A11981">
        <v>20500004</v>
      </c>
      <c r="B11981" t="s">
        <v>681</v>
      </c>
      <c r="C11981" t="s">
        <v>8</v>
      </c>
      <c r="D11981" t="s">
        <v>2405</v>
      </c>
      <c r="E11981">
        <v>0</v>
      </c>
    </row>
    <row r="11982" spans="1:5" x14ac:dyDescent="0.3">
      <c r="A11982">
        <v>20500004</v>
      </c>
      <c r="B11982" t="s">
        <v>681</v>
      </c>
      <c r="C11982" t="s">
        <v>8</v>
      </c>
      <c r="D11982" t="s">
        <v>2406</v>
      </c>
      <c r="E11982">
        <v>0</v>
      </c>
    </row>
    <row r="11983" spans="1:5" x14ac:dyDescent="0.3">
      <c r="A11983">
        <v>20500004</v>
      </c>
      <c r="B11983" t="s">
        <v>681</v>
      </c>
      <c r="C11983" t="s">
        <v>8</v>
      </c>
      <c r="D11983" t="s">
        <v>2407</v>
      </c>
      <c r="E11983">
        <v>0</v>
      </c>
    </row>
    <row r="11984" spans="1:5" x14ac:dyDescent="0.3">
      <c r="A11984">
        <v>20500004</v>
      </c>
      <c r="B11984" t="s">
        <v>681</v>
      </c>
      <c r="C11984" t="s">
        <v>8</v>
      </c>
      <c r="D11984" t="s">
        <v>2408</v>
      </c>
      <c r="E11984">
        <v>0</v>
      </c>
    </row>
    <row r="11985" spans="1:5" x14ac:dyDescent="0.3">
      <c r="A11985">
        <v>20500004</v>
      </c>
      <c r="B11985" t="s">
        <v>681</v>
      </c>
      <c r="C11985" t="s">
        <v>8</v>
      </c>
      <c r="D11985" t="s">
        <v>2409</v>
      </c>
      <c r="E11985">
        <v>-2</v>
      </c>
    </row>
    <row r="11986" spans="1:5" x14ac:dyDescent="0.3">
      <c r="A11986">
        <v>20500004</v>
      </c>
      <c r="B11986" t="s">
        <v>681</v>
      </c>
      <c r="C11986" t="s">
        <v>8</v>
      </c>
      <c r="D11986" t="s">
        <v>2410</v>
      </c>
      <c r="E11986">
        <v>-1</v>
      </c>
    </row>
    <row r="11987" spans="1:5" x14ac:dyDescent="0.3">
      <c r="A11987">
        <v>20500004</v>
      </c>
      <c r="B11987" t="s">
        <v>681</v>
      </c>
      <c r="C11987" t="s">
        <v>8</v>
      </c>
      <c r="D11987" t="s">
        <v>2411</v>
      </c>
      <c r="E11987">
        <v>-1</v>
      </c>
    </row>
    <row r="11988" spans="1:5" x14ac:dyDescent="0.3">
      <c r="A11988">
        <v>20500004</v>
      </c>
      <c r="B11988" t="s">
        <v>681</v>
      </c>
      <c r="C11988" t="s">
        <v>8</v>
      </c>
      <c r="D11988" t="s">
        <v>2412</v>
      </c>
      <c r="E11988">
        <v>0</v>
      </c>
    </row>
    <row r="11989" spans="1:5" x14ac:dyDescent="0.3">
      <c r="A11989">
        <v>20500004</v>
      </c>
      <c r="B11989" t="s">
        <v>681</v>
      </c>
      <c r="C11989" t="s">
        <v>8</v>
      </c>
      <c r="D11989" t="s">
        <v>2413</v>
      </c>
      <c r="E11989">
        <v>0</v>
      </c>
    </row>
    <row r="11990" spans="1:5" x14ac:dyDescent="0.3">
      <c r="A11990">
        <v>10030083</v>
      </c>
      <c r="B11990" t="s">
        <v>683</v>
      </c>
      <c r="C11990" t="s">
        <v>8</v>
      </c>
      <c r="D11990" t="s">
        <v>2378</v>
      </c>
      <c r="E11990">
        <v>-112</v>
      </c>
    </row>
    <row r="11991" spans="1:5" x14ac:dyDescent="0.3">
      <c r="A11991">
        <v>10030083</v>
      </c>
      <c r="B11991" t="s">
        <v>683</v>
      </c>
      <c r="C11991" t="s">
        <v>8</v>
      </c>
      <c r="D11991" t="s">
        <v>2379</v>
      </c>
      <c r="E11991">
        <v>0</v>
      </c>
    </row>
    <row r="11992" spans="1:5" x14ac:dyDescent="0.3">
      <c r="A11992">
        <v>10030083</v>
      </c>
      <c r="B11992" t="s">
        <v>683</v>
      </c>
      <c r="C11992" t="s">
        <v>8</v>
      </c>
      <c r="D11992" t="s">
        <v>2380</v>
      </c>
      <c r="E11992">
        <v>0</v>
      </c>
    </row>
    <row r="11993" spans="1:5" x14ac:dyDescent="0.3">
      <c r="A11993">
        <v>10030083</v>
      </c>
      <c r="B11993" t="s">
        <v>683</v>
      </c>
      <c r="C11993" t="s">
        <v>8</v>
      </c>
      <c r="D11993" t="s">
        <v>2381</v>
      </c>
      <c r="E11993">
        <v>0</v>
      </c>
    </row>
    <row r="11994" spans="1:5" x14ac:dyDescent="0.3">
      <c r="A11994">
        <v>10030083</v>
      </c>
      <c r="B11994" t="s">
        <v>683</v>
      </c>
      <c r="C11994" t="s">
        <v>8</v>
      </c>
      <c r="D11994" t="s">
        <v>2382</v>
      </c>
      <c r="E11994">
        <v>0</v>
      </c>
    </row>
    <row r="11995" spans="1:5" x14ac:dyDescent="0.3">
      <c r="A11995">
        <v>10030083</v>
      </c>
      <c r="B11995" t="s">
        <v>683</v>
      </c>
      <c r="C11995" t="s">
        <v>8</v>
      </c>
      <c r="D11995" t="s">
        <v>2383</v>
      </c>
      <c r="E11995">
        <v>0</v>
      </c>
    </row>
    <row r="11996" spans="1:5" x14ac:dyDescent="0.3">
      <c r="A11996">
        <v>10030083</v>
      </c>
      <c r="B11996" t="s">
        <v>683</v>
      </c>
      <c r="C11996" t="s">
        <v>8</v>
      </c>
      <c r="D11996" t="s">
        <v>2384</v>
      </c>
      <c r="E11996">
        <v>0</v>
      </c>
    </row>
    <row r="11997" spans="1:5" x14ac:dyDescent="0.3">
      <c r="A11997">
        <v>10030083</v>
      </c>
      <c r="B11997" t="s">
        <v>683</v>
      </c>
      <c r="C11997" t="s">
        <v>8</v>
      </c>
      <c r="D11997" t="s">
        <v>2385</v>
      </c>
      <c r="E11997">
        <v>0</v>
      </c>
    </row>
    <row r="11998" spans="1:5" x14ac:dyDescent="0.3">
      <c r="A11998">
        <v>10030083</v>
      </c>
      <c r="B11998" t="s">
        <v>683</v>
      </c>
      <c r="C11998" t="s">
        <v>8</v>
      </c>
      <c r="D11998" t="s">
        <v>2386</v>
      </c>
      <c r="E11998">
        <v>0</v>
      </c>
    </row>
    <row r="11999" spans="1:5" x14ac:dyDescent="0.3">
      <c r="A11999">
        <v>10030083</v>
      </c>
      <c r="B11999" t="s">
        <v>683</v>
      </c>
      <c r="C11999" t="s">
        <v>8</v>
      </c>
      <c r="D11999" t="s">
        <v>2387</v>
      </c>
      <c r="E11999">
        <v>0</v>
      </c>
    </row>
    <row r="12000" spans="1:5" x14ac:dyDescent="0.3">
      <c r="A12000">
        <v>10030083</v>
      </c>
      <c r="B12000" t="s">
        <v>683</v>
      </c>
      <c r="C12000" t="s">
        <v>8</v>
      </c>
      <c r="D12000" t="s">
        <v>2388</v>
      </c>
      <c r="E12000">
        <v>0</v>
      </c>
    </row>
    <row r="12001" spans="1:5" x14ac:dyDescent="0.3">
      <c r="A12001">
        <v>10030083</v>
      </c>
      <c r="B12001" t="s">
        <v>683</v>
      </c>
      <c r="C12001" t="s">
        <v>8</v>
      </c>
      <c r="D12001" t="s">
        <v>2389</v>
      </c>
      <c r="E12001">
        <v>0</v>
      </c>
    </row>
    <row r="12002" spans="1:5" x14ac:dyDescent="0.3">
      <c r="A12002">
        <v>10030083</v>
      </c>
      <c r="B12002" t="s">
        <v>683</v>
      </c>
      <c r="C12002" t="s">
        <v>8</v>
      </c>
      <c r="D12002" t="s">
        <v>2390</v>
      </c>
      <c r="E12002">
        <v>0</v>
      </c>
    </row>
    <row r="12003" spans="1:5" x14ac:dyDescent="0.3">
      <c r="A12003">
        <v>10030083</v>
      </c>
      <c r="B12003" t="s">
        <v>683</v>
      </c>
      <c r="C12003" t="s">
        <v>8</v>
      </c>
      <c r="D12003" t="s">
        <v>2391</v>
      </c>
      <c r="E12003">
        <v>0</v>
      </c>
    </row>
    <row r="12004" spans="1:5" x14ac:dyDescent="0.3">
      <c r="A12004">
        <v>10030083</v>
      </c>
      <c r="B12004" t="s">
        <v>683</v>
      </c>
      <c r="C12004" t="s">
        <v>8</v>
      </c>
      <c r="D12004" t="s">
        <v>2392</v>
      </c>
      <c r="E12004">
        <v>0</v>
      </c>
    </row>
    <row r="12005" spans="1:5" x14ac:dyDescent="0.3">
      <c r="A12005">
        <v>10030083</v>
      </c>
      <c r="B12005" t="s">
        <v>683</v>
      </c>
      <c r="C12005" t="s">
        <v>8</v>
      </c>
      <c r="D12005" t="s">
        <v>2393</v>
      </c>
      <c r="E12005">
        <v>0</v>
      </c>
    </row>
    <row r="12006" spans="1:5" x14ac:dyDescent="0.3">
      <c r="A12006">
        <v>10030083</v>
      </c>
      <c r="B12006" t="s">
        <v>683</v>
      </c>
      <c r="C12006" t="s">
        <v>8</v>
      </c>
      <c r="D12006" t="s">
        <v>2394</v>
      </c>
      <c r="E12006">
        <v>0</v>
      </c>
    </row>
    <row r="12007" spans="1:5" x14ac:dyDescent="0.3">
      <c r="A12007">
        <v>10030083</v>
      </c>
      <c r="B12007" t="s">
        <v>683</v>
      </c>
      <c r="C12007" t="s">
        <v>8</v>
      </c>
      <c r="D12007" t="s">
        <v>2395</v>
      </c>
      <c r="E12007">
        <v>0</v>
      </c>
    </row>
    <row r="12008" spans="1:5" x14ac:dyDescent="0.3">
      <c r="A12008">
        <v>10030083</v>
      </c>
      <c r="B12008" t="s">
        <v>683</v>
      </c>
      <c r="C12008" t="s">
        <v>8</v>
      </c>
      <c r="D12008" t="s">
        <v>2396</v>
      </c>
      <c r="E12008">
        <v>0</v>
      </c>
    </row>
    <row r="12009" spans="1:5" x14ac:dyDescent="0.3">
      <c r="A12009">
        <v>10030083</v>
      </c>
      <c r="B12009" t="s">
        <v>683</v>
      </c>
      <c r="C12009" t="s">
        <v>8</v>
      </c>
      <c r="D12009" t="s">
        <v>2397</v>
      </c>
      <c r="E12009">
        <v>0</v>
      </c>
    </row>
    <row r="12010" spans="1:5" x14ac:dyDescent="0.3">
      <c r="A12010">
        <v>10030083</v>
      </c>
      <c r="B12010" t="s">
        <v>683</v>
      </c>
      <c r="C12010" t="s">
        <v>8</v>
      </c>
      <c r="D12010" t="s">
        <v>2398</v>
      </c>
      <c r="E12010">
        <v>0</v>
      </c>
    </row>
    <row r="12011" spans="1:5" x14ac:dyDescent="0.3">
      <c r="A12011">
        <v>10030083</v>
      </c>
      <c r="B12011" t="s">
        <v>683</v>
      </c>
      <c r="C12011" t="s">
        <v>8</v>
      </c>
      <c r="D12011" t="s">
        <v>2399</v>
      </c>
      <c r="E12011">
        <v>0</v>
      </c>
    </row>
    <row r="12012" spans="1:5" x14ac:dyDescent="0.3">
      <c r="A12012">
        <v>10030083</v>
      </c>
      <c r="B12012" t="s">
        <v>683</v>
      </c>
      <c r="C12012" t="s">
        <v>8</v>
      </c>
      <c r="D12012" t="s">
        <v>2400</v>
      </c>
      <c r="E12012">
        <v>0</v>
      </c>
    </row>
    <row r="12013" spans="1:5" x14ac:dyDescent="0.3">
      <c r="A12013">
        <v>10030083</v>
      </c>
      <c r="B12013" t="s">
        <v>683</v>
      </c>
      <c r="C12013" t="s">
        <v>8</v>
      </c>
      <c r="D12013" t="s">
        <v>2401</v>
      </c>
      <c r="E12013">
        <v>0</v>
      </c>
    </row>
    <row r="12014" spans="1:5" x14ac:dyDescent="0.3">
      <c r="A12014">
        <v>10030083</v>
      </c>
      <c r="B12014" t="s">
        <v>683</v>
      </c>
      <c r="C12014" t="s">
        <v>8</v>
      </c>
      <c r="D12014" t="s">
        <v>2402</v>
      </c>
      <c r="E12014">
        <v>0</v>
      </c>
    </row>
    <row r="12015" spans="1:5" x14ac:dyDescent="0.3">
      <c r="A12015">
        <v>10030083</v>
      </c>
      <c r="B12015" t="s">
        <v>683</v>
      </c>
      <c r="C12015" t="s">
        <v>8</v>
      </c>
      <c r="D12015" t="s">
        <v>2403</v>
      </c>
      <c r="E12015">
        <v>-25</v>
      </c>
    </row>
    <row r="12016" spans="1:5" x14ac:dyDescent="0.3">
      <c r="A12016">
        <v>10030083</v>
      </c>
      <c r="B12016" t="s">
        <v>683</v>
      </c>
      <c r="C12016" t="s">
        <v>8</v>
      </c>
      <c r="D12016" t="s">
        <v>2404</v>
      </c>
      <c r="E12016">
        <v>0</v>
      </c>
    </row>
    <row r="12017" spans="1:5" x14ac:dyDescent="0.3">
      <c r="A12017">
        <v>10030083</v>
      </c>
      <c r="B12017" t="s">
        <v>683</v>
      </c>
      <c r="C12017" t="s">
        <v>8</v>
      </c>
      <c r="D12017" t="s">
        <v>2405</v>
      </c>
      <c r="E12017">
        <v>0</v>
      </c>
    </row>
    <row r="12018" spans="1:5" x14ac:dyDescent="0.3">
      <c r="A12018">
        <v>10030083</v>
      </c>
      <c r="B12018" t="s">
        <v>683</v>
      </c>
      <c r="C12018" t="s">
        <v>8</v>
      </c>
      <c r="D12018" t="s">
        <v>2406</v>
      </c>
      <c r="E12018">
        <v>0</v>
      </c>
    </row>
    <row r="12019" spans="1:5" x14ac:dyDescent="0.3">
      <c r="A12019">
        <v>10030083</v>
      </c>
      <c r="B12019" t="s">
        <v>683</v>
      </c>
      <c r="C12019" t="s">
        <v>8</v>
      </c>
      <c r="D12019" t="s">
        <v>2407</v>
      </c>
      <c r="E12019">
        <v>0</v>
      </c>
    </row>
    <row r="12020" spans="1:5" x14ac:dyDescent="0.3">
      <c r="A12020">
        <v>10030083</v>
      </c>
      <c r="B12020" t="s">
        <v>683</v>
      </c>
      <c r="C12020" t="s">
        <v>8</v>
      </c>
      <c r="D12020" t="s">
        <v>2408</v>
      </c>
      <c r="E12020">
        <v>0</v>
      </c>
    </row>
    <row r="12021" spans="1:5" x14ac:dyDescent="0.3">
      <c r="A12021">
        <v>10030083</v>
      </c>
      <c r="B12021" t="s">
        <v>683</v>
      </c>
      <c r="C12021" t="s">
        <v>8</v>
      </c>
      <c r="D12021" t="s">
        <v>2409</v>
      </c>
      <c r="E12021">
        <v>0</v>
      </c>
    </row>
    <row r="12022" spans="1:5" x14ac:dyDescent="0.3">
      <c r="A12022">
        <v>10030083</v>
      </c>
      <c r="B12022" t="s">
        <v>683</v>
      </c>
      <c r="C12022" t="s">
        <v>8</v>
      </c>
      <c r="D12022" t="s">
        <v>2410</v>
      </c>
      <c r="E12022">
        <v>0</v>
      </c>
    </row>
    <row r="12023" spans="1:5" x14ac:dyDescent="0.3">
      <c r="A12023">
        <v>10030083</v>
      </c>
      <c r="B12023" t="s">
        <v>683</v>
      </c>
      <c r="C12023" t="s">
        <v>8</v>
      </c>
      <c r="D12023" t="s">
        <v>2411</v>
      </c>
      <c r="E12023">
        <v>0</v>
      </c>
    </row>
    <row r="12024" spans="1:5" x14ac:dyDescent="0.3">
      <c r="A12024">
        <v>10030083</v>
      </c>
      <c r="B12024" t="s">
        <v>683</v>
      </c>
      <c r="C12024" t="s">
        <v>8</v>
      </c>
      <c r="D12024" t="s">
        <v>2412</v>
      </c>
      <c r="E12024">
        <v>0</v>
      </c>
    </row>
    <row r="12025" spans="1:5" x14ac:dyDescent="0.3">
      <c r="A12025">
        <v>10030083</v>
      </c>
      <c r="B12025" t="s">
        <v>683</v>
      </c>
      <c r="C12025" t="s">
        <v>8</v>
      </c>
      <c r="D12025" t="s">
        <v>2413</v>
      </c>
      <c r="E12025">
        <v>0</v>
      </c>
    </row>
    <row r="12026" spans="1:5" x14ac:dyDescent="0.3">
      <c r="A12026">
        <v>73030001</v>
      </c>
      <c r="B12026" t="s">
        <v>685</v>
      </c>
      <c r="C12026" t="s">
        <v>8</v>
      </c>
      <c r="D12026" t="s">
        <v>2378</v>
      </c>
      <c r="E12026">
        <v>0</v>
      </c>
    </row>
    <row r="12027" spans="1:5" x14ac:dyDescent="0.3">
      <c r="A12027">
        <v>73030001</v>
      </c>
      <c r="B12027" t="s">
        <v>685</v>
      </c>
      <c r="C12027" t="s">
        <v>8</v>
      </c>
      <c r="D12027" t="s">
        <v>2379</v>
      </c>
      <c r="E12027">
        <v>0</v>
      </c>
    </row>
    <row r="12028" spans="1:5" x14ac:dyDescent="0.3">
      <c r="A12028">
        <v>73030001</v>
      </c>
      <c r="B12028" t="s">
        <v>685</v>
      </c>
      <c r="C12028" t="s">
        <v>8</v>
      </c>
      <c r="D12028" t="s">
        <v>2380</v>
      </c>
      <c r="E12028">
        <v>0</v>
      </c>
    </row>
    <row r="12029" spans="1:5" x14ac:dyDescent="0.3">
      <c r="A12029">
        <v>73030001</v>
      </c>
      <c r="B12029" t="s">
        <v>685</v>
      </c>
      <c r="C12029" t="s">
        <v>8</v>
      </c>
      <c r="D12029" t="s">
        <v>2381</v>
      </c>
      <c r="E12029">
        <v>0</v>
      </c>
    </row>
    <row r="12030" spans="1:5" x14ac:dyDescent="0.3">
      <c r="A12030">
        <v>73030001</v>
      </c>
      <c r="B12030" t="s">
        <v>685</v>
      </c>
      <c r="C12030" t="s">
        <v>8</v>
      </c>
      <c r="D12030" t="s">
        <v>2382</v>
      </c>
      <c r="E12030">
        <v>0</v>
      </c>
    </row>
    <row r="12031" spans="1:5" x14ac:dyDescent="0.3">
      <c r="A12031">
        <v>73030001</v>
      </c>
      <c r="B12031" t="s">
        <v>685</v>
      </c>
      <c r="C12031" t="s">
        <v>8</v>
      </c>
      <c r="D12031" t="s">
        <v>2383</v>
      </c>
      <c r="E12031">
        <v>0</v>
      </c>
    </row>
    <row r="12032" spans="1:5" x14ac:dyDescent="0.3">
      <c r="A12032">
        <v>73030001</v>
      </c>
      <c r="B12032" t="s">
        <v>685</v>
      </c>
      <c r="C12032" t="s">
        <v>8</v>
      </c>
      <c r="D12032" t="s">
        <v>2384</v>
      </c>
      <c r="E12032">
        <v>0</v>
      </c>
    </row>
    <row r="12033" spans="1:5" x14ac:dyDescent="0.3">
      <c r="A12033">
        <v>73030001</v>
      </c>
      <c r="B12033" t="s">
        <v>685</v>
      </c>
      <c r="C12033" t="s">
        <v>8</v>
      </c>
      <c r="D12033" t="s">
        <v>2385</v>
      </c>
      <c r="E12033">
        <v>0</v>
      </c>
    </row>
    <row r="12034" spans="1:5" x14ac:dyDescent="0.3">
      <c r="A12034">
        <v>73030001</v>
      </c>
      <c r="B12034" t="s">
        <v>685</v>
      </c>
      <c r="C12034" t="s">
        <v>8</v>
      </c>
      <c r="D12034" t="s">
        <v>2386</v>
      </c>
      <c r="E12034">
        <v>0</v>
      </c>
    </row>
    <row r="12035" spans="1:5" x14ac:dyDescent="0.3">
      <c r="A12035">
        <v>73030001</v>
      </c>
      <c r="B12035" t="s">
        <v>685</v>
      </c>
      <c r="C12035" t="s">
        <v>8</v>
      </c>
      <c r="D12035" t="s">
        <v>2387</v>
      </c>
      <c r="E12035">
        <v>0</v>
      </c>
    </row>
    <row r="12036" spans="1:5" x14ac:dyDescent="0.3">
      <c r="A12036">
        <v>73030001</v>
      </c>
      <c r="B12036" t="s">
        <v>685</v>
      </c>
      <c r="C12036" t="s">
        <v>8</v>
      </c>
      <c r="D12036" t="s">
        <v>2388</v>
      </c>
      <c r="E12036">
        <v>0</v>
      </c>
    </row>
    <row r="12037" spans="1:5" x14ac:dyDescent="0.3">
      <c r="A12037">
        <v>73030001</v>
      </c>
      <c r="B12037" t="s">
        <v>685</v>
      </c>
      <c r="C12037" t="s">
        <v>8</v>
      </c>
      <c r="D12037" t="s">
        <v>2389</v>
      </c>
      <c r="E12037">
        <v>0</v>
      </c>
    </row>
    <row r="12038" spans="1:5" x14ac:dyDescent="0.3">
      <c r="A12038">
        <v>73030001</v>
      </c>
      <c r="B12038" t="s">
        <v>685</v>
      </c>
      <c r="C12038" t="s">
        <v>8</v>
      </c>
      <c r="D12038" t="s">
        <v>2390</v>
      </c>
      <c r="E12038">
        <v>0</v>
      </c>
    </row>
    <row r="12039" spans="1:5" x14ac:dyDescent="0.3">
      <c r="A12039">
        <v>73030001</v>
      </c>
      <c r="B12039" t="s">
        <v>685</v>
      </c>
      <c r="C12039" t="s">
        <v>8</v>
      </c>
      <c r="D12039" t="s">
        <v>2391</v>
      </c>
      <c r="E12039">
        <v>0</v>
      </c>
    </row>
    <row r="12040" spans="1:5" x14ac:dyDescent="0.3">
      <c r="A12040">
        <v>73030001</v>
      </c>
      <c r="B12040" t="s">
        <v>685</v>
      </c>
      <c r="C12040" t="s">
        <v>8</v>
      </c>
      <c r="D12040" t="s">
        <v>2392</v>
      </c>
      <c r="E12040">
        <v>0</v>
      </c>
    </row>
    <row r="12041" spans="1:5" x14ac:dyDescent="0.3">
      <c r="A12041">
        <v>73030001</v>
      </c>
      <c r="B12041" t="s">
        <v>685</v>
      </c>
      <c r="C12041" t="s">
        <v>8</v>
      </c>
      <c r="D12041" t="s">
        <v>2393</v>
      </c>
      <c r="E12041">
        <v>-1</v>
      </c>
    </row>
    <row r="12042" spans="1:5" x14ac:dyDescent="0.3">
      <c r="A12042">
        <v>73030001</v>
      </c>
      <c r="B12042" t="s">
        <v>685</v>
      </c>
      <c r="C12042" t="s">
        <v>8</v>
      </c>
      <c r="D12042" t="s">
        <v>2394</v>
      </c>
      <c r="E12042">
        <v>0</v>
      </c>
    </row>
    <row r="12043" spans="1:5" x14ac:dyDescent="0.3">
      <c r="A12043">
        <v>73030001</v>
      </c>
      <c r="B12043" t="s">
        <v>685</v>
      </c>
      <c r="C12043" t="s">
        <v>8</v>
      </c>
      <c r="D12043" t="s">
        <v>2395</v>
      </c>
      <c r="E12043">
        <v>0</v>
      </c>
    </row>
    <row r="12044" spans="1:5" x14ac:dyDescent="0.3">
      <c r="A12044">
        <v>73030001</v>
      </c>
      <c r="B12044" t="s">
        <v>685</v>
      </c>
      <c r="C12044" t="s">
        <v>8</v>
      </c>
      <c r="D12044" t="s">
        <v>2396</v>
      </c>
      <c r="E12044">
        <v>0</v>
      </c>
    </row>
    <row r="12045" spans="1:5" x14ac:dyDescent="0.3">
      <c r="A12045">
        <v>73030001</v>
      </c>
      <c r="B12045" t="s">
        <v>685</v>
      </c>
      <c r="C12045" t="s">
        <v>8</v>
      </c>
      <c r="D12045" t="s">
        <v>2397</v>
      </c>
      <c r="E12045">
        <v>0</v>
      </c>
    </row>
    <row r="12046" spans="1:5" x14ac:dyDescent="0.3">
      <c r="A12046">
        <v>73030001</v>
      </c>
      <c r="B12046" t="s">
        <v>685</v>
      </c>
      <c r="C12046" t="s">
        <v>8</v>
      </c>
      <c r="D12046" t="s">
        <v>2398</v>
      </c>
      <c r="E12046">
        <v>-1</v>
      </c>
    </row>
    <row r="12047" spans="1:5" x14ac:dyDescent="0.3">
      <c r="A12047">
        <v>73030001</v>
      </c>
      <c r="B12047" t="s">
        <v>685</v>
      </c>
      <c r="C12047" t="s">
        <v>8</v>
      </c>
      <c r="D12047" t="s">
        <v>2399</v>
      </c>
      <c r="E12047">
        <v>0</v>
      </c>
    </row>
    <row r="12048" spans="1:5" x14ac:dyDescent="0.3">
      <c r="A12048">
        <v>73030001</v>
      </c>
      <c r="B12048" t="s">
        <v>685</v>
      </c>
      <c r="C12048" t="s">
        <v>8</v>
      </c>
      <c r="D12048" t="s">
        <v>2400</v>
      </c>
      <c r="E12048">
        <v>0</v>
      </c>
    </row>
    <row r="12049" spans="1:5" x14ac:dyDescent="0.3">
      <c r="A12049">
        <v>73030001</v>
      </c>
      <c r="B12049" t="s">
        <v>685</v>
      </c>
      <c r="C12049" t="s">
        <v>8</v>
      </c>
      <c r="D12049" t="s">
        <v>2401</v>
      </c>
      <c r="E12049">
        <v>0</v>
      </c>
    </row>
    <row r="12050" spans="1:5" x14ac:dyDescent="0.3">
      <c r="A12050">
        <v>73030001</v>
      </c>
      <c r="B12050" t="s">
        <v>685</v>
      </c>
      <c r="C12050" t="s">
        <v>8</v>
      </c>
      <c r="D12050" t="s">
        <v>2402</v>
      </c>
      <c r="E12050">
        <v>0</v>
      </c>
    </row>
    <row r="12051" spans="1:5" x14ac:dyDescent="0.3">
      <c r="A12051">
        <v>73030001</v>
      </c>
      <c r="B12051" t="s">
        <v>685</v>
      </c>
      <c r="C12051" t="s">
        <v>8</v>
      </c>
      <c r="D12051" t="s">
        <v>2403</v>
      </c>
      <c r="E12051">
        <v>0</v>
      </c>
    </row>
    <row r="12052" spans="1:5" x14ac:dyDescent="0.3">
      <c r="A12052">
        <v>73030001</v>
      </c>
      <c r="B12052" t="s">
        <v>685</v>
      </c>
      <c r="C12052" t="s">
        <v>8</v>
      </c>
      <c r="D12052" t="s">
        <v>2404</v>
      </c>
      <c r="E12052">
        <v>0</v>
      </c>
    </row>
    <row r="12053" spans="1:5" x14ac:dyDescent="0.3">
      <c r="A12053">
        <v>73030001</v>
      </c>
      <c r="B12053" t="s">
        <v>685</v>
      </c>
      <c r="C12053" t="s">
        <v>8</v>
      </c>
      <c r="D12053" t="s">
        <v>2405</v>
      </c>
      <c r="E12053">
        <v>-1</v>
      </c>
    </row>
    <row r="12054" spans="1:5" x14ac:dyDescent="0.3">
      <c r="A12054">
        <v>73030001</v>
      </c>
      <c r="B12054" t="s">
        <v>685</v>
      </c>
      <c r="C12054" t="s">
        <v>8</v>
      </c>
      <c r="D12054" t="s">
        <v>2406</v>
      </c>
      <c r="E12054">
        <v>0</v>
      </c>
    </row>
    <row r="12055" spans="1:5" x14ac:dyDescent="0.3">
      <c r="A12055">
        <v>73030001</v>
      </c>
      <c r="B12055" t="s">
        <v>685</v>
      </c>
      <c r="C12055" t="s">
        <v>8</v>
      </c>
      <c r="D12055" t="s">
        <v>2407</v>
      </c>
      <c r="E12055">
        <v>0</v>
      </c>
    </row>
    <row r="12056" spans="1:5" x14ac:dyDescent="0.3">
      <c r="A12056">
        <v>73030001</v>
      </c>
      <c r="B12056" t="s">
        <v>685</v>
      </c>
      <c r="C12056" t="s">
        <v>8</v>
      </c>
      <c r="D12056" t="s">
        <v>2408</v>
      </c>
      <c r="E12056">
        <v>0</v>
      </c>
    </row>
    <row r="12057" spans="1:5" x14ac:dyDescent="0.3">
      <c r="A12057">
        <v>73030001</v>
      </c>
      <c r="B12057" t="s">
        <v>685</v>
      </c>
      <c r="C12057" t="s">
        <v>8</v>
      </c>
      <c r="D12057" t="s">
        <v>2409</v>
      </c>
      <c r="E12057">
        <v>0</v>
      </c>
    </row>
    <row r="12058" spans="1:5" x14ac:dyDescent="0.3">
      <c r="A12058">
        <v>73030001</v>
      </c>
      <c r="B12058" t="s">
        <v>685</v>
      </c>
      <c r="C12058" t="s">
        <v>8</v>
      </c>
      <c r="D12058" t="s">
        <v>2410</v>
      </c>
      <c r="E12058">
        <v>0</v>
      </c>
    </row>
    <row r="12059" spans="1:5" x14ac:dyDescent="0.3">
      <c r="A12059">
        <v>73030001</v>
      </c>
      <c r="B12059" t="s">
        <v>685</v>
      </c>
      <c r="C12059" t="s">
        <v>8</v>
      </c>
      <c r="D12059" t="s">
        <v>2411</v>
      </c>
      <c r="E12059">
        <v>-1</v>
      </c>
    </row>
    <row r="12060" spans="1:5" x14ac:dyDescent="0.3">
      <c r="A12060">
        <v>73030001</v>
      </c>
      <c r="B12060" t="s">
        <v>685</v>
      </c>
      <c r="C12060" t="s">
        <v>8</v>
      </c>
      <c r="D12060" t="s">
        <v>2412</v>
      </c>
      <c r="E12060">
        <v>0</v>
      </c>
    </row>
    <row r="12061" spans="1:5" x14ac:dyDescent="0.3">
      <c r="A12061">
        <v>73030001</v>
      </c>
      <c r="B12061" t="s">
        <v>685</v>
      </c>
      <c r="C12061" t="s">
        <v>8</v>
      </c>
      <c r="D12061" t="s">
        <v>2413</v>
      </c>
      <c r="E12061">
        <v>0</v>
      </c>
    </row>
    <row r="12062" spans="1:5" x14ac:dyDescent="0.3">
      <c r="A12062">
        <v>91130066</v>
      </c>
      <c r="B12062" t="s">
        <v>687</v>
      </c>
      <c r="C12062" t="s">
        <v>8</v>
      </c>
      <c r="D12062" t="s">
        <v>2378</v>
      </c>
      <c r="E12062">
        <v>0</v>
      </c>
    </row>
    <row r="12063" spans="1:5" x14ac:dyDescent="0.3">
      <c r="A12063">
        <v>91130066</v>
      </c>
      <c r="B12063" t="s">
        <v>687</v>
      </c>
      <c r="C12063" t="s">
        <v>8</v>
      </c>
      <c r="D12063" t="s">
        <v>2379</v>
      </c>
      <c r="E12063">
        <v>0</v>
      </c>
    </row>
    <row r="12064" spans="1:5" x14ac:dyDescent="0.3">
      <c r="A12064">
        <v>91130066</v>
      </c>
      <c r="B12064" t="s">
        <v>687</v>
      </c>
      <c r="C12064" t="s">
        <v>8</v>
      </c>
      <c r="D12064" t="s">
        <v>2380</v>
      </c>
      <c r="E12064">
        <v>0</v>
      </c>
    </row>
    <row r="12065" spans="1:5" x14ac:dyDescent="0.3">
      <c r="A12065">
        <v>91130066</v>
      </c>
      <c r="B12065" t="s">
        <v>687</v>
      </c>
      <c r="C12065" t="s">
        <v>8</v>
      </c>
      <c r="D12065" t="s">
        <v>2381</v>
      </c>
      <c r="E12065">
        <v>0</v>
      </c>
    </row>
    <row r="12066" spans="1:5" x14ac:dyDescent="0.3">
      <c r="A12066">
        <v>91130066</v>
      </c>
      <c r="B12066" t="s">
        <v>687</v>
      </c>
      <c r="C12066" t="s">
        <v>8</v>
      </c>
      <c r="D12066" t="s">
        <v>2382</v>
      </c>
      <c r="E12066">
        <v>0</v>
      </c>
    </row>
    <row r="12067" spans="1:5" x14ac:dyDescent="0.3">
      <c r="A12067">
        <v>91130066</v>
      </c>
      <c r="B12067" t="s">
        <v>687</v>
      </c>
      <c r="C12067" t="s">
        <v>8</v>
      </c>
      <c r="D12067" t="s">
        <v>2383</v>
      </c>
      <c r="E12067">
        <v>0</v>
      </c>
    </row>
    <row r="12068" spans="1:5" x14ac:dyDescent="0.3">
      <c r="A12068">
        <v>91130066</v>
      </c>
      <c r="B12068" t="s">
        <v>687</v>
      </c>
      <c r="C12068" t="s">
        <v>8</v>
      </c>
      <c r="D12068" t="s">
        <v>2384</v>
      </c>
      <c r="E12068">
        <v>0</v>
      </c>
    </row>
    <row r="12069" spans="1:5" x14ac:dyDescent="0.3">
      <c r="A12069">
        <v>91130066</v>
      </c>
      <c r="B12069" t="s">
        <v>687</v>
      </c>
      <c r="C12069" t="s">
        <v>8</v>
      </c>
      <c r="D12069" t="s">
        <v>2385</v>
      </c>
      <c r="E12069">
        <v>0</v>
      </c>
    </row>
    <row r="12070" spans="1:5" x14ac:dyDescent="0.3">
      <c r="A12070">
        <v>91130066</v>
      </c>
      <c r="B12070" t="s">
        <v>687</v>
      </c>
      <c r="C12070" t="s">
        <v>8</v>
      </c>
      <c r="D12070" t="s">
        <v>2386</v>
      </c>
      <c r="E12070">
        <v>0</v>
      </c>
    </row>
    <row r="12071" spans="1:5" x14ac:dyDescent="0.3">
      <c r="A12071">
        <v>91130066</v>
      </c>
      <c r="B12071" t="s">
        <v>687</v>
      </c>
      <c r="C12071" t="s">
        <v>8</v>
      </c>
      <c r="D12071" t="s">
        <v>2387</v>
      </c>
      <c r="E12071">
        <v>0</v>
      </c>
    </row>
    <row r="12072" spans="1:5" x14ac:dyDescent="0.3">
      <c r="A12072">
        <v>91130066</v>
      </c>
      <c r="B12072" t="s">
        <v>687</v>
      </c>
      <c r="C12072" t="s">
        <v>8</v>
      </c>
      <c r="D12072" t="s">
        <v>2388</v>
      </c>
      <c r="E12072">
        <v>-10</v>
      </c>
    </row>
    <row r="12073" spans="1:5" x14ac:dyDescent="0.3">
      <c r="A12073">
        <v>91130066</v>
      </c>
      <c r="B12073" t="s">
        <v>687</v>
      </c>
      <c r="C12073" t="s">
        <v>8</v>
      </c>
      <c r="D12073" t="s">
        <v>2389</v>
      </c>
      <c r="E12073">
        <v>0</v>
      </c>
    </row>
    <row r="12074" spans="1:5" x14ac:dyDescent="0.3">
      <c r="A12074">
        <v>91130066</v>
      </c>
      <c r="B12074" t="s">
        <v>687</v>
      </c>
      <c r="C12074" t="s">
        <v>8</v>
      </c>
      <c r="D12074" t="s">
        <v>2390</v>
      </c>
      <c r="E12074">
        <v>0</v>
      </c>
    </row>
    <row r="12075" spans="1:5" x14ac:dyDescent="0.3">
      <c r="A12075">
        <v>91130066</v>
      </c>
      <c r="B12075" t="s">
        <v>687</v>
      </c>
      <c r="C12075" t="s">
        <v>8</v>
      </c>
      <c r="D12075" t="s">
        <v>2391</v>
      </c>
      <c r="E12075">
        <v>0</v>
      </c>
    </row>
    <row r="12076" spans="1:5" x14ac:dyDescent="0.3">
      <c r="A12076">
        <v>91130066</v>
      </c>
      <c r="B12076" t="s">
        <v>687</v>
      </c>
      <c r="C12076" t="s">
        <v>8</v>
      </c>
      <c r="D12076" t="s">
        <v>2392</v>
      </c>
      <c r="E12076">
        <v>0</v>
      </c>
    </row>
    <row r="12077" spans="1:5" x14ac:dyDescent="0.3">
      <c r="A12077">
        <v>91130066</v>
      </c>
      <c r="B12077" t="s">
        <v>687</v>
      </c>
      <c r="C12077" t="s">
        <v>8</v>
      </c>
      <c r="D12077" t="s">
        <v>2393</v>
      </c>
      <c r="E12077">
        <v>0</v>
      </c>
    </row>
    <row r="12078" spans="1:5" x14ac:dyDescent="0.3">
      <c r="A12078">
        <v>91130066</v>
      </c>
      <c r="B12078" t="s">
        <v>687</v>
      </c>
      <c r="C12078" t="s">
        <v>8</v>
      </c>
      <c r="D12078" t="s">
        <v>2394</v>
      </c>
      <c r="E12078">
        <v>0</v>
      </c>
    </row>
    <row r="12079" spans="1:5" x14ac:dyDescent="0.3">
      <c r="A12079">
        <v>91130066</v>
      </c>
      <c r="B12079" t="s">
        <v>687</v>
      </c>
      <c r="C12079" t="s">
        <v>8</v>
      </c>
      <c r="D12079" t="s">
        <v>2395</v>
      </c>
      <c r="E12079">
        <v>0</v>
      </c>
    </row>
    <row r="12080" spans="1:5" x14ac:dyDescent="0.3">
      <c r="A12080">
        <v>91130066</v>
      </c>
      <c r="B12080" t="s">
        <v>687</v>
      </c>
      <c r="C12080" t="s">
        <v>8</v>
      </c>
      <c r="D12080" t="s">
        <v>2396</v>
      </c>
      <c r="E12080">
        <v>0</v>
      </c>
    </row>
    <row r="12081" spans="1:5" x14ac:dyDescent="0.3">
      <c r="A12081">
        <v>91130066</v>
      </c>
      <c r="B12081" t="s">
        <v>687</v>
      </c>
      <c r="C12081" t="s">
        <v>8</v>
      </c>
      <c r="D12081" t="s">
        <v>2397</v>
      </c>
      <c r="E12081">
        <v>0</v>
      </c>
    </row>
    <row r="12082" spans="1:5" x14ac:dyDescent="0.3">
      <c r="A12082">
        <v>91130066</v>
      </c>
      <c r="B12082" t="s">
        <v>687</v>
      </c>
      <c r="C12082" t="s">
        <v>8</v>
      </c>
      <c r="D12082" t="s">
        <v>2398</v>
      </c>
      <c r="E12082">
        <v>0</v>
      </c>
    </row>
    <row r="12083" spans="1:5" x14ac:dyDescent="0.3">
      <c r="A12083">
        <v>91130066</v>
      </c>
      <c r="B12083" t="s">
        <v>687</v>
      </c>
      <c r="C12083" t="s">
        <v>8</v>
      </c>
      <c r="D12083" t="s">
        <v>2399</v>
      </c>
      <c r="E12083">
        <v>0</v>
      </c>
    </row>
    <row r="12084" spans="1:5" x14ac:dyDescent="0.3">
      <c r="A12084">
        <v>91130066</v>
      </c>
      <c r="B12084" t="s">
        <v>687</v>
      </c>
      <c r="C12084" t="s">
        <v>8</v>
      </c>
      <c r="D12084" t="s">
        <v>2400</v>
      </c>
      <c r="E12084">
        <v>0</v>
      </c>
    </row>
    <row r="12085" spans="1:5" x14ac:dyDescent="0.3">
      <c r="A12085">
        <v>91130066</v>
      </c>
      <c r="B12085" t="s">
        <v>687</v>
      </c>
      <c r="C12085" t="s">
        <v>8</v>
      </c>
      <c r="D12085" t="s">
        <v>2401</v>
      </c>
      <c r="E12085">
        <v>0</v>
      </c>
    </row>
    <row r="12086" spans="1:5" x14ac:dyDescent="0.3">
      <c r="A12086">
        <v>91130066</v>
      </c>
      <c r="B12086" t="s">
        <v>687</v>
      </c>
      <c r="C12086" t="s">
        <v>8</v>
      </c>
      <c r="D12086" t="s">
        <v>2402</v>
      </c>
      <c r="E12086">
        <v>0</v>
      </c>
    </row>
    <row r="12087" spans="1:5" x14ac:dyDescent="0.3">
      <c r="A12087">
        <v>91130066</v>
      </c>
      <c r="B12087" t="s">
        <v>687</v>
      </c>
      <c r="C12087" t="s">
        <v>8</v>
      </c>
      <c r="D12087" t="s">
        <v>2403</v>
      </c>
      <c r="E12087">
        <v>-10</v>
      </c>
    </row>
    <row r="12088" spans="1:5" x14ac:dyDescent="0.3">
      <c r="A12088">
        <v>91130066</v>
      </c>
      <c r="B12088" t="s">
        <v>687</v>
      </c>
      <c r="C12088" t="s">
        <v>8</v>
      </c>
      <c r="D12088" t="s">
        <v>2404</v>
      </c>
      <c r="E12088">
        <v>0</v>
      </c>
    </row>
    <row r="12089" spans="1:5" x14ac:dyDescent="0.3">
      <c r="A12089">
        <v>91130066</v>
      </c>
      <c r="B12089" t="s">
        <v>687</v>
      </c>
      <c r="C12089" t="s">
        <v>8</v>
      </c>
      <c r="D12089" t="s">
        <v>2405</v>
      </c>
      <c r="E12089">
        <v>0</v>
      </c>
    </row>
    <row r="12090" spans="1:5" x14ac:dyDescent="0.3">
      <c r="A12090">
        <v>91130066</v>
      </c>
      <c r="B12090" t="s">
        <v>687</v>
      </c>
      <c r="C12090" t="s">
        <v>8</v>
      </c>
      <c r="D12090" t="s">
        <v>2406</v>
      </c>
      <c r="E12090">
        <v>0</v>
      </c>
    </row>
    <row r="12091" spans="1:5" x14ac:dyDescent="0.3">
      <c r="A12091">
        <v>91130066</v>
      </c>
      <c r="B12091" t="s">
        <v>687</v>
      </c>
      <c r="C12091" t="s">
        <v>8</v>
      </c>
      <c r="D12091" t="s">
        <v>2407</v>
      </c>
      <c r="E12091">
        <v>0</v>
      </c>
    </row>
    <row r="12092" spans="1:5" x14ac:dyDescent="0.3">
      <c r="A12092">
        <v>91130066</v>
      </c>
      <c r="B12092" t="s">
        <v>687</v>
      </c>
      <c r="C12092" t="s">
        <v>8</v>
      </c>
      <c r="D12092" t="s">
        <v>2408</v>
      </c>
      <c r="E12092">
        <v>0</v>
      </c>
    </row>
    <row r="12093" spans="1:5" x14ac:dyDescent="0.3">
      <c r="A12093">
        <v>91130066</v>
      </c>
      <c r="B12093" t="s">
        <v>687</v>
      </c>
      <c r="C12093" t="s">
        <v>8</v>
      </c>
      <c r="D12093" t="s">
        <v>2409</v>
      </c>
      <c r="E12093">
        <v>0</v>
      </c>
    </row>
    <row r="12094" spans="1:5" x14ac:dyDescent="0.3">
      <c r="A12094">
        <v>91130066</v>
      </c>
      <c r="B12094" t="s">
        <v>687</v>
      </c>
      <c r="C12094" t="s">
        <v>8</v>
      </c>
      <c r="D12094" t="s">
        <v>2410</v>
      </c>
      <c r="E12094">
        <v>0</v>
      </c>
    </row>
    <row r="12095" spans="1:5" x14ac:dyDescent="0.3">
      <c r="A12095">
        <v>91130066</v>
      </c>
      <c r="B12095" t="s">
        <v>687</v>
      </c>
      <c r="C12095" t="s">
        <v>8</v>
      </c>
      <c r="D12095" t="s">
        <v>2411</v>
      </c>
      <c r="E12095">
        <v>0</v>
      </c>
    </row>
    <row r="12096" spans="1:5" x14ac:dyDescent="0.3">
      <c r="A12096">
        <v>91130066</v>
      </c>
      <c r="B12096" t="s">
        <v>687</v>
      </c>
      <c r="C12096" t="s">
        <v>8</v>
      </c>
      <c r="D12096" t="s">
        <v>2412</v>
      </c>
      <c r="E12096">
        <v>0</v>
      </c>
    </row>
    <row r="12097" spans="1:5" x14ac:dyDescent="0.3">
      <c r="A12097">
        <v>91130066</v>
      </c>
      <c r="B12097" t="s">
        <v>687</v>
      </c>
      <c r="C12097" t="s">
        <v>8</v>
      </c>
      <c r="D12097" t="s">
        <v>2413</v>
      </c>
      <c r="E12097">
        <v>0</v>
      </c>
    </row>
    <row r="12098" spans="1:5" x14ac:dyDescent="0.3">
      <c r="A12098">
        <v>53200214</v>
      </c>
      <c r="B12098" t="s">
        <v>689</v>
      </c>
      <c r="C12098" t="s">
        <v>8</v>
      </c>
      <c r="D12098" t="s">
        <v>2378</v>
      </c>
      <c r="E12098">
        <v>0</v>
      </c>
    </row>
    <row r="12099" spans="1:5" x14ac:dyDescent="0.3">
      <c r="A12099">
        <v>53200214</v>
      </c>
      <c r="B12099" t="s">
        <v>689</v>
      </c>
      <c r="C12099" t="s">
        <v>8</v>
      </c>
      <c r="D12099" t="s">
        <v>2379</v>
      </c>
      <c r="E12099">
        <v>0</v>
      </c>
    </row>
    <row r="12100" spans="1:5" x14ac:dyDescent="0.3">
      <c r="A12100">
        <v>53200214</v>
      </c>
      <c r="B12100" t="s">
        <v>689</v>
      </c>
      <c r="C12100" t="s">
        <v>8</v>
      </c>
      <c r="D12100" t="s">
        <v>2380</v>
      </c>
      <c r="E12100">
        <v>0</v>
      </c>
    </row>
    <row r="12101" spans="1:5" x14ac:dyDescent="0.3">
      <c r="A12101">
        <v>53200214</v>
      </c>
      <c r="B12101" t="s">
        <v>689</v>
      </c>
      <c r="C12101" t="s">
        <v>8</v>
      </c>
      <c r="D12101" t="s">
        <v>2381</v>
      </c>
      <c r="E12101">
        <v>0</v>
      </c>
    </row>
    <row r="12102" spans="1:5" x14ac:dyDescent="0.3">
      <c r="A12102">
        <v>53200214</v>
      </c>
      <c r="B12102" t="s">
        <v>689</v>
      </c>
      <c r="C12102" t="s">
        <v>8</v>
      </c>
      <c r="D12102" t="s">
        <v>2382</v>
      </c>
      <c r="E12102">
        <v>0</v>
      </c>
    </row>
    <row r="12103" spans="1:5" x14ac:dyDescent="0.3">
      <c r="A12103">
        <v>53200214</v>
      </c>
      <c r="B12103" t="s">
        <v>689</v>
      </c>
      <c r="C12103" t="s">
        <v>8</v>
      </c>
      <c r="D12103" t="s">
        <v>2383</v>
      </c>
      <c r="E12103">
        <v>0</v>
      </c>
    </row>
    <row r="12104" spans="1:5" x14ac:dyDescent="0.3">
      <c r="A12104">
        <v>53200214</v>
      </c>
      <c r="B12104" t="s">
        <v>689</v>
      </c>
      <c r="C12104" t="s">
        <v>8</v>
      </c>
      <c r="D12104" t="s">
        <v>2384</v>
      </c>
      <c r="E12104">
        <v>0</v>
      </c>
    </row>
    <row r="12105" spans="1:5" x14ac:dyDescent="0.3">
      <c r="A12105">
        <v>53200214</v>
      </c>
      <c r="B12105" t="s">
        <v>689</v>
      </c>
      <c r="C12105" t="s">
        <v>8</v>
      </c>
      <c r="D12105" t="s">
        <v>2385</v>
      </c>
      <c r="E12105">
        <v>0</v>
      </c>
    </row>
    <row r="12106" spans="1:5" x14ac:dyDescent="0.3">
      <c r="A12106">
        <v>53200214</v>
      </c>
      <c r="B12106" t="s">
        <v>689</v>
      </c>
      <c r="C12106" t="s">
        <v>8</v>
      </c>
      <c r="D12106" t="s">
        <v>2386</v>
      </c>
      <c r="E12106">
        <v>0</v>
      </c>
    </row>
    <row r="12107" spans="1:5" x14ac:dyDescent="0.3">
      <c r="A12107">
        <v>53200214</v>
      </c>
      <c r="B12107" t="s">
        <v>689</v>
      </c>
      <c r="C12107" t="s">
        <v>8</v>
      </c>
      <c r="D12107" t="s">
        <v>2387</v>
      </c>
      <c r="E12107">
        <v>0</v>
      </c>
    </row>
    <row r="12108" spans="1:5" x14ac:dyDescent="0.3">
      <c r="A12108">
        <v>53200214</v>
      </c>
      <c r="B12108" t="s">
        <v>689</v>
      </c>
      <c r="C12108" t="s">
        <v>8</v>
      </c>
      <c r="D12108" t="s">
        <v>2388</v>
      </c>
      <c r="E12108">
        <v>0</v>
      </c>
    </row>
    <row r="12109" spans="1:5" x14ac:dyDescent="0.3">
      <c r="A12109">
        <v>53200214</v>
      </c>
      <c r="B12109" t="s">
        <v>689</v>
      </c>
      <c r="C12109" t="s">
        <v>8</v>
      </c>
      <c r="D12109" t="s">
        <v>2389</v>
      </c>
      <c r="E12109">
        <v>0</v>
      </c>
    </row>
    <row r="12110" spans="1:5" x14ac:dyDescent="0.3">
      <c r="A12110">
        <v>53200214</v>
      </c>
      <c r="B12110" t="s">
        <v>689</v>
      </c>
      <c r="C12110" t="s">
        <v>8</v>
      </c>
      <c r="D12110" t="s">
        <v>2390</v>
      </c>
      <c r="E12110">
        <v>0</v>
      </c>
    </row>
    <row r="12111" spans="1:5" x14ac:dyDescent="0.3">
      <c r="A12111">
        <v>53200214</v>
      </c>
      <c r="B12111" t="s">
        <v>689</v>
      </c>
      <c r="C12111" t="s">
        <v>8</v>
      </c>
      <c r="D12111" t="s">
        <v>2391</v>
      </c>
      <c r="E12111">
        <v>0</v>
      </c>
    </row>
    <row r="12112" spans="1:5" x14ac:dyDescent="0.3">
      <c r="A12112">
        <v>53200214</v>
      </c>
      <c r="B12112" t="s">
        <v>689</v>
      </c>
      <c r="C12112" t="s">
        <v>8</v>
      </c>
      <c r="D12112" t="s">
        <v>2392</v>
      </c>
      <c r="E12112">
        <v>0</v>
      </c>
    </row>
    <row r="12113" spans="1:5" x14ac:dyDescent="0.3">
      <c r="A12113">
        <v>53200214</v>
      </c>
      <c r="B12113" t="s">
        <v>689</v>
      </c>
      <c r="C12113" t="s">
        <v>8</v>
      </c>
      <c r="D12113" t="s">
        <v>2393</v>
      </c>
      <c r="E12113">
        <v>0</v>
      </c>
    </row>
    <row r="12114" spans="1:5" x14ac:dyDescent="0.3">
      <c r="A12114">
        <v>53200214</v>
      </c>
      <c r="B12114" t="s">
        <v>689</v>
      </c>
      <c r="C12114" t="s">
        <v>8</v>
      </c>
      <c r="D12114" t="s">
        <v>2394</v>
      </c>
      <c r="E12114">
        <v>0</v>
      </c>
    </row>
    <row r="12115" spans="1:5" x14ac:dyDescent="0.3">
      <c r="A12115">
        <v>53200214</v>
      </c>
      <c r="B12115" t="s">
        <v>689</v>
      </c>
      <c r="C12115" t="s">
        <v>8</v>
      </c>
      <c r="D12115" t="s">
        <v>2395</v>
      </c>
      <c r="E12115">
        <v>0</v>
      </c>
    </row>
    <row r="12116" spans="1:5" x14ac:dyDescent="0.3">
      <c r="A12116">
        <v>53200214</v>
      </c>
      <c r="B12116" t="s">
        <v>689</v>
      </c>
      <c r="C12116" t="s">
        <v>8</v>
      </c>
      <c r="D12116" t="s">
        <v>2396</v>
      </c>
      <c r="E12116">
        <v>0</v>
      </c>
    </row>
    <row r="12117" spans="1:5" x14ac:dyDescent="0.3">
      <c r="A12117">
        <v>53200214</v>
      </c>
      <c r="B12117" t="s">
        <v>689</v>
      </c>
      <c r="C12117" t="s">
        <v>8</v>
      </c>
      <c r="D12117" t="s">
        <v>2397</v>
      </c>
      <c r="E12117">
        <v>0</v>
      </c>
    </row>
    <row r="12118" spans="1:5" x14ac:dyDescent="0.3">
      <c r="A12118">
        <v>53200214</v>
      </c>
      <c r="B12118" t="s">
        <v>689</v>
      </c>
      <c r="C12118" t="s">
        <v>8</v>
      </c>
      <c r="D12118" t="s">
        <v>2398</v>
      </c>
      <c r="E12118">
        <v>0</v>
      </c>
    </row>
    <row r="12119" spans="1:5" x14ac:dyDescent="0.3">
      <c r="A12119">
        <v>53200214</v>
      </c>
      <c r="B12119" t="s">
        <v>689</v>
      </c>
      <c r="C12119" t="s">
        <v>8</v>
      </c>
      <c r="D12119" t="s">
        <v>2399</v>
      </c>
      <c r="E12119">
        <v>0</v>
      </c>
    </row>
    <row r="12120" spans="1:5" x14ac:dyDescent="0.3">
      <c r="A12120">
        <v>53200214</v>
      </c>
      <c r="B12120" t="s">
        <v>689</v>
      </c>
      <c r="C12120" t="s">
        <v>8</v>
      </c>
      <c r="D12120" t="s">
        <v>2400</v>
      </c>
      <c r="E12120">
        <v>0</v>
      </c>
    </row>
    <row r="12121" spans="1:5" x14ac:dyDescent="0.3">
      <c r="A12121">
        <v>53200214</v>
      </c>
      <c r="B12121" t="s">
        <v>689</v>
      </c>
      <c r="C12121" t="s">
        <v>8</v>
      </c>
      <c r="D12121" t="s">
        <v>2401</v>
      </c>
      <c r="E12121">
        <v>0</v>
      </c>
    </row>
    <row r="12122" spans="1:5" x14ac:dyDescent="0.3">
      <c r="A12122">
        <v>53200214</v>
      </c>
      <c r="B12122" t="s">
        <v>689</v>
      </c>
      <c r="C12122" t="s">
        <v>8</v>
      </c>
      <c r="D12122" t="s">
        <v>2402</v>
      </c>
      <c r="E12122">
        <v>0</v>
      </c>
    </row>
    <row r="12123" spans="1:5" x14ac:dyDescent="0.3">
      <c r="A12123">
        <v>53200214</v>
      </c>
      <c r="B12123" t="s">
        <v>689</v>
      </c>
      <c r="C12123" t="s">
        <v>8</v>
      </c>
      <c r="D12123" t="s">
        <v>2403</v>
      </c>
      <c r="E12123">
        <v>-1</v>
      </c>
    </row>
    <row r="12124" spans="1:5" x14ac:dyDescent="0.3">
      <c r="A12124">
        <v>53200214</v>
      </c>
      <c r="B12124" t="s">
        <v>689</v>
      </c>
      <c r="C12124" t="s">
        <v>8</v>
      </c>
      <c r="D12124" t="s">
        <v>2404</v>
      </c>
      <c r="E12124">
        <v>0</v>
      </c>
    </row>
    <row r="12125" spans="1:5" x14ac:dyDescent="0.3">
      <c r="A12125">
        <v>53200214</v>
      </c>
      <c r="B12125" t="s">
        <v>689</v>
      </c>
      <c r="C12125" t="s">
        <v>8</v>
      </c>
      <c r="D12125" t="s">
        <v>2405</v>
      </c>
      <c r="E12125">
        <v>0</v>
      </c>
    </row>
    <row r="12126" spans="1:5" x14ac:dyDescent="0.3">
      <c r="A12126">
        <v>53200214</v>
      </c>
      <c r="B12126" t="s">
        <v>689</v>
      </c>
      <c r="C12126" t="s">
        <v>8</v>
      </c>
      <c r="D12126" t="s">
        <v>2406</v>
      </c>
      <c r="E12126">
        <v>0</v>
      </c>
    </row>
    <row r="12127" spans="1:5" x14ac:dyDescent="0.3">
      <c r="A12127">
        <v>53200214</v>
      </c>
      <c r="B12127" t="s">
        <v>689</v>
      </c>
      <c r="C12127" t="s">
        <v>8</v>
      </c>
      <c r="D12127" t="s">
        <v>2407</v>
      </c>
      <c r="E12127">
        <v>0</v>
      </c>
    </row>
    <row r="12128" spans="1:5" x14ac:dyDescent="0.3">
      <c r="A12128">
        <v>53200214</v>
      </c>
      <c r="B12128" t="s">
        <v>689</v>
      </c>
      <c r="C12128" t="s">
        <v>8</v>
      </c>
      <c r="D12128" t="s">
        <v>2408</v>
      </c>
      <c r="E12128">
        <v>0</v>
      </c>
    </row>
    <row r="12129" spans="1:5" x14ac:dyDescent="0.3">
      <c r="A12129">
        <v>53200214</v>
      </c>
      <c r="B12129" t="s">
        <v>689</v>
      </c>
      <c r="C12129" t="s">
        <v>8</v>
      </c>
      <c r="D12129" t="s">
        <v>2409</v>
      </c>
      <c r="E12129">
        <v>0</v>
      </c>
    </row>
    <row r="12130" spans="1:5" x14ac:dyDescent="0.3">
      <c r="A12130">
        <v>53200214</v>
      </c>
      <c r="B12130" t="s">
        <v>689</v>
      </c>
      <c r="C12130" t="s">
        <v>8</v>
      </c>
      <c r="D12130" t="s">
        <v>2410</v>
      </c>
      <c r="E12130">
        <v>-4</v>
      </c>
    </row>
    <row r="12131" spans="1:5" x14ac:dyDescent="0.3">
      <c r="A12131">
        <v>53200214</v>
      </c>
      <c r="B12131" t="s">
        <v>689</v>
      </c>
      <c r="C12131" t="s">
        <v>8</v>
      </c>
      <c r="D12131" t="s">
        <v>2411</v>
      </c>
      <c r="E12131">
        <v>0</v>
      </c>
    </row>
    <row r="12132" spans="1:5" x14ac:dyDescent="0.3">
      <c r="A12132">
        <v>53200214</v>
      </c>
      <c r="B12132" t="s">
        <v>689</v>
      </c>
      <c r="C12132" t="s">
        <v>8</v>
      </c>
      <c r="D12132" t="s">
        <v>2412</v>
      </c>
      <c r="E12132">
        <v>0</v>
      </c>
    </row>
    <row r="12133" spans="1:5" x14ac:dyDescent="0.3">
      <c r="A12133">
        <v>53200214</v>
      </c>
      <c r="B12133" t="s">
        <v>689</v>
      </c>
      <c r="C12133" t="s">
        <v>8</v>
      </c>
      <c r="D12133" t="s">
        <v>2413</v>
      </c>
      <c r="E12133">
        <v>0</v>
      </c>
    </row>
    <row r="12134" spans="1:5" x14ac:dyDescent="0.3">
      <c r="A12134">
        <v>59040039</v>
      </c>
      <c r="B12134" t="s">
        <v>691</v>
      </c>
      <c r="C12134" t="s">
        <v>8</v>
      </c>
      <c r="D12134" t="s">
        <v>2378</v>
      </c>
      <c r="E12134">
        <v>0</v>
      </c>
    </row>
    <row r="12135" spans="1:5" x14ac:dyDescent="0.3">
      <c r="A12135">
        <v>59040039</v>
      </c>
      <c r="B12135" t="s">
        <v>691</v>
      </c>
      <c r="C12135" t="s">
        <v>8</v>
      </c>
      <c r="D12135" t="s">
        <v>2379</v>
      </c>
      <c r="E12135">
        <v>0</v>
      </c>
    </row>
    <row r="12136" spans="1:5" x14ac:dyDescent="0.3">
      <c r="A12136">
        <v>59040039</v>
      </c>
      <c r="B12136" t="s">
        <v>691</v>
      </c>
      <c r="C12136" t="s">
        <v>8</v>
      </c>
      <c r="D12136" t="s">
        <v>2380</v>
      </c>
      <c r="E12136">
        <v>0</v>
      </c>
    </row>
    <row r="12137" spans="1:5" x14ac:dyDescent="0.3">
      <c r="A12137">
        <v>59040039</v>
      </c>
      <c r="B12137" t="s">
        <v>691</v>
      </c>
      <c r="C12137" t="s">
        <v>8</v>
      </c>
      <c r="D12137" t="s">
        <v>2381</v>
      </c>
      <c r="E12137">
        <v>0</v>
      </c>
    </row>
    <row r="12138" spans="1:5" x14ac:dyDescent="0.3">
      <c r="A12138">
        <v>59040039</v>
      </c>
      <c r="B12138" t="s">
        <v>691</v>
      </c>
      <c r="C12138" t="s">
        <v>8</v>
      </c>
      <c r="D12138" t="s">
        <v>2382</v>
      </c>
      <c r="E12138">
        <v>0</v>
      </c>
    </row>
    <row r="12139" spans="1:5" x14ac:dyDescent="0.3">
      <c r="A12139">
        <v>59040039</v>
      </c>
      <c r="B12139" t="s">
        <v>691</v>
      </c>
      <c r="C12139" t="s">
        <v>8</v>
      </c>
      <c r="D12139" t="s">
        <v>2383</v>
      </c>
      <c r="E12139">
        <v>0</v>
      </c>
    </row>
    <row r="12140" spans="1:5" x14ac:dyDescent="0.3">
      <c r="A12140">
        <v>59040039</v>
      </c>
      <c r="B12140" t="s">
        <v>691</v>
      </c>
      <c r="C12140" t="s">
        <v>8</v>
      </c>
      <c r="D12140" t="s">
        <v>2384</v>
      </c>
      <c r="E12140">
        <v>0</v>
      </c>
    </row>
    <row r="12141" spans="1:5" x14ac:dyDescent="0.3">
      <c r="A12141">
        <v>59040039</v>
      </c>
      <c r="B12141" t="s">
        <v>691</v>
      </c>
      <c r="C12141" t="s">
        <v>8</v>
      </c>
      <c r="D12141" t="s">
        <v>2385</v>
      </c>
      <c r="E12141">
        <v>0</v>
      </c>
    </row>
    <row r="12142" spans="1:5" x14ac:dyDescent="0.3">
      <c r="A12142">
        <v>59040039</v>
      </c>
      <c r="B12142" t="s">
        <v>691</v>
      </c>
      <c r="C12142" t="s">
        <v>8</v>
      </c>
      <c r="D12142" t="s">
        <v>2386</v>
      </c>
      <c r="E12142">
        <v>0</v>
      </c>
    </row>
    <row r="12143" spans="1:5" x14ac:dyDescent="0.3">
      <c r="A12143">
        <v>59040039</v>
      </c>
      <c r="B12143" t="s">
        <v>691</v>
      </c>
      <c r="C12143" t="s">
        <v>8</v>
      </c>
      <c r="D12143" t="s">
        <v>2387</v>
      </c>
      <c r="E12143">
        <v>0</v>
      </c>
    </row>
    <row r="12144" spans="1:5" x14ac:dyDescent="0.3">
      <c r="A12144">
        <v>59040039</v>
      </c>
      <c r="B12144" t="s">
        <v>691</v>
      </c>
      <c r="C12144" t="s">
        <v>8</v>
      </c>
      <c r="D12144" t="s">
        <v>2388</v>
      </c>
      <c r="E12144">
        <v>0</v>
      </c>
    </row>
    <row r="12145" spans="1:5" x14ac:dyDescent="0.3">
      <c r="A12145">
        <v>59040039</v>
      </c>
      <c r="B12145" t="s">
        <v>691</v>
      </c>
      <c r="C12145" t="s">
        <v>8</v>
      </c>
      <c r="D12145" t="s">
        <v>2389</v>
      </c>
      <c r="E12145">
        <v>0</v>
      </c>
    </row>
    <row r="12146" spans="1:5" x14ac:dyDescent="0.3">
      <c r="A12146">
        <v>59040039</v>
      </c>
      <c r="B12146" t="s">
        <v>691</v>
      </c>
      <c r="C12146" t="s">
        <v>8</v>
      </c>
      <c r="D12146" t="s">
        <v>2390</v>
      </c>
      <c r="E12146">
        <v>0</v>
      </c>
    </row>
    <row r="12147" spans="1:5" x14ac:dyDescent="0.3">
      <c r="A12147">
        <v>59040039</v>
      </c>
      <c r="B12147" t="s">
        <v>691</v>
      </c>
      <c r="C12147" t="s">
        <v>8</v>
      </c>
      <c r="D12147" t="s">
        <v>2391</v>
      </c>
      <c r="E12147">
        <v>0</v>
      </c>
    </row>
    <row r="12148" spans="1:5" x14ac:dyDescent="0.3">
      <c r="A12148">
        <v>59040039</v>
      </c>
      <c r="B12148" t="s">
        <v>691</v>
      </c>
      <c r="C12148" t="s">
        <v>8</v>
      </c>
      <c r="D12148" t="s">
        <v>2392</v>
      </c>
      <c r="E12148">
        <v>0</v>
      </c>
    </row>
    <row r="12149" spans="1:5" x14ac:dyDescent="0.3">
      <c r="A12149">
        <v>59040039</v>
      </c>
      <c r="B12149" t="s">
        <v>691</v>
      </c>
      <c r="C12149" t="s">
        <v>8</v>
      </c>
      <c r="D12149" t="s">
        <v>2393</v>
      </c>
      <c r="E12149">
        <v>0</v>
      </c>
    </row>
    <row r="12150" spans="1:5" x14ac:dyDescent="0.3">
      <c r="A12150">
        <v>59040039</v>
      </c>
      <c r="B12150" t="s">
        <v>691</v>
      </c>
      <c r="C12150" t="s">
        <v>8</v>
      </c>
      <c r="D12150" t="s">
        <v>2394</v>
      </c>
      <c r="E12150">
        <v>0</v>
      </c>
    </row>
    <row r="12151" spans="1:5" x14ac:dyDescent="0.3">
      <c r="A12151">
        <v>59040039</v>
      </c>
      <c r="B12151" t="s">
        <v>691</v>
      </c>
      <c r="C12151" t="s">
        <v>8</v>
      </c>
      <c r="D12151" t="s">
        <v>2395</v>
      </c>
      <c r="E12151">
        <v>0</v>
      </c>
    </row>
    <row r="12152" spans="1:5" x14ac:dyDescent="0.3">
      <c r="A12152">
        <v>59040039</v>
      </c>
      <c r="B12152" t="s">
        <v>691</v>
      </c>
      <c r="C12152" t="s">
        <v>8</v>
      </c>
      <c r="D12152" t="s">
        <v>2396</v>
      </c>
      <c r="E12152">
        <v>0</v>
      </c>
    </row>
    <row r="12153" spans="1:5" x14ac:dyDescent="0.3">
      <c r="A12153">
        <v>59040039</v>
      </c>
      <c r="B12153" t="s">
        <v>691</v>
      </c>
      <c r="C12153" t="s">
        <v>8</v>
      </c>
      <c r="D12153" t="s">
        <v>2397</v>
      </c>
      <c r="E12153">
        <v>0</v>
      </c>
    </row>
    <row r="12154" spans="1:5" x14ac:dyDescent="0.3">
      <c r="A12154">
        <v>59040039</v>
      </c>
      <c r="B12154" t="s">
        <v>691</v>
      </c>
      <c r="C12154" t="s">
        <v>8</v>
      </c>
      <c r="D12154" t="s">
        <v>2398</v>
      </c>
      <c r="E12154">
        <v>0</v>
      </c>
    </row>
    <row r="12155" spans="1:5" x14ac:dyDescent="0.3">
      <c r="A12155">
        <v>59040039</v>
      </c>
      <c r="B12155" t="s">
        <v>691</v>
      </c>
      <c r="C12155" t="s">
        <v>8</v>
      </c>
      <c r="D12155" t="s">
        <v>2399</v>
      </c>
      <c r="E12155">
        <v>0</v>
      </c>
    </row>
    <row r="12156" spans="1:5" x14ac:dyDescent="0.3">
      <c r="A12156">
        <v>59040039</v>
      </c>
      <c r="B12156" t="s">
        <v>691</v>
      </c>
      <c r="C12156" t="s">
        <v>8</v>
      </c>
      <c r="D12156" t="s">
        <v>2400</v>
      </c>
      <c r="E12156">
        <v>0</v>
      </c>
    </row>
    <row r="12157" spans="1:5" x14ac:dyDescent="0.3">
      <c r="A12157">
        <v>59040039</v>
      </c>
      <c r="B12157" t="s">
        <v>691</v>
      </c>
      <c r="C12157" t="s">
        <v>8</v>
      </c>
      <c r="D12157" t="s">
        <v>2401</v>
      </c>
      <c r="E12157">
        <v>0</v>
      </c>
    </row>
    <row r="12158" spans="1:5" x14ac:dyDescent="0.3">
      <c r="A12158">
        <v>59040039</v>
      </c>
      <c r="B12158" t="s">
        <v>691</v>
      </c>
      <c r="C12158" t="s">
        <v>8</v>
      </c>
      <c r="D12158" t="s">
        <v>2402</v>
      </c>
      <c r="E12158">
        <v>0</v>
      </c>
    </row>
    <row r="12159" spans="1:5" x14ac:dyDescent="0.3">
      <c r="A12159">
        <v>59040039</v>
      </c>
      <c r="B12159" t="s">
        <v>691</v>
      </c>
      <c r="C12159" t="s">
        <v>8</v>
      </c>
      <c r="D12159" t="s">
        <v>2403</v>
      </c>
      <c r="E12159">
        <v>0</v>
      </c>
    </row>
    <row r="12160" spans="1:5" x14ac:dyDescent="0.3">
      <c r="A12160">
        <v>59040039</v>
      </c>
      <c r="B12160" t="s">
        <v>691</v>
      </c>
      <c r="C12160" t="s">
        <v>8</v>
      </c>
      <c r="D12160" t="s">
        <v>2404</v>
      </c>
      <c r="E12160">
        <v>0</v>
      </c>
    </row>
    <row r="12161" spans="1:5" x14ac:dyDescent="0.3">
      <c r="A12161">
        <v>59040039</v>
      </c>
      <c r="B12161" t="s">
        <v>691</v>
      </c>
      <c r="C12161" t="s">
        <v>8</v>
      </c>
      <c r="D12161" t="s">
        <v>2405</v>
      </c>
      <c r="E12161">
        <v>0</v>
      </c>
    </row>
    <row r="12162" spans="1:5" x14ac:dyDescent="0.3">
      <c r="A12162">
        <v>59040039</v>
      </c>
      <c r="B12162" t="s">
        <v>691</v>
      </c>
      <c r="C12162" t="s">
        <v>8</v>
      </c>
      <c r="D12162" t="s">
        <v>2406</v>
      </c>
      <c r="E12162">
        <v>0</v>
      </c>
    </row>
    <row r="12163" spans="1:5" x14ac:dyDescent="0.3">
      <c r="A12163">
        <v>59040039</v>
      </c>
      <c r="B12163" t="s">
        <v>691</v>
      </c>
      <c r="C12163" t="s">
        <v>8</v>
      </c>
      <c r="D12163" t="s">
        <v>2407</v>
      </c>
      <c r="E12163">
        <v>0</v>
      </c>
    </row>
    <row r="12164" spans="1:5" x14ac:dyDescent="0.3">
      <c r="A12164">
        <v>59040039</v>
      </c>
      <c r="B12164" t="s">
        <v>691</v>
      </c>
      <c r="C12164" t="s">
        <v>8</v>
      </c>
      <c r="D12164" t="s">
        <v>2408</v>
      </c>
      <c r="E12164">
        <v>0</v>
      </c>
    </row>
    <row r="12165" spans="1:5" x14ac:dyDescent="0.3">
      <c r="A12165">
        <v>59040039</v>
      </c>
      <c r="B12165" t="s">
        <v>691</v>
      </c>
      <c r="C12165" t="s">
        <v>8</v>
      </c>
      <c r="D12165" t="s">
        <v>2409</v>
      </c>
      <c r="E12165">
        <v>0</v>
      </c>
    </row>
    <row r="12166" spans="1:5" x14ac:dyDescent="0.3">
      <c r="A12166">
        <v>59040039</v>
      </c>
      <c r="B12166" t="s">
        <v>691</v>
      </c>
      <c r="C12166" t="s">
        <v>8</v>
      </c>
      <c r="D12166" t="s">
        <v>2410</v>
      </c>
      <c r="E12166">
        <v>0</v>
      </c>
    </row>
    <row r="12167" spans="1:5" x14ac:dyDescent="0.3">
      <c r="A12167">
        <v>59040039</v>
      </c>
      <c r="B12167" t="s">
        <v>691</v>
      </c>
      <c r="C12167" t="s">
        <v>8</v>
      </c>
      <c r="D12167" t="s">
        <v>2411</v>
      </c>
      <c r="E12167">
        <v>0</v>
      </c>
    </row>
    <row r="12168" spans="1:5" x14ac:dyDescent="0.3">
      <c r="A12168">
        <v>59040039</v>
      </c>
      <c r="B12168" t="s">
        <v>691</v>
      </c>
      <c r="C12168" t="s">
        <v>8</v>
      </c>
      <c r="D12168" t="s">
        <v>2412</v>
      </c>
      <c r="E12168">
        <v>-1</v>
      </c>
    </row>
    <row r="12169" spans="1:5" x14ac:dyDescent="0.3">
      <c r="A12169">
        <v>59040039</v>
      </c>
      <c r="B12169" t="s">
        <v>691</v>
      </c>
      <c r="C12169" t="s">
        <v>8</v>
      </c>
      <c r="D12169" t="s">
        <v>2413</v>
      </c>
      <c r="E12169">
        <v>0</v>
      </c>
    </row>
    <row r="12170" spans="1:5" x14ac:dyDescent="0.3">
      <c r="A12170">
        <v>43200004</v>
      </c>
      <c r="B12170" t="s">
        <v>693</v>
      </c>
      <c r="C12170" t="s">
        <v>44</v>
      </c>
      <c r="D12170" t="s">
        <v>2378</v>
      </c>
      <c r="E12170">
        <v>-2</v>
      </c>
    </row>
    <row r="12171" spans="1:5" x14ac:dyDescent="0.3">
      <c r="A12171">
        <v>43200004</v>
      </c>
      <c r="B12171" t="s">
        <v>693</v>
      </c>
      <c r="C12171" t="s">
        <v>44</v>
      </c>
      <c r="D12171" t="s">
        <v>2379</v>
      </c>
      <c r="E12171">
        <v>0</v>
      </c>
    </row>
    <row r="12172" spans="1:5" x14ac:dyDescent="0.3">
      <c r="A12172">
        <v>43200004</v>
      </c>
      <c r="B12172" t="s">
        <v>693</v>
      </c>
      <c r="C12172" t="s">
        <v>44</v>
      </c>
      <c r="D12172" t="s">
        <v>2380</v>
      </c>
      <c r="E12172">
        <v>-4</v>
      </c>
    </row>
    <row r="12173" spans="1:5" x14ac:dyDescent="0.3">
      <c r="A12173">
        <v>43200004</v>
      </c>
      <c r="B12173" t="s">
        <v>693</v>
      </c>
      <c r="C12173" t="s">
        <v>44</v>
      </c>
      <c r="D12173" t="s">
        <v>2381</v>
      </c>
      <c r="E12173">
        <v>0</v>
      </c>
    </row>
    <row r="12174" spans="1:5" x14ac:dyDescent="0.3">
      <c r="A12174">
        <v>43200004</v>
      </c>
      <c r="B12174" t="s">
        <v>693</v>
      </c>
      <c r="C12174" t="s">
        <v>44</v>
      </c>
      <c r="D12174" t="s">
        <v>2382</v>
      </c>
      <c r="E12174">
        <v>0</v>
      </c>
    </row>
    <row r="12175" spans="1:5" x14ac:dyDescent="0.3">
      <c r="A12175">
        <v>43200004</v>
      </c>
      <c r="B12175" t="s">
        <v>693</v>
      </c>
      <c r="C12175" t="s">
        <v>44</v>
      </c>
      <c r="D12175" t="s">
        <v>2383</v>
      </c>
      <c r="E12175">
        <v>0</v>
      </c>
    </row>
    <row r="12176" spans="1:5" x14ac:dyDescent="0.3">
      <c r="A12176">
        <v>43200004</v>
      </c>
      <c r="B12176" t="s">
        <v>693</v>
      </c>
      <c r="C12176" t="s">
        <v>44</v>
      </c>
      <c r="D12176" t="s">
        <v>2384</v>
      </c>
      <c r="E12176">
        <v>0</v>
      </c>
    </row>
    <row r="12177" spans="1:5" x14ac:dyDescent="0.3">
      <c r="A12177">
        <v>43200004</v>
      </c>
      <c r="B12177" t="s">
        <v>693</v>
      </c>
      <c r="C12177" t="s">
        <v>44</v>
      </c>
      <c r="D12177" t="s">
        <v>2385</v>
      </c>
      <c r="E12177">
        <v>0</v>
      </c>
    </row>
    <row r="12178" spans="1:5" x14ac:dyDescent="0.3">
      <c r="A12178">
        <v>43200004</v>
      </c>
      <c r="B12178" t="s">
        <v>693</v>
      </c>
      <c r="C12178" t="s">
        <v>44</v>
      </c>
      <c r="D12178" t="s">
        <v>2386</v>
      </c>
      <c r="E12178">
        <v>0</v>
      </c>
    </row>
    <row r="12179" spans="1:5" x14ac:dyDescent="0.3">
      <c r="A12179">
        <v>43200004</v>
      </c>
      <c r="B12179" t="s">
        <v>693</v>
      </c>
      <c r="C12179" t="s">
        <v>44</v>
      </c>
      <c r="D12179" t="s">
        <v>2387</v>
      </c>
      <c r="E12179">
        <v>0</v>
      </c>
    </row>
    <row r="12180" spans="1:5" x14ac:dyDescent="0.3">
      <c r="A12180">
        <v>43200004</v>
      </c>
      <c r="B12180" t="s">
        <v>693</v>
      </c>
      <c r="C12180" t="s">
        <v>44</v>
      </c>
      <c r="D12180" t="s">
        <v>2388</v>
      </c>
      <c r="E12180">
        <v>0</v>
      </c>
    </row>
    <row r="12181" spans="1:5" x14ac:dyDescent="0.3">
      <c r="A12181">
        <v>43200004</v>
      </c>
      <c r="B12181" t="s">
        <v>693</v>
      </c>
      <c r="C12181" t="s">
        <v>44</v>
      </c>
      <c r="D12181" t="s">
        <v>2389</v>
      </c>
      <c r="E12181">
        <v>0</v>
      </c>
    </row>
    <row r="12182" spans="1:5" x14ac:dyDescent="0.3">
      <c r="A12182">
        <v>43200004</v>
      </c>
      <c r="B12182" t="s">
        <v>693</v>
      </c>
      <c r="C12182" t="s">
        <v>44</v>
      </c>
      <c r="D12182" t="s">
        <v>2390</v>
      </c>
      <c r="E12182">
        <v>0</v>
      </c>
    </row>
    <row r="12183" spans="1:5" x14ac:dyDescent="0.3">
      <c r="A12183">
        <v>43200004</v>
      </c>
      <c r="B12183" t="s">
        <v>693</v>
      </c>
      <c r="C12183" t="s">
        <v>44</v>
      </c>
      <c r="D12183" t="s">
        <v>2391</v>
      </c>
      <c r="E12183">
        <v>0</v>
      </c>
    </row>
    <row r="12184" spans="1:5" x14ac:dyDescent="0.3">
      <c r="A12184">
        <v>43200004</v>
      </c>
      <c r="B12184" t="s">
        <v>693</v>
      </c>
      <c r="C12184" t="s">
        <v>44</v>
      </c>
      <c r="D12184" t="s">
        <v>2392</v>
      </c>
      <c r="E12184">
        <v>0</v>
      </c>
    </row>
    <row r="12185" spans="1:5" x14ac:dyDescent="0.3">
      <c r="A12185">
        <v>43200004</v>
      </c>
      <c r="B12185" t="s">
        <v>693</v>
      </c>
      <c r="C12185" t="s">
        <v>44</v>
      </c>
      <c r="D12185" t="s">
        <v>2393</v>
      </c>
      <c r="E12185">
        <v>0</v>
      </c>
    </row>
    <row r="12186" spans="1:5" x14ac:dyDescent="0.3">
      <c r="A12186">
        <v>43200004</v>
      </c>
      <c r="B12186" t="s">
        <v>693</v>
      </c>
      <c r="C12186" t="s">
        <v>44</v>
      </c>
      <c r="D12186" t="s">
        <v>2394</v>
      </c>
      <c r="E12186">
        <v>0</v>
      </c>
    </row>
    <row r="12187" spans="1:5" x14ac:dyDescent="0.3">
      <c r="A12187">
        <v>43200004</v>
      </c>
      <c r="B12187" t="s">
        <v>693</v>
      </c>
      <c r="C12187" t="s">
        <v>44</v>
      </c>
      <c r="D12187" t="s">
        <v>2395</v>
      </c>
      <c r="E12187">
        <v>0</v>
      </c>
    </row>
    <row r="12188" spans="1:5" x14ac:dyDescent="0.3">
      <c r="A12188">
        <v>43200004</v>
      </c>
      <c r="B12188" t="s">
        <v>693</v>
      </c>
      <c r="C12188" t="s">
        <v>44</v>
      </c>
      <c r="D12188" t="s">
        <v>2396</v>
      </c>
      <c r="E12188">
        <v>-1</v>
      </c>
    </row>
    <row r="12189" spans="1:5" x14ac:dyDescent="0.3">
      <c r="A12189">
        <v>43200004</v>
      </c>
      <c r="B12189" t="s">
        <v>693</v>
      </c>
      <c r="C12189" t="s">
        <v>44</v>
      </c>
      <c r="D12189" t="s">
        <v>2397</v>
      </c>
      <c r="E12189">
        <v>0</v>
      </c>
    </row>
    <row r="12190" spans="1:5" x14ac:dyDescent="0.3">
      <c r="A12190">
        <v>43200004</v>
      </c>
      <c r="B12190" t="s">
        <v>693</v>
      </c>
      <c r="C12190" t="s">
        <v>44</v>
      </c>
      <c r="D12190" t="s">
        <v>2398</v>
      </c>
      <c r="E12190">
        <v>0</v>
      </c>
    </row>
    <row r="12191" spans="1:5" x14ac:dyDescent="0.3">
      <c r="A12191">
        <v>43200004</v>
      </c>
      <c r="B12191" t="s">
        <v>693</v>
      </c>
      <c r="C12191" t="s">
        <v>44</v>
      </c>
      <c r="D12191" t="s">
        <v>2399</v>
      </c>
      <c r="E12191">
        <v>0</v>
      </c>
    </row>
    <row r="12192" spans="1:5" x14ac:dyDescent="0.3">
      <c r="A12192">
        <v>43200004</v>
      </c>
      <c r="B12192" t="s">
        <v>693</v>
      </c>
      <c r="C12192" t="s">
        <v>44</v>
      </c>
      <c r="D12192" t="s">
        <v>2400</v>
      </c>
      <c r="E12192">
        <v>0</v>
      </c>
    </row>
    <row r="12193" spans="1:5" x14ac:dyDescent="0.3">
      <c r="A12193">
        <v>43200004</v>
      </c>
      <c r="B12193" t="s">
        <v>693</v>
      </c>
      <c r="C12193" t="s">
        <v>44</v>
      </c>
      <c r="D12193" t="s">
        <v>2401</v>
      </c>
      <c r="E12193">
        <v>0</v>
      </c>
    </row>
    <row r="12194" spans="1:5" x14ac:dyDescent="0.3">
      <c r="A12194">
        <v>43200004</v>
      </c>
      <c r="B12194" t="s">
        <v>693</v>
      </c>
      <c r="C12194" t="s">
        <v>44</v>
      </c>
      <c r="D12194" t="s">
        <v>2402</v>
      </c>
      <c r="E12194">
        <v>0</v>
      </c>
    </row>
    <row r="12195" spans="1:5" x14ac:dyDescent="0.3">
      <c r="A12195">
        <v>43200004</v>
      </c>
      <c r="B12195" t="s">
        <v>693</v>
      </c>
      <c r="C12195" t="s">
        <v>44</v>
      </c>
      <c r="D12195" t="s">
        <v>2403</v>
      </c>
      <c r="E12195">
        <v>0</v>
      </c>
    </row>
    <row r="12196" spans="1:5" x14ac:dyDescent="0.3">
      <c r="A12196">
        <v>43200004</v>
      </c>
      <c r="B12196" t="s">
        <v>693</v>
      </c>
      <c r="C12196" t="s">
        <v>44</v>
      </c>
      <c r="D12196" t="s">
        <v>2404</v>
      </c>
      <c r="E12196">
        <v>0</v>
      </c>
    </row>
    <row r="12197" spans="1:5" x14ac:dyDescent="0.3">
      <c r="A12197">
        <v>43200004</v>
      </c>
      <c r="B12197" t="s">
        <v>693</v>
      </c>
      <c r="C12197" t="s">
        <v>44</v>
      </c>
      <c r="D12197" t="s">
        <v>2405</v>
      </c>
      <c r="E12197">
        <v>0</v>
      </c>
    </row>
    <row r="12198" spans="1:5" x14ac:dyDescent="0.3">
      <c r="A12198">
        <v>43200004</v>
      </c>
      <c r="B12198" t="s">
        <v>693</v>
      </c>
      <c r="C12198" t="s">
        <v>44</v>
      </c>
      <c r="D12198" t="s">
        <v>2406</v>
      </c>
      <c r="E12198">
        <v>0</v>
      </c>
    </row>
    <row r="12199" spans="1:5" x14ac:dyDescent="0.3">
      <c r="A12199">
        <v>43200004</v>
      </c>
      <c r="B12199" t="s">
        <v>693</v>
      </c>
      <c r="C12199" t="s">
        <v>44</v>
      </c>
      <c r="D12199" t="s">
        <v>2407</v>
      </c>
      <c r="E12199">
        <v>0</v>
      </c>
    </row>
    <row r="12200" spans="1:5" x14ac:dyDescent="0.3">
      <c r="A12200">
        <v>43200004</v>
      </c>
      <c r="B12200" t="s">
        <v>693</v>
      </c>
      <c r="C12200" t="s">
        <v>44</v>
      </c>
      <c r="D12200" t="s">
        <v>2408</v>
      </c>
      <c r="E12200">
        <v>0</v>
      </c>
    </row>
    <row r="12201" spans="1:5" x14ac:dyDescent="0.3">
      <c r="A12201">
        <v>43200004</v>
      </c>
      <c r="B12201" t="s">
        <v>693</v>
      </c>
      <c r="C12201" t="s">
        <v>44</v>
      </c>
      <c r="D12201" t="s">
        <v>2409</v>
      </c>
      <c r="E12201">
        <v>-2</v>
      </c>
    </row>
    <row r="12202" spans="1:5" x14ac:dyDescent="0.3">
      <c r="A12202">
        <v>43200004</v>
      </c>
      <c r="B12202" t="s">
        <v>693</v>
      </c>
      <c r="C12202" t="s">
        <v>44</v>
      </c>
      <c r="D12202" t="s">
        <v>2410</v>
      </c>
      <c r="E12202">
        <v>0</v>
      </c>
    </row>
    <row r="12203" spans="1:5" x14ac:dyDescent="0.3">
      <c r="A12203">
        <v>43200004</v>
      </c>
      <c r="B12203" t="s">
        <v>693</v>
      </c>
      <c r="C12203" t="s">
        <v>44</v>
      </c>
      <c r="D12203" t="s">
        <v>2411</v>
      </c>
      <c r="E12203">
        <v>-2</v>
      </c>
    </row>
    <row r="12204" spans="1:5" x14ac:dyDescent="0.3">
      <c r="A12204">
        <v>43200004</v>
      </c>
      <c r="B12204" t="s">
        <v>693</v>
      </c>
      <c r="C12204" t="s">
        <v>44</v>
      </c>
      <c r="D12204" t="s">
        <v>2412</v>
      </c>
      <c r="E12204">
        <v>0</v>
      </c>
    </row>
    <row r="12205" spans="1:5" x14ac:dyDescent="0.3">
      <c r="A12205">
        <v>43200004</v>
      </c>
      <c r="B12205" t="s">
        <v>693</v>
      </c>
      <c r="C12205" t="s">
        <v>44</v>
      </c>
      <c r="D12205" t="s">
        <v>2413</v>
      </c>
      <c r="E12205">
        <v>-2</v>
      </c>
    </row>
    <row r="12206" spans="1:5" x14ac:dyDescent="0.3">
      <c r="A12206">
        <v>45800194</v>
      </c>
      <c r="B12206" t="s">
        <v>695</v>
      </c>
      <c r="C12206" t="s">
        <v>8</v>
      </c>
      <c r="D12206" t="s">
        <v>2378</v>
      </c>
      <c r="E12206">
        <v>0</v>
      </c>
    </row>
    <row r="12207" spans="1:5" x14ac:dyDescent="0.3">
      <c r="A12207">
        <v>45800194</v>
      </c>
      <c r="B12207" t="s">
        <v>695</v>
      </c>
      <c r="C12207" t="s">
        <v>8</v>
      </c>
      <c r="D12207" t="s">
        <v>2379</v>
      </c>
      <c r="E12207">
        <v>0</v>
      </c>
    </row>
    <row r="12208" spans="1:5" x14ac:dyDescent="0.3">
      <c r="A12208">
        <v>45800194</v>
      </c>
      <c r="B12208" t="s">
        <v>695</v>
      </c>
      <c r="C12208" t="s">
        <v>8</v>
      </c>
      <c r="D12208" t="s">
        <v>2380</v>
      </c>
      <c r="E12208">
        <v>0</v>
      </c>
    </row>
    <row r="12209" spans="1:5" x14ac:dyDescent="0.3">
      <c r="A12209">
        <v>45800194</v>
      </c>
      <c r="B12209" t="s">
        <v>695</v>
      </c>
      <c r="C12209" t="s">
        <v>8</v>
      </c>
      <c r="D12209" t="s">
        <v>2381</v>
      </c>
      <c r="E12209">
        <v>0</v>
      </c>
    </row>
    <row r="12210" spans="1:5" x14ac:dyDescent="0.3">
      <c r="A12210">
        <v>45800194</v>
      </c>
      <c r="B12210" t="s">
        <v>695</v>
      </c>
      <c r="C12210" t="s">
        <v>8</v>
      </c>
      <c r="D12210" t="s">
        <v>2382</v>
      </c>
      <c r="E12210">
        <v>0</v>
      </c>
    </row>
    <row r="12211" spans="1:5" x14ac:dyDescent="0.3">
      <c r="A12211">
        <v>45800194</v>
      </c>
      <c r="B12211" t="s">
        <v>695</v>
      </c>
      <c r="C12211" t="s">
        <v>8</v>
      </c>
      <c r="D12211" t="s">
        <v>2383</v>
      </c>
      <c r="E12211">
        <v>0</v>
      </c>
    </row>
    <row r="12212" spans="1:5" x14ac:dyDescent="0.3">
      <c r="A12212">
        <v>45800194</v>
      </c>
      <c r="B12212" t="s">
        <v>695</v>
      </c>
      <c r="C12212" t="s">
        <v>8</v>
      </c>
      <c r="D12212" t="s">
        <v>2384</v>
      </c>
      <c r="E12212">
        <v>0</v>
      </c>
    </row>
    <row r="12213" spans="1:5" x14ac:dyDescent="0.3">
      <c r="A12213">
        <v>45800194</v>
      </c>
      <c r="B12213" t="s">
        <v>695</v>
      </c>
      <c r="C12213" t="s">
        <v>8</v>
      </c>
      <c r="D12213" t="s">
        <v>2385</v>
      </c>
      <c r="E12213">
        <v>0</v>
      </c>
    </row>
    <row r="12214" spans="1:5" x14ac:dyDescent="0.3">
      <c r="A12214">
        <v>45800194</v>
      </c>
      <c r="B12214" t="s">
        <v>695</v>
      </c>
      <c r="C12214" t="s">
        <v>8</v>
      </c>
      <c r="D12214" t="s">
        <v>2386</v>
      </c>
      <c r="E12214">
        <v>0</v>
      </c>
    </row>
    <row r="12215" spans="1:5" x14ac:dyDescent="0.3">
      <c r="A12215">
        <v>45800194</v>
      </c>
      <c r="B12215" t="s">
        <v>695</v>
      </c>
      <c r="C12215" t="s">
        <v>8</v>
      </c>
      <c r="D12215" t="s">
        <v>2387</v>
      </c>
      <c r="E12215">
        <v>0</v>
      </c>
    </row>
    <row r="12216" spans="1:5" x14ac:dyDescent="0.3">
      <c r="A12216">
        <v>45800194</v>
      </c>
      <c r="B12216" t="s">
        <v>695</v>
      </c>
      <c r="C12216" t="s">
        <v>8</v>
      </c>
      <c r="D12216" t="s">
        <v>2388</v>
      </c>
      <c r="E12216">
        <v>0</v>
      </c>
    </row>
    <row r="12217" spans="1:5" x14ac:dyDescent="0.3">
      <c r="A12217">
        <v>45800194</v>
      </c>
      <c r="B12217" t="s">
        <v>695</v>
      </c>
      <c r="C12217" t="s">
        <v>8</v>
      </c>
      <c r="D12217" t="s">
        <v>2389</v>
      </c>
      <c r="E12217">
        <v>0</v>
      </c>
    </row>
    <row r="12218" spans="1:5" x14ac:dyDescent="0.3">
      <c r="A12218">
        <v>45800194</v>
      </c>
      <c r="B12218" t="s">
        <v>695</v>
      </c>
      <c r="C12218" t="s">
        <v>8</v>
      </c>
      <c r="D12218" t="s">
        <v>2390</v>
      </c>
      <c r="E12218">
        <v>0</v>
      </c>
    </row>
    <row r="12219" spans="1:5" x14ac:dyDescent="0.3">
      <c r="A12219">
        <v>45800194</v>
      </c>
      <c r="B12219" t="s">
        <v>695</v>
      </c>
      <c r="C12219" t="s">
        <v>8</v>
      </c>
      <c r="D12219" t="s">
        <v>2391</v>
      </c>
      <c r="E12219">
        <v>0</v>
      </c>
    </row>
    <row r="12220" spans="1:5" x14ac:dyDescent="0.3">
      <c r="A12220">
        <v>45800194</v>
      </c>
      <c r="B12220" t="s">
        <v>695</v>
      </c>
      <c r="C12220" t="s">
        <v>8</v>
      </c>
      <c r="D12220" t="s">
        <v>2392</v>
      </c>
      <c r="E12220">
        <v>0</v>
      </c>
    </row>
    <row r="12221" spans="1:5" x14ac:dyDescent="0.3">
      <c r="A12221">
        <v>45800194</v>
      </c>
      <c r="B12221" t="s">
        <v>695</v>
      </c>
      <c r="C12221" t="s">
        <v>8</v>
      </c>
      <c r="D12221" t="s">
        <v>2393</v>
      </c>
      <c r="E12221">
        <v>0</v>
      </c>
    </row>
    <row r="12222" spans="1:5" x14ac:dyDescent="0.3">
      <c r="A12222">
        <v>45800194</v>
      </c>
      <c r="B12222" t="s">
        <v>695</v>
      </c>
      <c r="C12222" t="s">
        <v>8</v>
      </c>
      <c r="D12222" t="s">
        <v>2394</v>
      </c>
      <c r="E12222">
        <v>0</v>
      </c>
    </row>
    <row r="12223" spans="1:5" x14ac:dyDescent="0.3">
      <c r="A12223">
        <v>45800194</v>
      </c>
      <c r="B12223" t="s">
        <v>695</v>
      </c>
      <c r="C12223" t="s">
        <v>8</v>
      </c>
      <c r="D12223" t="s">
        <v>2395</v>
      </c>
      <c r="E12223">
        <v>0</v>
      </c>
    </row>
    <row r="12224" spans="1:5" x14ac:dyDescent="0.3">
      <c r="A12224">
        <v>45800194</v>
      </c>
      <c r="B12224" t="s">
        <v>695</v>
      </c>
      <c r="C12224" t="s">
        <v>8</v>
      </c>
      <c r="D12224" t="s">
        <v>2396</v>
      </c>
      <c r="E12224">
        <v>0</v>
      </c>
    </row>
    <row r="12225" spans="1:5" x14ac:dyDescent="0.3">
      <c r="A12225">
        <v>45800194</v>
      </c>
      <c r="B12225" t="s">
        <v>695</v>
      </c>
      <c r="C12225" t="s">
        <v>8</v>
      </c>
      <c r="D12225" t="s">
        <v>2397</v>
      </c>
      <c r="E12225">
        <v>0</v>
      </c>
    </row>
    <row r="12226" spans="1:5" x14ac:dyDescent="0.3">
      <c r="A12226">
        <v>45800194</v>
      </c>
      <c r="B12226" t="s">
        <v>695</v>
      </c>
      <c r="C12226" t="s">
        <v>8</v>
      </c>
      <c r="D12226" t="s">
        <v>2398</v>
      </c>
      <c r="E12226">
        <v>0</v>
      </c>
    </row>
    <row r="12227" spans="1:5" x14ac:dyDescent="0.3">
      <c r="A12227">
        <v>45800194</v>
      </c>
      <c r="B12227" t="s">
        <v>695</v>
      </c>
      <c r="C12227" t="s">
        <v>8</v>
      </c>
      <c r="D12227" t="s">
        <v>2399</v>
      </c>
      <c r="E12227">
        <v>0</v>
      </c>
    </row>
    <row r="12228" spans="1:5" x14ac:dyDescent="0.3">
      <c r="A12228">
        <v>45800194</v>
      </c>
      <c r="B12228" t="s">
        <v>695</v>
      </c>
      <c r="C12228" t="s">
        <v>8</v>
      </c>
      <c r="D12228" t="s">
        <v>2400</v>
      </c>
      <c r="E12228">
        <v>0</v>
      </c>
    </row>
    <row r="12229" spans="1:5" x14ac:dyDescent="0.3">
      <c r="A12229">
        <v>45800194</v>
      </c>
      <c r="B12229" t="s">
        <v>695</v>
      </c>
      <c r="C12229" t="s">
        <v>8</v>
      </c>
      <c r="D12229" t="s">
        <v>2401</v>
      </c>
      <c r="E12229">
        <v>0</v>
      </c>
    </row>
    <row r="12230" spans="1:5" x14ac:dyDescent="0.3">
      <c r="A12230">
        <v>45800194</v>
      </c>
      <c r="B12230" t="s">
        <v>695</v>
      </c>
      <c r="C12230" t="s">
        <v>8</v>
      </c>
      <c r="D12230" t="s">
        <v>2402</v>
      </c>
      <c r="E12230">
        <v>0</v>
      </c>
    </row>
    <row r="12231" spans="1:5" x14ac:dyDescent="0.3">
      <c r="A12231">
        <v>45800194</v>
      </c>
      <c r="B12231" t="s">
        <v>695</v>
      </c>
      <c r="C12231" t="s">
        <v>8</v>
      </c>
      <c r="D12231" t="s">
        <v>2403</v>
      </c>
      <c r="E12231">
        <v>0</v>
      </c>
    </row>
    <row r="12232" spans="1:5" x14ac:dyDescent="0.3">
      <c r="A12232">
        <v>45800194</v>
      </c>
      <c r="B12232" t="s">
        <v>695</v>
      </c>
      <c r="C12232" t="s">
        <v>8</v>
      </c>
      <c r="D12232" t="s">
        <v>2404</v>
      </c>
      <c r="E12232">
        <v>0</v>
      </c>
    </row>
    <row r="12233" spans="1:5" x14ac:dyDescent="0.3">
      <c r="A12233">
        <v>45800194</v>
      </c>
      <c r="B12233" t="s">
        <v>695</v>
      </c>
      <c r="C12233" t="s">
        <v>8</v>
      </c>
      <c r="D12233" t="s">
        <v>2405</v>
      </c>
      <c r="E12233">
        <v>0</v>
      </c>
    </row>
    <row r="12234" spans="1:5" x14ac:dyDescent="0.3">
      <c r="A12234">
        <v>45800194</v>
      </c>
      <c r="B12234" t="s">
        <v>695</v>
      </c>
      <c r="C12234" t="s">
        <v>8</v>
      </c>
      <c r="D12234" t="s">
        <v>2406</v>
      </c>
      <c r="E12234">
        <v>-1</v>
      </c>
    </row>
    <row r="12235" spans="1:5" x14ac:dyDescent="0.3">
      <c r="A12235">
        <v>45800194</v>
      </c>
      <c r="B12235" t="s">
        <v>695</v>
      </c>
      <c r="C12235" t="s">
        <v>8</v>
      </c>
      <c r="D12235" t="s">
        <v>2407</v>
      </c>
      <c r="E12235">
        <v>0</v>
      </c>
    </row>
    <row r="12236" spans="1:5" x14ac:dyDescent="0.3">
      <c r="A12236">
        <v>45800194</v>
      </c>
      <c r="B12236" t="s">
        <v>695</v>
      </c>
      <c r="C12236" t="s">
        <v>8</v>
      </c>
      <c r="D12236" t="s">
        <v>2408</v>
      </c>
      <c r="E12236">
        <v>0</v>
      </c>
    </row>
    <row r="12237" spans="1:5" x14ac:dyDescent="0.3">
      <c r="A12237">
        <v>45800194</v>
      </c>
      <c r="B12237" t="s">
        <v>695</v>
      </c>
      <c r="C12237" t="s">
        <v>8</v>
      </c>
      <c r="D12237" t="s">
        <v>2409</v>
      </c>
      <c r="E12237">
        <v>0</v>
      </c>
    </row>
    <row r="12238" spans="1:5" x14ac:dyDescent="0.3">
      <c r="A12238">
        <v>45800194</v>
      </c>
      <c r="B12238" t="s">
        <v>695</v>
      </c>
      <c r="C12238" t="s">
        <v>8</v>
      </c>
      <c r="D12238" t="s">
        <v>2410</v>
      </c>
      <c r="E12238">
        <v>0</v>
      </c>
    </row>
    <row r="12239" spans="1:5" x14ac:dyDescent="0.3">
      <c r="A12239">
        <v>45800194</v>
      </c>
      <c r="B12239" t="s">
        <v>695</v>
      </c>
      <c r="C12239" t="s">
        <v>8</v>
      </c>
      <c r="D12239" t="s">
        <v>2411</v>
      </c>
      <c r="E12239">
        <v>0</v>
      </c>
    </row>
    <row r="12240" spans="1:5" x14ac:dyDescent="0.3">
      <c r="A12240">
        <v>45800194</v>
      </c>
      <c r="B12240" t="s">
        <v>695</v>
      </c>
      <c r="C12240" t="s">
        <v>8</v>
      </c>
      <c r="D12240" t="s">
        <v>2412</v>
      </c>
      <c r="E12240">
        <v>0</v>
      </c>
    </row>
    <row r="12241" spans="1:5" x14ac:dyDescent="0.3">
      <c r="A12241">
        <v>45800194</v>
      </c>
      <c r="B12241" t="s">
        <v>695</v>
      </c>
      <c r="C12241" t="s">
        <v>8</v>
      </c>
      <c r="D12241" t="s">
        <v>2413</v>
      </c>
      <c r="E12241">
        <v>0</v>
      </c>
    </row>
    <row r="12242" spans="1:5" x14ac:dyDescent="0.3">
      <c r="A12242">
        <v>71240018</v>
      </c>
      <c r="B12242" t="s">
        <v>697</v>
      </c>
      <c r="C12242" t="s">
        <v>8</v>
      </c>
      <c r="D12242" t="s">
        <v>2378</v>
      </c>
      <c r="E12242">
        <v>0</v>
      </c>
    </row>
    <row r="12243" spans="1:5" x14ac:dyDescent="0.3">
      <c r="A12243">
        <v>71240018</v>
      </c>
      <c r="B12243" t="s">
        <v>697</v>
      </c>
      <c r="C12243" t="s">
        <v>8</v>
      </c>
      <c r="D12243" t="s">
        <v>2379</v>
      </c>
      <c r="E12243">
        <v>0</v>
      </c>
    </row>
    <row r="12244" spans="1:5" x14ac:dyDescent="0.3">
      <c r="A12244">
        <v>71240018</v>
      </c>
      <c r="B12244" t="s">
        <v>697</v>
      </c>
      <c r="C12244" t="s">
        <v>8</v>
      </c>
      <c r="D12244" t="s">
        <v>2380</v>
      </c>
      <c r="E12244">
        <v>0</v>
      </c>
    </row>
    <row r="12245" spans="1:5" x14ac:dyDescent="0.3">
      <c r="A12245">
        <v>71240018</v>
      </c>
      <c r="B12245" t="s">
        <v>697</v>
      </c>
      <c r="C12245" t="s">
        <v>8</v>
      </c>
      <c r="D12245" t="s">
        <v>2381</v>
      </c>
      <c r="E12245">
        <v>0</v>
      </c>
    </row>
    <row r="12246" spans="1:5" x14ac:dyDescent="0.3">
      <c r="A12246">
        <v>71240018</v>
      </c>
      <c r="B12246" t="s">
        <v>697</v>
      </c>
      <c r="C12246" t="s">
        <v>8</v>
      </c>
      <c r="D12246" t="s">
        <v>2382</v>
      </c>
      <c r="E12246">
        <v>-1</v>
      </c>
    </row>
    <row r="12247" spans="1:5" x14ac:dyDescent="0.3">
      <c r="A12247">
        <v>71240018</v>
      </c>
      <c r="B12247" t="s">
        <v>697</v>
      </c>
      <c r="C12247" t="s">
        <v>8</v>
      </c>
      <c r="D12247" t="s">
        <v>2383</v>
      </c>
      <c r="E12247">
        <v>0</v>
      </c>
    </row>
    <row r="12248" spans="1:5" x14ac:dyDescent="0.3">
      <c r="A12248">
        <v>71240018</v>
      </c>
      <c r="B12248" t="s">
        <v>697</v>
      </c>
      <c r="C12248" t="s">
        <v>8</v>
      </c>
      <c r="D12248" t="s">
        <v>2384</v>
      </c>
      <c r="E12248">
        <v>0</v>
      </c>
    </row>
    <row r="12249" spans="1:5" x14ac:dyDescent="0.3">
      <c r="A12249">
        <v>71240018</v>
      </c>
      <c r="B12249" t="s">
        <v>697</v>
      </c>
      <c r="C12249" t="s">
        <v>8</v>
      </c>
      <c r="D12249" t="s">
        <v>2385</v>
      </c>
      <c r="E12249">
        <v>0</v>
      </c>
    </row>
    <row r="12250" spans="1:5" x14ac:dyDescent="0.3">
      <c r="A12250">
        <v>71240018</v>
      </c>
      <c r="B12250" t="s">
        <v>697</v>
      </c>
      <c r="C12250" t="s">
        <v>8</v>
      </c>
      <c r="D12250" t="s">
        <v>2386</v>
      </c>
      <c r="E12250">
        <v>0</v>
      </c>
    </row>
    <row r="12251" spans="1:5" x14ac:dyDescent="0.3">
      <c r="A12251">
        <v>71240018</v>
      </c>
      <c r="B12251" t="s">
        <v>697</v>
      </c>
      <c r="C12251" t="s">
        <v>8</v>
      </c>
      <c r="D12251" t="s">
        <v>2387</v>
      </c>
      <c r="E12251">
        <v>0</v>
      </c>
    </row>
    <row r="12252" spans="1:5" x14ac:dyDescent="0.3">
      <c r="A12252">
        <v>71240018</v>
      </c>
      <c r="B12252" t="s">
        <v>697</v>
      </c>
      <c r="C12252" t="s">
        <v>8</v>
      </c>
      <c r="D12252" t="s">
        <v>2388</v>
      </c>
      <c r="E12252">
        <v>0</v>
      </c>
    </row>
    <row r="12253" spans="1:5" x14ac:dyDescent="0.3">
      <c r="A12253">
        <v>71240018</v>
      </c>
      <c r="B12253" t="s">
        <v>697</v>
      </c>
      <c r="C12253" t="s">
        <v>8</v>
      </c>
      <c r="D12253" t="s">
        <v>2389</v>
      </c>
      <c r="E12253">
        <v>0</v>
      </c>
    </row>
    <row r="12254" spans="1:5" x14ac:dyDescent="0.3">
      <c r="A12254">
        <v>71240018</v>
      </c>
      <c r="B12254" t="s">
        <v>697</v>
      </c>
      <c r="C12254" t="s">
        <v>8</v>
      </c>
      <c r="D12254" t="s">
        <v>2390</v>
      </c>
      <c r="E12254">
        <v>0</v>
      </c>
    </row>
    <row r="12255" spans="1:5" x14ac:dyDescent="0.3">
      <c r="A12255">
        <v>71240018</v>
      </c>
      <c r="B12255" t="s">
        <v>697</v>
      </c>
      <c r="C12255" t="s">
        <v>8</v>
      </c>
      <c r="D12255" t="s">
        <v>2391</v>
      </c>
      <c r="E12255">
        <v>0</v>
      </c>
    </row>
    <row r="12256" spans="1:5" x14ac:dyDescent="0.3">
      <c r="A12256">
        <v>71240018</v>
      </c>
      <c r="B12256" t="s">
        <v>697</v>
      </c>
      <c r="C12256" t="s">
        <v>8</v>
      </c>
      <c r="D12256" t="s">
        <v>2392</v>
      </c>
      <c r="E12256">
        <v>0</v>
      </c>
    </row>
    <row r="12257" spans="1:5" x14ac:dyDescent="0.3">
      <c r="A12257">
        <v>71240018</v>
      </c>
      <c r="B12257" t="s">
        <v>697</v>
      </c>
      <c r="C12257" t="s">
        <v>8</v>
      </c>
      <c r="D12257" t="s">
        <v>2393</v>
      </c>
      <c r="E12257">
        <v>0</v>
      </c>
    </row>
    <row r="12258" spans="1:5" x14ac:dyDescent="0.3">
      <c r="A12258">
        <v>71240018</v>
      </c>
      <c r="B12258" t="s">
        <v>697</v>
      </c>
      <c r="C12258" t="s">
        <v>8</v>
      </c>
      <c r="D12258" t="s">
        <v>2394</v>
      </c>
      <c r="E12258">
        <v>0</v>
      </c>
    </row>
    <row r="12259" spans="1:5" x14ac:dyDescent="0.3">
      <c r="A12259">
        <v>71240018</v>
      </c>
      <c r="B12259" t="s">
        <v>697</v>
      </c>
      <c r="C12259" t="s">
        <v>8</v>
      </c>
      <c r="D12259" t="s">
        <v>2395</v>
      </c>
      <c r="E12259">
        <v>0</v>
      </c>
    </row>
    <row r="12260" spans="1:5" x14ac:dyDescent="0.3">
      <c r="A12260">
        <v>71240018</v>
      </c>
      <c r="B12260" t="s">
        <v>697</v>
      </c>
      <c r="C12260" t="s">
        <v>8</v>
      </c>
      <c r="D12260" t="s">
        <v>2396</v>
      </c>
      <c r="E12260">
        <v>0</v>
      </c>
    </row>
    <row r="12261" spans="1:5" x14ac:dyDescent="0.3">
      <c r="A12261">
        <v>71240018</v>
      </c>
      <c r="B12261" t="s">
        <v>697</v>
      </c>
      <c r="C12261" t="s">
        <v>8</v>
      </c>
      <c r="D12261" t="s">
        <v>2397</v>
      </c>
      <c r="E12261">
        <v>0</v>
      </c>
    </row>
    <row r="12262" spans="1:5" x14ac:dyDescent="0.3">
      <c r="A12262">
        <v>71240018</v>
      </c>
      <c r="B12262" t="s">
        <v>697</v>
      </c>
      <c r="C12262" t="s">
        <v>8</v>
      </c>
      <c r="D12262" t="s">
        <v>2398</v>
      </c>
      <c r="E12262">
        <v>0</v>
      </c>
    </row>
    <row r="12263" spans="1:5" x14ac:dyDescent="0.3">
      <c r="A12263">
        <v>71240018</v>
      </c>
      <c r="B12263" t="s">
        <v>697</v>
      </c>
      <c r="C12263" t="s">
        <v>8</v>
      </c>
      <c r="D12263" t="s">
        <v>2399</v>
      </c>
      <c r="E12263">
        <v>0</v>
      </c>
    </row>
    <row r="12264" spans="1:5" x14ac:dyDescent="0.3">
      <c r="A12264">
        <v>71240018</v>
      </c>
      <c r="B12264" t="s">
        <v>697</v>
      </c>
      <c r="C12264" t="s">
        <v>8</v>
      </c>
      <c r="D12264" t="s">
        <v>2400</v>
      </c>
      <c r="E12264">
        <v>0</v>
      </c>
    </row>
    <row r="12265" spans="1:5" x14ac:dyDescent="0.3">
      <c r="A12265">
        <v>71240018</v>
      </c>
      <c r="B12265" t="s">
        <v>697</v>
      </c>
      <c r="C12265" t="s">
        <v>8</v>
      </c>
      <c r="D12265" t="s">
        <v>2401</v>
      </c>
      <c r="E12265">
        <v>0</v>
      </c>
    </row>
    <row r="12266" spans="1:5" x14ac:dyDescent="0.3">
      <c r="A12266">
        <v>71240018</v>
      </c>
      <c r="B12266" t="s">
        <v>697</v>
      </c>
      <c r="C12266" t="s">
        <v>8</v>
      </c>
      <c r="D12266" t="s">
        <v>2402</v>
      </c>
      <c r="E12266">
        <v>0</v>
      </c>
    </row>
    <row r="12267" spans="1:5" x14ac:dyDescent="0.3">
      <c r="A12267">
        <v>71240018</v>
      </c>
      <c r="B12267" t="s">
        <v>697</v>
      </c>
      <c r="C12267" t="s">
        <v>8</v>
      </c>
      <c r="D12267" t="s">
        <v>2403</v>
      </c>
      <c r="E12267">
        <v>0</v>
      </c>
    </row>
    <row r="12268" spans="1:5" x14ac:dyDescent="0.3">
      <c r="A12268">
        <v>71240018</v>
      </c>
      <c r="B12268" t="s">
        <v>697</v>
      </c>
      <c r="C12268" t="s">
        <v>8</v>
      </c>
      <c r="D12268" t="s">
        <v>2404</v>
      </c>
      <c r="E12268">
        <v>0</v>
      </c>
    </row>
    <row r="12269" spans="1:5" x14ac:dyDescent="0.3">
      <c r="A12269">
        <v>71240018</v>
      </c>
      <c r="B12269" t="s">
        <v>697</v>
      </c>
      <c r="C12269" t="s">
        <v>8</v>
      </c>
      <c r="D12269" t="s">
        <v>2405</v>
      </c>
      <c r="E12269">
        <v>-2</v>
      </c>
    </row>
    <row r="12270" spans="1:5" x14ac:dyDescent="0.3">
      <c r="A12270">
        <v>71240018</v>
      </c>
      <c r="B12270" t="s">
        <v>697</v>
      </c>
      <c r="C12270" t="s">
        <v>8</v>
      </c>
      <c r="D12270" t="s">
        <v>2406</v>
      </c>
      <c r="E12270">
        <v>0</v>
      </c>
    </row>
    <row r="12271" spans="1:5" x14ac:dyDescent="0.3">
      <c r="A12271">
        <v>71240018</v>
      </c>
      <c r="B12271" t="s">
        <v>697</v>
      </c>
      <c r="C12271" t="s">
        <v>8</v>
      </c>
      <c r="D12271" t="s">
        <v>2407</v>
      </c>
      <c r="E12271">
        <v>0</v>
      </c>
    </row>
    <row r="12272" spans="1:5" x14ac:dyDescent="0.3">
      <c r="A12272">
        <v>71240018</v>
      </c>
      <c r="B12272" t="s">
        <v>697</v>
      </c>
      <c r="C12272" t="s">
        <v>8</v>
      </c>
      <c r="D12272" t="s">
        <v>2408</v>
      </c>
      <c r="E12272">
        <v>0</v>
      </c>
    </row>
    <row r="12273" spans="1:5" x14ac:dyDescent="0.3">
      <c r="A12273">
        <v>71240018</v>
      </c>
      <c r="B12273" t="s">
        <v>697</v>
      </c>
      <c r="C12273" t="s">
        <v>8</v>
      </c>
      <c r="D12273" t="s">
        <v>2409</v>
      </c>
      <c r="E12273">
        <v>0</v>
      </c>
    </row>
    <row r="12274" spans="1:5" x14ac:dyDescent="0.3">
      <c r="A12274">
        <v>71240018</v>
      </c>
      <c r="B12274" t="s">
        <v>697</v>
      </c>
      <c r="C12274" t="s">
        <v>8</v>
      </c>
      <c r="D12274" t="s">
        <v>2410</v>
      </c>
      <c r="E12274">
        <v>0</v>
      </c>
    </row>
    <row r="12275" spans="1:5" x14ac:dyDescent="0.3">
      <c r="A12275">
        <v>71240018</v>
      </c>
      <c r="B12275" t="s">
        <v>697</v>
      </c>
      <c r="C12275" t="s">
        <v>8</v>
      </c>
      <c r="D12275" t="s">
        <v>2411</v>
      </c>
      <c r="E12275">
        <v>0</v>
      </c>
    </row>
    <row r="12276" spans="1:5" x14ac:dyDescent="0.3">
      <c r="A12276">
        <v>71240018</v>
      </c>
      <c r="B12276" t="s">
        <v>697</v>
      </c>
      <c r="C12276" t="s">
        <v>8</v>
      </c>
      <c r="D12276" t="s">
        <v>2412</v>
      </c>
      <c r="E12276">
        <v>0</v>
      </c>
    </row>
    <row r="12277" spans="1:5" x14ac:dyDescent="0.3">
      <c r="A12277">
        <v>71240018</v>
      </c>
      <c r="B12277" t="s">
        <v>697</v>
      </c>
      <c r="C12277" t="s">
        <v>8</v>
      </c>
      <c r="D12277" t="s">
        <v>2413</v>
      </c>
      <c r="E12277">
        <v>0</v>
      </c>
    </row>
    <row r="12278" spans="1:5" x14ac:dyDescent="0.3">
      <c r="A12278">
        <v>45800082</v>
      </c>
      <c r="B12278" t="s">
        <v>699</v>
      </c>
      <c r="C12278" t="s">
        <v>130</v>
      </c>
      <c r="D12278" t="s">
        <v>2378</v>
      </c>
      <c r="E12278">
        <v>0</v>
      </c>
    </row>
    <row r="12279" spans="1:5" x14ac:dyDescent="0.3">
      <c r="A12279">
        <v>45800082</v>
      </c>
      <c r="B12279" t="s">
        <v>699</v>
      </c>
      <c r="C12279" t="s">
        <v>130</v>
      </c>
      <c r="D12279" t="s">
        <v>2379</v>
      </c>
      <c r="E12279">
        <v>0</v>
      </c>
    </row>
    <row r="12280" spans="1:5" x14ac:dyDescent="0.3">
      <c r="A12280">
        <v>45800082</v>
      </c>
      <c r="B12280" t="s">
        <v>699</v>
      </c>
      <c r="C12280" t="s">
        <v>130</v>
      </c>
      <c r="D12280" t="s">
        <v>2380</v>
      </c>
      <c r="E12280">
        <v>0</v>
      </c>
    </row>
    <row r="12281" spans="1:5" x14ac:dyDescent="0.3">
      <c r="A12281">
        <v>45800082</v>
      </c>
      <c r="B12281" t="s">
        <v>699</v>
      </c>
      <c r="C12281" t="s">
        <v>130</v>
      </c>
      <c r="D12281" t="s">
        <v>2381</v>
      </c>
      <c r="E12281">
        <v>0</v>
      </c>
    </row>
    <row r="12282" spans="1:5" x14ac:dyDescent="0.3">
      <c r="A12282">
        <v>45800082</v>
      </c>
      <c r="B12282" t="s">
        <v>699</v>
      </c>
      <c r="C12282" t="s">
        <v>130</v>
      </c>
      <c r="D12282" t="s">
        <v>2382</v>
      </c>
      <c r="E12282">
        <v>0</v>
      </c>
    </row>
    <row r="12283" spans="1:5" x14ac:dyDescent="0.3">
      <c r="A12283">
        <v>45800082</v>
      </c>
      <c r="B12283" t="s">
        <v>699</v>
      </c>
      <c r="C12283" t="s">
        <v>130</v>
      </c>
      <c r="D12283" t="s">
        <v>2383</v>
      </c>
      <c r="E12283">
        <v>0</v>
      </c>
    </row>
    <row r="12284" spans="1:5" x14ac:dyDescent="0.3">
      <c r="A12284">
        <v>45800082</v>
      </c>
      <c r="B12284" t="s">
        <v>699</v>
      </c>
      <c r="C12284" t="s">
        <v>130</v>
      </c>
      <c r="D12284" t="s">
        <v>2384</v>
      </c>
      <c r="E12284">
        <v>0</v>
      </c>
    </row>
    <row r="12285" spans="1:5" x14ac:dyDescent="0.3">
      <c r="A12285">
        <v>45800082</v>
      </c>
      <c r="B12285" t="s">
        <v>699</v>
      </c>
      <c r="C12285" t="s">
        <v>130</v>
      </c>
      <c r="D12285" t="s">
        <v>2385</v>
      </c>
      <c r="E12285">
        <v>0</v>
      </c>
    </row>
    <row r="12286" spans="1:5" x14ac:dyDescent="0.3">
      <c r="A12286">
        <v>45800082</v>
      </c>
      <c r="B12286" t="s">
        <v>699</v>
      </c>
      <c r="C12286" t="s">
        <v>130</v>
      </c>
      <c r="D12286" t="s">
        <v>2386</v>
      </c>
      <c r="E12286">
        <v>-12.5</v>
      </c>
    </row>
    <row r="12287" spans="1:5" x14ac:dyDescent="0.3">
      <c r="A12287">
        <v>45800082</v>
      </c>
      <c r="B12287" t="s">
        <v>699</v>
      </c>
      <c r="C12287" t="s">
        <v>130</v>
      </c>
      <c r="D12287" t="s">
        <v>2387</v>
      </c>
      <c r="E12287">
        <v>0</v>
      </c>
    </row>
    <row r="12288" spans="1:5" x14ac:dyDescent="0.3">
      <c r="A12288">
        <v>45800082</v>
      </c>
      <c r="B12288" t="s">
        <v>699</v>
      </c>
      <c r="C12288" t="s">
        <v>130</v>
      </c>
      <c r="D12288" t="s">
        <v>2388</v>
      </c>
      <c r="E12288">
        <v>0</v>
      </c>
    </row>
    <row r="12289" spans="1:5" x14ac:dyDescent="0.3">
      <c r="A12289">
        <v>45800082</v>
      </c>
      <c r="B12289" t="s">
        <v>699</v>
      </c>
      <c r="C12289" t="s">
        <v>130</v>
      </c>
      <c r="D12289" t="s">
        <v>2389</v>
      </c>
      <c r="E12289">
        <v>-15</v>
      </c>
    </row>
    <row r="12290" spans="1:5" x14ac:dyDescent="0.3">
      <c r="A12290">
        <v>45800082</v>
      </c>
      <c r="B12290" t="s">
        <v>699</v>
      </c>
      <c r="C12290" t="s">
        <v>130</v>
      </c>
      <c r="D12290" t="s">
        <v>2390</v>
      </c>
      <c r="E12290">
        <v>0</v>
      </c>
    </row>
    <row r="12291" spans="1:5" x14ac:dyDescent="0.3">
      <c r="A12291">
        <v>45800082</v>
      </c>
      <c r="B12291" t="s">
        <v>699</v>
      </c>
      <c r="C12291" t="s">
        <v>130</v>
      </c>
      <c r="D12291" t="s">
        <v>2391</v>
      </c>
      <c r="E12291">
        <v>0</v>
      </c>
    </row>
    <row r="12292" spans="1:5" x14ac:dyDescent="0.3">
      <c r="A12292">
        <v>45800082</v>
      </c>
      <c r="B12292" t="s">
        <v>699</v>
      </c>
      <c r="C12292" t="s">
        <v>130</v>
      </c>
      <c r="D12292" t="s">
        <v>2392</v>
      </c>
      <c r="E12292">
        <v>0</v>
      </c>
    </row>
    <row r="12293" spans="1:5" x14ac:dyDescent="0.3">
      <c r="A12293">
        <v>45800082</v>
      </c>
      <c r="B12293" t="s">
        <v>699</v>
      </c>
      <c r="C12293" t="s">
        <v>130</v>
      </c>
      <c r="D12293" t="s">
        <v>2393</v>
      </c>
      <c r="E12293">
        <v>0</v>
      </c>
    </row>
    <row r="12294" spans="1:5" x14ac:dyDescent="0.3">
      <c r="A12294">
        <v>45800082</v>
      </c>
      <c r="B12294" t="s">
        <v>699</v>
      </c>
      <c r="C12294" t="s">
        <v>130</v>
      </c>
      <c r="D12294" t="s">
        <v>2394</v>
      </c>
      <c r="E12294">
        <v>-15</v>
      </c>
    </row>
    <row r="12295" spans="1:5" x14ac:dyDescent="0.3">
      <c r="A12295">
        <v>45800082</v>
      </c>
      <c r="B12295" t="s">
        <v>699</v>
      </c>
      <c r="C12295" t="s">
        <v>130</v>
      </c>
      <c r="D12295" t="s">
        <v>2395</v>
      </c>
      <c r="E12295">
        <v>0</v>
      </c>
    </row>
    <row r="12296" spans="1:5" x14ac:dyDescent="0.3">
      <c r="A12296">
        <v>45800082</v>
      </c>
      <c r="B12296" t="s">
        <v>699</v>
      </c>
      <c r="C12296" t="s">
        <v>130</v>
      </c>
      <c r="D12296" t="s">
        <v>2396</v>
      </c>
      <c r="E12296">
        <v>0</v>
      </c>
    </row>
    <row r="12297" spans="1:5" x14ac:dyDescent="0.3">
      <c r="A12297">
        <v>45800082</v>
      </c>
      <c r="B12297" t="s">
        <v>699</v>
      </c>
      <c r="C12297" t="s">
        <v>130</v>
      </c>
      <c r="D12297" t="s">
        <v>2397</v>
      </c>
      <c r="E12297">
        <v>-10</v>
      </c>
    </row>
    <row r="12298" spans="1:5" x14ac:dyDescent="0.3">
      <c r="A12298">
        <v>45800082</v>
      </c>
      <c r="B12298" t="s">
        <v>699</v>
      </c>
      <c r="C12298" t="s">
        <v>130</v>
      </c>
      <c r="D12298" t="s">
        <v>2398</v>
      </c>
      <c r="E12298">
        <v>0</v>
      </c>
    </row>
    <row r="12299" spans="1:5" x14ac:dyDescent="0.3">
      <c r="A12299">
        <v>45800082</v>
      </c>
      <c r="B12299" t="s">
        <v>699</v>
      </c>
      <c r="C12299" t="s">
        <v>130</v>
      </c>
      <c r="D12299" t="s">
        <v>2399</v>
      </c>
      <c r="E12299">
        <v>0</v>
      </c>
    </row>
    <row r="12300" spans="1:5" x14ac:dyDescent="0.3">
      <c r="A12300">
        <v>45800082</v>
      </c>
      <c r="B12300" t="s">
        <v>699</v>
      </c>
      <c r="C12300" t="s">
        <v>130</v>
      </c>
      <c r="D12300" t="s">
        <v>2400</v>
      </c>
      <c r="E12300">
        <v>0</v>
      </c>
    </row>
    <row r="12301" spans="1:5" x14ac:dyDescent="0.3">
      <c r="A12301">
        <v>45800082</v>
      </c>
      <c r="B12301" t="s">
        <v>699</v>
      </c>
      <c r="C12301" t="s">
        <v>130</v>
      </c>
      <c r="D12301" t="s">
        <v>2401</v>
      </c>
      <c r="E12301">
        <v>0</v>
      </c>
    </row>
    <row r="12302" spans="1:5" x14ac:dyDescent="0.3">
      <c r="A12302">
        <v>45800082</v>
      </c>
      <c r="B12302" t="s">
        <v>699</v>
      </c>
      <c r="C12302" t="s">
        <v>130</v>
      </c>
      <c r="D12302" t="s">
        <v>2402</v>
      </c>
      <c r="E12302">
        <v>0</v>
      </c>
    </row>
    <row r="12303" spans="1:5" x14ac:dyDescent="0.3">
      <c r="A12303">
        <v>45800082</v>
      </c>
      <c r="B12303" t="s">
        <v>699</v>
      </c>
      <c r="C12303" t="s">
        <v>130</v>
      </c>
      <c r="D12303" t="s">
        <v>2403</v>
      </c>
      <c r="E12303">
        <v>0</v>
      </c>
    </row>
    <row r="12304" spans="1:5" x14ac:dyDescent="0.3">
      <c r="A12304">
        <v>45800082</v>
      </c>
      <c r="B12304" t="s">
        <v>699</v>
      </c>
      <c r="C12304" t="s">
        <v>130</v>
      </c>
      <c r="D12304" t="s">
        <v>2404</v>
      </c>
      <c r="E12304">
        <v>-20</v>
      </c>
    </row>
    <row r="12305" spans="1:5" x14ac:dyDescent="0.3">
      <c r="A12305">
        <v>45800082</v>
      </c>
      <c r="B12305" t="s">
        <v>699</v>
      </c>
      <c r="C12305" t="s">
        <v>130</v>
      </c>
      <c r="D12305" t="s">
        <v>2405</v>
      </c>
      <c r="E12305">
        <v>0</v>
      </c>
    </row>
    <row r="12306" spans="1:5" x14ac:dyDescent="0.3">
      <c r="A12306">
        <v>45800082</v>
      </c>
      <c r="B12306" t="s">
        <v>699</v>
      </c>
      <c r="C12306" t="s">
        <v>130</v>
      </c>
      <c r="D12306" t="s">
        <v>2406</v>
      </c>
      <c r="E12306">
        <v>0</v>
      </c>
    </row>
    <row r="12307" spans="1:5" x14ac:dyDescent="0.3">
      <c r="A12307">
        <v>45800082</v>
      </c>
      <c r="B12307" t="s">
        <v>699</v>
      </c>
      <c r="C12307" t="s">
        <v>130</v>
      </c>
      <c r="D12307" t="s">
        <v>2407</v>
      </c>
      <c r="E12307">
        <v>0</v>
      </c>
    </row>
    <row r="12308" spans="1:5" x14ac:dyDescent="0.3">
      <c r="A12308">
        <v>45800082</v>
      </c>
      <c r="B12308" t="s">
        <v>699</v>
      </c>
      <c r="C12308" t="s">
        <v>130</v>
      </c>
      <c r="D12308" t="s">
        <v>2408</v>
      </c>
      <c r="E12308">
        <v>0</v>
      </c>
    </row>
    <row r="12309" spans="1:5" x14ac:dyDescent="0.3">
      <c r="A12309">
        <v>45800082</v>
      </c>
      <c r="B12309" t="s">
        <v>699</v>
      </c>
      <c r="C12309" t="s">
        <v>130</v>
      </c>
      <c r="D12309" t="s">
        <v>2409</v>
      </c>
      <c r="E12309">
        <v>0</v>
      </c>
    </row>
    <row r="12310" spans="1:5" x14ac:dyDescent="0.3">
      <c r="A12310">
        <v>45800082</v>
      </c>
      <c r="B12310" t="s">
        <v>699</v>
      </c>
      <c r="C12310" t="s">
        <v>130</v>
      </c>
      <c r="D12310" t="s">
        <v>2410</v>
      </c>
      <c r="E12310">
        <v>0</v>
      </c>
    </row>
    <row r="12311" spans="1:5" x14ac:dyDescent="0.3">
      <c r="A12311">
        <v>45800082</v>
      </c>
      <c r="B12311" t="s">
        <v>699</v>
      </c>
      <c r="C12311" t="s">
        <v>130</v>
      </c>
      <c r="D12311" t="s">
        <v>2411</v>
      </c>
      <c r="E12311">
        <v>0</v>
      </c>
    </row>
    <row r="12312" spans="1:5" x14ac:dyDescent="0.3">
      <c r="A12312">
        <v>45800082</v>
      </c>
      <c r="B12312" t="s">
        <v>699</v>
      </c>
      <c r="C12312" t="s">
        <v>130</v>
      </c>
      <c r="D12312" t="s">
        <v>2412</v>
      </c>
      <c r="E12312">
        <v>-20</v>
      </c>
    </row>
    <row r="12313" spans="1:5" x14ac:dyDescent="0.3">
      <c r="A12313">
        <v>45800082</v>
      </c>
      <c r="B12313" t="s">
        <v>699</v>
      </c>
      <c r="C12313" t="s">
        <v>130</v>
      </c>
      <c r="D12313" t="s">
        <v>2413</v>
      </c>
      <c r="E12313">
        <v>0</v>
      </c>
    </row>
    <row r="12314" spans="1:5" x14ac:dyDescent="0.3">
      <c r="A12314">
        <v>35270001</v>
      </c>
      <c r="B12314" t="s">
        <v>701</v>
      </c>
      <c r="C12314" t="s">
        <v>8</v>
      </c>
      <c r="D12314" t="s">
        <v>2378</v>
      </c>
      <c r="E12314">
        <v>0</v>
      </c>
    </row>
    <row r="12315" spans="1:5" x14ac:dyDescent="0.3">
      <c r="A12315">
        <v>35270001</v>
      </c>
      <c r="B12315" t="s">
        <v>701</v>
      </c>
      <c r="C12315" t="s">
        <v>8</v>
      </c>
      <c r="D12315" t="s">
        <v>2379</v>
      </c>
      <c r="E12315">
        <v>0</v>
      </c>
    </row>
    <row r="12316" spans="1:5" x14ac:dyDescent="0.3">
      <c r="A12316">
        <v>35270001</v>
      </c>
      <c r="B12316" t="s">
        <v>701</v>
      </c>
      <c r="C12316" t="s">
        <v>8</v>
      </c>
      <c r="D12316" t="s">
        <v>2380</v>
      </c>
      <c r="E12316">
        <v>0</v>
      </c>
    </row>
    <row r="12317" spans="1:5" x14ac:dyDescent="0.3">
      <c r="A12317">
        <v>35270001</v>
      </c>
      <c r="B12317" t="s">
        <v>701</v>
      </c>
      <c r="C12317" t="s">
        <v>8</v>
      </c>
      <c r="D12317" t="s">
        <v>2381</v>
      </c>
      <c r="E12317">
        <v>0</v>
      </c>
    </row>
    <row r="12318" spans="1:5" x14ac:dyDescent="0.3">
      <c r="A12318">
        <v>35270001</v>
      </c>
      <c r="B12318" t="s">
        <v>701</v>
      </c>
      <c r="C12318" t="s">
        <v>8</v>
      </c>
      <c r="D12318" t="s">
        <v>2382</v>
      </c>
      <c r="E12318">
        <v>0</v>
      </c>
    </row>
    <row r="12319" spans="1:5" x14ac:dyDescent="0.3">
      <c r="A12319">
        <v>35270001</v>
      </c>
      <c r="B12319" t="s">
        <v>701</v>
      </c>
      <c r="C12319" t="s">
        <v>8</v>
      </c>
      <c r="D12319" t="s">
        <v>2383</v>
      </c>
      <c r="E12319">
        <v>0</v>
      </c>
    </row>
    <row r="12320" spans="1:5" x14ac:dyDescent="0.3">
      <c r="A12320">
        <v>35270001</v>
      </c>
      <c r="B12320" t="s">
        <v>701</v>
      </c>
      <c r="C12320" t="s">
        <v>8</v>
      </c>
      <c r="D12320" t="s">
        <v>2384</v>
      </c>
      <c r="E12320">
        <v>0</v>
      </c>
    </row>
    <row r="12321" spans="1:5" x14ac:dyDescent="0.3">
      <c r="A12321">
        <v>35270001</v>
      </c>
      <c r="B12321" t="s">
        <v>701</v>
      </c>
      <c r="C12321" t="s">
        <v>8</v>
      </c>
      <c r="D12321" t="s">
        <v>2385</v>
      </c>
      <c r="E12321">
        <v>0</v>
      </c>
    </row>
    <row r="12322" spans="1:5" x14ac:dyDescent="0.3">
      <c r="A12322">
        <v>35270001</v>
      </c>
      <c r="B12322" t="s">
        <v>701</v>
      </c>
      <c r="C12322" t="s">
        <v>8</v>
      </c>
      <c r="D12322" t="s">
        <v>2386</v>
      </c>
      <c r="E12322">
        <v>0</v>
      </c>
    </row>
    <row r="12323" spans="1:5" x14ac:dyDescent="0.3">
      <c r="A12323">
        <v>35270001</v>
      </c>
      <c r="B12323" t="s">
        <v>701</v>
      </c>
      <c r="C12323" t="s">
        <v>8</v>
      </c>
      <c r="D12323" t="s">
        <v>2387</v>
      </c>
      <c r="E12323">
        <v>0</v>
      </c>
    </row>
    <row r="12324" spans="1:5" x14ac:dyDescent="0.3">
      <c r="A12324">
        <v>35270001</v>
      </c>
      <c r="B12324" t="s">
        <v>701</v>
      </c>
      <c r="C12324" t="s">
        <v>8</v>
      </c>
      <c r="D12324" t="s">
        <v>2388</v>
      </c>
      <c r="E12324">
        <v>0</v>
      </c>
    </row>
    <row r="12325" spans="1:5" x14ac:dyDescent="0.3">
      <c r="A12325">
        <v>35270001</v>
      </c>
      <c r="B12325" t="s">
        <v>701</v>
      </c>
      <c r="C12325" t="s">
        <v>8</v>
      </c>
      <c r="D12325" t="s">
        <v>2389</v>
      </c>
      <c r="E12325">
        <v>0</v>
      </c>
    </row>
    <row r="12326" spans="1:5" x14ac:dyDescent="0.3">
      <c r="A12326">
        <v>35270001</v>
      </c>
      <c r="B12326" t="s">
        <v>701</v>
      </c>
      <c r="C12326" t="s">
        <v>8</v>
      </c>
      <c r="D12326" t="s">
        <v>2390</v>
      </c>
      <c r="E12326">
        <v>0</v>
      </c>
    </row>
    <row r="12327" spans="1:5" x14ac:dyDescent="0.3">
      <c r="A12327">
        <v>35270001</v>
      </c>
      <c r="B12327" t="s">
        <v>701</v>
      </c>
      <c r="C12327" t="s">
        <v>8</v>
      </c>
      <c r="D12327" t="s">
        <v>2391</v>
      </c>
      <c r="E12327">
        <v>0</v>
      </c>
    </row>
    <row r="12328" spans="1:5" x14ac:dyDescent="0.3">
      <c r="A12328">
        <v>35270001</v>
      </c>
      <c r="B12328" t="s">
        <v>701</v>
      </c>
      <c r="C12328" t="s">
        <v>8</v>
      </c>
      <c r="D12328" t="s">
        <v>2392</v>
      </c>
      <c r="E12328">
        <v>0</v>
      </c>
    </row>
    <row r="12329" spans="1:5" x14ac:dyDescent="0.3">
      <c r="A12329">
        <v>35270001</v>
      </c>
      <c r="B12329" t="s">
        <v>701</v>
      </c>
      <c r="C12329" t="s">
        <v>8</v>
      </c>
      <c r="D12329" t="s">
        <v>2393</v>
      </c>
      <c r="E12329">
        <v>0</v>
      </c>
    </row>
    <row r="12330" spans="1:5" x14ac:dyDescent="0.3">
      <c r="A12330">
        <v>35270001</v>
      </c>
      <c r="B12330" t="s">
        <v>701</v>
      </c>
      <c r="C12330" t="s">
        <v>8</v>
      </c>
      <c r="D12330" t="s">
        <v>2394</v>
      </c>
      <c r="E12330">
        <v>0</v>
      </c>
    </row>
    <row r="12331" spans="1:5" x14ac:dyDescent="0.3">
      <c r="A12331">
        <v>35270001</v>
      </c>
      <c r="B12331" t="s">
        <v>701</v>
      </c>
      <c r="C12331" t="s">
        <v>8</v>
      </c>
      <c r="D12331" t="s">
        <v>2395</v>
      </c>
      <c r="E12331">
        <v>0</v>
      </c>
    </row>
    <row r="12332" spans="1:5" x14ac:dyDescent="0.3">
      <c r="A12332">
        <v>35270001</v>
      </c>
      <c r="B12332" t="s">
        <v>701</v>
      </c>
      <c r="C12332" t="s">
        <v>8</v>
      </c>
      <c r="D12332" t="s">
        <v>2396</v>
      </c>
      <c r="E12332">
        <v>0</v>
      </c>
    </row>
    <row r="12333" spans="1:5" x14ac:dyDescent="0.3">
      <c r="A12333">
        <v>35270001</v>
      </c>
      <c r="B12333" t="s">
        <v>701</v>
      </c>
      <c r="C12333" t="s">
        <v>8</v>
      </c>
      <c r="D12333" t="s">
        <v>2397</v>
      </c>
      <c r="E12333">
        <v>0</v>
      </c>
    </row>
    <row r="12334" spans="1:5" x14ac:dyDescent="0.3">
      <c r="A12334">
        <v>35270001</v>
      </c>
      <c r="B12334" t="s">
        <v>701</v>
      </c>
      <c r="C12334" t="s">
        <v>8</v>
      </c>
      <c r="D12334" t="s">
        <v>2398</v>
      </c>
      <c r="E12334">
        <v>0</v>
      </c>
    </row>
    <row r="12335" spans="1:5" x14ac:dyDescent="0.3">
      <c r="A12335">
        <v>35270001</v>
      </c>
      <c r="B12335" t="s">
        <v>701</v>
      </c>
      <c r="C12335" t="s">
        <v>8</v>
      </c>
      <c r="D12335" t="s">
        <v>2399</v>
      </c>
      <c r="E12335">
        <v>0</v>
      </c>
    </row>
    <row r="12336" spans="1:5" x14ac:dyDescent="0.3">
      <c r="A12336">
        <v>35270001</v>
      </c>
      <c r="B12336" t="s">
        <v>701</v>
      </c>
      <c r="C12336" t="s">
        <v>8</v>
      </c>
      <c r="D12336" t="s">
        <v>2400</v>
      </c>
      <c r="E12336">
        <v>0</v>
      </c>
    </row>
    <row r="12337" spans="1:5" x14ac:dyDescent="0.3">
      <c r="A12337">
        <v>35270001</v>
      </c>
      <c r="B12337" t="s">
        <v>701</v>
      </c>
      <c r="C12337" t="s">
        <v>8</v>
      </c>
      <c r="D12337" t="s">
        <v>2401</v>
      </c>
      <c r="E12337">
        <v>0</v>
      </c>
    </row>
    <row r="12338" spans="1:5" x14ac:dyDescent="0.3">
      <c r="A12338">
        <v>35270001</v>
      </c>
      <c r="B12338" t="s">
        <v>701</v>
      </c>
      <c r="C12338" t="s">
        <v>8</v>
      </c>
      <c r="D12338" t="s">
        <v>2402</v>
      </c>
      <c r="E12338">
        <v>0</v>
      </c>
    </row>
    <row r="12339" spans="1:5" x14ac:dyDescent="0.3">
      <c r="A12339">
        <v>35270001</v>
      </c>
      <c r="B12339" t="s">
        <v>701</v>
      </c>
      <c r="C12339" t="s">
        <v>8</v>
      </c>
      <c r="D12339" t="s">
        <v>2403</v>
      </c>
      <c r="E12339">
        <v>-15</v>
      </c>
    </row>
    <row r="12340" spans="1:5" x14ac:dyDescent="0.3">
      <c r="A12340">
        <v>35270001</v>
      </c>
      <c r="B12340" t="s">
        <v>701</v>
      </c>
      <c r="C12340" t="s">
        <v>8</v>
      </c>
      <c r="D12340" t="s">
        <v>2404</v>
      </c>
      <c r="E12340">
        <v>0</v>
      </c>
    </row>
    <row r="12341" spans="1:5" x14ac:dyDescent="0.3">
      <c r="A12341">
        <v>35270001</v>
      </c>
      <c r="B12341" t="s">
        <v>701</v>
      </c>
      <c r="C12341" t="s">
        <v>8</v>
      </c>
      <c r="D12341" t="s">
        <v>2405</v>
      </c>
      <c r="E12341">
        <v>0</v>
      </c>
    </row>
    <row r="12342" spans="1:5" x14ac:dyDescent="0.3">
      <c r="A12342">
        <v>35270001</v>
      </c>
      <c r="B12342" t="s">
        <v>701</v>
      </c>
      <c r="C12342" t="s">
        <v>8</v>
      </c>
      <c r="D12342" t="s">
        <v>2406</v>
      </c>
      <c r="E12342">
        <v>0</v>
      </c>
    </row>
    <row r="12343" spans="1:5" x14ac:dyDescent="0.3">
      <c r="A12343">
        <v>35270001</v>
      </c>
      <c r="B12343" t="s">
        <v>701</v>
      </c>
      <c r="C12343" t="s">
        <v>8</v>
      </c>
      <c r="D12343" t="s">
        <v>2407</v>
      </c>
      <c r="E12343">
        <v>0</v>
      </c>
    </row>
    <row r="12344" spans="1:5" x14ac:dyDescent="0.3">
      <c r="A12344">
        <v>35270001</v>
      </c>
      <c r="B12344" t="s">
        <v>701</v>
      </c>
      <c r="C12344" t="s">
        <v>8</v>
      </c>
      <c r="D12344" t="s">
        <v>2408</v>
      </c>
      <c r="E12344">
        <v>0</v>
      </c>
    </row>
    <row r="12345" spans="1:5" x14ac:dyDescent="0.3">
      <c r="A12345">
        <v>35270001</v>
      </c>
      <c r="B12345" t="s">
        <v>701</v>
      </c>
      <c r="C12345" t="s">
        <v>8</v>
      </c>
      <c r="D12345" t="s">
        <v>2409</v>
      </c>
      <c r="E12345">
        <v>0</v>
      </c>
    </row>
    <row r="12346" spans="1:5" x14ac:dyDescent="0.3">
      <c r="A12346">
        <v>35270001</v>
      </c>
      <c r="B12346" t="s">
        <v>701</v>
      </c>
      <c r="C12346" t="s">
        <v>8</v>
      </c>
      <c r="D12346" t="s">
        <v>2410</v>
      </c>
      <c r="E12346">
        <v>0</v>
      </c>
    </row>
    <row r="12347" spans="1:5" x14ac:dyDescent="0.3">
      <c r="A12347">
        <v>35270001</v>
      </c>
      <c r="B12347" t="s">
        <v>701</v>
      </c>
      <c r="C12347" t="s">
        <v>8</v>
      </c>
      <c r="D12347" t="s">
        <v>2411</v>
      </c>
      <c r="E12347">
        <v>0</v>
      </c>
    </row>
    <row r="12348" spans="1:5" x14ac:dyDescent="0.3">
      <c r="A12348">
        <v>35270001</v>
      </c>
      <c r="B12348" t="s">
        <v>701</v>
      </c>
      <c r="C12348" t="s">
        <v>8</v>
      </c>
      <c r="D12348" t="s">
        <v>2412</v>
      </c>
      <c r="E12348">
        <v>0</v>
      </c>
    </row>
    <row r="12349" spans="1:5" x14ac:dyDescent="0.3">
      <c r="A12349">
        <v>35270001</v>
      </c>
      <c r="B12349" t="s">
        <v>701</v>
      </c>
      <c r="C12349" t="s">
        <v>8</v>
      </c>
      <c r="D12349" t="s">
        <v>2413</v>
      </c>
      <c r="E12349">
        <v>0</v>
      </c>
    </row>
    <row r="12350" spans="1:5" x14ac:dyDescent="0.3">
      <c r="A12350">
        <v>50160002</v>
      </c>
      <c r="B12350" t="s">
        <v>703</v>
      </c>
      <c r="C12350" t="s">
        <v>130</v>
      </c>
      <c r="D12350" t="s">
        <v>2378</v>
      </c>
      <c r="E12350">
        <v>0</v>
      </c>
    </row>
    <row r="12351" spans="1:5" x14ac:dyDescent="0.3">
      <c r="A12351">
        <v>50160002</v>
      </c>
      <c r="B12351" t="s">
        <v>703</v>
      </c>
      <c r="C12351" t="s">
        <v>130</v>
      </c>
      <c r="D12351" t="s">
        <v>2379</v>
      </c>
      <c r="E12351">
        <v>0</v>
      </c>
    </row>
    <row r="12352" spans="1:5" x14ac:dyDescent="0.3">
      <c r="A12352">
        <v>50160002</v>
      </c>
      <c r="B12352" t="s">
        <v>703</v>
      </c>
      <c r="C12352" t="s">
        <v>130</v>
      </c>
      <c r="D12352" t="s">
        <v>2380</v>
      </c>
      <c r="E12352">
        <v>0</v>
      </c>
    </row>
    <row r="12353" spans="1:5" x14ac:dyDescent="0.3">
      <c r="A12353">
        <v>50160002</v>
      </c>
      <c r="B12353" t="s">
        <v>703</v>
      </c>
      <c r="C12353" t="s">
        <v>130</v>
      </c>
      <c r="D12353" t="s">
        <v>2381</v>
      </c>
      <c r="E12353">
        <v>0</v>
      </c>
    </row>
    <row r="12354" spans="1:5" x14ac:dyDescent="0.3">
      <c r="A12354">
        <v>50160002</v>
      </c>
      <c r="B12354" t="s">
        <v>703</v>
      </c>
      <c r="C12354" t="s">
        <v>130</v>
      </c>
      <c r="D12354" t="s">
        <v>2382</v>
      </c>
      <c r="E12354">
        <v>0</v>
      </c>
    </row>
    <row r="12355" spans="1:5" x14ac:dyDescent="0.3">
      <c r="A12355">
        <v>50160002</v>
      </c>
      <c r="B12355" t="s">
        <v>703</v>
      </c>
      <c r="C12355" t="s">
        <v>130</v>
      </c>
      <c r="D12355" t="s">
        <v>2383</v>
      </c>
      <c r="E12355">
        <v>0</v>
      </c>
    </row>
    <row r="12356" spans="1:5" x14ac:dyDescent="0.3">
      <c r="A12356">
        <v>50160002</v>
      </c>
      <c r="B12356" t="s">
        <v>703</v>
      </c>
      <c r="C12356" t="s">
        <v>130</v>
      </c>
      <c r="D12356" t="s">
        <v>2384</v>
      </c>
      <c r="E12356">
        <v>0</v>
      </c>
    </row>
    <row r="12357" spans="1:5" x14ac:dyDescent="0.3">
      <c r="A12357">
        <v>50160002</v>
      </c>
      <c r="B12357" t="s">
        <v>703</v>
      </c>
      <c r="C12357" t="s">
        <v>130</v>
      </c>
      <c r="D12357" t="s">
        <v>2385</v>
      </c>
      <c r="E12357">
        <v>0</v>
      </c>
    </row>
    <row r="12358" spans="1:5" x14ac:dyDescent="0.3">
      <c r="A12358">
        <v>50160002</v>
      </c>
      <c r="B12358" t="s">
        <v>703</v>
      </c>
      <c r="C12358" t="s">
        <v>130</v>
      </c>
      <c r="D12358" t="s">
        <v>2386</v>
      </c>
      <c r="E12358">
        <v>0</v>
      </c>
    </row>
    <row r="12359" spans="1:5" x14ac:dyDescent="0.3">
      <c r="A12359">
        <v>50160002</v>
      </c>
      <c r="B12359" t="s">
        <v>703</v>
      </c>
      <c r="C12359" t="s">
        <v>130</v>
      </c>
      <c r="D12359" t="s">
        <v>2387</v>
      </c>
      <c r="E12359">
        <v>0</v>
      </c>
    </row>
    <row r="12360" spans="1:5" x14ac:dyDescent="0.3">
      <c r="A12360">
        <v>50160002</v>
      </c>
      <c r="B12360" t="s">
        <v>703</v>
      </c>
      <c r="C12360" t="s">
        <v>130</v>
      </c>
      <c r="D12360" t="s">
        <v>2388</v>
      </c>
      <c r="E12360">
        <v>0</v>
      </c>
    </row>
    <row r="12361" spans="1:5" x14ac:dyDescent="0.3">
      <c r="A12361">
        <v>50160002</v>
      </c>
      <c r="B12361" t="s">
        <v>703</v>
      </c>
      <c r="C12361" t="s">
        <v>130</v>
      </c>
      <c r="D12361" t="s">
        <v>2389</v>
      </c>
      <c r="E12361">
        <v>0</v>
      </c>
    </row>
    <row r="12362" spans="1:5" x14ac:dyDescent="0.3">
      <c r="A12362">
        <v>50160002</v>
      </c>
      <c r="B12362" t="s">
        <v>703</v>
      </c>
      <c r="C12362" t="s">
        <v>130</v>
      </c>
      <c r="D12362" t="s">
        <v>2390</v>
      </c>
      <c r="E12362">
        <v>0</v>
      </c>
    </row>
    <row r="12363" spans="1:5" x14ac:dyDescent="0.3">
      <c r="A12363">
        <v>50160002</v>
      </c>
      <c r="B12363" t="s">
        <v>703</v>
      </c>
      <c r="C12363" t="s">
        <v>130</v>
      </c>
      <c r="D12363" t="s">
        <v>2391</v>
      </c>
      <c r="E12363">
        <v>0</v>
      </c>
    </row>
    <row r="12364" spans="1:5" x14ac:dyDescent="0.3">
      <c r="A12364">
        <v>50160002</v>
      </c>
      <c r="B12364" t="s">
        <v>703</v>
      </c>
      <c r="C12364" t="s">
        <v>130</v>
      </c>
      <c r="D12364" t="s">
        <v>2392</v>
      </c>
      <c r="E12364">
        <v>0</v>
      </c>
    </row>
    <row r="12365" spans="1:5" x14ac:dyDescent="0.3">
      <c r="A12365">
        <v>50160002</v>
      </c>
      <c r="B12365" t="s">
        <v>703</v>
      </c>
      <c r="C12365" t="s">
        <v>130</v>
      </c>
      <c r="D12365" t="s">
        <v>2393</v>
      </c>
      <c r="E12365">
        <v>0</v>
      </c>
    </row>
    <row r="12366" spans="1:5" x14ac:dyDescent="0.3">
      <c r="A12366">
        <v>50160002</v>
      </c>
      <c r="B12366" t="s">
        <v>703</v>
      </c>
      <c r="C12366" t="s">
        <v>130</v>
      </c>
      <c r="D12366" t="s">
        <v>2394</v>
      </c>
      <c r="E12366">
        <v>0</v>
      </c>
    </row>
    <row r="12367" spans="1:5" x14ac:dyDescent="0.3">
      <c r="A12367">
        <v>50160002</v>
      </c>
      <c r="B12367" t="s">
        <v>703</v>
      </c>
      <c r="C12367" t="s">
        <v>130</v>
      </c>
      <c r="D12367" t="s">
        <v>2395</v>
      </c>
      <c r="E12367">
        <v>0</v>
      </c>
    </row>
    <row r="12368" spans="1:5" x14ac:dyDescent="0.3">
      <c r="A12368">
        <v>50160002</v>
      </c>
      <c r="B12368" t="s">
        <v>703</v>
      </c>
      <c r="C12368" t="s">
        <v>130</v>
      </c>
      <c r="D12368" t="s">
        <v>2396</v>
      </c>
      <c r="E12368">
        <v>0</v>
      </c>
    </row>
    <row r="12369" spans="1:5" x14ac:dyDescent="0.3">
      <c r="A12369">
        <v>50160002</v>
      </c>
      <c r="B12369" t="s">
        <v>703</v>
      </c>
      <c r="C12369" t="s">
        <v>130</v>
      </c>
      <c r="D12369" t="s">
        <v>2397</v>
      </c>
      <c r="E12369">
        <v>0</v>
      </c>
    </row>
    <row r="12370" spans="1:5" x14ac:dyDescent="0.3">
      <c r="A12370">
        <v>50160002</v>
      </c>
      <c r="B12370" t="s">
        <v>703</v>
      </c>
      <c r="C12370" t="s">
        <v>130</v>
      </c>
      <c r="D12370" t="s">
        <v>2398</v>
      </c>
      <c r="E12370">
        <v>0</v>
      </c>
    </row>
    <row r="12371" spans="1:5" x14ac:dyDescent="0.3">
      <c r="A12371">
        <v>50160002</v>
      </c>
      <c r="B12371" t="s">
        <v>703</v>
      </c>
      <c r="C12371" t="s">
        <v>130</v>
      </c>
      <c r="D12371" t="s">
        <v>2399</v>
      </c>
      <c r="E12371">
        <v>0</v>
      </c>
    </row>
    <row r="12372" spans="1:5" x14ac:dyDescent="0.3">
      <c r="A12372">
        <v>50160002</v>
      </c>
      <c r="B12372" t="s">
        <v>703</v>
      </c>
      <c r="C12372" t="s">
        <v>130</v>
      </c>
      <c r="D12372" t="s">
        <v>2400</v>
      </c>
      <c r="E12372">
        <v>0</v>
      </c>
    </row>
    <row r="12373" spans="1:5" x14ac:dyDescent="0.3">
      <c r="A12373">
        <v>50160002</v>
      </c>
      <c r="B12373" t="s">
        <v>703</v>
      </c>
      <c r="C12373" t="s">
        <v>130</v>
      </c>
      <c r="D12373" t="s">
        <v>2401</v>
      </c>
      <c r="E12373">
        <v>0</v>
      </c>
    </row>
    <row r="12374" spans="1:5" x14ac:dyDescent="0.3">
      <c r="A12374">
        <v>50160002</v>
      </c>
      <c r="B12374" t="s">
        <v>703</v>
      </c>
      <c r="C12374" t="s">
        <v>130</v>
      </c>
      <c r="D12374" t="s">
        <v>2402</v>
      </c>
      <c r="E12374">
        <v>0</v>
      </c>
    </row>
    <row r="12375" spans="1:5" x14ac:dyDescent="0.3">
      <c r="A12375">
        <v>50160002</v>
      </c>
      <c r="B12375" t="s">
        <v>703</v>
      </c>
      <c r="C12375" t="s">
        <v>130</v>
      </c>
      <c r="D12375" t="s">
        <v>2403</v>
      </c>
      <c r="E12375">
        <v>-120</v>
      </c>
    </row>
    <row r="12376" spans="1:5" x14ac:dyDescent="0.3">
      <c r="A12376">
        <v>50160002</v>
      </c>
      <c r="B12376" t="s">
        <v>703</v>
      </c>
      <c r="C12376" t="s">
        <v>130</v>
      </c>
      <c r="D12376" t="s">
        <v>2404</v>
      </c>
      <c r="E12376">
        <v>0</v>
      </c>
    </row>
    <row r="12377" spans="1:5" x14ac:dyDescent="0.3">
      <c r="A12377">
        <v>50160002</v>
      </c>
      <c r="B12377" t="s">
        <v>703</v>
      </c>
      <c r="C12377" t="s">
        <v>130</v>
      </c>
      <c r="D12377" t="s">
        <v>2405</v>
      </c>
      <c r="E12377">
        <v>0</v>
      </c>
    </row>
    <row r="12378" spans="1:5" x14ac:dyDescent="0.3">
      <c r="A12378">
        <v>50160002</v>
      </c>
      <c r="B12378" t="s">
        <v>703</v>
      </c>
      <c r="C12378" t="s">
        <v>130</v>
      </c>
      <c r="D12378" t="s">
        <v>2406</v>
      </c>
      <c r="E12378">
        <v>0</v>
      </c>
    </row>
    <row r="12379" spans="1:5" x14ac:dyDescent="0.3">
      <c r="A12379">
        <v>50160002</v>
      </c>
      <c r="B12379" t="s">
        <v>703</v>
      </c>
      <c r="C12379" t="s">
        <v>130</v>
      </c>
      <c r="D12379" t="s">
        <v>2407</v>
      </c>
      <c r="E12379">
        <v>0</v>
      </c>
    </row>
    <row r="12380" spans="1:5" x14ac:dyDescent="0.3">
      <c r="A12380">
        <v>50160002</v>
      </c>
      <c r="B12380" t="s">
        <v>703</v>
      </c>
      <c r="C12380" t="s">
        <v>130</v>
      </c>
      <c r="D12380" t="s">
        <v>2408</v>
      </c>
      <c r="E12380">
        <v>0</v>
      </c>
    </row>
    <row r="12381" spans="1:5" x14ac:dyDescent="0.3">
      <c r="A12381">
        <v>50160002</v>
      </c>
      <c r="B12381" t="s">
        <v>703</v>
      </c>
      <c r="C12381" t="s">
        <v>130</v>
      </c>
      <c r="D12381" t="s">
        <v>2409</v>
      </c>
      <c r="E12381">
        <v>0</v>
      </c>
    </row>
    <row r="12382" spans="1:5" x14ac:dyDescent="0.3">
      <c r="A12382">
        <v>50160002</v>
      </c>
      <c r="B12382" t="s">
        <v>703</v>
      </c>
      <c r="C12382" t="s">
        <v>130</v>
      </c>
      <c r="D12382" t="s">
        <v>2410</v>
      </c>
      <c r="E12382">
        <v>0</v>
      </c>
    </row>
    <row r="12383" spans="1:5" x14ac:dyDescent="0.3">
      <c r="A12383">
        <v>50160002</v>
      </c>
      <c r="B12383" t="s">
        <v>703</v>
      </c>
      <c r="C12383" t="s">
        <v>130</v>
      </c>
      <c r="D12383" t="s">
        <v>2411</v>
      </c>
      <c r="E12383">
        <v>0</v>
      </c>
    </row>
    <row r="12384" spans="1:5" x14ac:dyDescent="0.3">
      <c r="A12384">
        <v>50160002</v>
      </c>
      <c r="B12384" t="s">
        <v>703</v>
      </c>
      <c r="C12384" t="s">
        <v>130</v>
      </c>
      <c r="D12384" t="s">
        <v>2412</v>
      </c>
      <c r="E12384">
        <v>0</v>
      </c>
    </row>
    <row r="12385" spans="1:5" x14ac:dyDescent="0.3">
      <c r="A12385">
        <v>50160002</v>
      </c>
      <c r="B12385" t="s">
        <v>703</v>
      </c>
      <c r="C12385" t="s">
        <v>130</v>
      </c>
      <c r="D12385" t="s">
        <v>2413</v>
      </c>
      <c r="E12385">
        <v>0</v>
      </c>
    </row>
    <row r="12386" spans="1:5" x14ac:dyDescent="0.3">
      <c r="A12386">
        <v>53130023</v>
      </c>
      <c r="B12386" t="s">
        <v>705</v>
      </c>
      <c r="C12386" t="s">
        <v>8</v>
      </c>
      <c r="D12386" t="s">
        <v>2378</v>
      </c>
      <c r="E12386">
        <v>0</v>
      </c>
    </row>
    <row r="12387" spans="1:5" x14ac:dyDescent="0.3">
      <c r="A12387">
        <v>53130023</v>
      </c>
      <c r="B12387" t="s">
        <v>705</v>
      </c>
      <c r="C12387" t="s">
        <v>8</v>
      </c>
      <c r="D12387" t="s">
        <v>2379</v>
      </c>
      <c r="E12387">
        <v>0</v>
      </c>
    </row>
    <row r="12388" spans="1:5" x14ac:dyDescent="0.3">
      <c r="A12388">
        <v>53130023</v>
      </c>
      <c r="B12388" t="s">
        <v>705</v>
      </c>
      <c r="C12388" t="s">
        <v>8</v>
      </c>
      <c r="D12388" t="s">
        <v>2380</v>
      </c>
      <c r="E12388">
        <v>0</v>
      </c>
    </row>
    <row r="12389" spans="1:5" x14ac:dyDescent="0.3">
      <c r="A12389">
        <v>53130023</v>
      </c>
      <c r="B12389" t="s">
        <v>705</v>
      </c>
      <c r="C12389" t="s">
        <v>8</v>
      </c>
      <c r="D12389" t="s">
        <v>2381</v>
      </c>
      <c r="E12389">
        <v>0</v>
      </c>
    </row>
    <row r="12390" spans="1:5" x14ac:dyDescent="0.3">
      <c r="A12390">
        <v>53130023</v>
      </c>
      <c r="B12390" t="s">
        <v>705</v>
      </c>
      <c r="C12390" t="s">
        <v>8</v>
      </c>
      <c r="D12390" t="s">
        <v>2382</v>
      </c>
      <c r="E12390">
        <v>0</v>
      </c>
    </row>
    <row r="12391" spans="1:5" x14ac:dyDescent="0.3">
      <c r="A12391">
        <v>53130023</v>
      </c>
      <c r="B12391" t="s">
        <v>705</v>
      </c>
      <c r="C12391" t="s">
        <v>8</v>
      </c>
      <c r="D12391" t="s">
        <v>2383</v>
      </c>
      <c r="E12391">
        <v>0</v>
      </c>
    </row>
    <row r="12392" spans="1:5" x14ac:dyDescent="0.3">
      <c r="A12392">
        <v>53130023</v>
      </c>
      <c r="B12392" t="s">
        <v>705</v>
      </c>
      <c r="C12392" t="s">
        <v>8</v>
      </c>
      <c r="D12392" t="s">
        <v>2384</v>
      </c>
      <c r="E12392">
        <v>0</v>
      </c>
    </row>
    <row r="12393" spans="1:5" x14ac:dyDescent="0.3">
      <c r="A12393">
        <v>53130023</v>
      </c>
      <c r="B12393" t="s">
        <v>705</v>
      </c>
      <c r="C12393" t="s">
        <v>8</v>
      </c>
      <c r="D12393" t="s">
        <v>2385</v>
      </c>
      <c r="E12393">
        <v>0</v>
      </c>
    </row>
    <row r="12394" spans="1:5" x14ac:dyDescent="0.3">
      <c r="A12394">
        <v>53130023</v>
      </c>
      <c r="B12394" t="s">
        <v>705</v>
      </c>
      <c r="C12394" t="s">
        <v>8</v>
      </c>
      <c r="D12394" t="s">
        <v>2386</v>
      </c>
      <c r="E12394">
        <v>-2</v>
      </c>
    </row>
    <row r="12395" spans="1:5" x14ac:dyDescent="0.3">
      <c r="A12395">
        <v>53130023</v>
      </c>
      <c r="B12395" t="s">
        <v>705</v>
      </c>
      <c r="C12395" t="s">
        <v>8</v>
      </c>
      <c r="D12395" t="s">
        <v>2387</v>
      </c>
      <c r="E12395">
        <v>-2</v>
      </c>
    </row>
    <row r="12396" spans="1:5" x14ac:dyDescent="0.3">
      <c r="A12396">
        <v>53130023</v>
      </c>
      <c r="B12396" t="s">
        <v>705</v>
      </c>
      <c r="C12396" t="s">
        <v>8</v>
      </c>
      <c r="D12396" t="s">
        <v>2388</v>
      </c>
      <c r="E12396">
        <v>-3</v>
      </c>
    </row>
    <row r="12397" spans="1:5" x14ac:dyDescent="0.3">
      <c r="A12397">
        <v>53130023</v>
      </c>
      <c r="B12397" t="s">
        <v>705</v>
      </c>
      <c r="C12397" t="s">
        <v>8</v>
      </c>
      <c r="D12397" t="s">
        <v>2389</v>
      </c>
      <c r="E12397">
        <v>0</v>
      </c>
    </row>
    <row r="12398" spans="1:5" x14ac:dyDescent="0.3">
      <c r="A12398">
        <v>53130023</v>
      </c>
      <c r="B12398" t="s">
        <v>705</v>
      </c>
      <c r="C12398" t="s">
        <v>8</v>
      </c>
      <c r="D12398" t="s">
        <v>2390</v>
      </c>
      <c r="E12398">
        <v>-1</v>
      </c>
    </row>
    <row r="12399" spans="1:5" x14ac:dyDescent="0.3">
      <c r="A12399">
        <v>53130023</v>
      </c>
      <c r="B12399" t="s">
        <v>705</v>
      </c>
      <c r="C12399" t="s">
        <v>8</v>
      </c>
      <c r="D12399" t="s">
        <v>2391</v>
      </c>
      <c r="E12399">
        <v>0</v>
      </c>
    </row>
    <row r="12400" spans="1:5" x14ac:dyDescent="0.3">
      <c r="A12400">
        <v>53130023</v>
      </c>
      <c r="B12400" t="s">
        <v>705</v>
      </c>
      <c r="C12400" t="s">
        <v>8</v>
      </c>
      <c r="D12400" t="s">
        <v>2392</v>
      </c>
      <c r="E12400">
        <v>0</v>
      </c>
    </row>
    <row r="12401" spans="1:5" x14ac:dyDescent="0.3">
      <c r="A12401">
        <v>53130023</v>
      </c>
      <c r="B12401" t="s">
        <v>705</v>
      </c>
      <c r="C12401" t="s">
        <v>8</v>
      </c>
      <c r="D12401" t="s">
        <v>2393</v>
      </c>
      <c r="E12401">
        <v>-1</v>
      </c>
    </row>
    <row r="12402" spans="1:5" x14ac:dyDescent="0.3">
      <c r="A12402">
        <v>53130023</v>
      </c>
      <c r="B12402" t="s">
        <v>705</v>
      </c>
      <c r="C12402" t="s">
        <v>8</v>
      </c>
      <c r="D12402" t="s">
        <v>2394</v>
      </c>
      <c r="E12402">
        <v>0</v>
      </c>
    </row>
    <row r="12403" spans="1:5" x14ac:dyDescent="0.3">
      <c r="A12403">
        <v>53130023</v>
      </c>
      <c r="B12403" t="s">
        <v>705</v>
      </c>
      <c r="C12403" t="s">
        <v>8</v>
      </c>
      <c r="D12403" t="s">
        <v>2395</v>
      </c>
      <c r="E12403">
        <v>0</v>
      </c>
    </row>
    <row r="12404" spans="1:5" x14ac:dyDescent="0.3">
      <c r="A12404">
        <v>53130023</v>
      </c>
      <c r="B12404" t="s">
        <v>705</v>
      </c>
      <c r="C12404" t="s">
        <v>8</v>
      </c>
      <c r="D12404" t="s">
        <v>2396</v>
      </c>
      <c r="E12404">
        <v>0</v>
      </c>
    </row>
    <row r="12405" spans="1:5" x14ac:dyDescent="0.3">
      <c r="A12405">
        <v>53130023</v>
      </c>
      <c r="B12405" t="s">
        <v>705</v>
      </c>
      <c r="C12405" t="s">
        <v>8</v>
      </c>
      <c r="D12405" t="s">
        <v>2397</v>
      </c>
      <c r="E12405">
        <v>0</v>
      </c>
    </row>
    <row r="12406" spans="1:5" x14ac:dyDescent="0.3">
      <c r="A12406">
        <v>53130023</v>
      </c>
      <c r="B12406" t="s">
        <v>705</v>
      </c>
      <c r="C12406" t="s">
        <v>8</v>
      </c>
      <c r="D12406" t="s">
        <v>2398</v>
      </c>
      <c r="E12406">
        <v>0</v>
      </c>
    </row>
    <row r="12407" spans="1:5" x14ac:dyDescent="0.3">
      <c r="A12407">
        <v>53130023</v>
      </c>
      <c r="B12407" t="s">
        <v>705</v>
      </c>
      <c r="C12407" t="s">
        <v>8</v>
      </c>
      <c r="D12407" t="s">
        <v>2399</v>
      </c>
      <c r="E12407">
        <v>0</v>
      </c>
    </row>
    <row r="12408" spans="1:5" x14ac:dyDescent="0.3">
      <c r="A12408">
        <v>53130023</v>
      </c>
      <c r="B12408" t="s">
        <v>705</v>
      </c>
      <c r="C12408" t="s">
        <v>8</v>
      </c>
      <c r="D12408" t="s">
        <v>2400</v>
      </c>
      <c r="E12408">
        <v>-1</v>
      </c>
    </row>
    <row r="12409" spans="1:5" x14ac:dyDescent="0.3">
      <c r="A12409">
        <v>53130023</v>
      </c>
      <c r="B12409" t="s">
        <v>705</v>
      </c>
      <c r="C12409" t="s">
        <v>8</v>
      </c>
      <c r="D12409" t="s">
        <v>2401</v>
      </c>
      <c r="E12409">
        <v>0</v>
      </c>
    </row>
    <row r="12410" spans="1:5" x14ac:dyDescent="0.3">
      <c r="A12410">
        <v>53130023</v>
      </c>
      <c r="B12410" t="s">
        <v>705</v>
      </c>
      <c r="C12410" t="s">
        <v>8</v>
      </c>
      <c r="D12410" t="s">
        <v>2402</v>
      </c>
      <c r="E12410">
        <v>0</v>
      </c>
    </row>
    <row r="12411" spans="1:5" x14ac:dyDescent="0.3">
      <c r="A12411">
        <v>53130023</v>
      </c>
      <c r="B12411" t="s">
        <v>705</v>
      </c>
      <c r="C12411" t="s">
        <v>8</v>
      </c>
      <c r="D12411" t="s">
        <v>2403</v>
      </c>
      <c r="E12411">
        <v>0</v>
      </c>
    </row>
    <row r="12412" spans="1:5" x14ac:dyDescent="0.3">
      <c r="A12412">
        <v>53130023</v>
      </c>
      <c r="B12412" t="s">
        <v>705</v>
      </c>
      <c r="C12412" t="s">
        <v>8</v>
      </c>
      <c r="D12412" t="s">
        <v>2404</v>
      </c>
      <c r="E12412">
        <v>0</v>
      </c>
    </row>
    <row r="12413" spans="1:5" x14ac:dyDescent="0.3">
      <c r="A12413">
        <v>53130023</v>
      </c>
      <c r="B12413" t="s">
        <v>705</v>
      </c>
      <c r="C12413" t="s">
        <v>8</v>
      </c>
      <c r="D12413" t="s">
        <v>2405</v>
      </c>
      <c r="E12413">
        <v>0</v>
      </c>
    </row>
    <row r="12414" spans="1:5" x14ac:dyDescent="0.3">
      <c r="A12414">
        <v>53130023</v>
      </c>
      <c r="B12414" t="s">
        <v>705</v>
      </c>
      <c r="C12414" t="s">
        <v>8</v>
      </c>
      <c r="D12414" t="s">
        <v>2406</v>
      </c>
      <c r="E12414">
        <v>-2</v>
      </c>
    </row>
    <row r="12415" spans="1:5" x14ac:dyDescent="0.3">
      <c r="A12415">
        <v>53130023</v>
      </c>
      <c r="B12415" t="s">
        <v>705</v>
      </c>
      <c r="C12415" t="s">
        <v>8</v>
      </c>
      <c r="D12415" t="s">
        <v>2407</v>
      </c>
      <c r="E12415">
        <v>0</v>
      </c>
    </row>
    <row r="12416" spans="1:5" x14ac:dyDescent="0.3">
      <c r="A12416">
        <v>53130023</v>
      </c>
      <c r="B12416" t="s">
        <v>705</v>
      </c>
      <c r="C12416" t="s">
        <v>8</v>
      </c>
      <c r="D12416" t="s">
        <v>2408</v>
      </c>
      <c r="E12416">
        <v>0</v>
      </c>
    </row>
    <row r="12417" spans="1:5" x14ac:dyDescent="0.3">
      <c r="A12417">
        <v>53130023</v>
      </c>
      <c r="B12417" t="s">
        <v>705</v>
      </c>
      <c r="C12417" t="s">
        <v>8</v>
      </c>
      <c r="D12417" t="s">
        <v>2409</v>
      </c>
      <c r="E12417">
        <v>0</v>
      </c>
    </row>
    <row r="12418" spans="1:5" x14ac:dyDescent="0.3">
      <c r="A12418">
        <v>53130023</v>
      </c>
      <c r="B12418" t="s">
        <v>705</v>
      </c>
      <c r="C12418" t="s">
        <v>8</v>
      </c>
      <c r="D12418" t="s">
        <v>2410</v>
      </c>
      <c r="E12418">
        <v>0</v>
      </c>
    </row>
    <row r="12419" spans="1:5" x14ac:dyDescent="0.3">
      <c r="A12419">
        <v>53130023</v>
      </c>
      <c r="B12419" t="s">
        <v>705</v>
      </c>
      <c r="C12419" t="s">
        <v>8</v>
      </c>
      <c r="D12419" t="s">
        <v>2411</v>
      </c>
      <c r="E12419">
        <v>0</v>
      </c>
    </row>
    <row r="12420" spans="1:5" x14ac:dyDescent="0.3">
      <c r="A12420">
        <v>53130023</v>
      </c>
      <c r="B12420" t="s">
        <v>705</v>
      </c>
      <c r="C12420" t="s">
        <v>8</v>
      </c>
      <c r="D12420" t="s">
        <v>2412</v>
      </c>
      <c r="E12420">
        <v>-1</v>
      </c>
    </row>
    <row r="12421" spans="1:5" x14ac:dyDescent="0.3">
      <c r="A12421">
        <v>53130023</v>
      </c>
      <c r="B12421" t="s">
        <v>705</v>
      </c>
      <c r="C12421" t="s">
        <v>8</v>
      </c>
      <c r="D12421" t="s">
        <v>2413</v>
      </c>
      <c r="E12421">
        <v>-2</v>
      </c>
    </row>
    <row r="12422" spans="1:5" x14ac:dyDescent="0.3">
      <c r="A12422">
        <v>76210008</v>
      </c>
      <c r="B12422" t="s">
        <v>707</v>
      </c>
      <c r="C12422" t="s">
        <v>130</v>
      </c>
      <c r="D12422" t="s">
        <v>2378</v>
      </c>
      <c r="E12422">
        <v>0</v>
      </c>
    </row>
    <row r="12423" spans="1:5" x14ac:dyDescent="0.3">
      <c r="A12423">
        <v>76210008</v>
      </c>
      <c r="B12423" t="s">
        <v>707</v>
      </c>
      <c r="C12423" t="s">
        <v>130</v>
      </c>
      <c r="D12423" t="s">
        <v>2379</v>
      </c>
      <c r="E12423">
        <v>0</v>
      </c>
    </row>
    <row r="12424" spans="1:5" x14ac:dyDescent="0.3">
      <c r="A12424">
        <v>76210008</v>
      </c>
      <c r="B12424" t="s">
        <v>707</v>
      </c>
      <c r="C12424" t="s">
        <v>130</v>
      </c>
      <c r="D12424" t="s">
        <v>2380</v>
      </c>
      <c r="E12424">
        <v>0</v>
      </c>
    </row>
    <row r="12425" spans="1:5" x14ac:dyDescent="0.3">
      <c r="A12425">
        <v>76210008</v>
      </c>
      <c r="B12425" t="s">
        <v>707</v>
      </c>
      <c r="C12425" t="s">
        <v>130</v>
      </c>
      <c r="D12425" t="s">
        <v>2381</v>
      </c>
      <c r="E12425">
        <v>0</v>
      </c>
    </row>
    <row r="12426" spans="1:5" x14ac:dyDescent="0.3">
      <c r="A12426">
        <v>76210008</v>
      </c>
      <c r="B12426" t="s">
        <v>707</v>
      </c>
      <c r="C12426" t="s">
        <v>130</v>
      </c>
      <c r="D12426" t="s">
        <v>2382</v>
      </c>
      <c r="E12426">
        <v>0</v>
      </c>
    </row>
    <row r="12427" spans="1:5" x14ac:dyDescent="0.3">
      <c r="A12427">
        <v>76210008</v>
      </c>
      <c r="B12427" t="s">
        <v>707</v>
      </c>
      <c r="C12427" t="s">
        <v>130</v>
      </c>
      <c r="D12427" t="s">
        <v>2383</v>
      </c>
      <c r="E12427">
        <v>0</v>
      </c>
    </row>
    <row r="12428" spans="1:5" x14ac:dyDescent="0.3">
      <c r="A12428">
        <v>76210008</v>
      </c>
      <c r="B12428" t="s">
        <v>707</v>
      </c>
      <c r="C12428" t="s">
        <v>130</v>
      </c>
      <c r="D12428" t="s">
        <v>2384</v>
      </c>
      <c r="E12428">
        <v>0</v>
      </c>
    </row>
    <row r="12429" spans="1:5" x14ac:dyDescent="0.3">
      <c r="A12429">
        <v>76210008</v>
      </c>
      <c r="B12429" t="s">
        <v>707</v>
      </c>
      <c r="C12429" t="s">
        <v>130</v>
      </c>
      <c r="D12429" t="s">
        <v>2385</v>
      </c>
      <c r="E12429">
        <v>0</v>
      </c>
    </row>
    <row r="12430" spans="1:5" x14ac:dyDescent="0.3">
      <c r="A12430">
        <v>76210008</v>
      </c>
      <c r="B12430" t="s">
        <v>707</v>
      </c>
      <c r="C12430" t="s">
        <v>130</v>
      </c>
      <c r="D12430" t="s">
        <v>2386</v>
      </c>
      <c r="E12430">
        <v>0</v>
      </c>
    </row>
    <row r="12431" spans="1:5" x14ac:dyDescent="0.3">
      <c r="A12431">
        <v>76210008</v>
      </c>
      <c r="B12431" t="s">
        <v>707</v>
      </c>
      <c r="C12431" t="s">
        <v>130</v>
      </c>
      <c r="D12431" t="s">
        <v>2387</v>
      </c>
      <c r="E12431">
        <v>0</v>
      </c>
    </row>
    <row r="12432" spans="1:5" x14ac:dyDescent="0.3">
      <c r="A12432">
        <v>76210008</v>
      </c>
      <c r="B12432" t="s">
        <v>707</v>
      </c>
      <c r="C12432" t="s">
        <v>130</v>
      </c>
      <c r="D12432" t="s">
        <v>2388</v>
      </c>
      <c r="E12432">
        <v>0</v>
      </c>
    </row>
    <row r="12433" spans="1:5" x14ac:dyDescent="0.3">
      <c r="A12433">
        <v>76210008</v>
      </c>
      <c r="B12433" t="s">
        <v>707</v>
      </c>
      <c r="C12433" t="s">
        <v>130</v>
      </c>
      <c r="D12433" t="s">
        <v>2389</v>
      </c>
      <c r="E12433">
        <v>0</v>
      </c>
    </row>
    <row r="12434" spans="1:5" x14ac:dyDescent="0.3">
      <c r="A12434">
        <v>76210008</v>
      </c>
      <c r="B12434" t="s">
        <v>707</v>
      </c>
      <c r="C12434" t="s">
        <v>130</v>
      </c>
      <c r="D12434" t="s">
        <v>2390</v>
      </c>
      <c r="E12434">
        <v>0</v>
      </c>
    </row>
    <row r="12435" spans="1:5" x14ac:dyDescent="0.3">
      <c r="A12435">
        <v>76210008</v>
      </c>
      <c r="B12435" t="s">
        <v>707</v>
      </c>
      <c r="C12435" t="s">
        <v>130</v>
      </c>
      <c r="D12435" t="s">
        <v>2391</v>
      </c>
      <c r="E12435">
        <v>0</v>
      </c>
    </row>
    <row r="12436" spans="1:5" x14ac:dyDescent="0.3">
      <c r="A12436">
        <v>76210008</v>
      </c>
      <c r="B12436" t="s">
        <v>707</v>
      </c>
      <c r="C12436" t="s">
        <v>130</v>
      </c>
      <c r="D12436" t="s">
        <v>2392</v>
      </c>
      <c r="E12436">
        <v>0</v>
      </c>
    </row>
    <row r="12437" spans="1:5" x14ac:dyDescent="0.3">
      <c r="A12437">
        <v>76210008</v>
      </c>
      <c r="B12437" t="s">
        <v>707</v>
      </c>
      <c r="C12437" t="s">
        <v>130</v>
      </c>
      <c r="D12437" t="s">
        <v>2393</v>
      </c>
      <c r="E12437">
        <v>0</v>
      </c>
    </row>
    <row r="12438" spans="1:5" x14ac:dyDescent="0.3">
      <c r="A12438">
        <v>76210008</v>
      </c>
      <c r="B12438" t="s">
        <v>707</v>
      </c>
      <c r="C12438" t="s">
        <v>130</v>
      </c>
      <c r="D12438" t="s">
        <v>2394</v>
      </c>
      <c r="E12438">
        <v>0</v>
      </c>
    </row>
    <row r="12439" spans="1:5" x14ac:dyDescent="0.3">
      <c r="A12439">
        <v>76210008</v>
      </c>
      <c r="B12439" t="s">
        <v>707</v>
      </c>
      <c r="C12439" t="s">
        <v>130</v>
      </c>
      <c r="D12439" t="s">
        <v>2395</v>
      </c>
      <c r="E12439">
        <v>0</v>
      </c>
    </row>
    <row r="12440" spans="1:5" x14ac:dyDescent="0.3">
      <c r="A12440">
        <v>76210008</v>
      </c>
      <c r="B12440" t="s">
        <v>707</v>
      </c>
      <c r="C12440" t="s">
        <v>130</v>
      </c>
      <c r="D12440" t="s">
        <v>2396</v>
      </c>
      <c r="E12440">
        <v>0</v>
      </c>
    </row>
    <row r="12441" spans="1:5" x14ac:dyDescent="0.3">
      <c r="A12441">
        <v>76210008</v>
      </c>
      <c r="B12441" t="s">
        <v>707</v>
      </c>
      <c r="C12441" t="s">
        <v>130</v>
      </c>
      <c r="D12441" t="s">
        <v>2397</v>
      </c>
      <c r="E12441">
        <v>0</v>
      </c>
    </row>
    <row r="12442" spans="1:5" x14ac:dyDescent="0.3">
      <c r="A12442">
        <v>76210008</v>
      </c>
      <c r="B12442" t="s">
        <v>707</v>
      </c>
      <c r="C12442" t="s">
        <v>130</v>
      </c>
      <c r="D12442" t="s">
        <v>2398</v>
      </c>
      <c r="E12442">
        <v>0</v>
      </c>
    </row>
    <row r="12443" spans="1:5" x14ac:dyDescent="0.3">
      <c r="A12443">
        <v>76210008</v>
      </c>
      <c r="B12443" t="s">
        <v>707</v>
      </c>
      <c r="C12443" t="s">
        <v>130</v>
      </c>
      <c r="D12443" t="s">
        <v>2399</v>
      </c>
      <c r="E12443">
        <v>0</v>
      </c>
    </row>
    <row r="12444" spans="1:5" x14ac:dyDescent="0.3">
      <c r="A12444">
        <v>76210008</v>
      </c>
      <c r="B12444" t="s">
        <v>707</v>
      </c>
      <c r="C12444" t="s">
        <v>130</v>
      </c>
      <c r="D12444" t="s">
        <v>2400</v>
      </c>
      <c r="E12444">
        <v>-5</v>
      </c>
    </row>
    <row r="12445" spans="1:5" x14ac:dyDescent="0.3">
      <c r="A12445">
        <v>76210008</v>
      </c>
      <c r="B12445" t="s">
        <v>707</v>
      </c>
      <c r="C12445" t="s">
        <v>130</v>
      </c>
      <c r="D12445" t="s">
        <v>2401</v>
      </c>
      <c r="E12445">
        <v>0</v>
      </c>
    </row>
    <row r="12446" spans="1:5" x14ac:dyDescent="0.3">
      <c r="A12446">
        <v>76210008</v>
      </c>
      <c r="B12446" t="s">
        <v>707</v>
      </c>
      <c r="C12446" t="s">
        <v>130</v>
      </c>
      <c r="D12446" t="s">
        <v>2402</v>
      </c>
      <c r="E12446">
        <v>0</v>
      </c>
    </row>
    <row r="12447" spans="1:5" x14ac:dyDescent="0.3">
      <c r="A12447">
        <v>76210008</v>
      </c>
      <c r="B12447" t="s">
        <v>707</v>
      </c>
      <c r="C12447" t="s">
        <v>130</v>
      </c>
      <c r="D12447" t="s">
        <v>2403</v>
      </c>
      <c r="E12447">
        <v>0</v>
      </c>
    </row>
    <row r="12448" spans="1:5" x14ac:dyDescent="0.3">
      <c r="A12448">
        <v>76210008</v>
      </c>
      <c r="B12448" t="s">
        <v>707</v>
      </c>
      <c r="C12448" t="s">
        <v>130</v>
      </c>
      <c r="D12448" t="s">
        <v>2404</v>
      </c>
      <c r="E12448">
        <v>0</v>
      </c>
    </row>
    <row r="12449" spans="1:5" x14ac:dyDescent="0.3">
      <c r="A12449">
        <v>76210008</v>
      </c>
      <c r="B12449" t="s">
        <v>707</v>
      </c>
      <c r="C12449" t="s">
        <v>130</v>
      </c>
      <c r="D12449" t="s">
        <v>2405</v>
      </c>
      <c r="E12449">
        <v>-10</v>
      </c>
    </row>
    <row r="12450" spans="1:5" x14ac:dyDescent="0.3">
      <c r="A12450">
        <v>76210008</v>
      </c>
      <c r="B12450" t="s">
        <v>707</v>
      </c>
      <c r="C12450" t="s">
        <v>130</v>
      </c>
      <c r="D12450" t="s">
        <v>2406</v>
      </c>
      <c r="E12450">
        <v>0</v>
      </c>
    </row>
    <row r="12451" spans="1:5" x14ac:dyDescent="0.3">
      <c r="A12451">
        <v>76210008</v>
      </c>
      <c r="B12451" t="s">
        <v>707</v>
      </c>
      <c r="C12451" t="s">
        <v>130</v>
      </c>
      <c r="D12451" t="s">
        <v>2407</v>
      </c>
      <c r="E12451">
        <v>-4</v>
      </c>
    </row>
    <row r="12452" spans="1:5" x14ac:dyDescent="0.3">
      <c r="A12452">
        <v>76210008</v>
      </c>
      <c r="B12452" t="s">
        <v>707</v>
      </c>
      <c r="C12452" t="s">
        <v>130</v>
      </c>
      <c r="D12452" t="s">
        <v>2408</v>
      </c>
      <c r="E12452">
        <v>0</v>
      </c>
    </row>
    <row r="12453" spans="1:5" x14ac:dyDescent="0.3">
      <c r="A12453">
        <v>76210008</v>
      </c>
      <c r="B12453" t="s">
        <v>707</v>
      </c>
      <c r="C12453" t="s">
        <v>130</v>
      </c>
      <c r="D12453" t="s">
        <v>2409</v>
      </c>
      <c r="E12453">
        <v>0</v>
      </c>
    </row>
    <row r="12454" spans="1:5" x14ac:dyDescent="0.3">
      <c r="A12454">
        <v>76210008</v>
      </c>
      <c r="B12454" t="s">
        <v>707</v>
      </c>
      <c r="C12454" t="s">
        <v>130</v>
      </c>
      <c r="D12454" t="s">
        <v>2410</v>
      </c>
      <c r="E12454">
        <v>0</v>
      </c>
    </row>
    <row r="12455" spans="1:5" x14ac:dyDescent="0.3">
      <c r="A12455">
        <v>76210008</v>
      </c>
      <c r="B12455" t="s">
        <v>707</v>
      </c>
      <c r="C12455" t="s">
        <v>130</v>
      </c>
      <c r="D12455" t="s">
        <v>2411</v>
      </c>
      <c r="E12455">
        <v>0</v>
      </c>
    </row>
    <row r="12456" spans="1:5" x14ac:dyDescent="0.3">
      <c r="A12456">
        <v>76210008</v>
      </c>
      <c r="B12456" t="s">
        <v>707</v>
      </c>
      <c r="C12456" t="s">
        <v>130</v>
      </c>
      <c r="D12456" t="s">
        <v>2412</v>
      </c>
      <c r="E12456">
        <v>0</v>
      </c>
    </row>
    <row r="12457" spans="1:5" x14ac:dyDescent="0.3">
      <c r="A12457">
        <v>76210008</v>
      </c>
      <c r="B12457" t="s">
        <v>707</v>
      </c>
      <c r="C12457" t="s">
        <v>130</v>
      </c>
      <c r="D12457" t="s">
        <v>2413</v>
      </c>
      <c r="E12457">
        <v>0</v>
      </c>
    </row>
    <row r="12458" spans="1:5" x14ac:dyDescent="0.3">
      <c r="A12458">
        <v>50350106</v>
      </c>
      <c r="B12458" t="s">
        <v>709</v>
      </c>
      <c r="C12458" t="s">
        <v>8</v>
      </c>
      <c r="D12458" t="s">
        <v>2378</v>
      </c>
      <c r="E12458">
        <v>0</v>
      </c>
    </row>
    <row r="12459" spans="1:5" x14ac:dyDescent="0.3">
      <c r="A12459">
        <v>50350106</v>
      </c>
      <c r="B12459" t="s">
        <v>709</v>
      </c>
      <c r="C12459" t="s">
        <v>8</v>
      </c>
      <c r="D12459" t="s">
        <v>2379</v>
      </c>
      <c r="E12459">
        <v>0</v>
      </c>
    </row>
    <row r="12460" spans="1:5" x14ac:dyDescent="0.3">
      <c r="A12460">
        <v>50350106</v>
      </c>
      <c r="B12460" t="s">
        <v>709</v>
      </c>
      <c r="C12460" t="s">
        <v>8</v>
      </c>
      <c r="D12460" t="s">
        <v>2380</v>
      </c>
      <c r="E12460">
        <v>-1</v>
      </c>
    </row>
    <row r="12461" spans="1:5" x14ac:dyDescent="0.3">
      <c r="A12461">
        <v>50350106</v>
      </c>
      <c r="B12461" t="s">
        <v>709</v>
      </c>
      <c r="C12461" t="s">
        <v>8</v>
      </c>
      <c r="D12461" t="s">
        <v>2381</v>
      </c>
      <c r="E12461">
        <v>0</v>
      </c>
    </row>
    <row r="12462" spans="1:5" x14ac:dyDescent="0.3">
      <c r="A12462">
        <v>50350106</v>
      </c>
      <c r="B12462" t="s">
        <v>709</v>
      </c>
      <c r="C12462" t="s">
        <v>8</v>
      </c>
      <c r="D12462" t="s">
        <v>2382</v>
      </c>
      <c r="E12462">
        <v>0</v>
      </c>
    </row>
    <row r="12463" spans="1:5" x14ac:dyDescent="0.3">
      <c r="A12463">
        <v>50350106</v>
      </c>
      <c r="B12463" t="s">
        <v>709</v>
      </c>
      <c r="C12463" t="s">
        <v>8</v>
      </c>
      <c r="D12463" t="s">
        <v>2383</v>
      </c>
      <c r="E12463">
        <v>0</v>
      </c>
    </row>
    <row r="12464" spans="1:5" x14ac:dyDescent="0.3">
      <c r="A12464">
        <v>50350106</v>
      </c>
      <c r="B12464" t="s">
        <v>709</v>
      </c>
      <c r="C12464" t="s">
        <v>8</v>
      </c>
      <c r="D12464" t="s">
        <v>2384</v>
      </c>
      <c r="E12464">
        <v>0</v>
      </c>
    </row>
    <row r="12465" spans="1:5" x14ac:dyDescent="0.3">
      <c r="A12465">
        <v>50350106</v>
      </c>
      <c r="B12465" t="s">
        <v>709</v>
      </c>
      <c r="C12465" t="s">
        <v>8</v>
      </c>
      <c r="D12465" t="s">
        <v>2385</v>
      </c>
      <c r="E12465">
        <v>0</v>
      </c>
    </row>
    <row r="12466" spans="1:5" x14ac:dyDescent="0.3">
      <c r="A12466">
        <v>50350106</v>
      </c>
      <c r="B12466" t="s">
        <v>709</v>
      </c>
      <c r="C12466" t="s">
        <v>8</v>
      </c>
      <c r="D12466" t="s">
        <v>2386</v>
      </c>
      <c r="E12466">
        <v>0</v>
      </c>
    </row>
    <row r="12467" spans="1:5" x14ac:dyDescent="0.3">
      <c r="A12467">
        <v>50350106</v>
      </c>
      <c r="B12467" t="s">
        <v>709</v>
      </c>
      <c r="C12467" t="s">
        <v>8</v>
      </c>
      <c r="D12467" t="s">
        <v>2387</v>
      </c>
      <c r="E12467">
        <v>0</v>
      </c>
    </row>
    <row r="12468" spans="1:5" x14ac:dyDescent="0.3">
      <c r="A12468">
        <v>50350106</v>
      </c>
      <c r="B12468" t="s">
        <v>709</v>
      </c>
      <c r="C12468" t="s">
        <v>8</v>
      </c>
      <c r="D12468" t="s">
        <v>2388</v>
      </c>
      <c r="E12468">
        <v>0</v>
      </c>
    </row>
    <row r="12469" spans="1:5" x14ac:dyDescent="0.3">
      <c r="A12469">
        <v>50350106</v>
      </c>
      <c r="B12469" t="s">
        <v>709</v>
      </c>
      <c r="C12469" t="s">
        <v>8</v>
      </c>
      <c r="D12469" t="s">
        <v>2389</v>
      </c>
      <c r="E12469">
        <v>0</v>
      </c>
    </row>
    <row r="12470" spans="1:5" x14ac:dyDescent="0.3">
      <c r="A12470">
        <v>50350106</v>
      </c>
      <c r="B12470" t="s">
        <v>709</v>
      </c>
      <c r="C12470" t="s">
        <v>8</v>
      </c>
      <c r="D12470" t="s">
        <v>2390</v>
      </c>
      <c r="E12470">
        <v>0</v>
      </c>
    </row>
    <row r="12471" spans="1:5" x14ac:dyDescent="0.3">
      <c r="A12471">
        <v>50350106</v>
      </c>
      <c r="B12471" t="s">
        <v>709</v>
      </c>
      <c r="C12471" t="s">
        <v>8</v>
      </c>
      <c r="D12471" t="s">
        <v>2391</v>
      </c>
      <c r="E12471">
        <v>0</v>
      </c>
    </row>
    <row r="12472" spans="1:5" x14ac:dyDescent="0.3">
      <c r="A12472">
        <v>50350106</v>
      </c>
      <c r="B12472" t="s">
        <v>709</v>
      </c>
      <c r="C12472" t="s">
        <v>8</v>
      </c>
      <c r="D12472" t="s">
        <v>2392</v>
      </c>
      <c r="E12472">
        <v>-1</v>
      </c>
    </row>
    <row r="12473" spans="1:5" x14ac:dyDescent="0.3">
      <c r="A12473">
        <v>50350106</v>
      </c>
      <c r="B12473" t="s">
        <v>709</v>
      </c>
      <c r="C12473" t="s">
        <v>8</v>
      </c>
      <c r="D12473" t="s">
        <v>2393</v>
      </c>
      <c r="E12473">
        <v>0</v>
      </c>
    </row>
    <row r="12474" spans="1:5" x14ac:dyDescent="0.3">
      <c r="A12474">
        <v>50350106</v>
      </c>
      <c r="B12474" t="s">
        <v>709</v>
      </c>
      <c r="C12474" t="s">
        <v>8</v>
      </c>
      <c r="D12474" t="s">
        <v>2394</v>
      </c>
      <c r="E12474">
        <v>0</v>
      </c>
    </row>
    <row r="12475" spans="1:5" x14ac:dyDescent="0.3">
      <c r="A12475">
        <v>50350106</v>
      </c>
      <c r="B12475" t="s">
        <v>709</v>
      </c>
      <c r="C12475" t="s">
        <v>8</v>
      </c>
      <c r="D12475" t="s">
        <v>2395</v>
      </c>
      <c r="E12475">
        <v>0</v>
      </c>
    </row>
    <row r="12476" spans="1:5" x14ac:dyDescent="0.3">
      <c r="A12476">
        <v>50350106</v>
      </c>
      <c r="B12476" t="s">
        <v>709</v>
      </c>
      <c r="C12476" t="s">
        <v>8</v>
      </c>
      <c r="D12476" t="s">
        <v>2396</v>
      </c>
      <c r="E12476">
        <v>0</v>
      </c>
    </row>
    <row r="12477" spans="1:5" x14ac:dyDescent="0.3">
      <c r="A12477">
        <v>50350106</v>
      </c>
      <c r="B12477" t="s">
        <v>709</v>
      </c>
      <c r="C12477" t="s">
        <v>8</v>
      </c>
      <c r="D12477" t="s">
        <v>2397</v>
      </c>
      <c r="E12477">
        <v>0</v>
      </c>
    </row>
    <row r="12478" spans="1:5" x14ac:dyDescent="0.3">
      <c r="A12478">
        <v>50350106</v>
      </c>
      <c r="B12478" t="s">
        <v>709</v>
      </c>
      <c r="C12478" t="s">
        <v>8</v>
      </c>
      <c r="D12478" t="s">
        <v>2398</v>
      </c>
      <c r="E12478">
        <v>0</v>
      </c>
    </row>
    <row r="12479" spans="1:5" x14ac:dyDescent="0.3">
      <c r="A12479">
        <v>50350106</v>
      </c>
      <c r="B12479" t="s">
        <v>709</v>
      </c>
      <c r="C12479" t="s">
        <v>8</v>
      </c>
      <c r="D12479" t="s">
        <v>2399</v>
      </c>
      <c r="E12479">
        <v>0</v>
      </c>
    </row>
    <row r="12480" spans="1:5" x14ac:dyDescent="0.3">
      <c r="A12480">
        <v>50350106</v>
      </c>
      <c r="B12480" t="s">
        <v>709</v>
      </c>
      <c r="C12480" t="s">
        <v>8</v>
      </c>
      <c r="D12480" t="s">
        <v>2400</v>
      </c>
      <c r="E12480">
        <v>0</v>
      </c>
    </row>
    <row r="12481" spans="1:5" x14ac:dyDescent="0.3">
      <c r="A12481">
        <v>50350106</v>
      </c>
      <c r="B12481" t="s">
        <v>709</v>
      </c>
      <c r="C12481" t="s">
        <v>8</v>
      </c>
      <c r="D12481" t="s">
        <v>2401</v>
      </c>
      <c r="E12481">
        <v>0</v>
      </c>
    </row>
    <row r="12482" spans="1:5" x14ac:dyDescent="0.3">
      <c r="A12482">
        <v>50350106</v>
      </c>
      <c r="B12482" t="s">
        <v>709</v>
      </c>
      <c r="C12482" t="s">
        <v>8</v>
      </c>
      <c r="D12482" t="s">
        <v>2402</v>
      </c>
      <c r="E12482">
        <v>0</v>
      </c>
    </row>
    <row r="12483" spans="1:5" x14ac:dyDescent="0.3">
      <c r="A12483">
        <v>50350106</v>
      </c>
      <c r="B12483" t="s">
        <v>709</v>
      </c>
      <c r="C12483" t="s">
        <v>8</v>
      </c>
      <c r="D12483" t="s">
        <v>2403</v>
      </c>
      <c r="E12483">
        <v>0</v>
      </c>
    </row>
    <row r="12484" spans="1:5" x14ac:dyDescent="0.3">
      <c r="A12484">
        <v>50350106</v>
      </c>
      <c r="B12484" t="s">
        <v>709</v>
      </c>
      <c r="C12484" t="s">
        <v>8</v>
      </c>
      <c r="D12484" t="s">
        <v>2404</v>
      </c>
      <c r="E12484">
        <v>0</v>
      </c>
    </row>
    <row r="12485" spans="1:5" x14ac:dyDescent="0.3">
      <c r="A12485">
        <v>50350106</v>
      </c>
      <c r="B12485" t="s">
        <v>709</v>
      </c>
      <c r="C12485" t="s">
        <v>8</v>
      </c>
      <c r="D12485" t="s">
        <v>2405</v>
      </c>
      <c r="E12485">
        <v>0</v>
      </c>
    </row>
    <row r="12486" spans="1:5" x14ac:dyDescent="0.3">
      <c r="A12486">
        <v>50350106</v>
      </c>
      <c r="B12486" t="s">
        <v>709</v>
      </c>
      <c r="C12486" t="s">
        <v>8</v>
      </c>
      <c r="D12486" t="s">
        <v>2406</v>
      </c>
      <c r="E12486">
        <v>0</v>
      </c>
    </row>
    <row r="12487" spans="1:5" x14ac:dyDescent="0.3">
      <c r="A12487">
        <v>50350106</v>
      </c>
      <c r="B12487" t="s">
        <v>709</v>
      </c>
      <c r="C12487" t="s">
        <v>8</v>
      </c>
      <c r="D12487" t="s">
        <v>2407</v>
      </c>
      <c r="E12487">
        <v>0</v>
      </c>
    </row>
    <row r="12488" spans="1:5" x14ac:dyDescent="0.3">
      <c r="A12488">
        <v>50350106</v>
      </c>
      <c r="B12488" t="s">
        <v>709</v>
      </c>
      <c r="C12488" t="s">
        <v>8</v>
      </c>
      <c r="D12488" t="s">
        <v>2408</v>
      </c>
      <c r="E12488">
        <v>0</v>
      </c>
    </row>
    <row r="12489" spans="1:5" x14ac:dyDescent="0.3">
      <c r="A12489">
        <v>50350106</v>
      </c>
      <c r="B12489" t="s">
        <v>709</v>
      </c>
      <c r="C12489" t="s">
        <v>8</v>
      </c>
      <c r="D12489" t="s">
        <v>2409</v>
      </c>
      <c r="E12489">
        <v>0</v>
      </c>
    </row>
    <row r="12490" spans="1:5" x14ac:dyDescent="0.3">
      <c r="A12490">
        <v>50350106</v>
      </c>
      <c r="B12490" t="s">
        <v>709</v>
      </c>
      <c r="C12490" t="s">
        <v>8</v>
      </c>
      <c r="D12490" t="s">
        <v>2410</v>
      </c>
      <c r="E12490">
        <v>-1</v>
      </c>
    </row>
    <row r="12491" spans="1:5" x14ac:dyDescent="0.3">
      <c r="A12491">
        <v>50350106</v>
      </c>
      <c r="B12491" t="s">
        <v>709</v>
      </c>
      <c r="C12491" t="s">
        <v>8</v>
      </c>
      <c r="D12491" t="s">
        <v>2411</v>
      </c>
      <c r="E12491">
        <v>0</v>
      </c>
    </row>
    <row r="12492" spans="1:5" x14ac:dyDescent="0.3">
      <c r="A12492">
        <v>50350106</v>
      </c>
      <c r="B12492" t="s">
        <v>709</v>
      </c>
      <c r="C12492" t="s">
        <v>8</v>
      </c>
      <c r="D12492" t="s">
        <v>2412</v>
      </c>
      <c r="E12492">
        <v>0</v>
      </c>
    </row>
    <row r="12493" spans="1:5" x14ac:dyDescent="0.3">
      <c r="A12493">
        <v>50350106</v>
      </c>
      <c r="B12493" t="s">
        <v>709</v>
      </c>
      <c r="C12493" t="s">
        <v>8</v>
      </c>
      <c r="D12493" t="s">
        <v>2413</v>
      </c>
      <c r="E12493">
        <v>0</v>
      </c>
    </row>
    <row r="12494" spans="1:5" x14ac:dyDescent="0.3">
      <c r="A12494">
        <v>66220018</v>
      </c>
      <c r="B12494" t="s">
        <v>711</v>
      </c>
      <c r="C12494" t="s">
        <v>8</v>
      </c>
      <c r="D12494" t="s">
        <v>2378</v>
      </c>
      <c r="E12494">
        <v>0</v>
      </c>
    </row>
    <row r="12495" spans="1:5" x14ac:dyDescent="0.3">
      <c r="A12495">
        <v>66220018</v>
      </c>
      <c r="B12495" t="s">
        <v>711</v>
      </c>
      <c r="C12495" t="s">
        <v>8</v>
      </c>
      <c r="D12495" t="s">
        <v>2379</v>
      </c>
      <c r="E12495">
        <v>0</v>
      </c>
    </row>
    <row r="12496" spans="1:5" x14ac:dyDescent="0.3">
      <c r="A12496">
        <v>66220018</v>
      </c>
      <c r="B12496" t="s">
        <v>711</v>
      </c>
      <c r="C12496" t="s">
        <v>8</v>
      </c>
      <c r="D12496" t="s">
        <v>2380</v>
      </c>
      <c r="E12496">
        <v>0</v>
      </c>
    </row>
    <row r="12497" spans="1:5" x14ac:dyDescent="0.3">
      <c r="A12497">
        <v>66220018</v>
      </c>
      <c r="B12497" t="s">
        <v>711</v>
      </c>
      <c r="C12497" t="s">
        <v>8</v>
      </c>
      <c r="D12497" t="s">
        <v>2381</v>
      </c>
      <c r="E12497">
        <v>0</v>
      </c>
    </row>
    <row r="12498" spans="1:5" x14ac:dyDescent="0.3">
      <c r="A12498">
        <v>66220018</v>
      </c>
      <c r="B12498" t="s">
        <v>711</v>
      </c>
      <c r="C12498" t="s">
        <v>8</v>
      </c>
      <c r="D12498" t="s">
        <v>2382</v>
      </c>
      <c r="E12498">
        <v>0</v>
      </c>
    </row>
    <row r="12499" spans="1:5" x14ac:dyDescent="0.3">
      <c r="A12499">
        <v>66220018</v>
      </c>
      <c r="B12499" t="s">
        <v>711</v>
      </c>
      <c r="C12499" t="s">
        <v>8</v>
      </c>
      <c r="D12499" t="s">
        <v>2383</v>
      </c>
      <c r="E12499">
        <v>0</v>
      </c>
    </row>
    <row r="12500" spans="1:5" x14ac:dyDescent="0.3">
      <c r="A12500">
        <v>66220018</v>
      </c>
      <c r="B12500" t="s">
        <v>711</v>
      </c>
      <c r="C12500" t="s">
        <v>8</v>
      </c>
      <c r="D12500" t="s">
        <v>2384</v>
      </c>
      <c r="E12500">
        <v>0</v>
      </c>
    </row>
    <row r="12501" spans="1:5" x14ac:dyDescent="0.3">
      <c r="A12501">
        <v>66220018</v>
      </c>
      <c r="B12501" t="s">
        <v>711</v>
      </c>
      <c r="C12501" t="s">
        <v>8</v>
      </c>
      <c r="D12501" t="s">
        <v>2385</v>
      </c>
      <c r="E12501">
        <v>0</v>
      </c>
    </row>
    <row r="12502" spans="1:5" x14ac:dyDescent="0.3">
      <c r="A12502">
        <v>66220018</v>
      </c>
      <c r="B12502" t="s">
        <v>711</v>
      </c>
      <c r="C12502" t="s">
        <v>8</v>
      </c>
      <c r="D12502" t="s">
        <v>2386</v>
      </c>
      <c r="E12502">
        <v>0</v>
      </c>
    </row>
    <row r="12503" spans="1:5" x14ac:dyDescent="0.3">
      <c r="A12503">
        <v>66220018</v>
      </c>
      <c r="B12503" t="s">
        <v>711</v>
      </c>
      <c r="C12503" t="s">
        <v>8</v>
      </c>
      <c r="D12503" t="s">
        <v>2387</v>
      </c>
      <c r="E12503">
        <v>0</v>
      </c>
    </row>
    <row r="12504" spans="1:5" x14ac:dyDescent="0.3">
      <c r="A12504">
        <v>66220018</v>
      </c>
      <c r="B12504" t="s">
        <v>711</v>
      </c>
      <c r="C12504" t="s">
        <v>8</v>
      </c>
      <c r="D12504" t="s">
        <v>2388</v>
      </c>
      <c r="E12504">
        <v>0</v>
      </c>
    </row>
    <row r="12505" spans="1:5" x14ac:dyDescent="0.3">
      <c r="A12505">
        <v>66220018</v>
      </c>
      <c r="B12505" t="s">
        <v>711</v>
      </c>
      <c r="C12505" t="s">
        <v>8</v>
      </c>
      <c r="D12505" t="s">
        <v>2389</v>
      </c>
      <c r="E12505">
        <v>0</v>
      </c>
    </row>
    <row r="12506" spans="1:5" x14ac:dyDescent="0.3">
      <c r="A12506">
        <v>66220018</v>
      </c>
      <c r="B12506" t="s">
        <v>711</v>
      </c>
      <c r="C12506" t="s">
        <v>8</v>
      </c>
      <c r="D12506" t="s">
        <v>2390</v>
      </c>
      <c r="E12506">
        <v>0</v>
      </c>
    </row>
    <row r="12507" spans="1:5" x14ac:dyDescent="0.3">
      <c r="A12507">
        <v>66220018</v>
      </c>
      <c r="B12507" t="s">
        <v>711</v>
      </c>
      <c r="C12507" t="s">
        <v>8</v>
      </c>
      <c r="D12507" t="s">
        <v>2391</v>
      </c>
      <c r="E12507">
        <v>0</v>
      </c>
    </row>
    <row r="12508" spans="1:5" x14ac:dyDescent="0.3">
      <c r="A12508">
        <v>66220018</v>
      </c>
      <c r="B12508" t="s">
        <v>711</v>
      </c>
      <c r="C12508" t="s">
        <v>8</v>
      </c>
      <c r="D12508" t="s">
        <v>2392</v>
      </c>
      <c r="E12508">
        <v>0</v>
      </c>
    </row>
    <row r="12509" spans="1:5" x14ac:dyDescent="0.3">
      <c r="A12509">
        <v>66220018</v>
      </c>
      <c r="B12509" t="s">
        <v>711</v>
      </c>
      <c r="C12509" t="s">
        <v>8</v>
      </c>
      <c r="D12509" t="s">
        <v>2393</v>
      </c>
      <c r="E12509">
        <v>0</v>
      </c>
    </row>
    <row r="12510" spans="1:5" x14ac:dyDescent="0.3">
      <c r="A12510">
        <v>66220018</v>
      </c>
      <c r="B12510" t="s">
        <v>711</v>
      </c>
      <c r="C12510" t="s">
        <v>8</v>
      </c>
      <c r="D12510" t="s">
        <v>2394</v>
      </c>
      <c r="E12510">
        <v>0</v>
      </c>
    </row>
    <row r="12511" spans="1:5" x14ac:dyDescent="0.3">
      <c r="A12511">
        <v>66220018</v>
      </c>
      <c r="B12511" t="s">
        <v>711</v>
      </c>
      <c r="C12511" t="s">
        <v>8</v>
      </c>
      <c r="D12511" t="s">
        <v>2395</v>
      </c>
      <c r="E12511">
        <v>0</v>
      </c>
    </row>
    <row r="12512" spans="1:5" x14ac:dyDescent="0.3">
      <c r="A12512">
        <v>66220018</v>
      </c>
      <c r="B12512" t="s">
        <v>711</v>
      </c>
      <c r="C12512" t="s">
        <v>8</v>
      </c>
      <c r="D12512" t="s">
        <v>2396</v>
      </c>
      <c r="E12512">
        <v>0</v>
      </c>
    </row>
    <row r="12513" spans="1:5" x14ac:dyDescent="0.3">
      <c r="A12513">
        <v>66220018</v>
      </c>
      <c r="B12513" t="s">
        <v>711</v>
      </c>
      <c r="C12513" t="s">
        <v>8</v>
      </c>
      <c r="D12513" t="s">
        <v>2397</v>
      </c>
      <c r="E12513">
        <v>0</v>
      </c>
    </row>
    <row r="12514" spans="1:5" x14ac:dyDescent="0.3">
      <c r="A12514">
        <v>66220018</v>
      </c>
      <c r="B12514" t="s">
        <v>711</v>
      </c>
      <c r="C12514" t="s">
        <v>8</v>
      </c>
      <c r="D12514" t="s">
        <v>2398</v>
      </c>
      <c r="E12514">
        <v>0</v>
      </c>
    </row>
    <row r="12515" spans="1:5" x14ac:dyDescent="0.3">
      <c r="A12515">
        <v>66220018</v>
      </c>
      <c r="B12515" t="s">
        <v>711</v>
      </c>
      <c r="C12515" t="s">
        <v>8</v>
      </c>
      <c r="D12515" t="s">
        <v>2399</v>
      </c>
      <c r="E12515">
        <v>0</v>
      </c>
    </row>
    <row r="12516" spans="1:5" x14ac:dyDescent="0.3">
      <c r="A12516">
        <v>66220018</v>
      </c>
      <c r="B12516" t="s">
        <v>711</v>
      </c>
      <c r="C12516" t="s">
        <v>8</v>
      </c>
      <c r="D12516" t="s">
        <v>2400</v>
      </c>
      <c r="E12516">
        <v>0</v>
      </c>
    </row>
    <row r="12517" spans="1:5" x14ac:dyDescent="0.3">
      <c r="A12517">
        <v>66220018</v>
      </c>
      <c r="B12517" t="s">
        <v>711</v>
      </c>
      <c r="C12517" t="s">
        <v>8</v>
      </c>
      <c r="D12517" t="s">
        <v>2401</v>
      </c>
      <c r="E12517">
        <v>0</v>
      </c>
    </row>
    <row r="12518" spans="1:5" x14ac:dyDescent="0.3">
      <c r="A12518">
        <v>66220018</v>
      </c>
      <c r="B12518" t="s">
        <v>711</v>
      </c>
      <c r="C12518" t="s">
        <v>8</v>
      </c>
      <c r="D12518" t="s">
        <v>2402</v>
      </c>
      <c r="E12518">
        <v>-1</v>
      </c>
    </row>
    <row r="12519" spans="1:5" x14ac:dyDescent="0.3">
      <c r="A12519">
        <v>66220018</v>
      </c>
      <c r="B12519" t="s">
        <v>711</v>
      </c>
      <c r="C12519" t="s">
        <v>8</v>
      </c>
      <c r="D12519" t="s">
        <v>2403</v>
      </c>
      <c r="E12519">
        <v>0</v>
      </c>
    </row>
    <row r="12520" spans="1:5" x14ac:dyDescent="0.3">
      <c r="A12520">
        <v>66220018</v>
      </c>
      <c r="B12520" t="s">
        <v>711</v>
      </c>
      <c r="C12520" t="s">
        <v>8</v>
      </c>
      <c r="D12520" t="s">
        <v>2404</v>
      </c>
      <c r="E12520">
        <v>0</v>
      </c>
    </row>
    <row r="12521" spans="1:5" x14ac:dyDescent="0.3">
      <c r="A12521">
        <v>66220018</v>
      </c>
      <c r="B12521" t="s">
        <v>711</v>
      </c>
      <c r="C12521" t="s">
        <v>8</v>
      </c>
      <c r="D12521" t="s">
        <v>2405</v>
      </c>
      <c r="E12521">
        <v>0</v>
      </c>
    </row>
    <row r="12522" spans="1:5" x14ac:dyDescent="0.3">
      <c r="A12522">
        <v>66220018</v>
      </c>
      <c r="B12522" t="s">
        <v>711</v>
      </c>
      <c r="C12522" t="s">
        <v>8</v>
      </c>
      <c r="D12522" t="s">
        <v>2406</v>
      </c>
      <c r="E12522">
        <v>0</v>
      </c>
    </row>
    <row r="12523" spans="1:5" x14ac:dyDescent="0.3">
      <c r="A12523">
        <v>66220018</v>
      </c>
      <c r="B12523" t="s">
        <v>711</v>
      </c>
      <c r="C12523" t="s">
        <v>8</v>
      </c>
      <c r="D12523" t="s">
        <v>2407</v>
      </c>
      <c r="E12523">
        <v>0</v>
      </c>
    </row>
    <row r="12524" spans="1:5" x14ac:dyDescent="0.3">
      <c r="A12524">
        <v>66220018</v>
      </c>
      <c r="B12524" t="s">
        <v>711</v>
      </c>
      <c r="C12524" t="s">
        <v>8</v>
      </c>
      <c r="D12524" t="s">
        <v>2408</v>
      </c>
      <c r="E12524">
        <v>0</v>
      </c>
    </row>
    <row r="12525" spans="1:5" x14ac:dyDescent="0.3">
      <c r="A12525">
        <v>66220018</v>
      </c>
      <c r="B12525" t="s">
        <v>711</v>
      </c>
      <c r="C12525" t="s">
        <v>8</v>
      </c>
      <c r="D12525" t="s">
        <v>2409</v>
      </c>
      <c r="E12525">
        <v>0</v>
      </c>
    </row>
    <row r="12526" spans="1:5" x14ac:dyDescent="0.3">
      <c r="A12526">
        <v>66220018</v>
      </c>
      <c r="B12526" t="s">
        <v>711</v>
      </c>
      <c r="C12526" t="s">
        <v>8</v>
      </c>
      <c r="D12526" t="s">
        <v>2410</v>
      </c>
      <c r="E12526">
        <v>0</v>
      </c>
    </row>
    <row r="12527" spans="1:5" x14ac:dyDescent="0.3">
      <c r="A12527">
        <v>66220018</v>
      </c>
      <c r="B12527" t="s">
        <v>711</v>
      </c>
      <c r="C12527" t="s">
        <v>8</v>
      </c>
      <c r="D12527" t="s">
        <v>2411</v>
      </c>
      <c r="E12527">
        <v>0</v>
      </c>
    </row>
    <row r="12528" spans="1:5" x14ac:dyDescent="0.3">
      <c r="A12528">
        <v>66220018</v>
      </c>
      <c r="B12528" t="s">
        <v>711</v>
      </c>
      <c r="C12528" t="s">
        <v>8</v>
      </c>
      <c r="D12528" t="s">
        <v>2412</v>
      </c>
      <c r="E12528">
        <v>0</v>
      </c>
    </row>
    <row r="12529" spans="1:5" x14ac:dyDescent="0.3">
      <c r="A12529">
        <v>66220018</v>
      </c>
      <c r="B12529" t="s">
        <v>711</v>
      </c>
      <c r="C12529" t="s">
        <v>8</v>
      </c>
      <c r="D12529" t="s">
        <v>2413</v>
      </c>
      <c r="E12529">
        <v>0</v>
      </c>
    </row>
    <row r="12530" spans="1:5" x14ac:dyDescent="0.3">
      <c r="A12530">
        <v>23170023</v>
      </c>
      <c r="B12530" t="s">
        <v>713</v>
      </c>
      <c r="C12530" t="s">
        <v>8</v>
      </c>
      <c r="D12530" t="s">
        <v>2378</v>
      </c>
      <c r="E12530">
        <v>0</v>
      </c>
    </row>
    <row r="12531" spans="1:5" x14ac:dyDescent="0.3">
      <c r="A12531">
        <v>23170023</v>
      </c>
      <c r="B12531" t="s">
        <v>713</v>
      </c>
      <c r="C12531" t="s">
        <v>8</v>
      </c>
      <c r="D12531" t="s">
        <v>2379</v>
      </c>
      <c r="E12531">
        <v>0</v>
      </c>
    </row>
    <row r="12532" spans="1:5" x14ac:dyDescent="0.3">
      <c r="A12532">
        <v>23170023</v>
      </c>
      <c r="B12532" t="s">
        <v>713</v>
      </c>
      <c r="C12532" t="s">
        <v>8</v>
      </c>
      <c r="D12532" t="s">
        <v>2380</v>
      </c>
      <c r="E12532">
        <v>0</v>
      </c>
    </row>
    <row r="12533" spans="1:5" x14ac:dyDescent="0.3">
      <c r="A12533">
        <v>23170023</v>
      </c>
      <c r="B12533" t="s">
        <v>713</v>
      </c>
      <c r="C12533" t="s">
        <v>8</v>
      </c>
      <c r="D12533" t="s">
        <v>2381</v>
      </c>
      <c r="E12533">
        <v>0</v>
      </c>
    </row>
    <row r="12534" spans="1:5" x14ac:dyDescent="0.3">
      <c r="A12534">
        <v>23170023</v>
      </c>
      <c r="B12534" t="s">
        <v>713</v>
      </c>
      <c r="C12534" t="s">
        <v>8</v>
      </c>
      <c r="D12534" t="s">
        <v>2382</v>
      </c>
      <c r="E12534">
        <v>0</v>
      </c>
    </row>
    <row r="12535" spans="1:5" x14ac:dyDescent="0.3">
      <c r="A12535">
        <v>23170023</v>
      </c>
      <c r="B12535" t="s">
        <v>713</v>
      </c>
      <c r="C12535" t="s">
        <v>8</v>
      </c>
      <c r="D12535" t="s">
        <v>2383</v>
      </c>
      <c r="E12535">
        <v>0</v>
      </c>
    </row>
    <row r="12536" spans="1:5" x14ac:dyDescent="0.3">
      <c r="A12536">
        <v>23170023</v>
      </c>
      <c r="B12536" t="s">
        <v>713</v>
      </c>
      <c r="C12536" t="s">
        <v>8</v>
      </c>
      <c r="D12536" t="s">
        <v>2384</v>
      </c>
      <c r="E12536">
        <v>0</v>
      </c>
    </row>
    <row r="12537" spans="1:5" x14ac:dyDescent="0.3">
      <c r="A12537">
        <v>23170023</v>
      </c>
      <c r="B12537" t="s">
        <v>713</v>
      </c>
      <c r="C12537" t="s">
        <v>8</v>
      </c>
      <c r="D12537" t="s">
        <v>2385</v>
      </c>
      <c r="E12537">
        <v>0</v>
      </c>
    </row>
    <row r="12538" spans="1:5" x14ac:dyDescent="0.3">
      <c r="A12538">
        <v>23170023</v>
      </c>
      <c r="B12538" t="s">
        <v>713</v>
      </c>
      <c r="C12538" t="s">
        <v>8</v>
      </c>
      <c r="D12538" t="s">
        <v>2386</v>
      </c>
      <c r="E12538">
        <v>0</v>
      </c>
    </row>
    <row r="12539" spans="1:5" x14ac:dyDescent="0.3">
      <c r="A12539">
        <v>23170023</v>
      </c>
      <c r="B12539" t="s">
        <v>713</v>
      </c>
      <c r="C12539" t="s">
        <v>8</v>
      </c>
      <c r="D12539" t="s">
        <v>2387</v>
      </c>
      <c r="E12539">
        <v>0</v>
      </c>
    </row>
    <row r="12540" spans="1:5" x14ac:dyDescent="0.3">
      <c r="A12540">
        <v>23170023</v>
      </c>
      <c r="B12540" t="s">
        <v>713</v>
      </c>
      <c r="C12540" t="s">
        <v>8</v>
      </c>
      <c r="D12540" t="s">
        <v>2388</v>
      </c>
      <c r="E12540">
        <v>0</v>
      </c>
    </row>
    <row r="12541" spans="1:5" x14ac:dyDescent="0.3">
      <c r="A12541">
        <v>23170023</v>
      </c>
      <c r="B12541" t="s">
        <v>713</v>
      </c>
      <c r="C12541" t="s">
        <v>8</v>
      </c>
      <c r="D12541" t="s">
        <v>2389</v>
      </c>
      <c r="E12541">
        <v>0</v>
      </c>
    </row>
    <row r="12542" spans="1:5" x14ac:dyDescent="0.3">
      <c r="A12542">
        <v>23170023</v>
      </c>
      <c r="B12542" t="s">
        <v>713</v>
      </c>
      <c r="C12542" t="s">
        <v>8</v>
      </c>
      <c r="D12542" t="s">
        <v>2390</v>
      </c>
      <c r="E12542">
        <v>0</v>
      </c>
    </row>
    <row r="12543" spans="1:5" x14ac:dyDescent="0.3">
      <c r="A12543">
        <v>23170023</v>
      </c>
      <c r="B12543" t="s">
        <v>713</v>
      </c>
      <c r="C12543" t="s">
        <v>8</v>
      </c>
      <c r="D12543" t="s">
        <v>2391</v>
      </c>
      <c r="E12543">
        <v>0</v>
      </c>
    </row>
    <row r="12544" spans="1:5" x14ac:dyDescent="0.3">
      <c r="A12544">
        <v>23170023</v>
      </c>
      <c r="B12544" t="s">
        <v>713</v>
      </c>
      <c r="C12544" t="s">
        <v>8</v>
      </c>
      <c r="D12544" t="s">
        <v>2392</v>
      </c>
      <c r="E12544">
        <v>0</v>
      </c>
    </row>
    <row r="12545" spans="1:5" x14ac:dyDescent="0.3">
      <c r="A12545">
        <v>23170023</v>
      </c>
      <c r="B12545" t="s">
        <v>713</v>
      </c>
      <c r="C12545" t="s">
        <v>8</v>
      </c>
      <c r="D12545" t="s">
        <v>2393</v>
      </c>
      <c r="E12545">
        <v>0</v>
      </c>
    </row>
    <row r="12546" spans="1:5" x14ac:dyDescent="0.3">
      <c r="A12546">
        <v>23170023</v>
      </c>
      <c r="B12546" t="s">
        <v>713</v>
      </c>
      <c r="C12546" t="s">
        <v>8</v>
      </c>
      <c r="D12546" t="s">
        <v>2394</v>
      </c>
      <c r="E12546">
        <v>0</v>
      </c>
    </row>
    <row r="12547" spans="1:5" x14ac:dyDescent="0.3">
      <c r="A12547">
        <v>23170023</v>
      </c>
      <c r="B12547" t="s">
        <v>713</v>
      </c>
      <c r="C12547" t="s">
        <v>8</v>
      </c>
      <c r="D12547" t="s">
        <v>2395</v>
      </c>
      <c r="E12547">
        <v>0</v>
      </c>
    </row>
    <row r="12548" spans="1:5" x14ac:dyDescent="0.3">
      <c r="A12548">
        <v>23170023</v>
      </c>
      <c r="B12548" t="s">
        <v>713</v>
      </c>
      <c r="C12548" t="s">
        <v>8</v>
      </c>
      <c r="D12548" t="s">
        <v>2396</v>
      </c>
      <c r="E12548">
        <v>0</v>
      </c>
    </row>
    <row r="12549" spans="1:5" x14ac:dyDescent="0.3">
      <c r="A12549">
        <v>23170023</v>
      </c>
      <c r="B12549" t="s">
        <v>713</v>
      </c>
      <c r="C12549" t="s">
        <v>8</v>
      </c>
      <c r="D12549" t="s">
        <v>2397</v>
      </c>
      <c r="E12549">
        <v>0</v>
      </c>
    </row>
    <row r="12550" spans="1:5" x14ac:dyDescent="0.3">
      <c r="A12550">
        <v>23170023</v>
      </c>
      <c r="B12550" t="s">
        <v>713</v>
      </c>
      <c r="C12550" t="s">
        <v>8</v>
      </c>
      <c r="D12550" t="s">
        <v>2398</v>
      </c>
      <c r="E12550">
        <v>0</v>
      </c>
    </row>
    <row r="12551" spans="1:5" x14ac:dyDescent="0.3">
      <c r="A12551">
        <v>23170023</v>
      </c>
      <c r="B12551" t="s">
        <v>713</v>
      </c>
      <c r="C12551" t="s">
        <v>8</v>
      </c>
      <c r="D12551" t="s">
        <v>2399</v>
      </c>
      <c r="E12551">
        <v>0</v>
      </c>
    </row>
    <row r="12552" spans="1:5" x14ac:dyDescent="0.3">
      <c r="A12552">
        <v>23170023</v>
      </c>
      <c r="B12552" t="s">
        <v>713</v>
      </c>
      <c r="C12552" t="s">
        <v>8</v>
      </c>
      <c r="D12552" t="s">
        <v>2400</v>
      </c>
      <c r="E12552">
        <v>0</v>
      </c>
    </row>
    <row r="12553" spans="1:5" x14ac:dyDescent="0.3">
      <c r="A12553">
        <v>23170023</v>
      </c>
      <c r="B12553" t="s">
        <v>713</v>
      </c>
      <c r="C12553" t="s">
        <v>8</v>
      </c>
      <c r="D12553" t="s">
        <v>2401</v>
      </c>
      <c r="E12553">
        <v>0</v>
      </c>
    </row>
    <row r="12554" spans="1:5" x14ac:dyDescent="0.3">
      <c r="A12554">
        <v>23170023</v>
      </c>
      <c r="B12554" t="s">
        <v>713</v>
      </c>
      <c r="C12554" t="s">
        <v>8</v>
      </c>
      <c r="D12554" t="s">
        <v>2402</v>
      </c>
      <c r="E12554">
        <v>0</v>
      </c>
    </row>
    <row r="12555" spans="1:5" x14ac:dyDescent="0.3">
      <c r="A12555">
        <v>23170023</v>
      </c>
      <c r="B12555" t="s">
        <v>713</v>
      </c>
      <c r="C12555" t="s">
        <v>8</v>
      </c>
      <c r="D12555" t="s">
        <v>2403</v>
      </c>
      <c r="E12555">
        <v>0</v>
      </c>
    </row>
    <row r="12556" spans="1:5" x14ac:dyDescent="0.3">
      <c r="A12556">
        <v>23170023</v>
      </c>
      <c r="B12556" t="s">
        <v>713</v>
      </c>
      <c r="C12556" t="s">
        <v>8</v>
      </c>
      <c r="D12556" t="s">
        <v>2404</v>
      </c>
      <c r="E12556">
        <v>0</v>
      </c>
    </row>
    <row r="12557" spans="1:5" x14ac:dyDescent="0.3">
      <c r="A12557">
        <v>23170023</v>
      </c>
      <c r="B12557" t="s">
        <v>713</v>
      </c>
      <c r="C12557" t="s">
        <v>8</v>
      </c>
      <c r="D12557" t="s">
        <v>2405</v>
      </c>
      <c r="E12557">
        <v>-1</v>
      </c>
    </row>
    <row r="12558" spans="1:5" x14ac:dyDescent="0.3">
      <c r="A12558">
        <v>23170023</v>
      </c>
      <c r="B12558" t="s">
        <v>713</v>
      </c>
      <c r="C12558" t="s">
        <v>8</v>
      </c>
      <c r="D12558" t="s">
        <v>2406</v>
      </c>
      <c r="E12558">
        <v>0</v>
      </c>
    </row>
    <row r="12559" spans="1:5" x14ac:dyDescent="0.3">
      <c r="A12559">
        <v>23170023</v>
      </c>
      <c r="B12559" t="s">
        <v>713</v>
      </c>
      <c r="C12559" t="s">
        <v>8</v>
      </c>
      <c r="D12559" t="s">
        <v>2407</v>
      </c>
      <c r="E12559">
        <v>0</v>
      </c>
    </row>
    <row r="12560" spans="1:5" x14ac:dyDescent="0.3">
      <c r="A12560">
        <v>23170023</v>
      </c>
      <c r="B12560" t="s">
        <v>713</v>
      </c>
      <c r="C12560" t="s">
        <v>8</v>
      </c>
      <c r="D12560" t="s">
        <v>2408</v>
      </c>
      <c r="E12560">
        <v>0</v>
      </c>
    </row>
    <row r="12561" spans="1:5" x14ac:dyDescent="0.3">
      <c r="A12561">
        <v>23170023</v>
      </c>
      <c r="B12561" t="s">
        <v>713</v>
      </c>
      <c r="C12561" t="s">
        <v>8</v>
      </c>
      <c r="D12561" t="s">
        <v>2409</v>
      </c>
      <c r="E12561">
        <v>0</v>
      </c>
    </row>
    <row r="12562" spans="1:5" x14ac:dyDescent="0.3">
      <c r="A12562">
        <v>23170023</v>
      </c>
      <c r="B12562" t="s">
        <v>713</v>
      </c>
      <c r="C12562" t="s">
        <v>8</v>
      </c>
      <c r="D12562" t="s">
        <v>2410</v>
      </c>
      <c r="E12562">
        <v>0</v>
      </c>
    </row>
    <row r="12563" spans="1:5" x14ac:dyDescent="0.3">
      <c r="A12563">
        <v>23170023</v>
      </c>
      <c r="B12563" t="s">
        <v>713</v>
      </c>
      <c r="C12563" t="s">
        <v>8</v>
      </c>
      <c r="D12563" t="s">
        <v>2411</v>
      </c>
      <c r="E12563">
        <v>0</v>
      </c>
    </row>
    <row r="12564" spans="1:5" x14ac:dyDescent="0.3">
      <c r="A12564">
        <v>23170023</v>
      </c>
      <c r="B12564" t="s">
        <v>713</v>
      </c>
      <c r="C12564" t="s">
        <v>8</v>
      </c>
      <c r="D12564" t="s">
        <v>2412</v>
      </c>
      <c r="E12564">
        <v>0</v>
      </c>
    </row>
    <row r="12565" spans="1:5" x14ac:dyDescent="0.3">
      <c r="A12565">
        <v>23170023</v>
      </c>
      <c r="B12565" t="s">
        <v>713</v>
      </c>
      <c r="C12565" t="s">
        <v>8</v>
      </c>
      <c r="D12565" t="s">
        <v>2413</v>
      </c>
      <c r="E12565">
        <v>-1</v>
      </c>
    </row>
    <row r="12566" spans="1:5" x14ac:dyDescent="0.3">
      <c r="A12566">
        <v>66200005</v>
      </c>
      <c r="B12566" t="s">
        <v>715</v>
      </c>
      <c r="C12566" t="s">
        <v>8</v>
      </c>
      <c r="D12566" t="s">
        <v>2378</v>
      </c>
      <c r="E12566">
        <v>0</v>
      </c>
    </row>
    <row r="12567" spans="1:5" x14ac:dyDescent="0.3">
      <c r="A12567">
        <v>66200005</v>
      </c>
      <c r="B12567" t="s">
        <v>715</v>
      </c>
      <c r="C12567" t="s">
        <v>8</v>
      </c>
      <c r="D12567" t="s">
        <v>2379</v>
      </c>
      <c r="E12567">
        <v>0</v>
      </c>
    </row>
    <row r="12568" spans="1:5" x14ac:dyDescent="0.3">
      <c r="A12568">
        <v>66200005</v>
      </c>
      <c r="B12568" t="s">
        <v>715</v>
      </c>
      <c r="C12568" t="s">
        <v>8</v>
      </c>
      <c r="D12568" t="s">
        <v>2380</v>
      </c>
      <c r="E12568">
        <v>0</v>
      </c>
    </row>
    <row r="12569" spans="1:5" x14ac:dyDescent="0.3">
      <c r="A12569">
        <v>66200005</v>
      </c>
      <c r="B12569" t="s">
        <v>715</v>
      </c>
      <c r="C12569" t="s">
        <v>8</v>
      </c>
      <c r="D12569" t="s">
        <v>2381</v>
      </c>
      <c r="E12569">
        <v>0</v>
      </c>
    </row>
    <row r="12570" spans="1:5" x14ac:dyDescent="0.3">
      <c r="A12570">
        <v>66200005</v>
      </c>
      <c r="B12570" t="s">
        <v>715</v>
      </c>
      <c r="C12570" t="s">
        <v>8</v>
      </c>
      <c r="D12570" t="s">
        <v>2382</v>
      </c>
      <c r="E12570">
        <v>0</v>
      </c>
    </row>
    <row r="12571" spans="1:5" x14ac:dyDescent="0.3">
      <c r="A12571">
        <v>66200005</v>
      </c>
      <c r="B12571" t="s">
        <v>715</v>
      </c>
      <c r="C12571" t="s">
        <v>8</v>
      </c>
      <c r="D12571" t="s">
        <v>2383</v>
      </c>
      <c r="E12571">
        <v>0</v>
      </c>
    </row>
    <row r="12572" spans="1:5" x14ac:dyDescent="0.3">
      <c r="A12572">
        <v>66200005</v>
      </c>
      <c r="B12572" t="s">
        <v>715</v>
      </c>
      <c r="C12572" t="s">
        <v>8</v>
      </c>
      <c r="D12572" t="s">
        <v>2384</v>
      </c>
      <c r="E12572">
        <v>0</v>
      </c>
    </row>
    <row r="12573" spans="1:5" x14ac:dyDescent="0.3">
      <c r="A12573">
        <v>66200005</v>
      </c>
      <c r="B12573" t="s">
        <v>715</v>
      </c>
      <c r="C12573" t="s">
        <v>8</v>
      </c>
      <c r="D12573" t="s">
        <v>2385</v>
      </c>
      <c r="E12573">
        <v>0</v>
      </c>
    </row>
    <row r="12574" spans="1:5" x14ac:dyDescent="0.3">
      <c r="A12574">
        <v>66200005</v>
      </c>
      <c r="B12574" t="s">
        <v>715</v>
      </c>
      <c r="C12574" t="s">
        <v>8</v>
      </c>
      <c r="D12574" t="s">
        <v>2386</v>
      </c>
      <c r="E12574">
        <v>0</v>
      </c>
    </row>
    <row r="12575" spans="1:5" x14ac:dyDescent="0.3">
      <c r="A12575">
        <v>66200005</v>
      </c>
      <c r="B12575" t="s">
        <v>715</v>
      </c>
      <c r="C12575" t="s">
        <v>8</v>
      </c>
      <c r="D12575" t="s">
        <v>2387</v>
      </c>
      <c r="E12575">
        <v>0</v>
      </c>
    </row>
    <row r="12576" spans="1:5" x14ac:dyDescent="0.3">
      <c r="A12576">
        <v>66200005</v>
      </c>
      <c r="B12576" t="s">
        <v>715</v>
      </c>
      <c r="C12576" t="s">
        <v>8</v>
      </c>
      <c r="D12576" t="s">
        <v>2388</v>
      </c>
      <c r="E12576">
        <v>0</v>
      </c>
    </row>
    <row r="12577" spans="1:5" x14ac:dyDescent="0.3">
      <c r="A12577">
        <v>66200005</v>
      </c>
      <c r="B12577" t="s">
        <v>715</v>
      </c>
      <c r="C12577" t="s">
        <v>8</v>
      </c>
      <c r="D12577" t="s">
        <v>2389</v>
      </c>
      <c r="E12577">
        <v>0</v>
      </c>
    </row>
    <row r="12578" spans="1:5" x14ac:dyDescent="0.3">
      <c r="A12578">
        <v>66200005</v>
      </c>
      <c r="B12578" t="s">
        <v>715</v>
      </c>
      <c r="C12578" t="s">
        <v>8</v>
      </c>
      <c r="D12578" t="s">
        <v>2390</v>
      </c>
      <c r="E12578">
        <v>0</v>
      </c>
    </row>
    <row r="12579" spans="1:5" x14ac:dyDescent="0.3">
      <c r="A12579">
        <v>66200005</v>
      </c>
      <c r="B12579" t="s">
        <v>715</v>
      </c>
      <c r="C12579" t="s">
        <v>8</v>
      </c>
      <c r="D12579" t="s">
        <v>2391</v>
      </c>
      <c r="E12579">
        <v>0</v>
      </c>
    </row>
    <row r="12580" spans="1:5" x14ac:dyDescent="0.3">
      <c r="A12580">
        <v>66200005</v>
      </c>
      <c r="B12580" t="s">
        <v>715</v>
      </c>
      <c r="C12580" t="s">
        <v>8</v>
      </c>
      <c r="D12580" t="s">
        <v>2392</v>
      </c>
      <c r="E12580">
        <v>0</v>
      </c>
    </row>
    <row r="12581" spans="1:5" x14ac:dyDescent="0.3">
      <c r="A12581">
        <v>66200005</v>
      </c>
      <c r="B12581" t="s">
        <v>715</v>
      </c>
      <c r="C12581" t="s">
        <v>8</v>
      </c>
      <c r="D12581" t="s">
        <v>2393</v>
      </c>
      <c r="E12581">
        <v>0</v>
      </c>
    </row>
    <row r="12582" spans="1:5" x14ac:dyDescent="0.3">
      <c r="A12582">
        <v>66200005</v>
      </c>
      <c r="B12582" t="s">
        <v>715</v>
      </c>
      <c r="C12582" t="s">
        <v>8</v>
      </c>
      <c r="D12582" t="s">
        <v>2394</v>
      </c>
      <c r="E12582">
        <v>0</v>
      </c>
    </row>
    <row r="12583" spans="1:5" x14ac:dyDescent="0.3">
      <c r="A12583">
        <v>66200005</v>
      </c>
      <c r="B12583" t="s">
        <v>715</v>
      </c>
      <c r="C12583" t="s">
        <v>8</v>
      </c>
      <c r="D12583" t="s">
        <v>2395</v>
      </c>
      <c r="E12583">
        <v>0</v>
      </c>
    </row>
    <row r="12584" spans="1:5" x14ac:dyDescent="0.3">
      <c r="A12584">
        <v>66200005</v>
      </c>
      <c r="B12584" t="s">
        <v>715</v>
      </c>
      <c r="C12584" t="s">
        <v>8</v>
      </c>
      <c r="D12584" t="s">
        <v>2396</v>
      </c>
      <c r="E12584">
        <v>0</v>
      </c>
    </row>
    <row r="12585" spans="1:5" x14ac:dyDescent="0.3">
      <c r="A12585">
        <v>66200005</v>
      </c>
      <c r="B12585" t="s">
        <v>715</v>
      </c>
      <c r="C12585" t="s">
        <v>8</v>
      </c>
      <c r="D12585" t="s">
        <v>2397</v>
      </c>
      <c r="E12585">
        <v>0</v>
      </c>
    </row>
    <row r="12586" spans="1:5" x14ac:dyDescent="0.3">
      <c r="A12586">
        <v>66200005</v>
      </c>
      <c r="B12586" t="s">
        <v>715</v>
      </c>
      <c r="C12586" t="s">
        <v>8</v>
      </c>
      <c r="D12586" t="s">
        <v>2398</v>
      </c>
      <c r="E12586">
        <v>0</v>
      </c>
    </row>
    <row r="12587" spans="1:5" x14ac:dyDescent="0.3">
      <c r="A12587">
        <v>66200005</v>
      </c>
      <c r="B12587" t="s">
        <v>715</v>
      </c>
      <c r="C12587" t="s">
        <v>8</v>
      </c>
      <c r="D12587" t="s">
        <v>2399</v>
      </c>
      <c r="E12587">
        <v>0</v>
      </c>
    </row>
    <row r="12588" spans="1:5" x14ac:dyDescent="0.3">
      <c r="A12588">
        <v>66200005</v>
      </c>
      <c r="B12588" t="s">
        <v>715</v>
      </c>
      <c r="C12588" t="s">
        <v>8</v>
      </c>
      <c r="D12588" t="s">
        <v>2400</v>
      </c>
      <c r="E12588">
        <v>0</v>
      </c>
    </row>
    <row r="12589" spans="1:5" x14ac:dyDescent="0.3">
      <c r="A12589">
        <v>66200005</v>
      </c>
      <c r="B12589" t="s">
        <v>715</v>
      </c>
      <c r="C12589" t="s">
        <v>8</v>
      </c>
      <c r="D12589" t="s">
        <v>2401</v>
      </c>
      <c r="E12589">
        <v>0</v>
      </c>
    </row>
    <row r="12590" spans="1:5" x14ac:dyDescent="0.3">
      <c r="A12590">
        <v>66200005</v>
      </c>
      <c r="B12590" t="s">
        <v>715</v>
      </c>
      <c r="C12590" t="s">
        <v>8</v>
      </c>
      <c r="D12590" t="s">
        <v>2402</v>
      </c>
      <c r="E12590">
        <v>0</v>
      </c>
    </row>
    <row r="12591" spans="1:5" x14ac:dyDescent="0.3">
      <c r="A12591">
        <v>66200005</v>
      </c>
      <c r="B12591" t="s">
        <v>715</v>
      </c>
      <c r="C12591" t="s">
        <v>8</v>
      </c>
      <c r="D12591" t="s">
        <v>2403</v>
      </c>
      <c r="E12591">
        <v>-1</v>
      </c>
    </row>
    <row r="12592" spans="1:5" x14ac:dyDescent="0.3">
      <c r="A12592">
        <v>66200005</v>
      </c>
      <c r="B12592" t="s">
        <v>715</v>
      </c>
      <c r="C12592" t="s">
        <v>8</v>
      </c>
      <c r="D12592" t="s">
        <v>2404</v>
      </c>
      <c r="E12592">
        <v>0</v>
      </c>
    </row>
    <row r="12593" spans="1:5" x14ac:dyDescent="0.3">
      <c r="A12593">
        <v>66200005</v>
      </c>
      <c r="B12593" t="s">
        <v>715</v>
      </c>
      <c r="C12593" t="s">
        <v>8</v>
      </c>
      <c r="D12593" t="s">
        <v>2405</v>
      </c>
      <c r="E12593">
        <v>0</v>
      </c>
    </row>
    <row r="12594" spans="1:5" x14ac:dyDescent="0.3">
      <c r="A12594">
        <v>66200005</v>
      </c>
      <c r="B12594" t="s">
        <v>715</v>
      </c>
      <c r="C12594" t="s">
        <v>8</v>
      </c>
      <c r="D12594" t="s">
        <v>2406</v>
      </c>
      <c r="E12594">
        <v>0</v>
      </c>
    </row>
    <row r="12595" spans="1:5" x14ac:dyDescent="0.3">
      <c r="A12595">
        <v>66200005</v>
      </c>
      <c r="B12595" t="s">
        <v>715</v>
      </c>
      <c r="C12595" t="s">
        <v>8</v>
      </c>
      <c r="D12595" t="s">
        <v>2407</v>
      </c>
      <c r="E12595">
        <v>0</v>
      </c>
    </row>
    <row r="12596" spans="1:5" x14ac:dyDescent="0.3">
      <c r="A12596">
        <v>66200005</v>
      </c>
      <c r="B12596" t="s">
        <v>715</v>
      </c>
      <c r="C12596" t="s">
        <v>8</v>
      </c>
      <c r="D12596" t="s">
        <v>2408</v>
      </c>
      <c r="E12596">
        <v>0</v>
      </c>
    </row>
    <row r="12597" spans="1:5" x14ac:dyDescent="0.3">
      <c r="A12597">
        <v>66200005</v>
      </c>
      <c r="B12597" t="s">
        <v>715</v>
      </c>
      <c r="C12597" t="s">
        <v>8</v>
      </c>
      <c r="D12597" t="s">
        <v>2409</v>
      </c>
      <c r="E12597">
        <v>0</v>
      </c>
    </row>
    <row r="12598" spans="1:5" x14ac:dyDescent="0.3">
      <c r="A12598">
        <v>66200005</v>
      </c>
      <c r="B12598" t="s">
        <v>715</v>
      </c>
      <c r="C12598" t="s">
        <v>8</v>
      </c>
      <c r="D12598" t="s">
        <v>2410</v>
      </c>
      <c r="E12598">
        <v>0</v>
      </c>
    </row>
    <row r="12599" spans="1:5" x14ac:dyDescent="0.3">
      <c r="A12599">
        <v>66200005</v>
      </c>
      <c r="B12599" t="s">
        <v>715</v>
      </c>
      <c r="C12599" t="s">
        <v>8</v>
      </c>
      <c r="D12599" t="s">
        <v>2411</v>
      </c>
      <c r="E12599">
        <v>0</v>
      </c>
    </row>
    <row r="12600" spans="1:5" x14ac:dyDescent="0.3">
      <c r="A12600">
        <v>66200005</v>
      </c>
      <c r="B12600" t="s">
        <v>715</v>
      </c>
      <c r="C12600" t="s">
        <v>8</v>
      </c>
      <c r="D12600" t="s">
        <v>2412</v>
      </c>
      <c r="E12600">
        <v>0</v>
      </c>
    </row>
    <row r="12601" spans="1:5" x14ac:dyDescent="0.3">
      <c r="A12601">
        <v>66200005</v>
      </c>
      <c r="B12601" t="s">
        <v>715</v>
      </c>
      <c r="C12601" t="s">
        <v>8</v>
      </c>
      <c r="D12601" t="s">
        <v>2413</v>
      </c>
      <c r="E12601">
        <v>0</v>
      </c>
    </row>
    <row r="12602" spans="1:5" x14ac:dyDescent="0.3">
      <c r="A12602">
        <v>87220068</v>
      </c>
      <c r="B12602" t="s">
        <v>717</v>
      </c>
      <c r="C12602" t="s">
        <v>8</v>
      </c>
      <c r="D12602" t="s">
        <v>2378</v>
      </c>
      <c r="E12602">
        <v>0</v>
      </c>
    </row>
    <row r="12603" spans="1:5" x14ac:dyDescent="0.3">
      <c r="A12603">
        <v>87220068</v>
      </c>
      <c r="B12603" t="s">
        <v>717</v>
      </c>
      <c r="C12603" t="s">
        <v>8</v>
      </c>
      <c r="D12603" t="s">
        <v>2379</v>
      </c>
      <c r="E12603">
        <v>0</v>
      </c>
    </row>
    <row r="12604" spans="1:5" x14ac:dyDescent="0.3">
      <c r="A12604">
        <v>87220068</v>
      </c>
      <c r="B12604" t="s">
        <v>717</v>
      </c>
      <c r="C12604" t="s">
        <v>8</v>
      </c>
      <c r="D12604" t="s">
        <v>2380</v>
      </c>
      <c r="E12604">
        <v>0</v>
      </c>
    </row>
    <row r="12605" spans="1:5" x14ac:dyDescent="0.3">
      <c r="A12605">
        <v>87220068</v>
      </c>
      <c r="B12605" t="s">
        <v>717</v>
      </c>
      <c r="C12605" t="s">
        <v>8</v>
      </c>
      <c r="D12605" t="s">
        <v>2381</v>
      </c>
      <c r="E12605">
        <v>0</v>
      </c>
    </row>
    <row r="12606" spans="1:5" x14ac:dyDescent="0.3">
      <c r="A12606">
        <v>87220068</v>
      </c>
      <c r="B12606" t="s">
        <v>717</v>
      </c>
      <c r="C12606" t="s">
        <v>8</v>
      </c>
      <c r="D12606" t="s">
        <v>2382</v>
      </c>
      <c r="E12606">
        <v>0</v>
      </c>
    </row>
    <row r="12607" spans="1:5" x14ac:dyDescent="0.3">
      <c r="A12607">
        <v>87220068</v>
      </c>
      <c r="B12607" t="s">
        <v>717</v>
      </c>
      <c r="C12607" t="s">
        <v>8</v>
      </c>
      <c r="D12607" t="s">
        <v>2383</v>
      </c>
      <c r="E12607">
        <v>0</v>
      </c>
    </row>
    <row r="12608" spans="1:5" x14ac:dyDescent="0.3">
      <c r="A12608">
        <v>87220068</v>
      </c>
      <c r="B12608" t="s">
        <v>717</v>
      </c>
      <c r="C12608" t="s">
        <v>8</v>
      </c>
      <c r="D12608" t="s">
        <v>2384</v>
      </c>
      <c r="E12608">
        <v>0</v>
      </c>
    </row>
    <row r="12609" spans="1:5" x14ac:dyDescent="0.3">
      <c r="A12609">
        <v>87220068</v>
      </c>
      <c r="B12609" t="s">
        <v>717</v>
      </c>
      <c r="C12609" t="s">
        <v>8</v>
      </c>
      <c r="D12609" t="s">
        <v>2385</v>
      </c>
      <c r="E12609">
        <v>0</v>
      </c>
    </row>
    <row r="12610" spans="1:5" x14ac:dyDescent="0.3">
      <c r="A12610">
        <v>87220068</v>
      </c>
      <c r="B12610" t="s">
        <v>717</v>
      </c>
      <c r="C12610" t="s">
        <v>8</v>
      </c>
      <c r="D12610" t="s">
        <v>2386</v>
      </c>
      <c r="E12610">
        <v>0</v>
      </c>
    </row>
    <row r="12611" spans="1:5" x14ac:dyDescent="0.3">
      <c r="A12611">
        <v>87220068</v>
      </c>
      <c r="B12611" t="s">
        <v>717</v>
      </c>
      <c r="C12611" t="s">
        <v>8</v>
      </c>
      <c r="D12611" t="s">
        <v>2387</v>
      </c>
      <c r="E12611">
        <v>0</v>
      </c>
    </row>
    <row r="12612" spans="1:5" x14ac:dyDescent="0.3">
      <c r="A12612">
        <v>87220068</v>
      </c>
      <c r="B12612" t="s">
        <v>717</v>
      </c>
      <c r="C12612" t="s">
        <v>8</v>
      </c>
      <c r="D12612" t="s">
        <v>2388</v>
      </c>
      <c r="E12612">
        <v>0</v>
      </c>
    </row>
    <row r="12613" spans="1:5" x14ac:dyDescent="0.3">
      <c r="A12613">
        <v>87220068</v>
      </c>
      <c r="B12613" t="s">
        <v>717</v>
      </c>
      <c r="C12613" t="s">
        <v>8</v>
      </c>
      <c r="D12613" t="s">
        <v>2389</v>
      </c>
      <c r="E12613">
        <v>0</v>
      </c>
    </row>
    <row r="12614" spans="1:5" x14ac:dyDescent="0.3">
      <c r="A12614">
        <v>87220068</v>
      </c>
      <c r="B12614" t="s">
        <v>717</v>
      </c>
      <c r="C12614" t="s">
        <v>8</v>
      </c>
      <c r="D12614" t="s">
        <v>2390</v>
      </c>
      <c r="E12614">
        <v>0</v>
      </c>
    </row>
    <row r="12615" spans="1:5" x14ac:dyDescent="0.3">
      <c r="A12615">
        <v>87220068</v>
      </c>
      <c r="B12615" t="s">
        <v>717</v>
      </c>
      <c r="C12615" t="s">
        <v>8</v>
      </c>
      <c r="D12615" t="s">
        <v>2391</v>
      </c>
      <c r="E12615">
        <v>0</v>
      </c>
    </row>
    <row r="12616" spans="1:5" x14ac:dyDescent="0.3">
      <c r="A12616">
        <v>87220068</v>
      </c>
      <c r="B12616" t="s">
        <v>717</v>
      </c>
      <c r="C12616" t="s">
        <v>8</v>
      </c>
      <c r="D12616" t="s">
        <v>2392</v>
      </c>
      <c r="E12616">
        <v>0</v>
      </c>
    </row>
    <row r="12617" spans="1:5" x14ac:dyDescent="0.3">
      <c r="A12617">
        <v>87220068</v>
      </c>
      <c r="B12617" t="s">
        <v>717</v>
      </c>
      <c r="C12617" t="s">
        <v>8</v>
      </c>
      <c r="D12617" t="s">
        <v>2393</v>
      </c>
      <c r="E12617">
        <v>0</v>
      </c>
    </row>
    <row r="12618" spans="1:5" x14ac:dyDescent="0.3">
      <c r="A12618">
        <v>87220068</v>
      </c>
      <c r="B12618" t="s">
        <v>717</v>
      </c>
      <c r="C12618" t="s">
        <v>8</v>
      </c>
      <c r="D12618" t="s">
        <v>2394</v>
      </c>
      <c r="E12618">
        <v>0</v>
      </c>
    </row>
    <row r="12619" spans="1:5" x14ac:dyDescent="0.3">
      <c r="A12619">
        <v>87220068</v>
      </c>
      <c r="B12619" t="s">
        <v>717</v>
      </c>
      <c r="C12619" t="s">
        <v>8</v>
      </c>
      <c r="D12619" t="s">
        <v>2395</v>
      </c>
      <c r="E12619">
        <v>0</v>
      </c>
    </row>
    <row r="12620" spans="1:5" x14ac:dyDescent="0.3">
      <c r="A12620">
        <v>87220068</v>
      </c>
      <c r="B12620" t="s">
        <v>717</v>
      </c>
      <c r="C12620" t="s">
        <v>8</v>
      </c>
      <c r="D12620" t="s">
        <v>2396</v>
      </c>
      <c r="E12620">
        <v>0</v>
      </c>
    </row>
    <row r="12621" spans="1:5" x14ac:dyDescent="0.3">
      <c r="A12621">
        <v>87220068</v>
      </c>
      <c r="B12621" t="s">
        <v>717</v>
      </c>
      <c r="C12621" t="s">
        <v>8</v>
      </c>
      <c r="D12621" t="s">
        <v>2397</v>
      </c>
      <c r="E12621">
        <v>0</v>
      </c>
    </row>
    <row r="12622" spans="1:5" x14ac:dyDescent="0.3">
      <c r="A12622">
        <v>87220068</v>
      </c>
      <c r="B12622" t="s">
        <v>717</v>
      </c>
      <c r="C12622" t="s">
        <v>8</v>
      </c>
      <c r="D12622" t="s">
        <v>2398</v>
      </c>
      <c r="E12622">
        <v>0</v>
      </c>
    </row>
    <row r="12623" spans="1:5" x14ac:dyDescent="0.3">
      <c r="A12623">
        <v>87220068</v>
      </c>
      <c r="B12623" t="s">
        <v>717</v>
      </c>
      <c r="C12623" t="s">
        <v>8</v>
      </c>
      <c r="D12623" t="s">
        <v>2399</v>
      </c>
      <c r="E12623">
        <v>0</v>
      </c>
    </row>
    <row r="12624" spans="1:5" x14ac:dyDescent="0.3">
      <c r="A12624">
        <v>87220068</v>
      </c>
      <c r="B12624" t="s">
        <v>717</v>
      </c>
      <c r="C12624" t="s">
        <v>8</v>
      </c>
      <c r="D12624" t="s">
        <v>2400</v>
      </c>
      <c r="E12624">
        <v>-1</v>
      </c>
    </row>
    <row r="12625" spans="1:5" x14ac:dyDescent="0.3">
      <c r="A12625">
        <v>87220068</v>
      </c>
      <c r="B12625" t="s">
        <v>717</v>
      </c>
      <c r="C12625" t="s">
        <v>8</v>
      </c>
      <c r="D12625" t="s">
        <v>2401</v>
      </c>
      <c r="E12625">
        <v>0</v>
      </c>
    </row>
    <row r="12626" spans="1:5" x14ac:dyDescent="0.3">
      <c r="A12626">
        <v>87220068</v>
      </c>
      <c r="B12626" t="s">
        <v>717</v>
      </c>
      <c r="C12626" t="s">
        <v>8</v>
      </c>
      <c r="D12626" t="s">
        <v>2402</v>
      </c>
      <c r="E12626">
        <v>0</v>
      </c>
    </row>
    <row r="12627" spans="1:5" x14ac:dyDescent="0.3">
      <c r="A12627">
        <v>87220068</v>
      </c>
      <c r="B12627" t="s">
        <v>717</v>
      </c>
      <c r="C12627" t="s">
        <v>8</v>
      </c>
      <c r="D12627" t="s">
        <v>2403</v>
      </c>
      <c r="E12627">
        <v>-1</v>
      </c>
    </row>
    <row r="12628" spans="1:5" x14ac:dyDescent="0.3">
      <c r="A12628">
        <v>87220068</v>
      </c>
      <c r="B12628" t="s">
        <v>717</v>
      </c>
      <c r="C12628" t="s">
        <v>8</v>
      </c>
      <c r="D12628" t="s">
        <v>2404</v>
      </c>
      <c r="E12628">
        <v>0</v>
      </c>
    </row>
    <row r="12629" spans="1:5" x14ac:dyDescent="0.3">
      <c r="A12629">
        <v>87220068</v>
      </c>
      <c r="B12629" t="s">
        <v>717</v>
      </c>
      <c r="C12629" t="s">
        <v>8</v>
      </c>
      <c r="D12629" t="s">
        <v>2405</v>
      </c>
      <c r="E12629">
        <v>0</v>
      </c>
    </row>
    <row r="12630" spans="1:5" x14ac:dyDescent="0.3">
      <c r="A12630">
        <v>87220068</v>
      </c>
      <c r="B12630" t="s">
        <v>717</v>
      </c>
      <c r="C12630" t="s">
        <v>8</v>
      </c>
      <c r="D12630" t="s">
        <v>2406</v>
      </c>
      <c r="E12630">
        <v>0</v>
      </c>
    </row>
    <row r="12631" spans="1:5" x14ac:dyDescent="0.3">
      <c r="A12631">
        <v>87220068</v>
      </c>
      <c r="B12631" t="s">
        <v>717</v>
      </c>
      <c r="C12631" t="s">
        <v>8</v>
      </c>
      <c r="D12631" t="s">
        <v>2407</v>
      </c>
      <c r="E12631">
        <v>0</v>
      </c>
    </row>
    <row r="12632" spans="1:5" x14ac:dyDescent="0.3">
      <c r="A12632">
        <v>87220068</v>
      </c>
      <c r="B12632" t="s">
        <v>717</v>
      </c>
      <c r="C12632" t="s">
        <v>8</v>
      </c>
      <c r="D12632" t="s">
        <v>2408</v>
      </c>
      <c r="E12632">
        <v>0</v>
      </c>
    </row>
    <row r="12633" spans="1:5" x14ac:dyDescent="0.3">
      <c r="A12633">
        <v>87220068</v>
      </c>
      <c r="B12633" t="s">
        <v>717</v>
      </c>
      <c r="C12633" t="s">
        <v>8</v>
      </c>
      <c r="D12633" t="s">
        <v>2409</v>
      </c>
      <c r="E12633">
        <v>-4</v>
      </c>
    </row>
    <row r="12634" spans="1:5" x14ac:dyDescent="0.3">
      <c r="A12634">
        <v>87220068</v>
      </c>
      <c r="B12634" t="s">
        <v>717</v>
      </c>
      <c r="C12634" t="s">
        <v>8</v>
      </c>
      <c r="D12634" t="s">
        <v>2410</v>
      </c>
      <c r="E12634">
        <v>0</v>
      </c>
    </row>
    <row r="12635" spans="1:5" x14ac:dyDescent="0.3">
      <c r="A12635">
        <v>87220068</v>
      </c>
      <c r="B12635" t="s">
        <v>717</v>
      </c>
      <c r="C12635" t="s">
        <v>8</v>
      </c>
      <c r="D12635" t="s">
        <v>2411</v>
      </c>
      <c r="E12635">
        <v>0</v>
      </c>
    </row>
    <row r="12636" spans="1:5" x14ac:dyDescent="0.3">
      <c r="A12636">
        <v>87220068</v>
      </c>
      <c r="B12636" t="s">
        <v>717</v>
      </c>
      <c r="C12636" t="s">
        <v>8</v>
      </c>
      <c r="D12636" t="s">
        <v>2412</v>
      </c>
      <c r="E12636">
        <v>0</v>
      </c>
    </row>
    <row r="12637" spans="1:5" x14ac:dyDescent="0.3">
      <c r="A12637">
        <v>87220068</v>
      </c>
      <c r="B12637" t="s">
        <v>717</v>
      </c>
      <c r="C12637" t="s">
        <v>8</v>
      </c>
      <c r="D12637" t="s">
        <v>2413</v>
      </c>
      <c r="E12637">
        <v>0</v>
      </c>
    </row>
    <row r="12638" spans="1:5" x14ac:dyDescent="0.3">
      <c r="A12638">
        <v>65200146</v>
      </c>
      <c r="B12638" t="s">
        <v>719</v>
      </c>
      <c r="C12638" t="s">
        <v>8</v>
      </c>
      <c r="D12638" t="s">
        <v>2378</v>
      </c>
      <c r="E12638">
        <v>0</v>
      </c>
    </row>
    <row r="12639" spans="1:5" x14ac:dyDescent="0.3">
      <c r="A12639">
        <v>65200146</v>
      </c>
      <c r="B12639" t="s">
        <v>719</v>
      </c>
      <c r="C12639" t="s">
        <v>8</v>
      </c>
      <c r="D12639" t="s">
        <v>2379</v>
      </c>
      <c r="E12639">
        <v>0</v>
      </c>
    </row>
    <row r="12640" spans="1:5" x14ac:dyDescent="0.3">
      <c r="A12640">
        <v>65200146</v>
      </c>
      <c r="B12640" t="s">
        <v>719</v>
      </c>
      <c r="C12640" t="s">
        <v>8</v>
      </c>
      <c r="D12640" t="s">
        <v>2380</v>
      </c>
      <c r="E12640">
        <v>0</v>
      </c>
    </row>
    <row r="12641" spans="1:5" x14ac:dyDescent="0.3">
      <c r="A12641">
        <v>65200146</v>
      </c>
      <c r="B12641" t="s">
        <v>719</v>
      </c>
      <c r="C12641" t="s">
        <v>8</v>
      </c>
      <c r="D12641" t="s">
        <v>2381</v>
      </c>
      <c r="E12641">
        <v>0</v>
      </c>
    </row>
    <row r="12642" spans="1:5" x14ac:dyDescent="0.3">
      <c r="A12642">
        <v>65200146</v>
      </c>
      <c r="B12642" t="s">
        <v>719</v>
      </c>
      <c r="C12642" t="s">
        <v>8</v>
      </c>
      <c r="D12642" t="s">
        <v>2382</v>
      </c>
      <c r="E12642">
        <v>0</v>
      </c>
    </row>
    <row r="12643" spans="1:5" x14ac:dyDescent="0.3">
      <c r="A12643">
        <v>65200146</v>
      </c>
      <c r="B12643" t="s">
        <v>719</v>
      </c>
      <c r="C12643" t="s">
        <v>8</v>
      </c>
      <c r="D12643" t="s">
        <v>2383</v>
      </c>
      <c r="E12643">
        <v>0</v>
      </c>
    </row>
    <row r="12644" spans="1:5" x14ac:dyDescent="0.3">
      <c r="A12644">
        <v>65200146</v>
      </c>
      <c r="B12644" t="s">
        <v>719</v>
      </c>
      <c r="C12644" t="s">
        <v>8</v>
      </c>
      <c r="D12644" t="s">
        <v>2384</v>
      </c>
      <c r="E12644">
        <v>0</v>
      </c>
    </row>
    <row r="12645" spans="1:5" x14ac:dyDescent="0.3">
      <c r="A12645">
        <v>65200146</v>
      </c>
      <c r="B12645" t="s">
        <v>719</v>
      </c>
      <c r="C12645" t="s">
        <v>8</v>
      </c>
      <c r="D12645" t="s">
        <v>2385</v>
      </c>
      <c r="E12645">
        <v>0</v>
      </c>
    </row>
    <row r="12646" spans="1:5" x14ac:dyDescent="0.3">
      <c r="A12646">
        <v>65200146</v>
      </c>
      <c r="B12646" t="s">
        <v>719</v>
      </c>
      <c r="C12646" t="s">
        <v>8</v>
      </c>
      <c r="D12646" t="s">
        <v>2386</v>
      </c>
      <c r="E12646">
        <v>0</v>
      </c>
    </row>
    <row r="12647" spans="1:5" x14ac:dyDescent="0.3">
      <c r="A12647">
        <v>65200146</v>
      </c>
      <c r="B12647" t="s">
        <v>719</v>
      </c>
      <c r="C12647" t="s">
        <v>8</v>
      </c>
      <c r="D12647" t="s">
        <v>2387</v>
      </c>
      <c r="E12647">
        <v>0</v>
      </c>
    </row>
    <row r="12648" spans="1:5" x14ac:dyDescent="0.3">
      <c r="A12648">
        <v>65200146</v>
      </c>
      <c r="B12648" t="s">
        <v>719</v>
      </c>
      <c r="C12648" t="s">
        <v>8</v>
      </c>
      <c r="D12648" t="s">
        <v>2388</v>
      </c>
      <c r="E12648">
        <v>0</v>
      </c>
    </row>
    <row r="12649" spans="1:5" x14ac:dyDescent="0.3">
      <c r="A12649">
        <v>65200146</v>
      </c>
      <c r="B12649" t="s">
        <v>719</v>
      </c>
      <c r="C12649" t="s">
        <v>8</v>
      </c>
      <c r="D12649" t="s">
        <v>2389</v>
      </c>
      <c r="E12649">
        <v>0</v>
      </c>
    </row>
    <row r="12650" spans="1:5" x14ac:dyDescent="0.3">
      <c r="A12650">
        <v>65200146</v>
      </c>
      <c r="B12650" t="s">
        <v>719</v>
      </c>
      <c r="C12650" t="s">
        <v>8</v>
      </c>
      <c r="D12650" t="s">
        <v>2390</v>
      </c>
      <c r="E12650">
        <v>0</v>
      </c>
    </row>
    <row r="12651" spans="1:5" x14ac:dyDescent="0.3">
      <c r="A12651">
        <v>65200146</v>
      </c>
      <c r="B12651" t="s">
        <v>719</v>
      </c>
      <c r="C12651" t="s">
        <v>8</v>
      </c>
      <c r="D12651" t="s">
        <v>2391</v>
      </c>
      <c r="E12651">
        <v>0</v>
      </c>
    </row>
    <row r="12652" spans="1:5" x14ac:dyDescent="0.3">
      <c r="A12652">
        <v>65200146</v>
      </c>
      <c r="B12652" t="s">
        <v>719</v>
      </c>
      <c r="C12652" t="s">
        <v>8</v>
      </c>
      <c r="D12652" t="s">
        <v>2392</v>
      </c>
      <c r="E12652">
        <v>0</v>
      </c>
    </row>
    <row r="12653" spans="1:5" x14ac:dyDescent="0.3">
      <c r="A12653">
        <v>65200146</v>
      </c>
      <c r="B12653" t="s">
        <v>719</v>
      </c>
      <c r="C12653" t="s">
        <v>8</v>
      </c>
      <c r="D12653" t="s">
        <v>2393</v>
      </c>
      <c r="E12653">
        <v>0</v>
      </c>
    </row>
    <row r="12654" spans="1:5" x14ac:dyDescent="0.3">
      <c r="A12654">
        <v>65200146</v>
      </c>
      <c r="B12654" t="s">
        <v>719</v>
      </c>
      <c r="C12654" t="s">
        <v>8</v>
      </c>
      <c r="D12654" t="s">
        <v>2394</v>
      </c>
      <c r="E12654">
        <v>0</v>
      </c>
    </row>
    <row r="12655" spans="1:5" x14ac:dyDescent="0.3">
      <c r="A12655">
        <v>65200146</v>
      </c>
      <c r="B12655" t="s">
        <v>719</v>
      </c>
      <c r="C12655" t="s">
        <v>8</v>
      </c>
      <c r="D12655" t="s">
        <v>2395</v>
      </c>
      <c r="E12655">
        <v>0</v>
      </c>
    </row>
    <row r="12656" spans="1:5" x14ac:dyDescent="0.3">
      <c r="A12656">
        <v>65200146</v>
      </c>
      <c r="B12656" t="s">
        <v>719</v>
      </c>
      <c r="C12656" t="s">
        <v>8</v>
      </c>
      <c r="D12656" t="s">
        <v>2396</v>
      </c>
      <c r="E12656">
        <v>0</v>
      </c>
    </row>
    <row r="12657" spans="1:5" x14ac:dyDescent="0.3">
      <c r="A12657">
        <v>65200146</v>
      </c>
      <c r="B12657" t="s">
        <v>719</v>
      </c>
      <c r="C12657" t="s">
        <v>8</v>
      </c>
      <c r="D12657" t="s">
        <v>2397</v>
      </c>
      <c r="E12657">
        <v>0</v>
      </c>
    </row>
    <row r="12658" spans="1:5" x14ac:dyDescent="0.3">
      <c r="A12658">
        <v>65200146</v>
      </c>
      <c r="B12658" t="s">
        <v>719</v>
      </c>
      <c r="C12658" t="s">
        <v>8</v>
      </c>
      <c r="D12658" t="s">
        <v>2398</v>
      </c>
      <c r="E12658">
        <v>0</v>
      </c>
    </row>
    <row r="12659" spans="1:5" x14ac:dyDescent="0.3">
      <c r="A12659">
        <v>65200146</v>
      </c>
      <c r="B12659" t="s">
        <v>719</v>
      </c>
      <c r="C12659" t="s">
        <v>8</v>
      </c>
      <c r="D12659" t="s">
        <v>2399</v>
      </c>
      <c r="E12659">
        <v>0</v>
      </c>
    </row>
    <row r="12660" spans="1:5" x14ac:dyDescent="0.3">
      <c r="A12660">
        <v>65200146</v>
      </c>
      <c r="B12660" t="s">
        <v>719</v>
      </c>
      <c r="C12660" t="s">
        <v>8</v>
      </c>
      <c r="D12660" t="s">
        <v>2400</v>
      </c>
      <c r="E12660">
        <v>0</v>
      </c>
    </row>
    <row r="12661" spans="1:5" x14ac:dyDescent="0.3">
      <c r="A12661">
        <v>65200146</v>
      </c>
      <c r="B12661" t="s">
        <v>719</v>
      </c>
      <c r="C12661" t="s">
        <v>8</v>
      </c>
      <c r="D12661" t="s">
        <v>2401</v>
      </c>
      <c r="E12661">
        <v>0</v>
      </c>
    </row>
    <row r="12662" spans="1:5" x14ac:dyDescent="0.3">
      <c r="A12662">
        <v>65200146</v>
      </c>
      <c r="B12662" t="s">
        <v>719</v>
      </c>
      <c r="C12662" t="s">
        <v>8</v>
      </c>
      <c r="D12662" t="s">
        <v>2402</v>
      </c>
      <c r="E12662">
        <v>0</v>
      </c>
    </row>
    <row r="12663" spans="1:5" x14ac:dyDescent="0.3">
      <c r="A12663">
        <v>65200146</v>
      </c>
      <c r="B12663" t="s">
        <v>719</v>
      </c>
      <c r="C12663" t="s">
        <v>8</v>
      </c>
      <c r="D12663" t="s">
        <v>2403</v>
      </c>
      <c r="E12663">
        <v>0</v>
      </c>
    </row>
    <row r="12664" spans="1:5" x14ac:dyDescent="0.3">
      <c r="A12664">
        <v>65200146</v>
      </c>
      <c r="B12664" t="s">
        <v>719</v>
      </c>
      <c r="C12664" t="s">
        <v>8</v>
      </c>
      <c r="D12664" t="s">
        <v>2404</v>
      </c>
      <c r="E12664">
        <v>0</v>
      </c>
    </row>
    <row r="12665" spans="1:5" x14ac:dyDescent="0.3">
      <c r="A12665">
        <v>65200146</v>
      </c>
      <c r="B12665" t="s">
        <v>719</v>
      </c>
      <c r="C12665" t="s">
        <v>8</v>
      </c>
      <c r="D12665" t="s">
        <v>2405</v>
      </c>
      <c r="E12665">
        <v>0</v>
      </c>
    </row>
    <row r="12666" spans="1:5" x14ac:dyDescent="0.3">
      <c r="A12666">
        <v>65200146</v>
      </c>
      <c r="B12666" t="s">
        <v>719</v>
      </c>
      <c r="C12666" t="s">
        <v>8</v>
      </c>
      <c r="D12666" t="s">
        <v>2406</v>
      </c>
      <c r="E12666">
        <v>0</v>
      </c>
    </row>
    <row r="12667" spans="1:5" x14ac:dyDescent="0.3">
      <c r="A12667">
        <v>65200146</v>
      </c>
      <c r="B12667" t="s">
        <v>719</v>
      </c>
      <c r="C12667" t="s">
        <v>8</v>
      </c>
      <c r="D12667" t="s">
        <v>2407</v>
      </c>
      <c r="E12667">
        <v>0</v>
      </c>
    </row>
    <row r="12668" spans="1:5" x14ac:dyDescent="0.3">
      <c r="A12668">
        <v>65200146</v>
      </c>
      <c r="B12668" t="s">
        <v>719</v>
      </c>
      <c r="C12668" t="s">
        <v>8</v>
      </c>
      <c r="D12668" t="s">
        <v>2408</v>
      </c>
      <c r="E12668">
        <v>0</v>
      </c>
    </row>
    <row r="12669" spans="1:5" x14ac:dyDescent="0.3">
      <c r="A12669">
        <v>65200146</v>
      </c>
      <c r="B12669" t="s">
        <v>719</v>
      </c>
      <c r="C12669" t="s">
        <v>8</v>
      </c>
      <c r="D12669" t="s">
        <v>2409</v>
      </c>
      <c r="E12669">
        <v>-2</v>
      </c>
    </row>
    <row r="12670" spans="1:5" x14ac:dyDescent="0.3">
      <c r="A12670">
        <v>65200146</v>
      </c>
      <c r="B12670" t="s">
        <v>719</v>
      </c>
      <c r="C12670" t="s">
        <v>8</v>
      </c>
      <c r="D12670" t="s">
        <v>2410</v>
      </c>
      <c r="E12670">
        <v>0</v>
      </c>
    </row>
    <row r="12671" spans="1:5" x14ac:dyDescent="0.3">
      <c r="A12671">
        <v>65200146</v>
      </c>
      <c r="B12671" t="s">
        <v>719</v>
      </c>
      <c r="C12671" t="s">
        <v>8</v>
      </c>
      <c r="D12671" t="s">
        <v>2411</v>
      </c>
      <c r="E12671">
        <v>0</v>
      </c>
    </row>
    <row r="12672" spans="1:5" x14ac:dyDescent="0.3">
      <c r="A12672">
        <v>65200146</v>
      </c>
      <c r="B12672" t="s">
        <v>719</v>
      </c>
      <c r="C12672" t="s">
        <v>8</v>
      </c>
      <c r="D12672" t="s">
        <v>2412</v>
      </c>
      <c r="E12672">
        <v>0</v>
      </c>
    </row>
    <row r="12673" spans="1:5" x14ac:dyDescent="0.3">
      <c r="A12673">
        <v>65200146</v>
      </c>
      <c r="B12673" t="s">
        <v>719</v>
      </c>
      <c r="C12673" t="s">
        <v>8</v>
      </c>
      <c r="D12673" t="s">
        <v>2413</v>
      </c>
      <c r="E12673">
        <v>0</v>
      </c>
    </row>
    <row r="12674" spans="1:5" x14ac:dyDescent="0.3">
      <c r="A12674">
        <v>60560002</v>
      </c>
      <c r="B12674" t="s">
        <v>721</v>
      </c>
      <c r="C12674" t="s">
        <v>8</v>
      </c>
      <c r="D12674" t="s">
        <v>2378</v>
      </c>
      <c r="E12674">
        <v>0</v>
      </c>
    </row>
    <row r="12675" spans="1:5" x14ac:dyDescent="0.3">
      <c r="A12675">
        <v>60560002</v>
      </c>
      <c r="B12675" t="s">
        <v>721</v>
      </c>
      <c r="C12675" t="s">
        <v>8</v>
      </c>
      <c r="D12675" t="s">
        <v>2379</v>
      </c>
      <c r="E12675">
        <v>0</v>
      </c>
    </row>
    <row r="12676" spans="1:5" x14ac:dyDescent="0.3">
      <c r="A12676">
        <v>60560002</v>
      </c>
      <c r="B12676" t="s">
        <v>721</v>
      </c>
      <c r="C12676" t="s">
        <v>8</v>
      </c>
      <c r="D12676" t="s">
        <v>2380</v>
      </c>
      <c r="E12676">
        <v>0</v>
      </c>
    </row>
    <row r="12677" spans="1:5" x14ac:dyDescent="0.3">
      <c r="A12677">
        <v>60560002</v>
      </c>
      <c r="B12677" t="s">
        <v>721</v>
      </c>
      <c r="C12677" t="s">
        <v>8</v>
      </c>
      <c r="D12677" t="s">
        <v>2381</v>
      </c>
      <c r="E12677">
        <v>0</v>
      </c>
    </row>
    <row r="12678" spans="1:5" x14ac:dyDescent="0.3">
      <c r="A12678">
        <v>60560002</v>
      </c>
      <c r="B12678" t="s">
        <v>721</v>
      </c>
      <c r="C12678" t="s">
        <v>8</v>
      </c>
      <c r="D12678" t="s">
        <v>2382</v>
      </c>
      <c r="E12678">
        <v>0</v>
      </c>
    </row>
    <row r="12679" spans="1:5" x14ac:dyDescent="0.3">
      <c r="A12679">
        <v>60560002</v>
      </c>
      <c r="B12679" t="s">
        <v>721</v>
      </c>
      <c r="C12679" t="s">
        <v>8</v>
      </c>
      <c r="D12679" t="s">
        <v>2383</v>
      </c>
      <c r="E12679">
        <v>0</v>
      </c>
    </row>
    <row r="12680" spans="1:5" x14ac:dyDescent="0.3">
      <c r="A12680">
        <v>60560002</v>
      </c>
      <c r="B12680" t="s">
        <v>721</v>
      </c>
      <c r="C12680" t="s">
        <v>8</v>
      </c>
      <c r="D12680" t="s">
        <v>2384</v>
      </c>
      <c r="E12680">
        <v>0</v>
      </c>
    </row>
    <row r="12681" spans="1:5" x14ac:dyDescent="0.3">
      <c r="A12681">
        <v>60560002</v>
      </c>
      <c r="B12681" t="s">
        <v>721</v>
      </c>
      <c r="C12681" t="s">
        <v>8</v>
      </c>
      <c r="D12681" t="s">
        <v>2385</v>
      </c>
      <c r="E12681">
        <v>0</v>
      </c>
    </row>
    <row r="12682" spans="1:5" x14ac:dyDescent="0.3">
      <c r="A12682">
        <v>60560002</v>
      </c>
      <c r="B12682" t="s">
        <v>721</v>
      </c>
      <c r="C12682" t="s">
        <v>8</v>
      </c>
      <c r="D12682" t="s">
        <v>2386</v>
      </c>
      <c r="E12682">
        <v>0</v>
      </c>
    </row>
    <row r="12683" spans="1:5" x14ac:dyDescent="0.3">
      <c r="A12683">
        <v>60560002</v>
      </c>
      <c r="B12683" t="s">
        <v>721</v>
      </c>
      <c r="C12683" t="s">
        <v>8</v>
      </c>
      <c r="D12683" t="s">
        <v>2387</v>
      </c>
      <c r="E12683">
        <v>0</v>
      </c>
    </row>
    <row r="12684" spans="1:5" x14ac:dyDescent="0.3">
      <c r="A12684">
        <v>60560002</v>
      </c>
      <c r="B12684" t="s">
        <v>721</v>
      </c>
      <c r="C12684" t="s">
        <v>8</v>
      </c>
      <c r="D12684" t="s">
        <v>2388</v>
      </c>
      <c r="E12684">
        <v>-1</v>
      </c>
    </row>
    <row r="12685" spans="1:5" x14ac:dyDescent="0.3">
      <c r="A12685">
        <v>60560002</v>
      </c>
      <c r="B12685" t="s">
        <v>721</v>
      </c>
      <c r="C12685" t="s">
        <v>8</v>
      </c>
      <c r="D12685" t="s">
        <v>2389</v>
      </c>
      <c r="E12685">
        <v>0</v>
      </c>
    </row>
    <row r="12686" spans="1:5" x14ac:dyDescent="0.3">
      <c r="A12686">
        <v>60560002</v>
      </c>
      <c r="B12686" t="s">
        <v>721</v>
      </c>
      <c r="C12686" t="s">
        <v>8</v>
      </c>
      <c r="D12686" t="s">
        <v>2390</v>
      </c>
      <c r="E12686">
        <v>0</v>
      </c>
    </row>
    <row r="12687" spans="1:5" x14ac:dyDescent="0.3">
      <c r="A12687">
        <v>60560002</v>
      </c>
      <c r="B12687" t="s">
        <v>721</v>
      </c>
      <c r="C12687" t="s">
        <v>8</v>
      </c>
      <c r="D12687" t="s">
        <v>2391</v>
      </c>
      <c r="E12687">
        <v>0</v>
      </c>
    </row>
    <row r="12688" spans="1:5" x14ac:dyDescent="0.3">
      <c r="A12688">
        <v>60560002</v>
      </c>
      <c r="B12688" t="s">
        <v>721</v>
      </c>
      <c r="C12688" t="s">
        <v>8</v>
      </c>
      <c r="D12688" t="s">
        <v>2392</v>
      </c>
      <c r="E12688">
        <v>0</v>
      </c>
    </row>
    <row r="12689" spans="1:5" x14ac:dyDescent="0.3">
      <c r="A12689">
        <v>60560002</v>
      </c>
      <c r="B12689" t="s">
        <v>721</v>
      </c>
      <c r="C12689" t="s">
        <v>8</v>
      </c>
      <c r="D12689" t="s">
        <v>2393</v>
      </c>
      <c r="E12689">
        <v>0</v>
      </c>
    </row>
    <row r="12690" spans="1:5" x14ac:dyDescent="0.3">
      <c r="A12690">
        <v>60560002</v>
      </c>
      <c r="B12690" t="s">
        <v>721</v>
      </c>
      <c r="C12690" t="s">
        <v>8</v>
      </c>
      <c r="D12690" t="s">
        <v>2394</v>
      </c>
      <c r="E12690">
        <v>0</v>
      </c>
    </row>
    <row r="12691" spans="1:5" x14ac:dyDescent="0.3">
      <c r="A12691">
        <v>60560002</v>
      </c>
      <c r="B12691" t="s">
        <v>721</v>
      </c>
      <c r="C12691" t="s">
        <v>8</v>
      </c>
      <c r="D12691" t="s">
        <v>2395</v>
      </c>
      <c r="E12691">
        <v>0</v>
      </c>
    </row>
    <row r="12692" spans="1:5" x14ac:dyDescent="0.3">
      <c r="A12692">
        <v>60560002</v>
      </c>
      <c r="B12692" t="s">
        <v>721</v>
      </c>
      <c r="C12692" t="s">
        <v>8</v>
      </c>
      <c r="D12692" t="s">
        <v>2396</v>
      </c>
      <c r="E12692">
        <v>-1</v>
      </c>
    </row>
    <row r="12693" spans="1:5" x14ac:dyDescent="0.3">
      <c r="A12693">
        <v>60560002</v>
      </c>
      <c r="B12693" t="s">
        <v>721</v>
      </c>
      <c r="C12693" t="s">
        <v>8</v>
      </c>
      <c r="D12693" t="s">
        <v>2397</v>
      </c>
      <c r="E12693">
        <v>0</v>
      </c>
    </row>
    <row r="12694" spans="1:5" x14ac:dyDescent="0.3">
      <c r="A12694">
        <v>60560002</v>
      </c>
      <c r="B12694" t="s">
        <v>721</v>
      </c>
      <c r="C12694" t="s">
        <v>8</v>
      </c>
      <c r="D12694" t="s">
        <v>2398</v>
      </c>
      <c r="E12694">
        <v>-1</v>
      </c>
    </row>
    <row r="12695" spans="1:5" x14ac:dyDescent="0.3">
      <c r="A12695">
        <v>60560002</v>
      </c>
      <c r="B12695" t="s">
        <v>721</v>
      </c>
      <c r="C12695" t="s">
        <v>8</v>
      </c>
      <c r="D12695" t="s">
        <v>2399</v>
      </c>
      <c r="E12695">
        <v>0</v>
      </c>
    </row>
    <row r="12696" spans="1:5" x14ac:dyDescent="0.3">
      <c r="A12696">
        <v>60560002</v>
      </c>
      <c r="B12696" t="s">
        <v>721</v>
      </c>
      <c r="C12696" t="s">
        <v>8</v>
      </c>
      <c r="D12696" t="s">
        <v>2400</v>
      </c>
      <c r="E12696">
        <v>0</v>
      </c>
    </row>
    <row r="12697" spans="1:5" x14ac:dyDescent="0.3">
      <c r="A12697">
        <v>60560002</v>
      </c>
      <c r="B12697" t="s">
        <v>721</v>
      </c>
      <c r="C12697" t="s">
        <v>8</v>
      </c>
      <c r="D12697" t="s">
        <v>2401</v>
      </c>
      <c r="E12697">
        <v>0</v>
      </c>
    </row>
    <row r="12698" spans="1:5" x14ac:dyDescent="0.3">
      <c r="A12698">
        <v>60560002</v>
      </c>
      <c r="B12698" t="s">
        <v>721</v>
      </c>
      <c r="C12698" t="s">
        <v>8</v>
      </c>
      <c r="D12698" t="s">
        <v>2402</v>
      </c>
      <c r="E12698">
        <v>0</v>
      </c>
    </row>
    <row r="12699" spans="1:5" x14ac:dyDescent="0.3">
      <c r="A12699">
        <v>60560002</v>
      </c>
      <c r="B12699" t="s">
        <v>721</v>
      </c>
      <c r="C12699" t="s">
        <v>8</v>
      </c>
      <c r="D12699" t="s">
        <v>2403</v>
      </c>
      <c r="E12699">
        <v>0</v>
      </c>
    </row>
    <row r="12700" spans="1:5" x14ac:dyDescent="0.3">
      <c r="A12700">
        <v>60560002</v>
      </c>
      <c r="B12700" t="s">
        <v>721</v>
      </c>
      <c r="C12700" t="s">
        <v>8</v>
      </c>
      <c r="D12700" t="s">
        <v>2404</v>
      </c>
      <c r="E12700">
        <v>0</v>
      </c>
    </row>
    <row r="12701" spans="1:5" x14ac:dyDescent="0.3">
      <c r="A12701">
        <v>60560002</v>
      </c>
      <c r="B12701" t="s">
        <v>721</v>
      </c>
      <c r="C12701" t="s">
        <v>8</v>
      </c>
      <c r="D12701" t="s">
        <v>2405</v>
      </c>
      <c r="E12701">
        <v>0</v>
      </c>
    </row>
    <row r="12702" spans="1:5" x14ac:dyDescent="0.3">
      <c r="A12702">
        <v>60560002</v>
      </c>
      <c r="B12702" t="s">
        <v>721</v>
      </c>
      <c r="C12702" t="s">
        <v>8</v>
      </c>
      <c r="D12702" t="s">
        <v>2406</v>
      </c>
      <c r="E12702">
        <v>0</v>
      </c>
    </row>
    <row r="12703" spans="1:5" x14ac:dyDescent="0.3">
      <c r="A12703">
        <v>60560002</v>
      </c>
      <c r="B12703" t="s">
        <v>721</v>
      </c>
      <c r="C12703" t="s">
        <v>8</v>
      </c>
      <c r="D12703" t="s">
        <v>2407</v>
      </c>
      <c r="E12703">
        <v>0</v>
      </c>
    </row>
    <row r="12704" spans="1:5" x14ac:dyDescent="0.3">
      <c r="A12704">
        <v>60560002</v>
      </c>
      <c r="B12704" t="s">
        <v>721</v>
      </c>
      <c r="C12704" t="s">
        <v>8</v>
      </c>
      <c r="D12704" t="s">
        <v>2408</v>
      </c>
      <c r="E12704">
        <v>0</v>
      </c>
    </row>
    <row r="12705" spans="1:5" x14ac:dyDescent="0.3">
      <c r="A12705">
        <v>60560002</v>
      </c>
      <c r="B12705" t="s">
        <v>721</v>
      </c>
      <c r="C12705" t="s">
        <v>8</v>
      </c>
      <c r="D12705" t="s">
        <v>2409</v>
      </c>
      <c r="E12705">
        <v>0</v>
      </c>
    </row>
    <row r="12706" spans="1:5" x14ac:dyDescent="0.3">
      <c r="A12706">
        <v>60560002</v>
      </c>
      <c r="B12706" t="s">
        <v>721</v>
      </c>
      <c r="C12706" t="s">
        <v>8</v>
      </c>
      <c r="D12706" t="s">
        <v>2410</v>
      </c>
      <c r="E12706">
        <v>0</v>
      </c>
    </row>
    <row r="12707" spans="1:5" x14ac:dyDescent="0.3">
      <c r="A12707">
        <v>60560002</v>
      </c>
      <c r="B12707" t="s">
        <v>721</v>
      </c>
      <c r="C12707" t="s">
        <v>8</v>
      </c>
      <c r="D12707" t="s">
        <v>2411</v>
      </c>
      <c r="E12707">
        <v>0</v>
      </c>
    </row>
    <row r="12708" spans="1:5" x14ac:dyDescent="0.3">
      <c r="A12708">
        <v>60560002</v>
      </c>
      <c r="B12708" t="s">
        <v>721</v>
      </c>
      <c r="C12708" t="s">
        <v>8</v>
      </c>
      <c r="D12708" t="s">
        <v>2412</v>
      </c>
      <c r="E12708">
        <v>0</v>
      </c>
    </row>
    <row r="12709" spans="1:5" x14ac:dyDescent="0.3">
      <c r="A12709">
        <v>60560002</v>
      </c>
      <c r="B12709" t="s">
        <v>721</v>
      </c>
      <c r="C12709" t="s">
        <v>8</v>
      </c>
      <c r="D12709" t="s">
        <v>2413</v>
      </c>
      <c r="E12709">
        <v>-1</v>
      </c>
    </row>
    <row r="12710" spans="1:5" x14ac:dyDescent="0.3">
      <c r="A12710">
        <v>53300023</v>
      </c>
      <c r="B12710" t="s">
        <v>723</v>
      </c>
      <c r="C12710" t="s">
        <v>8</v>
      </c>
      <c r="D12710" t="s">
        <v>2378</v>
      </c>
      <c r="E12710">
        <v>0</v>
      </c>
    </row>
    <row r="12711" spans="1:5" x14ac:dyDescent="0.3">
      <c r="A12711">
        <v>53300023</v>
      </c>
      <c r="B12711" t="s">
        <v>723</v>
      </c>
      <c r="C12711" t="s">
        <v>8</v>
      </c>
      <c r="D12711" t="s">
        <v>2379</v>
      </c>
      <c r="E12711">
        <v>0</v>
      </c>
    </row>
    <row r="12712" spans="1:5" x14ac:dyDescent="0.3">
      <c r="A12712">
        <v>53300023</v>
      </c>
      <c r="B12712" t="s">
        <v>723</v>
      </c>
      <c r="C12712" t="s">
        <v>8</v>
      </c>
      <c r="D12712" t="s">
        <v>2380</v>
      </c>
      <c r="E12712">
        <v>-1</v>
      </c>
    </row>
    <row r="12713" spans="1:5" x14ac:dyDescent="0.3">
      <c r="A12713">
        <v>53300023</v>
      </c>
      <c r="B12713" t="s">
        <v>723</v>
      </c>
      <c r="C12713" t="s">
        <v>8</v>
      </c>
      <c r="D12713" t="s">
        <v>2381</v>
      </c>
      <c r="E12713">
        <v>0</v>
      </c>
    </row>
    <row r="12714" spans="1:5" x14ac:dyDescent="0.3">
      <c r="A12714">
        <v>53300023</v>
      </c>
      <c r="B12714" t="s">
        <v>723</v>
      </c>
      <c r="C12714" t="s">
        <v>8</v>
      </c>
      <c r="D12714" t="s">
        <v>2382</v>
      </c>
      <c r="E12714">
        <v>0</v>
      </c>
    </row>
    <row r="12715" spans="1:5" x14ac:dyDescent="0.3">
      <c r="A12715">
        <v>53300023</v>
      </c>
      <c r="B12715" t="s">
        <v>723</v>
      </c>
      <c r="C12715" t="s">
        <v>8</v>
      </c>
      <c r="D12715" t="s">
        <v>2383</v>
      </c>
      <c r="E12715">
        <v>0</v>
      </c>
    </row>
    <row r="12716" spans="1:5" x14ac:dyDescent="0.3">
      <c r="A12716">
        <v>53300023</v>
      </c>
      <c r="B12716" t="s">
        <v>723</v>
      </c>
      <c r="C12716" t="s">
        <v>8</v>
      </c>
      <c r="D12716" t="s">
        <v>2384</v>
      </c>
      <c r="E12716">
        <v>0</v>
      </c>
    </row>
    <row r="12717" spans="1:5" x14ac:dyDescent="0.3">
      <c r="A12717">
        <v>53300023</v>
      </c>
      <c r="B12717" t="s">
        <v>723</v>
      </c>
      <c r="C12717" t="s">
        <v>8</v>
      </c>
      <c r="D12717" t="s">
        <v>2385</v>
      </c>
      <c r="E12717">
        <v>0</v>
      </c>
    </row>
    <row r="12718" spans="1:5" x14ac:dyDescent="0.3">
      <c r="A12718">
        <v>53300023</v>
      </c>
      <c r="B12718" t="s">
        <v>723</v>
      </c>
      <c r="C12718" t="s">
        <v>8</v>
      </c>
      <c r="D12718" t="s">
        <v>2386</v>
      </c>
      <c r="E12718">
        <v>0</v>
      </c>
    </row>
    <row r="12719" spans="1:5" x14ac:dyDescent="0.3">
      <c r="A12719">
        <v>53300023</v>
      </c>
      <c r="B12719" t="s">
        <v>723</v>
      </c>
      <c r="C12719" t="s">
        <v>8</v>
      </c>
      <c r="D12719" t="s">
        <v>2387</v>
      </c>
      <c r="E12719">
        <v>0</v>
      </c>
    </row>
    <row r="12720" spans="1:5" x14ac:dyDescent="0.3">
      <c r="A12720">
        <v>53300023</v>
      </c>
      <c r="B12720" t="s">
        <v>723</v>
      </c>
      <c r="C12720" t="s">
        <v>8</v>
      </c>
      <c r="D12720" t="s">
        <v>2388</v>
      </c>
      <c r="E12720">
        <v>0</v>
      </c>
    </row>
    <row r="12721" spans="1:5" x14ac:dyDescent="0.3">
      <c r="A12721">
        <v>53300023</v>
      </c>
      <c r="B12721" t="s">
        <v>723</v>
      </c>
      <c r="C12721" t="s">
        <v>8</v>
      </c>
      <c r="D12721" t="s">
        <v>2389</v>
      </c>
      <c r="E12721">
        <v>-1</v>
      </c>
    </row>
    <row r="12722" spans="1:5" x14ac:dyDescent="0.3">
      <c r="A12722">
        <v>53300023</v>
      </c>
      <c r="B12722" t="s">
        <v>723</v>
      </c>
      <c r="C12722" t="s">
        <v>8</v>
      </c>
      <c r="D12722" t="s">
        <v>2390</v>
      </c>
      <c r="E12722">
        <v>0</v>
      </c>
    </row>
    <row r="12723" spans="1:5" x14ac:dyDescent="0.3">
      <c r="A12723">
        <v>53300023</v>
      </c>
      <c r="B12723" t="s">
        <v>723</v>
      </c>
      <c r="C12723" t="s">
        <v>8</v>
      </c>
      <c r="D12723" t="s">
        <v>2391</v>
      </c>
      <c r="E12723">
        <v>0</v>
      </c>
    </row>
    <row r="12724" spans="1:5" x14ac:dyDescent="0.3">
      <c r="A12724">
        <v>53300023</v>
      </c>
      <c r="B12724" t="s">
        <v>723</v>
      </c>
      <c r="C12724" t="s">
        <v>8</v>
      </c>
      <c r="D12724" t="s">
        <v>2392</v>
      </c>
      <c r="E12724">
        <v>0</v>
      </c>
    </row>
    <row r="12725" spans="1:5" x14ac:dyDescent="0.3">
      <c r="A12725">
        <v>53300023</v>
      </c>
      <c r="B12725" t="s">
        <v>723</v>
      </c>
      <c r="C12725" t="s">
        <v>8</v>
      </c>
      <c r="D12725" t="s">
        <v>2393</v>
      </c>
      <c r="E12725">
        <v>0</v>
      </c>
    </row>
    <row r="12726" spans="1:5" x14ac:dyDescent="0.3">
      <c r="A12726">
        <v>53300023</v>
      </c>
      <c r="B12726" t="s">
        <v>723</v>
      </c>
      <c r="C12726" t="s">
        <v>8</v>
      </c>
      <c r="D12726" t="s">
        <v>2394</v>
      </c>
      <c r="E12726">
        <v>0</v>
      </c>
    </row>
    <row r="12727" spans="1:5" x14ac:dyDescent="0.3">
      <c r="A12727">
        <v>53300023</v>
      </c>
      <c r="B12727" t="s">
        <v>723</v>
      </c>
      <c r="C12727" t="s">
        <v>8</v>
      </c>
      <c r="D12727" t="s">
        <v>2395</v>
      </c>
      <c r="E12727">
        <v>-1</v>
      </c>
    </row>
    <row r="12728" spans="1:5" x14ac:dyDescent="0.3">
      <c r="A12728">
        <v>53300023</v>
      </c>
      <c r="B12728" t="s">
        <v>723</v>
      </c>
      <c r="C12728" t="s">
        <v>8</v>
      </c>
      <c r="D12728" t="s">
        <v>2396</v>
      </c>
      <c r="E12728">
        <v>0</v>
      </c>
    </row>
    <row r="12729" spans="1:5" x14ac:dyDescent="0.3">
      <c r="A12729">
        <v>53300023</v>
      </c>
      <c r="B12729" t="s">
        <v>723</v>
      </c>
      <c r="C12729" t="s">
        <v>8</v>
      </c>
      <c r="D12729" t="s">
        <v>2397</v>
      </c>
      <c r="E12729">
        <v>0</v>
      </c>
    </row>
    <row r="12730" spans="1:5" x14ac:dyDescent="0.3">
      <c r="A12730">
        <v>53300023</v>
      </c>
      <c r="B12730" t="s">
        <v>723</v>
      </c>
      <c r="C12730" t="s">
        <v>8</v>
      </c>
      <c r="D12730" t="s">
        <v>2398</v>
      </c>
      <c r="E12730">
        <v>0</v>
      </c>
    </row>
    <row r="12731" spans="1:5" x14ac:dyDescent="0.3">
      <c r="A12731">
        <v>53300023</v>
      </c>
      <c r="B12731" t="s">
        <v>723</v>
      </c>
      <c r="C12731" t="s">
        <v>8</v>
      </c>
      <c r="D12731" t="s">
        <v>2399</v>
      </c>
      <c r="E12731">
        <v>0</v>
      </c>
    </row>
    <row r="12732" spans="1:5" x14ac:dyDescent="0.3">
      <c r="A12732">
        <v>53300023</v>
      </c>
      <c r="B12732" t="s">
        <v>723</v>
      </c>
      <c r="C12732" t="s">
        <v>8</v>
      </c>
      <c r="D12732" t="s">
        <v>2400</v>
      </c>
      <c r="E12732">
        <v>0</v>
      </c>
    </row>
    <row r="12733" spans="1:5" x14ac:dyDescent="0.3">
      <c r="A12733">
        <v>53300023</v>
      </c>
      <c r="B12733" t="s">
        <v>723</v>
      </c>
      <c r="C12733" t="s">
        <v>8</v>
      </c>
      <c r="D12733" t="s">
        <v>2401</v>
      </c>
      <c r="E12733">
        <v>0</v>
      </c>
    </row>
    <row r="12734" spans="1:5" x14ac:dyDescent="0.3">
      <c r="A12734">
        <v>53300023</v>
      </c>
      <c r="B12734" t="s">
        <v>723</v>
      </c>
      <c r="C12734" t="s">
        <v>8</v>
      </c>
      <c r="D12734" t="s">
        <v>2402</v>
      </c>
      <c r="E12734">
        <v>0</v>
      </c>
    </row>
    <row r="12735" spans="1:5" x14ac:dyDescent="0.3">
      <c r="A12735">
        <v>53300023</v>
      </c>
      <c r="B12735" t="s">
        <v>723</v>
      </c>
      <c r="C12735" t="s">
        <v>8</v>
      </c>
      <c r="D12735" t="s">
        <v>2403</v>
      </c>
      <c r="E12735">
        <v>0</v>
      </c>
    </row>
    <row r="12736" spans="1:5" x14ac:dyDescent="0.3">
      <c r="A12736">
        <v>53300023</v>
      </c>
      <c r="B12736" t="s">
        <v>723</v>
      </c>
      <c r="C12736" t="s">
        <v>8</v>
      </c>
      <c r="D12736" t="s">
        <v>2404</v>
      </c>
      <c r="E12736">
        <v>0</v>
      </c>
    </row>
    <row r="12737" spans="1:5" x14ac:dyDescent="0.3">
      <c r="A12737">
        <v>53300023</v>
      </c>
      <c r="B12737" t="s">
        <v>723</v>
      </c>
      <c r="C12737" t="s">
        <v>8</v>
      </c>
      <c r="D12737" t="s">
        <v>2405</v>
      </c>
      <c r="E12737">
        <v>0</v>
      </c>
    </row>
    <row r="12738" spans="1:5" x14ac:dyDescent="0.3">
      <c r="A12738">
        <v>53300023</v>
      </c>
      <c r="B12738" t="s">
        <v>723</v>
      </c>
      <c r="C12738" t="s">
        <v>8</v>
      </c>
      <c r="D12738" t="s">
        <v>2406</v>
      </c>
      <c r="E12738">
        <v>0</v>
      </c>
    </row>
    <row r="12739" spans="1:5" x14ac:dyDescent="0.3">
      <c r="A12739">
        <v>53300023</v>
      </c>
      <c r="B12739" t="s">
        <v>723</v>
      </c>
      <c r="C12739" t="s">
        <v>8</v>
      </c>
      <c r="D12739" t="s">
        <v>2407</v>
      </c>
      <c r="E12739">
        <v>0</v>
      </c>
    </row>
    <row r="12740" spans="1:5" x14ac:dyDescent="0.3">
      <c r="A12740">
        <v>53300023</v>
      </c>
      <c r="B12740" t="s">
        <v>723</v>
      </c>
      <c r="C12740" t="s">
        <v>8</v>
      </c>
      <c r="D12740" t="s">
        <v>2408</v>
      </c>
      <c r="E12740">
        <v>0</v>
      </c>
    </row>
    <row r="12741" spans="1:5" x14ac:dyDescent="0.3">
      <c r="A12741">
        <v>53300023</v>
      </c>
      <c r="B12741" t="s">
        <v>723</v>
      </c>
      <c r="C12741" t="s">
        <v>8</v>
      </c>
      <c r="D12741" t="s">
        <v>2409</v>
      </c>
      <c r="E12741">
        <v>-1</v>
      </c>
    </row>
    <row r="12742" spans="1:5" x14ac:dyDescent="0.3">
      <c r="A12742">
        <v>53300023</v>
      </c>
      <c r="B12742" t="s">
        <v>723</v>
      </c>
      <c r="C12742" t="s">
        <v>8</v>
      </c>
      <c r="D12742" t="s">
        <v>2410</v>
      </c>
      <c r="E12742">
        <v>0</v>
      </c>
    </row>
    <row r="12743" spans="1:5" x14ac:dyDescent="0.3">
      <c r="A12743">
        <v>53300023</v>
      </c>
      <c r="B12743" t="s">
        <v>723</v>
      </c>
      <c r="C12743" t="s">
        <v>8</v>
      </c>
      <c r="D12743" t="s">
        <v>2411</v>
      </c>
      <c r="E12743">
        <v>0</v>
      </c>
    </row>
    <row r="12744" spans="1:5" x14ac:dyDescent="0.3">
      <c r="A12744">
        <v>53300023</v>
      </c>
      <c r="B12744" t="s">
        <v>723</v>
      </c>
      <c r="C12744" t="s">
        <v>8</v>
      </c>
      <c r="D12744" t="s">
        <v>2412</v>
      </c>
      <c r="E12744">
        <v>0</v>
      </c>
    </row>
    <row r="12745" spans="1:5" x14ac:dyDescent="0.3">
      <c r="A12745">
        <v>53300023</v>
      </c>
      <c r="B12745" t="s">
        <v>723</v>
      </c>
      <c r="C12745" t="s">
        <v>8</v>
      </c>
      <c r="D12745" t="s">
        <v>2413</v>
      </c>
      <c r="E12745">
        <v>0</v>
      </c>
    </row>
    <row r="12746" spans="1:5" x14ac:dyDescent="0.3">
      <c r="A12746">
        <v>10010086</v>
      </c>
      <c r="B12746" t="s">
        <v>725</v>
      </c>
      <c r="C12746" t="s">
        <v>8</v>
      </c>
      <c r="D12746" t="s">
        <v>2378</v>
      </c>
      <c r="E12746">
        <v>0</v>
      </c>
    </row>
    <row r="12747" spans="1:5" x14ac:dyDescent="0.3">
      <c r="A12747">
        <v>10010086</v>
      </c>
      <c r="B12747" t="s">
        <v>725</v>
      </c>
      <c r="C12747" t="s">
        <v>8</v>
      </c>
      <c r="D12747" t="s">
        <v>2379</v>
      </c>
      <c r="E12747">
        <v>0</v>
      </c>
    </row>
    <row r="12748" spans="1:5" x14ac:dyDescent="0.3">
      <c r="A12748">
        <v>10010086</v>
      </c>
      <c r="B12748" t="s">
        <v>725</v>
      </c>
      <c r="C12748" t="s">
        <v>8</v>
      </c>
      <c r="D12748" t="s">
        <v>2380</v>
      </c>
      <c r="E12748">
        <v>0</v>
      </c>
    </row>
    <row r="12749" spans="1:5" x14ac:dyDescent="0.3">
      <c r="A12749">
        <v>10010086</v>
      </c>
      <c r="B12749" t="s">
        <v>725</v>
      </c>
      <c r="C12749" t="s">
        <v>8</v>
      </c>
      <c r="D12749" t="s">
        <v>2381</v>
      </c>
      <c r="E12749">
        <v>0</v>
      </c>
    </row>
    <row r="12750" spans="1:5" x14ac:dyDescent="0.3">
      <c r="A12750">
        <v>10010086</v>
      </c>
      <c r="B12750" t="s">
        <v>725</v>
      </c>
      <c r="C12750" t="s">
        <v>8</v>
      </c>
      <c r="D12750" t="s">
        <v>2382</v>
      </c>
      <c r="E12750">
        <v>0</v>
      </c>
    </row>
    <row r="12751" spans="1:5" x14ac:dyDescent="0.3">
      <c r="A12751">
        <v>10010086</v>
      </c>
      <c r="B12751" t="s">
        <v>725</v>
      </c>
      <c r="C12751" t="s">
        <v>8</v>
      </c>
      <c r="D12751" t="s">
        <v>2383</v>
      </c>
      <c r="E12751">
        <v>0</v>
      </c>
    </row>
    <row r="12752" spans="1:5" x14ac:dyDescent="0.3">
      <c r="A12752">
        <v>10010086</v>
      </c>
      <c r="B12752" t="s">
        <v>725</v>
      </c>
      <c r="C12752" t="s">
        <v>8</v>
      </c>
      <c r="D12752" t="s">
        <v>2384</v>
      </c>
      <c r="E12752">
        <v>0</v>
      </c>
    </row>
    <row r="12753" spans="1:5" x14ac:dyDescent="0.3">
      <c r="A12753">
        <v>10010086</v>
      </c>
      <c r="B12753" t="s">
        <v>725</v>
      </c>
      <c r="C12753" t="s">
        <v>8</v>
      </c>
      <c r="D12753" t="s">
        <v>2385</v>
      </c>
      <c r="E12753">
        <v>0</v>
      </c>
    </row>
    <row r="12754" spans="1:5" x14ac:dyDescent="0.3">
      <c r="A12754">
        <v>10010086</v>
      </c>
      <c r="B12754" t="s">
        <v>725</v>
      </c>
      <c r="C12754" t="s">
        <v>8</v>
      </c>
      <c r="D12754" t="s">
        <v>2386</v>
      </c>
      <c r="E12754">
        <v>0</v>
      </c>
    </row>
    <row r="12755" spans="1:5" x14ac:dyDescent="0.3">
      <c r="A12755">
        <v>10010086</v>
      </c>
      <c r="B12755" t="s">
        <v>725</v>
      </c>
      <c r="C12755" t="s">
        <v>8</v>
      </c>
      <c r="D12755" t="s">
        <v>2387</v>
      </c>
      <c r="E12755">
        <v>0</v>
      </c>
    </row>
    <row r="12756" spans="1:5" x14ac:dyDescent="0.3">
      <c r="A12756">
        <v>10010086</v>
      </c>
      <c r="B12756" t="s">
        <v>725</v>
      </c>
      <c r="C12756" t="s">
        <v>8</v>
      </c>
      <c r="D12756" t="s">
        <v>2388</v>
      </c>
      <c r="E12756">
        <v>0</v>
      </c>
    </row>
    <row r="12757" spans="1:5" x14ac:dyDescent="0.3">
      <c r="A12757">
        <v>10010086</v>
      </c>
      <c r="B12757" t="s">
        <v>725</v>
      </c>
      <c r="C12757" t="s">
        <v>8</v>
      </c>
      <c r="D12757" t="s">
        <v>2389</v>
      </c>
      <c r="E12757">
        <v>0</v>
      </c>
    </row>
    <row r="12758" spans="1:5" x14ac:dyDescent="0.3">
      <c r="A12758">
        <v>10010086</v>
      </c>
      <c r="B12758" t="s">
        <v>725</v>
      </c>
      <c r="C12758" t="s">
        <v>8</v>
      </c>
      <c r="D12758" t="s">
        <v>2390</v>
      </c>
      <c r="E12758">
        <v>0</v>
      </c>
    </row>
    <row r="12759" spans="1:5" x14ac:dyDescent="0.3">
      <c r="A12759">
        <v>10010086</v>
      </c>
      <c r="B12759" t="s">
        <v>725</v>
      </c>
      <c r="C12759" t="s">
        <v>8</v>
      </c>
      <c r="D12759" t="s">
        <v>2391</v>
      </c>
      <c r="E12759">
        <v>0</v>
      </c>
    </row>
    <row r="12760" spans="1:5" x14ac:dyDescent="0.3">
      <c r="A12760">
        <v>10010086</v>
      </c>
      <c r="B12760" t="s">
        <v>725</v>
      </c>
      <c r="C12760" t="s">
        <v>8</v>
      </c>
      <c r="D12760" t="s">
        <v>2392</v>
      </c>
      <c r="E12760">
        <v>0</v>
      </c>
    </row>
    <row r="12761" spans="1:5" x14ac:dyDescent="0.3">
      <c r="A12761">
        <v>10010086</v>
      </c>
      <c r="B12761" t="s">
        <v>725</v>
      </c>
      <c r="C12761" t="s">
        <v>8</v>
      </c>
      <c r="D12761" t="s">
        <v>2393</v>
      </c>
      <c r="E12761">
        <v>0</v>
      </c>
    </row>
    <row r="12762" spans="1:5" x14ac:dyDescent="0.3">
      <c r="A12762">
        <v>10010086</v>
      </c>
      <c r="B12762" t="s">
        <v>725</v>
      </c>
      <c r="C12762" t="s">
        <v>8</v>
      </c>
      <c r="D12762" t="s">
        <v>2394</v>
      </c>
      <c r="E12762">
        <v>0</v>
      </c>
    </row>
    <row r="12763" spans="1:5" x14ac:dyDescent="0.3">
      <c r="A12763">
        <v>10010086</v>
      </c>
      <c r="B12763" t="s">
        <v>725</v>
      </c>
      <c r="C12763" t="s">
        <v>8</v>
      </c>
      <c r="D12763" t="s">
        <v>2395</v>
      </c>
      <c r="E12763">
        <v>0</v>
      </c>
    </row>
    <row r="12764" spans="1:5" x14ac:dyDescent="0.3">
      <c r="A12764">
        <v>10010086</v>
      </c>
      <c r="B12764" t="s">
        <v>725</v>
      </c>
      <c r="C12764" t="s">
        <v>8</v>
      </c>
      <c r="D12764" t="s">
        <v>2396</v>
      </c>
      <c r="E12764">
        <v>0</v>
      </c>
    </row>
    <row r="12765" spans="1:5" x14ac:dyDescent="0.3">
      <c r="A12765">
        <v>10010086</v>
      </c>
      <c r="B12765" t="s">
        <v>725</v>
      </c>
      <c r="C12765" t="s">
        <v>8</v>
      </c>
      <c r="D12765" t="s">
        <v>2397</v>
      </c>
      <c r="E12765">
        <v>0</v>
      </c>
    </row>
    <row r="12766" spans="1:5" x14ac:dyDescent="0.3">
      <c r="A12766">
        <v>10010086</v>
      </c>
      <c r="B12766" t="s">
        <v>725</v>
      </c>
      <c r="C12766" t="s">
        <v>8</v>
      </c>
      <c r="D12766" t="s">
        <v>2398</v>
      </c>
      <c r="E12766">
        <v>0</v>
      </c>
    </row>
    <row r="12767" spans="1:5" x14ac:dyDescent="0.3">
      <c r="A12767">
        <v>10010086</v>
      </c>
      <c r="B12767" t="s">
        <v>725</v>
      </c>
      <c r="C12767" t="s">
        <v>8</v>
      </c>
      <c r="D12767" t="s">
        <v>2399</v>
      </c>
      <c r="E12767">
        <v>0</v>
      </c>
    </row>
    <row r="12768" spans="1:5" x14ac:dyDescent="0.3">
      <c r="A12768">
        <v>10010086</v>
      </c>
      <c r="B12768" t="s">
        <v>725</v>
      </c>
      <c r="C12768" t="s">
        <v>8</v>
      </c>
      <c r="D12768" t="s">
        <v>2400</v>
      </c>
      <c r="E12768">
        <v>0</v>
      </c>
    </row>
    <row r="12769" spans="1:5" x14ac:dyDescent="0.3">
      <c r="A12769">
        <v>10010086</v>
      </c>
      <c r="B12769" t="s">
        <v>725</v>
      </c>
      <c r="C12769" t="s">
        <v>8</v>
      </c>
      <c r="D12769" t="s">
        <v>2401</v>
      </c>
      <c r="E12769">
        <v>0</v>
      </c>
    </row>
    <row r="12770" spans="1:5" x14ac:dyDescent="0.3">
      <c r="A12770">
        <v>10010086</v>
      </c>
      <c r="B12770" t="s">
        <v>725</v>
      </c>
      <c r="C12770" t="s">
        <v>8</v>
      </c>
      <c r="D12770" t="s">
        <v>2402</v>
      </c>
      <c r="E12770">
        <v>0</v>
      </c>
    </row>
    <row r="12771" spans="1:5" x14ac:dyDescent="0.3">
      <c r="A12771">
        <v>10010086</v>
      </c>
      <c r="B12771" t="s">
        <v>725</v>
      </c>
      <c r="C12771" t="s">
        <v>8</v>
      </c>
      <c r="D12771" t="s">
        <v>2403</v>
      </c>
      <c r="E12771">
        <v>-5</v>
      </c>
    </row>
    <row r="12772" spans="1:5" x14ac:dyDescent="0.3">
      <c r="A12772">
        <v>10010086</v>
      </c>
      <c r="B12772" t="s">
        <v>725</v>
      </c>
      <c r="C12772" t="s">
        <v>8</v>
      </c>
      <c r="D12772" t="s">
        <v>2404</v>
      </c>
      <c r="E12772">
        <v>0</v>
      </c>
    </row>
    <row r="12773" spans="1:5" x14ac:dyDescent="0.3">
      <c r="A12773">
        <v>10010086</v>
      </c>
      <c r="B12773" t="s">
        <v>725</v>
      </c>
      <c r="C12773" t="s">
        <v>8</v>
      </c>
      <c r="D12773" t="s">
        <v>2405</v>
      </c>
      <c r="E12773">
        <v>0</v>
      </c>
    </row>
    <row r="12774" spans="1:5" x14ac:dyDescent="0.3">
      <c r="A12774">
        <v>10010086</v>
      </c>
      <c r="B12774" t="s">
        <v>725</v>
      </c>
      <c r="C12774" t="s">
        <v>8</v>
      </c>
      <c r="D12774" t="s">
        <v>2406</v>
      </c>
      <c r="E12774">
        <v>0</v>
      </c>
    </row>
    <row r="12775" spans="1:5" x14ac:dyDescent="0.3">
      <c r="A12775">
        <v>10010086</v>
      </c>
      <c r="B12775" t="s">
        <v>725</v>
      </c>
      <c r="C12775" t="s">
        <v>8</v>
      </c>
      <c r="D12775" t="s">
        <v>2407</v>
      </c>
      <c r="E12775">
        <v>0</v>
      </c>
    </row>
    <row r="12776" spans="1:5" x14ac:dyDescent="0.3">
      <c r="A12776">
        <v>10010086</v>
      </c>
      <c r="B12776" t="s">
        <v>725</v>
      </c>
      <c r="C12776" t="s">
        <v>8</v>
      </c>
      <c r="D12776" t="s">
        <v>2408</v>
      </c>
      <c r="E12776">
        <v>0</v>
      </c>
    </row>
    <row r="12777" spans="1:5" x14ac:dyDescent="0.3">
      <c r="A12777">
        <v>10010086</v>
      </c>
      <c r="B12777" t="s">
        <v>725</v>
      </c>
      <c r="C12777" t="s">
        <v>8</v>
      </c>
      <c r="D12777" t="s">
        <v>2409</v>
      </c>
      <c r="E12777">
        <v>0</v>
      </c>
    </row>
    <row r="12778" spans="1:5" x14ac:dyDescent="0.3">
      <c r="A12778">
        <v>10010086</v>
      </c>
      <c r="B12778" t="s">
        <v>725</v>
      </c>
      <c r="C12778" t="s">
        <v>8</v>
      </c>
      <c r="D12778" t="s">
        <v>2410</v>
      </c>
      <c r="E12778">
        <v>0</v>
      </c>
    </row>
    <row r="12779" spans="1:5" x14ac:dyDescent="0.3">
      <c r="A12779">
        <v>10010086</v>
      </c>
      <c r="B12779" t="s">
        <v>725</v>
      </c>
      <c r="C12779" t="s">
        <v>8</v>
      </c>
      <c r="D12779" t="s">
        <v>2411</v>
      </c>
      <c r="E12779">
        <v>0</v>
      </c>
    </row>
    <row r="12780" spans="1:5" x14ac:dyDescent="0.3">
      <c r="A12780">
        <v>10010086</v>
      </c>
      <c r="B12780" t="s">
        <v>725</v>
      </c>
      <c r="C12780" t="s">
        <v>8</v>
      </c>
      <c r="D12780" t="s">
        <v>2412</v>
      </c>
      <c r="E12780">
        <v>0</v>
      </c>
    </row>
    <row r="12781" spans="1:5" x14ac:dyDescent="0.3">
      <c r="A12781">
        <v>10010086</v>
      </c>
      <c r="B12781" t="s">
        <v>725</v>
      </c>
      <c r="C12781" t="s">
        <v>8</v>
      </c>
      <c r="D12781" t="s">
        <v>2413</v>
      </c>
      <c r="E12781">
        <v>0</v>
      </c>
    </row>
    <row r="12782" spans="1:5" x14ac:dyDescent="0.3">
      <c r="A12782">
        <v>30010094</v>
      </c>
      <c r="B12782" t="s">
        <v>727</v>
      </c>
      <c r="C12782" t="s">
        <v>8</v>
      </c>
      <c r="D12782" t="s">
        <v>2378</v>
      </c>
      <c r="E12782">
        <v>0</v>
      </c>
    </row>
    <row r="12783" spans="1:5" x14ac:dyDescent="0.3">
      <c r="A12783">
        <v>30010094</v>
      </c>
      <c r="B12783" t="s">
        <v>727</v>
      </c>
      <c r="C12783" t="s">
        <v>8</v>
      </c>
      <c r="D12783" t="s">
        <v>2379</v>
      </c>
      <c r="E12783">
        <v>0</v>
      </c>
    </row>
    <row r="12784" spans="1:5" x14ac:dyDescent="0.3">
      <c r="A12784">
        <v>30010094</v>
      </c>
      <c r="B12784" t="s">
        <v>727</v>
      </c>
      <c r="C12784" t="s">
        <v>8</v>
      </c>
      <c r="D12784" t="s">
        <v>2380</v>
      </c>
      <c r="E12784">
        <v>-92</v>
      </c>
    </row>
    <row r="12785" spans="1:5" x14ac:dyDescent="0.3">
      <c r="A12785">
        <v>30010094</v>
      </c>
      <c r="B12785" t="s">
        <v>727</v>
      </c>
      <c r="C12785" t="s">
        <v>8</v>
      </c>
      <c r="D12785" t="s">
        <v>2381</v>
      </c>
      <c r="E12785">
        <v>0</v>
      </c>
    </row>
    <row r="12786" spans="1:5" x14ac:dyDescent="0.3">
      <c r="A12786">
        <v>30010094</v>
      </c>
      <c r="B12786" t="s">
        <v>727</v>
      </c>
      <c r="C12786" t="s">
        <v>8</v>
      </c>
      <c r="D12786" t="s">
        <v>2382</v>
      </c>
      <c r="E12786">
        <v>0</v>
      </c>
    </row>
    <row r="12787" spans="1:5" x14ac:dyDescent="0.3">
      <c r="A12787">
        <v>30010094</v>
      </c>
      <c r="B12787" t="s">
        <v>727</v>
      </c>
      <c r="C12787" t="s">
        <v>8</v>
      </c>
      <c r="D12787" t="s">
        <v>2383</v>
      </c>
      <c r="E12787">
        <v>0</v>
      </c>
    </row>
    <row r="12788" spans="1:5" x14ac:dyDescent="0.3">
      <c r="A12788">
        <v>30010094</v>
      </c>
      <c r="B12788" t="s">
        <v>727</v>
      </c>
      <c r="C12788" t="s">
        <v>8</v>
      </c>
      <c r="D12788" t="s">
        <v>2384</v>
      </c>
      <c r="E12788">
        <v>0</v>
      </c>
    </row>
    <row r="12789" spans="1:5" x14ac:dyDescent="0.3">
      <c r="A12789">
        <v>30010094</v>
      </c>
      <c r="B12789" t="s">
        <v>727</v>
      </c>
      <c r="C12789" t="s">
        <v>8</v>
      </c>
      <c r="D12789" t="s">
        <v>2385</v>
      </c>
      <c r="E12789">
        <v>0</v>
      </c>
    </row>
    <row r="12790" spans="1:5" x14ac:dyDescent="0.3">
      <c r="A12790">
        <v>30010094</v>
      </c>
      <c r="B12790" t="s">
        <v>727</v>
      </c>
      <c r="C12790" t="s">
        <v>8</v>
      </c>
      <c r="D12790" t="s">
        <v>2386</v>
      </c>
      <c r="E12790">
        <v>0</v>
      </c>
    </row>
    <row r="12791" spans="1:5" x14ac:dyDescent="0.3">
      <c r="A12791">
        <v>30010094</v>
      </c>
      <c r="B12791" t="s">
        <v>727</v>
      </c>
      <c r="C12791" t="s">
        <v>8</v>
      </c>
      <c r="D12791" t="s">
        <v>2387</v>
      </c>
      <c r="E12791">
        <v>0</v>
      </c>
    </row>
    <row r="12792" spans="1:5" x14ac:dyDescent="0.3">
      <c r="A12792">
        <v>30010094</v>
      </c>
      <c r="B12792" t="s">
        <v>727</v>
      </c>
      <c r="C12792" t="s">
        <v>8</v>
      </c>
      <c r="D12792" t="s">
        <v>2388</v>
      </c>
      <c r="E12792">
        <v>0</v>
      </c>
    </row>
    <row r="12793" spans="1:5" x14ac:dyDescent="0.3">
      <c r="A12793">
        <v>30010094</v>
      </c>
      <c r="B12793" t="s">
        <v>727</v>
      </c>
      <c r="C12793" t="s">
        <v>8</v>
      </c>
      <c r="D12793" t="s">
        <v>2389</v>
      </c>
      <c r="E12793">
        <v>0</v>
      </c>
    </row>
    <row r="12794" spans="1:5" x14ac:dyDescent="0.3">
      <c r="A12794">
        <v>30010094</v>
      </c>
      <c r="B12794" t="s">
        <v>727</v>
      </c>
      <c r="C12794" t="s">
        <v>8</v>
      </c>
      <c r="D12794" t="s">
        <v>2390</v>
      </c>
      <c r="E12794">
        <v>0</v>
      </c>
    </row>
    <row r="12795" spans="1:5" x14ac:dyDescent="0.3">
      <c r="A12795">
        <v>30010094</v>
      </c>
      <c r="B12795" t="s">
        <v>727</v>
      </c>
      <c r="C12795" t="s">
        <v>8</v>
      </c>
      <c r="D12795" t="s">
        <v>2391</v>
      </c>
      <c r="E12795">
        <v>-23</v>
      </c>
    </row>
    <row r="12796" spans="1:5" x14ac:dyDescent="0.3">
      <c r="A12796">
        <v>30010094</v>
      </c>
      <c r="B12796" t="s">
        <v>727</v>
      </c>
      <c r="C12796" t="s">
        <v>8</v>
      </c>
      <c r="D12796" t="s">
        <v>2392</v>
      </c>
      <c r="E12796">
        <v>0</v>
      </c>
    </row>
    <row r="12797" spans="1:5" x14ac:dyDescent="0.3">
      <c r="A12797">
        <v>30010094</v>
      </c>
      <c r="B12797" t="s">
        <v>727</v>
      </c>
      <c r="C12797" t="s">
        <v>8</v>
      </c>
      <c r="D12797" t="s">
        <v>2393</v>
      </c>
      <c r="E12797">
        <v>0</v>
      </c>
    </row>
    <row r="12798" spans="1:5" x14ac:dyDescent="0.3">
      <c r="A12798">
        <v>30010094</v>
      </c>
      <c r="B12798" t="s">
        <v>727</v>
      </c>
      <c r="C12798" t="s">
        <v>8</v>
      </c>
      <c r="D12798" t="s">
        <v>2394</v>
      </c>
      <c r="E12798">
        <v>-6</v>
      </c>
    </row>
    <row r="12799" spans="1:5" x14ac:dyDescent="0.3">
      <c r="A12799">
        <v>30010094</v>
      </c>
      <c r="B12799" t="s">
        <v>727</v>
      </c>
      <c r="C12799" t="s">
        <v>8</v>
      </c>
      <c r="D12799" t="s">
        <v>2395</v>
      </c>
      <c r="E12799">
        <v>0</v>
      </c>
    </row>
    <row r="12800" spans="1:5" x14ac:dyDescent="0.3">
      <c r="A12800">
        <v>30010094</v>
      </c>
      <c r="B12800" t="s">
        <v>727</v>
      </c>
      <c r="C12800" t="s">
        <v>8</v>
      </c>
      <c r="D12800" t="s">
        <v>2396</v>
      </c>
      <c r="E12800">
        <v>0</v>
      </c>
    </row>
    <row r="12801" spans="1:5" x14ac:dyDescent="0.3">
      <c r="A12801">
        <v>30010094</v>
      </c>
      <c r="B12801" t="s">
        <v>727</v>
      </c>
      <c r="C12801" t="s">
        <v>8</v>
      </c>
      <c r="D12801" t="s">
        <v>2397</v>
      </c>
      <c r="E12801">
        <v>0</v>
      </c>
    </row>
    <row r="12802" spans="1:5" x14ac:dyDescent="0.3">
      <c r="A12802">
        <v>30010094</v>
      </c>
      <c r="B12802" t="s">
        <v>727</v>
      </c>
      <c r="C12802" t="s">
        <v>8</v>
      </c>
      <c r="D12802" t="s">
        <v>2398</v>
      </c>
      <c r="E12802">
        <v>0</v>
      </c>
    </row>
    <row r="12803" spans="1:5" x14ac:dyDescent="0.3">
      <c r="A12803">
        <v>30010094</v>
      </c>
      <c r="B12803" t="s">
        <v>727</v>
      </c>
      <c r="C12803" t="s">
        <v>8</v>
      </c>
      <c r="D12803" t="s">
        <v>2399</v>
      </c>
      <c r="E12803">
        <v>0</v>
      </c>
    </row>
    <row r="12804" spans="1:5" x14ac:dyDescent="0.3">
      <c r="A12804">
        <v>30010094</v>
      </c>
      <c r="B12804" t="s">
        <v>727</v>
      </c>
      <c r="C12804" t="s">
        <v>8</v>
      </c>
      <c r="D12804" t="s">
        <v>2400</v>
      </c>
      <c r="E12804">
        <v>0</v>
      </c>
    </row>
    <row r="12805" spans="1:5" x14ac:dyDescent="0.3">
      <c r="A12805">
        <v>30010094</v>
      </c>
      <c r="B12805" t="s">
        <v>727</v>
      </c>
      <c r="C12805" t="s">
        <v>8</v>
      </c>
      <c r="D12805" t="s">
        <v>2401</v>
      </c>
      <c r="E12805">
        <v>0</v>
      </c>
    </row>
    <row r="12806" spans="1:5" x14ac:dyDescent="0.3">
      <c r="A12806">
        <v>30010094</v>
      </c>
      <c r="B12806" t="s">
        <v>727</v>
      </c>
      <c r="C12806" t="s">
        <v>8</v>
      </c>
      <c r="D12806" t="s">
        <v>2402</v>
      </c>
      <c r="E12806">
        <v>0</v>
      </c>
    </row>
    <row r="12807" spans="1:5" x14ac:dyDescent="0.3">
      <c r="A12807">
        <v>30010094</v>
      </c>
      <c r="B12807" t="s">
        <v>727</v>
      </c>
      <c r="C12807" t="s">
        <v>8</v>
      </c>
      <c r="D12807" t="s">
        <v>2403</v>
      </c>
      <c r="E12807">
        <v>-77</v>
      </c>
    </row>
    <row r="12808" spans="1:5" x14ac:dyDescent="0.3">
      <c r="A12808">
        <v>30010094</v>
      </c>
      <c r="B12808" t="s">
        <v>727</v>
      </c>
      <c r="C12808" t="s">
        <v>8</v>
      </c>
      <c r="D12808" t="s">
        <v>2404</v>
      </c>
      <c r="E12808">
        <v>0</v>
      </c>
    </row>
    <row r="12809" spans="1:5" x14ac:dyDescent="0.3">
      <c r="A12809">
        <v>30010094</v>
      </c>
      <c r="B12809" t="s">
        <v>727</v>
      </c>
      <c r="C12809" t="s">
        <v>8</v>
      </c>
      <c r="D12809" t="s">
        <v>2405</v>
      </c>
      <c r="E12809">
        <v>0</v>
      </c>
    </row>
    <row r="12810" spans="1:5" x14ac:dyDescent="0.3">
      <c r="A12810">
        <v>30010094</v>
      </c>
      <c r="B12810" t="s">
        <v>727</v>
      </c>
      <c r="C12810" t="s">
        <v>8</v>
      </c>
      <c r="D12810" t="s">
        <v>2406</v>
      </c>
      <c r="E12810">
        <v>0</v>
      </c>
    </row>
    <row r="12811" spans="1:5" x14ac:dyDescent="0.3">
      <c r="A12811">
        <v>30010094</v>
      </c>
      <c r="B12811" t="s">
        <v>727</v>
      </c>
      <c r="C12811" t="s">
        <v>8</v>
      </c>
      <c r="D12811" t="s">
        <v>2407</v>
      </c>
      <c r="E12811">
        <v>0</v>
      </c>
    </row>
    <row r="12812" spans="1:5" x14ac:dyDescent="0.3">
      <c r="A12812">
        <v>30010094</v>
      </c>
      <c r="B12812" t="s">
        <v>727</v>
      </c>
      <c r="C12812" t="s">
        <v>8</v>
      </c>
      <c r="D12812" t="s">
        <v>2408</v>
      </c>
      <c r="E12812">
        <v>0</v>
      </c>
    </row>
    <row r="12813" spans="1:5" x14ac:dyDescent="0.3">
      <c r="A12813">
        <v>30010094</v>
      </c>
      <c r="B12813" t="s">
        <v>727</v>
      </c>
      <c r="C12813" t="s">
        <v>8</v>
      </c>
      <c r="D12813" t="s">
        <v>2409</v>
      </c>
      <c r="E12813">
        <v>0</v>
      </c>
    </row>
    <row r="12814" spans="1:5" x14ac:dyDescent="0.3">
      <c r="A12814">
        <v>30010094</v>
      </c>
      <c r="B12814" t="s">
        <v>727</v>
      </c>
      <c r="C12814" t="s">
        <v>8</v>
      </c>
      <c r="D12814" t="s">
        <v>2410</v>
      </c>
      <c r="E12814">
        <v>0</v>
      </c>
    </row>
    <row r="12815" spans="1:5" x14ac:dyDescent="0.3">
      <c r="A12815">
        <v>30010094</v>
      </c>
      <c r="B12815" t="s">
        <v>727</v>
      </c>
      <c r="C12815" t="s">
        <v>8</v>
      </c>
      <c r="D12815" t="s">
        <v>2411</v>
      </c>
      <c r="E12815">
        <v>0</v>
      </c>
    </row>
    <row r="12816" spans="1:5" x14ac:dyDescent="0.3">
      <c r="A12816">
        <v>30010094</v>
      </c>
      <c r="B12816" t="s">
        <v>727</v>
      </c>
      <c r="C12816" t="s">
        <v>8</v>
      </c>
      <c r="D12816" t="s">
        <v>2412</v>
      </c>
      <c r="E12816">
        <v>0</v>
      </c>
    </row>
    <row r="12817" spans="1:5" x14ac:dyDescent="0.3">
      <c r="A12817">
        <v>30010094</v>
      </c>
      <c r="B12817" t="s">
        <v>727</v>
      </c>
      <c r="C12817" t="s">
        <v>8</v>
      </c>
      <c r="D12817" t="s">
        <v>2413</v>
      </c>
      <c r="E12817">
        <v>0</v>
      </c>
    </row>
    <row r="12818" spans="1:5" x14ac:dyDescent="0.3">
      <c r="A12818">
        <v>78610098</v>
      </c>
      <c r="B12818" t="s">
        <v>729</v>
      </c>
      <c r="C12818" t="s">
        <v>8</v>
      </c>
      <c r="D12818" t="s">
        <v>2378</v>
      </c>
      <c r="E12818">
        <v>0</v>
      </c>
    </row>
    <row r="12819" spans="1:5" x14ac:dyDescent="0.3">
      <c r="A12819">
        <v>78610098</v>
      </c>
      <c r="B12819" t="s">
        <v>729</v>
      </c>
      <c r="C12819" t="s">
        <v>8</v>
      </c>
      <c r="D12819" t="s">
        <v>2379</v>
      </c>
      <c r="E12819">
        <v>-4</v>
      </c>
    </row>
    <row r="12820" spans="1:5" x14ac:dyDescent="0.3">
      <c r="A12820">
        <v>78610098</v>
      </c>
      <c r="B12820" t="s">
        <v>729</v>
      </c>
      <c r="C12820" t="s">
        <v>8</v>
      </c>
      <c r="D12820" t="s">
        <v>2380</v>
      </c>
      <c r="E12820">
        <v>0</v>
      </c>
    </row>
    <row r="12821" spans="1:5" x14ac:dyDescent="0.3">
      <c r="A12821">
        <v>78610098</v>
      </c>
      <c r="B12821" t="s">
        <v>729</v>
      </c>
      <c r="C12821" t="s">
        <v>8</v>
      </c>
      <c r="D12821" t="s">
        <v>2381</v>
      </c>
      <c r="E12821">
        <v>-1</v>
      </c>
    </row>
    <row r="12822" spans="1:5" x14ac:dyDescent="0.3">
      <c r="A12822">
        <v>78610098</v>
      </c>
      <c r="B12822" t="s">
        <v>729</v>
      </c>
      <c r="C12822" t="s">
        <v>8</v>
      </c>
      <c r="D12822" t="s">
        <v>2382</v>
      </c>
      <c r="E12822">
        <v>0</v>
      </c>
    </row>
    <row r="12823" spans="1:5" x14ac:dyDescent="0.3">
      <c r="A12823">
        <v>78610098</v>
      </c>
      <c r="B12823" t="s">
        <v>729</v>
      </c>
      <c r="C12823" t="s">
        <v>8</v>
      </c>
      <c r="D12823" t="s">
        <v>2383</v>
      </c>
      <c r="E12823">
        <v>0</v>
      </c>
    </row>
    <row r="12824" spans="1:5" x14ac:dyDescent="0.3">
      <c r="A12824">
        <v>78610098</v>
      </c>
      <c r="B12824" t="s">
        <v>729</v>
      </c>
      <c r="C12824" t="s">
        <v>8</v>
      </c>
      <c r="D12824" t="s">
        <v>2384</v>
      </c>
      <c r="E12824">
        <v>0</v>
      </c>
    </row>
    <row r="12825" spans="1:5" x14ac:dyDescent="0.3">
      <c r="A12825">
        <v>78610098</v>
      </c>
      <c r="B12825" t="s">
        <v>729</v>
      </c>
      <c r="C12825" t="s">
        <v>8</v>
      </c>
      <c r="D12825" t="s">
        <v>2385</v>
      </c>
      <c r="E12825">
        <v>0</v>
      </c>
    </row>
    <row r="12826" spans="1:5" x14ac:dyDescent="0.3">
      <c r="A12826">
        <v>78610098</v>
      </c>
      <c r="B12826" t="s">
        <v>729</v>
      </c>
      <c r="C12826" t="s">
        <v>8</v>
      </c>
      <c r="D12826" t="s">
        <v>2386</v>
      </c>
      <c r="E12826">
        <v>0</v>
      </c>
    </row>
    <row r="12827" spans="1:5" x14ac:dyDescent="0.3">
      <c r="A12827">
        <v>78610098</v>
      </c>
      <c r="B12827" t="s">
        <v>729</v>
      </c>
      <c r="C12827" t="s">
        <v>8</v>
      </c>
      <c r="D12827" t="s">
        <v>2387</v>
      </c>
      <c r="E12827">
        <v>0</v>
      </c>
    </row>
    <row r="12828" spans="1:5" x14ac:dyDescent="0.3">
      <c r="A12828">
        <v>78610098</v>
      </c>
      <c r="B12828" t="s">
        <v>729</v>
      </c>
      <c r="C12828" t="s">
        <v>8</v>
      </c>
      <c r="D12828" t="s">
        <v>2388</v>
      </c>
      <c r="E12828">
        <v>0</v>
      </c>
    </row>
    <row r="12829" spans="1:5" x14ac:dyDescent="0.3">
      <c r="A12829">
        <v>78610098</v>
      </c>
      <c r="B12829" t="s">
        <v>729</v>
      </c>
      <c r="C12829" t="s">
        <v>8</v>
      </c>
      <c r="D12829" t="s">
        <v>2389</v>
      </c>
      <c r="E12829">
        <v>0</v>
      </c>
    </row>
    <row r="12830" spans="1:5" x14ac:dyDescent="0.3">
      <c r="A12830">
        <v>78610098</v>
      </c>
      <c r="B12830" t="s">
        <v>729</v>
      </c>
      <c r="C12830" t="s">
        <v>8</v>
      </c>
      <c r="D12830" t="s">
        <v>2390</v>
      </c>
      <c r="E12830">
        <v>0</v>
      </c>
    </row>
    <row r="12831" spans="1:5" x14ac:dyDescent="0.3">
      <c r="A12831">
        <v>78610098</v>
      </c>
      <c r="B12831" t="s">
        <v>729</v>
      </c>
      <c r="C12831" t="s">
        <v>8</v>
      </c>
      <c r="D12831" t="s">
        <v>2391</v>
      </c>
      <c r="E12831">
        <v>0</v>
      </c>
    </row>
    <row r="12832" spans="1:5" x14ac:dyDescent="0.3">
      <c r="A12832">
        <v>78610098</v>
      </c>
      <c r="B12832" t="s">
        <v>729</v>
      </c>
      <c r="C12832" t="s">
        <v>8</v>
      </c>
      <c r="D12832" t="s">
        <v>2392</v>
      </c>
      <c r="E12832">
        <v>0</v>
      </c>
    </row>
    <row r="12833" spans="1:5" x14ac:dyDescent="0.3">
      <c r="A12833">
        <v>78610098</v>
      </c>
      <c r="B12833" t="s">
        <v>729</v>
      </c>
      <c r="C12833" t="s">
        <v>8</v>
      </c>
      <c r="D12833" t="s">
        <v>2393</v>
      </c>
      <c r="E12833">
        <v>0</v>
      </c>
    </row>
    <row r="12834" spans="1:5" x14ac:dyDescent="0.3">
      <c r="A12834">
        <v>78610098</v>
      </c>
      <c r="B12834" t="s">
        <v>729</v>
      </c>
      <c r="C12834" t="s">
        <v>8</v>
      </c>
      <c r="D12834" t="s">
        <v>2394</v>
      </c>
      <c r="E12834">
        <v>-2</v>
      </c>
    </row>
    <row r="12835" spans="1:5" x14ac:dyDescent="0.3">
      <c r="A12835">
        <v>78610098</v>
      </c>
      <c r="B12835" t="s">
        <v>729</v>
      </c>
      <c r="C12835" t="s">
        <v>8</v>
      </c>
      <c r="D12835" t="s">
        <v>2395</v>
      </c>
      <c r="E12835">
        <v>0</v>
      </c>
    </row>
    <row r="12836" spans="1:5" x14ac:dyDescent="0.3">
      <c r="A12836">
        <v>78610098</v>
      </c>
      <c r="B12836" t="s">
        <v>729</v>
      </c>
      <c r="C12836" t="s">
        <v>8</v>
      </c>
      <c r="D12836" t="s">
        <v>2396</v>
      </c>
      <c r="E12836">
        <v>0</v>
      </c>
    </row>
    <row r="12837" spans="1:5" x14ac:dyDescent="0.3">
      <c r="A12837">
        <v>78610098</v>
      </c>
      <c r="B12837" t="s">
        <v>729</v>
      </c>
      <c r="C12837" t="s">
        <v>8</v>
      </c>
      <c r="D12837" t="s">
        <v>2397</v>
      </c>
      <c r="E12837">
        <v>0</v>
      </c>
    </row>
    <row r="12838" spans="1:5" x14ac:dyDescent="0.3">
      <c r="A12838">
        <v>78610098</v>
      </c>
      <c r="B12838" t="s">
        <v>729</v>
      </c>
      <c r="C12838" t="s">
        <v>8</v>
      </c>
      <c r="D12838" t="s">
        <v>2398</v>
      </c>
      <c r="E12838">
        <v>0</v>
      </c>
    </row>
    <row r="12839" spans="1:5" x14ac:dyDescent="0.3">
      <c r="A12839">
        <v>78610098</v>
      </c>
      <c r="B12839" t="s">
        <v>729</v>
      </c>
      <c r="C12839" t="s">
        <v>8</v>
      </c>
      <c r="D12839" t="s">
        <v>2399</v>
      </c>
      <c r="E12839">
        <v>0</v>
      </c>
    </row>
    <row r="12840" spans="1:5" x14ac:dyDescent="0.3">
      <c r="A12840">
        <v>78610098</v>
      </c>
      <c r="B12840" t="s">
        <v>729</v>
      </c>
      <c r="C12840" t="s">
        <v>8</v>
      </c>
      <c r="D12840" t="s">
        <v>2400</v>
      </c>
      <c r="E12840">
        <v>-1</v>
      </c>
    </row>
    <row r="12841" spans="1:5" x14ac:dyDescent="0.3">
      <c r="A12841">
        <v>78610098</v>
      </c>
      <c r="B12841" t="s">
        <v>729</v>
      </c>
      <c r="C12841" t="s">
        <v>8</v>
      </c>
      <c r="D12841" t="s">
        <v>2401</v>
      </c>
      <c r="E12841">
        <v>0</v>
      </c>
    </row>
    <row r="12842" spans="1:5" x14ac:dyDescent="0.3">
      <c r="A12842">
        <v>78610098</v>
      </c>
      <c r="B12842" t="s">
        <v>729</v>
      </c>
      <c r="C12842" t="s">
        <v>8</v>
      </c>
      <c r="D12842" t="s">
        <v>2402</v>
      </c>
      <c r="E12842">
        <v>0</v>
      </c>
    </row>
    <row r="12843" spans="1:5" x14ac:dyDescent="0.3">
      <c r="A12843">
        <v>78610098</v>
      </c>
      <c r="B12843" t="s">
        <v>729</v>
      </c>
      <c r="C12843" t="s">
        <v>8</v>
      </c>
      <c r="D12843" t="s">
        <v>2403</v>
      </c>
      <c r="E12843">
        <v>0</v>
      </c>
    </row>
    <row r="12844" spans="1:5" x14ac:dyDescent="0.3">
      <c r="A12844">
        <v>78610098</v>
      </c>
      <c r="B12844" t="s">
        <v>729</v>
      </c>
      <c r="C12844" t="s">
        <v>8</v>
      </c>
      <c r="D12844" t="s">
        <v>2404</v>
      </c>
      <c r="E12844">
        <v>0</v>
      </c>
    </row>
    <row r="12845" spans="1:5" x14ac:dyDescent="0.3">
      <c r="A12845">
        <v>78610098</v>
      </c>
      <c r="B12845" t="s">
        <v>729</v>
      </c>
      <c r="C12845" t="s">
        <v>8</v>
      </c>
      <c r="D12845" t="s">
        <v>2405</v>
      </c>
      <c r="E12845">
        <v>0</v>
      </c>
    </row>
    <row r="12846" spans="1:5" x14ac:dyDescent="0.3">
      <c r="A12846">
        <v>78610098</v>
      </c>
      <c r="B12846" t="s">
        <v>729</v>
      </c>
      <c r="C12846" t="s">
        <v>8</v>
      </c>
      <c r="D12846" t="s">
        <v>2406</v>
      </c>
      <c r="E12846">
        <v>0</v>
      </c>
    </row>
    <row r="12847" spans="1:5" x14ac:dyDescent="0.3">
      <c r="A12847">
        <v>78610098</v>
      </c>
      <c r="B12847" t="s">
        <v>729</v>
      </c>
      <c r="C12847" t="s">
        <v>8</v>
      </c>
      <c r="D12847" t="s">
        <v>2407</v>
      </c>
      <c r="E12847">
        <v>0</v>
      </c>
    </row>
    <row r="12848" spans="1:5" x14ac:dyDescent="0.3">
      <c r="A12848">
        <v>78610098</v>
      </c>
      <c r="B12848" t="s">
        <v>729</v>
      </c>
      <c r="C12848" t="s">
        <v>8</v>
      </c>
      <c r="D12848" t="s">
        <v>2408</v>
      </c>
      <c r="E12848">
        <v>-2</v>
      </c>
    </row>
    <row r="12849" spans="1:5" x14ac:dyDescent="0.3">
      <c r="A12849">
        <v>78610098</v>
      </c>
      <c r="B12849" t="s">
        <v>729</v>
      </c>
      <c r="C12849" t="s">
        <v>8</v>
      </c>
      <c r="D12849" t="s">
        <v>2409</v>
      </c>
      <c r="E12849">
        <v>0</v>
      </c>
    </row>
    <row r="12850" spans="1:5" x14ac:dyDescent="0.3">
      <c r="A12850">
        <v>78610098</v>
      </c>
      <c r="B12850" t="s">
        <v>729</v>
      </c>
      <c r="C12850" t="s">
        <v>8</v>
      </c>
      <c r="D12850" t="s">
        <v>2410</v>
      </c>
      <c r="E12850">
        <v>0</v>
      </c>
    </row>
    <row r="12851" spans="1:5" x14ac:dyDescent="0.3">
      <c r="A12851">
        <v>78610098</v>
      </c>
      <c r="B12851" t="s">
        <v>729</v>
      </c>
      <c r="C12851" t="s">
        <v>8</v>
      </c>
      <c r="D12851" t="s">
        <v>2411</v>
      </c>
      <c r="E12851">
        <v>0</v>
      </c>
    </row>
    <row r="12852" spans="1:5" x14ac:dyDescent="0.3">
      <c r="A12852">
        <v>78610098</v>
      </c>
      <c r="B12852" t="s">
        <v>729</v>
      </c>
      <c r="C12852" t="s">
        <v>8</v>
      </c>
      <c r="D12852" t="s">
        <v>2412</v>
      </c>
      <c r="E12852">
        <v>0</v>
      </c>
    </row>
    <row r="12853" spans="1:5" x14ac:dyDescent="0.3">
      <c r="A12853">
        <v>78610098</v>
      </c>
      <c r="B12853" t="s">
        <v>729</v>
      </c>
      <c r="C12853" t="s">
        <v>8</v>
      </c>
      <c r="D12853" t="s">
        <v>2413</v>
      </c>
      <c r="E12853">
        <v>0</v>
      </c>
    </row>
    <row r="12854" spans="1:5" x14ac:dyDescent="0.3">
      <c r="A12854">
        <v>14010008</v>
      </c>
      <c r="B12854" t="s">
        <v>731</v>
      </c>
      <c r="C12854" t="s">
        <v>8</v>
      </c>
      <c r="D12854" t="s">
        <v>2378</v>
      </c>
      <c r="E12854">
        <v>0</v>
      </c>
    </row>
    <row r="12855" spans="1:5" x14ac:dyDescent="0.3">
      <c r="A12855">
        <v>14010008</v>
      </c>
      <c r="B12855" t="s">
        <v>731</v>
      </c>
      <c r="C12855" t="s">
        <v>8</v>
      </c>
      <c r="D12855" t="s">
        <v>2379</v>
      </c>
      <c r="E12855">
        <v>0</v>
      </c>
    </row>
    <row r="12856" spans="1:5" x14ac:dyDescent="0.3">
      <c r="A12856">
        <v>14010008</v>
      </c>
      <c r="B12856" t="s">
        <v>731</v>
      </c>
      <c r="C12856" t="s">
        <v>8</v>
      </c>
      <c r="D12856" t="s">
        <v>2380</v>
      </c>
      <c r="E12856">
        <v>0</v>
      </c>
    </row>
    <row r="12857" spans="1:5" x14ac:dyDescent="0.3">
      <c r="A12857">
        <v>14010008</v>
      </c>
      <c r="B12857" t="s">
        <v>731</v>
      </c>
      <c r="C12857" t="s">
        <v>8</v>
      </c>
      <c r="D12857" t="s">
        <v>2381</v>
      </c>
      <c r="E12857">
        <v>0</v>
      </c>
    </row>
    <row r="12858" spans="1:5" x14ac:dyDescent="0.3">
      <c r="A12858">
        <v>14010008</v>
      </c>
      <c r="B12858" t="s">
        <v>731</v>
      </c>
      <c r="C12858" t="s">
        <v>8</v>
      </c>
      <c r="D12858" t="s">
        <v>2382</v>
      </c>
      <c r="E12858">
        <v>0</v>
      </c>
    </row>
    <row r="12859" spans="1:5" x14ac:dyDescent="0.3">
      <c r="A12859">
        <v>14010008</v>
      </c>
      <c r="B12859" t="s">
        <v>731</v>
      </c>
      <c r="C12859" t="s">
        <v>8</v>
      </c>
      <c r="D12859" t="s">
        <v>2383</v>
      </c>
      <c r="E12859">
        <v>0</v>
      </c>
    </row>
    <row r="12860" spans="1:5" x14ac:dyDescent="0.3">
      <c r="A12860">
        <v>14010008</v>
      </c>
      <c r="B12860" t="s">
        <v>731</v>
      </c>
      <c r="C12860" t="s">
        <v>8</v>
      </c>
      <c r="D12860" t="s">
        <v>2384</v>
      </c>
      <c r="E12860">
        <v>0</v>
      </c>
    </row>
    <row r="12861" spans="1:5" x14ac:dyDescent="0.3">
      <c r="A12861">
        <v>14010008</v>
      </c>
      <c r="B12861" t="s">
        <v>731</v>
      </c>
      <c r="C12861" t="s">
        <v>8</v>
      </c>
      <c r="D12861" t="s">
        <v>2385</v>
      </c>
      <c r="E12861">
        <v>0</v>
      </c>
    </row>
    <row r="12862" spans="1:5" x14ac:dyDescent="0.3">
      <c r="A12862">
        <v>14010008</v>
      </c>
      <c r="B12862" t="s">
        <v>731</v>
      </c>
      <c r="C12862" t="s">
        <v>8</v>
      </c>
      <c r="D12862" t="s">
        <v>2386</v>
      </c>
      <c r="E12862">
        <v>0</v>
      </c>
    </row>
    <row r="12863" spans="1:5" x14ac:dyDescent="0.3">
      <c r="A12863">
        <v>14010008</v>
      </c>
      <c r="B12863" t="s">
        <v>731</v>
      </c>
      <c r="C12863" t="s">
        <v>8</v>
      </c>
      <c r="D12863" t="s">
        <v>2387</v>
      </c>
      <c r="E12863">
        <v>0</v>
      </c>
    </row>
    <row r="12864" spans="1:5" x14ac:dyDescent="0.3">
      <c r="A12864">
        <v>14010008</v>
      </c>
      <c r="B12864" t="s">
        <v>731</v>
      </c>
      <c r="C12864" t="s">
        <v>8</v>
      </c>
      <c r="D12864" t="s">
        <v>2388</v>
      </c>
      <c r="E12864">
        <v>0</v>
      </c>
    </row>
    <row r="12865" spans="1:5" x14ac:dyDescent="0.3">
      <c r="A12865">
        <v>14010008</v>
      </c>
      <c r="B12865" t="s">
        <v>731</v>
      </c>
      <c r="C12865" t="s">
        <v>8</v>
      </c>
      <c r="D12865" t="s">
        <v>2389</v>
      </c>
      <c r="E12865">
        <v>0</v>
      </c>
    </row>
    <row r="12866" spans="1:5" x14ac:dyDescent="0.3">
      <c r="A12866">
        <v>14010008</v>
      </c>
      <c r="B12866" t="s">
        <v>731</v>
      </c>
      <c r="C12866" t="s">
        <v>8</v>
      </c>
      <c r="D12866" t="s">
        <v>2390</v>
      </c>
      <c r="E12866">
        <v>0</v>
      </c>
    </row>
    <row r="12867" spans="1:5" x14ac:dyDescent="0.3">
      <c r="A12867">
        <v>14010008</v>
      </c>
      <c r="B12867" t="s">
        <v>731</v>
      </c>
      <c r="C12867" t="s">
        <v>8</v>
      </c>
      <c r="D12867" t="s">
        <v>2391</v>
      </c>
      <c r="E12867">
        <v>0</v>
      </c>
    </row>
    <row r="12868" spans="1:5" x14ac:dyDescent="0.3">
      <c r="A12868">
        <v>14010008</v>
      </c>
      <c r="B12868" t="s">
        <v>731</v>
      </c>
      <c r="C12868" t="s">
        <v>8</v>
      </c>
      <c r="D12868" t="s">
        <v>2392</v>
      </c>
      <c r="E12868">
        <v>0</v>
      </c>
    </row>
    <row r="12869" spans="1:5" x14ac:dyDescent="0.3">
      <c r="A12869">
        <v>14010008</v>
      </c>
      <c r="B12869" t="s">
        <v>731</v>
      </c>
      <c r="C12869" t="s">
        <v>8</v>
      </c>
      <c r="D12869" t="s">
        <v>2393</v>
      </c>
      <c r="E12869">
        <v>0</v>
      </c>
    </row>
    <row r="12870" spans="1:5" x14ac:dyDescent="0.3">
      <c r="A12870">
        <v>14010008</v>
      </c>
      <c r="B12870" t="s">
        <v>731</v>
      </c>
      <c r="C12870" t="s">
        <v>8</v>
      </c>
      <c r="D12870" t="s">
        <v>2394</v>
      </c>
      <c r="E12870">
        <v>0</v>
      </c>
    </row>
    <row r="12871" spans="1:5" x14ac:dyDescent="0.3">
      <c r="A12871">
        <v>14010008</v>
      </c>
      <c r="B12871" t="s">
        <v>731</v>
      </c>
      <c r="C12871" t="s">
        <v>8</v>
      </c>
      <c r="D12871" t="s">
        <v>2395</v>
      </c>
      <c r="E12871">
        <v>0</v>
      </c>
    </row>
    <row r="12872" spans="1:5" x14ac:dyDescent="0.3">
      <c r="A12872">
        <v>14010008</v>
      </c>
      <c r="B12872" t="s">
        <v>731</v>
      </c>
      <c r="C12872" t="s">
        <v>8</v>
      </c>
      <c r="D12872" t="s">
        <v>2396</v>
      </c>
      <c r="E12872">
        <v>0</v>
      </c>
    </row>
    <row r="12873" spans="1:5" x14ac:dyDescent="0.3">
      <c r="A12873">
        <v>14010008</v>
      </c>
      <c r="B12873" t="s">
        <v>731</v>
      </c>
      <c r="C12873" t="s">
        <v>8</v>
      </c>
      <c r="D12873" t="s">
        <v>2397</v>
      </c>
      <c r="E12873">
        <v>0</v>
      </c>
    </row>
    <row r="12874" spans="1:5" x14ac:dyDescent="0.3">
      <c r="A12874">
        <v>14010008</v>
      </c>
      <c r="B12874" t="s">
        <v>731</v>
      </c>
      <c r="C12874" t="s">
        <v>8</v>
      </c>
      <c r="D12874" t="s">
        <v>2398</v>
      </c>
      <c r="E12874">
        <v>0</v>
      </c>
    </row>
    <row r="12875" spans="1:5" x14ac:dyDescent="0.3">
      <c r="A12875">
        <v>14010008</v>
      </c>
      <c r="B12875" t="s">
        <v>731</v>
      </c>
      <c r="C12875" t="s">
        <v>8</v>
      </c>
      <c r="D12875" t="s">
        <v>2399</v>
      </c>
      <c r="E12875">
        <v>-1</v>
      </c>
    </row>
    <row r="12876" spans="1:5" x14ac:dyDescent="0.3">
      <c r="A12876">
        <v>14010008</v>
      </c>
      <c r="B12876" t="s">
        <v>731</v>
      </c>
      <c r="C12876" t="s">
        <v>8</v>
      </c>
      <c r="D12876" t="s">
        <v>2400</v>
      </c>
      <c r="E12876">
        <v>0</v>
      </c>
    </row>
    <row r="12877" spans="1:5" x14ac:dyDescent="0.3">
      <c r="A12877">
        <v>14010008</v>
      </c>
      <c r="B12877" t="s">
        <v>731</v>
      </c>
      <c r="C12877" t="s">
        <v>8</v>
      </c>
      <c r="D12877" t="s">
        <v>2401</v>
      </c>
      <c r="E12877">
        <v>0</v>
      </c>
    </row>
    <row r="12878" spans="1:5" x14ac:dyDescent="0.3">
      <c r="A12878">
        <v>14010008</v>
      </c>
      <c r="B12878" t="s">
        <v>731</v>
      </c>
      <c r="C12878" t="s">
        <v>8</v>
      </c>
      <c r="D12878" t="s">
        <v>2402</v>
      </c>
      <c r="E12878">
        <v>0</v>
      </c>
    </row>
    <row r="12879" spans="1:5" x14ac:dyDescent="0.3">
      <c r="A12879">
        <v>14010008</v>
      </c>
      <c r="B12879" t="s">
        <v>731</v>
      </c>
      <c r="C12879" t="s">
        <v>8</v>
      </c>
      <c r="D12879" t="s">
        <v>2403</v>
      </c>
      <c r="E12879">
        <v>0</v>
      </c>
    </row>
    <row r="12880" spans="1:5" x14ac:dyDescent="0.3">
      <c r="A12880">
        <v>14010008</v>
      </c>
      <c r="B12880" t="s">
        <v>731</v>
      </c>
      <c r="C12880" t="s">
        <v>8</v>
      </c>
      <c r="D12880" t="s">
        <v>2404</v>
      </c>
      <c r="E12880">
        <v>0</v>
      </c>
    </row>
    <row r="12881" spans="1:5" x14ac:dyDescent="0.3">
      <c r="A12881">
        <v>14010008</v>
      </c>
      <c r="B12881" t="s">
        <v>731</v>
      </c>
      <c r="C12881" t="s">
        <v>8</v>
      </c>
      <c r="D12881" t="s">
        <v>2405</v>
      </c>
      <c r="E12881">
        <v>-15</v>
      </c>
    </row>
    <row r="12882" spans="1:5" x14ac:dyDescent="0.3">
      <c r="A12882">
        <v>14010008</v>
      </c>
      <c r="B12882" t="s">
        <v>731</v>
      </c>
      <c r="C12882" t="s">
        <v>8</v>
      </c>
      <c r="D12882" t="s">
        <v>2406</v>
      </c>
      <c r="E12882">
        <v>0</v>
      </c>
    </row>
    <row r="12883" spans="1:5" x14ac:dyDescent="0.3">
      <c r="A12883">
        <v>14010008</v>
      </c>
      <c r="B12883" t="s">
        <v>731</v>
      </c>
      <c r="C12883" t="s">
        <v>8</v>
      </c>
      <c r="D12883" t="s">
        <v>2407</v>
      </c>
      <c r="E12883">
        <v>0</v>
      </c>
    </row>
    <row r="12884" spans="1:5" x14ac:dyDescent="0.3">
      <c r="A12884">
        <v>14010008</v>
      </c>
      <c r="B12884" t="s">
        <v>731</v>
      </c>
      <c r="C12884" t="s">
        <v>8</v>
      </c>
      <c r="D12884" t="s">
        <v>2408</v>
      </c>
      <c r="E12884">
        <v>0</v>
      </c>
    </row>
    <row r="12885" spans="1:5" x14ac:dyDescent="0.3">
      <c r="A12885">
        <v>14010008</v>
      </c>
      <c r="B12885" t="s">
        <v>731</v>
      </c>
      <c r="C12885" t="s">
        <v>8</v>
      </c>
      <c r="D12885" t="s">
        <v>2409</v>
      </c>
      <c r="E12885">
        <v>0</v>
      </c>
    </row>
    <row r="12886" spans="1:5" x14ac:dyDescent="0.3">
      <c r="A12886">
        <v>14010008</v>
      </c>
      <c r="B12886" t="s">
        <v>731</v>
      </c>
      <c r="C12886" t="s">
        <v>8</v>
      </c>
      <c r="D12886" t="s">
        <v>2410</v>
      </c>
      <c r="E12886">
        <v>-3</v>
      </c>
    </row>
    <row r="12887" spans="1:5" x14ac:dyDescent="0.3">
      <c r="A12887">
        <v>14010008</v>
      </c>
      <c r="B12887" t="s">
        <v>731</v>
      </c>
      <c r="C12887" t="s">
        <v>8</v>
      </c>
      <c r="D12887" t="s">
        <v>2411</v>
      </c>
      <c r="E12887">
        <v>0</v>
      </c>
    </row>
    <row r="12888" spans="1:5" x14ac:dyDescent="0.3">
      <c r="A12888">
        <v>14010008</v>
      </c>
      <c r="B12888" t="s">
        <v>731</v>
      </c>
      <c r="C12888" t="s">
        <v>8</v>
      </c>
      <c r="D12888" t="s">
        <v>2412</v>
      </c>
      <c r="E12888">
        <v>0</v>
      </c>
    </row>
    <row r="12889" spans="1:5" x14ac:dyDescent="0.3">
      <c r="A12889">
        <v>14010008</v>
      </c>
      <c r="B12889" t="s">
        <v>731</v>
      </c>
      <c r="C12889" t="s">
        <v>8</v>
      </c>
      <c r="D12889" t="s">
        <v>2413</v>
      </c>
      <c r="E12889">
        <v>-3</v>
      </c>
    </row>
    <row r="12890" spans="1:5" x14ac:dyDescent="0.3">
      <c r="A12890">
        <v>78610101</v>
      </c>
      <c r="B12890" t="s">
        <v>733</v>
      </c>
      <c r="C12890" t="s">
        <v>8</v>
      </c>
      <c r="D12890" t="s">
        <v>2378</v>
      </c>
      <c r="E12890">
        <v>0</v>
      </c>
    </row>
    <row r="12891" spans="1:5" x14ac:dyDescent="0.3">
      <c r="A12891">
        <v>78610101</v>
      </c>
      <c r="B12891" t="s">
        <v>733</v>
      </c>
      <c r="C12891" t="s">
        <v>8</v>
      </c>
      <c r="D12891" t="s">
        <v>2379</v>
      </c>
      <c r="E12891">
        <v>-2</v>
      </c>
    </row>
    <row r="12892" spans="1:5" x14ac:dyDescent="0.3">
      <c r="A12892">
        <v>78610101</v>
      </c>
      <c r="B12892" t="s">
        <v>733</v>
      </c>
      <c r="C12892" t="s">
        <v>8</v>
      </c>
      <c r="D12892" t="s">
        <v>2380</v>
      </c>
      <c r="E12892">
        <v>0</v>
      </c>
    </row>
    <row r="12893" spans="1:5" x14ac:dyDescent="0.3">
      <c r="A12893">
        <v>78610101</v>
      </c>
      <c r="B12893" t="s">
        <v>733</v>
      </c>
      <c r="C12893" t="s">
        <v>8</v>
      </c>
      <c r="D12893" t="s">
        <v>2381</v>
      </c>
      <c r="E12893">
        <v>0</v>
      </c>
    </row>
    <row r="12894" spans="1:5" x14ac:dyDescent="0.3">
      <c r="A12894">
        <v>78610101</v>
      </c>
      <c r="B12894" t="s">
        <v>733</v>
      </c>
      <c r="C12894" t="s">
        <v>8</v>
      </c>
      <c r="D12894" t="s">
        <v>2382</v>
      </c>
      <c r="E12894">
        <v>0</v>
      </c>
    </row>
    <row r="12895" spans="1:5" x14ac:dyDescent="0.3">
      <c r="A12895">
        <v>78610101</v>
      </c>
      <c r="B12895" t="s">
        <v>733</v>
      </c>
      <c r="C12895" t="s">
        <v>8</v>
      </c>
      <c r="D12895" t="s">
        <v>2383</v>
      </c>
      <c r="E12895">
        <v>-1</v>
      </c>
    </row>
    <row r="12896" spans="1:5" x14ac:dyDescent="0.3">
      <c r="A12896">
        <v>78610101</v>
      </c>
      <c r="B12896" t="s">
        <v>733</v>
      </c>
      <c r="C12896" t="s">
        <v>8</v>
      </c>
      <c r="D12896" t="s">
        <v>2384</v>
      </c>
      <c r="E12896">
        <v>0</v>
      </c>
    </row>
    <row r="12897" spans="1:5" x14ac:dyDescent="0.3">
      <c r="A12897">
        <v>78610101</v>
      </c>
      <c r="B12897" t="s">
        <v>733</v>
      </c>
      <c r="C12897" t="s">
        <v>8</v>
      </c>
      <c r="D12897" t="s">
        <v>2385</v>
      </c>
      <c r="E12897">
        <v>0</v>
      </c>
    </row>
    <row r="12898" spans="1:5" x14ac:dyDescent="0.3">
      <c r="A12898">
        <v>78610101</v>
      </c>
      <c r="B12898" t="s">
        <v>733</v>
      </c>
      <c r="C12898" t="s">
        <v>8</v>
      </c>
      <c r="D12898" t="s">
        <v>2386</v>
      </c>
      <c r="E12898">
        <v>-10</v>
      </c>
    </row>
    <row r="12899" spans="1:5" x14ac:dyDescent="0.3">
      <c r="A12899">
        <v>78610101</v>
      </c>
      <c r="B12899" t="s">
        <v>733</v>
      </c>
      <c r="C12899" t="s">
        <v>8</v>
      </c>
      <c r="D12899" t="s">
        <v>2387</v>
      </c>
      <c r="E12899">
        <v>-1</v>
      </c>
    </row>
    <row r="12900" spans="1:5" x14ac:dyDescent="0.3">
      <c r="A12900">
        <v>78610101</v>
      </c>
      <c r="B12900" t="s">
        <v>733</v>
      </c>
      <c r="C12900" t="s">
        <v>8</v>
      </c>
      <c r="D12900" t="s">
        <v>2388</v>
      </c>
      <c r="E12900">
        <v>0</v>
      </c>
    </row>
    <row r="12901" spans="1:5" x14ac:dyDescent="0.3">
      <c r="A12901">
        <v>78610101</v>
      </c>
      <c r="B12901" t="s">
        <v>733</v>
      </c>
      <c r="C12901" t="s">
        <v>8</v>
      </c>
      <c r="D12901" t="s">
        <v>2389</v>
      </c>
      <c r="E12901">
        <v>0</v>
      </c>
    </row>
    <row r="12902" spans="1:5" x14ac:dyDescent="0.3">
      <c r="A12902">
        <v>78610101</v>
      </c>
      <c r="B12902" t="s">
        <v>733</v>
      </c>
      <c r="C12902" t="s">
        <v>8</v>
      </c>
      <c r="D12902" t="s">
        <v>2390</v>
      </c>
      <c r="E12902">
        <v>0</v>
      </c>
    </row>
    <row r="12903" spans="1:5" x14ac:dyDescent="0.3">
      <c r="A12903">
        <v>78610101</v>
      </c>
      <c r="B12903" t="s">
        <v>733</v>
      </c>
      <c r="C12903" t="s">
        <v>8</v>
      </c>
      <c r="D12903" t="s">
        <v>2391</v>
      </c>
      <c r="E12903">
        <v>0</v>
      </c>
    </row>
    <row r="12904" spans="1:5" x14ac:dyDescent="0.3">
      <c r="A12904">
        <v>78610101</v>
      </c>
      <c r="B12904" t="s">
        <v>733</v>
      </c>
      <c r="C12904" t="s">
        <v>8</v>
      </c>
      <c r="D12904" t="s">
        <v>2392</v>
      </c>
      <c r="E12904">
        <v>-2</v>
      </c>
    </row>
    <row r="12905" spans="1:5" x14ac:dyDescent="0.3">
      <c r="A12905">
        <v>78610101</v>
      </c>
      <c r="B12905" t="s">
        <v>733</v>
      </c>
      <c r="C12905" t="s">
        <v>8</v>
      </c>
      <c r="D12905" t="s">
        <v>2393</v>
      </c>
      <c r="E12905">
        <v>-2</v>
      </c>
    </row>
    <row r="12906" spans="1:5" x14ac:dyDescent="0.3">
      <c r="A12906">
        <v>78610101</v>
      </c>
      <c r="B12906" t="s">
        <v>733</v>
      </c>
      <c r="C12906" t="s">
        <v>8</v>
      </c>
      <c r="D12906" t="s">
        <v>2394</v>
      </c>
      <c r="E12906">
        <v>-4</v>
      </c>
    </row>
    <row r="12907" spans="1:5" x14ac:dyDescent="0.3">
      <c r="A12907">
        <v>78610101</v>
      </c>
      <c r="B12907" t="s">
        <v>733</v>
      </c>
      <c r="C12907" t="s">
        <v>8</v>
      </c>
      <c r="D12907" t="s">
        <v>2395</v>
      </c>
      <c r="E12907">
        <v>0</v>
      </c>
    </row>
    <row r="12908" spans="1:5" x14ac:dyDescent="0.3">
      <c r="A12908">
        <v>78610101</v>
      </c>
      <c r="B12908" t="s">
        <v>733</v>
      </c>
      <c r="C12908" t="s">
        <v>8</v>
      </c>
      <c r="D12908" t="s">
        <v>2396</v>
      </c>
      <c r="E12908">
        <v>0</v>
      </c>
    </row>
    <row r="12909" spans="1:5" x14ac:dyDescent="0.3">
      <c r="A12909">
        <v>78610101</v>
      </c>
      <c r="B12909" t="s">
        <v>733</v>
      </c>
      <c r="C12909" t="s">
        <v>8</v>
      </c>
      <c r="D12909" t="s">
        <v>2397</v>
      </c>
      <c r="E12909">
        <v>-2</v>
      </c>
    </row>
    <row r="12910" spans="1:5" x14ac:dyDescent="0.3">
      <c r="A12910">
        <v>78610101</v>
      </c>
      <c r="B12910" t="s">
        <v>733</v>
      </c>
      <c r="C12910" t="s">
        <v>8</v>
      </c>
      <c r="D12910" t="s">
        <v>2398</v>
      </c>
      <c r="E12910">
        <v>0</v>
      </c>
    </row>
    <row r="12911" spans="1:5" x14ac:dyDescent="0.3">
      <c r="A12911">
        <v>78610101</v>
      </c>
      <c r="B12911" t="s">
        <v>733</v>
      </c>
      <c r="C12911" t="s">
        <v>8</v>
      </c>
      <c r="D12911" t="s">
        <v>2399</v>
      </c>
      <c r="E12911">
        <v>-2</v>
      </c>
    </row>
    <row r="12912" spans="1:5" x14ac:dyDescent="0.3">
      <c r="A12912">
        <v>78610101</v>
      </c>
      <c r="B12912" t="s">
        <v>733</v>
      </c>
      <c r="C12912" t="s">
        <v>8</v>
      </c>
      <c r="D12912" t="s">
        <v>2400</v>
      </c>
      <c r="E12912">
        <v>-1</v>
      </c>
    </row>
    <row r="12913" spans="1:5" x14ac:dyDescent="0.3">
      <c r="A12913">
        <v>78610101</v>
      </c>
      <c r="B12913" t="s">
        <v>733</v>
      </c>
      <c r="C12913" t="s">
        <v>8</v>
      </c>
      <c r="D12913" t="s">
        <v>2401</v>
      </c>
      <c r="E12913">
        <v>0</v>
      </c>
    </row>
    <row r="12914" spans="1:5" x14ac:dyDescent="0.3">
      <c r="A12914">
        <v>78610101</v>
      </c>
      <c r="B12914" t="s">
        <v>733</v>
      </c>
      <c r="C12914" t="s">
        <v>8</v>
      </c>
      <c r="D12914" t="s">
        <v>2402</v>
      </c>
      <c r="E12914">
        <v>0</v>
      </c>
    </row>
    <row r="12915" spans="1:5" x14ac:dyDescent="0.3">
      <c r="A12915">
        <v>78610101</v>
      </c>
      <c r="B12915" t="s">
        <v>733</v>
      </c>
      <c r="C12915" t="s">
        <v>8</v>
      </c>
      <c r="D12915" t="s">
        <v>2403</v>
      </c>
      <c r="E12915">
        <v>-3</v>
      </c>
    </row>
    <row r="12916" spans="1:5" x14ac:dyDescent="0.3">
      <c r="A12916">
        <v>78610101</v>
      </c>
      <c r="B12916" t="s">
        <v>733</v>
      </c>
      <c r="C12916" t="s">
        <v>8</v>
      </c>
      <c r="D12916" t="s">
        <v>2404</v>
      </c>
      <c r="E12916">
        <v>0</v>
      </c>
    </row>
    <row r="12917" spans="1:5" x14ac:dyDescent="0.3">
      <c r="A12917">
        <v>78610101</v>
      </c>
      <c r="B12917" t="s">
        <v>733</v>
      </c>
      <c r="C12917" t="s">
        <v>8</v>
      </c>
      <c r="D12917" t="s">
        <v>2405</v>
      </c>
      <c r="E12917">
        <v>0</v>
      </c>
    </row>
    <row r="12918" spans="1:5" x14ac:dyDescent="0.3">
      <c r="A12918">
        <v>78610101</v>
      </c>
      <c r="B12918" t="s">
        <v>733</v>
      </c>
      <c r="C12918" t="s">
        <v>8</v>
      </c>
      <c r="D12918" t="s">
        <v>2406</v>
      </c>
      <c r="E12918">
        <v>-3</v>
      </c>
    </row>
    <row r="12919" spans="1:5" x14ac:dyDescent="0.3">
      <c r="A12919">
        <v>78610101</v>
      </c>
      <c r="B12919" t="s">
        <v>733</v>
      </c>
      <c r="C12919" t="s">
        <v>8</v>
      </c>
      <c r="D12919" t="s">
        <v>2407</v>
      </c>
      <c r="E12919">
        <v>-2</v>
      </c>
    </row>
    <row r="12920" spans="1:5" x14ac:dyDescent="0.3">
      <c r="A12920">
        <v>78610101</v>
      </c>
      <c r="B12920" t="s">
        <v>733</v>
      </c>
      <c r="C12920" t="s">
        <v>8</v>
      </c>
      <c r="D12920" t="s">
        <v>2408</v>
      </c>
      <c r="E12920">
        <v>0</v>
      </c>
    </row>
    <row r="12921" spans="1:5" x14ac:dyDescent="0.3">
      <c r="A12921">
        <v>78610101</v>
      </c>
      <c r="B12921" t="s">
        <v>733</v>
      </c>
      <c r="C12921" t="s">
        <v>8</v>
      </c>
      <c r="D12921" t="s">
        <v>2409</v>
      </c>
      <c r="E12921">
        <v>-1</v>
      </c>
    </row>
    <row r="12922" spans="1:5" x14ac:dyDescent="0.3">
      <c r="A12922">
        <v>78610101</v>
      </c>
      <c r="B12922" t="s">
        <v>733</v>
      </c>
      <c r="C12922" t="s">
        <v>8</v>
      </c>
      <c r="D12922" t="s">
        <v>2410</v>
      </c>
      <c r="E12922">
        <v>0</v>
      </c>
    </row>
    <row r="12923" spans="1:5" x14ac:dyDescent="0.3">
      <c r="A12923">
        <v>78610101</v>
      </c>
      <c r="B12923" t="s">
        <v>733</v>
      </c>
      <c r="C12923" t="s">
        <v>8</v>
      </c>
      <c r="D12923" t="s">
        <v>2411</v>
      </c>
      <c r="E12923">
        <v>-3</v>
      </c>
    </row>
    <row r="12924" spans="1:5" x14ac:dyDescent="0.3">
      <c r="A12924">
        <v>78610101</v>
      </c>
      <c r="B12924" t="s">
        <v>733</v>
      </c>
      <c r="C12924" t="s">
        <v>8</v>
      </c>
      <c r="D12924" t="s">
        <v>2412</v>
      </c>
      <c r="E12924">
        <v>0</v>
      </c>
    </row>
    <row r="12925" spans="1:5" x14ac:dyDescent="0.3">
      <c r="A12925">
        <v>78610101</v>
      </c>
      <c r="B12925" t="s">
        <v>733</v>
      </c>
      <c r="C12925" t="s">
        <v>8</v>
      </c>
      <c r="D12925" t="s">
        <v>2413</v>
      </c>
      <c r="E12925">
        <v>0</v>
      </c>
    </row>
    <row r="12926" spans="1:5" x14ac:dyDescent="0.3">
      <c r="A12926">
        <v>91100478</v>
      </c>
      <c r="B12926" t="s">
        <v>735</v>
      </c>
      <c r="C12926" t="s">
        <v>8</v>
      </c>
      <c r="D12926" t="s">
        <v>2378</v>
      </c>
      <c r="E12926">
        <v>0</v>
      </c>
    </row>
    <row r="12927" spans="1:5" x14ac:dyDescent="0.3">
      <c r="A12927">
        <v>91100478</v>
      </c>
      <c r="B12927" t="s">
        <v>735</v>
      </c>
      <c r="C12927" t="s">
        <v>8</v>
      </c>
      <c r="D12927" t="s">
        <v>2379</v>
      </c>
      <c r="E12927">
        <v>0</v>
      </c>
    </row>
    <row r="12928" spans="1:5" x14ac:dyDescent="0.3">
      <c r="A12928">
        <v>91100478</v>
      </c>
      <c r="B12928" t="s">
        <v>735</v>
      </c>
      <c r="C12928" t="s">
        <v>8</v>
      </c>
      <c r="D12928" t="s">
        <v>2380</v>
      </c>
      <c r="E12928">
        <v>0</v>
      </c>
    </row>
    <row r="12929" spans="1:5" x14ac:dyDescent="0.3">
      <c r="A12929">
        <v>91100478</v>
      </c>
      <c r="B12929" t="s">
        <v>735</v>
      </c>
      <c r="C12929" t="s">
        <v>8</v>
      </c>
      <c r="D12929" t="s">
        <v>2381</v>
      </c>
      <c r="E12929">
        <v>0</v>
      </c>
    </row>
    <row r="12930" spans="1:5" x14ac:dyDescent="0.3">
      <c r="A12930">
        <v>91100478</v>
      </c>
      <c r="B12930" t="s">
        <v>735</v>
      </c>
      <c r="C12930" t="s">
        <v>8</v>
      </c>
      <c r="D12930" t="s">
        <v>2382</v>
      </c>
      <c r="E12930">
        <v>0</v>
      </c>
    </row>
    <row r="12931" spans="1:5" x14ac:dyDescent="0.3">
      <c r="A12931">
        <v>91100478</v>
      </c>
      <c r="B12931" t="s">
        <v>735</v>
      </c>
      <c r="C12931" t="s">
        <v>8</v>
      </c>
      <c r="D12931" t="s">
        <v>2383</v>
      </c>
      <c r="E12931">
        <v>0</v>
      </c>
    </row>
    <row r="12932" spans="1:5" x14ac:dyDescent="0.3">
      <c r="A12932">
        <v>91100478</v>
      </c>
      <c r="B12932" t="s">
        <v>735</v>
      </c>
      <c r="C12932" t="s">
        <v>8</v>
      </c>
      <c r="D12932" t="s">
        <v>2384</v>
      </c>
      <c r="E12932">
        <v>0</v>
      </c>
    </row>
    <row r="12933" spans="1:5" x14ac:dyDescent="0.3">
      <c r="A12933">
        <v>91100478</v>
      </c>
      <c r="B12933" t="s">
        <v>735</v>
      </c>
      <c r="C12933" t="s">
        <v>8</v>
      </c>
      <c r="D12933" t="s">
        <v>2385</v>
      </c>
      <c r="E12933">
        <v>0</v>
      </c>
    </row>
    <row r="12934" spans="1:5" x14ac:dyDescent="0.3">
      <c r="A12934">
        <v>91100478</v>
      </c>
      <c r="B12934" t="s">
        <v>735</v>
      </c>
      <c r="C12934" t="s">
        <v>8</v>
      </c>
      <c r="D12934" t="s">
        <v>2386</v>
      </c>
      <c r="E12934">
        <v>0</v>
      </c>
    </row>
    <row r="12935" spans="1:5" x14ac:dyDescent="0.3">
      <c r="A12935">
        <v>91100478</v>
      </c>
      <c r="B12935" t="s">
        <v>735</v>
      </c>
      <c r="C12935" t="s">
        <v>8</v>
      </c>
      <c r="D12935" t="s">
        <v>2387</v>
      </c>
      <c r="E12935">
        <v>0</v>
      </c>
    </row>
    <row r="12936" spans="1:5" x14ac:dyDescent="0.3">
      <c r="A12936">
        <v>91100478</v>
      </c>
      <c r="B12936" t="s">
        <v>735</v>
      </c>
      <c r="C12936" t="s">
        <v>8</v>
      </c>
      <c r="D12936" t="s">
        <v>2388</v>
      </c>
      <c r="E12936">
        <v>0</v>
      </c>
    </row>
    <row r="12937" spans="1:5" x14ac:dyDescent="0.3">
      <c r="A12937">
        <v>91100478</v>
      </c>
      <c r="B12937" t="s">
        <v>735</v>
      </c>
      <c r="C12937" t="s">
        <v>8</v>
      </c>
      <c r="D12937" t="s">
        <v>2389</v>
      </c>
      <c r="E12937">
        <v>0</v>
      </c>
    </row>
    <row r="12938" spans="1:5" x14ac:dyDescent="0.3">
      <c r="A12938">
        <v>91100478</v>
      </c>
      <c r="B12938" t="s">
        <v>735</v>
      </c>
      <c r="C12938" t="s">
        <v>8</v>
      </c>
      <c r="D12938" t="s">
        <v>2390</v>
      </c>
      <c r="E12938">
        <v>0</v>
      </c>
    </row>
    <row r="12939" spans="1:5" x14ac:dyDescent="0.3">
      <c r="A12939">
        <v>91100478</v>
      </c>
      <c r="B12939" t="s">
        <v>735</v>
      </c>
      <c r="C12939" t="s">
        <v>8</v>
      </c>
      <c r="D12939" t="s">
        <v>2391</v>
      </c>
      <c r="E12939">
        <v>0</v>
      </c>
    </row>
    <row r="12940" spans="1:5" x14ac:dyDescent="0.3">
      <c r="A12940">
        <v>91100478</v>
      </c>
      <c r="B12940" t="s">
        <v>735</v>
      </c>
      <c r="C12940" t="s">
        <v>8</v>
      </c>
      <c r="D12940" t="s">
        <v>2392</v>
      </c>
      <c r="E12940">
        <v>0</v>
      </c>
    </row>
    <row r="12941" spans="1:5" x14ac:dyDescent="0.3">
      <c r="A12941">
        <v>91100478</v>
      </c>
      <c r="B12941" t="s">
        <v>735</v>
      </c>
      <c r="C12941" t="s">
        <v>8</v>
      </c>
      <c r="D12941" t="s">
        <v>2393</v>
      </c>
      <c r="E12941">
        <v>0</v>
      </c>
    </row>
    <row r="12942" spans="1:5" x14ac:dyDescent="0.3">
      <c r="A12942">
        <v>91100478</v>
      </c>
      <c r="B12942" t="s">
        <v>735</v>
      </c>
      <c r="C12942" t="s">
        <v>8</v>
      </c>
      <c r="D12942" t="s">
        <v>2394</v>
      </c>
      <c r="E12942">
        <v>0</v>
      </c>
    </row>
    <row r="12943" spans="1:5" x14ac:dyDescent="0.3">
      <c r="A12943">
        <v>91100478</v>
      </c>
      <c r="B12943" t="s">
        <v>735</v>
      </c>
      <c r="C12943" t="s">
        <v>8</v>
      </c>
      <c r="D12943" t="s">
        <v>2395</v>
      </c>
      <c r="E12943">
        <v>0</v>
      </c>
    </row>
    <row r="12944" spans="1:5" x14ac:dyDescent="0.3">
      <c r="A12944">
        <v>91100478</v>
      </c>
      <c r="B12944" t="s">
        <v>735</v>
      </c>
      <c r="C12944" t="s">
        <v>8</v>
      </c>
      <c r="D12944" t="s">
        <v>2396</v>
      </c>
      <c r="E12944">
        <v>0</v>
      </c>
    </row>
    <row r="12945" spans="1:5" x14ac:dyDescent="0.3">
      <c r="A12945">
        <v>91100478</v>
      </c>
      <c r="B12945" t="s">
        <v>735</v>
      </c>
      <c r="C12945" t="s">
        <v>8</v>
      </c>
      <c r="D12945" t="s">
        <v>2397</v>
      </c>
      <c r="E12945">
        <v>0</v>
      </c>
    </row>
    <row r="12946" spans="1:5" x14ac:dyDescent="0.3">
      <c r="A12946">
        <v>91100478</v>
      </c>
      <c r="B12946" t="s">
        <v>735</v>
      </c>
      <c r="C12946" t="s">
        <v>8</v>
      </c>
      <c r="D12946" t="s">
        <v>2398</v>
      </c>
      <c r="E12946">
        <v>0</v>
      </c>
    </row>
    <row r="12947" spans="1:5" x14ac:dyDescent="0.3">
      <c r="A12947">
        <v>91100478</v>
      </c>
      <c r="B12947" t="s">
        <v>735</v>
      </c>
      <c r="C12947" t="s">
        <v>8</v>
      </c>
      <c r="D12947" t="s">
        <v>2399</v>
      </c>
      <c r="E12947">
        <v>0</v>
      </c>
    </row>
    <row r="12948" spans="1:5" x14ac:dyDescent="0.3">
      <c r="A12948">
        <v>91100478</v>
      </c>
      <c r="B12948" t="s">
        <v>735</v>
      </c>
      <c r="C12948" t="s">
        <v>8</v>
      </c>
      <c r="D12948" t="s">
        <v>2400</v>
      </c>
      <c r="E12948">
        <v>0</v>
      </c>
    </row>
    <row r="12949" spans="1:5" x14ac:dyDescent="0.3">
      <c r="A12949">
        <v>91100478</v>
      </c>
      <c r="B12949" t="s">
        <v>735</v>
      </c>
      <c r="C12949" t="s">
        <v>8</v>
      </c>
      <c r="D12949" t="s">
        <v>2401</v>
      </c>
      <c r="E12949">
        <v>0</v>
      </c>
    </row>
    <row r="12950" spans="1:5" x14ac:dyDescent="0.3">
      <c r="A12950">
        <v>91100478</v>
      </c>
      <c r="B12950" t="s">
        <v>735</v>
      </c>
      <c r="C12950" t="s">
        <v>8</v>
      </c>
      <c r="D12950" t="s">
        <v>2402</v>
      </c>
      <c r="E12950">
        <v>0</v>
      </c>
    </row>
    <row r="12951" spans="1:5" x14ac:dyDescent="0.3">
      <c r="A12951">
        <v>91100478</v>
      </c>
      <c r="B12951" t="s">
        <v>735</v>
      </c>
      <c r="C12951" t="s">
        <v>8</v>
      </c>
      <c r="D12951" t="s">
        <v>2403</v>
      </c>
      <c r="E12951">
        <v>0</v>
      </c>
    </row>
    <row r="12952" spans="1:5" x14ac:dyDescent="0.3">
      <c r="A12952">
        <v>91100478</v>
      </c>
      <c r="B12952" t="s">
        <v>735</v>
      </c>
      <c r="C12952" t="s">
        <v>8</v>
      </c>
      <c r="D12952" t="s">
        <v>2404</v>
      </c>
      <c r="E12952">
        <v>0</v>
      </c>
    </row>
    <row r="12953" spans="1:5" x14ac:dyDescent="0.3">
      <c r="A12953">
        <v>91100478</v>
      </c>
      <c r="B12953" t="s">
        <v>735</v>
      </c>
      <c r="C12953" t="s">
        <v>8</v>
      </c>
      <c r="D12953" t="s">
        <v>2405</v>
      </c>
      <c r="E12953">
        <v>0</v>
      </c>
    </row>
    <row r="12954" spans="1:5" x14ac:dyDescent="0.3">
      <c r="A12954">
        <v>91100478</v>
      </c>
      <c r="B12954" t="s">
        <v>735</v>
      </c>
      <c r="C12954" t="s">
        <v>8</v>
      </c>
      <c r="D12954" t="s">
        <v>2406</v>
      </c>
      <c r="E12954">
        <v>0</v>
      </c>
    </row>
    <row r="12955" spans="1:5" x14ac:dyDescent="0.3">
      <c r="A12955">
        <v>91100478</v>
      </c>
      <c r="B12955" t="s">
        <v>735</v>
      </c>
      <c r="C12955" t="s">
        <v>8</v>
      </c>
      <c r="D12955" t="s">
        <v>2407</v>
      </c>
      <c r="E12955">
        <v>-4</v>
      </c>
    </row>
    <row r="12956" spans="1:5" x14ac:dyDescent="0.3">
      <c r="A12956">
        <v>91100478</v>
      </c>
      <c r="B12956" t="s">
        <v>735</v>
      </c>
      <c r="C12956" t="s">
        <v>8</v>
      </c>
      <c r="D12956" t="s">
        <v>2408</v>
      </c>
      <c r="E12956">
        <v>0</v>
      </c>
    </row>
    <row r="12957" spans="1:5" x14ac:dyDescent="0.3">
      <c r="A12957">
        <v>91100478</v>
      </c>
      <c r="B12957" t="s">
        <v>735</v>
      </c>
      <c r="C12957" t="s">
        <v>8</v>
      </c>
      <c r="D12957" t="s">
        <v>2409</v>
      </c>
      <c r="E12957">
        <v>-8</v>
      </c>
    </row>
    <row r="12958" spans="1:5" x14ac:dyDescent="0.3">
      <c r="A12958">
        <v>91100478</v>
      </c>
      <c r="B12958" t="s">
        <v>735</v>
      </c>
      <c r="C12958" t="s">
        <v>8</v>
      </c>
      <c r="D12958" t="s">
        <v>2410</v>
      </c>
      <c r="E12958">
        <v>0</v>
      </c>
    </row>
    <row r="12959" spans="1:5" x14ac:dyDescent="0.3">
      <c r="A12959">
        <v>91100478</v>
      </c>
      <c r="B12959" t="s">
        <v>735</v>
      </c>
      <c r="C12959" t="s">
        <v>8</v>
      </c>
      <c r="D12959" t="s">
        <v>2411</v>
      </c>
      <c r="E12959">
        <v>0</v>
      </c>
    </row>
    <row r="12960" spans="1:5" x14ac:dyDescent="0.3">
      <c r="A12960">
        <v>91100478</v>
      </c>
      <c r="B12960" t="s">
        <v>735</v>
      </c>
      <c r="C12960" t="s">
        <v>8</v>
      </c>
      <c r="D12960" t="s">
        <v>2412</v>
      </c>
      <c r="E12960">
        <v>0</v>
      </c>
    </row>
    <row r="12961" spans="1:5" x14ac:dyDescent="0.3">
      <c r="A12961">
        <v>91100478</v>
      </c>
      <c r="B12961" t="s">
        <v>735</v>
      </c>
      <c r="C12961" t="s">
        <v>8</v>
      </c>
      <c r="D12961" t="s">
        <v>2413</v>
      </c>
      <c r="E12961">
        <v>-2</v>
      </c>
    </row>
    <row r="12962" spans="1:5" x14ac:dyDescent="0.3">
      <c r="A12962">
        <v>91500068</v>
      </c>
      <c r="B12962" t="s">
        <v>737</v>
      </c>
      <c r="C12962" t="s">
        <v>8</v>
      </c>
      <c r="D12962" t="s">
        <v>2378</v>
      </c>
      <c r="E12962">
        <v>0</v>
      </c>
    </row>
    <row r="12963" spans="1:5" x14ac:dyDescent="0.3">
      <c r="A12963">
        <v>91500068</v>
      </c>
      <c r="B12963" t="s">
        <v>737</v>
      </c>
      <c r="C12963" t="s">
        <v>8</v>
      </c>
      <c r="D12963" t="s">
        <v>2379</v>
      </c>
      <c r="E12963">
        <v>0</v>
      </c>
    </row>
    <row r="12964" spans="1:5" x14ac:dyDescent="0.3">
      <c r="A12964">
        <v>91500068</v>
      </c>
      <c r="B12964" t="s">
        <v>737</v>
      </c>
      <c r="C12964" t="s">
        <v>8</v>
      </c>
      <c r="D12964" t="s">
        <v>2380</v>
      </c>
      <c r="E12964">
        <v>0</v>
      </c>
    </row>
    <row r="12965" spans="1:5" x14ac:dyDescent="0.3">
      <c r="A12965">
        <v>91500068</v>
      </c>
      <c r="B12965" t="s">
        <v>737</v>
      </c>
      <c r="C12965" t="s">
        <v>8</v>
      </c>
      <c r="D12965" t="s">
        <v>2381</v>
      </c>
      <c r="E12965">
        <v>0</v>
      </c>
    </row>
    <row r="12966" spans="1:5" x14ac:dyDescent="0.3">
      <c r="A12966">
        <v>91500068</v>
      </c>
      <c r="B12966" t="s">
        <v>737</v>
      </c>
      <c r="C12966" t="s">
        <v>8</v>
      </c>
      <c r="D12966" t="s">
        <v>2382</v>
      </c>
      <c r="E12966">
        <v>0</v>
      </c>
    </row>
    <row r="12967" spans="1:5" x14ac:dyDescent="0.3">
      <c r="A12967">
        <v>91500068</v>
      </c>
      <c r="B12967" t="s">
        <v>737</v>
      </c>
      <c r="C12967" t="s">
        <v>8</v>
      </c>
      <c r="D12967" t="s">
        <v>2383</v>
      </c>
      <c r="E12967">
        <v>0</v>
      </c>
    </row>
    <row r="12968" spans="1:5" x14ac:dyDescent="0.3">
      <c r="A12968">
        <v>91500068</v>
      </c>
      <c r="B12968" t="s">
        <v>737</v>
      </c>
      <c r="C12968" t="s">
        <v>8</v>
      </c>
      <c r="D12968" t="s">
        <v>2384</v>
      </c>
      <c r="E12968">
        <v>0</v>
      </c>
    </row>
    <row r="12969" spans="1:5" x14ac:dyDescent="0.3">
      <c r="A12969">
        <v>91500068</v>
      </c>
      <c r="B12969" t="s">
        <v>737</v>
      </c>
      <c r="C12969" t="s">
        <v>8</v>
      </c>
      <c r="D12969" t="s">
        <v>2385</v>
      </c>
      <c r="E12969">
        <v>0</v>
      </c>
    </row>
    <row r="12970" spans="1:5" x14ac:dyDescent="0.3">
      <c r="A12970">
        <v>91500068</v>
      </c>
      <c r="B12970" t="s">
        <v>737</v>
      </c>
      <c r="C12970" t="s">
        <v>8</v>
      </c>
      <c r="D12970" t="s">
        <v>2386</v>
      </c>
      <c r="E12970">
        <v>0</v>
      </c>
    </row>
    <row r="12971" spans="1:5" x14ac:dyDescent="0.3">
      <c r="A12971">
        <v>91500068</v>
      </c>
      <c r="B12971" t="s">
        <v>737</v>
      </c>
      <c r="C12971" t="s">
        <v>8</v>
      </c>
      <c r="D12971" t="s">
        <v>2387</v>
      </c>
      <c r="E12971">
        <v>-2</v>
      </c>
    </row>
    <row r="12972" spans="1:5" x14ac:dyDescent="0.3">
      <c r="A12972">
        <v>91500068</v>
      </c>
      <c r="B12972" t="s">
        <v>737</v>
      </c>
      <c r="C12972" t="s">
        <v>8</v>
      </c>
      <c r="D12972" t="s">
        <v>2388</v>
      </c>
      <c r="E12972">
        <v>0</v>
      </c>
    </row>
    <row r="12973" spans="1:5" x14ac:dyDescent="0.3">
      <c r="A12973">
        <v>91500068</v>
      </c>
      <c r="B12973" t="s">
        <v>737</v>
      </c>
      <c r="C12973" t="s">
        <v>8</v>
      </c>
      <c r="D12973" t="s">
        <v>2389</v>
      </c>
      <c r="E12973">
        <v>0</v>
      </c>
    </row>
    <row r="12974" spans="1:5" x14ac:dyDescent="0.3">
      <c r="A12974">
        <v>91500068</v>
      </c>
      <c r="B12974" t="s">
        <v>737</v>
      </c>
      <c r="C12974" t="s">
        <v>8</v>
      </c>
      <c r="D12974" t="s">
        <v>2390</v>
      </c>
      <c r="E12974">
        <v>0</v>
      </c>
    </row>
    <row r="12975" spans="1:5" x14ac:dyDescent="0.3">
      <c r="A12975">
        <v>91500068</v>
      </c>
      <c r="B12975" t="s">
        <v>737</v>
      </c>
      <c r="C12975" t="s">
        <v>8</v>
      </c>
      <c r="D12975" t="s">
        <v>2391</v>
      </c>
      <c r="E12975">
        <v>0</v>
      </c>
    </row>
    <row r="12976" spans="1:5" x14ac:dyDescent="0.3">
      <c r="A12976">
        <v>91500068</v>
      </c>
      <c r="B12976" t="s">
        <v>737</v>
      </c>
      <c r="C12976" t="s">
        <v>8</v>
      </c>
      <c r="D12976" t="s">
        <v>2392</v>
      </c>
      <c r="E12976">
        <v>0</v>
      </c>
    </row>
    <row r="12977" spans="1:5" x14ac:dyDescent="0.3">
      <c r="A12977">
        <v>91500068</v>
      </c>
      <c r="B12977" t="s">
        <v>737</v>
      </c>
      <c r="C12977" t="s">
        <v>8</v>
      </c>
      <c r="D12977" t="s">
        <v>2393</v>
      </c>
      <c r="E12977">
        <v>0</v>
      </c>
    </row>
    <row r="12978" spans="1:5" x14ac:dyDescent="0.3">
      <c r="A12978">
        <v>91500068</v>
      </c>
      <c r="B12978" t="s">
        <v>737</v>
      </c>
      <c r="C12978" t="s">
        <v>8</v>
      </c>
      <c r="D12978" t="s">
        <v>2394</v>
      </c>
      <c r="E12978">
        <v>0</v>
      </c>
    </row>
    <row r="12979" spans="1:5" x14ac:dyDescent="0.3">
      <c r="A12979">
        <v>91500068</v>
      </c>
      <c r="B12979" t="s">
        <v>737</v>
      </c>
      <c r="C12979" t="s">
        <v>8</v>
      </c>
      <c r="D12979" t="s">
        <v>2395</v>
      </c>
      <c r="E12979">
        <v>0</v>
      </c>
    </row>
    <row r="12980" spans="1:5" x14ac:dyDescent="0.3">
      <c r="A12980">
        <v>91500068</v>
      </c>
      <c r="B12980" t="s">
        <v>737</v>
      </c>
      <c r="C12980" t="s">
        <v>8</v>
      </c>
      <c r="D12980" t="s">
        <v>2396</v>
      </c>
      <c r="E12980">
        <v>0</v>
      </c>
    </row>
    <row r="12981" spans="1:5" x14ac:dyDescent="0.3">
      <c r="A12981">
        <v>91500068</v>
      </c>
      <c r="B12981" t="s">
        <v>737</v>
      </c>
      <c r="C12981" t="s">
        <v>8</v>
      </c>
      <c r="D12981" t="s">
        <v>2397</v>
      </c>
      <c r="E12981">
        <v>0</v>
      </c>
    </row>
    <row r="12982" spans="1:5" x14ac:dyDescent="0.3">
      <c r="A12982">
        <v>91500068</v>
      </c>
      <c r="B12982" t="s">
        <v>737</v>
      </c>
      <c r="C12982" t="s">
        <v>8</v>
      </c>
      <c r="D12982" t="s">
        <v>2398</v>
      </c>
      <c r="E12982">
        <v>0</v>
      </c>
    </row>
    <row r="12983" spans="1:5" x14ac:dyDescent="0.3">
      <c r="A12983">
        <v>91500068</v>
      </c>
      <c r="B12983" t="s">
        <v>737</v>
      </c>
      <c r="C12983" t="s">
        <v>8</v>
      </c>
      <c r="D12983" t="s">
        <v>2399</v>
      </c>
      <c r="E12983">
        <v>0</v>
      </c>
    </row>
    <row r="12984" spans="1:5" x14ac:dyDescent="0.3">
      <c r="A12984">
        <v>91500068</v>
      </c>
      <c r="B12984" t="s">
        <v>737</v>
      </c>
      <c r="C12984" t="s">
        <v>8</v>
      </c>
      <c r="D12984" t="s">
        <v>2400</v>
      </c>
      <c r="E12984">
        <v>0</v>
      </c>
    </row>
    <row r="12985" spans="1:5" x14ac:dyDescent="0.3">
      <c r="A12985">
        <v>91500068</v>
      </c>
      <c r="B12985" t="s">
        <v>737</v>
      </c>
      <c r="C12985" t="s">
        <v>8</v>
      </c>
      <c r="D12985" t="s">
        <v>2401</v>
      </c>
      <c r="E12985">
        <v>0</v>
      </c>
    </row>
    <row r="12986" spans="1:5" x14ac:dyDescent="0.3">
      <c r="A12986">
        <v>91500068</v>
      </c>
      <c r="B12986" t="s">
        <v>737</v>
      </c>
      <c r="C12986" t="s">
        <v>8</v>
      </c>
      <c r="D12986" t="s">
        <v>2402</v>
      </c>
      <c r="E12986">
        <v>0</v>
      </c>
    </row>
    <row r="12987" spans="1:5" x14ac:dyDescent="0.3">
      <c r="A12987">
        <v>91500068</v>
      </c>
      <c r="B12987" t="s">
        <v>737</v>
      </c>
      <c r="C12987" t="s">
        <v>8</v>
      </c>
      <c r="D12987" t="s">
        <v>2403</v>
      </c>
      <c r="E12987">
        <v>0</v>
      </c>
    </row>
    <row r="12988" spans="1:5" x14ac:dyDescent="0.3">
      <c r="A12988">
        <v>91500068</v>
      </c>
      <c r="B12988" t="s">
        <v>737</v>
      </c>
      <c r="C12988" t="s">
        <v>8</v>
      </c>
      <c r="D12988" t="s">
        <v>2404</v>
      </c>
      <c r="E12988">
        <v>-2</v>
      </c>
    </row>
    <row r="12989" spans="1:5" x14ac:dyDescent="0.3">
      <c r="A12989">
        <v>91500068</v>
      </c>
      <c r="B12989" t="s">
        <v>737</v>
      </c>
      <c r="C12989" t="s">
        <v>8</v>
      </c>
      <c r="D12989" t="s">
        <v>2405</v>
      </c>
      <c r="E12989">
        <v>0</v>
      </c>
    </row>
    <row r="12990" spans="1:5" x14ac:dyDescent="0.3">
      <c r="A12990">
        <v>91500068</v>
      </c>
      <c r="B12990" t="s">
        <v>737</v>
      </c>
      <c r="C12990" t="s">
        <v>8</v>
      </c>
      <c r="D12990" t="s">
        <v>2406</v>
      </c>
      <c r="E12990">
        <v>0</v>
      </c>
    </row>
    <row r="12991" spans="1:5" x14ac:dyDescent="0.3">
      <c r="A12991">
        <v>91500068</v>
      </c>
      <c r="B12991" t="s">
        <v>737</v>
      </c>
      <c r="C12991" t="s">
        <v>8</v>
      </c>
      <c r="D12991" t="s">
        <v>2407</v>
      </c>
      <c r="E12991">
        <v>0</v>
      </c>
    </row>
    <row r="12992" spans="1:5" x14ac:dyDescent="0.3">
      <c r="A12992">
        <v>91500068</v>
      </c>
      <c r="B12992" t="s">
        <v>737</v>
      </c>
      <c r="C12992" t="s">
        <v>8</v>
      </c>
      <c r="D12992" t="s">
        <v>2408</v>
      </c>
      <c r="E12992">
        <v>0</v>
      </c>
    </row>
    <row r="12993" spans="1:5" x14ac:dyDescent="0.3">
      <c r="A12993">
        <v>91500068</v>
      </c>
      <c r="B12993" t="s">
        <v>737</v>
      </c>
      <c r="C12993" t="s">
        <v>8</v>
      </c>
      <c r="D12993" t="s">
        <v>2409</v>
      </c>
      <c r="E12993">
        <v>0</v>
      </c>
    </row>
    <row r="12994" spans="1:5" x14ac:dyDescent="0.3">
      <c r="A12994">
        <v>91500068</v>
      </c>
      <c r="B12994" t="s">
        <v>737</v>
      </c>
      <c r="C12994" t="s">
        <v>8</v>
      </c>
      <c r="D12994" t="s">
        <v>2410</v>
      </c>
      <c r="E12994">
        <v>-2</v>
      </c>
    </row>
    <row r="12995" spans="1:5" x14ac:dyDescent="0.3">
      <c r="A12995">
        <v>91500068</v>
      </c>
      <c r="B12995" t="s">
        <v>737</v>
      </c>
      <c r="C12995" t="s">
        <v>8</v>
      </c>
      <c r="D12995" t="s">
        <v>2411</v>
      </c>
      <c r="E12995">
        <v>0</v>
      </c>
    </row>
    <row r="12996" spans="1:5" x14ac:dyDescent="0.3">
      <c r="A12996">
        <v>91500068</v>
      </c>
      <c r="B12996" t="s">
        <v>737</v>
      </c>
      <c r="C12996" t="s">
        <v>8</v>
      </c>
      <c r="D12996" t="s">
        <v>2412</v>
      </c>
      <c r="E12996">
        <v>0</v>
      </c>
    </row>
    <row r="12997" spans="1:5" x14ac:dyDescent="0.3">
      <c r="A12997">
        <v>91500068</v>
      </c>
      <c r="B12997" t="s">
        <v>737</v>
      </c>
      <c r="C12997" t="s">
        <v>8</v>
      </c>
      <c r="D12997" t="s">
        <v>2413</v>
      </c>
      <c r="E12997">
        <v>0</v>
      </c>
    </row>
    <row r="12998" spans="1:5" x14ac:dyDescent="0.3">
      <c r="A12998">
        <v>91500127</v>
      </c>
      <c r="B12998" t="s">
        <v>739</v>
      </c>
      <c r="C12998" t="s">
        <v>8</v>
      </c>
      <c r="D12998" t="s">
        <v>2378</v>
      </c>
      <c r="E12998">
        <v>0</v>
      </c>
    </row>
    <row r="12999" spans="1:5" x14ac:dyDescent="0.3">
      <c r="A12999">
        <v>91500127</v>
      </c>
      <c r="B12999" t="s">
        <v>739</v>
      </c>
      <c r="C12999" t="s">
        <v>8</v>
      </c>
      <c r="D12999" t="s">
        <v>2379</v>
      </c>
      <c r="E12999">
        <v>0</v>
      </c>
    </row>
    <row r="13000" spans="1:5" x14ac:dyDescent="0.3">
      <c r="A13000">
        <v>91500127</v>
      </c>
      <c r="B13000" t="s">
        <v>739</v>
      </c>
      <c r="C13000" t="s">
        <v>8</v>
      </c>
      <c r="D13000" t="s">
        <v>2380</v>
      </c>
      <c r="E13000">
        <v>0</v>
      </c>
    </row>
    <row r="13001" spans="1:5" x14ac:dyDescent="0.3">
      <c r="A13001">
        <v>91500127</v>
      </c>
      <c r="B13001" t="s">
        <v>739</v>
      </c>
      <c r="C13001" t="s">
        <v>8</v>
      </c>
      <c r="D13001" t="s">
        <v>2381</v>
      </c>
      <c r="E13001">
        <v>0</v>
      </c>
    </row>
    <row r="13002" spans="1:5" x14ac:dyDescent="0.3">
      <c r="A13002">
        <v>91500127</v>
      </c>
      <c r="B13002" t="s">
        <v>739</v>
      </c>
      <c r="C13002" t="s">
        <v>8</v>
      </c>
      <c r="D13002" t="s">
        <v>2382</v>
      </c>
      <c r="E13002">
        <v>0</v>
      </c>
    </row>
    <row r="13003" spans="1:5" x14ac:dyDescent="0.3">
      <c r="A13003">
        <v>91500127</v>
      </c>
      <c r="B13003" t="s">
        <v>739</v>
      </c>
      <c r="C13003" t="s">
        <v>8</v>
      </c>
      <c r="D13003" t="s">
        <v>2383</v>
      </c>
      <c r="E13003">
        <v>0</v>
      </c>
    </row>
    <row r="13004" spans="1:5" x14ac:dyDescent="0.3">
      <c r="A13004">
        <v>91500127</v>
      </c>
      <c r="B13004" t="s">
        <v>739</v>
      </c>
      <c r="C13004" t="s">
        <v>8</v>
      </c>
      <c r="D13004" t="s">
        <v>2384</v>
      </c>
      <c r="E13004">
        <v>0</v>
      </c>
    </row>
    <row r="13005" spans="1:5" x14ac:dyDescent="0.3">
      <c r="A13005">
        <v>91500127</v>
      </c>
      <c r="B13005" t="s">
        <v>739</v>
      </c>
      <c r="C13005" t="s">
        <v>8</v>
      </c>
      <c r="D13005" t="s">
        <v>2385</v>
      </c>
      <c r="E13005">
        <v>0</v>
      </c>
    </row>
    <row r="13006" spans="1:5" x14ac:dyDescent="0.3">
      <c r="A13006">
        <v>91500127</v>
      </c>
      <c r="B13006" t="s">
        <v>739</v>
      </c>
      <c r="C13006" t="s">
        <v>8</v>
      </c>
      <c r="D13006" t="s">
        <v>2386</v>
      </c>
      <c r="E13006">
        <v>0</v>
      </c>
    </row>
    <row r="13007" spans="1:5" x14ac:dyDescent="0.3">
      <c r="A13007">
        <v>91500127</v>
      </c>
      <c r="B13007" t="s">
        <v>739</v>
      </c>
      <c r="C13007" t="s">
        <v>8</v>
      </c>
      <c r="D13007" t="s">
        <v>2387</v>
      </c>
      <c r="E13007">
        <v>0</v>
      </c>
    </row>
    <row r="13008" spans="1:5" x14ac:dyDescent="0.3">
      <c r="A13008">
        <v>91500127</v>
      </c>
      <c r="B13008" t="s">
        <v>739</v>
      </c>
      <c r="C13008" t="s">
        <v>8</v>
      </c>
      <c r="D13008" t="s">
        <v>2388</v>
      </c>
      <c r="E13008">
        <v>0</v>
      </c>
    </row>
    <row r="13009" spans="1:5" x14ac:dyDescent="0.3">
      <c r="A13009">
        <v>91500127</v>
      </c>
      <c r="B13009" t="s">
        <v>739</v>
      </c>
      <c r="C13009" t="s">
        <v>8</v>
      </c>
      <c r="D13009" t="s">
        <v>2389</v>
      </c>
      <c r="E13009">
        <v>0</v>
      </c>
    </row>
    <row r="13010" spans="1:5" x14ac:dyDescent="0.3">
      <c r="A13010">
        <v>91500127</v>
      </c>
      <c r="B13010" t="s">
        <v>739</v>
      </c>
      <c r="C13010" t="s">
        <v>8</v>
      </c>
      <c r="D13010" t="s">
        <v>2390</v>
      </c>
      <c r="E13010">
        <v>0</v>
      </c>
    </row>
    <row r="13011" spans="1:5" x14ac:dyDescent="0.3">
      <c r="A13011">
        <v>91500127</v>
      </c>
      <c r="B13011" t="s">
        <v>739</v>
      </c>
      <c r="C13011" t="s">
        <v>8</v>
      </c>
      <c r="D13011" t="s">
        <v>2391</v>
      </c>
      <c r="E13011">
        <v>0</v>
      </c>
    </row>
    <row r="13012" spans="1:5" x14ac:dyDescent="0.3">
      <c r="A13012">
        <v>91500127</v>
      </c>
      <c r="B13012" t="s">
        <v>739</v>
      </c>
      <c r="C13012" t="s">
        <v>8</v>
      </c>
      <c r="D13012" t="s">
        <v>2392</v>
      </c>
      <c r="E13012">
        <v>0</v>
      </c>
    </row>
    <row r="13013" spans="1:5" x14ac:dyDescent="0.3">
      <c r="A13013">
        <v>91500127</v>
      </c>
      <c r="B13013" t="s">
        <v>739</v>
      </c>
      <c r="C13013" t="s">
        <v>8</v>
      </c>
      <c r="D13013" t="s">
        <v>2393</v>
      </c>
      <c r="E13013">
        <v>0</v>
      </c>
    </row>
    <row r="13014" spans="1:5" x14ac:dyDescent="0.3">
      <c r="A13014">
        <v>91500127</v>
      </c>
      <c r="B13014" t="s">
        <v>739</v>
      </c>
      <c r="C13014" t="s">
        <v>8</v>
      </c>
      <c r="D13014" t="s">
        <v>2394</v>
      </c>
      <c r="E13014">
        <v>0</v>
      </c>
    </row>
    <row r="13015" spans="1:5" x14ac:dyDescent="0.3">
      <c r="A13015">
        <v>91500127</v>
      </c>
      <c r="B13015" t="s">
        <v>739</v>
      </c>
      <c r="C13015" t="s">
        <v>8</v>
      </c>
      <c r="D13015" t="s">
        <v>2395</v>
      </c>
      <c r="E13015">
        <v>0</v>
      </c>
    </row>
    <row r="13016" spans="1:5" x14ac:dyDescent="0.3">
      <c r="A13016">
        <v>91500127</v>
      </c>
      <c r="B13016" t="s">
        <v>739</v>
      </c>
      <c r="C13016" t="s">
        <v>8</v>
      </c>
      <c r="D13016" t="s">
        <v>2396</v>
      </c>
      <c r="E13016">
        <v>0</v>
      </c>
    </row>
    <row r="13017" spans="1:5" x14ac:dyDescent="0.3">
      <c r="A13017">
        <v>91500127</v>
      </c>
      <c r="B13017" t="s">
        <v>739</v>
      </c>
      <c r="C13017" t="s">
        <v>8</v>
      </c>
      <c r="D13017" t="s">
        <v>2397</v>
      </c>
      <c r="E13017">
        <v>0</v>
      </c>
    </row>
    <row r="13018" spans="1:5" x14ac:dyDescent="0.3">
      <c r="A13018">
        <v>91500127</v>
      </c>
      <c r="B13018" t="s">
        <v>739</v>
      </c>
      <c r="C13018" t="s">
        <v>8</v>
      </c>
      <c r="D13018" t="s">
        <v>2398</v>
      </c>
      <c r="E13018">
        <v>0</v>
      </c>
    </row>
    <row r="13019" spans="1:5" x14ac:dyDescent="0.3">
      <c r="A13019">
        <v>91500127</v>
      </c>
      <c r="B13019" t="s">
        <v>739</v>
      </c>
      <c r="C13019" t="s">
        <v>8</v>
      </c>
      <c r="D13019" t="s">
        <v>2399</v>
      </c>
      <c r="E13019">
        <v>0</v>
      </c>
    </row>
    <row r="13020" spans="1:5" x14ac:dyDescent="0.3">
      <c r="A13020">
        <v>91500127</v>
      </c>
      <c r="B13020" t="s">
        <v>739</v>
      </c>
      <c r="C13020" t="s">
        <v>8</v>
      </c>
      <c r="D13020" t="s">
        <v>2400</v>
      </c>
      <c r="E13020">
        <v>0</v>
      </c>
    </row>
    <row r="13021" spans="1:5" x14ac:dyDescent="0.3">
      <c r="A13021">
        <v>91500127</v>
      </c>
      <c r="B13021" t="s">
        <v>739</v>
      </c>
      <c r="C13021" t="s">
        <v>8</v>
      </c>
      <c r="D13021" t="s">
        <v>2401</v>
      </c>
      <c r="E13021">
        <v>0</v>
      </c>
    </row>
    <row r="13022" spans="1:5" x14ac:dyDescent="0.3">
      <c r="A13022">
        <v>91500127</v>
      </c>
      <c r="B13022" t="s">
        <v>739</v>
      </c>
      <c r="C13022" t="s">
        <v>8</v>
      </c>
      <c r="D13022" t="s">
        <v>2402</v>
      </c>
      <c r="E13022">
        <v>0</v>
      </c>
    </row>
    <row r="13023" spans="1:5" x14ac:dyDescent="0.3">
      <c r="A13023">
        <v>91500127</v>
      </c>
      <c r="B13023" t="s">
        <v>739</v>
      </c>
      <c r="C13023" t="s">
        <v>8</v>
      </c>
      <c r="D13023" t="s">
        <v>2403</v>
      </c>
      <c r="E13023">
        <v>0</v>
      </c>
    </row>
    <row r="13024" spans="1:5" x14ac:dyDescent="0.3">
      <c r="A13024">
        <v>91500127</v>
      </c>
      <c r="B13024" t="s">
        <v>739</v>
      </c>
      <c r="C13024" t="s">
        <v>8</v>
      </c>
      <c r="D13024" t="s">
        <v>2404</v>
      </c>
      <c r="E13024">
        <v>0</v>
      </c>
    </row>
    <row r="13025" spans="1:5" x14ac:dyDescent="0.3">
      <c r="A13025">
        <v>91500127</v>
      </c>
      <c r="B13025" t="s">
        <v>739</v>
      </c>
      <c r="C13025" t="s">
        <v>8</v>
      </c>
      <c r="D13025" t="s">
        <v>2405</v>
      </c>
      <c r="E13025">
        <v>-1</v>
      </c>
    </row>
    <row r="13026" spans="1:5" x14ac:dyDescent="0.3">
      <c r="A13026">
        <v>91500127</v>
      </c>
      <c r="B13026" t="s">
        <v>739</v>
      </c>
      <c r="C13026" t="s">
        <v>8</v>
      </c>
      <c r="D13026" t="s">
        <v>2406</v>
      </c>
      <c r="E13026">
        <v>0</v>
      </c>
    </row>
    <row r="13027" spans="1:5" x14ac:dyDescent="0.3">
      <c r="A13027">
        <v>91500127</v>
      </c>
      <c r="B13027" t="s">
        <v>739</v>
      </c>
      <c r="C13027" t="s">
        <v>8</v>
      </c>
      <c r="D13027" t="s">
        <v>2407</v>
      </c>
      <c r="E13027">
        <v>0</v>
      </c>
    </row>
    <row r="13028" spans="1:5" x14ac:dyDescent="0.3">
      <c r="A13028">
        <v>91500127</v>
      </c>
      <c r="B13028" t="s">
        <v>739</v>
      </c>
      <c r="C13028" t="s">
        <v>8</v>
      </c>
      <c r="D13028" t="s">
        <v>2408</v>
      </c>
      <c r="E13028">
        <v>0</v>
      </c>
    </row>
    <row r="13029" spans="1:5" x14ac:dyDescent="0.3">
      <c r="A13029">
        <v>91500127</v>
      </c>
      <c r="B13029" t="s">
        <v>739</v>
      </c>
      <c r="C13029" t="s">
        <v>8</v>
      </c>
      <c r="D13029" t="s">
        <v>2409</v>
      </c>
      <c r="E13029">
        <v>0</v>
      </c>
    </row>
    <row r="13030" spans="1:5" x14ac:dyDescent="0.3">
      <c r="A13030">
        <v>91500127</v>
      </c>
      <c r="B13030" t="s">
        <v>739</v>
      </c>
      <c r="C13030" t="s">
        <v>8</v>
      </c>
      <c r="D13030" t="s">
        <v>2410</v>
      </c>
      <c r="E13030">
        <v>0</v>
      </c>
    </row>
    <row r="13031" spans="1:5" x14ac:dyDescent="0.3">
      <c r="A13031">
        <v>91500127</v>
      </c>
      <c r="B13031" t="s">
        <v>739</v>
      </c>
      <c r="C13031" t="s">
        <v>8</v>
      </c>
      <c r="D13031" t="s">
        <v>2411</v>
      </c>
      <c r="E13031">
        <v>0</v>
      </c>
    </row>
    <row r="13032" spans="1:5" x14ac:dyDescent="0.3">
      <c r="A13032">
        <v>91500127</v>
      </c>
      <c r="B13032" t="s">
        <v>739</v>
      </c>
      <c r="C13032" t="s">
        <v>8</v>
      </c>
      <c r="D13032" t="s">
        <v>2412</v>
      </c>
      <c r="E13032">
        <v>0</v>
      </c>
    </row>
    <row r="13033" spans="1:5" x14ac:dyDescent="0.3">
      <c r="A13033">
        <v>91500127</v>
      </c>
      <c r="B13033" t="s">
        <v>739</v>
      </c>
      <c r="C13033" t="s">
        <v>8</v>
      </c>
      <c r="D13033" t="s">
        <v>2413</v>
      </c>
      <c r="E13033">
        <v>-1</v>
      </c>
    </row>
    <row r="13034" spans="1:5" x14ac:dyDescent="0.3">
      <c r="A13034">
        <v>10020031</v>
      </c>
      <c r="B13034" t="s">
        <v>741</v>
      </c>
      <c r="C13034" t="s">
        <v>8</v>
      </c>
      <c r="D13034" t="s">
        <v>2378</v>
      </c>
      <c r="E13034">
        <v>0</v>
      </c>
    </row>
    <row r="13035" spans="1:5" x14ac:dyDescent="0.3">
      <c r="A13035">
        <v>10020031</v>
      </c>
      <c r="B13035" t="s">
        <v>741</v>
      </c>
      <c r="C13035" t="s">
        <v>8</v>
      </c>
      <c r="D13035" t="s">
        <v>2379</v>
      </c>
      <c r="E13035">
        <v>0</v>
      </c>
    </row>
    <row r="13036" spans="1:5" x14ac:dyDescent="0.3">
      <c r="A13036">
        <v>10020031</v>
      </c>
      <c r="B13036" t="s">
        <v>741</v>
      </c>
      <c r="C13036" t="s">
        <v>8</v>
      </c>
      <c r="D13036" t="s">
        <v>2380</v>
      </c>
      <c r="E13036">
        <v>0</v>
      </c>
    </row>
    <row r="13037" spans="1:5" x14ac:dyDescent="0.3">
      <c r="A13037">
        <v>10020031</v>
      </c>
      <c r="B13037" t="s">
        <v>741</v>
      </c>
      <c r="C13037" t="s">
        <v>8</v>
      </c>
      <c r="D13037" t="s">
        <v>2381</v>
      </c>
      <c r="E13037">
        <v>0</v>
      </c>
    </row>
    <row r="13038" spans="1:5" x14ac:dyDescent="0.3">
      <c r="A13038">
        <v>10020031</v>
      </c>
      <c r="B13038" t="s">
        <v>741</v>
      </c>
      <c r="C13038" t="s">
        <v>8</v>
      </c>
      <c r="D13038" t="s">
        <v>2382</v>
      </c>
      <c r="E13038">
        <v>0</v>
      </c>
    </row>
    <row r="13039" spans="1:5" x14ac:dyDescent="0.3">
      <c r="A13039">
        <v>10020031</v>
      </c>
      <c r="B13039" t="s">
        <v>741</v>
      </c>
      <c r="C13039" t="s">
        <v>8</v>
      </c>
      <c r="D13039" t="s">
        <v>2383</v>
      </c>
      <c r="E13039">
        <v>0</v>
      </c>
    </row>
    <row r="13040" spans="1:5" x14ac:dyDescent="0.3">
      <c r="A13040">
        <v>10020031</v>
      </c>
      <c r="B13040" t="s">
        <v>741</v>
      </c>
      <c r="C13040" t="s">
        <v>8</v>
      </c>
      <c r="D13040" t="s">
        <v>2384</v>
      </c>
      <c r="E13040">
        <v>0</v>
      </c>
    </row>
    <row r="13041" spans="1:5" x14ac:dyDescent="0.3">
      <c r="A13041">
        <v>10020031</v>
      </c>
      <c r="B13041" t="s">
        <v>741</v>
      </c>
      <c r="C13041" t="s">
        <v>8</v>
      </c>
      <c r="D13041" t="s">
        <v>2385</v>
      </c>
      <c r="E13041">
        <v>0</v>
      </c>
    </row>
    <row r="13042" spans="1:5" x14ac:dyDescent="0.3">
      <c r="A13042">
        <v>10020031</v>
      </c>
      <c r="B13042" t="s">
        <v>741</v>
      </c>
      <c r="C13042" t="s">
        <v>8</v>
      </c>
      <c r="D13042" t="s">
        <v>2386</v>
      </c>
      <c r="E13042">
        <v>0</v>
      </c>
    </row>
    <row r="13043" spans="1:5" x14ac:dyDescent="0.3">
      <c r="A13043">
        <v>10020031</v>
      </c>
      <c r="B13043" t="s">
        <v>741</v>
      </c>
      <c r="C13043" t="s">
        <v>8</v>
      </c>
      <c r="D13043" t="s">
        <v>2387</v>
      </c>
      <c r="E13043">
        <v>0</v>
      </c>
    </row>
    <row r="13044" spans="1:5" x14ac:dyDescent="0.3">
      <c r="A13044">
        <v>10020031</v>
      </c>
      <c r="B13044" t="s">
        <v>741</v>
      </c>
      <c r="C13044" t="s">
        <v>8</v>
      </c>
      <c r="D13044" t="s">
        <v>2388</v>
      </c>
      <c r="E13044">
        <v>0</v>
      </c>
    </row>
    <row r="13045" spans="1:5" x14ac:dyDescent="0.3">
      <c r="A13045">
        <v>10020031</v>
      </c>
      <c r="B13045" t="s">
        <v>741</v>
      </c>
      <c r="C13045" t="s">
        <v>8</v>
      </c>
      <c r="D13045" t="s">
        <v>2389</v>
      </c>
      <c r="E13045">
        <v>0</v>
      </c>
    </row>
    <row r="13046" spans="1:5" x14ac:dyDescent="0.3">
      <c r="A13046">
        <v>10020031</v>
      </c>
      <c r="B13046" t="s">
        <v>741</v>
      </c>
      <c r="C13046" t="s">
        <v>8</v>
      </c>
      <c r="D13046" t="s">
        <v>2390</v>
      </c>
      <c r="E13046">
        <v>0</v>
      </c>
    </row>
    <row r="13047" spans="1:5" x14ac:dyDescent="0.3">
      <c r="A13047">
        <v>10020031</v>
      </c>
      <c r="B13047" t="s">
        <v>741</v>
      </c>
      <c r="C13047" t="s">
        <v>8</v>
      </c>
      <c r="D13047" t="s">
        <v>2391</v>
      </c>
      <c r="E13047">
        <v>0</v>
      </c>
    </row>
    <row r="13048" spans="1:5" x14ac:dyDescent="0.3">
      <c r="A13048">
        <v>10020031</v>
      </c>
      <c r="B13048" t="s">
        <v>741</v>
      </c>
      <c r="C13048" t="s">
        <v>8</v>
      </c>
      <c r="D13048" t="s">
        <v>2392</v>
      </c>
      <c r="E13048">
        <v>0</v>
      </c>
    </row>
    <row r="13049" spans="1:5" x14ac:dyDescent="0.3">
      <c r="A13049">
        <v>10020031</v>
      </c>
      <c r="B13049" t="s">
        <v>741</v>
      </c>
      <c r="C13049" t="s">
        <v>8</v>
      </c>
      <c r="D13049" t="s">
        <v>2393</v>
      </c>
      <c r="E13049">
        <v>0</v>
      </c>
    </row>
    <row r="13050" spans="1:5" x14ac:dyDescent="0.3">
      <c r="A13050">
        <v>10020031</v>
      </c>
      <c r="B13050" t="s">
        <v>741</v>
      </c>
      <c r="C13050" t="s">
        <v>8</v>
      </c>
      <c r="D13050" t="s">
        <v>2394</v>
      </c>
      <c r="E13050">
        <v>0</v>
      </c>
    </row>
    <row r="13051" spans="1:5" x14ac:dyDescent="0.3">
      <c r="A13051">
        <v>10020031</v>
      </c>
      <c r="B13051" t="s">
        <v>741</v>
      </c>
      <c r="C13051" t="s">
        <v>8</v>
      </c>
      <c r="D13051" t="s">
        <v>2395</v>
      </c>
      <c r="E13051">
        <v>0</v>
      </c>
    </row>
    <row r="13052" spans="1:5" x14ac:dyDescent="0.3">
      <c r="A13052">
        <v>10020031</v>
      </c>
      <c r="B13052" t="s">
        <v>741</v>
      </c>
      <c r="C13052" t="s">
        <v>8</v>
      </c>
      <c r="D13052" t="s">
        <v>2396</v>
      </c>
      <c r="E13052">
        <v>0</v>
      </c>
    </row>
    <row r="13053" spans="1:5" x14ac:dyDescent="0.3">
      <c r="A13053">
        <v>10020031</v>
      </c>
      <c r="B13053" t="s">
        <v>741</v>
      </c>
      <c r="C13053" t="s">
        <v>8</v>
      </c>
      <c r="D13053" t="s">
        <v>2397</v>
      </c>
      <c r="E13053">
        <v>0</v>
      </c>
    </row>
    <row r="13054" spans="1:5" x14ac:dyDescent="0.3">
      <c r="A13054">
        <v>10020031</v>
      </c>
      <c r="B13054" t="s">
        <v>741</v>
      </c>
      <c r="C13054" t="s">
        <v>8</v>
      </c>
      <c r="D13054" t="s">
        <v>2398</v>
      </c>
      <c r="E13054">
        <v>0</v>
      </c>
    </row>
    <row r="13055" spans="1:5" x14ac:dyDescent="0.3">
      <c r="A13055">
        <v>10020031</v>
      </c>
      <c r="B13055" t="s">
        <v>741</v>
      </c>
      <c r="C13055" t="s">
        <v>8</v>
      </c>
      <c r="D13055" t="s">
        <v>2399</v>
      </c>
      <c r="E13055">
        <v>0</v>
      </c>
    </row>
    <row r="13056" spans="1:5" x14ac:dyDescent="0.3">
      <c r="A13056">
        <v>10020031</v>
      </c>
      <c r="B13056" t="s">
        <v>741</v>
      </c>
      <c r="C13056" t="s">
        <v>8</v>
      </c>
      <c r="D13056" t="s">
        <v>2400</v>
      </c>
      <c r="E13056">
        <v>0</v>
      </c>
    </row>
    <row r="13057" spans="1:5" x14ac:dyDescent="0.3">
      <c r="A13057">
        <v>10020031</v>
      </c>
      <c r="B13057" t="s">
        <v>741</v>
      </c>
      <c r="C13057" t="s">
        <v>8</v>
      </c>
      <c r="D13057" t="s">
        <v>2401</v>
      </c>
      <c r="E13057">
        <v>0</v>
      </c>
    </row>
    <row r="13058" spans="1:5" x14ac:dyDescent="0.3">
      <c r="A13058">
        <v>10020031</v>
      </c>
      <c r="B13058" t="s">
        <v>741</v>
      </c>
      <c r="C13058" t="s">
        <v>8</v>
      </c>
      <c r="D13058" t="s">
        <v>2402</v>
      </c>
      <c r="E13058">
        <v>0</v>
      </c>
    </row>
    <row r="13059" spans="1:5" x14ac:dyDescent="0.3">
      <c r="A13059">
        <v>10020031</v>
      </c>
      <c r="B13059" t="s">
        <v>741</v>
      </c>
      <c r="C13059" t="s">
        <v>8</v>
      </c>
      <c r="D13059" t="s">
        <v>2403</v>
      </c>
      <c r="E13059">
        <v>-1600</v>
      </c>
    </row>
    <row r="13060" spans="1:5" x14ac:dyDescent="0.3">
      <c r="A13060">
        <v>10020031</v>
      </c>
      <c r="B13060" t="s">
        <v>741</v>
      </c>
      <c r="C13060" t="s">
        <v>8</v>
      </c>
      <c r="D13060" t="s">
        <v>2404</v>
      </c>
      <c r="E13060">
        <v>0</v>
      </c>
    </row>
    <row r="13061" spans="1:5" x14ac:dyDescent="0.3">
      <c r="A13061">
        <v>10020031</v>
      </c>
      <c r="B13061" t="s">
        <v>741</v>
      </c>
      <c r="C13061" t="s">
        <v>8</v>
      </c>
      <c r="D13061" t="s">
        <v>2405</v>
      </c>
      <c r="E13061">
        <v>0</v>
      </c>
    </row>
    <row r="13062" spans="1:5" x14ac:dyDescent="0.3">
      <c r="A13062">
        <v>10020031</v>
      </c>
      <c r="B13062" t="s">
        <v>741</v>
      </c>
      <c r="C13062" t="s">
        <v>8</v>
      </c>
      <c r="D13062" t="s">
        <v>2406</v>
      </c>
      <c r="E13062">
        <v>0</v>
      </c>
    </row>
    <row r="13063" spans="1:5" x14ac:dyDescent="0.3">
      <c r="A13063">
        <v>10020031</v>
      </c>
      <c r="B13063" t="s">
        <v>741</v>
      </c>
      <c r="C13063" t="s">
        <v>8</v>
      </c>
      <c r="D13063" t="s">
        <v>2407</v>
      </c>
      <c r="E13063">
        <v>0</v>
      </c>
    </row>
    <row r="13064" spans="1:5" x14ac:dyDescent="0.3">
      <c r="A13064">
        <v>10020031</v>
      </c>
      <c r="B13064" t="s">
        <v>741</v>
      </c>
      <c r="C13064" t="s">
        <v>8</v>
      </c>
      <c r="D13064" t="s">
        <v>2408</v>
      </c>
      <c r="E13064">
        <v>0</v>
      </c>
    </row>
    <row r="13065" spans="1:5" x14ac:dyDescent="0.3">
      <c r="A13065">
        <v>10020031</v>
      </c>
      <c r="B13065" t="s">
        <v>741</v>
      </c>
      <c r="C13065" t="s">
        <v>8</v>
      </c>
      <c r="D13065" t="s">
        <v>2409</v>
      </c>
      <c r="E13065">
        <v>0</v>
      </c>
    </row>
    <row r="13066" spans="1:5" x14ac:dyDescent="0.3">
      <c r="A13066">
        <v>10020031</v>
      </c>
      <c r="B13066" t="s">
        <v>741</v>
      </c>
      <c r="C13066" t="s">
        <v>8</v>
      </c>
      <c r="D13066" t="s">
        <v>2410</v>
      </c>
      <c r="E13066">
        <v>0</v>
      </c>
    </row>
    <row r="13067" spans="1:5" x14ac:dyDescent="0.3">
      <c r="A13067">
        <v>10020031</v>
      </c>
      <c r="B13067" t="s">
        <v>741</v>
      </c>
      <c r="C13067" t="s">
        <v>8</v>
      </c>
      <c r="D13067" t="s">
        <v>2411</v>
      </c>
      <c r="E13067">
        <v>0</v>
      </c>
    </row>
    <row r="13068" spans="1:5" x14ac:dyDescent="0.3">
      <c r="A13068">
        <v>10020031</v>
      </c>
      <c r="B13068" t="s">
        <v>741</v>
      </c>
      <c r="C13068" t="s">
        <v>8</v>
      </c>
      <c r="D13068" t="s">
        <v>2412</v>
      </c>
      <c r="E13068">
        <v>0</v>
      </c>
    </row>
    <row r="13069" spans="1:5" x14ac:dyDescent="0.3">
      <c r="A13069">
        <v>10020031</v>
      </c>
      <c r="B13069" t="s">
        <v>741</v>
      </c>
      <c r="C13069" t="s">
        <v>8</v>
      </c>
      <c r="D13069" t="s">
        <v>2413</v>
      </c>
      <c r="E13069">
        <v>0</v>
      </c>
    </row>
    <row r="13070" spans="1:5" x14ac:dyDescent="0.3">
      <c r="A13070">
        <v>10020032</v>
      </c>
      <c r="B13070" t="s">
        <v>743</v>
      </c>
      <c r="C13070" t="s">
        <v>8</v>
      </c>
      <c r="D13070" t="s">
        <v>2378</v>
      </c>
      <c r="E13070">
        <v>0</v>
      </c>
    </row>
    <row r="13071" spans="1:5" x14ac:dyDescent="0.3">
      <c r="A13071">
        <v>10020032</v>
      </c>
      <c r="B13071" t="s">
        <v>743</v>
      </c>
      <c r="C13071" t="s">
        <v>8</v>
      </c>
      <c r="D13071" t="s">
        <v>2379</v>
      </c>
      <c r="E13071">
        <v>0</v>
      </c>
    </row>
    <row r="13072" spans="1:5" x14ac:dyDescent="0.3">
      <c r="A13072">
        <v>10020032</v>
      </c>
      <c r="B13072" t="s">
        <v>743</v>
      </c>
      <c r="C13072" t="s">
        <v>8</v>
      </c>
      <c r="D13072" t="s">
        <v>2380</v>
      </c>
      <c r="E13072">
        <v>0</v>
      </c>
    </row>
    <row r="13073" spans="1:5" x14ac:dyDescent="0.3">
      <c r="A13073">
        <v>10020032</v>
      </c>
      <c r="B13073" t="s">
        <v>743</v>
      </c>
      <c r="C13073" t="s">
        <v>8</v>
      </c>
      <c r="D13073" t="s">
        <v>2381</v>
      </c>
      <c r="E13073">
        <v>0</v>
      </c>
    </row>
    <row r="13074" spans="1:5" x14ac:dyDescent="0.3">
      <c r="A13074">
        <v>10020032</v>
      </c>
      <c r="B13074" t="s">
        <v>743</v>
      </c>
      <c r="C13074" t="s">
        <v>8</v>
      </c>
      <c r="D13074" t="s">
        <v>2382</v>
      </c>
      <c r="E13074">
        <v>0</v>
      </c>
    </row>
    <row r="13075" spans="1:5" x14ac:dyDescent="0.3">
      <c r="A13075">
        <v>10020032</v>
      </c>
      <c r="B13075" t="s">
        <v>743</v>
      </c>
      <c r="C13075" t="s">
        <v>8</v>
      </c>
      <c r="D13075" t="s">
        <v>2383</v>
      </c>
      <c r="E13075">
        <v>0</v>
      </c>
    </row>
    <row r="13076" spans="1:5" x14ac:dyDescent="0.3">
      <c r="A13076">
        <v>10020032</v>
      </c>
      <c r="B13076" t="s">
        <v>743</v>
      </c>
      <c r="C13076" t="s">
        <v>8</v>
      </c>
      <c r="D13076" t="s">
        <v>2384</v>
      </c>
      <c r="E13076">
        <v>0</v>
      </c>
    </row>
    <row r="13077" spans="1:5" x14ac:dyDescent="0.3">
      <c r="A13077">
        <v>10020032</v>
      </c>
      <c r="B13077" t="s">
        <v>743</v>
      </c>
      <c r="C13077" t="s">
        <v>8</v>
      </c>
      <c r="D13077" t="s">
        <v>2385</v>
      </c>
      <c r="E13077">
        <v>0</v>
      </c>
    </row>
    <row r="13078" spans="1:5" x14ac:dyDescent="0.3">
      <c r="A13078">
        <v>10020032</v>
      </c>
      <c r="B13078" t="s">
        <v>743</v>
      </c>
      <c r="C13078" t="s">
        <v>8</v>
      </c>
      <c r="D13078" t="s">
        <v>2386</v>
      </c>
      <c r="E13078">
        <v>0</v>
      </c>
    </row>
    <row r="13079" spans="1:5" x14ac:dyDescent="0.3">
      <c r="A13079">
        <v>10020032</v>
      </c>
      <c r="B13079" t="s">
        <v>743</v>
      </c>
      <c r="C13079" t="s">
        <v>8</v>
      </c>
      <c r="D13079" t="s">
        <v>2387</v>
      </c>
      <c r="E13079">
        <v>0</v>
      </c>
    </row>
    <row r="13080" spans="1:5" x14ac:dyDescent="0.3">
      <c r="A13080">
        <v>10020032</v>
      </c>
      <c r="B13080" t="s">
        <v>743</v>
      </c>
      <c r="C13080" t="s">
        <v>8</v>
      </c>
      <c r="D13080" t="s">
        <v>2388</v>
      </c>
      <c r="E13080">
        <v>0</v>
      </c>
    </row>
    <row r="13081" spans="1:5" x14ac:dyDescent="0.3">
      <c r="A13081">
        <v>10020032</v>
      </c>
      <c r="B13081" t="s">
        <v>743</v>
      </c>
      <c r="C13081" t="s">
        <v>8</v>
      </c>
      <c r="D13081" t="s">
        <v>2389</v>
      </c>
      <c r="E13081">
        <v>0</v>
      </c>
    </row>
    <row r="13082" spans="1:5" x14ac:dyDescent="0.3">
      <c r="A13082">
        <v>10020032</v>
      </c>
      <c r="B13082" t="s">
        <v>743</v>
      </c>
      <c r="C13082" t="s">
        <v>8</v>
      </c>
      <c r="D13082" t="s">
        <v>2390</v>
      </c>
      <c r="E13082">
        <v>0</v>
      </c>
    </row>
    <row r="13083" spans="1:5" x14ac:dyDescent="0.3">
      <c r="A13083">
        <v>10020032</v>
      </c>
      <c r="B13083" t="s">
        <v>743</v>
      </c>
      <c r="C13083" t="s">
        <v>8</v>
      </c>
      <c r="D13083" t="s">
        <v>2391</v>
      </c>
      <c r="E13083">
        <v>0</v>
      </c>
    </row>
    <row r="13084" spans="1:5" x14ac:dyDescent="0.3">
      <c r="A13084">
        <v>10020032</v>
      </c>
      <c r="B13084" t="s">
        <v>743</v>
      </c>
      <c r="C13084" t="s">
        <v>8</v>
      </c>
      <c r="D13084" t="s">
        <v>2392</v>
      </c>
      <c r="E13084">
        <v>0</v>
      </c>
    </row>
    <row r="13085" spans="1:5" x14ac:dyDescent="0.3">
      <c r="A13085">
        <v>10020032</v>
      </c>
      <c r="B13085" t="s">
        <v>743</v>
      </c>
      <c r="C13085" t="s">
        <v>8</v>
      </c>
      <c r="D13085" t="s">
        <v>2393</v>
      </c>
      <c r="E13085">
        <v>0</v>
      </c>
    </row>
    <row r="13086" spans="1:5" x14ac:dyDescent="0.3">
      <c r="A13086">
        <v>10020032</v>
      </c>
      <c r="B13086" t="s">
        <v>743</v>
      </c>
      <c r="C13086" t="s">
        <v>8</v>
      </c>
      <c r="D13086" t="s">
        <v>2394</v>
      </c>
      <c r="E13086">
        <v>0</v>
      </c>
    </row>
    <row r="13087" spans="1:5" x14ac:dyDescent="0.3">
      <c r="A13087">
        <v>10020032</v>
      </c>
      <c r="B13087" t="s">
        <v>743</v>
      </c>
      <c r="C13087" t="s">
        <v>8</v>
      </c>
      <c r="D13087" t="s">
        <v>2395</v>
      </c>
      <c r="E13087">
        <v>0</v>
      </c>
    </row>
    <row r="13088" spans="1:5" x14ac:dyDescent="0.3">
      <c r="A13088">
        <v>10020032</v>
      </c>
      <c r="B13088" t="s">
        <v>743</v>
      </c>
      <c r="C13088" t="s">
        <v>8</v>
      </c>
      <c r="D13088" t="s">
        <v>2396</v>
      </c>
      <c r="E13088">
        <v>0</v>
      </c>
    </row>
    <row r="13089" spans="1:5" x14ac:dyDescent="0.3">
      <c r="A13089">
        <v>10020032</v>
      </c>
      <c r="B13089" t="s">
        <v>743</v>
      </c>
      <c r="C13089" t="s">
        <v>8</v>
      </c>
      <c r="D13089" t="s">
        <v>2397</v>
      </c>
      <c r="E13089">
        <v>0</v>
      </c>
    </row>
    <row r="13090" spans="1:5" x14ac:dyDescent="0.3">
      <c r="A13090">
        <v>10020032</v>
      </c>
      <c r="B13090" t="s">
        <v>743</v>
      </c>
      <c r="C13090" t="s">
        <v>8</v>
      </c>
      <c r="D13090" t="s">
        <v>2398</v>
      </c>
      <c r="E13090">
        <v>0</v>
      </c>
    </row>
    <row r="13091" spans="1:5" x14ac:dyDescent="0.3">
      <c r="A13091">
        <v>10020032</v>
      </c>
      <c r="B13091" t="s">
        <v>743</v>
      </c>
      <c r="C13091" t="s">
        <v>8</v>
      </c>
      <c r="D13091" t="s">
        <v>2399</v>
      </c>
      <c r="E13091">
        <v>0</v>
      </c>
    </row>
    <row r="13092" spans="1:5" x14ac:dyDescent="0.3">
      <c r="A13092">
        <v>10020032</v>
      </c>
      <c r="B13092" t="s">
        <v>743</v>
      </c>
      <c r="C13092" t="s">
        <v>8</v>
      </c>
      <c r="D13092" t="s">
        <v>2400</v>
      </c>
      <c r="E13092">
        <v>0</v>
      </c>
    </row>
    <row r="13093" spans="1:5" x14ac:dyDescent="0.3">
      <c r="A13093">
        <v>10020032</v>
      </c>
      <c r="B13093" t="s">
        <v>743</v>
      </c>
      <c r="C13093" t="s">
        <v>8</v>
      </c>
      <c r="D13093" t="s">
        <v>2401</v>
      </c>
      <c r="E13093">
        <v>0</v>
      </c>
    </row>
    <row r="13094" spans="1:5" x14ac:dyDescent="0.3">
      <c r="A13094">
        <v>10020032</v>
      </c>
      <c r="B13094" t="s">
        <v>743</v>
      </c>
      <c r="C13094" t="s">
        <v>8</v>
      </c>
      <c r="D13094" t="s">
        <v>2402</v>
      </c>
      <c r="E13094">
        <v>0</v>
      </c>
    </row>
    <row r="13095" spans="1:5" x14ac:dyDescent="0.3">
      <c r="A13095">
        <v>10020032</v>
      </c>
      <c r="B13095" t="s">
        <v>743</v>
      </c>
      <c r="C13095" t="s">
        <v>8</v>
      </c>
      <c r="D13095" t="s">
        <v>2403</v>
      </c>
      <c r="E13095">
        <v>-1980</v>
      </c>
    </row>
    <row r="13096" spans="1:5" x14ac:dyDescent="0.3">
      <c r="A13096">
        <v>10020032</v>
      </c>
      <c r="B13096" t="s">
        <v>743</v>
      </c>
      <c r="C13096" t="s">
        <v>8</v>
      </c>
      <c r="D13096" t="s">
        <v>2404</v>
      </c>
      <c r="E13096">
        <v>0</v>
      </c>
    </row>
    <row r="13097" spans="1:5" x14ac:dyDescent="0.3">
      <c r="A13097">
        <v>10020032</v>
      </c>
      <c r="B13097" t="s">
        <v>743</v>
      </c>
      <c r="C13097" t="s">
        <v>8</v>
      </c>
      <c r="D13097" t="s">
        <v>2405</v>
      </c>
      <c r="E13097">
        <v>0</v>
      </c>
    </row>
    <row r="13098" spans="1:5" x14ac:dyDescent="0.3">
      <c r="A13098">
        <v>10020032</v>
      </c>
      <c r="B13098" t="s">
        <v>743</v>
      </c>
      <c r="C13098" t="s">
        <v>8</v>
      </c>
      <c r="D13098" t="s">
        <v>2406</v>
      </c>
      <c r="E13098">
        <v>0</v>
      </c>
    </row>
    <row r="13099" spans="1:5" x14ac:dyDescent="0.3">
      <c r="A13099">
        <v>10020032</v>
      </c>
      <c r="B13099" t="s">
        <v>743</v>
      </c>
      <c r="C13099" t="s">
        <v>8</v>
      </c>
      <c r="D13099" t="s">
        <v>2407</v>
      </c>
      <c r="E13099">
        <v>0</v>
      </c>
    </row>
    <row r="13100" spans="1:5" x14ac:dyDescent="0.3">
      <c r="A13100">
        <v>10020032</v>
      </c>
      <c r="B13100" t="s">
        <v>743</v>
      </c>
      <c r="C13100" t="s">
        <v>8</v>
      </c>
      <c r="D13100" t="s">
        <v>2408</v>
      </c>
      <c r="E13100">
        <v>0</v>
      </c>
    </row>
    <row r="13101" spans="1:5" x14ac:dyDescent="0.3">
      <c r="A13101">
        <v>10020032</v>
      </c>
      <c r="B13101" t="s">
        <v>743</v>
      </c>
      <c r="C13101" t="s">
        <v>8</v>
      </c>
      <c r="D13101" t="s">
        <v>2409</v>
      </c>
      <c r="E13101">
        <v>0</v>
      </c>
    </row>
    <row r="13102" spans="1:5" x14ac:dyDescent="0.3">
      <c r="A13102">
        <v>10020032</v>
      </c>
      <c r="B13102" t="s">
        <v>743</v>
      </c>
      <c r="C13102" t="s">
        <v>8</v>
      </c>
      <c r="D13102" t="s">
        <v>2410</v>
      </c>
      <c r="E13102">
        <v>0</v>
      </c>
    </row>
    <row r="13103" spans="1:5" x14ac:dyDescent="0.3">
      <c r="A13103">
        <v>10020032</v>
      </c>
      <c r="B13103" t="s">
        <v>743</v>
      </c>
      <c r="C13103" t="s">
        <v>8</v>
      </c>
      <c r="D13103" t="s">
        <v>2411</v>
      </c>
      <c r="E13103">
        <v>0</v>
      </c>
    </row>
    <row r="13104" spans="1:5" x14ac:dyDescent="0.3">
      <c r="A13104">
        <v>10020032</v>
      </c>
      <c r="B13104" t="s">
        <v>743</v>
      </c>
      <c r="C13104" t="s">
        <v>8</v>
      </c>
      <c r="D13104" t="s">
        <v>2412</v>
      </c>
      <c r="E13104">
        <v>0</v>
      </c>
    </row>
    <row r="13105" spans="1:5" x14ac:dyDescent="0.3">
      <c r="A13105">
        <v>10020032</v>
      </c>
      <c r="B13105" t="s">
        <v>743</v>
      </c>
      <c r="C13105" t="s">
        <v>8</v>
      </c>
      <c r="D13105" t="s">
        <v>2413</v>
      </c>
      <c r="E13105">
        <v>0</v>
      </c>
    </row>
    <row r="13106" spans="1:5" x14ac:dyDescent="0.3">
      <c r="A13106">
        <v>10020033</v>
      </c>
      <c r="B13106" t="s">
        <v>745</v>
      </c>
      <c r="C13106" t="s">
        <v>8</v>
      </c>
      <c r="D13106" t="s">
        <v>2378</v>
      </c>
      <c r="E13106">
        <v>0</v>
      </c>
    </row>
    <row r="13107" spans="1:5" x14ac:dyDescent="0.3">
      <c r="A13107">
        <v>10020033</v>
      </c>
      <c r="B13107" t="s">
        <v>745</v>
      </c>
      <c r="C13107" t="s">
        <v>8</v>
      </c>
      <c r="D13107" t="s">
        <v>2379</v>
      </c>
      <c r="E13107">
        <v>0</v>
      </c>
    </row>
    <row r="13108" spans="1:5" x14ac:dyDescent="0.3">
      <c r="A13108">
        <v>10020033</v>
      </c>
      <c r="B13108" t="s">
        <v>745</v>
      </c>
      <c r="C13108" t="s">
        <v>8</v>
      </c>
      <c r="D13108" t="s">
        <v>2380</v>
      </c>
      <c r="E13108">
        <v>0</v>
      </c>
    </row>
    <row r="13109" spans="1:5" x14ac:dyDescent="0.3">
      <c r="A13109">
        <v>10020033</v>
      </c>
      <c r="B13109" t="s">
        <v>745</v>
      </c>
      <c r="C13109" t="s">
        <v>8</v>
      </c>
      <c r="D13109" t="s">
        <v>2381</v>
      </c>
      <c r="E13109">
        <v>0</v>
      </c>
    </row>
    <row r="13110" spans="1:5" x14ac:dyDescent="0.3">
      <c r="A13110">
        <v>10020033</v>
      </c>
      <c r="B13110" t="s">
        <v>745</v>
      </c>
      <c r="C13110" t="s">
        <v>8</v>
      </c>
      <c r="D13110" t="s">
        <v>2382</v>
      </c>
      <c r="E13110">
        <v>0</v>
      </c>
    </row>
    <row r="13111" spans="1:5" x14ac:dyDescent="0.3">
      <c r="A13111">
        <v>10020033</v>
      </c>
      <c r="B13111" t="s">
        <v>745</v>
      </c>
      <c r="C13111" t="s">
        <v>8</v>
      </c>
      <c r="D13111" t="s">
        <v>2383</v>
      </c>
      <c r="E13111">
        <v>0</v>
      </c>
    </row>
    <row r="13112" spans="1:5" x14ac:dyDescent="0.3">
      <c r="A13112">
        <v>10020033</v>
      </c>
      <c r="B13112" t="s">
        <v>745</v>
      </c>
      <c r="C13112" t="s">
        <v>8</v>
      </c>
      <c r="D13112" t="s">
        <v>2384</v>
      </c>
      <c r="E13112">
        <v>0</v>
      </c>
    </row>
    <row r="13113" spans="1:5" x14ac:dyDescent="0.3">
      <c r="A13113">
        <v>10020033</v>
      </c>
      <c r="B13113" t="s">
        <v>745</v>
      </c>
      <c r="C13113" t="s">
        <v>8</v>
      </c>
      <c r="D13113" t="s">
        <v>2385</v>
      </c>
      <c r="E13113">
        <v>0</v>
      </c>
    </row>
    <row r="13114" spans="1:5" x14ac:dyDescent="0.3">
      <c r="A13114">
        <v>10020033</v>
      </c>
      <c r="B13114" t="s">
        <v>745</v>
      </c>
      <c r="C13114" t="s">
        <v>8</v>
      </c>
      <c r="D13114" t="s">
        <v>2386</v>
      </c>
      <c r="E13114">
        <v>0</v>
      </c>
    </row>
    <row r="13115" spans="1:5" x14ac:dyDescent="0.3">
      <c r="A13115">
        <v>10020033</v>
      </c>
      <c r="B13115" t="s">
        <v>745</v>
      </c>
      <c r="C13115" t="s">
        <v>8</v>
      </c>
      <c r="D13115" t="s">
        <v>2387</v>
      </c>
      <c r="E13115">
        <v>0</v>
      </c>
    </row>
    <row r="13116" spans="1:5" x14ac:dyDescent="0.3">
      <c r="A13116">
        <v>10020033</v>
      </c>
      <c r="B13116" t="s">
        <v>745</v>
      </c>
      <c r="C13116" t="s">
        <v>8</v>
      </c>
      <c r="D13116" t="s">
        <v>2388</v>
      </c>
      <c r="E13116">
        <v>0</v>
      </c>
    </row>
    <row r="13117" spans="1:5" x14ac:dyDescent="0.3">
      <c r="A13117">
        <v>10020033</v>
      </c>
      <c r="B13117" t="s">
        <v>745</v>
      </c>
      <c r="C13117" t="s">
        <v>8</v>
      </c>
      <c r="D13117" t="s">
        <v>2389</v>
      </c>
      <c r="E13117">
        <v>0</v>
      </c>
    </row>
    <row r="13118" spans="1:5" x14ac:dyDescent="0.3">
      <c r="A13118">
        <v>10020033</v>
      </c>
      <c r="B13118" t="s">
        <v>745</v>
      </c>
      <c r="C13118" t="s">
        <v>8</v>
      </c>
      <c r="D13118" t="s">
        <v>2390</v>
      </c>
      <c r="E13118">
        <v>0</v>
      </c>
    </row>
    <row r="13119" spans="1:5" x14ac:dyDescent="0.3">
      <c r="A13119">
        <v>10020033</v>
      </c>
      <c r="B13119" t="s">
        <v>745</v>
      </c>
      <c r="C13119" t="s">
        <v>8</v>
      </c>
      <c r="D13119" t="s">
        <v>2391</v>
      </c>
      <c r="E13119">
        <v>0</v>
      </c>
    </row>
    <row r="13120" spans="1:5" x14ac:dyDescent="0.3">
      <c r="A13120">
        <v>10020033</v>
      </c>
      <c r="B13120" t="s">
        <v>745</v>
      </c>
      <c r="C13120" t="s">
        <v>8</v>
      </c>
      <c r="D13120" t="s">
        <v>2392</v>
      </c>
      <c r="E13120">
        <v>0</v>
      </c>
    </row>
    <row r="13121" spans="1:5" x14ac:dyDescent="0.3">
      <c r="A13121">
        <v>10020033</v>
      </c>
      <c r="B13121" t="s">
        <v>745</v>
      </c>
      <c r="C13121" t="s">
        <v>8</v>
      </c>
      <c r="D13121" t="s">
        <v>2393</v>
      </c>
      <c r="E13121">
        <v>0</v>
      </c>
    </row>
    <row r="13122" spans="1:5" x14ac:dyDescent="0.3">
      <c r="A13122">
        <v>10020033</v>
      </c>
      <c r="B13122" t="s">
        <v>745</v>
      </c>
      <c r="C13122" t="s">
        <v>8</v>
      </c>
      <c r="D13122" t="s">
        <v>2394</v>
      </c>
      <c r="E13122">
        <v>0</v>
      </c>
    </row>
    <row r="13123" spans="1:5" x14ac:dyDescent="0.3">
      <c r="A13123">
        <v>10020033</v>
      </c>
      <c r="B13123" t="s">
        <v>745</v>
      </c>
      <c r="C13123" t="s">
        <v>8</v>
      </c>
      <c r="D13123" t="s">
        <v>2395</v>
      </c>
      <c r="E13123">
        <v>0</v>
      </c>
    </row>
    <row r="13124" spans="1:5" x14ac:dyDescent="0.3">
      <c r="A13124">
        <v>10020033</v>
      </c>
      <c r="B13124" t="s">
        <v>745</v>
      </c>
      <c r="C13124" t="s">
        <v>8</v>
      </c>
      <c r="D13124" t="s">
        <v>2396</v>
      </c>
      <c r="E13124">
        <v>0</v>
      </c>
    </row>
    <row r="13125" spans="1:5" x14ac:dyDescent="0.3">
      <c r="A13125">
        <v>10020033</v>
      </c>
      <c r="B13125" t="s">
        <v>745</v>
      </c>
      <c r="C13125" t="s">
        <v>8</v>
      </c>
      <c r="D13125" t="s">
        <v>2397</v>
      </c>
      <c r="E13125">
        <v>0</v>
      </c>
    </row>
    <row r="13126" spans="1:5" x14ac:dyDescent="0.3">
      <c r="A13126">
        <v>10020033</v>
      </c>
      <c r="B13126" t="s">
        <v>745</v>
      </c>
      <c r="C13126" t="s">
        <v>8</v>
      </c>
      <c r="D13126" t="s">
        <v>2398</v>
      </c>
      <c r="E13126">
        <v>0</v>
      </c>
    </row>
    <row r="13127" spans="1:5" x14ac:dyDescent="0.3">
      <c r="A13127">
        <v>10020033</v>
      </c>
      <c r="B13127" t="s">
        <v>745</v>
      </c>
      <c r="C13127" t="s">
        <v>8</v>
      </c>
      <c r="D13127" t="s">
        <v>2399</v>
      </c>
      <c r="E13127">
        <v>0</v>
      </c>
    </row>
    <row r="13128" spans="1:5" x14ac:dyDescent="0.3">
      <c r="A13128">
        <v>10020033</v>
      </c>
      <c r="B13128" t="s">
        <v>745</v>
      </c>
      <c r="C13128" t="s">
        <v>8</v>
      </c>
      <c r="D13128" t="s">
        <v>2400</v>
      </c>
      <c r="E13128">
        <v>0</v>
      </c>
    </row>
    <row r="13129" spans="1:5" x14ac:dyDescent="0.3">
      <c r="A13129">
        <v>10020033</v>
      </c>
      <c r="B13129" t="s">
        <v>745</v>
      </c>
      <c r="C13129" t="s">
        <v>8</v>
      </c>
      <c r="D13129" t="s">
        <v>2401</v>
      </c>
      <c r="E13129">
        <v>0</v>
      </c>
    </row>
    <row r="13130" spans="1:5" x14ac:dyDescent="0.3">
      <c r="A13130">
        <v>10020033</v>
      </c>
      <c r="B13130" t="s">
        <v>745</v>
      </c>
      <c r="C13130" t="s">
        <v>8</v>
      </c>
      <c r="D13130" t="s">
        <v>2402</v>
      </c>
      <c r="E13130">
        <v>0</v>
      </c>
    </row>
    <row r="13131" spans="1:5" x14ac:dyDescent="0.3">
      <c r="A13131">
        <v>10020033</v>
      </c>
      <c r="B13131" t="s">
        <v>745</v>
      </c>
      <c r="C13131" t="s">
        <v>8</v>
      </c>
      <c r="D13131" t="s">
        <v>2403</v>
      </c>
      <c r="E13131">
        <v>-20</v>
      </c>
    </row>
    <row r="13132" spans="1:5" x14ac:dyDescent="0.3">
      <c r="A13132">
        <v>10020033</v>
      </c>
      <c r="B13132" t="s">
        <v>745</v>
      </c>
      <c r="C13132" t="s">
        <v>8</v>
      </c>
      <c r="D13132" t="s">
        <v>2404</v>
      </c>
      <c r="E13132">
        <v>0</v>
      </c>
    </row>
    <row r="13133" spans="1:5" x14ac:dyDescent="0.3">
      <c r="A13133">
        <v>10020033</v>
      </c>
      <c r="B13133" t="s">
        <v>745</v>
      </c>
      <c r="C13133" t="s">
        <v>8</v>
      </c>
      <c r="D13133" t="s">
        <v>2405</v>
      </c>
      <c r="E13133">
        <v>0</v>
      </c>
    </row>
    <row r="13134" spans="1:5" x14ac:dyDescent="0.3">
      <c r="A13134">
        <v>10020033</v>
      </c>
      <c r="B13134" t="s">
        <v>745</v>
      </c>
      <c r="C13134" t="s">
        <v>8</v>
      </c>
      <c r="D13134" t="s">
        <v>2406</v>
      </c>
      <c r="E13134">
        <v>0</v>
      </c>
    </row>
    <row r="13135" spans="1:5" x14ac:dyDescent="0.3">
      <c r="A13135">
        <v>10020033</v>
      </c>
      <c r="B13135" t="s">
        <v>745</v>
      </c>
      <c r="C13135" t="s">
        <v>8</v>
      </c>
      <c r="D13135" t="s">
        <v>2407</v>
      </c>
      <c r="E13135">
        <v>0</v>
      </c>
    </row>
    <row r="13136" spans="1:5" x14ac:dyDescent="0.3">
      <c r="A13136">
        <v>10020033</v>
      </c>
      <c r="B13136" t="s">
        <v>745</v>
      </c>
      <c r="C13136" t="s">
        <v>8</v>
      </c>
      <c r="D13136" t="s">
        <v>2408</v>
      </c>
      <c r="E13136">
        <v>0</v>
      </c>
    </row>
    <row r="13137" spans="1:5" x14ac:dyDescent="0.3">
      <c r="A13137">
        <v>10020033</v>
      </c>
      <c r="B13137" t="s">
        <v>745</v>
      </c>
      <c r="C13137" t="s">
        <v>8</v>
      </c>
      <c r="D13137" t="s">
        <v>2409</v>
      </c>
      <c r="E13137">
        <v>0</v>
      </c>
    </row>
    <row r="13138" spans="1:5" x14ac:dyDescent="0.3">
      <c r="A13138">
        <v>10020033</v>
      </c>
      <c r="B13138" t="s">
        <v>745</v>
      </c>
      <c r="C13138" t="s">
        <v>8</v>
      </c>
      <c r="D13138" t="s">
        <v>2410</v>
      </c>
      <c r="E13138">
        <v>0</v>
      </c>
    </row>
    <row r="13139" spans="1:5" x14ac:dyDescent="0.3">
      <c r="A13139">
        <v>10020033</v>
      </c>
      <c r="B13139" t="s">
        <v>745</v>
      </c>
      <c r="C13139" t="s">
        <v>8</v>
      </c>
      <c r="D13139" t="s">
        <v>2411</v>
      </c>
      <c r="E13139">
        <v>0</v>
      </c>
    </row>
    <row r="13140" spans="1:5" x14ac:dyDescent="0.3">
      <c r="A13140">
        <v>10020033</v>
      </c>
      <c r="B13140" t="s">
        <v>745</v>
      </c>
      <c r="C13140" t="s">
        <v>8</v>
      </c>
      <c r="D13140" t="s">
        <v>2412</v>
      </c>
      <c r="E13140">
        <v>0</v>
      </c>
    </row>
    <row r="13141" spans="1:5" x14ac:dyDescent="0.3">
      <c r="A13141">
        <v>10020033</v>
      </c>
      <c r="B13141" t="s">
        <v>745</v>
      </c>
      <c r="C13141" t="s">
        <v>8</v>
      </c>
      <c r="D13141" t="s">
        <v>2413</v>
      </c>
      <c r="E13141">
        <v>0</v>
      </c>
    </row>
    <row r="13142" spans="1:5" x14ac:dyDescent="0.3">
      <c r="A13142">
        <v>10020034</v>
      </c>
      <c r="B13142" t="s">
        <v>747</v>
      </c>
      <c r="C13142" t="s">
        <v>8</v>
      </c>
      <c r="D13142" t="s">
        <v>2378</v>
      </c>
      <c r="E13142">
        <v>0</v>
      </c>
    </row>
    <row r="13143" spans="1:5" x14ac:dyDescent="0.3">
      <c r="A13143">
        <v>10020034</v>
      </c>
      <c r="B13143" t="s">
        <v>747</v>
      </c>
      <c r="C13143" t="s">
        <v>8</v>
      </c>
      <c r="D13143" t="s">
        <v>2379</v>
      </c>
      <c r="E13143">
        <v>0</v>
      </c>
    </row>
    <row r="13144" spans="1:5" x14ac:dyDescent="0.3">
      <c r="A13144">
        <v>10020034</v>
      </c>
      <c r="B13144" t="s">
        <v>747</v>
      </c>
      <c r="C13144" t="s">
        <v>8</v>
      </c>
      <c r="D13144" t="s">
        <v>2380</v>
      </c>
      <c r="E13144">
        <v>0</v>
      </c>
    </row>
    <row r="13145" spans="1:5" x14ac:dyDescent="0.3">
      <c r="A13145">
        <v>10020034</v>
      </c>
      <c r="B13145" t="s">
        <v>747</v>
      </c>
      <c r="C13145" t="s">
        <v>8</v>
      </c>
      <c r="D13145" t="s">
        <v>2381</v>
      </c>
      <c r="E13145">
        <v>0</v>
      </c>
    </row>
    <row r="13146" spans="1:5" x14ac:dyDescent="0.3">
      <c r="A13146">
        <v>10020034</v>
      </c>
      <c r="B13146" t="s">
        <v>747</v>
      </c>
      <c r="C13146" t="s">
        <v>8</v>
      </c>
      <c r="D13146" t="s">
        <v>2382</v>
      </c>
      <c r="E13146">
        <v>0</v>
      </c>
    </row>
    <row r="13147" spans="1:5" x14ac:dyDescent="0.3">
      <c r="A13147">
        <v>10020034</v>
      </c>
      <c r="B13147" t="s">
        <v>747</v>
      </c>
      <c r="C13147" t="s">
        <v>8</v>
      </c>
      <c r="D13147" t="s">
        <v>2383</v>
      </c>
      <c r="E13147">
        <v>0</v>
      </c>
    </row>
    <row r="13148" spans="1:5" x14ac:dyDescent="0.3">
      <c r="A13148">
        <v>10020034</v>
      </c>
      <c r="B13148" t="s">
        <v>747</v>
      </c>
      <c r="C13148" t="s">
        <v>8</v>
      </c>
      <c r="D13148" t="s">
        <v>2384</v>
      </c>
      <c r="E13148">
        <v>0</v>
      </c>
    </row>
    <row r="13149" spans="1:5" x14ac:dyDescent="0.3">
      <c r="A13149">
        <v>10020034</v>
      </c>
      <c r="B13149" t="s">
        <v>747</v>
      </c>
      <c r="C13149" t="s">
        <v>8</v>
      </c>
      <c r="D13149" t="s">
        <v>2385</v>
      </c>
      <c r="E13149">
        <v>0</v>
      </c>
    </row>
    <row r="13150" spans="1:5" x14ac:dyDescent="0.3">
      <c r="A13150">
        <v>10020034</v>
      </c>
      <c r="B13150" t="s">
        <v>747</v>
      </c>
      <c r="C13150" t="s">
        <v>8</v>
      </c>
      <c r="D13150" t="s">
        <v>2386</v>
      </c>
      <c r="E13150">
        <v>0</v>
      </c>
    </row>
    <row r="13151" spans="1:5" x14ac:dyDescent="0.3">
      <c r="A13151">
        <v>10020034</v>
      </c>
      <c r="B13151" t="s">
        <v>747</v>
      </c>
      <c r="C13151" t="s">
        <v>8</v>
      </c>
      <c r="D13151" t="s">
        <v>2387</v>
      </c>
      <c r="E13151">
        <v>0</v>
      </c>
    </row>
    <row r="13152" spans="1:5" x14ac:dyDescent="0.3">
      <c r="A13152">
        <v>10020034</v>
      </c>
      <c r="B13152" t="s">
        <v>747</v>
      </c>
      <c r="C13152" t="s">
        <v>8</v>
      </c>
      <c r="D13152" t="s">
        <v>2388</v>
      </c>
      <c r="E13152">
        <v>0</v>
      </c>
    </row>
    <row r="13153" spans="1:5" x14ac:dyDescent="0.3">
      <c r="A13153">
        <v>10020034</v>
      </c>
      <c r="B13153" t="s">
        <v>747</v>
      </c>
      <c r="C13153" t="s">
        <v>8</v>
      </c>
      <c r="D13153" t="s">
        <v>2389</v>
      </c>
      <c r="E13153">
        <v>0</v>
      </c>
    </row>
    <row r="13154" spans="1:5" x14ac:dyDescent="0.3">
      <c r="A13154">
        <v>10020034</v>
      </c>
      <c r="B13154" t="s">
        <v>747</v>
      </c>
      <c r="C13154" t="s">
        <v>8</v>
      </c>
      <c r="D13154" t="s">
        <v>2390</v>
      </c>
      <c r="E13154">
        <v>0</v>
      </c>
    </row>
    <row r="13155" spans="1:5" x14ac:dyDescent="0.3">
      <c r="A13155">
        <v>10020034</v>
      </c>
      <c r="B13155" t="s">
        <v>747</v>
      </c>
      <c r="C13155" t="s">
        <v>8</v>
      </c>
      <c r="D13155" t="s">
        <v>2391</v>
      </c>
      <c r="E13155">
        <v>0</v>
      </c>
    </row>
    <row r="13156" spans="1:5" x14ac:dyDescent="0.3">
      <c r="A13156">
        <v>10020034</v>
      </c>
      <c r="B13156" t="s">
        <v>747</v>
      </c>
      <c r="C13156" t="s">
        <v>8</v>
      </c>
      <c r="D13156" t="s">
        <v>2392</v>
      </c>
      <c r="E13156">
        <v>0</v>
      </c>
    </row>
    <row r="13157" spans="1:5" x14ac:dyDescent="0.3">
      <c r="A13157">
        <v>10020034</v>
      </c>
      <c r="B13157" t="s">
        <v>747</v>
      </c>
      <c r="C13157" t="s">
        <v>8</v>
      </c>
      <c r="D13157" t="s">
        <v>2393</v>
      </c>
      <c r="E13157">
        <v>0</v>
      </c>
    </row>
    <row r="13158" spans="1:5" x14ac:dyDescent="0.3">
      <c r="A13158">
        <v>10020034</v>
      </c>
      <c r="B13158" t="s">
        <v>747</v>
      </c>
      <c r="C13158" t="s">
        <v>8</v>
      </c>
      <c r="D13158" t="s">
        <v>2394</v>
      </c>
      <c r="E13158">
        <v>0</v>
      </c>
    </row>
    <row r="13159" spans="1:5" x14ac:dyDescent="0.3">
      <c r="A13159">
        <v>10020034</v>
      </c>
      <c r="B13159" t="s">
        <v>747</v>
      </c>
      <c r="C13159" t="s">
        <v>8</v>
      </c>
      <c r="D13159" t="s">
        <v>2395</v>
      </c>
      <c r="E13159">
        <v>0</v>
      </c>
    </row>
    <row r="13160" spans="1:5" x14ac:dyDescent="0.3">
      <c r="A13160">
        <v>10020034</v>
      </c>
      <c r="B13160" t="s">
        <v>747</v>
      </c>
      <c r="C13160" t="s">
        <v>8</v>
      </c>
      <c r="D13160" t="s">
        <v>2396</v>
      </c>
      <c r="E13160">
        <v>0</v>
      </c>
    </row>
    <row r="13161" spans="1:5" x14ac:dyDescent="0.3">
      <c r="A13161">
        <v>10020034</v>
      </c>
      <c r="B13161" t="s">
        <v>747</v>
      </c>
      <c r="C13161" t="s">
        <v>8</v>
      </c>
      <c r="D13161" t="s">
        <v>2397</v>
      </c>
      <c r="E13161">
        <v>0</v>
      </c>
    </row>
    <row r="13162" spans="1:5" x14ac:dyDescent="0.3">
      <c r="A13162">
        <v>10020034</v>
      </c>
      <c r="B13162" t="s">
        <v>747</v>
      </c>
      <c r="C13162" t="s">
        <v>8</v>
      </c>
      <c r="D13162" t="s">
        <v>2398</v>
      </c>
      <c r="E13162">
        <v>0</v>
      </c>
    </row>
    <row r="13163" spans="1:5" x14ac:dyDescent="0.3">
      <c r="A13163">
        <v>10020034</v>
      </c>
      <c r="B13163" t="s">
        <v>747</v>
      </c>
      <c r="C13163" t="s">
        <v>8</v>
      </c>
      <c r="D13163" t="s">
        <v>2399</v>
      </c>
      <c r="E13163">
        <v>0</v>
      </c>
    </row>
    <row r="13164" spans="1:5" x14ac:dyDescent="0.3">
      <c r="A13164">
        <v>10020034</v>
      </c>
      <c r="B13164" t="s">
        <v>747</v>
      </c>
      <c r="C13164" t="s">
        <v>8</v>
      </c>
      <c r="D13164" t="s">
        <v>2400</v>
      </c>
      <c r="E13164">
        <v>0</v>
      </c>
    </row>
    <row r="13165" spans="1:5" x14ac:dyDescent="0.3">
      <c r="A13165">
        <v>10020034</v>
      </c>
      <c r="B13165" t="s">
        <v>747</v>
      </c>
      <c r="C13165" t="s">
        <v>8</v>
      </c>
      <c r="D13165" t="s">
        <v>2401</v>
      </c>
      <c r="E13165">
        <v>0</v>
      </c>
    </row>
    <row r="13166" spans="1:5" x14ac:dyDescent="0.3">
      <c r="A13166">
        <v>10020034</v>
      </c>
      <c r="B13166" t="s">
        <v>747</v>
      </c>
      <c r="C13166" t="s">
        <v>8</v>
      </c>
      <c r="D13166" t="s">
        <v>2402</v>
      </c>
      <c r="E13166">
        <v>0</v>
      </c>
    </row>
    <row r="13167" spans="1:5" x14ac:dyDescent="0.3">
      <c r="A13167">
        <v>10020034</v>
      </c>
      <c r="B13167" t="s">
        <v>747</v>
      </c>
      <c r="C13167" t="s">
        <v>8</v>
      </c>
      <c r="D13167" t="s">
        <v>2403</v>
      </c>
      <c r="E13167">
        <v>-40</v>
      </c>
    </row>
    <row r="13168" spans="1:5" x14ac:dyDescent="0.3">
      <c r="A13168">
        <v>10020034</v>
      </c>
      <c r="B13168" t="s">
        <v>747</v>
      </c>
      <c r="C13168" t="s">
        <v>8</v>
      </c>
      <c r="D13168" t="s">
        <v>2404</v>
      </c>
      <c r="E13168">
        <v>0</v>
      </c>
    </row>
    <row r="13169" spans="1:5" x14ac:dyDescent="0.3">
      <c r="A13169">
        <v>10020034</v>
      </c>
      <c r="B13169" t="s">
        <v>747</v>
      </c>
      <c r="C13169" t="s">
        <v>8</v>
      </c>
      <c r="D13169" t="s">
        <v>2405</v>
      </c>
      <c r="E13169">
        <v>0</v>
      </c>
    </row>
    <row r="13170" spans="1:5" x14ac:dyDescent="0.3">
      <c r="A13170">
        <v>10020034</v>
      </c>
      <c r="B13170" t="s">
        <v>747</v>
      </c>
      <c r="C13170" t="s">
        <v>8</v>
      </c>
      <c r="D13170" t="s">
        <v>2406</v>
      </c>
      <c r="E13170">
        <v>0</v>
      </c>
    </row>
    <row r="13171" spans="1:5" x14ac:dyDescent="0.3">
      <c r="A13171">
        <v>10020034</v>
      </c>
      <c r="B13171" t="s">
        <v>747</v>
      </c>
      <c r="C13171" t="s">
        <v>8</v>
      </c>
      <c r="D13171" t="s">
        <v>2407</v>
      </c>
      <c r="E13171">
        <v>0</v>
      </c>
    </row>
    <row r="13172" spans="1:5" x14ac:dyDescent="0.3">
      <c r="A13172">
        <v>10020034</v>
      </c>
      <c r="B13172" t="s">
        <v>747</v>
      </c>
      <c r="C13172" t="s">
        <v>8</v>
      </c>
      <c r="D13172" t="s">
        <v>2408</v>
      </c>
      <c r="E13172">
        <v>0</v>
      </c>
    </row>
    <row r="13173" spans="1:5" x14ac:dyDescent="0.3">
      <c r="A13173">
        <v>10020034</v>
      </c>
      <c r="B13173" t="s">
        <v>747</v>
      </c>
      <c r="C13173" t="s">
        <v>8</v>
      </c>
      <c r="D13173" t="s">
        <v>2409</v>
      </c>
      <c r="E13173">
        <v>0</v>
      </c>
    </row>
    <row r="13174" spans="1:5" x14ac:dyDescent="0.3">
      <c r="A13174">
        <v>10020034</v>
      </c>
      <c r="B13174" t="s">
        <v>747</v>
      </c>
      <c r="C13174" t="s">
        <v>8</v>
      </c>
      <c r="D13174" t="s">
        <v>2410</v>
      </c>
      <c r="E13174">
        <v>0</v>
      </c>
    </row>
    <row r="13175" spans="1:5" x14ac:dyDescent="0.3">
      <c r="A13175">
        <v>10020034</v>
      </c>
      <c r="B13175" t="s">
        <v>747</v>
      </c>
      <c r="C13175" t="s">
        <v>8</v>
      </c>
      <c r="D13175" t="s">
        <v>2411</v>
      </c>
      <c r="E13175">
        <v>0</v>
      </c>
    </row>
    <row r="13176" spans="1:5" x14ac:dyDescent="0.3">
      <c r="A13176">
        <v>10020034</v>
      </c>
      <c r="B13176" t="s">
        <v>747</v>
      </c>
      <c r="C13176" t="s">
        <v>8</v>
      </c>
      <c r="D13176" t="s">
        <v>2412</v>
      </c>
      <c r="E13176">
        <v>0</v>
      </c>
    </row>
    <row r="13177" spans="1:5" x14ac:dyDescent="0.3">
      <c r="A13177">
        <v>10020034</v>
      </c>
      <c r="B13177" t="s">
        <v>747</v>
      </c>
      <c r="C13177" t="s">
        <v>8</v>
      </c>
      <c r="D13177" t="s">
        <v>2413</v>
      </c>
      <c r="E13177">
        <v>0</v>
      </c>
    </row>
    <row r="13178" spans="1:5" x14ac:dyDescent="0.3">
      <c r="A13178">
        <v>39300004</v>
      </c>
      <c r="B13178" t="s">
        <v>749</v>
      </c>
      <c r="C13178" t="s">
        <v>8</v>
      </c>
      <c r="D13178" t="s">
        <v>2378</v>
      </c>
      <c r="E13178">
        <v>0</v>
      </c>
    </row>
    <row r="13179" spans="1:5" x14ac:dyDescent="0.3">
      <c r="A13179">
        <v>39300004</v>
      </c>
      <c r="B13179" t="s">
        <v>749</v>
      </c>
      <c r="C13179" t="s">
        <v>8</v>
      </c>
      <c r="D13179" t="s">
        <v>2379</v>
      </c>
      <c r="E13179">
        <v>-2</v>
      </c>
    </row>
    <row r="13180" spans="1:5" x14ac:dyDescent="0.3">
      <c r="A13180">
        <v>39300004</v>
      </c>
      <c r="B13180" t="s">
        <v>749</v>
      </c>
      <c r="C13180" t="s">
        <v>8</v>
      </c>
      <c r="D13180" t="s">
        <v>2380</v>
      </c>
      <c r="E13180">
        <v>0</v>
      </c>
    </row>
    <row r="13181" spans="1:5" x14ac:dyDescent="0.3">
      <c r="A13181">
        <v>39300004</v>
      </c>
      <c r="B13181" t="s">
        <v>749</v>
      </c>
      <c r="C13181" t="s">
        <v>8</v>
      </c>
      <c r="D13181" t="s">
        <v>2381</v>
      </c>
      <c r="E13181">
        <v>-1</v>
      </c>
    </row>
    <row r="13182" spans="1:5" x14ac:dyDescent="0.3">
      <c r="A13182">
        <v>39300004</v>
      </c>
      <c r="B13182" t="s">
        <v>749</v>
      </c>
      <c r="C13182" t="s">
        <v>8</v>
      </c>
      <c r="D13182" t="s">
        <v>2382</v>
      </c>
      <c r="E13182">
        <v>0</v>
      </c>
    </row>
    <row r="13183" spans="1:5" x14ac:dyDescent="0.3">
      <c r="A13183">
        <v>39300004</v>
      </c>
      <c r="B13183" t="s">
        <v>749</v>
      </c>
      <c r="C13183" t="s">
        <v>8</v>
      </c>
      <c r="D13183" t="s">
        <v>2383</v>
      </c>
      <c r="E13183">
        <v>0</v>
      </c>
    </row>
    <row r="13184" spans="1:5" x14ac:dyDescent="0.3">
      <c r="A13184">
        <v>39300004</v>
      </c>
      <c r="B13184" t="s">
        <v>749</v>
      </c>
      <c r="C13184" t="s">
        <v>8</v>
      </c>
      <c r="D13184" t="s">
        <v>2384</v>
      </c>
      <c r="E13184">
        <v>0</v>
      </c>
    </row>
    <row r="13185" spans="1:5" x14ac:dyDescent="0.3">
      <c r="A13185">
        <v>39300004</v>
      </c>
      <c r="B13185" t="s">
        <v>749</v>
      </c>
      <c r="C13185" t="s">
        <v>8</v>
      </c>
      <c r="D13185" t="s">
        <v>2385</v>
      </c>
      <c r="E13185">
        <v>0</v>
      </c>
    </row>
    <row r="13186" spans="1:5" x14ac:dyDescent="0.3">
      <c r="A13186">
        <v>39300004</v>
      </c>
      <c r="B13186" t="s">
        <v>749</v>
      </c>
      <c r="C13186" t="s">
        <v>8</v>
      </c>
      <c r="D13186" t="s">
        <v>2386</v>
      </c>
      <c r="E13186">
        <v>-1</v>
      </c>
    </row>
    <row r="13187" spans="1:5" x14ac:dyDescent="0.3">
      <c r="A13187">
        <v>39300004</v>
      </c>
      <c r="B13187" t="s">
        <v>749</v>
      </c>
      <c r="C13187" t="s">
        <v>8</v>
      </c>
      <c r="D13187" t="s">
        <v>2387</v>
      </c>
      <c r="E13187">
        <v>0</v>
      </c>
    </row>
    <row r="13188" spans="1:5" x14ac:dyDescent="0.3">
      <c r="A13188">
        <v>39300004</v>
      </c>
      <c r="B13188" t="s">
        <v>749</v>
      </c>
      <c r="C13188" t="s">
        <v>8</v>
      </c>
      <c r="D13188" t="s">
        <v>2388</v>
      </c>
      <c r="E13188">
        <v>0</v>
      </c>
    </row>
    <row r="13189" spans="1:5" x14ac:dyDescent="0.3">
      <c r="A13189">
        <v>39300004</v>
      </c>
      <c r="B13189" t="s">
        <v>749</v>
      </c>
      <c r="C13189" t="s">
        <v>8</v>
      </c>
      <c r="D13189" t="s">
        <v>2389</v>
      </c>
      <c r="E13189">
        <v>0</v>
      </c>
    </row>
    <row r="13190" spans="1:5" x14ac:dyDescent="0.3">
      <c r="A13190">
        <v>39300004</v>
      </c>
      <c r="B13190" t="s">
        <v>749</v>
      </c>
      <c r="C13190" t="s">
        <v>8</v>
      </c>
      <c r="D13190" t="s">
        <v>2390</v>
      </c>
      <c r="E13190">
        <v>-2</v>
      </c>
    </row>
    <row r="13191" spans="1:5" x14ac:dyDescent="0.3">
      <c r="A13191">
        <v>39300004</v>
      </c>
      <c r="B13191" t="s">
        <v>749</v>
      </c>
      <c r="C13191" t="s">
        <v>8</v>
      </c>
      <c r="D13191" t="s">
        <v>2391</v>
      </c>
      <c r="E13191">
        <v>-1</v>
      </c>
    </row>
    <row r="13192" spans="1:5" x14ac:dyDescent="0.3">
      <c r="A13192">
        <v>39300004</v>
      </c>
      <c r="B13192" t="s">
        <v>749</v>
      </c>
      <c r="C13192" t="s">
        <v>8</v>
      </c>
      <c r="D13192" t="s">
        <v>2392</v>
      </c>
      <c r="E13192">
        <v>-1</v>
      </c>
    </row>
    <row r="13193" spans="1:5" x14ac:dyDescent="0.3">
      <c r="A13193">
        <v>39300004</v>
      </c>
      <c r="B13193" t="s">
        <v>749</v>
      </c>
      <c r="C13193" t="s">
        <v>8</v>
      </c>
      <c r="D13193" t="s">
        <v>2393</v>
      </c>
      <c r="E13193">
        <v>0</v>
      </c>
    </row>
    <row r="13194" spans="1:5" x14ac:dyDescent="0.3">
      <c r="A13194">
        <v>39300004</v>
      </c>
      <c r="B13194" t="s">
        <v>749</v>
      </c>
      <c r="C13194" t="s">
        <v>8</v>
      </c>
      <c r="D13194" t="s">
        <v>2394</v>
      </c>
      <c r="E13194">
        <v>0</v>
      </c>
    </row>
    <row r="13195" spans="1:5" x14ac:dyDescent="0.3">
      <c r="A13195">
        <v>39300004</v>
      </c>
      <c r="B13195" t="s">
        <v>749</v>
      </c>
      <c r="C13195" t="s">
        <v>8</v>
      </c>
      <c r="D13195" t="s">
        <v>2395</v>
      </c>
      <c r="E13195">
        <v>0</v>
      </c>
    </row>
    <row r="13196" spans="1:5" x14ac:dyDescent="0.3">
      <c r="A13196">
        <v>39300004</v>
      </c>
      <c r="B13196" t="s">
        <v>749</v>
      </c>
      <c r="C13196" t="s">
        <v>8</v>
      </c>
      <c r="D13196" t="s">
        <v>2396</v>
      </c>
      <c r="E13196">
        <v>0</v>
      </c>
    </row>
    <row r="13197" spans="1:5" x14ac:dyDescent="0.3">
      <c r="A13197">
        <v>39300004</v>
      </c>
      <c r="B13197" t="s">
        <v>749</v>
      </c>
      <c r="C13197" t="s">
        <v>8</v>
      </c>
      <c r="D13197" t="s">
        <v>2397</v>
      </c>
      <c r="E13197">
        <v>0</v>
      </c>
    </row>
    <row r="13198" spans="1:5" x14ac:dyDescent="0.3">
      <c r="A13198">
        <v>39300004</v>
      </c>
      <c r="B13198" t="s">
        <v>749</v>
      </c>
      <c r="C13198" t="s">
        <v>8</v>
      </c>
      <c r="D13198" t="s">
        <v>2398</v>
      </c>
      <c r="E13198">
        <v>0</v>
      </c>
    </row>
    <row r="13199" spans="1:5" x14ac:dyDescent="0.3">
      <c r="A13199">
        <v>39300004</v>
      </c>
      <c r="B13199" t="s">
        <v>749</v>
      </c>
      <c r="C13199" t="s">
        <v>8</v>
      </c>
      <c r="D13199" t="s">
        <v>2399</v>
      </c>
      <c r="E13199">
        <v>-1</v>
      </c>
    </row>
    <row r="13200" spans="1:5" x14ac:dyDescent="0.3">
      <c r="A13200">
        <v>39300004</v>
      </c>
      <c r="B13200" t="s">
        <v>749</v>
      </c>
      <c r="C13200" t="s">
        <v>8</v>
      </c>
      <c r="D13200" t="s">
        <v>2400</v>
      </c>
      <c r="E13200">
        <v>0</v>
      </c>
    </row>
    <row r="13201" spans="1:5" x14ac:dyDescent="0.3">
      <c r="A13201">
        <v>39300004</v>
      </c>
      <c r="B13201" t="s">
        <v>749</v>
      </c>
      <c r="C13201" t="s">
        <v>8</v>
      </c>
      <c r="D13201" t="s">
        <v>2401</v>
      </c>
      <c r="E13201">
        <v>-2</v>
      </c>
    </row>
    <row r="13202" spans="1:5" x14ac:dyDescent="0.3">
      <c r="A13202">
        <v>39300004</v>
      </c>
      <c r="B13202" t="s">
        <v>749</v>
      </c>
      <c r="C13202" t="s">
        <v>8</v>
      </c>
      <c r="D13202" t="s">
        <v>2402</v>
      </c>
      <c r="E13202">
        <v>-1</v>
      </c>
    </row>
    <row r="13203" spans="1:5" x14ac:dyDescent="0.3">
      <c r="A13203">
        <v>39300004</v>
      </c>
      <c r="B13203" t="s">
        <v>749</v>
      </c>
      <c r="C13203" t="s">
        <v>8</v>
      </c>
      <c r="D13203" t="s">
        <v>2403</v>
      </c>
      <c r="E13203">
        <v>-1</v>
      </c>
    </row>
    <row r="13204" spans="1:5" x14ac:dyDescent="0.3">
      <c r="A13204">
        <v>39300004</v>
      </c>
      <c r="B13204" t="s">
        <v>749</v>
      </c>
      <c r="C13204" t="s">
        <v>8</v>
      </c>
      <c r="D13204" t="s">
        <v>2404</v>
      </c>
      <c r="E13204">
        <v>-1</v>
      </c>
    </row>
    <row r="13205" spans="1:5" x14ac:dyDescent="0.3">
      <c r="A13205">
        <v>39300004</v>
      </c>
      <c r="B13205" t="s">
        <v>749</v>
      </c>
      <c r="C13205" t="s">
        <v>8</v>
      </c>
      <c r="D13205" t="s">
        <v>2405</v>
      </c>
      <c r="E13205">
        <v>-1</v>
      </c>
    </row>
    <row r="13206" spans="1:5" x14ac:dyDescent="0.3">
      <c r="A13206">
        <v>39300004</v>
      </c>
      <c r="B13206" t="s">
        <v>749</v>
      </c>
      <c r="C13206" t="s">
        <v>8</v>
      </c>
      <c r="D13206" t="s">
        <v>2406</v>
      </c>
      <c r="E13206">
        <v>0</v>
      </c>
    </row>
    <row r="13207" spans="1:5" x14ac:dyDescent="0.3">
      <c r="A13207">
        <v>39300004</v>
      </c>
      <c r="B13207" t="s">
        <v>749</v>
      </c>
      <c r="C13207" t="s">
        <v>8</v>
      </c>
      <c r="D13207" t="s">
        <v>2407</v>
      </c>
      <c r="E13207">
        <v>0</v>
      </c>
    </row>
    <row r="13208" spans="1:5" x14ac:dyDescent="0.3">
      <c r="A13208">
        <v>39300004</v>
      </c>
      <c r="B13208" t="s">
        <v>749</v>
      </c>
      <c r="C13208" t="s">
        <v>8</v>
      </c>
      <c r="D13208" t="s">
        <v>2408</v>
      </c>
      <c r="E13208">
        <v>0</v>
      </c>
    </row>
    <row r="13209" spans="1:5" x14ac:dyDescent="0.3">
      <c r="A13209">
        <v>39300004</v>
      </c>
      <c r="B13209" t="s">
        <v>749</v>
      </c>
      <c r="C13209" t="s">
        <v>8</v>
      </c>
      <c r="D13209" t="s">
        <v>2409</v>
      </c>
      <c r="E13209">
        <v>-13</v>
      </c>
    </row>
    <row r="13210" spans="1:5" x14ac:dyDescent="0.3">
      <c r="A13210">
        <v>39300004</v>
      </c>
      <c r="B13210" t="s">
        <v>749</v>
      </c>
      <c r="C13210" t="s">
        <v>8</v>
      </c>
      <c r="D13210" t="s">
        <v>2410</v>
      </c>
      <c r="E13210">
        <v>-2</v>
      </c>
    </row>
    <row r="13211" spans="1:5" x14ac:dyDescent="0.3">
      <c r="A13211">
        <v>39300004</v>
      </c>
      <c r="B13211" t="s">
        <v>749</v>
      </c>
      <c r="C13211" t="s">
        <v>8</v>
      </c>
      <c r="D13211" t="s">
        <v>2411</v>
      </c>
      <c r="E13211">
        <v>0</v>
      </c>
    </row>
    <row r="13212" spans="1:5" x14ac:dyDescent="0.3">
      <c r="A13212">
        <v>39300004</v>
      </c>
      <c r="B13212" t="s">
        <v>749</v>
      </c>
      <c r="C13212" t="s">
        <v>8</v>
      </c>
      <c r="D13212" t="s">
        <v>2412</v>
      </c>
      <c r="E13212">
        <v>0</v>
      </c>
    </row>
    <row r="13213" spans="1:5" x14ac:dyDescent="0.3">
      <c r="A13213">
        <v>39300004</v>
      </c>
      <c r="B13213" t="s">
        <v>749</v>
      </c>
      <c r="C13213" t="s">
        <v>8</v>
      </c>
      <c r="D13213" t="s">
        <v>2413</v>
      </c>
      <c r="E13213">
        <v>0</v>
      </c>
    </row>
    <row r="13214" spans="1:5" x14ac:dyDescent="0.3">
      <c r="A13214">
        <v>65030008</v>
      </c>
      <c r="B13214" t="s">
        <v>751</v>
      </c>
      <c r="C13214" t="s">
        <v>8</v>
      </c>
      <c r="D13214" t="s">
        <v>2378</v>
      </c>
      <c r="E13214">
        <v>0</v>
      </c>
    </row>
    <row r="13215" spans="1:5" x14ac:dyDescent="0.3">
      <c r="A13215">
        <v>65030008</v>
      </c>
      <c r="B13215" t="s">
        <v>751</v>
      </c>
      <c r="C13215" t="s">
        <v>8</v>
      </c>
      <c r="D13215" t="s">
        <v>2379</v>
      </c>
      <c r="E13215">
        <v>-2</v>
      </c>
    </row>
    <row r="13216" spans="1:5" x14ac:dyDescent="0.3">
      <c r="A13216">
        <v>65030008</v>
      </c>
      <c r="B13216" t="s">
        <v>751</v>
      </c>
      <c r="C13216" t="s">
        <v>8</v>
      </c>
      <c r="D13216" t="s">
        <v>2380</v>
      </c>
      <c r="E13216">
        <v>0</v>
      </c>
    </row>
    <row r="13217" spans="1:5" x14ac:dyDescent="0.3">
      <c r="A13217">
        <v>65030008</v>
      </c>
      <c r="B13217" t="s">
        <v>751</v>
      </c>
      <c r="C13217" t="s">
        <v>8</v>
      </c>
      <c r="D13217" t="s">
        <v>2381</v>
      </c>
      <c r="E13217">
        <v>-2</v>
      </c>
    </row>
    <row r="13218" spans="1:5" x14ac:dyDescent="0.3">
      <c r="A13218">
        <v>65030008</v>
      </c>
      <c r="B13218" t="s">
        <v>751</v>
      </c>
      <c r="C13218" t="s">
        <v>8</v>
      </c>
      <c r="D13218" t="s">
        <v>2382</v>
      </c>
      <c r="E13218">
        <v>-10</v>
      </c>
    </row>
    <row r="13219" spans="1:5" x14ac:dyDescent="0.3">
      <c r="A13219">
        <v>65030008</v>
      </c>
      <c r="B13219" t="s">
        <v>751</v>
      </c>
      <c r="C13219" t="s">
        <v>8</v>
      </c>
      <c r="D13219" t="s">
        <v>2383</v>
      </c>
      <c r="E13219">
        <v>0</v>
      </c>
    </row>
    <row r="13220" spans="1:5" x14ac:dyDescent="0.3">
      <c r="A13220">
        <v>65030008</v>
      </c>
      <c r="B13220" t="s">
        <v>751</v>
      </c>
      <c r="C13220" t="s">
        <v>8</v>
      </c>
      <c r="D13220" t="s">
        <v>2384</v>
      </c>
      <c r="E13220">
        <v>0</v>
      </c>
    </row>
    <row r="13221" spans="1:5" x14ac:dyDescent="0.3">
      <c r="A13221">
        <v>65030008</v>
      </c>
      <c r="B13221" t="s">
        <v>751</v>
      </c>
      <c r="C13221" t="s">
        <v>8</v>
      </c>
      <c r="D13221" t="s">
        <v>2385</v>
      </c>
      <c r="E13221">
        <v>-4</v>
      </c>
    </row>
    <row r="13222" spans="1:5" x14ac:dyDescent="0.3">
      <c r="A13222">
        <v>65030008</v>
      </c>
      <c r="B13222" t="s">
        <v>751</v>
      </c>
      <c r="C13222" t="s">
        <v>8</v>
      </c>
      <c r="D13222" t="s">
        <v>2386</v>
      </c>
      <c r="E13222">
        <v>-8</v>
      </c>
    </row>
    <row r="13223" spans="1:5" x14ac:dyDescent="0.3">
      <c r="A13223">
        <v>65030008</v>
      </c>
      <c r="B13223" t="s">
        <v>751</v>
      </c>
      <c r="C13223" t="s">
        <v>8</v>
      </c>
      <c r="D13223" t="s">
        <v>2387</v>
      </c>
      <c r="E13223">
        <v>-10</v>
      </c>
    </row>
    <row r="13224" spans="1:5" x14ac:dyDescent="0.3">
      <c r="A13224">
        <v>65030008</v>
      </c>
      <c r="B13224" t="s">
        <v>751</v>
      </c>
      <c r="C13224" t="s">
        <v>8</v>
      </c>
      <c r="D13224" t="s">
        <v>2388</v>
      </c>
      <c r="E13224">
        <v>-2</v>
      </c>
    </row>
    <row r="13225" spans="1:5" x14ac:dyDescent="0.3">
      <c r="A13225">
        <v>65030008</v>
      </c>
      <c r="B13225" t="s">
        <v>751</v>
      </c>
      <c r="C13225" t="s">
        <v>8</v>
      </c>
      <c r="D13225" t="s">
        <v>2389</v>
      </c>
      <c r="E13225">
        <v>-5</v>
      </c>
    </row>
    <row r="13226" spans="1:5" x14ac:dyDescent="0.3">
      <c r="A13226">
        <v>65030008</v>
      </c>
      <c r="B13226" t="s">
        <v>751</v>
      </c>
      <c r="C13226" t="s">
        <v>8</v>
      </c>
      <c r="D13226" t="s">
        <v>2390</v>
      </c>
      <c r="E13226">
        <v>-12</v>
      </c>
    </row>
    <row r="13227" spans="1:5" x14ac:dyDescent="0.3">
      <c r="A13227">
        <v>65030008</v>
      </c>
      <c r="B13227" t="s">
        <v>751</v>
      </c>
      <c r="C13227" t="s">
        <v>8</v>
      </c>
      <c r="D13227" t="s">
        <v>2391</v>
      </c>
      <c r="E13227">
        <v>-4</v>
      </c>
    </row>
    <row r="13228" spans="1:5" x14ac:dyDescent="0.3">
      <c r="A13228">
        <v>65030008</v>
      </c>
      <c r="B13228" t="s">
        <v>751</v>
      </c>
      <c r="C13228" t="s">
        <v>8</v>
      </c>
      <c r="D13228" t="s">
        <v>2392</v>
      </c>
      <c r="E13228">
        <v>-3</v>
      </c>
    </row>
    <row r="13229" spans="1:5" x14ac:dyDescent="0.3">
      <c r="A13229">
        <v>65030008</v>
      </c>
      <c r="B13229" t="s">
        <v>751</v>
      </c>
      <c r="C13229" t="s">
        <v>8</v>
      </c>
      <c r="D13229" t="s">
        <v>2393</v>
      </c>
      <c r="E13229">
        <v>0</v>
      </c>
    </row>
    <row r="13230" spans="1:5" x14ac:dyDescent="0.3">
      <c r="A13230">
        <v>65030008</v>
      </c>
      <c r="B13230" t="s">
        <v>751</v>
      </c>
      <c r="C13230" t="s">
        <v>8</v>
      </c>
      <c r="D13230" t="s">
        <v>2394</v>
      </c>
      <c r="E13230">
        <v>-5</v>
      </c>
    </row>
    <row r="13231" spans="1:5" x14ac:dyDescent="0.3">
      <c r="A13231">
        <v>65030008</v>
      </c>
      <c r="B13231" t="s">
        <v>751</v>
      </c>
      <c r="C13231" t="s">
        <v>8</v>
      </c>
      <c r="D13231" t="s">
        <v>2395</v>
      </c>
      <c r="E13231">
        <v>-2</v>
      </c>
    </row>
    <row r="13232" spans="1:5" x14ac:dyDescent="0.3">
      <c r="A13232">
        <v>65030008</v>
      </c>
      <c r="B13232" t="s">
        <v>751</v>
      </c>
      <c r="C13232" t="s">
        <v>8</v>
      </c>
      <c r="D13232" t="s">
        <v>2396</v>
      </c>
      <c r="E13232">
        <v>0</v>
      </c>
    </row>
    <row r="13233" spans="1:5" x14ac:dyDescent="0.3">
      <c r="A13233">
        <v>65030008</v>
      </c>
      <c r="B13233" t="s">
        <v>751</v>
      </c>
      <c r="C13233" t="s">
        <v>8</v>
      </c>
      <c r="D13233" t="s">
        <v>2397</v>
      </c>
      <c r="E13233">
        <v>0</v>
      </c>
    </row>
    <row r="13234" spans="1:5" x14ac:dyDescent="0.3">
      <c r="A13234">
        <v>65030008</v>
      </c>
      <c r="B13234" t="s">
        <v>751</v>
      </c>
      <c r="C13234" t="s">
        <v>8</v>
      </c>
      <c r="D13234" t="s">
        <v>2398</v>
      </c>
      <c r="E13234">
        <v>0</v>
      </c>
    </row>
    <row r="13235" spans="1:5" x14ac:dyDescent="0.3">
      <c r="A13235">
        <v>65030008</v>
      </c>
      <c r="B13235" t="s">
        <v>751</v>
      </c>
      <c r="C13235" t="s">
        <v>8</v>
      </c>
      <c r="D13235" t="s">
        <v>2399</v>
      </c>
      <c r="E13235">
        <v>0</v>
      </c>
    </row>
    <row r="13236" spans="1:5" x14ac:dyDescent="0.3">
      <c r="A13236">
        <v>65030008</v>
      </c>
      <c r="B13236" t="s">
        <v>751</v>
      </c>
      <c r="C13236" t="s">
        <v>8</v>
      </c>
      <c r="D13236" t="s">
        <v>2400</v>
      </c>
      <c r="E13236">
        <v>-2</v>
      </c>
    </row>
    <row r="13237" spans="1:5" x14ac:dyDescent="0.3">
      <c r="A13237">
        <v>65030008</v>
      </c>
      <c r="B13237" t="s">
        <v>751</v>
      </c>
      <c r="C13237" t="s">
        <v>8</v>
      </c>
      <c r="D13237" t="s">
        <v>2401</v>
      </c>
      <c r="E13237">
        <v>-4</v>
      </c>
    </row>
    <row r="13238" spans="1:5" x14ac:dyDescent="0.3">
      <c r="A13238">
        <v>65030008</v>
      </c>
      <c r="B13238" t="s">
        <v>751</v>
      </c>
      <c r="C13238" t="s">
        <v>8</v>
      </c>
      <c r="D13238" t="s">
        <v>2402</v>
      </c>
      <c r="E13238">
        <v>-2</v>
      </c>
    </row>
    <row r="13239" spans="1:5" x14ac:dyDescent="0.3">
      <c r="A13239">
        <v>65030008</v>
      </c>
      <c r="B13239" t="s">
        <v>751</v>
      </c>
      <c r="C13239" t="s">
        <v>8</v>
      </c>
      <c r="D13239" t="s">
        <v>2403</v>
      </c>
      <c r="E13239">
        <v>-5</v>
      </c>
    </row>
    <row r="13240" spans="1:5" x14ac:dyDescent="0.3">
      <c r="A13240">
        <v>65030008</v>
      </c>
      <c r="B13240" t="s">
        <v>751</v>
      </c>
      <c r="C13240" t="s">
        <v>8</v>
      </c>
      <c r="D13240" t="s">
        <v>2404</v>
      </c>
      <c r="E13240">
        <v>-4</v>
      </c>
    </row>
    <row r="13241" spans="1:5" x14ac:dyDescent="0.3">
      <c r="A13241">
        <v>65030008</v>
      </c>
      <c r="B13241" t="s">
        <v>751</v>
      </c>
      <c r="C13241" t="s">
        <v>8</v>
      </c>
      <c r="D13241" t="s">
        <v>2405</v>
      </c>
      <c r="E13241">
        <v>-4</v>
      </c>
    </row>
    <row r="13242" spans="1:5" x14ac:dyDescent="0.3">
      <c r="A13242">
        <v>65030008</v>
      </c>
      <c r="B13242" t="s">
        <v>751</v>
      </c>
      <c r="C13242" t="s">
        <v>8</v>
      </c>
      <c r="D13242" t="s">
        <v>2406</v>
      </c>
      <c r="E13242">
        <v>0</v>
      </c>
    </row>
    <row r="13243" spans="1:5" x14ac:dyDescent="0.3">
      <c r="A13243">
        <v>65030008</v>
      </c>
      <c r="B13243" t="s">
        <v>751</v>
      </c>
      <c r="C13243" t="s">
        <v>8</v>
      </c>
      <c r="D13243" t="s">
        <v>2407</v>
      </c>
      <c r="E13243">
        <v>-7</v>
      </c>
    </row>
    <row r="13244" spans="1:5" x14ac:dyDescent="0.3">
      <c r="A13244">
        <v>65030008</v>
      </c>
      <c r="B13244" t="s">
        <v>751</v>
      </c>
      <c r="C13244" t="s">
        <v>8</v>
      </c>
      <c r="D13244" t="s">
        <v>2408</v>
      </c>
      <c r="E13244">
        <v>0</v>
      </c>
    </row>
    <row r="13245" spans="1:5" x14ac:dyDescent="0.3">
      <c r="A13245">
        <v>65030008</v>
      </c>
      <c r="B13245" t="s">
        <v>751</v>
      </c>
      <c r="C13245" t="s">
        <v>8</v>
      </c>
      <c r="D13245" t="s">
        <v>2409</v>
      </c>
      <c r="E13245">
        <v>-10</v>
      </c>
    </row>
    <row r="13246" spans="1:5" x14ac:dyDescent="0.3">
      <c r="A13246">
        <v>65030008</v>
      </c>
      <c r="B13246" t="s">
        <v>751</v>
      </c>
      <c r="C13246" t="s">
        <v>8</v>
      </c>
      <c r="D13246" t="s">
        <v>2410</v>
      </c>
      <c r="E13246">
        <v>-4</v>
      </c>
    </row>
    <row r="13247" spans="1:5" x14ac:dyDescent="0.3">
      <c r="A13247">
        <v>65030008</v>
      </c>
      <c r="B13247" t="s">
        <v>751</v>
      </c>
      <c r="C13247" t="s">
        <v>8</v>
      </c>
      <c r="D13247" t="s">
        <v>2411</v>
      </c>
      <c r="E13247">
        <v>-8</v>
      </c>
    </row>
    <row r="13248" spans="1:5" x14ac:dyDescent="0.3">
      <c r="A13248">
        <v>65030008</v>
      </c>
      <c r="B13248" t="s">
        <v>751</v>
      </c>
      <c r="C13248" t="s">
        <v>8</v>
      </c>
      <c r="D13248" t="s">
        <v>2412</v>
      </c>
      <c r="E13248">
        <v>-3</v>
      </c>
    </row>
    <row r="13249" spans="1:5" x14ac:dyDescent="0.3">
      <c r="A13249">
        <v>65030008</v>
      </c>
      <c r="B13249" t="s">
        <v>751</v>
      </c>
      <c r="C13249" t="s">
        <v>8</v>
      </c>
      <c r="D13249" t="s">
        <v>2413</v>
      </c>
      <c r="E13249">
        <v>0</v>
      </c>
    </row>
    <row r="13250" spans="1:5" x14ac:dyDescent="0.3">
      <c r="A13250">
        <v>50320006</v>
      </c>
      <c r="B13250" t="s">
        <v>753</v>
      </c>
      <c r="C13250" t="s">
        <v>8</v>
      </c>
      <c r="D13250" t="s">
        <v>2378</v>
      </c>
      <c r="E13250">
        <v>0</v>
      </c>
    </row>
    <row r="13251" spans="1:5" x14ac:dyDescent="0.3">
      <c r="A13251">
        <v>50320006</v>
      </c>
      <c r="B13251" t="s">
        <v>753</v>
      </c>
      <c r="C13251" t="s">
        <v>8</v>
      </c>
      <c r="D13251" t="s">
        <v>2379</v>
      </c>
      <c r="E13251">
        <v>0</v>
      </c>
    </row>
    <row r="13252" spans="1:5" x14ac:dyDescent="0.3">
      <c r="A13252">
        <v>50320006</v>
      </c>
      <c r="B13252" t="s">
        <v>753</v>
      </c>
      <c r="C13252" t="s">
        <v>8</v>
      </c>
      <c r="D13252" t="s">
        <v>2380</v>
      </c>
      <c r="E13252">
        <v>-6</v>
      </c>
    </row>
    <row r="13253" spans="1:5" x14ac:dyDescent="0.3">
      <c r="A13253">
        <v>50320006</v>
      </c>
      <c r="B13253" t="s">
        <v>753</v>
      </c>
      <c r="C13253" t="s">
        <v>8</v>
      </c>
      <c r="D13253" t="s">
        <v>2381</v>
      </c>
      <c r="E13253">
        <v>-1</v>
      </c>
    </row>
    <row r="13254" spans="1:5" x14ac:dyDescent="0.3">
      <c r="A13254">
        <v>50320006</v>
      </c>
      <c r="B13254" t="s">
        <v>753</v>
      </c>
      <c r="C13254" t="s">
        <v>8</v>
      </c>
      <c r="D13254" t="s">
        <v>2382</v>
      </c>
      <c r="E13254">
        <v>0</v>
      </c>
    </row>
    <row r="13255" spans="1:5" x14ac:dyDescent="0.3">
      <c r="A13255">
        <v>50320006</v>
      </c>
      <c r="B13255" t="s">
        <v>753</v>
      </c>
      <c r="C13255" t="s">
        <v>8</v>
      </c>
      <c r="D13255" t="s">
        <v>2383</v>
      </c>
      <c r="E13255">
        <v>0</v>
      </c>
    </row>
    <row r="13256" spans="1:5" x14ac:dyDescent="0.3">
      <c r="A13256">
        <v>50320006</v>
      </c>
      <c r="B13256" t="s">
        <v>753</v>
      </c>
      <c r="C13256" t="s">
        <v>8</v>
      </c>
      <c r="D13256" t="s">
        <v>2384</v>
      </c>
      <c r="E13256">
        <v>0</v>
      </c>
    </row>
    <row r="13257" spans="1:5" x14ac:dyDescent="0.3">
      <c r="A13257">
        <v>50320006</v>
      </c>
      <c r="B13257" t="s">
        <v>753</v>
      </c>
      <c r="C13257" t="s">
        <v>8</v>
      </c>
      <c r="D13257" t="s">
        <v>2385</v>
      </c>
      <c r="E13257">
        <v>-2</v>
      </c>
    </row>
    <row r="13258" spans="1:5" x14ac:dyDescent="0.3">
      <c r="A13258">
        <v>50320006</v>
      </c>
      <c r="B13258" t="s">
        <v>753</v>
      </c>
      <c r="C13258" t="s">
        <v>8</v>
      </c>
      <c r="D13258" t="s">
        <v>2386</v>
      </c>
      <c r="E13258">
        <v>0</v>
      </c>
    </row>
    <row r="13259" spans="1:5" x14ac:dyDescent="0.3">
      <c r="A13259">
        <v>50320006</v>
      </c>
      <c r="B13259" t="s">
        <v>753</v>
      </c>
      <c r="C13259" t="s">
        <v>8</v>
      </c>
      <c r="D13259" t="s">
        <v>2387</v>
      </c>
      <c r="E13259">
        <v>-1</v>
      </c>
    </row>
    <row r="13260" spans="1:5" x14ac:dyDescent="0.3">
      <c r="A13260">
        <v>50320006</v>
      </c>
      <c r="B13260" t="s">
        <v>753</v>
      </c>
      <c r="C13260" t="s">
        <v>8</v>
      </c>
      <c r="D13260" t="s">
        <v>2388</v>
      </c>
      <c r="E13260">
        <v>0</v>
      </c>
    </row>
    <row r="13261" spans="1:5" x14ac:dyDescent="0.3">
      <c r="A13261">
        <v>50320006</v>
      </c>
      <c r="B13261" t="s">
        <v>753</v>
      </c>
      <c r="C13261" t="s">
        <v>8</v>
      </c>
      <c r="D13261" t="s">
        <v>2389</v>
      </c>
      <c r="E13261">
        <v>0</v>
      </c>
    </row>
    <row r="13262" spans="1:5" x14ac:dyDescent="0.3">
      <c r="A13262">
        <v>50320006</v>
      </c>
      <c r="B13262" t="s">
        <v>753</v>
      </c>
      <c r="C13262" t="s">
        <v>8</v>
      </c>
      <c r="D13262" t="s">
        <v>2390</v>
      </c>
      <c r="E13262">
        <v>0</v>
      </c>
    </row>
    <row r="13263" spans="1:5" x14ac:dyDescent="0.3">
      <c r="A13263">
        <v>50320006</v>
      </c>
      <c r="B13263" t="s">
        <v>753</v>
      </c>
      <c r="C13263" t="s">
        <v>8</v>
      </c>
      <c r="D13263" t="s">
        <v>2391</v>
      </c>
      <c r="E13263">
        <v>0</v>
      </c>
    </row>
    <row r="13264" spans="1:5" x14ac:dyDescent="0.3">
      <c r="A13264">
        <v>50320006</v>
      </c>
      <c r="B13264" t="s">
        <v>753</v>
      </c>
      <c r="C13264" t="s">
        <v>8</v>
      </c>
      <c r="D13264" t="s">
        <v>2392</v>
      </c>
      <c r="E13264">
        <v>0</v>
      </c>
    </row>
    <row r="13265" spans="1:5" x14ac:dyDescent="0.3">
      <c r="A13265">
        <v>50320006</v>
      </c>
      <c r="B13265" t="s">
        <v>753</v>
      </c>
      <c r="C13265" t="s">
        <v>8</v>
      </c>
      <c r="D13265" t="s">
        <v>2393</v>
      </c>
      <c r="E13265">
        <v>0</v>
      </c>
    </row>
    <row r="13266" spans="1:5" x14ac:dyDescent="0.3">
      <c r="A13266">
        <v>50320006</v>
      </c>
      <c r="B13266" t="s">
        <v>753</v>
      </c>
      <c r="C13266" t="s">
        <v>8</v>
      </c>
      <c r="D13266" t="s">
        <v>2394</v>
      </c>
      <c r="E13266">
        <v>0</v>
      </c>
    </row>
    <row r="13267" spans="1:5" x14ac:dyDescent="0.3">
      <c r="A13267">
        <v>50320006</v>
      </c>
      <c r="B13267" t="s">
        <v>753</v>
      </c>
      <c r="C13267" t="s">
        <v>8</v>
      </c>
      <c r="D13267" t="s">
        <v>2395</v>
      </c>
      <c r="E13267">
        <v>0</v>
      </c>
    </row>
    <row r="13268" spans="1:5" x14ac:dyDescent="0.3">
      <c r="A13268">
        <v>50320006</v>
      </c>
      <c r="B13268" t="s">
        <v>753</v>
      </c>
      <c r="C13268" t="s">
        <v>8</v>
      </c>
      <c r="D13268" t="s">
        <v>2396</v>
      </c>
      <c r="E13268">
        <v>0</v>
      </c>
    </row>
    <row r="13269" spans="1:5" x14ac:dyDescent="0.3">
      <c r="A13269">
        <v>50320006</v>
      </c>
      <c r="B13269" t="s">
        <v>753</v>
      </c>
      <c r="C13269" t="s">
        <v>8</v>
      </c>
      <c r="D13269" t="s">
        <v>2397</v>
      </c>
      <c r="E13269">
        <v>0</v>
      </c>
    </row>
    <row r="13270" spans="1:5" x14ac:dyDescent="0.3">
      <c r="A13270">
        <v>50320006</v>
      </c>
      <c r="B13270" t="s">
        <v>753</v>
      </c>
      <c r="C13270" t="s">
        <v>8</v>
      </c>
      <c r="D13270" t="s">
        <v>2398</v>
      </c>
      <c r="E13270">
        <v>0</v>
      </c>
    </row>
    <row r="13271" spans="1:5" x14ac:dyDescent="0.3">
      <c r="A13271">
        <v>50320006</v>
      </c>
      <c r="B13271" t="s">
        <v>753</v>
      </c>
      <c r="C13271" t="s">
        <v>8</v>
      </c>
      <c r="D13271" t="s">
        <v>2399</v>
      </c>
      <c r="E13271">
        <v>0</v>
      </c>
    </row>
    <row r="13272" spans="1:5" x14ac:dyDescent="0.3">
      <c r="A13272">
        <v>50320006</v>
      </c>
      <c r="B13272" t="s">
        <v>753</v>
      </c>
      <c r="C13272" t="s">
        <v>8</v>
      </c>
      <c r="D13272" t="s">
        <v>2400</v>
      </c>
      <c r="E13272">
        <v>0</v>
      </c>
    </row>
    <row r="13273" spans="1:5" x14ac:dyDescent="0.3">
      <c r="A13273">
        <v>50320006</v>
      </c>
      <c r="B13273" t="s">
        <v>753</v>
      </c>
      <c r="C13273" t="s">
        <v>8</v>
      </c>
      <c r="D13273" t="s">
        <v>2401</v>
      </c>
      <c r="E13273">
        <v>0</v>
      </c>
    </row>
    <row r="13274" spans="1:5" x14ac:dyDescent="0.3">
      <c r="A13274">
        <v>50320006</v>
      </c>
      <c r="B13274" t="s">
        <v>753</v>
      </c>
      <c r="C13274" t="s">
        <v>8</v>
      </c>
      <c r="D13274" t="s">
        <v>2402</v>
      </c>
      <c r="E13274">
        <v>0</v>
      </c>
    </row>
    <row r="13275" spans="1:5" x14ac:dyDescent="0.3">
      <c r="A13275">
        <v>50320006</v>
      </c>
      <c r="B13275" t="s">
        <v>753</v>
      </c>
      <c r="C13275" t="s">
        <v>8</v>
      </c>
      <c r="D13275" t="s">
        <v>2403</v>
      </c>
      <c r="E13275">
        <v>0</v>
      </c>
    </row>
    <row r="13276" spans="1:5" x14ac:dyDescent="0.3">
      <c r="A13276">
        <v>50320006</v>
      </c>
      <c r="B13276" t="s">
        <v>753</v>
      </c>
      <c r="C13276" t="s">
        <v>8</v>
      </c>
      <c r="D13276" t="s">
        <v>2404</v>
      </c>
      <c r="E13276">
        <v>0</v>
      </c>
    </row>
    <row r="13277" spans="1:5" x14ac:dyDescent="0.3">
      <c r="A13277">
        <v>50320006</v>
      </c>
      <c r="B13277" t="s">
        <v>753</v>
      </c>
      <c r="C13277" t="s">
        <v>8</v>
      </c>
      <c r="D13277" t="s">
        <v>2405</v>
      </c>
      <c r="E13277">
        <v>0</v>
      </c>
    </row>
    <row r="13278" spans="1:5" x14ac:dyDescent="0.3">
      <c r="A13278">
        <v>50320006</v>
      </c>
      <c r="B13278" t="s">
        <v>753</v>
      </c>
      <c r="C13278" t="s">
        <v>8</v>
      </c>
      <c r="D13278" t="s">
        <v>2406</v>
      </c>
      <c r="E13278">
        <v>0</v>
      </c>
    </row>
    <row r="13279" spans="1:5" x14ac:dyDescent="0.3">
      <c r="A13279">
        <v>50320006</v>
      </c>
      <c r="B13279" t="s">
        <v>753</v>
      </c>
      <c r="C13279" t="s">
        <v>8</v>
      </c>
      <c r="D13279" t="s">
        <v>2407</v>
      </c>
      <c r="E13279">
        <v>0</v>
      </c>
    </row>
    <row r="13280" spans="1:5" x14ac:dyDescent="0.3">
      <c r="A13280">
        <v>50320006</v>
      </c>
      <c r="B13280" t="s">
        <v>753</v>
      </c>
      <c r="C13280" t="s">
        <v>8</v>
      </c>
      <c r="D13280" t="s">
        <v>2408</v>
      </c>
      <c r="E13280">
        <v>-1</v>
      </c>
    </row>
    <row r="13281" spans="1:5" x14ac:dyDescent="0.3">
      <c r="A13281">
        <v>50320006</v>
      </c>
      <c r="B13281" t="s">
        <v>753</v>
      </c>
      <c r="C13281" t="s">
        <v>8</v>
      </c>
      <c r="D13281" t="s">
        <v>2409</v>
      </c>
      <c r="E13281">
        <v>-1</v>
      </c>
    </row>
    <row r="13282" spans="1:5" x14ac:dyDescent="0.3">
      <c r="A13282">
        <v>50320006</v>
      </c>
      <c r="B13282" t="s">
        <v>753</v>
      </c>
      <c r="C13282" t="s">
        <v>8</v>
      </c>
      <c r="D13282" t="s">
        <v>2410</v>
      </c>
      <c r="E13282">
        <v>-6</v>
      </c>
    </row>
    <row r="13283" spans="1:5" x14ac:dyDescent="0.3">
      <c r="A13283">
        <v>50320006</v>
      </c>
      <c r="B13283" t="s">
        <v>753</v>
      </c>
      <c r="C13283" t="s">
        <v>8</v>
      </c>
      <c r="D13283" t="s">
        <v>2411</v>
      </c>
      <c r="E13283">
        <v>0</v>
      </c>
    </row>
    <row r="13284" spans="1:5" x14ac:dyDescent="0.3">
      <c r="A13284">
        <v>50320006</v>
      </c>
      <c r="B13284" t="s">
        <v>753</v>
      </c>
      <c r="C13284" t="s">
        <v>8</v>
      </c>
      <c r="D13284" t="s">
        <v>2412</v>
      </c>
      <c r="E13284">
        <v>0</v>
      </c>
    </row>
    <row r="13285" spans="1:5" x14ac:dyDescent="0.3">
      <c r="A13285">
        <v>50320006</v>
      </c>
      <c r="B13285" t="s">
        <v>753</v>
      </c>
      <c r="C13285" t="s">
        <v>8</v>
      </c>
      <c r="D13285" t="s">
        <v>2413</v>
      </c>
      <c r="E13285">
        <v>-2</v>
      </c>
    </row>
    <row r="13286" spans="1:5" x14ac:dyDescent="0.3">
      <c r="A13286">
        <v>10030078</v>
      </c>
      <c r="B13286" t="s">
        <v>755</v>
      </c>
      <c r="C13286" t="s">
        <v>8</v>
      </c>
      <c r="D13286" t="s">
        <v>2378</v>
      </c>
      <c r="E13286">
        <v>-104</v>
      </c>
    </row>
    <row r="13287" spans="1:5" x14ac:dyDescent="0.3">
      <c r="A13287">
        <v>10030078</v>
      </c>
      <c r="B13287" t="s">
        <v>755</v>
      </c>
      <c r="C13287" t="s">
        <v>8</v>
      </c>
      <c r="D13287" t="s">
        <v>2379</v>
      </c>
      <c r="E13287">
        <v>0</v>
      </c>
    </row>
    <row r="13288" spans="1:5" x14ac:dyDescent="0.3">
      <c r="A13288">
        <v>10030078</v>
      </c>
      <c r="B13288" t="s">
        <v>755</v>
      </c>
      <c r="C13288" t="s">
        <v>8</v>
      </c>
      <c r="D13288" t="s">
        <v>2380</v>
      </c>
      <c r="E13288">
        <v>0</v>
      </c>
    </row>
    <row r="13289" spans="1:5" x14ac:dyDescent="0.3">
      <c r="A13289">
        <v>10030078</v>
      </c>
      <c r="B13289" t="s">
        <v>755</v>
      </c>
      <c r="C13289" t="s">
        <v>8</v>
      </c>
      <c r="D13289" t="s">
        <v>2381</v>
      </c>
      <c r="E13289">
        <v>0</v>
      </c>
    </row>
    <row r="13290" spans="1:5" x14ac:dyDescent="0.3">
      <c r="A13290">
        <v>10030078</v>
      </c>
      <c r="B13290" t="s">
        <v>755</v>
      </c>
      <c r="C13290" t="s">
        <v>8</v>
      </c>
      <c r="D13290" t="s">
        <v>2382</v>
      </c>
      <c r="E13290">
        <v>0</v>
      </c>
    </row>
    <row r="13291" spans="1:5" x14ac:dyDescent="0.3">
      <c r="A13291">
        <v>10030078</v>
      </c>
      <c r="B13291" t="s">
        <v>755</v>
      </c>
      <c r="C13291" t="s">
        <v>8</v>
      </c>
      <c r="D13291" t="s">
        <v>2383</v>
      </c>
      <c r="E13291">
        <v>0</v>
      </c>
    </row>
    <row r="13292" spans="1:5" x14ac:dyDescent="0.3">
      <c r="A13292">
        <v>10030078</v>
      </c>
      <c r="B13292" t="s">
        <v>755</v>
      </c>
      <c r="C13292" t="s">
        <v>8</v>
      </c>
      <c r="D13292" t="s">
        <v>2384</v>
      </c>
      <c r="E13292">
        <v>0</v>
      </c>
    </row>
    <row r="13293" spans="1:5" x14ac:dyDescent="0.3">
      <c r="A13293">
        <v>10030078</v>
      </c>
      <c r="B13293" t="s">
        <v>755</v>
      </c>
      <c r="C13293" t="s">
        <v>8</v>
      </c>
      <c r="D13293" t="s">
        <v>2385</v>
      </c>
      <c r="E13293">
        <v>0</v>
      </c>
    </row>
    <row r="13294" spans="1:5" x14ac:dyDescent="0.3">
      <c r="A13294">
        <v>10030078</v>
      </c>
      <c r="B13294" t="s">
        <v>755</v>
      </c>
      <c r="C13294" t="s">
        <v>8</v>
      </c>
      <c r="D13294" t="s">
        <v>2386</v>
      </c>
      <c r="E13294">
        <v>0</v>
      </c>
    </row>
    <row r="13295" spans="1:5" x14ac:dyDescent="0.3">
      <c r="A13295">
        <v>10030078</v>
      </c>
      <c r="B13295" t="s">
        <v>755</v>
      </c>
      <c r="C13295" t="s">
        <v>8</v>
      </c>
      <c r="D13295" t="s">
        <v>2387</v>
      </c>
      <c r="E13295">
        <v>0</v>
      </c>
    </row>
    <row r="13296" spans="1:5" x14ac:dyDescent="0.3">
      <c r="A13296">
        <v>10030078</v>
      </c>
      <c r="B13296" t="s">
        <v>755</v>
      </c>
      <c r="C13296" t="s">
        <v>8</v>
      </c>
      <c r="D13296" t="s">
        <v>2388</v>
      </c>
      <c r="E13296">
        <v>0</v>
      </c>
    </row>
    <row r="13297" spans="1:5" x14ac:dyDescent="0.3">
      <c r="A13297">
        <v>10030078</v>
      </c>
      <c r="B13297" t="s">
        <v>755</v>
      </c>
      <c r="C13297" t="s">
        <v>8</v>
      </c>
      <c r="D13297" t="s">
        <v>2389</v>
      </c>
      <c r="E13297">
        <v>0</v>
      </c>
    </row>
    <row r="13298" spans="1:5" x14ac:dyDescent="0.3">
      <c r="A13298">
        <v>10030078</v>
      </c>
      <c r="B13298" t="s">
        <v>755</v>
      </c>
      <c r="C13298" t="s">
        <v>8</v>
      </c>
      <c r="D13298" t="s">
        <v>2390</v>
      </c>
      <c r="E13298">
        <v>0</v>
      </c>
    </row>
    <row r="13299" spans="1:5" x14ac:dyDescent="0.3">
      <c r="A13299">
        <v>10030078</v>
      </c>
      <c r="B13299" t="s">
        <v>755</v>
      </c>
      <c r="C13299" t="s">
        <v>8</v>
      </c>
      <c r="D13299" t="s">
        <v>2391</v>
      </c>
      <c r="E13299">
        <v>-26</v>
      </c>
    </row>
    <row r="13300" spans="1:5" x14ac:dyDescent="0.3">
      <c r="A13300">
        <v>10030078</v>
      </c>
      <c r="B13300" t="s">
        <v>755</v>
      </c>
      <c r="C13300" t="s">
        <v>8</v>
      </c>
      <c r="D13300" t="s">
        <v>2392</v>
      </c>
      <c r="E13300">
        <v>0</v>
      </c>
    </row>
    <row r="13301" spans="1:5" x14ac:dyDescent="0.3">
      <c r="A13301">
        <v>10030078</v>
      </c>
      <c r="B13301" t="s">
        <v>755</v>
      </c>
      <c r="C13301" t="s">
        <v>8</v>
      </c>
      <c r="D13301" t="s">
        <v>2393</v>
      </c>
      <c r="E13301">
        <v>0</v>
      </c>
    </row>
    <row r="13302" spans="1:5" x14ac:dyDescent="0.3">
      <c r="A13302">
        <v>10030078</v>
      </c>
      <c r="B13302" t="s">
        <v>755</v>
      </c>
      <c r="C13302" t="s">
        <v>8</v>
      </c>
      <c r="D13302" t="s">
        <v>2394</v>
      </c>
      <c r="E13302">
        <v>0</v>
      </c>
    </row>
    <row r="13303" spans="1:5" x14ac:dyDescent="0.3">
      <c r="A13303">
        <v>10030078</v>
      </c>
      <c r="B13303" t="s">
        <v>755</v>
      </c>
      <c r="C13303" t="s">
        <v>8</v>
      </c>
      <c r="D13303" t="s">
        <v>2395</v>
      </c>
      <c r="E13303">
        <v>0</v>
      </c>
    </row>
    <row r="13304" spans="1:5" x14ac:dyDescent="0.3">
      <c r="A13304">
        <v>10030078</v>
      </c>
      <c r="B13304" t="s">
        <v>755</v>
      </c>
      <c r="C13304" t="s">
        <v>8</v>
      </c>
      <c r="D13304" t="s">
        <v>2396</v>
      </c>
      <c r="E13304">
        <v>0</v>
      </c>
    </row>
    <row r="13305" spans="1:5" x14ac:dyDescent="0.3">
      <c r="A13305">
        <v>10030078</v>
      </c>
      <c r="B13305" t="s">
        <v>755</v>
      </c>
      <c r="C13305" t="s">
        <v>8</v>
      </c>
      <c r="D13305" t="s">
        <v>2397</v>
      </c>
      <c r="E13305">
        <v>0</v>
      </c>
    </row>
    <row r="13306" spans="1:5" x14ac:dyDescent="0.3">
      <c r="A13306">
        <v>10030078</v>
      </c>
      <c r="B13306" t="s">
        <v>755</v>
      </c>
      <c r="C13306" t="s">
        <v>8</v>
      </c>
      <c r="D13306" t="s">
        <v>2398</v>
      </c>
      <c r="E13306">
        <v>0</v>
      </c>
    </row>
    <row r="13307" spans="1:5" x14ac:dyDescent="0.3">
      <c r="A13307">
        <v>10030078</v>
      </c>
      <c r="B13307" t="s">
        <v>755</v>
      </c>
      <c r="C13307" t="s">
        <v>8</v>
      </c>
      <c r="D13307" t="s">
        <v>2399</v>
      </c>
      <c r="E13307">
        <v>0</v>
      </c>
    </row>
    <row r="13308" spans="1:5" x14ac:dyDescent="0.3">
      <c r="A13308">
        <v>10030078</v>
      </c>
      <c r="B13308" t="s">
        <v>755</v>
      </c>
      <c r="C13308" t="s">
        <v>8</v>
      </c>
      <c r="D13308" t="s">
        <v>2400</v>
      </c>
      <c r="E13308">
        <v>0</v>
      </c>
    </row>
    <row r="13309" spans="1:5" x14ac:dyDescent="0.3">
      <c r="A13309">
        <v>10030078</v>
      </c>
      <c r="B13309" t="s">
        <v>755</v>
      </c>
      <c r="C13309" t="s">
        <v>8</v>
      </c>
      <c r="D13309" t="s">
        <v>2401</v>
      </c>
      <c r="E13309">
        <v>0</v>
      </c>
    </row>
    <row r="13310" spans="1:5" x14ac:dyDescent="0.3">
      <c r="A13310">
        <v>10030078</v>
      </c>
      <c r="B13310" t="s">
        <v>755</v>
      </c>
      <c r="C13310" t="s">
        <v>8</v>
      </c>
      <c r="D13310" t="s">
        <v>2402</v>
      </c>
      <c r="E13310">
        <v>0</v>
      </c>
    </row>
    <row r="13311" spans="1:5" x14ac:dyDescent="0.3">
      <c r="A13311">
        <v>10030078</v>
      </c>
      <c r="B13311" t="s">
        <v>755</v>
      </c>
      <c r="C13311" t="s">
        <v>8</v>
      </c>
      <c r="D13311" t="s">
        <v>2403</v>
      </c>
      <c r="E13311">
        <v>-50</v>
      </c>
    </row>
    <row r="13312" spans="1:5" x14ac:dyDescent="0.3">
      <c r="A13312">
        <v>10030078</v>
      </c>
      <c r="B13312" t="s">
        <v>755</v>
      </c>
      <c r="C13312" t="s">
        <v>8</v>
      </c>
      <c r="D13312" t="s">
        <v>2404</v>
      </c>
      <c r="E13312">
        <v>0</v>
      </c>
    </row>
    <row r="13313" spans="1:5" x14ac:dyDescent="0.3">
      <c r="A13313">
        <v>10030078</v>
      </c>
      <c r="B13313" t="s">
        <v>755</v>
      </c>
      <c r="C13313" t="s">
        <v>8</v>
      </c>
      <c r="D13313" t="s">
        <v>2405</v>
      </c>
      <c r="E13313">
        <v>0</v>
      </c>
    </row>
    <row r="13314" spans="1:5" x14ac:dyDescent="0.3">
      <c r="A13314">
        <v>10030078</v>
      </c>
      <c r="B13314" t="s">
        <v>755</v>
      </c>
      <c r="C13314" t="s">
        <v>8</v>
      </c>
      <c r="D13314" t="s">
        <v>2406</v>
      </c>
      <c r="E13314">
        <v>0</v>
      </c>
    </row>
    <row r="13315" spans="1:5" x14ac:dyDescent="0.3">
      <c r="A13315">
        <v>10030078</v>
      </c>
      <c r="B13315" t="s">
        <v>755</v>
      </c>
      <c r="C13315" t="s">
        <v>8</v>
      </c>
      <c r="D13315" t="s">
        <v>2407</v>
      </c>
      <c r="E13315">
        <v>0</v>
      </c>
    </row>
    <row r="13316" spans="1:5" x14ac:dyDescent="0.3">
      <c r="A13316">
        <v>10030078</v>
      </c>
      <c r="B13316" t="s">
        <v>755</v>
      </c>
      <c r="C13316" t="s">
        <v>8</v>
      </c>
      <c r="D13316" t="s">
        <v>2408</v>
      </c>
      <c r="E13316">
        <v>0</v>
      </c>
    </row>
    <row r="13317" spans="1:5" x14ac:dyDescent="0.3">
      <c r="A13317">
        <v>10030078</v>
      </c>
      <c r="B13317" t="s">
        <v>755</v>
      </c>
      <c r="C13317" t="s">
        <v>8</v>
      </c>
      <c r="D13317" t="s">
        <v>2409</v>
      </c>
      <c r="E13317">
        <v>0</v>
      </c>
    </row>
    <row r="13318" spans="1:5" x14ac:dyDescent="0.3">
      <c r="A13318">
        <v>10030078</v>
      </c>
      <c r="B13318" t="s">
        <v>755</v>
      </c>
      <c r="C13318" t="s">
        <v>8</v>
      </c>
      <c r="D13318" t="s">
        <v>2410</v>
      </c>
      <c r="E13318">
        <v>0</v>
      </c>
    </row>
    <row r="13319" spans="1:5" x14ac:dyDescent="0.3">
      <c r="A13319">
        <v>10030078</v>
      </c>
      <c r="B13319" t="s">
        <v>755</v>
      </c>
      <c r="C13319" t="s">
        <v>8</v>
      </c>
      <c r="D13319" t="s">
        <v>2411</v>
      </c>
      <c r="E13319">
        <v>0</v>
      </c>
    </row>
    <row r="13320" spans="1:5" x14ac:dyDescent="0.3">
      <c r="A13320">
        <v>10030078</v>
      </c>
      <c r="B13320" t="s">
        <v>755</v>
      </c>
      <c r="C13320" t="s">
        <v>8</v>
      </c>
      <c r="D13320" t="s">
        <v>2412</v>
      </c>
      <c r="E13320">
        <v>0</v>
      </c>
    </row>
    <row r="13321" spans="1:5" x14ac:dyDescent="0.3">
      <c r="A13321">
        <v>10030078</v>
      </c>
      <c r="B13321" t="s">
        <v>755</v>
      </c>
      <c r="C13321" t="s">
        <v>8</v>
      </c>
      <c r="D13321" t="s">
        <v>2413</v>
      </c>
      <c r="E13321">
        <v>0</v>
      </c>
    </row>
    <row r="13322" spans="1:5" x14ac:dyDescent="0.3">
      <c r="A13322">
        <v>90270034</v>
      </c>
      <c r="B13322" t="s">
        <v>757</v>
      </c>
      <c r="C13322" t="s">
        <v>8</v>
      </c>
      <c r="D13322" t="s">
        <v>2378</v>
      </c>
      <c r="E13322">
        <v>0</v>
      </c>
    </row>
    <row r="13323" spans="1:5" x14ac:dyDescent="0.3">
      <c r="A13323">
        <v>90270034</v>
      </c>
      <c r="B13323" t="s">
        <v>757</v>
      </c>
      <c r="C13323" t="s">
        <v>8</v>
      </c>
      <c r="D13323" t="s">
        <v>2379</v>
      </c>
      <c r="E13323">
        <v>0</v>
      </c>
    </row>
    <row r="13324" spans="1:5" x14ac:dyDescent="0.3">
      <c r="A13324">
        <v>90270034</v>
      </c>
      <c r="B13324" t="s">
        <v>757</v>
      </c>
      <c r="C13324" t="s">
        <v>8</v>
      </c>
      <c r="D13324" t="s">
        <v>2380</v>
      </c>
      <c r="E13324">
        <v>0</v>
      </c>
    </row>
    <row r="13325" spans="1:5" x14ac:dyDescent="0.3">
      <c r="A13325">
        <v>90270034</v>
      </c>
      <c r="B13325" t="s">
        <v>757</v>
      </c>
      <c r="C13325" t="s">
        <v>8</v>
      </c>
      <c r="D13325" t="s">
        <v>2381</v>
      </c>
      <c r="E13325">
        <v>0</v>
      </c>
    </row>
    <row r="13326" spans="1:5" x14ac:dyDescent="0.3">
      <c r="A13326">
        <v>90270034</v>
      </c>
      <c r="B13326" t="s">
        <v>757</v>
      </c>
      <c r="C13326" t="s">
        <v>8</v>
      </c>
      <c r="D13326" t="s">
        <v>2382</v>
      </c>
      <c r="E13326">
        <v>0</v>
      </c>
    </row>
    <row r="13327" spans="1:5" x14ac:dyDescent="0.3">
      <c r="A13327">
        <v>90270034</v>
      </c>
      <c r="B13327" t="s">
        <v>757</v>
      </c>
      <c r="C13327" t="s">
        <v>8</v>
      </c>
      <c r="D13327" t="s">
        <v>2383</v>
      </c>
      <c r="E13327">
        <v>0</v>
      </c>
    </row>
    <row r="13328" spans="1:5" x14ac:dyDescent="0.3">
      <c r="A13328">
        <v>90270034</v>
      </c>
      <c r="B13328" t="s">
        <v>757</v>
      </c>
      <c r="C13328" t="s">
        <v>8</v>
      </c>
      <c r="D13328" t="s">
        <v>2384</v>
      </c>
      <c r="E13328">
        <v>0</v>
      </c>
    </row>
    <row r="13329" spans="1:5" x14ac:dyDescent="0.3">
      <c r="A13329">
        <v>90270034</v>
      </c>
      <c r="B13329" t="s">
        <v>757</v>
      </c>
      <c r="C13329" t="s">
        <v>8</v>
      </c>
      <c r="D13329" t="s">
        <v>2385</v>
      </c>
      <c r="E13329">
        <v>0</v>
      </c>
    </row>
    <row r="13330" spans="1:5" x14ac:dyDescent="0.3">
      <c r="A13330">
        <v>90270034</v>
      </c>
      <c r="B13330" t="s">
        <v>757</v>
      </c>
      <c r="C13330" t="s">
        <v>8</v>
      </c>
      <c r="D13330" t="s">
        <v>2386</v>
      </c>
      <c r="E13330">
        <v>0</v>
      </c>
    </row>
    <row r="13331" spans="1:5" x14ac:dyDescent="0.3">
      <c r="A13331">
        <v>90270034</v>
      </c>
      <c r="B13331" t="s">
        <v>757</v>
      </c>
      <c r="C13331" t="s">
        <v>8</v>
      </c>
      <c r="D13331" t="s">
        <v>2387</v>
      </c>
      <c r="E13331">
        <v>0</v>
      </c>
    </row>
    <row r="13332" spans="1:5" x14ac:dyDescent="0.3">
      <c r="A13332">
        <v>90270034</v>
      </c>
      <c r="B13332" t="s">
        <v>757</v>
      </c>
      <c r="C13332" t="s">
        <v>8</v>
      </c>
      <c r="D13332" t="s">
        <v>2388</v>
      </c>
      <c r="E13332">
        <v>0</v>
      </c>
    </row>
    <row r="13333" spans="1:5" x14ac:dyDescent="0.3">
      <c r="A13333">
        <v>90270034</v>
      </c>
      <c r="B13333" t="s">
        <v>757</v>
      </c>
      <c r="C13333" t="s">
        <v>8</v>
      </c>
      <c r="D13333" t="s">
        <v>2389</v>
      </c>
      <c r="E13333">
        <v>0</v>
      </c>
    </row>
    <row r="13334" spans="1:5" x14ac:dyDescent="0.3">
      <c r="A13334">
        <v>90270034</v>
      </c>
      <c r="B13334" t="s">
        <v>757</v>
      </c>
      <c r="C13334" t="s">
        <v>8</v>
      </c>
      <c r="D13334" t="s">
        <v>2390</v>
      </c>
      <c r="E13334">
        <v>0</v>
      </c>
    </row>
    <row r="13335" spans="1:5" x14ac:dyDescent="0.3">
      <c r="A13335">
        <v>90270034</v>
      </c>
      <c r="B13335" t="s">
        <v>757</v>
      </c>
      <c r="C13335" t="s">
        <v>8</v>
      </c>
      <c r="D13335" t="s">
        <v>2391</v>
      </c>
      <c r="E13335">
        <v>0</v>
      </c>
    </row>
    <row r="13336" spans="1:5" x14ac:dyDescent="0.3">
      <c r="A13336">
        <v>90270034</v>
      </c>
      <c r="B13336" t="s">
        <v>757</v>
      </c>
      <c r="C13336" t="s">
        <v>8</v>
      </c>
      <c r="D13336" t="s">
        <v>2392</v>
      </c>
      <c r="E13336">
        <v>0</v>
      </c>
    </row>
    <row r="13337" spans="1:5" x14ac:dyDescent="0.3">
      <c r="A13337">
        <v>90270034</v>
      </c>
      <c r="B13337" t="s">
        <v>757</v>
      </c>
      <c r="C13337" t="s">
        <v>8</v>
      </c>
      <c r="D13337" t="s">
        <v>2393</v>
      </c>
      <c r="E13337">
        <v>0</v>
      </c>
    </row>
    <row r="13338" spans="1:5" x14ac:dyDescent="0.3">
      <c r="A13338">
        <v>90270034</v>
      </c>
      <c r="B13338" t="s">
        <v>757</v>
      </c>
      <c r="C13338" t="s">
        <v>8</v>
      </c>
      <c r="D13338" t="s">
        <v>2394</v>
      </c>
      <c r="E13338">
        <v>0</v>
      </c>
    </row>
    <row r="13339" spans="1:5" x14ac:dyDescent="0.3">
      <c r="A13339">
        <v>90270034</v>
      </c>
      <c r="B13339" t="s">
        <v>757</v>
      </c>
      <c r="C13339" t="s">
        <v>8</v>
      </c>
      <c r="D13339" t="s">
        <v>2395</v>
      </c>
      <c r="E13339">
        <v>0</v>
      </c>
    </row>
    <row r="13340" spans="1:5" x14ac:dyDescent="0.3">
      <c r="A13340">
        <v>90270034</v>
      </c>
      <c r="B13340" t="s">
        <v>757</v>
      </c>
      <c r="C13340" t="s">
        <v>8</v>
      </c>
      <c r="D13340" t="s">
        <v>2396</v>
      </c>
      <c r="E13340">
        <v>0</v>
      </c>
    </row>
    <row r="13341" spans="1:5" x14ac:dyDescent="0.3">
      <c r="A13341">
        <v>90270034</v>
      </c>
      <c r="B13341" t="s">
        <v>757</v>
      </c>
      <c r="C13341" t="s">
        <v>8</v>
      </c>
      <c r="D13341" t="s">
        <v>2397</v>
      </c>
      <c r="E13341">
        <v>0</v>
      </c>
    </row>
    <row r="13342" spans="1:5" x14ac:dyDescent="0.3">
      <c r="A13342">
        <v>90270034</v>
      </c>
      <c r="B13342" t="s">
        <v>757</v>
      </c>
      <c r="C13342" t="s">
        <v>8</v>
      </c>
      <c r="D13342" t="s">
        <v>2398</v>
      </c>
      <c r="E13342">
        <v>0</v>
      </c>
    </row>
    <row r="13343" spans="1:5" x14ac:dyDescent="0.3">
      <c r="A13343">
        <v>90270034</v>
      </c>
      <c r="B13343" t="s">
        <v>757</v>
      </c>
      <c r="C13343" t="s">
        <v>8</v>
      </c>
      <c r="D13343" t="s">
        <v>2399</v>
      </c>
      <c r="E13343">
        <v>0</v>
      </c>
    </row>
    <row r="13344" spans="1:5" x14ac:dyDescent="0.3">
      <c r="A13344">
        <v>90270034</v>
      </c>
      <c r="B13344" t="s">
        <v>757</v>
      </c>
      <c r="C13344" t="s">
        <v>8</v>
      </c>
      <c r="D13344" t="s">
        <v>2400</v>
      </c>
      <c r="E13344">
        <v>0</v>
      </c>
    </row>
    <row r="13345" spans="1:5" x14ac:dyDescent="0.3">
      <c r="A13345">
        <v>90270034</v>
      </c>
      <c r="B13345" t="s">
        <v>757</v>
      </c>
      <c r="C13345" t="s">
        <v>8</v>
      </c>
      <c r="D13345" t="s">
        <v>2401</v>
      </c>
      <c r="E13345">
        <v>0</v>
      </c>
    </row>
    <row r="13346" spans="1:5" x14ac:dyDescent="0.3">
      <c r="A13346">
        <v>90270034</v>
      </c>
      <c r="B13346" t="s">
        <v>757</v>
      </c>
      <c r="C13346" t="s">
        <v>8</v>
      </c>
      <c r="D13346" t="s">
        <v>2402</v>
      </c>
      <c r="E13346">
        <v>0</v>
      </c>
    </row>
    <row r="13347" spans="1:5" x14ac:dyDescent="0.3">
      <c r="A13347">
        <v>90270034</v>
      </c>
      <c r="B13347" t="s">
        <v>757</v>
      </c>
      <c r="C13347" t="s">
        <v>8</v>
      </c>
      <c r="D13347" t="s">
        <v>2403</v>
      </c>
      <c r="E13347">
        <v>-2</v>
      </c>
    </row>
    <row r="13348" spans="1:5" x14ac:dyDescent="0.3">
      <c r="A13348">
        <v>90270034</v>
      </c>
      <c r="B13348" t="s">
        <v>757</v>
      </c>
      <c r="C13348" t="s">
        <v>8</v>
      </c>
      <c r="D13348" t="s">
        <v>2404</v>
      </c>
      <c r="E13348">
        <v>0</v>
      </c>
    </row>
    <row r="13349" spans="1:5" x14ac:dyDescent="0.3">
      <c r="A13349">
        <v>90270034</v>
      </c>
      <c r="B13349" t="s">
        <v>757</v>
      </c>
      <c r="C13349" t="s">
        <v>8</v>
      </c>
      <c r="D13349" t="s">
        <v>2405</v>
      </c>
      <c r="E13349">
        <v>0</v>
      </c>
    </row>
    <row r="13350" spans="1:5" x14ac:dyDescent="0.3">
      <c r="A13350">
        <v>90270034</v>
      </c>
      <c r="B13350" t="s">
        <v>757</v>
      </c>
      <c r="C13350" t="s">
        <v>8</v>
      </c>
      <c r="D13350" t="s">
        <v>2406</v>
      </c>
      <c r="E13350">
        <v>0</v>
      </c>
    </row>
    <row r="13351" spans="1:5" x14ac:dyDescent="0.3">
      <c r="A13351">
        <v>90270034</v>
      </c>
      <c r="B13351" t="s">
        <v>757</v>
      </c>
      <c r="C13351" t="s">
        <v>8</v>
      </c>
      <c r="D13351" t="s">
        <v>2407</v>
      </c>
      <c r="E13351">
        <v>0</v>
      </c>
    </row>
    <row r="13352" spans="1:5" x14ac:dyDescent="0.3">
      <c r="A13352">
        <v>90270034</v>
      </c>
      <c r="B13352" t="s">
        <v>757</v>
      </c>
      <c r="C13352" t="s">
        <v>8</v>
      </c>
      <c r="D13352" t="s">
        <v>2408</v>
      </c>
      <c r="E13352">
        <v>0</v>
      </c>
    </row>
    <row r="13353" spans="1:5" x14ac:dyDescent="0.3">
      <c r="A13353">
        <v>90270034</v>
      </c>
      <c r="B13353" t="s">
        <v>757</v>
      </c>
      <c r="C13353" t="s">
        <v>8</v>
      </c>
      <c r="D13353" t="s">
        <v>2409</v>
      </c>
      <c r="E13353">
        <v>0</v>
      </c>
    </row>
    <row r="13354" spans="1:5" x14ac:dyDescent="0.3">
      <c r="A13354">
        <v>90270034</v>
      </c>
      <c r="B13354" t="s">
        <v>757</v>
      </c>
      <c r="C13354" t="s">
        <v>8</v>
      </c>
      <c r="D13354" t="s">
        <v>2410</v>
      </c>
      <c r="E13354">
        <v>0</v>
      </c>
    </row>
    <row r="13355" spans="1:5" x14ac:dyDescent="0.3">
      <c r="A13355">
        <v>90270034</v>
      </c>
      <c r="B13355" t="s">
        <v>757</v>
      </c>
      <c r="C13355" t="s">
        <v>8</v>
      </c>
      <c r="D13355" t="s">
        <v>2411</v>
      </c>
      <c r="E13355">
        <v>0</v>
      </c>
    </row>
    <row r="13356" spans="1:5" x14ac:dyDescent="0.3">
      <c r="A13356">
        <v>90270034</v>
      </c>
      <c r="B13356" t="s">
        <v>757</v>
      </c>
      <c r="C13356" t="s">
        <v>8</v>
      </c>
      <c r="D13356" t="s">
        <v>2412</v>
      </c>
      <c r="E13356">
        <v>0</v>
      </c>
    </row>
    <row r="13357" spans="1:5" x14ac:dyDescent="0.3">
      <c r="A13357">
        <v>90270034</v>
      </c>
      <c r="B13357" t="s">
        <v>757</v>
      </c>
      <c r="C13357" t="s">
        <v>8</v>
      </c>
      <c r="D13357" t="s">
        <v>2413</v>
      </c>
      <c r="E13357">
        <v>0</v>
      </c>
    </row>
    <row r="13358" spans="1:5" x14ac:dyDescent="0.3">
      <c r="A13358">
        <v>74120009</v>
      </c>
      <c r="B13358" t="s">
        <v>759</v>
      </c>
      <c r="C13358" t="s">
        <v>130</v>
      </c>
      <c r="D13358" t="s">
        <v>2378</v>
      </c>
      <c r="E13358">
        <v>-2</v>
      </c>
    </row>
    <row r="13359" spans="1:5" x14ac:dyDescent="0.3">
      <c r="A13359">
        <v>74120009</v>
      </c>
      <c r="B13359" t="s">
        <v>759</v>
      </c>
      <c r="C13359" t="s">
        <v>130</v>
      </c>
      <c r="D13359" t="s">
        <v>2379</v>
      </c>
      <c r="E13359">
        <v>0</v>
      </c>
    </row>
    <row r="13360" spans="1:5" x14ac:dyDescent="0.3">
      <c r="A13360">
        <v>74120009</v>
      </c>
      <c r="B13360" t="s">
        <v>759</v>
      </c>
      <c r="C13360" t="s">
        <v>130</v>
      </c>
      <c r="D13360" t="s">
        <v>2380</v>
      </c>
      <c r="E13360">
        <v>0</v>
      </c>
    </row>
    <row r="13361" spans="1:5" x14ac:dyDescent="0.3">
      <c r="A13361">
        <v>74120009</v>
      </c>
      <c r="B13361" t="s">
        <v>759</v>
      </c>
      <c r="C13361" t="s">
        <v>130</v>
      </c>
      <c r="D13361" t="s">
        <v>2381</v>
      </c>
      <c r="E13361">
        <v>-20</v>
      </c>
    </row>
    <row r="13362" spans="1:5" x14ac:dyDescent="0.3">
      <c r="A13362">
        <v>74120009</v>
      </c>
      <c r="B13362" t="s">
        <v>759</v>
      </c>
      <c r="C13362" t="s">
        <v>130</v>
      </c>
      <c r="D13362" t="s">
        <v>2382</v>
      </c>
      <c r="E13362">
        <v>0</v>
      </c>
    </row>
    <row r="13363" spans="1:5" x14ac:dyDescent="0.3">
      <c r="A13363">
        <v>74120009</v>
      </c>
      <c r="B13363" t="s">
        <v>759</v>
      </c>
      <c r="C13363" t="s">
        <v>130</v>
      </c>
      <c r="D13363" t="s">
        <v>2383</v>
      </c>
      <c r="E13363">
        <v>0</v>
      </c>
    </row>
    <row r="13364" spans="1:5" x14ac:dyDescent="0.3">
      <c r="A13364">
        <v>74120009</v>
      </c>
      <c r="B13364" t="s">
        <v>759</v>
      </c>
      <c r="C13364" t="s">
        <v>130</v>
      </c>
      <c r="D13364" t="s">
        <v>2384</v>
      </c>
      <c r="E13364">
        <v>0</v>
      </c>
    </row>
    <row r="13365" spans="1:5" x14ac:dyDescent="0.3">
      <c r="A13365">
        <v>74120009</v>
      </c>
      <c r="B13365" t="s">
        <v>759</v>
      </c>
      <c r="C13365" t="s">
        <v>130</v>
      </c>
      <c r="D13365" t="s">
        <v>2385</v>
      </c>
      <c r="E13365">
        <v>0</v>
      </c>
    </row>
    <row r="13366" spans="1:5" x14ac:dyDescent="0.3">
      <c r="A13366">
        <v>74120009</v>
      </c>
      <c r="B13366" t="s">
        <v>759</v>
      </c>
      <c r="C13366" t="s">
        <v>130</v>
      </c>
      <c r="D13366" t="s">
        <v>2386</v>
      </c>
      <c r="E13366">
        <v>0</v>
      </c>
    </row>
    <row r="13367" spans="1:5" x14ac:dyDescent="0.3">
      <c r="A13367">
        <v>74120009</v>
      </c>
      <c r="B13367" t="s">
        <v>759</v>
      </c>
      <c r="C13367" t="s">
        <v>130</v>
      </c>
      <c r="D13367" t="s">
        <v>2387</v>
      </c>
      <c r="E13367">
        <v>0</v>
      </c>
    </row>
    <row r="13368" spans="1:5" x14ac:dyDescent="0.3">
      <c r="A13368">
        <v>74120009</v>
      </c>
      <c r="B13368" t="s">
        <v>759</v>
      </c>
      <c r="C13368" t="s">
        <v>130</v>
      </c>
      <c r="D13368" t="s">
        <v>2388</v>
      </c>
      <c r="E13368">
        <v>0</v>
      </c>
    </row>
    <row r="13369" spans="1:5" x14ac:dyDescent="0.3">
      <c r="A13369">
        <v>74120009</v>
      </c>
      <c r="B13369" t="s">
        <v>759</v>
      </c>
      <c r="C13369" t="s">
        <v>130</v>
      </c>
      <c r="D13369" t="s">
        <v>2389</v>
      </c>
      <c r="E13369">
        <v>0</v>
      </c>
    </row>
    <row r="13370" spans="1:5" x14ac:dyDescent="0.3">
      <c r="A13370">
        <v>74120009</v>
      </c>
      <c r="B13370" t="s">
        <v>759</v>
      </c>
      <c r="C13370" t="s">
        <v>130</v>
      </c>
      <c r="D13370" t="s">
        <v>2390</v>
      </c>
      <c r="E13370">
        <v>-0.5</v>
      </c>
    </row>
    <row r="13371" spans="1:5" x14ac:dyDescent="0.3">
      <c r="A13371">
        <v>74120009</v>
      </c>
      <c r="B13371" t="s">
        <v>759</v>
      </c>
      <c r="C13371" t="s">
        <v>130</v>
      </c>
      <c r="D13371" t="s">
        <v>2391</v>
      </c>
      <c r="E13371">
        <v>-50</v>
      </c>
    </row>
    <row r="13372" spans="1:5" x14ac:dyDescent="0.3">
      <c r="A13372">
        <v>74120009</v>
      </c>
      <c r="B13372" t="s">
        <v>759</v>
      </c>
      <c r="C13372" t="s">
        <v>130</v>
      </c>
      <c r="D13372" t="s">
        <v>2392</v>
      </c>
      <c r="E13372">
        <v>0</v>
      </c>
    </row>
    <row r="13373" spans="1:5" x14ac:dyDescent="0.3">
      <c r="A13373">
        <v>74120009</v>
      </c>
      <c r="B13373" t="s">
        <v>759</v>
      </c>
      <c r="C13373" t="s">
        <v>130</v>
      </c>
      <c r="D13373" t="s">
        <v>2393</v>
      </c>
      <c r="E13373">
        <v>-21</v>
      </c>
    </row>
    <row r="13374" spans="1:5" x14ac:dyDescent="0.3">
      <c r="A13374">
        <v>74120009</v>
      </c>
      <c r="B13374" t="s">
        <v>759</v>
      </c>
      <c r="C13374" t="s">
        <v>130</v>
      </c>
      <c r="D13374" t="s">
        <v>2394</v>
      </c>
      <c r="E13374">
        <v>0</v>
      </c>
    </row>
    <row r="13375" spans="1:5" x14ac:dyDescent="0.3">
      <c r="A13375">
        <v>74120009</v>
      </c>
      <c r="B13375" t="s">
        <v>759</v>
      </c>
      <c r="C13375" t="s">
        <v>130</v>
      </c>
      <c r="D13375" t="s">
        <v>2395</v>
      </c>
      <c r="E13375">
        <v>0</v>
      </c>
    </row>
    <row r="13376" spans="1:5" x14ac:dyDescent="0.3">
      <c r="A13376">
        <v>74120009</v>
      </c>
      <c r="B13376" t="s">
        <v>759</v>
      </c>
      <c r="C13376" t="s">
        <v>130</v>
      </c>
      <c r="D13376" t="s">
        <v>2396</v>
      </c>
      <c r="E13376">
        <v>0</v>
      </c>
    </row>
    <row r="13377" spans="1:5" x14ac:dyDescent="0.3">
      <c r="A13377">
        <v>74120009</v>
      </c>
      <c r="B13377" t="s">
        <v>759</v>
      </c>
      <c r="C13377" t="s">
        <v>130</v>
      </c>
      <c r="D13377" t="s">
        <v>2397</v>
      </c>
      <c r="E13377">
        <v>0</v>
      </c>
    </row>
    <row r="13378" spans="1:5" x14ac:dyDescent="0.3">
      <c r="A13378">
        <v>74120009</v>
      </c>
      <c r="B13378" t="s">
        <v>759</v>
      </c>
      <c r="C13378" t="s">
        <v>130</v>
      </c>
      <c r="D13378" t="s">
        <v>2398</v>
      </c>
      <c r="E13378">
        <v>0</v>
      </c>
    </row>
    <row r="13379" spans="1:5" x14ac:dyDescent="0.3">
      <c r="A13379">
        <v>74120009</v>
      </c>
      <c r="B13379" t="s">
        <v>759</v>
      </c>
      <c r="C13379" t="s">
        <v>130</v>
      </c>
      <c r="D13379" t="s">
        <v>2399</v>
      </c>
      <c r="E13379">
        <v>0</v>
      </c>
    </row>
    <row r="13380" spans="1:5" x14ac:dyDescent="0.3">
      <c r="A13380">
        <v>74120009</v>
      </c>
      <c r="B13380" t="s">
        <v>759</v>
      </c>
      <c r="C13380" t="s">
        <v>130</v>
      </c>
      <c r="D13380" t="s">
        <v>2400</v>
      </c>
      <c r="E13380">
        <v>0</v>
      </c>
    </row>
    <row r="13381" spans="1:5" x14ac:dyDescent="0.3">
      <c r="A13381">
        <v>74120009</v>
      </c>
      <c r="B13381" t="s">
        <v>759</v>
      </c>
      <c r="C13381" t="s">
        <v>130</v>
      </c>
      <c r="D13381" t="s">
        <v>2401</v>
      </c>
      <c r="E13381">
        <v>0</v>
      </c>
    </row>
    <row r="13382" spans="1:5" x14ac:dyDescent="0.3">
      <c r="A13382">
        <v>74120009</v>
      </c>
      <c r="B13382" t="s">
        <v>759</v>
      </c>
      <c r="C13382" t="s">
        <v>130</v>
      </c>
      <c r="D13382" t="s">
        <v>2402</v>
      </c>
      <c r="E13382">
        <v>-29</v>
      </c>
    </row>
    <row r="13383" spans="1:5" x14ac:dyDescent="0.3">
      <c r="A13383">
        <v>74120009</v>
      </c>
      <c r="B13383" t="s">
        <v>759</v>
      </c>
      <c r="C13383" t="s">
        <v>130</v>
      </c>
      <c r="D13383" t="s">
        <v>2403</v>
      </c>
      <c r="E13383">
        <v>0</v>
      </c>
    </row>
    <row r="13384" spans="1:5" x14ac:dyDescent="0.3">
      <c r="A13384">
        <v>74120009</v>
      </c>
      <c r="B13384" t="s">
        <v>759</v>
      </c>
      <c r="C13384" t="s">
        <v>130</v>
      </c>
      <c r="D13384" t="s">
        <v>2404</v>
      </c>
      <c r="E13384">
        <v>-30</v>
      </c>
    </row>
    <row r="13385" spans="1:5" x14ac:dyDescent="0.3">
      <c r="A13385">
        <v>74120009</v>
      </c>
      <c r="B13385" t="s">
        <v>759</v>
      </c>
      <c r="C13385" t="s">
        <v>130</v>
      </c>
      <c r="D13385" t="s">
        <v>2405</v>
      </c>
      <c r="E13385">
        <v>0</v>
      </c>
    </row>
    <row r="13386" spans="1:5" x14ac:dyDescent="0.3">
      <c r="A13386">
        <v>74120009</v>
      </c>
      <c r="B13386" t="s">
        <v>759</v>
      </c>
      <c r="C13386" t="s">
        <v>130</v>
      </c>
      <c r="D13386" t="s">
        <v>2406</v>
      </c>
      <c r="E13386">
        <v>0</v>
      </c>
    </row>
    <row r="13387" spans="1:5" x14ac:dyDescent="0.3">
      <c r="A13387">
        <v>74120009</v>
      </c>
      <c r="B13387" t="s">
        <v>759</v>
      </c>
      <c r="C13387" t="s">
        <v>130</v>
      </c>
      <c r="D13387" t="s">
        <v>2407</v>
      </c>
      <c r="E13387">
        <v>0</v>
      </c>
    </row>
    <row r="13388" spans="1:5" x14ac:dyDescent="0.3">
      <c r="A13388">
        <v>74120009</v>
      </c>
      <c r="B13388" t="s">
        <v>759</v>
      </c>
      <c r="C13388" t="s">
        <v>130</v>
      </c>
      <c r="D13388" t="s">
        <v>2408</v>
      </c>
      <c r="E13388">
        <v>0</v>
      </c>
    </row>
    <row r="13389" spans="1:5" x14ac:dyDescent="0.3">
      <c r="A13389">
        <v>74120009</v>
      </c>
      <c r="B13389" t="s">
        <v>759</v>
      </c>
      <c r="C13389" t="s">
        <v>130</v>
      </c>
      <c r="D13389" t="s">
        <v>2409</v>
      </c>
      <c r="E13389">
        <v>0</v>
      </c>
    </row>
    <row r="13390" spans="1:5" x14ac:dyDescent="0.3">
      <c r="A13390">
        <v>74120009</v>
      </c>
      <c r="B13390" t="s">
        <v>759</v>
      </c>
      <c r="C13390" t="s">
        <v>130</v>
      </c>
      <c r="D13390" t="s">
        <v>2410</v>
      </c>
      <c r="E13390">
        <v>0</v>
      </c>
    </row>
    <row r="13391" spans="1:5" x14ac:dyDescent="0.3">
      <c r="A13391">
        <v>74120009</v>
      </c>
      <c r="B13391" t="s">
        <v>759</v>
      </c>
      <c r="C13391" t="s">
        <v>130</v>
      </c>
      <c r="D13391" t="s">
        <v>2411</v>
      </c>
      <c r="E13391">
        <v>0</v>
      </c>
    </row>
    <row r="13392" spans="1:5" x14ac:dyDescent="0.3">
      <c r="A13392">
        <v>74120009</v>
      </c>
      <c r="B13392" t="s">
        <v>759</v>
      </c>
      <c r="C13392" t="s">
        <v>130</v>
      </c>
      <c r="D13392" t="s">
        <v>2412</v>
      </c>
      <c r="E13392">
        <v>0</v>
      </c>
    </row>
    <row r="13393" spans="1:5" x14ac:dyDescent="0.3">
      <c r="A13393">
        <v>74120009</v>
      </c>
      <c r="B13393" t="s">
        <v>759</v>
      </c>
      <c r="C13393" t="s">
        <v>130</v>
      </c>
      <c r="D13393" t="s">
        <v>2413</v>
      </c>
      <c r="E13393">
        <v>-7</v>
      </c>
    </row>
    <row r="13394" spans="1:5" x14ac:dyDescent="0.3">
      <c r="A13394">
        <v>71010028</v>
      </c>
      <c r="B13394" t="s">
        <v>761</v>
      </c>
      <c r="C13394" t="s">
        <v>130</v>
      </c>
      <c r="D13394" t="s">
        <v>2378</v>
      </c>
      <c r="E13394">
        <v>-15</v>
      </c>
    </row>
    <row r="13395" spans="1:5" x14ac:dyDescent="0.3">
      <c r="A13395">
        <v>71010028</v>
      </c>
      <c r="B13395" t="s">
        <v>761</v>
      </c>
      <c r="C13395" t="s">
        <v>130</v>
      </c>
      <c r="D13395" t="s">
        <v>2379</v>
      </c>
      <c r="E13395">
        <v>0</v>
      </c>
    </row>
    <row r="13396" spans="1:5" x14ac:dyDescent="0.3">
      <c r="A13396">
        <v>71010028</v>
      </c>
      <c r="B13396" t="s">
        <v>761</v>
      </c>
      <c r="C13396" t="s">
        <v>130</v>
      </c>
      <c r="D13396" t="s">
        <v>2380</v>
      </c>
      <c r="E13396">
        <v>0</v>
      </c>
    </row>
    <row r="13397" spans="1:5" x14ac:dyDescent="0.3">
      <c r="A13397">
        <v>71010028</v>
      </c>
      <c r="B13397" t="s">
        <v>761</v>
      </c>
      <c r="C13397" t="s">
        <v>130</v>
      </c>
      <c r="D13397" t="s">
        <v>2381</v>
      </c>
      <c r="E13397">
        <v>0</v>
      </c>
    </row>
    <row r="13398" spans="1:5" x14ac:dyDescent="0.3">
      <c r="A13398">
        <v>71010028</v>
      </c>
      <c r="B13398" t="s">
        <v>761</v>
      </c>
      <c r="C13398" t="s">
        <v>130</v>
      </c>
      <c r="D13398" t="s">
        <v>2382</v>
      </c>
      <c r="E13398">
        <v>0</v>
      </c>
    </row>
    <row r="13399" spans="1:5" x14ac:dyDescent="0.3">
      <c r="A13399">
        <v>71010028</v>
      </c>
      <c r="B13399" t="s">
        <v>761</v>
      </c>
      <c r="C13399" t="s">
        <v>130</v>
      </c>
      <c r="D13399" t="s">
        <v>2383</v>
      </c>
      <c r="E13399">
        <v>0</v>
      </c>
    </row>
    <row r="13400" spans="1:5" x14ac:dyDescent="0.3">
      <c r="A13400">
        <v>71010028</v>
      </c>
      <c r="B13400" t="s">
        <v>761</v>
      </c>
      <c r="C13400" t="s">
        <v>130</v>
      </c>
      <c r="D13400" t="s">
        <v>2384</v>
      </c>
      <c r="E13400">
        <v>0</v>
      </c>
    </row>
    <row r="13401" spans="1:5" x14ac:dyDescent="0.3">
      <c r="A13401">
        <v>71010028</v>
      </c>
      <c r="B13401" t="s">
        <v>761</v>
      </c>
      <c r="C13401" t="s">
        <v>130</v>
      </c>
      <c r="D13401" t="s">
        <v>2385</v>
      </c>
      <c r="E13401">
        <v>0</v>
      </c>
    </row>
    <row r="13402" spans="1:5" x14ac:dyDescent="0.3">
      <c r="A13402">
        <v>71010028</v>
      </c>
      <c r="B13402" t="s">
        <v>761</v>
      </c>
      <c r="C13402" t="s">
        <v>130</v>
      </c>
      <c r="D13402" t="s">
        <v>2386</v>
      </c>
      <c r="E13402">
        <v>-27</v>
      </c>
    </row>
    <row r="13403" spans="1:5" x14ac:dyDescent="0.3">
      <c r="A13403">
        <v>71010028</v>
      </c>
      <c r="B13403" t="s">
        <v>761</v>
      </c>
      <c r="C13403" t="s">
        <v>130</v>
      </c>
      <c r="D13403" t="s">
        <v>2387</v>
      </c>
      <c r="E13403">
        <v>0</v>
      </c>
    </row>
    <row r="13404" spans="1:5" x14ac:dyDescent="0.3">
      <c r="A13404">
        <v>71010028</v>
      </c>
      <c r="B13404" t="s">
        <v>761</v>
      </c>
      <c r="C13404" t="s">
        <v>130</v>
      </c>
      <c r="D13404" t="s">
        <v>2388</v>
      </c>
      <c r="E13404">
        <v>0</v>
      </c>
    </row>
    <row r="13405" spans="1:5" x14ac:dyDescent="0.3">
      <c r="A13405">
        <v>71010028</v>
      </c>
      <c r="B13405" t="s">
        <v>761</v>
      </c>
      <c r="C13405" t="s">
        <v>130</v>
      </c>
      <c r="D13405" t="s">
        <v>2389</v>
      </c>
      <c r="E13405">
        <v>0</v>
      </c>
    </row>
    <row r="13406" spans="1:5" x14ac:dyDescent="0.3">
      <c r="A13406">
        <v>71010028</v>
      </c>
      <c r="B13406" t="s">
        <v>761</v>
      </c>
      <c r="C13406" t="s">
        <v>130</v>
      </c>
      <c r="D13406" t="s">
        <v>2390</v>
      </c>
      <c r="E13406">
        <v>-45</v>
      </c>
    </row>
    <row r="13407" spans="1:5" x14ac:dyDescent="0.3">
      <c r="A13407">
        <v>71010028</v>
      </c>
      <c r="B13407" t="s">
        <v>761</v>
      </c>
      <c r="C13407" t="s">
        <v>130</v>
      </c>
      <c r="D13407" t="s">
        <v>2391</v>
      </c>
      <c r="E13407">
        <v>0</v>
      </c>
    </row>
    <row r="13408" spans="1:5" x14ac:dyDescent="0.3">
      <c r="A13408">
        <v>71010028</v>
      </c>
      <c r="B13408" t="s">
        <v>761</v>
      </c>
      <c r="C13408" t="s">
        <v>130</v>
      </c>
      <c r="D13408" t="s">
        <v>2392</v>
      </c>
      <c r="E13408">
        <v>0</v>
      </c>
    </row>
    <row r="13409" spans="1:5" x14ac:dyDescent="0.3">
      <c r="A13409">
        <v>71010028</v>
      </c>
      <c r="B13409" t="s">
        <v>761</v>
      </c>
      <c r="C13409" t="s">
        <v>130</v>
      </c>
      <c r="D13409" t="s">
        <v>2393</v>
      </c>
      <c r="E13409">
        <v>0</v>
      </c>
    </row>
    <row r="13410" spans="1:5" x14ac:dyDescent="0.3">
      <c r="A13410">
        <v>71010028</v>
      </c>
      <c r="B13410" t="s">
        <v>761</v>
      </c>
      <c r="C13410" t="s">
        <v>130</v>
      </c>
      <c r="D13410" t="s">
        <v>2394</v>
      </c>
      <c r="E13410">
        <v>0</v>
      </c>
    </row>
    <row r="13411" spans="1:5" x14ac:dyDescent="0.3">
      <c r="A13411">
        <v>71010028</v>
      </c>
      <c r="B13411" t="s">
        <v>761</v>
      </c>
      <c r="C13411" t="s">
        <v>130</v>
      </c>
      <c r="D13411" t="s">
        <v>2395</v>
      </c>
      <c r="E13411">
        <v>0</v>
      </c>
    </row>
    <row r="13412" spans="1:5" x14ac:dyDescent="0.3">
      <c r="A13412">
        <v>71010028</v>
      </c>
      <c r="B13412" t="s">
        <v>761</v>
      </c>
      <c r="C13412" t="s">
        <v>130</v>
      </c>
      <c r="D13412" t="s">
        <v>2396</v>
      </c>
      <c r="E13412">
        <v>-35</v>
      </c>
    </row>
    <row r="13413" spans="1:5" x14ac:dyDescent="0.3">
      <c r="A13413">
        <v>71010028</v>
      </c>
      <c r="B13413" t="s">
        <v>761</v>
      </c>
      <c r="C13413" t="s">
        <v>130</v>
      </c>
      <c r="D13413" t="s">
        <v>2397</v>
      </c>
      <c r="E13413">
        <v>0</v>
      </c>
    </row>
    <row r="13414" spans="1:5" x14ac:dyDescent="0.3">
      <c r="A13414">
        <v>71010028</v>
      </c>
      <c r="B13414" t="s">
        <v>761</v>
      </c>
      <c r="C13414" t="s">
        <v>130</v>
      </c>
      <c r="D13414" t="s">
        <v>2398</v>
      </c>
      <c r="E13414">
        <v>-44</v>
      </c>
    </row>
    <row r="13415" spans="1:5" x14ac:dyDescent="0.3">
      <c r="A13415">
        <v>71010028</v>
      </c>
      <c r="B13415" t="s">
        <v>761</v>
      </c>
      <c r="C13415" t="s">
        <v>130</v>
      </c>
      <c r="D13415" t="s">
        <v>2399</v>
      </c>
      <c r="E13415">
        <v>0</v>
      </c>
    </row>
    <row r="13416" spans="1:5" x14ac:dyDescent="0.3">
      <c r="A13416">
        <v>71010028</v>
      </c>
      <c r="B13416" t="s">
        <v>761</v>
      </c>
      <c r="C13416" t="s">
        <v>130</v>
      </c>
      <c r="D13416" t="s">
        <v>2400</v>
      </c>
      <c r="E13416">
        <v>0</v>
      </c>
    </row>
    <row r="13417" spans="1:5" x14ac:dyDescent="0.3">
      <c r="A13417">
        <v>71010028</v>
      </c>
      <c r="B13417" t="s">
        <v>761</v>
      </c>
      <c r="C13417" t="s">
        <v>130</v>
      </c>
      <c r="D13417" t="s">
        <v>2401</v>
      </c>
      <c r="E13417">
        <v>-28</v>
      </c>
    </row>
    <row r="13418" spans="1:5" x14ac:dyDescent="0.3">
      <c r="A13418">
        <v>71010028</v>
      </c>
      <c r="B13418" t="s">
        <v>761</v>
      </c>
      <c r="C13418" t="s">
        <v>130</v>
      </c>
      <c r="D13418" t="s">
        <v>2402</v>
      </c>
      <c r="E13418">
        <v>0</v>
      </c>
    </row>
    <row r="13419" spans="1:5" x14ac:dyDescent="0.3">
      <c r="A13419">
        <v>71010028</v>
      </c>
      <c r="B13419" t="s">
        <v>761</v>
      </c>
      <c r="C13419" t="s">
        <v>130</v>
      </c>
      <c r="D13419" t="s">
        <v>2403</v>
      </c>
      <c r="E13419">
        <v>0</v>
      </c>
    </row>
    <row r="13420" spans="1:5" x14ac:dyDescent="0.3">
      <c r="A13420">
        <v>71010028</v>
      </c>
      <c r="B13420" t="s">
        <v>761</v>
      </c>
      <c r="C13420" t="s">
        <v>130</v>
      </c>
      <c r="D13420" t="s">
        <v>2404</v>
      </c>
      <c r="E13420">
        <v>0</v>
      </c>
    </row>
    <row r="13421" spans="1:5" x14ac:dyDescent="0.3">
      <c r="A13421">
        <v>71010028</v>
      </c>
      <c r="B13421" t="s">
        <v>761</v>
      </c>
      <c r="C13421" t="s">
        <v>130</v>
      </c>
      <c r="D13421" t="s">
        <v>2405</v>
      </c>
      <c r="E13421">
        <v>0</v>
      </c>
    </row>
    <row r="13422" spans="1:5" x14ac:dyDescent="0.3">
      <c r="A13422">
        <v>71010028</v>
      </c>
      <c r="B13422" t="s">
        <v>761</v>
      </c>
      <c r="C13422" t="s">
        <v>130</v>
      </c>
      <c r="D13422" t="s">
        <v>2406</v>
      </c>
      <c r="E13422">
        <v>0</v>
      </c>
    </row>
    <row r="13423" spans="1:5" x14ac:dyDescent="0.3">
      <c r="A13423">
        <v>71010028</v>
      </c>
      <c r="B13423" t="s">
        <v>761</v>
      </c>
      <c r="C13423" t="s">
        <v>130</v>
      </c>
      <c r="D13423" t="s">
        <v>2407</v>
      </c>
      <c r="E13423">
        <v>-70</v>
      </c>
    </row>
    <row r="13424" spans="1:5" x14ac:dyDescent="0.3">
      <c r="A13424">
        <v>71010028</v>
      </c>
      <c r="B13424" t="s">
        <v>761</v>
      </c>
      <c r="C13424" t="s">
        <v>130</v>
      </c>
      <c r="D13424" t="s">
        <v>2408</v>
      </c>
      <c r="E13424">
        <v>-65</v>
      </c>
    </row>
    <row r="13425" spans="1:5" x14ac:dyDescent="0.3">
      <c r="A13425">
        <v>71010028</v>
      </c>
      <c r="B13425" t="s">
        <v>761</v>
      </c>
      <c r="C13425" t="s">
        <v>130</v>
      </c>
      <c r="D13425" t="s">
        <v>2409</v>
      </c>
      <c r="E13425">
        <v>0</v>
      </c>
    </row>
    <row r="13426" spans="1:5" x14ac:dyDescent="0.3">
      <c r="A13426">
        <v>71010028</v>
      </c>
      <c r="B13426" t="s">
        <v>761</v>
      </c>
      <c r="C13426" t="s">
        <v>130</v>
      </c>
      <c r="D13426" t="s">
        <v>2410</v>
      </c>
      <c r="E13426">
        <v>0</v>
      </c>
    </row>
    <row r="13427" spans="1:5" x14ac:dyDescent="0.3">
      <c r="A13427">
        <v>71010028</v>
      </c>
      <c r="B13427" t="s">
        <v>761</v>
      </c>
      <c r="C13427" t="s">
        <v>130</v>
      </c>
      <c r="D13427" t="s">
        <v>2411</v>
      </c>
      <c r="E13427">
        <v>-45</v>
      </c>
    </row>
    <row r="13428" spans="1:5" x14ac:dyDescent="0.3">
      <c r="A13428">
        <v>71010028</v>
      </c>
      <c r="B13428" t="s">
        <v>761</v>
      </c>
      <c r="C13428" t="s">
        <v>130</v>
      </c>
      <c r="D13428" t="s">
        <v>2412</v>
      </c>
      <c r="E13428">
        <v>0</v>
      </c>
    </row>
    <row r="13429" spans="1:5" x14ac:dyDescent="0.3">
      <c r="A13429">
        <v>71010028</v>
      </c>
      <c r="B13429" t="s">
        <v>761</v>
      </c>
      <c r="C13429" t="s">
        <v>130</v>
      </c>
      <c r="D13429" t="s">
        <v>2413</v>
      </c>
      <c r="E13429">
        <v>0</v>
      </c>
    </row>
    <row r="13430" spans="1:5" x14ac:dyDescent="0.3">
      <c r="A13430">
        <v>71250019</v>
      </c>
      <c r="B13430" t="s">
        <v>763</v>
      </c>
      <c r="C13430" t="s">
        <v>8</v>
      </c>
      <c r="D13430" t="s">
        <v>2378</v>
      </c>
      <c r="E13430">
        <v>0</v>
      </c>
    </row>
    <row r="13431" spans="1:5" x14ac:dyDescent="0.3">
      <c r="A13431">
        <v>71250019</v>
      </c>
      <c r="B13431" t="s">
        <v>763</v>
      </c>
      <c r="C13431" t="s">
        <v>8</v>
      </c>
      <c r="D13431" t="s">
        <v>2379</v>
      </c>
      <c r="E13431">
        <v>0</v>
      </c>
    </row>
    <row r="13432" spans="1:5" x14ac:dyDescent="0.3">
      <c r="A13432">
        <v>71250019</v>
      </c>
      <c r="B13432" t="s">
        <v>763</v>
      </c>
      <c r="C13432" t="s">
        <v>8</v>
      </c>
      <c r="D13432" t="s">
        <v>2380</v>
      </c>
      <c r="E13432">
        <v>0</v>
      </c>
    </row>
    <row r="13433" spans="1:5" x14ac:dyDescent="0.3">
      <c r="A13433">
        <v>71250019</v>
      </c>
      <c r="B13433" t="s">
        <v>763</v>
      </c>
      <c r="C13433" t="s">
        <v>8</v>
      </c>
      <c r="D13433" t="s">
        <v>2381</v>
      </c>
      <c r="E13433">
        <v>0</v>
      </c>
    </row>
    <row r="13434" spans="1:5" x14ac:dyDescent="0.3">
      <c r="A13434">
        <v>71250019</v>
      </c>
      <c r="B13434" t="s">
        <v>763</v>
      </c>
      <c r="C13434" t="s">
        <v>8</v>
      </c>
      <c r="D13434" t="s">
        <v>2382</v>
      </c>
      <c r="E13434">
        <v>0</v>
      </c>
    </row>
    <row r="13435" spans="1:5" x14ac:dyDescent="0.3">
      <c r="A13435">
        <v>71250019</v>
      </c>
      <c r="B13435" t="s">
        <v>763</v>
      </c>
      <c r="C13435" t="s">
        <v>8</v>
      </c>
      <c r="D13435" t="s">
        <v>2383</v>
      </c>
      <c r="E13435">
        <v>0</v>
      </c>
    </row>
    <row r="13436" spans="1:5" x14ac:dyDescent="0.3">
      <c r="A13436">
        <v>71250019</v>
      </c>
      <c r="B13436" t="s">
        <v>763</v>
      </c>
      <c r="C13436" t="s">
        <v>8</v>
      </c>
      <c r="D13436" t="s">
        <v>2384</v>
      </c>
      <c r="E13436">
        <v>0</v>
      </c>
    </row>
    <row r="13437" spans="1:5" x14ac:dyDescent="0.3">
      <c r="A13437">
        <v>71250019</v>
      </c>
      <c r="B13437" t="s">
        <v>763</v>
      </c>
      <c r="C13437" t="s">
        <v>8</v>
      </c>
      <c r="D13437" t="s">
        <v>2385</v>
      </c>
      <c r="E13437">
        <v>0</v>
      </c>
    </row>
    <row r="13438" spans="1:5" x14ac:dyDescent="0.3">
      <c r="A13438">
        <v>71250019</v>
      </c>
      <c r="B13438" t="s">
        <v>763</v>
      </c>
      <c r="C13438" t="s">
        <v>8</v>
      </c>
      <c r="D13438" t="s">
        <v>2386</v>
      </c>
      <c r="E13438">
        <v>0</v>
      </c>
    </row>
    <row r="13439" spans="1:5" x14ac:dyDescent="0.3">
      <c r="A13439">
        <v>71250019</v>
      </c>
      <c r="B13439" t="s">
        <v>763</v>
      </c>
      <c r="C13439" t="s">
        <v>8</v>
      </c>
      <c r="D13439" t="s">
        <v>2387</v>
      </c>
      <c r="E13439">
        <v>0</v>
      </c>
    </row>
    <row r="13440" spans="1:5" x14ac:dyDescent="0.3">
      <c r="A13440">
        <v>71250019</v>
      </c>
      <c r="B13440" t="s">
        <v>763</v>
      </c>
      <c r="C13440" t="s">
        <v>8</v>
      </c>
      <c r="D13440" t="s">
        <v>2388</v>
      </c>
      <c r="E13440">
        <v>0</v>
      </c>
    </row>
    <row r="13441" spans="1:5" x14ac:dyDescent="0.3">
      <c r="A13441">
        <v>71250019</v>
      </c>
      <c r="B13441" t="s">
        <v>763</v>
      </c>
      <c r="C13441" t="s">
        <v>8</v>
      </c>
      <c r="D13441" t="s">
        <v>2389</v>
      </c>
      <c r="E13441">
        <v>0</v>
      </c>
    </row>
    <row r="13442" spans="1:5" x14ac:dyDescent="0.3">
      <c r="A13442">
        <v>71250019</v>
      </c>
      <c r="B13442" t="s">
        <v>763</v>
      </c>
      <c r="C13442" t="s">
        <v>8</v>
      </c>
      <c r="D13442" t="s">
        <v>2390</v>
      </c>
      <c r="E13442">
        <v>0</v>
      </c>
    </row>
    <row r="13443" spans="1:5" x14ac:dyDescent="0.3">
      <c r="A13443">
        <v>71250019</v>
      </c>
      <c r="B13443" t="s">
        <v>763</v>
      </c>
      <c r="C13443" t="s">
        <v>8</v>
      </c>
      <c r="D13443" t="s">
        <v>2391</v>
      </c>
      <c r="E13443">
        <v>0</v>
      </c>
    </row>
    <row r="13444" spans="1:5" x14ac:dyDescent="0.3">
      <c r="A13444">
        <v>71250019</v>
      </c>
      <c r="B13444" t="s">
        <v>763</v>
      </c>
      <c r="C13444" t="s">
        <v>8</v>
      </c>
      <c r="D13444" t="s">
        <v>2392</v>
      </c>
      <c r="E13444">
        <v>0</v>
      </c>
    </row>
    <row r="13445" spans="1:5" x14ac:dyDescent="0.3">
      <c r="A13445">
        <v>71250019</v>
      </c>
      <c r="B13445" t="s">
        <v>763</v>
      </c>
      <c r="C13445" t="s">
        <v>8</v>
      </c>
      <c r="D13445" t="s">
        <v>2393</v>
      </c>
      <c r="E13445">
        <v>0</v>
      </c>
    </row>
    <row r="13446" spans="1:5" x14ac:dyDescent="0.3">
      <c r="A13446">
        <v>71250019</v>
      </c>
      <c r="B13446" t="s">
        <v>763</v>
      </c>
      <c r="C13446" t="s">
        <v>8</v>
      </c>
      <c r="D13446" t="s">
        <v>2394</v>
      </c>
      <c r="E13446">
        <v>0</v>
      </c>
    </row>
    <row r="13447" spans="1:5" x14ac:dyDescent="0.3">
      <c r="A13447">
        <v>71250019</v>
      </c>
      <c r="B13447" t="s">
        <v>763</v>
      </c>
      <c r="C13447" t="s">
        <v>8</v>
      </c>
      <c r="D13447" t="s">
        <v>2395</v>
      </c>
      <c r="E13447">
        <v>0</v>
      </c>
    </row>
    <row r="13448" spans="1:5" x14ac:dyDescent="0.3">
      <c r="A13448">
        <v>71250019</v>
      </c>
      <c r="B13448" t="s">
        <v>763</v>
      </c>
      <c r="C13448" t="s">
        <v>8</v>
      </c>
      <c r="D13448" t="s">
        <v>2396</v>
      </c>
      <c r="E13448">
        <v>0</v>
      </c>
    </row>
    <row r="13449" spans="1:5" x14ac:dyDescent="0.3">
      <c r="A13449">
        <v>71250019</v>
      </c>
      <c r="B13449" t="s">
        <v>763</v>
      </c>
      <c r="C13449" t="s">
        <v>8</v>
      </c>
      <c r="D13449" t="s">
        <v>2397</v>
      </c>
      <c r="E13449">
        <v>0</v>
      </c>
    </row>
    <row r="13450" spans="1:5" x14ac:dyDescent="0.3">
      <c r="A13450">
        <v>71250019</v>
      </c>
      <c r="B13450" t="s">
        <v>763</v>
      </c>
      <c r="C13450" t="s">
        <v>8</v>
      </c>
      <c r="D13450" t="s">
        <v>2398</v>
      </c>
      <c r="E13450">
        <v>0</v>
      </c>
    </row>
    <row r="13451" spans="1:5" x14ac:dyDescent="0.3">
      <c r="A13451">
        <v>71250019</v>
      </c>
      <c r="B13451" t="s">
        <v>763</v>
      </c>
      <c r="C13451" t="s">
        <v>8</v>
      </c>
      <c r="D13451" t="s">
        <v>2399</v>
      </c>
      <c r="E13451">
        <v>0</v>
      </c>
    </row>
    <row r="13452" spans="1:5" x14ac:dyDescent="0.3">
      <c r="A13452">
        <v>71250019</v>
      </c>
      <c r="B13452" t="s">
        <v>763</v>
      </c>
      <c r="C13452" t="s">
        <v>8</v>
      </c>
      <c r="D13452" t="s">
        <v>2400</v>
      </c>
      <c r="E13452">
        <v>0</v>
      </c>
    </row>
    <row r="13453" spans="1:5" x14ac:dyDescent="0.3">
      <c r="A13453">
        <v>71250019</v>
      </c>
      <c r="B13453" t="s">
        <v>763</v>
      </c>
      <c r="C13453" t="s">
        <v>8</v>
      </c>
      <c r="D13453" t="s">
        <v>2401</v>
      </c>
      <c r="E13453">
        <v>0</v>
      </c>
    </row>
    <row r="13454" spans="1:5" x14ac:dyDescent="0.3">
      <c r="A13454">
        <v>71250019</v>
      </c>
      <c r="B13454" t="s">
        <v>763</v>
      </c>
      <c r="C13454" t="s">
        <v>8</v>
      </c>
      <c r="D13454" t="s">
        <v>2402</v>
      </c>
      <c r="E13454">
        <v>0</v>
      </c>
    </row>
    <row r="13455" spans="1:5" x14ac:dyDescent="0.3">
      <c r="A13455">
        <v>71250019</v>
      </c>
      <c r="B13455" t="s">
        <v>763</v>
      </c>
      <c r="C13455" t="s">
        <v>8</v>
      </c>
      <c r="D13455" t="s">
        <v>2403</v>
      </c>
      <c r="E13455">
        <v>0</v>
      </c>
    </row>
    <row r="13456" spans="1:5" x14ac:dyDescent="0.3">
      <c r="A13456">
        <v>71250019</v>
      </c>
      <c r="B13456" t="s">
        <v>763</v>
      </c>
      <c r="C13456" t="s">
        <v>8</v>
      </c>
      <c r="D13456" t="s">
        <v>2404</v>
      </c>
      <c r="E13456">
        <v>0</v>
      </c>
    </row>
    <row r="13457" spans="1:5" x14ac:dyDescent="0.3">
      <c r="A13457">
        <v>71250019</v>
      </c>
      <c r="B13457" t="s">
        <v>763</v>
      </c>
      <c r="C13457" t="s">
        <v>8</v>
      </c>
      <c r="D13457" t="s">
        <v>2405</v>
      </c>
      <c r="E13457">
        <v>0</v>
      </c>
    </row>
    <row r="13458" spans="1:5" x14ac:dyDescent="0.3">
      <c r="A13458">
        <v>71250019</v>
      </c>
      <c r="B13458" t="s">
        <v>763</v>
      </c>
      <c r="C13458" t="s">
        <v>8</v>
      </c>
      <c r="D13458" t="s">
        <v>2406</v>
      </c>
      <c r="E13458">
        <v>0</v>
      </c>
    </row>
    <row r="13459" spans="1:5" x14ac:dyDescent="0.3">
      <c r="A13459">
        <v>71250019</v>
      </c>
      <c r="B13459" t="s">
        <v>763</v>
      </c>
      <c r="C13459" t="s">
        <v>8</v>
      </c>
      <c r="D13459" t="s">
        <v>2407</v>
      </c>
      <c r="E13459">
        <v>0</v>
      </c>
    </row>
    <row r="13460" spans="1:5" x14ac:dyDescent="0.3">
      <c r="A13460">
        <v>71250019</v>
      </c>
      <c r="B13460" t="s">
        <v>763</v>
      </c>
      <c r="C13460" t="s">
        <v>8</v>
      </c>
      <c r="D13460" t="s">
        <v>2408</v>
      </c>
      <c r="E13460">
        <v>0</v>
      </c>
    </row>
    <row r="13461" spans="1:5" x14ac:dyDescent="0.3">
      <c r="A13461">
        <v>71250019</v>
      </c>
      <c r="B13461" t="s">
        <v>763</v>
      </c>
      <c r="C13461" t="s">
        <v>8</v>
      </c>
      <c r="D13461" t="s">
        <v>2409</v>
      </c>
      <c r="E13461">
        <v>0</v>
      </c>
    </row>
    <row r="13462" spans="1:5" x14ac:dyDescent="0.3">
      <c r="A13462">
        <v>71250019</v>
      </c>
      <c r="B13462" t="s">
        <v>763</v>
      </c>
      <c r="C13462" t="s">
        <v>8</v>
      </c>
      <c r="D13462" t="s">
        <v>2410</v>
      </c>
      <c r="E13462">
        <v>0</v>
      </c>
    </row>
    <row r="13463" spans="1:5" x14ac:dyDescent="0.3">
      <c r="A13463">
        <v>71250019</v>
      </c>
      <c r="B13463" t="s">
        <v>763</v>
      </c>
      <c r="C13463" t="s">
        <v>8</v>
      </c>
      <c r="D13463" t="s">
        <v>2411</v>
      </c>
      <c r="E13463">
        <v>0</v>
      </c>
    </row>
    <row r="13464" spans="1:5" x14ac:dyDescent="0.3">
      <c r="A13464">
        <v>71250019</v>
      </c>
      <c r="B13464" t="s">
        <v>763</v>
      </c>
      <c r="C13464" t="s">
        <v>8</v>
      </c>
      <c r="D13464" t="s">
        <v>2412</v>
      </c>
      <c r="E13464">
        <v>0</v>
      </c>
    </row>
    <row r="13465" spans="1:5" x14ac:dyDescent="0.3">
      <c r="A13465">
        <v>71250019</v>
      </c>
      <c r="B13465" t="s">
        <v>763</v>
      </c>
      <c r="C13465" t="s">
        <v>8</v>
      </c>
      <c r="D13465" t="s">
        <v>2413</v>
      </c>
      <c r="E13465">
        <v>-2</v>
      </c>
    </row>
    <row r="13466" spans="1:5" x14ac:dyDescent="0.3">
      <c r="A13466">
        <v>65210066</v>
      </c>
      <c r="B13466" t="s">
        <v>765</v>
      </c>
      <c r="C13466" t="s">
        <v>8</v>
      </c>
      <c r="D13466" t="s">
        <v>2378</v>
      </c>
      <c r="E13466">
        <v>0</v>
      </c>
    </row>
    <row r="13467" spans="1:5" x14ac:dyDescent="0.3">
      <c r="A13467">
        <v>65210066</v>
      </c>
      <c r="B13467" t="s">
        <v>765</v>
      </c>
      <c r="C13467" t="s">
        <v>8</v>
      </c>
      <c r="D13467" t="s">
        <v>2379</v>
      </c>
      <c r="E13467">
        <v>0</v>
      </c>
    </row>
    <row r="13468" spans="1:5" x14ac:dyDescent="0.3">
      <c r="A13468">
        <v>65210066</v>
      </c>
      <c r="B13468" t="s">
        <v>765</v>
      </c>
      <c r="C13468" t="s">
        <v>8</v>
      </c>
      <c r="D13468" t="s">
        <v>2380</v>
      </c>
      <c r="E13468">
        <v>0</v>
      </c>
    </row>
    <row r="13469" spans="1:5" x14ac:dyDescent="0.3">
      <c r="A13469">
        <v>65210066</v>
      </c>
      <c r="B13469" t="s">
        <v>765</v>
      </c>
      <c r="C13469" t="s">
        <v>8</v>
      </c>
      <c r="D13469" t="s">
        <v>2381</v>
      </c>
      <c r="E13469">
        <v>0</v>
      </c>
    </row>
    <row r="13470" spans="1:5" x14ac:dyDescent="0.3">
      <c r="A13470">
        <v>65210066</v>
      </c>
      <c r="B13470" t="s">
        <v>765</v>
      </c>
      <c r="C13470" t="s">
        <v>8</v>
      </c>
      <c r="D13470" t="s">
        <v>2382</v>
      </c>
      <c r="E13470">
        <v>0</v>
      </c>
    </row>
    <row r="13471" spans="1:5" x14ac:dyDescent="0.3">
      <c r="A13471">
        <v>65210066</v>
      </c>
      <c r="B13471" t="s">
        <v>765</v>
      </c>
      <c r="C13471" t="s">
        <v>8</v>
      </c>
      <c r="D13471" t="s">
        <v>2383</v>
      </c>
      <c r="E13471">
        <v>0</v>
      </c>
    </row>
    <row r="13472" spans="1:5" x14ac:dyDescent="0.3">
      <c r="A13472">
        <v>65210066</v>
      </c>
      <c r="B13472" t="s">
        <v>765</v>
      </c>
      <c r="C13472" t="s">
        <v>8</v>
      </c>
      <c r="D13472" t="s">
        <v>2384</v>
      </c>
      <c r="E13472">
        <v>0</v>
      </c>
    </row>
    <row r="13473" spans="1:5" x14ac:dyDescent="0.3">
      <c r="A13473">
        <v>65210066</v>
      </c>
      <c r="B13473" t="s">
        <v>765</v>
      </c>
      <c r="C13473" t="s">
        <v>8</v>
      </c>
      <c r="D13473" t="s">
        <v>2385</v>
      </c>
      <c r="E13473">
        <v>0</v>
      </c>
    </row>
    <row r="13474" spans="1:5" x14ac:dyDescent="0.3">
      <c r="A13474">
        <v>65210066</v>
      </c>
      <c r="B13474" t="s">
        <v>765</v>
      </c>
      <c r="C13474" t="s">
        <v>8</v>
      </c>
      <c r="D13474" t="s">
        <v>2386</v>
      </c>
      <c r="E13474">
        <v>0</v>
      </c>
    </row>
    <row r="13475" spans="1:5" x14ac:dyDescent="0.3">
      <c r="A13475">
        <v>65210066</v>
      </c>
      <c r="B13475" t="s">
        <v>765</v>
      </c>
      <c r="C13475" t="s">
        <v>8</v>
      </c>
      <c r="D13475" t="s">
        <v>2387</v>
      </c>
      <c r="E13475">
        <v>0</v>
      </c>
    </row>
    <row r="13476" spans="1:5" x14ac:dyDescent="0.3">
      <c r="A13476">
        <v>65210066</v>
      </c>
      <c r="B13476" t="s">
        <v>765</v>
      </c>
      <c r="C13476" t="s">
        <v>8</v>
      </c>
      <c r="D13476" t="s">
        <v>2388</v>
      </c>
      <c r="E13476">
        <v>0</v>
      </c>
    </row>
    <row r="13477" spans="1:5" x14ac:dyDescent="0.3">
      <c r="A13477">
        <v>65210066</v>
      </c>
      <c r="B13477" t="s">
        <v>765</v>
      </c>
      <c r="C13477" t="s">
        <v>8</v>
      </c>
      <c r="D13477" t="s">
        <v>2389</v>
      </c>
      <c r="E13477">
        <v>0</v>
      </c>
    </row>
    <row r="13478" spans="1:5" x14ac:dyDescent="0.3">
      <c r="A13478">
        <v>65210066</v>
      </c>
      <c r="B13478" t="s">
        <v>765</v>
      </c>
      <c r="C13478" t="s">
        <v>8</v>
      </c>
      <c r="D13478" t="s">
        <v>2390</v>
      </c>
      <c r="E13478">
        <v>-3</v>
      </c>
    </row>
    <row r="13479" spans="1:5" x14ac:dyDescent="0.3">
      <c r="A13479">
        <v>65210066</v>
      </c>
      <c r="B13479" t="s">
        <v>765</v>
      </c>
      <c r="C13479" t="s">
        <v>8</v>
      </c>
      <c r="D13479" t="s">
        <v>2391</v>
      </c>
      <c r="E13479">
        <v>-4</v>
      </c>
    </row>
    <row r="13480" spans="1:5" x14ac:dyDescent="0.3">
      <c r="A13480">
        <v>65210066</v>
      </c>
      <c r="B13480" t="s">
        <v>765</v>
      </c>
      <c r="C13480" t="s">
        <v>8</v>
      </c>
      <c r="D13480" t="s">
        <v>2392</v>
      </c>
      <c r="E13480">
        <v>0</v>
      </c>
    </row>
    <row r="13481" spans="1:5" x14ac:dyDescent="0.3">
      <c r="A13481">
        <v>65210066</v>
      </c>
      <c r="B13481" t="s">
        <v>765</v>
      </c>
      <c r="C13481" t="s">
        <v>8</v>
      </c>
      <c r="D13481" t="s">
        <v>2393</v>
      </c>
      <c r="E13481">
        <v>-4</v>
      </c>
    </row>
    <row r="13482" spans="1:5" x14ac:dyDescent="0.3">
      <c r="A13482">
        <v>65210066</v>
      </c>
      <c r="B13482" t="s">
        <v>765</v>
      </c>
      <c r="C13482" t="s">
        <v>8</v>
      </c>
      <c r="D13482" t="s">
        <v>2394</v>
      </c>
      <c r="E13482">
        <v>0</v>
      </c>
    </row>
    <row r="13483" spans="1:5" x14ac:dyDescent="0.3">
      <c r="A13483">
        <v>65210066</v>
      </c>
      <c r="B13483" t="s">
        <v>765</v>
      </c>
      <c r="C13483" t="s">
        <v>8</v>
      </c>
      <c r="D13483" t="s">
        <v>2395</v>
      </c>
      <c r="E13483">
        <v>0</v>
      </c>
    </row>
    <row r="13484" spans="1:5" x14ac:dyDescent="0.3">
      <c r="A13484">
        <v>65210066</v>
      </c>
      <c r="B13484" t="s">
        <v>765</v>
      </c>
      <c r="C13484" t="s">
        <v>8</v>
      </c>
      <c r="D13484" t="s">
        <v>2396</v>
      </c>
      <c r="E13484">
        <v>0</v>
      </c>
    </row>
    <row r="13485" spans="1:5" x14ac:dyDescent="0.3">
      <c r="A13485">
        <v>65210066</v>
      </c>
      <c r="B13485" t="s">
        <v>765</v>
      </c>
      <c r="C13485" t="s">
        <v>8</v>
      </c>
      <c r="D13485" t="s">
        <v>2397</v>
      </c>
      <c r="E13485">
        <v>0</v>
      </c>
    </row>
    <row r="13486" spans="1:5" x14ac:dyDescent="0.3">
      <c r="A13486">
        <v>65210066</v>
      </c>
      <c r="B13486" t="s">
        <v>765</v>
      </c>
      <c r="C13486" t="s">
        <v>8</v>
      </c>
      <c r="D13486" t="s">
        <v>2398</v>
      </c>
      <c r="E13486">
        <v>0</v>
      </c>
    </row>
    <row r="13487" spans="1:5" x14ac:dyDescent="0.3">
      <c r="A13487">
        <v>65210066</v>
      </c>
      <c r="B13487" t="s">
        <v>765</v>
      </c>
      <c r="C13487" t="s">
        <v>8</v>
      </c>
      <c r="D13487" t="s">
        <v>2399</v>
      </c>
      <c r="E13487">
        <v>0</v>
      </c>
    </row>
    <row r="13488" spans="1:5" x14ac:dyDescent="0.3">
      <c r="A13488">
        <v>65210066</v>
      </c>
      <c r="B13488" t="s">
        <v>765</v>
      </c>
      <c r="C13488" t="s">
        <v>8</v>
      </c>
      <c r="D13488" t="s">
        <v>2400</v>
      </c>
      <c r="E13488">
        <v>0</v>
      </c>
    </row>
    <row r="13489" spans="1:5" x14ac:dyDescent="0.3">
      <c r="A13489">
        <v>65210066</v>
      </c>
      <c r="B13489" t="s">
        <v>765</v>
      </c>
      <c r="C13489" t="s">
        <v>8</v>
      </c>
      <c r="D13489" t="s">
        <v>2401</v>
      </c>
      <c r="E13489">
        <v>0</v>
      </c>
    </row>
    <row r="13490" spans="1:5" x14ac:dyDescent="0.3">
      <c r="A13490">
        <v>65210066</v>
      </c>
      <c r="B13490" t="s">
        <v>765</v>
      </c>
      <c r="C13490" t="s">
        <v>8</v>
      </c>
      <c r="D13490" t="s">
        <v>2402</v>
      </c>
      <c r="E13490">
        <v>-1</v>
      </c>
    </row>
    <row r="13491" spans="1:5" x14ac:dyDescent="0.3">
      <c r="A13491">
        <v>65210066</v>
      </c>
      <c r="B13491" t="s">
        <v>765</v>
      </c>
      <c r="C13491" t="s">
        <v>8</v>
      </c>
      <c r="D13491" t="s">
        <v>2403</v>
      </c>
      <c r="E13491">
        <v>0</v>
      </c>
    </row>
    <row r="13492" spans="1:5" x14ac:dyDescent="0.3">
      <c r="A13492">
        <v>65210066</v>
      </c>
      <c r="B13492" t="s">
        <v>765</v>
      </c>
      <c r="C13492" t="s">
        <v>8</v>
      </c>
      <c r="D13492" t="s">
        <v>2404</v>
      </c>
      <c r="E13492">
        <v>0</v>
      </c>
    </row>
    <row r="13493" spans="1:5" x14ac:dyDescent="0.3">
      <c r="A13493">
        <v>65210066</v>
      </c>
      <c r="B13493" t="s">
        <v>765</v>
      </c>
      <c r="C13493" t="s">
        <v>8</v>
      </c>
      <c r="D13493" t="s">
        <v>2405</v>
      </c>
      <c r="E13493">
        <v>0</v>
      </c>
    </row>
    <row r="13494" spans="1:5" x14ac:dyDescent="0.3">
      <c r="A13494">
        <v>65210066</v>
      </c>
      <c r="B13494" t="s">
        <v>765</v>
      </c>
      <c r="C13494" t="s">
        <v>8</v>
      </c>
      <c r="D13494" t="s">
        <v>2406</v>
      </c>
      <c r="E13494">
        <v>0</v>
      </c>
    </row>
    <row r="13495" spans="1:5" x14ac:dyDescent="0.3">
      <c r="A13495">
        <v>65210066</v>
      </c>
      <c r="B13495" t="s">
        <v>765</v>
      </c>
      <c r="C13495" t="s">
        <v>8</v>
      </c>
      <c r="D13495" t="s">
        <v>2407</v>
      </c>
      <c r="E13495">
        <v>0</v>
      </c>
    </row>
    <row r="13496" spans="1:5" x14ac:dyDescent="0.3">
      <c r="A13496">
        <v>65210066</v>
      </c>
      <c r="B13496" t="s">
        <v>765</v>
      </c>
      <c r="C13496" t="s">
        <v>8</v>
      </c>
      <c r="D13496" t="s">
        <v>2408</v>
      </c>
      <c r="E13496">
        <v>0</v>
      </c>
    </row>
    <row r="13497" spans="1:5" x14ac:dyDescent="0.3">
      <c r="A13497">
        <v>65210066</v>
      </c>
      <c r="B13497" t="s">
        <v>765</v>
      </c>
      <c r="C13497" t="s">
        <v>8</v>
      </c>
      <c r="D13497" t="s">
        <v>2409</v>
      </c>
      <c r="E13497">
        <v>0</v>
      </c>
    </row>
    <row r="13498" spans="1:5" x14ac:dyDescent="0.3">
      <c r="A13498">
        <v>65210066</v>
      </c>
      <c r="B13498" t="s">
        <v>765</v>
      </c>
      <c r="C13498" t="s">
        <v>8</v>
      </c>
      <c r="D13498" t="s">
        <v>2410</v>
      </c>
      <c r="E13498">
        <v>0</v>
      </c>
    </row>
    <row r="13499" spans="1:5" x14ac:dyDescent="0.3">
      <c r="A13499">
        <v>65210066</v>
      </c>
      <c r="B13499" t="s">
        <v>765</v>
      </c>
      <c r="C13499" t="s">
        <v>8</v>
      </c>
      <c r="D13499" t="s">
        <v>2411</v>
      </c>
      <c r="E13499">
        <v>0</v>
      </c>
    </row>
    <row r="13500" spans="1:5" x14ac:dyDescent="0.3">
      <c r="A13500">
        <v>65210066</v>
      </c>
      <c r="B13500" t="s">
        <v>765</v>
      </c>
      <c r="C13500" t="s">
        <v>8</v>
      </c>
      <c r="D13500" t="s">
        <v>2412</v>
      </c>
      <c r="E13500">
        <v>0</v>
      </c>
    </row>
    <row r="13501" spans="1:5" x14ac:dyDescent="0.3">
      <c r="A13501">
        <v>65210066</v>
      </c>
      <c r="B13501" t="s">
        <v>765</v>
      </c>
      <c r="C13501" t="s">
        <v>8</v>
      </c>
      <c r="D13501" t="s">
        <v>2413</v>
      </c>
      <c r="E13501">
        <v>0</v>
      </c>
    </row>
    <row r="13502" spans="1:5" x14ac:dyDescent="0.3">
      <c r="A13502">
        <v>10010074</v>
      </c>
      <c r="B13502" t="s">
        <v>767</v>
      </c>
      <c r="C13502" t="s">
        <v>8</v>
      </c>
      <c r="D13502" t="s">
        <v>2378</v>
      </c>
      <c r="E13502">
        <v>0</v>
      </c>
    </row>
    <row r="13503" spans="1:5" x14ac:dyDescent="0.3">
      <c r="A13503">
        <v>10010074</v>
      </c>
      <c r="B13503" t="s">
        <v>767</v>
      </c>
      <c r="C13503" t="s">
        <v>8</v>
      </c>
      <c r="D13503" t="s">
        <v>2379</v>
      </c>
      <c r="E13503">
        <v>0</v>
      </c>
    </row>
    <row r="13504" spans="1:5" x14ac:dyDescent="0.3">
      <c r="A13504">
        <v>10010074</v>
      </c>
      <c r="B13504" t="s">
        <v>767</v>
      </c>
      <c r="C13504" t="s">
        <v>8</v>
      </c>
      <c r="D13504" t="s">
        <v>2380</v>
      </c>
      <c r="E13504">
        <v>0</v>
      </c>
    </row>
    <row r="13505" spans="1:5" x14ac:dyDescent="0.3">
      <c r="A13505">
        <v>10010074</v>
      </c>
      <c r="B13505" t="s">
        <v>767</v>
      </c>
      <c r="C13505" t="s">
        <v>8</v>
      </c>
      <c r="D13505" t="s">
        <v>2381</v>
      </c>
      <c r="E13505">
        <v>0</v>
      </c>
    </row>
    <row r="13506" spans="1:5" x14ac:dyDescent="0.3">
      <c r="A13506">
        <v>10010074</v>
      </c>
      <c r="B13506" t="s">
        <v>767</v>
      </c>
      <c r="C13506" t="s">
        <v>8</v>
      </c>
      <c r="D13506" t="s">
        <v>2382</v>
      </c>
      <c r="E13506">
        <v>0</v>
      </c>
    </row>
    <row r="13507" spans="1:5" x14ac:dyDescent="0.3">
      <c r="A13507">
        <v>10010074</v>
      </c>
      <c r="B13507" t="s">
        <v>767</v>
      </c>
      <c r="C13507" t="s">
        <v>8</v>
      </c>
      <c r="D13507" t="s">
        <v>2383</v>
      </c>
      <c r="E13507">
        <v>0</v>
      </c>
    </row>
    <row r="13508" spans="1:5" x14ac:dyDescent="0.3">
      <c r="A13508">
        <v>10010074</v>
      </c>
      <c r="B13508" t="s">
        <v>767</v>
      </c>
      <c r="C13508" t="s">
        <v>8</v>
      </c>
      <c r="D13508" t="s">
        <v>2384</v>
      </c>
      <c r="E13508">
        <v>0</v>
      </c>
    </row>
    <row r="13509" spans="1:5" x14ac:dyDescent="0.3">
      <c r="A13509">
        <v>10010074</v>
      </c>
      <c r="B13509" t="s">
        <v>767</v>
      </c>
      <c r="C13509" t="s">
        <v>8</v>
      </c>
      <c r="D13509" t="s">
        <v>2385</v>
      </c>
      <c r="E13509">
        <v>0</v>
      </c>
    </row>
    <row r="13510" spans="1:5" x14ac:dyDescent="0.3">
      <c r="A13510">
        <v>10010074</v>
      </c>
      <c r="B13510" t="s">
        <v>767</v>
      </c>
      <c r="C13510" t="s">
        <v>8</v>
      </c>
      <c r="D13510" t="s">
        <v>2386</v>
      </c>
      <c r="E13510">
        <v>0</v>
      </c>
    </row>
    <row r="13511" spans="1:5" x14ac:dyDescent="0.3">
      <c r="A13511">
        <v>10010074</v>
      </c>
      <c r="B13511" t="s">
        <v>767</v>
      </c>
      <c r="C13511" t="s">
        <v>8</v>
      </c>
      <c r="D13511" t="s">
        <v>2387</v>
      </c>
      <c r="E13511">
        <v>0</v>
      </c>
    </row>
    <row r="13512" spans="1:5" x14ac:dyDescent="0.3">
      <c r="A13512">
        <v>10010074</v>
      </c>
      <c r="B13512" t="s">
        <v>767</v>
      </c>
      <c r="C13512" t="s">
        <v>8</v>
      </c>
      <c r="D13512" t="s">
        <v>2388</v>
      </c>
      <c r="E13512">
        <v>0</v>
      </c>
    </row>
    <row r="13513" spans="1:5" x14ac:dyDescent="0.3">
      <c r="A13513">
        <v>10010074</v>
      </c>
      <c r="B13513" t="s">
        <v>767</v>
      </c>
      <c r="C13513" t="s">
        <v>8</v>
      </c>
      <c r="D13513" t="s">
        <v>2389</v>
      </c>
      <c r="E13513">
        <v>0</v>
      </c>
    </row>
    <row r="13514" spans="1:5" x14ac:dyDescent="0.3">
      <c r="A13514">
        <v>10010074</v>
      </c>
      <c r="B13514" t="s">
        <v>767</v>
      </c>
      <c r="C13514" t="s">
        <v>8</v>
      </c>
      <c r="D13514" t="s">
        <v>2390</v>
      </c>
      <c r="E13514">
        <v>0</v>
      </c>
    </row>
    <row r="13515" spans="1:5" x14ac:dyDescent="0.3">
      <c r="A13515">
        <v>10010074</v>
      </c>
      <c r="B13515" t="s">
        <v>767</v>
      </c>
      <c r="C13515" t="s">
        <v>8</v>
      </c>
      <c r="D13515" t="s">
        <v>2391</v>
      </c>
      <c r="E13515">
        <v>-12</v>
      </c>
    </row>
    <row r="13516" spans="1:5" x14ac:dyDescent="0.3">
      <c r="A13516">
        <v>10010074</v>
      </c>
      <c r="B13516" t="s">
        <v>767</v>
      </c>
      <c r="C13516" t="s">
        <v>8</v>
      </c>
      <c r="D13516" t="s">
        <v>2392</v>
      </c>
      <c r="E13516">
        <v>0</v>
      </c>
    </row>
    <row r="13517" spans="1:5" x14ac:dyDescent="0.3">
      <c r="A13517">
        <v>10010074</v>
      </c>
      <c r="B13517" t="s">
        <v>767</v>
      </c>
      <c r="C13517" t="s">
        <v>8</v>
      </c>
      <c r="D13517" t="s">
        <v>2393</v>
      </c>
      <c r="E13517">
        <v>0</v>
      </c>
    </row>
    <row r="13518" spans="1:5" x14ac:dyDescent="0.3">
      <c r="A13518">
        <v>10010074</v>
      </c>
      <c r="B13518" t="s">
        <v>767</v>
      </c>
      <c r="C13518" t="s">
        <v>8</v>
      </c>
      <c r="D13518" t="s">
        <v>2394</v>
      </c>
      <c r="E13518">
        <v>0</v>
      </c>
    </row>
    <row r="13519" spans="1:5" x14ac:dyDescent="0.3">
      <c r="A13519">
        <v>10010074</v>
      </c>
      <c r="B13519" t="s">
        <v>767</v>
      </c>
      <c r="C13519" t="s">
        <v>8</v>
      </c>
      <c r="D13519" t="s">
        <v>2395</v>
      </c>
      <c r="E13519">
        <v>0</v>
      </c>
    </row>
    <row r="13520" spans="1:5" x14ac:dyDescent="0.3">
      <c r="A13520">
        <v>10010074</v>
      </c>
      <c r="B13520" t="s">
        <v>767</v>
      </c>
      <c r="C13520" t="s">
        <v>8</v>
      </c>
      <c r="D13520" t="s">
        <v>2396</v>
      </c>
      <c r="E13520">
        <v>0</v>
      </c>
    </row>
    <row r="13521" spans="1:5" x14ac:dyDescent="0.3">
      <c r="A13521">
        <v>10010074</v>
      </c>
      <c r="B13521" t="s">
        <v>767</v>
      </c>
      <c r="C13521" t="s">
        <v>8</v>
      </c>
      <c r="D13521" t="s">
        <v>2397</v>
      </c>
      <c r="E13521">
        <v>0</v>
      </c>
    </row>
    <row r="13522" spans="1:5" x14ac:dyDescent="0.3">
      <c r="A13522">
        <v>10010074</v>
      </c>
      <c r="B13522" t="s">
        <v>767</v>
      </c>
      <c r="C13522" t="s">
        <v>8</v>
      </c>
      <c r="D13522" t="s">
        <v>2398</v>
      </c>
      <c r="E13522">
        <v>0</v>
      </c>
    </row>
    <row r="13523" spans="1:5" x14ac:dyDescent="0.3">
      <c r="A13523">
        <v>10010074</v>
      </c>
      <c r="B13523" t="s">
        <v>767</v>
      </c>
      <c r="C13523" t="s">
        <v>8</v>
      </c>
      <c r="D13523" t="s">
        <v>2399</v>
      </c>
      <c r="E13523">
        <v>0</v>
      </c>
    </row>
    <row r="13524" spans="1:5" x14ac:dyDescent="0.3">
      <c r="A13524">
        <v>10010074</v>
      </c>
      <c r="B13524" t="s">
        <v>767</v>
      </c>
      <c r="C13524" t="s">
        <v>8</v>
      </c>
      <c r="D13524" t="s">
        <v>2400</v>
      </c>
      <c r="E13524">
        <v>0</v>
      </c>
    </row>
    <row r="13525" spans="1:5" x14ac:dyDescent="0.3">
      <c r="A13525">
        <v>10010074</v>
      </c>
      <c r="B13525" t="s">
        <v>767</v>
      </c>
      <c r="C13525" t="s">
        <v>8</v>
      </c>
      <c r="D13525" t="s">
        <v>2401</v>
      </c>
      <c r="E13525">
        <v>0</v>
      </c>
    </row>
    <row r="13526" spans="1:5" x14ac:dyDescent="0.3">
      <c r="A13526">
        <v>10010074</v>
      </c>
      <c r="B13526" t="s">
        <v>767</v>
      </c>
      <c r="C13526" t="s">
        <v>8</v>
      </c>
      <c r="D13526" t="s">
        <v>2402</v>
      </c>
      <c r="E13526">
        <v>0</v>
      </c>
    </row>
    <row r="13527" spans="1:5" x14ac:dyDescent="0.3">
      <c r="A13527">
        <v>10010074</v>
      </c>
      <c r="B13527" t="s">
        <v>767</v>
      </c>
      <c r="C13527" t="s">
        <v>8</v>
      </c>
      <c r="D13527" t="s">
        <v>2403</v>
      </c>
      <c r="E13527">
        <v>-3</v>
      </c>
    </row>
    <row r="13528" spans="1:5" x14ac:dyDescent="0.3">
      <c r="A13528">
        <v>10010074</v>
      </c>
      <c r="B13528" t="s">
        <v>767</v>
      </c>
      <c r="C13528" t="s">
        <v>8</v>
      </c>
      <c r="D13528" t="s">
        <v>2404</v>
      </c>
      <c r="E13528">
        <v>0</v>
      </c>
    </row>
    <row r="13529" spans="1:5" x14ac:dyDescent="0.3">
      <c r="A13529">
        <v>10010074</v>
      </c>
      <c r="B13529" t="s">
        <v>767</v>
      </c>
      <c r="C13529" t="s">
        <v>8</v>
      </c>
      <c r="D13529" t="s">
        <v>2405</v>
      </c>
      <c r="E13529">
        <v>0</v>
      </c>
    </row>
    <row r="13530" spans="1:5" x14ac:dyDescent="0.3">
      <c r="A13530">
        <v>10010074</v>
      </c>
      <c r="B13530" t="s">
        <v>767</v>
      </c>
      <c r="C13530" t="s">
        <v>8</v>
      </c>
      <c r="D13530" t="s">
        <v>2406</v>
      </c>
      <c r="E13530">
        <v>0</v>
      </c>
    </row>
    <row r="13531" spans="1:5" x14ac:dyDescent="0.3">
      <c r="A13531">
        <v>10010074</v>
      </c>
      <c r="B13531" t="s">
        <v>767</v>
      </c>
      <c r="C13531" t="s">
        <v>8</v>
      </c>
      <c r="D13531" t="s">
        <v>2407</v>
      </c>
      <c r="E13531">
        <v>0</v>
      </c>
    </row>
    <row r="13532" spans="1:5" x14ac:dyDescent="0.3">
      <c r="A13532">
        <v>10010074</v>
      </c>
      <c r="B13532" t="s">
        <v>767</v>
      </c>
      <c r="C13532" t="s">
        <v>8</v>
      </c>
      <c r="D13532" t="s">
        <v>2408</v>
      </c>
      <c r="E13532">
        <v>0</v>
      </c>
    </row>
    <row r="13533" spans="1:5" x14ac:dyDescent="0.3">
      <c r="A13533">
        <v>10010074</v>
      </c>
      <c r="B13533" t="s">
        <v>767</v>
      </c>
      <c r="C13533" t="s">
        <v>8</v>
      </c>
      <c r="D13533" t="s">
        <v>2409</v>
      </c>
      <c r="E13533">
        <v>0</v>
      </c>
    </row>
    <row r="13534" spans="1:5" x14ac:dyDescent="0.3">
      <c r="A13534">
        <v>10010074</v>
      </c>
      <c r="B13534" t="s">
        <v>767</v>
      </c>
      <c r="C13534" t="s">
        <v>8</v>
      </c>
      <c r="D13534" t="s">
        <v>2410</v>
      </c>
      <c r="E13534">
        <v>0</v>
      </c>
    </row>
    <row r="13535" spans="1:5" x14ac:dyDescent="0.3">
      <c r="A13535">
        <v>10010074</v>
      </c>
      <c r="B13535" t="s">
        <v>767</v>
      </c>
      <c r="C13535" t="s">
        <v>8</v>
      </c>
      <c r="D13535" t="s">
        <v>2411</v>
      </c>
      <c r="E13535">
        <v>0</v>
      </c>
    </row>
    <row r="13536" spans="1:5" x14ac:dyDescent="0.3">
      <c r="A13536">
        <v>10010074</v>
      </c>
      <c r="B13536" t="s">
        <v>767</v>
      </c>
      <c r="C13536" t="s">
        <v>8</v>
      </c>
      <c r="D13536" t="s">
        <v>2412</v>
      </c>
      <c r="E13536">
        <v>0</v>
      </c>
    </row>
    <row r="13537" spans="1:5" x14ac:dyDescent="0.3">
      <c r="A13537">
        <v>10010074</v>
      </c>
      <c r="B13537" t="s">
        <v>767</v>
      </c>
      <c r="C13537" t="s">
        <v>8</v>
      </c>
      <c r="D13537" t="s">
        <v>2413</v>
      </c>
      <c r="E13537">
        <v>0</v>
      </c>
    </row>
    <row r="13538" spans="1:5" x14ac:dyDescent="0.3">
      <c r="A13538">
        <v>45800041</v>
      </c>
      <c r="B13538" t="s">
        <v>769</v>
      </c>
      <c r="C13538" t="s">
        <v>8</v>
      </c>
      <c r="D13538" t="s">
        <v>2378</v>
      </c>
      <c r="E13538">
        <v>0</v>
      </c>
    </row>
    <row r="13539" spans="1:5" x14ac:dyDescent="0.3">
      <c r="A13539">
        <v>45800041</v>
      </c>
      <c r="B13539" t="s">
        <v>769</v>
      </c>
      <c r="C13539" t="s">
        <v>8</v>
      </c>
      <c r="D13539" t="s">
        <v>2379</v>
      </c>
      <c r="E13539">
        <v>0</v>
      </c>
    </row>
    <row r="13540" spans="1:5" x14ac:dyDescent="0.3">
      <c r="A13540">
        <v>45800041</v>
      </c>
      <c r="B13540" t="s">
        <v>769</v>
      </c>
      <c r="C13540" t="s">
        <v>8</v>
      </c>
      <c r="D13540" t="s">
        <v>2380</v>
      </c>
      <c r="E13540">
        <v>0</v>
      </c>
    </row>
    <row r="13541" spans="1:5" x14ac:dyDescent="0.3">
      <c r="A13541">
        <v>45800041</v>
      </c>
      <c r="B13541" t="s">
        <v>769</v>
      </c>
      <c r="C13541" t="s">
        <v>8</v>
      </c>
      <c r="D13541" t="s">
        <v>2381</v>
      </c>
      <c r="E13541">
        <v>0</v>
      </c>
    </row>
    <row r="13542" spans="1:5" x14ac:dyDescent="0.3">
      <c r="A13542">
        <v>45800041</v>
      </c>
      <c r="B13542" t="s">
        <v>769</v>
      </c>
      <c r="C13542" t="s">
        <v>8</v>
      </c>
      <c r="D13542" t="s">
        <v>2382</v>
      </c>
      <c r="E13542">
        <v>0</v>
      </c>
    </row>
    <row r="13543" spans="1:5" x14ac:dyDescent="0.3">
      <c r="A13543">
        <v>45800041</v>
      </c>
      <c r="B13543" t="s">
        <v>769</v>
      </c>
      <c r="C13543" t="s">
        <v>8</v>
      </c>
      <c r="D13543" t="s">
        <v>2383</v>
      </c>
      <c r="E13543">
        <v>0</v>
      </c>
    </row>
    <row r="13544" spans="1:5" x14ac:dyDescent="0.3">
      <c r="A13544">
        <v>45800041</v>
      </c>
      <c r="B13544" t="s">
        <v>769</v>
      </c>
      <c r="C13544" t="s">
        <v>8</v>
      </c>
      <c r="D13544" t="s">
        <v>2384</v>
      </c>
      <c r="E13544">
        <v>0</v>
      </c>
    </row>
    <row r="13545" spans="1:5" x14ac:dyDescent="0.3">
      <c r="A13545">
        <v>45800041</v>
      </c>
      <c r="B13545" t="s">
        <v>769</v>
      </c>
      <c r="C13545" t="s">
        <v>8</v>
      </c>
      <c r="D13545" t="s">
        <v>2385</v>
      </c>
      <c r="E13545">
        <v>0</v>
      </c>
    </row>
    <row r="13546" spans="1:5" x14ac:dyDescent="0.3">
      <c r="A13546">
        <v>45800041</v>
      </c>
      <c r="B13546" t="s">
        <v>769</v>
      </c>
      <c r="C13546" t="s">
        <v>8</v>
      </c>
      <c r="D13546" t="s">
        <v>2386</v>
      </c>
      <c r="E13546">
        <v>0</v>
      </c>
    </row>
    <row r="13547" spans="1:5" x14ac:dyDescent="0.3">
      <c r="A13547">
        <v>45800041</v>
      </c>
      <c r="B13547" t="s">
        <v>769</v>
      </c>
      <c r="C13547" t="s">
        <v>8</v>
      </c>
      <c r="D13547" t="s">
        <v>2387</v>
      </c>
      <c r="E13547">
        <v>0</v>
      </c>
    </row>
    <row r="13548" spans="1:5" x14ac:dyDescent="0.3">
      <c r="A13548">
        <v>45800041</v>
      </c>
      <c r="B13548" t="s">
        <v>769</v>
      </c>
      <c r="C13548" t="s">
        <v>8</v>
      </c>
      <c r="D13548" t="s">
        <v>2388</v>
      </c>
      <c r="E13548">
        <v>0</v>
      </c>
    </row>
    <row r="13549" spans="1:5" x14ac:dyDescent="0.3">
      <c r="A13549">
        <v>45800041</v>
      </c>
      <c r="B13549" t="s">
        <v>769</v>
      </c>
      <c r="C13549" t="s">
        <v>8</v>
      </c>
      <c r="D13549" t="s">
        <v>2389</v>
      </c>
      <c r="E13549">
        <v>0</v>
      </c>
    </row>
    <row r="13550" spans="1:5" x14ac:dyDescent="0.3">
      <c r="A13550">
        <v>45800041</v>
      </c>
      <c r="B13550" t="s">
        <v>769</v>
      </c>
      <c r="C13550" t="s">
        <v>8</v>
      </c>
      <c r="D13550" t="s">
        <v>2390</v>
      </c>
      <c r="E13550">
        <v>0</v>
      </c>
    </row>
    <row r="13551" spans="1:5" x14ac:dyDescent="0.3">
      <c r="A13551">
        <v>45800041</v>
      </c>
      <c r="B13551" t="s">
        <v>769</v>
      </c>
      <c r="C13551" t="s">
        <v>8</v>
      </c>
      <c r="D13551" t="s">
        <v>2391</v>
      </c>
      <c r="E13551">
        <v>0</v>
      </c>
    </row>
    <row r="13552" spans="1:5" x14ac:dyDescent="0.3">
      <c r="A13552">
        <v>45800041</v>
      </c>
      <c r="B13552" t="s">
        <v>769</v>
      </c>
      <c r="C13552" t="s">
        <v>8</v>
      </c>
      <c r="D13552" t="s">
        <v>2392</v>
      </c>
      <c r="E13552">
        <v>0</v>
      </c>
    </row>
    <row r="13553" spans="1:5" x14ac:dyDescent="0.3">
      <c r="A13553">
        <v>45800041</v>
      </c>
      <c r="B13553" t="s">
        <v>769</v>
      </c>
      <c r="C13553" t="s">
        <v>8</v>
      </c>
      <c r="D13553" t="s">
        <v>2393</v>
      </c>
      <c r="E13553">
        <v>0</v>
      </c>
    </row>
    <row r="13554" spans="1:5" x14ac:dyDescent="0.3">
      <c r="A13554">
        <v>45800041</v>
      </c>
      <c r="B13554" t="s">
        <v>769</v>
      </c>
      <c r="C13554" t="s">
        <v>8</v>
      </c>
      <c r="D13554" t="s">
        <v>2394</v>
      </c>
      <c r="E13554">
        <v>0</v>
      </c>
    </row>
    <row r="13555" spans="1:5" x14ac:dyDescent="0.3">
      <c r="A13555">
        <v>45800041</v>
      </c>
      <c r="B13555" t="s">
        <v>769</v>
      </c>
      <c r="C13555" t="s">
        <v>8</v>
      </c>
      <c r="D13555" t="s">
        <v>2395</v>
      </c>
      <c r="E13555">
        <v>0</v>
      </c>
    </row>
    <row r="13556" spans="1:5" x14ac:dyDescent="0.3">
      <c r="A13556">
        <v>45800041</v>
      </c>
      <c r="B13556" t="s">
        <v>769</v>
      </c>
      <c r="C13556" t="s">
        <v>8</v>
      </c>
      <c r="D13556" t="s">
        <v>2396</v>
      </c>
      <c r="E13556">
        <v>0</v>
      </c>
    </row>
    <row r="13557" spans="1:5" x14ac:dyDescent="0.3">
      <c r="A13557">
        <v>45800041</v>
      </c>
      <c r="B13557" t="s">
        <v>769</v>
      </c>
      <c r="C13557" t="s">
        <v>8</v>
      </c>
      <c r="D13557" t="s">
        <v>2397</v>
      </c>
      <c r="E13557">
        <v>0</v>
      </c>
    </row>
    <row r="13558" spans="1:5" x14ac:dyDescent="0.3">
      <c r="A13558">
        <v>45800041</v>
      </c>
      <c r="B13558" t="s">
        <v>769</v>
      </c>
      <c r="C13558" t="s">
        <v>8</v>
      </c>
      <c r="D13558" t="s">
        <v>2398</v>
      </c>
      <c r="E13558">
        <v>0</v>
      </c>
    </row>
    <row r="13559" spans="1:5" x14ac:dyDescent="0.3">
      <c r="A13559">
        <v>45800041</v>
      </c>
      <c r="B13559" t="s">
        <v>769</v>
      </c>
      <c r="C13559" t="s">
        <v>8</v>
      </c>
      <c r="D13559" t="s">
        <v>2399</v>
      </c>
      <c r="E13559">
        <v>0</v>
      </c>
    </row>
    <row r="13560" spans="1:5" x14ac:dyDescent="0.3">
      <c r="A13560">
        <v>45800041</v>
      </c>
      <c r="B13560" t="s">
        <v>769</v>
      </c>
      <c r="C13560" t="s">
        <v>8</v>
      </c>
      <c r="D13560" t="s">
        <v>2400</v>
      </c>
      <c r="E13560">
        <v>0</v>
      </c>
    </row>
    <row r="13561" spans="1:5" x14ac:dyDescent="0.3">
      <c r="A13561">
        <v>45800041</v>
      </c>
      <c r="B13561" t="s">
        <v>769</v>
      </c>
      <c r="C13561" t="s">
        <v>8</v>
      </c>
      <c r="D13561" t="s">
        <v>2401</v>
      </c>
      <c r="E13561">
        <v>0</v>
      </c>
    </row>
    <row r="13562" spans="1:5" x14ac:dyDescent="0.3">
      <c r="A13562">
        <v>45800041</v>
      </c>
      <c r="B13562" t="s">
        <v>769</v>
      </c>
      <c r="C13562" t="s">
        <v>8</v>
      </c>
      <c r="D13562" t="s">
        <v>2402</v>
      </c>
      <c r="E13562">
        <v>0</v>
      </c>
    </row>
    <row r="13563" spans="1:5" x14ac:dyDescent="0.3">
      <c r="A13563">
        <v>45800041</v>
      </c>
      <c r="B13563" t="s">
        <v>769</v>
      </c>
      <c r="C13563" t="s">
        <v>8</v>
      </c>
      <c r="D13563" t="s">
        <v>2403</v>
      </c>
      <c r="E13563">
        <v>0</v>
      </c>
    </row>
    <row r="13564" spans="1:5" x14ac:dyDescent="0.3">
      <c r="A13564">
        <v>45800041</v>
      </c>
      <c r="B13564" t="s">
        <v>769</v>
      </c>
      <c r="C13564" t="s">
        <v>8</v>
      </c>
      <c r="D13564" t="s">
        <v>2404</v>
      </c>
      <c r="E13564">
        <v>0</v>
      </c>
    </row>
    <row r="13565" spans="1:5" x14ac:dyDescent="0.3">
      <c r="A13565">
        <v>45800041</v>
      </c>
      <c r="B13565" t="s">
        <v>769</v>
      </c>
      <c r="C13565" t="s">
        <v>8</v>
      </c>
      <c r="D13565" t="s">
        <v>2405</v>
      </c>
      <c r="E13565">
        <v>-1</v>
      </c>
    </row>
    <row r="13566" spans="1:5" x14ac:dyDescent="0.3">
      <c r="A13566">
        <v>45800041</v>
      </c>
      <c r="B13566" t="s">
        <v>769</v>
      </c>
      <c r="C13566" t="s">
        <v>8</v>
      </c>
      <c r="D13566" t="s">
        <v>2406</v>
      </c>
      <c r="E13566">
        <v>0</v>
      </c>
    </row>
    <row r="13567" spans="1:5" x14ac:dyDescent="0.3">
      <c r="A13567">
        <v>45800041</v>
      </c>
      <c r="B13567" t="s">
        <v>769</v>
      </c>
      <c r="C13567" t="s">
        <v>8</v>
      </c>
      <c r="D13567" t="s">
        <v>2407</v>
      </c>
      <c r="E13567">
        <v>0</v>
      </c>
    </row>
    <row r="13568" spans="1:5" x14ac:dyDescent="0.3">
      <c r="A13568">
        <v>45800041</v>
      </c>
      <c r="B13568" t="s">
        <v>769</v>
      </c>
      <c r="C13568" t="s">
        <v>8</v>
      </c>
      <c r="D13568" t="s">
        <v>2408</v>
      </c>
      <c r="E13568">
        <v>0</v>
      </c>
    </row>
    <row r="13569" spans="1:5" x14ac:dyDescent="0.3">
      <c r="A13569">
        <v>45800041</v>
      </c>
      <c r="B13569" t="s">
        <v>769</v>
      </c>
      <c r="C13569" t="s">
        <v>8</v>
      </c>
      <c r="D13569" t="s">
        <v>2409</v>
      </c>
      <c r="E13569">
        <v>0</v>
      </c>
    </row>
    <row r="13570" spans="1:5" x14ac:dyDescent="0.3">
      <c r="A13570">
        <v>45800041</v>
      </c>
      <c r="B13570" t="s">
        <v>769</v>
      </c>
      <c r="C13570" t="s">
        <v>8</v>
      </c>
      <c r="D13570" t="s">
        <v>2410</v>
      </c>
      <c r="E13570">
        <v>0</v>
      </c>
    </row>
    <row r="13571" spans="1:5" x14ac:dyDescent="0.3">
      <c r="A13571">
        <v>45800041</v>
      </c>
      <c r="B13571" t="s">
        <v>769</v>
      </c>
      <c r="C13571" t="s">
        <v>8</v>
      </c>
      <c r="D13571" t="s">
        <v>2411</v>
      </c>
      <c r="E13571">
        <v>0</v>
      </c>
    </row>
    <row r="13572" spans="1:5" x14ac:dyDescent="0.3">
      <c r="A13572">
        <v>45800041</v>
      </c>
      <c r="B13572" t="s">
        <v>769</v>
      </c>
      <c r="C13572" t="s">
        <v>8</v>
      </c>
      <c r="D13572" t="s">
        <v>2412</v>
      </c>
      <c r="E13572">
        <v>0</v>
      </c>
    </row>
    <row r="13573" spans="1:5" x14ac:dyDescent="0.3">
      <c r="A13573">
        <v>45800041</v>
      </c>
      <c r="B13573" t="s">
        <v>769</v>
      </c>
      <c r="C13573" t="s">
        <v>8</v>
      </c>
      <c r="D13573" t="s">
        <v>2413</v>
      </c>
      <c r="E13573">
        <v>0</v>
      </c>
    </row>
    <row r="13574" spans="1:5" x14ac:dyDescent="0.3">
      <c r="A13574">
        <v>20300007</v>
      </c>
      <c r="B13574" t="s">
        <v>771</v>
      </c>
      <c r="C13574" t="s">
        <v>8</v>
      </c>
      <c r="D13574" t="s">
        <v>2378</v>
      </c>
      <c r="E13574">
        <v>0</v>
      </c>
    </row>
    <row r="13575" spans="1:5" x14ac:dyDescent="0.3">
      <c r="A13575">
        <v>20300007</v>
      </c>
      <c r="B13575" t="s">
        <v>771</v>
      </c>
      <c r="C13575" t="s">
        <v>8</v>
      </c>
      <c r="D13575" t="s">
        <v>2379</v>
      </c>
      <c r="E13575">
        <v>0</v>
      </c>
    </row>
    <row r="13576" spans="1:5" x14ac:dyDescent="0.3">
      <c r="A13576">
        <v>20300007</v>
      </c>
      <c r="B13576" t="s">
        <v>771</v>
      </c>
      <c r="C13576" t="s">
        <v>8</v>
      </c>
      <c r="D13576" t="s">
        <v>2380</v>
      </c>
      <c r="E13576">
        <v>0</v>
      </c>
    </row>
    <row r="13577" spans="1:5" x14ac:dyDescent="0.3">
      <c r="A13577">
        <v>20300007</v>
      </c>
      <c r="B13577" t="s">
        <v>771</v>
      </c>
      <c r="C13577" t="s">
        <v>8</v>
      </c>
      <c r="D13577" t="s">
        <v>2381</v>
      </c>
      <c r="E13577">
        <v>0</v>
      </c>
    </row>
    <row r="13578" spans="1:5" x14ac:dyDescent="0.3">
      <c r="A13578">
        <v>20300007</v>
      </c>
      <c r="B13578" t="s">
        <v>771</v>
      </c>
      <c r="C13578" t="s">
        <v>8</v>
      </c>
      <c r="D13578" t="s">
        <v>2382</v>
      </c>
      <c r="E13578">
        <v>0</v>
      </c>
    </row>
    <row r="13579" spans="1:5" x14ac:dyDescent="0.3">
      <c r="A13579">
        <v>20300007</v>
      </c>
      <c r="B13579" t="s">
        <v>771</v>
      </c>
      <c r="C13579" t="s">
        <v>8</v>
      </c>
      <c r="D13579" t="s">
        <v>2383</v>
      </c>
      <c r="E13579">
        <v>0</v>
      </c>
    </row>
    <row r="13580" spans="1:5" x14ac:dyDescent="0.3">
      <c r="A13580">
        <v>20300007</v>
      </c>
      <c r="B13580" t="s">
        <v>771</v>
      </c>
      <c r="C13580" t="s">
        <v>8</v>
      </c>
      <c r="D13580" t="s">
        <v>2384</v>
      </c>
      <c r="E13580">
        <v>0</v>
      </c>
    </row>
    <row r="13581" spans="1:5" x14ac:dyDescent="0.3">
      <c r="A13581">
        <v>20300007</v>
      </c>
      <c r="B13581" t="s">
        <v>771</v>
      </c>
      <c r="C13581" t="s">
        <v>8</v>
      </c>
      <c r="D13581" t="s">
        <v>2385</v>
      </c>
      <c r="E13581">
        <v>0</v>
      </c>
    </row>
    <row r="13582" spans="1:5" x14ac:dyDescent="0.3">
      <c r="A13582">
        <v>20300007</v>
      </c>
      <c r="B13582" t="s">
        <v>771</v>
      </c>
      <c r="C13582" t="s">
        <v>8</v>
      </c>
      <c r="D13582" t="s">
        <v>2386</v>
      </c>
      <c r="E13582">
        <v>0</v>
      </c>
    </row>
    <row r="13583" spans="1:5" x14ac:dyDescent="0.3">
      <c r="A13583">
        <v>20300007</v>
      </c>
      <c r="B13583" t="s">
        <v>771</v>
      </c>
      <c r="C13583" t="s">
        <v>8</v>
      </c>
      <c r="D13583" t="s">
        <v>2387</v>
      </c>
      <c r="E13583">
        <v>0</v>
      </c>
    </row>
    <row r="13584" spans="1:5" x14ac:dyDescent="0.3">
      <c r="A13584">
        <v>20300007</v>
      </c>
      <c r="B13584" t="s">
        <v>771</v>
      </c>
      <c r="C13584" t="s">
        <v>8</v>
      </c>
      <c r="D13584" t="s">
        <v>2388</v>
      </c>
      <c r="E13584">
        <v>0</v>
      </c>
    </row>
    <row r="13585" spans="1:5" x14ac:dyDescent="0.3">
      <c r="A13585">
        <v>20300007</v>
      </c>
      <c r="B13585" t="s">
        <v>771</v>
      </c>
      <c r="C13585" t="s">
        <v>8</v>
      </c>
      <c r="D13585" t="s">
        <v>2389</v>
      </c>
      <c r="E13585">
        <v>0</v>
      </c>
    </row>
    <row r="13586" spans="1:5" x14ac:dyDescent="0.3">
      <c r="A13586">
        <v>20300007</v>
      </c>
      <c r="B13586" t="s">
        <v>771</v>
      </c>
      <c r="C13586" t="s">
        <v>8</v>
      </c>
      <c r="D13586" t="s">
        <v>2390</v>
      </c>
      <c r="E13586">
        <v>0</v>
      </c>
    </row>
    <row r="13587" spans="1:5" x14ac:dyDescent="0.3">
      <c r="A13587">
        <v>20300007</v>
      </c>
      <c r="B13587" t="s">
        <v>771</v>
      </c>
      <c r="C13587" t="s">
        <v>8</v>
      </c>
      <c r="D13587" t="s">
        <v>2391</v>
      </c>
      <c r="E13587">
        <v>0</v>
      </c>
    </row>
    <row r="13588" spans="1:5" x14ac:dyDescent="0.3">
      <c r="A13588">
        <v>20300007</v>
      </c>
      <c r="B13588" t="s">
        <v>771</v>
      </c>
      <c r="C13588" t="s">
        <v>8</v>
      </c>
      <c r="D13588" t="s">
        <v>2392</v>
      </c>
      <c r="E13588">
        <v>0</v>
      </c>
    </row>
    <row r="13589" spans="1:5" x14ac:dyDescent="0.3">
      <c r="A13589">
        <v>20300007</v>
      </c>
      <c r="B13589" t="s">
        <v>771</v>
      </c>
      <c r="C13589" t="s">
        <v>8</v>
      </c>
      <c r="D13589" t="s">
        <v>2393</v>
      </c>
      <c r="E13589">
        <v>0</v>
      </c>
    </row>
    <row r="13590" spans="1:5" x14ac:dyDescent="0.3">
      <c r="A13590">
        <v>20300007</v>
      </c>
      <c r="B13590" t="s">
        <v>771</v>
      </c>
      <c r="C13590" t="s">
        <v>8</v>
      </c>
      <c r="D13590" t="s">
        <v>2394</v>
      </c>
      <c r="E13590">
        <v>-6</v>
      </c>
    </row>
    <row r="13591" spans="1:5" x14ac:dyDescent="0.3">
      <c r="A13591">
        <v>20300007</v>
      </c>
      <c r="B13591" t="s">
        <v>771</v>
      </c>
      <c r="C13591" t="s">
        <v>8</v>
      </c>
      <c r="D13591" t="s">
        <v>2395</v>
      </c>
      <c r="E13591">
        <v>0</v>
      </c>
    </row>
    <row r="13592" spans="1:5" x14ac:dyDescent="0.3">
      <c r="A13592">
        <v>20300007</v>
      </c>
      <c r="B13592" t="s">
        <v>771</v>
      </c>
      <c r="C13592" t="s">
        <v>8</v>
      </c>
      <c r="D13592" t="s">
        <v>2396</v>
      </c>
      <c r="E13592">
        <v>-1</v>
      </c>
    </row>
    <row r="13593" spans="1:5" x14ac:dyDescent="0.3">
      <c r="A13593">
        <v>20300007</v>
      </c>
      <c r="B13593" t="s">
        <v>771</v>
      </c>
      <c r="C13593" t="s">
        <v>8</v>
      </c>
      <c r="D13593" t="s">
        <v>2397</v>
      </c>
      <c r="E13593">
        <v>-2</v>
      </c>
    </row>
    <row r="13594" spans="1:5" x14ac:dyDescent="0.3">
      <c r="A13594">
        <v>20300007</v>
      </c>
      <c r="B13594" t="s">
        <v>771</v>
      </c>
      <c r="C13594" t="s">
        <v>8</v>
      </c>
      <c r="D13594" t="s">
        <v>2398</v>
      </c>
      <c r="E13594">
        <v>-2</v>
      </c>
    </row>
    <row r="13595" spans="1:5" x14ac:dyDescent="0.3">
      <c r="A13595">
        <v>20300007</v>
      </c>
      <c r="B13595" t="s">
        <v>771</v>
      </c>
      <c r="C13595" t="s">
        <v>8</v>
      </c>
      <c r="D13595" t="s">
        <v>2399</v>
      </c>
      <c r="E13595">
        <v>0</v>
      </c>
    </row>
    <row r="13596" spans="1:5" x14ac:dyDescent="0.3">
      <c r="A13596">
        <v>20300007</v>
      </c>
      <c r="B13596" t="s">
        <v>771</v>
      </c>
      <c r="C13596" t="s">
        <v>8</v>
      </c>
      <c r="D13596" t="s">
        <v>2400</v>
      </c>
      <c r="E13596">
        <v>0</v>
      </c>
    </row>
    <row r="13597" spans="1:5" x14ac:dyDescent="0.3">
      <c r="A13597">
        <v>20300007</v>
      </c>
      <c r="B13597" t="s">
        <v>771</v>
      </c>
      <c r="C13597" t="s">
        <v>8</v>
      </c>
      <c r="D13597" t="s">
        <v>2401</v>
      </c>
      <c r="E13597">
        <v>0</v>
      </c>
    </row>
    <row r="13598" spans="1:5" x14ac:dyDescent="0.3">
      <c r="A13598">
        <v>20300007</v>
      </c>
      <c r="B13598" t="s">
        <v>771</v>
      </c>
      <c r="C13598" t="s">
        <v>8</v>
      </c>
      <c r="D13598" t="s">
        <v>2402</v>
      </c>
      <c r="E13598">
        <v>-2</v>
      </c>
    </row>
    <row r="13599" spans="1:5" x14ac:dyDescent="0.3">
      <c r="A13599">
        <v>20300007</v>
      </c>
      <c r="B13599" t="s">
        <v>771</v>
      </c>
      <c r="C13599" t="s">
        <v>8</v>
      </c>
      <c r="D13599" t="s">
        <v>2403</v>
      </c>
      <c r="E13599">
        <v>-6</v>
      </c>
    </row>
    <row r="13600" spans="1:5" x14ac:dyDescent="0.3">
      <c r="A13600">
        <v>20300007</v>
      </c>
      <c r="B13600" t="s">
        <v>771</v>
      </c>
      <c r="C13600" t="s">
        <v>8</v>
      </c>
      <c r="D13600" t="s">
        <v>2404</v>
      </c>
      <c r="E13600">
        <v>0</v>
      </c>
    </row>
    <row r="13601" spans="1:5" x14ac:dyDescent="0.3">
      <c r="A13601">
        <v>20300007</v>
      </c>
      <c r="B13601" t="s">
        <v>771</v>
      </c>
      <c r="C13601" t="s">
        <v>8</v>
      </c>
      <c r="D13601" t="s">
        <v>2405</v>
      </c>
      <c r="E13601">
        <v>0</v>
      </c>
    </row>
    <row r="13602" spans="1:5" x14ac:dyDescent="0.3">
      <c r="A13602">
        <v>20300007</v>
      </c>
      <c r="B13602" t="s">
        <v>771</v>
      </c>
      <c r="C13602" t="s">
        <v>8</v>
      </c>
      <c r="D13602" t="s">
        <v>2406</v>
      </c>
      <c r="E13602">
        <v>-1</v>
      </c>
    </row>
    <row r="13603" spans="1:5" x14ac:dyDescent="0.3">
      <c r="A13603">
        <v>20300007</v>
      </c>
      <c r="B13603" t="s">
        <v>771</v>
      </c>
      <c r="C13603" t="s">
        <v>8</v>
      </c>
      <c r="D13603" t="s">
        <v>2407</v>
      </c>
      <c r="E13603">
        <v>0</v>
      </c>
    </row>
    <row r="13604" spans="1:5" x14ac:dyDescent="0.3">
      <c r="A13604">
        <v>20300007</v>
      </c>
      <c r="B13604" t="s">
        <v>771</v>
      </c>
      <c r="C13604" t="s">
        <v>8</v>
      </c>
      <c r="D13604" t="s">
        <v>2408</v>
      </c>
      <c r="E13604">
        <v>0</v>
      </c>
    </row>
    <row r="13605" spans="1:5" x14ac:dyDescent="0.3">
      <c r="A13605">
        <v>20300007</v>
      </c>
      <c r="B13605" t="s">
        <v>771</v>
      </c>
      <c r="C13605" t="s">
        <v>8</v>
      </c>
      <c r="D13605" t="s">
        <v>2409</v>
      </c>
      <c r="E13605">
        <v>0</v>
      </c>
    </row>
    <row r="13606" spans="1:5" x14ac:dyDescent="0.3">
      <c r="A13606">
        <v>20300007</v>
      </c>
      <c r="B13606" t="s">
        <v>771</v>
      </c>
      <c r="C13606" t="s">
        <v>8</v>
      </c>
      <c r="D13606" t="s">
        <v>2410</v>
      </c>
      <c r="E13606">
        <v>0</v>
      </c>
    </row>
    <row r="13607" spans="1:5" x14ac:dyDescent="0.3">
      <c r="A13607">
        <v>20300007</v>
      </c>
      <c r="B13607" t="s">
        <v>771</v>
      </c>
      <c r="C13607" t="s">
        <v>8</v>
      </c>
      <c r="D13607" t="s">
        <v>2411</v>
      </c>
      <c r="E13607">
        <v>0</v>
      </c>
    </row>
    <row r="13608" spans="1:5" x14ac:dyDescent="0.3">
      <c r="A13608">
        <v>20300007</v>
      </c>
      <c r="B13608" t="s">
        <v>771</v>
      </c>
      <c r="C13608" t="s">
        <v>8</v>
      </c>
      <c r="D13608" t="s">
        <v>2412</v>
      </c>
      <c r="E13608">
        <v>-3</v>
      </c>
    </row>
    <row r="13609" spans="1:5" x14ac:dyDescent="0.3">
      <c r="A13609">
        <v>20300007</v>
      </c>
      <c r="B13609" t="s">
        <v>771</v>
      </c>
      <c r="C13609" t="s">
        <v>8</v>
      </c>
      <c r="D13609" t="s">
        <v>2413</v>
      </c>
      <c r="E13609">
        <v>-5</v>
      </c>
    </row>
    <row r="13610" spans="1:5" x14ac:dyDescent="0.3">
      <c r="A13610">
        <v>91120003</v>
      </c>
      <c r="B13610" t="s">
        <v>773</v>
      </c>
      <c r="C13610" t="s">
        <v>8</v>
      </c>
      <c r="D13610" t="s">
        <v>2378</v>
      </c>
      <c r="E13610">
        <v>0</v>
      </c>
    </row>
    <row r="13611" spans="1:5" x14ac:dyDescent="0.3">
      <c r="A13611">
        <v>91120003</v>
      </c>
      <c r="B13611" t="s">
        <v>773</v>
      </c>
      <c r="C13611" t="s">
        <v>8</v>
      </c>
      <c r="D13611" t="s">
        <v>2379</v>
      </c>
      <c r="E13611">
        <v>0</v>
      </c>
    </row>
    <row r="13612" spans="1:5" x14ac:dyDescent="0.3">
      <c r="A13612">
        <v>91120003</v>
      </c>
      <c r="B13612" t="s">
        <v>773</v>
      </c>
      <c r="C13612" t="s">
        <v>8</v>
      </c>
      <c r="D13612" t="s">
        <v>2380</v>
      </c>
      <c r="E13612">
        <v>0</v>
      </c>
    </row>
    <row r="13613" spans="1:5" x14ac:dyDescent="0.3">
      <c r="A13613">
        <v>91120003</v>
      </c>
      <c r="B13613" t="s">
        <v>773</v>
      </c>
      <c r="C13613" t="s">
        <v>8</v>
      </c>
      <c r="D13613" t="s">
        <v>2381</v>
      </c>
      <c r="E13613">
        <v>-3</v>
      </c>
    </row>
    <row r="13614" spans="1:5" x14ac:dyDescent="0.3">
      <c r="A13614">
        <v>91120003</v>
      </c>
      <c r="B13614" t="s">
        <v>773</v>
      </c>
      <c r="C13614" t="s">
        <v>8</v>
      </c>
      <c r="D13614" t="s">
        <v>2382</v>
      </c>
      <c r="E13614">
        <v>0</v>
      </c>
    </row>
    <row r="13615" spans="1:5" x14ac:dyDescent="0.3">
      <c r="A13615">
        <v>91120003</v>
      </c>
      <c r="B13615" t="s">
        <v>773</v>
      </c>
      <c r="C13615" t="s">
        <v>8</v>
      </c>
      <c r="D13615" t="s">
        <v>2383</v>
      </c>
      <c r="E13615">
        <v>-1</v>
      </c>
    </row>
    <row r="13616" spans="1:5" x14ac:dyDescent="0.3">
      <c r="A13616">
        <v>91120003</v>
      </c>
      <c r="B13616" t="s">
        <v>773</v>
      </c>
      <c r="C13616" t="s">
        <v>8</v>
      </c>
      <c r="D13616" t="s">
        <v>2384</v>
      </c>
      <c r="E13616">
        <v>0</v>
      </c>
    </row>
    <row r="13617" spans="1:5" x14ac:dyDescent="0.3">
      <c r="A13617">
        <v>91120003</v>
      </c>
      <c r="B13617" t="s">
        <v>773</v>
      </c>
      <c r="C13617" t="s">
        <v>8</v>
      </c>
      <c r="D13617" t="s">
        <v>2385</v>
      </c>
      <c r="E13617">
        <v>0</v>
      </c>
    </row>
    <row r="13618" spans="1:5" x14ac:dyDescent="0.3">
      <c r="A13618">
        <v>91120003</v>
      </c>
      <c r="B13618" t="s">
        <v>773</v>
      </c>
      <c r="C13618" t="s">
        <v>8</v>
      </c>
      <c r="D13618" t="s">
        <v>2386</v>
      </c>
      <c r="E13618">
        <v>0</v>
      </c>
    </row>
    <row r="13619" spans="1:5" x14ac:dyDescent="0.3">
      <c r="A13619">
        <v>91120003</v>
      </c>
      <c r="B13619" t="s">
        <v>773</v>
      </c>
      <c r="C13619" t="s">
        <v>8</v>
      </c>
      <c r="D13619" t="s">
        <v>2387</v>
      </c>
      <c r="E13619">
        <v>0</v>
      </c>
    </row>
    <row r="13620" spans="1:5" x14ac:dyDescent="0.3">
      <c r="A13620">
        <v>91120003</v>
      </c>
      <c r="B13620" t="s">
        <v>773</v>
      </c>
      <c r="C13620" t="s">
        <v>8</v>
      </c>
      <c r="D13620" t="s">
        <v>2388</v>
      </c>
      <c r="E13620">
        <v>-1</v>
      </c>
    </row>
    <row r="13621" spans="1:5" x14ac:dyDescent="0.3">
      <c r="A13621">
        <v>91120003</v>
      </c>
      <c r="B13621" t="s">
        <v>773</v>
      </c>
      <c r="C13621" t="s">
        <v>8</v>
      </c>
      <c r="D13621" t="s">
        <v>2389</v>
      </c>
      <c r="E13621">
        <v>0</v>
      </c>
    </row>
    <row r="13622" spans="1:5" x14ac:dyDescent="0.3">
      <c r="A13622">
        <v>91120003</v>
      </c>
      <c r="B13622" t="s">
        <v>773</v>
      </c>
      <c r="C13622" t="s">
        <v>8</v>
      </c>
      <c r="D13622" t="s">
        <v>2390</v>
      </c>
      <c r="E13622">
        <v>0</v>
      </c>
    </row>
    <row r="13623" spans="1:5" x14ac:dyDescent="0.3">
      <c r="A13623">
        <v>91120003</v>
      </c>
      <c r="B13623" t="s">
        <v>773</v>
      </c>
      <c r="C13623" t="s">
        <v>8</v>
      </c>
      <c r="D13623" t="s">
        <v>2391</v>
      </c>
      <c r="E13623">
        <v>0</v>
      </c>
    </row>
    <row r="13624" spans="1:5" x14ac:dyDescent="0.3">
      <c r="A13624">
        <v>91120003</v>
      </c>
      <c r="B13624" t="s">
        <v>773</v>
      </c>
      <c r="C13624" t="s">
        <v>8</v>
      </c>
      <c r="D13624" t="s">
        <v>2392</v>
      </c>
      <c r="E13624">
        <v>-2</v>
      </c>
    </row>
    <row r="13625" spans="1:5" x14ac:dyDescent="0.3">
      <c r="A13625">
        <v>91120003</v>
      </c>
      <c r="B13625" t="s">
        <v>773</v>
      </c>
      <c r="C13625" t="s">
        <v>8</v>
      </c>
      <c r="D13625" t="s">
        <v>2393</v>
      </c>
      <c r="E13625">
        <v>0</v>
      </c>
    </row>
    <row r="13626" spans="1:5" x14ac:dyDescent="0.3">
      <c r="A13626">
        <v>91120003</v>
      </c>
      <c r="B13626" t="s">
        <v>773</v>
      </c>
      <c r="C13626" t="s">
        <v>8</v>
      </c>
      <c r="D13626" t="s">
        <v>2394</v>
      </c>
      <c r="E13626">
        <v>0</v>
      </c>
    </row>
    <row r="13627" spans="1:5" x14ac:dyDescent="0.3">
      <c r="A13627">
        <v>91120003</v>
      </c>
      <c r="B13627" t="s">
        <v>773</v>
      </c>
      <c r="C13627" t="s">
        <v>8</v>
      </c>
      <c r="D13627" t="s">
        <v>2395</v>
      </c>
      <c r="E13627">
        <v>0</v>
      </c>
    </row>
    <row r="13628" spans="1:5" x14ac:dyDescent="0.3">
      <c r="A13628">
        <v>91120003</v>
      </c>
      <c r="B13628" t="s">
        <v>773</v>
      </c>
      <c r="C13628" t="s">
        <v>8</v>
      </c>
      <c r="D13628" t="s">
        <v>2396</v>
      </c>
      <c r="E13628">
        <v>0</v>
      </c>
    </row>
    <row r="13629" spans="1:5" x14ac:dyDescent="0.3">
      <c r="A13629">
        <v>91120003</v>
      </c>
      <c r="B13629" t="s">
        <v>773</v>
      </c>
      <c r="C13629" t="s">
        <v>8</v>
      </c>
      <c r="D13629" t="s">
        <v>2397</v>
      </c>
      <c r="E13629">
        <v>0</v>
      </c>
    </row>
    <row r="13630" spans="1:5" x14ac:dyDescent="0.3">
      <c r="A13630">
        <v>91120003</v>
      </c>
      <c r="B13630" t="s">
        <v>773</v>
      </c>
      <c r="C13630" t="s">
        <v>8</v>
      </c>
      <c r="D13630" t="s">
        <v>2398</v>
      </c>
      <c r="E13630">
        <v>0</v>
      </c>
    </row>
    <row r="13631" spans="1:5" x14ac:dyDescent="0.3">
      <c r="A13631">
        <v>91120003</v>
      </c>
      <c r="B13631" t="s">
        <v>773</v>
      </c>
      <c r="C13631" t="s">
        <v>8</v>
      </c>
      <c r="D13631" t="s">
        <v>2399</v>
      </c>
      <c r="E13631">
        <v>0</v>
      </c>
    </row>
    <row r="13632" spans="1:5" x14ac:dyDescent="0.3">
      <c r="A13632">
        <v>91120003</v>
      </c>
      <c r="B13632" t="s">
        <v>773</v>
      </c>
      <c r="C13632" t="s">
        <v>8</v>
      </c>
      <c r="D13632" t="s">
        <v>2400</v>
      </c>
      <c r="E13632">
        <v>0</v>
      </c>
    </row>
    <row r="13633" spans="1:5" x14ac:dyDescent="0.3">
      <c r="A13633">
        <v>91120003</v>
      </c>
      <c r="B13633" t="s">
        <v>773</v>
      </c>
      <c r="C13633" t="s">
        <v>8</v>
      </c>
      <c r="D13633" t="s">
        <v>2401</v>
      </c>
      <c r="E13633">
        <v>0</v>
      </c>
    </row>
    <row r="13634" spans="1:5" x14ac:dyDescent="0.3">
      <c r="A13634">
        <v>91120003</v>
      </c>
      <c r="B13634" t="s">
        <v>773</v>
      </c>
      <c r="C13634" t="s">
        <v>8</v>
      </c>
      <c r="D13634" t="s">
        <v>2402</v>
      </c>
      <c r="E13634">
        <v>0</v>
      </c>
    </row>
    <row r="13635" spans="1:5" x14ac:dyDescent="0.3">
      <c r="A13635">
        <v>91120003</v>
      </c>
      <c r="B13635" t="s">
        <v>773</v>
      </c>
      <c r="C13635" t="s">
        <v>8</v>
      </c>
      <c r="D13635" t="s">
        <v>2403</v>
      </c>
      <c r="E13635">
        <v>0</v>
      </c>
    </row>
    <row r="13636" spans="1:5" x14ac:dyDescent="0.3">
      <c r="A13636">
        <v>91120003</v>
      </c>
      <c r="B13636" t="s">
        <v>773</v>
      </c>
      <c r="C13636" t="s">
        <v>8</v>
      </c>
      <c r="D13636" t="s">
        <v>2404</v>
      </c>
      <c r="E13636">
        <v>0</v>
      </c>
    </row>
    <row r="13637" spans="1:5" x14ac:dyDescent="0.3">
      <c r="A13637">
        <v>91120003</v>
      </c>
      <c r="B13637" t="s">
        <v>773</v>
      </c>
      <c r="C13637" t="s">
        <v>8</v>
      </c>
      <c r="D13637" t="s">
        <v>2405</v>
      </c>
      <c r="E13637">
        <v>0</v>
      </c>
    </row>
    <row r="13638" spans="1:5" x14ac:dyDescent="0.3">
      <c r="A13638">
        <v>91120003</v>
      </c>
      <c r="B13638" t="s">
        <v>773</v>
      </c>
      <c r="C13638" t="s">
        <v>8</v>
      </c>
      <c r="D13638" t="s">
        <v>2406</v>
      </c>
      <c r="E13638">
        <v>-2</v>
      </c>
    </row>
    <row r="13639" spans="1:5" x14ac:dyDescent="0.3">
      <c r="A13639">
        <v>91120003</v>
      </c>
      <c r="B13639" t="s">
        <v>773</v>
      </c>
      <c r="C13639" t="s">
        <v>8</v>
      </c>
      <c r="D13639" t="s">
        <v>2407</v>
      </c>
      <c r="E13639">
        <v>0</v>
      </c>
    </row>
    <row r="13640" spans="1:5" x14ac:dyDescent="0.3">
      <c r="A13640">
        <v>91120003</v>
      </c>
      <c r="B13640" t="s">
        <v>773</v>
      </c>
      <c r="C13640" t="s">
        <v>8</v>
      </c>
      <c r="D13640" t="s">
        <v>2408</v>
      </c>
      <c r="E13640">
        <v>0</v>
      </c>
    </row>
    <row r="13641" spans="1:5" x14ac:dyDescent="0.3">
      <c r="A13641">
        <v>91120003</v>
      </c>
      <c r="B13641" t="s">
        <v>773</v>
      </c>
      <c r="C13641" t="s">
        <v>8</v>
      </c>
      <c r="D13641" t="s">
        <v>2409</v>
      </c>
      <c r="E13641">
        <v>0</v>
      </c>
    </row>
    <row r="13642" spans="1:5" x14ac:dyDescent="0.3">
      <c r="A13642">
        <v>91120003</v>
      </c>
      <c r="B13642" t="s">
        <v>773</v>
      </c>
      <c r="C13642" t="s">
        <v>8</v>
      </c>
      <c r="D13642" t="s">
        <v>2410</v>
      </c>
      <c r="E13642">
        <v>-1</v>
      </c>
    </row>
    <row r="13643" spans="1:5" x14ac:dyDescent="0.3">
      <c r="A13643">
        <v>91120003</v>
      </c>
      <c r="B13643" t="s">
        <v>773</v>
      </c>
      <c r="C13643" t="s">
        <v>8</v>
      </c>
      <c r="D13643" t="s">
        <v>2411</v>
      </c>
      <c r="E13643">
        <v>0</v>
      </c>
    </row>
    <row r="13644" spans="1:5" x14ac:dyDescent="0.3">
      <c r="A13644">
        <v>91120003</v>
      </c>
      <c r="B13644" t="s">
        <v>773</v>
      </c>
      <c r="C13644" t="s">
        <v>8</v>
      </c>
      <c r="D13644" t="s">
        <v>2412</v>
      </c>
      <c r="E13644">
        <v>0</v>
      </c>
    </row>
    <row r="13645" spans="1:5" x14ac:dyDescent="0.3">
      <c r="A13645">
        <v>91120003</v>
      </c>
      <c r="B13645" t="s">
        <v>773</v>
      </c>
      <c r="C13645" t="s">
        <v>8</v>
      </c>
      <c r="D13645" t="s">
        <v>2413</v>
      </c>
      <c r="E13645">
        <v>0</v>
      </c>
    </row>
    <row r="13646" spans="1:5" x14ac:dyDescent="0.3">
      <c r="A13646">
        <v>53130143</v>
      </c>
      <c r="B13646" t="s">
        <v>775</v>
      </c>
      <c r="C13646" t="s">
        <v>8</v>
      </c>
      <c r="D13646" t="s">
        <v>2378</v>
      </c>
      <c r="E13646">
        <v>0</v>
      </c>
    </row>
    <row r="13647" spans="1:5" x14ac:dyDescent="0.3">
      <c r="A13647">
        <v>53130143</v>
      </c>
      <c r="B13647" t="s">
        <v>775</v>
      </c>
      <c r="C13647" t="s">
        <v>8</v>
      </c>
      <c r="D13647" t="s">
        <v>2379</v>
      </c>
      <c r="E13647">
        <v>0</v>
      </c>
    </row>
    <row r="13648" spans="1:5" x14ac:dyDescent="0.3">
      <c r="A13648">
        <v>53130143</v>
      </c>
      <c r="B13648" t="s">
        <v>775</v>
      </c>
      <c r="C13648" t="s">
        <v>8</v>
      </c>
      <c r="D13648" t="s">
        <v>2380</v>
      </c>
      <c r="E13648">
        <v>0</v>
      </c>
    </row>
    <row r="13649" spans="1:5" x14ac:dyDescent="0.3">
      <c r="A13649">
        <v>53130143</v>
      </c>
      <c r="B13649" t="s">
        <v>775</v>
      </c>
      <c r="C13649" t="s">
        <v>8</v>
      </c>
      <c r="D13649" t="s">
        <v>2381</v>
      </c>
      <c r="E13649">
        <v>-2</v>
      </c>
    </row>
    <row r="13650" spans="1:5" x14ac:dyDescent="0.3">
      <c r="A13650">
        <v>53130143</v>
      </c>
      <c r="B13650" t="s">
        <v>775</v>
      </c>
      <c r="C13650" t="s">
        <v>8</v>
      </c>
      <c r="D13650" t="s">
        <v>2382</v>
      </c>
      <c r="E13650">
        <v>0</v>
      </c>
    </row>
    <row r="13651" spans="1:5" x14ac:dyDescent="0.3">
      <c r="A13651">
        <v>53130143</v>
      </c>
      <c r="B13651" t="s">
        <v>775</v>
      </c>
      <c r="C13651" t="s">
        <v>8</v>
      </c>
      <c r="D13651" t="s">
        <v>2383</v>
      </c>
      <c r="E13651">
        <v>0</v>
      </c>
    </row>
    <row r="13652" spans="1:5" x14ac:dyDescent="0.3">
      <c r="A13652">
        <v>53130143</v>
      </c>
      <c r="B13652" t="s">
        <v>775</v>
      </c>
      <c r="C13652" t="s">
        <v>8</v>
      </c>
      <c r="D13652" t="s">
        <v>2384</v>
      </c>
      <c r="E13652">
        <v>0</v>
      </c>
    </row>
    <row r="13653" spans="1:5" x14ac:dyDescent="0.3">
      <c r="A13653">
        <v>53130143</v>
      </c>
      <c r="B13653" t="s">
        <v>775</v>
      </c>
      <c r="C13653" t="s">
        <v>8</v>
      </c>
      <c r="D13653" t="s">
        <v>2385</v>
      </c>
      <c r="E13653">
        <v>0</v>
      </c>
    </row>
    <row r="13654" spans="1:5" x14ac:dyDescent="0.3">
      <c r="A13654">
        <v>53130143</v>
      </c>
      <c r="B13654" t="s">
        <v>775</v>
      </c>
      <c r="C13654" t="s">
        <v>8</v>
      </c>
      <c r="D13654" t="s">
        <v>2386</v>
      </c>
      <c r="E13654">
        <v>0</v>
      </c>
    </row>
    <row r="13655" spans="1:5" x14ac:dyDescent="0.3">
      <c r="A13655">
        <v>53130143</v>
      </c>
      <c r="B13655" t="s">
        <v>775</v>
      </c>
      <c r="C13655" t="s">
        <v>8</v>
      </c>
      <c r="D13655" t="s">
        <v>2387</v>
      </c>
      <c r="E13655">
        <v>-1</v>
      </c>
    </row>
    <row r="13656" spans="1:5" x14ac:dyDescent="0.3">
      <c r="A13656">
        <v>53130143</v>
      </c>
      <c r="B13656" t="s">
        <v>775</v>
      </c>
      <c r="C13656" t="s">
        <v>8</v>
      </c>
      <c r="D13656" t="s">
        <v>2388</v>
      </c>
      <c r="E13656">
        <v>0</v>
      </c>
    </row>
    <row r="13657" spans="1:5" x14ac:dyDescent="0.3">
      <c r="A13657">
        <v>53130143</v>
      </c>
      <c r="B13657" t="s">
        <v>775</v>
      </c>
      <c r="C13657" t="s">
        <v>8</v>
      </c>
      <c r="D13657" t="s">
        <v>2389</v>
      </c>
      <c r="E13657">
        <v>0</v>
      </c>
    </row>
    <row r="13658" spans="1:5" x14ac:dyDescent="0.3">
      <c r="A13658">
        <v>53130143</v>
      </c>
      <c r="B13658" t="s">
        <v>775</v>
      </c>
      <c r="C13658" t="s">
        <v>8</v>
      </c>
      <c r="D13658" t="s">
        <v>2390</v>
      </c>
      <c r="E13658">
        <v>0</v>
      </c>
    </row>
    <row r="13659" spans="1:5" x14ac:dyDescent="0.3">
      <c r="A13659">
        <v>53130143</v>
      </c>
      <c r="B13659" t="s">
        <v>775</v>
      </c>
      <c r="C13659" t="s">
        <v>8</v>
      </c>
      <c r="D13659" t="s">
        <v>2391</v>
      </c>
      <c r="E13659">
        <v>0</v>
      </c>
    </row>
    <row r="13660" spans="1:5" x14ac:dyDescent="0.3">
      <c r="A13660">
        <v>53130143</v>
      </c>
      <c r="B13660" t="s">
        <v>775</v>
      </c>
      <c r="C13660" t="s">
        <v>8</v>
      </c>
      <c r="D13660" t="s">
        <v>2392</v>
      </c>
      <c r="E13660">
        <v>0</v>
      </c>
    </row>
    <row r="13661" spans="1:5" x14ac:dyDescent="0.3">
      <c r="A13661">
        <v>53130143</v>
      </c>
      <c r="B13661" t="s">
        <v>775</v>
      </c>
      <c r="C13661" t="s">
        <v>8</v>
      </c>
      <c r="D13661" t="s">
        <v>2393</v>
      </c>
      <c r="E13661">
        <v>0</v>
      </c>
    </row>
    <row r="13662" spans="1:5" x14ac:dyDescent="0.3">
      <c r="A13662">
        <v>53130143</v>
      </c>
      <c r="B13662" t="s">
        <v>775</v>
      </c>
      <c r="C13662" t="s">
        <v>8</v>
      </c>
      <c r="D13662" t="s">
        <v>2394</v>
      </c>
      <c r="E13662">
        <v>0</v>
      </c>
    </row>
    <row r="13663" spans="1:5" x14ac:dyDescent="0.3">
      <c r="A13663">
        <v>53130143</v>
      </c>
      <c r="B13663" t="s">
        <v>775</v>
      </c>
      <c r="C13663" t="s">
        <v>8</v>
      </c>
      <c r="D13663" t="s">
        <v>2395</v>
      </c>
      <c r="E13663">
        <v>0</v>
      </c>
    </row>
    <row r="13664" spans="1:5" x14ac:dyDescent="0.3">
      <c r="A13664">
        <v>53130143</v>
      </c>
      <c r="B13664" t="s">
        <v>775</v>
      </c>
      <c r="C13664" t="s">
        <v>8</v>
      </c>
      <c r="D13664" t="s">
        <v>2396</v>
      </c>
      <c r="E13664">
        <v>0</v>
      </c>
    </row>
    <row r="13665" spans="1:5" x14ac:dyDescent="0.3">
      <c r="A13665">
        <v>53130143</v>
      </c>
      <c r="B13665" t="s">
        <v>775</v>
      </c>
      <c r="C13665" t="s">
        <v>8</v>
      </c>
      <c r="D13665" t="s">
        <v>2397</v>
      </c>
      <c r="E13665">
        <v>0</v>
      </c>
    </row>
    <row r="13666" spans="1:5" x14ac:dyDescent="0.3">
      <c r="A13666">
        <v>53130143</v>
      </c>
      <c r="B13666" t="s">
        <v>775</v>
      </c>
      <c r="C13666" t="s">
        <v>8</v>
      </c>
      <c r="D13666" t="s">
        <v>2398</v>
      </c>
      <c r="E13666">
        <v>0</v>
      </c>
    </row>
    <row r="13667" spans="1:5" x14ac:dyDescent="0.3">
      <c r="A13667">
        <v>53130143</v>
      </c>
      <c r="B13667" t="s">
        <v>775</v>
      </c>
      <c r="C13667" t="s">
        <v>8</v>
      </c>
      <c r="D13667" t="s">
        <v>2399</v>
      </c>
      <c r="E13667">
        <v>0</v>
      </c>
    </row>
    <row r="13668" spans="1:5" x14ac:dyDescent="0.3">
      <c r="A13668">
        <v>53130143</v>
      </c>
      <c r="B13668" t="s">
        <v>775</v>
      </c>
      <c r="C13668" t="s">
        <v>8</v>
      </c>
      <c r="D13668" t="s">
        <v>2400</v>
      </c>
      <c r="E13668">
        <v>0</v>
      </c>
    </row>
    <row r="13669" spans="1:5" x14ac:dyDescent="0.3">
      <c r="A13669">
        <v>53130143</v>
      </c>
      <c r="B13669" t="s">
        <v>775</v>
      </c>
      <c r="C13669" t="s">
        <v>8</v>
      </c>
      <c r="D13669" t="s">
        <v>2401</v>
      </c>
      <c r="E13669">
        <v>0</v>
      </c>
    </row>
    <row r="13670" spans="1:5" x14ac:dyDescent="0.3">
      <c r="A13670">
        <v>53130143</v>
      </c>
      <c r="B13670" t="s">
        <v>775</v>
      </c>
      <c r="C13670" t="s">
        <v>8</v>
      </c>
      <c r="D13670" t="s">
        <v>2402</v>
      </c>
      <c r="E13670">
        <v>-1</v>
      </c>
    </row>
    <row r="13671" spans="1:5" x14ac:dyDescent="0.3">
      <c r="A13671">
        <v>53130143</v>
      </c>
      <c r="B13671" t="s">
        <v>775</v>
      </c>
      <c r="C13671" t="s">
        <v>8</v>
      </c>
      <c r="D13671" t="s">
        <v>2403</v>
      </c>
      <c r="E13671">
        <v>0</v>
      </c>
    </row>
    <row r="13672" spans="1:5" x14ac:dyDescent="0.3">
      <c r="A13672">
        <v>53130143</v>
      </c>
      <c r="B13672" t="s">
        <v>775</v>
      </c>
      <c r="C13672" t="s">
        <v>8</v>
      </c>
      <c r="D13672" t="s">
        <v>2404</v>
      </c>
      <c r="E13672">
        <v>0</v>
      </c>
    </row>
    <row r="13673" spans="1:5" x14ac:dyDescent="0.3">
      <c r="A13673">
        <v>53130143</v>
      </c>
      <c r="B13673" t="s">
        <v>775</v>
      </c>
      <c r="C13673" t="s">
        <v>8</v>
      </c>
      <c r="D13673" t="s">
        <v>2405</v>
      </c>
      <c r="E13673">
        <v>0</v>
      </c>
    </row>
    <row r="13674" spans="1:5" x14ac:dyDescent="0.3">
      <c r="A13674">
        <v>53130143</v>
      </c>
      <c r="B13674" t="s">
        <v>775</v>
      </c>
      <c r="C13674" t="s">
        <v>8</v>
      </c>
      <c r="D13674" t="s">
        <v>2406</v>
      </c>
      <c r="E13674">
        <v>0</v>
      </c>
    </row>
    <row r="13675" spans="1:5" x14ac:dyDescent="0.3">
      <c r="A13675">
        <v>53130143</v>
      </c>
      <c r="B13675" t="s">
        <v>775</v>
      </c>
      <c r="C13675" t="s">
        <v>8</v>
      </c>
      <c r="D13675" t="s">
        <v>2407</v>
      </c>
      <c r="E13675">
        <v>0</v>
      </c>
    </row>
    <row r="13676" spans="1:5" x14ac:dyDescent="0.3">
      <c r="A13676">
        <v>53130143</v>
      </c>
      <c r="B13676" t="s">
        <v>775</v>
      </c>
      <c r="C13676" t="s">
        <v>8</v>
      </c>
      <c r="D13676" t="s">
        <v>2408</v>
      </c>
      <c r="E13676">
        <v>0</v>
      </c>
    </row>
    <row r="13677" spans="1:5" x14ac:dyDescent="0.3">
      <c r="A13677">
        <v>53130143</v>
      </c>
      <c r="B13677" t="s">
        <v>775</v>
      </c>
      <c r="C13677" t="s">
        <v>8</v>
      </c>
      <c r="D13677" t="s">
        <v>2409</v>
      </c>
      <c r="E13677">
        <v>0</v>
      </c>
    </row>
    <row r="13678" spans="1:5" x14ac:dyDescent="0.3">
      <c r="A13678">
        <v>53130143</v>
      </c>
      <c r="B13678" t="s">
        <v>775</v>
      </c>
      <c r="C13678" t="s">
        <v>8</v>
      </c>
      <c r="D13678" t="s">
        <v>2410</v>
      </c>
      <c r="E13678">
        <v>0</v>
      </c>
    </row>
    <row r="13679" spans="1:5" x14ac:dyDescent="0.3">
      <c r="A13679">
        <v>53130143</v>
      </c>
      <c r="B13679" t="s">
        <v>775</v>
      </c>
      <c r="C13679" t="s">
        <v>8</v>
      </c>
      <c r="D13679" t="s">
        <v>2411</v>
      </c>
      <c r="E13679">
        <v>0</v>
      </c>
    </row>
    <row r="13680" spans="1:5" x14ac:dyDescent="0.3">
      <c r="A13680">
        <v>53130143</v>
      </c>
      <c r="B13680" t="s">
        <v>775</v>
      </c>
      <c r="C13680" t="s">
        <v>8</v>
      </c>
      <c r="D13680" t="s">
        <v>2412</v>
      </c>
      <c r="E13680">
        <v>0</v>
      </c>
    </row>
    <row r="13681" spans="1:5" x14ac:dyDescent="0.3">
      <c r="A13681">
        <v>53130143</v>
      </c>
      <c r="B13681" t="s">
        <v>775</v>
      </c>
      <c r="C13681" t="s">
        <v>8</v>
      </c>
      <c r="D13681" t="s">
        <v>2413</v>
      </c>
      <c r="E13681">
        <v>0</v>
      </c>
    </row>
    <row r="13682" spans="1:5" x14ac:dyDescent="0.3">
      <c r="A13682">
        <v>23410049</v>
      </c>
      <c r="B13682" t="s">
        <v>777</v>
      </c>
      <c r="C13682" t="s">
        <v>8</v>
      </c>
      <c r="D13682" t="s">
        <v>2378</v>
      </c>
      <c r="E13682">
        <v>0</v>
      </c>
    </row>
    <row r="13683" spans="1:5" x14ac:dyDescent="0.3">
      <c r="A13683">
        <v>23410049</v>
      </c>
      <c r="B13683" t="s">
        <v>777</v>
      </c>
      <c r="C13683" t="s">
        <v>8</v>
      </c>
      <c r="D13683" t="s">
        <v>2379</v>
      </c>
      <c r="E13683">
        <v>0</v>
      </c>
    </row>
    <row r="13684" spans="1:5" x14ac:dyDescent="0.3">
      <c r="A13684">
        <v>23410049</v>
      </c>
      <c r="B13684" t="s">
        <v>777</v>
      </c>
      <c r="C13684" t="s">
        <v>8</v>
      </c>
      <c r="D13684" t="s">
        <v>2380</v>
      </c>
      <c r="E13684">
        <v>0</v>
      </c>
    </row>
    <row r="13685" spans="1:5" x14ac:dyDescent="0.3">
      <c r="A13685">
        <v>23410049</v>
      </c>
      <c r="B13685" t="s">
        <v>777</v>
      </c>
      <c r="C13685" t="s">
        <v>8</v>
      </c>
      <c r="D13685" t="s">
        <v>2381</v>
      </c>
      <c r="E13685">
        <v>0</v>
      </c>
    </row>
    <row r="13686" spans="1:5" x14ac:dyDescent="0.3">
      <c r="A13686">
        <v>23410049</v>
      </c>
      <c r="B13686" t="s">
        <v>777</v>
      </c>
      <c r="C13686" t="s">
        <v>8</v>
      </c>
      <c r="D13686" t="s">
        <v>2382</v>
      </c>
      <c r="E13686">
        <v>0</v>
      </c>
    </row>
    <row r="13687" spans="1:5" x14ac:dyDescent="0.3">
      <c r="A13687">
        <v>23410049</v>
      </c>
      <c r="B13687" t="s">
        <v>777</v>
      </c>
      <c r="C13687" t="s">
        <v>8</v>
      </c>
      <c r="D13687" t="s">
        <v>2383</v>
      </c>
      <c r="E13687">
        <v>0</v>
      </c>
    </row>
    <row r="13688" spans="1:5" x14ac:dyDescent="0.3">
      <c r="A13688">
        <v>23410049</v>
      </c>
      <c r="B13688" t="s">
        <v>777</v>
      </c>
      <c r="C13688" t="s">
        <v>8</v>
      </c>
      <c r="D13688" t="s">
        <v>2384</v>
      </c>
      <c r="E13688">
        <v>0</v>
      </c>
    </row>
    <row r="13689" spans="1:5" x14ac:dyDescent="0.3">
      <c r="A13689">
        <v>23410049</v>
      </c>
      <c r="B13689" t="s">
        <v>777</v>
      </c>
      <c r="C13689" t="s">
        <v>8</v>
      </c>
      <c r="D13689" t="s">
        <v>2385</v>
      </c>
      <c r="E13689">
        <v>0</v>
      </c>
    </row>
    <row r="13690" spans="1:5" x14ac:dyDescent="0.3">
      <c r="A13690">
        <v>23410049</v>
      </c>
      <c r="B13690" t="s">
        <v>777</v>
      </c>
      <c r="C13690" t="s">
        <v>8</v>
      </c>
      <c r="D13690" t="s">
        <v>2386</v>
      </c>
      <c r="E13690">
        <v>0</v>
      </c>
    </row>
    <row r="13691" spans="1:5" x14ac:dyDescent="0.3">
      <c r="A13691">
        <v>23410049</v>
      </c>
      <c r="B13691" t="s">
        <v>777</v>
      </c>
      <c r="C13691" t="s">
        <v>8</v>
      </c>
      <c r="D13691" t="s">
        <v>2387</v>
      </c>
      <c r="E13691">
        <v>0</v>
      </c>
    </row>
    <row r="13692" spans="1:5" x14ac:dyDescent="0.3">
      <c r="A13692">
        <v>23410049</v>
      </c>
      <c r="B13692" t="s">
        <v>777</v>
      </c>
      <c r="C13692" t="s">
        <v>8</v>
      </c>
      <c r="D13692" t="s">
        <v>2388</v>
      </c>
      <c r="E13692">
        <v>0</v>
      </c>
    </row>
    <row r="13693" spans="1:5" x14ac:dyDescent="0.3">
      <c r="A13693">
        <v>23410049</v>
      </c>
      <c r="B13693" t="s">
        <v>777</v>
      </c>
      <c r="C13693" t="s">
        <v>8</v>
      </c>
      <c r="D13693" t="s">
        <v>2389</v>
      </c>
      <c r="E13693">
        <v>0</v>
      </c>
    </row>
    <row r="13694" spans="1:5" x14ac:dyDescent="0.3">
      <c r="A13694">
        <v>23410049</v>
      </c>
      <c r="B13694" t="s">
        <v>777</v>
      </c>
      <c r="C13694" t="s">
        <v>8</v>
      </c>
      <c r="D13694" t="s">
        <v>2390</v>
      </c>
      <c r="E13694">
        <v>0</v>
      </c>
    </row>
    <row r="13695" spans="1:5" x14ac:dyDescent="0.3">
      <c r="A13695">
        <v>23410049</v>
      </c>
      <c r="B13695" t="s">
        <v>777</v>
      </c>
      <c r="C13695" t="s">
        <v>8</v>
      </c>
      <c r="D13695" t="s">
        <v>2391</v>
      </c>
      <c r="E13695">
        <v>0</v>
      </c>
    </row>
    <row r="13696" spans="1:5" x14ac:dyDescent="0.3">
      <c r="A13696">
        <v>23410049</v>
      </c>
      <c r="B13696" t="s">
        <v>777</v>
      </c>
      <c r="C13696" t="s">
        <v>8</v>
      </c>
      <c r="D13696" t="s">
        <v>2392</v>
      </c>
      <c r="E13696">
        <v>0</v>
      </c>
    </row>
    <row r="13697" spans="1:5" x14ac:dyDescent="0.3">
      <c r="A13697">
        <v>23410049</v>
      </c>
      <c r="B13697" t="s">
        <v>777</v>
      </c>
      <c r="C13697" t="s">
        <v>8</v>
      </c>
      <c r="D13697" t="s">
        <v>2393</v>
      </c>
      <c r="E13697">
        <v>0</v>
      </c>
    </row>
    <row r="13698" spans="1:5" x14ac:dyDescent="0.3">
      <c r="A13698">
        <v>23410049</v>
      </c>
      <c r="B13698" t="s">
        <v>777</v>
      </c>
      <c r="C13698" t="s">
        <v>8</v>
      </c>
      <c r="D13698" t="s">
        <v>2394</v>
      </c>
      <c r="E13698">
        <v>0</v>
      </c>
    </row>
    <row r="13699" spans="1:5" x14ac:dyDescent="0.3">
      <c r="A13699">
        <v>23410049</v>
      </c>
      <c r="B13699" t="s">
        <v>777</v>
      </c>
      <c r="C13699" t="s">
        <v>8</v>
      </c>
      <c r="D13699" t="s">
        <v>2395</v>
      </c>
      <c r="E13699">
        <v>0</v>
      </c>
    </row>
    <row r="13700" spans="1:5" x14ac:dyDescent="0.3">
      <c r="A13700">
        <v>23410049</v>
      </c>
      <c r="B13700" t="s">
        <v>777</v>
      </c>
      <c r="C13700" t="s">
        <v>8</v>
      </c>
      <c r="D13700" t="s">
        <v>2396</v>
      </c>
      <c r="E13700">
        <v>0</v>
      </c>
    </row>
    <row r="13701" spans="1:5" x14ac:dyDescent="0.3">
      <c r="A13701">
        <v>23410049</v>
      </c>
      <c r="B13701" t="s">
        <v>777</v>
      </c>
      <c r="C13701" t="s">
        <v>8</v>
      </c>
      <c r="D13701" t="s">
        <v>2397</v>
      </c>
      <c r="E13701">
        <v>0</v>
      </c>
    </row>
    <row r="13702" spans="1:5" x14ac:dyDescent="0.3">
      <c r="A13702">
        <v>23410049</v>
      </c>
      <c r="B13702" t="s">
        <v>777</v>
      </c>
      <c r="C13702" t="s">
        <v>8</v>
      </c>
      <c r="D13702" t="s">
        <v>2398</v>
      </c>
      <c r="E13702">
        <v>0</v>
      </c>
    </row>
    <row r="13703" spans="1:5" x14ac:dyDescent="0.3">
      <c r="A13703">
        <v>23410049</v>
      </c>
      <c r="B13703" t="s">
        <v>777</v>
      </c>
      <c r="C13703" t="s">
        <v>8</v>
      </c>
      <c r="D13703" t="s">
        <v>2399</v>
      </c>
      <c r="E13703">
        <v>0</v>
      </c>
    </row>
    <row r="13704" spans="1:5" x14ac:dyDescent="0.3">
      <c r="A13704">
        <v>23410049</v>
      </c>
      <c r="B13704" t="s">
        <v>777</v>
      </c>
      <c r="C13704" t="s">
        <v>8</v>
      </c>
      <c r="D13704" t="s">
        <v>2400</v>
      </c>
      <c r="E13704">
        <v>0</v>
      </c>
    </row>
    <row r="13705" spans="1:5" x14ac:dyDescent="0.3">
      <c r="A13705">
        <v>23410049</v>
      </c>
      <c r="B13705" t="s">
        <v>777</v>
      </c>
      <c r="C13705" t="s">
        <v>8</v>
      </c>
      <c r="D13705" t="s">
        <v>2401</v>
      </c>
      <c r="E13705">
        <v>0</v>
      </c>
    </row>
    <row r="13706" spans="1:5" x14ac:dyDescent="0.3">
      <c r="A13706">
        <v>23410049</v>
      </c>
      <c r="B13706" t="s">
        <v>777</v>
      </c>
      <c r="C13706" t="s">
        <v>8</v>
      </c>
      <c r="D13706" t="s">
        <v>2402</v>
      </c>
      <c r="E13706">
        <v>0</v>
      </c>
    </row>
    <row r="13707" spans="1:5" x14ac:dyDescent="0.3">
      <c r="A13707">
        <v>23410049</v>
      </c>
      <c r="B13707" t="s">
        <v>777</v>
      </c>
      <c r="C13707" t="s">
        <v>8</v>
      </c>
      <c r="D13707" t="s">
        <v>2403</v>
      </c>
      <c r="E13707">
        <v>0</v>
      </c>
    </row>
    <row r="13708" spans="1:5" x14ac:dyDescent="0.3">
      <c r="A13708">
        <v>23410049</v>
      </c>
      <c r="B13708" t="s">
        <v>777</v>
      </c>
      <c r="C13708" t="s">
        <v>8</v>
      </c>
      <c r="D13708" t="s">
        <v>2404</v>
      </c>
      <c r="E13708">
        <v>0</v>
      </c>
    </row>
    <row r="13709" spans="1:5" x14ac:dyDescent="0.3">
      <c r="A13709">
        <v>23410049</v>
      </c>
      <c r="B13709" t="s">
        <v>777</v>
      </c>
      <c r="C13709" t="s">
        <v>8</v>
      </c>
      <c r="D13709" t="s">
        <v>2405</v>
      </c>
      <c r="E13709">
        <v>0</v>
      </c>
    </row>
    <row r="13710" spans="1:5" x14ac:dyDescent="0.3">
      <c r="A13710">
        <v>23410049</v>
      </c>
      <c r="B13710" t="s">
        <v>777</v>
      </c>
      <c r="C13710" t="s">
        <v>8</v>
      </c>
      <c r="D13710" t="s">
        <v>2406</v>
      </c>
      <c r="E13710">
        <v>0</v>
      </c>
    </row>
    <row r="13711" spans="1:5" x14ac:dyDescent="0.3">
      <c r="A13711">
        <v>23410049</v>
      </c>
      <c r="B13711" t="s">
        <v>777</v>
      </c>
      <c r="C13711" t="s">
        <v>8</v>
      </c>
      <c r="D13711" t="s">
        <v>2407</v>
      </c>
      <c r="E13711">
        <v>0</v>
      </c>
    </row>
    <row r="13712" spans="1:5" x14ac:dyDescent="0.3">
      <c r="A13712">
        <v>23410049</v>
      </c>
      <c r="B13712" t="s">
        <v>777</v>
      </c>
      <c r="C13712" t="s">
        <v>8</v>
      </c>
      <c r="D13712" t="s">
        <v>2408</v>
      </c>
      <c r="E13712">
        <v>0</v>
      </c>
    </row>
    <row r="13713" spans="1:5" x14ac:dyDescent="0.3">
      <c r="A13713">
        <v>23410049</v>
      </c>
      <c r="B13713" t="s">
        <v>777</v>
      </c>
      <c r="C13713" t="s">
        <v>8</v>
      </c>
      <c r="D13713" t="s">
        <v>2409</v>
      </c>
      <c r="E13713">
        <v>0</v>
      </c>
    </row>
    <row r="13714" spans="1:5" x14ac:dyDescent="0.3">
      <c r="A13714">
        <v>23410049</v>
      </c>
      <c r="B13714" t="s">
        <v>777</v>
      </c>
      <c r="C13714" t="s">
        <v>8</v>
      </c>
      <c r="D13714" t="s">
        <v>2410</v>
      </c>
      <c r="E13714">
        <v>0</v>
      </c>
    </row>
    <row r="13715" spans="1:5" x14ac:dyDescent="0.3">
      <c r="A13715">
        <v>23410049</v>
      </c>
      <c r="B13715" t="s">
        <v>777</v>
      </c>
      <c r="C13715" t="s">
        <v>8</v>
      </c>
      <c r="D13715" t="s">
        <v>2411</v>
      </c>
      <c r="E13715">
        <v>0</v>
      </c>
    </row>
    <row r="13716" spans="1:5" x14ac:dyDescent="0.3">
      <c r="A13716">
        <v>23410049</v>
      </c>
      <c r="B13716" t="s">
        <v>777</v>
      </c>
      <c r="C13716" t="s">
        <v>8</v>
      </c>
      <c r="D13716" t="s">
        <v>2412</v>
      </c>
      <c r="E13716">
        <v>-4</v>
      </c>
    </row>
    <row r="13717" spans="1:5" x14ac:dyDescent="0.3">
      <c r="A13717">
        <v>23410049</v>
      </c>
      <c r="B13717" t="s">
        <v>777</v>
      </c>
      <c r="C13717" t="s">
        <v>8</v>
      </c>
      <c r="D13717" t="s">
        <v>2413</v>
      </c>
      <c r="E13717">
        <v>0</v>
      </c>
    </row>
    <row r="13718" spans="1:5" x14ac:dyDescent="0.3">
      <c r="A13718">
        <v>65200012</v>
      </c>
      <c r="B13718" t="s">
        <v>779</v>
      </c>
      <c r="C13718" t="s">
        <v>8</v>
      </c>
      <c r="D13718" t="s">
        <v>2378</v>
      </c>
      <c r="E13718">
        <v>0</v>
      </c>
    </row>
    <row r="13719" spans="1:5" x14ac:dyDescent="0.3">
      <c r="A13719">
        <v>65200012</v>
      </c>
      <c r="B13719" t="s">
        <v>779</v>
      </c>
      <c r="C13719" t="s">
        <v>8</v>
      </c>
      <c r="D13719" t="s">
        <v>2379</v>
      </c>
      <c r="E13719">
        <v>0</v>
      </c>
    </row>
    <row r="13720" spans="1:5" x14ac:dyDescent="0.3">
      <c r="A13720">
        <v>65200012</v>
      </c>
      <c r="B13720" t="s">
        <v>779</v>
      </c>
      <c r="C13720" t="s">
        <v>8</v>
      </c>
      <c r="D13720" t="s">
        <v>2380</v>
      </c>
      <c r="E13720">
        <v>0</v>
      </c>
    </row>
    <row r="13721" spans="1:5" x14ac:dyDescent="0.3">
      <c r="A13721">
        <v>65200012</v>
      </c>
      <c r="B13721" t="s">
        <v>779</v>
      </c>
      <c r="C13721" t="s">
        <v>8</v>
      </c>
      <c r="D13721" t="s">
        <v>2381</v>
      </c>
      <c r="E13721">
        <v>0</v>
      </c>
    </row>
    <row r="13722" spans="1:5" x14ac:dyDescent="0.3">
      <c r="A13722">
        <v>65200012</v>
      </c>
      <c r="B13722" t="s">
        <v>779</v>
      </c>
      <c r="C13722" t="s">
        <v>8</v>
      </c>
      <c r="D13722" t="s">
        <v>2382</v>
      </c>
      <c r="E13722">
        <v>0</v>
      </c>
    </row>
    <row r="13723" spans="1:5" x14ac:dyDescent="0.3">
      <c r="A13723">
        <v>65200012</v>
      </c>
      <c r="B13723" t="s">
        <v>779</v>
      </c>
      <c r="C13723" t="s">
        <v>8</v>
      </c>
      <c r="D13723" t="s">
        <v>2383</v>
      </c>
      <c r="E13723">
        <v>-2</v>
      </c>
    </row>
    <row r="13724" spans="1:5" x14ac:dyDescent="0.3">
      <c r="A13724">
        <v>65200012</v>
      </c>
      <c r="B13724" t="s">
        <v>779</v>
      </c>
      <c r="C13724" t="s">
        <v>8</v>
      </c>
      <c r="D13724" t="s">
        <v>2384</v>
      </c>
      <c r="E13724">
        <v>0</v>
      </c>
    </row>
    <row r="13725" spans="1:5" x14ac:dyDescent="0.3">
      <c r="A13725">
        <v>65200012</v>
      </c>
      <c r="B13725" t="s">
        <v>779</v>
      </c>
      <c r="C13725" t="s">
        <v>8</v>
      </c>
      <c r="D13725" t="s">
        <v>2385</v>
      </c>
      <c r="E13725">
        <v>0</v>
      </c>
    </row>
    <row r="13726" spans="1:5" x14ac:dyDescent="0.3">
      <c r="A13726">
        <v>65200012</v>
      </c>
      <c r="B13726" t="s">
        <v>779</v>
      </c>
      <c r="C13726" t="s">
        <v>8</v>
      </c>
      <c r="D13726" t="s">
        <v>2386</v>
      </c>
      <c r="E13726">
        <v>0</v>
      </c>
    </row>
    <row r="13727" spans="1:5" x14ac:dyDescent="0.3">
      <c r="A13727">
        <v>65200012</v>
      </c>
      <c r="B13727" t="s">
        <v>779</v>
      </c>
      <c r="C13727" t="s">
        <v>8</v>
      </c>
      <c r="D13727" t="s">
        <v>2387</v>
      </c>
      <c r="E13727">
        <v>-2</v>
      </c>
    </row>
    <row r="13728" spans="1:5" x14ac:dyDescent="0.3">
      <c r="A13728">
        <v>65200012</v>
      </c>
      <c r="B13728" t="s">
        <v>779</v>
      </c>
      <c r="C13728" t="s">
        <v>8</v>
      </c>
      <c r="D13728" t="s">
        <v>2388</v>
      </c>
      <c r="E13728">
        <v>0</v>
      </c>
    </row>
    <row r="13729" spans="1:5" x14ac:dyDescent="0.3">
      <c r="A13729">
        <v>65200012</v>
      </c>
      <c r="B13729" t="s">
        <v>779</v>
      </c>
      <c r="C13729" t="s">
        <v>8</v>
      </c>
      <c r="D13729" t="s">
        <v>2389</v>
      </c>
      <c r="E13729">
        <v>-2</v>
      </c>
    </row>
    <row r="13730" spans="1:5" x14ac:dyDescent="0.3">
      <c r="A13730">
        <v>65200012</v>
      </c>
      <c r="B13730" t="s">
        <v>779</v>
      </c>
      <c r="C13730" t="s">
        <v>8</v>
      </c>
      <c r="D13730" t="s">
        <v>2390</v>
      </c>
      <c r="E13730">
        <v>0</v>
      </c>
    </row>
    <row r="13731" spans="1:5" x14ac:dyDescent="0.3">
      <c r="A13731">
        <v>65200012</v>
      </c>
      <c r="B13731" t="s">
        <v>779</v>
      </c>
      <c r="C13731" t="s">
        <v>8</v>
      </c>
      <c r="D13731" t="s">
        <v>2391</v>
      </c>
      <c r="E13731">
        <v>0</v>
      </c>
    </row>
    <row r="13732" spans="1:5" x14ac:dyDescent="0.3">
      <c r="A13732">
        <v>65200012</v>
      </c>
      <c r="B13732" t="s">
        <v>779</v>
      </c>
      <c r="C13732" t="s">
        <v>8</v>
      </c>
      <c r="D13732" t="s">
        <v>2392</v>
      </c>
      <c r="E13732">
        <v>0</v>
      </c>
    </row>
    <row r="13733" spans="1:5" x14ac:dyDescent="0.3">
      <c r="A13733">
        <v>65200012</v>
      </c>
      <c r="B13733" t="s">
        <v>779</v>
      </c>
      <c r="C13733" t="s">
        <v>8</v>
      </c>
      <c r="D13733" t="s">
        <v>2393</v>
      </c>
      <c r="E13733">
        <v>0</v>
      </c>
    </row>
    <row r="13734" spans="1:5" x14ac:dyDescent="0.3">
      <c r="A13734">
        <v>65200012</v>
      </c>
      <c r="B13734" t="s">
        <v>779</v>
      </c>
      <c r="C13734" t="s">
        <v>8</v>
      </c>
      <c r="D13734" t="s">
        <v>2394</v>
      </c>
      <c r="E13734">
        <v>0</v>
      </c>
    </row>
    <row r="13735" spans="1:5" x14ac:dyDescent="0.3">
      <c r="A13735">
        <v>65200012</v>
      </c>
      <c r="B13735" t="s">
        <v>779</v>
      </c>
      <c r="C13735" t="s">
        <v>8</v>
      </c>
      <c r="D13735" t="s">
        <v>2395</v>
      </c>
      <c r="E13735">
        <v>0</v>
      </c>
    </row>
    <row r="13736" spans="1:5" x14ac:dyDescent="0.3">
      <c r="A13736">
        <v>65200012</v>
      </c>
      <c r="B13736" t="s">
        <v>779</v>
      </c>
      <c r="C13736" t="s">
        <v>8</v>
      </c>
      <c r="D13736" t="s">
        <v>2396</v>
      </c>
      <c r="E13736">
        <v>0</v>
      </c>
    </row>
    <row r="13737" spans="1:5" x14ac:dyDescent="0.3">
      <c r="A13737">
        <v>65200012</v>
      </c>
      <c r="B13737" t="s">
        <v>779</v>
      </c>
      <c r="C13737" t="s">
        <v>8</v>
      </c>
      <c r="D13737" t="s">
        <v>2397</v>
      </c>
      <c r="E13737">
        <v>0</v>
      </c>
    </row>
    <row r="13738" spans="1:5" x14ac:dyDescent="0.3">
      <c r="A13738">
        <v>65200012</v>
      </c>
      <c r="B13738" t="s">
        <v>779</v>
      </c>
      <c r="C13738" t="s">
        <v>8</v>
      </c>
      <c r="D13738" t="s">
        <v>2398</v>
      </c>
      <c r="E13738">
        <v>-4</v>
      </c>
    </row>
    <row r="13739" spans="1:5" x14ac:dyDescent="0.3">
      <c r="A13739">
        <v>65200012</v>
      </c>
      <c r="B13739" t="s">
        <v>779</v>
      </c>
      <c r="C13739" t="s">
        <v>8</v>
      </c>
      <c r="D13739" t="s">
        <v>2399</v>
      </c>
      <c r="E13739">
        <v>0</v>
      </c>
    </row>
    <row r="13740" spans="1:5" x14ac:dyDescent="0.3">
      <c r="A13740">
        <v>65200012</v>
      </c>
      <c r="B13740" t="s">
        <v>779</v>
      </c>
      <c r="C13740" t="s">
        <v>8</v>
      </c>
      <c r="D13740" t="s">
        <v>2400</v>
      </c>
      <c r="E13740">
        <v>-2</v>
      </c>
    </row>
    <row r="13741" spans="1:5" x14ac:dyDescent="0.3">
      <c r="A13741">
        <v>65200012</v>
      </c>
      <c r="B13741" t="s">
        <v>779</v>
      </c>
      <c r="C13741" t="s">
        <v>8</v>
      </c>
      <c r="D13741" t="s">
        <v>2401</v>
      </c>
      <c r="E13741">
        <v>-4</v>
      </c>
    </row>
    <row r="13742" spans="1:5" x14ac:dyDescent="0.3">
      <c r="A13742">
        <v>65200012</v>
      </c>
      <c r="B13742" t="s">
        <v>779</v>
      </c>
      <c r="C13742" t="s">
        <v>8</v>
      </c>
      <c r="D13742" t="s">
        <v>2402</v>
      </c>
      <c r="E13742">
        <v>0</v>
      </c>
    </row>
    <row r="13743" spans="1:5" x14ac:dyDescent="0.3">
      <c r="A13743">
        <v>65200012</v>
      </c>
      <c r="B13743" t="s">
        <v>779</v>
      </c>
      <c r="C13743" t="s">
        <v>8</v>
      </c>
      <c r="D13743" t="s">
        <v>2403</v>
      </c>
      <c r="E13743">
        <v>0</v>
      </c>
    </row>
    <row r="13744" spans="1:5" x14ac:dyDescent="0.3">
      <c r="A13744">
        <v>65200012</v>
      </c>
      <c r="B13744" t="s">
        <v>779</v>
      </c>
      <c r="C13744" t="s">
        <v>8</v>
      </c>
      <c r="D13744" t="s">
        <v>2404</v>
      </c>
      <c r="E13744">
        <v>0</v>
      </c>
    </row>
    <row r="13745" spans="1:5" x14ac:dyDescent="0.3">
      <c r="A13745">
        <v>65200012</v>
      </c>
      <c r="B13745" t="s">
        <v>779</v>
      </c>
      <c r="C13745" t="s">
        <v>8</v>
      </c>
      <c r="D13745" t="s">
        <v>2405</v>
      </c>
      <c r="E13745">
        <v>-4</v>
      </c>
    </row>
    <row r="13746" spans="1:5" x14ac:dyDescent="0.3">
      <c r="A13746">
        <v>65200012</v>
      </c>
      <c r="B13746" t="s">
        <v>779</v>
      </c>
      <c r="C13746" t="s">
        <v>8</v>
      </c>
      <c r="D13746" t="s">
        <v>2406</v>
      </c>
      <c r="E13746">
        <v>0</v>
      </c>
    </row>
    <row r="13747" spans="1:5" x14ac:dyDescent="0.3">
      <c r="A13747">
        <v>65200012</v>
      </c>
      <c r="B13747" t="s">
        <v>779</v>
      </c>
      <c r="C13747" t="s">
        <v>8</v>
      </c>
      <c r="D13747" t="s">
        <v>2407</v>
      </c>
      <c r="E13747">
        <v>0</v>
      </c>
    </row>
    <row r="13748" spans="1:5" x14ac:dyDescent="0.3">
      <c r="A13748">
        <v>65200012</v>
      </c>
      <c r="B13748" t="s">
        <v>779</v>
      </c>
      <c r="C13748" t="s">
        <v>8</v>
      </c>
      <c r="D13748" t="s">
        <v>2408</v>
      </c>
      <c r="E13748">
        <v>0</v>
      </c>
    </row>
    <row r="13749" spans="1:5" x14ac:dyDescent="0.3">
      <c r="A13749">
        <v>65200012</v>
      </c>
      <c r="B13749" t="s">
        <v>779</v>
      </c>
      <c r="C13749" t="s">
        <v>8</v>
      </c>
      <c r="D13749" t="s">
        <v>2409</v>
      </c>
      <c r="E13749">
        <v>-4</v>
      </c>
    </row>
    <row r="13750" spans="1:5" x14ac:dyDescent="0.3">
      <c r="A13750">
        <v>65200012</v>
      </c>
      <c r="B13750" t="s">
        <v>779</v>
      </c>
      <c r="C13750" t="s">
        <v>8</v>
      </c>
      <c r="D13750" t="s">
        <v>2410</v>
      </c>
      <c r="E13750">
        <v>0</v>
      </c>
    </row>
    <row r="13751" spans="1:5" x14ac:dyDescent="0.3">
      <c r="A13751">
        <v>65200012</v>
      </c>
      <c r="B13751" t="s">
        <v>779</v>
      </c>
      <c r="C13751" t="s">
        <v>8</v>
      </c>
      <c r="D13751" t="s">
        <v>2411</v>
      </c>
      <c r="E13751">
        <v>0</v>
      </c>
    </row>
    <row r="13752" spans="1:5" x14ac:dyDescent="0.3">
      <c r="A13752">
        <v>65200012</v>
      </c>
      <c r="B13752" t="s">
        <v>779</v>
      </c>
      <c r="C13752" t="s">
        <v>8</v>
      </c>
      <c r="D13752" t="s">
        <v>2412</v>
      </c>
      <c r="E13752">
        <v>0</v>
      </c>
    </row>
    <row r="13753" spans="1:5" x14ac:dyDescent="0.3">
      <c r="A13753">
        <v>65200012</v>
      </c>
      <c r="B13753" t="s">
        <v>779</v>
      </c>
      <c r="C13753" t="s">
        <v>8</v>
      </c>
      <c r="D13753" t="s">
        <v>2413</v>
      </c>
      <c r="E13753">
        <v>0</v>
      </c>
    </row>
    <row r="13754" spans="1:5" x14ac:dyDescent="0.3">
      <c r="A13754">
        <v>50360014</v>
      </c>
      <c r="B13754" t="s">
        <v>781</v>
      </c>
      <c r="C13754" t="s">
        <v>8</v>
      </c>
      <c r="D13754" t="s">
        <v>2378</v>
      </c>
      <c r="E13754">
        <v>0</v>
      </c>
    </row>
    <row r="13755" spans="1:5" x14ac:dyDescent="0.3">
      <c r="A13755">
        <v>50360014</v>
      </c>
      <c r="B13755" t="s">
        <v>781</v>
      </c>
      <c r="C13755" t="s">
        <v>8</v>
      </c>
      <c r="D13755" t="s">
        <v>2379</v>
      </c>
      <c r="E13755">
        <v>0</v>
      </c>
    </row>
    <row r="13756" spans="1:5" x14ac:dyDescent="0.3">
      <c r="A13756">
        <v>50360014</v>
      </c>
      <c r="B13756" t="s">
        <v>781</v>
      </c>
      <c r="C13756" t="s">
        <v>8</v>
      </c>
      <c r="D13756" t="s">
        <v>2380</v>
      </c>
      <c r="E13756">
        <v>0</v>
      </c>
    </row>
    <row r="13757" spans="1:5" x14ac:dyDescent="0.3">
      <c r="A13757">
        <v>50360014</v>
      </c>
      <c r="B13757" t="s">
        <v>781</v>
      </c>
      <c r="C13757" t="s">
        <v>8</v>
      </c>
      <c r="D13757" t="s">
        <v>2381</v>
      </c>
      <c r="E13757">
        <v>0</v>
      </c>
    </row>
    <row r="13758" spans="1:5" x14ac:dyDescent="0.3">
      <c r="A13758">
        <v>50360014</v>
      </c>
      <c r="B13758" t="s">
        <v>781</v>
      </c>
      <c r="C13758" t="s">
        <v>8</v>
      </c>
      <c r="D13758" t="s">
        <v>2382</v>
      </c>
      <c r="E13758">
        <v>0</v>
      </c>
    </row>
    <row r="13759" spans="1:5" x14ac:dyDescent="0.3">
      <c r="A13759">
        <v>50360014</v>
      </c>
      <c r="B13759" t="s">
        <v>781</v>
      </c>
      <c r="C13759" t="s">
        <v>8</v>
      </c>
      <c r="D13759" t="s">
        <v>2383</v>
      </c>
      <c r="E13759">
        <v>0</v>
      </c>
    </row>
    <row r="13760" spans="1:5" x14ac:dyDescent="0.3">
      <c r="A13760">
        <v>50360014</v>
      </c>
      <c r="B13760" t="s">
        <v>781</v>
      </c>
      <c r="C13760" t="s">
        <v>8</v>
      </c>
      <c r="D13760" t="s">
        <v>2384</v>
      </c>
      <c r="E13760">
        <v>0</v>
      </c>
    </row>
    <row r="13761" spans="1:5" x14ac:dyDescent="0.3">
      <c r="A13761">
        <v>50360014</v>
      </c>
      <c r="B13761" t="s">
        <v>781</v>
      </c>
      <c r="C13761" t="s">
        <v>8</v>
      </c>
      <c r="D13761" t="s">
        <v>2385</v>
      </c>
      <c r="E13761">
        <v>0</v>
      </c>
    </row>
    <row r="13762" spans="1:5" x14ac:dyDescent="0.3">
      <c r="A13762">
        <v>50360014</v>
      </c>
      <c r="B13762" t="s">
        <v>781</v>
      </c>
      <c r="C13762" t="s">
        <v>8</v>
      </c>
      <c r="D13762" t="s">
        <v>2386</v>
      </c>
      <c r="E13762">
        <v>0</v>
      </c>
    </row>
    <row r="13763" spans="1:5" x14ac:dyDescent="0.3">
      <c r="A13763">
        <v>50360014</v>
      </c>
      <c r="B13763" t="s">
        <v>781</v>
      </c>
      <c r="C13763" t="s">
        <v>8</v>
      </c>
      <c r="D13763" t="s">
        <v>2387</v>
      </c>
      <c r="E13763">
        <v>0</v>
      </c>
    </row>
    <row r="13764" spans="1:5" x14ac:dyDescent="0.3">
      <c r="A13764">
        <v>50360014</v>
      </c>
      <c r="B13764" t="s">
        <v>781</v>
      </c>
      <c r="C13764" t="s">
        <v>8</v>
      </c>
      <c r="D13764" t="s">
        <v>2388</v>
      </c>
      <c r="E13764">
        <v>0</v>
      </c>
    </row>
    <row r="13765" spans="1:5" x14ac:dyDescent="0.3">
      <c r="A13765">
        <v>50360014</v>
      </c>
      <c r="B13765" t="s">
        <v>781</v>
      </c>
      <c r="C13765" t="s">
        <v>8</v>
      </c>
      <c r="D13765" t="s">
        <v>2389</v>
      </c>
      <c r="E13765">
        <v>0</v>
      </c>
    </row>
    <row r="13766" spans="1:5" x14ac:dyDescent="0.3">
      <c r="A13766">
        <v>50360014</v>
      </c>
      <c r="B13766" t="s">
        <v>781</v>
      </c>
      <c r="C13766" t="s">
        <v>8</v>
      </c>
      <c r="D13766" t="s">
        <v>2390</v>
      </c>
      <c r="E13766">
        <v>0</v>
      </c>
    </row>
    <row r="13767" spans="1:5" x14ac:dyDescent="0.3">
      <c r="A13767">
        <v>50360014</v>
      </c>
      <c r="B13767" t="s">
        <v>781</v>
      </c>
      <c r="C13767" t="s">
        <v>8</v>
      </c>
      <c r="D13767" t="s">
        <v>2391</v>
      </c>
      <c r="E13767">
        <v>0</v>
      </c>
    </row>
    <row r="13768" spans="1:5" x14ac:dyDescent="0.3">
      <c r="A13768">
        <v>50360014</v>
      </c>
      <c r="B13768" t="s">
        <v>781</v>
      </c>
      <c r="C13768" t="s">
        <v>8</v>
      </c>
      <c r="D13768" t="s">
        <v>2392</v>
      </c>
      <c r="E13768">
        <v>0</v>
      </c>
    </row>
    <row r="13769" spans="1:5" x14ac:dyDescent="0.3">
      <c r="A13769">
        <v>50360014</v>
      </c>
      <c r="B13769" t="s">
        <v>781</v>
      </c>
      <c r="C13769" t="s">
        <v>8</v>
      </c>
      <c r="D13769" t="s">
        <v>2393</v>
      </c>
      <c r="E13769">
        <v>0</v>
      </c>
    </row>
    <row r="13770" spans="1:5" x14ac:dyDescent="0.3">
      <c r="A13770">
        <v>50360014</v>
      </c>
      <c r="B13770" t="s">
        <v>781</v>
      </c>
      <c r="C13770" t="s">
        <v>8</v>
      </c>
      <c r="D13770" t="s">
        <v>2394</v>
      </c>
      <c r="E13770">
        <v>0</v>
      </c>
    </row>
    <row r="13771" spans="1:5" x14ac:dyDescent="0.3">
      <c r="A13771">
        <v>50360014</v>
      </c>
      <c r="B13771" t="s">
        <v>781</v>
      </c>
      <c r="C13771" t="s">
        <v>8</v>
      </c>
      <c r="D13771" t="s">
        <v>2395</v>
      </c>
      <c r="E13771">
        <v>0</v>
      </c>
    </row>
    <row r="13772" spans="1:5" x14ac:dyDescent="0.3">
      <c r="A13772">
        <v>50360014</v>
      </c>
      <c r="B13772" t="s">
        <v>781</v>
      </c>
      <c r="C13772" t="s">
        <v>8</v>
      </c>
      <c r="D13772" t="s">
        <v>2396</v>
      </c>
      <c r="E13772">
        <v>0</v>
      </c>
    </row>
    <row r="13773" spans="1:5" x14ac:dyDescent="0.3">
      <c r="A13773">
        <v>50360014</v>
      </c>
      <c r="B13773" t="s">
        <v>781</v>
      </c>
      <c r="C13773" t="s">
        <v>8</v>
      </c>
      <c r="D13773" t="s">
        <v>2397</v>
      </c>
      <c r="E13773">
        <v>0</v>
      </c>
    </row>
    <row r="13774" spans="1:5" x14ac:dyDescent="0.3">
      <c r="A13774">
        <v>50360014</v>
      </c>
      <c r="B13774" t="s">
        <v>781</v>
      </c>
      <c r="C13774" t="s">
        <v>8</v>
      </c>
      <c r="D13774" t="s">
        <v>2398</v>
      </c>
      <c r="E13774">
        <v>0</v>
      </c>
    </row>
    <row r="13775" spans="1:5" x14ac:dyDescent="0.3">
      <c r="A13775">
        <v>50360014</v>
      </c>
      <c r="B13775" t="s">
        <v>781</v>
      </c>
      <c r="C13775" t="s">
        <v>8</v>
      </c>
      <c r="D13775" t="s">
        <v>2399</v>
      </c>
      <c r="E13775">
        <v>0</v>
      </c>
    </row>
    <row r="13776" spans="1:5" x14ac:dyDescent="0.3">
      <c r="A13776">
        <v>50360014</v>
      </c>
      <c r="B13776" t="s">
        <v>781</v>
      </c>
      <c r="C13776" t="s">
        <v>8</v>
      </c>
      <c r="D13776" t="s">
        <v>2400</v>
      </c>
      <c r="E13776">
        <v>0</v>
      </c>
    </row>
    <row r="13777" spans="1:5" x14ac:dyDescent="0.3">
      <c r="A13777">
        <v>50360014</v>
      </c>
      <c r="B13777" t="s">
        <v>781</v>
      </c>
      <c r="C13777" t="s">
        <v>8</v>
      </c>
      <c r="D13777" t="s">
        <v>2401</v>
      </c>
      <c r="E13777">
        <v>0</v>
      </c>
    </row>
    <row r="13778" spans="1:5" x14ac:dyDescent="0.3">
      <c r="A13778">
        <v>50360014</v>
      </c>
      <c r="B13778" t="s">
        <v>781</v>
      </c>
      <c r="C13778" t="s">
        <v>8</v>
      </c>
      <c r="D13778" t="s">
        <v>2402</v>
      </c>
      <c r="E13778">
        <v>0</v>
      </c>
    </row>
    <row r="13779" spans="1:5" x14ac:dyDescent="0.3">
      <c r="A13779">
        <v>50360014</v>
      </c>
      <c r="B13779" t="s">
        <v>781</v>
      </c>
      <c r="C13779" t="s">
        <v>8</v>
      </c>
      <c r="D13779" t="s">
        <v>2403</v>
      </c>
      <c r="E13779">
        <v>0</v>
      </c>
    </row>
    <row r="13780" spans="1:5" x14ac:dyDescent="0.3">
      <c r="A13780">
        <v>50360014</v>
      </c>
      <c r="B13780" t="s">
        <v>781</v>
      </c>
      <c r="C13780" t="s">
        <v>8</v>
      </c>
      <c r="D13780" t="s">
        <v>2404</v>
      </c>
      <c r="E13780">
        <v>0</v>
      </c>
    </row>
    <row r="13781" spans="1:5" x14ac:dyDescent="0.3">
      <c r="A13781">
        <v>50360014</v>
      </c>
      <c r="B13781" t="s">
        <v>781</v>
      </c>
      <c r="C13781" t="s">
        <v>8</v>
      </c>
      <c r="D13781" t="s">
        <v>2405</v>
      </c>
      <c r="E13781">
        <v>0</v>
      </c>
    </row>
    <row r="13782" spans="1:5" x14ac:dyDescent="0.3">
      <c r="A13782">
        <v>50360014</v>
      </c>
      <c r="B13782" t="s">
        <v>781</v>
      </c>
      <c r="C13782" t="s">
        <v>8</v>
      </c>
      <c r="D13782" t="s">
        <v>2406</v>
      </c>
      <c r="E13782">
        <v>0</v>
      </c>
    </row>
    <row r="13783" spans="1:5" x14ac:dyDescent="0.3">
      <c r="A13783">
        <v>50360014</v>
      </c>
      <c r="B13783" t="s">
        <v>781</v>
      </c>
      <c r="C13783" t="s">
        <v>8</v>
      </c>
      <c r="D13783" t="s">
        <v>2407</v>
      </c>
      <c r="E13783">
        <v>0</v>
      </c>
    </row>
    <row r="13784" spans="1:5" x14ac:dyDescent="0.3">
      <c r="A13784">
        <v>50360014</v>
      </c>
      <c r="B13784" t="s">
        <v>781</v>
      </c>
      <c r="C13784" t="s">
        <v>8</v>
      </c>
      <c r="D13784" t="s">
        <v>2408</v>
      </c>
      <c r="E13784">
        <v>0</v>
      </c>
    </row>
    <row r="13785" spans="1:5" x14ac:dyDescent="0.3">
      <c r="A13785">
        <v>50360014</v>
      </c>
      <c r="B13785" t="s">
        <v>781</v>
      </c>
      <c r="C13785" t="s">
        <v>8</v>
      </c>
      <c r="D13785" t="s">
        <v>2409</v>
      </c>
      <c r="E13785">
        <v>-1</v>
      </c>
    </row>
    <row r="13786" spans="1:5" x14ac:dyDescent="0.3">
      <c r="A13786">
        <v>50360014</v>
      </c>
      <c r="B13786" t="s">
        <v>781</v>
      </c>
      <c r="C13786" t="s">
        <v>8</v>
      </c>
      <c r="D13786" t="s">
        <v>2410</v>
      </c>
      <c r="E13786">
        <v>0</v>
      </c>
    </row>
    <row r="13787" spans="1:5" x14ac:dyDescent="0.3">
      <c r="A13787">
        <v>50360014</v>
      </c>
      <c r="B13787" t="s">
        <v>781</v>
      </c>
      <c r="C13787" t="s">
        <v>8</v>
      </c>
      <c r="D13787" t="s">
        <v>2411</v>
      </c>
      <c r="E13787">
        <v>0</v>
      </c>
    </row>
    <row r="13788" spans="1:5" x14ac:dyDescent="0.3">
      <c r="A13788">
        <v>50360014</v>
      </c>
      <c r="B13788" t="s">
        <v>781</v>
      </c>
      <c r="C13788" t="s">
        <v>8</v>
      </c>
      <c r="D13788" t="s">
        <v>2412</v>
      </c>
      <c r="E13788">
        <v>0</v>
      </c>
    </row>
    <row r="13789" spans="1:5" x14ac:dyDescent="0.3">
      <c r="A13789">
        <v>50360014</v>
      </c>
      <c r="B13789" t="s">
        <v>781</v>
      </c>
      <c r="C13789" t="s">
        <v>8</v>
      </c>
      <c r="D13789" t="s">
        <v>2413</v>
      </c>
      <c r="E13789">
        <v>0</v>
      </c>
    </row>
    <row r="13790" spans="1:5" x14ac:dyDescent="0.3">
      <c r="A13790">
        <v>65030021</v>
      </c>
      <c r="B13790" t="s">
        <v>783</v>
      </c>
      <c r="C13790" t="s">
        <v>8</v>
      </c>
      <c r="D13790" t="s">
        <v>2378</v>
      </c>
      <c r="E13790">
        <v>0</v>
      </c>
    </row>
    <row r="13791" spans="1:5" x14ac:dyDescent="0.3">
      <c r="A13791">
        <v>65030021</v>
      </c>
      <c r="B13791" t="s">
        <v>783</v>
      </c>
      <c r="C13791" t="s">
        <v>8</v>
      </c>
      <c r="D13791" t="s">
        <v>2379</v>
      </c>
      <c r="E13791">
        <v>0</v>
      </c>
    </row>
    <row r="13792" spans="1:5" x14ac:dyDescent="0.3">
      <c r="A13792">
        <v>65030021</v>
      </c>
      <c r="B13792" t="s">
        <v>783</v>
      </c>
      <c r="C13792" t="s">
        <v>8</v>
      </c>
      <c r="D13792" t="s">
        <v>2380</v>
      </c>
      <c r="E13792">
        <v>0</v>
      </c>
    </row>
    <row r="13793" spans="1:5" x14ac:dyDescent="0.3">
      <c r="A13793">
        <v>65030021</v>
      </c>
      <c r="B13793" t="s">
        <v>783</v>
      </c>
      <c r="C13793" t="s">
        <v>8</v>
      </c>
      <c r="D13793" t="s">
        <v>2381</v>
      </c>
      <c r="E13793">
        <v>0</v>
      </c>
    </row>
    <row r="13794" spans="1:5" x14ac:dyDescent="0.3">
      <c r="A13794">
        <v>65030021</v>
      </c>
      <c r="B13794" t="s">
        <v>783</v>
      </c>
      <c r="C13794" t="s">
        <v>8</v>
      </c>
      <c r="D13794" t="s">
        <v>2382</v>
      </c>
      <c r="E13794">
        <v>0</v>
      </c>
    </row>
    <row r="13795" spans="1:5" x14ac:dyDescent="0.3">
      <c r="A13795">
        <v>65030021</v>
      </c>
      <c r="B13795" t="s">
        <v>783</v>
      </c>
      <c r="C13795" t="s">
        <v>8</v>
      </c>
      <c r="D13795" t="s">
        <v>2383</v>
      </c>
      <c r="E13795">
        <v>0</v>
      </c>
    </row>
    <row r="13796" spans="1:5" x14ac:dyDescent="0.3">
      <c r="A13796">
        <v>65030021</v>
      </c>
      <c r="B13796" t="s">
        <v>783</v>
      </c>
      <c r="C13796" t="s">
        <v>8</v>
      </c>
      <c r="D13796" t="s">
        <v>2384</v>
      </c>
      <c r="E13796">
        <v>0</v>
      </c>
    </row>
    <row r="13797" spans="1:5" x14ac:dyDescent="0.3">
      <c r="A13797">
        <v>65030021</v>
      </c>
      <c r="B13797" t="s">
        <v>783</v>
      </c>
      <c r="C13797" t="s">
        <v>8</v>
      </c>
      <c r="D13797" t="s">
        <v>2385</v>
      </c>
      <c r="E13797">
        <v>0</v>
      </c>
    </row>
    <row r="13798" spans="1:5" x14ac:dyDescent="0.3">
      <c r="A13798">
        <v>65030021</v>
      </c>
      <c r="B13798" t="s">
        <v>783</v>
      </c>
      <c r="C13798" t="s">
        <v>8</v>
      </c>
      <c r="D13798" t="s">
        <v>2386</v>
      </c>
      <c r="E13798">
        <v>-2</v>
      </c>
    </row>
    <row r="13799" spans="1:5" x14ac:dyDescent="0.3">
      <c r="A13799">
        <v>65030021</v>
      </c>
      <c r="B13799" t="s">
        <v>783</v>
      </c>
      <c r="C13799" t="s">
        <v>8</v>
      </c>
      <c r="D13799" t="s">
        <v>2387</v>
      </c>
      <c r="E13799">
        <v>0</v>
      </c>
    </row>
    <row r="13800" spans="1:5" x14ac:dyDescent="0.3">
      <c r="A13800">
        <v>65030021</v>
      </c>
      <c r="B13800" t="s">
        <v>783</v>
      </c>
      <c r="C13800" t="s">
        <v>8</v>
      </c>
      <c r="D13800" t="s">
        <v>2388</v>
      </c>
      <c r="E13800">
        <v>-2</v>
      </c>
    </row>
    <row r="13801" spans="1:5" x14ac:dyDescent="0.3">
      <c r="A13801">
        <v>65030021</v>
      </c>
      <c r="B13801" t="s">
        <v>783</v>
      </c>
      <c r="C13801" t="s">
        <v>8</v>
      </c>
      <c r="D13801" t="s">
        <v>2389</v>
      </c>
      <c r="E13801">
        <v>0</v>
      </c>
    </row>
    <row r="13802" spans="1:5" x14ac:dyDescent="0.3">
      <c r="A13802">
        <v>65030021</v>
      </c>
      <c r="B13802" t="s">
        <v>783</v>
      </c>
      <c r="C13802" t="s">
        <v>8</v>
      </c>
      <c r="D13802" t="s">
        <v>2390</v>
      </c>
      <c r="E13802">
        <v>0</v>
      </c>
    </row>
    <row r="13803" spans="1:5" x14ac:dyDescent="0.3">
      <c r="A13803">
        <v>65030021</v>
      </c>
      <c r="B13803" t="s">
        <v>783</v>
      </c>
      <c r="C13803" t="s">
        <v>8</v>
      </c>
      <c r="D13803" t="s">
        <v>2391</v>
      </c>
      <c r="E13803">
        <v>0</v>
      </c>
    </row>
    <row r="13804" spans="1:5" x14ac:dyDescent="0.3">
      <c r="A13804">
        <v>65030021</v>
      </c>
      <c r="B13804" t="s">
        <v>783</v>
      </c>
      <c r="C13804" t="s">
        <v>8</v>
      </c>
      <c r="D13804" t="s">
        <v>2392</v>
      </c>
      <c r="E13804">
        <v>0</v>
      </c>
    </row>
    <row r="13805" spans="1:5" x14ac:dyDescent="0.3">
      <c r="A13805">
        <v>65030021</v>
      </c>
      <c r="B13805" t="s">
        <v>783</v>
      </c>
      <c r="C13805" t="s">
        <v>8</v>
      </c>
      <c r="D13805" t="s">
        <v>2393</v>
      </c>
      <c r="E13805">
        <v>0</v>
      </c>
    </row>
    <row r="13806" spans="1:5" x14ac:dyDescent="0.3">
      <c r="A13806">
        <v>65030021</v>
      </c>
      <c r="B13806" t="s">
        <v>783</v>
      </c>
      <c r="C13806" t="s">
        <v>8</v>
      </c>
      <c r="D13806" t="s">
        <v>2394</v>
      </c>
      <c r="E13806">
        <v>0</v>
      </c>
    </row>
    <row r="13807" spans="1:5" x14ac:dyDescent="0.3">
      <c r="A13807">
        <v>65030021</v>
      </c>
      <c r="B13807" t="s">
        <v>783</v>
      </c>
      <c r="C13807" t="s">
        <v>8</v>
      </c>
      <c r="D13807" t="s">
        <v>2395</v>
      </c>
      <c r="E13807">
        <v>0</v>
      </c>
    </row>
    <row r="13808" spans="1:5" x14ac:dyDescent="0.3">
      <c r="A13808">
        <v>65030021</v>
      </c>
      <c r="B13808" t="s">
        <v>783</v>
      </c>
      <c r="C13808" t="s">
        <v>8</v>
      </c>
      <c r="D13808" t="s">
        <v>2396</v>
      </c>
      <c r="E13808">
        <v>0</v>
      </c>
    </row>
    <row r="13809" spans="1:5" x14ac:dyDescent="0.3">
      <c r="A13809">
        <v>65030021</v>
      </c>
      <c r="B13809" t="s">
        <v>783</v>
      </c>
      <c r="C13809" t="s">
        <v>8</v>
      </c>
      <c r="D13809" t="s">
        <v>2397</v>
      </c>
      <c r="E13809">
        <v>0</v>
      </c>
    </row>
    <row r="13810" spans="1:5" x14ac:dyDescent="0.3">
      <c r="A13810">
        <v>65030021</v>
      </c>
      <c r="B13810" t="s">
        <v>783</v>
      </c>
      <c r="C13810" t="s">
        <v>8</v>
      </c>
      <c r="D13810" t="s">
        <v>2398</v>
      </c>
      <c r="E13810">
        <v>0</v>
      </c>
    </row>
    <row r="13811" spans="1:5" x14ac:dyDescent="0.3">
      <c r="A13811">
        <v>65030021</v>
      </c>
      <c r="B13811" t="s">
        <v>783</v>
      </c>
      <c r="C13811" t="s">
        <v>8</v>
      </c>
      <c r="D13811" t="s">
        <v>2399</v>
      </c>
      <c r="E13811">
        <v>0</v>
      </c>
    </row>
    <row r="13812" spans="1:5" x14ac:dyDescent="0.3">
      <c r="A13812">
        <v>65030021</v>
      </c>
      <c r="B13812" t="s">
        <v>783</v>
      </c>
      <c r="C13812" t="s">
        <v>8</v>
      </c>
      <c r="D13812" t="s">
        <v>2400</v>
      </c>
      <c r="E13812">
        <v>-2</v>
      </c>
    </row>
    <row r="13813" spans="1:5" x14ac:dyDescent="0.3">
      <c r="A13813">
        <v>65030021</v>
      </c>
      <c r="B13813" t="s">
        <v>783</v>
      </c>
      <c r="C13813" t="s">
        <v>8</v>
      </c>
      <c r="D13813" t="s">
        <v>2401</v>
      </c>
      <c r="E13813">
        <v>0</v>
      </c>
    </row>
    <row r="13814" spans="1:5" x14ac:dyDescent="0.3">
      <c r="A13814">
        <v>65030021</v>
      </c>
      <c r="B13814" t="s">
        <v>783</v>
      </c>
      <c r="C13814" t="s">
        <v>8</v>
      </c>
      <c r="D13814" t="s">
        <v>2402</v>
      </c>
      <c r="E13814">
        <v>0</v>
      </c>
    </row>
    <row r="13815" spans="1:5" x14ac:dyDescent="0.3">
      <c r="A13815">
        <v>65030021</v>
      </c>
      <c r="B13815" t="s">
        <v>783</v>
      </c>
      <c r="C13815" t="s">
        <v>8</v>
      </c>
      <c r="D13815" t="s">
        <v>2403</v>
      </c>
      <c r="E13815">
        <v>0</v>
      </c>
    </row>
    <row r="13816" spans="1:5" x14ac:dyDescent="0.3">
      <c r="A13816">
        <v>65030021</v>
      </c>
      <c r="B13816" t="s">
        <v>783</v>
      </c>
      <c r="C13816" t="s">
        <v>8</v>
      </c>
      <c r="D13816" t="s">
        <v>2404</v>
      </c>
      <c r="E13816">
        <v>0</v>
      </c>
    </row>
    <row r="13817" spans="1:5" x14ac:dyDescent="0.3">
      <c r="A13817">
        <v>65030021</v>
      </c>
      <c r="B13817" t="s">
        <v>783</v>
      </c>
      <c r="C13817" t="s">
        <v>8</v>
      </c>
      <c r="D13817" t="s">
        <v>2405</v>
      </c>
      <c r="E13817">
        <v>0</v>
      </c>
    </row>
    <row r="13818" spans="1:5" x14ac:dyDescent="0.3">
      <c r="A13818">
        <v>65030021</v>
      </c>
      <c r="B13818" t="s">
        <v>783</v>
      </c>
      <c r="C13818" t="s">
        <v>8</v>
      </c>
      <c r="D13818" t="s">
        <v>2406</v>
      </c>
      <c r="E13818">
        <v>0</v>
      </c>
    </row>
    <row r="13819" spans="1:5" x14ac:dyDescent="0.3">
      <c r="A13819">
        <v>65030021</v>
      </c>
      <c r="B13819" t="s">
        <v>783</v>
      </c>
      <c r="C13819" t="s">
        <v>8</v>
      </c>
      <c r="D13819" t="s">
        <v>2407</v>
      </c>
      <c r="E13819">
        <v>0</v>
      </c>
    </row>
    <row r="13820" spans="1:5" x14ac:dyDescent="0.3">
      <c r="A13820">
        <v>65030021</v>
      </c>
      <c r="B13820" t="s">
        <v>783</v>
      </c>
      <c r="C13820" t="s">
        <v>8</v>
      </c>
      <c r="D13820" t="s">
        <v>2408</v>
      </c>
      <c r="E13820">
        <v>0</v>
      </c>
    </row>
    <row r="13821" spans="1:5" x14ac:dyDescent="0.3">
      <c r="A13821">
        <v>65030021</v>
      </c>
      <c r="B13821" t="s">
        <v>783</v>
      </c>
      <c r="C13821" t="s">
        <v>8</v>
      </c>
      <c r="D13821" t="s">
        <v>2409</v>
      </c>
      <c r="E13821">
        <v>0</v>
      </c>
    </row>
    <row r="13822" spans="1:5" x14ac:dyDescent="0.3">
      <c r="A13822">
        <v>65030021</v>
      </c>
      <c r="B13822" t="s">
        <v>783</v>
      </c>
      <c r="C13822" t="s">
        <v>8</v>
      </c>
      <c r="D13822" t="s">
        <v>2410</v>
      </c>
      <c r="E13822">
        <v>0</v>
      </c>
    </row>
    <row r="13823" spans="1:5" x14ac:dyDescent="0.3">
      <c r="A13823">
        <v>65030021</v>
      </c>
      <c r="B13823" t="s">
        <v>783</v>
      </c>
      <c r="C13823" t="s">
        <v>8</v>
      </c>
      <c r="D13823" t="s">
        <v>2411</v>
      </c>
      <c r="E13823">
        <v>-1</v>
      </c>
    </row>
    <row r="13824" spans="1:5" x14ac:dyDescent="0.3">
      <c r="A13824">
        <v>65030021</v>
      </c>
      <c r="B13824" t="s">
        <v>783</v>
      </c>
      <c r="C13824" t="s">
        <v>8</v>
      </c>
      <c r="D13824" t="s">
        <v>2412</v>
      </c>
      <c r="E13824">
        <v>0</v>
      </c>
    </row>
    <row r="13825" spans="1:5" x14ac:dyDescent="0.3">
      <c r="A13825">
        <v>65030021</v>
      </c>
      <c r="B13825" t="s">
        <v>783</v>
      </c>
      <c r="C13825" t="s">
        <v>8</v>
      </c>
      <c r="D13825" t="s">
        <v>2413</v>
      </c>
      <c r="E13825">
        <v>0</v>
      </c>
    </row>
    <row r="13826" spans="1:5" x14ac:dyDescent="0.3">
      <c r="A13826">
        <v>87220067</v>
      </c>
      <c r="B13826" t="s">
        <v>785</v>
      </c>
      <c r="C13826" t="s">
        <v>8</v>
      </c>
      <c r="D13826" t="s">
        <v>2378</v>
      </c>
      <c r="E13826">
        <v>0</v>
      </c>
    </row>
    <row r="13827" spans="1:5" x14ac:dyDescent="0.3">
      <c r="A13827">
        <v>87220067</v>
      </c>
      <c r="B13827" t="s">
        <v>785</v>
      </c>
      <c r="C13827" t="s">
        <v>8</v>
      </c>
      <c r="D13827" t="s">
        <v>2379</v>
      </c>
      <c r="E13827">
        <v>0</v>
      </c>
    </row>
    <row r="13828" spans="1:5" x14ac:dyDescent="0.3">
      <c r="A13828">
        <v>87220067</v>
      </c>
      <c r="B13828" t="s">
        <v>785</v>
      </c>
      <c r="C13828" t="s">
        <v>8</v>
      </c>
      <c r="D13828" t="s">
        <v>2380</v>
      </c>
      <c r="E13828">
        <v>0</v>
      </c>
    </row>
    <row r="13829" spans="1:5" x14ac:dyDescent="0.3">
      <c r="A13829">
        <v>87220067</v>
      </c>
      <c r="B13829" t="s">
        <v>785</v>
      </c>
      <c r="C13829" t="s">
        <v>8</v>
      </c>
      <c r="D13829" t="s">
        <v>2381</v>
      </c>
      <c r="E13829">
        <v>0</v>
      </c>
    </row>
    <row r="13830" spans="1:5" x14ac:dyDescent="0.3">
      <c r="A13830">
        <v>87220067</v>
      </c>
      <c r="B13830" t="s">
        <v>785</v>
      </c>
      <c r="C13830" t="s">
        <v>8</v>
      </c>
      <c r="D13830" t="s">
        <v>2382</v>
      </c>
      <c r="E13830">
        <v>0</v>
      </c>
    </row>
    <row r="13831" spans="1:5" x14ac:dyDescent="0.3">
      <c r="A13831">
        <v>87220067</v>
      </c>
      <c r="B13831" t="s">
        <v>785</v>
      </c>
      <c r="C13831" t="s">
        <v>8</v>
      </c>
      <c r="D13831" t="s">
        <v>2383</v>
      </c>
      <c r="E13831">
        <v>0</v>
      </c>
    </row>
    <row r="13832" spans="1:5" x14ac:dyDescent="0.3">
      <c r="A13832">
        <v>87220067</v>
      </c>
      <c r="B13832" t="s">
        <v>785</v>
      </c>
      <c r="C13832" t="s">
        <v>8</v>
      </c>
      <c r="D13832" t="s">
        <v>2384</v>
      </c>
      <c r="E13832">
        <v>0</v>
      </c>
    </row>
    <row r="13833" spans="1:5" x14ac:dyDescent="0.3">
      <c r="A13833">
        <v>87220067</v>
      </c>
      <c r="B13833" t="s">
        <v>785</v>
      </c>
      <c r="C13833" t="s">
        <v>8</v>
      </c>
      <c r="D13833" t="s">
        <v>2385</v>
      </c>
      <c r="E13833">
        <v>0</v>
      </c>
    </row>
    <row r="13834" spans="1:5" x14ac:dyDescent="0.3">
      <c r="A13834">
        <v>87220067</v>
      </c>
      <c r="B13834" t="s">
        <v>785</v>
      </c>
      <c r="C13834" t="s">
        <v>8</v>
      </c>
      <c r="D13834" t="s">
        <v>2386</v>
      </c>
      <c r="E13834">
        <v>0</v>
      </c>
    </row>
    <row r="13835" spans="1:5" x14ac:dyDescent="0.3">
      <c r="A13835">
        <v>87220067</v>
      </c>
      <c r="B13835" t="s">
        <v>785</v>
      </c>
      <c r="C13835" t="s">
        <v>8</v>
      </c>
      <c r="D13835" t="s">
        <v>2387</v>
      </c>
      <c r="E13835">
        <v>0</v>
      </c>
    </row>
    <row r="13836" spans="1:5" x14ac:dyDescent="0.3">
      <c r="A13836">
        <v>87220067</v>
      </c>
      <c r="B13836" t="s">
        <v>785</v>
      </c>
      <c r="C13836" t="s">
        <v>8</v>
      </c>
      <c r="D13836" t="s">
        <v>2388</v>
      </c>
      <c r="E13836">
        <v>0</v>
      </c>
    </row>
    <row r="13837" spans="1:5" x14ac:dyDescent="0.3">
      <c r="A13837">
        <v>87220067</v>
      </c>
      <c r="B13837" t="s">
        <v>785</v>
      </c>
      <c r="C13837" t="s">
        <v>8</v>
      </c>
      <c r="D13837" t="s">
        <v>2389</v>
      </c>
      <c r="E13837">
        <v>0</v>
      </c>
    </row>
    <row r="13838" spans="1:5" x14ac:dyDescent="0.3">
      <c r="A13838">
        <v>87220067</v>
      </c>
      <c r="B13838" t="s">
        <v>785</v>
      </c>
      <c r="C13838" t="s">
        <v>8</v>
      </c>
      <c r="D13838" t="s">
        <v>2390</v>
      </c>
      <c r="E13838">
        <v>0</v>
      </c>
    </row>
    <row r="13839" spans="1:5" x14ac:dyDescent="0.3">
      <c r="A13839">
        <v>87220067</v>
      </c>
      <c r="B13839" t="s">
        <v>785</v>
      </c>
      <c r="C13839" t="s">
        <v>8</v>
      </c>
      <c r="D13839" t="s">
        <v>2391</v>
      </c>
      <c r="E13839">
        <v>0</v>
      </c>
    </row>
    <row r="13840" spans="1:5" x14ac:dyDescent="0.3">
      <c r="A13840">
        <v>87220067</v>
      </c>
      <c r="B13840" t="s">
        <v>785</v>
      </c>
      <c r="C13840" t="s">
        <v>8</v>
      </c>
      <c r="D13840" t="s">
        <v>2392</v>
      </c>
      <c r="E13840">
        <v>0</v>
      </c>
    </row>
    <row r="13841" spans="1:5" x14ac:dyDescent="0.3">
      <c r="A13841">
        <v>87220067</v>
      </c>
      <c r="B13841" t="s">
        <v>785</v>
      </c>
      <c r="C13841" t="s">
        <v>8</v>
      </c>
      <c r="D13841" t="s">
        <v>2393</v>
      </c>
      <c r="E13841">
        <v>0</v>
      </c>
    </row>
    <row r="13842" spans="1:5" x14ac:dyDescent="0.3">
      <c r="A13842">
        <v>87220067</v>
      </c>
      <c r="B13842" t="s">
        <v>785</v>
      </c>
      <c r="C13842" t="s">
        <v>8</v>
      </c>
      <c r="D13842" t="s">
        <v>2394</v>
      </c>
      <c r="E13842">
        <v>0</v>
      </c>
    </row>
    <row r="13843" spans="1:5" x14ac:dyDescent="0.3">
      <c r="A13843">
        <v>87220067</v>
      </c>
      <c r="B13843" t="s">
        <v>785</v>
      </c>
      <c r="C13843" t="s">
        <v>8</v>
      </c>
      <c r="D13843" t="s">
        <v>2395</v>
      </c>
      <c r="E13843">
        <v>0</v>
      </c>
    </row>
    <row r="13844" spans="1:5" x14ac:dyDescent="0.3">
      <c r="A13844">
        <v>87220067</v>
      </c>
      <c r="B13844" t="s">
        <v>785</v>
      </c>
      <c r="C13844" t="s">
        <v>8</v>
      </c>
      <c r="D13844" t="s">
        <v>2396</v>
      </c>
      <c r="E13844">
        <v>0</v>
      </c>
    </row>
    <row r="13845" spans="1:5" x14ac:dyDescent="0.3">
      <c r="A13845">
        <v>87220067</v>
      </c>
      <c r="B13845" t="s">
        <v>785</v>
      </c>
      <c r="C13845" t="s">
        <v>8</v>
      </c>
      <c r="D13845" t="s">
        <v>2397</v>
      </c>
      <c r="E13845">
        <v>0</v>
      </c>
    </row>
    <row r="13846" spans="1:5" x14ac:dyDescent="0.3">
      <c r="A13846">
        <v>87220067</v>
      </c>
      <c r="B13846" t="s">
        <v>785</v>
      </c>
      <c r="C13846" t="s">
        <v>8</v>
      </c>
      <c r="D13846" t="s">
        <v>2398</v>
      </c>
      <c r="E13846">
        <v>0</v>
      </c>
    </row>
    <row r="13847" spans="1:5" x14ac:dyDescent="0.3">
      <c r="A13847">
        <v>87220067</v>
      </c>
      <c r="B13847" t="s">
        <v>785</v>
      </c>
      <c r="C13847" t="s">
        <v>8</v>
      </c>
      <c r="D13847" t="s">
        <v>2399</v>
      </c>
      <c r="E13847">
        <v>0</v>
      </c>
    </row>
    <row r="13848" spans="1:5" x14ac:dyDescent="0.3">
      <c r="A13848">
        <v>87220067</v>
      </c>
      <c r="B13848" t="s">
        <v>785</v>
      </c>
      <c r="C13848" t="s">
        <v>8</v>
      </c>
      <c r="D13848" t="s">
        <v>2400</v>
      </c>
      <c r="E13848">
        <v>-1</v>
      </c>
    </row>
    <row r="13849" spans="1:5" x14ac:dyDescent="0.3">
      <c r="A13849">
        <v>87220067</v>
      </c>
      <c r="B13849" t="s">
        <v>785</v>
      </c>
      <c r="C13849" t="s">
        <v>8</v>
      </c>
      <c r="D13849" t="s">
        <v>2401</v>
      </c>
      <c r="E13849">
        <v>0</v>
      </c>
    </row>
    <row r="13850" spans="1:5" x14ac:dyDescent="0.3">
      <c r="A13850">
        <v>87220067</v>
      </c>
      <c r="B13850" t="s">
        <v>785</v>
      </c>
      <c r="C13850" t="s">
        <v>8</v>
      </c>
      <c r="D13850" t="s">
        <v>2402</v>
      </c>
      <c r="E13850">
        <v>0</v>
      </c>
    </row>
    <row r="13851" spans="1:5" x14ac:dyDescent="0.3">
      <c r="A13851">
        <v>87220067</v>
      </c>
      <c r="B13851" t="s">
        <v>785</v>
      </c>
      <c r="C13851" t="s">
        <v>8</v>
      </c>
      <c r="D13851" t="s">
        <v>2403</v>
      </c>
      <c r="E13851">
        <v>-1</v>
      </c>
    </row>
    <row r="13852" spans="1:5" x14ac:dyDescent="0.3">
      <c r="A13852">
        <v>87220067</v>
      </c>
      <c r="B13852" t="s">
        <v>785</v>
      </c>
      <c r="C13852" t="s">
        <v>8</v>
      </c>
      <c r="D13852" t="s">
        <v>2404</v>
      </c>
      <c r="E13852">
        <v>0</v>
      </c>
    </row>
    <row r="13853" spans="1:5" x14ac:dyDescent="0.3">
      <c r="A13853">
        <v>87220067</v>
      </c>
      <c r="B13853" t="s">
        <v>785</v>
      </c>
      <c r="C13853" t="s">
        <v>8</v>
      </c>
      <c r="D13853" t="s">
        <v>2405</v>
      </c>
      <c r="E13853">
        <v>0</v>
      </c>
    </row>
    <row r="13854" spans="1:5" x14ac:dyDescent="0.3">
      <c r="A13854">
        <v>87220067</v>
      </c>
      <c r="B13854" t="s">
        <v>785</v>
      </c>
      <c r="C13854" t="s">
        <v>8</v>
      </c>
      <c r="D13854" t="s">
        <v>2406</v>
      </c>
      <c r="E13854">
        <v>0</v>
      </c>
    </row>
    <row r="13855" spans="1:5" x14ac:dyDescent="0.3">
      <c r="A13855">
        <v>87220067</v>
      </c>
      <c r="B13855" t="s">
        <v>785</v>
      </c>
      <c r="C13855" t="s">
        <v>8</v>
      </c>
      <c r="D13855" t="s">
        <v>2407</v>
      </c>
      <c r="E13855">
        <v>0</v>
      </c>
    </row>
    <row r="13856" spans="1:5" x14ac:dyDescent="0.3">
      <c r="A13856">
        <v>87220067</v>
      </c>
      <c r="B13856" t="s">
        <v>785</v>
      </c>
      <c r="C13856" t="s">
        <v>8</v>
      </c>
      <c r="D13856" t="s">
        <v>2408</v>
      </c>
      <c r="E13856">
        <v>0</v>
      </c>
    </row>
    <row r="13857" spans="1:5" x14ac:dyDescent="0.3">
      <c r="A13857">
        <v>87220067</v>
      </c>
      <c r="B13857" t="s">
        <v>785</v>
      </c>
      <c r="C13857" t="s">
        <v>8</v>
      </c>
      <c r="D13857" t="s">
        <v>2409</v>
      </c>
      <c r="E13857">
        <v>-1</v>
      </c>
    </row>
    <row r="13858" spans="1:5" x14ac:dyDescent="0.3">
      <c r="A13858">
        <v>87220067</v>
      </c>
      <c r="B13858" t="s">
        <v>785</v>
      </c>
      <c r="C13858" t="s">
        <v>8</v>
      </c>
      <c r="D13858" t="s">
        <v>2410</v>
      </c>
      <c r="E13858">
        <v>0</v>
      </c>
    </row>
    <row r="13859" spans="1:5" x14ac:dyDescent="0.3">
      <c r="A13859">
        <v>87220067</v>
      </c>
      <c r="B13859" t="s">
        <v>785</v>
      </c>
      <c r="C13859" t="s">
        <v>8</v>
      </c>
      <c r="D13859" t="s">
        <v>2411</v>
      </c>
      <c r="E13859">
        <v>0</v>
      </c>
    </row>
    <row r="13860" spans="1:5" x14ac:dyDescent="0.3">
      <c r="A13860">
        <v>87220067</v>
      </c>
      <c r="B13860" t="s">
        <v>785</v>
      </c>
      <c r="C13860" t="s">
        <v>8</v>
      </c>
      <c r="D13860" t="s">
        <v>2412</v>
      </c>
      <c r="E13860">
        <v>0</v>
      </c>
    </row>
    <row r="13861" spans="1:5" x14ac:dyDescent="0.3">
      <c r="A13861">
        <v>87220067</v>
      </c>
      <c r="B13861" t="s">
        <v>785</v>
      </c>
      <c r="C13861" t="s">
        <v>8</v>
      </c>
      <c r="D13861" t="s">
        <v>2413</v>
      </c>
      <c r="E13861">
        <v>-1</v>
      </c>
    </row>
    <row r="13862" spans="1:5" x14ac:dyDescent="0.3">
      <c r="A13862">
        <v>20910001</v>
      </c>
      <c r="B13862" t="s">
        <v>787</v>
      </c>
      <c r="C13862" t="s">
        <v>8</v>
      </c>
      <c r="D13862" t="s">
        <v>2378</v>
      </c>
      <c r="E13862">
        <v>0</v>
      </c>
    </row>
    <row r="13863" spans="1:5" x14ac:dyDescent="0.3">
      <c r="A13863">
        <v>20910001</v>
      </c>
      <c r="B13863" t="s">
        <v>787</v>
      </c>
      <c r="C13863" t="s">
        <v>8</v>
      </c>
      <c r="D13863" t="s">
        <v>2379</v>
      </c>
      <c r="E13863">
        <v>0</v>
      </c>
    </row>
    <row r="13864" spans="1:5" x14ac:dyDescent="0.3">
      <c r="A13864">
        <v>20910001</v>
      </c>
      <c r="B13864" t="s">
        <v>787</v>
      </c>
      <c r="C13864" t="s">
        <v>8</v>
      </c>
      <c r="D13864" t="s">
        <v>2380</v>
      </c>
      <c r="E13864">
        <v>-1</v>
      </c>
    </row>
    <row r="13865" spans="1:5" x14ac:dyDescent="0.3">
      <c r="A13865">
        <v>20910001</v>
      </c>
      <c r="B13865" t="s">
        <v>787</v>
      </c>
      <c r="C13865" t="s">
        <v>8</v>
      </c>
      <c r="D13865" t="s">
        <v>2381</v>
      </c>
      <c r="E13865">
        <v>0</v>
      </c>
    </row>
    <row r="13866" spans="1:5" x14ac:dyDescent="0.3">
      <c r="A13866">
        <v>20910001</v>
      </c>
      <c r="B13866" t="s">
        <v>787</v>
      </c>
      <c r="C13866" t="s">
        <v>8</v>
      </c>
      <c r="D13866" t="s">
        <v>2382</v>
      </c>
      <c r="E13866">
        <v>0</v>
      </c>
    </row>
    <row r="13867" spans="1:5" x14ac:dyDescent="0.3">
      <c r="A13867">
        <v>20910001</v>
      </c>
      <c r="B13867" t="s">
        <v>787</v>
      </c>
      <c r="C13867" t="s">
        <v>8</v>
      </c>
      <c r="D13867" t="s">
        <v>2383</v>
      </c>
      <c r="E13867">
        <v>0</v>
      </c>
    </row>
    <row r="13868" spans="1:5" x14ac:dyDescent="0.3">
      <c r="A13868">
        <v>20910001</v>
      </c>
      <c r="B13868" t="s">
        <v>787</v>
      </c>
      <c r="C13868" t="s">
        <v>8</v>
      </c>
      <c r="D13868" t="s">
        <v>2384</v>
      </c>
      <c r="E13868">
        <v>0</v>
      </c>
    </row>
    <row r="13869" spans="1:5" x14ac:dyDescent="0.3">
      <c r="A13869">
        <v>20910001</v>
      </c>
      <c r="B13869" t="s">
        <v>787</v>
      </c>
      <c r="C13869" t="s">
        <v>8</v>
      </c>
      <c r="D13869" t="s">
        <v>2385</v>
      </c>
      <c r="E13869">
        <v>0</v>
      </c>
    </row>
    <row r="13870" spans="1:5" x14ac:dyDescent="0.3">
      <c r="A13870">
        <v>20910001</v>
      </c>
      <c r="B13870" t="s">
        <v>787</v>
      </c>
      <c r="C13870" t="s">
        <v>8</v>
      </c>
      <c r="D13870" t="s">
        <v>2386</v>
      </c>
      <c r="E13870">
        <v>0</v>
      </c>
    </row>
    <row r="13871" spans="1:5" x14ac:dyDescent="0.3">
      <c r="A13871">
        <v>20910001</v>
      </c>
      <c r="B13871" t="s">
        <v>787</v>
      </c>
      <c r="C13871" t="s">
        <v>8</v>
      </c>
      <c r="D13871" t="s">
        <v>2387</v>
      </c>
      <c r="E13871">
        <v>0</v>
      </c>
    </row>
    <row r="13872" spans="1:5" x14ac:dyDescent="0.3">
      <c r="A13872">
        <v>20910001</v>
      </c>
      <c r="B13872" t="s">
        <v>787</v>
      </c>
      <c r="C13872" t="s">
        <v>8</v>
      </c>
      <c r="D13872" t="s">
        <v>2388</v>
      </c>
      <c r="E13872">
        <v>-0.5</v>
      </c>
    </row>
    <row r="13873" spans="1:5" x14ac:dyDescent="0.3">
      <c r="A13873">
        <v>20910001</v>
      </c>
      <c r="B13873" t="s">
        <v>787</v>
      </c>
      <c r="C13873" t="s">
        <v>8</v>
      </c>
      <c r="D13873" t="s">
        <v>2389</v>
      </c>
      <c r="E13873">
        <v>0</v>
      </c>
    </row>
    <row r="13874" spans="1:5" x14ac:dyDescent="0.3">
      <c r="A13874">
        <v>20910001</v>
      </c>
      <c r="B13874" t="s">
        <v>787</v>
      </c>
      <c r="C13874" t="s">
        <v>8</v>
      </c>
      <c r="D13874" t="s">
        <v>2390</v>
      </c>
      <c r="E13874">
        <v>0</v>
      </c>
    </row>
    <row r="13875" spans="1:5" x14ac:dyDescent="0.3">
      <c r="A13875">
        <v>20910001</v>
      </c>
      <c r="B13875" t="s">
        <v>787</v>
      </c>
      <c r="C13875" t="s">
        <v>8</v>
      </c>
      <c r="D13875" t="s">
        <v>2391</v>
      </c>
      <c r="E13875">
        <v>0</v>
      </c>
    </row>
    <row r="13876" spans="1:5" x14ac:dyDescent="0.3">
      <c r="A13876">
        <v>20910001</v>
      </c>
      <c r="B13876" t="s">
        <v>787</v>
      </c>
      <c r="C13876" t="s">
        <v>8</v>
      </c>
      <c r="D13876" t="s">
        <v>2392</v>
      </c>
      <c r="E13876">
        <v>0</v>
      </c>
    </row>
    <row r="13877" spans="1:5" x14ac:dyDescent="0.3">
      <c r="A13877">
        <v>20910001</v>
      </c>
      <c r="B13877" t="s">
        <v>787</v>
      </c>
      <c r="C13877" t="s">
        <v>8</v>
      </c>
      <c r="D13877" t="s">
        <v>2393</v>
      </c>
      <c r="E13877">
        <v>0</v>
      </c>
    </row>
    <row r="13878" spans="1:5" x14ac:dyDescent="0.3">
      <c r="A13878">
        <v>20910001</v>
      </c>
      <c r="B13878" t="s">
        <v>787</v>
      </c>
      <c r="C13878" t="s">
        <v>8</v>
      </c>
      <c r="D13878" t="s">
        <v>2394</v>
      </c>
      <c r="E13878">
        <v>-1</v>
      </c>
    </row>
    <row r="13879" spans="1:5" x14ac:dyDescent="0.3">
      <c r="A13879">
        <v>20910001</v>
      </c>
      <c r="B13879" t="s">
        <v>787</v>
      </c>
      <c r="C13879" t="s">
        <v>8</v>
      </c>
      <c r="D13879" t="s">
        <v>2395</v>
      </c>
      <c r="E13879">
        <v>0</v>
      </c>
    </row>
    <row r="13880" spans="1:5" x14ac:dyDescent="0.3">
      <c r="A13880">
        <v>20910001</v>
      </c>
      <c r="B13880" t="s">
        <v>787</v>
      </c>
      <c r="C13880" t="s">
        <v>8</v>
      </c>
      <c r="D13880" t="s">
        <v>2396</v>
      </c>
      <c r="E13880">
        <v>0</v>
      </c>
    </row>
    <row r="13881" spans="1:5" x14ac:dyDescent="0.3">
      <c r="A13881">
        <v>20910001</v>
      </c>
      <c r="B13881" t="s">
        <v>787</v>
      </c>
      <c r="C13881" t="s">
        <v>8</v>
      </c>
      <c r="D13881" t="s">
        <v>2397</v>
      </c>
      <c r="E13881">
        <v>0</v>
      </c>
    </row>
    <row r="13882" spans="1:5" x14ac:dyDescent="0.3">
      <c r="A13882">
        <v>20910001</v>
      </c>
      <c r="B13882" t="s">
        <v>787</v>
      </c>
      <c r="C13882" t="s">
        <v>8</v>
      </c>
      <c r="D13882" t="s">
        <v>2398</v>
      </c>
      <c r="E13882">
        <v>0</v>
      </c>
    </row>
    <row r="13883" spans="1:5" x14ac:dyDescent="0.3">
      <c r="A13883">
        <v>20910001</v>
      </c>
      <c r="B13883" t="s">
        <v>787</v>
      </c>
      <c r="C13883" t="s">
        <v>8</v>
      </c>
      <c r="D13883" t="s">
        <v>2399</v>
      </c>
      <c r="E13883">
        <v>0</v>
      </c>
    </row>
    <row r="13884" spans="1:5" x14ac:dyDescent="0.3">
      <c r="A13884">
        <v>20910001</v>
      </c>
      <c r="B13884" t="s">
        <v>787</v>
      </c>
      <c r="C13884" t="s">
        <v>8</v>
      </c>
      <c r="D13884" t="s">
        <v>2400</v>
      </c>
      <c r="E13884">
        <v>0</v>
      </c>
    </row>
    <row r="13885" spans="1:5" x14ac:dyDescent="0.3">
      <c r="A13885">
        <v>20910001</v>
      </c>
      <c r="B13885" t="s">
        <v>787</v>
      </c>
      <c r="C13885" t="s">
        <v>8</v>
      </c>
      <c r="D13885" t="s">
        <v>2401</v>
      </c>
      <c r="E13885">
        <v>0</v>
      </c>
    </row>
    <row r="13886" spans="1:5" x14ac:dyDescent="0.3">
      <c r="A13886">
        <v>20910001</v>
      </c>
      <c r="B13886" t="s">
        <v>787</v>
      </c>
      <c r="C13886" t="s">
        <v>8</v>
      </c>
      <c r="D13886" t="s">
        <v>2402</v>
      </c>
      <c r="E13886">
        <v>0</v>
      </c>
    </row>
    <row r="13887" spans="1:5" x14ac:dyDescent="0.3">
      <c r="A13887">
        <v>20910001</v>
      </c>
      <c r="B13887" t="s">
        <v>787</v>
      </c>
      <c r="C13887" t="s">
        <v>8</v>
      </c>
      <c r="D13887" t="s">
        <v>2403</v>
      </c>
      <c r="E13887">
        <v>-2</v>
      </c>
    </row>
    <row r="13888" spans="1:5" x14ac:dyDescent="0.3">
      <c r="A13888">
        <v>20910001</v>
      </c>
      <c r="B13888" t="s">
        <v>787</v>
      </c>
      <c r="C13888" t="s">
        <v>8</v>
      </c>
      <c r="D13888" t="s">
        <v>2404</v>
      </c>
      <c r="E13888">
        <v>0</v>
      </c>
    </row>
    <row r="13889" spans="1:5" x14ac:dyDescent="0.3">
      <c r="A13889">
        <v>20910001</v>
      </c>
      <c r="B13889" t="s">
        <v>787</v>
      </c>
      <c r="C13889" t="s">
        <v>8</v>
      </c>
      <c r="D13889" t="s">
        <v>2405</v>
      </c>
      <c r="E13889">
        <v>0</v>
      </c>
    </row>
    <row r="13890" spans="1:5" x14ac:dyDescent="0.3">
      <c r="A13890">
        <v>20910001</v>
      </c>
      <c r="B13890" t="s">
        <v>787</v>
      </c>
      <c r="C13890" t="s">
        <v>8</v>
      </c>
      <c r="D13890" t="s">
        <v>2406</v>
      </c>
      <c r="E13890">
        <v>0</v>
      </c>
    </row>
    <row r="13891" spans="1:5" x14ac:dyDescent="0.3">
      <c r="A13891">
        <v>20910001</v>
      </c>
      <c r="B13891" t="s">
        <v>787</v>
      </c>
      <c r="C13891" t="s">
        <v>8</v>
      </c>
      <c r="D13891" t="s">
        <v>2407</v>
      </c>
      <c r="E13891">
        <v>0</v>
      </c>
    </row>
    <row r="13892" spans="1:5" x14ac:dyDescent="0.3">
      <c r="A13892">
        <v>20910001</v>
      </c>
      <c r="B13892" t="s">
        <v>787</v>
      </c>
      <c r="C13892" t="s">
        <v>8</v>
      </c>
      <c r="D13892" t="s">
        <v>2408</v>
      </c>
      <c r="E13892">
        <v>0</v>
      </c>
    </row>
    <row r="13893" spans="1:5" x14ac:dyDescent="0.3">
      <c r="A13893">
        <v>20910001</v>
      </c>
      <c r="B13893" t="s">
        <v>787</v>
      </c>
      <c r="C13893" t="s">
        <v>8</v>
      </c>
      <c r="D13893" t="s">
        <v>2409</v>
      </c>
      <c r="E13893">
        <v>0</v>
      </c>
    </row>
    <row r="13894" spans="1:5" x14ac:dyDescent="0.3">
      <c r="A13894">
        <v>20910001</v>
      </c>
      <c r="B13894" t="s">
        <v>787</v>
      </c>
      <c r="C13894" t="s">
        <v>8</v>
      </c>
      <c r="D13894" t="s">
        <v>2410</v>
      </c>
      <c r="E13894">
        <v>0</v>
      </c>
    </row>
    <row r="13895" spans="1:5" x14ac:dyDescent="0.3">
      <c r="A13895">
        <v>20910001</v>
      </c>
      <c r="B13895" t="s">
        <v>787</v>
      </c>
      <c r="C13895" t="s">
        <v>8</v>
      </c>
      <c r="D13895" t="s">
        <v>2411</v>
      </c>
      <c r="E13895">
        <v>0</v>
      </c>
    </row>
    <row r="13896" spans="1:5" x14ac:dyDescent="0.3">
      <c r="A13896">
        <v>20910001</v>
      </c>
      <c r="B13896" t="s">
        <v>787</v>
      </c>
      <c r="C13896" t="s">
        <v>8</v>
      </c>
      <c r="D13896" t="s">
        <v>2412</v>
      </c>
      <c r="E13896">
        <v>0</v>
      </c>
    </row>
    <row r="13897" spans="1:5" x14ac:dyDescent="0.3">
      <c r="A13897">
        <v>20910001</v>
      </c>
      <c r="B13897" t="s">
        <v>787</v>
      </c>
      <c r="C13897" t="s">
        <v>8</v>
      </c>
      <c r="D13897" t="s">
        <v>2413</v>
      </c>
      <c r="E13897">
        <v>0</v>
      </c>
    </row>
    <row r="13898" spans="1:5" x14ac:dyDescent="0.3">
      <c r="A13898">
        <v>14010023</v>
      </c>
      <c r="B13898" t="s">
        <v>789</v>
      </c>
      <c r="C13898" t="s">
        <v>8</v>
      </c>
      <c r="D13898" t="s">
        <v>2378</v>
      </c>
      <c r="E13898">
        <v>0</v>
      </c>
    </row>
    <row r="13899" spans="1:5" x14ac:dyDescent="0.3">
      <c r="A13899">
        <v>14010023</v>
      </c>
      <c r="B13899" t="s">
        <v>789</v>
      </c>
      <c r="C13899" t="s">
        <v>8</v>
      </c>
      <c r="D13899" t="s">
        <v>2379</v>
      </c>
      <c r="E13899">
        <v>0</v>
      </c>
    </row>
    <row r="13900" spans="1:5" x14ac:dyDescent="0.3">
      <c r="A13900">
        <v>14010023</v>
      </c>
      <c r="B13900" t="s">
        <v>789</v>
      </c>
      <c r="C13900" t="s">
        <v>8</v>
      </c>
      <c r="D13900" t="s">
        <v>2380</v>
      </c>
      <c r="E13900">
        <v>0</v>
      </c>
    </row>
    <row r="13901" spans="1:5" x14ac:dyDescent="0.3">
      <c r="A13901">
        <v>14010023</v>
      </c>
      <c r="B13901" t="s">
        <v>789</v>
      </c>
      <c r="C13901" t="s">
        <v>8</v>
      </c>
      <c r="D13901" t="s">
        <v>2381</v>
      </c>
      <c r="E13901">
        <v>-14</v>
      </c>
    </row>
    <row r="13902" spans="1:5" x14ac:dyDescent="0.3">
      <c r="A13902">
        <v>14010023</v>
      </c>
      <c r="B13902" t="s">
        <v>789</v>
      </c>
      <c r="C13902" t="s">
        <v>8</v>
      </c>
      <c r="D13902" t="s">
        <v>2382</v>
      </c>
      <c r="E13902">
        <v>0</v>
      </c>
    </row>
    <row r="13903" spans="1:5" x14ac:dyDescent="0.3">
      <c r="A13903">
        <v>14010023</v>
      </c>
      <c r="B13903" t="s">
        <v>789</v>
      </c>
      <c r="C13903" t="s">
        <v>8</v>
      </c>
      <c r="D13903" t="s">
        <v>2383</v>
      </c>
      <c r="E13903">
        <v>-1</v>
      </c>
    </row>
    <row r="13904" spans="1:5" x14ac:dyDescent="0.3">
      <c r="A13904">
        <v>14010023</v>
      </c>
      <c r="B13904" t="s">
        <v>789</v>
      </c>
      <c r="C13904" t="s">
        <v>8</v>
      </c>
      <c r="D13904" t="s">
        <v>2384</v>
      </c>
      <c r="E13904">
        <v>0</v>
      </c>
    </row>
    <row r="13905" spans="1:5" x14ac:dyDescent="0.3">
      <c r="A13905">
        <v>14010023</v>
      </c>
      <c r="B13905" t="s">
        <v>789</v>
      </c>
      <c r="C13905" t="s">
        <v>8</v>
      </c>
      <c r="D13905" t="s">
        <v>2385</v>
      </c>
      <c r="E13905">
        <v>-1</v>
      </c>
    </row>
    <row r="13906" spans="1:5" x14ac:dyDescent="0.3">
      <c r="A13906">
        <v>14010023</v>
      </c>
      <c r="B13906" t="s">
        <v>789</v>
      </c>
      <c r="C13906" t="s">
        <v>8</v>
      </c>
      <c r="D13906" t="s">
        <v>2386</v>
      </c>
      <c r="E13906">
        <v>0</v>
      </c>
    </row>
    <row r="13907" spans="1:5" x14ac:dyDescent="0.3">
      <c r="A13907">
        <v>14010023</v>
      </c>
      <c r="B13907" t="s">
        <v>789</v>
      </c>
      <c r="C13907" t="s">
        <v>8</v>
      </c>
      <c r="D13907" t="s">
        <v>2387</v>
      </c>
      <c r="E13907">
        <v>0</v>
      </c>
    </row>
    <row r="13908" spans="1:5" x14ac:dyDescent="0.3">
      <c r="A13908">
        <v>14010023</v>
      </c>
      <c r="B13908" t="s">
        <v>789</v>
      </c>
      <c r="C13908" t="s">
        <v>8</v>
      </c>
      <c r="D13908" t="s">
        <v>2388</v>
      </c>
      <c r="E13908">
        <v>-14</v>
      </c>
    </row>
    <row r="13909" spans="1:5" x14ac:dyDescent="0.3">
      <c r="A13909">
        <v>14010023</v>
      </c>
      <c r="B13909" t="s">
        <v>789</v>
      </c>
      <c r="C13909" t="s">
        <v>8</v>
      </c>
      <c r="D13909" t="s">
        <v>2389</v>
      </c>
      <c r="E13909">
        <v>0</v>
      </c>
    </row>
    <row r="13910" spans="1:5" x14ac:dyDescent="0.3">
      <c r="A13910">
        <v>14010023</v>
      </c>
      <c r="B13910" t="s">
        <v>789</v>
      </c>
      <c r="C13910" t="s">
        <v>8</v>
      </c>
      <c r="D13910" t="s">
        <v>2390</v>
      </c>
      <c r="E13910">
        <v>0</v>
      </c>
    </row>
    <row r="13911" spans="1:5" x14ac:dyDescent="0.3">
      <c r="A13911">
        <v>14010023</v>
      </c>
      <c r="B13911" t="s">
        <v>789</v>
      </c>
      <c r="C13911" t="s">
        <v>8</v>
      </c>
      <c r="D13911" t="s">
        <v>2391</v>
      </c>
      <c r="E13911">
        <v>0</v>
      </c>
    </row>
    <row r="13912" spans="1:5" x14ac:dyDescent="0.3">
      <c r="A13912">
        <v>14010023</v>
      </c>
      <c r="B13912" t="s">
        <v>789</v>
      </c>
      <c r="C13912" t="s">
        <v>8</v>
      </c>
      <c r="D13912" t="s">
        <v>2392</v>
      </c>
      <c r="E13912">
        <v>0</v>
      </c>
    </row>
    <row r="13913" spans="1:5" x14ac:dyDescent="0.3">
      <c r="A13913">
        <v>14010023</v>
      </c>
      <c r="B13913" t="s">
        <v>789</v>
      </c>
      <c r="C13913" t="s">
        <v>8</v>
      </c>
      <c r="D13913" t="s">
        <v>2393</v>
      </c>
      <c r="E13913">
        <v>0</v>
      </c>
    </row>
    <row r="13914" spans="1:5" x14ac:dyDescent="0.3">
      <c r="A13914">
        <v>14010023</v>
      </c>
      <c r="B13914" t="s">
        <v>789</v>
      </c>
      <c r="C13914" t="s">
        <v>8</v>
      </c>
      <c r="D13914" t="s">
        <v>2394</v>
      </c>
      <c r="E13914">
        <v>0</v>
      </c>
    </row>
    <row r="13915" spans="1:5" x14ac:dyDescent="0.3">
      <c r="A13915">
        <v>14010023</v>
      </c>
      <c r="B13915" t="s">
        <v>789</v>
      </c>
      <c r="C13915" t="s">
        <v>8</v>
      </c>
      <c r="D13915" t="s">
        <v>2395</v>
      </c>
      <c r="E13915">
        <v>0</v>
      </c>
    </row>
    <row r="13916" spans="1:5" x14ac:dyDescent="0.3">
      <c r="A13916">
        <v>14010023</v>
      </c>
      <c r="B13916" t="s">
        <v>789</v>
      </c>
      <c r="C13916" t="s">
        <v>8</v>
      </c>
      <c r="D13916" t="s">
        <v>2396</v>
      </c>
      <c r="E13916">
        <v>0</v>
      </c>
    </row>
    <row r="13917" spans="1:5" x14ac:dyDescent="0.3">
      <c r="A13917">
        <v>14010023</v>
      </c>
      <c r="B13917" t="s">
        <v>789</v>
      </c>
      <c r="C13917" t="s">
        <v>8</v>
      </c>
      <c r="D13917" t="s">
        <v>2397</v>
      </c>
      <c r="E13917">
        <v>-2</v>
      </c>
    </row>
    <row r="13918" spans="1:5" x14ac:dyDescent="0.3">
      <c r="A13918">
        <v>14010023</v>
      </c>
      <c r="B13918" t="s">
        <v>789</v>
      </c>
      <c r="C13918" t="s">
        <v>8</v>
      </c>
      <c r="D13918" t="s">
        <v>2398</v>
      </c>
      <c r="E13918">
        <v>-1</v>
      </c>
    </row>
    <row r="13919" spans="1:5" x14ac:dyDescent="0.3">
      <c r="A13919">
        <v>14010023</v>
      </c>
      <c r="B13919" t="s">
        <v>789</v>
      </c>
      <c r="C13919" t="s">
        <v>8</v>
      </c>
      <c r="D13919" t="s">
        <v>2399</v>
      </c>
      <c r="E13919">
        <v>-2</v>
      </c>
    </row>
    <row r="13920" spans="1:5" x14ac:dyDescent="0.3">
      <c r="A13920">
        <v>14010023</v>
      </c>
      <c r="B13920" t="s">
        <v>789</v>
      </c>
      <c r="C13920" t="s">
        <v>8</v>
      </c>
      <c r="D13920" t="s">
        <v>2400</v>
      </c>
      <c r="E13920">
        <v>0</v>
      </c>
    </row>
    <row r="13921" spans="1:5" x14ac:dyDescent="0.3">
      <c r="A13921">
        <v>14010023</v>
      </c>
      <c r="B13921" t="s">
        <v>789</v>
      </c>
      <c r="C13921" t="s">
        <v>8</v>
      </c>
      <c r="D13921" t="s">
        <v>2401</v>
      </c>
      <c r="E13921">
        <v>-5</v>
      </c>
    </row>
    <row r="13922" spans="1:5" x14ac:dyDescent="0.3">
      <c r="A13922">
        <v>14010023</v>
      </c>
      <c r="B13922" t="s">
        <v>789</v>
      </c>
      <c r="C13922" t="s">
        <v>8</v>
      </c>
      <c r="D13922" t="s">
        <v>2402</v>
      </c>
      <c r="E13922">
        <v>-4</v>
      </c>
    </row>
    <row r="13923" spans="1:5" x14ac:dyDescent="0.3">
      <c r="A13923">
        <v>14010023</v>
      </c>
      <c r="B13923" t="s">
        <v>789</v>
      </c>
      <c r="C13923" t="s">
        <v>8</v>
      </c>
      <c r="D13923" t="s">
        <v>2403</v>
      </c>
      <c r="E13923">
        <v>0</v>
      </c>
    </row>
    <row r="13924" spans="1:5" x14ac:dyDescent="0.3">
      <c r="A13924">
        <v>14010023</v>
      </c>
      <c r="B13924" t="s">
        <v>789</v>
      </c>
      <c r="C13924" t="s">
        <v>8</v>
      </c>
      <c r="D13924" t="s">
        <v>2404</v>
      </c>
      <c r="E13924">
        <v>0</v>
      </c>
    </row>
    <row r="13925" spans="1:5" x14ac:dyDescent="0.3">
      <c r="A13925">
        <v>14010023</v>
      </c>
      <c r="B13925" t="s">
        <v>789</v>
      </c>
      <c r="C13925" t="s">
        <v>8</v>
      </c>
      <c r="D13925" t="s">
        <v>2405</v>
      </c>
      <c r="E13925">
        <v>0</v>
      </c>
    </row>
    <row r="13926" spans="1:5" x14ac:dyDescent="0.3">
      <c r="A13926">
        <v>14010023</v>
      </c>
      <c r="B13926" t="s">
        <v>789</v>
      </c>
      <c r="C13926" t="s">
        <v>8</v>
      </c>
      <c r="D13926" t="s">
        <v>2406</v>
      </c>
      <c r="E13926">
        <v>-5</v>
      </c>
    </row>
    <row r="13927" spans="1:5" x14ac:dyDescent="0.3">
      <c r="A13927">
        <v>14010023</v>
      </c>
      <c r="B13927" t="s">
        <v>789</v>
      </c>
      <c r="C13927" t="s">
        <v>8</v>
      </c>
      <c r="D13927" t="s">
        <v>2407</v>
      </c>
      <c r="E13927">
        <v>0</v>
      </c>
    </row>
    <row r="13928" spans="1:5" x14ac:dyDescent="0.3">
      <c r="A13928">
        <v>14010023</v>
      </c>
      <c r="B13928" t="s">
        <v>789</v>
      </c>
      <c r="C13928" t="s">
        <v>8</v>
      </c>
      <c r="D13928" t="s">
        <v>2408</v>
      </c>
      <c r="E13928">
        <v>0</v>
      </c>
    </row>
    <row r="13929" spans="1:5" x14ac:dyDescent="0.3">
      <c r="A13929">
        <v>14010023</v>
      </c>
      <c r="B13929" t="s">
        <v>789</v>
      </c>
      <c r="C13929" t="s">
        <v>8</v>
      </c>
      <c r="D13929" t="s">
        <v>2409</v>
      </c>
      <c r="E13929">
        <v>0</v>
      </c>
    </row>
    <row r="13930" spans="1:5" x14ac:dyDescent="0.3">
      <c r="A13930">
        <v>14010023</v>
      </c>
      <c r="B13930" t="s">
        <v>789</v>
      </c>
      <c r="C13930" t="s">
        <v>8</v>
      </c>
      <c r="D13930" t="s">
        <v>2410</v>
      </c>
      <c r="E13930">
        <v>0</v>
      </c>
    </row>
    <row r="13931" spans="1:5" x14ac:dyDescent="0.3">
      <c r="A13931">
        <v>14010023</v>
      </c>
      <c r="B13931" t="s">
        <v>789</v>
      </c>
      <c r="C13931" t="s">
        <v>8</v>
      </c>
      <c r="D13931" t="s">
        <v>2411</v>
      </c>
      <c r="E13931">
        <v>-5</v>
      </c>
    </row>
    <row r="13932" spans="1:5" x14ac:dyDescent="0.3">
      <c r="A13932">
        <v>14010023</v>
      </c>
      <c r="B13932" t="s">
        <v>789</v>
      </c>
      <c r="C13932" t="s">
        <v>8</v>
      </c>
      <c r="D13932" t="s">
        <v>2412</v>
      </c>
      <c r="E13932">
        <v>0</v>
      </c>
    </row>
    <row r="13933" spans="1:5" x14ac:dyDescent="0.3">
      <c r="A13933">
        <v>14010023</v>
      </c>
      <c r="B13933" t="s">
        <v>789</v>
      </c>
      <c r="C13933" t="s">
        <v>8</v>
      </c>
      <c r="D13933" t="s">
        <v>2413</v>
      </c>
      <c r="E13933">
        <v>0</v>
      </c>
    </row>
    <row r="13934" spans="1:5" x14ac:dyDescent="0.3">
      <c r="A13934">
        <v>23320024</v>
      </c>
      <c r="B13934" t="s">
        <v>791</v>
      </c>
      <c r="C13934" t="s">
        <v>8</v>
      </c>
      <c r="D13934" t="s">
        <v>2378</v>
      </c>
      <c r="E13934">
        <v>0</v>
      </c>
    </row>
    <row r="13935" spans="1:5" x14ac:dyDescent="0.3">
      <c r="A13935">
        <v>23320024</v>
      </c>
      <c r="B13935" t="s">
        <v>791</v>
      </c>
      <c r="C13935" t="s">
        <v>8</v>
      </c>
      <c r="D13935" t="s">
        <v>2379</v>
      </c>
      <c r="E13935">
        <v>0</v>
      </c>
    </row>
    <row r="13936" spans="1:5" x14ac:dyDescent="0.3">
      <c r="A13936">
        <v>23320024</v>
      </c>
      <c r="B13936" t="s">
        <v>791</v>
      </c>
      <c r="C13936" t="s">
        <v>8</v>
      </c>
      <c r="D13936" t="s">
        <v>2380</v>
      </c>
      <c r="E13936">
        <v>0</v>
      </c>
    </row>
    <row r="13937" spans="1:5" x14ac:dyDescent="0.3">
      <c r="A13937">
        <v>23320024</v>
      </c>
      <c r="B13937" t="s">
        <v>791</v>
      </c>
      <c r="C13937" t="s">
        <v>8</v>
      </c>
      <c r="D13937" t="s">
        <v>2381</v>
      </c>
      <c r="E13937">
        <v>0</v>
      </c>
    </row>
    <row r="13938" spans="1:5" x14ac:dyDescent="0.3">
      <c r="A13938">
        <v>23320024</v>
      </c>
      <c r="B13938" t="s">
        <v>791</v>
      </c>
      <c r="C13938" t="s">
        <v>8</v>
      </c>
      <c r="D13938" t="s">
        <v>2382</v>
      </c>
      <c r="E13938">
        <v>0</v>
      </c>
    </row>
    <row r="13939" spans="1:5" x14ac:dyDescent="0.3">
      <c r="A13939">
        <v>23320024</v>
      </c>
      <c r="B13939" t="s">
        <v>791</v>
      </c>
      <c r="C13939" t="s">
        <v>8</v>
      </c>
      <c r="D13939" t="s">
        <v>2383</v>
      </c>
      <c r="E13939">
        <v>0</v>
      </c>
    </row>
    <row r="13940" spans="1:5" x14ac:dyDescent="0.3">
      <c r="A13940">
        <v>23320024</v>
      </c>
      <c r="B13940" t="s">
        <v>791</v>
      </c>
      <c r="C13940" t="s">
        <v>8</v>
      </c>
      <c r="D13940" t="s">
        <v>2384</v>
      </c>
      <c r="E13940">
        <v>0</v>
      </c>
    </row>
    <row r="13941" spans="1:5" x14ac:dyDescent="0.3">
      <c r="A13941">
        <v>23320024</v>
      </c>
      <c r="B13941" t="s">
        <v>791</v>
      </c>
      <c r="C13941" t="s">
        <v>8</v>
      </c>
      <c r="D13941" t="s">
        <v>2385</v>
      </c>
      <c r="E13941">
        <v>0</v>
      </c>
    </row>
    <row r="13942" spans="1:5" x14ac:dyDescent="0.3">
      <c r="A13942">
        <v>23320024</v>
      </c>
      <c r="B13942" t="s">
        <v>791</v>
      </c>
      <c r="C13942" t="s">
        <v>8</v>
      </c>
      <c r="D13942" t="s">
        <v>2386</v>
      </c>
      <c r="E13942">
        <v>0</v>
      </c>
    </row>
    <row r="13943" spans="1:5" x14ac:dyDescent="0.3">
      <c r="A13943">
        <v>23320024</v>
      </c>
      <c r="B13943" t="s">
        <v>791</v>
      </c>
      <c r="C13943" t="s">
        <v>8</v>
      </c>
      <c r="D13943" t="s">
        <v>2387</v>
      </c>
      <c r="E13943">
        <v>0</v>
      </c>
    </row>
    <row r="13944" spans="1:5" x14ac:dyDescent="0.3">
      <c r="A13944">
        <v>23320024</v>
      </c>
      <c r="B13944" t="s">
        <v>791</v>
      </c>
      <c r="C13944" t="s">
        <v>8</v>
      </c>
      <c r="D13944" t="s">
        <v>2388</v>
      </c>
      <c r="E13944">
        <v>0</v>
      </c>
    </row>
    <row r="13945" spans="1:5" x14ac:dyDescent="0.3">
      <c r="A13945">
        <v>23320024</v>
      </c>
      <c r="B13945" t="s">
        <v>791</v>
      </c>
      <c r="C13945" t="s">
        <v>8</v>
      </c>
      <c r="D13945" t="s">
        <v>2389</v>
      </c>
      <c r="E13945">
        <v>0</v>
      </c>
    </row>
    <row r="13946" spans="1:5" x14ac:dyDescent="0.3">
      <c r="A13946">
        <v>23320024</v>
      </c>
      <c r="B13946" t="s">
        <v>791</v>
      </c>
      <c r="C13946" t="s">
        <v>8</v>
      </c>
      <c r="D13946" t="s">
        <v>2390</v>
      </c>
      <c r="E13946">
        <v>0</v>
      </c>
    </row>
    <row r="13947" spans="1:5" x14ac:dyDescent="0.3">
      <c r="A13947">
        <v>23320024</v>
      </c>
      <c r="B13947" t="s">
        <v>791</v>
      </c>
      <c r="C13947" t="s">
        <v>8</v>
      </c>
      <c r="D13947" t="s">
        <v>2391</v>
      </c>
      <c r="E13947">
        <v>0</v>
      </c>
    </row>
    <row r="13948" spans="1:5" x14ac:dyDescent="0.3">
      <c r="A13948">
        <v>23320024</v>
      </c>
      <c r="B13948" t="s">
        <v>791</v>
      </c>
      <c r="C13948" t="s">
        <v>8</v>
      </c>
      <c r="D13948" t="s">
        <v>2392</v>
      </c>
      <c r="E13948">
        <v>0</v>
      </c>
    </row>
    <row r="13949" spans="1:5" x14ac:dyDescent="0.3">
      <c r="A13949">
        <v>23320024</v>
      </c>
      <c r="B13949" t="s">
        <v>791</v>
      </c>
      <c r="C13949" t="s">
        <v>8</v>
      </c>
      <c r="D13949" t="s">
        <v>2393</v>
      </c>
      <c r="E13949">
        <v>0</v>
      </c>
    </row>
    <row r="13950" spans="1:5" x14ac:dyDescent="0.3">
      <c r="A13950">
        <v>23320024</v>
      </c>
      <c r="B13950" t="s">
        <v>791</v>
      </c>
      <c r="C13950" t="s">
        <v>8</v>
      </c>
      <c r="D13950" t="s">
        <v>2394</v>
      </c>
      <c r="E13950">
        <v>0</v>
      </c>
    </row>
    <row r="13951" spans="1:5" x14ac:dyDescent="0.3">
      <c r="A13951">
        <v>23320024</v>
      </c>
      <c r="B13951" t="s">
        <v>791</v>
      </c>
      <c r="C13951" t="s">
        <v>8</v>
      </c>
      <c r="D13951" t="s">
        <v>2395</v>
      </c>
      <c r="E13951">
        <v>0</v>
      </c>
    </row>
    <row r="13952" spans="1:5" x14ac:dyDescent="0.3">
      <c r="A13952">
        <v>23320024</v>
      </c>
      <c r="B13952" t="s">
        <v>791</v>
      </c>
      <c r="C13952" t="s">
        <v>8</v>
      </c>
      <c r="D13952" t="s">
        <v>2396</v>
      </c>
      <c r="E13952">
        <v>0</v>
      </c>
    </row>
    <row r="13953" spans="1:5" x14ac:dyDescent="0.3">
      <c r="A13953">
        <v>23320024</v>
      </c>
      <c r="B13953" t="s">
        <v>791</v>
      </c>
      <c r="C13953" t="s">
        <v>8</v>
      </c>
      <c r="D13953" t="s">
        <v>2397</v>
      </c>
      <c r="E13953">
        <v>0</v>
      </c>
    </row>
    <row r="13954" spans="1:5" x14ac:dyDescent="0.3">
      <c r="A13954">
        <v>23320024</v>
      </c>
      <c r="B13954" t="s">
        <v>791</v>
      </c>
      <c r="C13954" t="s">
        <v>8</v>
      </c>
      <c r="D13954" t="s">
        <v>2398</v>
      </c>
      <c r="E13954">
        <v>0</v>
      </c>
    </row>
    <row r="13955" spans="1:5" x14ac:dyDescent="0.3">
      <c r="A13955">
        <v>23320024</v>
      </c>
      <c r="B13955" t="s">
        <v>791</v>
      </c>
      <c r="C13955" t="s">
        <v>8</v>
      </c>
      <c r="D13955" t="s">
        <v>2399</v>
      </c>
      <c r="E13955">
        <v>0</v>
      </c>
    </row>
    <row r="13956" spans="1:5" x14ac:dyDescent="0.3">
      <c r="A13956">
        <v>23320024</v>
      </c>
      <c r="B13956" t="s">
        <v>791</v>
      </c>
      <c r="C13956" t="s">
        <v>8</v>
      </c>
      <c r="D13956" t="s">
        <v>2400</v>
      </c>
      <c r="E13956">
        <v>0</v>
      </c>
    </row>
    <row r="13957" spans="1:5" x14ac:dyDescent="0.3">
      <c r="A13957">
        <v>23320024</v>
      </c>
      <c r="B13957" t="s">
        <v>791</v>
      </c>
      <c r="C13957" t="s">
        <v>8</v>
      </c>
      <c r="D13957" t="s">
        <v>2401</v>
      </c>
      <c r="E13957">
        <v>0</v>
      </c>
    </row>
    <row r="13958" spans="1:5" x14ac:dyDescent="0.3">
      <c r="A13958">
        <v>23320024</v>
      </c>
      <c r="B13958" t="s">
        <v>791</v>
      </c>
      <c r="C13958" t="s">
        <v>8</v>
      </c>
      <c r="D13958" t="s">
        <v>2402</v>
      </c>
      <c r="E13958">
        <v>0</v>
      </c>
    </row>
    <row r="13959" spans="1:5" x14ac:dyDescent="0.3">
      <c r="A13959">
        <v>23320024</v>
      </c>
      <c r="B13959" t="s">
        <v>791</v>
      </c>
      <c r="C13959" t="s">
        <v>8</v>
      </c>
      <c r="D13959" t="s">
        <v>2403</v>
      </c>
      <c r="E13959">
        <v>0</v>
      </c>
    </row>
    <row r="13960" spans="1:5" x14ac:dyDescent="0.3">
      <c r="A13960">
        <v>23320024</v>
      </c>
      <c r="B13960" t="s">
        <v>791</v>
      </c>
      <c r="C13960" t="s">
        <v>8</v>
      </c>
      <c r="D13960" t="s">
        <v>2404</v>
      </c>
      <c r="E13960">
        <v>0</v>
      </c>
    </row>
    <row r="13961" spans="1:5" x14ac:dyDescent="0.3">
      <c r="A13961">
        <v>23320024</v>
      </c>
      <c r="B13961" t="s">
        <v>791</v>
      </c>
      <c r="C13961" t="s">
        <v>8</v>
      </c>
      <c r="D13961" t="s">
        <v>2405</v>
      </c>
      <c r="E13961">
        <v>0</v>
      </c>
    </row>
    <row r="13962" spans="1:5" x14ac:dyDescent="0.3">
      <c r="A13962">
        <v>23320024</v>
      </c>
      <c r="B13962" t="s">
        <v>791</v>
      </c>
      <c r="C13962" t="s">
        <v>8</v>
      </c>
      <c r="D13962" t="s">
        <v>2406</v>
      </c>
      <c r="E13962">
        <v>0</v>
      </c>
    </row>
    <row r="13963" spans="1:5" x14ac:dyDescent="0.3">
      <c r="A13963">
        <v>23320024</v>
      </c>
      <c r="B13963" t="s">
        <v>791</v>
      </c>
      <c r="C13963" t="s">
        <v>8</v>
      </c>
      <c r="D13963" t="s">
        <v>2407</v>
      </c>
      <c r="E13963">
        <v>0</v>
      </c>
    </row>
    <row r="13964" spans="1:5" x14ac:dyDescent="0.3">
      <c r="A13964">
        <v>23320024</v>
      </c>
      <c r="B13964" t="s">
        <v>791</v>
      </c>
      <c r="C13964" t="s">
        <v>8</v>
      </c>
      <c r="D13964" t="s">
        <v>2408</v>
      </c>
      <c r="E13964">
        <v>0</v>
      </c>
    </row>
    <row r="13965" spans="1:5" x14ac:dyDescent="0.3">
      <c r="A13965">
        <v>23320024</v>
      </c>
      <c r="B13965" t="s">
        <v>791</v>
      </c>
      <c r="C13965" t="s">
        <v>8</v>
      </c>
      <c r="D13965" t="s">
        <v>2409</v>
      </c>
      <c r="E13965">
        <v>0</v>
      </c>
    </row>
    <row r="13966" spans="1:5" x14ac:dyDescent="0.3">
      <c r="A13966">
        <v>23320024</v>
      </c>
      <c r="B13966" t="s">
        <v>791</v>
      </c>
      <c r="C13966" t="s">
        <v>8</v>
      </c>
      <c r="D13966" t="s">
        <v>2410</v>
      </c>
      <c r="E13966">
        <v>0</v>
      </c>
    </row>
    <row r="13967" spans="1:5" x14ac:dyDescent="0.3">
      <c r="A13967">
        <v>23320024</v>
      </c>
      <c r="B13967" t="s">
        <v>791</v>
      </c>
      <c r="C13967" t="s">
        <v>8</v>
      </c>
      <c r="D13967" t="s">
        <v>2411</v>
      </c>
      <c r="E13967">
        <v>0</v>
      </c>
    </row>
    <row r="13968" spans="1:5" x14ac:dyDescent="0.3">
      <c r="A13968">
        <v>23320024</v>
      </c>
      <c r="B13968" t="s">
        <v>791</v>
      </c>
      <c r="C13968" t="s">
        <v>8</v>
      </c>
      <c r="D13968" t="s">
        <v>2412</v>
      </c>
      <c r="E13968">
        <v>-1</v>
      </c>
    </row>
    <row r="13969" spans="1:5" x14ac:dyDescent="0.3">
      <c r="A13969">
        <v>23320024</v>
      </c>
      <c r="B13969" t="s">
        <v>791</v>
      </c>
      <c r="C13969" t="s">
        <v>8</v>
      </c>
      <c r="D13969" t="s">
        <v>2413</v>
      </c>
      <c r="E13969">
        <v>0</v>
      </c>
    </row>
    <row r="13970" spans="1:5" x14ac:dyDescent="0.3">
      <c r="A13970">
        <v>66250034</v>
      </c>
      <c r="B13970" t="s">
        <v>793</v>
      </c>
      <c r="C13970" t="s">
        <v>8</v>
      </c>
      <c r="D13970" t="s">
        <v>2378</v>
      </c>
      <c r="E13970">
        <v>0</v>
      </c>
    </row>
    <row r="13971" spans="1:5" x14ac:dyDescent="0.3">
      <c r="A13971">
        <v>66250034</v>
      </c>
      <c r="B13971" t="s">
        <v>793</v>
      </c>
      <c r="C13971" t="s">
        <v>8</v>
      </c>
      <c r="D13971" t="s">
        <v>2379</v>
      </c>
      <c r="E13971">
        <v>0</v>
      </c>
    </row>
    <row r="13972" spans="1:5" x14ac:dyDescent="0.3">
      <c r="A13972">
        <v>66250034</v>
      </c>
      <c r="B13972" t="s">
        <v>793</v>
      </c>
      <c r="C13972" t="s">
        <v>8</v>
      </c>
      <c r="D13972" t="s">
        <v>2380</v>
      </c>
      <c r="E13972">
        <v>0</v>
      </c>
    </row>
    <row r="13973" spans="1:5" x14ac:dyDescent="0.3">
      <c r="A13973">
        <v>66250034</v>
      </c>
      <c r="B13973" t="s">
        <v>793</v>
      </c>
      <c r="C13973" t="s">
        <v>8</v>
      </c>
      <c r="D13973" t="s">
        <v>2381</v>
      </c>
      <c r="E13973">
        <v>0</v>
      </c>
    </row>
    <row r="13974" spans="1:5" x14ac:dyDescent="0.3">
      <c r="A13974">
        <v>66250034</v>
      </c>
      <c r="B13974" t="s">
        <v>793</v>
      </c>
      <c r="C13974" t="s">
        <v>8</v>
      </c>
      <c r="D13974" t="s">
        <v>2382</v>
      </c>
      <c r="E13974">
        <v>0</v>
      </c>
    </row>
    <row r="13975" spans="1:5" x14ac:dyDescent="0.3">
      <c r="A13975">
        <v>66250034</v>
      </c>
      <c r="B13975" t="s">
        <v>793</v>
      </c>
      <c r="C13975" t="s">
        <v>8</v>
      </c>
      <c r="D13975" t="s">
        <v>2383</v>
      </c>
      <c r="E13975">
        <v>0</v>
      </c>
    </row>
    <row r="13976" spans="1:5" x14ac:dyDescent="0.3">
      <c r="A13976">
        <v>66250034</v>
      </c>
      <c r="B13976" t="s">
        <v>793</v>
      </c>
      <c r="C13976" t="s">
        <v>8</v>
      </c>
      <c r="D13976" t="s">
        <v>2384</v>
      </c>
      <c r="E13976">
        <v>0</v>
      </c>
    </row>
    <row r="13977" spans="1:5" x14ac:dyDescent="0.3">
      <c r="A13977">
        <v>66250034</v>
      </c>
      <c r="B13977" t="s">
        <v>793</v>
      </c>
      <c r="C13977" t="s">
        <v>8</v>
      </c>
      <c r="D13977" t="s">
        <v>2385</v>
      </c>
      <c r="E13977">
        <v>0</v>
      </c>
    </row>
    <row r="13978" spans="1:5" x14ac:dyDescent="0.3">
      <c r="A13978">
        <v>66250034</v>
      </c>
      <c r="B13978" t="s">
        <v>793</v>
      </c>
      <c r="C13978" t="s">
        <v>8</v>
      </c>
      <c r="D13978" t="s">
        <v>2386</v>
      </c>
      <c r="E13978">
        <v>0</v>
      </c>
    </row>
    <row r="13979" spans="1:5" x14ac:dyDescent="0.3">
      <c r="A13979">
        <v>66250034</v>
      </c>
      <c r="B13979" t="s">
        <v>793</v>
      </c>
      <c r="C13979" t="s">
        <v>8</v>
      </c>
      <c r="D13979" t="s">
        <v>2387</v>
      </c>
      <c r="E13979">
        <v>0</v>
      </c>
    </row>
    <row r="13980" spans="1:5" x14ac:dyDescent="0.3">
      <c r="A13980">
        <v>66250034</v>
      </c>
      <c r="B13980" t="s">
        <v>793</v>
      </c>
      <c r="C13980" t="s">
        <v>8</v>
      </c>
      <c r="D13980" t="s">
        <v>2388</v>
      </c>
      <c r="E13980">
        <v>0</v>
      </c>
    </row>
    <row r="13981" spans="1:5" x14ac:dyDescent="0.3">
      <c r="A13981">
        <v>66250034</v>
      </c>
      <c r="B13981" t="s">
        <v>793</v>
      </c>
      <c r="C13981" t="s">
        <v>8</v>
      </c>
      <c r="D13981" t="s">
        <v>2389</v>
      </c>
      <c r="E13981">
        <v>0</v>
      </c>
    </row>
    <row r="13982" spans="1:5" x14ac:dyDescent="0.3">
      <c r="A13982">
        <v>66250034</v>
      </c>
      <c r="B13982" t="s">
        <v>793</v>
      </c>
      <c r="C13982" t="s">
        <v>8</v>
      </c>
      <c r="D13982" t="s">
        <v>2390</v>
      </c>
      <c r="E13982">
        <v>-1</v>
      </c>
    </row>
    <row r="13983" spans="1:5" x14ac:dyDescent="0.3">
      <c r="A13983">
        <v>66250034</v>
      </c>
      <c r="B13983" t="s">
        <v>793</v>
      </c>
      <c r="C13983" t="s">
        <v>8</v>
      </c>
      <c r="D13983" t="s">
        <v>2391</v>
      </c>
      <c r="E13983">
        <v>0</v>
      </c>
    </row>
    <row r="13984" spans="1:5" x14ac:dyDescent="0.3">
      <c r="A13984">
        <v>66250034</v>
      </c>
      <c r="B13984" t="s">
        <v>793</v>
      </c>
      <c r="C13984" t="s">
        <v>8</v>
      </c>
      <c r="D13984" t="s">
        <v>2392</v>
      </c>
      <c r="E13984">
        <v>0</v>
      </c>
    </row>
    <row r="13985" spans="1:5" x14ac:dyDescent="0.3">
      <c r="A13985">
        <v>66250034</v>
      </c>
      <c r="B13985" t="s">
        <v>793</v>
      </c>
      <c r="C13985" t="s">
        <v>8</v>
      </c>
      <c r="D13985" t="s">
        <v>2393</v>
      </c>
      <c r="E13985">
        <v>0</v>
      </c>
    </row>
    <row r="13986" spans="1:5" x14ac:dyDescent="0.3">
      <c r="A13986">
        <v>66250034</v>
      </c>
      <c r="B13986" t="s">
        <v>793</v>
      </c>
      <c r="C13986" t="s">
        <v>8</v>
      </c>
      <c r="D13986" t="s">
        <v>2394</v>
      </c>
      <c r="E13986">
        <v>0</v>
      </c>
    </row>
    <row r="13987" spans="1:5" x14ac:dyDescent="0.3">
      <c r="A13987">
        <v>66250034</v>
      </c>
      <c r="B13987" t="s">
        <v>793</v>
      </c>
      <c r="C13987" t="s">
        <v>8</v>
      </c>
      <c r="D13987" t="s">
        <v>2395</v>
      </c>
      <c r="E13987">
        <v>0</v>
      </c>
    </row>
    <row r="13988" spans="1:5" x14ac:dyDescent="0.3">
      <c r="A13988">
        <v>66250034</v>
      </c>
      <c r="B13988" t="s">
        <v>793</v>
      </c>
      <c r="C13988" t="s">
        <v>8</v>
      </c>
      <c r="D13988" t="s">
        <v>2396</v>
      </c>
      <c r="E13988">
        <v>0</v>
      </c>
    </row>
    <row r="13989" spans="1:5" x14ac:dyDescent="0.3">
      <c r="A13989">
        <v>66250034</v>
      </c>
      <c r="B13989" t="s">
        <v>793</v>
      </c>
      <c r="C13989" t="s">
        <v>8</v>
      </c>
      <c r="D13989" t="s">
        <v>2397</v>
      </c>
      <c r="E13989">
        <v>0</v>
      </c>
    </row>
    <row r="13990" spans="1:5" x14ac:dyDescent="0.3">
      <c r="A13990">
        <v>66250034</v>
      </c>
      <c r="B13990" t="s">
        <v>793</v>
      </c>
      <c r="C13990" t="s">
        <v>8</v>
      </c>
      <c r="D13990" t="s">
        <v>2398</v>
      </c>
      <c r="E13990">
        <v>0</v>
      </c>
    </row>
    <row r="13991" spans="1:5" x14ac:dyDescent="0.3">
      <c r="A13991">
        <v>66250034</v>
      </c>
      <c r="B13991" t="s">
        <v>793</v>
      </c>
      <c r="C13991" t="s">
        <v>8</v>
      </c>
      <c r="D13991" t="s">
        <v>2399</v>
      </c>
      <c r="E13991">
        <v>0</v>
      </c>
    </row>
    <row r="13992" spans="1:5" x14ac:dyDescent="0.3">
      <c r="A13992">
        <v>66250034</v>
      </c>
      <c r="B13992" t="s">
        <v>793</v>
      </c>
      <c r="C13992" t="s">
        <v>8</v>
      </c>
      <c r="D13992" t="s">
        <v>2400</v>
      </c>
      <c r="E13992">
        <v>0</v>
      </c>
    </row>
    <row r="13993" spans="1:5" x14ac:dyDescent="0.3">
      <c r="A13993">
        <v>66250034</v>
      </c>
      <c r="B13993" t="s">
        <v>793</v>
      </c>
      <c r="C13993" t="s">
        <v>8</v>
      </c>
      <c r="D13993" t="s">
        <v>2401</v>
      </c>
      <c r="E13993">
        <v>0</v>
      </c>
    </row>
    <row r="13994" spans="1:5" x14ac:dyDescent="0.3">
      <c r="A13994">
        <v>66250034</v>
      </c>
      <c r="B13994" t="s">
        <v>793</v>
      </c>
      <c r="C13994" t="s">
        <v>8</v>
      </c>
      <c r="D13994" t="s">
        <v>2402</v>
      </c>
      <c r="E13994">
        <v>0</v>
      </c>
    </row>
    <row r="13995" spans="1:5" x14ac:dyDescent="0.3">
      <c r="A13995">
        <v>66250034</v>
      </c>
      <c r="B13995" t="s">
        <v>793</v>
      </c>
      <c r="C13995" t="s">
        <v>8</v>
      </c>
      <c r="D13995" t="s">
        <v>2403</v>
      </c>
      <c r="E13995">
        <v>0</v>
      </c>
    </row>
    <row r="13996" spans="1:5" x14ac:dyDescent="0.3">
      <c r="A13996">
        <v>66250034</v>
      </c>
      <c r="B13996" t="s">
        <v>793</v>
      </c>
      <c r="C13996" t="s">
        <v>8</v>
      </c>
      <c r="D13996" t="s">
        <v>2404</v>
      </c>
      <c r="E13996">
        <v>0</v>
      </c>
    </row>
    <row r="13997" spans="1:5" x14ac:dyDescent="0.3">
      <c r="A13997">
        <v>66250034</v>
      </c>
      <c r="B13997" t="s">
        <v>793</v>
      </c>
      <c r="C13997" t="s">
        <v>8</v>
      </c>
      <c r="D13997" t="s">
        <v>2405</v>
      </c>
      <c r="E13997">
        <v>0</v>
      </c>
    </row>
    <row r="13998" spans="1:5" x14ac:dyDescent="0.3">
      <c r="A13998">
        <v>66250034</v>
      </c>
      <c r="B13998" t="s">
        <v>793</v>
      </c>
      <c r="C13998" t="s">
        <v>8</v>
      </c>
      <c r="D13998" t="s">
        <v>2406</v>
      </c>
      <c r="E13998">
        <v>0</v>
      </c>
    </row>
    <row r="13999" spans="1:5" x14ac:dyDescent="0.3">
      <c r="A13999">
        <v>66250034</v>
      </c>
      <c r="B13999" t="s">
        <v>793</v>
      </c>
      <c r="C13999" t="s">
        <v>8</v>
      </c>
      <c r="D13999" t="s">
        <v>2407</v>
      </c>
      <c r="E13999">
        <v>-1</v>
      </c>
    </row>
    <row r="14000" spans="1:5" x14ac:dyDescent="0.3">
      <c r="A14000">
        <v>66250034</v>
      </c>
      <c r="B14000" t="s">
        <v>793</v>
      </c>
      <c r="C14000" t="s">
        <v>8</v>
      </c>
      <c r="D14000" t="s">
        <v>2408</v>
      </c>
      <c r="E14000">
        <v>0</v>
      </c>
    </row>
    <row r="14001" spans="1:5" x14ac:dyDescent="0.3">
      <c r="A14001">
        <v>66250034</v>
      </c>
      <c r="B14001" t="s">
        <v>793</v>
      </c>
      <c r="C14001" t="s">
        <v>8</v>
      </c>
      <c r="D14001" t="s">
        <v>2409</v>
      </c>
      <c r="E14001">
        <v>-1</v>
      </c>
    </row>
    <row r="14002" spans="1:5" x14ac:dyDescent="0.3">
      <c r="A14002">
        <v>66250034</v>
      </c>
      <c r="B14002" t="s">
        <v>793</v>
      </c>
      <c r="C14002" t="s">
        <v>8</v>
      </c>
      <c r="D14002" t="s">
        <v>2410</v>
      </c>
      <c r="E14002">
        <v>-2</v>
      </c>
    </row>
    <row r="14003" spans="1:5" x14ac:dyDescent="0.3">
      <c r="A14003">
        <v>66250034</v>
      </c>
      <c r="B14003" t="s">
        <v>793</v>
      </c>
      <c r="C14003" t="s">
        <v>8</v>
      </c>
      <c r="D14003" t="s">
        <v>2411</v>
      </c>
      <c r="E14003">
        <v>0</v>
      </c>
    </row>
    <row r="14004" spans="1:5" x14ac:dyDescent="0.3">
      <c r="A14004">
        <v>66250034</v>
      </c>
      <c r="B14004" t="s">
        <v>793</v>
      </c>
      <c r="C14004" t="s">
        <v>8</v>
      </c>
      <c r="D14004" t="s">
        <v>2412</v>
      </c>
      <c r="E14004">
        <v>0</v>
      </c>
    </row>
    <row r="14005" spans="1:5" x14ac:dyDescent="0.3">
      <c r="A14005">
        <v>66250034</v>
      </c>
      <c r="B14005" t="s">
        <v>793</v>
      </c>
      <c r="C14005" t="s">
        <v>8</v>
      </c>
      <c r="D14005" t="s">
        <v>2413</v>
      </c>
      <c r="E14005">
        <v>0</v>
      </c>
    </row>
    <row r="14006" spans="1:5" x14ac:dyDescent="0.3">
      <c r="A14006">
        <v>20030001</v>
      </c>
      <c r="B14006" t="s">
        <v>795</v>
      </c>
      <c r="C14006" t="s">
        <v>8</v>
      </c>
      <c r="D14006" t="s">
        <v>2378</v>
      </c>
      <c r="E14006">
        <v>0</v>
      </c>
    </row>
    <row r="14007" spans="1:5" x14ac:dyDescent="0.3">
      <c r="A14007">
        <v>20030001</v>
      </c>
      <c r="B14007" t="s">
        <v>795</v>
      </c>
      <c r="C14007" t="s">
        <v>8</v>
      </c>
      <c r="D14007" t="s">
        <v>2379</v>
      </c>
      <c r="E14007">
        <v>0</v>
      </c>
    </row>
    <row r="14008" spans="1:5" x14ac:dyDescent="0.3">
      <c r="A14008">
        <v>20030001</v>
      </c>
      <c r="B14008" t="s">
        <v>795</v>
      </c>
      <c r="C14008" t="s">
        <v>8</v>
      </c>
      <c r="D14008" t="s">
        <v>2380</v>
      </c>
      <c r="E14008">
        <v>-1</v>
      </c>
    </row>
    <row r="14009" spans="1:5" x14ac:dyDescent="0.3">
      <c r="A14009">
        <v>20030001</v>
      </c>
      <c r="B14009" t="s">
        <v>795</v>
      </c>
      <c r="C14009" t="s">
        <v>8</v>
      </c>
      <c r="D14009" t="s">
        <v>2381</v>
      </c>
      <c r="E14009">
        <v>0</v>
      </c>
    </row>
    <row r="14010" spans="1:5" x14ac:dyDescent="0.3">
      <c r="A14010">
        <v>20030001</v>
      </c>
      <c r="B14010" t="s">
        <v>795</v>
      </c>
      <c r="C14010" t="s">
        <v>8</v>
      </c>
      <c r="D14010" t="s">
        <v>2382</v>
      </c>
      <c r="E14010">
        <v>0</v>
      </c>
    </row>
    <row r="14011" spans="1:5" x14ac:dyDescent="0.3">
      <c r="A14011">
        <v>20030001</v>
      </c>
      <c r="B14011" t="s">
        <v>795</v>
      </c>
      <c r="C14011" t="s">
        <v>8</v>
      </c>
      <c r="D14011" t="s">
        <v>2383</v>
      </c>
      <c r="E14011">
        <v>0</v>
      </c>
    </row>
    <row r="14012" spans="1:5" x14ac:dyDescent="0.3">
      <c r="A14012">
        <v>20030001</v>
      </c>
      <c r="B14012" t="s">
        <v>795</v>
      </c>
      <c r="C14012" t="s">
        <v>8</v>
      </c>
      <c r="D14012" t="s">
        <v>2384</v>
      </c>
      <c r="E14012">
        <v>0</v>
      </c>
    </row>
    <row r="14013" spans="1:5" x14ac:dyDescent="0.3">
      <c r="A14013">
        <v>20030001</v>
      </c>
      <c r="B14013" t="s">
        <v>795</v>
      </c>
      <c r="C14013" t="s">
        <v>8</v>
      </c>
      <c r="D14013" t="s">
        <v>2385</v>
      </c>
      <c r="E14013">
        <v>0</v>
      </c>
    </row>
    <row r="14014" spans="1:5" x14ac:dyDescent="0.3">
      <c r="A14014">
        <v>20030001</v>
      </c>
      <c r="B14014" t="s">
        <v>795</v>
      </c>
      <c r="C14014" t="s">
        <v>8</v>
      </c>
      <c r="D14014" t="s">
        <v>2386</v>
      </c>
      <c r="E14014">
        <v>0</v>
      </c>
    </row>
    <row r="14015" spans="1:5" x14ac:dyDescent="0.3">
      <c r="A14015">
        <v>20030001</v>
      </c>
      <c r="B14015" t="s">
        <v>795</v>
      </c>
      <c r="C14015" t="s">
        <v>8</v>
      </c>
      <c r="D14015" t="s">
        <v>2387</v>
      </c>
      <c r="E14015">
        <v>0</v>
      </c>
    </row>
    <row r="14016" spans="1:5" x14ac:dyDescent="0.3">
      <c r="A14016">
        <v>20030001</v>
      </c>
      <c r="B14016" t="s">
        <v>795</v>
      </c>
      <c r="C14016" t="s">
        <v>8</v>
      </c>
      <c r="D14016" t="s">
        <v>2388</v>
      </c>
      <c r="E14016">
        <v>0</v>
      </c>
    </row>
    <row r="14017" spans="1:5" x14ac:dyDescent="0.3">
      <c r="A14017">
        <v>20030001</v>
      </c>
      <c r="B14017" t="s">
        <v>795</v>
      </c>
      <c r="C14017" t="s">
        <v>8</v>
      </c>
      <c r="D14017" t="s">
        <v>2389</v>
      </c>
      <c r="E14017">
        <v>0</v>
      </c>
    </row>
    <row r="14018" spans="1:5" x14ac:dyDescent="0.3">
      <c r="A14018">
        <v>20030001</v>
      </c>
      <c r="B14018" t="s">
        <v>795</v>
      </c>
      <c r="C14018" t="s">
        <v>8</v>
      </c>
      <c r="D14018" t="s">
        <v>2390</v>
      </c>
      <c r="E14018">
        <v>-2</v>
      </c>
    </row>
    <row r="14019" spans="1:5" x14ac:dyDescent="0.3">
      <c r="A14019">
        <v>20030001</v>
      </c>
      <c r="B14019" t="s">
        <v>795</v>
      </c>
      <c r="C14019" t="s">
        <v>8</v>
      </c>
      <c r="D14019" t="s">
        <v>2391</v>
      </c>
      <c r="E14019">
        <v>0</v>
      </c>
    </row>
    <row r="14020" spans="1:5" x14ac:dyDescent="0.3">
      <c r="A14020">
        <v>20030001</v>
      </c>
      <c r="B14020" t="s">
        <v>795</v>
      </c>
      <c r="C14020" t="s">
        <v>8</v>
      </c>
      <c r="D14020" t="s">
        <v>2392</v>
      </c>
      <c r="E14020">
        <v>0</v>
      </c>
    </row>
    <row r="14021" spans="1:5" x14ac:dyDescent="0.3">
      <c r="A14021">
        <v>20030001</v>
      </c>
      <c r="B14021" t="s">
        <v>795</v>
      </c>
      <c r="C14021" t="s">
        <v>8</v>
      </c>
      <c r="D14021" t="s">
        <v>2393</v>
      </c>
      <c r="E14021">
        <v>0</v>
      </c>
    </row>
    <row r="14022" spans="1:5" x14ac:dyDescent="0.3">
      <c r="A14022">
        <v>20030001</v>
      </c>
      <c r="B14022" t="s">
        <v>795</v>
      </c>
      <c r="C14022" t="s">
        <v>8</v>
      </c>
      <c r="D14022" t="s">
        <v>2394</v>
      </c>
      <c r="E14022">
        <v>-1</v>
      </c>
    </row>
    <row r="14023" spans="1:5" x14ac:dyDescent="0.3">
      <c r="A14023">
        <v>20030001</v>
      </c>
      <c r="B14023" t="s">
        <v>795</v>
      </c>
      <c r="C14023" t="s">
        <v>8</v>
      </c>
      <c r="D14023" t="s">
        <v>2395</v>
      </c>
      <c r="E14023">
        <v>0</v>
      </c>
    </row>
    <row r="14024" spans="1:5" x14ac:dyDescent="0.3">
      <c r="A14024">
        <v>20030001</v>
      </c>
      <c r="B14024" t="s">
        <v>795</v>
      </c>
      <c r="C14024" t="s">
        <v>8</v>
      </c>
      <c r="D14024" t="s">
        <v>2396</v>
      </c>
      <c r="E14024">
        <v>0</v>
      </c>
    </row>
    <row r="14025" spans="1:5" x14ac:dyDescent="0.3">
      <c r="A14025">
        <v>20030001</v>
      </c>
      <c r="B14025" t="s">
        <v>795</v>
      </c>
      <c r="C14025" t="s">
        <v>8</v>
      </c>
      <c r="D14025" t="s">
        <v>2397</v>
      </c>
      <c r="E14025">
        <v>0</v>
      </c>
    </row>
    <row r="14026" spans="1:5" x14ac:dyDescent="0.3">
      <c r="A14026">
        <v>20030001</v>
      </c>
      <c r="B14026" t="s">
        <v>795</v>
      </c>
      <c r="C14026" t="s">
        <v>8</v>
      </c>
      <c r="D14026" t="s">
        <v>2398</v>
      </c>
      <c r="E14026">
        <v>0</v>
      </c>
    </row>
    <row r="14027" spans="1:5" x14ac:dyDescent="0.3">
      <c r="A14027">
        <v>20030001</v>
      </c>
      <c r="B14027" t="s">
        <v>795</v>
      </c>
      <c r="C14027" t="s">
        <v>8</v>
      </c>
      <c r="D14027" t="s">
        <v>2399</v>
      </c>
      <c r="E14027">
        <v>0</v>
      </c>
    </row>
    <row r="14028" spans="1:5" x14ac:dyDescent="0.3">
      <c r="A14028">
        <v>20030001</v>
      </c>
      <c r="B14028" t="s">
        <v>795</v>
      </c>
      <c r="C14028" t="s">
        <v>8</v>
      </c>
      <c r="D14028" t="s">
        <v>2400</v>
      </c>
      <c r="E14028">
        <v>0</v>
      </c>
    </row>
    <row r="14029" spans="1:5" x14ac:dyDescent="0.3">
      <c r="A14029">
        <v>20030001</v>
      </c>
      <c r="B14029" t="s">
        <v>795</v>
      </c>
      <c r="C14029" t="s">
        <v>8</v>
      </c>
      <c r="D14029" t="s">
        <v>2401</v>
      </c>
      <c r="E14029">
        <v>-3</v>
      </c>
    </row>
    <row r="14030" spans="1:5" x14ac:dyDescent="0.3">
      <c r="A14030">
        <v>20030001</v>
      </c>
      <c r="B14030" t="s">
        <v>795</v>
      </c>
      <c r="C14030" t="s">
        <v>8</v>
      </c>
      <c r="D14030" t="s">
        <v>2402</v>
      </c>
      <c r="E14030">
        <v>0</v>
      </c>
    </row>
    <row r="14031" spans="1:5" x14ac:dyDescent="0.3">
      <c r="A14031">
        <v>20030001</v>
      </c>
      <c r="B14031" t="s">
        <v>795</v>
      </c>
      <c r="C14031" t="s">
        <v>8</v>
      </c>
      <c r="D14031" t="s">
        <v>2403</v>
      </c>
      <c r="E14031">
        <v>0</v>
      </c>
    </row>
    <row r="14032" spans="1:5" x14ac:dyDescent="0.3">
      <c r="A14032">
        <v>20030001</v>
      </c>
      <c r="B14032" t="s">
        <v>795</v>
      </c>
      <c r="C14032" t="s">
        <v>8</v>
      </c>
      <c r="D14032" t="s">
        <v>2404</v>
      </c>
      <c r="E14032">
        <v>0</v>
      </c>
    </row>
    <row r="14033" spans="1:5" x14ac:dyDescent="0.3">
      <c r="A14033">
        <v>20030001</v>
      </c>
      <c r="B14033" t="s">
        <v>795</v>
      </c>
      <c r="C14033" t="s">
        <v>8</v>
      </c>
      <c r="D14033" t="s">
        <v>2405</v>
      </c>
      <c r="E14033">
        <v>-1</v>
      </c>
    </row>
    <row r="14034" spans="1:5" x14ac:dyDescent="0.3">
      <c r="A14034">
        <v>20030001</v>
      </c>
      <c r="B14034" t="s">
        <v>795</v>
      </c>
      <c r="C14034" t="s">
        <v>8</v>
      </c>
      <c r="D14034" t="s">
        <v>2406</v>
      </c>
      <c r="E14034">
        <v>0</v>
      </c>
    </row>
    <row r="14035" spans="1:5" x14ac:dyDescent="0.3">
      <c r="A14035">
        <v>20030001</v>
      </c>
      <c r="B14035" t="s">
        <v>795</v>
      </c>
      <c r="C14035" t="s">
        <v>8</v>
      </c>
      <c r="D14035" t="s">
        <v>2407</v>
      </c>
      <c r="E14035">
        <v>0</v>
      </c>
    </row>
    <row r="14036" spans="1:5" x14ac:dyDescent="0.3">
      <c r="A14036">
        <v>20030001</v>
      </c>
      <c r="B14036" t="s">
        <v>795</v>
      </c>
      <c r="C14036" t="s">
        <v>8</v>
      </c>
      <c r="D14036" t="s">
        <v>2408</v>
      </c>
      <c r="E14036">
        <v>0</v>
      </c>
    </row>
    <row r="14037" spans="1:5" x14ac:dyDescent="0.3">
      <c r="A14037">
        <v>20030001</v>
      </c>
      <c r="B14037" t="s">
        <v>795</v>
      </c>
      <c r="C14037" t="s">
        <v>8</v>
      </c>
      <c r="D14037" t="s">
        <v>2409</v>
      </c>
      <c r="E14037">
        <v>0</v>
      </c>
    </row>
    <row r="14038" spans="1:5" x14ac:dyDescent="0.3">
      <c r="A14038">
        <v>20030001</v>
      </c>
      <c r="B14038" t="s">
        <v>795</v>
      </c>
      <c r="C14038" t="s">
        <v>8</v>
      </c>
      <c r="D14038" t="s">
        <v>2410</v>
      </c>
      <c r="E14038">
        <v>0</v>
      </c>
    </row>
    <row r="14039" spans="1:5" x14ac:dyDescent="0.3">
      <c r="A14039">
        <v>20030001</v>
      </c>
      <c r="B14039" t="s">
        <v>795</v>
      </c>
      <c r="C14039" t="s">
        <v>8</v>
      </c>
      <c r="D14039" t="s">
        <v>2411</v>
      </c>
      <c r="E14039">
        <v>0</v>
      </c>
    </row>
    <row r="14040" spans="1:5" x14ac:dyDescent="0.3">
      <c r="A14040">
        <v>20030001</v>
      </c>
      <c r="B14040" t="s">
        <v>795</v>
      </c>
      <c r="C14040" t="s">
        <v>8</v>
      </c>
      <c r="D14040" t="s">
        <v>2412</v>
      </c>
      <c r="E14040">
        <v>0</v>
      </c>
    </row>
    <row r="14041" spans="1:5" x14ac:dyDescent="0.3">
      <c r="A14041">
        <v>20030001</v>
      </c>
      <c r="B14041" t="s">
        <v>795</v>
      </c>
      <c r="C14041" t="s">
        <v>8</v>
      </c>
      <c r="D14041" t="s">
        <v>2413</v>
      </c>
      <c r="E14041">
        <v>-1</v>
      </c>
    </row>
    <row r="14042" spans="1:5" x14ac:dyDescent="0.3">
      <c r="A14042">
        <v>45800198</v>
      </c>
      <c r="B14042" t="s">
        <v>797</v>
      </c>
      <c r="C14042" t="s">
        <v>8</v>
      </c>
      <c r="D14042" t="s">
        <v>2378</v>
      </c>
      <c r="E14042">
        <v>0</v>
      </c>
    </row>
    <row r="14043" spans="1:5" x14ac:dyDescent="0.3">
      <c r="A14043">
        <v>45800198</v>
      </c>
      <c r="B14043" t="s">
        <v>797</v>
      </c>
      <c r="C14043" t="s">
        <v>8</v>
      </c>
      <c r="D14043" t="s">
        <v>2379</v>
      </c>
      <c r="E14043">
        <v>0</v>
      </c>
    </row>
    <row r="14044" spans="1:5" x14ac:dyDescent="0.3">
      <c r="A14044">
        <v>45800198</v>
      </c>
      <c r="B14044" t="s">
        <v>797</v>
      </c>
      <c r="C14044" t="s">
        <v>8</v>
      </c>
      <c r="D14044" t="s">
        <v>2380</v>
      </c>
      <c r="E14044">
        <v>0</v>
      </c>
    </row>
    <row r="14045" spans="1:5" x14ac:dyDescent="0.3">
      <c r="A14045">
        <v>45800198</v>
      </c>
      <c r="B14045" t="s">
        <v>797</v>
      </c>
      <c r="C14045" t="s">
        <v>8</v>
      </c>
      <c r="D14045" t="s">
        <v>2381</v>
      </c>
      <c r="E14045">
        <v>0</v>
      </c>
    </row>
    <row r="14046" spans="1:5" x14ac:dyDescent="0.3">
      <c r="A14046">
        <v>45800198</v>
      </c>
      <c r="B14046" t="s">
        <v>797</v>
      </c>
      <c r="C14046" t="s">
        <v>8</v>
      </c>
      <c r="D14046" t="s">
        <v>2382</v>
      </c>
      <c r="E14046">
        <v>0</v>
      </c>
    </row>
    <row r="14047" spans="1:5" x14ac:dyDescent="0.3">
      <c r="A14047">
        <v>45800198</v>
      </c>
      <c r="B14047" t="s">
        <v>797</v>
      </c>
      <c r="C14047" t="s">
        <v>8</v>
      </c>
      <c r="D14047" t="s">
        <v>2383</v>
      </c>
      <c r="E14047">
        <v>0</v>
      </c>
    </row>
    <row r="14048" spans="1:5" x14ac:dyDescent="0.3">
      <c r="A14048">
        <v>45800198</v>
      </c>
      <c r="B14048" t="s">
        <v>797</v>
      </c>
      <c r="C14048" t="s">
        <v>8</v>
      </c>
      <c r="D14048" t="s">
        <v>2384</v>
      </c>
      <c r="E14048">
        <v>0</v>
      </c>
    </row>
    <row r="14049" spans="1:5" x14ac:dyDescent="0.3">
      <c r="A14049">
        <v>45800198</v>
      </c>
      <c r="B14049" t="s">
        <v>797</v>
      </c>
      <c r="C14049" t="s">
        <v>8</v>
      </c>
      <c r="D14049" t="s">
        <v>2385</v>
      </c>
      <c r="E14049">
        <v>0</v>
      </c>
    </row>
    <row r="14050" spans="1:5" x14ac:dyDescent="0.3">
      <c r="A14050">
        <v>45800198</v>
      </c>
      <c r="B14050" t="s">
        <v>797</v>
      </c>
      <c r="C14050" t="s">
        <v>8</v>
      </c>
      <c r="D14050" t="s">
        <v>2386</v>
      </c>
      <c r="E14050">
        <v>0</v>
      </c>
    </row>
    <row r="14051" spans="1:5" x14ac:dyDescent="0.3">
      <c r="A14051">
        <v>45800198</v>
      </c>
      <c r="B14051" t="s">
        <v>797</v>
      </c>
      <c r="C14051" t="s">
        <v>8</v>
      </c>
      <c r="D14051" t="s">
        <v>2387</v>
      </c>
      <c r="E14051">
        <v>0</v>
      </c>
    </row>
    <row r="14052" spans="1:5" x14ac:dyDescent="0.3">
      <c r="A14052">
        <v>45800198</v>
      </c>
      <c r="B14052" t="s">
        <v>797</v>
      </c>
      <c r="C14052" t="s">
        <v>8</v>
      </c>
      <c r="D14052" t="s">
        <v>2388</v>
      </c>
      <c r="E14052">
        <v>0</v>
      </c>
    </row>
    <row r="14053" spans="1:5" x14ac:dyDescent="0.3">
      <c r="A14053">
        <v>45800198</v>
      </c>
      <c r="B14053" t="s">
        <v>797</v>
      </c>
      <c r="C14053" t="s">
        <v>8</v>
      </c>
      <c r="D14053" t="s">
        <v>2389</v>
      </c>
      <c r="E14053">
        <v>0</v>
      </c>
    </row>
    <row r="14054" spans="1:5" x14ac:dyDescent="0.3">
      <c r="A14054">
        <v>45800198</v>
      </c>
      <c r="B14054" t="s">
        <v>797</v>
      </c>
      <c r="C14054" t="s">
        <v>8</v>
      </c>
      <c r="D14054" t="s">
        <v>2390</v>
      </c>
      <c r="E14054">
        <v>0</v>
      </c>
    </row>
    <row r="14055" spans="1:5" x14ac:dyDescent="0.3">
      <c r="A14055">
        <v>45800198</v>
      </c>
      <c r="B14055" t="s">
        <v>797</v>
      </c>
      <c r="C14055" t="s">
        <v>8</v>
      </c>
      <c r="D14055" t="s">
        <v>2391</v>
      </c>
      <c r="E14055">
        <v>0</v>
      </c>
    </row>
    <row r="14056" spans="1:5" x14ac:dyDescent="0.3">
      <c r="A14056">
        <v>45800198</v>
      </c>
      <c r="B14056" t="s">
        <v>797</v>
      </c>
      <c r="C14056" t="s">
        <v>8</v>
      </c>
      <c r="D14056" t="s">
        <v>2392</v>
      </c>
      <c r="E14056">
        <v>0</v>
      </c>
    </row>
    <row r="14057" spans="1:5" x14ac:dyDescent="0.3">
      <c r="A14057">
        <v>45800198</v>
      </c>
      <c r="B14057" t="s">
        <v>797</v>
      </c>
      <c r="C14057" t="s">
        <v>8</v>
      </c>
      <c r="D14057" t="s">
        <v>2393</v>
      </c>
      <c r="E14057">
        <v>0</v>
      </c>
    </row>
    <row r="14058" spans="1:5" x14ac:dyDescent="0.3">
      <c r="A14058">
        <v>45800198</v>
      </c>
      <c r="B14058" t="s">
        <v>797</v>
      </c>
      <c r="C14058" t="s">
        <v>8</v>
      </c>
      <c r="D14058" t="s">
        <v>2394</v>
      </c>
      <c r="E14058">
        <v>0</v>
      </c>
    </row>
    <row r="14059" spans="1:5" x14ac:dyDescent="0.3">
      <c r="A14059">
        <v>45800198</v>
      </c>
      <c r="B14059" t="s">
        <v>797</v>
      </c>
      <c r="C14059" t="s">
        <v>8</v>
      </c>
      <c r="D14059" t="s">
        <v>2395</v>
      </c>
      <c r="E14059">
        <v>0</v>
      </c>
    </row>
    <row r="14060" spans="1:5" x14ac:dyDescent="0.3">
      <c r="A14060">
        <v>45800198</v>
      </c>
      <c r="B14060" t="s">
        <v>797</v>
      </c>
      <c r="C14060" t="s">
        <v>8</v>
      </c>
      <c r="D14060" t="s">
        <v>2396</v>
      </c>
      <c r="E14060">
        <v>0</v>
      </c>
    </row>
    <row r="14061" spans="1:5" x14ac:dyDescent="0.3">
      <c r="A14061">
        <v>45800198</v>
      </c>
      <c r="B14061" t="s">
        <v>797</v>
      </c>
      <c r="C14061" t="s">
        <v>8</v>
      </c>
      <c r="D14061" t="s">
        <v>2397</v>
      </c>
      <c r="E14061">
        <v>0</v>
      </c>
    </row>
    <row r="14062" spans="1:5" x14ac:dyDescent="0.3">
      <c r="A14062">
        <v>45800198</v>
      </c>
      <c r="B14062" t="s">
        <v>797</v>
      </c>
      <c r="C14062" t="s">
        <v>8</v>
      </c>
      <c r="D14062" t="s">
        <v>2398</v>
      </c>
      <c r="E14062">
        <v>0</v>
      </c>
    </row>
    <row r="14063" spans="1:5" x14ac:dyDescent="0.3">
      <c r="A14063">
        <v>45800198</v>
      </c>
      <c r="B14063" t="s">
        <v>797</v>
      </c>
      <c r="C14063" t="s">
        <v>8</v>
      </c>
      <c r="D14063" t="s">
        <v>2399</v>
      </c>
      <c r="E14063">
        <v>0</v>
      </c>
    </row>
    <row r="14064" spans="1:5" x14ac:dyDescent="0.3">
      <c r="A14064">
        <v>45800198</v>
      </c>
      <c r="B14064" t="s">
        <v>797</v>
      </c>
      <c r="C14064" t="s">
        <v>8</v>
      </c>
      <c r="D14064" t="s">
        <v>2400</v>
      </c>
      <c r="E14064">
        <v>0</v>
      </c>
    </row>
    <row r="14065" spans="1:5" x14ac:dyDescent="0.3">
      <c r="A14065">
        <v>45800198</v>
      </c>
      <c r="B14065" t="s">
        <v>797</v>
      </c>
      <c r="C14065" t="s">
        <v>8</v>
      </c>
      <c r="D14065" t="s">
        <v>2401</v>
      </c>
      <c r="E14065">
        <v>0</v>
      </c>
    </row>
    <row r="14066" spans="1:5" x14ac:dyDescent="0.3">
      <c r="A14066">
        <v>45800198</v>
      </c>
      <c r="B14066" t="s">
        <v>797</v>
      </c>
      <c r="C14066" t="s">
        <v>8</v>
      </c>
      <c r="D14066" t="s">
        <v>2402</v>
      </c>
      <c r="E14066">
        <v>0</v>
      </c>
    </row>
    <row r="14067" spans="1:5" x14ac:dyDescent="0.3">
      <c r="A14067">
        <v>45800198</v>
      </c>
      <c r="B14067" t="s">
        <v>797</v>
      </c>
      <c r="C14067" t="s">
        <v>8</v>
      </c>
      <c r="D14067" t="s">
        <v>2403</v>
      </c>
      <c r="E14067">
        <v>0</v>
      </c>
    </row>
    <row r="14068" spans="1:5" x14ac:dyDescent="0.3">
      <c r="A14068">
        <v>45800198</v>
      </c>
      <c r="B14068" t="s">
        <v>797</v>
      </c>
      <c r="C14068" t="s">
        <v>8</v>
      </c>
      <c r="D14068" t="s">
        <v>2404</v>
      </c>
      <c r="E14068">
        <v>0</v>
      </c>
    </row>
    <row r="14069" spans="1:5" x14ac:dyDescent="0.3">
      <c r="A14069">
        <v>45800198</v>
      </c>
      <c r="B14069" t="s">
        <v>797</v>
      </c>
      <c r="C14069" t="s">
        <v>8</v>
      </c>
      <c r="D14069" t="s">
        <v>2405</v>
      </c>
      <c r="E14069">
        <v>0</v>
      </c>
    </row>
    <row r="14070" spans="1:5" x14ac:dyDescent="0.3">
      <c r="A14070">
        <v>45800198</v>
      </c>
      <c r="B14070" t="s">
        <v>797</v>
      </c>
      <c r="C14070" t="s">
        <v>8</v>
      </c>
      <c r="D14070" t="s">
        <v>2406</v>
      </c>
      <c r="E14070">
        <v>-2</v>
      </c>
    </row>
    <row r="14071" spans="1:5" x14ac:dyDescent="0.3">
      <c r="A14071">
        <v>45800198</v>
      </c>
      <c r="B14071" t="s">
        <v>797</v>
      </c>
      <c r="C14071" t="s">
        <v>8</v>
      </c>
      <c r="D14071" t="s">
        <v>2407</v>
      </c>
      <c r="E14071">
        <v>2</v>
      </c>
    </row>
    <row r="14072" spans="1:5" x14ac:dyDescent="0.3">
      <c r="A14072">
        <v>45800198</v>
      </c>
      <c r="B14072" t="s">
        <v>797</v>
      </c>
      <c r="C14072" t="s">
        <v>8</v>
      </c>
      <c r="D14072" t="s">
        <v>2408</v>
      </c>
      <c r="E14072">
        <v>0</v>
      </c>
    </row>
    <row r="14073" spans="1:5" x14ac:dyDescent="0.3">
      <c r="A14073">
        <v>45800198</v>
      </c>
      <c r="B14073" t="s">
        <v>797</v>
      </c>
      <c r="C14073" t="s">
        <v>8</v>
      </c>
      <c r="D14073" t="s">
        <v>2409</v>
      </c>
      <c r="E14073">
        <v>0</v>
      </c>
    </row>
    <row r="14074" spans="1:5" x14ac:dyDescent="0.3">
      <c r="A14074">
        <v>45800198</v>
      </c>
      <c r="B14074" t="s">
        <v>797</v>
      </c>
      <c r="C14074" t="s">
        <v>8</v>
      </c>
      <c r="D14074" t="s">
        <v>2410</v>
      </c>
      <c r="E14074">
        <v>0</v>
      </c>
    </row>
    <row r="14075" spans="1:5" x14ac:dyDescent="0.3">
      <c r="A14075">
        <v>45800198</v>
      </c>
      <c r="B14075" t="s">
        <v>797</v>
      </c>
      <c r="C14075" t="s">
        <v>8</v>
      </c>
      <c r="D14075" t="s">
        <v>2411</v>
      </c>
      <c r="E14075">
        <v>0</v>
      </c>
    </row>
    <row r="14076" spans="1:5" x14ac:dyDescent="0.3">
      <c r="A14076">
        <v>45800198</v>
      </c>
      <c r="B14076" t="s">
        <v>797</v>
      </c>
      <c r="C14076" t="s">
        <v>8</v>
      </c>
      <c r="D14076" t="s">
        <v>2412</v>
      </c>
      <c r="E14076">
        <v>0</v>
      </c>
    </row>
    <row r="14077" spans="1:5" x14ac:dyDescent="0.3">
      <c r="A14077">
        <v>45800198</v>
      </c>
      <c r="B14077" t="s">
        <v>797</v>
      </c>
      <c r="C14077" t="s">
        <v>8</v>
      </c>
      <c r="D14077" t="s">
        <v>2413</v>
      </c>
      <c r="E14077">
        <v>0</v>
      </c>
    </row>
    <row r="14078" spans="1:5" x14ac:dyDescent="0.3">
      <c r="A14078">
        <v>39200147</v>
      </c>
      <c r="B14078" t="s">
        <v>799</v>
      </c>
      <c r="C14078" t="s">
        <v>8</v>
      </c>
      <c r="D14078" t="s">
        <v>2378</v>
      </c>
      <c r="E14078">
        <v>0</v>
      </c>
    </row>
    <row r="14079" spans="1:5" x14ac:dyDescent="0.3">
      <c r="A14079">
        <v>39200147</v>
      </c>
      <c r="B14079" t="s">
        <v>799</v>
      </c>
      <c r="C14079" t="s">
        <v>8</v>
      </c>
      <c r="D14079" t="s">
        <v>2379</v>
      </c>
      <c r="E14079">
        <v>0</v>
      </c>
    </row>
    <row r="14080" spans="1:5" x14ac:dyDescent="0.3">
      <c r="A14080">
        <v>39200147</v>
      </c>
      <c r="B14080" t="s">
        <v>799</v>
      </c>
      <c r="C14080" t="s">
        <v>8</v>
      </c>
      <c r="D14080" t="s">
        <v>2380</v>
      </c>
      <c r="E14080">
        <v>0</v>
      </c>
    </row>
    <row r="14081" spans="1:5" x14ac:dyDescent="0.3">
      <c r="A14081">
        <v>39200147</v>
      </c>
      <c r="B14081" t="s">
        <v>799</v>
      </c>
      <c r="C14081" t="s">
        <v>8</v>
      </c>
      <c r="D14081" t="s">
        <v>2381</v>
      </c>
      <c r="E14081">
        <v>0</v>
      </c>
    </row>
    <row r="14082" spans="1:5" x14ac:dyDescent="0.3">
      <c r="A14082">
        <v>39200147</v>
      </c>
      <c r="B14082" t="s">
        <v>799</v>
      </c>
      <c r="C14082" t="s">
        <v>8</v>
      </c>
      <c r="D14082" t="s">
        <v>2382</v>
      </c>
      <c r="E14082">
        <v>0</v>
      </c>
    </row>
    <row r="14083" spans="1:5" x14ac:dyDescent="0.3">
      <c r="A14083">
        <v>39200147</v>
      </c>
      <c r="B14083" t="s">
        <v>799</v>
      </c>
      <c r="C14083" t="s">
        <v>8</v>
      </c>
      <c r="D14083" t="s">
        <v>2383</v>
      </c>
      <c r="E14083">
        <v>0</v>
      </c>
    </row>
    <row r="14084" spans="1:5" x14ac:dyDescent="0.3">
      <c r="A14084">
        <v>39200147</v>
      </c>
      <c r="B14084" t="s">
        <v>799</v>
      </c>
      <c r="C14084" t="s">
        <v>8</v>
      </c>
      <c r="D14084" t="s">
        <v>2384</v>
      </c>
      <c r="E14084">
        <v>0</v>
      </c>
    </row>
    <row r="14085" spans="1:5" x14ac:dyDescent="0.3">
      <c r="A14085">
        <v>39200147</v>
      </c>
      <c r="B14085" t="s">
        <v>799</v>
      </c>
      <c r="C14085" t="s">
        <v>8</v>
      </c>
      <c r="D14085" t="s">
        <v>2385</v>
      </c>
      <c r="E14085">
        <v>0</v>
      </c>
    </row>
    <row r="14086" spans="1:5" x14ac:dyDescent="0.3">
      <c r="A14086">
        <v>39200147</v>
      </c>
      <c r="B14086" t="s">
        <v>799</v>
      </c>
      <c r="C14086" t="s">
        <v>8</v>
      </c>
      <c r="D14086" t="s">
        <v>2386</v>
      </c>
      <c r="E14086">
        <v>0</v>
      </c>
    </row>
    <row r="14087" spans="1:5" x14ac:dyDescent="0.3">
      <c r="A14087">
        <v>39200147</v>
      </c>
      <c r="B14087" t="s">
        <v>799</v>
      </c>
      <c r="C14087" t="s">
        <v>8</v>
      </c>
      <c r="D14087" t="s">
        <v>2387</v>
      </c>
      <c r="E14087">
        <v>0</v>
      </c>
    </row>
    <row r="14088" spans="1:5" x14ac:dyDescent="0.3">
      <c r="A14088">
        <v>39200147</v>
      </c>
      <c r="B14088" t="s">
        <v>799</v>
      </c>
      <c r="C14088" t="s">
        <v>8</v>
      </c>
      <c r="D14088" t="s">
        <v>2388</v>
      </c>
      <c r="E14088">
        <v>0</v>
      </c>
    </row>
    <row r="14089" spans="1:5" x14ac:dyDescent="0.3">
      <c r="A14089">
        <v>39200147</v>
      </c>
      <c r="B14089" t="s">
        <v>799</v>
      </c>
      <c r="C14089" t="s">
        <v>8</v>
      </c>
      <c r="D14089" t="s">
        <v>2389</v>
      </c>
      <c r="E14089">
        <v>0</v>
      </c>
    </row>
    <row r="14090" spans="1:5" x14ac:dyDescent="0.3">
      <c r="A14090">
        <v>39200147</v>
      </c>
      <c r="B14090" t="s">
        <v>799</v>
      </c>
      <c r="C14090" t="s">
        <v>8</v>
      </c>
      <c r="D14090" t="s">
        <v>2390</v>
      </c>
      <c r="E14090">
        <v>0</v>
      </c>
    </row>
    <row r="14091" spans="1:5" x14ac:dyDescent="0.3">
      <c r="A14091">
        <v>39200147</v>
      </c>
      <c r="B14091" t="s">
        <v>799</v>
      </c>
      <c r="C14091" t="s">
        <v>8</v>
      </c>
      <c r="D14091" t="s">
        <v>2391</v>
      </c>
      <c r="E14091">
        <v>0</v>
      </c>
    </row>
    <row r="14092" spans="1:5" x14ac:dyDescent="0.3">
      <c r="A14092">
        <v>39200147</v>
      </c>
      <c r="B14092" t="s">
        <v>799</v>
      </c>
      <c r="C14092" t="s">
        <v>8</v>
      </c>
      <c r="D14092" t="s">
        <v>2392</v>
      </c>
      <c r="E14092">
        <v>0</v>
      </c>
    </row>
    <row r="14093" spans="1:5" x14ac:dyDescent="0.3">
      <c r="A14093">
        <v>39200147</v>
      </c>
      <c r="B14093" t="s">
        <v>799</v>
      </c>
      <c r="C14093" t="s">
        <v>8</v>
      </c>
      <c r="D14093" t="s">
        <v>2393</v>
      </c>
      <c r="E14093">
        <v>0</v>
      </c>
    </row>
    <row r="14094" spans="1:5" x14ac:dyDescent="0.3">
      <c r="A14094">
        <v>39200147</v>
      </c>
      <c r="B14094" t="s">
        <v>799</v>
      </c>
      <c r="C14094" t="s">
        <v>8</v>
      </c>
      <c r="D14094" t="s">
        <v>2394</v>
      </c>
      <c r="E14094">
        <v>0</v>
      </c>
    </row>
    <row r="14095" spans="1:5" x14ac:dyDescent="0.3">
      <c r="A14095">
        <v>39200147</v>
      </c>
      <c r="B14095" t="s">
        <v>799</v>
      </c>
      <c r="C14095" t="s">
        <v>8</v>
      </c>
      <c r="D14095" t="s">
        <v>2395</v>
      </c>
      <c r="E14095">
        <v>0</v>
      </c>
    </row>
    <row r="14096" spans="1:5" x14ac:dyDescent="0.3">
      <c r="A14096">
        <v>39200147</v>
      </c>
      <c r="B14096" t="s">
        <v>799</v>
      </c>
      <c r="C14096" t="s">
        <v>8</v>
      </c>
      <c r="D14096" t="s">
        <v>2396</v>
      </c>
      <c r="E14096">
        <v>0</v>
      </c>
    </row>
    <row r="14097" spans="1:5" x14ac:dyDescent="0.3">
      <c r="A14097">
        <v>39200147</v>
      </c>
      <c r="B14097" t="s">
        <v>799</v>
      </c>
      <c r="C14097" t="s">
        <v>8</v>
      </c>
      <c r="D14097" t="s">
        <v>2397</v>
      </c>
      <c r="E14097">
        <v>0</v>
      </c>
    </row>
    <row r="14098" spans="1:5" x14ac:dyDescent="0.3">
      <c r="A14098">
        <v>39200147</v>
      </c>
      <c r="B14098" t="s">
        <v>799</v>
      </c>
      <c r="C14098" t="s">
        <v>8</v>
      </c>
      <c r="D14098" t="s">
        <v>2398</v>
      </c>
      <c r="E14098">
        <v>0</v>
      </c>
    </row>
    <row r="14099" spans="1:5" x14ac:dyDescent="0.3">
      <c r="A14099">
        <v>39200147</v>
      </c>
      <c r="B14099" t="s">
        <v>799</v>
      </c>
      <c r="C14099" t="s">
        <v>8</v>
      </c>
      <c r="D14099" t="s">
        <v>2399</v>
      </c>
      <c r="E14099">
        <v>0</v>
      </c>
    </row>
    <row r="14100" spans="1:5" x14ac:dyDescent="0.3">
      <c r="A14100">
        <v>39200147</v>
      </c>
      <c r="B14100" t="s">
        <v>799</v>
      </c>
      <c r="C14100" t="s">
        <v>8</v>
      </c>
      <c r="D14100" t="s">
        <v>2400</v>
      </c>
      <c r="E14100">
        <v>0</v>
      </c>
    </row>
    <row r="14101" spans="1:5" x14ac:dyDescent="0.3">
      <c r="A14101">
        <v>39200147</v>
      </c>
      <c r="B14101" t="s">
        <v>799</v>
      </c>
      <c r="C14101" t="s">
        <v>8</v>
      </c>
      <c r="D14101" t="s">
        <v>2401</v>
      </c>
      <c r="E14101">
        <v>0</v>
      </c>
    </row>
    <row r="14102" spans="1:5" x14ac:dyDescent="0.3">
      <c r="A14102">
        <v>39200147</v>
      </c>
      <c r="B14102" t="s">
        <v>799</v>
      </c>
      <c r="C14102" t="s">
        <v>8</v>
      </c>
      <c r="D14102" t="s">
        <v>2402</v>
      </c>
      <c r="E14102">
        <v>-1</v>
      </c>
    </row>
    <row r="14103" spans="1:5" x14ac:dyDescent="0.3">
      <c r="A14103">
        <v>39200147</v>
      </c>
      <c r="B14103" t="s">
        <v>799</v>
      </c>
      <c r="C14103" t="s">
        <v>8</v>
      </c>
      <c r="D14103" t="s">
        <v>2403</v>
      </c>
      <c r="E14103">
        <v>0</v>
      </c>
    </row>
    <row r="14104" spans="1:5" x14ac:dyDescent="0.3">
      <c r="A14104">
        <v>39200147</v>
      </c>
      <c r="B14104" t="s">
        <v>799</v>
      </c>
      <c r="C14104" t="s">
        <v>8</v>
      </c>
      <c r="D14104" t="s">
        <v>2404</v>
      </c>
      <c r="E14104">
        <v>0</v>
      </c>
    </row>
    <row r="14105" spans="1:5" x14ac:dyDescent="0.3">
      <c r="A14105">
        <v>39200147</v>
      </c>
      <c r="B14105" t="s">
        <v>799</v>
      </c>
      <c r="C14105" t="s">
        <v>8</v>
      </c>
      <c r="D14105" t="s">
        <v>2405</v>
      </c>
      <c r="E14105">
        <v>0</v>
      </c>
    </row>
    <row r="14106" spans="1:5" x14ac:dyDescent="0.3">
      <c r="A14106">
        <v>39200147</v>
      </c>
      <c r="B14106" t="s">
        <v>799</v>
      </c>
      <c r="C14106" t="s">
        <v>8</v>
      </c>
      <c r="D14106" t="s">
        <v>2406</v>
      </c>
      <c r="E14106">
        <v>0</v>
      </c>
    </row>
    <row r="14107" spans="1:5" x14ac:dyDescent="0.3">
      <c r="A14107">
        <v>39200147</v>
      </c>
      <c r="B14107" t="s">
        <v>799</v>
      </c>
      <c r="C14107" t="s">
        <v>8</v>
      </c>
      <c r="D14107" t="s">
        <v>2407</v>
      </c>
      <c r="E14107">
        <v>0</v>
      </c>
    </row>
    <row r="14108" spans="1:5" x14ac:dyDescent="0.3">
      <c r="A14108">
        <v>39200147</v>
      </c>
      <c r="B14108" t="s">
        <v>799</v>
      </c>
      <c r="C14108" t="s">
        <v>8</v>
      </c>
      <c r="D14108" t="s">
        <v>2408</v>
      </c>
      <c r="E14108">
        <v>0</v>
      </c>
    </row>
    <row r="14109" spans="1:5" x14ac:dyDescent="0.3">
      <c r="A14109">
        <v>39200147</v>
      </c>
      <c r="B14109" t="s">
        <v>799</v>
      </c>
      <c r="C14109" t="s">
        <v>8</v>
      </c>
      <c r="D14109" t="s">
        <v>2409</v>
      </c>
      <c r="E14109">
        <v>-1</v>
      </c>
    </row>
    <row r="14110" spans="1:5" x14ac:dyDescent="0.3">
      <c r="A14110">
        <v>39200147</v>
      </c>
      <c r="B14110" t="s">
        <v>799</v>
      </c>
      <c r="C14110" t="s">
        <v>8</v>
      </c>
      <c r="D14110" t="s">
        <v>2410</v>
      </c>
      <c r="E14110">
        <v>0</v>
      </c>
    </row>
    <row r="14111" spans="1:5" x14ac:dyDescent="0.3">
      <c r="A14111">
        <v>39200147</v>
      </c>
      <c r="B14111" t="s">
        <v>799</v>
      </c>
      <c r="C14111" t="s">
        <v>8</v>
      </c>
      <c r="D14111" t="s">
        <v>2411</v>
      </c>
      <c r="E14111">
        <v>0</v>
      </c>
    </row>
    <row r="14112" spans="1:5" x14ac:dyDescent="0.3">
      <c r="A14112">
        <v>39200147</v>
      </c>
      <c r="B14112" t="s">
        <v>799</v>
      </c>
      <c r="C14112" t="s">
        <v>8</v>
      </c>
      <c r="D14112" t="s">
        <v>2412</v>
      </c>
      <c r="E14112">
        <v>0</v>
      </c>
    </row>
    <row r="14113" spans="1:5" x14ac:dyDescent="0.3">
      <c r="A14113">
        <v>39200147</v>
      </c>
      <c r="B14113" t="s">
        <v>799</v>
      </c>
      <c r="C14113" t="s">
        <v>8</v>
      </c>
      <c r="D14113" t="s">
        <v>2413</v>
      </c>
      <c r="E14113">
        <v>0</v>
      </c>
    </row>
    <row r="14114" spans="1:5" x14ac:dyDescent="0.3">
      <c r="A14114">
        <v>23010018</v>
      </c>
      <c r="B14114" t="s">
        <v>801</v>
      </c>
      <c r="C14114" t="s">
        <v>8</v>
      </c>
      <c r="D14114" t="s">
        <v>2378</v>
      </c>
      <c r="E14114">
        <v>0</v>
      </c>
    </row>
    <row r="14115" spans="1:5" x14ac:dyDescent="0.3">
      <c r="A14115">
        <v>23010018</v>
      </c>
      <c r="B14115" t="s">
        <v>801</v>
      </c>
      <c r="C14115" t="s">
        <v>8</v>
      </c>
      <c r="D14115" t="s">
        <v>2379</v>
      </c>
      <c r="E14115">
        <v>0</v>
      </c>
    </row>
    <row r="14116" spans="1:5" x14ac:dyDescent="0.3">
      <c r="A14116">
        <v>23010018</v>
      </c>
      <c r="B14116" t="s">
        <v>801</v>
      </c>
      <c r="C14116" t="s">
        <v>8</v>
      </c>
      <c r="D14116" t="s">
        <v>2380</v>
      </c>
      <c r="E14116">
        <v>-2</v>
      </c>
    </row>
    <row r="14117" spans="1:5" x14ac:dyDescent="0.3">
      <c r="A14117">
        <v>23010018</v>
      </c>
      <c r="B14117" t="s">
        <v>801</v>
      </c>
      <c r="C14117" t="s">
        <v>8</v>
      </c>
      <c r="D14117" t="s">
        <v>2381</v>
      </c>
      <c r="E14117">
        <v>-2</v>
      </c>
    </row>
    <row r="14118" spans="1:5" x14ac:dyDescent="0.3">
      <c r="A14118">
        <v>23010018</v>
      </c>
      <c r="B14118" t="s">
        <v>801</v>
      </c>
      <c r="C14118" t="s">
        <v>8</v>
      </c>
      <c r="D14118" t="s">
        <v>2382</v>
      </c>
      <c r="E14118">
        <v>0</v>
      </c>
    </row>
    <row r="14119" spans="1:5" x14ac:dyDescent="0.3">
      <c r="A14119">
        <v>23010018</v>
      </c>
      <c r="B14119" t="s">
        <v>801</v>
      </c>
      <c r="C14119" t="s">
        <v>8</v>
      </c>
      <c r="D14119" t="s">
        <v>2383</v>
      </c>
      <c r="E14119">
        <v>0</v>
      </c>
    </row>
    <row r="14120" spans="1:5" x14ac:dyDescent="0.3">
      <c r="A14120">
        <v>23010018</v>
      </c>
      <c r="B14120" t="s">
        <v>801</v>
      </c>
      <c r="C14120" t="s">
        <v>8</v>
      </c>
      <c r="D14120" t="s">
        <v>2384</v>
      </c>
      <c r="E14120">
        <v>0</v>
      </c>
    </row>
    <row r="14121" spans="1:5" x14ac:dyDescent="0.3">
      <c r="A14121">
        <v>23010018</v>
      </c>
      <c r="B14121" t="s">
        <v>801</v>
      </c>
      <c r="C14121" t="s">
        <v>8</v>
      </c>
      <c r="D14121" t="s">
        <v>2385</v>
      </c>
      <c r="E14121">
        <v>-1</v>
      </c>
    </row>
    <row r="14122" spans="1:5" x14ac:dyDescent="0.3">
      <c r="A14122">
        <v>23010018</v>
      </c>
      <c r="B14122" t="s">
        <v>801</v>
      </c>
      <c r="C14122" t="s">
        <v>8</v>
      </c>
      <c r="D14122" t="s">
        <v>2386</v>
      </c>
      <c r="E14122">
        <v>0</v>
      </c>
    </row>
    <row r="14123" spans="1:5" x14ac:dyDescent="0.3">
      <c r="A14123">
        <v>23010018</v>
      </c>
      <c r="B14123" t="s">
        <v>801</v>
      </c>
      <c r="C14123" t="s">
        <v>8</v>
      </c>
      <c r="D14123" t="s">
        <v>2387</v>
      </c>
      <c r="E14123">
        <v>0</v>
      </c>
    </row>
    <row r="14124" spans="1:5" x14ac:dyDescent="0.3">
      <c r="A14124">
        <v>23010018</v>
      </c>
      <c r="B14124" t="s">
        <v>801</v>
      </c>
      <c r="C14124" t="s">
        <v>8</v>
      </c>
      <c r="D14124" t="s">
        <v>2388</v>
      </c>
      <c r="E14124">
        <v>0</v>
      </c>
    </row>
    <row r="14125" spans="1:5" x14ac:dyDescent="0.3">
      <c r="A14125">
        <v>23010018</v>
      </c>
      <c r="B14125" t="s">
        <v>801</v>
      </c>
      <c r="C14125" t="s">
        <v>8</v>
      </c>
      <c r="D14125" t="s">
        <v>2389</v>
      </c>
      <c r="E14125">
        <v>0</v>
      </c>
    </row>
    <row r="14126" spans="1:5" x14ac:dyDescent="0.3">
      <c r="A14126">
        <v>23010018</v>
      </c>
      <c r="B14126" t="s">
        <v>801</v>
      </c>
      <c r="C14126" t="s">
        <v>8</v>
      </c>
      <c r="D14126" t="s">
        <v>2390</v>
      </c>
      <c r="E14126">
        <v>0</v>
      </c>
    </row>
    <row r="14127" spans="1:5" x14ac:dyDescent="0.3">
      <c r="A14127">
        <v>23010018</v>
      </c>
      <c r="B14127" t="s">
        <v>801</v>
      </c>
      <c r="C14127" t="s">
        <v>8</v>
      </c>
      <c r="D14127" t="s">
        <v>2391</v>
      </c>
      <c r="E14127">
        <v>0</v>
      </c>
    </row>
    <row r="14128" spans="1:5" x14ac:dyDescent="0.3">
      <c r="A14128">
        <v>23010018</v>
      </c>
      <c r="B14128" t="s">
        <v>801</v>
      </c>
      <c r="C14128" t="s">
        <v>8</v>
      </c>
      <c r="D14128" t="s">
        <v>2392</v>
      </c>
      <c r="E14128">
        <v>0</v>
      </c>
    </row>
    <row r="14129" spans="1:5" x14ac:dyDescent="0.3">
      <c r="A14129">
        <v>23010018</v>
      </c>
      <c r="B14129" t="s">
        <v>801</v>
      </c>
      <c r="C14129" t="s">
        <v>8</v>
      </c>
      <c r="D14129" t="s">
        <v>2393</v>
      </c>
      <c r="E14129">
        <v>-1</v>
      </c>
    </row>
    <row r="14130" spans="1:5" x14ac:dyDescent="0.3">
      <c r="A14130">
        <v>23010018</v>
      </c>
      <c r="B14130" t="s">
        <v>801</v>
      </c>
      <c r="C14130" t="s">
        <v>8</v>
      </c>
      <c r="D14130" t="s">
        <v>2394</v>
      </c>
      <c r="E14130">
        <v>0</v>
      </c>
    </row>
    <row r="14131" spans="1:5" x14ac:dyDescent="0.3">
      <c r="A14131">
        <v>23010018</v>
      </c>
      <c r="B14131" t="s">
        <v>801</v>
      </c>
      <c r="C14131" t="s">
        <v>8</v>
      </c>
      <c r="D14131" t="s">
        <v>2395</v>
      </c>
      <c r="E14131">
        <v>0</v>
      </c>
    </row>
    <row r="14132" spans="1:5" x14ac:dyDescent="0.3">
      <c r="A14132">
        <v>23010018</v>
      </c>
      <c r="B14132" t="s">
        <v>801</v>
      </c>
      <c r="C14132" t="s">
        <v>8</v>
      </c>
      <c r="D14132" t="s">
        <v>2396</v>
      </c>
      <c r="E14132">
        <v>0</v>
      </c>
    </row>
    <row r="14133" spans="1:5" x14ac:dyDescent="0.3">
      <c r="A14133">
        <v>23010018</v>
      </c>
      <c r="B14133" t="s">
        <v>801</v>
      </c>
      <c r="C14133" t="s">
        <v>8</v>
      </c>
      <c r="D14133" t="s">
        <v>2397</v>
      </c>
      <c r="E14133">
        <v>0</v>
      </c>
    </row>
    <row r="14134" spans="1:5" x14ac:dyDescent="0.3">
      <c r="A14134">
        <v>23010018</v>
      </c>
      <c r="B14134" t="s">
        <v>801</v>
      </c>
      <c r="C14134" t="s">
        <v>8</v>
      </c>
      <c r="D14134" t="s">
        <v>2398</v>
      </c>
      <c r="E14134">
        <v>0</v>
      </c>
    </row>
    <row r="14135" spans="1:5" x14ac:dyDescent="0.3">
      <c r="A14135">
        <v>23010018</v>
      </c>
      <c r="B14135" t="s">
        <v>801</v>
      </c>
      <c r="C14135" t="s">
        <v>8</v>
      </c>
      <c r="D14135" t="s">
        <v>2399</v>
      </c>
      <c r="E14135">
        <v>0</v>
      </c>
    </row>
    <row r="14136" spans="1:5" x14ac:dyDescent="0.3">
      <c r="A14136">
        <v>23010018</v>
      </c>
      <c r="B14136" t="s">
        <v>801</v>
      </c>
      <c r="C14136" t="s">
        <v>8</v>
      </c>
      <c r="D14136" t="s">
        <v>2400</v>
      </c>
      <c r="E14136">
        <v>0</v>
      </c>
    </row>
    <row r="14137" spans="1:5" x14ac:dyDescent="0.3">
      <c r="A14137">
        <v>23010018</v>
      </c>
      <c r="B14137" t="s">
        <v>801</v>
      </c>
      <c r="C14137" t="s">
        <v>8</v>
      </c>
      <c r="D14137" t="s">
        <v>2401</v>
      </c>
      <c r="E14137">
        <v>0</v>
      </c>
    </row>
    <row r="14138" spans="1:5" x14ac:dyDescent="0.3">
      <c r="A14138">
        <v>23010018</v>
      </c>
      <c r="B14138" t="s">
        <v>801</v>
      </c>
      <c r="C14138" t="s">
        <v>8</v>
      </c>
      <c r="D14138" t="s">
        <v>2402</v>
      </c>
      <c r="E14138">
        <v>0</v>
      </c>
    </row>
    <row r="14139" spans="1:5" x14ac:dyDescent="0.3">
      <c r="A14139">
        <v>23010018</v>
      </c>
      <c r="B14139" t="s">
        <v>801</v>
      </c>
      <c r="C14139" t="s">
        <v>8</v>
      </c>
      <c r="D14139" t="s">
        <v>2403</v>
      </c>
      <c r="E14139">
        <v>0</v>
      </c>
    </row>
    <row r="14140" spans="1:5" x14ac:dyDescent="0.3">
      <c r="A14140">
        <v>23010018</v>
      </c>
      <c r="B14140" t="s">
        <v>801</v>
      </c>
      <c r="C14140" t="s">
        <v>8</v>
      </c>
      <c r="D14140" t="s">
        <v>2404</v>
      </c>
      <c r="E14140">
        <v>0</v>
      </c>
    </row>
    <row r="14141" spans="1:5" x14ac:dyDescent="0.3">
      <c r="A14141">
        <v>23010018</v>
      </c>
      <c r="B14141" t="s">
        <v>801</v>
      </c>
      <c r="C14141" t="s">
        <v>8</v>
      </c>
      <c r="D14141" t="s">
        <v>2405</v>
      </c>
      <c r="E14141">
        <v>0</v>
      </c>
    </row>
    <row r="14142" spans="1:5" x14ac:dyDescent="0.3">
      <c r="A14142">
        <v>23010018</v>
      </c>
      <c r="B14142" t="s">
        <v>801</v>
      </c>
      <c r="C14142" t="s">
        <v>8</v>
      </c>
      <c r="D14142" t="s">
        <v>2406</v>
      </c>
      <c r="E14142">
        <v>0</v>
      </c>
    </row>
    <row r="14143" spans="1:5" x14ac:dyDescent="0.3">
      <c r="A14143">
        <v>23010018</v>
      </c>
      <c r="B14143" t="s">
        <v>801</v>
      </c>
      <c r="C14143" t="s">
        <v>8</v>
      </c>
      <c r="D14143" t="s">
        <v>2407</v>
      </c>
      <c r="E14143">
        <v>-1</v>
      </c>
    </row>
    <row r="14144" spans="1:5" x14ac:dyDescent="0.3">
      <c r="A14144">
        <v>23010018</v>
      </c>
      <c r="B14144" t="s">
        <v>801</v>
      </c>
      <c r="C14144" t="s">
        <v>8</v>
      </c>
      <c r="D14144" t="s">
        <v>2408</v>
      </c>
      <c r="E14144">
        <v>0</v>
      </c>
    </row>
    <row r="14145" spans="1:5" x14ac:dyDescent="0.3">
      <c r="A14145">
        <v>23010018</v>
      </c>
      <c r="B14145" t="s">
        <v>801</v>
      </c>
      <c r="C14145" t="s">
        <v>8</v>
      </c>
      <c r="D14145" t="s">
        <v>2409</v>
      </c>
      <c r="E14145">
        <v>0</v>
      </c>
    </row>
    <row r="14146" spans="1:5" x14ac:dyDescent="0.3">
      <c r="A14146">
        <v>23010018</v>
      </c>
      <c r="B14146" t="s">
        <v>801</v>
      </c>
      <c r="C14146" t="s">
        <v>8</v>
      </c>
      <c r="D14146" t="s">
        <v>2410</v>
      </c>
      <c r="E14146">
        <v>0</v>
      </c>
    </row>
    <row r="14147" spans="1:5" x14ac:dyDescent="0.3">
      <c r="A14147">
        <v>23010018</v>
      </c>
      <c r="B14147" t="s">
        <v>801</v>
      </c>
      <c r="C14147" t="s">
        <v>8</v>
      </c>
      <c r="D14147" t="s">
        <v>2411</v>
      </c>
      <c r="E14147">
        <v>0</v>
      </c>
    </row>
    <row r="14148" spans="1:5" x14ac:dyDescent="0.3">
      <c r="A14148">
        <v>23010018</v>
      </c>
      <c r="B14148" t="s">
        <v>801</v>
      </c>
      <c r="C14148" t="s">
        <v>8</v>
      </c>
      <c r="D14148" t="s">
        <v>2412</v>
      </c>
      <c r="E14148">
        <v>0</v>
      </c>
    </row>
    <row r="14149" spans="1:5" x14ac:dyDescent="0.3">
      <c r="A14149">
        <v>23010018</v>
      </c>
      <c r="B14149" t="s">
        <v>801</v>
      </c>
      <c r="C14149" t="s">
        <v>8</v>
      </c>
      <c r="D14149" t="s">
        <v>2413</v>
      </c>
      <c r="E14149">
        <v>0</v>
      </c>
    </row>
    <row r="14150" spans="1:5" x14ac:dyDescent="0.3">
      <c r="A14150">
        <v>53200215</v>
      </c>
      <c r="B14150" t="s">
        <v>803</v>
      </c>
      <c r="C14150" t="s">
        <v>8</v>
      </c>
      <c r="D14150" t="s">
        <v>2378</v>
      </c>
      <c r="E14150">
        <v>0</v>
      </c>
    </row>
    <row r="14151" spans="1:5" x14ac:dyDescent="0.3">
      <c r="A14151">
        <v>53200215</v>
      </c>
      <c r="B14151" t="s">
        <v>803</v>
      </c>
      <c r="C14151" t="s">
        <v>8</v>
      </c>
      <c r="D14151" t="s">
        <v>2379</v>
      </c>
      <c r="E14151">
        <v>0</v>
      </c>
    </row>
    <row r="14152" spans="1:5" x14ac:dyDescent="0.3">
      <c r="A14152">
        <v>53200215</v>
      </c>
      <c r="B14152" t="s">
        <v>803</v>
      </c>
      <c r="C14152" t="s">
        <v>8</v>
      </c>
      <c r="D14152" t="s">
        <v>2380</v>
      </c>
      <c r="E14152">
        <v>0</v>
      </c>
    </row>
    <row r="14153" spans="1:5" x14ac:dyDescent="0.3">
      <c r="A14153">
        <v>53200215</v>
      </c>
      <c r="B14153" t="s">
        <v>803</v>
      </c>
      <c r="C14153" t="s">
        <v>8</v>
      </c>
      <c r="D14153" t="s">
        <v>2381</v>
      </c>
      <c r="E14153">
        <v>0</v>
      </c>
    </row>
    <row r="14154" spans="1:5" x14ac:dyDescent="0.3">
      <c r="A14154">
        <v>53200215</v>
      </c>
      <c r="B14154" t="s">
        <v>803</v>
      </c>
      <c r="C14154" t="s">
        <v>8</v>
      </c>
      <c r="D14154" t="s">
        <v>2382</v>
      </c>
      <c r="E14154">
        <v>0</v>
      </c>
    </row>
    <row r="14155" spans="1:5" x14ac:dyDescent="0.3">
      <c r="A14155">
        <v>53200215</v>
      </c>
      <c r="B14155" t="s">
        <v>803</v>
      </c>
      <c r="C14155" t="s">
        <v>8</v>
      </c>
      <c r="D14155" t="s">
        <v>2383</v>
      </c>
      <c r="E14155">
        <v>0</v>
      </c>
    </row>
    <row r="14156" spans="1:5" x14ac:dyDescent="0.3">
      <c r="A14156">
        <v>53200215</v>
      </c>
      <c r="B14156" t="s">
        <v>803</v>
      </c>
      <c r="C14156" t="s">
        <v>8</v>
      </c>
      <c r="D14156" t="s">
        <v>2384</v>
      </c>
      <c r="E14156">
        <v>0</v>
      </c>
    </row>
    <row r="14157" spans="1:5" x14ac:dyDescent="0.3">
      <c r="A14157">
        <v>53200215</v>
      </c>
      <c r="B14157" t="s">
        <v>803</v>
      </c>
      <c r="C14157" t="s">
        <v>8</v>
      </c>
      <c r="D14157" t="s">
        <v>2385</v>
      </c>
      <c r="E14157">
        <v>0</v>
      </c>
    </row>
    <row r="14158" spans="1:5" x14ac:dyDescent="0.3">
      <c r="A14158">
        <v>53200215</v>
      </c>
      <c r="B14158" t="s">
        <v>803</v>
      </c>
      <c r="C14158" t="s">
        <v>8</v>
      </c>
      <c r="D14158" t="s">
        <v>2386</v>
      </c>
      <c r="E14158">
        <v>0</v>
      </c>
    </row>
    <row r="14159" spans="1:5" x14ac:dyDescent="0.3">
      <c r="A14159">
        <v>53200215</v>
      </c>
      <c r="B14159" t="s">
        <v>803</v>
      </c>
      <c r="C14159" t="s">
        <v>8</v>
      </c>
      <c r="D14159" t="s">
        <v>2387</v>
      </c>
      <c r="E14159">
        <v>0</v>
      </c>
    </row>
    <row r="14160" spans="1:5" x14ac:dyDescent="0.3">
      <c r="A14160">
        <v>53200215</v>
      </c>
      <c r="B14160" t="s">
        <v>803</v>
      </c>
      <c r="C14160" t="s">
        <v>8</v>
      </c>
      <c r="D14160" t="s">
        <v>2388</v>
      </c>
      <c r="E14160">
        <v>0</v>
      </c>
    </row>
    <row r="14161" spans="1:5" x14ac:dyDescent="0.3">
      <c r="A14161">
        <v>53200215</v>
      </c>
      <c r="B14161" t="s">
        <v>803</v>
      </c>
      <c r="C14161" t="s">
        <v>8</v>
      </c>
      <c r="D14161" t="s">
        <v>2389</v>
      </c>
      <c r="E14161">
        <v>0</v>
      </c>
    </row>
    <row r="14162" spans="1:5" x14ac:dyDescent="0.3">
      <c r="A14162">
        <v>53200215</v>
      </c>
      <c r="B14162" t="s">
        <v>803</v>
      </c>
      <c r="C14162" t="s">
        <v>8</v>
      </c>
      <c r="D14162" t="s">
        <v>2390</v>
      </c>
      <c r="E14162">
        <v>0</v>
      </c>
    </row>
    <row r="14163" spans="1:5" x14ac:dyDescent="0.3">
      <c r="A14163">
        <v>53200215</v>
      </c>
      <c r="B14163" t="s">
        <v>803</v>
      </c>
      <c r="C14163" t="s">
        <v>8</v>
      </c>
      <c r="D14163" t="s">
        <v>2391</v>
      </c>
      <c r="E14163">
        <v>0</v>
      </c>
    </row>
    <row r="14164" spans="1:5" x14ac:dyDescent="0.3">
      <c r="A14164">
        <v>53200215</v>
      </c>
      <c r="B14164" t="s">
        <v>803</v>
      </c>
      <c r="C14164" t="s">
        <v>8</v>
      </c>
      <c r="D14164" t="s">
        <v>2392</v>
      </c>
      <c r="E14164">
        <v>0</v>
      </c>
    </row>
    <row r="14165" spans="1:5" x14ac:dyDescent="0.3">
      <c r="A14165">
        <v>53200215</v>
      </c>
      <c r="B14165" t="s">
        <v>803</v>
      </c>
      <c r="C14165" t="s">
        <v>8</v>
      </c>
      <c r="D14165" t="s">
        <v>2393</v>
      </c>
      <c r="E14165">
        <v>0</v>
      </c>
    </row>
    <row r="14166" spans="1:5" x14ac:dyDescent="0.3">
      <c r="A14166">
        <v>53200215</v>
      </c>
      <c r="B14166" t="s">
        <v>803</v>
      </c>
      <c r="C14166" t="s">
        <v>8</v>
      </c>
      <c r="D14166" t="s">
        <v>2394</v>
      </c>
      <c r="E14166">
        <v>0</v>
      </c>
    </row>
    <row r="14167" spans="1:5" x14ac:dyDescent="0.3">
      <c r="A14167">
        <v>53200215</v>
      </c>
      <c r="B14167" t="s">
        <v>803</v>
      </c>
      <c r="C14167" t="s">
        <v>8</v>
      </c>
      <c r="D14167" t="s">
        <v>2395</v>
      </c>
      <c r="E14167">
        <v>0</v>
      </c>
    </row>
    <row r="14168" spans="1:5" x14ac:dyDescent="0.3">
      <c r="A14168">
        <v>53200215</v>
      </c>
      <c r="B14168" t="s">
        <v>803</v>
      </c>
      <c r="C14168" t="s">
        <v>8</v>
      </c>
      <c r="D14168" t="s">
        <v>2396</v>
      </c>
      <c r="E14168">
        <v>0</v>
      </c>
    </row>
    <row r="14169" spans="1:5" x14ac:dyDescent="0.3">
      <c r="A14169">
        <v>53200215</v>
      </c>
      <c r="B14169" t="s">
        <v>803</v>
      </c>
      <c r="C14169" t="s">
        <v>8</v>
      </c>
      <c r="D14169" t="s">
        <v>2397</v>
      </c>
      <c r="E14169">
        <v>0</v>
      </c>
    </row>
    <row r="14170" spans="1:5" x14ac:dyDescent="0.3">
      <c r="A14170">
        <v>53200215</v>
      </c>
      <c r="B14170" t="s">
        <v>803</v>
      </c>
      <c r="C14170" t="s">
        <v>8</v>
      </c>
      <c r="D14170" t="s">
        <v>2398</v>
      </c>
      <c r="E14170">
        <v>0</v>
      </c>
    </row>
    <row r="14171" spans="1:5" x14ac:dyDescent="0.3">
      <c r="A14171">
        <v>53200215</v>
      </c>
      <c r="B14171" t="s">
        <v>803</v>
      </c>
      <c r="C14171" t="s">
        <v>8</v>
      </c>
      <c r="D14171" t="s">
        <v>2399</v>
      </c>
      <c r="E14171">
        <v>0</v>
      </c>
    </row>
    <row r="14172" spans="1:5" x14ac:dyDescent="0.3">
      <c r="A14172">
        <v>53200215</v>
      </c>
      <c r="B14172" t="s">
        <v>803</v>
      </c>
      <c r="C14172" t="s">
        <v>8</v>
      </c>
      <c r="D14172" t="s">
        <v>2400</v>
      </c>
      <c r="E14172">
        <v>0</v>
      </c>
    </row>
    <row r="14173" spans="1:5" x14ac:dyDescent="0.3">
      <c r="A14173">
        <v>53200215</v>
      </c>
      <c r="B14173" t="s">
        <v>803</v>
      </c>
      <c r="C14173" t="s">
        <v>8</v>
      </c>
      <c r="D14173" t="s">
        <v>2401</v>
      </c>
      <c r="E14173">
        <v>0</v>
      </c>
    </row>
    <row r="14174" spans="1:5" x14ac:dyDescent="0.3">
      <c r="A14174">
        <v>53200215</v>
      </c>
      <c r="B14174" t="s">
        <v>803</v>
      </c>
      <c r="C14174" t="s">
        <v>8</v>
      </c>
      <c r="D14174" t="s">
        <v>2402</v>
      </c>
      <c r="E14174">
        <v>0</v>
      </c>
    </row>
    <row r="14175" spans="1:5" x14ac:dyDescent="0.3">
      <c r="A14175">
        <v>53200215</v>
      </c>
      <c r="B14175" t="s">
        <v>803</v>
      </c>
      <c r="C14175" t="s">
        <v>8</v>
      </c>
      <c r="D14175" t="s">
        <v>2403</v>
      </c>
      <c r="E14175">
        <v>-1</v>
      </c>
    </row>
    <row r="14176" spans="1:5" x14ac:dyDescent="0.3">
      <c r="A14176">
        <v>53200215</v>
      </c>
      <c r="B14176" t="s">
        <v>803</v>
      </c>
      <c r="C14176" t="s">
        <v>8</v>
      </c>
      <c r="D14176" t="s">
        <v>2404</v>
      </c>
      <c r="E14176">
        <v>0</v>
      </c>
    </row>
    <row r="14177" spans="1:5" x14ac:dyDescent="0.3">
      <c r="A14177">
        <v>53200215</v>
      </c>
      <c r="B14177" t="s">
        <v>803</v>
      </c>
      <c r="C14177" t="s">
        <v>8</v>
      </c>
      <c r="D14177" t="s">
        <v>2405</v>
      </c>
      <c r="E14177">
        <v>0</v>
      </c>
    </row>
    <row r="14178" spans="1:5" x14ac:dyDescent="0.3">
      <c r="A14178">
        <v>53200215</v>
      </c>
      <c r="B14178" t="s">
        <v>803</v>
      </c>
      <c r="C14178" t="s">
        <v>8</v>
      </c>
      <c r="D14178" t="s">
        <v>2406</v>
      </c>
      <c r="E14178">
        <v>0</v>
      </c>
    </row>
    <row r="14179" spans="1:5" x14ac:dyDescent="0.3">
      <c r="A14179">
        <v>53200215</v>
      </c>
      <c r="B14179" t="s">
        <v>803</v>
      </c>
      <c r="C14179" t="s">
        <v>8</v>
      </c>
      <c r="D14179" t="s">
        <v>2407</v>
      </c>
      <c r="E14179">
        <v>0</v>
      </c>
    </row>
    <row r="14180" spans="1:5" x14ac:dyDescent="0.3">
      <c r="A14180">
        <v>53200215</v>
      </c>
      <c r="B14180" t="s">
        <v>803</v>
      </c>
      <c r="C14180" t="s">
        <v>8</v>
      </c>
      <c r="D14180" t="s">
        <v>2408</v>
      </c>
      <c r="E14180">
        <v>0</v>
      </c>
    </row>
    <row r="14181" spans="1:5" x14ac:dyDescent="0.3">
      <c r="A14181">
        <v>53200215</v>
      </c>
      <c r="B14181" t="s">
        <v>803</v>
      </c>
      <c r="C14181" t="s">
        <v>8</v>
      </c>
      <c r="D14181" t="s">
        <v>2409</v>
      </c>
      <c r="E14181">
        <v>0</v>
      </c>
    </row>
    <row r="14182" spans="1:5" x14ac:dyDescent="0.3">
      <c r="A14182">
        <v>53200215</v>
      </c>
      <c r="B14182" t="s">
        <v>803</v>
      </c>
      <c r="C14182" t="s">
        <v>8</v>
      </c>
      <c r="D14182" t="s">
        <v>2410</v>
      </c>
      <c r="E14182">
        <v>-4</v>
      </c>
    </row>
    <row r="14183" spans="1:5" x14ac:dyDescent="0.3">
      <c r="A14183">
        <v>53200215</v>
      </c>
      <c r="B14183" t="s">
        <v>803</v>
      </c>
      <c r="C14183" t="s">
        <v>8</v>
      </c>
      <c r="D14183" t="s">
        <v>2411</v>
      </c>
      <c r="E14183">
        <v>0</v>
      </c>
    </row>
    <row r="14184" spans="1:5" x14ac:dyDescent="0.3">
      <c r="A14184">
        <v>53200215</v>
      </c>
      <c r="B14184" t="s">
        <v>803</v>
      </c>
      <c r="C14184" t="s">
        <v>8</v>
      </c>
      <c r="D14184" t="s">
        <v>2412</v>
      </c>
      <c r="E14184">
        <v>0</v>
      </c>
    </row>
    <row r="14185" spans="1:5" x14ac:dyDescent="0.3">
      <c r="A14185">
        <v>53200215</v>
      </c>
      <c r="B14185" t="s">
        <v>803</v>
      </c>
      <c r="C14185" t="s">
        <v>8</v>
      </c>
      <c r="D14185" t="s">
        <v>2413</v>
      </c>
      <c r="E14185">
        <v>0</v>
      </c>
    </row>
    <row r="14186" spans="1:5" x14ac:dyDescent="0.3">
      <c r="A14186">
        <v>89010108</v>
      </c>
      <c r="B14186" t="s">
        <v>805</v>
      </c>
      <c r="C14186" t="s">
        <v>8</v>
      </c>
      <c r="D14186" t="s">
        <v>2378</v>
      </c>
      <c r="E14186">
        <v>0</v>
      </c>
    </row>
    <row r="14187" spans="1:5" x14ac:dyDescent="0.3">
      <c r="A14187">
        <v>89010108</v>
      </c>
      <c r="B14187" t="s">
        <v>805</v>
      </c>
      <c r="C14187" t="s">
        <v>8</v>
      </c>
      <c r="D14187" t="s">
        <v>2379</v>
      </c>
      <c r="E14187">
        <v>0</v>
      </c>
    </row>
    <row r="14188" spans="1:5" x14ac:dyDescent="0.3">
      <c r="A14188">
        <v>89010108</v>
      </c>
      <c r="B14188" t="s">
        <v>805</v>
      </c>
      <c r="C14188" t="s">
        <v>8</v>
      </c>
      <c r="D14188" t="s">
        <v>2380</v>
      </c>
      <c r="E14188">
        <v>0</v>
      </c>
    </row>
    <row r="14189" spans="1:5" x14ac:dyDescent="0.3">
      <c r="A14189">
        <v>89010108</v>
      </c>
      <c r="B14189" t="s">
        <v>805</v>
      </c>
      <c r="C14189" t="s">
        <v>8</v>
      </c>
      <c r="D14189" t="s">
        <v>2381</v>
      </c>
      <c r="E14189">
        <v>0</v>
      </c>
    </row>
    <row r="14190" spans="1:5" x14ac:dyDescent="0.3">
      <c r="A14190">
        <v>89010108</v>
      </c>
      <c r="B14190" t="s">
        <v>805</v>
      </c>
      <c r="C14190" t="s">
        <v>8</v>
      </c>
      <c r="D14190" t="s">
        <v>2382</v>
      </c>
      <c r="E14190">
        <v>0</v>
      </c>
    </row>
    <row r="14191" spans="1:5" x14ac:dyDescent="0.3">
      <c r="A14191">
        <v>89010108</v>
      </c>
      <c r="B14191" t="s">
        <v>805</v>
      </c>
      <c r="C14191" t="s">
        <v>8</v>
      </c>
      <c r="D14191" t="s">
        <v>2383</v>
      </c>
      <c r="E14191">
        <v>0</v>
      </c>
    </row>
    <row r="14192" spans="1:5" x14ac:dyDescent="0.3">
      <c r="A14192">
        <v>89010108</v>
      </c>
      <c r="B14192" t="s">
        <v>805</v>
      </c>
      <c r="C14192" t="s">
        <v>8</v>
      </c>
      <c r="D14192" t="s">
        <v>2384</v>
      </c>
      <c r="E14192">
        <v>0</v>
      </c>
    </row>
    <row r="14193" spans="1:5" x14ac:dyDescent="0.3">
      <c r="A14193">
        <v>89010108</v>
      </c>
      <c r="B14193" t="s">
        <v>805</v>
      </c>
      <c r="C14193" t="s">
        <v>8</v>
      </c>
      <c r="D14193" t="s">
        <v>2385</v>
      </c>
      <c r="E14193">
        <v>0</v>
      </c>
    </row>
    <row r="14194" spans="1:5" x14ac:dyDescent="0.3">
      <c r="A14194">
        <v>89010108</v>
      </c>
      <c r="B14194" t="s">
        <v>805</v>
      </c>
      <c r="C14194" t="s">
        <v>8</v>
      </c>
      <c r="D14194" t="s">
        <v>2386</v>
      </c>
      <c r="E14194">
        <v>0</v>
      </c>
    </row>
    <row r="14195" spans="1:5" x14ac:dyDescent="0.3">
      <c r="A14195">
        <v>89010108</v>
      </c>
      <c r="B14195" t="s">
        <v>805</v>
      </c>
      <c r="C14195" t="s">
        <v>8</v>
      </c>
      <c r="D14195" t="s">
        <v>2387</v>
      </c>
      <c r="E14195">
        <v>0</v>
      </c>
    </row>
    <row r="14196" spans="1:5" x14ac:dyDescent="0.3">
      <c r="A14196">
        <v>89010108</v>
      </c>
      <c r="B14196" t="s">
        <v>805</v>
      </c>
      <c r="C14196" t="s">
        <v>8</v>
      </c>
      <c r="D14196" t="s">
        <v>2388</v>
      </c>
      <c r="E14196">
        <v>0</v>
      </c>
    </row>
    <row r="14197" spans="1:5" x14ac:dyDescent="0.3">
      <c r="A14197">
        <v>89010108</v>
      </c>
      <c r="B14197" t="s">
        <v>805</v>
      </c>
      <c r="C14197" t="s">
        <v>8</v>
      </c>
      <c r="D14197" t="s">
        <v>2389</v>
      </c>
      <c r="E14197">
        <v>0</v>
      </c>
    </row>
    <row r="14198" spans="1:5" x14ac:dyDescent="0.3">
      <c r="A14198">
        <v>89010108</v>
      </c>
      <c r="B14198" t="s">
        <v>805</v>
      </c>
      <c r="C14198" t="s">
        <v>8</v>
      </c>
      <c r="D14198" t="s">
        <v>2390</v>
      </c>
      <c r="E14198">
        <v>0</v>
      </c>
    </row>
    <row r="14199" spans="1:5" x14ac:dyDescent="0.3">
      <c r="A14199">
        <v>89010108</v>
      </c>
      <c r="B14199" t="s">
        <v>805</v>
      </c>
      <c r="C14199" t="s">
        <v>8</v>
      </c>
      <c r="D14199" t="s">
        <v>2391</v>
      </c>
      <c r="E14199">
        <v>0</v>
      </c>
    </row>
    <row r="14200" spans="1:5" x14ac:dyDescent="0.3">
      <c r="A14200">
        <v>89010108</v>
      </c>
      <c r="B14200" t="s">
        <v>805</v>
      </c>
      <c r="C14200" t="s">
        <v>8</v>
      </c>
      <c r="D14200" t="s">
        <v>2392</v>
      </c>
      <c r="E14200">
        <v>0</v>
      </c>
    </row>
    <row r="14201" spans="1:5" x14ac:dyDescent="0.3">
      <c r="A14201">
        <v>89010108</v>
      </c>
      <c r="B14201" t="s">
        <v>805</v>
      </c>
      <c r="C14201" t="s">
        <v>8</v>
      </c>
      <c r="D14201" t="s">
        <v>2393</v>
      </c>
      <c r="E14201">
        <v>0</v>
      </c>
    </row>
    <row r="14202" spans="1:5" x14ac:dyDescent="0.3">
      <c r="A14202">
        <v>89010108</v>
      </c>
      <c r="B14202" t="s">
        <v>805</v>
      </c>
      <c r="C14202" t="s">
        <v>8</v>
      </c>
      <c r="D14202" t="s">
        <v>2394</v>
      </c>
      <c r="E14202">
        <v>0</v>
      </c>
    </row>
    <row r="14203" spans="1:5" x14ac:dyDescent="0.3">
      <c r="A14203">
        <v>89010108</v>
      </c>
      <c r="B14203" t="s">
        <v>805</v>
      </c>
      <c r="C14203" t="s">
        <v>8</v>
      </c>
      <c r="D14203" t="s">
        <v>2395</v>
      </c>
      <c r="E14203">
        <v>0</v>
      </c>
    </row>
    <row r="14204" spans="1:5" x14ac:dyDescent="0.3">
      <c r="A14204">
        <v>89010108</v>
      </c>
      <c r="B14204" t="s">
        <v>805</v>
      </c>
      <c r="C14204" t="s">
        <v>8</v>
      </c>
      <c r="D14204" t="s">
        <v>2396</v>
      </c>
      <c r="E14204">
        <v>0</v>
      </c>
    </row>
    <row r="14205" spans="1:5" x14ac:dyDescent="0.3">
      <c r="A14205">
        <v>89010108</v>
      </c>
      <c r="B14205" t="s">
        <v>805</v>
      </c>
      <c r="C14205" t="s">
        <v>8</v>
      </c>
      <c r="D14205" t="s">
        <v>2397</v>
      </c>
      <c r="E14205">
        <v>0</v>
      </c>
    </row>
    <row r="14206" spans="1:5" x14ac:dyDescent="0.3">
      <c r="A14206">
        <v>89010108</v>
      </c>
      <c r="B14206" t="s">
        <v>805</v>
      </c>
      <c r="C14206" t="s">
        <v>8</v>
      </c>
      <c r="D14206" t="s">
        <v>2398</v>
      </c>
      <c r="E14206">
        <v>0</v>
      </c>
    </row>
    <row r="14207" spans="1:5" x14ac:dyDescent="0.3">
      <c r="A14207">
        <v>89010108</v>
      </c>
      <c r="B14207" t="s">
        <v>805</v>
      </c>
      <c r="C14207" t="s">
        <v>8</v>
      </c>
      <c r="D14207" t="s">
        <v>2399</v>
      </c>
      <c r="E14207">
        <v>0</v>
      </c>
    </row>
    <row r="14208" spans="1:5" x14ac:dyDescent="0.3">
      <c r="A14208">
        <v>89010108</v>
      </c>
      <c r="B14208" t="s">
        <v>805</v>
      </c>
      <c r="C14208" t="s">
        <v>8</v>
      </c>
      <c r="D14208" t="s">
        <v>2400</v>
      </c>
      <c r="E14208">
        <v>0</v>
      </c>
    </row>
    <row r="14209" spans="1:5" x14ac:dyDescent="0.3">
      <c r="A14209">
        <v>89010108</v>
      </c>
      <c r="B14209" t="s">
        <v>805</v>
      </c>
      <c r="C14209" t="s">
        <v>8</v>
      </c>
      <c r="D14209" t="s">
        <v>2401</v>
      </c>
      <c r="E14209">
        <v>0</v>
      </c>
    </row>
    <row r="14210" spans="1:5" x14ac:dyDescent="0.3">
      <c r="A14210">
        <v>89010108</v>
      </c>
      <c r="B14210" t="s">
        <v>805</v>
      </c>
      <c r="C14210" t="s">
        <v>8</v>
      </c>
      <c r="D14210" t="s">
        <v>2402</v>
      </c>
      <c r="E14210">
        <v>-47</v>
      </c>
    </row>
    <row r="14211" spans="1:5" x14ac:dyDescent="0.3">
      <c r="A14211">
        <v>89010108</v>
      </c>
      <c r="B14211" t="s">
        <v>805</v>
      </c>
      <c r="C14211" t="s">
        <v>8</v>
      </c>
      <c r="D14211" t="s">
        <v>2403</v>
      </c>
      <c r="E14211">
        <v>0</v>
      </c>
    </row>
    <row r="14212" spans="1:5" x14ac:dyDescent="0.3">
      <c r="A14212">
        <v>89010108</v>
      </c>
      <c r="B14212" t="s">
        <v>805</v>
      </c>
      <c r="C14212" t="s">
        <v>8</v>
      </c>
      <c r="D14212" t="s">
        <v>2404</v>
      </c>
      <c r="E14212">
        <v>0</v>
      </c>
    </row>
    <row r="14213" spans="1:5" x14ac:dyDescent="0.3">
      <c r="A14213">
        <v>89010108</v>
      </c>
      <c r="B14213" t="s">
        <v>805</v>
      </c>
      <c r="C14213" t="s">
        <v>8</v>
      </c>
      <c r="D14213" t="s">
        <v>2405</v>
      </c>
      <c r="E14213">
        <v>0</v>
      </c>
    </row>
    <row r="14214" spans="1:5" x14ac:dyDescent="0.3">
      <c r="A14214">
        <v>89010108</v>
      </c>
      <c r="B14214" t="s">
        <v>805</v>
      </c>
      <c r="C14214" t="s">
        <v>8</v>
      </c>
      <c r="D14214" t="s">
        <v>2406</v>
      </c>
      <c r="E14214">
        <v>0</v>
      </c>
    </row>
    <row r="14215" spans="1:5" x14ac:dyDescent="0.3">
      <c r="A14215">
        <v>89010108</v>
      </c>
      <c r="B14215" t="s">
        <v>805</v>
      </c>
      <c r="C14215" t="s">
        <v>8</v>
      </c>
      <c r="D14215" t="s">
        <v>2407</v>
      </c>
      <c r="E14215">
        <v>0</v>
      </c>
    </row>
    <row r="14216" spans="1:5" x14ac:dyDescent="0.3">
      <c r="A14216">
        <v>89010108</v>
      </c>
      <c r="B14216" t="s">
        <v>805</v>
      </c>
      <c r="C14216" t="s">
        <v>8</v>
      </c>
      <c r="D14216" t="s">
        <v>2408</v>
      </c>
      <c r="E14216">
        <v>0</v>
      </c>
    </row>
    <row r="14217" spans="1:5" x14ac:dyDescent="0.3">
      <c r="A14217">
        <v>89010108</v>
      </c>
      <c r="B14217" t="s">
        <v>805</v>
      </c>
      <c r="C14217" t="s">
        <v>8</v>
      </c>
      <c r="D14217" t="s">
        <v>2409</v>
      </c>
      <c r="E14217">
        <v>0</v>
      </c>
    </row>
    <row r="14218" spans="1:5" x14ac:dyDescent="0.3">
      <c r="A14218">
        <v>89010108</v>
      </c>
      <c r="B14218" t="s">
        <v>805</v>
      </c>
      <c r="C14218" t="s">
        <v>8</v>
      </c>
      <c r="D14218" t="s">
        <v>2410</v>
      </c>
      <c r="E14218">
        <v>0</v>
      </c>
    </row>
    <row r="14219" spans="1:5" x14ac:dyDescent="0.3">
      <c r="A14219">
        <v>89010108</v>
      </c>
      <c r="B14219" t="s">
        <v>805</v>
      </c>
      <c r="C14219" t="s">
        <v>8</v>
      </c>
      <c r="D14219" t="s">
        <v>2411</v>
      </c>
      <c r="E14219">
        <v>0</v>
      </c>
    </row>
    <row r="14220" spans="1:5" x14ac:dyDescent="0.3">
      <c r="A14220">
        <v>89010108</v>
      </c>
      <c r="B14220" t="s">
        <v>805</v>
      </c>
      <c r="C14220" t="s">
        <v>8</v>
      </c>
      <c r="D14220" t="s">
        <v>2412</v>
      </c>
      <c r="E14220">
        <v>0</v>
      </c>
    </row>
    <row r="14221" spans="1:5" x14ac:dyDescent="0.3">
      <c r="A14221">
        <v>89010108</v>
      </c>
      <c r="B14221" t="s">
        <v>805</v>
      </c>
      <c r="C14221" t="s">
        <v>8</v>
      </c>
      <c r="D14221" t="s">
        <v>2413</v>
      </c>
      <c r="E14221">
        <v>0</v>
      </c>
    </row>
    <row r="14222" spans="1:5" x14ac:dyDescent="0.3">
      <c r="A14222">
        <v>91170031</v>
      </c>
      <c r="B14222" t="s">
        <v>807</v>
      </c>
      <c r="C14222" t="s">
        <v>8</v>
      </c>
      <c r="D14222" t="s">
        <v>2378</v>
      </c>
      <c r="E14222">
        <v>0</v>
      </c>
    </row>
    <row r="14223" spans="1:5" x14ac:dyDescent="0.3">
      <c r="A14223">
        <v>91170031</v>
      </c>
      <c r="B14223" t="s">
        <v>807</v>
      </c>
      <c r="C14223" t="s">
        <v>8</v>
      </c>
      <c r="D14223" t="s">
        <v>2379</v>
      </c>
      <c r="E14223">
        <v>0</v>
      </c>
    </row>
    <row r="14224" spans="1:5" x14ac:dyDescent="0.3">
      <c r="A14224">
        <v>91170031</v>
      </c>
      <c r="B14224" t="s">
        <v>807</v>
      </c>
      <c r="C14224" t="s">
        <v>8</v>
      </c>
      <c r="D14224" t="s">
        <v>2380</v>
      </c>
      <c r="E14224">
        <v>0</v>
      </c>
    </row>
    <row r="14225" spans="1:5" x14ac:dyDescent="0.3">
      <c r="A14225">
        <v>91170031</v>
      </c>
      <c r="B14225" t="s">
        <v>807</v>
      </c>
      <c r="C14225" t="s">
        <v>8</v>
      </c>
      <c r="D14225" t="s">
        <v>2381</v>
      </c>
      <c r="E14225">
        <v>-2</v>
      </c>
    </row>
    <row r="14226" spans="1:5" x14ac:dyDescent="0.3">
      <c r="A14226">
        <v>91170031</v>
      </c>
      <c r="B14226" t="s">
        <v>807</v>
      </c>
      <c r="C14226" t="s">
        <v>8</v>
      </c>
      <c r="D14226" t="s">
        <v>2382</v>
      </c>
      <c r="E14226">
        <v>0</v>
      </c>
    </row>
    <row r="14227" spans="1:5" x14ac:dyDescent="0.3">
      <c r="A14227">
        <v>91170031</v>
      </c>
      <c r="B14227" t="s">
        <v>807</v>
      </c>
      <c r="C14227" t="s">
        <v>8</v>
      </c>
      <c r="D14227" t="s">
        <v>2383</v>
      </c>
      <c r="E14227">
        <v>0</v>
      </c>
    </row>
    <row r="14228" spans="1:5" x14ac:dyDescent="0.3">
      <c r="A14228">
        <v>91170031</v>
      </c>
      <c r="B14228" t="s">
        <v>807</v>
      </c>
      <c r="C14228" t="s">
        <v>8</v>
      </c>
      <c r="D14228" t="s">
        <v>2384</v>
      </c>
      <c r="E14228">
        <v>0</v>
      </c>
    </row>
    <row r="14229" spans="1:5" x14ac:dyDescent="0.3">
      <c r="A14229">
        <v>91170031</v>
      </c>
      <c r="B14229" t="s">
        <v>807</v>
      </c>
      <c r="C14229" t="s">
        <v>8</v>
      </c>
      <c r="D14229" t="s">
        <v>2385</v>
      </c>
      <c r="E14229">
        <v>0</v>
      </c>
    </row>
    <row r="14230" spans="1:5" x14ac:dyDescent="0.3">
      <c r="A14230">
        <v>91170031</v>
      </c>
      <c r="B14230" t="s">
        <v>807</v>
      </c>
      <c r="C14230" t="s">
        <v>8</v>
      </c>
      <c r="D14230" t="s">
        <v>2386</v>
      </c>
      <c r="E14230">
        <v>0</v>
      </c>
    </row>
    <row r="14231" spans="1:5" x14ac:dyDescent="0.3">
      <c r="A14231">
        <v>91170031</v>
      </c>
      <c r="B14231" t="s">
        <v>807</v>
      </c>
      <c r="C14231" t="s">
        <v>8</v>
      </c>
      <c r="D14231" t="s">
        <v>2387</v>
      </c>
      <c r="E14231">
        <v>0</v>
      </c>
    </row>
    <row r="14232" spans="1:5" x14ac:dyDescent="0.3">
      <c r="A14232">
        <v>91170031</v>
      </c>
      <c r="B14232" t="s">
        <v>807</v>
      </c>
      <c r="C14232" t="s">
        <v>8</v>
      </c>
      <c r="D14232" t="s">
        <v>2388</v>
      </c>
      <c r="E14232">
        <v>0</v>
      </c>
    </row>
    <row r="14233" spans="1:5" x14ac:dyDescent="0.3">
      <c r="A14233">
        <v>91170031</v>
      </c>
      <c r="B14233" t="s">
        <v>807</v>
      </c>
      <c r="C14233" t="s">
        <v>8</v>
      </c>
      <c r="D14233" t="s">
        <v>2389</v>
      </c>
      <c r="E14233">
        <v>0</v>
      </c>
    </row>
    <row r="14234" spans="1:5" x14ac:dyDescent="0.3">
      <c r="A14234">
        <v>91170031</v>
      </c>
      <c r="B14234" t="s">
        <v>807</v>
      </c>
      <c r="C14234" t="s">
        <v>8</v>
      </c>
      <c r="D14234" t="s">
        <v>2390</v>
      </c>
      <c r="E14234">
        <v>0</v>
      </c>
    </row>
    <row r="14235" spans="1:5" x14ac:dyDescent="0.3">
      <c r="A14235">
        <v>91170031</v>
      </c>
      <c r="B14235" t="s">
        <v>807</v>
      </c>
      <c r="C14235" t="s">
        <v>8</v>
      </c>
      <c r="D14235" t="s">
        <v>2391</v>
      </c>
      <c r="E14235">
        <v>0</v>
      </c>
    </row>
    <row r="14236" spans="1:5" x14ac:dyDescent="0.3">
      <c r="A14236">
        <v>91170031</v>
      </c>
      <c r="B14236" t="s">
        <v>807</v>
      </c>
      <c r="C14236" t="s">
        <v>8</v>
      </c>
      <c r="D14236" t="s">
        <v>2392</v>
      </c>
      <c r="E14236">
        <v>-2</v>
      </c>
    </row>
    <row r="14237" spans="1:5" x14ac:dyDescent="0.3">
      <c r="A14237">
        <v>91170031</v>
      </c>
      <c r="B14237" t="s">
        <v>807</v>
      </c>
      <c r="C14237" t="s">
        <v>8</v>
      </c>
      <c r="D14237" t="s">
        <v>2393</v>
      </c>
      <c r="E14237">
        <v>0</v>
      </c>
    </row>
    <row r="14238" spans="1:5" x14ac:dyDescent="0.3">
      <c r="A14238">
        <v>91170031</v>
      </c>
      <c r="B14238" t="s">
        <v>807</v>
      </c>
      <c r="C14238" t="s">
        <v>8</v>
      </c>
      <c r="D14238" t="s">
        <v>2394</v>
      </c>
      <c r="E14238">
        <v>0</v>
      </c>
    </row>
    <row r="14239" spans="1:5" x14ac:dyDescent="0.3">
      <c r="A14239">
        <v>91170031</v>
      </c>
      <c r="B14239" t="s">
        <v>807</v>
      </c>
      <c r="C14239" t="s">
        <v>8</v>
      </c>
      <c r="D14239" t="s">
        <v>2395</v>
      </c>
      <c r="E14239">
        <v>0</v>
      </c>
    </row>
    <row r="14240" spans="1:5" x14ac:dyDescent="0.3">
      <c r="A14240">
        <v>91170031</v>
      </c>
      <c r="B14240" t="s">
        <v>807</v>
      </c>
      <c r="C14240" t="s">
        <v>8</v>
      </c>
      <c r="D14240" t="s">
        <v>2396</v>
      </c>
      <c r="E14240">
        <v>0</v>
      </c>
    </row>
    <row r="14241" spans="1:5" x14ac:dyDescent="0.3">
      <c r="A14241">
        <v>91170031</v>
      </c>
      <c r="B14241" t="s">
        <v>807</v>
      </c>
      <c r="C14241" t="s">
        <v>8</v>
      </c>
      <c r="D14241" t="s">
        <v>2397</v>
      </c>
      <c r="E14241">
        <v>0</v>
      </c>
    </row>
    <row r="14242" spans="1:5" x14ac:dyDescent="0.3">
      <c r="A14242">
        <v>91170031</v>
      </c>
      <c r="B14242" t="s">
        <v>807</v>
      </c>
      <c r="C14242" t="s">
        <v>8</v>
      </c>
      <c r="D14242" t="s">
        <v>2398</v>
      </c>
      <c r="E14242">
        <v>0</v>
      </c>
    </row>
    <row r="14243" spans="1:5" x14ac:dyDescent="0.3">
      <c r="A14243">
        <v>91170031</v>
      </c>
      <c r="B14243" t="s">
        <v>807</v>
      </c>
      <c r="C14243" t="s">
        <v>8</v>
      </c>
      <c r="D14243" t="s">
        <v>2399</v>
      </c>
      <c r="E14243">
        <v>0</v>
      </c>
    </row>
    <row r="14244" spans="1:5" x14ac:dyDescent="0.3">
      <c r="A14244">
        <v>91170031</v>
      </c>
      <c r="B14244" t="s">
        <v>807</v>
      </c>
      <c r="C14244" t="s">
        <v>8</v>
      </c>
      <c r="D14244" t="s">
        <v>2400</v>
      </c>
      <c r="E14244">
        <v>0</v>
      </c>
    </row>
    <row r="14245" spans="1:5" x14ac:dyDescent="0.3">
      <c r="A14245">
        <v>91170031</v>
      </c>
      <c r="B14245" t="s">
        <v>807</v>
      </c>
      <c r="C14245" t="s">
        <v>8</v>
      </c>
      <c r="D14245" t="s">
        <v>2401</v>
      </c>
      <c r="E14245">
        <v>0</v>
      </c>
    </row>
    <row r="14246" spans="1:5" x14ac:dyDescent="0.3">
      <c r="A14246">
        <v>91170031</v>
      </c>
      <c r="B14246" t="s">
        <v>807</v>
      </c>
      <c r="C14246" t="s">
        <v>8</v>
      </c>
      <c r="D14246" t="s">
        <v>2402</v>
      </c>
      <c r="E14246">
        <v>-1</v>
      </c>
    </row>
    <row r="14247" spans="1:5" x14ac:dyDescent="0.3">
      <c r="A14247">
        <v>91170031</v>
      </c>
      <c r="B14247" t="s">
        <v>807</v>
      </c>
      <c r="C14247" t="s">
        <v>8</v>
      </c>
      <c r="D14247" t="s">
        <v>2403</v>
      </c>
      <c r="E14247">
        <v>0</v>
      </c>
    </row>
    <row r="14248" spans="1:5" x14ac:dyDescent="0.3">
      <c r="A14248">
        <v>91170031</v>
      </c>
      <c r="B14248" t="s">
        <v>807</v>
      </c>
      <c r="C14248" t="s">
        <v>8</v>
      </c>
      <c r="D14248" t="s">
        <v>2404</v>
      </c>
      <c r="E14248">
        <v>0</v>
      </c>
    </row>
    <row r="14249" spans="1:5" x14ac:dyDescent="0.3">
      <c r="A14249">
        <v>91170031</v>
      </c>
      <c r="B14249" t="s">
        <v>807</v>
      </c>
      <c r="C14249" t="s">
        <v>8</v>
      </c>
      <c r="D14249" t="s">
        <v>2405</v>
      </c>
      <c r="E14249">
        <v>0</v>
      </c>
    </row>
    <row r="14250" spans="1:5" x14ac:dyDescent="0.3">
      <c r="A14250">
        <v>91170031</v>
      </c>
      <c r="B14250" t="s">
        <v>807</v>
      </c>
      <c r="C14250" t="s">
        <v>8</v>
      </c>
      <c r="D14250" t="s">
        <v>2406</v>
      </c>
      <c r="E14250">
        <v>0</v>
      </c>
    </row>
    <row r="14251" spans="1:5" x14ac:dyDescent="0.3">
      <c r="A14251">
        <v>91170031</v>
      </c>
      <c r="B14251" t="s">
        <v>807</v>
      </c>
      <c r="C14251" t="s">
        <v>8</v>
      </c>
      <c r="D14251" t="s">
        <v>2407</v>
      </c>
      <c r="E14251">
        <v>0</v>
      </c>
    </row>
    <row r="14252" spans="1:5" x14ac:dyDescent="0.3">
      <c r="A14252">
        <v>91170031</v>
      </c>
      <c r="B14252" t="s">
        <v>807</v>
      </c>
      <c r="C14252" t="s">
        <v>8</v>
      </c>
      <c r="D14252" t="s">
        <v>2408</v>
      </c>
      <c r="E14252">
        <v>0</v>
      </c>
    </row>
    <row r="14253" spans="1:5" x14ac:dyDescent="0.3">
      <c r="A14253">
        <v>91170031</v>
      </c>
      <c r="B14253" t="s">
        <v>807</v>
      </c>
      <c r="C14253" t="s">
        <v>8</v>
      </c>
      <c r="D14253" t="s">
        <v>2409</v>
      </c>
      <c r="E14253">
        <v>0</v>
      </c>
    </row>
    <row r="14254" spans="1:5" x14ac:dyDescent="0.3">
      <c r="A14254">
        <v>91170031</v>
      </c>
      <c r="B14254" t="s">
        <v>807</v>
      </c>
      <c r="C14254" t="s">
        <v>8</v>
      </c>
      <c r="D14254" t="s">
        <v>2410</v>
      </c>
      <c r="E14254">
        <v>0</v>
      </c>
    </row>
    <row r="14255" spans="1:5" x14ac:dyDescent="0.3">
      <c r="A14255">
        <v>91170031</v>
      </c>
      <c r="B14255" t="s">
        <v>807</v>
      </c>
      <c r="C14255" t="s">
        <v>8</v>
      </c>
      <c r="D14255" t="s">
        <v>2411</v>
      </c>
      <c r="E14255">
        <v>0</v>
      </c>
    </row>
    <row r="14256" spans="1:5" x14ac:dyDescent="0.3">
      <c r="A14256">
        <v>91170031</v>
      </c>
      <c r="B14256" t="s">
        <v>807</v>
      </c>
      <c r="C14256" t="s">
        <v>8</v>
      </c>
      <c r="D14256" t="s">
        <v>2412</v>
      </c>
      <c r="E14256">
        <v>-2</v>
      </c>
    </row>
    <row r="14257" spans="1:5" x14ac:dyDescent="0.3">
      <c r="A14257">
        <v>91170031</v>
      </c>
      <c r="B14257" t="s">
        <v>807</v>
      </c>
      <c r="C14257" t="s">
        <v>8</v>
      </c>
      <c r="D14257" t="s">
        <v>2413</v>
      </c>
      <c r="E14257">
        <v>0</v>
      </c>
    </row>
    <row r="14258" spans="1:5" x14ac:dyDescent="0.3">
      <c r="A14258">
        <v>43200005</v>
      </c>
      <c r="B14258" t="s">
        <v>809</v>
      </c>
      <c r="C14258" t="s">
        <v>44</v>
      </c>
      <c r="D14258" t="s">
        <v>2378</v>
      </c>
      <c r="E14258">
        <v>-1</v>
      </c>
    </row>
    <row r="14259" spans="1:5" x14ac:dyDescent="0.3">
      <c r="A14259">
        <v>43200005</v>
      </c>
      <c r="B14259" t="s">
        <v>809</v>
      </c>
      <c r="C14259" t="s">
        <v>44</v>
      </c>
      <c r="D14259" t="s">
        <v>2379</v>
      </c>
      <c r="E14259">
        <v>0</v>
      </c>
    </row>
    <row r="14260" spans="1:5" x14ac:dyDescent="0.3">
      <c r="A14260">
        <v>43200005</v>
      </c>
      <c r="B14260" t="s">
        <v>809</v>
      </c>
      <c r="C14260" t="s">
        <v>44</v>
      </c>
      <c r="D14260" t="s">
        <v>2380</v>
      </c>
      <c r="E14260">
        <v>-3</v>
      </c>
    </row>
    <row r="14261" spans="1:5" x14ac:dyDescent="0.3">
      <c r="A14261">
        <v>43200005</v>
      </c>
      <c r="B14261" t="s">
        <v>809</v>
      </c>
      <c r="C14261" t="s">
        <v>44</v>
      </c>
      <c r="D14261" t="s">
        <v>2381</v>
      </c>
      <c r="E14261">
        <v>0</v>
      </c>
    </row>
    <row r="14262" spans="1:5" x14ac:dyDescent="0.3">
      <c r="A14262">
        <v>43200005</v>
      </c>
      <c r="B14262" t="s">
        <v>809</v>
      </c>
      <c r="C14262" t="s">
        <v>44</v>
      </c>
      <c r="D14262" t="s">
        <v>2382</v>
      </c>
      <c r="E14262">
        <v>0</v>
      </c>
    </row>
    <row r="14263" spans="1:5" x14ac:dyDescent="0.3">
      <c r="A14263">
        <v>43200005</v>
      </c>
      <c r="B14263" t="s">
        <v>809</v>
      </c>
      <c r="C14263" t="s">
        <v>44</v>
      </c>
      <c r="D14263" t="s">
        <v>2383</v>
      </c>
      <c r="E14263">
        <v>0</v>
      </c>
    </row>
    <row r="14264" spans="1:5" x14ac:dyDescent="0.3">
      <c r="A14264">
        <v>43200005</v>
      </c>
      <c r="B14264" t="s">
        <v>809</v>
      </c>
      <c r="C14264" t="s">
        <v>44</v>
      </c>
      <c r="D14264" t="s">
        <v>2384</v>
      </c>
      <c r="E14264">
        <v>0</v>
      </c>
    </row>
    <row r="14265" spans="1:5" x14ac:dyDescent="0.3">
      <c r="A14265">
        <v>43200005</v>
      </c>
      <c r="B14265" t="s">
        <v>809</v>
      </c>
      <c r="C14265" t="s">
        <v>44</v>
      </c>
      <c r="D14265" t="s">
        <v>2385</v>
      </c>
      <c r="E14265">
        <v>0</v>
      </c>
    </row>
    <row r="14266" spans="1:5" x14ac:dyDescent="0.3">
      <c r="A14266">
        <v>43200005</v>
      </c>
      <c r="B14266" t="s">
        <v>809</v>
      </c>
      <c r="C14266" t="s">
        <v>44</v>
      </c>
      <c r="D14266" t="s">
        <v>2386</v>
      </c>
      <c r="E14266">
        <v>0</v>
      </c>
    </row>
    <row r="14267" spans="1:5" x14ac:dyDescent="0.3">
      <c r="A14267">
        <v>43200005</v>
      </c>
      <c r="B14267" t="s">
        <v>809</v>
      </c>
      <c r="C14267" t="s">
        <v>44</v>
      </c>
      <c r="D14267" t="s">
        <v>2387</v>
      </c>
      <c r="E14267">
        <v>0</v>
      </c>
    </row>
    <row r="14268" spans="1:5" x14ac:dyDescent="0.3">
      <c r="A14268">
        <v>43200005</v>
      </c>
      <c r="B14268" t="s">
        <v>809</v>
      </c>
      <c r="C14268" t="s">
        <v>44</v>
      </c>
      <c r="D14268" t="s">
        <v>2388</v>
      </c>
      <c r="E14268">
        <v>-2</v>
      </c>
    </row>
    <row r="14269" spans="1:5" x14ac:dyDescent="0.3">
      <c r="A14269">
        <v>43200005</v>
      </c>
      <c r="B14269" t="s">
        <v>809</v>
      </c>
      <c r="C14269" t="s">
        <v>44</v>
      </c>
      <c r="D14269" t="s">
        <v>2389</v>
      </c>
      <c r="E14269">
        <v>0</v>
      </c>
    </row>
    <row r="14270" spans="1:5" x14ac:dyDescent="0.3">
      <c r="A14270">
        <v>43200005</v>
      </c>
      <c r="B14270" t="s">
        <v>809</v>
      </c>
      <c r="C14270" t="s">
        <v>44</v>
      </c>
      <c r="D14270" t="s">
        <v>2390</v>
      </c>
      <c r="E14270">
        <v>-2</v>
      </c>
    </row>
    <row r="14271" spans="1:5" x14ac:dyDescent="0.3">
      <c r="A14271">
        <v>43200005</v>
      </c>
      <c r="B14271" t="s">
        <v>809</v>
      </c>
      <c r="C14271" t="s">
        <v>44</v>
      </c>
      <c r="D14271" t="s">
        <v>2391</v>
      </c>
      <c r="E14271">
        <v>0</v>
      </c>
    </row>
    <row r="14272" spans="1:5" x14ac:dyDescent="0.3">
      <c r="A14272">
        <v>43200005</v>
      </c>
      <c r="B14272" t="s">
        <v>809</v>
      </c>
      <c r="C14272" t="s">
        <v>44</v>
      </c>
      <c r="D14272" t="s">
        <v>2392</v>
      </c>
      <c r="E14272">
        <v>0</v>
      </c>
    </row>
    <row r="14273" spans="1:5" x14ac:dyDescent="0.3">
      <c r="A14273">
        <v>43200005</v>
      </c>
      <c r="B14273" t="s">
        <v>809</v>
      </c>
      <c r="C14273" t="s">
        <v>44</v>
      </c>
      <c r="D14273" t="s">
        <v>2393</v>
      </c>
      <c r="E14273">
        <v>0</v>
      </c>
    </row>
    <row r="14274" spans="1:5" x14ac:dyDescent="0.3">
      <c r="A14274">
        <v>43200005</v>
      </c>
      <c r="B14274" t="s">
        <v>809</v>
      </c>
      <c r="C14274" t="s">
        <v>44</v>
      </c>
      <c r="D14274" t="s">
        <v>2394</v>
      </c>
      <c r="E14274">
        <v>-1</v>
      </c>
    </row>
    <row r="14275" spans="1:5" x14ac:dyDescent="0.3">
      <c r="A14275">
        <v>43200005</v>
      </c>
      <c r="B14275" t="s">
        <v>809</v>
      </c>
      <c r="C14275" t="s">
        <v>44</v>
      </c>
      <c r="D14275" t="s">
        <v>2395</v>
      </c>
      <c r="E14275">
        <v>0</v>
      </c>
    </row>
    <row r="14276" spans="1:5" x14ac:dyDescent="0.3">
      <c r="A14276">
        <v>43200005</v>
      </c>
      <c r="B14276" t="s">
        <v>809</v>
      </c>
      <c r="C14276" t="s">
        <v>44</v>
      </c>
      <c r="D14276" t="s">
        <v>2396</v>
      </c>
      <c r="E14276">
        <v>-2</v>
      </c>
    </row>
    <row r="14277" spans="1:5" x14ac:dyDescent="0.3">
      <c r="A14277">
        <v>43200005</v>
      </c>
      <c r="B14277" t="s">
        <v>809</v>
      </c>
      <c r="C14277" t="s">
        <v>44</v>
      </c>
      <c r="D14277" t="s">
        <v>2397</v>
      </c>
      <c r="E14277">
        <v>0</v>
      </c>
    </row>
    <row r="14278" spans="1:5" x14ac:dyDescent="0.3">
      <c r="A14278">
        <v>43200005</v>
      </c>
      <c r="B14278" t="s">
        <v>809</v>
      </c>
      <c r="C14278" t="s">
        <v>44</v>
      </c>
      <c r="D14278" t="s">
        <v>2398</v>
      </c>
      <c r="E14278">
        <v>-2</v>
      </c>
    </row>
    <row r="14279" spans="1:5" x14ac:dyDescent="0.3">
      <c r="A14279">
        <v>43200005</v>
      </c>
      <c r="B14279" t="s">
        <v>809</v>
      </c>
      <c r="C14279" t="s">
        <v>44</v>
      </c>
      <c r="D14279" t="s">
        <v>2399</v>
      </c>
      <c r="E14279">
        <v>-1</v>
      </c>
    </row>
    <row r="14280" spans="1:5" x14ac:dyDescent="0.3">
      <c r="A14280">
        <v>43200005</v>
      </c>
      <c r="B14280" t="s">
        <v>809</v>
      </c>
      <c r="C14280" t="s">
        <v>44</v>
      </c>
      <c r="D14280" t="s">
        <v>2400</v>
      </c>
      <c r="E14280">
        <v>-2</v>
      </c>
    </row>
    <row r="14281" spans="1:5" x14ac:dyDescent="0.3">
      <c r="A14281">
        <v>43200005</v>
      </c>
      <c r="B14281" t="s">
        <v>809</v>
      </c>
      <c r="C14281" t="s">
        <v>44</v>
      </c>
      <c r="D14281" t="s">
        <v>2401</v>
      </c>
      <c r="E14281">
        <v>-2</v>
      </c>
    </row>
    <row r="14282" spans="1:5" x14ac:dyDescent="0.3">
      <c r="A14282">
        <v>43200005</v>
      </c>
      <c r="B14282" t="s">
        <v>809</v>
      </c>
      <c r="C14282" t="s">
        <v>44</v>
      </c>
      <c r="D14282" t="s">
        <v>2402</v>
      </c>
      <c r="E14282">
        <v>0</v>
      </c>
    </row>
    <row r="14283" spans="1:5" x14ac:dyDescent="0.3">
      <c r="A14283">
        <v>43200005</v>
      </c>
      <c r="B14283" t="s">
        <v>809</v>
      </c>
      <c r="C14283" t="s">
        <v>44</v>
      </c>
      <c r="D14283" t="s">
        <v>2403</v>
      </c>
      <c r="E14283">
        <v>-1</v>
      </c>
    </row>
    <row r="14284" spans="1:5" x14ac:dyDescent="0.3">
      <c r="A14284">
        <v>43200005</v>
      </c>
      <c r="B14284" t="s">
        <v>809</v>
      </c>
      <c r="C14284" t="s">
        <v>44</v>
      </c>
      <c r="D14284" t="s">
        <v>2404</v>
      </c>
      <c r="E14284">
        <v>-2</v>
      </c>
    </row>
    <row r="14285" spans="1:5" x14ac:dyDescent="0.3">
      <c r="A14285">
        <v>43200005</v>
      </c>
      <c r="B14285" t="s">
        <v>809</v>
      </c>
      <c r="C14285" t="s">
        <v>44</v>
      </c>
      <c r="D14285" t="s">
        <v>2405</v>
      </c>
      <c r="E14285">
        <v>-1</v>
      </c>
    </row>
    <row r="14286" spans="1:5" x14ac:dyDescent="0.3">
      <c r="A14286">
        <v>43200005</v>
      </c>
      <c r="B14286" t="s">
        <v>809</v>
      </c>
      <c r="C14286" t="s">
        <v>44</v>
      </c>
      <c r="D14286" t="s">
        <v>2406</v>
      </c>
      <c r="E14286">
        <v>-1</v>
      </c>
    </row>
    <row r="14287" spans="1:5" x14ac:dyDescent="0.3">
      <c r="A14287">
        <v>43200005</v>
      </c>
      <c r="B14287" t="s">
        <v>809</v>
      </c>
      <c r="C14287" t="s">
        <v>44</v>
      </c>
      <c r="D14287" t="s">
        <v>2407</v>
      </c>
      <c r="E14287">
        <v>0</v>
      </c>
    </row>
    <row r="14288" spans="1:5" x14ac:dyDescent="0.3">
      <c r="A14288">
        <v>43200005</v>
      </c>
      <c r="B14288" t="s">
        <v>809</v>
      </c>
      <c r="C14288" t="s">
        <v>44</v>
      </c>
      <c r="D14288" t="s">
        <v>2408</v>
      </c>
      <c r="E14288">
        <v>-1</v>
      </c>
    </row>
    <row r="14289" spans="1:5" x14ac:dyDescent="0.3">
      <c r="A14289">
        <v>43200005</v>
      </c>
      <c r="B14289" t="s">
        <v>809</v>
      </c>
      <c r="C14289" t="s">
        <v>44</v>
      </c>
      <c r="D14289" t="s">
        <v>2409</v>
      </c>
      <c r="E14289">
        <v>-1</v>
      </c>
    </row>
    <row r="14290" spans="1:5" x14ac:dyDescent="0.3">
      <c r="A14290">
        <v>43200005</v>
      </c>
      <c r="B14290" t="s">
        <v>809</v>
      </c>
      <c r="C14290" t="s">
        <v>44</v>
      </c>
      <c r="D14290" t="s">
        <v>2410</v>
      </c>
      <c r="E14290">
        <v>0</v>
      </c>
    </row>
    <row r="14291" spans="1:5" x14ac:dyDescent="0.3">
      <c r="A14291">
        <v>43200005</v>
      </c>
      <c r="B14291" t="s">
        <v>809</v>
      </c>
      <c r="C14291" t="s">
        <v>44</v>
      </c>
      <c r="D14291" t="s">
        <v>2411</v>
      </c>
      <c r="E14291">
        <v>-1</v>
      </c>
    </row>
    <row r="14292" spans="1:5" x14ac:dyDescent="0.3">
      <c r="A14292">
        <v>43200005</v>
      </c>
      <c r="B14292" t="s">
        <v>809</v>
      </c>
      <c r="C14292" t="s">
        <v>44</v>
      </c>
      <c r="D14292" t="s">
        <v>2412</v>
      </c>
      <c r="E14292">
        <v>-1</v>
      </c>
    </row>
    <row r="14293" spans="1:5" x14ac:dyDescent="0.3">
      <c r="A14293">
        <v>43200005</v>
      </c>
      <c r="B14293" t="s">
        <v>809</v>
      </c>
      <c r="C14293" t="s">
        <v>44</v>
      </c>
      <c r="D14293" t="s">
        <v>2413</v>
      </c>
      <c r="E14293">
        <v>-1</v>
      </c>
    </row>
    <row r="14294" spans="1:5" x14ac:dyDescent="0.3">
      <c r="A14294">
        <v>23320029</v>
      </c>
      <c r="B14294" t="s">
        <v>811</v>
      </c>
      <c r="C14294" t="s">
        <v>8</v>
      </c>
      <c r="D14294" t="s">
        <v>2378</v>
      </c>
      <c r="E14294">
        <v>0</v>
      </c>
    </row>
    <row r="14295" spans="1:5" x14ac:dyDescent="0.3">
      <c r="A14295">
        <v>23320029</v>
      </c>
      <c r="B14295" t="s">
        <v>811</v>
      </c>
      <c r="C14295" t="s">
        <v>8</v>
      </c>
      <c r="D14295" t="s">
        <v>2379</v>
      </c>
      <c r="E14295">
        <v>0</v>
      </c>
    </row>
    <row r="14296" spans="1:5" x14ac:dyDescent="0.3">
      <c r="A14296">
        <v>23320029</v>
      </c>
      <c r="B14296" t="s">
        <v>811</v>
      </c>
      <c r="C14296" t="s">
        <v>8</v>
      </c>
      <c r="D14296" t="s">
        <v>2380</v>
      </c>
      <c r="E14296">
        <v>-7</v>
      </c>
    </row>
    <row r="14297" spans="1:5" x14ac:dyDescent="0.3">
      <c r="A14297">
        <v>23320029</v>
      </c>
      <c r="B14297" t="s">
        <v>811</v>
      </c>
      <c r="C14297" t="s">
        <v>8</v>
      </c>
      <c r="D14297" t="s">
        <v>2381</v>
      </c>
      <c r="E14297">
        <v>0</v>
      </c>
    </row>
    <row r="14298" spans="1:5" x14ac:dyDescent="0.3">
      <c r="A14298">
        <v>23320029</v>
      </c>
      <c r="B14298" t="s">
        <v>811</v>
      </c>
      <c r="C14298" t="s">
        <v>8</v>
      </c>
      <c r="D14298" t="s">
        <v>2382</v>
      </c>
      <c r="E14298">
        <v>0</v>
      </c>
    </row>
    <row r="14299" spans="1:5" x14ac:dyDescent="0.3">
      <c r="A14299">
        <v>23320029</v>
      </c>
      <c r="B14299" t="s">
        <v>811</v>
      </c>
      <c r="C14299" t="s">
        <v>8</v>
      </c>
      <c r="D14299" t="s">
        <v>2383</v>
      </c>
      <c r="E14299">
        <v>0</v>
      </c>
    </row>
    <row r="14300" spans="1:5" x14ac:dyDescent="0.3">
      <c r="A14300">
        <v>23320029</v>
      </c>
      <c r="B14300" t="s">
        <v>811</v>
      </c>
      <c r="C14300" t="s">
        <v>8</v>
      </c>
      <c r="D14300" t="s">
        <v>2384</v>
      </c>
      <c r="E14300">
        <v>0</v>
      </c>
    </row>
    <row r="14301" spans="1:5" x14ac:dyDescent="0.3">
      <c r="A14301">
        <v>23320029</v>
      </c>
      <c r="B14301" t="s">
        <v>811</v>
      </c>
      <c r="C14301" t="s">
        <v>8</v>
      </c>
      <c r="D14301" t="s">
        <v>2385</v>
      </c>
      <c r="E14301">
        <v>0</v>
      </c>
    </row>
    <row r="14302" spans="1:5" x14ac:dyDescent="0.3">
      <c r="A14302">
        <v>23320029</v>
      </c>
      <c r="B14302" t="s">
        <v>811</v>
      </c>
      <c r="C14302" t="s">
        <v>8</v>
      </c>
      <c r="D14302" t="s">
        <v>2386</v>
      </c>
      <c r="E14302">
        <v>0</v>
      </c>
    </row>
    <row r="14303" spans="1:5" x14ac:dyDescent="0.3">
      <c r="A14303">
        <v>23320029</v>
      </c>
      <c r="B14303" t="s">
        <v>811</v>
      </c>
      <c r="C14303" t="s">
        <v>8</v>
      </c>
      <c r="D14303" t="s">
        <v>2387</v>
      </c>
      <c r="E14303">
        <v>0</v>
      </c>
    </row>
    <row r="14304" spans="1:5" x14ac:dyDescent="0.3">
      <c r="A14304">
        <v>23320029</v>
      </c>
      <c r="B14304" t="s">
        <v>811</v>
      </c>
      <c r="C14304" t="s">
        <v>8</v>
      </c>
      <c r="D14304" t="s">
        <v>2388</v>
      </c>
      <c r="E14304">
        <v>-1</v>
      </c>
    </row>
    <row r="14305" spans="1:5" x14ac:dyDescent="0.3">
      <c r="A14305">
        <v>23320029</v>
      </c>
      <c r="B14305" t="s">
        <v>811</v>
      </c>
      <c r="C14305" t="s">
        <v>8</v>
      </c>
      <c r="D14305" t="s">
        <v>2389</v>
      </c>
      <c r="E14305">
        <v>0</v>
      </c>
    </row>
    <row r="14306" spans="1:5" x14ac:dyDescent="0.3">
      <c r="A14306">
        <v>23320029</v>
      </c>
      <c r="B14306" t="s">
        <v>811</v>
      </c>
      <c r="C14306" t="s">
        <v>8</v>
      </c>
      <c r="D14306" t="s">
        <v>2390</v>
      </c>
      <c r="E14306">
        <v>0</v>
      </c>
    </row>
    <row r="14307" spans="1:5" x14ac:dyDescent="0.3">
      <c r="A14307">
        <v>23320029</v>
      </c>
      <c r="B14307" t="s">
        <v>811</v>
      </c>
      <c r="C14307" t="s">
        <v>8</v>
      </c>
      <c r="D14307" t="s">
        <v>2391</v>
      </c>
      <c r="E14307">
        <v>0</v>
      </c>
    </row>
    <row r="14308" spans="1:5" x14ac:dyDescent="0.3">
      <c r="A14308">
        <v>23320029</v>
      </c>
      <c r="B14308" t="s">
        <v>811</v>
      </c>
      <c r="C14308" t="s">
        <v>8</v>
      </c>
      <c r="D14308" t="s">
        <v>2392</v>
      </c>
      <c r="E14308">
        <v>0</v>
      </c>
    </row>
    <row r="14309" spans="1:5" x14ac:dyDescent="0.3">
      <c r="A14309">
        <v>23320029</v>
      </c>
      <c r="B14309" t="s">
        <v>811</v>
      </c>
      <c r="C14309" t="s">
        <v>8</v>
      </c>
      <c r="D14309" t="s">
        <v>2393</v>
      </c>
      <c r="E14309">
        <v>0</v>
      </c>
    </row>
    <row r="14310" spans="1:5" x14ac:dyDescent="0.3">
      <c r="A14310">
        <v>23320029</v>
      </c>
      <c r="B14310" t="s">
        <v>811</v>
      </c>
      <c r="C14310" t="s">
        <v>8</v>
      </c>
      <c r="D14310" t="s">
        <v>2394</v>
      </c>
      <c r="E14310">
        <v>-2</v>
      </c>
    </row>
    <row r="14311" spans="1:5" x14ac:dyDescent="0.3">
      <c r="A14311">
        <v>23320029</v>
      </c>
      <c r="B14311" t="s">
        <v>811</v>
      </c>
      <c r="C14311" t="s">
        <v>8</v>
      </c>
      <c r="D14311" t="s">
        <v>2395</v>
      </c>
      <c r="E14311">
        <v>0</v>
      </c>
    </row>
    <row r="14312" spans="1:5" x14ac:dyDescent="0.3">
      <c r="A14312">
        <v>23320029</v>
      </c>
      <c r="B14312" t="s">
        <v>811</v>
      </c>
      <c r="C14312" t="s">
        <v>8</v>
      </c>
      <c r="D14312" t="s">
        <v>2396</v>
      </c>
      <c r="E14312">
        <v>-3</v>
      </c>
    </row>
    <row r="14313" spans="1:5" x14ac:dyDescent="0.3">
      <c r="A14313">
        <v>23320029</v>
      </c>
      <c r="B14313" t="s">
        <v>811</v>
      </c>
      <c r="C14313" t="s">
        <v>8</v>
      </c>
      <c r="D14313" t="s">
        <v>2397</v>
      </c>
      <c r="E14313">
        <v>0</v>
      </c>
    </row>
    <row r="14314" spans="1:5" x14ac:dyDescent="0.3">
      <c r="A14314">
        <v>23320029</v>
      </c>
      <c r="B14314" t="s">
        <v>811</v>
      </c>
      <c r="C14314" t="s">
        <v>8</v>
      </c>
      <c r="D14314" t="s">
        <v>2398</v>
      </c>
      <c r="E14314">
        <v>0</v>
      </c>
    </row>
    <row r="14315" spans="1:5" x14ac:dyDescent="0.3">
      <c r="A14315">
        <v>23320029</v>
      </c>
      <c r="B14315" t="s">
        <v>811</v>
      </c>
      <c r="C14315" t="s">
        <v>8</v>
      </c>
      <c r="D14315" t="s">
        <v>2399</v>
      </c>
      <c r="E14315">
        <v>0</v>
      </c>
    </row>
    <row r="14316" spans="1:5" x14ac:dyDescent="0.3">
      <c r="A14316">
        <v>23320029</v>
      </c>
      <c r="B14316" t="s">
        <v>811</v>
      </c>
      <c r="C14316" t="s">
        <v>8</v>
      </c>
      <c r="D14316" t="s">
        <v>2400</v>
      </c>
      <c r="E14316">
        <v>0</v>
      </c>
    </row>
    <row r="14317" spans="1:5" x14ac:dyDescent="0.3">
      <c r="A14317">
        <v>23320029</v>
      </c>
      <c r="B14317" t="s">
        <v>811</v>
      </c>
      <c r="C14317" t="s">
        <v>8</v>
      </c>
      <c r="D14317" t="s">
        <v>2401</v>
      </c>
      <c r="E14317">
        <v>0</v>
      </c>
    </row>
    <row r="14318" spans="1:5" x14ac:dyDescent="0.3">
      <c r="A14318">
        <v>23320029</v>
      </c>
      <c r="B14318" t="s">
        <v>811</v>
      </c>
      <c r="C14318" t="s">
        <v>8</v>
      </c>
      <c r="D14318" t="s">
        <v>2402</v>
      </c>
      <c r="E14318">
        <v>0</v>
      </c>
    </row>
    <row r="14319" spans="1:5" x14ac:dyDescent="0.3">
      <c r="A14319">
        <v>23320029</v>
      </c>
      <c r="B14319" t="s">
        <v>811</v>
      </c>
      <c r="C14319" t="s">
        <v>8</v>
      </c>
      <c r="D14319" t="s">
        <v>2403</v>
      </c>
      <c r="E14319">
        <v>-8</v>
      </c>
    </row>
    <row r="14320" spans="1:5" x14ac:dyDescent="0.3">
      <c r="A14320">
        <v>23320029</v>
      </c>
      <c r="B14320" t="s">
        <v>811</v>
      </c>
      <c r="C14320" t="s">
        <v>8</v>
      </c>
      <c r="D14320" t="s">
        <v>2404</v>
      </c>
      <c r="E14320">
        <v>0</v>
      </c>
    </row>
    <row r="14321" spans="1:5" x14ac:dyDescent="0.3">
      <c r="A14321">
        <v>23320029</v>
      </c>
      <c r="B14321" t="s">
        <v>811</v>
      </c>
      <c r="C14321" t="s">
        <v>8</v>
      </c>
      <c r="D14321" t="s">
        <v>2405</v>
      </c>
      <c r="E14321">
        <v>0</v>
      </c>
    </row>
    <row r="14322" spans="1:5" x14ac:dyDescent="0.3">
      <c r="A14322">
        <v>23320029</v>
      </c>
      <c r="B14322" t="s">
        <v>811</v>
      </c>
      <c r="C14322" t="s">
        <v>8</v>
      </c>
      <c r="D14322" t="s">
        <v>2406</v>
      </c>
      <c r="E14322">
        <v>0</v>
      </c>
    </row>
    <row r="14323" spans="1:5" x14ac:dyDescent="0.3">
      <c r="A14323">
        <v>23320029</v>
      </c>
      <c r="B14323" t="s">
        <v>811</v>
      </c>
      <c r="C14323" t="s">
        <v>8</v>
      </c>
      <c r="D14323" t="s">
        <v>2407</v>
      </c>
      <c r="E14323">
        <v>0</v>
      </c>
    </row>
    <row r="14324" spans="1:5" x14ac:dyDescent="0.3">
      <c r="A14324">
        <v>23320029</v>
      </c>
      <c r="B14324" t="s">
        <v>811</v>
      </c>
      <c r="C14324" t="s">
        <v>8</v>
      </c>
      <c r="D14324" t="s">
        <v>2408</v>
      </c>
      <c r="E14324">
        <v>0</v>
      </c>
    </row>
    <row r="14325" spans="1:5" x14ac:dyDescent="0.3">
      <c r="A14325">
        <v>23320029</v>
      </c>
      <c r="B14325" t="s">
        <v>811</v>
      </c>
      <c r="C14325" t="s">
        <v>8</v>
      </c>
      <c r="D14325" t="s">
        <v>2409</v>
      </c>
      <c r="E14325">
        <v>0</v>
      </c>
    </row>
    <row r="14326" spans="1:5" x14ac:dyDescent="0.3">
      <c r="A14326">
        <v>23320029</v>
      </c>
      <c r="B14326" t="s">
        <v>811</v>
      </c>
      <c r="C14326" t="s">
        <v>8</v>
      </c>
      <c r="D14326" t="s">
        <v>2410</v>
      </c>
      <c r="E14326">
        <v>0</v>
      </c>
    </row>
    <row r="14327" spans="1:5" x14ac:dyDescent="0.3">
      <c r="A14327">
        <v>23320029</v>
      </c>
      <c r="B14327" t="s">
        <v>811</v>
      </c>
      <c r="C14327" t="s">
        <v>8</v>
      </c>
      <c r="D14327" t="s">
        <v>2411</v>
      </c>
      <c r="E14327">
        <v>0</v>
      </c>
    </row>
    <row r="14328" spans="1:5" x14ac:dyDescent="0.3">
      <c r="A14328">
        <v>23320029</v>
      </c>
      <c r="B14328" t="s">
        <v>811</v>
      </c>
      <c r="C14328" t="s">
        <v>8</v>
      </c>
      <c r="D14328" t="s">
        <v>2412</v>
      </c>
      <c r="E14328">
        <v>0</v>
      </c>
    </row>
    <row r="14329" spans="1:5" x14ac:dyDescent="0.3">
      <c r="A14329">
        <v>23320029</v>
      </c>
      <c r="B14329" t="s">
        <v>811</v>
      </c>
      <c r="C14329" t="s">
        <v>8</v>
      </c>
      <c r="D14329" t="s">
        <v>2413</v>
      </c>
      <c r="E14329">
        <v>0</v>
      </c>
    </row>
    <row r="14330" spans="1:5" x14ac:dyDescent="0.3">
      <c r="A14330">
        <v>20100005</v>
      </c>
      <c r="B14330" t="s">
        <v>813</v>
      </c>
      <c r="C14330" t="s">
        <v>8</v>
      </c>
      <c r="D14330" t="s">
        <v>2378</v>
      </c>
      <c r="E14330">
        <v>0</v>
      </c>
    </row>
    <row r="14331" spans="1:5" x14ac:dyDescent="0.3">
      <c r="A14331">
        <v>20100005</v>
      </c>
      <c r="B14331" t="s">
        <v>813</v>
      </c>
      <c r="C14331" t="s">
        <v>8</v>
      </c>
      <c r="D14331" t="s">
        <v>2379</v>
      </c>
      <c r="E14331">
        <v>0</v>
      </c>
    </row>
    <row r="14332" spans="1:5" x14ac:dyDescent="0.3">
      <c r="A14332">
        <v>20100005</v>
      </c>
      <c r="B14332" t="s">
        <v>813</v>
      </c>
      <c r="C14332" t="s">
        <v>8</v>
      </c>
      <c r="D14332" t="s">
        <v>2380</v>
      </c>
      <c r="E14332">
        <v>-4</v>
      </c>
    </row>
    <row r="14333" spans="1:5" x14ac:dyDescent="0.3">
      <c r="A14333">
        <v>20100005</v>
      </c>
      <c r="B14333" t="s">
        <v>813</v>
      </c>
      <c r="C14333" t="s">
        <v>8</v>
      </c>
      <c r="D14333" t="s">
        <v>2381</v>
      </c>
      <c r="E14333">
        <v>0</v>
      </c>
    </row>
    <row r="14334" spans="1:5" x14ac:dyDescent="0.3">
      <c r="A14334">
        <v>20100005</v>
      </c>
      <c r="B14334" t="s">
        <v>813</v>
      </c>
      <c r="C14334" t="s">
        <v>8</v>
      </c>
      <c r="D14334" t="s">
        <v>2382</v>
      </c>
      <c r="E14334">
        <v>-3</v>
      </c>
    </row>
    <row r="14335" spans="1:5" x14ac:dyDescent="0.3">
      <c r="A14335">
        <v>20100005</v>
      </c>
      <c r="B14335" t="s">
        <v>813</v>
      </c>
      <c r="C14335" t="s">
        <v>8</v>
      </c>
      <c r="D14335" t="s">
        <v>2383</v>
      </c>
      <c r="E14335">
        <v>0</v>
      </c>
    </row>
    <row r="14336" spans="1:5" x14ac:dyDescent="0.3">
      <c r="A14336">
        <v>20100005</v>
      </c>
      <c r="B14336" t="s">
        <v>813</v>
      </c>
      <c r="C14336" t="s">
        <v>8</v>
      </c>
      <c r="D14336" t="s">
        <v>2384</v>
      </c>
      <c r="E14336">
        <v>0</v>
      </c>
    </row>
    <row r="14337" spans="1:5" x14ac:dyDescent="0.3">
      <c r="A14337">
        <v>20100005</v>
      </c>
      <c r="B14337" t="s">
        <v>813</v>
      </c>
      <c r="C14337" t="s">
        <v>8</v>
      </c>
      <c r="D14337" t="s">
        <v>2385</v>
      </c>
      <c r="E14337">
        <v>-1</v>
      </c>
    </row>
    <row r="14338" spans="1:5" x14ac:dyDescent="0.3">
      <c r="A14338">
        <v>20100005</v>
      </c>
      <c r="B14338" t="s">
        <v>813</v>
      </c>
      <c r="C14338" t="s">
        <v>8</v>
      </c>
      <c r="D14338" t="s">
        <v>2386</v>
      </c>
      <c r="E14338">
        <v>0</v>
      </c>
    </row>
    <row r="14339" spans="1:5" x14ac:dyDescent="0.3">
      <c r="A14339">
        <v>20100005</v>
      </c>
      <c r="B14339" t="s">
        <v>813</v>
      </c>
      <c r="C14339" t="s">
        <v>8</v>
      </c>
      <c r="D14339" t="s">
        <v>2387</v>
      </c>
      <c r="E14339">
        <v>0</v>
      </c>
    </row>
    <row r="14340" spans="1:5" x14ac:dyDescent="0.3">
      <c r="A14340">
        <v>20100005</v>
      </c>
      <c r="B14340" t="s">
        <v>813</v>
      </c>
      <c r="C14340" t="s">
        <v>8</v>
      </c>
      <c r="D14340" t="s">
        <v>2388</v>
      </c>
      <c r="E14340">
        <v>0</v>
      </c>
    </row>
    <row r="14341" spans="1:5" x14ac:dyDescent="0.3">
      <c r="A14341">
        <v>20100005</v>
      </c>
      <c r="B14341" t="s">
        <v>813</v>
      </c>
      <c r="C14341" t="s">
        <v>8</v>
      </c>
      <c r="D14341" t="s">
        <v>2389</v>
      </c>
      <c r="E14341">
        <v>-2</v>
      </c>
    </row>
    <row r="14342" spans="1:5" x14ac:dyDescent="0.3">
      <c r="A14342">
        <v>20100005</v>
      </c>
      <c r="B14342" t="s">
        <v>813</v>
      </c>
      <c r="C14342" t="s">
        <v>8</v>
      </c>
      <c r="D14342" t="s">
        <v>2390</v>
      </c>
      <c r="E14342">
        <v>-2</v>
      </c>
    </row>
    <row r="14343" spans="1:5" x14ac:dyDescent="0.3">
      <c r="A14343">
        <v>20100005</v>
      </c>
      <c r="B14343" t="s">
        <v>813</v>
      </c>
      <c r="C14343" t="s">
        <v>8</v>
      </c>
      <c r="D14343" t="s">
        <v>2391</v>
      </c>
      <c r="E14343">
        <v>0</v>
      </c>
    </row>
    <row r="14344" spans="1:5" x14ac:dyDescent="0.3">
      <c r="A14344">
        <v>20100005</v>
      </c>
      <c r="B14344" t="s">
        <v>813</v>
      </c>
      <c r="C14344" t="s">
        <v>8</v>
      </c>
      <c r="D14344" t="s">
        <v>2392</v>
      </c>
      <c r="E14344">
        <v>0</v>
      </c>
    </row>
    <row r="14345" spans="1:5" x14ac:dyDescent="0.3">
      <c r="A14345">
        <v>20100005</v>
      </c>
      <c r="B14345" t="s">
        <v>813</v>
      </c>
      <c r="C14345" t="s">
        <v>8</v>
      </c>
      <c r="D14345" t="s">
        <v>2393</v>
      </c>
      <c r="E14345">
        <v>0</v>
      </c>
    </row>
    <row r="14346" spans="1:5" x14ac:dyDescent="0.3">
      <c r="A14346">
        <v>20100005</v>
      </c>
      <c r="B14346" t="s">
        <v>813</v>
      </c>
      <c r="C14346" t="s">
        <v>8</v>
      </c>
      <c r="D14346" t="s">
        <v>2394</v>
      </c>
      <c r="E14346">
        <v>-3</v>
      </c>
    </row>
    <row r="14347" spans="1:5" x14ac:dyDescent="0.3">
      <c r="A14347">
        <v>20100005</v>
      </c>
      <c r="B14347" t="s">
        <v>813</v>
      </c>
      <c r="C14347" t="s">
        <v>8</v>
      </c>
      <c r="D14347" t="s">
        <v>2395</v>
      </c>
      <c r="E14347">
        <v>0</v>
      </c>
    </row>
    <row r="14348" spans="1:5" x14ac:dyDescent="0.3">
      <c r="A14348">
        <v>20100005</v>
      </c>
      <c r="B14348" t="s">
        <v>813</v>
      </c>
      <c r="C14348" t="s">
        <v>8</v>
      </c>
      <c r="D14348" t="s">
        <v>2396</v>
      </c>
      <c r="E14348">
        <v>0</v>
      </c>
    </row>
    <row r="14349" spans="1:5" x14ac:dyDescent="0.3">
      <c r="A14349">
        <v>20100005</v>
      </c>
      <c r="B14349" t="s">
        <v>813</v>
      </c>
      <c r="C14349" t="s">
        <v>8</v>
      </c>
      <c r="D14349" t="s">
        <v>2397</v>
      </c>
      <c r="E14349">
        <v>0</v>
      </c>
    </row>
    <row r="14350" spans="1:5" x14ac:dyDescent="0.3">
      <c r="A14350">
        <v>20100005</v>
      </c>
      <c r="B14350" t="s">
        <v>813</v>
      </c>
      <c r="C14350" t="s">
        <v>8</v>
      </c>
      <c r="D14350" t="s">
        <v>2398</v>
      </c>
      <c r="E14350">
        <v>0</v>
      </c>
    </row>
    <row r="14351" spans="1:5" x14ac:dyDescent="0.3">
      <c r="A14351">
        <v>20100005</v>
      </c>
      <c r="B14351" t="s">
        <v>813</v>
      </c>
      <c r="C14351" t="s">
        <v>8</v>
      </c>
      <c r="D14351" t="s">
        <v>2399</v>
      </c>
      <c r="E14351">
        <v>-3</v>
      </c>
    </row>
    <row r="14352" spans="1:5" x14ac:dyDescent="0.3">
      <c r="A14352">
        <v>20100005</v>
      </c>
      <c r="B14352" t="s">
        <v>813</v>
      </c>
      <c r="C14352" t="s">
        <v>8</v>
      </c>
      <c r="D14352" t="s">
        <v>2400</v>
      </c>
      <c r="E14352">
        <v>0</v>
      </c>
    </row>
    <row r="14353" spans="1:5" x14ac:dyDescent="0.3">
      <c r="A14353">
        <v>20100005</v>
      </c>
      <c r="B14353" t="s">
        <v>813</v>
      </c>
      <c r="C14353" t="s">
        <v>8</v>
      </c>
      <c r="D14353" t="s">
        <v>2401</v>
      </c>
      <c r="E14353">
        <v>0</v>
      </c>
    </row>
    <row r="14354" spans="1:5" x14ac:dyDescent="0.3">
      <c r="A14354">
        <v>20100005</v>
      </c>
      <c r="B14354" t="s">
        <v>813</v>
      </c>
      <c r="C14354" t="s">
        <v>8</v>
      </c>
      <c r="D14354" t="s">
        <v>2402</v>
      </c>
      <c r="E14354">
        <v>-1</v>
      </c>
    </row>
    <row r="14355" spans="1:5" x14ac:dyDescent="0.3">
      <c r="A14355">
        <v>20100005</v>
      </c>
      <c r="B14355" t="s">
        <v>813</v>
      </c>
      <c r="C14355" t="s">
        <v>8</v>
      </c>
      <c r="D14355" t="s">
        <v>2403</v>
      </c>
      <c r="E14355">
        <v>-3</v>
      </c>
    </row>
    <row r="14356" spans="1:5" x14ac:dyDescent="0.3">
      <c r="A14356">
        <v>20100005</v>
      </c>
      <c r="B14356" t="s">
        <v>813</v>
      </c>
      <c r="C14356" t="s">
        <v>8</v>
      </c>
      <c r="D14356" t="s">
        <v>2404</v>
      </c>
      <c r="E14356">
        <v>-3</v>
      </c>
    </row>
    <row r="14357" spans="1:5" x14ac:dyDescent="0.3">
      <c r="A14357">
        <v>20100005</v>
      </c>
      <c r="B14357" t="s">
        <v>813</v>
      </c>
      <c r="C14357" t="s">
        <v>8</v>
      </c>
      <c r="D14357" t="s">
        <v>2405</v>
      </c>
      <c r="E14357">
        <v>0</v>
      </c>
    </row>
    <row r="14358" spans="1:5" x14ac:dyDescent="0.3">
      <c r="A14358">
        <v>20100005</v>
      </c>
      <c r="B14358" t="s">
        <v>813</v>
      </c>
      <c r="C14358" t="s">
        <v>8</v>
      </c>
      <c r="D14358" t="s">
        <v>2406</v>
      </c>
      <c r="E14358">
        <v>-4</v>
      </c>
    </row>
    <row r="14359" spans="1:5" x14ac:dyDescent="0.3">
      <c r="A14359">
        <v>20100005</v>
      </c>
      <c r="B14359" t="s">
        <v>813</v>
      </c>
      <c r="C14359" t="s">
        <v>8</v>
      </c>
      <c r="D14359" t="s">
        <v>2407</v>
      </c>
      <c r="E14359">
        <v>-2</v>
      </c>
    </row>
    <row r="14360" spans="1:5" x14ac:dyDescent="0.3">
      <c r="A14360">
        <v>20100005</v>
      </c>
      <c r="B14360" t="s">
        <v>813</v>
      </c>
      <c r="C14360" t="s">
        <v>8</v>
      </c>
      <c r="D14360" t="s">
        <v>2408</v>
      </c>
      <c r="E14360">
        <v>0</v>
      </c>
    </row>
    <row r="14361" spans="1:5" x14ac:dyDescent="0.3">
      <c r="A14361">
        <v>20100005</v>
      </c>
      <c r="B14361" t="s">
        <v>813</v>
      </c>
      <c r="C14361" t="s">
        <v>8</v>
      </c>
      <c r="D14361" t="s">
        <v>2409</v>
      </c>
      <c r="E14361">
        <v>0</v>
      </c>
    </row>
    <row r="14362" spans="1:5" x14ac:dyDescent="0.3">
      <c r="A14362">
        <v>20100005</v>
      </c>
      <c r="B14362" t="s">
        <v>813</v>
      </c>
      <c r="C14362" t="s">
        <v>8</v>
      </c>
      <c r="D14362" t="s">
        <v>2410</v>
      </c>
      <c r="E14362">
        <v>0</v>
      </c>
    </row>
    <row r="14363" spans="1:5" x14ac:dyDescent="0.3">
      <c r="A14363">
        <v>20100005</v>
      </c>
      <c r="B14363" t="s">
        <v>813</v>
      </c>
      <c r="C14363" t="s">
        <v>8</v>
      </c>
      <c r="D14363" t="s">
        <v>2411</v>
      </c>
      <c r="E14363">
        <v>0</v>
      </c>
    </row>
    <row r="14364" spans="1:5" x14ac:dyDescent="0.3">
      <c r="A14364">
        <v>20100005</v>
      </c>
      <c r="B14364" t="s">
        <v>813</v>
      </c>
      <c r="C14364" t="s">
        <v>8</v>
      </c>
      <c r="D14364" t="s">
        <v>2412</v>
      </c>
      <c r="E14364">
        <v>-15</v>
      </c>
    </row>
    <row r="14365" spans="1:5" x14ac:dyDescent="0.3">
      <c r="A14365">
        <v>20100005</v>
      </c>
      <c r="B14365" t="s">
        <v>813</v>
      </c>
      <c r="C14365" t="s">
        <v>8</v>
      </c>
      <c r="D14365" t="s">
        <v>2413</v>
      </c>
      <c r="E14365">
        <v>0</v>
      </c>
    </row>
    <row r="14366" spans="1:5" x14ac:dyDescent="0.3">
      <c r="A14366">
        <v>74120008</v>
      </c>
      <c r="B14366" t="s">
        <v>815</v>
      </c>
      <c r="C14366" t="s">
        <v>130</v>
      </c>
      <c r="D14366" t="s">
        <v>2378</v>
      </c>
      <c r="E14366">
        <v>-2.5</v>
      </c>
    </row>
    <row r="14367" spans="1:5" x14ac:dyDescent="0.3">
      <c r="A14367">
        <v>74120008</v>
      </c>
      <c r="B14367" t="s">
        <v>815</v>
      </c>
      <c r="C14367" t="s">
        <v>130</v>
      </c>
      <c r="D14367" t="s">
        <v>2379</v>
      </c>
      <c r="E14367">
        <v>0</v>
      </c>
    </row>
    <row r="14368" spans="1:5" x14ac:dyDescent="0.3">
      <c r="A14368">
        <v>74120008</v>
      </c>
      <c r="B14368" t="s">
        <v>815</v>
      </c>
      <c r="C14368" t="s">
        <v>130</v>
      </c>
      <c r="D14368" t="s">
        <v>2380</v>
      </c>
      <c r="E14368">
        <v>0</v>
      </c>
    </row>
    <row r="14369" spans="1:5" x14ac:dyDescent="0.3">
      <c r="A14369">
        <v>74120008</v>
      </c>
      <c r="B14369" t="s">
        <v>815</v>
      </c>
      <c r="C14369" t="s">
        <v>130</v>
      </c>
      <c r="D14369" t="s">
        <v>2381</v>
      </c>
      <c r="E14369">
        <v>-12.5</v>
      </c>
    </row>
    <row r="14370" spans="1:5" x14ac:dyDescent="0.3">
      <c r="A14370">
        <v>74120008</v>
      </c>
      <c r="B14370" t="s">
        <v>815</v>
      </c>
      <c r="C14370" t="s">
        <v>130</v>
      </c>
      <c r="D14370" t="s">
        <v>2382</v>
      </c>
      <c r="E14370">
        <v>-10</v>
      </c>
    </row>
    <row r="14371" spans="1:5" x14ac:dyDescent="0.3">
      <c r="A14371">
        <v>74120008</v>
      </c>
      <c r="B14371" t="s">
        <v>815</v>
      </c>
      <c r="C14371" t="s">
        <v>130</v>
      </c>
      <c r="D14371" t="s">
        <v>2383</v>
      </c>
      <c r="E14371">
        <v>0</v>
      </c>
    </row>
    <row r="14372" spans="1:5" x14ac:dyDescent="0.3">
      <c r="A14372">
        <v>74120008</v>
      </c>
      <c r="B14372" t="s">
        <v>815</v>
      </c>
      <c r="C14372" t="s">
        <v>130</v>
      </c>
      <c r="D14372" t="s">
        <v>2384</v>
      </c>
      <c r="E14372">
        <v>0</v>
      </c>
    </row>
    <row r="14373" spans="1:5" x14ac:dyDescent="0.3">
      <c r="A14373">
        <v>74120008</v>
      </c>
      <c r="B14373" t="s">
        <v>815</v>
      </c>
      <c r="C14373" t="s">
        <v>130</v>
      </c>
      <c r="D14373" t="s">
        <v>2385</v>
      </c>
      <c r="E14373">
        <v>0</v>
      </c>
    </row>
    <row r="14374" spans="1:5" x14ac:dyDescent="0.3">
      <c r="A14374">
        <v>74120008</v>
      </c>
      <c r="B14374" t="s">
        <v>815</v>
      </c>
      <c r="C14374" t="s">
        <v>130</v>
      </c>
      <c r="D14374" t="s">
        <v>2386</v>
      </c>
      <c r="E14374">
        <v>0</v>
      </c>
    </row>
    <row r="14375" spans="1:5" x14ac:dyDescent="0.3">
      <c r="A14375">
        <v>74120008</v>
      </c>
      <c r="B14375" t="s">
        <v>815</v>
      </c>
      <c r="C14375" t="s">
        <v>130</v>
      </c>
      <c r="D14375" t="s">
        <v>2387</v>
      </c>
      <c r="E14375">
        <v>-10</v>
      </c>
    </row>
    <row r="14376" spans="1:5" x14ac:dyDescent="0.3">
      <c r="A14376">
        <v>74120008</v>
      </c>
      <c r="B14376" t="s">
        <v>815</v>
      </c>
      <c r="C14376" t="s">
        <v>130</v>
      </c>
      <c r="D14376" t="s">
        <v>2388</v>
      </c>
      <c r="E14376">
        <v>-7</v>
      </c>
    </row>
    <row r="14377" spans="1:5" x14ac:dyDescent="0.3">
      <c r="A14377">
        <v>74120008</v>
      </c>
      <c r="B14377" t="s">
        <v>815</v>
      </c>
      <c r="C14377" t="s">
        <v>130</v>
      </c>
      <c r="D14377" t="s">
        <v>2389</v>
      </c>
      <c r="E14377">
        <v>-50</v>
      </c>
    </row>
    <row r="14378" spans="1:5" x14ac:dyDescent="0.3">
      <c r="A14378">
        <v>74120008</v>
      </c>
      <c r="B14378" t="s">
        <v>815</v>
      </c>
      <c r="C14378" t="s">
        <v>130</v>
      </c>
      <c r="D14378" t="s">
        <v>2390</v>
      </c>
      <c r="E14378">
        <v>0</v>
      </c>
    </row>
    <row r="14379" spans="1:5" x14ac:dyDescent="0.3">
      <c r="A14379">
        <v>74120008</v>
      </c>
      <c r="B14379" t="s">
        <v>815</v>
      </c>
      <c r="C14379" t="s">
        <v>130</v>
      </c>
      <c r="D14379" t="s">
        <v>2391</v>
      </c>
      <c r="E14379">
        <v>0</v>
      </c>
    </row>
    <row r="14380" spans="1:5" x14ac:dyDescent="0.3">
      <c r="A14380">
        <v>74120008</v>
      </c>
      <c r="B14380" t="s">
        <v>815</v>
      </c>
      <c r="C14380" t="s">
        <v>130</v>
      </c>
      <c r="D14380" t="s">
        <v>2392</v>
      </c>
      <c r="E14380">
        <v>0</v>
      </c>
    </row>
    <row r="14381" spans="1:5" x14ac:dyDescent="0.3">
      <c r="A14381">
        <v>74120008</v>
      </c>
      <c r="B14381" t="s">
        <v>815</v>
      </c>
      <c r="C14381" t="s">
        <v>130</v>
      </c>
      <c r="D14381" t="s">
        <v>2393</v>
      </c>
      <c r="E14381">
        <v>-50</v>
      </c>
    </row>
    <row r="14382" spans="1:5" x14ac:dyDescent="0.3">
      <c r="A14382">
        <v>74120008</v>
      </c>
      <c r="B14382" t="s">
        <v>815</v>
      </c>
      <c r="C14382" t="s">
        <v>130</v>
      </c>
      <c r="D14382" t="s">
        <v>2394</v>
      </c>
      <c r="E14382">
        <v>0</v>
      </c>
    </row>
    <row r="14383" spans="1:5" x14ac:dyDescent="0.3">
      <c r="A14383">
        <v>74120008</v>
      </c>
      <c r="B14383" t="s">
        <v>815</v>
      </c>
      <c r="C14383" t="s">
        <v>130</v>
      </c>
      <c r="D14383" t="s">
        <v>2395</v>
      </c>
      <c r="E14383">
        <v>0</v>
      </c>
    </row>
    <row r="14384" spans="1:5" x14ac:dyDescent="0.3">
      <c r="A14384">
        <v>74120008</v>
      </c>
      <c r="B14384" t="s">
        <v>815</v>
      </c>
      <c r="C14384" t="s">
        <v>130</v>
      </c>
      <c r="D14384" t="s">
        <v>2396</v>
      </c>
      <c r="E14384">
        <v>0</v>
      </c>
    </row>
    <row r="14385" spans="1:5" x14ac:dyDescent="0.3">
      <c r="A14385">
        <v>74120008</v>
      </c>
      <c r="B14385" t="s">
        <v>815</v>
      </c>
      <c r="C14385" t="s">
        <v>130</v>
      </c>
      <c r="D14385" t="s">
        <v>2397</v>
      </c>
      <c r="E14385">
        <v>-5</v>
      </c>
    </row>
    <row r="14386" spans="1:5" x14ac:dyDescent="0.3">
      <c r="A14386">
        <v>74120008</v>
      </c>
      <c r="B14386" t="s">
        <v>815</v>
      </c>
      <c r="C14386" t="s">
        <v>130</v>
      </c>
      <c r="D14386" t="s">
        <v>2398</v>
      </c>
      <c r="E14386">
        <v>-6</v>
      </c>
    </row>
    <row r="14387" spans="1:5" x14ac:dyDescent="0.3">
      <c r="A14387">
        <v>74120008</v>
      </c>
      <c r="B14387" t="s">
        <v>815</v>
      </c>
      <c r="C14387" t="s">
        <v>130</v>
      </c>
      <c r="D14387" t="s">
        <v>2399</v>
      </c>
      <c r="E14387">
        <v>-6</v>
      </c>
    </row>
    <row r="14388" spans="1:5" x14ac:dyDescent="0.3">
      <c r="A14388">
        <v>74120008</v>
      </c>
      <c r="B14388" t="s">
        <v>815</v>
      </c>
      <c r="C14388" t="s">
        <v>130</v>
      </c>
      <c r="D14388" t="s">
        <v>2400</v>
      </c>
      <c r="E14388">
        <v>0</v>
      </c>
    </row>
    <row r="14389" spans="1:5" x14ac:dyDescent="0.3">
      <c r="A14389">
        <v>74120008</v>
      </c>
      <c r="B14389" t="s">
        <v>815</v>
      </c>
      <c r="C14389" t="s">
        <v>130</v>
      </c>
      <c r="D14389" t="s">
        <v>2401</v>
      </c>
      <c r="E14389">
        <v>0</v>
      </c>
    </row>
    <row r="14390" spans="1:5" x14ac:dyDescent="0.3">
      <c r="A14390">
        <v>74120008</v>
      </c>
      <c r="B14390" t="s">
        <v>815</v>
      </c>
      <c r="C14390" t="s">
        <v>130</v>
      </c>
      <c r="D14390" t="s">
        <v>2402</v>
      </c>
      <c r="E14390">
        <v>-5</v>
      </c>
    </row>
    <row r="14391" spans="1:5" x14ac:dyDescent="0.3">
      <c r="A14391">
        <v>74120008</v>
      </c>
      <c r="B14391" t="s">
        <v>815</v>
      </c>
      <c r="C14391" t="s">
        <v>130</v>
      </c>
      <c r="D14391" t="s">
        <v>2403</v>
      </c>
      <c r="E14391">
        <v>-2</v>
      </c>
    </row>
    <row r="14392" spans="1:5" x14ac:dyDescent="0.3">
      <c r="A14392">
        <v>74120008</v>
      </c>
      <c r="B14392" t="s">
        <v>815</v>
      </c>
      <c r="C14392" t="s">
        <v>130</v>
      </c>
      <c r="D14392" t="s">
        <v>2404</v>
      </c>
      <c r="E14392">
        <v>-14</v>
      </c>
    </row>
    <row r="14393" spans="1:5" x14ac:dyDescent="0.3">
      <c r="A14393">
        <v>74120008</v>
      </c>
      <c r="B14393" t="s">
        <v>815</v>
      </c>
      <c r="C14393" t="s">
        <v>130</v>
      </c>
      <c r="D14393" t="s">
        <v>2405</v>
      </c>
      <c r="E14393">
        <v>0</v>
      </c>
    </row>
    <row r="14394" spans="1:5" x14ac:dyDescent="0.3">
      <c r="A14394">
        <v>74120008</v>
      </c>
      <c r="B14394" t="s">
        <v>815</v>
      </c>
      <c r="C14394" t="s">
        <v>130</v>
      </c>
      <c r="D14394" t="s">
        <v>2406</v>
      </c>
      <c r="E14394">
        <v>0</v>
      </c>
    </row>
    <row r="14395" spans="1:5" x14ac:dyDescent="0.3">
      <c r="A14395">
        <v>74120008</v>
      </c>
      <c r="B14395" t="s">
        <v>815</v>
      </c>
      <c r="C14395" t="s">
        <v>130</v>
      </c>
      <c r="D14395" t="s">
        <v>2407</v>
      </c>
      <c r="E14395">
        <v>0</v>
      </c>
    </row>
    <row r="14396" spans="1:5" x14ac:dyDescent="0.3">
      <c r="A14396">
        <v>74120008</v>
      </c>
      <c r="B14396" t="s">
        <v>815</v>
      </c>
      <c r="C14396" t="s">
        <v>130</v>
      </c>
      <c r="D14396" t="s">
        <v>2408</v>
      </c>
      <c r="E14396">
        <v>0</v>
      </c>
    </row>
    <row r="14397" spans="1:5" x14ac:dyDescent="0.3">
      <c r="A14397">
        <v>74120008</v>
      </c>
      <c r="B14397" t="s">
        <v>815</v>
      </c>
      <c r="C14397" t="s">
        <v>130</v>
      </c>
      <c r="D14397" t="s">
        <v>2409</v>
      </c>
      <c r="E14397">
        <v>0</v>
      </c>
    </row>
    <row r="14398" spans="1:5" x14ac:dyDescent="0.3">
      <c r="A14398">
        <v>74120008</v>
      </c>
      <c r="B14398" t="s">
        <v>815</v>
      </c>
      <c r="C14398" t="s">
        <v>130</v>
      </c>
      <c r="D14398" t="s">
        <v>2410</v>
      </c>
      <c r="E14398">
        <v>0</v>
      </c>
    </row>
    <row r="14399" spans="1:5" x14ac:dyDescent="0.3">
      <c r="A14399">
        <v>74120008</v>
      </c>
      <c r="B14399" t="s">
        <v>815</v>
      </c>
      <c r="C14399" t="s">
        <v>130</v>
      </c>
      <c r="D14399" t="s">
        <v>2411</v>
      </c>
      <c r="E14399">
        <v>0</v>
      </c>
    </row>
    <row r="14400" spans="1:5" x14ac:dyDescent="0.3">
      <c r="A14400">
        <v>74120008</v>
      </c>
      <c r="B14400" t="s">
        <v>815</v>
      </c>
      <c r="C14400" t="s">
        <v>130</v>
      </c>
      <c r="D14400" t="s">
        <v>2412</v>
      </c>
      <c r="E14400">
        <v>0</v>
      </c>
    </row>
    <row r="14401" spans="1:5" x14ac:dyDescent="0.3">
      <c r="A14401">
        <v>74120008</v>
      </c>
      <c r="B14401" t="s">
        <v>815</v>
      </c>
      <c r="C14401" t="s">
        <v>130</v>
      </c>
      <c r="D14401" t="s">
        <v>2413</v>
      </c>
      <c r="E14401">
        <v>-2.5</v>
      </c>
    </row>
    <row r="14402" spans="1:5" x14ac:dyDescent="0.3">
      <c r="A14402">
        <v>71240142</v>
      </c>
      <c r="B14402" t="s">
        <v>817</v>
      </c>
      <c r="C14402" t="s">
        <v>8</v>
      </c>
      <c r="D14402" t="s">
        <v>2378</v>
      </c>
      <c r="E14402">
        <v>0</v>
      </c>
    </row>
    <row r="14403" spans="1:5" x14ac:dyDescent="0.3">
      <c r="A14403">
        <v>71240142</v>
      </c>
      <c r="B14403" t="s">
        <v>817</v>
      </c>
      <c r="C14403" t="s">
        <v>8</v>
      </c>
      <c r="D14403" t="s">
        <v>2379</v>
      </c>
      <c r="E14403">
        <v>0</v>
      </c>
    </row>
    <row r="14404" spans="1:5" x14ac:dyDescent="0.3">
      <c r="A14404">
        <v>71240142</v>
      </c>
      <c r="B14404" t="s">
        <v>817</v>
      </c>
      <c r="C14404" t="s">
        <v>8</v>
      </c>
      <c r="D14404" t="s">
        <v>2380</v>
      </c>
      <c r="E14404">
        <v>0</v>
      </c>
    </row>
    <row r="14405" spans="1:5" x14ac:dyDescent="0.3">
      <c r="A14405">
        <v>71240142</v>
      </c>
      <c r="B14405" t="s">
        <v>817</v>
      </c>
      <c r="C14405" t="s">
        <v>8</v>
      </c>
      <c r="D14405" t="s">
        <v>2381</v>
      </c>
      <c r="E14405">
        <v>-4</v>
      </c>
    </row>
    <row r="14406" spans="1:5" x14ac:dyDescent="0.3">
      <c r="A14406">
        <v>71240142</v>
      </c>
      <c r="B14406" t="s">
        <v>817</v>
      </c>
      <c r="C14406" t="s">
        <v>8</v>
      </c>
      <c r="D14406" t="s">
        <v>2382</v>
      </c>
      <c r="E14406">
        <v>0</v>
      </c>
    </row>
    <row r="14407" spans="1:5" x14ac:dyDescent="0.3">
      <c r="A14407">
        <v>71240142</v>
      </c>
      <c r="B14407" t="s">
        <v>817</v>
      </c>
      <c r="C14407" t="s">
        <v>8</v>
      </c>
      <c r="D14407" t="s">
        <v>2383</v>
      </c>
      <c r="E14407">
        <v>0</v>
      </c>
    </row>
    <row r="14408" spans="1:5" x14ac:dyDescent="0.3">
      <c r="A14408">
        <v>71240142</v>
      </c>
      <c r="B14408" t="s">
        <v>817</v>
      </c>
      <c r="C14408" t="s">
        <v>8</v>
      </c>
      <c r="D14408" t="s">
        <v>2384</v>
      </c>
      <c r="E14408">
        <v>0</v>
      </c>
    </row>
    <row r="14409" spans="1:5" x14ac:dyDescent="0.3">
      <c r="A14409">
        <v>71240142</v>
      </c>
      <c r="B14409" t="s">
        <v>817</v>
      </c>
      <c r="C14409" t="s">
        <v>8</v>
      </c>
      <c r="D14409" t="s">
        <v>2385</v>
      </c>
      <c r="E14409">
        <v>0</v>
      </c>
    </row>
    <row r="14410" spans="1:5" x14ac:dyDescent="0.3">
      <c r="A14410">
        <v>71240142</v>
      </c>
      <c r="B14410" t="s">
        <v>817</v>
      </c>
      <c r="C14410" t="s">
        <v>8</v>
      </c>
      <c r="D14410" t="s">
        <v>2386</v>
      </c>
      <c r="E14410">
        <v>0</v>
      </c>
    </row>
    <row r="14411" spans="1:5" x14ac:dyDescent="0.3">
      <c r="A14411">
        <v>71240142</v>
      </c>
      <c r="B14411" t="s">
        <v>817</v>
      </c>
      <c r="C14411" t="s">
        <v>8</v>
      </c>
      <c r="D14411" t="s">
        <v>2387</v>
      </c>
      <c r="E14411">
        <v>0</v>
      </c>
    </row>
    <row r="14412" spans="1:5" x14ac:dyDescent="0.3">
      <c r="A14412">
        <v>71240142</v>
      </c>
      <c r="B14412" t="s">
        <v>817</v>
      </c>
      <c r="C14412" t="s">
        <v>8</v>
      </c>
      <c r="D14412" t="s">
        <v>2388</v>
      </c>
      <c r="E14412">
        <v>0</v>
      </c>
    </row>
    <row r="14413" spans="1:5" x14ac:dyDescent="0.3">
      <c r="A14413">
        <v>71240142</v>
      </c>
      <c r="B14413" t="s">
        <v>817</v>
      </c>
      <c r="C14413" t="s">
        <v>8</v>
      </c>
      <c r="D14413" t="s">
        <v>2389</v>
      </c>
      <c r="E14413">
        <v>0</v>
      </c>
    </row>
    <row r="14414" spans="1:5" x14ac:dyDescent="0.3">
      <c r="A14414">
        <v>71240142</v>
      </c>
      <c r="B14414" t="s">
        <v>817</v>
      </c>
      <c r="C14414" t="s">
        <v>8</v>
      </c>
      <c r="D14414" t="s">
        <v>2390</v>
      </c>
      <c r="E14414">
        <v>0</v>
      </c>
    </row>
    <row r="14415" spans="1:5" x14ac:dyDescent="0.3">
      <c r="A14415">
        <v>71240142</v>
      </c>
      <c r="B14415" t="s">
        <v>817</v>
      </c>
      <c r="C14415" t="s">
        <v>8</v>
      </c>
      <c r="D14415" t="s">
        <v>2391</v>
      </c>
      <c r="E14415">
        <v>-1</v>
      </c>
    </row>
    <row r="14416" spans="1:5" x14ac:dyDescent="0.3">
      <c r="A14416">
        <v>71240142</v>
      </c>
      <c r="B14416" t="s">
        <v>817</v>
      </c>
      <c r="C14416" t="s">
        <v>8</v>
      </c>
      <c r="D14416" t="s">
        <v>2392</v>
      </c>
      <c r="E14416">
        <v>0</v>
      </c>
    </row>
    <row r="14417" spans="1:5" x14ac:dyDescent="0.3">
      <c r="A14417">
        <v>71240142</v>
      </c>
      <c r="B14417" t="s">
        <v>817</v>
      </c>
      <c r="C14417" t="s">
        <v>8</v>
      </c>
      <c r="D14417" t="s">
        <v>2393</v>
      </c>
      <c r="E14417">
        <v>-4</v>
      </c>
    </row>
    <row r="14418" spans="1:5" x14ac:dyDescent="0.3">
      <c r="A14418">
        <v>71240142</v>
      </c>
      <c r="B14418" t="s">
        <v>817</v>
      </c>
      <c r="C14418" t="s">
        <v>8</v>
      </c>
      <c r="D14418" t="s">
        <v>2394</v>
      </c>
      <c r="E14418">
        <v>0</v>
      </c>
    </row>
    <row r="14419" spans="1:5" x14ac:dyDescent="0.3">
      <c r="A14419">
        <v>71240142</v>
      </c>
      <c r="B14419" t="s">
        <v>817</v>
      </c>
      <c r="C14419" t="s">
        <v>8</v>
      </c>
      <c r="D14419" t="s">
        <v>2395</v>
      </c>
      <c r="E14419">
        <v>0</v>
      </c>
    </row>
    <row r="14420" spans="1:5" x14ac:dyDescent="0.3">
      <c r="A14420">
        <v>71240142</v>
      </c>
      <c r="B14420" t="s">
        <v>817</v>
      </c>
      <c r="C14420" t="s">
        <v>8</v>
      </c>
      <c r="D14420" t="s">
        <v>2396</v>
      </c>
      <c r="E14420">
        <v>0</v>
      </c>
    </row>
    <row r="14421" spans="1:5" x14ac:dyDescent="0.3">
      <c r="A14421">
        <v>71240142</v>
      </c>
      <c r="B14421" t="s">
        <v>817</v>
      </c>
      <c r="C14421" t="s">
        <v>8</v>
      </c>
      <c r="D14421" t="s">
        <v>2397</v>
      </c>
      <c r="E14421">
        <v>-3</v>
      </c>
    </row>
    <row r="14422" spans="1:5" x14ac:dyDescent="0.3">
      <c r="A14422">
        <v>71240142</v>
      </c>
      <c r="B14422" t="s">
        <v>817</v>
      </c>
      <c r="C14422" t="s">
        <v>8</v>
      </c>
      <c r="D14422" t="s">
        <v>2398</v>
      </c>
      <c r="E14422">
        <v>0</v>
      </c>
    </row>
    <row r="14423" spans="1:5" x14ac:dyDescent="0.3">
      <c r="A14423">
        <v>71240142</v>
      </c>
      <c r="B14423" t="s">
        <v>817</v>
      </c>
      <c r="C14423" t="s">
        <v>8</v>
      </c>
      <c r="D14423" t="s">
        <v>2399</v>
      </c>
      <c r="E14423">
        <v>0</v>
      </c>
    </row>
    <row r="14424" spans="1:5" x14ac:dyDescent="0.3">
      <c r="A14424">
        <v>71240142</v>
      </c>
      <c r="B14424" t="s">
        <v>817</v>
      </c>
      <c r="C14424" t="s">
        <v>8</v>
      </c>
      <c r="D14424" t="s">
        <v>2400</v>
      </c>
      <c r="E14424">
        <v>0</v>
      </c>
    </row>
    <row r="14425" spans="1:5" x14ac:dyDescent="0.3">
      <c r="A14425">
        <v>71240142</v>
      </c>
      <c r="B14425" t="s">
        <v>817</v>
      </c>
      <c r="C14425" t="s">
        <v>8</v>
      </c>
      <c r="D14425" t="s">
        <v>2401</v>
      </c>
      <c r="E14425">
        <v>0</v>
      </c>
    </row>
    <row r="14426" spans="1:5" x14ac:dyDescent="0.3">
      <c r="A14426">
        <v>71240142</v>
      </c>
      <c r="B14426" t="s">
        <v>817</v>
      </c>
      <c r="C14426" t="s">
        <v>8</v>
      </c>
      <c r="D14426" t="s">
        <v>2402</v>
      </c>
      <c r="E14426">
        <v>0</v>
      </c>
    </row>
    <row r="14427" spans="1:5" x14ac:dyDescent="0.3">
      <c r="A14427">
        <v>71240142</v>
      </c>
      <c r="B14427" t="s">
        <v>817</v>
      </c>
      <c r="C14427" t="s">
        <v>8</v>
      </c>
      <c r="D14427" t="s">
        <v>2403</v>
      </c>
      <c r="E14427">
        <v>-3</v>
      </c>
    </row>
    <row r="14428" spans="1:5" x14ac:dyDescent="0.3">
      <c r="A14428">
        <v>71240142</v>
      </c>
      <c r="B14428" t="s">
        <v>817</v>
      </c>
      <c r="C14428" t="s">
        <v>8</v>
      </c>
      <c r="D14428" t="s">
        <v>2404</v>
      </c>
      <c r="E14428">
        <v>-2</v>
      </c>
    </row>
    <row r="14429" spans="1:5" x14ac:dyDescent="0.3">
      <c r="A14429">
        <v>71240142</v>
      </c>
      <c r="B14429" t="s">
        <v>817</v>
      </c>
      <c r="C14429" t="s">
        <v>8</v>
      </c>
      <c r="D14429" t="s">
        <v>2405</v>
      </c>
      <c r="E14429">
        <v>-1</v>
      </c>
    </row>
    <row r="14430" spans="1:5" x14ac:dyDescent="0.3">
      <c r="A14430">
        <v>71240142</v>
      </c>
      <c r="B14430" t="s">
        <v>817</v>
      </c>
      <c r="C14430" t="s">
        <v>8</v>
      </c>
      <c r="D14430" t="s">
        <v>2406</v>
      </c>
      <c r="E14430">
        <v>0</v>
      </c>
    </row>
    <row r="14431" spans="1:5" x14ac:dyDescent="0.3">
      <c r="A14431">
        <v>71240142</v>
      </c>
      <c r="B14431" t="s">
        <v>817</v>
      </c>
      <c r="C14431" t="s">
        <v>8</v>
      </c>
      <c r="D14431" t="s">
        <v>2407</v>
      </c>
      <c r="E14431">
        <v>0</v>
      </c>
    </row>
    <row r="14432" spans="1:5" x14ac:dyDescent="0.3">
      <c r="A14432">
        <v>71240142</v>
      </c>
      <c r="B14432" t="s">
        <v>817</v>
      </c>
      <c r="C14432" t="s">
        <v>8</v>
      </c>
      <c r="D14432" t="s">
        <v>2408</v>
      </c>
      <c r="E14432">
        <v>0</v>
      </c>
    </row>
    <row r="14433" spans="1:5" x14ac:dyDescent="0.3">
      <c r="A14433">
        <v>71240142</v>
      </c>
      <c r="B14433" t="s">
        <v>817</v>
      </c>
      <c r="C14433" t="s">
        <v>8</v>
      </c>
      <c r="D14433" t="s">
        <v>2409</v>
      </c>
      <c r="E14433">
        <v>0</v>
      </c>
    </row>
    <row r="14434" spans="1:5" x14ac:dyDescent="0.3">
      <c r="A14434">
        <v>71240142</v>
      </c>
      <c r="B14434" t="s">
        <v>817</v>
      </c>
      <c r="C14434" t="s">
        <v>8</v>
      </c>
      <c r="D14434" t="s">
        <v>2410</v>
      </c>
      <c r="E14434">
        <v>0</v>
      </c>
    </row>
    <row r="14435" spans="1:5" x14ac:dyDescent="0.3">
      <c r="A14435">
        <v>71240142</v>
      </c>
      <c r="B14435" t="s">
        <v>817</v>
      </c>
      <c r="C14435" t="s">
        <v>8</v>
      </c>
      <c r="D14435" t="s">
        <v>2411</v>
      </c>
      <c r="E14435">
        <v>-4</v>
      </c>
    </row>
    <row r="14436" spans="1:5" x14ac:dyDescent="0.3">
      <c r="A14436">
        <v>71240142</v>
      </c>
      <c r="B14436" t="s">
        <v>817</v>
      </c>
      <c r="C14436" t="s">
        <v>8</v>
      </c>
      <c r="D14436" t="s">
        <v>2412</v>
      </c>
      <c r="E14436">
        <v>0</v>
      </c>
    </row>
    <row r="14437" spans="1:5" x14ac:dyDescent="0.3">
      <c r="A14437">
        <v>71240142</v>
      </c>
      <c r="B14437" t="s">
        <v>817</v>
      </c>
      <c r="C14437" t="s">
        <v>8</v>
      </c>
      <c r="D14437" t="s">
        <v>2413</v>
      </c>
      <c r="E14437">
        <v>0</v>
      </c>
    </row>
    <row r="14438" spans="1:5" x14ac:dyDescent="0.3">
      <c r="A14438">
        <v>23320035</v>
      </c>
      <c r="B14438" t="s">
        <v>819</v>
      </c>
      <c r="C14438" t="s">
        <v>8</v>
      </c>
      <c r="D14438" t="s">
        <v>2378</v>
      </c>
      <c r="E14438">
        <v>0</v>
      </c>
    </row>
    <row r="14439" spans="1:5" x14ac:dyDescent="0.3">
      <c r="A14439">
        <v>23320035</v>
      </c>
      <c r="B14439" t="s">
        <v>819</v>
      </c>
      <c r="C14439" t="s">
        <v>8</v>
      </c>
      <c r="D14439" t="s">
        <v>2379</v>
      </c>
      <c r="E14439">
        <v>0</v>
      </c>
    </row>
    <row r="14440" spans="1:5" x14ac:dyDescent="0.3">
      <c r="A14440">
        <v>23320035</v>
      </c>
      <c r="B14440" t="s">
        <v>819</v>
      </c>
      <c r="C14440" t="s">
        <v>8</v>
      </c>
      <c r="D14440" t="s">
        <v>2380</v>
      </c>
      <c r="E14440">
        <v>-2</v>
      </c>
    </row>
    <row r="14441" spans="1:5" x14ac:dyDescent="0.3">
      <c r="A14441">
        <v>23320035</v>
      </c>
      <c r="B14441" t="s">
        <v>819</v>
      </c>
      <c r="C14441" t="s">
        <v>8</v>
      </c>
      <c r="D14441" t="s">
        <v>2381</v>
      </c>
      <c r="E14441">
        <v>0</v>
      </c>
    </row>
    <row r="14442" spans="1:5" x14ac:dyDescent="0.3">
      <c r="A14442">
        <v>23320035</v>
      </c>
      <c r="B14442" t="s">
        <v>819</v>
      </c>
      <c r="C14442" t="s">
        <v>8</v>
      </c>
      <c r="D14442" t="s">
        <v>2382</v>
      </c>
      <c r="E14442">
        <v>0</v>
      </c>
    </row>
    <row r="14443" spans="1:5" x14ac:dyDescent="0.3">
      <c r="A14443">
        <v>23320035</v>
      </c>
      <c r="B14443" t="s">
        <v>819</v>
      </c>
      <c r="C14443" t="s">
        <v>8</v>
      </c>
      <c r="D14443" t="s">
        <v>2383</v>
      </c>
      <c r="E14443">
        <v>0</v>
      </c>
    </row>
    <row r="14444" spans="1:5" x14ac:dyDescent="0.3">
      <c r="A14444">
        <v>23320035</v>
      </c>
      <c r="B14444" t="s">
        <v>819</v>
      </c>
      <c r="C14444" t="s">
        <v>8</v>
      </c>
      <c r="D14444" t="s">
        <v>2384</v>
      </c>
      <c r="E14444">
        <v>0</v>
      </c>
    </row>
    <row r="14445" spans="1:5" x14ac:dyDescent="0.3">
      <c r="A14445">
        <v>23320035</v>
      </c>
      <c r="B14445" t="s">
        <v>819</v>
      </c>
      <c r="C14445" t="s">
        <v>8</v>
      </c>
      <c r="D14445" t="s">
        <v>2385</v>
      </c>
      <c r="E14445">
        <v>0</v>
      </c>
    </row>
    <row r="14446" spans="1:5" x14ac:dyDescent="0.3">
      <c r="A14446">
        <v>23320035</v>
      </c>
      <c r="B14446" t="s">
        <v>819</v>
      </c>
      <c r="C14446" t="s">
        <v>8</v>
      </c>
      <c r="D14446" t="s">
        <v>2386</v>
      </c>
      <c r="E14446">
        <v>0</v>
      </c>
    </row>
    <row r="14447" spans="1:5" x14ac:dyDescent="0.3">
      <c r="A14447">
        <v>23320035</v>
      </c>
      <c r="B14447" t="s">
        <v>819</v>
      </c>
      <c r="C14447" t="s">
        <v>8</v>
      </c>
      <c r="D14447" t="s">
        <v>2387</v>
      </c>
      <c r="E14447">
        <v>0</v>
      </c>
    </row>
    <row r="14448" spans="1:5" x14ac:dyDescent="0.3">
      <c r="A14448">
        <v>23320035</v>
      </c>
      <c r="B14448" t="s">
        <v>819</v>
      </c>
      <c r="C14448" t="s">
        <v>8</v>
      </c>
      <c r="D14448" t="s">
        <v>2388</v>
      </c>
      <c r="E14448">
        <v>0</v>
      </c>
    </row>
    <row r="14449" spans="1:5" x14ac:dyDescent="0.3">
      <c r="A14449">
        <v>23320035</v>
      </c>
      <c r="B14449" t="s">
        <v>819</v>
      </c>
      <c r="C14449" t="s">
        <v>8</v>
      </c>
      <c r="D14449" t="s">
        <v>2389</v>
      </c>
      <c r="E14449">
        <v>0</v>
      </c>
    </row>
    <row r="14450" spans="1:5" x14ac:dyDescent="0.3">
      <c r="A14450">
        <v>23320035</v>
      </c>
      <c r="B14450" t="s">
        <v>819</v>
      </c>
      <c r="C14450" t="s">
        <v>8</v>
      </c>
      <c r="D14450" t="s">
        <v>2390</v>
      </c>
      <c r="E14450">
        <v>0</v>
      </c>
    </row>
    <row r="14451" spans="1:5" x14ac:dyDescent="0.3">
      <c r="A14451">
        <v>23320035</v>
      </c>
      <c r="B14451" t="s">
        <v>819</v>
      </c>
      <c r="C14451" t="s">
        <v>8</v>
      </c>
      <c r="D14451" t="s">
        <v>2391</v>
      </c>
      <c r="E14451">
        <v>0</v>
      </c>
    </row>
    <row r="14452" spans="1:5" x14ac:dyDescent="0.3">
      <c r="A14452">
        <v>23320035</v>
      </c>
      <c r="B14452" t="s">
        <v>819</v>
      </c>
      <c r="C14452" t="s">
        <v>8</v>
      </c>
      <c r="D14452" t="s">
        <v>2392</v>
      </c>
      <c r="E14452">
        <v>0</v>
      </c>
    </row>
    <row r="14453" spans="1:5" x14ac:dyDescent="0.3">
      <c r="A14453">
        <v>23320035</v>
      </c>
      <c r="B14453" t="s">
        <v>819</v>
      </c>
      <c r="C14453" t="s">
        <v>8</v>
      </c>
      <c r="D14453" t="s">
        <v>2393</v>
      </c>
      <c r="E14453">
        <v>0</v>
      </c>
    </row>
    <row r="14454" spans="1:5" x14ac:dyDescent="0.3">
      <c r="A14454">
        <v>23320035</v>
      </c>
      <c r="B14454" t="s">
        <v>819</v>
      </c>
      <c r="C14454" t="s">
        <v>8</v>
      </c>
      <c r="D14454" t="s">
        <v>2394</v>
      </c>
      <c r="E14454">
        <v>0</v>
      </c>
    </row>
    <row r="14455" spans="1:5" x14ac:dyDescent="0.3">
      <c r="A14455">
        <v>23320035</v>
      </c>
      <c r="B14455" t="s">
        <v>819</v>
      </c>
      <c r="C14455" t="s">
        <v>8</v>
      </c>
      <c r="D14455" t="s">
        <v>2395</v>
      </c>
      <c r="E14455">
        <v>0</v>
      </c>
    </row>
    <row r="14456" spans="1:5" x14ac:dyDescent="0.3">
      <c r="A14456">
        <v>23320035</v>
      </c>
      <c r="B14456" t="s">
        <v>819</v>
      </c>
      <c r="C14456" t="s">
        <v>8</v>
      </c>
      <c r="D14456" t="s">
        <v>2396</v>
      </c>
      <c r="E14456">
        <v>-1</v>
      </c>
    </row>
    <row r="14457" spans="1:5" x14ac:dyDescent="0.3">
      <c r="A14457">
        <v>23320035</v>
      </c>
      <c r="B14457" t="s">
        <v>819</v>
      </c>
      <c r="C14457" t="s">
        <v>8</v>
      </c>
      <c r="D14457" t="s">
        <v>2397</v>
      </c>
      <c r="E14457">
        <v>0</v>
      </c>
    </row>
    <row r="14458" spans="1:5" x14ac:dyDescent="0.3">
      <c r="A14458">
        <v>23320035</v>
      </c>
      <c r="B14458" t="s">
        <v>819</v>
      </c>
      <c r="C14458" t="s">
        <v>8</v>
      </c>
      <c r="D14458" t="s">
        <v>2398</v>
      </c>
      <c r="E14458">
        <v>0</v>
      </c>
    </row>
    <row r="14459" spans="1:5" x14ac:dyDescent="0.3">
      <c r="A14459">
        <v>23320035</v>
      </c>
      <c r="B14459" t="s">
        <v>819</v>
      </c>
      <c r="C14459" t="s">
        <v>8</v>
      </c>
      <c r="D14459" t="s">
        <v>2399</v>
      </c>
      <c r="E14459">
        <v>0</v>
      </c>
    </row>
    <row r="14460" spans="1:5" x14ac:dyDescent="0.3">
      <c r="A14460">
        <v>23320035</v>
      </c>
      <c r="B14460" t="s">
        <v>819</v>
      </c>
      <c r="C14460" t="s">
        <v>8</v>
      </c>
      <c r="D14460" t="s">
        <v>2400</v>
      </c>
      <c r="E14460">
        <v>0</v>
      </c>
    </row>
    <row r="14461" spans="1:5" x14ac:dyDescent="0.3">
      <c r="A14461">
        <v>23320035</v>
      </c>
      <c r="B14461" t="s">
        <v>819</v>
      </c>
      <c r="C14461" t="s">
        <v>8</v>
      </c>
      <c r="D14461" t="s">
        <v>2401</v>
      </c>
      <c r="E14461">
        <v>0</v>
      </c>
    </row>
    <row r="14462" spans="1:5" x14ac:dyDescent="0.3">
      <c r="A14462">
        <v>23320035</v>
      </c>
      <c r="B14462" t="s">
        <v>819</v>
      </c>
      <c r="C14462" t="s">
        <v>8</v>
      </c>
      <c r="D14462" t="s">
        <v>2402</v>
      </c>
      <c r="E14462">
        <v>0</v>
      </c>
    </row>
    <row r="14463" spans="1:5" x14ac:dyDescent="0.3">
      <c r="A14463">
        <v>23320035</v>
      </c>
      <c r="B14463" t="s">
        <v>819</v>
      </c>
      <c r="C14463" t="s">
        <v>8</v>
      </c>
      <c r="D14463" t="s">
        <v>2403</v>
      </c>
      <c r="E14463">
        <v>0</v>
      </c>
    </row>
    <row r="14464" spans="1:5" x14ac:dyDescent="0.3">
      <c r="A14464">
        <v>23320035</v>
      </c>
      <c r="B14464" t="s">
        <v>819</v>
      </c>
      <c r="C14464" t="s">
        <v>8</v>
      </c>
      <c r="D14464" t="s">
        <v>2404</v>
      </c>
      <c r="E14464">
        <v>-1</v>
      </c>
    </row>
    <row r="14465" spans="1:5" x14ac:dyDescent="0.3">
      <c r="A14465">
        <v>23320035</v>
      </c>
      <c r="B14465" t="s">
        <v>819</v>
      </c>
      <c r="C14465" t="s">
        <v>8</v>
      </c>
      <c r="D14465" t="s">
        <v>2405</v>
      </c>
      <c r="E14465">
        <v>0</v>
      </c>
    </row>
    <row r="14466" spans="1:5" x14ac:dyDescent="0.3">
      <c r="A14466">
        <v>23320035</v>
      </c>
      <c r="B14466" t="s">
        <v>819</v>
      </c>
      <c r="C14466" t="s">
        <v>8</v>
      </c>
      <c r="D14466" t="s">
        <v>2406</v>
      </c>
      <c r="E14466">
        <v>0</v>
      </c>
    </row>
    <row r="14467" spans="1:5" x14ac:dyDescent="0.3">
      <c r="A14467">
        <v>23320035</v>
      </c>
      <c r="B14467" t="s">
        <v>819</v>
      </c>
      <c r="C14467" t="s">
        <v>8</v>
      </c>
      <c r="D14467" t="s">
        <v>2407</v>
      </c>
      <c r="E14467">
        <v>0</v>
      </c>
    </row>
    <row r="14468" spans="1:5" x14ac:dyDescent="0.3">
      <c r="A14468">
        <v>23320035</v>
      </c>
      <c r="B14468" t="s">
        <v>819</v>
      </c>
      <c r="C14468" t="s">
        <v>8</v>
      </c>
      <c r="D14468" t="s">
        <v>2408</v>
      </c>
      <c r="E14468">
        <v>-1</v>
      </c>
    </row>
    <row r="14469" spans="1:5" x14ac:dyDescent="0.3">
      <c r="A14469">
        <v>23320035</v>
      </c>
      <c r="B14469" t="s">
        <v>819</v>
      </c>
      <c r="C14469" t="s">
        <v>8</v>
      </c>
      <c r="D14469" t="s">
        <v>2409</v>
      </c>
      <c r="E14469">
        <v>0</v>
      </c>
    </row>
    <row r="14470" spans="1:5" x14ac:dyDescent="0.3">
      <c r="A14470">
        <v>23320035</v>
      </c>
      <c r="B14470" t="s">
        <v>819</v>
      </c>
      <c r="C14470" t="s">
        <v>8</v>
      </c>
      <c r="D14470" t="s">
        <v>2410</v>
      </c>
      <c r="E14470">
        <v>0</v>
      </c>
    </row>
    <row r="14471" spans="1:5" x14ac:dyDescent="0.3">
      <c r="A14471">
        <v>23320035</v>
      </c>
      <c r="B14471" t="s">
        <v>819</v>
      </c>
      <c r="C14471" t="s">
        <v>8</v>
      </c>
      <c r="D14471" t="s">
        <v>2411</v>
      </c>
      <c r="E14471">
        <v>-3</v>
      </c>
    </row>
    <row r="14472" spans="1:5" x14ac:dyDescent="0.3">
      <c r="A14472">
        <v>23320035</v>
      </c>
      <c r="B14472" t="s">
        <v>819</v>
      </c>
      <c r="C14472" t="s">
        <v>8</v>
      </c>
      <c r="D14472" t="s">
        <v>2412</v>
      </c>
      <c r="E14472">
        <v>-2</v>
      </c>
    </row>
    <row r="14473" spans="1:5" x14ac:dyDescent="0.3">
      <c r="A14473">
        <v>23320035</v>
      </c>
      <c r="B14473" t="s">
        <v>819</v>
      </c>
      <c r="C14473" t="s">
        <v>8</v>
      </c>
      <c r="D14473" t="s">
        <v>2413</v>
      </c>
      <c r="E14473">
        <v>0</v>
      </c>
    </row>
    <row r="14474" spans="1:5" x14ac:dyDescent="0.3">
      <c r="A14474">
        <v>77020018</v>
      </c>
      <c r="B14474" t="s">
        <v>821</v>
      </c>
      <c r="C14474" t="s">
        <v>8</v>
      </c>
      <c r="D14474" t="s">
        <v>2378</v>
      </c>
      <c r="E14474">
        <v>0</v>
      </c>
    </row>
    <row r="14475" spans="1:5" x14ac:dyDescent="0.3">
      <c r="A14475">
        <v>77020018</v>
      </c>
      <c r="B14475" t="s">
        <v>821</v>
      </c>
      <c r="C14475" t="s">
        <v>8</v>
      </c>
      <c r="D14475" t="s">
        <v>2379</v>
      </c>
      <c r="E14475">
        <v>0</v>
      </c>
    </row>
    <row r="14476" spans="1:5" x14ac:dyDescent="0.3">
      <c r="A14476">
        <v>77020018</v>
      </c>
      <c r="B14476" t="s">
        <v>821</v>
      </c>
      <c r="C14476" t="s">
        <v>8</v>
      </c>
      <c r="D14476" t="s">
        <v>2380</v>
      </c>
      <c r="E14476">
        <v>0</v>
      </c>
    </row>
    <row r="14477" spans="1:5" x14ac:dyDescent="0.3">
      <c r="A14477">
        <v>77020018</v>
      </c>
      <c r="B14477" t="s">
        <v>821</v>
      </c>
      <c r="C14477" t="s">
        <v>8</v>
      </c>
      <c r="D14477" t="s">
        <v>2381</v>
      </c>
      <c r="E14477">
        <v>-1</v>
      </c>
    </row>
    <row r="14478" spans="1:5" x14ac:dyDescent="0.3">
      <c r="A14478">
        <v>77020018</v>
      </c>
      <c r="B14478" t="s">
        <v>821</v>
      </c>
      <c r="C14478" t="s">
        <v>8</v>
      </c>
      <c r="D14478" t="s">
        <v>2382</v>
      </c>
      <c r="E14478">
        <v>0</v>
      </c>
    </row>
    <row r="14479" spans="1:5" x14ac:dyDescent="0.3">
      <c r="A14479">
        <v>77020018</v>
      </c>
      <c r="B14479" t="s">
        <v>821</v>
      </c>
      <c r="C14479" t="s">
        <v>8</v>
      </c>
      <c r="D14479" t="s">
        <v>2383</v>
      </c>
      <c r="E14479">
        <v>0</v>
      </c>
    </row>
    <row r="14480" spans="1:5" x14ac:dyDescent="0.3">
      <c r="A14480">
        <v>77020018</v>
      </c>
      <c r="B14480" t="s">
        <v>821</v>
      </c>
      <c r="C14480" t="s">
        <v>8</v>
      </c>
      <c r="D14480" t="s">
        <v>2384</v>
      </c>
      <c r="E14480">
        <v>0</v>
      </c>
    </row>
    <row r="14481" spans="1:5" x14ac:dyDescent="0.3">
      <c r="A14481">
        <v>77020018</v>
      </c>
      <c r="B14481" t="s">
        <v>821</v>
      </c>
      <c r="C14481" t="s">
        <v>8</v>
      </c>
      <c r="D14481" t="s">
        <v>2385</v>
      </c>
      <c r="E14481">
        <v>0</v>
      </c>
    </row>
    <row r="14482" spans="1:5" x14ac:dyDescent="0.3">
      <c r="A14482">
        <v>77020018</v>
      </c>
      <c r="B14482" t="s">
        <v>821</v>
      </c>
      <c r="C14482" t="s">
        <v>8</v>
      </c>
      <c r="D14482" t="s">
        <v>2386</v>
      </c>
      <c r="E14482">
        <v>0</v>
      </c>
    </row>
    <row r="14483" spans="1:5" x14ac:dyDescent="0.3">
      <c r="A14483">
        <v>77020018</v>
      </c>
      <c r="B14483" t="s">
        <v>821</v>
      </c>
      <c r="C14483" t="s">
        <v>8</v>
      </c>
      <c r="D14483" t="s">
        <v>2387</v>
      </c>
      <c r="E14483">
        <v>0</v>
      </c>
    </row>
    <row r="14484" spans="1:5" x14ac:dyDescent="0.3">
      <c r="A14484">
        <v>77020018</v>
      </c>
      <c r="B14484" t="s">
        <v>821</v>
      </c>
      <c r="C14484" t="s">
        <v>8</v>
      </c>
      <c r="D14484" t="s">
        <v>2388</v>
      </c>
      <c r="E14484">
        <v>0</v>
      </c>
    </row>
    <row r="14485" spans="1:5" x14ac:dyDescent="0.3">
      <c r="A14485">
        <v>77020018</v>
      </c>
      <c r="B14485" t="s">
        <v>821</v>
      </c>
      <c r="C14485" t="s">
        <v>8</v>
      </c>
      <c r="D14485" t="s">
        <v>2389</v>
      </c>
      <c r="E14485">
        <v>-22</v>
      </c>
    </row>
    <row r="14486" spans="1:5" x14ac:dyDescent="0.3">
      <c r="A14486">
        <v>77020018</v>
      </c>
      <c r="B14486" t="s">
        <v>821</v>
      </c>
      <c r="C14486" t="s">
        <v>8</v>
      </c>
      <c r="D14486" t="s">
        <v>2390</v>
      </c>
      <c r="E14486">
        <v>-2</v>
      </c>
    </row>
    <row r="14487" spans="1:5" x14ac:dyDescent="0.3">
      <c r="A14487">
        <v>77020018</v>
      </c>
      <c r="B14487" t="s">
        <v>821</v>
      </c>
      <c r="C14487" t="s">
        <v>8</v>
      </c>
      <c r="D14487" t="s">
        <v>2391</v>
      </c>
      <c r="E14487">
        <v>0</v>
      </c>
    </row>
    <row r="14488" spans="1:5" x14ac:dyDescent="0.3">
      <c r="A14488">
        <v>77020018</v>
      </c>
      <c r="B14488" t="s">
        <v>821</v>
      </c>
      <c r="C14488" t="s">
        <v>8</v>
      </c>
      <c r="D14488" t="s">
        <v>2392</v>
      </c>
      <c r="E14488">
        <v>-2</v>
      </c>
    </row>
    <row r="14489" spans="1:5" x14ac:dyDescent="0.3">
      <c r="A14489">
        <v>77020018</v>
      </c>
      <c r="B14489" t="s">
        <v>821</v>
      </c>
      <c r="C14489" t="s">
        <v>8</v>
      </c>
      <c r="D14489" t="s">
        <v>2393</v>
      </c>
      <c r="E14489">
        <v>0</v>
      </c>
    </row>
    <row r="14490" spans="1:5" x14ac:dyDescent="0.3">
      <c r="A14490">
        <v>77020018</v>
      </c>
      <c r="B14490" t="s">
        <v>821</v>
      </c>
      <c r="C14490" t="s">
        <v>8</v>
      </c>
      <c r="D14490" t="s">
        <v>2394</v>
      </c>
      <c r="E14490">
        <v>0</v>
      </c>
    </row>
    <row r="14491" spans="1:5" x14ac:dyDescent="0.3">
      <c r="A14491">
        <v>77020018</v>
      </c>
      <c r="B14491" t="s">
        <v>821</v>
      </c>
      <c r="C14491" t="s">
        <v>8</v>
      </c>
      <c r="D14491" t="s">
        <v>2395</v>
      </c>
      <c r="E14491">
        <v>-10</v>
      </c>
    </row>
    <row r="14492" spans="1:5" x14ac:dyDescent="0.3">
      <c r="A14492">
        <v>77020018</v>
      </c>
      <c r="B14492" t="s">
        <v>821</v>
      </c>
      <c r="C14492" t="s">
        <v>8</v>
      </c>
      <c r="D14492" t="s">
        <v>2396</v>
      </c>
      <c r="E14492">
        <v>0</v>
      </c>
    </row>
    <row r="14493" spans="1:5" x14ac:dyDescent="0.3">
      <c r="A14493">
        <v>77020018</v>
      </c>
      <c r="B14493" t="s">
        <v>821</v>
      </c>
      <c r="C14493" t="s">
        <v>8</v>
      </c>
      <c r="D14493" t="s">
        <v>2397</v>
      </c>
      <c r="E14493">
        <v>-2</v>
      </c>
    </row>
    <row r="14494" spans="1:5" x14ac:dyDescent="0.3">
      <c r="A14494">
        <v>77020018</v>
      </c>
      <c r="B14494" t="s">
        <v>821</v>
      </c>
      <c r="C14494" t="s">
        <v>8</v>
      </c>
      <c r="D14494" t="s">
        <v>2398</v>
      </c>
      <c r="E14494">
        <v>-2</v>
      </c>
    </row>
    <row r="14495" spans="1:5" x14ac:dyDescent="0.3">
      <c r="A14495">
        <v>77020018</v>
      </c>
      <c r="B14495" t="s">
        <v>821</v>
      </c>
      <c r="C14495" t="s">
        <v>8</v>
      </c>
      <c r="D14495" t="s">
        <v>2399</v>
      </c>
      <c r="E14495">
        <v>-3</v>
      </c>
    </row>
    <row r="14496" spans="1:5" x14ac:dyDescent="0.3">
      <c r="A14496">
        <v>77020018</v>
      </c>
      <c r="B14496" t="s">
        <v>821</v>
      </c>
      <c r="C14496" t="s">
        <v>8</v>
      </c>
      <c r="D14496" t="s">
        <v>2400</v>
      </c>
      <c r="E14496">
        <v>0</v>
      </c>
    </row>
    <row r="14497" spans="1:5" x14ac:dyDescent="0.3">
      <c r="A14497">
        <v>77020018</v>
      </c>
      <c r="B14497" t="s">
        <v>821</v>
      </c>
      <c r="C14497" t="s">
        <v>8</v>
      </c>
      <c r="D14497" t="s">
        <v>2401</v>
      </c>
      <c r="E14497">
        <v>-5</v>
      </c>
    </row>
    <row r="14498" spans="1:5" x14ac:dyDescent="0.3">
      <c r="A14498">
        <v>77020018</v>
      </c>
      <c r="B14498" t="s">
        <v>821</v>
      </c>
      <c r="C14498" t="s">
        <v>8</v>
      </c>
      <c r="D14498" t="s">
        <v>2402</v>
      </c>
      <c r="E14498">
        <v>0</v>
      </c>
    </row>
    <row r="14499" spans="1:5" x14ac:dyDescent="0.3">
      <c r="A14499">
        <v>77020018</v>
      </c>
      <c r="B14499" t="s">
        <v>821</v>
      </c>
      <c r="C14499" t="s">
        <v>8</v>
      </c>
      <c r="D14499" t="s">
        <v>2403</v>
      </c>
      <c r="E14499">
        <v>-15</v>
      </c>
    </row>
    <row r="14500" spans="1:5" x14ac:dyDescent="0.3">
      <c r="A14500">
        <v>77020018</v>
      </c>
      <c r="B14500" t="s">
        <v>821</v>
      </c>
      <c r="C14500" t="s">
        <v>8</v>
      </c>
      <c r="D14500" t="s">
        <v>2404</v>
      </c>
      <c r="E14500">
        <v>0</v>
      </c>
    </row>
    <row r="14501" spans="1:5" x14ac:dyDescent="0.3">
      <c r="A14501">
        <v>77020018</v>
      </c>
      <c r="B14501" t="s">
        <v>821</v>
      </c>
      <c r="C14501" t="s">
        <v>8</v>
      </c>
      <c r="D14501" t="s">
        <v>2405</v>
      </c>
      <c r="E14501">
        <v>-60</v>
      </c>
    </row>
    <row r="14502" spans="1:5" x14ac:dyDescent="0.3">
      <c r="A14502">
        <v>77020018</v>
      </c>
      <c r="B14502" t="s">
        <v>821</v>
      </c>
      <c r="C14502" t="s">
        <v>8</v>
      </c>
      <c r="D14502" t="s">
        <v>2406</v>
      </c>
      <c r="E14502">
        <v>0</v>
      </c>
    </row>
    <row r="14503" spans="1:5" x14ac:dyDescent="0.3">
      <c r="A14503">
        <v>77020018</v>
      </c>
      <c r="B14503" t="s">
        <v>821</v>
      </c>
      <c r="C14503" t="s">
        <v>8</v>
      </c>
      <c r="D14503" t="s">
        <v>2407</v>
      </c>
      <c r="E14503">
        <v>0</v>
      </c>
    </row>
    <row r="14504" spans="1:5" x14ac:dyDescent="0.3">
      <c r="A14504">
        <v>77020018</v>
      </c>
      <c r="B14504" t="s">
        <v>821</v>
      </c>
      <c r="C14504" t="s">
        <v>8</v>
      </c>
      <c r="D14504" t="s">
        <v>2408</v>
      </c>
      <c r="E14504">
        <v>0</v>
      </c>
    </row>
    <row r="14505" spans="1:5" x14ac:dyDescent="0.3">
      <c r="A14505">
        <v>77020018</v>
      </c>
      <c r="B14505" t="s">
        <v>821</v>
      </c>
      <c r="C14505" t="s">
        <v>8</v>
      </c>
      <c r="D14505" t="s">
        <v>2409</v>
      </c>
      <c r="E14505">
        <v>0</v>
      </c>
    </row>
    <row r="14506" spans="1:5" x14ac:dyDescent="0.3">
      <c r="A14506">
        <v>77020018</v>
      </c>
      <c r="B14506" t="s">
        <v>821</v>
      </c>
      <c r="C14506" t="s">
        <v>8</v>
      </c>
      <c r="D14506" t="s">
        <v>2410</v>
      </c>
      <c r="E14506">
        <v>0</v>
      </c>
    </row>
    <row r="14507" spans="1:5" x14ac:dyDescent="0.3">
      <c r="A14507">
        <v>77020018</v>
      </c>
      <c r="B14507" t="s">
        <v>821</v>
      </c>
      <c r="C14507" t="s">
        <v>8</v>
      </c>
      <c r="D14507" t="s">
        <v>2411</v>
      </c>
      <c r="E14507">
        <v>-12</v>
      </c>
    </row>
    <row r="14508" spans="1:5" x14ac:dyDescent="0.3">
      <c r="A14508">
        <v>77020018</v>
      </c>
      <c r="B14508" t="s">
        <v>821</v>
      </c>
      <c r="C14508" t="s">
        <v>8</v>
      </c>
      <c r="D14508" t="s">
        <v>2412</v>
      </c>
      <c r="E14508">
        <v>-5</v>
      </c>
    </row>
    <row r="14509" spans="1:5" x14ac:dyDescent="0.3">
      <c r="A14509">
        <v>77020018</v>
      </c>
      <c r="B14509" t="s">
        <v>821</v>
      </c>
      <c r="C14509" t="s">
        <v>8</v>
      </c>
      <c r="D14509" t="s">
        <v>2413</v>
      </c>
      <c r="E14509">
        <v>0</v>
      </c>
    </row>
    <row r="14510" spans="1:5" x14ac:dyDescent="0.3">
      <c r="A14510">
        <v>10010082</v>
      </c>
      <c r="B14510" t="s">
        <v>823</v>
      </c>
      <c r="C14510" t="s">
        <v>8</v>
      </c>
      <c r="D14510" t="s">
        <v>2378</v>
      </c>
      <c r="E14510">
        <v>-72</v>
      </c>
    </row>
    <row r="14511" spans="1:5" x14ac:dyDescent="0.3">
      <c r="A14511">
        <v>10010082</v>
      </c>
      <c r="B14511" t="s">
        <v>823</v>
      </c>
      <c r="C14511" t="s">
        <v>8</v>
      </c>
      <c r="D14511" t="s">
        <v>2379</v>
      </c>
      <c r="E14511">
        <v>0</v>
      </c>
    </row>
    <row r="14512" spans="1:5" x14ac:dyDescent="0.3">
      <c r="A14512">
        <v>10010082</v>
      </c>
      <c r="B14512" t="s">
        <v>823</v>
      </c>
      <c r="C14512" t="s">
        <v>8</v>
      </c>
      <c r="D14512" t="s">
        <v>2380</v>
      </c>
      <c r="E14512">
        <v>0</v>
      </c>
    </row>
    <row r="14513" spans="1:5" x14ac:dyDescent="0.3">
      <c r="A14513">
        <v>10010082</v>
      </c>
      <c r="B14513" t="s">
        <v>823</v>
      </c>
      <c r="C14513" t="s">
        <v>8</v>
      </c>
      <c r="D14513" t="s">
        <v>2381</v>
      </c>
      <c r="E14513">
        <v>0</v>
      </c>
    </row>
    <row r="14514" spans="1:5" x14ac:dyDescent="0.3">
      <c r="A14514">
        <v>10010082</v>
      </c>
      <c r="B14514" t="s">
        <v>823</v>
      </c>
      <c r="C14514" t="s">
        <v>8</v>
      </c>
      <c r="D14514" t="s">
        <v>2382</v>
      </c>
      <c r="E14514">
        <v>0</v>
      </c>
    </row>
    <row r="14515" spans="1:5" x14ac:dyDescent="0.3">
      <c r="A14515">
        <v>10010082</v>
      </c>
      <c r="B14515" t="s">
        <v>823</v>
      </c>
      <c r="C14515" t="s">
        <v>8</v>
      </c>
      <c r="D14515" t="s">
        <v>2383</v>
      </c>
      <c r="E14515">
        <v>0</v>
      </c>
    </row>
    <row r="14516" spans="1:5" x14ac:dyDescent="0.3">
      <c r="A14516">
        <v>10010082</v>
      </c>
      <c r="B14516" t="s">
        <v>823</v>
      </c>
      <c r="C14516" t="s">
        <v>8</v>
      </c>
      <c r="D14516" t="s">
        <v>2384</v>
      </c>
      <c r="E14516">
        <v>0</v>
      </c>
    </row>
    <row r="14517" spans="1:5" x14ac:dyDescent="0.3">
      <c r="A14517">
        <v>10010082</v>
      </c>
      <c r="B14517" t="s">
        <v>823</v>
      </c>
      <c r="C14517" t="s">
        <v>8</v>
      </c>
      <c r="D14517" t="s">
        <v>2385</v>
      </c>
      <c r="E14517">
        <v>0</v>
      </c>
    </row>
    <row r="14518" spans="1:5" x14ac:dyDescent="0.3">
      <c r="A14518">
        <v>10010082</v>
      </c>
      <c r="B14518" t="s">
        <v>823</v>
      </c>
      <c r="C14518" t="s">
        <v>8</v>
      </c>
      <c r="D14518" t="s">
        <v>2386</v>
      </c>
      <c r="E14518">
        <v>0</v>
      </c>
    </row>
    <row r="14519" spans="1:5" x14ac:dyDescent="0.3">
      <c r="A14519">
        <v>10010082</v>
      </c>
      <c r="B14519" t="s">
        <v>823</v>
      </c>
      <c r="C14519" t="s">
        <v>8</v>
      </c>
      <c r="D14519" t="s">
        <v>2387</v>
      </c>
      <c r="E14519">
        <v>0</v>
      </c>
    </row>
    <row r="14520" spans="1:5" x14ac:dyDescent="0.3">
      <c r="A14520">
        <v>10010082</v>
      </c>
      <c r="B14520" t="s">
        <v>823</v>
      </c>
      <c r="C14520" t="s">
        <v>8</v>
      </c>
      <c r="D14520" t="s">
        <v>2388</v>
      </c>
      <c r="E14520">
        <v>0</v>
      </c>
    </row>
    <row r="14521" spans="1:5" x14ac:dyDescent="0.3">
      <c r="A14521">
        <v>10010082</v>
      </c>
      <c r="B14521" t="s">
        <v>823</v>
      </c>
      <c r="C14521" t="s">
        <v>8</v>
      </c>
      <c r="D14521" t="s">
        <v>2389</v>
      </c>
      <c r="E14521">
        <v>0</v>
      </c>
    </row>
    <row r="14522" spans="1:5" x14ac:dyDescent="0.3">
      <c r="A14522">
        <v>10010082</v>
      </c>
      <c r="B14522" t="s">
        <v>823</v>
      </c>
      <c r="C14522" t="s">
        <v>8</v>
      </c>
      <c r="D14522" t="s">
        <v>2390</v>
      </c>
      <c r="E14522">
        <v>0</v>
      </c>
    </row>
    <row r="14523" spans="1:5" x14ac:dyDescent="0.3">
      <c r="A14523">
        <v>10010082</v>
      </c>
      <c r="B14523" t="s">
        <v>823</v>
      </c>
      <c r="C14523" t="s">
        <v>8</v>
      </c>
      <c r="D14523" t="s">
        <v>2391</v>
      </c>
      <c r="E14523">
        <v>0</v>
      </c>
    </row>
    <row r="14524" spans="1:5" x14ac:dyDescent="0.3">
      <c r="A14524">
        <v>10010082</v>
      </c>
      <c r="B14524" t="s">
        <v>823</v>
      </c>
      <c r="C14524" t="s">
        <v>8</v>
      </c>
      <c r="D14524" t="s">
        <v>2392</v>
      </c>
      <c r="E14524">
        <v>0</v>
      </c>
    </row>
    <row r="14525" spans="1:5" x14ac:dyDescent="0.3">
      <c r="A14525">
        <v>10010082</v>
      </c>
      <c r="B14525" t="s">
        <v>823</v>
      </c>
      <c r="C14525" t="s">
        <v>8</v>
      </c>
      <c r="D14525" t="s">
        <v>2393</v>
      </c>
      <c r="E14525">
        <v>0</v>
      </c>
    </row>
    <row r="14526" spans="1:5" x14ac:dyDescent="0.3">
      <c r="A14526">
        <v>10010082</v>
      </c>
      <c r="B14526" t="s">
        <v>823</v>
      </c>
      <c r="C14526" t="s">
        <v>8</v>
      </c>
      <c r="D14526" t="s">
        <v>2394</v>
      </c>
      <c r="E14526">
        <v>0</v>
      </c>
    </row>
    <row r="14527" spans="1:5" x14ac:dyDescent="0.3">
      <c r="A14527">
        <v>10010082</v>
      </c>
      <c r="B14527" t="s">
        <v>823</v>
      </c>
      <c r="C14527" t="s">
        <v>8</v>
      </c>
      <c r="D14527" t="s">
        <v>2395</v>
      </c>
      <c r="E14527">
        <v>0</v>
      </c>
    </row>
    <row r="14528" spans="1:5" x14ac:dyDescent="0.3">
      <c r="A14528">
        <v>10010082</v>
      </c>
      <c r="B14528" t="s">
        <v>823</v>
      </c>
      <c r="C14528" t="s">
        <v>8</v>
      </c>
      <c r="D14528" t="s">
        <v>2396</v>
      </c>
      <c r="E14528">
        <v>0</v>
      </c>
    </row>
    <row r="14529" spans="1:5" x14ac:dyDescent="0.3">
      <c r="A14529">
        <v>10010082</v>
      </c>
      <c r="B14529" t="s">
        <v>823</v>
      </c>
      <c r="C14529" t="s">
        <v>8</v>
      </c>
      <c r="D14529" t="s">
        <v>2397</v>
      </c>
      <c r="E14529">
        <v>0</v>
      </c>
    </row>
    <row r="14530" spans="1:5" x14ac:dyDescent="0.3">
      <c r="A14530">
        <v>10010082</v>
      </c>
      <c r="B14530" t="s">
        <v>823</v>
      </c>
      <c r="C14530" t="s">
        <v>8</v>
      </c>
      <c r="D14530" t="s">
        <v>2398</v>
      </c>
      <c r="E14530">
        <v>0</v>
      </c>
    </row>
    <row r="14531" spans="1:5" x14ac:dyDescent="0.3">
      <c r="A14531">
        <v>10010082</v>
      </c>
      <c r="B14531" t="s">
        <v>823</v>
      </c>
      <c r="C14531" t="s">
        <v>8</v>
      </c>
      <c r="D14531" t="s">
        <v>2399</v>
      </c>
      <c r="E14531">
        <v>0</v>
      </c>
    </row>
    <row r="14532" spans="1:5" x14ac:dyDescent="0.3">
      <c r="A14532">
        <v>10010082</v>
      </c>
      <c r="B14532" t="s">
        <v>823</v>
      </c>
      <c r="C14532" t="s">
        <v>8</v>
      </c>
      <c r="D14532" t="s">
        <v>2400</v>
      </c>
      <c r="E14532">
        <v>0</v>
      </c>
    </row>
    <row r="14533" spans="1:5" x14ac:dyDescent="0.3">
      <c r="A14533">
        <v>10010082</v>
      </c>
      <c r="B14533" t="s">
        <v>823</v>
      </c>
      <c r="C14533" t="s">
        <v>8</v>
      </c>
      <c r="D14533" t="s">
        <v>2401</v>
      </c>
      <c r="E14533">
        <v>0</v>
      </c>
    </row>
    <row r="14534" spans="1:5" x14ac:dyDescent="0.3">
      <c r="A14534">
        <v>10010082</v>
      </c>
      <c r="B14534" t="s">
        <v>823</v>
      </c>
      <c r="C14534" t="s">
        <v>8</v>
      </c>
      <c r="D14534" t="s">
        <v>2402</v>
      </c>
      <c r="E14534">
        <v>0</v>
      </c>
    </row>
    <row r="14535" spans="1:5" x14ac:dyDescent="0.3">
      <c r="A14535">
        <v>10010082</v>
      </c>
      <c r="B14535" t="s">
        <v>823</v>
      </c>
      <c r="C14535" t="s">
        <v>8</v>
      </c>
      <c r="D14535" t="s">
        <v>2403</v>
      </c>
      <c r="E14535">
        <v>-28</v>
      </c>
    </row>
    <row r="14536" spans="1:5" x14ac:dyDescent="0.3">
      <c r="A14536">
        <v>10010082</v>
      </c>
      <c r="B14536" t="s">
        <v>823</v>
      </c>
      <c r="C14536" t="s">
        <v>8</v>
      </c>
      <c r="D14536" t="s">
        <v>2404</v>
      </c>
      <c r="E14536">
        <v>0</v>
      </c>
    </row>
    <row r="14537" spans="1:5" x14ac:dyDescent="0.3">
      <c r="A14537">
        <v>10010082</v>
      </c>
      <c r="B14537" t="s">
        <v>823</v>
      </c>
      <c r="C14537" t="s">
        <v>8</v>
      </c>
      <c r="D14537" t="s">
        <v>2405</v>
      </c>
      <c r="E14537">
        <v>0</v>
      </c>
    </row>
    <row r="14538" spans="1:5" x14ac:dyDescent="0.3">
      <c r="A14538">
        <v>10010082</v>
      </c>
      <c r="B14538" t="s">
        <v>823</v>
      </c>
      <c r="C14538" t="s">
        <v>8</v>
      </c>
      <c r="D14538" t="s">
        <v>2406</v>
      </c>
      <c r="E14538">
        <v>0</v>
      </c>
    </row>
    <row r="14539" spans="1:5" x14ac:dyDescent="0.3">
      <c r="A14539">
        <v>10010082</v>
      </c>
      <c r="B14539" t="s">
        <v>823</v>
      </c>
      <c r="C14539" t="s">
        <v>8</v>
      </c>
      <c r="D14539" t="s">
        <v>2407</v>
      </c>
      <c r="E14539">
        <v>0</v>
      </c>
    </row>
    <row r="14540" spans="1:5" x14ac:dyDescent="0.3">
      <c r="A14540">
        <v>10010082</v>
      </c>
      <c r="B14540" t="s">
        <v>823</v>
      </c>
      <c r="C14540" t="s">
        <v>8</v>
      </c>
      <c r="D14540" t="s">
        <v>2408</v>
      </c>
      <c r="E14540">
        <v>0</v>
      </c>
    </row>
    <row r="14541" spans="1:5" x14ac:dyDescent="0.3">
      <c r="A14541">
        <v>10010082</v>
      </c>
      <c r="B14541" t="s">
        <v>823</v>
      </c>
      <c r="C14541" t="s">
        <v>8</v>
      </c>
      <c r="D14541" t="s">
        <v>2409</v>
      </c>
      <c r="E14541">
        <v>0</v>
      </c>
    </row>
    <row r="14542" spans="1:5" x14ac:dyDescent="0.3">
      <c r="A14542">
        <v>10010082</v>
      </c>
      <c r="B14542" t="s">
        <v>823</v>
      </c>
      <c r="C14542" t="s">
        <v>8</v>
      </c>
      <c r="D14542" t="s">
        <v>2410</v>
      </c>
      <c r="E14542">
        <v>0</v>
      </c>
    </row>
    <row r="14543" spans="1:5" x14ac:dyDescent="0.3">
      <c r="A14543">
        <v>10010082</v>
      </c>
      <c r="B14543" t="s">
        <v>823</v>
      </c>
      <c r="C14543" t="s">
        <v>8</v>
      </c>
      <c r="D14543" t="s">
        <v>2411</v>
      </c>
      <c r="E14543">
        <v>0</v>
      </c>
    </row>
    <row r="14544" spans="1:5" x14ac:dyDescent="0.3">
      <c r="A14544">
        <v>10010082</v>
      </c>
      <c r="B14544" t="s">
        <v>823</v>
      </c>
      <c r="C14544" t="s">
        <v>8</v>
      </c>
      <c r="D14544" t="s">
        <v>2412</v>
      </c>
      <c r="E14544">
        <v>0</v>
      </c>
    </row>
    <row r="14545" spans="1:5" x14ac:dyDescent="0.3">
      <c r="A14545">
        <v>10010082</v>
      </c>
      <c r="B14545" t="s">
        <v>823</v>
      </c>
      <c r="C14545" t="s">
        <v>8</v>
      </c>
      <c r="D14545" t="s">
        <v>2413</v>
      </c>
      <c r="E14545">
        <v>0</v>
      </c>
    </row>
    <row r="14546" spans="1:5" x14ac:dyDescent="0.3">
      <c r="A14546">
        <v>23170009</v>
      </c>
      <c r="B14546" t="s">
        <v>825</v>
      </c>
      <c r="C14546" t="s">
        <v>130</v>
      </c>
      <c r="D14546" t="s">
        <v>2378</v>
      </c>
      <c r="E14546">
        <v>0</v>
      </c>
    </row>
    <row r="14547" spans="1:5" x14ac:dyDescent="0.3">
      <c r="A14547">
        <v>23170009</v>
      </c>
      <c r="B14547" t="s">
        <v>825</v>
      </c>
      <c r="C14547" t="s">
        <v>130</v>
      </c>
      <c r="D14547" t="s">
        <v>2379</v>
      </c>
      <c r="E14547">
        <v>0</v>
      </c>
    </row>
    <row r="14548" spans="1:5" x14ac:dyDescent="0.3">
      <c r="A14548">
        <v>23170009</v>
      </c>
      <c r="B14548" t="s">
        <v>825</v>
      </c>
      <c r="C14548" t="s">
        <v>130</v>
      </c>
      <c r="D14548" t="s">
        <v>2380</v>
      </c>
      <c r="E14548">
        <v>0</v>
      </c>
    </row>
    <row r="14549" spans="1:5" x14ac:dyDescent="0.3">
      <c r="A14549">
        <v>23170009</v>
      </c>
      <c r="B14549" t="s">
        <v>825</v>
      </c>
      <c r="C14549" t="s">
        <v>130</v>
      </c>
      <c r="D14549" t="s">
        <v>2381</v>
      </c>
      <c r="E14549">
        <v>0</v>
      </c>
    </row>
    <row r="14550" spans="1:5" x14ac:dyDescent="0.3">
      <c r="A14550">
        <v>23170009</v>
      </c>
      <c r="B14550" t="s">
        <v>825</v>
      </c>
      <c r="C14550" t="s">
        <v>130</v>
      </c>
      <c r="D14550" t="s">
        <v>2382</v>
      </c>
      <c r="E14550">
        <v>0</v>
      </c>
    </row>
    <row r="14551" spans="1:5" x14ac:dyDescent="0.3">
      <c r="A14551">
        <v>23170009</v>
      </c>
      <c r="B14551" t="s">
        <v>825</v>
      </c>
      <c r="C14551" t="s">
        <v>130</v>
      </c>
      <c r="D14551" t="s">
        <v>2383</v>
      </c>
      <c r="E14551">
        <v>0</v>
      </c>
    </row>
    <row r="14552" spans="1:5" x14ac:dyDescent="0.3">
      <c r="A14552">
        <v>23170009</v>
      </c>
      <c r="B14552" t="s">
        <v>825</v>
      </c>
      <c r="C14552" t="s">
        <v>130</v>
      </c>
      <c r="D14552" t="s">
        <v>2384</v>
      </c>
      <c r="E14552">
        <v>0</v>
      </c>
    </row>
    <row r="14553" spans="1:5" x14ac:dyDescent="0.3">
      <c r="A14553">
        <v>23170009</v>
      </c>
      <c r="B14553" t="s">
        <v>825</v>
      </c>
      <c r="C14553" t="s">
        <v>130</v>
      </c>
      <c r="D14553" t="s">
        <v>2385</v>
      </c>
      <c r="E14553">
        <v>0</v>
      </c>
    </row>
    <row r="14554" spans="1:5" x14ac:dyDescent="0.3">
      <c r="A14554">
        <v>23170009</v>
      </c>
      <c r="B14554" t="s">
        <v>825</v>
      </c>
      <c r="C14554" t="s">
        <v>130</v>
      </c>
      <c r="D14554" t="s">
        <v>2386</v>
      </c>
      <c r="E14554">
        <v>0</v>
      </c>
    </row>
    <row r="14555" spans="1:5" x14ac:dyDescent="0.3">
      <c r="A14555">
        <v>23170009</v>
      </c>
      <c r="B14555" t="s">
        <v>825</v>
      </c>
      <c r="C14555" t="s">
        <v>130</v>
      </c>
      <c r="D14555" t="s">
        <v>2387</v>
      </c>
      <c r="E14555">
        <v>-13.5</v>
      </c>
    </row>
    <row r="14556" spans="1:5" x14ac:dyDescent="0.3">
      <c r="A14556">
        <v>23170009</v>
      </c>
      <c r="B14556" t="s">
        <v>825</v>
      </c>
      <c r="C14556" t="s">
        <v>130</v>
      </c>
      <c r="D14556" t="s">
        <v>2388</v>
      </c>
      <c r="E14556">
        <v>0</v>
      </c>
    </row>
    <row r="14557" spans="1:5" x14ac:dyDescent="0.3">
      <c r="A14557">
        <v>23170009</v>
      </c>
      <c r="B14557" t="s">
        <v>825</v>
      </c>
      <c r="C14557" t="s">
        <v>130</v>
      </c>
      <c r="D14557" t="s">
        <v>2389</v>
      </c>
      <c r="E14557">
        <v>0</v>
      </c>
    </row>
    <row r="14558" spans="1:5" x14ac:dyDescent="0.3">
      <c r="A14558">
        <v>23170009</v>
      </c>
      <c r="B14558" t="s">
        <v>825</v>
      </c>
      <c r="C14558" t="s">
        <v>130</v>
      </c>
      <c r="D14558" t="s">
        <v>2390</v>
      </c>
      <c r="E14558">
        <v>0</v>
      </c>
    </row>
    <row r="14559" spans="1:5" x14ac:dyDescent="0.3">
      <c r="A14559">
        <v>23170009</v>
      </c>
      <c r="B14559" t="s">
        <v>825</v>
      </c>
      <c r="C14559" t="s">
        <v>130</v>
      </c>
      <c r="D14559" t="s">
        <v>2391</v>
      </c>
      <c r="E14559">
        <v>0</v>
      </c>
    </row>
    <row r="14560" spans="1:5" x14ac:dyDescent="0.3">
      <c r="A14560">
        <v>23170009</v>
      </c>
      <c r="B14560" t="s">
        <v>825</v>
      </c>
      <c r="C14560" t="s">
        <v>130</v>
      </c>
      <c r="D14560" t="s">
        <v>2392</v>
      </c>
      <c r="E14560">
        <v>0</v>
      </c>
    </row>
    <row r="14561" spans="1:5" x14ac:dyDescent="0.3">
      <c r="A14561">
        <v>23170009</v>
      </c>
      <c r="B14561" t="s">
        <v>825</v>
      </c>
      <c r="C14561" t="s">
        <v>130</v>
      </c>
      <c r="D14561" t="s">
        <v>2393</v>
      </c>
      <c r="E14561">
        <v>0</v>
      </c>
    </row>
    <row r="14562" spans="1:5" x14ac:dyDescent="0.3">
      <c r="A14562">
        <v>23170009</v>
      </c>
      <c r="B14562" t="s">
        <v>825</v>
      </c>
      <c r="C14562" t="s">
        <v>130</v>
      </c>
      <c r="D14562" t="s">
        <v>2394</v>
      </c>
      <c r="E14562">
        <v>0</v>
      </c>
    </row>
    <row r="14563" spans="1:5" x14ac:dyDescent="0.3">
      <c r="A14563">
        <v>23170009</v>
      </c>
      <c r="B14563" t="s">
        <v>825</v>
      </c>
      <c r="C14563" t="s">
        <v>130</v>
      </c>
      <c r="D14563" t="s">
        <v>2395</v>
      </c>
      <c r="E14563">
        <v>0</v>
      </c>
    </row>
    <row r="14564" spans="1:5" x14ac:dyDescent="0.3">
      <c r="A14564">
        <v>23170009</v>
      </c>
      <c r="B14564" t="s">
        <v>825</v>
      </c>
      <c r="C14564" t="s">
        <v>130</v>
      </c>
      <c r="D14564" t="s">
        <v>2396</v>
      </c>
      <c r="E14564">
        <v>0</v>
      </c>
    </row>
    <row r="14565" spans="1:5" x14ac:dyDescent="0.3">
      <c r="A14565">
        <v>23170009</v>
      </c>
      <c r="B14565" t="s">
        <v>825</v>
      </c>
      <c r="C14565" t="s">
        <v>130</v>
      </c>
      <c r="D14565" t="s">
        <v>2397</v>
      </c>
      <c r="E14565">
        <v>0</v>
      </c>
    </row>
    <row r="14566" spans="1:5" x14ac:dyDescent="0.3">
      <c r="A14566">
        <v>23170009</v>
      </c>
      <c r="B14566" t="s">
        <v>825</v>
      </c>
      <c r="C14566" t="s">
        <v>130</v>
      </c>
      <c r="D14566" t="s">
        <v>2398</v>
      </c>
      <c r="E14566">
        <v>0</v>
      </c>
    </row>
    <row r="14567" spans="1:5" x14ac:dyDescent="0.3">
      <c r="A14567">
        <v>23170009</v>
      </c>
      <c r="B14567" t="s">
        <v>825</v>
      </c>
      <c r="C14567" t="s">
        <v>130</v>
      </c>
      <c r="D14567" t="s">
        <v>2399</v>
      </c>
      <c r="E14567">
        <v>0</v>
      </c>
    </row>
    <row r="14568" spans="1:5" x14ac:dyDescent="0.3">
      <c r="A14568">
        <v>23170009</v>
      </c>
      <c r="B14568" t="s">
        <v>825</v>
      </c>
      <c r="C14568" t="s">
        <v>130</v>
      </c>
      <c r="D14568" t="s">
        <v>2400</v>
      </c>
      <c r="E14568">
        <v>0</v>
      </c>
    </row>
    <row r="14569" spans="1:5" x14ac:dyDescent="0.3">
      <c r="A14569">
        <v>23170009</v>
      </c>
      <c r="B14569" t="s">
        <v>825</v>
      </c>
      <c r="C14569" t="s">
        <v>130</v>
      </c>
      <c r="D14569" t="s">
        <v>2401</v>
      </c>
      <c r="E14569">
        <v>0</v>
      </c>
    </row>
    <row r="14570" spans="1:5" x14ac:dyDescent="0.3">
      <c r="A14570">
        <v>23170009</v>
      </c>
      <c r="B14570" t="s">
        <v>825</v>
      </c>
      <c r="C14570" t="s">
        <v>130</v>
      </c>
      <c r="D14570" t="s">
        <v>2402</v>
      </c>
      <c r="E14570">
        <v>0</v>
      </c>
    </row>
    <row r="14571" spans="1:5" x14ac:dyDescent="0.3">
      <c r="A14571">
        <v>23170009</v>
      </c>
      <c r="B14571" t="s">
        <v>825</v>
      </c>
      <c r="C14571" t="s">
        <v>130</v>
      </c>
      <c r="D14571" t="s">
        <v>2403</v>
      </c>
      <c r="E14571">
        <v>0</v>
      </c>
    </row>
    <row r="14572" spans="1:5" x14ac:dyDescent="0.3">
      <c r="A14572">
        <v>23170009</v>
      </c>
      <c r="B14572" t="s">
        <v>825</v>
      </c>
      <c r="C14572" t="s">
        <v>130</v>
      </c>
      <c r="D14572" t="s">
        <v>2404</v>
      </c>
      <c r="E14572">
        <v>0</v>
      </c>
    </row>
    <row r="14573" spans="1:5" x14ac:dyDescent="0.3">
      <c r="A14573">
        <v>23170009</v>
      </c>
      <c r="B14573" t="s">
        <v>825</v>
      </c>
      <c r="C14573" t="s">
        <v>130</v>
      </c>
      <c r="D14573" t="s">
        <v>2405</v>
      </c>
      <c r="E14573">
        <v>0</v>
      </c>
    </row>
    <row r="14574" spans="1:5" x14ac:dyDescent="0.3">
      <c r="A14574">
        <v>23170009</v>
      </c>
      <c r="B14574" t="s">
        <v>825</v>
      </c>
      <c r="C14574" t="s">
        <v>130</v>
      </c>
      <c r="D14574" t="s">
        <v>2406</v>
      </c>
      <c r="E14574">
        <v>0</v>
      </c>
    </row>
    <row r="14575" spans="1:5" x14ac:dyDescent="0.3">
      <c r="A14575">
        <v>23170009</v>
      </c>
      <c r="B14575" t="s">
        <v>825</v>
      </c>
      <c r="C14575" t="s">
        <v>130</v>
      </c>
      <c r="D14575" t="s">
        <v>2407</v>
      </c>
      <c r="E14575">
        <v>0</v>
      </c>
    </row>
    <row r="14576" spans="1:5" x14ac:dyDescent="0.3">
      <c r="A14576">
        <v>23170009</v>
      </c>
      <c r="B14576" t="s">
        <v>825</v>
      </c>
      <c r="C14576" t="s">
        <v>130</v>
      </c>
      <c r="D14576" t="s">
        <v>2408</v>
      </c>
      <c r="E14576">
        <v>0</v>
      </c>
    </row>
    <row r="14577" spans="1:5" x14ac:dyDescent="0.3">
      <c r="A14577">
        <v>23170009</v>
      </c>
      <c r="B14577" t="s">
        <v>825</v>
      </c>
      <c r="C14577" t="s">
        <v>130</v>
      </c>
      <c r="D14577" t="s">
        <v>2409</v>
      </c>
      <c r="E14577">
        <v>0</v>
      </c>
    </row>
    <row r="14578" spans="1:5" x14ac:dyDescent="0.3">
      <c r="A14578">
        <v>23170009</v>
      </c>
      <c r="B14578" t="s">
        <v>825</v>
      </c>
      <c r="C14578" t="s">
        <v>130</v>
      </c>
      <c r="D14578" t="s">
        <v>2410</v>
      </c>
      <c r="E14578">
        <v>0</v>
      </c>
    </row>
    <row r="14579" spans="1:5" x14ac:dyDescent="0.3">
      <c r="A14579">
        <v>23170009</v>
      </c>
      <c r="B14579" t="s">
        <v>825</v>
      </c>
      <c r="C14579" t="s">
        <v>130</v>
      </c>
      <c r="D14579" t="s">
        <v>2411</v>
      </c>
      <c r="E14579">
        <v>-8</v>
      </c>
    </row>
    <row r="14580" spans="1:5" x14ac:dyDescent="0.3">
      <c r="A14580">
        <v>23170009</v>
      </c>
      <c r="B14580" t="s">
        <v>825</v>
      </c>
      <c r="C14580" t="s">
        <v>130</v>
      </c>
      <c r="D14580" t="s">
        <v>2412</v>
      </c>
      <c r="E14580">
        <v>0</v>
      </c>
    </row>
    <row r="14581" spans="1:5" x14ac:dyDescent="0.3">
      <c r="A14581">
        <v>23170009</v>
      </c>
      <c r="B14581" t="s">
        <v>825</v>
      </c>
      <c r="C14581" t="s">
        <v>130</v>
      </c>
      <c r="D14581" t="s">
        <v>2413</v>
      </c>
      <c r="E14581">
        <v>0</v>
      </c>
    </row>
    <row r="14582" spans="1:5" x14ac:dyDescent="0.3">
      <c r="A14582">
        <v>67450055</v>
      </c>
      <c r="B14582" t="s">
        <v>827</v>
      </c>
      <c r="C14582" t="s">
        <v>8</v>
      </c>
      <c r="D14582" t="s">
        <v>2378</v>
      </c>
      <c r="E14582">
        <v>0</v>
      </c>
    </row>
    <row r="14583" spans="1:5" x14ac:dyDescent="0.3">
      <c r="A14583">
        <v>67450055</v>
      </c>
      <c r="B14583" t="s">
        <v>827</v>
      </c>
      <c r="C14583" t="s">
        <v>8</v>
      </c>
      <c r="D14583" t="s">
        <v>2379</v>
      </c>
      <c r="E14583">
        <v>0</v>
      </c>
    </row>
    <row r="14584" spans="1:5" x14ac:dyDescent="0.3">
      <c r="A14584">
        <v>67450055</v>
      </c>
      <c r="B14584" t="s">
        <v>827</v>
      </c>
      <c r="C14584" t="s">
        <v>8</v>
      </c>
      <c r="D14584" t="s">
        <v>2380</v>
      </c>
      <c r="E14584">
        <v>0</v>
      </c>
    </row>
    <row r="14585" spans="1:5" x14ac:dyDescent="0.3">
      <c r="A14585">
        <v>67450055</v>
      </c>
      <c r="B14585" t="s">
        <v>827</v>
      </c>
      <c r="C14585" t="s">
        <v>8</v>
      </c>
      <c r="D14585" t="s">
        <v>2381</v>
      </c>
      <c r="E14585">
        <v>0</v>
      </c>
    </row>
    <row r="14586" spans="1:5" x14ac:dyDescent="0.3">
      <c r="A14586">
        <v>67450055</v>
      </c>
      <c r="B14586" t="s">
        <v>827</v>
      </c>
      <c r="C14586" t="s">
        <v>8</v>
      </c>
      <c r="D14586" t="s">
        <v>2382</v>
      </c>
      <c r="E14586">
        <v>0</v>
      </c>
    </row>
    <row r="14587" spans="1:5" x14ac:dyDescent="0.3">
      <c r="A14587">
        <v>67450055</v>
      </c>
      <c r="B14587" t="s">
        <v>827</v>
      </c>
      <c r="C14587" t="s">
        <v>8</v>
      </c>
      <c r="D14587" t="s">
        <v>2383</v>
      </c>
      <c r="E14587">
        <v>0</v>
      </c>
    </row>
    <row r="14588" spans="1:5" x14ac:dyDescent="0.3">
      <c r="A14588">
        <v>67450055</v>
      </c>
      <c r="B14588" t="s">
        <v>827</v>
      </c>
      <c r="C14588" t="s">
        <v>8</v>
      </c>
      <c r="D14588" t="s">
        <v>2384</v>
      </c>
      <c r="E14588">
        <v>0</v>
      </c>
    </row>
    <row r="14589" spans="1:5" x14ac:dyDescent="0.3">
      <c r="A14589">
        <v>67450055</v>
      </c>
      <c r="B14589" t="s">
        <v>827</v>
      </c>
      <c r="C14589" t="s">
        <v>8</v>
      </c>
      <c r="D14589" t="s">
        <v>2385</v>
      </c>
      <c r="E14589">
        <v>0</v>
      </c>
    </row>
    <row r="14590" spans="1:5" x14ac:dyDescent="0.3">
      <c r="A14590">
        <v>67450055</v>
      </c>
      <c r="B14590" t="s">
        <v>827</v>
      </c>
      <c r="C14590" t="s">
        <v>8</v>
      </c>
      <c r="D14590" t="s">
        <v>2386</v>
      </c>
      <c r="E14590">
        <v>0</v>
      </c>
    </row>
    <row r="14591" spans="1:5" x14ac:dyDescent="0.3">
      <c r="A14591">
        <v>67450055</v>
      </c>
      <c r="B14591" t="s">
        <v>827</v>
      </c>
      <c r="C14591" t="s">
        <v>8</v>
      </c>
      <c r="D14591" t="s">
        <v>2387</v>
      </c>
      <c r="E14591">
        <v>0</v>
      </c>
    </row>
    <row r="14592" spans="1:5" x14ac:dyDescent="0.3">
      <c r="A14592">
        <v>67450055</v>
      </c>
      <c r="B14592" t="s">
        <v>827</v>
      </c>
      <c r="C14592" t="s">
        <v>8</v>
      </c>
      <c r="D14592" t="s">
        <v>2388</v>
      </c>
      <c r="E14592">
        <v>0</v>
      </c>
    </row>
    <row r="14593" spans="1:5" x14ac:dyDescent="0.3">
      <c r="A14593">
        <v>67450055</v>
      </c>
      <c r="B14593" t="s">
        <v>827</v>
      </c>
      <c r="C14593" t="s">
        <v>8</v>
      </c>
      <c r="D14593" t="s">
        <v>2389</v>
      </c>
      <c r="E14593">
        <v>0</v>
      </c>
    </row>
    <row r="14594" spans="1:5" x14ac:dyDescent="0.3">
      <c r="A14594">
        <v>67450055</v>
      </c>
      <c r="B14594" t="s">
        <v>827</v>
      </c>
      <c r="C14594" t="s">
        <v>8</v>
      </c>
      <c r="D14594" t="s">
        <v>2390</v>
      </c>
      <c r="E14594">
        <v>0</v>
      </c>
    </row>
    <row r="14595" spans="1:5" x14ac:dyDescent="0.3">
      <c r="A14595">
        <v>67450055</v>
      </c>
      <c r="B14595" t="s">
        <v>827</v>
      </c>
      <c r="C14595" t="s">
        <v>8</v>
      </c>
      <c r="D14595" t="s">
        <v>2391</v>
      </c>
      <c r="E14595">
        <v>0</v>
      </c>
    </row>
    <row r="14596" spans="1:5" x14ac:dyDescent="0.3">
      <c r="A14596">
        <v>67450055</v>
      </c>
      <c r="B14596" t="s">
        <v>827</v>
      </c>
      <c r="C14596" t="s">
        <v>8</v>
      </c>
      <c r="D14596" t="s">
        <v>2392</v>
      </c>
      <c r="E14596">
        <v>0</v>
      </c>
    </row>
    <row r="14597" spans="1:5" x14ac:dyDescent="0.3">
      <c r="A14597">
        <v>67450055</v>
      </c>
      <c r="B14597" t="s">
        <v>827</v>
      </c>
      <c r="C14597" t="s">
        <v>8</v>
      </c>
      <c r="D14597" t="s">
        <v>2393</v>
      </c>
      <c r="E14597">
        <v>0</v>
      </c>
    </row>
    <row r="14598" spans="1:5" x14ac:dyDescent="0.3">
      <c r="A14598">
        <v>67450055</v>
      </c>
      <c r="B14598" t="s">
        <v>827</v>
      </c>
      <c r="C14598" t="s">
        <v>8</v>
      </c>
      <c r="D14598" t="s">
        <v>2394</v>
      </c>
      <c r="E14598">
        <v>0</v>
      </c>
    </row>
    <row r="14599" spans="1:5" x14ac:dyDescent="0.3">
      <c r="A14599">
        <v>67450055</v>
      </c>
      <c r="B14599" t="s">
        <v>827</v>
      </c>
      <c r="C14599" t="s">
        <v>8</v>
      </c>
      <c r="D14599" t="s">
        <v>2395</v>
      </c>
      <c r="E14599">
        <v>0</v>
      </c>
    </row>
    <row r="14600" spans="1:5" x14ac:dyDescent="0.3">
      <c r="A14600">
        <v>67450055</v>
      </c>
      <c r="B14600" t="s">
        <v>827</v>
      </c>
      <c r="C14600" t="s">
        <v>8</v>
      </c>
      <c r="D14600" t="s">
        <v>2396</v>
      </c>
      <c r="E14600">
        <v>0</v>
      </c>
    </row>
    <row r="14601" spans="1:5" x14ac:dyDescent="0.3">
      <c r="A14601">
        <v>67450055</v>
      </c>
      <c r="B14601" t="s">
        <v>827</v>
      </c>
      <c r="C14601" t="s">
        <v>8</v>
      </c>
      <c r="D14601" t="s">
        <v>2397</v>
      </c>
      <c r="E14601">
        <v>0</v>
      </c>
    </row>
    <row r="14602" spans="1:5" x14ac:dyDescent="0.3">
      <c r="A14602">
        <v>67450055</v>
      </c>
      <c r="B14602" t="s">
        <v>827</v>
      </c>
      <c r="C14602" t="s">
        <v>8</v>
      </c>
      <c r="D14602" t="s">
        <v>2398</v>
      </c>
      <c r="E14602">
        <v>0</v>
      </c>
    </row>
    <row r="14603" spans="1:5" x14ac:dyDescent="0.3">
      <c r="A14603">
        <v>67450055</v>
      </c>
      <c r="B14603" t="s">
        <v>827</v>
      </c>
      <c r="C14603" t="s">
        <v>8</v>
      </c>
      <c r="D14603" t="s">
        <v>2399</v>
      </c>
      <c r="E14603">
        <v>0</v>
      </c>
    </row>
    <row r="14604" spans="1:5" x14ac:dyDescent="0.3">
      <c r="A14604">
        <v>67450055</v>
      </c>
      <c r="B14604" t="s">
        <v>827</v>
      </c>
      <c r="C14604" t="s">
        <v>8</v>
      </c>
      <c r="D14604" t="s">
        <v>2400</v>
      </c>
      <c r="E14604">
        <v>0</v>
      </c>
    </row>
    <row r="14605" spans="1:5" x14ac:dyDescent="0.3">
      <c r="A14605">
        <v>67450055</v>
      </c>
      <c r="B14605" t="s">
        <v>827</v>
      </c>
      <c r="C14605" t="s">
        <v>8</v>
      </c>
      <c r="D14605" t="s">
        <v>2401</v>
      </c>
      <c r="E14605">
        <v>0</v>
      </c>
    </row>
    <row r="14606" spans="1:5" x14ac:dyDescent="0.3">
      <c r="A14606">
        <v>67450055</v>
      </c>
      <c r="B14606" t="s">
        <v>827</v>
      </c>
      <c r="C14606" t="s">
        <v>8</v>
      </c>
      <c r="D14606" t="s">
        <v>2402</v>
      </c>
      <c r="E14606">
        <v>-4</v>
      </c>
    </row>
    <row r="14607" spans="1:5" x14ac:dyDescent="0.3">
      <c r="A14607">
        <v>67450055</v>
      </c>
      <c r="B14607" t="s">
        <v>827</v>
      </c>
      <c r="C14607" t="s">
        <v>8</v>
      </c>
      <c r="D14607" t="s">
        <v>2403</v>
      </c>
      <c r="E14607">
        <v>-1</v>
      </c>
    </row>
    <row r="14608" spans="1:5" x14ac:dyDescent="0.3">
      <c r="A14608">
        <v>67450055</v>
      </c>
      <c r="B14608" t="s">
        <v>827</v>
      </c>
      <c r="C14608" t="s">
        <v>8</v>
      </c>
      <c r="D14608" t="s">
        <v>2404</v>
      </c>
      <c r="E14608">
        <v>0</v>
      </c>
    </row>
    <row r="14609" spans="1:5" x14ac:dyDescent="0.3">
      <c r="A14609">
        <v>67450055</v>
      </c>
      <c r="B14609" t="s">
        <v>827</v>
      </c>
      <c r="C14609" t="s">
        <v>8</v>
      </c>
      <c r="D14609" t="s">
        <v>2405</v>
      </c>
      <c r="E14609">
        <v>0</v>
      </c>
    </row>
    <row r="14610" spans="1:5" x14ac:dyDescent="0.3">
      <c r="A14610">
        <v>67450055</v>
      </c>
      <c r="B14610" t="s">
        <v>827</v>
      </c>
      <c r="C14610" t="s">
        <v>8</v>
      </c>
      <c r="D14610" t="s">
        <v>2406</v>
      </c>
      <c r="E14610">
        <v>0</v>
      </c>
    </row>
    <row r="14611" spans="1:5" x14ac:dyDescent="0.3">
      <c r="A14611">
        <v>67450055</v>
      </c>
      <c r="B14611" t="s">
        <v>827</v>
      </c>
      <c r="C14611" t="s">
        <v>8</v>
      </c>
      <c r="D14611" t="s">
        <v>2407</v>
      </c>
      <c r="E14611">
        <v>0</v>
      </c>
    </row>
    <row r="14612" spans="1:5" x14ac:dyDescent="0.3">
      <c r="A14612">
        <v>67450055</v>
      </c>
      <c r="B14612" t="s">
        <v>827</v>
      </c>
      <c r="C14612" t="s">
        <v>8</v>
      </c>
      <c r="D14612" t="s">
        <v>2408</v>
      </c>
      <c r="E14612">
        <v>0</v>
      </c>
    </row>
    <row r="14613" spans="1:5" x14ac:dyDescent="0.3">
      <c r="A14613">
        <v>67450055</v>
      </c>
      <c r="B14613" t="s">
        <v>827</v>
      </c>
      <c r="C14613" t="s">
        <v>8</v>
      </c>
      <c r="D14613" t="s">
        <v>2409</v>
      </c>
      <c r="E14613">
        <v>0</v>
      </c>
    </row>
    <row r="14614" spans="1:5" x14ac:dyDescent="0.3">
      <c r="A14614">
        <v>67450055</v>
      </c>
      <c r="B14614" t="s">
        <v>827</v>
      </c>
      <c r="C14614" t="s">
        <v>8</v>
      </c>
      <c r="D14614" t="s">
        <v>2410</v>
      </c>
      <c r="E14614">
        <v>0</v>
      </c>
    </row>
    <row r="14615" spans="1:5" x14ac:dyDescent="0.3">
      <c r="A14615">
        <v>67450055</v>
      </c>
      <c r="B14615" t="s">
        <v>827</v>
      </c>
      <c r="C14615" t="s">
        <v>8</v>
      </c>
      <c r="D14615" t="s">
        <v>2411</v>
      </c>
      <c r="E14615">
        <v>0</v>
      </c>
    </row>
    <row r="14616" spans="1:5" x14ac:dyDescent="0.3">
      <c r="A14616">
        <v>67450055</v>
      </c>
      <c r="B14616" t="s">
        <v>827</v>
      </c>
      <c r="C14616" t="s">
        <v>8</v>
      </c>
      <c r="D14616" t="s">
        <v>2412</v>
      </c>
      <c r="E14616">
        <v>0</v>
      </c>
    </row>
    <row r="14617" spans="1:5" x14ac:dyDescent="0.3">
      <c r="A14617">
        <v>67450055</v>
      </c>
      <c r="B14617" t="s">
        <v>827</v>
      </c>
      <c r="C14617" t="s">
        <v>8</v>
      </c>
      <c r="D14617" t="s">
        <v>2413</v>
      </c>
      <c r="E14617">
        <v>0</v>
      </c>
    </row>
    <row r="14618" spans="1:5" x14ac:dyDescent="0.3">
      <c r="A14618">
        <v>74120015</v>
      </c>
      <c r="B14618" t="s">
        <v>829</v>
      </c>
      <c r="C14618" t="s">
        <v>130</v>
      </c>
      <c r="D14618" t="s">
        <v>2378</v>
      </c>
      <c r="E14618">
        <v>0</v>
      </c>
    </row>
    <row r="14619" spans="1:5" x14ac:dyDescent="0.3">
      <c r="A14619">
        <v>74120015</v>
      </c>
      <c r="B14619" t="s">
        <v>829</v>
      </c>
      <c r="C14619" t="s">
        <v>130</v>
      </c>
      <c r="D14619" t="s">
        <v>2379</v>
      </c>
      <c r="E14619">
        <v>0</v>
      </c>
    </row>
    <row r="14620" spans="1:5" x14ac:dyDescent="0.3">
      <c r="A14620">
        <v>74120015</v>
      </c>
      <c r="B14620" t="s">
        <v>829</v>
      </c>
      <c r="C14620" t="s">
        <v>130</v>
      </c>
      <c r="D14620" t="s">
        <v>2380</v>
      </c>
      <c r="E14620">
        <v>0</v>
      </c>
    </row>
    <row r="14621" spans="1:5" x14ac:dyDescent="0.3">
      <c r="A14621">
        <v>74120015</v>
      </c>
      <c r="B14621" t="s">
        <v>829</v>
      </c>
      <c r="C14621" t="s">
        <v>130</v>
      </c>
      <c r="D14621" t="s">
        <v>2381</v>
      </c>
      <c r="E14621">
        <v>0</v>
      </c>
    </row>
    <row r="14622" spans="1:5" x14ac:dyDescent="0.3">
      <c r="A14622">
        <v>74120015</v>
      </c>
      <c r="B14622" t="s">
        <v>829</v>
      </c>
      <c r="C14622" t="s">
        <v>130</v>
      </c>
      <c r="D14622" t="s">
        <v>2382</v>
      </c>
      <c r="E14622">
        <v>0</v>
      </c>
    </row>
    <row r="14623" spans="1:5" x14ac:dyDescent="0.3">
      <c r="A14623">
        <v>74120015</v>
      </c>
      <c r="B14623" t="s">
        <v>829</v>
      </c>
      <c r="C14623" t="s">
        <v>130</v>
      </c>
      <c r="D14623" t="s">
        <v>2383</v>
      </c>
      <c r="E14623">
        <v>0</v>
      </c>
    </row>
    <row r="14624" spans="1:5" x14ac:dyDescent="0.3">
      <c r="A14624">
        <v>74120015</v>
      </c>
      <c r="B14624" t="s">
        <v>829</v>
      </c>
      <c r="C14624" t="s">
        <v>130</v>
      </c>
      <c r="D14624" t="s">
        <v>2384</v>
      </c>
      <c r="E14624">
        <v>0</v>
      </c>
    </row>
    <row r="14625" spans="1:5" x14ac:dyDescent="0.3">
      <c r="A14625">
        <v>74120015</v>
      </c>
      <c r="B14625" t="s">
        <v>829</v>
      </c>
      <c r="C14625" t="s">
        <v>130</v>
      </c>
      <c r="D14625" t="s">
        <v>2385</v>
      </c>
      <c r="E14625">
        <v>0</v>
      </c>
    </row>
    <row r="14626" spans="1:5" x14ac:dyDescent="0.3">
      <c r="A14626">
        <v>74120015</v>
      </c>
      <c r="B14626" t="s">
        <v>829</v>
      </c>
      <c r="C14626" t="s">
        <v>130</v>
      </c>
      <c r="D14626" t="s">
        <v>2386</v>
      </c>
      <c r="E14626">
        <v>0</v>
      </c>
    </row>
    <row r="14627" spans="1:5" x14ac:dyDescent="0.3">
      <c r="A14627">
        <v>74120015</v>
      </c>
      <c r="B14627" t="s">
        <v>829</v>
      </c>
      <c r="C14627" t="s">
        <v>130</v>
      </c>
      <c r="D14627" t="s">
        <v>2387</v>
      </c>
      <c r="E14627">
        <v>0</v>
      </c>
    </row>
    <row r="14628" spans="1:5" x14ac:dyDescent="0.3">
      <c r="A14628">
        <v>74120015</v>
      </c>
      <c r="B14628" t="s">
        <v>829</v>
      </c>
      <c r="C14628" t="s">
        <v>130</v>
      </c>
      <c r="D14628" t="s">
        <v>2388</v>
      </c>
      <c r="E14628">
        <v>0</v>
      </c>
    </row>
    <row r="14629" spans="1:5" x14ac:dyDescent="0.3">
      <c r="A14629">
        <v>74120015</v>
      </c>
      <c r="B14629" t="s">
        <v>829</v>
      </c>
      <c r="C14629" t="s">
        <v>130</v>
      </c>
      <c r="D14629" t="s">
        <v>2389</v>
      </c>
      <c r="E14629">
        <v>0</v>
      </c>
    </row>
    <row r="14630" spans="1:5" x14ac:dyDescent="0.3">
      <c r="A14630">
        <v>74120015</v>
      </c>
      <c r="B14630" t="s">
        <v>829</v>
      </c>
      <c r="C14630" t="s">
        <v>130</v>
      </c>
      <c r="D14630" t="s">
        <v>2390</v>
      </c>
      <c r="E14630">
        <v>0</v>
      </c>
    </row>
    <row r="14631" spans="1:5" x14ac:dyDescent="0.3">
      <c r="A14631">
        <v>74120015</v>
      </c>
      <c r="B14631" t="s">
        <v>829</v>
      </c>
      <c r="C14631" t="s">
        <v>130</v>
      </c>
      <c r="D14631" t="s">
        <v>2391</v>
      </c>
      <c r="E14631">
        <v>0</v>
      </c>
    </row>
    <row r="14632" spans="1:5" x14ac:dyDescent="0.3">
      <c r="A14632">
        <v>74120015</v>
      </c>
      <c r="B14632" t="s">
        <v>829</v>
      </c>
      <c r="C14632" t="s">
        <v>130</v>
      </c>
      <c r="D14632" t="s">
        <v>2392</v>
      </c>
      <c r="E14632">
        <v>0</v>
      </c>
    </row>
    <row r="14633" spans="1:5" x14ac:dyDescent="0.3">
      <c r="A14633">
        <v>74120015</v>
      </c>
      <c r="B14633" t="s">
        <v>829</v>
      </c>
      <c r="C14633" t="s">
        <v>130</v>
      </c>
      <c r="D14633" t="s">
        <v>2393</v>
      </c>
      <c r="E14633">
        <v>0</v>
      </c>
    </row>
    <row r="14634" spans="1:5" x14ac:dyDescent="0.3">
      <c r="A14634">
        <v>74120015</v>
      </c>
      <c r="B14634" t="s">
        <v>829</v>
      </c>
      <c r="C14634" t="s">
        <v>130</v>
      </c>
      <c r="D14634" t="s">
        <v>2394</v>
      </c>
      <c r="E14634">
        <v>0</v>
      </c>
    </row>
    <row r="14635" spans="1:5" x14ac:dyDescent="0.3">
      <c r="A14635">
        <v>74120015</v>
      </c>
      <c r="B14635" t="s">
        <v>829</v>
      </c>
      <c r="C14635" t="s">
        <v>130</v>
      </c>
      <c r="D14635" t="s">
        <v>2395</v>
      </c>
      <c r="E14635">
        <v>0</v>
      </c>
    </row>
    <row r="14636" spans="1:5" x14ac:dyDescent="0.3">
      <c r="A14636">
        <v>74120015</v>
      </c>
      <c r="B14636" t="s">
        <v>829</v>
      </c>
      <c r="C14636" t="s">
        <v>130</v>
      </c>
      <c r="D14636" t="s">
        <v>2396</v>
      </c>
      <c r="E14636">
        <v>0</v>
      </c>
    </row>
    <row r="14637" spans="1:5" x14ac:dyDescent="0.3">
      <c r="A14637">
        <v>74120015</v>
      </c>
      <c r="B14637" t="s">
        <v>829</v>
      </c>
      <c r="C14637" t="s">
        <v>130</v>
      </c>
      <c r="D14637" t="s">
        <v>2397</v>
      </c>
      <c r="E14637">
        <v>0</v>
      </c>
    </row>
    <row r="14638" spans="1:5" x14ac:dyDescent="0.3">
      <c r="A14638">
        <v>74120015</v>
      </c>
      <c r="B14638" t="s">
        <v>829</v>
      </c>
      <c r="C14638" t="s">
        <v>130</v>
      </c>
      <c r="D14638" t="s">
        <v>2398</v>
      </c>
      <c r="E14638">
        <v>0</v>
      </c>
    </row>
    <row r="14639" spans="1:5" x14ac:dyDescent="0.3">
      <c r="A14639">
        <v>74120015</v>
      </c>
      <c r="B14639" t="s">
        <v>829</v>
      </c>
      <c r="C14639" t="s">
        <v>130</v>
      </c>
      <c r="D14639" t="s">
        <v>2399</v>
      </c>
      <c r="E14639">
        <v>0</v>
      </c>
    </row>
    <row r="14640" spans="1:5" x14ac:dyDescent="0.3">
      <c r="A14640">
        <v>74120015</v>
      </c>
      <c r="B14640" t="s">
        <v>829</v>
      </c>
      <c r="C14640" t="s">
        <v>130</v>
      </c>
      <c r="D14640" t="s">
        <v>2400</v>
      </c>
      <c r="E14640">
        <v>0</v>
      </c>
    </row>
    <row r="14641" spans="1:5" x14ac:dyDescent="0.3">
      <c r="A14641">
        <v>74120015</v>
      </c>
      <c r="B14641" t="s">
        <v>829</v>
      </c>
      <c r="C14641" t="s">
        <v>130</v>
      </c>
      <c r="D14641" t="s">
        <v>2401</v>
      </c>
      <c r="E14641">
        <v>0</v>
      </c>
    </row>
    <row r="14642" spans="1:5" x14ac:dyDescent="0.3">
      <c r="A14642">
        <v>74120015</v>
      </c>
      <c r="B14642" t="s">
        <v>829</v>
      </c>
      <c r="C14642" t="s">
        <v>130</v>
      </c>
      <c r="D14642" t="s">
        <v>2402</v>
      </c>
      <c r="E14642">
        <v>0</v>
      </c>
    </row>
    <row r="14643" spans="1:5" x14ac:dyDescent="0.3">
      <c r="A14643">
        <v>74120015</v>
      </c>
      <c r="B14643" t="s">
        <v>829</v>
      </c>
      <c r="C14643" t="s">
        <v>130</v>
      </c>
      <c r="D14643" t="s">
        <v>2403</v>
      </c>
      <c r="E14643">
        <v>0</v>
      </c>
    </row>
    <row r="14644" spans="1:5" x14ac:dyDescent="0.3">
      <c r="A14644">
        <v>74120015</v>
      </c>
      <c r="B14644" t="s">
        <v>829</v>
      </c>
      <c r="C14644" t="s">
        <v>130</v>
      </c>
      <c r="D14644" t="s">
        <v>2404</v>
      </c>
      <c r="E14644">
        <v>0</v>
      </c>
    </row>
    <row r="14645" spans="1:5" x14ac:dyDescent="0.3">
      <c r="A14645">
        <v>74120015</v>
      </c>
      <c r="B14645" t="s">
        <v>829</v>
      </c>
      <c r="C14645" t="s">
        <v>130</v>
      </c>
      <c r="D14645" t="s">
        <v>2405</v>
      </c>
      <c r="E14645">
        <v>0</v>
      </c>
    </row>
    <row r="14646" spans="1:5" x14ac:dyDescent="0.3">
      <c r="A14646">
        <v>74120015</v>
      </c>
      <c r="B14646" t="s">
        <v>829</v>
      </c>
      <c r="C14646" t="s">
        <v>130</v>
      </c>
      <c r="D14646" t="s">
        <v>2406</v>
      </c>
      <c r="E14646">
        <v>0</v>
      </c>
    </row>
    <row r="14647" spans="1:5" x14ac:dyDescent="0.3">
      <c r="A14647">
        <v>74120015</v>
      </c>
      <c r="B14647" t="s">
        <v>829</v>
      </c>
      <c r="C14647" t="s">
        <v>130</v>
      </c>
      <c r="D14647" t="s">
        <v>2407</v>
      </c>
      <c r="E14647">
        <v>-50</v>
      </c>
    </row>
    <row r="14648" spans="1:5" x14ac:dyDescent="0.3">
      <c r="A14648">
        <v>74120015</v>
      </c>
      <c r="B14648" t="s">
        <v>829</v>
      </c>
      <c r="C14648" t="s">
        <v>130</v>
      </c>
      <c r="D14648" t="s">
        <v>2408</v>
      </c>
      <c r="E14648">
        <v>0</v>
      </c>
    </row>
    <row r="14649" spans="1:5" x14ac:dyDescent="0.3">
      <c r="A14649">
        <v>74120015</v>
      </c>
      <c r="B14649" t="s">
        <v>829</v>
      </c>
      <c r="C14649" t="s">
        <v>130</v>
      </c>
      <c r="D14649" t="s">
        <v>2409</v>
      </c>
      <c r="E14649">
        <v>0</v>
      </c>
    </row>
    <row r="14650" spans="1:5" x14ac:dyDescent="0.3">
      <c r="A14650">
        <v>74120015</v>
      </c>
      <c r="B14650" t="s">
        <v>829</v>
      </c>
      <c r="C14650" t="s">
        <v>130</v>
      </c>
      <c r="D14650" t="s">
        <v>2410</v>
      </c>
      <c r="E14650">
        <v>0</v>
      </c>
    </row>
    <row r="14651" spans="1:5" x14ac:dyDescent="0.3">
      <c r="A14651">
        <v>74120015</v>
      </c>
      <c r="B14651" t="s">
        <v>829</v>
      </c>
      <c r="C14651" t="s">
        <v>130</v>
      </c>
      <c r="D14651" t="s">
        <v>2411</v>
      </c>
      <c r="E14651">
        <v>0</v>
      </c>
    </row>
    <row r="14652" spans="1:5" x14ac:dyDescent="0.3">
      <c r="A14652">
        <v>74120015</v>
      </c>
      <c r="B14652" t="s">
        <v>829</v>
      </c>
      <c r="C14652" t="s">
        <v>130</v>
      </c>
      <c r="D14652" t="s">
        <v>2412</v>
      </c>
      <c r="E14652">
        <v>0</v>
      </c>
    </row>
    <row r="14653" spans="1:5" x14ac:dyDescent="0.3">
      <c r="A14653">
        <v>74120015</v>
      </c>
      <c r="B14653" t="s">
        <v>829</v>
      </c>
      <c r="C14653" t="s">
        <v>130</v>
      </c>
      <c r="D14653" t="s">
        <v>2413</v>
      </c>
      <c r="E14653">
        <v>0</v>
      </c>
    </row>
    <row r="14654" spans="1:5" x14ac:dyDescent="0.3">
      <c r="A14654">
        <v>72170007</v>
      </c>
      <c r="B14654" t="s">
        <v>831</v>
      </c>
      <c r="C14654" t="s">
        <v>8</v>
      </c>
      <c r="D14654" t="s">
        <v>2378</v>
      </c>
      <c r="E14654">
        <v>-1</v>
      </c>
    </row>
    <row r="14655" spans="1:5" x14ac:dyDescent="0.3">
      <c r="A14655">
        <v>72170007</v>
      </c>
      <c r="B14655" t="s">
        <v>831</v>
      </c>
      <c r="C14655" t="s">
        <v>8</v>
      </c>
      <c r="D14655" t="s">
        <v>2379</v>
      </c>
      <c r="E14655">
        <v>-2</v>
      </c>
    </row>
    <row r="14656" spans="1:5" x14ac:dyDescent="0.3">
      <c r="A14656">
        <v>72170007</v>
      </c>
      <c r="B14656" t="s">
        <v>831</v>
      </c>
      <c r="C14656" t="s">
        <v>8</v>
      </c>
      <c r="D14656" t="s">
        <v>2380</v>
      </c>
      <c r="E14656">
        <v>0</v>
      </c>
    </row>
    <row r="14657" spans="1:5" x14ac:dyDescent="0.3">
      <c r="A14657">
        <v>72170007</v>
      </c>
      <c r="B14657" t="s">
        <v>831</v>
      </c>
      <c r="C14657" t="s">
        <v>8</v>
      </c>
      <c r="D14657" t="s">
        <v>2381</v>
      </c>
      <c r="E14657">
        <v>0</v>
      </c>
    </row>
    <row r="14658" spans="1:5" x14ac:dyDescent="0.3">
      <c r="A14658">
        <v>72170007</v>
      </c>
      <c r="B14658" t="s">
        <v>831</v>
      </c>
      <c r="C14658" t="s">
        <v>8</v>
      </c>
      <c r="D14658" t="s">
        <v>2382</v>
      </c>
      <c r="E14658">
        <v>0</v>
      </c>
    </row>
    <row r="14659" spans="1:5" x14ac:dyDescent="0.3">
      <c r="A14659">
        <v>72170007</v>
      </c>
      <c r="B14659" t="s">
        <v>831</v>
      </c>
      <c r="C14659" t="s">
        <v>8</v>
      </c>
      <c r="D14659" t="s">
        <v>2383</v>
      </c>
      <c r="E14659">
        <v>-1</v>
      </c>
    </row>
    <row r="14660" spans="1:5" x14ac:dyDescent="0.3">
      <c r="A14660">
        <v>72170007</v>
      </c>
      <c r="B14660" t="s">
        <v>831</v>
      </c>
      <c r="C14660" t="s">
        <v>8</v>
      </c>
      <c r="D14660" t="s">
        <v>2384</v>
      </c>
      <c r="E14660">
        <v>0</v>
      </c>
    </row>
    <row r="14661" spans="1:5" x14ac:dyDescent="0.3">
      <c r="A14661">
        <v>72170007</v>
      </c>
      <c r="B14661" t="s">
        <v>831</v>
      </c>
      <c r="C14661" t="s">
        <v>8</v>
      </c>
      <c r="D14661" t="s">
        <v>2385</v>
      </c>
      <c r="E14661">
        <v>0</v>
      </c>
    </row>
    <row r="14662" spans="1:5" x14ac:dyDescent="0.3">
      <c r="A14662">
        <v>72170007</v>
      </c>
      <c r="B14662" t="s">
        <v>831</v>
      </c>
      <c r="C14662" t="s">
        <v>8</v>
      </c>
      <c r="D14662" t="s">
        <v>2386</v>
      </c>
      <c r="E14662">
        <v>-1</v>
      </c>
    </row>
    <row r="14663" spans="1:5" x14ac:dyDescent="0.3">
      <c r="A14663">
        <v>72170007</v>
      </c>
      <c r="B14663" t="s">
        <v>831</v>
      </c>
      <c r="C14663" t="s">
        <v>8</v>
      </c>
      <c r="D14663" t="s">
        <v>2387</v>
      </c>
      <c r="E14663">
        <v>0</v>
      </c>
    </row>
    <row r="14664" spans="1:5" x14ac:dyDescent="0.3">
      <c r="A14664">
        <v>72170007</v>
      </c>
      <c r="B14664" t="s">
        <v>831</v>
      </c>
      <c r="C14664" t="s">
        <v>8</v>
      </c>
      <c r="D14664" t="s">
        <v>2388</v>
      </c>
      <c r="E14664">
        <v>0</v>
      </c>
    </row>
    <row r="14665" spans="1:5" x14ac:dyDescent="0.3">
      <c r="A14665">
        <v>72170007</v>
      </c>
      <c r="B14665" t="s">
        <v>831</v>
      </c>
      <c r="C14665" t="s">
        <v>8</v>
      </c>
      <c r="D14665" t="s">
        <v>2389</v>
      </c>
      <c r="E14665">
        <v>-1</v>
      </c>
    </row>
    <row r="14666" spans="1:5" x14ac:dyDescent="0.3">
      <c r="A14666">
        <v>72170007</v>
      </c>
      <c r="B14666" t="s">
        <v>831</v>
      </c>
      <c r="C14666" t="s">
        <v>8</v>
      </c>
      <c r="D14666" t="s">
        <v>2390</v>
      </c>
      <c r="E14666">
        <v>0</v>
      </c>
    </row>
    <row r="14667" spans="1:5" x14ac:dyDescent="0.3">
      <c r="A14667">
        <v>72170007</v>
      </c>
      <c r="B14667" t="s">
        <v>831</v>
      </c>
      <c r="C14667" t="s">
        <v>8</v>
      </c>
      <c r="D14667" t="s">
        <v>2391</v>
      </c>
      <c r="E14667">
        <v>-1</v>
      </c>
    </row>
    <row r="14668" spans="1:5" x14ac:dyDescent="0.3">
      <c r="A14668">
        <v>72170007</v>
      </c>
      <c r="B14668" t="s">
        <v>831</v>
      </c>
      <c r="C14668" t="s">
        <v>8</v>
      </c>
      <c r="D14668" t="s">
        <v>2392</v>
      </c>
      <c r="E14668">
        <v>0</v>
      </c>
    </row>
    <row r="14669" spans="1:5" x14ac:dyDescent="0.3">
      <c r="A14669">
        <v>72170007</v>
      </c>
      <c r="B14669" t="s">
        <v>831</v>
      </c>
      <c r="C14669" t="s">
        <v>8</v>
      </c>
      <c r="D14669" t="s">
        <v>2393</v>
      </c>
      <c r="E14669">
        <v>0</v>
      </c>
    </row>
    <row r="14670" spans="1:5" x14ac:dyDescent="0.3">
      <c r="A14670">
        <v>72170007</v>
      </c>
      <c r="B14670" t="s">
        <v>831</v>
      </c>
      <c r="C14670" t="s">
        <v>8</v>
      </c>
      <c r="D14670" t="s">
        <v>2394</v>
      </c>
      <c r="E14670">
        <v>0</v>
      </c>
    </row>
    <row r="14671" spans="1:5" x14ac:dyDescent="0.3">
      <c r="A14671">
        <v>72170007</v>
      </c>
      <c r="B14671" t="s">
        <v>831</v>
      </c>
      <c r="C14671" t="s">
        <v>8</v>
      </c>
      <c r="D14671" t="s">
        <v>2395</v>
      </c>
      <c r="E14671">
        <v>-1</v>
      </c>
    </row>
    <row r="14672" spans="1:5" x14ac:dyDescent="0.3">
      <c r="A14672">
        <v>72170007</v>
      </c>
      <c r="B14672" t="s">
        <v>831</v>
      </c>
      <c r="C14672" t="s">
        <v>8</v>
      </c>
      <c r="D14672" t="s">
        <v>2396</v>
      </c>
      <c r="E14672">
        <v>-1</v>
      </c>
    </row>
    <row r="14673" spans="1:5" x14ac:dyDescent="0.3">
      <c r="A14673">
        <v>72170007</v>
      </c>
      <c r="B14673" t="s">
        <v>831</v>
      </c>
      <c r="C14673" t="s">
        <v>8</v>
      </c>
      <c r="D14673" t="s">
        <v>2397</v>
      </c>
      <c r="E14673">
        <v>0</v>
      </c>
    </row>
    <row r="14674" spans="1:5" x14ac:dyDescent="0.3">
      <c r="A14674">
        <v>72170007</v>
      </c>
      <c r="B14674" t="s">
        <v>831</v>
      </c>
      <c r="C14674" t="s">
        <v>8</v>
      </c>
      <c r="D14674" t="s">
        <v>2398</v>
      </c>
      <c r="E14674">
        <v>-1</v>
      </c>
    </row>
    <row r="14675" spans="1:5" x14ac:dyDescent="0.3">
      <c r="A14675">
        <v>72170007</v>
      </c>
      <c r="B14675" t="s">
        <v>831</v>
      </c>
      <c r="C14675" t="s">
        <v>8</v>
      </c>
      <c r="D14675" t="s">
        <v>2399</v>
      </c>
      <c r="E14675">
        <v>0</v>
      </c>
    </row>
    <row r="14676" spans="1:5" x14ac:dyDescent="0.3">
      <c r="A14676">
        <v>72170007</v>
      </c>
      <c r="B14676" t="s">
        <v>831</v>
      </c>
      <c r="C14676" t="s">
        <v>8</v>
      </c>
      <c r="D14676" t="s">
        <v>2400</v>
      </c>
      <c r="E14676">
        <v>0</v>
      </c>
    </row>
    <row r="14677" spans="1:5" x14ac:dyDescent="0.3">
      <c r="A14677">
        <v>72170007</v>
      </c>
      <c r="B14677" t="s">
        <v>831</v>
      </c>
      <c r="C14677" t="s">
        <v>8</v>
      </c>
      <c r="D14677" t="s">
        <v>2401</v>
      </c>
      <c r="E14677">
        <v>0</v>
      </c>
    </row>
    <row r="14678" spans="1:5" x14ac:dyDescent="0.3">
      <c r="A14678">
        <v>72170007</v>
      </c>
      <c r="B14678" t="s">
        <v>831</v>
      </c>
      <c r="C14678" t="s">
        <v>8</v>
      </c>
      <c r="D14678" t="s">
        <v>2402</v>
      </c>
      <c r="E14678">
        <v>0</v>
      </c>
    </row>
    <row r="14679" spans="1:5" x14ac:dyDescent="0.3">
      <c r="A14679">
        <v>72170007</v>
      </c>
      <c r="B14679" t="s">
        <v>831</v>
      </c>
      <c r="C14679" t="s">
        <v>8</v>
      </c>
      <c r="D14679" t="s">
        <v>2403</v>
      </c>
      <c r="E14679">
        <v>-1</v>
      </c>
    </row>
    <row r="14680" spans="1:5" x14ac:dyDescent="0.3">
      <c r="A14680">
        <v>72170007</v>
      </c>
      <c r="B14680" t="s">
        <v>831</v>
      </c>
      <c r="C14680" t="s">
        <v>8</v>
      </c>
      <c r="D14680" t="s">
        <v>2404</v>
      </c>
      <c r="E14680">
        <v>0</v>
      </c>
    </row>
    <row r="14681" spans="1:5" x14ac:dyDescent="0.3">
      <c r="A14681">
        <v>72170007</v>
      </c>
      <c r="B14681" t="s">
        <v>831</v>
      </c>
      <c r="C14681" t="s">
        <v>8</v>
      </c>
      <c r="D14681" t="s">
        <v>2405</v>
      </c>
      <c r="E14681">
        <v>0</v>
      </c>
    </row>
    <row r="14682" spans="1:5" x14ac:dyDescent="0.3">
      <c r="A14682">
        <v>72170007</v>
      </c>
      <c r="B14682" t="s">
        <v>831</v>
      </c>
      <c r="C14682" t="s">
        <v>8</v>
      </c>
      <c r="D14682" t="s">
        <v>2406</v>
      </c>
      <c r="E14682">
        <v>0</v>
      </c>
    </row>
    <row r="14683" spans="1:5" x14ac:dyDescent="0.3">
      <c r="A14683">
        <v>72170007</v>
      </c>
      <c r="B14683" t="s">
        <v>831</v>
      </c>
      <c r="C14683" t="s">
        <v>8</v>
      </c>
      <c r="D14683" t="s">
        <v>2407</v>
      </c>
      <c r="E14683">
        <v>0</v>
      </c>
    </row>
    <row r="14684" spans="1:5" x14ac:dyDescent="0.3">
      <c r="A14684">
        <v>72170007</v>
      </c>
      <c r="B14684" t="s">
        <v>831</v>
      </c>
      <c r="C14684" t="s">
        <v>8</v>
      </c>
      <c r="D14684" t="s">
        <v>2408</v>
      </c>
      <c r="E14684">
        <v>0</v>
      </c>
    </row>
    <row r="14685" spans="1:5" x14ac:dyDescent="0.3">
      <c r="A14685">
        <v>72170007</v>
      </c>
      <c r="B14685" t="s">
        <v>831</v>
      </c>
      <c r="C14685" t="s">
        <v>8</v>
      </c>
      <c r="D14685" t="s">
        <v>2409</v>
      </c>
      <c r="E14685">
        <v>0</v>
      </c>
    </row>
    <row r="14686" spans="1:5" x14ac:dyDescent="0.3">
      <c r="A14686">
        <v>72170007</v>
      </c>
      <c r="B14686" t="s">
        <v>831</v>
      </c>
      <c r="C14686" t="s">
        <v>8</v>
      </c>
      <c r="D14686" t="s">
        <v>2410</v>
      </c>
      <c r="E14686">
        <v>0</v>
      </c>
    </row>
    <row r="14687" spans="1:5" x14ac:dyDescent="0.3">
      <c r="A14687">
        <v>72170007</v>
      </c>
      <c r="B14687" t="s">
        <v>831</v>
      </c>
      <c r="C14687" t="s">
        <v>8</v>
      </c>
      <c r="D14687" t="s">
        <v>2411</v>
      </c>
      <c r="E14687">
        <v>-1</v>
      </c>
    </row>
    <row r="14688" spans="1:5" x14ac:dyDescent="0.3">
      <c r="A14688">
        <v>72170007</v>
      </c>
      <c r="B14688" t="s">
        <v>831</v>
      </c>
      <c r="C14688" t="s">
        <v>8</v>
      </c>
      <c r="D14688" t="s">
        <v>2412</v>
      </c>
      <c r="E14688">
        <v>0</v>
      </c>
    </row>
    <row r="14689" spans="1:5" x14ac:dyDescent="0.3">
      <c r="A14689">
        <v>72170007</v>
      </c>
      <c r="B14689" t="s">
        <v>831</v>
      </c>
      <c r="C14689" t="s">
        <v>8</v>
      </c>
      <c r="D14689" t="s">
        <v>2413</v>
      </c>
      <c r="E14689">
        <v>0</v>
      </c>
    </row>
    <row r="14690" spans="1:5" x14ac:dyDescent="0.3">
      <c r="A14690">
        <v>10010032</v>
      </c>
      <c r="B14690" t="s">
        <v>833</v>
      </c>
      <c r="C14690" t="s">
        <v>8</v>
      </c>
      <c r="D14690" t="s">
        <v>2378</v>
      </c>
      <c r="E14690">
        <v>0</v>
      </c>
    </row>
    <row r="14691" spans="1:5" x14ac:dyDescent="0.3">
      <c r="A14691">
        <v>10010032</v>
      </c>
      <c r="B14691" t="s">
        <v>833</v>
      </c>
      <c r="C14691" t="s">
        <v>8</v>
      </c>
      <c r="D14691" t="s">
        <v>2379</v>
      </c>
      <c r="E14691">
        <v>0</v>
      </c>
    </row>
    <row r="14692" spans="1:5" x14ac:dyDescent="0.3">
      <c r="A14692">
        <v>10010032</v>
      </c>
      <c r="B14692" t="s">
        <v>833</v>
      </c>
      <c r="C14692" t="s">
        <v>8</v>
      </c>
      <c r="D14692" t="s">
        <v>2380</v>
      </c>
      <c r="E14692">
        <v>0</v>
      </c>
    </row>
    <row r="14693" spans="1:5" x14ac:dyDescent="0.3">
      <c r="A14693">
        <v>10010032</v>
      </c>
      <c r="B14693" t="s">
        <v>833</v>
      </c>
      <c r="C14693" t="s">
        <v>8</v>
      </c>
      <c r="D14693" t="s">
        <v>2381</v>
      </c>
      <c r="E14693">
        <v>0</v>
      </c>
    </row>
    <row r="14694" spans="1:5" x14ac:dyDescent="0.3">
      <c r="A14694">
        <v>10010032</v>
      </c>
      <c r="B14694" t="s">
        <v>833</v>
      </c>
      <c r="C14694" t="s">
        <v>8</v>
      </c>
      <c r="D14694" t="s">
        <v>2382</v>
      </c>
      <c r="E14694">
        <v>0</v>
      </c>
    </row>
    <row r="14695" spans="1:5" x14ac:dyDescent="0.3">
      <c r="A14695">
        <v>10010032</v>
      </c>
      <c r="B14695" t="s">
        <v>833</v>
      </c>
      <c r="C14695" t="s">
        <v>8</v>
      </c>
      <c r="D14695" t="s">
        <v>2383</v>
      </c>
      <c r="E14695">
        <v>0</v>
      </c>
    </row>
    <row r="14696" spans="1:5" x14ac:dyDescent="0.3">
      <c r="A14696">
        <v>10010032</v>
      </c>
      <c r="B14696" t="s">
        <v>833</v>
      </c>
      <c r="C14696" t="s">
        <v>8</v>
      </c>
      <c r="D14696" t="s">
        <v>2384</v>
      </c>
      <c r="E14696">
        <v>0</v>
      </c>
    </row>
    <row r="14697" spans="1:5" x14ac:dyDescent="0.3">
      <c r="A14697">
        <v>10010032</v>
      </c>
      <c r="B14697" t="s">
        <v>833</v>
      </c>
      <c r="C14697" t="s">
        <v>8</v>
      </c>
      <c r="D14697" t="s">
        <v>2385</v>
      </c>
      <c r="E14697">
        <v>0</v>
      </c>
    </row>
    <row r="14698" spans="1:5" x14ac:dyDescent="0.3">
      <c r="A14698">
        <v>10010032</v>
      </c>
      <c r="B14698" t="s">
        <v>833</v>
      </c>
      <c r="C14698" t="s">
        <v>8</v>
      </c>
      <c r="D14698" t="s">
        <v>2386</v>
      </c>
      <c r="E14698">
        <v>0</v>
      </c>
    </row>
    <row r="14699" spans="1:5" x14ac:dyDescent="0.3">
      <c r="A14699">
        <v>10010032</v>
      </c>
      <c r="B14699" t="s">
        <v>833</v>
      </c>
      <c r="C14699" t="s">
        <v>8</v>
      </c>
      <c r="D14699" t="s">
        <v>2387</v>
      </c>
      <c r="E14699">
        <v>0</v>
      </c>
    </row>
    <row r="14700" spans="1:5" x14ac:dyDescent="0.3">
      <c r="A14700">
        <v>10010032</v>
      </c>
      <c r="B14700" t="s">
        <v>833</v>
      </c>
      <c r="C14700" t="s">
        <v>8</v>
      </c>
      <c r="D14700" t="s">
        <v>2388</v>
      </c>
      <c r="E14700">
        <v>0</v>
      </c>
    </row>
    <row r="14701" spans="1:5" x14ac:dyDescent="0.3">
      <c r="A14701">
        <v>10010032</v>
      </c>
      <c r="B14701" t="s">
        <v>833</v>
      </c>
      <c r="C14701" t="s">
        <v>8</v>
      </c>
      <c r="D14701" t="s">
        <v>2389</v>
      </c>
      <c r="E14701">
        <v>0</v>
      </c>
    </row>
    <row r="14702" spans="1:5" x14ac:dyDescent="0.3">
      <c r="A14702">
        <v>10010032</v>
      </c>
      <c r="B14702" t="s">
        <v>833</v>
      </c>
      <c r="C14702" t="s">
        <v>8</v>
      </c>
      <c r="D14702" t="s">
        <v>2390</v>
      </c>
      <c r="E14702">
        <v>0</v>
      </c>
    </row>
    <row r="14703" spans="1:5" x14ac:dyDescent="0.3">
      <c r="A14703">
        <v>10010032</v>
      </c>
      <c r="B14703" t="s">
        <v>833</v>
      </c>
      <c r="C14703" t="s">
        <v>8</v>
      </c>
      <c r="D14703" t="s">
        <v>2391</v>
      </c>
      <c r="E14703">
        <v>-3200</v>
      </c>
    </row>
    <row r="14704" spans="1:5" x14ac:dyDescent="0.3">
      <c r="A14704">
        <v>10010032</v>
      </c>
      <c r="B14704" t="s">
        <v>833</v>
      </c>
      <c r="C14704" t="s">
        <v>8</v>
      </c>
      <c r="D14704" t="s">
        <v>2392</v>
      </c>
      <c r="E14704">
        <v>0</v>
      </c>
    </row>
    <row r="14705" spans="1:5" x14ac:dyDescent="0.3">
      <c r="A14705">
        <v>10010032</v>
      </c>
      <c r="B14705" t="s">
        <v>833</v>
      </c>
      <c r="C14705" t="s">
        <v>8</v>
      </c>
      <c r="D14705" t="s">
        <v>2393</v>
      </c>
      <c r="E14705">
        <v>0</v>
      </c>
    </row>
    <row r="14706" spans="1:5" x14ac:dyDescent="0.3">
      <c r="A14706">
        <v>10010032</v>
      </c>
      <c r="B14706" t="s">
        <v>833</v>
      </c>
      <c r="C14706" t="s">
        <v>8</v>
      </c>
      <c r="D14706" t="s">
        <v>2394</v>
      </c>
      <c r="E14706">
        <v>0</v>
      </c>
    </row>
    <row r="14707" spans="1:5" x14ac:dyDescent="0.3">
      <c r="A14707">
        <v>10010032</v>
      </c>
      <c r="B14707" t="s">
        <v>833</v>
      </c>
      <c r="C14707" t="s">
        <v>8</v>
      </c>
      <c r="D14707" t="s">
        <v>2395</v>
      </c>
      <c r="E14707">
        <v>0</v>
      </c>
    </row>
    <row r="14708" spans="1:5" x14ac:dyDescent="0.3">
      <c r="A14708">
        <v>10010032</v>
      </c>
      <c r="B14708" t="s">
        <v>833</v>
      </c>
      <c r="C14708" t="s">
        <v>8</v>
      </c>
      <c r="D14708" t="s">
        <v>2396</v>
      </c>
      <c r="E14708">
        <v>0</v>
      </c>
    </row>
    <row r="14709" spans="1:5" x14ac:dyDescent="0.3">
      <c r="A14709">
        <v>10010032</v>
      </c>
      <c r="B14709" t="s">
        <v>833</v>
      </c>
      <c r="C14709" t="s">
        <v>8</v>
      </c>
      <c r="D14709" t="s">
        <v>2397</v>
      </c>
      <c r="E14709">
        <v>0</v>
      </c>
    </row>
    <row r="14710" spans="1:5" x14ac:dyDescent="0.3">
      <c r="A14710">
        <v>10010032</v>
      </c>
      <c r="B14710" t="s">
        <v>833</v>
      </c>
      <c r="C14710" t="s">
        <v>8</v>
      </c>
      <c r="D14710" t="s">
        <v>2398</v>
      </c>
      <c r="E14710">
        <v>0</v>
      </c>
    </row>
    <row r="14711" spans="1:5" x14ac:dyDescent="0.3">
      <c r="A14711">
        <v>10010032</v>
      </c>
      <c r="B14711" t="s">
        <v>833</v>
      </c>
      <c r="C14711" t="s">
        <v>8</v>
      </c>
      <c r="D14711" t="s">
        <v>2399</v>
      </c>
      <c r="E14711">
        <v>0</v>
      </c>
    </row>
    <row r="14712" spans="1:5" x14ac:dyDescent="0.3">
      <c r="A14712">
        <v>10010032</v>
      </c>
      <c r="B14712" t="s">
        <v>833</v>
      </c>
      <c r="C14712" t="s">
        <v>8</v>
      </c>
      <c r="D14712" t="s">
        <v>2400</v>
      </c>
      <c r="E14712">
        <v>0</v>
      </c>
    </row>
    <row r="14713" spans="1:5" x14ac:dyDescent="0.3">
      <c r="A14713">
        <v>10010032</v>
      </c>
      <c r="B14713" t="s">
        <v>833</v>
      </c>
      <c r="C14713" t="s">
        <v>8</v>
      </c>
      <c r="D14713" t="s">
        <v>2401</v>
      </c>
      <c r="E14713">
        <v>0</v>
      </c>
    </row>
    <row r="14714" spans="1:5" x14ac:dyDescent="0.3">
      <c r="A14714">
        <v>10010032</v>
      </c>
      <c r="B14714" t="s">
        <v>833</v>
      </c>
      <c r="C14714" t="s">
        <v>8</v>
      </c>
      <c r="D14714" t="s">
        <v>2402</v>
      </c>
      <c r="E14714">
        <v>0</v>
      </c>
    </row>
    <row r="14715" spans="1:5" x14ac:dyDescent="0.3">
      <c r="A14715">
        <v>10010032</v>
      </c>
      <c r="B14715" t="s">
        <v>833</v>
      </c>
      <c r="C14715" t="s">
        <v>8</v>
      </c>
      <c r="D14715" t="s">
        <v>2403</v>
      </c>
      <c r="E14715">
        <v>-3150</v>
      </c>
    </row>
    <row r="14716" spans="1:5" x14ac:dyDescent="0.3">
      <c r="A14716">
        <v>10010032</v>
      </c>
      <c r="B14716" t="s">
        <v>833</v>
      </c>
      <c r="C14716" t="s">
        <v>8</v>
      </c>
      <c r="D14716" t="s">
        <v>2404</v>
      </c>
      <c r="E14716">
        <v>0</v>
      </c>
    </row>
    <row r="14717" spans="1:5" x14ac:dyDescent="0.3">
      <c r="A14717">
        <v>10010032</v>
      </c>
      <c r="B14717" t="s">
        <v>833</v>
      </c>
      <c r="C14717" t="s">
        <v>8</v>
      </c>
      <c r="D14717" t="s">
        <v>2405</v>
      </c>
      <c r="E14717">
        <v>0</v>
      </c>
    </row>
    <row r="14718" spans="1:5" x14ac:dyDescent="0.3">
      <c r="A14718">
        <v>10010032</v>
      </c>
      <c r="B14718" t="s">
        <v>833</v>
      </c>
      <c r="C14718" t="s">
        <v>8</v>
      </c>
      <c r="D14718" t="s">
        <v>2406</v>
      </c>
      <c r="E14718">
        <v>0</v>
      </c>
    </row>
    <row r="14719" spans="1:5" x14ac:dyDescent="0.3">
      <c r="A14719">
        <v>10010032</v>
      </c>
      <c r="B14719" t="s">
        <v>833</v>
      </c>
      <c r="C14719" t="s">
        <v>8</v>
      </c>
      <c r="D14719" t="s">
        <v>2407</v>
      </c>
      <c r="E14719">
        <v>0</v>
      </c>
    </row>
    <row r="14720" spans="1:5" x14ac:dyDescent="0.3">
      <c r="A14720">
        <v>10010032</v>
      </c>
      <c r="B14720" t="s">
        <v>833</v>
      </c>
      <c r="C14720" t="s">
        <v>8</v>
      </c>
      <c r="D14720" t="s">
        <v>2408</v>
      </c>
      <c r="E14720">
        <v>0</v>
      </c>
    </row>
    <row r="14721" spans="1:5" x14ac:dyDescent="0.3">
      <c r="A14721">
        <v>10010032</v>
      </c>
      <c r="B14721" t="s">
        <v>833</v>
      </c>
      <c r="C14721" t="s">
        <v>8</v>
      </c>
      <c r="D14721" t="s">
        <v>2409</v>
      </c>
      <c r="E14721">
        <v>0</v>
      </c>
    </row>
    <row r="14722" spans="1:5" x14ac:dyDescent="0.3">
      <c r="A14722">
        <v>10010032</v>
      </c>
      <c r="B14722" t="s">
        <v>833</v>
      </c>
      <c r="C14722" t="s">
        <v>8</v>
      </c>
      <c r="D14722" t="s">
        <v>2410</v>
      </c>
      <c r="E14722">
        <v>0</v>
      </c>
    </row>
    <row r="14723" spans="1:5" x14ac:dyDescent="0.3">
      <c r="A14723">
        <v>10010032</v>
      </c>
      <c r="B14723" t="s">
        <v>833</v>
      </c>
      <c r="C14723" t="s">
        <v>8</v>
      </c>
      <c r="D14723" t="s">
        <v>2411</v>
      </c>
      <c r="E14723">
        <v>0</v>
      </c>
    </row>
    <row r="14724" spans="1:5" x14ac:dyDescent="0.3">
      <c r="A14724">
        <v>10010032</v>
      </c>
      <c r="B14724" t="s">
        <v>833</v>
      </c>
      <c r="C14724" t="s">
        <v>8</v>
      </c>
      <c r="D14724" t="s">
        <v>2412</v>
      </c>
      <c r="E14724">
        <v>0</v>
      </c>
    </row>
    <row r="14725" spans="1:5" x14ac:dyDescent="0.3">
      <c r="A14725">
        <v>10010032</v>
      </c>
      <c r="B14725" t="s">
        <v>833</v>
      </c>
      <c r="C14725" t="s">
        <v>8</v>
      </c>
      <c r="D14725" t="s">
        <v>2413</v>
      </c>
      <c r="E14725">
        <v>0</v>
      </c>
    </row>
    <row r="14726" spans="1:5" x14ac:dyDescent="0.3">
      <c r="A14726">
        <v>50370018</v>
      </c>
      <c r="B14726" t="s">
        <v>835</v>
      </c>
      <c r="C14726" t="s">
        <v>8</v>
      </c>
      <c r="D14726" t="s">
        <v>2378</v>
      </c>
      <c r="E14726">
        <v>0</v>
      </c>
    </row>
    <row r="14727" spans="1:5" x14ac:dyDescent="0.3">
      <c r="A14727">
        <v>50370018</v>
      </c>
      <c r="B14727" t="s">
        <v>835</v>
      </c>
      <c r="C14727" t="s">
        <v>8</v>
      </c>
      <c r="D14727" t="s">
        <v>2379</v>
      </c>
      <c r="E14727">
        <v>-1</v>
      </c>
    </row>
    <row r="14728" spans="1:5" x14ac:dyDescent="0.3">
      <c r="A14728">
        <v>50370018</v>
      </c>
      <c r="B14728" t="s">
        <v>835</v>
      </c>
      <c r="C14728" t="s">
        <v>8</v>
      </c>
      <c r="D14728" t="s">
        <v>2380</v>
      </c>
      <c r="E14728">
        <v>-1</v>
      </c>
    </row>
    <row r="14729" spans="1:5" x14ac:dyDescent="0.3">
      <c r="A14729">
        <v>50370018</v>
      </c>
      <c r="B14729" t="s">
        <v>835</v>
      </c>
      <c r="C14729" t="s">
        <v>8</v>
      </c>
      <c r="D14729" t="s">
        <v>2381</v>
      </c>
      <c r="E14729">
        <v>0</v>
      </c>
    </row>
    <row r="14730" spans="1:5" x14ac:dyDescent="0.3">
      <c r="A14730">
        <v>50370018</v>
      </c>
      <c r="B14730" t="s">
        <v>835</v>
      </c>
      <c r="C14730" t="s">
        <v>8</v>
      </c>
      <c r="D14730" t="s">
        <v>2382</v>
      </c>
      <c r="E14730">
        <v>0</v>
      </c>
    </row>
    <row r="14731" spans="1:5" x14ac:dyDescent="0.3">
      <c r="A14731">
        <v>50370018</v>
      </c>
      <c r="B14731" t="s">
        <v>835</v>
      </c>
      <c r="C14731" t="s">
        <v>8</v>
      </c>
      <c r="D14731" t="s">
        <v>2383</v>
      </c>
      <c r="E14731">
        <v>0</v>
      </c>
    </row>
    <row r="14732" spans="1:5" x14ac:dyDescent="0.3">
      <c r="A14732">
        <v>50370018</v>
      </c>
      <c r="B14732" t="s">
        <v>835</v>
      </c>
      <c r="C14732" t="s">
        <v>8</v>
      </c>
      <c r="D14732" t="s">
        <v>2384</v>
      </c>
      <c r="E14732">
        <v>0</v>
      </c>
    </row>
    <row r="14733" spans="1:5" x14ac:dyDescent="0.3">
      <c r="A14733">
        <v>50370018</v>
      </c>
      <c r="B14733" t="s">
        <v>835</v>
      </c>
      <c r="C14733" t="s">
        <v>8</v>
      </c>
      <c r="D14733" t="s">
        <v>2385</v>
      </c>
      <c r="E14733">
        <v>0</v>
      </c>
    </row>
    <row r="14734" spans="1:5" x14ac:dyDescent="0.3">
      <c r="A14734">
        <v>50370018</v>
      </c>
      <c r="B14734" t="s">
        <v>835</v>
      </c>
      <c r="C14734" t="s">
        <v>8</v>
      </c>
      <c r="D14734" t="s">
        <v>2386</v>
      </c>
      <c r="E14734">
        <v>0</v>
      </c>
    </row>
    <row r="14735" spans="1:5" x14ac:dyDescent="0.3">
      <c r="A14735">
        <v>50370018</v>
      </c>
      <c r="B14735" t="s">
        <v>835</v>
      </c>
      <c r="C14735" t="s">
        <v>8</v>
      </c>
      <c r="D14735" t="s">
        <v>2387</v>
      </c>
      <c r="E14735">
        <v>0</v>
      </c>
    </row>
    <row r="14736" spans="1:5" x14ac:dyDescent="0.3">
      <c r="A14736">
        <v>50370018</v>
      </c>
      <c r="B14736" t="s">
        <v>835</v>
      </c>
      <c r="C14736" t="s">
        <v>8</v>
      </c>
      <c r="D14736" t="s">
        <v>2388</v>
      </c>
      <c r="E14736">
        <v>0</v>
      </c>
    </row>
    <row r="14737" spans="1:5" x14ac:dyDescent="0.3">
      <c r="A14737">
        <v>50370018</v>
      </c>
      <c r="B14737" t="s">
        <v>835</v>
      </c>
      <c r="C14737" t="s">
        <v>8</v>
      </c>
      <c r="D14737" t="s">
        <v>2389</v>
      </c>
      <c r="E14737">
        <v>0</v>
      </c>
    </row>
    <row r="14738" spans="1:5" x14ac:dyDescent="0.3">
      <c r="A14738">
        <v>50370018</v>
      </c>
      <c r="B14738" t="s">
        <v>835</v>
      </c>
      <c r="C14738" t="s">
        <v>8</v>
      </c>
      <c r="D14738" t="s">
        <v>2390</v>
      </c>
      <c r="E14738">
        <v>-2</v>
      </c>
    </row>
    <row r="14739" spans="1:5" x14ac:dyDescent="0.3">
      <c r="A14739">
        <v>50370018</v>
      </c>
      <c r="B14739" t="s">
        <v>835</v>
      </c>
      <c r="C14739" t="s">
        <v>8</v>
      </c>
      <c r="D14739" t="s">
        <v>2391</v>
      </c>
      <c r="E14739">
        <v>0</v>
      </c>
    </row>
    <row r="14740" spans="1:5" x14ac:dyDescent="0.3">
      <c r="A14740">
        <v>50370018</v>
      </c>
      <c r="B14740" t="s">
        <v>835</v>
      </c>
      <c r="C14740" t="s">
        <v>8</v>
      </c>
      <c r="D14740" t="s">
        <v>2392</v>
      </c>
      <c r="E14740">
        <v>0</v>
      </c>
    </row>
    <row r="14741" spans="1:5" x14ac:dyDescent="0.3">
      <c r="A14741">
        <v>50370018</v>
      </c>
      <c r="B14741" t="s">
        <v>835</v>
      </c>
      <c r="C14741" t="s">
        <v>8</v>
      </c>
      <c r="D14741" t="s">
        <v>2393</v>
      </c>
      <c r="E14741">
        <v>0</v>
      </c>
    </row>
    <row r="14742" spans="1:5" x14ac:dyDescent="0.3">
      <c r="A14742">
        <v>50370018</v>
      </c>
      <c r="B14742" t="s">
        <v>835</v>
      </c>
      <c r="C14742" t="s">
        <v>8</v>
      </c>
      <c r="D14742" t="s">
        <v>2394</v>
      </c>
      <c r="E14742">
        <v>0</v>
      </c>
    </row>
    <row r="14743" spans="1:5" x14ac:dyDescent="0.3">
      <c r="A14743">
        <v>50370018</v>
      </c>
      <c r="B14743" t="s">
        <v>835</v>
      </c>
      <c r="C14743" t="s">
        <v>8</v>
      </c>
      <c r="D14743" t="s">
        <v>2395</v>
      </c>
      <c r="E14743">
        <v>0</v>
      </c>
    </row>
    <row r="14744" spans="1:5" x14ac:dyDescent="0.3">
      <c r="A14744">
        <v>50370018</v>
      </c>
      <c r="B14744" t="s">
        <v>835</v>
      </c>
      <c r="C14744" t="s">
        <v>8</v>
      </c>
      <c r="D14744" t="s">
        <v>2396</v>
      </c>
      <c r="E14744">
        <v>0</v>
      </c>
    </row>
    <row r="14745" spans="1:5" x14ac:dyDescent="0.3">
      <c r="A14745">
        <v>50370018</v>
      </c>
      <c r="B14745" t="s">
        <v>835</v>
      </c>
      <c r="C14745" t="s">
        <v>8</v>
      </c>
      <c r="D14745" t="s">
        <v>2397</v>
      </c>
      <c r="E14745">
        <v>0</v>
      </c>
    </row>
    <row r="14746" spans="1:5" x14ac:dyDescent="0.3">
      <c r="A14746">
        <v>50370018</v>
      </c>
      <c r="B14746" t="s">
        <v>835</v>
      </c>
      <c r="C14746" t="s">
        <v>8</v>
      </c>
      <c r="D14746" t="s">
        <v>2398</v>
      </c>
      <c r="E14746">
        <v>0</v>
      </c>
    </row>
    <row r="14747" spans="1:5" x14ac:dyDescent="0.3">
      <c r="A14747">
        <v>50370018</v>
      </c>
      <c r="B14747" t="s">
        <v>835</v>
      </c>
      <c r="C14747" t="s">
        <v>8</v>
      </c>
      <c r="D14747" t="s">
        <v>2399</v>
      </c>
      <c r="E14747">
        <v>0</v>
      </c>
    </row>
    <row r="14748" spans="1:5" x14ac:dyDescent="0.3">
      <c r="A14748">
        <v>50370018</v>
      </c>
      <c r="B14748" t="s">
        <v>835</v>
      </c>
      <c r="C14748" t="s">
        <v>8</v>
      </c>
      <c r="D14748" t="s">
        <v>2400</v>
      </c>
      <c r="E14748">
        <v>-2</v>
      </c>
    </row>
    <row r="14749" spans="1:5" x14ac:dyDescent="0.3">
      <c r="A14749">
        <v>50370018</v>
      </c>
      <c r="B14749" t="s">
        <v>835</v>
      </c>
      <c r="C14749" t="s">
        <v>8</v>
      </c>
      <c r="D14749" t="s">
        <v>2401</v>
      </c>
      <c r="E14749">
        <v>0</v>
      </c>
    </row>
    <row r="14750" spans="1:5" x14ac:dyDescent="0.3">
      <c r="A14750">
        <v>50370018</v>
      </c>
      <c r="B14750" t="s">
        <v>835</v>
      </c>
      <c r="C14750" t="s">
        <v>8</v>
      </c>
      <c r="D14750" t="s">
        <v>2402</v>
      </c>
      <c r="E14750">
        <v>0</v>
      </c>
    </row>
    <row r="14751" spans="1:5" x14ac:dyDescent="0.3">
      <c r="A14751">
        <v>50370018</v>
      </c>
      <c r="B14751" t="s">
        <v>835</v>
      </c>
      <c r="C14751" t="s">
        <v>8</v>
      </c>
      <c r="D14751" t="s">
        <v>2403</v>
      </c>
      <c r="E14751">
        <v>0</v>
      </c>
    </row>
    <row r="14752" spans="1:5" x14ac:dyDescent="0.3">
      <c r="A14752">
        <v>50370018</v>
      </c>
      <c r="B14752" t="s">
        <v>835</v>
      </c>
      <c r="C14752" t="s">
        <v>8</v>
      </c>
      <c r="D14752" t="s">
        <v>2404</v>
      </c>
      <c r="E14752">
        <v>0</v>
      </c>
    </row>
    <row r="14753" spans="1:5" x14ac:dyDescent="0.3">
      <c r="A14753">
        <v>50370018</v>
      </c>
      <c r="B14753" t="s">
        <v>835</v>
      </c>
      <c r="C14753" t="s">
        <v>8</v>
      </c>
      <c r="D14753" t="s">
        <v>2405</v>
      </c>
      <c r="E14753">
        <v>0</v>
      </c>
    </row>
    <row r="14754" spans="1:5" x14ac:dyDescent="0.3">
      <c r="A14754">
        <v>50370018</v>
      </c>
      <c r="B14754" t="s">
        <v>835</v>
      </c>
      <c r="C14754" t="s">
        <v>8</v>
      </c>
      <c r="D14754" t="s">
        <v>2406</v>
      </c>
      <c r="E14754">
        <v>0</v>
      </c>
    </row>
    <row r="14755" spans="1:5" x14ac:dyDescent="0.3">
      <c r="A14755">
        <v>50370018</v>
      </c>
      <c r="B14755" t="s">
        <v>835</v>
      </c>
      <c r="C14755" t="s">
        <v>8</v>
      </c>
      <c r="D14755" t="s">
        <v>2407</v>
      </c>
      <c r="E14755">
        <v>0</v>
      </c>
    </row>
    <row r="14756" spans="1:5" x14ac:dyDescent="0.3">
      <c r="A14756">
        <v>50370018</v>
      </c>
      <c r="B14756" t="s">
        <v>835</v>
      </c>
      <c r="C14756" t="s">
        <v>8</v>
      </c>
      <c r="D14756" t="s">
        <v>2408</v>
      </c>
      <c r="E14756">
        <v>-1</v>
      </c>
    </row>
    <row r="14757" spans="1:5" x14ac:dyDescent="0.3">
      <c r="A14757">
        <v>50370018</v>
      </c>
      <c r="B14757" t="s">
        <v>835</v>
      </c>
      <c r="C14757" t="s">
        <v>8</v>
      </c>
      <c r="D14757" t="s">
        <v>2409</v>
      </c>
      <c r="E14757">
        <v>0</v>
      </c>
    </row>
    <row r="14758" spans="1:5" x14ac:dyDescent="0.3">
      <c r="A14758">
        <v>50370018</v>
      </c>
      <c r="B14758" t="s">
        <v>835</v>
      </c>
      <c r="C14758" t="s">
        <v>8</v>
      </c>
      <c r="D14758" t="s">
        <v>2410</v>
      </c>
      <c r="E14758">
        <v>0</v>
      </c>
    </row>
    <row r="14759" spans="1:5" x14ac:dyDescent="0.3">
      <c r="A14759">
        <v>50370018</v>
      </c>
      <c r="B14759" t="s">
        <v>835</v>
      </c>
      <c r="C14759" t="s">
        <v>8</v>
      </c>
      <c r="D14759" t="s">
        <v>2411</v>
      </c>
      <c r="E14759">
        <v>0</v>
      </c>
    </row>
    <row r="14760" spans="1:5" x14ac:dyDescent="0.3">
      <c r="A14760">
        <v>50370018</v>
      </c>
      <c r="B14760" t="s">
        <v>835</v>
      </c>
      <c r="C14760" t="s">
        <v>8</v>
      </c>
      <c r="D14760" t="s">
        <v>2412</v>
      </c>
      <c r="E14760">
        <v>0</v>
      </c>
    </row>
    <row r="14761" spans="1:5" x14ac:dyDescent="0.3">
      <c r="A14761">
        <v>50370018</v>
      </c>
      <c r="B14761" t="s">
        <v>835</v>
      </c>
      <c r="C14761" t="s">
        <v>8</v>
      </c>
      <c r="D14761" t="s">
        <v>2413</v>
      </c>
      <c r="E14761">
        <v>0</v>
      </c>
    </row>
    <row r="14762" spans="1:5" x14ac:dyDescent="0.3">
      <c r="A14762">
        <v>45800007</v>
      </c>
      <c r="B14762" t="s">
        <v>837</v>
      </c>
      <c r="C14762" t="s">
        <v>8</v>
      </c>
      <c r="D14762" t="s">
        <v>2378</v>
      </c>
      <c r="E14762">
        <v>0</v>
      </c>
    </row>
    <row r="14763" spans="1:5" x14ac:dyDescent="0.3">
      <c r="A14763">
        <v>45800007</v>
      </c>
      <c r="B14763" t="s">
        <v>837</v>
      </c>
      <c r="C14763" t="s">
        <v>8</v>
      </c>
      <c r="D14763" t="s">
        <v>2379</v>
      </c>
      <c r="E14763">
        <v>0</v>
      </c>
    </row>
    <row r="14764" spans="1:5" x14ac:dyDescent="0.3">
      <c r="A14764">
        <v>45800007</v>
      </c>
      <c r="B14764" t="s">
        <v>837</v>
      </c>
      <c r="C14764" t="s">
        <v>8</v>
      </c>
      <c r="D14764" t="s">
        <v>2380</v>
      </c>
      <c r="E14764">
        <v>0</v>
      </c>
    </row>
    <row r="14765" spans="1:5" x14ac:dyDescent="0.3">
      <c r="A14765">
        <v>45800007</v>
      </c>
      <c r="B14765" t="s">
        <v>837</v>
      </c>
      <c r="C14765" t="s">
        <v>8</v>
      </c>
      <c r="D14765" t="s">
        <v>2381</v>
      </c>
      <c r="E14765">
        <v>0</v>
      </c>
    </row>
    <row r="14766" spans="1:5" x14ac:dyDescent="0.3">
      <c r="A14766">
        <v>45800007</v>
      </c>
      <c r="B14766" t="s">
        <v>837</v>
      </c>
      <c r="C14766" t="s">
        <v>8</v>
      </c>
      <c r="D14766" t="s">
        <v>2382</v>
      </c>
      <c r="E14766">
        <v>0</v>
      </c>
    </row>
    <row r="14767" spans="1:5" x14ac:dyDescent="0.3">
      <c r="A14767">
        <v>45800007</v>
      </c>
      <c r="B14767" t="s">
        <v>837</v>
      </c>
      <c r="C14767" t="s">
        <v>8</v>
      </c>
      <c r="D14767" t="s">
        <v>2383</v>
      </c>
      <c r="E14767">
        <v>0</v>
      </c>
    </row>
    <row r="14768" spans="1:5" x14ac:dyDescent="0.3">
      <c r="A14768">
        <v>45800007</v>
      </c>
      <c r="B14768" t="s">
        <v>837</v>
      </c>
      <c r="C14768" t="s">
        <v>8</v>
      </c>
      <c r="D14768" t="s">
        <v>2384</v>
      </c>
      <c r="E14768">
        <v>0</v>
      </c>
    </row>
    <row r="14769" spans="1:5" x14ac:dyDescent="0.3">
      <c r="A14769">
        <v>45800007</v>
      </c>
      <c r="B14769" t="s">
        <v>837</v>
      </c>
      <c r="C14769" t="s">
        <v>8</v>
      </c>
      <c r="D14769" t="s">
        <v>2385</v>
      </c>
      <c r="E14769">
        <v>0</v>
      </c>
    </row>
    <row r="14770" spans="1:5" x14ac:dyDescent="0.3">
      <c r="A14770">
        <v>45800007</v>
      </c>
      <c r="B14770" t="s">
        <v>837</v>
      </c>
      <c r="C14770" t="s">
        <v>8</v>
      </c>
      <c r="D14770" t="s">
        <v>2386</v>
      </c>
      <c r="E14770">
        <v>0</v>
      </c>
    </row>
    <row r="14771" spans="1:5" x14ac:dyDescent="0.3">
      <c r="A14771">
        <v>45800007</v>
      </c>
      <c r="B14771" t="s">
        <v>837</v>
      </c>
      <c r="C14771" t="s">
        <v>8</v>
      </c>
      <c r="D14771" t="s">
        <v>2387</v>
      </c>
      <c r="E14771">
        <v>0</v>
      </c>
    </row>
    <row r="14772" spans="1:5" x14ac:dyDescent="0.3">
      <c r="A14772">
        <v>45800007</v>
      </c>
      <c r="B14772" t="s">
        <v>837</v>
      </c>
      <c r="C14772" t="s">
        <v>8</v>
      </c>
      <c r="D14772" t="s">
        <v>2388</v>
      </c>
      <c r="E14772">
        <v>0</v>
      </c>
    </row>
    <row r="14773" spans="1:5" x14ac:dyDescent="0.3">
      <c r="A14773">
        <v>45800007</v>
      </c>
      <c r="B14773" t="s">
        <v>837</v>
      </c>
      <c r="C14773" t="s">
        <v>8</v>
      </c>
      <c r="D14773" t="s">
        <v>2389</v>
      </c>
      <c r="E14773">
        <v>0</v>
      </c>
    </row>
    <row r="14774" spans="1:5" x14ac:dyDescent="0.3">
      <c r="A14774">
        <v>45800007</v>
      </c>
      <c r="B14774" t="s">
        <v>837</v>
      </c>
      <c r="C14774" t="s">
        <v>8</v>
      </c>
      <c r="D14774" t="s">
        <v>2390</v>
      </c>
      <c r="E14774">
        <v>0</v>
      </c>
    </row>
    <row r="14775" spans="1:5" x14ac:dyDescent="0.3">
      <c r="A14775">
        <v>45800007</v>
      </c>
      <c r="B14775" t="s">
        <v>837</v>
      </c>
      <c r="C14775" t="s">
        <v>8</v>
      </c>
      <c r="D14775" t="s">
        <v>2391</v>
      </c>
      <c r="E14775">
        <v>0</v>
      </c>
    </row>
    <row r="14776" spans="1:5" x14ac:dyDescent="0.3">
      <c r="A14776">
        <v>45800007</v>
      </c>
      <c r="B14776" t="s">
        <v>837</v>
      </c>
      <c r="C14776" t="s">
        <v>8</v>
      </c>
      <c r="D14776" t="s">
        <v>2392</v>
      </c>
      <c r="E14776">
        <v>0</v>
      </c>
    </row>
    <row r="14777" spans="1:5" x14ac:dyDescent="0.3">
      <c r="A14777">
        <v>45800007</v>
      </c>
      <c r="B14777" t="s">
        <v>837</v>
      </c>
      <c r="C14777" t="s">
        <v>8</v>
      </c>
      <c r="D14777" t="s">
        <v>2393</v>
      </c>
      <c r="E14777">
        <v>0</v>
      </c>
    </row>
    <row r="14778" spans="1:5" x14ac:dyDescent="0.3">
      <c r="A14778">
        <v>45800007</v>
      </c>
      <c r="B14778" t="s">
        <v>837</v>
      </c>
      <c r="C14778" t="s">
        <v>8</v>
      </c>
      <c r="D14778" t="s">
        <v>2394</v>
      </c>
      <c r="E14778">
        <v>0</v>
      </c>
    </row>
    <row r="14779" spans="1:5" x14ac:dyDescent="0.3">
      <c r="A14779">
        <v>45800007</v>
      </c>
      <c r="B14779" t="s">
        <v>837</v>
      </c>
      <c r="C14779" t="s">
        <v>8</v>
      </c>
      <c r="D14779" t="s">
        <v>2395</v>
      </c>
      <c r="E14779">
        <v>0</v>
      </c>
    </row>
    <row r="14780" spans="1:5" x14ac:dyDescent="0.3">
      <c r="A14780">
        <v>45800007</v>
      </c>
      <c r="B14780" t="s">
        <v>837</v>
      </c>
      <c r="C14780" t="s">
        <v>8</v>
      </c>
      <c r="D14780" t="s">
        <v>2396</v>
      </c>
      <c r="E14780">
        <v>0</v>
      </c>
    </row>
    <row r="14781" spans="1:5" x14ac:dyDescent="0.3">
      <c r="A14781">
        <v>45800007</v>
      </c>
      <c r="B14781" t="s">
        <v>837</v>
      </c>
      <c r="C14781" t="s">
        <v>8</v>
      </c>
      <c r="D14781" t="s">
        <v>2397</v>
      </c>
      <c r="E14781">
        <v>0</v>
      </c>
    </row>
    <row r="14782" spans="1:5" x14ac:dyDescent="0.3">
      <c r="A14782">
        <v>45800007</v>
      </c>
      <c r="B14782" t="s">
        <v>837</v>
      </c>
      <c r="C14782" t="s">
        <v>8</v>
      </c>
      <c r="D14782" t="s">
        <v>2398</v>
      </c>
      <c r="E14782">
        <v>0</v>
      </c>
    </row>
    <row r="14783" spans="1:5" x14ac:dyDescent="0.3">
      <c r="A14783">
        <v>45800007</v>
      </c>
      <c r="B14783" t="s">
        <v>837</v>
      </c>
      <c r="C14783" t="s">
        <v>8</v>
      </c>
      <c r="D14783" t="s">
        <v>2399</v>
      </c>
      <c r="E14783">
        <v>0</v>
      </c>
    </row>
    <row r="14784" spans="1:5" x14ac:dyDescent="0.3">
      <c r="A14784">
        <v>45800007</v>
      </c>
      <c r="B14784" t="s">
        <v>837</v>
      </c>
      <c r="C14784" t="s">
        <v>8</v>
      </c>
      <c r="D14784" t="s">
        <v>2400</v>
      </c>
      <c r="E14784">
        <v>0</v>
      </c>
    </row>
    <row r="14785" spans="1:5" x14ac:dyDescent="0.3">
      <c r="A14785">
        <v>45800007</v>
      </c>
      <c r="B14785" t="s">
        <v>837</v>
      </c>
      <c r="C14785" t="s">
        <v>8</v>
      </c>
      <c r="D14785" t="s">
        <v>2401</v>
      </c>
      <c r="E14785">
        <v>0</v>
      </c>
    </row>
    <row r="14786" spans="1:5" x14ac:dyDescent="0.3">
      <c r="A14786">
        <v>45800007</v>
      </c>
      <c r="B14786" t="s">
        <v>837</v>
      </c>
      <c r="C14786" t="s">
        <v>8</v>
      </c>
      <c r="D14786" t="s">
        <v>2402</v>
      </c>
      <c r="E14786">
        <v>0</v>
      </c>
    </row>
    <row r="14787" spans="1:5" x14ac:dyDescent="0.3">
      <c r="A14787">
        <v>45800007</v>
      </c>
      <c r="B14787" t="s">
        <v>837</v>
      </c>
      <c r="C14787" t="s">
        <v>8</v>
      </c>
      <c r="D14787" t="s">
        <v>2403</v>
      </c>
      <c r="E14787">
        <v>0</v>
      </c>
    </row>
    <row r="14788" spans="1:5" x14ac:dyDescent="0.3">
      <c r="A14788">
        <v>45800007</v>
      </c>
      <c r="B14788" t="s">
        <v>837</v>
      </c>
      <c r="C14788" t="s">
        <v>8</v>
      </c>
      <c r="D14788" t="s">
        <v>2404</v>
      </c>
      <c r="E14788">
        <v>0</v>
      </c>
    </row>
    <row r="14789" spans="1:5" x14ac:dyDescent="0.3">
      <c r="A14789">
        <v>45800007</v>
      </c>
      <c r="B14789" t="s">
        <v>837</v>
      </c>
      <c r="C14789" t="s">
        <v>8</v>
      </c>
      <c r="D14789" t="s">
        <v>2405</v>
      </c>
      <c r="E14789">
        <v>-1</v>
      </c>
    </row>
    <row r="14790" spans="1:5" x14ac:dyDescent="0.3">
      <c r="A14790">
        <v>45800007</v>
      </c>
      <c r="B14790" t="s">
        <v>837</v>
      </c>
      <c r="C14790" t="s">
        <v>8</v>
      </c>
      <c r="D14790" t="s">
        <v>2406</v>
      </c>
      <c r="E14790">
        <v>0</v>
      </c>
    </row>
    <row r="14791" spans="1:5" x14ac:dyDescent="0.3">
      <c r="A14791">
        <v>45800007</v>
      </c>
      <c r="B14791" t="s">
        <v>837</v>
      </c>
      <c r="C14791" t="s">
        <v>8</v>
      </c>
      <c r="D14791" t="s">
        <v>2407</v>
      </c>
      <c r="E14791">
        <v>0</v>
      </c>
    </row>
    <row r="14792" spans="1:5" x14ac:dyDescent="0.3">
      <c r="A14792">
        <v>45800007</v>
      </c>
      <c r="B14792" t="s">
        <v>837</v>
      </c>
      <c r="C14792" t="s">
        <v>8</v>
      </c>
      <c r="D14792" t="s">
        <v>2408</v>
      </c>
      <c r="E14792">
        <v>0</v>
      </c>
    </row>
    <row r="14793" spans="1:5" x14ac:dyDescent="0.3">
      <c r="A14793">
        <v>45800007</v>
      </c>
      <c r="B14793" t="s">
        <v>837</v>
      </c>
      <c r="C14793" t="s">
        <v>8</v>
      </c>
      <c r="D14793" t="s">
        <v>2409</v>
      </c>
      <c r="E14793">
        <v>0</v>
      </c>
    </row>
    <row r="14794" spans="1:5" x14ac:dyDescent="0.3">
      <c r="A14794">
        <v>45800007</v>
      </c>
      <c r="B14794" t="s">
        <v>837</v>
      </c>
      <c r="C14794" t="s">
        <v>8</v>
      </c>
      <c r="D14794" t="s">
        <v>2410</v>
      </c>
      <c r="E14794">
        <v>0</v>
      </c>
    </row>
    <row r="14795" spans="1:5" x14ac:dyDescent="0.3">
      <c r="A14795">
        <v>45800007</v>
      </c>
      <c r="B14795" t="s">
        <v>837</v>
      </c>
      <c r="C14795" t="s">
        <v>8</v>
      </c>
      <c r="D14795" t="s">
        <v>2411</v>
      </c>
      <c r="E14795">
        <v>0</v>
      </c>
    </row>
    <row r="14796" spans="1:5" x14ac:dyDescent="0.3">
      <c r="A14796">
        <v>45800007</v>
      </c>
      <c r="B14796" t="s">
        <v>837</v>
      </c>
      <c r="C14796" t="s">
        <v>8</v>
      </c>
      <c r="D14796" t="s">
        <v>2412</v>
      </c>
      <c r="E14796">
        <v>0</v>
      </c>
    </row>
    <row r="14797" spans="1:5" x14ac:dyDescent="0.3">
      <c r="A14797">
        <v>45800007</v>
      </c>
      <c r="B14797" t="s">
        <v>837</v>
      </c>
      <c r="C14797" t="s">
        <v>8</v>
      </c>
      <c r="D14797" t="s">
        <v>2413</v>
      </c>
      <c r="E14797">
        <v>0</v>
      </c>
    </row>
    <row r="14798" spans="1:5" x14ac:dyDescent="0.3">
      <c r="A14798">
        <v>59150003</v>
      </c>
      <c r="B14798" t="s">
        <v>839</v>
      </c>
      <c r="C14798" t="s">
        <v>8</v>
      </c>
      <c r="D14798" t="s">
        <v>2378</v>
      </c>
      <c r="E14798">
        <v>0</v>
      </c>
    </row>
    <row r="14799" spans="1:5" x14ac:dyDescent="0.3">
      <c r="A14799">
        <v>59150003</v>
      </c>
      <c r="B14799" t="s">
        <v>839</v>
      </c>
      <c r="C14799" t="s">
        <v>8</v>
      </c>
      <c r="D14799" t="s">
        <v>2379</v>
      </c>
      <c r="E14799">
        <v>0</v>
      </c>
    </row>
    <row r="14800" spans="1:5" x14ac:dyDescent="0.3">
      <c r="A14800">
        <v>59150003</v>
      </c>
      <c r="B14800" t="s">
        <v>839</v>
      </c>
      <c r="C14800" t="s">
        <v>8</v>
      </c>
      <c r="D14800" t="s">
        <v>2380</v>
      </c>
      <c r="E14800">
        <v>0</v>
      </c>
    </row>
    <row r="14801" spans="1:5" x14ac:dyDescent="0.3">
      <c r="A14801">
        <v>59150003</v>
      </c>
      <c r="B14801" t="s">
        <v>839</v>
      </c>
      <c r="C14801" t="s">
        <v>8</v>
      </c>
      <c r="D14801" t="s">
        <v>2381</v>
      </c>
      <c r="E14801">
        <v>0</v>
      </c>
    </row>
    <row r="14802" spans="1:5" x14ac:dyDescent="0.3">
      <c r="A14802">
        <v>59150003</v>
      </c>
      <c r="B14802" t="s">
        <v>839</v>
      </c>
      <c r="C14802" t="s">
        <v>8</v>
      </c>
      <c r="D14802" t="s">
        <v>2382</v>
      </c>
      <c r="E14802">
        <v>0</v>
      </c>
    </row>
    <row r="14803" spans="1:5" x14ac:dyDescent="0.3">
      <c r="A14803">
        <v>59150003</v>
      </c>
      <c r="B14803" t="s">
        <v>839</v>
      </c>
      <c r="C14803" t="s">
        <v>8</v>
      </c>
      <c r="D14803" t="s">
        <v>2383</v>
      </c>
      <c r="E14803">
        <v>0</v>
      </c>
    </row>
    <row r="14804" spans="1:5" x14ac:dyDescent="0.3">
      <c r="A14804">
        <v>59150003</v>
      </c>
      <c r="B14804" t="s">
        <v>839</v>
      </c>
      <c r="C14804" t="s">
        <v>8</v>
      </c>
      <c r="D14804" t="s">
        <v>2384</v>
      </c>
      <c r="E14804">
        <v>0</v>
      </c>
    </row>
    <row r="14805" spans="1:5" x14ac:dyDescent="0.3">
      <c r="A14805">
        <v>59150003</v>
      </c>
      <c r="B14805" t="s">
        <v>839</v>
      </c>
      <c r="C14805" t="s">
        <v>8</v>
      </c>
      <c r="D14805" t="s">
        <v>2385</v>
      </c>
      <c r="E14805">
        <v>0</v>
      </c>
    </row>
    <row r="14806" spans="1:5" x14ac:dyDescent="0.3">
      <c r="A14806">
        <v>59150003</v>
      </c>
      <c r="B14806" t="s">
        <v>839</v>
      </c>
      <c r="C14806" t="s">
        <v>8</v>
      </c>
      <c r="D14806" t="s">
        <v>2386</v>
      </c>
      <c r="E14806">
        <v>0</v>
      </c>
    </row>
    <row r="14807" spans="1:5" x14ac:dyDescent="0.3">
      <c r="A14807">
        <v>59150003</v>
      </c>
      <c r="B14807" t="s">
        <v>839</v>
      </c>
      <c r="C14807" t="s">
        <v>8</v>
      </c>
      <c r="D14807" t="s">
        <v>2387</v>
      </c>
      <c r="E14807">
        <v>0</v>
      </c>
    </row>
    <row r="14808" spans="1:5" x14ac:dyDescent="0.3">
      <c r="A14808">
        <v>59150003</v>
      </c>
      <c r="B14808" t="s">
        <v>839</v>
      </c>
      <c r="C14808" t="s">
        <v>8</v>
      </c>
      <c r="D14808" t="s">
        <v>2388</v>
      </c>
      <c r="E14808">
        <v>0</v>
      </c>
    </row>
    <row r="14809" spans="1:5" x14ac:dyDescent="0.3">
      <c r="A14809">
        <v>59150003</v>
      </c>
      <c r="B14809" t="s">
        <v>839</v>
      </c>
      <c r="C14809" t="s">
        <v>8</v>
      </c>
      <c r="D14809" t="s">
        <v>2389</v>
      </c>
      <c r="E14809">
        <v>0</v>
      </c>
    </row>
    <row r="14810" spans="1:5" x14ac:dyDescent="0.3">
      <c r="A14810">
        <v>59150003</v>
      </c>
      <c r="B14810" t="s">
        <v>839</v>
      </c>
      <c r="C14810" t="s">
        <v>8</v>
      </c>
      <c r="D14810" t="s">
        <v>2390</v>
      </c>
      <c r="E14810">
        <v>-1</v>
      </c>
    </row>
    <row r="14811" spans="1:5" x14ac:dyDescent="0.3">
      <c r="A14811">
        <v>59150003</v>
      </c>
      <c r="B14811" t="s">
        <v>839</v>
      </c>
      <c r="C14811" t="s">
        <v>8</v>
      </c>
      <c r="D14811" t="s">
        <v>2391</v>
      </c>
      <c r="E14811">
        <v>0</v>
      </c>
    </row>
    <row r="14812" spans="1:5" x14ac:dyDescent="0.3">
      <c r="A14812">
        <v>59150003</v>
      </c>
      <c r="B14812" t="s">
        <v>839</v>
      </c>
      <c r="C14812" t="s">
        <v>8</v>
      </c>
      <c r="D14812" t="s">
        <v>2392</v>
      </c>
      <c r="E14812">
        <v>0</v>
      </c>
    </row>
    <row r="14813" spans="1:5" x14ac:dyDescent="0.3">
      <c r="A14813">
        <v>59150003</v>
      </c>
      <c r="B14813" t="s">
        <v>839</v>
      </c>
      <c r="C14813" t="s">
        <v>8</v>
      </c>
      <c r="D14813" t="s">
        <v>2393</v>
      </c>
      <c r="E14813">
        <v>0</v>
      </c>
    </row>
    <row r="14814" spans="1:5" x14ac:dyDescent="0.3">
      <c r="A14814">
        <v>59150003</v>
      </c>
      <c r="B14814" t="s">
        <v>839</v>
      </c>
      <c r="C14814" t="s">
        <v>8</v>
      </c>
      <c r="D14814" t="s">
        <v>2394</v>
      </c>
      <c r="E14814">
        <v>0</v>
      </c>
    </row>
    <row r="14815" spans="1:5" x14ac:dyDescent="0.3">
      <c r="A14815">
        <v>59150003</v>
      </c>
      <c r="B14815" t="s">
        <v>839</v>
      </c>
      <c r="C14815" t="s">
        <v>8</v>
      </c>
      <c r="D14815" t="s">
        <v>2395</v>
      </c>
      <c r="E14815">
        <v>0</v>
      </c>
    </row>
    <row r="14816" spans="1:5" x14ac:dyDescent="0.3">
      <c r="A14816">
        <v>59150003</v>
      </c>
      <c r="B14816" t="s">
        <v>839</v>
      </c>
      <c r="C14816" t="s">
        <v>8</v>
      </c>
      <c r="D14816" t="s">
        <v>2396</v>
      </c>
      <c r="E14816">
        <v>0</v>
      </c>
    </row>
    <row r="14817" spans="1:5" x14ac:dyDescent="0.3">
      <c r="A14817">
        <v>59150003</v>
      </c>
      <c r="B14817" t="s">
        <v>839</v>
      </c>
      <c r="C14817" t="s">
        <v>8</v>
      </c>
      <c r="D14817" t="s">
        <v>2397</v>
      </c>
      <c r="E14817">
        <v>0</v>
      </c>
    </row>
    <row r="14818" spans="1:5" x14ac:dyDescent="0.3">
      <c r="A14818">
        <v>59150003</v>
      </c>
      <c r="B14818" t="s">
        <v>839</v>
      </c>
      <c r="C14818" t="s">
        <v>8</v>
      </c>
      <c r="D14818" t="s">
        <v>2398</v>
      </c>
      <c r="E14818">
        <v>0</v>
      </c>
    </row>
    <row r="14819" spans="1:5" x14ac:dyDescent="0.3">
      <c r="A14819">
        <v>59150003</v>
      </c>
      <c r="B14819" t="s">
        <v>839</v>
      </c>
      <c r="C14819" t="s">
        <v>8</v>
      </c>
      <c r="D14819" t="s">
        <v>2399</v>
      </c>
      <c r="E14819">
        <v>0</v>
      </c>
    </row>
    <row r="14820" spans="1:5" x14ac:dyDescent="0.3">
      <c r="A14820">
        <v>59150003</v>
      </c>
      <c r="B14820" t="s">
        <v>839</v>
      </c>
      <c r="C14820" t="s">
        <v>8</v>
      </c>
      <c r="D14820" t="s">
        <v>2400</v>
      </c>
      <c r="E14820">
        <v>0</v>
      </c>
    </row>
    <row r="14821" spans="1:5" x14ac:dyDescent="0.3">
      <c r="A14821">
        <v>59150003</v>
      </c>
      <c r="B14821" t="s">
        <v>839</v>
      </c>
      <c r="C14821" t="s">
        <v>8</v>
      </c>
      <c r="D14821" t="s">
        <v>2401</v>
      </c>
      <c r="E14821">
        <v>-1</v>
      </c>
    </row>
    <row r="14822" spans="1:5" x14ac:dyDescent="0.3">
      <c r="A14822">
        <v>59150003</v>
      </c>
      <c r="B14822" t="s">
        <v>839</v>
      </c>
      <c r="C14822" t="s">
        <v>8</v>
      </c>
      <c r="D14822" t="s">
        <v>2402</v>
      </c>
      <c r="E14822">
        <v>0</v>
      </c>
    </row>
    <row r="14823" spans="1:5" x14ac:dyDescent="0.3">
      <c r="A14823">
        <v>59150003</v>
      </c>
      <c r="B14823" t="s">
        <v>839</v>
      </c>
      <c r="C14823" t="s">
        <v>8</v>
      </c>
      <c r="D14823" t="s">
        <v>2403</v>
      </c>
      <c r="E14823">
        <v>-2</v>
      </c>
    </row>
    <row r="14824" spans="1:5" x14ac:dyDescent="0.3">
      <c r="A14824">
        <v>59150003</v>
      </c>
      <c r="B14824" t="s">
        <v>839</v>
      </c>
      <c r="C14824" t="s">
        <v>8</v>
      </c>
      <c r="D14824" t="s">
        <v>2404</v>
      </c>
      <c r="E14824">
        <v>0</v>
      </c>
    </row>
    <row r="14825" spans="1:5" x14ac:dyDescent="0.3">
      <c r="A14825">
        <v>59150003</v>
      </c>
      <c r="B14825" t="s">
        <v>839</v>
      </c>
      <c r="C14825" t="s">
        <v>8</v>
      </c>
      <c r="D14825" t="s">
        <v>2405</v>
      </c>
      <c r="E14825">
        <v>0</v>
      </c>
    </row>
    <row r="14826" spans="1:5" x14ac:dyDescent="0.3">
      <c r="A14826">
        <v>59150003</v>
      </c>
      <c r="B14826" t="s">
        <v>839</v>
      </c>
      <c r="C14826" t="s">
        <v>8</v>
      </c>
      <c r="D14826" t="s">
        <v>2406</v>
      </c>
      <c r="E14826">
        <v>0</v>
      </c>
    </row>
    <row r="14827" spans="1:5" x14ac:dyDescent="0.3">
      <c r="A14827">
        <v>59150003</v>
      </c>
      <c r="B14827" t="s">
        <v>839</v>
      </c>
      <c r="C14827" t="s">
        <v>8</v>
      </c>
      <c r="D14827" t="s">
        <v>2407</v>
      </c>
      <c r="E14827">
        <v>0</v>
      </c>
    </row>
    <row r="14828" spans="1:5" x14ac:dyDescent="0.3">
      <c r="A14828">
        <v>59150003</v>
      </c>
      <c r="B14828" t="s">
        <v>839</v>
      </c>
      <c r="C14828" t="s">
        <v>8</v>
      </c>
      <c r="D14828" t="s">
        <v>2408</v>
      </c>
      <c r="E14828">
        <v>0</v>
      </c>
    </row>
    <row r="14829" spans="1:5" x14ac:dyDescent="0.3">
      <c r="A14829">
        <v>59150003</v>
      </c>
      <c r="B14829" t="s">
        <v>839</v>
      </c>
      <c r="C14829" t="s">
        <v>8</v>
      </c>
      <c r="D14829" t="s">
        <v>2409</v>
      </c>
      <c r="E14829">
        <v>0</v>
      </c>
    </row>
    <row r="14830" spans="1:5" x14ac:dyDescent="0.3">
      <c r="A14830">
        <v>59150003</v>
      </c>
      <c r="B14830" t="s">
        <v>839</v>
      </c>
      <c r="C14830" t="s">
        <v>8</v>
      </c>
      <c r="D14830" t="s">
        <v>2410</v>
      </c>
      <c r="E14830">
        <v>0</v>
      </c>
    </row>
    <row r="14831" spans="1:5" x14ac:dyDescent="0.3">
      <c r="A14831">
        <v>59150003</v>
      </c>
      <c r="B14831" t="s">
        <v>839</v>
      </c>
      <c r="C14831" t="s">
        <v>8</v>
      </c>
      <c r="D14831" t="s">
        <v>2411</v>
      </c>
      <c r="E14831">
        <v>0</v>
      </c>
    </row>
    <row r="14832" spans="1:5" x14ac:dyDescent="0.3">
      <c r="A14832">
        <v>59150003</v>
      </c>
      <c r="B14832" t="s">
        <v>839</v>
      </c>
      <c r="C14832" t="s">
        <v>8</v>
      </c>
      <c r="D14832" t="s">
        <v>2412</v>
      </c>
      <c r="E14832">
        <v>0</v>
      </c>
    </row>
    <row r="14833" spans="1:5" x14ac:dyDescent="0.3">
      <c r="A14833">
        <v>59150003</v>
      </c>
      <c r="B14833" t="s">
        <v>839</v>
      </c>
      <c r="C14833" t="s">
        <v>8</v>
      </c>
      <c r="D14833" t="s">
        <v>2413</v>
      </c>
      <c r="E14833">
        <v>0</v>
      </c>
    </row>
    <row r="14834" spans="1:5" x14ac:dyDescent="0.3">
      <c r="A14834">
        <v>91130075</v>
      </c>
      <c r="B14834" t="s">
        <v>841</v>
      </c>
      <c r="C14834" t="s">
        <v>8</v>
      </c>
      <c r="D14834" t="s">
        <v>2378</v>
      </c>
      <c r="E14834">
        <v>0</v>
      </c>
    </row>
    <row r="14835" spans="1:5" x14ac:dyDescent="0.3">
      <c r="A14835">
        <v>91130075</v>
      </c>
      <c r="B14835" t="s">
        <v>841</v>
      </c>
      <c r="C14835" t="s">
        <v>8</v>
      </c>
      <c r="D14835" t="s">
        <v>2379</v>
      </c>
      <c r="E14835">
        <v>0</v>
      </c>
    </row>
    <row r="14836" spans="1:5" x14ac:dyDescent="0.3">
      <c r="A14836">
        <v>91130075</v>
      </c>
      <c r="B14836" t="s">
        <v>841</v>
      </c>
      <c r="C14836" t="s">
        <v>8</v>
      </c>
      <c r="D14836" t="s">
        <v>2380</v>
      </c>
      <c r="E14836">
        <v>0</v>
      </c>
    </row>
    <row r="14837" spans="1:5" x14ac:dyDescent="0.3">
      <c r="A14837">
        <v>91130075</v>
      </c>
      <c r="B14837" t="s">
        <v>841</v>
      </c>
      <c r="C14837" t="s">
        <v>8</v>
      </c>
      <c r="D14837" t="s">
        <v>2381</v>
      </c>
      <c r="E14837">
        <v>0</v>
      </c>
    </row>
    <row r="14838" spans="1:5" x14ac:dyDescent="0.3">
      <c r="A14838">
        <v>91130075</v>
      </c>
      <c r="B14838" t="s">
        <v>841</v>
      </c>
      <c r="C14838" t="s">
        <v>8</v>
      </c>
      <c r="D14838" t="s">
        <v>2382</v>
      </c>
      <c r="E14838">
        <v>0</v>
      </c>
    </row>
    <row r="14839" spans="1:5" x14ac:dyDescent="0.3">
      <c r="A14839">
        <v>91130075</v>
      </c>
      <c r="B14839" t="s">
        <v>841</v>
      </c>
      <c r="C14839" t="s">
        <v>8</v>
      </c>
      <c r="D14839" t="s">
        <v>2383</v>
      </c>
      <c r="E14839">
        <v>0</v>
      </c>
    </row>
    <row r="14840" spans="1:5" x14ac:dyDescent="0.3">
      <c r="A14840">
        <v>91130075</v>
      </c>
      <c r="B14840" t="s">
        <v>841</v>
      </c>
      <c r="C14840" t="s">
        <v>8</v>
      </c>
      <c r="D14840" t="s">
        <v>2384</v>
      </c>
      <c r="E14840">
        <v>0</v>
      </c>
    </row>
    <row r="14841" spans="1:5" x14ac:dyDescent="0.3">
      <c r="A14841">
        <v>91130075</v>
      </c>
      <c r="B14841" t="s">
        <v>841</v>
      </c>
      <c r="C14841" t="s">
        <v>8</v>
      </c>
      <c r="D14841" t="s">
        <v>2385</v>
      </c>
      <c r="E14841">
        <v>0</v>
      </c>
    </row>
    <row r="14842" spans="1:5" x14ac:dyDescent="0.3">
      <c r="A14842">
        <v>91130075</v>
      </c>
      <c r="B14842" t="s">
        <v>841</v>
      </c>
      <c r="C14842" t="s">
        <v>8</v>
      </c>
      <c r="D14842" t="s">
        <v>2386</v>
      </c>
      <c r="E14842">
        <v>0</v>
      </c>
    </row>
    <row r="14843" spans="1:5" x14ac:dyDescent="0.3">
      <c r="A14843">
        <v>91130075</v>
      </c>
      <c r="B14843" t="s">
        <v>841</v>
      </c>
      <c r="C14843" t="s">
        <v>8</v>
      </c>
      <c r="D14843" t="s">
        <v>2387</v>
      </c>
      <c r="E14843">
        <v>0</v>
      </c>
    </row>
    <row r="14844" spans="1:5" x14ac:dyDescent="0.3">
      <c r="A14844">
        <v>91130075</v>
      </c>
      <c r="B14844" t="s">
        <v>841</v>
      </c>
      <c r="C14844" t="s">
        <v>8</v>
      </c>
      <c r="D14844" t="s">
        <v>2388</v>
      </c>
      <c r="E14844">
        <v>0</v>
      </c>
    </row>
    <row r="14845" spans="1:5" x14ac:dyDescent="0.3">
      <c r="A14845">
        <v>91130075</v>
      </c>
      <c r="B14845" t="s">
        <v>841</v>
      </c>
      <c r="C14845" t="s">
        <v>8</v>
      </c>
      <c r="D14845" t="s">
        <v>2389</v>
      </c>
      <c r="E14845">
        <v>0</v>
      </c>
    </row>
    <row r="14846" spans="1:5" x14ac:dyDescent="0.3">
      <c r="A14846">
        <v>91130075</v>
      </c>
      <c r="B14846" t="s">
        <v>841</v>
      </c>
      <c r="C14846" t="s">
        <v>8</v>
      </c>
      <c r="D14846" t="s">
        <v>2390</v>
      </c>
      <c r="E14846">
        <v>0</v>
      </c>
    </row>
    <row r="14847" spans="1:5" x14ac:dyDescent="0.3">
      <c r="A14847">
        <v>91130075</v>
      </c>
      <c r="B14847" t="s">
        <v>841</v>
      </c>
      <c r="C14847" t="s">
        <v>8</v>
      </c>
      <c r="D14847" t="s">
        <v>2391</v>
      </c>
      <c r="E14847">
        <v>-1</v>
      </c>
    </row>
    <row r="14848" spans="1:5" x14ac:dyDescent="0.3">
      <c r="A14848">
        <v>91130075</v>
      </c>
      <c r="B14848" t="s">
        <v>841</v>
      </c>
      <c r="C14848" t="s">
        <v>8</v>
      </c>
      <c r="D14848" t="s">
        <v>2392</v>
      </c>
      <c r="E14848">
        <v>0</v>
      </c>
    </row>
    <row r="14849" spans="1:5" x14ac:dyDescent="0.3">
      <c r="A14849">
        <v>91130075</v>
      </c>
      <c r="B14849" t="s">
        <v>841</v>
      </c>
      <c r="C14849" t="s">
        <v>8</v>
      </c>
      <c r="D14849" t="s">
        <v>2393</v>
      </c>
      <c r="E14849">
        <v>0</v>
      </c>
    </row>
    <row r="14850" spans="1:5" x14ac:dyDescent="0.3">
      <c r="A14850">
        <v>91130075</v>
      </c>
      <c r="B14850" t="s">
        <v>841</v>
      </c>
      <c r="C14850" t="s">
        <v>8</v>
      </c>
      <c r="D14850" t="s">
        <v>2394</v>
      </c>
      <c r="E14850">
        <v>0</v>
      </c>
    </row>
    <row r="14851" spans="1:5" x14ac:dyDescent="0.3">
      <c r="A14851">
        <v>91130075</v>
      </c>
      <c r="B14851" t="s">
        <v>841</v>
      </c>
      <c r="C14851" t="s">
        <v>8</v>
      </c>
      <c r="D14851" t="s">
        <v>2395</v>
      </c>
      <c r="E14851">
        <v>0</v>
      </c>
    </row>
    <row r="14852" spans="1:5" x14ac:dyDescent="0.3">
      <c r="A14852">
        <v>91130075</v>
      </c>
      <c r="B14852" t="s">
        <v>841</v>
      </c>
      <c r="C14852" t="s">
        <v>8</v>
      </c>
      <c r="D14852" t="s">
        <v>2396</v>
      </c>
      <c r="E14852">
        <v>0</v>
      </c>
    </row>
    <row r="14853" spans="1:5" x14ac:dyDescent="0.3">
      <c r="A14853">
        <v>91130075</v>
      </c>
      <c r="B14853" t="s">
        <v>841</v>
      </c>
      <c r="C14853" t="s">
        <v>8</v>
      </c>
      <c r="D14853" t="s">
        <v>2397</v>
      </c>
      <c r="E14853">
        <v>0</v>
      </c>
    </row>
    <row r="14854" spans="1:5" x14ac:dyDescent="0.3">
      <c r="A14854">
        <v>91130075</v>
      </c>
      <c r="B14854" t="s">
        <v>841</v>
      </c>
      <c r="C14854" t="s">
        <v>8</v>
      </c>
      <c r="D14854" t="s">
        <v>2398</v>
      </c>
      <c r="E14854">
        <v>0</v>
      </c>
    </row>
    <row r="14855" spans="1:5" x14ac:dyDescent="0.3">
      <c r="A14855">
        <v>91130075</v>
      </c>
      <c r="B14855" t="s">
        <v>841</v>
      </c>
      <c r="C14855" t="s">
        <v>8</v>
      </c>
      <c r="D14855" t="s">
        <v>2399</v>
      </c>
      <c r="E14855">
        <v>0</v>
      </c>
    </row>
    <row r="14856" spans="1:5" x14ac:dyDescent="0.3">
      <c r="A14856">
        <v>91130075</v>
      </c>
      <c r="B14856" t="s">
        <v>841</v>
      </c>
      <c r="C14856" t="s">
        <v>8</v>
      </c>
      <c r="D14856" t="s">
        <v>2400</v>
      </c>
      <c r="E14856">
        <v>0</v>
      </c>
    </row>
    <row r="14857" spans="1:5" x14ac:dyDescent="0.3">
      <c r="A14857">
        <v>91130075</v>
      </c>
      <c r="B14857" t="s">
        <v>841</v>
      </c>
      <c r="C14857" t="s">
        <v>8</v>
      </c>
      <c r="D14857" t="s">
        <v>2401</v>
      </c>
      <c r="E14857">
        <v>0</v>
      </c>
    </row>
    <row r="14858" spans="1:5" x14ac:dyDescent="0.3">
      <c r="A14858">
        <v>91130075</v>
      </c>
      <c r="B14858" t="s">
        <v>841</v>
      </c>
      <c r="C14858" t="s">
        <v>8</v>
      </c>
      <c r="D14858" t="s">
        <v>2402</v>
      </c>
      <c r="E14858">
        <v>0</v>
      </c>
    </row>
    <row r="14859" spans="1:5" x14ac:dyDescent="0.3">
      <c r="A14859">
        <v>91130075</v>
      </c>
      <c r="B14859" t="s">
        <v>841</v>
      </c>
      <c r="C14859" t="s">
        <v>8</v>
      </c>
      <c r="D14859" t="s">
        <v>2403</v>
      </c>
      <c r="E14859">
        <v>0</v>
      </c>
    </row>
    <row r="14860" spans="1:5" x14ac:dyDescent="0.3">
      <c r="A14860">
        <v>91130075</v>
      </c>
      <c r="B14860" t="s">
        <v>841</v>
      </c>
      <c r="C14860" t="s">
        <v>8</v>
      </c>
      <c r="D14860" t="s">
        <v>2404</v>
      </c>
      <c r="E14860">
        <v>0</v>
      </c>
    </row>
    <row r="14861" spans="1:5" x14ac:dyDescent="0.3">
      <c r="A14861">
        <v>91130075</v>
      </c>
      <c r="B14861" t="s">
        <v>841</v>
      </c>
      <c r="C14861" t="s">
        <v>8</v>
      </c>
      <c r="D14861" t="s">
        <v>2405</v>
      </c>
      <c r="E14861">
        <v>0</v>
      </c>
    </row>
    <row r="14862" spans="1:5" x14ac:dyDescent="0.3">
      <c r="A14862">
        <v>91130075</v>
      </c>
      <c r="B14862" t="s">
        <v>841</v>
      </c>
      <c r="C14862" t="s">
        <v>8</v>
      </c>
      <c r="D14862" t="s">
        <v>2406</v>
      </c>
      <c r="E14862">
        <v>0</v>
      </c>
    </row>
    <row r="14863" spans="1:5" x14ac:dyDescent="0.3">
      <c r="A14863">
        <v>91130075</v>
      </c>
      <c r="B14863" t="s">
        <v>841</v>
      </c>
      <c r="C14863" t="s">
        <v>8</v>
      </c>
      <c r="D14863" t="s">
        <v>2407</v>
      </c>
      <c r="E14863">
        <v>0</v>
      </c>
    </row>
    <row r="14864" spans="1:5" x14ac:dyDescent="0.3">
      <c r="A14864">
        <v>91130075</v>
      </c>
      <c r="B14864" t="s">
        <v>841</v>
      </c>
      <c r="C14864" t="s">
        <v>8</v>
      </c>
      <c r="D14864" t="s">
        <v>2408</v>
      </c>
      <c r="E14864">
        <v>0</v>
      </c>
    </row>
    <row r="14865" spans="1:5" x14ac:dyDescent="0.3">
      <c r="A14865">
        <v>91130075</v>
      </c>
      <c r="B14865" t="s">
        <v>841</v>
      </c>
      <c r="C14865" t="s">
        <v>8</v>
      </c>
      <c r="D14865" t="s">
        <v>2409</v>
      </c>
      <c r="E14865">
        <v>0</v>
      </c>
    </row>
    <row r="14866" spans="1:5" x14ac:dyDescent="0.3">
      <c r="A14866">
        <v>91130075</v>
      </c>
      <c r="B14866" t="s">
        <v>841</v>
      </c>
      <c r="C14866" t="s">
        <v>8</v>
      </c>
      <c r="D14866" t="s">
        <v>2410</v>
      </c>
      <c r="E14866">
        <v>0</v>
      </c>
    </row>
    <row r="14867" spans="1:5" x14ac:dyDescent="0.3">
      <c r="A14867">
        <v>91130075</v>
      </c>
      <c r="B14867" t="s">
        <v>841</v>
      </c>
      <c r="C14867" t="s">
        <v>8</v>
      </c>
      <c r="D14867" t="s">
        <v>2411</v>
      </c>
      <c r="E14867">
        <v>-2</v>
      </c>
    </row>
    <row r="14868" spans="1:5" x14ac:dyDescent="0.3">
      <c r="A14868">
        <v>91130075</v>
      </c>
      <c r="B14868" t="s">
        <v>841</v>
      </c>
      <c r="C14868" t="s">
        <v>8</v>
      </c>
      <c r="D14868" t="s">
        <v>2412</v>
      </c>
      <c r="E14868">
        <v>0</v>
      </c>
    </row>
    <row r="14869" spans="1:5" x14ac:dyDescent="0.3">
      <c r="A14869">
        <v>91130075</v>
      </c>
      <c r="B14869" t="s">
        <v>841</v>
      </c>
      <c r="C14869" t="s">
        <v>8</v>
      </c>
      <c r="D14869" t="s">
        <v>2413</v>
      </c>
      <c r="E14869">
        <v>0</v>
      </c>
    </row>
    <row r="14870" spans="1:5" x14ac:dyDescent="0.3">
      <c r="A14870">
        <v>39200118</v>
      </c>
      <c r="B14870" t="s">
        <v>843</v>
      </c>
      <c r="C14870" t="s">
        <v>8</v>
      </c>
      <c r="D14870" t="s">
        <v>2378</v>
      </c>
      <c r="E14870">
        <v>0</v>
      </c>
    </row>
    <row r="14871" spans="1:5" x14ac:dyDescent="0.3">
      <c r="A14871">
        <v>39200118</v>
      </c>
      <c r="B14871" t="s">
        <v>843</v>
      </c>
      <c r="C14871" t="s">
        <v>8</v>
      </c>
      <c r="D14871" t="s">
        <v>2379</v>
      </c>
      <c r="E14871">
        <v>0</v>
      </c>
    </row>
    <row r="14872" spans="1:5" x14ac:dyDescent="0.3">
      <c r="A14872">
        <v>39200118</v>
      </c>
      <c r="B14872" t="s">
        <v>843</v>
      </c>
      <c r="C14872" t="s">
        <v>8</v>
      </c>
      <c r="D14872" t="s">
        <v>2380</v>
      </c>
      <c r="E14872">
        <v>0</v>
      </c>
    </row>
    <row r="14873" spans="1:5" x14ac:dyDescent="0.3">
      <c r="A14873">
        <v>39200118</v>
      </c>
      <c r="B14873" t="s">
        <v>843</v>
      </c>
      <c r="C14873" t="s">
        <v>8</v>
      </c>
      <c r="D14873" t="s">
        <v>2381</v>
      </c>
      <c r="E14873">
        <v>0</v>
      </c>
    </row>
    <row r="14874" spans="1:5" x14ac:dyDescent="0.3">
      <c r="A14874">
        <v>39200118</v>
      </c>
      <c r="B14874" t="s">
        <v>843</v>
      </c>
      <c r="C14874" t="s">
        <v>8</v>
      </c>
      <c r="D14874" t="s">
        <v>2382</v>
      </c>
      <c r="E14874">
        <v>0</v>
      </c>
    </row>
    <row r="14875" spans="1:5" x14ac:dyDescent="0.3">
      <c r="A14875">
        <v>39200118</v>
      </c>
      <c r="B14875" t="s">
        <v>843</v>
      </c>
      <c r="C14875" t="s">
        <v>8</v>
      </c>
      <c r="D14875" t="s">
        <v>2383</v>
      </c>
      <c r="E14875">
        <v>0</v>
      </c>
    </row>
    <row r="14876" spans="1:5" x14ac:dyDescent="0.3">
      <c r="A14876">
        <v>39200118</v>
      </c>
      <c r="B14876" t="s">
        <v>843</v>
      </c>
      <c r="C14876" t="s">
        <v>8</v>
      </c>
      <c r="D14876" t="s">
        <v>2384</v>
      </c>
      <c r="E14876">
        <v>0</v>
      </c>
    </row>
    <row r="14877" spans="1:5" x14ac:dyDescent="0.3">
      <c r="A14877">
        <v>39200118</v>
      </c>
      <c r="B14877" t="s">
        <v>843</v>
      </c>
      <c r="C14877" t="s">
        <v>8</v>
      </c>
      <c r="D14877" t="s">
        <v>2385</v>
      </c>
      <c r="E14877">
        <v>0</v>
      </c>
    </row>
    <row r="14878" spans="1:5" x14ac:dyDescent="0.3">
      <c r="A14878">
        <v>39200118</v>
      </c>
      <c r="B14878" t="s">
        <v>843</v>
      </c>
      <c r="C14878" t="s">
        <v>8</v>
      </c>
      <c r="D14878" t="s">
        <v>2386</v>
      </c>
      <c r="E14878">
        <v>0</v>
      </c>
    </row>
    <row r="14879" spans="1:5" x14ac:dyDescent="0.3">
      <c r="A14879">
        <v>39200118</v>
      </c>
      <c r="B14879" t="s">
        <v>843</v>
      </c>
      <c r="C14879" t="s">
        <v>8</v>
      </c>
      <c r="D14879" t="s">
        <v>2387</v>
      </c>
      <c r="E14879">
        <v>0</v>
      </c>
    </row>
    <row r="14880" spans="1:5" x14ac:dyDescent="0.3">
      <c r="A14880">
        <v>39200118</v>
      </c>
      <c r="B14880" t="s">
        <v>843</v>
      </c>
      <c r="C14880" t="s">
        <v>8</v>
      </c>
      <c r="D14880" t="s">
        <v>2388</v>
      </c>
      <c r="E14880">
        <v>0</v>
      </c>
    </row>
    <row r="14881" spans="1:5" x14ac:dyDescent="0.3">
      <c r="A14881">
        <v>39200118</v>
      </c>
      <c r="B14881" t="s">
        <v>843</v>
      </c>
      <c r="C14881" t="s">
        <v>8</v>
      </c>
      <c r="D14881" t="s">
        <v>2389</v>
      </c>
      <c r="E14881">
        <v>0</v>
      </c>
    </row>
    <row r="14882" spans="1:5" x14ac:dyDescent="0.3">
      <c r="A14882">
        <v>39200118</v>
      </c>
      <c r="B14882" t="s">
        <v>843</v>
      </c>
      <c r="C14882" t="s">
        <v>8</v>
      </c>
      <c r="D14882" t="s">
        <v>2390</v>
      </c>
      <c r="E14882">
        <v>0</v>
      </c>
    </row>
    <row r="14883" spans="1:5" x14ac:dyDescent="0.3">
      <c r="A14883">
        <v>39200118</v>
      </c>
      <c r="B14883" t="s">
        <v>843</v>
      </c>
      <c r="C14883" t="s">
        <v>8</v>
      </c>
      <c r="D14883" t="s">
        <v>2391</v>
      </c>
      <c r="E14883">
        <v>0</v>
      </c>
    </row>
    <row r="14884" spans="1:5" x14ac:dyDescent="0.3">
      <c r="A14884">
        <v>39200118</v>
      </c>
      <c r="B14884" t="s">
        <v>843</v>
      </c>
      <c r="C14884" t="s">
        <v>8</v>
      </c>
      <c r="D14884" t="s">
        <v>2392</v>
      </c>
      <c r="E14884">
        <v>0</v>
      </c>
    </row>
    <row r="14885" spans="1:5" x14ac:dyDescent="0.3">
      <c r="A14885">
        <v>39200118</v>
      </c>
      <c r="B14885" t="s">
        <v>843</v>
      </c>
      <c r="C14885" t="s">
        <v>8</v>
      </c>
      <c r="D14885" t="s">
        <v>2393</v>
      </c>
      <c r="E14885">
        <v>0</v>
      </c>
    </row>
    <row r="14886" spans="1:5" x14ac:dyDescent="0.3">
      <c r="A14886">
        <v>39200118</v>
      </c>
      <c r="B14886" t="s">
        <v>843</v>
      </c>
      <c r="C14886" t="s">
        <v>8</v>
      </c>
      <c r="D14886" t="s">
        <v>2394</v>
      </c>
      <c r="E14886">
        <v>-2</v>
      </c>
    </row>
    <row r="14887" spans="1:5" x14ac:dyDescent="0.3">
      <c r="A14887">
        <v>39200118</v>
      </c>
      <c r="B14887" t="s">
        <v>843</v>
      </c>
      <c r="C14887" t="s">
        <v>8</v>
      </c>
      <c r="D14887" t="s">
        <v>2395</v>
      </c>
      <c r="E14887">
        <v>0</v>
      </c>
    </row>
    <row r="14888" spans="1:5" x14ac:dyDescent="0.3">
      <c r="A14888">
        <v>39200118</v>
      </c>
      <c r="B14888" t="s">
        <v>843</v>
      </c>
      <c r="C14888" t="s">
        <v>8</v>
      </c>
      <c r="D14888" t="s">
        <v>2396</v>
      </c>
      <c r="E14888">
        <v>0</v>
      </c>
    </row>
    <row r="14889" spans="1:5" x14ac:dyDescent="0.3">
      <c r="A14889">
        <v>39200118</v>
      </c>
      <c r="B14889" t="s">
        <v>843</v>
      </c>
      <c r="C14889" t="s">
        <v>8</v>
      </c>
      <c r="D14889" t="s">
        <v>2397</v>
      </c>
      <c r="E14889">
        <v>0</v>
      </c>
    </row>
    <row r="14890" spans="1:5" x14ac:dyDescent="0.3">
      <c r="A14890">
        <v>39200118</v>
      </c>
      <c r="B14890" t="s">
        <v>843</v>
      </c>
      <c r="C14890" t="s">
        <v>8</v>
      </c>
      <c r="D14890" t="s">
        <v>2398</v>
      </c>
      <c r="E14890">
        <v>0</v>
      </c>
    </row>
    <row r="14891" spans="1:5" x14ac:dyDescent="0.3">
      <c r="A14891">
        <v>39200118</v>
      </c>
      <c r="B14891" t="s">
        <v>843</v>
      </c>
      <c r="C14891" t="s">
        <v>8</v>
      </c>
      <c r="D14891" t="s">
        <v>2399</v>
      </c>
      <c r="E14891">
        <v>0</v>
      </c>
    </row>
    <row r="14892" spans="1:5" x14ac:dyDescent="0.3">
      <c r="A14892">
        <v>39200118</v>
      </c>
      <c r="B14892" t="s">
        <v>843</v>
      </c>
      <c r="C14892" t="s">
        <v>8</v>
      </c>
      <c r="D14892" t="s">
        <v>2400</v>
      </c>
      <c r="E14892">
        <v>0</v>
      </c>
    </row>
    <row r="14893" spans="1:5" x14ac:dyDescent="0.3">
      <c r="A14893">
        <v>39200118</v>
      </c>
      <c r="B14893" t="s">
        <v>843</v>
      </c>
      <c r="C14893" t="s">
        <v>8</v>
      </c>
      <c r="D14893" t="s">
        <v>2401</v>
      </c>
      <c r="E14893">
        <v>0</v>
      </c>
    </row>
    <row r="14894" spans="1:5" x14ac:dyDescent="0.3">
      <c r="A14894">
        <v>39200118</v>
      </c>
      <c r="B14894" t="s">
        <v>843</v>
      </c>
      <c r="C14894" t="s">
        <v>8</v>
      </c>
      <c r="D14894" t="s">
        <v>2402</v>
      </c>
      <c r="E14894">
        <v>-6</v>
      </c>
    </row>
    <row r="14895" spans="1:5" x14ac:dyDescent="0.3">
      <c r="A14895">
        <v>39200118</v>
      </c>
      <c r="B14895" t="s">
        <v>843</v>
      </c>
      <c r="C14895" t="s">
        <v>8</v>
      </c>
      <c r="D14895" t="s">
        <v>2403</v>
      </c>
      <c r="E14895">
        <v>0</v>
      </c>
    </row>
    <row r="14896" spans="1:5" x14ac:dyDescent="0.3">
      <c r="A14896">
        <v>39200118</v>
      </c>
      <c r="B14896" t="s">
        <v>843</v>
      </c>
      <c r="C14896" t="s">
        <v>8</v>
      </c>
      <c r="D14896" t="s">
        <v>2404</v>
      </c>
      <c r="E14896">
        <v>0</v>
      </c>
    </row>
    <row r="14897" spans="1:5" x14ac:dyDescent="0.3">
      <c r="A14897">
        <v>39200118</v>
      </c>
      <c r="B14897" t="s">
        <v>843</v>
      </c>
      <c r="C14897" t="s">
        <v>8</v>
      </c>
      <c r="D14897" t="s">
        <v>2405</v>
      </c>
      <c r="E14897">
        <v>0</v>
      </c>
    </row>
    <row r="14898" spans="1:5" x14ac:dyDescent="0.3">
      <c r="A14898">
        <v>39200118</v>
      </c>
      <c r="B14898" t="s">
        <v>843</v>
      </c>
      <c r="C14898" t="s">
        <v>8</v>
      </c>
      <c r="D14898" t="s">
        <v>2406</v>
      </c>
      <c r="E14898">
        <v>0</v>
      </c>
    </row>
    <row r="14899" spans="1:5" x14ac:dyDescent="0.3">
      <c r="A14899">
        <v>39200118</v>
      </c>
      <c r="B14899" t="s">
        <v>843</v>
      </c>
      <c r="C14899" t="s">
        <v>8</v>
      </c>
      <c r="D14899" t="s">
        <v>2407</v>
      </c>
      <c r="E14899">
        <v>0</v>
      </c>
    </row>
    <row r="14900" spans="1:5" x14ac:dyDescent="0.3">
      <c r="A14900">
        <v>39200118</v>
      </c>
      <c r="B14900" t="s">
        <v>843</v>
      </c>
      <c r="C14900" t="s">
        <v>8</v>
      </c>
      <c r="D14900" t="s">
        <v>2408</v>
      </c>
      <c r="E14900">
        <v>0</v>
      </c>
    </row>
    <row r="14901" spans="1:5" x14ac:dyDescent="0.3">
      <c r="A14901">
        <v>39200118</v>
      </c>
      <c r="B14901" t="s">
        <v>843</v>
      </c>
      <c r="C14901" t="s">
        <v>8</v>
      </c>
      <c r="D14901" t="s">
        <v>2409</v>
      </c>
      <c r="E14901">
        <v>0</v>
      </c>
    </row>
    <row r="14902" spans="1:5" x14ac:dyDescent="0.3">
      <c r="A14902">
        <v>39200118</v>
      </c>
      <c r="B14902" t="s">
        <v>843</v>
      </c>
      <c r="C14902" t="s">
        <v>8</v>
      </c>
      <c r="D14902" t="s">
        <v>2410</v>
      </c>
      <c r="E14902">
        <v>0</v>
      </c>
    </row>
    <row r="14903" spans="1:5" x14ac:dyDescent="0.3">
      <c r="A14903">
        <v>39200118</v>
      </c>
      <c r="B14903" t="s">
        <v>843</v>
      </c>
      <c r="C14903" t="s">
        <v>8</v>
      </c>
      <c r="D14903" t="s">
        <v>2411</v>
      </c>
      <c r="E14903">
        <v>0</v>
      </c>
    </row>
    <row r="14904" spans="1:5" x14ac:dyDescent="0.3">
      <c r="A14904">
        <v>39200118</v>
      </c>
      <c r="B14904" t="s">
        <v>843</v>
      </c>
      <c r="C14904" t="s">
        <v>8</v>
      </c>
      <c r="D14904" t="s">
        <v>2412</v>
      </c>
      <c r="E14904">
        <v>0</v>
      </c>
    </row>
    <row r="14905" spans="1:5" x14ac:dyDescent="0.3">
      <c r="A14905">
        <v>39200118</v>
      </c>
      <c r="B14905" t="s">
        <v>843</v>
      </c>
      <c r="C14905" t="s">
        <v>8</v>
      </c>
      <c r="D14905" t="s">
        <v>2413</v>
      </c>
      <c r="E14905">
        <v>0</v>
      </c>
    </row>
    <row r="14906" spans="1:5" x14ac:dyDescent="0.3">
      <c r="A14906">
        <v>43190020</v>
      </c>
      <c r="B14906" t="s">
        <v>845</v>
      </c>
      <c r="C14906" t="s">
        <v>8</v>
      </c>
      <c r="D14906" t="s">
        <v>2378</v>
      </c>
      <c r="E14906">
        <v>0</v>
      </c>
    </row>
    <row r="14907" spans="1:5" x14ac:dyDescent="0.3">
      <c r="A14907">
        <v>43190020</v>
      </c>
      <c r="B14907" t="s">
        <v>845</v>
      </c>
      <c r="C14907" t="s">
        <v>8</v>
      </c>
      <c r="D14907" t="s">
        <v>2379</v>
      </c>
      <c r="E14907">
        <v>0</v>
      </c>
    </row>
    <row r="14908" spans="1:5" x14ac:dyDescent="0.3">
      <c r="A14908">
        <v>43190020</v>
      </c>
      <c r="B14908" t="s">
        <v>845</v>
      </c>
      <c r="C14908" t="s">
        <v>8</v>
      </c>
      <c r="D14908" t="s">
        <v>2380</v>
      </c>
      <c r="E14908">
        <v>-1</v>
      </c>
    </row>
    <row r="14909" spans="1:5" x14ac:dyDescent="0.3">
      <c r="A14909">
        <v>43190020</v>
      </c>
      <c r="B14909" t="s">
        <v>845</v>
      </c>
      <c r="C14909" t="s">
        <v>8</v>
      </c>
      <c r="D14909" t="s">
        <v>2381</v>
      </c>
      <c r="E14909">
        <v>0</v>
      </c>
    </row>
    <row r="14910" spans="1:5" x14ac:dyDescent="0.3">
      <c r="A14910">
        <v>43190020</v>
      </c>
      <c r="B14910" t="s">
        <v>845</v>
      </c>
      <c r="C14910" t="s">
        <v>8</v>
      </c>
      <c r="D14910" t="s">
        <v>2382</v>
      </c>
      <c r="E14910">
        <v>0</v>
      </c>
    </row>
    <row r="14911" spans="1:5" x14ac:dyDescent="0.3">
      <c r="A14911">
        <v>43190020</v>
      </c>
      <c r="B14911" t="s">
        <v>845</v>
      </c>
      <c r="C14911" t="s">
        <v>8</v>
      </c>
      <c r="D14911" t="s">
        <v>2383</v>
      </c>
      <c r="E14911">
        <v>0</v>
      </c>
    </row>
    <row r="14912" spans="1:5" x14ac:dyDescent="0.3">
      <c r="A14912">
        <v>43190020</v>
      </c>
      <c r="B14912" t="s">
        <v>845</v>
      </c>
      <c r="C14912" t="s">
        <v>8</v>
      </c>
      <c r="D14912" t="s">
        <v>2384</v>
      </c>
      <c r="E14912">
        <v>0</v>
      </c>
    </row>
    <row r="14913" spans="1:5" x14ac:dyDescent="0.3">
      <c r="A14913">
        <v>43190020</v>
      </c>
      <c r="B14913" t="s">
        <v>845</v>
      </c>
      <c r="C14913" t="s">
        <v>8</v>
      </c>
      <c r="D14913" t="s">
        <v>2385</v>
      </c>
      <c r="E14913">
        <v>0</v>
      </c>
    </row>
    <row r="14914" spans="1:5" x14ac:dyDescent="0.3">
      <c r="A14914">
        <v>43190020</v>
      </c>
      <c r="B14914" t="s">
        <v>845</v>
      </c>
      <c r="C14914" t="s">
        <v>8</v>
      </c>
      <c r="D14914" t="s">
        <v>2386</v>
      </c>
      <c r="E14914">
        <v>-6</v>
      </c>
    </row>
    <row r="14915" spans="1:5" x14ac:dyDescent="0.3">
      <c r="A14915">
        <v>43190020</v>
      </c>
      <c r="B14915" t="s">
        <v>845</v>
      </c>
      <c r="C14915" t="s">
        <v>8</v>
      </c>
      <c r="D14915" t="s">
        <v>2387</v>
      </c>
      <c r="E14915">
        <v>0</v>
      </c>
    </row>
    <row r="14916" spans="1:5" x14ac:dyDescent="0.3">
      <c r="A14916">
        <v>43190020</v>
      </c>
      <c r="B14916" t="s">
        <v>845</v>
      </c>
      <c r="C14916" t="s">
        <v>8</v>
      </c>
      <c r="D14916" t="s">
        <v>2388</v>
      </c>
      <c r="E14916">
        <v>0</v>
      </c>
    </row>
    <row r="14917" spans="1:5" x14ac:dyDescent="0.3">
      <c r="A14917">
        <v>43190020</v>
      </c>
      <c r="B14917" t="s">
        <v>845</v>
      </c>
      <c r="C14917" t="s">
        <v>8</v>
      </c>
      <c r="D14917" t="s">
        <v>2389</v>
      </c>
      <c r="E14917">
        <v>0</v>
      </c>
    </row>
    <row r="14918" spans="1:5" x14ac:dyDescent="0.3">
      <c r="A14918">
        <v>43190020</v>
      </c>
      <c r="B14918" t="s">
        <v>845</v>
      </c>
      <c r="C14918" t="s">
        <v>8</v>
      </c>
      <c r="D14918" t="s">
        <v>2390</v>
      </c>
      <c r="E14918">
        <v>0</v>
      </c>
    </row>
    <row r="14919" spans="1:5" x14ac:dyDescent="0.3">
      <c r="A14919">
        <v>43190020</v>
      </c>
      <c r="B14919" t="s">
        <v>845</v>
      </c>
      <c r="C14919" t="s">
        <v>8</v>
      </c>
      <c r="D14919" t="s">
        <v>2391</v>
      </c>
      <c r="E14919">
        <v>0</v>
      </c>
    </row>
    <row r="14920" spans="1:5" x14ac:dyDescent="0.3">
      <c r="A14920">
        <v>43190020</v>
      </c>
      <c r="B14920" t="s">
        <v>845</v>
      </c>
      <c r="C14920" t="s">
        <v>8</v>
      </c>
      <c r="D14920" t="s">
        <v>2392</v>
      </c>
      <c r="E14920">
        <v>0</v>
      </c>
    </row>
    <row r="14921" spans="1:5" x14ac:dyDescent="0.3">
      <c r="A14921">
        <v>43190020</v>
      </c>
      <c r="B14921" t="s">
        <v>845</v>
      </c>
      <c r="C14921" t="s">
        <v>8</v>
      </c>
      <c r="D14921" t="s">
        <v>2393</v>
      </c>
      <c r="E14921">
        <v>-3</v>
      </c>
    </row>
    <row r="14922" spans="1:5" x14ac:dyDescent="0.3">
      <c r="A14922">
        <v>43190020</v>
      </c>
      <c r="B14922" t="s">
        <v>845</v>
      </c>
      <c r="C14922" t="s">
        <v>8</v>
      </c>
      <c r="D14922" t="s">
        <v>2394</v>
      </c>
      <c r="E14922">
        <v>0</v>
      </c>
    </row>
    <row r="14923" spans="1:5" x14ac:dyDescent="0.3">
      <c r="A14923">
        <v>43190020</v>
      </c>
      <c r="B14923" t="s">
        <v>845</v>
      </c>
      <c r="C14923" t="s">
        <v>8</v>
      </c>
      <c r="D14923" t="s">
        <v>2395</v>
      </c>
      <c r="E14923">
        <v>0</v>
      </c>
    </row>
    <row r="14924" spans="1:5" x14ac:dyDescent="0.3">
      <c r="A14924">
        <v>43190020</v>
      </c>
      <c r="B14924" t="s">
        <v>845</v>
      </c>
      <c r="C14924" t="s">
        <v>8</v>
      </c>
      <c r="D14924" t="s">
        <v>2396</v>
      </c>
      <c r="E14924">
        <v>0</v>
      </c>
    </row>
    <row r="14925" spans="1:5" x14ac:dyDescent="0.3">
      <c r="A14925">
        <v>43190020</v>
      </c>
      <c r="B14925" t="s">
        <v>845</v>
      </c>
      <c r="C14925" t="s">
        <v>8</v>
      </c>
      <c r="D14925" t="s">
        <v>2397</v>
      </c>
      <c r="E14925">
        <v>0</v>
      </c>
    </row>
    <row r="14926" spans="1:5" x14ac:dyDescent="0.3">
      <c r="A14926">
        <v>43190020</v>
      </c>
      <c r="B14926" t="s">
        <v>845</v>
      </c>
      <c r="C14926" t="s">
        <v>8</v>
      </c>
      <c r="D14926" t="s">
        <v>2398</v>
      </c>
      <c r="E14926">
        <v>0</v>
      </c>
    </row>
    <row r="14927" spans="1:5" x14ac:dyDescent="0.3">
      <c r="A14927">
        <v>43190020</v>
      </c>
      <c r="B14927" t="s">
        <v>845</v>
      </c>
      <c r="C14927" t="s">
        <v>8</v>
      </c>
      <c r="D14927" t="s">
        <v>2399</v>
      </c>
      <c r="E14927">
        <v>-1</v>
      </c>
    </row>
    <row r="14928" spans="1:5" x14ac:dyDescent="0.3">
      <c r="A14928">
        <v>43190020</v>
      </c>
      <c r="B14928" t="s">
        <v>845</v>
      </c>
      <c r="C14928" t="s">
        <v>8</v>
      </c>
      <c r="D14928" t="s">
        <v>2400</v>
      </c>
      <c r="E14928">
        <v>0</v>
      </c>
    </row>
    <row r="14929" spans="1:5" x14ac:dyDescent="0.3">
      <c r="A14929">
        <v>43190020</v>
      </c>
      <c r="B14929" t="s">
        <v>845</v>
      </c>
      <c r="C14929" t="s">
        <v>8</v>
      </c>
      <c r="D14929" t="s">
        <v>2401</v>
      </c>
      <c r="E14929">
        <v>0</v>
      </c>
    </row>
    <row r="14930" spans="1:5" x14ac:dyDescent="0.3">
      <c r="A14930">
        <v>43190020</v>
      </c>
      <c r="B14930" t="s">
        <v>845</v>
      </c>
      <c r="C14930" t="s">
        <v>8</v>
      </c>
      <c r="D14930" t="s">
        <v>2402</v>
      </c>
      <c r="E14930">
        <v>0</v>
      </c>
    </row>
    <row r="14931" spans="1:5" x14ac:dyDescent="0.3">
      <c r="A14931">
        <v>43190020</v>
      </c>
      <c r="B14931" t="s">
        <v>845</v>
      </c>
      <c r="C14931" t="s">
        <v>8</v>
      </c>
      <c r="D14931" t="s">
        <v>2403</v>
      </c>
      <c r="E14931">
        <v>-1</v>
      </c>
    </row>
    <row r="14932" spans="1:5" x14ac:dyDescent="0.3">
      <c r="A14932">
        <v>43190020</v>
      </c>
      <c r="B14932" t="s">
        <v>845</v>
      </c>
      <c r="C14932" t="s">
        <v>8</v>
      </c>
      <c r="D14932" t="s">
        <v>2404</v>
      </c>
      <c r="E14932">
        <v>-1</v>
      </c>
    </row>
    <row r="14933" spans="1:5" x14ac:dyDescent="0.3">
      <c r="A14933">
        <v>43190020</v>
      </c>
      <c r="B14933" t="s">
        <v>845</v>
      </c>
      <c r="C14933" t="s">
        <v>8</v>
      </c>
      <c r="D14933" t="s">
        <v>2405</v>
      </c>
      <c r="E14933">
        <v>0</v>
      </c>
    </row>
    <row r="14934" spans="1:5" x14ac:dyDescent="0.3">
      <c r="A14934">
        <v>43190020</v>
      </c>
      <c r="B14934" t="s">
        <v>845</v>
      </c>
      <c r="C14934" t="s">
        <v>8</v>
      </c>
      <c r="D14934" t="s">
        <v>2406</v>
      </c>
      <c r="E14934">
        <v>0</v>
      </c>
    </row>
    <row r="14935" spans="1:5" x14ac:dyDescent="0.3">
      <c r="A14935">
        <v>43190020</v>
      </c>
      <c r="B14935" t="s">
        <v>845</v>
      </c>
      <c r="C14935" t="s">
        <v>8</v>
      </c>
      <c r="D14935" t="s">
        <v>2407</v>
      </c>
      <c r="E14935">
        <v>0</v>
      </c>
    </row>
    <row r="14936" spans="1:5" x14ac:dyDescent="0.3">
      <c r="A14936">
        <v>43190020</v>
      </c>
      <c r="B14936" t="s">
        <v>845</v>
      </c>
      <c r="C14936" t="s">
        <v>8</v>
      </c>
      <c r="D14936" t="s">
        <v>2408</v>
      </c>
      <c r="E14936">
        <v>-1</v>
      </c>
    </row>
    <row r="14937" spans="1:5" x14ac:dyDescent="0.3">
      <c r="A14937">
        <v>43190020</v>
      </c>
      <c r="B14937" t="s">
        <v>845</v>
      </c>
      <c r="C14937" t="s">
        <v>8</v>
      </c>
      <c r="D14937" t="s">
        <v>2409</v>
      </c>
      <c r="E14937">
        <v>-1</v>
      </c>
    </row>
    <row r="14938" spans="1:5" x14ac:dyDescent="0.3">
      <c r="A14938">
        <v>43190020</v>
      </c>
      <c r="B14938" t="s">
        <v>845</v>
      </c>
      <c r="C14938" t="s">
        <v>8</v>
      </c>
      <c r="D14938" t="s">
        <v>2410</v>
      </c>
      <c r="E14938">
        <v>0</v>
      </c>
    </row>
    <row r="14939" spans="1:5" x14ac:dyDescent="0.3">
      <c r="A14939">
        <v>43190020</v>
      </c>
      <c r="B14939" t="s">
        <v>845</v>
      </c>
      <c r="C14939" t="s">
        <v>8</v>
      </c>
      <c r="D14939" t="s">
        <v>2411</v>
      </c>
      <c r="E14939">
        <v>-2</v>
      </c>
    </row>
    <row r="14940" spans="1:5" x14ac:dyDescent="0.3">
      <c r="A14940">
        <v>43190020</v>
      </c>
      <c r="B14940" t="s">
        <v>845</v>
      </c>
      <c r="C14940" t="s">
        <v>8</v>
      </c>
      <c r="D14940" t="s">
        <v>2412</v>
      </c>
      <c r="E14940">
        <v>-1</v>
      </c>
    </row>
    <row r="14941" spans="1:5" x14ac:dyDescent="0.3">
      <c r="A14941">
        <v>43190020</v>
      </c>
      <c r="B14941" t="s">
        <v>845</v>
      </c>
      <c r="C14941" t="s">
        <v>8</v>
      </c>
      <c r="D14941" t="s">
        <v>2413</v>
      </c>
      <c r="E14941">
        <v>-1</v>
      </c>
    </row>
    <row r="14942" spans="1:5" x14ac:dyDescent="0.3">
      <c r="A14942">
        <v>89010106</v>
      </c>
      <c r="B14942" t="s">
        <v>847</v>
      </c>
      <c r="C14942" t="s">
        <v>8</v>
      </c>
      <c r="D14942" t="s">
        <v>2378</v>
      </c>
      <c r="E14942">
        <v>0</v>
      </c>
    </row>
    <row r="14943" spans="1:5" x14ac:dyDescent="0.3">
      <c r="A14943">
        <v>89010106</v>
      </c>
      <c r="B14943" t="s">
        <v>847</v>
      </c>
      <c r="C14943" t="s">
        <v>8</v>
      </c>
      <c r="D14943" t="s">
        <v>2379</v>
      </c>
      <c r="E14943">
        <v>-138</v>
      </c>
    </row>
    <row r="14944" spans="1:5" x14ac:dyDescent="0.3">
      <c r="A14944">
        <v>89010106</v>
      </c>
      <c r="B14944" t="s">
        <v>847</v>
      </c>
      <c r="C14944" t="s">
        <v>8</v>
      </c>
      <c r="D14944" t="s">
        <v>2380</v>
      </c>
      <c r="E14944">
        <v>0</v>
      </c>
    </row>
    <row r="14945" spans="1:5" x14ac:dyDescent="0.3">
      <c r="A14945">
        <v>89010106</v>
      </c>
      <c r="B14945" t="s">
        <v>847</v>
      </c>
      <c r="C14945" t="s">
        <v>8</v>
      </c>
      <c r="D14945" t="s">
        <v>2381</v>
      </c>
      <c r="E14945">
        <v>0</v>
      </c>
    </row>
    <row r="14946" spans="1:5" x14ac:dyDescent="0.3">
      <c r="A14946">
        <v>89010106</v>
      </c>
      <c r="B14946" t="s">
        <v>847</v>
      </c>
      <c r="C14946" t="s">
        <v>8</v>
      </c>
      <c r="D14946" t="s">
        <v>2382</v>
      </c>
      <c r="E14946">
        <v>0</v>
      </c>
    </row>
    <row r="14947" spans="1:5" x14ac:dyDescent="0.3">
      <c r="A14947">
        <v>89010106</v>
      </c>
      <c r="B14947" t="s">
        <v>847</v>
      </c>
      <c r="C14947" t="s">
        <v>8</v>
      </c>
      <c r="D14947" t="s">
        <v>2383</v>
      </c>
      <c r="E14947">
        <v>0</v>
      </c>
    </row>
    <row r="14948" spans="1:5" x14ac:dyDescent="0.3">
      <c r="A14948">
        <v>89010106</v>
      </c>
      <c r="B14948" t="s">
        <v>847</v>
      </c>
      <c r="C14948" t="s">
        <v>8</v>
      </c>
      <c r="D14948" t="s">
        <v>2384</v>
      </c>
      <c r="E14948">
        <v>0</v>
      </c>
    </row>
    <row r="14949" spans="1:5" x14ac:dyDescent="0.3">
      <c r="A14949">
        <v>89010106</v>
      </c>
      <c r="B14949" t="s">
        <v>847</v>
      </c>
      <c r="C14949" t="s">
        <v>8</v>
      </c>
      <c r="D14949" t="s">
        <v>2385</v>
      </c>
      <c r="E14949">
        <v>0</v>
      </c>
    </row>
    <row r="14950" spans="1:5" x14ac:dyDescent="0.3">
      <c r="A14950">
        <v>89010106</v>
      </c>
      <c r="B14950" t="s">
        <v>847</v>
      </c>
      <c r="C14950" t="s">
        <v>8</v>
      </c>
      <c r="D14950" t="s">
        <v>2386</v>
      </c>
      <c r="E14950">
        <v>0</v>
      </c>
    </row>
    <row r="14951" spans="1:5" x14ac:dyDescent="0.3">
      <c r="A14951">
        <v>89010106</v>
      </c>
      <c r="B14951" t="s">
        <v>847</v>
      </c>
      <c r="C14951" t="s">
        <v>8</v>
      </c>
      <c r="D14951" t="s">
        <v>2387</v>
      </c>
      <c r="E14951">
        <v>0</v>
      </c>
    </row>
    <row r="14952" spans="1:5" x14ac:dyDescent="0.3">
      <c r="A14952">
        <v>89010106</v>
      </c>
      <c r="B14952" t="s">
        <v>847</v>
      </c>
      <c r="C14952" t="s">
        <v>8</v>
      </c>
      <c r="D14952" t="s">
        <v>2388</v>
      </c>
      <c r="E14952">
        <v>0</v>
      </c>
    </row>
    <row r="14953" spans="1:5" x14ac:dyDescent="0.3">
      <c r="A14953">
        <v>89010106</v>
      </c>
      <c r="B14953" t="s">
        <v>847</v>
      </c>
      <c r="C14953" t="s">
        <v>8</v>
      </c>
      <c r="D14953" t="s">
        <v>2389</v>
      </c>
      <c r="E14953">
        <v>0</v>
      </c>
    </row>
    <row r="14954" spans="1:5" x14ac:dyDescent="0.3">
      <c r="A14954">
        <v>89010106</v>
      </c>
      <c r="B14954" t="s">
        <v>847</v>
      </c>
      <c r="C14954" t="s">
        <v>8</v>
      </c>
      <c r="D14954" t="s">
        <v>2390</v>
      </c>
      <c r="E14954">
        <v>-50</v>
      </c>
    </row>
    <row r="14955" spans="1:5" x14ac:dyDescent="0.3">
      <c r="A14955">
        <v>89010106</v>
      </c>
      <c r="B14955" t="s">
        <v>847</v>
      </c>
      <c r="C14955" t="s">
        <v>8</v>
      </c>
      <c r="D14955" t="s">
        <v>2391</v>
      </c>
      <c r="E14955">
        <v>0</v>
      </c>
    </row>
    <row r="14956" spans="1:5" x14ac:dyDescent="0.3">
      <c r="A14956">
        <v>89010106</v>
      </c>
      <c r="B14956" t="s">
        <v>847</v>
      </c>
      <c r="C14956" t="s">
        <v>8</v>
      </c>
      <c r="D14956" t="s">
        <v>2392</v>
      </c>
      <c r="E14956">
        <v>0</v>
      </c>
    </row>
    <row r="14957" spans="1:5" x14ac:dyDescent="0.3">
      <c r="A14957">
        <v>89010106</v>
      </c>
      <c r="B14957" t="s">
        <v>847</v>
      </c>
      <c r="C14957" t="s">
        <v>8</v>
      </c>
      <c r="D14957" t="s">
        <v>2393</v>
      </c>
      <c r="E14957">
        <v>0</v>
      </c>
    </row>
    <row r="14958" spans="1:5" x14ac:dyDescent="0.3">
      <c r="A14958">
        <v>89010106</v>
      </c>
      <c r="B14958" t="s">
        <v>847</v>
      </c>
      <c r="C14958" t="s">
        <v>8</v>
      </c>
      <c r="D14958" t="s">
        <v>2394</v>
      </c>
      <c r="E14958">
        <v>0</v>
      </c>
    </row>
    <row r="14959" spans="1:5" x14ac:dyDescent="0.3">
      <c r="A14959">
        <v>89010106</v>
      </c>
      <c r="B14959" t="s">
        <v>847</v>
      </c>
      <c r="C14959" t="s">
        <v>8</v>
      </c>
      <c r="D14959" t="s">
        <v>2395</v>
      </c>
      <c r="E14959">
        <v>0</v>
      </c>
    </row>
    <row r="14960" spans="1:5" x14ac:dyDescent="0.3">
      <c r="A14960">
        <v>89010106</v>
      </c>
      <c r="B14960" t="s">
        <v>847</v>
      </c>
      <c r="C14960" t="s">
        <v>8</v>
      </c>
      <c r="D14960" t="s">
        <v>2396</v>
      </c>
      <c r="E14960">
        <v>-12</v>
      </c>
    </row>
    <row r="14961" spans="1:5" x14ac:dyDescent="0.3">
      <c r="A14961">
        <v>89010106</v>
      </c>
      <c r="B14961" t="s">
        <v>847</v>
      </c>
      <c r="C14961" t="s">
        <v>8</v>
      </c>
      <c r="D14961" t="s">
        <v>2397</v>
      </c>
      <c r="E14961">
        <v>0</v>
      </c>
    </row>
    <row r="14962" spans="1:5" x14ac:dyDescent="0.3">
      <c r="A14962">
        <v>89010106</v>
      </c>
      <c r="B14962" t="s">
        <v>847</v>
      </c>
      <c r="C14962" t="s">
        <v>8</v>
      </c>
      <c r="D14962" t="s">
        <v>2398</v>
      </c>
      <c r="E14962">
        <v>-16</v>
      </c>
    </row>
    <row r="14963" spans="1:5" x14ac:dyDescent="0.3">
      <c r="A14963">
        <v>89010106</v>
      </c>
      <c r="B14963" t="s">
        <v>847</v>
      </c>
      <c r="C14963" t="s">
        <v>8</v>
      </c>
      <c r="D14963" t="s">
        <v>2399</v>
      </c>
      <c r="E14963">
        <v>-12</v>
      </c>
    </row>
    <row r="14964" spans="1:5" x14ac:dyDescent="0.3">
      <c r="A14964">
        <v>89010106</v>
      </c>
      <c r="B14964" t="s">
        <v>847</v>
      </c>
      <c r="C14964" t="s">
        <v>8</v>
      </c>
      <c r="D14964" t="s">
        <v>2400</v>
      </c>
      <c r="E14964">
        <v>0</v>
      </c>
    </row>
    <row r="14965" spans="1:5" x14ac:dyDescent="0.3">
      <c r="A14965">
        <v>89010106</v>
      </c>
      <c r="B14965" t="s">
        <v>847</v>
      </c>
      <c r="C14965" t="s">
        <v>8</v>
      </c>
      <c r="D14965" t="s">
        <v>2401</v>
      </c>
      <c r="E14965">
        <v>-36</v>
      </c>
    </row>
    <row r="14966" spans="1:5" x14ac:dyDescent="0.3">
      <c r="A14966">
        <v>89010106</v>
      </c>
      <c r="B14966" t="s">
        <v>847</v>
      </c>
      <c r="C14966" t="s">
        <v>8</v>
      </c>
      <c r="D14966" t="s">
        <v>2402</v>
      </c>
      <c r="E14966">
        <v>-36</v>
      </c>
    </row>
    <row r="14967" spans="1:5" x14ac:dyDescent="0.3">
      <c r="A14967">
        <v>89010106</v>
      </c>
      <c r="B14967" t="s">
        <v>847</v>
      </c>
      <c r="C14967" t="s">
        <v>8</v>
      </c>
      <c r="D14967" t="s">
        <v>2403</v>
      </c>
      <c r="E14967">
        <v>-367</v>
      </c>
    </row>
    <row r="14968" spans="1:5" x14ac:dyDescent="0.3">
      <c r="A14968">
        <v>89010106</v>
      </c>
      <c r="B14968" t="s">
        <v>847</v>
      </c>
      <c r="C14968" t="s">
        <v>8</v>
      </c>
      <c r="D14968" t="s">
        <v>2404</v>
      </c>
      <c r="E14968">
        <v>0</v>
      </c>
    </row>
    <row r="14969" spans="1:5" x14ac:dyDescent="0.3">
      <c r="A14969">
        <v>89010106</v>
      </c>
      <c r="B14969" t="s">
        <v>847</v>
      </c>
      <c r="C14969" t="s">
        <v>8</v>
      </c>
      <c r="D14969" t="s">
        <v>2405</v>
      </c>
      <c r="E14969">
        <v>0</v>
      </c>
    </row>
    <row r="14970" spans="1:5" x14ac:dyDescent="0.3">
      <c r="A14970">
        <v>89010106</v>
      </c>
      <c r="B14970" t="s">
        <v>847</v>
      </c>
      <c r="C14970" t="s">
        <v>8</v>
      </c>
      <c r="D14970" t="s">
        <v>2406</v>
      </c>
      <c r="E14970">
        <v>0</v>
      </c>
    </row>
    <row r="14971" spans="1:5" x14ac:dyDescent="0.3">
      <c r="A14971">
        <v>89010106</v>
      </c>
      <c r="B14971" t="s">
        <v>847</v>
      </c>
      <c r="C14971" t="s">
        <v>8</v>
      </c>
      <c r="D14971" t="s">
        <v>2407</v>
      </c>
      <c r="E14971">
        <v>0</v>
      </c>
    </row>
    <row r="14972" spans="1:5" x14ac:dyDescent="0.3">
      <c r="A14972">
        <v>89010106</v>
      </c>
      <c r="B14972" t="s">
        <v>847</v>
      </c>
      <c r="C14972" t="s">
        <v>8</v>
      </c>
      <c r="D14972" t="s">
        <v>2408</v>
      </c>
      <c r="E14972">
        <v>0</v>
      </c>
    </row>
    <row r="14973" spans="1:5" x14ac:dyDescent="0.3">
      <c r="A14973">
        <v>89010106</v>
      </c>
      <c r="B14973" t="s">
        <v>847</v>
      </c>
      <c r="C14973" t="s">
        <v>8</v>
      </c>
      <c r="D14973" t="s">
        <v>2409</v>
      </c>
      <c r="E14973">
        <v>-172</v>
      </c>
    </row>
    <row r="14974" spans="1:5" x14ac:dyDescent="0.3">
      <c r="A14974">
        <v>89010106</v>
      </c>
      <c r="B14974" t="s">
        <v>847</v>
      </c>
      <c r="C14974" t="s">
        <v>8</v>
      </c>
      <c r="D14974" t="s">
        <v>2410</v>
      </c>
      <c r="E14974">
        <v>-30</v>
      </c>
    </row>
    <row r="14975" spans="1:5" x14ac:dyDescent="0.3">
      <c r="A14975">
        <v>89010106</v>
      </c>
      <c r="B14975" t="s">
        <v>847</v>
      </c>
      <c r="C14975" t="s">
        <v>8</v>
      </c>
      <c r="D14975" t="s">
        <v>2411</v>
      </c>
      <c r="E14975">
        <v>0</v>
      </c>
    </row>
    <row r="14976" spans="1:5" x14ac:dyDescent="0.3">
      <c r="A14976">
        <v>89010106</v>
      </c>
      <c r="B14976" t="s">
        <v>847</v>
      </c>
      <c r="C14976" t="s">
        <v>8</v>
      </c>
      <c r="D14976" t="s">
        <v>2412</v>
      </c>
      <c r="E14976">
        <v>0</v>
      </c>
    </row>
    <row r="14977" spans="1:5" x14ac:dyDescent="0.3">
      <c r="A14977">
        <v>89010106</v>
      </c>
      <c r="B14977" t="s">
        <v>847</v>
      </c>
      <c r="C14977" t="s">
        <v>8</v>
      </c>
      <c r="D14977" t="s">
        <v>2413</v>
      </c>
      <c r="E14977">
        <v>-12</v>
      </c>
    </row>
    <row r="14978" spans="1:5" x14ac:dyDescent="0.3">
      <c r="A14978">
        <v>23400015</v>
      </c>
      <c r="B14978" t="s">
        <v>849</v>
      </c>
      <c r="C14978" t="s">
        <v>8</v>
      </c>
      <c r="D14978" t="s">
        <v>2378</v>
      </c>
      <c r="E14978">
        <v>0</v>
      </c>
    </row>
    <row r="14979" spans="1:5" x14ac:dyDescent="0.3">
      <c r="A14979">
        <v>23400015</v>
      </c>
      <c r="B14979" t="s">
        <v>849</v>
      </c>
      <c r="C14979" t="s">
        <v>8</v>
      </c>
      <c r="D14979" t="s">
        <v>2379</v>
      </c>
      <c r="E14979">
        <v>0</v>
      </c>
    </row>
    <row r="14980" spans="1:5" x14ac:dyDescent="0.3">
      <c r="A14980">
        <v>23400015</v>
      </c>
      <c r="B14980" t="s">
        <v>849</v>
      </c>
      <c r="C14980" t="s">
        <v>8</v>
      </c>
      <c r="D14980" t="s">
        <v>2380</v>
      </c>
      <c r="E14980">
        <v>0</v>
      </c>
    </row>
    <row r="14981" spans="1:5" x14ac:dyDescent="0.3">
      <c r="A14981">
        <v>23400015</v>
      </c>
      <c r="B14981" t="s">
        <v>849</v>
      </c>
      <c r="C14981" t="s">
        <v>8</v>
      </c>
      <c r="D14981" t="s">
        <v>2381</v>
      </c>
      <c r="E14981">
        <v>0</v>
      </c>
    </row>
    <row r="14982" spans="1:5" x14ac:dyDescent="0.3">
      <c r="A14982">
        <v>23400015</v>
      </c>
      <c r="B14982" t="s">
        <v>849</v>
      </c>
      <c r="C14982" t="s">
        <v>8</v>
      </c>
      <c r="D14982" t="s">
        <v>2382</v>
      </c>
      <c r="E14982">
        <v>0</v>
      </c>
    </row>
    <row r="14983" spans="1:5" x14ac:dyDescent="0.3">
      <c r="A14983">
        <v>23400015</v>
      </c>
      <c r="B14983" t="s">
        <v>849</v>
      </c>
      <c r="C14983" t="s">
        <v>8</v>
      </c>
      <c r="D14983" t="s">
        <v>2383</v>
      </c>
      <c r="E14983">
        <v>0</v>
      </c>
    </row>
    <row r="14984" spans="1:5" x14ac:dyDescent="0.3">
      <c r="A14984">
        <v>23400015</v>
      </c>
      <c r="B14984" t="s">
        <v>849</v>
      </c>
      <c r="C14984" t="s">
        <v>8</v>
      </c>
      <c r="D14984" t="s">
        <v>2384</v>
      </c>
      <c r="E14984">
        <v>0</v>
      </c>
    </row>
    <row r="14985" spans="1:5" x14ac:dyDescent="0.3">
      <c r="A14985">
        <v>23400015</v>
      </c>
      <c r="B14985" t="s">
        <v>849</v>
      </c>
      <c r="C14985" t="s">
        <v>8</v>
      </c>
      <c r="D14985" t="s">
        <v>2385</v>
      </c>
      <c r="E14985">
        <v>0</v>
      </c>
    </row>
    <row r="14986" spans="1:5" x14ac:dyDescent="0.3">
      <c r="A14986">
        <v>23400015</v>
      </c>
      <c r="B14986" t="s">
        <v>849</v>
      </c>
      <c r="C14986" t="s">
        <v>8</v>
      </c>
      <c r="D14986" t="s">
        <v>2386</v>
      </c>
      <c r="E14986">
        <v>0</v>
      </c>
    </row>
    <row r="14987" spans="1:5" x14ac:dyDescent="0.3">
      <c r="A14987">
        <v>23400015</v>
      </c>
      <c r="B14987" t="s">
        <v>849</v>
      </c>
      <c r="C14987" t="s">
        <v>8</v>
      </c>
      <c r="D14987" t="s">
        <v>2387</v>
      </c>
      <c r="E14987">
        <v>-1</v>
      </c>
    </row>
    <row r="14988" spans="1:5" x14ac:dyDescent="0.3">
      <c r="A14988">
        <v>23400015</v>
      </c>
      <c r="B14988" t="s">
        <v>849</v>
      </c>
      <c r="C14988" t="s">
        <v>8</v>
      </c>
      <c r="D14988" t="s">
        <v>2388</v>
      </c>
      <c r="E14988">
        <v>0</v>
      </c>
    </row>
    <row r="14989" spans="1:5" x14ac:dyDescent="0.3">
      <c r="A14989">
        <v>23400015</v>
      </c>
      <c r="B14989" t="s">
        <v>849</v>
      </c>
      <c r="C14989" t="s">
        <v>8</v>
      </c>
      <c r="D14989" t="s">
        <v>2389</v>
      </c>
      <c r="E14989">
        <v>0</v>
      </c>
    </row>
    <row r="14990" spans="1:5" x14ac:dyDescent="0.3">
      <c r="A14990">
        <v>23400015</v>
      </c>
      <c r="B14990" t="s">
        <v>849</v>
      </c>
      <c r="C14990" t="s">
        <v>8</v>
      </c>
      <c r="D14990" t="s">
        <v>2390</v>
      </c>
      <c r="E14990">
        <v>0</v>
      </c>
    </row>
    <row r="14991" spans="1:5" x14ac:dyDescent="0.3">
      <c r="A14991">
        <v>23400015</v>
      </c>
      <c r="B14991" t="s">
        <v>849</v>
      </c>
      <c r="C14991" t="s">
        <v>8</v>
      </c>
      <c r="D14991" t="s">
        <v>2391</v>
      </c>
      <c r="E14991">
        <v>0</v>
      </c>
    </row>
    <row r="14992" spans="1:5" x14ac:dyDescent="0.3">
      <c r="A14992">
        <v>23400015</v>
      </c>
      <c r="B14992" t="s">
        <v>849</v>
      </c>
      <c r="C14992" t="s">
        <v>8</v>
      </c>
      <c r="D14992" t="s">
        <v>2392</v>
      </c>
      <c r="E14992">
        <v>0</v>
      </c>
    </row>
    <row r="14993" spans="1:5" x14ac:dyDescent="0.3">
      <c r="A14993">
        <v>23400015</v>
      </c>
      <c r="B14993" t="s">
        <v>849</v>
      </c>
      <c r="C14993" t="s">
        <v>8</v>
      </c>
      <c r="D14993" t="s">
        <v>2393</v>
      </c>
      <c r="E14993">
        <v>-2</v>
      </c>
    </row>
    <row r="14994" spans="1:5" x14ac:dyDescent="0.3">
      <c r="A14994">
        <v>23400015</v>
      </c>
      <c r="B14994" t="s">
        <v>849</v>
      </c>
      <c r="C14994" t="s">
        <v>8</v>
      </c>
      <c r="D14994" t="s">
        <v>2394</v>
      </c>
      <c r="E14994">
        <v>0</v>
      </c>
    </row>
    <row r="14995" spans="1:5" x14ac:dyDescent="0.3">
      <c r="A14995">
        <v>23400015</v>
      </c>
      <c r="B14995" t="s">
        <v>849</v>
      </c>
      <c r="C14995" t="s">
        <v>8</v>
      </c>
      <c r="D14995" t="s">
        <v>2395</v>
      </c>
      <c r="E14995">
        <v>0</v>
      </c>
    </row>
    <row r="14996" spans="1:5" x14ac:dyDescent="0.3">
      <c r="A14996">
        <v>23400015</v>
      </c>
      <c r="B14996" t="s">
        <v>849</v>
      </c>
      <c r="C14996" t="s">
        <v>8</v>
      </c>
      <c r="D14996" t="s">
        <v>2396</v>
      </c>
      <c r="E14996">
        <v>0</v>
      </c>
    </row>
    <row r="14997" spans="1:5" x14ac:dyDescent="0.3">
      <c r="A14997">
        <v>23400015</v>
      </c>
      <c r="B14997" t="s">
        <v>849</v>
      </c>
      <c r="C14997" t="s">
        <v>8</v>
      </c>
      <c r="D14997" t="s">
        <v>2397</v>
      </c>
      <c r="E14997">
        <v>0</v>
      </c>
    </row>
    <row r="14998" spans="1:5" x14ac:dyDescent="0.3">
      <c r="A14998">
        <v>23400015</v>
      </c>
      <c r="B14998" t="s">
        <v>849</v>
      </c>
      <c r="C14998" t="s">
        <v>8</v>
      </c>
      <c r="D14998" t="s">
        <v>2398</v>
      </c>
      <c r="E14998">
        <v>0</v>
      </c>
    </row>
    <row r="14999" spans="1:5" x14ac:dyDescent="0.3">
      <c r="A14999">
        <v>23400015</v>
      </c>
      <c r="B14999" t="s">
        <v>849</v>
      </c>
      <c r="C14999" t="s">
        <v>8</v>
      </c>
      <c r="D14999" t="s">
        <v>2399</v>
      </c>
      <c r="E14999">
        <v>0</v>
      </c>
    </row>
    <row r="15000" spans="1:5" x14ac:dyDescent="0.3">
      <c r="A15000">
        <v>23400015</v>
      </c>
      <c r="B15000" t="s">
        <v>849</v>
      </c>
      <c r="C15000" t="s">
        <v>8</v>
      </c>
      <c r="D15000" t="s">
        <v>2400</v>
      </c>
      <c r="E15000">
        <v>0</v>
      </c>
    </row>
    <row r="15001" spans="1:5" x14ac:dyDescent="0.3">
      <c r="A15001">
        <v>23400015</v>
      </c>
      <c r="B15001" t="s">
        <v>849</v>
      </c>
      <c r="C15001" t="s">
        <v>8</v>
      </c>
      <c r="D15001" t="s">
        <v>2401</v>
      </c>
      <c r="E15001">
        <v>0</v>
      </c>
    </row>
    <row r="15002" spans="1:5" x14ac:dyDescent="0.3">
      <c r="A15002">
        <v>23400015</v>
      </c>
      <c r="B15002" t="s">
        <v>849</v>
      </c>
      <c r="C15002" t="s">
        <v>8</v>
      </c>
      <c r="D15002" t="s">
        <v>2402</v>
      </c>
      <c r="E15002">
        <v>0</v>
      </c>
    </row>
    <row r="15003" spans="1:5" x14ac:dyDescent="0.3">
      <c r="A15003">
        <v>23400015</v>
      </c>
      <c r="B15003" t="s">
        <v>849</v>
      </c>
      <c r="C15003" t="s">
        <v>8</v>
      </c>
      <c r="D15003" t="s">
        <v>2403</v>
      </c>
      <c r="E15003">
        <v>0</v>
      </c>
    </row>
    <row r="15004" spans="1:5" x14ac:dyDescent="0.3">
      <c r="A15004">
        <v>23400015</v>
      </c>
      <c r="B15004" t="s">
        <v>849</v>
      </c>
      <c r="C15004" t="s">
        <v>8</v>
      </c>
      <c r="D15004" t="s">
        <v>2404</v>
      </c>
      <c r="E15004">
        <v>0</v>
      </c>
    </row>
    <row r="15005" spans="1:5" x14ac:dyDescent="0.3">
      <c r="A15005">
        <v>23400015</v>
      </c>
      <c r="B15005" t="s">
        <v>849</v>
      </c>
      <c r="C15005" t="s">
        <v>8</v>
      </c>
      <c r="D15005" t="s">
        <v>2405</v>
      </c>
      <c r="E15005">
        <v>0</v>
      </c>
    </row>
    <row r="15006" spans="1:5" x14ac:dyDescent="0.3">
      <c r="A15006">
        <v>23400015</v>
      </c>
      <c r="B15006" t="s">
        <v>849</v>
      </c>
      <c r="C15006" t="s">
        <v>8</v>
      </c>
      <c r="D15006" t="s">
        <v>2406</v>
      </c>
      <c r="E15006">
        <v>0</v>
      </c>
    </row>
    <row r="15007" spans="1:5" x14ac:dyDescent="0.3">
      <c r="A15007">
        <v>23400015</v>
      </c>
      <c r="B15007" t="s">
        <v>849</v>
      </c>
      <c r="C15007" t="s">
        <v>8</v>
      </c>
      <c r="D15007" t="s">
        <v>2407</v>
      </c>
      <c r="E15007">
        <v>-1</v>
      </c>
    </row>
    <row r="15008" spans="1:5" x14ac:dyDescent="0.3">
      <c r="A15008">
        <v>23400015</v>
      </c>
      <c r="B15008" t="s">
        <v>849</v>
      </c>
      <c r="C15008" t="s">
        <v>8</v>
      </c>
      <c r="D15008" t="s">
        <v>2408</v>
      </c>
      <c r="E15008">
        <v>0</v>
      </c>
    </row>
    <row r="15009" spans="1:5" x14ac:dyDescent="0.3">
      <c r="A15009">
        <v>23400015</v>
      </c>
      <c r="B15009" t="s">
        <v>849</v>
      </c>
      <c r="C15009" t="s">
        <v>8</v>
      </c>
      <c r="D15009" t="s">
        <v>2409</v>
      </c>
      <c r="E15009">
        <v>0</v>
      </c>
    </row>
    <row r="15010" spans="1:5" x14ac:dyDescent="0.3">
      <c r="A15010">
        <v>23400015</v>
      </c>
      <c r="B15010" t="s">
        <v>849</v>
      </c>
      <c r="C15010" t="s">
        <v>8</v>
      </c>
      <c r="D15010" t="s">
        <v>2410</v>
      </c>
      <c r="E15010">
        <v>0</v>
      </c>
    </row>
    <row r="15011" spans="1:5" x14ac:dyDescent="0.3">
      <c r="A15011">
        <v>23400015</v>
      </c>
      <c r="B15011" t="s">
        <v>849</v>
      </c>
      <c r="C15011" t="s">
        <v>8</v>
      </c>
      <c r="D15011" t="s">
        <v>2411</v>
      </c>
      <c r="E15011">
        <v>0</v>
      </c>
    </row>
    <row r="15012" spans="1:5" x14ac:dyDescent="0.3">
      <c r="A15012">
        <v>23400015</v>
      </c>
      <c r="B15012" t="s">
        <v>849</v>
      </c>
      <c r="C15012" t="s">
        <v>8</v>
      </c>
      <c r="D15012" t="s">
        <v>2412</v>
      </c>
      <c r="E15012">
        <v>0</v>
      </c>
    </row>
    <row r="15013" spans="1:5" x14ac:dyDescent="0.3">
      <c r="A15013">
        <v>23400015</v>
      </c>
      <c r="B15013" t="s">
        <v>849</v>
      </c>
      <c r="C15013" t="s">
        <v>8</v>
      </c>
      <c r="D15013" t="s">
        <v>2413</v>
      </c>
      <c r="E15013">
        <v>0</v>
      </c>
    </row>
    <row r="15014" spans="1:5" x14ac:dyDescent="0.3">
      <c r="A15014">
        <v>10010031</v>
      </c>
      <c r="B15014" t="s">
        <v>851</v>
      </c>
      <c r="C15014" t="s">
        <v>8</v>
      </c>
      <c r="D15014" t="s">
        <v>2378</v>
      </c>
      <c r="E15014">
        <v>0</v>
      </c>
    </row>
    <row r="15015" spans="1:5" x14ac:dyDescent="0.3">
      <c r="A15015">
        <v>10010031</v>
      </c>
      <c r="B15015" t="s">
        <v>851</v>
      </c>
      <c r="C15015" t="s">
        <v>8</v>
      </c>
      <c r="D15015" t="s">
        <v>2379</v>
      </c>
      <c r="E15015">
        <v>0</v>
      </c>
    </row>
    <row r="15016" spans="1:5" x14ac:dyDescent="0.3">
      <c r="A15016">
        <v>10010031</v>
      </c>
      <c r="B15016" t="s">
        <v>851</v>
      </c>
      <c r="C15016" t="s">
        <v>8</v>
      </c>
      <c r="D15016" t="s">
        <v>2380</v>
      </c>
      <c r="E15016">
        <v>0</v>
      </c>
    </row>
    <row r="15017" spans="1:5" x14ac:dyDescent="0.3">
      <c r="A15017">
        <v>10010031</v>
      </c>
      <c r="B15017" t="s">
        <v>851</v>
      </c>
      <c r="C15017" t="s">
        <v>8</v>
      </c>
      <c r="D15017" t="s">
        <v>2381</v>
      </c>
      <c r="E15017">
        <v>0</v>
      </c>
    </row>
    <row r="15018" spans="1:5" x14ac:dyDescent="0.3">
      <c r="A15018">
        <v>10010031</v>
      </c>
      <c r="B15018" t="s">
        <v>851</v>
      </c>
      <c r="C15018" t="s">
        <v>8</v>
      </c>
      <c r="D15018" t="s">
        <v>2382</v>
      </c>
      <c r="E15018">
        <v>0</v>
      </c>
    </row>
    <row r="15019" spans="1:5" x14ac:dyDescent="0.3">
      <c r="A15019">
        <v>10010031</v>
      </c>
      <c r="B15019" t="s">
        <v>851</v>
      </c>
      <c r="C15019" t="s">
        <v>8</v>
      </c>
      <c r="D15019" t="s">
        <v>2383</v>
      </c>
      <c r="E15019">
        <v>0</v>
      </c>
    </row>
    <row r="15020" spans="1:5" x14ac:dyDescent="0.3">
      <c r="A15020">
        <v>10010031</v>
      </c>
      <c r="B15020" t="s">
        <v>851</v>
      </c>
      <c r="C15020" t="s">
        <v>8</v>
      </c>
      <c r="D15020" t="s">
        <v>2384</v>
      </c>
      <c r="E15020">
        <v>0</v>
      </c>
    </row>
    <row r="15021" spans="1:5" x14ac:dyDescent="0.3">
      <c r="A15021">
        <v>10010031</v>
      </c>
      <c r="B15021" t="s">
        <v>851</v>
      </c>
      <c r="C15021" t="s">
        <v>8</v>
      </c>
      <c r="D15021" t="s">
        <v>2385</v>
      </c>
      <c r="E15021">
        <v>0</v>
      </c>
    </row>
    <row r="15022" spans="1:5" x14ac:dyDescent="0.3">
      <c r="A15022">
        <v>10010031</v>
      </c>
      <c r="B15022" t="s">
        <v>851</v>
      </c>
      <c r="C15022" t="s">
        <v>8</v>
      </c>
      <c r="D15022" t="s">
        <v>2386</v>
      </c>
      <c r="E15022">
        <v>0</v>
      </c>
    </row>
    <row r="15023" spans="1:5" x14ac:dyDescent="0.3">
      <c r="A15023">
        <v>10010031</v>
      </c>
      <c r="B15023" t="s">
        <v>851</v>
      </c>
      <c r="C15023" t="s">
        <v>8</v>
      </c>
      <c r="D15023" t="s">
        <v>2387</v>
      </c>
      <c r="E15023">
        <v>0</v>
      </c>
    </row>
    <row r="15024" spans="1:5" x14ac:dyDescent="0.3">
      <c r="A15024">
        <v>10010031</v>
      </c>
      <c r="B15024" t="s">
        <v>851</v>
      </c>
      <c r="C15024" t="s">
        <v>8</v>
      </c>
      <c r="D15024" t="s">
        <v>2388</v>
      </c>
      <c r="E15024">
        <v>0</v>
      </c>
    </row>
    <row r="15025" spans="1:5" x14ac:dyDescent="0.3">
      <c r="A15025">
        <v>10010031</v>
      </c>
      <c r="B15025" t="s">
        <v>851</v>
      </c>
      <c r="C15025" t="s">
        <v>8</v>
      </c>
      <c r="D15025" t="s">
        <v>2389</v>
      </c>
      <c r="E15025">
        <v>0</v>
      </c>
    </row>
    <row r="15026" spans="1:5" x14ac:dyDescent="0.3">
      <c r="A15026">
        <v>10010031</v>
      </c>
      <c r="B15026" t="s">
        <v>851</v>
      </c>
      <c r="C15026" t="s">
        <v>8</v>
      </c>
      <c r="D15026" t="s">
        <v>2390</v>
      </c>
      <c r="E15026">
        <v>0</v>
      </c>
    </row>
    <row r="15027" spans="1:5" x14ac:dyDescent="0.3">
      <c r="A15027">
        <v>10010031</v>
      </c>
      <c r="B15027" t="s">
        <v>851</v>
      </c>
      <c r="C15027" t="s">
        <v>8</v>
      </c>
      <c r="D15027" t="s">
        <v>2391</v>
      </c>
      <c r="E15027">
        <v>-2034</v>
      </c>
    </row>
    <row r="15028" spans="1:5" x14ac:dyDescent="0.3">
      <c r="A15028">
        <v>10010031</v>
      </c>
      <c r="B15028" t="s">
        <v>851</v>
      </c>
      <c r="C15028" t="s">
        <v>8</v>
      </c>
      <c r="D15028" t="s">
        <v>2392</v>
      </c>
      <c r="E15028">
        <v>0</v>
      </c>
    </row>
    <row r="15029" spans="1:5" x14ac:dyDescent="0.3">
      <c r="A15029">
        <v>10010031</v>
      </c>
      <c r="B15029" t="s">
        <v>851</v>
      </c>
      <c r="C15029" t="s">
        <v>8</v>
      </c>
      <c r="D15029" t="s">
        <v>2393</v>
      </c>
      <c r="E15029">
        <v>0</v>
      </c>
    </row>
    <row r="15030" spans="1:5" x14ac:dyDescent="0.3">
      <c r="A15030">
        <v>10010031</v>
      </c>
      <c r="B15030" t="s">
        <v>851</v>
      </c>
      <c r="C15030" t="s">
        <v>8</v>
      </c>
      <c r="D15030" t="s">
        <v>2394</v>
      </c>
      <c r="E15030">
        <v>0</v>
      </c>
    </row>
    <row r="15031" spans="1:5" x14ac:dyDescent="0.3">
      <c r="A15031">
        <v>10010031</v>
      </c>
      <c r="B15031" t="s">
        <v>851</v>
      </c>
      <c r="C15031" t="s">
        <v>8</v>
      </c>
      <c r="D15031" t="s">
        <v>2395</v>
      </c>
      <c r="E15031">
        <v>0</v>
      </c>
    </row>
    <row r="15032" spans="1:5" x14ac:dyDescent="0.3">
      <c r="A15032">
        <v>10010031</v>
      </c>
      <c r="B15032" t="s">
        <v>851</v>
      </c>
      <c r="C15032" t="s">
        <v>8</v>
      </c>
      <c r="D15032" t="s">
        <v>2396</v>
      </c>
      <c r="E15032">
        <v>0</v>
      </c>
    </row>
    <row r="15033" spans="1:5" x14ac:dyDescent="0.3">
      <c r="A15033">
        <v>10010031</v>
      </c>
      <c r="B15033" t="s">
        <v>851</v>
      </c>
      <c r="C15033" t="s">
        <v>8</v>
      </c>
      <c r="D15033" t="s">
        <v>2397</v>
      </c>
      <c r="E15033">
        <v>0</v>
      </c>
    </row>
    <row r="15034" spans="1:5" x14ac:dyDescent="0.3">
      <c r="A15034">
        <v>10010031</v>
      </c>
      <c r="B15034" t="s">
        <v>851</v>
      </c>
      <c r="C15034" t="s">
        <v>8</v>
      </c>
      <c r="D15034" t="s">
        <v>2398</v>
      </c>
      <c r="E15034">
        <v>0</v>
      </c>
    </row>
    <row r="15035" spans="1:5" x14ac:dyDescent="0.3">
      <c r="A15035">
        <v>10010031</v>
      </c>
      <c r="B15035" t="s">
        <v>851</v>
      </c>
      <c r="C15035" t="s">
        <v>8</v>
      </c>
      <c r="D15035" t="s">
        <v>2399</v>
      </c>
      <c r="E15035">
        <v>0</v>
      </c>
    </row>
    <row r="15036" spans="1:5" x14ac:dyDescent="0.3">
      <c r="A15036">
        <v>10010031</v>
      </c>
      <c r="B15036" t="s">
        <v>851</v>
      </c>
      <c r="C15036" t="s">
        <v>8</v>
      </c>
      <c r="D15036" t="s">
        <v>2400</v>
      </c>
      <c r="E15036">
        <v>0</v>
      </c>
    </row>
    <row r="15037" spans="1:5" x14ac:dyDescent="0.3">
      <c r="A15037">
        <v>10010031</v>
      </c>
      <c r="B15037" t="s">
        <v>851</v>
      </c>
      <c r="C15037" t="s">
        <v>8</v>
      </c>
      <c r="D15037" t="s">
        <v>2401</v>
      </c>
      <c r="E15037">
        <v>0</v>
      </c>
    </row>
    <row r="15038" spans="1:5" x14ac:dyDescent="0.3">
      <c r="A15038">
        <v>10010031</v>
      </c>
      <c r="B15038" t="s">
        <v>851</v>
      </c>
      <c r="C15038" t="s">
        <v>8</v>
      </c>
      <c r="D15038" t="s">
        <v>2402</v>
      </c>
      <c r="E15038">
        <v>0</v>
      </c>
    </row>
    <row r="15039" spans="1:5" x14ac:dyDescent="0.3">
      <c r="A15039">
        <v>10010031</v>
      </c>
      <c r="B15039" t="s">
        <v>851</v>
      </c>
      <c r="C15039" t="s">
        <v>8</v>
      </c>
      <c r="D15039" t="s">
        <v>2403</v>
      </c>
      <c r="E15039">
        <v>-2268</v>
      </c>
    </row>
    <row r="15040" spans="1:5" x14ac:dyDescent="0.3">
      <c r="A15040">
        <v>10010031</v>
      </c>
      <c r="B15040" t="s">
        <v>851</v>
      </c>
      <c r="C15040" t="s">
        <v>8</v>
      </c>
      <c r="D15040" t="s">
        <v>2404</v>
      </c>
      <c r="E15040">
        <v>0</v>
      </c>
    </row>
    <row r="15041" spans="1:5" x14ac:dyDescent="0.3">
      <c r="A15041">
        <v>10010031</v>
      </c>
      <c r="B15041" t="s">
        <v>851</v>
      </c>
      <c r="C15041" t="s">
        <v>8</v>
      </c>
      <c r="D15041" t="s">
        <v>2405</v>
      </c>
      <c r="E15041">
        <v>0</v>
      </c>
    </row>
    <row r="15042" spans="1:5" x14ac:dyDescent="0.3">
      <c r="A15042">
        <v>10010031</v>
      </c>
      <c r="B15042" t="s">
        <v>851</v>
      </c>
      <c r="C15042" t="s">
        <v>8</v>
      </c>
      <c r="D15042" t="s">
        <v>2406</v>
      </c>
      <c r="E15042">
        <v>0</v>
      </c>
    </row>
    <row r="15043" spans="1:5" x14ac:dyDescent="0.3">
      <c r="A15043">
        <v>10010031</v>
      </c>
      <c r="B15043" t="s">
        <v>851</v>
      </c>
      <c r="C15043" t="s">
        <v>8</v>
      </c>
      <c r="D15043" t="s">
        <v>2407</v>
      </c>
      <c r="E15043">
        <v>0</v>
      </c>
    </row>
    <row r="15044" spans="1:5" x14ac:dyDescent="0.3">
      <c r="A15044">
        <v>10010031</v>
      </c>
      <c r="B15044" t="s">
        <v>851</v>
      </c>
      <c r="C15044" t="s">
        <v>8</v>
      </c>
      <c r="D15044" t="s">
        <v>2408</v>
      </c>
      <c r="E15044">
        <v>0</v>
      </c>
    </row>
    <row r="15045" spans="1:5" x14ac:dyDescent="0.3">
      <c r="A15045">
        <v>10010031</v>
      </c>
      <c r="B15045" t="s">
        <v>851</v>
      </c>
      <c r="C15045" t="s">
        <v>8</v>
      </c>
      <c r="D15045" t="s">
        <v>2409</v>
      </c>
      <c r="E15045">
        <v>0</v>
      </c>
    </row>
    <row r="15046" spans="1:5" x14ac:dyDescent="0.3">
      <c r="A15046">
        <v>10010031</v>
      </c>
      <c r="B15046" t="s">
        <v>851</v>
      </c>
      <c r="C15046" t="s">
        <v>8</v>
      </c>
      <c r="D15046" t="s">
        <v>2410</v>
      </c>
      <c r="E15046">
        <v>0</v>
      </c>
    </row>
    <row r="15047" spans="1:5" x14ac:dyDescent="0.3">
      <c r="A15047">
        <v>10010031</v>
      </c>
      <c r="B15047" t="s">
        <v>851</v>
      </c>
      <c r="C15047" t="s">
        <v>8</v>
      </c>
      <c r="D15047" t="s">
        <v>2411</v>
      </c>
      <c r="E15047">
        <v>0</v>
      </c>
    </row>
    <row r="15048" spans="1:5" x14ac:dyDescent="0.3">
      <c r="A15048">
        <v>10010031</v>
      </c>
      <c r="B15048" t="s">
        <v>851</v>
      </c>
      <c r="C15048" t="s">
        <v>8</v>
      </c>
      <c r="D15048" t="s">
        <v>2412</v>
      </c>
      <c r="E15048">
        <v>0</v>
      </c>
    </row>
    <row r="15049" spans="1:5" x14ac:dyDescent="0.3">
      <c r="A15049">
        <v>10010031</v>
      </c>
      <c r="B15049" t="s">
        <v>851</v>
      </c>
      <c r="C15049" t="s">
        <v>8</v>
      </c>
      <c r="D15049" t="s">
        <v>2413</v>
      </c>
      <c r="E15049">
        <v>0</v>
      </c>
    </row>
    <row r="15050" spans="1:5" x14ac:dyDescent="0.3">
      <c r="A15050">
        <v>50350099</v>
      </c>
      <c r="B15050" t="s">
        <v>853</v>
      </c>
      <c r="C15050" t="s">
        <v>8</v>
      </c>
      <c r="D15050" t="s">
        <v>2378</v>
      </c>
      <c r="E15050">
        <v>0</v>
      </c>
    </row>
    <row r="15051" spans="1:5" x14ac:dyDescent="0.3">
      <c r="A15051">
        <v>50350099</v>
      </c>
      <c r="B15051" t="s">
        <v>853</v>
      </c>
      <c r="C15051" t="s">
        <v>8</v>
      </c>
      <c r="D15051" t="s">
        <v>2379</v>
      </c>
      <c r="E15051">
        <v>0</v>
      </c>
    </row>
    <row r="15052" spans="1:5" x14ac:dyDescent="0.3">
      <c r="A15052">
        <v>50350099</v>
      </c>
      <c r="B15052" t="s">
        <v>853</v>
      </c>
      <c r="C15052" t="s">
        <v>8</v>
      </c>
      <c r="D15052" t="s">
        <v>2380</v>
      </c>
      <c r="E15052">
        <v>0</v>
      </c>
    </row>
    <row r="15053" spans="1:5" x14ac:dyDescent="0.3">
      <c r="A15053">
        <v>50350099</v>
      </c>
      <c r="B15053" t="s">
        <v>853</v>
      </c>
      <c r="C15053" t="s">
        <v>8</v>
      </c>
      <c r="D15053" t="s">
        <v>2381</v>
      </c>
      <c r="E15053">
        <v>0</v>
      </c>
    </row>
    <row r="15054" spans="1:5" x14ac:dyDescent="0.3">
      <c r="A15054">
        <v>50350099</v>
      </c>
      <c r="B15054" t="s">
        <v>853</v>
      </c>
      <c r="C15054" t="s">
        <v>8</v>
      </c>
      <c r="D15054" t="s">
        <v>2382</v>
      </c>
      <c r="E15054">
        <v>0</v>
      </c>
    </row>
    <row r="15055" spans="1:5" x14ac:dyDescent="0.3">
      <c r="A15055">
        <v>50350099</v>
      </c>
      <c r="B15055" t="s">
        <v>853</v>
      </c>
      <c r="C15055" t="s">
        <v>8</v>
      </c>
      <c r="D15055" t="s">
        <v>2383</v>
      </c>
      <c r="E15055">
        <v>0</v>
      </c>
    </row>
    <row r="15056" spans="1:5" x14ac:dyDescent="0.3">
      <c r="A15056">
        <v>50350099</v>
      </c>
      <c r="B15056" t="s">
        <v>853</v>
      </c>
      <c r="C15056" t="s">
        <v>8</v>
      </c>
      <c r="D15056" t="s">
        <v>2384</v>
      </c>
      <c r="E15056">
        <v>0</v>
      </c>
    </row>
    <row r="15057" spans="1:5" x14ac:dyDescent="0.3">
      <c r="A15057">
        <v>50350099</v>
      </c>
      <c r="B15057" t="s">
        <v>853</v>
      </c>
      <c r="C15057" t="s">
        <v>8</v>
      </c>
      <c r="D15057" t="s">
        <v>2385</v>
      </c>
      <c r="E15057">
        <v>0</v>
      </c>
    </row>
    <row r="15058" spans="1:5" x14ac:dyDescent="0.3">
      <c r="A15058">
        <v>50350099</v>
      </c>
      <c r="B15058" t="s">
        <v>853</v>
      </c>
      <c r="C15058" t="s">
        <v>8</v>
      </c>
      <c r="D15058" t="s">
        <v>2386</v>
      </c>
      <c r="E15058">
        <v>0</v>
      </c>
    </row>
    <row r="15059" spans="1:5" x14ac:dyDescent="0.3">
      <c r="A15059">
        <v>50350099</v>
      </c>
      <c r="B15059" t="s">
        <v>853</v>
      </c>
      <c r="C15059" t="s">
        <v>8</v>
      </c>
      <c r="D15059" t="s">
        <v>2387</v>
      </c>
      <c r="E15059">
        <v>0</v>
      </c>
    </row>
    <row r="15060" spans="1:5" x14ac:dyDescent="0.3">
      <c r="A15060">
        <v>50350099</v>
      </c>
      <c r="B15060" t="s">
        <v>853</v>
      </c>
      <c r="C15060" t="s">
        <v>8</v>
      </c>
      <c r="D15060" t="s">
        <v>2388</v>
      </c>
      <c r="E15060">
        <v>0</v>
      </c>
    </row>
    <row r="15061" spans="1:5" x14ac:dyDescent="0.3">
      <c r="A15061">
        <v>50350099</v>
      </c>
      <c r="B15061" t="s">
        <v>853</v>
      </c>
      <c r="C15061" t="s">
        <v>8</v>
      </c>
      <c r="D15061" t="s">
        <v>2389</v>
      </c>
      <c r="E15061">
        <v>0</v>
      </c>
    </row>
    <row r="15062" spans="1:5" x14ac:dyDescent="0.3">
      <c r="A15062">
        <v>50350099</v>
      </c>
      <c r="B15062" t="s">
        <v>853</v>
      </c>
      <c r="C15062" t="s">
        <v>8</v>
      </c>
      <c r="D15062" t="s">
        <v>2390</v>
      </c>
      <c r="E15062">
        <v>0</v>
      </c>
    </row>
    <row r="15063" spans="1:5" x14ac:dyDescent="0.3">
      <c r="A15063">
        <v>50350099</v>
      </c>
      <c r="B15063" t="s">
        <v>853</v>
      </c>
      <c r="C15063" t="s">
        <v>8</v>
      </c>
      <c r="D15063" t="s">
        <v>2391</v>
      </c>
      <c r="E15063">
        <v>0</v>
      </c>
    </row>
    <row r="15064" spans="1:5" x14ac:dyDescent="0.3">
      <c r="A15064">
        <v>50350099</v>
      </c>
      <c r="B15064" t="s">
        <v>853</v>
      </c>
      <c r="C15064" t="s">
        <v>8</v>
      </c>
      <c r="D15064" t="s">
        <v>2392</v>
      </c>
      <c r="E15064">
        <v>0</v>
      </c>
    </row>
    <row r="15065" spans="1:5" x14ac:dyDescent="0.3">
      <c r="A15065">
        <v>50350099</v>
      </c>
      <c r="B15065" t="s">
        <v>853</v>
      </c>
      <c r="C15065" t="s">
        <v>8</v>
      </c>
      <c r="D15065" t="s">
        <v>2393</v>
      </c>
      <c r="E15065">
        <v>0</v>
      </c>
    </row>
    <row r="15066" spans="1:5" x14ac:dyDescent="0.3">
      <c r="A15066">
        <v>50350099</v>
      </c>
      <c r="B15066" t="s">
        <v>853</v>
      </c>
      <c r="C15066" t="s">
        <v>8</v>
      </c>
      <c r="D15066" t="s">
        <v>2394</v>
      </c>
      <c r="E15066">
        <v>0</v>
      </c>
    </row>
    <row r="15067" spans="1:5" x14ac:dyDescent="0.3">
      <c r="A15067">
        <v>50350099</v>
      </c>
      <c r="B15067" t="s">
        <v>853</v>
      </c>
      <c r="C15067" t="s">
        <v>8</v>
      </c>
      <c r="D15067" t="s">
        <v>2395</v>
      </c>
      <c r="E15067">
        <v>0</v>
      </c>
    </row>
    <row r="15068" spans="1:5" x14ac:dyDescent="0.3">
      <c r="A15068">
        <v>50350099</v>
      </c>
      <c r="B15068" t="s">
        <v>853</v>
      </c>
      <c r="C15068" t="s">
        <v>8</v>
      </c>
      <c r="D15068" t="s">
        <v>2396</v>
      </c>
      <c r="E15068">
        <v>0</v>
      </c>
    </row>
    <row r="15069" spans="1:5" x14ac:dyDescent="0.3">
      <c r="A15069">
        <v>50350099</v>
      </c>
      <c r="B15069" t="s">
        <v>853</v>
      </c>
      <c r="C15069" t="s">
        <v>8</v>
      </c>
      <c r="D15069" t="s">
        <v>2397</v>
      </c>
      <c r="E15069">
        <v>0</v>
      </c>
    </row>
    <row r="15070" spans="1:5" x14ac:dyDescent="0.3">
      <c r="A15070">
        <v>50350099</v>
      </c>
      <c r="B15070" t="s">
        <v>853</v>
      </c>
      <c r="C15070" t="s">
        <v>8</v>
      </c>
      <c r="D15070" t="s">
        <v>2398</v>
      </c>
      <c r="E15070">
        <v>0</v>
      </c>
    </row>
    <row r="15071" spans="1:5" x14ac:dyDescent="0.3">
      <c r="A15071">
        <v>50350099</v>
      </c>
      <c r="B15071" t="s">
        <v>853</v>
      </c>
      <c r="C15071" t="s">
        <v>8</v>
      </c>
      <c r="D15071" t="s">
        <v>2399</v>
      </c>
      <c r="E15071">
        <v>-1</v>
      </c>
    </row>
    <row r="15072" spans="1:5" x14ac:dyDescent="0.3">
      <c r="A15072">
        <v>50350099</v>
      </c>
      <c r="B15072" t="s">
        <v>853</v>
      </c>
      <c r="C15072" t="s">
        <v>8</v>
      </c>
      <c r="D15072" t="s">
        <v>2400</v>
      </c>
      <c r="E15072">
        <v>0</v>
      </c>
    </row>
    <row r="15073" spans="1:5" x14ac:dyDescent="0.3">
      <c r="A15073">
        <v>50350099</v>
      </c>
      <c r="B15073" t="s">
        <v>853</v>
      </c>
      <c r="C15073" t="s">
        <v>8</v>
      </c>
      <c r="D15073" t="s">
        <v>2401</v>
      </c>
      <c r="E15073">
        <v>0</v>
      </c>
    </row>
    <row r="15074" spans="1:5" x14ac:dyDescent="0.3">
      <c r="A15074">
        <v>50350099</v>
      </c>
      <c r="B15074" t="s">
        <v>853</v>
      </c>
      <c r="C15074" t="s">
        <v>8</v>
      </c>
      <c r="D15074" t="s">
        <v>2402</v>
      </c>
      <c r="E15074">
        <v>0</v>
      </c>
    </row>
    <row r="15075" spans="1:5" x14ac:dyDescent="0.3">
      <c r="A15075">
        <v>50350099</v>
      </c>
      <c r="B15075" t="s">
        <v>853</v>
      </c>
      <c r="C15075" t="s">
        <v>8</v>
      </c>
      <c r="D15075" t="s">
        <v>2403</v>
      </c>
      <c r="E15075">
        <v>0</v>
      </c>
    </row>
    <row r="15076" spans="1:5" x14ac:dyDescent="0.3">
      <c r="A15076">
        <v>50350099</v>
      </c>
      <c r="B15076" t="s">
        <v>853</v>
      </c>
      <c r="C15076" t="s">
        <v>8</v>
      </c>
      <c r="D15076" t="s">
        <v>2404</v>
      </c>
      <c r="E15076">
        <v>0</v>
      </c>
    </row>
    <row r="15077" spans="1:5" x14ac:dyDescent="0.3">
      <c r="A15077">
        <v>50350099</v>
      </c>
      <c r="B15077" t="s">
        <v>853</v>
      </c>
      <c r="C15077" t="s">
        <v>8</v>
      </c>
      <c r="D15077" t="s">
        <v>2405</v>
      </c>
      <c r="E15077">
        <v>0</v>
      </c>
    </row>
    <row r="15078" spans="1:5" x14ac:dyDescent="0.3">
      <c r="A15078">
        <v>50350099</v>
      </c>
      <c r="B15078" t="s">
        <v>853</v>
      </c>
      <c r="C15078" t="s">
        <v>8</v>
      </c>
      <c r="D15078" t="s">
        <v>2406</v>
      </c>
      <c r="E15078">
        <v>0</v>
      </c>
    </row>
    <row r="15079" spans="1:5" x14ac:dyDescent="0.3">
      <c r="A15079">
        <v>50350099</v>
      </c>
      <c r="B15079" t="s">
        <v>853</v>
      </c>
      <c r="C15079" t="s">
        <v>8</v>
      </c>
      <c r="D15079" t="s">
        <v>2407</v>
      </c>
      <c r="E15079">
        <v>0</v>
      </c>
    </row>
    <row r="15080" spans="1:5" x14ac:dyDescent="0.3">
      <c r="A15080">
        <v>50350099</v>
      </c>
      <c r="B15080" t="s">
        <v>853</v>
      </c>
      <c r="C15080" t="s">
        <v>8</v>
      </c>
      <c r="D15080" t="s">
        <v>2408</v>
      </c>
      <c r="E15080">
        <v>0</v>
      </c>
    </row>
    <row r="15081" spans="1:5" x14ac:dyDescent="0.3">
      <c r="A15081">
        <v>50350099</v>
      </c>
      <c r="B15081" t="s">
        <v>853</v>
      </c>
      <c r="C15081" t="s">
        <v>8</v>
      </c>
      <c r="D15081" t="s">
        <v>2409</v>
      </c>
      <c r="E15081">
        <v>0</v>
      </c>
    </row>
    <row r="15082" spans="1:5" x14ac:dyDescent="0.3">
      <c r="A15082">
        <v>50350099</v>
      </c>
      <c r="B15082" t="s">
        <v>853</v>
      </c>
      <c r="C15082" t="s">
        <v>8</v>
      </c>
      <c r="D15082" t="s">
        <v>2410</v>
      </c>
      <c r="E15082">
        <v>-2</v>
      </c>
    </row>
    <row r="15083" spans="1:5" x14ac:dyDescent="0.3">
      <c r="A15083">
        <v>50350099</v>
      </c>
      <c r="B15083" t="s">
        <v>853</v>
      </c>
      <c r="C15083" t="s">
        <v>8</v>
      </c>
      <c r="D15083" t="s">
        <v>2411</v>
      </c>
      <c r="E15083">
        <v>0</v>
      </c>
    </row>
    <row r="15084" spans="1:5" x14ac:dyDescent="0.3">
      <c r="A15084">
        <v>50350099</v>
      </c>
      <c r="B15084" t="s">
        <v>853</v>
      </c>
      <c r="C15084" t="s">
        <v>8</v>
      </c>
      <c r="D15084" t="s">
        <v>2412</v>
      </c>
      <c r="E15084">
        <v>0</v>
      </c>
    </row>
    <row r="15085" spans="1:5" x14ac:dyDescent="0.3">
      <c r="A15085">
        <v>50350099</v>
      </c>
      <c r="B15085" t="s">
        <v>853</v>
      </c>
      <c r="C15085" t="s">
        <v>8</v>
      </c>
      <c r="D15085" t="s">
        <v>2413</v>
      </c>
      <c r="E15085">
        <v>0</v>
      </c>
    </row>
    <row r="15086" spans="1:5" x14ac:dyDescent="0.3">
      <c r="A15086">
        <v>51040037</v>
      </c>
      <c r="B15086" t="s">
        <v>855</v>
      </c>
      <c r="C15086" t="s">
        <v>8</v>
      </c>
      <c r="D15086" t="s">
        <v>2378</v>
      </c>
      <c r="E15086">
        <v>0</v>
      </c>
    </row>
    <row r="15087" spans="1:5" x14ac:dyDescent="0.3">
      <c r="A15087">
        <v>51040037</v>
      </c>
      <c r="B15087" t="s">
        <v>855</v>
      </c>
      <c r="C15087" t="s">
        <v>8</v>
      </c>
      <c r="D15087" t="s">
        <v>2379</v>
      </c>
      <c r="E15087">
        <v>0</v>
      </c>
    </row>
    <row r="15088" spans="1:5" x14ac:dyDescent="0.3">
      <c r="A15088">
        <v>51040037</v>
      </c>
      <c r="B15088" t="s">
        <v>855</v>
      </c>
      <c r="C15088" t="s">
        <v>8</v>
      </c>
      <c r="D15088" t="s">
        <v>2380</v>
      </c>
      <c r="E15088">
        <v>0</v>
      </c>
    </row>
    <row r="15089" spans="1:5" x14ac:dyDescent="0.3">
      <c r="A15089">
        <v>51040037</v>
      </c>
      <c r="B15089" t="s">
        <v>855</v>
      </c>
      <c r="C15089" t="s">
        <v>8</v>
      </c>
      <c r="D15089" t="s">
        <v>2381</v>
      </c>
      <c r="E15089">
        <v>0</v>
      </c>
    </row>
    <row r="15090" spans="1:5" x14ac:dyDescent="0.3">
      <c r="A15090">
        <v>51040037</v>
      </c>
      <c r="B15090" t="s">
        <v>855</v>
      </c>
      <c r="C15090" t="s">
        <v>8</v>
      </c>
      <c r="D15090" t="s">
        <v>2382</v>
      </c>
      <c r="E15090">
        <v>0</v>
      </c>
    </row>
    <row r="15091" spans="1:5" x14ac:dyDescent="0.3">
      <c r="A15091">
        <v>51040037</v>
      </c>
      <c r="B15091" t="s">
        <v>855</v>
      </c>
      <c r="C15091" t="s">
        <v>8</v>
      </c>
      <c r="D15091" t="s">
        <v>2383</v>
      </c>
      <c r="E15091">
        <v>0</v>
      </c>
    </row>
    <row r="15092" spans="1:5" x14ac:dyDescent="0.3">
      <c r="A15092">
        <v>51040037</v>
      </c>
      <c r="B15092" t="s">
        <v>855</v>
      </c>
      <c r="C15092" t="s">
        <v>8</v>
      </c>
      <c r="D15092" t="s">
        <v>2384</v>
      </c>
      <c r="E15092">
        <v>0</v>
      </c>
    </row>
    <row r="15093" spans="1:5" x14ac:dyDescent="0.3">
      <c r="A15093">
        <v>51040037</v>
      </c>
      <c r="B15093" t="s">
        <v>855</v>
      </c>
      <c r="C15093" t="s">
        <v>8</v>
      </c>
      <c r="D15093" t="s">
        <v>2385</v>
      </c>
      <c r="E15093">
        <v>0</v>
      </c>
    </row>
    <row r="15094" spans="1:5" x14ac:dyDescent="0.3">
      <c r="A15094">
        <v>51040037</v>
      </c>
      <c r="B15094" t="s">
        <v>855</v>
      </c>
      <c r="C15094" t="s">
        <v>8</v>
      </c>
      <c r="D15094" t="s">
        <v>2386</v>
      </c>
      <c r="E15094">
        <v>0</v>
      </c>
    </row>
    <row r="15095" spans="1:5" x14ac:dyDescent="0.3">
      <c r="A15095">
        <v>51040037</v>
      </c>
      <c r="B15095" t="s">
        <v>855</v>
      </c>
      <c r="C15095" t="s">
        <v>8</v>
      </c>
      <c r="D15095" t="s">
        <v>2387</v>
      </c>
      <c r="E15095">
        <v>0</v>
      </c>
    </row>
    <row r="15096" spans="1:5" x14ac:dyDescent="0.3">
      <c r="A15096">
        <v>51040037</v>
      </c>
      <c r="B15096" t="s">
        <v>855</v>
      </c>
      <c r="C15096" t="s">
        <v>8</v>
      </c>
      <c r="D15096" t="s">
        <v>2388</v>
      </c>
      <c r="E15096">
        <v>0</v>
      </c>
    </row>
    <row r="15097" spans="1:5" x14ac:dyDescent="0.3">
      <c r="A15097">
        <v>51040037</v>
      </c>
      <c r="B15097" t="s">
        <v>855</v>
      </c>
      <c r="C15097" t="s">
        <v>8</v>
      </c>
      <c r="D15097" t="s">
        <v>2389</v>
      </c>
      <c r="E15097">
        <v>-4</v>
      </c>
    </row>
    <row r="15098" spans="1:5" x14ac:dyDescent="0.3">
      <c r="A15098">
        <v>51040037</v>
      </c>
      <c r="B15098" t="s">
        <v>855</v>
      </c>
      <c r="C15098" t="s">
        <v>8</v>
      </c>
      <c r="D15098" t="s">
        <v>2390</v>
      </c>
      <c r="E15098">
        <v>0</v>
      </c>
    </row>
    <row r="15099" spans="1:5" x14ac:dyDescent="0.3">
      <c r="A15099">
        <v>51040037</v>
      </c>
      <c r="B15099" t="s">
        <v>855</v>
      </c>
      <c r="C15099" t="s">
        <v>8</v>
      </c>
      <c r="D15099" t="s">
        <v>2391</v>
      </c>
      <c r="E15099">
        <v>0</v>
      </c>
    </row>
    <row r="15100" spans="1:5" x14ac:dyDescent="0.3">
      <c r="A15100">
        <v>51040037</v>
      </c>
      <c r="B15100" t="s">
        <v>855</v>
      </c>
      <c r="C15100" t="s">
        <v>8</v>
      </c>
      <c r="D15100" t="s">
        <v>2392</v>
      </c>
      <c r="E15100">
        <v>0</v>
      </c>
    </row>
    <row r="15101" spans="1:5" x14ac:dyDescent="0.3">
      <c r="A15101">
        <v>51040037</v>
      </c>
      <c r="B15101" t="s">
        <v>855</v>
      </c>
      <c r="C15101" t="s">
        <v>8</v>
      </c>
      <c r="D15101" t="s">
        <v>2393</v>
      </c>
      <c r="E15101">
        <v>0</v>
      </c>
    </row>
    <row r="15102" spans="1:5" x14ac:dyDescent="0.3">
      <c r="A15102">
        <v>51040037</v>
      </c>
      <c r="B15102" t="s">
        <v>855</v>
      </c>
      <c r="C15102" t="s">
        <v>8</v>
      </c>
      <c r="D15102" t="s">
        <v>2394</v>
      </c>
      <c r="E15102">
        <v>0</v>
      </c>
    </row>
    <row r="15103" spans="1:5" x14ac:dyDescent="0.3">
      <c r="A15103">
        <v>51040037</v>
      </c>
      <c r="B15103" t="s">
        <v>855</v>
      </c>
      <c r="C15103" t="s">
        <v>8</v>
      </c>
      <c r="D15103" t="s">
        <v>2395</v>
      </c>
      <c r="E15103">
        <v>0</v>
      </c>
    </row>
    <row r="15104" spans="1:5" x14ac:dyDescent="0.3">
      <c r="A15104">
        <v>51040037</v>
      </c>
      <c r="B15104" t="s">
        <v>855</v>
      </c>
      <c r="C15104" t="s">
        <v>8</v>
      </c>
      <c r="D15104" t="s">
        <v>2396</v>
      </c>
      <c r="E15104">
        <v>0</v>
      </c>
    </row>
    <row r="15105" spans="1:5" x14ac:dyDescent="0.3">
      <c r="A15105">
        <v>51040037</v>
      </c>
      <c r="B15105" t="s">
        <v>855</v>
      </c>
      <c r="C15105" t="s">
        <v>8</v>
      </c>
      <c r="D15105" t="s">
        <v>2397</v>
      </c>
      <c r="E15105">
        <v>0</v>
      </c>
    </row>
    <row r="15106" spans="1:5" x14ac:dyDescent="0.3">
      <c r="A15106">
        <v>51040037</v>
      </c>
      <c r="B15106" t="s">
        <v>855</v>
      </c>
      <c r="C15106" t="s">
        <v>8</v>
      </c>
      <c r="D15106" t="s">
        <v>2398</v>
      </c>
      <c r="E15106">
        <v>0</v>
      </c>
    </row>
    <row r="15107" spans="1:5" x14ac:dyDescent="0.3">
      <c r="A15107">
        <v>51040037</v>
      </c>
      <c r="B15107" t="s">
        <v>855</v>
      </c>
      <c r="C15107" t="s">
        <v>8</v>
      </c>
      <c r="D15107" t="s">
        <v>2399</v>
      </c>
      <c r="E15107">
        <v>0</v>
      </c>
    </row>
    <row r="15108" spans="1:5" x14ac:dyDescent="0.3">
      <c r="A15108">
        <v>51040037</v>
      </c>
      <c r="B15108" t="s">
        <v>855</v>
      </c>
      <c r="C15108" t="s">
        <v>8</v>
      </c>
      <c r="D15108" t="s">
        <v>2400</v>
      </c>
      <c r="E15108">
        <v>0</v>
      </c>
    </row>
    <row r="15109" spans="1:5" x14ac:dyDescent="0.3">
      <c r="A15109">
        <v>51040037</v>
      </c>
      <c r="B15109" t="s">
        <v>855</v>
      </c>
      <c r="C15109" t="s">
        <v>8</v>
      </c>
      <c r="D15109" t="s">
        <v>2401</v>
      </c>
      <c r="E15109">
        <v>0</v>
      </c>
    </row>
    <row r="15110" spans="1:5" x14ac:dyDescent="0.3">
      <c r="A15110">
        <v>51040037</v>
      </c>
      <c r="B15110" t="s">
        <v>855</v>
      </c>
      <c r="C15110" t="s">
        <v>8</v>
      </c>
      <c r="D15110" t="s">
        <v>2402</v>
      </c>
      <c r="E15110">
        <v>0</v>
      </c>
    </row>
    <row r="15111" spans="1:5" x14ac:dyDescent="0.3">
      <c r="A15111">
        <v>51040037</v>
      </c>
      <c r="B15111" t="s">
        <v>855</v>
      </c>
      <c r="C15111" t="s">
        <v>8</v>
      </c>
      <c r="D15111" t="s">
        <v>2403</v>
      </c>
      <c r="E15111">
        <v>-4</v>
      </c>
    </row>
    <row r="15112" spans="1:5" x14ac:dyDescent="0.3">
      <c r="A15112">
        <v>51040037</v>
      </c>
      <c r="B15112" t="s">
        <v>855</v>
      </c>
      <c r="C15112" t="s">
        <v>8</v>
      </c>
      <c r="D15112" t="s">
        <v>2404</v>
      </c>
      <c r="E15112">
        <v>0</v>
      </c>
    </row>
    <row r="15113" spans="1:5" x14ac:dyDescent="0.3">
      <c r="A15113">
        <v>51040037</v>
      </c>
      <c r="B15113" t="s">
        <v>855</v>
      </c>
      <c r="C15113" t="s">
        <v>8</v>
      </c>
      <c r="D15113" t="s">
        <v>2405</v>
      </c>
      <c r="E15113">
        <v>0</v>
      </c>
    </row>
    <row r="15114" spans="1:5" x14ac:dyDescent="0.3">
      <c r="A15114">
        <v>51040037</v>
      </c>
      <c r="B15114" t="s">
        <v>855</v>
      </c>
      <c r="C15114" t="s">
        <v>8</v>
      </c>
      <c r="D15114" t="s">
        <v>2406</v>
      </c>
      <c r="E15114">
        <v>0</v>
      </c>
    </row>
    <row r="15115" spans="1:5" x14ac:dyDescent="0.3">
      <c r="A15115">
        <v>51040037</v>
      </c>
      <c r="B15115" t="s">
        <v>855</v>
      </c>
      <c r="C15115" t="s">
        <v>8</v>
      </c>
      <c r="D15115" t="s">
        <v>2407</v>
      </c>
      <c r="E15115">
        <v>0</v>
      </c>
    </row>
    <row r="15116" spans="1:5" x14ac:dyDescent="0.3">
      <c r="A15116">
        <v>51040037</v>
      </c>
      <c r="B15116" t="s">
        <v>855</v>
      </c>
      <c r="C15116" t="s">
        <v>8</v>
      </c>
      <c r="D15116" t="s">
        <v>2408</v>
      </c>
      <c r="E15116">
        <v>0</v>
      </c>
    </row>
    <row r="15117" spans="1:5" x14ac:dyDescent="0.3">
      <c r="A15117">
        <v>51040037</v>
      </c>
      <c r="B15117" t="s">
        <v>855</v>
      </c>
      <c r="C15117" t="s">
        <v>8</v>
      </c>
      <c r="D15117" t="s">
        <v>2409</v>
      </c>
      <c r="E15117">
        <v>0</v>
      </c>
    </row>
    <row r="15118" spans="1:5" x14ac:dyDescent="0.3">
      <c r="A15118">
        <v>51040037</v>
      </c>
      <c r="B15118" t="s">
        <v>855</v>
      </c>
      <c r="C15118" t="s">
        <v>8</v>
      </c>
      <c r="D15118" t="s">
        <v>2410</v>
      </c>
      <c r="E15118">
        <v>0</v>
      </c>
    </row>
    <row r="15119" spans="1:5" x14ac:dyDescent="0.3">
      <c r="A15119">
        <v>51040037</v>
      </c>
      <c r="B15119" t="s">
        <v>855</v>
      </c>
      <c r="C15119" t="s">
        <v>8</v>
      </c>
      <c r="D15119" t="s">
        <v>2411</v>
      </c>
      <c r="E15119">
        <v>0</v>
      </c>
    </row>
    <row r="15120" spans="1:5" x14ac:dyDescent="0.3">
      <c r="A15120">
        <v>51040037</v>
      </c>
      <c r="B15120" t="s">
        <v>855</v>
      </c>
      <c r="C15120" t="s">
        <v>8</v>
      </c>
      <c r="D15120" t="s">
        <v>2412</v>
      </c>
      <c r="E15120">
        <v>0</v>
      </c>
    </row>
    <row r="15121" spans="1:5" x14ac:dyDescent="0.3">
      <c r="A15121">
        <v>51040037</v>
      </c>
      <c r="B15121" t="s">
        <v>855</v>
      </c>
      <c r="C15121" t="s">
        <v>8</v>
      </c>
      <c r="D15121" t="s">
        <v>2413</v>
      </c>
      <c r="E15121">
        <v>0</v>
      </c>
    </row>
    <row r="15122" spans="1:5" x14ac:dyDescent="0.3">
      <c r="A15122">
        <v>10010073</v>
      </c>
      <c r="B15122" t="s">
        <v>857</v>
      </c>
      <c r="C15122" t="s">
        <v>8</v>
      </c>
      <c r="D15122" t="s">
        <v>2378</v>
      </c>
      <c r="E15122">
        <v>0</v>
      </c>
    </row>
    <row r="15123" spans="1:5" x14ac:dyDescent="0.3">
      <c r="A15123">
        <v>10010073</v>
      </c>
      <c r="B15123" t="s">
        <v>857</v>
      </c>
      <c r="C15123" t="s">
        <v>8</v>
      </c>
      <c r="D15123" t="s">
        <v>2379</v>
      </c>
      <c r="E15123">
        <v>0</v>
      </c>
    </row>
    <row r="15124" spans="1:5" x14ac:dyDescent="0.3">
      <c r="A15124">
        <v>10010073</v>
      </c>
      <c r="B15124" t="s">
        <v>857</v>
      </c>
      <c r="C15124" t="s">
        <v>8</v>
      </c>
      <c r="D15124" t="s">
        <v>2380</v>
      </c>
      <c r="E15124">
        <v>0</v>
      </c>
    </row>
    <row r="15125" spans="1:5" x14ac:dyDescent="0.3">
      <c r="A15125">
        <v>10010073</v>
      </c>
      <c r="B15125" t="s">
        <v>857</v>
      </c>
      <c r="C15125" t="s">
        <v>8</v>
      </c>
      <c r="D15125" t="s">
        <v>2381</v>
      </c>
      <c r="E15125">
        <v>0</v>
      </c>
    </row>
    <row r="15126" spans="1:5" x14ac:dyDescent="0.3">
      <c r="A15126">
        <v>10010073</v>
      </c>
      <c r="B15126" t="s">
        <v>857</v>
      </c>
      <c r="C15126" t="s">
        <v>8</v>
      </c>
      <c r="D15126" t="s">
        <v>2382</v>
      </c>
      <c r="E15126">
        <v>0</v>
      </c>
    </row>
    <row r="15127" spans="1:5" x14ac:dyDescent="0.3">
      <c r="A15127">
        <v>10010073</v>
      </c>
      <c r="B15127" t="s">
        <v>857</v>
      </c>
      <c r="C15127" t="s">
        <v>8</v>
      </c>
      <c r="D15127" t="s">
        <v>2383</v>
      </c>
      <c r="E15127">
        <v>0</v>
      </c>
    </row>
    <row r="15128" spans="1:5" x14ac:dyDescent="0.3">
      <c r="A15128">
        <v>10010073</v>
      </c>
      <c r="B15128" t="s">
        <v>857</v>
      </c>
      <c r="C15128" t="s">
        <v>8</v>
      </c>
      <c r="D15128" t="s">
        <v>2384</v>
      </c>
      <c r="E15128">
        <v>0</v>
      </c>
    </row>
    <row r="15129" spans="1:5" x14ac:dyDescent="0.3">
      <c r="A15129">
        <v>10010073</v>
      </c>
      <c r="B15129" t="s">
        <v>857</v>
      </c>
      <c r="C15129" t="s">
        <v>8</v>
      </c>
      <c r="D15129" t="s">
        <v>2385</v>
      </c>
      <c r="E15129">
        <v>0</v>
      </c>
    </row>
    <row r="15130" spans="1:5" x14ac:dyDescent="0.3">
      <c r="A15130">
        <v>10010073</v>
      </c>
      <c r="B15130" t="s">
        <v>857</v>
      </c>
      <c r="C15130" t="s">
        <v>8</v>
      </c>
      <c r="D15130" t="s">
        <v>2386</v>
      </c>
      <c r="E15130">
        <v>0</v>
      </c>
    </row>
    <row r="15131" spans="1:5" x14ac:dyDescent="0.3">
      <c r="A15131">
        <v>10010073</v>
      </c>
      <c r="B15131" t="s">
        <v>857</v>
      </c>
      <c r="C15131" t="s">
        <v>8</v>
      </c>
      <c r="D15131" t="s">
        <v>2387</v>
      </c>
      <c r="E15131">
        <v>0</v>
      </c>
    </row>
    <row r="15132" spans="1:5" x14ac:dyDescent="0.3">
      <c r="A15132">
        <v>10010073</v>
      </c>
      <c r="B15132" t="s">
        <v>857</v>
      </c>
      <c r="C15132" t="s">
        <v>8</v>
      </c>
      <c r="D15132" t="s">
        <v>2388</v>
      </c>
      <c r="E15132">
        <v>0</v>
      </c>
    </row>
    <row r="15133" spans="1:5" x14ac:dyDescent="0.3">
      <c r="A15133">
        <v>10010073</v>
      </c>
      <c r="B15133" t="s">
        <v>857</v>
      </c>
      <c r="C15133" t="s">
        <v>8</v>
      </c>
      <c r="D15133" t="s">
        <v>2389</v>
      </c>
      <c r="E15133">
        <v>0</v>
      </c>
    </row>
    <row r="15134" spans="1:5" x14ac:dyDescent="0.3">
      <c r="A15134">
        <v>10010073</v>
      </c>
      <c r="B15134" t="s">
        <v>857</v>
      </c>
      <c r="C15134" t="s">
        <v>8</v>
      </c>
      <c r="D15134" t="s">
        <v>2390</v>
      </c>
      <c r="E15134">
        <v>0</v>
      </c>
    </row>
    <row r="15135" spans="1:5" x14ac:dyDescent="0.3">
      <c r="A15135">
        <v>10010073</v>
      </c>
      <c r="B15135" t="s">
        <v>857</v>
      </c>
      <c r="C15135" t="s">
        <v>8</v>
      </c>
      <c r="D15135" t="s">
        <v>2391</v>
      </c>
      <c r="E15135">
        <v>-350</v>
      </c>
    </row>
    <row r="15136" spans="1:5" x14ac:dyDescent="0.3">
      <c r="A15136">
        <v>10010073</v>
      </c>
      <c r="B15136" t="s">
        <v>857</v>
      </c>
      <c r="C15136" t="s">
        <v>8</v>
      </c>
      <c r="D15136" t="s">
        <v>2392</v>
      </c>
      <c r="E15136">
        <v>0</v>
      </c>
    </row>
    <row r="15137" spans="1:5" x14ac:dyDescent="0.3">
      <c r="A15137">
        <v>10010073</v>
      </c>
      <c r="B15137" t="s">
        <v>857</v>
      </c>
      <c r="C15137" t="s">
        <v>8</v>
      </c>
      <c r="D15137" t="s">
        <v>2393</v>
      </c>
      <c r="E15137">
        <v>0</v>
      </c>
    </row>
    <row r="15138" spans="1:5" x14ac:dyDescent="0.3">
      <c r="A15138">
        <v>10010073</v>
      </c>
      <c r="B15138" t="s">
        <v>857</v>
      </c>
      <c r="C15138" t="s">
        <v>8</v>
      </c>
      <c r="D15138" t="s">
        <v>2394</v>
      </c>
      <c r="E15138">
        <v>0</v>
      </c>
    </row>
    <row r="15139" spans="1:5" x14ac:dyDescent="0.3">
      <c r="A15139">
        <v>10010073</v>
      </c>
      <c r="B15139" t="s">
        <v>857</v>
      </c>
      <c r="C15139" t="s">
        <v>8</v>
      </c>
      <c r="D15139" t="s">
        <v>2395</v>
      </c>
      <c r="E15139">
        <v>0</v>
      </c>
    </row>
    <row r="15140" spans="1:5" x14ac:dyDescent="0.3">
      <c r="A15140">
        <v>10010073</v>
      </c>
      <c r="B15140" t="s">
        <v>857</v>
      </c>
      <c r="C15140" t="s">
        <v>8</v>
      </c>
      <c r="D15140" t="s">
        <v>2396</v>
      </c>
      <c r="E15140">
        <v>0</v>
      </c>
    </row>
    <row r="15141" spans="1:5" x14ac:dyDescent="0.3">
      <c r="A15141">
        <v>10010073</v>
      </c>
      <c r="B15141" t="s">
        <v>857</v>
      </c>
      <c r="C15141" t="s">
        <v>8</v>
      </c>
      <c r="D15141" t="s">
        <v>2397</v>
      </c>
      <c r="E15141">
        <v>0</v>
      </c>
    </row>
    <row r="15142" spans="1:5" x14ac:dyDescent="0.3">
      <c r="A15142">
        <v>10010073</v>
      </c>
      <c r="B15142" t="s">
        <v>857</v>
      </c>
      <c r="C15142" t="s">
        <v>8</v>
      </c>
      <c r="D15142" t="s">
        <v>2398</v>
      </c>
      <c r="E15142">
        <v>0</v>
      </c>
    </row>
    <row r="15143" spans="1:5" x14ac:dyDescent="0.3">
      <c r="A15143">
        <v>10010073</v>
      </c>
      <c r="B15143" t="s">
        <v>857</v>
      </c>
      <c r="C15143" t="s">
        <v>8</v>
      </c>
      <c r="D15143" t="s">
        <v>2399</v>
      </c>
      <c r="E15143">
        <v>0</v>
      </c>
    </row>
    <row r="15144" spans="1:5" x14ac:dyDescent="0.3">
      <c r="A15144">
        <v>10010073</v>
      </c>
      <c r="B15144" t="s">
        <v>857</v>
      </c>
      <c r="C15144" t="s">
        <v>8</v>
      </c>
      <c r="D15144" t="s">
        <v>2400</v>
      </c>
      <c r="E15144">
        <v>0</v>
      </c>
    </row>
    <row r="15145" spans="1:5" x14ac:dyDescent="0.3">
      <c r="A15145">
        <v>10010073</v>
      </c>
      <c r="B15145" t="s">
        <v>857</v>
      </c>
      <c r="C15145" t="s">
        <v>8</v>
      </c>
      <c r="D15145" t="s">
        <v>2401</v>
      </c>
      <c r="E15145">
        <v>0</v>
      </c>
    </row>
    <row r="15146" spans="1:5" x14ac:dyDescent="0.3">
      <c r="A15146">
        <v>10010073</v>
      </c>
      <c r="B15146" t="s">
        <v>857</v>
      </c>
      <c r="C15146" t="s">
        <v>8</v>
      </c>
      <c r="D15146" t="s">
        <v>2402</v>
      </c>
      <c r="E15146">
        <v>0</v>
      </c>
    </row>
    <row r="15147" spans="1:5" x14ac:dyDescent="0.3">
      <c r="A15147">
        <v>10010073</v>
      </c>
      <c r="B15147" t="s">
        <v>857</v>
      </c>
      <c r="C15147" t="s">
        <v>8</v>
      </c>
      <c r="D15147" t="s">
        <v>2403</v>
      </c>
      <c r="E15147">
        <v>-342</v>
      </c>
    </row>
    <row r="15148" spans="1:5" x14ac:dyDescent="0.3">
      <c r="A15148">
        <v>10010073</v>
      </c>
      <c r="B15148" t="s">
        <v>857</v>
      </c>
      <c r="C15148" t="s">
        <v>8</v>
      </c>
      <c r="D15148" t="s">
        <v>2404</v>
      </c>
      <c r="E15148">
        <v>0</v>
      </c>
    </row>
    <row r="15149" spans="1:5" x14ac:dyDescent="0.3">
      <c r="A15149">
        <v>10010073</v>
      </c>
      <c r="B15149" t="s">
        <v>857</v>
      </c>
      <c r="C15149" t="s">
        <v>8</v>
      </c>
      <c r="D15149" t="s">
        <v>2405</v>
      </c>
      <c r="E15149">
        <v>0</v>
      </c>
    </row>
    <row r="15150" spans="1:5" x14ac:dyDescent="0.3">
      <c r="A15150">
        <v>10010073</v>
      </c>
      <c r="B15150" t="s">
        <v>857</v>
      </c>
      <c r="C15150" t="s">
        <v>8</v>
      </c>
      <c r="D15150" t="s">
        <v>2406</v>
      </c>
      <c r="E15150">
        <v>0</v>
      </c>
    </row>
    <row r="15151" spans="1:5" x14ac:dyDescent="0.3">
      <c r="A15151">
        <v>10010073</v>
      </c>
      <c r="B15151" t="s">
        <v>857</v>
      </c>
      <c r="C15151" t="s">
        <v>8</v>
      </c>
      <c r="D15151" t="s">
        <v>2407</v>
      </c>
      <c r="E15151">
        <v>0</v>
      </c>
    </row>
    <row r="15152" spans="1:5" x14ac:dyDescent="0.3">
      <c r="A15152">
        <v>10010073</v>
      </c>
      <c r="B15152" t="s">
        <v>857</v>
      </c>
      <c r="C15152" t="s">
        <v>8</v>
      </c>
      <c r="D15152" t="s">
        <v>2408</v>
      </c>
      <c r="E15152">
        <v>0</v>
      </c>
    </row>
    <row r="15153" spans="1:5" x14ac:dyDescent="0.3">
      <c r="A15153">
        <v>10010073</v>
      </c>
      <c r="B15153" t="s">
        <v>857</v>
      </c>
      <c r="C15153" t="s">
        <v>8</v>
      </c>
      <c r="D15153" t="s">
        <v>2409</v>
      </c>
      <c r="E15153">
        <v>0</v>
      </c>
    </row>
    <row r="15154" spans="1:5" x14ac:dyDescent="0.3">
      <c r="A15154">
        <v>10010073</v>
      </c>
      <c r="B15154" t="s">
        <v>857</v>
      </c>
      <c r="C15154" t="s">
        <v>8</v>
      </c>
      <c r="D15154" t="s">
        <v>2410</v>
      </c>
      <c r="E15154">
        <v>0</v>
      </c>
    </row>
    <row r="15155" spans="1:5" x14ac:dyDescent="0.3">
      <c r="A15155">
        <v>10010073</v>
      </c>
      <c r="B15155" t="s">
        <v>857</v>
      </c>
      <c r="C15155" t="s">
        <v>8</v>
      </c>
      <c r="D15155" t="s">
        <v>2411</v>
      </c>
      <c r="E15155">
        <v>0</v>
      </c>
    </row>
    <row r="15156" spans="1:5" x14ac:dyDescent="0.3">
      <c r="A15156">
        <v>10010073</v>
      </c>
      <c r="B15156" t="s">
        <v>857</v>
      </c>
      <c r="C15156" t="s">
        <v>8</v>
      </c>
      <c r="D15156" t="s">
        <v>2412</v>
      </c>
      <c r="E15156">
        <v>0</v>
      </c>
    </row>
    <row r="15157" spans="1:5" x14ac:dyDescent="0.3">
      <c r="A15157">
        <v>10010073</v>
      </c>
      <c r="B15157" t="s">
        <v>857</v>
      </c>
      <c r="C15157" t="s">
        <v>8</v>
      </c>
      <c r="D15157" t="s">
        <v>2413</v>
      </c>
      <c r="E15157">
        <v>0</v>
      </c>
    </row>
    <row r="15158" spans="1:5" x14ac:dyDescent="0.3">
      <c r="A15158">
        <v>39210001</v>
      </c>
      <c r="B15158" t="s">
        <v>859</v>
      </c>
      <c r="C15158" t="s">
        <v>8</v>
      </c>
      <c r="D15158" t="s">
        <v>2378</v>
      </c>
      <c r="E15158">
        <v>0</v>
      </c>
    </row>
    <row r="15159" spans="1:5" x14ac:dyDescent="0.3">
      <c r="A15159">
        <v>39210001</v>
      </c>
      <c r="B15159" t="s">
        <v>859</v>
      </c>
      <c r="C15159" t="s">
        <v>8</v>
      </c>
      <c r="D15159" t="s">
        <v>2379</v>
      </c>
      <c r="E15159">
        <v>0</v>
      </c>
    </row>
    <row r="15160" spans="1:5" x14ac:dyDescent="0.3">
      <c r="A15160">
        <v>39210001</v>
      </c>
      <c r="B15160" t="s">
        <v>859</v>
      </c>
      <c r="C15160" t="s">
        <v>8</v>
      </c>
      <c r="D15160" t="s">
        <v>2380</v>
      </c>
      <c r="E15160">
        <v>0</v>
      </c>
    </row>
    <row r="15161" spans="1:5" x14ac:dyDescent="0.3">
      <c r="A15161">
        <v>39210001</v>
      </c>
      <c r="B15161" t="s">
        <v>859</v>
      </c>
      <c r="C15161" t="s">
        <v>8</v>
      </c>
      <c r="D15161" t="s">
        <v>2381</v>
      </c>
      <c r="E15161">
        <v>0</v>
      </c>
    </row>
    <row r="15162" spans="1:5" x14ac:dyDescent="0.3">
      <c r="A15162">
        <v>39210001</v>
      </c>
      <c r="B15162" t="s">
        <v>859</v>
      </c>
      <c r="C15162" t="s">
        <v>8</v>
      </c>
      <c r="D15162" t="s">
        <v>2382</v>
      </c>
      <c r="E15162">
        <v>-3</v>
      </c>
    </row>
    <row r="15163" spans="1:5" x14ac:dyDescent="0.3">
      <c r="A15163">
        <v>39210001</v>
      </c>
      <c r="B15163" t="s">
        <v>859</v>
      </c>
      <c r="C15163" t="s">
        <v>8</v>
      </c>
      <c r="D15163" t="s">
        <v>2383</v>
      </c>
      <c r="E15163">
        <v>0</v>
      </c>
    </row>
    <row r="15164" spans="1:5" x14ac:dyDescent="0.3">
      <c r="A15164">
        <v>39210001</v>
      </c>
      <c r="B15164" t="s">
        <v>859</v>
      </c>
      <c r="C15164" t="s">
        <v>8</v>
      </c>
      <c r="D15164" t="s">
        <v>2384</v>
      </c>
      <c r="E15164">
        <v>0</v>
      </c>
    </row>
    <row r="15165" spans="1:5" x14ac:dyDescent="0.3">
      <c r="A15165">
        <v>39210001</v>
      </c>
      <c r="B15165" t="s">
        <v>859</v>
      </c>
      <c r="C15165" t="s">
        <v>8</v>
      </c>
      <c r="D15165" t="s">
        <v>2385</v>
      </c>
      <c r="E15165">
        <v>0</v>
      </c>
    </row>
    <row r="15166" spans="1:5" x14ac:dyDescent="0.3">
      <c r="A15166">
        <v>39210001</v>
      </c>
      <c r="B15166" t="s">
        <v>859</v>
      </c>
      <c r="C15166" t="s">
        <v>8</v>
      </c>
      <c r="D15166" t="s">
        <v>2386</v>
      </c>
      <c r="E15166">
        <v>0</v>
      </c>
    </row>
    <row r="15167" spans="1:5" x14ac:dyDescent="0.3">
      <c r="A15167">
        <v>39210001</v>
      </c>
      <c r="B15167" t="s">
        <v>859</v>
      </c>
      <c r="C15167" t="s">
        <v>8</v>
      </c>
      <c r="D15167" t="s">
        <v>2387</v>
      </c>
      <c r="E15167">
        <v>0</v>
      </c>
    </row>
    <row r="15168" spans="1:5" x14ac:dyDescent="0.3">
      <c r="A15168">
        <v>39210001</v>
      </c>
      <c r="B15168" t="s">
        <v>859</v>
      </c>
      <c r="C15168" t="s">
        <v>8</v>
      </c>
      <c r="D15168" t="s">
        <v>2388</v>
      </c>
      <c r="E15168">
        <v>0</v>
      </c>
    </row>
    <row r="15169" spans="1:5" x14ac:dyDescent="0.3">
      <c r="A15169">
        <v>39210001</v>
      </c>
      <c r="B15169" t="s">
        <v>859</v>
      </c>
      <c r="C15169" t="s">
        <v>8</v>
      </c>
      <c r="D15169" t="s">
        <v>2389</v>
      </c>
      <c r="E15169">
        <v>0</v>
      </c>
    </row>
    <row r="15170" spans="1:5" x14ac:dyDescent="0.3">
      <c r="A15170">
        <v>39210001</v>
      </c>
      <c r="B15170" t="s">
        <v>859</v>
      </c>
      <c r="C15170" t="s">
        <v>8</v>
      </c>
      <c r="D15170" t="s">
        <v>2390</v>
      </c>
      <c r="E15170">
        <v>0</v>
      </c>
    </row>
    <row r="15171" spans="1:5" x14ac:dyDescent="0.3">
      <c r="A15171">
        <v>39210001</v>
      </c>
      <c r="B15171" t="s">
        <v>859</v>
      </c>
      <c r="C15171" t="s">
        <v>8</v>
      </c>
      <c r="D15171" t="s">
        <v>2391</v>
      </c>
      <c r="E15171">
        <v>0</v>
      </c>
    </row>
    <row r="15172" spans="1:5" x14ac:dyDescent="0.3">
      <c r="A15172">
        <v>39210001</v>
      </c>
      <c r="B15172" t="s">
        <v>859</v>
      </c>
      <c r="C15172" t="s">
        <v>8</v>
      </c>
      <c r="D15172" t="s">
        <v>2392</v>
      </c>
      <c r="E15172">
        <v>0</v>
      </c>
    </row>
    <row r="15173" spans="1:5" x14ac:dyDescent="0.3">
      <c r="A15173">
        <v>39210001</v>
      </c>
      <c r="B15173" t="s">
        <v>859</v>
      </c>
      <c r="C15173" t="s">
        <v>8</v>
      </c>
      <c r="D15173" t="s">
        <v>2393</v>
      </c>
      <c r="E15173">
        <v>0</v>
      </c>
    </row>
    <row r="15174" spans="1:5" x14ac:dyDescent="0.3">
      <c r="A15174">
        <v>39210001</v>
      </c>
      <c r="B15174" t="s">
        <v>859</v>
      </c>
      <c r="C15174" t="s">
        <v>8</v>
      </c>
      <c r="D15174" t="s">
        <v>2394</v>
      </c>
      <c r="E15174">
        <v>0</v>
      </c>
    </row>
    <row r="15175" spans="1:5" x14ac:dyDescent="0.3">
      <c r="A15175">
        <v>39210001</v>
      </c>
      <c r="B15175" t="s">
        <v>859</v>
      </c>
      <c r="C15175" t="s">
        <v>8</v>
      </c>
      <c r="D15175" t="s">
        <v>2395</v>
      </c>
      <c r="E15175">
        <v>0</v>
      </c>
    </row>
    <row r="15176" spans="1:5" x14ac:dyDescent="0.3">
      <c r="A15176">
        <v>39210001</v>
      </c>
      <c r="B15176" t="s">
        <v>859</v>
      </c>
      <c r="C15176" t="s">
        <v>8</v>
      </c>
      <c r="D15176" t="s">
        <v>2396</v>
      </c>
      <c r="E15176">
        <v>0</v>
      </c>
    </row>
    <row r="15177" spans="1:5" x14ac:dyDescent="0.3">
      <c r="A15177">
        <v>39210001</v>
      </c>
      <c r="B15177" t="s">
        <v>859</v>
      </c>
      <c r="C15177" t="s">
        <v>8</v>
      </c>
      <c r="D15177" t="s">
        <v>2397</v>
      </c>
      <c r="E15177">
        <v>0</v>
      </c>
    </row>
    <row r="15178" spans="1:5" x14ac:dyDescent="0.3">
      <c r="A15178">
        <v>39210001</v>
      </c>
      <c r="B15178" t="s">
        <v>859</v>
      </c>
      <c r="C15178" t="s">
        <v>8</v>
      </c>
      <c r="D15178" t="s">
        <v>2398</v>
      </c>
      <c r="E15178">
        <v>0</v>
      </c>
    </row>
    <row r="15179" spans="1:5" x14ac:dyDescent="0.3">
      <c r="A15179">
        <v>39210001</v>
      </c>
      <c r="B15179" t="s">
        <v>859</v>
      </c>
      <c r="C15179" t="s">
        <v>8</v>
      </c>
      <c r="D15179" t="s">
        <v>2399</v>
      </c>
      <c r="E15179">
        <v>0</v>
      </c>
    </row>
    <row r="15180" spans="1:5" x14ac:dyDescent="0.3">
      <c r="A15180">
        <v>39210001</v>
      </c>
      <c r="B15180" t="s">
        <v>859</v>
      </c>
      <c r="C15180" t="s">
        <v>8</v>
      </c>
      <c r="D15180" t="s">
        <v>2400</v>
      </c>
      <c r="E15180">
        <v>0</v>
      </c>
    </row>
    <row r="15181" spans="1:5" x14ac:dyDescent="0.3">
      <c r="A15181">
        <v>39210001</v>
      </c>
      <c r="B15181" t="s">
        <v>859</v>
      </c>
      <c r="C15181" t="s">
        <v>8</v>
      </c>
      <c r="D15181" t="s">
        <v>2401</v>
      </c>
      <c r="E15181">
        <v>0</v>
      </c>
    </row>
    <row r="15182" spans="1:5" x14ac:dyDescent="0.3">
      <c r="A15182">
        <v>39210001</v>
      </c>
      <c r="B15182" t="s">
        <v>859</v>
      </c>
      <c r="C15182" t="s">
        <v>8</v>
      </c>
      <c r="D15182" t="s">
        <v>2402</v>
      </c>
      <c r="E15182">
        <v>0</v>
      </c>
    </row>
    <row r="15183" spans="1:5" x14ac:dyDescent="0.3">
      <c r="A15183">
        <v>39210001</v>
      </c>
      <c r="B15183" t="s">
        <v>859</v>
      </c>
      <c r="C15183" t="s">
        <v>8</v>
      </c>
      <c r="D15183" t="s">
        <v>2403</v>
      </c>
      <c r="E15183">
        <v>0</v>
      </c>
    </row>
    <row r="15184" spans="1:5" x14ac:dyDescent="0.3">
      <c r="A15184">
        <v>39210001</v>
      </c>
      <c r="B15184" t="s">
        <v>859</v>
      </c>
      <c r="C15184" t="s">
        <v>8</v>
      </c>
      <c r="D15184" t="s">
        <v>2404</v>
      </c>
      <c r="E15184">
        <v>0</v>
      </c>
    </row>
    <row r="15185" spans="1:5" x14ac:dyDescent="0.3">
      <c r="A15185">
        <v>39210001</v>
      </c>
      <c r="B15185" t="s">
        <v>859</v>
      </c>
      <c r="C15185" t="s">
        <v>8</v>
      </c>
      <c r="D15185" t="s">
        <v>2405</v>
      </c>
      <c r="E15185">
        <v>0</v>
      </c>
    </row>
    <row r="15186" spans="1:5" x14ac:dyDescent="0.3">
      <c r="A15186">
        <v>39210001</v>
      </c>
      <c r="B15186" t="s">
        <v>859</v>
      </c>
      <c r="C15186" t="s">
        <v>8</v>
      </c>
      <c r="D15186" t="s">
        <v>2406</v>
      </c>
      <c r="E15186">
        <v>0</v>
      </c>
    </row>
    <row r="15187" spans="1:5" x14ac:dyDescent="0.3">
      <c r="A15187">
        <v>39210001</v>
      </c>
      <c r="B15187" t="s">
        <v>859</v>
      </c>
      <c r="C15187" t="s">
        <v>8</v>
      </c>
      <c r="D15187" t="s">
        <v>2407</v>
      </c>
      <c r="E15187">
        <v>0</v>
      </c>
    </row>
    <row r="15188" spans="1:5" x14ac:dyDescent="0.3">
      <c r="A15188">
        <v>39210001</v>
      </c>
      <c r="B15188" t="s">
        <v>859</v>
      </c>
      <c r="C15188" t="s">
        <v>8</v>
      </c>
      <c r="D15188" t="s">
        <v>2408</v>
      </c>
      <c r="E15188">
        <v>0</v>
      </c>
    </row>
    <row r="15189" spans="1:5" x14ac:dyDescent="0.3">
      <c r="A15189">
        <v>39210001</v>
      </c>
      <c r="B15189" t="s">
        <v>859</v>
      </c>
      <c r="C15189" t="s">
        <v>8</v>
      </c>
      <c r="D15189" t="s">
        <v>2409</v>
      </c>
      <c r="E15189">
        <v>0</v>
      </c>
    </row>
    <row r="15190" spans="1:5" x14ac:dyDescent="0.3">
      <c r="A15190">
        <v>39210001</v>
      </c>
      <c r="B15190" t="s">
        <v>859</v>
      </c>
      <c r="C15190" t="s">
        <v>8</v>
      </c>
      <c r="D15190" t="s">
        <v>2410</v>
      </c>
      <c r="E15190">
        <v>0</v>
      </c>
    </row>
    <row r="15191" spans="1:5" x14ac:dyDescent="0.3">
      <c r="A15191">
        <v>39210001</v>
      </c>
      <c r="B15191" t="s">
        <v>859</v>
      </c>
      <c r="C15191" t="s">
        <v>8</v>
      </c>
      <c r="D15191" t="s">
        <v>2411</v>
      </c>
      <c r="E15191">
        <v>0</v>
      </c>
    </row>
    <row r="15192" spans="1:5" x14ac:dyDescent="0.3">
      <c r="A15192">
        <v>39210001</v>
      </c>
      <c r="B15192" t="s">
        <v>859</v>
      </c>
      <c r="C15192" t="s">
        <v>8</v>
      </c>
      <c r="D15192" t="s">
        <v>2412</v>
      </c>
      <c r="E15192">
        <v>-2</v>
      </c>
    </row>
    <row r="15193" spans="1:5" x14ac:dyDescent="0.3">
      <c r="A15193">
        <v>39210001</v>
      </c>
      <c r="B15193" t="s">
        <v>859</v>
      </c>
      <c r="C15193" t="s">
        <v>8</v>
      </c>
      <c r="D15193" t="s">
        <v>2413</v>
      </c>
      <c r="E15193">
        <v>0</v>
      </c>
    </row>
    <row r="15194" spans="1:5" x14ac:dyDescent="0.3">
      <c r="A15194">
        <v>10010072</v>
      </c>
      <c r="B15194" t="s">
        <v>861</v>
      </c>
      <c r="C15194" t="s">
        <v>8</v>
      </c>
      <c r="D15194" t="s">
        <v>2378</v>
      </c>
      <c r="E15194">
        <v>0</v>
      </c>
    </row>
    <row r="15195" spans="1:5" x14ac:dyDescent="0.3">
      <c r="A15195">
        <v>10010072</v>
      </c>
      <c r="B15195" t="s">
        <v>861</v>
      </c>
      <c r="C15195" t="s">
        <v>8</v>
      </c>
      <c r="D15195" t="s">
        <v>2379</v>
      </c>
      <c r="E15195">
        <v>0</v>
      </c>
    </row>
    <row r="15196" spans="1:5" x14ac:dyDescent="0.3">
      <c r="A15196">
        <v>10010072</v>
      </c>
      <c r="B15196" t="s">
        <v>861</v>
      </c>
      <c r="C15196" t="s">
        <v>8</v>
      </c>
      <c r="D15196" t="s">
        <v>2380</v>
      </c>
      <c r="E15196">
        <v>0</v>
      </c>
    </row>
    <row r="15197" spans="1:5" x14ac:dyDescent="0.3">
      <c r="A15197">
        <v>10010072</v>
      </c>
      <c r="B15197" t="s">
        <v>861</v>
      </c>
      <c r="C15197" t="s">
        <v>8</v>
      </c>
      <c r="D15197" t="s">
        <v>2381</v>
      </c>
      <c r="E15197">
        <v>0</v>
      </c>
    </row>
    <row r="15198" spans="1:5" x14ac:dyDescent="0.3">
      <c r="A15198">
        <v>10010072</v>
      </c>
      <c r="B15198" t="s">
        <v>861</v>
      </c>
      <c r="C15198" t="s">
        <v>8</v>
      </c>
      <c r="D15198" t="s">
        <v>2382</v>
      </c>
      <c r="E15198">
        <v>0</v>
      </c>
    </row>
    <row r="15199" spans="1:5" x14ac:dyDescent="0.3">
      <c r="A15199">
        <v>10010072</v>
      </c>
      <c r="B15199" t="s">
        <v>861</v>
      </c>
      <c r="C15199" t="s">
        <v>8</v>
      </c>
      <c r="D15199" t="s">
        <v>2383</v>
      </c>
      <c r="E15199">
        <v>0</v>
      </c>
    </row>
    <row r="15200" spans="1:5" x14ac:dyDescent="0.3">
      <c r="A15200">
        <v>10010072</v>
      </c>
      <c r="B15200" t="s">
        <v>861</v>
      </c>
      <c r="C15200" t="s">
        <v>8</v>
      </c>
      <c r="D15200" t="s">
        <v>2384</v>
      </c>
      <c r="E15200">
        <v>0</v>
      </c>
    </row>
    <row r="15201" spans="1:5" x14ac:dyDescent="0.3">
      <c r="A15201">
        <v>10010072</v>
      </c>
      <c r="B15201" t="s">
        <v>861</v>
      </c>
      <c r="C15201" t="s">
        <v>8</v>
      </c>
      <c r="D15201" t="s">
        <v>2385</v>
      </c>
      <c r="E15201">
        <v>0</v>
      </c>
    </row>
    <row r="15202" spans="1:5" x14ac:dyDescent="0.3">
      <c r="A15202">
        <v>10010072</v>
      </c>
      <c r="B15202" t="s">
        <v>861</v>
      </c>
      <c r="C15202" t="s">
        <v>8</v>
      </c>
      <c r="D15202" t="s">
        <v>2386</v>
      </c>
      <c r="E15202">
        <v>0</v>
      </c>
    </row>
    <row r="15203" spans="1:5" x14ac:dyDescent="0.3">
      <c r="A15203">
        <v>10010072</v>
      </c>
      <c r="B15203" t="s">
        <v>861</v>
      </c>
      <c r="C15203" t="s">
        <v>8</v>
      </c>
      <c r="D15203" t="s">
        <v>2387</v>
      </c>
      <c r="E15203">
        <v>0</v>
      </c>
    </row>
    <row r="15204" spans="1:5" x14ac:dyDescent="0.3">
      <c r="A15204">
        <v>10010072</v>
      </c>
      <c r="B15204" t="s">
        <v>861</v>
      </c>
      <c r="C15204" t="s">
        <v>8</v>
      </c>
      <c r="D15204" t="s">
        <v>2388</v>
      </c>
      <c r="E15204">
        <v>0</v>
      </c>
    </row>
    <row r="15205" spans="1:5" x14ac:dyDescent="0.3">
      <c r="A15205">
        <v>10010072</v>
      </c>
      <c r="B15205" t="s">
        <v>861</v>
      </c>
      <c r="C15205" t="s">
        <v>8</v>
      </c>
      <c r="D15205" t="s">
        <v>2389</v>
      </c>
      <c r="E15205">
        <v>0</v>
      </c>
    </row>
    <row r="15206" spans="1:5" x14ac:dyDescent="0.3">
      <c r="A15206">
        <v>10010072</v>
      </c>
      <c r="B15206" t="s">
        <v>861</v>
      </c>
      <c r="C15206" t="s">
        <v>8</v>
      </c>
      <c r="D15206" t="s">
        <v>2390</v>
      </c>
      <c r="E15206">
        <v>0</v>
      </c>
    </row>
    <row r="15207" spans="1:5" x14ac:dyDescent="0.3">
      <c r="A15207">
        <v>10010072</v>
      </c>
      <c r="B15207" t="s">
        <v>861</v>
      </c>
      <c r="C15207" t="s">
        <v>8</v>
      </c>
      <c r="D15207" t="s">
        <v>2391</v>
      </c>
      <c r="E15207">
        <v>-350</v>
      </c>
    </row>
    <row r="15208" spans="1:5" x14ac:dyDescent="0.3">
      <c r="A15208">
        <v>10010072</v>
      </c>
      <c r="B15208" t="s">
        <v>861</v>
      </c>
      <c r="C15208" t="s">
        <v>8</v>
      </c>
      <c r="D15208" t="s">
        <v>2392</v>
      </c>
      <c r="E15208">
        <v>0</v>
      </c>
    </row>
    <row r="15209" spans="1:5" x14ac:dyDescent="0.3">
      <c r="A15209">
        <v>10010072</v>
      </c>
      <c r="B15209" t="s">
        <v>861</v>
      </c>
      <c r="C15209" t="s">
        <v>8</v>
      </c>
      <c r="D15209" t="s">
        <v>2393</v>
      </c>
      <c r="E15209">
        <v>0</v>
      </c>
    </row>
    <row r="15210" spans="1:5" x14ac:dyDescent="0.3">
      <c r="A15210">
        <v>10010072</v>
      </c>
      <c r="B15210" t="s">
        <v>861</v>
      </c>
      <c r="C15210" t="s">
        <v>8</v>
      </c>
      <c r="D15210" t="s">
        <v>2394</v>
      </c>
      <c r="E15210">
        <v>0</v>
      </c>
    </row>
    <row r="15211" spans="1:5" x14ac:dyDescent="0.3">
      <c r="A15211">
        <v>10010072</v>
      </c>
      <c r="B15211" t="s">
        <v>861</v>
      </c>
      <c r="C15211" t="s">
        <v>8</v>
      </c>
      <c r="D15211" t="s">
        <v>2395</v>
      </c>
      <c r="E15211">
        <v>0</v>
      </c>
    </row>
    <row r="15212" spans="1:5" x14ac:dyDescent="0.3">
      <c r="A15212">
        <v>10010072</v>
      </c>
      <c r="B15212" t="s">
        <v>861</v>
      </c>
      <c r="C15212" t="s">
        <v>8</v>
      </c>
      <c r="D15212" t="s">
        <v>2396</v>
      </c>
      <c r="E15212">
        <v>0</v>
      </c>
    </row>
    <row r="15213" spans="1:5" x14ac:dyDescent="0.3">
      <c r="A15213">
        <v>10010072</v>
      </c>
      <c r="B15213" t="s">
        <v>861</v>
      </c>
      <c r="C15213" t="s">
        <v>8</v>
      </c>
      <c r="D15213" t="s">
        <v>2397</v>
      </c>
      <c r="E15213">
        <v>0</v>
      </c>
    </row>
    <row r="15214" spans="1:5" x14ac:dyDescent="0.3">
      <c r="A15214">
        <v>10010072</v>
      </c>
      <c r="B15214" t="s">
        <v>861</v>
      </c>
      <c r="C15214" t="s">
        <v>8</v>
      </c>
      <c r="D15214" t="s">
        <v>2398</v>
      </c>
      <c r="E15214">
        <v>0</v>
      </c>
    </row>
    <row r="15215" spans="1:5" x14ac:dyDescent="0.3">
      <c r="A15215">
        <v>10010072</v>
      </c>
      <c r="B15215" t="s">
        <v>861</v>
      </c>
      <c r="C15215" t="s">
        <v>8</v>
      </c>
      <c r="D15215" t="s">
        <v>2399</v>
      </c>
      <c r="E15215">
        <v>0</v>
      </c>
    </row>
    <row r="15216" spans="1:5" x14ac:dyDescent="0.3">
      <c r="A15216">
        <v>10010072</v>
      </c>
      <c r="B15216" t="s">
        <v>861</v>
      </c>
      <c r="C15216" t="s">
        <v>8</v>
      </c>
      <c r="D15216" t="s">
        <v>2400</v>
      </c>
      <c r="E15216">
        <v>0</v>
      </c>
    </row>
    <row r="15217" spans="1:5" x14ac:dyDescent="0.3">
      <c r="A15217">
        <v>10010072</v>
      </c>
      <c r="B15217" t="s">
        <v>861</v>
      </c>
      <c r="C15217" t="s">
        <v>8</v>
      </c>
      <c r="D15217" t="s">
        <v>2401</v>
      </c>
      <c r="E15217">
        <v>0</v>
      </c>
    </row>
    <row r="15218" spans="1:5" x14ac:dyDescent="0.3">
      <c r="A15218">
        <v>10010072</v>
      </c>
      <c r="B15218" t="s">
        <v>861</v>
      </c>
      <c r="C15218" t="s">
        <v>8</v>
      </c>
      <c r="D15218" t="s">
        <v>2402</v>
      </c>
      <c r="E15218">
        <v>0</v>
      </c>
    </row>
    <row r="15219" spans="1:5" x14ac:dyDescent="0.3">
      <c r="A15219">
        <v>10010072</v>
      </c>
      <c r="B15219" t="s">
        <v>861</v>
      </c>
      <c r="C15219" t="s">
        <v>8</v>
      </c>
      <c r="D15219" t="s">
        <v>2403</v>
      </c>
      <c r="E15219">
        <v>-322</v>
      </c>
    </row>
    <row r="15220" spans="1:5" x14ac:dyDescent="0.3">
      <c r="A15220">
        <v>10010072</v>
      </c>
      <c r="B15220" t="s">
        <v>861</v>
      </c>
      <c r="C15220" t="s">
        <v>8</v>
      </c>
      <c r="D15220" t="s">
        <v>2404</v>
      </c>
      <c r="E15220">
        <v>0</v>
      </c>
    </row>
    <row r="15221" spans="1:5" x14ac:dyDescent="0.3">
      <c r="A15221">
        <v>10010072</v>
      </c>
      <c r="B15221" t="s">
        <v>861</v>
      </c>
      <c r="C15221" t="s">
        <v>8</v>
      </c>
      <c r="D15221" t="s">
        <v>2405</v>
      </c>
      <c r="E15221">
        <v>0</v>
      </c>
    </row>
    <row r="15222" spans="1:5" x14ac:dyDescent="0.3">
      <c r="A15222">
        <v>10010072</v>
      </c>
      <c r="B15222" t="s">
        <v>861</v>
      </c>
      <c r="C15222" t="s">
        <v>8</v>
      </c>
      <c r="D15222" t="s">
        <v>2406</v>
      </c>
      <c r="E15222">
        <v>0</v>
      </c>
    </row>
    <row r="15223" spans="1:5" x14ac:dyDescent="0.3">
      <c r="A15223">
        <v>10010072</v>
      </c>
      <c r="B15223" t="s">
        <v>861</v>
      </c>
      <c r="C15223" t="s">
        <v>8</v>
      </c>
      <c r="D15223" t="s">
        <v>2407</v>
      </c>
      <c r="E15223">
        <v>0</v>
      </c>
    </row>
    <row r="15224" spans="1:5" x14ac:dyDescent="0.3">
      <c r="A15224">
        <v>10010072</v>
      </c>
      <c r="B15224" t="s">
        <v>861</v>
      </c>
      <c r="C15224" t="s">
        <v>8</v>
      </c>
      <c r="D15224" t="s">
        <v>2408</v>
      </c>
      <c r="E15224">
        <v>0</v>
      </c>
    </row>
    <row r="15225" spans="1:5" x14ac:dyDescent="0.3">
      <c r="A15225">
        <v>10010072</v>
      </c>
      <c r="B15225" t="s">
        <v>861</v>
      </c>
      <c r="C15225" t="s">
        <v>8</v>
      </c>
      <c r="D15225" t="s">
        <v>2409</v>
      </c>
      <c r="E15225">
        <v>0</v>
      </c>
    </row>
    <row r="15226" spans="1:5" x14ac:dyDescent="0.3">
      <c r="A15226">
        <v>10010072</v>
      </c>
      <c r="B15226" t="s">
        <v>861</v>
      </c>
      <c r="C15226" t="s">
        <v>8</v>
      </c>
      <c r="D15226" t="s">
        <v>2410</v>
      </c>
      <c r="E15226">
        <v>0</v>
      </c>
    </row>
    <row r="15227" spans="1:5" x14ac:dyDescent="0.3">
      <c r="A15227">
        <v>10010072</v>
      </c>
      <c r="B15227" t="s">
        <v>861</v>
      </c>
      <c r="C15227" t="s">
        <v>8</v>
      </c>
      <c r="D15227" t="s">
        <v>2411</v>
      </c>
      <c r="E15227">
        <v>0</v>
      </c>
    </row>
    <row r="15228" spans="1:5" x14ac:dyDescent="0.3">
      <c r="A15228">
        <v>10010072</v>
      </c>
      <c r="B15228" t="s">
        <v>861</v>
      </c>
      <c r="C15228" t="s">
        <v>8</v>
      </c>
      <c r="D15228" t="s">
        <v>2412</v>
      </c>
      <c r="E15228">
        <v>0</v>
      </c>
    </row>
    <row r="15229" spans="1:5" x14ac:dyDescent="0.3">
      <c r="A15229">
        <v>10010072</v>
      </c>
      <c r="B15229" t="s">
        <v>861</v>
      </c>
      <c r="C15229" t="s">
        <v>8</v>
      </c>
      <c r="D15229" t="s">
        <v>2413</v>
      </c>
      <c r="E15229">
        <v>0</v>
      </c>
    </row>
    <row r="15230" spans="1:5" x14ac:dyDescent="0.3">
      <c r="A15230">
        <v>10010070</v>
      </c>
      <c r="B15230" t="s">
        <v>863</v>
      </c>
      <c r="C15230" t="s">
        <v>8</v>
      </c>
      <c r="D15230" t="s">
        <v>2378</v>
      </c>
      <c r="E15230">
        <v>-90</v>
      </c>
    </row>
    <row r="15231" spans="1:5" x14ac:dyDescent="0.3">
      <c r="A15231">
        <v>10010070</v>
      </c>
      <c r="B15231" t="s">
        <v>863</v>
      </c>
      <c r="C15231" t="s">
        <v>8</v>
      </c>
      <c r="D15231" t="s">
        <v>2379</v>
      </c>
      <c r="E15231">
        <v>0</v>
      </c>
    </row>
    <row r="15232" spans="1:5" x14ac:dyDescent="0.3">
      <c r="A15232">
        <v>10010070</v>
      </c>
      <c r="B15232" t="s">
        <v>863</v>
      </c>
      <c r="C15232" t="s">
        <v>8</v>
      </c>
      <c r="D15232" t="s">
        <v>2380</v>
      </c>
      <c r="E15232">
        <v>0</v>
      </c>
    </row>
    <row r="15233" spans="1:5" x14ac:dyDescent="0.3">
      <c r="A15233">
        <v>10010070</v>
      </c>
      <c r="B15233" t="s">
        <v>863</v>
      </c>
      <c r="C15233" t="s">
        <v>8</v>
      </c>
      <c r="D15233" t="s">
        <v>2381</v>
      </c>
      <c r="E15233">
        <v>0</v>
      </c>
    </row>
    <row r="15234" spans="1:5" x14ac:dyDescent="0.3">
      <c r="A15234">
        <v>10010070</v>
      </c>
      <c r="B15234" t="s">
        <v>863</v>
      </c>
      <c r="C15234" t="s">
        <v>8</v>
      </c>
      <c r="D15234" t="s">
        <v>2382</v>
      </c>
      <c r="E15234">
        <v>0</v>
      </c>
    </row>
    <row r="15235" spans="1:5" x14ac:dyDescent="0.3">
      <c r="A15235">
        <v>10010070</v>
      </c>
      <c r="B15235" t="s">
        <v>863</v>
      </c>
      <c r="C15235" t="s">
        <v>8</v>
      </c>
      <c r="D15235" t="s">
        <v>2383</v>
      </c>
      <c r="E15235">
        <v>0</v>
      </c>
    </row>
    <row r="15236" spans="1:5" x14ac:dyDescent="0.3">
      <c r="A15236">
        <v>10010070</v>
      </c>
      <c r="B15236" t="s">
        <v>863</v>
      </c>
      <c r="C15236" t="s">
        <v>8</v>
      </c>
      <c r="D15236" t="s">
        <v>2384</v>
      </c>
      <c r="E15236">
        <v>0</v>
      </c>
    </row>
    <row r="15237" spans="1:5" x14ac:dyDescent="0.3">
      <c r="A15237">
        <v>10010070</v>
      </c>
      <c r="B15237" t="s">
        <v>863</v>
      </c>
      <c r="C15237" t="s">
        <v>8</v>
      </c>
      <c r="D15237" t="s">
        <v>2385</v>
      </c>
      <c r="E15237">
        <v>0</v>
      </c>
    </row>
    <row r="15238" spans="1:5" x14ac:dyDescent="0.3">
      <c r="A15238">
        <v>10010070</v>
      </c>
      <c r="B15238" t="s">
        <v>863</v>
      </c>
      <c r="C15238" t="s">
        <v>8</v>
      </c>
      <c r="D15238" t="s">
        <v>2386</v>
      </c>
      <c r="E15238">
        <v>0</v>
      </c>
    </row>
    <row r="15239" spans="1:5" x14ac:dyDescent="0.3">
      <c r="A15239">
        <v>10010070</v>
      </c>
      <c r="B15239" t="s">
        <v>863</v>
      </c>
      <c r="C15239" t="s">
        <v>8</v>
      </c>
      <c r="D15239" t="s">
        <v>2387</v>
      </c>
      <c r="E15239">
        <v>0</v>
      </c>
    </row>
    <row r="15240" spans="1:5" x14ac:dyDescent="0.3">
      <c r="A15240">
        <v>10010070</v>
      </c>
      <c r="B15240" t="s">
        <v>863</v>
      </c>
      <c r="C15240" t="s">
        <v>8</v>
      </c>
      <c r="D15240" t="s">
        <v>2388</v>
      </c>
      <c r="E15240">
        <v>0</v>
      </c>
    </row>
    <row r="15241" spans="1:5" x14ac:dyDescent="0.3">
      <c r="A15241">
        <v>10010070</v>
      </c>
      <c r="B15241" t="s">
        <v>863</v>
      </c>
      <c r="C15241" t="s">
        <v>8</v>
      </c>
      <c r="D15241" t="s">
        <v>2389</v>
      </c>
      <c r="E15241">
        <v>0</v>
      </c>
    </row>
    <row r="15242" spans="1:5" x14ac:dyDescent="0.3">
      <c r="A15242">
        <v>10010070</v>
      </c>
      <c r="B15242" t="s">
        <v>863</v>
      </c>
      <c r="C15242" t="s">
        <v>8</v>
      </c>
      <c r="D15242" t="s">
        <v>2390</v>
      </c>
      <c r="E15242">
        <v>0</v>
      </c>
    </row>
    <row r="15243" spans="1:5" x14ac:dyDescent="0.3">
      <c r="A15243">
        <v>10010070</v>
      </c>
      <c r="B15243" t="s">
        <v>863</v>
      </c>
      <c r="C15243" t="s">
        <v>8</v>
      </c>
      <c r="D15243" t="s">
        <v>2391</v>
      </c>
      <c r="E15243">
        <v>-88</v>
      </c>
    </row>
    <row r="15244" spans="1:5" x14ac:dyDescent="0.3">
      <c r="A15244">
        <v>10010070</v>
      </c>
      <c r="B15244" t="s">
        <v>863</v>
      </c>
      <c r="C15244" t="s">
        <v>8</v>
      </c>
      <c r="D15244" t="s">
        <v>2392</v>
      </c>
      <c r="E15244">
        <v>0</v>
      </c>
    </row>
    <row r="15245" spans="1:5" x14ac:dyDescent="0.3">
      <c r="A15245">
        <v>10010070</v>
      </c>
      <c r="B15245" t="s">
        <v>863</v>
      </c>
      <c r="C15245" t="s">
        <v>8</v>
      </c>
      <c r="D15245" t="s">
        <v>2393</v>
      </c>
      <c r="E15245">
        <v>0</v>
      </c>
    </row>
    <row r="15246" spans="1:5" x14ac:dyDescent="0.3">
      <c r="A15246">
        <v>10010070</v>
      </c>
      <c r="B15246" t="s">
        <v>863</v>
      </c>
      <c r="C15246" t="s">
        <v>8</v>
      </c>
      <c r="D15246" t="s">
        <v>2394</v>
      </c>
      <c r="E15246">
        <v>0</v>
      </c>
    </row>
    <row r="15247" spans="1:5" x14ac:dyDescent="0.3">
      <c r="A15247">
        <v>10010070</v>
      </c>
      <c r="B15247" t="s">
        <v>863</v>
      </c>
      <c r="C15247" t="s">
        <v>8</v>
      </c>
      <c r="D15247" t="s">
        <v>2395</v>
      </c>
      <c r="E15247">
        <v>0</v>
      </c>
    </row>
    <row r="15248" spans="1:5" x14ac:dyDescent="0.3">
      <c r="A15248">
        <v>10010070</v>
      </c>
      <c r="B15248" t="s">
        <v>863</v>
      </c>
      <c r="C15248" t="s">
        <v>8</v>
      </c>
      <c r="D15248" t="s">
        <v>2396</v>
      </c>
      <c r="E15248">
        <v>0</v>
      </c>
    </row>
    <row r="15249" spans="1:5" x14ac:dyDescent="0.3">
      <c r="A15249">
        <v>10010070</v>
      </c>
      <c r="B15249" t="s">
        <v>863</v>
      </c>
      <c r="C15249" t="s">
        <v>8</v>
      </c>
      <c r="D15249" t="s">
        <v>2397</v>
      </c>
      <c r="E15249">
        <v>0</v>
      </c>
    </row>
    <row r="15250" spans="1:5" x14ac:dyDescent="0.3">
      <c r="A15250">
        <v>10010070</v>
      </c>
      <c r="B15250" t="s">
        <v>863</v>
      </c>
      <c r="C15250" t="s">
        <v>8</v>
      </c>
      <c r="D15250" t="s">
        <v>2398</v>
      </c>
      <c r="E15250">
        <v>0</v>
      </c>
    </row>
    <row r="15251" spans="1:5" x14ac:dyDescent="0.3">
      <c r="A15251">
        <v>10010070</v>
      </c>
      <c r="B15251" t="s">
        <v>863</v>
      </c>
      <c r="C15251" t="s">
        <v>8</v>
      </c>
      <c r="D15251" t="s">
        <v>2399</v>
      </c>
      <c r="E15251">
        <v>0</v>
      </c>
    </row>
    <row r="15252" spans="1:5" x14ac:dyDescent="0.3">
      <c r="A15252">
        <v>10010070</v>
      </c>
      <c r="B15252" t="s">
        <v>863</v>
      </c>
      <c r="C15252" t="s">
        <v>8</v>
      </c>
      <c r="D15252" t="s">
        <v>2400</v>
      </c>
      <c r="E15252">
        <v>0</v>
      </c>
    </row>
    <row r="15253" spans="1:5" x14ac:dyDescent="0.3">
      <c r="A15253">
        <v>10010070</v>
      </c>
      <c r="B15253" t="s">
        <v>863</v>
      </c>
      <c r="C15253" t="s">
        <v>8</v>
      </c>
      <c r="D15253" t="s">
        <v>2401</v>
      </c>
      <c r="E15253">
        <v>0</v>
      </c>
    </row>
    <row r="15254" spans="1:5" x14ac:dyDescent="0.3">
      <c r="A15254">
        <v>10010070</v>
      </c>
      <c r="B15254" t="s">
        <v>863</v>
      </c>
      <c r="C15254" t="s">
        <v>8</v>
      </c>
      <c r="D15254" t="s">
        <v>2402</v>
      </c>
      <c r="E15254">
        <v>0</v>
      </c>
    </row>
    <row r="15255" spans="1:5" x14ac:dyDescent="0.3">
      <c r="A15255">
        <v>10010070</v>
      </c>
      <c r="B15255" t="s">
        <v>863</v>
      </c>
      <c r="C15255" t="s">
        <v>8</v>
      </c>
      <c r="D15255" t="s">
        <v>2403</v>
      </c>
      <c r="E15255">
        <v>-14</v>
      </c>
    </row>
    <row r="15256" spans="1:5" x14ac:dyDescent="0.3">
      <c r="A15256">
        <v>10010070</v>
      </c>
      <c r="B15256" t="s">
        <v>863</v>
      </c>
      <c r="C15256" t="s">
        <v>8</v>
      </c>
      <c r="D15256" t="s">
        <v>2404</v>
      </c>
      <c r="E15256">
        <v>0</v>
      </c>
    </row>
    <row r="15257" spans="1:5" x14ac:dyDescent="0.3">
      <c r="A15257">
        <v>10010070</v>
      </c>
      <c r="B15257" t="s">
        <v>863</v>
      </c>
      <c r="C15257" t="s">
        <v>8</v>
      </c>
      <c r="D15257" t="s">
        <v>2405</v>
      </c>
      <c r="E15257">
        <v>0</v>
      </c>
    </row>
    <row r="15258" spans="1:5" x14ac:dyDescent="0.3">
      <c r="A15258">
        <v>10010070</v>
      </c>
      <c r="B15258" t="s">
        <v>863</v>
      </c>
      <c r="C15258" t="s">
        <v>8</v>
      </c>
      <c r="D15258" t="s">
        <v>2406</v>
      </c>
      <c r="E15258">
        <v>0</v>
      </c>
    </row>
    <row r="15259" spans="1:5" x14ac:dyDescent="0.3">
      <c r="A15259">
        <v>10010070</v>
      </c>
      <c r="B15259" t="s">
        <v>863</v>
      </c>
      <c r="C15259" t="s">
        <v>8</v>
      </c>
      <c r="D15259" t="s">
        <v>2407</v>
      </c>
      <c r="E15259">
        <v>0</v>
      </c>
    </row>
    <row r="15260" spans="1:5" x14ac:dyDescent="0.3">
      <c r="A15260">
        <v>10010070</v>
      </c>
      <c r="B15260" t="s">
        <v>863</v>
      </c>
      <c r="C15260" t="s">
        <v>8</v>
      </c>
      <c r="D15260" t="s">
        <v>2408</v>
      </c>
      <c r="E15260">
        <v>0</v>
      </c>
    </row>
    <row r="15261" spans="1:5" x14ac:dyDescent="0.3">
      <c r="A15261">
        <v>10010070</v>
      </c>
      <c r="B15261" t="s">
        <v>863</v>
      </c>
      <c r="C15261" t="s">
        <v>8</v>
      </c>
      <c r="D15261" t="s">
        <v>2409</v>
      </c>
      <c r="E15261">
        <v>0</v>
      </c>
    </row>
    <row r="15262" spans="1:5" x14ac:dyDescent="0.3">
      <c r="A15262">
        <v>10010070</v>
      </c>
      <c r="B15262" t="s">
        <v>863</v>
      </c>
      <c r="C15262" t="s">
        <v>8</v>
      </c>
      <c r="D15262" t="s">
        <v>2410</v>
      </c>
      <c r="E15262">
        <v>0</v>
      </c>
    </row>
    <row r="15263" spans="1:5" x14ac:dyDescent="0.3">
      <c r="A15263">
        <v>10010070</v>
      </c>
      <c r="B15263" t="s">
        <v>863</v>
      </c>
      <c r="C15263" t="s">
        <v>8</v>
      </c>
      <c r="D15263" t="s">
        <v>2411</v>
      </c>
      <c r="E15263">
        <v>0</v>
      </c>
    </row>
    <row r="15264" spans="1:5" x14ac:dyDescent="0.3">
      <c r="A15264">
        <v>10010070</v>
      </c>
      <c r="B15264" t="s">
        <v>863</v>
      </c>
      <c r="C15264" t="s">
        <v>8</v>
      </c>
      <c r="D15264" t="s">
        <v>2412</v>
      </c>
      <c r="E15264">
        <v>0</v>
      </c>
    </row>
    <row r="15265" spans="1:5" x14ac:dyDescent="0.3">
      <c r="A15265">
        <v>10010070</v>
      </c>
      <c r="B15265" t="s">
        <v>863</v>
      </c>
      <c r="C15265" t="s">
        <v>8</v>
      </c>
      <c r="D15265" t="s">
        <v>2413</v>
      </c>
      <c r="E15265">
        <v>0</v>
      </c>
    </row>
    <row r="15266" spans="1:5" x14ac:dyDescent="0.3">
      <c r="A15266">
        <v>51020008</v>
      </c>
      <c r="B15266" t="s">
        <v>865</v>
      </c>
      <c r="C15266" t="s">
        <v>8</v>
      </c>
      <c r="D15266" t="s">
        <v>2378</v>
      </c>
      <c r="E15266">
        <v>-2</v>
      </c>
    </row>
    <row r="15267" spans="1:5" x14ac:dyDescent="0.3">
      <c r="A15267">
        <v>51020008</v>
      </c>
      <c r="B15267" t="s">
        <v>865</v>
      </c>
      <c r="C15267" t="s">
        <v>8</v>
      </c>
      <c r="D15267" t="s">
        <v>2379</v>
      </c>
      <c r="E15267">
        <v>0</v>
      </c>
    </row>
    <row r="15268" spans="1:5" x14ac:dyDescent="0.3">
      <c r="A15268">
        <v>51020008</v>
      </c>
      <c r="B15268" t="s">
        <v>865</v>
      </c>
      <c r="C15268" t="s">
        <v>8</v>
      </c>
      <c r="D15268" t="s">
        <v>2380</v>
      </c>
      <c r="E15268">
        <v>0</v>
      </c>
    </row>
    <row r="15269" spans="1:5" x14ac:dyDescent="0.3">
      <c r="A15269">
        <v>51020008</v>
      </c>
      <c r="B15269" t="s">
        <v>865</v>
      </c>
      <c r="C15269" t="s">
        <v>8</v>
      </c>
      <c r="D15269" t="s">
        <v>2381</v>
      </c>
      <c r="E15269">
        <v>0</v>
      </c>
    </row>
    <row r="15270" spans="1:5" x14ac:dyDescent="0.3">
      <c r="A15270">
        <v>51020008</v>
      </c>
      <c r="B15270" t="s">
        <v>865</v>
      </c>
      <c r="C15270" t="s">
        <v>8</v>
      </c>
      <c r="D15270" t="s">
        <v>2382</v>
      </c>
      <c r="E15270">
        <v>-8</v>
      </c>
    </row>
    <row r="15271" spans="1:5" x14ac:dyDescent="0.3">
      <c r="A15271">
        <v>51020008</v>
      </c>
      <c r="B15271" t="s">
        <v>865</v>
      </c>
      <c r="C15271" t="s">
        <v>8</v>
      </c>
      <c r="D15271" t="s">
        <v>2383</v>
      </c>
      <c r="E15271">
        <v>-3</v>
      </c>
    </row>
    <row r="15272" spans="1:5" x14ac:dyDescent="0.3">
      <c r="A15272">
        <v>51020008</v>
      </c>
      <c r="B15272" t="s">
        <v>865</v>
      </c>
      <c r="C15272" t="s">
        <v>8</v>
      </c>
      <c r="D15272" t="s">
        <v>2384</v>
      </c>
      <c r="E15272">
        <v>-10</v>
      </c>
    </row>
    <row r="15273" spans="1:5" x14ac:dyDescent="0.3">
      <c r="A15273">
        <v>51020008</v>
      </c>
      <c r="B15273" t="s">
        <v>865</v>
      </c>
      <c r="C15273" t="s">
        <v>8</v>
      </c>
      <c r="D15273" t="s">
        <v>2385</v>
      </c>
      <c r="E15273">
        <v>0</v>
      </c>
    </row>
    <row r="15274" spans="1:5" x14ac:dyDescent="0.3">
      <c r="A15274">
        <v>51020008</v>
      </c>
      <c r="B15274" t="s">
        <v>865</v>
      </c>
      <c r="C15274" t="s">
        <v>8</v>
      </c>
      <c r="D15274" t="s">
        <v>2386</v>
      </c>
      <c r="E15274">
        <v>0</v>
      </c>
    </row>
    <row r="15275" spans="1:5" x14ac:dyDescent="0.3">
      <c r="A15275">
        <v>51020008</v>
      </c>
      <c r="B15275" t="s">
        <v>865</v>
      </c>
      <c r="C15275" t="s">
        <v>8</v>
      </c>
      <c r="D15275" t="s">
        <v>2387</v>
      </c>
      <c r="E15275">
        <v>-1</v>
      </c>
    </row>
    <row r="15276" spans="1:5" x14ac:dyDescent="0.3">
      <c r="A15276">
        <v>51020008</v>
      </c>
      <c r="B15276" t="s">
        <v>865</v>
      </c>
      <c r="C15276" t="s">
        <v>8</v>
      </c>
      <c r="D15276" t="s">
        <v>2388</v>
      </c>
      <c r="E15276">
        <v>0</v>
      </c>
    </row>
    <row r="15277" spans="1:5" x14ac:dyDescent="0.3">
      <c r="A15277">
        <v>51020008</v>
      </c>
      <c r="B15277" t="s">
        <v>865</v>
      </c>
      <c r="C15277" t="s">
        <v>8</v>
      </c>
      <c r="D15277" t="s">
        <v>2389</v>
      </c>
      <c r="E15277">
        <v>0</v>
      </c>
    </row>
    <row r="15278" spans="1:5" x14ac:dyDescent="0.3">
      <c r="A15278">
        <v>51020008</v>
      </c>
      <c r="B15278" t="s">
        <v>865</v>
      </c>
      <c r="C15278" t="s">
        <v>8</v>
      </c>
      <c r="D15278" t="s">
        <v>2390</v>
      </c>
      <c r="E15278">
        <v>0</v>
      </c>
    </row>
    <row r="15279" spans="1:5" x14ac:dyDescent="0.3">
      <c r="A15279">
        <v>51020008</v>
      </c>
      <c r="B15279" t="s">
        <v>865</v>
      </c>
      <c r="C15279" t="s">
        <v>8</v>
      </c>
      <c r="D15279" t="s">
        <v>2391</v>
      </c>
      <c r="E15279">
        <v>0</v>
      </c>
    </row>
    <row r="15280" spans="1:5" x14ac:dyDescent="0.3">
      <c r="A15280">
        <v>51020008</v>
      </c>
      <c r="B15280" t="s">
        <v>865</v>
      </c>
      <c r="C15280" t="s">
        <v>8</v>
      </c>
      <c r="D15280" t="s">
        <v>2392</v>
      </c>
      <c r="E15280">
        <v>0</v>
      </c>
    </row>
    <row r="15281" spans="1:5" x14ac:dyDescent="0.3">
      <c r="A15281">
        <v>51020008</v>
      </c>
      <c r="B15281" t="s">
        <v>865</v>
      </c>
      <c r="C15281" t="s">
        <v>8</v>
      </c>
      <c r="D15281" t="s">
        <v>2393</v>
      </c>
      <c r="E15281">
        <v>0</v>
      </c>
    </row>
    <row r="15282" spans="1:5" x14ac:dyDescent="0.3">
      <c r="A15282">
        <v>51020008</v>
      </c>
      <c r="B15282" t="s">
        <v>865</v>
      </c>
      <c r="C15282" t="s">
        <v>8</v>
      </c>
      <c r="D15282" t="s">
        <v>2394</v>
      </c>
      <c r="E15282">
        <v>0</v>
      </c>
    </row>
    <row r="15283" spans="1:5" x14ac:dyDescent="0.3">
      <c r="A15283">
        <v>51020008</v>
      </c>
      <c r="B15283" t="s">
        <v>865</v>
      </c>
      <c r="C15283" t="s">
        <v>8</v>
      </c>
      <c r="D15283" t="s">
        <v>2395</v>
      </c>
      <c r="E15283">
        <v>0</v>
      </c>
    </row>
    <row r="15284" spans="1:5" x14ac:dyDescent="0.3">
      <c r="A15284">
        <v>51020008</v>
      </c>
      <c r="B15284" t="s">
        <v>865</v>
      </c>
      <c r="C15284" t="s">
        <v>8</v>
      </c>
      <c r="D15284" t="s">
        <v>2396</v>
      </c>
      <c r="E15284">
        <v>0</v>
      </c>
    </row>
    <row r="15285" spans="1:5" x14ac:dyDescent="0.3">
      <c r="A15285">
        <v>51020008</v>
      </c>
      <c r="B15285" t="s">
        <v>865</v>
      </c>
      <c r="C15285" t="s">
        <v>8</v>
      </c>
      <c r="D15285" t="s">
        <v>2397</v>
      </c>
      <c r="E15285">
        <v>0</v>
      </c>
    </row>
    <row r="15286" spans="1:5" x14ac:dyDescent="0.3">
      <c r="A15286">
        <v>51020008</v>
      </c>
      <c r="B15286" t="s">
        <v>865</v>
      </c>
      <c r="C15286" t="s">
        <v>8</v>
      </c>
      <c r="D15286" t="s">
        <v>2398</v>
      </c>
      <c r="E15286">
        <v>-15</v>
      </c>
    </row>
    <row r="15287" spans="1:5" x14ac:dyDescent="0.3">
      <c r="A15287">
        <v>51020008</v>
      </c>
      <c r="B15287" t="s">
        <v>865</v>
      </c>
      <c r="C15287" t="s">
        <v>8</v>
      </c>
      <c r="D15287" t="s">
        <v>2399</v>
      </c>
      <c r="E15287">
        <v>0</v>
      </c>
    </row>
    <row r="15288" spans="1:5" x14ac:dyDescent="0.3">
      <c r="A15288">
        <v>51020008</v>
      </c>
      <c r="B15288" t="s">
        <v>865</v>
      </c>
      <c r="C15288" t="s">
        <v>8</v>
      </c>
      <c r="D15288" t="s">
        <v>2400</v>
      </c>
      <c r="E15288">
        <v>0</v>
      </c>
    </row>
    <row r="15289" spans="1:5" x14ac:dyDescent="0.3">
      <c r="A15289">
        <v>51020008</v>
      </c>
      <c r="B15289" t="s">
        <v>865</v>
      </c>
      <c r="C15289" t="s">
        <v>8</v>
      </c>
      <c r="D15289" t="s">
        <v>2401</v>
      </c>
      <c r="E15289">
        <v>0</v>
      </c>
    </row>
    <row r="15290" spans="1:5" x14ac:dyDescent="0.3">
      <c r="A15290">
        <v>51020008</v>
      </c>
      <c r="B15290" t="s">
        <v>865</v>
      </c>
      <c r="C15290" t="s">
        <v>8</v>
      </c>
      <c r="D15290" t="s">
        <v>2402</v>
      </c>
      <c r="E15290">
        <v>-4</v>
      </c>
    </row>
    <row r="15291" spans="1:5" x14ac:dyDescent="0.3">
      <c r="A15291">
        <v>51020008</v>
      </c>
      <c r="B15291" t="s">
        <v>865</v>
      </c>
      <c r="C15291" t="s">
        <v>8</v>
      </c>
      <c r="D15291" t="s">
        <v>2403</v>
      </c>
      <c r="E15291">
        <v>0</v>
      </c>
    </row>
    <row r="15292" spans="1:5" x14ac:dyDescent="0.3">
      <c r="A15292">
        <v>51020008</v>
      </c>
      <c r="B15292" t="s">
        <v>865</v>
      </c>
      <c r="C15292" t="s">
        <v>8</v>
      </c>
      <c r="D15292" t="s">
        <v>2404</v>
      </c>
      <c r="E15292">
        <v>0</v>
      </c>
    </row>
    <row r="15293" spans="1:5" x14ac:dyDescent="0.3">
      <c r="A15293">
        <v>51020008</v>
      </c>
      <c r="B15293" t="s">
        <v>865</v>
      </c>
      <c r="C15293" t="s">
        <v>8</v>
      </c>
      <c r="D15293" t="s">
        <v>2405</v>
      </c>
      <c r="E15293">
        <v>0</v>
      </c>
    </row>
    <row r="15294" spans="1:5" x14ac:dyDescent="0.3">
      <c r="A15294">
        <v>51020008</v>
      </c>
      <c r="B15294" t="s">
        <v>865</v>
      </c>
      <c r="C15294" t="s">
        <v>8</v>
      </c>
      <c r="D15294" t="s">
        <v>2406</v>
      </c>
      <c r="E15294">
        <v>0</v>
      </c>
    </row>
    <row r="15295" spans="1:5" x14ac:dyDescent="0.3">
      <c r="A15295">
        <v>51020008</v>
      </c>
      <c r="B15295" t="s">
        <v>865</v>
      </c>
      <c r="C15295" t="s">
        <v>8</v>
      </c>
      <c r="D15295" t="s">
        <v>2407</v>
      </c>
      <c r="E15295">
        <v>0</v>
      </c>
    </row>
    <row r="15296" spans="1:5" x14ac:dyDescent="0.3">
      <c r="A15296">
        <v>51020008</v>
      </c>
      <c r="B15296" t="s">
        <v>865</v>
      </c>
      <c r="C15296" t="s">
        <v>8</v>
      </c>
      <c r="D15296" t="s">
        <v>2408</v>
      </c>
      <c r="E15296">
        <v>0</v>
      </c>
    </row>
    <row r="15297" spans="1:5" x14ac:dyDescent="0.3">
      <c r="A15297">
        <v>51020008</v>
      </c>
      <c r="B15297" t="s">
        <v>865</v>
      </c>
      <c r="C15297" t="s">
        <v>8</v>
      </c>
      <c r="D15297" t="s">
        <v>2409</v>
      </c>
      <c r="E15297">
        <v>-4</v>
      </c>
    </row>
    <row r="15298" spans="1:5" x14ac:dyDescent="0.3">
      <c r="A15298">
        <v>51020008</v>
      </c>
      <c r="B15298" t="s">
        <v>865</v>
      </c>
      <c r="C15298" t="s">
        <v>8</v>
      </c>
      <c r="D15298" t="s">
        <v>2410</v>
      </c>
      <c r="E15298">
        <v>-2</v>
      </c>
    </row>
    <row r="15299" spans="1:5" x14ac:dyDescent="0.3">
      <c r="A15299">
        <v>51020008</v>
      </c>
      <c r="B15299" t="s">
        <v>865</v>
      </c>
      <c r="C15299" t="s">
        <v>8</v>
      </c>
      <c r="D15299" t="s">
        <v>2411</v>
      </c>
      <c r="E15299">
        <v>0</v>
      </c>
    </row>
    <row r="15300" spans="1:5" x14ac:dyDescent="0.3">
      <c r="A15300">
        <v>51020008</v>
      </c>
      <c r="B15300" t="s">
        <v>865</v>
      </c>
      <c r="C15300" t="s">
        <v>8</v>
      </c>
      <c r="D15300" t="s">
        <v>2412</v>
      </c>
      <c r="E15300">
        <v>0</v>
      </c>
    </row>
    <row r="15301" spans="1:5" x14ac:dyDescent="0.3">
      <c r="A15301">
        <v>51020008</v>
      </c>
      <c r="B15301" t="s">
        <v>865</v>
      </c>
      <c r="C15301" t="s">
        <v>8</v>
      </c>
      <c r="D15301" t="s">
        <v>2413</v>
      </c>
      <c r="E15301">
        <v>-28</v>
      </c>
    </row>
    <row r="15302" spans="1:5" x14ac:dyDescent="0.3">
      <c r="A15302">
        <v>72170037</v>
      </c>
      <c r="B15302" t="s">
        <v>867</v>
      </c>
      <c r="C15302" t="s">
        <v>8</v>
      </c>
      <c r="D15302" t="s">
        <v>2378</v>
      </c>
      <c r="E15302">
        <v>0</v>
      </c>
    </row>
    <row r="15303" spans="1:5" x14ac:dyDescent="0.3">
      <c r="A15303">
        <v>72170037</v>
      </c>
      <c r="B15303" t="s">
        <v>867</v>
      </c>
      <c r="C15303" t="s">
        <v>8</v>
      </c>
      <c r="D15303" t="s">
        <v>2379</v>
      </c>
      <c r="E15303">
        <v>0</v>
      </c>
    </row>
    <row r="15304" spans="1:5" x14ac:dyDescent="0.3">
      <c r="A15304">
        <v>72170037</v>
      </c>
      <c r="B15304" t="s">
        <v>867</v>
      </c>
      <c r="C15304" t="s">
        <v>8</v>
      </c>
      <c r="D15304" t="s">
        <v>2380</v>
      </c>
      <c r="E15304">
        <v>0</v>
      </c>
    </row>
    <row r="15305" spans="1:5" x14ac:dyDescent="0.3">
      <c r="A15305">
        <v>72170037</v>
      </c>
      <c r="B15305" t="s">
        <v>867</v>
      </c>
      <c r="C15305" t="s">
        <v>8</v>
      </c>
      <c r="D15305" t="s">
        <v>2381</v>
      </c>
      <c r="E15305">
        <v>0</v>
      </c>
    </row>
    <row r="15306" spans="1:5" x14ac:dyDescent="0.3">
      <c r="A15306">
        <v>72170037</v>
      </c>
      <c r="B15306" t="s">
        <v>867</v>
      </c>
      <c r="C15306" t="s">
        <v>8</v>
      </c>
      <c r="D15306" t="s">
        <v>2382</v>
      </c>
      <c r="E15306">
        <v>0</v>
      </c>
    </row>
    <row r="15307" spans="1:5" x14ac:dyDescent="0.3">
      <c r="A15307">
        <v>72170037</v>
      </c>
      <c r="B15307" t="s">
        <v>867</v>
      </c>
      <c r="C15307" t="s">
        <v>8</v>
      </c>
      <c r="D15307" t="s">
        <v>2383</v>
      </c>
      <c r="E15307">
        <v>0</v>
      </c>
    </row>
    <row r="15308" spans="1:5" x14ac:dyDescent="0.3">
      <c r="A15308">
        <v>72170037</v>
      </c>
      <c r="B15308" t="s">
        <v>867</v>
      </c>
      <c r="C15308" t="s">
        <v>8</v>
      </c>
      <c r="D15308" t="s">
        <v>2384</v>
      </c>
      <c r="E15308">
        <v>0</v>
      </c>
    </row>
    <row r="15309" spans="1:5" x14ac:dyDescent="0.3">
      <c r="A15309">
        <v>72170037</v>
      </c>
      <c r="B15309" t="s">
        <v>867</v>
      </c>
      <c r="C15309" t="s">
        <v>8</v>
      </c>
      <c r="D15309" t="s">
        <v>2385</v>
      </c>
      <c r="E15309">
        <v>0</v>
      </c>
    </row>
    <row r="15310" spans="1:5" x14ac:dyDescent="0.3">
      <c r="A15310">
        <v>72170037</v>
      </c>
      <c r="B15310" t="s">
        <v>867</v>
      </c>
      <c r="C15310" t="s">
        <v>8</v>
      </c>
      <c r="D15310" t="s">
        <v>2386</v>
      </c>
      <c r="E15310">
        <v>0</v>
      </c>
    </row>
    <row r="15311" spans="1:5" x14ac:dyDescent="0.3">
      <c r="A15311">
        <v>72170037</v>
      </c>
      <c r="B15311" t="s">
        <v>867</v>
      </c>
      <c r="C15311" t="s">
        <v>8</v>
      </c>
      <c r="D15311" t="s">
        <v>2387</v>
      </c>
      <c r="E15311">
        <v>0</v>
      </c>
    </row>
    <row r="15312" spans="1:5" x14ac:dyDescent="0.3">
      <c r="A15312">
        <v>72170037</v>
      </c>
      <c r="B15312" t="s">
        <v>867</v>
      </c>
      <c r="C15312" t="s">
        <v>8</v>
      </c>
      <c r="D15312" t="s">
        <v>2388</v>
      </c>
      <c r="E15312">
        <v>0</v>
      </c>
    </row>
    <row r="15313" spans="1:5" x14ac:dyDescent="0.3">
      <c r="A15313">
        <v>72170037</v>
      </c>
      <c r="B15313" t="s">
        <v>867</v>
      </c>
      <c r="C15313" t="s">
        <v>8</v>
      </c>
      <c r="D15313" t="s">
        <v>2389</v>
      </c>
      <c r="E15313">
        <v>0</v>
      </c>
    </row>
    <row r="15314" spans="1:5" x14ac:dyDescent="0.3">
      <c r="A15314">
        <v>72170037</v>
      </c>
      <c r="B15314" t="s">
        <v>867</v>
      </c>
      <c r="C15314" t="s">
        <v>8</v>
      </c>
      <c r="D15314" t="s">
        <v>2390</v>
      </c>
      <c r="E15314">
        <v>0</v>
      </c>
    </row>
    <row r="15315" spans="1:5" x14ac:dyDescent="0.3">
      <c r="A15315">
        <v>72170037</v>
      </c>
      <c r="B15315" t="s">
        <v>867</v>
      </c>
      <c r="C15315" t="s">
        <v>8</v>
      </c>
      <c r="D15315" t="s">
        <v>2391</v>
      </c>
      <c r="E15315">
        <v>0</v>
      </c>
    </row>
    <row r="15316" spans="1:5" x14ac:dyDescent="0.3">
      <c r="A15316">
        <v>72170037</v>
      </c>
      <c r="B15316" t="s">
        <v>867</v>
      </c>
      <c r="C15316" t="s">
        <v>8</v>
      </c>
      <c r="D15316" t="s">
        <v>2392</v>
      </c>
      <c r="E15316">
        <v>0</v>
      </c>
    </row>
    <row r="15317" spans="1:5" x14ac:dyDescent="0.3">
      <c r="A15317">
        <v>72170037</v>
      </c>
      <c r="B15317" t="s">
        <v>867</v>
      </c>
      <c r="C15317" t="s">
        <v>8</v>
      </c>
      <c r="D15317" t="s">
        <v>2393</v>
      </c>
      <c r="E15317">
        <v>-2</v>
      </c>
    </row>
    <row r="15318" spans="1:5" x14ac:dyDescent="0.3">
      <c r="A15318">
        <v>72170037</v>
      </c>
      <c r="B15318" t="s">
        <v>867</v>
      </c>
      <c r="C15318" t="s">
        <v>8</v>
      </c>
      <c r="D15318" t="s">
        <v>2394</v>
      </c>
      <c r="E15318">
        <v>0</v>
      </c>
    </row>
    <row r="15319" spans="1:5" x14ac:dyDescent="0.3">
      <c r="A15319">
        <v>72170037</v>
      </c>
      <c r="B15319" t="s">
        <v>867</v>
      </c>
      <c r="C15319" t="s">
        <v>8</v>
      </c>
      <c r="D15319" t="s">
        <v>2395</v>
      </c>
      <c r="E15319">
        <v>-2</v>
      </c>
    </row>
    <row r="15320" spans="1:5" x14ac:dyDescent="0.3">
      <c r="A15320">
        <v>72170037</v>
      </c>
      <c r="B15320" t="s">
        <v>867</v>
      </c>
      <c r="C15320" t="s">
        <v>8</v>
      </c>
      <c r="D15320" t="s">
        <v>2396</v>
      </c>
      <c r="E15320">
        <v>-2</v>
      </c>
    </row>
    <row r="15321" spans="1:5" x14ac:dyDescent="0.3">
      <c r="A15321">
        <v>72170037</v>
      </c>
      <c r="B15321" t="s">
        <v>867</v>
      </c>
      <c r="C15321" t="s">
        <v>8</v>
      </c>
      <c r="D15321" t="s">
        <v>2397</v>
      </c>
      <c r="E15321">
        <v>-2</v>
      </c>
    </row>
    <row r="15322" spans="1:5" x14ac:dyDescent="0.3">
      <c r="A15322">
        <v>72170037</v>
      </c>
      <c r="B15322" t="s">
        <v>867</v>
      </c>
      <c r="C15322" t="s">
        <v>8</v>
      </c>
      <c r="D15322" t="s">
        <v>2398</v>
      </c>
      <c r="E15322">
        <v>0</v>
      </c>
    </row>
    <row r="15323" spans="1:5" x14ac:dyDescent="0.3">
      <c r="A15323">
        <v>72170037</v>
      </c>
      <c r="B15323" t="s">
        <v>867</v>
      </c>
      <c r="C15323" t="s">
        <v>8</v>
      </c>
      <c r="D15323" t="s">
        <v>2399</v>
      </c>
      <c r="E15323">
        <v>0</v>
      </c>
    </row>
    <row r="15324" spans="1:5" x14ac:dyDescent="0.3">
      <c r="A15324">
        <v>72170037</v>
      </c>
      <c r="B15324" t="s">
        <v>867</v>
      </c>
      <c r="C15324" t="s">
        <v>8</v>
      </c>
      <c r="D15324" t="s">
        <v>2400</v>
      </c>
      <c r="E15324">
        <v>-1</v>
      </c>
    </row>
    <row r="15325" spans="1:5" x14ac:dyDescent="0.3">
      <c r="A15325">
        <v>72170037</v>
      </c>
      <c r="B15325" t="s">
        <v>867</v>
      </c>
      <c r="C15325" t="s">
        <v>8</v>
      </c>
      <c r="D15325" t="s">
        <v>2401</v>
      </c>
      <c r="E15325">
        <v>-1</v>
      </c>
    </row>
    <row r="15326" spans="1:5" x14ac:dyDescent="0.3">
      <c r="A15326">
        <v>72170037</v>
      </c>
      <c r="B15326" t="s">
        <v>867</v>
      </c>
      <c r="C15326" t="s">
        <v>8</v>
      </c>
      <c r="D15326" t="s">
        <v>2402</v>
      </c>
      <c r="E15326">
        <v>0</v>
      </c>
    </row>
    <row r="15327" spans="1:5" x14ac:dyDescent="0.3">
      <c r="A15327">
        <v>72170037</v>
      </c>
      <c r="B15327" t="s">
        <v>867</v>
      </c>
      <c r="C15327" t="s">
        <v>8</v>
      </c>
      <c r="D15327" t="s">
        <v>2403</v>
      </c>
      <c r="E15327">
        <v>-1</v>
      </c>
    </row>
    <row r="15328" spans="1:5" x14ac:dyDescent="0.3">
      <c r="A15328">
        <v>72170037</v>
      </c>
      <c r="B15328" t="s">
        <v>867</v>
      </c>
      <c r="C15328" t="s">
        <v>8</v>
      </c>
      <c r="D15328" t="s">
        <v>2404</v>
      </c>
      <c r="E15328">
        <v>0</v>
      </c>
    </row>
    <row r="15329" spans="1:5" x14ac:dyDescent="0.3">
      <c r="A15329">
        <v>72170037</v>
      </c>
      <c r="B15329" t="s">
        <v>867</v>
      </c>
      <c r="C15329" t="s">
        <v>8</v>
      </c>
      <c r="D15329" t="s">
        <v>2405</v>
      </c>
      <c r="E15329">
        <v>-3</v>
      </c>
    </row>
    <row r="15330" spans="1:5" x14ac:dyDescent="0.3">
      <c r="A15330">
        <v>72170037</v>
      </c>
      <c r="B15330" t="s">
        <v>867</v>
      </c>
      <c r="C15330" t="s">
        <v>8</v>
      </c>
      <c r="D15330" t="s">
        <v>2406</v>
      </c>
      <c r="E15330">
        <v>0</v>
      </c>
    </row>
    <row r="15331" spans="1:5" x14ac:dyDescent="0.3">
      <c r="A15331">
        <v>72170037</v>
      </c>
      <c r="B15331" t="s">
        <v>867</v>
      </c>
      <c r="C15331" t="s">
        <v>8</v>
      </c>
      <c r="D15331" t="s">
        <v>2407</v>
      </c>
      <c r="E15331">
        <v>0</v>
      </c>
    </row>
    <row r="15332" spans="1:5" x14ac:dyDescent="0.3">
      <c r="A15332">
        <v>72170037</v>
      </c>
      <c r="B15332" t="s">
        <v>867</v>
      </c>
      <c r="C15332" t="s">
        <v>8</v>
      </c>
      <c r="D15332" t="s">
        <v>2408</v>
      </c>
      <c r="E15332">
        <v>0</v>
      </c>
    </row>
    <row r="15333" spans="1:5" x14ac:dyDescent="0.3">
      <c r="A15333">
        <v>72170037</v>
      </c>
      <c r="B15333" t="s">
        <v>867</v>
      </c>
      <c r="C15333" t="s">
        <v>8</v>
      </c>
      <c r="D15333" t="s">
        <v>2409</v>
      </c>
      <c r="E15333">
        <v>0</v>
      </c>
    </row>
    <row r="15334" spans="1:5" x14ac:dyDescent="0.3">
      <c r="A15334">
        <v>72170037</v>
      </c>
      <c r="B15334" t="s">
        <v>867</v>
      </c>
      <c r="C15334" t="s">
        <v>8</v>
      </c>
      <c r="D15334" t="s">
        <v>2410</v>
      </c>
      <c r="E15334">
        <v>-1</v>
      </c>
    </row>
    <row r="15335" spans="1:5" x14ac:dyDescent="0.3">
      <c r="A15335">
        <v>72170037</v>
      </c>
      <c r="B15335" t="s">
        <v>867</v>
      </c>
      <c r="C15335" t="s">
        <v>8</v>
      </c>
      <c r="D15335" t="s">
        <v>2411</v>
      </c>
      <c r="E15335">
        <v>-1</v>
      </c>
    </row>
    <row r="15336" spans="1:5" x14ac:dyDescent="0.3">
      <c r="A15336">
        <v>72170037</v>
      </c>
      <c r="B15336" t="s">
        <v>867</v>
      </c>
      <c r="C15336" t="s">
        <v>8</v>
      </c>
      <c r="D15336" t="s">
        <v>2412</v>
      </c>
      <c r="E15336">
        <v>0</v>
      </c>
    </row>
    <row r="15337" spans="1:5" x14ac:dyDescent="0.3">
      <c r="A15337">
        <v>72170037</v>
      </c>
      <c r="B15337" t="s">
        <v>867</v>
      </c>
      <c r="C15337" t="s">
        <v>8</v>
      </c>
      <c r="D15337" t="s">
        <v>2413</v>
      </c>
      <c r="E15337">
        <v>-2</v>
      </c>
    </row>
    <row r="15338" spans="1:5" x14ac:dyDescent="0.3">
      <c r="A15338">
        <v>73030006</v>
      </c>
      <c r="B15338" t="s">
        <v>869</v>
      </c>
      <c r="C15338" t="s">
        <v>8</v>
      </c>
      <c r="D15338" t="s">
        <v>2378</v>
      </c>
      <c r="E15338">
        <v>0</v>
      </c>
    </row>
    <row r="15339" spans="1:5" x14ac:dyDescent="0.3">
      <c r="A15339">
        <v>73030006</v>
      </c>
      <c r="B15339" t="s">
        <v>869</v>
      </c>
      <c r="C15339" t="s">
        <v>8</v>
      </c>
      <c r="D15339" t="s">
        <v>2379</v>
      </c>
      <c r="E15339">
        <v>0</v>
      </c>
    </row>
    <row r="15340" spans="1:5" x14ac:dyDescent="0.3">
      <c r="A15340">
        <v>73030006</v>
      </c>
      <c r="B15340" t="s">
        <v>869</v>
      </c>
      <c r="C15340" t="s">
        <v>8</v>
      </c>
      <c r="D15340" t="s">
        <v>2380</v>
      </c>
      <c r="E15340">
        <v>0</v>
      </c>
    </row>
    <row r="15341" spans="1:5" x14ac:dyDescent="0.3">
      <c r="A15341">
        <v>73030006</v>
      </c>
      <c r="B15341" t="s">
        <v>869</v>
      </c>
      <c r="C15341" t="s">
        <v>8</v>
      </c>
      <c r="D15341" t="s">
        <v>2381</v>
      </c>
      <c r="E15341">
        <v>0</v>
      </c>
    </row>
    <row r="15342" spans="1:5" x14ac:dyDescent="0.3">
      <c r="A15342">
        <v>73030006</v>
      </c>
      <c r="B15342" t="s">
        <v>869</v>
      </c>
      <c r="C15342" t="s">
        <v>8</v>
      </c>
      <c r="D15342" t="s">
        <v>2382</v>
      </c>
      <c r="E15342">
        <v>0</v>
      </c>
    </row>
    <row r="15343" spans="1:5" x14ac:dyDescent="0.3">
      <c r="A15343">
        <v>73030006</v>
      </c>
      <c r="B15343" t="s">
        <v>869</v>
      </c>
      <c r="C15343" t="s">
        <v>8</v>
      </c>
      <c r="D15343" t="s">
        <v>2383</v>
      </c>
      <c r="E15343">
        <v>0</v>
      </c>
    </row>
    <row r="15344" spans="1:5" x14ac:dyDescent="0.3">
      <c r="A15344">
        <v>73030006</v>
      </c>
      <c r="B15344" t="s">
        <v>869</v>
      </c>
      <c r="C15344" t="s">
        <v>8</v>
      </c>
      <c r="D15344" t="s">
        <v>2384</v>
      </c>
      <c r="E15344">
        <v>0</v>
      </c>
    </row>
    <row r="15345" spans="1:5" x14ac:dyDescent="0.3">
      <c r="A15345">
        <v>73030006</v>
      </c>
      <c r="B15345" t="s">
        <v>869</v>
      </c>
      <c r="C15345" t="s">
        <v>8</v>
      </c>
      <c r="D15345" t="s">
        <v>2385</v>
      </c>
      <c r="E15345">
        <v>0</v>
      </c>
    </row>
    <row r="15346" spans="1:5" x14ac:dyDescent="0.3">
      <c r="A15346">
        <v>73030006</v>
      </c>
      <c r="B15346" t="s">
        <v>869</v>
      </c>
      <c r="C15346" t="s">
        <v>8</v>
      </c>
      <c r="D15346" t="s">
        <v>2386</v>
      </c>
      <c r="E15346">
        <v>0</v>
      </c>
    </row>
    <row r="15347" spans="1:5" x14ac:dyDescent="0.3">
      <c r="A15347">
        <v>73030006</v>
      </c>
      <c r="B15347" t="s">
        <v>869</v>
      </c>
      <c r="C15347" t="s">
        <v>8</v>
      </c>
      <c r="D15347" t="s">
        <v>2387</v>
      </c>
      <c r="E15347">
        <v>0</v>
      </c>
    </row>
    <row r="15348" spans="1:5" x14ac:dyDescent="0.3">
      <c r="A15348">
        <v>73030006</v>
      </c>
      <c r="B15348" t="s">
        <v>869</v>
      </c>
      <c r="C15348" t="s">
        <v>8</v>
      </c>
      <c r="D15348" t="s">
        <v>2388</v>
      </c>
      <c r="E15348">
        <v>0</v>
      </c>
    </row>
    <row r="15349" spans="1:5" x14ac:dyDescent="0.3">
      <c r="A15349">
        <v>73030006</v>
      </c>
      <c r="B15349" t="s">
        <v>869</v>
      </c>
      <c r="C15349" t="s">
        <v>8</v>
      </c>
      <c r="D15349" t="s">
        <v>2389</v>
      </c>
      <c r="E15349">
        <v>0</v>
      </c>
    </row>
    <row r="15350" spans="1:5" x14ac:dyDescent="0.3">
      <c r="A15350">
        <v>73030006</v>
      </c>
      <c r="B15350" t="s">
        <v>869</v>
      </c>
      <c r="C15350" t="s">
        <v>8</v>
      </c>
      <c r="D15350" t="s">
        <v>2390</v>
      </c>
      <c r="E15350">
        <v>0</v>
      </c>
    </row>
    <row r="15351" spans="1:5" x14ac:dyDescent="0.3">
      <c r="A15351">
        <v>73030006</v>
      </c>
      <c r="B15351" t="s">
        <v>869</v>
      </c>
      <c r="C15351" t="s">
        <v>8</v>
      </c>
      <c r="D15351" t="s">
        <v>2391</v>
      </c>
      <c r="E15351">
        <v>0</v>
      </c>
    </row>
    <row r="15352" spans="1:5" x14ac:dyDescent="0.3">
      <c r="A15352">
        <v>73030006</v>
      </c>
      <c r="B15352" t="s">
        <v>869</v>
      </c>
      <c r="C15352" t="s">
        <v>8</v>
      </c>
      <c r="D15352" t="s">
        <v>2392</v>
      </c>
      <c r="E15352">
        <v>0</v>
      </c>
    </row>
    <row r="15353" spans="1:5" x14ac:dyDescent="0.3">
      <c r="A15353">
        <v>73030006</v>
      </c>
      <c r="B15353" t="s">
        <v>869</v>
      </c>
      <c r="C15353" t="s">
        <v>8</v>
      </c>
      <c r="D15353" t="s">
        <v>2393</v>
      </c>
      <c r="E15353">
        <v>-1</v>
      </c>
    </row>
    <row r="15354" spans="1:5" x14ac:dyDescent="0.3">
      <c r="A15354">
        <v>73030006</v>
      </c>
      <c r="B15354" t="s">
        <v>869</v>
      </c>
      <c r="C15354" t="s">
        <v>8</v>
      </c>
      <c r="D15354" t="s">
        <v>2394</v>
      </c>
      <c r="E15354">
        <v>0</v>
      </c>
    </row>
    <row r="15355" spans="1:5" x14ac:dyDescent="0.3">
      <c r="A15355">
        <v>73030006</v>
      </c>
      <c r="B15355" t="s">
        <v>869</v>
      </c>
      <c r="C15355" t="s">
        <v>8</v>
      </c>
      <c r="D15355" t="s">
        <v>2395</v>
      </c>
      <c r="E15355">
        <v>0</v>
      </c>
    </row>
    <row r="15356" spans="1:5" x14ac:dyDescent="0.3">
      <c r="A15356">
        <v>73030006</v>
      </c>
      <c r="B15356" t="s">
        <v>869</v>
      </c>
      <c r="C15356" t="s">
        <v>8</v>
      </c>
      <c r="D15356" t="s">
        <v>2396</v>
      </c>
      <c r="E15356">
        <v>0</v>
      </c>
    </row>
    <row r="15357" spans="1:5" x14ac:dyDescent="0.3">
      <c r="A15357">
        <v>73030006</v>
      </c>
      <c r="B15357" t="s">
        <v>869</v>
      </c>
      <c r="C15357" t="s">
        <v>8</v>
      </c>
      <c r="D15357" t="s">
        <v>2397</v>
      </c>
      <c r="E15357">
        <v>0</v>
      </c>
    </row>
    <row r="15358" spans="1:5" x14ac:dyDescent="0.3">
      <c r="A15358">
        <v>73030006</v>
      </c>
      <c r="B15358" t="s">
        <v>869</v>
      </c>
      <c r="C15358" t="s">
        <v>8</v>
      </c>
      <c r="D15358" t="s">
        <v>2398</v>
      </c>
      <c r="E15358">
        <v>-1</v>
      </c>
    </row>
    <row r="15359" spans="1:5" x14ac:dyDescent="0.3">
      <c r="A15359">
        <v>73030006</v>
      </c>
      <c r="B15359" t="s">
        <v>869</v>
      </c>
      <c r="C15359" t="s">
        <v>8</v>
      </c>
      <c r="D15359" t="s">
        <v>2399</v>
      </c>
      <c r="E15359">
        <v>0</v>
      </c>
    </row>
    <row r="15360" spans="1:5" x14ac:dyDescent="0.3">
      <c r="A15360">
        <v>73030006</v>
      </c>
      <c r="B15360" t="s">
        <v>869</v>
      </c>
      <c r="C15360" t="s">
        <v>8</v>
      </c>
      <c r="D15360" t="s">
        <v>2400</v>
      </c>
      <c r="E15360">
        <v>0</v>
      </c>
    </row>
    <row r="15361" spans="1:5" x14ac:dyDescent="0.3">
      <c r="A15361">
        <v>73030006</v>
      </c>
      <c r="B15361" t="s">
        <v>869</v>
      </c>
      <c r="C15361" t="s">
        <v>8</v>
      </c>
      <c r="D15361" t="s">
        <v>2401</v>
      </c>
      <c r="E15361">
        <v>0</v>
      </c>
    </row>
    <row r="15362" spans="1:5" x14ac:dyDescent="0.3">
      <c r="A15362">
        <v>73030006</v>
      </c>
      <c r="B15362" t="s">
        <v>869</v>
      </c>
      <c r="C15362" t="s">
        <v>8</v>
      </c>
      <c r="D15362" t="s">
        <v>2402</v>
      </c>
      <c r="E15362">
        <v>0</v>
      </c>
    </row>
    <row r="15363" spans="1:5" x14ac:dyDescent="0.3">
      <c r="A15363">
        <v>73030006</v>
      </c>
      <c r="B15363" t="s">
        <v>869</v>
      </c>
      <c r="C15363" t="s">
        <v>8</v>
      </c>
      <c r="D15363" t="s">
        <v>2403</v>
      </c>
      <c r="E15363">
        <v>0</v>
      </c>
    </row>
    <row r="15364" spans="1:5" x14ac:dyDescent="0.3">
      <c r="A15364">
        <v>73030006</v>
      </c>
      <c r="B15364" t="s">
        <v>869</v>
      </c>
      <c r="C15364" t="s">
        <v>8</v>
      </c>
      <c r="D15364" t="s">
        <v>2404</v>
      </c>
      <c r="E15364">
        <v>0</v>
      </c>
    </row>
    <row r="15365" spans="1:5" x14ac:dyDescent="0.3">
      <c r="A15365">
        <v>73030006</v>
      </c>
      <c r="B15365" t="s">
        <v>869</v>
      </c>
      <c r="C15365" t="s">
        <v>8</v>
      </c>
      <c r="D15365" t="s">
        <v>2405</v>
      </c>
      <c r="E15365">
        <v>-1</v>
      </c>
    </row>
    <row r="15366" spans="1:5" x14ac:dyDescent="0.3">
      <c r="A15366">
        <v>73030006</v>
      </c>
      <c r="B15366" t="s">
        <v>869</v>
      </c>
      <c r="C15366" t="s">
        <v>8</v>
      </c>
      <c r="D15366" t="s">
        <v>2406</v>
      </c>
      <c r="E15366">
        <v>0</v>
      </c>
    </row>
    <row r="15367" spans="1:5" x14ac:dyDescent="0.3">
      <c r="A15367">
        <v>73030006</v>
      </c>
      <c r="B15367" t="s">
        <v>869</v>
      </c>
      <c r="C15367" t="s">
        <v>8</v>
      </c>
      <c r="D15367" t="s">
        <v>2407</v>
      </c>
      <c r="E15367">
        <v>0</v>
      </c>
    </row>
    <row r="15368" spans="1:5" x14ac:dyDescent="0.3">
      <c r="A15368">
        <v>73030006</v>
      </c>
      <c r="B15368" t="s">
        <v>869</v>
      </c>
      <c r="C15368" t="s">
        <v>8</v>
      </c>
      <c r="D15368" t="s">
        <v>2408</v>
      </c>
      <c r="E15368">
        <v>0</v>
      </c>
    </row>
    <row r="15369" spans="1:5" x14ac:dyDescent="0.3">
      <c r="A15369">
        <v>73030006</v>
      </c>
      <c r="B15369" t="s">
        <v>869</v>
      </c>
      <c r="C15369" t="s">
        <v>8</v>
      </c>
      <c r="D15369" t="s">
        <v>2409</v>
      </c>
      <c r="E15369">
        <v>0</v>
      </c>
    </row>
    <row r="15370" spans="1:5" x14ac:dyDescent="0.3">
      <c r="A15370">
        <v>73030006</v>
      </c>
      <c r="B15370" t="s">
        <v>869</v>
      </c>
      <c r="C15370" t="s">
        <v>8</v>
      </c>
      <c r="D15370" t="s">
        <v>2410</v>
      </c>
      <c r="E15370">
        <v>0</v>
      </c>
    </row>
    <row r="15371" spans="1:5" x14ac:dyDescent="0.3">
      <c r="A15371">
        <v>73030006</v>
      </c>
      <c r="B15371" t="s">
        <v>869</v>
      </c>
      <c r="C15371" t="s">
        <v>8</v>
      </c>
      <c r="D15371" t="s">
        <v>2411</v>
      </c>
      <c r="E15371">
        <v>-1</v>
      </c>
    </row>
    <row r="15372" spans="1:5" x14ac:dyDescent="0.3">
      <c r="A15372">
        <v>73030006</v>
      </c>
      <c r="B15372" t="s">
        <v>869</v>
      </c>
      <c r="C15372" t="s">
        <v>8</v>
      </c>
      <c r="D15372" t="s">
        <v>2412</v>
      </c>
      <c r="E15372">
        <v>0</v>
      </c>
    </row>
    <row r="15373" spans="1:5" x14ac:dyDescent="0.3">
      <c r="A15373">
        <v>73030006</v>
      </c>
      <c r="B15373" t="s">
        <v>869</v>
      </c>
      <c r="C15373" t="s">
        <v>8</v>
      </c>
      <c r="D15373" t="s">
        <v>2413</v>
      </c>
      <c r="E15373">
        <v>0</v>
      </c>
    </row>
    <row r="15374" spans="1:5" x14ac:dyDescent="0.3">
      <c r="A15374">
        <v>10010095</v>
      </c>
      <c r="B15374" t="s">
        <v>871</v>
      </c>
      <c r="C15374" t="s">
        <v>8</v>
      </c>
      <c r="D15374" t="s">
        <v>2378</v>
      </c>
      <c r="E15374">
        <v>0</v>
      </c>
    </row>
    <row r="15375" spans="1:5" x14ac:dyDescent="0.3">
      <c r="A15375">
        <v>10010095</v>
      </c>
      <c r="B15375" t="s">
        <v>871</v>
      </c>
      <c r="C15375" t="s">
        <v>8</v>
      </c>
      <c r="D15375" t="s">
        <v>2379</v>
      </c>
      <c r="E15375">
        <v>0</v>
      </c>
    </row>
    <row r="15376" spans="1:5" x14ac:dyDescent="0.3">
      <c r="A15376">
        <v>10010095</v>
      </c>
      <c r="B15376" t="s">
        <v>871</v>
      </c>
      <c r="C15376" t="s">
        <v>8</v>
      </c>
      <c r="D15376" t="s">
        <v>2380</v>
      </c>
      <c r="E15376">
        <v>0</v>
      </c>
    </row>
    <row r="15377" spans="1:5" x14ac:dyDescent="0.3">
      <c r="A15377">
        <v>10010095</v>
      </c>
      <c r="B15377" t="s">
        <v>871</v>
      </c>
      <c r="C15377" t="s">
        <v>8</v>
      </c>
      <c r="D15377" t="s">
        <v>2381</v>
      </c>
      <c r="E15377">
        <v>0</v>
      </c>
    </row>
    <row r="15378" spans="1:5" x14ac:dyDescent="0.3">
      <c r="A15378">
        <v>10010095</v>
      </c>
      <c r="B15378" t="s">
        <v>871</v>
      </c>
      <c r="C15378" t="s">
        <v>8</v>
      </c>
      <c r="D15378" t="s">
        <v>2382</v>
      </c>
      <c r="E15378">
        <v>0</v>
      </c>
    </row>
    <row r="15379" spans="1:5" x14ac:dyDescent="0.3">
      <c r="A15379">
        <v>10010095</v>
      </c>
      <c r="B15379" t="s">
        <v>871</v>
      </c>
      <c r="C15379" t="s">
        <v>8</v>
      </c>
      <c r="D15379" t="s">
        <v>2383</v>
      </c>
      <c r="E15379">
        <v>0</v>
      </c>
    </row>
    <row r="15380" spans="1:5" x14ac:dyDescent="0.3">
      <c r="A15380">
        <v>10010095</v>
      </c>
      <c r="B15380" t="s">
        <v>871</v>
      </c>
      <c r="C15380" t="s">
        <v>8</v>
      </c>
      <c r="D15380" t="s">
        <v>2384</v>
      </c>
      <c r="E15380">
        <v>0</v>
      </c>
    </row>
    <row r="15381" spans="1:5" x14ac:dyDescent="0.3">
      <c r="A15381">
        <v>10010095</v>
      </c>
      <c r="B15381" t="s">
        <v>871</v>
      </c>
      <c r="C15381" t="s">
        <v>8</v>
      </c>
      <c r="D15381" t="s">
        <v>2385</v>
      </c>
      <c r="E15381">
        <v>0</v>
      </c>
    </row>
    <row r="15382" spans="1:5" x14ac:dyDescent="0.3">
      <c r="A15382">
        <v>10010095</v>
      </c>
      <c r="B15382" t="s">
        <v>871</v>
      </c>
      <c r="C15382" t="s">
        <v>8</v>
      </c>
      <c r="D15382" t="s">
        <v>2386</v>
      </c>
      <c r="E15382">
        <v>0</v>
      </c>
    </row>
    <row r="15383" spans="1:5" x14ac:dyDescent="0.3">
      <c r="A15383">
        <v>10010095</v>
      </c>
      <c r="B15383" t="s">
        <v>871</v>
      </c>
      <c r="C15383" t="s">
        <v>8</v>
      </c>
      <c r="D15383" t="s">
        <v>2387</v>
      </c>
      <c r="E15383">
        <v>0</v>
      </c>
    </row>
    <row r="15384" spans="1:5" x14ac:dyDescent="0.3">
      <c r="A15384">
        <v>10010095</v>
      </c>
      <c r="B15384" t="s">
        <v>871</v>
      </c>
      <c r="C15384" t="s">
        <v>8</v>
      </c>
      <c r="D15384" t="s">
        <v>2388</v>
      </c>
      <c r="E15384">
        <v>0</v>
      </c>
    </row>
    <row r="15385" spans="1:5" x14ac:dyDescent="0.3">
      <c r="A15385">
        <v>10010095</v>
      </c>
      <c r="B15385" t="s">
        <v>871</v>
      </c>
      <c r="C15385" t="s">
        <v>8</v>
      </c>
      <c r="D15385" t="s">
        <v>2389</v>
      </c>
      <c r="E15385">
        <v>0</v>
      </c>
    </row>
    <row r="15386" spans="1:5" x14ac:dyDescent="0.3">
      <c r="A15386">
        <v>10010095</v>
      </c>
      <c r="B15386" t="s">
        <v>871</v>
      </c>
      <c r="C15386" t="s">
        <v>8</v>
      </c>
      <c r="D15386" t="s">
        <v>2390</v>
      </c>
      <c r="E15386">
        <v>0</v>
      </c>
    </row>
    <row r="15387" spans="1:5" x14ac:dyDescent="0.3">
      <c r="A15387">
        <v>10010095</v>
      </c>
      <c r="B15387" t="s">
        <v>871</v>
      </c>
      <c r="C15387" t="s">
        <v>8</v>
      </c>
      <c r="D15387" t="s">
        <v>2391</v>
      </c>
      <c r="E15387">
        <v>0</v>
      </c>
    </row>
    <row r="15388" spans="1:5" x14ac:dyDescent="0.3">
      <c r="A15388">
        <v>10010095</v>
      </c>
      <c r="B15388" t="s">
        <v>871</v>
      </c>
      <c r="C15388" t="s">
        <v>8</v>
      </c>
      <c r="D15388" t="s">
        <v>2392</v>
      </c>
      <c r="E15388">
        <v>0</v>
      </c>
    </row>
    <row r="15389" spans="1:5" x14ac:dyDescent="0.3">
      <c r="A15389">
        <v>10010095</v>
      </c>
      <c r="B15389" t="s">
        <v>871</v>
      </c>
      <c r="C15389" t="s">
        <v>8</v>
      </c>
      <c r="D15389" t="s">
        <v>2393</v>
      </c>
      <c r="E15389">
        <v>0</v>
      </c>
    </row>
    <row r="15390" spans="1:5" x14ac:dyDescent="0.3">
      <c r="A15390">
        <v>10010095</v>
      </c>
      <c r="B15390" t="s">
        <v>871</v>
      </c>
      <c r="C15390" t="s">
        <v>8</v>
      </c>
      <c r="D15390" t="s">
        <v>2394</v>
      </c>
      <c r="E15390">
        <v>0</v>
      </c>
    </row>
    <row r="15391" spans="1:5" x14ac:dyDescent="0.3">
      <c r="A15391">
        <v>10010095</v>
      </c>
      <c r="B15391" t="s">
        <v>871</v>
      </c>
      <c r="C15391" t="s">
        <v>8</v>
      </c>
      <c r="D15391" t="s">
        <v>2395</v>
      </c>
      <c r="E15391">
        <v>0</v>
      </c>
    </row>
    <row r="15392" spans="1:5" x14ac:dyDescent="0.3">
      <c r="A15392">
        <v>10010095</v>
      </c>
      <c r="B15392" t="s">
        <v>871</v>
      </c>
      <c r="C15392" t="s">
        <v>8</v>
      </c>
      <c r="D15392" t="s">
        <v>2396</v>
      </c>
      <c r="E15392">
        <v>0</v>
      </c>
    </row>
    <row r="15393" spans="1:5" x14ac:dyDescent="0.3">
      <c r="A15393">
        <v>10010095</v>
      </c>
      <c r="B15393" t="s">
        <v>871</v>
      </c>
      <c r="C15393" t="s">
        <v>8</v>
      </c>
      <c r="D15393" t="s">
        <v>2397</v>
      </c>
      <c r="E15393">
        <v>0</v>
      </c>
    </row>
    <row r="15394" spans="1:5" x14ac:dyDescent="0.3">
      <c r="A15394">
        <v>10010095</v>
      </c>
      <c r="B15394" t="s">
        <v>871</v>
      </c>
      <c r="C15394" t="s">
        <v>8</v>
      </c>
      <c r="D15394" t="s">
        <v>2398</v>
      </c>
      <c r="E15394">
        <v>0</v>
      </c>
    </row>
    <row r="15395" spans="1:5" x14ac:dyDescent="0.3">
      <c r="A15395">
        <v>10010095</v>
      </c>
      <c r="B15395" t="s">
        <v>871</v>
      </c>
      <c r="C15395" t="s">
        <v>8</v>
      </c>
      <c r="D15395" t="s">
        <v>2399</v>
      </c>
      <c r="E15395">
        <v>0</v>
      </c>
    </row>
    <row r="15396" spans="1:5" x14ac:dyDescent="0.3">
      <c r="A15396">
        <v>10010095</v>
      </c>
      <c r="B15396" t="s">
        <v>871</v>
      </c>
      <c r="C15396" t="s">
        <v>8</v>
      </c>
      <c r="D15396" t="s">
        <v>2400</v>
      </c>
      <c r="E15396">
        <v>0</v>
      </c>
    </row>
    <row r="15397" spans="1:5" x14ac:dyDescent="0.3">
      <c r="A15397">
        <v>10010095</v>
      </c>
      <c r="B15397" t="s">
        <v>871</v>
      </c>
      <c r="C15397" t="s">
        <v>8</v>
      </c>
      <c r="D15397" t="s">
        <v>2401</v>
      </c>
      <c r="E15397">
        <v>0</v>
      </c>
    </row>
    <row r="15398" spans="1:5" x14ac:dyDescent="0.3">
      <c r="A15398">
        <v>10010095</v>
      </c>
      <c r="B15398" t="s">
        <v>871</v>
      </c>
      <c r="C15398" t="s">
        <v>8</v>
      </c>
      <c r="D15398" t="s">
        <v>2402</v>
      </c>
      <c r="E15398">
        <v>0</v>
      </c>
    </row>
    <row r="15399" spans="1:5" x14ac:dyDescent="0.3">
      <c r="A15399">
        <v>10010095</v>
      </c>
      <c r="B15399" t="s">
        <v>871</v>
      </c>
      <c r="C15399" t="s">
        <v>8</v>
      </c>
      <c r="D15399" t="s">
        <v>2403</v>
      </c>
      <c r="E15399">
        <v>-130</v>
      </c>
    </row>
    <row r="15400" spans="1:5" x14ac:dyDescent="0.3">
      <c r="A15400">
        <v>10010095</v>
      </c>
      <c r="B15400" t="s">
        <v>871</v>
      </c>
      <c r="C15400" t="s">
        <v>8</v>
      </c>
      <c r="D15400" t="s">
        <v>2404</v>
      </c>
      <c r="E15400">
        <v>0</v>
      </c>
    </row>
    <row r="15401" spans="1:5" x14ac:dyDescent="0.3">
      <c r="A15401">
        <v>10010095</v>
      </c>
      <c r="B15401" t="s">
        <v>871</v>
      </c>
      <c r="C15401" t="s">
        <v>8</v>
      </c>
      <c r="D15401" t="s">
        <v>2405</v>
      </c>
      <c r="E15401">
        <v>0</v>
      </c>
    </row>
    <row r="15402" spans="1:5" x14ac:dyDescent="0.3">
      <c r="A15402">
        <v>10010095</v>
      </c>
      <c r="B15402" t="s">
        <v>871</v>
      </c>
      <c r="C15402" t="s">
        <v>8</v>
      </c>
      <c r="D15402" t="s">
        <v>2406</v>
      </c>
      <c r="E15402">
        <v>0</v>
      </c>
    </row>
    <row r="15403" spans="1:5" x14ac:dyDescent="0.3">
      <c r="A15403">
        <v>10010095</v>
      </c>
      <c r="B15403" t="s">
        <v>871</v>
      </c>
      <c r="C15403" t="s">
        <v>8</v>
      </c>
      <c r="D15403" t="s">
        <v>2407</v>
      </c>
      <c r="E15403">
        <v>0</v>
      </c>
    </row>
    <row r="15404" spans="1:5" x14ac:dyDescent="0.3">
      <c r="A15404">
        <v>10010095</v>
      </c>
      <c r="B15404" t="s">
        <v>871</v>
      </c>
      <c r="C15404" t="s">
        <v>8</v>
      </c>
      <c r="D15404" t="s">
        <v>2408</v>
      </c>
      <c r="E15404">
        <v>0</v>
      </c>
    </row>
    <row r="15405" spans="1:5" x14ac:dyDescent="0.3">
      <c r="A15405">
        <v>10010095</v>
      </c>
      <c r="B15405" t="s">
        <v>871</v>
      </c>
      <c r="C15405" t="s">
        <v>8</v>
      </c>
      <c r="D15405" t="s">
        <v>2409</v>
      </c>
      <c r="E15405">
        <v>0</v>
      </c>
    </row>
    <row r="15406" spans="1:5" x14ac:dyDescent="0.3">
      <c r="A15406">
        <v>10010095</v>
      </c>
      <c r="B15406" t="s">
        <v>871</v>
      </c>
      <c r="C15406" t="s">
        <v>8</v>
      </c>
      <c r="D15406" t="s">
        <v>2410</v>
      </c>
      <c r="E15406">
        <v>0</v>
      </c>
    </row>
    <row r="15407" spans="1:5" x14ac:dyDescent="0.3">
      <c r="A15407">
        <v>10010095</v>
      </c>
      <c r="B15407" t="s">
        <v>871</v>
      </c>
      <c r="C15407" t="s">
        <v>8</v>
      </c>
      <c r="D15407" t="s">
        <v>2411</v>
      </c>
      <c r="E15407">
        <v>0</v>
      </c>
    </row>
    <row r="15408" spans="1:5" x14ac:dyDescent="0.3">
      <c r="A15408">
        <v>10010095</v>
      </c>
      <c r="B15408" t="s">
        <v>871</v>
      </c>
      <c r="C15408" t="s">
        <v>8</v>
      </c>
      <c r="D15408" t="s">
        <v>2412</v>
      </c>
      <c r="E15408">
        <v>0</v>
      </c>
    </row>
    <row r="15409" spans="1:5" x14ac:dyDescent="0.3">
      <c r="A15409">
        <v>10010095</v>
      </c>
      <c r="B15409" t="s">
        <v>871</v>
      </c>
      <c r="C15409" t="s">
        <v>8</v>
      </c>
      <c r="D15409" t="s">
        <v>2413</v>
      </c>
      <c r="E15409">
        <v>0</v>
      </c>
    </row>
    <row r="15410" spans="1:5" x14ac:dyDescent="0.3">
      <c r="A15410">
        <v>91300019</v>
      </c>
      <c r="B15410" t="s">
        <v>873</v>
      </c>
      <c r="C15410" t="s">
        <v>8</v>
      </c>
      <c r="D15410" t="s">
        <v>2378</v>
      </c>
      <c r="E15410">
        <v>0</v>
      </c>
    </row>
    <row r="15411" spans="1:5" x14ac:dyDescent="0.3">
      <c r="A15411">
        <v>91300019</v>
      </c>
      <c r="B15411" t="s">
        <v>873</v>
      </c>
      <c r="C15411" t="s">
        <v>8</v>
      </c>
      <c r="D15411" t="s">
        <v>2379</v>
      </c>
      <c r="E15411">
        <v>0</v>
      </c>
    </row>
    <row r="15412" spans="1:5" x14ac:dyDescent="0.3">
      <c r="A15412">
        <v>91300019</v>
      </c>
      <c r="B15412" t="s">
        <v>873</v>
      </c>
      <c r="C15412" t="s">
        <v>8</v>
      </c>
      <c r="D15412" t="s">
        <v>2380</v>
      </c>
      <c r="E15412">
        <v>0</v>
      </c>
    </row>
    <row r="15413" spans="1:5" x14ac:dyDescent="0.3">
      <c r="A15413">
        <v>91300019</v>
      </c>
      <c r="B15413" t="s">
        <v>873</v>
      </c>
      <c r="C15413" t="s">
        <v>8</v>
      </c>
      <c r="D15413" t="s">
        <v>2381</v>
      </c>
      <c r="E15413">
        <v>0</v>
      </c>
    </row>
    <row r="15414" spans="1:5" x14ac:dyDescent="0.3">
      <c r="A15414">
        <v>91300019</v>
      </c>
      <c r="B15414" t="s">
        <v>873</v>
      </c>
      <c r="C15414" t="s">
        <v>8</v>
      </c>
      <c r="D15414" t="s">
        <v>2382</v>
      </c>
      <c r="E15414">
        <v>0</v>
      </c>
    </row>
    <row r="15415" spans="1:5" x14ac:dyDescent="0.3">
      <c r="A15415">
        <v>91300019</v>
      </c>
      <c r="B15415" t="s">
        <v>873</v>
      </c>
      <c r="C15415" t="s">
        <v>8</v>
      </c>
      <c r="D15415" t="s">
        <v>2383</v>
      </c>
      <c r="E15415">
        <v>0</v>
      </c>
    </row>
    <row r="15416" spans="1:5" x14ac:dyDescent="0.3">
      <c r="A15416">
        <v>91300019</v>
      </c>
      <c r="B15416" t="s">
        <v>873</v>
      </c>
      <c r="C15416" t="s">
        <v>8</v>
      </c>
      <c r="D15416" t="s">
        <v>2384</v>
      </c>
      <c r="E15416">
        <v>0</v>
      </c>
    </row>
    <row r="15417" spans="1:5" x14ac:dyDescent="0.3">
      <c r="A15417">
        <v>91300019</v>
      </c>
      <c r="B15417" t="s">
        <v>873</v>
      </c>
      <c r="C15417" t="s">
        <v>8</v>
      </c>
      <c r="D15417" t="s">
        <v>2385</v>
      </c>
      <c r="E15417">
        <v>0</v>
      </c>
    </row>
    <row r="15418" spans="1:5" x14ac:dyDescent="0.3">
      <c r="A15418">
        <v>91300019</v>
      </c>
      <c r="B15418" t="s">
        <v>873</v>
      </c>
      <c r="C15418" t="s">
        <v>8</v>
      </c>
      <c r="D15418" t="s">
        <v>2386</v>
      </c>
      <c r="E15418">
        <v>0</v>
      </c>
    </row>
    <row r="15419" spans="1:5" x14ac:dyDescent="0.3">
      <c r="A15419">
        <v>91300019</v>
      </c>
      <c r="B15419" t="s">
        <v>873</v>
      </c>
      <c r="C15419" t="s">
        <v>8</v>
      </c>
      <c r="D15419" t="s">
        <v>2387</v>
      </c>
      <c r="E15419">
        <v>0</v>
      </c>
    </row>
    <row r="15420" spans="1:5" x14ac:dyDescent="0.3">
      <c r="A15420">
        <v>91300019</v>
      </c>
      <c r="B15420" t="s">
        <v>873</v>
      </c>
      <c r="C15420" t="s">
        <v>8</v>
      </c>
      <c r="D15420" t="s">
        <v>2388</v>
      </c>
      <c r="E15420">
        <v>0</v>
      </c>
    </row>
    <row r="15421" spans="1:5" x14ac:dyDescent="0.3">
      <c r="A15421">
        <v>91300019</v>
      </c>
      <c r="B15421" t="s">
        <v>873</v>
      </c>
      <c r="C15421" t="s">
        <v>8</v>
      </c>
      <c r="D15421" t="s">
        <v>2389</v>
      </c>
      <c r="E15421">
        <v>-1</v>
      </c>
    </row>
    <row r="15422" spans="1:5" x14ac:dyDescent="0.3">
      <c r="A15422">
        <v>91300019</v>
      </c>
      <c r="B15422" t="s">
        <v>873</v>
      </c>
      <c r="C15422" t="s">
        <v>8</v>
      </c>
      <c r="D15422" t="s">
        <v>2390</v>
      </c>
      <c r="E15422">
        <v>0</v>
      </c>
    </row>
    <row r="15423" spans="1:5" x14ac:dyDescent="0.3">
      <c r="A15423">
        <v>91300019</v>
      </c>
      <c r="B15423" t="s">
        <v>873</v>
      </c>
      <c r="C15423" t="s">
        <v>8</v>
      </c>
      <c r="D15423" t="s">
        <v>2391</v>
      </c>
      <c r="E15423">
        <v>-1</v>
      </c>
    </row>
    <row r="15424" spans="1:5" x14ac:dyDescent="0.3">
      <c r="A15424">
        <v>91300019</v>
      </c>
      <c r="B15424" t="s">
        <v>873</v>
      </c>
      <c r="C15424" t="s">
        <v>8</v>
      </c>
      <c r="D15424" t="s">
        <v>2392</v>
      </c>
      <c r="E15424">
        <v>0</v>
      </c>
    </row>
    <row r="15425" spans="1:5" x14ac:dyDescent="0.3">
      <c r="A15425">
        <v>91300019</v>
      </c>
      <c r="B15425" t="s">
        <v>873</v>
      </c>
      <c r="C15425" t="s">
        <v>8</v>
      </c>
      <c r="D15425" t="s">
        <v>2393</v>
      </c>
      <c r="E15425">
        <v>0</v>
      </c>
    </row>
    <row r="15426" spans="1:5" x14ac:dyDescent="0.3">
      <c r="A15426">
        <v>91300019</v>
      </c>
      <c r="B15426" t="s">
        <v>873</v>
      </c>
      <c r="C15426" t="s">
        <v>8</v>
      </c>
      <c r="D15426" t="s">
        <v>2394</v>
      </c>
      <c r="E15426">
        <v>0</v>
      </c>
    </row>
    <row r="15427" spans="1:5" x14ac:dyDescent="0.3">
      <c r="A15427">
        <v>91300019</v>
      </c>
      <c r="B15427" t="s">
        <v>873</v>
      </c>
      <c r="C15427" t="s">
        <v>8</v>
      </c>
      <c r="D15427" t="s">
        <v>2395</v>
      </c>
      <c r="E15427">
        <v>-1</v>
      </c>
    </row>
    <row r="15428" spans="1:5" x14ac:dyDescent="0.3">
      <c r="A15428">
        <v>91300019</v>
      </c>
      <c r="B15428" t="s">
        <v>873</v>
      </c>
      <c r="C15428" t="s">
        <v>8</v>
      </c>
      <c r="D15428" t="s">
        <v>2396</v>
      </c>
      <c r="E15428">
        <v>0</v>
      </c>
    </row>
    <row r="15429" spans="1:5" x14ac:dyDescent="0.3">
      <c r="A15429">
        <v>91300019</v>
      </c>
      <c r="B15429" t="s">
        <v>873</v>
      </c>
      <c r="C15429" t="s">
        <v>8</v>
      </c>
      <c r="D15429" t="s">
        <v>2397</v>
      </c>
      <c r="E15429">
        <v>0</v>
      </c>
    </row>
    <row r="15430" spans="1:5" x14ac:dyDescent="0.3">
      <c r="A15430">
        <v>91300019</v>
      </c>
      <c r="B15430" t="s">
        <v>873</v>
      </c>
      <c r="C15430" t="s">
        <v>8</v>
      </c>
      <c r="D15430" t="s">
        <v>2398</v>
      </c>
      <c r="E15430">
        <v>-1</v>
      </c>
    </row>
    <row r="15431" spans="1:5" x14ac:dyDescent="0.3">
      <c r="A15431">
        <v>91300019</v>
      </c>
      <c r="B15431" t="s">
        <v>873</v>
      </c>
      <c r="C15431" t="s">
        <v>8</v>
      </c>
      <c r="D15431" t="s">
        <v>2399</v>
      </c>
      <c r="E15431">
        <v>0</v>
      </c>
    </row>
    <row r="15432" spans="1:5" x14ac:dyDescent="0.3">
      <c r="A15432">
        <v>91300019</v>
      </c>
      <c r="B15432" t="s">
        <v>873</v>
      </c>
      <c r="C15432" t="s">
        <v>8</v>
      </c>
      <c r="D15432" t="s">
        <v>2400</v>
      </c>
      <c r="E15432">
        <v>-1</v>
      </c>
    </row>
    <row r="15433" spans="1:5" x14ac:dyDescent="0.3">
      <c r="A15433">
        <v>91300019</v>
      </c>
      <c r="B15433" t="s">
        <v>873</v>
      </c>
      <c r="C15433" t="s">
        <v>8</v>
      </c>
      <c r="D15433" t="s">
        <v>2401</v>
      </c>
      <c r="E15433">
        <v>0</v>
      </c>
    </row>
    <row r="15434" spans="1:5" x14ac:dyDescent="0.3">
      <c r="A15434">
        <v>91300019</v>
      </c>
      <c r="B15434" t="s">
        <v>873</v>
      </c>
      <c r="C15434" t="s">
        <v>8</v>
      </c>
      <c r="D15434" t="s">
        <v>2402</v>
      </c>
      <c r="E15434">
        <v>0</v>
      </c>
    </row>
    <row r="15435" spans="1:5" x14ac:dyDescent="0.3">
      <c r="A15435">
        <v>91300019</v>
      </c>
      <c r="B15435" t="s">
        <v>873</v>
      </c>
      <c r="C15435" t="s">
        <v>8</v>
      </c>
      <c r="D15435" t="s">
        <v>2403</v>
      </c>
      <c r="E15435">
        <v>0</v>
      </c>
    </row>
    <row r="15436" spans="1:5" x14ac:dyDescent="0.3">
      <c r="A15436">
        <v>91300019</v>
      </c>
      <c r="B15436" t="s">
        <v>873</v>
      </c>
      <c r="C15436" t="s">
        <v>8</v>
      </c>
      <c r="D15436" t="s">
        <v>2404</v>
      </c>
      <c r="E15436">
        <v>0</v>
      </c>
    </row>
    <row r="15437" spans="1:5" x14ac:dyDescent="0.3">
      <c r="A15437">
        <v>91300019</v>
      </c>
      <c r="B15437" t="s">
        <v>873</v>
      </c>
      <c r="C15437" t="s">
        <v>8</v>
      </c>
      <c r="D15437" t="s">
        <v>2405</v>
      </c>
      <c r="E15437">
        <v>0</v>
      </c>
    </row>
    <row r="15438" spans="1:5" x14ac:dyDescent="0.3">
      <c r="A15438">
        <v>91300019</v>
      </c>
      <c r="B15438" t="s">
        <v>873</v>
      </c>
      <c r="C15438" t="s">
        <v>8</v>
      </c>
      <c r="D15438" t="s">
        <v>2406</v>
      </c>
      <c r="E15438">
        <v>0</v>
      </c>
    </row>
    <row r="15439" spans="1:5" x14ac:dyDescent="0.3">
      <c r="A15439">
        <v>91300019</v>
      </c>
      <c r="B15439" t="s">
        <v>873</v>
      </c>
      <c r="C15439" t="s">
        <v>8</v>
      </c>
      <c r="D15439" t="s">
        <v>2407</v>
      </c>
      <c r="E15439">
        <v>0</v>
      </c>
    </row>
    <row r="15440" spans="1:5" x14ac:dyDescent="0.3">
      <c r="A15440">
        <v>91300019</v>
      </c>
      <c r="B15440" t="s">
        <v>873</v>
      </c>
      <c r="C15440" t="s">
        <v>8</v>
      </c>
      <c r="D15440" t="s">
        <v>2408</v>
      </c>
      <c r="E15440">
        <v>0</v>
      </c>
    </row>
    <row r="15441" spans="1:5" x14ac:dyDescent="0.3">
      <c r="A15441">
        <v>91300019</v>
      </c>
      <c r="B15441" t="s">
        <v>873</v>
      </c>
      <c r="C15441" t="s">
        <v>8</v>
      </c>
      <c r="D15441" t="s">
        <v>2409</v>
      </c>
      <c r="E15441">
        <v>-2</v>
      </c>
    </row>
    <row r="15442" spans="1:5" x14ac:dyDescent="0.3">
      <c r="A15442">
        <v>91300019</v>
      </c>
      <c r="B15442" t="s">
        <v>873</v>
      </c>
      <c r="C15442" t="s">
        <v>8</v>
      </c>
      <c r="D15442" t="s">
        <v>2410</v>
      </c>
      <c r="E15442">
        <v>0</v>
      </c>
    </row>
    <row r="15443" spans="1:5" x14ac:dyDescent="0.3">
      <c r="A15443">
        <v>91300019</v>
      </c>
      <c r="B15443" t="s">
        <v>873</v>
      </c>
      <c r="C15443" t="s">
        <v>8</v>
      </c>
      <c r="D15443" t="s">
        <v>2411</v>
      </c>
      <c r="E15443">
        <v>0</v>
      </c>
    </row>
    <row r="15444" spans="1:5" x14ac:dyDescent="0.3">
      <c r="A15444">
        <v>91300019</v>
      </c>
      <c r="B15444" t="s">
        <v>873</v>
      </c>
      <c r="C15444" t="s">
        <v>8</v>
      </c>
      <c r="D15444" t="s">
        <v>2412</v>
      </c>
      <c r="E15444">
        <v>0</v>
      </c>
    </row>
    <row r="15445" spans="1:5" x14ac:dyDescent="0.3">
      <c r="A15445">
        <v>91300019</v>
      </c>
      <c r="B15445" t="s">
        <v>873</v>
      </c>
      <c r="C15445" t="s">
        <v>8</v>
      </c>
      <c r="D15445" t="s">
        <v>2413</v>
      </c>
      <c r="E15445">
        <v>0</v>
      </c>
    </row>
    <row r="15446" spans="1:5" x14ac:dyDescent="0.3">
      <c r="A15446">
        <v>66310002</v>
      </c>
      <c r="B15446" t="s">
        <v>875</v>
      </c>
      <c r="C15446" t="s">
        <v>130</v>
      </c>
      <c r="D15446" t="s">
        <v>2378</v>
      </c>
      <c r="E15446">
        <v>0</v>
      </c>
    </row>
    <row r="15447" spans="1:5" x14ac:dyDescent="0.3">
      <c r="A15447">
        <v>66310002</v>
      </c>
      <c r="B15447" t="s">
        <v>875</v>
      </c>
      <c r="C15447" t="s">
        <v>130</v>
      </c>
      <c r="D15447" t="s">
        <v>2379</v>
      </c>
      <c r="E15447">
        <v>0</v>
      </c>
    </row>
    <row r="15448" spans="1:5" x14ac:dyDescent="0.3">
      <c r="A15448">
        <v>66310002</v>
      </c>
      <c r="B15448" t="s">
        <v>875</v>
      </c>
      <c r="C15448" t="s">
        <v>130</v>
      </c>
      <c r="D15448" t="s">
        <v>2380</v>
      </c>
      <c r="E15448">
        <v>0</v>
      </c>
    </row>
    <row r="15449" spans="1:5" x14ac:dyDescent="0.3">
      <c r="A15449">
        <v>66310002</v>
      </c>
      <c r="B15449" t="s">
        <v>875</v>
      </c>
      <c r="C15449" t="s">
        <v>130</v>
      </c>
      <c r="D15449" t="s">
        <v>2381</v>
      </c>
      <c r="E15449">
        <v>0</v>
      </c>
    </row>
    <row r="15450" spans="1:5" x14ac:dyDescent="0.3">
      <c r="A15450">
        <v>66310002</v>
      </c>
      <c r="B15450" t="s">
        <v>875</v>
      </c>
      <c r="C15450" t="s">
        <v>130</v>
      </c>
      <c r="D15450" t="s">
        <v>2382</v>
      </c>
      <c r="E15450">
        <v>0</v>
      </c>
    </row>
    <row r="15451" spans="1:5" x14ac:dyDescent="0.3">
      <c r="A15451">
        <v>66310002</v>
      </c>
      <c r="B15451" t="s">
        <v>875</v>
      </c>
      <c r="C15451" t="s">
        <v>130</v>
      </c>
      <c r="D15451" t="s">
        <v>2383</v>
      </c>
      <c r="E15451">
        <v>0</v>
      </c>
    </row>
    <row r="15452" spans="1:5" x14ac:dyDescent="0.3">
      <c r="A15452">
        <v>66310002</v>
      </c>
      <c r="B15452" t="s">
        <v>875</v>
      </c>
      <c r="C15452" t="s">
        <v>130</v>
      </c>
      <c r="D15452" t="s">
        <v>2384</v>
      </c>
      <c r="E15452">
        <v>-1</v>
      </c>
    </row>
    <row r="15453" spans="1:5" x14ac:dyDescent="0.3">
      <c r="A15453">
        <v>66310002</v>
      </c>
      <c r="B15453" t="s">
        <v>875</v>
      </c>
      <c r="C15453" t="s">
        <v>130</v>
      </c>
      <c r="D15453" t="s">
        <v>2385</v>
      </c>
      <c r="E15453">
        <v>0</v>
      </c>
    </row>
    <row r="15454" spans="1:5" x14ac:dyDescent="0.3">
      <c r="A15454">
        <v>66310002</v>
      </c>
      <c r="B15454" t="s">
        <v>875</v>
      </c>
      <c r="C15454" t="s">
        <v>130</v>
      </c>
      <c r="D15454" t="s">
        <v>2386</v>
      </c>
      <c r="E15454">
        <v>-2.5</v>
      </c>
    </row>
    <row r="15455" spans="1:5" x14ac:dyDescent="0.3">
      <c r="A15455">
        <v>66310002</v>
      </c>
      <c r="B15455" t="s">
        <v>875</v>
      </c>
      <c r="C15455" t="s">
        <v>130</v>
      </c>
      <c r="D15455" t="s">
        <v>2387</v>
      </c>
      <c r="E15455">
        <v>-2.5</v>
      </c>
    </row>
    <row r="15456" spans="1:5" x14ac:dyDescent="0.3">
      <c r="A15456">
        <v>66310002</v>
      </c>
      <c r="B15456" t="s">
        <v>875</v>
      </c>
      <c r="C15456" t="s">
        <v>130</v>
      </c>
      <c r="D15456" t="s">
        <v>2388</v>
      </c>
      <c r="E15456">
        <v>0</v>
      </c>
    </row>
    <row r="15457" spans="1:5" x14ac:dyDescent="0.3">
      <c r="A15457">
        <v>66310002</v>
      </c>
      <c r="B15457" t="s">
        <v>875</v>
      </c>
      <c r="C15457" t="s">
        <v>130</v>
      </c>
      <c r="D15457" t="s">
        <v>2389</v>
      </c>
      <c r="E15457">
        <v>0</v>
      </c>
    </row>
    <row r="15458" spans="1:5" x14ac:dyDescent="0.3">
      <c r="A15458">
        <v>66310002</v>
      </c>
      <c r="B15458" t="s">
        <v>875</v>
      </c>
      <c r="C15458" t="s">
        <v>130</v>
      </c>
      <c r="D15458" t="s">
        <v>2390</v>
      </c>
      <c r="E15458">
        <v>0</v>
      </c>
    </row>
    <row r="15459" spans="1:5" x14ac:dyDescent="0.3">
      <c r="A15459">
        <v>66310002</v>
      </c>
      <c r="B15459" t="s">
        <v>875</v>
      </c>
      <c r="C15459" t="s">
        <v>130</v>
      </c>
      <c r="D15459" t="s">
        <v>2391</v>
      </c>
      <c r="E15459">
        <v>-2</v>
      </c>
    </row>
    <row r="15460" spans="1:5" x14ac:dyDescent="0.3">
      <c r="A15460">
        <v>66310002</v>
      </c>
      <c r="B15460" t="s">
        <v>875</v>
      </c>
      <c r="C15460" t="s">
        <v>130</v>
      </c>
      <c r="D15460" t="s">
        <v>2392</v>
      </c>
      <c r="E15460">
        <v>0</v>
      </c>
    </row>
    <row r="15461" spans="1:5" x14ac:dyDescent="0.3">
      <c r="A15461">
        <v>66310002</v>
      </c>
      <c r="B15461" t="s">
        <v>875</v>
      </c>
      <c r="C15461" t="s">
        <v>130</v>
      </c>
      <c r="D15461" t="s">
        <v>2393</v>
      </c>
      <c r="E15461">
        <v>0</v>
      </c>
    </row>
    <row r="15462" spans="1:5" x14ac:dyDescent="0.3">
      <c r="A15462">
        <v>66310002</v>
      </c>
      <c r="B15462" t="s">
        <v>875</v>
      </c>
      <c r="C15462" t="s">
        <v>130</v>
      </c>
      <c r="D15462" t="s">
        <v>2394</v>
      </c>
      <c r="E15462">
        <v>0</v>
      </c>
    </row>
    <row r="15463" spans="1:5" x14ac:dyDescent="0.3">
      <c r="A15463">
        <v>66310002</v>
      </c>
      <c r="B15463" t="s">
        <v>875</v>
      </c>
      <c r="C15463" t="s">
        <v>130</v>
      </c>
      <c r="D15463" t="s">
        <v>2395</v>
      </c>
      <c r="E15463">
        <v>-1.5</v>
      </c>
    </row>
    <row r="15464" spans="1:5" x14ac:dyDescent="0.3">
      <c r="A15464">
        <v>66310002</v>
      </c>
      <c r="B15464" t="s">
        <v>875</v>
      </c>
      <c r="C15464" t="s">
        <v>130</v>
      </c>
      <c r="D15464" t="s">
        <v>2396</v>
      </c>
      <c r="E15464">
        <v>0</v>
      </c>
    </row>
    <row r="15465" spans="1:5" x14ac:dyDescent="0.3">
      <c r="A15465">
        <v>66310002</v>
      </c>
      <c r="B15465" t="s">
        <v>875</v>
      </c>
      <c r="C15465" t="s">
        <v>130</v>
      </c>
      <c r="D15465" t="s">
        <v>2397</v>
      </c>
      <c r="E15465">
        <v>-3.5</v>
      </c>
    </row>
    <row r="15466" spans="1:5" x14ac:dyDescent="0.3">
      <c r="A15466">
        <v>66310002</v>
      </c>
      <c r="B15466" t="s">
        <v>875</v>
      </c>
      <c r="C15466" t="s">
        <v>130</v>
      </c>
      <c r="D15466" t="s">
        <v>2398</v>
      </c>
      <c r="E15466">
        <v>0</v>
      </c>
    </row>
    <row r="15467" spans="1:5" x14ac:dyDescent="0.3">
      <c r="A15467">
        <v>66310002</v>
      </c>
      <c r="B15467" t="s">
        <v>875</v>
      </c>
      <c r="C15467" t="s">
        <v>130</v>
      </c>
      <c r="D15467" t="s">
        <v>2399</v>
      </c>
      <c r="E15467">
        <v>0</v>
      </c>
    </row>
    <row r="15468" spans="1:5" x14ac:dyDescent="0.3">
      <c r="A15468">
        <v>66310002</v>
      </c>
      <c r="B15468" t="s">
        <v>875</v>
      </c>
      <c r="C15468" t="s">
        <v>130</v>
      </c>
      <c r="D15468" t="s">
        <v>2400</v>
      </c>
      <c r="E15468">
        <v>0</v>
      </c>
    </row>
    <row r="15469" spans="1:5" x14ac:dyDescent="0.3">
      <c r="A15469">
        <v>66310002</v>
      </c>
      <c r="B15469" t="s">
        <v>875</v>
      </c>
      <c r="C15469" t="s">
        <v>130</v>
      </c>
      <c r="D15469" t="s">
        <v>2401</v>
      </c>
      <c r="E15469">
        <v>0</v>
      </c>
    </row>
    <row r="15470" spans="1:5" x14ac:dyDescent="0.3">
      <c r="A15470">
        <v>66310002</v>
      </c>
      <c r="B15470" t="s">
        <v>875</v>
      </c>
      <c r="C15470" t="s">
        <v>130</v>
      </c>
      <c r="D15470" t="s">
        <v>2402</v>
      </c>
      <c r="E15470">
        <v>0</v>
      </c>
    </row>
    <row r="15471" spans="1:5" x14ac:dyDescent="0.3">
      <c r="A15471">
        <v>66310002</v>
      </c>
      <c r="B15471" t="s">
        <v>875</v>
      </c>
      <c r="C15471" t="s">
        <v>130</v>
      </c>
      <c r="D15471" t="s">
        <v>2403</v>
      </c>
      <c r="E15471">
        <v>0</v>
      </c>
    </row>
    <row r="15472" spans="1:5" x14ac:dyDescent="0.3">
      <c r="A15472">
        <v>66310002</v>
      </c>
      <c r="B15472" t="s">
        <v>875</v>
      </c>
      <c r="C15472" t="s">
        <v>130</v>
      </c>
      <c r="D15472" t="s">
        <v>2404</v>
      </c>
      <c r="E15472">
        <v>-5</v>
      </c>
    </row>
    <row r="15473" spans="1:5" x14ac:dyDescent="0.3">
      <c r="A15473">
        <v>66310002</v>
      </c>
      <c r="B15473" t="s">
        <v>875</v>
      </c>
      <c r="C15473" t="s">
        <v>130</v>
      </c>
      <c r="D15473" t="s">
        <v>2405</v>
      </c>
      <c r="E15473">
        <v>0</v>
      </c>
    </row>
    <row r="15474" spans="1:5" x14ac:dyDescent="0.3">
      <c r="A15474">
        <v>66310002</v>
      </c>
      <c r="B15474" t="s">
        <v>875</v>
      </c>
      <c r="C15474" t="s">
        <v>130</v>
      </c>
      <c r="D15474" t="s">
        <v>2406</v>
      </c>
      <c r="E15474">
        <v>0</v>
      </c>
    </row>
    <row r="15475" spans="1:5" x14ac:dyDescent="0.3">
      <c r="A15475">
        <v>66310002</v>
      </c>
      <c r="B15475" t="s">
        <v>875</v>
      </c>
      <c r="C15475" t="s">
        <v>130</v>
      </c>
      <c r="D15475" t="s">
        <v>2407</v>
      </c>
      <c r="E15475">
        <v>0</v>
      </c>
    </row>
    <row r="15476" spans="1:5" x14ac:dyDescent="0.3">
      <c r="A15476">
        <v>66310002</v>
      </c>
      <c r="B15476" t="s">
        <v>875</v>
      </c>
      <c r="C15476" t="s">
        <v>130</v>
      </c>
      <c r="D15476" t="s">
        <v>2408</v>
      </c>
      <c r="E15476">
        <v>0</v>
      </c>
    </row>
    <row r="15477" spans="1:5" x14ac:dyDescent="0.3">
      <c r="A15477">
        <v>66310002</v>
      </c>
      <c r="B15477" t="s">
        <v>875</v>
      </c>
      <c r="C15477" t="s">
        <v>130</v>
      </c>
      <c r="D15477" t="s">
        <v>2409</v>
      </c>
      <c r="E15477">
        <v>0</v>
      </c>
    </row>
    <row r="15478" spans="1:5" x14ac:dyDescent="0.3">
      <c r="A15478">
        <v>66310002</v>
      </c>
      <c r="B15478" t="s">
        <v>875</v>
      </c>
      <c r="C15478" t="s">
        <v>130</v>
      </c>
      <c r="D15478" t="s">
        <v>2410</v>
      </c>
      <c r="E15478">
        <v>-2.5</v>
      </c>
    </row>
    <row r="15479" spans="1:5" x14ac:dyDescent="0.3">
      <c r="A15479">
        <v>66310002</v>
      </c>
      <c r="B15479" t="s">
        <v>875</v>
      </c>
      <c r="C15479" t="s">
        <v>130</v>
      </c>
      <c r="D15479" t="s">
        <v>2411</v>
      </c>
      <c r="E15479">
        <v>-1.5</v>
      </c>
    </row>
    <row r="15480" spans="1:5" x14ac:dyDescent="0.3">
      <c r="A15480">
        <v>66310002</v>
      </c>
      <c r="B15480" t="s">
        <v>875</v>
      </c>
      <c r="C15480" t="s">
        <v>130</v>
      </c>
      <c r="D15480" t="s">
        <v>2412</v>
      </c>
      <c r="E15480">
        <v>0</v>
      </c>
    </row>
    <row r="15481" spans="1:5" x14ac:dyDescent="0.3">
      <c r="A15481">
        <v>66310002</v>
      </c>
      <c r="B15481" t="s">
        <v>875</v>
      </c>
      <c r="C15481" t="s">
        <v>130</v>
      </c>
      <c r="D15481" t="s">
        <v>2413</v>
      </c>
      <c r="E15481">
        <v>-1</v>
      </c>
    </row>
    <row r="15482" spans="1:5" x14ac:dyDescent="0.3">
      <c r="A15482">
        <v>23440104</v>
      </c>
      <c r="B15482" t="s">
        <v>877</v>
      </c>
      <c r="C15482" t="s">
        <v>8</v>
      </c>
      <c r="D15482" t="s">
        <v>2378</v>
      </c>
      <c r="E15482">
        <v>0</v>
      </c>
    </row>
    <row r="15483" spans="1:5" x14ac:dyDescent="0.3">
      <c r="A15483">
        <v>23440104</v>
      </c>
      <c r="B15483" t="s">
        <v>877</v>
      </c>
      <c r="C15483" t="s">
        <v>8</v>
      </c>
      <c r="D15483" t="s">
        <v>2379</v>
      </c>
      <c r="E15483">
        <v>0</v>
      </c>
    </row>
    <row r="15484" spans="1:5" x14ac:dyDescent="0.3">
      <c r="A15484">
        <v>23440104</v>
      </c>
      <c r="B15484" t="s">
        <v>877</v>
      </c>
      <c r="C15484" t="s">
        <v>8</v>
      </c>
      <c r="D15484" t="s">
        <v>2380</v>
      </c>
      <c r="E15484">
        <v>0</v>
      </c>
    </row>
    <row r="15485" spans="1:5" x14ac:dyDescent="0.3">
      <c r="A15485">
        <v>23440104</v>
      </c>
      <c r="B15485" t="s">
        <v>877</v>
      </c>
      <c r="C15485" t="s">
        <v>8</v>
      </c>
      <c r="D15485" t="s">
        <v>2381</v>
      </c>
      <c r="E15485">
        <v>0</v>
      </c>
    </row>
    <row r="15486" spans="1:5" x14ac:dyDescent="0.3">
      <c r="A15486">
        <v>23440104</v>
      </c>
      <c r="B15486" t="s">
        <v>877</v>
      </c>
      <c r="C15486" t="s">
        <v>8</v>
      </c>
      <c r="D15486" t="s">
        <v>2382</v>
      </c>
      <c r="E15486">
        <v>0</v>
      </c>
    </row>
    <row r="15487" spans="1:5" x14ac:dyDescent="0.3">
      <c r="A15487">
        <v>23440104</v>
      </c>
      <c r="B15487" t="s">
        <v>877</v>
      </c>
      <c r="C15487" t="s">
        <v>8</v>
      </c>
      <c r="D15487" t="s">
        <v>2383</v>
      </c>
      <c r="E15487">
        <v>0</v>
      </c>
    </row>
    <row r="15488" spans="1:5" x14ac:dyDescent="0.3">
      <c r="A15488">
        <v>23440104</v>
      </c>
      <c r="B15488" t="s">
        <v>877</v>
      </c>
      <c r="C15488" t="s">
        <v>8</v>
      </c>
      <c r="D15488" t="s">
        <v>2384</v>
      </c>
      <c r="E15488">
        <v>0</v>
      </c>
    </row>
    <row r="15489" spans="1:5" x14ac:dyDescent="0.3">
      <c r="A15489">
        <v>23440104</v>
      </c>
      <c r="B15489" t="s">
        <v>877</v>
      </c>
      <c r="C15489" t="s">
        <v>8</v>
      </c>
      <c r="D15489" t="s">
        <v>2385</v>
      </c>
      <c r="E15489">
        <v>0</v>
      </c>
    </row>
    <row r="15490" spans="1:5" x14ac:dyDescent="0.3">
      <c r="A15490">
        <v>23440104</v>
      </c>
      <c r="B15490" t="s">
        <v>877</v>
      </c>
      <c r="C15490" t="s">
        <v>8</v>
      </c>
      <c r="D15490" t="s">
        <v>2386</v>
      </c>
      <c r="E15490">
        <v>0</v>
      </c>
    </row>
    <row r="15491" spans="1:5" x14ac:dyDescent="0.3">
      <c r="A15491">
        <v>23440104</v>
      </c>
      <c r="B15491" t="s">
        <v>877</v>
      </c>
      <c r="C15491" t="s">
        <v>8</v>
      </c>
      <c r="D15491" t="s">
        <v>2387</v>
      </c>
      <c r="E15491">
        <v>0</v>
      </c>
    </row>
    <row r="15492" spans="1:5" x14ac:dyDescent="0.3">
      <c r="A15492">
        <v>23440104</v>
      </c>
      <c r="B15492" t="s">
        <v>877</v>
      </c>
      <c r="C15492" t="s">
        <v>8</v>
      </c>
      <c r="D15492" t="s">
        <v>2388</v>
      </c>
      <c r="E15492">
        <v>0</v>
      </c>
    </row>
    <row r="15493" spans="1:5" x14ac:dyDescent="0.3">
      <c r="A15493">
        <v>23440104</v>
      </c>
      <c r="B15493" t="s">
        <v>877</v>
      </c>
      <c r="C15493" t="s">
        <v>8</v>
      </c>
      <c r="D15493" t="s">
        <v>2389</v>
      </c>
      <c r="E15493">
        <v>0</v>
      </c>
    </row>
    <row r="15494" spans="1:5" x14ac:dyDescent="0.3">
      <c r="A15494">
        <v>23440104</v>
      </c>
      <c r="B15494" t="s">
        <v>877</v>
      </c>
      <c r="C15494" t="s">
        <v>8</v>
      </c>
      <c r="D15494" t="s">
        <v>2390</v>
      </c>
      <c r="E15494">
        <v>0</v>
      </c>
    </row>
    <row r="15495" spans="1:5" x14ac:dyDescent="0.3">
      <c r="A15495">
        <v>23440104</v>
      </c>
      <c r="B15495" t="s">
        <v>877</v>
      </c>
      <c r="C15495" t="s">
        <v>8</v>
      </c>
      <c r="D15495" t="s">
        <v>2391</v>
      </c>
      <c r="E15495">
        <v>0</v>
      </c>
    </row>
    <row r="15496" spans="1:5" x14ac:dyDescent="0.3">
      <c r="A15496">
        <v>23440104</v>
      </c>
      <c r="B15496" t="s">
        <v>877</v>
      </c>
      <c r="C15496" t="s">
        <v>8</v>
      </c>
      <c r="D15496" t="s">
        <v>2392</v>
      </c>
      <c r="E15496">
        <v>0</v>
      </c>
    </row>
    <row r="15497" spans="1:5" x14ac:dyDescent="0.3">
      <c r="A15497">
        <v>23440104</v>
      </c>
      <c r="B15497" t="s">
        <v>877</v>
      </c>
      <c r="C15497" t="s">
        <v>8</v>
      </c>
      <c r="D15497" t="s">
        <v>2393</v>
      </c>
      <c r="E15497">
        <v>0</v>
      </c>
    </row>
    <row r="15498" spans="1:5" x14ac:dyDescent="0.3">
      <c r="A15498">
        <v>23440104</v>
      </c>
      <c r="B15498" t="s">
        <v>877</v>
      </c>
      <c r="C15498" t="s">
        <v>8</v>
      </c>
      <c r="D15498" t="s">
        <v>2394</v>
      </c>
      <c r="E15498">
        <v>0</v>
      </c>
    </row>
    <row r="15499" spans="1:5" x14ac:dyDescent="0.3">
      <c r="A15499">
        <v>23440104</v>
      </c>
      <c r="B15499" t="s">
        <v>877</v>
      </c>
      <c r="C15499" t="s">
        <v>8</v>
      </c>
      <c r="D15499" t="s">
        <v>2395</v>
      </c>
      <c r="E15499">
        <v>0</v>
      </c>
    </row>
    <row r="15500" spans="1:5" x14ac:dyDescent="0.3">
      <c r="A15500">
        <v>23440104</v>
      </c>
      <c r="B15500" t="s">
        <v>877</v>
      </c>
      <c r="C15500" t="s">
        <v>8</v>
      </c>
      <c r="D15500" t="s">
        <v>2396</v>
      </c>
      <c r="E15500">
        <v>0</v>
      </c>
    </row>
    <row r="15501" spans="1:5" x14ac:dyDescent="0.3">
      <c r="A15501">
        <v>23440104</v>
      </c>
      <c r="B15501" t="s">
        <v>877</v>
      </c>
      <c r="C15501" t="s">
        <v>8</v>
      </c>
      <c r="D15501" t="s">
        <v>2397</v>
      </c>
      <c r="E15501">
        <v>0</v>
      </c>
    </row>
    <row r="15502" spans="1:5" x14ac:dyDescent="0.3">
      <c r="A15502">
        <v>23440104</v>
      </c>
      <c r="B15502" t="s">
        <v>877</v>
      </c>
      <c r="C15502" t="s">
        <v>8</v>
      </c>
      <c r="D15502" t="s">
        <v>2398</v>
      </c>
      <c r="E15502">
        <v>0</v>
      </c>
    </row>
    <row r="15503" spans="1:5" x14ac:dyDescent="0.3">
      <c r="A15503">
        <v>23440104</v>
      </c>
      <c r="B15503" t="s">
        <v>877</v>
      </c>
      <c r="C15503" t="s">
        <v>8</v>
      </c>
      <c r="D15503" t="s">
        <v>2399</v>
      </c>
      <c r="E15503">
        <v>-2</v>
      </c>
    </row>
    <row r="15504" spans="1:5" x14ac:dyDescent="0.3">
      <c r="A15504">
        <v>23440104</v>
      </c>
      <c r="B15504" t="s">
        <v>877</v>
      </c>
      <c r="C15504" t="s">
        <v>8</v>
      </c>
      <c r="D15504" t="s">
        <v>2400</v>
      </c>
      <c r="E15504">
        <v>0</v>
      </c>
    </row>
    <row r="15505" spans="1:5" x14ac:dyDescent="0.3">
      <c r="A15505">
        <v>23440104</v>
      </c>
      <c r="B15505" t="s">
        <v>877</v>
      </c>
      <c r="C15505" t="s">
        <v>8</v>
      </c>
      <c r="D15505" t="s">
        <v>2401</v>
      </c>
      <c r="E15505">
        <v>0</v>
      </c>
    </row>
    <row r="15506" spans="1:5" x14ac:dyDescent="0.3">
      <c r="A15506">
        <v>23440104</v>
      </c>
      <c r="B15506" t="s">
        <v>877</v>
      </c>
      <c r="C15506" t="s">
        <v>8</v>
      </c>
      <c r="D15506" t="s">
        <v>2402</v>
      </c>
      <c r="E15506">
        <v>0</v>
      </c>
    </row>
    <row r="15507" spans="1:5" x14ac:dyDescent="0.3">
      <c r="A15507">
        <v>23440104</v>
      </c>
      <c r="B15507" t="s">
        <v>877</v>
      </c>
      <c r="C15507" t="s">
        <v>8</v>
      </c>
      <c r="D15507" t="s">
        <v>2403</v>
      </c>
      <c r="E15507">
        <v>0</v>
      </c>
    </row>
    <row r="15508" spans="1:5" x14ac:dyDescent="0.3">
      <c r="A15508">
        <v>23440104</v>
      </c>
      <c r="B15508" t="s">
        <v>877</v>
      </c>
      <c r="C15508" t="s">
        <v>8</v>
      </c>
      <c r="D15508" t="s">
        <v>2404</v>
      </c>
      <c r="E15508">
        <v>0</v>
      </c>
    </row>
    <row r="15509" spans="1:5" x14ac:dyDescent="0.3">
      <c r="A15509">
        <v>23440104</v>
      </c>
      <c r="B15509" t="s">
        <v>877</v>
      </c>
      <c r="C15509" t="s">
        <v>8</v>
      </c>
      <c r="D15509" t="s">
        <v>2405</v>
      </c>
      <c r="E15509">
        <v>-1</v>
      </c>
    </row>
    <row r="15510" spans="1:5" x14ac:dyDescent="0.3">
      <c r="A15510">
        <v>23440104</v>
      </c>
      <c r="B15510" t="s">
        <v>877</v>
      </c>
      <c r="C15510" t="s">
        <v>8</v>
      </c>
      <c r="D15510" t="s">
        <v>2406</v>
      </c>
      <c r="E15510">
        <v>0</v>
      </c>
    </row>
    <row r="15511" spans="1:5" x14ac:dyDescent="0.3">
      <c r="A15511">
        <v>23440104</v>
      </c>
      <c r="B15511" t="s">
        <v>877</v>
      </c>
      <c r="C15511" t="s">
        <v>8</v>
      </c>
      <c r="D15511" t="s">
        <v>2407</v>
      </c>
      <c r="E15511">
        <v>0</v>
      </c>
    </row>
    <row r="15512" spans="1:5" x14ac:dyDescent="0.3">
      <c r="A15512">
        <v>23440104</v>
      </c>
      <c r="B15512" t="s">
        <v>877</v>
      </c>
      <c r="C15512" t="s">
        <v>8</v>
      </c>
      <c r="D15512" t="s">
        <v>2408</v>
      </c>
      <c r="E15512">
        <v>0</v>
      </c>
    </row>
    <row r="15513" spans="1:5" x14ac:dyDescent="0.3">
      <c r="A15513">
        <v>23440104</v>
      </c>
      <c r="B15513" t="s">
        <v>877</v>
      </c>
      <c r="C15513" t="s">
        <v>8</v>
      </c>
      <c r="D15513" t="s">
        <v>2409</v>
      </c>
      <c r="E15513">
        <v>0</v>
      </c>
    </row>
    <row r="15514" spans="1:5" x14ac:dyDescent="0.3">
      <c r="A15514">
        <v>23440104</v>
      </c>
      <c r="B15514" t="s">
        <v>877</v>
      </c>
      <c r="C15514" t="s">
        <v>8</v>
      </c>
      <c r="D15514" t="s">
        <v>2410</v>
      </c>
      <c r="E15514">
        <v>0</v>
      </c>
    </row>
    <row r="15515" spans="1:5" x14ac:dyDescent="0.3">
      <c r="A15515">
        <v>23440104</v>
      </c>
      <c r="B15515" t="s">
        <v>877</v>
      </c>
      <c r="C15515" t="s">
        <v>8</v>
      </c>
      <c r="D15515" t="s">
        <v>2411</v>
      </c>
      <c r="E15515">
        <v>0</v>
      </c>
    </row>
    <row r="15516" spans="1:5" x14ac:dyDescent="0.3">
      <c r="A15516">
        <v>23440104</v>
      </c>
      <c r="B15516" t="s">
        <v>877</v>
      </c>
      <c r="C15516" t="s">
        <v>8</v>
      </c>
      <c r="D15516" t="s">
        <v>2412</v>
      </c>
      <c r="E15516">
        <v>0</v>
      </c>
    </row>
    <row r="15517" spans="1:5" x14ac:dyDescent="0.3">
      <c r="A15517">
        <v>23440104</v>
      </c>
      <c r="B15517" t="s">
        <v>877</v>
      </c>
      <c r="C15517" t="s">
        <v>8</v>
      </c>
      <c r="D15517" t="s">
        <v>2413</v>
      </c>
      <c r="E15517">
        <v>-1</v>
      </c>
    </row>
    <row r="15518" spans="1:5" x14ac:dyDescent="0.3">
      <c r="A15518">
        <v>66250033</v>
      </c>
      <c r="B15518" t="s">
        <v>879</v>
      </c>
      <c r="C15518" t="s">
        <v>8</v>
      </c>
      <c r="D15518" t="s">
        <v>2378</v>
      </c>
      <c r="E15518">
        <v>0</v>
      </c>
    </row>
    <row r="15519" spans="1:5" x14ac:dyDescent="0.3">
      <c r="A15519">
        <v>66250033</v>
      </c>
      <c r="B15519" t="s">
        <v>879</v>
      </c>
      <c r="C15519" t="s">
        <v>8</v>
      </c>
      <c r="D15519" t="s">
        <v>2379</v>
      </c>
      <c r="E15519">
        <v>0</v>
      </c>
    </row>
    <row r="15520" spans="1:5" x14ac:dyDescent="0.3">
      <c r="A15520">
        <v>66250033</v>
      </c>
      <c r="B15520" t="s">
        <v>879</v>
      </c>
      <c r="C15520" t="s">
        <v>8</v>
      </c>
      <c r="D15520" t="s">
        <v>2380</v>
      </c>
      <c r="E15520">
        <v>0</v>
      </c>
    </row>
    <row r="15521" spans="1:5" x14ac:dyDescent="0.3">
      <c r="A15521">
        <v>66250033</v>
      </c>
      <c r="B15521" t="s">
        <v>879</v>
      </c>
      <c r="C15521" t="s">
        <v>8</v>
      </c>
      <c r="D15521" t="s">
        <v>2381</v>
      </c>
      <c r="E15521">
        <v>0</v>
      </c>
    </row>
    <row r="15522" spans="1:5" x14ac:dyDescent="0.3">
      <c r="A15522">
        <v>66250033</v>
      </c>
      <c r="B15522" t="s">
        <v>879</v>
      </c>
      <c r="C15522" t="s">
        <v>8</v>
      </c>
      <c r="D15522" t="s">
        <v>2382</v>
      </c>
      <c r="E15522">
        <v>0</v>
      </c>
    </row>
    <row r="15523" spans="1:5" x14ac:dyDescent="0.3">
      <c r="A15523">
        <v>66250033</v>
      </c>
      <c r="B15523" t="s">
        <v>879</v>
      </c>
      <c r="C15523" t="s">
        <v>8</v>
      </c>
      <c r="D15523" t="s">
        <v>2383</v>
      </c>
      <c r="E15523">
        <v>0</v>
      </c>
    </row>
    <row r="15524" spans="1:5" x14ac:dyDescent="0.3">
      <c r="A15524">
        <v>66250033</v>
      </c>
      <c r="B15524" t="s">
        <v>879</v>
      </c>
      <c r="C15524" t="s">
        <v>8</v>
      </c>
      <c r="D15524" t="s">
        <v>2384</v>
      </c>
      <c r="E15524">
        <v>0</v>
      </c>
    </row>
    <row r="15525" spans="1:5" x14ac:dyDescent="0.3">
      <c r="A15525">
        <v>66250033</v>
      </c>
      <c r="B15525" t="s">
        <v>879</v>
      </c>
      <c r="C15525" t="s">
        <v>8</v>
      </c>
      <c r="D15525" t="s">
        <v>2385</v>
      </c>
      <c r="E15525">
        <v>0</v>
      </c>
    </row>
    <row r="15526" spans="1:5" x14ac:dyDescent="0.3">
      <c r="A15526">
        <v>66250033</v>
      </c>
      <c r="B15526" t="s">
        <v>879</v>
      </c>
      <c r="C15526" t="s">
        <v>8</v>
      </c>
      <c r="D15526" t="s">
        <v>2386</v>
      </c>
      <c r="E15526">
        <v>0</v>
      </c>
    </row>
    <row r="15527" spans="1:5" x14ac:dyDescent="0.3">
      <c r="A15527">
        <v>66250033</v>
      </c>
      <c r="B15527" t="s">
        <v>879</v>
      </c>
      <c r="C15527" t="s">
        <v>8</v>
      </c>
      <c r="D15527" t="s">
        <v>2387</v>
      </c>
      <c r="E15527">
        <v>0</v>
      </c>
    </row>
    <row r="15528" spans="1:5" x14ac:dyDescent="0.3">
      <c r="A15528">
        <v>66250033</v>
      </c>
      <c r="B15528" t="s">
        <v>879</v>
      </c>
      <c r="C15528" t="s">
        <v>8</v>
      </c>
      <c r="D15528" t="s">
        <v>2388</v>
      </c>
      <c r="E15528">
        <v>0</v>
      </c>
    </row>
    <row r="15529" spans="1:5" x14ac:dyDescent="0.3">
      <c r="A15529">
        <v>66250033</v>
      </c>
      <c r="B15529" t="s">
        <v>879</v>
      </c>
      <c r="C15529" t="s">
        <v>8</v>
      </c>
      <c r="D15529" t="s">
        <v>2389</v>
      </c>
      <c r="E15529">
        <v>0</v>
      </c>
    </row>
    <row r="15530" spans="1:5" x14ac:dyDescent="0.3">
      <c r="A15530">
        <v>66250033</v>
      </c>
      <c r="B15530" t="s">
        <v>879</v>
      </c>
      <c r="C15530" t="s">
        <v>8</v>
      </c>
      <c r="D15530" t="s">
        <v>2390</v>
      </c>
      <c r="E15530">
        <v>0</v>
      </c>
    </row>
    <row r="15531" spans="1:5" x14ac:dyDescent="0.3">
      <c r="A15531">
        <v>66250033</v>
      </c>
      <c r="B15531" t="s">
        <v>879</v>
      </c>
      <c r="C15531" t="s">
        <v>8</v>
      </c>
      <c r="D15531" t="s">
        <v>2391</v>
      </c>
      <c r="E15531">
        <v>0</v>
      </c>
    </row>
    <row r="15532" spans="1:5" x14ac:dyDescent="0.3">
      <c r="A15532">
        <v>66250033</v>
      </c>
      <c r="B15532" t="s">
        <v>879</v>
      </c>
      <c r="C15532" t="s">
        <v>8</v>
      </c>
      <c r="D15532" t="s">
        <v>2392</v>
      </c>
      <c r="E15532">
        <v>0</v>
      </c>
    </row>
    <row r="15533" spans="1:5" x14ac:dyDescent="0.3">
      <c r="A15533">
        <v>66250033</v>
      </c>
      <c r="B15533" t="s">
        <v>879</v>
      </c>
      <c r="C15533" t="s">
        <v>8</v>
      </c>
      <c r="D15533" t="s">
        <v>2393</v>
      </c>
      <c r="E15533">
        <v>0</v>
      </c>
    </row>
    <row r="15534" spans="1:5" x14ac:dyDescent="0.3">
      <c r="A15534">
        <v>66250033</v>
      </c>
      <c r="B15534" t="s">
        <v>879</v>
      </c>
      <c r="C15534" t="s">
        <v>8</v>
      </c>
      <c r="D15534" t="s">
        <v>2394</v>
      </c>
      <c r="E15534">
        <v>0</v>
      </c>
    </row>
    <row r="15535" spans="1:5" x14ac:dyDescent="0.3">
      <c r="A15535">
        <v>66250033</v>
      </c>
      <c r="B15535" t="s">
        <v>879</v>
      </c>
      <c r="C15535" t="s">
        <v>8</v>
      </c>
      <c r="D15535" t="s">
        <v>2395</v>
      </c>
      <c r="E15535">
        <v>0</v>
      </c>
    </row>
    <row r="15536" spans="1:5" x14ac:dyDescent="0.3">
      <c r="A15536">
        <v>66250033</v>
      </c>
      <c r="B15536" t="s">
        <v>879</v>
      </c>
      <c r="C15536" t="s">
        <v>8</v>
      </c>
      <c r="D15536" t="s">
        <v>2396</v>
      </c>
      <c r="E15536">
        <v>0</v>
      </c>
    </row>
    <row r="15537" spans="1:5" x14ac:dyDescent="0.3">
      <c r="A15537">
        <v>66250033</v>
      </c>
      <c r="B15537" t="s">
        <v>879</v>
      </c>
      <c r="C15537" t="s">
        <v>8</v>
      </c>
      <c r="D15537" t="s">
        <v>2397</v>
      </c>
      <c r="E15537">
        <v>0</v>
      </c>
    </row>
    <row r="15538" spans="1:5" x14ac:dyDescent="0.3">
      <c r="A15538">
        <v>66250033</v>
      </c>
      <c r="B15538" t="s">
        <v>879</v>
      </c>
      <c r="C15538" t="s">
        <v>8</v>
      </c>
      <c r="D15538" t="s">
        <v>2398</v>
      </c>
      <c r="E15538">
        <v>0</v>
      </c>
    </row>
    <row r="15539" spans="1:5" x14ac:dyDescent="0.3">
      <c r="A15539">
        <v>66250033</v>
      </c>
      <c r="B15539" t="s">
        <v>879</v>
      </c>
      <c r="C15539" t="s">
        <v>8</v>
      </c>
      <c r="D15539" t="s">
        <v>2399</v>
      </c>
      <c r="E15539">
        <v>0</v>
      </c>
    </row>
    <row r="15540" spans="1:5" x14ac:dyDescent="0.3">
      <c r="A15540">
        <v>66250033</v>
      </c>
      <c r="B15540" t="s">
        <v>879</v>
      </c>
      <c r="C15540" t="s">
        <v>8</v>
      </c>
      <c r="D15540" t="s">
        <v>2400</v>
      </c>
      <c r="E15540">
        <v>0</v>
      </c>
    </row>
    <row r="15541" spans="1:5" x14ac:dyDescent="0.3">
      <c r="A15541">
        <v>66250033</v>
      </c>
      <c r="B15541" t="s">
        <v>879</v>
      </c>
      <c r="C15541" t="s">
        <v>8</v>
      </c>
      <c r="D15541" t="s">
        <v>2401</v>
      </c>
      <c r="E15541">
        <v>0</v>
      </c>
    </row>
    <row r="15542" spans="1:5" x14ac:dyDescent="0.3">
      <c r="A15542">
        <v>66250033</v>
      </c>
      <c r="B15542" t="s">
        <v>879</v>
      </c>
      <c r="C15542" t="s">
        <v>8</v>
      </c>
      <c r="D15542" t="s">
        <v>2402</v>
      </c>
      <c r="E15542">
        <v>0</v>
      </c>
    </row>
    <row r="15543" spans="1:5" x14ac:dyDescent="0.3">
      <c r="A15543">
        <v>66250033</v>
      </c>
      <c r="B15543" t="s">
        <v>879</v>
      </c>
      <c r="C15543" t="s">
        <v>8</v>
      </c>
      <c r="D15543" t="s">
        <v>2403</v>
      </c>
      <c r="E15543">
        <v>0</v>
      </c>
    </row>
    <row r="15544" spans="1:5" x14ac:dyDescent="0.3">
      <c r="A15544">
        <v>66250033</v>
      </c>
      <c r="B15544" t="s">
        <v>879</v>
      </c>
      <c r="C15544" t="s">
        <v>8</v>
      </c>
      <c r="D15544" t="s">
        <v>2404</v>
      </c>
      <c r="E15544">
        <v>0</v>
      </c>
    </row>
    <row r="15545" spans="1:5" x14ac:dyDescent="0.3">
      <c r="A15545">
        <v>66250033</v>
      </c>
      <c r="B15545" t="s">
        <v>879</v>
      </c>
      <c r="C15545" t="s">
        <v>8</v>
      </c>
      <c r="D15545" t="s">
        <v>2405</v>
      </c>
      <c r="E15545">
        <v>0</v>
      </c>
    </row>
    <row r="15546" spans="1:5" x14ac:dyDescent="0.3">
      <c r="A15546">
        <v>66250033</v>
      </c>
      <c r="B15546" t="s">
        <v>879</v>
      </c>
      <c r="C15546" t="s">
        <v>8</v>
      </c>
      <c r="D15546" t="s">
        <v>2406</v>
      </c>
      <c r="E15546">
        <v>0</v>
      </c>
    </row>
    <row r="15547" spans="1:5" x14ac:dyDescent="0.3">
      <c r="A15547">
        <v>66250033</v>
      </c>
      <c r="B15547" t="s">
        <v>879</v>
      </c>
      <c r="C15547" t="s">
        <v>8</v>
      </c>
      <c r="D15547" t="s">
        <v>2407</v>
      </c>
      <c r="E15547">
        <v>-2</v>
      </c>
    </row>
    <row r="15548" spans="1:5" x14ac:dyDescent="0.3">
      <c r="A15548">
        <v>66250033</v>
      </c>
      <c r="B15548" t="s">
        <v>879</v>
      </c>
      <c r="C15548" t="s">
        <v>8</v>
      </c>
      <c r="D15548" t="s">
        <v>2408</v>
      </c>
      <c r="E15548">
        <v>0</v>
      </c>
    </row>
    <row r="15549" spans="1:5" x14ac:dyDescent="0.3">
      <c r="A15549">
        <v>66250033</v>
      </c>
      <c r="B15549" t="s">
        <v>879</v>
      </c>
      <c r="C15549" t="s">
        <v>8</v>
      </c>
      <c r="D15549" t="s">
        <v>2409</v>
      </c>
      <c r="E15549">
        <v>0</v>
      </c>
    </row>
    <row r="15550" spans="1:5" x14ac:dyDescent="0.3">
      <c r="A15550">
        <v>66250033</v>
      </c>
      <c r="B15550" t="s">
        <v>879</v>
      </c>
      <c r="C15550" t="s">
        <v>8</v>
      </c>
      <c r="D15550" t="s">
        <v>2410</v>
      </c>
      <c r="E15550">
        <v>0</v>
      </c>
    </row>
    <row r="15551" spans="1:5" x14ac:dyDescent="0.3">
      <c r="A15551">
        <v>66250033</v>
      </c>
      <c r="B15551" t="s">
        <v>879</v>
      </c>
      <c r="C15551" t="s">
        <v>8</v>
      </c>
      <c r="D15551" t="s">
        <v>2411</v>
      </c>
      <c r="E15551">
        <v>0</v>
      </c>
    </row>
    <row r="15552" spans="1:5" x14ac:dyDescent="0.3">
      <c r="A15552">
        <v>66250033</v>
      </c>
      <c r="B15552" t="s">
        <v>879</v>
      </c>
      <c r="C15552" t="s">
        <v>8</v>
      </c>
      <c r="D15552" t="s">
        <v>2412</v>
      </c>
      <c r="E15552">
        <v>0</v>
      </c>
    </row>
    <row r="15553" spans="1:5" x14ac:dyDescent="0.3">
      <c r="A15553">
        <v>66250033</v>
      </c>
      <c r="B15553" t="s">
        <v>879</v>
      </c>
      <c r="C15553" t="s">
        <v>8</v>
      </c>
      <c r="D15553" t="s">
        <v>2413</v>
      </c>
      <c r="E15553">
        <v>0</v>
      </c>
    </row>
    <row r="15554" spans="1:5" x14ac:dyDescent="0.3">
      <c r="A15554">
        <v>50350100</v>
      </c>
      <c r="B15554" t="s">
        <v>881</v>
      </c>
      <c r="C15554" t="s">
        <v>8</v>
      </c>
      <c r="D15554" t="s">
        <v>2378</v>
      </c>
      <c r="E15554">
        <v>0</v>
      </c>
    </row>
    <row r="15555" spans="1:5" x14ac:dyDescent="0.3">
      <c r="A15555">
        <v>50350100</v>
      </c>
      <c r="B15555" t="s">
        <v>881</v>
      </c>
      <c r="C15555" t="s">
        <v>8</v>
      </c>
      <c r="D15555" t="s">
        <v>2379</v>
      </c>
      <c r="E15555">
        <v>0</v>
      </c>
    </row>
    <row r="15556" spans="1:5" x14ac:dyDescent="0.3">
      <c r="A15556">
        <v>50350100</v>
      </c>
      <c r="B15556" t="s">
        <v>881</v>
      </c>
      <c r="C15556" t="s">
        <v>8</v>
      </c>
      <c r="D15556" t="s">
        <v>2380</v>
      </c>
      <c r="E15556">
        <v>0</v>
      </c>
    </row>
    <row r="15557" spans="1:5" x14ac:dyDescent="0.3">
      <c r="A15557">
        <v>50350100</v>
      </c>
      <c r="B15557" t="s">
        <v>881</v>
      </c>
      <c r="C15557" t="s">
        <v>8</v>
      </c>
      <c r="D15557" t="s">
        <v>2381</v>
      </c>
      <c r="E15557">
        <v>0</v>
      </c>
    </row>
    <row r="15558" spans="1:5" x14ac:dyDescent="0.3">
      <c r="A15558">
        <v>50350100</v>
      </c>
      <c r="B15558" t="s">
        <v>881</v>
      </c>
      <c r="C15558" t="s">
        <v>8</v>
      </c>
      <c r="D15558" t="s">
        <v>2382</v>
      </c>
      <c r="E15558">
        <v>0</v>
      </c>
    </row>
    <row r="15559" spans="1:5" x14ac:dyDescent="0.3">
      <c r="A15559">
        <v>50350100</v>
      </c>
      <c r="B15559" t="s">
        <v>881</v>
      </c>
      <c r="C15559" t="s">
        <v>8</v>
      </c>
      <c r="D15559" t="s">
        <v>2383</v>
      </c>
      <c r="E15559">
        <v>0</v>
      </c>
    </row>
    <row r="15560" spans="1:5" x14ac:dyDescent="0.3">
      <c r="A15560">
        <v>50350100</v>
      </c>
      <c r="B15560" t="s">
        <v>881</v>
      </c>
      <c r="C15560" t="s">
        <v>8</v>
      </c>
      <c r="D15560" t="s">
        <v>2384</v>
      </c>
      <c r="E15560">
        <v>0</v>
      </c>
    </row>
    <row r="15561" spans="1:5" x14ac:dyDescent="0.3">
      <c r="A15561">
        <v>50350100</v>
      </c>
      <c r="B15561" t="s">
        <v>881</v>
      </c>
      <c r="C15561" t="s">
        <v>8</v>
      </c>
      <c r="D15561" t="s">
        <v>2385</v>
      </c>
      <c r="E15561">
        <v>0</v>
      </c>
    </row>
    <row r="15562" spans="1:5" x14ac:dyDescent="0.3">
      <c r="A15562">
        <v>50350100</v>
      </c>
      <c r="B15562" t="s">
        <v>881</v>
      </c>
      <c r="C15562" t="s">
        <v>8</v>
      </c>
      <c r="D15562" t="s">
        <v>2386</v>
      </c>
      <c r="E15562">
        <v>0</v>
      </c>
    </row>
    <row r="15563" spans="1:5" x14ac:dyDescent="0.3">
      <c r="A15563">
        <v>50350100</v>
      </c>
      <c r="B15563" t="s">
        <v>881</v>
      </c>
      <c r="C15563" t="s">
        <v>8</v>
      </c>
      <c r="D15563" t="s">
        <v>2387</v>
      </c>
      <c r="E15563">
        <v>0</v>
      </c>
    </row>
    <row r="15564" spans="1:5" x14ac:dyDescent="0.3">
      <c r="A15564">
        <v>50350100</v>
      </c>
      <c r="B15564" t="s">
        <v>881</v>
      </c>
      <c r="C15564" t="s">
        <v>8</v>
      </c>
      <c r="D15564" t="s">
        <v>2388</v>
      </c>
      <c r="E15564">
        <v>0</v>
      </c>
    </row>
    <row r="15565" spans="1:5" x14ac:dyDescent="0.3">
      <c r="A15565">
        <v>50350100</v>
      </c>
      <c r="B15565" t="s">
        <v>881</v>
      </c>
      <c r="C15565" t="s">
        <v>8</v>
      </c>
      <c r="D15565" t="s">
        <v>2389</v>
      </c>
      <c r="E15565">
        <v>0</v>
      </c>
    </row>
    <row r="15566" spans="1:5" x14ac:dyDescent="0.3">
      <c r="A15566">
        <v>50350100</v>
      </c>
      <c r="B15566" t="s">
        <v>881</v>
      </c>
      <c r="C15566" t="s">
        <v>8</v>
      </c>
      <c r="D15566" t="s">
        <v>2390</v>
      </c>
      <c r="E15566">
        <v>0</v>
      </c>
    </row>
    <row r="15567" spans="1:5" x14ac:dyDescent="0.3">
      <c r="A15567">
        <v>50350100</v>
      </c>
      <c r="B15567" t="s">
        <v>881</v>
      </c>
      <c r="C15567" t="s">
        <v>8</v>
      </c>
      <c r="D15567" t="s">
        <v>2391</v>
      </c>
      <c r="E15567">
        <v>0</v>
      </c>
    </row>
    <row r="15568" spans="1:5" x14ac:dyDescent="0.3">
      <c r="A15568">
        <v>50350100</v>
      </c>
      <c r="B15568" t="s">
        <v>881</v>
      </c>
      <c r="C15568" t="s">
        <v>8</v>
      </c>
      <c r="D15568" t="s">
        <v>2392</v>
      </c>
      <c r="E15568">
        <v>0</v>
      </c>
    </row>
    <row r="15569" spans="1:5" x14ac:dyDescent="0.3">
      <c r="A15569">
        <v>50350100</v>
      </c>
      <c r="B15569" t="s">
        <v>881</v>
      </c>
      <c r="C15569" t="s">
        <v>8</v>
      </c>
      <c r="D15569" t="s">
        <v>2393</v>
      </c>
      <c r="E15569">
        <v>0</v>
      </c>
    </row>
    <row r="15570" spans="1:5" x14ac:dyDescent="0.3">
      <c r="A15570">
        <v>50350100</v>
      </c>
      <c r="B15570" t="s">
        <v>881</v>
      </c>
      <c r="C15570" t="s">
        <v>8</v>
      </c>
      <c r="D15570" t="s">
        <v>2394</v>
      </c>
      <c r="E15570">
        <v>0</v>
      </c>
    </row>
    <row r="15571" spans="1:5" x14ac:dyDescent="0.3">
      <c r="A15571">
        <v>50350100</v>
      </c>
      <c r="B15571" t="s">
        <v>881</v>
      </c>
      <c r="C15571" t="s">
        <v>8</v>
      </c>
      <c r="D15571" t="s">
        <v>2395</v>
      </c>
      <c r="E15571">
        <v>0</v>
      </c>
    </row>
    <row r="15572" spans="1:5" x14ac:dyDescent="0.3">
      <c r="A15572">
        <v>50350100</v>
      </c>
      <c r="B15572" t="s">
        <v>881</v>
      </c>
      <c r="C15572" t="s">
        <v>8</v>
      </c>
      <c r="D15572" t="s">
        <v>2396</v>
      </c>
      <c r="E15572">
        <v>0</v>
      </c>
    </row>
    <row r="15573" spans="1:5" x14ac:dyDescent="0.3">
      <c r="A15573">
        <v>50350100</v>
      </c>
      <c r="B15573" t="s">
        <v>881</v>
      </c>
      <c r="C15573" t="s">
        <v>8</v>
      </c>
      <c r="D15573" t="s">
        <v>2397</v>
      </c>
      <c r="E15573">
        <v>0</v>
      </c>
    </row>
    <row r="15574" spans="1:5" x14ac:dyDescent="0.3">
      <c r="A15574">
        <v>50350100</v>
      </c>
      <c r="B15574" t="s">
        <v>881</v>
      </c>
      <c r="C15574" t="s">
        <v>8</v>
      </c>
      <c r="D15574" t="s">
        <v>2398</v>
      </c>
      <c r="E15574">
        <v>0</v>
      </c>
    </row>
    <row r="15575" spans="1:5" x14ac:dyDescent="0.3">
      <c r="A15575">
        <v>50350100</v>
      </c>
      <c r="B15575" t="s">
        <v>881</v>
      </c>
      <c r="C15575" t="s">
        <v>8</v>
      </c>
      <c r="D15575" t="s">
        <v>2399</v>
      </c>
      <c r="E15575">
        <v>-1</v>
      </c>
    </row>
    <row r="15576" spans="1:5" x14ac:dyDescent="0.3">
      <c r="A15576">
        <v>50350100</v>
      </c>
      <c r="B15576" t="s">
        <v>881</v>
      </c>
      <c r="C15576" t="s">
        <v>8</v>
      </c>
      <c r="D15576" t="s">
        <v>2400</v>
      </c>
      <c r="E15576">
        <v>0</v>
      </c>
    </row>
    <row r="15577" spans="1:5" x14ac:dyDescent="0.3">
      <c r="A15577">
        <v>50350100</v>
      </c>
      <c r="B15577" t="s">
        <v>881</v>
      </c>
      <c r="C15577" t="s">
        <v>8</v>
      </c>
      <c r="D15577" t="s">
        <v>2401</v>
      </c>
      <c r="E15577">
        <v>0</v>
      </c>
    </row>
    <row r="15578" spans="1:5" x14ac:dyDescent="0.3">
      <c r="A15578">
        <v>50350100</v>
      </c>
      <c r="B15578" t="s">
        <v>881</v>
      </c>
      <c r="C15578" t="s">
        <v>8</v>
      </c>
      <c r="D15578" t="s">
        <v>2402</v>
      </c>
      <c r="E15578">
        <v>0</v>
      </c>
    </row>
    <row r="15579" spans="1:5" x14ac:dyDescent="0.3">
      <c r="A15579">
        <v>50350100</v>
      </c>
      <c r="B15579" t="s">
        <v>881</v>
      </c>
      <c r="C15579" t="s">
        <v>8</v>
      </c>
      <c r="D15579" t="s">
        <v>2403</v>
      </c>
      <c r="E15579">
        <v>0</v>
      </c>
    </row>
    <row r="15580" spans="1:5" x14ac:dyDescent="0.3">
      <c r="A15580">
        <v>50350100</v>
      </c>
      <c r="B15580" t="s">
        <v>881</v>
      </c>
      <c r="C15580" t="s">
        <v>8</v>
      </c>
      <c r="D15580" t="s">
        <v>2404</v>
      </c>
      <c r="E15580">
        <v>0</v>
      </c>
    </row>
    <row r="15581" spans="1:5" x14ac:dyDescent="0.3">
      <c r="A15581">
        <v>50350100</v>
      </c>
      <c r="B15581" t="s">
        <v>881</v>
      </c>
      <c r="C15581" t="s">
        <v>8</v>
      </c>
      <c r="D15581" t="s">
        <v>2405</v>
      </c>
      <c r="E15581">
        <v>0</v>
      </c>
    </row>
    <row r="15582" spans="1:5" x14ac:dyDescent="0.3">
      <c r="A15582">
        <v>50350100</v>
      </c>
      <c r="B15582" t="s">
        <v>881</v>
      </c>
      <c r="C15582" t="s">
        <v>8</v>
      </c>
      <c r="D15582" t="s">
        <v>2406</v>
      </c>
      <c r="E15582">
        <v>0</v>
      </c>
    </row>
    <row r="15583" spans="1:5" x14ac:dyDescent="0.3">
      <c r="A15583">
        <v>50350100</v>
      </c>
      <c r="B15583" t="s">
        <v>881</v>
      </c>
      <c r="C15583" t="s">
        <v>8</v>
      </c>
      <c r="D15583" t="s">
        <v>2407</v>
      </c>
      <c r="E15583">
        <v>0</v>
      </c>
    </row>
    <row r="15584" spans="1:5" x14ac:dyDescent="0.3">
      <c r="A15584">
        <v>50350100</v>
      </c>
      <c r="B15584" t="s">
        <v>881</v>
      </c>
      <c r="C15584" t="s">
        <v>8</v>
      </c>
      <c r="D15584" t="s">
        <v>2408</v>
      </c>
      <c r="E15584">
        <v>0</v>
      </c>
    </row>
    <row r="15585" spans="1:5" x14ac:dyDescent="0.3">
      <c r="A15585">
        <v>50350100</v>
      </c>
      <c r="B15585" t="s">
        <v>881</v>
      </c>
      <c r="C15585" t="s">
        <v>8</v>
      </c>
      <c r="D15585" t="s">
        <v>2409</v>
      </c>
      <c r="E15585">
        <v>0</v>
      </c>
    </row>
    <row r="15586" spans="1:5" x14ac:dyDescent="0.3">
      <c r="A15586">
        <v>50350100</v>
      </c>
      <c r="B15586" t="s">
        <v>881</v>
      </c>
      <c r="C15586" t="s">
        <v>8</v>
      </c>
      <c r="D15586" t="s">
        <v>2410</v>
      </c>
      <c r="E15586">
        <v>-1</v>
      </c>
    </row>
    <row r="15587" spans="1:5" x14ac:dyDescent="0.3">
      <c r="A15587">
        <v>50350100</v>
      </c>
      <c r="B15587" t="s">
        <v>881</v>
      </c>
      <c r="C15587" t="s">
        <v>8</v>
      </c>
      <c r="D15587" t="s">
        <v>2411</v>
      </c>
      <c r="E15587">
        <v>0</v>
      </c>
    </row>
    <row r="15588" spans="1:5" x14ac:dyDescent="0.3">
      <c r="A15588">
        <v>50350100</v>
      </c>
      <c r="B15588" t="s">
        <v>881</v>
      </c>
      <c r="C15588" t="s">
        <v>8</v>
      </c>
      <c r="D15588" t="s">
        <v>2412</v>
      </c>
      <c r="E15588">
        <v>0</v>
      </c>
    </row>
    <row r="15589" spans="1:5" x14ac:dyDescent="0.3">
      <c r="A15589">
        <v>50350100</v>
      </c>
      <c r="B15589" t="s">
        <v>881</v>
      </c>
      <c r="C15589" t="s">
        <v>8</v>
      </c>
      <c r="D15589" t="s">
        <v>2413</v>
      </c>
      <c r="E15589">
        <v>0</v>
      </c>
    </row>
    <row r="15590" spans="1:5" x14ac:dyDescent="0.3">
      <c r="A15590">
        <v>77050170</v>
      </c>
      <c r="B15590" t="s">
        <v>883</v>
      </c>
      <c r="C15590" t="s">
        <v>8</v>
      </c>
      <c r="D15590" t="s">
        <v>2378</v>
      </c>
      <c r="E15590">
        <v>-12</v>
      </c>
    </row>
    <row r="15591" spans="1:5" x14ac:dyDescent="0.3">
      <c r="A15591">
        <v>77050170</v>
      </c>
      <c r="B15591" t="s">
        <v>883</v>
      </c>
      <c r="C15591" t="s">
        <v>8</v>
      </c>
      <c r="D15591" t="s">
        <v>2379</v>
      </c>
      <c r="E15591">
        <v>-24</v>
      </c>
    </row>
    <row r="15592" spans="1:5" x14ac:dyDescent="0.3">
      <c r="A15592">
        <v>77050170</v>
      </c>
      <c r="B15592" t="s">
        <v>883</v>
      </c>
      <c r="C15592" t="s">
        <v>8</v>
      </c>
      <c r="D15592" t="s">
        <v>2380</v>
      </c>
      <c r="E15592">
        <v>-12</v>
      </c>
    </row>
    <row r="15593" spans="1:5" x14ac:dyDescent="0.3">
      <c r="A15593">
        <v>77050170</v>
      </c>
      <c r="B15593" t="s">
        <v>883</v>
      </c>
      <c r="C15593" t="s">
        <v>8</v>
      </c>
      <c r="D15593" t="s">
        <v>2381</v>
      </c>
      <c r="E15593">
        <v>-78</v>
      </c>
    </row>
    <row r="15594" spans="1:5" x14ac:dyDescent="0.3">
      <c r="A15594">
        <v>77050170</v>
      </c>
      <c r="B15594" t="s">
        <v>883</v>
      </c>
      <c r="C15594" t="s">
        <v>8</v>
      </c>
      <c r="D15594" t="s">
        <v>2382</v>
      </c>
      <c r="E15594">
        <v>0</v>
      </c>
    </row>
    <row r="15595" spans="1:5" x14ac:dyDescent="0.3">
      <c r="A15595">
        <v>77050170</v>
      </c>
      <c r="B15595" t="s">
        <v>883</v>
      </c>
      <c r="C15595" t="s">
        <v>8</v>
      </c>
      <c r="D15595" t="s">
        <v>2383</v>
      </c>
      <c r="E15595">
        <v>0</v>
      </c>
    </row>
    <row r="15596" spans="1:5" x14ac:dyDescent="0.3">
      <c r="A15596">
        <v>77050170</v>
      </c>
      <c r="B15596" t="s">
        <v>883</v>
      </c>
      <c r="C15596" t="s">
        <v>8</v>
      </c>
      <c r="D15596" t="s">
        <v>2384</v>
      </c>
      <c r="E15596">
        <v>-52</v>
      </c>
    </row>
    <row r="15597" spans="1:5" x14ac:dyDescent="0.3">
      <c r="A15597">
        <v>77050170</v>
      </c>
      <c r="B15597" t="s">
        <v>883</v>
      </c>
      <c r="C15597" t="s">
        <v>8</v>
      </c>
      <c r="D15597" t="s">
        <v>2385</v>
      </c>
      <c r="E15597">
        <v>-12</v>
      </c>
    </row>
    <row r="15598" spans="1:5" x14ac:dyDescent="0.3">
      <c r="A15598">
        <v>77050170</v>
      </c>
      <c r="B15598" t="s">
        <v>883</v>
      </c>
      <c r="C15598" t="s">
        <v>8</v>
      </c>
      <c r="D15598" t="s">
        <v>2386</v>
      </c>
      <c r="E15598">
        <v>-27</v>
      </c>
    </row>
    <row r="15599" spans="1:5" x14ac:dyDescent="0.3">
      <c r="A15599">
        <v>77050170</v>
      </c>
      <c r="B15599" t="s">
        <v>883</v>
      </c>
      <c r="C15599" t="s">
        <v>8</v>
      </c>
      <c r="D15599" t="s">
        <v>2387</v>
      </c>
      <c r="E15599">
        <v>-59</v>
      </c>
    </row>
    <row r="15600" spans="1:5" x14ac:dyDescent="0.3">
      <c r="A15600">
        <v>77050170</v>
      </c>
      <c r="B15600" t="s">
        <v>883</v>
      </c>
      <c r="C15600" t="s">
        <v>8</v>
      </c>
      <c r="D15600" t="s">
        <v>2388</v>
      </c>
      <c r="E15600">
        <v>0</v>
      </c>
    </row>
    <row r="15601" spans="1:5" x14ac:dyDescent="0.3">
      <c r="A15601">
        <v>77050170</v>
      </c>
      <c r="B15601" t="s">
        <v>883</v>
      </c>
      <c r="C15601" t="s">
        <v>8</v>
      </c>
      <c r="D15601" t="s">
        <v>2389</v>
      </c>
      <c r="E15601">
        <v>-6</v>
      </c>
    </row>
    <row r="15602" spans="1:5" x14ac:dyDescent="0.3">
      <c r="A15602">
        <v>77050170</v>
      </c>
      <c r="B15602" t="s">
        <v>883</v>
      </c>
      <c r="C15602" t="s">
        <v>8</v>
      </c>
      <c r="D15602" t="s">
        <v>2390</v>
      </c>
      <c r="E15602">
        <v>-2</v>
      </c>
    </row>
    <row r="15603" spans="1:5" x14ac:dyDescent="0.3">
      <c r="A15603">
        <v>77050170</v>
      </c>
      <c r="B15603" t="s">
        <v>883</v>
      </c>
      <c r="C15603" t="s">
        <v>8</v>
      </c>
      <c r="D15603" t="s">
        <v>2391</v>
      </c>
      <c r="E15603">
        <v>-18</v>
      </c>
    </row>
    <row r="15604" spans="1:5" x14ac:dyDescent="0.3">
      <c r="A15604">
        <v>77050170</v>
      </c>
      <c r="B15604" t="s">
        <v>883</v>
      </c>
      <c r="C15604" t="s">
        <v>8</v>
      </c>
      <c r="D15604" t="s">
        <v>2392</v>
      </c>
      <c r="E15604">
        <v>-12</v>
      </c>
    </row>
    <row r="15605" spans="1:5" x14ac:dyDescent="0.3">
      <c r="A15605">
        <v>77050170</v>
      </c>
      <c r="B15605" t="s">
        <v>883</v>
      </c>
      <c r="C15605" t="s">
        <v>8</v>
      </c>
      <c r="D15605" t="s">
        <v>2393</v>
      </c>
      <c r="E15605">
        <v>0</v>
      </c>
    </row>
    <row r="15606" spans="1:5" x14ac:dyDescent="0.3">
      <c r="A15606">
        <v>77050170</v>
      </c>
      <c r="B15606" t="s">
        <v>883</v>
      </c>
      <c r="C15606" t="s">
        <v>8</v>
      </c>
      <c r="D15606" t="s">
        <v>2394</v>
      </c>
      <c r="E15606">
        <v>-7</v>
      </c>
    </row>
    <row r="15607" spans="1:5" x14ac:dyDescent="0.3">
      <c r="A15607">
        <v>77050170</v>
      </c>
      <c r="B15607" t="s">
        <v>883</v>
      </c>
      <c r="C15607" t="s">
        <v>8</v>
      </c>
      <c r="D15607" t="s">
        <v>2395</v>
      </c>
      <c r="E15607">
        <v>-24</v>
      </c>
    </row>
    <row r="15608" spans="1:5" x14ac:dyDescent="0.3">
      <c r="A15608">
        <v>77050170</v>
      </c>
      <c r="B15608" t="s">
        <v>883</v>
      </c>
      <c r="C15608" t="s">
        <v>8</v>
      </c>
      <c r="D15608" t="s">
        <v>2396</v>
      </c>
      <c r="E15608">
        <v>0</v>
      </c>
    </row>
    <row r="15609" spans="1:5" x14ac:dyDescent="0.3">
      <c r="A15609">
        <v>77050170</v>
      </c>
      <c r="B15609" t="s">
        <v>883</v>
      </c>
      <c r="C15609" t="s">
        <v>8</v>
      </c>
      <c r="D15609" t="s">
        <v>2397</v>
      </c>
      <c r="E15609">
        <v>-26</v>
      </c>
    </row>
    <row r="15610" spans="1:5" x14ac:dyDescent="0.3">
      <c r="A15610">
        <v>77050170</v>
      </c>
      <c r="B15610" t="s">
        <v>883</v>
      </c>
      <c r="C15610" t="s">
        <v>8</v>
      </c>
      <c r="D15610" t="s">
        <v>2398</v>
      </c>
      <c r="E15610">
        <v>-35</v>
      </c>
    </row>
    <row r="15611" spans="1:5" x14ac:dyDescent="0.3">
      <c r="A15611">
        <v>77050170</v>
      </c>
      <c r="B15611" t="s">
        <v>883</v>
      </c>
      <c r="C15611" t="s">
        <v>8</v>
      </c>
      <c r="D15611" t="s">
        <v>2399</v>
      </c>
      <c r="E15611">
        <v>-12</v>
      </c>
    </row>
    <row r="15612" spans="1:5" x14ac:dyDescent="0.3">
      <c r="A15612">
        <v>77050170</v>
      </c>
      <c r="B15612" t="s">
        <v>883</v>
      </c>
      <c r="C15612" t="s">
        <v>8</v>
      </c>
      <c r="D15612" t="s">
        <v>2400</v>
      </c>
      <c r="E15612">
        <v>-8</v>
      </c>
    </row>
    <row r="15613" spans="1:5" x14ac:dyDescent="0.3">
      <c r="A15613">
        <v>77050170</v>
      </c>
      <c r="B15613" t="s">
        <v>883</v>
      </c>
      <c r="C15613" t="s">
        <v>8</v>
      </c>
      <c r="D15613" t="s">
        <v>2401</v>
      </c>
      <c r="E15613">
        <v>0</v>
      </c>
    </row>
    <row r="15614" spans="1:5" x14ac:dyDescent="0.3">
      <c r="A15614">
        <v>77050170</v>
      </c>
      <c r="B15614" t="s">
        <v>883</v>
      </c>
      <c r="C15614" t="s">
        <v>8</v>
      </c>
      <c r="D15614" t="s">
        <v>2402</v>
      </c>
      <c r="E15614">
        <v>0</v>
      </c>
    </row>
    <row r="15615" spans="1:5" x14ac:dyDescent="0.3">
      <c r="A15615">
        <v>77050170</v>
      </c>
      <c r="B15615" t="s">
        <v>883</v>
      </c>
      <c r="C15615" t="s">
        <v>8</v>
      </c>
      <c r="D15615" t="s">
        <v>2403</v>
      </c>
      <c r="E15615">
        <v>0</v>
      </c>
    </row>
    <row r="15616" spans="1:5" x14ac:dyDescent="0.3">
      <c r="A15616">
        <v>77050170</v>
      </c>
      <c r="B15616" t="s">
        <v>883</v>
      </c>
      <c r="C15616" t="s">
        <v>8</v>
      </c>
      <c r="D15616" t="s">
        <v>2404</v>
      </c>
      <c r="E15616">
        <v>-12</v>
      </c>
    </row>
    <row r="15617" spans="1:5" x14ac:dyDescent="0.3">
      <c r="A15617">
        <v>77050170</v>
      </c>
      <c r="B15617" t="s">
        <v>883</v>
      </c>
      <c r="C15617" t="s">
        <v>8</v>
      </c>
      <c r="D15617" t="s">
        <v>2405</v>
      </c>
      <c r="E15617">
        <v>-80</v>
      </c>
    </row>
    <row r="15618" spans="1:5" x14ac:dyDescent="0.3">
      <c r="A15618">
        <v>77050170</v>
      </c>
      <c r="B15618" t="s">
        <v>883</v>
      </c>
      <c r="C15618" t="s">
        <v>8</v>
      </c>
      <c r="D15618" t="s">
        <v>2406</v>
      </c>
      <c r="E15618">
        <v>0</v>
      </c>
    </row>
    <row r="15619" spans="1:5" x14ac:dyDescent="0.3">
      <c r="A15619">
        <v>77050170</v>
      </c>
      <c r="B15619" t="s">
        <v>883</v>
      </c>
      <c r="C15619" t="s">
        <v>8</v>
      </c>
      <c r="D15619" t="s">
        <v>2407</v>
      </c>
      <c r="E15619">
        <v>0</v>
      </c>
    </row>
    <row r="15620" spans="1:5" x14ac:dyDescent="0.3">
      <c r="A15620">
        <v>77050170</v>
      </c>
      <c r="B15620" t="s">
        <v>883</v>
      </c>
      <c r="C15620" t="s">
        <v>8</v>
      </c>
      <c r="D15620" t="s">
        <v>2408</v>
      </c>
      <c r="E15620">
        <v>-12</v>
      </c>
    </row>
    <row r="15621" spans="1:5" x14ac:dyDescent="0.3">
      <c r="A15621">
        <v>77050170</v>
      </c>
      <c r="B15621" t="s">
        <v>883</v>
      </c>
      <c r="C15621" t="s">
        <v>8</v>
      </c>
      <c r="D15621" t="s">
        <v>2409</v>
      </c>
      <c r="E15621">
        <v>-12</v>
      </c>
    </row>
    <row r="15622" spans="1:5" x14ac:dyDescent="0.3">
      <c r="A15622">
        <v>77050170</v>
      </c>
      <c r="B15622" t="s">
        <v>883</v>
      </c>
      <c r="C15622" t="s">
        <v>8</v>
      </c>
      <c r="D15622" t="s">
        <v>2410</v>
      </c>
      <c r="E15622">
        <v>0</v>
      </c>
    </row>
    <row r="15623" spans="1:5" x14ac:dyDescent="0.3">
      <c r="A15623">
        <v>77050170</v>
      </c>
      <c r="B15623" t="s">
        <v>883</v>
      </c>
      <c r="C15623" t="s">
        <v>8</v>
      </c>
      <c r="D15623" t="s">
        <v>2411</v>
      </c>
      <c r="E15623">
        <v>0</v>
      </c>
    </row>
    <row r="15624" spans="1:5" x14ac:dyDescent="0.3">
      <c r="A15624">
        <v>77050170</v>
      </c>
      <c r="B15624" t="s">
        <v>883</v>
      </c>
      <c r="C15624" t="s">
        <v>8</v>
      </c>
      <c r="D15624" t="s">
        <v>2412</v>
      </c>
      <c r="E15624">
        <v>-40</v>
      </c>
    </row>
    <row r="15625" spans="1:5" x14ac:dyDescent="0.3">
      <c r="A15625">
        <v>77050170</v>
      </c>
      <c r="B15625" t="s">
        <v>883</v>
      </c>
      <c r="C15625" t="s">
        <v>8</v>
      </c>
      <c r="D15625" t="s">
        <v>2413</v>
      </c>
      <c r="E15625">
        <v>0</v>
      </c>
    </row>
    <row r="15626" spans="1:5" x14ac:dyDescent="0.3">
      <c r="A15626">
        <v>78610100</v>
      </c>
      <c r="B15626" t="s">
        <v>885</v>
      </c>
      <c r="C15626" t="s">
        <v>8</v>
      </c>
      <c r="D15626" t="s">
        <v>2378</v>
      </c>
      <c r="E15626">
        <v>0</v>
      </c>
    </row>
    <row r="15627" spans="1:5" x14ac:dyDescent="0.3">
      <c r="A15627">
        <v>78610100</v>
      </c>
      <c r="B15627" t="s">
        <v>885</v>
      </c>
      <c r="C15627" t="s">
        <v>8</v>
      </c>
      <c r="D15627" t="s">
        <v>2379</v>
      </c>
      <c r="E15627">
        <v>-2</v>
      </c>
    </row>
    <row r="15628" spans="1:5" x14ac:dyDescent="0.3">
      <c r="A15628">
        <v>78610100</v>
      </c>
      <c r="B15628" t="s">
        <v>885</v>
      </c>
      <c r="C15628" t="s">
        <v>8</v>
      </c>
      <c r="D15628" t="s">
        <v>2380</v>
      </c>
      <c r="E15628">
        <v>0</v>
      </c>
    </row>
    <row r="15629" spans="1:5" x14ac:dyDescent="0.3">
      <c r="A15629">
        <v>78610100</v>
      </c>
      <c r="B15629" t="s">
        <v>885</v>
      </c>
      <c r="C15629" t="s">
        <v>8</v>
      </c>
      <c r="D15629" t="s">
        <v>2381</v>
      </c>
      <c r="E15629">
        <v>0</v>
      </c>
    </row>
    <row r="15630" spans="1:5" x14ac:dyDescent="0.3">
      <c r="A15630">
        <v>78610100</v>
      </c>
      <c r="B15630" t="s">
        <v>885</v>
      </c>
      <c r="C15630" t="s">
        <v>8</v>
      </c>
      <c r="D15630" t="s">
        <v>2382</v>
      </c>
      <c r="E15630">
        <v>-1</v>
      </c>
    </row>
    <row r="15631" spans="1:5" x14ac:dyDescent="0.3">
      <c r="A15631">
        <v>78610100</v>
      </c>
      <c r="B15631" t="s">
        <v>885</v>
      </c>
      <c r="C15631" t="s">
        <v>8</v>
      </c>
      <c r="D15631" t="s">
        <v>2383</v>
      </c>
      <c r="E15631">
        <v>0</v>
      </c>
    </row>
    <row r="15632" spans="1:5" x14ac:dyDescent="0.3">
      <c r="A15632">
        <v>78610100</v>
      </c>
      <c r="B15632" t="s">
        <v>885</v>
      </c>
      <c r="C15632" t="s">
        <v>8</v>
      </c>
      <c r="D15632" t="s">
        <v>2384</v>
      </c>
      <c r="E15632">
        <v>0</v>
      </c>
    </row>
    <row r="15633" spans="1:5" x14ac:dyDescent="0.3">
      <c r="A15633">
        <v>78610100</v>
      </c>
      <c r="B15633" t="s">
        <v>885</v>
      </c>
      <c r="C15633" t="s">
        <v>8</v>
      </c>
      <c r="D15633" t="s">
        <v>2385</v>
      </c>
      <c r="E15633">
        <v>0</v>
      </c>
    </row>
    <row r="15634" spans="1:5" x14ac:dyDescent="0.3">
      <c r="A15634">
        <v>78610100</v>
      </c>
      <c r="B15634" t="s">
        <v>885</v>
      </c>
      <c r="C15634" t="s">
        <v>8</v>
      </c>
      <c r="D15634" t="s">
        <v>2386</v>
      </c>
      <c r="E15634">
        <v>0</v>
      </c>
    </row>
    <row r="15635" spans="1:5" x14ac:dyDescent="0.3">
      <c r="A15635">
        <v>78610100</v>
      </c>
      <c r="B15635" t="s">
        <v>885</v>
      </c>
      <c r="C15635" t="s">
        <v>8</v>
      </c>
      <c r="D15635" t="s">
        <v>2387</v>
      </c>
      <c r="E15635">
        <v>0</v>
      </c>
    </row>
    <row r="15636" spans="1:5" x14ac:dyDescent="0.3">
      <c r="A15636">
        <v>78610100</v>
      </c>
      <c r="B15636" t="s">
        <v>885</v>
      </c>
      <c r="C15636" t="s">
        <v>8</v>
      </c>
      <c r="D15636" t="s">
        <v>2388</v>
      </c>
      <c r="E15636">
        <v>0</v>
      </c>
    </row>
    <row r="15637" spans="1:5" x14ac:dyDescent="0.3">
      <c r="A15637">
        <v>78610100</v>
      </c>
      <c r="B15637" t="s">
        <v>885</v>
      </c>
      <c r="C15637" t="s">
        <v>8</v>
      </c>
      <c r="D15637" t="s">
        <v>2389</v>
      </c>
      <c r="E15637">
        <v>0</v>
      </c>
    </row>
    <row r="15638" spans="1:5" x14ac:dyDescent="0.3">
      <c r="A15638">
        <v>78610100</v>
      </c>
      <c r="B15638" t="s">
        <v>885</v>
      </c>
      <c r="C15638" t="s">
        <v>8</v>
      </c>
      <c r="D15638" t="s">
        <v>2390</v>
      </c>
      <c r="E15638">
        <v>0</v>
      </c>
    </row>
    <row r="15639" spans="1:5" x14ac:dyDescent="0.3">
      <c r="A15639">
        <v>78610100</v>
      </c>
      <c r="B15639" t="s">
        <v>885</v>
      </c>
      <c r="C15639" t="s">
        <v>8</v>
      </c>
      <c r="D15639" t="s">
        <v>2391</v>
      </c>
      <c r="E15639">
        <v>0</v>
      </c>
    </row>
    <row r="15640" spans="1:5" x14ac:dyDescent="0.3">
      <c r="A15640">
        <v>78610100</v>
      </c>
      <c r="B15640" t="s">
        <v>885</v>
      </c>
      <c r="C15640" t="s">
        <v>8</v>
      </c>
      <c r="D15640" t="s">
        <v>2392</v>
      </c>
      <c r="E15640">
        <v>0</v>
      </c>
    </row>
    <row r="15641" spans="1:5" x14ac:dyDescent="0.3">
      <c r="A15641">
        <v>78610100</v>
      </c>
      <c r="B15641" t="s">
        <v>885</v>
      </c>
      <c r="C15641" t="s">
        <v>8</v>
      </c>
      <c r="D15641" t="s">
        <v>2393</v>
      </c>
      <c r="E15641">
        <v>0</v>
      </c>
    </row>
    <row r="15642" spans="1:5" x14ac:dyDescent="0.3">
      <c r="A15642">
        <v>78610100</v>
      </c>
      <c r="B15642" t="s">
        <v>885</v>
      </c>
      <c r="C15642" t="s">
        <v>8</v>
      </c>
      <c r="D15642" t="s">
        <v>2394</v>
      </c>
      <c r="E15642">
        <v>0</v>
      </c>
    </row>
    <row r="15643" spans="1:5" x14ac:dyDescent="0.3">
      <c r="A15643">
        <v>78610100</v>
      </c>
      <c r="B15643" t="s">
        <v>885</v>
      </c>
      <c r="C15643" t="s">
        <v>8</v>
      </c>
      <c r="D15643" t="s">
        <v>2395</v>
      </c>
      <c r="E15643">
        <v>0</v>
      </c>
    </row>
    <row r="15644" spans="1:5" x14ac:dyDescent="0.3">
      <c r="A15644">
        <v>78610100</v>
      </c>
      <c r="B15644" t="s">
        <v>885</v>
      </c>
      <c r="C15644" t="s">
        <v>8</v>
      </c>
      <c r="D15644" t="s">
        <v>2396</v>
      </c>
      <c r="E15644">
        <v>0</v>
      </c>
    </row>
    <row r="15645" spans="1:5" x14ac:dyDescent="0.3">
      <c r="A15645">
        <v>78610100</v>
      </c>
      <c r="B15645" t="s">
        <v>885</v>
      </c>
      <c r="C15645" t="s">
        <v>8</v>
      </c>
      <c r="D15645" t="s">
        <v>2397</v>
      </c>
      <c r="E15645">
        <v>0</v>
      </c>
    </row>
    <row r="15646" spans="1:5" x14ac:dyDescent="0.3">
      <c r="A15646">
        <v>78610100</v>
      </c>
      <c r="B15646" t="s">
        <v>885</v>
      </c>
      <c r="C15646" t="s">
        <v>8</v>
      </c>
      <c r="D15646" t="s">
        <v>2398</v>
      </c>
      <c r="E15646">
        <v>0</v>
      </c>
    </row>
    <row r="15647" spans="1:5" x14ac:dyDescent="0.3">
      <c r="A15647">
        <v>78610100</v>
      </c>
      <c r="B15647" t="s">
        <v>885</v>
      </c>
      <c r="C15647" t="s">
        <v>8</v>
      </c>
      <c r="D15647" t="s">
        <v>2399</v>
      </c>
      <c r="E15647">
        <v>0</v>
      </c>
    </row>
    <row r="15648" spans="1:5" x14ac:dyDescent="0.3">
      <c r="A15648">
        <v>78610100</v>
      </c>
      <c r="B15648" t="s">
        <v>885</v>
      </c>
      <c r="C15648" t="s">
        <v>8</v>
      </c>
      <c r="D15648" t="s">
        <v>2400</v>
      </c>
      <c r="E15648">
        <v>0</v>
      </c>
    </row>
    <row r="15649" spans="1:5" x14ac:dyDescent="0.3">
      <c r="A15649">
        <v>78610100</v>
      </c>
      <c r="B15649" t="s">
        <v>885</v>
      </c>
      <c r="C15649" t="s">
        <v>8</v>
      </c>
      <c r="D15649" t="s">
        <v>2401</v>
      </c>
      <c r="E15649">
        <v>0</v>
      </c>
    </row>
    <row r="15650" spans="1:5" x14ac:dyDescent="0.3">
      <c r="A15650">
        <v>78610100</v>
      </c>
      <c r="B15650" t="s">
        <v>885</v>
      </c>
      <c r="C15650" t="s">
        <v>8</v>
      </c>
      <c r="D15650" t="s">
        <v>2402</v>
      </c>
      <c r="E15650">
        <v>0</v>
      </c>
    </row>
    <row r="15651" spans="1:5" x14ac:dyDescent="0.3">
      <c r="A15651">
        <v>78610100</v>
      </c>
      <c r="B15651" t="s">
        <v>885</v>
      </c>
      <c r="C15651" t="s">
        <v>8</v>
      </c>
      <c r="D15651" t="s">
        <v>2403</v>
      </c>
      <c r="E15651">
        <v>0</v>
      </c>
    </row>
    <row r="15652" spans="1:5" x14ac:dyDescent="0.3">
      <c r="A15652">
        <v>78610100</v>
      </c>
      <c r="B15652" t="s">
        <v>885</v>
      </c>
      <c r="C15652" t="s">
        <v>8</v>
      </c>
      <c r="D15652" t="s">
        <v>2404</v>
      </c>
      <c r="E15652">
        <v>0</v>
      </c>
    </row>
    <row r="15653" spans="1:5" x14ac:dyDescent="0.3">
      <c r="A15653">
        <v>78610100</v>
      </c>
      <c r="B15653" t="s">
        <v>885</v>
      </c>
      <c r="C15653" t="s">
        <v>8</v>
      </c>
      <c r="D15653" t="s">
        <v>2405</v>
      </c>
      <c r="E15653">
        <v>-2</v>
      </c>
    </row>
    <row r="15654" spans="1:5" x14ac:dyDescent="0.3">
      <c r="A15654">
        <v>78610100</v>
      </c>
      <c r="B15654" t="s">
        <v>885</v>
      </c>
      <c r="C15654" t="s">
        <v>8</v>
      </c>
      <c r="D15654" t="s">
        <v>2406</v>
      </c>
      <c r="E15654">
        <v>0</v>
      </c>
    </row>
    <row r="15655" spans="1:5" x14ac:dyDescent="0.3">
      <c r="A15655">
        <v>78610100</v>
      </c>
      <c r="B15655" t="s">
        <v>885</v>
      </c>
      <c r="C15655" t="s">
        <v>8</v>
      </c>
      <c r="D15655" t="s">
        <v>2407</v>
      </c>
      <c r="E15655">
        <v>0</v>
      </c>
    </row>
    <row r="15656" spans="1:5" x14ac:dyDescent="0.3">
      <c r="A15656">
        <v>78610100</v>
      </c>
      <c r="B15656" t="s">
        <v>885</v>
      </c>
      <c r="C15656" t="s">
        <v>8</v>
      </c>
      <c r="D15656" t="s">
        <v>2408</v>
      </c>
      <c r="E15656">
        <v>0</v>
      </c>
    </row>
    <row r="15657" spans="1:5" x14ac:dyDescent="0.3">
      <c r="A15657">
        <v>78610100</v>
      </c>
      <c r="B15657" t="s">
        <v>885</v>
      </c>
      <c r="C15657" t="s">
        <v>8</v>
      </c>
      <c r="D15657" t="s">
        <v>2409</v>
      </c>
      <c r="E15657">
        <v>0</v>
      </c>
    </row>
    <row r="15658" spans="1:5" x14ac:dyDescent="0.3">
      <c r="A15658">
        <v>78610100</v>
      </c>
      <c r="B15658" t="s">
        <v>885</v>
      </c>
      <c r="C15658" t="s">
        <v>8</v>
      </c>
      <c r="D15658" t="s">
        <v>2410</v>
      </c>
      <c r="E15658">
        <v>0</v>
      </c>
    </row>
    <row r="15659" spans="1:5" x14ac:dyDescent="0.3">
      <c r="A15659">
        <v>78610100</v>
      </c>
      <c r="B15659" t="s">
        <v>885</v>
      </c>
      <c r="C15659" t="s">
        <v>8</v>
      </c>
      <c r="D15659" t="s">
        <v>2411</v>
      </c>
      <c r="E15659">
        <v>0</v>
      </c>
    </row>
    <row r="15660" spans="1:5" x14ac:dyDescent="0.3">
      <c r="A15660">
        <v>78610100</v>
      </c>
      <c r="B15660" t="s">
        <v>885</v>
      </c>
      <c r="C15660" t="s">
        <v>8</v>
      </c>
      <c r="D15660" t="s">
        <v>2412</v>
      </c>
      <c r="E15660">
        <v>0</v>
      </c>
    </row>
    <row r="15661" spans="1:5" x14ac:dyDescent="0.3">
      <c r="A15661">
        <v>78610100</v>
      </c>
      <c r="B15661" t="s">
        <v>885</v>
      </c>
      <c r="C15661" t="s">
        <v>8</v>
      </c>
      <c r="D15661" t="s">
        <v>2413</v>
      </c>
      <c r="E15661">
        <v>0</v>
      </c>
    </row>
    <row r="15662" spans="1:5" x14ac:dyDescent="0.3">
      <c r="A15662">
        <v>20300010</v>
      </c>
      <c r="B15662" t="s">
        <v>887</v>
      </c>
      <c r="C15662" t="s">
        <v>8</v>
      </c>
      <c r="D15662" t="s">
        <v>2378</v>
      </c>
      <c r="E15662">
        <v>0</v>
      </c>
    </row>
    <row r="15663" spans="1:5" x14ac:dyDescent="0.3">
      <c r="A15663">
        <v>20300010</v>
      </c>
      <c r="B15663" t="s">
        <v>887</v>
      </c>
      <c r="C15663" t="s">
        <v>8</v>
      </c>
      <c r="D15663" t="s">
        <v>2379</v>
      </c>
      <c r="E15663">
        <v>-3</v>
      </c>
    </row>
    <row r="15664" spans="1:5" x14ac:dyDescent="0.3">
      <c r="A15664">
        <v>20300010</v>
      </c>
      <c r="B15664" t="s">
        <v>887</v>
      </c>
      <c r="C15664" t="s">
        <v>8</v>
      </c>
      <c r="D15664" t="s">
        <v>2380</v>
      </c>
      <c r="E15664">
        <v>0</v>
      </c>
    </row>
    <row r="15665" spans="1:5" x14ac:dyDescent="0.3">
      <c r="A15665">
        <v>20300010</v>
      </c>
      <c r="B15665" t="s">
        <v>887</v>
      </c>
      <c r="C15665" t="s">
        <v>8</v>
      </c>
      <c r="D15665" t="s">
        <v>2381</v>
      </c>
      <c r="E15665">
        <v>0</v>
      </c>
    </row>
    <row r="15666" spans="1:5" x14ac:dyDescent="0.3">
      <c r="A15666">
        <v>20300010</v>
      </c>
      <c r="B15666" t="s">
        <v>887</v>
      </c>
      <c r="C15666" t="s">
        <v>8</v>
      </c>
      <c r="D15666" t="s">
        <v>2382</v>
      </c>
      <c r="E15666">
        <v>-2</v>
      </c>
    </row>
    <row r="15667" spans="1:5" x14ac:dyDescent="0.3">
      <c r="A15667">
        <v>20300010</v>
      </c>
      <c r="B15667" t="s">
        <v>887</v>
      </c>
      <c r="C15667" t="s">
        <v>8</v>
      </c>
      <c r="D15667" t="s">
        <v>2383</v>
      </c>
      <c r="E15667">
        <v>0</v>
      </c>
    </row>
    <row r="15668" spans="1:5" x14ac:dyDescent="0.3">
      <c r="A15668">
        <v>20300010</v>
      </c>
      <c r="B15668" t="s">
        <v>887</v>
      </c>
      <c r="C15668" t="s">
        <v>8</v>
      </c>
      <c r="D15668" t="s">
        <v>2384</v>
      </c>
      <c r="E15668">
        <v>0</v>
      </c>
    </row>
    <row r="15669" spans="1:5" x14ac:dyDescent="0.3">
      <c r="A15669">
        <v>20300010</v>
      </c>
      <c r="B15669" t="s">
        <v>887</v>
      </c>
      <c r="C15669" t="s">
        <v>8</v>
      </c>
      <c r="D15669" t="s">
        <v>2385</v>
      </c>
      <c r="E15669">
        <v>0</v>
      </c>
    </row>
    <row r="15670" spans="1:5" x14ac:dyDescent="0.3">
      <c r="A15670">
        <v>20300010</v>
      </c>
      <c r="B15670" t="s">
        <v>887</v>
      </c>
      <c r="C15670" t="s">
        <v>8</v>
      </c>
      <c r="D15670" t="s">
        <v>2386</v>
      </c>
      <c r="E15670">
        <v>0</v>
      </c>
    </row>
    <row r="15671" spans="1:5" x14ac:dyDescent="0.3">
      <c r="A15671">
        <v>20300010</v>
      </c>
      <c r="B15671" t="s">
        <v>887</v>
      </c>
      <c r="C15671" t="s">
        <v>8</v>
      </c>
      <c r="D15671" t="s">
        <v>2387</v>
      </c>
      <c r="E15671">
        <v>0</v>
      </c>
    </row>
    <row r="15672" spans="1:5" x14ac:dyDescent="0.3">
      <c r="A15672">
        <v>20300010</v>
      </c>
      <c r="B15672" t="s">
        <v>887</v>
      </c>
      <c r="C15672" t="s">
        <v>8</v>
      </c>
      <c r="D15672" t="s">
        <v>2388</v>
      </c>
      <c r="E15672">
        <v>0</v>
      </c>
    </row>
    <row r="15673" spans="1:5" x14ac:dyDescent="0.3">
      <c r="A15673">
        <v>20300010</v>
      </c>
      <c r="B15673" t="s">
        <v>887</v>
      </c>
      <c r="C15673" t="s">
        <v>8</v>
      </c>
      <c r="D15673" t="s">
        <v>2389</v>
      </c>
      <c r="E15673">
        <v>0</v>
      </c>
    </row>
    <row r="15674" spans="1:5" x14ac:dyDescent="0.3">
      <c r="A15674">
        <v>20300010</v>
      </c>
      <c r="B15674" t="s">
        <v>887</v>
      </c>
      <c r="C15674" t="s">
        <v>8</v>
      </c>
      <c r="D15674" t="s">
        <v>2390</v>
      </c>
      <c r="E15674">
        <v>0</v>
      </c>
    </row>
    <row r="15675" spans="1:5" x14ac:dyDescent="0.3">
      <c r="A15675">
        <v>20300010</v>
      </c>
      <c r="B15675" t="s">
        <v>887</v>
      </c>
      <c r="C15675" t="s">
        <v>8</v>
      </c>
      <c r="D15675" t="s">
        <v>2391</v>
      </c>
      <c r="E15675">
        <v>0</v>
      </c>
    </row>
    <row r="15676" spans="1:5" x14ac:dyDescent="0.3">
      <c r="A15676">
        <v>20300010</v>
      </c>
      <c r="B15676" t="s">
        <v>887</v>
      </c>
      <c r="C15676" t="s">
        <v>8</v>
      </c>
      <c r="D15676" t="s">
        <v>2392</v>
      </c>
      <c r="E15676">
        <v>0</v>
      </c>
    </row>
    <row r="15677" spans="1:5" x14ac:dyDescent="0.3">
      <c r="A15677">
        <v>20300010</v>
      </c>
      <c r="B15677" t="s">
        <v>887</v>
      </c>
      <c r="C15677" t="s">
        <v>8</v>
      </c>
      <c r="D15677" t="s">
        <v>2393</v>
      </c>
      <c r="E15677">
        <v>0</v>
      </c>
    </row>
    <row r="15678" spans="1:5" x14ac:dyDescent="0.3">
      <c r="A15678">
        <v>20300010</v>
      </c>
      <c r="B15678" t="s">
        <v>887</v>
      </c>
      <c r="C15678" t="s">
        <v>8</v>
      </c>
      <c r="D15678" t="s">
        <v>2394</v>
      </c>
      <c r="E15678">
        <v>-1</v>
      </c>
    </row>
    <row r="15679" spans="1:5" x14ac:dyDescent="0.3">
      <c r="A15679">
        <v>20300010</v>
      </c>
      <c r="B15679" t="s">
        <v>887</v>
      </c>
      <c r="C15679" t="s">
        <v>8</v>
      </c>
      <c r="D15679" t="s">
        <v>2395</v>
      </c>
      <c r="E15679">
        <v>0</v>
      </c>
    </row>
    <row r="15680" spans="1:5" x14ac:dyDescent="0.3">
      <c r="A15680">
        <v>20300010</v>
      </c>
      <c r="B15680" t="s">
        <v>887</v>
      </c>
      <c r="C15680" t="s">
        <v>8</v>
      </c>
      <c r="D15680" t="s">
        <v>2396</v>
      </c>
      <c r="E15680">
        <v>-1</v>
      </c>
    </row>
    <row r="15681" spans="1:5" x14ac:dyDescent="0.3">
      <c r="A15681">
        <v>20300010</v>
      </c>
      <c r="B15681" t="s">
        <v>887</v>
      </c>
      <c r="C15681" t="s">
        <v>8</v>
      </c>
      <c r="D15681" t="s">
        <v>2397</v>
      </c>
      <c r="E15681">
        <v>-1</v>
      </c>
    </row>
    <row r="15682" spans="1:5" x14ac:dyDescent="0.3">
      <c r="A15682">
        <v>20300010</v>
      </c>
      <c r="B15682" t="s">
        <v>887</v>
      </c>
      <c r="C15682" t="s">
        <v>8</v>
      </c>
      <c r="D15682" t="s">
        <v>2398</v>
      </c>
      <c r="E15682">
        <v>-1</v>
      </c>
    </row>
    <row r="15683" spans="1:5" x14ac:dyDescent="0.3">
      <c r="A15683">
        <v>20300010</v>
      </c>
      <c r="B15683" t="s">
        <v>887</v>
      </c>
      <c r="C15683" t="s">
        <v>8</v>
      </c>
      <c r="D15683" t="s">
        <v>2399</v>
      </c>
      <c r="E15683">
        <v>0</v>
      </c>
    </row>
    <row r="15684" spans="1:5" x14ac:dyDescent="0.3">
      <c r="A15684">
        <v>20300010</v>
      </c>
      <c r="B15684" t="s">
        <v>887</v>
      </c>
      <c r="C15684" t="s">
        <v>8</v>
      </c>
      <c r="D15684" t="s">
        <v>2400</v>
      </c>
      <c r="E15684">
        <v>0</v>
      </c>
    </row>
    <row r="15685" spans="1:5" x14ac:dyDescent="0.3">
      <c r="A15685">
        <v>20300010</v>
      </c>
      <c r="B15685" t="s">
        <v>887</v>
      </c>
      <c r="C15685" t="s">
        <v>8</v>
      </c>
      <c r="D15685" t="s">
        <v>2401</v>
      </c>
      <c r="E15685">
        <v>0</v>
      </c>
    </row>
    <row r="15686" spans="1:5" x14ac:dyDescent="0.3">
      <c r="A15686">
        <v>20300010</v>
      </c>
      <c r="B15686" t="s">
        <v>887</v>
      </c>
      <c r="C15686" t="s">
        <v>8</v>
      </c>
      <c r="D15686" t="s">
        <v>2402</v>
      </c>
      <c r="E15686">
        <v>0</v>
      </c>
    </row>
    <row r="15687" spans="1:5" x14ac:dyDescent="0.3">
      <c r="A15687">
        <v>20300010</v>
      </c>
      <c r="B15687" t="s">
        <v>887</v>
      </c>
      <c r="C15687" t="s">
        <v>8</v>
      </c>
      <c r="D15687" t="s">
        <v>2403</v>
      </c>
      <c r="E15687">
        <v>-7</v>
      </c>
    </row>
    <row r="15688" spans="1:5" x14ac:dyDescent="0.3">
      <c r="A15688">
        <v>20300010</v>
      </c>
      <c r="B15688" t="s">
        <v>887</v>
      </c>
      <c r="C15688" t="s">
        <v>8</v>
      </c>
      <c r="D15688" t="s">
        <v>2404</v>
      </c>
      <c r="E15688">
        <v>0</v>
      </c>
    </row>
    <row r="15689" spans="1:5" x14ac:dyDescent="0.3">
      <c r="A15689">
        <v>20300010</v>
      </c>
      <c r="B15689" t="s">
        <v>887</v>
      </c>
      <c r="C15689" t="s">
        <v>8</v>
      </c>
      <c r="D15689" t="s">
        <v>2405</v>
      </c>
      <c r="E15689">
        <v>0</v>
      </c>
    </row>
    <row r="15690" spans="1:5" x14ac:dyDescent="0.3">
      <c r="A15690">
        <v>20300010</v>
      </c>
      <c r="B15690" t="s">
        <v>887</v>
      </c>
      <c r="C15690" t="s">
        <v>8</v>
      </c>
      <c r="D15690" t="s">
        <v>2406</v>
      </c>
      <c r="E15690">
        <v>0</v>
      </c>
    </row>
    <row r="15691" spans="1:5" x14ac:dyDescent="0.3">
      <c r="A15691">
        <v>20300010</v>
      </c>
      <c r="B15691" t="s">
        <v>887</v>
      </c>
      <c r="C15691" t="s">
        <v>8</v>
      </c>
      <c r="D15691" t="s">
        <v>2407</v>
      </c>
      <c r="E15691">
        <v>0</v>
      </c>
    </row>
    <row r="15692" spans="1:5" x14ac:dyDescent="0.3">
      <c r="A15692">
        <v>20300010</v>
      </c>
      <c r="B15692" t="s">
        <v>887</v>
      </c>
      <c r="C15692" t="s">
        <v>8</v>
      </c>
      <c r="D15692" t="s">
        <v>2408</v>
      </c>
      <c r="E15692">
        <v>0</v>
      </c>
    </row>
    <row r="15693" spans="1:5" x14ac:dyDescent="0.3">
      <c r="A15693">
        <v>20300010</v>
      </c>
      <c r="B15693" t="s">
        <v>887</v>
      </c>
      <c r="C15693" t="s">
        <v>8</v>
      </c>
      <c r="D15693" t="s">
        <v>2409</v>
      </c>
      <c r="E15693">
        <v>-1</v>
      </c>
    </row>
    <row r="15694" spans="1:5" x14ac:dyDescent="0.3">
      <c r="A15694">
        <v>20300010</v>
      </c>
      <c r="B15694" t="s">
        <v>887</v>
      </c>
      <c r="C15694" t="s">
        <v>8</v>
      </c>
      <c r="D15694" t="s">
        <v>2410</v>
      </c>
      <c r="E15694">
        <v>0</v>
      </c>
    </row>
    <row r="15695" spans="1:5" x14ac:dyDescent="0.3">
      <c r="A15695">
        <v>20300010</v>
      </c>
      <c r="B15695" t="s">
        <v>887</v>
      </c>
      <c r="C15695" t="s">
        <v>8</v>
      </c>
      <c r="D15695" t="s">
        <v>2411</v>
      </c>
      <c r="E15695">
        <v>0</v>
      </c>
    </row>
    <row r="15696" spans="1:5" x14ac:dyDescent="0.3">
      <c r="A15696">
        <v>20300010</v>
      </c>
      <c r="B15696" t="s">
        <v>887</v>
      </c>
      <c r="C15696" t="s">
        <v>8</v>
      </c>
      <c r="D15696" t="s">
        <v>2412</v>
      </c>
      <c r="E15696">
        <v>0</v>
      </c>
    </row>
    <row r="15697" spans="1:5" x14ac:dyDescent="0.3">
      <c r="A15697">
        <v>20300010</v>
      </c>
      <c r="B15697" t="s">
        <v>887</v>
      </c>
      <c r="C15697" t="s">
        <v>8</v>
      </c>
      <c r="D15697" t="s">
        <v>2413</v>
      </c>
      <c r="E15697">
        <v>-5</v>
      </c>
    </row>
    <row r="15698" spans="1:5" x14ac:dyDescent="0.3">
      <c r="A15698">
        <v>91170033</v>
      </c>
      <c r="B15698" t="s">
        <v>889</v>
      </c>
      <c r="C15698" t="s">
        <v>8</v>
      </c>
      <c r="D15698" t="s">
        <v>2378</v>
      </c>
      <c r="E15698">
        <v>0</v>
      </c>
    </row>
    <row r="15699" spans="1:5" x14ac:dyDescent="0.3">
      <c r="A15699">
        <v>91170033</v>
      </c>
      <c r="B15699" t="s">
        <v>889</v>
      </c>
      <c r="C15699" t="s">
        <v>8</v>
      </c>
      <c r="D15699" t="s">
        <v>2379</v>
      </c>
      <c r="E15699">
        <v>0</v>
      </c>
    </row>
    <row r="15700" spans="1:5" x14ac:dyDescent="0.3">
      <c r="A15700">
        <v>91170033</v>
      </c>
      <c r="B15700" t="s">
        <v>889</v>
      </c>
      <c r="C15700" t="s">
        <v>8</v>
      </c>
      <c r="D15700" t="s">
        <v>2380</v>
      </c>
      <c r="E15700">
        <v>0</v>
      </c>
    </row>
    <row r="15701" spans="1:5" x14ac:dyDescent="0.3">
      <c r="A15701">
        <v>91170033</v>
      </c>
      <c r="B15701" t="s">
        <v>889</v>
      </c>
      <c r="C15701" t="s">
        <v>8</v>
      </c>
      <c r="D15701" t="s">
        <v>2381</v>
      </c>
      <c r="E15701">
        <v>0</v>
      </c>
    </row>
    <row r="15702" spans="1:5" x14ac:dyDescent="0.3">
      <c r="A15702">
        <v>91170033</v>
      </c>
      <c r="B15702" t="s">
        <v>889</v>
      </c>
      <c r="C15702" t="s">
        <v>8</v>
      </c>
      <c r="D15702" t="s">
        <v>2382</v>
      </c>
      <c r="E15702">
        <v>0</v>
      </c>
    </row>
    <row r="15703" spans="1:5" x14ac:dyDescent="0.3">
      <c r="A15703">
        <v>91170033</v>
      </c>
      <c r="B15703" t="s">
        <v>889</v>
      </c>
      <c r="C15703" t="s">
        <v>8</v>
      </c>
      <c r="D15703" t="s">
        <v>2383</v>
      </c>
      <c r="E15703">
        <v>0</v>
      </c>
    </row>
    <row r="15704" spans="1:5" x14ac:dyDescent="0.3">
      <c r="A15704">
        <v>91170033</v>
      </c>
      <c r="B15704" t="s">
        <v>889</v>
      </c>
      <c r="C15704" t="s">
        <v>8</v>
      </c>
      <c r="D15704" t="s">
        <v>2384</v>
      </c>
      <c r="E15704">
        <v>0</v>
      </c>
    </row>
    <row r="15705" spans="1:5" x14ac:dyDescent="0.3">
      <c r="A15705">
        <v>91170033</v>
      </c>
      <c r="B15705" t="s">
        <v>889</v>
      </c>
      <c r="C15705" t="s">
        <v>8</v>
      </c>
      <c r="D15705" t="s">
        <v>2385</v>
      </c>
      <c r="E15705">
        <v>0</v>
      </c>
    </row>
    <row r="15706" spans="1:5" x14ac:dyDescent="0.3">
      <c r="A15706">
        <v>91170033</v>
      </c>
      <c r="B15706" t="s">
        <v>889</v>
      </c>
      <c r="C15706" t="s">
        <v>8</v>
      </c>
      <c r="D15706" t="s">
        <v>2386</v>
      </c>
      <c r="E15706">
        <v>0</v>
      </c>
    </row>
    <row r="15707" spans="1:5" x14ac:dyDescent="0.3">
      <c r="A15707">
        <v>91170033</v>
      </c>
      <c r="B15707" t="s">
        <v>889</v>
      </c>
      <c r="C15707" t="s">
        <v>8</v>
      </c>
      <c r="D15707" t="s">
        <v>2387</v>
      </c>
      <c r="E15707">
        <v>0</v>
      </c>
    </row>
    <row r="15708" spans="1:5" x14ac:dyDescent="0.3">
      <c r="A15708">
        <v>91170033</v>
      </c>
      <c r="B15708" t="s">
        <v>889</v>
      </c>
      <c r="C15708" t="s">
        <v>8</v>
      </c>
      <c r="D15708" t="s">
        <v>2388</v>
      </c>
      <c r="E15708">
        <v>0</v>
      </c>
    </row>
    <row r="15709" spans="1:5" x14ac:dyDescent="0.3">
      <c r="A15709">
        <v>91170033</v>
      </c>
      <c r="B15709" t="s">
        <v>889</v>
      </c>
      <c r="C15709" t="s">
        <v>8</v>
      </c>
      <c r="D15709" t="s">
        <v>2389</v>
      </c>
      <c r="E15709">
        <v>0</v>
      </c>
    </row>
    <row r="15710" spans="1:5" x14ac:dyDescent="0.3">
      <c r="A15710">
        <v>91170033</v>
      </c>
      <c r="B15710" t="s">
        <v>889</v>
      </c>
      <c r="C15710" t="s">
        <v>8</v>
      </c>
      <c r="D15710" t="s">
        <v>2390</v>
      </c>
      <c r="E15710">
        <v>0</v>
      </c>
    </row>
    <row r="15711" spans="1:5" x14ac:dyDescent="0.3">
      <c r="A15711">
        <v>91170033</v>
      </c>
      <c r="B15711" t="s">
        <v>889</v>
      </c>
      <c r="C15711" t="s">
        <v>8</v>
      </c>
      <c r="D15711" t="s">
        <v>2391</v>
      </c>
      <c r="E15711">
        <v>0</v>
      </c>
    </row>
    <row r="15712" spans="1:5" x14ac:dyDescent="0.3">
      <c r="A15712">
        <v>91170033</v>
      </c>
      <c r="B15712" t="s">
        <v>889</v>
      </c>
      <c r="C15712" t="s">
        <v>8</v>
      </c>
      <c r="D15712" t="s">
        <v>2392</v>
      </c>
      <c r="E15712">
        <v>0</v>
      </c>
    </row>
    <row r="15713" spans="1:5" x14ac:dyDescent="0.3">
      <c r="A15713">
        <v>91170033</v>
      </c>
      <c r="B15713" t="s">
        <v>889</v>
      </c>
      <c r="C15713" t="s">
        <v>8</v>
      </c>
      <c r="D15713" t="s">
        <v>2393</v>
      </c>
      <c r="E15713">
        <v>0</v>
      </c>
    </row>
    <row r="15714" spans="1:5" x14ac:dyDescent="0.3">
      <c r="A15714">
        <v>91170033</v>
      </c>
      <c r="B15714" t="s">
        <v>889</v>
      </c>
      <c r="C15714" t="s">
        <v>8</v>
      </c>
      <c r="D15714" t="s">
        <v>2394</v>
      </c>
      <c r="E15714">
        <v>0</v>
      </c>
    </row>
    <row r="15715" spans="1:5" x14ac:dyDescent="0.3">
      <c r="A15715">
        <v>91170033</v>
      </c>
      <c r="B15715" t="s">
        <v>889</v>
      </c>
      <c r="C15715" t="s">
        <v>8</v>
      </c>
      <c r="D15715" t="s">
        <v>2395</v>
      </c>
      <c r="E15715">
        <v>0</v>
      </c>
    </row>
    <row r="15716" spans="1:5" x14ac:dyDescent="0.3">
      <c r="A15716">
        <v>91170033</v>
      </c>
      <c r="B15716" t="s">
        <v>889</v>
      </c>
      <c r="C15716" t="s">
        <v>8</v>
      </c>
      <c r="D15716" t="s">
        <v>2396</v>
      </c>
      <c r="E15716">
        <v>0</v>
      </c>
    </row>
    <row r="15717" spans="1:5" x14ac:dyDescent="0.3">
      <c r="A15717">
        <v>91170033</v>
      </c>
      <c r="B15717" t="s">
        <v>889</v>
      </c>
      <c r="C15717" t="s">
        <v>8</v>
      </c>
      <c r="D15717" t="s">
        <v>2397</v>
      </c>
      <c r="E15717">
        <v>0</v>
      </c>
    </row>
    <row r="15718" spans="1:5" x14ac:dyDescent="0.3">
      <c r="A15718">
        <v>91170033</v>
      </c>
      <c r="B15718" t="s">
        <v>889</v>
      </c>
      <c r="C15718" t="s">
        <v>8</v>
      </c>
      <c r="D15718" t="s">
        <v>2398</v>
      </c>
      <c r="E15718">
        <v>-1</v>
      </c>
    </row>
    <row r="15719" spans="1:5" x14ac:dyDescent="0.3">
      <c r="A15719">
        <v>91170033</v>
      </c>
      <c r="B15719" t="s">
        <v>889</v>
      </c>
      <c r="C15719" t="s">
        <v>8</v>
      </c>
      <c r="D15719" t="s">
        <v>2399</v>
      </c>
      <c r="E15719">
        <v>0</v>
      </c>
    </row>
    <row r="15720" spans="1:5" x14ac:dyDescent="0.3">
      <c r="A15720">
        <v>91170033</v>
      </c>
      <c r="B15720" t="s">
        <v>889</v>
      </c>
      <c r="C15720" t="s">
        <v>8</v>
      </c>
      <c r="D15720" t="s">
        <v>2400</v>
      </c>
      <c r="E15720">
        <v>0</v>
      </c>
    </row>
    <row r="15721" spans="1:5" x14ac:dyDescent="0.3">
      <c r="A15721">
        <v>91170033</v>
      </c>
      <c r="B15721" t="s">
        <v>889</v>
      </c>
      <c r="C15721" t="s">
        <v>8</v>
      </c>
      <c r="D15721" t="s">
        <v>2401</v>
      </c>
      <c r="E15721">
        <v>0</v>
      </c>
    </row>
    <row r="15722" spans="1:5" x14ac:dyDescent="0.3">
      <c r="A15722">
        <v>91170033</v>
      </c>
      <c r="B15722" t="s">
        <v>889</v>
      </c>
      <c r="C15722" t="s">
        <v>8</v>
      </c>
      <c r="D15722" t="s">
        <v>2402</v>
      </c>
      <c r="E15722">
        <v>-1</v>
      </c>
    </row>
    <row r="15723" spans="1:5" x14ac:dyDescent="0.3">
      <c r="A15723">
        <v>91170033</v>
      </c>
      <c r="B15723" t="s">
        <v>889</v>
      </c>
      <c r="C15723" t="s">
        <v>8</v>
      </c>
      <c r="D15723" t="s">
        <v>2403</v>
      </c>
      <c r="E15723">
        <v>-2</v>
      </c>
    </row>
    <row r="15724" spans="1:5" x14ac:dyDescent="0.3">
      <c r="A15724">
        <v>91170033</v>
      </c>
      <c r="B15724" t="s">
        <v>889</v>
      </c>
      <c r="C15724" t="s">
        <v>8</v>
      </c>
      <c r="D15724" t="s">
        <v>2404</v>
      </c>
      <c r="E15724">
        <v>0</v>
      </c>
    </row>
    <row r="15725" spans="1:5" x14ac:dyDescent="0.3">
      <c r="A15725">
        <v>91170033</v>
      </c>
      <c r="B15725" t="s">
        <v>889</v>
      </c>
      <c r="C15725" t="s">
        <v>8</v>
      </c>
      <c r="D15725" t="s">
        <v>2405</v>
      </c>
      <c r="E15725">
        <v>0</v>
      </c>
    </row>
    <row r="15726" spans="1:5" x14ac:dyDescent="0.3">
      <c r="A15726">
        <v>91170033</v>
      </c>
      <c r="B15726" t="s">
        <v>889</v>
      </c>
      <c r="C15726" t="s">
        <v>8</v>
      </c>
      <c r="D15726" t="s">
        <v>2406</v>
      </c>
      <c r="E15726">
        <v>0</v>
      </c>
    </row>
    <row r="15727" spans="1:5" x14ac:dyDescent="0.3">
      <c r="A15727">
        <v>91170033</v>
      </c>
      <c r="B15727" t="s">
        <v>889</v>
      </c>
      <c r="C15727" t="s">
        <v>8</v>
      </c>
      <c r="D15727" t="s">
        <v>2407</v>
      </c>
      <c r="E15727">
        <v>0</v>
      </c>
    </row>
    <row r="15728" spans="1:5" x14ac:dyDescent="0.3">
      <c r="A15728">
        <v>91170033</v>
      </c>
      <c r="B15728" t="s">
        <v>889</v>
      </c>
      <c r="C15728" t="s">
        <v>8</v>
      </c>
      <c r="D15728" t="s">
        <v>2408</v>
      </c>
      <c r="E15728">
        <v>0</v>
      </c>
    </row>
    <row r="15729" spans="1:5" x14ac:dyDescent="0.3">
      <c r="A15729">
        <v>91170033</v>
      </c>
      <c r="B15729" t="s">
        <v>889</v>
      </c>
      <c r="C15729" t="s">
        <v>8</v>
      </c>
      <c r="D15729" t="s">
        <v>2409</v>
      </c>
      <c r="E15729">
        <v>0</v>
      </c>
    </row>
    <row r="15730" spans="1:5" x14ac:dyDescent="0.3">
      <c r="A15730">
        <v>91170033</v>
      </c>
      <c r="B15730" t="s">
        <v>889</v>
      </c>
      <c r="C15730" t="s">
        <v>8</v>
      </c>
      <c r="D15730" t="s">
        <v>2410</v>
      </c>
      <c r="E15730">
        <v>0</v>
      </c>
    </row>
    <row r="15731" spans="1:5" x14ac:dyDescent="0.3">
      <c r="A15731">
        <v>91170033</v>
      </c>
      <c r="B15731" t="s">
        <v>889</v>
      </c>
      <c r="C15731" t="s">
        <v>8</v>
      </c>
      <c r="D15731" t="s">
        <v>2411</v>
      </c>
      <c r="E15731">
        <v>0</v>
      </c>
    </row>
    <row r="15732" spans="1:5" x14ac:dyDescent="0.3">
      <c r="A15732">
        <v>91170033</v>
      </c>
      <c r="B15732" t="s">
        <v>889</v>
      </c>
      <c r="C15732" t="s">
        <v>8</v>
      </c>
      <c r="D15732" t="s">
        <v>2412</v>
      </c>
      <c r="E15732">
        <v>-2</v>
      </c>
    </row>
    <row r="15733" spans="1:5" x14ac:dyDescent="0.3">
      <c r="A15733">
        <v>91170033</v>
      </c>
      <c r="B15733" t="s">
        <v>889</v>
      </c>
      <c r="C15733" t="s">
        <v>8</v>
      </c>
      <c r="D15733" t="s">
        <v>2413</v>
      </c>
      <c r="E15733">
        <v>0</v>
      </c>
    </row>
    <row r="15734" spans="1:5" x14ac:dyDescent="0.3">
      <c r="A15734">
        <v>20100004</v>
      </c>
      <c r="B15734" t="s">
        <v>891</v>
      </c>
      <c r="C15734" t="s">
        <v>8</v>
      </c>
      <c r="D15734" t="s">
        <v>2378</v>
      </c>
      <c r="E15734">
        <v>-1</v>
      </c>
    </row>
    <row r="15735" spans="1:5" x14ac:dyDescent="0.3">
      <c r="A15735">
        <v>20100004</v>
      </c>
      <c r="B15735" t="s">
        <v>891</v>
      </c>
      <c r="C15735" t="s">
        <v>8</v>
      </c>
      <c r="D15735" t="s">
        <v>2379</v>
      </c>
      <c r="E15735">
        <v>0</v>
      </c>
    </row>
    <row r="15736" spans="1:5" x14ac:dyDescent="0.3">
      <c r="A15736">
        <v>20100004</v>
      </c>
      <c r="B15736" t="s">
        <v>891</v>
      </c>
      <c r="C15736" t="s">
        <v>8</v>
      </c>
      <c r="D15736" t="s">
        <v>2380</v>
      </c>
      <c r="E15736">
        <v>0</v>
      </c>
    </row>
    <row r="15737" spans="1:5" x14ac:dyDescent="0.3">
      <c r="A15737">
        <v>20100004</v>
      </c>
      <c r="B15737" t="s">
        <v>891</v>
      </c>
      <c r="C15737" t="s">
        <v>8</v>
      </c>
      <c r="D15737" t="s">
        <v>2381</v>
      </c>
      <c r="E15737">
        <v>-2</v>
      </c>
    </row>
    <row r="15738" spans="1:5" x14ac:dyDescent="0.3">
      <c r="A15738">
        <v>20100004</v>
      </c>
      <c r="B15738" t="s">
        <v>891</v>
      </c>
      <c r="C15738" t="s">
        <v>8</v>
      </c>
      <c r="D15738" t="s">
        <v>2382</v>
      </c>
      <c r="E15738">
        <v>-1</v>
      </c>
    </row>
    <row r="15739" spans="1:5" x14ac:dyDescent="0.3">
      <c r="A15739">
        <v>20100004</v>
      </c>
      <c r="B15739" t="s">
        <v>891</v>
      </c>
      <c r="C15739" t="s">
        <v>8</v>
      </c>
      <c r="D15739" t="s">
        <v>2383</v>
      </c>
      <c r="E15739">
        <v>0</v>
      </c>
    </row>
    <row r="15740" spans="1:5" x14ac:dyDescent="0.3">
      <c r="A15740">
        <v>20100004</v>
      </c>
      <c r="B15740" t="s">
        <v>891</v>
      </c>
      <c r="C15740" t="s">
        <v>8</v>
      </c>
      <c r="D15740" t="s">
        <v>2384</v>
      </c>
      <c r="E15740">
        <v>-3</v>
      </c>
    </row>
    <row r="15741" spans="1:5" x14ac:dyDescent="0.3">
      <c r="A15741">
        <v>20100004</v>
      </c>
      <c r="B15741" t="s">
        <v>891</v>
      </c>
      <c r="C15741" t="s">
        <v>8</v>
      </c>
      <c r="D15741" t="s">
        <v>2385</v>
      </c>
      <c r="E15741">
        <v>0</v>
      </c>
    </row>
    <row r="15742" spans="1:5" x14ac:dyDescent="0.3">
      <c r="A15742">
        <v>20100004</v>
      </c>
      <c r="B15742" t="s">
        <v>891</v>
      </c>
      <c r="C15742" t="s">
        <v>8</v>
      </c>
      <c r="D15742" t="s">
        <v>2386</v>
      </c>
      <c r="E15742">
        <v>0</v>
      </c>
    </row>
    <row r="15743" spans="1:5" x14ac:dyDescent="0.3">
      <c r="A15743">
        <v>20100004</v>
      </c>
      <c r="B15743" t="s">
        <v>891</v>
      </c>
      <c r="C15743" t="s">
        <v>8</v>
      </c>
      <c r="D15743" t="s">
        <v>2387</v>
      </c>
      <c r="E15743">
        <v>0</v>
      </c>
    </row>
    <row r="15744" spans="1:5" x14ac:dyDescent="0.3">
      <c r="A15744">
        <v>20100004</v>
      </c>
      <c r="B15744" t="s">
        <v>891</v>
      </c>
      <c r="C15744" t="s">
        <v>8</v>
      </c>
      <c r="D15744" t="s">
        <v>2388</v>
      </c>
      <c r="E15744">
        <v>0</v>
      </c>
    </row>
    <row r="15745" spans="1:5" x14ac:dyDescent="0.3">
      <c r="A15745">
        <v>20100004</v>
      </c>
      <c r="B15745" t="s">
        <v>891</v>
      </c>
      <c r="C15745" t="s">
        <v>8</v>
      </c>
      <c r="D15745" t="s">
        <v>2389</v>
      </c>
      <c r="E15745">
        <v>-2</v>
      </c>
    </row>
    <row r="15746" spans="1:5" x14ac:dyDescent="0.3">
      <c r="A15746">
        <v>20100004</v>
      </c>
      <c r="B15746" t="s">
        <v>891</v>
      </c>
      <c r="C15746" t="s">
        <v>8</v>
      </c>
      <c r="D15746" t="s">
        <v>2390</v>
      </c>
      <c r="E15746">
        <v>-3</v>
      </c>
    </row>
    <row r="15747" spans="1:5" x14ac:dyDescent="0.3">
      <c r="A15747">
        <v>20100004</v>
      </c>
      <c r="B15747" t="s">
        <v>891</v>
      </c>
      <c r="C15747" t="s">
        <v>8</v>
      </c>
      <c r="D15747" t="s">
        <v>2391</v>
      </c>
      <c r="E15747">
        <v>-3</v>
      </c>
    </row>
    <row r="15748" spans="1:5" x14ac:dyDescent="0.3">
      <c r="A15748">
        <v>20100004</v>
      </c>
      <c r="B15748" t="s">
        <v>891</v>
      </c>
      <c r="C15748" t="s">
        <v>8</v>
      </c>
      <c r="D15748" t="s">
        <v>2392</v>
      </c>
      <c r="E15748">
        <v>-3</v>
      </c>
    </row>
    <row r="15749" spans="1:5" x14ac:dyDescent="0.3">
      <c r="A15749">
        <v>20100004</v>
      </c>
      <c r="B15749" t="s">
        <v>891</v>
      </c>
      <c r="C15749" t="s">
        <v>8</v>
      </c>
      <c r="D15749" t="s">
        <v>2393</v>
      </c>
      <c r="E15749">
        <v>0</v>
      </c>
    </row>
    <row r="15750" spans="1:5" x14ac:dyDescent="0.3">
      <c r="A15750">
        <v>20100004</v>
      </c>
      <c r="B15750" t="s">
        <v>891</v>
      </c>
      <c r="C15750" t="s">
        <v>8</v>
      </c>
      <c r="D15750" t="s">
        <v>2394</v>
      </c>
      <c r="E15750">
        <v>0</v>
      </c>
    </row>
    <row r="15751" spans="1:5" x14ac:dyDescent="0.3">
      <c r="A15751">
        <v>20100004</v>
      </c>
      <c r="B15751" t="s">
        <v>891</v>
      </c>
      <c r="C15751" t="s">
        <v>8</v>
      </c>
      <c r="D15751" t="s">
        <v>2395</v>
      </c>
      <c r="E15751">
        <v>-2</v>
      </c>
    </row>
    <row r="15752" spans="1:5" x14ac:dyDescent="0.3">
      <c r="A15752">
        <v>20100004</v>
      </c>
      <c r="B15752" t="s">
        <v>891</v>
      </c>
      <c r="C15752" t="s">
        <v>8</v>
      </c>
      <c r="D15752" t="s">
        <v>2396</v>
      </c>
      <c r="E15752">
        <v>-4</v>
      </c>
    </row>
    <row r="15753" spans="1:5" x14ac:dyDescent="0.3">
      <c r="A15753">
        <v>20100004</v>
      </c>
      <c r="B15753" t="s">
        <v>891</v>
      </c>
      <c r="C15753" t="s">
        <v>8</v>
      </c>
      <c r="D15753" t="s">
        <v>2397</v>
      </c>
      <c r="E15753">
        <v>0</v>
      </c>
    </row>
    <row r="15754" spans="1:5" x14ac:dyDescent="0.3">
      <c r="A15754">
        <v>20100004</v>
      </c>
      <c r="B15754" t="s">
        <v>891</v>
      </c>
      <c r="C15754" t="s">
        <v>8</v>
      </c>
      <c r="D15754" t="s">
        <v>2398</v>
      </c>
      <c r="E15754">
        <v>0</v>
      </c>
    </row>
    <row r="15755" spans="1:5" x14ac:dyDescent="0.3">
      <c r="A15755">
        <v>20100004</v>
      </c>
      <c r="B15755" t="s">
        <v>891</v>
      </c>
      <c r="C15755" t="s">
        <v>8</v>
      </c>
      <c r="D15755" t="s">
        <v>2399</v>
      </c>
      <c r="E15755">
        <v>-2</v>
      </c>
    </row>
    <row r="15756" spans="1:5" x14ac:dyDescent="0.3">
      <c r="A15756">
        <v>20100004</v>
      </c>
      <c r="B15756" t="s">
        <v>891</v>
      </c>
      <c r="C15756" t="s">
        <v>8</v>
      </c>
      <c r="D15756" t="s">
        <v>2400</v>
      </c>
      <c r="E15756">
        <v>-4</v>
      </c>
    </row>
    <row r="15757" spans="1:5" x14ac:dyDescent="0.3">
      <c r="A15757">
        <v>20100004</v>
      </c>
      <c r="B15757" t="s">
        <v>891</v>
      </c>
      <c r="C15757" t="s">
        <v>8</v>
      </c>
      <c r="D15757" t="s">
        <v>2401</v>
      </c>
      <c r="E15757">
        <v>0</v>
      </c>
    </row>
    <row r="15758" spans="1:5" x14ac:dyDescent="0.3">
      <c r="A15758">
        <v>20100004</v>
      </c>
      <c r="B15758" t="s">
        <v>891</v>
      </c>
      <c r="C15758" t="s">
        <v>8</v>
      </c>
      <c r="D15758" t="s">
        <v>2402</v>
      </c>
      <c r="E15758">
        <v>0</v>
      </c>
    </row>
    <row r="15759" spans="1:5" x14ac:dyDescent="0.3">
      <c r="A15759">
        <v>20100004</v>
      </c>
      <c r="B15759" t="s">
        <v>891</v>
      </c>
      <c r="C15759" t="s">
        <v>8</v>
      </c>
      <c r="D15759" t="s">
        <v>2403</v>
      </c>
      <c r="E15759">
        <v>-3</v>
      </c>
    </row>
    <row r="15760" spans="1:5" x14ac:dyDescent="0.3">
      <c r="A15760">
        <v>20100004</v>
      </c>
      <c r="B15760" t="s">
        <v>891</v>
      </c>
      <c r="C15760" t="s">
        <v>8</v>
      </c>
      <c r="D15760" t="s">
        <v>2404</v>
      </c>
      <c r="E15760">
        <v>-4</v>
      </c>
    </row>
    <row r="15761" spans="1:5" x14ac:dyDescent="0.3">
      <c r="A15761">
        <v>20100004</v>
      </c>
      <c r="B15761" t="s">
        <v>891</v>
      </c>
      <c r="C15761" t="s">
        <v>8</v>
      </c>
      <c r="D15761" t="s">
        <v>2405</v>
      </c>
      <c r="E15761">
        <v>-3</v>
      </c>
    </row>
    <row r="15762" spans="1:5" x14ac:dyDescent="0.3">
      <c r="A15762">
        <v>20100004</v>
      </c>
      <c r="B15762" t="s">
        <v>891</v>
      </c>
      <c r="C15762" t="s">
        <v>8</v>
      </c>
      <c r="D15762" t="s">
        <v>2406</v>
      </c>
      <c r="E15762">
        <v>-11</v>
      </c>
    </row>
    <row r="15763" spans="1:5" x14ac:dyDescent="0.3">
      <c r="A15763">
        <v>20100004</v>
      </c>
      <c r="B15763" t="s">
        <v>891</v>
      </c>
      <c r="C15763" t="s">
        <v>8</v>
      </c>
      <c r="D15763" t="s">
        <v>2407</v>
      </c>
      <c r="E15763">
        <v>0</v>
      </c>
    </row>
    <row r="15764" spans="1:5" x14ac:dyDescent="0.3">
      <c r="A15764">
        <v>20100004</v>
      </c>
      <c r="B15764" t="s">
        <v>891</v>
      </c>
      <c r="C15764" t="s">
        <v>8</v>
      </c>
      <c r="D15764" t="s">
        <v>2408</v>
      </c>
      <c r="E15764">
        <v>-1</v>
      </c>
    </row>
    <row r="15765" spans="1:5" x14ac:dyDescent="0.3">
      <c r="A15765">
        <v>20100004</v>
      </c>
      <c r="B15765" t="s">
        <v>891</v>
      </c>
      <c r="C15765" t="s">
        <v>8</v>
      </c>
      <c r="D15765" t="s">
        <v>2409</v>
      </c>
      <c r="E15765">
        <v>0</v>
      </c>
    </row>
    <row r="15766" spans="1:5" x14ac:dyDescent="0.3">
      <c r="A15766">
        <v>20100004</v>
      </c>
      <c r="B15766" t="s">
        <v>891</v>
      </c>
      <c r="C15766" t="s">
        <v>8</v>
      </c>
      <c r="D15766" t="s">
        <v>2410</v>
      </c>
      <c r="E15766">
        <v>0</v>
      </c>
    </row>
    <row r="15767" spans="1:5" x14ac:dyDescent="0.3">
      <c r="A15767">
        <v>20100004</v>
      </c>
      <c r="B15767" t="s">
        <v>891</v>
      </c>
      <c r="C15767" t="s">
        <v>8</v>
      </c>
      <c r="D15767" t="s">
        <v>2411</v>
      </c>
      <c r="E15767">
        <v>-6</v>
      </c>
    </row>
    <row r="15768" spans="1:5" x14ac:dyDescent="0.3">
      <c r="A15768">
        <v>20100004</v>
      </c>
      <c r="B15768" t="s">
        <v>891</v>
      </c>
      <c r="C15768" t="s">
        <v>8</v>
      </c>
      <c r="D15768" t="s">
        <v>2412</v>
      </c>
      <c r="E15768">
        <v>0</v>
      </c>
    </row>
    <row r="15769" spans="1:5" x14ac:dyDescent="0.3">
      <c r="A15769">
        <v>20100004</v>
      </c>
      <c r="B15769" t="s">
        <v>891</v>
      </c>
      <c r="C15769" t="s">
        <v>8</v>
      </c>
      <c r="D15769" t="s">
        <v>2413</v>
      </c>
      <c r="E15769">
        <v>0</v>
      </c>
    </row>
    <row r="15770" spans="1:5" x14ac:dyDescent="0.3">
      <c r="A15770">
        <v>76210013</v>
      </c>
      <c r="B15770" t="s">
        <v>893</v>
      </c>
      <c r="C15770" t="s">
        <v>8</v>
      </c>
      <c r="D15770" t="s">
        <v>2378</v>
      </c>
      <c r="E15770">
        <v>0</v>
      </c>
    </row>
    <row r="15771" spans="1:5" x14ac:dyDescent="0.3">
      <c r="A15771">
        <v>76210013</v>
      </c>
      <c r="B15771" t="s">
        <v>893</v>
      </c>
      <c r="C15771" t="s">
        <v>8</v>
      </c>
      <c r="D15771" t="s">
        <v>2379</v>
      </c>
      <c r="E15771">
        <v>0</v>
      </c>
    </row>
    <row r="15772" spans="1:5" x14ac:dyDescent="0.3">
      <c r="A15772">
        <v>76210013</v>
      </c>
      <c r="B15772" t="s">
        <v>893</v>
      </c>
      <c r="C15772" t="s">
        <v>8</v>
      </c>
      <c r="D15772" t="s">
        <v>2380</v>
      </c>
      <c r="E15772">
        <v>0</v>
      </c>
    </row>
    <row r="15773" spans="1:5" x14ac:dyDescent="0.3">
      <c r="A15773">
        <v>76210013</v>
      </c>
      <c r="B15773" t="s">
        <v>893</v>
      </c>
      <c r="C15773" t="s">
        <v>8</v>
      </c>
      <c r="D15773" t="s">
        <v>2381</v>
      </c>
      <c r="E15773">
        <v>0</v>
      </c>
    </row>
    <row r="15774" spans="1:5" x14ac:dyDescent="0.3">
      <c r="A15774">
        <v>76210013</v>
      </c>
      <c r="B15774" t="s">
        <v>893</v>
      </c>
      <c r="C15774" t="s">
        <v>8</v>
      </c>
      <c r="D15774" t="s">
        <v>2382</v>
      </c>
      <c r="E15774">
        <v>0</v>
      </c>
    </row>
    <row r="15775" spans="1:5" x14ac:dyDescent="0.3">
      <c r="A15775">
        <v>76210013</v>
      </c>
      <c r="B15775" t="s">
        <v>893</v>
      </c>
      <c r="C15775" t="s">
        <v>8</v>
      </c>
      <c r="D15775" t="s">
        <v>2383</v>
      </c>
      <c r="E15775">
        <v>0</v>
      </c>
    </row>
    <row r="15776" spans="1:5" x14ac:dyDescent="0.3">
      <c r="A15776">
        <v>76210013</v>
      </c>
      <c r="B15776" t="s">
        <v>893</v>
      </c>
      <c r="C15776" t="s">
        <v>8</v>
      </c>
      <c r="D15776" t="s">
        <v>2384</v>
      </c>
      <c r="E15776">
        <v>0</v>
      </c>
    </row>
    <row r="15777" spans="1:5" x14ac:dyDescent="0.3">
      <c r="A15777">
        <v>76210013</v>
      </c>
      <c r="B15777" t="s">
        <v>893</v>
      </c>
      <c r="C15777" t="s">
        <v>8</v>
      </c>
      <c r="D15777" t="s">
        <v>2385</v>
      </c>
      <c r="E15777">
        <v>0</v>
      </c>
    </row>
    <row r="15778" spans="1:5" x14ac:dyDescent="0.3">
      <c r="A15778">
        <v>76210013</v>
      </c>
      <c r="B15778" t="s">
        <v>893</v>
      </c>
      <c r="C15778" t="s">
        <v>8</v>
      </c>
      <c r="D15778" t="s">
        <v>2386</v>
      </c>
      <c r="E15778">
        <v>0</v>
      </c>
    </row>
    <row r="15779" spans="1:5" x14ac:dyDescent="0.3">
      <c r="A15779">
        <v>76210013</v>
      </c>
      <c r="B15779" t="s">
        <v>893</v>
      </c>
      <c r="C15779" t="s">
        <v>8</v>
      </c>
      <c r="D15779" t="s">
        <v>2387</v>
      </c>
      <c r="E15779">
        <v>0</v>
      </c>
    </row>
    <row r="15780" spans="1:5" x14ac:dyDescent="0.3">
      <c r="A15780">
        <v>76210013</v>
      </c>
      <c r="B15780" t="s">
        <v>893</v>
      </c>
      <c r="C15780" t="s">
        <v>8</v>
      </c>
      <c r="D15780" t="s">
        <v>2388</v>
      </c>
      <c r="E15780">
        <v>0</v>
      </c>
    </row>
    <row r="15781" spans="1:5" x14ac:dyDescent="0.3">
      <c r="A15781">
        <v>76210013</v>
      </c>
      <c r="B15781" t="s">
        <v>893</v>
      </c>
      <c r="C15781" t="s">
        <v>8</v>
      </c>
      <c r="D15781" t="s">
        <v>2389</v>
      </c>
      <c r="E15781">
        <v>0</v>
      </c>
    </row>
    <row r="15782" spans="1:5" x14ac:dyDescent="0.3">
      <c r="A15782">
        <v>76210013</v>
      </c>
      <c r="B15782" t="s">
        <v>893</v>
      </c>
      <c r="C15782" t="s">
        <v>8</v>
      </c>
      <c r="D15782" t="s">
        <v>2390</v>
      </c>
      <c r="E15782">
        <v>0</v>
      </c>
    </row>
    <row r="15783" spans="1:5" x14ac:dyDescent="0.3">
      <c r="A15783">
        <v>76210013</v>
      </c>
      <c r="B15783" t="s">
        <v>893</v>
      </c>
      <c r="C15783" t="s">
        <v>8</v>
      </c>
      <c r="D15783" t="s">
        <v>2391</v>
      </c>
      <c r="E15783">
        <v>0</v>
      </c>
    </row>
    <row r="15784" spans="1:5" x14ac:dyDescent="0.3">
      <c r="A15784">
        <v>76210013</v>
      </c>
      <c r="B15784" t="s">
        <v>893</v>
      </c>
      <c r="C15784" t="s">
        <v>8</v>
      </c>
      <c r="D15784" t="s">
        <v>2392</v>
      </c>
      <c r="E15784">
        <v>0</v>
      </c>
    </row>
    <row r="15785" spans="1:5" x14ac:dyDescent="0.3">
      <c r="A15785">
        <v>76210013</v>
      </c>
      <c r="B15785" t="s">
        <v>893</v>
      </c>
      <c r="C15785" t="s">
        <v>8</v>
      </c>
      <c r="D15785" t="s">
        <v>2393</v>
      </c>
      <c r="E15785">
        <v>0</v>
      </c>
    </row>
    <row r="15786" spans="1:5" x14ac:dyDescent="0.3">
      <c r="A15786">
        <v>76210013</v>
      </c>
      <c r="B15786" t="s">
        <v>893</v>
      </c>
      <c r="C15786" t="s">
        <v>8</v>
      </c>
      <c r="D15786" t="s">
        <v>2394</v>
      </c>
      <c r="E15786">
        <v>0</v>
      </c>
    </row>
    <row r="15787" spans="1:5" x14ac:dyDescent="0.3">
      <c r="A15787">
        <v>76210013</v>
      </c>
      <c r="B15787" t="s">
        <v>893</v>
      </c>
      <c r="C15787" t="s">
        <v>8</v>
      </c>
      <c r="D15787" t="s">
        <v>2395</v>
      </c>
      <c r="E15787">
        <v>0</v>
      </c>
    </row>
    <row r="15788" spans="1:5" x14ac:dyDescent="0.3">
      <c r="A15788">
        <v>76210013</v>
      </c>
      <c r="B15788" t="s">
        <v>893</v>
      </c>
      <c r="C15788" t="s">
        <v>8</v>
      </c>
      <c r="D15788" t="s">
        <v>2396</v>
      </c>
      <c r="E15788">
        <v>0</v>
      </c>
    </row>
    <row r="15789" spans="1:5" x14ac:dyDescent="0.3">
      <c r="A15789">
        <v>76210013</v>
      </c>
      <c r="B15789" t="s">
        <v>893</v>
      </c>
      <c r="C15789" t="s">
        <v>8</v>
      </c>
      <c r="D15789" t="s">
        <v>2397</v>
      </c>
      <c r="E15789">
        <v>0</v>
      </c>
    </row>
    <row r="15790" spans="1:5" x14ac:dyDescent="0.3">
      <c r="A15790">
        <v>76210013</v>
      </c>
      <c r="B15790" t="s">
        <v>893</v>
      </c>
      <c r="C15790" t="s">
        <v>8</v>
      </c>
      <c r="D15790" t="s">
        <v>2398</v>
      </c>
      <c r="E15790">
        <v>0</v>
      </c>
    </row>
    <row r="15791" spans="1:5" x14ac:dyDescent="0.3">
      <c r="A15791">
        <v>76210013</v>
      </c>
      <c r="B15791" t="s">
        <v>893</v>
      </c>
      <c r="C15791" t="s">
        <v>8</v>
      </c>
      <c r="D15791" t="s">
        <v>2399</v>
      </c>
      <c r="E15791">
        <v>-1</v>
      </c>
    </row>
    <row r="15792" spans="1:5" x14ac:dyDescent="0.3">
      <c r="A15792">
        <v>76210013</v>
      </c>
      <c r="B15792" t="s">
        <v>893</v>
      </c>
      <c r="C15792" t="s">
        <v>8</v>
      </c>
      <c r="D15792" t="s">
        <v>2400</v>
      </c>
      <c r="E15792">
        <v>0</v>
      </c>
    </row>
    <row r="15793" spans="1:5" x14ac:dyDescent="0.3">
      <c r="A15793">
        <v>76210013</v>
      </c>
      <c r="B15793" t="s">
        <v>893</v>
      </c>
      <c r="C15793" t="s">
        <v>8</v>
      </c>
      <c r="D15793" t="s">
        <v>2401</v>
      </c>
      <c r="E15793">
        <v>0</v>
      </c>
    </row>
    <row r="15794" spans="1:5" x14ac:dyDescent="0.3">
      <c r="A15794">
        <v>76210013</v>
      </c>
      <c r="B15794" t="s">
        <v>893</v>
      </c>
      <c r="C15794" t="s">
        <v>8</v>
      </c>
      <c r="D15794" t="s">
        <v>2402</v>
      </c>
      <c r="E15794">
        <v>0</v>
      </c>
    </row>
    <row r="15795" spans="1:5" x14ac:dyDescent="0.3">
      <c r="A15795">
        <v>76210013</v>
      </c>
      <c r="B15795" t="s">
        <v>893</v>
      </c>
      <c r="C15795" t="s">
        <v>8</v>
      </c>
      <c r="D15795" t="s">
        <v>2403</v>
      </c>
      <c r="E15795">
        <v>0</v>
      </c>
    </row>
    <row r="15796" spans="1:5" x14ac:dyDescent="0.3">
      <c r="A15796">
        <v>76210013</v>
      </c>
      <c r="B15796" t="s">
        <v>893</v>
      </c>
      <c r="C15796" t="s">
        <v>8</v>
      </c>
      <c r="D15796" t="s">
        <v>2404</v>
      </c>
      <c r="E15796">
        <v>0</v>
      </c>
    </row>
    <row r="15797" spans="1:5" x14ac:dyDescent="0.3">
      <c r="A15797">
        <v>76210013</v>
      </c>
      <c r="B15797" t="s">
        <v>893</v>
      </c>
      <c r="C15797" t="s">
        <v>8</v>
      </c>
      <c r="D15797" t="s">
        <v>2405</v>
      </c>
      <c r="E15797">
        <v>0</v>
      </c>
    </row>
    <row r="15798" spans="1:5" x14ac:dyDescent="0.3">
      <c r="A15798">
        <v>76210013</v>
      </c>
      <c r="B15798" t="s">
        <v>893</v>
      </c>
      <c r="C15798" t="s">
        <v>8</v>
      </c>
      <c r="D15798" t="s">
        <v>2406</v>
      </c>
      <c r="E15798">
        <v>0</v>
      </c>
    </row>
    <row r="15799" spans="1:5" x14ac:dyDescent="0.3">
      <c r="A15799">
        <v>76210013</v>
      </c>
      <c r="B15799" t="s">
        <v>893</v>
      </c>
      <c r="C15799" t="s">
        <v>8</v>
      </c>
      <c r="D15799" t="s">
        <v>2407</v>
      </c>
      <c r="E15799">
        <v>0</v>
      </c>
    </row>
    <row r="15800" spans="1:5" x14ac:dyDescent="0.3">
      <c r="A15800">
        <v>76210013</v>
      </c>
      <c r="B15800" t="s">
        <v>893</v>
      </c>
      <c r="C15800" t="s">
        <v>8</v>
      </c>
      <c r="D15800" t="s">
        <v>2408</v>
      </c>
      <c r="E15800">
        <v>0</v>
      </c>
    </row>
    <row r="15801" spans="1:5" x14ac:dyDescent="0.3">
      <c r="A15801">
        <v>76210013</v>
      </c>
      <c r="B15801" t="s">
        <v>893</v>
      </c>
      <c r="C15801" t="s">
        <v>8</v>
      </c>
      <c r="D15801" t="s">
        <v>2409</v>
      </c>
      <c r="E15801">
        <v>-2</v>
      </c>
    </row>
    <row r="15802" spans="1:5" x14ac:dyDescent="0.3">
      <c r="A15802">
        <v>76210013</v>
      </c>
      <c r="B15802" t="s">
        <v>893</v>
      </c>
      <c r="C15802" t="s">
        <v>8</v>
      </c>
      <c r="D15802" t="s">
        <v>2410</v>
      </c>
      <c r="E15802">
        <v>0</v>
      </c>
    </row>
    <row r="15803" spans="1:5" x14ac:dyDescent="0.3">
      <c r="A15803">
        <v>76210013</v>
      </c>
      <c r="B15803" t="s">
        <v>893</v>
      </c>
      <c r="C15803" t="s">
        <v>8</v>
      </c>
      <c r="D15803" t="s">
        <v>2411</v>
      </c>
      <c r="E15803">
        <v>0</v>
      </c>
    </row>
    <row r="15804" spans="1:5" x14ac:dyDescent="0.3">
      <c r="A15804">
        <v>76210013</v>
      </c>
      <c r="B15804" t="s">
        <v>893</v>
      </c>
      <c r="C15804" t="s">
        <v>8</v>
      </c>
      <c r="D15804" t="s">
        <v>2412</v>
      </c>
      <c r="E15804">
        <v>0</v>
      </c>
    </row>
    <row r="15805" spans="1:5" x14ac:dyDescent="0.3">
      <c r="A15805">
        <v>76210013</v>
      </c>
      <c r="B15805" t="s">
        <v>893</v>
      </c>
      <c r="C15805" t="s">
        <v>8</v>
      </c>
      <c r="D15805" t="s">
        <v>2413</v>
      </c>
      <c r="E15805">
        <v>0</v>
      </c>
    </row>
    <row r="15806" spans="1:5" x14ac:dyDescent="0.3">
      <c r="A15806">
        <v>30010098</v>
      </c>
      <c r="B15806" t="s">
        <v>895</v>
      </c>
      <c r="C15806" t="s">
        <v>8</v>
      </c>
      <c r="D15806" t="s">
        <v>2378</v>
      </c>
      <c r="E15806">
        <v>0</v>
      </c>
    </row>
    <row r="15807" spans="1:5" x14ac:dyDescent="0.3">
      <c r="A15807">
        <v>30010098</v>
      </c>
      <c r="B15807" t="s">
        <v>895</v>
      </c>
      <c r="C15807" t="s">
        <v>8</v>
      </c>
      <c r="D15807" t="s">
        <v>2379</v>
      </c>
      <c r="E15807">
        <v>0</v>
      </c>
    </row>
    <row r="15808" spans="1:5" x14ac:dyDescent="0.3">
      <c r="A15808">
        <v>30010098</v>
      </c>
      <c r="B15808" t="s">
        <v>895</v>
      </c>
      <c r="C15808" t="s">
        <v>8</v>
      </c>
      <c r="D15808" t="s">
        <v>2380</v>
      </c>
      <c r="E15808">
        <v>0</v>
      </c>
    </row>
    <row r="15809" spans="1:5" x14ac:dyDescent="0.3">
      <c r="A15809">
        <v>30010098</v>
      </c>
      <c r="B15809" t="s">
        <v>895</v>
      </c>
      <c r="C15809" t="s">
        <v>8</v>
      </c>
      <c r="D15809" t="s">
        <v>2381</v>
      </c>
      <c r="E15809">
        <v>0</v>
      </c>
    </row>
    <row r="15810" spans="1:5" x14ac:dyDescent="0.3">
      <c r="A15810">
        <v>30010098</v>
      </c>
      <c r="B15810" t="s">
        <v>895</v>
      </c>
      <c r="C15810" t="s">
        <v>8</v>
      </c>
      <c r="D15810" t="s">
        <v>2382</v>
      </c>
      <c r="E15810">
        <v>0</v>
      </c>
    </row>
    <row r="15811" spans="1:5" x14ac:dyDescent="0.3">
      <c r="A15811">
        <v>30010098</v>
      </c>
      <c r="B15811" t="s">
        <v>895</v>
      </c>
      <c r="C15811" t="s">
        <v>8</v>
      </c>
      <c r="D15811" t="s">
        <v>2383</v>
      </c>
      <c r="E15811">
        <v>0</v>
      </c>
    </row>
    <row r="15812" spans="1:5" x14ac:dyDescent="0.3">
      <c r="A15812">
        <v>30010098</v>
      </c>
      <c r="B15812" t="s">
        <v>895</v>
      </c>
      <c r="C15812" t="s">
        <v>8</v>
      </c>
      <c r="D15812" t="s">
        <v>2384</v>
      </c>
      <c r="E15812">
        <v>0</v>
      </c>
    </row>
    <row r="15813" spans="1:5" x14ac:dyDescent="0.3">
      <c r="A15813">
        <v>30010098</v>
      </c>
      <c r="B15813" t="s">
        <v>895</v>
      </c>
      <c r="C15813" t="s">
        <v>8</v>
      </c>
      <c r="D15813" t="s">
        <v>2385</v>
      </c>
      <c r="E15813">
        <v>0</v>
      </c>
    </row>
    <row r="15814" spans="1:5" x14ac:dyDescent="0.3">
      <c r="A15814">
        <v>30010098</v>
      </c>
      <c r="B15814" t="s">
        <v>895</v>
      </c>
      <c r="C15814" t="s">
        <v>8</v>
      </c>
      <c r="D15814" t="s">
        <v>2386</v>
      </c>
      <c r="E15814">
        <v>0</v>
      </c>
    </row>
    <row r="15815" spans="1:5" x14ac:dyDescent="0.3">
      <c r="A15815">
        <v>30010098</v>
      </c>
      <c r="B15815" t="s">
        <v>895</v>
      </c>
      <c r="C15815" t="s">
        <v>8</v>
      </c>
      <c r="D15815" t="s">
        <v>2387</v>
      </c>
      <c r="E15815">
        <v>0</v>
      </c>
    </row>
    <row r="15816" spans="1:5" x14ac:dyDescent="0.3">
      <c r="A15816">
        <v>30010098</v>
      </c>
      <c r="B15816" t="s">
        <v>895</v>
      </c>
      <c r="C15816" t="s">
        <v>8</v>
      </c>
      <c r="D15816" t="s">
        <v>2388</v>
      </c>
      <c r="E15816">
        <v>-1</v>
      </c>
    </row>
    <row r="15817" spans="1:5" x14ac:dyDescent="0.3">
      <c r="A15817">
        <v>30010098</v>
      </c>
      <c r="B15817" t="s">
        <v>895</v>
      </c>
      <c r="C15817" t="s">
        <v>8</v>
      </c>
      <c r="D15817" t="s">
        <v>2389</v>
      </c>
      <c r="E15817">
        <v>0</v>
      </c>
    </row>
    <row r="15818" spans="1:5" x14ac:dyDescent="0.3">
      <c r="A15818">
        <v>30010098</v>
      </c>
      <c r="B15818" t="s">
        <v>895</v>
      </c>
      <c r="C15818" t="s">
        <v>8</v>
      </c>
      <c r="D15818" t="s">
        <v>2390</v>
      </c>
      <c r="E15818">
        <v>0</v>
      </c>
    </row>
    <row r="15819" spans="1:5" x14ac:dyDescent="0.3">
      <c r="A15819">
        <v>30010098</v>
      </c>
      <c r="B15819" t="s">
        <v>895</v>
      </c>
      <c r="C15819" t="s">
        <v>8</v>
      </c>
      <c r="D15819" t="s">
        <v>2391</v>
      </c>
      <c r="E15819">
        <v>0</v>
      </c>
    </row>
    <row r="15820" spans="1:5" x14ac:dyDescent="0.3">
      <c r="A15820">
        <v>30010098</v>
      </c>
      <c r="B15820" t="s">
        <v>895</v>
      </c>
      <c r="C15820" t="s">
        <v>8</v>
      </c>
      <c r="D15820" t="s">
        <v>2392</v>
      </c>
      <c r="E15820">
        <v>0</v>
      </c>
    </row>
    <row r="15821" spans="1:5" x14ac:dyDescent="0.3">
      <c r="A15821">
        <v>30010098</v>
      </c>
      <c r="B15821" t="s">
        <v>895</v>
      </c>
      <c r="C15821" t="s">
        <v>8</v>
      </c>
      <c r="D15821" t="s">
        <v>2393</v>
      </c>
      <c r="E15821">
        <v>0</v>
      </c>
    </row>
    <row r="15822" spans="1:5" x14ac:dyDescent="0.3">
      <c r="A15822">
        <v>30010098</v>
      </c>
      <c r="B15822" t="s">
        <v>895</v>
      </c>
      <c r="C15822" t="s">
        <v>8</v>
      </c>
      <c r="D15822" t="s">
        <v>2394</v>
      </c>
      <c r="E15822">
        <v>0</v>
      </c>
    </row>
    <row r="15823" spans="1:5" x14ac:dyDescent="0.3">
      <c r="A15823">
        <v>30010098</v>
      </c>
      <c r="B15823" t="s">
        <v>895</v>
      </c>
      <c r="C15823" t="s">
        <v>8</v>
      </c>
      <c r="D15823" t="s">
        <v>2395</v>
      </c>
      <c r="E15823">
        <v>0</v>
      </c>
    </row>
    <row r="15824" spans="1:5" x14ac:dyDescent="0.3">
      <c r="A15824">
        <v>30010098</v>
      </c>
      <c r="B15824" t="s">
        <v>895</v>
      </c>
      <c r="C15824" t="s">
        <v>8</v>
      </c>
      <c r="D15824" t="s">
        <v>2396</v>
      </c>
      <c r="E15824">
        <v>0</v>
      </c>
    </row>
    <row r="15825" spans="1:5" x14ac:dyDescent="0.3">
      <c r="A15825">
        <v>30010098</v>
      </c>
      <c r="B15825" t="s">
        <v>895</v>
      </c>
      <c r="C15825" t="s">
        <v>8</v>
      </c>
      <c r="D15825" t="s">
        <v>2397</v>
      </c>
      <c r="E15825">
        <v>0</v>
      </c>
    </row>
    <row r="15826" spans="1:5" x14ac:dyDescent="0.3">
      <c r="A15826">
        <v>30010098</v>
      </c>
      <c r="B15826" t="s">
        <v>895</v>
      </c>
      <c r="C15826" t="s">
        <v>8</v>
      </c>
      <c r="D15826" t="s">
        <v>2398</v>
      </c>
      <c r="E15826">
        <v>0</v>
      </c>
    </row>
    <row r="15827" spans="1:5" x14ac:dyDescent="0.3">
      <c r="A15827">
        <v>30010098</v>
      </c>
      <c r="B15827" t="s">
        <v>895</v>
      </c>
      <c r="C15827" t="s">
        <v>8</v>
      </c>
      <c r="D15827" t="s">
        <v>2399</v>
      </c>
      <c r="E15827">
        <v>0</v>
      </c>
    </row>
    <row r="15828" spans="1:5" x14ac:dyDescent="0.3">
      <c r="A15828">
        <v>30010098</v>
      </c>
      <c r="B15828" t="s">
        <v>895</v>
      </c>
      <c r="C15828" t="s">
        <v>8</v>
      </c>
      <c r="D15828" t="s">
        <v>2400</v>
      </c>
      <c r="E15828">
        <v>0</v>
      </c>
    </row>
    <row r="15829" spans="1:5" x14ac:dyDescent="0.3">
      <c r="A15829">
        <v>30010098</v>
      </c>
      <c r="B15829" t="s">
        <v>895</v>
      </c>
      <c r="C15829" t="s">
        <v>8</v>
      </c>
      <c r="D15829" t="s">
        <v>2401</v>
      </c>
      <c r="E15829">
        <v>0</v>
      </c>
    </row>
    <row r="15830" spans="1:5" x14ac:dyDescent="0.3">
      <c r="A15830">
        <v>30010098</v>
      </c>
      <c r="B15830" t="s">
        <v>895</v>
      </c>
      <c r="C15830" t="s">
        <v>8</v>
      </c>
      <c r="D15830" t="s">
        <v>2402</v>
      </c>
      <c r="E15830">
        <v>0</v>
      </c>
    </row>
    <row r="15831" spans="1:5" x14ac:dyDescent="0.3">
      <c r="A15831">
        <v>30010098</v>
      </c>
      <c r="B15831" t="s">
        <v>895</v>
      </c>
      <c r="C15831" t="s">
        <v>8</v>
      </c>
      <c r="D15831" t="s">
        <v>2403</v>
      </c>
      <c r="E15831">
        <v>0</v>
      </c>
    </row>
    <row r="15832" spans="1:5" x14ac:dyDescent="0.3">
      <c r="A15832">
        <v>30010098</v>
      </c>
      <c r="B15832" t="s">
        <v>895</v>
      </c>
      <c r="C15832" t="s">
        <v>8</v>
      </c>
      <c r="D15832" t="s">
        <v>2404</v>
      </c>
      <c r="E15832">
        <v>0</v>
      </c>
    </row>
    <row r="15833" spans="1:5" x14ac:dyDescent="0.3">
      <c r="A15833">
        <v>30010098</v>
      </c>
      <c r="B15833" t="s">
        <v>895</v>
      </c>
      <c r="C15833" t="s">
        <v>8</v>
      </c>
      <c r="D15833" t="s">
        <v>2405</v>
      </c>
      <c r="E15833">
        <v>0</v>
      </c>
    </row>
    <row r="15834" spans="1:5" x14ac:dyDescent="0.3">
      <c r="A15834">
        <v>30010098</v>
      </c>
      <c r="B15834" t="s">
        <v>895</v>
      </c>
      <c r="C15834" t="s">
        <v>8</v>
      </c>
      <c r="D15834" t="s">
        <v>2406</v>
      </c>
      <c r="E15834">
        <v>0</v>
      </c>
    </row>
    <row r="15835" spans="1:5" x14ac:dyDescent="0.3">
      <c r="A15835">
        <v>30010098</v>
      </c>
      <c r="B15835" t="s">
        <v>895</v>
      </c>
      <c r="C15835" t="s">
        <v>8</v>
      </c>
      <c r="D15835" t="s">
        <v>2407</v>
      </c>
      <c r="E15835">
        <v>-4</v>
      </c>
    </row>
    <row r="15836" spans="1:5" x14ac:dyDescent="0.3">
      <c r="A15836">
        <v>30010098</v>
      </c>
      <c r="B15836" t="s">
        <v>895</v>
      </c>
      <c r="C15836" t="s">
        <v>8</v>
      </c>
      <c r="D15836" t="s">
        <v>2408</v>
      </c>
      <c r="E15836">
        <v>0</v>
      </c>
    </row>
    <row r="15837" spans="1:5" x14ac:dyDescent="0.3">
      <c r="A15837">
        <v>30010098</v>
      </c>
      <c r="B15837" t="s">
        <v>895</v>
      </c>
      <c r="C15837" t="s">
        <v>8</v>
      </c>
      <c r="D15837" t="s">
        <v>2409</v>
      </c>
      <c r="E15837">
        <v>0</v>
      </c>
    </row>
    <row r="15838" spans="1:5" x14ac:dyDescent="0.3">
      <c r="A15838">
        <v>30010098</v>
      </c>
      <c r="B15838" t="s">
        <v>895</v>
      </c>
      <c r="C15838" t="s">
        <v>8</v>
      </c>
      <c r="D15838" t="s">
        <v>2410</v>
      </c>
      <c r="E15838">
        <v>0</v>
      </c>
    </row>
    <row r="15839" spans="1:5" x14ac:dyDescent="0.3">
      <c r="A15839">
        <v>30010098</v>
      </c>
      <c r="B15839" t="s">
        <v>895</v>
      </c>
      <c r="C15839" t="s">
        <v>8</v>
      </c>
      <c r="D15839" t="s">
        <v>2411</v>
      </c>
      <c r="E15839">
        <v>0</v>
      </c>
    </row>
    <row r="15840" spans="1:5" x14ac:dyDescent="0.3">
      <c r="A15840">
        <v>30010098</v>
      </c>
      <c r="B15840" t="s">
        <v>895</v>
      </c>
      <c r="C15840" t="s">
        <v>8</v>
      </c>
      <c r="D15840" t="s">
        <v>2412</v>
      </c>
      <c r="E15840">
        <v>0</v>
      </c>
    </row>
    <row r="15841" spans="1:5" x14ac:dyDescent="0.3">
      <c r="A15841">
        <v>30010098</v>
      </c>
      <c r="B15841" t="s">
        <v>895</v>
      </c>
      <c r="C15841" t="s">
        <v>8</v>
      </c>
      <c r="D15841" t="s">
        <v>2413</v>
      </c>
      <c r="E15841">
        <v>0</v>
      </c>
    </row>
    <row r="15842" spans="1:5" x14ac:dyDescent="0.3">
      <c r="A15842">
        <v>20300004</v>
      </c>
      <c r="B15842" t="s">
        <v>897</v>
      </c>
      <c r="C15842" t="s">
        <v>8</v>
      </c>
      <c r="D15842" t="s">
        <v>2378</v>
      </c>
      <c r="E15842">
        <v>0</v>
      </c>
    </row>
    <row r="15843" spans="1:5" x14ac:dyDescent="0.3">
      <c r="A15843">
        <v>20300004</v>
      </c>
      <c r="B15843" t="s">
        <v>897</v>
      </c>
      <c r="C15843" t="s">
        <v>8</v>
      </c>
      <c r="D15843" t="s">
        <v>2379</v>
      </c>
      <c r="E15843">
        <v>-1</v>
      </c>
    </row>
    <row r="15844" spans="1:5" x14ac:dyDescent="0.3">
      <c r="A15844">
        <v>20300004</v>
      </c>
      <c r="B15844" t="s">
        <v>897</v>
      </c>
      <c r="C15844" t="s">
        <v>8</v>
      </c>
      <c r="D15844" t="s">
        <v>2380</v>
      </c>
      <c r="E15844">
        <v>0</v>
      </c>
    </row>
    <row r="15845" spans="1:5" x14ac:dyDescent="0.3">
      <c r="A15845">
        <v>20300004</v>
      </c>
      <c r="B15845" t="s">
        <v>897</v>
      </c>
      <c r="C15845" t="s">
        <v>8</v>
      </c>
      <c r="D15845" t="s">
        <v>2381</v>
      </c>
      <c r="E15845">
        <v>0</v>
      </c>
    </row>
    <row r="15846" spans="1:5" x14ac:dyDescent="0.3">
      <c r="A15846">
        <v>20300004</v>
      </c>
      <c r="B15846" t="s">
        <v>897</v>
      </c>
      <c r="C15846" t="s">
        <v>8</v>
      </c>
      <c r="D15846" t="s">
        <v>2382</v>
      </c>
      <c r="E15846">
        <v>0</v>
      </c>
    </row>
    <row r="15847" spans="1:5" x14ac:dyDescent="0.3">
      <c r="A15847">
        <v>20300004</v>
      </c>
      <c r="B15847" t="s">
        <v>897</v>
      </c>
      <c r="C15847" t="s">
        <v>8</v>
      </c>
      <c r="D15847" t="s">
        <v>2383</v>
      </c>
      <c r="E15847">
        <v>0</v>
      </c>
    </row>
    <row r="15848" spans="1:5" x14ac:dyDescent="0.3">
      <c r="A15848">
        <v>20300004</v>
      </c>
      <c r="B15848" t="s">
        <v>897</v>
      </c>
      <c r="C15848" t="s">
        <v>8</v>
      </c>
      <c r="D15848" t="s">
        <v>2384</v>
      </c>
      <c r="E15848">
        <v>-1</v>
      </c>
    </row>
    <row r="15849" spans="1:5" x14ac:dyDescent="0.3">
      <c r="A15849">
        <v>20300004</v>
      </c>
      <c r="B15849" t="s">
        <v>897</v>
      </c>
      <c r="C15849" t="s">
        <v>8</v>
      </c>
      <c r="D15849" t="s">
        <v>2385</v>
      </c>
      <c r="E15849">
        <v>0</v>
      </c>
    </row>
    <row r="15850" spans="1:5" x14ac:dyDescent="0.3">
      <c r="A15850">
        <v>20300004</v>
      </c>
      <c r="B15850" t="s">
        <v>897</v>
      </c>
      <c r="C15850" t="s">
        <v>8</v>
      </c>
      <c r="D15850" t="s">
        <v>2386</v>
      </c>
      <c r="E15850">
        <v>0</v>
      </c>
    </row>
    <row r="15851" spans="1:5" x14ac:dyDescent="0.3">
      <c r="A15851">
        <v>20300004</v>
      </c>
      <c r="B15851" t="s">
        <v>897</v>
      </c>
      <c r="C15851" t="s">
        <v>8</v>
      </c>
      <c r="D15851" t="s">
        <v>2387</v>
      </c>
      <c r="E15851">
        <v>0</v>
      </c>
    </row>
    <row r="15852" spans="1:5" x14ac:dyDescent="0.3">
      <c r="A15852">
        <v>20300004</v>
      </c>
      <c r="B15852" t="s">
        <v>897</v>
      </c>
      <c r="C15852" t="s">
        <v>8</v>
      </c>
      <c r="D15852" t="s">
        <v>2388</v>
      </c>
      <c r="E15852">
        <v>-1</v>
      </c>
    </row>
    <row r="15853" spans="1:5" x14ac:dyDescent="0.3">
      <c r="A15853">
        <v>20300004</v>
      </c>
      <c r="B15853" t="s">
        <v>897</v>
      </c>
      <c r="C15853" t="s">
        <v>8</v>
      </c>
      <c r="D15853" t="s">
        <v>2389</v>
      </c>
      <c r="E15853">
        <v>0</v>
      </c>
    </row>
    <row r="15854" spans="1:5" x14ac:dyDescent="0.3">
      <c r="A15854">
        <v>20300004</v>
      </c>
      <c r="B15854" t="s">
        <v>897</v>
      </c>
      <c r="C15854" t="s">
        <v>8</v>
      </c>
      <c r="D15854" t="s">
        <v>2390</v>
      </c>
      <c r="E15854">
        <v>0</v>
      </c>
    </row>
    <row r="15855" spans="1:5" x14ac:dyDescent="0.3">
      <c r="A15855">
        <v>20300004</v>
      </c>
      <c r="B15855" t="s">
        <v>897</v>
      </c>
      <c r="C15855" t="s">
        <v>8</v>
      </c>
      <c r="D15855" t="s">
        <v>2391</v>
      </c>
      <c r="E15855">
        <v>0</v>
      </c>
    </row>
    <row r="15856" spans="1:5" x14ac:dyDescent="0.3">
      <c r="A15856">
        <v>20300004</v>
      </c>
      <c r="B15856" t="s">
        <v>897</v>
      </c>
      <c r="C15856" t="s">
        <v>8</v>
      </c>
      <c r="D15856" t="s">
        <v>2392</v>
      </c>
      <c r="E15856">
        <v>-10</v>
      </c>
    </row>
    <row r="15857" spans="1:5" x14ac:dyDescent="0.3">
      <c r="A15857">
        <v>20300004</v>
      </c>
      <c r="B15857" t="s">
        <v>897</v>
      </c>
      <c r="C15857" t="s">
        <v>8</v>
      </c>
      <c r="D15857" t="s">
        <v>2393</v>
      </c>
      <c r="E15857">
        <v>0</v>
      </c>
    </row>
    <row r="15858" spans="1:5" x14ac:dyDescent="0.3">
      <c r="A15858">
        <v>20300004</v>
      </c>
      <c r="B15858" t="s">
        <v>897</v>
      </c>
      <c r="C15858" t="s">
        <v>8</v>
      </c>
      <c r="D15858" t="s">
        <v>2394</v>
      </c>
      <c r="E15858">
        <v>0</v>
      </c>
    </row>
    <row r="15859" spans="1:5" x14ac:dyDescent="0.3">
      <c r="A15859">
        <v>20300004</v>
      </c>
      <c r="B15859" t="s">
        <v>897</v>
      </c>
      <c r="C15859" t="s">
        <v>8</v>
      </c>
      <c r="D15859" t="s">
        <v>2395</v>
      </c>
      <c r="E15859">
        <v>0</v>
      </c>
    </row>
    <row r="15860" spans="1:5" x14ac:dyDescent="0.3">
      <c r="A15860">
        <v>20300004</v>
      </c>
      <c r="B15860" t="s">
        <v>897</v>
      </c>
      <c r="C15860" t="s">
        <v>8</v>
      </c>
      <c r="D15860" t="s">
        <v>2396</v>
      </c>
      <c r="E15860">
        <v>0</v>
      </c>
    </row>
    <row r="15861" spans="1:5" x14ac:dyDescent="0.3">
      <c r="A15861">
        <v>20300004</v>
      </c>
      <c r="B15861" t="s">
        <v>897</v>
      </c>
      <c r="C15861" t="s">
        <v>8</v>
      </c>
      <c r="D15861" t="s">
        <v>2397</v>
      </c>
      <c r="E15861">
        <v>0</v>
      </c>
    </row>
    <row r="15862" spans="1:5" x14ac:dyDescent="0.3">
      <c r="A15862">
        <v>20300004</v>
      </c>
      <c r="B15862" t="s">
        <v>897</v>
      </c>
      <c r="C15862" t="s">
        <v>8</v>
      </c>
      <c r="D15862" t="s">
        <v>2398</v>
      </c>
      <c r="E15862">
        <v>-2</v>
      </c>
    </row>
    <row r="15863" spans="1:5" x14ac:dyDescent="0.3">
      <c r="A15863">
        <v>20300004</v>
      </c>
      <c r="B15863" t="s">
        <v>897</v>
      </c>
      <c r="C15863" t="s">
        <v>8</v>
      </c>
      <c r="D15863" t="s">
        <v>2399</v>
      </c>
      <c r="E15863">
        <v>-2</v>
      </c>
    </row>
    <row r="15864" spans="1:5" x14ac:dyDescent="0.3">
      <c r="A15864">
        <v>20300004</v>
      </c>
      <c r="B15864" t="s">
        <v>897</v>
      </c>
      <c r="C15864" t="s">
        <v>8</v>
      </c>
      <c r="D15864" t="s">
        <v>2400</v>
      </c>
      <c r="E15864">
        <v>0</v>
      </c>
    </row>
    <row r="15865" spans="1:5" x14ac:dyDescent="0.3">
      <c r="A15865">
        <v>20300004</v>
      </c>
      <c r="B15865" t="s">
        <v>897</v>
      </c>
      <c r="C15865" t="s">
        <v>8</v>
      </c>
      <c r="D15865" t="s">
        <v>2401</v>
      </c>
      <c r="E15865">
        <v>-1</v>
      </c>
    </row>
    <row r="15866" spans="1:5" x14ac:dyDescent="0.3">
      <c r="A15866">
        <v>20300004</v>
      </c>
      <c r="B15866" t="s">
        <v>897</v>
      </c>
      <c r="C15866" t="s">
        <v>8</v>
      </c>
      <c r="D15866" t="s">
        <v>2402</v>
      </c>
      <c r="E15866">
        <v>0</v>
      </c>
    </row>
    <row r="15867" spans="1:5" x14ac:dyDescent="0.3">
      <c r="A15867">
        <v>20300004</v>
      </c>
      <c r="B15867" t="s">
        <v>897</v>
      </c>
      <c r="C15867" t="s">
        <v>8</v>
      </c>
      <c r="D15867" t="s">
        <v>2403</v>
      </c>
      <c r="E15867">
        <v>0</v>
      </c>
    </row>
    <row r="15868" spans="1:5" x14ac:dyDescent="0.3">
      <c r="A15868">
        <v>20300004</v>
      </c>
      <c r="B15868" t="s">
        <v>897</v>
      </c>
      <c r="C15868" t="s">
        <v>8</v>
      </c>
      <c r="D15868" t="s">
        <v>2404</v>
      </c>
      <c r="E15868">
        <v>-2</v>
      </c>
    </row>
    <row r="15869" spans="1:5" x14ac:dyDescent="0.3">
      <c r="A15869">
        <v>20300004</v>
      </c>
      <c r="B15869" t="s">
        <v>897</v>
      </c>
      <c r="C15869" t="s">
        <v>8</v>
      </c>
      <c r="D15869" t="s">
        <v>2405</v>
      </c>
      <c r="E15869">
        <v>0</v>
      </c>
    </row>
    <row r="15870" spans="1:5" x14ac:dyDescent="0.3">
      <c r="A15870">
        <v>20300004</v>
      </c>
      <c r="B15870" t="s">
        <v>897</v>
      </c>
      <c r="C15870" t="s">
        <v>8</v>
      </c>
      <c r="D15870" t="s">
        <v>2406</v>
      </c>
      <c r="E15870">
        <v>0</v>
      </c>
    </row>
    <row r="15871" spans="1:5" x14ac:dyDescent="0.3">
      <c r="A15871">
        <v>20300004</v>
      </c>
      <c r="B15871" t="s">
        <v>897</v>
      </c>
      <c r="C15871" t="s">
        <v>8</v>
      </c>
      <c r="D15871" t="s">
        <v>2407</v>
      </c>
      <c r="E15871">
        <v>0</v>
      </c>
    </row>
    <row r="15872" spans="1:5" x14ac:dyDescent="0.3">
      <c r="A15872">
        <v>20300004</v>
      </c>
      <c r="B15872" t="s">
        <v>897</v>
      </c>
      <c r="C15872" t="s">
        <v>8</v>
      </c>
      <c r="D15872" t="s">
        <v>2408</v>
      </c>
      <c r="E15872">
        <v>0</v>
      </c>
    </row>
    <row r="15873" spans="1:5" x14ac:dyDescent="0.3">
      <c r="A15873">
        <v>20300004</v>
      </c>
      <c r="B15873" t="s">
        <v>897</v>
      </c>
      <c r="C15873" t="s">
        <v>8</v>
      </c>
      <c r="D15873" t="s">
        <v>2409</v>
      </c>
      <c r="E15873">
        <v>-5</v>
      </c>
    </row>
    <row r="15874" spans="1:5" x14ac:dyDescent="0.3">
      <c r="A15874">
        <v>20300004</v>
      </c>
      <c r="B15874" t="s">
        <v>897</v>
      </c>
      <c r="C15874" t="s">
        <v>8</v>
      </c>
      <c r="D15874" t="s">
        <v>2410</v>
      </c>
      <c r="E15874">
        <v>0</v>
      </c>
    </row>
    <row r="15875" spans="1:5" x14ac:dyDescent="0.3">
      <c r="A15875">
        <v>20300004</v>
      </c>
      <c r="B15875" t="s">
        <v>897</v>
      </c>
      <c r="C15875" t="s">
        <v>8</v>
      </c>
      <c r="D15875" t="s">
        <v>2411</v>
      </c>
      <c r="E15875">
        <v>-10</v>
      </c>
    </row>
    <row r="15876" spans="1:5" x14ac:dyDescent="0.3">
      <c r="A15876">
        <v>20300004</v>
      </c>
      <c r="B15876" t="s">
        <v>897</v>
      </c>
      <c r="C15876" t="s">
        <v>8</v>
      </c>
      <c r="D15876" t="s">
        <v>2412</v>
      </c>
      <c r="E15876">
        <v>0</v>
      </c>
    </row>
    <row r="15877" spans="1:5" x14ac:dyDescent="0.3">
      <c r="A15877">
        <v>20300004</v>
      </c>
      <c r="B15877" t="s">
        <v>897</v>
      </c>
      <c r="C15877" t="s">
        <v>8</v>
      </c>
      <c r="D15877" t="s">
        <v>2413</v>
      </c>
      <c r="E15877">
        <v>-2</v>
      </c>
    </row>
    <row r="15878" spans="1:5" x14ac:dyDescent="0.3">
      <c r="A15878">
        <v>77020017</v>
      </c>
      <c r="B15878" t="s">
        <v>899</v>
      </c>
      <c r="C15878" t="s">
        <v>8</v>
      </c>
      <c r="D15878" t="s">
        <v>2378</v>
      </c>
      <c r="E15878">
        <v>-40</v>
      </c>
    </row>
    <row r="15879" spans="1:5" x14ac:dyDescent="0.3">
      <c r="A15879">
        <v>77020017</v>
      </c>
      <c r="B15879" t="s">
        <v>899</v>
      </c>
      <c r="C15879" t="s">
        <v>8</v>
      </c>
      <c r="D15879" t="s">
        <v>2379</v>
      </c>
      <c r="E15879">
        <v>0</v>
      </c>
    </row>
    <row r="15880" spans="1:5" x14ac:dyDescent="0.3">
      <c r="A15880">
        <v>77020017</v>
      </c>
      <c r="B15880" t="s">
        <v>899</v>
      </c>
      <c r="C15880" t="s">
        <v>8</v>
      </c>
      <c r="D15880" t="s">
        <v>2380</v>
      </c>
      <c r="E15880">
        <v>-20</v>
      </c>
    </row>
    <row r="15881" spans="1:5" x14ac:dyDescent="0.3">
      <c r="A15881">
        <v>77020017</v>
      </c>
      <c r="B15881" t="s">
        <v>899</v>
      </c>
      <c r="C15881" t="s">
        <v>8</v>
      </c>
      <c r="D15881" t="s">
        <v>2381</v>
      </c>
      <c r="E15881">
        <v>-74</v>
      </c>
    </row>
    <row r="15882" spans="1:5" x14ac:dyDescent="0.3">
      <c r="A15882">
        <v>77020017</v>
      </c>
      <c r="B15882" t="s">
        <v>899</v>
      </c>
      <c r="C15882" t="s">
        <v>8</v>
      </c>
      <c r="D15882" t="s">
        <v>2382</v>
      </c>
      <c r="E15882">
        <v>-142</v>
      </c>
    </row>
    <row r="15883" spans="1:5" x14ac:dyDescent="0.3">
      <c r="A15883">
        <v>77020017</v>
      </c>
      <c r="B15883" t="s">
        <v>899</v>
      </c>
      <c r="C15883" t="s">
        <v>8</v>
      </c>
      <c r="D15883" t="s">
        <v>2383</v>
      </c>
      <c r="E15883">
        <v>0</v>
      </c>
    </row>
    <row r="15884" spans="1:5" x14ac:dyDescent="0.3">
      <c r="A15884">
        <v>77020017</v>
      </c>
      <c r="B15884" t="s">
        <v>899</v>
      </c>
      <c r="C15884" t="s">
        <v>8</v>
      </c>
      <c r="D15884" t="s">
        <v>2384</v>
      </c>
      <c r="E15884">
        <v>0</v>
      </c>
    </row>
    <row r="15885" spans="1:5" x14ac:dyDescent="0.3">
      <c r="A15885">
        <v>77020017</v>
      </c>
      <c r="B15885" t="s">
        <v>899</v>
      </c>
      <c r="C15885" t="s">
        <v>8</v>
      </c>
      <c r="D15885" t="s">
        <v>2385</v>
      </c>
      <c r="E15885">
        <v>0</v>
      </c>
    </row>
    <row r="15886" spans="1:5" x14ac:dyDescent="0.3">
      <c r="A15886">
        <v>77020017</v>
      </c>
      <c r="B15886" t="s">
        <v>899</v>
      </c>
      <c r="C15886" t="s">
        <v>8</v>
      </c>
      <c r="D15886" t="s">
        <v>2386</v>
      </c>
      <c r="E15886">
        <v>0</v>
      </c>
    </row>
    <row r="15887" spans="1:5" x14ac:dyDescent="0.3">
      <c r="A15887">
        <v>77020017</v>
      </c>
      <c r="B15887" t="s">
        <v>899</v>
      </c>
      <c r="C15887" t="s">
        <v>8</v>
      </c>
      <c r="D15887" t="s">
        <v>2387</v>
      </c>
      <c r="E15887">
        <v>0</v>
      </c>
    </row>
    <row r="15888" spans="1:5" x14ac:dyDescent="0.3">
      <c r="A15888">
        <v>77020017</v>
      </c>
      <c r="B15888" t="s">
        <v>899</v>
      </c>
      <c r="C15888" t="s">
        <v>8</v>
      </c>
      <c r="D15888" t="s">
        <v>2388</v>
      </c>
      <c r="E15888">
        <v>-25</v>
      </c>
    </row>
    <row r="15889" spans="1:5" x14ac:dyDescent="0.3">
      <c r="A15889">
        <v>77020017</v>
      </c>
      <c r="B15889" t="s">
        <v>899</v>
      </c>
      <c r="C15889" t="s">
        <v>8</v>
      </c>
      <c r="D15889" t="s">
        <v>2389</v>
      </c>
      <c r="E15889">
        <v>0</v>
      </c>
    </row>
    <row r="15890" spans="1:5" x14ac:dyDescent="0.3">
      <c r="A15890">
        <v>77020017</v>
      </c>
      <c r="B15890" t="s">
        <v>899</v>
      </c>
      <c r="C15890" t="s">
        <v>8</v>
      </c>
      <c r="D15890" t="s">
        <v>2390</v>
      </c>
      <c r="E15890">
        <v>-20</v>
      </c>
    </row>
    <row r="15891" spans="1:5" x14ac:dyDescent="0.3">
      <c r="A15891">
        <v>77020017</v>
      </c>
      <c r="B15891" t="s">
        <v>899</v>
      </c>
      <c r="C15891" t="s">
        <v>8</v>
      </c>
      <c r="D15891" t="s">
        <v>2391</v>
      </c>
      <c r="E15891">
        <v>0</v>
      </c>
    </row>
    <row r="15892" spans="1:5" x14ac:dyDescent="0.3">
      <c r="A15892">
        <v>77020017</v>
      </c>
      <c r="B15892" t="s">
        <v>899</v>
      </c>
      <c r="C15892" t="s">
        <v>8</v>
      </c>
      <c r="D15892" t="s">
        <v>2392</v>
      </c>
      <c r="E15892">
        <v>0</v>
      </c>
    </row>
    <row r="15893" spans="1:5" x14ac:dyDescent="0.3">
      <c r="A15893">
        <v>77020017</v>
      </c>
      <c r="B15893" t="s">
        <v>899</v>
      </c>
      <c r="C15893" t="s">
        <v>8</v>
      </c>
      <c r="D15893" t="s">
        <v>2393</v>
      </c>
      <c r="E15893">
        <v>0</v>
      </c>
    </row>
    <row r="15894" spans="1:5" x14ac:dyDescent="0.3">
      <c r="A15894">
        <v>77020017</v>
      </c>
      <c r="B15894" t="s">
        <v>899</v>
      </c>
      <c r="C15894" t="s">
        <v>8</v>
      </c>
      <c r="D15894" t="s">
        <v>2394</v>
      </c>
      <c r="E15894">
        <v>-55</v>
      </c>
    </row>
    <row r="15895" spans="1:5" x14ac:dyDescent="0.3">
      <c r="A15895">
        <v>77020017</v>
      </c>
      <c r="B15895" t="s">
        <v>899</v>
      </c>
      <c r="C15895" t="s">
        <v>8</v>
      </c>
      <c r="D15895" t="s">
        <v>2395</v>
      </c>
      <c r="E15895">
        <v>-20</v>
      </c>
    </row>
    <row r="15896" spans="1:5" x14ac:dyDescent="0.3">
      <c r="A15896">
        <v>77020017</v>
      </c>
      <c r="B15896" t="s">
        <v>899</v>
      </c>
      <c r="C15896" t="s">
        <v>8</v>
      </c>
      <c r="D15896" t="s">
        <v>2396</v>
      </c>
      <c r="E15896">
        <v>-45</v>
      </c>
    </row>
    <row r="15897" spans="1:5" x14ac:dyDescent="0.3">
      <c r="A15897">
        <v>77020017</v>
      </c>
      <c r="B15897" t="s">
        <v>899</v>
      </c>
      <c r="C15897" t="s">
        <v>8</v>
      </c>
      <c r="D15897" t="s">
        <v>2397</v>
      </c>
      <c r="E15897">
        <v>0</v>
      </c>
    </row>
    <row r="15898" spans="1:5" x14ac:dyDescent="0.3">
      <c r="A15898">
        <v>77020017</v>
      </c>
      <c r="B15898" t="s">
        <v>899</v>
      </c>
      <c r="C15898" t="s">
        <v>8</v>
      </c>
      <c r="D15898" t="s">
        <v>2398</v>
      </c>
      <c r="E15898">
        <v>-235</v>
      </c>
    </row>
    <row r="15899" spans="1:5" x14ac:dyDescent="0.3">
      <c r="A15899">
        <v>77020017</v>
      </c>
      <c r="B15899" t="s">
        <v>899</v>
      </c>
      <c r="C15899" t="s">
        <v>8</v>
      </c>
      <c r="D15899" t="s">
        <v>2399</v>
      </c>
      <c r="E15899">
        <v>0</v>
      </c>
    </row>
    <row r="15900" spans="1:5" x14ac:dyDescent="0.3">
      <c r="A15900">
        <v>77020017</v>
      </c>
      <c r="B15900" t="s">
        <v>899</v>
      </c>
      <c r="C15900" t="s">
        <v>8</v>
      </c>
      <c r="D15900" t="s">
        <v>2400</v>
      </c>
      <c r="E15900">
        <v>-20</v>
      </c>
    </row>
    <row r="15901" spans="1:5" x14ac:dyDescent="0.3">
      <c r="A15901">
        <v>77020017</v>
      </c>
      <c r="B15901" t="s">
        <v>899</v>
      </c>
      <c r="C15901" t="s">
        <v>8</v>
      </c>
      <c r="D15901" t="s">
        <v>2401</v>
      </c>
      <c r="E15901">
        <v>0</v>
      </c>
    </row>
    <row r="15902" spans="1:5" x14ac:dyDescent="0.3">
      <c r="A15902">
        <v>77020017</v>
      </c>
      <c r="B15902" t="s">
        <v>899</v>
      </c>
      <c r="C15902" t="s">
        <v>8</v>
      </c>
      <c r="D15902" t="s">
        <v>2402</v>
      </c>
      <c r="E15902">
        <v>0</v>
      </c>
    </row>
    <row r="15903" spans="1:5" x14ac:dyDescent="0.3">
      <c r="A15903">
        <v>77020017</v>
      </c>
      <c r="B15903" t="s">
        <v>899</v>
      </c>
      <c r="C15903" t="s">
        <v>8</v>
      </c>
      <c r="D15903" t="s">
        <v>2403</v>
      </c>
      <c r="E15903">
        <v>-25</v>
      </c>
    </row>
    <row r="15904" spans="1:5" x14ac:dyDescent="0.3">
      <c r="A15904">
        <v>77020017</v>
      </c>
      <c r="B15904" t="s">
        <v>899</v>
      </c>
      <c r="C15904" t="s">
        <v>8</v>
      </c>
      <c r="D15904" t="s">
        <v>2404</v>
      </c>
      <c r="E15904">
        <v>-20</v>
      </c>
    </row>
    <row r="15905" spans="1:5" x14ac:dyDescent="0.3">
      <c r="A15905">
        <v>77020017</v>
      </c>
      <c r="B15905" t="s">
        <v>899</v>
      </c>
      <c r="C15905" t="s">
        <v>8</v>
      </c>
      <c r="D15905" t="s">
        <v>2405</v>
      </c>
      <c r="E15905">
        <v>-30</v>
      </c>
    </row>
    <row r="15906" spans="1:5" x14ac:dyDescent="0.3">
      <c r="A15906">
        <v>77020017</v>
      </c>
      <c r="B15906" t="s">
        <v>899</v>
      </c>
      <c r="C15906" t="s">
        <v>8</v>
      </c>
      <c r="D15906" t="s">
        <v>2406</v>
      </c>
      <c r="E15906">
        <v>0</v>
      </c>
    </row>
    <row r="15907" spans="1:5" x14ac:dyDescent="0.3">
      <c r="A15907">
        <v>77020017</v>
      </c>
      <c r="B15907" t="s">
        <v>899</v>
      </c>
      <c r="C15907" t="s">
        <v>8</v>
      </c>
      <c r="D15907" t="s">
        <v>2407</v>
      </c>
      <c r="E15907">
        <v>-198</v>
      </c>
    </row>
    <row r="15908" spans="1:5" x14ac:dyDescent="0.3">
      <c r="A15908">
        <v>77020017</v>
      </c>
      <c r="B15908" t="s">
        <v>899</v>
      </c>
      <c r="C15908" t="s">
        <v>8</v>
      </c>
      <c r="D15908" t="s">
        <v>2408</v>
      </c>
      <c r="E15908">
        <v>0</v>
      </c>
    </row>
    <row r="15909" spans="1:5" x14ac:dyDescent="0.3">
      <c r="A15909">
        <v>77020017</v>
      </c>
      <c r="B15909" t="s">
        <v>899</v>
      </c>
      <c r="C15909" t="s">
        <v>8</v>
      </c>
      <c r="D15909" t="s">
        <v>2409</v>
      </c>
      <c r="E15909">
        <v>-17</v>
      </c>
    </row>
    <row r="15910" spans="1:5" x14ac:dyDescent="0.3">
      <c r="A15910">
        <v>77020017</v>
      </c>
      <c r="B15910" t="s">
        <v>899</v>
      </c>
      <c r="C15910" t="s">
        <v>8</v>
      </c>
      <c r="D15910" t="s">
        <v>2410</v>
      </c>
      <c r="E15910">
        <v>0</v>
      </c>
    </row>
    <row r="15911" spans="1:5" x14ac:dyDescent="0.3">
      <c r="A15911">
        <v>77020017</v>
      </c>
      <c r="B15911" t="s">
        <v>899</v>
      </c>
      <c r="C15911" t="s">
        <v>8</v>
      </c>
      <c r="D15911" t="s">
        <v>2411</v>
      </c>
      <c r="E15911">
        <v>0</v>
      </c>
    </row>
    <row r="15912" spans="1:5" x14ac:dyDescent="0.3">
      <c r="A15912">
        <v>77020017</v>
      </c>
      <c r="B15912" t="s">
        <v>899</v>
      </c>
      <c r="C15912" t="s">
        <v>8</v>
      </c>
      <c r="D15912" t="s">
        <v>2412</v>
      </c>
      <c r="E15912">
        <v>-211</v>
      </c>
    </row>
    <row r="15913" spans="1:5" x14ac:dyDescent="0.3">
      <c r="A15913">
        <v>77020017</v>
      </c>
      <c r="B15913" t="s">
        <v>899</v>
      </c>
      <c r="C15913" t="s">
        <v>8</v>
      </c>
      <c r="D15913" t="s">
        <v>2413</v>
      </c>
      <c r="E15913">
        <v>-50</v>
      </c>
    </row>
    <row r="15914" spans="1:5" x14ac:dyDescent="0.3">
      <c r="A15914">
        <v>10010026</v>
      </c>
      <c r="B15914" t="s">
        <v>901</v>
      </c>
      <c r="C15914" t="s">
        <v>8</v>
      </c>
      <c r="D15914" t="s">
        <v>2378</v>
      </c>
      <c r="E15914">
        <v>0</v>
      </c>
    </row>
    <row r="15915" spans="1:5" x14ac:dyDescent="0.3">
      <c r="A15915">
        <v>10010026</v>
      </c>
      <c r="B15915" t="s">
        <v>901</v>
      </c>
      <c r="C15915" t="s">
        <v>8</v>
      </c>
      <c r="D15915" t="s">
        <v>2379</v>
      </c>
      <c r="E15915">
        <v>0</v>
      </c>
    </row>
    <row r="15916" spans="1:5" x14ac:dyDescent="0.3">
      <c r="A15916">
        <v>10010026</v>
      </c>
      <c r="B15916" t="s">
        <v>901</v>
      </c>
      <c r="C15916" t="s">
        <v>8</v>
      </c>
      <c r="D15916" t="s">
        <v>2380</v>
      </c>
      <c r="E15916">
        <v>0</v>
      </c>
    </row>
    <row r="15917" spans="1:5" x14ac:dyDescent="0.3">
      <c r="A15917">
        <v>10010026</v>
      </c>
      <c r="B15917" t="s">
        <v>901</v>
      </c>
      <c r="C15917" t="s">
        <v>8</v>
      </c>
      <c r="D15917" t="s">
        <v>2381</v>
      </c>
      <c r="E15917">
        <v>0</v>
      </c>
    </row>
    <row r="15918" spans="1:5" x14ac:dyDescent="0.3">
      <c r="A15918">
        <v>10010026</v>
      </c>
      <c r="B15918" t="s">
        <v>901</v>
      </c>
      <c r="C15918" t="s">
        <v>8</v>
      </c>
      <c r="D15918" t="s">
        <v>2382</v>
      </c>
      <c r="E15918">
        <v>0</v>
      </c>
    </row>
    <row r="15919" spans="1:5" x14ac:dyDescent="0.3">
      <c r="A15919">
        <v>10010026</v>
      </c>
      <c r="B15919" t="s">
        <v>901</v>
      </c>
      <c r="C15919" t="s">
        <v>8</v>
      </c>
      <c r="D15919" t="s">
        <v>2383</v>
      </c>
      <c r="E15919">
        <v>0</v>
      </c>
    </row>
    <row r="15920" spans="1:5" x14ac:dyDescent="0.3">
      <c r="A15920">
        <v>10010026</v>
      </c>
      <c r="B15920" t="s">
        <v>901</v>
      </c>
      <c r="C15920" t="s">
        <v>8</v>
      </c>
      <c r="D15920" t="s">
        <v>2384</v>
      </c>
      <c r="E15920">
        <v>0</v>
      </c>
    </row>
    <row r="15921" spans="1:5" x14ac:dyDescent="0.3">
      <c r="A15921">
        <v>10010026</v>
      </c>
      <c r="B15921" t="s">
        <v>901</v>
      </c>
      <c r="C15921" t="s">
        <v>8</v>
      </c>
      <c r="D15921" t="s">
        <v>2385</v>
      </c>
      <c r="E15921">
        <v>0</v>
      </c>
    </row>
    <row r="15922" spans="1:5" x14ac:dyDescent="0.3">
      <c r="A15922">
        <v>10010026</v>
      </c>
      <c r="B15922" t="s">
        <v>901</v>
      </c>
      <c r="C15922" t="s">
        <v>8</v>
      </c>
      <c r="D15922" t="s">
        <v>2386</v>
      </c>
      <c r="E15922">
        <v>0</v>
      </c>
    </row>
    <row r="15923" spans="1:5" x14ac:dyDescent="0.3">
      <c r="A15923">
        <v>10010026</v>
      </c>
      <c r="B15923" t="s">
        <v>901</v>
      </c>
      <c r="C15923" t="s">
        <v>8</v>
      </c>
      <c r="D15923" t="s">
        <v>2387</v>
      </c>
      <c r="E15923">
        <v>0</v>
      </c>
    </row>
    <row r="15924" spans="1:5" x14ac:dyDescent="0.3">
      <c r="A15924">
        <v>10010026</v>
      </c>
      <c r="B15924" t="s">
        <v>901</v>
      </c>
      <c r="C15924" t="s">
        <v>8</v>
      </c>
      <c r="D15924" t="s">
        <v>2388</v>
      </c>
      <c r="E15924">
        <v>0</v>
      </c>
    </row>
    <row r="15925" spans="1:5" x14ac:dyDescent="0.3">
      <c r="A15925">
        <v>10010026</v>
      </c>
      <c r="B15925" t="s">
        <v>901</v>
      </c>
      <c r="C15925" t="s">
        <v>8</v>
      </c>
      <c r="D15925" t="s">
        <v>2389</v>
      </c>
      <c r="E15925">
        <v>0</v>
      </c>
    </row>
    <row r="15926" spans="1:5" x14ac:dyDescent="0.3">
      <c r="A15926">
        <v>10010026</v>
      </c>
      <c r="B15926" t="s">
        <v>901</v>
      </c>
      <c r="C15926" t="s">
        <v>8</v>
      </c>
      <c r="D15926" t="s">
        <v>2390</v>
      </c>
      <c r="E15926">
        <v>0</v>
      </c>
    </row>
    <row r="15927" spans="1:5" x14ac:dyDescent="0.3">
      <c r="A15927">
        <v>10010026</v>
      </c>
      <c r="B15927" t="s">
        <v>901</v>
      </c>
      <c r="C15927" t="s">
        <v>8</v>
      </c>
      <c r="D15927" t="s">
        <v>2391</v>
      </c>
      <c r="E15927">
        <v>-25</v>
      </c>
    </row>
    <row r="15928" spans="1:5" x14ac:dyDescent="0.3">
      <c r="A15928">
        <v>10010026</v>
      </c>
      <c r="B15928" t="s">
        <v>901</v>
      </c>
      <c r="C15928" t="s">
        <v>8</v>
      </c>
      <c r="D15928" t="s">
        <v>2392</v>
      </c>
      <c r="E15928">
        <v>0</v>
      </c>
    </row>
    <row r="15929" spans="1:5" x14ac:dyDescent="0.3">
      <c r="A15929">
        <v>10010026</v>
      </c>
      <c r="B15929" t="s">
        <v>901</v>
      </c>
      <c r="C15929" t="s">
        <v>8</v>
      </c>
      <c r="D15929" t="s">
        <v>2393</v>
      </c>
      <c r="E15929">
        <v>0</v>
      </c>
    </row>
    <row r="15930" spans="1:5" x14ac:dyDescent="0.3">
      <c r="A15930">
        <v>10010026</v>
      </c>
      <c r="B15930" t="s">
        <v>901</v>
      </c>
      <c r="C15930" t="s">
        <v>8</v>
      </c>
      <c r="D15930" t="s">
        <v>2394</v>
      </c>
      <c r="E15930">
        <v>0</v>
      </c>
    </row>
    <row r="15931" spans="1:5" x14ac:dyDescent="0.3">
      <c r="A15931">
        <v>10010026</v>
      </c>
      <c r="B15931" t="s">
        <v>901</v>
      </c>
      <c r="C15931" t="s">
        <v>8</v>
      </c>
      <c r="D15931" t="s">
        <v>2395</v>
      </c>
      <c r="E15931">
        <v>0</v>
      </c>
    </row>
    <row r="15932" spans="1:5" x14ac:dyDescent="0.3">
      <c r="A15932">
        <v>10010026</v>
      </c>
      <c r="B15932" t="s">
        <v>901</v>
      </c>
      <c r="C15932" t="s">
        <v>8</v>
      </c>
      <c r="D15932" t="s">
        <v>2396</v>
      </c>
      <c r="E15932">
        <v>0</v>
      </c>
    </row>
    <row r="15933" spans="1:5" x14ac:dyDescent="0.3">
      <c r="A15933">
        <v>10010026</v>
      </c>
      <c r="B15933" t="s">
        <v>901</v>
      </c>
      <c r="C15933" t="s">
        <v>8</v>
      </c>
      <c r="D15933" t="s">
        <v>2397</v>
      </c>
      <c r="E15933">
        <v>0</v>
      </c>
    </row>
    <row r="15934" spans="1:5" x14ac:dyDescent="0.3">
      <c r="A15934">
        <v>10010026</v>
      </c>
      <c r="B15934" t="s">
        <v>901</v>
      </c>
      <c r="C15934" t="s">
        <v>8</v>
      </c>
      <c r="D15934" t="s">
        <v>2398</v>
      </c>
      <c r="E15934">
        <v>0</v>
      </c>
    </row>
    <row r="15935" spans="1:5" x14ac:dyDescent="0.3">
      <c r="A15935">
        <v>10010026</v>
      </c>
      <c r="B15935" t="s">
        <v>901</v>
      </c>
      <c r="C15935" t="s">
        <v>8</v>
      </c>
      <c r="D15935" t="s">
        <v>2399</v>
      </c>
      <c r="E15935">
        <v>0</v>
      </c>
    </row>
    <row r="15936" spans="1:5" x14ac:dyDescent="0.3">
      <c r="A15936">
        <v>10010026</v>
      </c>
      <c r="B15936" t="s">
        <v>901</v>
      </c>
      <c r="C15936" t="s">
        <v>8</v>
      </c>
      <c r="D15936" t="s">
        <v>2400</v>
      </c>
      <c r="E15936">
        <v>0</v>
      </c>
    </row>
    <row r="15937" spans="1:5" x14ac:dyDescent="0.3">
      <c r="A15937">
        <v>10010026</v>
      </c>
      <c r="B15937" t="s">
        <v>901</v>
      </c>
      <c r="C15937" t="s">
        <v>8</v>
      </c>
      <c r="D15937" t="s">
        <v>2401</v>
      </c>
      <c r="E15937">
        <v>0</v>
      </c>
    </row>
    <row r="15938" spans="1:5" x14ac:dyDescent="0.3">
      <c r="A15938">
        <v>10010026</v>
      </c>
      <c r="B15938" t="s">
        <v>901</v>
      </c>
      <c r="C15938" t="s">
        <v>8</v>
      </c>
      <c r="D15938" t="s">
        <v>2402</v>
      </c>
      <c r="E15938">
        <v>0</v>
      </c>
    </row>
    <row r="15939" spans="1:5" x14ac:dyDescent="0.3">
      <c r="A15939">
        <v>10010026</v>
      </c>
      <c r="B15939" t="s">
        <v>901</v>
      </c>
      <c r="C15939" t="s">
        <v>8</v>
      </c>
      <c r="D15939" t="s">
        <v>2403</v>
      </c>
      <c r="E15939">
        <v>-45</v>
      </c>
    </row>
    <row r="15940" spans="1:5" x14ac:dyDescent="0.3">
      <c r="A15940">
        <v>10010026</v>
      </c>
      <c r="B15940" t="s">
        <v>901</v>
      </c>
      <c r="C15940" t="s">
        <v>8</v>
      </c>
      <c r="D15940" t="s">
        <v>2404</v>
      </c>
      <c r="E15940">
        <v>0</v>
      </c>
    </row>
    <row r="15941" spans="1:5" x14ac:dyDescent="0.3">
      <c r="A15941">
        <v>10010026</v>
      </c>
      <c r="B15941" t="s">
        <v>901</v>
      </c>
      <c r="C15941" t="s">
        <v>8</v>
      </c>
      <c r="D15941" t="s">
        <v>2405</v>
      </c>
      <c r="E15941">
        <v>0</v>
      </c>
    </row>
    <row r="15942" spans="1:5" x14ac:dyDescent="0.3">
      <c r="A15942">
        <v>10010026</v>
      </c>
      <c r="B15942" t="s">
        <v>901</v>
      </c>
      <c r="C15942" t="s">
        <v>8</v>
      </c>
      <c r="D15942" t="s">
        <v>2406</v>
      </c>
      <c r="E15942">
        <v>0</v>
      </c>
    </row>
    <row r="15943" spans="1:5" x14ac:dyDescent="0.3">
      <c r="A15943">
        <v>10010026</v>
      </c>
      <c r="B15943" t="s">
        <v>901</v>
      </c>
      <c r="C15943" t="s">
        <v>8</v>
      </c>
      <c r="D15943" t="s">
        <v>2407</v>
      </c>
      <c r="E15943">
        <v>0</v>
      </c>
    </row>
    <row r="15944" spans="1:5" x14ac:dyDescent="0.3">
      <c r="A15944">
        <v>10010026</v>
      </c>
      <c r="B15944" t="s">
        <v>901</v>
      </c>
      <c r="C15944" t="s">
        <v>8</v>
      </c>
      <c r="D15944" t="s">
        <v>2408</v>
      </c>
      <c r="E15944">
        <v>0</v>
      </c>
    </row>
    <row r="15945" spans="1:5" x14ac:dyDescent="0.3">
      <c r="A15945">
        <v>10010026</v>
      </c>
      <c r="B15945" t="s">
        <v>901</v>
      </c>
      <c r="C15945" t="s">
        <v>8</v>
      </c>
      <c r="D15945" t="s">
        <v>2409</v>
      </c>
      <c r="E15945">
        <v>0</v>
      </c>
    </row>
    <row r="15946" spans="1:5" x14ac:dyDescent="0.3">
      <c r="A15946">
        <v>10010026</v>
      </c>
      <c r="B15946" t="s">
        <v>901</v>
      </c>
      <c r="C15946" t="s">
        <v>8</v>
      </c>
      <c r="D15946" t="s">
        <v>2410</v>
      </c>
      <c r="E15946">
        <v>0</v>
      </c>
    </row>
    <row r="15947" spans="1:5" x14ac:dyDescent="0.3">
      <c r="A15947">
        <v>10010026</v>
      </c>
      <c r="B15947" t="s">
        <v>901</v>
      </c>
      <c r="C15947" t="s">
        <v>8</v>
      </c>
      <c r="D15947" t="s">
        <v>2411</v>
      </c>
      <c r="E15947">
        <v>0</v>
      </c>
    </row>
    <row r="15948" spans="1:5" x14ac:dyDescent="0.3">
      <c r="A15948">
        <v>10010026</v>
      </c>
      <c r="B15948" t="s">
        <v>901</v>
      </c>
      <c r="C15948" t="s">
        <v>8</v>
      </c>
      <c r="D15948" t="s">
        <v>2412</v>
      </c>
      <c r="E15948">
        <v>0</v>
      </c>
    </row>
    <row r="15949" spans="1:5" x14ac:dyDescent="0.3">
      <c r="A15949">
        <v>10010026</v>
      </c>
      <c r="B15949" t="s">
        <v>901</v>
      </c>
      <c r="C15949" t="s">
        <v>8</v>
      </c>
      <c r="D15949" t="s">
        <v>2413</v>
      </c>
      <c r="E15949">
        <v>0</v>
      </c>
    </row>
    <row r="15950" spans="1:5" x14ac:dyDescent="0.3">
      <c r="A15950">
        <v>50490002</v>
      </c>
      <c r="B15950" t="s">
        <v>903</v>
      </c>
      <c r="C15950" t="s">
        <v>8</v>
      </c>
      <c r="D15950" t="s">
        <v>2378</v>
      </c>
      <c r="E15950">
        <v>0</v>
      </c>
    </row>
    <row r="15951" spans="1:5" x14ac:dyDescent="0.3">
      <c r="A15951">
        <v>50490002</v>
      </c>
      <c r="B15951" t="s">
        <v>903</v>
      </c>
      <c r="C15951" t="s">
        <v>8</v>
      </c>
      <c r="D15951" t="s">
        <v>2379</v>
      </c>
      <c r="E15951">
        <v>0</v>
      </c>
    </row>
    <row r="15952" spans="1:5" x14ac:dyDescent="0.3">
      <c r="A15952">
        <v>50490002</v>
      </c>
      <c r="B15952" t="s">
        <v>903</v>
      </c>
      <c r="C15952" t="s">
        <v>8</v>
      </c>
      <c r="D15952" t="s">
        <v>2380</v>
      </c>
      <c r="E15952">
        <v>0</v>
      </c>
    </row>
    <row r="15953" spans="1:5" x14ac:dyDescent="0.3">
      <c r="A15953">
        <v>50490002</v>
      </c>
      <c r="B15953" t="s">
        <v>903</v>
      </c>
      <c r="C15953" t="s">
        <v>8</v>
      </c>
      <c r="D15953" t="s">
        <v>2381</v>
      </c>
      <c r="E15953">
        <v>0</v>
      </c>
    </row>
    <row r="15954" spans="1:5" x14ac:dyDescent="0.3">
      <c r="A15954">
        <v>50490002</v>
      </c>
      <c r="B15954" t="s">
        <v>903</v>
      </c>
      <c r="C15954" t="s">
        <v>8</v>
      </c>
      <c r="D15954" t="s">
        <v>2382</v>
      </c>
      <c r="E15954">
        <v>0</v>
      </c>
    </row>
    <row r="15955" spans="1:5" x14ac:dyDescent="0.3">
      <c r="A15955">
        <v>50490002</v>
      </c>
      <c r="B15955" t="s">
        <v>903</v>
      </c>
      <c r="C15955" t="s">
        <v>8</v>
      </c>
      <c r="D15955" t="s">
        <v>2383</v>
      </c>
      <c r="E15955">
        <v>0</v>
      </c>
    </row>
    <row r="15956" spans="1:5" x14ac:dyDescent="0.3">
      <c r="A15956">
        <v>50490002</v>
      </c>
      <c r="B15956" t="s">
        <v>903</v>
      </c>
      <c r="C15956" t="s">
        <v>8</v>
      </c>
      <c r="D15956" t="s">
        <v>2384</v>
      </c>
      <c r="E15956">
        <v>0</v>
      </c>
    </row>
    <row r="15957" spans="1:5" x14ac:dyDescent="0.3">
      <c r="A15957">
        <v>50490002</v>
      </c>
      <c r="B15957" t="s">
        <v>903</v>
      </c>
      <c r="C15957" t="s">
        <v>8</v>
      </c>
      <c r="D15957" t="s">
        <v>2385</v>
      </c>
      <c r="E15957">
        <v>0</v>
      </c>
    </row>
    <row r="15958" spans="1:5" x14ac:dyDescent="0.3">
      <c r="A15958">
        <v>50490002</v>
      </c>
      <c r="B15958" t="s">
        <v>903</v>
      </c>
      <c r="C15958" t="s">
        <v>8</v>
      </c>
      <c r="D15958" t="s">
        <v>2386</v>
      </c>
      <c r="E15958">
        <v>0</v>
      </c>
    </row>
    <row r="15959" spans="1:5" x14ac:dyDescent="0.3">
      <c r="A15959">
        <v>50490002</v>
      </c>
      <c r="B15959" t="s">
        <v>903</v>
      </c>
      <c r="C15959" t="s">
        <v>8</v>
      </c>
      <c r="D15959" t="s">
        <v>2387</v>
      </c>
      <c r="E15959">
        <v>0</v>
      </c>
    </row>
    <row r="15960" spans="1:5" x14ac:dyDescent="0.3">
      <c r="A15960">
        <v>50490002</v>
      </c>
      <c r="B15960" t="s">
        <v>903</v>
      </c>
      <c r="C15960" t="s">
        <v>8</v>
      </c>
      <c r="D15960" t="s">
        <v>2388</v>
      </c>
      <c r="E15960">
        <v>0</v>
      </c>
    </row>
    <row r="15961" spans="1:5" x14ac:dyDescent="0.3">
      <c r="A15961">
        <v>50490002</v>
      </c>
      <c r="B15961" t="s">
        <v>903</v>
      </c>
      <c r="C15961" t="s">
        <v>8</v>
      </c>
      <c r="D15961" t="s">
        <v>2389</v>
      </c>
      <c r="E15961">
        <v>0</v>
      </c>
    </row>
    <row r="15962" spans="1:5" x14ac:dyDescent="0.3">
      <c r="A15962">
        <v>50490002</v>
      </c>
      <c r="B15962" t="s">
        <v>903</v>
      </c>
      <c r="C15962" t="s">
        <v>8</v>
      </c>
      <c r="D15962" t="s">
        <v>2390</v>
      </c>
      <c r="E15962">
        <v>0</v>
      </c>
    </row>
    <row r="15963" spans="1:5" x14ac:dyDescent="0.3">
      <c r="A15963">
        <v>50490002</v>
      </c>
      <c r="B15963" t="s">
        <v>903</v>
      </c>
      <c r="C15963" t="s">
        <v>8</v>
      </c>
      <c r="D15963" t="s">
        <v>2391</v>
      </c>
      <c r="E15963">
        <v>0</v>
      </c>
    </row>
    <row r="15964" spans="1:5" x14ac:dyDescent="0.3">
      <c r="A15964">
        <v>50490002</v>
      </c>
      <c r="B15964" t="s">
        <v>903</v>
      </c>
      <c r="C15964" t="s">
        <v>8</v>
      </c>
      <c r="D15964" t="s">
        <v>2392</v>
      </c>
      <c r="E15964">
        <v>0</v>
      </c>
    </row>
    <row r="15965" spans="1:5" x14ac:dyDescent="0.3">
      <c r="A15965">
        <v>50490002</v>
      </c>
      <c r="B15965" t="s">
        <v>903</v>
      </c>
      <c r="C15965" t="s">
        <v>8</v>
      </c>
      <c r="D15965" t="s">
        <v>2393</v>
      </c>
      <c r="E15965">
        <v>0</v>
      </c>
    </row>
    <row r="15966" spans="1:5" x14ac:dyDescent="0.3">
      <c r="A15966">
        <v>50490002</v>
      </c>
      <c r="B15966" t="s">
        <v>903</v>
      </c>
      <c r="C15966" t="s">
        <v>8</v>
      </c>
      <c r="D15966" t="s">
        <v>2394</v>
      </c>
      <c r="E15966">
        <v>0</v>
      </c>
    </row>
    <row r="15967" spans="1:5" x14ac:dyDescent="0.3">
      <c r="A15967">
        <v>50490002</v>
      </c>
      <c r="B15967" t="s">
        <v>903</v>
      </c>
      <c r="C15967" t="s">
        <v>8</v>
      </c>
      <c r="D15967" t="s">
        <v>2395</v>
      </c>
      <c r="E15967">
        <v>0</v>
      </c>
    </row>
    <row r="15968" spans="1:5" x14ac:dyDescent="0.3">
      <c r="A15968">
        <v>50490002</v>
      </c>
      <c r="B15968" t="s">
        <v>903</v>
      </c>
      <c r="C15968" t="s">
        <v>8</v>
      </c>
      <c r="D15968" t="s">
        <v>2396</v>
      </c>
      <c r="E15968">
        <v>0</v>
      </c>
    </row>
    <row r="15969" spans="1:5" x14ac:dyDescent="0.3">
      <c r="A15969">
        <v>50490002</v>
      </c>
      <c r="B15969" t="s">
        <v>903</v>
      </c>
      <c r="C15969" t="s">
        <v>8</v>
      </c>
      <c r="D15969" t="s">
        <v>2397</v>
      </c>
      <c r="E15969">
        <v>0</v>
      </c>
    </row>
    <row r="15970" spans="1:5" x14ac:dyDescent="0.3">
      <c r="A15970">
        <v>50490002</v>
      </c>
      <c r="B15970" t="s">
        <v>903</v>
      </c>
      <c r="C15970" t="s">
        <v>8</v>
      </c>
      <c r="D15970" t="s">
        <v>2398</v>
      </c>
      <c r="E15970">
        <v>0</v>
      </c>
    </row>
    <row r="15971" spans="1:5" x14ac:dyDescent="0.3">
      <c r="A15971">
        <v>50490002</v>
      </c>
      <c r="B15971" t="s">
        <v>903</v>
      </c>
      <c r="C15971" t="s">
        <v>8</v>
      </c>
      <c r="D15971" t="s">
        <v>2399</v>
      </c>
      <c r="E15971">
        <v>0</v>
      </c>
    </row>
    <row r="15972" spans="1:5" x14ac:dyDescent="0.3">
      <c r="A15972">
        <v>50490002</v>
      </c>
      <c r="B15972" t="s">
        <v>903</v>
      </c>
      <c r="C15972" t="s">
        <v>8</v>
      </c>
      <c r="D15972" t="s">
        <v>2400</v>
      </c>
      <c r="E15972">
        <v>0</v>
      </c>
    </row>
    <row r="15973" spans="1:5" x14ac:dyDescent="0.3">
      <c r="A15973">
        <v>50490002</v>
      </c>
      <c r="B15973" t="s">
        <v>903</v>
      </c>
      <c r="C15973" t="s">
        <v>8</v>
      </c>
      <c r="D15973" t="s">
        <v>2401</v>
      </c>
      <c r="E15973">
        <v>0</v>
      </c>
    </row>
    <row r="15974" spans="1:5" x14ac:dyDescent="0.3">
      <c r="A15974">
        <v>50490002</v>
      </c>
      <c r="B15974" t="s">
        <v>903</v>
      </c>
      <c r="C15974" t="s">
        <v>8</v>
      </c>
      <c r="D15974" t="s">
        <v>2402</v>
      </c>
      <c r="E15974">
        <v>0</v>
      </c>
    </row>
    <row r="15975" spans="1:5" x14ac:dyDescent="0.3">
      <c r="A15975">
        <v>50490002</v>
      </c>
      <c r="B15975" t="s">
        <v>903</v>
      </c>
      <c r="C15975" t="s">
        <v>8</v>
      </c>
      <c r="D15975" t="s">
        <v>2403</v>
      </c>
      <c r="E15975">
        <v>0</v>
      </c>
    </row>
    <row r="15976" spans="1:5" x14ac:dyDescent="0.3">
      <c r="A15976">
        <v>50490002</v>
      </c>
      <c r="B15976" t="s">
        <v>903</v>
      </c>
      <c r="C15976" t="s">
        <v>8</v>
      </c>
      <c r="D15976" t="s">
        <v>2404</v>
      </c>
      <c r="E15976">
        <v>-2</v>
      </c>
    </row>
    <row r="15977" spans="1:5" x14ac:dyDescent="0.3">
      <c r="A15977">
        <v>50490002</v>
      </c>
      <c r="B15977" t="s">
        <v>903</v>
      </c>
      <c r="C15977" t="s">
        <v>8</v>
      </c>
      <c r="D15977" t="s">
        <v>2405</v>
      </c>
      <c r="E15977">
        <v>0</v>
      </c>
    </row>
    <row r="15978" spans="1:5" x14ac:dyDescent="0.3">
      <c r="A15978">
        <v>50490002</v>
      </c>
      <c r="B15978" t="s">
        <v>903</v>
      </c>
      <c r="C15978" t="s">
        <v>8</v>
      </c>
      <c r="D15978" t="s">
        <v>2406</v>
      </c>
      <c r="E15978">
        <v>0</v>
      </c>
    </row>
    <row r="15979" spans="1:5" x14ac:dyDescent="0.3">
      <c r="A15979">
        <v>50490002</v>
      </c>
      <c r="B15979" t="s">
        <v>903</v>
      </c>
      <c r="C15979" t="s">
        <v>8</v>
      </c>
      <c r="D15979" t="s">
        <v>2407</v>
      </c>
      <c r="E15979">
        <v>0</v>
      </c>
    </row>
    <row r="15980" spans="1:5" x14ac:dyDescent="0.3">
      <c r="A15980">
        <v>50490002</v>
      </c>
      <c r="B15980" t="s">
        <v>903</v>
      </c>
      <c r="C15980" t="s">
        <v>8</v>
      </c>
      <c r="D15980" t="s">
        <v>2408</v>
      </c>
      <c r="E15980">
        <v>0</v>
      </c>
    </row>
    <row r="15981" spans="1:5" x14ac:dyDescent="0.3">
      <c r="A15981">
        <v>50490002</v>
      </c>
      <c r="B15981" t="s">
        <v>903</v>
      </c>
      <c r="C15981" t="s">
        <v>8</v>
      </c>
      <c r="D15981" t="s">
        <v>2409</v>
      </c>
      <c r="E15981">
        <v>0</v>
      </c>
    </row>
    <row r="15982" spans="1:5" x14ac:dyDescent="0.3">
      <c r="A15982">
        <v>50490002</v>
      </c>
      <c r="B15982" t="s">
        <v>903</v>
      </c>
      <c r="C15982" t="s">
        <v>8</v>
      </c>
      <c r="D15982" t="s">
        <v>2410</v>
      </c>
      <c r="E15982">
        <v>0</v>
      </c>
    </row>
    <row r="15983" spans="1:5" x14ac:dyDescent="0.3">
      <c r="A15983">
        <v>50490002</v>
      </c>
      <c r="B15983" t="s">
        <v>903</v>
      </c>
      <c r="C15983" t="s">
        <v>8</v>
      </c>
      <c r="D15983" t="s">
        <v>2411</v>
      </c>
      <c r="E15983">
        <v>0</v>
      </c>
    </row>
    <row r="15984" spans="1:5" x14ac:dyDescent="0.3">
      <c r="A15984">
        <v>50490002</v>
      </c>
      <c r="B15984" t="s">
        <v>903</v>
      </c>
      <c r="C15984" t="s">
        <v>8</v>
      </c>
      <c r="D15984" t="s">
        <v>2412</v>
      </c>
      <c r="E15984">
        <v>0</v>
      </c>
    </row>
    <row r="15985" spans="1:5" x14ac:dyDescent="0.3">
      <c r="A15985">
        <v>50490002</v>
      </c>
      <c r="B15985" t="s">
        <v>903</v>
      </c>
      <c r="C15985" t="s">
        <v>8</v>
      </c>
      <c r="D15985" t="s">
        <v>2413</v>
      </c>
      <c r="E15985">
        <v>0</v>
      </c>
    </row>
    <row r="15986" spans="1:5" x14ac:dyDescent="0.3">
      <c r="A15986">
        <v>14010003</v>
      </c>
      <c r="B15986" t="s">
        <v>905</v>
      </c>
      <c r="C15986" t="s">
        <v>8</v>
      </c>
      <c r="D15986" t="s">
        <v>2378</v>
      </c>
      <c r="E15986">
        <v>0</v>
      </c>
    </row>
    <row r="15987" spans="1:5" x14ac:dyDescent="0.3">
      <c r="A15987">
        <v>14010003</v>
      </c>
      <c r="B15987" t="s">
        <v>905</v>
      </c>
      <c r="C15987" t="s">
        <v>8</v>
      </c>
      <c r="D15987" t="s">
        <v>2379</v>
      </c>
      <c r="E15987">
        <v>0</v>
      </c>
    </row>
    <row r="15988" spans="1:5" x14ac:dyDescent="0.3">
      <c r="A15988">
        <v>14010003</v>
      </c>
      <c r="B15988" t="s">
        <v>905</v>
      </c>
      <c r="C15988" t="s">
        <v>8</v>
      </c>
      <c r="D15988" t="s">
        <v>2380</v>
      </c>
      <c r="E15988">
        <v>0</v>
      </c>
    </row>
    <row r="15989" spans="1:5" x14ac:dyDescent="0.3">
      <c r="A15989">
        <v>14010003</v>
      </c>
      <c r="B15989" t="s">
        <v>905</v>
      </c>
      <c r="C15989" t="s">
        <v>8</v>
      </c>
      <c r="D15989" t="s">
        <v>2381</v>
      </c>
      <c r="E15989">
        <v>-56</v>
      </c>
    </row>
    <row r="15990" spans="1:5" x14ac:dyDescent="0.3">
      <c r="A15990">
        <v>14010003</v>
      </c>
      <c r="B15990" t="s">
        <v>905</v>
      </c>
      <c r="C15990" t="s">
        <v>8</v>
      </c>
      <c r="D15990" t="s">
        <v>2382</v>
      </c>
      <c r="E15990">
        <v>0</v>
      </c>
    </row>
    <row r="15991" spans="1:5" x14ac:dyDescent="0.3">
      <c r="A15991">
        <v>14010003</v>
      </c>
      <c r="B15991" t="s">
        <v>905</v>
      </c>
      <c r="C15991" t="s">
        <v>8</v>
      </c>
      <c r="D15991" t="s">
        <v>2383</v>
      </c>
      <c r="E15991">
        <v>0</v>
      </c>
    </row>
    <row r="15992" spans="1:5" x14ac:dyDescent="0.3">
      <c r="A15992">
        <v>14010003</v>
      </c>
      <c r="B15992" t="s">
        <v>905</v>
      </c>
      <c r="C15992" t="s">
        <v>8</v>
      </c>
      <c r="D15992" t="s">
        <v>2384</v>
      </c>
      <c r="E15992">
        <v>0</v>
      </c>
    </row>
    <row r="15993" spans="1:5" x14ac:dyDescent="0.3">
      <c r="A15993">
        <v>14010003</v>
      </c>
      <c r="B15993" t="s">
        <v>905</v>
      </c>
      <c r="C15993" t="s">
        <v>8</v>
      </c>
      <c r="D15993" t="s">
        <v>2385</v>
      </c>
      <c r="E15993">
        <v>0</v>
      </c>
    </row>
    <row r="15994" spans="1:5" x14ac:dyDescent="0.3">
      <c r="A15994">
        <v>14010003</v>
      </c>
      <c r="B15994" t="s">
        <v>905</v>
      </c>
      <c r="C15994" t="s">
        <v>8</v>
      </c>
      <c r="D15994" t="s">
        <v>2386</v>
      </c>
      <c r="E15994">
        <v>0</v>
      </c>
    </row>
    <row r="15995" spans="1:5" x14ac:dyDescent="0.3">
      <c r="A15995">
        <v>14010003</v>
      </c>
      <c r="B15995" t="s">
        <v>905</v>
      </c>
      <c r="C15995" t="s">
        <v>8</v>
      </c>
      <c r="D15995" t="s">
        <v>2387</v>
      </c>
      <c r="E15995">
        <v>0</v>
      </c>
    </row>
    <row r="15996" spans="1:5" x14ac:dyDescent="0.3">
      <c r="A15996">
        <v>14010003</v>
      </c>
      <c r="B15996" t="s">
        <v>905</v>
      </c>
      <c r="C15996" t="s">
        <v>8</v>
      </c>
      <c r="D15996" t="s">
        <v>2388</v>
      </c>
      <c r="E15996">
        <v>0</v>
      </c>
    </row>
    <row r="15997" spans="1:5" x14ac:dyDescent="0.3">
      <c r="A15997">
        <v>14010003</v>
      </c>
      <c r="B15997" t="s">
        <v>905</v>
      </c>
      <c r="C15997" t="s">
        <v>8</v>
      </c>
      <c r="D15997" t="s">
        <v>2389</v>
      </c>
      <c r="E15997">
        <v>0</v>
      </c>
    </row>
    <row r="15998" spans="1:5" x14ac:dyDescent="0.3">
      <c r="A15998">
        <v>14010003</v>
      </c>
      <c r="B15998" t="s">
        <v>905</v>
      </c>
      <c r="C15998" t="s">
        <v>8</v>
      </c>
      <c r="D15998" t="s">
        <v>2390</v>
      </c>
      <c r="E15998">
        <v>0</v>
      </c>
    </row>
    <row r="15999" spans="1:5" x14ac:dyDescent="0.3">
      <c r="A15999">
        <v>14010003</v>
      </c>
      <c r="B15999" t="s">
        <v>905</v>
      </c>
      <c r="C15999" t="s">
        <v>8</v>
      </c>
      <c r="D15999" t="s">
        <v>2391</v>
      </c>
      <c r="E15999">
        <v>-6</v>
      </c>
    </row>
    <row r="16000" spans="1:5" x14ac:dyDescent="0.3">
      <c r="A16000">
        <v>14010003</v>
      </c>
      <c r="B16000" t="s">
        <v>905</v>
      </c>
      <c r="C16000" t="s">
        <v>8</v>
      </c>
      <c r="D16000" t="s">
        <v>2392</v>
      </c>
      <c r="E16000">
        <v>-2</v>
      </c>
    </row>
    <row r="16001" spans="1:5" x14ac:dyDescent="0.3">
      <c r="A16001">
        <v>14010003</v>
      </c>
      <c r="B16001" t="s">
        <v>905</v>
      </c>
      <c r="C16001" t="s">
        <v>8</v>
      </c>
      <c r="D16001" t="s">
        <v>2393</v>
      </c>
      <c r="E16001">
        <v>0</v>
      </c>
    </row>
    <row r="16002" spans="1:5" x14ac:dyDescent="0.3">
      <c r="A16002">
        <v>14010003</v>
      </c>
      <c r="B16002" t="s">
        <v>905</v>
      </c>
      <c r="C16002" t="s">
        <v>8</v>
      </c>
      <c r="D16002" t="s">
        <v>2394</v>
      </c>
      <c r="E16002">
        <v>0</v>
      </c>
    </row>
    <row r="16003" spans="1:5" x14ac:dyDescent="0.3">
      <c r="A16003">
        <v>14010003</v>
      </c>
      <c r="B16003" t="s">
        <v>905</v>
      </c>
      <c r="C16003" t="s">
        <v>8</v>
      </c>
      <c r="D16003" t="s">
        <v>2395</v>
      </c>
      <c r="E16003">
        <v>0</v>
      </c>
    </row>
    <row r="16004" spans="1:5" x14ac:dyDescent="0.3">
      <c r="A16004">
        <v>14010003</v>
      </c>
      <c r="B16004" t="s">
        <v>905</v>
      </c>
      <c r="C16004" t="s">
        <v>8</v>
      </c>
      <c r="D16004" t="s">
        <v>2396</v>
      </c>
      <c r="E16004">
        <v>0</v>
      </c>
    </row>
    <row r="16005" spans="1:5" x14ac:dyDescent="0.3">
      <c r="A16005">
        <v>14010003</v>
      </c>
      <c r="B16005" t="s">
        <v>905</v>
      </c>
      <c r="C16005" t="s">
        <v>8</v>
      </c>
      <c r="D16005" t="s">
        <v>2397</v>
      </c>
      <c r="E16005">
        <v>0</v>
      </c>
    </row>
    <row r="16006" spans="1:5" x14ac:dyDescent="0.3">
      <c r="A16006">
        <v>14010003</v>
      </c>
      <c r="B16006" t="s">
        <v>905</v>
      </c>
      <c r="C16006" t="s">
        <v>8</v>
      </c>
      <c r="D16006" t="s">
        <v>2398</v>
      </c>
      <c r="E16006">
        <v>-2</v>
      </c>
    </row>
    <row r="16007" spans="1:5" x14ac:dyDescent="0.3">
      <c r="A16007">
        <v>14010003</v>
      </c>
      <c r="B16007" t="s">
        <v>905</v>
      </c>
      <c r="C16007" t="s">
        <v>8</v>
      </c>
      <c r="D16007" t="s">
        <v>2399</v>
      </c>
      <c r="E16007">
        <v>-5</v>
      </c>
    </row>
    <row r="16008" spans="1:5" x14ac:dyDescent="0.3">
      <c r="A16008">
        <v>14010003</v>
      </c>
      <c r="B16008" t="s">
        <v>905</v>
      </c>
      <c r="C16008" t="s">
        <v>8</v>
      </c>
      <c r="D16008" t="s">
        <v>2400</v>
      </c>
      <c r="E16008">
        <v>-6</v>
      </c>
    </row>
    <row r="16009" spans="1:5" x14ac:dyDescent="0.3">
      <c r="A16009">
        <v>14010003</v>
      </c>
      <c r="B16009" t="s">
        <v>905</v>
      </c>
      <c r="C16009" t="s">
        <v>8</v>
      </c>
      <c r="D16009" t="s">
        <v>2401</v>
      </c>
      <c r="E16009">
        <v>-2</v>
      </c>
    </row>
    <row r="16010" spans="1:5" x14ac:dyDescent="0.3">
      <c r="A16010">
        <v>14010003</v>
      </c>
      <c r="B16010" t="s">
        <v>905</v>
      </c>
      <c r="C16010" t="s">
        <v>8</v>
      </c>
      <c r="D16010" t="s">
        <v>2402</v>
      </c>
      <c r="E16010">
        <v>0</v>
      </c>
    </row>
    <row r="16011" spans="1:5" x14ac:dyDescent="0.3">
      <c r="A16011">
        <v>14010003</v>
      </c>
      <c r="B16011" t="s">
        <v>905</v>
      </c>
      <c r="C16011" t="s">
        <v>8</v>
      </c>
      <c r="D16011" t="s">
        <v>2403</v>
      </c>
      <c r="E16011">
        <v>0</v>
      </c>
    </row>
    <row r="16012" spans="1:5" x14ac:dyDescent="0.3">
      <c r="A16012">
        <v>14010003</v>
      </c>
      <c r="B16012" t="s">
        <v>905</v>
      </c>
      <c r="C16012" t="s">
        <v>8</v>
      </c>
      <c r="D16012" t="s">
        <v>2404</v>
      </c>
      <c r="E16012">
        <v>-4</v>
      </c>
    </row>
    <row r="16013" spans="1:5" x14ac:dyDescent="0.3">
      <c r="A16013">
        <v>14010003</v>
      </c>
      <c r="B16013" t="s">
        <v>905</v>
      </c>
      <c r="C16013" t="s">
        <v>8</v>
      </c>
      <c r="D16013" t="s">
        <v>2405</v>
      </c>
      <c r="E16013">
        <v>0</v>
      </c>
    </row>
    <row r="16014" spans="1:5" x14ac:dyDescent="0.3">
      <c r="A16014">
        <v>14010003</v>
      </c>
      <c r="B16014" t="s">
        <v>905</v>
      </c>
      <c r="C16014" t="s">
        <v>8</v>
      </c>
      <c r="D16014" t="s">
        <v>2406</v>
      </c>
      <c r="E16014">
        <v>0</v>
      </c>
    </row>
    <row r="16015" spans="1:5" x14ac:dyDescent="0.3">
      <c r="A16015">
        <v>14010003</v>
      </c>
      <c r="B16015" t="s">
        <v>905</v>
      </c>
      <c r="C16015" t="s">
        <v>8</v>
      </c>
      <c r="D16015" t="s">
        <v>2407</v>
      </c>
      <c r="E16015">
        <v>0</v>
      </c>
    </row>
    <row r="16016" spans="1:5" x14ac:dyDescent="0.3">
      <c r="A16016">
        <v>14010003</v>
      </c>
      <c r="B16016" t="s">
        <v>905</v>
      </c>
      <c r="C16016" t="s">
        <v>8</v>
      </c>
      <c r="D16016" t="s">
        <v>2408</v>
      </c>
      <c r="E16016">
        <v>0</v>
      </c>
    </row>
    <row r="16017" spans="1:5" x14ac:dyDescent="0.3">
      <c r="A16017">
        <v>14010003</v>
      </c>
      <c r="B16017" t="s">
        <v>905</v>
      </c>
      <c r="C16017" t="s">
        <v>8</v>
      </c>
      <c r="D16017" t="s">
        <v>2409</v>
      </c>
      <c r="E16017">
        <v>0</v>
      </c>
    </row>
    <row r="16018" spans="1:5" x14ac:dyDescent="0.3">
      <c r="A16018">
        <v>14010003</v>
      </c>
      <c r="B16018" t="s">
        <v>905</v>
      </c>
      <c r="C16018" t="s">
        <v>8</v>
      </c>
      <c r="D16018" t="s">
        <v>2410</v>
      </c>
      <c r="E16018">
        <v>0</v>
      </c>
    </row>
    <row r="16019" spans="1:5" x14ac:dyDescent="0.3">
      <c r="A16019">
        <v>14010003</v>
      </c>
      <c r="B16019" t="s">
        <v>905</v>
      </c>
      <c r="C16019" t="s">
        <v>8</v>
      </c>
      <c r="D16019" t="s">
        <v>2411</v>
      </c>
      <c r="E16019">
        <v>0</v>
      </c>
    </row>
    <row r="16020" spans="1:5" x14ac:dyDescent="0.3">
      <c r="A16020">
        <v>14010003</v>
      </c>
      <c r="B16020" t="s">
        <v>905</v>
      </c>
      <c r="C16020" t="s">
        <v>8</v>
      </c>
      <c r="D16020" t="s">
        <v>2412</v>
      </c>
      <c r="E16020">
        <v>0</v>
      </c>
    </row>
    <row r="16021" spans="1:5" x14ac:dyDescent="0.3">
      <c r="A16021">
        <v>14010003</v>
      </c>
      <c r="B16021" t="s">
        <v>905</v>
      </c>
      <c r="C16021" t="s">
        <v>8</v>
      </c>
      <c r="D16021" t="s">
        <v>2413</v>
      </c>
      <c r="E16021">
        <v>0</v>
      </c>
    </row>
    <row r="16022" spans="1:5" x14ac:dyDescent="0.3">
      <c r="A16022">
        <v>20500002</v>
      </c>
      <c r="B16022" t="s">
        <v>907</v>
      </c>
      <c r="C16022" t="s">
        <v>8</v>
      </c>
      <c r="D16022" t="s">
        <v>2378</v>
      </c>
      <c r="E16022">
        <v>0</v>
      </c>
    </row>
    <row r="16023" spans="1:5" x14ac:dyDescent="0.3">
      <c r="A16023">
        <v>20500002</v>
      </c>
      <c r="B16023" t="s">
        <v>907</v>
      </c>
      <c r="C16023" t="s">
        <v>8</v>
      </c>
      <c r="D16023" t="s">
        <v>2379</v>
      </c>
      <c r="E16023">
        <v>0</v>
      </c>
    </row>
    <row r="16024" spans="1:5" x14ac:dyDescent="0.3">
      <c r="A16024">
        <v>20500002</v>
      </c>
      <c r="B16024" t="s">
        <v>907</v>
      </c>
      <c r="C16024" t="s">
        <v>8</v>
      </c>
      <c r="D16024" t="s">
        <v>2380</v>
      </c>
      <c r="E16024">
        <v>0</v>
      </c>
    </row>
    <row r="16025" spans="1:5" x14ac:dyDescent="0.3">
      <c r="A16025">
        <v>20500002</v>
      </c>
      <c r="B16025" t="s">
        <v>907</v>
      </c>
      <c r="C16025" t="s">
        <v>8</v>
      </c>
      <c r="D16025" t="s">
        <v>2381</v>
      </c>
      <c r="E16025">
        <v>0</v>
      </c>
    </row>
    <row r="16026" spans="1:5" x14ac:dyDescent="0.3">
      <c r="A16026">
        <v>20500002</v>
      </c>
      <c r="B16026" t="s">
        <v>907</v>
      </c>
      <c r="C16026" t="s">
        <v>8</v>
      </c>
      <c r="D16026" t="s">
        <v>2382</v>
      </c>
      <c r="E16026">
        <v>0</v>
      </c>
    </row>
    <row r="16027" spans="1:5" x14ac:dyDescent="0.3">
      <c r="A16027">
        <v>20500002</v>
      </c>
      <c r="B16027" t="s">
        <v>907</v>
      </c>
      <c r="C16027" t="s">
        <v>8</v>
      </c>
      <c r="D16027" t="s">
        <v>2383</v>
      </c>
      <c r="E16027">
        <v>0</v>
      </c>
    </row>
    <row r="16028" spans="1:5" x14ac:dyDescent="0.3">
      <c r="A16028">
        <v>20500002</v>
      </c>
      <c r="B16028" t="s">
        <v>907</v>
      </c>
      <c r="C16028" t="s">
        <v>8</v>
      </c>
      <c r="D16028" t="s">
        <v>2384</v>
      </c>
      <c r="E16028">
        <v>0</v>
      </c>
    </row>
    <row r="16029" spans="1:5" x14ac:dyDescent="0.3">
      <c r="A16029">
        <v>20500002</v>
      </c>
      <c r="B16029" t="s">
        <v>907</v>
      </c>
      <c r="C16029" t="s">
        <v>8</v>
      </c>
      <c r="D16029" t="s">
        <v>2385</v>
      </c>
      <c r="E16029">
        <v>0</v>
      </c>
    </row>
    <row r="16030" spans="1:5" x14ac:dyDescent="0.3">
      <c r="A16030">
        <v>20500002</v>
      </c>
      <c r="B16030" t="s">
        <v>907</v>
      </c>
      <c r="C16030" t="s">
        <v>8</v>
      </c>
      <c r="D16030" t="s">
        <v>2386</v>
      </c>
      <c r="E16030">
        <v>0</v>
      </c>
    </row>
    <row r="16031" spans="1:5" x14ac:dyDescent="0.3">
      <c r="A16031">
        <v>20500002</v>
      </c>
      <c r="B16031" t="s">
        <v>907</v>
      </c>
      <c r="C16031" t="s">
        <v>8</v>
      </c>
      <c r="D16031" t="s">
        <v>2387</v>
      </c>
      <c r="E16031">
        <v>0</v>
      </c>
    </row>
    <row r="16032" spans="1:5" x14ac:dyDescent="0.3">
      <c r="A16032">
        <v>20500002</v>
      </c>
      <c r="B16032" t="s">
        <v>907</v>
      </c>
      <c r="C16032" t="s">
        <v>8</v>
      </c>
      <c r="D16032" t="s">
        <v>2388</v>
      </c>
      <c r="E16032">
        <v>0</v>
      </c>
    </row>
    <row r="16033" spans="1:5" x14ac:dyDescent="0.3">
      <c r="A16033">
        <v>20500002</v>
      </c>
      <c r="B16033" t="s">
        <v>907</v>
      </c>
      <c r="C16033" t="s">
        <v>8</v>
      </c>
      <c r="D16033" t="s">
        <v>2389</v>
      </c>
      <c r="E16033">
        <v>0</v>
      </c>
    </row>
    <row r="16034" spans="1:5" x14ac:dyDescent="0.3">
      <c r="A16034">
        <v>20500002</v>
      </c>
      <c r="B16034" t="s">
        <v>907</v>
      </c>
      <c r="C16034" t="s">
        <v>8</v>
      </c>
      <c r="D16034" t="s">
        <v>2390</v>
      </c>
      <c r="E16034">
        <v>0</v>
      </c>
    </row>
    <row r="16035" spans="1:5" x14ac:dyDescent="0.3">
      <c r="A16035">
        <v>20500002</v>
      </c>
      <c r="B16035" t="s">
        <v>907</v>
      </c>
      <c r="C16035" t="s">
        <v>8</v>
      </c>
      <c r="D16035" t="s">
        <v>2391</v>
      </c>
      <c r="E16035">
        <v>0</v>
      </c>
    </row>
    <row r="16036" spans="1:5" x14ac:dyDescent="0.3">
      <c r="A16036">
        <v>20500002</v>
      </c>
      <c r="B16036" t="s">
        <v>907</v>
      </c>
      <c r="C16036" t="s">
        <v>8</v>
      </c>
      <c r="D16036" t="s">
        <v>2392</v>
      </c>
      <c r="E16036">
        <v>0</v>
      </c>
    </row>
    <row r="16037" spans="1:5" x14ac:dyDescent="0.3">
      <c r="A16037">
        <v>20500002</v>
      </c>
      <c r="B16037" t="s">
        <v>907</v>
      </c>
      <c r="C16037" t="s">
        <v>8</v>
      </c>
      <c r="D16037" t="s">
        <v>2393</v>
      </c>
      <c r="E16037">
        <v>0</v>
      </c>
    </row>
    <row r="16038" spans="1:5" x14ac:dyDescent="0.3">
      <c r="A16038">
        <v>20500002</v>
      </c>
      <c r="B16038" t="s">
        <v>907</v>
      </c>
      <c r="C16038" t="s">
        <v>8</v>
      </c>
      <c r="D16038" t="s">
        <v>2394</v>
      </c>
      <c r="E16038">
        <v>0</v>
      </c>
    </row>
    <row r="16039" spans="1:5" x14ac:dyDescent="0.3">
      <c r="A16039">
        <v>20500002</v>
      </c>
      <c r="B16039" t="s">
        <v>907</v>
      </c>
      <c r="C16039" t="s">
        <v>8</v>
      </c>
      <c r="D16039" t="s">
        <v>2395</v>
      </c>
      <c r="E16039">
        <v>0</v>
      </c>
    </row>
    <row r="16040" spans="1:5" x14ac:dyDescent="0.3">
      <c r="A16040">
        <v>20500002</v>
      </c>
      <c r="B16040" t="s">
        <v>907</v>
      </c>
      <c r="C16040" t="s">
        <v>8</v>
      </c>
      <c r="D16040" t="s">
        <v>2396</v>
      </c>
      <c r="E16040">
        <v>0</v>
      </c>
    </row>
    <row r="16041" spans="1:5" x14ac:dyDescent="0.3">
      <c r="A16041">
        <v>20500002</v>
      </c>
      <c r="B16041" t="s">
        <v>907</v>
      </c>
      <c r="C16041" t="s">
        <v>8</v>
      </c>
      <c r="D16041" t="s">
        <v>2397</v>
      </c>
      <c r="E16041">
        <v>0</v>
      </c>
    </row>
    <row r="16042" spans="1:5" x14ac:dyDescent="0.3">
      <c r="A16042">
        <v>20500002</v>
      </c>
      <c r="B16042" t="s">
        <v>907</v>
      </c>
      <c r="C16042" t="s">
        <v>8</v>
      </c>
      <c r="D16042" t="s">
        <v>2398</v>
      </c>
      <c r="E16042">
        <v>0</v>
      </c>
    </row>
    <row r="16043" spans="1:5" x14ac:dyDescent="0.3">
      <c r="A16043">
        <v>20500002</v>
      </c>
      <c r="B16043" t="s">
        <v>907</v>
      </c>
      <c r="C16043" t="s">
        <v>8</v>
      </c>
      <c r="D16043" t="s">
        <v>2399</v>
      </c>
      <c r="E16043">
        <v>0</v>
      </c>
    </row>
    <row r="16044" spans="1:5" x14ac:dyDescent="0.3">
      <c r="A16044">
        <v>20500002</v>
      </c>
      <c r="B16044" t="s">
        <v>907</v>
      </c>
      <c r="C16044" t="s">
        <v>8</v>
      </c>
      <c r="D16044" t="s">
        <v>2400</v>
      </c>
      <c r="E16044">
        <v>0</v>
      </c>
    </row>
    <row r="16045" spans="1:5" x14ac:dyDescent="0.3">
      <c r="A16045">
        <v>20500002</v>
      </c>
      <c r="B16045" t="s">
        <v>907</v>
      </c>
      <c r="C16045" t="s">
        <v>8</v>
      </c>
      <c r="D16045" t="s">
        <v>2401</v>
      </c>
      <c r="E16045">
        <v>0</v>
      </c>
    </row>
    <row r="16046" spans="1:5" x14ac:dyDescent="0.3">
      <c r="A16046">
        <v>20500002</v>
      </c>
      <c r="B16046" t="s">
        <v>907</v>
      </c>
      <c r="C16046" t="s">
        <v>8</v>
      </c>
      <c r="D16046" t="s">
        <v>2402</v>
      </c>
      <c r="E16046">
        <v>0</v>
      </c>
    </row>
    <row r="16047" spans="1:5" x14ac:dyDescent="0.3">
      <c r="A16047">
        <v>20500002</v>
      </c>
      <c r="B16047" t="s">
        <v>907</v>
      </c>
      <c r="C16047" t="s">
        <v>8</v>
      </c>
      <c r="D16047" t="s">
        <v>2403</v>
      </c>
      <c r="E16047">
        <v>-1</v>
      </c>
    </row>
    <row r="16048" spans="1:5" x14ac:dyDescent="0.3">
      <c r="A16048">
        <v>20500002</v>
      </c>
      <c r="B16048" t="s">
        <v>907</v>
      </c>
      <c r="C16048" t="s">
        <v>8</v>
      </c>
      <c r="D16048" t="s">
        <v>2404</v>
      </c>
      <c r="E16048">
        <v>0</v>
      </c>
    </row>
    <row r="16049" spans="1:5" x14ac:dyDescent="0.3">
      <c r="A16049">
        <v>20500002</v>
      </c>
      <c r="B16049" t="s">
        <v>907</v>
      </c>
      <c r="C16049" t="s">
        <v>8</v>
      </c>
      <c r="D16049" t="s">
        <v>2405</v>
      </c>
      <c r="E16049">
        <v>0</v>
      </c>
    </row>
    <row r="16050" spans="1:5" x14ac:dyDescent="0.3">
      <c r="A16050">
        <v>20500002</v>
      </c>
      <c r="B16050" t="s">
        <v>907</v>
      </c>
      <c r="C16050" t="s">
        <v>8</v>
      </c>
      <c r="D16050" t="s">
        <v>2406</v>
      </c>
      <c r="E16050">
        <v>0</v>
      </c>
    </row>
    <row r="16051" spans="1:5" x14ac:dyDescent="0.3">
      <c r="A16051">
        <v>20500002</v>
      </c>
      <c r="B16051" t="s">
        <v>907</v>
      </c>
      <c r="C16051" t="s">
        <v>8</v>
      </c>
      <c r="D16051" t="s">
        <v>2407</v>
      </c>
      <c r="E16051">
        <v>0</v>
      </c>
    </row>
    <row r="16052" spans="1:5" x14ac:dyDescent="0.3">
      <c r="A16052">
        <v>20500002</v>
      </c>
      <c r="B16052" t="s">
        <v>907</v>
      </c>
      <c r="C16052" t="s">
        <v>8</v>
      </c>
      <c r="D16052" t="s">
        <v>2408</v>
      </c>
      <c r="E16052">
        <v>0</v>
      </c>
    </row>
    <row r="16053" spans="1:5" x14ac:dyDescent="0.3">
      <c r="A16053">
        <v>20500002</v>
      </c>
      <c r="B16053" t="s">
        <v>907</v>
      </c>
      <c r="C16053" t="s">
        <v>8</v>
      </c>
      <c r="D16053" t="s">
        <v>2409</v>
      </c>
      <c r="E16053">
        <v>-1</v>
      </c>
    </row>
    <row r="16054" spans="1:5" x14ac:dyDescent="0.3">
      <c r="A16054">
        <v>20500002</v>
      </c>
      <c r="B16054" t="s">
        <v>907</v>
      </c>
      <c r="C16054" t="s">
        <v>8</v>
      </c>
      <c r="D16054" t="s">
        <v>2410</v>
      </c>
      <c r="E16054">
        <v>0</v>
      </c>
    </row>
    <row r="16055" spans="1:5" x14ac:dyDescent="0.3">
      <c r="A16055">
        <v>20500002</v>
      </c>
      <c r="B16055" t="s">
        <v>907</v>
      </c>
      <c r="C16055" t="s">
        <v>8</v>
      </c>
      <c r="D16055" t="s">
        <v>2411</v>
      </c>
      <c r="E16055">
        <v>0</v>
      </c>
    </row>
    <row r="16056" spans="1:5" x14ac:dyDescent="0.3">
      <c r="A16056">
        <v>20500002</v>
      </c>
      <c r="B16056" t="s">
        <v>907</v>
      </c>
      <c r="C16056" t="s">
        <v>8</v>
      </c>
      <c r="D16056" t="s">
        <v>2412</v>
      </c>
      <c r="E16056">
        <v>0</v>
      </c>
    </row>
    <row r="16057" spans="1:5" x14ac:dyDescent="0.3">
      <c r="A16057">
        <v>20500002</v>
      </c>
      <c r="B16057" t="s">
        <v>907</v>
      </c>
      <c r="C16057" t="s">
        <v>8</v>
      </c>
      <c r="D16057" t="s">
        <v>2413</v>
      </c>
      <c r="E16057">
        <v>0</v>
      </c>
    </row>
    <row r="16058" spans="1:5" x14ac:dyDescent="0.3">
      <c r="A16058">
        <v>10030065</v>
      </c>
      <c r="B16058" t="s">
        <v>909</v>
      </c>
      <c r="C16058" t="s">
        <v>8</v>
      </c>
      <c r="D16058" t="s">
        <v>2378</v>
      </c>
      <c r="E16058">
        <v>0</v>
      </c>
    </row>
    <row r="16059" spans="1:5" x14ac:dyDescent="0.3">
      <c r="A16059">
        <v>10030065</v>
      </c>
      <c r="B16059" t="s">
        <v>909</v>
      </c>
      <c r="C16059" t="s">
        <v>8</v>
      </c>
      <c r="D16059" t="s">
        <v>2379</v>
      </c>
      <c r="E16059">
        <v>0</v>
      </c>
    </row>
    <row r="16060" spans="1:5" x14ac:dyDescent="0.3">
      <c r="A16060">
        <v>10030065</v>
      </c>
      <c r="B16060" t="s">
        <v>909</v>
      </c>
      <c r="C16060" t="s">
        <v>8</v>
      </c>
      <c r="D16060" t="s">
        <v>2380</v>
      </c>
      <c r="E16060">
        <v>0</v>
      </c>
    </row>
    <row r="16061" spans="1:5" x14ac:dyDescent="0.3">
      <c r="A16061">
        <v>10030065</v>
      </c>
      <c r="B16061" t="s">
        <v>909</v>
      </c>
      <c r="C16061" t="s">
        <v>8</v>
      </c>
      <c r="D16061" t="s">
        <v>2381</v>
      </c>
      <c r="E16061">
        <v>0</v>
      </c>
    </row>
    <row r="16062" spans="1:5" x14ac:dyDescent="0.3">
      <c r="A16062">
        <v>10030065</v>
      </c>
      <c r="B16062" t="s">
        <v>909</v>
      </c>
      <c r="C16062" t="s">
        <v>8</v>
      </c>
      <c r="D16062" t="s">
        <v>2382</v>
      </c>
      <c r="E16062">
        <v>0</v>
      </c>
    </row>
    <row r="16063" spans="1:5" x14ac:dyDescent="0.3">
      <c r="A16063">
        <v>10030065</v>
      </c>
      <c r="B16063" t="s">
        <v>909</v>
      </c>
      <c r="C16063" t="s">
        <v>8</v>
      </c>
      <c r="D16063" t="s">
        <v>2383</v>
      </c>
      <c r="E16063">
        <v>0</v>
      </c>
    </row>
    <row r="16064" spans="1:5" x14ac:dyDescent="0.3">
      <c r="A16064">
        <v>10030065</v>
      </c>
      <c r="B16064" t="s">
        <v>909</v>
      </c>
      <c r="C16064" t="s">
        <v>8</v>
      </c>
      <c r="D16064" t="s">
        <v>2384</v>
      </c>
      <c r="E16064">
        <v>0</v>
      </c>
    </row>
    <row r="16065" spans="1:5" x14ac:dyDescent="0.3">
      <c r="A16065">
        <v>10030065</v>
      </c>
      <c r="B16065" t="s">
        <v>909</v>
      </c>
      <c r="C16065" t="s">
        <v>8</v>
      </c>
      <c r="D16065" t="s">
        <v>2385</v>
      </c>
      <c r="E16065">
        <v>0</v>
      </c>
    </row>
    <row r="16066" spans="1:5" x14ac:dyDescent="0.3">
      <c r="A16066">
        <v>10030065</v>
      </c>
      <c r="B16066" t="s">
        <v>909</v>
      </c>
      <c r="C16066" t="s">
        <v>8</v>
      </c>
      <c r="D16066" t="s">
        <v>2386</v>
      </c>
      <c r="E16066">
        <v>0</v>
      </c>
    </row>
    <row r="16067" spans="1:5" x14ac:dyDescent="0.3">
      <c r="A16067">
        <v>10030065</v>
      </c>
      <c r="B16067" t="s">
        <v>909</v>
      </c>
      <c r="C16067" t="s">
        <v>8</v>
      </c>
      <c r="D16067" t="s">
        <v>2387</v>
      </c>
      <c r="E16067">
        <v>0</v>
      </c>
    </row>
    <row r="16068" spans="1:5" x14ac:dyDescent="0.3">
      <c r="A16068">
        <v>10030065</v>
      </c>
      <c r="B16068" t="s">
        <v>909</v>
      </c>
      <c r="C16068" t="s">
        <v>8</v>
      </c>
      <c r="D16068" t="s">
        <v>2388</v>
      </c>
      <c r="E16068">
        <v>0</v>
      </c>
    </row>
    <row r="16069" spans="1:5" x14ac:dyDescent="0.3">
      <c r="A16069">
        <v>10030065</v>
      </c>
      <c r="B16069" t="s">
        <v>909</v>
      </c>
      <c r="C16069" t="s">
        <v>8</v>
      </c>
      <c r="D16069" t="s">
        <v>2389</v>
      </c>
      <c r="E16069">
        <v>0</v>
      </c>
    </row>
    <row r="16070" spans="1:5" x14ac:dyDescent="0.3">
      <c r="A16070">
        <v>10030065</v>
      </c>
      <c r="B16070" t="s">
        <v>909</v>
      </c>
      <c r="C16070" t="s">
        <v>8</v>
      </c>
      <c r="D16070" t="s">
        <v>2390</v>
      </c>
      <c r="E16070">
        <v>0</v>
      </c>
    </row>
    <row r="16071" spans="1:5" x14ac:dyDescent="0.3">
      <c r="A16071">
        <v>10030065</v>
      </c>
      <c r="B16071" t="s">
        <v>909</v>
      </c>
      <c r="C16071" t="s">
        <v>8</v>
      </c>
      <c r="D16071" t="s">
        <v>2391</v>
      </c>
      <c r="E16071">
        <v>-90</v>
      </c>
    </row>
    <row r="16072" spans="1:5" x14ac:dyDescent="0.3">
      <c r="A16072">
        <v>10030065</v>
      </c>
      <c r="B16072" t="s">
        <v>909</v>
      </c>
      <c r="C16072" t="s">
        <v>8</v>
      </c>
      <c r="D16072" t="s">
        <v>2392</v>
      </c>
      <c r="E16072">
        <v>0</v>
      </c>
    </row>
    <row r="16073" spans="1:5" x14ac:dyDescent="0.3">
      <c r="A16073">
        <v>10030065</v>
      </c>
      <c r="B16073" t="s">
        <v>909</v>
      </c>
      <c r="C16073" t="s">
        <v>8</v>
      </c>
      <c r="D16073" t="s">
        <v>2393</v>
      </c>
      <c r="E16073">
        <v>0</v>
      </c>
    </row>
    <row r="16074" spans="1:5" x14ac:dyDescent="0.3">
      <c r="A16074">
        <v>10030065</v>
      </c>
      <c r="B16074" t="s">
        <v>909</v>
      </c>
      <c r="C16074" t="s">
        <v>8</v>
      </c>
      <c r="D16074" t="s">
        <v>2394</v>
      </c>
      <c r="E16074">
        <v>0</v>
      </c>
    </row>
    <row r="16075" spans="1:5" x14ac:dyDescent="0.3">
      <c r="A16075">
        <v>10030065</v>
      </c>
      <c r="B16075" t="s">
        <v>909</v>
      </c>
      <c r="C16075" t="s">
        <v>8</v>
      </c>
      <c r="D16075" t="s">
        <v>2395</v>
      </c>
      <c r="E16075">
        <v>0</v>
      </c>
    </row>
    <row r="16076" spans="1:5" x14ac:dyDescent="0.3">
      <c r="A16076">
        <v>10030065</v>
      </c>
      <c r="B16076" t="s">
        <v>909</v>
      </c>
      <c r="C16076" t="s">
        <v>8</v>
      </c>
      <c r="D16076" t="s">
        <v>2396</v>
      </c>
      <c r="E16076">
        <v>0</v>
      </c>
    </row>
    <row r="16077" spans="1:5" x14ac:dyDescent="0.3">
      <c r="A16077">
        <v>10030065</v>
      </c>
      <c r="B16077" t="s">
        <v>909</v>
      </c>
      <c r="C16077" t="s">
        <v>8</v>
      </c>
      <c r="D16077" t="s">
        <v>2397</v>
      </c>
      <c r="E16077">
        <v>0</v>
      </c>
    </row>
    <row r="16078" spans="1:5" x14ac:dyDescent="0.3">
      <c r="A16078">
        <v>10030065</v>
      </c>
      <c r="B16078" t="s">
        <v>909</v>
      </c>
      <c r="C16078" t="s">
        <v>8</v>
      </c>
      <c r="D16078" t="s">
        <v>2398</v>
      </c>
      <c r="E16078">
        <v>0</v>
      </c>
    </row>
    <row r="16079" spans="1:5" x14ac:dyDescent="0.3">
      <c r="A16079">
        <v>10030065</v>
      </c>
      <c r="B16079" t="s">
        <v>909</v>
      </c>
      <c r="C16079" t="s">
        <v>8</v>
      </c>
      <c r="D16079" t="s">
        <v>2399</v>
      </c>
      <c r="E16079">
        <v>0</v>
      </c>
    </row>
    <row r="16080" spans="1:5" x14ac:dyDescent="0.3">
      <c r="A16080">
        <v>10030065</v>
      </c>
      <c r="B16080" t="s">
        <v>909</v>
      </c>
      <c r="C16080" t="s">
        <v>8</v>
      </c>
      <c r="D16080" t="s">
        <v>2400</v>
      </c>
      <c r="E16080">
        <v>0</v>
      </c>
    </row>
    <row r="16081" spans="1:5" x14ac:dyDescent="0.3">
      <c r="A16081">
        <v>10030065</v>
      </c>
      <c r="B16081" t="s">
        <v>909</v>
      </c>
      <c r="C16081" t="s">
        <v>8</v>
      </c>
      <c r="D16081" t="s">
        <v>2401</v>
      </c>
      <c r="E16081">
        <v>0</v>
      </c>
    </row>
    <row r="16082" spans="1:5" x14ac:dyDescent="0.3">
      <c r="A16082">
        <v>10030065</v>
      </c>
      <c r="B16082" t="s">
        <v>909</v>
      </c>
      <c r="C16082" t="s">
        <v>8</v>
      </c>
      <c r="D16082" t="s">
        <v>2402</v>
      </c>
      <c r="E16082">
        <v>0</v>
      </c>
    </row>
    <row r="16083" spans="1:5" x14ac:dyDescent="0.3">
      <c r="A16083">
        <v>10030065</v>
      </c>
      <c r="B16083" t="s">
        <v>909</v>
      </c>
      <c r="C16083" t="s">
        <v>8</v>
      </c>
      <c r="D16083" t="s">
        <v>2403</v>
      </c>
      <c r="E16083">
        <v>-85</v>
      </c>
    </row>
    <row r="16084" spans="1:5" x14ac:dyDescent="0.3">
      <c r="A16084">
        <v>10030065</v>
      </c>
      <c r="B16084" t="s">
        <v>909</v>
      </c>
      <c r="C16084" t="s">
        <v>8</v>
      </c>
      <c r="D16084" t="s">
        <v>2404</v>
      </c>
      <c r="E16084">
        <v>0</v>
      </c>
    </row>
    <row r="16085" spans="1:5" x14ac:dyDescent="0.3">
      <c r="A16085">
        <v>10030065</v>
      </c>
      <c r="B16085" t="s">
        <v>909</v>
      </c>
      <c r="C16085" t="s">
        <v>8</v>
      </c>
      <c r="D16085" t="s">
        <v>2405</v>
      </c>
      <c r="E16085">
        <v>0</v>
      </c>
    </row>
    <row r="16086" spans="1:5" x14ac:dyDescent="0.3">
      <c r="A16086">
        <v>10030065</v>
      </c>
      <c r="B16086" t="s">
        <v>909</v>
      </c>
      <c r="C16086" t="s">
        <v>8</v>
      </c>
      <c r="D16086" t="s">
        <v>2406</v>
      </c>
      <c r="E16086">
        <v>0</v>
      </c>
    </row>
    <row r="16087" spans="1:5" x14ac:dyDescent="0.3">
      <c r="A16087">
        <v>10030065</v>
      </c>
      <c r="B16087" t="s">
        <v>909</v>
      </c>
      <c r="C16087" t="s">
        <v>8</v>
      </c>
      <c r="D16087" t="s">
        <v>2407</v>
      </c>
      <c r="E16087">
        <v>0</v>
      </c>
    </row>
    <row r="16088" spans="1:5" x14ac:dyDescent="0.3">
      <c r="A16088">
        <v>10030065</v>
      </c>
      <c r="B16088" t="s">
        <v>909</v>
      </c>
      <c r="C16088" t="s">
        <v>8</v>
      </c>
      <c r="D16088" t="s">
        <v>2408</v>
      </c>
      <c r="E16088">
        <v>0</v>
      </c>
    </row>
    <row r="16089" spans="1:5" x14ac:dyDescent="0.3">
      <c r="A16089">
        <v>10030065</v>
      </c>
      <c r="B16089" t="s">
        <v>909</v>
      </c>
      <c r="C16089" t="s">
        <v>8</v>
      </c>
      <c r="D16089" t="s">
        <v>2409</v>
      </c>
      <c r="E16089">
        <v>0</v>
      </c>
    </row>
    <row r="16090" spans="1:5" x14ac:dyDescent="0.3">
      <c r="A16090">
        <v>10030065</v>
      </c>
      <c r="B16090" t="s">
        <v>909</v>
      </c>
      <c r="C16090" t="s">
        <v>8</v>
      </c>
      <c r="D16090" t="s">
        <v>2410</v>
      </c>
      <c r="E16090">
        <v>0</v>
      </c>
    </row>
    <row r="16091" spans="1:5" x14ac:dyDescent="0.3">
      <c r="A16091">
        <v>10030065</v>
      </c>
      <c r="B16091" t="s">
        <v>909</v>
      </c>
      <c r="C16091" t="s">
        <v>8</v>
      </c>
      <c r="D16091" t="s">
        <v>2411</v>
      </c>
      <c r="E16091">
        <v>0</v>
      </c>
    </row>
    <row r="16092" spans="1:5" x14ac:dyDescent="0.3">
      <c r="A16092">
        <v>10030065</v>
      </c>
      <c r="B16092" t="s">
        <v>909</v>
      </c>
      <c r="C16092" t="s">
        <v>8</v>
      </c>
      <c r="D16092" t="s">
        <v>2412</v>
      </c>
      <c r="E16092">
        <v>0</v>
      </c>
    </row>
    <row r="16093" spans="1:5" x14ac:dyDescent="0.3">
      <c r="A16093">
        <v>10030065</v>
      </c>
      <c r="B16093" t="s">
        <v>909</v>
      </c>
      <c r="C16093" t="s">
        <v>8</v>
      </c>
      <c r="D16093" t="s">
        <v>2413</v>
      </c>
      <c r="E16093">
        <v>0</v>
      </c>
    </row>
    <row r="16094" spans="1:5" x14ac:dyDescent="0.3">
      <c r="A16094">
        <v>65050179</v>
      </c>
      <c r="B16094" t="s">
        <v>911</v>
      </c>
      <c r="C16094" t="s">
        <v>8</v>
      </c>
      <c r="D16094" t="s">
        <v>2378</v>
      </c>
      <c r="E16094">
        <v>0</v>
      </c>
    </row>
    <row r="16095" spans="1:5" x14ac:dyDescent="0.3">
      <c r="A16095">
        <v>65050179</v>
      </c>
      <c r="B16095" t="s">
        <v>911</v>
      </c>
      <c r="C16095" t="s">
        <v>8</v>
      </c>
      <c r="D16095" t="s">
        <v>2379</v>
      </c>
      <c r="E16095">
        <v>0</v>
      </c>
    </row>
    <row r="16096" spans="1:5" x14ac:dyDescent="0.3">
      <c r="A16096">
        <v>65050179</v>
      </c>
      <c r="B16096" t="s">
        <v>911</v>
      </c>
      <c r="C16096" t="s">
        <v>8</v>
      </c>
      <c r="D16096" t="s">
        <v>2380</v>
      </c>
      <c r="E16096">
        <v>0</v>
      </c>
    </row>
    <row r="16097" spans="1:5" x14ac:dyDescent="0.3">
      <c r="A16097">
        <v>65050179</v>
      </c>
      <c r="B16097" t="s">
        <v>911</v>
      </c>
      <c r="C16097" t="s">
        <v>8</v>
      </c>
      <c r="D16097" t="s">
        <v>2381</v>
      </c>
      <c r="E16097">
        <v>0</v>
      </c>
    </row>
    <row r="16098" spans="1:5" x14ac:dyDescent="0.3">
      <c r="A16098">
        <v>65050179</v>
      </c>
      <c r="B16098" t="s">
        <v>911</v>
      </c>
      <c r="C16098" t="s">
        <v>8</v>
      </c>
      <c r="D16098" t="s">
        <v>2382</v>
      </c>
      <c r="E16098">
        <v>0</v>
      </c>
    </row>
    <row r="16099" spans="1:5" x14ac:dyDescent="0.3">
      <c r="A16099">
        <v>65050179</v>
      </c>
      <c r="B16099" t="s">
        <v>911</v>
      </c>
      <c r="C16099" t="s">
        <v>8</v>
      </c>
      <c r="D16099" t="s">
        <v>2383</v>
      </c>
      <c r="E16099">
        <v>0</v>
      </c>
    </row>
    <row r="16100" spans="1:5" x14ac:dyDescent="0.3">
      <c r="A16100">
        <v>65050179</v>
      </c>
      <c r="B16100" t="s">
        <v>911</v>
      </c>
      <c r="C16100" t="s">
        <v>8</v>
      </c>
      <c r="D16100" t="s">
        <v>2384</v>
      </c>
      <c r="E16100">
        <v>0</v>
      </c>
    </row>
    <row r="16101" spans="1:5" x14ac:dyDescent="0.3">
      <c r="A16101">
        <v>65050179</v>
      </c>
      <c r="B16101" t="s">
        <v>911</v>
      </c>
      <c r="C16101" t="s">
        <v>8</v>
      </c>
      <c r="D16101" t="s">
        <v>2385</v>
      </c>
      <c r="E16101">
        <v>-1</v>
      </c>
    </row>
    <row r="16102" spans="1:5" x14ac:dyDescent="0.3">
      <c r="A16102">
        <v>65050179</v>
      </c>
      <c r="B16102" t="s">
        <v>911</v>
      </c>
      <c r="C16102" t="s">
        <v>8</v>
      </c>
      <c r="D16102" t="s">
        <v>2386</v>
      </c>
      <c r="E16102">
        <v>0</v>
      </c>
    </row>
    <row r="16103" spans="1:5" x14ac:dyDescent="0.3">
      <c r="A16103">
        <v>65050179</v>
      </c>
      <c r="B16103" t="s">
        <v>911</v>
      </c>
      <c r="C16103" t="s">
        <v>8</v>
      </c>
      <c r="D16103" t="s">
        <v>2387</v>
      </c>
      <c r="E16103">
        <v>0</v>
      </c>
    </row>
    <row r="16104" spans="1:5" x14ac:dyDescent="0.3">
      <c r="A16104">
        <v>65050179</v>
      </c>
      <c r="B16104" t="s">
        <v>911</v>
      </c>
      <c r="C16104" t="s">
        <v>8</v>
      </c>
      <c r="D16104" t="s">
        <v>2388</v>
      </c>
      <c r="E16104">
        <v>0</v>
      </c>
    </row>
    <row r="16105" spans="1:5" x14ac:dyDescent="0.3">
      <c r="A16105">
        <v>65050179</v>
      </c>
      <c r="B16105" t="s">
        <v>911</v>
      </c>
      <c r="C16105" t="s">
        <v>8</v>
      </c>
      <c r="D16105" t="s">
        <v>2389</v>
      </c>
      <c r="E16105">
        <v>0</v>
      </c>
    </row>
    <row r="16106" spans="1:5" x14ac:dyDescent="0.3">
      <c r="A16106">
        <v>65050179</v>
      </c>
      <c r="B16106" t="s">
        <v>911</v>
      </c>
      <c r="C16106" t="s">
        <v>8</v>
      </c>
      <c r="D16106" t="s">
        <v>2390</v>
      </c>
      <c r="E16106">
        <v>-1</v>
      </c>
    </row>
    <row r="16107" spans="1:5" x14ac:dyDescent="0.3">
      <c r="A16107">
        <v>65050179</v>
      </c>
      <c r="B16107" t="s">
        <v>911</v>
      </c>
      <c r="C16107" t="s">
        <v>8</v>
      </c>
      <c r="D16107" t="s">
        <v>2391</v>
      </c>
      <c r="E16107">
        <v>0</v>
      </c>
    </row>
    <row r="16108" spans="1:5" x14ac:dyDescent="0.3">
      <c r="A16108">
        <v>65050179</v>
      </c>
      <c r="B16108" t="s">
        <v>911</v>
      </c>
      <c r="C16108" t="s">
        <v>8</v>
      </c>
      <c r="D16108" t="s">
        <v>2392</v>
      </c>
      <c r="E16108">
        <v>0</v>
      </c>
    </row>
    <row r="16109" spans="1:5" x14ac:dyDescent="0.3">
      <c r="A16109">
        <v>65050179</v>
      </c>
      <c r="B16109" t="s">
        <v>911</v>
      </c>
      <c r="C16109" t="s">
        <v>8</v>
      </c>
      <c r="D16109" t="s">
        <v>2393</v>
      </c>
      <c r="E16109">
        <v>0</v>
      </c>
    </row>
    <row r="16110" spans="1:5" x14ac:dyDescent="0.3">
      <c r="A16110">
        <v>65050179</v>
      </c>
      <c r="B16110" t="s">
        <v>911</v>
      </c>
      <c r="C16110" t="s">
        <v>8</v>
      </c>
      <c r="D16110" t="s">
        <v>2394</v>
      </c>
      <c r="E16110">
        <v>0</v>
      </c>
    </row>
    <row r="16111" spans="1:5" x14ac:dyDescent="0.3">
      <c r="A16111">
        <v>65050179</v>
      </c>
      <c r="B16111" t="s">
        <v>911</v>
      </c>
      <c r="C16111" t="s">
        <v>8</v>
      </c>
      <c r="D16111" t="s">
        <v>2395</v>
      </c>
      <c r="E16111">
        <v>0</v>
      </c>
    </row>
    <row r="16112" spans="1:5" x14ac:dyDescent="0.3">
      <c r="A16112">
        <v>65050179</v>
      </c>
      <c r="B16112" t="s">
        <v>911</v>
      </c>
      <c r="C16112" t="s">
        <v>8</v>
      </c>
      <c r="D16112" t="s">
        <v>2396</v>
      </c>
      <c r="E16112">
        <v>0</v>
      </c>
    </row>
    <row r="16113" spans="1:5" x14ac:dyDescent="0.3">
      <c r="A16113">
        <v>65050179</v>
      </c>
      <c r="B16113" t="s">
        <v>911</v>
      </c>
      <c r="C16113" t="s">
        <v>8</v>
      </c>
      <c r="D16113" t="s">
        <v>2397</v>
      </c>
      <c r="E16113">
        <v>0</v>
      </c>
    </row>
    <row r="16114" spans="1:5" x14ac:dyDescent="0.3">
      <c r="A16114">
        <v>65050179</v>
      </c>
      <c r="B16114" t="s">
        <v>911</v>
      </c>
      <c r="C16114" t="s">
        <v>8</v>
      </c>
      <c r="D16114" t="s">
        <v>2398</v>
      </c>
      <c r="E16114">
        <v>0</v>
      </c>
    </row>
    <row r="16115" spans="1:5" x14ac:dyDescent="0.3">
      <c r="A16115">
        <v>65050179</v>
      </c>
      <c r="B16115" t="s">
        <v>911</v>
      </c>
      <c r="C16115" t="s">
        <v>8</v>
      </c>
      <c r="D16115" t="s">
        <v>2399</v>
      </c>
      <c r="E16115">
        <v>0</v>
      </c>
    </row>
    <row r="16116" spans="1:5" x14ac:dyDescent="0.3">
      <c r="A16116">
        <v>65050179</v>
      </c>
      <c r="B16116" t="s">
        <v>911</v>
      </c>
      <c r="C16116" t="s">
        <v>8</v>
      </c>
      <c r="D16116" t="s">
        <v>2400</v>
      </c>
      <c r="E16116">
        <v>0</v>
      </c>
    </row>
    <row r="16117" spans="1:5" x14ac:dyDescent="0.3">
      <c r="A16117">
        <v>65050179</v>
      </c>
      <c r="B16117" t="s">
        <v>911</v>
      </c>
      <c r="C16117" t="s">
        <v>8</v>
      </c>
      <c r="D16117" t="s">
        <v>2401</v>
      </c>
      <c r="E16117">
        <v>0</v>
      </c>
    </row>
    <row r="16118" spans="1:5" x14ac:dyDescent="0.3">
      <c r="A16118">
        <v>65050179</v>
      </c>
      <c r="B16118" t="s">
        <v>911</v>
      </c>
      <c r="C16118" t="s">
        <v>8</v>
      </c>
      <c r="D16118" t="s">
        <v>2402</v>
      </c>
      <c r="E16118">
        <v>0</v>
      </c>
    </row>
    <row r="16119" spans="1:5" x14ac:dyDescent="0.3">
      <c r="A16119">
        <v>65050179</v>
      </c>
      <c r="B16119" t="s">
        <v>911</v>
      </c>
      <c r="C16119" t="s">
        <v>8</v>
      </c>
      <c r="D16119" t="s">
        <v>2403</v>
      </c>
      <c r="E16119">
        <v>0</v>
      </c>
    </row>
    <row r="16120" spans="1:5" x14ac:dyDescent="0.3">
      <c r="A16120">
        <v>65050179</v>
      </c>
      <c r="B16120" t="s">
        <v>911</v>
      </c>
      <c r="C16120" t="s">
        <v>8</v>
      </c>
      <c r="D16120" t="s">
        <v>2404</v>
      </c>
      <c r="E16120">
        <v>0</v>
      </c>
    </row>
    <row r="16121" spans="1:5" x14ac:dyDescent="0.3">
      <c r="A16121">
        <v>65050179</v>
      </c>
      <c r="B16121" t="s">
        <v>911</v>
      </c>
      <c r="C16121" t="s">
        <v>8</v>
      </c>
      <c r="D16121" t="s">
        <v>2405</v>
      </c>
      <c r="E16121">
        <v>0</v>
      </c>
    </row>
    <row r="16122" spans="1:5" x14ac:dyDescent="0.3">
      <c r="A16122">
        <v>65050179</v>
      </c>
      <c r="B16122" t="s">
        <v>911</v>
      </c>
      <c r="C16122" t="s">
        <v>8</v>
      </c>
      <c r="D16122" t="s">
        <v>2406</v>
      </c>
      <c r="E16122">
        <v>0</v>
      </c>
    </row>
    <row r="16123" spans="1:5" x14ac:dyDescent="0.3">
      <c r="A16123">
        <v>65050179</v>
      </c>
      <c r="B16123" t="s">
        <v>911</v>
      </c>
      <c r="C16123" t="s">
        <v>8</v>
      </c>
      <c r="D16123" t="s">
        <v>2407</v>
      </c>
      <c r="E16123">
        <v>0</v>
      </c>
    </row>
    <row r="16124" spans="1:5" x14ac:dyDescent="0.3">
      <c r="A16124">
        <v>65050179</v>
      </c>
      <c r="B16124" t="s">
        <v>911</v>
      </c>
      <c r="C16124" t="s">
        <v>8</v>
      </c>
      <c r="D16124" t="s">
        <v>2408</v>
      </c>
      <c r="E16124">
        <v>0</v>
      </c>
    </row>
    <row r="16125" spans="1:5" x14ac:dyDescent="0.3">
      <c r="A16125">
        <v>65050179</v>
      </c>
      <c r="B16125" t="s">
        <v>911</v>
      </c>
      <c r="C16125" t="s">
        <v>8</v>
      </c>
      <c r="D16125" t="s">
        <v>2409</v>
      </c>
      <c r="E16125">
        <v>0</v>
      </c>
    </row>
    <row r="16126" spans="1:5" x14ac:dyDescent="0.3">
      <c r="A16126">
        <v>65050179</v>
      </c>
      <c r="B16126" t="s">
        <v>911</v>
      </c>
      <c r="C16126" t="s">
        <v>8</v>
      </c>
      <c r="D16126" t="s">
        <v>2410</v>
      </c>
      <c r="E16126">
        <v>-2</v>
      </c>
    </row>
    <row r="16127" spans="1:5" x14ac:dyDescent="0.3">
      <c r="A16127">
        <v>65050179</v>
      </c>
      <c r="B16127" t="s">
        <v>911</v>
      </c>
      <c r="C16127" t="s">
        <v>8</v>
      </c>
      <c r="D16127" t="s">
        <v>2411</v>
      </c>
      <c r="E16127">
        <v>0</v>
      </c>
    </row>
    <row r="16128" spans="1:5" x14ac:dyDescent="0.3">
      <c r="A16128">
        <v>65050179</v>
      </c>
      <c r="B16128" t="s">
        <v>911</v>
      </c>
      <c r="C16128" t="s">
        <v>8</v>
      </c>
      <c r="D16128" t="s">
        <v>2412</v>
      </c>
      <c r="E16128">
        <v>0</v>
      </c>
    </row>
    <row r="16129" spans="1:5" x14ac:dyDescent="0.3">
      <c r="A16129">
        <v>65050179</v>
      </c>
      <c r="B16129" t="s">
        <v>911</v>
      </c>
      <c r="C16129" t="s">
        <v>8</v>
      </c>
      <c r="D16129" t="s">
        <v>2413</v>
      </c>
      <c r="E16129">
        <v>0</v>
      </c>
    </row>
    <row r="16130" spans="1:5" x14ac:dyDescent="0.3">
      <c r="A16130">
        <v>87220018</v>
      </c>
      <c r="B16130" t="s">
        <v>913</v>
      </c>
      <c r="C16130" t="s">
        <v>8</v>
      </c>
      <c r="D16130" t="s">
        <v>2378</v>
      </c>
      <c r="E16130">
        <v>0</v>
      </c>
    </row>
    <row r="16131" spans="1:5" x14ac:dyDescent="0.3">
      <c r="A16131">
        <v>87220018</v>
      </c>
      <c r="B16131" t="s">
        <v>913</v>
      </c>
      <c r="C16131" t="s">
        <v>8</v>
      </c>
      <c r="D16131" t="s">
        <v>2379</v>
      </c>
      <c r="E16131">
        <v>0</v>
      </c>
    </row>
    <row r="16132" spans="1:5" x14ac:dyDescent="0.3">
      <c r="A16132">
        <v>87220018</v>
      </c>
      <c r="B16132" t="s">
        <v>913</v>
      </c>
      <c r="C16132" t="s">
        <v>8</v>
      </c>
      <c r="D16132" t="s">
        <v>2380</v>
      </c>
      <c r="E16132">
        <v>-36</v>
      </c>
    </row>
    <row r="16133" spans="1:5" x14ac:dyDescent="0.3">
      <c r="A16133">
        <v>87220018</v>
      </c>
      <c r="B16133" t="s">
        <v>913</v>
      </c>
      <c r="C16133" t="s">
        <v>8</v>
      </c>
      <c r="D16133" t="s">
        <v>2381</v>
      </c>
      <c r="E16133">
        <v>0</v>
      </c>
    </row>
    <row r="16134" spans="1:5" x14ac:dyDescent="0.3">
      <c r="A16134">
        <v>87220018</v>
      </c>
      <c r="B16134" t="s">
        <v>913</v>
      </c>
      <c r="C16134" t="s">
        <v>8</v>
      </c>
      <c r="D16134" t="s">
        <v>2382</v>
      </c>
      <c r="E16134">
        <v>0</v>
      </c>
    </row>
    <row r="16135" spans="1:5" x14ac:dyDescent="0.3">
      <c r="A16135">
        <v>87220018</v>
      </c>
      <c r="B16135" t="s">
        <v>913</v>
      </c>
      <c r="C16135" t="s">
        <v>8</v>
      </c>
      <c r="D16135" t="s">
        <v>2383</v>
      </c>
      <c r="E16135">
        <v>0</v>
      </c>
    </row>
    <row r="16136" spans="1:5" x14ac:dyDescent="0.3">
      <c r="A16136">
        <v>87220018</v>
      </c>
      <c r="B16136" t="s">
        <v>913</v>
      </c>
      <c r="C16136" t="s">
        <v>8</v>
      </c>
      <c r="D16136" t="s">
        <v>2384</v>
      </c>
      <c r="E16136">
        <v>0</v>
      </c>
    </row>
    <row r="16137" spans="1:5" x14ac:dyDescent="0.3">
      <c r="A16137">
        <v>87220018</v>
      </c>
      <c r="B16137" t="s">
        <v>913</v>
      </c>
      <c r="C16137" t="s">
        <v>8</v>
      </c>
      <c r="D16137" t="s">
        <v>2385</v>
      </c>
      <c r="E16137">
        <v>0</v>
      </c>
    </row>
    <row r="16138" spans="1:5" x14ac:dyDescent="0.3">
      <c r="A16138">
        <v>87220018</v>
      </c>
      <c r="B16138" t="s">
        <v>913</v>
      </c>
      <c r="C16138" t="s">
        <v>8</v>
      </c>
      <c r="D16138" t="s">
        <v>2386</v>
      </c>
      <c r="E16138">
        <v>0</v>
      </c>
    </row>
    <row r="16139" spans="1:5" x14ac:dyDescent="0.3">
      <c r="A16139">
        <v>87220018</v>
      </c>
      <c r="B16139" t="s">
        <v>913</v>
      </c>
      <c r="C16139" t="s">
        <v>8</v>
      </c>
      <c r="D16139" t="s">
        <v>2387</v>
      </c>
      <c r="E16139">
        <v>0</v>
      </c>
    </row>
    <row r="16140" spans="1:5" x14ac:dyDescent="0.3">
      <c r="A16140">
        <v>87220018</v>
      </c>
      <c r="B16140" t="s">
        <v>913</v>
      </c>
      <c r="C16140" t="s">
        <v>8</v>
      </c>
      <c r="D16140" t="s">
        <v>2388</v>
      </c>
      <c r="E16140">
        <v>0</v>
      </c>
    </row>
    <row r="16141" spans="1:5" x14ac:dyDescent="0.3">
      <c r="A16141">
        <v>87220018</v>
      </c>
      <c r="B16141" t="s">
        <v>913</v>
      </c>
      <c r="C16141" t="s">
        <v>8</v>
      </c>
      <c r="D16141" t="s">
        <v>2389</v>
      </c>
      <c r="E16141">
        <v>0</v>
      </c>
    </row>
    <row r="16142" spans="1:5" x14ac:dyDescent="0.3">
      <c r="A16142">
        <v>87220018</v>
      </c>
      <c r="B16142" t="s">
        <v>913</v>
      </c>
      <c r="C16142" t="s">
        <v>8</v>
      </c>
      <c r="D16142" t="s">
        <v>2390</v>
      </c>
      <c r="E16142">
        <v>0</v>
      </c>
    </row>
    <row r="16143" spans="1:5" x14ac:dyDescent="0.3">
      <c r="A16143">
        <v>87220018</v>
      </c>
      <c r="B16143" t="s">
        <v>913</v>
      </c>
      <c r="C16143" t="s">
        <v>8</v>
      </c>
      <c r="D16143" t="s">
        <v>2391</v>
      </c>
      <c r="E16143">
        <v>0</v>
      </c>
    </row>
    <row r="16144" spans="1:5" x14ac:dyDescent="0.3">
      <c r="A16144">
        <v>87220018</v>
      </c>
      <c r="B16144" t="s">
        <v>913</v>
      </c>
      <c r="C16144" t="s">
        <v>8</v>
      </c>
      <c r="D16144" t="s">
        <v>2392</v>
      </c>
      <c r="E16144">
        <v>0</v>
      </c>
    </row>
    <row r="16145" spans="1:5" x14ac:dyDescent="0.3">
      <c r="A16145">
        <v>87220018</v>
      </c>
      <c r="B16145" t="s">
        <v>913</v>
      </c>
      <c r="C16145" t="s">
        <v>8</v>
      </c>
      <c r="D16145" t="s">
        <v>2393</v>
      </c>
      <c r="E16145">
        <v>0</v>
      </c>
    </row>
    <row r="16146" spans="1:5" x14ac:dyDescent="0.3">
      <c r="A16146">
        <v>87220018</v>
      </c>
      <c r="B16146" t="s">
        <v>913</v>
      </c>
      <c r="C16146" t="s">
        <v>8</v>
      </c>
      <c r="D16146" t="s">
        <v>2394</v>
      </c>
      <c r="E16146">
        <v>0</v>
      </c>
    </row>
    <row r="16147" spans="1:5" x14ac:dyDescent="0.3">
      <c r="A16147">
        <v>87220018</v>
      </c>
      <c r="B16147" t="s">
        <v>913</v>
      </c>
      <c r="C16147" t="s">
        <v>8</v>
      </c>
      <c r="D16147" t="s">
        <v>2395</v>
      </c>
      <c r="E16147">
        <v>0</v>
      </c>
    </row>
    <row r="16148" spans="1:5" x14ac:dyDescent="0.3">
      <c r="A16148">
        <v>87220018</v>
      </c>
      <c r="B16148" t="s">
        <v>913</v>
      </c>
      <c r="C16148" t="s">
        <v>8</v>
      </c>
      <c r="D16148" t="s">
        <v>2396</v>
      </c>
      <c r="E16148">
        <v>0</v>
      </c>
    </row>
    <row r="16149" spans="1:5" x14ac:dyDescent="0.3">
      <c r="A16149">
        <v>87220018</v>
      </c>
      <c r="B16149" t="s">
        <v>913</v>
      </c>
      <c r="C16149" t="s">
        <v>8</v>
      </c>
      <c r="D16149" t="s">
        <v>2397</v>
      </c>
      <c r="E16149">
        <v>0</v>
      </c>
    </row>
    <row r="16150" spans="1:5" x14ac:dyDescent="0.3">
      <c r="A16150">
        <v>87220018</v>
      </c>
      <c r="B16150" t="s">
        <v>913</v>
      </c>
      <c r="C16150" t="s">
        <v>8</v>
      </c>
      <c r="D16150" t="s">
        <v>2398</v>
      </c>
      <c r="E16150">
        <v>0</v>
      </c>
    </row>
    <row r="16151" spans="1:5" x14ac:dyDescent="0.3">
      <c r="A16151">
        <v>87220018</v>
      </c>
      <c r="B16151" t="s">
        <v>913</v>
      </c>
      <c r="C16151" t="s">
        <v>8</v>
      </c>
      <c r="D16151" t="s">
        <v>2399</v>
      </c>
      <c r="E16151">
        <v>0</v>
      </c>
    </row>
    <row r="16152" spans="1:5" x14ac:dyDescent="0.3">
      <c r="A16152">
        <v>87220018</v>
      </c>
      <c r="B16152" t="s">
        <v>913</v>
      </c>
      <c r="C16152" t="s">
        <v>8</v>
      </c>
      <c r="D16152" t="s">
        <v>2400</v>
      </c>
      <c r="E16152">
        <v>0</v>
      </c>
    </row>
    <row r="16153" spans="1:5" x14ac:dyDescent="0.3">
      <c r="A16153">
        <v>87220018</v>
      </c>
      <c r="B16153" t="s">
        <v>913</v>
      </c>
      <c r="C16153" t="s">
        <v>8</v>
      </c>
      <c r="D16153" t="s">
        <v>2401</v>
      </c>
      <c r="E16153">
        <v>0</v>
      </c>
    </row>
    <row r="16154" spans="1:5" x14ac:dyDescent="0.3">
      <c r="A16154">
        <v>87220018</v>
      </c>
      <c r="B16154" t="s">
        <v>913</v>
      </c>
      <c r="C16154" t="s">
        <v>8</v>
      </c>
      <c r="D16154" t="s">
        <v>2402</v>
      </c>
      <c r="E16154">
        <v>0</v>
      </c>
    </row>
    <row r="16155" spans="1:5" x14ac:dyDescent="0.3">
      <c r="A16155">
        <v>87220018</v>
      </c>
      <c r="B16155" t="s">
        <v>913</v>
      </c>
      <c r="C16155" t="s">
        <v>8</v>
      </c>
      <c r="D16155" t="s">
        <v>2403</v>
      </c>
      <c r="E16155">
        <v>-10</v>
      </c>
    </row>
    <row r="16156" spans="1:5" x14ac:dyDescent="0.3">
      <c r="A16156">
        <v>87220018</v>
      </c>
      <c r="B16156" t="s">
        <v>913</v>
      </c>
      <c r="C16156" t="s">
        <v>8</v>
      </c>
      <c r="D16156" t="s">
        <v>2404</v>
      </c>
      <c r="E16156">
        <v>0</v>
      </c>
    </row>
    <row r="16157" spans="1:5" x14ac:dyDescent="0.3">
      <c r="A16157">
        <v>87220018</v>
      </c>
      <c r="B16157" t="s">
        <v>913</v>
      </c>
      <c r="C16157" t="s">
        <v>8</v>
      </c>
      <c r="D16157" t="s">
        <v>2405</v>
      </c>
      <c r="E16157">
        <v>0</v>
      </c>
    </row>
    <row r="16158" spans="1:5" x14ac:dyDescent="0.3">
      <c r="A16158">
        <v>87220018</v>
      </c>
      <c r="B16158" t="s">
        <v>913</v>
      </c>
      <c r="C16158" t="s">
        <v>8</v>
      </c>
      <c r="D16158" t="s">
        <v>2406</v>
      </c>
      <c r="E16158">
        <v>0</v>
      </c>
    </row>
    <row r="16159" spans="1:5" x14ac:dyDescent="0.3">
      <c r="A16159">
        <v>87220018</v>
      </c>
      <c r="B16159" t="s">
        <v>913</v>
      </c>
      <c r="C16159" t="s">
        <v>8</v>
      </c>
      <c r="D16159" t="s">
        <v>2407</v>
      </c>
      <c r="E16159">
        <v>0</v>
      </c>
    </row>
    <row r="16160" spans="1:5" x14ac:dyDescent="0.3">
      <c r="A16160">
        <v>87220018</v>
      </c>
      <c r="B16160" t="s">
        <v>913</v>
      </c>
      <c r="C16160" t="s">
        <v>8</v>
      </c>
      <c r="D16160" t="s">
        <v>2408</v>
      </c>
      <c r="E16160">
        <v>0</v>
      </c>
    </row>
    <row r="16161" spans="1:5" x14ac:dyDescent="0.3">
      <c r="A16161">
        <v>87220018</v>
      </c>
      <c r="B16161" t="s">
        <v>913</v>
      </c>
      <c r="C16161" t="s">
        <v>8</v>
      </c>
      <c r="D16161" t="s">
        <v>2409</v>
      </c>
      <c r="E16161">
        <v>-5</v>
      </c>
    </row>
    <row r="16162" spans="1:5" x14ac:dyDescent="0.3">
      <c r="A16162">
        <v>87220018</v>
      </c>
      <c r="B16162" t="s">
        <v>913</v>
      </c>
      <c r="C16162" t="s">
        <v>8</v>
      </c>
      <c r="D16162" t="s">
        <v>2410</v>
      </c>
      <c r="E16162">
        <v>0</v>
      </c>
    </row>
    <row r="16163" spans="1:5" x14ac:dyDescent="0.3">
      <c r="A16163">
        <v>87220018</v>
      </c>
      <c r="B16163" t="s">
        <v>913</v>
      </c>
      <c r="C16163" t="s">
        <v>8</v>
      </c>
      <c r="D16163" t="s">
        <v>2411</v>
      </c>
      <c r="E16163">
        <v>0</v>
      </c>
    </row>
    <row r="16164" spans="1:5" x14ac:dyDescent="0.3">
      <c r="A16164">
        <v>87220018</v>
      </c>
      <c r="B16164" t="s">
        <v>913</v>
      </c>
      <c r="C16164" t="s">
        <v>8</v>
      </c>
      <c r="D16164" t="s">
        <v>2412</v>
      </c>
      <c r="E16164">
        <v>0</v>
      </c>
    </row>
    <row r="16165" spans="1:5" x14ac:dyDescent="0.3">
      <c r="A16165">
        <v>87220018</v>
      </c>
      <c r="B16165" t="s">
        <v>913</v>
      </c>
      <c r="C16165" t="s">
        <v>8</v>
      </c>
      <c r="D16165" t="s">
        <v>2413</v>
      </c>
      <c r="E16165">
        <v>0</v>
      </c>
    </row>
    <row r="16166" spans="1:5" x14ac:dyDescent="0.3">
      <c r="A16166">
        <v>45800219</v>
      </c>
      <c r="B16166" t="s">
        <v>915</v>
      </c>
      <c r="C16166" t="s">
        <v>8</v>
      </c>
      <c r="D16166" t="s">
        <v>2378</v>
      </c>
      <c r="E16166">
        <v>0</v>
      </c>
    </row>
    <row r="16167" spans="1:5" x14ac:dyDescent="0.3">
      <c r="A16167">
        <v>45800219</v>
      </c>
      <c r="B16167" t="s">
        <v>915</v>
      </c>
      <c r="C16167" t="s">
        <v>8</v>
      </c>
      <c r="D16167" t="s">
        <v>2379</v>
      </c>
      <c r="E16167">
        <v>0</v>
      </c>
    </row>
    <row r="16168" spans="1:5" x14ac:dyDescent="0.3">
      <c r="A16168">
        <v>45800219</v>
      </c>
      <c r="B16168" t="s">
        <v>915</v>
      </c>
      <c r="C16168" t="s">
        <v>8</v>
      </c>
      <c r="D16168" t="s">
        <v>2380</v>
      </c>
      <c r="E16168">
        <v>0</v>
      </c>
    </row>
    <row r="16169" spans="1:5" x14ac:dyDescent="0.3">
      <c r="A16169">
        <v>45800219</v>
      </c>
      <c r="B16169" t="s">
        <v>915</v>
      </c>
      <c r="C16169" t="s">
        <v>8</v>
      </c>
      <c r="D16169" t="s">
        <v>2381</v>
      </c>
      <c r="E16169">
        <v>0</v>
      </c>
    </row>
    <row r="16170" spans="1:5" x14ac:dyDescent="0.3">
      <c r="A16170">
        <v>45800219</v>
      </c>
      <c r="B16170" t="s">
        <v>915</v>
      </c>
      <c r="C16170" t="s">
        <v>8</v>
      </c>
      <c r="D16170" t="s">
        <v>2382</v>
      </c>
      <c r="E16170">
        <v>0</v>
      </c>
    </row>
    <row r="16171" spans="1:5" x14ac:dyDescent="0.3">
      <c r="A16171">
        <v>45800219</v>
      </c>
      <c r="B16171" t="s">
        <v>915</v>
      </c>
      <c r="C16171" t="s">
        <v>8</v>
      </c>
      <c r="D16171" t="s">
        <v>2383</v>
      </c>
      <c r="E16171">
        <v>0</v>
      </c>
    </row>
    <row r="16172" spans="1:5" x14ac:dyDescent="0.3">
      <c r="A16172">
        <v>45800219</v>
      </c>
      <c r="B16172" t="s">
        <v>915</v>
      </c>
      <c r="C16172" t="s">
        <v>8</v>
      </c>
      <c r="D16172" t="s">
        <v>2384</v>
      </c>
      <c r="E16172">
        <v>0</v>
      </c>
    </row>
    <row r="16173" spans="1:5" x14ac:dyDescent="0.3">
      <c r="A16173">
        <v>45800219</v>
      </c>
      <c r="B16173" t="s">
        <v>915</v>
      </c>
      <c r="C16173" t="s">
        <v>8</v>
      </c>
      <c r="D16173" t="s">
        <v>2385</v>
      </c>
      <c r="E16173">
        <v>0</v>
      </c>
    </row>
    <row r="16174" spans="1:5" x14ac:dyDescent="0.3">
      <c r="A16174">
        <v>45800219</v>
      </c>
      <c r="B16174" t="s">
        <v>915</v>
      </c>
      <c r="C16174" t="s">
        <v>8</v>
      </c>
      <c r="D16174" t="s">
        <v>2386</v>
      </c>
      <c r="E16174">
        <v>0</v>
      </c>
    </row>
    <row r="16175" spans="1:5" x14ac:dyDescent="0.3">
      <c r="A16175">
        <v>45800219</v>
      </c>
      <c r="B16175" t="s">
        <v>915</v>
      </c>
      <c r="C16175" t="s">
        <v>8</v>
      </c>
      <c r="D16175" t="s">
        <v>2387</v>
      </c>
      <c r="E16175">
        <v>0</v>
      </c>
    </row>
    <row r="16176" spans="1:5" x14ac:dyDescent="0.3">
      <c r="A16176">
        <v>45800219</v>
      </c>
      <c r="B16176" t="s">
        <v>915</v>
      </c>
      <c r="C16176" t="s">
        <v>8</v>
      </c>
      <c r="D16176" t="s">
        <v>2388</v>
      </c>
      <c r="E16176">
        <v>0</v>
      </c>
    </row>
    <row r="16177" spans="1:5" x14ac:dyDescent="0.3">
      <c r="A16177">
        <v>45800219</v>
      </c>
      <c r="B16177" t="s">
        <v>915</v>
      </c>
      <c r="C16177" t="s">
        <v>8</v>
      </c>
      <c r="D16177" t="s">
        <v>2389</v>
      </c>
      <c r="E16177">
        <v>0</v>
      </c>
    </row>
    <row r="16178" spans="1:5" x14ac:dyDescent="0.3">
      <c r="A16178">
        <v>45800219</v>
      </c>
      <c r="B16178" t="s">
        <v>915</v>
      </c>
      <c r="C16178" t="s">
        <v>8</v>
      </c>
      <c r="D16178" t="s">
        <v>2390</v>
      </c>
      <c r="E16178">
        <v>0</v>
      </c>
    </row>
    <row r="16179" spans="1:5" x14ac:dyDescent="0.3">
      <c r="A16179">
        <v>45800219</v>
      </c>
      <c r="B16179" t="s">
        <v>915</v>
      </c>
      <c r="C16179" t="s">
        <v>8</v>
      </c>
      <c r="D16179" t="s">
        <v>2391</v>
      </c>
      <c r="E16179">
        <v>0</v>
      </c>
    </row>
    <row r="16180" spans="1:5" x14ac:dyDescent="0.3">
      <c r="A16180">
        <v>45800219</v>
      </c>
      <c r="B16180" t="s">
        <v>915</v>
      </c>
      <c r="C16180" t="s">
        <v>8</v>
      </c>
      <c r="D16180" t="s">
        <v>2392</v>
      </c>
      <c r="E16180">
        <v>0</v>
      </c>
    </row>
    <row r="16181" spans="1:5" x14ac:dyDescent="0.3">
      <c r="A16181">
        <v>45800219</v>
      </c>
      <c r="B16181" t="s">
        <v>915</v>
      </c>
      <c r="C16181" t="s">
        <v>8</v>
      </c>
      <c r="D16181" t="s">
        <v>2393</v>
      </c>
      <c r="E16181">
        <v>0</v>
      </c>
    </row>
    <row r="16182" spans="1:5" x14ac:dyDescent="0.3">
      <c r="A16182">
        <v>45800219</v>
      </c>
      <c r="B16182" t="s">
        <v>915</v>
      </c>
      <c r="C16182" t="s">
        <v>8</v>
      </c>
      <c r="D16182" t="s">
        <v>2394</v>
      </c>
      <c r="E16182">
        <v>0</v>
      </c>
    </row>
    <row r="16183" spans="1:5" x14ac:dyDescent="0.3">
      <c r="A16183">
        <v>45800219</v>
      </c>
      <c r="B16183" t="s">
        <v>915</v>
      </c>
      <c r="C16183" t="s">
        <v>8</v>
      </c>
      <c r="D16183" t="s">
        <v>2395</v>
      </c>
      <c r="E16183">
        <v>0</v>
      </c>
    </row>
    <row r="16184" spans="1:5" x14ac:dyDescent="0.3">
      <c r="A16184">
        <v>45800219</v>
      </c>
      <c r="B16184" t="s">
        <v>915</v>
      </c>
      <c r="C16184" t="s">
        <v>8</v>
      </c>
      <c r="D16184" t="s">
        <v>2396</v>
      </c>
      <c r="E16184">
        <v>0</v>
      </c>
    </row>
    <row r="16185" spans="1:5" x14ac:dyDescent="0.3">
      <c r="A16185">
        <v>45800219</v>
      </c>
      <c r="B16185" t="s">
        <v>915</v>
      </c>
      <c r="C16185" t="s">
        <v>8</v>
      </c>
      <c r="D16185" t="s">
        <v>2397</v>
      </c>
      <c r="E16185">
        <v>0</v>
      </c>
    </row>
    <row r="16186" spans="1:5" x14ac:dyDescent="0.3">
      <c r="A16186">
        <v>45800219</v>
      </c>
      <c r="B16186" t="s">
        <v>915</v>
      </c>
      <c r="C16186" t="s">
        <v>8</v>
      </c>
      <c r="D16186" t="s">
        <v>2398</v>
      </c>
      <c r="E16186">
        <v>0</v>
      </c>
    </row>
    <row r="16187" spans="1:5" x14ac:dyDescent="0.3">
      <c r="A16187">
        <v>45800219</v>
      </c>
      <c r="B16187" t="s">
        <v>915</v>
      </c>
      <c r="C16187" t="s">
        <v>8</v>
      </c>
      <c r="D16187" t="s">
        <v>2399</v>
      </c>
      <c r="E16187">
        <v>0</v>
      </c>
    </row>
    <row r="16188" spans="1:5" x14ac:dyDescent="0.3">
      <c r="A16188">
        <v>45800219</v>
      </c>
      <c r="B16188" t="s">
        <v>915</v>
      </c>
      <c r="C16188" t="s">
        <v>8</v>
      </c>
      <c r="D16188" t="s">
        <v>2400</v>
      </c>
      <c r="E16188">
        <v>0</v>
      </c>
    </row>
    <row r="16189" spans="1:5" x14ac:dyDescent="0.3">
      <c r="A16189">
        <v>45800219</v>
      </c>
      <c r="B16189" t="s">
        <v>915</v>
      </c>
      <c r="C16189" t="s">
        <v>8</v>
      </c>
      <c r="D16189" t="s">
        <v>2401</v>
      </c>
      <c r="E16189">
        <v>0</v>
      </c>
    </row>
    <row r="16190" spans="1:5" x14ac:dyDescent="0.3">
      <c r="A16190">
        <v>45800219</v>
      </c>
      <c r="B16190" t="s">
        <v>915</v>
      </c>
      <c r="C16190" t="s">
        <v>8</v>
      </c>
      <c r="D16190" t="s">
        <v>2402</v>
      </c>
      <c r="E16190">
        <v>0</v>
      </c>
    </row>
    <row r="16191" spans="1:5" x14ac:dyDescent="0.3">
      <c r="A16191">
        <v>45800219</v>
      </c>
      <c r="B16191" t="s">
        <v>915</v>
      </c>
      <c r="C16191" t="s">
        <v>8</v>
      </c>
      <c r="D16191" t="s">
        <v>2403</v>
      </c>
      <c r="E16191">
        <v>0</v>
      </c>
    </row>
    <row r="16192" spans="1:5" x14ac:dyDescent="0.3">
      <c r="A16192">
        <v>45800219</v>
      </c>
      <c r="B16192" t="s">
        <v>915</v>
      </c>
      <c r="C16192" t="s">
        <v>8</v>
      </c>
      <c r="D16192" t="s">
        <v>2404</v>
      </c>
      <c r="E16192">
        <v>0</v>
      </c>
    </row>
    <row r="16193" spans="1:5" x14ac:dyDescent="0.3">
      <c r="A16193">
        <v>45800219</v>
      </c>
      <c r="B16193" t="s">
        <v>915</v>
      </c>
      <c r="C16193" t="s">
        <v>8</v>
      </c>
      <c r="D16193" t="s">
        <v>2405</v>
      </c>
      <c r="E16193">
        <v>0</v>
      </c>
    </row>
    <row r="16194" spans="1:5" x14ac:dyDescent="0.3">
      <c r="A16194">
        <v>45800219</v>
      </c>
      <c r="B16194" t="s">
        <v>915</v>
      </c>
      <c r="C16194" t="s">
        <v>8</v>
      </c>
      <c r="D16194" t="s">
        <v>2406</v>
      </c>
      <c r="E16194">
        <v>-6</v>
      </c>
    </row>
    <row r="16195" spans="1:5" x14ac:dyDescent="0.3">
      <c r="A16195">
        <v>45800219</v>
      </c>
      <c r="B16195" t="s">
        <v>915</v>
      </c>
      <c r="C16195" t="s">
        <v>8</v>
      </c>
      <c r="D16195" t="s">
        <v>2407</v>
      </c>
      <c r="E16195">
        <v>0</v>
      </c>
    </row>
    <row r="16196" spans="1:5" x14ac:dyDescent="0.3">
      <c r="A16196">
        <v>45800219</v>
      </c>
      <c r="B16196" t="s">
        <v>915</v>
      </c>
      <c r="C16196" t="s">
        <v>8</v>
      </c>
      <c r="D16196" t="s">
        <v>2408</v>
      </c>
      <c r="E16196">
        <v>0</v>
      </c>
    </row>
    <row r="16197" spans="1:5" x14ac:dyDescent="0.3">
      <c r="A16197">
        <v>45800219</v>
      </c>
      <c r="B16197" t="s">
        <v>915</v>
      </c>
      <c r="C16197" t="s">
        <v>8</v>
      </c>
      <c r="D16197" t="s">
        <v>2409</v>
      </c>
      <c r="E16197">
        <v>0</v>
      </c>
    </row>
    <row r="16198" spans="1:5" x14ac:dyDescent="0.3">
      <c r="A16198">
        <v>45800219</v>
      </c>
      <c r="B16198" t="s">
        <v>915</v>
      </c>
      <c r="C16198" t="s">
        <v>8</v>
      </c>
      <c r="D16198" t="s">
        <v>2410</v>
      </c>
      <c r="E16198">
        <v>0</v>
      </c>
    </row>
    <row r="16199" spans="1:5" x14ac:dyDescent="0.3">
      <c r="A16199">
        <v>45800219</v>
      </c>
      <c r="B16199" t="s">
        <v>915</v>
      </c>
      <c r="C16199" t="s">
        <v>8</v>
      </c>
      <c r="D16199" t="s">
        <v>2411</v>
      </c>
      <c r="E16199">
        <v>0</v>
      </c>
    </row>
    <row r="16200" spans="1:5" x14ac:dyDescent="0.3">
      <c r="A16200">
        <v>45800219</v>
      </c>
      <c r="B16200" t="s">
        <v>915</v>
      </c>
      <c r="C16200" t="s">
        <v>8</v>
      </c>
      <c r="D16200" t="s">
        <v>2412</v>
      </c>
      <c r="E16200">
        <v>0</v>
      </c>
    </row>
    <row r="16201" spans="1:5" x14ac:dyDescent="0.3">
      <c r="A16201">
        <v>45800219</v>
      </c>
      <c r="B16201" t="s">
        <v>915</v>
      </c>
      <c r="C16201" t="s">
        <v>8</v>
      </c>
      <c r="D16201" t="s">
        <v>2413</v>
      </c>
      <c r="E16201">
        <v>0</v>
      </c>
    </row>
    <row r="16202" spans="1:5" x14ac:dyDescent="0.3">
      <c r="A16202">
        <v>43200048</v>
      </c>
      <c r="B16202" t="s">
        <v>917</v>
      </c>
      <c r="C16202" t="s">
        <v>44</v>
      </c>
      <c r="D16202" t="s">
        <v>2378</v>
      </c>
      <c r="E16202">
        <v>-25</v>
      </c>
    </row>
    <row r="16203" spans="1:5" x14ac:dyDescent="0.3">
      <c r="A16203">
        <v>43200048</v>
      </c>
      <c r="B16203" t="s">
        <v>917</v>
      </c>
      <c r="C16203" t="s">
        <v>44</v>
      </c>
      <c r="D16203" t="s">
        <v>2379</v>
      </c>
      <c r="E16203">
        <v>-4</v>
      </c>
    </row>
    <row r="16204" spans="1:5" x14ac:dyDescent="0.3">
      <c r="A16204">
        <v>43200048</v>
      </c>
      <c r="B16204" t="s">
        <v>917</v>
      </c>
      <c r="C16204" t="s">
        <v>44</v>
      </c>
      <c r="D16204" t="s">
        <v>2380</v>
      </c>
      <c r="E16204">
        <v>-13</v>
      </c>
    </row>
    <row r="16205" spans="1:5" x14ac:dyDescent="0.3">
      <c r="A16205">
        <v>43200048</v>
      </c>
      <c r="B16205" t="s">
        <v>917</v>
      </c>
      <c r="C16205" t="s">
        <v>44</v>
      </c>
      <c r="D16205" t="s">
        <v>2381</v>
      </c>
      <c r="E16205">
        <v>-5</v>
      </c>
    </row>
    <row r="16206" spans="1:5" x14ac:dyDescent="0.3">
      <c r="A16206">
        <v>43200048</v>
      </c>
      <c r="B16206" t="s">
        <v>917</v>
      </c>
      <c r="C16206" t="s">
        <v>44</v>
      </c>
      <c r="D16206" t="s">
        <v>2382</v>
      </c>
      <c r="E16206">
        <v>-5</v>
      </c>
    </row>
    <row r="16207" spans="1:5" x14ac:dyDescent="0.3">
      <c r="A16207">
        <v>43200048</v>
      </c>
      <c r="B16207" t="s">
        <v>917</v>
      </c>
      <c r="C16207" t="s">
        <v>44</v>
      </c>
      <c r="D16207" t="s">
        <v>2383</v>
      </c>
      <c r="E16207">
        <v>-3</v>
      </c>
    </row>
    <row r="16208" spans="1:5" x14ac:dyDescent="0.3">
      <c r="A16208">
        <v>43200048</v>
      </c>
      <c r="B16208" t="s">
        <v>917</v>
      </c>
      <c r="C16208" t="s">
        <v>44</v>
      </c>
      <c r="D16208" t="s">
        <v>2384</v>
      </c>
      <c r="E16208">
        <v>0</v>
      </c>
    </row>
    <row r="16209" spans="1:5" x14ac:dyDescent="0.3">
      <c r="A16209">
        <v>43200048</v>
      </c>
      <c r="B16209" t="s">
        <v>917</v>
      </c>
      <c r="C16209" t="s">
        <v>44</v>
      </c>
      <c r="D16209" t="s">
        <v>2385</v>
      </c>
      <c r="E16209">
        <v>-2</v>
      </c>
    </row>
    <row r="16210" spans="1:5" x14ac:dyDescent="0.3">
      <c r="A16210">
        <v>43200048</v>
      </c>
      <c r="B16210" t="s">
        <v>917</v>
      </c>
      <c r="C16210" t="s">
        <v>44</v>
      </c>
      <c r="D16210" t="s">
        <v>2386</v>
      </c>
      <c r="E16210">
        <v>-3</v>
      </c>
    </row>
    <row r="16211" spans="1:5" x14ac:dyDescent="0.3">
      <c r="A16211">
        <v>43200048</v>
      </c>
      <c r="B16211" t="s">
        <v>917</v>
      </c>
      <c r="C16211" t="s">
        <v>44</v>
      </c>
      <c r="D16211" t="s">
        <v>2387</v>
      </c>
      <c r="E16211">
        <v>-3</v>
      </c>
    </row>
    <row r="16212" spans="1:5" x14ac:dyDescent="0.3">
      <c r="A16212">
        <v>43200048</v>
      </c>
      <c r="B16212" t="s">
        <v>917</v>
      </c>
      <c r="C16212" t="s">
        <v>44</v>
      </c>
      <c r="D16212" t="s">
        <v>2388</v>
      </c>
      <c r="E16212">
        <v>-3</v>
      </c>
    </row>
    <row r="16213" spans="1:5" x14ac:dyDescent="0.3">
      <c r="A16213">
        <v>43200048</v>
      </c>
      <c r="B16213" t="s">
        <v>917</v>
      </c>
      <c r="C16213" t="s">
        <v>44</v>
      </c>
      <c r="D16213" t="s">
        <v>2389</v>
      </c>
      <c r="E16213">
        <v>-2</v>
      </c>
    </row>
    <row r="16214" spans="1:5" x14ac:dyDescent="0.3">
      <c r="A16214">
        <v>43200048</v>
      </c>
      <c r="B16214" t="s">
        <v>917</v>
      </c>
      <c r="C16214" t="s">
        <v>44</v>
      </c>
      <c r="D16214" t="s">
        <v>2390</v>
      </c>
      <c r="E16214">
        <v>-10</v>
      </c>
    </row>
    <row r="16215" spans="1:5" x14ac:dyDescent="0.3">
      <c r="A16215">
        <v>43200048</v>
      </c>
      <c r="B16215" t="s">
        <v>917</v>
      </c>
      <c r="C16215" t="s">
        <v>44</v>
      </c>
      <c r="D16215" t="s">
        <v>2391</v>
      </c>
      <c r="E16215">
        <v>-15</v>
      </c>
    </row>
    <row r="16216" spans="1:5" x14ac:dyDescent="0.3">
      <c r="A16216">
        <v>43200048</v>
      </c>
      <c r="B16216" t="s">
        <v>917</v>
      </c>
      <c r="C16216" t="s">
        <v>44</v>
      </c>
      <c r="D16216" t="s">
        <v>2392</v>
      </c>
      <c r="E16216">
        <v>-1</v>
      </c>
    </row>
    <row r="16217" spans="1:5" x14ac:dyDescent="0.3">
      <c r="A16217">
        <v>43200048</v>
      </c>
      <c r="B16217" t="s">
        <v>917</v>
      </c>
      <c r="C16217" t="s">
        <v>44</v>
      </c>
      <c r="D16217" t="s">
        <v>2393</v>
      </c>
      <c r="E16217">
        <v>0</v>
      </c>
    </row>
    <row r="16218" spans="1:5" x14ac:dyDescent="0.3">
      <c r="A16218">
        <v>43200048</v>
      </c>
      <c r="B16218" t="s">
        <v>917</v>
      </c>
      <c r="C16218" t="s">
        <v>44</v>
      </c>
      <c r="D16218" t="s">
        <v>2394</v>
      </c>
      <c r="E16218">
        <v>-4</v>
      </c>
    </row>
    <row r="16219" spans="1:5" x14ac:dyDescent="0.3">
      <c r="A16219">
        <v>43200048</v>
      </c>
      <c r="B16219" t="s">
        <v>917</v>
      </c>
      <c r="C16219" t="s">
        <v>44</v>
      </c>
      <c r="D16219" t="s">
        <v>2395</v>
      </c>
      <c r="E16219">
        <v>-1</v>
      </c>
    </row>
    <row r="16220" spans="1:5" x14ac:dyDescent="0.3">
      <c r="A16220">
        <v>43200048</v>
      </c>
      <c r="B16220" t="s">
        <v>917</v>
      </c>
      <c r="C16220" t="s">
        <v>44</v>
      </c>
      <c r="D16220" t="s">
        <v>2396</v>
      </c>
      <c r="E16220">
        <v>-6</v>
      </c>
    </row>
    <row r="16221" spans="1:5" x14ac:dyDescent="0.3">
      <c r="A16221">
        <v>43200048</v>
      </c>
      <c r="B16221" t="s">
        <v>917</v>
      </c>
      <c r="C16221" t="s">
        <v>44</v>
      </c>
      <c r="D16221" t="s">
        <v>2397</v>
      </c>
      <c r="E16221">
        <v>0</v>
      </c>
    </row>
    <row r="16222" spans="1:5" x14ac:dyDescent="0.3">
      <c r="A16222">
        <v>43200048</v>
      </c>
      <c r="B16222" t="s">
        <v>917</v>
      </c>
      <c r="C16222" t="s">
        <v>44</v>
      </c>
      <c r="D16222" t="s">
        <v>2398</v>
      </c>
      <c r="E16222">
        <v>-4</v>
      </c>
    </row>
    <row r="16223" spans="1:5" x14ac:dyDescent="0.3">
      <c r="A16223">
        <v>43200048</v>
      </c>
      <c r="B16223" t="s">
        <v>917</v>
      </c>
      <c r="C16223" t="s">
        <v>44</v>
      </c>
      <c r="D16223" t="s">
        <v>2399</v>
      </c>
      <c r="E16223">
        <v>0</v>
      </c>
    </row>
    <row r="16224" spans="1:5" x14ac:dyDescent="0.3">
      <c r="A16224">
        <v>43200048</v>
      </c>
      <c r="B16224" t="s">
        <v>917</v>
      </c>
      <c r="C16224" t="s">
        <v>44</v>
      </c>
      <c r="D16224" t="s">
        <v>2400</v>
      </c>
      <c r="E16224">
        <v>0</v>
      </c>
    </row>
    <row r="16225" spans="1:5" x14ac:dyDescent="0.3">
      <c r="A16225">
        <v>43200048</v>
      </c>
      <c r="B16225" t="s">
        <v>917</v>
      </c>
      <c r="C16225" t="s">
        <v>44</v>
      </c>
      <c r="D16225" t="s">
        <v>2401</v>
      </c>
      <c r="E16225">
        <v>-1</v>
      </c>
    </row>
    <row r="16226" spans="1:5" x14ac:dyDescent="0.3">
      <c r="A16226">
        <v>43200048</v>
      </c>
      <c r="B16226" t="s">
        <v>917</v>
      </c>
      <c r="C16226" t="s">
        <v>44</v>
      </c>
      <c r="D16226" t="s">
        <v>2402</v>
      </c>
      <c r="E16226">
        <v>-5</v>
      </c>
    </row>
    <row r="16227" spans="1:5" x14ac:dyDescent="0.3">
      <c r="A16227">
        <v>43200048</v>
      </c>
      <c r="B16227" t="s">
        <v>917</v>
      </c>
      <c r="C16227" t="s">
        <v>44</v>
      </c>
      <c r="D16227" t="s">
        <v>2403</v>
      </c>
      <c r="E16227">
        <v>-18</v>
      </c>
    </row>
    <row r="16228" spans="1:5" x14ac:dyDescent="0.3">
      <c r="A16228">
        <v>43200048</v>
      </c>
      <c r="B16228" t="s">
        <v>917</v>
      </c>
      <c r="C16228" t="s">
        <v>44</v>
      </c>
      <c r="D16228" t="s">
        <v>2404</v>
      </c>
      <c r="E16228">
        <v>-4</v>
      </c>
    </row>
    <row r="16229" spans="1:5" x14ac:dyDescent="0.3">
      <c r="A16229">
        <v>43200048</v>
      </c>
      <c r="B16229" t="s">
        <v>917</v>
      </c>
      <c r="C16229" t="s">
        <v>44</v>
      </c>
      <c r="D16229" t="s">
        <v>2405</v>
      </c>
      <c r="E16229">
        <v>-4</v>
      </c>
    </row>
    <row r="16230" spans="1:5" x14ac:dyDescent="0.3">
      <c r="A16230">
        <v>43200048</v>
      </c>
      <c r="B16230" t="s">
        <v>917</v>
      </c>
      <c r="C16230" t="s">
        <v>44</v>
      </c>
      <c r="D16230" t="s">
        <v>2406</v>
      </c>
      <c r="E16230">
        <v>-3</v>
      </c>
    </row>
    <row r="16231" spans="1:5" x14ac:dyDescent="0.3">
      <c r="A16231">
        <v>43200048</v>
      </c>
      <c r="B16231" t="s">
        <v>917</v>
      </c>
      <c r="C16231" t="s">
        <v>44</v>
      </c>
      <c r="D16231" t="s">
        <v>2407</v>
      </c>
      <c r="E16231">
        <v>-6</v>
      </c>
    </row>
    <row r="16232" spans="1:5" x14ac:dyDescent="0.3">
      <c r="A16232">
        <v>43200048</v>
      </c>
      <c r="B16232" t="s">
        <v>917</v>
      </c>
      <c r="C16232" t="s">
        <v>44</v>
      </c>
      <c r="D16232" t="s">
        <v>2408</v>
      </c>
      <c r="E16232">
        <v>-3</v>
      </c>
    </row>
    <row r="16233" spans="1:5" x14ac:dyDescent="0.3">
      <c r="A16233">
        <v>43200048</v>
      </c>
      <c r="B16233" t="s">
        <v>917</v>
      </c>
      <c r="C16233" t="s">
        <v>44</v>
      </c>
      <c r="D16233" t="s">
        <v>2409</v>
      </c>
      <c r="E16233">
        <v>-18</v>
      </c>
    </row>
    <row r="16234" spans="1:5" x14ac:dyDescent="0.3">
      <c r="A16234">
        <v>43200048</v>
      </c>
      <c r="B16234" t="s">
        <v>917</v>
      </c>
      <c r="C16234" t="s">
        <v>44</v>
      </c>
      <c r="D16234" t="s">
        <v>2410</v>
      </c>
      <c r="E16234">
        <v>-7</v>
      </c>
    </row>
    <row r="16235" spans="1:5" x14ac:dyDescent="0.3">
      <c r="A16235">
        <v>43200048</v>
      </c>
      <c r="B16235" t="s">
        <v>917</v>
      </c>
      <c r="C16235" t="s">
        <v>44</v>
      </c>
      <c r="D16235" t="s">
        <v>2411</v>
      </c>
      <c r="E16235">
        <v>-6</v>
      </c>
    </row>
    <row r="16236" spans="1:5" x14ac:dyDescent="0.3">
      <c r="A16236">
        <v>43200048</v>
      </c>
      <c r="B16236" t="s">
        <v>917</v>
      </c>
      <c r="C16236" t="s">
        <v>44</v>
      </c>
      <c r="D16236" t="s">
        <v>2412</v>
      </c>
      <c r="E16236">
        <v>-7</v>
      </c>
    </row>
    <row r="16237" spans="1:5" x14ac:dyDescent="0.3">
      <c r="A16237">
        <v>43200048</v>
      </c>
      <c r="B16237" t="s">
        <v>917</v>
      </c>
      <c r="C16237" t="s">
        <v>44</v>
      </c>
      <c r="D16237" t="s">
        <v>2413</v>
      </c>
      <c r="E16237">
        <v>-6</v>
      </c>
    </row>
    <row r="16238" spans="1:5" x14ac:dyDescent="0.3">
      <c r="A16238">
        <v>20910011</v>
      </c>
      <c r="B16238" t="s">
        <v>919</v>
      </c>
      <c r="C16238" t="s">
        <v>8</v>
      </c>
      <c r="D16238" t="s">
        <v>2378</v>
      </c>
      <c r="E16238">
        <v>0</v>
      </c>
    </row>
    <row r="16239" spans="1:5" x14ac:dyDescent="0.3">
      <c r="A16239">
        <v>20910011</v>
      </c>
      <c r="B16239" t="s">
        <v>919</v>
      </c>
      <c r="C16239" t="s">
        <v>8</v>
      </c>
      <c r="D16239" t="s">
        <v>2379</v>
      </c>
      <c r="E16239">
        <v>0</v>
      </c>
    </row>
    <row r="16240" spans="1:5" x14ac:dyDescent="0.3">
      <c r="A16240">
        <v>20910011</v>
      </c>
      <c r="B16240" t="s">
        <v>919</v>
      </c>
      <c r="C16240" t="s">
        <v>8</v>
      </c>
      <c r="D16240" t="s">
        <v>2380</v>
      </c>
      <c r="E16240">
        <v>0</v>
      </c>
    </row>
    <row r="16241" spans="1:5" x14ac:dyDescent="0.3">
      <c r="A16241">
        <v>20910011</v>
      </c>
      <c r="B16241" t="s">
        <v>919</v>
      </c>
      <c r="C16241" t="s">
        <v>8</v>
      </c>
      <c r="D16241" t="s">
        <v>2381</v>
      </c>
      <c r="E16241">
        <v>0</v>
      </c>
    </row>
    <row r="16242" spans="1:5" x14ac:dyDescent="0.3">
      <c r="A16242">
        <v>20910011</v>
      </c>
      <c r="B16242" t="s">
        <v>919</v>
      </c>
      <c r="C16242" t="s">
        <v>8</v>
      </c>
      <c r="D16242" t="s">
        <v>2382</v>
      </c>
      <c r="E16242">
        <v>0</v>
      </c>
    </row>
    <row r="16243" spans="1:5" x14ac:dyDescent="0.3">
      <c r="A16243">
        <v>20910011</v>
      </c>
      <c r="B16243" t="s">
        <v>919</v>
      </c>
      <c r="C16243" t="s">
        <v>8</v>
      </c>
      <c r="D16243" t="s">
        <v>2383</v>
      </c>
      <c r="E16243">
        <v>0</v>
      </c>
    </row>
    <row r="16244" spans="1:5" x14ac:dyDescent="0.3">
      <c r="A16244">
        <v>20910011</v>
      </c>
      <c r="B16244" t="s">
        <v>919</v>
      </c>
      <c r="C16244" t="s">
        <v>8</v>
      </c>
      <c r="D16244" t="s">
        <v>2384</v>
      </c>
      <c r="E16244">
        <v>0</v>
      </c>
    </row>
    <row r="16245" spans="1:5" x14ac:dyDescent="0.3">
      <c r="A16245">
        <v>20910011</v>
      </c>
      <c r="B16245" t="s">
        <v>919</v>
      </c>
      <c r="C16245" t="s">
        <v>8</v>
      </c>
      <c r="D16245" t="s">
        <v>2385</v>
      </c>
      <c r="E16245">
        <v>0</v>
      </c>
    </row>
    <row r="16246" spans="1:5" x14ac:dyDescent="0.3">
      <c r="A16246">
        <v>20910011</v>
      </c>
      <c r="B16246" t="s">
        <v>919</v>
      </c>
      <c r="C16246" t="s">
        <v>8</v>
      </c>
      <c r="D16246" t="s">
        <v>2386</v>
      </c>
      <c r="E16246">
        <v>0</v>
      </c>
    </row>
    <row r="16247" spans="1:5" x14ac:dyDescent="0.3">
      <c r="A16247">
        <v>20910011</v>
      </c>
      <c r="B16247" t="s">
        <v>919</v>
      </c>
      <c r="C16247" t="s">
        <v>8</v>
      </c>
      <c r="D16247" t="s">
        <v>2387</v>
      </c>
      <c r="E16247">
        <v>0</v>
      </c>
    </row>
    <row r="16248" spans="1:5" x14ac:dyDescent="0.3">
      <c r="A16248">
        <v>20910011</v>
      </c>
      <c r="B16248" t="s">
        <v>919</v>
      </c>
      <c r="C16248" t="s">
        <v>8</v>
      </c>
      <c r="D16248" t="s">
        <v>2388</v>
      </c>
      <c r="E16248">
        <v>0</v>
      </c>
    </row>
    <row r="16249" spans="1:5" x14ac:dyDescent="0.3">
      <c r="A16249">
        <v>20910011</v>
      </c>
      <c r="B16249" t="s">
        <v>919</v>
      </c>
      <c r="C16249" t="s">
        <v>8</v>
      </c>
      <c r="D16249" t="s">
        <v>2389</v>
      </c>
      <c r="E16249">
        <v>0</v>
      </c>
    </row>
    <row r="16250" spans="1:5" x14ac:dyDescent="0.3">
      <c r="A16250">
        <v>20910011</v>
      </c>
      <c r="B16250" t="s">
        <v>919</v>
      </c>
      <c r="C16250" t="s">
        <v>8</v>
      </c>
      <c r="D16250" t="s">
        <v>2390</v>
      </c>
      <c r="E16250">
        <v>0</v>
      </c>
    </row>
    <row r="16251" spans="1:5" x14ac:dyDescent="0.3">
      <c r="A16251">
        <v>20910011</v>
      </c>
      <c r="B16251" t="s">
        <v>919</v>
      </c>
      <c r="C16251" t="s">
        <v>8</v>
      </c>
      <c r="D16251" t="s">
        <v>2391</v>
      </c>
      <c r="E16251">
        <v>0</v>
      </c>
    </row>
    <row r="16252" spans="1:5" x14ac:dyDescent="0.3">
      <c r="A16252">
        <v>20910011</v>
      </c>
      <c r="B16252" t="s">
        <v>919</v>
      </c>
      <c r="C16252" t="s">
        <v>8</v>
      </c>
      <c r="D16252" t="s">
        <v>2392</v>
      </c>
      <c r="E16252">
        <v>0</v>
      </c>
    </row>
    <row r="16253" spans="1:5" x14ac:dyDescent="0.3">
      <c r="A16253">
        <v>20910011</v>
      </c>
      <c r="B16253" t="s">
        <v>919</v>
      </c>
      <c r="C16253" t="s">
        <v>8</v>
      </c>
      <c r="D16253" t="s">
        <v>2393</v>
      </c>
      <c r="E16253">
        <v>0</v>
      </c>
    </row>
    <row r="16254" spans="1:5" x14ac:dyDescent="0.3">
      <c r="A16254">
        <v>20910011</v>
      </c>
      <c r="B16254" t="s">
        <v>919</v>
      </c>
      <c r="C16254" t="s">
        <v>8</v>
      </c>
      <c r="D16254" t="s">
        <v>2394</v>
      </c>
      <c r="E16254">
        <v>0</v>
      </c>
    </row>
    <row r="16255" spans="1:5" x14ac:dyDescent="0.3">
      <c r="A16255">
        <v>20910011</v>
      </c>
      <c r="B16255" t="s">
        <v>919</v>
      </c>
      <c r="C16255" t="s">
        <v>8</v>
      </c>
      <c r="D16255" t="s">
        <v>2395</v>
      </c>
      <c r="E16255">
        <v>0</v>
      </c>
    </row>
    <row r="16256" spans="1:5" x14ac:dyDescent="0.3">
      <c r="A16256">
        <v>20910011</v>
      </c>
      <c r="B16256" t="s">
        <v>919</v>
      </c>
      <c r="C16256" t="s">
        <v>8</v>
      </c>
      <c r="D16256" t="s">
        <v>2396</v>
      </c>
      <c r="E16256">
        <v>0</v>
      </c>
    </row>
    <row r="16257" spans="1:5" x14ac:dyDescent="0.3">
      <c r="A16257">
        <v>20910011</v>
      </c>
      <c r="B16257" t="s">
        <v>919</v>
      </c>
      <c r="C16257" t="s">
        <v>8</v>
      </c>
      <c r="D16257" t="s">
        <v>2397</v>
      </c>
      <c r="E16257">
        <v>0</v>
      </c>
    </row>
    <row r="16258" spans="1:5" x14ac:dyDescent="0.3">
      <c r="A16258">
        <v>20910011</v>
      </c>
      <c r="B16258" t="s">
        <v>919</v>
      </c>
      <c r="C16258" t="s">
        <v>8</v>
      </c>
      <c r="D16258" t="s">
        <v>2398</v>
      </c>
      <c r="E16258">
        <v>0</v>
      </c>
    </row>
    <row r="16259" spans="1:5" x14ac:dyDescent="0.3">
      <c r="A16259">
        <v>20910011</v>
      </c>
      <c r="B16259" t="s">
        <v>919</v>
      </c>
      <c r="C16259" t="s">
        <v>8</v>
      </c>
      <c r="D16259" t="s">
        <v>2399</v>
      </c>
      <c r="E16259">
        <v>0</v>
      </c>
    </row>
    <row r="16260" spans="1:5" x14ac:dyDescent="0.3">
      <c r="A16260">
        <v>20910011</v>
      </c>
      <c r="B16260" t="s">
        <v>919</v>
      </c>
      <c r="C16260" t="s">
        <v>8</v>
      </c>
      <c r="D16260" t="s">
        <v>2400</v>
      </c>
      <c r="E16260">
        <v>0</v>
      </c>
    </row>
    <row r="16261" spans="1:5" x14ac:dyDescent="0.3">
      <c r="A16261">
        <v>20910011</v>
      </c>
      <c r="B16261" t="s">
        <v>919</v>
      </c>
      <c r="C16261" t="s">
        <v>8</v>
      </c>
      <c r="D16261" t="s">
        <v>2401</v>
      </c>
      <c r="E16261">
        <v>0</v>
      </c>
    </row>
    <row r="16262" spans="1:5" x14ac:dyDescent="0.3">
      <c r="A16262">
        <v>20910011</v>
      </c>
      <c r="B16262" t="s">
        <v>919</v>
      </c>
      <c r="C16262" t="s">
        <v>8</v>
      </c>
      <c r="D16262" t="s">
        <v>2402</v>
      </c>
      <c r="E16262">
        <v>0</v>
      </c>
    </row>
    <row r="16263" spans="1:5" x14ac:dyDescent="0.3">
      <c r="A16263">
        <v>20910011</v>
      </c>
      <c r="B16263" t="s">
        <v>919</v>
      </c>
      <c r="C16263" t="s">
        <v>8</v>
      </c>
      <c r="D16263" t="s">
        <v>2403</v>
      </c>
      <c r="E16263">
        <v>-1</v>
      </c>
    </row>
    <row r="16264" spans="1:5" x14ac:dyDescent="0.3">
      <c r="A16264">
        <v>20910011</v>
      </c>
      <c r="B16264" t="s">
        <v>919</v>
      </c>
      <c r="C16264" t="s">
        <v>8</v>
      </c>
      <c r="D16264" t="s">
        <v>2404</v>
      </c>
      <c r="E16264">
        <v>0</v>
      </c>
    </row>
    <row r="16265" spans="1:5" x14ac:dyDescent="0.3">
      <c r="A16265">
        <v>20910011</v>
      </c>
      <c r="B16265" t="s">
        <v>919</v>
      </c>
      <c r="C16265" t="s">
        <v>8</v>
      </c>
      <c r="D16265" t="s">
        <v>2405</v>
      </c>
      <c r="E16265">
        <v>0</v>
      </c>
    </row>
    <row r="16266" spans="1:5" x14ac:dyDescent="0.3">
      <c r="A16266">
        <v>20910011</v>
      </c>
      <c r="B16266" t="s">
        <v>919</v>
      </c>
      <c r="C16266" t="s">
        <v>8</v>
      </c>
      <c r="D16266" t="s">
        <v>2406</v>
      </c>
      <c r="E16266">
        <v>-0.5</v>
      </c>
    </row>
    <row r="16267" spans="1:5" x14ac:dyDescent="0.3">
      <c r="A16267">
        <v>20910011</v>
      </c>
      <c r="B16267" t="s">
        <v>919</v>
      </c>
      <c r="C16267" t="s">
        <v>8</v>
      </c>
      <c r="D16267" t="s">
        <v>2407</v>
      </c>
      <c r="E16267">
        <v>0</v>
      </c>
    </row>
    <row r="16268" spans="1:5" x14ac:dyDescent="0.3">
      <c r="A16268">
        <v>20910011</v>
      </c>
      <c r="B16268" t="s">
        <v>919</v>
      </c>
      <c r="C16268" t="s">
        <v>8</v>
      </c>
      <c r="D16268" t="s">
        <v>2408</v>
      </c>
      <c r="E16268">
        <v>0</v>
      </c>
    </row>
    <row r="16269" spans="1:5" x14ac:dyDescent="0.3">
      <c r="A16269">
        <v>20910011</v>
      </c>
      <c r="B16269" t="s">
        <v>919</v>
      </c>
      <c r="C16269" t="s">
        <v>8</v>
      </c>
      <c r="D16269" t="s">
        <v>2409</v>
      </c>
      <c r="E16269">
        <v>0</v>
      </c>
    </row>
    <row r="16270" spans="1:5" x14ac:dyDescent="0.3">
      <c r="A16270">
        <v>20910011</v>
      </c>
      <c r="B16270" t="s">
        <v>919</v>
      </c>
      <c r="C16270" t="s">
        <v>8</v>
      </c>
      <c r="D16270" t="s">
        <v>2410</v>
      </c>
      <c r="E16270">
        <v>0</v>
      </c>
    </row>
    <row r="16271" spans="1:5" x14ac:dyDescent="0.3">
      <c r="A16271">
        <v>20910011</v>
      </c>
      <c r="B16271" t="s">
        <v>919</v>
      </c>
      <c r="C16271" t="s">
        <v>8</v>
      </c>
      <c r="D16271" t="s">
        <v>2411</v>
      </c>
      <c r="E16271">
        <v>0</v>
      </c>
    </row>
    <row r="16272" spans="1:5" x14ac:dyDescent="0.3">
      <c r="A16272">
        <v>20910011</v>
      </c>
      <c r="B16272" t="s">
        <v>919</v>
      </c>
      <c r="C16272" t="s">
        <v>8</v>
      </c>
      <c r="D16272" t="s">
        <v>2412</v>
      </c>
      <c r="E16272">
        <v>0</v>
      </c>
    </row>
    <row r="16273" spans="1:5" x14ac:dyDescent="0.3">
      <c r="A16273">
        <v>20910011</v>
      </c>
      <c r="B16273" t="s">
        <v>919</v>
      </c>
      <c r="C16273" t="s">
        <v>8</v>
      </c>
      <c r="D16273" t="s">
        <v>2413</v>
      </c>
      <c r="E16273">
        <v>0</v>
      </c>
    </row>
    <row r="16274" spans="1:5" x14ac:dyDescent="0.3">
      <c r="A16274">
        <v>65200210</v>
      </c>
      <c r="B16274" t="s">
        <v>921</v>
      </c>
      <c r="C16274" t="s">
        <v>8</v>
      </c>
      <c r="D16274" t="s">
        <v>2378</v>
      </c>
      <c r="E16274">
        <v>0</v>
      </c>
    </row>
    <row r="16275" spans="1:5" x14ac:dyDescent="0.3">
      <c r="A16275">
        <v>65200210</v>
      </c>
      <c r="B16275" t="s">
        <v>921</v>
      </c>
      <c r="C16275" t="s">
        <v>8</v>
      </c>
      <c r="D16275" t="s">
        <v>2379</v>
      </c>
      <c r="E16275">
        <v>0</v>
      </c>
    </row>
    <row r="16276" spans="1:5" x14ac:dyDescent="0.3">
      <c r="A16276">
        <v>65200210</v>
      </c>
      <c r="B16276" t="s">
        <v>921</v>
      </c>
      <c r="C16276" t="s">
        <v>8</v>
      </c>
      <c r="D16276" t="s">
        <v>2380</v>
      </c>
      <c r="E16276">
        <v>0</v>
      </c>
    </row>
    <row r="16277" spans="1:5" x14ac:dyDescent="0.3">
      <c r="A16277">
        <v>65200210</v>
      </c>
      <c r="B16277" t="s">
        <v>921</v>
      </c>
      <c r="C16277" t="s">
        <v>8</v>
      </c>
      <c r="D16277" t="s">
        <v>2381</v>
      </c>
      <c r="E16277">
        <v>0</v>
      </c>
    </row>
    <row r="16278" spans="1:5" x14ac:dyDescent="0.3">
      <c r="A16278">
        <v>65200210</v>
      </c>
      <c r="B16278" t="s">
        <v>921</v>
      </c>
      <c r="C16278" t="s">
        <v>8</v>
      </c>
      <c r="D16278" t="s">
        <v>2382</v>
      </c>
      <c r="E16278">
        <v>0</v>
      </c>
    </row>
    <row r="16279" spans="1:5" x14ac:dyDescent="0.3">
      <c r="A16279">
        <v>65200210</v>
      </c>
      <c r="B16279" t="s">
        <v>921</v>
      </c>
      <c r="C16279" t="s">
        <v>8</v>
      </c>
      <c r="D16279" t="s">
        <v>2383</v>
      </c>
      <c r="E16279">
        <v>0</v>
      </c>
    </row>
    <row r="16280" spans="1:5" x14ac:dyDescent="0.3">
      <c r="A16280">
        <v>65200210</v>
      </c>
      <c r="B16280" t="s">
        <v>921</v>
      </c>
      <c r="C16280" t="s">
        <v>8</v>
      </c>
      <c r="D16280" t="s">
        <v>2384</v>
      </c>
      <c r="E16280">
        <v>0</v>
      </c>
    </row>
    <row r="16281" spans="1:5" x14ac:dyDescent="0.3">
      <c r="A16281">
        <v>65200210</v>
      </c>
      <c r="B16281" t="s">
        <v>921</v>
      </c>
      <c r="C16281" t="s">
        <v>8</v>
      </c>
      <c r="D16281" t="s">
        <v>2385</v>
      </c>
      <c r="E16281">
        <v>0</v>
      </c>
    </row>
    <row r="16282" spans="1:5" x14ac:dyDescent="0.3">
      <c r="A16282">
        <v>65200210</v>
      </c>
      <c r="B16282" t="s">
        <v>921</v>
      </c>
      <c r="C16282" t="s">
        <v>8</v>
      </c>
      <c r="D16282" t="s">
        <v>2386</v>
      </c>
      <c r="E16282">
        <v>0</v>
      </c>
    </row>
    <row r="16283" spans="1:5" x14ac:dyDescent="0.3">
      <c r="A16283">
        <v>65200210</v>
      </c>
      <c r="B16283" t="s">
        <v>921</v>
      </c>
      <c r="C16283" t="s">
        <v>8</v>
      </c>
      <c r="D16283" t="s">
        <v>2387</v>
      </c>
      <c r="E16283">
        <v>-2</v>
      </c>
    </row>
    <row r="16284" spans="1:5" x14ac:dyDescent="0.3">
      <c r="A16284">
        <v>65200210</v>
      </c>
      <c r="B16284" t="s">
        <v>921</v>
      </c>
      <c r="C16284" t="s">
        <v>8</v>
      </c>
      <c r="D16284" t="s">
        <v>2388</v>
      </c>
      <c r="E16284">
        <v>0</v>
      </c>
    </row>
    <row r="16285" spans="1:5" x14ac:dyDescent="0.3">
      <c r="A16285">
        <v>65200210</v>
      </c>
      <c r="B16285" t="s">
        <v>921</v>
      </c>
      <c r="C16285" t="s">
        <v>8</v>
      </c>
      <c r="D16285" t="s">
        <v>2389</v>
      </c>
      <c r="E16285">
        <v>0</v>
      </c>
    </row>
    <row r="16286" spans="1:5" x14ac:dyDescent="0.3">
      <c r="A16286">
        <v>65200210</v>
      </c>
      <c r="B16286" t="s">
        <v>921</v>
      </c>
      <c r="C16286" t="s">
        <v>8</v>
      </c>
      <c r="D16286" t="s">
        <v>2390</v>
      </c>
      <c r="E16286">
        <v>-3</v>
      </c>
    </row>
    <row r="16287" spans="1:5" x14ac:dyDescent="0.3">
      <c r="A16287">
        <v>65200210</v>
      </c>
      <c r="B16287" t="s">
        <v>921</v>
      </c>
      <c r="C16287" t="s">
        <v>8</v>
      </c>
      <c r="D16287" t="s">
        <v>2391</v>
      </c>
      <c r="E16287">
        <v>0</v>
      </c>
    </row>
    <row r="16288" spans="1:5" x14ac:dyDescent="0.3">
      <c r="A16288">
        <v>65200210</v>
      </c>
      <c r="B16288" t="s">
        <v>921</v>
      </c>
      <c r="C16288" t="s">
        <v>8</v>
      </c>
      <c r="D16288" t="s">
        <v>2392</v>
      </c>
      <c r="E16288">
        <v>0</v>
      </c>
    </row>
    <row r="16289" spans="1:5" x14ac:dyDescent="0.3">
      <c r="A16289">
        <v>65200210</v>
      </c>
      <c r="B16289" t="s">
        <v>921</v>
      </c>
      <c r="C16289" t="s">
        <v>8</v>
      </c>
      <c r="D16289" t="s">
        <v>2393</v>
      </c>
      <c r="E16289">
        <v>0</v>
      </c>
    </row>
    <row r="16290" spans="1:5" x14ac:dyDescent="0.3">
      <c r="A16290">
        <v>65200210</v>
      </c>
      <c r="B16290" t="s">
        <v>921</v>
      </c>
      <c r="C16290" t="s">
        <v>8</v>
      </c>
      <c r="D16290" t="s">
        <v>2394</v>
      </c>
      <c r="E16290">
        <v>0</v>
      </c>
    </row>
    <row r="16291" spans="1:5" x14ac:dyDescent="0.3">
      <c r="A16291">
        <v>65200210</v>
      </c>
      <c r="B16291" t="s">
        <v>921</v>
      </c>
      <c r="C16291" t="s">
        <v>8</v>
      </c>
      <c r="D16291" t="s">
        <v>2395</v>
      </c>
      <c r="E16291">
        <v>0</v>
      </c>
    </row>
    <row r="16292" spans="1:5" x14ac:dyDescent="0.3">
      <c r="A16292">
        <v>65200210</v>
      </c>
      <c r="B16292" t="s">
        <v>921</v>
      </c>
      <c r="C16292" t="s">
        <v>8</v>
      </c>
      <c r="D16292" t="s">
        <v>2396</v>
      </c>
      <c r="E16292">
        <v>0</v>
      </c>
    </row>
    <row r="16293" spans="1:5" x14ac:dyDescent="0.3">
      <c r="A16293">
        <v>65200210</v>
      </c>
      <c r="B16293" t="s">
        <v>921</v>
      </c>
      <c r="C16293" t="s">
        <v>8</v>
      </c>
      <c r="D16293" t="s">
        <v>2397</v>
      </c>
      <c r="E16293">
        <v>-1</v>
      </c>
    </row>
    <row r="16294" spans="1:5" x14ac:dyDescent="0.3">
      <c r="A16294">
        <v>65200210</v>
      </c>
      <c r="B16294" t="s">
        <v>921</v>
      </c>
      <c r="C16294" t="s">
        <v>8</v>
      </c>
      <c r="D16294" t="s">
        <v>2398</v>
      </c>
      <c r="E16294">
        <v>0</v>
      </c>
    </row>
    <row r="16295" spans="1:5" x14ac:dyDescent="0.3">
      <c r="A16295">
        <v>65200210</v>
      </c>
      <c r="B16295" t="s">
        <v>921</v>
      </c>
      <c r="C16295" t="s">
        <v>8</v>
      </c>
      <c r="D16295" t="s">
        <v>2399</v>
      </c>
      <c r="E16295">
        <v>-1</v>
      </c>
    </row>
    <row r="16296" spans="1:5" x14ac:dyDescent="0.3">
      <c r="A16296">
        <v>65200210</v>
      </c>
      <c r="B16296" t="s">
        <v>921</v>
      </c>
      <c r="C16296" t="s">
        <v>8</v>
      </c>
      <c r="D16296" t="s">
        <v>2400</v>
      </c>
      <c r="E16296">
        <v>0</v>
      </c>
    </row>
    <row r="16297" spans="1:5" x14ac:dyDescent="0.3">
      <c r="A16297">
        <v>65200210</v>
      </c>
      <c r="B16297" t="s">
        <v>921</v>
      </c>
      <c r="C16297" t="s">
        <v>8</v>
      </c>
      <c r="D16297" t="s">
        <v>2401</v>
      </c>
      <c r="E16297">
        <v>0</v>
      </c>
    </row>
    <row r="16298" spans="1:5" x14ac:dyDescent="0.3">
      <c r="A16298">
        <v>65200210</v>
      </c>
      <c r="B16298" t="s">
        <v>921</v>
      </c>
      <c r="C16298" t="s">
        <v>8</v>
      </c>
      <c r="D16298" t="s">
        <v>2402</v>
      </c>
      <c r="E16298">
        <v>0</v>
      </c>
    </row>
    <row r="16299" spans="1:5" x14ac:dyDescent="0.3">
      <c r="A16299">
        <v>65200210</v>
      </c>
      <c r="B16299" t="s">
        <v>921</v>
      </c>
      <c r="C16299" t="s">
        <v>8</v>
      </c>
      <c r="D16299" t="s">
        <v>2403</v>
      </c>
      <c r="E16299">
        <v>-2</v>
      </c>
    </row>
    <row r="16300" spans="1:5" x14ac:dyDescent="0.3">
      <c r="A16300">
        <v>65200210</v>
      </c>
      <c r="B16300" t="s">
        <v>921</v>
      </c>
      <c r="C16300" t="s">
        <v>8</v>
      </c>
      <c r="D16300" t="s">
        <v>2404</v>
      </c>
      <c r="E16300">
        <v>0</v>
      </c>
    </row>
    <row r="16301" spans="1:5" x14ac:dyDescent="0.3">
      <c r="A16301">
        <v>65200210</v>
      </c>
      <c r="B16301" t="s">
        <v>921</v>
      </c>
      <c r="C16301" t="s">
        <v>8</v>
      </c>
      <c r="D16301" t="s">
        <v>2405</v>
      </c>
      <c r="E16301">
        <v>0</v>
      </c>
    </row>
    <row r="16302" spans="1:5" x14ac:dyDescent="0.3">
      <c r="A16302">
        <v>65200210</v>
      </c>
      <c r="B16302" t="s">
        <v>921</v>
      </c>
      <c r="C16302" t="s">
        <v>8</v>
      </c>
      <c r="D16302" t="s">
        <v>2406</v>
      </c>
      <c r="E16302">
        <v>0</v>
      </c>
    </row>
    <row r="16303" spans="1:5" x14ac:dyDescent="0.3">
      <c r="A16303">
        <v>65200210</v>
      </c>
      <c r="B16303" t="s">
        <v>921</v>
      </c>
      <c r="C16303" t="s">
        <v>8</v>
      </c>
      <c r="D16303" t="s">
        <v>2407</v>
      </c>
      <c r="E16303">
        <v>0</v>
      </c>
    </row>
    <row r="16304" spans="1:5" x14ac:dyDescent="0.3">
      <c r="A16304">
        <v>65200210</v>
      </c>
      <c r="B16304" t="s">
        <v>921</v>
      </c>
      <c r="C16304" t="s">
        <v>8</v>
      </c>
      <c r="D16304" t="s">
        <v>2408</v>
      </c>
      <c r="E16304">
        <v>0</v>
      </c>
    </row>
    <row r="16305" spans="1:5" x14ac:dyDescent="0.3">
      <c r="A16305">
        <v>65200210</v>
      </c>
      <c r="B16305" t="s">
        <v>921</v>
      </c>
      <c r="C16305" t="s">
        <v>8</v>
      </c>
      <c r="D16305" t="s">
        <v>2409</v>
      </c>
      <c r="E16305">
        <v>0</v>
      </c>
    </row>
    <row r="16306" spans="1:5" x14ac:dyDescent="0.3">
      <c r="A16306">
        <v>65200210</v>
      </c>
      <c r="B16306" t="s">
        <v>921</v>
      </c>
      <c r="C16306" t="s">
        <v>8</v>
      </c>
      <c r="D16306" t="s">
        <v>2410</v>
      </c>
      <c r="E16306">
        <v>0</v>
      </c>
    </row>
    <row r="16307" spans="1:5" x14ac:dyDescent="0.3">
      <c r="A16307">
        <v>65200210</v>
      </c>
      <c r="B16307" t="s">
        <v>921</v>
      </c>
      <c r="C16307" t="s">
        <v>8</v>
      </c>
      <c r="D16307" t="s">
        <v>2411</v>
      </c>
      <c r="E16307">
        <v>0</v>
      </c>
    </row>
    <row r="16308" spans="1:5" x14ac:dyDescent="0.3">
      <c r="A16308">
        <v>65200210</v>
      </c>
      <c r="B16308" t="s">
        <v>921</v>
      </c>
      <c r="C16308" t="s">
        <v>8</v>
      </c>
      <c r="D16308" t="s">
        <v>2412</v>
      </c>
      <c r="E16308">
        <v>-1</v>
      </c>
    </row>
    <row r="16309" spans="1:5" x14ac:dyDescent="0.3">
      <c r="A16309">
        <v>65200210</v>
      </c>
      <c r="B16309" t="s">
        <v>921</v>
      </c>
      <c r="C16309" t="s">
        <v>8</v>
      </c>
      <c r="D16309" t="s">
        <v>2413</v>
      </c>
      <c r="E16309">
        <v>0</v>
      </c>
    </row>
    <row r="16310" spans="1:5" x14ac:dyDescent="0.3">
      <c r="A16310">
        <v>65210076</v>
      </c>
      <c r="B16310" t="s">
        <v>923</v>
      </c>
      <c r="C16310" t="s">
        <v>8</v>
      </c>
      <c r="D16310" t="s">
        <v>2378</v>
      </c>
      <c r="E16310">
        <v>0</v>
      </c>
    </row>
    <row r="16311" spans="1:5" x14ac:dyDescent="0.3">
      <c r="A16311">
        <v>65210076</v>
      </c>
      <c r="B16311" t="s">
        <v>923</v>
      </c>
      <c r="C16311" t="s">
        <v>8</v>
      </c>
      <c r="D16311" t="s">
        <v>2379</v>
      </c>
      <c r="E16311">
        <v>0</v>
      </c>
    </row>
    <row r="16312" spans="1:5" x14ac:dyDescent="0.3">
      <c r="A16312">
        <v>65210076</v>
      </c>
      <c r="B16312" t="s">
        <v>923</v>
      </c>
      <c r="C16312" t="s">
        <v>8</v>
      </c>
      <c r="D16312" t="s">
        <v>2380</v>
      </c>
      <c r="E16312">
        <v>0</v>
      </c>
    </row>
    <row r="16313" spans="1:5" x14ac:dyDescent="0.3">
      <c r="A16313">
        <v>65210076</v>
      </c>
      <c r="B16313" t="s">
        <v>923</v>
      </c>
      <c r="C16313" t="s">
        <v>8</v>
      </c>
      <c r="D16313" t="s">
        <v>2381</v>
      </c>
      <c r="E16313">
        <v>0</v>
      </c>
    </row>
    <row r="16314" spans="1:5" x14ac:dyDescent="0.3">
      <c r="A16314">
        <v>65210076</v>
      </c>
      <c r="B16314" t="s">
        <v>923</v>
      </c>
      <c r="C16314" t="s">
        <v>8</v>
      </c>
      <c r="D16314" t="s">
        <v>2382</v>
      </c>
      <c r="E16314">
        <v>0</v>
      </c>
    </row>
    <row r="16315" spans="1:5" x14ac:dyDescent="0.3">
      <c r="A16315">
        <v>65210076</v>
      </c>
      <c r="B16315" t="s">
        <v>923</v>
      </c>
      <c r="C16315" t="s">
        <v>8</v>
      </c>
      <c r="D16315" t="s">
        <v>2383</v>
      </c>
      <c r="E16315">
        <v>0</v>
      </c>
    </row>
    <row r="16316" spans="1:5" x14ac:dyDescent="0.3">
      <c r="A16316">
        <v>65210076</v>
      </c>
      <c r="B16316" t="s">
        <v>923</v>
      </c>
      <c r="C16316" t="s">
        <v>8</v>
      </c>
      <c r="D16316" t="s">
        <v>2384</v>
      </c>
      <c r="E16316">
        <v>0</v>
      </c>
    </row>
    <row r="16317" spans="1:5" x14ac:dyDescent="0.3">
      <c r="A16317">
        <v>65210076</v>
      </c>
      <c r="B16317" t="s">
        <v>923</v>
      </c>
      <c r="C16317" t="s">
        <v>8</v>
      </c>
      <c r="D16317" t="s">
        <v>2385</v>
      </c>
      <c r="E16317">
        <v>0</v>
      </c>
    </row>
    <row r="16318" spans="1:5" x14ac:dyDescent="0.3">
      <c r="A16318">
        <v>65210076</v>
      </c>
      <c r="B16318" t="s">
        <v>923</v>
      </c>
      <c r="C16318" t="s">
        <v>8</v>
      </c>
      <c r="D16318" t="s">
        <v>2386</v>
      </c>
      <c r="E16318">
        <v>0</v>
      </c>
    </row>
    <row r="16319" spans="1:5" x14ac:dyDescent="0.3">
      <c r="A16319">
        <v>65210076</v>
      </c>
      <c r="B16319" t="s">
        <v>923</v>
      </c>
      <c r="C16319" t="s">
        <v>8</v>
      </c>
      <c r="D16319" t="s">
        <v>2387</v>
      </c>
      <c r="E16319">
        <v>0</v>
      </c>
    </row>
    <row r="16320" spans="1:5" x14ac:dyDescent="0.3">
      <c r="A16320">
        <v>65210076</v>
      </c>
      <c r="B16320" t="s">
        <v>923</v>
      </c>
      <c r="C16320" t="s">
        <v>8</v>
      </c>
      <c r="D16320" t="s">
        <v>2388</v>
      </c>
      <c r="E16320">
        <v>0</v>
      </c>
    </row>
    <row r="16321" spans="1:5" x14ac:dyDescent="0.3">
      <c r="A16321">
        <v>65210076</v>
      </c>
      <c r="B16321" t="s">
        <v>923</v>
      </c>
      <c r="C16321" t="s">
        <v>8</v>
      </c>
      <c r="D16321" t="s">
        <v>2389</v>
      </c>
      <c r="E16321">
        <v>0</v>
      </c>
    </row>
    <row r="16322" spans="1:5" x14ac:dyDescent="0.3">
      <c r="A16322">
        <v>65210076</v>
      </c>
      <c r="B16322" t="s">
        <v>923</v>
      </c>
      <c r="C16322" t="s">
        <v>8</v>
      </c>
      <c r="D16322" t="s">
        <v>2390</v>
      </c>
      <c r="E16322">
        <v>0</v>
      </c>
    </row>
    <row r="16323" spans="1:5" x14ac:dyDescent="0.3">
      <c r="A16323">
        <v>65210076</v>
      </c>
      <c r="B16323" t="s">
        <v>923</v>
      </c>
      <c r="C16323" t="s">
        <v>8</v>
      </c>
      <c r="D16323" t="s">
        <v>2391</v>
      </c>
      <c r="E16323">
        <v>0</v>
      </c>
    </row>
    <row r="16324" spans="1:5" x14ac:dyDescent="0.3">
      <c r="A16324">
        <v>65210076</v>
      </c>
      <c r="B16324" t="s">
        <v>923</v>
      </c>
      <c r="C16324" t="s">
        <v>8</v>
      </c>
      <c r="D16324" t="s">
        <v>2392</v>
      </c>
      <c r="E16324">
        <v>0</v>
      </c>
    </row>
    <row r="16325" spans="1:5" x14ac:dyDescent="0.3">
      <c r="A16325">
        <v>65210076</v>
      </c>
      <c r="B16325" t="s">
        <v>923</v>
      </c>
      <c r="C16325" t="s">
        <v>8</v>
      </c>
      <c r="D16325" t="s">
        <v>2393</v>
      </c>
      <c r="E16325">
        <v>0</v>
      </c>
    </row>
    <row r="16326" spans="1:5" x14ac:dyDescent="0.3">
      <c r="A16326">
        <v>65210076</v>
      </c>
      <c r="B16326" t="s">
        <v>923</v>
      </c>
      <c r="C16326" t="s">
        <v>8</v>
      </c>
      <c r="D16326" t="s">
        <v>2394</v>
      </c>
      <c r="E16326">
        <v>-2</v>
      </c>
    </row>
    <row r="16327" spans="1:5" x14ac:dyDescent="0.3">
      <c r="A16327">
        <v>65210076</v>
      </c>
      <c r="B16327" t="s">
        <v>923</v>
      </c>
      <c r="C16327" t="s">
        <v>8</v>
      </c>
      <c r="D16327" t="s">
        <v>2395</v>
      </c>
      <c r="E16327">
        <v>0</v>
      </c>
    </row>
    <row r="16328" spans="1:5" x14ac:dyDescent="0.3">
      <c r="A16328">
        <v>65210076</v>
      </c>
      <c r="B16328" t="s">
        <v>923</v>
      </c>
      <c r="C16328" t="s">
        <v>8</v>
      </c>
      <c r="D16328" t="s">
        <v>2396</v>
      </c>
      <c r="E16328">
        <v>0</v>
      </c>
    </row>
    <row r="16329" spans="1:5" x14ac:dyDescent="0.3">
      <c r="A16329">
        <v>65210076</v>
      </c>
      <c r="B16329" t="s">
        <v>923</v>
      </c>
      <c r="C16329" t="s">
        <v>8</v>
      </c>
      <c r="D16329" t="s">
        <v>2397</v>
      </c>
      <c r="E16329">
        <v>0</v>
      </c>
    </row>
    <row r="16330" spans="1:5" x14ac:dyDescent="0.3">
      <c r="A16330">
        <v>65210076</v>
      </c>
      <c r="B16330" t="s">
        <v>923</v>
      </c>
      <c r="C16330" t="s">
        <v>8</v>
      </c>
      <c r="D16330" t="s">
        <v>2398</v>
      </c>
      <c r="E16330">
        <v>0</v>
      </c>
    </row>
    <row r="16331" spans="1:5" x14ac:dyDescent="0.3">
      <c r="A16331">
        <v>65210076</v>
      </c>
      <c r="B16331" t="s">
        <v>923</v>
      </c>
      <c r="C16331" t="s">
        <v>8</v>
      </c>
      <c r="D16331" t="s">
        <v>2399</v>
      </c>
      <c r="E16331">
        <v>0</v>
      </c>
    </row>
    <row r="16332" spans="1:5" x14ac:dyDescent="0.3">
      <c r="A16332">
        <v>65210076</v>
      </c>
      <c r="B16332" t="s">
        <v>923</v>
      </c>
      <c r="C16332" t="s">
        <v>8</v>
      </c>
      <c r="D16332" t="s">
        <v>2400</v>
      </c>
      <c r="E16332">
        <v>0</v>
      </c>
    </row>
    <row r="16333" spans="1:5" x14ac:dyDescent="0.3">
      <c r="A16333">
        <v>65210076</v>
      </c>
      <c r="B16333" t="s">
        <v>923</v>
      </c>
      <c r="C16333" t="s">
        <v>8</v>
      </c>
      <c r="D16333" t="s">
        <v>2401</v>
      </c>
      <c r="E16333">
        <v>0</v>
      </c>
    </row>
    <row r="16334" spans="1:5" x14ac:dyDescent="0.3">
      <c r="A16334">
        <v>65210076</v>
      </c>
      <c r="B16334" t="s">
        <v>923</v>
      </c>
      <c r="C16334" t="s">
        <v>8</v>
      </c>
      <c r="D16334" t="s">
        <v>2402</v>
      </c>
      <c r="E16334">
        <v>0</v>
      </c>
    </row>
    <row r="16335" spans="1:5" x14ac:dyDescent="0.3">
      <c r="A16335">
        <v>65210076</v>
      </c>
      <c r="B16335" t="s">
        <v>923</v>
      </c>
      <c r="C16335" t="s">
        <v>8</v>
      </c>
      <c r="D16335" t="s">
        <v>2403</v>
      </c>
      <c r="E16335">
        <v>0</v>
      </c>
    </row>
    <row r="16336" spans="1:5" x14ac:dyDescent="0.3">
      <c r="A16336">
        <v>65210076</v>
      </c>
      <c r="B16336" t="s">
        <v>923</v>
      </c>
      <c r="C16336" t="s">
        <v>8</v>
      </c>
      <c r="D16336" t="s">
        <v>2404</v>
      </c>
      <c r="E16336">
        <v>0</v>
      </c>
    </row>
    <row r="16337" spans="1:5" x14ac:dyDescent="0.3">
      <c r="A16337">
        <v>65210076</v>
      </c>
      <c r="B16337" t="s">
        <v>923</v>
      </c>
      <c r="C16337" t="s">
        <v>8</v>
      </c>
      <c r="D16337" t="s">
        <v>2405</v>
      </c>
      <c r="E16337">
        <v>0</v>
      </c>
    </row>
    <row r="16338" spans="1:5" x14ac:dyDescent="0.3">
      <c r="A16338">
        <v>65210076</v>
      </c>
      <c r="B16338" t="s">
        <v>923</v>
      </c>
      <c r="C16338" t="s">
        <v>8</v>
      </c>
      <c r="D16338" t="s">
        <v>2406</v>
      </c>
      <c r="E16338">
        <v>0</v>
      </c>
    </row>
    <row r="16339" spans="1:5" x14ac:dyDescent="0.3">
      <c r="A16339">
        <v>65210076</v>
      </c>
      <c r="B16339" t="s">
        <v>923</v>
      </c>
      <c r="C16339" t="s">
        <v>8</v>
      </c>
      <c r="D16339" t="s">
        <v>2407</v>
      </c>
      <c r="E16339">
        <v>0</v>
      </c>
    </row>
    <row r="16340" spans="1:5" x14ac:dyDescent="0.3">
      <c r="A16340">
        <v>65210076</v>
      </c>
      <c r="B16340" t="s">
        <v>923</v>
      </c>
      <c r="C16340" t="s">
        <v>8</v>
      </c>
      <c r="D16340" t="s">
        <v>2408</v>
      </c>
      <c r="E16340">
        <v>-2</v>
      </c>
    </row>
    <row r="16341" spans="1:5" x14ac:dyDescent="0.3">
      <c r="A16341">
        <v>65210076</v>
      </c>
      <c r="B16341" t="s">
        <v>923</v>
      </c>
      <c r="C16341" t="s">
        <v>8</v>
      </c>
      <c r="D16341" t="s">
        <v>2409</v>
      </c>
      <c r="E16341">
        <v>0</v>
      </c>
    </row>
    <row r="16342" spans="1:5" x14ac:dyDescent="0.3">
      <c r="A16342">
        <v>65210076</v>
      </c>
      <c r="B16342" t="s">
        <v>923</v>
      </c>
      <c r="C16342" t="s">
        <v>8</v>
      </c>
      <c r="D16342" t="s">
        <v>2410</v>
      </c>
      <c r="E16342">
        <v>0</v>
      </c>
    </row>
    <row r="16343" spans="1:5" x14ac:dyDescent="0.3">
      <c r="A16343">
        <v>65210076</v>
      </c>
      <c r="B16343" t="s">
        <v>923</v>
      </c>
      <c r="C16343" t="s">
        <v>8</v>
      </c>
      <c r="D16343" t="s">
        <v>2411</v>
      </c>
      <c r="E16343">
        <v>0</v>
      </c>
    </row>
    <row r="16344" spans="1:5" x14ac:dyDescent="0.3">
      <c r="A16344">
        <v>65210076</v>
      </c>
      <c r="B16344" t="s">
        <v>923</v>
      </c>
      <c r="C16344" t="s">
        <v>8</v>
      </c>
      <c r="D16344" t="s">
        <v>2412</v>
      </c>
      <c r="E16344">
        <v>0</v>
      </c>
    </row>
    <row r="16345" spans="1:5" x14ac:dyDescent="0.3">
      <c r="A16345">
        <v>65210076</v>
      </c>
      <c r="B16345" t="s">
        <v>923</v>
      </c>
      <c r="C16345" t="s">
        <v>8</v>
      </c>
      <c r="D16345" t="s">
        <v>2413</v>
      </c>
      <c r="E16345">
        <v>0</v>
      </c>
    </row>
    <row r="16346" spans="1:5" x14ac:dyDescent="0.3">
      <c r="A16346">
        <v>53130119</v>
      </c>
      <c r="B16346" t="s">
        <v>925</v>
      </c>
      <c r="C16346" t="s">
        <v>8</v>
      </c>
      <c r="D16346" t="s">
        <v>2378</v>
      </c>
      <c r="E16346">
        <v>0</v>
      </c>
    </row>
    <row r="16347" spans="1:5" x14ac:dyDescent="0.3">
      <c r="A16347">
        <v>53130119</v>
      </c>
      <c r="B16347" t="s">
        <v>925</v>
      </c>
      <c r="C16347" t="s">
        <v>8</v>
      </c>
      <c r="D16347" t="s">
        <v>2379</v>
      </c>
      <c r="E16347">
        <v>0</v>
      </c>
    </row>
    <row r="16348" spans="1:5" x14ac:dyDescent="0.3">
      <c r="A16348">
        <v>53130119</v>
      </c>
      <c r="B16348" t="s">
        <v>925</v>
      </c>
      <c r="C16348" t="s">
        <v>8</v>
      </c>
      <c r="D16348" t="s">
        <v>2380</v>
      </c>
      <c r="E16348">
        <v>0</v>
      </c>
    </row>
    <row r="16349" spans="1:5" x14ac:dyDescent="0.3">
      <c r="A16349">
        <v>53130119</v>
      </c>
      <c r="B16349" t="s">
        <v>925</v>
      </c>
      <c r="C16349" t="s">
        <v>8</v>
      </c>
      <c r="D16349" t="s">
        <v>2381</v>
      </c>
      <c r="E16349">
        <v>0</v>
      </c>
    </row>
    <row r="16350" spans="1:5" x14ac:dyDescent="0.3">
      <c r="A16350">
        <v>53130119</v>
      </c>
      <c r="B16350" t="s">
        <v>925</v>
      </c>
      <c r="C16350" t="s">
        <v>8</v>
      </c>
      <c r="D16350" t="s">
        <v>2382</v>
      </c>
      <c r="E16350">
        <v>0</v>
      </c>
    </row>
    <row r="16351" spans="1:5" x14ac:dyDescent="0.3">
      <c r="A16351">
        <v>53130119</v>
      </c>
      <c r="B16351" t="s">
        <v>925</v>
      </c>
      <c r="C16351" t="s">
        <v>8</v>
      </c>
      <c r="D16351" t="s">
        <v>2383</v>
      </c>
      <c r="E16351">
        <v>0</v>
      </c>
    </row>
    <row r="16352" spans="1:5" x14ac:dyDescent="0.3">
      <c r="A16352">
        <v>53130119</v>
      </c>
      <c r="B16352" t="s">
        <v>925</v>
      </c>
      <c r="C16352" t="s">
        <v>8</v>
      </c>
      <c r="D16352" t="s">
        <v>2384</v>
      </c>
      <c r="E16352">
        <v>0</v>
      </c>
    </row>
    <row r="16353" spans="1:5" x14ac:dyDescent="0.3">
      <c r="A16353">
        <v>53130119</v>
      </c>
      <c r="B16353" t="s">
        <v>925</v>
      </c>
      <c r="C16353" t="s">
        <v>8</v>
      </c>
      <c r="D16353" t="s">
        <v>2385</v>
      </c>
      <c r="E16353">
        <v>0</v>
      </c>
    </row>
    <row r="16354" spans="1:5" x14ac:dyDescent="0.3">
      <c r="A16354">
        <v>53130119</v>
      </c>
      <c r="B16354" t="s">
        <v>925</v>
      </c>
      <c r="C16354" t="s">
        <v>8</v>
      </c>
      <c r="D16354" t="s">
        <v>2386</v>
      </c>
      <c r="E16354">
        <v>0</v>
      </c>
    </row>
    <row r="16355" spans="1:5" x14ac:dyDescent="0.3">
      <c r="A16355">
        <v>53130119</v>
      </c>
      <c r="B16355" t="s">
        <v>925</v>
      </c>
      <c r="C16355" t="s">
        <v>8</v>
      </c>
      <c r="D16355" t="s">
        <v>2387</v>
      </c>
      <c r="E16355">
        <v>0</v>
      </c>
    </row>
    <row r="16356" spans="1:5" x14ac:dyDescent="0.3">
      <c r="A16356">
        <v>53130119</v>
      </c>
      <c r="B16356" t="s">
        <v>925</v>
      </c>
      <c r="C16356" t="s">
        <v>8</v>
      </c>
      <c r="D16356" t="s">
        <v>2388</v>
      </c>
      <c r="E16356">
        <v>0</v>
      </c>
    </row>
    <row r="16357" spans="1:5" x14ac:dyDescent="0.3">
      <c r="A16357">
        <v>53130119</v>
      </c>
      <c r="B16357" t="s">
        <v>925</v>
      </c>
      <c r="C16357" t="s">
        <v>8</v>
      </c>
      <c r="D16357" t="s">
        <v>2389</v>
      </c>
      <c r="E16357">
        <v>0</v>
      </c>
    </row>
    <row r="16358" spans="1:5" x14ac:dyDescent="0.3">
      <c r="A16358">
        <v>53130119</v>
      </c>
      <c r="B16358" t="s">
        <v>925</v>
      </c>
      <c r="C16358" t="s">
        <v>8</v>
      </c>
      <c r="D16358" t="s">
        <v>2390</v>
      </c>
      <c r="E16358">
        <v>0</v>
      </c>
    </row>
    <row r="16359" spans="1:5" x14ac:dyDescent="0.3">
      <c r="A16359">
        <v>53130119</v>
      </c>
      <c r="B16359" t="s">
        <v>925</v>
      </c>
      <c r="C16359" t="s">
        <v>8</v>
      </c>
      <c r="D16359" t="s">
        <v>2391</v>
      </c>
      <c r="E16359">
        <v>-3</v>
      </c>
    </row>
    <row r="16360" spans="1:5" x14ac:dyDescent="0.3">
      <c r="A16360">
        <v>53130119</v>
      </c>
      <c r="B16360" t="s">
        <v>925</v>
      </c>
      <c r="C16360" t="s">
        <v>8</v>
      </c>
      <c r="D16360" t="s">
        <v>2392</v>
      </c>
      <c r="E16360">
        <v>0</v>
      </c>
    </row>
    <row r="16361" spans="1:5" x14ac:dyDescent="0.3">
      <c r="A16361">
        <v>53130119</v>
      </c>
      <c r="B16361" t="s">
        <v>925</v>
      </c>
      <c r="C16361" t="s">
        <v>8</v>
      </c>
      <c r="D16361" t="s">
        <v>2393</v>
      </c>
      <c r="E16361">
        <v>-1</v>
      </c>
    </row>
    <row r="16362" spans="1:5" x14ac:dyDescent="0.3">
      <c r="A16362">
        <v>53130119</v>
      </c>
      <c r="B16362" t="s">
        <v>925</v>
      </c>
      <c r="C16362" t="s">
        <v>8</v>
      </c>
      <c r="D16362" t="s">
        <v>2394</v>
      </c>
      <c r="E16362">
        <v>-2</v>
      </c>
    </row>
    <row r="16363" spans="1:5" x14ac:dyDescent="0.3">
      <c r="A16363">
        <v>53130119</v>
      </c>
      <c r="B16363" t="s">
        <v>925</v>
      </c>
      <c r="C16363" t="s">
        <v>8</v>
      </c>
      <c r="D16363" t="s">
        <v>2395</v>
      </c>
      <c r="E16363">
        <v>0</v>
      </c>
    </row>
    <row r="16364" spans="1:5" x14ac:dyDescent="0.3">
      <c r="A16364">
        <v>53130119</v>
      </c>
      <c r="B16364" t="s">
        <v>925</v>
      </c>
      <c r="C16364" t="s">
        <v>8</v>
      </c>
      <c r="D16364" t="s">
        <v>2396</v>
      </c>
      <c r="E16364">
        <v>-1</v>
      </c>
    </row>
    <row r="16365" spans="1:5" x14ac:dyDescent="0.3">
      <c r="A16365">
        <v>53130119</v>
      </c>
      <c r="B16365" t="s">
        <v>925</v>
      </c>
      <c r="C16365" t="s">
        <v>8</v>
      </c>
      <c r="D16365" t="s">
        <v>2397</v>
      </c>
      <c r="E16365">
        <v>0</v>
      </c>
    </row>
    <row r="16366" spans="1:5" x14ac:dyDescent="0.3">
      <c r="A16366">
        <v>53130119</v>
      </c>
      <c r="B16366" t="s">
        <v>925</v>
      </c>
      <c r="C16366" t="s">
        <v>8</v>
      </c>
      <c r="D16366" t="s">
        <v>2398</v>
      </c>
      <c r="E16366">
        <v>0</v>
      </c>
    </row>
    <row r="16367" spans="1:5" x14ac:dyDescent="0.3">
      <c r="A16367">
        <v>53130119</v>
      </c>
      <c r="B16367" t="s">
        <v>925</v>
      </c>
      <c r="C16367" t="s">
        <v>8</v>
      </c>
      <c r="D16367" t="s">
        <v>2399</v>
      </c>
      <c r="E16367">
        <v>0</v>
      </c>
    </row>
    <row r="16368" spans="1:5" x14ac:dyDescent="0.3">
      <c r="A16368">
        <v>53130119</v>
      </c>
      <c r="B16368" t="s">
        <v>925</v>
      </c>
      <c r="C16368" t="s">
        <v>8</v>
      </c>
      <c r="D16368" t="s">
        <v>2400</v>
      </c>
      <c r="E16368">
        <v>0</v>
      </c>
    </row>
    <row r="16369" spans="1:5" x14ac:dyDescent="0.3">
      <c r="A16369">
        <v>53130119</v>
      </c>
      <c r="B16369" t="s">
        <v>925</v>
      </c>
      <c r="C16369" t="s">
        <v>8</v>
      </c>
      <c r="D16369" t="s">
        <v>2401</v>
      </c>
      <c r="E16369">
        <v>0</v>
      </c>
    </row>
    <row r="16370" spans="1:5" x14ac:dyDescent="0.3">
      <c r="A16370">
        <v>53130119</v>
      </c>
      <c r="B16370" t="s">
        <v>925</v>
      </c>
      <c r="C16370" t="s">
        <v>8</v>
      </c>
      <c r="D16370" t="s">
        <v>2402</v>
      </c>
      <c r="E16370">
        <v>0</v>
      </c>
    </row>
    <row r="16371" spans="1:5" x14ac:dyDescent="0.3">
      <c r="A16371">
        <v>53130119</v>
      </c>
      <c r="B16371" t="s">
        <v>925</v>
      </c>
      <c r="C16371" t="s">
        <v>8</v>
      </c>
      <c r="D16371" t="s">
        <v>2403</v>
      </c>
      <c r="E16371">
        <v>0</v>
      </c>
    </row>
    <row r="16372" spans="1:5" x14ac:dyDescent="0.3">
      <c r="A16372">
        <v>53130119</v>
      </c>
      <c r="B16372" t="s">
        <v>925</v>
      </c>
      <c r="C16372" t="s">
        <v>8</v>
      </c>
      <c r="D16372" t="s">
        <v>2404</v>
      </c>
      <c r="E16372">
        <v>0</v>
      </c>
    </row>
    <row r="16373" spans="1:5" x14ac:dyDescent="0.3">
      <c r="A16373">
        <v>53130119</v>
      </c>
      <c r="B16373" t="s">
        <v>925</v>
      </c>
      <c r="C16373" t="s">
        <v>8</v>
      </c>
      <c r="D16373" t="s">
        <v>2405</v>
      </c>
      <c r="E16373">
        <v>0</v>
      </c>
    </row>
    <row r="16374" spans="1:5" x14ac:dyDescent="0.3">
      <c r="A16374">
        <v>53130119</v>
      </c>
      <c r="B16374" t="s">
        <v>925</v>
      </c>
      <c r="C16374" t="s">
        <v>8</v>
      </c>
      <c r="D16374" t="s">
        <v>2406</v>
      </c>
      <c r="E16374">
        <v>0</v>
      </c>
    </row>
    <row r="16375" spans="1:5" x14ac:dyDescent="0.3">
      <c r="A16375">
        <v>53130119</v>
      </c>
      <c r="B16375" t="s">
        <v>925</v>
      </c>
      <c r="C16375" t="s">
        <v>8</v>
      </c>
      <c r="D16375" t="s">
        <v>2407</v>
      </c>
      <c r="E16375">
        <v>0</v>
      </c>
    </row>
    <row r="16376" spans="1:5" x14ac:dyDescent="0.3">
      <c r="A16376">
        <v>53130119</v>
      </c>
      <c r="B16376" t="s">
        <v>925</v>
      </c>
      <c r="C16376" t="s">
        <v>8</v>
      </c>
      <c r="D16376" t="s">
        <v>2408</v>
      </c>
      <c r="E16376">
        <v>0</v>
      </c>
    </row>
    <row r="16377" spans="1:5" x14ac:dyDescent="0.3">
      <c r="A16377">
        <v>53130119</v>
      </c>
      <c r="B16377" t="s">
        <v>925</v>
      </c>
      <c r="C16377" t="s">
        <v>8</v>
      </c>
      <c r="D16377" t="s">
        <v>2409</v>
      </c>
      <c r="E16377">
        <v>-2</v>
      </c>
    </row>
    <row r="16378" spans="1:5" x14ac:dyDescent="0.3">
      <c r="A16378">
        <v>53130119</v>
      </c>
      <c r="B16378" t="s">
        <v>925</v>
      </c>
      <c r="C16378" t="s">
        <v>8</v>
      </c>
      <c r="D16378" t="s">
        <v>2410</v>
      </c>
      <c r="E16378">
        <v>0</v>
      </c>
    </row>
    <row r="16379" spans="1:5" x14ac:dyDescent="0.3">
      <c r="A16379">
        <v>53130119</v>
      </c>
      <c r="B16379" t="s">
        <v>925</v>
      </c>
      <c r="C16379" t="s">
        <v>8</v>
      </c>
      <c r="D16379" t="s">
        <v>2411</v>
      </c>
      <c r="E16379">
        <v>0</v>
      </c>
    </row>
    <row r="16380" spans="1:5" x14ac:dyDescent="0.3">
      <c r="A16380">
        <v>53130119</v>
      </c>
      <c r="B16380" t="s">
        <v>925</v>
      </c>
      <c r="C16380" t="s">
        <v>8</v>
      </c>
      <c r="D16380" t="s">
        <v>2412</v>
      </c>
      <c r="E16380">
        <v>-1</v>
      </c>
    </row>
    <row r="16381" spans="1:5" x14ac:dyDescent="0.3">
      <c r="A16381">
        <v>53130119</v>
      </c>
      <c r="B16381" t="s">
        <v>925</v>
      </c>
      <c r="C16381" t="s">
        <v>8</v>
      </c>
      <c r="D16381" t="s">
        <v>2413</v>
      </c>
      <c r="E16381">
        <v>-2</v>
      </c>
    </row>
    <row r="16382" spans="1:5" x14ac:dyDescent="0.3">
      <c r="A16382">
        <v>23400006</v>
      </c>
      <c r="B16382" t="s">
        <v>927</v>
      </c>
      <c r="C16382" t="s">
        <v>8</v>
      </c>
      <c r="D16382" t="s">
        <v>2378</v>
      </c>
      <c r="E16382">
        <v>0</v>
      </c>
    </row>
    <row r="16383" spans="1:5" x14ac:dyDescent="0.3">
      <c r="A16383">
        <v>23400006</v>
      </c>
      <c r="B16383" t="s">
        <v>927</v>
      </c>
      <c r="C16383" t="s">
        <v>8</v>
      </c>
      <c r="D16383" t="s">
        <v>2379</v>
      </c>
      <c r="E16383">
        <v>0</v>
      </c>
    </row>
    <row r="16384" spans="1:5" x14ac:dyDescent="0.3">
      <c r="A16384">
        <v>23400006</v>
      </c>
      <c r="B16384" t="s">
        <v>927</v>
      </c>
      <c r="C16384" t="s">
        <v>8</v>
      </c>
      <c r="D16384" t="s">
        <v>2380</v>
      </c>
      <c r="E16384">
        <v>0</v>
      </c>
    </row>
    <row r="16385" spans="1:5" x14ac:dyDescent="0.3">
      <c r="A16385">
        <v>23400006</v>
      </c>
      <c r="B16385" t="s">
        <v>927</v>
      </c>
      <c r="C16385" t="s">
        <v>8</v>
      </c>
      <c r="D16385" t="s">
        <v>2381</v>
      </c>
      <c r="E16385">
        <v>0</v>
      </c>
    </row>
    <row r="16386" spans="1:5" x14ac:dyDescent="0.3">
      <c r="A16386">
        <v>23400006</v>
      </c>
      <c r="B16386" t="s">
        <v>927</v>
      </c>
      <c r="C16386" t="s">
        <v>8</v>
      </c>
      <c r="D16386" t="s">
        <v>2382</v>
      </c>
      <c r="E16386">
        <v>0</v>
      </c>
    </row>
    <row r="16387" spans="1:5" x14ac:dyDescent="0.3">
      <c r="A16387">
        <v>23400006</v>
      </c>
      <c r="B16387" t="s">
        <v>927</v>
      </c>
      <c r="C16387" t="s">
        <v>8</v>
      </c>
      <c r="D16387" t="s">
        <v>2383</v>
      </c>
      <c r="E16387">
        <v>0</v>
      </c>
    </row>
    <row r="16388" spans="1:5" x14ac:dyDescent="0.3">
      <c r="A16388">
        <v>23400006</v>
      </c>
      <c r="B16388" t="s">
        <v>927</v>
      </c>
      <c r="C16388" t="s">
        <v>8</v>
      </c>
      <c r="D16388" t="s">
        <v>2384</v>
      </c>
      <c r="E16388">
        <v>0</v>
      </c>
    </row>
    <row r="16389" spans="1:5" x14ac:dyDescent="0.3">
      <c r="A16389">
        <v>23400006</v>
      </c>
      <c r="B16389" t="s">
        <v>927</v>
      </c>
      <c r="C16389" t="s">
        <v>8</v>
      </c>
      <c r="D16389" t="s">
        <v>2385</v>
      </c>
      <c r="E16389">
        <v>0</v>
      </c>
    </row>
    <row r="16390" spans="1:5" x14ac:dyDescent="0.3">
      <c r="A16390">
        <v>23400006</v>
      </c>
      <c r="B16390" t="s">
        <v>927</v>
      </c>
      <c r="C16390" t="s">
        <v>8</v>
      </c>
      <c r="D16390" t="s">
        <v>2386</v>
      </c>
      <c r="E16390">
        <v>0</v>
      </c>
    </row>
    <row r="16391" spans="1:5" x14ac:dyDescent="0.3">
      <c r="A16391">
        <v>23400006</v>
      </c>
      <c r="B16391" t="s">
        <v>927</v>
      </c>
      <c r="C16391" t="s">
        <v>8</v>
      </c>
      <c r="D16391" t="s">
        <v>2387</v>
      </c>
      <c r="E16391">
        <v>0</v>
      </c>
    </row>
    <row r="16392" spans="1:5" x14ac:dyDescent="0.3">
      <c r="A16392">
        <v>23400006</v>
      </c>
      <c r="B16392" t="s">
        <v>927</v>
      </c>
      <c r="C16392" t="s">
        <v>8</v>
      </c>
      <c r="D16392" t="s">
        <v>2388</v>
      </c>
      <c r="E16392">
        <v>0</v>
      </c>
    </row>
    <row r="16393" spans="1:5" x14ac:dyDescent="0.3">
      <c r="A16393">
        <v>23400006</v>
      </c>
      <c r="B16393" t="s">
        <v>927</v>
      </c>
      <c r="C16393" t="s">
        <v>8</v>
      </c>
      <c r="D16393" t="s">
        <v>2389</v>
      </c>
      <c r="E16393">
        <v>0</v>
      </c>
    </row>
    <row r="16394" spans="1:5" x14ac:dyDescent="0.3">
      <c r="A16394">
        <v>23400006</v>
      </c>
      <c r="B16394" t="s">
        <v>927</v>
      </c>
      <c r="C16394" t="s">
        <v>8</v>
      </c>
      <c r="D16394" t="s">
        <v>2390</v>
      </c>
      <c r="E16394">
        <v>0</v>
      </c>
    </row>
    <row r="16395" spans="1:5" x14ac:dyDescent="0.3">
      <c r="A16395">
        <v>23400006</v>
      </c>
      <c r="B16395" t="s">
        <v>927</v>
      </c>
      <c r="C16395" t="s">
        <v>8</v>
      </c>
      <c r="D16395" t="s">
        <v>2391</v>
      </c>
      <c r="E16395">
        <v>-1</v>
      </c>
    </row>
    <row r="16396" spans="1:5" x14ac:dyDescent="0.3">
      <c r="A16396">
        <v>23400006</v>
      </c>
      <c r="B16396" t="s">
        <v>927</v>
      </c>
      <c r="C16396" t="s">
        <v>8</v>
      </c>
      <c r="D16396" t="s">
        <v>2392</v>
      </c>
      <c r="E16396">
        <v>0</v>
      </c>
    </row>
    <row r="16397" spans="1:5" x14ac:dyDescent="0.3">
      <c r="A16397">
        <v>23400006</v>
      </c>
      <c r="B16397" t="s">
        <v>927</v>
      </c>
      <c r="C16397" t="s">
        <v>8</v>
      </c>
      <c r="D16397" t="s">
        <v>2393</v>
      </c>
      <c r="E16397">
        <v>0</v>
      </c>
    </row>
    <row r="16398" spans="1:5" x14ac:dyDescent="0.3">
      <c r="A16398">
        <v>23400006</v>
      </c>
      <c r="B16398" t="s">
        <v>927</v>
      </c>
      <c r="C16398" t="s">
        <v>8</v>
      </c>
      <c r="D16398" t="s">
        <v>2394</v>
      </c>
      <c r="E16398">
        <v>0</v>
      </c>
    </row>
    <row r="16399" spans="1:5" x14ac:dyDescent="0.3">
      <c r="A16399">
        <v>23400006</v>
      </c>
      <c r="B16399" t="s">
        <v>927</v>
      </c>
      <c r="C16399" t="s">
        <v>8</v>
      </c>
      <c r="D16399" t="s">
        <v>2395</v>
      </c>
      <c r="E16399">
        <v>0</v>
      </c>
    </row>
    <row r="16400" spans="1:5" x14ac:dyDescent="0.3">
      <c r="A16400">
        <v>23400006</v>
      </c>
      <c r="B16400" t="s">
        <v>927</v>
      </c>
      <c r="C16400" t="s">
        <v>8</v>
      </c>
      <c r="D16400" t="s">
        <v>2396</v>
      </c>
      <c r="E16400">
        <v>0</v>
      </c>
    </row>
    <row r="16401" spans="1:5" x14ac:dyDescent="0.3">
      <c r="A16401">
        <v>23400006</v>
      </c>
      <c r="B16401" t="s">
        <v>927</v>
      </c>
      <c r="C16401" t="s">
        <v>8</v>
      </c>
      <c r="D16401" t="s">
        <v>2397</v>
      </c>
      <c r="E16401">
        <v>0</v>
      </c>
    </row>
    <row r="16402" spans="1:5" x14ac:dyDescent="0.3">
      <c r="A16402">
        <v>23400006</v>
      </c>
      <c r="B16402" t="s">
        <v>927</v>
      </c>
      <c r="C16402" t="s">
        <v>8</v>
      </c>
      <c r="D16402" t="s">
        <v>2398</v>
      </c>
      <c r="E16402">
        <v>0</v>
      </c>
    </row>
    <row r="16403" spans="1:5" x14ac:dyDescent="0.3">
      <c r="A16403">
        <v>23400006</v>
      </c>
      <c r="B16403" t="s">
        <v>927</v>
      </c>
      <c r="C16403" t="s">
        <v>8</v>
      </c>
      <c r="D16403" t="s">
        <v>2399</v>
      </c>
      <c r="E16403">
        <v>0</v>
      </c>
    </row>
    <row r="16404" spans="1:5" x14ac:dyDescent="0.3">
      <c r="A16404">
        <v>23400006</v>
      </c>
      <c r="B16404" t="s">
        <v>927</v>
      </c>
      <c r="C16404" t="s">
        <v>8</v>
      </c>
      <c r="D16404" t="s">
        <v>2400</v>
      </c>
      <c r="E16404">
        <v>0</v>
      </c>
    </row>
    <row r="16405" spans="1:5" x14ac:dyDescent="0.3">
      <c r="A16405">
        <v>23400006</v>
      </c>
      <c r="B16405" t="s">
        <v>927</v>
      </c>
      <c r="C16405" t="s">
        <v>8</v>
      </c>
      <c r="D16405" t="s">
        <v>2401</v>
      </c>
      <c r="E16405">
        <v>0</v>
      </c>
    </row>
    <row r="16406" spans="1:5" x14ac:dyDescent="0.3">
      <c r="A16406">
        <v>23400006</v>
      </c>
      <c r="B16406" t="s">
        <v>927</v>
      </c>
      <c r="C16406" t="s">
        <v>8</v>
      </c>
      <c r="D16406" t="s">
        <v>2402</v>
      </c>
      <c r="E16406">
        <v>0</v>
      </c>
    </row>
    <row r="16407" spans="1:5" x14ac:dyDescent="0.3">
      <c r="A16407">
        <v>23400006</v>
      </c>
      <c r="B16407" t="s">
        <v>927</v>
      </c>
      <c r="C16407" t="s">
        <v>8</v>
      </c>
      <c r="D16407" t="s">
        <v>2403</v>
      </c>
      <c r="E16407">
        <v>0</v>
      </c>
    </row>
    <row r="16408" spans="1:5" x14ac:dyDescent="0.3">
      <c r="A16408">
        <v>23400006</v>
      </c>
      <c r="B16408" t="s">
        <v>927</v>
      </c>
      <c r="C16408" t="s">
        <v>8</v>
      </c>
      <c r="D16408" t="s">
        <v>2404</v>
      </c>
      <c r="E16408">
        <v>-1</v>
      </c>
    </row>
    <row r="16409" spans="1:5" x14ac:dyDescent="0.3">
      <c r="A16409">
        <v>23400006</v>
      </c>
      <c r="B16409" t="s">
        <v>927</v>
      </c>
      <c r="C16409" t="s">
        <v>8</v>
      </c>
      <c r="D16409" t="s">
        <v>2405</v>
      </c>
      <c r="E16409">
        <v>0</v>
      </c>
    </row>
    <row r="16410" spans="1:5" x14ac:dyDescent="0.3">
      <c r="A16410">
        <v>23400006</v>
      </c>
      <c r="B16410" t="s">
        <v>927</v>
      </c>
      <c r="C16410" t="s">
        <v>8</v>
      </c>
      <c r="D16410" t="s">
        <v>2406</v>
      </c>
      <c r="E16410">
        <v>0</v>
      </c>
    </row>
    <row r="16411" spans="1:5" x14ac:dyDescent="0.3">
      <c r="A16411">
        <v>23400006</v>
      </c>
      <c r="B16411" t="s">
        <v>927</v>
      </c>
      <c r="C16411" t="s">
        <v>8</v>
      </c>
      <c r="D16411" t="s">
        <v>2407</v>
      </c>
      <c r="E16411">
        <v>0</v>
      </c>
    </row>
    <row r="16412" spans="1:5" x14ac:dyDescent="0.3">
      <c r="A16412">
        <v>23400006</v>
      </c>
      <c r="B16412" t="s">
        <v>927</v>
      </c>
      <c r="C16412" t="s">
        <v>8</v>
      </c>
      <c r="D16412" t="s">
        <v>2408</v>
      </c>
      <c r="E16412">
        <v>0</v>
      </c>
    </row>
    <row r="16413" spans="1:5" x14ac:dyDescent="0.3">
      <c r="A16413">
        <v>23400006</v>
      </c>
      <c r="B16413" t="s">
        <v>927</v>
      </c>
      <c r="C16413" t="s">
        <v>8</v>
      </c>
      <c r="D16413" t="s">
        <v>2409</v>
      </c>
      <c r="E16413">
        <v>0</v>
      </c>
    </row>
    <row r="16414" spans="1:5" x14ac:dyDescent="0.3">
      <c r="A16414">
        <v>23400006</v>
      </c>
      <c r="B16414" t="s">
        <v>927</v>
      </c>
      <c r="C16414" t="s">
        <v>8</v>
      </c>
      <c r="D16414" t="s">
        <v>2410</v>
      </c>
      <c r="E16414">
        <v>0</v>
      </c>
    </row>
    <row r="16415" spans="1:5" x14ac:dyDescent="0.3">
      <c r="A16415">
        <v>23400006</v>
      </c>
      <c r="B16415" t="s">
        <v>927</v>
      </c>
      <c r="C16415" t="s">
        <v>8</v>
      </c>
      <c r="D16415" t="s">
        <v>2411</v>
      </c>
      <c r="E16415">
        <v>0</v>
      </c>
    </row>
    <row r="16416" spans="1:5" x14ac:dyDescent="0.3">
      <c r="A16416">
        <v>23400006</v>
      </c>
      <c r="B16416" t="s">
        <v>927</v>
      </c>
      <c r="C16416" t="s">
        <v>8</v>
      </c>
      <c r="D16416" t="s">
        <v>2412</v>
      </c>
      <c r="E16416">
        <v>0</v>
      </c>
    </row>
    <row r="16417" spans="1:5" x14ac:dyDescent="0.3">
      <c r="A16417">
        <v>23400006</v>
      </c>
      <c r="B16417" t="s">
        <v>927</v>
      </c>
      <c r="C16417" t="s">
        <v>8</v>
      </c>
      <c r="D16417" t="s">
        <v>2413</v>
      </c>
      <c r="E16417">
        <v>0</v>
      </c>
    </row>
    <row r="16418" spans="1:5" x14ac:dyDescent="0.3">
      <c r="A16418">
        <v>10010092</v>
      </c>
      <c r="B16418" t="s">
        <v>929</v>
      </c>
      <c r="C16418" t="s">
        <v>8</v>
      </c>
      <c r="D16418" t="s">
        <v>2378</v>
      </c>
      <c r="E16418">
        <v>0</v>
      </c>
    </row>
    <row r="16419" spans="1:5" x14ac:dyDescent="0.3">
      <c r="A16419">
        <v>10010092</v>
      </c>
      <c r="B16419" t="s">
        <v>929</v>
      </c>
      <c r="C16419" t="s">
        <v>8</v>
      </c>
      <c r="D16419" t="s">
        <v>2379</v>
      </c>
      <c r="E16419">
        <v>0</v>
      </c>
    </row>
    <row r="16420" spans="1:5" x14ac:dyDescent="0.3">
      <c r="A16420">
        <v>10010092</v>
      </c>
      <c r="B16420" t="s">
        <v>929</v>
      </c>
      <c r="C16420" t="s">
        <v>8</v>
      </c>
      <c r="D16420" t="s">
        <v>2380</v>
      </c>
      <c r="E16420">
        <v>0</v>
      </c>
    </row>
    <row r="16421" spans="1:5" x14ac:dyDescent="0.3">
      <c r="A16421">
        <v>10010092</v>
      </c>
      <c r="B16421" t="s">
        <v>929</v>
      </c>
      <c r="C16421" t="s">
        <v>8</v>
      </c>
      <c r="D16421" t="s">
        <v>2381</v>
      </c>
      <c r="E16421">
        <v>0</v>
      </c>
    </row>
    <row r="16422" spans="1:5" x14ac:dyDescent="0.3">
      <c r="A16422">
        <v>10010092</v>
      </c>
      <c r="B16422" t="s">
        <v>929</v>
      </c>
      <c r="C16422" t="s">
        <v>8</v>
      </c>
      <c r="D16422" t="s">
        <v>2382</v>
      </c>
      <c r="E16422">
        <v>0</v>
      </c>
    </row>
    <row r="16423" spans="1:5" x14ac:dyDescent="0.3">
      <c r="A16423">
        <v>10010092</v>
      </c>
      <c r="B16423" t="s">
        <v>929</v>
      </c>
      <c r="C16423" t="s">
        <v>8</v>
      </c>
      <c r="D16423" t="s">
        <v>2383</v>
      </c>
      <c r="E16423">
        <v>0</v>
      </c>
    </row>
    <row r="16424" spans="1:5" x14ac:dyDescent="0.3">
      <c r="A16424">
        <v>10010092</v>
      </c>
      <c r="B16424" t="s">
        <v>929</v>
      </c>
      <c r="C16424" t="s">
        <v>8</v>
      </c>
      <c r="D16424" t="s">
        <v>2384</v>
      </c>
      <c r="E16424">
        <v>0</v>
      </c>
    </row>
    <row r="16425" spans="1:5" x14ac:dyDescent="0.3">
      <c r="A16425">
        <v>10010092</v>
      </c>
      <c r="B16425" t="s">
        <v>929</v>
      </c>
      <c r="C16425" t="s">
        <v>8</v>
      </c>
      <c r="D16425" t="s">
        <v>2385</v>
      </c>
      <c r="E16425">
        <v>0</v>
      </c>
    </row>
    <row r="16426" spans="1:5" x14ac:dyDescent="0.3">
      <c r="A16426">
        <v>10010092</v>
      </c>
      <c r="B16426" t="s">
        <v>929</v>
      </c>
      <c r="C16426" t="s">
        <v>8</v>
      </c>
      <c r="D16426" t="s">
        <v>2386</v>
      </c>
      <c r="E16426">
        <v>0</v>
      </c>
    </row>
    <row r="16427" spans="1:5" x14ac:dyDescent="0.3">
      <c r="A16427">
        <v>10010092</v>
      </c>
      <c r="B16427" t="s">
        <v>929</v>
      </c>
      <c r="C16427" t="s">
        <v>8</v>
      </c>
      <c r="D16427" t="s">
        <v>2387</v>
      </c>
      <c r="E16427">
        <v>0</v>
      </c>
    </row>
    <row r="16428" spans="1:5" x14ac:dyDescent="0.3">
      <c r="A16428">
        <v>10010092</v>
      </c>
      <c r="B16428" t="s">
        <v>929</v>
      </c>
      <c r="C16428" t="s">
        <v>8</v>
      </c>
      <c r="D16428" t="s">
        <v>2388</v>
      </c>
      <c r="E16428">
        <v>0</v>
      </c>
    </row>
    <row r="16429" spans="1:5" x14ac:dyDescent="0.3">
      <c r="A16429">
        <v>10010092</v>
      </c>
      <c r="B16429" t="s">
        <v>929</v>
      </c>
      <c r="C16429" t="s">
        <v>8</v>
      </c>
      <c r="D16429" t="s">
        <v>2389</v>
      </c>
      <c r="E16429">
        <v>0</v>
      </c>
    </row>
    <row r="16430" spans="1:5" x14ac:dyDescent="0.3">
      <c r="A16430">
        <v>10010092</v>
      </c>
      <c r="B16430" t="s">
        <v>929</v>
      </c>
      <c r="C16430" t="s">
        <v>8</v>
      </c>
      <c r="D16430" t="s">
        <v>2390</v>
      </c>
      <c r="E16430">
        <v>0</v>
      </c>
    </row>
    <row r="16431" spans="1:5" x14ac:dyDescent="0.3">
      <c r="A16431">
        <v>10010092</v>
      </c>
      <c r="B16431" t="s">
        <v>929</v>
      </c>
      <c r="C16431" t="s">
        <v>8</v>
      </c>
      <c r="D16431" t="s">
        <v>2391</v>
      </c>
      <c r="E16431">
        <v>0</v>
      </c>
    </row>
    <row r="16432" spans="1:5" x14ac:dyDescent="0.3">
      <c r="A16432">
        <v>10010092</v>
      </c>
      <c r="B16432" t="s">
        <v>929</v>
      </c>
      <c r="C16432" t="s">
        <v>8</v>
      </c>
      <c r="D16432" t="s">
        <v>2392</v>
      </c>
      <c r="E16432">
        <v>0</v>
      </c>
    </row>
    <row r="16433" spans="1:5" x14ac:dyDescent="0.3">
      <c r="A16433">
        <v>10010092</v>
      </c>
      <c r="B16433" t="s">
        <v>929</v>
      </c>
      <c r="C16433" t="s">
        <v>8</v>
      </c>
      <c r="D16433" t="s">
        <v>2393</v>
      </c>
      <c r="E16433">
        <v>0</v>
      </c>
    </row>
    <row r="16434" spans="1:5" x14ac:dyDescent="0.3">
      <c r="A16434">
        <v>10010092</v>
      </c>
      <c r="B16434" t="s">
        <v>929</v>
      </c>
      <c r="C16434" t="s">
        <v>8</v>
      </c>
      <c r="D16434" t="s">
        <v>2394</v>
      </c>
      <c r="E16434">
        <v>-2350</v>
      </c>
    </row>
    <row r="16435" spans="1:5" x14ac:dyDescent="0.3">
      <c r="A16435">
        <v>10010092</v>
      </c>
      <c r="B16435" t="s">
        <v>929</v>
      </c>
      <c r="C16435" t="s">
        <v>8</v>
      </c>
      <c r="D16435" t="s">
        <v>2395</v>
      </c>
      <c r="E16435">
        <v>0</v>
      </c>
    </row>
    <row r="16436" spans="1:5" x14ac:dyDescent="0.3">
      <c r="A16436">
        <v>10010092</v>
      </c>
      <c r="B16436" t="s">
        <v>929</v>
      </c>
      <c r="C16436" t="s">
        <v>8</v>
      </c>
      <c r="D16436" t="s">
        <v>2396</v>
      </c>
      <c r="E16436">
        <v>0</v>
      </c>
    </row>
    <row r="16437" spans="1:5" x14ac:dyDescent="0.3">
      <c r="A16437">
        <v>10010092</v>
      </c>
      <c r="B16437" t="s">
        <v>929</v>
      </c>
      <c r="C16437" t="s">
        <v>8</v>
      </c>
      <c r="D16437" t="s">
        <v>2397</v>
      </c>
      <c r="E16437">
        <v>0</v>
      </c>
    </row>
    <row r="16438" spans="1:5" x14ac:dyDescent="0.3">
      <c r="A16438">
        <v>10010092</v>
      </c>
      <c r="B16438" t="s">
        <v>929</v>
      </c>
      <c r="C16438" t="s">
        <v>8</v>
      </c>
      <c r="D16438" t="s">
        <v>2398</v>
      </c>
      <c r="E16438">
        <v>0</v>
      </c>
    </row>
    <row r="16439" spans="1:5" x14ac:dyDescent="0.3">
      <c r="A16439">
        <v>10010092</v>
      </c>
      <c r="B16439" t="s">
        <v>929</v>
      </c>
      <c r="C16439" t="s">
        <v>8</v>
      </c>
      <c r="D16439" t="s">
        <v>2399</v>
      </c>
      <c r="E16439">
        <v>0</v>
      </c>
    </row>
    <row r="16440" spans="1:5" x14ac:dyDescent="0.3">
      <c r="A16440">
        <v>10010092</v>
      </c>
      <c r="B16440" t="s">
        <v>929</v>
      </c>
      <c r="C16440" t="s">
        <v>8</v>
      </c>
      <c r="D16440" t="s">
        <v>2400</v>
      </c>
      <c r="E16440">
        <v>0</v>
      </c>
    </row>
    <row r="16441" spans="1:5" x14ac:dyDescent="0.3">
      <c r="A16441">
        <v>10010092</v>
      </c>
      <c r="B16441" t="s">
        <v>929</v>
      </c>
      <c r="C16441" t="s">
        <v>8</v>
      </c>
      <c r="D16441" t="s">
        <v>2401</v>
      </c>
      <c r="E16441">
        <v>0</v>
      </c>
    </row>
    <row r="16442" spans="1:5" x14ac:dyDescent="0.3">
      <c r="A16442">
        <v>10010092</v>
      </c>
      <c r="B16442" t="s">
        <v>929</v>
      </c>
      <c r="C16442" t="s">
        <v>8</v>
      </c>
      <c r="D16442" t="s">
        <v>2402</v>
      </c>
      <c r="E16442">
        <v>0</v>
      </c>
    </row>
    <row r="16443" spans="1:5" x14ac:dyDescent="0.3">
      <c r="A16443">
        <v>10010092</v>
      </c>
      <c r="B16443" t="s">
        <v>929</v>
      </c>
      <c r="C16443" t="s">
        <v>8</v>
      </c>
      <c r="D16443" t="s">
        <v>2403</v>
      </c>
      <c r="E16443">
        <v>-38</v>
      </c>
    </row>
    <row r="16444" spans="1:5" x14ac:dyDescent="0.3">
      <c r="A16444">
        <v>10010092</v>
      </c>
      <c r="B16444" t="s">
        <v>929</v>
      </c>
      <c r="C16444" t="s">
        <v>8</v>
      </c>
      <c r="D16444" t="s">
        <v>2404</v>
      </c>
      <c r="E16444">
        <v>0</v>
      </c>
    </row>
    <row r="16445" spans="1:5" x14ac:dyDescent="0.3">
      <c r="A16445">
        <v>10010092</v>
      </c>
      <c r="B16445" t="s">
        <v>929</v>
      </c>
      <c r="C16445" t="s">
        <v>8</v>
      </c>
      <c r="D16445" t="s">
        <v>2405</v>
      </c>
      <c r="E16445">
        <v>0</v>
      </c>
    </row>
    <row r="16446" spans="1:5" x14ac:dyDescent="0.3">
      <c r="A16446">
        <v>10010092</v>
      </c>
      <c r="B16446" t="s">
        <v>929</v>
      </c>
      <c r="C16446" t="s">
        <v>8</v>
      </c>
      <c r="D16446" t="s">
        <v>2406</v>
      </c>
      <c r="E16446">
        <v>0</v>
      </c>
    </row>
    <row r="16447" spans="1:5" x14ac:dyDescent="0.3">
      <c r="A16447">
        <v>10010092</v>
      </c>
      <c r="B16447" t="s">
        <v>929</v>
      </c>
      <c r="C16447" t="s">
        <v>8</v>
      </c>
      <c r="D16447" t="s">
        <v>2407</v>
      </c>
      <c r="E16447">
        <v>0</v>
      </c>
    </row>
    <row r="16448" spans="1:5" x14ac:dyDescent="0.3">
      <c r="A16448">
        <v>10010092</v>
      </c>
      <c r="B16448" t="s">
        <v>929</v>
      </c>
      <c r="C16448" t="s">
        <v>8</v>
      </c>
      <c r="D16448" t="s">
        <v>2408</v>
      </c>
      <c r="E16448">
        <v>0</v>
      </c>
    </row>
    <row r="16449" spans="1:5" x14ac:dyDescent="0.3">
      <c r="A16449">
        <v>10010092</v>
      </c>
      <c r="B16449" t="s">
        <v>929</v>
      </c>
      <c r="C16449" t="s">
        <v>8</v>
      </c>
      <c r="D16449" t="s">
        <v>2409</v>
      </c>
      <c r="E16449">
        <v>0</v>
      </c>
    </row>
    <row r="16450" spans="1:5" x14ac:dyDescent="0.3">
      <c r="A16450">
        <v>10010092</v>
      </c>
      <c r="B16450" t="s">
        <v>929</v>
      </c>
      <c r="C16450" t="s">
        <v>8</v>
      </c>
      <c r="D16450" t="s">
        <v>2410</v>
      </c>
      <c r="E16450">
        <v>0</v>
      </c>
    </row>
    <row r="16451" spans="1:5" x14ac:dyDescent="0.3">
      <c r="A16451">
        <v>10010092</v>
      </c>
      <c r="B16451" t="s">
        <v>929</v>
      </c>
      <c r="C16451" t="s">
        <v>8</v>
      </c>
      <c r="D16451" t="s">
        <v>2411</v>
      </c>
      <c r="E16451">
        <v>0</v>
      </c>
    </row>
    <row r="16452" spans="1:5" x14ac:dyDescent="0.3">
      <c r="A16452">
        <v>10010092</v>
      </c>
      <c r="B16452" t="s">
        <v>929</v>
      </c>
      <c r="C16452" t="s">
        <v>8</v>
      </c>
      <c r="D16452" t="s">
        <v>2412</v>
      </c>
      <c r="E16452">
        <v>0</v>
      </c>
    </row>
    <row r="16453" spans="1:5" x14ac:dyDescent="0.3">
      <c r="A16453">
        <v>10010092</v>
      </c>
      <c r="B16453" t="s">
        <v>929</v>
      </c>
      <c r="C16453" t="s">
        <v>8</v>
      </c>
      <c r="D16453" t="s">
        <v>2413</v>
      </c>
      <c r="E16453">
        <v>0</v>
      </c>
    </row>
    <row r="16454" spans="1:5" x14ac:dyDescent="0.3">
      <c r="A16454">
        <v>10010075</v>
      </c>
      <c r="B16454" t="s">
        <v>931</v>
      </c>
      <c r="C16454" t="s">
        <v>8</v>
      </c>
      <c r="D16454" t="s">
        <v>2378</v>
      </c>
      <c r="E16454">
        <v>0</v>
      </c>
    </row>
    <row r="16455" spans="1:5" x14ac:dyDescent="0.3">
      <c r="A16455">
        <v>10010075</v>
      </c>
      <c r="B16455" t="s">
        <v>931</v>
      </c>
      <c r="C16455" t="s">
        <v>8</v>
      </c>
      <c r="D16455" t="s">
        <v>2379</v>
      </c>
      <c r="E16455">
        <v>0</v>
      </c>
    </row>
    <row r="16456" spans="1:5" x14ac:dyDescent="0.3">
      <c r="A16456">
        <v>10010075</v>
      </c>
      <c r="B16456" t="s">
        <v>931</v>
      </c>
      <c r="C16456" t="s">
        <v>8</v>
      </c>
      <c r="D16456" t="s">
        <v>2380</v>
      </c>
      <c r="E16456">
        <v>0</v>
      </c>
    </row>
    <row r="16457" spans="1:5" x14ac:dyDescent="0.3">
      <c r="A16457">
        <v>10010075</v>
      </c>
      <c r="B16457" t="s">
        <v>931</v>
      </c>
      <c r="C16457" t="s">
        <v>8</v>
      </c>
      <c r="D16457" t="s">
        <v>2381</v>
      </c>
      <c r="E16457">
        <v>0</v>
      </c>
    </row>
    <row r="16458" spans="1:5" x14ac:dyDescent="0.3">
      <c r="A16458">
        <v>10010075</v>
      </c>
      <c r="B16458" t="s">
        <v>931</v>
      </c>
      <c r="C16458" t="s">
        <v>8</v>
      </c>
      <c r="D16458" t="s">
        <v>2382</v>
      </c>
      <c r="E16458">
        <v>0</v>
      </c>
    </row>
    <row r="16459" spans="1:5" x14ac:dyDescent="0.3">
      <c r="A16459">
        <v>10010075</v>
      </c>
      <c r="B16459" t="s">
        <v>931</v>
      </c>
      <c r="C16459" t="s">
        <v>8</v>
      </c>
      <c r="D16459" t="s">
        <v>2383</v>
      </c>
      <c r="E16459">
        <v>0</v>
      </c>
    </row>
    <row r="16460" spans="1:5" x14ac:dyDescent="0.3">
      <c r="A16460">
        <v>10010075</v>
      </c>
      <c r="B16460" t="s">
        <v>931</v>
      </c>
      <c r="C16460" t="s">
        <v>8</v>
      </c>
      <c r="D16460" t="s">
        <v>2384</v>
      </c>
      <c r="E16460">
        <v>0</v>
      </c>
    </row>
    <row r="16461" spans="1:5" x14ac:dyDescent="0.3">
      <c r="A16461">
        <v>10010075</v>
      </c>
      <c r="B16461" t="s">
        <v>931</v>
      </c>
      <c r="C16461" t="s">
        <v>8</v>
      </c>
      <c r="D16461" t="s">
        <v>2385</v>
      </c>
      <c r="E16461">
        <v>0</v>
      </c>
    </row>
    <row r="16462" spans="1:5" x14ac:dyDescent="0.3">
      <c r="A16462">
        <v>10010075</v>
      </c>
      <c r="B16462" t="s">
        <v>931</v>
      </c>
      <c r="C16462" t="s">
        <v>8</v>
      </c>
      <c r="D16462" t="s">
        <v>2386</v>
      </c>
      <c r="E16462">
        <v>0</v>
      </c>
    </row>
    <row r="16463" spans="1:5" x14ac:dyDescent="0.3">
      <c r="A16463">
        <v>10010075</v>
      </c>
      <c r="B16463" t="s">
        <v>931</v>
      </c>
      <c r="C16463" t="s">
        <v>8</v>
      </c>
      <c r="D16463" t="s">
        <v>2387</v>
      </c>
      <c r="E16463">
        <v>0</v>
      </c>
    </row>
    <row r="16464" spans="1:5" x14ac:dyDescent="0.3">
      <c r="A16464">
        <v>10010075</v>
      </c>
      <c r="B16464" t="s">
        <v>931</v>
      </c>
      <c r="C16464" t="s">
        <v>8</v>
      </c>
      <c r="D16464" t="s">
        <v>2388</v>
      </c>
      <c r="E16464">
        <v>0</v>
      </c>
    </row>
    <row r="16465" spans="1:5" x14ac:dyDescent="0.3">
      <c r="A16465">
        <v>10010075</v>
      </c>
      <c r="B16465" t="s">
        <v>931</v>
      </c>
      <c r="C16465" t="s">
        <v>8</v>
      </c>
      <c r="D16465" t="s">
        <v>2389</v>
      </c>
      <c r="E16465">
        <v>0</v>
      </c>
    </row>
    <row r="16466" spans="1:5" x14ac:dyDescent="0.3">
      <c r="A16466">
        <v>10010075</v>
      </c>
      <c r="B16466" t="s">
        <v>931</v>
      </c>
      <c r="C16466" t="s">
        <v>8</v>
      </c>
      <c r="D16466" t="s">
        <v>2390</v>
      </c>
      <c r="E16466">
        <v>0</v>
      </c>
    </row>
    <row r="16467" spans="1:5" x14ac:dyDescent="0.3">
      <c r="A16467">
        <v>10010075</v>
      </c>
      <c r="B16467" t="s">
        <v>931</v>
      </c>
      <c r="C16467" t="s">
        <v>8</v>
      </c>
      <c r="D16467" t="s">
        <v>2391</v>
      </c>
      <c r="E16467">
        <v>-12</v>
      </c>
    </row>
    <row r="16468" spans="1:5" x14ac:dyDescent="0.3">
      <c r="A16468">
        <v>10010075</v>
      </c>
      <c r="B16468" t="s">
        <v>931</v>
      </c>
      <c r="C16468" t="s">
        <v>8</v>
      </c>
      <c r="D16468" t="s">
        <v>2392</v>
      </c>
      <c r="E16468">
        <v>0</v>
      </c>
    </row>
    <row r="16469" spans="1:5" x14ac:dyDescent="0.3">
      <c r="A16469">
        <v>10010075</v>
      </c>
      <c r="B16469" t="s">
        <v>931</v>
      </c>
      <c r="C16469" t="s">
        <v>8</v>
      </c>
      <c r="D16469" t="s">
        <v>2393</v>
      </c>
      <c r="E16469">
        <v>0</v>
      </c>
    </row>
    <row r="16470" spans="1:5" x14ac:dyDescent="0.3">
      <c r="A16470">
        <v>10010075</v>
      </c>
      <c r="B16470" t="s">
        <v>931</v>
      </c>
      <c r="C16470" t="s">
        <v>8</v>
      </c>
      <c r="D16470" t="s">
        <v>2394</v>
      </c>
      <c r="E16470">
        <v>0</v>
      </c>
    </row>
    <row r="16471" spans="1:5" x14ac:dyDescent="0.3">
      <c r="A16471">
        <v>10010075</v>
      </c>
      <c r="B16471" t="s">
        <v>931</v>
      </c>
      <c r="C16471" t="s">
        <v>8</v>
      </c>
      <c r="D16471" t="s">
        <v>2395</v>
      </c>
      <c r="E16471">
        <v>0</v>
      </c>
    </row>
    <row r="16472" spans="1:5" x14ac:dyDescent="0.3">
      <c r="A16472">
        <v>10010075</v>
      </c>
      <c r="B16472" t="s">
        <v>931</v>
      </c>
      <c r="C16472" t="s">
        <v>8</v>
      </c>
      <c r="D16472" t="s">
        <v>2396</v>
      </c>
      <c r="E16472">
        <v>0</v>
      </c>
    </row>
    <row r="16473" spans="1:5" x14ac:dyDescent="0.3">
      <c r="A16473">
        <v>10010075</v>
      </c>
      <c r="B16473" t="s">
        <v>931</v>
      </c>
      <c r="C16473" t="s">
        <v>8</v>
      </c>
      <c r="D16473" t="s">
        <v>2397</v>
      </c>
      <c r="E16473">
        <v>0</v>
      </c>
    </row>
    <row r="16474" spans="1:5" x14ac:dyDescent="0.3">
      <c r="A16474">
        <v>10010075</v>
      </c>
      <c r="B16474" t="s">
        <v>931</v>
      </c>
      <c r="C16474" t="s">
        <v>8</v>
      </c>
      <c r="D16474" t="s">
        <v>2398</v>
      </c>
      <c r="E16474">
        <v>0</v>
      </c>
    </row>
    <row r="16475" spans="1:5" x14ac:dyDescent="0.3">
      <c r="A16475">
        <v>10010075</v>
      </c>
      <c r="B16475" t="s">
        <v>931</v>
      </c>
      <c r="C16475" t="s">
        <v>8</v>
      </c>
      <c r="D16475" t="s">
        <v>2399</v>
      </c>
      <c r="E16475">
        <v>0</v>
      </c>
    </row>
    <row r="16476" spans="1:5" x14ac:dyDescent="0.3">
      <c r="A16476">
        <v>10010075</v>
      </c>
      <c r="B16476" t="s">
        <v>931</v>
      </c>
      <c r="C16476" t="s">
        <v>8</v>
      </c>
      <c r="D16476" t="s">
        <v>2400</v>
      </c>
      <c r="E16476">
        <v>0</v>
      </c>
    </row>
    <row r="16477" spans="1:5" x14ac:dyDescent="0.3">
      <c r="A16477">
        <v>10010075</v>
      </c>
      <c r="B16477" t="s">
        <v>931</v>
      </c>
      <c r="C16477" t="s">
        <v>8</v>
      </c>
      <c r="D16477" t="s">
        <v>2401</v>
      </c>
      <c r="E16477">
        <v>0</v>
      </c>
    </row>
    <row r="16478" spans="1:5" x14ac:dyDescent="0.3">
      <c r="A16478">
        <v>10010075</v>
      </c>
      <c r="B16478" t="s">
        <v>931</v>
      </c>
      <c r="C16478" t="s">
        <v>8</v>
      </c>
      <c r="D16478" t="s">
        <v>2402</v>
      </c>
      <c r="E16478">
        <v>0</v>
      </c>
    </row>
    <row r="16479" spans="1:5" x14ac:dyDescent="0.3">
      <c r="A16479">
        <v>10010075</v>
      </c>
      <c r="B16479" t="s">
        <v>931</v>
      </c>
      <c r="C16479" t="s">
        <v>8</v>
      </c>
      <c r="D16479" t="s">
        <v>2403</v>
      </c>
      <c r="E16479">
        <v>-12</v>
      </c>
    </row>
    <row r="16480" spans="1:5" x14ac:dyDescent="0.3">
      <c r="A16480">
        <v>10010075</v>
      </c>
      <c r="B16480" t="s">
        <v>931</v>
      </c>
      <c r="C16480" t="s">
        <v>8</v>
      </c>
      <c r="D16480" t="s">
        <v>2404</v>
      </c>
      <c r="E16480">
        <v>0</v>
      </c>
    </row>
    <row r="16481" spans="1:5" x14ac:dyDescent="0.3">
      <c r="A16481">
        <v>10010075</v>
      </c>
      <c r="B16481" t="s">
        <v>931</v>
      </c>
      <c r="C16481" t="s">
        <v>8</v>
      </c>
      <c r="D16481" t="s">
        <v>2405</v>
      </c>
      <c r="E16481">
        <v>0</v>
      </c>
    </row>
    <row r="16482" spans="1:5" x14ac:dyDescent="0.3">
      <c r="A16482">
        <v>10010075</v>
      </c>
      <c r="B16482" t="s">
        <v>931</v>
      </c>
      <c r="C16482" t="s">
        <v>8</v>
      </c>
      <c r="D16482" t="s">
        <v>2406</v>
      </c>
      <c r="E16482">
        <v>0</v>
      </c>
    </row>
    <row r="16483" spans="1:5" x14ac:dyDescent="0.3">
      <c r="A16483">
        <v>10010075</v>
      </c>
      <c r="B16483" t="s">
        <v>931</v>
      </c>
      <c r="C16483" t="s">
        <v>8</v>
      </c>
      <c r="D16483" t="s">
        <v>2407</v>
      </c>
      <c r="E16483">
        <v>0</v>
      </c>
    </row>
    <row r="16484" spans="1:5" x14ac:dyDescent="0.3">
      <c r="A16484">
        <v>10010075</v>
      </c>
      <c r="B16484" t="s">
        <v>931</v>
      </c>
      <c r="C16484" t="s">
        <v>8</v>
      </c>
      <c r="D16484" t="s">
        <v>2408</v>
      </c>
      <c r="E16484">
        <v>0</v>
      </c>
    </row>
    <row r="16485" spans="1:5" x14ac:dyDescent="0.3">
      <c r="A16485">
        <v>10010075</v>
      </c>
      <c r="B16485" t="s">
        <v>931</v>
      </c>
      <c r="C16485" t="s">
        <v>8</v>
      </c>
      <c r="D16485" t="s">
        <v>2409</v>
      </c>
      <c r="E16485">
        <v>0</v>
      </c>
    </row>
    <row r="16486" spans="1:5" x14ac:dyDescent="0.3">
      <c r="A16486">
        <v>10010075</v>
      </c>
      <c r="B16486" t="s">
        <v>931</v>
      </c>
      <c r="C16486" t="s">
        <v>8</v>
      </c>
      <c r="D16486" t="s">
        <v>2410</v>
      </c>
      <c r="E16486">
        <v>0</v>
      </c>
    </row>
    <row r="16487" spans="1:5" x14ac:dyDescent="0.3">
      <c r="A16487">
        <v>10010075</v>
      </c>
      <c r="B16487" t="s">
        <v>931</v>
      </c>
      <c r="C16487" t="s">
        <v>8</v>
      </c>
      <c r="D16487" t="s">
        <v>2411</v>
      </c>
      <c r="E16487">
        <v>0</v>
      </c>
    </row>
    <row r="16488" spans="1:5" x14ac:dyDescent="0.3">
      <c r="A16488">
        <v>10010075</v>
      </c>
      <c r="B16488" t="s">
        <v>931</v>
      </c>
      <c r="C16488" t="s">
        <v>8</v>
      </c>
      <c r="D16488" t="s">
        <v>2412</v>
      </c>
      <c r="E16488">
        <v>0</v>
      </c>
    </row>
    <row r="16489" spans="1:5" x14ac:dyDescent="0.3">
      <c r="A16489">
        <v>10010075</v>
      </c>
      <c r="B16489" t="s">
        <v>931</v>
      </c>
      <c r="C16489" t="s">
        <v>8</v>
      </c>
      <c r="D16489" t="s">
        <v>2413</v>
      </c>
      <c r="E16489">
        <v>0</v>
      </c>
    </row>
    <row r="16490" spans="1:5" x14ac:dyDescent="0.3">
      <c r="A16490">
        <v>91500146</v>
      </c>
      <c r="B16490" t="s">
        <v>933</v>
      </c>
      <c r="C16490" t="s">
        <v>8</v>
      </c>
      <c r="D16490" t="s">
        <v>2378</v>
      </c>
      <c r="E16490">
        <v>0</v>
      </c>
    </row>
    <row r="16491" spans="1:5" x14ac:dyDescent="0.3">
      <c r="A16491">
        <v>91500146</v>
      </c>
      <c r="B16491" t="s">
        <v>933</v>
      </c>
      <c r="C16491" t="s">
        <v>8</v>
      </c>
      <c r="D16491" t="s">
        <v>2379</v>
      </c>
      <c r="E16491">
        <v>0</v>
      </c>
    </row>
    <row r="16492" spans="1:5" x14ac:dyDescent="0.3">
      <c r="A16492">
        <v>91500146</v>
      </c>
      <c r="B16492" t="s">
        <v>933</v>
      </c>
      <c r="C16492" t="s">
        <v>8</v>
      </c>
      <c r="D16492" t="s">
        <v>2380</v>
      </c>
      <c r="E16492">
        <v>0</v>
      </c>
    </row>
    <row r="16493" spans="1:5" x14ac:dyDescent="0.3">
      <c r="A16493">
        <v>91500146</v>
      </c>
      <c r="B16493" t="s">
        <v>933</v>
      </c>
      <c r="C16493" t="s">
        <v>8</v>
      </c>
      <c r="D16493" t="s">
        <v>2381</v>
      </c>
      <c r="E16493">
        <v>0</v>
      </c>
    </row>
    <row r="16494" spans="1:5" x14ac:dyDescent="0.3">
      <c r="A16494">
        <v>91500146</v>
      </c>
      <c r="B16494" t="s">
        <v>933</v>
      </c>
      <c r="C16494" t="s">
        <v>8</v>
      </c>
      <c r="D16494" t="s">
        <v>2382</v>
      </c>
      <c r="E16494">
        <v>0</v>
      </c>
    </row>
    <row r="16495" spans="1:5" x14ac:dyDescent="0.3">
      <c r="A16495">
        <v>91500146</v>
      </c>
      <c r="B16495" t="s">
        <v>933</v>
      </c>
      <c r="C16495" t="s">
        <v>8</v>
      </c>
      <c r="D16495" t="s">
        <v>2383</v>
      </c>
      <c r="E16495">
        <v>0</v>
      </c>
    </row>
    <row r="16496" spans="1:5" x14ac:dyDescent="0.3">
      <c r="A16496">
        <v>91500146</v>
      </c>
      <c r="B16496" t="s">
        <v>933</v>
      </c>
      <c r="C16496" t="s">
        <v>8</v>
      </c>
      <c r="D16496" t="s">
        <v>2384</v>
      </c>
      <c r="E16496">
        <v>0</v>
      </c>
    </row>
    <row r="16497" spans="1:5" x14ac:dyDescent="0.3">
      <c r="A16497">
        <v>91500146</v>
      </c>
      <c r="B16497" t="s">
        <v>933</v>
      </c>
      <c r="C16497" t="s">
        <v>8</v>
      </c>
      <c r="D16497" t="s">
        <v>2385</v>
      </c>
      <c r="E16497">
        <v>0</v>
      </c>
    </row>
    <row r="16498" spans="1:5" x14ac:dyDescent="0.3">
      <c r="A16498">
        <v>91500146</v>
      </c>
      <c r="B16498" t="s">
        <v>933</v>
      </c>
      <c r="C16498" t="s">
        <v>8</v>
      </c>
      <c r="D16498" t="s">
        <v>2386</v>
      </c>
      <c r="E16498">
        <v>0</v>
      </c>
    </row>
    <row r="16499" spans="1:5" x14ac:dyDescent="0.3">
      <c r="A16499">
        <v>91500146</v>
      </c>
      <c r="B16499" t="s">
        <v>933</v>
      </c>
      <c r="C16499" t="s">
        <v>8</v>
      </c>
      <c r="D16499" t="s">
        <v>2387</v>
      </c>
      <c r="E16499">
        <v>0</v>
      </c>
    </row>
    <row r="16500" spans="1:5" x14ac:dyDescent="0.3">
      <c r="A16500">
        <v>91500146</v>
      </c>
      <c r="B16500" t="s">
        <v>933</v>
      </c>
      <c r="C16500" t="s">
        <v>8</v>
      </c>
      <c r="D16500" t="s">
        <v>2388</v>
      </c>
      <c r="E16500">
        <v>0</v>
      </c>
    </row>
    <row r="16501" spans="1:5" x14ac:dyDescent="0.3">
      <c r="A16501">
        <v>91500146</v>
      </c>
      <c r="B16501" t="s">
        <v>933</v>
      </c>
      <c r="C16501" t="s">
        <v>8</v>
      </c>
      <c r="D16501" t="s">
        <v>2389</v>
      </c>
      <c r="E16501">
        <v>0</v>
      </c>
    </row>
    <row r="16502" spans="1:5" x14ac:dyDescent="0.3">
      <c r="A16502">
        <v>91500146</v>
      </c>
      <c r="B16502" t="s">
        <v>933</v>
      </c>
      <c r="C16502" t="s">
        <v>8</v>
      </c>
      <c r="D16502" t="s">
        <v>2390</v>
      </c>
      <c r="E16502">
        <v>0</v>
      </c>
    </row>
    <row r="16503" spans="1:5" x14ac:dyDescent="0.3">
      <c r="A16503">
        <v>91500146</v>
      </c>
      <c r="B16503" t="s">
        <v>933</v>
      </c>
      <c r="C16503" t="s">
        <v>8</v>
      </c>
      <c r="D16503" t="s">
        <v>2391</v>
      </c>
      <c r="E16503">
        <v>0</v>
      </c>
    </row>
    <row r="16504" spans="1:5" x14ac:dyDescent="0.3">
      <c r="A16504">
        <v>91500146</v>
      </c>
      <c r="B16504" t="s">
        <v>933</v>
      </c>
      <c r="C16504" t="s">
        <v>8</v>
      </c>
      <c r="D16504" t="s">
        <v>2392</v>
      </c>
      <c r="E16504">
        <v>0</v>
      </c>
    </row>
    <row r="16505" spans="1:5" x14ac:dyDescent="0.3">
      <c r="A16505">
        <v>91500146</v>
      </c>
      <c r="B16505" t="s">
        <v>933</v>
      </c>
      <c r="C16505" t="s">
        <v>8</v>
      </c>
      <c r="D16505" t="s">
        <v>2393</v>
      </c>
      <c r="E16505">
        <v>0</v>
      </c>
    </row>
    <row r="16506" spans="1:5" x14ac:dyDescent="0.3">
      <c r="A16506">
        <v>91500146</v>
      </c>
      <c r="B16506" t="s">
        <v>933</v>
      </c>
      <c r="C16506" t="s">
        <v>8</v>
      </c>
      <c r="D16506" t="s">
        <v>2394</v>
      </c>
      <c r="E16506">
        <v>0</v>
      </c>
    </row>
    <row r="16507" spans="1:5" x14ac:dyDescent="0.3">
      <c r="A16507">
        <v>91500146</v>
      </c>
      <c r="B16507" t="s">
        <v>933</v>
      </c>
      <c r="C16507" t="s">
        <v>8</v>
      </c>
      <c r="D16507" t="s">
        <v>2395</v>
      </c>
      <c r="E16507">
        <v>0</v>
      </c>
    </row>
    <row r="16508" spans="1:5" x14ac:dyDescent="0.3">
      <c r="A16508">
        <v>91500146</v>
      </c>
      <c r="B16508" t="s">
        <v>933</v>
      </c>
      <c r="C16508" t="s">
        <v>8</v>
      </c>
      <c r="D16508" t="s">
        <v>2396</v>
      </c>
      <c r="E16508">
        <v>0</v>
      </c>
    </row>
    <row r="16509" spans="1:5" x14ac:dyDescent="0.3">
      <c r="A16509">
        <v>91500146</v>
      </c>
      <c r="B16509" t="s">
        <v>933</v>
      </c>
      <c r="C16509" t="s">
        <v>8</v>
      </c>
      <c r="D16509" t="s">
        <v>2397</v>
      </c>
      <c r="E16509">
        <v>0</v>
      </c>
    </row>
    <row r="16510" spans="1:5" x14ac:dyDescent="0.3">
      <c r="A16510">
        <v>91500146</v>
      </c>
      <c r="B16510" t="s">
        <v>933</v>
      </c>
      <c r="C16510" t="s">
        <v>8</v>
      </c>
      <c r="D16510" t="s">
        <v>2398</v>
      </c>
      <c r="E16510">
        <v>0</v>
      </c>
    </row>
    <row r="16511" spans="1:5" x14ac:dyDescent="0.3">
      <c r="A16511">
        <v>91500146</v>
      </c>
      <c r="B16511" t="s">
        <v>933</v>
      </c>
      <c r="C16511" t="s">
        <v>8</v>
      </c>
      <c r="D16511" t="s">
        <v>2399</v>
      </c>
      <c r="E16511">
        <v>0</v>
      </c>
    </row>
    <row r="16512" spans="1:5" x14ac:dyDescent="0.3">
      <c r="A16512">
        <v>91500146</v>
      </c>
      <c r="B16512" t="s">
        <v>933</v>
      </c>
      <c r="C16512" t="s">
        <v>8</v>
      </c>
      <c r="D16512" t="s">
        <v>2400</v>
      </c>
      <c r="E16512">
        <v>0</v>
      </c>
    </row>
    <row r="16513" spans="1:5" x14ac:dyDescent="0.3">
      <c r="A16513">
        <v>91500146</v>
      </c>
      <c r="B16513" t="s">
        <v>933</v>
      </c>
      <c r="C16513" t="s">
        <v>8</v>
      </c>
      <c r="D16513" t="s">
        <v>2401</v>
      </c>
      <c r="E16513">
        <v>0</v>
      </c>
    </row>
    <row r="16514" spans="1:5" x14ac:dyDescent="0.3">
      <c r="A16514">
        <v>91500146</v>
      </c>
      <c r="B16514" t="s">
        <v>933</v>
      </c>
      <c r="C16514" t="s">
        <v>8</v>
      </c>
      <c r="D16514" t="s">
        <v>2402</v>
      </c>
      <c r="E16514">
        <v>0</v>
      </c>
    </row>
    <row r="16515" spans="1:5" x14ac:dyDescent="0.3">
      <c r="A16515">
        <v>91500146</v>
      </c>
      <c r="B16515" t="s">
        <v>933</v>
      </c>
      <c r="C16515" t="s">
        <v>8</v>
      </c>
      <c r="D16515" t="s">
        <v>2403</v>
      </c>
      <c r="E16515">
        <v>0</v>
      </c>
    </row>
    <row r="16516" spans="1:5" x14ac:dyDescent="0.3">
      <c r="A16516">
        <v>91500146</v>
      </c>
      <c r="B16516" t="s">
        <v>933</v>
      </c>
      <c r="C16516" t="s">
        <v>8</v>
      </c>
      <c r="D16516" t="s">
        <v>2404</v>
      </c>
      <c r="E16516">
        <v>-1</v>
      </c>
    </row>
    <row r="16517" spans="1:5" x14ac:dyDescent="0.3">
      <c r="A16517">
        <v>91500146</v>
      </c>
      <c r="B16517" t="s">
        <v>933</v>
      </c>
      <c r="C16517" t="s">
        <v>8</v>
      </c>
      <c r="D16517" t="s">
        <v>2405</v>
      </c>
      <c r="E16517">
        <v>0</v>
      </c>
    </row>
    <row r="16518" spans="1:5" x14ac:dyDescent="0.3">
      <c r="A16518">
        <v>91500146</v>
      </c>
      <c r="B16518" t="s">
        <v>933</v>
      </c>
      <c r="C16518" t="s">
        <v>8</v>
      </c>
      <c r="D16518" t="s">
        <v>2406</v>
      </c>
      <c r="E16518">
        <v>0</v>
      </c>
    </row>
    <row r="16519" spans="1:5" x14ac:dyDescent="0.3">
      <c r="A16519">
        <v>91500146</v>
      </c>
      <c r="B16519" t="s">
        <v>933</v>
      </c>
      <c r="C16519" t="s">
        <v>8</v>
      </c>
      <c r="D16519" t="s">
        <v>2407</v>
      </c>
      <c r="E16519">
        <v>0</v>
      </c>
    </row>
    <row r="16520" spans="1:5" x14ac:dyDescent="0.3">
      <c r="A16520">
        <v>91500146</v>
      </c>
      <c r="B16520" t="s">
        <v>933</v>
      </c>
      <c r="C16520" t="s">
        <v>8</v>
      </c>
      <c r="D16520" t="s">
        <v>2408</v>
      </c>
      <c r="E16520">
        <v>0</v>
      </c>
    </row>
    <row r="16521" spans="1:5" x14ac:dyDescent="0.3">
      <c r="A16521">
        <v>91500146</v>
      </c>
      <c r="B16521" t="s">
        <v>933</v>
      </c>
      <c r="C16521" t="s">
        <v>8</v>
      </c>
      <c r="D16521" t="s">
        <v>2409</v>
      </c>
      <c r="E16521">
        <v>0</v>
      </c>
    </row>
    <row r="16522" spans="1:5" x14ac:dyDescent="0.3">
      <c r="A16522">
        <v>91500146</v>
      </c>
      <c r="B16522" t="s">
        <v>933</v>
      </c>
      <c r="C16522" t="s">
        <v>8</v>
      </c>
      <c r="D16522" t="s">
        <v>2410</v>
      </c>
      <c r="E16522">
        <v>0</v>
      </c>
    </row>
    <row r="16523" spans="1:5" x14ac:dyDescent="0.3">
      <c r="A16523">
        <v>91500146</v>
      </c>
      <c r="B16523" t="s">
        <v>933</v>
      </c>
      <c r="C16523" t="s">
        <v>8</v>
      </c>
      <c r="D16523" t="s">
        <v>2411</v>
      </c>
      <c r="E16523">
        <v>-2</v>
      </c>
    </row>
    <row r="16524" spans="1:5" x14ac:dyDescent="0.3">
      <c r="A16524">
        <v>91500146</v>
      </c>
      <c r="B16524" t="s">
        <v>933</v>
      </c>
      <c r="C16524" t="s">
        <v>8</v>
      </c>
      <c r="D16524" t="s">
        <v>2412</v>
      </c>
      <c r="E16524">
        <v>0</v>
      </c>
    </row>
    <row r="16525" spans="1:5" x14ac:dyDescent="0.3">
      <c r="A16525">
        <v>91500146</v>
      </c>
      <c r="B16525" t="s">
        <v>933</v>
      </c>
      <c r="C16525" t="s">
        <v>8</v>
      </c>
      <c r="D16525" t="s">
        <v>2413</v>
      </c>
      <c r="E16525">
        <v>0</v>
      </c>
    </row>
    <row r="16526" spans="1:5" x14ac:dyDescent="0.3">
      <c r="A16526">
        <v>21310004</v>
      </c>
      <c r="B16526" t="s">
        <v>935</v>
      </c>
      <c r="C16526" t="s">
        <v>119</v>
      </c>
      <c r="D16526" t="s">
        <v>2378</v>
      </c>
      <c r="E16526">
        <v>0</v>
      </c>
    </row>
    <row r="16527" spans="1:5" x14ac:dyDescent="0.3">
      <c r="A16527">
        <v>21310004</v>
      </c>
      <c r="B16527" t="s">
        <v>935</v>
      </c>
      <c r="C16527" t="s">
        <v>119</v>
      </c>
      <c r="D16527" t="s">
        <v>2379</v>
      </c>
      <c r="E16527">
        <v>0</v>
      </c>
    </row>
    <row r="16528" spans="1:5" x14ac:dyDescent="0.3">
      <c r="A16528">
        <v>21310004</v>
      </c>
      <c r="B16528" t="s">
        <v>935</v>
      </c>
      <c r="C16528" t="s">
        <v>119</v>
      </c>
      <c r="D16528" t="s">
        <v>2380</v>
      </c>
      <c r="E16528">
        <v>0</v>
      </c>
    </row>
    <row r="16529" spans="1:5" x14ac:dyDescent="0.3">
      <c r="A16529">
        <v>21310004</v>
      </c>
      <c r="B16529" t="s">
        <v>935</v>
      </c>
      <c r="C16529" t="s">
        <v>119</v>
      </c>
      <c r="D16529" t="s">
        <v>2381</v>
      </c>
      <c r="E16529">
        <v>0</v>
      </c>
    </row>
    <row r="16530" spans="1:5" x14ac:dyDescent="0.3">
      <c r="A16530">
        <v>21310004</v>
      </c>
      <c r="B16530" t="s">
        <v>935</v>
      </c>
      <c r="C16530" t="s">
        <v>119</v>
      </c>
      <c r="D16530" t="s">
        <v>2382</v>
      </c>
      <c r="E16530">
        <v>0</v>
      </c>
    </row>
    <row r="16531" spans="1:5" x14ac:dyDescent="0.3">
      <c r="A16531">
        <v>21310004</v>
      </c>
      <c r="B16531" t="s">
        <v>935</v>
      </c>
      <c r="C16531" t="s">
        <v>119</v>
      </c>
      <c r="D16531" t="s">
        <v>2383</v>
      </c>
      <c r="E16531">
        <v>0</v>
      </c>
    </row>
    <row r="16532" spans="1:5" x14ac:dyDescent="0.3">
      <c r="A16532">
        <v>21310004</v>
      </c>
      <c r="B16532" t="s">
        <v>935</v>
      </c>
      <c r="C16532" t="s">
        <v>119</v>
      </c>
      <c r="D16532" t="s">
        <v>2384</v>
      </c>
      <c r="E16532">
        <v>0</v>
      </c>
    </row>
    <row r="16533" spans="1:5" x14ac:dyDescent="0.3">
      <c r="A16533">
        <v>21310004</v>
      </c>
      <c r="B16533" t="s">
        <v>935</v>
      </c>
      <c r="C16533" t="s">
        <v>119</v>
      </c>
      <c r="D16533" t="s">
        <v>2385</v>
      </c>
      <c r="E16533">
        <v>0</v>
      </c>
    </row>
    <row r="16534" spans="1:5" x14ac:dyDescent="0.3">
      <c r="A16534">
        <v>21310004</v>
      </c>
      <c r="B16534" t="s">
        <v>935</v>
      </c>
      <c r="C16534" t="s">
        <v>119</v>
      </c>
      <c r="D16534" t="s">
        <v>2386</v>
      </c>
      <c r="E16534">
        <v>0</v>
      </c>
    </row>
    <row r="16535" spans="1:5" x14ac:dyDescent="0.3">
      <c r="A16535">
        <v>21310004</v>
      </c>
      <c r="B16535" t="s">
        <v>935</v>
      </c>
      <c r="C16535" t="s">
        <v>119</v>
      </c>
      <c r="D16535" t="s">
        <v>2387</v>
      </c>
      <c r="E16535">
        <v>0</v>
      </c>
    </row>
    <row r="16536" spans="1:5" x14ac:dyDescent="0.3">
      <c r="A16536">
        <v>21310004</v>
      </c>
      <c r="B16536" t="s">
        <v>935</v>
      </c>
      <c r="C16536" t="s">
        <v>119</v>
      </c>
      <c r="D16536" t="s">
        <v>2388</v>
      </c>
      <c r="E16536">
        <v>0</v>
      </c>
    </row>
    <row r="16537" spans="1:5" x14ac:dyDescent="0.3">
      <c r="A16537">
        <v>21310004</v>
      </c>
      <c r="B16537" t="s">
        <v>935</v>
      </c>
      <c r="C16537" t="s">
        <v>119</v>
      </c>
      <c r="D16537" t="s">
        <v>2389</v>
      </c>
      <c r="E16537">
        <v>0</v>
      </c>
    </row>
    <row r="16538" spans="1:5" x14ac:dyDescent="0.3">
      <c r="A16538">
        <v>21310004</v>
      </c>
      <c r="B16538" t="s">
        <v>935</v>
      </c>
      <c r="C16538" t="s">
        <v>119</v>
      </c>
      <c r="D16538" t="s">
        <v>2390</v>
      </c>
      <c r="E16538">
        <v>0</v>
      </c>
    </row>
    <row r="16539" spans="1:5" x14ac:dyDescent="0.3">
      <c r="A16539">
        <v>21310004</v>
      </c>
      <c r="B16539" t="s">
        <v>935</v>
      </c>
      <c r="C16539" t="s">
        <v>119</v>
      </c>
      <c r="D16539" t="s">
        <v>2391</v>
      </c>
      <c r="E16539">
        <v>0</v>
      </c>
    </row>
    <row r="16540" spans="1:5" x14ac:dyDescent="0.3">
      <c r="A16540">
        <v>21310004</v>
      </c>
      <c r="B16540" t="s">
        <v>935</v>
      </c>
      <c r="C16540" t="s">
        <v>119</v>
      </c>
      <c r="D16540" t="s">
        <v>2392</v>
      </c>
      <c r="E16540">
        <v>0</v>
      </c>
    </row>
    <row r="16541" spans="1:5" x14ac:dyDescent="0.3">
      <c r="A16541">
        <v>21310004</v>
      </c>
      <c r="B16541" t="s">
        <v>935</v>
      </c>
      <c r="C16541" t="s">
        <v>119</v>
      </c>
      <c r="D16541" t="s">
        <v>2393</v>
      </c>
      <c r="E16541">
        <v>0</v>
      </c>
    </row>
    <row r="16542" spans="1:5" x14ac:dyDescent="0.3">
      <c r="A16542">
        <v>21310004</v>
      </c>
      <c r="B16542" t="s">
        <v>935</v>
      </c>
      <c r="C16542" t="s">
        <v>119</v>
      </c>
      <c r="D16542" t="s">
        <v>2394</v>
      </c>
      <c r="E16542">
        <v>0</v>
      </c>
    </row>
    <row r="16543" spans="1:5" x14ac:dyDescent="0.3">
      <c r="A16543">
        <v>21310004</v>
      </c>
      <c r="B16543" t="s">
        <v>935</v>
      </c>
      <c r="C16543" t="s">
        <v>119</v>
      </c>
      <c r="D16543" t="s">
        <v>2395</v>
      </c>
      <c r="E16543">
        <v>0</v>
      </c>
    </row>
    <row r="16544" spans="1:5" x14ac:dyDescent="0.3">
      <c r="A16544">
        <v>21310004</v>
      </c>
      <c r="B16544" t="s">
        <v>935</v>
      </c>
      <c r="C16544" t="s">
        <v>119</v>
      </c>
      <c r="D16544" t="s">
        <v>2396</v>
      </c>
      <c r="E16544">
        <v>0</v>
      </c>
    </row>
    <row r="16545" spans="1:5" x14ac:dyDescent="0.3">
      <c r="A16545">
        <v>21310004</v>
      </c>
      <c r="B16545" t="s">
        <v>935</v>
      </c>
      <c r="C16545" t="s">
        <v>119</v>
      </c>
      <c r="D16545" t="s">
        <v>2397</v>
      </c>
      <c r="E16545">
        <v>0</v>
      </c>
    </row>
    <row r="16546" spans="1:5" x14ac:dyDescent="0.3">
      <c r="A16546">
        <v>21310004</v>
      </c>
      <c r="B16546" t="s">
        <v>935</v>
      </c>
      <c r="C16546" t="s">
        <v>119</v>
      </c>
      <c r="D16546" t="s">
        <v>2398</v>
      </c>
      <c r="E16546">
        <v>0</v>
      </c>
    </row>
    <row r="16547" spans="1:5" x14ac:dyDescent="0.3">
      <c r="A16547">
        <v>21310004</v>
      </c>
      <c r="B16547" t="s">
        <v>935</v>
      </c>
      <c r="C16547" t="s">
        <v>119</v>
      </c>
      <c r="D16547" t="s">
        <v>2399</v>
      </c>
      <c r="E16547">
        <v>0</v>
      </c>
    </row>
    <row r="16548" spans="1:5" x14ac:dyDescent="0.3">
      <c r="A16548">
        <v>21310004</v>
      </c>
      <c r="B16548" t="s">
        <v>935</v>
      </c>
      <c r="C16548" t="s">
        <v>119</v>
      </c>
      <c r="D16548" t="s">
        <v>2400</v>
      </c>
      <c r="E16548">
        <v>0</v>
      </c>
    </row>
    <row r="16549" spans="1:5" x14ac:dyDescent="0.3">
      <c r="A16549">
        <v>21310004</v>
      </c>
      <c r="B16549" t="s">
        <v>935</v>
      </c>
      <c r="C16549" t="s">
        <v>119</v>
      </c>
      <c r="D16549" t="s">
        <v>2401</v>
      </c>
      <c r="E16549">
        <v>0</v>
      </c>
    </row>
    <row r="16550" spans="1:5" x14ac:dyDescent="0.3">
      <c r="A16550">
        <v>21310004</v>
      </c>
      <c r="B16550" t="s">
        <v>935</v>
      </c>
      <c r="C16550" t="s">
        <v>119</v>
      </c>
      <c r="D16550" t="s">
        <v>2402</v>
      </c>
      <c r="E16550">
        <v>0</v>
      </c>
    </row>
    <row r="16551" spans="1:5" x14ac:dyDescent="0.3">
      <c r="A16551">
        <v>21310004</v>
      </c>
      <c r="B16551" t="s">
        <v>935</v>
      </c>
      <c r="C16551" t="s">
        <v>119</v>
      </c>
      <c r="D16551" t="s">
        <v>2403</v>
      </c>
      <c r="E16551">
        <v>0</v>
      </c>
    </row>
    <row r="16552" spans="1:5" x14ac:dyDescent="0.3">
      <c r="A16552">
        <v>21310004</v>
      </c>
      <c r="B16552" t="s">
        <v>935</v>
      </c>
      <c r="C16552" t="s">
        <v>119</v>
      </c>
      <c r="D16552" t="s">
        <v>2404</v>
      </c>
      <c r="E16552">
        <v>-92.7</v>
      </c>
    </row>
    <row r="16553" spans="1:5" x14ac:dyDescent="0.3">
      <c r="A16553">
        <v>21310004</v>
      </c>
      <c r="B16553" t="s">
        <v>935</v>
      </c>
      <c r="C16553" t="s">
        <v>119</v>
      </c>
      <c r="D16553" t="s">
        <v>2405</v>
      </c>
      <c r="E16553">
        <v>0</v>
      </c>
    </row>
    <row r="16554" spans="1:5" x14ac:dyDescent="0.3">
      <c r="A16554">
        <v>21310004</v>
      </c>
      <c r="B16554" t="s">
        <v>935</v>
      </c>
      <c r="C16554" t="s">
        <v>119</v>
      </c>
      <c r="D16554" t="s">
        <v>2406</v>
      </c>
      <c r="E16554">
        <v>0</v>
      </c>
    </row>
    <row r="16555" spans="1:5" x14ac:dyDescent="0.3">
      <c r="A16555">
        <v>21310004</v>
      </c>
      <c r="B16555" t="s">
        <v>935</v>
      </c>
      <c r="C16555" t="s">
        <v>119</v>
      </c>
      <c r="D16555" t="s">
        <v>2407</v>
      </c>
      <c r="E16555">
        <v>0</v>
      </c>
    </row>
    <row r="16556" spans="1:5" x14ac:dyDescent="0.3">
      <c r="A16556">
        <v>21310004</v>
      </c>
      <c r="B16556" t="s">
        <v>935</v>
      </c>
      <c r="C16556" t="s">
        <v>119</v>
      </c>
      <c r="D16556" t="s">
        <v>2408</v>
      </c>
      <c r="E16556">
        <v>0</v>
      </c>
    </row>
    <row r="16557" spans="1:5" x14ac:dyDescent="0.3">
      <c r="A16557">
        <v>21310004</v>
      </c>
      <c r="B16557" t="s">
        <v>935</v>
      </c>
      <c r="C16557" t="s">
        <v>119</v>
      </c>
      <c r="D16557" t="s">
        <v>2409</v>
      </c>
      <c r="E16557">
        <v>0</v>
      </c>
    </row>
    <row r="16558" spans="1:5" x14ac:dyDescent="0.3">
      <c r="A16558">
        <v>21310004</v>
      </c>
      <c r="B16558" t="s">
        <v>935</v>
      </c>
      <c r="C16558" t="s">
        <v>119</v>
      </c>
      <c r="D16558" t="s">
        <v>2410</v>
      </c>
      <c r="E16558">
        <v>0</v>
      </c>
    </row>
    <row r="16559" spans="1:5" x14ac:dyDescent="0.3">
      <c r="A16559">
        <v>21310004</v>
      </c>
      <c r="B16559" t="s">
        <v>935</v>
      </c>
      <c r="C16559" t="s">
        <v>119</v>
      </c>
      <c r="D16559" t="s">
        <v>2411</v>
      </c>
      <c r="E16559">
        <v>0</v>
      </c>
    </row>
    <row r="16560" spans="1:5" x14ac:dyDescent="0.3">
      <c r="A16560">
        <v>21310004</v>
      </c>
      <c r="B16560" t="s">
        <v>935</v>
      </c>
      <c r="C16560" t="s">
        <v>119</v>
      </c>
      <c r="D16560" t="s">
        <v>2412</v>
      </c>
      <c r="E16560">
        <v>0</v>
      </c>
    </row>
    <row r="16561" spans="1:5" x14ac:dyDescent="0.3">
      <c r="A16561">
        <v>21310004</v>
      </c>
      <c r="B16561" t="s">
        <v>935</v>
      </c>
      <c r="C16561" t="s">
        <v>119</v>
      </c>
      <c r="D16561" t="s">
        <v>2413</v>
      </c>
      <c r="E16561">
        <v>0</v>
      </c>
    </row>
    <row r="16562" spans="1:5" x14ac:dyDescent="0.3">
      <c r="A16562">
        <v>23220007</v>
      </c>
      <c r="B16562" t="s">
        <v>937</v>
      </c>
      <c r="C16562" t="s">
        <v>8</v>
      </c>
      <c r="D16562" t="s">
        <v>2378</v>
      </c>
      <c r="E16562">
        <v>0</v>
      </c>
    </row>
    <row r="16563" spans="1:5" x14ac:dyDescent="0.3">
      <c r="A16563">
        <v>23220007</v>
      </c>
      <c r="B16563" t="s">
        <v>937</v>
      </c>
      <c r="C16563" t="s">
        <v>8</v>
      </c>
      <c r="D16563" t="s">
        <v>2379</v>
      </c>
      <c r="E16563">
        <v>0</v>
      </c>
    </row>
    <row r="16564" spans="1:5" x14ac:dyDescent="0.3">
      <c r="A16564">
        <v>23220007</v>
      </c>
      <c r="B16564" t="s">
        <v>937</v>
      </c>
      <c r="C16564" t="s">
        <v>8</v>
      </c>
      <c r="D16564" t="s">
        <v>2380</v>
      </c>
      <c r="E16564">
        <v>0</v>
      </c>
    </row>
    <row r="16565" spans="1:5" x14ac:dyDescent="0.3">
      <c r="A16565">
        <v>23220007</v>
      </c>
      <c r="B16565" t="s">
        <v>937</v>
      </c>
      <c r="C16565" t="s">
        <v>8</v>
      </c>
      <c r="D16565" t="s">
        <v>2381</v>
      </c>
      <c r="E16565">
        <v>0</v>
      </c>
    </row>
    <row r="16566" spans="1:5" x14ac:dyDescent="0.3">
      <c r="A16566">
        <v>23220007</v>
      </c>
      <c r="B16566" t="s">
        <v>937</v>
      </c>
      <c r="C16566" t="s">
        <v>8</v>
      </c>
      <c r="D16566" t="s">
        <v>2382</v>
      </c>
      <c r="E16566">
        <v>0</v>
      </c>
    </row>
    <row r="16567" spans="1:5" x14ac:dyDescent="0.3">
      <c r="A16567">
        <v>23220007</v>
      </c>
      <c r="B16567" t="s">
        <v>937</v>
      </c>
      <c r="C16567" t="s">
        <v>8</v>
      </c>
      <c r="D16567" t="s">
        <v>2383</v>
      </c>
      <c r="E16567">
        <v>0</v>
      </c>
    </row>
    <row r="16568" spans="1:5" x14ac:dyDescent="0.3">
      <c r="A16568">
        <v>23220007</v>
      </c>
      <c r="B16568" t="s">
        <v>937</v>
      </c>
      <c r="C16568" t="s">
        <v>8</v>
      </c>
      <c r="D16568" t="s">
        <v>2384</v>
      </c>
      <c r="E16568">
        <v>-1</v>
      </c>
    </row>
    <row r="16569" spans="1:5" x14ac:dyDescent="0.3">
      <c r="A16569">
        <v>23220007</v>
      </c>
      <c r="B16569" t="s">
        <v>937</v>
      </c>
      <c r="C16569" t="s">
        <v>8</v>
      </c>
      <c r="D16569" t="s">
        <v>2385</v>
      </c>
      <c r="E16569">
        <v>0</v>
      </c>
    </row>
    <row r="16570" spans="1:5" x14ac:dyDescent="0.3">
      <c r="A16570">
        <v>23220007</v>
      </c>
      <c r="B16570" t="s">
        <v>937</v>
      </c>
      <c r="C16570" t="s">
        <v>8</v>
      </c>
      <c r="D16570" t="s">
        <v>2386</v>
      </c>
      <c r="E16570">
        <v>0</v>
      </c>
    </row>
    <row r="16571" spans="1:5" x14ac:dyDescent="0.3">
      <c r="A16571">
        <v>23220007</v>
      </c>
      <c r="B16571" t="s">
        <v>937</v>
      </c>
      <c r="C16571" t="s">
        <v>8</v>
      </c>
      <c r="D16571" t="s">
        <v>2387</v>
      </c>
      <c r="E16571">
        <v>0</v>
      </c>
    </row>
    <row r="16572" spans="1:5" x14ac:dyDescent="0.3">
      <c r="A16572">
        <v>23220007</v>
      </c>
      <c r="B16572" t="s">
        <v>937</v>
      </c>
      <c r="C16572" t="s">
        <v>8</v>
      </c>
      <c r="D16572" t="s">
        <v>2388</v>
      </c>
      <c r="E16572">
        <v>-3</v>
      </c>
    </row>
    <row r="16573" spans="1:5" x14ac:dyDescent="0.3">
      <c r="A16573">
        <v>23220007</v>
      </c>
      <c r="B16573" t="s">
        <v>937</v>
      </c>
      <c r="C16573" t="s">
        <v>8</v>
      </c>
      <c r="D16573" t="s">
        <v>2389</v>
      </c>
      <c r="E16573">
        <v>0</v>
      </c>
    </row>
    <row r="16574" spans="1:5" x14ac:dyDescent="0.3">
      <c r="A16574">
        <v>23220007</v>
      </c>
      <c r="B16574" t="s">
        <v>937</v>
      </c>
      <c r="C16574" t="s">
        <v>8</v>
      </c>
      <c r="D16574" t="s">
        <v>2390</v>
      </c>
      <c r="E16574">
        <v>-2</v>
      </c>
    </row>
    <row r="16575" spans="1:5" x14ac:dyDescent="0.3">
      <c r="A16575">
        <v>23220007</v>
      </c>
      <c r="B16575" t="s">
        <v>937</v>
      </c>
      <c r="C16575" t="s">
        <v>8</v>
      </c>
      <c r="D16575" t="s">
        <v>2391</v>
      </c>
      <c r="E16575">
        <v>-1</v>
      </c>
    </row>
    <row r="16576" spans="1:5" x14ac:dyDescent="0.3">
      <c r="A16576">
        <v>23220007</v>
      </c>
      <c r="B16576" t="s">
        <v>937</v>
      </c>
      <c r="C16576" t="s">
        <v>8</v>
      </c>
      <c r="D16576" t="s">
        <v>2392</v>
      </c>
      <c r="E16576">
        <v>0</v>
      </c>
    </row>
    <row r="16577" spans="1:5" x14ac:dyDescent="0.3">
      <c r="A16577">
        <v>23220007</v>
      </c>
      <c r="B16577" t="s">
        <v>937</v>
      </c>
      <c r="C16577" t="s">
        <v>8</v>
      </c>
      <c r="D16577" t="s">
        <v>2393</v>
      </c>
      <c r="E16577">
        <v>0</v>
      </c>
    </row>
    <row r="16578" spans="1:5" x14ac:dyDescent="0.3">
      <c r="A16578">
        <v>23220007</v>
      </c>
      <c r="B16578" t="s">
        <v>937</v>
      </c>
      <c r="C16578" t="s">
        <v>8</v>
      </c>
      <c r="D16578" t="s">
        <v>2394</v>
      </c>
      <c r="E16578">
        <v>0</v>
      </c>
    </row>
    <row r="16579" spans="1:5" x14ac:dyDescent="0.3">
      <c r="A16579">
        <v>23220007</v>
      </c>
      <c r="B16579" t="s">
        <v>937</v>
      </c>
      <c r="C16579" t="s">
        <v>8</v>
      </c>
      <c r="D16579" t="s">
        <v>2395</v>
      </c>
      <c r="E16579">
        <v>-1</v>
      </c>
    </row>
    <row r="16580" spans="1:5" x14ac:dyDescent="0.3">
      <c r="A16580">
        <v>23220007</v>
      </c>
      <c r="B16580" t="s">
        <v>937</v>
      </c>
      <c r="C16580" t="s">
        <v>8</v>
      </c>
      <c r="D16580" t="s">
        <v>2396</v>
      </c>
      <c r="E16580">
        <v>0</v>
      </c>
    </row>
    <row r="16581" spans="1:5" x14ac:dyDescent="0.3">
      <c r="A16581">
        <v>23220007</v>
      </c>
      <c r="B16581" t="s">
        <v>937</v>
      </c>
      <c r="C16581" t="s">
        <v>8</v>
      </c>
      <c r="D16581" t="s">
        <v>2397</v>
      </c>
      <c r="E16581">
        <v>-1</v>
      </c>
    </row>
    <row r="16582" spans="1:5" x14ac:dyDescent="0.3">
      <c r="A16582">
        <v>23220007</v>
      </c>
      <c r="B16582" t="s">
        <v>937</v>
      </c>
      <c r="C16582" t="s">
        <v>8</v>
      </c>
      <c r="D16582" t="s">
        <v>2398</v>
      </c>
      <c r="E16582">
        <v>0</v>
      </c>
    </row>
    <row r="16583" spans="1:5" x14ac:dyDescent="0.3">
      <c r="A16583">
        <v>23220007</v>
      </c>
      <c r="B16583" t="s">
        <v>937</v>
      </c>
      <c r="C16583" t="s">
        <v>8</v>
      </c>
      <c r="D16583" t="s">
        <v>2399</v>
      </c>
      <c r="E16583">
        <v>0</v>
      </c>
    </row>
    <row r="16584" spans="1:5" x14ac:dyDescent="0.3">
      <c r="A16584">
        <v>23220007</v>
      </c>
      <c r="B16584" t="s">
        <v>937</v>
      </c>
      <c r="C16584" t="s">
        <v>8</v>
      </c>
      <c r="D16584" t="s">
        <v>2400</v>
      </c>
      <c r="E16584">
        <v>0</v>
      </c>
    </row>
    <row r="16585" spans="1:5" x14ac:dyDescent="0.3">
      <c r="A16585">
        <v>23220007</v>
      </c>
      <c r="B16585" t="s">
        <v>937</v>
      </c>
      <c r="C16585" t="s">
        <v>8</v>
      </c>
      <c r="D16585" t="s">
        <v>2401</v>
      </c>
      <c r="E16585">
        <v>0</v>
      </c>
    </row>
    <row r="16586" spans="1:5" x14ac:dyDescent="0.3">
      <c r="A16586">
        <v>23220007</v>
      </c>
      <c r="B16586" t="s">
        <v>937</v>
      </c>
      <c r="C16586" t="s">
        <v>8</v>
      </c>
      <c r="D16586" t="s">
        <v>2402</v>
      </c>
      <c r="E16586">
        <v>0</v>
      </c>
    </row>
    <row r="16587" spans="1:5" x14ac:dyDescent="0.3">
      <c r="A16587">
        <v>23220007</v>
      </c>
      <c r="B16587" t="s">
        <v>937</v>
      </c>
      <c r="C16587" t="s">
        <v>8</v>
      </c>
      <c r="D16587" t="s">
        <v>2403</v>
      </c>
      <c r="E16587">
        <v>0</v>
      </c>
    </row>
    <row r="16588" spans="1:5" x14ac:dyDescent="0.3">
      <c r="A16588">
        <v>23220007</v>
      </c>
      <c r="B16588" t="s">
        <v>937</v>
      </c>
      <c r="C16588" t="s">
        <v>8</v>
      </c>
      <c r="D16588" t="s">
        <v>2404</v>
      </c>
      <c r="E16588">
        <v>-1</v>
      </c>
    </row>
    <row r="16589" spans="1:5" x14ac:dyDescent="0.3">
      <c r="A16589">
        <v>23220007</v>
      </c>
      <c r="B16589" t="s">
        <v>937</v>
      </c>
      <c r="C16589" t="s">
        <v>8</v>
      </c>
      <c r="D16589" t="s">
        <v>2405</v>
      </c>
      <c r="E16589">
        <v>0</v>
      </c>
    </row>
    <row r="16590" spans="1:5" x14ac:dyDescent="0.3">
      <c r="A16590">
        <v>23220007</v>
      </c>
      <c r="B16590" t="s">
        <v>937</v>
      </c>
      <c r="C16590" t="s">
        <v>8</v>
      </c>
      <c r="D16590" t="s">
        <v>2406</v>
      </c>
      <c r="E16590">
        <v>0</v>
      </c>
    </row>
    <row r="16591" spans="1:5" x14ac:dyDescent="0.3">
      <c r="A16591">
        <v>23220007</v>
      </c>
      <c r="B16591" t="s">
        <v>937</v>
      </c>
      <c r="C16591" t="s">
        <v>8</v>
      </c>
      <c r="D16591" t="s">
        <v>2407</v>
      </c>
      <c r="E16591">
        <v>0</v>
      </c>
    </row>
    <row r="16592" spans="1:5" x14ac:dyDescent="0.3">
      <c r="A16592">
        <v>23220007</v>
      </c>
      <c r="B16592" t="s">
        <v>937</v>
      </c>
      <c r="C16592" t="s">
        <v>8</v>
      </c>
      <c r="D16592" t="s">
        <v>2408</v>
      </c>
      <c r="E16592">
        <v>0</v>
      </c>
    </row>
    <row r="16593" spans="1:5" x14ac:dyDescent="0.3">
      <c r="A16593">
        <v>23220007</v>
      </c>
      <c r="B16593" t="s">
        <v>937</v>
      </c>
      <c r="C16593" t="s">
        <v>8</v>
      </c>
      <c r="D16593" t="s">
        <v>2409</v>
      </c>
      <c r="E16593">
        <v>0</v>
      </c>
    </row>
    <row r="16594" spans="1:5" x14ac:dyDescent="0.3">
      <c r="A16594">
        <v>23220007</v>
      </c>
      <c r="B16594" t="s">
        <v>937</v>
      </c>
      <c r="C16594" t="s">
        <v>8</v>
      </c>
      <c r="D16594" t="s">
        <v>2410</v>
      </c>
      <c r="E16594">
        <v>0</v>
      </c>
    </row>
    <row r="16595" spans="1:5" x14ac:dyDescent="0.3">
      <c r="A16595">
        <v>23220007</v>
      </c>
      <c r="B16595" t="s">
        <v>937</v>
      </c>
      <c r="C16595" t="s">
        <v>8</v>
      </c>
      <c r="D16595" t="s">
        <v>2411</v>
      </c>
      <c r="E16595">
        <v>-4</v>
      </c>
    </row>
    <row r="16596" spans="1:5" x14ac:dyDescent="0.3">
      <c r="A16596">
        <v>23220007</v>
      </c>
      <c r="B16596" t="s">
        <v>937</v>
      </c>
      <c r="C16596" t="s">
        <v>8</v>
      </c>
      <c r="D16596" t="s">
        <v>2412</v>
      </c>
      <c r="E16596">
        <v>0</v>
      </c>
    </row>
    <row r="16597" spans="1:5" x14ac:dyDescent="0.3">
      <c r="A16597">
        <v>23220007</v>
      </c>
      <c r="B16597" t="s">
        <v>937</v>
      </c>
      <c r="C16597" t="s">
        <v>8</v>
      </c>
      <c r="D16597" t="s">
        <v>2413</v>
      </c>
      <c r="E16597">
        <v>-1</v>
      </c>
    </row>
    <row r="16598" spans="1:5" x14ac:dyDescent="0.3">
      <c r="A16598">
        <v>91100452</v>
      </c>
      <c r="B16598" t="s">
        <v>939</v>
      </c>
      <c r="C16598" t="s">
        <v>8</v>
      </c>
      <c r="D16598" t="s">
        <v>2378</v>
      </c>
      <c r="E16598">
        <v>0</v>
      </c>
    </row>
    <row r="16599" spans="1:5" x14ac:dyDescent="0.3">
      <c r="A16599">
        <v>91100452</v>
      </c>
      <c r="B16599" t="s">
        <v>939</v>
      </c>
      <c r="C16599" t="s">
        <v>8</v>
      </c>
      <c r="D16599" t="s">
        <v>2379</v>
      </c>
      <c r="E16599">
        <v>0</v>
      </c>
    </row>
    <row r="16600" spans="1:5" x14ac:dyDescent="0.3">
      <c r="A16600">
        <v>91100452</v>
      </c>
      <c r="B16600" t="s">
        <v>939</v>
      </c>
      <c r="C16600" t="s">
        <v>8</v>
      </c>
      <c r="D16600" t="s">
        <v>2380</v>
      </c>
      <c r="E16600">
        <v>0</v>
      </c>
    </row>
    <row r="16601" spans="1:5" x14ac:dyDescent="0.3">
      <c r="A16601">
        <v>91100452</v>
      </c>
      <c r="B16601" t="s">
        <v>939</v>
      </c>
      <c r="C16601" t="s">
        <v>8</v>
      </c>
      <c r="D16601" t="s">
        <v>2381</v>
      </c>
      <c r="E16601">
        <v>0</v>
      </c>
    </row>
    <row r="16602" spans="1:5" x14ac:dyDescent="0.3">
      <c r="A16602">
        <v>91100452</v>
      </c>
      <c r="B16602" t="s">
        <v>939</v>
      </c>
      <c r="C16602" t="s">
        <v>8</v>
      </c>
      <c r="D16602" t="s">
        <v>2382</v>
      </c>
      <c r="E16602">
        <v>0</v>
      </c>
    </row>
    <row r="16603" spans="1:5" x14ac:dyDescent="0.3">
      <c r="A16603">
        <v>91100452</v>
      </c>
      <c r="B16603" t="s">
        <v>939</v>
      </c>
      <c r="C16603" t="s">
        <v>8</v>
      </c>
      <c r="D16603" t="s">
        <v>2383</v>
      </c>
      <c r="E16603">
        <v>-1</v>
      </c>
    </row>
    <row r="16604" spans="1:5" x14ac:dyDescent="0.3">
      <c r="A16604">
        <v>91100452</v>
      </c>
      <c r="B16604" t="s">
        <v>939</v>
      </c>
      <c r="C16604" t="s">
        <v>8</v>
      </c>
      <c r="D16604" t="s">
        <v>2384</v>
      </c>
      <c r="E16604">
        <v>0</v>
      </c>
    </row>
    <row r="16605" spans="1:5" x14ac:dyDescent="0.3">
      <c r="A16605">
        <v>91100452</v>
      </c>
      <c r="B16605" t="s">
        <v>939</v>
      </c>
      <c r="C16605" t="s">
        <v>8</v>
      </c>
      <c r="D16605" t="s">
        <v>2385</v>
      </c>
      <c r="E16605">
        <v>0</v>
      </c>
    </row>
    <row r="16606" spans="1:5" x14ac:dyDescent="0.3">
      <c r="A16606">
        <v>91100452</v>
      </c>
      <c r="B16606" t="s">
        <v>939</v>
      </c>
      <c r="C16606" t="s">
        <v>8</v>
      </c>
      <c r="D16606" t="s">
        <v>2386</v>
      </c>
      <c r="E16606">
        <v>0</v>
      </c>
    </row>
    <row r="16607" spans="1:5" x14ac:dyDescent="0.3">
      <c r="A16607">
        <v>91100452</v>
      </c>
      <c r="B16607" t="s">
        <v>939</v>
      </c>
      <c r="C16607" t="s">
        <v>8</v>
      </c>
      <c r="D16607" t="s">
        <v>2387</v>
      </c>
      <c r="E16607">
        <v>-1</v>
      </c>
    </row>
    <row r="16608" spans="1:5" x14ac:dyDescent="0.3">
      <c r="A16608">
        <v>91100452</v>
      </c>
      <c r="B16608" t="s">
        <v>939</v>
      </c>
      <c r="C16608" t="s">
        <v>8</v>
      </c>
      <c r="D16608" t="s">
        <v>2388</v>
      </c>
      <c r="E16608">
        <v>0</v>
      </c>
    </row>
    <row r="16609" spans="1:5" x14ac:dyDescent="0.3">
      <c r="A16609">
        <v>91100452</v>
      </c>
      <c r="B16609" t="s">
        <v>939</v>
      </c>
      <c r="C16609" t="s">
        <v>8</v>
      </c>
      <c r="D16609" t="s">
        <v>2389</v>
      </c>
      <c r="E16609">
        <v>0</v>
      </c>
    </row>
    <row r="16610" spans="1:5" x14ac:dyDescent="0.3">
      <c r="A16610">
        <v>91100452</v>
      </c>
      <c r="B16610" t="s">
        <v>939</v>
      </c>
      <c r="C16610" t="s">
        <v>8</v>
      </c>
      <c r="D16610" t="s">
        <v>2390</v>
      </c>
      <c r="E16610">
        <v>-3</v>
      </c>
    </row>
    <row r="16611" spans="1:5" x14ac:dyDescent="0.3">
      <c r="A16611">
        <v>91100452</v>
      </c>
      <c r="B16611" t="s">
        <v>939</v>
      </c>
      <c r="C16611" t="s">
        <v>8</v>
      </c>
      <c r="D16611" t="s">
        <v>2391</v>
      </c>
      <c r="E16611">
        <v>0</v>
      </c>
    </row>
    <row r="16612" spans="1:5" x14ac:dyDescent="0.3">
      <c r="A16612">
        <v>91100452</v>
      </c>
      <c r="B16612" t="s">
        <v>939</v>
      </c>
      <c r="C16612" t="s">
        <v>8</v>
      </c>
      <c r="D16612" t="s">
        <v>2392</v>
      </c>
      <c r="E16612">
        <v>0</v>
      </c>
    </row>
    <row r="16613" spans="1:5" x14ac:dyDescent="0.3">
      <c r="A16613">
        <v>91100452</v>
      </c>
      <c r="B16613" t="s">
        <v>939</v>
      </c>
      <c r="C16613" t="s">
        <v>8</v>
      </c>
      <c r="D16613" t="s">
        <v>2393</v>
      </c>
      <c r="E16613">
        <v>0</v>
      </c>
    </row>
    <row r="16614" spans="1:5" x14ac:dyDescent="0.3">
      <c r="A16614">
        <v>91100452</v>
      </c>
      <c r="B16614" t="s">
        <v>939</v>
      </c>
      <c r="C16614" t="s">
        <v>8</v>
      </c>
      <c r="D16614" t="s">
        <v>2394</v>
      </c>
      <c r="E16614">
        <v>-1</v>
      </c>
    </row>
    <row r="16615" spans="1:5" x14ac:dyDescent="0.3">
      <c r="A16615">
        <v>91100452</v>
      </c>
      <c r="B16615" t="s">
        <v>939</v>
      </c>
      <c r="C16615" t="s">
        <v>8</v>
      </c>
      <c r="D16615" t="s">
        <v>2395</v>
      </c>
      <c r="E16615">
        <v>0</v>
      </c>
    </row>
    <row r="16616" spans="1:5" x14ac:dyDescent="0.3">
      <c r="A16616">
        <v>91100452</v>
      </c>
      <c r="B16616" t="s">
        <v>939</v>
      </c>
      <c r="C16616" t="s">
        <v>8</v>
      </c>
      <c r="D16616" t="s">
        <v>2396</v>
      </c>
      <c r="E16616">
        <v>0</v>
      </c>
    </row>
    <row r="16617" spans="1:5" x14ac:dyDescent="0.3">
      <c r="A16617">
        <v>91100452</v>
      </c>
      <c r="B16617" t="s">
        <v>939</v>
      </c>
      <c r="C16617" t="s">
        <v>8</v>
      </c>
      <c r="D16617" t="s">
        <v>2397</v>
      </c>
      <c r="E16617">
        <v>0</v>
      </c>
    </row>
    <row r="16618" spans="1:5" x14ac:dyDescent="0.3">
      <c r="A16618">
        <v>91100452</v>
      </c>
      <c r="B16618" t="s">
        <v>939</v>
      </c>
      <c r="C16618" t="s">
        <v>8</v>
      </c>
      <c r="D16618" t="s">
        <v>2398</v>
      </c>
      <c r="E16618">
        <v>0</v>
      </c>
    </row>
    <row r="16619" spans="1:5" x14ac:dyDescent="0.3">
      <c r="A16619">
        <v>91100452</v>
      </c>
      <c r="B16619" t="s">
        <v>939</v>
      </c>
      <c r="C16619" t="s">
        <v>8</v>
      </c>
      <c r="D16619" t="s">
        <v>2399</v>
      </c>
      <c r="E16619">
        <v>-3</v>
      </c>
    </row>
    <row r="16620" spans="1:5" x14ac:dyDescent="0.3">
      <c r="A16620">
        <v>91100452</v>
      </c>
      <c r="B16620" t="s">
        <v>939</v>
      </c>
      <c r="C16620" t="s">
        <v>8</v>
      </c>
      <c r="D16620" t="s">
        <v>2400</v>
      </c>
      <c r="E16620">
        <v>0</v>
      </c>
    </row>
    <row r="16621" spans="1:5" x14ac:dyDescent="0.3">
      <c r="A16621">
        <v>91100452</v>
      </c>
      <c r="B16621" t="s">
        <v>939</v>
      </c>
      <c r="C16621" t="s">
        <v>8</v>
      </c>
      <c r="D16621" t="s">
        <v>2401</v>
      </c>
      <c r="E16621">
        <v>0</v>
      </c>
    </row>
    <row r="16622" spans="1:5" x14ac:dyDescent="0.3">
      <c r="A16622">
        <v>91100452</v>
      </c>
      <c r="B16622" t="s">
        <v>939</v>
      </c>
      <c r="C16622" t="s">
        <v>8</v>
      </c>
      <c r="D16622" t="s">
        <v>2402</v>
      </c>
      <c r="E16622">
        <v>0</v>
      </c>
    </row>
    <row r="16623" spans="1:5" x14ac:dyDescent="0.3">
      <c r="A16623">
        <v>91100452</v>
      </c>
      <c r="B16623" t="s">
        <v>939</v>
      </c>
      <c r="C16623" t="s">
        <v>8</v>
      </c>
      <c r="D16623" t="s">
        <v>2403</v>
      </c>
      <c r="E16623">
        <v>0</v>
      </c>
    </row>
    <row r="16624" spans="1:5" x14ac:dyDescent="0.3">
      <c r="A16624">
        <v>91100452</v>
      </c>
      <c r="B16624" t="s">
        <v>939</v>
      </c>
      <c r="C16624" t="s">
        <v>8</v>
      </c>
      <c r="D16624" t="s">
        <v>2404</v>
      </c>
      <c r="E16624">
        <v>0</v>
      </c>
    </row>
    <row r="16625" spans="1:5" x14ac:dyDescent="0.3">
      <c r="A16625">
        <v>91100452</v>
      </c>
      <c r="B16625" t="s">
        <v>939</v>
      </c>
      <c r="C16625" t="s">
        <v>8</v>
      </c>
      <c r="D16625" t="s">
        <v>2405</v>
      </c>
      <c r="E16625">
        <v>0</v>
      </c>
    </row>
    <row r="16626" spans="1:5" x14ac:dyDescent="0.3">
      <c r="A16626">
        <v>91100452</v>
      </c>
      <c r="B16626" t="s">
        <v>939</v>
      </c>
      <c r="C16626" t="s">
        <v>8</v>
      </c>
      <c r="D16626" t="s">
        <v>2406</v>
      </c>
      <c r="E16626">
        <v>-2</v>
      </c>
    </row>
    <row r="16627" spans="1:5" x14ac:dyDescent="0.3">
      <c r="A16627">
        <v>91100452</v>
      </c>
      <c r="B16627" t="s">
        <v>939</v>
      </c>
      <c r="C16627" t="s">
        <v>8</v>
      </c>
      <c r="D16627" t="s">
        <v>2407</v>
      </c>
      <c r="E16627">
        <v>0</v>
      </c>
    </row>
    <row r="16628" spans="1:5" x14ac:dyDescent="0.3">
      <c r="A16628">
        <v>91100452</v>
      </c>
      <c r="B16628" t="s">
        <v>939</v>
      </c>
      <c r="C16628" t="s">
        <v>8</v>
      </c>
      <c r="D16628" t="s">
        <v>2408</v>
      </c>
      <c r="E16628">
        <v>0</v>
      </c>
    </row>
    <row r="16629" spans="1:5" x14ac:dyDescent="0.3">
      <c r="A16629">
        <v>91100452</v>
      </c>
      <c r="B16629" t="s">
        <v>939</v>
      </c>
      <c r="C16629" t="s">
        <v>8</v>
      </c>
      <c r="D16629" t="s">
        <v>2409</v>
      </c>
      <c r="E16629">
        <v>0</v>
      </c>
    </row>
    <row r="16630" spans="1:5" x14ac:dyDescent="0.3">
      <c r="A16630">
        <v>91100452</v>
      </c>
      <c r="B16630" t="s">
        <v>939</v>
      </c>
      <c r="C16630" t="s">
        <v>8</v>
      </c>
      <c r="D16630" t="s">
        <v>2410</v>
      </c>
      <c r="E16630">
        <v>0</v>
      </c>
    </row>
    <row r="16631" spans="1:5" x14ac:dyDescent="0.3">
      <c r="A16631">
        <v>91100452</v>
      </c>
      <c r="B16631" t="s">
        <v>939</v>
      </c>
      <c r="C16631" t="s">
        <v>8</v>
      </c>
      <c r="D16631" t="s">
        <v>2411</v>
      </c>
      <c r="E16631">
        <v>-1</v>
      </c>
    </row>
    <row r="16632" spans="1:5" x14ac:dyDescent="0.3">
      <c r="A16632">
        <v>91100452</v>
      </c>
      <c r="B16632" t="s">
        <v>939</v>
      </c>
      <c r="C16632" t="s">
        <v>8</v>
      </c>
      <c r="D16632" t="s">
        <v>2412</v>
      </c>
      <c r="E16632">
        <v>0</v>
      </c>
    </row>
    <row r="16633" spans="1:5" x14ac:dyDescent="0.3">
      <c r="A16633">
        <v>91100452</v>
      </c>
      <c r="B16633" t="s">
        <v>939</v>
      </c>
      <c r="C16633" t="s">
        <v>8</v>
      </c>
      <c r="D16633" t="s">
        <v>2413</v>
      </c>
      <c r="E16633">
        <v>0</v>
      </c>
    </row>
    <row r="16634" spans="1:5" x14ac:dyDescent="0.3">
      <c r="A16634">
        <v>65210065</v>
      </c>
      <c r="B16634" t="s">
        <v>941</v>
      </c>
      <c r="C16634" t="s">
        <v>8</v>
      </c>
      <c r="D16634" t="s">
        <v>2378</v>
      </c>
      <c r="E16634">
        <v>0</v>
      </c>
    </row>
    <row r="16635" spans="1:5" x14ac:dyDescent="0.3">
      <c r="A16635">
        <v>65210065</v>
      </c>
      <c r="B16635" t="s">
        <v>941</v>
      </c>
      <c r="C16635" t="s">
        <v>8</v>
      </c>
      <c r="D16635" t="s">
        <v>2379</v>
      </c>
      <c r="E16635">
        <v>0</v>
      </c>
    </row>
    <row r="16636" spans="1:5" x14ac:dyDescent="0.3">
      <c r="A16636">
        <v>65210065</v>
      </c>
      <c r="B16636" t="s">
        <v>941</v>
      </c>
      <c r="C16636" t="s">
        <v>8</v>
      </c>
      <c r="D16636" t="s">
        <v>2380</v>
      </c>
      <c r="E16636">
        <v>0</v>
      </c>
    </row>
    <row r="16637" spans="1:5" x14ac:dyDescent="0.3">
      <c r="A16637">
        <v>65210065</v>
      </c>
      <c r="B16637" t="s">
        <v>941</v>
      </c>
      <c r="C16637" t="s">
        <v>8</v>
      </c>
      <c r="D16637" t="s">
        <v>2381</v>
      </c>
      <c r="E16637">
        <v>-2</v>
      </c>
    </row>
    <row r="16638" spans="1:5" x14ac:dyDescent="0.3">
      <c r="A16638">
        <v>65210065</v>
      </c>
      <c r="B16638" t="s">
        <v>941</v>
      </c>
      <c r="C16638" t="s">
        <v>8</v>
      </c>
      <c r="D16638" t="s">
        <v>2382</v>
      </c>
      <c r="E16638">
        <v>0</v>
      </c>
    </row>
    <row r="16639" spans="1:5" x14ac:dyDescent="0.3">
      <c r="A16639">
        <v>65210065</v>
      </c>
      <c r="B16639" t="s">
        <v>941</v>
      </c>
      <c r="C16639" t="s">
        <v>8</v>
      </c>
      <c r="D16639" t="s">
        <v>2383</v>
      </c>
      <c r="E16639">
        <v>0</v>
      </c>
    </row>
    <row r="16640" spans="1:5" x14ac:dyDescent="0.3">
      <c r="A16640">
        <v>65210065</v>
      </c>
      <c r="B16640" t="s">
        <v>941</v>
      </c>
      <c r="C16640" t="s">
        <v>8</v>
      </c>
      <c r="D16640" t="s">
        <v>2384</v>
      </c>
      <c r="E16640">
        <v>0</v>
      </c>
    </row>
    <row r="16641" spans="1:5" x14ac:dyDescent="0.3">
      <c r="A16641">
        <v>65210065</v>
      </c>
      <c r="B16641" t="s">
        <v>941</v>
      </c>
      <c r="C16641" t="s">
        <v>8</v>
      </c>
      <c r="D16641" t="s">
        <v>2385</v>
      </c>
      <c r="E16641">
        <v>0</v>
      </c>
    </row>
    <row r="16642" spans="1:5" x14ac:dyDescent="0.3">
      <c r="A16642">
        <v>65210065</v>
      </c>
      <c r="B16642" t="s">
        <v>941</v>
      </c>
      <c r="C16642" t="s">
        <v>8</v>
      </c>
      <c r="D16642" t="s">
        <v>2386</v>
      </c>
      <c r="E16642">
        <v>0</v>
      </c>
    </row>
    <row r="16643" spans="1:5" x14ac:dyDescent="0.3">
      <c r="A16643">
        <v>65210065</v>
      </c>
      <c r="B16643" t="s">
        <v>941</v>
      </c>
      <c r="C16643" t="s">
        <v>8</v>
      </c>
      <c r="D16643" t="s">
        <v>2387</v>
      </c>
      <c r="E16643">
        <v>0</v>
      </c>
    </row>
    <row r="16644" spans="1:5" x14ac:dyDescent="0.3">
      <c r="A16644">
        <v>65210065</v>
      </c>
      <c r="B16644" t="s">
        <v>941</v>
      </c>
      <c r="C16644" t="s">
        <v>8</v>
      </c>
      <c r="D16644" t="s">
        <v>2388</v>
      </c>
      <c r="E16644">
        <v>0</v>
      </c>
    </row>
    <row r="16645" spans="1:5" x14ac:dyDescent="0.3">
      <c r="A16645">
        <v>65210065</v>
      </c>
      <c r="B16645" t="s">
        <v>941</v>
      </c>
      <c r="C16645" t="s">
        <v>8</v>
      </c>
      <c r="D16645" t="s">
        <v>2389</v>
      </c>
      <c r="E16645">
        <v>0</v>
      </c>
    </row>
    <row r="16646" spans="1:5" x14ac:dyDescent="0.3">
      <c r="A16646">
        <v>65210065</v>
      </c>
      <c r="B16646" t="s">
        <v>941</v>
      </c>
      <c r="C16646" t="s">
        <v>8</v>
      </c>
      <c r="D16646" t="s">
        <v>2390</v>
      </c>
      <c r="E16646">
        <v>-1</v>
      </c>
    </row>
    <row r="16647" spans="1:5" x14ac:dyDescent="0.3">
      <c r="A16647">
        <v>65210065</v>
      </c>
      <c r="B16647" t="s">
        <v>941</v>
      </c>
      <c r="C16647" t="s">
        <v>8</v>
      </c>
      <c r="D16647" t="s">
        <v>2391</v>
      </c>
      <c r="E16647">
        <v>0</v>
      </c>
    </row>
    <row r="16648" spans="1:5" x14ac:dyDescent="0.3">
      <c r="A16648">
        <v>65210065</v>
      </c>
      <c r="B16648" t="s">
        <v>941</v>
      </c>
      <c r="C16648" t="s">
        <v>8</v>
      </c>
      <c r="D16648" t="s">
        <v>2392</v>
      </c>
      <c r="E16648">
        <v>0</v>
      </c>
    </row>
    <row r="16649" spans="1:5" x14ac:dyDescent="0.3">
      <c r="A16649">
        <v>65210065</v>
      </c>
      <c r="B16649" t="s">
        <v>941</v>
      </c>
      <c r="C16649" t="s">
        <v>8</v>
      </c>
      <c r="D16649" t="s">
        <v>2393</v>
      </c>
      <c r="E16649">
        <v>0</v>
      </c>
    </row>
    <row r="16650" spans="1:5" x14ac:dyDescent="0.3">
      <c r="A16650">
        <v>65210065</v>
      </c>
      <c r="B16650" t="s">
        <v>941</v>
      </c>
      <c r="C16650" t="s">
        <v>8</v>
      </c>
      <c r="D16650" t="s">
        <v>2394</v>
      </c>
      <c r="E16650">
        <v>0</v>
      </c>
    </row>
    <row r="16651" spans="1:5" x14ac:dyDescent="0.3">
      <c r="A16651">
        <v>65210065</v>
      </c>
      <c r="B16651" t="s">
        <v>941</v>
      </c>
      <c r="C16651" t="s">
        <v>8</v>
      </c>
      <c r="D16651" t="s">
        <v>2395</v>
      </c>
      <c r="E16651">
        <v>0</v>
      </c>
    </row>
    <row r="16652" spans="1:5" x14ac:dyDescent="0.3">
      <c r="A16652">
        <v>65210065</v>
      </c>
      <c r="B16652" t="s">
        <v>941</v>
      </c>
      <c r="C16652" t="s">
        <v>8</v>
      </c>
      <c r="D16652" t="s">
        <v>2396</v>
      </c>
      <c r="E16652">
        <v>0</v>
      </c>
    </row>
    <row r="16653" spans="1:5" x14ac:dyDescent="0.3">
      <c r="A16653">
        <v>65210065</v>
      </c>
      <c r="B16653" t="s">
        <v>941</v>
      </c>
      <c r="C16653" t="s">
        <v>8</v>
      </c>
      <c r="D16653" t="s">
        <v>2397</v>
      </c>
      <c r="E16653">
        <v>0</v>
      </c>
    </row>
    <row r="16654" spans="1:5" x14ac:dyDescent="0.3">
      <c r="A16654">
        <v>65210065</v>
      </c>
      <c r="B16654" t="s">
        <v>941</v>
      </c>
      <c r="C16654" t="s">
        <v>8</v>
      </c>
      <c r="D16654" t="s">
        <v>2398</v>
      </c>
      <c r="E16654">
        <v>0</v>
      </c>
    </row>
    <row r="16655" spans="1:5" x14ac:dyDescent="0.3">
      <c r="A16655">
        <v>65210065</v>
      </c>
      <c r="B16655" t="s">
        <v>941</v>
      </c>
      <c r="C16655" t="s">
        <v>8</v>
      </c>
      <c r="D16655" t="s">
        <v>2399</v>
      </c>
      <c r="E16655">
        <v>0</v>
      </c>
    </row>
    <row r="16656" spans="1:5" x14ac:dyDescent="0.3">
      <c r="A16656">
        <v>65210065</v>
      </c>
      <c r="B16656" t="s">
        <v>941</v>
      </c>
      <c r="C16656" t="s">
        <v>8</v>
      </c>
      <c r="D16656" t="s">
        <v>2400</v>
      </c>
      <c r="E16656">
        <v>0</v>
      </c>
    </row>
    <row r="16657" spans="1:5" x14ac:dyDescent="0.3">
      <c r="A16657">
        <v>65210065</v>
      </c>
      <c r="B16657" t="s">
        <v>941</v>
      </c>
      <c r="C16657" t="s">
        <v>8</v>
      </c>
      <c r="D16657" t="s">
        <v>2401</v>
      </c>
      <c r="E16657">
        <v>0</v>
      </c>
    </row>
    <row r="16658" spans="1:5" x14ac:dyDescent="0.3">
      <c r="A16658">
        <v>65210065</v>
      </c>
      <c r="B16658" t="s">
        <v>941</v>
      </c>
      <c r="C16658" t="s">
        <v>8</v>
      </c>
      <c r="D16658" t="s">
        <v>2402</v>
      </c>
      <c r="E16658">
        <v>-2</v>
      </c>
    </row>
    <row r="16659" spans="1:5" x14ac:dyDescent="0.3">
      <c r="A16659">
        <v>65210065</v>
      </c>
      <c r="B16659" t="s">
        <v>941</v>
      </c>
      <c r="C16659" t="s">
        <v>8</v>
      </c>
      <c r="D16659" t="s">
        <v>2403</v>
      </c>
      <c r="E16659">
        <v>0</v>
      </c>
    </row>
    <row r="16660" spans="1:5" x14ac:dyDescent="0.3">
      <c r="A16660">
        <v>65210065</v>
      </c>
      <c r="B16660" t="s">
        <v>941</v>
      </c>
      <c r="C16660" t="s">
        <v>8</v>
      </c>
      <c r="D16660" t="s">
        <v>2404</v>
      </c>
      <c r="E16660">
        <v>0</v>
      </c>
    </row>
    <row r="16661" spans="1:5" x14ac:dyDescent="0.3">
      <c r="A16661">
        <v>65210065</v>
      </c>
      <c r="B16661" t="s">
        <v>941</v>
      </c>
      <c r="C16661" t="s">
        <v>8</v>
      </c>
      <c r="D16661" t="s">
        <v>2405</v>
      </c>
      <c r="E16661">
        <v>0</v>
      </c>
    </row>
    <row r="16662" spans="1:5" x14ac:dyDescent="0.3">
      <c r="A16662">
        <v>65210065</v>
      </c>
      <c r="B16662" t="s">
        <v>941</v>
      </c>
      <c r="C16662" t="s">
        <v>8</v>
      </c>
      <c r="D16662" t="s">
        <v>2406</v>
      </c>
      <c r="E16662">
        <v>0</v>
      </c>
    </row>
    <row r="16663" spans="1:5" x14ac:dyDescent="0.3">
      <c r="A16663">
        <v>65210065</v>
      </c>
      <c r="B16663" t="s">
        <v>941</v>
      </c>
      <c r="C16663" t="s">
        <v>8</v>
      </c>
      <c r="D16663" t="s">
        <v>2407</v>
      </c>
      <c r="E16663">
        <v>-4</v>
      </c>
    </row>
    <row r="16664" spans="1:5" x14ac:dyDescent="0.3">
      <c r="A16664">
        <v>65210065</v>
      </c>
      <c r="B16664" t="s">
        <v>941</v>
      </c>
      <c r="C16664" t="s">
        <v>8</v>
      </c>
      <c r="D16664" t="s">
        <v>2408</v>
      </c>
      <c r="E16664">
        <v>0</v>
      </c>
    </row>
    <row r="16665" spans="1:5" x14ac:dyDescent="0.3">
      <c r="A16665">
        <v>65210065</v>
      </c>
      <c r="B16665" t="s">
        <v>941</v>
      </c>
      <c r="C16665" t="s">
        <v>8</v>
      </c>
      <c r="D16665" t="s">
        <v>2409</v>
      </c>
      <c r="E16665">
        <v>0</v>
      </c>
    </row>
    <row r="16666" spans="1:5" x14ac:dyDescent="0.3">
      <c r="A16666">
        <v>65210065</v>
      </c>
      <c r="B16666" t="s">
        <v>941</v>
      </c>
      <c r="C16666" t="s">
        <v>8</v>
      </c>
      <c r="D16666" t="s">
        <v>2410</v>
      </c>
      <c r="E16666">
        <v>0</v>
      </c>
    </row>
    <row r="16667" spans="1:5" x14ac:dyDescent="0.3">
      <c r="A16667">
        <v>65210065</v>
      </c>
      <c r="B16667" t="s">
        <v>941</v>
      </c>
      <c r="C16667" t="s">
        <v>8</v>
      </c>
      <c r="D16667" t="s">
        <v>2411</v>
      </c>
      <c r="E16667">
        <v>0</v>
      </c>
    </row>
    <row r="16668" spans="1:5" x14ac:dyDescent="0.3">
      <c r="A16668">
        <v>65210065</v>
      </c>
      <c r="B16668" t="s">
        <v>941</v>
      </c>
      <c r="C16668" t="s">
        <v>8</v>
      </c>
      <c r="D16668" t="s">
        <v>2412</v>
      </c>
      <c r="E16668">
        <v>0</v>
      </c>
    </row>
    <row r="16669" spans="1:5" x14ac:dyDescent="0.3">
      <c r="A16669">
        <v>65210065</v>
      </c>
      <c r="B16669" t="s">
        <v>941</v>
      </c>
      <c r="C16669" t="s">
        <v>8</v>
      </c>
      <c r="D16669" t="s">
        <v>2413</v>
      </c>
      <c r="E16669">
        <v>0</v>
      </c>
    </row>
    <row r="16670" spans="1:5" x14ac:dyDescent="0.3">
      <c r="A16670">
        <v>23320114</v>
      </c>
      <c r="B16670" t="s">
        <v>943</v>
      </c>
      <c r="C16670" t="s">
        <v>8</v>
      </c>
      <c r="D16670" t="s">
        <v>2378</v>
      </c>
      <c r="E16670">
        <v>0</v>
      </c>
    </row>
    <row r="16671" spans="1:5" x14ac:dyDescent="0.3">
      <c r="A16671">
        <v>23320114</v>
      </c>
      <c r="B16671" t="s">
        <v>943</v>
      </c>
      <c r="C16671" t="s">
        <v>8</v>
      </c>
      <c r="D16671" t="s">
        <v>2379</v>
      </c>
      <c r="E16671">
        <v>0</v>
      </c>
    </row>
    <row r="16672" spans="1:5" x14ac:dyDescent="0.3">
      <c r="A16672">
        <v>23320114</v>
      </c>
      <c r="B16672" t="s">
        <v>943</v>
      </c>
      <c r="C16672" t="s">
        <v>8</v>
      </c>
      <c r="D16672" t="s">
        <v>2380</v>
      </c>
      <c r="E16672">
        <v>0</v>
      </c>
    </row>
    <row r="16673" spans="1:5" x14ac:dyDescent="0.3">
      <c r="A16673">
        <v>23320114</v>
      </c>
      <c r="B16673" t="s">
        <v>943</v>
      </c>
      <c r="C16673" t="s">
        <v>8</v>
      </c>
      <c r="D16673" t="s">
        <v>2381</v>
      </c>
      <c r="E16673">
        <v>0</v>
      </c>
    </row>
    <row r="16674" spans="1:5" x14ac:dyDescent="0.3">
      <c r="A16674">
        <v>23320114</v>
      </c>
      <c r="B16674" t="s">
        <v>943</v>
      </c>
      <c r="C16674" t="s">
        <v>8</v>
      </c>
      <c r="D16674" t="s">
        <v>2382</v>
      </c>
      <c r="E16674">
        <v>0</v>
      </c>
    </row>
    <row r="16675" spans="1:5" x14ac:dyDescent="0.3">
      <c r="A16675">
        <v>23320114</v>
      </c>
      <c r="B16675" t="s">
        <v>943</v>
      </c>
      <c r="C16675" t="s">
        <v>8</v>
      </c>
      <c r="D16675" t="s">
        <v>2383</v>
      </c>
      <c r="E16675">
        <v>0</v>
      </c>
    </row>
    <row r="16676" spans="1:5" x14ac:dyDescent="0.3">
      <c r="A16676">
        <v>23320114</v>
      </c>
      <c r="B16676" t="s">
        <v>943</v>
      </c>
      <c r="C16676" t="s">
        <v>8</v>
      </c>
      <c r="D16676" t="s">
        <v>2384</v>
      </c>
      <c r="E16676">
        <v>0</v>
      </c>
    </row>
    <row r="16677" spans="1:5" x14ac:dyDescent="0.3">
      <c r="A16677">
        <v>23320114</v>
      </c>
      <c r="B16677" t="s">
        <v>943</v>
      </c>
      <c r="C16677" t="s">
        <v>8</v>
      </c>
      <c r="D16677" t="s">
        <v>2385</v>
      </c>
      <c r="E16677">
        <v>0</v>
      </c>
    </row>
    <row r="16678" spans="1:5" x14ac:dyDescent="0.3">
      <c r="A16678">
        <v>23320114</v>
      </c>
      <c r="B16678" t="s">
        <v>943</v>
      </c>
      <c r="C16678" t="s">
        <v>8</v>
      </c>
      <c r="D16678" t="s">
        <v>2386</v>
      </c>
      <c r="E16678">
        <v>0</v>
      </c>
    </row>
    <row r="16679" spans="1:5" x14ac:dyDescent="0.3">
      <c r="A16679">
        <v>23320114</v>
      </c>
      <c r="B16679" t="s">
        <v>943</v>
      </c>
      <c r="C16679" t="s">
        <v>8</v>
      </c>
      <c r="D16679" t="s">
        <v>2387</v>
      </c>
      <c r="E16679">
        <v>0</v>
      </c>
    </row>
    <row r="16680" spans="1:5" x14ac:dyDescent="0.3">
      <c r="A16680">
        <v>23320114</v>
      </c>
      <c r="B16680" t="s">
        <v>943</v>
      </c>
      <c r="C16680" t="s">
        <v>8</v>
      </c>
      <c r="D16680" t="s">
        <v>2388</v>
      </c>
      <c r="E16680">
        <v>0</v>
      </c>
    </row>
    <row r="16681" spans="1:5" x14ac:dyDescent="0.3">
      <c r="A16681">
        <v>23320114</v>
      </c>
      <c r="B16681" t="s">
        <v>943</v>
      </c>
      <c r="C16681" t="s">
        <v>8</v>
      </c>
      <c r="D16681" t="s">
        <v>2389</v>
      </c>
      <c r="E16681">
        <v>0</v>
      </c>
    </row>
    <row r="16682" spans="1:5" x14ac:dyDescent="0.3">
      <c r="A16682">
        <v>23320114</v>
      </c>
      <c r="B16682" t="s">
        <v>943</v>
      </c>
      <c r="C16682" t="s">
        <v>8</v>
      </c>
      <c r="D16682" t="s">
        <v>2390</v>
      </c>
      <c r="E16682">
        <v>0</v>
      </c>
    </row>
    <row r="16683" spans="1:5" x14ac:dyDescent="0.3">
      <c r="A16683">
        <v>23320114</v>
      </c>
      <c r="B16683" t="s">
        <v>943</v>
      </c>
      <c r="C16683" t="s">
        <v>8</v>
      </c>
      <c r="D16683" t="s">
        <v>2391</v>
      </c>
      <c r="E16683">
        <v>-6</v>
      </c>
    </row>
    <row r="16684" spans="1:5" x14ac:dyDescent="0.3">
      <c r="A16684">
        <v>23320114</v>
      </c>
      <c r="B16684" t="s">
        <v>943</v>
      </c>
      <c r="C16684" t="s">
        <v>8</v>
      </c>
      <c r="D16684" t="s">
        <v>2392</v>
      </c>
      <c r="E16684">
        <v>0</v>
      </c>
    </row>
    <row r="16685" spans="1:5" x14ac:dyDescent="0.3">
      <c r="A16685">
        <v>23320114</v>
      </c>
      <c r="B16685" t="s">
        <v>943</v>
      </c>
      <c r="C16685" t="s">
        <v>8</v>
      </c>
      <c r="D16685" t="s">
        <v>2393</v>
      </c>
      <c r="E16685">
        <v>0</v>
      </c>
    </row>
    <row r="16686" spans="1:5" x14ac:dyDescent="0.3">
      <c r="A16686">
        <v>23320114</v>
      </c>
      <c r="B16686" t="s">
        <v>943</v>
      </c>
      <c r="C16686" t="s">
        <v>8</v>
      </c>
      <c r="D16686" t="s">
        <v>2394</v>
      </c>
      <c r="E16686">
        <v>0</v>
      </c>
    </row>
    <row r="16687" spans="1:5" x14ac:dyDescent="0.3">
      <c r="A16687">
        <v>23320114</v>
      </c>
      <c r="B16687" t="s">
        <v>943</v>
      </c>
      <c r="C16687" t="s">
        <v>8</v>
      </c>
      <c r="D16687" t="s">
        <v>2395</v>
      </c>
      <c r="E16687">
        <v>0</v>
      </c>
    </row>
    <row r="16688" spans="1:5" x14ac:dyDescent="0.3">
      <c r="A16688">
        <v>23320114</v>
      </c>
      <c r="B16688" t="s">
        <v>943</v>
      </c>
      <c r="C16688" t="s">
        <v>8</v>
      </c>
      <c r="D16688" t="s">
        <v>2396</v>
      </c>
      <c r="E16688">
        <v>0</v>
      </c>
    </row>
    <row r="16689" spans="1:5" x14ac:dyDescent="0.3">
      <c r="A16689">
        <v>23320114</v>
      </c>
      <c r="B16689" t="s">
        <v>943</v>
      </c>
      <c r="C16689" t="s">
        <v>8</v>
      </c>
      <c r="D16689" t="s">
        <v>2397</v>
      </c>
      <c r="E16689">
        <v>0</v>
      </c>
    </row>
    <row r="16690" spans="1:5" x14ac:dyDescent="0.3">
      <c r="A16690">
        <v>23320114</v>
      </c>
      <c r="B16690" t="s">
        <v>943</v>
      </c>
      <c r="C16690" t="s">
        <v>8</v>
      </c>
      <c r="D16690" t="s">
        <v>2398</v>
      </c>
      <c r="E16690">
        <v>0</v>
      </c>
    </row>
    <row r="16691" spans="1:5" x14ac:dyDescent="0.3">
      <c r="A16691">
        <v>23320114</v>
      </c>
      <c r="B16691" t="s">
        <v>943</v>
      </c>
      <c r="C16691" t="s">
        <v>8</v>
      </c>
      <c r="D16691" t="s">
        <v>2399</v>
      </c>
      <c r="E16691">
        <v>0</v>
      </c>
    </row>
    <row r="16692" spans="1:5" x14ac:dyDescent="0.3">
      <c r="A16692">
        <v>23320114</v>
      </c>
      <c r="B16692" t="s">
        <v>943</v>
      </c>
      <c r="C16692" t="s">
        <v>8</v>
      </c>
      <c r="D16692" t="s">
        <v>2400</v>
      </c>
      <c r="E16692">
        <v>0</v>
      </c>
    </row>
    <row r="16693" spans="1:5" x14ac:dyDescent="0.3">
      <c r="A16693">
        <v>23320114</v>
      </c>
      <c r="B16693" t="s">
        <v>943</v>
      </c>
      <c r="C16693" t="s">
        <v>8</v>
      </c>
      <c r="D16693" t="s">
        <v>2401</v>
      </c>
      <c r="E16693">
        <v>0</v>
      </c>
    </row>
    <row r="16694" spans="1:5" x14ac:dyDescent="0.3">
      <c r="A16694">
        <v>23320114</v>
      </c>
      <c r="B16694" t="s">
        <v>943</v>
      </c>
      <c r="C16694" t="s">
        <v>8</v>
      </c>
      <c r="D16694" t="s">
        <v>2402</v>
      </c>
      <c r="E16694">
        <v>0</v>
      </c>
    </row>
    <row r="16695" spans="1:5" x14ac:dyDescent="0.3">
      <c r="A16695">
        <v>23320114</v>
      </c>
      <c r="B16695" t="s">
        <v>943</v>
      </c>
      <c r="C16695" t="s">
        <v>8</v>
      </c>
      <c r="D16695" t="s">
        <v>2403</v>
      </c>
      <c r="E16695">
        <v>0</v>
      </c>
    </row>
    <row r="16696" spans="1:5" x14ac:dyDescent="0.3">
      <c r="A16696">
        <v>23320114</v>
      </c>
      <c r="B16696" t="s">
        <v>943</v>
      </c>
      <c r="C16696" t="s">
        <v>8</v>
      </c>
      <c r="D16696" t="s">
        <v>2404</v>
      </c>
      <c r="E16696">
        <v>0</v>
      </c>
    </row>
    <row r="16697" spans="1:5" x14ac:dyDescent="0.3">
      <c r="A16697">
        <v>23320114</v>
      </c>
      <c r="B16697" t="s">
        <v>943</v>
      </c>
      <c r="C16697" t="s">
        <v>8</v>
      </c>
      <c r="D16697" t="s">
        <v>2405</v>
      </c>
      <c r="E16697">
        <v>0</v>
      </c>
    </row>
    <row r="16698" spans="1:5" x14ac:dyDescent="0.3">
      <c r="A16698">
        <v>23320114</v>
      </c>
      <c r="B16698" t="s">
        <v>943</v>
      </c>
      <c r="C16698" t="s">
        <v>8</v>
      </c>
      <c r="D16698" t="s">
        <v>2406</v>
      </c>
      <c r="E16698">
        <v>0</v>
      </c>
    </row>
    <row r="16699" spans="1:5" x14ac:dyDescent="0.3">
      <c r="A16699">
        <v>23320114</v>
      </c>
      <c r="B16699" t="s">
        <v>943</v>
      </c>
      <c r="C16699" t="s">
        <v>8</v>
      </c>
      <c r="D16699" t="s">
        <v>2407</v>
      </c>
      <c r="E16699">
        <v>0</v>
      </c>
    </row>
    <row r="16700" spans="1:5" x14ac:dyDescent="0.3">
      <c r="A16700">
        <v>23320114</v>
      </c>
      <c r="B16700" t="s">
        <v>943</v>
      </c>
      <c r="C16700" t="s">
        <v>8</v>
      </c>
      <c r="D16700" t="s">
        <v>2408</v>
      </c>
      <c r="E16700">
        <v>0</v>
      </c>
    </row>
    <row r="16701" spans="1:5" x14ac:dyDescent="0.3">
      <c r="A16701">
        <v>23320114</v>
      </c>
      <c r="B16701" t="s">
        <v>943</v>
      </c>
      <c r="C16701" t="s">
        <v>8</v>
      </c>
      <c r="D16701" t="s">
        <v>2409</v>
      </c>
      <c r="E16701">
        <v>-1</v>
      </c>
    </row>
    <row r="16702" spans="1:5" x14ac:dyDescent="0.3">
      <c r="A16702">
        <v>23320114</v>
      </c>
      <c r="B16702" t="s">
        <v>943</v>
      </c>
      <c r="C16702" t="s">
        <v>8</v>
      </c>
      <c r="D16702" t="s">
        <v>2410</v>
      </c>
      <c r="E16702">
        <v>0</v>
      </c>
    </row>
    <row r="16703" spans="1:5" x14ac:dyDescent="0.3">
      <c r="A16703">
        <v>23320114</v>
      </c>
      <c r="B16703" t="s">
        <v>943</v>
      </c>
      <c r="C16703" t="s">
        <v>8</v>
      </c>
      <c r="D16703" t="s">
        <v>2411</v>
      </c>
      <c r="E16703">
        <v>0</v>
      </c>
    </row>
    <row r="16704" spans="1:5" x14ac:dyDescent="0.3">
      <c r="A16704">
        <v>23320114</v>
      </c>
      <c r="B16704" t="s">
        <v>943</v>
      </c>
      <c r="C16704" t="s">
        <v>8</v>
      </c>
      <c r="D16704" t="s">
        <v>2412</v>
      </c>
      <c r="E16704">
        <v>0</v>
      </c>
    </row>
    <row r="16705" spans="1:5" x14ac:dyDescent="0.3">
      <c r="A16705">
        <v>23320114</v>
      </c>
      <c r="B16705" t="s">
        <v>943</v>
      </c>
      <c r="C16705" t="s">
        <v>8</v>
      </c>
      <c r="D16705" t="s">
        <v>2413</v>
      </c>
      <c r="E16705">
        <v>0</v>
      </c>
    </row>
    <row r="16706" spans="1:5" x14ac:dyDescent="0.3">
      <c r="A16706">
        <v>10030062</v>
      </c>
      <c r="B16706" t="s">
        <v>945</v>
      </c>
      <c r="C16706" t="s">
        <v>8</v>
      </c>
      <c r="D16706" t="s">
        <v>2378</v>
      </c>
      <c r="E16706">
        <v>-147</v>
      </c>
    </row>
    <row r="16707" spans="1:5" x14ac:dyDescent="0.3">
      <c r="A16707">
        <v>10030062</v>
      </c>
      <c r="B16707" t="s">
        <v>945</v>
      </c>
      <c r="C16707" t="s">
        <v>8</v>
      </c>
      <c r="D16707" t="s">
        <v>2379</v>
      </c>
      <c r="E16707">
        <v>0</v>
      </c>
    </row>
    <row r="16708" spans="1:5" x14ac:dyDescent="0.3">
      <c r="A16708">
        <v>10030062</v>
      </c>
      <c r="B16708" t="s">
        <v>945</v>
      </c>
      <c r="C16708" t="s">
        <v>8</v>
      </c>
      <c r="D16708" t="s">
        <v>2380</v>
      </c>
      <c r="E16708">
        <v>0</v>
      </c>
    </row>
    <row r="16709" spans="1:5" x14ac:dyDescent="0.3">
      <c r="A16709">
        <v>10030062</v>
      </c>
      <c r="B16709" t="s">
        <v>945</v>
      </c>
      <c r="C16709" t="s">
        <v>8</v>
      </c>
      <c r="D16709" t="s">
        <v>2381</v>
      </c>
      <c r="E16709">
        <v>0</v>
      </c>
    </row>
    <row r="16710" spans="1:5" x14ac:dyDescent="0.3">
      <c r="A16710">
        <v>10030062</v>
      </c>
      <c r="B16710" t="s">
        <v>945</v>
      </c>
      <c r="C16710" t="s">
        <v>8</v>
      </c>
      <c r="D16710" t="s">
        <v>2382</v>
      </c>
      <c r="E16710">
        <v>0</v>
      </c>
    </row>
    <row r="16711" spans="1:5" x14ac:dyDescent="0.3">
      <c r="A16711">
        <v>10030062</v>
      </c>
      <c r="B16711" t="s">
        <v>945</v>
      </c>
      <c r="C16711" t="s">
        <v>8</v>
      </c>
      <c r="D16711" t="s">
        <v>2383</v>
      </c>
      <c r="E16711">
        <v>0</v>
      </c>
    </row>
    <row r="16712" spans="1:5" x14ac:dyDescent="0.3">
      <c r="A16712">
        <v>10030062</v>
      </c>
      <c r="B16712" t="s">
        <v>945</v>
      </c>
      <c r="C16712" t="s">
        <v>8</v>
      </c>
      <c r="D16712" t="s">
        <v>2384</v>
      </c>
      <c r="E16712">
        <v>0</v>
      </c>
    </row>
    <row r="16713" spans="1:5" x14ac:dyDescent="0.3">
      <c r="A16713">
        <v>10030062</v>
      </c>
      <c r="B16713" t="s">
        <v>945</v>
      </c>
      <c r="C16713" t="s">
        <v>8</v>
      </c>
      <c r="D16713" t="s">
        <v>2385</v>
      </c>
      <c r="E16713">
        <v>0</v>
      </c>
    </row>
    <row r="16714" spans="1:5" x14ac:dyDescent="0.3">
      <c r="A16714">
        <v>10030062</v>
      </c>
      <c r="B16714" t="s">
        <v>945</v>
      </c>
      <c r="C16714" t="s">
        <v>8</v>
      </c>
      <c r="D16714" t="s">
        <v>2386</v>
      </c>
      <c r="E16714">
        <v>0</v>
      </c>
    </row>
    <row r="16715" spans="1:5" x14ac:dyDescent="0.3">
      <c r="A16715">
        <v>10030062</v>
      </c>
      <c r="B16715" t="s">
        <v>945</v>
      </c>
      <c r="C16715" t="s">
        <v>8</v>
      </c>
      <c r="D16715" t="s">
        <v>2387</v>
      </c>
      <c r="E16715">
        <v>0</v>
      </c>
    </row>
    <row r="16716" spans="1:5" x14ac:dyDescent="0.3">
      <c r="A16716">
        <v>10030062</v>
      </c>
      <c r="B16716" t="s">
        <v>945</v>
      </c>
      <c r="C16716" t="s">
        <v>8</v>
      </c>
      <c r="D16716" t="s">
        <v>2388</v>
      </c>
      <c r="E16716">
        <v>0</v>
      </c>
    </row>
    <row r="16717" spans="1:5" x14ac:dyDescent="0.3">
      <c r="A16717">
        <v>10030062</v>
      </c>
      <c r="B16717" t="s">
        <v>945</v>
      </c>
      <c r="C16717" t="s">
        <v>8</v>
      </c>
      <c r="D16717" t="s">
        <v>2389</v>
      </c>
      <c r="E16717">
        <v>0</v>
      </c>
    </row>
    <row r="16718" spans="1:5" x14ac:dyDescent="0.3">
      <c r="A16718">
        <v>10030062</v>
      </c>
      <c r="B16718" t="s">
        <v>945</v>
      </c>
      <c r="C16718" t="s">
        <v>8</v>
      </c>
      <c r="D16718" t="s">
        <v>2390</v>
      </c>
      <c r="E16718">
        <v>0</v>
      </c>
    </row>
    <row r="16719" spans="1:5" x14ac:dyDescent="0.3">
      <c r="A16719">
        <v>10030062</v>
      </c>
      <c r="B16719" t="s">
        <v>945</v>
      </c>
      <c r="C16719" t="s">
        <v>8</v>
      </c>
      <c r="D16719" t="s">
        <v>2391</v>
      </c>
      <c r="E16719">
        <v>-3130</v>
      </c>
    </row>
    <row r="16720" spans="1:5" x14ac:dyDescent="0.3">
      <c r="A16720">
        <v>10030062</v>
      </c>
      <c r="B16720" t="s">
        <v>945</v>
      </c>
      <c r="C16720" t="s">
        <v>8</v>
      </c>
      <c r="D16720" t="s">
        <v>2392</v>
      </c>
      <c r="E16720">
        <v>0</v>
      </c>
    </row>
    <row r="16721" spans="1:5" x14ac:dyDescent="0.3">
      <c r="A16721">
        <v>10030062</v>
      </c>
      <c r="B16721" t="s">
        <v>945</v>
      </c>
      <c r="C16721" t="s">
        <v>8</v>
      </c>
      <c r="D16721" t="s">
        <v>2393</v>
      </c>
      <c r="E16721">
        <v>0</v>
      </c>
    </row>
    <row r="16722" spans="1:5" x14ac:dyDescent="0.3">
      <c r="A16722">
        <v>10030062</v>
      </c>
      <c r="B16722" t="s">
        <v>945</v>
      </c>
      <c r="C16722" t="s">
        <v>8</v>
      </c>
      <c r="D16722" t="s">
        <v>2394</v>
      </c>
      <c r="E16722">
        <v>0</v>
      </c>
    </row>
    <row r="16723" spans="1:5" x14ac:dyDescent="0.3">
      <c r="A16723">
        <v>10030062</v>
      </c>
      <c r="B16723" t="s">
        <v>945</v>
      </c>
      <c r="C16723" t="s">
        <v>8</v>
      </c>
      <c r="D16723" t="s">
        <v>2395</v>
      </c>
      <c r="E16723">
        <v>0</v>
      </c>
    </row>
    <row r="16724" spans="1:5" x14ac:dyDescent="0.3">
      <c r="A16724">
        <v>10030062</v>
      </c>
      <c r="B16724" t="s">
        <v>945</v>
      </c>
      <c r="C16724" t="s">
        <v>8</v>
      </c>
      <c r="D16724" t="s">
        <v>2396</v>
      </c>
      <c r="E16724">
        <v>0</v>
      </c>
    </row>
    <row r="16725" spans="1:5" x14ac:dyDescent="0.3">
      <c r="A16725">
        <v>10030062</v>
      </c>
      <c r="B16725" t="s">
        <v>945</v>
      </c>
      <c r="C16725" t="s">
        <v>8</v>
      </c>
      <c r="D16725" t="s">
        <v>2397</v>
      </c>
      <c r="E16725">
        <v>0</v>
      </c>
    </row>
    <row r="16726" spans="1:5" x14ac:dyDescent="0.3">
      <c r="A16726">
        <v>10030062</v>
      </c>
      <c r="B16726" t="s">
        <v>945</v>
      </c>
      <c r="C16726" t="s">
        <v>8</v>
      </c>
      <c r="D16726" t="s">
        <v>2398</v>
      </c>
      <c r="E16726">
        <v>0</v>
      </c>
    </row>
    <row r="16727" spans="1:5" x14ac:dyDescent="0.3">
      <c r="A16727">
        <v>10030062</v>
      </c>
      <c r="B16727" t="s">
        <v>945</v>
      </c>
      <c r="C16727" t="s">
        <v>8</v>
      </c>
      <c r="D16727" t="s">
        <v>2399</v>
      </c>
      <c r="E16727">
        <v>0</v>
      </c>
    </row>
    <row r="16728" spans="1:5" x14ac:dyDescent="0.3">
      <c r="A16728">
        <v>10030062</v>
      </c>
      <c r="B16728" t="s">
        <v>945</v>
      </c>
      <c r="C16728" t="s">
        <v>8</v>
      </c>
      <c r="D16728" t="s">
        <v>2400</v>
      </c>
      <c r="E16728">
        <v>0</v>
      </c>
    </row>
    <row r="16729" spans="1:5" x14ac:dyDescent="0.3">
      <c r="A16729">
        <v>10030062</v>
      </c>
      <c r="B16729" t="s">
        <v>945</v>
      </c>
      <c r="C16729" t="s">
        <v>8</v>
      </c>
      <c r="D16729" t="s">
        <v>2401</v>
      </c>
      <c r="E16729">
        <v>0</v>
      </c>
    </row>
    <row r="16730" spans="1:5" x14ac:dyDescent="0.3">
      <c r="A16730">
        <v>10030062</v>
      </c>
      <c r="B16730" t="s">
        <v>945</v>
      </c>
      <c r="C16730" t="s">
        <v>8</v>
      </c>
      <c r="D16730" t="s">
        <v>2402</v>
      </c>
      <c r="E16730">
        <v>0</v>
      </c>
    </row>
    <row r="16731" spans="1:5" x14ac:dyDescent="0.3">
      <c r="A16731">
        <v>10030062</v>
      </c>
      <c r="B16731" t="s">
        <v>945</v>
      </c>
      <c r="C16731" t="s">
        <v>8</v>
      </c>
      <c r="D16731" t="s">
        <v>2403</v>
      </c>
      <c r="E16731">
        <v>-140</v>
      </c>
    </row>
    <row r="16732" spans="1:5" x14ac:dyDescent="0.3">
      <c r="A16732">
        <v>10030062</v>
      </c>
      <c r="B16732" t="s">
        <v>945</v>
      </c>
      <c r="C16732" t="s">
        <v>8</v>
      </c>
      <c r="D16732" t="s">
        <v>2404</v>
      </c>
      <c r="E16732">
        <v>0</v>
      </c>
    </row>
    <row r="16733" spans="1:5" x14ac:dyDescent="0.3">
      <c r="A16733">
        <v>10030062</v>
      </c>
      <c r="B16733" t="s">
        <v>945</v>
      </c>
      <c r="C16733" t="s">
        <v>8</v>
      </c>
      <c r="D16733" t="s">
        <v>2405</v>
      </c>
      <c r="E16733">
        <v>0</v>
      </c>
    </row>
    <row r="16734" spans="1:5" x14ac:dyDescent="0.3">
      <c r="A16734">
        <v>10030062</v>
      </c>
      <c r="B16734" t="s">
        <v>945</v>
      </c>
      <c r="C16734" t="s">
        <v>8</v>
      </c>
      <c r="D16734" t="s">
        <v>2406</v>
      </c>
      <c r="E16734">
        <v>0</v>
      </c>
    </row>
    <row r="16735" spans="1:5" x14ac:dyDescent="0.3">
      <c r="A16735">
        <v>10030062</v>
      </c>
      <c r="B16735" t="s">
        <v>945</v>
      </c>
      <c r="C16735" t="s">
        <v>8</v>
      </c>
      <c r="D16735" t="s">
        <v>2407</v>
      </c>
      <c r="E16735">
        <v>0</v>
      </c>
    </row>
    <row r="16736" spans="1:5" x14ac:dyDescent="0.3">
      <c r="A16736">
        <v>10030062</v>
      </c>
      <c r="B16736" t="s">
        <v>945</v>
      </c>
      <c r="C16736" t="s">
        <v>8</v>
      </c>
      <c r="D16736" t="s">
        <v>2408</v>
      </c>
      <c r="E16736">
        <v>0</v>
      </c>
    </row>
    <row r="16737" spans="1:5" x14ac:dyDescent="0.3">
      <c r="A16737">
        <v>10030062</v>
      </c>
      <c r="B16737" t="s">
        <v>945</v>
      </c>
      <c r="C16737" t="s">
        <v>8</v>
      </c>
      <c r="D16737" t="s">
        <v>2409</v>
      </c>
      <c r="E16737">
        <v>0</v>
      </c>
    </row>
    <row r="16738" spans="1:5" x14ac:dyDescent="0.3">
      <c r="A16738">
        <v>10030062</v>
      </c>
      <c r="B16738" t="s">
        <v>945</v>
      </c>
      <c r="C16738" t="s">
        <v>8</v>
      </c>
      <c r="D16738" t="s">
        <v>2410</v>
      </c>
      <c r="E16738">
        <v>0</v>
      </c>
    </row>
    <row r="16739" spans="1:5" x14ac:dyDescent="0.3">
      <c r="A16739">
        <v>10030062</v>
      </c>
      <c r="B16739" t="s">
        <v>945</v>
      </c>
      <c r="C16739" t="s">
        <v>8</v>
      </c>
      <c r="D16739" t="s">
        <v>2411</v>
      </c>
      <c r="E16739">
        <v>0</v>
      </c>
    </row>
    <row r="16740" spans="1:5" x14ac:dyDescent="0.3">
      <c r="A16740">
        <v>10030062</v>
      </c>
      <c r="B16740" t="s">
        <v>945</v>
      </c>
      <c r="C16740" t="s">
        <v>8</v>
      </c>
      <c r="D16740" t="s">
        <v>2412</v>
      </c>
      <c r="E16740">
        <v>0</v>
      </c>
    </row>
    <row r="16741" spans="1:5" x14ac:dyDescent="0.3">
      <c r="A16741">
        <v>10030062</v>
      </c>
      <c r="B16741" t="s">
        <v>945</v>
      </c>
      <c r="C16741" t="s">
        <v>8</v>
      </c>
      <c r="D16741" t="s">
        <v>2413</v>
      </c>
      <c r="E16741">
        <v>0</v>
      </c>
    </row>
    <row r="16742" spans="1:5" x14ac:dyDescent="0.3">
      <c r="A16742">
        <v>23170016</v>
      </c>
      <c r="B16742" t="s">
        <v>947</v>
      </c>
      <c r="C16742" t="s">
        <v>130</v>
      </c>
      <c r="D16742" t="s">
        <v>2378</v>
      </c>
      <c r="E16742">
        <v>0</v>
      </c>
    </row>
    <row r="16743" spans="1:5" x14ac:dyDescent="0.3">
      <c r="A16743">
        <v>23170016</v>
      </c>
      <c r="B16743" t="s">
        <v>947</v>
      </c>
      <c r="C16743" t="s">
        <v>130</v>
      </c>
      <c r="D16743" t="s">
        <v>2379</v>
      </c>
      <c r="E16743">
        <v>0</v>
      </c>
    </row>
    <row r="16744" spans="1:5" x14ac:dyDescent="0.3">
      <c r="A16744">
        <v>23170016</v>
      </c>
      <c r="B16744" t="s">
        <v>947</v>
      </c>
      <c r="C16744" t="s">
        <v>130</v>
      </c>
      <c r="D16744" t="s">
        <v>2380</v>
      </c>
      <c r="E16744">
        <v>0</v>
      </c>
    </row>
    <row r="16745" spans="1:5" x14ac:dyDescent="0.3">
      <c r="A16745">
        <v>23170016</v>
      </c>
      <c r="B16745" t="s">
        <v>947</v>
      </c>
      <c r="C16745" t="s">
        <v>130</v>
      </c>
      <c r="D16745" t="s">
        <v>2381</v>
      </c>
      <c r="E16745">
        <v>0</v>
      </c>
    </row>
    <row r="16746" spans="1:5" x14ac:dyDescent="0.3">
      <c r="A16746">
        <v>23170016</v>
      </c>
      <c r="B16746" t="s">
        <v>947</v>
      </c>
      <c r="C16746" t="s">
        <v>130</v>
      </c>
      <c r="D16746" t="s">
        <v>2382</v>
      </c>
      <c r="E16746">
        <v>-36</v>
      </c>
    </row>
    <row r="16747" spans="1:5" x14ac:dyDescent="0.3">
      <c r="A16747">
        <v>23170016</v>
      </c>
      <c r="B16747" t="s">
        <v>947</v>
      </c>
      <c r="C16747" t="s">
        <v>130</v>
      </c>
      <c r="D16747" t="s">
        <v>2383</v>
      </c>
      <c r="E16747">
        <v>0</v>
      </c>
    </row>
    <row r="16748" spans="1:5" x14ac:dyDescent="0.3">
      <c r="A16748">
        <v>23170016</v>
      </c>
      <c r="B16748" t="s">
        <v>947</v>
      </c>
      <c r="C16748" t="s">
        <v>130</v>
      </c>
      <c r="D16748" t="s">
        <v>2384</v>
      </c>
      <c r="E16748">
        <v>0</v>
      </c>
    </row>
    <row r="16749" spans="1:5" x14ac:dyDescent="0.3">
      <c r="A16749">
        <v>23170016</v>
      </c>
      <c r="B16749" t="s">
        <v>947</v>
      </c>
      <c r="C16749" t="s">
        <v>130</v>
      </c>
      <c r="D16749" t="s">
        <v>2385</v>
      </c>
      <c r="E16749">
        <v>0</v>
      </c>
    </row>
    <row r="16750" spans="1:5" x14ac:dyDescent="0.3">
      <c r="A16750">
        <v>23170016</v>
      </c>
      <c r="B16750" t="s">
        <v>947</v>
      </c>
      <c r="C16750" t="s">
        <v>130</v>
      </c>
      <c r="D16750" t="s">
        <v>2386</v>
      </c>
      <c r="E16750">
        <v>0</v>
      </c>
    </row>
    <row r="16751" spans="1:5" x14ac:dyDescent="0.3">
      <c r="A16751">
        <v>23170016</v>
      </c>
      <c r="B16751" t="s">
        <v>947</v>
      </c>
      <c r="C16751" t="s">
        <v>130</v>
      </c>
      <c r="D16751" t="s">
        <v>2387</v>
      </c>
      <c r="E16751">
        <v>0</v>
      </c>
    </row>
    <row r="16752" spans="1:5" x14ac:dyDescent="0.3">
      <c r="A16752">
        <v>23170016</v>
      </c>
      <c r="B16752" t="s">
        <v>947</v>
      </c>
      <c r="C16752" t="s">
        <v>130</v>
      </c>
      <c r="D16752" t="s">
        <v>2388</v>
      </c>
      <c r="E16752">
        <v>0</v>
      </c>
    </row>
    <row r="16753" spans="1:5" x14ac:dyDescent="0.3">
      <c r="A16753">
        <v>23170016</v>
      </c>
      <c r="B16753" t="s">
        <v>947</v>
      </c>
      <c r="C16753" t="s">
        <v>130</v>
      </c>
      <c r="D16753" t="s">
        <v>2389</v>
      </c>
      <c r="E16753">
        <v>0</v>
      </c>
    </row>
    <row r="16754" spans="1:5" x14ac:dyDescent="0.3">
      <c r="A16754">
        <v>23170016</v>
      </c>
      <c r="B16754" t="s">
        <v>947</v>
      </c>
      <c r="C16754" t="s">
        <v>130</v>
      </c>
      <c r="D16754" t="s">
        <v>2390</v>
      </c>
      <c r="E16754">
        <v>0</v>
      </c>
    </row>
    <row r="16755" spans="1:5" x14ac:dyDescent="0.3">
      <c r="A16755">
        <v>23170016</v>
      </c>
      <c r="B16755" t="s">
        <v>947</v>
      </c>
      <c r="C16755" t="s">
        <v>130</v>
      </c>
      <c r="D16755" t="s">
        <v>2391</v>
      </c>
      <c r="E16755">
        <v>0</v>
      </c>
    </row>
    <row r="16756" spans="1:5" x14ac:dyDescent="0.3">
      <c r="A16756">
        <v>23170016</v>
      </c>
      <c r="B16756" t="s">
        <v>947</v>
      </c>
      <c r="C16756" t="s">
        <v>130</v>
      </c>
      <c r="D16756" t="s">
        <v>2392</v>
      </c>
      <c r="E16756">
        <v>0</v>
      </c>
    </row>
    <row r="16757" spans="1:5" x14ac:dyDescent="0.3">
      <c r="A16757">
        <v>23170016</v>
      </c>
      <c r="B16757" t="s">
        <v>947</v>
      </c>
      <c r="C16757" t="s">
        <v>130</v>
      </c>
      <c r="D16757" t="s">
        <v>2393</v>
      </c>
      <c r="E16757">
        <v>0</v>
      </c>
    </row>
    <row r="16758" spans="1:5" x14ac:dyDescent="0.3">
      <c r="A16758">
        <v>23170016</v>
      </c>
      <c r="B16758" t="s">
        <v>947</v>
      </c>
      <c r="C16758" t="s">
        <v>130</v>
      </c>
      <c r="D16758" t="s">
        <v>2394</v>
      </c>
      <c r="E16758">
        <v>0</v>
      </c>
    </row>
    <row r="16759" spans="1:5" x14ac:dyDescent="0.3">
      <c r="A16759">
        <v>23170016</v>
      </c>
      <c r="B16759" t="s">
        <v>947</v>
      </c>
      <c r="C16759" t="s">
        <v>130</v>
      </c>
      <c r="D16759" t="s">
        <v>2395</v>
      </c>
      <c r="E16759">
        <v>-2</v>
      </c>
    </row>
    <row r="16760" spans="1:5" x14ac:dyDescent="0.3">
      <c r="A16760">
        <v>23170016</v>
      </c>
      <c r="B16760" t="s">
        <v>947</v>
      </c>
      <c r="C16760" t="s">
        <v>130</v>
      </c>
      <c r="D16760" t="s">
        <v>2396</v>
      </c>
      <c r="E16760">
        <v>0</v>
      </c>
    </row>
    <row r="16761" spans="1:5" x14ac:dyDescent="0.3">
      <c r="A16761">
        <v>23170016</v>
      </c>
      <c r="B16761" t="s">
        <v>947</v>
      </c>
      <c r="C16761" t="s">
        <v>130</v>
      </c>
      <c r="D16761" t="s">
        <v>2397</v>
      </c>
      <c r="E16761">
        <v>0</v>
      </c>
    </row>
    <row r="16762" spans="1:5" x14ac:dyDescent="0.3">
      <c r="A16762">
        <v>23170016</v>
      </c>
      <c r="B16762" t="s">
        <v>947</v>
      </c>
      <c r="C16762" t="s">
        <v>130</v>
      </c>
      <c r="D16762" t="s">
        <v>2398</v>
      </c>
      <c r="E16762">
        <v>-10</v>
      </c>
    </row>
    <row r="16763" spans="1:5" x14ac:dyDescent="0.3">
      <c r="A16763">
        <v>23170016</v>
      </c>
      <c r="B16763" t="s">
        <v>947</v>
      </c>
      <c r="C16763" t="s">
        <v>130</v>
      </c>
      <c r="D16763" t="s">
        <v>2399</v>
      </c>
      <c r="E16763">
        <v>-4</v>
      </c>
    </row>
    <row r="16764" spans="1:5" x14ac:dyDescent="0.3">
      <c r="A16764">
        <v>23170016</v>
      </c>
      <c r="B16764" t="s">
        <v>947</v>
      </c>
      <c r="C16764" t="s">
        <v>130</v>
      </c>
      <c r="D16764" t="s">
        <v>2400</v>
      </c>
      <c r="E16764">
        <v>0</v>
      </c>
    </row>
    <row r="16765" spans="1:5" x14ac:dyDescent="0.3">
      <c r="A16765">
        <v>23170016</v>
      </c>
      <c r="B16765" t="s">
        <v>947</v>
      </c>
      <c r="C16765" t="s">
        <v>130</v>
      </c>
      <c r="D16765" t="s">
        <v>2401</v>
      </c>
      <c r="E16765">
        <v>0</v>
      </c>
    </row>
    <row r="16766" spans="1:5" x14ac:dyDescent="0.3">
      <c r="A16766">
        <v>23170016</v>
      </c>
      <c r="B16766" t="s">
        <v>947</v>
      </c>
      <c r="C16766" t="s">
        <v>130</v>
      </c>
      <c r="D16766" t="s">
        <v>2402</v>
      </c>
      <c r="E16766">
        <v>0</v>
      </c>
    </row>
    <row r="16767" spans="1:5" x14ac:dyDescent="0.3">
      <c r="A16767">
        <v>23170016</v>
      </c>
      <c r="B16767" t="s">
        <v>947</v>
      </c>
      <c r="C16767" t="s">
        <v>130</v>
      </c>
      <c r="D16767" t="s">
        <v>2403</v>
      </c>
      <c r="E16767">
        <v>0</v>
      </c>
    </row>
    <row r="16768" spans="1:5" x14ac:dyDescent="0.3">
      <c r="A16768">
        <v>23170016</v>
      </c>
      <c r="B16768" t="s">
        <v>947</v>
      </c>
      <c r="C16768" t="s">
        <v>130</v>
      </c>
      <c r="D16768" t="s">
        <v>2404</v>
      </c>
      <c r="E16768">
        <v>0</v>
      </c>
    </row>
    <row r="16769" spans="1:5" x14ac:dyDescent="0.3">
      <c r="A16769">
        <v>23170016</v>
      </c>
      <c r="B16769" t="s">
        <v>947</v>
      </c>
      <c r="C16769" t="s">
        <v>130</v>
      </c>
      <c r="D16769" t="s">
        <v>2405</v>
      </c>
      <c r="E16769">
        <v>0</v>
      </c>
    </row>
    <row r="16770" spans="1:5" x14ac:dyDescent="0.3">
      <c r="A16770">
        <v>23170016</v>
      </c>
      <c r="B16770" t="s">
        <v>947</v>
      </c>
      <c r="C16770" t="s">
        <v>130</v>
      </c>
      <c r="D16770" t="s">
        <v>2406</v>
      </c>
      <c r="E16770">
        <v>0</v>
      </c>
    </row>
    <row r="16771" spans="1:5" x14ac:dyDescent="0.3">
      <c r="A16771">
        <v>23170016</v>
      </c>
      <c r="B16771" t="s">
        <v>947</v>
      </c>
      <c r="C16771" t="s">
        <v>130</v>
      </c>
      <c r="D16771" t="s">
        <v>2407</v>
      </c>
      <c r="E16771">
        <v>0</v>
      </c>
    </row>
    <row r="16772" spans="1:5" x14ac:dyDescent="0.3">
      <c r="A16772">
        <v>23170016</v>
      </c>
      <c r="B16772" t="s">
        <v>947</v>
      </c>
      <c r="C16772" t="s">
        <v>130</v>
      </c>
      <c r="D16772" t="s">
        <v>2408</v>
      </c>
      <c r="E16772">
        <v>0</v>
      </c>
    </row>
    <row r="16773" spans="1:5" x14ac:dyDescent="0.3">
      <c r="A16773">
        <v>23170016</v>
      </c>
      <c r="B16773" t="s">
        <v>947</v>
      </c>
      <c r="C16773" t="s">
        <v>130</v>
      </c>
      <c r="D16773" t="s">
        <v>2409</v>
      </c>
      <c r="E16773">
        <v>0</v>
      </c>
    </row>
    <row r="16774" spans="1:5" x14ac:dyDescent="0.3">
      <c r="A16774">
        <v>23170016</v>
      </c>
      <c r="B16774" t="s">
        <v>947</v>
      </c>
      <c r="C16774" t="s">
        <v>130</v>
      </c>
      <c r="D16774" t="s">
        <v>2410</v>
      </c>
      <c r="E16774">
        <v>0</v>
      </c>
    </row>
    <row r="16775" spans="1:5" x14ac:dyDescent="0.3">
      <c r="A16775">
        <v>23170016</v>
      </c>
      <c r="B16775" t="s">
        <v>947</v>
      </c>
      <c r="C16775" t="s">
        <v>130</v>
      </c>
      <c r="D16775" t="s">
        <v>2411</v>
      </c>
      <c r="E16775">
        <v>0</v>
      </c>
    </row>
    <row r="16776" spans="1:5" x14ac:dyDescent="0.3">
      <c r="A16776">
        <v>23170016</v>
      </c>
      <c r="B16776" t="s">
        <v>947</v>
      </c>
      <c r="C16776" t="s">
        <v>130</v>
      </c>
      <c r="D16776" t="s">
        <v>2412</v>
      </c>
      <c r="E16776">
        <v>-12</v>
      </c>
    </row>
    <row r="16777" spans="1:5" x14ac:dyDescent="0.3">
      <c r="A16777">
        <v>23170016</v>
      </c>
      <c r="B16777" t="s">
        <v>947</v>
      </c>
      <c r="C16777" t="s">
        <v>130</v>
      </c>
      <c r="D16777" t="s">
        <v>2413</v>
      </c>
      <c r="E16777">
        <v>0</v>
      </c>
    </row>
    <row r="16778" spans="1:5" x14ac:dyDescent="0.3">
      <c r="A16778">
        <v>66040002</v>
      </c>
      <c r="B16778" t="s">
        <v>949</v>
      </c>
      <c r="C16778" t="s">
        <v>8</v>
      </c>
      <c r="D16778" t="s">
        <v>2378</v>
      </c>
      <c r="E16778">
        <v>0</v>
      </c>
    </row>
    <row r="16779" spans="1:5" x14ac:dyDescent="0.3">
      <c r="A16779">
        <v>66040002</v>
      </c>
      <c r="B16779" t="s">
        <v>949</v>
      </c>
      <c r="C16779" t="s">
        <v>8</v>
      </c>
      <c r="D16779" t="s">
        <v>2379</v>
      </c>
      <c r="E16779">
        <v>0</v>
      </c>
    </row>
    <row r="16780" spans="1:5" x14ac:dyDescent="0.3">
      <c r="A16780">
        <v>66040002</v>
      </c>
      <c r="B16780" t="s">
        <v>949</v>
      </c>
      <c r="C16780" t="s">
        <v>8</v>
      </c>
      <c r="D16780" t="s">
        <v>2380</v>
      </c>
      <c r="E16780">
        <v>0</v>
      </c>
    </row>
    <row r="16781" spans="1:5" x14ac:dyDescent="0.3">
      <c r="A16781">
        <v>66040002</v>
      </c>
      <c r="B16781" t="s">
        <v>949</v>
      </c>
      <c r="C16781" t="s">
        <v>8</v>
      </c>
      <c r="D16781" t="s">
        <v>2381</v>
      </c>
      <c r="E16781">
        <v>0</v>
      </c>
    </row>
    <row r="16782" spans="1:5" x14ac:dyDescent="0.3">
      <c r="A16782">
        <v>66040002</v>
      </c>
      <c r="B16782" t="s">
        <v>949</v>
      </c>
      <c r="C16782" t="s">
        <v>8</v>
      </c>
      <c r="D16782" t="s">
        <v>2382</v>
      </c>
      <c r="E16782">
        <v>0</v>
      </c>
    </row>
    <row r="16783" spans="1:5" x14ac:dyDescent="0.3">
      <c r="A16783">
        <v>66040002</v>
      </c>
      <c r="B16783" t="s">
        <v>949</v>
      </c>
      <c r="C16783" t="s">
        <v>8</v>
      </c>
      <c r="D16783" t="s">
        <v>2383</v>
      </c>
      <c r="E16783">
        <v>0</v>
      </c>
    </row>
    <row r="16784" spans="1:5" x14ac:dyDescent="0.3">
      <c r="A16784">
        <v>66040002</v>
      </c>
      <c r="B16784" t="s">
        <v>949</v>
      </c>
      <c r="C16784" t="s">
        <v>8</v>
      </c>
      <c r="D16784" t="s">
        <v>2384</v>
      </c>
      <c r="E16784">
        <v>0</v>
      </c>
    </row>
    <row r="16785" spans="1:5" x14ac:dyDescent="0.3">
      <c r="A16785">
        <v>66040002</v>
      </c>
      <c r="B16785" t="s">
        <v>949</v>
      </c>
      <c r="C16785" t="s">
        <v>8</v>
      </c>
      <c r="D16785" t="s">
        <v>2385</v>
      </c>
      <c r="E16785">
        <v>0</v>
      </c>
    </row>
    <row r="16786" spans="1:5" x14ac:dyDescent="0.3">
      <c r="A16786">
        <v>66040002</v>
      </c>
      <c r="B16786" t="s">
        <v>949</v>
      </c>
      <c r="C16786" t="s">
        <v>8</v>
      </c>
      <c r="D16786" t="s">
        <v>2386</v>
      </c>
      <c r="E16786">
        <v>0</v>
      </c>
    </row>
    <row r="16787" spans="1:5" x14ac:dyDescent="0.3">
      <c r="A16787">
        <v>66040002</v>
      </c>
      <c r="B16787" t="s">
        <v>949</v>
      </c>
      <c r="C16787" t="s">
        <v>8</v>
      </c>
      <c r="D16787" t="s">
        <v>2387</v>
      </c>
      <c r="E16787">
        <v>0</v>
      </c>
    </row>
    <row r="16788" spans="1:5" x14ac:dyDescent="0.3">
      <c r="A16788">
        <v>66040002</v>
      </c>
      <c r="B16788" t="s">
        <v>949</v>
      </c>
      <c r="C16788" t="s">
        <v>8</v>
      </c>
      <c r="D16788" t="s">
        <v>2388</v>
      </c>
      <c r="E16788">
        <v>0</v>
      </c>
    </row>
    <row r="16789" spans="1:5" x14ac:dyDescent="0.3">
      <c r="A16789">
        <v>66040002</v>
      </c>
      <c r="B16789" t="s">
        <v>949</v>
      </c>
      <c r="C16789" t="s">
        <v>8</v>
      </c>
      <c r="D16789" t="s">
        <v>2389</v>
      </c>
      <c r="E16789">
        <v>0</v>
      </c>
    </row>
    <row r="16790" spans="1:5" x14ac:dyDescent="0.3">
      <c r="A16790">
        <v>66040002</v>
      </c>
      <c r="B16790" t="s">
        <v>949</v>
      </c>
      <c r="C16790" t="s">
        <v>8</v>
      </c>
      <c r="D16790" t="s">
        <v>2390</v>
      </c>
      <c r="E16790">
        <v>0</v>
      </c>
    </row>
    <row r="16791" spans="1:5" x14ac:dyDescent="0.3">
      <c r="A16791">
        <v>66040002</v>
      </c>
      <c r="B16791" t="s">
        <v>949</v>
      </c>
      <c r="C16791" t="s">
        <v>8</v>
      </c>
      <c r="D16791" t="s">
        <v>2391</v>
      </c>
      <c r="E16791">
        <v>0</v>
      </c>
    </row>
    <row r="16792" spans="1:5" x14ac:dyDescent="0.3">
      <c r="A16792">
        <v>66040002</v>
      </c>
      <c r="B16792" t="s">
        <v>949</v>
      </c>
      <c r="C16792" t="s">
        <v>8</v>
      </c>
      <c r="D16792" t="s">
        <v>2392</v>
      </c>
      <c r="E16792">
        <v>0</v>
      </c>
    </row>
    <row r="16793" spans="1:5" x14ac:dyDescent="0.3">
      <c r="A16793">
        <v>66040002</v>
      </c>
      <c r="B16793" t="s">
        <v>949</v>
      </c>
      <c r="C16793" t="s">
        <v>8</v>
      </c>
      <c r="D16793" t="s">
        <v>2393</v>
      </c>
      <c r="E16793">
        <v>0</v>
      </c>
    </row>
    <row r="16794" spans="1:5" x14ac:dyDescent="0.3">
      <c r="A16794">
        <v>66040002</v>
      </c>
      <c r="B16794" t="s">
        <v>949</v>
      </c>
      <c r="C16794" t="s">
        <v>8</v>
      </c>
      <c r="D16794" t="s">
        <v>2394</v>
      </c>
      <c r="E16794">
        <v>0</v>
      </c>
    </row>
    <row r="16795" spans="1:5" x14ac:dyDescent="0.3">
      <c r="A16795">
        <v>66040002</v>
      </c>
      <c r="B16795" t="s">
        <v>949</v>
      </c>
      <c r="C16795" t="s">
        <v>8</v>
      </c>
      <c r="D16795" t="s">
        <v>2395</v>
      </c>
      <c r="E16795">
        <v>0</v>
      </c>
    </row>
    <row r="16796" spans="1:5" x14ac:dyDescent="0.3">
      <c r="A16796">
        <v>66040002</v>
      </c>
      <c r="B16796" t="s">
        <v>949</v>
      </c>
      <c r="C16796" t="s">
        <v>8</v>
      </c>
      <c r="D16796" t="s">
        <v>2396</v>
      </c>
      <c r="E16796">
        <v>-4</v>
      </c>
    </row>
    <row r="16797" spans="1:5" x14ac:dyDescent="0.3">
      <c r="A16797">
        <v>66040002</v>
      </c>
      <c r="B16797" t="s">
        <v>949</v>
      </c>
      <c r="C16797" t="s">
        <v>8</v>
      </c>
      <c r="D16797" t="s">
        <v>2397</v>
      </c>
      <c r="E16797">
        <v>0</v>
      </c>
    </row>
    <row r="16798" spans="1:5" x14ac:dyDescent="0.3">
      <c r="A16798">
        <v>66040002</v>
      </c>
      <c r="B16798" t="s">
        <v>949</v>
      </c>
      <c r="C16798" t="s">
        <v>8</v>
      </c>
      <c r="D16798" t="s">
        <v>2398</v>
      </c>
      <c r="E16798">
        <v>0</v>
      </c>
    </row>
    <row r="16799" spans="1:5" x14ac:dyDescent="0.3">
      <c r="A16799">
        <v>66040002</v>
      </c>
      <c r="B16799" t="s">
        <v>949</v>
      </c>
      <c r="C16799" t="s">
        <v>8</v>
      </c>
      <c r="D16799" t="s">
        <v>2399</v>
      </c>
      <c r="E16799">
        <v>0</v>
      </c>
    </row>
    <row r="16800" spans="1:5" x14ac:dyDescent="0.3">
      <c r="A16800">
        <v>66040002</v>
      </c>
      <c r="B16800" t="s">
        <v>949</v>
      </c>
      <c r="C16800" t="s">
        <v>8</v>
      </c>
      <c r="D16800" t="s">
        <v>2400</v>
      </c>
      <c r="E16800">
        <v>0</v>
      </c>
    </row>
    <row r="16801" spans="1:5" x14ac:dyDescent="0.3">
      <c r="A16801">
        <v>66040002</v>
      </c>
      <c r="B16801" t="s">
        <v>949</v>
      </c>
      <c r="C16801" t="s">
        <v>8</v>
      </c>
      <c r="D16801" t="s">
        <v>2401</v>
      </c>
      <c r="E16801">
        <v>0</v>
      </c>
    </row>
    <row r="16802" spans="1:5" x14ac:dyDescent="0.3">
      <c r="A16802">
        <v>66040002</v>
      </c>
      <c r="B16802" t="s">
        <v>949</v>
      </c>
      <c r="C16802" t="s">
        <v>8</v>
      </c>
      <c r="D16802" t="s">
        <v>2402</v>
      </c>
      <c r="E16802">
        <v>-3</v>
      </c>
    </row>
    <row r="16803" spans="1:5" x14ac:dyDescent="0.3">
      <c r="A16803">
        <v>66040002</v>
      </c>
      <c r="B16803" t="s">
        <v>949</v>
      </c>
      <c r="C16803" t="s">
        <v>8</v>
      </c>
      <c r="D16803" t="s">
        <v>2403</v>
      </c>
      <c r="E16803">
        <v>-3</v>
      </c>
    </row>
    <row r="16804" spans="1:5" x14ac:dyDescent="0.3">
      <c r="A16804">
        <v>66040002</v>
      </c>
      <c r="B16804" t="s">
        <v>949</v>
      </c>
      <c r="C16804" t="s">
        <v>8</v>
      </c>
      <c r="D16804" t="s">
        <v>2404</v>
      </c>
      <c r="E16804">
        <v>0</v>
      </c>
    </row>
    <row r="16805" spans="1:5" x14ac:dyDescent="0.3">
      <c r="A16805">
        <v>66040002</v>
      </c>
      <c r="B16805" t="s">
        <v>949</v>
      </c>
      <c r="C16805" t="s">
        <v>8</v>
      </c>
      <c r="D16805" t="s">
        <v>2405</v>
      </c>
      <c r="E16805">
        <v>0</v>
      </c>
    </row>
    <row r="16806" spans="1:5" x14ac:dyDescent="0.3">
      <c r="A16806">
        <v>66040002</v>
      </c>
      <c r="B16806" t="s">
        <v>949</v>
      </c>
      <c r="C16806" t="s">
        <v>8</v>
      </c>
      <c r="D16806" t="s">
        <v>2406</v>
      </c>
      <c r="E16806">
        <v>0</v>
      </c>
    </row>
    <row r="16807" spans="1:5" x14ac:dyDescent="0.3">
      <c r="A16807">
        <v>66040002</v>
      </c>
      <c r="B16807" t="s">
        <v>949</v>
      </c>
      <c r="C16807" t="s">
        <v>8</v>
      </c>
      <c r="D16807" t="s">
        <v>2407</v>
      </c>
      <c r="E16807">
        <v>0</v>
      </c>
    </row>
    <row r="16808" spans="1:5" x14ac:dyDescent="0.3">
      <c r="A16808">
        <v>66040002</v>
      </c>
      <c r="B16808" t="s">
        <v>949</v>
      </c>
      <c r="C16808" t="s">
        <v>8</v>
      </c>
      <c r="D16808" t="s">
        <v>2408</v>
      </c>
      <c r="E16808">
        <v>0</v>
      </c>
    </row>
    <row r="16809" spans="1:5" x14ac:dyDescent="0.3">
      <c r="A16809">
        <v>66040002</v>
      </c>
      <c r="B16809" t="s">
        <v>949</v>
      </c>
      <c r="C16809" t="s">
        <v>8</v>
      </c>
      <c r="D16809" t="s">
        <v>2409</v>
      </c>
      <c r="E16809">
        <v>-3</v>
      </c>
    </row>
    <row r="16810" spans="1:5" x14ac:dyDescent="0.3">
      <c r="A16810">
        <v>66040002</v>
      </c>
      <c r="B16810" t="s">
        <v>949</v>
      </c>
      <c r="C16810" t="s">
        <v>8</v>
      </c>
      <c r="D16810" t="s">
        <v>2410</v>
      </c>
      <c r="E16810">
        <v>0</v>
      </c>
    </row>
    <row r="16811" spans="1:5" x14ac:dyDescent="0.3">
      <c r="A16811">
        <v>66040002</v>
      </c>
      <c r="B16811" t="s">
        <v>949</v>
      </c>
      <c r="C16811" t="s">
        <v>8</v>
      </c>
      <c r="D16811" t="s">
        <v>2411</v>
      </c>
      <c r="E16811">
        <v>0</v>
      </c>
    </row>
    <row r="16812" spans="1:5" x14ac:dyDescent="0.3">
      <c r="A16812">
        <v>66040002</v>
      </c>
      <c r="B16812" t="s">
        <v>949</v>
      </c>
      <c r="C16812" t="s">
        <v>8</v>
      </c>
      <c r="D16812" t="s">
        <v>2412</v>
      </c>
      <c r="E16812">
        <v>0</v>
      </c>
    </row>
    <row r="16813" spans="1:5" x14ac:dyDescent="0.3">
      <c r="A16813">
        <v>66040002</v>
      </c>
      <c r="B16813" t="s">
        <v>949</v>
      </c>
      <c r="C16813" t="s">
        <v>8</v>
      </c>
      <c r="D16813" t="s">
        <v>2413</v>
      </c>
      <c r="E16813">
        <v>0</v>
      </c>
    </row>
    <row r="16814" spans="1:5" x14ac:dyDescent="0.3">
      <c r="A16814">
        <v>91120002</v>
      </c>
      <c r="B16814" t="s">
        <v>951</v>
      </c>
      <c r="C16814" t="s">
        <v>8</v>
      </c>
      <c r="D16814" t="s">
        <v>2378</v>
      </c>
      <c r="E16814">
        <v>0</v>
      </c>
    </row>
    <row r="16815" spans="1:5" x14ac:dyDescent="0.3">
      <c r="A16815">
        <v>91120002</v>
      </c>
      <c r="B16815" t="s">
        <v>951</v>
      </c>
      <c r="C16815" t="s">
        <v>8</v>
      </c>
      <c r="D16815" t="s">
        <v>2379</v>
      </c>
      <c r="E16815">
        <v>0</v>
      </c>
    </row>
    <row r="16816" spans="1:5" x14ac:dyDescent="0.3">
      <c r="A16816">
        <v>91120002</v>
      </c>
      <c r="B16816" t="s">
        <v>951</v>
      </c>
      <c r="C16816" t="s">
        <v>8</v>
      </c>
      <c r="D16816" t="s">
        <v>2380</v>
      </c>
      <c r="E16816">
        <v>0</v>
      </c>
    </row>
    <row r="16817" spans="1:5" x14ac:dyDescent="0.3">
      <c r="A16817">
        <v>91120002</v>
      </c>
      <c r="B16817" t="s">
        <v>951</v>
      </c>
      <c r="C16817" t="s">
        <v>8</v>
      </c>
      <c r="D16817" t="s">
        <v>2381</v>
      </c>
      <c r="E16817">
        <v>0</v>
      </c>
    </row>
    <row r="16818" spans="1:5" x14ac:dyDescent="0.3">
      <c r="A16818">
        <v>91120002</v>
      </c>
      <c r="B16818" t="s">
        <v>951</v>
      </c>
      <c r="C16818" t="s">
        <v>8</v>
      </c>
      <c r="D16818" t="s">
        <v>2382</v>
      </c>
      <c r="E16818">
        <v>0</v>
      </c>
    </row>
    <row r="16819" spans="1:5" x14ac:dyDescent="0.3">
      <c r="A16819">
        <v>91120002</v>
      </c>
      <c r="B16819" t="s">
        <v>951</v>
      </c>
      <c r="C16819" t="s">
        <v>8</v>
      </c>
      <c r="D16819" t="s">
        <v>2383</v>
      </c>
      <c r="E16819">
        <v>0</v>
      </c>
    </row>
    <row r="16820" spans="1:5" x14ac:dyDescent="0.3">
      <c r="A16820">
        <v>91120002</v>
      </c>
      <c r="B16820" t="s">
        <v>951</v>
      </c>
      <c r="C16820" t="s">
        <v>8</v>
      </c>
      <c r="D16820" t="s">
        <v>2384</v>
      </c>
      <c r="E16820">
        <v>0</v>
      </c>
    </row>
    <row r="16821" spans="1:5" x14ac:dyDescent="0.3">
      <c r="A16821">
        <v>91120002</v>
      </c>
      <c r="B16821" t="s">
        <v>951</v>
      </c>
      <c r="C16821" t="s">
        <v>8</v>
      </c>
      <c r="D16821" t="s">
        <v>2385</v>
      </c>
      <c r="E16821">
        <v>0</v>
      </c>
    </row>
    <row r="16822" spans="1:5" x14ac:dyDescent="0.3">
      <c r="A16822">
        <v>91120002</v>
      </c>
      <c r="B16822" t="s">
        <v>951</v>
      </c>
      <c r="C16822" t="s">
        <v>8</v>
      </c>
      <c r="D16822" t="s">
        <v>2386</v>
      </c>
      <c r="E16822">
        <v>0</v>
      </c>
    </row>
    <row r="16823" spans="1:5" x14ac:dyDescent="0.3">
      <c r="A16823">
        <v>91120002</v>
      </c>
      <c r="B16823" t="s">
        <v>951</v>
      </c>
      <c r="C16823" t="s">
        <v>8</v>
      </c>
      <c r="D16823" t="s">
        <v>2387</v>
      </c>
      <c r="E16823">
        <v>0</v>
      </c>
    </row>
    <row r="16824" spans="1:5" x14ac:dyDescent="0.3">
      <c r="A16824">
        <v>91120002</v>
      </c>
      <c r="B16824" t="s">
        <v>951</v>
      </c>
      <c r="C16824" t="s">
        <v>8</v>
      </c>
      <c r="D16824" t="s">
        <v>2388</v>
      </c>
      <c r="E16824">
        <v>0</v>
      </c>
    </row>
    <row r="16825" spans="1:5" x14ac:dyDescent="0.3">
      <c r="A16825">
        <v>91120002</v>
      </c>
      <c r="B16825" t="s">
        <v>951</v>
      </c>
      <c r="C16825" t="s">
        <v>8</v>
      </c>
      <c r="D16825" t="s">
        <v>2389</v>
      </c>
      <c r="E16825">
        <v>0</v>
      </c>
    </row>
    <row r="16826" spans="1:5" x14ac:dyDescent="0.3">
      <c r="A16826">
        <v>91120002</v>
      </c>
      <c r="B16826" t="s">
        <v>951</v>
      </c>
      <c r="C16826" t="s">
        <v>8</v>
      </c>
      <c r="D16826" t="s">
        <v>2390</v>
      </c>
      <c r="E16826">
        <v>0</v>
      </c>
    </row>
    <row r="16827" spans="1:5" x14ac:dyDescent="0.3">
      <c r="A16827">
        <v>91120002</v>
      </c>
      <c r="B16827" t="s">
        <v>951</v>
      </c>
      <c r="C16827" t="s">
        <v>8</v>
      </c>
      <c r="D16827" t="s">
        <v>2391</v>
      </c>
      <c r="E16827">
        <v>0</v>
      </c>
    </row>
    <row r="16828" spans="1:5" x14ac:dyDescent="0.3">
      <c r="A16828">
        <v>91120002</v>
      </c>
      <c r="B16828" t="s">
        <v>951</v>
      </c>
      <c r="C16828" t="s">
        <v>8</v>
      </c>
      <c r="D16828" t="s">
        <v>2392</v>
      </c>
      <c r="E16828">
        <v>0</v>
      </c>
    </row>
    <row r="16829" spans="1:5" x14ac:dyDescent="0.3">
      <c r="A16829">
        <v>91120002</v>
      </c>
      <c r="B16829" t="s">
        <v>951</v>
      </c>
      <c r="C16829" t="s">
        <v>8</v>
      </c>
      <c r="D16829" t="s">
        <v>2393</v>
      </c>
      <c r="E16829">
        <v>0</v>
      </c>
    </row>
    <row r="16830" spans="1:5" x14ac:dyDescent="0.3">
      <c r="A16830">
        <v>91120002</v>
      </c>
      <c r="B16830" t="s">
        <v>951</v>
      </c>
      <c r="C16830" t="s">
        <v>8</v>
      </c>
      <c r="D16830" t="s">
        <v>2394</v>
      </c>
      <c r="E16830">
        <v>0</v>
      </c>
    </row>
    <row r="16831" spans="1:5" x14ac:dyDescent="0.3">
      <c r="A16831">
        <v>91120002</v>
      </c>
      <c r="B16831" t="s">
        <v>951</v>
      </c>
      <c r="C16831" t="s">
        <v>8</v>
      </c>
      <c r="D16831" t="s">
        <v>2395</v>
      </c>
      <c r="E16831">
        <v>0</v>
      </c>
    </row>
    <row r="16832" spans="1:5" x14ac:dyDescent="0.3">
      <c r="A16832">
        <v>91120002</v>
      </c>
      <c r="B16832" t="s">
        <v>951</v>
      </c>
      <c r="C16832" t="s">
        <v>8</v>
      </c>
      <c r="D16832" t="s">
        <v>2396</v>
      </c>
      <c r="E16832">
        <v>0</v>
      </c>
    </row>
    <row r="16833" spans="1:5" x14ac:dyDescent="0.3">
      <c r="A16833">
        <v>91120002</v>
      </c>
      <c r="B16833" t="s">
        <v>951</v>
      </c>
      <c r="C16833" t="s">
        <v>8</v>
      </c>
      <c r="D16833" t="s">
        <v>2397</v>
      </c>
      <c r="E16833">
        <v>0</v>
      </c>
    </row>
    <row r="16834" spans="1:5" x14ac:dyDescent="0.3">
      <c r="A16834">
        <v>91120002</v>
      </c>
      <c r="B16834" t="s">
        <v>951</v>
      </c>
      <c r="C16834" t="s">
        <v>8</v>
      </c>
      <c r="D16834" t="s">
        <v>2398</v>
      </c>
      <c r="E16834">
        <v>0</v>
      </c>
    </row>
    <row r="16835" spans="1:5" x14ac:dyDescent="0.3">
      <c r="A16835">
        <v>91120002</v>
      </c>
      <c r="B16835" t="s">
        <v>951</v>
      </c>
      <c r="C16835" t="s">
        <v>8</v>
      </c>
      <c r="D16835" t="s">
        <v>2399</v>
      </c>
      <c r="E16835">
        <v>0</v>
      </c>
    </row>
    <row r="16836" spans="1:5" x14ac:dyDescent="0.3">
      <c r="A16836">
        <v>91120002</v>
      </c>
      <c r="B16836" t="s">
        <v>951</v>
      </c>
      <c r="C16836" t="s">
        <v>8</v>
      </c>
      <c r="D16836" t="s">
        <v>2400</v>
      </c>
      <c r="E16836">
        <v>0</v>
      </c>
    </row>
    <row r="16837" spans="1:5" x14ac:dyDescent="0.3">
      <c r="A16837">
        <v>91120002</v>
      </c>
      <c r="B16837" t="s">
        <v>951</v>
      </c>
      <c r="C16837" t="s">
        <v>8</v>
      </c>
      <c r="D16837" t="s">
        <v>2401</v>
      </c>
      <c r="E16837">
        <v>0</v>
      </c>
    </row>
    <row r="16838" spans="1:5" x14ac:dyDescent="0.3">
      <c r="A16838">
        <v>91120002</v>
      </c>
      <c r="B16838" t="s">
        <v>951</v>
      </c>
      <c r="C16838" t="s">
        <v>8</v>
      </c>
      <c r="D16838" t="s">
        <v>2402</v>
      </c>
      <c r="E16838">
        <v>0</v>
      </c>
    </row>
    <row r="16839" spans="1:5" x14ac:dyDescent="0.3">
      <c r="A16839">
        <v>91120002</v>
      </c>
      <c r="B16839" t="s">
        <v>951</v>
      </c>
      <c r="C16839" t="s">
        <v>8</v>
      </c>
      <c r="D16839" t="s">
        <v>2403</v>
      </c>
      <c r="E16839">
        <v>0</v>
      </c>
    </row>
    <row r="16840" spans="1:5" x14ac:dyDescent="0.3">
      <c r="A16840">
        <v>91120002</v>
      </c>
      <c r="B16840" t="s">
        <v>951</v>
      </c>
      <c r="C16840" t="s">
        <v>8</v>
      </c>
      <c r="D16840" t="s">
        <v>2404</v>
      </c>
      <c r="E16840">
        <v>0</v>
      </c>
    </row>
    <row r="16841" spans="1:5" x14ac:dyDescent="0.3">
      <c r="A16841">
        <v>91120002</v>
      </c>
      <c r="B16841" t="s">
        <v>951</v>
      </c>
      <c r="C16841" t="s">
        <v>8</v>
      </c>
      <c r="D16841" t="s">
        <v>2405</v>
      </c>
      <c r="E16841">
        <v>0</v>
      </c>
    </row>
    <row r="16842" spans="1:5" x14ac:dyDescent="0.3">
      <c r="A16842">
        <v>91120002</v>
      </c>
      <c r="B16842" t="s">
        <v>951</v>
      </c>
      <c r="C16842" t="s">
        <v>8</v>
      </c>
      <c r="D16842" t="s">
        <v>2406</v>
      </c>
      <c r="E16842">
        <v>-2</v>
      </c>
    </row>
    <row r="16843" spans="1:5" x14ac:dyDescent="0.3">
      <c r="A16843">
        <v>91120002</v>
      </c>
      <c r="B16843" t="s">
        <v>951</v>
      </c>
      <c r="C16843" t="s">
        <v>8</v>
      </c>
      <c r="D16843" t="s">
        <v>2407</v>
      </c>
      <c r="E16843">
        <v>0</v>
      </c>
    </row>
    <row r="16844" spans="1:5" x14ac:dyDescent="0.3">
      <c r="A16844">
        <v>91120002</v>
      </c>
      <c r="B16844" t="s">
        <v>951</v>
      </c>
      <c r="C16844" t="s">
        <v>8</v>
      </c>
      <c r="D16844" t="s">
        <v>2408</v>
      </c>
      <c r="E16844">
        <v>0</v>
      </c>
    </row>
    <row r="16845" spans="1:5" x14ac:dyDescent="0.3">
      <c r="A16845">
        <v>91120002</v>
      </c>
      <c r="B16845" t="s">
        <v>951</v>
      </c>
      <c r="C16845" t="s">
        <v>8</v>
      </c>
      <c r="D16845" t="s">
        <v>2409</v>
      </c>
      <c r="E16845">
        <v>0</v>
      </c>
    </row>
    <row r="16846" spans="1:5" x14ac:dyDescent="0.3">
      <c r="A16846">
        <v>91120002</v>
      </c>
      <c r="B16846" t="s">
        <v>951</v>
      </c>
      <c r="C16846" t="s">
        <v>8</v>
      </c>
      <c r="D16846" t="s">
        <v>2410</v>
      </c>
      <c r="E16846">
        <v>-1</v>
      </c>
    </row>
    <row r="16847" spans="1:5" x14ac:dyDescent="0.3">
      <c r="A16847">
        <v>91120002</v>
      </c>
      <c r="B16847" t="s">
        <v>951</v>
      </c>
      <c r="C16847" t="s">
        <v>8</v>
      </c>
      <c r="D16847" t="s">
        <v>2411</v>
      </c>
      <c r="E16847">
        <v>0</v>
      </c>
    </row>
    <row r="16848" spans="1:5" x14ac:dyDescent="0.3">
      <c r="A16848">
        <v>91120002</v>
      </c>
      <c r="B16848" t="s">
        <v>951</v>
      </c>
      <c r="C16848" t="s">
        <v>8</v>
      </c>
      <c r="D16848" t="s">
        <v>2412</v>
      </c>
      <c r="E16848">
        <v>0</v>
      </c>
    </row>
    <row r="16849" spans="1:5" x14ac:dyDescent="0.3">
      <c r="A16849">
        <v>91120002</v>
      </c>
      <c r="B16849" t="s">
        <v>951</v>
      </c>
      <c r="C16849" t="s">
        <v>8</v>
      </c>
      <c r="D16849" t="s">
        <v>2413</v>
      </c>
      <c r="E16849">
        <v>0</v>
      </c>
    </row>
    <row r="16850" spans="1:5" x14ac:dyDescent="0.3">
      <c r="A16850">
        <v>10010097</v>
      </c>
      <c r="B16850" t="s">
        <v>953</v>
      </c>
      <c r="C16850" t="s">
        <v>8</v>
      </c>
      <c r="D16850" t="s">
        <v>2378</v>
      </c>
      <c r="E16850">
        <v>0</v>
      </c>
    </row>
    <row r="16851" spans="1:5" x14ac:dyDescent="0.3">
      <c r="A16851">
        <v>10010097</v>
      </c>
      <c r="B16851" t="s">
        <v>953</v>
      </c>
      <c r="C16851" t="s">
        <v>8</v>
      </c>
      <c r="D16851" t="s">
        <v>2379</v>
      </c>
      <c r="E16851">
        <v>0</v>
      </c>
    </row>
    <row r="16852" spans="1:5" x14ac:dyDescent="0.3">
      <c r="A16852">
        <v>10010097</v>
      </c>
      <c r="B16852" t="s">
        <v>953</v>
      </c>
      <c r="C16852" t="s">
        <v>8</v>
      </c>
      <c r="D16852" t="s">
        <v>2380</v>
      </c>
      <c r="E16852">
        <v>0</v>
      </c>
    </row>
    <row r="16853" spans="1:5" x14ac:dyDescent="0.3">
      <c r="A16853">
        <v>10010097</v>
      </c>
      <c r="B16853" t="s">
        <v>953</v>
      </c>
      <c r="C16853" t="s">
        <v>8</v>
      </c>
      <c r="D16853" t="s">
        <v>2381</v>
      </c>
      <c r="E16853">
        <v>0</v>
      </c>
    </row>
    <row r="16854" spans="1:5" x14ac:dyDescent="0.3">
      <c r="A16854">
        <v>10010097</v>
      </c>
      <c r="B16854" t="s">
        <v>953</v>
      </c>
      <c r="C16854" t="s">
        <v>8</v>
      </c>
      <c r="D16854" t="s">
        <v>2382</v>
      </c>
      <c r="E16854">
        <v>0</v>
      </c>
    </row>
    <row r="16855" spans="1:5" x14ac:dyDescent="0.3">
      <c r="A16855">
        <v>10010097</v>
      </c>
      <c r="B16855" t="s">
        <v>953</v>
      </c>
      <c r="C16855" t="s">
        <v>8</v>
      </c>
      <c r="D16855" t="s">
        <v>2383</v>
      </c>
      <c r="E16855">
        <v>0</v>
      </c>
    </row>
    <row r="16856" spans="1:5" x14ac:dyDescent="0.3">
      <c r="A16856">
        <v>10010097</v>
      </c>
      <c r="B16856" t="s">
        <v>953</v>
      </c>
      <c r="C16856" t="s">
        <v>8</v>
      </c>
      <c r="D16856" t="s">
        <v>2384</v>
      </c>
      <c r="E16856">
        <v>0</v>
      </c>
    </row>
    <row r="16857" spans="1:5" x14ac:dyDescent="0.3">
      <c r="A16857">
        <v>10010097</v>
      </c>
      <c r="B16857" t="s">
        <v>953</v>
      </c>
      <c r="C16857" t="s">
        <v>8</v>
      </c>
      <c r="D16857" t="s">
        <v>2385</v>
      </c>
      <c r="E16857">
        <v>0</v>
      </c>
    </row>
    <row r="16858" spans="1:5" x14ac:dyDescent="0.3">
      <c r="A16858">
        <v>10010097</v>
      </c>
      <c r="B16858" t="s">
        <v>953</v>
      </c>
      <c r="C16858" t="s">
        <v>8</v>
      </c>
      <c r="D16858" t="s">
        <v>2386</v>
      </c>
      <c r="E16858">
        <v>0</v>
      </c>
    </row>
    <row r="16859" spans="1:5" x14ac:dyDescent="0.3">
      <c r="A16859">
        <v>10010097</v>
      </c>
      <c r="B16859" t="s">
        <v>953</v>
      </c>
      <c r="C16859" t="s">
        <v>8</v>
      </c>
      <c r="D16859" t="s">
        <v>2387</v>
      </c>
      <c r="E16859">
        <v>0</v>
      </c>
    </row>
    <row r="16860" spans="1:5" x14ac:dyDescent="0.3">
      <c r="A16860">
        <v>10010097</v>
      </c>
      <c r="B16860" t="s">
        <v>953</v>
      </c>
      <c r="C16860" t="s">
        <v>8</v>
      </c>
      <c r="D16860" t="s">
        <v>2388</v>
      </c>
      <c r="E16860">
        <v>0</v>
      </c>
    </row>
    <row r="16861" spans="1:5" x14ac:dyDescent="0.3">
      <c r="A16861">
        <v>10010097</v>
      </c>
      <c r="B16861" t="s">
        <v>953</v>
      </c>
      <c r="C16861" t="s">
        <v>8</v>
      </c>
      <c r="D16861" t="s">
        <v>2389</v>
      </c>
      <c r="E16861">
        <v>0</v>
      </c>
    </row>
    <row r="16862" spans="1:5" x14ac:dyDescent="0.3">
      <c r="A16862">
        <v>10010097</v>
      </c>
      <c r="B16862" t="s">
        <v>953</v>
      </c>
      <c r="C16862" t="s">
        <v>8</v>
      </c>
      <c r="D16862" t="s">
        <v>2390</v>
      </c>
      <c r="E16862">
        <v>0</v>
      </c>
    </row>
    <row r="16863" spans="1:5" x14ac:dyDescent="0.3">
      <c r="A16863">
        <v>10010097</v>
      </c>
      <c r="B16863" t="s">
        <v>953</v>
      </c>
      <c r="C16863" t="s">
        <v>8</v>
      </c>
      <c r="D16863" t="s">
        <v>2391</v>
      </c>
      <c r="E16863">
        <v>0</v>
      </c>
    </row>
    <row r="16864" spans="1:5" x14ac:dyDescent="0.3">
      <c r="A16864">
        <v>10010097</v>
      </c>
      <c r="B16864" t="s">
        <v>953</v>
      </c>
      <c r="C16864" t="s">
        <v>8</v>
      </c>
      <c r="D16864" t="s">
        <v>2392</v>
      </c>
      <c r="E16864">
        <v>0</v>
      </c>
    </row>
    <row r="16865" spans="1:5" x14ac:dyDescent="0.3">
      <c r="A16865">
        <v>10010097</v>
      </c>
      <c r="B16865" t="s">
        <v>953</v>
      </c>
      <c r="C16865" t="s">
        <v>8</v>
      </c>
      <c r="D16865" t="s">
        <v>2393</v>
      </c>
      <c r="E16865">
        <v>0</v>
      </c>
    </row>
    <row r="16866" spans="1:5" x14ac:dyDescent="0.3">
      <c r="A16866">
        <v>10010097</v>
      </c>
      <c r="B16866" t="s">
        <v>953</v>
      </c>
      <c r="C16866" t="s">
        <v>8</v>
      </c>
      <c r="D16866" t="s">
        <v>2394</v>
      </c>
      <c r="E16866">
        <v>0</v>
      </c>
    </row>
    <row r="16867" spans="1:5" x14ac:dyDescent="0.3">
      <c r="A16867">
        <v>10010097</v>
      </c>
      <c r="B16867" t="s">
        <v>953</v>
      </c>
      <c r="C16867" t="s">
        <v>8</v>
      </c>
      <c r="D16867" t="s">
        <v>2395</v>
      </c>
      <c r="E16867">
        <v>0</v>
      </c>
    </row>
    <row r="16868" spans="1:5" x14ac:dyDescent="0.3">
      <c r="A16868">
        <v>10010097</v>
      </c>
      <c r="B16868" t="s">
        <v>953</v>
      </c>
      <c r="C16868" t="s">
        <v>8</v>
      </c>
      <c r="D16868" t="s">
        <v>2396</v>
      </c>
      <c r="E16868">
        <v>0</v>
      </c>
    </row>
    <row r="16869" spans="1:5" x14ac:dyDescent="0.3">
      <c r="A16869">
        <v>10010097</v>
      </c>
      <c r="B16869" t="s">
        <v>953</v>
      </c>
      <c r="C16869" t="s">
        <v>8</v>
      </c>
      <c r="D16869" t="s">
        <v>2397</v>
      </c>
      <c r="E16869">
        <v>0</v>
      </c>
    </row>
    <row r="16870" spans="1:5" x14ac:dyDescent="0.3">
      <c r="A16870">
        <v>10010097</v>
      </c>
      <c r="B16870" t="s">
        <v>953</v>
      </c>
      <c r="C16870" t="s">
        <v>8</v>
      </c>
      <c r="D16870" t="s">
        <v>2398</v>
      </c>
      <c r="E16870">
        <v>0</v>
      </c>
    </row>
    <row r="16871" spans="1:5" x14ac:dyDescent="0.3">
      <c r="A16871">
        <v>10010097</v>
      </c>
      <c r="B16871" t="s">
        <v>953</v>
      </c>
      <c r="C16871" t="s">
        <v>8</v>
      </c>
      <c r="D16871" t="s">
        <v>2399</v>
      </c>
      <c r="E16871">
        <v>0</v>
      </c>
    </row>
    <row r="16872" spans="1:5" x14ac:dyDescent="0.3">
      <c r="A16872">
        <v>10010097</v>
      </c>
      <c r="B16872" t="s">
        <v>953</v>
      </c>
      <c r="C16872" t="s">
        <v>8</v>
      </c>
      <c r="D16872" t="s">
        <v>2400</v>
      </c>
      <c r="E16872">
        <v>0</v>
      </c>
    </row>
    <row r="16873" spans="1:5" x14ac:dyDescent="0.3">
      <c r="A16873">
        <v>10010097</v>
      </c>
      <c r="B16873" t="s">
        <v>953</v>
      </c>
      <c r="C16873" t="s">
        <v>8</v>
      </c>
      <c r="D16873" t="s">
        <v>2401</v>
      </c>
      <c r="E16873">
        <v>0</v>
      </c>
    </row>
    <row r="16874" spans="1:5" x14ac:dyDescent="0.3">
      <c r="A16874">
        <v>10010097</v>
      </c>
      <c r="B16874" t="s">
        <v>953</v>
      </c>
      <c r="C16874" t="s">
        <v>8</v>
      </c>
      <c r="D16874" t="s">
        <v>2402</v>
      </c>
      <c r="E16874">
        <v>0</v>
      </c>
    </row>
    <row r="16875" spans="1:5" x14ac:dyDescent="0.3">
      <c r="A16875">
        <v>10010097</v>
      </c>
      <c r="B16875" t="s">
        <v>953</v>
      </c>
      <c r="C16875" t="s">
        <v>8</v>
      </c>
      <c r="D16875" t="s">
        <v>2403</v>
      </c>
      <c r="E16875">
        <v>-81</v>
      </c>
    </row>
    <row r="16876" spans="1:5" x14ac:dyDescent="0.3">
      <c r="A16876">
        <v>10010097</v>
      </c>
      <c r="B16876" t="s">
        <v>953</v>
      </c>
      <c r="C16876" t="s">
        <v>8</v>
      </c>
      <c r="D16876" t="s">
        <v>2404</v>
      </c>
      <c r="E16876">
        <v>0</v>
      </c>
    </row>
    <row r="16877" spans="1:5" x14ac:dyDescent="0.3">
      <c r="A16877">
        <v>10010097</v>
      </c>
      <c r="B16877" t="s">
        <v>953</v>
      </c>
      <c r="C16877" t="s">
        <v>8</v>
      </c>
      <c r="D16877" t="s">
        <v>2405</v>
      </c>
      <c r="E16877">
        <v>0</v>
      </c>
    </row>
    <row r="16878" spans="1:5" x14ac:dyDescent="0.3">
      <c r="A16878">
        <v>10010097</v>
      </c>
      <c r="B16878" t="s">
        <v>953</v>
      </c>
      <c r="C16878" t="s">
        <v>8</v>
      </c>
      <c r="D16878" t="s">
        <v>2406</v>
      </c>
      <c r="E16878">
        <v>0</v>
      </c>
    </row>
    <row r="16879" spans="1:5" x14ac:dyDescent="0.3">
      <c r="A16879">
        <v>10010097</v>
      </c>
      <c r="B16879" t="s">
        <v>953</v>
      </c>
      <c r="C16879" t="s">
        <v>8</v>
      </c>
      <c r="D16879" t="s">
        <v>2407</v>
      </c>
      <c r="E16879">
        <v>0</v>
      </c>
    </row>
    <row r="16880" spans="1:5" x14ac:dyDescent="0.3">
      <c r="A16880">
        <v>10010097</v>
      </c>
      <c r="B16880" t="s">
        <v>953</v>
      </c>
      <c r="C16880" t="s">
        <v>8</v>
      </c>
      <c r="D16880" t="s">
        <v>2408</v>
      </c>
      <c r="E16880">
        <v>0</v>
      </c>
    </row>
    <row r="16881" spans="1:5" x14ac:dyDescent="0.3">
      <c r="A16881">
        <v>10010097</v>
      </c>
      <c r="B16881" t="s">
        <v>953</v>
      </c>
      <c r="C16881" t="s">
        <v>8</v>
      </c>
      <c r="D16881" t="s">
        <v>2409</v>
      </c>
      <c r="E16881">
        <v>0</v>
      </c>
    </row>
    <row r="16882" spans="1:5" x14ac:dyDescent="0.3">
      <c r="A16882">
        <v>10010097</v>
      </c>
      <c r="B16882" t="s">
        <v>953</v>
      </c>
      <c r="C16882" t="s">
        <v>8</v>
      </c>
      <c r="D16882" t="s">
        <v>2410</v>
      </c>
      <c r="E16882">
        <v>0</v>
      </c>
    </row>
    <row r="16883" spans="1:5" x14ac:dyDescent="0.3">
      <c r="A16883">
        <v>10010097</v>
      </c>
      <c r="B16883" t="s">
        <v>953</v>
      </c>
      <c r="C16883" t="s">
        <v>8</v>
      </c>
      <c r="D16883" t="s">
        <v>2411</v>
      </c>
      <c r="E16883">
        <v>0</v>
      </c>
    </row>
    <row r="16884" spans="1:5" x14ac:dyDescent="0.3">
      <c r="A16884">
        <v>10010097</v>
      </c>
      <c r="B16884" t="s">
        <v>953</v>
      </c>
      <c r="C16884" t="s">
        <v>8</v>
      </c>
      <c r="D16884" t="s">
        <v>2412</v>
      </c>
      <c r="E16884">
        <v>0</v>
      </c>
    </row>
    <row r="16885" spans="1:5" x14ac:dyDescent="0.3">
      <c r="A16885">
        <v>10010097</v>
      </c>
      <c r="B16885" t="s">
        <v>953</v>
      </c>
      <c r="C16885" t="s">
        <v>8</v>
      </c>
      <c r="D16885" t="s">
        <v>2413</v>
      </c>
      <c r="E16885">
        <v>0</v>
      </c>
    </row>
    <row r="16886" spans="1:5" x14ac:dyDescent="0.3">
      <c r="A16886">
        <v>74120006</v>
      </c>
      <c r="B16886" t="s">
        <v>955</v>
      </c>
      <c r="C16886" t="s">
        <v>130</v>
      </c>
      <c r="D16886" t="s">
        <v>2378</v>
      </c>
      <c r="E16886">
        <v>0</v>
      </c>
    </row>
    <row r="16887" spans="1:5" x14ac:dyDescent="0.3">
      <c r="A16887">
        <v>74120006</v>
      </c>
      <c r="B16887" t="s">
        <v>955</v>
      </c>
      <c r="C16887" t="s">
        <v>130</v>
      </c>
      <c r="D16887" t="s">
        <v>2379</v>
      </c>
      <c r="E16887">
        <v>0</v>
      </c>
    </row>
    <row r="16888" spans="1:5" x14ac:dyDescent="0.3">
      <c r="A16888">
        <v>74120006</v>
      </c>
      <c r="B16888" t="s">
        <v>955</v>
      </c>
      <c r="C16888" t="s">
        <v>130</v>
      </c>
      <c r="D16888" t="s">
        <v>2380</v>
      </c>
      <c r="E16888">
        <v>0</v>
      </c>
    </row>
    <row r="16889" spans="1:5" x14ac:dyDescent="0.3">
      <c r="A16889">
        <v>74120006</v>
      </c>
      <c r="B16889" t="s">
        <v>955</v>
      </c>
      <c r="C16889" t="s">
        <v>130</v>
      </c>
      <c r="D16889" t="s">
        <v>2381</v>
      </c>
      <c r="E16889">
        <v>0</v>
      </c>
    </row>
    <row r="16890" spans="1:5" x14ac:dyDescent="0.3">
      <c r="A16890">
        <v>74120006</v>
      </c>
      <c r="B16890" t="s">
        <v>955</v>
      </c>
      <c r="C16890" t="s">
        <v>130</v>
      </c>
      <c r="D16890" t="s">
        <v>2382</v>
      </c>
      <c r="E16890">
        <v>0</v>
      </c>
    </row>
    <row r="16891" spans="1:5" x14ac:dyDescent="0.3">
      <c r="A16891">
        <v>74120006</v>
      </c>
      <c r="B16891" t="s">
        <v>955</v>
      </c>
      <c r="C16891" t="s">
        <v>130</v>
      </c>
      <c r="D16891" t="s">
        <v>2383</v>
      </c>
      <c r="E16891">
        <v>0</v>
      </c>
    </row>
    <row r="16892" spans="1:5" x14ac:dyDescent="0.3">
      <c r="A16892">
        <v>74120006</v>
      </c>
      <c r="B16892" t="s">
        <v>955</v>
      </c>
      <c r="C16892" t="s">
        <v>130</v>
      </c>
      <c r="D16892" t="s">
        <v>2384</v>
      </c>
      <c r="E16892">
        <v>0</v>
      </c>
    </row>
    <row r="16893" spans="1:5" x14ac:dyDescent="0.3">
      <c r="A16893">
        <v>74120006</v>
      </c>
      <c r="B16893" t="s">
        <v>955</v>
      </c>
      <c r="C16893" t="s">
        <v>130</v>
      </c>
      <c r="D16893" t="s">
        <v>2385</v>
      </c>
      <c r="E16893">
        <v>0</v>
      </c>
    </row>
    <row r="16894" spans="1:5" x14ac:dyDescent="0.3">
      <c r="A16894">
        <v>74120006</v>
      </c>
      <c r="B16894" t="s">
        <v>955</v>
      </c>
      <c r="C16894" t="s">
        <v>130</v>
      </c>
      <c r="D16894" t="s">
        <v>2386</v>
      </c>
      <c r="E16894">
        <v>-10</v>
      </c>
    </row>
    <row r="16895" spans="1:5" x14ac:dyDescent="0.3">
      <c r="A16895">
        <v>74120006</v>
      </c>
      <c r="B16895" t="s">
        <v>955</v>
      </c>
      <c r="C16895" t="s">
        <v>130</v>
      </c>
      <c r="D16895" t="s">
        <v>2387</v>
      </c>
      <c r="E16895">
        <v>0</v>
      </c>
    </row>
    <row r="16896" spans="1:5" x14ac:dyDescent="0.3">
      <c r="A16896">
        <v>74120006</v>
      </c>
      <c r="B16896" t="s">
        <v>955</v>
      </c>
      <c r="C16896" t="s">
        <v>130</v>
      </c>
      <c r="D16896" t="s">
        <v>2388</v>
      </c>
      <c r="E16896">
        <v>0</v>
      </c>
    </row>
    <row r="16897" spans="1:5" x14ac:dyDescent="0.3">
      <c r="A16897">
        <v>74120006</v>
      </c>
      <c r="B16897" t="s">
        <v>955</v>
      </c>
      <c r="C16897" t="s">
        <v>130</v>
      </c>
      <c r="D16897" t="s">
        <v>2389</v>
      </c>
      <c r="E16897">
        <v>0</v>
      </c>
    </row>
    <row r="16898" spans="1:5" x14ac:dyDescent="0.3">
      <c r="A16898">
        <v>74120006</v>
      </c>
      <c r="B16898" t="s">
        <v>955</v>
      </c>
      <c r="C16898" t="s">
        <v>130</v>
      </c>
      <c r="D16898" t="s">
        <v>2390</v>
      </c>
      <c r="E16898">
        <v>-30</v>
      </c>
    </row>
    <row r="16899" spans="1:5" x14ac:dyDescent="0.3">
      <c r="A16899">
        <v>74120006</v>
      </c>
      <c r="B16899" t="s">
        <v>955</v>
      </c>
      <c r="C16899" t="s">
        <v>130</v>
      </c>
      <c r="D16899" t="s">
        <v>2391</v>
      </c>
      <c r="E16899">
        <v>0</v>
      </c>
    </row>
    <row r="16900" spans="1:5" x14ac:dyDescent="0.3">
      <c r="A16900">
        <v>74120006</v>
      </c>
      <c r="B16900" t="s">
        <v>955</v>
      </c>
      <c r="C16900" t="s">
        <v>130</v>
      </c>
      <c r="D16900" t="s">
        <v>2392</v>
      </c>
      <c r="E16900">
        <v>0</v>
      </c>
    </row>
    <row r="16901" spans="1:5" x14ac:dyDescent="0.3">
      <c r="A16901">
        <v>74120006</v>
      </c>
      <c r="B16901" t="s">
        <v>955</v>
      </c>
      <c r="C16901" t="s">
        <v>130</v>
      </c>
      <c r="D16901" t="s">
        <v>2393</v>
      </c>
      <c r="E16901">
        <v>0</v>
      </c>
    </row>
    <row r="16902" spans="1:5" x14ac:dyDescent="0.3">
      <c r="A16902">
        <v>74120006</v>
      </c>
      <c r="B16902" t="s">
        <v>955</v>
      </c>
      <c r="C16902" t="s">
        <v>130</v>
      </c>
      <c r="D16902" t="s">
        <v>2394</v>
      </c>
      <c r="E16902">
        <v>0</v>
      </c>
    </row>
    <row r="16903" spans="1:5" x14ac:dyDescent="0.3">
      <c r="A16903">
        <v>74120006</v>
      </c>
      <c r="B16903" t="s">
        <v>955</v>
      </c>
      <c r="C16903" t="s">
        <v>130</v>
      </c>
      <c r="D16903" t="s">
        <v>2395</v>
      </c>
      <c r="E16903">
        <v>0</v>
      </c>
    </row>
    <row r="16904" spans="1:5" x14ac:dyDescent="0.3">
      <c r="A16904">
        <v>74120006</v>
      </c>
      <c r="B16904" t="s">
        <v>955</v>
      </c>
      <c r="C16904" t="s">
        <v>130</v>
      </c>
      <c r="D16904" t="s">
        <v>2396</v>
      </c>
      <c r="E16904">
        <v>0</v>
      </c>
    </row>
    <row r="16905" spans="1:5" x14ac:dyDescent="0.3">
      <c r="A16905">
        <v>74120006</v>
      </c>
      <c r="B16905" t="s">
        <v>955</v>
      </c>
      <c r="C16905" t="s">
        <v>130</v>
      </c>
      <c r="D16905" t="s">
        <v>2397</v>
      </c>
      <c r="E16905">
        <v>0</v>
      </c>
    </row>
    <row r="16906" spans="1:5" x14ac:dyDescent="0.3">
      <c r="A16906">
        <v>74120006</v>
      </c>
      <c r="B16906" t="s">
        <v>955</v>
      </c>
      <c r="C16906" t="s">
        <v>130</v>
      </c>
      <c r="D16906" t="s">
        <v>2398</v>
      </c>
      <c r="E16906">
        <v>0</v>
      </c>
    </row>
    <row r="16907" spans="1:5" x14ac:dyDescent="0.3">
      <c r="A16907">
        <v>74120006</v>
      </c>
      <c r="B16907" t="s">
        <v>955</v>
      </c>
      <c r="C16907" t="s">
        <v>130</v>
      </c>
      <c r="D16907" t="s">
        <v>2399</v>
      </c>
      <c r="E16907">
        <v>0</v>
      </c>
    </row>
    <row r="16908" spans="1:5" x14ac:dyDescent="0.3">
      <c r="A16908">
        <v>74120006</v>
      </c>
      <c r="B16908" t="s">
        <v>955</v>
      </c>
      <c r="C16908" t="s">
        <v>130</v>
      </c>
      <c r="D16908" t="s">
        <v>2400</v>
      </c>
      <c r="E16908">
        <v>0</v>
      </c>
    </row>
    <row r="16909" spans="1:5" x14ac:dyDescent="0.3">
      <c r="A16909">
        <v>74120006</v>
      </c>
      <c r="B16909" t="s">
        <v>955</v>
      </c>
      <c r="C16909" t="s">
        <v>130</v>
      </c>
      <c r="D16909" t="s">
        <v>2401</v>
      </c>
      <c r="E16909">
        <v>0</v>
      </c>
    </row>
    <row r="16910" spans="1:5" x14ac:dyDescent="0.3">
      <c r="A16910">
        <v>74120006</v>
      </c>
      <c r="B16910" t="s">
        <v>955</v>
      </c>
      <c r="C16910" t="s">
        <v>130</v>
      </c>
      <c r="D16910" t="s">
        <v>2402</v>
      </c>
      <c r="E16910">
        <v>0</v>
      </c>
    </row>
    <row r="16911" spans="1:5" x14ac:dyDescent="0.3">
      <c r="A16911">
        <v>74120006</v>
      </c>
      <c r="B16911" t="s">
        <v>955</v>
      </c>
      <c r="C16911" t="s">
        <v>130</v>
      </c>
      <c r="D16911" t="s">
        <v>2403</v>
      </c>
      <c r="E16911">
        <v>0</v>
      </c>
    </row>
    <row r="16912" spans="1:5" x14ac:dyDescent="0.3">
      <c r="A16912">
        <v>74120006</v>
      </c>
      <c r="B16912" t="s">
        <v>955</v>
      </c>
      <c r="C16912" t="s">
        <v>130</v>
      </c>
      <c r="D16912" t="s">
        <v>2404</v>
      </c>
      <c r="E16912">
        <v>0</v>
      </c>
    </row>
    <row r="16913" spans="1:5" x14ac:dyDescent="0.3">
      <c r="A16913">
        <v>74120006</v>
      </c>
      <c r="B16913" t="s">
        <v>955</v>
      </c>
      <c r="C16913" t="s">
        <v>130</v>
      </c>
      <c r="D16913" t="s">
        <v>2405</v>
      </c>
      <c r="E16913">
        <v>0</v>
      </c>
    </row>
    <row r="16914" spans="1:5" x14ac:dyDescent="0.3">
      <c r="A16914">
        <v>74120006</v>
      </c>
      <c r="B16914" t="s">
        <v>955</v>
      </c>
      <c r="C16914" t="s">
        <v>130</v>
      </c>
      <c r="D16914" t="s">
        <v>2406</v>
      </c>
      <c r="E16914">
        <v>0</v>
      </c>
    </row>
    <row r="16915" spans="1:5" x14ac:dyDescent="0.3">
      <c r="A16915">
        <v>74120006</v>
      </c>
      <c r="B16915" t="s">
        <v>955</v>
      </c>
      <c r="C16915" t="s">
        <v>130</v>
      </c>
      <c r="D16915" t="s">
        <v>2407</v>
      </c>
      <c r="E16915">
        <v>0</v>
      </c>
    </row>
    <row r="16916" spans="1:5" x14ac:dyDescent="0.3">
      <c r="A16916">
        <v>74120006</v>
      </c>
      <c r="B16916" t="s">
        <v>955</v>
      </c>
      <c r="C16916" t="s">
        <v>130</v>
      </c>
      <c r="D16916" t="s">
        <v>2408</v>
      </c>
      <c r="E16916">
        <v>-10</v>
      </c>
    </row>
    <row r="16917" spans="1:5" x14ac:dyDescent="0.3">
      <c r="A16917">
        <v>74120006</v>
      </c>
      <c r="B16917" t="s">
        <v>955</v>
      </c>
      <c r="C16917" t="s">
        <v>130</v>
      </c>
      <c r="D16917" t="s">
        <v>2409</v>
      </c>
      <c r="E16917">
        <v>0</v>
      </c>
    </row>
    <row r="16918" spans="1:5" x14ac:dyDescent="0.3">
      <c r="A16918">
        <v>74120006</v>
      </c>
      <c r="B16918" t="s">
        <v>955</v>
      </c>
      <c r="C16918" t="s">
        <v>130</v>
      </c>
      <c r="D16918" t="s">
        <v>2410</v>
      </c>
      <c r="E16918">
        <v>0</v>
      </c>
    </row>
    <row r="16919" spans="1:5" x14ac:dyDescent="0.3">
      <c r="A16919">
        <v>74120006</v>
      </c>
      <c r="B16919" t="s">
        <v>955</v>
      </c>
      <c r="C16919" t="s">
        <v>130</v>
      </c>
      <c r="D16919" t="s">
        <v>2411</v>
      </c>
      <c r="E16919">
        <v>-171.8</v>
      </c>
    </row>
    <row r="16920" spans="1:5" x14ac:dyDescent="0.3">
      <c r="A16920">
        <v>74120006</v>
      </c>
      <c r="B16920" t="s">
        <v>955</v>
      </c>
      <c r="C16920" t="s">
        <v>130</v>
      </c>
      <c r="D16920" t="s">
        <v>2412</v>
      </c>
      <c r="E16920">
        <v>171.8</v>
      </c>
    </row>
    <row r="16921" spans="1:5" x14ac:dyDescent="0.3">
      <c r="A16921">
        <v>74120006</v>
      </c>
      <c r="B16921" t="s">
        <v>955</v>
      </c>
      <c r="C16921" t="s">
        <v>130</v>
      </c>
      <c r="D16921" t="s">
        <v>2413</v>
      </c>
      <c r="E16921">
        <v>0</v>
      </c>
    </row>
    <row r="16922" spans="1:5" x14ac:dyDescent="0.3">
      <c r="A16922">
        <v>10010094</v>
      </c>
      <c r="B16922" t="s">
        <v>957</v>
      </c>
      <c r="C16922" t="s">
        <v>8</v>
      </c>
      <c r="D16922" t="s">
        <v>2378</v>
      </c>
      <c r="E16922">
        <v>0</v>
      </c>
    </row>
    <row r="16923" spans="1:5" x14ac:dyDescent="0.3">
      <c r="A16923">
        <v>10010094</v>
      </c>
      <c r="B16923" t="s">
        <v>957</v>
      </c>
      <c r="C16923" t="s">
        <v>8</v>
      </c>
      <c r="D16923" t="s">
        <v>2379</v>
      </c>
      <c r="E16923">
        <v>0</v>
      </c>
    </row>
    <row r="16924" spans="1:5" x14ac:dyDescent="0.3">
      <c r="A16924">
        <v>10010094</v>
      </c>
      <c r="B16924" t="s">
        <v>957</v>
      </c>
      <c r="C16924" t="s">
        <v>8</v>
      </c>
      <c r="D16924" t="s">
        <v>2380</v>
      </c>
      <c r="E16924">
        <v>0</v>
      </c>
    </row>
    <row r="16925" spans="1:5" x14ac:dyDescent="0.3">
      <c r="A16925">
        <v>10010094</v>
      </c>
      <c r="B16925" t="s">
        <v>957</v>
      </c>
      <c r="C16925" t="s">
        <v>8</v>
      </c>
      <c r="D16925" t="s">
        <v>2381</v>
      </c>
      <c r="E16925">
        <v>0</v>
      </c>
    </row>
    <row r="16926" spans="1:5" x14ac:dyDescent="0.3">
      <c r="A16926">
        <v>10010094</v>
      </c>
      <c r="B16926" t="s">
        <v>957</v>
      </c>
      <c r="C16926" t="s">
        <v>8</v>
      </c>
      <c r="D16926" t="s">
        <v>2382</v>
      </c>
      <c r="E16926">
        <v>0</v>
      </c>
    </row>
    <row r="16927" spans="1:5" x14ac:dyDescent="0.3">
      <c r="A16927">
        <v>10010094</v>
      </c>
      <c r="B16927" t="s">
        <v>957</v>
      </c>
      <c r="C16927" t="s">
        <v>8</v>
      </c>
      <c r="D16927" t="s">
        <v>2383</v>
      </c>
      <c r="E16927">
        <v>0</v>
      </c>
    </row>
    <row r="16928" spans="1:5" x14ac:dyDescent="0.3">
      <c r="A16928">
        <v>10010094</v>
      </c>
      <c r="B16928" t="s">
        <v>957</v>
      </c>
      <c r="C16928" t="s">
        <v>8</v>
      </c>
      <c r="D16928" t="s">
        <v>2384</v>
      </c>
      <c r="E16928">
        <v>0</v>
      </c>
    </row>
    <row r="16929" spans="1:5" x14ac:dyDescent="0.3">
      <c r="A16929">
        <v>10010094</v>
      </c>
      <c r="B16929" t="s">
        <v>957</v>
      </c>
      <c r="C16929" t="s">
        <v>8</v>
      </c>
      <c r="D16929" t="s">
        <v>2385</v>
      </c>
      <c r="E16929">
        <v>0</v>
      </c>
    </row>
    <row r="16930" spans="1:5" x14ac:dyDescent="0.3">
      <c r="A16930">
        <v>10010094</v>
      </c>
      <c r="B16930" t="s">
        <v>957</v>
      </c>
      <c r="C16930" t="s">
        <v>8</v>
      </c>
      <c r="D16930" t="s">
        <v>2386</v>
      </c>
      <c r="E16930">
        <v>0</v>
      </c>
    </row>
    <row r="16931" spans="1:5" x14ac:dyDescent="0.3">
      <c r="A16931">
        <v>10010094</v>
      </c>
      <c r="B16931" t="s">
        <v>957</v>
      </c>
      <c r="C16931" t="s">
        <v>8</v>
      </c>
      <c r="D16931" t="s">
        <v>2387</v>
      </c>
      <c r="E16931">
        <v>0</v>
      </c>
    </row>
    <row r="16932" spans="1:5" x14ac:dyDescent="0.3">
      <c r="A16932">
        <v>10010094</v>
      </c>
      <c r="B16932" t="s">
        <v>957</v>
      </c>
      <c r="C16932" t="s">
        <v>8</v>
      </c>
      <c r="D16932" t="s">
        <v>2388</v>
      </c>
      <c r="E16932">
        <v>0</v>
      </c>
    </row>
    <row r="16933" spans="1:5" x14ac:dyDescent="0.3">
      <c r="A16933">
        <v>10010094</v>
      </c>
      <c r="B16933" t="s">
        <v>957</v>
      </c>
      <c r="C16933" t="s">
        <v>8</v>
      </c>
      <c r="D16933" t="s">
        <v>2389</v>
      </c>
      <c r="E16933">
        <v>0</v>
      </c>
    </row>
    <row r="16934" spans="1:5" x14ac:dyDescent="0.3">
      <c r="A16934">
        <v>10010094</v>
      </c>
      <c r="B16934" t="s">
        <v>957</v>
      </c>
      <c r="C16934" t="s">
        <v>8</v>
      </c>
      <c r="D16934" t="s">
        <v>2390</v>
      </c>
      <c r="E16934">
        <v>0</v>
      </c>
    </row>
    <row r="16935" spans="1:5" x14ac:dyDescent="0.3">
      <c r="A16935">
        <v>10010094</v>
      </c>
      <c r="B16935" t="s">
        <v>957</v>
      </c>
      <c r="C16935" t="s">
        <v>8</v>
      </c>
      <c r="D16935" t="s">
        <v>2391</v>
      </c>
      <c r="E16935">
        <v>0</v>
      </c>
    </row>
    <row r="16936" spans="1:5" x14ac:dyDescent="0.3">
      <c r="A16936">
        <v>10010094</v>
      </c>
      <c r="B16936" t="s">
        <v>957</v>
      </c>
      <c r="C16936" t="s">
        <v>8</v>
      </c>
      <c r="D16936" t="s">
        <v>2392</v>
      </c>
      <c r="E16936">
        <v>0</v>
      </c>
    </row>
    <row r="16937" spans="1:5" x14ac:dyDescent="0.3">
      <c r="A16937">
        <v>10010094</v>
      </c>
      <c r="B16937" t="s">
        <v>957</v>
      </c>
      <c r="C16937" t="s">
        <v>8</v>
      </c>
      <c r="D16937" t="s">
        <v>2393</v>
      </c>
      <c r="E16937">
        <v>0</v>
      </c>
    </row>
    <row r="16938" spans="1:5" x14ac:dyDescent="0.3">
      <c r="A16938">
        <v>10010094</v>
      </c>
      <c r="B16938" t="s">
        <v>957</v>
      </c>
      <c r="C16938" t="s">
        <v>8</v>
      </c>
      <c r="D16938" t="s">
        <v>2394</v>
      </c>
      <c r="E16938">
        <v>0</v>
      </c>
    </row>
    <row r="16939" spans="1:5" x14ac:dyDescent="0.3">
      <c r="A16939">
        <v>10010094</v>
      </c>
      <c r="B16939" t="s">
        <v>957</v>
      </c>
      <c r="C16939" t="s">
        <v>8</v>
      </c>
      <c r="D16939" t="s">
        <v>2395</v>
      </c>
      <c r="E16939">
        <v>0</v>
      </c>
    </row>
    <row r="16940" spans="1:5" x14ac:dyDescent="0.3">
      <c r="A16940">
        <v>10010094</v>
      </c>
      <c r="B16940" t="s">
        <v>957</v>
      </c>
      <c r="C16940" t="s">
        <v>8</v>
      </c>
      <c r="D16940" t="s">
        <v>2396</v>
      </c>
      <c r="E16940">
        <v>0</v>
      </c>
    </row>
    <row r="16941" spans="1:5" x14ac:dyDescent="0.3">
      <c r="A16941">
        <v>10010094</v>
      </c>
      <c r="B16941" t="s">
        <v>957</v>
      </c>
      <c r="C16941" t="s">
        <v>8</v>
      </c>
      <c r="D16941" t="s">
        <v>2397</v>
      </c>
      <c r="E16941">
        <v>0</v>
      </c>
    </row>
    <row r="16942" spans="1:5" x14ac:dyDescent="0.3">
      <c r="A16942">
        <v>10010094</v>
      </c>
      <c r="B16942" t="s">
        <v>957</v>
      </c>
      <c r="C16942" t="s">
        <v>8</v>
      </c>
      <c r="D16942" t="s">
        <v>2398</v>
      </c>
      <c r="E16942">
        <v>0</v>
      </c>
    </row>
    <row r="16943" spans="1:5" x14ac:dyDescent="0.3">
      <c r="A16943">
        <v>10010094</v>
      </c>
      <c r="B16943" t="s">
        <v>957</v>
      </c>
      <c r="C16943" t="s">
        <v>8</v>
      </c>
      <c r="D16943" t="s">
        <v>2399</v>
      </c>
      <c r="E16943">
        <v>0</v>
      </c>
    </row>
    <row r="16944" spans="1:5" x14ac:dyDescent="0.3">
      <c r="A16944">
        <v>10010094</v>
      </c>
      <c r="B16944" t="s">
        <v>957</v>
      </c>
      <c r="C16944" t="s">
        <v>8</v>
      </c>
      <c r="D16944" t="s">
        <v>2400</v>
      </c>
      <c r="E16944">
        <v>0</v>
      </c>
    </row>
    <row r="16945" spans="1:5" x14ac:dyDescent="0.3">
      <c r="A16945">
        <v>10010094</v>
      </c>
      <c r="B16945" t="s">
        <v>957</v>
      </c>
      <c r="C16945" t="s">
        <v>8</v>
      </c>
      <c r="D16945" t="s">
        <v>2401</v>
      </c>
      <c r="E16945">
        <v>0</v>
      </c>
    </row>
    <row r="16946" spans="1:5" x14ac:dyDescent="0.3">
      <c r="A16946">
        <v>10010094</v>
      </c>
      <c r="B16946" t="s">
        <v>957</v>
      </c>
      <c r="C16946" t="s">
        <v>8</v>
      </c>
      <c r="D16946" t="s">
        <v>2402</v>
      </c>
      <c r="E16946">
        <v>0</v>
      </c>
    </row>
    <row r="16947" spans="1:5" x14ac:dyDescent="0.3">
      <c r="A16947">
        <v>10010094</v>
      </c>
      <c r="B16947" t="s">
        <v>957</v>
      </c>
      <c r="C16947" t="s">
        <v>8</v>
      </c>
      <c r="D16947" t="s">
        <v>2403</v>
      </c>
      <c r="E16947">
        <v>-130</v>
      </c>
    </row>
    <row r="16948" spans="1:5" x14ac:dyDescent="0.3">
      <c r="A16948">
        <v>10010094</v>
      </c>
      <c r="B16948" t="s">
        <v>957</v>
      </c>
      <c r="C16948" t="s">
        <v>8</v>
      </c>
      <c r="D16948" t="s">
        <v>2404</v>
      </c>
      <c r="E16948">
        <v>0</v>
      </c>
    </row>
    <row r="16949" spans="1:5" x14ac:dyDescent="0.3">
      <c r="A16949">
        <v>10010094</v>
      </c>
      <c r="B16949" t="s">
        <v>957</v>
      </c>
      <c r="C16949" t="s">
        <v>8</v>
      </c>
      <c r="D16949" t="s">
        <v>2405</v>
      </c>
      <c r="E16949">
        <v>0</v>
      </c>
    </row>
    <row r="16950" spans="1:5" x14ac:dyDescent="0.3">
      <c r="A16950">
        <v>10010094</v>
      </c>
      <c r="B16950" t="s">
        <v>957</v>
      </c>
      <c r="C16950" t="s">
        <v>8</v>
      </c>
      <c r="D16950" t="s">
        <v>2406</v>
      </c>
      <c r="E16950">
        <v>0</v>
      </c>
    </row>
    <row r="16951" spans="1:5" x14ac:dyDescent="0.3">
      <c r="A16951">
        <v>10010094</v>
      </c>
      <c r="B16951" t="s">
        <v>957</v>
      </c>
      <c r="C16951" t="s">
        <v>8</v>
      </c>
      <c r="D16951" t="s">
        <v>2407</v>
      </c>
      <c r="E16951">
        <v>0</v>
      </c>
    </row>
    <row r="16952" spans="1:5" x14ac:dyDescent="0.3">
      <c r="A16952">
        <v>10010094</v>
      </c>
      <c r="B16952" t="s">
        <v>957</v>
      </c>
      <c r="C16952" t="s">
        <v>8</v>
      </c>
      <c r="D16952" t="s">
        <v>2408</v>
      </c>
      <c r="E16952">
        <v>0</v>
      </c>
    </row>
    <row r="16953" spans="1:5" x14ac:dyDescent="0.3">
      <c r="A16953">
        <v>10010094</v>
      </c>
      <c r="B16953" t="s">
        <v>957</v>
      </c>
      <c r="C16953" t="s">
        <v>8</v>
      </c>
      <c r="D16953" t="s">
        <v>2409</v>
      </c>
      <c r="E16953">
        <v>0</v>
      </c>
    </row>
    <row r="16954" spans="1:5" x14ac:dyDescent="0.3">
      <c r="A16954">
        <v>10010094</v>
      </c>
      <c r="B16954" t="s">
        <v>957</v>
      </c>
      <c r="C16954" t="s">
        <v>8</v>
      </c>
      <c r="D16954" t="s">
        <v>2410</v>
      </c>
      <c r="E16954">
        <v>0</v>
      </c>
    </row>
    <row r="16955" spans="1:5" x14ac:dyDescent="0.3">
      <c r="A16955">
        <v>10010094</v>
      </c>
      <c r="B16955" t="s">
        <v>957</v>
      </c>
      <c r="C16955" t="s">
        <v>8</v>
      </c>
      <c r="D16955" t="s">
        <v>2411</v>
      </c>
      <c r="E16955">
        <v>0</v>
      </c>
    </row>
    <row r="16956" spans="1:5" x14ac:dyDescent="0.3">
      <c r="A16956">
        <v>10010094</v>
      </c>
      <c r="B16956" t="s">
        <v>957</v>
      </c>
      <c r="C16956" t="s">
        <v>8</v>
      </c>
      <c r="D16956" t="s">
        <v>2412</v>
      </c>
      <c r="E16956">
        <v>0</v>
      </c>
    </row>
    <row r="16957" spans="1:5" x14ac:dyDescent="0.3">
      <c r="A16957">
        <v>10010094</v>
      </c>
      <c r="B16957" t="s">
        <v>957</v>
      </c>
      <c r="C16957" t="s">
        <v>8</v>
      </c>
      <c r="D16957" t="s">
        <v>2413</v>
      </c>
      <c r="E16957">
        <v>0</v>
      </c>
    </row>
    <row r="16958" spans="1:5" x14ac:dyDescent="0.3">
      <c r="A16958">
        <v>10010069</v>
      </c>
      <c r="B16958" t="s">
        <v>959</v>
      </c>
      <c r="C16958" t="s">
        <v>8</v>
      </c>
      <c r="D16958" t="s">
        <v>2378</v>
      </c>
      <c r="E16958">
        <v>-130</v>
      </c>
    </row>
    <row r="16959" spans="1:5" x14ac:dyDescent="0.3">
      <c r="A16959">
        <v>10010069</v>
      </c>
      <c r="B16959" t="s">
        <v>959</v>
      </c>
      <c r="C16959" t="s">
        <v>8</v>
      </c>
      <c r="D16959" t="s">
        <v>2379</v>
      </c>
      <c r="E16959">
        <v>0</v>
      </c>
    </row>
    <row r="16960" spans="1:5" x14ac:dyDescent="0.3">
      <c r="A16960">
        <v>10010069</v>
      </c>
      <c r="B16960" t="s">
        <v>959</v>
      </c>
      <c r="C16960" t="s">
        <v>8</v>
      </c>
      <c r="D16960" t="s">
        <v>2380</v>
      </c>
      <c r="E16960">
        <v>0</v>
      </c>
    </row>
    <row r="16961" spans="1:5" x14ac:dyDescent="0.3">
      <c r="A16961">
        <v>10010069</v>
      </c>
      <c r="B16961" t="s">
        <v>959</v>
      </c>
      <c r="C16961" t="s">
        <v>8</v>
      </c>
      <c r="D16961" t="s">
        <v>2381</v>
      </c>
      <c r="E16961">
        <v>0</v>
      </c>
    </row>
    <row r="16962" spans="1:5" x14ac:dyDescent="0.3">
      <c r="A16962">
        <v>10010069</v>
      </c>
      <c r="B16962" t="s">
        <v>959</v>
      </c>
      <c r="C16962" t="s">
        <v>8</v>
      </c>
      <c r="D16962" t="s">
        <v>2382</v>
      </c>
      <c r="E16962">
        <v>0</v>
      </c>
    </row>
    <row r="16963" spans="1:5" x14ac:dyDescent="0.3">
      <c r="A16963">
        <v>10010069</v>
      </c>
      <c r="B16963" t="s">
        <v>959</v>
      </c>
      <c r="C16963" t="s">
        <v>8</v>
      </c>
      <c r="D16963" t="s">
        <v>2383</v>
      </c>
      <c r="E16963">
        <v>0</v>
      </c>
    </row>
    <row r="16964" spans="1:5" x14ac:dyDescent="0.3">
      <c r="A16964">
        <v>10010069</v>
      </c>
      <c r="B16964" t="s">
        <v>959</v>
      </c>
      <c r="C16964" t="s">
        <v>8</v>
      </c>
      <c r="D16964" t="s">
        <v>2384</v>
      </c>
      <c r="E16964">
        <v>0</v>
      </c>
    </row>
    <row r="16965" spans="1:5" x14ac:dyDescent="0.3">
      <c r="A16965">
        <v>10010069</v>
      </c>
      <c r="B16965" t="s">
        <v>959</v>
      </c>
      <c r="C16965" t="s">
        <v>8</v>
      </c>
      <c r="D16965" t="s">
        <v>2385</v>
      </c>
      <c r="E16965">
        <v>0</v>
      </c>
    </row>
    <row r="16966" spans="1:5" x14ac:dyDescent="0.3">
      <c r="A16966">
        <v>10010069</v>
      </c>
      <c r="B16966" t="s">
        <v>959</v>
      </c>
      <c r="C16966" t="s">
        <v>8</v>
      </c>
      <c r="D16966" t="s">
        <v>2386</v>
      </c>
      <c r="E16966">
        <v>0</v>
      </c>
    </row>
    <row r="16967" spans="1:5" x14ac:dyDescent="0.3">
      <c r="A16967">
        <v>10010069</v>
      </c>
      <c r="B16967" t="s">
        <v>959</v>
      </c>
      <c r="C16967" t="s">
        <v>8</v>
      </c>
      <c r="D16967" t="s">
        <v>2387</v>
      </c>
      <c r="E16967">
        <v>0</v>
      </c>
    </row>
    <row r="16968" spans="1:5" x14ac:dyDescent="0.3">
      <c r="A16968">
        <v>10010069</v>
      </c>
      <c r="B16968" t="s">
        <v>959</v>
      </c>
      <c r="C16968" t="s">
        <v>8</v>
      </c>
      <c r="D16968" t="s">
        <v>2388</v>
      </c>
      <c r="E16968">
        <v>0</v>
      </c>
    </row>
    <row r="16969" spans="1:5" x14ac:dyDescent="0.3">
      <c r="A16969">
        <v>10010069</v>
      </c>
      <c r="B16969" t="s">
        <v>959</v>
      </c>
      <c r="C16969" t="s">
        <v>8</v>
      </c>
      <c r="D16969" t="s">
        <v>2389</v>
      </c>
      <c r="E16969">
        <v>0</v>
      </c>
    </row>
    <row r="16970" spans="1:5" x14ac:dyDescent="0.3">
      <c r="A16970">
        <v>10010069</v>
      </c>
      <c r="B16970" t="s">
        <v>959</v>
      </c>
      <c r="C16970" t="s">
        <v>8</v>
      </c>
      <c r="D16970" t="s">
        <v>2390</v>
      </c>
      <c r="E16970">
        <v>0</v>
      </c>
    </row>
    <row r="16971" spans="1:5" x14ac:dyDescent="0.3">
      <c r="A16971">
        <v>10010069</v>
      </c>
      <c r="B16971" t="s">
        <v>959</v>
      </c>
      <c r="C16971" t="s">
        <v>8</v>
      </c>
      <c r="D16971" t="s">
        <v>2391</v>
      </c>
      <c r="E16971">
        <v>-2832</v>
      </c>
    </row>
    <row r="16972" spans="1:5" x14ac:dyDescent="0.3">
      <c r="A16972">
        <v>10010069</v>
      </c>
      <c r="B16972" t="s">
        <v>959</v>
      </c>
      <c r="C16972" t="s">
        <v>8</v>
      </c>
      <c r="D16972" t="s">
        <v>2392</v>
      </c>
      <c r="E16972">
        <v>0</v>
      </c>
    </row>
    <row r="16973" spans="1:5" x14ac:dyDescent="0.3">
      <c r="A16973">
        <v>10010069</v>
      </c>
      <c r="B16973" t="s">
        <v>959</v>
      </c>
      <c r="C16973" t="s">
        <v>8</v>
      </c>
      <c r="D16973" t="s">
        <v>2393</v>
      </c>
      <c r="E16973">
        <v>0</v>
      </c>
    </row>
    <row r="16974" spans="1:5" x14ac:dyDescent="0.3">
      <c r="A16974">
        <v>10010069</v>
      </c>
      <c r="B16974" t="s">
        <v>959</v>
      </c>
      <c r="C16974" t="s">
        <v>8</v>
      </c>
      <c r="D16974" t="s">
        <v>2394</v>
      </c>
      <c r="E16974">
        <v>0</v>
      </c>
    </row>
    <row r="16975" spans="1:5" x14ac:dyDescent="0.3">
      <c r="A16975">
        <v>10010069</v>
      </c>
      <c r="B16975" t="s">
        <v>959</v>
      </c>
      <c r="C16975" t="s">
        <v>8</v>
      </c>
      <c r="D16975" t="s">
        <v>2395</v>
      </c>
      <c r="E16975">
        <v>0</v>
      </c>
    </row>
    <row r="16976" spans="1:5" x14ac:dyDescent="0.3">
      <c r="A16976">
        <v>10010069</v>
      </c>
      <c r="B16976" t="s">
        <v>959</v>
      </c>
      <c r="C16976" t="s">
        <v>8</v>
      </c>
      <c r="D16976" t="s">
        <v>2396</v>
      </c>
      <c r="E16976">
        <v>0</v>
      </c>
    </row>
    <row r="16977" spans="1:5" x14ac:dyDescent="0.3">
      <c r="A16977">
        <v>10010069</v>
      </c>
      <c r="B16977" t="s">
        <v>959</v>
      </c>
      <c r="C16977" t="s">
        <v>8</v>
      </c>
      <c r="D16977" t="s">
        <v>2397</v>
      </c>
      <c r="E16977">
        <v>0</v>
      </c>
    </row>
    <row r="16978" spans="1:5" x14ac:dyDescent="0.3">
      <c r="A16978">
        <v>10010069</v>
      </c>
      <c r="B16978" t="s">
        <v>959</v>
      </c>
      <c r="C16978" t="s">
        <v>8</v>
      </c>
      <c r="D16978" t="s">
        <v>2398</v>
      </c>
      <c r="E16978">
        <v>0</v>
      </c>
    </row>
    <row r="16979" spans="1:5" x14ac:dyDescent="0.3">
      <c r="A16979">
        <v>10010069</v>
      </c>
      <c r="B16979" t="s">
        <v>959</v>
      </c>
      <c r="C16979" t="s">
        <v>8</v>
      </c>
      <c r="D16979" t="s">
        <v>2399</v>
      </c>
      <c r="E16979">
        <v>0</v>
      </c>
    </row>
    <row r="16980" spans="1:5" x14ac:dyDescent="0.3">
      <c r="A16980">
        <v>10010069</v>
      </c>
      <c r="B16980" t="s">
        <v>959</v>
      </c>
      <c r="C16980" t="s">
        <v>8</v>
      </c>
      <c r="D16980" t="s">
        <v>2400</v>
      </c>
      <c r="E16980">
        <v>0</v>
      </c>
    </row>
    <row r="16981" spans="1:5" x14ac:dyDescent="0.3">
      <c r="A16981">
        <v>10010069</v>
      </c>
      <c r="B16981" t="s">
        <v>959</v>
      </c>
      <c r="C16981" t="s">
        <v>8</v>
      </c>
      <c r="D16981" t="s">
        <v>2401</v>
      </c>
      <c r="E16981">
        <v>0</v>
      </c>
    </row>
    <row r="16982" spans="1:5" x14ac:dyDescent="0.3">
      <c r="A16982">
        <v>10010069</v>
      </c>
      <c r="B16982" t="s">
        <v>959</v>
      </c>
      <c r="C16982" t="s">
        <v>8</v>
      </c>
      <c r="D16982" t="s">
        <v>2402</v>
      </c>
      <c r="E16982">
        <v>0</v>
      </c>
    </row>
    <row r="16983" spans="1:5" x14ac:dyDescent="0.3">
      <c r="A16983">
        <v>10010069</v>
      </c>
      <c r="B16983" t="s">
        <v>959</v>
      </c>
      <c r="C16983" t="s">
        <v>8</v>
      </c>
      <c r="D16983" t="s">
        <v>2403</v>
      </c>
      <c r="E16983">
        <v>-2832</v>
      </c>
    </row>
    <row r="16984" spans="1:5" x14ac:dyDescent="0.3">
      <c r="A16984">
        <v>10010069</v>
      </c>
      <c r="B16984" t="s">
        <v>959</v>
      </c>
      <c r="C16984" t="s">
        <v>8</v>
      </c>
      <c r="D16984" t="s">
        <v>2404</v>
      </c>
      <c r="E16984">
        <v>0</v>
      </c>
    </row>
    <row r="16985" spans="1:5" x14ac:dyDescent="0.3">
      <c r="A16985">
        <v>10010069</v>
      </c>
      <c r="B16985" t="s">
        <v>959</v>
      </c>
      <c r="C16985" t="s">
        <v>8</v>
      </c>
      <c r="D16985" t="s">
        <v>2405</v>
      </c>
      <c r="E16985">
        <v>0</v>
      </c>
    </row>
    <row r="16986" spans="1:5" x14ac:dyDescent="0.3">
      <c r="A16986">
        <v>10010069</v>
      </c>
      <c r="B16986" t="s">
        <v>959</v>
      </c>
      <c r="C16986" t="s">
        <v>8</v>
      </c>
      <c r="D16986" t="s">
        <v>2406</v>
      </c>
      <c r="E16986">
        <v>0</v>
      </c>
    </row>
    <row r="16987" spans="1:5" x14ac:dyDescent="0.3">
      <c r="A16987">
        <v>10010069</v>
      </c>
      <c r="B16987" t="s">
        <v>959</v>
      </c>
      <c r="C16987" t="s">
        <v>8</v>
      </c>
      <c r="D16987" t="s">
        <v>2407</v>
      </c>
      <c r="E16987">
        <v>0</v>
      </c>
    </row>
    <row r="16988" spans="1:5" x14ac:dyDescent="0.3">
      <c r="A16988">
        <v>10010069</v>
      </c>
      <c r="B16988" t="s">
        <v>959</v>
      </c>
      <c r="C16988" t="s">
        <v>8</v>
      </c>
      <c r="D16988" t="s">
        <v>2408</v>
      </c>
      <c r="E16988">
        <v>0</v>
      </c>
    </row>
    <row r="16989" spans="1:5" x14ac:dyDescent="0.3">
      <c r="A16989">
        <v>10010069</v>
      </c>
      <c r="B16989" t="s">
        <v>959</v>
      </c>
      <c r="C16989" t="s">
        <v>8</v>
      </c>
      <c r="D16989" t="s">
        <v>2409</v>
      </c>
      <c r="E16989">
        <v>0</v>
      </c>
    </row>
    <row r="16990" spans="1:5" x14ac:dyDescent="0.3">
      <c r="A16990">
        <v>10010069</v>
      </c>
      <c r="B16990" t="s">
        <v>959</v>
      </c>
      <c r="C16990" t="s">
        <v>8</v>
      </c>
      <c r="D16990" t="s">
        <v>2410</v>
      </c>
      <c r="E16990">
        <v>0</v>
      </c>
    </row>
    <row r="16991" spans="1:5" x14ac:dyDescent="0.3">
      <c r="A16991">
        <v>10010069</v>
      </c>
      <c r="B16991" t="s">
        <v>959</v>
      </c>
      <c r="C16991" t="s">
        <v>8</v>
      </c>
      <c r="D16991" t="s">
        <v>2411</v>
      </c>
      <c r="E16991">
        <v>0</v>
      </c>
    </row>
    <row r="16992" spans="1:5" x14ac:dyDescent="0.3">
      <c r="A16992">
        <v>10010069</v>
      </c>
      <c r="B16992" t="s">
        <v>959</v>
      </c>
      <c r="C16992" t="s">
        <v>8</v>
      </c>
      <c r="D16992" t="s">
        <v>2412</v>
      </c>
      <c r="E16992">
        <v>0</v>
      </c>
    </row>
    <row r="16993" spans="1:5" x14ac:dyDescent="0.3">
      <c r="A16993">
        <v>10010069</v>
      </c>
      <c r="B16993" t="s">
        <v>959</v>
      </c>
      <c r="C16993" t="s">
        <v>8</v>
      </c>
      <c r="D16993" t="s">
        <v>2413</v>
      </c>
      <c r="E16993">
        <v>0</v>
      </c>
    </row>
    <row r="16994" spans="1:5" x14ac:dyDescent="0.3">
      <c r="A16994">
        <v>10010024</v>
      </c>
      <c r="B16994" t="s">
        <v>961</v>
      </c>
      <c r="C16994" t="s">
        <v>8</v>
      </c>
      <c r="D16994" t="s">
        <v>2378</v>
      </c>
      <c r="E16994">
        <v>0</v>
      </c>
    </row>
    <row r="16995" spans="1:5" x14ac:dyDescent="0.3">
      <c r="A16995">
        <v>10010024</v>
      </c>
      <c r="B16995" t="s">
        <v>961</v>
      </c>
      <c r="C16995" t="s">
        <v>8</v>
      </c>
      <c r="D16995" t="s">
        <v>2379</v>
      </c>
      <c r="E16995">
        <v>0</v>
      </c>
    </row>
    <row r="16996" spans="1:5" x14ac:dyDescent="0.3">
      <c r="A16996">
        <v>10010024</v>
      </c>
      <c r="B16996" t="s">
        <v>961</v>
      </c>
      <c r="C16996" t="s">
        <v>8</v>
      </c>
      <c r="D16996" t="s">
        <v>2380</v>
      </c>
      <c r="E16996">
        <v>0</v>
      </c>
    </row>
    <row r="16997" spans="1:5" x14ac:dyDescent="0.3">
      <c r="A16997">
        <v>10010024</v>
      </c>
      <c r="B16997" t="s">
        <v>961</v>
      </c>
      <c r="C16997" t="s">
        <v>8</v>
      </c>
      <c r="D16997" t="s">
        <v>2381</v>
      </c>
      <c r="E16997">
        <v>0</v>
      </c>
    </row>
    <row r="16998" spans="1:5" x14ac:dyDescent="0.3">
      <c r="A16998">
        <v>10010024</v>
      </c>
      <c r="B16998" t="s">
        <v>961</v>
      </c>
      <c r="C16998" t="s">
        <v>8</v>
      </c>
      <c r="D16998" t="s">
        <v>2382</v>
      </c>
      <c r="E16998">
        <v>0</v>
      </c>
    </row>
    <row r="16999" spans="1:5" x14ac:dyDescent="0.3">
      <c r="A16999">
        <v>10010024</v>
      </c>
      <c r="B16999" t="s">
        <v>961</v>
      </c>
      <c r="C16999" t="s">
        <v>8</v>
      </c>
      <c r="D16999" t="s">
        <v>2383</v>
      </c>
      <c r="E16999">
        <v>0</v>
      </c>
    </row>
    <row r="17000" spans="1:5" x14ac:dyDescent="0.3">
      <c r="A17000">
        <v>10010024</v>
      </c>
      <c r="B17000" t="s">
        <v>961</v>
      </c>
      <c r="C17000" t="s">
        <v>8</v>
      </c>
      <c r="D17000" t="s">
        <v>2384</v>
      </c>
      <c r="E17000">
        <v>0</v>
      </c>
    </row>
    <row r="17001" spans="1:5" x14ac:dyDescent="0.3">
      <c r="A17001">
        <v>10010024</v>
      </c>
      <c r="B17001" t="s">
        <v>961</v>
      </c>
      <c r="C17001" t="s">
        <v>8</v>
      </c>
      <c r="D17001" t="s">
        <v>2385</v>
      </c>
      <c r="E17001">
        <v>0</v>
      </c>
    </row>
    <row r="17002" spans="1:5" x14ac:dyDescent="0.3">
      <c r="A17002">
        <v>10010024</v>
      </c>
      <c r="B17002" t="s">
        <v>961</v>
      </c>
      <c r="C17002" t="s">
        <v>8</v>
      </c>
      <c r="D17002" t="s">
        <v>2386</v>
      </c>
      <c r="E17002">
        <v>0</v>
      </c>
    </row>
    <row r="17003" spans="1:5" x14ac:dyDescent="0.3">
      <c r="A17003">
        <v>10010024</v>
      </c>
      <c r="B17003" t="s">
        <v>961</v>
      </c>
      <c r="C17003" t="s">
        <v>8</v>
      </c>
      <c r="D17003" t="s">
        <v>2387</v>
      </c>
      <c r="E17003">
        <v>0</v>
      </c>
    </row>
    <row r="17004" spans="1:5" x14ac:dyDescent="0.3">
      <c r="A17004">
        <v>10010024</v>
      </c>
      <c r="B17004" t="s">
        <v>961</v>
      </c>
      <c r="C17004" t="s">
        <v>8</v>
      </c>
      <c r="D17004" t="s">
        <v>2388</v>
      </c>
      <c r="E17004">
        <v>0</v>
      </c>
    </row>
    <row r="17005" spans="1:5" x14ac:dyDescent="0.3">
      <c r="A17005">
        <v>10010024</v>
      </c>
      <c r="B17005" t="s">
        <v>961</v>
      </c>
      <c r="C17005" t="s">
        <v>8</v>
      </c>
      <c r="D17005" t="s">
        <v>2389</v>
      </c>
      <c r="E17005">
        <v>0</v>
      </c>
    </row>
    <row r="17006" spans="1:5" x14ac:dyDescent="0.3">
      <c r="A17006">
        <v>10010024</v>
      </c>
      <c r="B17006" t="s">
        <v>961</v>
      </c>
      <c r="C17006" t="s">
        <v>8</v>
      </c>
      <c r="D17006" t="s">
        <v>2390</v>
      </c>
      <c r="E17006">
        <v>0</v>
      </c>
    </row>
    <row r="17007" spans="1:5" x14ac:dyDescent="0.3">
      <c r="A17007">
        <v>10010024</v>
      </c>
      <c r="B17007" t="s">
        <v>961</v>
      </c>
      <c r="C17007" t="s">
        <v>8</v>
      </c>
      <c r="D17007" t="s">
        <v>2391</v>
      </c>
      <c r="E17007">
        <v>-25</v>
      </c>
    </row>
    <row r="17008" spans="1:5" x14ac:dyDescent="0.3">
      <c r="A17008">
        <v>10010024</v>
      </c>
      <c r="B17008" t="s">
        <v>961</v>
      </c>
      <c r="C17008" t="s">
        <v>8</v>
      </c>
      <c r="D17008" t="s">
        <v>2392</v>
      </c>
      <c r="E17008">
        <v>0</v>
      </c>
    </row>
    <row r="17009" spans="1:5" x14ac:dyDescent="0.3">
      <c r="A17009">
        <v>10010024</v>
      </c>
      <c r="B17009" t="s">
        <v>961</v>
      </c>
      <c r="C17009" t="s">
        <v>8</v>
      </c>
      <c r="D17009" t="s">
        <v>2393</v>
      </c>
      <c r="E17009">
        <v>0</v>
      </c>
    </row>
    <row r="17010" spans="1:5" x14ac:dyDescent="0.3">
      <c r="A17010">
        <v>10010024</v>
      </c>
      <c r="B17010" t="s">
        <v>961</v>
      </c>
      <c r="C17010" t="s">
        <v>8</v>
      </c>
      <c r="D17010" t="s">
        <v>2394</v>
      </c>
      <c r="E17010">
        <v>0</v>
      </c>
    </row>
    <row r="17011" spans="1:5" x14ac:dyDescent="0.3">
      <c r="A17011">
        <v>10010024</v>
      </c>
      <c r="B17011" t="s">
        <v>961</v>
      </c>
      <c r="C17011" t="s">
        <v>8</v>
      </c>
      <c r="D17011" t="s">
        <v>2395</v>
      </c>
      <c r="E17011">
        <v>0</v>
      </c>
    </row>
    <row r="17012" spans="1:5" x14ac:dyDescent="0.3">
      <c r="A17012">
        <v>10010024</v>
      </c>
      <c r="B17012" t="s">
        <v>961</v>
      </c>
      <c r="C17012" t="s">
        <v>8</v>
      </c>
      <c r="D17012" t="s">
        <v>2396</v>
      </c>
      <c r="E17012">
        <v>0</v>
      </c>
    </row>
    <row r="17013" spans="1:5" x14ac:dyDescent="0.3">
      <c r="A17013">
        <v>10010024</v>
      </c>
      <c r="B17013" t="s">
        <v>961</v>
      </c>
      <c r="C17013" t="s">
        <v>8</v>
      </c>
      <c r="D17013" t="s">
        <v>2397</v>
      </c>
      <c r="E17013">
        <v>0</v>
      </c>
    </row>
    <row r="17014" spans="1:5" x14ac:dyDescent="0.3">
      <c r="A17014">
        <v>10010024</v>
      </c>
      <c r="B17014" t="s">
        <v>961</v>
      </c>
      <c r="C17014" t="s">
        <v>8</v>
      </c>
      <c r="D17014" t="s">
        <v>2398</v>
      </c>
      <c r="E17014">
        <v>0</v>
      </c>
    </row>
    <row r="17015" spans="1:5" x14ac:dyDescent="0.3">
      <c r="A17015">
        <v>10010024</v>
      </c>
      <c r="B17015" t="s">
        <v>961</v>
      </c>
      <c r="C17015" t="s">
        <v>8</v>
      </c>
      <c r="D17015" t="s">
        <v>2399</v>
      </c>
      <c r="E17015">
        <v>0</v>
      </c>
    </row>
    <row r="17016" spans="1:5" x14ac:dyDescent="0.3">
      <c r="A17016">
        <v>10010024</v>
      </c>
      <c r="B17016" t="s">
        <v>961</v>
      </c>
      <c r="C17016" t="s">
        <v>8</v>
      </c>
      <c r="D17016" t="s">
        <v>2400</v>
      </c>
      <c r="E17016">
        <v>0</v>
      </c>
    </row>
    <row r="17017" spans="1:5" x14ac:dyDescent="0.3">
      <c r="A17017">
        <v>10010024</v>
      </c>
      <c r="B17017" t="s">
        <v>961</v>
      </c>
      <c r="C17017" t="s">
        <v>8</v>
      </c>
      <c r="D17017" t="s">
        <v>2401</v>
      </c>
      <c r="E17017">
        <v>0</v>
      </c>
    </row>
    <row r="17018" spans="1:5" x14ac:dyDescent="0.3">
      <c r="A17018">
        <v>10010024</v>
      </c>
      <c r="B17018" t="s">
        <v>961</v>
      </c>
      <c r="C17018" t="s">
        <v>8</v>
      </c>
      <c r="D17018" t="s">
        <v>2402</v>
      </c>
      <c r="E17018">
        <v>0</v>
      </c>
    </row>
    <row r="17019" spans="1:5" x14ac:dyDescent="0.3">
      <c r="A17019">
        <v>10010024</v>
      </c>
      <c r="B17019" t="s">
        <v>961</v>
      </c>
      <c r="C17019" t="s">
        <v>8</v>
      </c>
      <c r="D17019" t="s">
        <v>2403</v>
      </c>
      <c r="E17019">
        <v>-75</v>
      </c>
    </row>
    <row r="17020" spans="1:5" x14ac:dyDescent="0.3">
      <c r="A17020">
        <v>10010024</v>
      </c>
      <c r="B17020" t="s">
        <v>961</v>
      </c>
      <c r="C17020" t="s">
        <v>8</v>
      </c>
      <c r="D17020" t="s">
        <v>2404</v>
      </c>
      <c r="E17020">
        <v>0</v>
      </c>
    </row>
    <row r="17021" spans="1:5" x14ac:dyDescent="0.3">
      <c r="A17021">
        <v>10010024</v>
      </c>
      <c r="B17021" t="s">
        <v>961</v>
      </c>
      <c r="C17021" t="s">
        <v>8</v>
      </c>
      <c r="D17021" t="s">
        <v>2405</v>
      </c>
      <c r="E17021">
        <v>0</v>
      </c>
    </row>
    <row r="17022" spans="1:5" x14ac:dyDescent="0.3">
      <c r="A17022">
        <v>10010024</v>
      </c>
      <c r="B17022" t="s">
        <v>961</v>
      </c>
      <c r="C17022" t="s">
        <v>8</v>
      </c>
      <c r="D17022" t="s">
        <v>2406</v>
      </c>
      <c r="E17022">
        <v>0</v>
      </c>
    </row>
    <row r="17023" spans="1:5" x14ac:dyDescent="0.3">
      <c r="A17023">
        <v>10010024</v>
      </c>
      <c r="B17023" t="s">
        <v>961</v>
      </c>
      <c r="C17023" t="s">
        <v>8</v>
      </c>
      <c r="D17023" t="s">
        <v>2407</v>
      </c>
      <c r="E17023">
        <v>0</v>
      </c>
    </row>
    <row r="17024" spans="1:5" x14ac:dyDescent="0.3">
      <c r="A17024">
        <v>10010024</v>
      </c>
      <c r="B17024" t="s">
        <v>961</v>
      </c>
      <c r="C17024" t="s">
        <v>8</v>
      </c>
      <c r="D17024" t="s">
        <v>2408</v>
      </c>
      <c r="E17024">
        <v>0</v>
      </c>
    </row>
    <row r="17025" spans="1:5" x14ac:dyDescent="0.3">
      <c r="A17025">
        <v>10010024</v>
      </c>
      <c r="B17025" t="s">
        <v>961</v>
      </c>
      <c r="C17025" t="s">
        <v>8</v>
      </c>
      <c r="D17025" t="s">
        <v>2409</v>
      </c>
      <c r="E17025">
        <v>0</v>
      </c>
    </row>
    <row r="17026" spans="1:5" x14ac:dyDescent="0.3">
      <c r="A17026">
        <v>10010024</v>
      </c>
      <c r="B17026" t="s">
        <v>961</v>
      </c>
      <c r="C17026" t="s">
        <v>8</v>
      </c>
      <c r="D17026" t="s">
        <v>2410</v>
      </c>
      <c r="E17026">
        <v>0</v>
      </c>
    </row>
    <row r="17027" spans="1:5" x14ac:dyDescent="0.3">
      <c r="A17027">
        <v>10010024</v>
      </c>
      <c r="B17027" t="s">
        <v>961</v>
      </c>
      <c r="C17027" t="s">
        <v>8</v>
      </c>
      <c r="D17027" t="s">
        <v>2411</v>
      </c>
      <c r="E17027">
        <v>0</v>
      </c>
    </row>
    <row r="17028" spans="1:5" x14ac:dyDescent="0.3">
      <c r="A17028">
        <v>10010024</v>
      </c>
      <c r="B17028" t="s">
        <v>961</v>
      </c>
      <c r="C17028" t="s">
        <v>8</v>
      </c>
      <c r="D17028" t="s">
        <v>2412</v>
      </c>
      <c r="E17028">
        <v>0</v>
      </c>
    </row>
    <row r="17029" spans="1:5" x14ac:dyDescent="0.3">
      <c r="A17029">
        <v>10010024</v>
      </c>
      <c r="B17029" t="s">
        <v>961</v>
      </c>
      <c r="C17029" t="s">
        <v>8</v>
      </c>
      <c r="D17029" t="s">
        <v>2413</v>
      </c>
      <c r="E17029">
        <v>0</v>
      </c>
    </row>
    <row r="17030" spans="1:5" x14ac:dyDescent="0.3">
      <c r="A17030">
        <v>51020009</v>
      </c>
      <c r="B17030" t="s">
        <v>963</v>
      </c>
      <c r="C17030" t="s">
        <v>8</v>
      </c>
      <c r="D17030" t="s">
        <v>2378</v>
      </c>
      <c r="E17030">
        <v>0</v>
      </c>
    </row>
    <row r="17031" spans="1:5" x14ac:dyDescent="0.3">
      <c r="A17031">
        <v>51020009</v>
      </c>
      <c r="B17031" t="s">
        <v>963</v>
      </c>
      <c r="C17031" t="s">
        <v>8</v>
      </c>
      <c r="D17031" t="s">
        <v>2379</v>
      </c>
      <c r="E17031">
        <v>-1</v>
      </c>
    </row>
    <row r="17032" spans="1:5" x14ac:dyDescent="0.3">
      <c r="A17032">
        <v>51020009</v>
      </c>
      <c r="B17032" t="s">
        <v>963</v>
      </c>
      <c r="C17032" t="s">
        <v>8</v>
      </c>
      <c r="D17032" t="s">
        <v>2380</v>
      </c>
      <c r="E17032">
        <v>0</v>
      </c>
    </row>
    <row r="17033" spans="1:5" x14ac:dyDescent="0.3">
      <c r="A17033">
        <v>51020009</v>
      </c>
      <c r="B17033" t="s">
        <v>963</v>
      </c>
      <c r="C17033" t="s">
        <v>8</v>
      </c>
      <c r="D17033" t="s">
        <v>2381</v>
      </c>
      <c r="E17033">
        <v>0</v>
      </c>
    </row>
    <row r="17034" spans="1:5" x14ac:dyDescent="0.3">
      <c r="A17034">
        <v>51020009</v>
      </c>
      <c r="B17034" t="s">
        <v>963</v>
      </c>
      <c r="C17034" t="s">
        <v>8</v>
      </c>
      <c r="D17034" t="s">
        <v>2382</v>
      </c>
      <c r="E17034">
        <v>0</v>
      </c>
    </row>
    <row r="17035" spans="1:5" x14ac:dyDescent="0.3">
      <c r="A17035">
        <v>51020009</v>
      </c>
      <c r="B17035" t="s">
        <v>963</v>
      </c>
      <c r="C17035" t="s">
        <v>8</v>
      </c>
      <c r="D17035" t="s">
        <v>2383</v>
      </c>
      <c r="E17035">
        <v>0</v>
      </c>
    </row>
    <row r="17036" spans="1:5" x14ac:dyDescent="0.3">
      <c r="A17036">
        <v>51020009</v>
      </c>
      <c r="B17036" t="s">
        <v>963</v>
      </c>
      <c r="C17036" t="s">
        <v>8</v>
      </c>
      <c r="D17036" t="s">
        <v>2384</v>
      </c>
      <c r="E17036">
        <v>0</v>
      </c>
    </row>
    <row r="17037" spans="1:5" x14ac:dyDescent="0.3">
      <c r="A17037">
        <v>51020009</v>
      </c>
      <c r="B17037" t="s">
        <v>963</v>
      </c>
      <c r="C17037" t="s">
        <v>8</v>
      </c>
      <c r="D17037" t="s">
        <v>2385</v>
      </c>
      <c r="E17037">
        <v>0</v>
      </c>
    </row>
    <row r="17038" spans="1:5" x14ac:dyDescent="0.3">
      <c r="A17038">
        <v>51020009</v>
      </c>
      <c r="B17038" t="s">
        <v>963</v>
      </c>
      <c r="C17038" t="s">
        <v>8</v>
      </c>
      <c r="D17038" t="s">
        <v>2386</v>
      </c>
      <c r="E17038">
        <v>0</v>
      </c>
    </row>
    <row r="17039" spans="1:5" x14ac:dyDescent="0.3">
      <c r="A17039">
        <v>51020009</v>
      </c>
      <c r="B17039" t="s">
        <v>963</v>
      </c>
      <c r="C17039" t="s">
        <v>8</v>
      </c>
      <c r="D17039" t="s">
        <v>2387</v>
      </c>
      <c r="E17039">
        <v>-2</v>
      </c>
    </row>
    <row r="17040" spans="1:5" x14ac:dyDescent="0.3">
      <c r="A17040">
        <v>51020009</v>
      </c>
      <c r="B17040" t="s">
        <v>963</v>
      </c>
      <c r="C17040" t="s">
        <v>8</v>
      </c>
      <c r="D17040" t="s">
        <v>2388</v>
      </c>
      <c r="E17040">
        <v>0</v>
      </c>
    </row>
    <row r="17041" spans="1:5" x14ac:dyDescent="0.3">
      <c r="A17041">
        <v>51020009</v>
      </c>
      <c r="B17041" t="s">
        <v>963</v>
      </c>
      <c r="C17041" t="s">
        <v>8</v>
      </c>
      <c r="D17041" t="s">
        <v>2389</v>
      </c>
      <c r="E17041">
        <v>-1</v>
      </c>
    </row>
    <row r="17042" spans="1:5" x14ac:dyDescent="0.3">
      <c r="A17042">
        <v>51020009</v>
      </c>
      <c r="B17042" t="s">
        <v>963</v>
      </c>
      <c r="C17042" t="s">
        <v>8</v>
      </c>
      <c r="D17042" t="s">
        <v>2390</v>
      </c>
      <c r="E17042">
        <v>0</v>
      </c>
    </row>
    <row r="17043" spans="1:5" x14ac:dyDescent="0.3">
      <c r="A17043">
        <v>51020009</v>
      </c>
      <c r="B17043" t="s">
        <v>963</v>
      </c>
      <c r="C17043" t="s">
        <v>8</v>
      </c>
      <c r="D17043" t="s">
        <v>2391</v>
      </c>
      <c r="E17043">
        <v>0</v>
      </c>
    </row>
    <row r="17044" spans="1:5" x14ac:dyDescent="0.3">
      <c r="A17044">
        <v>51020009</v>
      </c>
      <c r="B17044" t="s">
        <v>963</v>
      </c>
      <c r="C17044" t="s">
        <v>8</v>
      </c>
      <c r="D17044" t="s">
        <v>2392</v>
      </c>
      <c r="E17044">
        <v>0</v>
      </c>
    </row>
    <row r="17045" spans="1:5" x14ac:dyDescent="0.3">
      <c r="A17045">
        <v>51020009</v>
      </c>
      <c r="B17045" t="s">
        <v>963</v>
      </c>
      <c r="C17045" t="s">
        <v>8</v>
      </c>
      <c r="D17045" t="s">
        <v>2393</v>
      </c>
      <c r="E17045">
        <v>0</v>
      </c>
    </row>
    <row r="17046" spans="1:5" x14ac:dyDescent="0.3">
      <c r="A17046">
        <v>51020009</v>
      </c>
      <c r="B17046" t="s">
        <v>963</v>
      </c>
      <c r="C17046" t="s">
        <v>8</v>
      </c>
      <c r="D17046" t="s">
        <v>2394</v>
      </c>
      <c r="E17046">
        <v>0</v>
      </c>
    </row>
    <row r="17047" spans="1:5" x14ac:dyDescent="0.3">
      <c r="A17047">
        <v>51020009</v>
      </c>
      <c r="B17047" t="s">
        <v>963</v>
      </c>
      <c r="C17047" t="s">
        <v>8</v>
      </c>
      <c r="D17047" t="s">
        <v>2395</v>
      </c>
      <c r="E17047">
        <v>0</v>
      </c>
    </row>
    <row r="17048" spans="1:5" x14ac:dyDescent="0.3">
      <c r="A17048">
        <v>51020009</v>
      </c>
      <c r="B17048" t="s">
        <v>963</v>
      </c>
      <c r="C17048" t="s">
        <v>8</v>
      </c>
      <c r="D17048" t="s">
        <v>2396</v>
      </c>
      <c r="E17048">
        <v>0</v>
      </c>
    </row>
    <row r="17049" spans="1:5" x14ac:dyDescent="0.3">
      <c r="A17049">
        <v>51020009</v>
      </c>
      <c r="B17049" t="s">
        <v>963</v>
      </c>
      <c r="C17049" t="s">
        <v>8</v>
      </c>
      <c r="D17049" t="s">
        <v>2397</v>
      </c>
      <c r="E17049">
        <v>0</v>
      </c>
    </row>
    <row r="17050" spans="1:5" x14ac:dyDescent="0.3">
      <c r="A17050">
        <v>51020009</v>
      </c>
      <c r="B17050" t="s">
        <v>963</v>
      </c>
      <c r="C17050" t="s">
        <v>8</v>
      </c>
      <c r="D17050" t="s">
        <v>2398</v>
      </c>
      <c r="E17050">
        <v>0</v>
      </c>
    </row>
    <row r="17051" spans="1:5" x14ac:dyDescent="0.3">
      <c r="A17051">
        <v>51020009</v>
      </c>
      <c r="B17051" t="s">
        <v>963</v>
      </c>
      <c r="C17051" t="s">
        <v>8</v>
      </c>
      <c r="D17051" t="s">
        <v>2399</v>
      </c>
      <c r="E17051">
        <v>0</v>
      </c>
    </row>
    <row r="17052" spans="1:5" x14ac:dyDescent="0.3">
      <c r="A17052">
        <v>51020009</v>
      </c>
      <c r="B17052" t="s">
        <v>963</v>
      </c>
      <c r="C17052" t="s">
        <v>8</v>
      </c>
      <c r="D17052" t="s">
        <v>2400</v>
      </c>
      <c r="E17052">
        <v>0</v>
      </c>
    </row>
    <row r="17053" spans="1:5" x14ac:dyDescent="0.3">
      <c r="A17053">
        <v>51020009</v>
      </c>
      <c r="B17053" t="s">
        <v>963</v>
      </c>
      <c r="C17053" t="s">
        <v>8</v>
      </c>
      <c r="D17053" t="s">
        <v>2401</v>
      </c>
      <c r="E17053">
        <v>0</v>
      </c>
    </row>
    <row r="17054" spans="1:5" x14ac:dyDescent="0.3">
      <c r="A17054">
        <v>51020009</v>
      </c>
      <c r="B17054" t="s">
        <v>963</v>
      </c>
      <c r="C17054" t="s">
        <v>8</v>
      </c>
      <c r="D17054" t="s">
        <v>2402</v>
      </c>
      <c r="E17054">
        <v>0</v>
      </c>
    </row>
    <row r="17055" spans="1:5" x14ac:dyDescent="0.3">
      <c r="A17055">
        <v>51020009</v>
      </c>
      <c r="B17055" t="s">
        <v>963</v>
      </c>
      <c r="C17055" t="s">
        <v>8</v>
      </c>
      <c r="D17055" t="s">
        <v>2403</v>
      </c>
      <c r="E17055">
        <v>0</v>
      </c>
    </row>
    <row r="17056" spans="1:5" x14ac:dyDescent="0.3">
      <c r="A17056">
        <v>51020009</v>
      </c>
      <c r="B17056" t="s">
        <v>963</v>
      </c>
      <c r="C17056" t="s">
        <v>8</v>
      </c>
      <c r="D17056" t="s">
        <v>2404</v>
      </c>
      <c r="E17056">
        <v>0</v>
      </c>
    </row>
    <row r="17057" spans="1:5" x14ac:dyDescent="0.3">
      <c r="A17057">
        <v>51020009</v>
      </c>
      <c r="B17057" t="s">
        <v>963</v>
      </c>
      <c r="C17057" t="s">
        <v>8</v>
      </c>
      <c r="D17057" t="s">
        <v>2405</v>
      </c>
      <c r="E17057">
        <v>-3</v>
      </c>
    </row>
    <row r="17058" spans="1:5" x14ac:dyDescent="0.3">
      <c r="A17058">
        <v>51020009</v>
      </c>
      <c r="B17058" t="s">
        <v>963</v>
      </c>
      <c r="C17058" t="s">
        <v>8</v>
      </c>
      <c r="D17058" t="s">
        <v>2406</v>
      </c>
      <c r="E17058">
        <v>0</v>
      </c>
    </row>
    <row r="17059" spans="1:5" x14ac:dyDescent="0.3">
      <c r="A17059">
        <v>51020009</v>
      </c>
      <c r="B17059" t="s">
        <v>963</v>
      </c>
      <c r="C17059" t="s">
        <v>8</v>
      </c>
      <c r="D17059" t="s">
        <v>2407</v>
      </c>
      <c r="E17059">
        <v>0</v>
      </c>
    </row>
    <row r="17060" spans="1:5" x14ac:dyDescent="0.3">
      <c r="A17060">
        <v>51020009</v>
      </c>
      <c r="B17060" t="s">
        <v>963</v>
      </c>
      <c r="C17060" t="s">
        <v>8</v>
      </c>
      <c r="D17060" t="s">
        <v>2408</v>
      </c>
      <c r="E17060">
        <v>0</v>
      </c>
    </row>
    <row r="17061" spans="1:5" x14ac:dyDescent="0.3">
      <c r="A17061">
        <v>51020009</v>
      </c>
      <c r="B17061" t="s">
        <v>963</v>
      </c>
      <c r="C17061" t="s">
        <v>8</v>
      </c>
      <c r="D17061" t="s">
        <v>2409</v>
      </c>
      <c r="E17061">
        <v>0</v>
      </c>
    </row>
    <row r="17062" spans="1:5" x14ac:dyDescent="0.3">
      <c r="A17062">
        <v>51020009</v>
      </c>
      <c r="B17062" t="s">
        <v>963</v>
      </c>
      <c r="C17062" t="s">
        <v>8</v>
      </c>
      <c r="D17062" t="s">
        <v>2410</v>
      </c>
      <c r="E17062">
        <v>0</v>
      </c>
    </row>
    <row r="17063" spans="1:5" x14ac:dyDescent="0.3">
      <c r="A17063">
        <v>51020009</v>
      </c>
      <c r="B17063" t="s">
        <v>963</v>
      </c>
      <c r="C17063" t="s">
        <v>8</v>
      </c>
      <c r="D17063" t="s">
        <v>2411</v>
      </c>
      <c r="E17063">
        <v>0</v>
      </c>
    </row>
    <row r="17064" spans="1:5" x14ac:dyDescent="0.3">
      <c r="A17064">
        <v>51020009</v>
      </c>
      <c r="B17064" t="s">
        <v>963</v>
      </c>
      <c r="C17064" t="s">
        <v>8</v>
      </c>
      <c r="D17064" t="s">
        <v>2412</v>
      </c>
      <c r="E17064">
        <v>0</v>
      </c>
    </row>
    <row r="17065" spans="1:5" x14ac:dyDescent="0.3">
      <c r="A17065">
        <v>51020009</v>
      </c>
      <c r="B17065" t="s">
        <v>963</v>
      </c>
      <c r="C17065" t="s">
        <v>8</v>
      </c>
      <c r="D17065" t="s">
        <v>2413</v>
      </c>
      <c r="E17065">
        <v>-10</v>
      </c>
    </row>
    <row r="17066" spans="1:5" x14ac:dyDescent="0.3">
      <c r="A17066">
        <v>50300009</v>
      </c>
      <c r="B17066" t="s">
        <v>965</v>
      </c>
      <c r="C17066" t="s">
        <v>8</v>
      </c>
      <c r="D17066" t="s">
        <v>2378</v>
      </c>
      <c r="E17066">
        <v>0</v>
      </c>
    </row>
    <row r="17067" spans="1:5" x14ac:dyDescent="0.3">
      <c r="A17067">
        <v>50300009</v>
      </c>
      <c r="B17067" t="s">
        <v>965</v>
      </c>
      <c r="C17067" t="s">
        <v>8</v>
      </c>
      <c r="D17067" t="s">
        <v>2379</v>
      </c>
      <c r="E17067">
        <v>0</v>
      </c>
    </row>
    <row r="17068" spans="1:5" x14ac:dyDescent="0.3">
      <c r="A17068">
        <v>50300009</v>
      </c>
      <c r="B17068" t="s">
        <v>965</v>
      </c>
      <c r="C17068" t="s">
        <v>8</v>
      </c>
      <c r="D17068" t="s">
        <v>2380</v>
      </c>
      <c r="E17068">
        <v>0</v>
      </c>
    </row>
    <row r="17069" spans="1:5" x14ac:dyDescent="0.3">
      <c r="A17069">
        <v>50300009</v>
      </c>
      <c r="B17069" t="s">
        <v>965</v>
      </c>
      <c r="C17069" t="s">
        <v>8</v>
      </c>
      <c r="D17069" t="s">
        <v>2381</v>
      </c>
      <c r="E17069">
        <v>0</v>
      </c>
    </row>
    <row r="17070" spans="1:5" x14ac:dyDescent="0.3">
      <c r="A17070">
        <v>50300009</v>
      </c>
      <c r="B17070" t="s">
        <v>965</v>
      </c>
      <c r="C17070" t="s">
        <v>8</v>
      </c>
      <c r="D17070" t="s">
        <v>2382</v>
      </c>
      <c r="E17070">
        <v>0</v>
      </c>
    </row>
    <row r="17071" spans="1:5" x14ac:dyDescent="0.3">
      <c r="A17071">
        <v>50300009</v>
      </c>
      <c r="B17071" t="s">
        <v>965</v>
      </c>
      <c r="C17071" t="s">
        <v>8</v>
      </c>
      <c r="D17071" t="s">
        <v>2383</v>
      </c>
      <c r="E17071">
        <v>0</v>
      </c>
    </row>
    <row r="17072" spans="1:5" x14ac:dyDescent="0.3">
      <c r="A17072">
        <v>50300009</v>
      </c>
      <c r="B17072" t="s">
        <v>965</v>
      </c>
      <c r="C17072" t="s">
        <v>8</v>
      </c>
      <c r="D17072" t="s">
        <v>2384</v>
      </c>
      <c r="E17072">
        <v>0</v>
      </c>
    </row>
    <row r="17073" spans="1:5" x14ac:dyDescent="0.3">
      <c r="A17073">
        <v>50300009</v>
      </c>
      <c r="B17073" t="s">
        <v>965</v>
      </c>
      <c r="C17073" t="s">
        <v>8</v>
      </c>
      <c r="D17073" t="s">
        <v>2385</v>
      </c>
      <c r="E17073">
        <v>0</v>
      </c>
    </row>
    <row r="17074" spans="1:5" x14ac:dyDescent="0.3">
      <c r="A17074">
        <v>50300009</v>
      </c>
      <c r="B17074" t="s">
        <v>965</v>
      </c>
      <c r="C17074" t="s">
        <v>8</v>
      </c>
      <c r="D17074" t="s">
        <v>2386</v>
      </c>
      <c r="E17074">
        <v>-10</v>
      </c>
    </row>
    <row r="17075" spans="1:5" x14ac:dyDescent="0.3">
      <c r="A17075">
        <v>50300009</v>
      </c>
      <c r="B17075" t="s">
        <v>965</v>
      </c>
      <c r="C17075" t="s">
        <v>8</v>
      </c>
      <c r="D17075" t="s">
        <v>2387</v>
      </c>
      <c r="E17075">
        <v>0</v>
      </c>
    </row>
    <row r="17076" spans="1:5" x14ac:dyDescent="0.3">
      <c r="A17076">
        <v>50300009</v>
      </c>
      <c r="B17076" t="s">
        <v>965</v>
      </c>
      <c r="C17076" t="s">
        <v>8</v>
      </c>
      <c r="D17076" t="s">
        <v>2388</v>
      </c>
      <c r="E17076">
        <v>0</v>
      </c>
    </row>
    <row r="17077" spans="1:5" x14ac:dyDescent="0.3">
      <c r="A17077">
        <v>50300009</v>
      </c>
      <c r="B17077" t="s">
        <v>965</v>
      </c>
      <c r="C17077" t="s">
        <v>8</v>
      </c>
      <c r="D17077" t="s">
        <v>2389</v>
      </c>
      <c r="E17077">
        <v>0</v>
      </c>
    </row>
    <row r="17078" spans="1:5" x14ac:dyDescent="0.3">
      <c r="A17078">
        <v>50300009</v>
      </c>
      <c r="B17078" t="s">
        <v>965</v>
      </c>
      <c r="C17078" t="s">
        <v>8</v>
      </c>
      <c r="D17078" t="s">
        <v>2390</v>
      </c>
      <c r="E17078">
        <v>-6</v>
      </c>
    </row>
    <row r="17079" spans="1:5" x14ac:dyDescent="0.3">
      <c r="A17079">
        <v>50300009</v>
      </c>
      <c r="B17079" t="s">
        <v>965</v>
      </c>
      <c r="C17079" t="s">
        <v>8</v>
      </c>
      <c r="D17079" t="s">
        <v>2391</v>
      </c>
      <c r="E17079">
        <v>0</v>
      </c>
    </row>
    <row r="17080" spans="1:5" x14ac:dyDescent="0.3">
      <c r="A17080">
        <v>50300009</v>
      </c>
      <c r="B17080" t="s">
        <v>965</v>
      </c>
      <c r="C17080" t="s">
        <v>8</v>
      </c>
      <c r="D17080" t="s">
        <v>2392</v>
      </c>
      <c r="E17080">
        <v>0</v>
      </c>
    </row>
    <row r="17081" spans="1:5" x14ac:dyDescent="0.3">
      <c r="A17081">
        <v>50300009</v>
      </c>
      <c r="B17081" t="s">
        <v>965</v>
      </c>
      <c r="C17081" t="s">
        <v>8</v>
      </c>
      <c r="D17081" t="s">
        <v>2393</v>
      </c>
      <c r="E17081">
        <v>0</v>
      </c>
    </row>
    <row r="17082" spans="1:5" x14ac:dyDescent="0.3">
      <c r="A17082">
        <v>50300009</v>
      </c>
      <c r="B17082" t="s">
        <v>965</v>
      </c>
      <c r="C17082" t="s">
        <v>8</v>
      </c>
      <c r="D17082" t="s">
        <v>2394</v>
      </c>
      <c r="E17082">
        <v>-4</v>
      </c>
    </row>
    <row r="17083" spans="1:5" x14ac:dyDescent="0.3">
      <c r="A17083">
        <v>50300009</v>
      </c>
      <c r="B17083" t="s">
        <v>965</v>
      </c>
      <c r="C17083" t="s">
        <v>8</v>
      </c>
      <c r="D17083" t="s">
        <v>2395</v>
      </c>
      <c r="E17083">
        <v>0</v>
      </c>
    </row>
    <row r="17084" spans="1:5" x14ac:dyDescent="0.3">
      <c r="A17084">
        <v>50300009</v>
      </c>
      <c r="B17084" t="s">
        <v>965</v>
      </c>
      <c r="C17084" t="s">
        <v>8</v>
      </c>
      <c r="D17084" t="s">
        <v>2396</v>
      </c>
      <c r="E17084">
        <v>0</v>
      </c>
    </row>
    <row r="17085" spans="1:5" x14ac:dyDescent="0.3">
      <c r="A17085">
        <v>50300009</v>
      </c>
      <c r="B17085" t="s">
        <v>965</v>
      </c>
      <c r="C17085" t="s">
        <v>8</v>
      </c>
      <c r="D17085" t="s">
        <v>2397</v>
      </c>
      <c r="E17085">
        <v>0</v>
      </c>
    </row>
    <row r="17086" spans="1:5" x14ac:dyDescent="0.3">
      <c r="A17086">
        <v>50300009</v>
      </c>
      <c r="B17086" t="s">
        <v>965</v>
      </c>
      <c r="C17086" t="s">
        <v>8</v>
      </c>
      <c r="D17086" t="s">
        <v>2398</v>
      </c>
      <c r="E17086">
        <v>0</v>
      </c>
    </row>
    <row r="17087" spans="1:5" x14ac:dyDescent="0.3">
      <c r="A17087">
        <v>50300009</v>
      </c>
      <c r="B17087" t="s">
        <v>965</v>
      </c>
      <c r="C17087" t="s">
        <v>8</v>
      </c>
      <c r="D17087" t="s">
        <v>2399</v>
      </c>
      <c r="E17087">
        <v>0</v>
      </c>
    </row>
    <row r="17088" spans="1:5" x14ac:dyDescent="0.3">
      <c r="A17088">
        <v>50300009</v>
      </c>
      <c r="B17088" t="s">
        <v>965</v>
      </c>
      <c r="C17088" t="s">
        <v>8</v>
      </c>
      <c r="D17088" t="s">
        <v>2400</v>
      </c>
      <c r="E17088">
        <v>0</v>
      </c>
    </row>
    <row r="17089" spans="1:5" x14ac:dyDescent="0.3">
      <c r="A17089">
        <v>50300009</v>
      </c>
      <c r="B17089" t="s">
        <v>965</v>
      </c>
      <c r="C17089" t="s">
        <v>8</v>
      </c>
      <c r="D17089" t="s">
        <v>2401</v>
      </c>
      <c r="E17089">
        <v>-2</v>
      </c>
    </row>
    <row r="17090" spans="1:5" x14ac:dyDescent="0.3">
      <c r="A17090">
        <v>50300009</v>
      </c>
      <c r="B17090" t="s">
        <v>965</v>
      </c>
      <c r="C17090" t="s">
        <v>8</v>
      </c>
      <c r="D17090" t="s">
        <v>2402</v>
      </c>
      <c r="E17090">
        <v>-4</v>
      </c>
    </row>
    <row r="17091" spans="1:5" x14ac:dyDescent="0.3">
      <c r="A17091">
        <v>50300009</v>
      </c>
      <c r="B17091" t="s">
        <v>965</v>
      </c>
      <c r="C17091" t="s">
        <v>8</v>
      </c>
      <c r="D17091" t="s">
        <v>2403</v>
      </c>
      <c r="E17091">
        <v>0</v>
      </c>
    </row>
    <row r="17092" spans="1:5" x14ac:dyDescent="0.3">
      <c r="A17092">
        <v>50300009</v>
      </c>
      <c r="B17092" t="s">
        <v>965</v>
      </c>
      <c r="C17092" t="s">
        <v>8</v>
      </c>
      <c r="D17092" t="s">
        <v>2404</v>
      </c>
      <c r="E17092">
        <v>0</v>
      </c>
    </row>
    <row r="17093" spans="1:5" x14ac:dyDescent="0.3">
      <c r="A17093">
        <v>50300009</v>
      </c>
      <c r="B17093" t="s">
        <v>965</v>
      </c>
      <c r="C17093" t="s">
        <v>8</v>
      </c>
      <c r="D17093" t="s">
        <v>2405</v>
      </c>
      <c r="E17093">
        <v>0</v>
      </c>
    </row>
    <row r="17094" spans="1:5" x14ac:dyDescent="0.3">
      <c r="A17094">
        <v>50300009</v>
      </c>
      <c r="B17094" t="s">
        <v>965</v>
      </c>
      <c r="C17094" t="s">
        <v>8</v>
      </c>
      <c r="D17094" t="s">
        <v>2406</v>
      </c>
      <c r="E17094">
        <v>0</v>
      </c>
    </row>
    <row r="17095" spans="1:5" x14ac:dyDescent="0.3">
      <c r="A17095">
        <v>50300009</v>
      </c>
      <c r="B17095" t="s">
        <v>965</v>
      </c>
      <c r="C17095" t="s">
        <v>8</v>
      </c>
      <c r="D17095" t="s">
        <v>2407</v>
      </c>
      <c r="E17095">
        <v>0</v>
      </c>
    </row>
    <row r="17096" spans="1:5" x14ac:dyDescent="0.3">
      <c r="A17096">
        <v>50300009</v>
      </c>
      <c r="B17096" t="s">
        <v>965</v>
      </c>
      <c r="C17096" t="s">
        <v>8</v>
      </c>
      <c r="D17096" t="s">
        <v>2408</v>
      </c>
      <c r="E17096">
        <v>-4</v>
      </c>
    </row>
    <row r="17097" spans="1:5" x14ac:dyDescent="0.3">
      <c r="A17097">
        <v>50300009</v>
      </c>
      <c r="B17097" t="s">
        <v>965</v>
      </c>
      <c r="C17097" t="s">
        <v>8</v>
      </c>
      <c r="D17097" t="s">
        <v>2409</v>
      </c>
      <c r="E17097">
        <v>0</v>
      </c>
    </row>
    <row r="17098" spans="1:5" x14ac:dyDescent="0.3">
      <c r="A17098">
        <v>50300009</v>
      </c>
      <c r="B17098" t="s">
        <v>965</v>
      </c>
      <c r="C17098" t="s">
        <v>8</v>
      </c>
      <c r="D17098" t="s">
        <v>2410</v>
      </c>
      <c r="E17098">
        <v>0</v>
      </c>
    </row>
    <row r="17099" spans="1:5" x14ac:dyDescent="0.3">
      <c r="A17099">
        <v>50300009</v>
      </c>
      <c r="B17099" t="s">
        <v>965</v>
      </c>
      <c r="C17099" t="s">
        <v>8</v>
      </c>
      <c r="D17099" t="s">
        <v>2411</v>
      </c>
      <c r="E17099">
        <v>0</v>
      </c>
    </row>
    <row r="17100" spans="1:5" x14ac:dyDescent="0.3">
      <c r="A17100">
        <v>50300009</v>
      </c>
      <c r="B17100" t="s">
        <v>965</v>
      </c>
      <c r="C17100" t="s">
        <v>8</v>
      </c>
      <c r="D17100" t="s">
        <v>2412</v>
      </c>
      <c r="E17100">
        <v>0</v>
      </c>
    </row>
    <row r="17101" spans="1:5" x14ac:dyDescent="0.3">
      <c r="A17101">
        <v>50300009</v>
      </c>
      <c r="B17101" t="s">
        <v>965</v>
      </c>
      <c r="C17101" t="s">
        <v>8</v>
      </c>
      <c r="D17101" t="s">
        <v>2413</v>
      </c>
      <c r="E17101">
        <v>-6</v>
      </c>
    </row>
    <row r="17102" spans="1:5" x14ac:dyDescent="0.3">
      <c r="A17102">
        <v>23310042</v>
      </c>
      <c r="B17102" t="s">
        <v>967</v>
      </c>
      <c r="C17102" t="s">
        <v>8</v>
      </c>
      <c r="D17102" t="s">
        <v>2378</v>
      </c>
      <c r="E17102">
        <v>0</v>
      </c>
    </row>
    <row r="17103" spans="1:5" x14ac:dyDescent="0.3">
      <c r="A17103">
        <v>23310042</v>
      </c>
      <c r="B17103" t="s">
        <v>967</v>
      </c>
      <c r="C17103" t="s">
        <v>8</v>
      </c>
      <c r="D17103" t="s">
        <v>2379</v>
      </c>
      <c r="E17103">
        <v>0</v>
      </c>
    </row>
    <row r="17104" spans="1:5" x14ac:dyDescent="0.3">
      <c r="A17104">
        <v>23310042</v>
      </c>
      <c r="B17104" t="s">
        <v>967</v>
      </c>
      <c r="C17104" t="s">
        <v>8</v>
      </c>
      <c r="D17104" t="s">
        <v>2380</v>
      </c>
      <c r="E17104">
        <v>0</v>
      </c>
    </row>
    <row r="17105" spans="1:5" x14ac:dyDescent="0.3">
      <c r="A17105">
        <v>23310042</v>
      </c>
      <c r="B17105" t="s">
        <v>967</v>
      </c>
      <c r="C17105" t="s">
        <v>8</v>
      </c>
      <c r="D17105" t="s">
        <v>2381</v>
      </c>
      <c r="E17105">
        <v>0</v>
      </c>
    </row>
    <row r="17106" spans="1:5" x14ac:dyDescent="0.3">
      <c r="A17106">
        <v>23310042</v>
      </c>
      <c r="B17106" t="s">
        <v>967</v>
      </c>
      <c r="C17106" t="s">
        <v>8</v>
      </c>
      <c r="D17106" t="s">
        <v>2382</v>
      </c>
      <c r="E17106">
        <v>0</v>
      </c>
    </row>
    <row r="17107" spans="1:5" x14ac:dyDescent="0.3">
      <c r="A17107">
        <v>23310042</v>
      </c>
      <c r="B17107" t="s">
        <v>967</v>
      </c>
      <c r="C17107" t="s">
        <v>8</v>
      </c>
      <c r="D17107" t="s">
        <v>2383</v>
      </c>
      <c r="E17107">
        <v>0</v>
      </c>
    </row>
    <row r="17108" spans="1:5" x14ac:dyDescent="0.3">
      <c r="A17108">
        <v>23310042</v>
      </c>
      <c r="B17108" t="s">
        <v>967</v>
      </c>
      <c r="C17108" t="s">
        <v>8</v>
      </c>
      <c r="D17108" t="s">
        <v>2384</v>
      </c>
      <c r="E17108">
        <v>0</v>
      </c>
    </row>
    <row r="17109" spans="1:5" x14ac:dyDescent="0.3">
      <c r="A17109">
        <v>23310042</v>
      </c>
      <c r="B17109" t="s">
        <v>967</v>
      </c>
      <c r="C17109" t="s">
        <v>8</v>
      </c>
      <c r="D17109" t="s">
        <v>2385</v>
      </c>
      <c r="E17109">
        <v>0</v>
      </c>
    </row>
    <row r="17110" spans="1:5" x14ac:dyDescent="0.3">
      <c r="A17110">
        <v>23310042</v>
      </c>
      <c r="B17110" t="s">
        <v>967</v>
      </c>
      <c r="C17110" t="s">
        <v>8</v>
      </c>
      <c r="D17110" t="s">
        <v>2386</v>
      </c>
      <c r="E17110">
        <v>0</v>
      </c>
    </row>
    <row r="17111" spans="1:5" x14ac:dyDescent="0.3">
      <c r="A17111">
        <v>23310042</v>
      </c>
      <c r="B17111" t="s">
        <v>967</v>
      </c>
      <c r="C17111" t="s">
        <v>8</v>
      </c>
      <c r="D17111" t="s">
        <v>2387</v>
      </c>
      <c r="E17111">
        <v>0</v>
      </c>
    </row>
    <row r="17112" spans="1:5" x14ac:dyDescent="0.3">
      <c r="A17112">
        <v>23310042</v>
      </c>
      <c r="B17112" t="s">
        <v>967</v>
      </c>
      <c r="C17112" t="s">
        <v>8</v>
      </c>
      <c r="D17112" t="s">
        <v>2388</v>
      </c>
      <c r="E17112">
        <v>0</v>
      </c>
    </row>
    <row r="17113" spans="1:5" x14ac:dyDescent="0.3">
      <c r="A17113">
        <v>23310042</v>
      </c>
      <c r="B17113" t="s">
        <v>967</v>
      </c>
      <c r="C17113" t="s">
        <v>8</v>
      </c>
      <c r="D17113" t="s">
        <v>2389</v>
      </c>
      <c r="E17113">
        <v>0</v>
      </c>
    </row>
    <row r="17114" spans="1:5" x14ac:dyDescent="0.3">
      <c r="A17114">
        <v>23310042</v>
      </c>
      <c r="B17114" t="s">
        <v>967</v>
      </c>
      <c r="C17114" t="s">
        <v>8</v>
      </c>
      <c r="D17114" t="s">
        <v>2390</v>
      </c>
      <c r="E17114">
        <v>0</v>
      </c>
    </row>
    <row r="17115" spans="1:5" x14ac:dyDescent="0.3">
      <c r="A17115">
        <v>23310042</v>
      </c>
      <c r="B17115" t="s">
        <v>967</v>
      </c>
      <c r="C17115" t="s">
        <v>8</v>
      </c>
      <c r="D17115" t="s">
        <v>2391</v>
      </c>
      <c r="E17115">
        <v>0</v>
      </c>
    </row>
    <row r="17116" spans="1:5" x14ac:dyDescent="0.3">
      <c r="A17116">
        <v>23310042</v>
      </c>
      <c r="B17116" t="s">
        <v>967</v>
      </c>
      <c r="C17116" t="s">
        <v>8</v>
      </c>
      <c r="D17116" t="s">
        <v>2392</v>
      </c>
      <c r="E17116">
        <v>0</v>
      </c>
    </row>
    <row r="17117" spans="1:5" x14ac:dyDescent="0.3">
      <c r="A17117">
        <v>23310042</v>
      </c>
      <c r="B17117" t="s">
        <v>967</v>
      </c>
      <c r="C17117" t="s">
        <v>8</v>
      </c>
      <c r="D17117" t="s">
        <v>2393</v>
      </c>
      <c r="E17117">
        <v>-1</v>
      </c>
    </row>
    <row r="17118" spans="1:5" x14ac:dyDescent="0.3">
      <c r="A17118">
        <v>23310042</v>
      </c>
      <c r="B17118" t="s">
        <v>967</v>
      </c>
      <c r="C17118" t="s">
        <v>8</v>
      </c>
      <c r="D17118" t="s">
        <v>2394</v>
      </c>
      <c r="E17118">
        <v>0</v>
      </c>
    </row>
    <row r="17119" spans="1:5" x14ac:dyDescent="0.3">
      <c r="A17119">
        <v>23310042</v>
      </c>
      <c r="B17119" t="s">
        <v>967</v>
      </c>
      <c r="C17119" t="s">
        <v>8</v>
      </c>
      <c r="D17119" t="s">
        <v>2395</v>
      </c>
      <c r="E17119">
        <v>0</v>
      </c>
    </row>
    <row r="17120" spans="1:5" x14ac:dyDescent="0.3">
      <c r="A17120">
        <v>23310042</v>
      </c>
      <c r="B17120" t="s">
        <v>967</v>
      </c>
      <c r="C17120" t="s">
        <v>8</v>
      </c>
      <c r="D17120" t="s">
        <v>2396</v>
      </c>
      <c r="E17120">
        <v>0</v>
      </c>
    </row>
    <row r="17121" spans="1:5" x14ac:dyDescent="0.3">
      <c r="A17121">
        <v>23310042</v>
      </c>
      <c r="B17121" t="s">
        <v>967</v>
      </c>
      <c r="C17121" t="s">
        <v>8</v>
      </c>
      <c r="D17121" t="s">
        <v>2397</v>
      </c>
      <c r="E17121">
        <v>0</v>
      </c>
    </row>
    <row r="17122" spans="1:5" x14ac:dyDescent="0.3">
      <c r="A17122">
        <v>23310042</v>
      </c>
      <c r="B17122" t="s">
        <v>967</v>
      </c>
      <c r="C17122" t="s">
        <v>8</v>
      </c>
      <c r="D17122" t="s">
        <v>2398</v>
      </c>
      <c r="E17122">
        <v>0</v>
      </c>
    </row>
    <row r="17123" spans="1:5" x14ac:dyDescent="0.3">
      <c r="A17123">
        <v>23310042</v>
      </c>
      <c r="B17123" t="s">
        <v>967</v>
      </c>
      <c r="C17123" t="s">
        <v>8</v>
      </c>
      <c r="D17123" t="s">
        <v>2399</v>
      </c>
      <c r="E17123">
        <v>0</v>
      </c>
    </row>
    <row r="17124" spans="1:5" x14ac:dyDescent="0.3">
      <c r="A17124">
        <v>23310042</v>
      </c>
      <c r="B17124" t="s">
        <v>967</v>
      </c>
      <c r="C17124" t="s">
        <v>8</v>
      </c>
      <c r="D17124" t="s">
        <v>2400</v>
      </c>
      <c r="E17124">
        <v>0</v>
      </c>
    </row>
    <row r="17125" spans="1:5" x14ac:dyDescent="0.3">
      <c r="A17125">
        <v>23310042</v>
      </c>
      <c r="B17125" t="s">
        <v>967</v>
      </c>
      <c r="C17125" t="s">
        <v>8</v>
      </c>
      <c r="D17125" t="s">
        <v>2401</v>
      </c>
      <c r="E17125">
        <v>0</v>
      </c>
    </row>
    <row r="17126" spans="1:5" x14ac:dyDescent="0.3">
      <c r="A17126">
        <v>23310042</v>
      </c>
      <c r="B17126" t="s">
        <v>967</v>
      </c>
      <c r="C17126" t="s">
        <v>8</v>
      </c>
      <c r="D17126" t="s">
        <v>2402</v>
      </c>
      <c r="E17126">
        <v>0</v>
      </c>
    </row>
    <row r="17127" spans="1:5" x14ac:dyDescent="0.3">
      <c r="A17127">
        <v>23310042</v>
      </c>
      <c r="B17127" t="s">
        <v>967</v>
      </c>
      <c r="C17127" t="s">
        <v>8</v>
      </c>
      <c r="D17127" t="s">
        <v>2403</v>
      </c>
      <c r="E17127">
        <v>0</v>
      </c>
    </row>
    <row r="17128" spans="1:5" x14ac:dyDescent="0.3">
      <c r="A17128">
        <v>23310042</v>
      </c>
      <c r="B17128" t="s">
        <v>967</v>
      </c>
      <c r="C17128" t="s">
        <v>8</v>
      </c>
      <c r="D17128" t="s">
        <v>2404</v>
      </c>
      <c r="E17128">
        <v>-1</v>
      </c>
    </row>
    <row r="17129" spans="1:5" x14ac:dyDescent="0.3">
      <c r="A17129">
        <v>23310042</v>
      </c>
      <c r="B17129" t="s">
        <v>967</v>
      </c>
      <c r="C17129" t="s">
        <v>8</v>
      </c>
      <c r="D17129" t="s">
        <v>2405</v>
      </c>
      <c r="E17129">
        <v>0</v>
      </c>
    </row>
    <row r="17130" spans="1:5" x14ac:dyDescent="0.3">
      <c r="A17130">
        <v>23310042</v>
      </c>
      <c r="B17130" t="s">
        <v>967</v>
      </c>
      <c r="C17130" t="s">
        <v>8</v>
      </c>
      <c r="D17130" t="s">
        <v>2406</v>
      </c>
      <c r="E17130">
        <v>0</v>
      </c>
    </row>
    <row r="17131" spans="1:5" x14ac:dyDescent="0.3">
      <c r="A17131">
        <v>23310042</v>
      </c>
      <c r="B17131" t="s">
        <v>967</v>
      </c>
      <c r="C17131" t="s">
        <v>8</v>
      </c>
      <c r="D17131" t="s">
        <v>2407</v>
      </c>
      <c r="E17131">
        <v>0</v>
      </c>
    </row>
    <row r="17132" spans="1:5" x14ac:dyDescent="0.3">
      <c r="A17132">
        <v>23310042</v>
      </c>
      <c r="B17132" t="s">
        <v>967</v>
      </c>
      <c r="C17132" t="s">
        <v>8</v>
      </c>
      <c r="D17132" t="s">
        <v>2408</v>
      </c>
      <c r="E17132">
        <v>0</v>
      </c>
    </row>
    <row r="17133" spans="1:5" x14ac:dyDescent="0.3">
      <c r="A17133">
        <v>23310042</v>
      </c>
      <c r="B17133" t="s">
        <v>967</v>
      </c>
      <c r="C17133" t="s">
        <v>8</v>
      </c>
      <c r="D17133" t="s">
        <v>2409</v>
      </c>
      <c r="E17133">
        <v>0</v>
      </c>
    </row>
    <row r="17134" spans="1:5" x14ac:dyDescent="0.3">
      <c r="A17134">
        <v>23310042</v>
      </c>
      <c r="B17134" t="s">
        <v>967</v>
      </c>
      <c r="C17134" t="s">
        <v>8</v>
      </c>
      <c r="D17134" t="s">
        <v>2410</v>
      </c>
      <c r="E17134">
        <v>0</v>
      </c>
    </row>
    <row r="17135" spans="1:5" x14ac:dyDescent="0.3">
      <c r="A17135">
        <v>23310042</v>
      </c>
      <c r="B17135" t="s">
        <v>967</v>
      </c>
      <c r="C17135" t="s">
        <v>8</v>
      </c>
      <c r="D17135" t="s">
        <v>2411</v>
      </c>
      <c r="E17135">
        <v>0</v>
      </c>
    </row>
    <row r="17136" spans="1:5" x14ac:dyDescent="0.3">
      <c r="A17136">
        <v>23310042</v>
      </c>
      <c r="B17136" t="s">
        <v>967</v>
      </c>
      <c r="C17136" t="s">
        <v>8</v>
      </c>
      <c r="D17136" t="s">
        <v>2412</v>
      </c>
      <c r="E17136">
        <v>0</v>
      </c>
    </row>
    <row r="17137" spans="1:5" x14ac:dyDescent="0.3">
      <c r="A17137">
        <v>23310042</v>
      </c>
      <c r="B17137" t="s">
        <v>967</v>
      </c>
      <c r="C17137" t="s">
        <v>8</v>
      </c>
      <c r="D17137" t="s">
        <v>2413</v>
      </c>
      <c r="E17137">
        <v>0</v>
      </c>
    </row>
    <row r="17138" spans="1:5" x14ac:dyDescent="0.3">
      <c r="A17138">
        <v>10010068</v>
      </c>
      <c r="B17138" t="s">
        <v>969</v>
      </c>
      <c r="C17138" t="s">
        <v>8</v>
      </c>
      <c r="D17138" t="s">
        <v>2378</v>
      </c>
      <c r="E17138">
        <v>0</v>
      </c>
    </row>
    <row r="17139" spans="1:5" x14ac:dyDescent="0.3">
      <c r="A17139">
        <v>10010068</v>
      </c>
      <c r="B17139" t="s">
        <v>969</v>
      </c>
      <c r="C17139" t="s">
        <v>8</v>
      </c>
      <c r="D17139" t="s">
        <v>2379</v>
      </c>
      <c r="E17139">
        <v>0</v>
      </c>
    </row>
    <row r="17140" spans="1:5" x14ac:dyDescent="0.3">
      <c r="A17140">
        <v>10010068</v>
      </c>
      <c r="B17140" t="s">
        <v>969</v>
      </c>
      <c r="C17140" t="s">
        <v>8</v>
      </c>
      <c r="D17140" t="s">
        <v>2380</v>
      </c>
      <c r="E17140">
        <v>0</v>
      </c>
    </row>
    <row r="17141" spans="1:5" x14ac:dyDescent="0.3">
      <c r="A17141">
        <v>10010068</v>
      </c>
      <c r="B17141" t="s">
        <v>969</v>
      </c>
      <c r="C17141" t="s">
        <v>8</v>
      </c>
      <c r="D17141" t="s">
        <v>2381</v>
      </c>
      <c r="E17141">
        <v>0</v>
      </c>
    </row>
    <row r="17142" spans="1:5" x14ac:dyDescent="0.3">
      <c r="A17142">
        <v>10010068</v>
      </c>
      <c r="B17142" t="s">
        <v>969</v>
      </c>
      <c r="C17142" t="s">
        <v>8</v>
      </c>
      <c r="D17142" t="s">
        <v>2382</v>
      </c>
      <c r="E17142">
        <v>0</v>
      </c>
    </row>
    <row r="17143" spans="1:5" x14ac:dyDescent="0.3">
      <c r="A17143">
        <v>10010068</v>
      </c>
      <c r="B17143" t="s">
        <v>969</v>
      </c>
      <c r="C17143" t="s">
        <v>8</v>
      </c>
      <c r="D17143" t="s">
        <v>2383</v>
      </c>
      <c r="E17143">
        <v>0</v>
      </c>
    </row>
    <row r="17144" spans="1:5" x14ac:dyDescent="0.3">
      <c r="A17144">
        <v>10010068</v>
      </c>
      <c r="B17144" t="s">
        <v>969</v>
      </c>
      <c r="C17144" t="s">
        <v>8</v>
      </c>
      <c r="D17144" t="s">
        <v>2384</v>
      </c>
      <c r="E17144">
        <v>0</v>
      </c>
    </row>
    <row r="17145" spans="1:5" x14ac:dyDescent="0.3">
      <c r="A17145">
        <v>10010068</v>
      </c>
      <c r="B17145" t="s">
        <v>969</v>
      </c>
      <c r="C17145" t="s">
        <v>8</v>
      </c>
      <c r="D17145" t="s">
        <v>2385</v>
      </c>
      <c r="E17145">
        <v>0</v>
      </c>
    </row>
    <row r="17146" spans="1:5" x14ac:dyDescent="0.3">
      <c r="A17146">
        <v>10010068</v>
      </c>
      <c r="B17146" t="s">
        <v>969</v>
      </c>
      <c r="C17146" t="s">
        <v>8</v>
      </c>
      <c r="D17146" t="s">
        <v>2386</v>
      </c>
      <c r="E17146">
        <v>0</v>
      </c>
    </row>
    <row r="17147" spans="1:5" x14ac:dyDescent="0.3">
      <c r="A17147">
        <v>10010068</v>
      </c>
      <c r="B17147" t="s">
        <v>969</v>
      </c>
      <c r="C17147" t="s">
        <v>8</v>
      </c>
      <c r="D17147" t="s">
        <v>2387</v>
      </c>
      <c r="E17147">
        <v>0</v>
      </c>
    </row>
    <row r="17148" spans="1:5" x14ac:dyDescent="0.3">
      <c r="A17148">
        <v>10010068</v>
      </c>
      <c r="B17148" t="s">
        <v>969</v>
      </c>
      <c r="C17148" t="s">
        <v>8</v>
      </c>
      <c r="D17148" t="s">
        <v>2388</v>
      </c>
      <c r="E17148">
        <v>0</v>
      </c>
    </row>
    <row r="17149" spans="1:5" x14ac:dyDescent="0.3">
      <c r="A17149">
        <v>10010068</v>
      </c>
      <c r="B17149" t="s">
        <v>969</v>
      </c>
      <c r="C17149" t="s">
        <v>8</v>
      </c>
      <c r="D17149" t="s">
        <v>2389</v>
      </c>
      <c r="E17149">
        <v>0</v>
      </c>
    </row>
    <row r="17150" spans="1:5" x14ac:dyDescent="0.3">
      <c r="A17150">
        <v>10010068</v>
      </c>
      <c r="B17150" t="s">
        <v>969</v>
      </c>
      <c r="C17150" t="s">
        <v>8</v>
      </c>
      <c r="D17150" t="s">
        <v>2390</v>
      </c>
      <c r="E17150">
        <v>0</v>
      </c>
    </row>
    <row r="17151" spans="1:5" x14ac:dyDescent="0.3">
      <c r="A17151">
        <v>10010068</v>
      </c>
      <c r="B17151" t="s">
        <v>969</v>
      </c>
      <c r="C17151" t="s">
        <v>8</v>
      </c>
      <c r="D17151" t="s">
        <v>2391</v>
      </c>
      <c r="E17151">
        <v>-3480</v>
      </c>
    </row>
    <row r="17152" spans="1:5" x14ac:dyDescent="0.3">
      <c r="A17152">
        <v>10010068</v>
      </c>
      <c r="B17152" t="s">
        <v>969</v>
      </c>
      <c r="C17152" t="s">
        <v>8</v>
      </c>
      <c r="D17152" t="s">
        <v>2392</v>
      </c>
      <c r="E17152">
        <v>0</v>
      </c>
    </row>
    <row r="17153" spans="1:5" x14ac:dyDescent="0.3">
      <c r="A17153">
        <v>10010068</v>
      </c>
      <c r="B17153" t="s">
        <v>969</v>
      </c>
      <c r="C17153" t="s">
        <v>8</v>
      </c>
      <c r="D17153" t="s">
        <v>2393</v>
      </c>
      <c r="E17153">
        <v>0</v>
      </c>
    </row>
    <row r="17154" spans="1:5" x14ac:dyDescent="0.3">
      <c r="A17154">
        <v>10010068</v>
      </c>
      <c r="B17154" t="s">
        <v>969</v>
      </c>
      <c r="C17154" t="s">
        <v>8</v>
      </c>
      <c r="D17154" t="s">
        <v>2394</v>
      </c>
      <c r="E17154">
        <v>0</v>
      </c>
    </row>
    <row r="17155" spans="1:5" x14ac:dyDescent="0.3">
      <c r="A17155">
        <v>10010068</v>
      </c>
      <c r="B17155" t="s">
        <v>969</v>
      </c>
      <c r="C17155" t="s">
        <v>8</v>
      </c>
      <c r="D17155" t="s">
        <v>2395</v>
      </c>
      <c r="E17155">
        <v>0</v>
      </c>
    </row>
    <row r="17156" spans="1:5" x14ac:dyDescent="0.3">
      <c r="A17156">
        <v>10010068</v>
      </c>
      <c r="B17156" t="s">
        <v>969</v>
      </c>
      <c r="C17156" t="s">
        <v>8</v>
      </c>
      <c r="D17156" t="s">
        <v>2396</v>
      </c>
      <c r="E17156">
        <v>0</v>
      </c>
    </row>
    <row r="17157" spans="1:5" x14ac:dyDescent="0.3">
      <c r="A17157">
        <v>10010068</v>
      </c>
      <c r="B17157" t="s">
        <v>969</v>
      </c>
      <c r="C17157" t="s">
        <v>8</v>
      </c>
      <c r="D17157" t="s">
        <v>2397</v>
      </c>
      <c r="E17157">
        <v>0</v>
      </c>
    </row>
    <row r="17158" spans="1:5" x14ac:dyDescent="0.3">
      <c r="A17158">
        <v>10010068</v>
      </c>
      <c r="B17158" t="s">
        <v>969</v>
      </c>
      <c r="C17158" t="s">
        <v>8</v>
      </c>
      <c r="D17158" t="s">
        <v>2398</v>
      </c>
      <c r="E17158">
        <v>0</v>
      </c>
    </row>
    <row r="17159" spans="1:5" x14ac:dyDescent="0.3">
      <c r="A17159">
        <v>10010068</v>
      </c>
      <c r="B17159" t="s">
        <v>969</v>
      </c>
      <c r="C17159" t="s">
        <v>8</v>
      </c>
      <c r="D17159" t="s">
        <v>2399</v>
      </c>
      <c r="E17159">
        <v>0</v>
      </c>
    </row>
    <row r="17160" spans="1:5" x14ac:dyDescent="0.3">
      <c r="A17160">
        <v>10010068</v>
      </c>
      <c r="B17160" t="s">
        <v>969</v>
      </c>
      <c r="C17160" t="s">
        <v>8</v>
      </c>
      <c r="D17160" t="s">
        <v>2400</v>
      </c>
      <c r="E17160">
        <v>0</v>
      </c>
    </row>
    <row r="17161" spans="1:5" x14ac:dyDescent="0.3">
      <c r="A17161">
        <v>10010068</v>
      </c>
      <c r="B17161" t="s">
        <v>969</v>
      </c>
      <c r="C17161" t="s">
        <v>8</v>
      </c>
      <c r="D17161" t="s">
        <v>2401</v>
      </c>
      <c r="E17161">
        <v>0</v>
      </c>
    </row>
    <row r="17162" spans="1:5" x14ac:dyDescent="0.3">
      <c r="A17162">
        <v>10010068</v>
      </c>
      <c r="B17162" t="s">
        <v>969</v>
      </c>
      <c r="C17162" t="s">
        <v>8</v>
      </c>
      <c r="D17162" t="s">
        <v>2402</v>
      </c>
      <c r="E17162">
        <v>0</v>
      </c>
    </row>
    <row r="17163" spans="1:5" x14ac:dyDescent="0.3">
      <c r="A17163">
        <v>10010068</v>
      </c>
      <c r="B17163" t="s">
        <v>969</v>
      </c>
      <c r="C17163" t="s">
        <v>8</v>
      </c>
      <c r="D17163" t="s">
        <v>2403</v>
      </c>
      <c r="E17163">
        <v>-3482</v>
      </c>
    </row>
    <row r="17164" spans="1:5" x14ac:dyDescent="0.3">
      <c r="A17164">
        <v>10010068</v>
      </c>
      <c r="B17164" t="s">
        <v>969</v>
      </c>
      <c r="C17164" t="s">
        <v>8</v>
      </c>
      <c r="D17164" t="s">
        <v>2404</v>
      </c>
      <c r="E17164">
        <v>0</v>
      </c>
    </row>
    <row r="17165" spans="1:5" x14ac:dyDescent="0.3">
      <c r="A17165">
        <v>10010068</v>
      </c>
      <c r="B17165" t="s">
        <v>969</v>
      </c>
      <c r="C17165" t="s">
        <v>8</v>
      </c>
      <c r="D17165" t="s">
        <v>2405</v>
      </c>
      <c r="E17165">
        <v>0</v>
      </c>
    </row>
    <row r="17166" spans="1:5" x14ac:dyDescent="0.3">
      <c r="A17166">
        <v>10010068</v>
      </c>
      <c r="B17166" t="s">
        <v>969</v>
      </c>
      <c r="C17166" t="s">
        <v>8</v>
      </c>
      <c r="D17166" t="s">
        <v>2406</v>
      </c>
      <c r="E17166">
        <v>0</v>
      </c>
    </row>
    <row r="17167" spans="1:5" x14ac:dyDescent="0.3">
      <c r="A17167">
        <v>10010068</v>
      </c>
      <c r="B17167" t="s">
        <v>969</v>
      </c>
      <c r="C17167" t="s">
        <v>8</v>
      </c>
      <c r="D17167" t="s">
        <v>2407</v>
      </c>
      <c r="E17167">
        <v>0</v>
      </c>
    </row>
    <row r="17168" spans="1:5" x14ac:dyDescent="0.3">
      <c r="A17168">
        <v>10010068</v>
      </c>
      <c r="B17168" t="s">
        <v>969</v>
      </c>
      <c r="C17168" t="s">
        <v>8</v>
      </c>
      <c r="D17168" t="s">
        <v>2408</v>
      </c>
      <c r="E17168">
        <v>0</v>
      </c>
    </row>
    <row r="17169" spans="1:5" x14ac:dyDescent="0.3">
      <c r="A17169">
        <v>10010068</v>
      </c>
      <c r="B17169" t="s">
        <v>969</v>
      </c>
      <c r="C17169" t="s">
        <v>8</v>
      </c>
      <c r="D17169" t="s">
        <v>2409</v>
      </c>
      <c r="E17169">
        <v>0</v>
      </c>
    </row>
    <row r="17170" spans="1:5" x14ac:dyDescent="0.3">
      <c r="A17170">
        <v>10010068</v>
      </c>
      <c r="B17170" t="s">
        <v>969</v>
      </c>
      <c r="C17170" t="s">
        <v>8</v>
      </c>
      <c r="D17170" t="s">
        <v>2410</v>
      </c>
      <c r="E17170">
        <v>0</v>
      </c>
    </row>
    <row r="17171" spans="1:5" x14ac:dyDescent="0.3">
      <c r="A17171">
        <v>10010068</v>
      </c>
      <c r="B17171" t="s">
        <v>969</v>
      </c>
      <c r="C17171" t="s">
        <v>8</v>
      </c>
      <c r="D17171" t="s">
        <v>2411</v>
      </c>
      <c r="E17171">
        <v>0</v>
      </c>
    </row>
    <row r="17172" spans="1:5" x14ac:dyDescent="0.3">
      <c r="A17172">
        <v>10010068</v>
      </c>
      <c r="B17172" t="s">
        <v>969</v>
      </c>
      <c r="C17172" t="s">
        <v>8</v>
      </c>
      <c r="D17172" t="s">
        <v>2412</v>
      </c>
      <c r="E17172">
        <v>0</v>
      </c>
    </row>
    <row r="17173" spans="1:5" x14ac:dyDescent="0.3">
      <c r="A17173">
        <v>10010068</v>
      </c>
      <c r="B17173" t="s">
        <v>969</v>
      </c>
      <c r="C17173" t="s">
        <v>8</v>
      </c>
      <c r="D17173" t="s">
        <v>2413</v>
      </c>
      <c r="E17173">
        <v>0</v>
      </c>
    </row>
    <row r="17174" spans="1:5" x14ac:dyDescent="0.3">
      <c r="A17174">
        <v>20910009</v>
      </c>
      <c r="B17174" t="s">
        <v>971</v>
      </c>
      <c r="C17174" t="s">
        <v>8</v>
      </c>
      <c r="D17174" t="s">
        <v>2378</v>
      </c>
      <c r="E17174">
        <v>0</v>
      </c>
    </row>
    <row r="17175" spans="1:5" x14ac:dyDescent="0.3">
      <c r="A17175">
        <v>20910009</v>
      </c>
      <c r="B17175" t="s">
        <v>971</v>
      </c>
      <c r="C17175" t="s">
        <v>8</v>
      </c>
      <c r="D17175" t="s">
        <v>2379</v>
      </c>
      <c r="E17175">
        <v>0</v>
      </c>
    </row>
    <row r="17176" spans="1:5" x14ac:dyDescent="0.3">
      <c r="A17176">
        <v>20910009</v>
      </c>
      <c r="B17176" t="s">
        <v>971</v>
      </c>
      <c r="C17176" t="s">
        <v>8</v>
      </c>
      <c r="D17176" t="s">
        <v>2380</v>
      </c>
      <c r="E17176">
        <v>0</v>
      </c>
    </row>
    <row r="17177" spans="1:5" x14ac:dyDescent="0.3">
      <c r="A17177">
        <v>20910009</v>
      </c>
      <c r="B17177" t="s">
        <v>971</v>
      </c>
      <c r="C17177" t="s">
        <v>8</v>
      </c>
      <c r="D17177" t="s">
        <v>2381</v>
      </c>
      <c r="E17177">
        <v>0</v>
      </c>
    </row>
    <row r="17178" spans="1:5" x14ac:dyDescent="0.3">
      <c r="A17178">
        <v>20910009</v>
      </c>
      <c r="B17178" t="s">
        <v>971</v>
      </c>
      <c r="C17178" t="s">
        <v>8</v>
      </c>
      <c r="D17178" t="s">
        <v>2382</v>
      </c>
      <c r="E17178">
        <v>0</v>
      </c>
    </row>
    <row r="17179" spans="1:5" x14ac:dyDescent="0.3">
      <c r="A17179">
        <v>20910009</v>
      </c>
      <c r="B17179" t="s">
        <v>971</v>
      </c>
      <c r="C17179" t="s">
        <v>8</v>
      </c>
      <c r="D17179" t="s">
        <v>2383</v>
      </c>
      <c r="E17179">
        <v>0</v>
      </c>
    </row>
    <row r="17180" spans="1:5" x14ac:dyDescent="0.3">
      <c r="A17180">
        <v>20910009</v>
      </c>
      <c r="B17180" t="s">
        <v>971</v>
      </c>
      <c r="C17180" t="s">
        <v>8</v>
      </c>
      <c r="D17180" t="s">
        <v>2384</v>
      </c>
      <c r="E17180">
        <v>0</v>
      </c>
    </row>
    <row r="17181" spans="1:5" x14ac:dyDescent="0.3">
      <c r="A17181">
        <v>20910009</v>
      </c>
      <c r="B17181" t="s">
        <v>971</v>
      </c>
      <c r="C17181" t="s">
        <v>8</v>
      </c>
      <c r="D17181" t="s">
        <v>2385</v>
      </c>
      <c r="E17181">
        <v>0</v>
      </c>
    </row>
    <row r="17182" spans="1:5" x14ac:dyDescent="0.3">
      <c r="A17182">
        <v>20910009</v>
      </c>
      <c r="B17182" t="s">
        <v>971</v>
      </c>
      <c r="C17182" t="s">
        <v>8</v>
      </c>
      <c r="D17182" t="s">
        <v>2386</v>
      </c>
      <c r="E17182">
        <v>0</v>
      </c>
    </row>
    <row r="17183" spans="1:5" x14ac:dyDescent="0.3">
      <c r="A17183">
        <v>20910009</v>
      </c>
      <c r="B17183" t="s">
        <v>971</v>
      </c>
      <c r="C17183" t="s">
        <v>8</v>
      </c>
      <c r="D17183" t="s">
        <v>2387</v>
      </c>
      <c r="E17183">
        <v>0</v>
      </c>
    </row>
    <row r="17184" spans="1:5" x14ac:dyDescent="0.3">
      <c r="A17184">
        <v>20910009</v>
      </c>
      <c r="B17184" t="s">
        <v>971</v>
      </c>
      <c r="C17184" t="s">
        <v>8</v>
      </c>
      <c r="D17184" t="s">
        <v>2388</v>
      </c>
      <c r="E17184">
        <v>0</v>
      </c>
    </row>
    <row r="17185" spans="1:5" x14ac:dyDescent="0.3">
      <c r="A17185">
        <v>20910009</v>
      </c>
      <c r="B17185" t="s">
        <v>971</v>
      </c>
      <c r="C17185" t="s">
        <v>8</v>
      </c>
      <c r="D17185" t="s">
        <v>2389</v>
      </c>
      <c r="E17185">
        <v>0</v>
      </c>
    </row>
    <row r="17186" spans="1:5" x14ac:dyDescent="0.3">
      <c r="A17186">
        <v>20910009</v>
      </c>
      <c r="B17186" t="s">
        <v>971</v>
      </c>
      <c r="C17186" t="s">
        <v>8</v>
      </c>
      <c r="D17186" t="s">
        <v>2390</v>
      </c>
      <c r="E17186">
        <v>0</v>
      </c>
    </row>
    <row r="17187" spans="1:5" x14ac:dyDescent="0.3">
      <c r="A17187">
        <v>20910009</v>
      </c>
      <c r="B17187" t="s">
        <v>971</v>
      </c>
      <c r="C17187" t="s">
        <v>8</v>
      </c>
      <c r="D17187" t="s">
        <v>2391</v>
      </c>
      <c r="E17187">
        <v>-0.2</v>
      </c>
    </row>
    <row r="17188" spans="1:5" x14ac:dyDescent="0.3">
      <c r="A17188">
        <v>20910009</v>
      </c>
      <c r="B17188" t="s">
        <v>971</v>
      </c>
      <c r="C17188" t="s">
        <v>8</v>
      </c>
      <c r="D17188" t="s">
        <v>2392</v>
      </c>
      <c r="E17188">
        <v>0</v>
      </c>
    </row>
    <row r="17189" spans="1:5" x14ac:dyDescent="0.3">
      <c r="A17189">
        <v>20910009</v>
      </c>
      <c r="B17189" t="s">
        <v>971</v>
      </c>
      <c r="C17189" t="s">
        <v>8</v>
      </c>
      <c r="D17189" t="s">
        <v>2393</v>
      </c>
      <c r="E17189">
        <v>0</v>
      </c>
    </row>
    <row r="17190" spans="1:5" x14ac:dyDescent="0.3">
      <c r="A17190">
        <v>20910009</v>
      </c>
      <c r="B17190" t="s">
        <v>971</v>
      </c>
      <c r="C17190" t="s">
        <v>8</v>
      </c>
      <c r="D17190" t="s">
        <v>2394</v>
      </c>
      <c r="E17190">
        <v>0</v>
      </c>
    </row>
    <row r="17191" spans="1:5" x14ac:dyDescent="0.3">
      <c r="A17191">
        <v>20910009</v>
      </c>
      <c r="B17191" t="s">
        <v>971</v>
      </c>
      <c r="C17191" t="s">
        <v>8</v>
      </c>
      <c r="D17191" t="s">
        <v>2395</v>
      </c>
      <c r="E17191">
        <v>0</v>
      </c>
    </row>
    <row r="17192" spans="1:5" x14ac:dyDescent="0.3">
      <c r="A17192">
        <v>20910009</v>
      </c>
      <c r="B17192" t="s">
        <v>971</v>
      </c>
      <c r="C17192" t="s">
        <v>8</v>
      </c>
      <c r="D17192" t="s">
        <v>2396</v>
      </c>
      <c r="E17192">
        <v>0</v>
      </c>
    </row>
    <row r="17193" spans="1:5" x14ac:dyDescent="0.3">
      <c r="A17193">
        <v>20910009</v>
      </c>
      <c r="B17193" t="s">
        <v>971</v>
      </c>
      <c r="C17193" t="s">
        <v>8</v>
      </c>
      <c r="D17193" t="s">
        <v>2397</v>
      </c>
      <c r="E17193">
        <v>0</v>
      </c>
    </row>
    <row r="17194" spans="1:5" x14ac:dyDescent="0.3">
      <c r="A17194">
        <v>20910009</v>
      </c>
      <c r="B17194" t="s">
        <v>971</v>
      </c>
      <c r="C17194" t="s">
        <v>8</v>
      </c>
      <c r="D17194" t="s">
        <v>2398</v>
      </c>
      <c r="E17194">
        <v>0</v>
      </c>
    </row>
    <row r="17195" spans="1:5" x14ac:dyDescent="0.3">
      <c r="A17195">
        <v>20910009</v>
      </c>
      <c r="B17195" t="s">
        <v>971</v>
      </c>
      <c r="C17195" t="s">
        <v>8</v>
      </c>
      <c r="D17195" t="s">
        <v>2399</v>
      </c>
      <c r="E17195">
        <v>-0.2</v>
      </c>
    </row>
    <row r="17196" spans="1:5" x14ac:dyDescent="0.3">
      <c r="A17196">
        <v>20910009</v>
      </c>
      <c r="B17196" t="s">
        <v>971</v>
      </c>
      <c r="C17196" t="s">
        <v>8</v>
      </c>
      <c r="D17196" t="s">
        <v>2400</v>
      </c>
      <c r="E17196">
        <v>0</v>
      </c>
    </row>
    <row r="17197" spans="1:5" x14ac:dyDescent="0.3">
      <c r="A17197">
        <v>20910009</v>
      </c>
      <c r="B17197" t="s">
        <v>971</v>
      </c>
      <c r="C17197" t="s">
        <v>8</v>
      </c>
      <c r="D17197" t="s">
        <v>2401</v>
      </c>
      <c r="E17197">
        <v>0</v>
      </c>
    </row>
    <row r="17198" spans="1:5" x14ac:dyDescent="0.3">
      <c r="A17198">
        <v>20910009</v>
      </c>
      <c r="B17198" t="s">
        <v>971</v>
      </c>
      <c r="C17198" t="s">
        <v>8</v>
      </c>
      <c r="D17198" t="s">
        <v>2402</v>
      </c>
      <c r="E17198">
        <v>0</v>
      </c>
    </row>
    <row r="17199" spans="1:5" x14ac:dyDescent="0.3">
      <c r="A17199">
        <v>20910009</v>
      </c>
      <c r="B17199" t="s">
        <v>971</v>
      </c>
      <c r="C17199" t="s">
        <v>8</v>
      </c>
      <c r="D17199" t="s">
        <v>2403</v>
      </c>
      <c r="E17199">
        <v>0</v>
      </c>
    </row>
    <row r="17200" spans="1:5" x14ac:dyDescent="0.3">
      <c r="A17200">
        <v>20910009</v>
      </c>
      <c r="B17200" t="s">
        <v>971</v>
      </c>
      <c r="C17200" t="s">
        <v>8</v>
      </c>
      <c r="D17200" t="s">
        <v>2404</v>
      </c>
      <c r="E17200">
        <v>0</v>
      </c>
    </row>
    <row r="17201" spans="1:5" x14ac:dyDescent="0.3">
      <c r="A17201">
        <v>20910009</v>
      </c>
      <c r="B17201" t="s">
        <v>971</v>
      </c>
      <c r="C17201" t="s">
        <v>8</v>
      </c>
      <c r="D17201" t="s">
        <v>2405</v>
      </c>
      <c r="E17201">
        <v>0</v>
      </c>
    </row>
    <row r="17202" spans="1:5" x14ac:dyDescent="0.3">
      <c r="A17202">
        <v>20910009</v>
      </c>
      <c r="B17202" t="s">
        <v>971</v>
      </c>
      <c r="C17202" t="s">
        <v>8</v>
      </c>
      <c r="D17202" t="s">
        <v>2406</v>
      </c>
      <c r="E17202">
        <v>0</v>
      </c>
    </row>
    <row r="17203" spans="1:5" x14ac:dyDescent="0.3">
      <c r="A17203">
        <v>20910009</v>
      </c>
      <c r="B17203" t="s">
        <v>971</v>
      </c>
      <c r="C17203" t="s">
        <v>8</v>
      </c>
      <c r="D17203" t="s">
        <v>2407</v>
      </c>
      <c r="E17203">
        <v>0</v>
      </c>
    </row>
    <row r="17204" spans="1:5" x14ac:dyDescent="0.3">
      <c r="A17204">
        <v>20910009</v>
      </c>
      <c r="B17204" t="s">
        <v>971</v>
      </c>
      <c r="C17204" t="s">
        <v>8</v>
      </c>
      <c r="D17204" t="s">
        <v>2408</v>
      </c>
      <c r="E17204">
        <v>-1</v>
      </c>
    </row>
    <row r="17205" spans="1:5" x14ac:dyDescent="0.3">
      <c r="A17205">
        <v>20910009</v>
      </c>
      <c r="B17205" t="s">
        <v>971</v>
      </c>
      <c r="C17205" t="s">
        <v>8</v>
      </c>
      <c r="D17205" t="s">
        <v>2409</v>
      </c>
      <c r="E17205">
        <v>0</v>
      </c>
    </row>
    <row r="17206" spans="1:5" x14ac:dyDescent="0.3">
      <c r="A17206">
        <v>20910009</v>
      </c>
      <c r="B17206" t="s">
        <v>971</v>
      </c>
      <c r="C17206" t="s">
        <v>8</v>
      </c>
      <c r="D17206" t="s">
        <v>2410</v>
      </c>
      <c r="E17206">
        <v>0</v>
      </c>
    </row>
    <row r="17207" spans="1:5" x14ac:dyDescent="0.3">
      <c r="A17207">
        <v>20910009</v>
      </c>
      <c r="B17207" t="s">
        <v>971</v>
      </c>
      <c r="C17207" t="s">
        <v>8</v>
      </c>
      <c r="D17207" t="s">
        <v>2411</v>
      </c>
      <c r="E17207">
        <v>0</v>
      </c>
    </row>
    <row r="17208" spans="1:5" x14ac:dyDescent="0.3">
      <c r="A17208">
        <v>20910009</v>
      </c>
      <c r="B17208" t="s">
        <v>971</v>
      </c>
      <c r="C17208" t="s">
        <v>8</v>
      </c>
      <c r="D17208" t="s">
        <v>2412</v>
      </c>
      <c r="E17208">
        <v>0</v>
      </c>
    </row>
    <row r="17209" spans="1:5" x14ac:dyDescent="0.3">
      <c r="A17209">
        <v>20910009</v>
      </c>
      <c r="B17209" t="s">
        <v>971</v>
      </c>
      <c r="C17209" t="s">
        <v>8</v>
      </c>
      <c r="D17209" t="s">
        <v>2413</v>
      </c>
      <c r="E17209">
        <v>0</v>
      </c>
    </row>
    <row r="17210" spans="1:5" x14ac:dyDescent="0.3">
      <c r="A17210">
        <v>87010009</v>
      </c>
      <c r="B17210" t="s">
        <v>973</v>
      </c>
      <c r="C17210" t="s">
        <v>8</v>
      </c>
      <c r="D17210" t="s">
        <v>2378</v>
      </c>
      <c r="E17210">
        <v>0</v>
      </c>
    </row>
    <row r="17211" spans="1:5" x14ac:dyDescent="0.3">
      <c r="A17211">
        <v>87010009</v>
      </c>
      <c r="B17211" t="s">
        <v>973</v>
      </c>
      <c r="C17211" t="s">
        <v>8</v>
      </c>
      <c r="D17211" t="s">
        <v>2379</v>
      </c>
      <c r="E17211">
        <v>0</v>
      </c>
    </row>
    <row r="17212" spans="1:5" x14ac:dyDescent="0.3">
      <c r="A17212">
        <v>87010009</v>
      </c>
      <c r="B17212" t="s">
        <v>973</v>
      </c>
      <c r="C17212" t="s">
        <v>8</v>
      </c>
      <c r="D17212" t="s">
        <v>2380</v>
      </c>
      <c r="E17212">
        <v>0</v>
      </c>
    </row>
    <row r="17213" spans="1:5" x14ac:dyDescent="0.3">
      <c r="A17213">
        <v>87010009</v>
      </c>
      <c r="B17213" t="s">
        <v>973</v>
      </c>
      <c r="C17213" t="s">
        <v>8</v>
      </c>
      <c r="D17213" t="s">
        <v>2381</v>
      </c>
      <c r="E17213">
        <v>0</v>
      </c>
    </row>
    <row r="17214" spans="1:5" x14ac:dyDescent="0.3">
      <c r="A17214">
        <v>87010009</v>
      </c>
      <c r="B17214" t="s">
        <v>973</v>
      </c>
      <c r="C17214" t="s">
        <v>8</v>
      </c>
      <c r="D17214" t="s">
        <v>2382</v>
      </c>
      <c r="E17214">
        <v>0</v>
      </c>
    </row>
    <row r="17215" spans="1:5" x14ac:dyDescent="0.3">
      <c r="A17215">
        <v>87010009</v>
      </c>
      <c r="B17215" t="s">
        <v>973</v>
      </c>
      <c r="C17215" t="s">
        <v>8</v>
      </c>
      <c r="D17215" t="s">
        <v>2383</v>
      </c>
      <c r="E17215">
        <v>0</v>
      </c>
    </row>
    <row r="17216" spans="1:5" x14ac:dyDescent="0.3">
      <c r="A17216">
        <v>87010009</v>
      </c>
      <c r="B17216" t="s">
        <v>973</v>
      </c>
      <c r="C17216" t="s">
        <v>8</v>
      </c>
      <c r="D17216" t="s">
        <v>2384</v>
      </c>
      <c r="E17216">
        <v>0</v>
      </c>
    </row>
    <row r="17217" spans="1:5" x14ac:dyDescent="0.3">
      <c r="A17217">
        <v>87010009</v>
      </c>
      <c r="B17217" t="s">
        <v>973</v>
      </c>
      <c r="C17217" t="s">
        <v>8</v>
      </c>
      <c r="D17217" t="s">
        <v>2385</v>
      </c>
      <c r="E17217">
        <v>0</v>
      </c>
    </row>
    <row r="17218" spans="1:5" x14ac:dyDescent="0.3">
      <c r="A17218">
        <v>87010009</v>
      </c>
      <c r="B17218" t="s">
        <v>973</v>
      </c>
      <c r="C17218" t="s">
        <v>8</v>
      </c>
      <c r="D17218" t="s">
        <v>2386</v>
      </c>
      <c r="E17218">
        <v>0</v>
      </c>
    </row>
    <row r="17219" spans="1:5" x14ac:dyDescent="0.3">
      <c r="A17219">
        <v>87010009</v>
      </c>
      <c r="B17219" t="s">
        <v>973</v>
      </c>
      <c r="C17219" t="s">
        <v>8</v>
      </c>
      <c r="D17219" t="s">
        <v>2387</v>
      </c>
      <c r="E17219">
        <v>0</v>
      </c>
    </row>
    <row r="17220" spans="1:5" x14ac:dyDescent="0.3">
      <c r="A17220">
        <v>87010009</v>
      </c>
      <c r="B17220" t="s">
        <v>973</v>
      </c>
      <c r="C17220" t="s">
        <v>8</v>
      </c>
      <c r="D17220" t="s">
        <v>2388</v>
      </c>
      <c r="E17220">
        <v>0</v>
      </c>
    </row>
    <row r="17221" spans="1:5" x14ac:dyDescent="0.3">
      <c r="A17221">
        <v>87010009</v>
      </c>
      <c r="B17221" t="s">
        <v>973</v>
      </c>
      <c r="C17221" t="s">
        <v>8</v>
      </c>
      <c r="D17221" t="s">
        <v>2389</v>
      </c>
      <c r="E17221">
        <v>0</v>
      </c>
    </row>
    <row r="17222" spans="1:5" x14ac:dyDescent="0.3">
      <c r="A17222">
        <v>87010009</v>
      </c>
      <c r="B17222" t="s">
        <v>973</v>
      </c>
      <c r="C17222" t="s">
        <v>8</v>
      </c>
      <c r="D17222" t="s">
        <v>2390</v>
      </c>
      <c r="E17222">
        <v>0</v>
      </c>
    </row>
    <row r="17223" spans="1:5" x14ac:dyDescent="0.3">
      <c r="A17223">
        <v>87010009</v>
      </c>
      <c r="B17223" t="s">
        <v>973</v>
      </c>
      <c r="C17223" t="s">
        <v>8</v>
      </c>
      <c r="D17223" t="s">
        <v>2391</v>
      </c>
      <c r="E17223">
        <v>0</v>
      </c>
    </row>
    <row r="17224" spans="1:5" x14ac:dyDescent="0.3">
      <c r="A17224">
        <v>87010009</v>
      </c>
      <c r="B17224" t="s">
        <v>973</v>
      </c>
      <c r="C17224" t="s">
        <v>8</v>
      </c>
      <c r="D17224" t="s">
        <v>2392</v>
      </c>
      <c r="E17224">
        <v>0</v>
      </c>
    </row>
    <row r="17225" spans="1:5" x14ac:dyDescent="0.3">
      <c r="A17225">
        <v>87010009</v>
      </c>
      <c r="B17225" t="s">
        <v>973</v>
      </c>
      <c r="C17225" t="s">
        <v>8</v>
      </c>
      <c r="D17225" t="s">
        <v>2393</v>
      </c>
      <c r="E17225">
        <v>0</v>
      </c>
    </row>
    <row r="17226" spans="1:5" x14ac:dyDescent="0.3">
      <c r="A17226">
        <v>87010009</v>
      </c>
      <c r="B17226" t="s">
        <v>973</v>
      </c>
      <c r="C17226" t="s">
        <v>8</v>
      </c>
      <c r="D17226" t="s">
        <v>2394</v>
      </c>
      <c r="E17226">
        <v>0</v>
      </c>
    </row>
    <row r="17227" spans="1:5" x14ac:dyDescent="0.3">
      <c r="A17227">
        <v>87010009</v>
      </c>
      <c r="B17227" t="s">
        <v>973</v>
      </c>
      <c r="C17227" t="s">
        <v>8</v>
      </c>
      <c r="D17227" t="s">
        <v>2395</v>
      </c>
      <c r="E17227">
        <v>0</v>
      </c>
    </row>
    <row r="17228" spans="1:5" x14ac:dyDescent="0.3">
      <c r="A17228">
        <v>87010009</v>
      </c>
      <c r="B17228" t="s">
        <v>973</v>
      </c>
      <c r="C17228" t="s">
        <v>8</v>
      </c>
      <c r="D17228" t="s">
        <v>2396</v>
      </c>
      <c r="E17228">
        <v>0</v>
      </c>
    </row>
    <row r="17229" spans="1:5" x14ac:dyDescent="0.3">
      <c r="A17229">
        <v>87010009</v>
      </c>
      <c r="B17229" t="s">
        <v>973</v>
      </c>
      <c r="C17229" t="s">
        <v>8</v>
      </c>
      <c r="D17229" t="s">
        <v>2397</v>
      </c>
      <c r="E17229">
        <v>0</v>
      </c>
    </row>
    <row r="17230" spans="1:5" x14ac:dyDescent="0.3">
      <c r="A17230">
        <v>87010009</v>
      </c>
      <c r="B17230" t="s">
        <v>973</v>
      </c>
      <c r="C17230" t="s">
        <v>8</v>
      </c>
      <c r="D17230" t="s">
        <v>2398</v>
      </c>
      <c r="E17230">
        <v>0</v>
      </c>
    </row>
    <row r="17231" spans="1:5" x14ac:dyDescent="0.3">
      <c r="A17231">
        <v>87010009</v>
      </c>
      <c r="B17231" t="s">
        <v>973</v>
      </c>
      <c r="C17231" t="s">
        <v>8</v>
      </c>
      <c r="D17231" t="s">
        <v>2399</v>
      </c>
      <c r="E17231">
        <v>0</v>
      </c>
    </row>
    <row r="17232" spans="1:5" x14ac:dyDescent="0.3">
      <c r="A17232">
        <v>87010009</v>
      </c>
      <c r="B17232" t="s">
        <v>973</v>
      </c>
      <c r="C17232" t="s">
        <v>8</v>
      </c>
      <c r="D17232" t="s">
        <v>2400</v>
      </c>
      <c r="E17232">
        <v>0</v>
      </c>
    </row>
    <row r="17233" spans="1:5" x14ac:dyDescent="0.3">
      <c r="A17233">
        <v>87010009</v>
      </c>
      <c r="B17233" t="s">
        <v>973</v>
      </c>
      <c r="C17233" t="s">
        <v>8</v>
      </c>
      <c r="D17233" t="s">
        <v>2401</v>
      </c>
      <c r="E17233">
        <v>0</v>
      </c>
    </row>
    <row r="17234" spans="1:5" x14ac:dyDescent="0.3">
      <c r="A17234">
        <v>87010009</v>
      </c>
      <c r="B17234" t="s">
        <v>973</v>
      </c>
      <c r="C17234" t="s">
        <v>8</v>
      </c>
      <c r="D17234" t="s">
        <v>2402</v>
      </c>
      <c r="E17234">
        <v>0</v>
      </c>
    </row>
    <row r="17235" spans="1:5" x14ac:dyDescent="0.3">
      <c r="A17235">
        <v>87010009</v>
      </c>
      <c r="B17235" t="s">
        <v>973</v>
      </c>
      <c r="C17235" t="s">
        <v>8</v>
      </c>
      <c r="D17235" t="s">
        <v>2403</v>
      </c>
      <c r="E17235">
        <v>-1</v>
      </c>
    </row>
    <row r="17236" spans="1:5" x14ac:dyDescent="0.3">
      <c r="A17236">
        <v>87010009</v>
      </c>
      <c r="B17236" t="s">
        <v>973</v>
      </c>
      <c r="C17236" t="s">
        <v>8</v>
      </c>
      <c r="D17236" t="s">
        <v>2404</v>
      </c>
      <c r="E17236">
        <v>0</v>
      </c>
    </row>
    <row r="17237" spans="1:5" x14ac:dyDescent="0.3">
      <c r="A17237">
        <v>87010009</v>
      </c>
      <c r="B17237" t="s">
        <v>973</v>
      </c>
      <c r="C17237" t="s">
        <v>8</v>
      </c>
      <c r="D17237" t="s">
        <v>2405</v>
      </c>
      <c r="E17237">
        <v>0</v>
      </c>
    </row>
    <row r="17238" spans="1:5" x14ac:dyDescent="0.3">
      <c r="A17238">
        <v>87010009</v>
      </c>
      <c r="B17238" t="s">
        <v>973</v>
      </c>
      <c r="C17238" t="s">
        <v>8</v>
      </c>
      <c r="D17238" t="s">
        <v>2406</v>
      </c>
      <c r="E17238">
        <v>0</v>
      </c>
    </row>
    <row r="17239" spans="1:5" x14ac:dyDescent="0.3">
      <c r="A17239">
        <v>87010009</v>
      </c>
      <c r="B17239" t="s">
        <v>973</v>
      </c>
      <c r="C17239" t="s">
        <v>8</v>
      </c>
      <c r="D17239" t="s">
        <v>2407</v>
      </c>
      <c r="E17239">
        <v>0</v>
      </c>
    </row>
    <row r="17240" spans="1:5" x14ac:dyDescent="0.3">
      <c r="A17240">
        <v>87010009</v>
      </c>
      <c r="B17240" t="s">
        <v>973</v>
      </c>
      <c r="C17240" t="s">
        <v>8</v>
      </c>
      <c r="D17240" t="s">
        <v>2408</v>
      </c>
      <c r="E17240">
        <v>0</v>
      </c>
    </row>
    <row r="17241" spans="1:5" x14ac:dyDescent="0.3">
      <c r="A17241">
        <v>87010009</v>
      </c>
      <c r="B17241" t="s">
        <v>973</v>
      </c>
      <c r="C17241" t="s">
        <v>8</v>
      </c>
      <c r="D17241" t="s">
        <v>2409</v>
      </c>
      <c r="E17241">
        <v>0</v>
      </c>
    </row>
    <row r="17242" spans="1:5" x14ac:dyDescent="0.3">
      <c r="A17242">
        <v>87010009</v>
      </c>
      <c r="B17242" t="s">
        <v>973</v>
      </c>
      <c r="C17242" t="s">
        <v>8</v>
      </c>
      <c r="D17242" t="s">
        <v>2410</v>
      </c>
      <c r="E17242">
        <v>0</v>
      </c>
    </row>
    <row r="17243" spans="1:5" x14ac:dyDescent="0.3">
      <c r="A17243">
        <v>87010009</v>
      </c>
      <c r="B17243" t="s">
        <v>973</v>
      </c>
      <c r="C17243" t="s">
        <v>8</v>
      </c>
      <c r="D17243" t="s">
        <v>2411</v>
      </c>
      <c r="E17243">
        <v>0</v>
      </c>
    </row>
    <row r="17244" spans="1:5" x14ac:dyDescent="0.3">
      <c r="A17244">
        <v>87010009</v>
      </c>
      <c r="B17244" t="s">
        <v>973</v>
      </c>
      <c r="C17244" t="s">
        <v>8</v>
      </c>
      <c r="D17244" t="s">
        <v>2412</v>
      </c>
      <c r="E17244">
        <v>0</v>
      </c>
    </row>
    <row r="17245" spans="1:5" x14ac:dyDescent="0.3">
      <c r="A17245">
        <v>87010009</v>
      </c>
      <c r="B17245" t="s">
        <v>973</v>
      </c>
      <c r="C17245" t="s">
        <v>8</v>
      </c>
      <c r="D17245" t="s">
        <v>2413</v>
      </c>
      <c r="E17245">
        <v>0</v>
      </c>
    </row>
    <row r="17246" spans="1:5" x14ac:dyDescent="0.3">
      <c r="A17246">
        <v>37150001</v>
      </c>
      <c r="B17246" t="s">
        <v>975</v>
      </c>
      <c r="C17246" t="s">
        <v>976</v>
      </c>
      <c r="D17246" t="s">
        <v>2378</v>
      </c>
      <c r="E17246">
        <v>0</v>
      </c>
    </row>
    <row r="17247" spans="1:5" x14ac:dyDescent="0.3">
      <c r="A17247">
        <v>37150001</v>
      </c>
      <c r="B17247" t="s">
        <v>975</v>
      </c>
      <c r="C17247" t="s">
        <v>976</v>
      </c>
      <c r="D17247" t="s">
        <v>2379</v>
      </c>
      <c r="E17247">
        <v>0</v>
      </c>
    </row>
    <row r="17248" spans="1:5" x14ac:dyDescent="0.3">
      <c r="A17248">
        <v>37150001</v>
      </c>
      <c r="B17248" t="s">
        <v>975</v>
      </c>
      <c r="C17248" t="s">
        <v>976</v>
      </c>
      <c r="D17248" t="s">
        <v>2380</v>
      </c>
      <c r="E17248">
        <v>0</v>
      </c>
    </row>
    <row r="17249" spans="1:5" x14ac:dyDescent="0.3">
      <c r="A17249">
        <v>37150001</v>
      </c>
      <c r="B17249" t="s">
        <v>975</v>
      </c>
      <c r="C17249" t="s">
        <v>976</v>
      </c>
      <c r="D17249" t="s">
        <v>2381</v>
      </c>
      <c r="E17249">
        <v>0</v>
      </c>
    </row>
    <row r="17250" spans="1:5" x14ac:dyDescent="0.3">
      <c r="A17250">
        <v>37150001</v>
      </c>
      <c r="B17250" t="s">
        <v>975</v>
      </c>
      <c r="C17250" t="s">
        <v>976</v>
      </c>
      <c r="D17250" t="s">
        <v>2382</v>
      </c>
      <c r="E17250">
        <v>0</v>
      </c>
    </row>
    <row r="17251" spans="1:5" x14ac:dyDescent="0.3">
      <c r="A17251">
        <v>37150001</v>
      </c>
      <c r="B17251" t="s">
        <v>975</v>
      </c>
      <c r="C17251" t="s">
        <v>976</v>
      </c>
      <c r="D17251" t="s">
        <v>2383</v>
      </c>
      <c r="E17251">
        <v>0</v>
      </c>
    </row>
    <row r="17252" spans="1:5" x14ac:dyDescent="0.3">
      <c r="A17252">
        <v>37150001</v>
      </c>
      <c r="B17252" t="s">
        <v>975</v>
      </c>
      <c r="C17252" t="s">
        <v>976</v>
      </c>
      <c r="D17252" t="s">
        <v>2384</v>
      </c>
      <c r="E17252">
        <v>0</v>
      </c>
    </row>
    <row r="17253" spans="1:5" x14ac:dyDescent="0.3">
      <c r="A17253">
        <v>37150001</v>
      </c>
      <c r="B17253" t="s">
        <v>975</v>
      </c>
      <c r="C17253" t="s">
        <v>976</v>
      </c>
      <c r="D17253" t="s">
        <v>2385</v>
      </c>
      <c r="E17253">
        <v>0</v>
      </c>
    </row>
    <row r="17254" spans="1:5" x14ac:dyDescent="0.3">
      <c r="A17254">
        <v>37150001</v>
      </c>
      <c r="B17254" t="s">
        <v>975</v>
      </c>
      <c r="C17254" t="s">
        <v>976</v>
      </c>
      <c r="D17254" t="s">
        <v>2386</v>
      </c>
      <c r="E17254">
        <v>0</v>
      </c>
    </row>
    <row r="17255" spans="1:5" x14ac:dyDescent="0.3">
      <c r="A17255">
        <v>37150001</v>
      </c>
      <c r="B17255" t="s">
        <v>975</v>
      </c>
      <c r="C17255" t="s">
        <v>976</v>
      </c>
      <c r="D17255" t="s">
        <v>2387</v>
      </c>
      <c r="E17255">
        <v>0</v>
      </c>
    </row>
    <row r="17256" spans="1:5" x14ac:dyDescent="0.3">
      <c r="A17256">
        <v>37150001</v>
      </c>
      <c r="B17256" t="s">
        <v>975</v>
      </c>
      <c r="C17256" t="s">
        <v>976</v>
      </c>
      <c r="D17256" t="s">
        <v>2388</v>
      </c>
      <c r="E17256">
        <v>0</v>
      </c>
    </row>
    <row r="17257" spans="1:5" x14ac:dyDescent="0.3">
      <c r="A17257">
        <v>37150001</v>
      </c>
      <c r="B17257" t="s">
        <v>975</v>
      </c>
      <c r="C17257" t="s">
        <v>976</v>
      </c>
      <c r="D17257" t="s">
        <v>2389</v>
      </c>
      <c r="E17257">
        <v>0</v>
      </c>
    </row>
    <row r="17258" spans="1:5" x14ac:dyDescent="0.3">
      <c r="A17258">
        <v>37150001</v>
      </c>
      <c r="B17258" t="s">
        <v>975</v>
      </c>
      <c r="C17258" t="s">
        <v>976</v>
      </c>
      <c r="D17258" t="s">
        <v>2390</v>
      </c>
      <c r="E17258">
        <v>0</v>
      </c>
    </row>
    <row r="17259" spans="1:5" x14ac:dyDescent="0.3">
      <c r="A17259">
        <v>37150001</v>
      </c>
      <c r="B17259" t="s">
        <v>975</v>
      </c>
      <c r="C17259" t="s">
        <v>976</v>
      </c>
      <c r="D17259" t="s">
        <v>2391</v>
      </c>
      <c r="E17259">
        <v>0</v>
      </c>
    </row>
    <row r="17260" spans="1:5" x14ac:dyDescent="0.3">
      <c r="A17260">
        <v>37150001</v>
      </c>
      <c r="B17260" t="s">
        <v>975</v>
      </c>
      <c r="C17260" t="s">
        <v>976</v>
      </c>
      <c r="D17260" t="s">
        <v>2392</v>
      </c>
      <c r="E17260">
        <v>0</v>
      </c>
    </row>
    <row r="17261" spans="1:5" x14ac:dyDescent="0.3">
      <c r="A17261">
        <v>37150001</v>
      </c>
      <c r="B17261" t="s">
        <v>975</v>
      </c>
      <c r="C17261" t="s">
        <v>976</v>
      </c>
      <c r="D17261" t="s">
        <v>2393</v>
      </c>
      <c r="E17261">
        <v>0</v>
      </c>
    </row>
    <row r="17262" spans="1:5" x14ac:dyDescent="0.3">
      <c r="A17262">
        <v>37150001</v>
      </c>
      <c r="B17262" t="s">
        <v>975</v>
      </c>
      <c r="C17262" t="s">
        <v>976</v>
      </c>
      <c r="D17262" t="s">
        <v>2394</v>
      </c>
      <c r="E17262">
        <v>0</v>
      </c>
    </row>
    <row r="17263" spans="1:5" x14ac:dyDescent="0.3">
      <c r="A17263">
        <v>37150001</v>
      </c>
      <c r="B17263" t="s">
        <v>975</v>
      </c>
      <c r="C17263" t="s">
        <v>976</v>
      </c>
      <c r="D17263" t="s">
        <v>2395</v>
      </c>
      <c r="E17263">
        <v>0</v>
      </c>
    </row>
    <row r="17264" spans="1:5" x14ac:dyDescent="0.3">
      <c r="A17264">
        <v>37150001</v>
      </c>
      <c r="B17264" t="s">
        <v>975</v>
      </c>
      <c r="C17264" t="s">
        <v>976</v>
      </c>
      <c r="D17264" t="s">
        <v>2396</v>
      </c>
      <c r="E17264">
        <v>0</v>
      </c>
    </row>
    <row r="17265" spans="1:5" x14ac:dyDescent="0.3">
      <c r="A17265">
        <v>37150001</v>
      </c>
      <c r="B17265" t="s">
        <v>975</v>
      </c>
      <c r="C17265" t="s">
        <v>976</v>
      </c>
      <c r="D17265" t="s">
        <v>2397</v>
      </c>
      <c r="E17265">
        <v>0</v>
      </c>
    </row>
    <row r="17266" spans="1:5" x14ac:dyDescent="0.3">
      <c r="A17266">
        <v>37150001</v>
      </c>
      <c r="B17266" t="s">
        <v>975</v>
      </c>
      <c r="C17266" t="s">
        <v>976</v>
      </c>
      <c r="D17266" t="s">
        <v>2398</v>
      </c>
      <c r="E17266">
        <v>0</v>
      </c>
    </row>
    <row r="17267" spans="1:5" x14ac:dyDescent="0.3">
      <c r="A17267">
        <v>37150001</v>
      </c>
      <c r="B17267" t="s">
        <v>975</v>
      </c>
      <c r="C17267" t="s">
        <v>976</v>
      </c>
      <c r="D17267" t="s">
        <v>2399</v>
      </c>
      <c r="E17267">
        <v>0</v>
      </c>
    </row>
    <row r="17268" spans="1:5" x14ac:dyDescent="0.3">
      <c r="A17268">
        <v>37150001</v>
      </c>
      <c r="B17268" t="s">
        <v>975</v>
      </c>
      <c r="C17268" t="s">
        <v>976</v>
      </c>
      <c r="D17268" t="s">
        <v>2400</v>
      </c>
      <c r="E17268">
        <v>0</v>
      </c>
    </row>
    <row r="17269" spans="1:5" x14ac:dyDescent="0.3">
      <c r="A17269">
        <v>37150001</v>
      </c>
      <c r="B17269" t="s">
        <v>975</v>
      </c>
      <c r="C17269" t="s">
        <v>976</v>
      </c>
      <c r="D17269" t="s">
        <v>2401</v>
      </c>
      <c r="E17269">
        <v>0</v>
      </c>
    </row>
    <row r="17270" spans="1:5" x14ac:dyDescent="0.3">
      <c r="A17270">
        <v>37150001</v>
      </c>
      <c r="B17270" t="s">
        <v>975</v>
      </c>
      <c r="C17270" t="s">
        <v>976</v>
      </c>
      <c r="D17270" t="s">
        <v>2402</v>
      </c>
      <c r="E17270">
        <v>0</v>
      </c>
    </row>
    <row r="17271" spans="1:5" x14ac:dyDescent="0.3">
      <c r="A17271">
        <v>37150001</v>
      </c>
      <c r="B17271" t="s">
        <v>975</v>
      </c>
      <c r="C17271" t="s">
        <v>976</v>
      </c>
      <c r="D17271" t="s">
        <v>2403</v>
      </c>
      <c r="E17271">
        <v>-1400</v>
      </c>
    </row>
    <row r="17272" spans="1:5" x14ac:dyDescent="0.3">
      <c r="A17272">
        <v>37150001</v>
      </c>
      <c r="B17272" t="s">
        <v>975</v>
      </c>
      <c r="C17272" t="s">
        <v>976</v>
      </c>
      <c r="D17272" t="s">
        <v>2404</v>
      </c>
      <c r="E17272">
        <v>0</v>
      </c>
    </row>
    <row r="17273" spans="1:5" x14ac:dyDescent="0.3">
      <c r="A17273">
        <v>37150001</v>
      </c>
      <c r="B17273" t="s">
        <v>975</v>
      </c>
      <c r="C17273" t="s">
        <v>976</v>
      </c>
      <c r="D17273" t="s">
        <v>2405</v>
      </c>
      <c r="E17273">
        <v>0</v>
      </c>
    </row>
    <row r="17274" spans="1:5" x14ac:dyDescent="0.3">
      <c r="A17274">
        <v>37150001</v>
      </c>
      <c r="B17274" t="s">
        <v>975</v>
      </c>
      <c r="C17274" t="s">
        <v>976</v>
      </c>
      <c r="D17274" t="s">
        <v>2406</v>
      </c>
      <c r="E17274">
        <v>0</v>
      </c>
    </row>
    <row r="17275" spans="1:5" x14ac:dyDescent="0.3">
      <c r="A17275">
        <v>37150001</v>
      </c>
      <c r="B17275" t="s">
        <v>975</v>
      </c>
      <c r="C17275" t="s">
        <v>976</v>
      </c>
      <c r="D17275" t="s">
        <v>2407</v>
      </c>
      <c r="E17275">
        <v>0</v>
      </c>
    </row>
    <row r="17276" spans="1:5" x14ac:dyDescent="0.3">
      <c r="A17276">
        <v>37150001</v>
      </c>
      <c r="B17276" t="s">
        <v>975</v>
      </c>
      <c r="C17276" t="s">
        <v>976</v>
      </c>
      <c r="D17276" t="s">
        <v>2408</v>
      </c>
      <c r="E17276">
        <v>0</v>
      </c>
    </row>
    <row r="17277" spans="1:5" x14ac:dyDescent="0.3">
      <c r="A17277">
        <v>37150001</v>
      </c>
      <c r="B17277" t="s">
        <v>975</v>
      </c>
      <c r="C17277" t="s">
        <v>976</v>
      </c>
      <c r="D17277" t="s">
        <v>2409</v>
      </c>
      <c r="E17277">
        <v>0</v>
      </c>
    </row>
    <row r="17278" spans="1:5" x14ac:dyDescent="0.3">
      <c r="A17278">
        <v>37150001</v>
      </c>
      <c r="B17278" t="s">
        <v>975</v>
      </c>
      <c r="C17278" t="s">
        <v>976</v>
      </c>
      <c r="D17278" t="s">
        <v>2410</v>
      </c>
      <c r="E17278">
        <v>0</v>
      </c>
    </row>
    <row r="17279" spans="1:5" x14ac:dyDescent="0.3">
      <c r="A17279">
        <v>37150001</v>
      </c>
      <c r="B17279" t="s">
        <v>975</v>
      </c>
      <c r="C17279" t="s">
        <v>976</v>
      </c>
      <c r="D17279" t="s">
        <v>2411</v>
      </c>
      <c r="E17279">
        <v>0</v>
      </c>
    </row>
    <row r="17280" spans="1:5" x14ac:dyDescent="0.3">
      <c r="A17280">
        <v>37150001</v>
      </c>
      <c r="B17280" t="s">
        <v>975</v>
      </c>
      <c r="C17280" t="s">
        <v>976</v>
      </c>
      <c r="D17280" t="s">
        <v>2412</v>
      </c>
      <c r="E17280">
        <v>0</v>
      </c>
    </row>
    <row r="17281" spans="1:5" x14ac:dyDescent="0.3">
      <c r="A17281">
        <v>37150001</v>
      </c>
      <c r="B17281" t="s">
        <v>975</v>
      </c>
      <c r="C17281" t="s">
        <v>976</v>
      </c>
      <c r="D17281" t="s">
        <v>2413</v>
      </c>
      <c r="E17281">
        <v>0</v>
      </c>
    </row>
    <row r="17282" spans="1:5" x14ac:dyDescent="0.3">
      <c r="A17282">
        <v>10030099</v>
      </c>
      <c r="B17282" t="s">
        <v>978</v>
      </c>
      <c r="C17282" t="s">
        <v>8</v>
      </c>
      <c r="D17282" t="s">
        <v>2378</v>
      </c>
      <c r="E17282">
        <v>0</v>
      </c>
    </row>
    <row r="17283" spans="1:5" x14ac:dyDescent="0.3">
      <c r="A17283">
        <v>10030099</v>
      </c>
      <c r="B17283" t="s">
        <v>978</v>
      </c>
      <c r="C17283" t="s">
        <v>8</v>
      </c>
      <c r="D17283" t="s">
        <v>2379</v>
      </c>
      <c r="E17283">
        <v>0</v>
      </c>
    </row>
    <row r="17284" spans="1:5" x14ac:dyDescent="0.3">
      <c r="A17284">
        <v>10030099</v>
      </c>
      <c r="B17284" t="s">
        <v>978</v>
      </c>
      <c r="C17284" t="s">
        <v>8</v>
      </c>
      <c r="D17284" t="s">
        <v>2380</v>
      </c>
      <c r="E17284">
        <v>0</v>
      </c>
    </row>
    <row r="17285" spans="1:5" x14ac:dyDescent="0.3">
      <c r="A17285">
        <v>10030099</v>
      </c>
      <c r="B17285" t="s">
        <v>978</v>
      </c>
      <c r="C17285" t="s">
        <v>8</v>
      </c>
      <c r="D17285" t="s">
        <v>2381</v>
      </c>
      <c r="E17285">
        <v>0</v>
      </c>
    </row>
    <row r="17286" spans="1:5" x14ac:dyDescent="0.3">
      <c r="A17286">
        <v>10030099</v>
      </c>
      <c r="B17286" t="s">
        <v>978</v>
      </c>
      <c r="C17286" t="s">
        <v>8</v>
      </c>
      <c r="D17286" t="s">
        <v>2382</v>
      </c>
      <c r="E17286">
        <v>0</v>
      </c>
    </row>
    <row r="17287" spans="1:5" x14ac:dyDescent="0.3">
      <c r="A17287">
        <v>10030099</v>
      </c>
      <c r="B17287" t="s">
        <v>978</v>
      </c>
      <c r="C17287" t="s">
        <v>8</v>
      </c>
      <c r="D17287" t="s">
        <v>2383</v>
      </c>
      <c r="E17287">
        <v>0</v>
      </c>
    </row>
    <row r="17288" spans="1:5" x14ac:dyDescent="0.3">
      <c r="A17288">
        <v>10030099</v>
      </c>
      <c r="B17288" t="s">
        <v>978</v>
      </c>
      <c r="C17288" t="s">
        <v>8</v>
      </c>
      <c r="D17288" t="s">
        <v>2384</v>
      </c>
      <c r="E17288">
        <v>0</v>
      </c>
    </row>
    <row r="17289" spans="1:5" x14ac:dyDescent="0.3">
      <c r="A17289">
        <v>10030099</v>
      </c>
      <c r="B17289" t="s">
        <v>978</v>
      </c>
      <c r="C17289" t="s">
        <v>8</v>
      </c>
      <c r="D17289" t="s">
        <v>2385</v>
      </c>
      <c r="E17289">
        <v>0</v>
      </c>
    </row>
    <row r="17290" spans="1:5" x14ac:dyDescent="0.3">
      <c r="A17290">
        <v>10030099</v>
      </c>
      <c r="B17290" t="s">
        <v>978</v>
      </c>
      <c r="C17290" t="s">
        <v>8</v>
      </c>
      <c r="D17290" t="s">
        <v>2386</v>
      </c>
      <c r="E17290">
        <v>0</v>
      </c>
    </row>
    <row r="17291" spans="1:5" x14ac:dyDescent="0.3">
      <c r="A17291">
        <v>10030099</v>
      </c>
      <c r="B17291" t="s">
        <v>978</v>
      </c>
      <c r="C17291" t="s">
        <v>8</v>
      </c>
      <c r="D17291" t="s">
        <v>2387</v>
      </c>
      <c r="E17291">
        <v>0</v>
      </c>
    </row>
    <row r="17292" spans="1:5" x14ac:dyDescent="0.3">
      <c r="A17292">
        <v>10030099</v>
      </c>
      <c r="B17292" t="s">
        <v>978</v>
      </c>
      <c r="C17292" t="s">
        <v>8</v>
      </c>
      <c r="D17292" t="s">
        <v>2388</v>
      </c>
      <c r="E17292">
        <v>0</v>
      </c>
    </row>
    <row r="17293" spans="1:5" x14ac:dyDescent="0.3">
      <c r="A17293">
        <v>10030099</v>
      </c>
      <c r="B17293" t="s">
        <v>978</v>
      </c>
      <c r="C17293" t="s">
        <v>8</v>
      </c>
      <c r="D17293" t="s">
        <v>2389</v>
      </c>
      <c r="E17293">
        <v>0</v>
      </c>
    </row>
    <row r="17294" spans="1:5" x14ac:dyDescent="0.3">
      <c r="A17294">
        <v>10030099</v>
      </c>
      <c r="B17294" t="s">
        <v>978</v>
      </c>
      <c r="C17294" t="s">
        <v>8</v>
      </c>
      <c r="D17294" t="s">
        <v>2390</v>
      </c>
      <c r="E17294">
        <v>0</v>
      </c>
    </row>
    <row r="17295" spans="1:5" x14ac:dyDescent="0.3">
      <c r="A17295">
        <v>10030099</v>
      </c>
      <c r="B17295" t="s">
        <v>978</v>
      </c>
      <c r="C17295" t="s">
        <v>8</v>
      </c>
      <c r="D17295" t="s">
        <v>2391</v>
      </c>
      <c r="E17295">
        <v>0</v>
      </c>
    </row>
    <row r="17296" spans="1:5" x14ac:dyDescent="0.3">
      <c r="A17296">
        <v>10030099</v>
      </c>
      <c r="B17296" t="s">
        <v>978</v>
      </c>
      <c r="C17296" t="s">
        <v>8</v>
      </c>
      <c r="D17296" t="s">
        <v>2392</v>
      </c>
      <c r="E17296">
        <v>0</v>
      </c>
    </row>
    <row r="17297" spans="1:5" x14ac:dyDescent="0.3">
      <c r="A17297">
        <v>10030099</v>
      </c>
      <c r="B17297" t="s">
        <v>978</v>
      </c>
      <c r="C17297" t="s">
        <v>8</v>
      </c>
      <c r="D17297" t="s">
        <v>2393</v>
      </c>
      <c r="E17297">
        <v>0</v>
      </c>
    </row>
    <row r="17298" spans="1:5" x14ac:dyDescent="0.3">
      <c r="A17298">
        <v>10030099</v>
      </c>
      <c r="B17298" t="s">
        <v>978</v>
      </c>
      <c r="C17298" t="s">
        <v>8</v>
      </c>
      <c r="D17298" t="s">
        <v>2394</v>
      </c>
      <c r="E17298">
        <v>0</v>
      </c>
    </row>
    <row r="17299" spans="1:5" x14ac:dyDescent="0.3">
      <c r="A17299">
        <v>10030099</v>
      </c>
      <c r="B17299" t="s">
        <v>978</v>
      </c>
      <c r="C17299" t="s">
        <v>8</v>
      </c>
      <c r="D17299" t="s">
        <v>2395</v>
      </c>
      <c r="E17299">
        <v>0</v>
      </c>
    </row>
    <row r="17300" spans="1:5" x14ac:dyDescent="0.3">
      <c r="A17300">
        <v>10030099</v>
      </c>
      <c r="B17300" t="s">
        <v>978</v>
      </c>
      <c r="C17300" t="s">
        <v>8</v>
      </c>
      <c r="D17300" t="s">
        <v>2396</v>
      </c>
      <c r="E17300">
        <v>0</v>
      </c>
    </row>
    <row r="17301" spans="1:5" x14ac:dyDescent="0.3">
      <c r="A17301">
        <v>10030099</v>
      </c>
      <c r="B17301" t="s">
        <v>978</v>
      </c>
      <c r="C17301" t="s">
        <v>8</v>
      </c>
      <c r="D17301" t="s">
        <v>2397</v>
      </c>
      <c r="E17301">
        <v>0</v>
      </c>
    </row>
    <row r="17302" spans="1:5" x14ac:dyDescent="0.3">
      <c r="A17302">
        <v>10030099</v>
      </c>
      <c r="B17302" t="s">
        <v>978</v>
      </c>
      <c r="C17302" t="s">
        <v>8</v>
      </c>
      <c r="D17302" t="s">
        <v>2398</v>
      </c>
      <c r="E17302">
        <v>0</v>
      </c>
    </row>
    <row r="17303" spans="1:5" x14ac:dyDescent="0.3">
      <c r="A17303">
        <v>10030099</v>
      </c>
      <c r="B17303" t="s">
        <v>978</v>
      </c>
      <c r="C17303" t="s">
        <v>8</v>
      </c>
      <c r="D17303" t="s">
        <v>2399</v>
      </c>
      <c r="E17303">
        <v>0</v>
      </c>
    </row>
    <row r="17304" spans="1:5" x14ac:dyDescent="0.3">
      <c r="A17304">
        <v>10030099</v>
      </c>
      <c r="B17304" t="s">
        <v>978</v>
      </c>
      <c r="C17304" t="s">
        <v>8</v>
      </c>
      <c r="D17304" t="s">
        <v>2400</v>
      </c>
      <c r="E17304">
        <v>0</v>
      </c>
    </row>
    <row r="17305" spans="1:5" x14ac:dyDescent="0.3">
      <c r="A17305">
        <v>10030099</v>
      </c>
      <c r="B17305" t="s">
        <v>978</v>
      </c>
      <c r="C17305" t="s">
        <v>8</v>
      </c>
      <c r="D17305" t="s">
        <v>2401</v>
      </c>
      <c r="E17305">
        <v>0</v>
      </c>
    </row>
    <row r="17306" spans="1:5" x14ac:dyDescent="0.3">
      <c r="A17306">
        <v>10030099</v>
      </c>
      <c r="B17306" t="s">
        <v>978</v>
      </c>
      <c r="C17306" t="s">
        <v>8</v>
      </c>
      <c r="D17306" t="s">
        <v>2402</v>
      </c>
      <c r="E17306">
        <v>0</v>
      </c>
    </row>
    <row r="17307" spans="1:5" x14ac:dyDescent="0.3">
      <c r="A17307">
        <v>10030099</v>
      </c>
      <c r="B17307" t="s">
        <v>978</v>
      </c>
      <c r="C17307" t="s">
        <v>8</v>
      </c>
      <c r="D17307" t="s">
        <v>2403</v>
      </c>
      <c r="E17307">
        <v>-110</v>
      </c>
    </row>
    <row r="17308" spans="1:5" x14ac:dyDescent="0.3">
      <c r="A17308">
        <v>10030099</v>
      </c>
      <c r="B17308" t="s">
        <v>978</v>
      </c>
      <c r="C17308" t="s">
        <v>8</v>
      </c>
      <c r="D17308" t="s">
        <v>2404</v>
      </c>
      <c r="E17308">
        <v>0</v>
      </c>
    </row>
    <row r="17309" spans="1:5" x14ac:dyDescent="0.3">
      <c r="A17309">
        <v>10030099</v>
      </c>
      <c r="B17309" t="s">
        <v>978</v>
      </c>
      <c r="C17309" t="s">
        <v>8</v>
      </c>
      <c r="D17309" t="s">
        <v>2405</v>
      </c>
      <c r="E17309">
        <v>0</v>
      </c>
    </row>
    <row r="17310" spans="1:5" x14ac:dyDescent="0.3">
      <c r="A17310">
        <v>10030099</v>
      </c>
      <c r="B17310" t="s">
        <v>978</v>
      </c>
      <c r="C17310" t="s">
        <v>8</v>
      </c>
      <c r="D17310" t="s">
        <v>2406</v>
      </c>
      <c r="E17310">
        <v>0</v>
      </c>
    </row>
    <row r="17311" spans="1:5" x14ac:dyDescent="0.3">
      <c r="A17311">
        <v>10030099</v>
      </c>
      <c r="B17311" t="s">
        <v>978</v>
      </c>
      <c r="C17311" t="s">
        <v>8</v>
      </c>
      <c r="D17311" t="s">
        <v>2407</v>
      </c>
      <c r="E17311">
        <v>0</v>
      </c>
    </row>
    <row r="17312" spans="1:5" x14ac:dyDescent="0.3">
      <c r="A17312">
        <v>10030099</v>
      </c>
      <c r="B17312" t="s">
        <v>978</v>
      </c>
      <c r="C17312" t="s">
        <v>8</v>
      </c>
      <c r="D17312" t="s">
        <v>2408</v>
      </c>
      <c r="E17312">
        <v>0</v>
      </c>
    </row>
    <row r="17313" spans="1:5" x14ac:dyDescent="0.3">
      <c r="A17313">
        <v>10030099</v>
      </c>
      <c r="B17313" t="s">
        <v>978</v>
      </c>
      <c r="C17313" t="s">
        <v>8</v>
      </c>
      <c r="D17313" t="s">
        <v>2409</v>
      </c>
      <c r="E17313">
        <v>0</v>
      </c>
    </row>
    <row r="17314" spans="1:5" x14ac:dyDescent="0.3">
      <c r="A17314">
        <v>10030099</v>
      </c>
      <c r="B17314" t="s">
        <v>978</v>
      </c>
      <c r="C17314" t="s">
        <v>8</v>
      </c>
      <c r="D17314" t="s">
        <v>2410</v>
      </c>
      <c r="E17314">
        <v>0</v>
      </c>
    </row>
    <row r="17315" spans="1:5" x14ac:dyDescent="0.3">
      <c r="A17315">
        <v>10030099</v>
      </c>
      <c r="B17315" t="s">
        <v>978</v>
      </c>
      <c r="C17315" t="s">
        <v>8</v>
      </c>
      <c r="D17315" t="s">
        <v>2411</v>
      </c>
      <c r="E17315">
        <v>0</v>
      </c>
    </row>
    <row r="17316" spans="1:5" x14ac:dyDescent="0.3">
      <c r="A17316">
        <v>10030099</v>
      </c>
      <c r="B17316" t="s">
        <v>978</v>
      </c>
      <c r="C17316" t="s">
        <v>8</v>
      </c>
      <c r="D17316" t="s">
        <v>2412</v>
      </c>
      <c r="E17316">
        <v>0</v>
      </c>
    </row>
    <row r="17317" spans="1:5" x14ac:dyDescent="0.3">
      <c r="A17317">
        <v>10030099</v>
      </c>
      <c r="B17317" t="s">
        <v>978</v>
      </c>
      <c r="C17317" t="s">
        <v>8</v>
      </c>
      <c r="D17317" t="s">
        <v>2413</v>
      </c>
      <c r="E17317">
        <v>0</v>
      </c>
    </row>
    <row r="17318" spans="1:5" x14ac:dyDescent="0.3">
      <c r="A17318">
        <v>10030100</v>
      </c>
      <c r="B17318" t="s">
        <v>980</v>
      </c>
      <c r="C17318" t="s">
        <v>8</v>
      </c>
      <c r="D17318" t="s">
        <v>2378</v>
      </c>
      <c r="E17318">
        <v>0</v>
      </c>
    </row>
    <row r="17319" spans="1:5" x14ac:dyDescent="0.3">
      <c r="A17319">
        <v>10030100</v>
      </c>
      <c r="B17319" t="s">
        <v>980</v>
      </c>
      <c r="C17319" t="s">
        <v>8</v>
      </c>
      <c r="D17319" t="s">
        <v>2379</v>
      </c>
      <c r="E17319">
        <v>0</v>
      </c>
    </row>
    <row r="17320" spans="1:5" x14ac:dyDescent="0.3">
      <c r="A17320">
        <v>10030100</v>
      </c>
      <c r="B17320" t="s">
        <v>980</v>
      </c>
      <c r="C17320" t="s">
        <v>8</v>
      </c>
      <c r="D17320" t="s">
        <v>2380</v>
      </c>
      <c r="E17320">
        <v>0</v>
      </c>
    </row>
    <row r="17321" spans="1:5" x14ac:dyDescent="0.3">
      <c r="A17321">
        <v>10030100</v>
      </c>
      <c r="B17321" t="s">
        <v>980</v>
      </c>
      <c r="C17321" t="s">
        <v>8</v>
      </c>
      <c r="D17321" t="s">
        <v>2381</v>
      </c>
      <c r="E17321">
        <v>0</v>
      </c>
    </row>
    <row r="17322" spans="1:5" x14ac:dyDescent="0.3">
      <c r="A17322">
        <v>10030100</v>
      </c>
      <c r="B17322" t="s">
        <v>980</v>
      </c>
      <c r="C17322" t="s">
        <v>8</v>
      </c>
      <c r="D17322" t="s">
        <v>2382</v>
      </c>
      <c r="E17322">
        <v>0</v>
      </c>
    </row>
    <row r="17323" spans="1:5" x14ac:dyDescent="0.3">
      <c r="A17323">
        <v>10030100</v>
      </c>
      <c r="B17323" t="s">
        <v>980</v>
      </c>
      <c r="C17323" t="s">
        <v>8</v>
      </c>
      <c r="D17323" t="s">
        <v>2383</v>
      </c>
      <c r="E17323">
        <v>0</v>
      </c>
    </row>
    <row r="17324" spans="1:5" x14ac:dyDescent="0.3">
      <c r="A17324">
        <v>10030100</v>
      </c>
      <c r="B17324" t="s">
        <v>980</v>
      </c>
      <c r="C17324" t="s">
        <v>8</v>
      </c>
      <c r="D17324" t="s">
        <v>2384</v>
      </c>
      <c r="E17324">
        <v>0</v>
      </c>
    </row>
    <row r="17325" spans="1:5" x14ac:dyDescent="0.3">
      <c r="A17325">
        <v>10030100</v>
      </c>
      <c r="B17325" t="s">
        <v>980</v>
      </c>
      <c r="C17325" t="s">
        <v>8</v>
      </c>
      <c r="D17325" t="s">
        <v>2385</v>
      </c>
      <c r="E17325">
        <v>0</v>
      </c>
    </row>
    <row r="17326" spans="1:5" x14ac:dyDescent="0.3">
      <c r="A17326">
        <v>10030100</v>
      </c>
      <c r="B17326" t="s">
        <v>980</v>
      </c>
      <c r="C17326" t="s">
        <v>8</v>
      </c>
      <c r="D17326" t="s">
        <v>2386</v>
      </c>
      <c r="E17326">
        <v>0</v>
      </c>
    </row>
    <row r="17327" spans="1:5" x14ac:dyDescent="0.3">
      <c r="A17327">
        <v>10030100</v>
      </c>
      <c r="B17327" t="s">
        <v>980</v>
      </c>
      <c r="C17327" t="s">
        <v>8</v>
      </c>
      <c r="D17327" t="s">
        <v>2387</v>
      </c>
      <c r="E17327">
        <v>0</v>
      </c>
    </row>
    <row r="17328" spans="1:5" x14ac:dyDescent="0.3">
      <c r="A17328">
        <v>10030100</v>
      </c>
      <c r="B17328" t="s">
        <v>980</v>
      </c>
      <c r="C17328" t="s">
        <v>8</v>
      </c>
      <c r="D17328" t="s">
        <v>2388</v>
      </c>
      <c r="E17328">
        <v>0</v>
      </c>
    </row>
    <row r="17329" spans="1:5" x14ac:dyDescent="0.3">
      <c r="A17329">
        <v>10030100</v>
      </c>
      <c r="B17329" t="s">
        <v>980</v>
      </c>
      <c r="C17329" t="s">
        <v>8</v>
      </c>
      <c r="D17329" t="s">
        <v>2389</v>
      </c>
      <c r="E17329">
        <v>0</v>
      </c>
    </row>
    <row r="17330" spans="1:5" x14ac:dyDescent="0.3">
      <c r="A17330">
        <v>10030100</v>
      </c>
      <c r="B17330" t="s">
        <v>980</v>
      </c>
      <c r="C17330" t="s">
        <v>8</v>
      </c>
      <c r="D17330" t="s">
        <v>2390</v>
      </c>
      <c r="E17330">
        <v>0</v>
      </c>
    </row>
    <row r="17331" spans="1:5" x14ac:dyDescent="0.3">
      <c r="A17331">
        <v>10030100</v>
      </c>
      <c r="B17331" t="s">
        <v>980</v>
      </c>
      <c r="C17331" t="s">
        <v>8</v>
      </c>
      <c r="D17331" t="s">
        <v>2391</v>
      </c>
      <c r="E17331">
        <v>0</v>
      </c>
    </row>
    <row r="17332" spans="1:5" x14ac:dyDescent="0.3">
      <c r="A17332">
        <v>10030100</v>
      </c>
      <c r="B17332" t="s">
        <v>980</v>
      </c>
      <c r="C17332" t="s">
        <v>8</v>
      </c>
      <c r="D17332" t="s">
        <v>2392</v>
      </c>
      <c r="E17332">
        <v>0</v>
      </c>
    </row>
    <row r="17333" spans="1:5" x14ac:dyDescent="0.3">
      <c r="A17333">
        <v>10030100</v>
      </c>
      <c r="B17333" t="s">
        <v>980</v>
      </c>
      <c r="C17333" t="s">
        <v>8</v>
      </c>
      <c r="D17333" t="s">
        <v>2393</v>
      </c>
      <c r="E17333">
        <v>0</v>
      </c>
    </row>
    <row r="17334" spans="1:5" x14ac:dyDescent="0.3">
      <c r="A17334">
        <v>10030100</v>
      </c>
      <c r="B17334" t="s">
        <v>980</v>
      </c>
      <c r="C17334" t="s">
        <v>8</v>
      </c>
      <c r="D17334" t="s">
        <v>2394</v>
      </c>
      <c r="E17334">
        <v>0</v>
      </c>
    </row>
    <row r="17335" spans="1:5" x14ac:dyDescent="0.3">
      <c r="A17335">
        <v>10030100</v>
      </c>
      <c r="B17335" t="s">
        <v>980</v>
      </c>
      <c r="C17335" t="s">
        <v>8</v>
      </c>
      <c r="D17335" t="s">
        <v>2395</v>
      </c>
      <c r="E17335">
        <v>0</v>
      </c>
    </row>
    <row r="17336" spans="1:5" x14ac:dyDescent="0.3">
      <c r="A17336">
        <v>10030100</v>
      </c>
      <c r="B17336" t="s">
        <v>980</v>
      </c>
      <c r="C17336" t="s">
        <v>8</v>
      </c>
      <c r="D17336" t="s">
        <v>2396</v>
      </c>
      <c r="E17336">
        <v>0</v>
      </c>
    </row>
    <row r="17337" spans="1:5" x14ac:dyDescent="0.3">
      <c r="A17337">
        <v>10030100</v>
      </c>
      <c r="B17337" t="s">
        <v>980</v>
      </c>
      <c r="C17337" t="s">
        <v>8</v>
      </c>
      <c r="D17337" t="s">
        <v>2397</v>
      </c>
      <c r="E17337">
        <v>0</v>
      </c>
    </row>
    <row r="17338" spans="1:5" x14ac:dyDescent="0.3">
      <c r="A17338">
        <v>10030100</v>
      </c>
      <c r="B17338" t="s">
        <v>980</v>
      </c>
      <c r="C17338" t="s">
        <v>8</v>
      </c>
      <c r="D17338" t="s">
        <v>2398</v>
      </c>
      <c r="E17338">
        <v>0</v>
      </c>
    </row>
    <row r="17339" spans="1:5" x14ac:dyDescent="0.3">
      <c r="A17339">
        <v>10030100</v>
      </c>
      <c r="B17339" t="s">
        <v>980</v>
      </c>
      <c r="C17339" t="s">
        <v>8</v>
      </c>
      <c r="D17339" t="s">
        <v>2399</v>
      </c>
      <c r="E17339">
        <v>0</v>
      </c>
    </row>
    <row r="17340" spans="1:5" x14ac:dyDescent="0.3">
      <c r="A17340">
        <v>10030100</v>
      </c>
      <c r="B17340" t="s">
        <v>980</v>
      </c>
      <c r="C17340" t="s">
        <v>8</v>
      </c>
      <c r="D17340" t="s">
        <v>2400</v>
      </c>
      <c r="E17340">
        <v>0</v>
      </c>
    </row>
    <row r="17341" spans="1:5" x14ac:dyDescent="0.3">
      <c r="A17341">
        <v>10030100</v>
      </c>
      <c r="B17341" t="s">
        <v>980</v>
      </c>
      <c r="C17341" t="s">
        <v>8</v>
      </c>
      <c r="D17341" t="s">
        <v>2401</v>
      </c>
      <c r="E17341">
        <v>0</v>
      </c>
    </row>
    <row r="17342" spans="1:5" x14ac:dyDescent="0.3">
      <c r="A17342">
        <v>10030100</v>
      </c>
      <c r="B17342" t="s">
        <v>980</v>
      </c>
      <c r="C17342" t="s">
        <v>8</v>
      </c>
      <c r="D17342" t="s">
        <v>2402</v>
      </c>
      <c r="E17342">
        <v>0</v>
      </c>
    </row>
    <row r="17343" spans="1:5" x14ac:dyDescent="0.3">
      <c r="A17343">
        <v>10030100</v>
      </c>
      <c r="B17343" t="s">
        <v>980</v>
      </c>
      <c r="C17343" t="s">
        <v>8</v>
      </c>
      <c r="D17343" t="s">
        <v>2403</v>
      </c>
      <c r="E17343">
        <v>-30</v>
      </c>
    </row>
    <row r="17344" spans="1:5" x14ac:dyDescent="0.3">
      <c r="A17344">
        <v>10030100</v>
      </c>
      <c r="B17344" t="s">
        <v>980</v>
      </c>
      <c r="C17344" t="s">
        <v>8</v>
      </c>
      <c r="D17344" t="s">
        <v>2404</v>
      </c>
      <c r="E17344">
        <v>0</v>
      </c>
    </row>
    <row r="17345" spans="1:5" x14ac:dyDescent="0.3">
      <c r="A17345">
        <v>10030100</v>
      </c>
      <c r="B17345" t="s">
        <v>980</v>
      </c>
      <c r="C17345" t="s">
        <v>8</v>
      </c>
      <c r="D17345" t="s">
        <v>2405</v>
      </c>
      <c r="E17345">
        <v>0</v>
      </c>
    </row>
    <row r="17346" spans="1:5" x14ac:dyDescent="0.3">
      <c r="A17346">
        <v>10030100</v>
      </c>
      <c r="B17346" t="s">
        <v>980</v>
      </c>
      <c r="C17346" t="s">
        <v>8</v>
      </c>
      <c r="D17346" t="s">
        <v>2406</v>
      </c>
      <c r="E17346">
        <v>0</v>
      </c>
    </row>
    <row r="17347" spans="1:5" x14ac:dyDescent="0.3">
      <c r="A17347">
        <v>10030100</v>
      </c>
      <c r="B17347" t="s">
        <v>980</v>
      </c>
      <c r="C17347" t="s">
        <v>8</v>
      </c>
      <c r="D17347" t="s">
        <v>2407</v>
      </c>
      <c r="E17347">
        <v>0</v>
      </c>
    </row>
    <row r="17348" spans="1:5" x14ac:dyDescent="0.3">
      <c r="A17348">
        <v>10030100</v>
      </c>
      <c r="B17348" t="s">
        <v>980</v>
      </c>
      <c r="C17348" t="s">
        <v>8</v>
      </c>
      <c r="D17348" t="s">
        <v>2408</v>
      </c>
      <c r="E17348">
        <v>0</v>
      </c>
    </row>
    <row r="17349" spans="1:5" x14ac:dyDescent="0.3">
      <c r="A17349">
        <v>10030100</v>
      </c>
      <c r="B17349" t="s">
        <v>980</v>
      </c>
      <c r="C17349" t="s">
        <v>8</v>
      </c>
      <c r="D17349" t="s">
        <v>2409</v>
      </c>
      <c r="E17349">
        <v>0</v>
      </c>
    </row>
    <row r="17350" spans="1:5" x14ac:dyDescent="0.3">
      <c r="A17350">
        <v>10030100</v>
      </c>
      <c r="B17350" t="s">
        <v>980</v>
      </c>
      <c r="C17350" t="s">
        <v>8</v>
      </c>
      <c r="D17350" t="s">
        <v>2410</v>
      </c>
      <c r="E17350">
        <v>0</v>
      </c>
    </row>
    <row r="17351" spans="1:5" x14ac:dyDescent="0.3">
      <c r="A17351">
        <v>10030100</v>
      </c>
      <c r="B17351" t="s">
        <v>980</v>
      </c>
      <c r="C17351" t="s">
        <v>8</v>
      </c>
      <c r="D17351" t="s">
        <v>2411</v>
      </c>
      <c r="E17351">
        <v>0</v>
      </c>
    </row>
    <row r="17352" spans="1:5" x14ac:dyDescent="0.3">
      <c r="A17352">
        <v>10030100</v>
      </c>
      <c r="B17352" t="s">
        <v>980</v>
      </c>
      <c r="C17352" t="s">
        <v>8</v>
      </c>
      <c r="D17352" t="s">
        <v>2412</v>
      </c>
      <c r="E17352">
        <v>0</v>
      </c>
    </row>
    <row r="17353" spans="1:5" x14ac:dyDescent="0.3">
      <c r="A17353">
        <v>10030100</v>
      </c>
      <c r="B17353" t="s">
        <v>980</v>
      </c>
      <c r="C17353" t="s">
        <v>8</v>
      </c>
      <c r="D17353" t="s">
        <v>2413</v>
      </c>
      <c r="E17353">
        <v>0</v>
      </c>
    </row>
    <row r="17354" spans="1:5" x14ac:dyDescent="0.3">
      <c r="A17354">
        <v>23400014</v>
      </c>
      <c r="B17354" t="s">
        <v>982</v>
      </c>
      <c r="C17354" t="s">
        <v>8</v>
      </c>
      <c r="D17354" t="s">
        <v>2378</v>
      </c>
      <c r="E17354">
        <v>0</v>
      </c>
    </row>
    <row r="17355" spans="1:5" x14ac:dyDescent="0.3">
      <c r="A17355">
        <v>23400014</v>
      </c>
      <c r="B17355" t="s">
        <v>982</v>
      </c>
      <c r="C17355" t="s">
        <v>8</v>
      </c>
      <c r="D17355" t="s">
        <v>2379</v>
      </c>
      <c r="E17355">
        <v>0</v>
      </c>
    </row>
    <row r="17356" spans="1:5" x14ac:dyDescent="0.3">
      <c r="A17356">
        <v>23400014</v>
      </c>
      <c r="B17356" t="s">
        <v>982</v>
      </c>
      <c r="C17356" t="s">
        <v>8</v>
      </c>
      <c r="D17356" t="s">
        <v>2380</v>
      </c>
      <c r="E17356">
        <v>0</v>
      </c>
    </row>
    <row r="17357" spans="1:5" x14ac:dyDescent="0.3">
      <c r="A17357">
        <v>23400014</v>
      </c>
      <c r="B17357" t="s">
        <v>982</v>
      </c>
      <c r="C17357" t="s">
        <v>8</v>
      </c>
      <c r="D17357" t="s">
        <v>2381</v>
      </c>
      <c r="E17357">
        <v>0</v>
      </c>
    </row>
    <row r="17358" spans="1:5" x14ac:dyDescent="0.3">
      <c r="A17358">
        <v>23400014</v>
      </c>
      <c r="B17358" t="s">
        <v>982</v>
      </c>
      <c r="C17358" t="s">
        <v>8</v>
      </c>
      <c r="D17358" t="s">
        <v>2382</v>
      </c>
      <c r="E17358">
        <v>0</v>
      </c>
    </row>
    <row r="17359" spans="1:5" x14ac:dyDescent="0.3">
      <c r="A17359">
        <v>23400014</v>
      </c>
      <c r="B17359" t="s">
        <v>982</v>
      </c>
      <c r="C17359" t="s">
        <v>8</v>
      </c>
      <c r="D17359" t="s">
        <v>2383</v>
      </c>
      <c r="E17359">
        <v>0</v>
      </c>
    </row>
    <row r="17360" spans="1:5" x14ac:dyDescent="0.3">
      <c r="A17360">
        <v>23400014</v>
      </c>
      <c r="B17360" t="s">
        <v>982</v>
      </c>
      <c r="C17360" t="s">
        <v>8</v>
      </c>
      <c r="D17360" t="s">
        <v>2384</v>
      </c>
      <c r="E17360">
        <v>0</v>
      </c>
    </row>
    <row r="17361" spans="1:5" x14ac:dyDescent="0.3">
      <c r="A17361">
        <v>23400014</v>
      </c>
      <c r="B17361" t="s">
        <v>982</v>
      </c>
      <c r="C17361" t="s">
        <v>8</v>
      </c>
      <c r="D17361" t="s">
        <v>2385</v>
      </c>
      <c r="E17361">
        <v>0</v>
      </c>
    </row>
    <row r="17362" spans="1:5" x14ac:dyDescent="0.3">
      <c r="A17362">
        <v>23400014</v>
      </c>
      <c r="B17362" t="s">
        <v>982</v>
      </c>
      <c r="C17362" t="s">
        <v>8</v>
      </c>
      <c r="D17362" t="s">
        <v>2386</v>
      </c>
      <c r="E17362">
        <v>0</v>
      </c>
    </row>
    <row r="17363" spans="1:5" x14ac:dyDescent="0.3">
      <c r="A17363">
        <v>23400014</v>
      </c>
      <c r="B17363" t="s">
        <v>982</v>
      </c>
      <c r="C17363" t="s">
        <v>8</v>
      </c>
      <c r="D17363" t="s">
        <v>2387</v>
      </c>
      <c r="E17363">
        <v>-2</v>
      </c>
    </row>
    <row r="17364" spans="1:5" x14ac:dyDescent="0.3">
      <c r="A17364">
        <v>23400014</v>
      </c>
      <c r="B17364" t="s">
        <v>982</v>
      </c>
      <c r="C17364" t="s">
        <v>8</v>
      </c>
      <c r="D17364" t="s">
        <v>2388</v>
      </c>
      <c r="E17364">
        <v>0</v>
      </c>
    </row>
    <row r="17365" spans="1:5" x14ac:dyDescent="0.3">
      <c r="A17365">
        <v>23400014</v>
      </c>
      <c r="B17365" t="s">
        <v>982</v>
      </c>
      <c r="C17365" t="s">
        <v>8</v>
      </c>
      <c r="D17365" t="s">
        <v>2389</v>
      </c>
      <c r="E17365">
        <v>0</v>
      </c>
    </row>
    <row r="17366" spans="1:5" x14ac:dyDescent="0.3">
      <c r="A17366">
        <v>23400014</v>
      </c>
      <c r="B17366" t="s">
        <v>982</v>
      </c>
      <c r="C17366" t="s">
        <v>8</v>
      </c>
      <c r="D17366" t="s">
        <v>2390</v>
      </c>
      <c r="E17366">
        <v>0</v>
      </c>
    </row>
    <row r="17367" spans="1:5" x14ac:dyDescent="0.3">
      <c r="A17367">
        <v>23400014</v>
      </c>
      <c r="B17367" t="s">
        <v>982</v>
      </c>
      <c r="C17367" t="s">
        <v>8</v>
      </c>
      <c r="D17367" t="s">
        <v>2391</v>
      </c>
      <c r="E17367">
        <v>0</v>
      </c>
    </row>
    <row r="17368" spans="1:5" x14ac:dyDescent="0.3">
      <c r="A17368">
        <v>23400014</v>
      </c>
      <c r="B17368" t="s">
        <v>982</v>
      </c>
      <c r="C17368" t="s">
        <v>8</v>
      </c>
      <c r="D17368" t="s">
        <v>2392</v>
      </c>
      <c r="E17368">
        <v>0</v>
      </c>
    </row>
    <row r="17369" spans="1:5" x14ac:dyDescent="0.3">
      <c r="A17369">
        <v>23400014</v>
      </c>
      <c r="B17369" t="s">
        <v>982</v>
      </c>
      <c r="C17369" t="s">
        <v>8</v>
      </c>
      <c r="D17369" t="s">
        <v>2393</v>
      </c>
      <c r="E17369">
        <v>0</v>
      </c>
    </row>
    <row r="17370" spans="1:5" x14ac:dyDescent="0.3">
      <c r="A17370">
        <v>23400014</v>
      </c>
      <c r="B17370" t="s">
        <v>982</v>
      </c>
      <c r="C17370" t="s">
        <v>8</v>
      </c>
      <c r="D17370" t="s">
        <v>2394</v>
      </c>
      <c r="E17370">
        <v>0</v>
      </c>
    </row>
    <row r="17371" spans="1:5" x14ac:dyDescent="0.3">
      <c r="A17371">
        <v>23400014</v>
      </c>
      <c r="B17371" t="s">
        <v>982</v>
      </c>
      <c r="C17371" t="s">
        <v>8</v>
      </c>
      <c r="D17371" t="s">
        <v>2395</v>
      </c>
      <c r="E17371">
        <v>0</v>
      </c>
    </row>
    <row r="17372" spans="1:5" x14ac:dyDescent="0.3">
      <c r="A17372">
        <v>23400014</v>
      </c>
      <c r="B17372" t="s">
        <v>982</v>
      </c>
      <c r="C17372" t="s">
        <v>8</v>
      </c>
      <c r="D17372" t="s">
        <v>2396</v>
      </c>
      <c r="E17372">
        <v>0</v>
      </c>
    </row>
    <row r="17373" spans="1:5" x14ac:dyDescent="0.3">
      <c r="A17373">
        <v>23400014</v>
      </c>
      <c r="B17373" t="s">
        <v>982</v>
      </c>
      <c r="C17373" t="s">
        <v>8</v>
      </c>
      <c r="D17373" t="s">
        <v>2397</v>
      </c>
      <c r="E17373">
        <v>0</v>
      </c>
    </row>
    <row r="17374" spans="1:5" x14ac:dyDescent="0.3">
      <c r="A17374">
        <v>23400014</v>
      </c>
      <c r="B17374" t="s">
        <v>982</v>
      </c>
      <c r="C17374" t="s">
        <v>8</v>
      </c>
      <c r="D17374" t="s">
        <v>2398</v>
      </c>
      <c r="E17374">
        <v>-1</v>
      </c>
    </row>
    <row r="17375" spans="1:5" x14ac:dyDescent="0.3">
      <c r="A17375">
        <v>23400014</v>
      </c>
      <c r="B17375" t="s">
        <v>982</v>
      </c>
      <c r="C17375" t="s">
        <v>8</v>
      </c>
      <c r="D17375" t="s">
        <v>2399</v>
      </c>
      <c r="E17375">
        <v>0</v>
      </c>
    </row>
    <row r="17376" spans="1:5" x14ac:dyDescent="0.3">
      <c r="A17376">
        <v>23400014</v>
      </c>
      <c r="B17376" t="s">
        <v>982</v>
      </c>
      <c r="C17376" t="s">
        <v>8</v>
      </c>
      <c r="D17376" t="s">
        <v>2400</v>
      </c>
      <c r="E17376">
        <v>0</v>
      </c>
    </row>
    <row r="17377" spans="1:5" x14ac:dyDescent="0.3">
      <c r="A17377">
        <v>23400014</v>
      </c>
      <c r="B17377" t="s">
        <v>982</v>
      </c>
      <c r="C17377" t="s">
        <v>8</v>
      </c>
      <c r="D17377" t="s">
        <v>2401</v>
      </c>
      <c r="E17377">
        <v>0</v>
      </c>
    </row>
    <row r="17378" spans="1:5" x14ac:dyDescent="0.3">
      <c r="A17378">
        <v>23400014</v>
      </c>
      <c r="B17378" t="s">
        <v>982</v>
      </c>
      <c r="C17378" t="s">
        <v>8</v>
      </c>
      <c r="D17378" t="s">
        <v>2402</v>
      </c>
      <c r="E17378">
        <v>0</v>
      </c>
    </row>
    <row r="17379" spans="1:5" x14ac:dyDescent="0.3">
      <c r="A17379">
        <v>23400014</v>
      </c>
      <c r="B17379" t="s">
        <v>982</v>
      </c>
      <c r="C17379" t="s">
        <v>8</v>
      </c>
      <c r="D17379" t="s">
        <v>2403</v>
      </c>
      <c r="E17379">
        <v>0</v>
      </c>
    </row>
    <row r="17380" spans="1:5" x14ac:dyDescent="0.3">
      <c r="A17380">
        <v>23400014</v>
      </c>
      <c r="B17380" t="s">
        <v>982</v>
      </c>
      <c r="C17380" t="s">
        <v>8</v>
      </c>
      <c r="D17380" t="s">
        <v>2404</v>
      </c>
      <c r="E17380">
        <v>0</v>
      </c>
    </row>
    <row r="17381" spans="1:5" x14ac:dyDescent="0.3">
      <c r="A17381">
        <v>23400014</v>
      </c>
      <c r="B17381" t="s">
        <v>982</v>
      </c>
      <c r="C17381" t="s">
        <v>8</v>
      </c>
      <c r="D17381" t="s">
        <v>2405</v>
      </c>
      <c r="E17381">
        <v>0</v>
      </c>
    </row>
    <row r="17382" spans="1:5" x14ac:dyDescent="0.3">
      <c r="A17382">
        <v>23400014</v>
      </c>
      <c r="B17382" t="s">
        <v>982</v>
      </c>
      <c r="C17382" t="s">
        <v>8</v>
      </c>
      <c r="D17382" t="s">
        <v>2406</v>
      </c>
      <c r="E17382">
        <v>0</v>
      </c>
    </row>
    <row r="17383" spans="1:5" x14ac:dyDescent="0.3">
      <c r="A17383">
        <v>23400014</v>
      </c>
      <c r="B17383" t="s">
        <v>982</v>
      </c>
      <c r="C17383" t="s">
        <v>8</v>
      </c>
      <c r="D17383" t="s">
        <v>2407</v>
      </c>
      <c r="E17383">
        <v>-1</v>
      </c>
    </row>
    <row r="17384" spans="1:5" x14ac:dyDescent="0.3">
      <c r="A17384">
        <v>23400014</v>
      </c>
      <c r="B17384" t="s">
        <v>982</v>
      </c>
      <c r="C17384" t="s">
        <v>8</v>
      </c>
      <c r="D17384" t="s">
        <v>2408</v>
      </c>
      <c r="E17384">
        <v>0</v>
      </c>
    </row>
    <row r="17385" spans="1:5" x14ac:dyDescent="0.3">
      <c r="A17385">
        <v>23400014</v>
      </c>
      <c r="B17385" t="s">
        <v>982</v>
      </c>
      <c r="C17385" t="s">
        <v>8</v>
      </c>
      <c r="D17385" t="s">
        <v>2409</v>
      </c>
      <c r="E17385">
        <v>0</v>
      </c>
    </row>
    <row r="17386" spans="1:5" x14ac:dyDescent="0.3">
      <c r="A17386">
        <v>23400014</v>
      </c>
      <c r="B17386" t="s">
        <v>982</v>
      </c>
      <c r="C17386" t="s">
        <v>8</v>
      </c>
      <c r="D17386" t="s">
        <v>2410</v>
      </c>
      <c r="E17386">
        <v>0</v>
      </c>
    </row>
    <row r="17387" spans="1:5" x14ac:dyDescent="0.3">
      <c r="A17387">
        <v>23400014</v>
      </c>
      <c r="B17387" t="s">
        <v>982</v>
      </c>
      <c r="C17387" t="s">
        <v>8</v>
      </c>
      <c r="D17387" t="s">
        <v>2411</v>
      </c>
      <c r="E17387">
        <v>0</v>
      </c>
    </row>
    <row r="17388" spans="1:5" x14ac:dyDescent="0.3">
      <c r="A17388">
        <v>23400014</v>
      </c>
      <c r="B17388" t="s">
        <v>982</v>
      </c>
      <c r="C17388" t="s">
        <v>8</v>
      </c>
      <c r="D17388" t="s">
        <v>2412</v>
      </c>
      <c r="E17388">
        <v>0</v>
      </c>
    </row>
    <row r="17389" spans="1:5" x14ac:dyDescent="0.3">
      <c r="A17389">
        <v>23400014</v>
      </c>
      <c r="B17389" t="s">
        <v>982</v>
      </c>
      <c r="C17389" t="s">
        <v>8</v>
      </c>
      <c r="D17389" t="s">
        <v>2413</v>
      </c>
      <c r="E17389">
        <v>0</v>
      </c>
    </row>
    <row r="17390" spans="1:5" x14ac:dyDescent="0.3">
      <c r="A17390">
        <v>10010091</v>
      </c>
      <c r="B17390" t="s">
        <v>984</v>
      </c>
      <c r="C17390" t="s">
        <v>8</v>
      </c>
      <c r="D17390" t="s">
        <v>2378</v>
      </c>
      <c r="E17390">
        <v>-25</v>
      </c>
    </row>
    <row r="17391" spans="1:5" x14ac:dyDescent="0.3">
      <c r="A17391">
        <v>10010091</v>
      </c>
      <c r="B17391" t="s">
        <v>984</v>
      </c>
      <c r="C17391" t="s">
        <v>8</v>
      </c>
      <c r="D17391" t="s">
        <v>2379</v>
      </c>
      <c r="E17391">
        <v>0</v>
      </c>
    </row>
    <row r="17392" spans="1:5" x14ac:dyDescent="0.3">
      <c r="A17392">
        <v>10010091</v>
      </c>
      <c r="B17392" t="s">
        <v>984</v>
      </c>
      <c r="C17392" t="s">
        <v>8</v>
      </c>
      <c r="D17392" t="s">
        <v>2380</v>
      </c>
      <c r="E17392">
        <v>0</v>
      </c>
    </row>
    <row r="17393" spans="1:5" x14ac:dyDescent="0.3">
      <c r="A17393">
        <v>10010091</v>
      </c>
      <c r="B17393" t="s">
        <v>984</v>
      </c>
      <c r="C17393" t="s">
        <v>8</v>
      </c>
      <c r="D17393" t="s">
        <v>2381</v>
      </c>
      <c r="E17393">
        <v>0</v>
      </c>
    </row>
    <row r="17394" spans="1:5" x14ac:dyDescent="0.3">
      <c r="A17394">
        <v>10010091</v>
      </c>
      <c r="B17394" t="s">
        <v>984</v>
      </c>
      <c r="C17394" t="s">
        <v>8</v>
      </c>
      <c r="D17394" t="s">
        <v>2382</v>
      </c>
      <c r="E17394">
        <v>0</v>
      </c>
    </row>
    <row r="17395" spans="1:5" x14ac:dyDescent="0.3">
      <c r="A17395">
        <v>10010091</v>
      </c>
      <c r="B17395" t="s">
        <v>984</v>
      </c>
      <c r="C17395" t="s">
        <v>8</v>
      </c>
      <c r="D17395" t="s">
        <v>2383</v>
      </c>
      <c r="E17395">
        <v>0</v>
      </c>
    </row>
    <row r="17396" spans="1:5" x14ac:dyDescent="0.3">
      <c r="A17396">
        <v>10010091</v>
      </c>
      <c r="B17396" t="s">
        <v>984</v>
      </c>
      <c r="C17396" t="s">
        <v>8</v>
      </c>
      <c r="D17396" t="s">
        <v>2384</v>
      </c>
      <c r="E17396">
        <v>0</v>
      </c>
    </row>
    <row r="17397" spans="1:5" x14ac:dyDescent="0.3">
      <c r="A17397">
        <v>10010091</v>
      </c>
      <c r="B17397" t="s">
        <v>984</v>
      </c>
      <c r="C17397" t="s">
        <v>8</v>
      </c>
      <c r="D17397" t="s">
        <v>2385</v>
      </c>
      <c r="E17397">
        <v>0</v>
      </c>
    </row>
    <row r="17398" spans="1:5" x14ac:dyDescent="0.3">
      <c r="A17398">
        <v>10010091</v>
      </c>
      <c r="B17398" t="s">
        <v>984</v>
      </c>
      <c r="C17398" t="s">
        <v>8</v>
      </c>
      <c r="D17398" t="s">
        <v>2386</v>
      </c>
      <c r="E17398">
        <v>0</v>
      </c>
    </row>
    <row r="17399" spans="1:5" x14ac:dyDescent="0.3">
      <c r="A17399">
        <v>10010091</v>
      </c>
      <c r="B17399" t="s">
        <v>984</v>
      </c>
      <c r="C17399" t="s">
        <v>8</v>
      </c>
      <c r="D17399" t="s">
        <v>2387</v>
      </c>
      <c r="E17399">
        <v>0</v>
      </c>
    </row>
    <row r="17400" spans="1:5" x14ac:dyDescent="0.3">
      <c r="A17400">
        <v>10010091</v>
      </c>
      <c r="B17400" t="s">
        <v>984</v>
      </c>
      <c r="C17400" t="s">
        <v>8</v>
      </c>
      <c r="D17400" t="s">
        <v>2388</v>
      </c>
      <c r="E17400">
        <v>0</v>
      </c>
    </row>
    <row r="17401" spans="1:5" x14ac:dyDescent="0.3">
      <c r="A17401">
        <v>10010091</v>
      </c>
      <c r="B17401" t="s">
        <v>984</v>
      </c>
      <c r="C17401" t="s">
        <v>8</v>
      </c>
      <c r="D17401" t="s">
        <v>2389</v>
      </c>
      <c r="E17401">
        <v>0</v>
      </c>
    </row>
    <row r="17402" spans="1:5" x14ac:dyDescent="0.3">
      <c r="A17402">
        <v>10010091</v>
      </c>
      <c r="B17402" t="s">
        <v>984</v>
      </c>
      <c r="C17402" t="s">
        <v>8</v>
      </c>
      <c r="D17402" t="s">
        <v>2390</v>
      </c>
      <c r="E17402">
        <v>0</v>
      </c>
    </row>
    <row r="17403" spans="1:5" x14ac:dyDescent="0.3">
      <c r="A17403">
        <v>10010091</v>
      </c>
      <c r="B17403" t="s">
        <v>984</v>
      </c>
      <c r="C17403" t="s">
        <v>8</v>
      </c>
      <c r="D17403" t="s">
        <v>2391</v>
      </c>
      <c r="E17403">
        <v>0</v>
      </c>
    </row>
    <row r="17404" spans="1:5" x14ac:dyDescent="0.3">
      <c r="A17404">
        <v>10010091</v>
      </c>
      <c r="B17404" t="s">
        <v>984</v>
      </c>
      <c r="C17404" t="s">
        <v>8</v>
      </c>
      <c r="D17404" t="s">
        <v>2392</v>
      </c>
      <c r="E17404">
        <v>0</v>
      </c>
    </row>
    <row r="17405" spans="1:5" x14ac:dyDescent="0.3">
      <c r="A17405">
        <v>10010091</v>
      </c>
      <c r="B17405" t="s">
        <v>984</v>
      </c>
      <c r="C17405" t="s">
        <v>8</v>
      </c>
      <c r="D17405" t="s">
        <v>2393</v>
      </c>
      <c r="E17405">
        <v>0</v>
      </c>
    </row>
    <row r="17406" spans="1:5" x14ac:dyDescent="0.3">
      <c r="A17406">
        <v>10010091</v>
      </c>
      <c r="B17406" t="s">
        <v>984</v>
      </c>
      <c r="C17406" t="s">
        <v>8</v>
      </c>
      <c r="D17406" t="s">
        <v>2394</v>
      </c>
      <c r="E17406">
        <v>0</v>
      </c>
    </row>
    <row r="17407" spans="1:5" x14ac:dyDescent="0.3">
      <c r="A17407">
        <v>10010091</v>
      </c>
      <c r="B17407" t="s">
        <v>984</v>
      </c>
      <c r="C17407" t="s">
        <v>8</v>
      </c>
      <c r="D17407" t="s">
        <v>2395</v>
      </c>
      <c r="E17407">
        <v>0</v>
      </c>
    </row>
    <row r="17408" spans="1:5" x14ac:dyDescent="0.3">
      <c r="A17408">
        <v>10010091</v>
      </c>
      <c r="B17408" t="s">
        <v>984</v>
      </c>
      <c r="C17408" t="s">
        <v>8</v>
      </c>
      <c r="D17408" t="s">
        <v>2396</v>
      </c>
      <c r="E17408">
        <v>0</v>
      </c>
    </row>
    <row r="17409" spans="1:5" x14ac:dyDescent="0.3">
      <c r="A17409">
        <v>10010091</v>
      </c>
      <c r="B17409" t="s">
        <v>984</v>
      </c>
      <c r="C17409" t="s">
        <v>8</v>
      </c>
      <c r="D17409" t="s">
        <v>2397</v>
      </c>
      <c r="E17409">
        <v>0</v>
      </c>
    </row>
    <row r="17410" spans="1:5" x14ac:dyDescent="0.3">
      <c r="A17410">
        <v>10010091</v>
      </c>
      <c r="B17410" t="s">
        <v>984</v>
      </c>
      <c r="C17410" t="s">
        <v>8</v>
      </c>
      <c r="D17410" t="s">
        <v>2398</v>
      </c>
      <c r="E17410">
        <v>0</v>
      </c>
    </row>
    <row r="17411" spans="1:5" x14ac:dyDescent="0.3">
      <c r="A17411">
        <v>10010091</v>
      </c>
      <c r="B17411" t="s">
        <v>984</v>
      </c>
      <c r="C17411" t="s">
        <v>8</v>
      </c>
      <c r="D17411" t="s">
        <v>2399</v>
      </c>
      <c r="E17411">
        <v>0</v>
      </c>
    </row>
    <row r="17412" spans="1:5" x14ac:dyDescent="0.3">
      <c r="A17412">
        <v>10010091</v>
      </c>
      <c r="B17412" t="s">
        <v>984</v>
      </c>
      <c r="C17412" t="s">
        <v>8</v>
      </c>
      <c r="D17412" t="s">
        <v>2400</v>
      </c>
      <c r="E17412">
        <v>0</v>
      </c>
    </row>
    <row r="17413" spans="1:5" x14ac:dyDescent="0.3">
      <c r="A17413">
        <v>10010091</v>
      </c>
      <c r="B17413" t="s">
        <v>984</v>
      </c>
      <c r="C17413" t="s">
        <v>8</v>
      </c>
      <c r="D17413" t="s">
        <v>2401</v>
      </c>
      <c r="E17413">
        <v>0</v>
      </c>
    </row>
    <row r="17414" spans="1:5" x14ac:dyDescent="0.3">
      <c r="A17414">
        <v>10010091</v>
      </c>
      <c r="B17414" t="s">
        <v>984</v>
      </c>
      <c r="C17414" t="s">
        <v>8</v>
      </c>
      <c r="D17414" t="s">
        <v>2402</v>
      </c>
      <c r="E17414">
        <v>0</v>
      </c>
    </row>
    <row r="17415" spans="1:5" x14ac:dyDescent="0.3">
      <c r="A17415">
        <v>10010091</v>
      </c>
      <c r="B17415" t="s">
        <v>984</v>
      </c>
      <c r="C17415" t="s">
        <v>8</v>
      </c>
      <c r="D17415" t="s">
        <v>2403</v>
      </c>
      <c r="E17415">
        <v>-75</v>
      </c>
    </row>
    <row r="17416" spans="1:5" x14ac:dyDescent="0.3">
      <c r="A17416">
        <v>10010091</v>
      </c>
      <c r="B17416" t="s">
        <v>984</v>
      </c>
      <c r="C17416" t="s">
        <v>8</v>
      </c>
      <c r="D17416" t="s">
        <v>2404</v>
      </c>
      <c r="E17416">
        <v>0</v>
      </c>
    </row>
    <row r="17417" spans="1:5" x14ac:dyDescent="0.3">
      <c r="A17417">
        <v>10010091</v>
      </c>
      <c r="B17417" t="s">
        <v>984</v>
      </c>
      <c r="C17417" t="s">
        <v>8</v>
      </c>
      <c r="D17417" t="s">
        <v>2405</v>
      </c>
      <c r="E17417">
        <v>0</v>
      </c>
    </row>
    <row r="17418" spans="1:5" x14ac:dyDescent="0.3">
      <c r="A17418">
        <v>10010091</v>
      </c>
      <c r="B17418" t="s">
        <v>984</v>
      </c>
      <c r="C17418" t="s">
        <v>8</v>
      </c>
      <c r="D17418" t="s">
        <v>2406</v>
      </c>
      <c r="E17418">
        <v>0</v>
      </c>
    </row>
    <row r="17419" spans="1:5" x14ac:dyDescent="0.3">
      <c r="A17419">
        <v>10010091</v>
      </c>
      <c r="B17419" t="s">
        <v>984</v>
      </c>
      <c r="C17419" t="s">
        <v>8</v>
      </c>
      <c r="D17419" t="s">
        <v>2407</v>
      </c>
      <c r="E17419">
        <v>0</v>
      </c>
    </row>
    <row r="17420" spans="1:5" x14ac:dyDescent="0.3">
      <c r="A17420">
        <v>10010091</v>
      </c>
      <c r="B17420" t="s">
        <v>984</v>
      </c>
      <c r="C17420" t="s">
        <v>8</v>
      </c>
      <c r="D17420" t="s">
        <v>2408</v>
      </c>
      <c r="E17420">
        <v>0</v>
      </c>
    </row>
    <row r="17421" spans="1:5" x14ac:dyDescent="0.3">
      <c r="A17421">
        <v>10010091</v>
      </c>
      <c r="B17421" t="s">
        <v>984</v>
      </c>
      <c r="C17421" t="s">
        <v>8</v>
      </c>
      <c r="D17421" t="s">
        <v>2409</v>
      </c>
      <c r="E17421">
        <v>0</v>
      </c>
    </row>
    <row r="17422" spans="1:5" x14ac:dyDescent="0.3">
      <c r="A17422">
        <v>10010091</v>
      </c>
      <c r="B17422" t="s">
        <v>984</v>
      </c>
      <c r="C17422" t="s">
        <v>8</v>
      </c>
      <c r="D17422" t="s">
        <v>2410</v>
      </c>
      <c r="E17422">
        <v>0</v>
      </c>
    </row>
    <row r="17423" spans="1:5" x14ac:dyDescent="0.3">
      <c r="A17423">
        <v>10010091</v>
      </c>
      <c r="B17423" t="s">
        <v>984</v>
      </c>
      <c r="C17423" t="s">
        <v>8</v>
      </c>
      <c r="D17423" t="s">
        <v>2411</v>
      </c>
      <c r="E17423">
        <v>0</v>
      </c>
    </row>
    <row r="17424" spans="1:5" x14ac:dyDescent="0.3">
      <c r="A17424">
        <v>10010091</v>
      </c>
      <c r="B17424" t="s">
        <v>984</v>
      </c>
      <c r="C17424" t="s">
        <v>8</v>
      </c>
      <c r="D17424" t="s">
        <v>2412</v>
      </c>
      <c r="E17424">
        <v>0</v>
      </c>
    </row>
    <row r="17425" spans="1:5" x14ac:dyDescent="0.3">
      <c r="A17425">
        <v>10010091</v>
      </c>
      <c r="B17425" t="s">
        <v>984</v>
      </c>
      <c r="C17425" t="s">
        <v>8</v>
      </c>
      <c r="D17425" t="s">
        <v>2413</v>
      </c>
      <c r="E17425">
        <v>0</v>
      </c>
    </row>
    <row r="17426" spans="1:5" x14ac:dyDescent="0.3">
      <c r="A17426">
        <v>91300020</v>
      </c>
      <c r="B17426" t="s">
        <v>986</v>
      </c>
      <c r="C17426" t="s">
        <v>8</v>
      </c>
      <c r="D17426" t="s">
        <v>2378</v>
      </c>
      <c r="E17426">
        <v>0</v>
      </c>
    </row>
    <row r="17427" spans="1:5" x14ac:dyDescent="0.3">
      <c r="A17427">
        <v>91300020</v>
      </c>
      <c r="B17427" t="s">
        <v>986</v>
      </c>
      <c r="C17427" t="s">
        <v>8</v>
      </c>
      <c r="D17427" t="s">
        <v>2379</v>
      </c>
      <c r="E17427">
        <v>0</v>
      </c>
    </row>
    <row r="17428" spans="1:5" x14ac:dyDescent="0.3">
      <c r="A17428">
        <v>91300020</v>
      </c>
      <c r="B17428" t="s">
        <v>986</v>
      </c>
      <c r="C17428" t="s">
        <v>8</v>
      </c>
      <c r="D17428" t="s">
        <v>2380</v>
      </c>
      <c r="E17428">
        <v>0</v>
      </c>
    </row>
    <row r="17429" spans="1:5" x14ac:dyDescent="0.3">
      <c r="A17429">
        <v>91300020</v>
      </c>
      <c r="B17429" t="s">
        <v>986</v>
      </c>
      <c r="C17429" t="s">
        <v>8</v>
      </c>
      <c r="D17429" t="s">
        <v>2381</v>
      </c>
      <c r="E17429">
        <v>0</v>
      </c>
    </row>
    <row r="17430" spans="1:5" x14ac:dyDescent="0.3">
      <c r="A17430">
        <v>91300020</v>
      </c>
      <c r="B17430" t="s">
        <v>986</v>
      </c>
      <c r="C17430" t="s">
        <v>8</v>
      </c>
      <c r="D17430" t="s">
        <v>2382</v>
      </c>
      <c r="E17430">
        <v>0</v>
      </c>
    </row>
    <row r="17431" spans="1:5" x14ac:dyDescent="0.3">
      <c r="A17431">
        <v>91300020</v>
      </c>
      <c r="B17431" t="s">
        <v>986</v>
      </c>
      <c r="C17431" t="s">
        <v>8</v>
      </c>
      <c r="D17431" t="s">
        <v>2383</v>
      </c>
      <c r="E17431">
        <v>0</v>
      </c>
    </row>
    <row r="17432" spans="1:5" x14ac:dyDescent="0.3">
      <c r="A17432">
        <v>91300020</v>
      </c>
      <c r="B17432" t="s">
        <v>986</v>
      </c>
      <c r="C17432" t="s">
        <v>8</v>
      </c>
      <c r="D17432" t="s">
        <v>2384</v>
      </c>
      <c r="E17432">
        <v>0</v>
      </c>
    </row>
    <row r="17433" spans="1:5" x14ac:dyDescent="0.3">
      <c r="A17433">
        <v>91300020</v>
      </c>
      <c r="B17433" t="s">
        <v>986</v>
      </c>
      <c r="C17433" t="s">
        <v>8</v>
      </c>
      <c r="D17433" t="s">
        <v>2385</v>
      </c>
      <c r="E17433">
        <v>0</v>
      </c>
    </row>
    <row r="17434" spans="1:5" x14ac:dyDescent="0.3">
      <c r="A17434">
        <v>91300020</v>
      </c>
      <c r="B17434" t="s">
        <v>986</v>
      </c>
      <c r="C17434" t="s">
        <v>8</v>
      </c>
      <c r="D17434" t="s">
        <v>2386</v>
      </c>
      <c r="E17434">
        <v>0</v>
      </c>
    </row>
    <row r="17435" spans="1:5" x14ac:dyDescent="0.3">
      <c r="A17435">
        <v>91300020</v>
      </c>
      <c r="B17435" t="s">
        <v>986</v>
      </c>
      <c r="C17435" t="s">
        <v>8</v>
      </c>
      <c r="D17435" t="s">
        <v>2387</v>
      </c>
      <c r="E17435">
        <v>0</v>
      </c>
    </row>
    <row r="17436" spans="1:5" x14ac:dyDescent="0.3">
      <c r="A17436">
        <v>91300020</v>
      </c>
      <c r="B17436" t="s">
        <v>986</v>
      </c>
      <c r="C17436" t="s">
        <v>8</v>
      </c>
      <c r="D17436" t="s">
        <v>2388</v>
      </c>
      <c r="E17436">
        <v>0</v>
      </c>
    </row>
    <row r="17437" spans="1:5" x14ac:dyDescent="0.3">
      <c r="A17437">
        <v>91300020</v>
      </c>
      <c r="B17437" t="s">
        <v>986</v>
      </c>
      <c r="C17437" t="s">
        <v>8</v>
      </c>
      <c r="D17437" t="s">
        <v>2389</v>
      </c>
      <c r="E17437">
        <v>-1</v>
      </c>
    </row>
    <row r="17438" spans="1:5" x14ac:dyDescent="0.3">
      <c r="A17438">
        <v>91300020</v>
      </c>
      <c r="B17438" t="s">
        <v>986</v>
      </c>
      <c r="C17438" t="s">
        <v>8</v>
      </c>
      <c r="D17438" t="s">
        <v>2390</v>
      </c>
      <c r="E17438">
        <v>0</v>
      </c>
    </row>
    <row r="17439" spans="1:5" x14ac:dyDescent="0.3">
      <c r="A17439">
        <v>91300020</v>
      </c>
      <c r="B17439" t="s">
        <v>986</v>
      </c>
      <c r="C17439" t="s">
        <v>8</v>
      </c>
      <c r="D17439" t="s">
        <v>2391</v>
      </c>
      <c r="E17439">
        <v>-1</v>
      </c>
    </row>
    <row r="17440" spans="1:5" x14ac:dyDescent="0.3">
      <c r="A17440">
        <v>91300020</v>
      </c>
      <c r="B17440" t="s">
        <v>986</v>
      </c>
      <c r="C17440" t="s">
        <v>8</v>
      </c>
      <c r="D17440" t="s">
        <v>2392</v>
      </c>
      <c r="E17440">
        <v>0</v>
      </c>
    </row>
    <row r="17441" spans="1:5" x14ac:dyDescent="0.3">
      <c r="A17441">
        <v>91300020</v>
      </c>
      <c r="B17441" t="s">
        <v>986</v>
      </c>
      <c r="C17441" t="s">
        <v>8</v>
      </c>
      <c r="D17441" t="s">
        <v>2393</v>
      </c>
      <c r="E17441">
        <v>0</v>
      </c>
    </row>
    <row r="17442" spans="1:5" x14ac:dyDescent="0.3">
      <c r="A17442">
        <v>91300020</v>
      </c>
      <c r="B17442" t="s">
        <v>986</v>
      </c>
      <c r="C17442" t="s">
        <v>8</v>
      </c>
      <c r="D17442" t="s">
        <v>2394</v>
      </c>
      <c r="E17442">
        <v>0</v>
      </c>
    </row>
    <row r="17443" spans="1:5" x14ac:dyDescent="0.3">
      <c r="A17443">
        <v>91300020</v>
      </c>
      <c r="B17443" t="s">
        <v>986</v>
      </c>
      <c r="C17443" t="s">
        <v>8</v>
      </c>
      <c r="D17443" t="s">
        <v>2395</v>
      </c>
      <c r="E17443">
        <v>-1</v>
      </c>
    </row>
    <row r="17444" spans="1:5" x14ac:dyDescent="0.3">
      <c r="A17444">
        <v>91300020</v>
      </c>
      <c r="B17444" t="s">
        <v>986</v>
      </c>
      <c r="C17444" t="s">
        <v>8</v>
      </c>
      <c r="D17444" t="s">
        <v>2396</v>
      </c>
      <c r="E17444">
        <v>0</v>
      </c>
    </row>
    <row r="17445" spans="1:5" x14ac:dyDescent="0.3">
      <c r="A17445">
        <v>91300020</v>
      </c>
      <c r="B17445" t="s">
        <v>986</v>
      </c>
      <c r="C17445" t="s">
        <v>8</v>
      </c>
      <c r="D17445" t="s">
        <v>2397</v>
      </c>
      <c r="E17445">
        <v>0</v>
      </c>
    </row>
    <row r="17446" spans="1:5" x14ac:dyDescent="0.3">
      <c r="A17446">
        <v>91300020</v>
      </c>
      <c r="B17446" t="s">
        <v>986</v>
      </c>
      <c r="C17446" t="s">
        <v>8</v>
      </c>
      <c r="D17446" t="s">
        <v>2398</v>
      </c>
      <c r="E17446">
        <v>-1</v>
      </c>
    </row>
    <row r="17447" spans="1:5" x14ac:dyDescent="0.3">
      <c r="A17447">
        <v>91300020</v>
      </c>
      <c r="B17447" t="s">
        <v>986</v>
      </c>
      <c r="C17447" t="s">
        <v>8</v>
      </c>
      <c r="D17447" t="s">
        <v>2399</v>
      </c>
      <c r="E17447">
        <v>0</v>
      </c>
    </row>
    <row r="17448" spans="1:5" x14ac:dyDescent="0.3">
      <c r="A17448">
        <v>91300020</v>
      </c>
      <c r="B17448" t="s">
        <v>986</v>
      </c>
      <c r="C17448" t="s">
        <v>8</v>
      </c>
      <c r="D17448" t="s">
        <v>2400</v>
      </c>
      <c r="E17448">
        <v>-1</v>
      </c>
    </row>
    <row r="17449" spans="1:5" x14ac:dyDescent="0.3">
      <c r="A17449">
        <v>91300020</v>
      </c>
      <c r="B17449" t="s">
        <v>986</v>
      </c>
      <c r="C17449" t="s">
        <v>8</v>
      </c>
      <c r="D17449" t="s">
        <v>2401</v>
      </c>
      <c r="E17449">
        <v>0</v>
      </c>
    </row>
    <row r="17450" spans="1:5" x14ac:dyDescent="0.3">
      <c r="A17450">
        <v>91300020</v>
      </c>
      <c r="B17450" t="s">
        <v>986</v>
      </c>
      <c r="C17450" t="s">
        <v>8</v>
      </c>
      <c r="D17450" t="s">
        <v>2402</v>
      </c>
      <c r="E17450">
        <v>0</v>
      </c>
    </row>
    <row r="17451" spans="1:5" x14ac:dyDescent="0.3">
      <c r="A17451">
        <v>91300020</v>
      </c>
      <c r="B17451" t="s">
        <v>986</v>
      </c>
      <c r="C17451" t="s">
        <v>8</v>
      </c>
      <c r="D17451" t="s">
        <v>2403</v>
      </c>
      <c r="E17451">
        <v>0</v>
      </c>
    </row>
    <row r="17452" spans="1:5" x14ac:dyDescent="0.3">
      <c r="A17452">
        <v>91300020</v>
      </c>
      <c r="B17452" t="s">
        <v>986</v>
      </c>
      <c r="C17452" t="s">
        <v>8</v>
      </c>
      <c r="D17452" t="s">
        <v>2404</v>
      </c>
      <c r="E17452">
        <v>0</v>
      </c>
    </row>
    <row r="17453" spans="1:5" x14ac:dyDescent="0.3">
      <c r="A17453">
        <v>91300020</v>
      </c>
      <c r="B17453" t="s">
        <v>986</v>
      </c>
      <c r="C17453" t="s">
        <v>8</v>
      </c>
      <c r="D17453" t="s">
        <v>2405</v>
      </c>
      <c r="E17453">
        <v>0</v>
      </c>
    </row>
    <row r="17454" spans="1:5" x14ac:dyDescent="0.3">
      <c r="A17454">
        <v>91300020</v>
      </c>
      <c r="B17454" t="s">
        <v>986</v>
      </c>
      <c r="C17454" t="s">
        <v>8</v>
      </c>
      <c r="D17454" t="s">
        <v>2406</v>
      </c>
      <c r="E17454">
        <v>0</v>
      </c>
    </row>
    <row r="17455" spans="1:5" x14ac:dyDescent="0.3">
      <c r="A17455">
        <v>91300020</v>
      </c>
      <c r="B17455" t="s">
        <v>986</v>
      </c>
      <c r="C17455" t="s">
        <v>8</v>
      </c>
      <c r="D17455" t="s">
        <v>2407</v>
      </c>
      <c r="E17455">
        <v>0</v>
      </c>
    </row>
    <row r="17456" spans="1:5" x14ac:dyDescent="0.3">
      <c r="A17456">
        <v>91300020</v>
      </c>
      <c r="B17456" t="s">
        <v>986</v>
      </c>
      <c r="C17456" t="s">
        <v>8</v>
      </c>
      <c r="D17456" t="s">
        <v>2408</v>
      </c>
      <c r="E17456">
        <v>0</v>
      </c>
    </row>
    <row r="17457" spans="1:5" x14ac:dyDescent="0.3">
      <c r="A17457">
        <v>91300020</v>
      </c>
      <c r="B17457" t="s">
        <v>986</v>
      </c>
      <c r="C17457" t="s">
        <v>8</v>
      </c>
      <c r="D17457" t="s">
        <v>2409</v>
      </c>
      <c r="E17457">
        <v>-2</v>
      </c>
    </row>
    <row r="17458" spans="1:5" x14ac:dyDescent="0.3">
      <c r="A17458">
        <v>91300020</v>
      </c>
      <c r="B17458" t="s">
        <v>986</v>
      </c>
      <c r="C17458" t="s">
        <v>8</v>
      </c>
      <c r="D17458" t="s">
        <v>2410</v>
      </c>
      <c r="E17458">
        <v>0</v>
      </c>
    </row>
    <row r="17459" spans="1:5" x14ac:dyDescent="0.3">
      <c r="A17459">
        <v>91300020</v>
      </c>
      <c r="B17459" t="s">
        <v>986</v>
      </c>
      <c r="C17459" t="s">
        <v>8</v>
      </c>
      <c r="D17459" t="s">
        <v>2411</v>
      </c>
      <c r="E17459">
        <v>0</v>
      </c>
    </row>
    <row r="17460" spans="1:5" x14ac:dyDescent="0.3">
      <c r="A17460">
        <v>91300020</v>
      </c>
      <c r="B17460" t="s">
        <v>986</v>
      </c>
      <c r="C17460" t="s">
        <v>8</v>
      </c>
      <c r="D17460" t="s">
        <v>2412</v>
      </c>
      <c r="E17460">
        <v>0</v>
      </c>
    </row>
    <row r="17461" spans="1:5" x14ac:dyDescent="0.3">
      <c r="A17461">
        <v>91300020</v>
      </c>
      <c r="B17461" t="s">
        <v>986</v>
      </c>
      <c r="C17461" t="s">
        <v>8</v>
      </c>
      <c r="D17461" t="s">
        <v>2413</v>
      </c>
      <c r="E17461">
        <v>0</v>
      </c>
    </row>
    <row r="17462" spans="1:5" x14ac:dyDescent="0.3">
      <c r="A17462">
        <v>39300003</v>
      </c>
      <c r="B17462" t="s">
        <v>988</v>
      </c>
      <c r="C17462" t="s">
        <v>8</v>
      </c>
      <c r="D17462" t="s">
        <v>2378</v>
      </c>
      <c r="E17462">
        <v>-1</v>
      </c>
    </row>
    <row r="17463" spans="1:5" x14ac:dyDescent="0.3">
      <c r="A17463">
        <v>39300003</v>
      </c>
      <c r="B17463" t="s">
        <v>988</v>
      </c>
      <c r="C17463" t="s">
        <v>8</v>
      </c>
      <c r="D17463" t="s">
        <v>2379</v>
      </c>
      <c r="E17463">
        <v>-3</v>
      </c>
    </row>
    <row r="17464" spans="1:5" x14ac:dyDescent="0.3">
      <c r="A17464">
        <v>39300003</v>
      </c>
      <c r="B17464" t="s">
        <v>988</v>
      </c>
      <c r="C17464" t="s">
        <v>8</v>
      </c>
      <c r="D17464" t="s">
        <v>2380</v>
      </c>
      <c r="E17464">
        <v>-2</v>
      </c>
    </row>
    <row r="17465" spans="1:5" x14ac:dyDescent="0.3">
      <c r="A17465">
        <v>39300003</v>
      </c>
      <c r="B17465" t="s">
        <v>988</v>
      </c>
      <c r="C17465" t="s">
        <v>8</v>
      </c>
      <c r="D17465" t="s">
        <v>2381</v>
      </c>
      <c r="E17465">
        <v>-3</v>
      </c>
    </row>
    <row r="17466" spans="1:5" x14ac:dyDescent="0.3">
      <c r="A17466">
        <v>39300003</v>
      </c>
      <c r="B17466" t="s">
        <v>988</v>
      </c>
      <c r="C17466" t="s">
        <v>8</v>
      </c>
      <c r="D17466" t="s">
        <v>2382</v>
      </c>
      <c r="E17466">
        <v>-1</v>
      </c>
    </row>
    <row r="17467" spans="1:5" x14ac:dyDescent="0.3">
      <c r="A17467">
        <v>39300003</v>
      </c>
      <c r="B17467" t="s">
        <v>988</v>
      </c>
      <c r="C17467" t="s">
        <v>8</v>
      </c>
      <c r="D17467" t="s">
        <v>2383</v>
      </c>
      <c r="E17467">
        <v>0</v>
      </c>
    </row>
    <row r="17468" spans="1:5" x14ac:dyDescent="0.3">
      <c r="A17468">
        <v>39300003</v>
      </c>
      <c r="B17468" t="s">
        <v>988</v>
      </c>
      <c r="C17468" t="s">
        <v>8</v>
      </c>
      <c r="D17468" t="s">
        <v>2384</v>
      </c>
      <c r="E17468">
        <v>0</v>
      </c>
    </row>
    <row r="17469" spans="1:5" x14ac:dyDescent="0.3">
      <c r="A17469">
        <v>39300003</v>
      </c>
      <c r="B17469" t="s">
        <v>988</v>
      </c>
      <c r="C17469" t="s">
        <v>8</v>
      </c>
      <c r="D17469" t="s">
        <v>2385</v>
      </c>
      <c r="E17469">
        <v>0</v>
      </c>
    </row>
    <row r="17470" spans="1:5" x14ac:dyDescent="0.3">
      <c r="A17470">
        <v>39300003</v>
      </c>
      <c r="B17470" t="s">
        <v>988</v>
      </c>
      <c r="C17470" t="s">
        <v>8</v>
      </c>
      <c r="D17470" t="s">
        <v>2386</v>
      </c>
      <c r="E17470">
        <v>-1</v>
      </c>
    </row>
    <row r="17471" spans="1:5" x14ac:dyDescent="0.3">
      <c r="A17471">
        <v>39300003</v>
      </c>
      <c r="B17471" t="s">
        <v>988</v>
      </c>
      <c r="C17471" t="s">
        <v>8</v>
      </c>
      <c r="D17471" t="s">
        <v>2387</v>
      </c>
      <c r="E17471">
        <v>-5</v>
      </c>
    </row>
    <row r="17472" spans="1:5" x14ac:dyDescent="0.3">
      <c r="A17472">
        <v>39300003</v>
      </c>
      <c r="B17472" t="s">
        <v>988</v>
      </c>
      <c r="C17472" t="s">
        <v>8</v>
      </c>
      <c r="D17472" t="s">
        <v>2388</v>
      </c>
      <c r="E17472">
        <v>0</v>
      </c>
    </row>
    <row r="17473" spans="1:5" x14ac:dyDescent="0.3">
      <c r="A17473">
        <v>39300003</v>
      </c>
      <c r="B17473" t="s">
        <v>988</v>
      </c>
      <c r="C17473" t="s">
        <v>8</v>
      </c>
      <c r="D17473" t="s">
        <v>2389</v>
      </c>
      <c r="E17473">
        <v>-2</v>
      </c>
    </row>
    <row r="17474" spans="1:5" x14ac:dyDescent="0.3">
      <c r="A17474">
        <v>39300003</v>
      </c>
      <c r="B17474" t="s">
        <v>988</v>
      </c>
      <c r="C17474" t="s">
        <v>8</v>
      </c>
      <c r="D17474" t="s">
        <v>2390</v>
      </c>
      <c r="E17474">
        <v>-2</v>
      </c>
    </row>
    <row r="17475" spans="1:5" x14ac:dyDescent="0.3">
      <c r="A17475">
        <v>39300003</v>
      </c>
      <c r="B17475" t="s">
        <v>988</v>
      </c>
      <c r="C17475" t="s">
        <v>8</v>
      </c>
      <c r="D17475" t="s">
        <v>2391</v>
      </c>
      <c r="E17475">
        <v>-1</v>
      </c>
    </row>
    <row r="17476" spans="1:5" x14ac:dyDescent="0.3">
      <c r="A17476">
        <v>39300003</v>
      </c>
      <c r="B17476" t="s">
        <v>988</v>
      </c>
      <c r="C17476" t="s">
        <v>8</v>
      </c>
      <c r="D17476" t="s">
        <v>2392</v>
      </c>
      <c r="E17476">
        <v>-1</v>
      </c>
    </row>
    <row r="17477" spans="1:5" x14ac:dyDescent="0.3">
      <c r="A17477">
        <v>39300003</v>
      </c>
      <c r="B17477" t="s">
        <v>988</v>
      </c>
      <c r="C17477" t="s">
        <v>8</v>
      </c>
      <c r="D17477" t="s">
        <v>2393</v>
      </c>
      <c r="E17477">
        <v>0</v>
      </c>
    </row>
    <row r="17478" spans="1:5" x14ac:dyDescent="0.3">
      <c r="A17478">
        <v>39300003</v>
      </c>
      <c r="B17478" t="s">
        <v>988</v>
      </c>
      <c r="C17478" t="s">
        <v>8</v>
      </c>
      <c r="D17478" t="s">
        <v>2394</v>
      </c>
      <c r="E17478">
        <v>0</v>
      </c>
    </row>
    <row r="17479" spans="1:5" x14ac:dyDescent="0.3">
      <c r="A17479">
        <v>39300003</v>
      </c>
      <c r="B17479" t="s">
        <v>988</v>
      </c>
      <c r="C17479" t="s">
        <v>8</v>
      </c>
      <c r="D17479" t="s">
        <v>2395</v>
      </c>
      <c r="E17479">
        <v>0</v>
      </c>
    </row>
    <row r="17480" spans="1:5" x14ac:dyDescent="0.3">
      <c r="A17480">
        <v>39300003</v>
      </c>
      <c r="B17480" t="s">
        <v>988</v>
      </c>
      <c r="C17480" t="s">
        <v>8</v>
      </c>
      <c r="D17480" t="s">
        <v>2396</v>
      </c>
      <c r="E17480">
        <v>-1</v>
      </c>
    </row>
    <row r="17481" spans="1:5" x14ac:dyDescent="0.3">
      <c r="A17481">
        <v>39300003</v>
      </c>
      <c r="B17481" t="s">
        <v>988</v>
      </c>
      <c r="C17481" t="s">
        <v>8</v>
      </c>
      <c r="D17481" t="s">
        <v>2397</v>
      </c>
      <c r="E17481">
        <v>-2</v>
      </c>
    </row>
    <row r="17482" spans="1:5" x14ac:dyDescent="0.3">
      <c r="A17482">
        <v>39300003</v>
      </c>
      <c r="B17482" t="s">
        <v>988</v>
      </c>
      <c r="C17482" t="s">
        <v>8</v>
      </c>
      <c r="D17482" t="s">
        <v>2398</v>
      </c>
      <c r="E17482">
        <v>0</v>
      </c>
    </row>
    <row r="17483" spans="1:5" x14ac:dyDescent="0.3">
      <c r="A17483">
        <v>39300003</v>
      </c>
      <c r="B17483" t="s">
        <v>988</v>
      </c>
      <c r="C17483" t="s">
        <v>8</v>
      </c>
      <c r="D17483" t="s">
        <v>2399</v>
      </c>
      <c r="E17483">
        <v>0</v>
      </c>
    </row>
    <row r="17484" spans="1:5" x14ac:dyDescent="0.3">
      <c r="A17484">
        <v>39300003</v>
      </c>
      <c r="B17484" t="s">
        <v>988</v>
      </c>
      <c r="C17484" t="s">
        <v>8</v>
      </c>
      <c r="D17484" t="s">
        <v>2400</v>
      </c>
      <c r="E17484">
        <v>0</v>
      </c>
    </row>
    <row r="17485" spans="1:5" x14ac:dyDescent="0.3">
      <c r="A17485">
        <v>39300003</v>
      </c>
      <c r="B17485" t="s">
        <v>988</v>
      </c>
      <c r="C17485" t="s">
        <v>8</v>
      </c>
      <c r="D17485" t="s">
        <v>2401</v>
      </c>
      <c r="E17485">
        <v>0</v>
      </c>
    </row>
    <row r="17486" spans="1:5" x14ac:dyDescent="0.3">
      <c r="A17486">
        <v>39300003</v>
      </c>
      <c r="B17486" t="s">
        <v>988</v>
      </c>
      <c r="C17486" t="s">
        <v>8</v>
      </c>
      <c r="D17486" t="s">
        <v>2402</v>
      </c>
      <c r="E17486">
        <v>0</v>
      </c>
    </row>
    <row r="17487" spans="1:5" x14ac:dyDescent="0.3">
      <c r="A17487">
        <v>39300003</v>
      </c>
      <c r="B17487" t="s">
        <v>988</v>
      </c>
      <c r="C17487" t="s">
        <v>8</v>
      </c>
      <c r="D17487" t="s">
        <v>2403</v>
      </c>
      <c r="E17487">
        <v>0</v>
      </c>
    </row>
    <row r="17488" spans="1:5" x14ac:dyDescent="0.3">
      <c r="A17488">
        <v>39300003</v>
      </c>
      <c r="B17488" t="s">
        <v>988</v>
      </c>
      <c r="C17488" t="s">
        <v>8</v>
      </c>
      <c r="D17488" t="s">
        <v>2404</v>
      </c>
      <c r="E17488">
        <v>-2</v>
      </c>
    </row>
    <row r="17489" spans="1:5" x14ac:dyDescent="0.3">
      <c r="A17489">
        <v>39300003</v>
      </c>
      <c r="B17489" t="s">
        <v>988</v>
      </c>
      <c r="C17489" t="s">
        <v>8</v>
      </c>
      <c r="D17489" t="s">
        <v>2405</v>
      </c>
      <c r="E17489">
        <v>0</v>
      </c>
    </row>
    <row r="17490" spans="1:5" x14ac:dyDescent="0.3">
      <c r="A17490">
        <v>39300003</v>
      </c>
      <c r="B17490" t="s">
        <v>988</v>
      </c>
      <c r="C17490" t="s">
        <v>8</v>
      </c>
      <c r="D17490" t="s">
        <v>2406</v>
      </c>
      <c r="E17490">
        <v>0</v>
      </c>
    </row>
    <row r="17491" spans="1:5" x14ac:dyDescent="0.3">
      <c r="A17491">
        <v>39300003</v>
      </c>
      <c r="B17491" t="s">
        <v>988</v>
      </c>
      <c r="C17491" t="s">
        <v>8</v>
      </c>
      <c r="D17491" t="s">
        <v>2407</v>
      </c>
      <c r="E17491">
        <v>0</v>
      </c>
    </row>
    <row r="17492" spans="1:5" x14ac:dyDescent="0.3">
      <c r="A17492">
        <v>39300003</v>
      </c>
      <c r="B17492" t="s">
        <v>988</v>
      </c>
      <c r="C17492" t="s">
        <v>8</v>
      </c>
      <c r="D17492" t="s">
        <v>2408</v>
      </c>
      <c r="E17492">
        <v>-6</v>
      </c>
    </row>
    <row r="17493" spans="1:5" x14ac:dyDescent="0.3">
      <c r="A17493">
        <v>39300003</v>
      </c>
      <c r="B17493" t="s">
        <v>988</v>
      </c>
      <c r="C17493" t="s">
        <v>8</v>
      </c>
      <c r="D17493" t="s">
        <v>2409</v>
      </c>
      <c r="E17493">
        <v>0</v>
      </c>
    </row>
    <row r="17494" spans="1:5" x14ac:dyDescent="0.3">
      <c r="A17494">
        <v>39300003</v>
      </c>
      <c r="B17494" t="s">
        <v>988</v>
      </c>
      <c r="C17494" t="s">
        <v>8</v>
      </c>
      <c r="D17494" t="s">
        <v>2410</v>
      </c>
      <c r="E17494">
        <v>-1</v>
      </c>
    </row>
    <row r="17495" spans="1:5" x14ac:dyDescent="0.3">
      <c r="A17495">
        <v>39300003</v>
      </c>
      <c r="B17495" t="s">
        <v>988</v>
      </c>
      <c r="C17495" t="s">
        <v>8</v>
      </c>
      <c r="D17495" t="s">
        <v>2411</v>
      </c>
      <c r="E17495">
        <v>-1</v>
      </c>
    </row>
    <row r="17496" spans="1:5" x14ac:dyDescent="0.3">
      <c r="A17496">
        <v>39300003</v>
      </c>
      <c r="B17496" t="s">
        <v>988</v>
      </c>
      <c r="C17496" t="s">
        <v>8</v>
      </c>
      <c r="D17496" t="s">
        <v>2412</v>
      </c>
      <c r="E17496">
        <v>-2</v>
      </c>
    </row>
    <row r="17497" spans="1:5" x14ac:dyDescent="0.3">
      <c r="A17497">
        <v>39300003</v>
      </c>
      <c r="B17497" t="s">
        <v>988</v>
      </c>
      <c r="C17497" t="s">
        <v>8</v>
      </c>
      <c r="D17497" t="s">
        <v>2413</v>
      </c>
      <c r="E17497">
        <v>0</v>
      </c>
    </row>
    <row r="17498" spans="1:5" x14ac:dyDescent="0.3">
      <c r="A17498">
        <v>50350107</v>
      </c>
      <c r="B17498" t="s">
        <v>990</v>
      </c>
      <c r="C17498" t="s">
        <v>8</v>
      </c>
      <c r="D17498" t="s">
        <v>2378</v>
      </c>
      <c r="E17498">
        <v>0</v>
      </c>
    </row>
    <row r="17499" spans="1:5" x14ac:dyDescent="0.3">
      <c r="A17499">
        <v>50350107</v>
      </c>
      <c r="B17499" t="s">
        <v>990</v>
      </c>
      <c r="C17499" t="s">
        <v>8</v>
      </c>
      <c r="D17499" t="s">
        <v>2379</v>
      </c>
      <c r="E17499">
        <v>0</v>
      </c>
    </row>
    <row r="17500" spans="1:5" x14ac:dyDescent="0.3">
      <c r="A17500">
        <v>50350107</v>
      </c>
      <c r="B17500" t="s">
        <v>990</v>
      </c>
      <c r="C17500" t="s">
        <v>8</v>
      </c>
      <c r="D17500" t="s">
        <v>2380</v>
      </c>
      <c r="E17500">
        <v>0</v>
      </c>
    </row>
    <row r="17501" spans="1:5" x14ac:dyDescent="0.3">
      <c r="A17501">
        <v>50350107</v>
      </c>
      <c r="B17501" t="s">
        <v>990</v>
      </c>
      <c r="C17501" t="s">
        <v>8</v>
      </c>
      <c r="D17501" t="s">
        <v>2381</v>
      </c>
      <c r="E17501">
        <v>0</v>
      </c>
    </row>
    <row r="17502" spans="1:5" x14ac:dyDescent="0.3">
      <c r="A17502">
        <v>50350107</v>
      </c>
      <c r="B17502" t="s">
        <v>990</v>
      </c>
      <c r="C17502" t="s">
        <v>8</v>
      </c>
      <c r="D17502" t="s">
        <v>2382</v>
      </c>
      <c r="E17502">
        <v>0</v>
      </c>
    </row>
    <row r="17503" spans="1:5" x14ac:dyDescent="0.3">
      <c r="A17503">
        <v>50350107</v>
      </c>
      <c r="B17503" t="s">
        <v>990</v>
      </c>
      <c r="C17503" t="s">
        <v>8</v>
      </c>
      <c r="D17503" t="s">
        <v>2383</v>
      </c>
      <c r="E17503">
        <v>0</v>
      </c>
    </row>
    <row r="17504" spans="1:5" x14ac:dyDescent="0.3">
      <c r="A17504">
        <v>50350107</v>
      </c>
      <c r="B17504" t="s">
        <v>990</v>
      </c>
      <c r="C17504" t="s">
        <v>8</v>
      </c>
      <c r="D17504" t="s">
        <v>2384</v>
      </c>
      <c r="E17504">
        <v>0</v>
      </c>
    </row>
    <row r="17505" spans="1:5" x14ac:dyDescent="0.3">
      <c r="A17505">
        <v>50350107</v>
      </c>
      <c r="B17505" t="s">
        <v>990</v>
      </c>
      <c r="C17505" t="s">
        <v>8</v>
      </c>
      <c r="D17505" t="s">
        <v>2385</v>
      </c>
      <c r="E17505">
        <v>0</v>
      </c>
    </row>
    <row r="17506" spans="1:5" x14ac:dyDescent="0.3">
      <c r="A17506">
        <v>50350107</v>
      </c>
      <c r="B17506" t="s">
        <v>990</v>
      </c>
      <c r="C17506" t="s">
        <v>8</v>
      </c>
      <c r="D17506" t="s">
        <v>2386</v>
      </c>
      <c r="E17506">
        <v>0</v>
      </c>
    </row>
    <row r="17507" spans="1:5" x14ac:dyDescent="0.3">
      <c r="A17507">
        <v>50350107</v>
      </c>
      <c r="B17507" t="s">
        <v>990</v>
      </c>
      <c r="C17507" t="s">
        <v>8</v>
      </c>
      <c r="D17507" t="s">
        <v>2387</v>
      </c>
      <c r="E17507">
        <v>0</v>
      </c>
    </row>
    <row r="17508" spans="1:5" x14ac:dyDescent="0.3">
      <c r="A17508">
        <v>50350107</v>
      </c>
      <c r="B17508" t="s">
        <v>990</v>
      </c>
      <c r="C17508" t="s">
        <v>8</v>
      </c>
      <c r="D17508" t="s">
        <v>2388</v>
      </c>
      <c r="E17508">
        <v>0</v>
      </c>
    </row>
    <row r="17509" spans="1:5" x14ac:dyDescent="0.3">
      <c r="A17509">
        <v>50350107</v>
      </c>
      <c r="B17509" t="s">
        <v>990</v>
      </c>
      <c r="C17509" t="s">
        <v>8</v>
      </c>
      <c r="D17509" t="s">
        <v>2389</v>
      </c>
      <c r="E17509">
        <v>0</v>
      </c>
    </row>
    <row r="17510" spans="1:5" x14ac:dyDescent="0.3">
      <c r="A17510">
        <v>50350107</v>
      </c>
      <c r="B17510" t="s">
        <v>990</v>
      </c>
      <c r="C17510" t="s">
        <v>8</v>
      </c>
      <c r="D17510" t="s">
        <v>2390</v>
      </c>
      <c r="E17510">
        <v>0</v>
      </c>
    </row>
    <row r="17511" spans="1:5" x14ac:dyDescent="0.3">
      <c r="A17511">
        <v>50350107</v>
      </c>
      <c r="B17511" t="s">
        <v>990</v>
      </c>
      <c r="C17511" t="s">
        <v>8</v>
      </c>
      <c r="D17511" t="s">
        <v>2391</v>
      </c>
      <c r="E17511">
        <v>0</v>
      </c>
    </row>
    <row r="17512" spans="1:5" x14ac:dyDescent="0.3">
      <c r="A17512">
        <v>50350107</v>
      </c>
      <c r="B17512" t="s">
        <v>990</v>
      </c>
      <c r="C17512" t="s">
        <v>8</v>
      </c>
      <c r="D17512" t="s">
        <v>2392</v>
      </c>
      <c r="E17512">
        <v>0</v>
      </c>
    </row>
    <row r="17513" spans="1:5" x14ac:dyDescent="0.3">
      <c r="A17513">
        <v>50350107</v>
      </c>
      <c r="B17513" t="s">
        <v>990</v>
      </c>
      <c r="C17513" t="s">
        <v>8</v>
      </c>
      <c r="D17513" t="s">
        <v>2393</v>
      </c>
      <c r="E17513">
        <v>0</v>
      </c>
    </row>
    <row r="17514" spans="1:5" x14ac:dyDescent="0.3">
      <c r="A17514">
        <v>50350107</v>
      </c>
      <c r="B17514" t="s">
        <v>990</v>
      </c>
      <c r="C17514" t="s">
        <v>8</v>
      </c>
      <c r="D17514" t="s">
        <v>2394</v>
      </c>
      <c r="E17514">
        <v>0</v>
      </c>
    </row>
    <row r="17515" spans="1:5" x14ac:dyDescent="0.3">
      <c r="A17515">
        <v>50350107</v>
      </c>
      <c r="B17515" t="s">
        <v>990</v>
      </c>
      <c r="C17515" t="s">
        <v>8</v>
      </c>
      <c r="D17515" t="s">
        <v>2395</v>
      </c>
      <c r="E17515">
        <v>0</v>
      </c>
    </row>
    <row r="17516" spans="1:5" x14ac:dyDescent="0.3">
      <c r="A17516">
        <v>50350107</v>
      </c>
      <c r="B17516" t="s">
        <v>990</v>
      </c>
      <c r="C17516" t="s">
        <v>8</v>
      </c>
      <c r="D17516" t="s">
        <v>2396</v>
      </c>
      <c r="E17516">
        <v>0</v>
      </c>
    </row>
    <row r="17517" spans="1:5" x14ac:dyDescent="0.3">
      <c r="A17517">
        <v>50350107</v>
      </c>
      <c r="B17517" t="s">
        <v>990</v>
      </c>
      <c r="C17517" t="s">
        <v>8</v>
      </c>
      <c r="D17517" t="s">
        <v>2397</v>
      </c>
      <c r="E17517">
        <v>0</v>
      </c>
    </row>
    <row r="17518" spans="1:5" x14ac:dyDescent="0.3">
      <c r="A17518">
        <v>50350107</v>
      </c>
      <c r="B17518" t="s">
        <v>990</v>
      </c>
      <c r="C17518" t="s">
        <v>8</v>
      </c>
      <c r="D17518" t="s">
        <v>2398</v>
      </c>
      <c r="E17518">
        <v>0</v>
      </c>
    </row>
    <row r="17519" spans="1:5" x14ac:dyDescent="0.3">
      <c r="A17519">
        <v>50350107</v>
      </c>
      <c r="B17519" t="s">
        <v>990</v>
      </c>
      <c r="C17519" t="s">
        <v>8</v>
      </c>
      <c r="D17519" t="s">
        <v>2399</v>
      </c>
      <c r="E17519">
        <v>0</v>
      </c>
    </row>
    <row r="17520" spans="1:5" x14ac:dyDescent="0.3">
      <c r="A17520">
        <v>50350107</v>
      </c>
      <c r="B17520" t="s">
        <v>990</v>
      </c>
      <c r="C17520" t="s">
        <v>8</v>
      </c>
      <c r="D17520" t="s">
        <v>2400</v>
      </c>
      <c r="E17520">
        <v>0</v>
      </c>
    </row>
    <row r="17521" spans="1:5" x14ac:dyDescent="0.3">
      <c r="A17521">
        <v>50350107</v>
      </c>
      <c r="B17521" t="s">
        <v>990</v>
      </c>
      <c r="C17521" t="s">
        <v>8</v>
      </c>
      <c r="D17521" t="s">
        <v>2401</v>
      </c>
      <c r="E17521">
        <v>0</v>
      </c>
    </row>
    <row r="17522" spans="1:5" x14ac:dyDescent="0.3">
      <c r="A17522">
        <v>50350107</v>
      </c>
      <c r="B17522" t="s">
        <v>990</v>
      </c>
      <c r="C17522" t="s">
        <v>8</v>
      </c>
      <c r="D17522" t="s">
        <v>2402</v>
      </c>
      <c r="E17522">
        <v>0</v>
      </c>
    </row>
    <row r="17523" spans="1:5" x14ac:dyDescent="0.3">
      <c r="A17523">
        <v>50350107</v>
      </c>
      <c r="B17523" t="s">
        <v>990</v>
      </c>
      <c r="C17523" t="s">
        <v>8</v>
      </c>
      <c r="D17523" t="s">
        <v>2403</v>
      </c>
      <c r="E17523">
        <v>0</v>
      </c>
    </row>
    <row r="17524" spans="1:5" x14ac:dyDescent="0.3">
      <c r="A17524">
        <v>50350107</v>
      </c>
      <c r="B17524" t="s">
        <v>990</v>
      </c>
      <c r="C17524" t="s">
        <v>8</v>
      </c>
      <c r="D17524" t="s">
        <v>2404</v>
      </c>
      <c r="E17524">
        <v>0</v>
      </c>
    </row>
    <row r="17525" spans="1:5" x14ac:dyDescent="0.3">
      <c r="A17525">
        <v>50350107</v>
      </c>
      <c r="B17525" t="s">
        <v>990</v>
      </c>
      <c r="C17525" t="s">
        <v>8</v>
      </c>
      <c r="D17525" t="s">
        <v>2405</v>
      </c>
      <c r="E17525">
        <v>-1</v>
      </c>
    </row>
    <row r="17526" spans="1:5" x14ac:dyDescent="0.3">
      <c r="A17526">
        <v>50350107</v>
      </c>
      <c r="B17526" t="s">
        <v>990</v>
      </c>
      <c r="C17526" t="s">
        <v>8</v>
      </c>
      <c r="D17526" t="s">
        <v>2406</v>
      </c>
      <c r="E17526">
        <v>0</v>
      </c>
    </row>
    <row r="17527" spans="1:5" x14ac:dyDescent="0.3">
      <c r="A17527">
        <v>50350107</v>
      </c>
      <c r="B17527" t="s">
        <v>990</v>
      </c>
      <c r="C17527" t="s">
        <v>8</v>
      </c>
      <c r="D17527" t="s">
        <v>2407</v>
      </c>
      <c r="E17527">
        <v>0</v>
      </c>
    </row>
    <row r="17528" spans="1:5" x14ac:dyDescent="0.3">
      <c r="A17528">
        <v>50350107</v>
      </c>
      <c r="B17528" t="s">
        <v>990</v>
      </c>
      <c r="C17528" t="s">
        <v>8</v>
      </c>
      <c r="D17528" t="s">
        <v>2408</v>
      </c>
      <c r="E17528">
        <v>0</v>
      </c>
    </row>
    <row r="17529" spans="1:5" x14ac:dyDescent="0.3">
      <c r="A17529">
        <v>50350107</v>
      </c>
      <c r="B17529" t="s">
        <v>990</v>
      </c>
      <c r="C17529" t="s">
        <v>8</v>
      </c>
      <c r="D17529" t="s">
        <v>2409</v>
      </c>
      <c r="E17529">
        <v>0</v>
      </c>
    </row>
    <row r="17530" spans="1:5" x14ac:dyDescent="0.3">
      <c r="A17530">
        <v>50350107</v>
      </c>
      <c r="B17530" t="s">
        <v>990</v>
      </c>
      <c r="C17530" t="s">
        <v>8</v>
      </c>
      <c r="D17530" t="s">
        <v>2410</v>
      </c>
      <c r="E17530">
        <v>0</v>
      </c>
    </row>
    <row r="17531" spans="1:5" x14ac:dyDescent="0.3">
      <c r="A17531">
        <v>50350107</v>
      </c>
      <c r="B17531" t="s">
        <v>990</v>
      </c>
      <c r="C17531" t="s">
        <v>8</v>
      </c>
      <c r="D17531" t="s">
        <v>2411</v>
      </c>
      <c r="E17531">
        <v>0</v>
      </c>
    </row>
    <row r="17532" spans="1:5" x14ac:dyDescent="0.3">
      <c r="A17532">
        <v>50350107</v>
      </c>
      <c r="B17532" t="s">
        <v>990</v>
      </c>
      <c r="C17532" t="s">
        <v>8</v>
      </c>
      <c r="D17532" t="s">
        <v>2412</v>
      </c>
      <c r="E17532">
        <v>0</v>
      </c>
    </row>
    <row r="17533" spans="1:5" x14ac:dyDescent="0.3">
      <c r="A17533">
        <v>50350107</v>
      </c>
      <c r="B17533" t="s">
        <v>990</v>
      </c>
      <c r="C17533" t="s">
        <v>8</v>
      </c>
      <c r="D17533" t="s">
        <v>2413</v>
      </c>
      <c r="E17533">
        <v>0</v>
      </c>
    </row>
    <row r="17534" spans="1:5" x14ac:dyDescent="0.3">
      <c r="A17534">
        <v>53300012</v>
      </c>
      <c r="B17534" t="s">
        <v>992</v>
      </c>
      <c r="C17534" t="s">
        <v>8</v>
      </c>
      <c r="D17534" t="s">
        <v>2378</v>
      </c>
      <c r="E17534">
        <v>0</v>
      </c>
    </row>
    <row r="17535" spans="1:5" x14ac:dyDescent="0.3">
      <c r="A17535">
        <v>53300012</v>
      </c>
      <c r="B17535" t="s">
        <v>992</v>
      </c>
      <c r="C17535" t="s">
        <v>8</v>
      </c>
      <c r="D17535" t="s">
        <v>2379</v>
      </c>
      <c r="E17535">
        <v>0</v>
      </c>
    </row>
    <row r="17536" spans="1:5" x14ac:dyDescent="0.3">
      <c r="A17536">
        <v>53300012</v>
      </c>
      <c r="B17536" t="s">
        <v>992</v>
      </c>
      <c r="C17536" t="s">
        <v>8</v>
      </c>
      <c r="D17536" t="s">
        <v>2380</v>
      </c>
      <c r="E17536">
        <v>0</v>
      </c>
    </row>
    <row r="17537" spans="1:5" x14ac:dyDescent="0.3">
      <c r="A17537">
        <v>53300012</v>
      </c>
      <c r="B17537" t="s">
        <v>992</v>
      </c>
      <c r="C17537" t="s">
        <v>8</v>
      </c>
      <c r="D17537" t="s">
        <v>2381</v>
      </c>
      <c r="E17537">
        <v>0</v>
      </c>
    </row>
    <row r="17538" spans="1:5" x14ac:dyDescent="0.3">
      <c r="A17538">
        <v>53300012</v>
      </c>
      <c r="B17538" t="s">
        <v>992</v>
      </c>
      <c r="C17538" t="s">
        <v>8</v>
      </c>
      <c r="D17538" t="s">
        <v>2382</v>
      </c>
      <c r="E17538">
        <v>0</v>
      </c>
    </row>
    <row r="17539" spans="1:5" x14ac:dyDescent="0.3">
      <c r="A17539">
        <v>53300012</v>
      </c>
      <c r="B17539" t="s">
        <v>992</v>
      </c>
      <c r="C17539" t="s">
        <v>8</v>
      </c>
      <c r="D17539" t="s">
        <v>2383</v>
      </c>
      <c r="E17539">
        <v>0</v>
      </c>
    </row>
    <row r="17540" spans="1:5" x14ac:dyDescent="0.3">
      <c r="A17540">
        <v>53300012</v>
      </c>
      <c r="B17540" t="s">
        <v>992</v>
      </c>
      <c r="C17540" t="s">
        <v>8</v>
      </c>
      <c r="D17540" t="s">
        <v>2384</v>
      </c>
      <c r="E17540">
        <v>0</v>
      </c>
    </row>
    <row r="17541" spans="1:5" x14ac:dyDescent="0.3">
      <c r="A17541">
        <v>53300012</v>
      </c>
      <c r="B17541" t="s">
        <v>992</v>
      </c>
      <c r="C17541" t="s">
        <v>8</v>
      </c>
      <c r="D17541" t="s">
        <v>2385</v>
      </c>
      <c r="E17541">
        <v>0</v>
      </c>
    </row>
    <row r="17542" spans="1:5" x14ac:dyDescent="0.3">
      <c r="A17542">
        <v>53300012</v>
      </c>
      <c r="B17542" t="s">
        <v>992</v>
      </c>
      <c r="C17542" t="s">
        <v>8</v>
      </c>
      <c r="D17542" t="s">
        <v>2386</v>
      </c>
      <c r="E17542">
        <v>0</v>
      </c>
    </row>
    <row r="17543" spans="1:5" x14ac:dyDescent="0.3">
      <c r="A17543">
        <v>53300012</v>
      </c>
      <c r="B17543" t="s">
        <v>992</v>
      </c>
      <c r="C17543" t="s">
        <v>8</v>
      </c>
      <c r="D17543" t="s">
        <v>2387</v>
      </c>
      <c r="E17543">
        <v>0</v>
      </c>
    </row>
    <row r="17544" spans="1:5" x14ac:dyDescent="0.3">
      <c r="A17544">
        <v>53300012</v>
      </c>
      <c r="B17544" t="s">
        <v>992</v>
      </c>
      <c r="C17544" t="s">
        <v>8</v>
      </c>
      <c r="D17544" t="s">
        <v>2388</v>
      </c>
      <c r="E17544">
        <v>0</v>
      </c>
    </row>
    <row r="17545" spans="1:5" x14ac:dyDescent="0.3">
      <c r="A17545">
        <v>53300012</v>
      </c>
      <c r="B17545" t="s">
        <v>992</v>
      </c>
      <c r="C17545" t="s">
        <v>8</v>
      </c>
      <c r="D17545" t="s">
        <v>2389</v>
      </c>
      <c r="E17545">
        <v>0</v>
      </c>
    </row>
    <row r="17546" spans="1:5" x14ac:dyDescent="0.3">
      <c r="A17546">
        <v>53300012</v>
      </c>
      <c r="B17546" t="s">
        <v>992</v>
      </c>
      <c r="C17546" t="s">
        <v>8</v>
      </c>
      <c r="D17546" t="s">
        <v>2390</v>
      </c>
      <c r="E17546">
        <v>0</v>
      </c>
    </row>
    <row r="17547" spans="1:5" x14ac:dyDescent="0.3">
      <c r="A17547">
        <v>53300012</v>
      </c>
      <c r="B17547" t="s">
        <v>992</v>
      </c>
      <c r="C17547" t="s">
        <v>8</v>
      </c>
      <c r="D17547" t="s">
        <v>2391</v>
      </c>
      <c r="E17547">
        <v>-1</v>
      </c>
    </row>
    <row r="17548" spans="1:5" x14ac:dyDescent="0.3">
      <c r="A17548">
        <v>53300012</v>
      </c>
      <c r="B17548" t="s">
        <v>992</v>
      </c>
      <c r="C17548" t="s">
        <v>8</v>
      </c>
      <c r="D17548" t="s">
        <v>2392</v>
      </c>
      <c r="E17548">
        <v>-1</v>
      </c>
    </row>
    <row r="17549" spans="1:5" x14ac:dyDescent="0.3">
      <c r="A17549">
        <v>53300012</v>
      </c>
      <c r="B17549" t="s">
        <v>992</v>
      </c>
      <c r="C17549" t="s">
        <v>8</v>
      </c>
      <c r="D17549" t="s">
        <v>2393</v>
      </c>
      <c r="E17549">
        <v>0</v>
      </c>
    </row>
    <row r="17550" spans="1:5" x14ac:dyDescent="0.3">
      <c r="A17550">
        <v>53300012</v>
      </c>
      <c r="B17550" t="s">
        <v>992</v>
      </c>
      <c r="C17550" t="s">
        <v>8</v>
      </c>
      <c r="D17550" t="s">
        <v>2394</v>
      </c>
      <c r="E17550">
        <v>0</v>
      </c>
    </row>
    <row r="17551" spans="1:5" x14ac:dyDescent="0.3">
      <c r="A17551">
        <v>53300012</v>
      </c>
      <c r="B17551" t="s">
        <v>992</v>
      </c>
      <c r="C17551" t="s">
        <v>8</v>
      </c>
      <c r="D17551" t="s">
        <v>2395</v>
      </c>
      <c r="E17551">
        <v>0</v>
      </c>
    </row>
    <row r="17552" spans="1:5" x14ac:dyDescent="0.3">
      <c r="A17552">
        <v>53300012</v>
      </c>
      <c r="B17552" t="s">
        <v>992</v>
      </c>
      <c r="C17552" t="s">
        <v>8</v>
      </c>
      <c r="D17552" t="s">
        <v>2396</v>
      </c>
      <c r="E17552">
        <v>0</v>
      </c>
    </row>
    <row r="17553" spans="1:5" x14ac:dyDescent="0.3">
      <c r="A17553">
        <v>53300012</v>
      </c>
      <c r="B17553" t="s">
        <v>992</v>
      </c>
      <c r="C17553" t="s">
        <v>8</v>
      </c>
      <c r="D17553" t="s">
        <v>2397</v>
      </c>
      <c r="E17553">
        <v>0</v>
      </c>
    </row>
    <row r="17554" spans="1:5" x14ac:dyDescent="0.3">
      <c r="A17554">
        <v>53300012</v>
      </c>
      <c r="B17554" t="s">
        <v>992</v>
      </c>
      <c r="C17554" t="s">
        <v>8</v>
      </c>
      <c r="D17554" t="s">
        <v>2398</v>
      </c>
      <c r="E17554">
        <v>0</v>
      </c>
    </row>
    <row r="17555" spans="1:5" x14ac:dyDescent="0.3">
      <c r="A17555">
        <v>53300012</v>
      </c>
      <c r="B17555" t="s">
        <v>992</v>
      </c>
      <c r="C17555" t="s">
        <v>8</v>
      </c>
      <c r="D17555" t="s">
        <v>2399</v>
      </c>
      <c r="E17555">
        <v>0</v>
      </c>
    </row>
    <row r="17556" spans="1:5" x14ac:dyDescent="0.3">
      <c r="A17556">
        <v>53300012</v>
      </c>
      <c r="B17556" t="s">
        <v>992</v>
      </c>
      <c r="C17556" t="s">
        <v>8</v>
      </c>
      <c r="D17556" t="s">
        <v>2400</v>
      </c>
      <c r="E17556">
        <v>0</v>
      </c>
    </row>
    <row r="17557" spans="1:5" x14ac:dyDescent="0.3">
      <c r="A17557">
        <v>53300012</v>
      </c>
      <c r="B17557" t="s">
        <v>992</v>
      </c>
      <c r="C17557" t="s">
        <v>8</v>
      </c>
      <c r="D17557" t="s">
        <v>2401</v>
      </c>
      <c r="E17557">
        <v>-1</v>
      </c>
    </row>
    <row r="17558" spans="1:5" x14ac:dyDescent="0.3">
      <c r="A17558">
        <v>53300012</v>
      </c>
      <c r="B17558" t="s">
        <v>992</v>
      </c>
      <c r="C17558" t="s">
        <v>8</v>
      </c>
      <c r="D17558" t="s">
        <v>2402</v>
      </c>
      <c r="E17558">
        <v>-1</v>
      </c>
    </row>
    <row r="17559" spans="1:5" x14ac:dyDescent="0.3">
      <c r="A17559">
        <v>53300012</v>
      </c>
      <c r="B17559" t="s">
        <v>992</v>
      </c>
      <c r="C17559" t="s">
        <v>8</v>
      </c>
      <c r="D17559" t="s">
        <v>2403</v>
      </c>
      <c r="E17559">
        <v>0</v>
      </c>
    </row>
    <row r="17560" spans="1:5" x14ac:dyDescent="0.3">
      <c r="A17560">
        <v>53300012</v>
      </c>
      <c r="B17560" t="s">
        <v>992</v>
      </c>
      <c r="C17560" t="s">
        <v>8</v>
      </c>
      <c r="D17560" t="s">
        <v>2404</v>
      </c>
      <c r="E17560">
        <v>0</v>
      </c>
    </row>
    <row r="17561" spans="1:5" x14ac:dyDescent="0.3">
      <c r="A17561">
        <v>53300012</v>
      </c>
      <c r="B17561" t="s">
        <v>992</v>
      </c>
      <c r="C17561" t="s">
        <v>8</v>
      </c>
      <c r="D17561" t="s">
        <v>2405</v>
      </c>
      <c r="E17561">
        <v>0</v>
      </c>
    </row>
    <row r="17562" spans="1:5" x14ac:dyDescent="0.3">
      <c r="A17562">
        <v>53300012</v>
      </c>
      <c r="B17562" t="s">
        <v>992</v>
      </c>
      <c r="C17562" t="s">
        <v>8</v>
      </c>
      <c r="D17562" t="s">
        <v>2406</v>
      </c>
      <c r="E17562">
        <v>0</v>
      </c>
    </row>
    <row r="17563" spans="1:5" x14ac:dyDescent="0.3">
      <c r="A17563">
        <v>53300012</v>
      </c>
      <c r="B17563" t="s">
        <v>992</v>
      </c>
      <c r="C17563" t="s">
        <v>8</v>
      </c>
      <c r="D17563" t="s">
        <v>2407</v>
      </c>
      <c r="E17563">
        <v>0</v>
      </c>
    </row>
    <row r="17564" spans="1:5" x14ac:dyDescent="0.3">
      <c r="A17564">
        <v>53300012</v>
      </c>
      <c r="B17564" t="s">
        <v>992</v>
      </c>
      <c r="C17564" t="s">
        <v>8</v>
      </c>
      <c r="D17564" t="s">
        <v>2408</v>
      </c>
      <c r="E17564">
        <v>0</v>
      </c>
    </row>
    <row r="17565" spans="1:5" x14ac:dyDescent="0.3">
      <c r="A17565">
        <v>53300012</v>
      </c>
      <c r="B17565" t="s">
        <v>992</v>
      </c>
      <c r="C17565" t="s">
        <v>8</v>
      </c>
      <c r="D17565" t="s">
        <v>2409</v>
      </c>
      <c r="E17565">
        <v>0</v>
      </c>
    </row>
    <row r="17566" spans="1:5" x14ac:dyDescent="0.3">
      <c r="A17566">
        <v>53300012</v>
      </c>
      <c r="B17566" t="s">
        <v>992</v>
      </c>
      <c r="C17566" t="s">
        <v>8</v>
      </c>
      <c r="D17566" t="s">
        <v>2410</v>
      </c>
      <c r="E17566">
        <v>0</v>
      </c>
    </row>
    <row r="17567" spans="1:5" x14ac:dyDescent="0.3">
      <c r="A17567">
        <v>53300012</v>
      </c>
      <c r="B17567" t="s">
        <v>992</v>
      </c>
      <c r="C17567" t="s">
        <v>8</v>
      </c>
      <c r="D17567" t="s">
        <v>2411</v>
      </c>
      <c r="E17567">
        <v>0</v>
      </c>
    </row>
    <row r="17568" spans="1:5" x14ac:dyDescent="0.3">
      <c r="A17568">
        <v>53300012</v>
      </c>
      <c r="B17568" t="s">
        <v>992</v>
      </c>
      <c r="C17568" t="s">
        <v>8</v>
      </c>
      <c r="D17568" t="s">
        <v>2412</v>
      </c>
      <c r="E17568">
        <v>0</v>
      </c>
    </row>
    <row r="17569" spans="1:5" x14ac:dyDescent="0.3">
      <c r="A17569">
        <v>53300012</v>
      </c>
      <c r="B17569" t="s">
        <v>992</v>
      </c>
      <c r="C17569" t="s">
        <v>8</v>
      </c>
      <c r="D17569" t="s">
        <v>2413</v>
      </c>
      <c r="E17569">
        <v>0</v>
      </c>
    </row>
    <row r="17570" spans="1:5" x14ac:dyDescent="0.3">
      <c r="A17570">
        <v>10030063</v>
      </c>
      <c r="B17570" t="s">
        <v>994</v>
      </c>
      <c r="C17570" t="s">
        <v>8</v>
      </c>
      <c r="D17570" t="s">
        <v>2378</v>
      </c>
      <c r="E17570">
        <v>-220</v>
      </c>
    </row>
    <row r="17571" spans="1:5" x14ac:dyDescent="0.3">
      <c r="A17571">
        <v>10030063</v>
      </c>
      <c r="B17571" t="s">
        <v>994</v>
      </c>
      <c r="C17571" t="s">
        <v>8</v>
      </c>
      <c r="D17571" t="s">
        <v>2379</v>
      </c>
      <c r="E17571">
        <v>0</v>
      </c>
    </row>
    <row r="17572" spans="1:5" x14ac:dyDescent="0.3">
      <c r="A17572">
        <v>10030063</v>
      </c>
      <c r="B17572" t="s">
        <v>994</v>
      </c>
      <c r="C17572" t="s">
        <v>8</v>
      </c>
      <c r="D17572" t="s">
        <v>2380</v>
      </c>
      <c r="E17572">
        <v>0</v>
      </c>
    </row>
    <row r="17573" spans="1:5" x14ac:dyDescent="0.3">
      <c r="A17573">
        <v>10030063</v>
      </c>
      <c r="B17573" t="s">
        <v>994</v>
      </c>
      <c r="C17573" t="s">
        <v>8</v>
      </c>
      <c r="D17573" t="s">
        <v>2381</v>
      </c>
      <c r="E17573">
        <v>0</v>
      </c>
    </row>
    <row r="17574" spans="1:5" x14ac:dyDescent="0.3">
      <c r="A17574">
        <v>10030063</v>
      </c>
      <c r="B17574" t="s">
        <v>994</v>
      </c>
      <c r="C17574" t="s">
        <v>8</v>
      </c>
      <c r="D17574" t="s">
        <v>2382</v>
      </c>
      <c r="E17574">
        <v>0</v>
      </c>
    </row>
    <row r="17575" spans="1:5" x14ac:dyDescent="0.3">
      <c r="A17575">
        <v>10030063</v>
      </c>
      <c r="B17575" t="s">
        <v>994</v>
      </c>
      <c r="C17575" t="s">
        <v>8</v>
      </c>
      <c r="D17575" t="s">
        <v>2383</v>
      </c>
      <c r="E17575">
        <v>0</v>
      </c>
    </row>
    <row r="17576" spans="1:5" x14ac:dyDescent="0.3">
      <c r="A17576">
        <v>10030063</v>
      </c>
      <c r="B17576" t="s">
        <v>994</v>
      </c>
      <c r="C17576" t="s">
        <v>8</v>
      </c>
      <c r="D17576" t="s">
        <v>2384</v>
      </c>
      <c r="E17576">
        <v>0</v>
      </c>
    </row>
    <row r="17577" spans="1:5" x14ac:dyDescent="0.3">
      <c r="A17577">
        <v>10030063</v>
      </c>
      <c r="B17577" t="s">
        <v>994</v>
      </c>
      <c r="C17577" t="s">
        <v>8</v>
      </c>
      <c r="D17577" t="s">
        <v>2385</v>
      </c>
      <c r="E17577">
        <v>0</v>
      </c>
    </row>
    <row r="17578" spans="1:5" x14ac:dyDescent="0.3">
      <c r="A17578">
        <v>10030063</v>
      </c>
      <c r="B17578" t="s">
        <v>994</v>
      </c>
      <c r="C17578" t="s">
        <v>8</v>
      </c>
      <c r="D17578" t="s">
        <v>2386</v>
      </c>
      <c r="E17578">
        <v>0</v>
      </c>
    </row>
    <row r="17579" spans="1:5" x14ac:dyDescent="0.3">
      <c r="A17579">
        <v>10030063</v>
      </c>
      <c r="B17579" t="s">
        <v>994</v>
      </c>
      <c r="C17579" t="s">
        <v>8</v>
      </c>
      <c r="D17579" t="s">
        <v>2387</v>
      </c>
      <c r="E17579">
        <v>0</v>
      </c>
    </row>
    <row r="17580" spans="1:5" x14ac:dyDescent="0.3">
      <c r="A17580">
        <v>10030063</v>
      </c>
      <c r="B17580" t="s">
        <v>994</v>
      </c>
      <c r="C17580" t="s">
        <v>8</v>
      </c>
      <c r="D17580" t="s">
        <v>2388</v>
      </c>
      <c r="E17580">
        <v>0</v>
      </c>
    </row>
    <row r="17581" spans="1:5" x14ac:dyDescent="0.3">
      <c r="A17581">
        <v>10030063</v>
      </c>
      <c r="B17581" t="s">
        <v>994</v>
      </c>
      <c r="C17581" t="s">
        <v>8</v>
      </c>
      <c r="D17581" t="s">
        <v>2389</v>
      </c>
      <c r="E17581">
        <v>0</v>
      </c>
    </row>
    <row r="17582" spans="1:5" x14ac:dyDescent="0.3">
      <c r="A17582">
        <v>10030063</v>
      </c>
      <c r="B17582" t="s">
        <v>994</v>
      </c>
      <c r="C17582" t="s">
        <v>8</v>
      </c>
      <c r="D17582" t="s">
        <v>2390</v>
      </c>
      <c r="E17582">
        <v>0</v>
      </c>
    </row>
    <row r="17583" spans="1:5" x14ac:dyDescent="0.3">
      <c r="A17583">
        <v>10030063</v>
      </c>
      <c r="B17583" t="s">
        <v>994</v>
      </c>
      <c r="C17583" t="s">
        <v>8</v>
      </c>
      <c r="D17583" t="s">
        <v>2391</v>
      </c>
      <c r="E17583">
        <v>-4265</v>
      </c>
    </row>
    <row r="17584" spans="1:5" x14ac:dyDescent="0.3">
      <c r="A17584">
        <v>10030063</v>
      </c>
      <c r="B17584" t="s">
        <v>994</v>
      </c>
      <c r="C17584" t="s">
        <v>8</v>
      </c>
      <c r="D17584" t="s">
        <v>2392</v>
      </c>
      <c r="E17584">
        <v>0</v>
      </c>
    </row>
    <row r="17585" spans="1:5" x14ac:dyDescent="0.3">
      <c r="A17585">
        <v>10030063</v>
      </c>
      <c r="B17585" t="s">
        <v>994</v>
      </c>
      <c r="C17585" t="s">
        <v>8</v>
      </c>
      <c r="D17585" t="s">
        <v>2393</v>
      </c>
      <c r="E17585">
        <v>0</v>
      </c>
    </row>
    <row r="17586" spans="1:5" x14ac:dyDescent="0.3">
      <c r="A17586">
        <v>10030063</v>
      </c>
      <c r="B17586" t="s">
        <v>994</v>
      </c>
      <c r="C17586" t="s">
        <v>8</v>
      </c>
      <c r="D17586" t="s">
        <v>2394</v>
      </c>
      <c r="E17586">
        <v>0</v>
      </c>
    </row>
    <row r="17587" spans="1:5" x14ac:dyDescent="0.3">
      <c r="A17587">
        <v>10030063</v>
      </c>
      <c r="B17587" t="s">
        <v>994</v>
      </c>
      <c r="C17587" t="s">
        <v>8</v>
      </c>
      <c r="D17587" t="s">
        <v>2395</v>
      </c>
      <c r="E17587">
        <v>0</v>
      </c>
    </row>
    <row r="17588" spans="1:5" x14ac:dyDescent="0.3">
      <c r="A17588">
        <v>10030063</v>
      </c>
      <c r="B17588" t="s">
        <v>994</v>
      </c>
      <c r="C17588" t="s">
        <v>8</v>
      </c>
      <c r="D17588" t="s">
        <v>2396</v>
      </c>
      <c r="E17588">
        <v>0</v>
      </c>
    </row>
    <row r="17589" spans="1:5" x14ac:dyDescent="0.3">
      <c r="A17589">
        <v>10030063</v>
      </c>
      <c r="B17589" t="s">
        <v>994</v>
      </c>
      <c r="C17589" t="s">
        <v>8</v>
      </c>
      <c r="D17589" t="s">
        <v>2397</v>
      </c>
      <c r="E17589">
        <v>0</v>
      </c>
    </row>
    <row r="17590" spans="1:5" x14ac:dyDescent="0.3">
      <c r="A17590">
        <v>10030063</v>
      </c>
      <c r="B17590" t="s">
        <v>994</v>
      </c>
      <c r="C17590" t="s">
        <v>8</v>
      </c>
      <c r="D17590" t="s">
        <v>2398</v>
      </c>
      <c r="E17590">
        <v>0</v>
      </c>
    </row>
    <row r="17591" spans="1:5" x14ac:dyDescent="0.3">
      <c r="A17591">
        <v>10030063</v>
      </c>
      <c r="B17591" t="s">
        <v>994</v>
      </c>
      <c r="C17591" t="s">
        <v>8</v>
      </c>
      <c r="D17591" t="s">
        <v>2399</v>
      </c>
      <c r="E17591">
        <v>0</v>
      </c>
    </row>
    <row r="17592" spans="1:5" x14ac:dyDescent="0.3">
      <c r="A17592">
        <v>10030063</v>
      </c>
      <c r="B17592" t="s">
        <v>994</v>
      </c>
      <c r="C17592" t="s">
        <v>8</v>
      </c>
      <c r="D17592" t="s">
        <v>2400</v>
      </c>
      <c r="E17592">
        <v>0</v>
      </c>
    </row>
    <row r="17593" spans="1:5" x14ac:dyDescent="0.3">
      <c r="A17593">
        <v>10030063</v>
      </c>
      <c r="B17593" t="s">
        <v>994</v>
      </c>
      <c r="C17593" t="s">
        <v>8</v>
      </c>
      <c r="D17593" t="s">
        <v>2401</v>
      </c>
      <c r="E17593">
        <v>0</v>
      </c>
    </row>
    <row r="17594" spans="1:5" x14ac:dyDescent="0.3">
      <c r="A17594">
        <v>10030063</v>
      </c>
      <c r="B17594" t="s">
        <v>994</v>
      </c>
      <c r="C17594" t="s">
        <v>8</v>
      </c>
      <c r="D17594" t="s">
        <v>2402</v>
      </c>
      <c r="E17594">
        <v>0</v>
      </c>
    </row>
    <row r="17595" spans="1:5" x14ac:dyDescent="0.3">
      <c r="A17595">
        <v>10030063</v>
      </c>
      <c r="B17595" t="s">
        <v>994</v>
      </c>
      <c r="C17595" t="s">
        <v>8</v>
      </c>
      <c r="D17595" t="s">
        <v>2403</v>
      </c>
      <c r="E17595">
        <v>-164</v>
      </c>
    </row>
    <row r="17596" spans="1:5" x14ac:dyDescent="0.3">
      <c r="A17596">
        <v>10030063</v>
      </c>
      <c r="B17596" t="s">
        <v>994</v>
      </c>
      <c r="C17596" t="s">
        <v>8</v>
      </c>
      <c r="D17596" t="s">
        <v>2404</v>
      </c>
      <c r="E17596">
        <v>0</v>
      </c>
    </row>
    <row r="17597" spans="1:5" x14ac:dyDescent="0.3">
      <c r="A17597">
        <v>10030063</v>
      </c>
      <c r="B17597" t="s">
        <v>994</v>
      </c>
      <c r="C17597" t="s">
        <v>8</v>
      </c>
      <c r="D17597" t="s">
        <v>2405</v>
      </c>
      <c r="E17597">
        <v>0</v>
      </c>
    </row>
    <row r="17598" spans="1:5" x14ac:dyDescent="0.3">
      <c r="A17598">
        <v>10030063</v>
      </c>
      <c r="B17598" t="s">
        <v>994</v>
      </c>
      <c r="C17598" t="s">
        <v>8</v>
      </c>
      <c r="D17598" t="s">
        <v>2406</v>
      </c>
      <c r="E17598">
        <v>0</v>
      </c>
    </row>
    <row r="17599" spans="1:5" x14ac:dyDescent="0.3">
      <c r="A17599">
        <v>10030063</v>
      </c>
      <c r="B17599" t="s">
        <v>994</v>
      </c>
      <c r="C17599" t="s">
        <v>8</v>
      </c>
      <c r="D17599" t="s">
        <v>2407</v>
      </c>
      <c r="E17599">
        <v>0</v>
      </c>
    </row>
    <row r="17600" spans="1:5" x14ac:dyDescent="0.3">
      <c r="A17600">
        <v>10030063</v>
      </c>
      <c r="B17600" t="s">
        <v>994</v>
      </c>
      <c r="C17600" t="s">
        <v>8</v>
      </c>
      <c r="D17600" t="s">
        <v>2408</v>
      </c>
      <c r="E17600">
        <v>0</v>
      </c>
    </row>
    <row r="17601" spans="1:5" x14ac:dyDescent="0.3">
      <c r="A17601">
        <v>10030063</v>
      </c>
      <c r="B17601" t="s">
        <v>994</v>
      </c>
      <c r="C17601" t="s">
        <v>8</v>
      </c>
      <c r="D17601" t="s">
        <v>2409</v>
      </c>
      <c r="E17601">
        <v>0</v>
      </c>
    </row>
    <row r="17602" spans="1:5" x14ac:dyDescent="0.3">
      <c r="A17602">
        <v>10030063</v>
      </c>
      <c r="B17602" t="s">
        <v>994</v>
      </c>
      <c r="C17602" t="s">
        <v>8</v>
      </c>
      <c r="D17602" t="s">
        <v>2410</v>
      </c>
      <c r="E17602">
        <v>0</v>
      </c>
    </row>
    <row r="17603" spans="1:5" x14ac:dyDescent="0.3">
      <c r="A17603">
        <v>10030063</v>
      </c>
      <c r="B17603" t="s">
        <v>994</v>
      </c>
      <c r="C17603" t="s">
        <v>8</v>
      </c>
      <c r="D17603" t="s">
        <v>2411</v>
      </c>
      <c r="E17603">
        <v>0</v>
      </c>
    </row>
    <row r="17604" spans="1:5" x14ac:dyDescent="0.3">
      <c r="A17604">
        <v>10030063</v>
      </c>
      <c r="B17604" t="s">
        <v>994</v>
      </c>
      <c r="C17604" t="s">
        <v>8</v>
      </c>
      <c r="D17604" t="s">
        <v>2412</v>
      </c>
      <c r="E17604">
        <v>0</v>
      </c>
    </row>
    <row r="17605" spans="1:5" x14ac:dyDescent="0.3">
      <c r="A17605">
        <v>10030063</v>
      </c>
      <c r="B17605" t="s">
        <v>994</v>
      </c>
      <c r="C17605" t="s">
        <v>8</v>
      </c>
      <c r="D17605" t="s">
        <v>2413</v>
      </c>
      <c r="E17605">
        <v>0</v>
      </c>
    </row>
    <row r="17606" spans="1:5" x14ac:dyDescent="0.3">
      <c r="A17606">
        <v>65030006</v>
      </c>
      <c r="B17606" t="s">
        <v>996</v>
      </c>
      <c r="C17606" t="s">
        <v>8</v>
      </c>
      <c r="D17606" t="s">
        <v>2378</v>
      </c>
      <c r="E17606">
        <v>0</v>
      </c>
    </row>
    <row r="17607" spans="1:5" x14ac:dyDescent="0.3">
      <c r="A17607">
        <v>65030006</v>
      </c>
      <c r="B17607" t="s">
        <v>996</v>
      </c>
      <c r="C17607" t="s">
        <v>8</v>
      </c>
      <c r="D17607" t="s">
        <v>2379</v>
      </c>
      <c r="E17607">
        <v>-2</v>
      </c>
    </row>
    <row r="17608" spans="1:5" x14ac:dyDescent="0.3">
      <c r="A17608">
        <v>65030006</v>
      </c>
      <c r="B17608" t="s">
        <v>996</v>
      </c>
      <c r="C17608" t="s">
        <v>8</v>
      </c>
      <c r="D17608" t="s">
        <v>2380</v>
      </c>
      <c r="E17608">
        <v>0</v>
      </c>
    </row>
    <row r="17609" spans="1:5" x14ac:dyDescent="0.3">
      <c r="A17609">
        <v>65030006</v>
      </c>
      <c r="B17609" t="s">
        <v>996</v>
      </c>
      <c r="C17609" t="s">
        <v>8</v>
      </c>
      <c r="D17609" t="s">
        <v>2381</v>
      </c>
      <c r="E17609">
        <v>0</v>
      </c>
    </row>
    <row r="17610" spans="1:5" x14ac:dyDescent="0.3">
      <c r="A17610">
        <v>65030006</v>
      </c>
      <c r="B17610" t="s">
        <v>996</v>
      </c>
      <c r="C17610" t="s">
        <v>8</v>
      </c>
      <c r="D17610" t="s">
        <v>2382</v>
      </c>
      <c r="E17610">
        <v>-6</v>
      </c>
    </row>
    <row r="17611" spans="1:5" x14ac:dyDescent="0.3">
      <c r="A17611">
        <v>65030006</v>
      </c>
      <c r="B17611" t="s">
        <v>996</v>
      </c>
      <c r="C17611" t="s">
        <v>8</v>
      </c>
      <c r="D17611" t="s">
        <v>2383</v>
      </c>
      <c r="E17611">
        <v>-2</v>
      </c>
    </row>
    <row r="17612" spans="1:5" x14ac:dyDescent="0.3">
      <c r="A17612">
        <v>65030006</v>
      </c>
      <c r="B17612" t="s">
        <v>996</v>
      </c>
      <c r="C17612" t="s">
        <v>8</v>
      </c>
      <c r="D17612" t="s">
        <v>2384</v>
      </c>
      <c r="E17612">
        <v>0</v>
      </c>
    </row>
    <row r="17613" spans="1:5" x14ac:dyDescent="0.3">
      <c r="A17613">
        <v>65030006</v>
      </c>
      <c r="B17613" t="s">
        <v>996</v>
      </c>
      <c r="C17613" t="s">
        <v>8</v>
      </c>
      <c r="D17613" t="s">
        <v>2385</v>
      </c>
      <c r="E17613">
        <v>0</v>
      </c>
    </row>
    <row r="17614" spans="1:5" x14ac:dyDescent="0.3">
      <c r="A17614">
        <v>65030006</v>
      </c>
      <c r="B17614" t="s">
        <v>996</v>
      </c>
      <c r="C17614" t="s">
        <v>8</v>
      </c>
      <c r="D17614" t="s">
        <v>2386</v>
      </c>
      <c r="E17614">
        <v>-2</v>
      </c>
    </row>
    <row r="17615" spans="1:5" x14ac:dyDescent="0.3">
      <c r="A17615">
        <v>65030006</v>
      </c>
      <c r="B17615" t="s">
        <v>996</v>
      </c>
      <c r="C17615" t="s">
        <v>8</v>
      </c>
      <c r="D17615" t="s">
        <v>2387</v>
      </c>
      <c r="E17615">
        <v>-6</v>
      </c>
    </row>
    <row r="17616" spans="1:5" x14ac:dyDescent="0.3">
      <c r="A17616">
        <v>65030006</v>
      </c>
      <c r="B17616" t="s">
        <v>996</v>
      </c>
      <c r="C17616" t="s">
        <v>8</v>
      </c>
      <c r="D17616" t="s">
        <v>2388</v>
      </c>
      <c r="E17616">
        <v>0</v>
      </c>
    </row>
    <row r="17617" spans="1:5" x14ac:dyDescent="0.3">
      <c r="A17617">
        <v>65030006</v>
      </c>
      <c r="B17617" t="s">
        <v>996</v>
      </c>
      <c r="C17617" t="s">
        <v>8</v>
      </c>
      <c r="D17617" t="s">
        <v>2389</v>
      </c>
      <c r="E17617">
        <v>-6</v>
      </c>
    </row>
    <row r="17618" spans="1:5" x14ac:dyDescent="0.3">
      <c r="A17618">
        <v>65030006</v>
      </c>
      <c r="B17618" t="s">
        <v>996</v>
      </c>
      <c r="C17618" t="s">
        <v>8</v>
      </c>
      <c r="D17618" t="s">
        <v>2390</v>
      </c>
      <c r="E17618">
        <v>0</v>
      </c>
    </row>
    <row r="17619" spans="1:5" x14ac:dyDescent="0.3">
      <c r="A17619">
        <v>65030006</v>
      </c>
      <c r="B17619" t="s">
        <v>996</v>
      </c>
      <c r="C17619" t="s">
        <v>8</v>
      </c>
      <c r="D17619" t="s">
        <v>2391</v>
      </c>
      <c r="E17619">
        <v>-4</v>
      </c>
    </row>
    <row r="17620" spans="1:5" x14ac:dyDescent="0.3">
      <c r="A17620">
        <v>65030006</v>
      </c>
      <c r="B17620" t="s">
        <v>996</v>
      </c>
      <c r="C17620" t="s">
        <v>8</v>
      </c>
      <c r="D17620" t="s">
        <v>2392</v>
      </c>
      <c r="E17620">
        <v>0</v>
      </c>
    </row>
    <row r="17621" spans="1:5" x14ac:dyDescent="0.3">
      <c r="A17621">
        <v>65030006</v>
      </c>
      <c r="B17621" t="s">
        <v>996</v>
      </c>
      <c r="C17621" t="s">
        <v>8</v>
      </c>
      <c r="D17621" t="s">
        <v>2393</v>
      </c>
      <c r="E17621">
        <v>0</v>
      </c>
    </row>
    <row r="17622" spans="1:5" x14ac:dyDescent="0.3">
      <c r="A17622">
        <v>65030006</v>
      </c>
      <c r="B17622" t="s">
        <v>996</v>
      </c>
      <c r="C17622" t="s">
        <v>8</v>
      </c>
      <c r="D17622" t="s">
        <v>2394</v>
      </c>
      <c r="E17622">
        <v>-2</v>
      </c>
    </row>
    <row r="17623" spans="1:5" x14ac:dyDescent="0.3">
      <c r="A17623">
        <v>65030006</v>
      </c>
      <c r="B17623" t="s">
        <v>996</v>
      </c>
      <c r="C17623" t="s">
        <v>8</v>
      </c>
      <c r="D17623" t="s">
        <v>2395</v>
      </c>
      <c r="E17623">
        <v>-8</v>
      </c>
    </row>
    <row r="17624" spans="1:5" x14ac:dyDescent="0.3">
      <c r="A17624">
        <v>65030006</v>
      </c>
      <c r="B17624" t="s">
        <v>996</v>
      </c>
      <c r="C17624" t="s">
        <v>8</v>
      </c>
      <c r="D17624" t="s">
        <v>2396</v>
      </c>
      <c r="E17624">
        <v>-2</v>
      </c>
    </row>
    <row r="17625" spans="1:5" x14ac:dyDescent="0.3">
      <c r="A17625">
        <v>65030006</v>
      </c>
      <c r="B17625" t="s">
        <v>996</v>
      </c>
      <c r="C17625" t="s">
        <v>8</v>
      </c>
      <c r="D17625" t="s">
        <v>2397</v>
      </c>
      <c r="E17625">
        <v>0</v>
      </c>
    </row>
    <row r="17626" spans="1:5" x14ac:dyDescent="0.3">
      <c r="A17626">
        <v>65030006</v>
      </c>
      <c r="B17626" t="s">
        <v>996</v>
      </c>
      <c r="C17626" t="s">
        <v>8</v>
      </c>
      <c r="D17626" t="s">
        <v>2398</v>
      </c>
      <c r="E17626">
        <v>-6</v>
      </c>
    </row>
    <row r="17627" spans="1:5" x14ac:dyDescent="0.3">
      <c r="A17627">
        <v>65030006</v>
      </c>
      <c r="B17627" t="s">
        <v>996</v>
      </c>
      <c r="C17627" t="s">
        <v>8</v>
      </c>
      <c r="D17627" t="s">
        <v>2399</v>
      </c>
      <c r="E17627">
        <v>0</v>
      </c>
    </row>
    <row r="17628" spans="1:5" x14ac:dyDescent="0.3">
      <c r="A17628">
        <v>65030006</v>
      </c>
      <c r="B17628" t="s">
        <v>996</v>
      </c>
      <c r="C17628" t="s">
        <v>8</v>
      </c>
      <c r="D17628" t="s">
        <v>2400</v>
      </c>
      <c r="E17628">
        <v>-12</v>
      </c>
    </row>
    <row r="17629" spans="1:5" x14ac:dyDescent="0.3">
      <c r="A17629">
        <v>65030006</v>
      </c>
      <c r="B17629" t="s">
        <v>996</v>
      </c>
      <c r="C17629" t="s">
        <v>8</v>
      </c>
      <c r="D17629" t="s">
        <v>2401</v>
      </c>
      <c r="E17629">
        <v>-4</v>
      </c>
    </row>
    <row r="17630" spans="1:5" x14ac:dyDescent="0.3">
      <c r="A17630">
        <v>65030006</v>
      </c>
      <c r="B17630" t="s">
        <v>996</v>
      </c>
      <c r="C17630" t="s">
        <v>8</v>
      </c>
      <c r="D17630" t="s">
        <v>2402</v>
      </c>
      <c r="E17630">
        <v>0</v>
      </c>
    </row>
    <row r="17631" spans="1:5" x14ac:dyDescent="0.3">
      <c r="A17631">
        <v>65030006</v>
      </c>
      <c r="B17631" t="s">
        <v>996</v>
      </c>
      <c r="C17631" t="s">
        <v>8</v>
      </c>
      <c r="D17631" t="s">
        <v>2403</v>
      </c>
      <c r="E17631">
        <v>0</v>
      </c>
    </row>
    <row r="17632" spans="1:5" x14ac:dyDescent="0.3">
      <c r="A17632">
        <v>65030006</v>
      </c>
      <c r="B17632" t="s">
        <v>996</v>
      </c>
      <c r="C17632" t="s">
        <v>8</v>
      </c>
      <c r="D17632" t="s">
        <v>2404</v>
      </c>
      <c r="E17632">
        <v>0</v>
      </c>
    </row>
    <row r="17633" spans="1:5" x14ac:dyDescent="0.3">
      <c r="A17633">
        <v>65030006</v>
      </c>
      <c r="B17633" t="s">
        <v>996</v>
      </c>
      <c r="C17633" t="s">
        <v>8</v>
      </c>
      <c r="D17633" t="s">
        <v>2405</v>
      </c>
      <c r="E17633">
        <v>-12</v>
      </c>
    </row>
    <row r="17634" spans="1:5" x14ac:dyDescent="0.3">
      <c r="A17634">
        <v>65030006</v>
      </c>
      <c r="B17634" t="s">
        <v>996</v>
      </c>
      <c r="C17634" t="s">
        <v>8</v>
      </c>
      <c r="D17634" t="s">
        <v>2406</v>
      </c>
      <c r="E17634">
        <v>0</v>
      </c>
    </row>
    <row r="17635" spans="1:5" x14ac:dyDescent="0.3">
      <c r="A17635">
        <v>65030006</v>
      </c>
      <c r="B17635" t="s">
        <v>996</v>
      </c>
      <c r="C17635" t="s">
        <v>8</v>
      </c>
      <c r="D17635" t="s">
        <v>2407</v>
      </c>
      <c r="E17635">
        <v>0</v>
      </c>
    </row>
    <row r="17636" spans="1:5" x14ac:dyDescent="0.3">
      <c r="A17636">
        <v>65030006</v>
      </c>
      <c r="B17636" t="s">
        <v>996</v>
      </c>
      <c r="C17636" t="s">
        <v>8</v>
      </c>
      <c r="D17636" t="s">
        <v>2408</v>
      </c>
      <c r="E17636">
        <v>0</v>
      </c>
    </row>
    <row r="17637" spans="1:5" x14ac:dyDescent="0.3">
      <c r="A17637">
        <v>65030006</v>
      </c>
      <c r="B17637" t="s">
        <v>996</v>
      </c>
      <c r="C17637" t="s">
        <v>8</v>
      </c>
      <c r="D17637" t="s">
        <v>2409</v>
      </c>
      <c r="E17637">
        <v>-16</v>
      </c>
    </row>
    <row r="17638" spans="1:5" x14ac:dyDescent="0.3">
      <c r="A17638">
        <v>65030006</v>
      </c>
      <c r="B17638" t="s">
        <v>996</v>
      </c>
      <c r="C17638" t="s">
        <v>8</v>
      </c>
      <c r="D17638" t="s">
        <v>2410</v>
      </c>
      <c r="E17638">
        <v>0</v>
      </c>
    </row>
    <row r="17639" spans="1:5" x14ac:dyDescent="0.3">
      <c r="A17639">
        <v>65030006</v>
      </c>
      <c r="B17639" t="s">
        <v>996</v>
      </c>
      <c r="C17639" t="s">
        <v>8</v>
      </c>
      <c r="D17639" t="s">
        <v>2411</v>
      </c>
      <c r="E17639">
        <v>0</v>
      </c>
    </row>
    <row r="17640" spans="1:5" x14ac:dyDescent="0.3">
      <c r="A17640">
        <v>65030006</v>
      </c>
      <c r="B17640" t="s">
        <v>996</v>
      </c>
      <c r="C17640" t="s">
        <v>8</v>
      </c>
      <c r="D17640" t="s">
        <v>2412</v>
      </c>
      <c r="E17640">
        <v>-4</v>
      </c>
    </row>
    <row r="17641" spans="1:5" x14ac:dyDescent="0.3">
      <c r="A17641">
        <v>65030006</v>
      </c>
      <c r="B17641" t="s">
        <v>996</v>
      </c>
      <c r="C17641" t="s">
        <v>8</v>
      </c>
      <c r="D17641" t="s">
        <v>2413</v>
      </c>
      <c r="E17641">
        <v>0</v>
      </c>
    </row>
    <row r="17642" spans="1:5" x14ac:dyDescent="0.3">
      <c r="A17642">
        <v>53250183</v>
      </c>
      <c r="B17642" t="s">
        <v>998</v>
      </c>
      <c r="C17642" t="s">
        <v>8</v>
      </c>
      <c r="D17642" t="s">
        <v>2378</v>
      </c>
      <c r="E17642">
        <v>0</v>
      </c>
    </row>
    <row r="17643" spans="1:5" x14ac:dyDescent="0.3">
      <c r="A17643">
        <v>53250183</v>
      </c>
      <c r="B17643" t="s">
        <v>998</v>
      </c>
      <c r="C17643" t="s">
        <v>8</v>
      </c>
      <c r="D17643" t="s">
        <v>2379</v>
      </c>
      <c r="E17643">
        <v>0</v>
      </c>
    </row>
    <row r="17644" spans="1:5" x14ac:dyDescent="0.3">
      <c r="A17644">
        <v>53250183</v>
      </c>
      <c r="B17644" t="s">
        <v>998</v>
      </c>
      <c r="C17644" t="s">
        <v>8</v>
      </c>
      <c r="D17644" t="s">
        <v>2380</v>
      </c>
      <c r="E17644">
        <v>0</v>
      </c>
    </row>
    <row r="17645" spans="1:5" x14ac:dyDescent="0.3">
      <c r="A17645">
        <v>53250183</v>
      </c>
      <c r="B17645" t="s">
        <v>998</v>
      </c>
      <c r="C17645" t="s">
        <v>8</v>
      </c>
      <c r="D17645" t="s">
        <v>2381</v>
      </c>
      <c r="E17645">
        <v>0</v>
      </c>
    </row>
    <row r="17646" spans="1:5" x14ac:dyDescent="0.3">
      <c r="A17646">
        <v>53250183</v>
      </c>
      <c r="B17646" t="s">
        <v>998</v>
      </c>
      <c r="C17646" t="s">
        <v>8</v>
      </c>
      <c r="D17646" t="s">
        <v>2382</v>
      </c>
      <c r="E17646">
        <v>0</v>
      </c>
    </row>
    <row r="17647" spans="1:5" x14ac:dyDescent="0.3">
      <c r="A17647">
        <v>53250183</v>
      </c>
      <c r="B17647" t="s">
        <v>998</v>
      </c>
      <c r="C17647" t="s">
        <v>8</v>
      </c>
      <c r="D17647" t="s">
        <v>2383</v>
      </c>
      <c r="E17647">
        <v>0</v>
      </c>
    </row>
    <row r="17648" spans="1:5" x14ac:dyDescent="0.3">
      <c r="A17648">
        <v>53250183</v>
      </c>
      <c r="B17648" t="s">
        <v>998</v>
      </c>
      <c r="C17648" t="s">
        <v>8</v>
      </c>
      <c r="D17648" t="s">
        <v>2384</v>
      </c>
      <c r="E17648">
        <v>0</v>
      </c>
    </row>
    <row r="17649" spans="1:5" x14ac:dyDescent="0.3">
      <c r="A17649">
        <v>53250183</v>
      </c>
      <c r="B17649" t="s">
        <v>998</v>
      </c>
      <c r="C17649" t="s">
        <v>8</v>
      </c>
      <c r="D17649" t="s">
        <v>2385</v>
      </c>
      <c r="E17649">
        <v>0</v>
      </c>
    </row>
    <row r="17650" spans="1:5" x14ac:dyDescent="0.3">
      <c r="A17650">
        <v>53250183</v>
      </c>
      <c r="B17650" t="s">
        <v>998</v>
      </c>
      <c r="C17650" t="s">
        <v>8</v>
      </c>
      <c r="D17650" t="s">
        <v>2386</v>
      </c>
      <c r="E17650">
        <v>0</v>
      </c>
    </row>
    <row r="17651" spans="1:5" x14ac:dyDescent="0.3">
      <c r="A17651">
        <v>53250183</v>
      </c>
      <c r="B17651" t="s">
        <v>998</v>
      </c>
      <c r="C17651" t="s">
        <v>8</v>
      </c>
      <c r="D17651" t="s">
        <v>2387</v>
      </c>
      <c r="E17651">
        <v>0</v>
      </c>
    </row>
    <row r="17652" spans="1:5" x14ac:dyDescent="0.3">
      <c r="A17652">
        <v>53250183</v>
      </c>
      <c r="B17652" t="s">
        <v>998</v>
      </c>
      <c r="C17652" t="s">
        <v>8</v>
      </c>
      <c r="D17652" t="s">
        <v>2388</v>
      </c>
      <c r="E17652">
        <v>0</v>
      </c>
    </row>
    <row r="17653" spans="1:5" x14ac:dyDescent="0.3">
      <c r="A17653">
        <v>53250183</v>
      </c>
      <c r="B17653" t="s">
        <v>998</v>
      </c>
      <c r="C17653" t="s">
        <v>8</v>
      </c>
      <c r="D17653" t="s">
        <v>2389</v>
      </c>
      <c r="E17653">
        <v>0</v>
      </c>
    </row>
    <row r="17654" spans="1:5" x14ac:dyDescent="0.3">
      <c r="A17654">
        <v>53250183</v>
      </c>
      <c r="B17654" t="s">
        <v>998</v>
      </c>
      <c r="C17654" t="s">
        <v>8</v>
      </c>
      <c r="D17654" t="s">
        <v>2390</v>
      </c>
      <c r="E17654">
        <v>0</v>
      </c>
    </row>
    <row r="17655" spans="1:5" x14ac:dyDescent="0.3">
      <c r="A17655">
        <v>53250183</v>
      </c>
      <c r="B17655" t="s">
        <v>998</v>
      </c>
      <c r="C17655" t="s">
        <v>8</v>
      </c>
      <c r="D17655" t="s">
        <v>2391</v>
      </c>
      <c r="E17655">
        <v>0</v>
      </c>
    </row>
    <row r="17656" spans="1:5" x14ac:dyDescent="0.3">
      <c r="A17656">
        <v>53250183</v>
      </c>
      <c r="B17656" t="s">
        <v>998</v>
      </c>
      <c r="C17656" t="s">
        <v>8</v>
      </c>
      <c r="D17656" t="s">
        <v>2392</v>
      </c>
      <c r="E17656">
        <v>0</v>
      </c>
    </row>
    <row r="17657" spans="1:5" x14ac:dyDescent="0.3">
      <c r="A17657">
        <v>53250183</v>
      </c>
      <c r="B17657" t="s">
        <v>998</v>
      </c>
      <c r="C17657" t="s">
        <v>8</v>
      </c>
      <c r="D17657" t="s">
        <v>2393</v>
      </c>
      <c r="E17657">
        <v>0</v>
      </c>
    </row>
    <row r="17658" spans="1:5" x14ac:dyDescent="0.3">
      <c r="A17658">
        <v>53250183</v>
      </c>
      <c r="B17658" t="s">
        <v>998</v>
      </c>
      <c r="C17658" t="s">
        <v>8</v>
      </c>
      <c r="D17658" t="s">
        <v>2394</v>
      </c>
      <c r="E17658">
        <v>0</v>
      </c>
    </row>
    <row r="17659" spans="1:5" x14ac:dyDescent="0.3">
      <c r="A17659">
        <v>53250183</v>
      </c>
      <c r="B17659" t="s">
        <v>998</v>
      </c>
      <c r="C17659" t="s">
        <v>8</v>
      </c>
      <c r="D17659" t="s">
        <v>2395</v>
      </c>
      <c r="E17659">
        <v>0</v>
      </c>
    </row>
    <row r="17660" spans="1:5" x14ac:dyDescent="0.3">
      <c r="A17660">
        <v>53250183</v>
      </c>
      <c r="B17660" t="s">
        <v>998</v>
      </c>
      <c r="C17660" t="s">
        <v>8</v>
      </c>
      <c r="D17660" t="s">
        <v>2396</v>
      </c>
      <c r="E17660">
        <v>0</v>
      </c>
    </row>
    <row r="17661" spans="1:5" x14ac:dyDescent="0.3">
      <c r="A17661">
        <v>53250183</v>
      </c>
      <c r="B17661" t="s">
        <v>998</v>
      </c>
      <c r="C17661" t="s">
        <v>8</v>
      </c>
      <c r="D17661" t="s">
        <v>2397</v>
      </c>
      <c r="E17661">
        <v>0</v>
      </c>
    </row>
    <row r="17662" spans="1:5" x14ac:dyDescent="0.3">
      <c r="A17662">
        <v>53250183</v>
      </c>
      <c r="B17662" t="s">
        <v>998</v>
      </c>
      <c r="C17662" t="s">
        <v>8</v>
      </c>
      <c r="D17662" t="s">
        <v>2398</v>
      </c>
      <c r="E17662">
        <v>0</v>
      </c>
    </row>
    <row r="17663" spans="1:5" x14ac:dyDescent="0.3">
      <c r="A17663">
        <v>53250183</v>
      </c>
      <c r="B17663" t="s">
        <v>998</v>
      </c>
      <c r="C17663" t="s">
        <v>8</v>
      </c>
      <c r="D17663" t="s">
        <v>2399</v>
      </c>
      <c r="E17663">
        <v>0</v>
      </c>
    </row>
    <row r="17664" spans="1:5" x14ac:dyDescent="0.3">
      <c r="A17664">
        <v>53250183</v>
      </c>
      <c r="B17664" t="s">
        <v>998</v>
      </c>
      <c r="C17664" t="s">
        <v>8</v>
      </c>
      <c r="D17664" t="s">
        <v>2400</v>
      </c>
      <c r="E17664">
        <v>0</v>
      </c>
    </row>
    <row r="17665" spans="1:5" x14ac:dyDescent="0.3">
      <c r="A17665">
        <v>53250183</v>
      </c>
      <c r="B17665" t="s">
        <v>998</v>
      </c>
      <c r="C17665" t="s">
        <v>8</v>
      </c>
      <c r="D17665" t="s">
        <v>2401</v>
      </c>
      <c r="E17665">
        <v>0</v>
      </c>
    </row>
    <row r="17666" spans="1:5" x14ac:dyDescent="0.3">
      <c r="A17666">
        <v>53250183</v>
      </c>
      <c r="B17666" t="s">
        <v>998</v>
      </c>
      <c r="C17666" t="s">
        <v>8</v>
      </c>
      <c r="D17666" t="s">
        <v>2402</v>
      </c>
      <c r="E17666">
        <v>0</v>
      </c>
    </row>
    <row r="17667" spans="1:5" x14ac:dyDescent="0.3">
      <c r="A17667">
        <v>53250183</v>
      </c>
      <c r="B17667" t="s">
        <v>998</v>
      </c>
      <c r="C17667" t="s">
        <v>8</v>
      </c>
      <c r="D17667" t="s">
        <v>2403</v>
      </c>
      <c r="E17667">
        <v>0</v>
      </c>
    </row>
    <row r="17668" spans="1:5" x14ac:dyDescent="0.3">
      <c r="A17668">
        <v>53250183</v>
      </c>
      <c r="B17668" t="s">
        <v>998</v>
      </c>
      <c r="C17668" t="s">
        <v>8</v>
      </c>
      <c r="D17668" t="s">
        <v>2404</v>
      </c>
      <c r="E17668">
        <v>0</v>
      </c>
    </row>
    <row r="17669" spans="1:5" x14ac:dyDescent="0.3">
      <c r="A17669">
        <v>53250183</v>
      </c>
      <c r="B17669" t="s">
        <v>998</v>
      </c>
      <c r="C17669" t="s">
        <v>8</v>
      </c>
      <c r="D17669" t="s">
        <v>2405</v>
      </c>
      <c r="E17669">
        <v>0</v>
      </c>
    </row>
    <row r="17670" spans="1:5" x14ac:dyDescent="0.3">
      <c r="A17670">
        <v>53250183</v>
      </c>
      <c r="B17670" t="s">
        <v>998</v>
      </c>
      <c r="C17670" t="s">
        <v>8</v>
      </c>
      <c r="D17670" t="s">
        <v>2406</v>
      </c>
      <c r="E17670">
        <v>0</v>
      </c>
    </row>
    <row r="17671" spans="1:5" x14ac:dyDescent="0.3">
      <c r="A17671">
        <v>53250183</v>
      </c>
      <c r="B17671" t="s">
        <v>998</v>
      </c>
      <c r="C17671" t="s">
        <v>8</v>
      </c>
      <c r="D17671" t="s">
        <v>2407</v>
      </c>
      <c r="E17671">
        <v>-1</v>
      </c>
    </row>
    <row r="17672" spans="1:5" x14ac:dyDescent="0.3">
      <c r="A17672">
        <v>53250183</v>
      </c>
      <c r="B17672" t="s">
        <v>998</v>
      </c>
      <c r="C17672" t="s">
        <v>8</v>
      </c>
      <c r="D17672" t="s">
        <v>2408</v>
      </c>
      <c r="E17672">
        <v>0</v>
      </c>
    </row>
    <row r="17673" spans="1:5" x14ac:dyDescent="0.3">
      <c r="A17673">
        <v>53250183</v>
      </c>
      <c r="B17673" t="s">
        <v>998</v>
      </c>
      <c r="C17673" t="s">
        <v>8</v>
      </c>
      <c r="D17673" t="s">
        <v>2409</v>
      </c>
      <c r="E17673">
        <v>0</v>
      </c>
    </row>
    <row r="17674" spans="1:5" x14ac:dyDescent="0.3">
      <c r="A17674">
        <v>53250183</v>
      </c>
      <c r="B17674" t="s">
        <v>998</v>
      </c>
      <c r="C17674" t="s">
        <v>8</v>
      </c>
      <c r="D17674" t="s">
        <v>2410</v>
      </c>
      <c r="E17674">
        <v>0</v>
      </c>
    </row>
    <row r="17675" spans="1:5" x14ac:dyDescent="0.3">
      <c r="A17675">
        <v>53250183</v>
      </c>
      <c r="B17675" t="s">
        <v>998</v>
      </c>
      <c r="C17675" t="s">
        <v>8</v>
      </c>
      <c r="D17675" t="s">
        <v>2411</v>
      </c>
      <c r="E17675">
        <v>0</v>
      </c>
    </row>
    <row r="17676" spans="1:5" x14ac:dyDescent="0.3">
      <c r="A17676">
        <v>53250183</v>
      </c>
      <c r="B17676" t="s">
        <v>998</v>
      </c>
      <c r="C17676" t="s">
        <v>8</v>
      </c>
      <c r="D17676" t="s">
        <v>2412</v>
      </c>
      <c r="E17676">
        <v>0</v>
      </c>
    </row>
    <row r="17677" spans="1:5" x14ac:dyDescent="0.3">
      <c r="A17677">
        <v>53250183</v>
      </c>
      <c r="B17677" t="s">
        <v>998</v>
      </c>
      <c r="C17677" t="s">
        <v>8</v>
      </c>
      <c r="D17677" t="s">
        <v>2413</v>
      </c>
      <c r="E17677">
        <v>0</v>
      </c>
    </row>
    <row r="17678" spans="1:5" x14ac:dyDescent="0.3">
      <c r="A17678">
        <v>65200217</v>
      </c>
      <c r="B17678" t="s">
        <v>1000</v>
      </c>
      <c r="C17678" t="s">
        <v>8</v>
      </c>
      <c r="D17678" t="s">
        <v>2378</v>
      </c>
      <c r="E17678">
        <v>0</v>
      </c>
    </row>
    <row r="17679" spans="1:5" x14ac:dyDescent="0.3">
      <c r="A17679">
        <v>65200217</v>
      </c>
      <c r="B17679" t="s">
        <v>1000</v>
      </c>
      <c r="C17679" t="s">
        <v>8</v>
      </c>
      <c r="D17679" t="s">
        <v>2379</v>
      </c>
      <c r="E17679">
        <v>0</v>
      </c>
    </row>
    <row r="17680" spans="1:5" x14ac:dyDescent="0.3">
      <c r="A17680">
        <v>65200217</v>
      </c>
      <c r="B17680" t="s">
        <v>1000</v>
      </c>
      <c r="C17680" t="s">
        <v>8</v>
      </c>
      <c r="D17680" t="s">
        <v>2380</v>
      </c>
      <c r="E17680">
        <v>0</v>
      </c>
    </row>
    <row r="17681" spans="1:5" x14ac:dyDescent="0.3">
      <c r="A17681">
        <v>65200217</v>
      </c>
      <c r="B17681" t="s">
        <v>1000</v>
      </c>
      <c r="C17681" t="s">
        <v>8</v>
      </c>
      <c r="D17681" t="s">
        <v>2381</v>
      </c>
      <c r="E17681">
        <v>0</v>
      </c>
    </row>
    <row r="17682" spans="1:5" x14ac:dyDescent="0.3">
      <c r="A17682">
        <v>65200217</v>
      </c>
      <c r="B17682" t="s">
        <v>1000</v>
      </c>
      <c r="C17682" t="s">
        <v>8</v>
      </c>
      <c r="D17682" t="s">
        <v>2382</v>
      </c>
      <c r="E17682">
        <v>0</v>
      </c>
    </row>
    <row r="17683" spans="1:5" x14ac:dyDescent="0.3">
      <c r="A17683">
        <v>65200217</v>
      </c>
      <c r="B17683" t="s">
        <v>1000</v>
      </c>
      <c r="C17683" t="s">
        <v>8</v>
      </c>
      <c r="D17683" t="s">
        <v>2383</v>
      </c>
      <c r="E17683">
        <v>0</v>
      </c>
    </row>
    <row r="17684" spans="1:5" x14ac:dyDescent="0.3">
      <c r="A17684">
        <v>65200217</v>
      </c>
      <c r="B17684" t="s">
        <v>1000</v>
      </c>
      <c r="C17684" t="s">
        <v>8</v>
      </c>
      <c r="D17684" t="s">
        <v>2384</v>
      </c>
      <c r="E17684">
        <v>0</v>
      </c>
    </row>
    <row r="17685" spans="1:5" x14ac:dyDescent="0.3">
      <c r="A17685">
        <v>65200217</v>
      </c>
      <c r="B17685" t="s">
        <v>1000</v>
      </c>
      <c r="C17685" t="s">
        <v>8</v>
      </c>
      <c r="D17685" t="s">
        <v>2385</v>
      </c>
      <c r="E17685">
        <v>0</v>
      </c>
    </row>
    <row r="17686" spans="1:5" x14ac:dyDescent="0.3">
      <c r="A17686">
        <v>65200217</v>
      </c>
      <c r="B17686" t="s">
        <v>1000</v>
      </c>
      <c r="C17686" t="s">
        <v>8</v>
      </c>
      <c r="D17686" t="s">
        <v>2386</v>
      </c>
      <c r="E17686">
        <v>0</v>
      </c>
    </row>
    <row r="17687" spans="1:5" x14ac:dyDescent="0.3">
      <c r="A17687">
        <v>65200217</v>
      </c>
      <c r="B17687" t="s">
        <v>1000</v>
      </c>
      <c r="C17687" t="s">
        <v>8</v>
      </c>
      <c r="D17687" t="s">
        <v>2387</v>
      </c>
      <c r="E17687">
        <v>0</v>
      </c>
    </row>
    <row r="17688" spans="1:5" x14ac:dyDescent="0.3">
      <c r="A17688">
        <v>65200217</v>
      </c>
      <c r="B17688" t="s">
        <v>1000</v>
      </c>
      <c r="C17688" t="s">
        <v>8</v>
      </c>
      <c r="D17688" t="s">
        <v>2388</v>
      </c>
      <c r="E17688">
        <v>0</v>
      </c>
    </row>
    <row r="17689" spans="1:5" x14ac:dyDescent="0.3">
      <c r="A17689">
        <v>65200217</v>
      </c>
      <c r="B17689" t="s">
        <v>1000</v>
      </c>
      <c r="C17689" t="s">
        <v>8</v>
      </c>
      <c r="D17689" t="s">
        <v>2389</v>
      </c>
      <c r="E17689">
        <v>0</v>
      </c>
    </row>
    <row r="17690" spans="1:5" x14ac:dyDescent="0.3">
      <c r="A17690">
        <v>65200217</v>
      </c>
      <c r="B17690" t="s">
        <v>1000</v>
      </c>
      <c r="C17690" t="s">
        <v>8</v>
      </c>
      <c r="D17690" t="s">
        <v>2390</v>
      </c>
      <c r="E17690">
        <v>0</v>
      </c>
    </row>
    <row r="17691" spans="1:5" x14ac:dyDescent="0.3">
      <c r="A17691">
        <v>65200217</v>
      </c>
      <c r="B17691" t="s">
        <v>1000</v>
      </c>
      <c r="C17691" t="s">
        <v>8</v>
      </c>
      <c r="D17691" t="s">
        <v>2391</v>
      </c>
      <c r="E17691">
        <v>0</v>
      </c>
    </row>
    <row r="17692" spans="1:5" x14ac:dyDescent="0.3">
      <c r="A17692">
        <v>65200217</v>
      </c>
      <c r="B17692" t="s">
        <v>1000</v>
      </c>
      <c r="C17692" t="s">
        <v>8</v>
      </c>
      <c r="D17692" t="s">
        <v>2392</v>
      </c>
      <c r="E17692">
        <v>0</v>
      </c>
    </row>
    <row r="17693" spans="1:5" x14ac:dyDescent="0.3">
      <c r="A17693">
        <v>65200217</v>
      </c>
      <c r="B17693" t="s">
        <v>1000</v>
      </c>
      <c r="C17693" t="s">
        <v>8</v>
      </c>
      <c r="D17693" t="s">
        <v>2393</v>
      </c>
      <c r="E17693">
        <v>0</v>
      </c>
    </row>
    <row r="17694" spans="1:5" x14ac:dyDescent="0.3">
      <c r="A17694">
        <v>65200217</v>
      </c>
      <c r="B17694" t="s">
        <v>1000</v>
      </c>
      <c r="C17694" t="s">
        <v>8</v>
      </c>
      <c r="D17694" t="s">
        <v>2394</v>
      </c>
      <c r="E17694">
        <v>0</v>
      </c>
    </row>
    <row r="17695" spans="1:5" x14ac:dyDescent="0.3">
      <c r="A17695">
        <v>65200217</v>
      </c>
      <c r="B17695" t="s">
        <v>1000</v>
      </c>
      <c r="C17695" t="s">
        <v>8</v>
      </c>
      <c r="D17695" t="s">
        <v>2395</v>
      </c>
      <c r="E17695">
        <v>0</v>
      </c>
    </row>
    <row r="17696" spans="1:5" x14ac:dyDescent="0.3">
      <c r="A17696">
        <v>65200217</v>
      </c>
      <c r="B17696" t="s">
        <v>1000</v>
      </c>
      <c r="C17696" t="s">
        <v>8</v>
      </c>
      <c r="D17696" t="s">
        <v>2396</v>
      </c>
      <c r="E17696">
        <v>0</v>
      </c>
    </row>
    <row r="17697" spans="1:5" x14ac:dyDescent="0.3">
      <c r="A17697">
        <v>65200217</v>
      </c>
      <c r="B17697" t="s">
        <v>1000</v>
      </c>
      <c r="C17697" t="s">
        <v>8</v>
      </c>
      <c r="D17697" t="s">
        <v>2397</v>
      </c>
      <c r="E17697">
        <v>0</v>
      </c>
    </row>
    <row r="17698" spans="1:5" x14ac:dyDescent="0.3">
      <c r="A17698">
        <v>65200217</v>
      </c>
      <c r="B17698" t="s">
        <v>1000</v>
      </c>
      <c r="C17698" t="s">
        <v>8</v>
      </c>
      <c r="D17698" t="s">
        <v>2398</v>
      </c>
      <c r="E17698">
        <v>0</v>
      </c>
    </row>
    <row r="17699" spans="1:5" x14ac:dyDescent="0.3">
      <c r="A17699">
        <v>65200217</v>
      </c>
      <c r="B17699" t="s">
        <v>1000</v>
      </c>
      <c r="C17699" t="s">
        <v>8</v>
      </c>
      <c r="D17699" t="s">
        <v>2399</v>
      </c>
      <c r="E17699">
        <v>0</v>
      </c>
    </row>
    <row r="17700" spans="1:5" x14ac:dyDescent="0.3">
      <c r="A17700">
        <v>65200217</v>
      </c>
      <c r="B17700" t="s">
        <v>1000</v>
      </c>
      <c r="C17700" t="s">
        <v>8</v>
      </c>
      <c r="D17700" t="s">
        <v>2400</v>
      </c>
      <c r="E17700">
        <v>0</v>
      </c>
    </row>
    <row r="17701" spans="1:5" x14ac:dyDescent="0.3">
      <c r="A17701">
        <v>65200217</v>
      </c>
      <c r="B17701" t="s">
        <v>1000</v>
      </c>
      <c r="C17701" t="s">
        <v>8</v>
      </c>
      <c r="D17701" t="s">
        <v>2401</v>
      </c>
      <c r="E17701">
        <v>0</v>
      </c>
    </row>
    <row r="17702" spans="1:5" x14ac:dyDescent="0.3">
      <c r="A17702">
        <v>65200217</v>
      </c>
      <c r="B17702" t="s">
        <v>1000</v>
      </c>
      <c r="C17702" t="s">
        <v>8</v>
      </c>
      <c r="D17702" t="s">
        <v>2402</v>
      </c>
      <c r="E17702">
        <v>0</v>
      </c>
    </row>
    <row r="17703" spans="1:5" x14ac:dyDescent="0.3">
      <c r="A17703">
        <v>65200217</v>
      </c>
      <c r="B17703" t="s">
        <v>1000</v>
      </c>
      <c r="C17703" t="s">
        <v>8</v>
      </c>
      <c r="D17703" t="s">
        <v>2403</v>
      </c>
      <c r="E17703">
        <v>0</v>
      </c>
    </row>
    <row r="17704" spans="1:5" x14ac:dyDescent="0.3">
      <c r="A17704">
        <v>65200217</v>
      </c>
      <c r="B17704" t="s">
        <v>1000</v>
      </c>
      <c r="C17704" t="s">
        <v>8</v>
      </c>
      <c r="D17704" t="s">
        <v>2404</v>
      </c>
      <c r="E17704">
        <v>0</v>
      </c>
    </row>
    <row r="17705" spans="1:5" x14ac:dyDescent="0.3">
      <c r="A17705">
        <v>65200217</v>
      </c>
      <c r="B17705" t="s">
        <v>1000</v>
      </c>
      <c r="C17705" t="s">
        <v>8</v>
      </c>
      <c r="D17705" t="s">
        <v>2405</v>
      </c>
      <c r="E17705">
        <v>0</v>
      </c>
    </row>
    <row r="17706" spans="1:5" x14ac:dyDescent="0.3">
      <c r="A17706">
        <v>65200217</v>
      </c>
      <c r="B17706" t="s">
        <v>1000</v>
      </c>
      <c r="C17706" t="s">
        <v>8</v>
      </c>
      <c r="D17706" t="s">
        <v>2406</v>
      </c>
      <c r="E17706">
        <v>0</v>
      </c>
    </row>
    <row r="17707" spans="1:5" x14ac:dyDescent="0.3">
      <c r="A17707">
        <v>65200217</v>
      </c>
      <c r="B17707" t="s">
        <v>1000</v>
      </c>
      <c r="C17707" t="s">
        <v>8</v>
      </c>
      <c r="D17707" t="s">
        <v>2407</v>
      </c>
      <c r="E17707">
        <v>-1</v>
      </c>
    </row>
    <row r="17708" spans="1:5" x14ac:dyDescent="0.3">
      <c r="A17708">
        <v>65200217</v>
      </c>
      <c r="B17708" t="s">
        <v>1000</v>
      </c>
      <c r="C17708" t="s">
        <v>8</v>
      </c>
      <c r="D17708" t="s">
        <v>2408</v>
      </c>
      <c r="E17708">
        <v>0</v>
      </c>
    </row>
    <row r="17709" spans="1:5" x14ac:dyDescent="0.3">
      <c r="A17709">
        <v>65200217</v>
      </c>
      <c r="B17709" t="s">
        <v>1000</v>
      </c>
      <c r="C17709" t="s">
        <v>8</v>
      </c>
      <c r="D17709" t="s">
        <v>2409</v>
      </c>
      <c r="E17709">
        <v>0</v>
      </c>
    </row>
    <row r="17710" spans="1:5" x14ac:dyDescent="0.3">
      <c r="A17710">
        <v>65200217</v>
      </c>
      <c r="B17710" t="s">
        <v>1000</v>
      </c>
      <c r="C17710" t="s">
        <v>8</v>
      </c>
      <c r="D17710" t="s">
        <v>2410</v>
      </c>
      <c r="E17710">
        <v>0</v>
      </c>
    </row>
    <row r="17711" spans="1:5" x14ac:dyDescent="0.3">
      <c r="A17711">
        <v>65200217</v>
      </c>
      <c r="B17711" t="s">
        <v>1000</v>
      </c>
      <c r="C17711" t="s">
        <v>8</v>
      </c>
      <c r="D17711" t="s">
        <v>2411</v>
      </c>
      <c r="E17711">
        <v>0</v>
      </c>
    </row>
    <row r="17712" spans="1:5" x14ac:dyDescent="0.3">
      <c r="A17712">
        <v>65200217</v>
      </c>
      <c r="B17712" t="s">
        <v>1000</v>
      </c>
      <c r="C17712" t="s">
        <v>8</v>
      </c>
      <c r="D17712" t="s">
        <v>2412</v>
      </c>
      <c r="E17712">
        <v>0</v>
      </c>
    </row>
    <row r="17713" spans="1:5" x14ac:dyDescent="0.3">
      <c r="A17713">
        <v>65200217</v>
      </c>
      <c r="B17713" t="s">
        <v>1000</v>
      </c>
      <c r="C17713" t="s">
        <v>8</v>
      </c>
      <c r="D17713" t="s">
        <v>2413</v>
      </c>
      <c r="E17713">
        <v>0</v>
      </c>
    </row>
    <row r="17714" spans="1:5" x14ac:dyDescent="0.3">
      <c r="A17714">
        <v>23320049</v>
      </c>
      <c r="B17714" t="s">
        <v>1002</v>
      </c>
      <c r="C17714" t="s">
        <v>8</v>
      </c>
      <c r="D17714" t="s">
        <v>2378</v>
      </c>
      <c r="E17714">
        <v>-2</v>
      </c>
    </row>
    <row r="17715" spans="1:5" x14ac:dyDescent="0.3">
      <c r="A17715">
        <v>23320049</v>
      </c>
      <c r="B17715" t="s">
        <v>1002</v>
      </c>
      <c r="C17715" t="s">
        <v>8</v>
      </c>
      <c r="D17715" t="s">
        <v>2379</v>
      </c>
      <c r="E17715">
        <v>-2</v>
      </c>
    </row>
    <row r="17716" spans="1:5" x14ac:dyDescent="0.3">
      <c r="A17716">
        <v>23320049</v>
      </c>
      <c r="B17716" t="s">
        <v>1002</v>
      </c>
      <c r="C17716" t="s">
        <v>8</v>
      </c>
      <c r="D17716" t="s">
        <v>2380</v>
      </c>
      <c r="E17716">
        <v>0</v>
      </c>
    </row>
    <row r="17717" spans="1:5" x14ac:dyDescent="0.3">
      <c r="A17717">
        <v>23320049</v>
      </c>
      <c r="B17717" t="s">
        <v>1002</v>
      </c>
      <c r="C17717" t="s">
        <v>8</v>
      </c>
      <c r="D17717" t="s">
        <v>2381</v>
      </c>
      <c r="E17717">
        <v>0</v>
      </c>
    </row>
    <row r="17718" spans="1:5" x14ac:dyDescent="0.3">
      <c r="A17718">
        <v>23320049</v>
      </c>
      <c r="B17718" t="s">
        <v>1002</v>
      </c>
      <c r="C17718" t="s">
        <v>8</v>
      </c>
      <c r="D17718" t="s">
        <v>2382</v>
      </c>
      <c r="E17718">
        <v>0</v>
      </c>
    </row>
    <row r="17719" spans="1:5" x14ac:dyDescent="0.3">
      <c r="A17719">
        <v>23320049</v>
      </c>
      <c r="B17719" t="s">
        <v>1002</v>
      </c>
      <c r="C17719" t="s">
        <v>8</v>
      </c>
      <c r="D17719" t="s">
        <v>2383</v>
      </c>
      <c r="E17719">
        <v>0</v>
      </c>
    </row>
    <row r="17720" spans="1:5" x14ac:dyDescent="0.3">
      <c r="A17720">
        <v>23320049</v>
      </c>
      <c r="B17720" t="s">
        <v>1002</v>
      </c>
      <c r="C17720" t="s">
        <v>8</v>
      </c>
      <c r="D17720" t="s">
        <v>2384</v>
      </c>
      <c r="E17720">
        <v>0</v>
      </c>
    </row>
    <row r="17721" spans="1:5" x14ac:dyDescent="0.3">
      <c r="A17721">
        <v>23320049</v>
      </c>
      <c r="B17721" t="s">
        <v>1002</v>
      </c>
      <c r="C17721" t="s">
        <v>8</v>
      </c>
      <c r="D17721" t="s">
        <v>2385</v>
      </c>
      <c r="E17721">
        <v>-2</v>
      </c>
    </row>
    <row r="17722" spans="1:5" x14ac:dyDescent="0.3">
      <c r="A17722">
        <v>23320049</v>
      </c>
      <c r="B17722" t="s">
        <v>1002</v>
      </c>
      <c r="C17722" t="s">
        <v>8</v>
      </c>
      <c r="D17722" t="s">
        <v>2386</v>
      </c>
      <c r="E17722">
        <v>0</v>
      </c>
    </row>
    <row r="17723" spans="1:5" x14ac:dyDescent="0.3">
      <c r="A17723">
        <v>23320049</v>
      </c>
      <c r="B17723" t="s">
        <v>1002</v>
      </c>
      <c r="C17723" t="s">
        <v>8</v>
      </c>
      <c r="D17723" t="s">
        <v>2387</v>
      </c>
      <c r="E17723">
        <v>0</v>
      </c>
    </row>
    <row r="17724" spans="1:5" x14ac:dyDescent="0.3">
      <c r="A17724">
        <v>23320049</v>
      </c>
      <c r="B17724" t="s">
        <v>1002</v>
      </c>
      <c r="C17724" t="s">
        <v>8</v>
      </c>
      <c r="D17724" t="s">
        <v>2388</v>
      </c>
      <c r="E17724">
        <v>0</v>
      </c>
    </row>
    <row r="17725" spans="1:5" x14ac:dyDescent="0.3">
      <c r="A17725">
        <v>23320049</v>
      </c>
      <c r="B17725" t="s">
        <v>1002</v>
      </c>
      <c r="C17725" t="s">
        <v>8</v>
      </c>
      <c r="D17725" t="s">
        <v>2389</v>
      </c>
      <c r="E17725">
        <v>-3</v>
      </c>
    </row>
    <row r="17726" spans="1:5" x14ac:dyDescent="0.3">
      <c r="A17726">
        <v>23320049</v>
      </c>
      <c r="B17726" t="s">
        <v>1002</v>
      </c>
      <c r="C17726" t="s">
        <v>8</v>
      </c>
      <c r="D17726" t="s">
        <v>2390</v>
      </c>
      <c r="E17726">
        <v>-2</v>
      </c>
    </row>
    <row r="17727" spans="1:5" x14ac:dyDescent="0.3">
      <c r="A17727">
        <v>23320049</v>
      </c>
      <c r="B17727" t="s">
        <v>1002</v>
      </c>
      <c r="C17727" t="s">
        <v>8</v>
      </c>
      <c r="D17727" t="s">
        <v>2391</v>
      </c>
      <c r="E17727">
        <v>-1</v>
      </c>
    </row>
    <row r="17728" spans="1:5" x14ac:dyDescent="0.3">
      <c r="A17728">
        <v>23320049</v>
      </c>
      <c r="B17728" t="s">
        <v>1002</v>
      </c>
      <c r="C17728" t="s">
        <v>8</v>
      </c>
      <c r="D17728" t="s">
        <v>2392</v>
      </c>
      <c r="E17728">
        <v>0</v>
      </c>
    </row>
    <row r="17729" spans="1:5" x14ac:dyDescent="0.3">
      <c r="A17729">
        <v>23320049</v>
      </c>
      <c r="B17729" t="s">
        <v>1002</v>
      </c>
      <c r="C17729" t="s">
        <v>8</v>
      </c>
      <c r="D17729" t="s">
        <v>2393</v>
      </c>
      <c r="E17729">
        <v>0</v>
      </c>
    </row>
    <row r="17730" spans="1:5" x14ac:dyDescent="0.3">
      <c r="A17730">
        <v>23320049</v>
      </c>
      <c r="B17730" t="s">
        <v>1002</v>
      </c>
      <c r="C17730" t="s">
        <v>8</v>
      </c>
      <c r="D17730" t="s">
        <v>2394</v>
      </c>
      <c r="E17730">
        <v>0</v>
      </c>
    </row>
    <row r="17731" spans="1:5" x14ac:dyDescent="0.3">
      <c r="A17731">
        <v>23320049</v>
      </c>
      <c r="B17731" t="s">
        <v>1002</v>
      </c>
      <c r="C17731" t="s">
        <v>8</v>
      </c>
      <c r="D17731" t="s">
        <v>2395</v>
      </c>
      <c r="E17731">
        <v>0</v>
      </c>
    </row>
    <row r="17732" spans="1:5" x14ac:dyDescent="0.3">
      <c r="A17732">
        <v>23320049</v>
      </c>
      <c r="B17732" t="s">
        <v>1002</v>
      </c>
      <c r="C17732" t="s">
        <v>8</v>
      </c>
      <c r="D17732" t="s">
        <v>2396</v>
      </c>
      <c r="E17732">
        <v>-3</v>
      </c>
    </row>
    <row r="17733" spans="1:5" x14ac:dyDescent="0.3">
      <c r="A17733">
        <v>23320049</v>
      </c>
      <c r="B17733" t="s">
        <v>1002</v>
      </c>
      <c r="C17733" t="s">
        <v>8</v>
      </c>
      <c r="D17733" t="s">
        <v>2397</v>
      </c>
      <c r="E17733">
        <v>0</v>
      </c>
    </row>
    <row r="17734" spans="1:5" x14ac:dyDescent="0.3">
      <c r="A17734">
        <v>23320049</v>
      </c>
      <c r="B17734" t="s">
        <v>1002</v>
      </c>
      <c r="C17734" t="s">
        <v>8</v>
      </c>
      <c r="D17734" t="s">
        <v>2398</v>
      </c>
      <c r="E17734">
        <v>0</v>
      </c>
    </row>
    <row r="17735" spans="1:5" x14ac:dyDescent="0.3">
      <c r="A17735">
        <v>23320049</v>
      </c>
      <c r="B17735" t="s">
        <v>1002</v>
      </c>
      <c r="C17735" t="s">
        <v>8</v>
      </c>
      <c r="D17735" t="s">
        <v>2399</v>
      </c>
      <c r="E17735">
        <v>0</v>
      </c>
    </row>
    <row r="17736" spans="1:5" x14ac:dyDescent="0.3">
      <c r="A17736">
        <v>23320049</v>
      </c>
      <c r="B17736" t="s">
        <v>1002</v>
      </c>
      <c r="C17736" t="s">
        <v>8</v>
      </c>
      <c r="D17736" t="s">
        <v>2400</v>
      </c>
      <c r="E17736">
        <v>-2</v>
      </c>
    </row>
    <row r="17737" spans="1:5" x14ac:dyDescent="0.3">
      <c r="A17737">
        <v>23320049</v>
      </c>
      <c r="B17737" t="s">
        <v>1002</v>
      </c>
      <c r="C17737" t="s">
        <v>8</v>
      </c>
      <c r="D17737" t="s">
        <v>2401</v>
      </c>
      <c r="E17737">
        <v>0</v>
      </c>
    </row>
    <row r="17738" spans="1:5" x14ac:dyDescent="0.3">
      <c r="A17738">
        <v>23320049</v>
      </c>
      <c r="B17738" t="s">
        <v>1002</v>
      </c>
      <c r="C17738" t="s">
        <v>8</v>
      </c>
      <c r="D17738" t="s">
        <v>2402</v>
      </c>
      <c r="E17738">
        <v>0</v>
      </c>
    </row>
    <row r="17739" spans="1:5" x14ac:dyDescent="0.3">
      <c r="A17739">
        <v>23320049</v>
      </c>
      <c r="B17739" t="s">
        <v>1002</v>
      </c>
      <c r="C17739" t="s">
        <v>8</v>
      </c>
      <c r="D17739" t="s">
        <v>2403</v>
      </c>
      <c r="E17739">
        <v>-2</v>
      </c>
    </row>
    <row r="17740" spans="1:5" x14ac:dyDescent="0.3">
      <c r="A17740">
        <v>23320049</v>
      </c>
      <c r="B17740" t="s">
        <v>1002</v>
      </c>
      <c r="C17740" t="s">
        <v>8</v>
      </c>
      <c r="D17740" t="s">
        <v>2404</v>
      </c>
      <c r="E17740">
        <v>0</v>
      </c>
    </row>
    <row r="17741" spans="1:5" x14ac:dyDescent="0.3">
      <c r="A17741">
        <v>23320049</v>
      </c>
      <c r="B17741" t="s">
        <v>1002</v>
      </c>
      <c r="C17741" t="s">
        <v>8</v>
      </c>
      <c r="D17741" t="s">
        <v>2405</v>
      </c>
      <c r="E17741">
        <v>0</v>
      </c>
    </row>
    <row r="17742" spans="1:5" x14ac:dyDescent="0.3">
      <c r="A17742">
        <v>23320049</v>
      </c>
      <c r="B17742" t="s">
        <v>1002</v>
      </c>
      <c r="C17742" t="s">
        <v>8</v>
      </c>
      <c r="D17742" t="s">
        <v>2406</v>
      </c>
      <c r="E17742">
        <v>-2</v>
      </c>
    </row>
    <row r="17743" spans="1:5" x14ac:dyDescent="0.3">
      <c r="A17743">
        <v>23320049</v>
      </c>
      <c r="B17743" t="s">
        <v>1002</v>
      </c>
      <c r="C17743" t="s">
        <v>8</v>
      </c>
      <c r="D17743" t="s">
        <v>2407</v>
      </c>
      <c r="E17743">
        <v>0</v>
      </c>
    </row>
    <row r="17744" spans="1:5" x14ac:dyDescent="0.3">
      <c r="A17744">
        <v>23320049</v>
      </c>
      <c r="B17744" t="s">
        <v>1002</v>
      </c>
      <c r="C17744" t="s">
        <v>8</v>
      </c>
      <c r="D17744" t="s">
        <v>2408</v>
      </c>
      <c r="E17744">
        <v>0</v>
      </c>
    </row>
    <row r="17745" spans="1:5" x14ac:dyDescent="0.3">
      <c r="A17745">
        <v>23320049</v>
      </c>
      <c r="B17745" t="s">
        <v>1002</v>
      </c>
      <c r="C17745" t="s">
        <v>8</v>
      </c>
      <c r="D17745" t="s">
        <v>2409</v>
      </c>
      <c r="E17745">
        <v>0</v>
      </c>
    </row>
    <row r="17746" spans="1:5" x14ac:dyDescent="0.3">
      <c r="A17746">
        <v>23320049</v>
      </c>
      <c r="B17746" t="s">
        <v>1002</v>
      </c>
      <c r="C17746" t="s">
        <v>8</v>
      </c>
      <c r="D17746" t="s">
        <v>2410</v>
      </c>
      <c r="E17746">
        <v>-1</v>
      </c>
    </row>
    <row r="17747" spans="1:5" x14ac:dyDescent="0.3">
      <c r="A17747">
        <v>23320049</v>
      </c>
      <c r="B17747" t="s">
        <v>1002</v>
      </c>
      <c r="C17747" t="s">
        <v>8</v>
      </c>
      <c r="D17747" t="s">
        <v>2411</v>
      </c>
      <c r="E17747">
        <v>0</v>
      </c>
    </row>
    <row r="17748" spans="1:5" x14ac:dyDescent="0.3">
      <c r="A17748">
        <v>23320049</v>
      </c>
      <c r="B17748" t="s">
        <v>1002</v>
      </c>
      <c r="C17748" t="s">
        <v>8</v>
      </c>
      <c r="D17748" t="s">
        <v>2412</v>
      </c>
      <c r="E17748">
        <v>0</v>
      </c>
    </row>
    <row r="17749" spans="1:5" x14ac:dyDescent="0.3">
      <c r="A17749">
        <v>23320049</v>
      </c>
      <c r="B17749" t="s">
        <v>1002</v>
      </c>
      <c r="C17749" t="s">
        <v>8</v>
      </c>
      <c r="D17749" t="s">
        <v>2413</v>
      </c>
      <c r="E17749">
        <v>0</v>
      </c>
    </row>
    <row r="17750" spans="1:5" x14ac:dyDescent="0.3">
      <c r="A17750">
        <v>78610099</v>
      </c>
      <c r="B17750" t="s">
        <v>1004</v>
      </c>
      <c r="C17750" t="s">
        <v>8</v>
      </c>
      <c r="D17750" t="s">
        <v>2378</v>
      </c>
      <c r="E17750">
        <v>0</v>
      </c>
    </row>
    <row r="17751" spans="1:5" x14ac:dyDescent="0.3">
      <c r="A17751">
        <v>78610099</v>
      </c>
      <c r="B17751" t="s">
        <v>1004</v>
      </c>
      <c r="C17751" t="s">
        <v>8</v>
      </c>
      <c r="D17751" t="s">
        <v>2379</v>
      </c>
      <c r="E17751">
        <v>-2</v>
      </c>
    </row>
    <row r="17752" spans="1:5" x14ac:dyDescent="0.3">
      <c r="A17752">
        <v>78610099</v>
      </c>
      <c r="B17752" t="s">
        <v>1004</v>
      </c>
      <c r="C17752" t="s">
        <v>8</v>
      </c>
      <c r="D17752" t="s">
        <v>2380</v>
      </c>
      <c r="E17752">
        <v>0</v>
      </c>
    </row>
    <row r="17753" spans="1:5" x14ac:dyDescent="0.3">
      <c r="A17753">
        <v>78610099</v>
      </c>
      <c r="B17753" t="s">
        <v>1004</v>
      </c>
      <c r="C17753" t="s">
        <v>8</v>
      </c>
      <c r="D17753" t="s">
        <v>2381</v>
      </c>
      <c r="E17753">
        <v>0</v>
      </c>
    </row>
    <row r="17754" spans="1:5" x14ac:dyDescent="0.3">
      <c r="A17754">
        <v>78610099</v>
      </c>
      <c r="B17754" t="s">
        <v>1004</v>
      </c>
      <c r="C17754" t="s">
        <v>8</v>
      </c>
      <c r="D17754" t="s">
        <v>2382</v>
      </c>
      <c r="E17754">
        <v>0</v>
      </c>
    </row>
    <row r="17755" spans="1:5" x14ac:dyDescent="0.3">
      <c r="A17755">
        <v>78610099</v>
      </c>
      <c r="B17755" t="s">
        <v>1004</v>
      </c>
      <c r="C17755" t="s">
        <v>8</v>
      </c>
      <c r="D17755" t="s">
        <v>2383</v>
      </c>
      <c r="E17755">
        <v>-4</v>
      </c>
    </row>
    <row r="17756" spans="1:5" x14ac:dyDescent="0.3">
      <c r="A17756">
        <v>78610099</v>
      </c>
      <c r="B17756" t="s">
        <v>1004</v>
      </c>
      <c r="C17756" t="s">
        <v>8</v>
      </c>
      <c r="D17756" t="s">
        <v>2384</v>
      </c>
      <c r="E17756">
        <v>-3</v>
      </c>
    </row>
    <row r="17757" spans="1:5" x14ac:dyDescent="0.3">
      <c r="A17757">
        <v>78610099</v>
      </c>
      <c r="B17757" t="s">
        <v>1004</v>
      </c>
      <c r="C17757" t="s">
        <v>8</v>
      </c>
      <c r="D17757" t="s">
        <v>2385</v>
      </c>
      <c r="E17757">
        <v>0</v>
      </c>
    </row>
    <row r="17758" spans="1:5" x14ac:dyDescent="0.3">
      <c r="A17758">
        <v>78610099</v>
      </c>
      <c r="B17758" t="s">
        <v>1004</v>
      </c>
      <c r="C17758" t="s">
        <v>8</v>
      </c>
      <c r="D17758" t="s">
        <v>2386</v>
      </c>
      <c r="E17758">
        <v>0</v>
      </c>
    </row>
    <row r="17759" spans="1:5" x14ac:dyDescent="0.3">
      <c r="A17759">
        <v>78610099</v>
      </c>
      <c r="B17759" t="s">
        <v>1004</v>
      </c>
      <c r="C17759" t="s">
        <v>8</v>
      </c>
      <c r="D17759" t="s">
        <v>2387</v>
      </c>
      <c r="E17759">
        <v>0</v>
      </c>
    </row>
    <row r="17760" spans="1:5" x14ac:dyDescent="0.3">
      <c r="A17760">
        <v>78610099</v>
      </c>
      <c r="B17760" t="s">
        <v>1004</v>
      </c>
      <c r="C17760" t="s">
        <v>8</v>
      </c>
      <c r="D17760" t="s">
        <v>2388</v>
      </c>
      <c r="E17760">
        <v>0</v>
      </c>
    </row>
    <row r="17761" spans="1:5" x14ac:dyDescent="0.3">
      <c r="A17761">
        <v>78610099</v>
      </c>
      <c r="B17761" t="s">
        <v>1004</v>
      </c>
      <c r="C17761" t="s">
        <v>8</v>
      </c>
      <c r="D17761" t="s">
        <v>2389</v>
      </c>
      <c r="E17761">
        <v>-2</v>
      </c>
    </row>
    <row r="17762" spans="1:5" x14ac:dyDescent="0.3">
      <c r="A17762">
        <v>78610099</v>
      </c>
      <c r="B17762" t="s">
        <v>1004</v>
      </c>
      <c r="C17762" t="s">
        <v>8</v>
      </c>
      <c r="D17762" t="s">
        <v>2390</v>
      </c>
      <c r="E17762">
        <v>-2</v>
      </c>
    </row>
    <row r="17763" spans="1:5" x14ac:dyDescent="0.3">
      <c r="A17763">
        <v>78610099</v>
      </c>
      <c r="B17763" t="s">
        <v>1004</v>
      </c>
      <c r="C17763" t="s">
        <v>8</v>
      </c>
      <c r="D17763" t="s">
        <v>2391</v>
      </c>
      <c r="E17763">
        <v>-2</v>
      </c>
    </row>
    <row r="17764" spans="1:5" x14ac:dyDescent="0.3">
      <c r="A17764">
        <v>78610099</v>
      </c>
      <c r="B17764" t="s">
        <v>1004</v>
      </c>
      <c r="C17764" t="s">
        <v>8</v>
      </c>
      <c r="D17764" t="s">
        <v>2392</v>
      </c>
      <c r="E17764">
        <v>0</v>
      </c>
    </row>
    <row r="17765" spans="1:5" x14ac:dyDescent="0.3">
      <c r="A17765">
        <v>78610099</v>
      </c>
      <c r="B17765" t="s">
        <v>1004</v>
      </c>
      <c r="C17765" t="s">
        <v>8</v>
      </c>
      <c r="D17765" t="s">
        <v>2393</v>
      </c>
      <c r="E17765">
        <v>0</v>
      </c>
    </row>
    <row r="17766" spans="1:5" x14ac:dyDescent="0.3">
      <c r="A17766">
        <v>78610099</v>
      </c>
      <c r="B17766" t="s">
        <v>1004</v>
      </c>
      <c r="C17766" t="s">
        <v>8</v>
      </c>
      <c r="D17766" t="s">
        <v>2394</v>
      </c>
      <c r="E17766">
        <v>-1</v>
      </c>
    </row>
    <row r="17767" spans="1:5" x14ac:dyDescent="0.3">
      <c r="A17767">
        <v>78610099</v>
      </c>
      <c r="B17767" t="s">
        <v>1004</v>
      </c>
      <c r="C17767" t="s">
        <v>8</v>
      </c>
      <c r="D17767" t="s">
        <v>2395</v>
      </c>
      <c r="E17767">
        <v>-3</v>
      </c>
    </row>
    <row r="17768" spans="1:5" x14ac:dyDescent="0.3">
      <c r="A17768">
        <v>78610099</v>
      </c>
      <c r="B17768" t="s">
        <v>1004</v>
      </c>
      <c r="C17768" t="s">
        <v>8</v>
      </c>
      <c r="D17768" t="s">
        <v>2396</v>
      </c>
      <c r="E17768">
        <v>0</v>
      </c>
    </row>
    <row r="17769" spans="1:5" x14ac:dyDescent="0.3">
      <c r="A17769">
        <v>78610099</v>
      </c>
      <c r="B17769" t="s">
        <v>1004</v>
      </c>
      <c r="C17769" t="s">
        <v>8</v>
      </c>
      <c r="D17769" t="s">
        <v>2397</v>
      </c>
      <c r="E17769">
        <v>-1</v>
      </c>
    </row>
    <row r="17770" spans="1:5" x14ac:dyDescent="0.3">
      <c r="A17770">
        <v>78610099</v>
      </c>
      <c r="B17770" t="s">
        <v>1004</v>
      </c>
      <c r="C17770" t="s">
        <v>8</v>
      </c>
      <c r="D17770" t="s">
        <v>2398</v>
      </c>
      <c r="E17770">
        <v>0</v>
      </c>
    </row>
    <row r="17771" spans="1:5" x14ac:dyDescent="0.3">
      <c r="A17771">
        <v>78610099</v>
      </c>
      <c r="B17771" t="s">
        <v>1004</v>
      </c>
      <c r="C17771" t="s">
        <v>8</v>
      </c>
      <c r="D17771" t="s">
        <v>2399</v>
      </c>
      <c r="E17771">
        <v>-2</v>
      </c>
    </row>
    <row r="17772" spans="1:5" x14ac:dyDescent="0.3">
      <c r="A17772">
        <v>78610099</v>
      </c>
      <c r="B17772" t="s">
        <v>1004</v>
      </c>
      <c r="C17772" t="s">
        <v>8</v>
      </c>
      <c r="D17772" t="s">
        <v>2400</v>
      </c>
      <c r="E17772">
        <v>-1</v>
      </c>
    </row>
    <row r="17773" spans="1:5" x14ac:dyDescent="0.3">
      <c r="A17773">
        <v>78610099</v>
      </c>
      <c r="B17773" t="s">
        <v>1004</v>
      </c>
      <c r="C17773" t="s">
        <v>8</v>
      </c>
      <c r="D17773" t="s">
        <v>2401</v>
      </c>
      <c r="E17773">
        <v>0</v>
      </c>
    </row>
    <row r="17774" spans="1:5" x14ac:dyDescent="0.3">
      <c r="A17774">
        <v>78610099</v>
      </c>
      <c r="B17774" t="s">
        <v>1004</v>
      </c>
      <c r="C17774" t="s">
        <v>8</v>
      </c>
      <c r="D17774" t="s">
        <v>2402</v>
      </c>
      <c r="E17774">
        <v>-1</v>
      </c>
    </row>
    <row r="17775" spans="1:5" x14ac:dyDescent="0.3">
      <c r="A17775">
        <v>78610099</v>
      </c>
      <c r="B17775" t="s">
        <v>1004</v>
      </c>
      <c r="C17775" t="s">
        <v>8</v>
      </c>
      <c r="D17775" t="s">
        <v>2403</v>
      </c>
      <c r="E17775">
        <v>-4</v>
      </c>
    </row>
    <row r="17776" spans="1:5" x14ac:dyDescent="0.3">
      <c r="A17776">
        <v>78610099</v>
      </c>
      <c r="B17776" t="s">
        <v>1004</v>
      </c>
      <c r="C17776" t="s">
        <v>8</v>
      </c>
      <c r="D17776" t="s">
        <v>2404</v>
      </c>
      <c r="E17776">
        <v>0</v>
      </c>
    </row>
    <row r="17777" spans="1:5" x14ac:dyDescent="0.3">
      <c r="A17777">
        <v>78610099</v>
      </c>
      <c r="B17777" t="s">
        <v>1004</v>
      </c>
      <c r="C17777" t="s">
        <v>8</v>
      </c>
      <c r="D17777" t="s">
        <v>2405</v>
      </c>
      <c r="E17777">
        <v>0</v>
      </c>
    </row>
    <row r="17778" spans="1:5" x14ac:dyDescent="0.3">
      <c r="A17778">
        <v>78610099</v>
      </c>
      <c r="B17778" t="s">
        <v>1004</v>
      </c>
      <c r="C17778" t="s">
        <v>8</v>
      </c>
      <c r="D17778" t="s">
        <v>2406</v>
      </c>
      <c r="E17778">
        <v>0</v>
      </c>
    </row>
    <row r="17779" spans="1:5" x14ac:dyDescent="0.3">
      <c r="A17779">
        <v>78610099</v>
      </c>
      <c r="B17779" t="s">
        <v>1004</v>
      </c>
      <c r="C17779" t="s">
        <v>8</v>
      </c>
      <c r="D17779" t="s">
        <v>2407</v>
      </c>
      <c r="E17779">
        <v>-2</v>
      </c>
    </row>
    <row r="17780" spans="1:5" x14ac:dyDescent="0.3">
      <c r="A17780">
        <v>78610099</v>
      </c>
      <c r="B17780" t="s">
        <v>1004</v>
      </c>
      <c r="C17780" t="s">
        <v>8</v>
      </c>
      <c r="D17780" t="s">
        <v>2408</v>
      </c>
      <c r="E17780">
        <v>-1</v>
      </c>
    </row>
    <row r="17781" spans="1:5" x14ac:dyDescent="0.3">
      <c r="A17781">
        <v>78610099</v>
      </c>
      <c r="B17781" t="s">
        <v>1004</v>
      </c>
      <c r="C17781" t="s">
        <v>8</v>
      </c>
      <c r="D17781" t="s">
        <v>2409</v>
      </c>
      <c r="E17781">
        <v>-3</v>
      </c>
    </row>
    <row r="17782" spans="1:5" x14ac:dyDescent="0.3">
      <c r="A17782">
        <v>78610099</v>
      </c>
      <c r="B17782" t="s">
        <v>1004</v>
      </c>
      <c r="C17782" t="s">
        <v>8</v>
      </c>
      <c r="D17782" t="s">
        <v>2410</v>
      </c>
      <c r="E17782">
        <v>-1</v>
      </c>
    </row>
    <row r="17783" spans="1:5" x14ac:dyDescent="0.3">
      <c r="A17783">
        <v>78610099</v>
      </c>
      <c r="B17783" t="s">
        <v>1004</v>
      </c>
      <c r="C17783" t="s">
        <v>8</v>
      </c>
      <c r="D17783" t="s">
        <v>2411</v>
      </c>
      <c r="E17783">
        <v>0</v>
      </c>
    </row>
    <row r="17784" spans="1:5" x14ac:dyDescent="0.3">
      <c r="A17784">
        <v>78610099</v>
      </c>
      <c r="B17784" t="s">
        <v>1004</v>
      </c>
      <c r="C17784" t="s">
        <v>8</v>
      </c>
      <c r="D17784" t="s">
        <v>2412</v>
      </c>
      <c r="E17784">
        <v>0</v>
      </c>
    </row>
    <row r="17785" spans="1:5" x14ac:dyDescent="0.3">
      <c r="A17785">
        <v>78610099</v>
      </c>
      <c r="B17785" t="s">
        <v>1004</v>
      </c>
      <c r="C17785" t="s">
        <v>8</v>
      </c>
      <c r="D17785" t="s">
        <v>2413</v>
      </c>
      <c r="E17785">
        <v>0</v>
      </c>
    </row>
    <row r="17786" spans="1:5" x14ac:dyDescent="0.3">
      <c r="A17786">
        <v>89010026</v>
      </c>
      <c r="B17786" t="s">
        <v>1006</v>
      </c>
      <c r="C17786" t="s">
        <v>8</v>
      </c>
      <c r="D17786" t="s">
        <v>2378</v>
      </c>
      <c r="E17786">
        <v>0</v>
      </c>
    </row>
    <row r="17787" spans="1:5" x14ac:dyDescent="0.3">
      <c r="A17787">
        <v>89010026</v>
      </c>
      <c r="B17787" t="s">
        <v>1006</v>
      </c>
      <c r="C17787" t="s">
        <v>8</v>
      </c>
      <c r="D17787" t="s">
        <v>2379</v>
      </c>
      <c r="E17787">
        <v>0</v>
      </c>
    </row>
    <row r="17788" spans="1:5" x14ac:dyDescent="0.3">
      <c r="A17788">
        <v>89010026</v>
      </c>
      <c r="B17788" t="s">
        <v>1006</v>
      </c>
      <c r="C17788" t="s">
        <v>8</v>
      </c>
      <c r="D17788" t="s">
        <v>2380</v>
      </c>
      <c r="E17788">
        <v>-106</v>
      </c>
    </row>
    <row r="17789" spans="1:5" x14ac:dyDescent="0.3">
      <c r="A17789">
        <v>89010026</v>
      </c>
      <c r="B17789" t="s">
        <v>1006</v>
      </c>
      <c r="C17789" t="s">
        <v>8</v>
      </c>
      <c r="D17789" t="s">
        <v>2381</v>
      </c>
      <c r="E17789">
        <v>0</v>
      </c>
    </row>
    <row r="17790" spans="1:5" x14ac:dyDescent="0.3">
      <c r="A17790">
        <v>89010026</v>
      </c>
      <c r="B17790" t="s">
        <v>1006</v>
      </c>
      <c r="C17790" t="s">
        <v>8</v>
      </c>
      <c r="D17790" t="s">
        <v>2382</v>
      </c>
      <c r="E17790">
        <v>0</v>
      </c>
    </row>
    <row r="17791" spans="1:5" x14ac:dyDescent="0.3">
      <c r="A17791">
        <v>89010026</v>
      </c>
      <c r="B17791" t="s">
        <v>1006</v>
      </c>
      <c r="C17791" t="s">
        <v>8</v>
      </c>
      <c r="D17791" t="s">
        <v>2383</v>
      </c>
      <c r="E17791">
        <v>0</v>
      </c>
    </row>
    <row r="17792" spans="1:5" x14ac:dyDescent="0.3">
      <c r="A17792">
        <v>89010026</v>
      </c>
      <c r="B17792" t="s">
        <v>1006</v>
      </c>
      <c r="C17792" t="s">
        <v>8</v>
      </c>
      <c r="D17792" t="s">
        <v>2384</v>
      </c>
      <c r="E17792">
        <v>0</v>
      </c>
    </row>
    <row r="17793" spans="1:5" x14ac:dyDescent="0.3">
      <c r="A17793">
        <v>89010026</v>
      </c>
      <c r="B17793" t="s">
        <v>1006</v>
      </c>
      <c r="C17793" t="s">
        <v>8</v>
      </c>
      <c r="D17793" t="s">
        <v>2385</v>
      </c>
      <c r="E17793">
        <v>0</v>
      </c>
    </row>
    <row r="17794" spans="1:5" x14ac:dyDescent="0.3">
      <c r="A17794">
        <v>89010026</v>
      </c>
      <c r="B17794" t="s">
        <v>1006</v>
      </c>
      <c r="C17794" t="s">
        <v>8</v>
      </c>
      <c r="D17794" t="s">
        <v>2386</v>
      </c>
      <c r="E17794">
        <v>0</v>
      </c>
    </row>
    <row r="17795" spans="1:5" x14ac:dyDescent="0.3">
      <c r="A17795">
        <v>89010026</v>
      </c>
      <c r="B17795" t="s">
        <v>1006</v>
      </c>
      <c r="C17795" t="s">
        <v>8</v>
      </c>
      <c r="D17795" t="s">
        <v>2387</v>
      </c>
      <c r="E17795">
        <v>0</v>
      </c>
    </row>
    <row r="17796" spans="1:5" x14ac:dyDescent="0.3">
      <c r="A17796">
        <v>89010026</v>
      </c>
      <c r="B17796" t="s">
        <v>1006</v>
      </c>
      <c r="C17796" t="s">
        <v>8</v>
      </c>
      <c r="D17796" t="s">
        <v>2388</v>
      </c>
      <c r="E17796">
        <v>0</v>
      </c>
    </row>
    <row r="17797" spans="1:5" x14ac:dyDescent="0.3">
      <c r="A17797">
        <v>89010026</v>
      </c>
      <c r="B17797" t="s">
        <v>1006</v>
      </c>
      <c r="C17797" t="s">
        <v>8</v>
      </c>
      <c r="D17797" t="s">
        <v>2389</v>
      </c>
      <c r="E17797">
        <v>0</v>
      </c>
    </row>
    <row r="17798" spans="1:5" x14ac:dyDescent="0.3">
      <c r="A17798">
        <v>89010026</v>
      </c>
      <c r="B17798" t="s">
        <v>1006</v>
      </c>
      <c r="C17798" t="s">
        <v>8</v>
      </c>
      <c r="D17798" t="s">
        <v>2390</v>
      </c>
      <c r="E17798">
        <v>0</v>
      </c>
    </row>
    <row r="17799" spans="1:5" x14ac:dyDescent="0.3">
      <c r="A17799">
        <v>89010026</v>
      </c>
      <c r="B17799" t="s">
        <v>1006</v>
      </c>
      <c r="C17799" t="s">
        <v>8</v>
      </c>
      <c r="D17799" t="s">
        <v>2391</v>
      </c>
      <c r="E17799">
        <v>-4</v>
      </c>
    </row>
    <row r="17800" spans="1:5" x14ac:dyDescent="0.3">
      <c r="A17800">
        <v>89010026</v>
      </c>
      <c r="B17800" t="s">
        <v>1006</v>
      </c>
      <c r="C17800" t="s">
        <v>8</v>
      </c>
      <c r="D17800" t="s">
        <v>2392</v>
      </c>
      <c r="E17800">
        <v>0</v>
      </c>
    </row>
    <row r="17801" spans="1:5" x14ac:dyDescent="0.3">
      <c r="A17801">
        <v>89010026</v>
      </c>
      <c r="B17801" t="s">
        <v>1006</v>
      </c>
      <c r="C17801" t="s">
        <v>8</v>
      </c>
      <c r="D17801" t="s">
        <v>2393</v>
      </c>
      <c r="E17801">
        <v>0</v>
      </c>
    </row>
    <row r="17802" spans="1:5" x14ac:dyDescent="0.3">
      <c r="A17802">
        <v>89010026</v>
      </c>
      <c r="B17802" t="s">
        <v>1006</v>
      </c>
      <c r="C17802" t="s">
        <v>8</v>
      </c>
      <c r="D17802" t="s">
        <v>2394</v>
      </c>
      <c r="E17802">
        <v>0</v>
      </c>
    </row>
    <row r="17803" spans="1:5" x14ac:dyDescent="0.3">
      <c r="A17803">
        <v>89010026</v>
      </c>
      <c r="B17803" t="s">
        <v>1006</v>
      </c>
      <c r="C17803" t="s">
        <v>8</v>
      </c>
      <c r="D17803" t="s">
        <v>2395</v>
      </c>
      <c r="E17803">
        <v>0</v>
      </c>
    </row>
    <row r="17804" spans="1:5" x14ac:dyDescent="0.3">
      <c r="A17804">
        <v>89010026</v>
      </c>
      <c r="B17804" t="s">
        <v>1006</v>
      </c>
      <c r="C17804" t="s">
        <v>8</v>
      </c>
      <c r="D17804" t="s">
        <v>2396</v>
      </c>
      <c r="E17804">
        <v>0</v>
      </c>
    </row>
    <row r="17805" spans="1:5" x14ac:dyDescent="0.3">
      <c r="A17805">
        <v>89010026</v>
      </c>
      <c r="B17805" t="s">
        <v>1006</v>
      </c>
      <c r="C17805" t="s">
        <v>8</v>
      </c>
      <c r="D17805" t="s">
        <v>2397</v>
      </c>
      <c r="E17805">
        <v>0</v>
      </c>
    </row>
    <row r="17806" spans="1:5" x14ac:dyDescent="0.3">
      <c r="A17806">
        <v>89010026</v>
      </c>
      <c r="B17806" t="s">
        <v>1006</v>
      </c>
      <c r="C17806" t="s">
        <v>8</v>
      </c>
      <c r="D17806" t="s">
        <v>2398</v>
      </c>
      <c r="E17806">
        <v>0</v>
      </c>
    </row>
    <row r="17807" spans="1:5" x14ac:dyDescent="0.3">
      <c r="A17807">
        <v>89010026</v>
      </c>
      <c r="B17807" t="s">
        <v>1006</v>
      </c>
      <c r="C17807" t="s">
        <v>8</v>
      </c>
      <c r="D17807" t="s">
        <v>2399</v>
      </c>
      <c r="E17807">
        <v>0</v>
      </c>
    </row>
    <row r="17808" spans="1:5" x14ac:dyDescent="0.3">
      <c r="A17808">
        <v>89010026</v>
      </c>
      <c r="B17808" t="s">
        <v>1006</v>
      </c>
      <c r="C17808" t="s">
        <v>8</v>
      </c>
      <c r="D17808" t="s">
        <v>2400</v>
      </c>
      <c r="E17808">
        <v>0</v>
      </c>
    </row>
    <row r="17809" spans="1:5" x14ac:dyDescent="0.3">
      <c r="A17809">
        <v>89010026</v>
      </c>
      <c r="B17809" t="s">
        <v>1006</v>
      </c>
      <c r="C17809" t="s">
        <v>8</v>
      </c>
      <c r="D17809" t="s">
        <v>2401</v>
      </c>
      <c r="E17809">
        <v>0</v>
      </c>
    </row>
    <row r="17810" spans="1:5" x14ac:dyDescent="0.3">
      <c r="A17810">
        <v>89010026</v>
      </c>
      <c r="B17810" t="s">
        <v>1006</v>
      </c>
      <c r="C17810" t="s">
        <v>8</v>
      </c>
      <c r="D17810" t="s">
        <v>2402</v>
      </c>
      <c r="E17810">
        <v>0</v>
      </c>
    </row>
    <row r="17811" spans="1:5" x14ac:dyDescent="0.3">
      <c r="A17811">
        <v>89010026</v>
      </c>
      <c r="B17811" t="s">
        <v>1006</v>
      </c>
      <c r="C17811" t="s">
        <v>8</v>
      </c>
      <c r="D17811" t="s">
        <v>2403</v>
      </c>
      <c r="E17811">
        <v>-2</v>
      </c>
    </row>
    <row r="17812" spans="1:5" x14ac:dyDescent="0.3">
      <c r="A17812">
        <v>89010026</v>
      </c>
      <c r="B17812" t="s">
        <v>1006</v>
      </c>
      <c r="C17812" t="s">
        <v>8</v>
      </c>
      <c r="D17812" t="s">
        <v>2404</v>
      </c>
      <c r="E17812">
        <v>0</v>
      </c>
    </row>
    <row r="17813" spans="1:5" x14ac:dyDescent="0.3">
      <c r="A17813">
        <v>89010026</v>
      </c>
      <c r="B17813" t="s">
        <v>1006</v>
      </c>
      <c r="C17813" t="s">
        <v>8</v>
      </c>
      <c r="D17813" t="s">
        <v>2405</v>
      </c>
      <c r="E17813">
        <v>0</v>
      </c>
    </row>
    <row r="17814" spans="1:5" x14ac:dyDescent="0.3">
      <c r="A17814">
        <v>89010026</v>
      </c>
      <c r="B17814" t="s">
        <v>1006</v>
      </c>
      <c r="C17814" t="s">
        <v>8</v>
      </c>
      <c r="D17814" t="s">
        <v>2406</v>
      </c>
      <c r="E17814">
        <v>0</v>
      </c>
    </row>
    <row r="17815" spans="1:5" x14ac:dyDescent="0.3">
      <c r="A17815">
        <v>89010026</v>
      </c>
      <c r="B17815" t="s">
        <v>1006</v>
      </c>
      <c r="C17815" t="s">
        <v>8</v>
      </c>
      <c r="D17815" t="s">
        <v>2407</v>
      </c>
      <c r="E17815">
        <v>0</v>
      </c>
    </row>
    <row r="17816" spans="1:5" x14ac:dyDescent="0.3">
      <c r="A17816">
        <v>89010026</v>
      </c>
      <c r="B17816" t="s">
        <v>1006</v>
      </c>
      <c r="C17816" t="s">
        <v>8</v>
      </c>
      <c r="D17816" t="s">
        <v>2408</v>
      </c>
      <c r="E17816">
        <v>0</v>
      </c>
    </row>
    <row r="17817" spans="1:5" x14ac:dyDescent="0.3">
      <c r="A17817">
        <v>89010026</v>
      </c>
      <c r="B17817" t="s">
        <v>1006</v>
      </c>
      <c r="C17817" t="s">
        <v>8</v>
      </c>
      <c r="D17817" t="s">
        <v>2409</v>
      </c>
      <c r="E17817">
        <v>0</v>
      </c>
    </row>
    <row r="17818" spans="1:5" x14ac:dyDescent="0.3">
      <c r="A17818">
        <v>89010026</v>
      </c>
      <c r="B17818" t="s">
        <v>1006</v>
      </c>
      <c r="C17818" t="s">
        <v>8</v>
      </c>
      <c r="D17818" t="s">
        <v>2410</v>
      </c>
      <c r="E17818">
        <v>0</v>
      </c>
    </row>
    <row r="17819" spans="1:5" x14ac:dyDescent="0.3">
      <c r="A17819">
        <v>89010026</v>
      </c>
      <c r="B17819" t="s">
        <v>1006</v>
      </c>
      <c r="C17819" t="s">
        <v>8</v>
      </c>
      <c r="D17819" t="s">
        <v>2411</v>
      </c>
      <c r="E17819">
        <v>0</v>
      </c>
    </row>
    <row r="17820" spans="1:5" x14ac:dyDescent="0.3">
      <c r="A17820">
        <v>89010026</v>
      </c>
      <c r="B17820" t="s">
        <v>1006</v>
      </c>
      <c r="C17820" t="s">
        <v>8</v>
      </c>
      <c r="D17820" t="s">
        <v>2412</v>
      </c>
      <c r="E17820">
        <v>0</v>
      </c>
    </row>
    <row r="17821" spans="1:5" x14ac:dyDescent="0.3">
      <c r="A17821">
        <v>89010026</v>
      </c>
      <c r="B17821" t="s">
        <v>1006</v>
      </c>
      <c r="C17821" t="s">
        <v>8</v>
      </c>
      <c r="D17821" t="s">
        <v>2413</v>
      </c>
      <c r="E17821">
        <v>0</v>
      </c>
    </row>
    <row r="17822" spans="1:5" x14ac:dyDescent="0.3">
      <c r="A17822">
        <v>65200212</v>
      </c>
      <c r="B17822" t="s">
        <v>1008</v>
      </c>
      <c r="C17822" t="s">
        <v>8</v>
      </c>
      <c r="D17822" t="s">
        <v>2378</v>
      </c>
      <c r="E17822">
        <v>0</v>
      </c>
    </row>
    <row r="17823" spans="1:5" x14ac:dyDescent="0.3">
      <c r="A17823">
        <v>65200212</v>
      </c>
      <c r="B17823" t="s">
        <v>1008</v>
      </c>
      <c r="C17823" t="s">
        <v>8</v>
      </c>
      <c r="D17823" t="s">
        <v>2379</v>
      </c>
      <c r="E17823">
        <v>0</v>
      </c>
    </row>
    <row r="17824" spans="1:5" x14ac:dyDescent="0.3">
      <c r="A17824">
        <v>65200212</v>
      </c>
      <c r="B17824" t="s">
        <v>1008</v>
      </c>
      <c r="C17824" t="s">
        <v>8</v>
      </c>
      <c r="D17824" t="s">
        <v>2380</v>
      </c>
      <c r="E17824">
        <v>0</v>
      </c>
    </row>
    <row r="17825" spans="1:5" x14ac:dyDescent="0.3">
      <c r="A17825">
        <v>65200212</v>
      </c>
      <c r="B17825" t="s">
        <v>1008</v>
      </c>
      <c r="C17825" t="s">
        <v>8</v>
      </c>
      <c r="D17825" t="s">
        <v>2381</v>
      </c>
      <c r="E17825">
        <v>0</v>
      </c>
    </row>
    <row r="17826" spans="1:5" x14ac:dyDescent="0.3">
      <c r="A17826">
        <v>65200212</v>
      </c>
      <c r="B17826" t="s">
        <v>1008</v>
      </c>
      <c r="C17826" t="s">
        <v>8</v>
      </c>
      <c r="D17826" t="s">
        <v>2382</v>
      </c>
      <c r="E17826">
        <v>0</v>
      </c>
    </row>
    <row r="17827" spans="1:5" x14ac:dyDescent="0.3">
      <c r="A17827">
        <v>65200212</v>
      </c>
      <c r="B17827" t="s">
        <v>1008</v>
      </c>
      <c r="C17827" t="s">
        <v>8</v>
      </c>
      <c r="D17827" t="s">
        <v>2383</v>
      </c>
      <c r="E17827">
        <v>0</v>
      </c>
    </row>
    <row r="17828" spans="1:5" x14ac:dyDescent="0.3">
      <c r="A17828">
        <v>65200212</v>
      </c>
      <c r="B17828" t="s">
        <v>1008</v>
      </c>
      <c r="C17828" t="s">
        <v>8</v>
      </c>
      <c r="D17828" t="s">
        <v>2384</v>
      </c>
      <c r="E17828">
        <v>0</v>
      </c>
    </row>
    <row r="17829" spans="1:5" x14ac:dyDescent="0.3">
      <c r="A17829">
        <v>65200212</v>
      </c>
      <c r="B17829" t="s">
        <v>1008</v>
      </c>
      <c r="C17829" t="s">
        <v>8</v>
      </c>
      <c r="D17829" t="s">
        <v>2385</v>
      </c>
      <c r="E17829">
        <v>0</v>
      </c>
    </row>
    <row r="17830" spans="1:5" x14ac:dyDescent="0.3">
      <c r="A17830">
        <v>65200212</v>
      </c>
      <c r="B17830" t="s">
        <v>1008</v>
      </c>
      <c r="C17830" t="s">
        <v>8</v>
      </c>
      <c r="D17830" t="s">
        <v>2386</v>
      </c>
      <c r="E17830">
        <v>0</v>
      </c>
    </row>
    <row r="17831" spans="1:5" x14ac:dyDescent="0.3">
      <c r="A17831">
        <v>65200212</v>
      </c>
      <c r="B17831" t="s">
        <v>1008</v>
      </c>
      <c r="C17831" t="s">
        <v>8</v>
      </c>
      <c r="D17831" t="s">
        <v>2387</v>
      </c>
      <c r="E17831">
        <v>0</v>
      </c>
    </row>
    <row r="17832" spans="1:5" x14ac:dyDescent="0.3">
      <c r="A17832">
        <v>65200212</v>
      </c>
      <c r="B17832" t="s">
        <v>1008</v>
      </c>
      <c r="C17832" t="s">
        <v>8</v>
      </c>
      <c r="D17832" t="s">
        <v>2388</v>
      </c>
      <c r="E17832">
        <v>0</v>
      </c>
    </row>
    <row r="17833" spans="1:5" x14ac:dyDescent="0.3">
      <c r="A17833">
        <v>65200212</v>
      </c>
      <c r="B17833" t="s">
        <v>1008</v>
      </c>
      <c r="C17833" t="s">
        <v>8</v>
      </c>
      <c r="D17833" t="s">
        <v>2389</v>
      </c>
      <c r="E17833">
        <v>0</v>
      </c>
    </row>
    <row r="17834" spans="1:5" x14ac:dyDescent="0.3">
      <c r="A17834">
        <v>65200212</v>
      </c>
      <c r="B17834" t="s">
        <v>1008</v>
      </c>
      <c r="C17834" t="s">
        <v>8</v>
      </c>
      <c r="D17834" t="s">
        <v>2390</v>
      </c>
      <c r="E17834">
        <v>0</v>
      </c>
    </row>
    <row r="17835" spans="1:5" x14ac:dyDescent="0.3">
      <c r="A17835">
        <v>65200212</v>
      </c>
      <c r="B17835" t="s">
        <v>1008</v>
      </c>
      <c r="C17835" t="s">
        <v>8</v>
      </c>
      <c r="D17835" t="s">
        <v>2391</v>
      </c>
      <c r="E17835">
        <v>0</v>
      </c>
    </row>
    <row r="17836" spans="1:5" x14ac:dyDescent="0.3">
      <c r="A17836">
        <v>65200212</v>
      </c>
      <c r="B17836" t="s">
        <v>1008</v>
      </c>
      <c r="C17836" t="s">
        <v>8</v>
      </c>
      <c r="D17836" t="s">
        <v>2392</v>
      </c>
      <c r="E17836">
        <v>0</v>
      </c>
    </row>
    <row r="17837" spans="1:5" x14ac:dyDescent="0.3">
      <c r="A17837">
        <v>65200212</v>
      </c>
      <c r="B17837" t="s">
        <v>1008</v>
      </c>
      <c r="C17837" t="s">
        <v>8</v>
      </c>
      <c r="D17837" t="s">
        <v>2393</v>
      </c>
      <c r="E17837">
        <v>0</v>
      </c>
    </row>
    <row r="17838" spans="1:5" x14ac:dyDescent="0.3">
      <c r="A17838">
        <v>65200212</v>
      </c>
      <c r="B17838" t="s">
        <v>1008</v>
      </c>
      <c r="C17838" t="s">
        <v>8</v>
      </c>
      <c r="D17838" t="s">
        <v>2394</v>
      </c>
      <c r="E17838">
        <v>0</v>
      </c>
    </row>
    <row r="17839" spans="1:5" x14ac:dyDescent="0.3">
      <c r="A17839">
        <v>65200212</v>
      </c>
      <c r="B17839" t="s">
        <v>1008</v>
      </c>
      <c r="C17839" t="s">
        <v>8</v>
      </c>
      <c r="D17839" t="s">
        <v>2395</v>
      </c>
      <c r="E17839">
        <v>0</v>
      </c>
    </row>
    <row r="17840" spans="1:5" x14ac:dyDescent="0.3">
      <c r="A17840">
        <v>65200212</v>
      </c>
      <c r="B17840" t="s">
        <v>1008</v>
      </c>
      <c r="C17840" t="s">
        <v>8</v>
      </c>
      <c r="D17840" t="s">
        <v>2396</v>
      </c>
      <c r="E17840">
        <v>0</v>
      </c>
    </row>
    <row r="17841" spans="1:5" x14ac:dyDescent="0.3">
      <c r="A17841">
        <v>65200212</v>
      </c>
      <c r="B17841" t="s">
        <v>1008</v>
      </c>
      <c r="C17841" t="s">
        <v>8</v>
      </c>
      <c r="D17841" t="s">
        <v>2397</v>
      </c>
      <c r="E17841">
        <v>0</v>
      </c>
    </row>
    <row r="17842" spans="1:5" x14ac:dyDescent="0.3">
      <c r="A17842">
        <v>65200212</v>
      </c>
      <c r="B17842" t="s">
        <v>1008</v>
      </c>
      <c r="C17842" t="s">
        <v>8</v>
      </c>
      <c r="D17842" t="s">
        <v>2398</v>
      </c>
      <c r="E17842">
        <v>0</v>
      </c>
    </row>
    <row r="17843" spans="1:5" x14ac:dyDescent="0.3">
      <c r="A17843">
        <v>65200212</v>
      </c>
      <c r="B17843" t="s">
        <v>1008</v>
      </c>
      <c r="C17843" t="s">
        <v>8</v>
      </c>
      <c r="D17843" t="s">
        <v>2399</v>
      </c>
      <c r="E17843">
        <v>0</v>
      </c>
    </row>
    <row r="17844" spans="1:5" x14ac:dyDescent="0.3">
      <c r="A17844">
        <v>65200212</v>
      </c>
      <c r="B17844" t="s">
        <v>1008</v>
      </c>
      <c r="C17844" t="s">
        <v>8</v>
      </c>
      <c r="D17844" t="s">
        <v>2400</v>
      </c>
      <c r="E17844">
        <v>0</v>
      </c>
    </row>
    <row r="17845" spans="1:5" x14ac:dyDescent="0.3">
      <c r="A17845">
        <v>65200212</v>
      </c>
      <c r="B17845" t="s">
        <v>1008</v>
      </c>
      <c r="C17845" t="s">
        <v>8</v>
      </c>
      <c r="D17845" t="s">
        <v>2401</v>
      </c>
      <c r="E17845">
        <v>0</v>
      </c>
    </row>
    <row r="17846" spans="1:5" x14ac:dyDescent="0.3">
      <c r="A17846">
        <v>65200212</v>
      </c>
      <c r="B17846" t="s">
        <v>1008</v>
      </c>
      <c r="C17846" t="s">
        <v>8</v>
      </c>
      <c r="D17846" t="s">
        <v>2402</v>
      </c>
      <c r="E17846">
        <v>0</v>
      </c>
    </row>
    <row r="17847" spans="1:5" x14ac:dyDescent="0.3">
      <c r="A17847">
        <v>65200212</v>
      </c>
      <c r="B17847" t="s">
        <v>1008</v>
      </c>
      <c r="C17847" t="s">
        <v>8</v>
      </c>
      <c r="D17847" t="s">
        <v>2403</v>
      </c>
      <c r="E17847">
        <v>0</v>
      </c>
    </row>
    <row r="17848" spans="1:5" x14ac:dyDescent="0.3">
      <c r="A17848">
        <v>65200212</v>
      </c>
      <c r="B17848" t="s">
        <v>1008</v>
      </c>
      <c r="C17848" t="s">
        <v>8</v>
      </c>
      <c r="D17848" t="s">
        <v>2404</v>
      </c>
      <c r="E17848">
        <v>-2</v>
      </c>
    </row>
    <row r="17849" spans="1:5" x14ac:dyDescent="0.3">
      <c r="A17849">
        <v>65200212</v>
      </c>
      <c r="B17849" t="s">
        <v>1008</v>
      </c>
      <c r="C17849" t="s">
        <v>8</v>
      </c>
      <c r="D17849" t="s">
        <v>2405</v>
      </c>
      <c r="E17849">
        <v>0</v>
      </c>
    </row>
    <row r="17850" spans="1:5" x14ac:dyDescent="0.3">
      <c r="A17850">
        <v>65200212</v>
      </c>
      <c r="B17850" t="s">
        <v>1008</v>
      </c>
      <c r="C17850" t="s">
        <v>8</v>
      </c>
      <c r="D17850" t="s">
        <v>2406</v>
      </c>
      <c r="E17850">
        <v>0</v>
      </c>
    </row>
    <row r="17851" spans="1:5" x14ac:dyDescent="0.3">
      <c r="A17851">
        <v>65200212</v>
      </c>
      <c r="B17851" t="s">
        <v>1008</v>
      </c>
      <c r="C17851" t="s">
        <v>8</v>
      </c>
      <c r="D17851" t="s">
        <v>2407</v>
      </c>
      <c r="E17851">
        <v>0</v>
      </c>
    </row>
    <row r="17852" spans="1:5" x14ac:dyDescent="0.3">
      <c r="A17852">
        <v>65200212</v>
      </c>
      <c r="B17852" t="s">
        <v>1008</v>
      </c>
      <c r="C17852" t="s">
        <v>8</v>
      </c>
      <c r="D17852" t="s">
        <v>2408</v>
      </c>
      <c r="E17852">
        <v>0</v>
      </c>
    </row>
    <row r="17853" spans="1:5" x14ac:dyDescent="0.3">
      <c r="A17853">
        <v>65200212</v>
      </c>
      <c r="B17853" t="s">
        <v>1008</v>
      </c>
      <c r="C17853" t="s">
        <v>8</v>
      </c>
      <c r="D17853" t="s">
        <v>2409</v>
      </c>
      <c r="E17853">
        <v>0</v>
      </c>
    </row>
    <row r="17854" spans="1:5" x14ac:dyDescent="0.3">
      <c r="A17854">
        <v>65200212</v>
      </c>
      <c r="B17854" t="s">
        <v>1008</v>
      </c>
      <c r="C17854" t="s">
        <v>8</v>
      </c>
      <c r="D17854" t="s">
        <v>2410</v>
      </c>
      <c r="E17854">
        <v>0</v>
      </c>
    </row>
    <row r="17855" spans="1:5" x14ac:dyDescent="0.3">
      <c r="A17855">
        <v>65200212</v>
      </c>
      <c r="B17855" t="s">
        <v>1008</v>
      </c>
      <c r="C17855" t="s">
        <v>8</v>
      </c>
      <c r="D17855" t="s">
        <v>2411</v>
      </c>
      <c r="E17855">
        <v>0</v>
      </c>
    </row>
    <row r="17856" spans="1:5" x14ac:dyDescent="0.3">
      <c r="A17856">
        <v>65200212</v>
      </c>
      <c r="B17856" t="s">
        <v>1008</v>
      </c>
      <c r="C17856" t="s">
        <v>8</v>
      </c>
      <c r="D17856" t="s">
        <v>2412</v>
      </c>
      <c r="E17856">
        <v>0</v>
      </c>
    </row>
    <row r="17857" spans="1:5" x14ac:dyDescent="0.3">
      <c r="A17857">
        <v>65200212</v>
      </c>
      <c r="B17857" t="s">
        <v>1008</v>
      </c>
      <c r="C17857" t="s">
        <v>8</v>
      </c>
      <c r="D17857" t="s">
        <v>2413</v>
      </c>
      <c r="E17857">
        <v>0</v>
      </c>
    </row>
    <row r="17858" spans="1:5" x14ac:dyDescent="0.3">
      <c r="A17858">
        <v>77020015</v>
      </c>
      <c r="B17858" t="s">
        <v>1010</v>
      </c>
      <c r="C17858" t="s">
        <v>8</v>
      </c>
      <c r="D17858" t="s">
        <v>2378</v>
      </c>
      <c r="E17858">
        <v>0</v>
      </c>
    </row>
    <row r="17859" spans="1:5" x14ac:dyDescent="0.3">
      <c r="A17859">
        <v>77020015</v>
      </c>
      <c r="B17859" t="s">
        <v>1010</v>
      </c>
      <c r="C17859" t="s">
        <v>8</v>
      </c>
      <c r="D17859" t="s">
        <v>2379</v>
      </c>
      <c r="E17859">
        <v>-70</v>
      </c>
    </row>
    <row r="17860" spans="1:5" x14ac:dyDescent="0.3">
      <c r="A17860">
        <v>77020015</v>
      </c>
      <c r="B17860" t="s">
        <v>1010</v>
      </c>
      <c r="C17860" t="s">
        <v>8</v>
      </c>
      <c r="D17860" t="s">
        <v>2380</v>
      </c>
      <c r="E17860">
        <v>0</v>
      </c>
    </row>
    <row r="17861" spans="1:5" x14ac:dyDescent="0.3">
      <c r="A17861">
        <v>77020015</v>
      </c>
      <c r="B17861" t="s">
        <v>1010</v>
      </c>
      <c r="C17861" t="s">
        <v>8</v>
      </c>
      <c r="D17861" t="s">
        <v>2381</v>
      </c>
      <c r="E17861">
        <v>0</v>
      </c>
    </row>
    <row r="17862" spans="1:5" x14ac:dyDescent="0.3">
      <c r="A17862">
        <v>77020015</v>
      </c>
      <c r="B17862" t="s">
        <v>1010</v>
      </c>
      <c r="C17862" t="s">
        <v>8</v>
      </c>
      <c r="D17862" t="s">
        <v>2382</v>
      </c>
      <c r="E17862">
        <v>0</v>
      </c>
    </row>
    <row r="17863" spans="1:5" x14ac:dyDescent="0.3">
      <c r="A17863">
        <v>77020015</v>
      </c>
      <c r="B17863" t="s">
        <v>1010</v>
      </c>
      <c r="C17863" t="s">
        <v>8</v>
      </c>
      <c r="D17863" t="s">
        <v>2383</v>
      </c>
      <c r="E17863">
        <v>0</v>
      </c>
    </row>
    <row r="17864" spans="1:5" x14ac:dyDescent="0.3">
      <c r="A17864">
        <v>77020015</v>
      </c>
      <c r="B17864" t="s">
        <v>1010</v>
      </c>
      <c r="C17864" t="s">
        <v>8</v>
      </c>
      <c r="D17864" t="s">
        <v>2384</v>
      </c>
      <c r="E17864">
        <v>0</v>
      </c>
    </row>
    <row r="17865" spans="1:5" x14ac:dyDescent="0.3">
      <c r="A17865">
        <v>77020015</v>
      </c>
      <c r="B17865" t="s">
        <v>1010</v>
      </c>
      <c r="C17865" t="s">
        <v>8</v>
      </c>
      <c r="D17865" t="s">
        <v>2385</v>
      </c>
      <c r="E17865">
        <v>-56</v>
      </c>
    </row>
    <row r="17866" spans="1:5" x14ac:dyDescent="0.3">
      <c r="A17866">
        <v>77020015</v>
      </c>
      <c r="B17866" t="s">
        <v>1010</v>
      </c>
      <c r="C17866" t="s">
        <v>8</v>
      </c>
      <c r="D17866" t="s">
        <v>2386</v>
      </c>
      <c r="E17866">
        <v>0</v>
      </c>
    </row>
    <row r="17867" spans="1:5" x14ac:dyDescent="0.3">
      <c r="A17867">
        <v>77020015</v>
      </c>
      <c r="B17867" t="s">
        <v>1010</v>
      </c>
      <c r="C17867" t="s">
        <v>8</v>
      </c>
      <c r="D17867" t="s">
        <v>2387</v>
      </c>
      <c r="E17867">
        <v>0</v>
      </c>
    </row>
    <row r="17868" spans="1:5" x14ac:dyDescent="0.3">
      <c r="A17868">
        <v>77020015</v>
      </c>
      <c r="B17868" t="s">
        <v>1010</v>
      </c>
      <c r="C17868" t="s">
        <v>8</v>
      </c>
      <c r="D17868" t="s">
        <v>2388</v>
      </c>
      <c r="E17868">
        <v>0</v>
      </c>
    </row>
    <row r="17869" spans="1:5" x14ac:dyDescent="0.3">
      <c r="A17869">
        <v>77020015</v>
      </c>
      <c r="B17869" t="s">
        <v>1010</v>
      </c>
      <c r="C17869" t="s">
        <v>8</v>
      </c>
      <c r="D17869" t="s">
        <v>2389</v>
      </c>
      <c r="E17869">
        <v>-42</v>
      </c>
    </row>
    <row r="17870" spans="1:5" x14ac:dyDescent="0.3">
      <c r="A17870">
        <v>77020015</v>
      </c>
      <c r="B17870" t="s">
        <v>1010</v>
      </c>
      <c r="C17870" t="s">
        <v>8</v>
      </c>
      <c r="D17870" t="s">
        <v>2390</v>
      </c>
      <c r="E17870">
        <v>-35</v>
      </c>
    </row>
    <row r="17871" spans="1:5" x14ac:dyDescent="0.3">
      <c r="A17871">
        <v>77020015</v>
      </c>
      <c r="B17871" t="s">
        <v>1010</v>
      </c>
      <c r="C17871" t="s">
        <v>8</v>
      </c>
      <c r="D17871" t="s">
        <v>2391</v>
      </c>
      <c r="E17871">
        <v>0</v>
      </c>
    </row>
    <row r="17872" spans="1:5" x14ac:dyDescent="0.3">
      <c r="A17872">
        <v>77020015</v>
      </c>
      <c r="B17872" t="s">
        <v>1010</v>
      </c>
      <c r="C17872" t="s">
        <v>8</v>
      </c>
      <c r="D17872" t="s">
        <v>2392</v>
      </c>
      <c r="E17872">
        <v>0</v>
      </c>
    </row>
    <row r="17873" spans="1:5" x14ac:dyDescent="0.3">
      <c r="A17873">
        <v>77020015</v>
      </c>
      <c r="B17873" t="s">
        <v>1010</v>
      </c>
      <c r="C17873" t="s">
        <v>8</v>
      </c>
      <c r="D17873" t="s">
        <v>2393</v>
      </c>
      <c r="E17873">
        <v>0</v>
      </c>
    </row>
    <row r="17874" spans="1:5" x14ac:dyDescent="0.3">
      <c r="A17874">
        <v>77020015</v>
      </c>
      <c r="B17874" t="s">
        <v>1010</v>
      </c>
      <c r="C17874" t="s">
        <v>8</v>
      </c>
      <c r="D17874" t="s">
        <v>2394</v>
      </c>
      <c r="E17874">
        <v>-30</v>
      </c>
    </row>
    <row r="17875" spans="1:5" x14ac:dyDescent="0.3">
      <c r="A17875">
        <v>77020015</v>
      </c>
      <c r="B17875" t="s">
        <v>1010</v>
      </c>
      <c r="C17875" t="s">
        <v>8</v>
      </c>
      <c r="D17875" t="s">
        <v>2395</v>
      </c>
      <c r="E17875">
        <v>-35</v>
      </c>
    </row>
    <row r="17876" spans="1:5" x14ac:dyDescent="0.3">
      <c r="A17876">
        <v>77020015</v>
      </c>
      <c r="B17876" t="s">
        <v>1010</v>
      </c>
      <c r="C17876" t="s">
        <v>8</v>
      </c>
      <c r="D17876" t="s">
        <v>2396</v>
      </c>
      <c r="E17876">
        <v>0</v>
      </c>
    </row>
    <row r="17877" spans="1:5" x14ac:dyDescent="0.3">
      <c r="A17877">
        <v>77020015</v>
      </c>
      <c r="B17877" t="s">
        <v>1010</v>
      </c>
      <c r="C17877" t="s">
        <v>8</v>
      </c>
      <c r="D17877" t="s">
        <v>2397</v>
      </c>
      <c r="E17877">
        <v>0</v>
      </c>
    </row>
    <row r="17878" spans="1:5" x14ac:dyDescent="0.3">
      <c r="A17878">
        <v>77020015</v>
      </c>
      <c r="B17878" t="s">
        <v>1010</v>
      </c>
      <c r="C17878" t="s">
        <v>8</v>
      </c>
      <c r="D17878" t="s">
        <v>2398</v>
      </c>
      <c r="E17878">
        <v>0</v>
      </c>
    </row>
    <row r="17879" spans="1:5" x14ac:dyDescent="0.3">
      <c r="A17879">
        <v>77020015</v>
      </c>
      <c r="B17879" t="s">
        <v>1010</v>
      </c>
      <c r="C17879" t="s">
        <v>8</v>
      </c>
      <c r="D17879" t="s">
        <v>2399</v>
      </c>
      <c r="E17879">
        <v>-58</v>
      </c>
    </row>
    <row r="17880" spans="1:5" x14ac:dyDescent="0.3">
      <c r="A17880">
        <v>77020015</v>
      </c>
      <c r="B17880" t="s">
        <v>1010</v>
      </c>
      <c r="C17880" t="s">
        <v>8</v>
      </c>
      <c r="D17880" t="s">
        <v>2400</v>
      </c>
      <c r="E17880">
        <v>0</v>
      </c>
    </row>
    <row r="17881" spans="1:5" x14ac:dyDescent="0.3">
      <c r="A17881">
        <v>77020015</v>
      </c>
      <c r="B17881" t="s">
        <v>1010</v>
      </c>
      <c r="C17881" t="s">
        <v>8</v>
      </c>
      <c r="D17881" t="s">
        <v>2401</v>
      </c>
      <c r="E17881">
        <v>0</v>
      </c>
    </row>
    <row r="17882" spans="1:5" x14ac:dyDescent="0.3">
      <c r="A17882">
        <v>77020015</v>
      </c>
      <c r="B17882" t="s">
        <v>1010</v>
      </c>
      <c r="C17882" t="s">
        <v>8</v>
      </c>
      <c r="D17882" t="s">
        <v>2402</v>
      </c>
      <c r="E17882">
        <v>0</v>
      </c>
    </row>
    <row r="17883" spans="1:5" x14ac:dyDescent="0.3">
      <c r="A17883">
        <v>77020015</v>
      </c>
      <c r="B17883" t="s">
        <v>1010</v>
      </c>
      <c r="C17883" t="s">
        <v>8</v>
      </c>
      <c r="D17883" t="s">
        <v>2403</v>
      </c>
      <c r="E17883">
        <v>0</v>
      </c>
    </row>
    <row r="17884" spans="1:5" x14ac:dyDescent="0.3">
      <c r="A17884">
        <v>77020015</v>
      </c>
      <c r="B17884" t="s">
        <v>1010</v>
      </c>
      <c r="C17884" t="s">
        <v>8</v>
      </c>
      <c r="D17884" t="s">
        <v>2404</v>
      </c>
      <c r="E17884">
        <v>0</v>
      </c>
    </row>
    <row r="17885" spans="1:5" x14ac:dyDescent="0.3">
      <c r="A17885">
        <v>77020015</v>
      </c>
      <c r="B17885" t="s">
        <v>1010</v>
      </c>
      <c r="C17885" t="s">
        <v>8</v>
      </c>
      <c r="D17885" t="s">
        <v>2405</v>
      </c>
      <c r="E17885">
        <v>0</v>
      </c>
    </row>
    <row r="17886" spans="1:5" x14ac:dyDescent="0.3">
      <c r="A17886">
        <v>77020015</v>
      </c>
      <c r="B17886" t="s">
        <v>1010</v>
      </c>
      <c r="C17886" t="s">
        <v>8</v>
      </c>
      <c r="D17886" t="s">
        <v>2406</v>
      </c>
      <c r="E17886">
        <v>0</v>
      </c>
    </row>
    <row r="17887" spans="1:5" x14ac:dyDescent="0.3">
      <c r="A17887">
        <v>77020015</v>
      </c>
      <c r="B17887" t="s">
        <v>1010</v>
      </c>
      <c r="C17887" t="s">
        <v>8</v>
      </c>
      <c r="D17887" t="s">
        <v>2407</v>
      </c>
      <c r="E17887">
        <v>-35</v>
      </c>
    </row>
    <row r="17888" spans="1:5" x14ac:dyDescent="0.3">
      <c r="A17888">
        <v>77020015</v>
      </c>
      <c r="B17888" t="s">
        <v>1010</v>
      </c>
      <c r="C17888" t="s">
        <v>8</v>
      </c>
      <c r="D17888" t="s">
        <v>2408</v>
      </c>
      <c r="E17888">
        <v>-30</v>
      </c>
    </row>
    <row r="17889" spans="1:5" x14ac:dyDescent="0.3">
      <c r="A17889">
        <v>77020015</v>
      </c>
      <c r="B17889" t="s">
        <v>1010</v>
      </c>
      <c r="C17889" t="s">
        <v>8</v>
      </c>
      <c r="D17889" t="s">
        <v>2409</v>
      </c>
      <c r="E17889">
        <v>-70</v>
      </c>
    </row>
    <row r="17890" spans="1:5" x14ac:dyDescent="0.3">
      <c r="A17890">
        <v>77020015</v>
      </c>
      <c r="B17890" t="s">
        <v>1010</v>
      </c>
      <c r="C17890" t="s">
        <v>8</v>
      </c>
      <c r="D17890" t="s">
        <v>2410</v>
      </c>
      <c r="E17890">
        <v>0</v>
      </c>
    </row>
    <row r="17891" spans="1:5" x14ac:dyDescent="0.3">
      <c r="A17891">
        <v>77020015</v>
      </c>
      <c r="B17891" t="s">
        <v>1010</v>
      </c>
      <c r="C17891" t="s">
        <v>8</v>
      </c>
      <c r="D17891" t="s">
        <v>2411</v>
      </c>
      <c r="E17891">
        <v>-35</v>
      </c>
    </row>
    <row r="17892" spans="1:5" x14ac:dyDescent="0.3">
      <c r="A17892">
        <v>77020015</v>
      </c>
      <c r="B17892" t="s">
        <v>1010</v>
      </c>
      <c r="C17892" t="s">
        <v>8</v>
      </c>
      <c r="D17892" t="s">
        <v>2412</v>
      </c>
      <c r="E17892">
        <v>-30</v>
      </c>
    </row>
    <row r="17893" spans="1:5" x14ac:dyDescent="0.3">
      <c r="A17893">
        <v>77020015</v>
      </c>
      <c r="B17893" t="s">
        <v>1010</v>
      </c>
      <c r="C17893" t="s">
        <v>8</v>
      </c>
      <c r="D17893" t="s">
        <v>2413</v>
      </c>
      <c r="E17893">
        <v>0</v>
      </c>
    </row>
    <row r="17894" spans="1:5" x14ac:dyDescent="0.3">
      <c r="A17894">
        <v>91170029</v>
      </c>
      <c r="B17894" t="s">
        <v>1012</v>
      </c>
      <c r="C17894" t="s">
        <v>8</v>
      </c>
      <c r="D17894" t="s">
        <v>2378</v>
      </c>
      <c r="E17894">
        <v>0</v>
      </c>
    </row>
    <row r="17895" spans="1:5" x14ac:dyDescent="0.3">
      <c r="A17895">
        <v>91170029</v>
      </c>
      <c r="B17895" t="s">
        <v>1012</v>
      </c>
      <c r="C17895" t="s">
        <v>8</v>
      </c>
      <c r="D17895" t="s">
        <v>2379</v>
      </c>
      <c r="E17895">
        <v>0</v>
      </c>
    </row>
    <row r="17896" spans="1:5" x14ac:dyDescent="0.3">
      <c r="A17896">
        <v>91170029</v>
      </c>
      <c r="B17896" t="s">
        <v>1012</v>
      </c>
      <c r="C17896" t="s">
        <v>8</v>
      </c>
      <c r="D17896" t="s">
        <v>2380</v>
      </c>
      <c r="E17896">
        <v>0</v>
      </c>
    </row>
    <row r="17897" spans="1:5" x14ac:dyDescent="0.3">
      <c r="A17897">
        <v>91170029</v>
      </c>
      <c r="B17897" t="s">
        <v>1012</v>
      </c>
      <c r="C17897" t="s">
        <v>8</v>
      </c>
      <c r="D17897" t="s">
        <v>2381</v>
      </c>
      <c r="E17897">
        <v>-2</v>
      </c>
    </row>
    <row r="17898" spans="1:5" x14ac:dyDescent="0.3">
      <c r="A17898">
        <v>91170029</v>
      </c>
      <c r="B17898" t="s">
        <v>1012</v>
      </c>
      <c r="C17898" t="s">
        <v>8</v>
      </c>
      <c r="D17898" t="s">
        <v>2382</v>
      </c>
      <c r="E17898">
        <v>0</v>
      </c>
    </row>
    <row r="17899" spans="1:5" x14ac:dyDescent="0.3">
      <c r="A17899">
        <v>91170029</v>
      </c>
      <c r="B17899" t="s">
        <v>1012</v>
      </c>
      <c r="C17899" t="s">
        <v>8</v>
      </c>
      <c r="D17899" t="s">
        <v>2383</v>
      </c>
      <c r="E17899">
        <v>0</v>
      </c>
    </row>
    <row r="17900" spans="1:5" x14ac:dyDescent="0.3">
      <c r="A17900">
        <v>91170029</v>
      </c>
      <c r="B17900" t="s">
        <v>1012</v>
      </c>
      <c r="C17900" t="s">
        <v>8</v>
      </c>
      <c r="D17900" t="s">
        <v>2384</v>
      </c>
      <c r="E17900">
        <v>0</v>
      </c>
    </row>
    <row r="17901" spans="1:5" x14ac:dyDescent="0.3">
      <c r="A17901">
        <v>91170029</v>
      </c>
      <c r="B17901" t="s">
        <v>1012</v>
      </c>
      <c r="C17901" t="s">
        <v>8</v>
      </c>
      <c r="D17901" t="s">
        <v>2385</v>
      </c>
      <c r="E17901">
        <v>0</v>
      </c>
    </row>
    <row r="17902" spans="1:5" x14ac:dyDescent="0.3">
      <c r="A17902">
        <v>91170029</v>
      </c>
      <c r="B17902" t="s">
        <v>1012</v>
      </c>
      <c r="C17902" t="s">
        <v>8</v>
      </c>
      <c r="D17902" t="s">
        <v>2386</v>
      </c>
      <c r="E17902">
        <v>0</v>
      </c>
    </row>
    <row r="17903" spans="1:5" x14ac:dyDescent="0.3">
      <c r="A17903">
        <v>91170029</v>
      </c>
      <c r="B17903" t="s">
        <v>1012</v>
      </c>
      <c r="C17903" t="s">
        <v>8</v>
      </c>
      <c r="D17903" t="s">
        <v>2387</v>
      </c>
      <c r="E17903">
        <v>0</v>
      </c>
    </row>
    <row r="17904" spans="1:5" x14ac:dyDescent="0.3">
      <c r="A17904">
        <v>91170029</v>
      </c>
      <c r="B17904" t="s">
        <v>1012</v>
      </c>
      <c r="C17904" t="s">
        <v>8</v>
      </c>
      <c r="D17904" t="s">
        <v>2388</v>
      </c>
      <c r="E17904">
        <v>0</v>
      </c>
    </row>
    <row r="17905" spans="1:5" x14ac:dyDescent="0.3">
      <c r="A17905">
        <v>91170029</v>
      </c>
      <c r="B17905" t="s">
        <v>1012</v>
      </c>
      <c r="C17905" t="s">
        <v>8</v>
      </c>
      <c r="D17905" t="s">
        <v>2389</v>
      </c>
      <c r="E17905">
        <v>0</v>
      </c>
    </row>
    <row r="17906" spans="1:5" x14ac:dyDescent="0.3">
      <c r="A17906">
        <v>91170029</v>
      </c>
      <c r="B17906" t="s">
        <v>1012</v>
      </c>
      <c r="C17906" t="s">
        <v>8</v>
      </c>
      <c r="D17906" t="s">
        <v>2390</v>
      </c>
      <c r="E17906">
        <v>0</v>
      </c>
    </row>
    <row r="17907" spans="1:5" x14ac:dyDescent="0.3">
      <c r="A17907">
        <v>91170029</v>
      </c>
      <c r="B17907" t="s">
        <v>1012</v>
      </c>
      <c r="C17907" t="s">
        <v>8</v>
      </c>
      <c r="D17907" t="s">
        <v>2391</v>
      </c>
      <c r="E17907">
        <v>0</v>
      </c>
    </row>
    <row r="17908" spans="1:5" x14ac:dyDescent="0.3">
      <c r="A17908">
        <v>91170029</v>
      </c>
      <c r="B17908" t="s">
        <v>1012</v>
      </c>
      <c r="C17908" t="s">
        <v>8</v>
      </c>
      <c r="D17908" t="s">
        <v>2392</v>
      </c>
      <c r="E17908">
        <v>-3</v>
      </c>
    </row>
    <row r="17909" spans="1:5" x14ac:dyDescent="0.3">
      <c r="A17909">
        <v>91170029</v>
      </c>
      <c r="B17909" t="s">
        <v>1012</v>
      </c>
      <c r="C17909" t="s">
        <v>8</v>
      </c>
      <c r="D17909" t="s">
        <v>2393</v>
      </c>
      <c r="E17909">
        <v>0</v>
      </c>
    </row>
    <row r="17910" spans="1:5" x14ac:dyDescent="0.3">
      <c r="A17910">
        <v>91170029</v>
      </c>
      <c r="B17910" t="s">
        <v>1012</v>
      </c>
      <c r="C17910" t="s">
        <v>8</v>
      </c>
      <c r="D17910" t="s">
        <v>2394</v>
      </c>
      <c r="E17910">
        <v>0</v>
      </c>
    </row>
    <row r="17911" spans="1:5" x14ac:dyDescent="0.3">
      <c r="A17911">
        <v>91170029</v>
      </c>
      <c r="B17911" t="s">
        <v>1012</v>
      </c>
      <c r="C17911" t="s">
        <v>8</v>
      </c>
      <c r="D17911" t="s">
        <v>2395</v>
      </c>
      <c r="E17911">
        <v>0</v>
      </c>
    </row>
    <row r="17912" spans="1:5" x14ac:dyDescent="0.3">
      <c r="A17912">
        <v>91170029</v>
      </c>
      <c r="B17912" t="s">
        <v>1012</v>
      </c>
      <c r="C17912" t="s">
        <v>8</v>
      </c>
      <c r="D17912" t="s">
        <v>2396</v>
      </c>
      <c r="E17912">
        <v>0</v>
      </c>
    </row>
    <row r="17913" spans="1:5" x14ac:dyDescent="0.3">
      <c r="A17913">
        <v>91170029</v>
      </c>
      <c r="B17913" t="s">
        <v>1012</v>
      </c>
      <c r="C17913" t="s">
        <v>8</v>
      </c>
      <c r="D17913" t="s">
        <v>2397</v>
      </c>
      <c r="E17913">
        <v>0</v>
      </c>
    </row>
    <row r="17914" spans="1:5" x14ac:dyDescent="0.3">
      <c r="A17914">
        <v>91170029</v>
      </c>
      <c r="B17914" t="s">
        <v>1012</v>
      </c>
      <c r="C17914" t="s">
        <v>8</v>
      </c>
      <c r="D17914" t="s">
        <v>2398</v>
      </c>
      <c r="E17914">
        <v>0</v>
      </c>
    </row>
    <row r="17915" spans="1:5" x14ac:dyDescent="0.3">
      <c r="A17915">
        <v>91170029</v>
      </c>
      <c r="B17915" t="s">
        <v>1012</v>
      </c>
      <c r="C17915" t="s">
        <v>8</v>
      </c>
      <c r="D17915" t="s">
        <v>2399</v>
      </c>
      <c r="E17915">
        <v>0</v>
      </c>
    </row>
    <row r="17916" spans="1:5" x14ac:dyDescent="0.3">
      <c r="A17916">
        <v>91170029</v>
      </c>
      <c r="B17916" t="s">
        <v>1012</v>
      </c>
      <c r="C17916" t="s">
        <v>8</v>
      </c>
      <c r="D17916" t="s">
        <v>2400</v>
      </c>
      <c r="E17916">
        <v>0</v>
      </c>
    </row>
    <row r="17917" spans="1:5" x14ac:dyDescent="0.3">
      <c r="A17917">
        <v>91170029</v>
      </c>
      <c r="B17917" t="s">
        <v>1012</v>
      </c>
      <c r="C17917" t="s">
        <v>8</v>
      </c>
      <c r="D17917" t="s">
        <v>2401</v>
      </c>
      <c r="E17917">
        <v>0</v>
      </c>
    </row>
    <row r="17918" spans="1:5" x14ac:dyDescent="0.3">
      <c r="A17918">
        <v>91170029</v>
      </c>
      <c r="B17918" t="s">
        <v>1012</v>
      </c>
      <c r="C17918" t="s">
        <v>8</v>
      </c>
      <c r="D17918" t="s">
        <v>2402</v>
      </c>
      <c r="E17918">
        <v>0</v>
      </c>
    </row>
    <row r="17919" spans="1:5" x14ac:dyDescent="0.3">
      <c r="A17919">
        <v>91170029</v>
      </c>
      <c r="B17919" t="s">
        <v>1012</v>
      </c>
      <c r="C17919" t="s">
        <v>8</v>
      </c>
      <c r="D17919" t="s">
        <v>2403</v>
      </c>
      <c r="E17919">
        <v>0</v>
      </c>
    </row>
    <row r="17920" spans="1:5" x14ac:dyDescent="0.3">
      <c r="A17920">
        <v>91170029</v>
      </c>
      <c r="B17920" t="s">
        <v>1012</v>
      </c>
      <c r="C17920" t="s">
        <v>8</v>
      </c>
      <c r="D17920" t="s">
        <v>2404</v>
      </c>
      <c r="E17920">
        <v>0</v>
      </c>
    </row>
    <row r="17921" spans="1:5" x14ac:dyDescent="0.3">
      <c r="A17921">
        <v>91170029</v>
      </c>
      <c r="B17921" t="s">
        <v>1012</v>
      </c>
      <c r="C17921" t="s">
        <v>8</v>
      </c>
      <c r="D17921" t="s">
        <v>2405</v>
      </c>
      <c r="E17921">
        <v>0</v>
      </c>
    </row>
    <row r="17922" spans="1:5" x14ac:dyDescent="0.3">
      <c r="A17922">
        <v>91170029</v>
      </c>
      <c r="B17922" t="s">
        <v>1012</v>
      </c>
      <c r="C17922" t="s">
        <v>8</v>
      </c>
      <c r="D17922" t="s">
        <v>2406</v>
      </c>
      <c r="E17922">
        <v>0</v>
      </c>
    </row>
    <row r="17923" spans="1:5" x14ac:dyDescent="0.3">
      <c r="A17923">
        <v>91170029</v>
      </c>
      <c r="B17923" t="s">
        <v>1012</v>
      </c>
      <c r="C17923" t="s">
        <v>8</v>
      </c>
      <c r="D17923" t="s">
        <v>2407</v>
      </c>
      <c r="E17923">
        <v>0</v>
      </c>
    </row>
    <row r="17924" spans="1:5" x14ac:dyDescent="0.3">
      <c r="A17924">
        <v>91170029</v>
      </c>
      <c r="B17924" t="s">
        <v>1012</v>
      </c>
      <c r="C17924" t="s">
        <v>8</v>
      </c>
      <c r="D17924" t="s">
        <v>2408</v>
      </c>
      <c r="E17924">
        <v>0</v>
      </c>
    </row>
    <row r="17925" spans="1:5" x14ac:dyDescent="0.3">
      <c r="A17925">
        <v>91170029</v>
      </c>
      <c r="B17925" t="s">
        <v>1012</v>
      </c>
      <c r="C17925" t="s">
        <v>8</v>
      </c>
      <c r="D17925" t="s">
        <v>2409</v>
      </c>
      <c r="E17925">
        <v>0</v>
      </c>
    </row>
    <row r="17926" spans="1:5" x14ac:dyDescent="0.3">
      <c r="A17926">
        <v>91170029</v>
      </c>
      <c r="B17926" t="s">
        <v>1012</v>
      </c>
      <c r="C17926" t="s">
        <v>8</v>
      </c>
      <c r="D17926" t="s">
        <v>2410</v>
      </c>
      <c r="E17926">
        <v>0</v>
      </c>
    </row>
    <row r="17927" spans="1:5" x14ac:dyDescent="0.3">
      <c r="A17927">
        <v>91170029</v>
      </c>
      <c r="B17927" t="s">
        <v>1012</v>
      </c>
      <c r="C17927" t="s">
        <v>8</v>
      </c>
      <c r="D17927" t="s">
        <v>2411</v>
      </c>
      <c r="E17927">
        <v>0</v>
      </c>
    </row>
    <row r="17928" spans="1:5" x14ac:dyDescent="0.3">
      <c r="A17928">
        <v>91170029</v>
      </c>
      <c r="B17928" t="s">
        <v>1012</v>
      </c>
      <c r="C17928" t="s">
        <v>8</v>
      </c>
      <c r="D17928" t="s">
        <v>2412</v>
      </c>
      <c r="E17928">
        <v>-3</v>
      </c>
    </row>
    <row r="17929" spans="1:5" x14ac:dyDescent="0.3">
      <c r="A17929">
        <v>91170029</v>
      </c>
      <c r="B17929" t="s">
        <v>1012</v>
      </c>
      <c r="C17929" t="s">
        <v>8</v>
      </c>
      <c r="D17929" t="s">
        <v>2413</v>
      </c>
      <c r="E17929">
        <v>0</v>
      </c>
    </row>
    <row r="17930" spans="1:5" x14ac:dyDescent="0.3">
      <c r="A17930">
        <v>91170030</v>
      </c>
      <c r="B17930" t="s">
        <v>1014</v>
      </c>
      <c r="C17930" t="s">
        <v>8</v>
      </c>
      <c r="D17930" t="s">
        <v>2378</v>
      </c>
      <c r="E17930">
        <v>0</v>
      </c>
    </row>
    <row r="17931" spans="1:5" x14ac:dyDescent="0.3">
      <c r="A17931">
        <v>91170030</v>
      </c>
      <c r="B17931" t="s">
        <v>1014</v>
      </c>
      <c r="C17931" t="s">
        <v>8</v>
      </c>
      <c r="D17931" t="s">
        <v>2379</v>
      </c>
      <c r="E17931">
        <v>0</v>
      </c>
    </row>
    <row r="17932" spans="1:5" x14ac:dyDescent="0.3">
      <c r="A17932">
        <v>91170030</v>
      </c>
      <c r="B17932" t="s">
        <v>1014</v>
      </c>
      <c r="C17932" t="s">
        <v>8</v>
      </c>
      <c r="D17932" t="s">
        <v>2380</v>
      </c>
      <c r="E17932">
        <v>0</v>
      </c>
    </row>
    <row r="17933" spans="1:5" x14ac:dyDescent="0.3">
      <c r="A17933">
        <v>91170030</v>
      </c>
      <c r="B17933" t="s">
        <v>1014</v>
      </c>
      <c r="C17933" t="s">
        <v>8</v>
      </c>
      <c r="D17933" t="s">
        <v>2381</v>
      </c>
      <c r="E17933">
        <v>-2</v>
      </c>
    </row>
    <row r="17934" spans="1:5" x14ac:dyDescent="0.3">
      <c r="A17934">
        <v>91170030</v>
      </c>
      <c r="B17934" t="s">
        <v>1014</v>
      </c>
      <c r="C17934" t="s">
        <v>8</v>
      </c>
      <c r="D17934" t="s">
        <v>2382</v>
      </c>
      <c r="E17934">
        <v>0</v>
      </c>
    </row>
    <row r="17935" spans="1:5" x14ac:dyDescent="0.3">
      <c r="A17935">
        <v>91170030</v>
      </c>
      <c r="B17935" t="s">
        <v>1014</v>
      </c>
      <c r="C17935" t="s">
        <v>8</v>
      </c>
      <c r="D17935" t="s">
        <v>2383</v>
      </c>
      <c r="E17935">
        <v>0</v>
      </c>
    </row>
    <row r="17936" spans="1:5" x14ac:dyDescent="0.3">
      <c r="A17936">
        <v>91170030</v>
      </c>
      <c r="B17936" t="s">
        <v>1014</v>
      </c>
      <c r="C17936" t="s">
        <v>8</v>
      </c>
      <c r="D17936" t="s">
        <v>2384</v>
      </c>
      <c r="E17936">
        <v>0</v>
      </c>
    </row>
    <row r="17937" spans="1:5" x14ac:dyDescent="0.3">
      <c r="A17937">
        <v>91170030</v>
      </c>
      <c r="B17937" t="s">
        <v>1014</v>
      </c>
      <c r="C17937" t="s">
        <v>8</v>
      </c>
      <c r="D17937" t="s">
        <v>2385</v>
      </c>
      <c r="E17937">
        <v>0</v>
      </c>
    </row>
    <row r="17938" spans="1:5" x14ac:dyDescent="0.3">
      <c r="A17938">
        <v>91170030</v>
      </c>
      <c r="B17938" t="s">
        <v>1014</v>
      </c>
      <c r="C17938" t="s">
        <v>8</v>
      </c>
      <c r="D17938" t="s">
        <v>2386</v>
      </c>
      <c r="E17938">
        <v>0</v>
      </c>
    </row>
    <row r="17939" spans="1:5" x14ac:dyDescent="0.3">
      <c r="A17939">
        <v>91170030</v>
      </c>
      <c r="B17939" t="s">
        <v>1014</v>
      </c>
      <c r="C17939" t="s">
        <v>8</v>
      </c>
      <c r="D17939" t="s">
        <v>2387</v>
      </c>
      <c r="E17939">
        <v>0</v>
      </c>
    </row>
    <row r="17940" spans="1:5" x14ac:dyDescent="0.3">
      <c r="A17940">
        <v>91170030</v>
      </c>
      <c r="B17940" t="s">
        <v>1014</v>
      </c>
      <c r="C17940" t="s">
        <v>8</v>
      </c>
      <c r="D17940" t="s">
        <v>2388</v>
      </c>
      <c r="E17940">
        <v>0</v>
      </c>
    </row>
    <row r="17941" spans="1:5" x14ac:dyDescent="0.3">
      <c r="A17941">
        <v>91170030</v>
      </c>
      <c r="B17941" t="s">
        <v>1014</v>
      </c>
      <c r="C17941" t="s">
        <v>8</v>
      </c>
      <c r="D17941" t="s">
        <v>2389</v>
      </c>
      <c r="E17941">
        <v>0</v>
      </c>
    </row>
    <row r="17942" spans="1:5" x14ac:dyDescent="0.3">
      <c r="A17942">
        <v>91170030</v>
      </c>
      <c r="B17942" t="s">
        <v>1014</v>
      </c>
      <c r="C17942" t="s">
        <v>8</v>
      </c>
      <c r="D17942" t="s">
        <v>2390</v>
      </c>
      <c r="E17942">
        <v>0</v>
      </c>
    </row>
    <row r="17943" spans="1:5" x14ac:dyDescent="0.3">
      <c r="A17943">
        <v>91170030</v>
      </c>
      <c r="B17943" t="s">
        <v>1014</v>
      </c>
      <c r="C17943" t="s">
        <v>8</v>
      </c>
      <c r="D17943" t="s">
        <v>2391</v>
      </c>
      <c r="E17943">
        <v>0</v>
      </c>
    </row>
    <row r="17944" spans="1:5" x14ac:dyDescent="0.3">
      <c r="A17944">
        <v>91170030</v>
      </c>
      <c r="B17944" t="s">
        <v>1014</v>
      </c>
      <c r="C17944" t="s">
        <v>8</v>
      </c>
      <c r="D17944" t="s">
        <v>2392</v>
      </c>
      <c r="E17944">
        <v>-3</v>
      </c>
    </row>
    <row r="17945" spans="1:5" x14ac:dyDescent="0.3">
      <c r="A17945">
        <v>91170030</v>
      </c>
      <c r="B17945" t="s">
        <v>1014</v>
      </c>
      <c r="C17945" t="s">
        <v>8</v>
      </c>
      <c r="D17945" t="s">
        <v>2393</v>
      </c>
      <c r="E17945">
        <v>0</v>
      </c>
    </row>
    <row r="17946" spans="1:5" x14ac:dyDescent="0.3">
      <c r="A17946">
        <v>91170030</v>
      </c>
      <c r="B17946" t="s">
        <v>1014</v>
      </c>
      <c r="C17946" t="s">
        <v>8</v>
      </c>
      <c r="D17946" t="s">
        <v>2394</v>
      </c>
      <c r="E17946">
        <v>0</v>
      </c>
    </row>
    <row r="17947" spans="1:5" x14ac:dyDescent="0.3">
      <c r="A17947">
        <v>91170030</v>
      </c>
      <c r="B17947" t="s">
        <v>1014</v>
      </c>
      <c r="C17947" t="s">
        <v>8</v>
      </c>
      <c r="D17947" t="s">
        <v>2395</v>
      </c>
      <c r="E17947">
        <v>0</v>
      </c>
    </row>
    <row r="17948" spans="1:5" x14ac:dyDescent="0.3">
      <c r="A17948">
        <v>91170030</v>
      </c>
      <c r="B17948" t="s">
        <v>1014</v>
      </c>
      <c r="C17948" t="s">
        <v>8</v>
      </c>
      <c r="D17948" t="s">
        <v>2396</v>
      </c>
      <c r="E17948">
        <v>0</v>
      </c>
    </row>
    <row r="17949" spans="1:5" x14ac:dyDescent="0.3">
      <c r="A17949">
        <v>91170030</v>
      </c>
      <c r="B17949" t="s">
        <v>1014</v>
      </c>
      <c r="C17949" t="s">
        <v>8</v>
      </c>
      <c r="D17949" t="s">
        <v>2397</v>
      </c>
      <c r="E17949">
        <v>0</v>
      </c>
    </row>
    <row r="17950" spans="1:5" x14ac:dyDescent="0.3">
      <c r="A17950">
        <v>91170030</v>
      </c>
      <c r="B17950" t="s">
        <v>1014</v>
      </c>
      <c r="C17950" t="s">
        <v>8</v>
      </c>
      <c r="D17950" t="s">
        <v>2398</v>
      </c>
      <c r="E17950">
        <v>0</v>
      </c>
    </row>
    <row r="17951" spans="1:5" x14ac:dyDescent="0.3">
      <c r="A17951">
        <v>91170030</v>
      </c>
      <c r="B17951" t="s">
        <v>1014</v>
      </c>
      <c r="C17951" t="s">
        <v>8</v>
      </c>
      <c r="D17951" t="s">
        <v>2399</v>
      </c>
      <c r="E17951">
        <v>0</v>
      </c>
    </row>
    <row r="17952" spans="1:5" x14ac:dyDescent="0.3">
      <c r="A17952">
        <v>91170030</v>
      </c>
      <c r="B17952" t="s">
        <v>1014</v>
      </c>
      <c r="C17952" t="s">
        <v>8</v>
      </c>
      <c r="D17952" t="s">
        <v>2400</v>
      </c>
      <c r="E17952">
        <v>0</v>
      </c>
    </row>
    <row r="17953" spans="1:5" x14ac:dyDescent="0.3">
      <c r="A17953">
        <v>91170030</v>
      </c>
      <c r="B17953" t="s">
        <v>1014</v>
      </c>
      <c r="C17953" t="s">
        <v>8</v>
      </c>
      <c r="D17953" t="s">
        <v>2401</v>
      </c>
      <c r="E17953">
        <v>0</v>
      </c>
    </row>
    <row r="17954" spans="1:5" x14ac:dyDescent="0.3">
      <c r="A17954">
        <v>91170030</v>
      </c>
      <c r="B17954" t="s">
        <v>1014</v>
      </c>
      <c r="C17954" t="s">
        <v>8</v>
      </c>
      <c r="D17954" t="s">
        <v>2402</v>
      </c>
      <c r="E17954">
        <v>0</v>
      </c>
    </row>
    <row r="17955" spans="1:5" x14ac:dyDescent="0.3">
      <c r="A17955">
        <v>91170030</v>
      </c>
      <c r="B17955" t="s">
        <v>1014</v>
      </c>
      <c r="C17955" t="s">
        <v>8</v>
      </c>
      <c r="D17955" t="s">
        <v>2403</v>
      </c>
      <c r="E17955">
        <v>0</v>
      </c>
    </row>
    <row r="17956" spans="1:5" x14ac:dyDescent="0.3">
      <c r="A17956">
        <v>91170030</v>
      </c>
      <c r="B17956" t="s">
        <v>1014</v>
      </c>
      <c r="C17956" t="s">
        <v>8</v>
      </c>
      <c r="D17956" t="s">
        <v>2404</v>
      </c>
      <c r="E17956">
        <v>0</v>
      </c>
    </row>
    <row r="17957" spans="1:5" x14ac:dyDescent="0.3">
      <c r="A17957">
        <v>91170030</v>
      </c>
      <c r="B17957" t="s">
        <v>1014</v>
      </c>
      <c r="C17957" t="s">
        <v>8</v>
      </c>
      <c r="D17957" t="s">
        <v>2405</v>
      </c>
      <c r="E17957">
        <v>0</v>
      </c>
    </row>
    <row r="17958" spans="1:5" x14ac:dyDescent="0.3">
      <c r="A17958">
        <v>91170030</v>
      </c>
      <c r="B17958" t="s">
        <v>1014</v>
      </c>
      <c r="C17958" t="s">
        <v>8</v>
      </c>
      <c r="D17958" t="s">
        <v>2406</v>
      </c>
      <c r="E17958">
        <v>0</v>
      </c>
    </row>
    <row r="17959" spans="1:5" x14ac:dyDescent="0.3">
      <c r="A17959">
        <v>91170030</v>
      </c>
      <c r="B17959" t="s">
        <v>1014</v>
      </c>
      <c r="C17959" t="s">
        <v>8</v>
      </c>
      <c r="D17959" t="s">
        <v>2407</v>
      </c>
      <c r="E17959">
        <v>0</v>
      </c>
    </row>
    <row r="17960" spans="1:5" x14ac:dyDescent="0.3">
      <c r="A17960">
        <v>91170030</v>
      </c>
      <c r="B17960" t="s">
        <v>1014</v>
      </c>
      <c r="C17960" t="s">
        <v>8</v>
      </c>
      <c r="D17960" t="s">
        <v>2408</v>
      </c>
      <c r="E17960">
        <v>0</v>
      </c>
    </row>
    <row r="17961" spans="1:5" x14ac:dyDescent="0.3">
      <c r="A17961">
        <v>91170030</v>
      </c>
      <c r="B17961" t="s">
        <v>1014</v>
      </c>
      <c r="C17961" t="s">
        <v>8</v>
      </c>
      <c r="D17961" t="s">
        <v>2409</v>
      </c>
      <c r="E17961">
        <v>0</v>
      </c>
    </row>
    <row r="17962" spans="1:5" x14ac:dyDescent="0.3">
      <c r="A17962">
        <v>91170030</v>
      </c>
      <c r="B17962" t="s">
        <v>1014</v>
      </c>
      <c r="C17962" t="s">
        <v>8</v>
      </c>
      <c r="D17962" t="s">
        <v>2410</v>
      </c>
      <c r="E17962">
        <v>0</v>
      </c>
    </row>
    <row r="17963" spans="1:5" x14ac:dyDescent="0.3">
      <c r="A17963">
        <v>91170030</v>
      </c>
      <c r="B17963" t="s">
        <v>1014</v>
      </c>
      <c r="C17963" t="s">
        <v>8</v>
      </c>
      <c r="D17963" t="s">
        <v>2411</v>
      </c>
      <c r="E17963">
        <v>0</v>
      </c>
    </row>
    <row r="17964" spans="1:5" x14ac:dyDescent="0.3">
      <c r="A17964">
        <v>91170030</v>
      </c>
      <c r="B17964" t="s">
        <v>1014</v>
      </c>
      <c r="C17964" t="s">
        <v>8</v>
      </c>
      <c r="D17964" t="s">
        <v>2412</v>
      </c>
      <c r="E17964">
        <v>-1</v>
      </c>
    </row>
    <row r="17965" spans="1:5" x14ac:dyDescent="0.3">
      <c r="A17965">
        <v>91170030</v>
      </c>
      <c r="B17965" t="s">
        <v>1014</v>
      </c>
      <c r="C17965" t="s">
        <v>8</v>
      </c>
      <c r="D17965" t="s">
        <v>2413</v>
      </c>
      <c r="E17965">
        <v>0</v>
      </c>
    </row>
    <row r="17966" spans="1:5" x14ac:dyDescent="0.3">
      <c r="A17966">
        <v>30100017</v>
      </c>
      <c r="B17966" t="s">
        <v>1016</v>
      </c>
      <c r="C17966" t="s">
        <v>8</v>
      </c>
      <c r="D17966" t="s">
        <v>2378</v>
      </c>
      <c r="E17966">
        <v>0</v>
      </c>
    </row>
    <row r="17967" spans="1:5" x14ac:dyDescent="0.3">
      <c r="A17967">
        <v>30100017</v>
      </c>
      <c r="B17967" t="s">
        <v>1016</v>
      </c>
      <c r="C17967" t="s">
        <v>8</v>
      </c>
      <c r="D17967" t="s">
        <v>2379</v>
      </c>
      <c r="E17967">
        <v>-2</v>
      </c>
    </row>
    <row r="17968" spans="1:5" x14ac:dyDescent="0.3">
      <c r="A17968">
        <v>30100017</v>
      </c>
      <c r="B17968" t="s">
        <v>1016</v>
      </c>
      <c r="C17968" t="s">
        <v>8</v>
      </c>
      <c r="D17968" t="s">
        <v>2380</v>
      </c>
      <c r="E17968">
        <v>-1</v>
      </c>
    </row>
    <row r="17969" spans="1:5" x14ac:dyDescent="0.3">
      <c r="A17969">
        <v>30100017</v>
      </c>
      <c r="B17969" t="s">
        <v>1016</v>
      </c>
      <c r="C17969" t="s">
        <v>8</v>
      </c>
      <c r="D17969" t="s">
        <v>2381</v>
      </c>
      <c r="E17969">
        <v>0</v>
      </c>
    </row>
    <row r="17970" spans="1:5" x14ac:dyDescent="0.3">
      <c r="A17970">
        <v>30100017</v>
      </c>
      <c r="B17970" t="s">
        <v>1016</v>
      </c>
      <c r="C17970" t="s">
        <v>8</v>
      </c>
      <c r="D17970" t="s">
        <v>2382</v>
      </c>
      <c r="E17970">
        <v>0</v>
      </c>
    </row>
    <row r="17971" spans="1:5" x14ac:dyDescent="0.3">
      <c r="A17971">
        <v>30100017</v>
      </c>
      <c r="B17971" t="s">
        <v>1016</v>
      </c>
      <c r="C17971" t="s">
        <v>8</v>
      </c>
      <c r="D17971" t="s">
        <v>2383</v>
      </c>
      <c r="E17971">
        <v>0</v>
      </c>
    </row>
    <row r="17972" spans="1:5" x14ac:dyDescent="0.3">
      <c r="A17972">
        <v>30100017</v>
      </c>
      <c r="B17972" t="s">
        <v>1016</v>
      </c>
      <c r="C17972" t="s">
        <v>8</v>
      </c>
      <c r="D17972" t="s">
        <v>2384</v>
      </c>
      <c r="E17972">
        <v>0</v>
      </c>
    </row>
    <row r="17973" spans="1:5" x14ac:dyDescent="0.3">
      <c r="A17973">
        <v>30100017</v>
      </c>
      <c r="B17973" t="s">
        <v>1016</v>
      </c>
      <c r="C17973" t="s">
        <v>8</v>
      </c>
      <c r="D17973" t="s">
        <v>2385</v>
      </c>
      <c r="E17973">
        <v>0</v>
      </c>
    </row>
    <row r="17974" spans="1:5" x14ac:dyDescent="0.3">
      <c r="A17974">
        <v>30100017</v>
      </c>
      <c r="B17974" t="s">
        <v>1016</v>
      </c>
      <c r="C17974" t="s">
        <v>8</v>
      </c>
      <c r="D17974" t="s">
        <v>2386</v>
      </c>
      <c r="E17974">
        <v>0</v>
      </c>
    </row>
    <row r="17975" spans="1:5" x14ac:dyDescent="0.3">
      <c r="A17975">
        <v>30100017</v>
      </c>
      <c r="B17975" t="s">
        <v>1016</v>
      </c>
      <c r="C17975" t="s">
        <v>8</v>
      </c>
      <c r="D17975" t="s">
        <v>2387</v>
      </c>
      <c r="E17975">
        <v>0</v>
      </c>
    </row>
    <row r="17976" spans="1:5" x14ac:dyDescent="0.3">
      <c r="A17976">
        <v>30100017</v>
      </c>
      <c r="B17976" t="s">
        <v>1016</v>
      </c>
      <c r="C17976" t="s">
        <v>8</v>
      </c>
      <c r="D17976" t="s">
        <v>2388</v>
      </c>
      <c r="E17976">
        <v>-2</v>
      </c>
    </row>
    <row r="17977" spans="1:5" x14ac:dyDescent="0.3">
      <c r="A17977">
        <v>30100017</v>
      </c>
      <c r="B17977" t="s">
        <v>1016</v>
      </c>
      <c r="C17977" t="s">
        <v>8</v>
      </c>
      <c r="D17977" t="s">
        <v>2389</v>
      </c>
      <c r="E17977">
        <v>0</v>
      </c>
    </row>
    <row r="17978" spans="1:5" x14ac:dyDescent="0.3">
      <c r="A17978">
        <v>30100017</v>
      </c>
      <c r="B17978" t="s">
        <v>1016</v>
      </c>
      <c r="C17978" t="s">
        <v>8</v>
      </c>
      <c r="D17978" t="s">
        <v>2390</v>
      </c>
      <c r="E17978">
        <v>-1</v>
      </c>
    </row>
    <row r="17979" spans="1:5" x14ac:dyDescent="0.3">
      <c r="A17979">
        <v>30100017</v>
      </c>
      <c r="B17979" t="s">
        <v>1016</v>
      </c>
      <c r="C17979" t="s">
        <v>8</v>
      </c>
      <c r="D17979" t="s">
        <v>2391</v>
      </c>
      <c r="E17979">
        <v>-3</v>
      </c>
    </row>
    <row r="17980" spans="1:5" x14ac:dyDescent="0.3">
      <c r="A17980">
        <v>30100017</v>
      </c>
      <c r="B17980" t="s">
        <v>1016</v>
      </c>
      <c r="C17980" t="s">
        <v>8</v>
      </c>
      <c r="D17980" t="s">
        <v>2392</v>
      </c>
      <c r="E17980">
        <v>0</v>
      </c>
    </row>
    <row r="17981" spans="1:5" x14ac:dyDescent="0.3">
      <c r="A17981">
        <v>30100017</v>
      </c>
      <c r="B17981" t="s">
        <v>1016</v>
      </c>
      <c r="C17981" t="s">
        <v>8</v>
      </c>
      <c r="D17981" t="s">
        <v>2393</v>
      </c>
      <c r="E17981">
        <v>0</v>
      </c>
    </row>
    <row r="17982" spans="1:5" x14ac:dyDescent="0.3">
      <c r="A17982">
        <v>30100017</v>
      </c>
      <c r="B17982" t="s">
        <v>1016</v>
      </c>
      <c r="C17982" t="s">
        <v>8</v>
      </c>
      <c r="D17982" t="s">
        <v>2394</v>
      </c>
      <c r="E17982">
        <v>0</v>
      </c>
    </row>
    <row r="17983" spans="1:5" x14ac:dyDescent="0.3">
      <c r="A17983">
        <v>30100017</v>
      </c>
      <c r="B17983" t="s">
        <v>1016</v>
      </c>
      <c r="C17983" t="s">
        <v>8</v>
      </c>
      <c r="D17983" t="s">
        <v>2395</v>
      </c>
      <c r="E17983">
        <v>0</v>
      </c>
    </row>
    <row r="17984" spans="1:5" x14ac:dyDescent="0.3">
      <c r="A17984">
        <v>30100017</v>
      </c>
      <c r="B17984" t="s">
        <v>1016</v>
      </c>
      <c r="C17984" t="s">
        <v>8</v>
      </c>
      <c r="D17984" t="s">
        <v>2396</v>
      </c>
      <c r="E17984">
        <v>-1</v>
      </c>
    </row>
    <row r="17985" spans="1:5" x14ac:dyDescent="0.3">
      <c r="A17985">
        <v>30100017</v>
      </c>
      <c r="B17985" t="s">
        <v>1016</v>
      </c>
      <c r="C17985" t="s">
        <v>8</v>
      </c>
      <c r="D17985" t="s">
        <v>2397</v>
      </c>
      <c r="E17985">
        <v>0</v>
      </c>
    </row>
    <row r="17986" spans="1:5" x14ac:dyDescent="0.3">
      <c r="A17986">
        <v>30100017</v>
      </c>
      <c r="B17986" t="s">
        <v>1016</v>
      </c>
      <c r="C17986" t="s">
        <v>8</v>
      </c>
      <c r="D17986" t="s">
        <v>2398</v>
      </c>
      <c r="E17986">
        <v>0</v>
      </c>
    </row>
    <row r="17987" spans="1:5" x14ac:dyDescent="0.3">
      <c r="A17987">
        <v>30100017</v>
      </c>
      <c r="B17987" t="s">
        <v>1016</v>
      </c>
      <c r="C17987" t="s">
        <v>8</v>
      </c>
      <c r="D17987" t="s">
        <v>2399</v>
      </c>
      <c r="E17987">
        <v>0</v>
      </c>
    </row>
    <row r="17988" spans="1:5" x14ac:dyDescent="0.3">
      <c r="A17988">
        <v>30100017</v>
      </c>
      <c r="B17988" t="s">
        <v>1016</v>
      </c>
      <c r="C17988" t="s">
        <v>8</v>
      </c>
      <c r="D17988" t="s">
        <v>2400</v>
      </c>
      <c r="E17988">
        <v>0</v>
      </c>
    </row>
    <row r="17989" spans="1:5" x14ac:dyDescent="0.3">
      <c r="A17989">
        <v>30100017</v>
      </c>
      <c r="B17989" t="s">
        <v>1016</v>
      </c>
      <c r="C17989" t="s">
        <v>8</v>
      </c>
      <c r="D17989" t="s">
        <v>2401</v>
      </c>
      <c r="E17989">
        <v>0</v>
      </c>
    </row>
    <row r="17990" spans="1:5" x14ac:dyDescent="0.3">
      <c r="A17990">
        <v>30100017</v>
      </c>
      <c r="B17990" t="s">
        <v>1016</v>
      </c>
      <c r="C17990" t="s">
        <v>8</v>
      </c>
      <c r="D17990" t="s">
        <v>2402</v>
      </c>
      <c r="E17990">
        <v>-1</v>
      </c>
    </row>
    <row r="17991" spans="1:5" x14ac:dyDescent="0.3">
      <c r="A17991">
        <v>30100017</v>
      </c>
      <c r="B17991" t="s">
        <v>1016</v>
      </c>
      <c r="C17991" t="s">
        <v>8</v>
      </c>
      <c r="D17991" t="s">
        <v>2403</v>
      </c>
      <c r="E17991">
        <v>-2</v>
      </c>
    </row>
    <row r="17992" spans="1:5" x14ac:dyDescent="0.3">
      <c r="A17992">
        <v>30100017</v>
      </c>
      <c r="B17992" t="s">
        <v>1016</v>
      </c>
      <c r="C17992" t="s">
        <v>8</v>
      </c>
      <c r="D17992" t="s">
        <v>2404</v>
      </c>
      <c r="E17992">
        <v>0</v>
      </c>
    </row>
    <row r="17993" spans="1:5" x14ac:dyDescent="0.3">
      <c r="A17993">
        <v>30100017</v>
      </c>
      <c r="B17993" t="s">
        <v>1016</v>
      </c>
      <c r="C17993" t="s">
        <v>8</v>
      </c>
      <c r="D17993" t="s">
        <v>2405</v>
      </c>
      <c r="E17993">
        <v>0</v>
      </c>
    </row>
    <row r="17994" spans="1:5" x14ac:dyDescent="0.3">
      <c r="A17994">
        <v>30100017</v>
      </c>
      <c r="B17994" t="s">
        <v>1016</v>
      </c>
      <c r="C17994" t="s">
        <v>8</v>
      </c>
      <c r="D17994" t="s">
        <v>2406</v>
      </c>
      <c r="E17994">
        <v>0</v>
      </c>
    </row>
    <row r="17995" spans="1:5" x14ac:dyDescent="0.3">
      <c r="A17995">
        <v>30100017</v>
      </c>
      <c r="B17995" t="s">
        <v>1016</v>
      </c>
      <c r="C17995" t="s">
        <v>8</v>
      </c>
      <c r="D17995" t="s">
        <v>2407</v>
      </c>
      <c r="E17995">
        <v>0</v>
      </c>
    </row>
    <row r="17996" spans="1:5" x14ac:dyDescent="0.3">
      <c r="A17996">
        <v>30100017</v>
      </c>
      <c r="B17996" t="s">
        <v>1016</v>
      </c>
      <c r="C17996" t="s">
        <v>8</v>
      </c>
      <c r="D17996" t="s">
        <v>2408</v>
      </c>
      <c r="E17996">
        <v>0</v>
      </c>
    </row>
    <row r="17997" spans="1:5" x14ac:dyDescent="0.3">
      <c r="A17997">
        <v>30100017</v>
      </c>
      <c r="B17997" t="s">
        <v>1016</v>
      </c>
      <c r="C17997" t="s">
        <v>8</v>
      </c>
      <c r="D17997" t="s">
        <v>2409</v>
      </c>
      <c r="E17997">
        <v>0</v>
      </c>
    </row>
    <row r="17998" spans="1:5" x14ac:dyDescent="0.3">
      <c r="A17998">
        <v>30100017</v>
      </c>
      <c r="B17998" t="s">
        <v>1016</v>
      </c>
      <c r="C17998" t="s">
        <v>8</v>
      </c>
      <c r="D17998" t="s">
        <v>2410</v>
      </c>
      <c r="E17998">
        <v>0</v>
      </c>
    </row>
    <row r="17999" spans="1:5" x14ac:dyDescent="0.3">
      <c r="A17999">
        <v>30100017</v>
      </c>
      <c r="B17999" t="s">
        <v>1016</v>
      </c>
      <c r="C17999" t="s">
        <v>8</v>
      </c>
      <c r="D17999" t="s">
        <v>2411</v>
      </c>
      <c r="E17999">
        <v>0</v>
      </c>
    </row>
    <row r="18000" spans="1:5" x14ac:dyDescent="0.3">
      <c r="A18000">
        <v>30100017</v>
      </c>
      <c r="B18000" t="s">
        <v>1016</v>
      </c>
      <c r="C18000" t="s">
        <v>8</v>
      </c>
      <c r="D18000" t="s">
        <v>2412</v>
      </c>
      <c r="E18000">
        <v>0</v>
      </c>
    </row>
    <row r="18001" spans="1:5" x14ac:dyDescent="0.3">
      <c r="A18001">
        <v>30100017</v>
      </c>
      <c r="B18001" t="s">
        <v>1016</v>
      </c>
      <c r="C18001" t="s">
        <v>8</v>
      </c>
      <c r="D18001" t="s">
        <v>2413</v>
      </c>
      <c r="E18001">
        <v>0</v>
      </c>
    </row>
    <row r="18002" spans="1:5" x14ac:dyDescent="0.3">
      <c r="A18002">
        <v>65050150</v>
      </c>
      <c r="B18002" t="s">
        <v>1018</v>
      </c>
      <c r="C18002" t="s">
        <v>8</v>
      </c>
      <c r="D18002" t="s">
        <v>2378</v>
      </c>
      <c r="E18002">
        <v>0</v>
      </c>
    </row>
    <row r="18003" spans="1:5" x14ac:dyDescent="0.3">
      <c r="A18003">
        <v>65050150</v>
      </c>
      <c r="B18003" t="s">
        <v>1018</v>
      </c>
      <c r="C18003" t="s">
        <v>8</v>
      </c>
      <c r="D18003" t="s">
        <v>2379</v>
      </c>
      <c r="E18003">
        <v>0</v>
      </c>
    </row>
    <row r="18004" spans="1:5" x14ac:dyDescent="0.3">
      <c r="A18004">
        <v>65050150</v>
      </c>
      <c r="B18004" t="s">
        <v>1018</v>
      </c>
      <c r="C18004" t="s">
        <v>8</v>
      </c>
      <c r="D18004" t="s">
        <v>2380</v>
      </c>
      <c r="E18004">
        <v>0</v>
      </c>
    </row>
    <row r="18005" spans="1:5" x14ac:dyDescent="0.3">
      <c r="A18005">
        <v>65050150</v>
      </c>
      <c r="B18005" t="s">
        <v>1018</v>
      </c>
      <c r="C18005" t="s">
        <v>8</v>
      </c>
      <c r="D18005" t="s">
        <v>2381</v>
      </c>
      <c r="E18005">
        <v>0</v>
      </c>
    </row>
    <row r="18006" spans="1:5" x14ac:dyDescent="0.3">
      <c r="A18006">
        <v>65050150</v>
      </c>
      <c r="B18006" t="s">
        <v>1018</v>
      </c>
      <c r="C18006" t="s">
        <v>8</v>
      </c>
      <c r="D18006" t="s">
        <v>2382</v>
      </c>
      <c r="E18006">
        <v>-2</v>
      </c>
    </row>
    <row r="18007" spans="1:5" x14ac:dyDescent="0.3">
      <c r="A18007">
        <v>65050150</v>
      </c>
      <c r="B18007" t="s">
        <v>1018</v>
      </c>
      <c r="C18007" t="s">
        <v>8</v>
      </c>
      <c r="D18007" t="s">
        <v>2383</v>
      </c>
      <c r="E18007">
        <v>0</v>
      </c>
    </row>
    <row r="18008" spans="1:5" x14ac:dyDescent="0.3">
      <c r="A18008">
        <v>65050150</v>
      </c>
      <c r="B18008" t="s">
        <v>1018</v>
      </c>
      <c r="C18008" t="s">
        <v>8</v>
      </c>
      <c r="D18008" t="s">
        <v>2384</v>
      </c>
      <c r="E18008">
        <v>0</v>
      </c>
    </row>
    <row r="18009" spans="1:5" x14ac:dyDescent="0.3">
      <c r="A18009">
        <v>65050150</v>
      </c>
      <c r="B18009" t="s">
        <v>1018</v>
      </c>
      <c r="C18009" t="s">
        <v>8</v>
      </c>
      <c r="D18009" t="s">
        <v>2385</v>
      </c>
      <c r="E18009">
        <v>0</v>
      </c>
    </row>
    <row r="18010" spans="1:5" x14ac:dyDescent="0.3">
      <c r="A18010">
        <v>65050150</v>
      </c>
      <c r="B18010" t="s">
        <v>1018</v>
      </c>
      <c r="C18010" t="s">
        <v>8</v>
      </c>
      <c r="D18010" t="s">
        <v>2386</v>
      </c>
      <c r="E18010">
        <v>0</v>
      </c>
    </row>
    <row r="18011" spans="1:5" x14ac:dyDescent="0.3">
      <c r="A18011">
        <v>65050150</v>
      </c>
      <c r="B18011" t="s">
        <v>1018</v>
      </c>
      <c r="C18011" t="s">
        <v>8</v>
      </c>
      <c r="D18011" t="s">
        <v>2387</v>
      </c>
      <c r="E18011">
        <v>0</v>
      </c>
    </row>
    <row r="18012" spans="1:5" x14ac:dyDescent="0.3">
      <c r="A18012">
        <v>65050150</v>
      </c>
      <c r="B18012" t="s">
        <v>1018</v>
      </c>
      <c r="C18012" t="s">
        <v>8</v>
      </c>
      <c r="D18012" t="s">
        <v>2388</v>
      </c>
      <c r="E18012">
        <v>0</v>
      </c>
    </row>
    <row r="18013" spans="1:5" x14ac:dyDescent="0.3">
      <c r="A18013">
        <v>65050150</v>
      </c>
      <c r="B18013" t="s">
        <v>1018</v>
      </c>
      <c r="C18013" t="s">
        <v>8</v>
      </c>
      <c r="D18013" t="s">
        <v>2389</v>
      </c>
      <c r="E18013">
        <v>-2</v>
      </c>
    </row>
    <row r="18014" spans="1:5" x14ac:dyDescent="0.3">
      <c r="A18014">
        <v>65050150</v>
      </c>
      <c r="B18014" t="s">
        <v>1018</v>
      </c>
      <c r="C18014" t="s">
        <v>8</v>
      </c>
      <c r="D18014" t="s">
        <v>2390</v>
      </c>
      <c r="E18014">
        <v>0</v>
      </c>
    </row>
    <row r="18015" spans="1:5" x14ac:dyDescent="0.3">
      <c r="A18015">
        <v>65050150</v>
      </c>
      <c r="B18015" t="s">
        <v>1018</v>
      </c>
      <c r="C18015" t="s">
        <v>8</v>
      </c>
      <c r="D18015" t="s">
        <v>2391</v>
      </c>
      <c r="E18015">
        <v>0</v>
      </c>
    </row>
    <row r="18016" spans="1:5" x14ac:dyDescent="0.3">
      <c r="A18016">
        <v>65050150</v>
      </c>
      <c r="B18016" t="s">
        <v>1018</v>
      </c>
      <c r="C18016" t="s">
        <v>8</v>
      </c>
      <c r="D18016" t="s">
        <v>2392</v>
      </c>
      <c r="E18016">
        <v>0</v>
      </c>
    </row>
    <row r="18017" spans="1:5" x14ac:dyDescent="0.3">
      <c r="A18017">
        <v>65050150</v>
      </c>
      <c r="B18017" t="s">
        <v>1018</v>
      </c>
      <c r="C18017" t="s">
        <v>8</v>
      </c>
      <c r="D18017" t="s">
        <v>2393</v>
      </c>
      <c r="E18017">
        <v>0</v>
      </c>
    </row>
    <row r="18018" spans="1:5" x14ac:dyDescent="0.3">
      <c r="A18018">
        <v>65050150</v>
      </c>
      <c r="B18018" t="s">
        <v>1018</v>
      </c>
      <c r="C18018" t="s">
        <v>8</v>
      </c>
      <c r="D18018" t="s">
        <v>2394</v>
      </c>
      <c r="E18018">
        <v>0</v>
      </c>
    </row>
    <row r="18019" spans="1:5" x14ac:dyDescent="0.3">
      <c r="A18019">
        <v>65050150</v>
      </c>
      <c r="B18019" t="s">
        <v>1018</v>
      </c>
      <c r="C18019" t="s">
        <v>8</v>
      </c>
      <c r="D18019" t="s">
        <v>2395</v>
      </c>
      <c r="E18019">
        <v>0</v>
      </c>
    </row>
    <row r="18020" spans="1:5" x14ac:dyDescent="0.3">
      <c r="A18020">
        <v>65050150</v>
      </c>
      <c r="B18020" t="s">
        <v>1018</v>
      </c>
      <c r="C18020" t="s">
        <v>8</v>
      </c>
      <c r="D18020" t="s">
        <v>2396</v>
      </c>
      <c r="E18020">
        <v>0</v>
      </c>
    </row>
    <row r="18021" spans="1:5" x14ac:dyDescent="0.3">
      <c r="A18021">
        <v>65050150</v>
      </c>
      <c r="B18021" t="s">
        <v>1018</v>
      </c>
      <c r="C18021" t="s">
        <v>8</v>
      </c>
      <c r="D18021" t="s">
        <v>2397</v>
      </c>
      <c r="E18021">
        <v>0</v>
      </c>
    </row>
    <row r="18022" spans="1:5" x14ac:dyDescent="0.3">
      <c r="A18022">
        <v>65050150</v>
      </c>
      <c r="B18022" t="s">
        <v>1018</v>
      </c>
      <c r="C18022" t="s">
        <v>8</v>
      </c>
      <c r="D18022" t="s">
        <v>2398</v>
      </c>
      <c r="E18022">
        <v>0</v>
      </c>
    </row>
    <row r="18023" spans="1:5" x14ac:dyDescent="0.3">
      <c r="A18023">
        <v>65050150</v>
      </c>
      <c r="B18023" t="s">
        <v>1018</v>
      </c>
      <c r="C18023" t="s">
        <v>8</v>
      </c>
      <c r="D18023" t="s">
        <v>2399</v>
      </c>
      <c r="E18023">
        <v>0</v>
      </c>
    </row>
    <row r="18024" spans="1:5" x14ac:dyDescent="0.3">
      <c r="A18024">
        <v>65050150</v>
      </c>
      <c r="B18024" t="s">
        <v>1018</v>
      </c>
      <c r="C18024" t="s">
        <v>8</v>
      </c>
      <c r="D18024" t="s">
        <v>2400</v>
      </c>
      <c r="E18024">
        <v>0</v>
      </c>
    </row>
    <row r="18025" spans="1:5" x14ac:dyDescent="0.3">
      <c r="A18025">
        <v>65050150</v>
      </c>
      <c r="B18025" t="s">
        <v>1018</v>
      </c>
      <c r="C18025" t="s">
        <v>8</v>
      </c>
      <c r="D18025" t="s">
        <v>2401</v>
      </c>
      <c r="E18025">
        <v>0</v>
      </c>
    </row>
    <row r="18026" spans="1:5" x14ac:dyDescent="0.3">
      <c r="A18026">
        <v>65050150</v>
      </c>
      <c r="B18026" t="s">
        <v>1018</v>
      </c>
      <c r="C18026" t="s">
        <v>8</v>
      </c>
      <c r="D18026" t="s">
        <v>2402</v>
      </c>
      <c r="E18026">
        <v>0</v>
      </c>
    </row>
    <row r="18027" spans="1:5" x14ac:dyDescent="0.3">
      <c r="A18027">
        <v>65050150</v>
      </c>
      <c r="B18027" t="s">
        <v>1018</v>
      </c>
      <c r="C18027" t="s">
        <v>8</v>
      </c>
      <c r="D18027" t="s">
        <v>2403</v>
      </c>
      <c r="E18027">
        <v>-2</v>
      </c>
    </row>
    <row r="18028" spans="1:5" x14ac:dyDescent="0.3">
      <c r="A18028">
        <v>65050150</v>
      </c>
      <c r="B18028" t="s">
        <v>1018</v>
      </c>
      <c r="C18028" t="s">
        <v>8</v>
      </c>
      <c r="D18028" t="s">
        <v>2404</v>
      </c>
      <c r="E18028">
        <v>0</v>
      </c>
    </row>
    <row r="18029" spans="1:5" x14ac:dyDescent="0.3">
      <c r="A18029">
        <v>65050150</v>
      </c>
      <c r="B18029" t="s">
        <v>1018</v>
      </c>
      <c r="C18029" t="s">
        <v>8</v>
      </c>
      <c r="D18029" t="s">
        <v>2405</v>
      </c>
      <c r="E18029">
        <v>0</v>
      </c>
    </row>
    <row r="18030" spans="1:5" x14ac:dyDescent="0.3">
      <c r="A18030">
        <v>65050150</v>
      </c>
      <c r="B18030" t="s">
        <v>1018</v>
      </c>
      <c r="C18030" t="s">
        <v>8</v>
      </c>
      <c r="D18030" t="s">
        <v>2406</v>
      </c>
      <c r="E18030">
        <v>0</v>
      </c>
    </row>
    <row r="18031" spans="1:5" x14ac:dyDescent="0.3">
      <c r="A18031">
        <v>65050150</v>
      </c>
      <c r="B18031" t="s">
        <v>1018</v>
      </c>
      <c r="C18031" t="s">
        <v>8</v>
      </c>
      <c r="D18031" t="s">
        <v>2407</v>
      </c>
      <c r="E18031">
        <v>0</v>
      </c>
    </row>
    <row r="18032" spans="1:5" x14ac:dyDescent="0.3">
      <c r="A18032">
        <v>65050150</v>
      </c>
      <c r="B18032" t="s">
        <v>1018</v>
      </c>
      <c r="C18032" t="s">
        <v>8</v>
      </c>
      <c r="D18032" t="s">
        <v>2408</v>
      </c>
      <c r="E18032">
        <v>0</v>
      </c>
    </row>
    <row r="18033" spans="1:5" x14ac:dyDescent="0.3">
      <c r="A18033">
        <v>65050150</v>
      </c>
      <c r="B18033" t="s">
        <v>1018</v>
      </c>
      <c r="C18033" t="s">
        <v>8</v>
      </c>
      <c r="D18033" t="s">
        <v>2409</v>
      </c>
      <c r="E18033">
        <v>0</v>
      </c>
    </row>
    <row r="18034" spans="1:5" x14ac:dyDescent="0.3">
      <c r="A18034">
        <v>65050150</v>
      </c>
      <c r="B18034" t="s">
        <v>1018</v>
      </c>
      <c r="C18034" t="s">
        <v>8</v>
      </c>
      <c r="D18034" t="s">
        <v>2410</v>
      </c>
      <c r="E18034">
        <v>0</v>
      </c>
    </row>
    <row r="18035" spans="1:5" x14ac:dyDescent="0.3">
      <c r="A18035">
        <v>65050150</v>
      </c>
      <c r="B18035" t="s">
        <v>1018</v>
      </c>
      <c r="C18035" t="s">
        <v>8</v>
      </c>
      <c r="D18035" t="s">
        <v>2411</v>
      </c>
      <c r="E18035">
        <v>0</v>
      </c>
    </row>
    <row r="18036" spans="1:5" x14ac:dyDescent="0.3">
      <c r="A18036">
        <v>65050150</v>
      </c>
      <c r="B18036" t="s">
        <v>1018</v>
      </c>
      <c r="C18036" t="s">
        <v>8</v>
      </c>
      <c r="D18036" t="s">
        <v>2412</v>
      </c>
      <c r="E18036">
        <v>0</v>
      </c>
    </row>
    <row r="18037" spans="1:5" x14ac:dyDescent="0.3">
      <c r="A18037">
        <v>65050150</v>
      </c>
      <c r="B18037" t="s">
        <v>1018</v>
      </c>
      <c r="C18037" t="s">
        <v>8</v>
      </c>
      <c r="D18037" t="s">
        <v>2413</v>
      </c>
      <c r="E18037">
        <v>-4</v>
      </c>
    </row>
    <row r="18038" spans="1:5" x14ac:dyDescent="0.3">
      <c r="A18038">
        <v>10020023</v>
      </c>
      <c r="B18038" t="s">
        <v>1020</v>
      </c>
      <c r="C18038" t="s">
        <v>8</v>
      </c>
      <c r="D18038" t="s">
        <v>2378</v>
      </c>
      <c r="E18038">
        <v>-15</v>
      </c>
    </row>
    <row r="18039" spans="1:5" x14ac:dyDescent="0.3">
      <c r="A18039">
        <v>10020023</v>
      </c>
      <c r="B18039" t="s">
        <v>1020</v>
      </c>
      <c r="C18039" t="s">
        <v>8</v>
      </c>
      <c r="D18039" t="s">
        <v>2379</v>
      </c>
      <c r="E18039">
        <v>0</v>
      </c>
    </row>
    <row r="18040" spans="1:5" x14ac:dyDescent="0.3">
      <c r="A18040">
        <v>10020023</v>
      </c>
      <c r="B18040" t="s">
        <v>1020</v>
      </c>
      <c r="C18040" t="s">
        <v>8</v>
      </c>
      <c r="D18040" t="s">
        <v>2380</v>
      </c>
      <c r="E18040">
        <v>0</v>
      </c>
    </row>
    <row r="18041" spans="1:5" x14ac:dyDescent="0.3">
      <c r="A18041">
        <v>10020023</v>
      </c>
      <c r="B18041" t="s">
        <v>1020</v>
      </c>
      <c r="C18041" t="s">
        <v>8</v>
      </c>
      <c r="D18041" t="s">
        <v>2381</v>
      </c>
      <c r="E18041">
        <v>0</v>
      </c>
    </row>
    <row r="18042" spans="1:5" x14ac:dyDescent="0.3">
      <c r="A18042">
        <v>10020023</v>
      </c>
      <c r="B18042" t="s">
        <v>1020</v>
      </c>
      <c r="C18042" t="s">
        <v>8</v>
      </c>
      <c r="D18042" t="s">
        <v>2382</v>
      </c>
      <c r="E18042">
        <v>0</v>
      </c>
    </row>
    <row r="18043" spans="1:5" x14ac:dyDescent="0.3">
      <c r="A18043">
        <v>10020023</v>
      </c>
      <c r="B18043" t="s">
        <v>1020</v>
      </c>
      <c r="C18043" t="s">
        <v>8</v>
      </c>
      <c r="D18043" t="s">
        <v>2383</v>
      </c>
      <c r="E18043">
        <v>0</v>
      </c>
    </row>
    <row r="18044" spans="1:5" x14ac:dyDescent="0.3">
      <c r="A18044">
        <v>10020023</v>
      </c>
      <c r="B18044" t="s">
        <v>1020</v>
      </c>
      <c r="C18044" t="s">
        <v>8</v>
      </c>
      <c r="D18044" t="s">
        <v>2384</v>
      </c>
      <c r="E18044">
        <v>0</v>
      </c>
    </row>
    <row r="18045" spans="1:5" x14ac:dyDescent="0.3">
      <c r="A18045">
        <v>10020023</v>
      </c>
      <c r="B18045" t="s">
        <v>1020</v>
      </c>
      <c r="C18045" t="s">
        <v>8</v>
      </c>
      <c r="D18045" t="s">
        <v>2385</v>
      </c>
      <c r="E18045">
        <v>0</v>
      </c>
    </row>
    <row r="18046" spans="1:5" x14ac:dyDescent="0.3">
      <c r="A18046">
        <v>10020023</v>
      </c>
      <c r="B18046" t="s">
        <v>1020</v>
      </c>
      <c r="C18046" t="s">
        <v>8</v>
      </c>
      <c r="D18046" t="s">
        <v>2386</v>
      </c>
      <c r="E18046">
        <v>0</v>
      </c>
    </row>
    <row r="18047" spans="1:5" x14ac:dyDescent="0.3">
      <c r="A18047">
        <v>10020023</v>
      </c>
      <c r="B18047" t="s">
        <v>1020</v>
      </c>
      <c r="C18047" t="s">
        <v>8</v>
      </c>
      <c r="D18047" t="s">
        <v>2387</v>
      </c>
      <c r="E18047">
        <v>0</v>
      </c>
    </row>
    <row r="18048" spans="1:5" x14ac:dyDescent="0.3">
      <c r="A18048">
        <v>10020023</v>
      </c>
      <c r="B18048" t="s">
        <v>1020</v>
      </c>
      <c r="C18048" t="s">
        <v>8</v>
      </c>
      <c r="D18048" t="s">
        <v>2388</v>
      </c>
      <c r="E18048">
        <v>0</v>
      </c>
    </row>
    <row r="18049" spans="1:5" x14ac:dyDescent="0.3">
      <c r="A18049">
        <v>10020023</v>
      </c>
      <c r="B18049" t="s">
        <v>1020</v>
      </c>
      <c r="C18049" t="s">
        <v>8</v>
      </c>
      <c r="D18049" t="s">
        <v>2389</v>
      </c>
      <c r="E18049">
        <v>0</v>
      </c>
    </row>
    <row r="18050" spans="1:5" x14ac:dyDescent="0.3">
      <c r="A18050">
        <v>10020023</v>
      </c>
      <c r="B18050" t="s">
        <v>1020</v>
      </c>
      <c r="C18050" t="s">
        <v>8</v>
      </c>
      <c r="D18050" t="s">
        <v>2390</v>
      </c>
      <c r="E18050">
        <v>0</v>
      </c>
    </row>
    <row r="18051" spans="1:5" x14ac:dyDescent="0.3">
      <c r="A18051">
        <v>10020023</v>
      </c>
      <c r="B18051" t="s">
        <v>1020</v>
      </c>
      <c r="C18051" t="s">
        <v>8</v>
      </c>
      <c r="D18051" t="s">
        <v>2391</v>
      </c>
      <c r="E18051">
        <v>-29</v>
      </c>
    </row>
    <row r="18052" spans="1:5" x14ac:dyDescent="0.3">
      <c r="A18052">
        <v>10020023</v>
      </c>
      <c r="B18052" t="s">
        <v>1020</v>
      </c>
      <c r="C18052" t="s">
        <v>8</v>
      </c>
      <c r="D18052" t="s">
        <v>2392</v>
      </c>
      <c r="E18052">
        <v>0</v>
      </c>
    </row>
    <row r="18053" spans="1:5" x14ac:dyDescent="0.3">
      <c r="A18053">
        <v>10020023</v>
      </c>
      <c r="B18053" t="s">
        <v>1020</v>
      </c>
      <c r="C18053" t="s">
        <v>8</v>
      </c>
      <c r="D18053" t="s">
        <v>2393</v>
      </c>
      <c r="E18053">
        <v>0</v>
      </c>
    </row>
    <row r="18054" spans="1:5" x14ac:dyDescent="0.3">
      <c r="A18054">
        <v>10020023</v>
      </c>
      <c r="B18054" t="s">
        <v>1020</v>
      </c>
      <c r="C18054" t="s">
        <v>8</v>
      </c>
      <c r="D18054" t="s">
        <v>2394</v>
      </c>
      <c r="E18054">
        <v>0</v>
      </c>
    </row>
    <row r="18055" spans="1:5" x14ac:dyDescent="0.3">
      <c r="A18055">
        <v>10020023</v>
      </c>
      <c r="B18055" t="s">
        <v>1020</v>
      </c>
      <c r="C18055" t="s">
        <v>8</v>
      </c>
      <c r="D18055" t="s">
        <v>2395</v>
      </c>
      <c r="E18055">
        <v>0</v>
      </c>
    </row>
    <row r="18056" spans="1:5" x14ac:dyDescent="0.3">
      <c r="A18056">
        <v>10020023</v>
      </c>
      <c r="B18056" t="s">
        <v>1020</v>
      </c>
      <c r="C18056" t="s">
        <v>8</v>
      </c>
      <c r="D18056" t="s">
        <v>2396</v>
      </c>
      <c r="E18056">
        <v>0</v>
      </c>
    </row>
    <row r="18057" spans="1:5" x14ac:dyDescent="0.3">
      <c r="A18057">
        <v>10020023</v>
      </c>
      <c r="B18057" t="s">
        <v>1020</v>
      </c>
      <c r="C18057" t="s">
        <v>8</v>
      </c>
      <c r="D18057" t="s">
        <v>2397</v>
      </c>
      <c r="E18057">
        <v>0</v>
      </c>
    </row>
    <row r="18058" spans="1:5" x14ac:dyDescent="0.3">
      <c r="A18058">
        <v>10020023</v>
      </c>
      <c r="B18058" t="s">
        <v>1020</v>
      </c>
      <c r="C18058" t="s">
        <v>8</v>
      </c>
      <c r="D18058" t="s">
        <v>2398</v>
      </c>
      <c r="E18058">
        <v>0</v>
      </c>
    </row>
    <row r="18059" spans="1:5" x14ac:dyDescent="0.3">
      <c r="A18059">
        <v>10020023</v>
      </c>
      <c r="B18059" t="s">
        <v>1020</v>
      </c>
      <c r="C18059" t="s">
        <v>8</v>
      </c>
      <c r="D18059" t="s">
        <v>2399</v>
      </c>
      <c r="E18059">
        <v>0</v>
      </c>
    </row>
    <row r="18060" spans="1:5" x14ac:dyDescent="0.3">
      <c r="A18060">
        <v>10020023</v>
      </c>
      <c r="B18060" t="s">
        <v>1020</v>
      </c>
      <c r="C18060" t="s">
        <v>8</v>
      </c>
      <c r="D18060" t="s">
        <v>2400</v>
      </c>
      <c r="E18060">
        <v>0</v>
      </c>
    </row>
    <row r="18061" spans="1:5" x14ac:dyDescent="0.3">
      <c r="A18061">
        <v>10020023</v>
      </c>
      <c r="B18061" t="s">
        <v>1020</v>
      </c>
      <c r="C18061" t="s">
        <v>8</v>
      </c>
      <c r="D18061" t="s">
        <v>2401</v>
      </c>
      <c r="E18061">
        <v>0</v>
      </c>
    </row>
    <row r="18062" spans="1:5" x14ac:dyDescent="0.3">
      <c r="A18062">
        <v>10020023</v>
      </c>
      <c r="B18062" t="s">
        <v>1020</v>
      </c>
      <c r="C18062" t="s">
        <v>8</v>
      </c>
      <c r="D18062" t="s">
        <v>2402</v>
      </c>
      <c r="E18062">
        <v>0</v>
      </c>
    </row>
    <row r="18063" spans="1:5" x14ac:dyDescent="0.3">
      <c r="A18063">
        <v>10020023</v>
      </c>
      <c r="B18063" t="s">
        <v>1020</v>
      </c>
      <c r="C18063" t="s">
        <v>8</v>
      </c>
      <c r="D18063" t="s">
        <v>2403</v>
      </c>
      <c r="E18063">
        <v>-352</v>
      </c>
    </row>
    <row r="18064" spans="1:5" x14ac:dyDescent="0.3">
      <c r="A18064">
        <v>10020023</v>
      </c>
      <c r="B18064" t="s">
        <v>1020</v>
      </c>
      <c r="C18064" t="s">
        <v>8</v>
      </c>
      <c r="D18064" t="s">
        <v>2404</v>
      </c>
      <c r="E18064">
        <v>0</v>
      </c>
    </row>
    <row r="18065" spans="1:5" x14ac:dyDescent="0.3">
      <c r="A18065">
        <v>10020023</v>
      </c>
      <c r="B18065" t="s">
        <v>1020</v>
      </c>
      <c r="C18065" t="s">
        <v>8</v>
      </c>
      <c r="D18065" t="s">
        <v>2405</v>
      </c>
      <c r="E18065">
        <v>0</v>
      </c>
    </row>
    <row r="18066" spans="1:5" x14ac:dyDescent="0.3">
      <c r="A18066">
        <v>10020023</v>
      </c>
      <c r="B18066" t="s">
        <v>1020</v>
      </c>
      <c r="C18066" t="s">
        <v>8</v>
      </c>
      <c r="D18066" t="s">
        <v>2406</v>
      </c>
      <c r="E18066">
        <v>0</v>
      </c>
    </row>
    <row r="18067" spans="1:5" x14ac:dyDescent="0.3">
      <c r="A18067">
        <v>10020023</v>
      </c>
      <c r="B18067" t="s">
        <v>1020</v>
      </c>
      <c r="C18067" t="s">
        <v>8</v>
      </c>
      <c r="D18067" t="s">
        <v>2407</v>
      </c>
      <c r="E18067">
        <v>0</v>
      </c>
    </row>
    <row r="18068" spans="1:5" x14ac:dyDescent="0.3">
      <c r="A18068">
        <v>10020023</v>
      </c>
      <c r="B18068" t="s">
        <v>1020</v>
      </c>
      <c r="C18068" t="s">
        <v>8</v>
      </c>
      <c r="D18068" t="s">
        <v>2408</v>
      </c>
      <c r="E18068">
        <v>0</v>
      </c>
    </row>
    <row r="18069" spans="1:5" x14ac:dyDescent="0.3">
      <c r="A18069">
        <v>10020023</v>
      </c>
      <c r="B18069" t="s">
        <v>1020</v>
      </c>
      <c r="C18069" t="s">
        <v>8</v>
      </c>
      <c r="D18069" t="s">
        <v>2409</v>
      </c>
      <c r="E18069">
        <v>0</v>
      </c>
    </row>
    <row r="18070" spans="1:5" x14ac:dyDescent="0.3">
      <c r="A18070">
        <v>10020023</v>
      </c>
      <c r="B18070" t="s">
        <v>1020</v>
      </c>
      <c r="C18070" t="s">
        <v>8</v>
      </c>
      <c r="D18070" t="s">
        <v>2410</v>
      </c>
      <c r="E18070">
        <v>0</v>
      </c>
    </row>
    <row r="18071" spans="1:5" x14ac:dyDescent="0.3">
      <c r="A18071">
        <v>10020023</v>
      </c>
      <c r="B18071" t="s">
        <v>1020</v>
      </c>
      <c r="C18071" t="s">
        <v>8</v>
      </c>
      <c r="D18071" t="s">
        <v>2411</v>
      </c>
      <c r="E18071">
        <v>0</v>
      </c>
    </row>
    <row r="18072" spans="1:5" x14ac:dyDescent="0.3">
      <c r="A18072">
        <v>10020023</v>
      </c>
      <c r="B18072" t="s">
        <v>1020</v>
      </c>
      <c r="C18072" t="s">
        <v>8</v>
      </c>
      <c r="D18072" t="s">
        <v>2412</v>
      </c>
      <c r="E18072">
        <v>0</v>
      </c>
    </row>
    <row r="18073" spans="1:5" x14ac:dyDescent="0.3">
      <c r="A18073">
        <v>10020023</v>
      </c>
      <c r="B18073" t="s">
        <v>1020</v>
      </c>
      <c r="C18073" t="s">
        <v>8</v>
      </c>
      <c r="D18073" t="s">
        <v>2413</v>
      </c>
      <c r="E18073">
        <v>0</v>
      </c>
    </row>
    <row r="18074" spans="1:5" x14ac:dyDescent="0.3">
      <c r="A18074">
        <v>72250447</v>
      </c>
      <c r="B18074" t="s">
        <v>1022</v>
      </c>
      <c r="C18074" t="s">
        <v>8</v>
      </c>
      <c r="D18074" t="s">
        <v>2378</v>
      </c>
      <c r="E18074">
        <v>0</v>
      </c>
    </row>
    <row r="18075" spans="1:5" x14ac:dyDescent="0.3">
      <c r="A18075">
        <v>72250447</v>
      </c>
      <c r="B18075" t="s">
        <v>1022</v>
      </c>
      <c r="C18075" t="s">
        <v>8</v>
      </c>
      <c r="D18075" t="s">
        <v>2379</v>
      </c>
      <c r="E18075">
        <v>0</v>
      </c>
    </row>
    <row r="18076" spans="1:5" x14ac:dyDescent="0.3">
      <c r="A18076">
        <v>72250447</v>
      </c>
      <c r="B18076" t="s">
        <v>1022</v>
      </c>
      <c r="C18076" t="s">
        <v>8</v>
      </c>
      <c r="D18076" t="s">
        <v>2380</v>
      </c>
      <c r="E18076">
        <v>0</v>
      </c>
    </row>
    <row r="18077" spans="1:5" x14ac:dyDescent="0.3">
      <c r="A18077">
        <v>72250447</v>
      </c>
      <c r="B18077" t="s">
        <v>1022</v>
      </c>
      <c r="C18077" t="s">
        <v>8</v>
      </c>
      <c r="D18077" t="s">
        <v>2381</v>
      </c>
      <c r="E18077">
        <v>0</v>
      </c>
    </row>
    <row r="18078" spans="1:5" x14ac:dyDescent="0.3">
      <c r="A18078">
        <v>72250447</v>
      </c>
      <c r="B18078" t="s">
        <v>1022</v>
      </c>
      <c r="C18078" t="s">
        <v>8</v>
      </c>
      <c r="D18078" t="s">
        <v>2382</v>
      </c>
      <c r="E18078">
        <v>0</v>
      </c>
    </row>
    <row r="18079" spans="1:5" x14ac:dyDescent="0.3">
      <c r="A18079">
        <v>72250447</v>
      </c>
      <c r="B18079" t="s">
        <v>1022</v>
      </c>
      <c r="C18079" t="s">
        <v>8</v>
      </c>
      <c r="D18079" t="s">
        <v>2383</v>
      </c>
      <c r="E18079">
        <v>0</v>
      </c>
    </row>
    <row r="18080" spans="1:5" x14ac:dyDescent="0.3">
      <c r="A18080">
        <v>72250447</v>
      </c>
      <c r="B18080" t="s">
        <v>1022</v>
      </c>
      <c r="C18080" t="s">
        <v>8</v>
      </c>
      <c r="D18080" t="s">
        <v>2384</v>
      </c>
      <c r="E18080">
        <v>0</v>
      </c>
    </row>
    <row r="18081" spans="1:5" x14ac:dyDescent="0.3">
      <c r="A18081">
        <v>72250447</v>
      </c>
      <c r="B18081" t="s">
        <v>1022</v>
      </c>
      <c r="C18081" t="s">
        <v>8</v>
      </c>
      <c r="D18081" t="s">
        <v>2385</v>
      </c>
      <c r="E18081">
        <v>0</v>
      </c>
    </row>
    <row r="18082" spans="1:5" x14ac:dyDescent="0.3">
      <c r="A18082">
        <v>72250447</v>
      </c>
      <c r="B18082" t="s">
        <v>1022</v>
      </c>
      <c r="C18082" t="s">
        <v>8</v>
      </c>
      <c r="D18082" t="s">
        <v>2386</v>
      </c>
      <c r="E18082">
        <v>0</v>
      </c>
    </row>
    <row r="18083" spans="1:5" x14ac:dyDescent="0.3">
      <c r="A18083">
        <v>72250447</v>
      </c>
      <c r="B18083" t="s">
        <v>1022</v>
      </c>
      <c r="C18083" t="s">
        <v>8</v>
      </c>
      <c r="D18083" t="s">
        <v>2387</v>
      </c>
      <c r="E18083">
        <v>0</v>
      </c>
    </row>
    <row r="18084" spans="1:5" x14ac:dyDescent="0.3">
      <c r="A18084">
        <v>72250447</v>
      </c>
      <c r="B18084" t="s">
        <v>1022</v>
      </c>
      <c r="C18084" t="s">
        <v>8</v>
      </c>
      <c r="D18084" t="s">
        <v>2388</v>
      </c>
      <c r="E18084">
        <v>0</v>
      </c>
    </row>
    <row r="18085" spans="1:5" x14ac:dyDescent="0.3">
      <c r="A18085">
        <v>72250447</v>
      </c>
      <c r="B18085" t="s">
        <v>1022</v>
      </c>
      <c r="C18085" t="s">
        <v>8</v>
      </c>
      <c r="D18085" t="s">
        <v>2389</v>
      </c>
      <c r="E18085">
        <v>0</v>
      </c>
    </row>
    <row r="18086" spans="1:5" x14ac:dyDescent="0.3">
      <c r="A18086">
        <v>72250447</v>
      </c>
      <c r="B18086" t="s">
        <v>1022</v>
      </c>
      <c r="C18086" t="s">
        <v>8</v>
      </c>
      <c r="D18086" t="s">
        <v>2390</v>
      </c>
      <c r="E18086">
        <v>-1</v>
      </c>
    </row>
    <row r="18087" spans="1:5" x14ac:dyDescent="0.3">
      <c r="A18087">
        <v>72250447</v>
      </c>
      <c r="B18087" t="s">
        <v>1022</v>
      </c>
      <c r="C18087" t="s">
        <v>8</v>
      </c>
      <c r="D18087" t="s">
        <v>2391</v>
      </c>
      <c r="E18087">
        <v>0</v>
      </c>
    </row>
    <row r="18088" spans="1:5" x14ac:dyDescent="0.3">
      <c r="A18088">
        <v>72250447</v>
      </c>
      <c r="B18088" t="s">
        <v>1022</v>
      </c>
      <c r="C18088" t="s">
        <v>8</v>
      </c>
      <c r="D18088" t="s">
        <v>2392</v>
      </c>
      <c r="E18088">
        <v>0</v>
      </c>
    </row>
    <row r="18089" spans="1:5" x14ac:dyDescent="0.3">
      <c r="A18089">
        <v>72250447</v>
      </c>
      <c r="B18089" t="s">
        <v>1022</v>
      </c>
      <c r="C18089" t="s">
        <v>8</v>
      </c>
      <c r="D18089" t="s">
        <v>2393</v>
      </c>
      <c r="E18089">
        <v>0</v>
      </c>
    </row>
    <row r="18090" spans="1:5" x14ac:dyDescent="0.3">
      <c r="A18090">
        <v>72250447</v>
      </c>
      <c r="B18090" t="s">
        <v>1022</v>
      </c>
      <c r="C18090" t="s">
        <v>8</v>
      </c>
      <c r="D18090" t="s">
        <v>2394</v>
      </c>
      <c r="E18090">
        <v>0</v>
      </c>
    </row>
    <row r="18091" spans="1:5" x14ac:dyDescent="0.3">
      <c r="A18091">
        <v>72250447</v>
      </c>
      <c r="B18091" t="s">
        <v>1022</v>
      </c>
      <c r="C18091" t="s">
        <v>8</v>
      </c>
      <c r="D18091" t="s">
        <v>2395</v>
      </c>
      <c r="E18091">
        <v>-2</v>
      </c>
    </row>
    <row r="18092" spans="1:5" x14ac:dyDescent="0.3">
      <c r="A18092">
        <v>72250447</v>
      </c>
      <c r="B18092" t="s">
        <v>1022</v>
      </c>
      <c r="C18092" t="s">
        <v>8</v>
      </c>
      <c r="D18092" t="s">
        <v>2396</v>
      </c>
      <c r="E18092">
        <v>0</v>
      </c>
    </row>
    <row r="18093" spans="1:5" x14ac:dyDescent="0.3">
      <c r="A18093">
        <v>72250447</v>
      </c>
      <c r="B18093" t="s">
        <v>1022</v>
      </c>
      <c r="C18093" t="s">
        <v>8</v>
      </c>
      <c r="D18093" t="s">
        <v>2397</v>
      </c>
      <c r="E18093">
        <v>-2</v>
      </c>
    </row>
    <row r="18094" spans="1:5" x14ac:dyDescent="0.3">
      <c r="A18094">
        <v>72250447</v>
      </c>
      <c r="B18094" t="s">
        <v>1022</v>
      </c>
      <c r="C18094" t="s">
        <v>8</v>
      </c>
      <c r="D18094" t="s">
        <v>2398</v>
      </c>
      <c r="E18094">
        <v>0</v>
      </c>
    </row>
    <row r="18095" spans="1:5" x14ac:dyDescent="0.3">
      <c r="A18095">
        <v>72250447</v>
      </c>
      <c r="B18095" t="s">
        <v>1022</v>
      </c>
      <c r="C18095" t="s">
        <v>8</v>
      </c>
      <c r="D18095" t="s">
        <v>2399</v>
      </c>
      <c r="E18095">
        <v>0</v>
      </c>
    </row>
    <row r="18096" spans="1:5" x14ac:dyDescent="0.3">
      <c r="A18096">
        <v>72250447</v>
      </c>
      <c r="B18096" t="s">
        <v>1022</v>
      </c>
      <c r="C18096" t="s">
        <v>8</v>
      </c>
      <c r="D18096" t="s">
        <v>2400</v>
      </c>
      <c r="E18096">
        <v>0</v>
      </c>
    </row>
    <row r="18097" spans="1:5" x14ac:dyDescent="0.3">
      <c r="A18097">
        <v>72250447</v>
      </c>
      <c r="B18097" t="s">
        <v>1022</v>
      </c>
      <c r="C18097" t="s">
        <v>8</v>
      </c>
      <c r="D18097" t="s">
        <v>2401</v>
      </c>
      <c r="E18097">
        <v>0</v>
      </c>
    </row>
    <row r="18098" spans="1:5" x14ac:dyDescent="0.3">
      <c r="A18098">
        <v>72250447</v>
      </c>
      <c r="B18098" t="s">
        <v>1022</v>
      </c>
      <c r="C18098" t="s">
        <v>8</v>
      </c>
      <c r="D18098" t="s">
        <v>2402</v>
      </c>
      <c r="E18098">
        <v>-1</v>
      </c>
    </row>
    <row r="18099" spans="1:5" x14ac:dyDescent="0.3">
      <c r="A18099">
        <v>72250447</v>
      </c>
      <c r="B18099" t="s">
        <v>1022</v>
      </c>
      <c r="C18099" t="s">
        <v>8</v>
      </c>
      <c r="D18099" t="s">
        <v>2403</v>
      </c>
      <c r="E18099">
        <v>0</v>
      </c>
    </row>
    <row r="18100" spans="1:5" x14ac:dyDescent="0.3">
      <c r="A18100">
        <v>72250447</v>
      </c>
      <c r="B18100" t="s">
        <v>1022</v>
      </c>
      <c r="C18100" t="s">
        <v>8</v>
      </c>
      <c r="D18100" t="s">
        <v>2404</v>
      </c>
      <c r="E18100">
        <v>0</v>
      </c>
    </row>
    <row r="18101" spans="1:5" x14ac:dyDescent="0.3">
      <c r="A18101">
        <v>72250447</v>
      </c>
      <c r="B18101" t="s">
        <v>1022</v>
      </c>
      <c r="C18101" t="s">
        <v>8</v>
      </c>
      <c r="D18101" t="s">
        <v>2405</v>
      </c>
      <c r="E18101">
        <v>0</v>
      </c>
    </row>
    <row r="18102" spans="1:5" x14ac:dyDescent="0.3">
      <c r="A18102">
        <v>72250447</v>
      </c>
      <c r="B18102" t="s">
        <v>1022</v>
      </c>
      <c r="C18102" t="s">
        <v>8</v>
      </c>
      <c r="D18102" t="s">
        <v>2406</v>
      </c>
      <c r="E18102">
        <v>0</v>
      </c>
    </row>
    <row r="18103" spans="1:5" x14ac:dyDescent="0.3">
      <c r="A18103">
        <v>72250447</v>
      </c>
      <c r="B18103" t="s">
        <v>1022</v>
      </c>
      <c r="C18103" t="s">
        <v>8</v>
      </c>
      <c r="D18103" t="s">
        <v>2407</v>
      </c>
      <c r="E18103">
        <v>0</v>
      </c>
    </row>
    <row r="18104" spans="1:5" x14ac:dyDescent="0.3">
      <c r="A18104">
        <v>72250447</v>
      </c>
      <c r="B18104" t="s">
        <v>1022</v>
      </c>
      <c r="C18104" t="s">
        <v>8</v>
      </c>
      <c r="D18104" t="s">
        <v>2408</v>
      </c>
      <c r="E18104">
        <v>0</v>
      </c>
    </row>
    <row r="18105" spans="1:5" x14ac:dyDescent="0.3">
      <c r="A18105">
        <v>72250447</v>
      </c>
      <c r="B18105" t="s">
        <v>1022</v>
      </c>
      <c r="C18105" t="s">
        <v>8</v>
      </c>
      <c r="D18105" t="s">
        <v>2409</v>
      </c>
      <c r="E18105">
        <v>0</v>
      </c>
    </row>
    <row r="18106" spans="1:5" x14ac:dyDescent="0.3">
      <c r="A18106">
        <v>72250447</v>
      </c>
      <c r="B18106" t="s">
        <v>1022</v>
      </c>
      <c r="C18106" t="s">
        <v>8</v>
      </c>
      <c r="D18106" t="s">
        <v>2410</v>
      </c>
      <c r="E18106">
        <v>0</v>
      </c>
    </row>
    <row r="18107" spans="1:5" x14ac:dyDescent="0.3">
      <c r="A18107">
        <v>72250447</v>
      </c>
      <c r="B18107" t="s">
        <v>1022</v>
      </c>
      <c r="C18107" t="s">
        <v>8</v>
      </c>
      <c r="D18107" t="s">
        <v>2411</v>
      </c>
      <c r="E18107">
        <v>-1</v>
      </c>
    </row>
    <row r="18108" spans="1:5" x14ac:dyDescent="0.3">
      <c r="A18108">
        <v>72250447</v>
      </c>
      <c r="B18108" t="s">
        <v>1022</v>
      </c>
      <c r="C18108" t="s">
        <v>8</v>
      </c>
      <c r="D18108" t="s">
        <v>2412</v>
      </c>
      <c r="E18108">
        <v>0</v>
      </c>
    </row>
    <row r="18109" spans="1:5" x14ac:dyDescent="0.3">
      <c r="A18109">
        <v>72250447</v>
      </c>
      <c r="B18109" t="s">
        <v>1022</v>
      </c>
      <c r="C18109" t="s">
        <v>8</v>
      </c>
      <c r="D18109" t="s">
        <v>2413</v>
      </c>
      <c r="E18109">
        <v>0</v>
      </c>
    </row>
    <row r="18110" spans="1:5" x14ac:dyDescent="0.3">
      <c r="A18110">
        <v>45800270</v>
      </c>
      <c r="B18110" t="s">
        <v>1024</v>
      </c>
      <c r="C18110" t="s">
        <v>8</v>
      </c>
      <c r="D18110" t="s">
        <v>2378</v>
      </c>
      <c r="E18110">
        <v>0</v>
      </c>
    </row>
    <row r="18111" spans="1:5" x14ac:dyDescent="0.3">
      <c r="A18111">
        <v>45800270</v>
      </c>
      <c r="B18111" t="s">
        <v>1024</v>
      </c>
      <c r="C18111" t="s">
        <v>8</v>
      </c>
      <c r="D18111" t="s">
        <v>2379</v>
      </c>
      <c r="E18111">
        <v>0</v>
      </c>
    </row>
    <row r="18112" spans="1:5" x14ac:dyDescent="0.3">
      <c r="A18112">
        <v>45800270</v>
      </c>
      <c r="B18112" t="s">
        <v>1024</v>
      </c>
      <c r="C18112" t="s">
        <v>8</v>
      </c>
      <c r="D18112" t="s">
        <v>2380</v>
      </c>
      <c r="E18112">
        <v>0</v>
      </c>
    </row>
    <row r="18113" spans="1:5" x14ac:dyDescent="0.3">
      <c r="A18113">
        <v>45800270</v>
      </c>
      <c r="B18113" t="s">
        <v>1024</v>
      </c>
      <c r="C18113" t="s">
        <v>8</v>
      </c>
      <c r="D18113" t="s">
        <v>2381</v>
      </c>
      <c r="E18113">
        <v>0</v>
      </c>
    </row>
    <row r="18114" spans="1:5" x14ac:dyDescent="0.3">
      <c r="A18114">
        <v>45800270</v>
      </c>
      <c r="B18114" t="s">
        <v>1024</v>
      </c>
      <c r="C18114" t="s">
        <v>8</v>
      </c>
      <c r="D18114" t="s">
        <v>2382</v>
      </c>
      <c r="E18114">
        <v>0</v>
      </c>
    </row>
    <row r="18115" spans="1:5" x14ac:dyDescent="0.3">
      <c r="A18115">
        <v>45800270</v>
      </c>
      <c r="B18115" t="s">
        <v>1024</v>
      </c>
      <c r="C18115" t="s">
        <v>8</v>
      </c>
      <c r="D18115" t="s">
        <v>2383</v>
      </c>
      <c r="E18115">
        <v>0</v>
      </c>
    </row>
    <row r="18116" spans="1:5" x14ac:dyDescent="0.3">
      <c r="A18116">
        <v>45800270</v>
      </c>
      <c r="B18116" t="s">
        <v>1024</v>
      </c>
      <c r="C18116" t="s">
        <v>8</v>
      </c>
      <c r="D18116" t="s">
        <v>2384</v>
      </c>
      <c r="E18116">
        <v>0</v>
      </c>
    </row>
    <row r="18117" spans="1:5" x14ac:dyDescent="0.3">
      <c r="A18117">
        <v>45800270</v>
      </c>
      <c r="B18117" t="s">
        <v>1024</v>
      </c>
      <c r="C18117" t="s">
        <v>8</v>
      </c>
      <c r="D18117" t="s">
        <v>2385</v>
      </c>
      <c r="E18117">
        <v>0</v>
      </c>
    </row>
    <row r="18118" spans="1:5" x14ac:dyDescent="0.3">
      <c r="A18118">
        <v>45800270</v>
      </c>
      <c r="B18118" t="s">
        <v>1024</v>
      </c>
      <c r="C18118" t="s">
        <v>8</v>
      </c>
      <c r="D18118" t="s">
        <v>2386</v>
      </c>
      <c r="E18118">
        <v>0</v>
      </c>
    </row>
    <row r="18119" spans="1:5" x14ac:dyDescent="0.3">
      <c r="A18119">
        <v>45800270</v>
      </c>
      <c r="B18119" t="s">
        <v>1024</v>
      </c>
      <c r="C18119" t="s">
        <v>8</v>
      </c>
      <c r="D18119" t="s">
        <v>2387</v>
      </c>
      <c r="E18119">
        <v>0</v>
      </c>
    </row>
    <row r="18120" spans="1:5" x14ac:dyDescent="0.3">
      <c r="A18120">
        <v>45800270</v>
      </c>
      <c r="B18120" t="s">
        <v>1024</v>
      </c>
      <c r="C18120" t="s">
        <v>8</v>
      </c>
      <c r="D18120" t="s">
        <v>2388</v>
      </c>
      <c r="E18120">
        <v>0</v>
      </c>
    </row>
    <row r="18121" spans="1:5" x14ac:dyDescent="0.3">
      <c r="A18121">
        <v>45800270</v>
      </c>
      <c r="B18121" t="s">
        <v>1024</v>
      </c>
      <c r="C18121" t="s">
        <v>8</v>
      </c>
      <c r="D18121" t="s">
        <v>2389</v>
      </c>
      <c r="E18121">
        <v>0</v>
      </c>
    </row>
    <row r="18122" spans="1:5" x14ac:dyDescent="0.3">
      <c r="A18122">
        <v>45800270</v>
      </c>
      <c r="B18122" t="s">
        <v>1024</v>
      </c>
      <c r="C18122" t="s">
        <v>8</v>
      </c>
      <c r="D18122" t="s">
        <v>2390</v>
      </c>
      <c r="E18122">
        <v>0</v>
      </c>
    </row>
    <row r="18123" spans="1:5" x14ac:dyDescent="0.3">
      <c r="A18123">
        <v>45800270</v>
      </c>
      <c r="B18123" t="s">
        <v>1024</v>
      </c>
      <c r="C18123" t="s">
        <v>8</v>
      </c>
      <c r="D18123" t="s">
        <v>2391</v>
      </c>
      <c r="E18123">
        <v>0</v>
      </c>
    </row>
    <row r="18124" spans="1:5" x14ac:dyDescent="0.3">
      <c r="A18124">
        <v>45800270</v>
      </c>
      <c r="B18124" t="s">
        <v>1024</v>
      </c>
      <c r="C18124" t="s">
        <v>8</v>
      </c>
      <c r="D18124" t="s">
        <v>2392</v>
      </c>
      <c r="E18124">
        <v>0</v>
      </c>
    </row>
    <row r="18125" spans="1:5" x14ac:dyDescent="0.3">
      <c r="A18125">
        <v>45800270</v>
      </c>
      <c r="B18125" t="s">
        <v>1024</v>
      </c>
      <c r="C18125" t="s">
        <v>8</v>
      </c>
      <c r="D18125" t="s">
        <v>2393</v>
      </c>
      <c r="E18125">
        <v>0</v>
      </c>
    </row>
    <row r="18126" spans="1:5" x14ac:dyDescent="0.3">
      <c r="A18126">
        <v>45800270</v>
      </c>
      <c r="B18126" t="s">
        <v>1024</v>
      </c>
      <c r="C18126" t="s">
        <v>8</v>
      </c>
      <c r="D18126" t="s">
        <v>2394</v>
      </c>
      <c r="E18126">
        <v>0</v>
      </c>
    </row>
    <row r="18127" spans="1:5" x14ac:dyDescent="0.3">
      <c r="A18127">
        <v>45800270</v>
      </c>
      <c r="B18127" t="s">
        <v>1024</v>
      </c>
      <c r="C18127" t="s">
        <v>8</v>
      </c>
      <c r="D18127" t="s">
        <v>2395</v>
      </c>
      <c r="E18127">
        <v>0</v>
      </c>
    </row>
    <row r="18128" spans="1:5" x14ac:dyDescent="0.3">
      <c r="A18128">
        <v>45800270</v>
      </c>
      <c r="B18128" t="s">
        <v>1024</v>
      </c>
      <c r="C18128" t="s">
        <v>8</v>
      </c>
      <c r="D18128" t="s">
        <v>2396</v>
      </c>
      <c r="E18128">
        <v>0</v>
      </c>
    </row>
    <row r="18129" spans="1:5" x14ac:dyDescent="0.3">
      <c r="A18129">
        <v>45800270</v>
      </c>
      <c r="B18129" t="s">
        <v>1024</v>
      </c>
      <c r="C18129" t="s">
        <v>8</v>
      </c>
      <c r="D18129" t="s">
        <v>2397</v>
      </c>
      <c r="E18129">
        <v>0</v>
      </c>
    </row>
    <row r="18130" spans="1:5" x14ac:dyDescent="0.3">
      <c r="A18130">
        <v>45800270</v>
      </c>
      <c r="B18130" t="s">
        <v>1024</v>
      </c>
      <c r="C18130" t="s">
        <v>8</v>
      </c>
      <c r="D18130" t="s">
        <v>2398</v>
      </c>
      <c r="E18130">
        <v>0</v>
      </c>
    </row>
    <row r="18131" spans="1:5" x14ac:dyDescent="0.3">
      <c r="A18131">
        <v>45800270</v>
      </c>
      <c r="B18131" t="s">
        <v>1024</v>
      </c>
      <c r="C18131" t="s">
        <v>8</v>
      </c>
      <c r="D18131" t="s">
        <v>2399</v>
      </c>
      <c r="E18131">
        <v>0</v>
      </c>
    </row>
    <row r="18132" spans="1:5" x14ac:dyDescent="0.3">
      <c r="A18132">
        <v>45800270</v>
      </c>
      <c r="B18132" t="s">
        <v>1024</v>
      </c>
      <c r="C18132" t="s">
        <v>8</v>
      </c>
      <c r="D18132" t="s">
        <v>2400</v>
      </c>
      <c r="E18132">
        <v>0</v>
      </c>
    </row>
    <row r="18133" spans="1:5" x14ac:dyDescent="0.3">
      <c r="A18133">
        <v>45800270</v>
      </c>
      <c r="B18133" t="s">
        <v>1024</v>
      </c>
      <c r="C18133" t="s">
        <v>8</v>
      </c>
      <c r="D18133" t="s">
        <v>2401</v>
      </c>
      <c r="E18133">
        <v>0</v>
      </c>
    </row>
    <row r="18134" spans="1:5" x14ac:dyDescent="0.3">
      <c r="A18134">
        <v>45800270</v>
      </c>
      <c r="B18134" t="s">
        <v>1024</v>
      </c>
      <c r="C18134" t="s">
        <v>8</v>
      </c>
      <c r="D18134" t="s">
        <v>2402</v>
      </c>
      <c r="E18134">
        <v>0</v>
      </c>
    </row>
    <row r="18135" spans="1:5" x14ac:dyDescent="0.3">
      <c r="A18135">
        <v>45800270</v>
      </c>
      <c r="B18135" t="s">
        <v>1024</v>
      </c>
      <c r="C18135" t="s">
        <v>8</v>
      </c>
      <c r="D18135" t="s">
        <v>2403</v>
      </c>
      <c r="E18135">
        <v>0</v>
      </c>
    </row>
    <row r="18136" spans="1:5" x14ac:dyDescent="0.3">
      <c r="A18136">
        <v>45800270</v>
      </c>
      <c r="B18136" t="s">
        <v>1024</v>
      </c>
      <c r="C18136" t="s">
        <v>8</v>
      </c>
      <c r="D18136" t="s">
        <v>2404</v>
      </c>
      <c r="E18136">
        <v>0</v>
      </c>
    </row>
    <row r="18137" spans="1:5" x14ac:dyDescent="0.3">
      <c r="A18137">
        <v>45800270</v>
      </c>
      <c r="B18137" t="s">
        <v>1024</v>
      </c>
      <c r="C18137" t="s">
        <v>8</v>
      </c>
      <c r="D18137" t="s">
        <v>2405</v>
      </c>
      <c r="E18137">
        <v>0</v>
      </c>
    </row>
    <row r="18138" spans="1:5" x14ac:dyDescent="0.3">
      <c r="A18138">
        <v>45800270</v>
      </c>
      <c r="B18138" t="s">
        <v>1024</v>
      </c>
      <c r="C18138" t="s">
        <v>8</v>
      </c>
      <c r="D18138" t="s">
        <v>2406</v>
      </c>
      <c r="E18138">
        <v>0</v>
      </c>
    </row>
    <row r="18139" spans="1:5" x14ac:dyDescent="0.3">
      <c r="A18139">
        <v>45800270</v>
      </c>
      <c r="B18139" t="s">
        <v>1024</v>
      </c>
      <c r="C18139" t="s">
        <v>8</v>
      </c>
      <c r="D18139" t="s">
        <v>2407</v>
      </c>
      <c r="E18139">
        <v>-1</v>
      </c>
    </row>
    <row r="18140" spans="1:5" x14ac:dyDescent="0.3">
      <c r="A18140">
        <v>45800270</v>
      </c>
      <c r="B18140" t="s">
        <v>1024</v>
      </c>
      <c r="C18140" t="s">
        <v>8</v>
      </c>
      <c r="D18140" t="s">
        <v>2408</v>
      </c>
      <c r="E18140">
        <v>0</v>
      </c>
    </row>
    <row r="18141" spans="1:5" x14ac:dyDescent="0.3">
      <c r="A18141">
        <v>45800270</v>
      </c>
      <c r="B18141" t="s">
        <v>1024</v>
      </c>
      <c r="C18141" t="s">
        <v>8</v>
      </c>
      <c r="D18141" t="s">
        <v>2409</v>
      </c>
      <c r="E18141">
        <v>0</v>
      </c>
    </row>
    <row r="18142" spans="1:5" x14ac:dyDescent="0.3">
      <c r="A18142">
        <v>45800270</v>
      </c>
      <c r="B18142" t="s">
        <v>1024</v>
      </c>
      <c r="C18142" t="s">
        <v>8</v>
      </c>
      <c r="D18142" t="s">
        <v>2410</v>
      </c>
      <c r="E18142">
        <v>0</v>
      </c>
    </row>
    <row r="18143" spans="1:5" x14ac:dyDescent="0.3">
      <c r="A18143">
        <v>45800270</v>
      </c>
      <c r="B18143" t="s">
        <v>1024</v>
      </c>
      <c r="C18143" t="s">
        <v>8</v>
      </c>
      <c r="D18143" t="s">
        <v>2411</v>
      </c>
      <c r="E18143">
        <v>0</v>
      </c>
    </row>
    <row r="18144" spans="1:5" x14ac:dyDescent="0.3">
      <c r="A18144">
        <v>45800270</v>
      </c>
      <c r="B18144" t="s">
        <v>1024</v>
      </c>
      <c r="C18144" t="s">
        <v>8</v>
      </c>
      <c r="D18144" t="s">
        <v>2412</v>
      </c>
      <c r="E18144">
        <v>0</v>
      </c>
    </row>
    <row r="18145" spans="1:5" x14ac:dyDescent="0.3">
      <c r="A18145">
        <v>45800270</v>
      </c>
      <c r="B18145" t="s">
        <v>1024</v>
      </c>
      <c r="C18145" t="s">
        <v>8</v>
      </c>
      <c r="D18145" t="s">
        <v>2413</v>
      </c>
      <c r="E18145">
        <v>0</v>
      </c>
    </row>
    <row r="18146" spans="1:5" x14ac:dyDescent="0.3">
      <c r="A18146">
        <v>65200181</v>
      </c>
      <c r="B18146" t="s">
        <v>1026</v>
      </c>
      <c r="C18146" t="s">
        <v>8</v>
      </c>
      <c r="D18146" t="s">
        <v>2378</v>
      </c>
      <c r="E18146">
        <v>0</v>
      </c>
    </row>
    <row r="18147" spans="1:5" x14ac:dyDescent="0.3">
      <c r="A18147">
        <v>65200181</v>
      </c>
      <c r="B18147" t="s">
        <v>1026</v>
      </c>
      <c r="C18147" t="s">
        <v>8</v>
      </c>
      <c r="D18147" t="s">
        <v>2379</v>
      </c>
      <c r="E18147">
        <v>0</v>
      </c>
    </row>
    <row r="18148" spans="1:5" x14ac:dyDescent="0.3">
      <c r="A18148">
        <v>65200181</v>
      </c>
      <c r="B18148" t="s">
        <v>1026</v>
      </c>
      <c r="C18148" t="s">
        <v>8</v>
      </c>
      <c r="D18148" t="s">
        <v>2380</v>
      </c>
      <c r="E18148">
        <v>0</v>
      </c>
    </row>
    <row r="18149" spans="1:5" x14ac:dyDescent="0.3">
      <c r="A18149">
        <v>65200181</v>
      </c>
      <c r="B18149" t="s">
        <v>1026</v>
      </c>
      <c r="C18149" t="s">
        <v>8</v>
      </c>
      <c r="D18149" t="s">
        <v>2381</v>
      </c>
      <c r="E18149">
        <v>0</v>
      </c>
    </row>
    <row r="18150" spans="1:5" x14ac:dyDescent="0.3">
      <c r="A18150">
        <v>65200181</v>
      </c>
      <c r="B18150" t="s">
        <v>1026</v>
      </c>
      <c r="C18150" t="s">
        <v>8</v>
      </c>
      <c r="D18150" t="s">
        <v>2382</v>
      </c>
      <c r="E18150">
        <v>0</v>
      </c>
    </row>
    <row r="18151" spans="1:5" x14ac:dyDescent="0.3">
      <c r="A18151">
        <v>65200181</v>
      </c>
      <c r="B18151" t="s">
        <v>1026</v>
      </c>
      <c r="C18151" t="s">
        <v>8</v>
      </c>
      <c r="D18151" t="s">
        <v>2383</v>
      </c>
      <c r="E18151">
        <v>0</v>
      </c>
    </row>
    <row r="18152" spans="1:5" x14ac:dyDescent="0.3">
      <c r="A18152">
        <v>65200181</v>
      </c>
      <c r="B18152" t="s">
        <v>1026</v>
      </c>
      <c r="C18152" t="s">
        <v>8</v>
      </c>
      <c r="D18152" t="s">
        <v>2384</v>
      </c>
      <c r="E18152">
        <v>0</v>
      </c>
    </row>
    <row r="18153" spans="1:5" x14ac:dyDescent="0.3">
      <c r="A18153">
        <v>65200181</v>
      </c>
      <c r="B18153" t="s">
        <v>1026</v>
      </c>
      <c r="C18153" t="s">
        <v>8</v>
      </c>
      <c r="D18153" t="s">
        <v>2385</v>
      </c>
      <c r="E18153">
        <v>0</v>
      </c>
    </row>
    <row r="18154" spans="1:5" x14ac:dyDescent="0.3">
      <c r="A18154">
        <v>65200181</v>
      </c>
      <c r="B18154" t="s">
        <v>1026</v>
      </c>
      <c r="C18154" t="s">
        <v>8</v>
      </c>
      <c r="D18154" t="s">
        <v>2386</v>
      </c>
      <c r="E18154">
        <v>0</v>
      </c>
    </row>
    <row r="18155" spans="1:5" x14ac:dyDescent="0.3">
      <c r="A18155">
        <v>65200181</v>
      </c>
      <c r="B18155" t="s">
        <v>1026</v>
      </c>
      <c r="C18155" t="s">
        <v>8</v>
      </c>
      <c r="D18155" t="s">
        <v>2387</v>
      </c>
      <c r="E18155">
        <v>0</v>
      </c>
    </row>
    <row r="18156" spans="1:5" x14ac:dyDescent="0.3">
      <c r="A18156">
        <v>65200181</v>
      </c>
      <c r="B18156" t="s">
        <v>1026</v>
      </c>
      <c r="C18156" t="s">
        <v>8</v>
      </c>
      <c r="D18156" t="s">
        <v>2388</v>
      </c>
      <c r="E18156">
        <v>0</v>
      </c>
    </row>
    <row r="18157" spans="1:5" x14ac:dyDescent="0.3">
      <c r="A18157">
        <v>65200181</v>
      </c>
      <c r="B18157" t="s">
        <v>1026</v>
      </c>
      <c r="C18157" t="s">
        <v>8</v>
      </c>
      <c r="D18157" t="s">
        <v>2389</v>
      </c>
      <c r="E18157">
        <v>0</v>
      </c>
    </row>
    <row r="18158" spans="1:5" x14ac:dyDescent="0.3">
      <c r="A18158">
        <v>65200181</v>
      </c>
      <c r="B18158" t="s">
        <v>1026</v>
      </c>
      <c r="C18158" t="s">
        <v>8</v>
      </c>
      <c r="D18158" t="s">
        <v>2390</v>
      </c>
      <c r="E18158">
        <v>0</v>
      </c>
    </row>
    <row r="18159" spans="1:5" x14ac:dyDescent="0.3">
      <c r="A18159">
        <v>65200181</v>
      </c>
      <c r="B18159" t="s">
        <v>1026</v>
      </c>
      <c r="C18159" t="s">
        <v>8</v>
      </c>
      <c r="D18159" t="s">
        <v>2391</v>
      </c>
      <c r="E18159">
        <v>0</v>
      </c>
    </row>
    <row r="18160" spans="1:5" x14ac:dyDescent="0.3">
      <c r="A18160">
        <v>65200181</v>
      </c>
      <c r="B18160" t="s">
        <v>1026</v>
      </c>
      <c r="C18160" t="s">
        <v>8</v>
      </c>
      <c r="D18160" t="s">
        <v>2392</v>
      </c>
      <c r="E18160">
        <v>0</v>
      </c>
    </row>
    <row r="18161" spans="1:5" x14ac:dyDescent="0.3">
      <c r="A18161">
        <v>65200181</v>
      </c>
      <c r="B18161" t="s">
        <v>1026</v>
      </c>
      <c r="C18161" t="s">
        <v>8</v>
      </c>
      <c r="D18161" t="s">
        <v>2393</v>
      </c>
      <c r="E18161">
        <v>0</v>
      </c>
    </row>
    <row r="18162" spans="1:5" x14ac:dyDescent="0.3">
      <c r="A18162">
        <v>65200181</v>
      </c>
      <c r="B18162" t="s">
        <v>1026</v>
      </c>
      <c r="C18162" t="s">
        <v>8</v>
      </c>
      <c r="D18162" t="s">
        <v>2394</v>
      </c>
      <c r="E18162">
        <v>0</v>
      </c>
    </row>
    <row r="18163" spans="1:5" x14ac:dyDescent="0.3">
      <c r="A18163">
        <v>65200181</v>
      </c>
      <c r="B18163" t="s">
        <v>1026</v>
      </c>
      <c r="C18163" t="s">
        <v>8</v>
      </c>
      <c r="D18163" t="s">
        <v>2395</v>
      </c>
      <c r="E18163">
        <v>0</v>
      </c>
    </row>
    <row r="18164" spans="1:5" x14ac:dyDescent="0.3">
      <c r="A18164">
        <v>65200181</v>
      </c>
      <c r="B18164" t="s">
        <v>1026</v>
      </c>
      <c r="C18164" t="s">
        <v>8</v>
      </c>
      <c r="D18164" t="s">
        <v>2396</v>
      </c>
      <c r="E18164">
        <v>0</v>
      </c>
    </row>
    <row r="18165" spans="1:5" x14ac:dyDescent="0.3">
      <c r="A18165">
        <v>65200181</v>
      </c>
      <c r="B18165" t="s">
        <v>1026</v>
      </c>
      <c r="C18165" t="s">
        <v>8</v>
      </c>
      <c r="D18165" t="s">
        <v>2397</v>
      </c>
      <c r="E18165">
        <v>0</v>
      </c>
    </row>
    <row r="18166" spans="1:5" x14ac:dyDescent="0.3">
      <c r="A18166">
        <v>65200181</v>
      </c>
      <c r="B18166" t="s">
        <v>1026</v>
      </c>
      <c r="C18166" t="s">
        <v>8</v>
      </c>
      <c r="D18166" t="s">
        <v>2398</v>
      </c>
      <c r="E18166">
        <v>0</v>
      </c>
    </row>
    <row r="18167" spans="1:5" x14ac:dyDescent="0.3">
      <c r="A18167">
        <v>65200181</v>
      </c>
      <c r="B18167" t="s">
        <v>1026</v>
      </c>
      <c r="C18167" t="s">
        <v>8</v>
      </c>
      <c r="D18167" t="s">
        <v>2399</v>
      </c>
      <c r="E18167">
        <v>0</v>
      </c>
    </row>
    <row r="18168" spans="1:5" x14ac:dyDescent="0.3">
      <c r="A18168">
        <v>65200181</v>
      </c>
      <c r="B18168" t="s">
        <v>1026</v>
      </c>
      <c r="C18168" t="s">
        <v>8</v>
      </c>
      <c r="D18168" t="s">
        <v>2400</v>
      </c>
      <c r="E18168">
        <v>0</v>
      </c>
    </row>
    <row r="18169" spans="1:5" x14ac:dyDescent="0.3">
      <c r="A18169">
        <v>65200181</v>
      </c>
      <c r="B18169" t="s">
        <v>1026</v>
      </c>
      <c r="C18169" t="s">
        <v>8</v>
      </c>
      <c r="D18169" t="s">
        <v>2401</v>
      </c>
      <c r="E18169">
        <v>0</v>
      </c>
    </row>
    <row r="18170" spans="1:5" x14ac:dyDescent="0.3">
      <c r="A18170">
        <v>65200181</v>
      </c>
      <c r="B18170" t="s">
        <v>1026</v>
      </c>
      <c r="C18170" t="s">
        <v>8</v>
      </c>
      <c r="D18170" t="s">
        <v>2402</v>
      </c>
      <c r="E18170">
        <v>-1</v>
      </c>
    </row>
    <row r="18171" spans="1:5" x14ac:dyDescent="0.3">
      <c r="A18171">
        <v>65200181</v>
      </c>
      <c r="B18171" t="s">
        <v>1026</v>
      </c>
      <c r="C18171" t="s">
        <v>8</v>
      </c>
      <c r="D18171" t="s">
        <v>2403</v>
      </c>
      <c r="E18171">
        <v>0</v>
      </c>
    </row>
    <row r="18172" spans="1:5" x14ac:dyDescent="0.3">
      <c r="A18172">
        <v>65200181</v>
      </c>
      <c r="B18172" t="s">
        <v>1026</v>
      </c>
      <c r="C18172" t="s">
        <v>8</v>
      </c>
      <c r="D18172" t="s">
        <v>2404</v>
      </c>
      <c r="E18172">
        <v>0</v>
      </c>
    </row>
    <row r="18173" spans="1:5" x14ac:dyDescent="0.3">
      <c r="A18173">
        <v>65200181</v>
      </c>
      <c r="B18173" t="s">
        <v>1026</v>
      </c>
      <c r="C18173" t="s">
        <v>8</v>
      </c>
      <c r="D18173" t="s">
        <v>2405</v>
      </c>
      <c r="E18173">
        <v>0</v>
      </c>
    </row>
    <row r="18174" spans="1:5" x14ac:dyDescent="0.3">
      <c r="A18174">
        <v>65200181</v>
      </c>
      <c r="B18174" t="s">
        <v>1026</v>
      </c>
      <c r="C18174" t="s">
        <v>8</v>
      </c>
      <c r="D18174" t="s">
        <v>2406</v>
      </c>
      <c r="E18174">
        <v>0</v>
      </c>
    </row>
    <row r="18175" spans="1:5" x14ac:dyDescent="0.3">
      <c r="A18175">
        <v>65200181</v>
      </c>
      <c r="B18175" t="s">
        <v>1026</v>
      </c>
      <c r="C18175" t="s">
        <v>8</v>
      </c>
      <c r="D18175" t="s">
        <v>2407</v>
      </c>
      <c r="E18175">
        <v>-1</v>
      </c>
    </row>
    <row r="18176" spans="1:5" x14ac:dyDescent="0.3">
      <c r="A18176">
        <v>65200181</v>
      </c>
      <c r="B18176" t="s">
        <v>1026</v>
      </c>
      <c r="C18176" t="s">
        <v>8</v>
      </c>
      <c r="D18176" t="s">
        <v>2408</v>
      </c>
      <c r="E18176">
        <v>0</v>
      </c>
    </row>
    <row r="18177" spans="1:5" x14ac:dyDescent="0.3">
      <c r="A18177">
        <v>65200181</v>
      </c>
      <c r="B18177" t="s">
        <v>1026</v>
      </c>
      <c r="C18177" t="s">
        <v>8</v>
      </c>
      <c r="D18177" t="s">
        <v>2409</v>
      </c>
      <c r="E18177">
        <v>0</v>
      </c>
    </row>
    <row r="18178" spans="1:5" x14ac:dyDescent="0.3">
      <c r="A18178">
        <v>65200181</v>
      </c>
      <c r="B18178" t="s">
        <v>1026</v>
      </c>
      <c r="C18178" t="s">
        <v>8</v>
      </c>
      <c r="D18178" t="s">
        <v>2410</v>
      </c>
      <c r="E18178">
        <v>-1</v>
      </c>
    </row>
    <row r="18179" spans="1:5" x14ac:dyDescent="0.3">
      <c r="A18179">
        <v>65200181</v>
      </c>
      <c r="B18179" t="s">
        <v>1026</v>
      </c>
      <c r="C18179" t="s">
        <v>8</v>
      </c>
      <c r="D18179" t="s">
        <v>2411</v>
      </c>
      <c r="E18179">
        <v>0</v>
      </c>
    </row>
    <row r="18180" spans="1:5" x14ac:dyDescent="0.3">
      <c r="A18180">
        <v>65200181</v>
      </c>
      <c r="B18180" t="s">
        <v>1026</v>
      </c>
      <c r="C18180" t="s">
        <v>8</v>
      </c>
      <c r="D18180" t="s">
        <v>2412</v>
      </c>
      <c r="E18180">
        <v>0</v>
      </c>
    </row>
    <row r="18181" spans="1:5" x14ac:dyDescent="0.3">
      <c r="A18181">
        <v>65200181</v>
      </c>
      <c r="B18181" t="s">
        <v>1026</v>
      </c>
      <c r="C18181" t="s">
        <v>8</v>
      </c>
      <c r="D18181" t="s">
        <v>2413</v>
      </c>
      <c r="E18181">
        <v>0</v>
      </c>
    </row>
    <row r="18182" spans="1:5" x14ac:dyDescent="0.3">
      <c r="A18182">
        <v>53130152</v>
      </c>
      <c r="B18182" t="s">
        <v>1028</v>
      </c>
      <c r="C18182" t="s">
        <v>8</v>
      </c>
      <c r="D18182" t="s">
        <v>2378</v>
      </c>
      <c r="E18182">
        <v>0</v>
      </c>
    </row>
    <row r="18183" spans="1:5" x14ac:dyDescent="0.3">
      <c r="A18183">
        <v>53130152</v>
      </c>
      <c r="B18183" t="s">
        <v>1028</v>
      </c>
      <c r="C18183" t="s">
        <v>8</v>
      </c>
      <c r="D18183" t="s">
        <v>2379</v>
      </c>
      <c r="E18183">
        <v>0</v>
      </c>
    </row>
    <row r="18184" spans="1:5" x14ac:dyDescent="0.3">
      <c r="A18184">
        <v>53130152</v>
      </c>
      <c r="B18184" t="s">
        <v>1028</v>
      </c>
      <c r="C18184" t="s">
        <v>8</v>
      </c>
      <c r="D18184" t="s">
        <v>2380</v>
      </c>
      <c r="E18184">
        <v>0</v>
      </c>
    </row>
    <row r="18185" spans="1:5" x14ac:dyDescent="0.3">
      <c r="A18185">
        <v>53130152</v>
      </c>
      <c r="B18185" t="s">
        <v>1028</v>
      </c>
      <c r="C18185" t="s">
        <v>8</v>
      </c>
      <c r="D18185" t="s">
        <v>2381</v>
      </c>
      <c r="E18185">
        <v>0</v>
      </c>
    </row>
    <row r="18186" spans="1:5" x14ac:dyDescent="0.3">
      <c r="A18186">
        <v>53130152</v>
      </c>
      <c r="B18186" t="s">
        <v>1028</v>
      </c>
      <c r="C18186" t="s">
        <v>8</v>
      </c>
      <c r="D18186" t="s">
        <v>2382</v>
      </c>
      <c r="E18186">
        <v>0</v>
      </c>
    </row>
    <row r="18187" spans="1:5" x14ac:dyDescent="0.3">
      <c r="A18187">
        <v>53130152</v>
      </c>
      <c r="B18187" t="s">
        <v>1028</v>
      </c>
      <c r="C18187" t="s">
        <v>8</v>
      </c>
      <c r="D18187" t="s">
        <v>2383</v>
      </c>
      <c r="E18187">
        <v>-1</v>
      </c>
    </row>
    <row r="18188" spans="1:5" x14ac:dyDescent="0.3">
      <c r="A18188">
        <v>53130152</v>
      </c>
      <c r="B18188" t="s">
        <v>1028</v>
      </c>
      <c r="C18188" t="s">
        <v>8</v>
      </c>
      <c r="D18188" t="s">
        <v>2384</v>
      </c>
      <c r="E18188">
        <v>-1</v>
      </c>
    </row>
    <row r="18189" spans="1:5" x14ac:dyDescent="0.3">
      <c r="A18189">
        <v>53130152</v>
      </c>
      <c r="B18189" t="s">
        <v>1028</v>
      </c>
      <c r="C18189" t="s">
        <v>8</v>
      </c>
      <c r="D18189" t="s">
        <v>2385</v>
      </c>
      <c r="E18189">
        <v>0</v>
      </c>
    </row>
    <row r="18190" spans="1:5" x14ac:dyDescent="0.3">
      <c r="A18190">
        <v>53130152</v>
      </c>
      <c r="B18190" t="s">
        <v>1028</v>
      </c>
      <c r="C18190" t="s">
        <v>8</v>
      </c>
      <c r="D18190" t="s">
        <v>2386</v>
      </c>
      <c r="E18190">
        <v>0</v>
      </c>
    </row>
    <row r="18191" spans="1:5" x14ac:dyDescent="0.3">
      <c r="A18191">
        <v>53130152</v>
      </c>
      <c r="B18191" t="s">
        <v>1028</v>
      </c>
      <c r="C18191" t="s">
        <v>8</v>
      </c>
      <c r="D18191" t="s">
        <v>2387</v>
      </c>
      <c r="E18191">
        <v>0</v>
      </c>
    </row>
    <row r="18192" spans="1:5" x14ac:dyDescent="0.3">
      <c r="A18192">
        <v>53130152</v>
      </c>
      <c r="B18192" t="s">
        <v>1028</v>
      </c>
      <c r="C18192" t="s">
        <v>8</v>
      </c>
      <c r="D18192" t="s">
        <v>2388</v>
      </c>
      <c r="E18192">
        <v>0</v>
      </c>
    </row>
    <row r="18193" spans="1:5" x14ac:dyDescent="0.3">
      <c r="A18193">
        <v>53130152</v>
      </c>
      <c r="B18193" t="s">
        <v>1028</v>
      </c>
      <c r="C18193" t="s">
        <v>8</v>
      </c>
      <c r="D18193" t="s">
        <v>2389</v>
      </c>
      <c r="E18193">
        <v>0</v>
      </c>
    </row>
    <row r="18194" spans="1:5" x14ac:dyDescent="0.3">
      <c r="A18194">
        <v>53130152</v>
      </c>
      <c r="B18194" t="s">
        <v>1028</v>
      </c>
      <c r="C18194" t="s">
        <v>8</v>
      </c>
      <c r="D18194" t="s">
        <v>2390</v>
      </c>
      <c r="E18194">
        <v>0</v>
      </c>
    </row>
    <row r="18195" spans="1:5" x14ac:dyDescent="0.3">
      <c r="A18195">
        <v>53130152</v>
      </c>
      <c r="B18195" t="s">
        <v>1028</v>
      </c>
      <c r="C18195" t="s">
        <v>8</v>
      </c>
      <c r="D18195" t="s">
        <v>2391</v>
      </c>
      <c r="E18195">
        <v>0</v>
      </c>
    </row>
    <row r="18196" spans="1:5" x14ac:dyDescent="0.3">
      <c r="A18196">
        <v>53130152</v>
      </c>
      <c r="B18196" t="s">
        <v>1028</v>
      </c>
      <c r="C18196" t="s">
        <v>8</v>
      </c>
      <c r="D18196" t="s">
        <v>2392</v>
      </c>
      <c r="E18196">
        <v>0</v>
      </c>
    </row>
    <row r="18197" spans="1:5" x14ac:dyDescent="0.3">
      <c r="A18197">
        <v>53130152</v>
      </c>
      <c r="B18197" t="s">
        <v>1028</v>
      </c>
      <c r="C18197" t="s">
        <v>8</v>
      </c>
      <c r="D18197" t="s">
        <v>2393</v>
      </c>
      <c r="E18197">
        <v>0</v>
      </c>
    </row>
    <row r="18198" spans="1:5" x14ac:dyDescent="0.3">
      <c r="A18198">
        <v>53130152</v>
      </c>
      <c r="B18198" t="s">
        <v>1028</v>
      </c>
      <c r="C18198" t="s">
        <v>8</v>
      </c>
      <c r="D18198" t="s">
        <v>2394</v>
      </c>
      <c r="E18198">
        <v>0</v>
      </c>
    </row>
    <row r="18199" spans="1:5" x14ac:dyDescent="0.3">
      <c r="A18199">
        <v>53130152</v>
      </c>
      <c r="B18199" t="s">
        <v>1028</v>
      </c>
      <c r="C18199" t="s">
        <v>8</v>
      </c>
      <c r="D18199" t="s">
        <v>2395</v>
      </c>
      <c r="E18199">
        <v>0</v>
      </c>
    </row>
    <row r="18200" spans="1:5" x14ac:dyDescent="0.3">
      <c r="A18200">
        <v>53130152</v>
      </c>
      <c r="B18200" t="s">
        <v>1028</v>
      </c>
      <c r="C18200" t="s">
        <v>8</v>
      </c>
      <c r="D18200" t="s">
        <v>2396</v>
      </c>
      <c r="E18200">
        <v>0</v>
      </c>
    </row>
    <row r="18201" spans="1:5" x14ac:dyDescent="0.3">
      <c r="A18201">
        <v>53130152</v>
      </c>
      <c r="B18201" t="s">
        <v>1028</v>
      </c>
      <c r="C18201" t="s">
        <v>8</v>
      </c>
      <c r="D18201" t="s">
        <v>2397</v>
      </c>
      <c r="E18201">
        <v>0</v>
      </c>
    </row>
    <row r="18202" spans="1:5" x14ac:dyDescent="0.3">
      <c r="A18202">
        <v>53130152</v>
      </c>
      <c r="B18202" t="s">
        <v>1028</v>
      </c>
      <c r="C18202" t="s">
        <v>8</v>
      </c>
      <c r="D18202" t="s">
        <v>2398</v>
      </c>
      <c r="E18202">
        <v>0</v>
      </c>
    </row>
    <row r="18203" spans="1:5" x14ac:dyDescent="0.3">
      <c r="A18203">
        <v>53130152</v>
      </c>
      <c r="B18203" t="s">
        <v>1028</v>
      </c>
      <c r="C18203" t="s">
        <v>8</v>
      </c>
      <c r="D18203" t="s">
        <v>2399</v>
      </c>
      <c r="E18203">
        <v>-2</v>
      </c>
    </row>
    <row r="18204" spans="1:5" x14ac:dyDescent="0.3">
      <c r="A18204">
        <v>53130152</v>
      </c>
      <c r="B18204" t="s">
        <v>1028</v>
      </c>
      <c r="C18204" t="s">
        <v>8</v>
      </c>
      <c r="D18204" t="s">
        <v>2400</v>
      </c>
      <c r="E18204">
        <v>0</v>
      </c>
    </row>
    <row r="18205" spans="1:5" x14ac:dyDescent="0.3">
      <c r="A18205">
        <v>53130152</v>
      </c>
      <c r="B18205" t="s">
        <v>1028</v>
      </c>
      <c r="C18205" t="s">
        <v>8</v>
      </c>
      <c r="D18205" t="s">
        <v>2401</v>
      </c>
      <c r="E18205">
        <v>0</v>
      </c>
    </row>
    <row r="18206" spans="1:5" x14ac:dyDescent="0.3">
      <c r="A18206">
        <v>53130152</v>
      </c>
      <c r="B18206" t="s">
        <v>1028</v>
      </c>
      <c r="C18206" t="s">
        <v>8</v>
      </c>
      <c r="D18206" t="s">
        <v>2402</v>
      </c>
      <c r="E18206">
        <v>0</v>
      </c>
    </row>
    <row r="18207" spans="1:5" x14ac:dyDescent="0.3">
      <c r="A18207">
        <v>53130152</v>
      </c>
      <c r="B18207" t="s">
        <v>1028</v>
      </c>
      <c r="C18207" t="s">
        <v>8</v>
      </c>
      <c r="D18207" t="s">
        <v>2403</v>
      </c>
      <c r="E18207">
        <v>0</v>
      </c>
    </row>
    <row r="18208" spans="1:5" x14ac:dyDescent="0.3">
      <c r="A18208">
        <v>53130152</v>
      </c>
      <c r="B18208" t="s">
        <v>1028</v>
      </c>
      <c r="C18208" t="s">
        <v>8</v>
      </c>
      <c r="D18208" t="s">
        <v>2404</v>
      </c>
      <c r="E18208">
        <v>0</v>
      </c>
    </row>
    <row r="18209" spans="1:5" x14ac:dyDescent="0.3">
      <c r="A18209">
        <v>53130152</v>
      </c>
      <c r="B18209" t="s">
        <v>1028</v>
      </c>
      <c r="C18209" t="s">
        <v>8</v>
      </c>
      <c r="D18209" t="s">
        <v>2405</v>
      </c>
      <c r="E18209">
        <v>0</v>
      </c>
    </row>
    <row r="18210" spans="1:5" x14ac:dyDescent="0.3">
      <c r="A18210">
        <v>53130152</v>
      </c>
      <c r="B18210" t="s">
        <v>1028</v>
      </c>
      <c r="C18210" t="s">
        <v>8</v>
      </c>
      <c r="D18210" t="s">
        <v>2406</v>
      </c>
      <c r="E18210">
        <v>0</v>
      </c>
    </row>
    <row r="18211" spans="1:5" x14ac:dyDescent="0.3">
      <c r="A18211">
        <v>53130152</v>
      </c>
      <c r="B18211" t="s">
        <v>1028</v>
      </c>
      <c r="C18211" t="s">
        <v>8</v>
      </c>
      <c r="D18211" t="s">
        <v>2407</v>
      </c>
      <c r="E18211">
        <v>-1</v>
      </c>
    </row>
    <row r="18212" spans="1:5" x14ac:dyDescent="0.3">
      <c r="A18212">
        <v>53130152</v>
      </c>
      <c r="B18212" t="s">
        <v>1028</v>
      </c>
      <c r="C18212" t="s">
        <v>8</v>
      </c>
      <c r="D18212" t="s">
        <v>2408</v>
      </c>
      <c r="E18212">
        <v>0</v>
      </c>
    </row>
    <row r="18213" spans="1:5" x14ac:dyDescent="0.3">
      <c r="A18213">
        <v>53130152</v>
      </c>
      <c r="B18213" t="s">
        <v>1028</v>
      </c>
      <c r="C18213" t="s">
        <v>8</v>
      </c>
      <c r="D18213" t="s">
        <v>2409</v>
      </c>
      <c r="E18213">
        <v>0</v>
      </c>
    </row>
    <row r="18214" spans="1:5" x14ac:dyDescent="0.3">
      <c r="A18214">
        <v>53130152</v>
      </c>
      <c r="B18214" t="s">
        <v>1028</v>
      </c>
      <c r="C18214" t="s">
        <v>8</v>
      </c>
      <c r="D18214" t="s">
        <v>2410</v>
      </c>
      <c r="E18214">
        <v>0</v>
      </c>
    </row>
    <row r="18215" spans="1:5" x14ac:dyDescent="0.3">
      <c r="A18215">
        <v>53130152</v>
      </c>
      <c r="B18215" t="s">
        <v>1028</v>
      </c>
      <c r="C18215" t="s">
        <v>8</v>
      </c>
      <c r="D18215" t="s">
        <v>2411</v>
      </c>
      <c r="E18215">
        <v>0</v>
      </c>
    </row>
    <row r="18216" spans="1:5" x14ac:dyDescent="0.3">
      <c r="A18216">
        <v>53130152</v>
      </c>
      <c r="B18216" t="s">
        <v>1028</v>
      </c>
      <c r="C18216" t="s">
        <v>8</v>
      </c>
      <c r="D18216" t="s">
        <v>2412</v>
      </c>
      <c r="E18216">
        <v>0</v>
      </c>
    </row>
    <row r="18217" spans="1:5" x14ac:dyDescent="0.3">
      <c r="A18217">
        <v>53130152</v>
      </c>
      <c r="B18217" t="s">
        <v>1028</v>
      </c>
      <c r="C18217" t="s">
        <v>8</v>
      </c>
      <c r="D18217" t="s">
        <v>2413</v>
      </c>
      <c r="E18217">
        <v>0</v>
      </c>
    </row>
    <row r="18218" spans="1:5" x14ac:dyDescent="0.3">
      <c r="A18218">
        <v>87220004</v>
      </c>
      <c r="B18218" t="s">
        <v>1030</v>
      </c>
      <c r="C18218" t="s">
        <v>8</v>
      </c>
      <c r="D18218" t="s">
        <v>2378</v>
      </c>
      <c r="E18218">
        <v>0</v>
      </c>
    </row>
    <row r="18219" spans="1:5" x14ac:dyDescent="0.3">
      <c r="A18219">
        <v>87220004</v>
      </c>
      <c r="B18219" t="s">
        <v>1030</v>
      </c>
      <c r="C18219" t="s">
        <v>8</v>
      </c>
      <c r="D18219" t="s">
        <v>2379</v>
      </c>
      <c r="E18219">
        <v>0</v>
      </c>
    </row>
    <row r="18220" spans="1:5" x14ac:dyDescent="0.3">
      <c r="A18220">
        <v>87220004</v>
      </c>
      <c r="B18220" t="s">
        <v>1030</v>
      </c>
      <c r="C18220" t="s">
        <v>8</v>
      </c>
      <c r="D18220" t="s">
        <v>2380</v>
      </c>
      <c r="E18220">
        <v>0</v>
      </c>
    </row>
    <row r="18221" spans="1:5" x14ac:dyDescent="0.3">
      <c r="A18221">
        <v>87220004</v>
      </c>
      <c r="B18221" t="s">
        <v>1030</v>
      </c>
      <c r="C18221" t="s">
        <v>8</v>
      </c>
      <c r="D18221" t="s">
        <v>2381</v>
      </c>
      <c r="E18221">
        <v>0</v>
      </c>
    </row>
    <row r="18222" spans="1:5" x14ac:dyDescent="0.3">
      <c r="A18222">
        <v>87220004</v>
      </c>
      <c r="B18222" t="s">
        <v>1030</v>
      </c>
      <c r="C18222" t="s">
        <v>8</v>
      </c>
      <c r="D18222" t="s">
        <v>2382</v>
      </c>
      <c r="E18222">
        <v>0</v>
      </c>
    </row>
    <row r="18223" spans="1:5" x14ac:dyDescent="0.3">
      <c r="A18223">
        <v>87220004</v>
      </c>
      <c r="B18223" t="s">
        <v>1030</v>
      </c>
      <c r="C18223" t="s">
        <v>8</v>
      </c>
      <c r="D18223" t="s">
        <v>2383</v>
      </c>
      <c r="E18223">
        <v>0</v>
      </c>
    </row>
    <row r="18224" spans="1:5" x14ac:dyDescent="0.3">
      <c r="A18224">
        <v>87220004</v>
      </c>
      <c r="B18224" t="s">
        <v>1030</v>
      </c>
      <c r="C18224" t="s">
        <v>8</v>
      </c>
      <c r="D18224" t="s">
        <v>2384</v>
      </c>
      <c r="E18224">
        <v>0</v>
      </c>
    </row>
    <row r="18225" spans="1:5" x14ac:dyDescent="0.3">
      <c r="A18225">
        <v>87220004</v>
      </c>
      <c r="B18225" t="s">
        <v>1030</v>
      </c>
      <c r="C18225" t="s">
        <v>8</v>
      </c>
      <c r="D18225" t="s">
        <v>2385</v>
      </c>
      <c r="E18225">
        <v>0</v>
      </c>
    </row>
    <row r="18226" spans="1:5" x14ac:dyDescent="0.3">
      <c r="A18226">
        <v>87220004</v>
      </c>
      <c r="B18226" t="s">
        <v>1030</v>
      </c>
      <c r="C18226" t="s">
        <v>8</v>
      </c>
      <c r="D18226" t="s">
        <v>2386</v>
      </c>
      <c r="E18226">
        <v>0</v>
      </c>
    </row>
    <row r="18227" spans="1:5" x14ac:dyDescent="0.3">
      <c r="A18227">
        <v>87220004</v>
      </c>
      <c r="B18227" t="s">
        <v>1030</v>
      </c>
      <c r="C18227" t="s">
        <v>8</v>
      </c>
      <c r="D18227" t="s">
        <v>2387</v>
      </c>
      <c r="E18227">
        <v>0</v>
      </c>
    </row>
    <row r="18228" spans="1:5" x14ac:dyDescent="0.3">
      <c r="A18228">
        <v>87220004</v>
      </c>
      <c r="B18228" t="s">
        <v>1030</v>
      </c>
      <c r="C18228" t="s">
        <v>8</v>
      </c>
      <c r="D18228" t="s">
        <v>2388</v>
      </c>
      <c r="E18228">
        <v>0</v>
      </c>
    </row>
    <row r="18229" spans="1:5" x14ac:dyDescent="0.3">
      <c r="A18229">
        <v>87220004</v>
      </c>
      <c r="B18229" t="s">
        <v>1030</v>
      </c>
      <c r="C18229" t="s">
        <v>8</v>
      </c>
      <c r="D18229" t="s">
        <v>2389</v>
      </c>
      <c r="E18229">
        <v>0</v>
      </c>
    </row>
    <row r="18230" spans="1:5" x14ac:dyDescent="0.3">
      <c r="A18230">
        <v>87220004</v>
      </c>
      <c r="B18230" t="s">
        <v>1030</v>
      </c>
      <c r="C18230" t="s">
        <v>8</v>
      </c>
      <c r="D18230" t="s">
        <v>2390</v>
      </c>
      <c r="E18230">
        <v>0</v>
      </c>
    </row>
    <row r="18231" spans="1:5" x14ac:dyDescent="0.3">
      <c r="A18231">
        <v>87220004</v>
      </c>
      <c r="B18231" t="s">
        <v>1030</v>
      </c>
      <c r="C18231" t="s">
        <v>8</v>
      </c>
      <c r="D18231" t="s">
        <v>2391</v>
      </c>
      <c r="E18231">
        <v>0</v>
      </c>
    </row>
    <row r="18232" spans="1:5" x14ac:dyDescent="0.3">
      <c r="A18232">
        <v>87220004</v>
      </c>
      <c r="B18232" t="s">
        <v>1030</v>
      </c>
      <c r="C18232" t="s">
        <v>8</v>
      </c>
      <c r="D18232" t="s">
        <v>2392</v>
      </c>
      <c r="E18232">
        <v>0</v>
      </c>
    </row>
    <row r="18233" spans="1:5" x14ac:dyDescent="0.3">
      <c r="A18233">
        <v>87220004</v>
      </c>
      <c r="B18233" t="s">
        <v>1030</v>
      </c>
      <c r="C18233" t="s">
        <v>8</v>
      </c>
      <c r="D18233" t="s">
        <v>2393</v>
      </c>
      <c r="E18233">
        <v>0</v>
      </c>
    </row>
    <row r="18234" spans="1:5" x14ac:dyDescent="0.3">
      <c r="A18234">
        <v>87220004</v>
      </c>
      <c r="B18234" t="s">
        <v>1030</v>
      </c>
      <c r="C18234" t="s">
        <v>8</v>
      </c>
      <c r="D18234" t="s">
        <v>2394</v>
      </c>
      <c r="E18234">
        <v>0</v>
      </c>
    </row>
    <row r="18235" spans="1:5" x14ac:dyDescent="0.3">
      <c r="A18235">
        <v>87220004</v>
      </c>
      <c r="B18235" t="s">
        <v>1030</v>
      </c>
      <c r="C18235" t="s">
        <v>8</v>
      </c>
      <c r="D18235" t="s">
        <v>2395</v>
      </c>
      <c r="E18235">
        <v>0</v>
      </c>
    </row>
    <row r="18236" spans="1:5" x14ac:dyDescent="0.3">
      <c r="A18236">
        <v>87220004</v>
      </c>
      <c r="B18236" t="s">
        <v>1030</v>
      </c>
      <c r="C18236" t="s">
        <v>8</v>
      </c>
      <c r="D18236" t="s">
        <v>2396</v>
      </c>
      <c r="E18236">
        <v>0</v>
      </c>
    </row>
    <row r="18237" spans="1:5" x14ac:dyDescent="0.3">
      <c r="A18237">
        <v>87220004</v>
      </c>
      <c r="B18237" t="s">
        <v>1030</v>
      </c>
      <c r="C18237" t="s">
        <v>8</v>
      </c>
      <c r="D18237" t="s">
        <v>2397</v>
      </c>
      <c r="E18237">
        <v>0</v>
      </c>
    </row>
    <row r="18238" spans="1:5" x14ac:dyDescent="0.3">
      <c r="A18238">
        <v>87220004</v>
      </c>
      <c r="B18238" t="s">
        <v>1030</v>
      </c>
      <c r="C18238" t="s">
        <v>8</v>
      </c>
      <c r="D18238" t="s">
        <v>2398</v>
      </c>
      <c r="E18238">
        <v>0</v>
      </c>
    </row>
    <row r="18239" spans="1:5" x14ac:dyDescent="0.3">
      <c r="A18239">
        <v>87220004</v>
      </c>
      <c r="B18239" t="s">
        <v>1030</v>
      </c>
      <c r="C18239" t="s">
        <v>8</v>
      </c>
      <c r="D18239" t="s">
        <v>2399</v>
      </c>
      <c r="E18239">
        <v>0</v>
      </c>
    </row>
    <row r="18240" spans="1:5" x14ac:dyDescent="0.3">
      <c r="A18240">
        <v>87220004</v>
      </c>
      <c r="B18240" t="s">
        <v>1030</v>
      </c>
      <c r="C18240" t="s">
        <v>8</v>
      </c>
      <c r="D18240" t="s">
        <v>2400</v>
      </c>
      <c r="E18240">
        <v>0</v>
      </c>
    </row>
    <row r="18241" spans="1:5" x14ac:dyDescent="0.3">
      <c r="A18241">
        <v>87220004</v>
      </c>
      <c r="B18241" t="s">
        <v>1030</v>
      </c>
      <c r="C18241" t="s">
        <v>8</v>
      </c>
      <c r="D18241" t="s">
        <v>2401</v>
      </c>
      <c r="E18241">
        <v>0</v>
      </c>
    </row>
    <row r="18242" spans="1:5" x14ac:dyDescent="0.3">
      <c r="A18242">
        <v>87220004</v>
      </c>
      <c r="B18242" t="s">
        <v>1030</v>
      </c>
      <c r="C18242" t="s">
        <v>8</v>
      </c>
      <c r="D18242" t="s">
        <v>2402</v>
      </c>
      <c r="E18242">
        <v>-10</v>
      </c>
    </row>
    <row r="18243" spans="1:5" x14ac:dyDescent="0.3">
      <c r="A18243">
        <v>87220004</v>
      </c>
      <c r="B18243" t="s">
        <v>1030</v>
      </c>
      <c r="C18243" t="s">
        <v>8</v>
      </c>
      <c r="D18243" t="s">
        <v>2403</v>
      </c>
      <c r="E18243">
        <v>-4</v>
      </c>
    </row>
    <row r="18244" spans="1:5" x14ac:dyDescent="0.3">
      <c r="A18244">
        <v>87220004</v>
      </c>
      <c r="B18244" t="s">
        <v>1030</v>
      </c>
      <c r="C18244" t="s">
        <v>8</v>
      </c>
      <c r="D18244" t="s">
        <v>2404</v>
      </c>
      <c r="E18244">
        <v>0</v>
      </c>
    </row>
    <row r="18245" spans="1:5" x14ac:dyDescent="0.3">
      <c r="A18245">
        <v>87220004</v>
      </c>
      <c r="B18245" t="s">
        <v>1030</v>
      </c>
      <c r="C18245" t="s">
        <v>8</v>
      </c>
      <c r="D18245" t="s">
        <v>2405</v>
      </c>
      <c r="E18245">
        <v>0</v>
      </c>
    </row>
    <row r="18246" spans="1:5" x14ac:dyDescent="0.3">
      <c r="A18246">
        <v>87220004</v>
      </c>
      <c r="B18246" t="s">
        <v>1030</v>
      </c>
      <c r="C18246" t="s">
        <v>8</v>
      </c>
      <c r="D18246" t="s">
        <v>2406</v>
      </c>
      <c r="E18246">
        <v>0</v>
      </c>
    </row>
    <row r="18247" spans="1:5" x14ac:dyDescent="0.3">
      <c r="A18247">
        <v>87220004</v>
      </c>
      <c r="B18247" t="s">
        <v>1030</v>
      </c>
      <c r="C18247" t="s">
        <v>8</v>
      </c>
      <c r="D18247" t="s">
        <v>2407</v>
      </c>
      <c r="E18247">
        <v>0</v>
      </c>
    </row>
    <row r="18248" spans="1:5" x14ac:dyDescent="0.3">
      <c r="A18248">
        <v>87220004</v>
      </c>
      <c r="B18248" t="s">
        <v>1030</v>
      </c>
      <c r="C18248" t="s">
        <v>8</v>
      </c>
      <c r="D18248" t="s">
        <v>2408</v>
      </c>
      <c r="E18248">
        <v>-24</v>
      </c>
    </row>
    <row r="18249" spans="1:5" x14ac:dyDescent="0.3">
      <c r="A18249">
        <v>87220004</v>
      </c>
      <c r="B18249" t="s">
        <v>1030</v>
      </c>
      <c r="C18249" t="s">
        <v>8</v>
      </c>
      <c r="D18249" t="s">
        <v>2409</v>
      </c>
      <c r="E18249">
        <v>-22</v>
      </c>
    </row>
    <row r="18250" spans="1:5" x14ac:dyDescent="0.3">
      <c r="A18250">
        <v>87220004</v>
      </c>
      <c r="B18250" t="s">
        <v>1030</v>
      </c>
      <c r="C18250" t="s">
        <v>8</v>
      </c>
      <c r="D18250" t="s">
        <v>2410</v>
      </c>
      <c r="E18250">
        <v>0</v>
      </c>
    </row>
    <row r="18251" spans="1:5" x14ac:dyDescent="0.3">
      <c r="A18251">
        <v>87220004</v>
      </c>
      <c r="B18251" t="s">
        <v>1030</v>
      </c>
      <c r="C18251" t="s">
        <v>8</v>
      </c>
      <c r="D18251" t="s">
        <v>2411</v>
      </c>
      <c r="E18251">
        <v>0</v>
      </c>
    </row>
    <row r="18252" spans="1:5" x14ac:dyDescent="0.3">
      <c r="A18252">
        <v>87220004</v>
      </c>
      <c r="B18252" t="s">
        <v>1030</v>
      </c>
      <c r="C18252" t="s">
        <v>8</v>
      </c>
      <c r="D18252" t="s">
        <v>2412</v>
      </c>
      <c r="E18252">
        <v>0</v>
      </c>
    </row>
    <row r="18253" spans="1:5" x14ac:dyDescent="0.3">
      <c r="A18253">
        <v>87220004</v>
      </c>
      <c r="B18253" t="s">
        <v>1030</v>
      </c>
      <c r="C18253" t="s">
        <v>8</v>
      </c>
      <c r="D18253" t="s">
        <v>2413</v>
      </c>
      <c r="E18253">
        <v>0</v>
      </c>
    </row>
    <row r="18254" spans="1:5" x14ac:dyDescent="0.3">
      <c r="A18254">
        <v>53230048</v>
      </c>
      <c r="B18254" t="s">
        <v>1032</v>
      </c>
      <c r="C18254" t="s">
        <v>8</v>
      </c>
      <c r="D18254" t="s">
        <v>2378</v>
      </c>
      <c r="E18254">
        <v>0</v>
      </c>
    </row>
    <row r="18255" spans="1:5" x14ac:dyDescent="0.3">
      <c r="A18255">
        <v>53230048</v>
      </c>
      <c r="B18255" t="s">
        <v>1032</v>
      </c>
      <c r="C18255" t="s">
        <v>8</v>
      </c>
      <c r="D18255" t="s">
        <v>2379</v>
      </c>
      <c r="E18255">
        <v>0</v>
      </c>
    </row>
    <row r="18256" spans="1:5" x14ac:dyDescent="0.3">
      <c r="A18256">
        <v>53230048</v>
      </c>
      <c r="B18256" t="s">
        <v>1032</v>
      </c>
      <c r="C18256" t="s">
        <v>8</v>
      </c>
      <c r="D18256" t="s">
        <v>2380</v>
      </c>
      <c r="E18256">
        <v>-1</v>
      </c>
    </row>
    <row r="18257" spans="1:5" x14ac:dyDescent="0.3">
      <c r="A18257">
        <v>53230048</v>
      </c>
      <c r="B18257" t="s">
        <v>1032</v>
      </c>
      <c r="C18257" t="s">
        <v>8</v>
      </c>
      <c r="D18257" t="s">
        <v>2381</v>
      </c>
      <c r="E18257">
        <v>0</v>
      </c>
    </row>
    <row r="18258" spans="1:5" x14ac:dyDescent="0.3">
      <c r="A18258">
        <v>53230048</v>
      </c>
      <c r="B18258" t="s">
        <v>1032</v>
      </c>
      <c r="C18258" t="s">
        <v>8</v>
      </c>
      <c r="D18258" t="s">
        <v>2382</v>
      </c>
      <c r="E18258">
        <v>0</v>
      </c>
    </row>
    <row r="18259" spans="1:5" x14ac:dyDescent="0.3">
      <c r="A18259">
        <v>53230048</v>
      </c>
      <c r="B18259" t="s">
        <v>1032</v>
      </c>
      <c r="C18259" t="s">
        <v>8</v>
      </c>
      <c r="D18259" t="s">
        <v>2383</v>
      </c>
      <c r="E18259">
        <v>0</v>
      </c>
    </row>
    <row r="18260" spans="1:5" x14ac:dyDescent="0.3">
      <c r="A18260">
        <v>53230048</v>
      </c>
      <c r="B18260" t="s">
        <v>1032</v>
      </c>
      <c r="C18260" t="s">
        <v>8</v>
      </c>
      <c r="D18260" t="s">
        <v>2384</v>
      </c>
      <c r="E18260">
        <v>0</v>
      </c>
    </row>
    <row r="18261" spans="1:5" x14ac:dyDescent="0.3">
      <c r="A18261">
        <v>53230048</v>
      </c>
      <c r="B18261" t="s">
        <v>1032</v>
      </c>
      <c r="C18261" t="s">
        <v>8</v>
      </c>
      <c r="D18261" t="s">
        <v>2385</v>
      </c>
      <c r="E18261">
        <v>0</v>
      </c>
    </row>
    <row r="18262" spans="1:5" x14ac:dyDescent="0.3">
      <c r="A18262">
        <v>53230048</v>
      </c>
      <c r="B18262" t="s">
        <v>1032</v>
      </c>
      <c r="C18262" t="s">
        <v>8</v>
      </c>
      <c r="D18262" t="s">
        <v>2386</v>
      </c>
      <c r="E18262">
        <v>0</v>
      </c>
    </row>
    <row r="18263" spans="1:5" x14ac:dyDescent="0.3">
      <c r="A18263">
        <v>53230048</v>
      </c>
      <c r="B18263" t="s">
        <v>1032</v>
      </c>
      <c r="C18263" t="s">
        <v>8</v>
      </c>
      <c r="D18263" t="s">
        <v>2387</v>
      </c>
      <c r="E18263">
        <v>0</v>
      </c>
    </row>
    <row r="18264" spans="1:5" x14ac:dyDescent="0.3">
      <c r="A18264">
        <v>53230048</v>
      </c>
      <c r="B18264" t="s">
        <v>1032</v>
      </c>
      <c r="C18264" t="s">
        <v>8</v>
      </c>
      <c r="D18264" t="s">
        <v>2388</v>
      </c>
      <c r="E18264">
        <v>-3</v>
      </c>
    </row>
    <row r="18265" spans="1:5" x14ac:dyDescent="0.3">
      <c r="A18265">
        <v>53230048</v>
      </c>
      <c r="B18265" t="s">
        <v>1032</v>
      </c>
      <c r="C18265" t="s">
        <v>8</v>
      </c>
      <c r="D18265" t="s">
        <v>2389</v>
      </c>
      <c r="E18265">
        <v>0</v>
      </c>
    </row>
    <row r="18266" spans="1:5" x14ac:dyDescent="0.3">
      <c r="A18266">
        <v>53230048</v>
      </c>
      <c r="B18266" t="s">
        <v>1032</v>
      </c>
      <c r="C18266" t="s">
        <v>8</v>
      </c>
      <c r="D18266" t="s">
        <v>2390</v>
      </c>
      <c r="E18266">
        <v>0</v>
      </c>
    </row>
    <row r="18267" spans="1:5" x14ac:dyDescent="0.3">
      <c r="A18267">
        <v>53230048</v>
      </c>
      <c r="B18267" t="s">
        <v>1032</v>
      </c>
      <c r="C18267" t="s">
        <v>8</v>
      </c>
      <c r="D18267" t="s">
        <v>2391</v>
      </c>
      <c r="E18267">
        <v>0</v>
      </c>
    </row>
    <row r="18268" spans="1:5" x14ac:dyDescent="0.3">
      <c r="A18268">
        <v>53230048</v>
      </c>
      <c r="B18268" t="s">
        <v>1032</v>
      </c>
      <c r="C18268" t="s">
        <v>8</v>
      </c>
      <c r="D18268" t="s">
        <v>2392</v>
      </c>
      <c r="E18268">
        <v>0</v>
      </c>
    </row>
    <row r="18269" spans="1:5" x14ac:dyDescent="0.3">
      <c r="A18269">
        <v>53230048</v>
      </c>
      <c r="B18269" t="s">
        <v>1032</v>
      </c>
      <c r="C18269" t="s">
        <v>8</v>
      </c>
      <c r="D18269" t="s">
        <v>2393</v>
      </c>
      <c r="E18269">
        <v>0</v>
      </c>
    </row>
    <row r="18270" spans="1:5" x14ac:dyDescent="0.3">
      <c r="A18270">
        <v>53230048</v>
      </c>
      <c r="B18270" t="s">
        <v>1032</v>
      </c>
      <c r="C18270" t="s">
        <v>8</v>
      </c>
      <c r="D18270" t="s">
        <v>2394</v>
      </c>
      <c r="E18270">
        <v>0</v>
      </c>
    </row>
    <row r="18271" spans="1:5" x14ac:dyDescent="0.3">
      <c r="A18271">
        <v>53230048</v>
      </c>
      <c r="B18271" t="s">
        <v>1032</v>
      </c>
      <c r="C18271" t="s">
        <v>8</v>
      </c>
      <c r="D18271" t="s">
        <v>2395</v>
      </c>
      <c r="E18271">
        <v>-1</v>
      </c>
    </row>
    <row r="18272" spans="1:5" x14ac:dyDescent="0.3">
      <c r="A18272">
        <v>53230048</v>
      </c>
      <c r="B18272" t="s">
        <v>1032</v>
      </c>
      <c r="C18272" t="s">
        <v>8</v>
      </c>
      <c r="D18272" t="s">
        <v>2396</v>
      </c>
      <c r="E18272">
        <v>-1</v>
      </c>
    </row>
    <row r="18273" spans="1:5" x14ac:dyDescent="0.3">
      <c r="A18273">
        <v>53230048</v>
      </c>
      <c r="B18273" t="s">
        <v>1032</v>
      </c>
      <c r="C18273" t="s">
        <v>8</v>
      </c>
      <c r="D18273" t="s">
        <v>2397</v>
      </c>
      <c r="E18273">
        <v>0</v>
      </c>
    </row>
    <row r="18274" spans="1:5" x14ac:dyDescent="0.3">
      <c r="A18274">
        <v>53230048</v>
      </c>
      <c r="B18274" t="s">
        <v>1032</v>
      </c>
      <c r="C18274" t="s">
        <v>8</v>
      </c>
      <c r="D18274" t="s">
        <v>2398</v>
      </c>
      <c r="E18274">
        <v>0</v>
      </c>
    </row>
    <row r="18275" spans="1:5" x14ac:dyDescent="0.3">
      <c r="A18275">
        <v>53230048</v>
      </c>
      <c r="B18275" t="s">
        <v>1032</v>
      </c>
      <c r="C18275" t="s">
        <v>8</v>
      </c>
      <c r="D18275" t="s">
        <v>2399</v>
      </c>
      <c r="E18275">
        <v>0</v>
      </c>
    </row>
    <row r="18276" spans="1:5" x14ac:dyDescent="0.3">
      <c r="A18276">
        <v>53230048</v>
      </c>
      <c r="B18276" t="s">
        <v>1032</v>
      </c>
      <c r="C18276" t="s">
        <v>8</v>
      </c>
      <c r="D18276" t="s">
        <v>2400</v>
      </c>
      <c r="E18276">
        <v>0</v>
      </c>
    </row>
    <row r="18277" spans="1:5" x14ac:dyDescent="0.3">
      <c r="A18277">
        <v>53230048</v>
      </c>
      <c r="B18277" t="s">
        <v>1032</v>
      </c>
      <c r="C18277" t="s">
        <v>8</v>
      </c>
      <c r="D18277" t="s">
        <v>2401</v>
      </c>
      <c r="E18277">
        <v>0</v>
      </c>
    </row>
    <row r="18278" spans="1:5" x14ac:dyDescent="0.3">
      <c r="A18278">
        <v>53230048</v>
      </c>
      <c r="B18278" t="s">
        <v>1032</v>
      </c>
      <c r="C18278" t="s">
        <v>8</v>
      </c>
      <c r="D18278" t="s">
        <v>2402</v>
      </c>
      <c r="E18278">
        <v>0</v>
      </c>
    </row>
    <row r="18279" spans="1:5" x14ac:dyDescent="0.3">
      <c r="A18279">
        <v>53230048</v>
      </c>
      <c r="B18279" t="s">
        <v>1032</v>
      </c>
      <c r="C18279" t="s">
        <v>8</v>
      </c>
      <c r="D18279" t="s">
        <v>2403</v>
      </c>
      <c r="E18279">
        <v>0</v>
      </c>
    </row>
    <row r="18280" spans="1:5" x14ac:dyDescent="0.3">
      <c r="A18280">
        <v>53230048</v>
      </c>
      <c r="B18280" t="s">
        <v>1032</v>
      </c>
      <c r="C18280" t="s">
        <v>8</v>
      </c>
      <c r="D18280" t="s">
        <v>2404</v>
      </c>
      <c r="E18280">
        <v>0</v>
      </c>
    </row>
    <row r="18281" spans="1:5" x14ac:dyDescent="0.3">
      <c r="A18281">
        <v>53230048</v>
      </c>
      <c r="B18281" t="s">
        <v>1032</v>
      </c>
      <c r="C18281" t="s">
        <v>8</v>
      </c>
      <c r="D18281" t="s">
        <v>2405</v>
      </c>
      <c r="E18281">
        <v>0</v>
      </c>
    </row>
    <row r="18282" spans="1:5" x14ac:dyDescent="0.3">
      <c r="A18282">
        <v>53230048</v>
      </c>
      <c r="B18282" t="s">
        <v>1032</v>
      </c>
      <c r="C18282" t="s">
        <v>8</v>
      </c>
      <c r="D18282" t="s">
        <v>2406</v>
      </c>
      <c r="E18282">
        <v>-1</v>
      </c>
    </row>
    <row r="18283" spans="1:5" x14ac:dyDescent="0.3">
      <c r="A18283">
        <v>53230048</v>
      </c>
      <c r="B18283" t="s">
        <v>1032</v>
      </c>
      <c r="C18283" t="s">
        <v>8</v>
      </c>
      <c r="D18283" t="s">
        <v>2407</v>
      </c>
      <c r="E18283">
        <v>-1</v>
      </c>
    </row>
    <row r="18284" spans="1:5" x14ac:dyDescent="0.3">
      <c r="A18284">
        <v>53230048</v>
      </c>
      <c r="B18284" t="s">
        <v>1032</v>
      </c>
      <c r="C18284" t="s">
        <v>8</v>
      </c>
      <c r="D18284" t="s">
        <v>2408</v>
      </c>
      <c r="E18284">
        <v>0</v>
      </c>
    </row>
    <row r="18285" spans="1:5" x14ac:dyDescent="0.3">
      <c r="A18285">
        <v>53230048</v>
      </c>
      <c r="B18285" t="s">
        <v>1032</v>
      </c>
      <c r="C18285" t="s">
        <v>8</v>
      </c>
      <c r="D18285" t="s">
        <v>2409</v>
      </c>
      <c r="E18285">
        <v>0</v>
      </c>
    </row>
    <row r="18286" spans="1:5" x14ac:dyDescent="0.3">
      <c r="A18286">
        <v>53230048</v>
      </c>
      <c r="B18286" t="s">
        <v>1032</v>
      </c>
      <c r="C18286" t="s">
        <v>8</v>
      </c>
      <c r="D18286" t="s">
        <v>2410</v>
      </c>
      <c r="E18286">
        <v>0</v>
      </c>
    </row>
    <row r="18287" spans="1:5" x14ac:dyDescent="0.3">
      <c r="A18287">
        <v>53230048</v>
      </c>
      <c r="B18287" t="s">
        <v>1032</v>
      </c>
      <c r="C18287" t="s">
        <v>8</v>
      </c>
      <c r="D18287" t="s">
        <v>2411</v>
      </c>
      <c r="E18287">
        <v>0</v>
      </c>
    </row>
    <row r="18288" spans="1:5" x14ac:dyDescent="0.3">
      <c r="A18288">
        <v>53230048</v>
      </c>
      <c r="B18288" t="s">
        <v>1032</v>
      </c>
      <c r="C18288" t="s">
        <v>8</v>
      </c>
      <c r="D18288" t="s">
        <v>2412</v>
      </c>
      <c r="E18288">
        <v>0</v>
      </c>
    </row>
    <row r="18289" spans="1:5" x14ac:dyDescent="0.3">
      <c r="A18289">
        <v>53230048</v>
      </c>
      <c r="B18289" t="s">
        <v>1032</v>
      </c>
      <c r="C18289" t="s">
        <v>8</v>
      </c>
      <c r="D18289" t="s">
        <v>2413</v>
      </c>
      <c r="E18289">
        <v>0</v>
      </c>
    </row>
    <row r="18290" spans="1:5" x14ac:dyDescent="0.3">
      <c r="A18290">
        <v>65030028</v>
      </c>
      <c r="B18290" t="s">
        <v>1034</v>
      </c>
      <c r="C18290" t="s">
        <v>8</v>
      </c>
      <c r="D18290" t="s">
        <v>2378</v>
      </c>
      <c r="E18290">
        <v>0</v>
      </c>
    </row>
    <row r="18291" spans="1:5" x14ac:dyDescent="0.3">
      <c r="A18291">
        <v>65030028</v>
      </c>
      <c r="B18291" t="s">
        <v>1034</v>
      </c>
      <c r="C18291" t="s">
        <v>8</v>
      </c>
      <c r="D18291" t="s">
        <v>2379</v>
      </c>
      <c r="E18291">
        <v>0</v>
      </c>
    </row>
    <row r="18292" spans="1:5" x14ac:dyDescent="0.3">
      <c r="A18292">
        <v>65030028</v>
      </c>
      <c r="B18292" t="s">
        <v>1034</v>
      </c>
      <c r="C18292" t="s">
        <v>8</v>
      </c>
      <c r="D18292" t="s">
        <v>2380</v>
      </c>
      <c r="E18292">
        <v>0</v>
      </c>
    </row>
    <row r="18293" spans="1:5" x14ac:dyDescent="0.3">
      <c r="A18293">
        <v>65030028</v>
      </c>
      <c r="B18293" t="s">
        <v>1034</v>
      </c>
      <c r="C18293" t="s">
        <v>8</v>
      </c>
      <c r="D18293" t="s">
        <v>2381</v>
      </c>
      <c r="E18293">
        <v>0</v>
      </c>
    </row>
    <row r="18294" spans="1:5" x14ac:dyDescent="0.3">
      <c r="A18294">
        <v>65030028</v>
      </c>
      <c r="B18294" t="s">
        <v>1034</v>
      </c>
      <c r="C18294" t="s">
        <v>8</v>
      </c>
      <c r="D18294" t="s">
        <v>2382</v>
      </c>
      <c r="E18294">
        <v>0</v>
      </c>
    </row>
    <row r="18295" spans="1:5" x14ac:dyDescent="0.3">
      <c r="A18295">
        <v>65030028</v>
      </c>
      <c r="B18295" t="s">
        <v>1034</v>
      </c>
      <c r="C18295" t="s">
        <v>8</v>
      </c>
      <c r="D18295" t="s">
        <v>2383</v>
      </c>
      <c r="E18295">
        <v>0</v>
      </c>
    </row>
    <row r="18296" spans="1:5" x14ac:dyDescent="0.3">
      <c r="A18296">
        <v>65030028</v>
      </c>
      <c r="B18296" t="s">
        <v>1034</v>
      </c>
      <c r="C18296" t="s">
        <v>8</v>
      </c>
      <c r="D18296" t="s">
        <v>2384</v>
      </c>
      <c r="E18296">
        <v>0</v>
      </c>
    </row>
    <row r="18297" spans="1:5" x14ac:dyDescent="0.3">
      <c r="A18297">
        <v>65030028</v>
      </c>
      <c r="B18297" t="s">
        <v>1034</v>
      </c>
      <c r="C18297" t="s">
        <v>8</v>
      </c>
      <c r="D18297" t="s">
        <v>2385</v>
      </c>
      <c r="E18297">
        <v>0</v>
      </c>
    </row>
    <row r="18298" spans="1:5" x14ac:dyDescent="0.3">
      <c r="A18298">
        <v>65030028</v>
      </c>
      <c r="B18298" t="s">
        <v>1034</v>
      </c>
      <c r="C18298" t="s">
        <v>8</v>
      </c>
      <c r="D18298" t="s">
        <v>2386</v>
      </c>
      <c r="E18298">
        <v>0</v>
      </c>
    </row>
    <row r="18299" spans="1:5" x14ac:dyDescent="0.3">
      <c r="A18299">
        <v>65030028</v>
      </c>
      <c r="B18299" t="s">
        <v>1034</v>
      </c>
      <c r="C18299" t="s">
        <v>8</v>
      </c>
      <c r="D18299" t="s">
        <v>2387</v>
      </c>
      <c r="E18299">
        <v>0</v>
      </c>
    </row>
    <row r="18300" spans="1:5" x14ac:dyDescent="0.3">
      <c r="A18300">
        <v>65030028</v>
      </c>
      <c r="B18300" t="s">
        <v>1034</v>
      </c>
      <c r="C18300" t="s">
        <v>8</v>
      </c>
      <c r="D18300" t="s">
        <v>2388</v>
      </c>
      <c r="E18300">
        <v>0</v>
      </c>
    </row>
    <row r="18301" spans="1:5" x14ac:dyDescent="0.3">
      <c r="A18301">
        <v>65030028</v>
      </c>
      <c r="B18301" t="s">
        <v>1034</v>
      </c>
      <c r="C18301" t="s">
        <v>8</v>
      </c>
      <c r="D18301" t="s">
        <v>2389</v>
      </c>
      <c r="E18301">
        <v>0</v>
      </c>
    </row>
    <row r="18302" spans="1:5" x14ac:dyDescent="0.3">
      <c r="A18302">
        <v>65030028</v>
      </c>
      <c r="B18302" t="s">
        <v>1034</v>
      </c>
      <c r="C18302" t="s">
        <v>8</v>
      </c>
      <c r="D18302" t="s">
        <v>2390</v>
      </c>
      <c r="E18302">
        <v>0</v>
      </c>
    </row>
    <row r="18303" spans="1:5" x14ac:dyDescent="0.3">
      <c r="A18303">
        <v>65030028</v>
      </c>
      <c r="B18303" t="s">
        <v>1034</v>
      </c>
      <c r="C18303" t="s">
        <v>8</v>
      </c>
      <c r="D18303" t="s">
        <v>2391</v>
      </c>
      <c r="E18303">
        <v>0</v>
      </c>
    </row>
    <row r="18304" spans="1:5" x14ac:dyDescent="0.3">
      <c r="A18304">
        <v>65030028</v>
      </c>
      <c r="B18304" t="s">
        <v>1034</v>
      </c>
      <c r="C18304" t="s">
        <v>8</v>
      </c>
      <c r="D18304" t="s">
        <v>2392</v>
      </c>
      <c r="E18304">
        <v>0</v>
      </c>
    </row>
    <row r="18305" spans="1:5" x14ac:dyDescent="0.3">
      <c r="A18305">
        <v>65030028</v>
      </c>
      <c r="B18305" t="s">
        <v>1034</v>
      </c>
      <c r="C18305" t="s">
        <v>8</v>
      </c>
      <c r="D18305" t="s">
        <v>2393</v>
      </c>
      <c r="E18305">
        <v>0</v>
      </c>
    </row>
    <row r="18306" spans="1:5" x14ac:dyDescent="0.3">
      <c r="A18306">
        <v>65030028</v>
      </c>
      <c r="B18306" t="s">
        <v>1034</v>
      </c>
      <c r="C18306" t="s">
        <v>8</v>
      </c>
      <c r="D18306" t="s">
        <v>2394</v>
      </c>
      <c r="E18306">
        <v>0</v>
      </c>
    </row>
    <row r="18307" spans="1:5" x14ac:dyDescent="0.3">
      <c r="A18307">
        <v>65030028</v>
      </c>
      <c r="B18307" t="s">
        <v>1034</v>
      </c>
      <c r="C18307" t="s">
        <v>8</v>
      </c>
      <c r="D18307" t="s">
        <v>2395</v>
      </c>
      <c r="E18307">
        <v>0</v>
      </c>
    </row>
    <row r="18308" spans="1:5" x14ac:dyDescent="0.3">
      <c r="A18308">
        <v>65030028</v>
      </c>
      <c r="B18308" t="s">
        <v>1034</v>
      </c>
      <c r="C18308" t="s">
        <v>8</v>
      </c>
      <c r="D18308" t="s">
        <v>2396</v>
      </c>
      <c r="E18308">
        <v>0</v>
      </c>
    </row>
    <row r="18309" spans="1:5" x14ac:dyDescent="0.3">
      <c r="A18309">
        <v>65030028</v>
      </c>
      <c r="B18309" t="s">
        <v>1034</v>
      </c>
      <c r="C18309" t="s">
        <v>8</v>
      </c>
      <c r="D18309" t="s">
        <v>2397</v>
      </c>
      <c r="E18309">
        <v>0</v>
      </c>
    </row>
    <row r="18310" spans="1:5" x14ac:dyDescent="0.3">
      <c r="A18310">
        <v>65030028</v>
      </c>
      <c r="B18310" t="s">
        <v>1034</v>
      </c>
      <c r="C18310" t="s">
        <v>8</v>
      </c>
      <c r="D18310" t="s">
        <v>2398</v>
      </c>
      <c r="E18310">
        <v>0</v>
      </c>
    </row>
    <row r="18311" spans="1:5" x14ac:dyDescent="0.3">
      <c r="A18311">
        <v>65030028</v>
      </c>
      <c r="B18311" t="s">
        <v>1034</v>
      </c>
      <c r="C18311" t="s">
        <v>8</v>
      </c>
      <c r="D18311" t="s">
        <v>2399</v>
      </c>
      <c r="E18311">
        <v>0</v>
      </c>
    </row>
    <row r="18312" spans="1:5" x14ac:dyDescent="0.3">
      <c r="A18312">
        <v>65030028</v>
      </c>
      <c r="B18312" t="s">
        <v>1034</v>
      </c>
      <c r="C18312" t="s">
        <v>8</v>
      </c>
      <c r="D18312" t="s">
        <v>2400</v>
      </c>
      <c r="E18312">
        <v>0</v>
      </c>
    </row>
    <row r="18313" spans="1:5" x14ac:dyDescent="0.3">
      <c r="A18313">
        <v>65030028</v>
      </c>
      <c r="B18313" t="s">
        <v>1034</v>
      </c>
      <c r="C18313" t="s">
        <v>8</v>
      </c>
      <c r="D18313" t="s">
        <v>2401</v>
      </c>
      <c r="E18313">
        <v>0</v>
      </c>
    </row>
    <row r="18314" spans="1:5" x14ac:dyDescent="0.3">
      <c r="A18314">
        <v>65030028</v>
      </c>
      <c r="B18314" t="s">
        <v>1034</v>
      </c>
      <c r="C18314" t="s">
        <v>8</v>
      </c>
      <c r="D18314" t="s">
        <v>2402</v>
      </c>
      <c r="E18314">
        <v>0</v>
      </c>
    </row>
    <row r="18315" spans="1:5" x14ac:dyDescent="0.3">
      <c r="A18315">
        <v>65030028</v>
      </c>
      <c r="B18315" t="s">
        <v>1034</v>
      </c>
      <c r="C18315" t="s">
        <v>8</v>
      </c>
      <c r="D18315" t="s">
        <v>2403</v>
      </c>
      <c r="E18315">
        <v>0</v>
      </c>
    </row>
    <row r="18316" spans="1:5" x14ac:dyDescent="0.3">
      <c r="A18316">
        <v>65030028</v>
      </c>
      <c r="B18316" t="s">
        <v>1034</v>
      </c>
      <c r="C18316" t="s">
        <v>8</v>
      </c>
      <c r="D18316" t="s">
        <v>2404</v>
      </c>
      <c r="E18316">
        <v>-2</v>
      </c>
    </row>
    <row r="18317" spans="1:5" x14ac:dyDescent="0.3">
      <c r="A18317">
        <v>65030028</v>
      </c>
      <c r="B18317" t="s">
        <v>1034</v>
      </c>
      <c r="C18317" t="s">
        <v>8</v>
      </c>
      <c r="D18317" t="s">
        <v>2405</v>
      </c>
      <c r="E18317">
        <v>0</v>
      </c>
    </row>
    <row r="18318" spans="1:5" x14ac:dyDescent="0.3">
      <c r="A18318">
        <v>65030028</v>
      </c>
      <c r="B18318" t="s">
        <v>1034</v>
      </c>
      <c r="C18318" t="s">
        <v>8</v>
      </c>
      <c r="D18318" t="s">
        <v>2406</v>
      </c>
      <c r="E18318">
        <v>0</v>
      </c>
    </row>
    <row r="18319" spans="1:5" x14ac:dyDescent="0.3">
      <c r="A18319">
        <v>65030028</v>
      </c>
      <c r="B18319" t="s">
        <v>1034</v>
      </c>
      <c r="C18319" t="s">
        <v>8</v>
      </c>
      <c r="D18319" t="s">
        <v>2407</v>
      </c>
      <c r="E18319">
        <v>0</v>
      </c>
    </row>
    <row r="18320" spans="1:5" x14ac:dyDescent="0.3">
      <c r="A18320">
        <v>65030028</v>
      </c>
      <c r="B18320" t="s">
        <v>1034</v>
      </c>
      <c r="C18320" t="s">
        <v>8</v>
      </c>
      <c r="D18320" t="s">
        <v>2408</v>
      </c>
      <c r="E18320">
        <v>0</v>
      </c>
    </row>
    <row r="18321" spans="1:5" x14ac:dyDescent="0.3">
      <c r="A18321">
        <v>65030028</v>
      </c>
      <c r="B18321" t="s">
        <v>1034</v>
      </c>
      <c r="C18321" t="s">
        <v>8</v>
      </c>
      <c r="D18321" t="s">
        <v>2409</v>
      </c>
      <c r="E18321">
        <v>0</v>
      </c>
    </row>
    <row r="18322" spans="1:5" x14ac:dyDescent="0.3">
      <c r="A18322">
        <v>65030028</v>
      </c>
      <c r="B18322" t="s">
        <v>1034</v>
      </c>
      <c r="C18322" t="s">
        <v>8</v>
      </c>
      <c r="D18322" t="s">
        <v>2410</v>
      </c>
      <c r="E18322">
        <v>0</v>
      </c>
    </row>
    <row r="18323" spans="1:5" x14ac:dyDescent="0.3">
      <c r="A18323">
        <v>65030028</v>
      </c>
      <c r="B18323" t="s">
        <v>1034</v>
      </c>
      <c r="C18323" t="s">
        <v>8</v>
      </c>
      <c r="D18323" t="s">
        <v>2411</v>
      </c>
      <c r="E18323">
        <v>0</v>
      </c>
    </row>
    <row r="18324" spans="1:5" x14ac:dyDescent="0.3">
      <c r="A18324">
        <v>65030028</v>
      </c>
      <c r="B18324" t="s">
        <v>1034</v>
      </c>
      <c r="C18324" t="s">
        <v>8</v>
      </c>
      <c r="D18324" t="s">
        <v>2412</v>
      </c>
      <c r="E18324">
        <v>0</v>
      </c>
    </row>
    <row r="18325" spans="1:5" x14ac:dyDescent="0.3">
      <c r="A18325">
        <v>65030028</v>
      </c>
      <c r="B18325" t="s">
        <v>1034</v>
      </c>
      <c r="C18325" t="s">
        <v>8</v>
      </c>
      <c r="D18325" t="s">
        <v>2413</v>
      </c>
      <c r="E18325">
        <v>0</v>
      </c>
    </row>
    <row r="18326" spans="1:5" x14ac:dyDescent="0.3">
      <c r="A18326">
        <v>65020022</v>
      </c>
      <c r="B18326" t="s">
        <v>1036</v>
      </c>
      <c r="C18326" t="s">
        <v>8</v>
      </c>
      <c r="D18326" t="s">
        <v>2378</v>
      </c>
      <c r="E18326">
        <v>0</v>
      </c>
    </row>
    <row r="18327" spans="1:5" x14ac:dyDescent="0.3">
      <c r="A18327">
        <v>65020022</v>
      </c>
      <c r="B18327" t="s">
        <v>1036</v>
      </c>
      <c r="C18327" t="s">
        <v>8</v>
      </c>
      <c r="D18327" t="s">
        <v>2379</v>
      </c>
      <c r="E18327">
        <v>0</v>
      </c>
    </row>
    <row r="18328" spans="1:5" x14ac:dyDescent="0.3">
      <c r="A18328">
        <v>65020022</v>
      </c>
      <c r="B18328" t="s">
        <v>1036</v>
      </c>
      <c r="C18328" t="s">
        <v>8</v>
      </c>
      <c r="D18328" t="s">
        <v>2380</v>
      </c>
      <c r="E18328">
        <v>0</v>
      </c>
    </row>
    <row r="18329" spans="1:5" x14ac:dyDescent="0.3">
      <c r="A18329">
        <v>65020022</v>
      </c>
      <c r="B18329" t="s">
        <v>1036</v>
      </c>
      <c r="C18329" t="s">
        <v>8</v>
      </c>
      <c r="D18329" t="s">
        <v>2381</v>
      </c>
      <c r="E18329">
        <v>0</v>
      </c>
    </row>
    <row r="18330" spans="1:5" x14ac:dyDescent="0.3">
      <c r="A18330">
        <v>65020022</v>
      </c>
      <c r="B18330" t="s">
        <v>1036</v>
      </c>
      <c r="C18330" t="s">
        <v>8</v>
      </c>
      <c r="D18330" t="s">
        <v>2382</v>
      </c>
      <c r="E18330">
        <v>0</v>
      </c>
    </row>
    <row r="18331" spans="1:5" x14ac:dyDescent="0.3">
      <c r="A18331">
        <v>65020022</v>
      </c>
      <c r="B18331" t="s">
        <v>1036</v>
      </c>
      <c r="C18331" t="s">
        <v>8</v>
      </c>
      <c r="D18331" t="s">
        <v>2383</v>
      </c>
      <c r="E18331">
        <v>0</v>
      </c>
    </row>
    <row r="18332" spans="1:5" x14ac:dyDescent="0.3">
      <c r="A18332">
        <v>65020022</v>
      </c>
      <c r="B18332" t="s">
        <v>1036</v>
      </c>
      <c r="C18332" t="s">
        <v>8</v>
      </c>
      <c r="D18332" t="s">
        <v>2384</v>
      </c>
      <c r="E18332">
        <v>0</v>
      </c>
    </row>
    <row r="18333" spans="1:5" x14ac:dyDescent="0.3">
      <c r="A18333">
        <v>65020022</v>
      </c>
      <c r="B18333" t="s">
        <v>1036</v>
      </c>
      <c r="C18333" t="s">
        <v>8</v>
      </c>
      <c r="D18333" t="s">
        <v>2385</v>
      </c>
      <c r="E18333">
        <v>0</v>
      </c>
    </row>
    <row r="18334" spans="1:5" x14ac:dyDescent="0.3">
      <c r="A18334">
        <v>65020022</v>
      </c>
      <c r="B18334" t="s">
        <v>1036</v>
      </c>
      <c r="C18334" t="s">
        <v>8</v>
      </c>
      <c r="D18334" t="s">
        <v>2386</v>
      </c>
      <c r="E18334">
        <v>0</v>
      </c>
    </row>
    <row r="18335" spans="1:5" x14ac:dyDescent="0.3">
      <c r="A18335">
        <v>65020022</v>
      </c>
      <c r="B18335" t="s">
        <v>1036</v>
      </c>
      <c r="C18335" t="s">
        <v>8</v>
      </c>
      <c r="D18335" t="s">
        <v>2387</v>
      </c>
      <c r="E18335">
        <v>0</v>
      </c>
    </row>
    <row r="18336" spans="1:5" x14ac:dyDescent="0.3">
      <c r="A18336">
        <v>65020022</v>
      </c>
      <c r="B18336" t="s">
        <v>1036</v>
      </c>
      <c r="C18336" t="s">
        <v>8</v>
      </c>
      <c r="D18336" t="s">
        <v>2388</v>
      </c>
      <c r="E18336">
        <v>0</v>
      </c>
    </row>
    <row r="18337" spans="1:5" x14ac:dyDescent="0.3">
      <c r="A18337">
        <v>65020022</v>
      </c>
      <c r="B18337" t="s">
        <v>1036</v>
      </c>
      <c r="C18337" t="s">
        <v>8</v>
      </c>
      <c r="D18337" t="s">
        <v>2389</v>
      </c>
      <c r="E18337">
        <v>-4</v>
      </c>
    </row>
    <row r="18338" spans="1:5" x14ac:dyDescent="0.3">
      <c r="A18338">
        <v>65020022</v>
      </c>
      <c r="B18338" t="s">
        <v>1036</v>
      </c>
      <c r="C18338" t="s">
        <v>8</v>
      </c>
      <c r="D18338" t="s">
        <v>2390</v>
      </c>
      <c r="E18338">
        <v>0</v>
      </c>
    </row>
    <row r="18339" spans="1:5" x14ac:dyDescent="0.3">
      <c r="A18339">
        <v>65020022</v>
      </c>
      <c r="B18339" t="s">
        <v>1036</v>
      </c>
      <c r="C18339" t="s">
        <v>8</v>
      </c>
      <c r="D18339" t="s">
        <v>2391</v>
      </c>
      <c r="E18339">
        <v>0</v>
      </c>
    </row>
    <row r="18340" spans="1:5" x14ac:dyDescent="0.3">
      <c r="A18340">
        <v>65020022</v>
      </c>
      <c r="B18340" t="s">
        <v>1036</v>
      </c>
      <c r="C18340" t="s">
        <v>8</v>
      </c>
      <c r="D18340" t="s">
        <v>2392</v>
      </c>
      <c r="E18340">
        <v>0</v>
      </c>
    </row>
    <row r="18341" spans="1:5" x14ac:dyDescent="0.3">
      <c r="A18341">
        <v>65020022</v>
      </c>
      <c r="B18341" t="s">
        <v>1036</v>
      </c>
      <c r="C18341" t="s">
        <v>8</v>
      </c>
      <c r="D18341" t="s">
        <v>2393</v>
      </c>
      <c r="E18341">
        <v>0</v>
      </c>
    </row>
    <row r="18342" spans="1:5" x14ac:dyDescent="0.3">
      <c r="A18342">
        <v>65020022</v>
      </c>
      <c r="B18342" t="s">
        <v>1036</v>
      </c>
      <c r="C18342" t="s">
        <v>8</v>
      </c>
      <c r="D18342" t="s">
        <v>2394</v>
      </c>
      <c r="E18342">
        <v>0</v>
      </c>
    </row>
    <row r="18343" spans="1:5" x14ac:dyDescent="0.3">
      <c r="A18343">
        <v>65020022</v>
      </c>
      <c r="B18343" t="s">
        <v>1036</v>
      </c>
      <c r="C18343" t="s">
        <v>8</v>
      </c>
      <c r="D18343" t="s">
        <v>2395</v>
      </c>
      <c r="E18343">
        <v>0</v>
      </c>
    </row>
    <row r="18344" spans="1:5" x14ac:dyDescent="0.3">
      <c r="A18344">
        <v>65020022</v>
      </c>
      <c r="B18344" t="s">
        <v>1036</v>
      </c>
      <c r="C18344" t="s">
        <v>8</v>
      </c>
      <c r="D18344" t="s">
        <v>2396</v>
      </c>
      <c r="E18344">
        <v>0</v>
      </c>
    </row>
    <row r="18345" spans="1:5" x14ac:dyDescent="0.3">
      <c r="A18345">
        <v>65020022</v>
      </c>
      <c r="B18345" t="s">
        <v>1036</v>
      </c>
      <c r="C18345" t="s">
        <v>8</v>
      </c>
      <c r="D18345" t="s">
        <v>2397</v>
      </c>
      <c r="E18345">
        <v>0</v>
      </c>
    </row>
    <row r="18346" spans="1:5" x14ac:dyDescent="0.3">
      <c r="A18346">
        <v>65020022</v>
      </c>
      <c r="B18346" t="s">
        <v>1036</v>
      </c>
      <c r="C18346" t="s">
        <v>8</v>
      </c>
      <c r="D18346" t="s">
        <v>2398</v>
      </c>
      <c r="E18346">
        <v>0</v>
      </c>
    </row>
    <row r="18347" spans="1:5" x14ac:dyDescent="0.3">
      <c r="A18347">
        <v>65020022</v>
      </c>
      <c r="B18347" t="s">
        <v>1036</v>
      </c>
      <c r="C18347" t="s">
        <v>8</v>
      </c>
      <c r="D18347" t="s">
        <v>2399</v>
      </c>
      <c r="E18347">
        <v>0</v>
      </c>
    </row>
    <row r="18348" spans="1:5" x14ac:dyDescent="0.3">
      <c r="A18348">
        <v>65020022</v>
      </c>
      <c r="B18348" t="s">
        <v>1036</v>
      </c>
      <c r="C18348" t="s">
        <v>8</v>
      </c>
      <c r="D18348" t="s">
        <v>2400</v>
      </c>
      <c r="E18348">
        <v>0</v>
      </c>
    </row>
    <row r="18349" spans="1:5" x14ac:dyDescent="0.3">
      <c r="A18349">
        <v>65020022</v>
      </c>
      <c r="B18349" t="s">
        <v>1036</v>
      </c>
      <c r="C18349" t="s">
        <v>8</v>
      </c>
      <c r="D18349" t="s">
        <v>2401</v>
      </c>
      <c r="E18349">
        <v>0</v>
      </c>
    </row>
    <row r="18350" spans="1:5" x14ac:dyDescent="0.3">
      <c r="A18350">
        <v>65020022</v>
      </c>
      <c r="B18350" t="s">
        <v>1036</v>
      </c>
      <c r="C18350" t="s">
        <v>8</v>
      </c>
      <c r="D18350" t="s">
        <v>2402</v>
      </c>
      <c r="E18350">
        <v>0</v>
      </c>
    </row>
    <row r="18351" spans="1:5" x14ac:dyDescent="0.3">
      <c r="A18351">
        <v>65020022</v>
      </c>
      <c r="B18351" t="s">
        <v>1036</v>
      </c>
      <c r="C18351" t="s">
        <v>8</v>
      </c>
      <c r="D18351" t="s">
        <v>2403</v>
      </c>
      <c r="E18351">
        <v>-2</v>
      </c>
    </row>
    <row r="18352" spans="1:5" x14ac:dyDescent="0.3">
      <c r="A18352">
        <v>65020022</v>
      </c>
      <c r="B18352" t="s">
        <v>1036</v>
      </c>
      <c r="C18352" t="s">
        <v>8</v>
      </c>
      <c r="D18352" t="s">
        <v>2404</v>
      </c>
      <c r="E18352">
        <v>0</v>
      </c>
    </row>
    <row r="18353" spans="1:5" x14ac:dyDescent="0.3">
      <c r="A18353">
        <v>65020022</v>
      </c>
      <c r="B18353" t="s">
        <v>1036</v>
      </c>
      <c r="C18353" t="s">
        <v>8</v>
      </c>
      <c r="D18353" t="s">
        <v>2405</v>
      </c>
      <c r="E18353">
        <v>0</v>
      </c>
    </row>
    <row r="18354" spans="1:5" x14ac:dyDescent="0.3">
      <c r="A18354">
        <v>65020022</v>
      </c>
      <c r="B18354" t="s">
        <v>1036</v>
      </c>
      <c r="C18354" t="s">
        <v>8</v>
      </c>
      <c r="D18354" t="s">
        <v>2406</v>
      </c>
      <c r="E18354">
        <v>0</v>
      </c>
    </row>
    <row r="18355" spans="1:5" x14ac:dyDescent="0.3">
      <c r="A18355">
        <v>65020022</v>
      </c>
      <c r="B18355" t="s">
        <v>1036</v>
      </c>
      <c r="C18355" t="s">
        <v>8</v>
      </c>
      <c r="D18355" t="s">
        <v>2407</v>
      </c>
      <c r="E18355">
        <v>0</v>
      </c>
    </row>
    <row r="18356" spans="1:5" x14ac:dyDescent="0.3">
      <c r="A18356">
        <v>65020022</v>
      </c>
      <c r="B18356" t="s">
        <v>1036</v>
      </c>
      <c r="C18356" t="s">
        <v>8</v>
      </c>
      <c r="D18356" t="s">
        <v>2408</v>
      </c>
      <c r="E18356">
        <v>0</v>
      </c>
    </row>
    <row r="18357" spans="1:5" x14ac:dyDescent="0.3">
      <c r="A18357">
        <v>65020022</v>
      </c>
      <c r="B18357" t="s">
        <v>1036</v>
      </c>
      <c r="C18357" t="s">
        <v>8</v>
      </c>
      <c r="D18357" t="s">
        <v>2409</v>
      </c>
      <c r="E18357">
        <v>0</v>
      </c>
    </row>
    <row r="18358" spans="1:5" x14ac:dyDescent="0.3">
      <c r="A18358">
        <v>65020022</v>
      </c>
      <c r="B18358" t="s">
        <v>1036</v>
      </c>
      <c r="C18358" t="s">
        <v>8</v>
      </c>
      <c r="D18358" t="s">
        <v>2410</v>
      </c>
      <c r="E18358">
        <v>0</v>
      </c>
    </row>
    <row r="18359" spans="1:5" x14ac:dyDescent="0.3">
      <c r="A18359">
        <v>65020022</v>
      </c>
      <c r="B18359" t="s">
        <v>1036</v>
      </c>
      <c r="C18359" t="s">
        <v>8</v>
      </c>
      <c r="D18359" t="s">
        <v>2411</v>
      </c>
      <c r="E18359">
        <v>0</v>
      </c>
    </row>
    <row r="18360" spans="1:5" x14ac:dyDescent="0.3">
      <c r="A18360">
        <v>65020022</v>
      </c>
      <c r="B18360" t="s">
        <v>1036</v>
      </c>
      <c r="C18360" t="s">
        <v>8</v>
      </c>
      <c r="D18360" t="s">
        <v>2412</v>
      </c>
      <c r="E18360">
        <v>0</v>
      </c>
    </row>
    <row r="18361" spans="1:5" x14ac:dyDescent="0.3">
      <c r="A18361">
        <v>65020022</v>
      </c>
      <c r="B18361" t="s">
        <v>1036</v>
      </c>
      <c r="C18361" t="s">
        <v>8</v>
      </c>
      <c r="D18361" t="s">
        <v>2413</v>
      </c>
      <c r="E18361">
        <v>0</v>
      </c>
    </row>
    <row r="18362" spans="1:5" x14ac:dyDescent="0.3">
      <c r="A18362">
        <v>66040005</v>
      </c>
      <c r="B18362" t="s">
        <v>1038</v>
      </c>
      <c r="C18362" t="s">
        <v>8</v>
      </c>
      <c r="D18362" t="s">
        <v>2378</v>
      </c>
      <c r="E18362">
        <v>0</v>
      </c>
    </row>
    <row r="18363" spans="1:5" x14ac:dyDescent="0.3">
      <c r="A18363">
        <v>66040005</v>
      </c>
      <c r="B18363" t="s">
        <v>1038</v>
      </c>
      <c r="C18363" t="s">
        <v>8</v>
      </c>
      <c r="D18363" t="s">
        <v>2379</v>
      </c>
      <c r="E18363">
        <v>0</v>
      </c>
    </row>
    <row r="18364" spans="1:5" x14ac:dyDescent="0.3">
      <c r="A18364">
        <v>66040005</v>
      </c>
      <c r="B18364" t="s">
        <v>1038</v>
      </c>
      <c r="C18364" t="s">
        <v>8</v>
      </c>
      <c r="D18364" t="s">
        <v>2380</v>
      </c>
      <c r="E18364">
        <v>0</v>
      </c>
    </row>
    <row r="18365" spans="1:5" x14ac:dyDescent="0.3">
      <c r="A18365">
        <v>66040005</v>
      </c>
      <c r="B18365" t="s">
        <v>1038</v>
      </c>
      <c r="C18365" t="s">
        <v>8</v>
      </c>
      <c r="D18365" t="s">
        <v>2381</v>
      </c>
      <c r="E18365">
        <v>0</v>
      </c>
    </row>
    <row r="18366" spans="1:5" x14ac:dyDescent="0.3">
      <c r="A18366">
        <v>66040005</v>
      </c>
      <c r="B18366" t="s">
        <v>1038</v>
      </c>
      <c r="C18366" t="s">
        <v>8</v>
      </c>
      <c r="D18366" t="s">
        <v>2382</v>
      </c>
      <c r="E18366">
        <v>0</v>
      </c>
    </row>
    <row r="18367" spans="1:5" x14ac:dyDescent="0.3">
      <c r="A18367">
        <v>66040005</v>
      </c>
      <c r="B18367" t="s">
        <v>1038</v>
      </c>
      <c r="C18367" t="s">
        <v>8</v>
      </c>
      <c r="D18367" t="s">
        <v>2383</v>
      </c>
      <c r="E18367">
        <v>0</v>
      </c>
    </row>
    <row r="18368" spans="1:5" x14ac:dyDescent="0.3">
      <c r="A18368">
        <v>66040005</v>
      </c>
      <c r="B18368" t="s">
        <v>1038</v>
      </c>
      <c r="C18368" t="s">
        <v>8</v>
      </c>
      <c r="D18368" t="s">
        <v>2384</v>
      </c>
      <c r="E18368">
        <v>0</v>
      </c>
    </row>
    <row r="18369" spans="1:5" x14ac:dyDescent="0.3">
      <c r="A18369">
        <v>66040005</v>
      </c>
      <c r="B18369" t="s">
        <v>1038</v>
      </c>
      <c r="C18369" t="s">
        <v>8</v>
      </c>
      <c r="D18369" t="s">
        <v>2385</v>
      </c>
      <c r="E18369">
        <v>0</v>
      </c>
    </row>
    <row r="18370" spans="1:5" x14ac:dyDescent="0.3">
      <c r="A18370">
        <v>66040005</v>
      </c>
      <c r="B18370" t="s">
        <v>1038</v>
      </c>
      <c r="C18370" t="s">
        <v>8</v>
      </c>
      <c r="D18370" t="s">
        <v>2386</v>
      </c>
      <c r="E18370">
        <v>-3</v>
      </c>
    </row>
    <row r="18371" spans="1:5" x14ac:dyDescent="0.3">
      <c r="A18371">
        <v>66040005</v>
      </c>
      <c r="B18371" t="s">
        <v>1038</v>
      </c>
      <c r="C18371" t="s">
        <v>8</v>
      </c>
      <c r="D18371" t="s">
        <v>2387</v>
      </c>
      <c r="E18371">
        <v>0</v>
      </c>
    </row>
    <row r="18372" spans="1:5" x14ac:dyDescent="0.3">
      <c r="A18372">
        <v>66040005</v>
      </c>
      <c r="B18372" t="s">
        <v>1038</v>
      </c>
      <c r="C18372" t="s">
        <v>8</v>
      </c>
      <c r="D18372" t="s">
        <v>2388</v>
      </c>
      <c r="E18372">
        <v>0</v>
      </c>
    </row>
    <row r="18373" spans="1:5" x14ac:dyDescent="0.3">
      <c r="A18373">
        <v>66040005</v>
      </c>
      <c r="B18373" t="s">
        <v>1038</v>
      </c>
      <c r="C18373" t="s">
        <v>8</v>
      </c>
      <c r="D18373" t="s">
        <v>2389</v>
      </c>
      <c r="E18373">
        <v>0</v>
      </c>
    </row>
    <row r="18374" spans="1:5" x14ac:dyDescent="0.3">
      <c r="A18374">
        <v>66040005</v>
      </c>
      <c r="B18374" t="s">
        <v>1038</v>
      </c>
      <c r="C18374" t="s">
        <v>8</v>
      </c>
      <c r="D18374" t="s">
        <v>2390</v>
      </c>
      <c r="E18374">
        <v>0</v>
      </c>
    </row>
    <row r="18375" spans="1:5" x14ac:dyDescent="0.3">
      <c r="A18375">
        <v>66040005</v>
      </c>
      <c r="B18375" t="s">
        <v>1038</v>
      </c>
      <c r="C18375" t="s">
        <v>8</v>
      </c>
      <c r="D18375" t="s">
        <v>2391</v>
      </c>
      <c r="E18375">
        <v>0</v>
      </c>
    </row>
    <row r="18376" spans="1:5" x14ac:dyDescent="0.3">
      <c r="A18376">
        <v>66040005</v>
      </c>
      <c r="B18376" t="s">
        <v>1038</v>
      </c>
      <c r="C18376" t="s">
        <v>8</v>
      </c>
      <c r="D18376" t="s">
        <v>2392</v>
      </c>
      <c r="E18376">
        <v>0</v>
      </c>
    </row>
    <row r="18377" spans="1:5" x14ac:dyDescent="0.3">
      <c r="A18377">
        <v>66040005</v>
      </c>
      <c r="B18377" t="s">
        <v>1038</v>
      </c>
      <c r="C18377" t="s">
        <v>8</v>
      </c>
      <c r="D18377" t="s">
        <v>2393</v>
      </c>
      <c r="E18377">
        <v>0</v>
      </c>
    </row>
    <row r="18378" spans="1:5" x14ac:dyDescent="0.3">
      <c r="A18378">
        <v>66040005</v>
      </c>
      <c r="B18378" t="s">
        <v>1038</v>
      </c>
      <c r="C18378" t="s">
        <v>8</v>
      </c>
      <c r="D18378" t="s">
        <v>2394</v>
      </c>
      <c r="E18378">
        <v>0</v>
      </c>
    </row>
    <row r="18379" spans="1:5" x14ac:dyDescent="0.3">
      <c r="A18379">
        <v>66040005</v>
      </c>
      <c r="B18379" t="s">
        <v>1038</v>
      </c>
      <c r="C18379" t="s">
        <v>8</v>
      </c>
      <c r="D18379" t="s">
        <v>2395</v>
      </c>
      <c r="E18379">
        <v>0</v>
      </c>
    </row>
    <row r="18380" spans="1:5" x14ac:dyDescent="0.3">
      <c r="A18380">
        <v>66040005</v>
      </c>
      <c r="B18380" t="s">
        <v>1038</v>
      </c>
      <c r="C18380" t="s">
        <v>8</v>
      </c>
      <c r="D18380" t="s">
        <v>2396</v>
      </c>
      <c r="E18380">
        <v>0</v>
      </c>
    </row>
    <row r="18381" spans="1:5" x14ac:dyDescent="0.3">
      <c r="A18381">
        <v>66040005</v>
      </c>
      <c r="B18381" t="s">
        <v>1038</v>
      </c>
      <c r="C18381" t="s">
        <v>8</v>
      </c>
      <c r="D18381" t="s">
        <v>2397</v>
      </c>
      <c r="E18381">
        <v>0</v>
      </c>
    </row>
    <row r="18382" spans="1:5" x14ac:dyDescent="0.3">
      <c r="A18382">
        <v>66040005</v>
      </c>
      <c r="B18382" t="s">
        <v>1038</v>
      </c>
      <c r="C18382" t="s">
        <v>8</v>
      </c>
      <c r="D18382" t="s">
        <v>2398</v>
      </c>
      <c r="E18382">
        <v>0</v>
      </c>
    </row>
    <row r="18383" spans="1:5" x14ac:dyDescent="0.3">
      <c r="A18383">
        <v>66040005</v>
      </c>
      <c r="B18383" t="s">
        <v>1038</v>
      </c>
      <c r="C18383" t="s">
        <v>8</v>
      </c>
      <c r="D18383" t="s">
        <v>2399</v>
      </c>
      <c r="E18383">
        <v>0</v>
      </c>
    </row>
    <row r="18384" spans="1:5" x14ac:dyDescent="0.3">
      <c r="A18384">
        <v>66040005</v>
      </c>
      <c r="B18384" t="s">
        <v>1038</v>
      </c>
      <c r="C18384" t="s">
        <v>8</v>
      </c>
      <c r="D18384" t="s">
        <v>2400</v>
      </c>
      <c r="E18384">
        <v>0</v>
      </c>
    </row>
    <row r="18385" spans="1:5" x14ac:dyDescent="0.3">
      <c r="A18385">
        <v>66040005</v>
      </c>
      <c r="B18385" t="s">
        <v>1038</v>
      </c>
      <c r="C18385" t="s">
        <v>8</v>
      </c>
      <c r="D18385" t="s">
        <v>2401</v>
      </c>
      <c r="E18385">
        <v>0</v>
      </c>
    </row>
    <row r="18386" spans="1:5" x14ac:dyDescent="0.3">
      <c r="A18386">
        <v>66040005</v>
      </c>
      <c r="B18386" t="s">
        <v>1038</v>
      </c>
      <c r="C18386" t="s">
        <v>8</v>
      </c>
      <c r="D18386" t="s">
        <v>2402</v>
      </c>
      <c r="E18386">
        <v>0</v>
      </c>
    </row>
    <row r="18387" spans="1:5" x14ac:dyDescent="0.3">
      <c r="A18387">
        <v>66040005</v>
      </c>
      <c r="B18387" t="s">
        <v>1038</v>
      </c>
      <c r="C18387" t="s">
        <v>8</v>
      </c>
      <c r="D18387" t="s">
        <v>2403</v>
      </c>
      <c r="E18387">
        <v>0</v>
      </c>
    </row>
    <row r="18388" spans="1:5" x14ac:dyDescent="0.3">
      <c r="A18388">
        <v>66040005</v>
      </c>
      <c r="B18388" t="s">
        <v>1038</v>
      </c>
      <c r="C18388" t="s">
        <v>8</v>
      </c>
      <c r="D18388" t="s">
        <v>2404</v>
      </c>
      <c r="E18388">
        <v>-2</v>
      </c>
    </row>
    <row r="18389" spans="1:5" x14ac:dyDescent="0.3">
      <c r="A18389">
        <v>66040005</v>
      </c>
      <c r="B18389" t="s">
        <v>1038</v>
      </c>
      <c r="C18389" t="s">
        <v>8</v>
      </c>
      <c r="D18389" t="s">
        <v>2405</v>
      </c>
      <c r="E18389">
        <v>0</v>
      </c>
    </row>
    <row r="18390" spans="1:5" x14ac:dyDescent="0.3">
      <c r="A18390">
        <v>66040005</v>
      </c>
      <c r="B18390" t="s">
        <v>1038</v>
      </c>
      <c r="C18390" t="s">
        <v>8</v>
      </c>
      <c r="D18390" t="s">
        <v>2406</v>
      </c>
      <c r="E18390">
        <v>0</v>
      </c>
    </row>
    <row r="18391" spans="1:5" x14ac:dyDescent="0.3">
      <c r="A18391">
        <v>66040005</v>
      </c>
      <c r="B18391" t="s">
        <v>1038</v>
      </c>
      <c r="C18391" t="s">
        <v>8</v>
      </c>
      <c r="D18391" t="s">
        <v>2407</v>
      </c>
      <c r="E18391">
        <v>0</v>
      </c>
    </row>
    <row r="18392" spans="1:5" x14ac:dyDescent="0.3">
      <c r="A18392">
        <v>66040005</v>
      </c>
      <c r="B18392" t="s">
        <v>1038</v>
      </c>
      <c r="C18392" t="s">
        <v>8</v>
      </c>
      <c r="D18392" t="s">
        <v>2408</v>
      </c>
      <c r="E18392">
        <v>0</v>
      </c>
    </row>
    <row r="18393" spans="1:5" x14ac:dyDescent="0.3">
      <c r="A18393">
        <v>66040005</v>
      </c>
      <c r="B18393" t="s">
        <v>1038</v>
      </c>
      <c r="C18393" t="s">
        <v>8</v>
      </c>
      <c r="D18393" t="s">
        <v>2409</v>
      </c>
      <c r="E18393">
        <v>0</v>
      </c>
    </row>
    <row r="18394" spans="1:5" x14ac:dyDescent="0.3">
      <c r="A18394">
        <v>66040005</v>
      </c>
      <c r="B18394" t="s">
        <v>1038</v>
      </c>
      <c r="C18394" t="s">
        <v>8</v>
      </c>
      <c r="D18394" t="s">
        <v>2410</v>
      </c>
      <c r="E18394">
        <v>0</v>
      </c>
    </row>
    <row r="18395" spans="1:5" x14ac:dyDescent="0.3">
      <c r="A18395">
        <v>66040005</v>
      </c>
      <c r="B18395" t="s">
        <v>1038</v>
      </c>
      <c r="C18395" t="s">
        <v>8</v>
      </c>
      <c r="D18395" t="s">
        <v>2411</v>
      </c>
      <c r="E18395">
        <v>0</v>
      </c>
    </row>
    <row r="18396" spans="1:5" x14ac:dyDescent="0.3">
      <c r="A18396">
        <v>66040005</v>
      </c>
      <c r="B18396" t="s">
        <v>1038</v>
      </c>
      <c r="C18396" t="s">
        <v>8</v>
      </c>
      <c r="D18396" t="s">
        <v>2412</v>
      </c>
      <c r="E18396">
        <v>0</v>
      </c>
    </row>
    <row r="18397" spans="1:5" x14ac:dyDescent="0.3">
      <c r="A18397">
        <v>66040005</v>
      </c>
      <c r="B18397" t="s">
        <v>1038</v>
      </c>
      <c r="C18397" t="s">
        <v>8</v>
      </c>
      <c r="D18397" t="s">
        <v>2413</v>
      </c>
      <c r="E18397">
        <v>0</v>
      </c>
    </row>
    <row r="18398" spans="1:5" x14ac:dyDescent="0.3">
      <c r="A18398">
        <v>43190014</v>
      </c>
      <c r="B18398" t="s">
        <v>1040</v>
      </c>
      <c r="C18398" t="s">
        <v>8</v>
      </c>
      <c r="D18398" t="s">
        <v>2378</v>
      </c>
      <c r="E18398">
        <v>0</v>
      </c>
    </row>
    <row r="18399" spans="1:5" x14ac:dyDescent="0.3">
      <c r="A18399">
        <v>43190014</v>
      </c>
      <c r="B18399" t="s">
        <v>1040</v>
      </c>
      <c r="C18399" t="s">
        <v>8</v>
      </c>
      <c r="D18399" t="s">
        <v>2379</v>
      </c>
      <c r="E18399">
        <v>0</v>
      </c>
    </row>
    <row r="18400" spans="1:5" x14ac:dyDescent="0.3">
      <c r="A18400">
        <v>43190014</v>
      </c>
      <c r="B18400" t="s">
        <v>1040</v>
      </c>
      <c r="C18400" t="s">
        <v>8</v>
      </c>
      <c r="D18400" t="s">
        <v>2380</v>
      </c>
      <c r="E18400">
        <v>-3</v>
      </c>
    </row>
    <row r="18401" spans="1:5" x14ac:dyDescent="0.3">
      <c r="A18401">
        <v>43190014</v>
      </c>
      <c r="B18401" t="s">
        <v>1040</v>
      </c>
      <c r="C18401" t="s">
        <v>8</v>
      </c>
      <c r="D18401" t="s">
        <v>2381</v>
      </c>
      <c r="E18401">
        <v>0</v>
      </c>
    </row>
    <row r="18402" spans="1:5" x14ac:dyDescent="0.3">
      <c r="A18402">
        <v>43190014</v>
      </c>
      <c r="B18402" t="s">
        <v>1040</v>
      </c>
      <c r="C18402" t="s">
        <v>8</v>
      </c>
      <c r="D18402" t="s">
        <v>2382</v>
      </c>
      <c r="E18402">
        <v>0</v>
      </c>
    </row>
    <row r="18403" spans="1:5" x14ac:dyDescent="0.3">
      <c r="A18403">
        <v>43190014</v>
      </c>
      <c r="B18403" t="s">
        <v>1040</v>
      </c>
      <c r="C18403" t="s">
        <v>8</v>
      </c>
      <c r="D18403" t="s">
        <v>2383</v>
      </c>
      <c r="E18403">
        <v>-1</v>
      </c>
    </row>
    <row r="18404" spans="1:5" x14ac:dyDescent="0.3">
      <c r="A18404">
        <v>43190014</v>
      </c>
      <c r="B18404" t="s">
        <v>1040</v>
      </c>
      <c r="C18404" t="s">
        <v>8</v>
      </c>
      <c r="D18404" t="s">
        <v>2384</v>
      </c>
      <c r="E18404">
        <v>0</v>
      </c>
    </row>
    <row r="18405" spans="1:5" x14ac:dyDescent="0.3">
      <c r="A18405">
        <v>43190014</v>
      </c>
      <c r="B18405" t="s">
        <v>1040</v>
      </c>
      <c r="C18405" t="s">
        <v>8</v>
      </c>
      <c r="D18405" t="s">
        <v>2385</v>
      </c>
      <c r="E18405">
        <v>-2</v>
      </c>
    </row>
    <row r="18406" spans="1:5" x14ac:dyDescent="0.3">
      <c r="A18406">
        <v>43190014</v>
      </c>
      <c r="B18406" t="s">
        <v>1040</v>
      </c>
      <c r="C18406" t="s">
        <v>8</v>
      </c>
      <c r="D18406" t="s">
        <v>2386</v>
      </c>
      <c r="E18406">
        <v>0</v>
      </c>
    </row>
    <row r="18407" spans="1:5" x14ac:dyDescent="0.3">
      <c r="A18407">
        <v>43190014</v>
      </c>
      <c r="B18407" t="s">
        <v>1040</v>
      </c>
      <c r="C18407" t="s">
        <v>8</v>
      </c>
      <c r="D18407" t="s">
        <v>2387</v>
      </c>
      <c r="E18407">
        <v>-1</v>
      </c>
    </row>
    <row r="18408" spans="1:5" x14ac:dyDescent="0.3">
      <c r="A18408">
        <v>43190014</v>
      </c>
      <c r="B18408" t="s">
        <v>1040</v>
      </c>
      <c r="C18408" t="s">
        <v>8</v>
      </c>
      <c r="D18408" t="s">
        <v>2388</v>
      </c>
      <c r="E18408">
        <v>-1</v>
      </c>
    </row>
    <row r="18409" spans="1:5" x14ac:dyDescent="0.3">
      <c r="A18409">
        <v>43190014</v>
      </c>
      <c r="B18409" t="s">
        <v>1040</v>
      </c>
      <c r="C18409" t="s">
        <v>8</v>
      </c>
      <c r="D18409" t="s">
        <v>2389</v>
      </c>
      <c r="E18409">
        <v>0</v>
      </c>
    </row>
    <row r="18410" spans="1:5" x14ac:dyDescent="0.3">
      <c r="A18410">
        <v>43190014</v>
      </c>
      <c r="B18410" t="s">
        <v>1040</v>
      </c>
      <c r="C18410" t="s">
        <v>8</v>
      </c>
      <c r="D18410" t="s">
        <v>2390</v>
      </c>
      <c r="E18410">
        <v>0</v>
      </c>
    </row>
    <row r="18411" spans="1:5" x14ac:dyDescent="0.3">
      <c r="A18411">
        <v>43190014</v>
      </c>
      <c r="B18411" t="s">
        <v>1040</v>
      </c>
      <c r="C18411" t="s">
        <v>8</v>
      </c>
      <c r="D18411" t="s">
        <v>2391</v>
      </c>
      <c r="E18411">
        <v>0</v>
      </c>
    </row>
    <row r="18412" spans="1:5" x14ac:dyDescent="0.3">
      <c r="A18412">
        <v>43190014</v>
      </c>
      <c r="B18412" t="s">
        <v>1040</v>
      </c>
      <c r="C18412" t="s">
        <v>8</v>
      </c>
      <c r="D18412" t="s">
        <v>2392</v>
      </c>
      <c r="E18412">
        <v>0</v>
      </c>
    </row>
    <row r="18413" spans="1:5" x14ac:dyDescent="0.3">
      <c r="A18413">
        <v>43190014</v>
      </c>
      <c r="B18413" t="s">
        <v>1040</v>
      </c>
      <c r="C18413" t="s">
        <v>8</v>
      </c>
      <c r="D18413" t="s">
        <v>2393</v>
      </c>
      <c r="E18413">
        <v>-3</v>
      </c>
    </row>
    <row r="18414" spans="1:5" x14ac:dyDescent="0.3">
      <c r="A18414">
        <v>43190014</v>
      </c>
      <c r="B18414" t="s">
        <v>1040</v>
      </c>
      <c r="C18414" t="s">
        <v>8</v>
      </c>
      <c r="D18414" t="s">
        <v>2394</v>
      </c>
      <c r="E18414">
        <v>-1</v>
      </c>
    </row>
    <row r="18415" spans="1:5" x14ac:dyDescent="0.3">
      <c r="A18415">
        <v>43190014</v>
      </c>
      <c r="B18415" t="s">
        <v>1040</v>
      </c>
      <c r="C18415" t="s">
        <v>8</v>
      </c>
      <c r="D18415" t="s">
        <v>2395</v>
      </c>
      <c r="E18415">
        <v>0</v>
      </c>
    </row>
    <row r="18416" spans="1:5" x14ac:dyDescent="0.3">
      <c r="A18416">
        <v>43190014</v>
      </c>
      <c r="B18416" t="s">
        <v>1040</v>
      </c>
      <c r="C18416" t="s">
        <v>8</v>
      </c>
      <c r="D18416" t="s">
        <v>2396</v>
      </c>
      <c r="E18416">
        <v>0</v>
      </c>
    </row>
    <row r="18417" spans="1:5" x14ac:dyDescent="0.3">
      <c r="A18417">
        <v>43190014</v>
      </c>
      <c r="B18417" t="s">
        <v>1040</v>
      </c>
      <c r="C18417" t="s">
        <v>8</v>
      </c>
      <c r="D18417" t="s">
        <v>2397</v>
      </c>
      <c r="E18417">
        <v>0</v>
      </c>
    </row>
    <row r="18418" spans="1:5" x14ac:dyDescent="0.3">
      <c r="A18418">
        <v>43190014</v>
      </c>
      <c r="B18418" t="s">
        <v>1040</v>
      </c>
      <c r="C18418" t="s">
        <v>8</v>
      </c>
      <c r="D18418" t="s">
        <v>2398</v>
      </c>
      <c r="E18418">
        <v>0</v>
      </c>
    </row>
    <row r="18419" spans="1:5" x14ac:dyDescent="0.3">
      <c r="A18419">
        <v>43190014</v>
      </c>
      <c r="B18419" t="s">
        <v>1040</v>
      </c>
      <c r="C18419" t="s">
        <v>8</v>
      </c>
      <c r="D18419" t="s">
        <v>2399</v>
      </c>
      <c r="E18419">
        <v>-1</v>
      </c>
    </row>
    <row r="18420" spans="1:5" x14ac:dyDescent="0.3">
      <c r="A18420">
        <v>43190014</v>
      </c>
      <c r="B18420" t="s">
        <v>1040</v>
      </c>
      <c r="C18420" t="s">
        <v>8</v>
      </c>
      <c r="D18420" t="s">
        <v>2400</v>
      </c>
      <c r="E18420">
        <v>0</v>
      </c>
    </row>
    <row r="18421" spans="1:5" x14ac:dyDescent="0.3">
      <c r="A18421">
        <v>43190014</v>
      </c>
      <c r="B18421" t="s">
        <v>1040</v>
      </c>
      <c r="C18421" t="s">
        <v>8</v>
      </c>
      <c r="D18421" t="s">
        <v>2401</v>
      </c>
      <c r="E18421">
        <v>0</v>
      </c>
    </row>
    <row r="18422" spans="1:5" x14ac:dyDescent="0.3">
      <c r="A18422">
        <v>43190014</v>
      </c>
      <c r="B18422" t="s">
        <v>1040</v>
      </c>
      <c r="C18422" t="s">
        <v>8</v>
      </c>
      <c r="D18422" t="s">
        <v>2402</v>
      </c>
      <c r="E18422">
        <v>0</v>
      </c>
    </row>
    <row r="18423" spans="1:5" x14ac:dyDescent="0.3">
      <c r="A18423">
        <v>43190014</v>
      </c>
      <c r="B18423" t="s">
        <v>1040</v>
      </c>
      <c r="C18423" t="s">
        <v>8</v>
      </c>
      <c r="D18423" t="s">
        <v>2403</v>
      </c>
      <c r="E18423">
        <v>-1</v>
      </c>
    </row>
    <row r="18424" spans="1:5" x14ac:dyDescent="0.3">
      <c r="A18424">
        <v>43190014</v>
      </c>
      <c r="B18424" t="s">
        <v>1040</v>
      </c>
      <c r="C18424" t="s">
        <v>8</v>
      </c>
      <c r="D18424" t="s">
        <v>2404</v>
      </c>
      <c r="E18424">
        <v>-1</v>
      </c>
    </row>
    <row r="18425" spans="1:5" x14ac:dyDescent="0.3">
      <c r="A18425">
        <v>43190014</v>
      </c>
      <c r="B18425" t="s">
        <v>1040</v>
      </c>
      <c r="C18425" t="s">
        <v>8</v>
      </c>
      <c r="D18425" t="s">
        <v>2405</v>
      </c>
      <c r="E18425">
        <v>0</v>
      </c>
    </row>
    <row r="18426" spans="1:5" x14ac:dyDescent="0.3">
      <c r="A18426">
        <v>43190014</v>
      </c>
      <c r="B18426" t="s">
        <v>1040</v>
      </c>
      <c r="C18426" t="s">
        <v>8</v>
      </c>
      <c r="D18426" t="s">
        <v>2406</v>
      </c>
      <c r="E18426">
        <v>-1</v>
      </c>
    </row>
    <row r="18427" spans="1:5" x14ac:dyDescent="0.3">
      <c r="A18427">
        <v>43190014</v>
      </c>
      <c r="B18427" t="s">
        <v>1040</v>
      </c>
      <c r="C18427" t="s">
        <v>8</v>
      </c>
      <c r="D18427" t="s">
        <v>2407</v>
      </c>
      <c r="E18427">
        <v>-1</v>
      </c>
    </row>
    <row r="18428" spans="1:5" x14ac:dyDescent="0.3">
      <c r="A18428">
        <v>43190014</v>
      </c>
      <c r="B18428" t="s">
        <v>1040</v>
      </c>
      <c r="C18428" t="s">
        <v>8</v>
      </c>
      <c r="D18428" t="s">
        <v>2408</v>
      </c>
      <c r="E18428">
        <v>-1</v>
      </c>
    </row>
    <row r="18429" spans="1:5" x14ac:dyDescent="0.3">
      <c r="A18429">
        <v>43190014</v>
      </c>
      <c r="B18429" t="s">
        <v>1040</v>
      </c>
      <c r="C18429" t="s">
        <v>8</v>
      </c>
      <c r="D18429" t="s">
        <v>2409</v>
      </c>
      <c r="E18429">
        <v>0</v>
      </c>
    </row>
    <row r="18430" spans="1:5" x14ac:dyDescent="0.3">
      <c r="A18430">
        <v>43190014</v>
      </c>
      <c r="B18430" t="s">
        <v>1040</v>
      </c>
      <c r="C18430" t="s">
        <v>8</v>
      </c>
      <c r="D18430" t="s">
        <v>2410</v>
      </c>
      <c r="E18430">
        <v>0</v>
      </c>
    </row>
    <row r="18431" spans="1:5" x14ac:dyDescent="0.3">
      <c r="A18431">
        <v>43190014</v>
      </c>
      <c r="B18431" t="s">
        <v>1040</v>
      </c>
      <c r="C18431" t="s">
        <v>8</v>
      </c>
      <c r="D18431" t="s">
        <v>2411</v>
      </c>
      <c r="E18431">
        <v>0</v>
      </c>
    </row>
    <row r="18432" spans="1:5" x14ac:dyDescent="0.3">
      <c r="A18432">
        <v>43190014</v>
      </c>
      <c r="B18432" t="s">
        <v>1040</v>
      </c>
      <c r="C18432" t="s">
        <v>8</v>
      </c>
      <c r="D18432" t="s">
        <v>2412</v>
      </c>
      <c r="E18432">
        <v>-1</v>
      </c>
    </row>
    <row r="18433" spans="1:5" x14ac:dyDescent="0.3">
      <c r="A18433">
        <v>43190014</v>
      </c>
      <c r="B18433" t="s">
        <v>1040</v>
      </c>
      <c r="C18433" t="s">
        <v>8</v>
      </c>
      <c r="D18433" t="s">
        <v>2413</v>
      </c>
      <c r="E18433">
        <v>0</v>
      </c>
    </row>
    <row r="18434" spans="1:5" x14ac:dyDescent="0.3">
      <c r="A18434">
        <v>71240020</v>
      </c>
      <c r="B18434" t="s">
        <v>1042</v>
      </c>
      <c r="C18434" t="s">
        <v>8</v>
      </c>
      <c r="D18434" t="s">
        <v>2378</v>
      </c>
      <c r="E18434">
        <v>0</v>
      </c>
    </row>
    <row r="18435" spans="1:5" x14ac:dyDescent="0.3">
      <c r="A18435">
        <v>71240020</v>
      </c>
      <c r="B18435" t="s">
        <v>1042</v>
      </c>
      <c r="C18435" t="s">
        <v>8</v>
      </c>
      <c r="D18435" t="s">
        <v>2379</v>
      </c>
      <c r="E18435">
        <v>-10</v>
      </c>
    </row>
    <row r="18436" spans="1:5" x14ac:dyDescent="0.3">
      <c r="A18436">
        <v>71240020</v>
      </c>
      <c r="B18436" t="s">
        <v>1042</v>
      </c>
      <c r="C18436" t="s">
        <v>8</v>
      </c>
      <c r="D18436" t="s">
        <v>2380</v>
      </c>
      <c r="E18436">
        <v>0</v>
      </c>
    </row>
    <row r="18437" spans="1:5" x14ac:dyDescent="0.3">
      <c r="A18437">
        <v>71240020</v>
      </c>
      <c r="B18437" t="s">
        <v>1042</v>
      </c>
      <c r="C18437" t="s">
        <v>8</v>
      </c>
      <c r="D18437" t="s">
        <v>2381</v>
      </c>
      <c r="E18437">
        <v>0</v>
      </c>
    </row>
    <row r="18438" spans="1:5" x14ac:dyDescent="0.3">
      <c r="A18438">
        <v>71240020</v>
      </c>
      <c r="B18438" t="s">
        <v>1042</v>
      </c>
      <c r="C18438" t="s">
        <v>8</v>
      </c>
      <c r="D18438" t="s">
        <v>2382</v>
      </c>
      <c r="E18438">
        <v>0</v>
      </c>
    </row>
    <row r="18439" spans="1:5" x14ac:dyDescent="0.3">
      <c r="A18439">
        <v>71240020</v>
      </c>
      <c r="B18439" t="s">
        <v>1042</v>
      </c>
      <c r="C18439" t="s">
        <v>8</v>
      </c>
      <c r="D18439" t="s">
        <v>2383</v>
      </c>
      <c r="E18439">
        <v>0</v>
      </c>
    </row>
    <row r="18440" spans="1:5" x14ac:dyDescent="0.3">
      <c r="A18440">
        <v>71240020</v>
      </c>
      <c r="B18440" t="s">
        <v>1042</v>
      </c>
      <c r="C18440" t="s">
        <v>8</v>
      </c>
      <c r="D18440" t="s">
        <v>2384</v>
      </c>
      <c r="E18440">
        <v>0</v>
      </c>
    </row>
    <row r="18441" spans="1:5" x14ac:dyDescent="0.3">
      <c r="A18441">
        <v>71240020</v>
      </c>
      <c r="B18441" t="s">
        <v>1042</v>
      </c>
      <c r="C18441" t="s">
        <v>8</v>
      </c>
      <c r="D18441" t="s">
        <v>2385</v>
      </c>
      <c r="E18441">
        <v>0</v>
      </c>
    </row>
    <row r="18442" spans="1:5" x14ac:dyDescent="0.3">
      <c r="A18442">
        <v>71240020</v>
      </c>
      <c r="B18442" t="s">
        <v>1042</v>
      </c>
      <c r="C18442" t="s">
        <v>8</v>
      </c>
      <c r="D18442" t="s">
        <v>2386</v>
      </c>
      <c r="E18442">
        <v>0</v>
      </c>
    </row>
    <row r="18443" spans="1:5" x14ac:dyDescent="0.3">
      <c r="A18443">
        <v>71240020</v>
      </c>
      <c r="B18443" t="s">
        <v>1042</v>
      </c>
      <c r="C18443" t="s">
        <v>8</v>
      </c>
      <c r="D18443" t="s">
        <v>2387</v>
      </c>
      <c r="E18443">
        <v>0</v>
      </c>
    </row>
    <row r="18444" spans="1:5" x14ac:dyDescent="0.3">
      <c r="A18444">
        <v>71240020</v>
      </c>
      <c r="B18444" t="s">
        <v>1042</v>
      </c>
      <c r="C18444" t="s">
        <v>8</v>
      </c>
      <c r="D18444" t="s">
        <v>2388</v>
      </c>
      <c r="E18444">
        <v>0</v>
      </c>
    </row>
    <row r="18445" spans="1:5" x14ac:dyDescent="0.3">
      <c r="A18445">
        <v>71240020</v>
      </c>
      <c r="B18445" t="s">
        <v>1042</v>
      </c>
      <c r="C18445" t="s">
        <v>8</v>
      </c>
      <c r="D18445" t="s">
        <v>2389</v>
      </c>
      <c r="E18445">
        <v>0</v>
      </c>
    </row>
    <row r="18446" spans="1:5" x14ac:dyDescent="0.3">
      <c r="A18446">
        <v>71240020</v>
      </c>
      <c r="B18446" t="s">
        <v>1042</v>
      </c>
      <c r="C18446" t="s">
        <v>8</v>
      </c>
      <c r="D18446" t="s">
        <v>2390</v>
      </c>
      <c r="E18446">
        <v>0</v>
      </c>
    </row>
    <row r="18447" spans="1:5" x14ac:dyDescent="0.3">
      <c r="A18447">
        <v>71240020</v>
      </c>
      <c r="B18447" t="s">
        <v>1042</v>
      </c>
      <c r="C18447" t="s">
        <v>8</v>
      </c>
      <c r="D18447" t="s">
        <v>2391</v>
      </c>
      <c r="E18447">
        <v>0</v>
      </c>
    </row>
    <row r="18448" spans="1:5" x14ac:dyDescent="0.3">
      <c r="A18448">
        <v>71240020</v>
      </c>
      <c r="B18448" t="s">
        <v>1042</v>
      </c>
      <c r="C18448" t="s">
        <v>8</v>
      </c>
      <c r="D18448" t="s">
        <v>2392</v>
      </c>
      <c r="E18448">
        <v>0</v>
      </c>
    </row>
    <row r="18449" spans="1:5" x14ac:dyDescent="0.3">
      <c r="A18449">
        <v>71240020</v>
      </c>
      <c r="B18449" t="s">
        <v>1042</v>
      </c>
      <c r="C18449" t="s">
        <v>8</v>
      </c>
      <c r="D18449" t="s">
        <v>2393</v>
      </c>
      <c r="E18449">
        <v>0</v>
      </c>
    </row>
    <row r="18450" spans="1:5" x14ac:dyDescent="0.3">
      <c r="A18450">
        <v>71240020</v>
      </c>
      <c r="B18450" t="s">
        <v>1042</v>
      </c>
      <c r="C18450" t="s">
        <v>8</v>
      </c>
      <c r="D18450" t="s">
        <v>2394</v>
      </c>
      <c r="E18450">
        <v>0</v>
      </c>
    </row>
    <row r="18451" spans="1:5" x14ac:dyDescent="0.3">
      <c r="A18451">
        <v>71240020</v>
      </c>
      <c r="B18451" t="s">
        <v>1042</v>
      </c>
      <c r="C18451" t="s">
        <v>8</v>
      </c>
      <c r="D18451" t="s">
        <v>2395</v>
      </c>
      <c r="E18451">
        <v>0</v>
      </c>
    </row>
    <row r="18452" spans="1:5" x14ac:dyDescent="0.3">
      <c r="A18452">
        <v>71240020</v>
      </c>
      <c r="B18452" t="s">
        <v>1042</v>
      </c>
      <c r="C18452" t="s">
        <v>8</v>
      </c>
      <c r="D18452" t="s">
        <v>2396</v>
      </c>
      <c r="E18452">
        <v>0</v>
      </c>
    </row>
    <row r="18453" spans="1:5" x14ac:dyDescent="0.3">
      <c r="A18453">
        <v>71240020</v>
      </c>
      <c r="B18453" t="s">
        <v>1042</v>
      </c>
      <c r="C18453" t="s">
        <v>8</v>
      </c>
      <c r="D18453" t="s">
        <v>2397</v>
      </c>
      <c r="E18453">
        <v>0</v>
      </c>
    </row>
    <row r="18454" spans="1:5" x14ac:dyDescent="0.3">
      <c r="A18454">
        <v>71240020</v>
      </c>
      <c r="B18454" t="s">
        <v>1042</v>
      </c>
      <c r="C18454" t="s">
        <v>8</v>
      </c>
      <c r="D18454" t="s">
        <v>2398</v>
      </c>
      <c r="E18454">
        <v>0</v>
      </c>
    </row>
    <row r="18455" spans="1:5" x14ac:dyDescent="0.3">
      <c r="A18455">
        <v>71240020</v>
      </c>
      <c r="B18455" t="s">
        <v>1042</v>
      </c>
      <c r="C18455" t="s">
        <v>8</v>
      </c>
      <c r="D18455" t="s">
        <v>2399</v>
      </c>
      <c r="E18455">
        <v>0</v>
      </c>
    </row>
    <row r="18456" spans="1:5" x14ac:dyDescent="0.3">
      <c r="A18456">
        <v>71240020</v>
      </c>
      <c r="B18456" t="s">
        <v>1042</v>
      </c>
      <c r="C18456" t="s">
        <v>8</v>
      </c>
      <c r="D18456" t="s">
        <v>2400</v>
      </c>
      <c r="E18456">
        <v>0</v>
      </c>
    </row>
    <row r="18457" spans="1:5" x14ac:dyDescent="0.3">
      <c r="A18457">
        <v>71240020</v>
      </c>
      <c r="B18457" t="s">
        <v>1042</v>
      </c>
      <c r="C18457" t="s">
        <v>8</v>
      </c>
      <c r="D18457" t="s">
        <v>2401</v>
      </c>
      <c r="E18457">
        <v>0</v>
      </c>
    </row>
    <row r="18458" spans="1:5" x14ac:dyDescent="0.3">
      <c r="A18458">
        <v>71240020</v>
      </c>
      <c r="B18458" t="s">
        <v>1042</v>
      </c>
      <c r="C18458" t="s">
        <v>8</v>
      </c>
      <c r="D18458" t="s">
        <v>2402</v>
      </c>
      <c r="E18458">
        <v>0</v>
      </c>
    </row>
    <row r="18459" spans="1:5" x14ac:dyDescent="0.3">
      <c r="A18459">
        <v>71240020</v>
      </c>
      <c r="B18459" t="s">
        <v>1042</v>
      </c>
      <c r="C18459" t="s">
        <v>8</v>
      </c>
      <c r="D18459" t="s">
        <v>2403</v>
      </c>
      <c r="E18459">
        <v>0</v>
      </c>
    </row>
    <row r="18460" spans="1:5" x14ac:dyDescent="0.3">
      <c r="A18460">
        <v>71240020</v>
      </c>
      <c r="B18460" t="s">
        <v>1042</v>
      </c>
      <c r="C18460" t="s">
        <v>8</v>
      </c>
      <c r="D18460" t="s">
        <v>2404</v>
      </c>
      <c r="E18460">
        <v>0</v>
      </c>
    </row>
    <row r="18461" spans="1:5" x14ac:dyDescent="0.3">
      <c r="A18461">
        <v>71240020</v>
      </c>
      <c r="B18461" t="s">
        <v>1042</v>
      </c>
      <c r="C18461" t="s">
        <v>8</v>
      </c>
      <c r="D18461" t="s">
        <v>2405</v>
      </c>
      <c r="E18461">
        <v>0</v>
      </c>
    </row>
    <row r="18462" spans="1:5" x14ac:dyDescent="0.3">
      <c r="A18462">
        <v>71240020</v>
      </c>
      <c r="B18462" t="s">
        <v>1042</v>
      </c>
      <c r="C18462" t="s">
        <v>8</v>
      </c>
      <c r="D18462" t="s">
        <v>2406</v>
      </c>
      <c r="E18462">
        <v>-2</v>
      </c>
    </row>
    <row r="18463" spans="1:5" x14ac:dyDescent="0.3">
      <c r="A18463">
        <v>71240020</v>
      </c>
      <c r="B18463" t="s">
        <v>1042</v>
      </c>
      <c r="C18463" t="s">
        <v>8</v>
      </c>
      <c r="D18463" t="s">
        <v>2407</v>
      </c>
      <c r="E18463">
        <v>0</v>
      </c>
    </row>
    <row r="18464" spans="1:5" x14ac:dyDescent="0.3">
      <c r="A18464">
        <v>71240020</v>
      </c>
      <c r="B18464" t="s">
        <v>1042</v>
      </c>
      <c r="C18464" t="s">
        <v>8</v>
      </c>
      <c r="D18464" t="s">
        <v>2408</v>
      </c>
      <c r="E18464">
        <v>0</v>
      </c>
    </row>
    <row r="18465" spans="1:5" x14ac:dyDescent="0.3">
      <c r="A18465">
        <v>71240020</v>
      </c>
      <c r="B18465" t="s">
        <v>1042</v>
      </c>
      <c r="C18465" t="s">
        <v>8</v>
      </c>
      <c r="D18465" t="s">
        <v>2409</v>
      </c>
      <c r="E18465">
        <v>0</v>
      </c>
    </row>
    <row r="18466" spans="1:5" x14ac:dyDescent="0.3">
      <c r="A18466">
        <v>71240020</v>
      </c>
      <c r="B18466" t="s">
        <v>1042</v>
      </c>
      <c r="C18466" t="s">
        <v>8</v>
      </c>
      <c r="D18466" t="s">
        <v>2410</v>
      </c>
      <c r="E18466">
        <v>0</v>
      </c>
    </row>
    <row r="18467" spans="1:5" x14ac:dyDescent="0.3">
      <c r="A18467">
        <v>71240020</v>
      </c>
      <c r="B18467" t="s">
        <v>1042</v>
      </c>
      <c r="C18467" t="s">
        <v>8</v>
      </c>
      <c r="D18467" t="s">
        <v>2411</v>
      </c>
      <c r="E18467">
        <v>0</v>
      </c>
    </row>
    <row r="18468" spans="1:5" x14ac:dyDescent="0.3">
      <c r="A18468">
        <v>71240020</v>
      </c>
      <c r="B18468" t="s">
        <v>1042</v>
      </c>
      <c r="C18468" t="s">
        <v>8</v>
      </c>
      <c r="D18468" t="s">
        <v>2412</v>
      </c>
      <c r="E18468">
        <v>0</v>
      </c>
    </row>
    <row r="18469" spans="1:5" x14ac:dyDescent="0.3">
      <c r="A18469">
        <v>71240020</v>
      </c>
      <c r="B18469" t="s">
        <v>1042</v>
      </c>
      <c r="C18469" t="s">
        <v>8</v>
      </c>
      <c r="D18469" t="s">
        <v>2413</v>
      </c>
      <c r="E18469">
        <v>0</v>
      </c>
    </row>
    <row r="18470" spans="1:5" x14ac:dyDescent="0.3">
      <c r="A18470">
        <v>65200126</v>
      </c>
      <c r="B18470" t="s">
        <v>1044</v>
      </c>
      <c r="C18470" t="s">
        <v>8</v>
      </c>
      <c r="D18470" t="s">
        <v>2378</v>
      </c>
      <c r="E18470">
        <v>0</v>
      </c>
    </row>
    <row r="18471" spans="1:5" x14ac:dyDescent="0.3">
      <c r="A18471">
        <v>65200126</v>
      </c>
      <c r="B18471" t="s">
        <v>1044</v>
      </c>
      <c r="C18471" t="s">
        <v>8</v>
      </c>
      <c r="D18471" t="s">
        <v>2379</v>
      </c>
      <c r="E18471">
        <v>-1</v>
      </c>
    </row>
    <row r="18472" spans="1:5" x14ac:dyDescent="0.3">
      <c r="A18472">
        <v>65200126</v>
      </c>
      <c r="B18472" t="s">
        <v>1044</v>
      </c>
      <c r="C18472" t="s">
        <v>8</v>
      </c>
      <c r="D18472" t="s">
        <v>2380</v>
      </c>
      <c r="E18472">
        <v>0</v>
      </c>
    </row>
    <row r="18473" spans="1:5" x14ac:dyDescent="0.3">
      <c r="A18473">
        <v>65200126</v>
      </c>
      <c r="B18473" t="s">
        <v>1044</v>
      </c>
      <c r="C18473" t="s">
        <v>8</v>
      </c>
      <c r="D18473" t="s">
        <v>2381</v>
      </c>
      <c r="E18473">
        <v>0</v>
      </c>
    </row>
    <row r="18474" spans="1:5" x14ac:dyDescent="0.3">
      <c r="A18474">
        <v>65200126</v>
      </c>
      <c r="B18474" t="s">
        <v>1044</v>
      </c>
      <c r="C18474" t="s">
        <v>8</v>
      </c>
      <c r="D18474" t="s">
        <v>2382</v>
      </c>
      <c r="E18474">
        <v>-2</v>
      </c>
    </row>
    <row r="18475" spans="1:5" x14ac:dyDescent="0.3">
      <c r="A18475">
        <v>65200126</v>
      </c>
      <c r="B18475" t="s">
        <v>1044</v>
      </c>
      <c r="C18475" t="s">
        <v>8</v>
      </c>
      <c r="D18475" t="s">
        <v>2383</v>
      </c>
      <c r="E18475">
        <v>0</v>
      </c>
    </row>
    <row r="18476" spans="1:5" x14ac:dyDescent="0.3">
      <c r="A18476">
        <v>65200126</v>
      </c>
      <c r="B18476" t="s">
        <v>1044</v>
      </c>
      <c r="C18476" t="s">
        <v>8</v>
      </c>
      <c r="D18476" t="s">
        <v>2384</v>
      </c>
      <c r="E18476">
        <v>0</v>
      </c>
    </row>
    <row r="18477" spans="1:5" x14ac:dyDescent="0.3">
      <c r="A18477">
        <v>65200126</v>
      </c>
      <c r="B18477" t="s">
        <v>1044</v>
      </c>
      <c r="C18477" t="s">
        <v>8</v>
      </c>
      <c r="D18477" t="s">
        <v>2385</v>
      </c>
      <c r="E18477">
        <v>-1</v>
      </c>
    </row>
    <row r="18478" spans="1:5" x14ac:dyDescent="0.3">
      <c r="A18478">
        <v>65200126</v>
      </c>
      <c r="B18478" t="s">
        <v>1044</v>
      </c>
      <c r="C18478" t="s">
        <v>8</v>
      </c>
      <c r="D18478" t="s">
        <v>2386</v>
      </c>
      <c r="E18478">
        <v>-2</v>
      </c>
    </row>
    <row r="18479" spans="1:5" x14ac:dyDescent="0.3">
      <c r="A18479">
        <v>65200126</v>
      </c>
      <c r="B18479" t="s">
        <v>1044</v>
      </c>
      <c r="C18479" t="s">
        <v>8</v>
      </c>
      <c r="D18479" t="s">
        <v>2387</v>
      </c>
      <c r="E18479">
        <v>0</v>
      </c>
    </row>
    <row r="18480" spans="1:5" x14ac:dyDescent="0.3">
      <c r="A18480">
        <v>65200126</v>
      </c>
      <c r="B18480" t="s">
        <v>1044</v>
      </c>
      <c r="C18480" t="s">
        <v>8</v>
      </c>
      <c r="D18480" t="s">
        <v>2388</v>
      </c>
      <c r="E18480">
        <v>-1</v>
      </c>
    </row>
    <row r="18481" spans="1:5" x14ac:dyDescent="0.3">
      <c r="A18481">
        <v>65200126</v>
      </c>
      <c r="B18481" t="s">
        <v>1044</v>
      </c>
      <c r="C18481" t="s">
        <v>8</v>
      </c>
      <c r="D18481" t="s">
        <v>2389</v>
      </c>
      <c r="E18481">
        <v>0</v>
      </c>
    </row>
    <row r="18482" spans="1:5" x14ac:dyDescent="0.3">
      <c r="A18482">
        <v>65200126</v>
      </c>
      <c r="B18482" t="s">
        <v>1044</v>
      </c>
      <c r="C18482" t="s">
        <v>8</v>
      </c>
      <c r="D18482" t="s">
        <v>2390</v>
      </c>
      <c r="E18482">
        <v>0</v>
      </c>
    </row>
    <row r="18483" spans="1:5" x14ac:dyDescent="0.3">
      <c r="A18483">
        <v>65200126</v>
      </c>
      <c r="B18483" t="s">
        <v>1044</v>
      </c>
      <c r="C18483" t="s">
        <v>8</v>
      </c>
      <c r="D18483" t="s">
        <v>2391</v>
      </c>
      <c r="E18483">
        <v>-2</v>
      </c>
    </row>
    <row r="18484" spans="1:5" x14ac:dyDescent="0.3">
      <c r="A18484">
        <v>65200126</v>
      </c>
      <c r="B18484" t="s">
        <v>1044</v>
      </c>
      <c r="C18484" t="s">
        <v>8</v>
      </c>
      <c r="D18484" t="s">
        <v>2392</v>
      </c>
      <c r="E18484">
        <v>0</v>
      </c>
    </row>
    <row r="18485" spans="1:5" x14ac:dyDescent="0.3">
      <c r="A18485">
        <v>65200126</v>
      </c>
      <c r="B18485" t="s">
        <v>1044</v>
      </c>
      <c r="C18485" t="s">
        <v>8</v>
      </c>
      <c r="D18485" t="s">
        <v>2393</v>
      </c>
      <c r="E18485">
        <v>0</v>
      </c>
    </row>
    <row r="18486" spans="1:5" x14ac:dyDescent="0.3">
      <c r="A18486">
        <v>65200126</v>
      </c>
      <c r="B18486" t="s">
        <v>1044</v>
      </c>
      <c r="C18486" t="s">
        <v>8</v>
      </c>
      <c r="D18486" t="s">
        <v>2394</v>
      </c>
      <c r="E18486">
        <v>0</v>
      </c>
    </row>
    <row r="18487" spans="1:5" x14ac:dyDescent="0.3">
      <c r="A18487">
        <v>65200126</v>
      </c>
      <c r="B18487" t="s">
        <v>1044</v>
      </c>
      <c r="C18487" t="s">
        <v>8</v>
      </c>
      <c r="D18487" t="s">
        <v>2395</v>
      </c>
      <c r="E18487">
        <v>0</v>
      </c>
    </row>
    <row r="18488" spans="1:5" x14ac:dyDescent="0.3">
      <c r="A18488">
        <v>65200126</v>
      </c>
      <c r="B18488" t="s">
        <v>1044</v>
      </c>
      <c r="C18488" t="s">
        <v>8</v>
      </c>
      <c r="D18488" t="s">
        <v>2396</v>
      </c>
      <c r="E18488">
        <v>0</v>
      </c>
    </row>
    <row r="18489" spans="1:5" x14ac:dyDescent="0.3">
      <c r="A18489">
        <v>65200126</v>
      </c>
      <c r="B18489" t="s">
        <v>1044</v>
      </c>
      <c r="C18489" t="s">
        <v>8</v>
      </c>
      <c r="D18489" t="s">
        <v>2397</v>
      </c>
      <c r="E18489">
        <v>-4</v>
      </c>
    </row>
    <row r="18490" spans="1:5" x14ac:dyDescent="0.3">
      <c r="A18490">
        <v>65200126</v>
      </c>
      <c r="B18490" t="s">
        <v>1044</v>
      </c>
      <c r="C18490" t="s">
        <v>8</v>
      </c>
      <c r="D18490" t="s">
        <v>2398</v>
      </c>
      <c r="E18490">
        <v>0</v>
      </c>
    </row>
    <row r="18491" spans="1:5" x14ac:dyDescent="0.3">
      <c r="A18491">
        <v>65200126</v>
      </c>
      <c r="B18491" t="s">
        <v>1044</v>
      </c>
      <c r="C18491" t="s">
        <v>8</v>
      </c>
      <c r="D18491" t="s">
        <v>2399</v>
      </c>
      <c r="E18491">
        <v>0</v>
      </c>
    </row>
    <row r="18492" spans="1:5" x14ac:dyDescent="0.3">
      <c r="A18492">
        <v>65200126</v>
      </c>
      <c r="B18492" t="s">
        <v>1044</v>
      </c>
      <c r="C18492" t="s">
        <v>8</v>
      </c>
      <c r="D18492" t="s">
        <v>2400</v>
      </c>
      <c r="E18492">
        <v>-2</v>
      </c>
    </row>
    <row r="18493" spans="1:5" x14ac:dyDescent="0.3">
      <c r="A18493">
        <v>65200126</v>
      </c>
      <c r="B18493" t="s">
        <v>1044</v>
      </c>
      <c r="C18493" t="s">
        <v>8</v>
      </c>
      <c r="D18493" t="s">
        <v>2401</v>
      </c>
      <c r="E18493">
        <v>0</v>
      </c>
    </row>
    <row r="18494" spans="1:5" x14ac:dyDescent="0.3">
      <c r="A18494">
        <v>65200126</v>
      </c>
      <c r="B18494" t="s">
        <v>1044</v>
      </c>
      <c r="C18494" t="s">
        <v>8</v>
      </c>
      <c r="D18494" t="s">
        <v>2402</v>
      </c>
      <c r="E18494">
        <v>0</v>
      </c>
    </row>
    <row r="18495" spans="1:5" x14ac:dyDescent="0.3">
      <c r="A18495">
        <v>65200126</v>
      </c>
      <c r="B18495" t="s">
        <v>1044</v>
      </c>
      <c r="C18495" t="s">
        <v>8</v>
      </c>
      <c r="D18495" t="s">
        <v>2403</v>
      </c>
      <c r="E18495">
        <v>0</v>
      </c>
    </row>
    <row r="18496" spans="1:5" x14ac:dyDescent="0.3">
      <c r="A18496">
        <v>65200126</v>
      </c>
      <c r="B18496" t="s">
        <v>1044</v>
      </c>
      <c r="C18496" t="s">
        <v>8</v>
      </c>
      <c r="D18496" t="s">
        <v>2404</v>
      </c>
      <c r="E18496">
        <v>0</v>
      </c>
    </row>
    <row r="18497" spans="1:5" x14ac:dyDescent="0.3">
      <c r="A18497">
        <v>65200126</v>
      </c>
      <c r="B18497" t="s">
        <v>1044</v>
      </c>
      <c r="C18497" t="s">
        <v>8</v>
      </c>
      <c r="D18497" t="s">
        <v>2405</v>
      </c>
      <c r="E18497">
        <v>-2</v>
      </c>
    </row>
    <row r="18498" spans="1:5" x14ac:dyDescent="0.3">
      <c r="A18498">
        <v>65200126</v>
      </c>
      <c r="B18498" t="s">
        <v>1044</v>
      </c>
      <c r="C18498" t="s">
        <v>8</v>
      </c>
      <c r="D18498" t="s">
        <v>2406</v>
      </c>
      <c r="E18498">
        <v>-1</v>
      </c>
    </row>
    <row r="18499" spans="1:5" x14ac:dyDescent="0.3">
      <c r="A18499">
        <v>65200126</v>
      </c>
      <c r="B18499" t="s">
        <v>1044</v>
      </c>
      <c r="C18499" t="s">
        <v>8</v>
      </c>
      <c r="D18499" t="s">
        <v>2407</v>
      </c>
      <c r="E18499">
        <v>0</v>
      </c>
    </row>
    <row r="18500" spans="1:5" x14ac:dyDescent="0.3">
      <c r="A18500">
        <v>65200126</v>
      </c>
      <c r="B18500" t="s">
        <v>1044</v>
      </c>
      <c r="C18500" t="s">
        <v>8</v>
      </c>
      <c r="D18500" t="s">
        <v>2408</v>
      </c>
      <c r="E18500">
        <v>0</v>
      </c>
    </row>
    <row r="18501" spans="1:5" x14ac:dyDescent="0.3">
      <c r="A18501">
        <v>65200126</v>
      </c>
      <c r="B18501" t="s">
        <v>1044</v>
      </c>
      <c r="C18501" t="s">
        <v>8</v>
      </c>
      <c r="D18501" t="s">
        <v>2409</v>
      </c>
      <c r="E18501">
        <v>-4</v>
      </c>
    </row>
    <row r="18502" spans="1:5" x14ac:dyDescent="0.3">
      <c r="A18502">
        <v>65200126</v>
      </c>
      <c r="B18502" t="s">
        <v>1044</v>
      </c>
      <c r="C18502" t="s">
        <v>8</v>
      </c>
      <c r="D18502" t="s">
        <v>2410</v>
      </c>
      <c r="E18502">
        <v>0</v>
      </c>
    </row>
    <row r="18503" spans="1:5" x14ac:dyDescent="0.3">
      <c r="A18503">
        <v>65200126</v>
      </c>
      <c r="B18503" t="s">
        <v>1044</v>
      </c>
      <c r="C18503" t="s">
        <v>8</v>
      </c>
      <c r="D18503" t="s">
        <v>2411</v>
      </c>
      <c r="E18503">
        <v>0</v>
      </c>
    </row>
    <row r="18504" spans="1:5" x14ac:dyDescent="0.3">
      <c r="A18504">
        <v>65200126</v>
      </c>
      <c r="B18504" t="s">
        <v>1044</v>
      </c>
      <c r="C18504" t="s">
        <v>8</v>
      </c>
      <c r="D18504" t="s">
        <v>2412</v>
      </c>
      <c r="E18504">
        <v>0</v>
      </c>
    </row>
    <row r="18505" spans="1:5" x14ac:dyDescent="0.3">
      <c r="A18505">
        <v>65200126</v>
      </c>
      <c r="B18505" t="s">
        <v>1044</v>
      </c>
      <c r="C18505" t="s">
        <v>8</v>
      </c>
      <c r="D18505" t="s">
        <v>2413</v>
      </c>
      <c r="E18505">
        <v>0</v>
      </c>
    </row>
    <row r="18506" spans="1:5" x14ac:dyDescent="0.3">
      <c r="A18506">
        <v>50350111</v>
      </c>
      <c r="B18506" t="s">
        <v>1046</v>
      </c>
      <c r="C18506" t="s">
        <v>8</v>
      </c>
      <c r="D18506" t="s">
        <v>2378</v>
      </c>
      <c r="E18506">
        <v>0</v>
      </c>
    </row>
    <row r="18507" spans="1:5" x14ac:dyDescent="0.3">
      <c r="A18507">
        <v>50350111</v>
      </c>
      <c r="B18507" t="s">
        <v>1046</v>
      </c>
      <c r="C18507" t="s">
        <v>8</v>
      </c>
      <c r="D18507" t="s">
        <v>2379</v>
      </c>
      <c r="E18507">
        <v>0</v>
      </c>
    </row>
    <row r="18508" spans="1:5" x14ac:dyDescent="0.3">
      <c r="A18508">
        <v>50350111</v>
      </c>
      <c r="B18508" t="s">
        <v>1046</v>
      </c>
      <c r="C18508" t="s">
        <v>8</v>
      </c>
      <c r="D18508" t="s">
        <v>2380</v>
      </c>
      <c r="E18508">
        <v>0</v>
      </c>
    </row>
    <row r="18509" spans="1:5" x14ac:dyDescent="0.3">
      <c r="A18509">
        <v>50350111</v>
      </c>
      <c r="B18509" t="s">
        <v>1046</v>
      </c>
      <c r="C18509" t="s">
        <v>8</v>
      </c>
      <c r="D18509" t="s">
        <v>2381</v>
      </c>
      <c r="E18509">
        <v>0</v>
      </c>
    </row>
    <row r="18510" spans="1:5" x14ac:dyDescent="0.3">
      <c r="A18510">
        <v>50350111</v>
      </c>
      <c r="B18510" t="s">
        <v>1046</v>
      </c>
      <c r="C18510" t="s">
        <v>8</v>
      </c>
      <c r="D18510" t="s">
        <v>2382</v>
      </c>
      <c r="E18510">
        <v>0</v>
      </c>
    </row>
    <row r="18511" spans="1:5" x14ac:dyDescent="0.3">
      <c r="A18511">
        <v>50350111</v>
      </c>
      <c r="B18511" t="s">
        <v>1046</v>
      </c>
      <c r="C18511" t="s">
        <v>8</v>
      </c>
      <c r="D18511" t="s">
        <v>2383</v>
      </c>
      <c r="E18511">
        <v>0</v>
      </c>
    </row>
    <row r="18512" spans="1:5" x14ac:dyDescent="0.3">
      <c r="A18512">
        <v>50350111</v>
      </c>
      <c r="B18512" t="s">
        <v>1046</v>
      </c>
      <c r="C18512" t="s">
        <v>8</v>
      </c>
      <c r="D18512" t="s">
        <v>2384</v>
      </c>
      <c r="E18512">
        <v>0</v>
      </c>
    </row>
    <row r="18513" spans="1:5" x14ac:dyDescent="0.3">
      <c r="A18513">
        <v>50350111</v>
      </c>
      <c r="B18513" t="s">
        <v>1046</v>
      </c>
      <c r="C18513" t="s">
        <v>8</v>
      </c>
      <c r="D18513" t="s">
        <v>2385</v>
      </c>
      <c r="E18513">
        <v>0</v>
      </c>
    </row>
    <row r="18514" spans="1:5" x14ac:dyDescent="0.3">
      <c r="A18514">
        <v>50350111</v>
      </c>
      <c r="B18514" t="s">
        <v>1046</v>
      </c>
      <c r="C18514" t="s">
        <v>8</v>
      </c>
      <c r="D18514" t="s">
        <v>2386</v>
      </c>
      <c r="E18514">
        <v>0</v>
      </c>
    </row>
    <row r="18515" spans="1:5" x14ac:dyDescent="0.3">
      <c r="A18515">
        <v>50350111</v>
      </c>
      <c r="B18515" t="s">
        <v>1046</v>
      </c>
      <c r="C18515" t="s">
        <v>8</v>
      </c>
      <c r="D18515" t="s">
        <v>2387</v>
      </c>
      <c r="E18515">
        <v>0</v>
      </c>
    </row>
    <row r="18516" spans="1:5" x14ac:dyDescent="0.3">
      <c r="A18516">
        <v>50350111</v>
      </c>
      <c r="B18516" t="s">
        <v>1046</v>
      </c>
      <c r="C18516" t="s">
        <v>8</v>
      </c>
      <c r="D18516" t="s">
        <v>2388</v>
      </c>
      <c r="E18516">
        <v>0</v>
      </c>
    </row>
    <row r="18517" spans="1:5" x14ac:dyDescent="0.3">
      <c r="A18517">
        <v>50350111</v>
      </c>
      <c r="B18517" t="s">
        <v>1046</v>
      </c>
      <c r="C18517" t="s">
        <v>8</v>
      </c>
      <c r="D18517" t="s">
        <v>2389</v>
      </c>
      <c r="E18517">
        <v>0</v>
      </c>
    </row>
    <row r="18518" spans="1:5" x14ac:dyDescent="0.3">
      <c r="A18518">
        <v>50350111</v>
      </c>
      <c r="B18518" t="s">
        <v>1046</v>
      </c>
      <c r="C18518" t="s">
        <v>8</v>
      </c>
      <c r="D18518" t="s">
        <v>2390</v>
      </c>
      <c r="E18518">
        <v>0</v>
      </c>
    </row>
    <row r="18519" spans="1:5" x14ac:dyDescent="0.3">
      <c r="A18519">
        <v>50350111</v>
      </c>
      <c r="B18519" t="s">
        <v>1046</v>
      </c>
      <c r="C18519" t="s">
        <v>8</v>
      </c>
      <c r="D18519" t="s">
        <v>2391</v>
      </c>
      <c r="E18519">
        <v>0</v>
      </c>
    </row>
    <row r="18520" spans="1:5" x14ac:dyDescent="0.3">
      <c r="A18520">
        <v>50350111</v>
      </c>
      <c r="B18520" t="s">
        <v>1046</v>
      </c>
      <c r="C18520" t="s">
        <v>8</v>
      </c>
      <c r="D18520" t="s">
        <v>2392</v>
      </c>
      <c r="E18520">
        <v>0</v>
      </c>
    </row>
    <row r="18521" spans="1:5" x14ac:dyDescent="0.3">
      <c r="A18521">
        <v>50350111</v>
      </c>
      <c r="B18521" t="s">
        <v>1046</v>
      </c>
      <c r="C18521" t="s">
        <v>8</v>
      </c>
      <c r="D18521" t="s">
        <v>2393</v>
      </c>
      <c r="E18521">
        <v>0</v>
      </c>
    </row>
    <row r="18522" spans="1:5" x14ac:dyDescent="0.3">
      <c r="A18522">
        <v>50350111</v>
      </c>
      <c r="B18522" t="s">
        <v>1046</v>
      </c>
      <c r="C18522" t="s">
        <v>8</v>
      </c>
      <c r="D18522" t="s">
        <v>2394</v>
      </c>
      <c r="E18522">
        <v>0</v>
      </c>
    </row>
    <row r="18523" spans="1:5" x14ac:dyDescent="0.3">
      <c r="A18523">
        <v>50350111</v>
      </c>
      <c r="B18523" t="s">
        <v>1046</v>
      </c>
      <c r="C18523" t="s">
        <v>8</v>
      </c>
      <c r="D18523" t="s">
        <v>2395</v>
      </c>
      <c r="E18523">
        <v>0</v>
      </c>
    </row>
    <row r="18524" spans="1:5" x14ac:dyDescent="0.3">
      <c r="A18524">
        <v>50350111</v>
      </c>
      <c r="B18524" t="s">
        <v>1046</v>
      </c>
      <c r="C18524" t="s">
        <v>8</v>
      </c>
      <c r="D18524" t="s">
        <v>2396</v>
      </c>
      <c r="E18524">
        <v>0</v>
      </c>
    </row>
    <row r="18525" spans="1:5" x14ac:dyDescent="0.3">
      <c r="A18525">
        <v>50350111</v>
      </c>
      <c r="B18525" t="s">
        <v>1046</v>
      </c>
      <c r="C18525" t="s">
        <v>8</v>
      </c>
      <c r="D18525" t="s">
        <v>2397</v>
      </c>
      <c r="E18525">
        <v>0</v>
      </c>
    </row>
    <row r="18526" spans="1:5" x14ac:dyDescent="0.3">
      <c r="A18526">
        <v>50350111</v>
      </c>
      <c r="B18526" t="s">
        <v>1046</v>
      </c>
      <c r="C18526" t="s">
        <v>8</v>
      </c>
      <c r="D18526" t="s">
        <v>2398</v>
      </c>
      <c r="E18526">
        <v>0</v>
      </c>
    </row>
    <row r="18527" spans="1:5" x14ac:dyDescent="0.3">
      <c r="A18527">
        <v>50350111</v>
      </c>
      <c r="B18527" t="s">
        <v>1046</v>
      </c>
      <c r="C18527" t="s">
        <v>8</v>
      </c>
      <c r="D18527" t="s">
        <v>2399</v>
      </c>
      <c r="E18527">
        <v>0</v>
      </c>
    </row>
    <row r="18528" spans="1:5" x14ac:dyDescent="0.3">
      <c r="A18528">
        <v>50350111</v>
      </c>
      <c r="B18528" t="s">
        <v>1046</v>
      </c>
      <c r="C18528" t="s">
        <v>8</v>
      </c>
      <c r="D18528" t="s">
        <v>2400</v>
      </c>
      <c r="E18528">
        <v>0</v>
      </c>
    </row>
    <row r="18529" spans="1:5" x14ac:dyDescent="0.3">
      <c r="A18529">
        <v>50350111</v>
      </c>
      <c r="B18529" t="s">
        <v>1046</v>
      </c>
      <c r="C18529" t="s">
        <v>8</v>
      </c>
      <c r="D18529" t="s">
        <v>2401</v>
      </c>
      <c r="E18529">
        <v>0</v>
      </c>
    </row>
    <row r="18530" spans="1:5" x14ac:dyDescent="0.3">
      <c r="A18530">
        <v>50350111</v>
      </c>
      <c r="B18530" t="s">
        <v>1046</v>
      </c>
      <c r="C18530" t="s">
        <v>8</v>
      </c>
      <c r="D18530" t="s">
        <v>2402</v>
      </c>
      <c r="E18530">
        <v>0</v>
      </c>
    </row>
    <row r="18531" spans="1:5" x14ac:dyDescent="0.3">
      <c r="A18531">
        <v>50350111</v>
      </c>
      <c r="B18531" t="s">
        <v>1046</v>
      </c>
      <c r="C18531" t="s">
        <v>8</v>
      </c>
      <c r="D18531" t="s">
        <v>2403</v>
      </c>
      <c r="E18531">
        <v>0</v>
      </c>
    </row>
    <row r="18532" spans="1:5" x14ac:dyDescent="0.3">
      <c r="A18532">
        <v>50350111</v>
      </c>
      <c r="B18532" t="s">
        <v>1046</v>
      </c>
      <c r="C18532" t="s">
        <v>8</v>
      </c>
      <c r="D18532" t="s">
        <v>2404</v>
      </c>
      <c r="E18532">
        <v>0</v>
      </c>
    </row>
    <row r="18533" spans="1:5" x14ac:dyDescent="0.3">
      <c r="A18533">
        <v>50350111</v>
      </c>
      <c r="B18533" t="s">
        <v>1046</v>
      </c>
      <c r="C18533" t="s">
        <v>8</v>
      </c>
      <c r="D18533" t="s">
        <v>2405</v>
      </c>
      <c r="E18533">
        <v>0</v>
      </c>
    </row>
    <row r="18534" spans="1:5" x14ac:dyDescent="0.3">
      <c r="A18534">
        <v>50350111</v>
      </c>
      <c r="B18534" t="s">
        <v>1046</v>
      </c>
      <c r="C18534" t="s">
        <v>8</v>
      </c>
      <c r="D18534" t="s">
        <v>2406</v>
      </c>
      <c r="E18534">
        <v>0</v>
      </c>
    </row>
    <row r="18535" spans="1:5" x14ac:dyDescent="0.3">
      <c r="A18535">
        <v>50350111</v>
      </c>
      <c r="B18535" t="s">
        <v>1046</v>
      </c>
      <c r="C18535" t="s">
        <v>8</v>
      </c>
      <c r="D18535" t="s">
        <v>2407</v>
      </c>
      <c r="E18535">
        <v>0</v>
      </c>
    </row>
    <row r="18536" spans="1:5" x14ac:dyDescent="0.3">
      <c r="A18536">
        <v>50350111</v>
      </c>
      <c r="B18536" t="s">
        <v>1046</v>
      </c>
      <c r="C18536" t="s">
        <v>8</v>
      </c>
      <c r="D18536" t="s">
        <v>2408</v>
      </c>
      <c r="E18536">
        <v>0</v>
      </c>
    </row>
    <row r="18537" spans="1:5" x14ac:dyDescent="0.3">
      <c r="A18537">
        <v>50350111</v>
      </c>
      <c r="B18537" t="s">
        <v>1046</v>
      </c>
      <c r="C18537" t="s">
        <v>8</v>
      </c>
      <c r="D18537" t="s">
        <v>2409</v>
      </c>
      <c r="E18537">
        <v>0</v>
      </c>
    </row>
    <row r="18538" spans="1:5" x14ac:dyDescent="0.3">
      <c r="A18538">
        <v>50350111</v>
      </c>
      <c r="B18538" t="s">
        <v>1046</v>
      </c>
      <c r="C18538" t="s">
        <v>8</v>
      </c>
      <c r="D18538" t="s">
        <v>2410</v>
      </c>
      <c r="E18538">
        <v>-2</v>
      </c>
    </row>
    <row r="18539" spans="1:5" x14ac:dyDescent="0.3">
      <c r="A18539">
        <v>50350111</v>
      </c>
      <c r="B18539" t="s">
        <v>1046</v>
      </c>
      <c r="C18539" t="s">
        <v>8</v>
      </c>
      <c r="D18539" t="s">
        <v>2411</v>
      </c>
      <c r="E18539">
        <v>0</v>
      </c>
    </row>
    <row r="18540" spans="1:5" x14ac:dyDescent="0.3">
      <c r="A18540">
        <v>50350111</v>
      </c>
      <c r="B18540" t="s">
        <v>1046</v>
      </c>
      <c r="C18540" t="s">
        <v>8</v>
      </c>
      <c r="D18540" t="s">
        <v>2412</v>
      </c>
      <c r="E18540">
        <v>0</v>
      </c>
    </row>
    <row r="18541" spans="1:5" x14ac:dyDescent="0.3">
      <c r="A18541">
        <v>50350111</v>
      </c>
      <c r="B18541" t="s">
        <v>1046</v>
      </c>
      <c r="C18541" t="s">
        <v>8</v>
      </c>
      <c r="D18541" t="s">
        <v>2413</v>
      </c>
      <c r="E18541">
        <v>0</v>
      </c>
    </row>
    <row r="18542" spans="1:5" x14ac:dyDescent="0.3">
      <c r="A18542">
        <v>10010098</v>
      </c>
      <c r="B18542" t="s">
        <v>1048</v>
      </c>
      <c r="C18542" t="s">
        <v>8</v>
      </c>
      <c r="D18542" t="s">
        <v>2378</v>
      </c>
      <c r="E18542">
        <v>0</v>
      </c>
    </row>
    <row r="18543" spans="1:5" x14ac:dyDescent="0.3">
      <c r="A18543">
        <v>10010098</v>
      </c>
      <c r="B18543" t="s">
        <v>1048</v>
      </c>
      <c r="C18543" t="s">
        <v>8</v>
      </c>
      <c r="D18543" t="s">
        <v>2379</v>
      </c>
      <c r="E18543">
        <v>0</v>
      </c>
    </row>
    <row r="18544" spans="1:5" x14ac:dyDescent="0.3">
      <c r="A18544">
        <v>10010098</v>
      </c>
      <c r="B18544" t="s">
        <v>1048</v>
      </c>
      <c r="C18544" t="s">
        <v>8</v>
      </c>
      <c r="D18544" t="s">
        <v>2380</v>
      </c>
      <c r="E18544">
        <v>0</v>
      </c>
    </row>
    <row r="18545" spans="1:5" x14ac:dyDescent="0.3">
      <c r="A18545">
        <v>10010098</v>
      </c>
      <c r="B18545" t="s">
        <v>1048</v>
      </c>
      <c r="C18545" t="s">
        <v>8</v>
      </c>
      <c r="D18545" t="s">
        <v>2381</v>
      </c>
      <c r="E18545">
        <v>0</v>
      </c>
    </row>
    <row r="18546" spans="1:5" x14ac:dyDescent="0.3">
      <c r="A18546">
        <v>10010098</v>
      </c>
      <c r="B18546" t="s">
        <v>1048</v>
      </c>
      <c r="C18546" t="s">
        <v>8</v>
      </c>
      <c r="D18546" t="s">
        <v>2382</v>
      </c>
      <c r="E18546">
        <v>0</v>
      </c>
    </row>
    <row r="18547" spans="1:5" x14ac:dyDescent="0.3">
      <c r="A18547">
        <v>10010098</v>
      </c>
      <c r="B18547" t="s">
        <v>1048</v>
      </c>
      <c r="C18547" t="s">
        <v>8</v>
      </c>
      <c r="D18547" t="s">
        <v>2383</v>
      </c>
      <c r="E18547">
        <v>0</v>
      </c>
    </row>
    <row r="18548" spans="1:5" x14ac:dyDescent="0.3">
      <c r="A18548">
        <v>10010098</v>
      </c>
      <c r="B18548" t="s">
        <v>1048</v>
      </c>
      <c r="C18548" t="s">
        <v>8</v>
      </c>
      <c r="D18548" t="s">
        <v>2384</v>
      </c>
      <c r="E18548">
        <v>0</v>
      </c>
    </row>
    <row r="18549" spans="1:5" x14ac:dyDescent="0.3">
      <c r="A18549">
        <v>10010098</v>
      </c>
      <c r="B18549" t="s">
        <v>1048</v>
      </c>
      <c r="C18549" t="s">
        <v>8</v>
      </c>
      <c r="D18549" t="s">
        <v>2385</v>
      </c>
      <c r="E18549">
        <v>0</v>
      </c>
    </row>
    <row r="18550" spans="1:5" x14ac:dyDescent="0.3">
      <c r="A18550">
        <v>10010098</v>
      </c>
      <c r="B18550" t="s">
        <v>1048</v>
      </c>
      <c r="C18550" t="s">
        <v>8</v>
      </c>
      <c r="D18550" t="s">
        <v>2386</v>
      </c>
      <c r="E18550">
        <v>0</v>
      </c>
    </row>
    <row r="18551" spans="1:5" x14ac:dyDescent="0.3">
      <c r="A18551">
        <v>10010098</v>
      </c>
      <c r="B18551" t="s">
        <v>1048</v>
      </c>
      <c r="C18551" t="s">
        <v>8</v>
      </c>
      <c r="D18551" t="s">
        <v>2387</v>
      </c>
      <c r="E18551">
        <v>0</v>
      </c>
    </row>
    <row r="18552" spans="1:5" x14ac:dyDescent="0.3">
      <c r="A18552">
        <v>10010098</v>
      </c>
      <c r="B18552" t="s">
        <v>1048</v>
      </c>
      <c r="C18552" t="s">
        <v>8</v>
      </c>
      <c r="D18552" t="s">
        <v>2388</v>
      </c>
      <c r="E18552">
        <v>0</v>
      </c>
    </row>
    <row r="18553" spans="1:5" x14ac:dyDescent="0.3">
      <c r="A18553">
        <v>10010098</v>
      </c>
      <c r="B18553" t="s">
        <v>1048</v>
      </c>
      <c r="C18553" t="s">
        <v>8</v>
      </c>
      <c r="D18553" t="s">
        <v>2389</v>
      </c>
      <c r="E18553">
        <v>0</v>
      </c>
    </row>
    <row r="18554" spans="1:5" x14ac:dyDescent="0.3">
      <c r="A18554">
        <v>10010098</v>
      </c>
      <c r="B18554" t="s">
        <v>1048</v>
      </c>
      <c r="C18554" t="s">
        <v>8</v>
      </c>
      <c r="D18554" t="s">
        <v>2390</v>
      </c>
      <c r="E18554">
        <v>0</v>
      </c>
    </row>
    <row r="18555" spans="1:5" x14ac:dyDescent="0.3">
      <c r="A18555">
        <v>10010098</v>
      </c>
      <c r="B18555" t="s">
        <v>1048</v>
      </c>
      <c r="C18555" t="s">
        <v>8</v>
      </c>
      <c r="D18555" t="s">
        <v>2391</v>
      </c>
      <c r="E18555">
        <v>0</v>
      </c>
    </row>
    <row r="18556" spans="1:5" x14ac:dyDescent="0.3">
      <c r="A18556">
        <v>10010098</v>
      </c>
      <c r="B18556" t="s">
        <v>1048</v>
      </c>
      <c r="C18556" t="s">
        <v>8</v>
      </c>
      <c r="D18556" t="s">
        <v>2392</v>
      </c>
      <c r="E18556">
        <v>0</v>
      </c>
    </row>
    <row r="18557" spans="1:5" x14ac:dyDescent="0.3">
      <c r="A18557">
        <v>10010098</v>
      </c>
      <c r="B18557" t="s">
        <v>1048</v>
      </c>
      <c r="C18557" t="s">
        <v>8</v>
      </c>
      <c r="D18557" t="s">
        <v>2393</v>
      </c>
      <c r="E18557">
        <v>0</v>
      </c>
    </row>
    <row r="18558" spans="1:5" x14ac:dyDescent="0.3">
      <c r="A18558">
        <v>10010098</v>
      </c>
      <c r="B18558" t="s">
        <v>1048</v>
      </c>
      <c r="C18558" t="s">
        <v>8</v>
      </c>
      <c r="D18558" t="s">
        <v>2394</v>
      </c>
      <c r="E18558">
        <v>0</v>
      </c>
    </row>
    <row r="18559" spans="1:5" x14ac:dyDescent="0.3">
      <c r="A18559">
        <v>10010098</v>
      </c>
      <c r="B18559" t="s">
        <v>1048</v>
      </c>
      <c r="C18559" t="s">
        <v>8</v>
      </c>
      <c r="D18559" t="s">
        <v>2395</v>
      </c>
      <c r="E18559">
        <v>0</v>
      </c>
    </row>
    <row r="18560" spans="1:5" x14ac:dyDescent="0.3">
      <c r="A18560">
        <v>10010098</v>
      </c>
      <c r="B18560" t="s">
        <v>1048</v>
      </c>
      <c r="C18560" t="s">
        <v>8</v>
      </c>
      <c r="D18560" t="s">
        <v>2396</v>
      </c>
      <c r="E18560">
        <v>0</v>
      </c>
    </row>
    <row r="18561" spans="1:5" x14ac:dyDescent="0.3">
      <c r="A18561">
        <v>10010098</v>
      </c>
      <c r="B18561" t="s">
        <v>1048</v>
      </c>
      <c r="C18561" t="s">
        <v>8</v>
      </c>
      <c r="D18561" t="s">
        <v>2397</v>
      </c>
      <c r="E18561">
        <v>0</v>
      </c>
    </row>
    <row r="18562" spans="1:5" x14ac:dyDescent="0.3">
      <c r="A18562">
        <v>10010098</v>
      </c>
      <c r="B18562" t="s">
        <v>1048</v>
      </c>
      <c r="C18562" t="s">
        <v>8</v>
      </c>
      <c r="D18562" t="s">
        <v>2398</v>
      </c>
      <c r="E18562">
        <v>0</v>
      </c>
    </row>
    <row r="18563" spans="1:5" x14ac:dyDescent="0.3">
      <c r="A18563">
        <v>10010098</v>
      </c>
      <c r="B18563" t="s">
        <v>1048</v>
      </c>
      <c r="C18563" t="s">
        <v>8</v>
      </c>
      <c r="D18563" t="s">
        <v>2399</v>
      </c>
      <c r="E18563">
        <v>0</v>
      </c>
    </row>
    <row r="18564" spans="1:5" x14ac:dyDescent="0.3">
      <c r="A18564">
        <v>10010098</v>
      </c>
      <c r="B18564" t="s">
        <v>1048</v>
      </c>
      <c r="C18564" t="s">
        <v>8</v>
      </c>
      <c r="D18564" t="s">
        <v>2400</v>
      </c>
      <c r="E18564">
        <v>0</v>
      </c>
    </row>
    <row r="18565" spans="1:5" x14ac:dyDescent="0.3">
      <c r="A18565">
        <v>10010098</v>
      </c>
      <c r="B18565" t="s">
        <v>1048</v>
      </c>
      <c r="C18565" t="s">
        <v>8</v>
      </c>
      <c r="D18565" t="s">
        <v>2401</v>
      </c>
      <c r="E18565">
        <v>0</v>
      </c>
    </row>
    <row r="18566" spans="1:5" x14ac:dyDescent="0.3">
      <c r="A18566">
        <v>10010098</v>
      </c>
      <c r="B18566" t="s">
        <v>1048</v>
      </c>
      <c r="C18566" t="s">
        <v>8</v>
      </c>
      <c r="D18566" t="s">
        <v>2402</v>
      </c>
      <c r="E18566">
        <v>0</v>
      </c>
    </row>
    <row r="18567" spans="1:5" x14ac:dyDescent="0.3">
      <c r="A18567">
        <v>10010098</v>
      </c>
      <c r="B18567" t="s">
        <v>1048</v>
      </c>
      <c r="C18567" t="s">
        <v>8</v>
      </c>
      <c r="D18567" t="s">
        <v>2403</v>
      </c>
      <c r="E18567">
        <v>-7080</v>
      </c>
    </row>
    <row r="18568" spans="1:5" x14ac:dyDescent="0.3">
      <c r="A18568">
        <v>10010098</v>
      </c>
      <c r="B18568" t="s">
        <v>1048</v>
      </c>
      <c r="C18568" t="s">
        <v>8</v>
      </c>
      <c r="D18568" t="s">
        <v>2404</v>
      </c>
      <c r="E18568">
        <v>0</v>
      </c>
    </row>
    <row r="18569" spans="1:5" x14ac:dyDescent="0.3">
      <c r="A18569">
        <v>10010098</v>
      </c>
      <c r="B18569" t="s">
        <v>1048</v>
      </c>
      <c r="C18569" t="s">
        <v>8</v>
      </c>
      <c r="D18569" t="s">
        <v>2405</v>
      </c>
      <c r="E18569">
        <v>0</v>
      </c>
    </row>
    <row r="18570" spans="1:5" x14ac:dyDescent="0.3">
      <c r="A18570">
        <v>10010098</v>
      </c>
      <c r="B18570" t="s">
        <v>1048</v>
      </c>
      <c r="C18570" t="s">
        <v>8</v>
      </c>
      <c r="D18570" t="s">
        <v>2406</v>
      </c>
      <c r="E18570">
        <v>0</v>
      </c>
    </row>
    <row r="18571" spans="1:5" x14ac:dyDescent="0.3">
      <c r="A18571">
        <v>10010098</v>
      </c>
      <c r="B18571" t="s">
        <v>1048</v>
      </c>
      <c r="C18571" t="s">
        <v>8</v>
      </c>
      <c r="D18571" t="s">
        <v>2407</v>
      </c>
      <c r="E18571">
        <v>0</v>
      </c>
    </row>
    <row r="18572" spans="1:5" x14ac:dyDescent="0.3">
      <c r="A18572">
        <v>10010098</v>
      </c>
      <c r="B18572" t="s">
        <v>1048</v>
      </c>
      <c r="C18572" t="s">
        <v>8</v>
      </c>
      <c r="D18572" t="s">
        <v>2408</v>
      </c>
      <c r="E18572">
        <v>0</v>
      </c>
    </row>
    <row r="18573" spans="1:5" x14ac:dyDescent="0.3">
      <c r="A18573">
        <v>10010098</v>
      </c>
      <c r="B18573" t="s">
        <v>1048</v>
      </c>
      <c r="C18573" t="s">
        <v>8</v>
      </c>
      <c r="D18573" t="s">
        <v>2409</v>
      </c>
      <c r="E18573">
        <v>0</v>
      </c>
    </row>
    <row r="18574" spans="1:5" x14ac:dyDescent="0.3">
      <c r="A18574">
        <v>10010098</v>
      </c>
      <c r="B18574" t="s">
        <v>1048</v>
      </c>
      <c r="C18574" t="s">
        <v>8</v>
      </c>
      <c r="D18574" t="s">
        <v>2410</v>
      </c>
      <c r="E18574">
        <v>0</v>
      </c>
    </row>
    <row r="18575" spans="1:5" x14ac:dyDescent="0.3">
      <c r="A18575">
        <v>10010098</v>
      </c>
      <c r="B18575" t="s">
        <v>1048</v>
      </c>
      <c r="C18575" t="s">
        <v>8</v>
      </c>
      <c r="D18575" t="s">
        <v>2411</v>
      </c>
      <c r="E18575">
        <v>0</v>
      </c>
    </row>
    <row r="18576" spans="1:5" x14ac:dyDescent="0.3">
      <c r="A18576">
        <v>10010098</v>
      </c>
      <c r="B18576" t="s">
        <v>1048</v>
      </c>
      <c r="C18576" t="s">
        <v>8</v>
      </c>
      <c r="D18576" t="s">
        <v>2412</v>
      </c>
      <c r="E18576">
        <v>0</v>
      </c>
    </row>
    <row r="18577" spans="1:5" x14ac:dyDescent="0.3">
      <c r="A18577">
        <v>10010098</v>
      </c>
      <c r="B18577" t="s">
        <v>1048</v>
      </c>
      <c r="C18577" t="s">
        <v>8</v>
      </c>
      <c r="D18577" t="s">
        <v>2413</v>
      </c>
      <c r="E18577">
        <v>0</v>
      </c>
    </row>
    <row r="18578" spans="1:5" x14ac:dyDescent="0.3">
      <c r="A18578">
        <v>39200205</v>
      </c>
      <c r="B18578" t="s">
        <v>1050</v>
      </c>
      <c r="C18578" t="s">
        <v>8</v>
      </c>
      <c r="D18578" t="s">
        <v>2378</v>
      </c>
      <c r="E18578">
        <v>0</v>
      </c>
    </row>
    <row r="18579" spans="1:5" x14ac:dyDescent="0.3">
      <c r="A18579">
        <v>39200205</v>
      </c>
      <c r="B18579" t="s">
        <v>1050</v>
      </c>
      <c r="C18579" t="s">
        <v>8</v>
      </c>
      <c r="D18579" t="s">
        <v>2379</v>
      </c>
      <c r="E18579">
        <v>0</v>
      </c>
    </row>
    <row r="18580" spans="1:5" x14ac:dyDescent="0.3">
      <c r="A18580">
        <v>39200205</v>
      </c>
      <c r="B18580" t="s">
        <v>1050</v>
      </c>
      <c r="C18580" t="s">
        <v>8</v>
      </c>
      <c r="D18580" t="s">
        <v>2380</v>
      </c>
      <c r="E18580">
        <v>0</v>
      </c>
    </row>
    <row r="18581" spans="1:5" x14ac:dyDescent="0.3">
      <c r="A18581">
        <v>39200205</v>
      </c>
      <c r="B18581" t="s">
        <v>1050</v>
      </c>
      <c r="C18581" t="s">
        <v>8</v>
      </c>
      <c r="D18581" t="s">
        <v>2381</v>
      </c>
      <c r="E18581">
        <v>0</v>
      </c>
    </row>
    <row r="18582" spans="1:5" x14ac:dyDescent="0.3">
      <c r="A18582">
        <v>39200205</v>
      </c>
      <c r="B18582" t="s">
        <v>1050</v>
      </c>
      <c r="C18582" t="s">
        <v>8</v>
      </c>
      <c r="D18582" t="s">
        <v>2382</v>
      </c>
      <c r="E18582">
        <v>0</v>
      </c>
    </row>
    <row r="18583" spans="1:5" x14ac:dyDescent="0.3">
      <c r="A18583">
        <v>39200205</v>
      </c>
      <c r="B18583" t="s">
        <v>1050</v>
      </c>
      <c r="C18583" t="s">
        <v>8</v>
      </c>
      <c r="D18583" t="s">
        <v>2383</v>
      </c>
      <c r="E18583">
        <v>0</v>
      </c>
    </row>
    <row r="18584" spans="1:5" x14ac:dyDescent="0.3">
      <c r="A18584">
        <v>39200205</v>
      </c>
      <c r="B18584" t="s">
        <v>1050</v>
      </c>
      <c r="C18584" t="s">
        <v>8</v>
      </c>
      <c r="D18584" t="s">
        <v>2384</v>
      </c>
      <c r="E18584">
        <v>0</v>
      </c>
    </row>
    <row r="18585" spans="1:5" x14ac:dyDescent="0.3">
      <c r="A18585">
        <v>39200205</v>
      </c>
      <c r="B18585" t="s">
        <v>1050</v>
      </c>
      <c r="C18585" t="s">
        <v>8</v>
      </c>
      <c r="D18585" t="s">
        <v>2385</v>
      </c>
      <c r="E18585">
        <v>0</v>
      </c>
    </row>
    <row r="18586" spans="1:5" x14ac:dyDescent="0.3">
      <c r="A18586">
        <v>39200205</v>
      </c>
      <c r="B18586" t="s">
        <v>1050</v>
      </c>
      <c r="C18586" t="s">
        <v>8</v>
      </c>
      <c r="D18586" t="s">
        <v>2386</v>
      </c>
      <c r="E18586">
        <v>0</v>
      </c>
    </row>
    <row r="18587" spans="1:5" x14ac:dyDescent="0.3">
      <c r="A18587">
        <v>39200205</v>
      </c>
      <c r="B18587" t="s">
        <v>1050</v>
      </c>
      <c r="C18587" t="s">
        <v>8</v>
      </c>
      <c r="D18587" t="s">
        <v>2387</v>
      </c>
      <c r="E18587">
        <v>-1</v>
      </c>
    </row>
    <row r="18588" spans="1:5" x14ac:dyDescent="0.3">
      <c r="A18588">
        <v>39200205</v>
      </c>
      <c r="B18588" t="s">
        <v>1050</v>
      </c>
      <c r="C18588" t="s">
        <v>8</v>
      </c>
      <c r="D18588" t="s">
        <v>2388</v>
      </c>
      <c r="E18588">
        <v>-1</v>
      </c>
    </row>
    <row r="18589" spans="1:5" x14ac:dyDescent="0.3">
      <c r="A18589">
        <v>39200205</v>
      </c>
      <c r="B18589" t="s">
        <v>1050</v>
      </c>
      <c r="C18589" t="s">
        <v>8</v>
      </c>
      <c r="D18589" t="s">
        <v>2389</v>
      </c>
      <c r="E18589">
        <v>0</v>
      </c>
    </row>
    <row r="18590" spans="1:5" x14ac:dyDescent="0.3">
      <c r="A18590">
        <v>39200205</v>
      </c>
      <c r="B18590" t="s">
        <v>1050</v>
      </c>
      <c r="C18590" t="s">
        <v>8</v>
      </c>
      <c r="D18590" t="s">
        <v>2390</v>
      </c>
      <c r="E18590">
        <v>0</v>
      </c>
    </row>
    <row r="18591" spans="1:5" x14ac:dyDescent="0.3">
      <c r="A18591">
        <v>39200205</v>
      </c>
      <c r="B18591" t="s">
        <v>1050</v>
      </c>
      <c r="C18591" t="s">
        <v>8</v>
      </c>
      <c r="D18591" t="s">
        <v>2391</v>
      </c>
      <c r="E18591">
        <v>0</v>
      </c>
    </row>
    <row r="18592" spans="1:5" x14ac:dyDescent="0.3">
      <c r="A18592">
        <v>39200205</v>
      </c>
      <c r="B18592" t="s">
        <v>1050</v>
      </c>
      <c r="C18592" t="s">
        <v>8</v>
      </c>
      <c r="D18592" t="s">
        <v>2392</v>
      </c>
      <c r="E18592">
        <v>0</v>
      </c>
    </row>
    <row r="18593" spans="1:5" x14ac:dyDescent="0.3">
      <c r="A18593">
        <v>39200205</v>
      </c>
      <c r="B18593" t="s">
        <v>1050</v>
      </c>
      <c r="C18593" t="s">
        <v>8</v>
      </c>
      <c r="D18593" t="s">
        <v>2393</v>
      </c>
      <c r="E18593">
        <v>0</v>
      </c>
    </row>
    <row r="18594" spans="1:5" x14ac:dyDescent="0.3">
      <c r="A18594">
        <v>39200205</v>
      </c>
      <c r="B18594" t="s">
        <v>1050</v>
      </c>
      <c r="C18594" t="s">
        <v>8</v>
      </c>
      <c r="D18594" t="s">
        <v>2394</v>
      </c>
      <c r="E18594">
        <v>0</v>
      </c>
    </row>
    <row r="18595" spans="1:5" x14ac:dyDescent="0.3">
      <c r="A18595">
        <v>39200205</v>
      </c>
      <c r="B18595" t="s">
        <v>1050</v>
      </c>
      <c r="C18595" t="s">
        <v>8</v>
      </c>
      <c r="D18595" t="s">
        <v>2395</v>
      </c>
      <c r="E18595">
        <v>0</v>
      </c>
    </row>
    <row r="18596" spans="1:5" x14ac:dyDescent="0.3">
      <c r="A18596">
        <v>39200205</v>
      </c>
      <c r="B18596" t="s">
        <v>1050</v>
      </c>
      <c r="C18596" t="s">
        <v>8</v>
      </c>
      <c r="D18596" t="s">
        <v>2396</v>
      </c>
      <c r="E18596">
        <v>-1</v>
      </c>
    </row>
    <row r="18597" spans="1:5" x14ac:dyDescent="0.3">
      <c r="A18597">
        <v>39200205</v>
      </c>
      <c r="B18597" t="s">
        <v>1050</v>
      </c>
      <c r="C18597" t="s">
        <v>8</v>
      </c>
      <c r="D18597" t="s">
        <v>2397</v>
      </c>
      <c r="E18597">
        <v>0</v>
      </c>
    </row>
    <row r="18598" spans="1:5" x14ac:dyDescent="0.3">
      <c r="A18598">
        <v>39200205</v>
      </c>
      <c r="B18598" t="s">
        <v>1050</v>
      </c>
      <c r="C18598" t="s">
        <v>8</v>
      </c>
      <c r="D18598" t="s">
        <v>2398</v>
      </c>
      <c r="E18598">
        <v>0</v>
      </c>
    </row>
    <row r="18599" spans="1:5" x14ac:dyDescent="0.3">
      <c r="A18599">
        <v>39200205</v>
      </c>
      <c r="B18599" t="s">
        <v>1050</v>
      </c>
      <c r="C18599" t="s">
        <v>8</v>
      </c>
      <c r="D18599" t="s">
        <v>2399</v>
      </c>
      <c r="E18599">
        <v>0</v>
      </c>
    </row>
    <row r="18600" spans="1:5" x14ac:dyDescent="0.3">
      <c r="A18600">
        <v>39200205</v>
      </c>
      <c r="B18600" t="s">
        <v>1050</v>
      </c>
      <c r="C18600" t="s">
        <v>8</v>
      </c>
      <c r="D18600" t="s">
        <v>2400</v>
      </c>
      <c r="E18600">
        <v>0</v>
      </c>
    </row>
    <row r="18601" spans="1:5" x14ac:dyDescent="0.3">
      <c r="A18601">
        <v>39200205</v>
      </c>
      <c r="B18601" t="s">
        <v>1050</v>
      </c>
      <c r="C18601" t="s">
        <v>8</v>
      </c>
      <c r="D18601" t="s">
        <v>2401</v>
      </c>
      <c r="E18601">
        <v>0</v>
      </c>
    </row>
    <row r="18602" spans="1:5" x14ac:dyDescent="0.3">
      <c r="A18602">
        <v>39200205</v>
      </c>
      <c r="B18602" t="s">
        <v>1050</v>
      </c>
      <c r="C18602" t="s">
        <v>8</v>
      </c>
      <c r="D18602" t="s">
        <v>2402</v>
      </c>
      <c r="E18602">
        <v>-1</v>
      </c>
    </row>
    <row r="18603" spans="1:5" x14ac:dyDescent="0.3">
      <c r="A18603">
        <v>39200205</v>
      </c>
      <c r="B18603" t="s">
        <v>1050</v>
      </c>
      <c r="C18603" t="s">
        <v>8</v>
      </c>
      <c r="D18603" t="s">
        <v>2403</v>
      </c>
      <c r="E18603">
        <v>0</v>
      </c>
    </row>
    <row r="18604" spans="1:5" x14ac:dyDescent="0.3">
      <c r="A18604">
        <v>39200205</v>
      </c>
      <c r="B18604" t="s">
        <v>1050</v>
      </c>
      <c r="C18604" t="s">
        <v>8</v>
      </c>
      <c r="D18604" t="s">
        <v>2404</v>
      </c>
      <c r="E18604">
        <v>0</v>
      </c>
    </row>
    <row r="18605" spans="1:5" x14ac:dyDescent="0.3">
      <c r="A18605">
        <v>39200205</v>
      </c>
      <c r="B18605" t="s">
        <v>1050</v>
      </c>
      <c r="C18605" t="s">
        <v>8</v>
      </c>
      <c r="D18605" t="s">
        <v>2405</v>
      </c>
      <c r="E18605">
        <v>0</v>
      </c>
    </row>
    <row r="18606" spans="1:5" x14ac:dyDescent="0.3">
      <c r="A18606">
        <v>39200205</v>
      </c>
      <c r="B18606" t="s">
        <v>1050</v>
      </c>
      <c r="C18606" t="s">
        <v>8</v>
      </c>
      <c r="D18606" t="s">
        <v>2406</v>
      </c>
      <c r="E18606">
        <v>0</v>
      </c>
    </row>
    <row r="18607" spans="1:5" x14ac:dyDescent="0.3">
      <c r="A18607">
        <v>39200205</v>
      </c>
      <c r="B18607" t="s">
        <v>1050</v>
      </c>
      <c r="C18607" t="s">
        <v>8</v>
      </c>
      <c r="D18607" t="s">
        <v>2407</v>
      </c>
      <c r="E18607">
        <v>-4</v>
      </c>
    </row>
    <row r="18608" spans="1:5" x14ac:dyDescent="0.3">
      <c r="A18608">
        <v>39200205</v>
      </c>
      <c r="B18608" t="s">
        <v>1050</v>
      </c>
      <c r="C18608" t="s">
        <v>8</v>
      </c>
      <c r="D18608" t="s">
        <v>2408</v>
      </c>
      <c r="E18608">
        <v>0</v>
      </c>
    </row>
    <row r="18609" spans="1:5" x14ac:dyDescent="0.3">
      <c r="A18609">
        <v>39200205</v>
      </c>
      <c r="B18609" t="s">
        <v>1050</v>
      </c>
      <c r="C18609" t="s">
        <v>8</v>
      </c>
      <c r="D18609" t="s">
        <v>2409</v>
      </c>
      <c r="E18609">
        <v>-2</v>
      </c>
    </row>
    <row r="18610" spans="1:5" x14ac:dyDescent="0.3">
      <c r="A18610">
        <v>39200205</v>
      </c>
      <c r="B18610" t="s">
        <v>1050</v>
      </c>
      <c r="C18610" t="s">
        <v>8</v>
      </c>
      <c r="D18610" t="s">
        <v>2410</v>
      </c>
      <c r="E18610">
        <v>0</v>
      </c>
    </row>
    <row r="18611" spans="1:5" x14ac:dyDescent="0.3">
      <c r="A18611">
        <v>39200205</v>
      </c>
      <c r="B18611" t="s">
        <v>1050</v>
      </c>
      <c r="C18611" t="s">
        <v>8</v>
      </c>
      <c r="D18611" t="s">
        <v>2411</v>
      </c>
      <c r="E18611">
        <v>-2</v>
      </c>
    </row>
    <row r="18612" spans="1:5" x14ac:dyDescent="0.3">
      <c r="A18612">
        <v>39200205</v>
      </c>
      <c r="B18612" t="s">
        <v>1050</v>
      </c>
      <c r="C18612" t="s">
        <v>8</v>
      </c>
      <c r="D18612" t="s">
        <v>2412</v>
      </c>
      <c r="E18612">
        <v>-2</v>
      </c>
    </row>
    <row r="18613" spans="1:5" x14ac:dyDescent="0.3">
      <c r="A18613">
        <v>39200205</v>
      </c>
      <c r="B18613" t="s">
        <v>1050</v>
      </c>
      <c r="C18613" t="s">
        <v>8</v>
      </c>
      <c r="D18613" t="s">
        <v>2413</v>
      </c>
      <c r="E18613">
        <v>0</v>
      </c>
    </row>
    <row r="18614" spans="1:5" x14ac:dyDescent="0.3">
      <c r="A18614">
        <v>10010099</v>
      </c>
      <c r="B18614" t="s">
        <v>1052</v>
      </c>
      <c r="C18614" t="s">
        <v>8</v>
      </c>
      <c r="D18614" t="s">
        <v>2378</v>
      </c>
      <c r="E18614">
        <v>0</v>
      </c>
    </row>
    <row r="18615" spans="1:5" x14ac:dyDescent="0.3">
      <c r="A18615">
        <v>10010099</v>
      </c>
      <c r="B18615" t="s">
        <v>1052</v>
      </c>
      <c r="C18615" t="s">
        <v>8</v>
      </c>
      <c r="D18615" t="s">
        <v>2379</v>
      </c>
      <c r="E18615">
        <v>0</v>
      </c>
    </row>
    <row r="18616" spans="1:5" x14ac:dyDescent="0.3">
      <c r="A18616">
        <v>10010099</v>
      </c>
      <c r="B18616" t="s">
        <v>1052</v>
      </c>
      <c r="C18616" t="s">
        <v>8</v>
      </c>
      <c r="D18616" t="s">
        <v>2380</v>
      </c>
      <c r="E18616">
        <v>0</v>
      </c>
    </row>
    <row r="18617" spans="1:5" x14ac:dyDescent="0.3">
      <c r="A18617">
        <v>10010099</v>
      </c>
      <c r="B18617" t="s">
        <v>1052</v>
      </c>
      <c r="C18617" t="s">
        <v>8</v>
      </c>
      <c r="D18617" t="s">
        <v>2381</v>
      </c>
      <c r="E18617">
        <v>0</v>
      </c>
    </row>
    <row r="18618" spans="1:5" x14ac:dyDescent="0.3">
      <c r="A18618">
        <v>10010099</v>
      </c>
      <c r="B18618" t="s">
        <v>1052</v>
      </c>
      <c r="C18618" t="s">
        <v>8</v>
      </c>
      <c r="D18618" t="s">
        <v>2382</v>
      </c>
      <c r="E18618">
        <v>0</v>
      </c>
    </row>
    <row r="18619" spans="1:5" x14ac:dyDescent="0.3">
      <c r="A18619">
        <v>10010099</v>
      </c>
      <c r="B18619" t="s">
        <v>1052</v>
      </c>
      <c r="C18619" t="s">
        <v>8</v>
      </c>
      <c r="D18619" t="s">
        <v>2383</v>
      </c>
      <c r="E18619">
        <v>0</v>
      </c>
    </row>
    <row r="18620" spans="1:5" x14ac:dyDescent="0.3">
      <c r="A18620">
        <v>10010099</v>
      </c>
      <c r="B18620" t="s">
        <v>1052</v>
      </c>
      <c r="C18620" t="s">
        <v>8</v>
      </c>
      <c r="D18620" t="s">
        <v>2384</v>
      </c>
      <c r="E18620">
        <v>0</v>
      </c>
    </row>
    <row r="18621" spans="1:5" x14ac:dyDescent="0.3">
      <c r="A18621">
        <v>10010099</v>
      </c>
      <c r="B18621" t="s">
        <v>1052</v>
      </c>
      <c r="C18621" t="s">
        <v>8</v>
      </c>
      <c r="D18621" t="s">
        <v>2385</v>
      </c>
      <c r="E18621">
        <v>0</v>
      </c>
    </row>
    <row r="18622" spans="1:5" x14ac:dyDescent="0.3">
      <c r="A18622">
        <v>10010099</v>
      </c>
      <c r="B18622" t="s">
        <v>1052</v>
      </c>
      <c r="C18622" t="s">
        <v>8</v>
      </c>
      <c r="D18622" t="s">
        <v>2386</v>
      </c>
      <c r="E18622">
        <v>0</v>
      </c>
    </row>
    <row r="18623" spans="1:5" x14ac:dyDescent="0.3">
      <c r="A18623">
        <v>10010099</v>
      </c>
      <c r="B18623" t="s">
        <v>1052</v>
      </c>
      <c r="C18623" t="s">
        <v>8</v>
      </c>
      <c r="D18623" t="s">
        <v>2387</v>
      </c>
      <c r="E18623">
        <v>0</v>
      </c>
    </row>
    <row r="18624" spans="1:5" x14ac:dyDescent="0.3">
      <c r="A18624">
        <v>10010099</v>
      </c>
      <c r="B18624" t="s">
        <v>1052</v>
      </c>
      <c r="C18624" t="s">
        <v>8</v>
      </c>
      <c r="D18624" t="s">
        <v>2388</v>
      </c>
      <c r="E18624">
        <v>0</v>
      </c>
    </row>
    <row r="18625" spans="1:5" x14ac:dyDescent="0.3">
      <c r="A18625">
        <v>10010099</v>
      </c>
      <c r="B18625" t="s">
        <v>1052</v>
      </c>
      <c r="C18625" t="s">
        <v>8</v>
      </c>
      <c r="D18625" t="s">
        <v>2389</v>
      </c>
      <c r="E18625">
        <v>0</v>
      </c>
    </row>
    <row r="18626" spans="1:5" x14ac:dyDescent="0.3">
      <c r="A18626">
        <v>10010099</v>
      </c>
      <c r="B18626" t="s">
        <v>1052</v>
      </c>
      <c r="C18626" t="s">
        <v>8</v>
      </c>
      <c r="D18626" t="s">
        <v>2390</v>
      </c>
      <c r="E18626">
        <v>0</v>
      </c>
    </row>
    <row r="18627" spans="1:5" x14ac:dyDescent="0.3">
      <c r="A18627">
        <v>10010099</v>
      </c>
      <c r="B18627" t="s">
        <v>1052</v>
      </c>
      <c r="C18627" t="s">
        <v>8</v>
      </c>
      <c r="D18627" t="s">
        <v>2391</v>
      </c>
      <c r="E18627">
        <v>0</v>
      </c>
    </row>
    <row r="18628" spans="1:5" x14ac:dyDescent="0.3">
      <c r="A18628">
        <v>10010099</v>
      </c>
      <c r="B18628" t="s">
        <v>1052</v>
      </c>
      <c r="C18628" t="s">
        <v>8</v>
      </c>
      <c r="D18628" t="s">
        <v>2392</v>
      </c>
      <c r="E18628">
        <v>0</v>
      </c>
    </row>
    <row r="18629" spans="1:5" x14ac:dyDescent="0.3">
      <c r="A18629">
        <v>10010099</v>
      </c>
      <c r="B18629" t="s">
        <v>1052</v>
      </c>
      <c r="C18629" t="s">
        <v>8</v>
      </c>
      <c r="D18629" t="s">
        <v>2393</v>
      </c>
      <c r="E18629">
        <v>0</v>
      </c>
    </row>
    <row r="18630" spans="1:5" x14ac:dyDescent="0.3">
      <c r="A18630">
        <v>10010099</v>
      </c>
      <c r="B18630" t="s">
        <v>1052</v>
      </c>
      <c r="C18630" t="s">
        <v>8</v>
      </c>
      <c r="D18630" t="s">
        <v>2394</v>
      </c>
      <c r="E18630">
        <v>0</v>
      </c>
    </row>
    <row r="18631" spans="1:5" x14ac:dyDescent="0.3">
      <c r="A18631">
        <v>10010099</v>
      </c>
      <c r="B18631" t="s">
        <v>1052</v>
      </c>
      <c r="C18631" t="s">
        <v>8</v>
      </c>
      <c r="D18631" t="s">
        <v>2395</v>
      </c>
      <c r="E18631">
        <v>0</v>
      </c>
    </row>
    <row r="18632" spans="1:5" x14ac:dyDescent="0.3">
      <c r="A18632">
        <v>10010099</v>
      </c>
      <c r="B18632" t="s">
        <v>1052</v>
      </c>
      <c r="C18632" t="s">
        <v>8</v>
      </c>
      <c r="D18632" t="s">
        <v>2396</v>
      </c>
      <c r="E18632">
        <v>0</v>
      </c>
    </row>
    <row r="18633" spans="1:5" x14ac:dyDescent="0.3">
      <c r="A18633">
        <v>10010099</v>
      </c>
      <c r="B18633" t="s">
        <v>1052</v>
      </c>
      <c r="C18633" t="s">
        <v>8</v>
      </c>
      <c r="D18633" t="s">
        <v>2397</v>
      </c>
      <c r="E18633">
        <v>0</v>
      </c>
    </row>
    <row r="18634" spans="1:5" x14ac:dyDescent="0.3">
      <c r="A18634">
        <v>10010099</v>
      </c>
      <c r="B18634" t="s">
        <v>1052</v>
      </c>
      <c r="C18634" t="s">
        <v>8</v>
      </c>
      <c r="D18634" t="s">
        <v>2398</v>
      </c>
      <c r="E18634">
        <v>0</v>
      </c>
    </row>
    <row r="18635" spans="1:5" x14ac:dyDescent="0.3">
      <c r="A18635">
        <v>10010099</v>
      </c>
      <c r="B18635" t="s">
        <v>1052</v>
      </c>
      <c r="C18635" t="s">
        <v>8</v>
      </c>
      <c r="D18635" t="s">
        <v>2399</v>
      </c>
      <c r="E18635">
        <v>0</v>
      </c>
    </row>
    <row r="18636" spans="1:5" x14ac:dyDescent="0.3">
      <c r="A18636">
        <v>10010099</v>
      </c>
      <c r="B18636" t="s">
        <v>1052</v>
      </c>
      <c r="C18636" t="s">
        <v>8</v>
      </c>
      <c r="D18636" t="s">
        <v>2400</v>
      </c>
      <c r="E18636">
        <v>0</v>
      </c>
    </row>
    <row r="18637" spans="1:5" x14ac:dyDescent="0.3">
      <c r="A18637">
        <v>10010099</v>
      </c>
      <c r="B18637" t="s">
        <v>1052</v>
      </c>
      <c r="C18637" t="s">
        <v>8</v>
      </c>
      <c r="D18637" t="s">
        <v>2401</v>
      </c>
      <c r="E18637">
        <v>0</v>
      </c>
    </row>
    <row r="18638" spans="1:5" x14ac:dyDescent="0.3">
      <c r="A18638">
        <v>10010099</v>
      </c>
      <c r="B18638" t="s">
        <v>1052</v>
      </c>
      <c r="C18638" t="s">
        <v>8</v>
      </c>
      <c r="D18638" t="s">
        <v>2402</v>
      </c>
      <c r="E18638">
        <v>0</v>
      </c>
    </row>
    <row r="18639" spans="1:5" x14ac:dyDescent="0.3">
      <c r="A18639">
        <v>10010099</v>
      </c>
      <c r="B18639" t="s">
        <v>1052</v>
      </c>
      <c r="C18639" t="s">
        <v>8</v>
      </c>
      <c r="D18639" t="s">
        <v>2403</v>
      </c>
      <c r="E18639">
        <v>-9558</v>
      </c>
    </row>
    <row r="18640" spans="1:5" x14ac:dyDescent="0.3">
      <c r="A18640">
        <v>10010099</v>
      </c>
      <c r="B18640" t="s">
        <v>1052</v>
      </c>
      <c r="C18640" t="s">
        <v>8</v>
      </c>
      <c r="D18640" t="s">
        <v>2404</v>
      </c>
      <c r="E18640">
        <v>0</v>
      </c>
    </row>
    <row r="18641" spans="1:5" x14ac:dyDescent="0.3">
      <c r="A18641">
        <v>10010099</v>
      </c>
      <c r="B18641" t="s">
        <v>1052</v>
      </c>
      <c r="C18641" t="s">
        <v>8</v>
      </c>
      <c r="D18641" t="s">
        <v>2405</v>
      </c>
      <c r="E18641">
        <v>0</v>
      </c>
    </row>
    <row r="18642" spans="1:5" x14ac:dyDescent="0.3">
      <c r="A18642">
        <v>10010099</v>
      </c>
      <c r="B18642" t="s">
        <v>1052</v>
      </c>
      <c r="C18642" t="s">
        <v>8</v>
      </c>
      <c r="D18642" t="s">
        <v>2406</v>
      </c>
      <c r="E18642">
        <v>0</v>
      </c>
    </row>
    <row r="18643" spans="1:5" x14ac:dyDescent="0.3">
      <c r="A18643">
        <v>10010099</v>
      </c>
      <c r="B18643" t="s">
        <v>1052</v>
      </c>
      <c r="C18643" t="s">
        <v>8</v>
      </c>
      <c r="D18643" t="s">
        <v>2407</v>
      </c>
      <c r="E18643">
        <v>0</v>
      </c>
    </row>
    <row r="18644" spans="1:5" x14ac:dyDescent="0.3">
      <c r="A18644">
        <v>10010099</v>
      </c>
      <c r="B18644" t="s">
        <v>1052</v>
      </c>
      <c r="C18644" t="s">
        <v>8</v>
      </c>
      <c r="D18644" t="s">
        <v>2408</v>
      </c>
      <c r="E18644">
        <v>0</v>
      </c>
    </row>
    <row r="18645" spans="1:5" x14ac:dyDescent="0.3">
      <c r="A18645">
        <v>10010099</v>
      </c>
      <c r="B18645" t="s">
        <v>1052</v>
      </c>
      <c r="C18645" t="s">
        <v>8</v>
      </c>
      <c r="D18645" t="s">
        <v>2409</v>
      </c>
      <c r="E18645">
        <v>0</v>
      </c>
    </row>
    <row r="18646" spans="1:5" x14ac:dyDescent="0.3">
      <c r="A18646">
        <v>10010099</v>
      </c>
      <c r="B18646" t="s">
        <v>1052</v>
      </c>
      <c r="C18646" t="s">
        <v>8</v>
      </c>
      <c r="D18646" t="s">
        <v>2410</v>
      </c>
      <c r="E18646">
        <v>0</v>
      </c>
    </row>
    <row r="18647" spans="1:5" x14ac:dyDescent="0.3">
      <c r="A18647">
        <v>10010099</v>
      </c>
      <c r="B18647" t="s">
        <v>1052</v>
      </c>
      <c r="C18647" t="s">
        <v>8</v>
      </c>
      <c r="D18647" t="s">
        <v>2411</v>
      </c>
      <c r="E18647">
        <v>0</v>
      </c>
    </row>
    <row r="18648" spans="1:5" x14ac:dyDescent="0.3">
      <c r="A18648">
        <v>10010099</v>
      </c>
      <c r="B18648" t="s">
        <v>1052</v>
      </c>
      <c r="C18648" t="s">
        <v>8</v>
      </c>
      <c r="D18648" t="s">
        <v>2412</v>
      </c>
      <c r="E18648">
        <v>0</v>
      </c>
    </row>
    <row r="18649" spans="1:5" x14ac:dyDescent="0.3">
      <c r="A18649">
        <v>10010099</v>
      </c>
      <c r="B18649" t="s">
        <v>1052</v>
      </c>
      <c r="C18649" t="s">
        <v>8</v>
      </c>
      <c r="D18649" t="s">
        <v>2413</v>
      </c>
      <c r="E18649">
        <v>0</v>
      </c>
    </row>
    <row r="18650" spans="1:5" x14ac:dyDescent="0.3">
      <c r="A18650">
        <v>10020026</v>
      </c>
      <c r="B18650" t="s">
        <v>1054</v>
      </c>
      <c r="C18650" t="s">
        <v>8</v>
      </c>
      <c r="D18650" t="s">
        <v>2378</v>
      </c>
      <c r="E18650">
        <v>-18</v>
      </c>
    </row>
    <row r="18651" spans="1:5" x14ac:dyDescent="0.3">
      <c r="A18651">
        <v>10020026</v>
      </c>
      <c r="B18651" t="s">
        <v>1054</v>
      </c>
      <c r="C18651" t="s">
        <v>8</v>
      </c>
      <c r="D18651" t="s">
        <v>2379</v>
      </c>
      <c r="E18651">
        <v>0</v>
      </c>
    </row>
    <row r="18652" spans="1:5" x14ac:dyDescent="0.3">
      <c r="A18652">
        <v>10020026</v>
      </c>
      <c r="B18652" t="s">
        <v>1054</v>
      </c>
      <c r="C18652" t="s">
        <v>8</v>
      </c>
      <c r="D18652" t="s">
        <v>2380</v>
      </c>
      <c r="E18652">
        <v>0</v>
      </c>
    </row>
    <row r="18653" spans="1:5" x14ac:dyDescent="0.3">
      <c r="A18653">
        <v>10020026</v>
      </c>
      <c r="B18653" t="s">
        <v>1054</v>
      </c>
      <c r="C18653" t="s">
        <v>8</v>
      </c>
      <c r="D18653" t="s">
        <v>2381</v>
      </c>
      <c r="E18653">
        <v>0</v>
      </c>
    </row>
    <row r="18654" spans="1:5" x14ac:dyDescent="0.3">
      <c r="A18654">
        <v>10020026</v>
      </c>
      <c r="B18654" t="s">
        <v>1054</v>
      </c>
      <c r="C18654" t="s">
        <v>8</v>
      </c>
      <c r="D18654" t="s">
        <v>2382</v>
      </c>
      <c r="E18654">
        <v>0</v>
      </c>
    </row>
    <row r="18655" spans="1:5" x14ac:dyDescent="0.3">
      <c r="A18655">
        <v>10020026</v>
      </c>
      <c r="B18655" t="s">
        <v>1054</v>
      </c>
      <c r="C18655" t="s">
        <v>8</v>
      </c>
      <c r="D18655" t="s">
        <v>2383</v>
      </c>
      <c r="E18655">
        <v>0</v>
      </c>
    </row>
    <row r="18656" spans="1:5" x14ac:dyDescent="0.3">
      <c r="A18656">
        <v>10020026</v>
      </c>
      <c r="B18656" t="s">
        <v>1054</v>
      </c>
      <c r="C18656" t="s">
        <v>8</v>
      </c>
      <c r="D18656" t="s">
        <v>2384</v>
      </c>
      <c r="E18656">
        <v>0</v>
      </c>
    </row>
    <row r="18657" spans="1:5" x14ac:dyDescent="0.3">
      <c r="A18657">
        <v>10020026</v>
      </c>
      <c r="B18657" t="s">
        <v>1054</v>
      </c>
      <c r="C18657" t="s">
        <v>8</v>
      </c>
      <c r="D18657" t="s">
        <v>2385</v>
      </c>
      <c r="E18657">
        <v>0</v>
      </c>
    </row>
    <row r="18658" spans="1:5" x14ac:dyDescent="0.3">
      <c r="A18658">
        <v>10020026</v>
      </c>
      <c r="B18658" t="s">
        <v>1054</v>
      </c>
      <c r="C18658" t="s">
        <v>8</v>
      </c>
      <c r="D18658" t="s">
        <v>2386</v>
      </c>
      <c r="E18658">
        <v>0</v>
      </c>
    </row>
    <row r="18659" spans="1:5" x14ac:dyDescent="0.3">
      <c r="A18659">
        <v>10020026</v>
      </c>
      <c r="B18659" t="s">
        <v>1054</v>
      </c>
      <c r="C18659" t="s">
        <v>8</v>
      </c>
      <c r="D18659" t="s">
        <v>2387</v>
      </c>
      <c r="E18659">
        <v>0</v>
      </c>
    </row>
    <row r="18660" spans="1:5" x14ac:dyDescent="0.3">
      <c r="A18660">
        <v>10020026</v>
      </c>
      <c r="B18660" t="s">
        <v>1054</v>
      </c>
      <c r="C18660" t="s">
        <v>8</v>
      </c>
      <c r="D18660" t="s">
        <v>2388</v>
      </c>
      <c r="E18660">
        <v>0</v>
      </c>
    </row>
    <row r="18661" spans="1:5" x14ac:dyDescent="0.3">
      <c r="A18661">
        <v>10020026</v>
      </c>
      <c r="B18661" t="s">
        <v>1054</v>
      </c>
      <c r="C18661" t="s">
        <v>8</v>
      </c>
      <c r="D18661" t="s">
        <v>2389</v>
      </c>
      <c r="E18661">
        <v>0</v>
      </c>
    </row>
    <row r="18662" spans="1:5" x14ac:dyDescent="0.3">
      <c r="A18662">
        <v>10020026</v>
      </c>
      <c r="B18662" t="s">
        <v>1054</v>
      </c>
      <c r="C18662" t="s">
        <v>8</v>
      </c>
      <c r="D18662" t="s">
        <v>2390</v>
      </c>
      <c r="E18662">
        <v>0</v>
      </c>
    </row>
    <row r="18663" spans="1:5" x14ac:dyDescent="0.3">
      <c r="A18663">
        <v>10020026</v>
      </c>
      <c r="B18663" t="s">
        <v>1054</v>
      </c>
      <c r="C18663" t="s">
        <v>8</v>
      </c>
      <c r="D18663" t="s">
        <v>2391</v>
      </c>
      <c r="E18663">
        <v>-60</v>
      </c>
    </row>
    <row r="18664" spans="1:5" x14ac:dyDescent="0.3">
      <c r="A18664">
        <v>10020026</v>
      </c>
      <c r="B18664" t="s">
        <v>1054</v>
      </c>
      <c r="C18664" t="s">
        <v>8</v>
      </c>
      <c r="D18664" t="s">
        <v>2392</v>
      </c>
      <c r="E18664">
        <v>0</v>
      </c>
    </row>
    <row r="18665" spans="1:5" x14ac:dyDescent="0.3">
      <c r="A18665">
        <v>10020026</v>
      </c>
      <c r="B18665" t="s">
        <v>1054</v>
      </c>
      <c r="C18665" t="s">
        <v>8</v>
      </c>
      <c r="D18665" t="s">
        <v>2393</v>
      </c>
      <c r="E18665">
        <v>0</v>
      </c>
    </row>
    <row r="18666" spans="1:5" x14ac:dyDescent="0.3">
      <c r="A18666">
        <v>10020026</v>
      </c>
      <c r="B18666" t="s">
        <v>1054</v>
      </c>
      <c r="C18666" t="s">
        <v>8</v>
      </c>
      <c r="D18666" t="s">
        <v>2394</v>
      </c>
      <c r="E18666">
        <v>0</v>
      </c>
    </row>
    <row r="18667" spans="1:5" x14ac:dyDescent="0.3">
      <c r="A18667">
        <v>10020026</v>
      </c>
      <c r="B18667" t="s">
        <v>1054</v>
      </c>
      <c r="C18667" t="s">
        <v>8</v>
      </c>
      <c r="D18667" t="s">
        <v>2395</v>
      </c>
      <c r="E18667">
        <v>0</v>
      </c>
    </row>
    <row r="18668" spans="1:5" x14ac:dyDescent="0.3">
      <c r="A18668">
        <v>10020026</v>
      </c>
      <c r="B18668" t="s">
        <v>1054</v>
      </c>
      <c r="C18668" t="s">
        <v>8</v>
      </c>
      <c r="D18668" t="s">
        <v>2396</v>
      </c>
      <c r="E18668">
        <v>0</v>
      </c>
    </row>
    <row r="18669" spans="1:5" x14ac:dyDescent="0.3">
      <c r="A18669">
        <v>10020026</v>
      </c>
      <c r="B18669" t="s">
        <v>1054</v>
      </c>
      <c r="C18669" t="s">
        <v>8</v>
      </c>
      <c r="D18669" t="s">
        <v>2397</v>
      </c>
      <c r="E18669">
        <v>0</v>
      </c>
    </row>
    <row r="18670" spans="1:5" x14ac:dyDescent="0.3">
      <c r="A18670">
        <v>10020026</v>
      </c>
      <c r="B18670" t="s">
        <v>1054</v>
      </c>
      <c r="C18670" t="s">
        <v>8</v>
      </c>
      <c r="D18670" t="s">
        <v>2398</v>
      </c>
      <c r="E18670">
        <v>0</v>
      </c>
    </row>
    <row r="18671" spans="1:5" x14ac:dyDescent="0.3">
      <c r="A18671">
        <v>10020026</v>
      </c>
      <c r="B18671" t="s">
        <v>1054</v>
      </c>
      <c r="C18671" t="s">
        <v>8</v>
      </c>
      <c r="D18671" t="s">
        <v>2399</v>
      </c>
      <c r="E18671">
        <v>0</v>
      </c>
    </row>
    <row r="18672" spans="1:5" x14ac:dyDescent="0.3">
      <c r="A18672">
        <v>10020026</v>
      </c>
      <c r="B18672" t="s">
        <v>1054</v>
      </c>
      <c r="C18672" t="s">
        <v>8</v>
      </c>
      <c r="D18672" t="s">
        <v>2400</v>
      </c>
      <c r="E18672">
        <v>0</v>
      </c>
    </row>
    <row r="18673" spans="1:5" x14ac:dyDescent="0.3">
      <c r="A18673">
        <v>10020026</v>
      </c>
      <c r="B18673" t="s">
        <v>1054</v>
      </c>
      <c r="C18673" t="s">
        <v>8</v>
      </c>
      <c r="D18673" t="s">
        <v>2401</v>
      </c>
      <c r="E18673">
        <v>0</v>
      </c>
    </row>
    <row r="18674" spans="1:5" x14ac:dyDescent="0.3">
      <c r="A18674">
        <v>10020026</v>
      </c>
      <c r="B18674" t="s">
        <v>1054</v>
      </c>
      <c r="C18674" t="s">
        <v>8</v>
      </c>
      <c r="D18674" t="s">
        <v>2402</v>
      </c>
      <c r="E18674">
        <v>0</v>
      </c>
    </row>
    <row r="18675" spans="1:5" x14ac:dyDescent="0.3">
      <c r="A18675">
        <v>10020026</v>
      </c>
      <c r="B18675" t="s">
        <v>1054</v>
      </c>
      <c r="C18675" t="s">
        <v>8</v>
      </c>
      <c r="D18675" t="s">
        <v>2403</v>
      </c>
      <c r="E18675">
        <v>-160</v>
      </c>
    </row>
    <row r="18676" spans="1:5" x14ac:dyDescent="0.3">
      <c r="A18676">
        <v>10020026</v>
      </c>
      <c r="B18676" t="s">
        <v>1054</v>
      </c>
      <c r="C18676" t="s">
        <v>8</v>
      </c>
      <c r="D18676" t="s">
        <v>2404</v>
      </c>
      <c r="E18676">
        <v>0</v>
      </c>
    </row>
    <row r="18677" spans="1:5" x14ac:dyDescent="0.3">
      <c r="A18677">
        <v>10020026</v>
      </c>
      <c r="B18677" t="s">
        <v>1054</v>
      </c>
      <c r="C18677" t="s">
        <v>8</v>
      </c>
      <c r="D18677" t="s">
        <v>2405</v>
      </c>
      <c r="E18677">
        <v>0</v>
      </c>
    </row>
    <row r="18678" spans="1:5" x14ac:dyDescent="0.3">
      <c r="A18678">
        <v>10020026</v>
      </c>
      <c r="B18678" t="s">
        <v>1054</v>
      </c>
      <c r="C18678" t="s">
        <v>8</v>
      </c>
      <c r="D18678" t="s">
        <v>2406</v>
      </c>
      <c r="E18678">
        <v>0</v>
      </c>
    </row>
    <row r="18679" spans="1:5" x14ac:dyDescent="0.3">
      <c r="A18679">
        <v>10020026</v>
      </c>
      <c r="B18679" t="s">
        <v>1054</v>
      </c>
      <c r="C18679" t="s">
        <v>8</v>
      </c>
      <c r="D18679" t="s">
        <v>2407</v>
      </c>
      <c r="E18679">
        <v>0</v>
      </c>
    </row>
    <row r="18680" spans="1:5" x14ac:dyDescent="0.3">
      <c r="A18680">
        <v>10020026</v>
      </c>
      <c r="B18680" t="s">
        <v>1054</v>
      </c>
      <c r="C18680" t="s">
        <v>8</v>
      </c>
      <c r="D18680" t="s">
        <v>2408</v>
      </c>
      <c r="E18680">
        <v>0</v>
      </c>
    </row>
    <row r="18681" spans="1:5" x14ac:dyDescent="0.3">
      <c r="A18681">
        <v>10020026</v>
      </c>
      <c r="B18681" t="s">
        <v>1054</v>
      </c>
      <c r="C18681" t="s">
        <v>8</v>
      </c>
      <c r="D18681" t="s">
        <v>2409</v>
      </c>
      <c r="E18681">
        <v>0</v>
      </c>
    </row>
    <row r="18682" spans="1:5" x14ac:dyDescent="0.3">
      <c r="A18682">
        <v>10020026</v>
      </c>
      <c r="B18682" t="s">
        <v>1054</v>
      </c>
      <c r="C18682" t="s">
        <v>8</v>
      </c>
      <c r="D18682" t="s">
        <v>2410</v>
      </c>
      <c r="E18682">
        <v>0</v>
      </c>
    </row>
    <row r="18683" spans="1:5" x14ac:dyDescent="0.3">
      <c r="A18683">
        <v>10020026</v>
      </c>
      <c r="B18683" t="s">
        <v>1054</v>
      </c>
      <c r="C18683" t="s">
        <v>8</v>
      </c>
      <c r="D18683" t="s">
        <v>2411</v>
      </c>
      <c r="E18683">
        <v>0</v>
      </c>
    </row>
    <row r="18684" spans="1:5" x14ac:dyDescent="0.3">
      <c r="A18684">
        <v>10020026</v>
      </c>
      <c r="B18684" t="s">
        <v>1054</v>
      </c>
      <c r="C18684" t="s">
        <v>8</v>
      </c>
      <c r="D18684" t="s">
        <v>2412</v>
      </c>
      <c r="E18684">
        <v>0</v>
      </c>
    </row>
    <row r="18685" spans="1:5" x14ac:dyDescent="0.3">
      <c r="A18685">
        <v>10020026</v>
      </c>
      <c r="B18685" t="s">
        <v>1054</v>
      </c>
      <c r="C18685" t="s">
        <v>8</v>
      </c>
      <c r="D18685" t="s">
        <v>2413</v>
      </c>
      <c r="E18685">
        <v>0</v>
      </c>
    </row>
    <row r="18686" spans="1:5" x14ac:dyDescent="0.3">
      <c r="A18686">
        <v>10010050</v>
      </c>
      <c r="B18686" t="s">
        <v>1056</v>
      </c>
      <c r="C18686" t="s">
        <v>8</v>
      </c>
      <c r="D18686" t="s">
        <v>2378</v>
      </c>
      <c r="E18686">
        <v>0</v>
      </c>
    </row>
    <row r="18687" spans="1:5" x14ac:dyDescent="0.3">
      <c r="A18687">
        <v>10010050</v>
      </c>
      <c r="B18687" t="s">
        <v>1056</v>
      </c>
      <c r="C18687" t="s">
        <v>8</v>
      </c>
      <c r="D18687" t="s">
        <v>2379</v>
      </c>
      <c r="E18687">
        <v>0</v>
      </c>
    </row>
    <row r="18688" spans="1:5" x14ac:dyDescent="0.3">
      <c r="A18688">
        <v>10010050</v>
      </c>
      <c r="B18688" t="s">
        <v>1056</v>
      </c>
      <c r="C18688" t="s">
        <v>8</v>
      </c>
      <c r="D18688" t="s">
        <v>2380</v>
      </c>
      <c r="E18688">
        <v>0</v>
      </c>
    </row>
    <row r="18689" spans="1:5" x14ac:dyDescent="0.3">
      <c r="A18689">
        <v>10010050</v>
      </c>
      <c r="B18689" t="s">
        <v>1056</v>
      </c>
      <c r="C18689" t="s">
        <v>8</v>
      </c>
      <c r="D18689" t="s">
        <v>2381</v>
      </c>
      <c r="E18689">
        <v>0</v>
      </c>
    </row>
    <row r="18690" spans="1:5" x14ac:dyDescent="0.3">
      <c r="A18690">
        <v>10010050</v>
      </c>
      <c r="B18690" t="s">
        <v>1056</v>
      </c>
      <c r="C18690" t="s">
        <v>8</v>
      </c>
      <c r="D18690" t="s">
        <v>2382</v>
      </c>
      <c r="E18690">
        <v>0</v>
      </c>
    </row>
    <row r="18691" spans="1:5" x14ac:dyDescent="0.3">
      <c r="A18691">
        <v>10010050</v>
      </c>
      <c r="B18691" t="s">
        <v>1056</v>
      </c>
      <c r="C18691" t="s">
        <v>8</v>
      </c>
      <c r="D18691" t="s">
        <v>2383</v>
      </c>
      <c r="E18691">
        <v>0</v>
      </c>
    </row>
    <row r="18692" spans="1:5" x14ac:dyDescent="0.3">
      <c r="A18692">
        <v>10010050</v>
      </c>
      <c r="B18692" t="s">
        <v>1056</v>
      </c>
      <c r="C18692" t="s">
        <v>8</v>
      </c>
      <c r="D18692" t="s">
        <v>2384</v>
      </c>
      <c r="E18692">
        <v>0</v>
      </c>
    </row>
    <row r="18693" spans="1:5" x14ac:dyDescent="0.3">
      <c r="A18693">
        <v>10010050</v>
      </c>
      <c r="B18693" t="s">
        <v>1056</v>
      </c>
      <c r="C18693" t="s">
        <v>8</v>
      </c>
      <c r="D18693" t="s">
        <v>2385</v>
      </c>
      <c r="E18693">
        <v>0</v>
      </c>
    </row>
    <row r="18694" spans="1:5" x14ac:dyDescent="0.3">
      <c r="A18694">
        <v>10010050</v>
      </c>
      <c r="B18694" t="s">
        <v>1056</v>
      </c>
      <c r="C18694" t="s">
        <v>8</v>
      </c>
      <c r="D18694" t="s">
        <v>2386</v>
      </c>
      <c r="E18694">
        <v>0</v>
      </c>
    </row>
    <row r="18695" spans="1:5" x14ac:dyDescent="0.3">
      <c r="A18695">
        <v>10010050</v>
      </c>
      <c r="B18695" t="s">
        <v>1056</v>
      </c>
      <c r="C18695" t="s">
        <v>8</v>
      </c>
      <c r="D18695" t="s">
        <v>2387</v>
      </c>
      <c r="E18695">
        <v>0</v>
      </c>
    </row>
    <row r="18696" spans="1:5" x14ac:dyDescent="0.3">
      <c r="A18696">
        <v>10010050</v>
      </c>
      <c r="B18696" t="s">
        <v>1056</v>
      </c>
      <c r="C18696" t="s">
        <v>8</v>
      </c>
      <c r="D18696" t="s">
        <v>2388</v>
      </c>
      <c r="E18696">
        <v>0</v>
      </c>
    </row>
    <row r="18697" spans="1:5" x14ac:dyDescent="0.3">
      <c r="A18697">
        <v>10010050</v>
      </c>
      <c r="B18697" t="s">
        <v>1056</v>
      </c>
      <c r="C18697" t="s">
        <v>8</v>
      </c>
      <c r="D18697" t="s">
        <v>2389</v>
      </c>
      <c r="E18697">
        <v>0</v>
      </c>
    </row>
    <row r="18698" spans="1:5" x14ac:dyDescent="0.3">
      <c r="A18698">
        <v>10010050</v>
      </c>
      <c r="B18698" t="s">
        <v>1056</v>
      </c>
      <c r="C18698" t="s">
        <v>8</v>
      </c>
      <c r="D18698" t="s">
        <v>2390</v>
      </c>
      <c r="E18698">
        <v>0</v>
      </c>
    </row>
    <row r="18699" spans="1:5" x14ac:dyDescent="0.3">
      <c r="A18699">
        <v>10010050</v>
      </c>
      <c r="B18699" t="s">
        <v>1056</v>
      </c>
      <c r="C18699" t="s">
        <v>8</v>
      </c>
      <c r="D18699" t="s">
        <v>2391</v>
      </c>
      <c r="E18699">
        <v>-5776</v>
      </c>
    </row>
    <row r="18700" spans="1:5" x14ac:dyDescent="0.3">
      <c r="A18700">
        <v>10010050</v>
      </c>
      <c r="B18700" t="s">
        <v>1056</v>
      </c>
      <c r="C18700" t="s">
        <v>8</v>
      </c>
      <c r="D18700" t="s">
        <v>2392</v>
      </c>
      <c r="E18700">
        <v>0</v>
      </c>
    </row>
    <row r="18701" spans="1:5" x14ac:dyDescent="0.3">
      <c r="A18701">
        <v>10010050</v>
      </c>
      <c r="B18701" t="s">
        <v>1056</v>
      </c>
      <c r="C18701" t="s">
        <v>8</v>
      </c>
      <c r="D18701" t="s">
        <v>2393</v>
      </c>
      <c r="E18701">
        <v>0</v>
      </c>
    </row>
    <row r="18702" spans="1:5" x14ac:dyDescent="0.3">
      <c r="A18702">
        <v>10010050</v>
      </c>
      <c r="B18702" t="s">
        <v>1056</v>
      </c>
      <c r="C18702" t="s">
        <v>8</v>
      </c>
      <c r="D18702" t="s">
        <v>2394</v>
      </c>
      <c r="E18702">
        <v>0</v>
      </c>
    </row>
    <row r="18703" spans="1:5" x14ac:dyDescent="0.3">
      <c r="A18703">
        <v>10010050</v>
      </c>
      <c r="B18703" t="s">
        <v>1056</v>
      </c>
      <c r="C18703" t="s">
        <v>8</v>
      </c>
      <c r="D18703" t="s">
        <v>2395</v>
      </c>
      <c r="E18703">
        <v>0</v>
      </c>
    </row>
    <row r="18704" spans="1:5" x14ac:dyDescent="0.3">
      <c r="A18704">
        <v>10010050</v>
      </c>
      <c r="B18704" t="s">
        <v>1056</v>
      </c>
      <c r="C18704" t="s">
        <v>8</v>
      </c>
      <c r="D18704" t="s">
        <v>2396</v>
      </c>
      <c r="E18704">
        <v>0</v>
      </c>
    </row>
    <row r="18705" spans="1:5" x14ac:dyDescent="0.3">
      <c r="A18705">
        <v>10010050</v>
      </c>
      <c r="B18705" t="s">
        <v>1056</v>
      </c>
      <c r="C18705" t="s">
        <v>8</v>
      </c>
      <c r="D18705" t="s">
        <v>2397</v>
      </c>
      <c r="E18705">
        <v>0</v>
      </c>
    </row>
    <row r="18706" spans="1:5" x14ac:dyDescent="0.3">
      <c r="A18706">
        <v>10010050</v>
      </c>
      <c r="B18706" t="s">
        <v>1056</v>
      </c>
      <c r="C18706" t="s">
        <v>8</v>
      </c>
      <c r="D18706" t="s">
        <v>2398</v>
      </c>
      <c r="E18706">
        <v>0</v>
      </c>
    </row>
    <row r="18707" spans="1:5" x14ac:dyDescent="0.3">
      <c r="A18707">
        <v>10010050</v>
      </c>
      <c r="B18707" t="s">
        <v>1056</v>
      </c>
      <c r="C18707" t="s">
        <v>8</v>
      </c>
      <c r="D18707" t="s">
        <v>2399</v>
      </c>
      <c r="E18707">
        <v>0</v>
      </c>
    </row>
    <row r="18708" spans="1:5" x14ac:dyDescent="0.3">
      <c r="A18708">
        <v>10010050</v>
      </c>
      <c r="B18708" t="s">
        <v>1056</v>
      </c>
      <c r="C18708" t="s">
        <v>8</v>
      </c>
      <c r="D18708" t="s">
        <v>2400</v>
      </c>
      <c r="E18708">
        <v>0</v>
      </c>
    </row>
    <row r="18709" spans="1:5" x14ac:dyDescent="0.3">
      <c r="A18709">
        <v>10010050</v>
      </c>
      <c r="B18709" t="s">
        <v>1056</v>
      </c>
      <c r="C18709" t="s">
        <v>8</v>
      </c>
      <c r="D18709" t="s">
        <v>2401</v>
      </c>
      <c r="E18709">
        <v>0</v>
      </c>
    </row>
    <row r="18710" spans="1:5" x14ac:dyDescent="0.3">
      <c r="A18710">
        <v>10010050</v>
      </c>
      <c r="B18710" t="s">
        <v>1056</v>
      </c>
      <c r="C18710" t="s">
        <v>8</v>
      </c>
      <c r="D18710" t="s">
        <v>2402</v>
      </c>
      <c r="E18710">
        <v>0</v>
      </c>
    </row>
    <row r="18711" spans="1:5" x14ac:dyDescent="0.3">
      <c r="A18711">
        <v>10010050</v>
      </c>
      <c r="B18711" t="s">
        <v>1056</v>
      </c>
      <c r="C18711" t="s">
        <v>8</v>
      </c>
      <c r="D18711" t="s">
        <v>2403</v>
      </c>
      <c r="E18711">
        <v>-114</v>
      </c>
    </row>
    <row r="18712" spans="1:5" x14ac:dyDescent="0.3">
      <c r="A18712">
        <v>10010050</v>
      </c>
      <c r="B18712" t="s">
        <v>1056</v>
      </c>
      <c r="C18712" t="s">
        <v>8</v>
      </c>
      <c r="D18712" t="s">
        <v>2404</v>
      </c>
      <c r="E18712">
        <v>0</v>
      </c>
    </row>
    <row r="18713" spans="1:5" x14ac:dyDescent="0.3">
      <c r="A18713">
        <v>10010050</v>
      </c>
      <c r="B18713" t="s">
        <v>1056</v>
      </c>
      <c r="C18713" t="s">
        <v>8</v>
      </c>
      <c r="D18713" t="s">
        <v>2405</v>
      </c>
      <c r="E18713">
        <v>0</v>
      </c>
    </row>
    <row r="18714" spans="1:5" x14ac:dyDescent="0.3">
      <c r="A18714">
        <v>10010050</v>
      </c>
      <c r="B18714" t="s">
        <v>1056</v>
      </c>
      <c r="C18714" t="s">
        <v>8</v>
      </c>
      <c r="D18714" t="s">
        <v>2406</v>
      </c>
      <c r="E18714">
        <v>0</v>
      </c>
    </row>
    <row r="18715" spans="1:5" x14ac:dyDescent="0.3">
      <c r="A18715">
        <v>10010050</v>
      </c>
      <c r="B18715" t="s">
        <v>1056</v>
      </c>
      <c r="C18715" t="s">
        <v>8</v>
      </c>
      <c r="D18715" t="s">
        <v>2407</v>
      </c>
      <c r="E18715">
        <v>0</v>
      </c>
    </row>
    <row r="18716" spans="1:5" x14ac:dyDescent="0.3">
      <c r="A18716">
        <v>10010050</v>
      </c>
      <c r="B18716" t="s">
        <v>1056</v>
      </c>
      <c r="C18716" t="s">
        <v>8</v>
      </c>
      <c r="D18716" t="s">
        <v>2408</v>
      </c>
      <c r="E18716">
        <v>0</v>
      </c>
    </row>
    <row r="18717" spans="1:5" x14ac:dyDescent="0.3">
      <c r="A18717">
        <v>10010050</v>
      </c>
      <c r="B18717" t="s">
        <v>1056</v>
      </c>
      <c r="C18717" t="s">
        <v>8</v>
      </c>
      <c r="D18717" t="s">
        <v>2409</v>
      </c>
      <c r="E18717">
        <v>0</v>
      </c>
    </row>
    <row r="18718" spans="1:5" x14ac:dyDescent="0.3">
      <c r="A18718">
        <v>10010050</v>
      </c>
      <c r="B18718" t="s">
        <v>1056</v>
      </c>
      <c r="C18718" t="s">
        <v>8</v>
      </c>
      <c r="D18718" t="s">
        <v>2410</v>
      </c>
      <c r="E18718">
        <v>0</v>
      </c>
    </row>
    <row r="18719" spans="1:5" x14ac:dyDescent="0.3">
      <c r="A18719">
        <v>10010050</v>
      </c>
      <c r="B18719" t="s">
        <v>1056</v>
      </c>
      <c r="C18719" t="s">
        <v>8</v>
      </c>
      <c r="D18719" t="s">
        <v>2411</v>
      </c>
      <c r="E18719">
        <v>0</v>
      </c>
    </row>
    <row r="18720" spans="1:5" x14ac:dyDescent="0.3">
      <c r="A18720">
        <v>10010050</v>
      </c>
      <c r="B18720" t="s">
        <v>1056</v>
      </c>
      <c r="C18720" t="s">
        <v>8</v>
      </c>
      <c r="D18720" t="s">
        <v>2412</v>
      </c>
      <c r="E18720">
        <v>0</v>
      </c>
    </row>
    <row r="18721" spans="1:5" x14ac:dyDescent="0.3">
      <c r="A18721">
        <v>10010050</v>
      </c>
      <c r="B18721" t="s">
        <v>1056</v>
      </c>
      <c r="C18721" t="s">
        <v>8</v>
      </c>
      <c r="D18721" t="s">
        <v>2413</v>
      </c>
      <c r="E18721">
        <v>0</v>
      </c>
    </row>
    <row r="18722" spans="1:5" x14ac:dyDescent="0.3">
      <c r="A18722">
        <v>65500003</v>
      </c>
      <c r="B18722" t="s">
        <v>1058</v>
      </c>
      <c r="C18722" t="s">
        <v>8</v>
      </c>
      <c r="D18722" t="s">
        <v>2378</v>
      </c>
      <c r="E18722">
        <v>0</v>
      </c>
    </row>
    <row r="18723" spans="1:5" x14ac:dyDescent="0.3">
      <c r="A18723">
        <v>65500003</v>
      </c>
      <c r="B18723" t="s">
        <v>1058</v>
      </c>
      <c r="C18723" t="s">
        <v>8</v>
      </c>
      <c r="D18723" t="s">
        <v>2379</v>
      </c>
      <c r="E18723">
        <v>0</v>
      </c>
    </row>
    <row r="18724" spans="1:5" x14ac:dyDescent="0.3">
      <c r="A18724">
        <v>65500003</v>
      </c>
      <c r="B18724" t="s">
        <v>1058</v>
      </c>
      <c r="C18724" t="s">
        <v>8</v>
      </c>
      <c r="D18724" t="s">
        <v>2380</v>
      </c>
      <c r="E18724">
        <v>0</v>
      </c>
    </row>
    <row r="18725" spans="1:5" x14ac:dyDescent="0.3">
      <c r="A18725">
        <v>65500003</v>
      </c>
      <c r="B18725" t="s">
        <v>1058</v>
      </c>
      <c r="C18725" t="s">
        <v>8</v>
      </c>
      <c r="D18725" t="s">
        <v>2381</v>
      </c>
      <c r="E18725">
        <v>0</v>
      </c>
    </row>
    <row r="18726" spans="1:5" x14ac:dyDescent="0.3">
      <c r="A18726">
        <v>65500003</v>
      </c>
      <c r="B18726" t="s">
        <v>1058</v>
      </c>
      <c r="C18726" t="s">
        <v>8</v>
      </c>
      <c r="D18726" t="s">
        <v>2382</v>
      </c>
      <c r="E18726">
        <v>0</v>
      </c>
    </row>
    <row r="18727" spans="1:5" x14ac:dyDescent="0.3">
      <c r="A18727">
        <v>65500003</v>
      </c>
      <c r="B18727" t="s">
        <v>1058</v>
      </c>
      <c r="C18727" t="s">
        <v>8</v>
      </c>
      <c r="D18727" t="s">
        <v>2383</v>
      </c>
      <c r="E18727">
        <v>0</v>
      </c>
    </row>
    <row r="18728" spans="1:5" x14ac:dyDescent="0.3">
      <c r="A18728">
        <v>65500003</v>
      </c>
      <c r="B18728" t="s">
        <v>1058</v>
      </c>
      <c r="C18728" t="s">
        <v>8</v>
      </c>
      <c r="D18728" t="s">
        <v>2384</v>
      </c>
      <c r="E18728">
        <v>0</v>
      </c>
    </row>
    <row r="18729" spans="1:5" x14ac:dyDescent="0.3">
      <c r="A18729">
        <v>65500003</v>
      </c>
      <c r="B18729" t="s">
        <v>1058</v>
      </c>
      <c r="C18729" t="s">
        <v>8</v>
      </c>
      <c r="D18729" t="s">
        <v>2385</v>
      </c>
      <c r="E18729">
        <v>0</v>
      </c>
    </row>
    <row r="18730" spans="1:5" x14ac:dyDescent="0.3">
      <c r="A18730">
        <v>65500003</v>
      </c>
      <c r="B18730" t="s">
        <v>1058</v>
      </c>
      <c r="C18730" t="s">
        <v>8</v>
      </c>
      <c r="D18730" t="s">
        <v>2386</v>
      </c>
      <c r="E18730">
        <v>0</v>
      </c>
    </row>
    <row r="18731" spans="1:5" x14ac:dyDescent="0.3">
      <c r="A18731">
        <v>65500003</v>
      </c>
      <c r="B18731" t="s">
        <v>1058</v>
      </c>
      <c r="C18731" t="s">
        <v>8</v>
      </c>
      <c r="D18731" t="s">
        <v>2387</v>
      </c>
      <c r="E18731">
        <v>0</v>
      </c>
    </row>
    <row r="18732" spans="1:5" x14ac:dyDescent="0.3">
      <c r="A18732">
        <v>65500003</v>
      </c>
      <c r="B18732" t="s">
        <v>1058</v>
      </c>
      <c r="C18732" t="s">
        <v>8</v>
      </c>
      <c r="D18732" t="s">
        <v>2388</v>
      </c>
      <c r="E18732">
        <v>0</v>
      </c>
    </row>
    <row r="18733" spans="1:5" x14ac:dyDescent="0.3">
      <c r="A18733">
        <v>65500003</v>
      </c>
      <c r="B18733" t="s">
        <v>1058</v>
      </c>
      <c r="C18733" t="s">
        <v>8</v>
      </c>
      <c r="D18733" t="s">
        <v>2389</v>
      </c>
      <c r="E18733">
        <v>0</v>
      </c>
    </row>
    <row r="18734" spans="1:5" x14ac:dyDescent="0.3">
      <c r="A18734">
        <v>65500003</v>
      </c>
      <c r="B18734" t="s">
        <v>1058</v>
      </c>
      <c r="C18734" t="s">
        <v>8</v>
      </c>
      <c r="D18734" t="s">
        <v>2390</v>
      </c>
      <c r="E18734">
        <v>-2</v>
      </c>
    </row>
    <row r="18735" spans="1:5" x14ac:dyDescent="0.3">
      <c r="A18735">
        <v>65500003</v>
      </c>
      <c r="B18735" t="s">
        <v>1058</v>
      </c>
      <c r="C18735" t="s">
        <v>8</v>
      </c>
      <c r="D18735" t="s">
        <v>2391</v>
      </c>
      <c r="E18735">
        <v>0</v>
      </c>
    </row>
    <row r="18736" spans="1:5" x14ac:dyDescent="0.3">
      <c r="A18736">
        <v>65500003</v>
      </c>
      <c r="B18736" t="s">
        <v>1058</v>
      </c>
      <c r="C18736" t="s">
        <v>8</v>
      </c>
      <c r="D18736" t="s">
        <v>2392</v>
      </c>
      <c r="E18736">
        <v>0</v>
      </c>
    </row>
    <row r="18737" spans="1:5" x14ac:dyDescent="0.3">
      <c r="A18737">
        <v>65500003</v>
      </c>
      <c r="B18737" t="s">
        <v>1058</v>
      </c>
      <c r="C18737" t="s">
        <v>8</v>
      </c>
      <c r="D18737" t="s">
        <v>2393</v>
      </c>
      <c r="E18737">
        <v>0</v>
      </c>
    </row>
    <row r="18738" spans="1:5" x14ac:dyDescent="0.3">
      <c r="A18738">
        <v>65500003</v>
      </c>
      <c r="B18738" t="s">
        <v>1058</v>
      </c>
      <c r="C18738" t="s">
        <v>8</v>
      </c>
      <c r="D18738" t="s">
        <v>2394</v>
      </c>
      <c r="E18738">
        <v>0</v>
      </c>
    </row>
    <row r="18739" spans="1:5" x14ac:dyDescent="0.3">
      <c r="A18739">
        <v>65500003</v>
      </c>
      <c r="B18739" t="s">
        <v>1058</v>
      </c>
      <c r="C18739" t="s">
        <v>8</v>
      </c>
      <c r="D18739" t="s">
        <v>2395</v>
      </c>
      <c r="E18739">
        <v>0</v>
      </c>
    </row>
    <row r="18740" spans="1:5" x14ac:dyDescent="0.3">
      <c r="A18740">
        <v>65500003</v>
      </c>
      <c r="B18740" t="s">
        <v>1058</v>
      </c>
      <c r="C18740" t="s">
        <v>8</v>
      </c>
      <c r="D18740" t="s">
        <v>2396</v>
      </c>
      <c r="E18740">
        <v>0</v>
      </c>
    </row>
    <row r="18741" spans="1:5" x14ac:dyDescent="0.3">
      <c r="A18741">
        <v>65500003</v>
      </c>
      <c r="B18741" t="s">
        <v>1058</v>
      </c>
      <c r="C18741" t="s">
        <v>8</v>
      </c>
      <c r="D18741" t="s">
        <v>2397</v>
      </c>
      <c r="E18741">
        <v>0</v>
      </c>
    </row>
    <row r="18742" spans="1:5" x14ac:dyDescent="0.3">
      <c r="A18742">
        <v>65500003</v>
      </c>
      <c r="B18742" t="s">
        <v>1058</v>
      </c>
      <c r="C18742" t="s">
        <v>8</v>
      </c>
      <c r="D18742" t="s">
        <v>2398</v>
      </c>
      <c r="E18742">
        <v>0</v>
      </c>
    </row>
    <row r="18743" spans="1:5" x14ac:dyDescent="0.3">
      <c r="A18743">
        <v>65500003</v>
      </c>
      <c r="B18743" t="s">
        <v>1058</v>
      </c>
      <c r="C18743" t="s">
        <v>8</v>
      </c>
      <c r="D18743" t="s">
        <v>2399</v>
      </c>
      <c r="E18743">
        <v>0</v>
      </c>
    </row>
    <row r="18744" spans="1:5" x14ac:dyDescent="0.3">
      <c r="A18744">
        <v>65500003</v>
      </c>
      <c r="B18744" t="s">
        <v>1058</v>
      </c>
      <c r="C18744" t="s">
        <v>8</v>
      </c>
      <c r="D18744" t="s">
        <v>2400</v>
      </c>
      <c r="E18744">
        <v>0</v>
      </c>
    </row>
    <row r="18745" spans="1:5" x14ac:dyDescent="0.3">
      <c r="A18745">
        <v>65500003</v>
      </c>
      <c r="B18745" t="s">
        <v>1058</v>
      </c>
      <c r="C18745" t="s">
        <v>8</v>
      </c>
      <c r="D18745" t="s">
        <v>2401</v>
      </c>
      <c r="E18745">
        <v>0</v>
      </c>
    </row>
    <row r="18746" spans="1:5" x14ac:dyDescent="0.3">
      <c r="A18746">
        <v>65500003</v>
      </c>
      <c r="B18746" t="s">
        <v>1058</v>
      </c>
      <c r="C18746" t="s">
        <v>8</v>
      </c>
      <c r="D18746" t="s">
        <v>2402</v>
      </c>
      <c r="E18746">
        <v>0</v>
      </c>
    </row>
    <row r="18747" spans="1:5" x14ac:dyDescent="0.3">
      <c r="A18747">
        <v>65500003</v>
      </c>
      <c r="B18747" t="s">
        <v>1058</v>
      </c>
      <c r="C18747" t="s">
        <v>8</v>
      </c>
      <c r="D18747" t="s">
        <v>2403</v>
      </c>
      <c r="E18747">
        <v>0</v>
      </c>
    </row>
    <row r="18748" spans="1:5" x14ac:dyDescent="0.3">
      <c r="A18748">
        <v>65500003</v>
      </c>
      <c r="B18748" t="s">
        <v>1058</v>
      </c>
      <c r="C18748" t="s">
        <v>8</v>
      </c>
      <c r="D18748" t="s">
        <v>2404</v>
      </c>
      <c r="E18748">
        <v>0</v>
      </c>
    </row>
    <row r="18749" spans="1:5" x14ac:dyDescent="0.3">
      <c r="A18749">
        <v>65500003</v>
      </c>
      <c r="B18749" t="s">
        <v>1058</v>
      </c>
      <c r="C18749" t="s">
        <v>8</v>
      </c>
      <c r="D18749" t="s">
        <v>2405</v>
      </c>
      <c r="E18749">
        <v>0</v>
      </c>
    </row>
    <row r="18750" spans="1:5" x14ac:dyDescent="0.3">
      <c r="A18750">
        <v>65500003</v>
      </c>
      <c r="B18750" t="s">
        <v>1058</v>
      </c>
      <c r="C18750" t="s">
        <v>8</v>
      </c>
      <c r="D18750" t="s">
        <v>2406</v>
      </c>
      <c r="E18750">
        <v>0</v>
      </c>
    </row>
    <row r="18751" spans="1:5" x14ac:dyDescent="0.3">
      <c r="A18751">
        <v>65500003</v>
      </c>
      <c r="B18751" t="s">
        <v>1058</v>
      </c>
      <c r="C18751" t="s">
        <v>8</v>
      </c>
      <c r="D18751" t="s">
        <v>2407</v>
      </c>
      <c r="E18751">
        <v>0</v>
      </c>
    </row>
    <row r="18752" spans="1:5" x14ac:dyDescent="0.3">
      <c r="A18752">
        <v>65500003</v>
      </c>
      <c r="B18752" t="s">
        <v>1058</v>
      </c>
      <c r="C18752" t="s">
        <v>8</v>
      </c>
      <c r="D18752" t="s">
        <v>2408</v>
      </c>
      <c r="E18752">
        <v>0</v>
      </c>
    </row>
    <row r="18753" spans="1:5" x14ac:dyDescent="0.3">
      <c r="A18753">
        <v>65500003</v>
      </c>
      <c r="B18753" t="s">
        <v>1058</v>
      </c>
      <c r="C18753" t="s">
        <v>8</v>
      </c>
      <c r="D18753" t="s">
        <v>2409</v>
      </c>
      <c r="E18753">
        <v>0</v>
      </c>
    </row>
    <row r="18754" spans="1:5" x14ac:dyDescent="0.3">
      <c r="A18754">
        <v>65500003</v>
      </c>
      <c r="B18754" t="s">
        <v>1058</v>
      </c>
      <c r="C18754" t="s">
        <v>8</v>
      </c>
      <c r="D18754" t="s">
        <v>2410</v>
      </c>
      <c r="E18754">
        <v>0</v>
      </c>
    </row>
    <row r="18755" spans="1:5" x14ac:dyDescent="0.3">
      <c r="A18755">
        <v>65500003</v>
      </c>
      <c r="B18755" t="s">
        <v>1058</v>
      </c>
      <c r="C18755" t="s">
        <v>8</v>
      </c>
      <c r="D18755" t="s">
        <v>2411</v>
      </c>
      <c r="E18755">
        <v>-2</v>
      </c>
    </row>
    <row r="18756" spans="1:5" x14ac:dyDescent="0.3">
      <c r="A18756">
        <v>65500003</v>
      </c>
      <c r="B18756" t="s">
        <v>1058</v>
      </c>
      <c r="C18756" t="s">
        <v>8</v>
      </c>
      <c r="D18756" t="s">
        <v>2412</v>
      </c>
      <c r="E18756">
        <v>0</v>
      </c>
    </row>
    <row r="18757" spans="1:5" x14ac:dyDescent="0.3">
      <c r="A18757">
        <v>65500003</v>
      </c>
      <c r="B18757" t="s">
        <v>1058</v>
      </c>
      <c r="C18757" t="s">
        <v>8</v>
      </c>
      <c r="D18757" t="s">
        <v>2413</v>
      </c>
      <c r="E18757">
        <v>0</v>
      </c>
    </row>
    <row r="18758" spans="1:5" x14ac:dyDescent="0.3">
      <c r="A18758">
        <v>45800228</v>
      </c>
      <c r="B18758" t="s">
        <v>1060</v>
      </c>
      <c r="C18758" t="s">
        <v>8</v>
      </c>
      <c r="D18758" t="s">
        <v>2378</v>
      </c>
      <c r="E18758">
        <v>0</v>
      </c>
    </row>
    <row r="18759" spans="1:5" x14ac:dyDescent="0.3">
      <c r="A18759">
        <v>45800228</v>
      </c>
      <c r="B18759" t="s">
        <v>1060</v>
      </c>
      <c r="C18759" t="s">
        <v>8</v>
      </c>
      <c r="D18759" t="s">
        <v>2379</v>
      </c>
      <c r="E18759">
        <v>0</v>
      </c>
    </row>
    <row r="18760" spans="1:5" x14ac:dyDescent="0.3">
      <c r="A18760">
        <v>45800228</v>
      </c>
      <c r="B18760" t="s">
        <v>1060</v>
      </c>
      <c r="C18760" t="s">
        <v>8</v>
      </c>
      <c r="D18760" t="s">
        <v>2380</v>
      </c>
      <c r="E18760">
        <v>0</v>
      </c>
    </row>
    <row r="18761" spans="1:5" x14ac:dyDescent="0.3">
      <c r="A18761">
        <v>45800228</v>
      </c>
      <c r="B18761" t="s">
        <v>1060</v>
      </c>
      <c r="C18761" t="s">
        <v>8</v>
      </c>
      <c r="D18761" t="s">
        <v>2381</v>
      </c>
      <c r="E18761">
        <v>0</v>
      </c>
    </row>
    <row r="18762" spans="1:5" x14ac:dyDescent="0.3">
      <c r="A18762">
        <v>45800228</v>
      </c>
      <c r="B18762" t="s">
        <v>1060</v>
      </c>
      <c r="C18762" t="s">
        <v>8</v>
      </c>
      <c r="D18762" t="s">
        <v>2382</v>
      </c>
      <c r="E18762">
        <v>0</v>
      </c>
    </row>
    <row r="18763" spans="1:5" x14ac:dyDescent="0.3">
      <c r="A18763">
        <v>45800228</v>
      </c>
      <c r="B18763" t="s">
        <v>1060</v>
      </c>
      <c r="C18763" t="s">
        <v>8</v>
      </c>
      <c r="D18763" t="s">
        <v>2383</v>
      </c>
      <c r="E18763">
        <v>0</v>
      </c>
    </row>
    <row r="18764" spans="1:5" x14ac:dyDescent="0.3">
      <c r="A18764">
        <v>45800228</v>
      </c>
      <c r="B18764" t="s">
        <v>1060</v>
      </c>
      <c r="C18764" t="s">
        <v>8</v>
      </c>
      <c r="D18764" t="s">
        <v>2384</v>
      </c>
      <c r="E18764">
        <v>0</v>
      </c>
    </row>
    <row r="18765" spans="1:5" x14ac:dyDescent="0.3">
      <c r="A18765">
        <v>45800228</v>
      </c>
      <c r="B18765" t="s">
        <v>1060</v>
      </c>
      <c r="C18765" t="s">
        <v>8</v>
      </c>
      <c r="D18765" t="s">
        <v>2385</v>
      </c>
      <c r="E18765">
        <v>0</v>
      </c>
    </row>
    <row r="18766" spans="1:5" x14ac:dyDescent="0.3">
      <c r="A18766">
        <v>45800228</v>
      </c>
      <c r="B18766" t="s">
        <v>1060</v>
      </c>
      <c r="C18766" t="s">
        <v>8</v>
      </c>
      <c r="D18766" t="s">
        <v>2386</v>
      </c>
      <c r="E18766">
        <v>0</v>
      </c>
    </row>
    <row r="18767" spans="1:5" x14ac:dyDescent="0.3">
      <c r="A18767">
        <v>45800228</v>
      </c>
      <c r="B18767" t="s">
        <v>1060</v>
      </c>
      <c r="C18767" t="s">
        <v>8</v>
      </c>
      <c r="D18767" t="s">
        <v>2387</v>
      </c>
      <c r="E18767">
        <v>0</v>
      </c>
    </row>
    <row r="18768" spans="1:5" x14ac:dyDescent="0.3">
      <c r="A18768">
        <v>45800228</v>
      </c>
      <c r="B18768" t="s">
        <v>1060</v>
      </c>
      <c r="C18768" t="s">
        <v>8</v>
      </c>
      <c r="D18768" t="s">
        <v>2388</v>
      </c>
      <c r="E18768">
        <v>0</v>
      </c>
    </row>
    <row r="18769" spans="1:5" x14ac:dyDescent="0.3">
      <c r="A18769">
        <v>45800228</v>
      </c>
      <c r="B18769" t="s">
        <v>1060</v>
      </c>
      <c r="C18769" t="s">
        <v>8</v>
      </c>
      <c r="D18769" t="s">
        <v>2389</v>
      </c>
      <c r="E18769">
        <v>0</v>
      </c>
    </row>
    <row r="18770" spans="1:5" x14ac:dyDescent="0.3">
      <c r="A18770">
        <v>45800228</v>
      </c>
      <c r="B18770" t="s">
        <v>1060</v>
      </c>
      <c r="C18770" t="s">
        <v>8</v>
      </c>
      <c r="D18770" t="s">
        <v>2390</v>
      </c>
      <c r="E18770">
        <v>0</v>
      </c>
    </row>
    <row r="18771" spans="1:5" x14ac:dyDescent="0.3">
      <c r="A18771">
        <v>45800228</v>
      </c>
      <c r="B18771" t="s">
        <v>1060</v>
      </c>
      <c r="C18771" t="s">
        <v>8</v>
      </c>
      <c r="D18771" t="s">
        <v>2391</v>
      </c>
      <c r="E18771">
        <v>0</v>
      </c>
    </row>
    <row r="18772" spans="1:5" x14ac:dyDescent="0.3">
      <c r="A18772">
        <v>45800228</v>
      </c>
      <c r="B18772" t="s">
        <v>1060</v>
      </c>
      <c r="C18772" t="s">
        <v>8</v>
      </c>
      <c r="D18772" t="s">
        <v>2392</v>
      </c>
      <c r="E18772">
        <v>0</v>
      </c>
    </row>
    <row r="18773" spans="1:5" x14ac:dyDescent="0.3">
      <c r="A18773">
        <v>45800228</v>
      </c>
      <c r="B18773" t="s">
        <v>1060</v>
      </c>
      <c r="C18773" t="s">
        <v>8</v>
      </c>
      <c r="D18773" t="s">
        <v>2393</v>
      </c>
      <c r="E18773">
        <v>0</v>
      </c>
    </row>
    <row r="18774" spans="1:5" x14ac:dyDescent="0.3">
      <c r="A18774">
        <v>45800228</v>
      </c>
      <c r="B18774" t="s">
        <v>1060</v>
      </c>
      <c r="C18774" t="s">
        <v>8</v>
      </c>
      <c r="D18774" t="s">
        <v>2394</v>
      </c>
      <c r="E18774">
        <v>0</v>
      </c>
    </row>
    <row r="18775" spans="1:5" x14ac:dyDescent="0.3">
      <c r="A18775">
        <v>45800228</v>
      </c>
      <c r="B18775" t="s">
        <v>1060</v>
      </c>
      <c r="C18775" t="s">
        <v>8</v>
      </c>
      <c r="D18775" t="s">
        <v>2395</v>
      </c>
      <c r="E18775">
        <v>0</v>
      </c>
    </row>
    <row r="18776" spans="1:5" x14ac:dyDescent="0.3">
      <c r="A18776">
        <v>45800228</v>
      </c>
      <c r="B18776" t="s">
        <v>1060</v>
      </c>
      <c r="C18776" t="s">
        <v>8</v>
      </c>
      <c r="D18776" t="s">
        <v>2396</v>
      </c>
      <c r="E18776">
        <v>0</v>
      </c>
    </row>
    <row r="18777" spans="1:5" x14ac:dyDescent="0.3">
      <c r="A18777">
        <v>45800228</v>
      </c>
      <c r="B18777" t="s">
        <v>1060</v>
      </c>
      <c r="C18777" t="s">
        <v>8</v>
      </c>
      <c r="D18777" t="s">
        <v>2397</v>
      </c>
      <c r="E18777">
        <v>0</v>
      </c>
    </row>
    <row r="18778" spans="1:5" x14ac:dyDescent="0.3">
      <c r="A18778">
        <v>45800228</v>
      </c>
      <c r="B18778" t="s">
        <v>1060</v>
      </c>
      <c r="C18778" t="s">
        <v>8</v>
      </c>
      <c r="D18778" t="s">
        <v>2398</v>
      </c>
      <c r="E18778">
        <v>0</v>
      </c>
    </row>
    <row r="18779" spans="1:5" x14ac:dyDescent="0.3">
      <c r="A18779">
        <v>45800228</v>
      </c>
      <c r="B18779" t="s">
        <v>1060</v>
      </c>
      <c r="C18779" t="s">
        <v>8</v>
      </c>
      <c r="D18779" t="s">
        <v>2399</v>
      </c>
      <c r="E18779">
        <v>0</v>
      </c>
    </row>
    <row r="18780" spans="1:5" x14ac:dyDescent="0.3">
      <c r="A18780">
        <v>45800228</v>
      </c>
      <c r="B18780" t="s">
        <v>1060</v>
      </c>
      <c r="C18780" t="s">
        <v>8</v>
      </c>
      <c r="D18780" t="s">
        <v>2400</v>
      </c>
      <c r="E18780">
        <v>0</v>
      </c>
    </row>
    <row r="18781" spans="1:5" x14ac:dyDescent="0.3">
      <c r="A18781">
        <v>45800228</v>
      </c>
      <c r="B18781" t="s">
        <v>1060</v>
      </c>
      <c r="C18781" t="s">
        <v>8</v>
      </c>
      <c r="D18781" t="s">
        <v>2401</v>
      </c>
      <c r="E18781">
        <v>0</v>
      </c>
    </row>
    <row r="18782" spans="1:5" x14ac:dyDescent="0.3">
      <c r="A18782">
        <v>45800228</v>
      </c>
      <c r="B18782" t="s">
        <v>1060</v>
      </c>
      <c r="C18782" t="s">
        <v>8</v>
      </c>
      <c r="D18782" t="s">
        <v>2402</v>
      </c>
      <c r="E18782">
        <v>0</v>
      </c>
    </row>
    <row r="18783" spans="1:5" x14ac:dyDescent="0.3">
      <c r="A18783">
        <v>45800228</v>
      </c>
      <c r="B18783" t="s">
        <v>1060</v>
      </c>
      <c r="C18783" t="s">
        <v>8</v>
      </c>
      <c r="D18783" t="s">
        <v>2403</v>
      </c>
      <c r="E18783">
        <v>0</v>
      </c>
    </row>
    <row r="18784" spans="1:5" x14ac:dyDescent="0.3">
      <c r="A18784">
        <v>45800228</v>
      </c>
      <c r="B18784" t="s">
        <v>1060</v>
      </c>
      <c r="C18784" t="s">
        <v>8</v>
      </c>
      <c r="D18784" t="s">
        <v>2404</v>
      </c>
      <c r="E18784">
        <v>0</v>
      </c>
    </row>
    <row r="18785" spans="1:5" x14ac:dyDescent="0.3">
      <c r="A18785">
        <v>45800228</v>
      </c>
      <c r="B18785" t="s">
        <v>1060</v>
      </c>
      <c r="C18785" t="s">
        <v>8</v>
      </c>
      <c r="D18785" t="s">
        <v>2405</v>
      </c>
      <c r="E18785">
        <v>0</v>
      </c>
    </row>
    <row r="18786" spans="1:5" x14ac:dyDescent="0.3">
      <c r="A18786">
        <v>45800228</v>
      </c>
      <c r="B18786" t="s">
        <v>1060</v>
      </c>
      <c r="C18786" t="s">
        <v>8</v>
      </c>
      <c r="D18786" t="s">
        <v>2406</v>
      </c>
      <c r="E18786">
        <v>-10</v>
      </c>
    </row>
    <row r="18787" spans="1:5" x14ac:dyDescent="0.3">
      <c r="A18787">
        <v>45800228</v>
      </c>
      <c r="B18787" t="s">
        <v>1060</v>
      </c>
      <c r="C18787" t="s">
        <v>8</v>
      </c>
      <c r="D18787" t="s">
        <v>2407</v>
      </c>
      <c r="E18787">
        <v>10</v>
      </c>
    </row>
    <row r="18788" spans="1:5" x14ac:dyDescent="0.3">
      <c r="A18788">
        <v>45800228</v>
      </c>
      <c r="B18788" t="s">
        <v>1060</v>
      </c>
      <c r="C18788" t="s">
        <v>8</v>
      </c>
      <c r="D18788" t="s">
        <v>2408</v>
      </c>
      <c r="E18788">
        <v>0</v>
      </c>
    </row>
    <row r="18789" spans="1:5" x14ac:dyDescent="0.3">
      <c r="A18789">
        <v>45800228</v>
      </c>
      <c r="B18789" t="s">
        <v>1060</v>
      </c>
      <c r="C18789" t="s">
        <v>8</v>
      </c>
      <c r="D18789" t="s">
        <v>2409</v>
      </c>
      <c r="E18789">
        <v>0</v>
      </c>
    </row>
    <row r="18790" spans="1:5" x14ac:dyDescent="0.3">
      <c r="A18790">
        <v>45800228</v>
      </c>
      <c r="B18790" t="s">
        <v>1060</v>
      </c>
      <c r="C18790" t="s">
        <v>8</v>
      </c>
      <c r="D18790" t="s">
        <v>2410</v>
      </c>
      <c r="E18790">
        <v>0</v>
      </c>
    </row>
    <row r="18791" spans="1:5" x14ac:dyDescent="0.3">
      <c r="A18791">
        <v>45800228</v>
      </c>
      <c r="B18791" t="s">
        <v>1060</v>
      </c>
      <c r="C18791" t="s">
        <v>8</v>
      </c>
      <c r="D18791" t="s">
        <v>2411</v>
      </c>
      <c r="E18791">
        <v>0</v>
      </c>
    </row>
    <row r="18792" spans="1:5" x14ac:dyDescent="0.3">
      <c r="A18792">
        <v>45800228</v>
      </c>
      <c r="B18792" t="s">
        <v>1060</v>
      </c>
      <c r="C18792" t="s">
        <v>8</v>
      </c>
      <c r="D18792" t="s">
        <v>2412</v>
      </c>
      <c r="E18792">
        <v>0</v>
      </c>
    </row>
    <row r="18793" spans="1:5" x14ac:dyDescent="0.3">
      <c r="A18793">
        <v>45800228</v>
      </c>
      <c r="B18793" t="s">
        <v>1060</v>
      </c>
      <c r="C18793" t="s">
        <v>8</v>
      </c>
      <c r="D18793" t="s">
        <v>2413</v>
      </c>
      <c r="E18793">
        <v>0</v>
      </c>
    </row>
    <row r="18794" spans="1:5" x14ac:dyDescent="0.3">
      <c r="A18794">
        <v>23440094</v>
      </c>
      <c r="B18794" t="s">
        <v>1062</v>
      </c>
      <c r="C18794" t="s">
        <v>8</v>
      </c>
      <c r="D18794" t="s">
        <v>2378</v>
      </c>
      <c r="E18794">
        <v>-1</v>
      </c>
    </row>
    <row r="18795" spans="1:5" x14ac:dyDescent="0.3">
      <c r="A18795">
        <v>23440094</v>
      </c>
      <c r="B18795" t="s">
        <v>1062</v>
      </c>
      <c r="C18795" t="s">
        <v>8</v>
      </c>
      <c r="D18795" t="s">
        <v>2379</v>
      </c>
      <c r="E18795">
        <v>-1</v>
      </c>
    </row>
    <row r="18796" spans="1:5" x14ac:dyDescent="0.3">
      <c r="A18796">
        <v>23440094</v>
      </c>
      <c r="B18796" t="s">
        <v>1062</v>
      </c>
      <c r="C18796" t="s">
        <v>8</v>
      </c>
      <c r="D18796" t="s">
        <v>2380</v>
      </c>
      <c r="E18796">
        <v>-7</v>
      </c>
    </row>
    <row r="18797" spans="1:5" x14ac:dyDescent="0.3">
      <c r="A18797">
        <v>23440094</v>
      </c>
      <c r="B18797" t="s">
        <v>1062</v>
      </c>
      <c r="C18797" t="s">
        <v>8</v>
      </c>
      <c r="D18797" t="s">
        <v>2381</v>
      </c>
      <c r="E18797">
        <v>0</v>
      </c>
    </row>
    <row r="18798" spans="1:5" x14ac:dyDescent="0.3">
      <c r="A18798">
        <v>23440094</v>
      </c>
      <c r="B18798" t="s">
        <v>1062</v>
      </c>
      <c r="C18798" t="s">
        <v>8</v>
      </c>
      <c r="D18798" t="s">
        <v>2382</v>
      </c>
      <c r="E18798">
        <v>-6</v>
      </c>
    </row>
    <row r="18799" spans="1:5" x14ac:dyDescent="0.3">
      <c r="A18799">
        <v>23440094</v>
      </c>
      <c r="B18799" t="s">
        <v>1062</v>
      </c>
      <c r="C18799" t="s">
        <v>8</v>
      </c>
      <c r="D18799" t="s">
        <v>2383</v>
      </c>
      <c r="E18799">
        <v>0</v>
      </c>
    </row>
    <row r="18800" spans="1:5" x14ac:dyDescent="0.3">
      <c r="A18800">
        <v>23440094</v>
      </c>
      <c r="B18800" t="s">
        <v>1062</v>
      </c>
      <c r="C18800" t="s">
        <v>8</v>
      </c>
      <c r="D18800" t="s">
        <v>2384</v>
      </c>
      <c r="E18800">
        <v>0</v>
      </c>
    </row>
    <row r="18801" spans="1:5" x14ac:dyDescent="0.3">
      <c r="A18801">
        <v>23440094</v>
      </c>
      <c r="B18801" t="s">
        <v>1062</v>
      </c>
      <c r="C18801" t="s">
        <v>8</v>
      </c>
      <c r="D18801" t="s">
        <v>2385</v>
      </c>
      <c r="E18801">
        <v>0</v>
      </c>
    </row>
    <row r="18802" spans="1:5" x14ac:dyDescent="0.3">
      <c r="A18802">
        <v>23440094</v>
      </c>
      <c r="B18802" t="s">
        <v>1062</v>
      </c>
      <c r="C18802" t="s">
        <v>8</v>
      </c>
      <c r="D18802" t="s">
        <v>2386</v>
      </c>
      <c r="E18802">
        <v>0</v>
      </c>
    </row>
    <row r="18803" spans="1:5" x14ac:dyDescent="0.3">
      <c r="A18803">
        <v>23440094</v>
      </c>
      <c r="B18803" t="s">
        <v>1062</v>
      </c>
      <c r="C18803" t="s">
        <v>8</v>
      </c>
      <c r="D18803" t="s">
        <v>2387</v>
      </c>
      <c r="E18803">
        <v>-1</v>
      </c>
    </row>
    <row r="18804" spans="1:5" x14ac:dyDescent="0.3">
      <c r="A18804">
        <v>23440094</v>
      </c>
      <c r="B18804" t="s">
        <v>1062</v>
      </c>
      <c r="C18804" t="s">
        <v>8</v>
      </c>
      <c r="D18804" t="s">
        <v>2388</v>
      </c>
      <c r="E18804">
        <v>-2</v>
      </c>
    </row>
    <row r="18805" spans="1:5" x14ac:dyDescent="0.3">
      <c r="A18805">
        <v>23440094</v>
      </c>
      <c r="B18805" t="s">
        <v>1062</v>
      </c>
      <c r="C18805" t="s">
        <v>8</v>
      </c>
      <c r="D18805" t="s">
        <v>2389</v>
      </c>
      <c r="E18805">
        <v>0</v>
      </c>
    </row>
    <row r="18806" spans="1:5" x14ac:dyDescent="0.3">
      <c r="A18806">
        <v>23440094</v>
      </c>
      <c r="B18806" t="s">
        <v>1062</v>
      </c>
      <c r="C18806" t="s">
        <v>8</v>
      </c>
      <c r="D18806" t="s">
        <v>2390</v>
      </c>
      <c r="E18806">
        <v>-1</v>
      </c>
    </row>
    <row r="18807" spans="1:5" x14ac:dyDescent="0.3">
      <c r="A18807">
        <v>23440094</v>
      </c>
      <c r="B18807" t="s">
        <v>1062</v>
      </c>
      <c r="C18807" t="s">
        <v>8</v>
      </c>
      <c r="D18807" t="s">
        <v>2391</v>
      </c>
      <c r="E18807">
        <v>-1</v>
      </c>
    </row>
    <row r="18808" spans="1:5" x14ac:dyDescent="0.3">
      <c r="A18808">
        <v>23440094</v>
      </c>
      <c r="B18808" t="s">
        <v>1062</v>
      </c>
      <c r="C18808" t="s">
        <v>8</v>
      </c>
      <c r="D18808" t="s">
        <v>2392</v>
      </c>
      <c r="E18808">
        <v>0</v>
      </c>
    </row>
    <row r="18809" spans="1:5" x14ac:dyDescent="0.3">
      <c r="A18809">
        <v>23440094</v>
      </c>
      <c r="B18809" t="s">
        <v>1062</v>
      </c>
      <c r="C18809" t="s">
        <v>8</v>
      </c>
      <c r="D18809" t="s">
        <v>2393</v>
      </c>
      <c r="E18809">
        <v>0</v>
      </c>
    </row>
    <row r="18810" spans="1:5" x14ac:dyDescent="0.3">
      <c r="A18810">
        <v>23440094</v>
      </c>
      <c r="B18810" t="s">
        <v>1062</v>
      </c>
      <c r="C18810" t="s">
        <v>8</v>
      </c>
      <c r="D18810" t="s">
        <v>2394</v>
      </c>
      <c r="E18810">
        <v>0</v>
      </c>
    </row>
    <row r="18811" spans="1:5" x14ac:dyDescent="0.3">
      <c r="A18811">
        <v>23440094</v>
      </c>
      <c r="B18811" t="s">
        <v>1062</v>
      </c>
      <c r="C18811" t="s">
        <v>8</v>
      </c>
      <c r="D18811" t="s">
        <v>2395</v>
      </c>
      <c r="E18811">
        <v>-1</v>
      </c>
    </row>
    <row r="18812" spans="1:5" x14ac:dyDescent="0.3">
      <c r="A18812">
        <v>23440094</v>
      </c>
      <c r="B18812" t="s">
        <v>1062</v>
      </c>
      <c r="C18812" t="s">
        <v>8</v>
      </c>
      <c r="D18812" t="s">
        <v>2396</v>
      </c>
      <c r="E18812">
        <v>0</v>
      </c>
    </row>
    <row r="18813" spans="1:5" x14ac:dyDescent="0.3">
      <c r="A18813">
        <v>23440094</v>
      </c>
      <c r="B18813" t="s">
        <v>1062</v>
      </c>
      <c r="C18813" t="s">
        <v>8</v>
      </c>
      <c r="D18813" t="s">
        <v>2397</v>
      </c>
      <c r="E18813">
        <v>0</v>
      </c>
    </row>
    <row r="18814" spans="1:5" x14ac:dyDescent="0.3">
      <c r="A18814">
        <v>23440094</v>
      </c>
      <c r="B18814" t="s">
        <v>1062</v>
      </c>
      <c r="C18814" t="s">
        <v>8</v>
      </c>
      <c r="D18814" t="s">
        <v>2398</v>
      </c>
      <c r="E18814">
        <v>0</v>
      </c>
    </row>
    <row r="18815" spans="1:5" x14ac:dyDescent="0.3">
      <c r="A18815">
        <v>23440094</v>
      </c>
      <c r="B18815" t="s">
        <v>1062</v>
      </c>
      <c r="C18815" t="s">
        <v>8</v>
      </c>
      <c r="D18815" t="s">
        <v>2399</v>
      </c>
      <c r="E18815">
        <v>0</v>
      </c>
    </row>
    <row r="18816" spans="1:5" x14ac:dyDescent="0.3">
      <c r="A18816">
        <v>23440094</v>
      </c>
      <c r="B18816" t="s">
        <v>1062</v>
      </c>
      <c r="C18816" t="s">
        <v>8</v>
      </c>
      <c r="D18816" t="s">
        <v>2400</v>
      </c>
      <c r="E18816">
        <v>0</v>
      </c>
    </row>
    <row r="18817" spans="1:5" x14ac:dyDescent="0.3">
      <c r="A18817">
        <v>23440094</v>
      </c>
      <c r="B18817" t="s">
        <v>1062</v>
      </c>
      <c r="C18817" t="s">
        <v>8</v>
      </c>
      <c r="D18817" t="s">
        <v>2401</v>
      </c>
      <c r="E18817">
        <v>-1</v>
      </c>
    </row>
    <row r="18818" spans="1:5" x14ac:dyDescent="0.3">
      <c r="A18818">
        <v>23440094</v>
      </c>
      <c r="B18818" t="s">
        <v>1062</v>
      </c>
      <c r="C18818" t="s">
        <v>8</v>
      </c>
      <c r="D18818" t="s">
        <v>2402</v>
      </c>
      <c r="E18818">
        <v>-5</v>
      </c>
    </row>
    <row r="18819" spans="1:5" x14ac:dyDescent="0.3">
      <c r="A18819">
        <v>23440094</v>
      </c>
      <c r="B18819" t="s">
        <v>1062</v>
      </c>
      <c r="C18819" t="s">
        <v>8</v>
      </c>
      <c r="D18819" t="s">
        <v>2403</v>
      </c>
      <c r="E18819">
        <v>-6</v>
      </c>
    </row>
    <row r="18820" spans="1:5" x14ac:dyDescent="0.3">
      <c r="A18820">
        <v>23440094</v>
      </c>
      <c r="B18820" t="s">
        <v>1062</v>
      </c>
      <c r="C18820" t="s">
        <v>8</v>
      </c>
      <c r="D18820" t="s">
        <v>2404</v>
      </c>
      <c r="E18820">
        <v>0</v>
      </c>
    </row>
    <row r="18821" spans="1:5" x14ac:dyDescent="0.3">
      <c r="A18821">
        <v>23440094</v>
      </c>
      <c r="B18821" t="s">
        <v>1062</v>
      </c>
      <c r="C18821" t="s">
        <v>8</v>
      </c>
      <c r="D18821" t="s">
        <v>2405</v>
      </c>
      <c r="E18821">
        <v>0</v>
      </c>
    </row>
    <row r="18822" spans="1:5" x14ac:dyDescent="0.3">
      <c r="A18822">
        <v>23440094</v>
      </c>
      <c r="B18822" t="s">
        <v>1062</v>
      </c>
      <c r="C18822" t="s">
        <v>8</v>
      </c>
      <c r="D18822" t="s">
        <v>2406</v>
      </c>
      <c r="E18822">
        <v>0</v>
      </c>
    </row>
    <row r="18823" spans="1:5" x14ac:dyDescent="0.3">
      <c r="A18823">
        <v>23440094</v>
      </c>
      <c r="B18823" t="s">
        <v>1062</v>
      </c>
      <c r="C18823" t="s">
        <v>8</v>
      </c>
      <c r="D18823" t="s">
        <v>2407</v>
      </c>
      <c r="E18823">
        <v>-3</v>
      </c>
    </row>
    <row r="18824" spans="1:5" x14ac:dyDescent="0.3">
      <c r="A18824">
        <v>23440094</v>
      </c>
      <c r="B18824" t="s">
        <v>1062</v>
      </c>
      <c r="C18824" t="s">
        <v>8</v>
      </c>
      <c r="D18824" t="s">
        <v>2408</v>
      </c>
      <c r="E18824">
        <v>-1</v>
      </c>
    </row>
    <row r="18825" spans="1:5" x14ac:dyDescent="0.3">
      <c r="A18825">
        <v>23440094</v>
      </c>
      <c r="B18825" t="s">
        <v>1062</v>
      </c>
      <c r="C18825" t="s">
        <v>8</v>
      </c>
      <c r="D18825" t="s">
        <v>2409</v>
      </c>
      <c r="E18825">
        <v>-20</v>
      </c>
    </row>
    <row r="18826" spans="1:5" x14ac:dyDescent="0.3">
      <c r="A18826">
        <v>23440094</v>
      </c>
      <c r="B18826" t="s">
        <v>1062</v>
      </c>
      <c r="C18826" t="s">
        <v>8</v>
      </c>
      <c r="D18826" t="s">
        <v>2410</v>
      </c>
      <c r="E18826">
        <v>0</v>
      </c>
    </row>
    <row r="18827" spans="1:5" x14ac:dyDescent="0.3">
      <c r="A18827">
        <v>23440094</v>
      </c>
      <c r="B18827" t="s">
        <v>1062</v>
      </c>
      <c r="C18827" t="s">
        <v>8</v>
      </c>
      <c r="D18827" t="s">
        <v>2411</v>
      </c>
      <c r="E18827">
        <v>0</v>
      </c>
    </row>
    <row r="18828" spans="1:5" x14ac:dyDescent="0.3">
      <c r="A18828">
        <v>23440094</v>
      </c>
      <c r="B18828" t="s">
        <v>1062</v>
      </c>
      <c r="C18828" t="s">
        <v>8</v>
      </c>
      <c r="D18828" t="s">
        <v>2412</v>
      </c>
      <c r="E18828">
        <v>0</v>
      </c>
    </row>
    <row r="18829" spans="1:5" x14ac:dyDescent="0.3">
      <c r="A18829">
        <v>23440094</v>
      </c>
      <c r="B18829" t="s">
        <v>1062</v>
      </c>
      <c r="C18829" t="s">
        <v>8</v>
      </c>
      <c r="D18829" t="s">
        <v>2413</v>
      </c>
      <c r="E18829">
        <v>0</v>
      </c>
    </row>
    <row r="18830" spans="1:5" x14ac:dyDescent="0.3">
      <c r="A18830">
        <v>90270033</v>
      </c>
      <c r="B18830" t="s">
        <v>1064</v>
      </c>
      <c r="C18830" t="s">
        <v>8</v>
      </c>
      <c r="D18830" t="s">
        <v>2378</v>
      </c>
      <c r="E18830">
        <v>0</v>
      </c>
    </row>
    <row r="18831" spans="1:5" x14ac:dyDescent="0.3">
      <c r="A18831">
        <v>90270033</v>
      </c>
      <c r="B18831" t="s">
        <v>1064</v>
      </c>
      <c r="C18831" t="s">
        <v>8</v>
      </c>
      <c r="D18831" t="s">
        <v>2379</v>
      </c>
      <c r="E18831">
        <v>0</v>
      </c>
    </row>
    <row r="18832" spans="1:5" x14ac:dyDescent="0.3">
      <c r="A18832">
        <v>90270033</v>
      </c>
      <c r="B18832" t="s">
        <v>1064</v>
      </c>
      <c r="C18832" t="s">
        <v>8</v>
      </c>
      <c r="D18832" t="s">
        <v>2380</v>
      </c>
      <c r="E18832">
        <v>0</v>
      </c>
    </row>
    <row r="18833" spans="1:5" x14ac:dyDescent="0.3">
      <c r="A18833">
        <v>90270033</v>
      </c>
      <c r="B18833" t="s">
        <v>1064</v>
      </c>
      <c r="C18833" t="s">
        <v>8</v>
      </c>
      <c r="D18833" t="s">
        <v>2381</v>
      </c>
      <c r="E18833">
        <v>0</v>
      </c>
    </row>
    <row r="18834" spans="1:5" x14ac:dyDescent="0.3">
      <c r="A18834">
        <v>90270033</v>
      </c>
      <c r="B18834" t="s">
        <v>1064</v>
      </c>
      <c r="C18834" t="s">
        <v>8</v>
      </c>
      <c r="D18834" t="s">
        <v>2382</v>
      </c>
      <c r="E18834">
        <v>0</v>
      </c>
    </row>
    <row r="18835" spans="1:5" x14ac:dyDescent="0.3">
      <c r="A18835">
        <v>90270033</v>
      </c>
      <c r="B18835" t="s">
        <v>1064</v>
      </c>
      <c r="C18835" t="s">
        <v>8</v>
      </c>
      <c r="D18835" t="s">
        <v>2383</v>
      </c>
      <c r="E18835">
        <v>0</v>
      </c>
    </row>
    <row r="18836" spans="1:5" x14ac:dyDescent="0.3">
      <c r="A18836">
        <v>90270033</v>
      </c>
      <c r="B18836" t="s">
        <v>1064</v>
      </c>
      <c r="C18836" t="s">
        <v>8</v>
      </c>
      <c r="D18836" t="s">
        <v>2384</v>
      </c>
      <c r="E18836">
        <v>0</v>
      </c>
    </row>
    <row r="18837" spans="1:5" x14ac:dyDescent="0.3">
      <c r="A18837">
        <v>90270033</v>
      </c>
      <c r="B18837" t="s">
        <v>1064</v>
      </c>
      <c r="C18837" t="s">
        <v>8</v>
      </c>
      <c r="D18837" t="s">
        <v>2385</v>
      </c>
      <c r="E18837">
        <v>0</v>
      </c>
    </row>
    <row r="18838" spans="1:5" x14ac:dyDescent="0.3">
      <c r="A18838">
        <v>90270033</v>
      </c>
      <c r="B18838" t="s">
        <v>1064</v>
      </c>
      <c r="C18838" t="s">
        <v>8</v>
      </c>
      <c r="D18838" t="s">
        <v>2386</v>
      </c>
      <c r="E18838">
        <v>0</v>
      </c>
    </row>
    <row r="18839" spans="1:5" x14ac:dyDescent="0.3">
      <c r="A18839">
        <v>90270033</v>
      </c>
      <c r="B18839" t="s">
        <v>1064</v>
      </c>
      <c r="C18839" t="s">
        <v>8</v>
      </c>
      <c r="D18839" t="s">
        <v>2387</v>
      </c>
      <c r="E18839">
        <v>0</v>
      </c>
    </row>
    <row r="18840" spans="1:5" x14ac:dyDescent="0.3">
      <c r="A18840">
        <v>90270033</v>
      </c>
      <c r="B18840" t="s">
        <v>1064</v>
      </c>
      <c r="C18840" t="s">
        <v>8</v>
      </c>
      <c r="D18840" t="s">
        <v>2388</v>
      </c>
      <c r="E18840">
        <v>0</v>
      </c>
    </row>
    <row r="18841" spans="1:5" x14ac:dyDescent="0.3">
      <c r="A18841">
        <v>90270033</v>
      </c>
      <c r="B18841" t="s">
        <v>1064</v>
      </c>
      <c r="C18841" t="s">
        <v>8</v>
      </c>
      <c r="D18841" t="s">
        <v>2389</v>
      </c>
      <c r="E18841">
        <v>0</v>
      </c>
    </row>
    <row r="18842" spans="1:5" x14ac:dyDescent="0.3">
      <c r="A18842">
        <v>90270033</v>
      </c>
      <c r="B18842" t="s">
        <v>1064</v>
      </c>
      <c r="C18842" t="s">
        <v>8</v>
      </c>
      <c r="D18842" t="s">
        <v>2390</v>
      </c>
      <c r="E18842">
        <v>0</v>
      </c>
    </row>
    <row r="18843" spans="1:5" x14ac:dyDescent="0.3">
      <c r="A18843">
        <v>90270033</v>
      </c>
      <c r="B18843" t="s">
        <v>1064</v>
      </c>
      <c r="C18843" t="s">
        <v>8</v>
      </c>
      <c r="D18843" t="s">
        <v>2391</v>
      </c>
      <c r="E18843">
        <v>0</v>
      </c>
    </row>
    <row r="18844" spans="1:5" x14ac:dyDescent="0.3">
      <c r="A18844">
        <v>90270033</v>
      </c>
      <c r="B18844" t="s">
        <v>1064</v>
      </c>
      <c r="C18844" t="s">
        <v>8</v>
      </c>
      <c r="D18844" t="s">
        <v>2392</v>
      </c>
      <c r="E18844">
        <v>0</v>
      </c>
    </row>
    <row r="18845" spans="1:5" x14ac:dyDescent="0.3">
      <c r="A18845">
        <v>90270033</v>
      </c>
      <c r="B18845" t="s">
        <v>1064</v>
      </c>
      <c r="C18845" t="s">
        <v>8</v>
      </c>
      <c r="D18845" t="s">
        <v>2393</v>
      </c>
      <c r="E18845">
        <v>0</v>
      </c>
    </row>
    <row r="18846" spans="1:5" x14ac:dyDescent="0.3">
      <c r="A18846">
        <v>90270033</v>
      </c>
      <c r="B18846" t="s">
        <v>1064</v>
      </c>
      <c r="C18846" t="s">
        <v>8</v>
      </c>
      <c r="D18846" t="s">
        <v>2394</v>
      </c>
      <c r="E18846">
        <v>0</v>
      </c>
    </row>
    <row r="18847" spans="1:5" x14ac:dyDescent="0.3">
      <c r="A18847">
        <v>90270033</v>
      </c>
      <c r="B18847" t="s">
        <v>1064</v>
      </c>
      <c r="C18847" t="s">
        <v>8</v>
      </c>
      <c r="D18847" t="s">
        <v>2395</v>
      </c>
      <c r="E18847">
        <v>0</v>
      </c>
    </row>
    <row r="18848" spans="1:5" x14ac:dyDescent="0.3">
      <c r="A18848">
        <v>90270033</v>
      </c>
      <c r="B18848" t="s">
        <v>1064</v>
      </c>
      <c r="C18848" t="s">
        <v>8</v>
      </c>
      <c r="D18848" t="s">
        <v>2396</v>
      </c>
      <c r="E18848">
        <v>0</v>
      </c>
    </row>
    <row r="18849" spans="1:5" x14ac:dyDescent="0.3">
      <c r="A18849">
        <v>90270033</v>
      </c>
      <c r="B18849" t="s">
        <v>1064</v>
      </c>
      <c r="C18849" t="s">
        <v>8</v>
      </c>
      <c r="D18849" t="s">
        <v>2397</v>
      </c>
      <c r="E18849">
        <v>0</v>
      </c>
    </row>
    <row r="18850" spans="1:5" x14ac:dyDescent="0.3">
      <c r="A18850">
        <v>90270033</v>
      </c>
      <c r="B18850" t="s">
        <v>1064</v>
      </c>
      <c r="C18850" t="s">
        <v>8</v>
      </c>
      <c r="D18850" t="s">
        <v>2398</v>
      </c>
      <c r="E18850">
        <v>0</v>
      </c>
    </row>
    <row r="18851" spans="1:5" x14ac:dyDescent="0.3">
      <c r="A18851">
        <v>90270033</v>
      </c>
      <c r="B18851" t="s">
        <v>1064</v>
      </c>
      <c r="C18851" t="s">
        <v>8</v>
      </c>
      <c r="D18851" t="s">
        <v>2399</v>
      </c>
      <c r="E18851">
        <v>0</v>
      </c>
    </row>
    <row r="18852" spans="1:5" x14ac:dyDescent="0.3">
      <c r="A18852">
        <v>90270033</v>
      </c>
      <c r="B18852" t="s">
        <v>1064</v>
      </c>
      <c r="C18852" t="s">
        <v>8</v>
      </c>
      <c r="D18852" t="s">
        <v>2400</v>
      </c>
      <c r="E18852">
        <v>0</v>
      </c>
    </row>
    <row r="18853" spans="1:5" x14ac:dyDescent="0.3">
      <c r="A18853">
        <v>90270033</v>
      </c>
      <c r="B18853" t="s">
        <v>1064</v>
      </c>
      <c r="C18853" t="s">
        <v>8</v>
      </c>
      <c r="D18853" t="s">
        <v>2401</v>
      </c>
      <c r="E18853">
        <v>0</v>
      </c>
    </row>
    <row r="18854" spans="1:5" x14ac:dyDescent="0.3">
      <c r="A18854">
        <v>90270033</v>
      </c>
      <c r="B18854" t="s">
        <v>1064</v>
      </c>
      <c r="C18854" t="s">
        <v>8</v>
      </c>
      <c r="D18854" t="s">
        <v>2402</v>
      </c>
      <c r="E18854">
        <v>0</v>
      </c>
    </row>
    <row r="18855" spans="1:5" x14ac:dyDescent="0.3">
      <c r="A18855">
        <v>90270033</v>
      </c>
      <c r="B18855" t="s">
        <v>1064</v>
      </c>
      <c r="C18855" t="s">
        <v>8</v>
      </c>
      <c r="D18855" t="s">
        <v>2403</v>
      </c>
      <c r="E18855">
        <v>-2</v>
      </c>
    </row>
    <row r="18856" spans="1:5" x14ac:dyDescent="0.3">
      <c r="A18856">
        <v>90270033</v>
      </c>
      <c r="B18856" t="s">
        <v>1064</v>
      </c>
      <c r="C18856" t="s">
        <v>8</v>
      </c>
      <c r="D18856" t="s">
        <v>2404</v>
      </c>
      <c r="E18856">
        <v>0</v>
      </c>
    </row>
    <row r="18857" spans="1:5" x14ac:dyDescent="0.3">
      <c r="A18857">
        <v>90270033</v>
      </c>
      <c r="B18857" t="s">
        <v>1064</v>
      </c>
      <c r="C18857" t="s">
        <v>8</v>
      </c>
      <c r="D18857" t="s">
        <v>2405</v>
      </c>
      <c r="E18857">
        <v>0</v>
      </c>
    </row>
    <row r="18858" spans="1:5" x14ac:dyDescent="0.3">
      <c r="A18858">
        <v>90270033</v>
      </c>
      <c r="B18858" t="s">
        <v>1064</v>
      </c>
      <c r="C18858" t="s">
        <v>8</v>
      </c>
      <c r="D18858" t="s">
        <v>2406</v>
      </c>
      <c r="E18858">
        <v>0</v>
      </c>
    </row>
    <row r="18859" spans="1:5" x14ac:dyDescent="0.3">
      <c r="A18859">
        <v>90270033</v>
      </c>
      <c r="B18859" t="s">
        <v>1064</v>
      </c>
      <c r="C18859" t="s">
        <v>8</v>
      </c>
      <c r="D18859" t="s">
        <v>2407</v>
      </c>
      <c r="E18859">
        <v>0</v>
      </c>
    </row>
    <row r="18860" spans="1:5" x14ac:dyDescent="0.3">
      <c r="A18860">
        <v>90270033</v>
      </c>
      <c r="B18860" t="s">
        <v>1064</v>
      </c>
      <c r="C18860" t="s">
        <v>8</v>
      </c>
      <c r="D18860" t="s">
        <v>2408</v>
      </c>
      <c r="E18860">
        <v>0</v>
      </c>
    </row>
    <row r="18861" spans="1:5" x14ac:dyDescent="0.3">
      <c r="A18861">
        <v>90270033</v>
      </c>
      <c r="B18861" t="s">
        <v>1064</v>
      </c>
      <c r="C18861" t="s">
        <v>8</v>
      </c>
      <c r="D18861" t="s">
        <v>2409</v>
      </c>
      <c r="E18861">
        <v>0</v>
      </c>
    </row>
    <row r="18862" spans="1:5" x14ac:dyDescent="0.3">
      <c r="A18862">
        <v>90270033</v>
      </c>
      <c r="B18862" t="s">
        <v>1064</v>
      </c>
      <c r="C18862" t="s">
        <v>8</v>
      </c>
      <c r="D18862" t="s">
        <v>2410</v>
      </c>
      <c r="E18862">
        <v>0</v>
      </c>
    </row>
    <row r="18863" spans="1:5" x14ac:dyDescent="0.3">
      <c r="A18863">
        <v>90270033</v>
      </c>
      <c r="B18863" t="s">
        <v>1064</v>
      </c>
      <c r="C18863" t="s">
        <v>8</v>
      </c>
      <c r="D18863" t="s">
        <v>2411</v>
      </c>
      <c r="E18863">
        <v>0</v>
      </c>
    </row>
    <row r="18864" spans="1:5" x14ac:dyDescent="0.3">
      <c r="A18864">
        <v>90270033</v>
      </c>
      <c r="B18864" t="s">
        <v>1064</v>
      </c>
      <c r="C18864" t="s">
        <v>8</v>
      </c>
      <c r="D18864" t="s">
        <v>2412</v>
      </c>
      <c r="E18864">
        <v>0</v>
      </c>
    </row>
    <row r="18865" spans="1:5" x14ac:dyDescent="0.3">
      <c r="A18865">
        <v>90270033</v>
      </c>
      <c r="B18865" t="s">
        <v>1064</v>
      </c>
      <c r="C18865" t="s">
        <v>8</v>
      </c>
      <c r="D18865" t="s">
        <v>2413</v>
      </c>
      <c r="E18865">
        <v>0</v>
      </c>
    </row>
    <row r="18866" spans="1:5" x14ac:dyDescent="0.3">
      <c r="A18866">
        <v>10010049</v>
      </c>
      <c r="B18866" t="s">
        <v>1066</v>
      </c>
      <c r="C18866" t="s">
        <v>8</v>
      </c>
      <c r="D18866" t="s">
        <v>2378</v>
      </c>
      <c r="E18866">
        <v>0</v>
      </c>
    </row>
    <row r="18867" spans="1:5" x14ac:dyDescent="0.3">
      <c r="A18867">
        <v>10010049</v>
      </c>
      <c r="B18867" t="s">
        <v>1066</v>
      </c>
      <c r="C18867" t="s">
        <v>8</v>
      </c>
      <c r="D18867" t="s">
        <v>2379</v>
      </c>
      <c r="E18867">
        <v>0</v>
      </c>
    </row>
    <row r="18868" spans="1:5" x14ac:dyDescent="0.3">
      <c r="A18868">
        <v>10010049</v>
      </c>
      <c r="B18868" t="s">
        <v>1066</v>
      </c>
      <c r="C18868" t="s">
        <v>8</v>
      </c>
      <c r="D18868" t="s">
        <v>2380</v>
      </c>
      <c r="E18868">
        <v>0</v>
      </c>
    </row>
    <row r="18869" spans="1:5" x14ac:dyDescent="0.3">
      <c r="A18869">
        <v>10010049</v>
      </c>
      <c r="B18869" t="s">
        <v>1066</v>
      </c>
      <c r="C18869" t="s">
        <v>8</v>
      </c>
      <c r="D18869" t="s">
        <v>2381</v>
      </c>
      <c r="E18869">
        <v>0</v>
      </c>
    </row>
    <row r="18870" spans="1:5" x14ac:dyDescent="0.3">
      <c r="A18870">
        <v>10010049</v>
      </c>
      <c r="B18870" t="s">
        <v>1066</v>
      </c>
      <c r="C18870" t="s">
        <v>8</v>
      </c>
      <c r="D18870" t="s">
        <v>2382</v>
      </c>
      <c r="E18870">
        <v>0</v>
      </c>
    </row>
    <row r="18871" spans="1:5" x14ac:dyDescent="0.3">
      <c r="A18871">
        <v>10010049</v>
      </c>
      <c r="B18871" t="s">
        <v>1066</v>
      </c>
      <c r="C18871" t="s">
        <v>8</v>
      </c>
      <c r="D18871" t="s">
        <v>2383</v>
      </c>
      <c r="E18871">
        <v>0</v>
      </c>
    </row>
    <row r="18872" spans="1:5" x14ac:dyDescent="0.3">
      <c r="A18872">
        <v>10010049</v>
      </c>
      <c r="B18872" t="s">
        <v>1066</v>
      </c>
      <c r="C18872" t="s">
        <v>8</v>
      </c>
      <c r="D18872" t="s">
        <v>2384</v>
      </c>
      <c r="E18872">
        <v>0</v>
      </c>
    </row>
    <row r="18873" spans="1:5" x14ac:dyDescent="0.3">
      <c r="A18873">
        <v>10010049</v>
      </c>
      <c r="B18873" t="s">
        <v>1066</v>
      </c>
      <c r="C18873" t="s">
        <v>8</v>
      </c>
      <c r="D18873" t="s">
        <v>2385</v>
      </c>
      <c r="E18873">
        <v>0</v>
      </c>
    </row>
    <row r="18874" spans="1:5" x14ac:dyDescent="0.3">
      <c r="A18874">
        <v>10010049</v>
      </c>
      <c r="B18874" t="s">
        <v>1066</v>
      </c>
      <c r="C18874" t="s">
        <v>8</v>
      </c>
      <c r="D18874" t="s">
        <v>2386</v>
      </c>
      <c r="E18874">
        <v>0</v>
      </c>
    </row>
    <row r="18875" spans="1:5" x14ac:dyDescent="0.3">
      <c r="A18875">
        <v>10010049</v>
      </c>
      <c r="B18875" t="s">
        <v>1066</v>
      </c>
      <c r="C18875" t="s">
        <v>8</v>
      </c>
      <c r="D18875" t="s">
        <v>2387</v>
      </c>
      <c r="E18875">
        <v>0</v>
      </c>
    </row>
    <row r="18876" spans="1:5" x14ac:dyDescent="0.3">
      <c r="A18876">
        <v>10010049</v>
      </c>
      <c r="B18876" t="s">
        <v>1066</v>
      </c>
      <c r="C18876" t="s">
        <v>8</v>
      </c>
      <c r="D18876" t="s">
        <v>2388</v>
      </c>
      <c r="E18876">
        <v>0</v>
      </c>
    </row>
    <row r="18877" spans="1:5" x14ac:dyDescent="0.3">
      <c r="A18877">
        <v>10010049</v>
      </c>
      <c r="B18877" t="s">
        <v>1066</v>
      </c>
      <c r="C18877" t="s">
        <v>8</v>
      </c>
      <c r="D18877" t="s">
        <v>2389</v>
      </c>
      <c r="E18877">
        <v>0</v>
      </c>
    </row>
    <row r="18878" spans="1:5" x14ac:dyDescent="0.3">
      <c r="A18878">
        <v>10010049</v>
      </c>
      <c r="B18878" t="s">
        <v>1066</v>
      </c>
      <c r="C18878" t="s">
        <v>8</v>
      </c>
      <c r="D18878" t="s">
        <v>2390</v>
      </c>
      <c r="E18878">
        <v>0</v>
      </c>
    </row>
    <row r="18879" spans="1:5" x14ac:dyDescent="0.3">
      <c r="A18879">
        <v>10010049</v>
      </c>
      <c r="B18879" t="s">
        <v>1066</v>
      </c>
      <c r="C18879" t="s">
        <v>8</v>
      </c>
      <c r="D18879" t="s">
        <v>2391</v>
      </c>
      <c r="E18879">
        <v>-4523.0460000000003</v>
      </c>
    </row>
    <row r="18880" spans="1:5" x14ac:dyDescent="0.3">
      <c r="A18880">
        <v>10010049</v>
      </c>
      <c r="B18880" t="s">
        <v>1066</v>
      </c>
      <c r="C18880" t="s">
        <v>8</v>
      </c>
      <c r="D18880" t="s">
        <v>2392</v>
      </c>
      <c r="E18880">
        <v>0</v>
      </c>
    </row>
    <row r="18881" spans="1:5" x14ac:dyDescent="0.3">
      <c r="A18881">
        <v>10010049</v>
      </c>
      <c r="B18881" t="s">
        <v>1066</v>
      </c>
      <c r="C18881" t="s">
        <v>8</v>
      </c>
      <c r="D18881" t="s">
        <v>2393</v>
      </c>
      <c r="E18881">
        <v>0</v>
      </c>
    </row>
    <row r="18882" spans="1:5" x14ac:dyDescent="0.3">
      <c r="A18882">
        <v>10010049</v>
      </c>
      <c r="B18882" t="s">
        <v>1066</v>
      </c>
      <c r="C18882" t="s">
        <v>8</v>
      </c>
      <c r="D18882" t="s">
        <v>2394</v>
      </c>
      <c r="E18882">
        <v>0</v>
      </c>
    </row>
    <row r="18883" spans="1:5" x14ac:dyDescent="0.3">
      <c r="A18883">
        <v>10010049</v>
      </c>
      <c r="B18883" t="s">
        <v>1066</v>
      </c>
      <c r="C18883" t="s">
        <v>8</v>
      </c>
      <c r="D18883" t="s">
        <v>2395</v>
      </c>
      <c r="E18883">
        <v>0</v>
      </c>
    </row>
    <row r="18884" spans="1:5" x14ac:dyDescent="0.3">
      <c r="A18884">
        <v>10010049</v>
      </c>
      <c r="B18884" t="s">
        <v>1066</v>
      </c>
      <c r="C18884" t="s">
        <v>8</v>
      </c>
      <c r="D18884" t="s">
        <v>2396</v>
      </c>
      <c r="E18884">
        <v>0</v>
      </c>
    </row>
    <row r="18885" spans="1:5" x14ac:dyDescent="0.3">
      <c r="A18885">
        <v>10010049</v>
      </c>
      <c r="B18885" t="s">
        <v>1066</v>
      </c>
      <c r="C18885" t="s">
        <v>8</v>
      </c>
      <c r="D18885" t="s">
        <v>2397</v>
      </c>
      <c r="E18885">
        <v>0</v>
      </c>
    </row>
    <row r="18886" spans="1:5" x14ac:dyDescent="0.3">
      <c r="A18886">
        <v>10010049</v>
      </c>
      <c r="B18886" t="s">
        <v>1066</v>
      </c>
      <c r="C18886" t="s">
        <v>8</v>
      </c>
      <c r="D18886" t="s">
        <v>2398</v>
      </c>
      <c r="E18886">
        <v>0</v>
      </c>
    </row>
    <row r="18887" spans="1:5" x14ac:dyDescent="0.3">
      <c r="A18887">
        <v>10010049</v>
      </c>
      <c r="B18887" t="s">
        <v>1066</v>
      </c>
      <c r="C18887" t="s">
        <v>8</v>
      </c>
      <c r="D18887" t="s">
        <v>2399</v>
      </c>
      <c r="E18887">
        <v>0</v>
      </c>
    </row>
    <row r="18888" spans="1:5" x14ac:dyDescent="0.3">
      <c r="A18888">
        <v>10010049</v>
      </c>
      <c r="B18888" t="s">
        <v>1066</v>
      </c>
      <c r="C18888" t="s">
        <v>8</v>
      </c>
      <c r="D18888" t="s">
        <v>2400</v>
      </c>
      <c r="E18888">
        <v>0</v>
      </c>
    </row>
    <row r="18889" spans="1:5" x14ac:dyDescent="0.3">
      <c r="A18889">
        <v>10010049</v>
      </c>
      <c r="B18889" t="s">
        <v>1066</v>
      </c>
      <c r="C18889" t="s">
        <v>8</v>
      </c>
      <c r="D18889" t="s">
        <v>2401</v>
      </c>
      <c r="E18889">
        <v>0</v>
      </c>
    </row>
    <row r="18890" spans="1:5" x14ac:dyDescent="0.3">
      <c r="A18890">
        <v>10010049</v>
      </c>
      <c r="B18890" t="s">
        <v>1066</v>
      </c>
      <c r="C18890" t="s">
        <v>8</v>
      </c>
      <c r="D18890" t="s">
        <v>2402</v>
      </c>
      <c r="E18890">
        <v>0</v>
      </c>
    </row>
    <row r="18891" spans="1:5" x14ac:dyDescent="0.3">
      <c r="A18891">
        <v>10010049</v>
      </c>
      <c r="B18891" t="s">
        <v>1066</v>
      </c>
      <c r="C18891" t="s">
        <v>8</v>
      </c>
      <c r="D18891" t="s">
        <v>2403</v>
      </c>
      <c r="E18891">
        <v>-259</v>
      </c>
    </row>
    <row r="18892" spans="1:5" x14ac:dyDescent="0.3">
      <c r="A18892">
        <v>10010049</v>
      </c>
      <c r="B18892" t="s">
        <v>1066</v>
      </c>
      <c r="C18892" t="s">
        <v>8</v>
      </c>
      <c r="D18892" t="s">
        <v>2404</v>
      </c>
      <c r="E18892">
        <v>0</v>
      </c>
    </row>
    <row r="18893" spans="1:5" x14ac:dyDescent="0.3">
      <c r="A18893">
        <v>10010049</v>
      </c>
      <c r="B18893" t="s">
        <v>1066</v>
      </c>
      <c r="C18893" t="s">
        <v>8</v>
      </c>
      <c r="D18893" t="s">
        <v>2405</v>
      </c>
      <c r="E18893">
        <v>0</v>
      </c>
    </row>
    <row r="18894" spans="1:5" x14ac:dyDescent="0.3">
      <c r="A18894">
        <v>10010049</v>
      </c>
      <c r="B18894" t="s">
        <v>1066</v>
      </c>
      <c r="C18894" t="s">
        <v>8</v>
      </c>
      <c r="D18894" t="s">
        <v>2406</v>
      </c>
      <c r="E18894">
        <v>0</v>
      </c>
    </row>
    <row r="18895" spans="1:5" x14ac:dyDescent="0.3">
      <c r="A18895">
        <v>10010049</v>
      </c>
      <c r="B18895" t="s">
        <v>1066</v>
      </c>
      <c r="C18895" t="s">
        <v>8</v>
      </c>
      <c r="D18895" t="s">
        <v>2407</v>
      </c>
      <c r="E18895">
        <v>0</v>
      </c>
    </row>
    <row r="18896" spans="1:5" x14ac:dyDescent="0.3">
      <c r="A18896">
        <v>10010049</v>
      </c>
      <c r="B18896" t="s">
        <v>1066</v>
      </c>
      <c r="C18896" t="s">
        <v>8</v>
      </c>
      <c r="D18896" t="s">
        <v>2408</v>
      </c>
      <c r="E18896">
        <v>0</v>
      </c>
    </row>
    <row r="18897" spans="1:5" x14ac:dyDescent="0.3">
      <c r="A18897">
        <v>10010049</v>
      </c>
      <c r="B18897" t="s">
        <v>1066</v>
      </c>
      <c r="C18897" t="s">
        <v>8</v>
      </c>
      <c r="D18897" t="s">
        <v>2409</v>
      </c>
      <c r="E18897">
        <v>0</v>
      </c>
    </row>
    <row r="18898" spans="1:5" x14ac:dyDescent="0.3">
      <c r="A18898">
        <v>10010049</v>
      </c>
      <c r="B18898" t="s">
        <v>1066</v>
      </c>
      <c r="C18898" t="s">
        <v>8</v>
      </c>
      <c r="D18898" t="s">
        <v>2410</v>
      </c>
      <c r="E18898">
        <v>0</v>
      </c>
    </row>
    <row r="18899" spans="1:5" x14ac:dyDescent="0.3">
      <c r="A18899">
        <v>10010049</v>
      </c>
      <c r="B18899" t="s">
        <v>1066</v>
      </c>
      <c r="C18899" t="s">
        <v>8</v>
      </c>
      <c r="D18899" t="s">
        <v>2411</v>
      </c>
      <c r="E18899">
        <v>0</v>
      </c>
    </row>
    <row r="18900" spans="1:5" x14ac:dyDescent="0.3">
      <c r="A18900">
        <v>10010049</v>
      </c>
      <c r="B18900" t="s">
        <v>1066</v>
      </c>
      <c r="C18900" t="s">
        <v>8</v>
      </c>
      <c r="D18900" t="s">
        <v>2412</v>
      </c>
      <c r="E18900">
        <v>0</v>
      </c>
    </row>
    <row r="18901" spans="1:5" x14ac:dyDescent="0.3">
      <c r="A18901">
        <v>10010049</v>
      </c>
      <c r="B18901" t="s">
        <v>1066</v>
      </c>
      <c r="C18901" t="s">
        <v>8</v>
      </c>
      <c r="D18901" t="s">
        <v>2413</v>
      </c>
      <c r="E18901">
        <v>0</v>
      </c>
    </row>
    <row r="18902" spans="1:5" x14ac:dyDescent="0.3">
      <c r="A18902">
        <v>10020021</v>
      </c>
      <c r="B18902" t="s">
        <v>1068</v>
      </c>
      <c r="C18902" t="s">
        <v>8</v>
      </c>
      <c r="D18902" t="s">
        <v>2378</v>
      </c>
      <c r="E18902">
        <v>-4272</v>
      </c>
    </row>
    <row r="18903" spans="1:5" x14ac:dyDescent="0.3">
      <c r="A18903">
        <v>10020021</v>
      </c>
      <c r="B18903" t="s">
        <v>1068</v>
      </c>
      <c r="C18903" t="s">
        <v>8</v>
      </c>
      <c r="D18903" t="s">
        <v>2379</v>
      </c>
      <c r="E18903">
        <v>0</v>
      </c>
    </row>
    <row r="18904" spans="1:5" x14ac:dyDescent="0.3">
      <c r="A18904">
        <v>10020021</v>
      </c>
      <c r="B18904" t="s">
        <v>1068</v>
      </c>
      <c r="C18904" t="s">
        <v>8</v>
      </c>
      <c r="D18904" t="s">
        <v>2380</v>
      </c>
      <c r="E18904">
        <v>0</v>
      </c>
    </row>
    <row r="18905" spans="1:5" x14ac:dyDescent="0.3">
      <c r="A18905">
        <v>10020021</v>
      </c>
      <c r="B18905" t="s">
        <v>1068</v>
      </c>
      <c r="C18905" t="s">
        <v>8</v>
      </c>
      <c r="D18905" t="s">
        <v>2381</v>
      </c>
      <c r="E18905">
        <v>0</v>
      </c>
    </row>
    <row r="18906" spans="1:5" x14ac:dyDescent="0.3">
      <c r="A18906">
        <v>10020021</v>
      </c>
      <c r="B18906" t="s">
        <v>1068</v>
      </c>
      <c r="C18906" t="s">
        <v>8</v>
      </c>
      <c r="D18906" t="s">
        <v>2382</v>
      </c>
      <c r="E18906">
        <v>0</v>
      </c>
    </row>
    <row r="18907" spans="1:5" x14ac:dyDescent="0.3">
      <c r="A18907">
        <v>10020021</v>
      </c>
      <c r="B18907" t="s">
        <v>1068</v>
      </c>
      <c r="C18907" t="s">
        <v>8</v>
      </c>
      <c r="D18907" t="s">
        <v>2383</v>
      </c>
      <c r="E18907">
        <v>0</v>
      </c>
    </row>
    <row r="18908" spans="1:5" x14ac:dyDescent="0.3">
      <c r="A18908">
        <v>10020021</v>
      </c>
      <c r="B18908" t="s">
        <v>1068</v>
      </c>
      <c r="C18908" t="s">
        <v>8</v>
      </c>
      <c r="D18908" t="s">
        <v>2384</v>
      </c>
      <c r="E18908">
        <v>0</v>
      </c>
    </row>
    <row r="18909" spans="1:5" x14ac:dyDescent="0.3">
      <c r="A18909">
        <v>10020021</v>
      </c>
      <c r="B18909" t="s">
        <v>1068</v>
      </c>
      <c r="C18909" t="s">
        <v>8</v>
      </c>
      <c r="D18909" t="s">
        <v>2385</v>
      </c>
      <c r="E18909">
        <v>0</v>
      </c>
    </row>
    <row r="18910" spans="1:5" x14ac:dyDescent="0.3">
      <c r="A18910">
        <v>10020021</v>
      </c>
      <c r="B18910" t="s">
        <v>1068</v>
      </c>
      <c r="C18910" t="s">
        <v>8</v>
      </c>
      <c r="D18910" t="s">
        <v>2386</v>
      </c>
      <c r="E18910">
        <v>0</v>
      </c>
    </row>
    <row r="18911" spans="1:5" x14ac:dyDescent="0.3">
      <c r="A18911">
        <v>10020021</v>
      </c>
      <c r="B18911" t="s">
        <v>1068</v>
      </c>
      <c r="C18911" t="s">
        <v>8</v>
      </c>
      <c r="D18911" t="s">
        <v>2387</v>
      </c>
      <c r="E18911">
        <v>0</v>
      </c>
    </row>
    <row r="18912" spans="1:5" x14ac:dyDescent="0.3">
      <c r="A18912">
        <v>10020021</v>
      </c>
      <c r="B18912" t="s">
        <v>1068</v>
      </c>
      <c r="C18912" t="s">
        <v>8</v>
      </c>
      <c r="D18912" t="s">
        <v>2388</v>
      </c>
      <c r="E18912">
        <v>0</v>
      </c>
    </row>
    <row r="18913" spans="1:5" x14ac:dyDescent="0.3">
      <c r="A18913">
        <v>10020021</v>
      </c>
      <c r="B18913" t="s">
        <v>1068</v>
      </c>
      <c r="C18913" t="s">
        <v>8</v>
      </c>
      <c r="D18913" t="s">
        <v>2389</v>
      </c>
      <c r="E18913">
        <v>0</v>
      </c>
    </row>
    <row r="18914" spans="1:5" x14ac:dyDescent="0.3">
      <c r="A18914">
        <v>10020021</v>
      </c>
      <c r="B18914" t="s">
        <v>1068</v>
      </c>
      <c r="C18914" t="s">
        <v>8</v>
      </c>
      <c r="D18914" t="s">
        <v>2390</v>
      </c>
      <c r="E18914">
        <v>0</v>
      </c>
    </row>
    <row r="18915" spans="1:5" x14ac:dyDescent="0.3">
      <c r="A18915">
        <v>10020021</v>
      </c>
      <c r="B18915" t="s">
        <v>1068</v>
      </c>
      <c r="C18915" t="s">
        <v>8</v>
      </c>
      <c r="D18915" t="s">
        <v>2391</v>
      </c>
      <c r="E18915">
        <v>-2868</v>
      </c>
    </row>
    <row r="18916" spans="1:5" x14ac:dyDescent="0.3">
      <c r="A18916">
        <v>10020021</v>
      </c>
      <c r="B18916" t="s">
        <v>1068</v>
      </c>
      <c r="C18916" t="s">
        <v>8</v>
      </c>
      <c r="D18916" t="s">
        <v>2392</v>
      </c>
      <c r="E18916">
        <v>0</v>
      </c>
    </row>
    <row r="18917" spans="1:5" x14ac:dyDescent="0.3">
      <c r="A18917">
        <v>10020021</v>
      </c>
      <c r="B18917" t="s">
        <v>1068</v>
      </c>
      <c r="C18917" t="s">
        <v>8</v>
      </c>
      <c r="D18917" t="s">
        <v>2393</v>
      </c>
      <c r="E18917">
        <v>0</v>
      </c>
    </row>
    <row r="18918" spans="1:5" x14ac:dyDescent="0.3">
      <c r="A18918">
        <v>10020021</v>
      </c>
      <c r="B18918" t="s">
        <v>1068</v>
      </c>
      <c r="C18918" t="s">
        <v>8</v>
      </c>
      <c r="D18918" t="s">
        <v>2394</v>
      </c>
      <c r="E18918">
        <v>0</v>
      </c>
    </row>
    <row r="18919" spans="1:5" x14ac:dyDescent="0.3">
      <c r="A18919">
        <v>10020021</v>
      </c>
      <c r="B18919" t="s">
        <v>1068</v>
      </c>
      <c r="C18919" t="s">
        <v>8</v>
      </c>
      <c r="D18919" t="s">
        <v>2395</v>
      </c>
      <c r="E18919">
        <v>0</v>
      </c>
    </row>
    <row r="18920" spans="1:5" x14ac:dyDescent="0.3">
      <c r="A18920">
        <v>10020021</v>
      </c>
      <c r="B18920" t="s">
        <v>1068</v>
      </c>
      <c r="C18920" t="s">
        <v>8</v>
      </c>
      <c r="D18920" t="s">
        <v>2396</v>
      </c>
      <c r="E18920">
        <v>0</v>
      </c>
    </row>
    <row r="18921" spans="1:5" x14ac:dyDescent="0.3">
      <c r="A18921">
        <v>10020021</v>
      </c>
      <c r="B18921" t="s">
        <v>1068</v>
      </c>
      <c r="C18921" t="s">
        <v>8</v>
      </c>
      <c r="D18921" t="s">
        <v>2397</v>
      </c>
      <c r="E18921">
        <v>0</v>
      </c>
    </row>
    <row r="18922" spans="1:5" x14ac:dyDescent="0.3">
      <c r="A18922">
        <v>10020021</v>
      </c>
      <c r="B18922" t="s">
        <v>1068</v>
      </c>
      <c r="C18922" t="s">
        <v>8</v>
      </c>
      <c r="D18922" t="s">
        <v>2398</v>
      </c>
      <c r="E18922">
        <v>0</v>
      </c>
    </row>
    <row r="18923" spans="1:5" x14ac:dyDescent="0.3">
      <c r="A18923">
        <v>10020021</v>
      </c>
      <c r="B18923" t="s">
        <v>1068</v>
      </c>
      <c r="C18923" t="s">
        <v>8</v>
      </c>
      <c r="D18923" t="s">
        <v>2399</v>
      </c>
      <c r="E18923">
        <v>0</v>
      </c>
    </row>
    <row r="18924" spans="1:5" x14ac:dyDescent="0.3">
      <c r="A18924">
        <v>10020021</v>
      </c>
      <c r="B18924" t="s">
        <v>1068</v>
      </c>
      <c r="C18924" t="s">
        <v>8</v>
      </c>
      <c r="D18924" t="s">
        <v>2400</v>
      </c>
      <c r="E18924">
        <v>0</v>
      </c>
    </row>
    <row r="18925" spans="1:5" x14ac:dyDescent="0.3">
      <c r="A18925">
        <v>10020021</v>
      </c>
      <c r="B18925" t="s">
        <v>1068</v>
      </c>
      <c r="C18925" t="s">
        <v>8</v>
      </c>
      <c r="D18925" t="s">
        <v>2401</v>
      </c>
      <c r="E18925">
        <v>0</v>
      </c>
    </row>
    <row r="18926" spans="1:5" x14ac:dyDescent="0.3">
      <c r="A18926">
        <v>10020021</v>
      </c>
      <c r="B18926" t="s">
        <v>1068</v>
      </c>
      <c r="C18926" t="s">
        <v>8</v>
      </c>
      <c r="D18926" t="s">
        <v>2402</v>
      </c>
      <c r="E18926">
        <v>0</v>
      </c>
    </row>
    <row r="18927" spans="1:5" x14ac:dyDescent="0.3">
      <c r="A18927">
        <v>10020021</v>
      </c>
      <c r="B18927" t="s">
        <v>1068</v>
      </c>
      <c r="C18927" t="s">
        <v>8</v>
      </c>
      <c r="D18927" t="s">
        <v>2403</v>
      </c>
      <c r="E18927">
        <v>-60</v>
      </c>
    </row>
    <row r="18928" spans="1:5" x14ac:dyDescent="0.3">
      <c r="A18928">
        <v>10020021</v>
      </c>
      <c r="B18928" t="s">
        <v>1068</v>
      </c>
      <c r="C18928" t="s">
        <v>8</v>
      </c>
      <c r="D18928" t="s">
        <v>2404</v>
      </c>
      <c r="E18928">
        <v>0</v>
      </c>
    </row>
    <row r="18929" spans="1:5" x14ac:dyDescent="0.3">
      <c r="A18929">
        <v>10020021</v>
      </c>
      <c r="B18929" t="s">
        <v>1068</v>
      </c>
      <c r="C18929" t="s">
        <v>8</v>
      </c>
      <c r="D18929" t="s">
        <v>2405</v>
      </c>
      <c r="E18929">
        <v>0</v>
      </c>
    </row>
    <row r="18930" spans="1:5" x14ac:dyDescent="0.3">
      <c r="A18930">
        <v>10020021</v>
      </c>
      <c r="B18930" t="s">
        <v>1068</v>
      </c>
      <c r="C18930" t="s">
        <v>8</v>
      </c>
      <c r="D18930" t="s">
        <v>2406</v>
      </c>
      <c r="E18930">
        <v>0</v>
      </c>
    </row>
    <row r="18931" spans="1:5" x14ac:dyDescent="0.3">
      <c r="A18931">
        <v>10020021</v>
      </c>
      <c r="B18931" t="s">
        <v>1068</v>
      </c>
      <c r="C18931" t="s">
        <v>8</v>
      </c>
      <c r="D18931" t="s">
        <v>2407</v>
      </c>
      <c r="E18931">
        <v>0</v>
      </c>
    </row>
    <row r="18932" spans="1:5" x14ac:dyDescent="0.3">
      <c r="A18932">
        <v>10020021</v>
      </c>
      <c r="B18932" t="s">
        <v>1068</v>
      </c>
      <c r="C18932" t="s">
        <v>8</v>
      </c>
      <c r="D18932" t="s">
        <v>2408</v>
      </c>
      <c r="E18932">
        <v>0</v>
      </c>
    </row>
    <row r="18933" spans="1:5" x14ac:dyDescent="0.3">
      <c r="A18933">
        <v>10020021</v>
      </c>
      <c r="B18933" t="s">
        <v>1068</v>
      </c>
      <c r="C18933" t="s">
        <v>8</v>
      </c>
      <c r="D18933" t="s">
        <v>2409</v>
      </c>
      <c r="E18933">
        <v>0</v>
      </c>
    </row>
    <row r="18934" spans="1:5" x14ac:dyDescent="0.3">
      <c r="A18934">
        <v>10020021</v>
      </c>
      <c r="B18934" t="s">
        <v>1068</v>
      </c>
      <c r="C18934" t="s">
        <v>8</v>
      </c>
      <c r="D18934" t="s">
        <v>2410</v>
      </c>
      <c r="E18934">
        <v>0</v>
      </c>
    </row>
    <row r="18935" spans="1:5" x14ac:dyDescent="0.3">
      <c r="A18935">
        <v>10020021</v>
      </c>
      <c r="B18935" t="s">
        <v>1068</v>
      </c>
      <c r="C18935" t="s">
        <v>8</v>
      </c>
      <c r="D18935" t="s">
        <v>2411</v>
      </c>
      <c r="E18935">
        <v>0</v>
      </c>
    </row>
    <row r="18936" spans="1:5" x14ac:dyDescent="0.3">
      <c r="A18936">
        <v>10020021</v>
      </c>
      <c r="B18936" t="s">
        <v>1068</v>
      </c>
      <c r="C18936" t="s">
        <v>8</v>
      </c>
      <c r="D18936" t="s">
        <v>2412</v>
      </c>
      <c r="E18936">
        <v>0</v>
      </c>
    </row>
    <row r="18937" spans="1:5" x14ac:dyDescent="0.3">
      <c r="A18937">
        <v>10020021</v>
      </c>
      <c r="B18937" t="s">
        <v>1068</v>
      </c>
      <c r="C18937" t="s">
        <v>8</v>
      </c>
      <c r="D18937" t="s">
        <v>2413</v>
      </c>
      <c r="E18937">
        <v>0</v>
      </c>
    </row>
    <row r="18938" spans="1:5" x14ac:dyDescent="0.3">
      <c r="A18938">
        <v>23220004</v>
      </c>
      <c r="B18938" t="s">
        <v>1070</v>
      </c>
      <c r="C18938" t="s">
        <v>8</v>
      </c>
      <c r="D18938" t="s">
        <v>2378</v>
      </c>
      <c r="E18938">
        <v>0</v>
      </c>
    </row>
    <row r="18939" spans="1:5" x14ac:dyDescent="0.3">
      <c r="A18939">
        <v>23220004</v>
      </c>
      <c r="B18939" t="s">
        <v>1070</v>
      </c>
      <c r="C18939" t="s">
        <v>8</v>
      </c>
      <c r="D18939" t="s">
        <v>2379</v>
      </c>
      <c r="E18939">
        <v>0</v>
      </c>
    </row>
    <row r="18940" spans="1:5" x14ac:dyDescent="0.3">
      <c r="A18940">
        <v>23220004</v>
      </c>
      <c r="B18940" t="s">
        <v>1070</v>
      </c>
      <c r="C18940" t="s">
        <v>8</v>
      </c>
      <c r="D18940" t="s">
        <v>2380</v>
      </c>
      <c r="E18940">
        <v>0</v>
      </c>
    </row>
    <row r="18941" spans="1:5" x14ac:dyDescent="0.3">
      <c r="A18941">
        <v>23220004</v>
      </c>
      <c r="B18941" t="s">
        <v>1070</v>
      </c>
      <c r="C18941" t="s">
        <v>8</v>
      </c>
      <c r="D18941" t="s">
        <v>2381</v>
      </c>
      <c r="E18941">
        <v>0</v>
      </c>
    </row>
    <row r="18942" spans="1:5" x14ac:dyDescent="0.3">
      <c r="A18942">
        <v>23220004</v>
      </c>
      <c r="B18942" t="s">
        <v>1070</v>
      </c>
      <c r="C18942" t="s">
        <v>8</v>
      </c>
      <c r="D18942" t="s">
        <v>2382</v>
      </c>
      <c r="E18942">
        <v>0</v>
      </c>
    </row>
    <row r="18943" spans="1:5" x14ac:dyDescent="0.3">
      <c r="A18943">
        <v>23220004</v>
      </c>
      <c r="B18943" t="s">
        <v>1070</v>
      </c>
      <c r="C18943" t="s">
        <v>8</v>
      </c>
      <c r="D18943" t="s">
        <v>2383</v>
      </c>
      <c r="E18943">
        <v>0</v>
      </c>
    </row>
    <row r="18944" spans="1:5" x14ac:dyDescent="0.3">
      <c r="A18944">
        <v>23220004</v>
      </c>
      <c r="B18944" t="s">
        <v>1070</v>
      </c>
      <c r="C18944" t="s">
        <v>8</v>
      </c>
      <c r="D18944" t="s">
        <v>2384</v>
      </c>
      <c r="E18944">
        <v>0</v>
      </c>
    </row>
    <row r="18945" spans="1:5" x14ac:dyDescent="0.3">
      <c r="A18945">
        <v>23220004</v>
      </c>
      <c r="B18945" t="s">
        <v>1070</v>
      </c>
      <c r="C18945" t="s">
        <v>8</v>
      </c>
      <c r="D18945" t="s">
        <v>2385</v>
      </c>
      <c r="E18945">
        <v>0</v>
      </c>
    </row>
    <row r="18946" spans="1:5" x14ac:dyDescent="0.3">
      <c r="A18946">
        <v>23220004</v>
      </c>
      <c r="B18946" t="s">
        <v>1070</v>
      </c>
      <c r="C18946" t="s">
        <v>8</v>
      </c>
      <c r="D18946" t="s">
        <v>2386</v>
      </c>
      <c r="E18946">
        <v>0</v>
      </c>
    </row>
    <row r="18947" spans="1:5" x14ac:dyDescent="0.3">
      <c r="A18947">
        <v>23220004</v>
      </c>
      <c r="B18947" t="s">
        <v>1070</v>
      </c>
      <c r="C18947" t="s">
        <v>8</v>
      </c>
      <c r="D18947" t="s">
        <v>2387</v>
      </c>
      <c r="E18947">
        <v>0</v>
      </c>
    </row>
    <row r="18948" spans="1:5" x14ac:dyDescent="0.3">
      <c r="A18948">
        <v>23220004</v>
      </c>
      <c r="B18948" t="s">
        <v>1070</v>
      </c>
      <c r="C18948" t="s">
        <v>8</v>
      </c>
      <c r="D18948" t="s">
        <v>2388</v>
      </c>
      <c r="E18948">
        <v>0</v>
      </c>
    </row>
    <row r="18949" spans="1:5" x14ac:dyDescent="0.3">
      <c r="A18949">
        <v>23220004</v>
      </c>
      <c r="B18949" t="s">
        <v>1070</v>
      </c>
      <c r="C18949" t="s">
        <v>8</v>
      </c>
      <c r="D18949" t="s">
        <v>2389</v>
      </c>
      <c r="E18949">
        <v>-1</v>
      </c>
    </row>
    <row r="18950" spans="1:5" x14ac:dyDescent="0.3">
      <c r="A18950">
        <v>23220004</v>
      </c>
      <c r="B18950" t="s">
        <v>1070</v>
      </c>
      <c r="C18950" t="s">
        <v>8</v>
      </c>
      <c r="D18950" t="s">
        <v>2390</v>
      </c>
      <c r="E18950">
        <v>0</v>
      </c>
    </row>
    <row r="18951" spans="1:5" x14ac:dyDescent="0.3">
      <c r="A18951">
        <v>23220004</v>
      </c>
      <c r="B18951" t="s">
        <v>1070</v>
      </c>
      <c r="C18951" t="s">
        <v>8</v>
      </c>
      <c r="D18951" t="s">
        <v>2391</v>
      </c>
      <c r="E18951">
        <v>0</v>
      </c>
    </row>
    <row r="18952" spans="1:5" x14ac:dyDescent="0.3">
      <c r="A18952">
        <v>23220004</v>
      </c>
      <c r="B18952" t="s">
        <v>1070</v>
      </c>
      <c r="C18952" t="s">
        <v>8</v>
      </c>
      <c r="D18952" t="s">
        <v>2392</v>
      </c>
      <c r="E18952">
        <v>-1</v>
      </c>
    </row>
    <row r="18953" spans="1:5" x14ac:dyDescent="0.3">
      <c r="A18953">
        <v>23220004</v>
      </c>
      <c r="B18953" t="s">
        <v>1070</v>
      </c>
      <c r="C18953" t="s">
        <v>8</v>
      </c>
      <c r="D18953" t="s">
        <v>2393</v>
      </c>
      <c r="E18953">
        <v>0</v>
      </c>
    </row>
    <row r="18954" spans="1:5" x14ac:dyDescent="0.3">
      <c r="A18954">
        <v>23220004</v>
      </c>
      <c r="B18954" t="s">
        <v>1070</v>
      </c>
      <c r="C18954" t="s">
        <v>8</v>
      </c>
      <c r="D18954" t="s">
        <v>2394</v>
      </c>
      <c r="E18954">
        <v>0</v>
      </c>
    </row>
    <row r="18955" spans="1:5" x14ac:dyDescent="0.3">
      <c r="A18955">
        <v>23220004</v>
      </c>
      <c r="B18955" t="s">
        <v>1070</v>
      </c>
      <c r="C18955" t="s">
        <v>8</v>
      </c>
      <c r="D18955" t="s">
        <v>2395</v>
      </c>
      <c r="E18955">
        <v>0</v>
      </c>
    </row>
    <row r="18956" spans="1:5" x14ac:dyDescent="0.3">
      <c r="A18956">
        <v>23220004</v>
      </c>
      <c r="B18956" t="s">
        <v>1070</v>
      </c>
      <c r="C18956" t="s">
        <v>8</v>
      </c>
      <c r="D18956" t="s">
        <v>2396</v>
      </c>
      <c r="E18956">
        <v>0</v>
      </c>
    </row>
    <row r="18957" spans="1:5" x14ac:dyDescent="0.3">
      <c r="A18957">
        <v>23220004</v>
      </c>
      <c r="B18957" t="s">
        <v>1070</v>
      </c>
      <c r="C18957" t="s">
        <v>8</v>
      </c>
      <c r="D18957" t="s">
        <v>2397</v>
      </c>
      <c r="E18957">
        <v>0</v>
      </c>
    </row>
    <row r="18958" spans="1:5" x14ac:dyDescent="0.3">
      <c r="A18958">
        <v>23220004</v>
      </c>
      <c r="B18958" t="s">
        <v>1070</v>
      </c>
      <c r="C18958" t="s">
        <v>8</v>
      </c>
      <c r="D18958" t="s">
        <v>2398</v>
      </c>
      <c r="E18958">
        <v>0</v>
      </c>
    </row>
    <row r="18959" spans="1:5" x14ac:dyDescent="0.3">
      <c r="A18959">
        <v>23220004</v>
      </c>
      <c r="B18959" t="s">
        <v>1070</v>
      </c>
      <c r="C18959" t="s">
        <v>8</v>
      </c>
      <c r="D18959" t="s">
        <v>2399</v>
      </c>
      <c r="E18959">
        <v>0</v>
      </c>
    </row>
    <row r="18960" spans="1:5" x14ac:dyDescent="0.3">
      <c r="A18960">
        <v>23220004</v>
      </c>
      <c r="B18960" t="s">
        <v>1070</v>
      </c>
      <c r="C18960" t="s">
        <v>8</v>
      </c>
      <c r="D18960" t="s">
        <v>2400</v>
      </c>
      <c r="E18960">
        <v>0</v>
      </c>
    </row>
    <row r="18961" spans="1:5" x14ac:dyDescent="0.3">
      <c r="A18961">
        <v>23220004</v>
      </c>
      <c r="B18961" t="s">
        <v>1070</v>
      </c>
      <c r="C18961" t="s">
        <v>8</v>
      </c>
      <c r="D18961" t="s">
        <v>2401</v>
      </c>
      <c r="E18961">
        <v>0</v>
      </c>
    </row>
    <row r="18962" spans="1:5" x14ac:dyDescent="0.3">
      <c r="A18962">
        <v>23220004</v>
      </c>
      <c r="B18962" t="s">
        <v>1070</v>
      </c>
      <c r="C18962" t="s">
        <v>8</v>
      </c>
      <c r="D18962" t="s">
        <v>2402</v>
      </c>
      <c r="E18962">
        <v>0</v>
      </c>
    </row>
    <row r="18963" spans="1:5" x14ac:dyDescent="0.3">
      <c r="A18963">
        <v>23220004</v>
      </c>
      <c r="B18963" t="s">
        <v>1070</v>
      </c>
      <c r="C18963" t="s">
        <v>8</v>
      </c>
      <c r="D18963" t="s">
        <v>2403</v>
      </c>
      <c r="E18963">
        <v>0</v>
      </c>
    </row>
    <row r="18964" spans="1:5" x14ac:dyDescent="0.3">
      <c r="A18964">
        <v>23220004</v>
      </c>
      <c r="B18964" t="s">
        <v>1070</v>
      </c>
      <c r="C18964" t="s">
        <v>8</v>
      </c>
      <c r="D18964" t="s">
        <v>2404</v>
      </c>
      <c r="E18964">
        <v>0</v>
      </c>
    </row>
    <row r="18965" spans="1:5" x14ac:dyDescent="0.3">
      <c r="A18965">
        <v>23220004</v>
      </c>
      <c r="B18965" t="s">
        <v>1070</v>
      </c>
      <c r="C18965" t="s">
        <v>8</v>
      </c>
      <c r="D18965" t="s">
        <v>2405</v>
      </c>
      <c r="E18965">
        <v>0</v>
      </c>
    </row>
    <row r="18966" spans="1:5" x14ac:dyDescent="0.3">
      <c r="A18966">
        <v>23220004</v>
      </c>
      <c r="B18966" t="s">
        <v>1070</v>
      </c>
      <c r="C18966" t="s">
        <v>8</v>
      </c>
      <c r="D18966" t="s">
        <v>2406</v>
      </c>
      <c r="E18966">
        <v>0</v>
      </c>
    </row>
    <row r="18967" spans="1:5" x14ac:dyDescent="0.3">
      <c r="A18967">
        <v>23220004</v>
      </c>
      <c r="B18967" t="s">
        <v>1070</v>
      </c>
      <c r="C18967" t="s">
        <v>8</v>
      </c>
      <c r="D18967" t="s">
        <v>2407</v>
      </c>
      <c r="E18967">
        <v>0</v>
      </c>
    </row>
    <row r="18968" spans="1:5" x14ac:dyDescent="0.3">
      <c r="A18968">
        <v>23220004</v>
      </c>
      <c r="B18968" t="s">
        <v>1070</v>
      </c>
      <c r="C18968" t="s">
        <v>8</v>
      </c>
      <c r="D18968" t="s">
        <v>2408</v>
      </c>
      <c r="E18968">
        <v>0</v>
      </c>
    </row>
    <row r="18969" spans="1:5" x14ac:dyDescent="0.3">
      <c r="A18969">
        <v>23220004</v>
      </c>
      <c r="B18969" t="s">
        <v>1070</v>
      </c>
      <c r="C18969" t="s">
        <v>8</v>
      </c>
      <c r="D18969" t="s">
        <v>2409</v>
      </c>
      <c r="E18969">
        <v>0</v>
      </c>
    </row>
    <row r="18970" spans="1:5" x14ac:dyDescent="0.3">
      <c r="A18970">
        <v>23220004</v>
      </c>
      <c r="B18970" t="s">
        <v>1070</v>
      </c>
      <c r="C18970" t="s">
        <v>8</v>
      </c>
      <c r="D18970" t="s">
        <v>2410</v>
      </c>
      <c r="E18970">
        <v>0</v>
      </c>
    </row>
    <row r="18971" spans="1:5" x14ac:dyDescent="0.3">
      <c r="A18971">
        <v>23220004</v>
      </c>
      <c r="B18971" t="s">
        <v>1070</v>
      </c>
      <c r="C18971" t="s">
        <v>8</v>
      </c>
      <c r="D18971" t="s">
        <v>2411</v>
      </c>
      <c r="E18971">
        <v>-1</v>
      </c>
    </row>
    <row r="18972" spans="1:5" x14ac:dyDescent="0.3">
      <c r="A18972">
        <v>23220004</v>
      </c>
      <c r="B18972" t="s">
        <v>1070</v>
      </c>
      <c r="C18972" t="s">
        <v>8</v>
      </c>
      <c r="D18972" t="s">
        <v>2412</v>
      </c>
      <c r="E18972">
        <v>0</v>
      </c>
    </row>
    <row r="18973" spans="1:5" x14ac:dyDescent="0.3">
      <c r="A18973">
        <v>23220004</v>
      </c>
      <c r="B18973" t="s">
        <v>1070</v>
      </c>
      <c r="C18973" t="s">
        <v>8</v>
      </c>
      <c r="D18973" t="s">
        <v>2413</v>
      </c>
      <c r="E18973">
        <v>0</v>
      </c>
    </row>
    <row r="18974" spans="1:5" x14ac:dyDescent="0.3">
      <c r="A18974">
        <v>51030006</v>
      </c>
      <c r="B18974" t="s">
        <v>1072</v>
      </c>
      <c r="C18974" t="s">
        <v>8</v>
      </c>
      <c r="D18974" t="s">
        <v>2378</v>
      </c>
      <c r="E18974">
        <v>-4</v>
      </c>
    </row>
    <row r="18975" spans="1:5" x14ac:dyDescent="0.3">
      <c r="A18975">
        <v>51030006</v>
      </c>
      <c r="B18975" t="s">
        <v>1072</v>
      </c>
      <c r="C18975" t="s">
        <v>8</v>
      </c>
      <c r="D18975" t="s">
        <v>2379</v>
      </c>
      <c r="E18975">
        <v>-4</v>
      </c>
    </row>
    <row r="18976" spans="1:5" x14ac:dyDescent="0.3">
      <c r="A18976">
        <v>51030006</v>
      </c>
      <c r="B18976" t="s">
        <v>1072</v>
      </c>
      <c r="C18976" t="s">
        <v>8</v>
      </c>
      <c r="D18976" t="s">
        <v>2380</v>
      </c>
      <c r="E18976">
        <v>0</v>
      </c>
    </row>
    <row r="18977" spans="1:5" x14ac:dyDescent="0.3">
      <c r="A18977">
        <v>51030006</v>
      </c>
      <c r="B18977" t="s">
        <v>1072</v>
      </c>
      <c r="C18977" t="s">
        <v>8</v>
      </c>
      <c r="D18977" t="s">
        <v>2381</v>
      </c>
      <c r="E18977">
        <v>0</v>
      </c>
    </row>
    <row r="18978" spans="1:5" x14ac:dyDescent="0.3">
      <c r="A18978">
        <v>51030006</v>
      </c>
      <c r="B18978" t="s">
        <v>1072</v>
      </c>
      <c r="C18978" t="s">
        <v>8</v>
      </c>
      <c r="D18978" t="s">
        <v>2382</v>
      </c>
      <c r="E18978">
        <v>0</v>
      </c>
    </row>
    <row r="18979" spans="1:5" x14ac:dyDescent="0.3">
      <c r="A18979">
        <v>51030006</v>
      </c>
      <c r="B18979" t="s">
        <v>1072</v>
      </c>
      <c r="C18979" t="s">
        <v>8</v>
      </c>
      <c r="D18979" t="s">
        <v>2383</v>
      </c>
      <c r="E18979">
        <v>0</v>
      </c>
    </row>
    <row r="18980" spans="1:5" x14ac:dyDescent="0.3">
      <c r="A18980">
        <v>51030006</v>
      </c>
      <c r="B18980" t="s">
        <v>1072</v>
      </c>
      <c r="C18980" t="s">
        <v>8</v>
      </c>
      <c r="D18980" t="s">
        <v>2384</v>
      </c>
      <c r="E18980">
        <v>0</v>
      </c>
    </row>
    <row r="18981" spans="1:5" x14ac:dyDescent="0.3">
      <c r="A18981">
        <v>51030006</v>
      </c>
      <c r="B18981" t="s">
        <v>1072</v>
      </c>
      <c r="C18981" t="s">
        <v>8</v>
      </c>
      <c r="D18981" t="s">
        <v>2385</v>
      </c>
      <c r="E18981">
        <v>0</v>
      </c>
    </row>
    <row r="18982" spans="1:5" x14ac:dyDescent="0.3">
      <c r="A18982">
        <v>51030006</v>
      </c>
      <c r="B18982" t="s">
        <v>1072</v>
      </c>
      <c r="C18982" t="s">
        <v>8</v>
      </c>
      <c r="D18982" t="s">
        <v>2386</v>
      </c>
      <c r="E18982">
        <v>0</v>
      </c>
    </row>
    <row r="18983" spans="1:5" x14ac:dyDescent="0.3">
      <c r="A18983">
        <v>51030006</v>
      </c>
      <c r="B18983" t="s">
        <v>1072</v>
      </c>
      <c r="C18983" t="s">
        <v>8</v>
      </c>
      <c r="D18983" t="s">
        <v>2387</v>
      </c>
      <c r="E18983">
        <v>0</v>
      </c>
    </row>
    <row r="18984" spans="1:5" x14ac:dyDescent="0.3">
      <c r="A18984">
        <v>51030006</v>
      </c>
      <c r="B18984" t="s">
        <v>1072</v>
      </c>
      <c r="C18984" t="s">
        <v>8</v>
      </c>
      <c r="D18984" t="s">
        <v>2388</v>
      </c>
      <c r="E18984">
        <v>0</v>
      </c>
    </row>
    <row r="18985" spans="1:5" x14ac:dyDescent="0.3">
      <c r="A18985">
        <v>51030006</v>
      </c>
      <c r="B18985" t="s">
        <v>1072</v>
      </c>
      <c r="C18985" t="s">
        <v>8</v>
      </c>
      <c r="D18985" t="s">
        <v>2389</v>
      </c>
      <c r="E18985">
        <v>0</v>
      </c>
    </row>
    <row r="18986" spans="1:5" x14ac:dyDescent="0.3">
      <c r="A18986">
        <v>51030006</v>
      </c>
      <c r="B18986" t="s">
        <v>1072</v>
      </c>
      <c r="C18986" t="s">
        <v>8</v>
      </c>
      <c r="D18986" t="s">
        <v>2390</v>
      </c>
      <c r="E18986">
        <v>0</v>
      </c>
    </row>
    <row r="18987" spans="1:5" x14ac:dyDescent="0.3">
      <c r="A18987">
        <v>51030006</v>
      </c>
      <c r="B18987" t="s">
        <v>1072</v>
      </c>
      <c r="C18987" t="s">
        <v>8</v>
      </c>
      <c r="D18987" t="s">
        <v>2391</v>
      </c>
      <c r="E18987">
        <v>0</v>
      </c>
    </row>
    <row r="18988" spans="1:5" x14ac:dyDescent="0.3">
      <c r="A18988">
        <v>51030006</v>
      </c>
      <c r="B18988" t="s">
        <v>1072</v>
      </c>
      <c r="C18988" t="s">
        <v>8</v>
      </c>
      <c r="D18988" t="s">
        <v>2392</v>
      </c>
      <c r="E18988">
        <v>0</v>
      </c>
    </row>
    <row r="18989" spans="1:5" x14ac:dyDescent="0.3">
      <c r="A18989">
        <v>51030006</v>
      </c>
      <c r="B18989" t="s">
        <v>1072</v>
      </c>
      <c r="C18989" t="s">
        <v>8</v>
      </c>
      <c r="D18989" t="s">
        <v>2393</v>
      </c>
      <c r="E18989">
        <v>0</v>
      </c>
    </row>
    <row r="18990" spans="1:5" x14ac:dyDescent="0.3">
      <c r="A18990">
        <v>51030006</v>
      </c>
      <c r="B18990" t="s">
        <v>1072</v>
      </c>
      <c r="C18990" t="s">
        <v>8</v>
      </c>
      <c r="D18990" t="s">
        <v>2394</v>
      </c>
      <c r="E18990">
        <v>0</v>
      </c>
    </row>
    <row r="18991" spans="1:5" x14ac:dyDescent="0.3">
      <c r="A18991">
        <v>51030006</v>
      </c>
      <c r="B18991" t="s">
        <v>1072</v>
      </c>
      <c r="C18991" t="s">
        <v>8</v>
      </c>
      <c r="D18991" t="s">
        <v>2395</v>
      </c>
      <c r="E18991">
        <v>0</v>
      </c>
    </row>
    <row r="18992" spans="1:5" x14ac:dyDescent="0.3">
      <c r="A18992">
        <v>51030006</v>
      </c>
      <c r="B18992" t="s">
        <v>1072</v>
      </c>
      <c r="C18992" t="s">
        <v>8</v>
      </c>
      <c r="D18992" t="s">
        <v>2396</v>
      </c>
      <c r="E18992">
        <v>0</v>
      </c>
    </row>
    <row r="18993" spans="1:5" x14ac:dyDescent="0.3">
      <c r="A18993">
        <v>51030006</v>
      </c>
      <c r="B18993" t="s">
        <v>1072</v>
      </c>
      <c r="C18993" t="s">
        <v>8</v>
      </c>
      <c r="D18993" t="s">
        <v>2397</v>
      </c>
      <c r="E18993">
        <v>0</v>
      </c>
    </row>
    <row r="18994" spans="1:5" x14ac:dyDescent="0.3">
      <c r="A18994">
        <v>51030006</v>
      </c>
      <c r="B18994" t="s">
        <v>1072</v>
      </c>
      <c r="C18994" t="s">
        <v>8</v>
      </c>
      <c r="D18994" t="s">
        <v>2398</v>
      </c>
      <c r="E18994">
        <v>0</v>
      </c>
    </row>
    <row r="18995" spans="1:5" x14ac:dyDescent="0.3">
      <c r="A18995">
        <v>51030006</v>
      </c>
      <c r="B18995" t="s">
        <v>1072</v>
      </c>
      <c r="C18995" t="s">
        <v>8</v>
      </c>
      <c r="D18995" t="s">
        <v>2399</v>
      </c>
      <c r="E18995">
        <v>-15</v>
      </c>
    </row>
    <row r="18996" spans="1:5" x14ac:dyDescent="0.3">
      <c r="A18996">
        <v>51030006</v>
      </c>
      <c r="B18996" t="s">
        <v>1072</v>
      </c>
      <c r="C18996" t="s">
        <v>8</v>
      </c>
      <c r="D18996" t="s">
        <v>2400</v>
      </c>
      <c r="E18996">
        <v>0</v>
      </c>
    </row>
    <row r="18997" spans="1:5" x14ac:dyDescent="0.3">
      <c r="A18997">
        <v>51030006</v>
      </c>
      <c r="B18997" t="s">
        <v>1072</v>
      </c>
      <c r="C18997" t="s">
        <v>8</v>
      </c>
      <c r="D18997" t="s">
        <v>2401</v>
      </c>
      <c r="E18997">
        <v>-5</v>
      </c>
    </row>
    <row r="18998" spans="1:5" x14ac:dyDescent="0.3">
      <c r="A18998">
        <v>51030006</v>
      </c>
      <c r="B18998" t="s">
        <v>1072</v>
      </c>
      <c r="C18998" t="s">
        <v>8</v>
      </c>
      <c r="D18998" t="s">
        <v>2402</v>
      </c>
      <c r="E18998">
        <v>-8</v>
      </c>
    </row>
    <row r="18999" spans="1:5" x14ac:dyDescent="0.3">
      <c r="A18999">
        <v>51030006</v>
      </c>
      <c r="B18999" t="s">
        <v>1072</v>
      </c>
      <c r="C18999" t="s">
        <v>8</v>
      </c>
      <c r="D18999" t="s">
        <v>2403</v>
      </c>
      <c r="E18999">
        <v>-1</v>
      </c>
    </row>
    <row r="19000" spans="1:5" x14ac:dyDescent="0.3">
      <c r="A19000">
        <v>51030006</v>
      </c>
      <c r="B19000" t="s">
        <v>1072</v>
      </c>
      <c r="C19000" t="s">
        <v>8</v>
      </c>
      <c r="D19000" t="s">
        <v>2404</v>
      </c>
      <c r="E19000">
        <v>0</v>
      </c>
    </row>
    <row r="19001" spans="1:5" x14ac:dyDescent="0.3">
      <c r="A19001">
        <v>51030006</v>
      </c>
      <c r="B19001" t="s">
        <v>1072</v>
      </c>
      <c r="C19001" t="s">
        <v>8</v>
      </c>
      <c r="D19001" t="s">
        <v>2405</v>
      </c>
      <c r="E19001">
        <v>0</v>
      </c>
    </row>
    <row r="19002" spans="1:5" x14ac:dyDescent="0.3">
      <c r="A19002">
        <v>51030006</v>
      </c>
      <c r="B19002" t="s">
        <v>1072</v>
      </c>
      <c r="C19002" t="s">
        <v>8</v>
      </c>
      <c r="D19002" t="s">
        <v>2406</v>
      </c>
      <c r="E19002">
        <v>0</v>
      </c>
    </row>
    <row r="19003" spans="1:5" x14ac:dyDescent="0.3">
      <c r="A19003">
        <v>51030006</v>
      </c>
      <c r="B19003" t="s">
        <v>1072</v>
      </c>
      <c r="C19003" t="s">
        <v>8</v>
      </c>
      <c r="D19003" t="s">
        <v>2407</v>
      </c>
      <c r="E19003">
        <v>0</v>
      </c>
    </row>
    <row r="19004" spans="1:5" x14ac:dyDescent="0.3">
      <c r="A19004">
        <v>51030006</v>
      </c>
      <c r="B19004" t="s">
        <v>1072</v>
      </c>
      <c r="C19004" t="s">
        <v>8</v>
      </c>
      <c r="D19004" t="s">
        <v>2408</v>
      </c>
      <c r="E19004">
        <v>0</v>
      </c>
    </row>
    <row r="19005" spans="1:5" x14ac:dyDescent="0.3">
      <c r="A19005">
        <v>51030006</v>
      </c>
      <c r="B19005" t="s">
        <v>1072</v>
      </c>
      <c r="C19005" t="s">
        <v>8</v>
      </c>
      <c r="D19005" t="s">
        <v>2409</v>
      </c>
      <c r="E19005">
        <v>0</v>
      </c>
    </row>
    <row r="19006" spans="1:5" x14ac:dyDescent="0.3">
      <c r="A19006">
        <v>51030006</v>
      </c>
      <c r="B19006" t="s">
        <v>1072</v>
      </c>
      <c r="C19006" t="s">
        <v>8</v>
      </c>
      <c r="D19006" t="s">
        <v>2410</v>
      </c>
      <c r="E19006">
        <v>0</v>
      </c>
    </row>
    <row r="19007" spans="1:5" x14ac:dyDescent="0.3">
      <c r="A19007">
        <v>51030006</v>
      </c>
      <c r="B19007" t="s">
        <v>1072</v>
      </c>
      <c r="C19007" t="s">
        <v>8</v>
      </c>
      <c r="D19007" t="s">
        <v>2411</v>
      </c>
      <c r="E19007">
        <v>0</v>
      </c>
    </row>
    <row r="19008" spans="1:5" x14ac:dyDescent="0.3">
      <c r="A19008">
        <v>51030006</v>
      </c>
      <c r="B19008" t="s">
        <v>1072</v>
      </c>
      <c r="C19008" t="s">
        <v>8</v>
      </c>
      <c r="D19008" t="s">
        <v>2412</v>
      </c>
      <c r="E19008">
        <v>-2</v>
      </c>
    </row>
    <row r="19009" spans="1:5" x14ac:dyDescent="0.3">
      <c r="A19009">
        <v>51030006</v>
      </c>
      <c r="B19009" t="s">
        <v>1072</v>
      </c>
      <c r="C19009" t="s">
        <v>8</v>
      </c>
      <c r="D19009" t="s">
        <v>2413</v>
      </c>
      <c r="E19009">
        <v>-2</v>
      </c>
    </row>
    <row r="19010" spans="1:5" x14ac:dyDescent="0.3">
      <c r="A19010">
        <v>30010088</v>
      </c>
      <c r="B19010" t="s">
        <v>1074</v>
      </c>
      <c r="C19010" t="s">
        <v>8</v>
      </c>
      <c r="D19010" t="s">
        <v>2378</v>
      </c>
      <c r="E19010">
        <v>0</v>
      </c>
    </row>
    <row r="19011" spans="1:5" x14ac:dyDescent="0.3">
      <c r="A19011">
        <v>30010088</v>
      </c>
      <c r="B19011" t="s">
        <v>1074</v>
      </c>
      <c r="C19011" t="s">
        <v>8</v>
      </c>
      <c r="D19011" t="s">
        <v>2379</v>
      </c>
      <c r="E19011">
        <v>-12</v>
      </c>
    </row>
    <row r="19012" spans="1:5" x14ac:dyDescent="0.3">
      <c r="A19012">
        <v>30010088</v>
      </c>
      <c r="B19012" t="s">
        <v>1074</v>
      </c>
      <c r="C19012" t="s">
        <v>8</v>
      </c>
      <c r="D19012" t="s">
        <v>2380</v>
      </c>
      <c r="E19012">
        <v>0</v>
      </c>
    </row>
    <row r="19013" spans="1:5" x14ac:dyDescent="0.3">
      <c r="A19013">
        <v>30010088</v>
      </c>
      <c r="B19013" t="s">
        <v>1074</v>
      </c>
      <c r="C19013" t="s">
        <v>8</v>
      </c>
      <c r="D19013" t="s">
        <v>2381</v>
      </c>
      <c r="E19013">
        <v>0</v>
      </c>
    </row>
    <row r="19014" spans="1:5" x14ac:dyDescent="0.3">
      <c r="A19014">
        <v>30010088</v>
      </c>
      <c r="B19014" t="s">
        <v>1074</v>
      </c>
      <c r="C19014" t="s">
        <v>8</v>
      </c>
      <c r="D19014" t="s">
        <v>2382</v>
      </c>
      <c r="E19014">
        <v>0</v>
      </c>
    </row>
    <row r="19015" spans="1:5" x14ac:dyDescent="0.3">
      <c r="A19015">
        <v>30010088</v>
      </c>
      <c r="B19015" t="s">
        <v>1074</v>
      </c>
      <c r="C19015" t="s">
        <v>8</v>
      </c>
      <c r="D19015" t="s">
        <v>2383</v>
      </c>
      <c r="E19015">
        <v>0</v>
      </c>
    </row>
    <row r="19016" spans="1:5" x14ac:dyDescent="0.3">
      <c r="A19016">
        <v>30010088</v>
      </c>
      <c r="B19016" t="s">
        <v>1074</v>
      </c>
      <c r="C19016" t="s">
        <v>8</v>
      </c>
      <c r="D19016" t="s">
        <v>2384</v>
      </c>
      <c r="E19016">
        <v>0</v>
      </c>
    </row>
    <row r="19017" spans="1:5" x14ac:dyDescent="0.3">
      <c r="A19017">
        <v>30010088</v>
      </c>
      <c r="B19017" t="s">
        <v>1074</v>
      </c>
      <c r="C19017" t="s">
        <v>8</v>
      </c>
      <c r="D19017" t="s">
        <v>2385</v>
      </c>
      <c r="E19017">
        <v>0</v>
      </c>
    </row>
    <row r="19018" spans="1:5" x14ac:dyDescent="0.3">
      <c r="A19018">
        <v>30010088</v>
      </c>
      <c r="B19018" t="s">
        <v>1074</v>
      </c>
      <c r="C19018" t="s">
        <v>8</v>
      </c>
      <c r="D19018" t="s">
        <v>2386</v>
      </c>
      <c r="E19018">
        <v>0</v>
      </c>
    </row>
    <row r="19019" spans="1:5" x14ac:dyDescent="0.3">
      <c r="A19019">
        <v>30010088</v>
      </c>
      <c r="B19019" t="s">
        <v>1074</v>
      </c>
      <c r="C19019" t="s">
        <v>8</v>
      </c>
      <c r="D19019" t="s">
        <v>2387</v>
      </c>
      <c r="E19019">
        <v>-6</v>
      </c>
    </row>
    <row r="19020" spans="1:5" x14ac:dyDescent="0.3">
      <c r="A19020">
        <v>30010088</v>
      </c>
      <c r="B19020" t="s">
        <v>1074</v>
      </c>
      <c r="C19020" t="s">
        <v>8</v>
      </c>
      <c r="D19020" t="s">
        <v>2388</v>
      </c>
      <c r="E19020">
        <v>0</v>
      </c>
    </row>
    <row r="19021" spans="1:5" x14ac:dyDescent="0.3">
      <c r="A19021">
        <v>30010088</v>
      </c>
      <c r="B19021" t="s">
        <v>1074</v>
      </c>
      <c r="C19021" t="s">
        <v>8</v>
      </c>
      <c r="D19021" t="s">
        <v>2389</v>
      </c>
      <c r="E19021">
        <v>0</v>
      </c>
    </row>
    <row r="19022" spans="1:5" x14ac:dyDescent="0.3">
      <c r="A19022">
        <v>30010088</v>
      </c>
      <c r="B19022" t="s">
        <v>1074</v>
      </c>
      <c r="C19022" t="s">
        <v>8</v>
      </c>
      <c r="D19022" t="s">
        <v>2390</v>
      </c>
      <c r="E19022">
        <v>0</v>
      </c>
    </row>
    <row r="19023" spans="1:5" x14ac:dyDescent="0.3">
      <c r="A19023">
        <v>30010088</v>
      </c>
      <c r="B19023" t="s">
        <v>1074</v>
      </c>
      <c r="C19023" t="s">
        <v>8</v>
      </c>
      <c r="D19023" t="s">
        <v>2391</v>
      </c>
      <c r="E19023">
        <v>0</v>
      </c>
    </row>
    <row r="19024" spans="1:5" x14ac:dyDescent="0.3">
      <c r="A19024">
        <v>30010088</v>
      </c>
      <c r="B19024" t="s">
        <v>1074</v>
      </c>
      <c r="C19024" t="s">
        <v>8</v>
      </c>
      <c r="D19024" t="s">
        <v>2392</v>
      </c>
      <c r="E19024">
        <v>0</v>
      </c>
    </row>
    <row r="19025" spans="1:5" x14ac:dyDescent="0.3">
      <c r="A19025">
        <v>30010088</v>
      </c>
      <c r="B19025" t="s">
        <v>1074</v>
      </c>
      <c r="C19025" t="s">
        <v>8</v>
      </c>
      <c r="D19025" t="s">
        <v>2393</v>
      </c>
      <c r="E19025">
        <v>0</v>
      </c>
    </row>
    <row r="19026" spans="1:5" x14ac:dyDescent="0.3">
      <c r="A19026">
        <v>30010088</v>
      </c>
      <c r="B19026" t="s">
        <v>1074</v>
      </c>
      <c r="C19026" t="s">
        <v>8</v>
      </c>
      <c r="D19026" t="s">
        <v>2394</v>
      </c>
      <c r="E19026">
        <v>0</v>
      </c>
    </row>
    <row r="19027" spans="1:5" x14ac:dyDescent="0.3">
      <c r="A19027">
        <v>30010088</v>
      </c>
      <c r="B19027" t="s">
        <v>1074</v>
      </c>
      <c r="C19027" t="s">
        <v>8</v>
      </c>
      <c r="D19027" t="s">
        <v>2395</v>
      </c>
      <c r="E19027">
        <v>0</v>
      </c>
    </row>
    <row r="19028" spans="1:5" x14ac:dyDescent="0.3">
      <c r="A19028">
        <v>30010088</v>
      </c>
      <c r="B19028" t="s">
        <v>1074</v>
      </c>
      <c r="C19028" t="s">
        <v>8</v>
      </c>
      <c r="D19028" t="s">
        <v>2396</v>
      </c>
      <c r="E19028">
        <v>0</v>
      </c>
    </row>
    <row r="19029" spans="1:5" x14ac:dyDescent="0.3">
      <c r="A19029">
        <v>30010088</v>
      </c>
      <c r="B19029" t="s">
        <v>1074</v>
      </c>
      <c r="C19029" t="s">
        <v>8</v>
      </c>
      <c r="D19029" t="s">
        <v>2397</v>
      </c>
      <c r="E19029">
        <v>0</v>
      </c>
    </row>
    <row r="19030" spans="1:5" x14ac:dyDescent="0.3">
      <c r="A19030">
        <v>30010088</v>
      </c>
      <c r="B19030" t="s">
        <v>1074</v>
      </c>
      <c r="C19030" t="s">
        <v>8</v>
      </c>
      <c r="D19030" t="s">
        <v>2398</v>
      </c>
      <c r="E19030">
        <v>0</v>
      </c>
    </row>
    <row r="19031" spans="1:5" x14ac:dyDescent="0.3">
      <c r="A19031">
        <v>30010088</v>
      </c>
      <c r="B19031" t="s">
        <v>1074</v>
      </c>
      <c r="C19031" t="s">
        <v>8</v>
      </c>
      <c r="D19031" t="s">
        <v>2399</v>
      </c>
      <c r="E19031">
        <v>0</v>
      </c>
    </row>
    <row r="19032" spans="1:5" x14ac:dyDescent="0.3">
      <c r="A19032">
        <v>30010088</v>
      </c>
      <c r="B19032" t="s">
        <v>1074</v>
      </c>
      <c r="C19032" t="s">
        <v>8</v>
      </c>
      <c r="D19032" t="s">
        <v>2400</v>
      </c>
      <c r="E19032">
        <v>0</v>
      </c>
    </row>
    <row r="19033" spans="1:5" x14ac:dyDescent="0.3">
      <c r="A19033">
        <v>30010088</v>
      </c>
      <c r="B19033" t="s">
        <v>1074</v>
      </c>
      <c r="C19033" t="s">
        <v>8</v>
      </c>
      <c r="D19033" t="s">
        <v>2401</v>
      </c>
      <c r="E19033">
        <v>0</v>
      </c>
    </row>
    <row r="19034" spans="1:5" x14ac:dyDescent="0.3">
      <c r="A19034">
        <v>30010088</v>
      </c>
      <c r="B19034" t="s">
        <v>1074</v>
      </c>
      <c r="C19034" t="s">
        <v>8</v>
      </c>
      <c r="D19034" t="s">
        <v>2402</v>
      </c>
      <c r="E19034">
        <v>-5</v>
      </c>
    </row>
    <row r="19035" spans="1:5" x14ac:dyDescent="0.3">
      <c r="A19035">
        <v>30010088</v>
      </c>
      <c r="B19035" t="s">
        <v>1074</v>
      </c>
      <c r="C19035" t="s">
        <v>8</v>
      </c>
      <c r="D19035" t="s">
        <v>2403</v>
      </c>
      <c r="E19035">
        <v>0</v>
      </c>
    </row>
    <row r="19036" spans="1:5" x14ac:dyDescent="0.3">
      <c r="A19036">
        <v>30010088</v>
      </c>
      <c r="B19036" t="s">
        <v>1074</v>
      </c>
      <c r="C19036" t="s">
        <v>8</v>
      </c>
      <c r="D19036" t="s">
        <v>2404</v>
      </c>
      <c r="E19036">
        <v>0</v>
      </c>
    </row>
    <row r="19037" spans="1:5" x14ac:dyDescent="0.3">
      <c r="A19037">
        <v>30010088</v>
      </c>
      <c r="B19037" t="s">
        <v>1074</v>
      </c>
      <c r="C19037" t="s">
        <v>8</v>
      </c>
      <c r="D19037" t="s">
        <v>2405</v>
      </c>
      <c r="E19037">
        <v>0</v>
      </c>
    </row>
    <row r="19038" spans="1:5" x14ac:dyDescent="0.3">
      <c r="A19038">
        <v>30010088</v>
      </c>
      <c r="B19038" t="s">
        <v>1074</v>
      </c>
      <c r="C19038" t="s">
        <v>8</v>
      </c>
      <c r="D19038" t="s">
        <v>2406</v>
      </c>
      <c r="E19038">
        <v>0</v>
      </c>
    </row>
    <row r="19039" spans="1:5" x14ac:dyDescent="0.3">
      <c r="A19039">
        <v>30010088</v>
      </c>
      <c r="B19039" t="s">
        <v>1074</v>
      </c>
      <c r="C19039" t="s">
        <v>8</v>
      </c>
      <c r="D19039" t="s">
        <v>2407</v>
      </c>
      <c r="E19039">
        <v>0</v>
      </c>
    </row>
    <row r="19040" spans="1:5" x14ac:dyDescent="0.3">
      <c r="A19040">
        <v>30010088</v>
      </c>
      <c r="B19040" t="s">
        <v>1074</v>
      </c>
      <c r="C19040" t="s">
        <v>8</v>
      </c>
      <c r="D19040" t="s">
        <v>2408</v>
      </c>
      <c r="E19040">
        <v>0</v>
      </c>
    </row>
    <row r="19041" spans="1:5" x14ac:dyDescent="0.3">
      <c r="A19041">
        <v>30010088</v>
      </c>
      <c r="B19041" t="s">
        <v>1074</v>
      </c>
      <c r="C19041" t="s">
        <v>8</v>
      </c>
      <c r="D19041" t="s">
        <v>2409</v>
      </c>
      <c r="E19041">
        <v>0</v>
      </c>
    </row>
    <row r="19042" spans="1:5" x14ac:dyDescent="0.3">
      <c r="A19042">
        <v>30010088</v>
      </c>
      <c r="B19042" t="s">
        <v>1074</v>
      </c>
      <c r="C19042" t="s">
        <v>8</v>
      </c>
      <c r="D19042" t="s">
        <v>2410</v>
      </c>
      <c r="E19042">
        <v>0</v>
      </c>
    </row>
    <row r="19043" spans="1:5" x14ac:dyDescent="0.3">
      <c r="A19043">
        <v>30010088</v>
      </c>
      <c r="B19043" t="s">
        <v>1074</v>
      </c>
      <c r="C19043" t="s">
        <v>8</v>
      </c>
      <c r="D19043" t="s">
        <v>2411</v>
      </c>
      <c r="E19043">
        <v>0</v>
      </c>
    </row>
    <row r="19044" spans="1:5" x14ac:dyDescent="0.3">
      <c r="A19044">
        <v>30010088</v>
      </c>
      <c r="B19044" t="s">
        <v>1074</v>
      </c>
      <c r="C19044" t="s">
        <v>8</v>
      </c>
      <c r="D19044" t="s">
        <v>2412</v>
      </c>
      <c r="E19044">
        <v>0</v>
      </c>
    </row>
    <row r="19045" spans="1:5" x14ac:dyDescent="0.3">
      <c r="A19045">
        <v>30010088</v>
      </c>
      <c r="B19045" t="s">
        <v>1074</v>
      </c>
      <c r="C19045" t="s">
        <v>8</v>
      </c>
      <c r="D19045" t="s">
        <v>2413</v>
      </c>
      <c r="E19045">
        <v>0</v>
      </c>
    </row>
    <row r="19046" spans="1:5" x14ac:dyDescent="0.3">
      <c r="A19046">
        <v>20100003</v>
      </c>
      <c r="B19046" t="s">
        <v>1076</v>
      </c>
      <c r="C19046" t="s">
        <v>8</v>
      </c>
      <c r="D19046" t="s">
        <v>2378</v>
      </c>
      <c r="E19046">
        <v>0</v>
      </c>
    </row>
    <row r="19047" spans="1:5" x14ac:dyDescent="0.3">
      <c r="A19047">
        <v>20100003</v>
      </c>
      <c r="B19047" t="s">
        <v>1076</v>
      </c>
      <c r="C19047" t="s">
        <v>8</v>
      </c>
      <c r="D19047" t="s">
        <v>2379</v>
      </c>
      <c r="E19047">
        <v>0</v>
      </c>
    </row>
    <row r="19048" spans="1:5" x14ac:dyDescent="0.3">
      <c r="A19048">
        <v>20100003</v>
      </c>
      <c r="B19048" t="s">
        <v>1076</v>
      </c>
      <c r="C19048" t="s">
        <v>8</v>
      </c>
      <c r="D19048" t="s">
        <v>2380</v>
      </c>
      <c r="E19048">
        <v>0</v>
      </c>
    </row>
    <row r="19049" spans="1:5" x14ac:dyDescent="0.3">
      <c r="A19049">
        <v>20100003</v>
      </c>
      <c r="B19049" t="s">
        <v>1076</v>
      </c>
      <c r="C19049" t="s">
        <v>8</v>
      </c>
      <c r="D19049" t="s">
        <v>2381</v>
      </c>
      <c r="E19049">
        <v>-6</v>
      </c>
    </row>
    <row r="19050" spans="1:5" x14ac:dyDescent="0.3">
      <c r="A19050">
        <v>20100003</v>
      </c>
      <c r="B19050" t="s">
        <v>1076</v>
      </c>
      <c r="C19050" t="s">
        <v>8</v>
      </c>
      <c r="D19050" t="s">
        <v>2382</v>
      </c>
      <c r="E19050">
        <v>0</v>
      </c>
    </row>
    <row r="19051" spans="1:5" x14ac:dyDescent="0.3">
      <c r="A19051">
        <v>20100003</v>
      </c>
      <c r="B19051" t="s">
        <v>1076</v>
      </c>
      <c r="C19051" t="s">
        <v>8</v>
      </c>
      <c r="D19051" t="s">
        <v>2383</v>
      </c>
      <c r="E19051">
        <v>0</v>
      </c>
    </row>
    <row r="19052" spans="1:5" x14ac:dyDescent="0.3">
      <c r="A19052">
        <v>20100003</v>
      </c>
      <c r="B19052" t="s">
        <v>1076</v>
      </c>
      <c r="C19052" t="s">
        <v>8</v>
      </c>
      <c r="D19052" t="s">
        <v>2384</v>
      </c>
      <c r="E19052">
        <v>-3</v>
      </c>
    </row>
    <row r="19053" spans="1:5" x14ac:dyDescent="0.3">
      <c r="A19053">
        <v>20100003</v>
      </c>
      <c r="B19053" t="s">
        <v>1076</v>
      </c>
      <c r="C19053" t="s">
        <v>8</v>
      </c>
      <c r="D19053" t="s">
        <v>2385</v>
      </c>
      <c r="E19053">
        <v>-4</v>
      </c>
    </row>
    <row r="19054" spans="1:5" x14ac:dyDescent="0.3">
      <c r="A19054">
        <v>20100003</v>
      </c>
      <c r="B19054" t="s">
        <v>1076</v>
      </c>
      <c r="C19054" t="s">
        <v>8</v>
      </c>
      <c r="D19054" t="s">
        <v>2386</v>
      </c>
      <c r="E19054">
        <v>-3</v>
      </c>
    </row>
    <row r="19055" spans="1:5" x14ac:dyDescent="0.3">
      <c r="A19055">
        <v>20100003</v>
      </c>
      <c r="B19055" t="s">
        <v>1076</v>
      </c>
      <c r="C19055" t="s">
        <v>8</v>
      </c>
      <c r="D19055" t="s">
        <v>2387</v>
      </c>
      <c r="E19055">
        <v>0</v>
      </c>
    </row>
    <row r="19056" spans="1:5" x14ac:dyDescent="0.3">
      <c r="A19056">
        <v>20100003</v>
      </c>
      <c r="B19056" t="s">
        <v>1076</v>
      </c>
      <c r="C19056" t="s">
        <v>8</v>
      </c>
      <c r="D19056" t="s">
        <v>2388</v>
      </c>
      <c r="E19056">
        <v>0</v>
      </c>
    </row>
    <row r="19057" spans="1:5" x14ac:dyDescent="0.3">
      <c r="A19057">
        <v>20100003</v>
      </c>
      <c r="B19057" t="s">
        <v>1076</v>
      </c>
      <c r="C19057" t="s">
        <v>8</v>
      </c>
      <c r="D19057" t="s">
        <v>2389</v>
      </c>
      <c r="E19057">
        <v>0</v>
      </c>
    </row>
    <row r="19058" spans="1:5" x14ac:dyDescent="0.3">
      <c r="A19058">
        <v>20100003</v>
      </c>
      <c r="B19058" t="s">
        <v>1076</v>
      </c>
      <c r="C19058" t="s">
        <v>8</v>
      </c>
      <c r="D19058" t="s">
        <v>2390</v>
      </c>
      <c r="E19058">
        <v>0</v>
      </c>
    </row>
    <row r="19059" spans="1:5" x14ac:dyDescent="0.3">
      <c r="A19059">
        <v>20100003</v>
      </c>
      <c r="B19059" t="s">
        <v>1076</v>
      </c>
      <c r="C19059" t="s">
        <v>8</v>
      </c>
      <c r="D19059" t="s">
        <v>2391</v>
      </c>
      <c r="E19059">
        <v>0</v>
      </c>
    </row>
    <row r="19060" spans="1:5" x14ac:dyDescent="0.3">
      <c r="A19060">
        <v>20100003</v>
      </c>
      <c r="B19060" t="s">
        <v>1076</v>
      </c>
      <c r="C19060" t="s">
        <v>8</v>
      </c>
      <c r="D19060" t="s">
        <v>2392</v>
      </c>
      <c r="E19060">
        <v>0</v>
      </c>
    </row>
    <row r="19061" spans="1:5" x14ac:dyDescent="0.3">
      <c r="A19061">
        <v>20100003</v>
      </c>
      <c r="B19061" t="s">
        <v>1076</v>
      </c>
      <c r="C19061" t="s">
        <v>8</v>
      </c>
      <c r="D19061" t="s">
        <v>2393</v>
      </c>
      <c r="E19061">
        <v>-3</v>
      </c>
    </row>
    <row r="19062" spans="1:5" x14ac:dyDescent="0.3">
      <c r="A19062">
        <v>20100003</v>
      </c>
      <c r="B19062" t="s">
        <v>1076</v>
      </c>
      <c r="C19062" t="s">
        <v>8</v>
      </c>
      <c r="D19062" t="s">
        <v>2394</v>
      </c>
      <c r="E19062">
        <v>-4</v>
      </c>
    </row>
    <row r="19063" spans="1:5" x14ac:dyDescent="0.3">
      <c r="A19063">
        <v>20100003</v>
      </c>
      <c r="B19063" t="s">
        <v>1076</v>
      </c>
      <c r="C19063" t="s">
        <v>8</v>
      </c>
      <c r="D19063" t="s">
        <v>2395</v>
      </c>
      <c r="E19063">
        <v>0</v>
      </c>
    </row>
    <row r="19064" spans="1:5" x14ac:dyDescent="0.3">
      <c r="A19064">
        <v>20100003</v>
      </c>
      <c r="B19064" t="s">
        <v>1076</v>
      </c>
      <c r="C19064" t="s">
        <v>8</v>
      </c>
      <c r="D19064" t="s">
        <v>2396</v>
      </c>
      <c r="E19064">
        <v>0</v>
      </c>
    </row>
    <row r="19065" spans="1:5" x14ac:dyDescent="0.3">
      <c r="A19065">
        <v>20100003</v>
      </c>
      <c r="B19065" t="s">
        <v>1076</v>
      </c>
      <c r="C19065" t="s">
        <v>8</v>
      </c>
      <c r="D19065" t="s">
        <v>2397</v>
      </c>
      <c r="E19065">
        <v>0</v>
      </c>
    </row>
    <row r="19066" spans="1:5" x14ac:dyDescent="0.3">
      <c r="A19066">
        <v>20100003</v>
      </c>
      <c r="B19066" t="s">
        <v>1076</v>
      </c>
      <c r="C19066" t="s">
        <v>8</v>
      </c>
      <c r="D19066" t="s">
        <v>2398</v>
      </c>
      <c r="E19066">
        <v>0</v>
      </c>
    </row>
    <row r="19067" spans="1:5" x14ac:dyDescent="0.3">
      <c r="A19067">
        <v>20100003</v>
      </c>
      <c r="B19067" t="s">
        <v>1076</v>
      </c>
      <c r="C19067" t="s">
        <v>8</v>
      </c>
      <c r="D19067" t="s">
        <v>2399</v>
      </c>
      <c r="E19067">
        <v>0</v>
      </c>
    </row>
    <row r="19068" spans="1:5" x14ac:dyDescent="0.3">
      <c r="A19068">
        <v>20100003</v>
      </c>
      <c r="B19068" t="s">
        <v>1076</v>
      </c>
      <c r="C19068" t="s">
        <v>8</v>
      </c>
      <c r="D19068" t="s">
        <v>2400</v>
      </c>
      <c r="E19068">
        <v>0</v>
      </c>
    </row>
    <row r="19069" spans="1:5" x14ac:dyDescent="0.3">
      <c r="A19069">
        <v>20100003</v>
      </c>
      <c r="B19069" t="s">
        <v>1076</v>
      </c>
      <c r="C19069" t="s">
        <v>8</v>
      </c>
      <c r="D19069" t="s">
        <v>2401</v>
      </c>
      <c r="E19069">
        <v>0</v>
      </c>
    </row>
    <row r="19070" spans="1:5" x14ac:dyDescent="0.3">
      <c r="A19070">
        <v>20100003</v>
      </c>
      <c r="B19070" t="s">
        <v>1076</v>
      </c>
      <c r="C19070" t="s">
        <v>8</v>
      </c>
      <c r="D19070" t="s">
        <v>2402</v>
      </c>
      <c r="E19070">
        <v>0</v>
      </c>
    </row>
    <row r="19071" spans="1:5" x14ac:dyDescent="0.3">
      <c r="A19071">
        <v>20100003</v>
      </c>
      <c r="B19071" t="s">
        <v>1076</v>
      </c>
      <c r="C19071" t="s">
        <v>8</v>
      </c>
      <c r="D19071" t="s">
        <v>2403</v>
      </c>
      <c r="E19071">
        <v>0</v>
      </c>
    </row>
    <row r="19072" spans="1:5" x14ac:dyDescent="0.3">
      <c r="A19072">
        <v>20100003</v>
      </c>
      <c r="B19072" t="s">
        <v>1076</v>
      </c>
      <c r="C19072" t="s">
        <v>8</v>
      </c>
      <c r="D19072" t="s">
        <v>2404</v>
      </c>
      <c r="E19072">
        <v>0</v>
      </c>
    </row>
    <row r="19073" spans="1:5" x14ac:dyDescent="0.3">
      <c r="A19073">
        <v>20100003</v>
      </c>
      <c r="B19073" t="s">
        <v>1076</v>
      </c>
      <c r="C19073" t="s">
        <v>8</v>
      </c>
      <c r="D19073" t="s">
        <v>2405</v>
      </c>
      <c r="E19073">
        <v>0</v>
      </c>
    </row>
    <row r="19074" spans="1:5" x14ac:dyDescent="0.3">
      <c r="A19074">
        <v>20100003</v>
      </c>
      <c r="B19074" t="s">
        <v>1076</v>
      </c>
      <c r="C19074" t="s">
        <v>8</v>
      </c>
      <c r="D19074" t="s">
        <v>2406</v>
      </c>
      <c r="E19074">
        <v>0</v>
      </c>
    </row>
    <row r="19075" spans="1:5" x14ac:dyDescent="0.3">
      <c r="A19075">
        <v>20100003</v>
      </c>
      <c r="B19075" t="s">
        <v>1076</v>
      </c>
      <c r="C19075" t="s">
        <v>8</v>
      </c>
      <c r="D19075" t="s">
        <v>2407</v>
      </c>
      <c r="E19075">
        <v>0</v>
      </c>
    </row>
    <row r="19076" spans="1:5" x14ac:dyDescent="0.3">
      <c r="A19076">
        <v>20100003</v>
      </c>
      <c r="B19076" t="s">
        <v>1076</v>
      </c>
      <c r="C19076" t="s">
        <v>8</v>
      </c>
      <c r="D19076" t="s">
        <v>2408</v>
      </c>
      <c r="E19076">
        <v>0</v>
      </c>
    </row>
    <row r="19077" spans="1:5" x14ac:dyDescent="0.3">
      <c r="A19077">
        <v>20100003</v>
      </c>
      <c r="B19077" t="s">
        <v>1076</v>
      </c>
      <c r="C19077" t="s">
        <v>8</v>
      </c>
      <c r="D19077" t="s">
        <v>2409</v>
      </c>
      <c r="E19077">
        <v>0</v>
      </c>
    </row>
    <row r="19078" spans="1:5" x14ac:dyDescent="0.3">
      <c r="A19078">
        <v>20100003</v>
      </c>
      <c r="B19078" t="s">
        <v>1076</v>
      </c>
      <c r="C19078" t="s">
        <v>8</v>
      </c>
      <c r="D19078" t="s">
        <v>2410</v>
      </c>
      <c r="E19078">
        <v>0</v>
      </c>
    </row>
    <row r="19079" spans="1:5" x14ac:dyDescent="0.3">
      <c r="A19079">
        <v>20100003</v>
      </c>
      <c r="B19079" t="s">
        <v>1076</v>
      </c>
      <c r="C19079" t="s">
        <v>8</v>
      </c>
      <c r="D19079" t="s">
        <v>2411</v>
      </c>
      <c r="E19079">
        <v>-10</v>
      </c>
    </row>
    <row r="19080" spans="1:5" x14ac:dyDescent="0.3">
      <c r="A19080">
        <v>20100003</v>
      </c>
      <c r="B19080" t="s">
        <v>1076</v>
      </c>
      <c r="C19080" t="s">
        <v>8</v>
      </c>
      <c r="D19080" t="s">
        <v>2412</v>
      </c>
      <c r="E19080">
        <v>-5</v>
      </c>
    </row>
    <row r="19081" spans="1:5" x14ac:dyDescent="0.3">
      <c r="A19081">
        <v>20100003</v>
      </c>
      <c r="B19081" t="s">
        <v>1076</v>
      </c>
      <c r="C19081" t="s">
        <v>8</v>
      </c>
      <c r="D19081" t="s">
        <v>2413</v>
      </c>
      <c r="E19081">
        <v>-8</v>
      </c>
    </row>
    <row r="19082" spans="1:5" x14ac:dyDescent="0.3">
      <c r="A19082">
        <v>37400008</v>
      </c>
      <c r="B19082" t="s">
        <v>1078</v>
      </c>
      <c r="C19082" t="s">
        <v>8</v>
      </c>
      <c r="D19082" t="s">
        <v>2378</v>
      </c>
      <c r="E19082">
        <v>0</v>
      </c>
    </row>
    <row r="19083" spans="1:5" x14ac:dyDescent="0.3">
      <c r="A19083">
        <v>37400008</v>
      </c>
      <c r="B19083" t="s">
        <v>1078</v>
      </c>
      <c r="C19083" t="s">
        <v>8</v>
      </c>
      <c r="D19083" t="s">
        <v>2379</v>
      </c>
      <c r="E19083">
        <v>0</v>
      </c>
    </row>
    <row r="19084" spans="1:5" x14ac:dyDescent="0.3">
      <c r="A19084">
        <v>37400008</v>
      </c>
      <c r="B19084" t="s">
        <v>1078</v>
      </c>
      <c r="C19084" t="s">
        <v>8</v>
      </c>
      <c r="D19084" t="s">
        <v>2380</v>
      </c>
      <c r="E19084">
        <v>-1</v>
      </c>
    </row>
    <row r="19085" spans="1:5" x14ac:dyDescent="0.3">
      <c r="A19085">
        <v>37400008</v>
      </c>
      <c r="B19085" t="s">
        <v>1078</v>
      </c>
      <c r="C19085" t="s">
        <v>8</v>
      </c>
      <c r="D19085" t="s">
        <v>2381</v>
      </c>
      <c r="E19085">
        <v>0</v>
      </c>
    </row>
    <row r="19086" spans="1:5" x14ac:dyDescent="0.3">
      <c r="A19086">
        <v>37400008</v>
      </c>
      <c r="B19086" t="s">
        <v>1078</v>
      </c>
      <c r="C19086" t="s">
        <v>8</v>
      </c>
      <c r="D19086" t="s">
        <v>2382</v>
      </c>
      <c r="E19086">
        <v>-1</v>
      </c>
    </row>
    <row r="19087" spans="1:5" x14ac:dyDescent="0.3">
      <c r="A19087">
        <v>37400008</v>
      </c>
      <c r="B19087" t="s">
        <v>1078</v>
      </c>
      <c r="C19087" t="s">
        <v>8</v>
      </c>
      <c r="D19087" t="s">
        <v>2383</v>
      </c>
      <c r="E19087">
        <v>0</v>
      </c>
    </row>
    <row r="19088" spans="1:5" x14ac:dyDescent="0.3">
      <c r="A19088">
        <v>37400008</v>
      </c>
      <c r="B19088" t="s">
        <v>1078</v>
      </c>
      <c r="C19088" t="s">
        <v>8</v>
      </c>
      <c r="D19088" t="s">
        <v>2384</v>
      </c>
      <c r="E19088">
        <v>0</v>
      </c>
    </row>
    <row r="19089" spans="1:5" x14ac:dyDescent="0.3">
      <c r="A19089">
        <v>37400008</v>
      </c>
      <c r="B19089" t="s">
        <v>1078</v>
      </c>
      <c r="C19089" t="s">
        <v>8</v>
      </c>
      <c r="D19089" t="s">
        <v>2385</v>
      </c>
      <c r="E19089">
        <v>-1</v>
      </c>
    </row>
    <row r="19090" spans="1:5" x14ac:dyDescent="0.3">
      <c r="A19090">
        <v>37400008</v>
      </c>
      <c r="B19090" t="s">
        <v>1078</v>
      </c>
      <c r="C19090" t="s">
        <v>8</v>
      </c>
      <c r="D19090" t="s">
        <v>2386</v>
      </c>
      <c r="E19090">
        <v>-3</v>
      </c>
    </row>
    <row r="19091" spans="1:5" x14ac:dyDescent="0.3">
      <c r="A19091">
        <v>37400008</v>
      </c>
      <c r="B19091" t="s">
        <v>1078</v>
      </c>
      <c r="C19091" t="s">
        <v>8</v>
      </c>
      <c r="D19091" t="s">
        <v>2387</v>
      </c>
      <c r="E19091">
        <v>-3</v>
      </c>
    </row>
    <row r="19092" spans="1:5" x14ac:dyDescent="0.3">
      <c r="A19092">
        <v>37400008</v>
      </c>
      <c r="B19092" t="s">
        <v>1078</v>
      </c>
      <c r="C19092" t="s">
        <v>8</v>
      </c>
      <c r="D19092" t="s">
        <v>2388</v>
      </c>
      <c r="E19092">
        <v>-1</v>
      </c>
    </row>
    <row r="19093" spans="1:5" x14ac:dyDescent="0.3">
      <c r="A19093">
        <v>37400008</v>
      </c>
      <c r="B19093" t="s">
        <v>1078</v>
      </c>
      <c r="C19093" t="s">
        <v>8</v>
      </c>
      <c r="D19093" t="s">
        <v>2389</v>
      </c>
      <c r="E19093">
        <v>0</v>
      </c>
    </row>
    <row r="19094" spans="1:5" x14ac:dyDescent="0.3">
      <c r="A19094">
        <v>37400008</v>
      </c>
      <c r="B19094" t="s">
        <v>1078</v>
      </c>
      <c r="C19094" t="s">
        <v>8</v>
      </c>
      <c r="D19094" t="s">
        <v>2390</v>
      </c>
      <c r="E19094">
        <v>-3</v>
      </c>
    </row>
    <row r="19095" spans="1:5" x14ac:dyDescent="0.3">
      <c r="A19095">
        <v>37400008</v>
      </c>
      <c r="B19095" t="s">
        <v>1078</v>
      </c>
      <c r="C19095" t="s">
        <v>8</v>
      </c>
      <c r="D19095" t="s">
        <v>2391</v>
      </c>
      <c r="E19095">
        <v>-2</v>
      </c>
    </row>
    <row r="19096" spans="1:5" x14ac:dyDescent="0.3">
      <c r="A19096">
        <v>37400008</v>
      </c>
      <c r="B19096" t="s">
        <v>1078</v>
      </c>
      <c r="C19096" t="s">
        <v>8</v>
      </c>
      <c r="D19096" t="s">
        <v>2392</v>
      </c>
      <c r="E19096">
        <v>-1</v>
      </c>
    </row>
    <row r="19097" spans="1:5" x14ac:dyDescent="0.3">
      <c r="A19097">
        <v>37400008</v>
      </c>
      <c r="B19097" t="s">
        <v>1078</v>
      </c>
      <c r="C19097" t="s">
        <v>8</v>
      </c>
      <c r="D19097" t="s">
        <v>2393</v>
      </c>
      <c r="E19097">
        <v>-1</v>
      </c>
    </row>
    <row r="19098" spans="1:5" x14ac:dyDescent="0.3">
      <c r="A19098">
        <v>37400008</v>
      </c>
      <c r="B19098" t="s">
        <v>1078</v>
      </c>
      <c r="C19098" t="s">
        <v>8</v>
      </c>
      <c r="D19098" t="s">
        <v>2394</v>
      </c>
      <c r="E19098">
        <v>0</v>
      </c>
    </row>
    <row r="19099" spans="1:5" x14ac:dyDescent="0.3">
      <c r="A19099">
        <v>37400008</v>
      </c>
      <c r="B19099" t="s">
        <v>1078</v>
      </c>
      <c r="C19099" t="s">
        <v>8</v>
      </c>
      <c r="D19099" t="s">
        <v>2395</v>
      </c>
      <c r="E19099">
        <v>-1</v>
      </c>
    </row>
    <row r="19100" spans="1:5" x14ac:dyDescent="0.3">
      <c r="A19100">
        <v>37400008</v>
      </c>
      <c r="B19100" t="s">
        <v>1078</v>
      </c>
      <c r="C19100" t="s">
        <v>8</v>
      </c>
      <c r="D19100" t="s">
        <v>2396</v>
      </c>
      <c r="E19100">
        <v>0</v>
      </c>
    </row>
    <row r="19101" spans="1:5" x14ac:dyDescent="0.3">
      <c r="A19101">
        <v>37400008</v>
      </c>
      <c r="B19101" t="s">
        <v>1078</v>
      </c>
      <c r="C19101" t="s">
        <v>8</v>
      </c>
      <c r="D19101" t="s">
        <v>2397</v>
      </c>
      <c r="E19101">
        <v>0</v>
      </c>
    </row>
    <row r="19102" spans="1:5" x14ac:dyDescent="0.3">
      <c r="A19102">
        <v>37400008</v>
      </c>
      <c r="B19102" t="s">
        <v>1078</v>
      </c>
      <c r="C19102" t="s">
        <v>8</v>
      </c>
      <c r="D19102" t="s">
        <v>2398</v>
      </c>
      <c r="E19102">
        <v>0</v>
      </c>
    </row>
    <row r="19103" spans="1:5" x14ac:dyDescent="0.3">
      <c r="A19103">
        <v>37400008</v>
      </c>
      <c r="B19103" t="s">
        <v>1078</v>
      </c>
      <c r="C19103" t="s">
        <v>8</v>
      </c>
      <c r="D19103" t="s">
        <v>2399</v>
      </c>
      <c r="E19103">
        <v>0</v>
      </c>
    </row>
    <row r="19104" spans="1:5" x14ac:dyDescent="0.3">
      <c r="A19104">
        <v>37400008</v>
      </c>
      <c r="B19104" t="s">
        <v>1078</v>
      </c>
      <c r="C19104" t="s">
        <v>8</v>
      </c>
      <c r="D19104" t="s">
        <v>2400</v>
      </c>
      <c r="E19104">
        <v>0</v>
      </c>
    </row>
    <row r="19105" spans="1:5" x14ac:dyDescent="0.3">
      <c r="A19105">
        <v>37400008</v>
      </c>
      <c r="B19105" t="s">
        <v>1078</v>
      </c>
      <c r="C19105" t="s">
        <v>8</v>
      </c>
      <c r="D19105" t="s">
        <v>2401</v>
      </c>
      <c r="E19105">
        <v>-2</v>
      </c>
    </row>
    <row r="19106" spans="1:5" x14ac:dyDescent="0.3">
      <c r="A19106">
        <v>37400008</v>
      </c>
      <c r="B19106" t="s">
        <v>1078</v>
      </c>
      <c r="C19106" t="s">
        <v>8</v>
      </c>
      <c r="D19106" t="s">
        <v>2402</v>
      </c>
      <c r="E19106">
        <v>-1</v>
      </c>
    </row>
    <row r="19107" spans="1:5" x14ac:dyDescent="0.3">
      <c r="A19107">
        <v>37400008</v>
      </c>
      <c r="B19107" t="s">
        <v>1078</v>
      </c>
      <c r="C19107" t="s">
        <v>8</v>
      </c>
      <c r="D19107" t="s">
        <v>2403</v>
      </c>
      <c r="E19107">
        <v>0</v>
      </c>
    </row>
    <row r="19108" spans="1:5" x14ac:dyDescent="0.3">
      <c r="A19108">
        <v>37400008</v>
      </c>
      <c r="B19108" t="s">
        <v>1078</v>
      </c>
      <c r="C19108" t="s">
        <v>8</v>
      </c>
      <c r="D19108" t="s">
        <v>2404</v>
      </c>
      <c r="E19108">
        <v>0</v>
      </c>
    </row>
    <row r="19109" spans="1:5" x14ac:dyDescent="0.3">
      <c r="A19109">
        <v>37400008</v>
      </c>
      <c r="B19109" t="s">
        <v>1078</v>
      </c>
      <c r="C19109" t="s">
        <v>8</v>
      </c>
      <c r="D19109" t="s">
        <v>2405</v>
      </c>
      <c r="E19109">
        <v>0</v>
      </c>
    </row>
    <row r="19110" spans="1:5" x14ac:dyDescent="0.3">
      <c r="A19110">
        <v>37400008</v>
      </c>
      <c r="B19110" t="s">
        <v>1078</v>
      </c>
      <c r="C19110" t="s">
        <v>8</v>
      </c>
      <c r="D19110" t="s">
        <v>2406</v>
      </c>
      <c r="E19110">
        <v>0</v>
      </c>
    </row>
    <row r="19111" spans="1:5" x14ac:dyDescent="0.3">
      <c r="A19111">
        <v>37400008</v>
      </c>
      <c r="B19111" t="s">
        <v>1078</v>
      </c>
      <c r="C19111" t="s">
        <v>8</v>
      </c>
      <c r="D19111" t="s">
        <v>2407</v>
      </c>
      <c r="E19111">
        <v>0</v>
      </c>
    </row>
    <row r="19112" spans="1:5" x14ac:dyDescent="0.3">
      <c r="A19112">
        <v>37400008</v>
      </c>
      <c r="B19112" t="s">
        <v>1078</v>
      </c>
      <c r="C19112" t="s">
        <v>8</v>
      </c>
      <c r="D19112" t="s">
        <v>2408</v>
      </c>
      <c r="E19112">
        <v>0</v>
      </c>
    </row>
    <row r="19113" spans="1:5" x14ac:dyDescent="0.3">
      <c r="A19113">
        <v>37400008</v>
      </c>
      <c r="B19113" t="s">
        <v>1078</v>
      </c>
      <c r="C19113" t="s">
        <v>8</v>
      </c>
      <c r="D19113" t="s">
        <v>2409</v>
      </c>
      <c r="E19113">
        <v>0</v>
      </c>
    </row>
    <row r="19114" spans="1:5" x14ac:dyDescent="0.3">
      <c r="A19114">
        <v>37400008</v>
      </c>
      <c r="B19114" t="s">
        <v>1078</v>
      </c>
      <c r="C19114" t="s">
        <v>8</v>
      </c>
      <c r="D19114" t="s">
        <v>2410</v>
      </c>
      <c r="E19114">
        <v>-1</v>
      </c>
    </row>
    <row r="19115" spans="1:5" x14ac:dyDescent="0.3">
      <c r="A19115">
        <v>37400008</v>
      </c>
      <c r="B19115" t="s">
        <v>1078</v>
      </c>
      <c r="C19115" t="s">
        <v>8</v>
      </c>
      <c r="D19115" t="s">
        <v>2411</v>
      </c>
      <c r="E19115">
        <v>-2</v>
      </c>
    </row>
    <row r="19116" spans="1:5" x14ac:dyDescent="0.3">
      <c r="A19116">
        <v>37400008</v>
      </c>
      <c r="B19116" t="s">
        <v>1078</v>
      </c>
      <c r="C19116" t="s">
        <v>8</v>
      </c>
      <c r="D19116" t="s">
        <v>2412</v>
      </c>
      <c r="E19116">
        <v>0</v>
      </c>
    </row>
    <row r="19117" spans="1:5" x14ac:dyDescent="0.3">
      <c r="A19117">
        <v>37400008</v>
      </c>
      <c r="B19117" t="s">
        <v>1078</v>
      </c>
      <c r="C19117" t="s">
        <v>8</v>
      </c>
      <c r="D19117" t="s">
        <v>2413</v>
      </c>
      <c r="E19117">
        <v>0</v>
      </c>
    </row>
    <row r="19118" spans="1:5" x14ac:dyDescent="0.3">
      <c r="A19118">
        <v>23440074</v>
      </c>
      <c r="B19118" t="s">
        <v>1080</v>
      </c>
      <c r="C19118" t="s">
        <v>8</v>
      </c>
      <c r="D19118" t="s">
        <v>2378</v>
      </c>
      <c r="E19118">
        <v>0</v>
      </c>
    </row>
    <row r="19119" spans="1:5" x14ac:dyDescent="0.3">
      <c r="A19119">
        <v>23440074</v>
      </c>
      <c r="B19119" t="s">
        <v>1080</v>
      </c>
      <c r="C19119" t="s">
        <v>8</v>
      </c>
      <c r="D19119" t="s">
        <v>2379</v>
      </c>
      <c r="E19119">
        <v>0</v>
      </c>
    </row>
    <row r="19120" spans="1:5" x14ac:dyDescent="0.3">
      <c r="A19120">
        <v>23440074</v>
      </c>
      <c r="B19120" t="s">
        <v>1080</v>
      </c>
      <c r="C19120" t="s">
        <v>8</v>
      </c>
      <c r="D19120" t="s">
        <v>2380</v>
      </c>
      <c r="E19120">
        <v>0</v>
      </c>
    </row>
    <row r="19121" spans="1:5" x14ac:dyDescent="0.3">
      <c r="A19121">
        <v>23440074</v>
      </c>
      <c r="B19121" t="s">
        <v>1080</v>
      </c>
      <c r="C19121" t="s">
        <v>8</v>
      </c>
      <c r="D19121" t="s">
        <v>2381</v>
      </c>
      <c r="E19121">
        <v>0</v>
      </c>
    </row>
    <row r="19122" spans="1:5" x14ac:dyDescent="0.3">
      <c r="A19122">
        <v>23440074</v>
      </c>
      <c r="B19122" t="s">
        <v>1080</v>
      </c>
      <c r="C19122" t="s">
        <v>8</v>
      </c>
      <c r="D19122" t="s">
        <v>2382</v>
      </c>
      <c r="E19122">
        <v>-2</v>
      </c>
    </row>
    <row r="19123" spans="1:5" x14ac:dyDescent="0.3">
      <c r="A19123">
        <v>23440074</v>
      </c>
      <c r="B19123" t="s">
        <v>1080</v>
      </c>
      <c r="C19123" t="s">
        <v>8</v>
      </c>
      <c r="D19123" t="s">
        <v>2383</v>
      </c>
      <c r="E19123">
        <v>0</v>
      </c>
    </row>
    <row r="19124" spans="1:5" x14ac:dyDescent="0.3">
      <c r="A19124">
        <v>23440074</v>
      </c>
      <c r="B19124" t="s">
        <v>1080</v>
      </c>
      <c r="C19124" t="s">
        <v>8</v>
      </c>
      <c r="D19124" t="s">
        <v>2384</v>
      </c>
      <c r="E19124">
        <v>0</v>
      </c>
    </row>
    <row r="19125" spans="1:5" x14ac:dyDescent="0.3">
      <c r="A19125">
        <v>23440074</v>
      </c>
      <c r="B19125" t="s">
        <v>1080</v>
      </c>
      <c r="C19125" t="s">
        <v>8</v>
      </c>
      <c r="D19125" t="s">
        <v>2385</v>
      </c>
      <c r="E19125">
        <v>0</v>
      </c>
    </row>
    <row r="19126" spans="1:5" x14ac:dyDescent="0.3">
      <c r="A19126">
        <v>23440074</v>
      </c>
      <c r="B19126" t="s">
        <v>1080</v>
      </c>
      <c r="C19126" t="s">
        <v>8</v>
      </c>
      <c r="D19126" t="s">
        <v>2386</v>
      </c>
      <c r="E19126">
        <v>0</v>
      </c>
    </row>
    <row r="19127" spans="1:5" x14ac:dyDescent="0.3">
      <c r="A19127">
        <v>23440074</v>
      </c>
      <c r="B19127" t="s">
        <v>1080</v>
      </c>
      <c r="C19127" t="s">
        <v>8</v>
      </c>
      <c r="D19127" t="s">
        <v>2387</v>
      </c>
      <c r="E19127">
        <v>0</v>
      </c>
    </row>
    <row r="19128" spans="1:5" x14ac:dyDescent="0.3">
      <c r="A19128">
        <v>23440074</v>
      </c>
      <c r="B19128" t="s">
        <v>1080</v>
      </c>
      <c r="C19128" t="s">
        <v>8</v>
      </c>
      <c r="D19128" t="s">
        <v>2388</v>
      </c>
      <c r="E19128">
        <v>0</v>
      </c>
    </row>
    <row r="19129" spans="1:5" x14ac:dyDescent="0.3">
      <c r="A19129">
        <v>23440074</v>
      </c>
      <c r="B19129" t="s">
        <v>1080</v>
      </c>
      <c r="C19129" t="s">
        <v>8</v>
      </c>
      <c r="D19129" t="s">
        <v>2389</v>
      </c>
      <c r="E19129">
        <v>0</v>
      </c>
    </row>
    <row r="19130" spans="1:5" x14ac:dyDescent="0.3">
      <c r="A19130">
        <v>23440074</v>
      </c>
      <c r="B19130" t="s">
        <v>1080</v>
      </c>
      <c r="C19130" t="s">
        <v>8</v>
      </c>
      <c r="D19130" t="s">
        <v>2390</v>
      </c>
      <c r="E19130">
        <v>0</v>
      </c>
    </row>
    <row r="19131" spans="1:5" x14ac:dyDescent="0.3">
      <c r="A19131">
        <v>23440074</v>
      </c>
      <c r="B19131" t="s">
        <v>1080</v>
      </c>
      <c r="C19131" t="s">
        <v>8</v>
      </c>
      <c r="D19131" t="s">
        <v>2391</v>
      </c>
      <c r="E19131">
        <v>-1</v>
      </c>
    </row>
    <row r="19132" spans="1:5" x14ac:dyDescent="0.3">
      <c r="A19132">
        <v>23440074</v>
      </c>
      <c r="B19132" t="s">
        <v>1080</v>
      </c>
      <c r="C19132" t="s">
        <v>8</v>
      </c>
      <c r="D19132" t="s">
        <v>2392</v>
      </c>
      <c r="E19132">
        <v>0</v>
      </c>
    </row>
    <row r="19133" spans="1:5" x14ac:dyDescent="0.3">
      <c r="A19133">
        <v>23440074</v>
      </c>
      <c r="B19133" t="s">
        <v>1080</v>
      </c>
      <c r="C19133" t="s">
        <v>8</v>
      </c>
      <c r="D19133" t="s">
        <v>2393</v>
      </c>
      <c r="E19133">
        <v>0</v>
      </c>
    </row>
    <row r="19134" spans="1:5" x14ac:dyDescent="0.3">
      <c r="A19134">
        <v>23440074</v>
      </c>
      <c r="B19134" t="s">
        <v>1080</v>
      </c>
      <c r="C19134" t="s">
        <v>8</v>
      </c>
      <c r="D19134" t="s">
        <v>2394</v>
      </c>
      <c r="E19134">
        <v>0</v>
      </c>
    </row>
    <row r="19135" spans="1:5" x14ac:dyDescent="0.3">
      <c r="A19135">
        <v>23440074</v>
      </c>
      <c r="B19135" t="s">
        <v>1080</v>
      </c>
      <c r="C19135" t="s">
        <v>8</v>
      </c>
      <c r="D19135" t="s">
        <v>2395</v>
      </c>
      <c r="E19135">
        <v>0</v>
      </c>
    </row>
    <row r="19136" spans="1:5" x14ac:dyDescent="0.3">
      <c r="A19136">
        <v>23440074</v>
      </c>
      <c r="B19136" t="s">
        <v>1080</v>
      </c>
      <c r="C19136" t="s">
        <v>8</v>
      </c>
      <c r="D19136" t="s">
        <v>2396</v>
      </c>
      <c r="E19136">
        <v>0</v>
      </c>
    </row>
    <row r="19137" spans="1:5" x14ac:dyDescent="0.3">
      <c r="A19137">
        <v>23440074</v>
      </c>
      <c r="B19137" t="s">
        <v>1080</v>
      </c>
      <c r="C19137" t="s">
        <v>8</v>
      </c>
      <c r="D19137" t="s">
        <v>2397</v>
      </c>
      <c r="E19137">
        <v>0</v>
      </c>
    </row>
    <row r="19138" spans="1:5" x14ac:dyDescent="0.3">
      <c r="A19138">
        <v>23440074</v>
      </c>
      <c r="B19138" t="s">
        <v>1080</v>
      </c>
      <c r="C19138" t="s">
        <v>8</v>
      </c>
      <c r="D19138" t="s">
        <v>2398</v>
      </c>
      <c r="E19138">
        <v>0</v>
      </c>
    </row>
    <row r="19139" spans="1:5" x14ac:dyDescent="0.3">
      <c r="A19139">
        <v>23440074</v>
      </c>
      <c r="B19139" t="s">
        <v>1080</v>
      </c>
      <c r="C19139" t="s">
        <v>8</v>
      </c>
      <c r="D19139" t="s">
        <v>2399</v>
      </c>
      <c r="E19139">
        <v>0</v>
      </c>
    </row>
    <row r="19140" spans="1:5" x14ac:dyDescent="0.3">
      <c r="A19140">
        <v>23440074</v>
      </c>
      <c r="B19140" t="s">
        <v>1080</v>
      </c>
      <c r="C19140" t="s">
        <v>8</v>
      </c>
      <c r="D19140" t="s">
        <v>2400</v>
      </c>
      <c r="E19140">
        <v>0</v>
      </c>
    </row>
    <row r="19141" spans="1:5" x14ac:dyDescent="0.3">
      <c r="A19141">
        <v>23440074</v>
      </c>
      <c r="B19141" t="s">
        <v>1080</v>
      </c>
      <c r="C19141" t="s">
        <v>8</v>
      </c>
      <c r="D19141" t="s">
        <v>2401</v>
      </c>
      <c r="E19141">
        <v>0</v>
      </c>
    </row>
    <row r="19142" spans="1:5" x14ac:dyDescent="0.3">
      <c r="A19142">
        <v>23440074</v>
      </c>
      <c r="B19142" t="s">
        <v>1080</v>
      </c>
      <c r="C19142" t="s">
        <v>8</v>
      </c>
      <c r="D19142" t="s">
        <v>2402</v>
      </c>
      <c r="E19142">
        <v>0</v>
      </c>
    </row>
    <row r="19143" spans="1:5" x14ac:dyDescent="0.3">
      <c r="A19143">
        <v>23440074</v>
      </c>
      <c r="B19143" t="s">
        <v>1080</v>
      </c>
      <c r="C19143" t="s">
        <v>8</v>
      </c>
      <c r="D19143" t="s">
        <v>2403</v>
      </c>
      <c r="E19143">
        <v>-3</v>
      </c>
    </row>
    <row r="19144" spans="1:5" x14ac:dyDescent="0.3">
      <c r="A19144">
        <v>23440074</v>
      </c>
      <c r="B19144" t="s">
        <v>1080</v>
      </c>
      <c r="C19144" t="s">
        <v>8</v>
      </c>
      <c r="D19144" t="s">
        <v>2404</v>
      </c>
      <c r="E19144">
        <v>0</v>
      </c>
    </row>
    <row r="19145" spans="1:5" x14ac:dyDescent="0.3">
      <c r="A19145">
        <v>23440074</v>
      </c>
      <c r="B19145" t="s">
        <v>1080</v>
      </c>
      <c r="C19145" t="s">
        <v>8</v>
      </c>
      <c r="D19145" t="s">
        <v>2405</v>
      </c>
      <c r="E19145">
        <v>0</v>
      </c>
    </row>
    <row r="19146" spans="1:5" x14ac:dyDescent="0.3">
      <c r="A19146">
        <v>23440074</v>
      </c>
      <c r="B19146" t="s">
        <v>1080</v>
      </c>
      <c r="C19146" t="s">
        <v>8</v>
      </c>
      <c r="D19146" t="s">
        <v>2406</v>
      </c>
      <c r="E19146">
        <v>-2</v>
      </c>
    </row>
    <row r="19147" spans="1:5" x14ac:dyDescent="0.3">
      <c r="A19147">
        <v>23440074</v>
      </c>
      <c r="B19147" t="s">
        <v>1080</v>
      </c>
      <c r="C19147" t="s">
        <v>8</v>
      </c>
      <c r="D19147" t="s">
        <v>2407</v>
      </c>
      <c r="E19147">
        <v>0</v>
      </c>
    </row>
    <row r="19148" spans="1:5" x14ac:dyDescent="0.3">
      <c r="A19148">
        <v>23440074</v>
      </c>
      <c r="B19148" t="s">
        <v>1080</v>
      </c>
      <c r="C19148" t="s">
        <v>8</v>
      </c>
      <c r="D19148" t="s">
        <v>2408</v>
      </c>
      <c r="E19148">
        <v>0</v>
      </c>
    </row>
    <row r="19149" spans="1:5" x14ac:dyDescent="0.3">
      <c r="A19149">
        <v>23440074</v>
      </c>
      <c r="B19149" t="s">
        <v>1080</v>
      </c>
      <c r="C19149" t="s">
        <v>8</v>
      </c>
      <c r="D19149" t="s">
        <v>2409</v>
      </c>
      <c r="E19149">
        <v>0</v>
      </c>
    </row>
    <row r="19150" spans="1:5" x14ac:dyDescent="0.3">
      <c r="A19150">
        <v>23440074</v>
      </c>
      <c r="B19150" t="s">
        <v>1080</v>
      </c>
      <c r="C19150" t="s">
        <v>8</v>
      </c>
      <c r="D19150" t="s">
        <v>2410</v>
      </c>
      <c r="E19150">
        <v>0</v>
      </c>
    </row>
    <row r="19151" spans="1:5" x14ac:dyDescent="0.3">
      <c r="A19151">
        <v>23440074</v>
      </c>
      <c r="B19151" t="s">
        <v>1080</v>
      </c>
      <c r="C19151" t="s">
        <v>8</v>
      </c>
      <c r="D19151" t="s">
        <v>2411</v>
      </c>
      <c r="E19151">
        <v>0</v>
      </c>
    </row>
    <row r="19152" spans="1:5" x14ac:dyDescent="0.3">
      <c r="A19152">
        <v>23440074</v>
      </c>
      <c r="B19152" t="s">
        <v>1080</v>
      </c>
      <c r="C19152" t="s">
        <v>8</v>
      </c>
      <c r="D19152" t="s">
        <v>2412</v>
      </c>
      <c r="E19152">
        <v>0</v>
      </c>
    </row>
    <row r="19153" spans="1:5" x14ac:dyDescent="0.3">
      <c r="A19153">
        <v>23440074</v>
      </c>
      <c r="B19153" t="s">
        <v>1080</v>
      </c>
      <c r="C19153" t="s">
        <v>8</v>
      </c>
      <c r="D19153" t="s">
        <v>2413</v>
      </c>
      <c r="E19153">
        <v>0</v>
      </c>
    </row>
    <row r="19154" spans="1:5" x14ac:dyDescent="0.3">
      <c r="A19154">
        <v>66400044</v>
      </c>
      <c r="B19154" t="s">
        <v>1082</v>
      </c>
      <c r="C19154" t="s">
        <v>8</v>
      </c>
      <c r="D19154" t="s">
        <v>2378</v>
      </c>
      <c r="E19154">
        <v>-1</v>
      </c>
    </row>
    <row r="19155" spans="1:5" x14ac:dyDescent="0.3">
      <c r="A19155">
        <v>66400044</v>
      </c>
      <c r="B19155" t="s">
        <v>1082</v>
      </c>
      <c r="C19155" t="s">
        <v>8</v>
      </c>
      <c r="D19155" t="s">
        <v>2379</v>
      </c>
      <c r="E19155">
        <v>0</v>
      </c>
    </row>
    <row r="19156" spans="1:5" x14ac:dyDescent="0.3">
      <c r="A19156">
        <v>66400044</v>
      </c>
      <c r="B19156" t="s">
        <v>1082</v>
      </c>
      <c r="C19156" t="s">
        <v>8</v>
      </c>
      <c r="D19156" t="s">
        <v>2380</v>
      </c>
      <c r="E19156">
        <v>0</v>
      </c>
    </row>
    <row r="19157" spans="1:5" x14ac:dyDescent="0.3">
      <c r="A19157">
        <v>66400044</v>
      </c>
      <c r="B19157" t="s">
        <v>1082</v>
      </c>
      <c r="C19157" t="s">
        <v>8</v>
      </c>
      <c r="D19157" t="s">
        <v>2381</v>
      </c>
      <c r="E19157">
        <v>0</v>
      </c>
    </row>
    <row r="19158" spans="1:5" x14ac:dyDescent="0.3">
      <c r="A19158">
        <v>66400044</v>
      </c>
      <c r="B19158" t="s">
        <v>1082</v>
      </c>
      <c r="C19158" t="s">
        <v>8</v>
      </c>
      <c r="D19158" t="s">
        <v>2382</v>
      </c>
      <c r="E19158">
        <v>0</v>
      </c>
    </row>
    <row r="19159" spans="1:5" x14ac:dyDescent="0.3">
      <c r="A19159">
        <v>66400044</v>
      </c>
      <c r="B19159" t="s">
        <v>1082</v>
      </c>
      <c r="C19159" t="s">
        <v>8</v>
      </c>
      <c r="D19159" t="s">
        <v>2383</v>
      </c>
      <c r="E19159">
        <v>0</v>
      </c>
    </row>
    <row r="19160" spans="1:5" x14ac:dyDescent="0.3">
      <c r="A19160">
        <v>66400044</v>
      </c>
      <c r="B19160" t="s">
        <v>1082</v>
      </c>
      <c r="C19160" t="s">
        <v>8</v>
      </c>
      <c r="D19160" t="s">
        <v>2384</v>
      </c>
      <c r="E19160">
        <v>0</v>
      </c>
    </row>
    <row r="19161" spans="1:5" x14ac:dyDescent="0.3">
      <c r="A19161">
        <v>66400044</v>
      </c>
      <c r="B19161" t="s">
        <v>1082</v>
      </c>
      <c r="C19161" t="s">
        <v>8</v>
      </c>
      <c r="D19161" t="s">
        <v>2385</v>
      </c>
      <c r="E19161">
        <v>0</v>
      </c>
    </row>
    <row r="19162" spans="1:5" x14ac:dyDescent="0.3">
      <c r="A19162">
        <v>66400044</v>
      </c>
      <c r="B19162" t="s">
        <v>1082</v>
      </c>
      <c r="C19162" t="s">
        <v>8</v>
      </c>
      <c r="D19162" t="s">
        <v>2386</v>
      </c>
      <c r="E19162">
        <v>0</v>
      </c>
    </row>
    <row r="19163" spans="1:5" x14ac:dyDescent="0.3">
      <c r="A19163">
        <v>66400044</v>
      </c>
      <c r="B19163" t="s">
        <v>1082</v>
      </c>
      <c r="C19163" t="s">
        <v>8</v>
      </c>
      <c r="D19163" t="s">
        <v>2387</v>
      </c>
      <c r="E19163">
        <v>0</v>
      </c>
    </row>
    <row r="19164" spans="1:5" x14ac:dyDescent="0.3">
      <c r="A19164">
        <v>66400044</v>
      </c>
      <c r="B19164" t="s">
        <v>1082</v>
      </c>
      <c r="C19164" t="s">
        <v>8</v>
      </c>
      <c r="D19164" t="s">
        <v>2388</v>
      </c>
      <c r="E19164">
        <v>0</v>
      </c>
    </row>
    <row r="19165" spans="1:5" x14ac:dyDescent="0.3">
      <c r="A19165">
        <v>66400044</v>
      </c>
      <c r="B19165" t="s">
        <v>1082</v>
      </c>
      <c r="C19165" t="s">
        <v>8</v>
      </c>
      <c r="D19165" t="s">
        <v>2389</v>
      </c>
      <c r="E19165">
        <v>0</v>
      </c>
    </row>
    <row r="19166" spans="1:5" x14ac:dyDescent="0.3">
      <c r="A19166">
        <v>66400044</v>
      </c>
      <c r="B19166" t="s">
        <v>1082</v>
      </c>
      <c r="C19166" t="s">
        <v>8</v>
      </c>
      <c r="D19166" t="s">
        <v>2390</v>
      </c>
      <c r="E19166">
        <v>0</v>
      </c>
    </row>
    <row r="19167" spans="1:5" x14ac:dyDescent="0.3">
      <c r="A19167">
        <v>66400044</v>
      </c>
      <c r="B19167" t="s">
        <v>1082</v>
      </c>
      <c r="C19167" t="s">
        <v>8</v>
      </c>
      <c r="D19167" t="s">
        <v>2391</v>
      </c>
      <c r="E19167">
        <v>0</v>
      </c>
    </row>
    <row r="19168" spans="1:5" x14ac:dyDescent="0.3">
      <c r="A19168">
        <v>66400044</v>
      </c>
      <c r="B19168" t="s">
        <v>1082</v>
      </c>
      <c r="C19168" t="s">
        <v>8</v>
      </c>
      <c r="D19168" t="s">
        <v>2392</v>
      </c>
      <c r="E19168">
        <v>0</v>
      </c>
    </row>
    <row r="19169" spans="1:5" x14ac:dyDescent="0.3">
      <c r="A19169">
        <v>66400044</v>
      </c>
      <c r="B19169" t="s">
        <v>1082</v>
      </c>
      <c r="C19169" t="s">
        <v>8</v>
      </c>
      <c r="D19169" t="s">
        <v>2393</v>
      </c>
      <c r="E19169">
        <v>0</v>
      </c>
    </row>
    <row r="19170" spans="1:5" x14ac:dyDescent="0.3">
      <c r="A19170">
        <v>66400044</v>
      </c>
      <c r="B19170" t="s">
        <v>1082</v>
      </c>
      <c r="C19170" t="s">
        <v>8</v>
      </c>
      <c r="D19170" t="s">
        <v>2394</v>
      </c>
      <c r="E19170">
        <v>0</v>
      </c>
    </row>
    <row r="19171" spans="1:5" x14ac:dyDescent="0.3">
      <c r="A19171">
        <v>66400044</v>
      </c>
      <c r="B19171" t="s">
        <v>1082</v>
      </c>
      <c r="C19171" t="s">
        <v>8</v>
      </c>
      <c r="D19171" t="s">
        <v>2395</v>
      </c>
      <c r="E19171">
        <v>0</v>
      </c>
    </row>
    <row r="19172" spans="1:5" x14ac:dyDescent="0.3">
      <c r="A19172">
        <v>66400044</v>
      </c>
      <c r="B19172" t="s">
        <v>1082</v>
      </c>
      <c r="C19172" t="s">
        <v>8</v>
      </c>
      <c r="D19172" t="s">
        <v>2396</v>
      </c>
      <c r="E19172">
        <v>0</v>
      </c>
    </row>
    <row r="19173" spans="1:5" x14ac:dyDescent="0.3">
      <c r="A19173">
        <v>66400044</v>
      </c>
      <c r="B19173" t="s">
        <v>1082</v>
      </c>
      <c r="C19173" t="s">
        <v>8</v>
      </c>
      <c r="D19173" t="s">
        <v>2397</v>
      </c>
      <c r="E19173">
        <v>0</v>
      </c>
    </row>
    <row r="19174" spans="1:5" x14ac:dyDescent="0.3">
      <c r="A19174">
        <v>66400044</v>
      </c>
      <c r="B19174" t="s">
        <v>1082</v>
      </c>
      <c r="C19174" t="s">
        <v>8</v>
      </c>
      <c r="D19174" t="s">
        <v>2398</v>
      </c>
      <c r="E19174">
        <v>0</v>
      </c>
    </row>
    <row r="19175" spans="1:5" x14ac:dyDescent="0.3">
      <c r="A19175">
        <v>66400044</v>
      </c>
      <c r="B19175" t="s">
        <v>1082</v>
      </c>
      <c r="C19175" t="s">
        <v>8</v>
      </c>
      <c r="D19175" t="s">
        <v>2399</v>
      </c>
      <c r="E19175">
        <v>-1</v>
      </c>
    </row>
    <row r="19176" spans="1:5" x14ac:dyDescent="0.3">
      <c r="A19176">
        <v>66400044</v>
      </c>
      <c r="B19176" t="s">
        <v>1082</v>
      </c>
      <c r="C19176" t="s">
        <v>8</v>
      </c>
      <c r="D19176" t="s">
        <v>2400</v>
      </c>
      <c r="E19176">
        <v>0</v>
      </c>
    </row>
    <row r="19177" spans="1:5" x14ac:dyDescent="0.3">
      <c r="A19177">
        <v>66400044</v>
      </c>
      <c r="B19177" t="s">
        <v>1082</v>
      </c>
      <c r="C19177" t="s">
        <v>8</v>
      </c>
      <c r="D19177" t="s">
        <v>2401</v>
      </c>
      <c r="E19177">
        <v>0</v>
      </c>
    </row>
    <row r="19178" spans="1:5" x14ac:dyDescent="0.3">
      <c r="A19178">
        <v>66400044</v>
      </c>
      <c r="B19178" t="s">
        <v>1082</v>
      </c>
      <c r="C19178" t="s">
        <v>8</v>
      </c>
      <c r="D19178" t="s">
        <v>2402</v>
      </c>
      <c r="E19178">
        <v>0</v>
      </c>
    </row>
    <row r="19179" spans="1:5" x14ac:dyDescent="0.3">
      <c r="A19179">
        <v>66400044</v>
      </c>
      <c r="B19179" t="s">
        <v>1082</v>
      </c>
      <c r="C19179" t="s">
        <v>8</v>
      </c>
      <c r="D19179" t="s">
        <v>2403</v>
      </c>
      <c r="E19179">
        <v>0</v>
      </c>
    </row>
    <row r="19180" spans="1:5" x14ac:dyDescent="0.3">
      <c r="A19180">
        <v>66400044</v>
      </c>
      <c r="B19180" t="s">
        <v>1082</v>
      </c>
      <c r="C19180" t="s">
        <v>8</v>
      </c>
      <c r="D19180" t="s">
        <v>2404</v>
      </c>
      <c r="E19180">
        <v>0</v>
      </c>
    </row>
    <row r="19181" spans="1:5" x14ac:dyDescent="0.3">
      <c r="A19181">
        <v>66400044</v>
      </c>
      <c r="B19181" t="s">
        <v>1082</v>
      </c>
      <c r="C19181" t="s">
        <v>8</v>
      </c>
      <c r="D19181" t="s">
        <v>2405</v>
      </c>
      <c r="E19181">
        <v>-1</v>
      </c>
    </row>
    <row r="19182" spans="1:5" x14ac:dyDescent="0.3">
      <c r="A19182">
        <v>66400044</v>
      </c>
      <c r="B19182" t="s">
        <v>1082</v>
      </c>
      <c r="C19182" t="s">
        <v>8</v>
      </c>
      <c r="D19182" t="s">
        <v>2406</v>
      </c>
      <c r="E19182">
        <v>0</v>
      </c>
    </row>
    <row r="19183" spans="1:5" x14ac:dyDescent="0.3">
      <c r="A19183">
        <v>66400044</v>
      </c>
      <c r="B19183" t="s">
        <v>1082</v>
      </c>
      <c r="C19183" t="s">
        <v>8</v>
      </c>
      <c r="D19183" t="s">
        <v>2407</v>
      </c>
      <c r="E19183">
        <v>0</v>
      </c>
    </row>
    <row r="19184" spans="1:5" x14ac:dyDescent="0.3">
      <c r="A19184">
        <v>66400044</v>
      </c>
      <c r="B19184" t="s">
        <v>1082</v>
      </c>
      <c r="C19184" t="s">
        <v>8</v>
      </c>
      <c r="D19184" t="s">
        <v>2408</v>
      </c>
      <c r="E19184">
        <v>0</v>
      </c>
    </row>
    <row r="19185" spans="1:5" x14ac:dyDescent="0.3">
      <c r="A19185">
        <v>66400044</v>
      </c>
      <c r="B19185" t="s">
        <v>1082</v>
      </c>
      <c r="C19185" t="s">
        <v>8</v>
      </c>
      <c r="D19185" t="s">
        <v>2409</v>
      </c>
      <c r="E19185">
        <v>0</v>
      </c>
    </row>
    <row r="19186" spans="1:5" x14ac:dyDescent="0.3">
      <c r="A19186">
        <v>66400044</v>
      </c>
      <c r="B19186" t="s">
        <v>1082</v>
      </c>
      <c r="C19186" t="s">
        <v>8</v>
      </c>
      <c r="D19186" t="s">
        <v>2410</v>
      </c>
      <c r="E19186">
        <v>0</v>
      </c>
    </row>
    <row r="19187" spans="1:5" x14ac:dyDescent="0.3">
      <c r="A19187">
        <v>66400044</v>
      </c>
      <c r="B19187" t="s">
        <v>1082</v>
      </c>
      <c r="C19187" t="s">
        <v>8</v>
      </c>
      <c r="D19187" t="s">
        <v>2411</v>
      </c>
      <c r="E19187">
        <v>0</v>
      </c>
    </row>
    <row r="19188" spans="1:5" x14ac:dyDescent="0.3">
      <c r="A19188">
        <v>66400044</v>
      </c>
      <c r="B19188" t="s">
        <v>1082</v>
      </c>
      <c r="C19188" t="s">
        <v>8</v>
      </c>
      <c r="D19188" t="s">
        <v>2412</v>
      </c>
      <c r="E19188">
        <v>0</v>
      </c>
    </row>
    <row r="19189" spans="1:5" x14ac:dyDescent="0.3">
      <c r="A19189">
        <v>66400044</v>
      </c>
      <c r="B19189" t="s">
        <v>1082</v>
      </c>
      <c r="C19189" t="s">
        <v>8</v>
      </c>
      <c r="D19189" t="s">
        <v>2413</v>
      </c>
      <c r="E19189">
        <v>0</v>
      </c>
    </row>
    <row r="19190" spans="1:5" x14ac:dyDescent="0.3">
      <c r="A19190">
        <v>65200150</v>
      </c>
      <c r="B19190" t="s">
        <v>1084</v>
      </c>
      <c r="C19190" t="s">
        <v>8</v>
      </c>
      <c r="D19190" t="s">
        <v>2378</v>
      </c>
      <c r="E19190">
        <v>0</v>
      </c>
    </row>
    <row r="19191" spans="1:5" x14ac:dyDescent="0.3">
      <c r="A19191">
        <v>65200150</v>
      </c>
      <c r="B19191" t="s">
        <v>1084</v>
      </c>
      <c r="C19191" t="s">
        <v>8</v>
      </c>
      <c r="D19191" t="s">
        <v>2379</v>
      </c>
      <c r="E19191">
        <v>0</v>
      </c>
    </row>
    <row r="19192" spans="1:5" x14ac:dyDescent="0.3">
      <c r="A19192">
        <v>65200150</v>
      </c>
      <c r="B19192" t="s">
        <v>1084</v>
      </c>
      <c r="C19192" t="s">
        <v>8</v>
      </c>
      <c r="D19192" t="s">
        <v>2380</v>
      </c>
      <c r="E19192">
        <v>0</v>
      </c>
    </row>
    <row r="19193" spans="1:5" x14ac:dyDescent="0.3">
      <c r="A19193">
        <v>65200150</v>
      </c>
      <c r="B19193" t="s">
        <v>1084</v>
      </c>
      <c r="C19193" t="s">
        <v>8</v>
      </c>
      <c r="D19193" t="s">
        <v>2381</v>
      </c>
      <c r="E19193">
        <v>0</v>
      </c>
    </row>
    <row r="19194" spans="1:5" x14ac:dyDescent="0.3">
      <c r="A19194">
        <v>65200150</v>
      </c>
      <c r="B19194" t="s">
        <v>1084</v>
      </c>
      <c r="C19194" t="s">
        <v>8</v>
      </c>
      <c r="D19194" t="s">
        <v>2382</v>
      </c>
      <c r="E19194">
        <v>-1</v>
      </c>
    </row>
    <row r="19195" spans="1:5" x14ac:dyDescent="0.3">
      <c r="A19195">
        <v>65200150</v>
      </c>
      <c r="B19195" t="s">
        <v>1084</v>
      </c>
      <c r="C19195" t="s">
        <v>8</v>
      </c>
      <c r="D19195" t="s">
        <v>2383</v>
      </c>
      <c r="E19195">
        <v>0</v>
      </c>
    </row>
    <row r="19196" spans="1:5" x14ac:dyDescent="0.3">
      <c r="A19196">
        <v>65200150</v>
      </c>
      <c r="B19196" t="s">
        <v>1084</v>
      </c>
      <c r="C19196" t="s">
        <v>8</v>
      </c>
      <c r="D19196" t="s">
        <v>2384</v>
      </c>
      <c r="E19196">
        <v>0</v>
      </c>
    </row>
    <row r="19197" spans="1:5" x14ac:dyDescent="0.3">
      <c r="A19197">
        <v>65200150</v>
      </c>
      <c r="B19197" t="s">
        <v>1084</v>
      </c>
      <c r="C19197" t="s">
        <v>8</v>
      </c>
      <c r="D19197" t="s">
        <v>2385</v>
      </c>
      <c r="E19197">
        <v>0</v>
      </c>
    </row>
    <row r="19198" spans="1:5" x14ac:dyDescent="0.3">
      <c r="A19198">
        <v>65200150</v>
      </c>
      <c r="B19198" t="s">
        <v>1084</v>
      </c>
      <c r="C19198" t="s">
        <v>8</v>
      </c>
      <c r="D19198" t="s">
        <v>2386</v>
      </c>
      <c r="E19198">
        <v>0</v>
      </c>
    </row>
    <row r="19199" spans="1:5" x14ac:dyDescent="0.3">
      <c r="A19199">
        <v>65200150</v>
      </c>
      <c r="B19199" t="s">
        <v>1084</v>
      </c>
      <c r="C19199" t="s">
        <v>8</v>
      </c>
      <c r="D19199" t="s">
        <v>2387</v>
      </c>
      <c r="E19199">
        <v>0</v>
      </c>
    </row>
    <row r="19200" spans="1:5" x14ac:dyDescent="0.3">
      <c r="A19200">
        <v>65200150</v>
      </c>
      <c r="B19200" t="s">
        <v>1084</v>
      </c>
      <c r="C19200" t="s">
        <v>8</v>
      </c>
      <c r="D19200" t="s">
        <v>2388</v>
      </c>
      <c r="E19200">
        <v>0</v>
      </c>
    </row>
    <row r="19201" spans="1:5" x14ac:dyDescent="0.3">
      <c r="A19201">
        <v>65200150</v>
      </c>
      <c r="B19201" t="s">
        <v>1084</v>
      </c>
      <c r="C19201" t="s">
        <v>8</v>
      </c>
      <c r="D19201" t="s">
        <v>2389</v>
      </c>
      <c r="E19201">
        <v>0</v>
      </c>
    </row>
    <row r="19202" spans="1:5" x14ac:dyDescent="0.3">
      <c r="A19202">
        <v>65200150</v>
      </c>
      <c r="B19202" t="s">
        <v>1084</v>
      </c>
      <c r="C19202" t="s">
        <v>8</v>
      </c>
      <c r="D19202" t="s">
        <v>2390</v>
      </c>
      <c r="E19202">
        <v>0</v>
      </c>
    </row>
    <row r="19203" spans="1:5" x14ac:dyDescent="0.3">
      <c r="A19203">
        <v>65200150</v>
      </c>
      <c r="B19203" t="s">
        <v>1084</v>
      </c>
      <c r="C19203" t="s">
        <v>8</v>
      </c>
      <c r="D19203" t="s">
        <v>2391</v>
      </c>
      <c r="E19203">
        <v>0</v>
      </c>
    </row>
    <row r="19204" spans="1:5" x14ac:dyDescent="0.3">
      <c r="A19204">
        <v>65200150</v>
      </c>
      <c r="B19204" t="s">
        <v>1084</v>
      </c>
      <c r="C19204" t="s">
        <v>8</v>
      </c>
      <c r="D19204" t="s">
        <v>2392</v>
      </c>
      <c r="E19204">
        <v>0</v>
      </c>
    </row>
    <row r="19205" spans="1:5" x14ac:dyDescent="0.3">
      <c r="A19205">
        <v>65200150</v>
      </c>
      <c r="B19205" t="s">
        <v>1084</v>
      </c>
      <c r="C19205" t="s">
        <v>8</v>
      </c>
      <c r="D19205" t="s">
        <v>2393</v>
      </c>
      <c r="E19205">
        <v>0</v>
      </c>
    </row>
    <row r="19206" spans="1:5" x14ac:dyDescent="0.3">
      <c r="A19206">
        <v>65200150</v>
      </c>
      <c r="B19206" t="s">
        <v>1084</v>
      </c>
      <c r="C19206" t="s">
        <v>8</v>
      </c>
      <c r="D19206" t="s">
        <v>2394</v>
      </c>
      <c r="E19206">
        <v>0</v>
      </c>
    </row>
    <row r="19207" spans="1:5" x14ac:dyDescent="0.3">
      <c r="A19207">
        <v>65200150</v>
      </c>
      <c r="B19207" t="s">
        <v>1084</v>
      </c>
      <c r="C19207" t="s">
        <v>8</v>
      </c>
      <c r="D19207" t="s">
        <v>2395</v>
      </c>
      <c r="E19207">
        <v>0</v>
      </c>
    </row>
    <row r="19208" spans="1:5" x14ac:dyDescent="0.3">
      <c r="A19208">
        <v>65200150</v>
      </c>
      <c r="B19208" t="s">
        <v>1084</v>
      </c>
      <c r="C19208" t="s">
        <v>8</v>
      </c>
      <c r="D19208" t="s">
        <v>2396</v>
      </c>
      <c r="E19208">
        <v>0</v>
      </c>
    </row>
    <row r="19209" spans="1:5" x14ac:dyDescent="0.3">
      <c r="A19209">
        <v>65200150</v>
      </c>
      <c r="B19209" t="s">
        <v>1084</v>
      </c>
      <c r="C19209" t="s">
        <v>8</v>
      </c>
      <c r="D19209" t="s">
        <v>2397</v>
      </c>
      <c r="E19209">
        <v>0</v>
      </c>
    </row>
    <row r="19210" spans="1:5" x14ac:dyDescent="0.3">
      <c r="A19210">
        <v>65200150</v>
      </c>
      <c r="B19210" t="s">
        <v>1084</v>
      </c>
      <c r="C19210" t="s">
        <v>8</v>
      </c>
      <c r="D19210" t="s">
        <v>2398</v>
      </c>
      <c r="E19210">
        <v>0</v>
      </c>
    </row>
    <row r="19211" spans="1:5" x14ac:dyDescent="0.3">
      <c r="A19211">
        <v>65200150</v>
      </c>
      <c r="B19211" t="s">
        <v>1084</v>
      </c>
      <c r="C19211" t="s">
        <v>8</v>
      </c>
      <c r="D19211" t="s">
        <v>2399</v>
      </c>
      <c r="E19211">
        <v>0</v>
      </c>
    </row>
    <row r="19212" spans="1:5" x14ac:dyDescent="0.3">
      <c r="A19212">
        <v>65200150</v>
      </c>
      <c r="B19212" t="s">
        <v>1084</v>
      </c>
      <c r="C19212" t="s">
        <v>8</v>
      </c>
      <c r="D19212" t="s">
        <v>2400</v>
      </c>
      <c r="E19212">
        <v>0</v>
      </c>
    </row>
    <row r="19213" spans="1:5" x14ac:dyDescent="0.3">
      <c r="A19213">
        <v>65200150</v>
      </c>
      <c r="B19213" t="s">
        <v>1084</v>
      </c>
      <c r="C19213" t="s">
        <v>8</v>
      </c>
      <c r="D19213" t="s">
        <v>2401</v>
      </c>
      <c r="E19213">
        <v>0</v>
      </c>
    </row>
    <row r="19214" spans="1:5" x14ac:dyDescent="0.3">
      <c r="A19214">
        <v>65200150</v>
      </c>
      <c r="B19214" t="s">
        <v>1084</v>
      </c>
      <c r="C19214" t="s">
        <v>8</v>
      </c>
      <c r="D19214" t="s">
        <v>2402</v>
      </c>
      <c r="E19214">
        <v>0</v>
      </c>
    </row>
    <row r="19215" spans="1:5" x14ac:dyDescent="0.3">
      <c r="A19215">
        <v>65200150</v>
      </c>
      <c r="B19215" t="s">
        <v>1084</v>
      </c>
      <c r="C19215" t="s">
        <v>8</v>
      </c>
      <c r="D19215" t="s">
        <v>2403</v>
      </c>
      <c r="E19215">
        <v>-2</v>
      </c>
    </row>
    <row r="19216" spans="1:5" x14ac:dyDescent="0.3">
      <c r="A19216">
        <v>65200150</v>
      </c>
      <c r="B19216" t="s">
        <v>1084</v>
      </c>
      <c r="C19216" t="s">
        <v>8</v>
      </c>
      <c r="D19216" t="s">
        <v>2404</v>
      </c>
      <c r="E19216">
        <v>0</v>
      </c>
    </row>
    <row r="19217" spans="1:5" x14ac:dyDescent="0.3">
      <c r="A19217">
        <v>65200150</v>
      </c>
      <c r="B19217" t="s">
        <v>1084</v>
      </c>
      <c r="C19217" t="s">
        <v>8</v>
      </c>
      <c r="D19217" t="s">
        <v>2405</v>
      </c>
      <c r="E19217">
        <v>0</v>
      </c>
    </row>
    <row r="19218" spans="1:5" x14ac:dyDescent="0.3">
      <c r="A19218">
        <v>65200150</v>
      </c>
      <c r="B19218" t="s">
        <v>1084</v>
      </c>
      <c r="C19218" t="s">
        <v>8</v>
      </c>
      <c r="D19218" t="s">
        <v>2406</v>
      </c>
      <c r="E19218">
        <v>0</v>
      </c>
    </row>
    <row r="19219" spans="1:5" x14ac:dyDescent="0.3">
      <c r="A19219">
        <v>65200150</v>
      </c>
      <c r="B19219" t="s">
        <v>1084</v>
      </c>
      <c r="C19219" t="s">
        <v>8</v>
      </c>
      <c r="D19219" t="s">
        <v>2407</v>
      </c>
      <c r="E19219">
        <v>0</v>
      </c>
    </row>
    <row r="19220" spans="1:5" x14ac:dyDescent="0.3">
      <c r="A19220">
        <v>65200150</v>
      </c>
      <c r="B19220" t="s">
        <v>1084</v>
      </c>
      <c r="C19220" t="s">
        <v>8</v>
      </c>
      <c r="D19220" t="s">
        <v>2408</v>
      </c>
      <c r="E19220">
        <v>0</v>
      </c>
    </row>
    <row r="19221" spans="1:5" x14ac:dyDescent="0.3">
      <c r="A19221">
        <v>65200150</v>
      </c>
      <c r="B19221" t="s">
        <v>1084</v>
      </c>
      <c r="C19221" t="s">
        <v>8</v>
      </c>
      <c r="D19221" t="s">
        <v>2409</v>
      </c>
      <c r="E19221">
        <v>0</v>
      </c>
    </row>
    <row r="19222" spans="1:5" x14ac:dyDescent="0.3">
      <c r="A19222">
        <v>65200150</v>
      </c>
      <c r="B19222" t="s">
        <v>1084</v>
      </c>
      <c r="C19222" t="s">
        <v>8</v>
      </c>
      <c r="D19222" t="s">
        <v>2410</v>
      </c>
      <c r="E19222">
        <v>0</v>
      </c>
    </row>
    <row r="19223" spans="1:5" x14ac:dyDescent="0.3">
      <c r="A19223">
        <v>65200150</v>
      </c>
      <c r="B19223" t="s">
        <v>1084</v>
      </c>
      <c r="C19223" t="s">
        <v>8</v>
      </c>
      <c r="D19223" t="s">
        <v>2411</v>
      </c>
      <c r="E19223">
        <v>0</v>
      </c>
    </row>
    <row r="19224" spans="1:5" x14ac:dyDescent="0.3">
      <c r="A19224">
        <v>65200150</v>
      </c>
      <c r="B19224" t="s">
        <v>1084</v>
      </c>
      <c r="C19224" t="s">
        <v>8</v>
      </c>
      <c r="D19224" t="s">
        <v>2412</v>
      </c>
      <c r="E19224">
        <v>0</v>
      </c>
    </row>
    <row r="19225" spans="1:5" x14ac:dyDescent="0.3">
      <c r="A19225">
        <v>65200150</v>
      </c>
      <c r="B19225" t="s">
        <v>1084</v>
      </c>
      <c r="C19225" t="s">
        <v>8</v>
      </c>
      <c r="D19225" t="s">
        <v>2413</v>
      </c>
      <c r="E19225">
        <v>0</v>
      </c>
    </row>
    <row r="19226" spans="1:5" x14ac:dyDescent="0.3">
      <c r="A19226">
        <v>37400005</v>
      </c>
      <c r="B19226" t="s">
        <v>1086</v>
      </c>
      <c r="C19226" t="s">
        <v>8</v>
      </c>
      <c r="D19226" t="s">
        <v>2378</v>
      </c>
      <c r="E19226">
        <v>0</v>
      </c>
    </row>
    <row r="19227" spans="1:5" x14ac:dyDescent="0.3">
      <c r="A19227">
        <v>37400005</v>
      </c>
      <c r="B19227" t="s">
        <v>1086</v>
      </c>
      <c r="C19227" t="s">
        <v>8</v>
      </c>
      <c r="D19227" t="s">
        <v>2379</v>
      </c>
      <c r="E19227">
        <v>0</v>
      </c>
    </row>
    <row r="19228" spans="1:5" x14ac:dyDescent="0.3">
      <c r="A19228">
        <v>37400005</v>
      </c>
      <c r="B19228" t="s">
        <v>1086</v>
      </c>
      <c r="C19228" t="s">
        <v>8</v>
      </c>
      <c r="D19228" t="s">
        <v>2380</v>
      </c>
      <c r="E19228">
        <v>0</v>
      </c>
    </row>
    <row r="19229" spans="1:5" x14ac:dyDescent="0.3">
      <c r="A19229">
        <v>37400005</v>
      </c>
      <c r="B19229" t="s">
        <v>1086</v>
      </c>
      <c r="C19229" t="s">
        <v>8</v>
      </c>
      <c r="D19229" t="s">
        <v>2381</v>
      </c>
      <c r="E19229">
        <v>0</v>
      </c>
    </row>
    <row r="19230" spans="1:5" x14ac:dyDescent="0.3">
      <c r="A19230">
        <v>37400005</v>
      </c>
      <c r="B19230" t="s">
        <v>1086</v>
      </c>
      <c r="C19230" t="s">
        <v>8</v>
      </c>
      <c r="D19230" t="s">
        <v>2382</v>
      </c>
      <c r="E19230">
        <v>0</v>
      </c>
    </row>
    <row r="19231" spans="1:5" x14ac:dyDescent="0.3">
      <c r="A19231">
        <v>37400005</v>
      </c>
      <c r="B19231" t="s">
        <v>1086</v>
      </c>
      <c r="C19231" t="s">
        <v>8</v>
      </c>
      <c r="D19231" t="s">
        <v>2383</v>
      </c>
      <c r="E19231">
        <v>0</v>
      </c>
    </row>
    <row r="19232" spans="1:5" x14ac:dyDescent="0.3">
      <c r="A19232">
        <v>37400005</v>
      </c>
      <c r="B19232" t="s">
        <v>1086</v>
      </c>
      <c r="C19232" t="s">
        <v>8</v>
      </c>
      <c r="D19232" t="s">
        <v>2384</v>
      </c>
      <c r="E19232">
        <v>0</v>
      </c>
    </row>
    <row r="19233" spans="1:5" x14ac:dyDescent="0.3">
      <c r="A19233">
        <v>37400005</v>
      </c>
      <c r="B19233" t="s">
        <v>1086</v>
      </c>
      <c r="C19233" t="s">
        <v>8</v>
      </c>
      <c r="D19233" t="s">
        <v>2385</v>
      </c>
      <c r="E19233">
        <v>0</v>
      </c>
    </row>
    <row r="19234" spans="1:5" x14ac:dyDescent="0.3">
      <c r="A19234">
        <v>37400005</v>
      </c>
      <c r="B19234" t="s">
        <v>1086</v>
      </c>
      <c r="C19234" t="s">
        <v>8</v>
      </c>
      <c r="D19234" t="s">
        <v>2386</v>
      </c>
      <c r="E19234">
        <v>0</v>
      </c>
    </row>
    <row r="19235" spans="1:5" x14ac:dyDescent="0.3">
      <c r="A19235">
        <v>37400005</v>
      </c>
      <c r="B19235" t="s">
        <v>1086</v>
      </c>
      <c r="C19235" t="s">
        <v>8</v>
      </c>
      <c r="D19235" t="s">
        <v>2387</v>
      </c>
      <c r="E19235">
        <v>0</v>
      </c>
    </row>
    <row r="19236" spans="1:5" x14ac:dyDescent="0.3">
      <c r="A19236">
        <v>37400005</v>
      </c>
      <c r="B19236" t="s">
        <v>1086</v>
      </c>
      <c r="C19236" t="s">
        <v>8</v>
      </c>
      <c r="D19236" t="s">
        <v>2388</v>
      </c>
      <c r="E19236">
        <v>0</v>
      </c>
    </row>
    <row r="19237" spans="1:5" x14ac:dyDescent="0.3">
      <c r="A19237">
        <v>37400005</v>
      </c>
      <c r="B19237" t="s">
        <v>1086</v>
      </c>
      <c r="C19237" t="s">
        <v>8</v>
      </c>
      <c r="D19237" t="s">
        <v>2389</v>
      </c>
      <c r="E19237">
        <v>0</v>
      </c>
    </row>
    <row r="19238" spans="1:5" x14ac:dyDescent="0.3">
      <c r="A19238">
        <v>37400005</v>
      </c>
      <c r="B19238" t="s">
        <v>1086</v>
      </c>
      <c r="C19238" t="s">
        <v>8</v>
      </c>
      <c r="D19238" t="s">
        <v>2390</v>
      </c>
      <c r="E19238">
        <v>0</v>
      </c>
    </row>
    <row r="19239" spans="1:5" x14ac:dyDescent="0.3">
      <c r="A19239">
        <v>37400005</v>
      </c>
      <c r="B19239" t="s">
        <v>1086</v>
      </c>
      <c r="C19239" t="s">
        <v>8</v>
      </c>
      <c r="D19239" t="s">
        <v>2391</v>
      </c>
      <c r="E19239">
        <v>0</v>
      </c>
    </row>
    <row r="19240" spans="1:5" x14ac:dyDescent="0.3">
      <c r="A19240">
        <v>37400005</v>
      </c>
      <c r="B19240" t="s">
        <v>1086</v>
      </c>
      <c r="C19240" t="s">
        <v>8</v>
      </c>
      <c r="D19240" t="s">
        <v>2392</v>
      </c>
      <c r="E19240">
        <v>0</v>
      </c>
    </row>
    <row r="19241" spans="1:5" x14ac:dyDescent="0.3">
      <c r="A19241">
        <v>37400005</v>
      </c>
      <c r="B19241" t="s">
        <v>1086</v>
      </c>
      <c r="C19241" t="s">
        <v>8</v>
      </c>
      <c r="D19241" t="s">
        <v>2393</v>
      </c>
      <c r="E19241">
        <v>0</v>
      </c>
    </row>
    <row r="19242" spans="1:5" x14ac:dyDescent="0.3">
      <c r="A19242">
        <v>37400005</v>
      </c>
      <c r="B19242" t="s">
        <v>1086</v>
      </c>
      <c r="C19242" t="s">
        <v>8</v>
      </c>
      <c r="D19242" t="s">
        <v>2394</v>
      </c>
      <c r="E19242">
        <v>0</v>
      </c>
    </row>
    <row r="19243" spans="1:5" x14ac:dyDescent="0.3">
      <c r="A19243">
        <v>37400005</v>
      </c>
      <c r="B19243" t="s">
        <v>1086</v>
      </c>
      <c r="C19243" t="s">
        <v>8</v>
      </c>
      <c r="D19243" t="s">
        <v>2395</v>
      </c>
      <c r="E19243">
        <v>0</v>
      </c>
    </row>
    <row r="19244" spans="1:5" x14ac:dyDescent="0.3">
      <c r="A19244">
        <v>37400005</v>
      </c>
      <c r="B19244" t="s">
        <v>1086</v>
      </c>
      <c r="C19244" t="s">
        <v>8</v>
      </c>
      <c r="D19244" t="s">
        <v>2396</v>
      </c>
      <c r="E19244">
        <v>0</v>
      </c>
    </row>
    <row r="19245" spans="1:5" x14ac:dyDescent="0.3">
      <c r="A19245">
        <v>37400005</v>
      </c>
      <c r="B19245" t="s">
        <v>1086</v>
      </c>
      <c r="C19245" t="s">
        <v>8</v>
      </c>
      <c r="D19245" t="s">
        <v>2397</v>
      </c>
      <c r="E19245">
        <v>0</v>
      </c>
    </row>
    <row r="19246" spans="1:5" x14ac:dyDescent="0.3">
      <c r="A19246">
        <v>37400005</v>
      </c>
      <c r="B19246" t="s">
        <v>1086</v>
      </c>
      <c r="C19246" t="s">
        <v>8</v>
      </c>
      <c r="D19246" t="s">
        <v>2398</v>
      </c>
      <c r="E19246">
        <v>0</v>
      </c>
    </row>
    <row r="19247" spans="1:5" x14ac:dyDescent="0.3">
      <c r="A19247">
        <v>37400005</v>
      </c>
      <c r="B19247" t="s">
        <v>1086</v>
      </c>
      <c r="C19247" t="s">
        <v>8</v>
      </c>
      <c r="D19247" t="s">
        <v>2399</v>
      </c>
      <c r="E19247">
        <v>0</v>
      </c>
    </row>
    <row r="19248" spans="1:5" x14ac:dyDescent="0.3">
      <c r="A19248">
        <v>37400005</v>
      </c>
      <c r="B19248" t="s">
        <v>1086</v>
      </c>
      <c r="C19248" t="s">
        <v>8</v>
      </c>
      <c r="D19248" t="s">
        <v>2400</v>
      </c>
      <c r="E19248">
        <v>-1</v>
      </c>
    </row>
    <row r="19249" spans="1:5" x14ac:dyDescent="0.3">
      <c r="A19249">
        <v>37400005</v>
      </c>
      <c r="B19249" t="s">
        <v>1086</v>
      </c>
      <c r="C19249" t="s">
        <v>8</v>
      </c>
      <c r="D19249" t="s">
        <v>2401</v>
      </c>
      <c r="E19249">
        <v>0</v>
      </c>
    </row>
    <row r="19250" spans="1:5" x14ac:dyDescent="0.3">
      <c r="A19250">
        <v>37400005</v>
      </c>
      <c r="B19250" t="s">
        <v>1086</v>
      </c>
      <c r="C19250" t="s">
        <v>8</v>
      </c>
      <c r="D19250" t="s">
        <v>2402</v>
      </c>
      <c r="E19250">
        <v>-2</v>
      </c>
    </row>
    <row r="19251" spans="1:5" x14ac:dyDescent="0.3">
      <c r="A19251">
        <v>37400005</v>
      </c>
      <c r="B19251" t="s">
        <v>1086</v>
      </c>
      <c r="C19251" t="s">
        <v>8</v>
      </c>
      <c r="D19251" t="s">
        <v>2403</v>
      </c>
      <c r="E19251">
        <v>0</v>
      </c>
    </row>
    <row r="19252" spans="1:5" x14ac:dyDescent="0.3">
      <c r="A19252">
        <v>37400005</v>
      </c>
      <c r="B19252" t="s">
        <v>1086</v>
      </c>
      <c r="C19252" t="s">
        <v>8</v>
      </c>
      <c r="D19252" t="s">
        <v>2404</v>
      </c>
      <c r="E19252">
        <v>-1</v>
      </c>
    </row>
    <row r="19253" spans="1:5" x14ac:dyDescent="0.3">
      <c r="A19253">
        <v>37400005</v>
      </c>
      <c r="B19253" t="s">
        <v>1086</v>
      </c>
      <c r="C19253" t="s">
        <v>8</v>
      </c>
      <c r="D19253" t="s">
        <v>2405</v>
      </c>
      <c r="E19253">
        <v>0</v>
      </c>
    </row>
    <row r="19254" spans="1:5" x14ac:dyDescent="0.3">
      <c r="A19254">
        <v>37400005</v>
      </c>
      <c r="B19254" t="s">
        <v>1086</v>
      </c>
      <c r="C19254" t="s">
        <v>8</v>
      </c>
      <c r="D19254" t="s">
        <v>2406</v>
      </c>
      <c r="E19254">
        <v>0</v>
      </c>
    </row>
    <row r="19255" spans="1:5" x14ac:dyDescent="0.3">
      <c r="A19255">
        <v>37400005</v>
      </c>
      <c r="B19255" t="s">
        <v>1086</v>
      </c>
      <c r="C19255" t="s">
        <v>8</v>
      </c>
      <c r="D19255" t="s">
        <v>2407</v>
      </c>
      <c r="E19255">
        <v>0</v>
      </c>
    </row>
    <row r="19256" spans="1:5" x14ac:dyDescent="0.3">
      <c r="A19256">
        <v>37400005</v>
      </c>
      <c r="B19256" t="s">
        <v>1086</v>
      </c>
      <c r="C19256" t="s">
        <v>8</v>
      </c>
      <c r="D19256" t="s">
        <v>2408</v>
      </c>
      <c r="E19256">
        <v>-2</v>
      </c>
    </row>
    <row r="19257" spans="1:5" x14ac:dyDescent="0.3">
      <c r="A19257">
        <v>37400005</v>
      </c>
      <c r="B19257" t="s">
        <v>1086</v>
      </c>
      <c r="C19257" t="s">
        <v>8</v>
      </c>
      <c r="D19257" t="s">
        <v>2409</v>
      </c>
      <c r="E19257">
        <v>0</v>
      </c>
    </row>
    <row r="19258" spans="1:5" x14ac:dyDescent="0.3">
      <c r="A19258">
        <v>37400005</v>
      </c>
      <c r="B19258" t="s">
        <v>1086</v>
      </c>
      <c r="C19258" t="s">
        <v>8</v>
      </c>
      <c r="D19258" t="s">
        <v>2410</v>
      </c>
      <c r="E19258">
        <v>-1</v>
      </c>
    </row>
    <row r="19259" spans="1:5" x14ac:dyDescent="0.3">
      <c r="A19259">
        <v>37400005</v>
      </c>
      <c r="B19259" t="s">
        <v>1086</v>
      </c>
      <c r="C19259" t="s">
        <v>8</v>
      </c>
      <c r="D19259" t="s">
        <v>2411</v>
      </c>
      <c r="E19259">
        <v>0</v>
      </c>
    </row>
    <row r="19260" spans="1:5" x14ac:dyDescent="0.3">
      <c r="A19260">
        <v>37400005</v>
      </c>
      <c r="B19260" t="s">
        <v>1086</v>
      </c>
      <c r="C19260" t="s">
        <v>8</v>
      </c>
      <c r="D19260" t="s">
        <v>2412</v>
      </c>
      <c r="E19260">
        <v>0</v>
      </c>
    </row>
    <row r="19261" spans="1:5" x14ac:dyDescent="0.3">
      <c r="A19261">
        <v>37400005</v>
      </c>
      <c r="B19261" t="s">
        <v>1086</v>
      </c>
      <c r="C19261" t="s">
        <v>8</v>
      </c>
      <c r="D19261" t="s">
        <v>2413</v>
      </c>
      <c r="E19261">
        <v>0</v>
      </c>
    </row>
    <row r="19262" spans="1:5" x14ac:dyDescent="0.3">
      <c r="A19262">
        <v>60140010</v>
      </c>
      <c r="B19262" t="s">
        <v>1088</v>
      </c>
      <c r="C19262" t="s">
        <v>8</v>
      </c>
      <c r="D19262" t="s">
        <v>2378</v>
      </c>
      <c r="E19262">
        <v>0</v>
      </c>
    </row>
    <row r="19263" spans="1:5" x14ac:dyDescent="0.3">
      <c r="A19263">
        <v>60140010</v>
      </c>
      <c r="B19263" t="s">
        <v>1088</v>
      </c>
      <c r="C19263" t="s">
        <v>8</v>
      </c>
      <c r="D19263" t="s">
        <v>2379</v>
      </c>
      <c r="E19263">
        <v>0</v>
      </c>
    </row>
    <row r="19264" spans="1:5" x14ac:dyDescent="0.3">
      <c r="A19264">
        <v>60140010</v>
      </c>
      <c r="B19264" t="s">
        <v>1088</v>
      </c>
      <c r="C19264" t="s">
        <v>8</v>
      </c>
      <c r="D19264" t="s">
        <v>2380</v>
      </c>
      <c r="E19264">
        <v>0</v>
      </c>
    </row>
    <row r="19265" spans="1:5" x14ac:dyDescent="0.3">
      <c r="A19265">
        <v>60140010</v>
      </c>
      <c r="B19265" t="s">
        <v>1088</v>
      </c>
      <c r="C19265" t="s">
        <v>8</v>
      </c>
      <c r="D19265" t="s">
        <v>2381</v>
      </c>
      <c r="E19265">
        <v>0</v>
      </c>
    </row>
    <row r="19266" spans="1:5" x14ac:dyDescent="0.3">
      <c r="A19266">
        <v>60140010</v>
      </c>
      <c r="B19266" t="s">
        <v>1088</v>
      </c>
      <c r="C19266" t="s">
        <v>8</v>
      </c>
      <c r="D19266" t="s">
        <v>2382</v>
      </c>
      <c r="E19266">
        <v>0</v>
      </c>
    </row>
    <row r="19267" spans="1:5" x14ac:dyDescent="0.3">
      <c r="A19267">
        <v>60140010</v>
      </c>
      <c r="B19267" t="s">
        <v>1088</v>
      </c>
      <c r="C19267" t="s">
        <v>8</v>
      </c>
      <c r="D19267" t="s">
        <v>2383</v>
      </c>
      <c r="E19267">
        <v>0</v>
      </c>
    </row>
    <row r="19268" spans="1:5" x14ac:dyDescent="0.3">
      <c r="A19268">
        <v>60140010</v>
      </c>
      <c r="B19268" t="s">
        <v>1088</v>
      </c>
      <c r="C19268" t="s">
        <v>8</v>
      </c>
      <c r="D19268" t="s">
        <v>2384</v>
      </c>
      <c r="E19268">
        <v>0</v>
      </c>
    </row>
    <row r="19269" spans="1:5" x14ac:dyDescent="0.3">
      <c r="A19269">
        <v>60140010</v>
      </c>
      <c r="B19269" t="s">
        <v>1088</v>
      </c>
      <c r="C19269" t="s">
        <v>8</v>
      </c>
      <c r="D19269" t="s">
        <v>2385</v>
      </c>
      <c r="E19269">
        <v>0</v>
      </c>
    </row>
    <row r="19270" spans="1:5" x14ac:dyDescent="0.3">
      <c r="A19270">
        <v>60140010</v>
      </c>
      <c r="B19270" t="s">
        <v>1088</v>
      </c>
      <c r="C19270" t="s">
        <v>8</v>
      </c>
      <c r="D19270" t="s">
        <v>2386</v>
      </c>
      <c r="E19270">
        <v>0</v>
      </c>
    </row>
    <row r="19271" spans="1:5" x14ac:dyDescent="0.3">
      <c r="A19271">
        <v>60140010</v>
      </c>
      <c r="B19271" t="s">
        <v>1088</v>
      </c>
      <c r="C19271" t="s">
        <v>8</v>
      </c>
      <c r="D19271" t="s">
        <v>2387</v>
      </c>
      <c r="E19271">
        <v>-2</v>
      </c>
    </row>
    <row r="19272" spans="1:5" x14ac:dyDescent="0.3">
      <c r="A19272">
        <v>60140010</v>
      </c>
      <c r="B19272" t="s">
        <v>1088</v>
      </c>
      <c r="C19272" t="s">
        <v>8</v>
      </c>
      <c r="D19272" t="s">
        <v>2388</v>
      </c>
      <c r="E19272">
        <v>0</v>
      </c>
    </row>
    <row r="19273" spans="1:5" x14ac:dyDescent="0.3">
      <c r="A19273">
        <v>60140010</v>
      </c>
      <c r="B19273" t="s">
        <v>1088</v>
      </c>
      <c r="C19273" t="s">
        <v>8</v>
      </c>
      <c r="D19273" t="s">
        <v>2389</v>
      </c>
      <c r="E19273">
        <v>0</v>
      </c>
    </row>
    <row r="19274" spans="1:5" x14ac:dyDescent="0.3">
      <c r="A19274">
        <v>60140010</v>
      </c>
      <c r="B19274" t="s">
        <v>1088</v>
      </c>
      <c r="C19274" t="s">
        <v>8</v>
      </c>
      <c r="D19274" t="s">
        <v>2390</v>
      </c>
      <c r="E19274">
        <v>0</v>
      </c>
    </row>
    <row r="19275" spans="1:5" x14ac:dyDescent="0.3">
      <c r="A19275">
        <v>60140010</v>
      </c>
      <c r="B19275" t="s">
        <v>1088</v>
      </c>
      <c r="C19275" t="s">
        <v>8</v>
      </c>
      <c r="D19275" t="s">
        <v>2391</v>
      </c>
      <c r="E19275">
        <v>0</v>
      </c>
    </row>
    <row r="19276" spans="1:5" x14ac:dyDescent="0.3">
      <c r="A19276">
        <v>60140010</v>
      </c>
      <c r="B19276" t="s">
        <v>1088</v>
      </c>
      <c r="C19276" t="s">
        <v>8</v>
      </c>
      <c r="D19276" t="s">
        <v>2392</v>
      </c>
      <c r="E19276">
        <v>0</v>
      </c>
    </row>
    <row r="19277" spans="1:5" x14ac:dyDescent="0.3">
      <c r="A19277">
        <v>60140010</v>
      </c>
      <c r="B19277" t="s">
        <v>1088</v>
      </c>
      <c r="C19277" t="s">
        <v>8</v>
      </c>
      <c r="D19277" t="s">
        <v>2393</v>
      </c>
      <c r="E19277">
        <v>0</v>
      </c>
    </row>
    <row r="19278" spans="1:5" x14ac:dyDescent="0.3">
      <c r="A19278">
        <v>60140010</v>
      </c>
      <c r="B19278" t="s">
        <v>1088</v>
      </c>
      <c r="C19278" t="s">
        <v>8</v>
      </c>
      <c r="D19278" t="s">
        <v>2394</v>
      </c>
      <c r="E19278">
        <v>0</v>
      </c>
    </row>
    <row r="19279" spans="1:5" x14ac:dyDescent="0.3">
      <c r="A19279">
        <v>60140010</v>
      </c>
      <c r="B19279" t="s">
        <v>1088</v>
      </c>
      <c r="C19279" t="s">
        <v>8</v>
      </c>
      <c r="D19279" t="s">
        <v>2395</v>
      </c>
      <c r="E19279">
        <v>0</v>
      </c>
    </row>
    <row r="19280" spans="1:5" x14ac:dyDescent="0.3">
      <c r="A19280">
        <v>60140010</v>
      </c>
      <c r="B19280" t="s">
        <v>1088</v>
      </c>
      <c r="C19280" t="s">
        <v>8</v>
      </c>
      <c r="D19280" t="s">
        <v>2396</v>
      </c>
      <c r="E19280">
        <v>0</v>
      </c>
    </row>
    <row r="19281" spans="1:5" x14ac:dyDescent="0.3">
      <c r="A19281">
        <v>60140010</v>
      </c>
      <c r="B19281" t="s">
        <v>1088</v>
      </c>
      <c r="C19281" t="s">
        <v>8</v>
      </c>
      <c r="D19281" t="s">
        <v>2397</v>
      </c>
      <c r="E19281">
        <v>0</v>
      </c>
    </row>
    <row r="19282" spans="1:5" x14ac:dyDescent="0.3">
      <c r="A19282">
        <v>60140010</v>
      </c>
      <c r="B19282" t="s">
        <v>1088</v>
      </c>
      <c r="C19282" t="s">
        <v>8</v>
      </c>
      <c r="D19282" t="s">
        <v>2398</v>
      </c>
      <c r="E19282">
        <v>0</v>
      </c>
    </row>
    <row r="19283" spans="1:5" x14ac:dyDescent="0.3">
      <c r="A19283">
        <v>60140010</v>
      </c>
      <c r="B19283" t="s">
        <v>1088</v>
      </c>
      <c r="C19283" t="s">
        <v>8</v>
      </c>
      <c r="D19283" t="s">
        <v>2399</v>
      </c>
      <c r="E19283">
        <v>-1</v>
      </c>
    </row>
    <row r="19284" spans="1:5" x14ac:dyDescent="0.3">
      <c r="A19284">
        <v>60140010</v>
      </c>
      <c r="B19284" t="s">
        <v>1088</v>
      </c>
      <c r="C19284" t="s">
        <v>8</v>
      </c>
      <c r="D19284" t="s">
        <v>2400</v>
      </c>
      <c r="E19284">
        <v>0</v>
      </c>
    </row>
    <row r="19285" spans="1:5" x14ac:dyDescent="0.3">
      <c r="A19285">
        <v>60140010</v>
      </c>
      <c r="B19285" t="s">
        <v>1088</v>
      </c>
      <c r="C19285" t="s">
        <v>8</v>
      </c>
      <c r="D19285" t="s">
        <v>2401</v>
      </c>
      <c r="E19285">
        <v>0</v>
      </c>
    </row>
    <row r="19286" spans="1:5" x14ac:dyDescent="0.3">
      <c r="A19286">
        <v>60140010</v>
      </c>
      <c r="B19286" t="s">
        <v>1088</v>
      </c>
      <c r="C19286" t="s">
        <v>8</v>
      </c>
      <c r="D19286" t="s">
        <v>2402</v>
      </c>
      <c r="E19286">
        <v>0</v>
      </c>
    </row>
    <row r="19287" spans="1:5" x14ac:dyDescent="0.3">
      <c r="A19287">
        <v>60140010</v>
      </c>
      <c r="B19287" t="s">
        <v>1088</v>
      </c>
      <c r="C19287" t="s">
        <v>8</v>
      </c>
      <c r="D19287" t="s">
        <v>2403</v>
      </c>
      <c r="E19287">
        <v>0</v>
      </c>
    </row>
    <row r="19288" spans="1:5" x14ac:dyDescent="0.3">
      <c r="A19288">
        <v>60140010</v>
      </c>
      <c r="B19288" t="s">
        <v>1088</v>
      </c>
      <c r="C19288" t="s">
        <v>8</v>
      </c>
      <c r="D19288" t="s">
        <v>2404</v>
      </c>
      <c r="E19288">
        <v>-2</v>
      </c>
    </row>
    <row r="19289" spans="1:5" x14ac:dyDescent="0.3">
      <c r="A19289">
        <v>60140010</v>
      </c>
      <c r="B19289" t="s">
        <v>1088</v>
      </c>
      <c r="C19289" t="s">
        <v>8</v>
      </c>
      <c r="D19289" t="s">
        <v>2405</v>
      </c>
      <c r="E19289">
        <v>0</v>
      </c>
    </row>
    <row r="19290" spans="1:5" x14ac:dyDescent="0.3">
      <c r="A19290">
        <v>60140010</v>
      </c>
      <c r="B19290" t="s">
        <v>1088</v>
      </c>
      <c r="C19290" t="s">
        <v>8</v>
      </c>
      <c r="D19290" t="s">
        <v>2406</v>
      </c>
      <c r="E19290">
        <v>0</v>
      </c>
    </row>
    <row r="19291" spans="1:5" x14ac:dyDescent="0.3">
      <c r="A19291">
        <v>60140010</v>
      </c>
      <c r="B19291" t="s">
        <v>1088</v>
      </c>
      <c r="C19291" t="s">
        <v>8</v>
      </c>
      <c r="D19291" t="s">
        <v>2407</v>
      </c>
      <c r="E19291">
        <v>0</v>
      </c>
    </row>
    <row r="19292" spans="1:5" x14ac:dyDescent="0.3">
      <c r="A19292">
        <v>60140010</v>
      </c>
      <c r="B19292" t="s">
        <v>1088</v>
      </c>
      <c r="C19292" t="s">
        <v>8</v>
      </c>
      <c r="D19292" t="s">
        <v>2408</v>
      </c>
      <c r="E19292">
        <v>0</v>
      </c>
    </row>
    <row r="19293" spans="1:5" x14ac:dyDescent="0.3">
      <c r="A19293">
        <v>60140010</v>
      </c>
      <c r="B19293" t="s">
        <v>1088</v>
      </c>
      <c r="C19293" t="s">
        <v>8</v>
      </c>
      <c r="D19293" t="s">
        <v>2409</v>
      </c>
      <c r="E19293">
        <v>0</v>
      </c>
    </row>
    <row r="19294" spans="1:5" x14ac:dyDescent="0.3">
      <c r="A19294">
        <v>60140010</v>
      </c>
      <c r="B19294" t="s">
        <v>1088</v>
      </c>
      <c r="C19294" t="s">
        <v>8</v>
      </c>
      <c r="D19294" t="s">
        <v>2410</v>
      </c>
      <c r="E19294">
        <v>0</v>
      </c>
    </row>
    <row r="19295" spans="1:5" x14ac:dyDescent="0.3">
      <c r="A19295">
        <v>60140010</v>
      </c>
      <c r="B19295" t="s">
        <v>1088</v>
      </c>
      <c r="C19295" t="s">
        <v>8</v>
      </c>
      <c r="D19295" t="s">
        <v>2411</v>
      </c>
      <c r="E19295">
        <v>0</v>
      </c>
    </row>
    <row r="19296" spans="1:5" x14ac:dyDescent="0.3">
      <c r="A19296">
        <v>60140010</v>
      </c>
      <c r="B19296" t="s">
        <v>1088</v>
      </c>
      <c r="C19296" t="s">
        <v>8</v>
      </c>
      <c r="D19296" t="s">
        <v>2412</v>
      </c>
      <c r="E19296">
        <v>0</v>
      </c>
    </row>
    <row r="19297" spans="1:5" x14ac:dyDescent="0.3">
      <c r="A19297">
        <v>60140010</v>
      </c>
      <c r="B19297" t="s">
        <v>1088</v>
      </c>
      <c r="C19297" t="s">
        <v>8</v>
      </c>
      <c r="D19297" t="s">
        <v>2413</v>
      </c>
      <c r="E19297">
        <v>0</v>
      </c>
    </row>
    <row r="19298" spans="1:5" x14ac:dyDescent="0.3">
      <c r="A19298">
        <v>53230049</v>
      </c>
      <c r="B19298" t="s">
        <v>1090</v>
      </c>
      <c r="C19298" t="s">
        <v>8</v>
      </c>
      <c r="D19298" t="s">
        <v>2378</v>
      </c>
      <c r="E19298">
        <v>0</v>
      </c>
    </row>
    <row r="19299" spans="1:5" x14ac:dyDescent="0.3">
      <c r="A19299">
        <v>53230049</v>
      </c>
      <c r="B19299" t="s">
        <v>1090</v>
      </c>
      <c r="C19299" t="s">
        <v>8</v>
      </c>
      <c r="D19299" t="s">
        <v>2379</v>
      </c>
      <c r="E19299">
        <v>0</v>
      </c>
    </row>
    <row r="19300" spans="1:5" x14ac:dyDescent="0.3">
      <c r="A19300">
        <v>53230049</v>
      </c>
      <c r="B19300" t="s">
        <v>1090</v>
      </c>
      <c r="C19300" t="s">
        <v>8</v>
      </c>
      <c r="D19300" t="s">
        <v>2380</v>
      </c>
      <c r="E19300">
        <v>-1</v>
      </c>
    </row>
    <row r="19301" spans="1:5" x14ac:dyDescent="0.3">
      <c r="A19301">
        <v>53230049</v>
      </c>
      <c r="B19301" t="s">
        <v>1090</v>
      </c>
      <c r="C19301" t="s">
        <v>8</v>
      </c>
      <c r="D19301" t="s">
        <v>2381</v>
      </c>
      <c r="E19301">
        <v>0</v>
      </c>
    </row>
    <row r="19302" spans="1:5" x14ac:dyDescent="0.3">
      <c r="A19302">
        <v>53230049</v>
      </c>
      <c r="B19302" t="s">
        <v>1090</v>
      </c>
      <c r="C19302" t="s">
        <v>8</v>
      </c>
      <c r="D19302" t="s">
        <v>2382</v>
      </c>
      <c r="E19302">
        <v>0</v>
      </c>
    </row>
    <row r="19303" spans="1:5" x14ac:dyDescent="0.3">
      <c r="A19303">
        <v>53230049</v>
      </c>
      <c r="B19303" t="s">
        <v>1090</v>
      </c>
      <c r="C19303" t="s">
        <v>8</v>
      </c>
      <c r="D19303" t="s">
        <v>2383</v>
      </c>
      <c r="E19303">
        <v>0</v>
      </c>
    </row>
    <row r="19304" spans="1:5" x14ac:dyDescent="0.3">
      <c r="A19304">
        <v>53230049</v>
      </c>
      <c r="B19304" t="s">
        <v>1090</v>
      </c>
      <c r="C19304" t="s">
        <v>8</v>
      </c>
      <c r="D19304" t="s">
        <v>2384</v>
      </c>
      <c r="E19304">
        <v>0</v>
      </c>
    </row>
    <row r="19305" spans="1:5" x14ac:dyDescent="0.3">
      <c r="A19305">
        <v>53230049</v>
      </c>
      <c r="B19305" t="s">
        <v>1090</v>
      </c>
      <c r="C19305" t="s">
        <v>8</v>
      </c>
      <c r="D19305" t="s">
        <v>2385</v>
      </c>
      <c r="E19305">
        <v>0</v>
      </c>
    </row>
    <row r="19306" spans="1:5" x14ac:dyDescent="0.3">
      <c r="A19306">
        <v>53230049</v>
      </c>
      <c r="B19306" t="s">
        <v>1090</v>
      </c>
      <c r="C19306" t="s">
        <v>8</v>
      </c>
      <c r="D19306" t="s">
        <v>2386</v>
      </c>
      <c r="E19306">
        <v>0</v>
      </c>
    </row>
    <row r="19307" spans="1:5" x14ac:dyDescent="0.3">
      <c r="A19307">
        <v>53230049</v>
      </c>
      <c r="B19307" t="s">
        <v>1090</v>
      </c>
      <c r="C19307" t="s">
        <v>8</v>
      </c>
      <c r="D19307" t="s">
        <v>2387</v>
      </c>
      <c r="E19307">
        <v>-1</v>
      </c>
    </row>
    <row r="19308" spans="1:5" x14ac:dyDescent="0.3">
      <c r="A19308">
        <v>53230049</v>
      </c>
      <c r="B19308" t="s">
        <v>1090</v>
      </c>
      <c r="C19308" t="s">
        <v>8</v>
      </c>
      <c r="D19308" t="s">
        <v>2388</v>
      </c>
      <c r="E19308">
        <v>-2</v>
      </c>
    </row>
    <row r="19309" spans="1:5" x14ac:dyDescent="0.3">
      <c r="A19309">
        <v>53230049</v>
      </c>
      <c r="B19309" t="s">
        <v>1090</v>
      </c>
      <c r="C19309" t="s">
        <v>8</v>
      </c>
      <c r="D19309" t="s">
        <v>2389</v>
      </c>
      <c r="E19309">
        <v>0</v>
      </c>
    </row>
    <row r="19310" spans="1:5" x14ac:dyDescent="0.3">
      <c r="A19310">
        <v>53230049</v>
      </c>
      <c r="B19310" t="s">
        <v>1090</v>
      </c>
      <c r="C19310" t="s">
        <v>8</v>
      </c>
      <c r="D19310" t="s">
        <v>2390</v>
      </c>
      <c r="E19310">
        <v>0</v>
      </c>
    </row>
    <row r="19311" spans="1:5" x14ac:dyDescent="0.3">
      <c r="A19311">
        <v>53230049</v>
      </c>
      <c r="B19311" t="s">
        <v>1090</v>
      </c>
      <c r="C19311" t="s">
        <v>8</v>
      </c>
      <c r="D19311" t="s">
        <v>2391</v>
      </c>
      <c r="E19311">
        <v>0</v>
      </c>
    </row>
    <row r="19312" spans="1:5" x14ac:dyDescent="0.3">
      <c r="A19312">
        <v>53230049</v>
      </c>
      <c r="B19312" t="s">
        <v>1090</v>
      </c>
      <c r="C19312" t="s">
        <v>8</v>
      </c>
      <c r="D19312" t="s">
        <v>2392</v>
      </c>
      <c r="E19312">
        <v>0</v>
      </c>
    </row>
    <row r="19313" spans="1:5" x14ac:dyDescent="0.3">
      <c r="A19313">
        <v>53230049</v>
      </c>
      <c r="B19313" t="s">
        <v>1090</v>
      </c>
      <c r="C19313" t="s">
        <v>8</v>
      </c>
      <c r="D19313" t="s">
        <v>2393</v>
      </c>
      <c r="E19313">
        <v>0</v>
      </c>
    </row>
    <row r="19314" spans="1:5" x14ac:dyDescent="0.3">
      <c r="A19314">
        <v>53230049</v>
      </c>
      <c r="B19314" t="s">
        <v>1090</v>
      </c>
      <c r="C19314" t="s">
        <v>8</v>
      </c>
      <c r="D19314" t="s">
        <v>2394</v>
      </c>
      <c r="E19314">
        <v>0</v>
      </c>
    </row>
    <row r="19315" spans="1:5" x14ac:dyDescent="0.3">
      <c r="A19315">
        <v>53230049</v>
      </c>
      <c r="B19315" t="s">
        <v>1090</v>
      </c>
      <c r="C19315" t="s">
        <v>8</v>
      </c>
      <c r="D19315" t="s">
        <v>2395</v>
      </c>
      <c r="E19315">
        <v>0</v>
      </c>
    </row>
    <row r="19316" spans="1:5" x14ac:dyDescent="0.3">
      <c r="A19316">
        <v>53230049</v>
      </c>
      <c r="B19316" t="s">
        <v>1090</v>
      </c>
      <c r="C19316" t="s">
        <v>8</v>
      </c>
      <c r="D19316" t="s">
        <v>2396</v>
      </c>
      <c r="E19316">
        <v>0</v>
      </c>
    </row>
    <row r="19317" spans="1:5" x14ac:dyDescent="0.3">
      <c r="A19317">
        <v>53230049</v>
      </c>
      <c r="B19317" t="s">
        <v>1090</v>
      </c>
      <c r="C19317" t="s">
        <v>8</v>
      </c>
      <c r="D19317" t="s">
        <v>2397</v>
      </c>
      <c r="E19317">
        <v>0</v>
      </c>
    </row>
    <row r="19318" spans="1:5" x14ac:dyDescent="0.3">
      <c r="A19318">
        <v>53230049</v>
      </c>
      <c r="B19318" t="s">
        <v>1090</v>
      </c>
      <c r="C19318" t="s">
        <v>8</v>
      </c>
      <c r="D19318" t="s">
        <v>2398</v>
      </c>
      <c r="E19318">
        <v>0</v>
      </c>
    </row>
    <row r="19319" spans="1:5" x14ac:dyDescent="0.3">
      <c r="A19319">
        <v>53230049</v>
      </c>
      <c r="B19319" t="s">
        <v>1090</v>
      </c>
      <c r="C19319" t="s">
        <v>8</v>
      </c>
      <c r="D19319" t="s">
        <v>2399</v>
      </c>
      <c r="E19319">
        <v>0</v>
      </c>
    </row>
    <row r="19320" spans="1:5" x14ac:dyDescent="0.3">
      <c r="A19320">
        <v>53230049</v>
      </c>
      <c r="B19320" t="s">
        <v>1090</v>
      </c>
      <c r="C19320" t="s">
        <v>8</v>
      </c>
      <c r="D19320" t="s">
        <v>2400</v>
      </c>
      <c r="E19320">
        <v>0</v>
      </c>
    </row>
    <row r="19321" spans="1:5" x14ac:dyDescent="0.3">
      <c r="A19321">
        <v>53230049</v>
      </c>
      <c r="B19321" t="s">
        <v>1090</v>
      </c>
      <c r="C19321" t="s">
        <v>8</v>
      </c>
      <c r="D19321" t="s">
        <v>2401</v>
      </c>
      <c r="E19321">
        <v>-1</v>
      </c>
    </row>
    <row r="19322" spans="1:5" x14ac:dyDescent="0.3">
      <c r="A19322">
        <v>53230049</v>
      </c>
      <c r="B19322" t="s">
        <v>1090</v>
      </c>
      <c r="C19322" t="s">
        <v>8</v>
      </c>
      <c r="D19322" t="s">
        <v>2402</v>
      </c>
      <c r="E19322">
        <v>0</v>
      </c>
    </row>
    <row r="19323" spans="1:5" x14ac:dyDescent="0.3">
      <c r="A19323">
        <v>53230049</v>
      </c>
      <c r="B19323" t="s">
        <v>1090</v>
      </c>
      <c r="C19323" t="s">
        <v>8</v>
      </c>
      <c r="D19323" t="s">
        <v>2403</v>
      </c>
      <c r="E19323">
        <v>0</v>
      </c>
    </row>
    <row r="19324" spans="1:5" x14ac:dyDescent="0.3">
      <c r="A19324">
        <v>53230049</v>
      </c>
      <c r="B19324" t="s">
        <v>1090</v>
      </c>
      <c r="C19324" t="s">
        <v>8</v>
      </c>
      <c r="D19324" t="s">
        <v>2404</v>
      </c>
      <c r="E19324">
        <v>0</v>
      </c>
    </row>
    <row r="19325" spans="1:5" x14ac:dyDescent="0.3">
      <c r="A19325">
        <v>53230049</v>
      </c>
      <c r="B19325" t="s">
        <v>1090</v>
      </c>
      <c r="C19325" t="s">
        <v>8</v>
      </c>
      <c r="D19325" t="s">
        <v>2405</v>
      </c>
      <c r="E19325">
        <v>0</v>
      </c>
    </row>
    <row r="19326" spans="1:5" x14ac:dyDescent="0.3">
      <c r="A19326">
        <v>53230049</v>
      </c>
      <c r="B19326" t="s">
        <v>1090</v>
      </c>
      <c r="C19326" t="s">
        <v>8</v>
      </c>
      <c r="D19326" t="s">
        <v>2406</v>
      </c>
      <c r="E19326">
        <v>-4</v>
      </c>
    </row>
    <row r="19327" spans="1:5" x14ac:dyDescent="0.3">
      <c r="A19327">
        <v>53230049</v>
      </c>
      <c r="B19327" t="s">
        <v>1090</v>
      </c>
      <c r="C19327" t="s">
        <v>8</v>
      </c>
      <c r="D19327" t="s">
        <v>2407</v>
      </c>
      <c r="E19327">
        <v>0</v>
      </c>
    </row>
    <row r="19328" spans="1:5" x14ac:dyDescent="0.3">
      <c r="A19328">
        <v>53230049</v>
      </c>
      <c r="B19328" t="s">
        <v>1090</v>
      </c>
      <c r="C19328" t="s">
        <v>8</v>
      </c>
      <c r="D19328" t="s">
        <v>2408</v>
      </c>
      <c r="E19328">
        <v>0</v>
      </c>
    </row>
    <row r="19329" spans="1:5" x14ac:dyDescent="0.3">
      <c r="A19329">
        <v>53230049</v>
      </c>
      <c r="B19329" t="s">
        <v>1090</v>
      </c>
      <c r="C19329" t="s">
        <v>8</v>
      </c>
      <c r="D19329" t="s">
        <v>2409</v>
      </c>
      <c r="E19329">
        <v>0</v>
      </c>
    </row>
    <row r="19330" spans="1:5" x14ac:dyDescent="0.3">
      <c r="A19330">
        <v>53230049</v>
      </c>
      <c r="B19330" t="s">
        <v>1090</v>
      </c>
      <c r="C19330" t="s">
        <v>8</v>
      </c>
      <c r="D19330" t="s">
        <v>2410</v>
      </c>
      <c r="E19330">
        <v>-3</v>
      </c>
    </row>
    <row r="19331" spans="1:5" x14ac:dyDescent="0.3">
      <c r="A19331">
        <v>53230049</v>
      </c>
      <c r="B19331" t="s">
        <v>1090</v>
      </c>
      <c r="C19331" t="s">
        <v>8</v>
      </c>
      <c r="D19331" t="s">
        <v>2411</v>
      </c>
      <c r="E19331">
        <v>0</v>
      </c>
    </row>
    <row r="19332" spans="1:5" x14ac:dyDescent="0.3">
      <c r="A19332">
        <v>53230049</v>
      </c>
      <c r="B19332" t="s">
        <v>1090</v>
      </c>
      <c r="C19332" t="s">
        <v>8</v>
      </c>
      <c r="D19332" t="s">
        <v>2412</v>
      </c>
      <c r="E19332">
        <v>0</v>
      </c>
    </row>
    <row r="19333" spans="1:5" x14ac:dyDescent="0.3">
      <c r="A19333">
        <v>53230049</v>
      </c>
      <c r="B19333" t="s">
        <v>1090</v>
      </c>
      <c r="C19333" t="s">
        <v>8</v>
      </c>
      <c r="D19333" t="s">
        <v>2413</v>
      </c>
      <c r="E19333">
        <v>0</v>
      </c>
    </row>
    <row r="19334" spans="1:5" x14ac:dyDescent="0.3">
      <c r="A19334">
        <v>37020003</v>
      </c>
      <c r="B19334" t="s">
        <v>1092</v>
      </c>
      <c r="C19334" t="s">
        <v>976</v>
      </c>
      <c r="D19334" t="s">
        <v>2378</v>
      </c>
      <c r="E19334">
        <v>0</v>
      </c>
    </row>
    <row r="19335" spans="1:5" x14ac:dyDescent="0.3">
      <c r="A19335">
        <v>37020003</v>
      </c>
      <c r="B19335" t="s">
        <v>1092</v>
      </c>
      <c r="C19335" t="s">
        <v>976</v>
      </c>
      <c r="D19335" t="s">
        <v>2379</v>
      </c>
      <c r="E19335">
        <v>0</v>
      </c>
    </row>
    <row r="19336" spans="1:5" x14ac:dyDescent="0.3">
      <c r="A19336">
        <v>37020003</v>
      </c>
      <c r="B19336" t="s">
        <v>1092</v>
      </c>
      <c r="C19336" t="s">
        <v>976</v>
      </c>
      <c r="D19336" t="s">
        <v>2380</v>
      </c>
      <c r="E19336">
        <v>-15</v>
      </c>
    </row>
    <row r="19337" spans="1:5" x14ac:dyDescent="0.3">
      <c r="A19337">
        <v>37020003</v>
      </c>
      <c r="B19337" t="s">
        <v>1092</v>
      </c>
      <c r="C19337" t="s">
        <v>976</v>
      </c>
      <c r="D19337" t="s">
        <v>2381</v>
      </c>
      <c r="E19337">
        <v>0</v>
      </c>
    </row>
    <row r="19338" spans="1:5" x14ac:dyDescent="0.3">
      <c r="A19338">
        <v>37020003</v>
      </c>
      <c r="B19338" t="s">
        <v>1092</v>
      </c>
      <c r="C19338" t="s">
        <v>976</v>
      </c>
      <c r="D19338" t="s">
        <v>2382</v>
      </c>
      <c r="E19338">
        <v>-5</v>
      </c>
    </row>
    <row r="19339" spans="1:5" x14ac:dyDescent="0.3">
      <c r="A19339">
        <v>37020003</v>
      </c>
      <c r="B19339" t="s">
        <v>1092</v>
      </c>
      <c r="C19339" t="s">
        <v>976</v>
      </c>
      <c r="D19339" t="s">
        <v>2383</v>
      </c>
      <c r="E19339">
        <v>0</v>
      </c>
    </row>
    <row r="19340" spans="1:5" x14ac:dyDescent="0.3">
      <c r="A19340">
        <v>37020003</v>
      </c>
      <c r="B19340" t="s">
        <v>1092</v>
      </c>
      <c r="C19340" t="s">
        <v>976</v>
      </c>
      <c r="D19340" t="s">
        <v>2384</v>
      </c>
      <c r="E19340">
        <v>0</v>
      </c>
    </row>
    <row r="19341" spans="1:5" x14ac:dyDescent="0.3">
      <c r="A19341">
        <v>37020003</v>
      </c>
      <c r="B19341" t="s">
        <v>1092</v>
      </c>
      <c r="C19341" t="s">
        <v>976</v>
      </c>
      <c r="D19341" t="s">
        <v>2385</v>
      </c>
      <c r="E19341">
        <v>0</v>
      </c>
    </row>
    <row r="19342" spans="1:5" x14ac:dyDescent="0.3">
      <c r="A19342">
        <v>37020003</v>
      </c>
      <c r="B19342" t="s">
        <v>1092</v>
      </c>
      <c r="C19342" t="s">
        <v>976</v>
      </c>
      <c r="D19342" t="s">
        <v>2386</v>
      </c>
      <c r="E19342">
        <v>-8</v>
      </c>
    </row>
    <row r="19343" spans="1:5" x14ac:dyDescent="0.3">
      <c r="A19343">
        <v>37020003</v>
      </c>
      <c r="B19343" t="s">
        <v>1092</v>
      </c>
      <c r="C19343" t="s">
        <v>976</v>
      </c>
      <c r="D19343" t="s">
        <v>2387</v>
      </c>
      <c r="E19343">
        <v>0</v>
      </c>
    </row>
    <row r="19344" spans="1:5" x14ac:dyDescent="0.3">
      <c r="A19344">
        <v>37020003</v>
      </c>
      <c r="B19344" t="s">
        <v>1092</v>
      </c>
      <c r="C19344" t="s">
        <v>976</v>
      </c>
      <c r="D19344" t="s">
        <v>2388</v>
      </c>
      <c r="E19344">
        <v>-2</v>
      </c>
    </row>
    <row r="19345" spans="1:5" x14ac:dyDescent="0.3">
      <c r="A19345">
        <v>37020003</v>
      </c>
      <c r="B19345" t="s">
        <v>1092</v>
      </c>
      <c r="C19345" t="s">
        <v>976</v>
      </c>
      <c r="D19345" t="s">
        <v>2389</v>
      </c>
      <c r="E19345">
        <v>-5</v>
      </c>
    </row>
    <row r="19346" spans="1:5" x14ac:dyDescent="0.3">
      <c r="A19346">
        <v>37020003</v>
      </c>
      <c r="B19346" t="s">
        <v>1092</v>
      </c>
      <c r="C19346" t="s">
        <v>976</v>
      </c>
      <c r="D19346" t="s">
        <v>2390</v>
      </c>
      <c r="E19346">
        <v>-10</v>
      </c>
    </row>
    <row r="19347" spans="1:5" x14ac:dyDescent="0.3">
      <c r="A19347">
        <v>37020003</v>
      </c>
      <c r="B19347" t="s">
        <v>1092</v>
      </c>
      <c r="C19347" t="s">
        <v>976</v>
      </c>
      <c r="D19347" t="s">
        <v>2391</v>
      </c>
      <c r="E19347">
        <v>0</v>
      </c>
    </row>
    <row r="19348" spans="1:5" x14ac:dyDescent="0.3">
      <c r="A19348">
        <v>37020003</v>
      </c>
      <c r="B19348" t="s">
        <v>1092</v>
      </c>
      <c r="C19348" t="s">
        <v>976</v>
      </c>
      <c r="D19348" t="s">
        <v>2392</v>
      </c>
      <c r="E19348">
        <v>0</v>
      </c>
    </row>
    <row r="19349" spans="1:5" x14ac:dyDescent="0.3">
      <c r="A19349">
        <v>37020003</v>
      </c>
      <c r="B19349" t="s">
        <v>1092</v>
      </c>
      <c r="C19349" t="s">
        <v>976</v>
      </c>
      <c r="D19349" t="s">
        <v>2393</v>
      </c>
      <c r="E19349">
        <v>0</v>
      </c>
    </row>
    <row r="19350" spans="1:5" x14ac:dyDescent="0.3">
      <c r="A19350">
        <v>37020003</v>
      </c>
      <c r="B19350" t="s">
        <v>1092</v>
      </c>
      <c r="C19350" t="s">
        <v>976</v>
      </c>
      <c r="D19350" t="s">
        <v>2394</v>
      </c>
      <c r="E19350">
        <v>0</v>
      </c>
    </row>
    <row r="19351" spans="1:5" x14ac:dyDescent="0.3">
      <c r="A19351">
        <v>37020003</v>
      </c>
      <c r="B19351" t="s">
        <v>1092</v>
      </c>
      <c r="C19351" t="s">
        <v>976</v>
      </c>
      <c r="D19351" t="s">
        <v>2395</v>
      </c>
      <c r="E19351">
        <v>0</v>
      </c>
    </row>
    <row r="19352" spans="1:5" x14ac:dyDescent="0.3">
      <c r="A19352">
        <v>37020003</v>
      </c>
      <c r="B19352" t="s">
        <v>1092</v>
      </c>
      <c r="C19352" t="s">
        <v>976</v>
      </c>
      <c r="D19352" t="s">
        <v>2396</v>
      </c>
      <c r="E19352">
        <v>-7</v>
      </c>
    </row>
    <row r="19353" spans="1:5" x14ac:dyDescent="0.3">
      <c r="A19353">
        <v>37020003</v>
      </c>
      <c r="B19353" t="s">
        <v>1092</v>
      </c>
      <c r="C19353" t="s">
        <v>976</v>
      </c>
      <c r="D19353" t="s">
        <v>2397</v>
      </c>
      <c r="E19353">
        <v>-15</v>
      </c>
    </row>
    <row r="19354" spans="1:5" x14ac:dyDescent="0.3">
      <c r="A19354">
        <v>37020003</v>
      </c>
      <c r="B19354" t="s">
        <v>1092</v>
      </c>
      <c r="C19354" t="s">
        <v>976</v>
      </c>
      <c r="D19354" t="s">
        <v>2398</v>
      </c>
      <c r="E19354">
        <v>-11.5</v>
      </c>
    </row>
    <row r="19355" spans="1:5" x14ac:dyDescent="0.3">
      <c r="A19355">
        <v>37020003</v>
      </c>
      <c r="B19355" t="s">
        <v>1092</v>
      </c>
      <c r="C19355" t="s">
        <v>976</v>
      </c>
      <c r="D19355" t="s">
        <v>2399</v>
      </c>
      <c r="E19355">
        <v>-5.5</v>
      </c>
    </row>
    <row r="19356" spans="1:5" x14ac:dyDescent="0.3">
      <c r="A19356">
        <v>37020003</v>
      </c>
      <c r="B19356" t="s">
        <v>1092</v>
      </c>
      <c r="C19356" t="s">
        <v>976</v>
      </c>
      <c r="D19356" t="s">
        <v>2400</v>
      </c>
      <c r="E19356">
        <v>0</v>
      </c>
    </row>
    <row r="19357" spans="1:5" x14ac:dyDescent="0.3">
      <c r="A19357">
        <v>37020003</v>
      </c>
      <c r="B19357" t="s">
        <v>1092</v>
      </c>
      <c r="C19357" t="s">
        <v>976</v>
      </c>
      <c r="D19357" t="s">
        <v>2401</v>
      </c>
      <c r="E19357">
        <v>-15</v>
      </c>
    </row>
    <row r="19358" spans="1:5" x14ac:dyDescent="0.3">
      <c r="A19358">
        <v>37020003</v>
      </c>
      <c r="B19358" t="s">
        <v>1092</v>
      </c>
      <c r="C19358" t="s">
        <v>976</v>
      </c>
      <c r="D19358" t="s">
        <v>2402</v>
      </c>
      <c r="E19358">
        <v>-30</v>
      </c>
    </row>
    <row r="19359" spans="1:5" x14ac:dyDescent="0.3">
      <c r="A19359">
        <v>37020003</v>
      </c>
      <c r="B19359" t="s">
        <v>1092</v>
      </c>
      <c r="C19359" t="s">
        <v>976</v>
      </c>
      <c r="D19359" t="s">
        <v>2403</v>
      </c>
      <c r="E19359">
        <v>0</v>
      </c>
    </row>
    <row r="19360" spans="1:5" x14ac:dyDescent="0.3">
      <c r="A19360">
        <v>37020003</v>
      </c>
      <c r="B19360" t="s">
        <v>1092</v>
      </c>
      <c r="C19360" t="s">
        <v>976</v>
      </c>
      <c r="D19360" t="s">
        <v>2404</v>
      </c>
      <c r="E19360">
        <v>0</v>
      </c>
    </row>
    <row r="19361" spans="1:5" x14ac:dyDescent="0.3">
      <c r="A19361">
        <v>37020003</v>
      </c>
      <c r="B19361" t="s">
        <v>1092</v>
      </c>
      <c r="C19361" t="s">
        <v>976</v>
      </c>
      <c r="D19361" t="s">
        <v>2405</v>
      </c>
      <c r="E19361">
        <v>0</v>
      </c>
    </row>
    <row r="19362" spans="1:5" x14ac:dyDescent="0.3">
      <c r="A19362">
        <v>37020003</v>
      </c>
      <c r="B19362" t="s">
        <v>1092</v>
      </c>
      <c r="C19362" t="s">
        <v>976</v>
      </c>
      <c r="D19362" t="s">
        <v>2406</v>
      </c>
      <c r="E19362">
        <v>0</v>
      </c>
    </row>
    <row r="19363" spans="1:5" x14ac:dyDescent="0.3">
      <c r="A19363">
        <v>37020003</v>
      </c>
      <c r="B19363" t="s">
        <v>1092</v>
      </c>
      <c r="C19363" t="s">
        <v>976</v>
      </c>
      <c r="D19363" t="s">
        <v>2407</v>
      </c>
      <c r="E19363">
        <v>-15</v>
      </c>
    </row>
    <row r="19364" spans="1:5" x14ac:dyDescent="0.3">
      <c r="A19364">
        <v>37020003</v>
      </c>
      <c r="B19364" t="s">
        <v>1092</v>
      </c>
      <c r="C19364" t="s">
        <v>976</v>
      </c>
      <c r="D19364" t="s">
        <v>2408</v>
      </c>
      <c r="E19364">
        <v>0</v>
      </c>
    </row>
    <row r="19365" spans="1:5" x14ac:dyDescent="0.3">
      <c r="A19365">
        <v>37020003</v>
      </c>
      <c r="B19365" t="s">
        <v>1092</v>
      </c>
      <c r="C19365" t="s">
        <v>976</v>
      </c>
      <c r="D19365" t="s">
        <v>2409</v>
      </c>
      <c r="E19365">
        <v>0</v>
      </c>
    </row>
    <row r="19366" spans="1:5" x14ac:dyDescent="0.3">
      <c r="A19366">
        <v>37020003</v>
      </c>
      <c r="B19366" t="s">
        <v>1092</v>
      </c>
      <c r="C19366" t="s">
        <v>976</v>
      </c>
      <c r="D19366" t="s">
        <v>2410</v>
      </c>
      <c r="E19366">
        <v>-10</v>
      </c>
    </row>
    <row r="19367" spans="1:5" x14ac:dyDescent="0.3">
      <c r="A19367">
        <v>37020003</v>
      </c>
      <c r="B19367" t="s">
        <v>1092</v>
      </c>
      <c r="C19367" t="s">
        <v>976</v>
      </c>
      <c r="D19367" t="s">
        <v>2411</v>
      </c>
      <c r="E19367">
        <v>0</v>
      </c>
    </row>
    <row r="19368" spans="1:5" x14ac:dyDescent="0.3">
      <c r="A19368">
        <v>37020003</v>
      </c>
      <c r="B19368" t="s">
        <v>1092</v>
      </c>
      <c r="C19368" t="s">
        <v>976</v>
      </c>
      <c r="D19368" t="s">
        <v>2412</v>
      </c>
      <c r="E19368">
        <v>-5</v>
      </c>
    </row>
    <row r="19369" spans="1:5" x14ac:dyDescent="0.3">
      <c r="A19369">
        <v>37020003</v>
      </c>
      <c r="B19369" t="s">
        <v>1092</v>
      </c>
      <c r="C19369" t="s">
        <v>976</v>
      </c>
      <c r="D19369" t="s">
        <v>2413</v>
      </c>
      <c r="E19369">
        <v>0</v>
      </c>
    </row>
    <row r="19370" spans="1:5" x14ac:dyDescent="0.3">
      <c r="A19370">
        <v>10010096</v>
      </c>
      <c r="B19370" t="s">
        <v>1094</v>
      </c>
      <c r="C19370" t="s">
        <v>8</v>
      </c>
      <c r="D19370" t="s">
        <v>2378</v>
      </c>
      <c r="E19370">
        <v>0</v>
      </c>
    </row>
    <row r="19371" spans="1:5" x14ac:dyDescent="0.3">
      <c r="A19371">
        <v>10010096</v>
      </c>
      <c r="B19371" t="s">
        <v>1094</v>
      </c>
      <c r="C19371" t="s">
        <v>8</v>
      </c>
      <c r="D19371" t="s">
        <v>2379</v>
      </c>
      <c r="E19371">
        <v>0</v>
      </c>
    </row>
    <row r="19372" spans="1:5" x14ac:dyDescent="0.3">
      <c r="A19372">
        <v>10010096</v>
      </c>
      <c r="B19372" t="s">
        <v>1094</v>
      </c>
      <c r="C19372" t="s">
        <v>8</v>
      </c>
      <c r="D19372" t="s">
        <v>2380</v>
      </c>
      <c r="E19372">
        <v>0</v>
      </c>
    </row>
    <row r="19373" spans="1:5" x14ac:dyDescent="0.3">
      <c r="A19373">
        <v>10010096</v>
      </c>
      <c r="B19373" t="s">
        <v>1094</v>
      </c>
      <c r="C19373" t="s">
        <v>8</v>
      </c>
      <c r="D19373" t="s">
        <v>2381</v>
      </c>
      <c r="E19373">
        <v>0</v>
      </c>
    </row>
    <row r="19374" spans="1:5" x14ac:dyDescent="0.3">
      <c r="A19374">
        <v>10010096</v>
      </c>
      <c r="B19374" t="s">
        <v>1094</v>
      </c>
      <c r="C19374" t="s">
        <v>8</v>
      </c>
      <c r="D19374" t="s">
        <v>2382</v>
      </c>
      <c r="E19374">
        <v>0</v>
      </c>
    </row>
    <row r="19375" spans="1:5" x14ac:dyDescent="0.3">
      <c r="A19375">
        <v>10010096</v>
      </c>
      <c r="B19375" t="s">
        <v>1094</v>
      </c>
      <c r="C19375" t="s">
        <v>8</v>
      </c>
      <c r="D19375" t="s">
        <v>2383</v>
      </c>
      <c r="E19375">
        <v>0</v>
      </c>
    </row>
    <row r="19376" spans="1:5" x14ac:dyDescent="0.3">
      <c r="A19376">
        <v>10010096</v>
      </c>
      <c r="B19376" t="s">
        <v>1094</v>
      </c>
      <c r="C19376" t="s">
        <v>8</v>
      </c>
      <c r="D19376" t="s">
        <v>2384</v>
      </c>
      <c r="E19376">
        <v>0</v>
      </c>
    </row>
    <row r="19377" spans="1:5" x14ac:dyDescent="0.3">
      <c r="A19377">
        <v>10010096</v>
      </c>
      <c r="B19377" t="s">
        <v>1094</v>
      </c>
      <c r="C19377" t="s">
        <v>8</v>
      </c>
      <c r="D19377" t="s">
        <v>2385</v>
      </c>
      <c r="E19377">
        <v>0</v>
      </c>
    </row>
    <row r="19378" spans="1:5" x14ac:dyDescent="0.3">
      <c r="A19378">
        <v>10010096</v>
      </c>
      <c r="B19378" t="s">
        <v>1094</v>
      </c>
      <c r="C19378" t="s">
        <v>8</v>
      </c>
      <c r="D19378" t="s">
        <v>2386</v>
      </c>
      <c r="E19378">
        <v>0</v>
      </c>
    </row>
    <row r="19379" spans="1:5" x14ac:dyDescent="0.3">
      <c r="A19379">
        <v>10010096</v>
      </c>
      <c r="B19379" t="s">
        <v>1094</v>
      </c>
      <c r="C19379" t="s">
        <v>8</v>
      </c>
      <c r="D19379" t="s">
        <v>2387</v>
      </c>
      <c r="E19379">
        <v>0</v>
      </c>
    </row>
    <row r="19380" spans="1:5" x14ac:dyDescent="0.3">
      <c r="A19380">
        <v>10010096</v>
      </c>
      <c r="B19380" t="s">
        <v>1094</v>
      </c>
      <c r="C19380" t="s">
        <v>8</v>
      </c>
      <c r="D19380" t="s">
        <v>2388</v>
      </c>
      <c r="E19380">
        <v>0</v>
      </c>
    </row>
    <row r="19381" spans="1:5" x14ac:dyDescent="0.3">
      <c r="A19381">
        <v>10010096</v>
      </c>
      <c r="B19381" t="s">
        <v>1094</v>
      </c>
      <c r="C19381" t="s">
        <v>8</v>
      </c>
      <c r="D19381" t="s">
        <v>2389</v>
      </c>
      <c r="E19381">
        <v>0</v>
      </c>
    </row>
    <row r="19382" spans="1:5" x14ac:dyDescent="0.3">
      <c r="A19382">
        <v>10010096</v>
      </c>
      <c r="B19382" t="s">
        <v>1094</v>
      </c>
      <c r="C19382" t="s">
        <v>8</v>
      </c>
      <c r="D19382" t="s">
        <v>2390</v>
      </c>
      <c r="E19382">
        <v>0</v>
      </c>
    </row>
    <row r="19383" spans="1:5" x14ac:dyDescent="0.3">
      <c r="A19383">
        <v>10010096</v>
      </c>
      <c r="B19383" t="s">
        <v>1094</v>
      </c>
      <c r="C19383" t="s">
        <v>8</v>
      </c>
      <c r="D19383" t="s">
        <v>2391</v>
      </c>
      <c r="E19383">
        <v>0</v>
      </c>
    </row>
    <row r="19384" spans="1:5" x14ac:dyDescent="0.3">
      <c r="A19384">
        <v>10010096</v>
      </c>
      <c r="B19384" t="s">
        <v>1094</v>
      </c>
      <c r="C19384" t="s">
        <v>8</v>
      </c>
      <c r="D19384" t="s">
        <v>2392</v>
      </c>
      <c r="E19384">
        <v>0</v>
      </c>
    </row>
    <row r="19385" spans="1:5" x14ac:dyDescent="0.3">
      <c r="A19385">
        <v>10010096</v>
      </c>
      <c r="B19385" t="s">
        <v>1094</v>
      </c>
      <c r="C19385" t="s">
        <v>8</v>
      </c>
      <c r="D19385" t="s">
        <v>2393</v>
      </c>
      <c r="E19385">
        <v>0</v>
      </c>
    </row>
    <row r="19386" spans="1:5" x14ac:dyDescent="0.3">
      <c r="A19386">
        <v>10010096</v>
      </c>
      <c r="B19386" t="s">
        <v>1094</v>
      </c>
      <c r="C19386" t="s">
        <v>8</v>
      </c>
      <c r="D19386" t="s">
        <v>2394</v>
      </c>
      <c r="E19386">
        <v>0</v>
      </c>
    </row>
    <row r="19387" spans="1:5" x14ac:dyDescent="0.3">
      <c r="A19387">
        <v>10010096</v>
      </c>
      <c r="B19387" t="s">
        <v>1094</v>
      </c>
      <c r="C19387" t="s">
        <v>8</v>
      </c>
      <c r="D19387" t="s">
        <v>2395</v>
      </c>
      <c r="E19387">
        <v>0</v>
      </c>
    </row>
    <row r="19388" spans="1:5" x14ac:dyDescent="0.3">
      <c r="A19388">
        <v>10010096</v>
      </c>
      <c r="B19388" t="s">
        <v>1094</v>
      </c>
      <c r="C19388" t="s">
        <v>8</v>
      </c>
      <c r="D19388" t="s">
        <v>2396</v>
      </c>
      <c r="E19388">
        <v>0</v>
      </c>
    </row>
    <row r="19389" spans="1:5" x14ac:dyDescent="0.3">
      <c r="A19389">
        <v>10010096</v>
      </c>
      <c r="B19389" t="s">
        <v>1094</v>
      </c>
      <c r="C19389" t="s">
        <v>8</v>
      </c>
      <c r="D19389" t="s">
        <v>2397</v>
      </c>
      <c r="E19389">
        <v>0</v>
      </c>
    </row>
    <row r="19390" spans="1:5" x14ac:dyDescent="0.3">
      <c r="A19390">
        <v>10010096</v>
      </c>
      <c r="B19390" t="s">
        <v>1094</v>
      </c>
      <c r="C19390" t="s">
        <v>8</v>
      </c>
      <c r="D19390" t="s">
        <v>2398</v>
      </c>
      <c r="E19390">
        <v>0</v>
      </c>
    </row>
    <row r="19391" spans="1:5" x14ac:dyDescent="0.3">
      <c r="A19391">
        <v>10010096</v>
      </c>
      <c r="B19391" t="s">
        <v>1094</v>
      </c>
      <c r="C19391" t="s">
        <v>8</v>
      </c>
      <c r="D19391" t="s">
        <v>2399</v>
      </c>
      <c r="E19391">
        <v>0</v>
      </c>
    </row>
    <row r="19392" spans="1:5" x14ac:dyDescent="0.3">
      <c r="A19392">
        <v>10010096</v>
      </c>
      <c r="B19392" t="s">
        <v>1094</v>
      </c>
      <c r="C19392" t="s">
        <v>8</v>
      </c>
      <c r="D19392" t="s">
        <v>2400</v>
      </c>
      <c r="E19392">
        <v>0</v>
      </c>
    </row>
    <row r="19393" spans="1:5" x14ac:dyDescent="0.3">
      <c r="A19393">
        <v>10010096</v>
      </c>
      <c r="B19393" t="s">
        <v>1094</v>
      </c>
      <c r="C19393" t="s">
        <v>8</v>
      </c>
      <c r="D19393" t="s">
        <v>2401</v>
      </c>
      <c r="E19393">
        <v>0</v>
      </c>
    </row>
    <row r="19394" spans="1:5" x14ac:dyDescent="0.3">
      <c r="A19394">
        <v>10010096</v>
      </c>
      <c r="B19394" t="s">
        <v>1094</v>
      </c>
      <c r="C19394" t="s">
        <v>8</v>
      </c>
      <c r="D19394" t="s">
        <v>2402</v>
      </c>
      <c r="E19394">
        <v>0</v>
      </c>
    </row>
    <row r="19395" spans="1:5" x14ac:dyDescent="0.3">
      <c r="A19395">
        <v>10010096</v>
      </c>
      <c r="B19395" t="s">
        <v>1094</v>
      </c>
      <c r="C19395" t="s">
        <v>8</v>
      </c>
      <c r="D19395" t="s">
        <v>2403</v>
      </c>
      <c r="E19395">
        <v>-146</v>
      </c>
    </row>
    <row r="19396" spans="1:5" x14ac:dyDescent="0.3">
      <c r="A19396">
        <v>10010096</v>
      </c>
      <c r="B19396" t="s">
        <v>1094</v>
      </c>
      <c r="C19396" t="s">
        <v>8</v>
      </c>
      <c r="D19396" t="s">
        <v>2404</v>
      </c>
      <c r="E19396">
        <v>0</v>
      </c>
    </row>
    <row r="19397" spans="1:5" x14ac:dyDescent="0.3">
      <c r="A19397">
        <v>10010096</v>
      </c>
      <c r="B19397" t="s">
        <v>1094</v>
      </c>
      <c r="C19397" t="s">
        <v>8</v>
      </c>
      <c r="D19397" t="s">
        <v>2405</v>
      </c>
      <c r="E19397">
        <v>0</v>
      </c>
    </row>
    <row r="19398" spans="1:5" x14ac:dyDescent="0.3">
      <c r="A19398">
        <v>10010096</v>
      </c>
      <c r="B19398" t="s">
        <v>1094</v>
      </c>
      <c r="C19398" t="s">
        <v>8</v>
      </c>
      <c r="D19398" t="s">
        <v>2406</v>
      </c>
      <c r="E19398">
        <v>0</v>
      </c>
    </row>
    <row r="19399" spans="1:5" x14ac:dyDescent="0.3">
      <c r="A19399">
        <v>10010096</v>
      </c>
      <c r="B19399" t="s">
        <v>1094</v>
      </c>
      <c r="C19399" t="s">
        <v>8</v>
      </c>
      <c r="D19399" t="s">
        <v>2407</v>
      </c>
      <c r="E19399">
        <v>0</v>
      </c>
    </row>
    <row r="19400" spans="1:5" x14ac:dyDescent="0.3">
      <c r="A19400">
        <v>10010096</v>
      </c>
      <c r="B19400" t="s">
        <v>1094</v>
      </c>
      <c r="C19400" t="s">
        <v>8</v>
      </c>
      <c r="D19400" t="s">
        <v>2408</v>
      </c>
      <c r="E19400">
        <v>0</v>
      </c>
    </row>
    <row r="19401" spans="1:5" x14ac:dyDescent="0.3">
      <c r="A19401">
        <v>10010096</v>
      </c>
      <c r="B19401" t="s">
        <v>1094</v>
      </c>
      <c r="C19401" t="s">
        <v>8</v>
      </c>
      <c r="D19401" t="s">
        <v>2409</v>
      </c>
      <c r="E19401">
        <v>0</v>
      </c>
    </row>
    <row r="19402" spans="1:5" x14ac:dyDescent="0.3">
      <c r="A19402">
        <v>10010096</v>
      </c>
      <c r="B19402" t="s">
        <v>1094</v>
      </c>
      <c r="C19402" t="s">
        <v>8</v>
      </c>
      <c r="D19402" t="s">
        <v>2410</v>
      </c>
      <c r="E19402">
        <v>0</v>
      </c>
    </row>
    <row r="19403" spans="1:5" x14ac:dyDescent="0.3">
      <c r="A19403">
        <v>10010096</v>
      </c>
      <c r="B19403" t="s">
        <v>1094</v>
      </c>
      <c r="C19403" t="s">
        <v>8</v>
      </c>
      <c r="D19403" t="s">
        <v>2411</v>
      </c>
      <c r="E19403">
        <v>0</v>
      </c>
    </row>
    <row r="19404" spans="1:5" x14ac:dyDescent="0.3">
      <c r="A19404">
        <v>10010096</v>
      </c>
      <c r="B19404" t="s">
        <v>1094</v>
      </c>
      <c r="C19404" t="s">
        <v>8</v>
      </c>
      <c r="D19404" t="s">
        <v>2412</v>
      </c>
      <c r="E19404">
        <v>0</v>
      </c>
    </row>
    <row r="19405" spans="1:5" x14ac:dyDescent="0.3">
      <c r="A19405">
        <v>10010096</v>
      </c>
      <c r="B19405" t="s">
        <v>1094</v>
      </c>
      <c r="C19405" t="s">
        <v>8</v>
      </c>
      <c r="D19405" t="s">
        <v>2413</v>
      </c>
      <c r="E19405">
        <v>0</v>
      </c>
    </row>
    <row r="19406" spans="1:5" x14ac:dyDescent="0.3">
      <c r="A19406">
        <v>20910008</v>
      </c>
      <c r="B19406" t="s">
        <v>1096</v>
      </c>
      <c r="C19406" t="s">
        <v>8</v>
      </c>
      <c r="D19406" t="s">
        <v>2378</v>
      </c>
      <c r="E19406">
        <v>-1</v>
      </c>
    </row>
    <row r="19407" spans="1:5" x14ac:dyDescent="0.3">
      <c r="A19407">
        <v>20910008</v>
      </c>
      <c r="B19407" t="s">
        <v>1096</v>
      </c>
      <c r="C19407" t="s">
        <v>8</v>
      </c>
      <c r="D19407" t="s">
        <v>2379</v>
      </c>
      <c r="E19407">
        <v>0</v>
      </c>
    </row>
    <row r="19408" spans="1:5" x14ac:dyDescent="0.3">
      <c r="A19408">
        <v>20910008</v>
      </c>
      <c r="B19408" t="s">
        <v>1096</v>
      </c>
      <c r="C19408" t="s">
        <v>8</v>
      </c>
      <c r="D19408" t="s">
        <v>2380</v>
      </c>
      <c r="E19408">
        <v>-0.1</v>
      </c>
    </row>
    <row r="19409" spans="1:5" x14ac:dyDescent="0.3">
      <c r="A19409">
        <v>20910008</v>
      </c>
      <c r="B19409" t="s">
        <v>1096</v>
      </c>
      <c r="C19409" t="s">
        <v>8</v>
      </c>
      <c r="D19409" t="s">
        <v>2381</v>
      </c>
      <c r="E19409">
        <v>0</v>
      </c>
    </row>
    <row r="19410" spans="1:5" x14ac:dyDescent="0.3">
      <c r="A19410">
        <v>20910008</v>
      </c>
      <c r="B19410" t="s">
        <v>1096</v>
      </c>
      <c r="C19410" t="s">
        <v>8</v>
      </c>
      <c r="D19410" t="s">
        <v>2382</v>
      </c>
      <c r="E19410">
        <v>-0.4</v>
      </c>
    </row>
    <row r="19411" spans="1:5" x14ac:dyDescent="0.3">
      <c r="A19411">
        <v>20910008</v>
      </c>
      <c r="B19411" t="s">
        <v>1096</v>
      </c>
      <c r="C19411" t="s">
        <v>8</v>
      </c>
      <c r="D19411" t="s">
        <v>2383</v>
      </c>
      <c r="E19411">
        <v>0</v>
      </c>
    </row>
    <row r="19412" spans="1:5" x14ac:dyDescent="0.3">
      <c r="A19412">
        <v>20910008</v>
      </c>
      <c r="B19412" t="s">
        <v>1096</v>
      </c>
      <c r="C19412" t="s">
        <v>8</v>
      </c>
      <c r="D19412" t="s">
        <v>2384</v>
      </c>
      <c r="E19412">
        <v>0</v>
      </c>
    </row>
    <row r="19413" spans="1:5" x14ac:dyDescent="0.3">
      <c r="A19413">
        <v>20910008</v>
      </c>
      <c r="B19413" t="s">
        <v>1096</v>
      </c>
      <c r="C19413" t="s">
        <v>8</v>
      </c>
      <c r="D19413" t="s">
        <v>2385</v>
      </c>
      <c r="E19413">
        <v>0</v>
      </c>
    </row>
    <row r="19414" spans="1:5" x14ac:dyDescent="0.3">
      <c r="A19414">
        <v>20910008</v>
      </c>
      <c r="B19414" t="s">
        <v>1096</v>
      </c>
      <c r="C19414" t="s">
        <v>8</v>
      </c>
      <c r="D19414" t="s">
        <v>2386</v>
      </c>
      <c r="E19414">
        <v>0</v>
      </c>
    </row>
    <row r="19415" spans="1:5" x14ac:dyDescent="0.3">
      <c r="A19415">
        <v>20910008</v>
      </c>
      <c r="B19415" t="s">
        <v>1096</v>
      </c>
      <c r="C19415" t="s">
        <v>8</v>
      </c>
      <c r="D19415" t="s">
        <v>2387</v>
      </c>
      <c r="E19415">
        <v>0</v>
      </c>
    </row>
    <row r="19416" spans="1:5" x14ac:dyDescent="0.3">
      <c r="A19416">
        <v>20910008</v>
      </c>
      <c r="B19416" t="s">
        <v>1096</v>
      </c>
      <c r="C19416" t="s">
        <v>8</v>
      </c>
      <c r="D19416" t="s">
        <v>2388</v>
      </c>
      <c r="E19416">
        <v>0</v>
      </c>
    </row>
    <row r="19417" spans="1:5" x14ac:dyDescent="0.3">
      <c r="A19417">
        <v>20910008</v>
      </c>
      <c r="B19417" t="s">
        <v>1096</v>
      </c>
      <c r="C19417" t="s">
        <v>8</v>
      </c>
      <c r="D19417" t="s">
        <v>2389</v>
      </c>
      <c r="E19417">
        <v>0</v>
      </c>
    </row>
    <row r="19418" spans="1:5" x14ac:dyDescent="0.3">
      <c r="A19418">
        <v>20910008</v>
      </c>
      <c r="B19418" t="s">
        <v>1096</v>
      </c>
      <c r="C19418" t="s">
        <v>8</v>
      </c>
      <c r="D19418" t="s">
        <v>2390</v>
      </c>
      <c r="E19418">
        <v>0</v>
      </c>
    </row>
    <row r="19419" spans="1:5" x14ac:dyDescent="0.3">
      <c r="A19419">
        <v>20910008</v>
      </c>
      <c r="B19419" t="s">
        <v>1096</v>
      </c>
      <c r="C19419" t="s">
        <v>8</v>
      </c>
      <c r="D19419" t="s">
        <v>2391</v>
      </c>
      <c r="E19419">
        <v>-0.2</v>
      </c>
    </row>
    <row r="19420" spans="1:5" x14ac:dyDescent="0.3">
      <c r="A19420">
        <v>20910008</v>
      </c>
      <c r="B19420" t="s">
        <v>1096</v>
      </c>
      <c r="C19420" t="s">
        <v>8</v>
      </c>
      <c r="D19420" t="s">
        <v>2392</v>
      </c>
      <c r="E19420">
        <v>0</v>
      </c>
    </row>
    <row r="19421" spans="1:5" x14ac:dyDescent="0.3">
      <c r="A19421">
        <v>20910008</v>
      </c>
      <c r="B19421" t="s">
        <v>1096</v>
      </c>
      <c r="C19421" t="s">
        <v>8</v>
      </c>
      <c r="D19421" t="s">
        <v>2393</v>
      </c>
      <c r="E19421">
        <v>0</v>
      </c>
    </row>
    <row r="19422" spans="1:5" x14ac:dyDescent="0.3">
      <c r="A19422">
        <v>20910008</v>
      </c>
      <c r="B19422" t="s">
        <v>1096</v>
      </c>
      <c r="C19422" t="s">
        <v>8</v>
      </c>
      <c r="D19422" t="s">
        <v>2394</v>
      </c>
      <c r="E19422">
        <v>0</v>
      </c>
    </row>
    <row r="19423" spans="1:5" x14ac:dyDescent="0.3">
      <c r="A19423">
        <v>20910008</v>
      </c>
      <c r="B19423" t="s">
        <v>1096</v>
      </c>
      <c r="C19423" t="s">
        <v>8</v>
      </c>
      <c r="D19423" t="s">
        <v>2395</v>
      </c>
      <c r="E19423">
        <v>-0.2</v>
      </c>
    </row>
    <row r="19424" spans="1:5" x14ac:dyDescent="0.3">
      <c r="A19424">
        <v>20910008</v>
      </c>
      <c r="B19424" t="s">
        <v>1096</v>
      </c>
      <c r="C19424" t="s">
        <v>8</v>
      </c>
      <c r="D19424" t="s">
        <v>2396</v>
      </c>
      <c r="E19424">
        <v>0</v>
      </c>
    </row>
    <row r="19425" spans="1:5" x14ac:dyDescent="0.3">
      <c r="A19425">
        <v>20910008</v>
      </c>
      <c r="B19425" t="s">
        <v>1096</v>
      </c>
      <c r="C19425" t="s">
        <v>8</v>
      </c>
      <c r="D19425" t="s">
        <v>2397</v>
      </c>
      <c r="E19425">
        <v>0</v>
      </c>
    </row>
    <row r="19426" spans="1:5" x14ac:dyDescent="0.3">
      <c r="A19426">
        <v>20910008</v>
      </c>
      <c r="B19426" t="s">
        <v>1096</v>
      </c>
      <c r="C19426" t="s">
        <v>8</v>
      </c>
      <c r="D19426" t="s">
        <v>2398</v>
      </c>
      <c r="E19426">
        <v>0</v>
      </c>
    </row>
    <row r="19427" spans="1:5" x14ac:dyDescent="0.3">
      <c r="A19427">
        <v>20910008</v>
      </c>
      <c r="B19427" t="s">
        <v>1096</v>
      </c>
      <c r="C19427" t="s">
        <v>8</v>
      </c>
      <c r="D19427" t="s">
        <v>2399</v>
      </c>
      <c r="E19427">
        <v>0</v>
      </c>
    </row>
    <row r="19428" spans="1:5" x14ac:dyDescent="0.3">
      <c r="A19428">
        <v>20910008</v>
      </c>
      <c r="B19428" t="s">
        <v>1096</v>
      </c>
      <c r="C19428" t="s">
        <v>8</v>
      </c>
      <c r="D19428" t="s">
        <v>2400</v>
      </c>
      <c r="E19428">
        <v>0</v>
      </c>
    </row>
    <row r="19429" spans="1:5" x14ac:dyDescent="0.3">
      <c r="A19429">
        <v>20910008</v>
      </c>
      <c r="B19429" t="s">
        <v>1096</v>
      </c>
      <c r="C19429" t="s">
        <v>8</v>
      </c>
      <c r="D19429" t="s">
        <v>2401</v>
      </c>
      <c r="E19429">
        <v>0</v>
      </c>
    </row>
    <row r="19430" spans="1:5" x14ac:dyDescent="0.3">
      <c r="A19430">
        <v>20910008</v>
      </c>
      <c r="B19430" t="s">
        <v>1096</v>
      </c>
      <c r="C19430" t="s">
        <v>8</v>
      </c>
      <c r="D19430" t="s">
        <v>2402</v>
      </c>
      <c r="E19430">
        <v>0</v>
      </c>
    </row>
    <row r="19431" spans="1:5" x14ac:dyDescent="0.3">
      <c r="A19431">
        <v>20910008</v>
      </c>
      <c r="B19431" t="s">
        <v>1096</v>
      </c>
      <c r="C19431" t="s">
        <v>8</v>
      </c>
      <c r="D19431" t="s">
        <v>2403</v>
      </c>
      <c r="E19431">
        <v>0</v>
      </c>
    </row>
    <row r="19432" spans="1:5" x14ac:dyDescent="0.3">
      <c r="A19432">
        <v>20910008</v>
      </c>
      <c r="B19432" t="s">
        <v>1096</v>
      </c>
      <c r="C19432" t="s">
        <v>8</v>
      </c>
      <c r="D19432" t="s">
        <v>2404</v>
      </c>
      <c r="E19432">
        <v>0</v>
      </c>
    </row>
    <row r="19433" spans="1:5" x14ac:dyDescent="0.3">
      <c r="A19433">
        <v>20910008</v>
      </c>
      <c r="B19433" t="s">
        <v>1096</v>
      </c>
      <c r="C19433" t="s">
        <v>8</v>
      </c>
      <c r="D19433" t="s">
        <v>2405</v>
      </c>
      <c r="E19433">
        <v>0</v>
      </c>
    </row>
    <row r="19434" spans="1:5" x14ac:dyDescent="0.3">
      <c r="A19434">
        <v>20910008</v>
      </c>
      <c r="B19434" t="s">
        <v>1096</v>
      </c>
      <c r="C19434" t="s">
        <v>8</v>
      </c>
      <c r="D19434" t="s">
        <v>2406</v>
      </c>
      <c r="E19434">
        <v>0</v>
      </c>
    </row>
    <row r="19435" spans="1:5" x14ac:dyDescent="0.3">
      <c r="A19435">
        <v>20910008</v>
      </c>
      <c r="B19435" t="s">
        <v>1096</v>
      </c>
      <c r="C19435" t="s">
        <v>8</v>
      </c>
      <c r="D19435" t="s">
        <v>2407</v>
      </c>
      <c r="E19435">
        <v>-0.2</v>
      </c>
    </row>
    <row r="19436" spans="1:5" x14ac:dyDescent="0.3">
      <c r="A19436">
        <v>20910008</v>
      </c>
      <c r="B19436" t="s">
        <v>1096</v>
      </c>
      <c r="C19436" t="s">
        <v>8</v>
      </c>
      <c r="D19436" t="s">
        <v>2408</v>
      </c>
      <c r="E19436">
        <v>0</v>
      </c>
    </row>
    <row r="19437" spans="1:5" x14ac:dyDescent="0.3">
      <c r="A19437">
        <v>20910008</v>
      </c>
      <c r="B19437" t="s">
        <v>1096</v>
      </c>
      <c r="C19437" t="s">
        <v>8</v>
      </c>
      <c r="D19437" t="s">
        <v>2409</v>
      </c>
      <c r="E19437">
        <v>0</v>
      </c>
    </row>
    <row r="19438" spans="1:5" x14ac:dyDescent="0.3">
      <c r="A19438">
        <v>20910008</v>
      </c>
      <c r="B19438" t="s">
        <v>1096</v>
      </c>
      <c r="C19438" t="s">
        <v>8</v>
      </c>
      <c r="D19438" t="s">
        <v>2410</v>
      </c>
      <c r="E19438">
        <v>0</v>
      </c>
    </row>
    <row r="19439" spans="1:5" x14ac:dyDescent="0.3">
      <c r="A19439">
        <v>20910008</v>
      </c>
      <c r="B19439" t="s">
        <v>1096</v>
      </c>
      <c r="C19439" t="s">
        <v>8</v>
      </c>
      <c r="D19439" t="s">
        <v>2411</v>
      </c>
      <c r="E19439">
        <v>-0.5</v>
      </c>
    </row>
    <row r="19440" spans="1:5" x14ac:dyDescent="0.3">
      <c r="A19440">
        <v>20910008</v>
      </c>
      <c r="B19440" t="s">
        <v>1096</v>
      </c>
      <c r="C19440" t="s">
        <v>8</v>
      </c>
      <c r="D19440" t="s">
        <v>2412</v>
      </c>
      <c r="E19440">
        <v>0</v>
      </c>
    </row>
    <row r="19441" spans="1:5" x14ac:dyDescent="0.3">
      <c r="A19441">
        <v>20910008</v>
      </c>
      <c r="B19441" t="s">
        <v>1096</v>
      </c>
      <c r="C19441" t="s">
        <v>8</v>
      </c>
      <c r="D19441" t="s">
        <v>2413</v>
      </c>
      <c r="E19441">
        <v>0</v>
      </c>
    </row>
    <row r="19442" spans="1:5" x14ac:dyDescent="0.3">
      <c r="A19442">
        <v>65210064</v>
      </c>
      <c r="B19442" t="s">
        <v>1098</v>
      </c>
      <c r="C19442" t="s">
        <v>8</v>
      </c>
      <c r="D19442" t="s">
        <v>2378</v>
      </c>
      <c r="E19442">
        <v>0</v>
      </c>
    </row>
    <row r="19443" spans="1:5" x14ac:dyDescent="0.3">
      <c r="A19443">
        <v>65210064</v>
      </c>
      <c r="B19443" t="s">
        <v>1098</v>
      </c>
      <c r="C19443" t="s">
        <v>8</v>
      </c>
      <c r="D19443" t="s">
        <v>2379</v>
      </c>
      <c r="E19443">
        <v>0</v>
      </c>
    </row>
    <row r="19444" spans="1:5" x14ac:dyDescent="0.3">
      <c r="A19444">
        <v>65210064</v>
      </c>
      <c r="B19444" t="s">
        <v>1098</v>
      </c>
      <c r="C19444" t="s">
        <v>8</v>
      </c>
      <c r="D19444" t="s">
        <v>2380</v>
      </c>
      <c r="E19444">
        <v>0</v>
      </c>
    </row>
    <row r="19445" spans="1:5" x14ac:dyDescent="0.3">
      <c r="A19445">
        <v>65210064</v>
      </c>
      <c r="B19445" t="s">
        <v>1098</v>
      </c>
      <c r="C19445" t="s">
        <v>8</v>
      </c>
      <c r="D19445" t="s">
        <v>2381</v>
      </c>
      <c r="E19445">
        <v>0</v>
      </c>
    </row>
    <row r="19446" spans="1:5" x14ac:dyDescent="0.3">
      <c r="A19446">
        <v>65210064</v>
      </c>
      <c r="B19446" t="s">
        <v>1098</v>
      </c>
      <c r="C19446" t="s">
        <v>8</v>
      </c>
      <c r="D19446" t="s">
        <v>2382</v>
      </c>
      <c r="E19446">
        <v>0</v>
      </c>
    </row>
    <row r="19447" spans="1:5" x14ac:dyDescent="0.3">
      <c r="A19447">
        <v>65210064</v>
      </c>
      <c r="B19447" t="s">
        <v>1098</v>
      </c>
      <c r="C19447" t="s">
        <v>8</v>
      </c>
      <c r="D19447" t="s">
        <v>2383</v>
      </c>
      <c r="E19447">
        <v>0</v>
      </c>
    </row>
    <row r="19448" spans="1:5" x14ac:dyDescent="0.3">
      <c r="A19448">
        <v>65210064</v>
      </c>
      <c r="B19448" t="s">
        <v>1098</v>
      </c>
      <c r="C19448" t="s">
        <v>8</v>
      </c>
      <c r="D19448" t="s">
        <v>2384</v>
      </c>
      <c r="E19448">
        <v>0</v>
      </c>
    </row>
    <row r="19449" spans="1:5" x14ac:dyDescent="0.3">
      <c r="A19449">
        <v>65210064</v>
      </c>
      <c r="B19449" t="s">
        <v>1098</v>
      </c>
      <c r="C19449" t="s">
        <v>8</v>
      </c>
      <c r="D19449" t="s">
        <v>2385</v>
      </c>
      <c r="E19449">
        <v>0</v>
      </c>
    </row>
    <row r="19450" spans="1:5" x14ac:dyDescent="0.3">
      <c r="A19450">
        <v>65210064</v>
      </c>
      <c r="B19450" t="s">
        <v>1098</v>
      </c>
      <c r="C19450" t="s">
        <v>8</v>
      </c>
      <c r="D19450" t="s">
        <v>2386</v>
      </c>
      <c r="E19450">
        <v>0</v>
      </c>
    </row>
    <row r="19451" spans="1:5" x14ac:dyDescent="0.3">
      <c r="A19451">
        <v>65210064</v>
      </c>
      <c r="B19451" t="s">
        <v>1098</v>
      </c>
      <c r="C19451" t="s">
        <v>8</v>
      </c>
      <c r="D19451" t="s">
        <v>2387</v>
      </c>
      <c r="E19451">
        <v>0</v>
      </c>
    </row>
    <row r="19452" spans="1:5" x14ac:dyDescent="0.3">
      <c r="A19452">
        <v>65210064</v>
      </c>
      <c r="B19452" t="s">
        <v>1098</v>
      </c>
      <c r="C19452" t="s">
        <v>8</v>
      </c>
      <c r="D19452" t="s">
        <v>2388</v>
      </c>
      <c r="E19452">
        <v>0</v>
      </c>
    </row>
    <row r="19453" spans="1:5" x14ac:dyDescent="0.3">
      <c r="A19453">
        <v>65210064</v>
      </c>
      <c r="B19453" t="s">
        <v>1098</v>
      </c>
      <c r="C19453" t="s">
        <v>8</v>
      </c>
      <c r="D19453" t="s">
        <v>2389</v>
      </c>
      <c r="E19453">
        <v>0</v>
      </c>
    </row>
    <row r="19454" spans="1:5" x14ac:dyDescent="0.3">
      <c r="A19454">
        <v>65210064</v>
      </c>
      <c r="B19454" t="s">
        <v>1098</v>
      </c>
      <c r="C19454" t="s">
        <v>8</v>
      </c>
      <c r="D19454" t="s">
        <v>2390</v>
      </c>
      <c r="E19454">
        <v>0</v>
      </c>
    </row>
    <row r="19455" spans="1:5" x14ac:dyDescent="0.3">
      <c r="A19455">
        <v>65210064</v>
      </c>
      <c r="B19455" t="s">
        <v>1098</v>
      </c>
      <c r="C19455" t="s">
        <v>8</v>
      </c>
      <c r="D19455" t="s">
        <v>2391</v>
      </c>
      <c r="E19455">
        <v>0</v>
      </c>
    </row>
    <row r="19456" spans="1:5" x14ac:dyDescent="0.3">
      <c r="A19456">
        <v>65210064</v>
      </c>
      <c r="B19456" t="s">
        <v>1098</v>
      </c>
      <c r="C19456" t="s">
        <v>8</v>
      </c>
      <c r="D19456" t="s">
        <v>2392</v>
      </c>
      <c r="E19456">
        <v>0</v>
      </c>
    </row>
    <row r="19457" spans="1:5" x14ac:dyDescent="0.3">
      <c r="A19457">
        <v>65210064</v>
      </c>
      <c r="B19457" t="s">
        <v>1098</v>
      </c>
      <c r="C19457" t="s">
        <v>8</v>
      </c>
      <c r="D19457" t="s">
        <v>2393</v>
      </c>
      <c r="E19457">
        <v>0</v>
      </c>
    </row>
    <row r="19458" spans="1:5" x14ac:dyDescent="0.3">
      <c r="A19458">
        <v>65210064</v>
      </c>
      <c r="B19458" t="s">
        <v>1098</v>
      </c>
      <c r="C19458" t="s">
        <v>8</v>
      </c>
      <c r="D19458" t="s">
        <v>2394</v>
      </c>
      <c r="E19458">
        <v>0</v>
      </c>
    </row>
    <row r="19459" spans="1:5" x14ac:dyDescent="0.3">
      <c r="A19459">
        <v>65210064</v>
      </c>
      <c r="B19459" t="s">
        <v>1098</v>
      </c>
      <c r="C19459" t="s">
        <v>8</v>
      </c>
      <c r="D19459" t="s">
        <v>2395</v>
      </c>
      <c r="E19459">
        <v>0</v>
      </c>
    </row>
    <row r="19460" spans="1:5" x14ac:dyDescent="0.3">
      <c r="A19460">
        <v>65210064</v>
      </c>
      <c r="B19460" t="s">
        <v>1098</v>
      </c>
      <c r="C19460" t="s">
        <v>8</v>
      </c>
      <c r="D19460" t="s">
        <v>2396</v>
      </c>
      <c r="E19460">
        <v>0</v>
      </c>
    </row>
    <row r="19461" spans="1:5" x14ac:dyDescent="0.3">
      <c r="A19461">
        <v>65210064</v>
      </c>
      <c r="B19461" t="s">
        <v>1098</v>
      </c>
      <c r="C19461" t="s">
        <v>8</v>
      </c>
      <c r="D19461" t="s">
        <v>2397</v>
      </c>
      <c r="E19461">
        <v>0</v>
      </c>
    </row>
    <row r="19462" spans="1:5" x14ac:dyDescent="0.3">
      <c r="A19462">
        <v>65210064</v>
      </c>
      <c r="B19462" t="s">
        <v>1098</v>
      </c>
      <c r="C19462" t="s">
        <v>8</v>
      </c>
      <c r="D19462" t="s">
        <v>2398</v>
      </c>
      <c r="E19462">
        <v>0</v>
      </c>
    </row>
    <row r="19463" spans="1:5" x14ac:dyDescent="0.3">
      <c r="A19463">
        <v>65210064</v>
      </c>
      <c r="B19463" t="s">
        <v>1098</v>
      </c>
      <c r="C19463" t="s">
        <v>8</v>
      </c>
      <c r="D19463" t="s">
        <v>2399</v>
      </c>
      <c r="E19463">
        <v>0</v>
      </c>
    </row>
    <row r="19464" spans="1:5" x14ac:dyDescent="0.3">
      <c r="A19464">
        <v>65210064</v>
      </c>
      <c r="B19464" t="s">
        <v>1098</v>
      </c>
      <c r="C19464" t="s">
        <v>8</v>
      </c>
      <c r="D19464" t="s">
        <v>2400</v>
      </c>
      <c r="E19464">
        <v>0</v>
      </c>
    </row>
    <row r="19465" spans="1:5" x14ac:dyDescent="0.3">
      <c r="A19465">
        <v>65210064</v>
      </c>
      <c r="B19465" t="s">
        <v>1098</v>
      </c>
      <c r="C19465" t="s">
        <v>8</v>
      </c>
      <c r="D19465" t="s">
        <v>2401</v>
      </c>
      <c r="E19465">
        <v>0</v>
      </c>
    </row>
    <row r="19466" spans="1:5" x14ac:dyDescent="0.3">
      <c r="A19466">
        <v>65210064</v>
      </c>
      <c r="B19466" t="s">
        <v>1098</v>
      </c>
      <c r="C19466" t="s">
        <v>8</v>
      </c>
      <c r="D19466" t="s">
        <v>2402</v>
      </c>
      <c r="E19466">
        <v>0</v>
      </c>
    </row>
    <row r="19467" spans="1:5" x14ac:dyDescent="0.3">
      <c r="A19467">
        <v>65210064</v>
      </c>
      <c r="B19467" t="s">
        <v>1098</v>
      </c>
      <c r="C19467" t="s">
        <v>8</v>
      </c>
      <c r="D19467" t="s">
        <v>2403</v>
      </c>
      <c r="E19467">
        <v>0</v>
      </c>
    </row>
    <row r="19468" spans="1:5" x14ac:dyDescent="0.3">
      <c r="A19468">
        <v>65210064</v>
      </c>
      <c r="B19468" t="s">
        <v>1098</v>
      </c>
      <c r="C19468" t="s">
        <v>8</v>
      </c>
      <c r="D19468" t="s">
        <v>2404</v>
      </c>
      <c r="E19468">
        <v>0</v>
      </c>
    </row>
    <row r="19469" spans="1:5" x14ac:dyDescent="0.3">
      <c r="A19469">
        <v>65210064</v>
      </c>
      <c r="B19469" t="s">
        <v>1098</v>
      </c>
      <c r="C19469" t="s">
        <v>8</v>
      </c>
      <c r="D19469" t="s">
        <v>2405</v>
      </c>
      <c r="E19469">
        <v>0</v>
      </c>
    </row>
    <row r="19470" spans="1:5" x14ac:dyDescent="0.3">
      <c r="A19470">
        <v>65210064</v>
      </c>
      <c r="B19470" t="s">
        <v>1098</v>
      </c>
      <c r="C19470" t="s">
        <v>8</v>
      </c>
      <c r="D19470" t="s">
        <v>2406</v>
      </c>
      <c r="E19470">
        <v>0</v>
      </c>
    </row>
    <row r="19471" spans="1:5" x14ac:dyDescent="0.3">
      <c r="A19471">
        <v>65210064</v>
      </c>
      <c r="B19471" t="s">
        <v>1098</v>
      </c>
      <c r="C19471" t="s">
        <v>8</v>
      </c>
      <c r="D19471" t="s">
        <v>2407</v>
      </c>
      <c r="E19471">
        <v>0</v>
      </c>
    </row>
    <row r="19472" spans="1:5" x14ac:dyDescent="0.3">
      <c r="A19472">
        <v>65210064</v>
      </c>
      <c r="B19472" t="s">
        <v>1098</v>
      </c>
      <c r="C19472" t="s">
        <v>8</v>
      </c>
      <c r="D19472" t="s">
        <v>2408</v>
      </c>
      <c r="E19472">
        <v>0</v>
      </c>
    </row>
    <row r="19473" spans="1:5" x14ac:dyDescent="0.3">
      <c r="A19473">
        <v>65210064</v>
      </c>
      <c r="B19473" t="s">
        <v>1098</v>
      </c>
      <c r="C19473" t="s">
        <v>8</v>
      </c>
      <c r="D19473" t="s">
        <v>2409</v>
      </c>
      <c r="E19473">
        <v>0</v>
      </c>
    </row>
    <row r="19474" spans="1:5" x14ac:dyDescent="0.3">
      <c r="A19474">
        <v>65210064</v>
      </c>
      <c r="B19474" t="s">
        <v>1098</v>
      </c>
      <c r="C19474" t="s">
        <v>8</v>
      </c>
      <c r="D19474" t="s">
        <v>2410</v>
      </c>
      <c r="E19474">
        <v>0</v>
      </c>
    </row>
    <row r="19475" spans="1:5" x14ac:dyDescent="0.3">
      <c r="A19475">
        <v>65210064</v>
      </c>
      <c r="B19475" t="s">
        <v>1098</v>
      </c>
      <c r="C19475" t="s">
        <v>8</v>
      </c>
      <c r="D19475" t="s">
        <v>2411</v>
      </c>
      <c r="E19475">
        <v>-2</v>
      </c>
    </row>
    <row r="19476" spans="1:5" x14ac:dyDescent="0.3">
      <c r="A19476">
        <v>65210064</v>
      </c>
      <c r="B19476" t="s">
        <v>1098</v>
      </c>
      <c r="C19476" t="s">
        <v>8</v>
      </c>
      <c r="D19476" t="s">
        <v>2412</v>
      </c>
      <c r="E19476">
        <v>0</v>
      </c>
    </row>
    <row r="19477" spans="1:5" x14ac:dyDescent="0.3">
      <c r="A19477">
        <v>65210064</v>
      </c>
      <c r="B19477" t="s">
        <v>1098</v>
      </c>
      <c r="C19477" t="s">
        <v>8</v>
      </c>
      <c r="D19477" t="s">
        <v>2413</v>
      </c>
      <c r="E19477">
        <v>0</v>
      </c>
    </row>
    <row r="19478" spans="1:5" x14ac:dyDescent="0.3">
      <c r="A19478">
        <v>51040036</v>
      </c>
      <c r="B19478" t="s">
        <v>1100</v>
      </c>
      <c r="C19478" t="s">
        <v>8</v>
      </c>
      <c r="D19478" t="s">
        <v>2378</v>
      </c>
      <c r="E19478">
        <v>0</v>
      </c>
    </row>
    <row r="19479" spans="1:5" x14ac:dyDescent="0.3">
      <c r="A19479">
        <v>51040036</v>
      </c>
      <c r="B19479" t="s">
        <v>1100</v>
      </c>
      <c r="C19479" t="s">
        <v>8</v>
      </c>
      <c r="D19479" t="s">
        <v>2379</v>
      </c>
      <c r="E19479">
        <v>0</v>
      </c>
    </row>
    <row r="19480" spans="1:5" x14ac:dyDescent="0.3">
      <c r="A19480">
        <v>51040036</v>
      </c>
      <c r="B19480" t="s">
        <v>1100</v>
      </c>
      <c r="C19480" t="s">
        <v>8</v>
      </c>
      <c r="D19480" t="s">
        <v>2380</v>
      </c>
      <c r="E19480">
        <v>0</v>
      </c>
    </row>
    <row r="19481" spans="1:5" x14ac:dyDescent="0.3">
      <c r="A19481">
        <v>51040036</v>
      </c>
      <c r="B19481" t="s">
        <v>1100</v>
      </c>
      <c r="C19481" t="s">
        <v>8</v>
      </c>
      <c r="D19481" t="s">
        <v>2381</v>
      </c>
      <c r="E19481">
        <v>0</v>
      </c>
    </row>
    <row r="19482" spans="1:5" x14ac:dyDescent="0.3">
      <c r="A19482">
        <v>51040036</v>
      </c>
      <c r="B19482" t="s">
        <v>1100</v>
      </c>
      <c r="C19482" t="s">
        <v>8</v>
      </c>
      <c r="D19482" t="s">
        <v>2382</v>
      </c>
      <c r="E19482">
        <v>0</v>
      </c>
    </row>
    <row r="19483" spans="1:5" x14ac:dyDescent="0.3">
      <c r="A19483">
        <v>51040036</v>
      </c>
      <c r="B19483" t="s">
        <v>1100</v>
      </c>
      <c r="C19483" t="s">
        <v>8</v>
      </c>
      <c r="D19483" t="s">
        <v>2383</v>
      </c>
      <c r="E19483">
        <v>0</v>
      </c>
    </row>
    <row r="19484" spans="1:5" x14ac:dyDescent="0.3">
      <c r="A19484">
        <v>51040036</v>
      </c>
      <c r="B19484" t="s">
        <v>1100</v>
      </c>
      <c r="C19484" t="s">
        <v>8</v>
      </c>
      <c r="D19484" t="s">
        <v>2384</v>
      </c>
      <c r="E19484">
        <v>0</v>
      </c>
    </row>
    <row r="19485" spans="1:5" x14ac:dyDescent="0.3">
      <c r="A19485">
        <v>51040036</v>
      </c>
      <c r="B19485" t="s">
        <v>1100</v>
      </c>
      <c r="C19485" t="s">
        <v>8</v>
      </c>
      <c r="D19485" t="s">
        <v>2385</v>
      </c>
      <c r="E19485">
        <v>0</v>
      </c>
    </row>
    <row r="19486" spans="1:5" x14ac:dyDescent="0.3">
      <c r="A19486">
        <v>51040036</v>
      </c>
      <c r="B19486" t="s">
        <v>1100</v>
      </c>
      <c r="C19486" t="s">
        <v>8</v>
      </c>
      <c r="D19486" t="s">
        <v>2386</v>
      </c>
      <c r="E19486">
        <v>0</v>
      </c>
    </row>
    <row r="19487" spans="1:5" x14ac:dyDescent="0.3">
      <c r="A19487">
        <v>51040036</v>
      </c>
      <c r="B19487" t="s">
        <v>1100</v>
      </c>
      <c r="C19487" t="s">
        <v>8</v>
      </c>
      <c r="D19487" t="s">
        <v>2387</v>
      </c>
      <c r="E19487">
        <v>0</v>
      </c>
    </row>
    <row r="19488" spans="1:5" x14ac:dyDescent="0.3">
      <c r="A19488">
        <v>51040036</v>
      </c>
      <c r="B19488" t="s">
        <v>1100</v>
      </c>
      <c r="C19488" t="s">
        <v>8</v>
      </c>
      <c r="D19488" t="s">
        <v>2388</v>
      </c>
      <c r="E19488">
        <v>0</v>
      </c>
    </row>
    <row r="19489" spans="1:5" x14ac:dyDescent="0.3">
      <c r="A19489">
        <v>51040036</v>
      </c>
      <c r="B19489" t="s">
        <v>1100</v>
      </c>
      <c r="C19489" t="s">
        <v>8</v>
      </c>
      <c r="D19489" t="s">
        <v>2389</v>
      </c>
      <c r="E19489">
        <v>0</v>
      </c>
    </row>
    <row r="19490" spans="1:5" x14ac:dyDescent="0.3">
      <c r="A19490">
        <v>51040036</v>
      </c>
      <c r="B19490" t="s">
        <v>1100</v>
      </c>
      <c r="C19490" t="s">
        <v>8</v>
      </c>
      <c r="D19490" t="s">
        <v>2390</v>
      </c>
      <c r="E19490">
        <v>0</v>
      </c>
    </row>
    <row r="19491" spans="1:5" x14ac:dyDescent="0.3">
      <c r="A19491">
        <v>51040036</v>
      </c>
      <c r="B19491" t="s">
        <v>1100</v>
      </c>
      <c r="C19491" t="s">
        <v>8</v>
      </c>
      <c r="D19491" t="s">
        <v>2391</v>
      </c>
      <c r="E19491">
        <v>0</v>
      </c>
    </row>
    <row r="19492" spans="1:5" x14ac:dyDescent="0.3">
      <c r="A19492">
        <v>51040036</v>
      </c>
      <c r="B19492" t="s">
        <v>1100</v>
      </c>
      <c r="C19492" t="s">
        <v>8</v>
      </c>
      <c r="D19492" t="s">
        <v>2392</v>
      </c>
      <c r="E19492">
        <v>0</v>
      </c>
    </row>
    <row r="19493" spans="1:5" x14ac:dyDescent="0.3">
      <c r="A19493">
        <v>51040036</v>
      </c>
      <c r="B19493" t="s">
        <v>1100</v>
      </c>
      <c r="C19493" t="s">
        <v>8</v>
      </c>
      <c r="D19493" t="s">
        <v>2393</v>
      </c>
      <c r="E19493">
        <v>-6</v>
      </c>
    </row>
    <row r="19494" spans="1:5" x14ac:dyDescent="0.3">
      <c r="A19494">
        <v>51040036</v>
      </c>
      <c r="B19494" t="s">
        <v>1100</v>
      </c>
      <c r="C19494" t="s">
        <v>8</v>
      </c>
      <c r="D19494" t="s">
        <v>2394</v>
      </c>
      <c r="E19494">
        <v>0</v>
      </c>
    </row>
    <row r="19495" spans="1:5" x14ac:dyDescent="0.3">
      <c r="A19495">
        <v>51040036</v>
      </c>
      <c r="B19495" t="s">
        <v>1100</v>
      </c>
      <c r="C19495" t="s">
        <v>8</v>
      </c>
      <c r="D19495" t="s">
        <v>2395</v>
      </c>
      <c r="E19495">
        <v>0</v>
      </c>
    </row>
    <row r="19496" spans="1:5" x14ac:dyDescent="0.3">
      <c r="A19496">
        <v>51040036</v>
      </c>
      <c r="B19496" t="s">
        <v>1100</v>
      </c>
      <c r="C19496" t="s">
        <v>8</v>
      </c>
      <c r="D19496" t="s">
        <v>2396</v>
      </c>
      <c r="E19496">
        <v>0</v>
      </c>
    </row>
    <row r="19497" spans="1:5" x14ac:dyDescent="0.3">
      <c r="A19497">
        <v>51040036</v>
      </c>
      <c r="B19497" t="s">
        <v>1100</v>
      </c>
      <c r="C19497" t="s">
        <v>8</v>
      </c>
      <c r="D19497" t="s">
        <v>2397</v>
      </c>
      <c r="E19497">
        <v>0</v>
      </c>
    </row>
    <row r="19498" spans="1:5" x14ac:dyDescent="0.3">
      <c r="A19498">
        <v>51040036</v>
      </c>
      <c r="B19498" t="s">
        <v>1100</v>
      </c>
      <c r="C19498" t="s">
        <v>8</v>
      </c>
      <c r="D19498" t="s">
        <v>2398</v>
      </c>
      <c r="E19498">
        <v>0</v>
      </c>
    </row>
    <row r="19499" spans="1:5" x14ac:dyDescent="0.3">
      <c r="A19499">
        <v>51040036</v>
      </c>
      <c r="B19499" t="s">
        <v>1100</v>
      </c>
      <c r="C19499" t="s">
        <v>8</v>
      </c>
      <c r="D19499" t="s">
        <v>2399</v>
      </c>
      <c r="E19499">
        <v>0</v>
      </c>
    </row>
    <row r="19500" spans="1:5" x14ac:dyDescent="0.3">
      <c r="A19500">
        <v>51040036</v>
      </c>
      <c r="B19500" t="s">
        <v>1100</v>
      </c>
      <c r="C19500" t="s">
        <v>8</v>
      </c>
      <c r="D19500" t="s">
        <v>2400</v>
      </c>
      <c r="E19500">
        <v>0</v>
      </c>
    </row>
    <row r="19501" spans="1:5" x14ac:dyDescent="0.3">
      <c r="A19501">
        <v>51040036</v>
      </c>
      <c r="B19501" t="s">
        <v>1100</v>
      </c>
      <c r="C19501" t="s">
        <v>8</v>
      </c>
      <c r="D19501" t="s">
        <v>2401</v>
      </c>
      <c r="E19501">
        <v>0</v>
      </c>
    </row>
    <row r="19502" spans="1:5" x14ac:dyDescent="0.3">
      <c r="A19502">
        <v>51040036</v>
      </c>
      <c r="B19502" t="s">
        <v>1100</v>
      </c>
      <c r="C19502" t="s">
        <v>8</v>
      </c>
      <c r="D19502" t="s">
        <v>2402</v>
      </c>
      <c r="E19502">
        <v>0</v>
      </c>
    </row>
    <row r="19503" spans="1:5" x14ac:dyDescent="0.3">
      <c r="A19503">
        <v>51040036</v>
      </c>
      <c r="B19503" t="s">
        <v>1100</v>
      </c>
      <c r="C19503" t="s">
        <v>8</v>
      </c>
      <c r="D19503" t="s">
        <v>2403</v>
      </c>
      <c r="E19503">
        <v>0</v>
      </c>
    </row>
    <row r="19504" spans="1:5" x14ac:dyDescent="0.3">
      <c r="A19504">
        <v>51040036</v>
      </c>
      <c r="B19504" t="s">
        <v>1100</v>
      </c>
      <c r="C19504" t="s">
        <v>8</v>
      </c>
      <c r="D19504" t="s">
        <v>2404</v>
      </c>
      <c r="E19504">
        <v>0</v>
      </c>
    </row>
    <row r="19505" spans="1:5" x14ac:dyDescent="0.3">
      <c r="A19505">
        <v>51040036</v>
      </c>
      <c r="B19505" t="s">
        <v>1100</v>
      </c>
      <c r="C19505" t="s">
        <v>8</v>
      </c>
      <c r="D19505" t="s">
        <v>2405</v>
      </c>
      <c r="E19505">
        <v>0</v>
      </c>
    </row>
    <row r="19506" spans="1:5" x14ac:dyDescent="0.3">
      <c r="A19506">
        <v>51040036</v>
      </c>
      <c r="B19506" t="s">
        <v>1100</v>
      </c>
      <c r="C19506" t="s">
        <v>8</v>
      </c>
      <c r="D19506" t="s">
        <v>2406</v>
      </c>
      <c r="E19506">
        <v>0</v>
      </c>
    </row>
    <row r="19507" spans="1:5" x14ac:dyDescent="0.3">
      <c r="A19507">
        <v>51040036</v>
      </c>
      <c r="B19507" t="s">
        <v>1100</v>
      </c>
      <c r="C19507" t="s">
        <v>8</v>
      </c>
      <c r="D19507" t="s">
        <v>2407</v>
      </c>
      <c r="E19507">
        <v>0</v>
      </c>
    </row>
    <row r="19508" spans="1:5" x14ac:dyDescent="0.3">
      <c r="A19508">
        <v>51040036</v>
      </c>
      <c r="B19508" t="s">
        <v>1100</v>
      </c>
      <c r="C19508" t="s">
        <v>8</v>
      </c>
      <c r="D19508" t="s">
        <v>2408</v>
      </c>
      <c r="E19508">
        <v>0</v>
      </c>
    </row>
    <row r="19509" spans="1:5" x14ac:dyDescent="0.3">
      <c r="A19509">
        <v>51040036</v>
      </c>
      <c r="B19509" t="s">
        <v>1100</v>
      </c>
      <c r="C19509" t="s">
        <v>8</v>
      </c>
      <c r="D19509" t="s">
        <v>2409</v>
      </c>
      <c r="E19509">
        <v>0</v>
      </c>
    </row>
    <row r="19510" spans="1:5" x14ac:dyDescent="0.3">
      <c r="A19510">
        <v>51040036</v>
      </c>
      <c r="B19510" t="s">
        <v>1100</v>
      </c>
      <c r="C19510" t="s">
        <v>8</v>
      </c>
      <c r="D19510" t="s">
        <v>2410</v>
      </c>
      <c r="E19510">
        <v>0</v>
      </c>
    </row>
    <row r="19511" spans="1:5" x14ac:dyDescent="0.3">
      <c r="A19511">
        <v>51040036</v>
      </c>
      <c r="B19511" t="s">
        <v>1100</v>
      </c>
      <c r="C19511" t="s">
        <v>8</v>
      </c>
      <c r="D19511" t="s">
        <v>2411</v>
      </c>
      <c r="E19511">
        <v>-1</v>
      </c>
    </row>
    <row r="19512" spans="1:5" x14ac:dyDescent="0.3">
      <c r="A19512">
        <v>51040036</v>
      </c>
      <c r="B19512" t="s">
        <v>1100</v>
      </c>
      <c r="C19512" t="s">
        <v>8</v>
      </c>
      <c r="D19512" t="s">
        <v>2412</v>
      </c>
      <c r="E19512">
        <v>0</v>
      </c>
    </row>
    <row r="19513" spans="1:5" x14ac:dyDescent="0.3">
      <c r="A19513">
        <v>51040036</v>
      </c>
      <c r="B19513" t="s">
        <v>1100</v>
      </c>
      <c r="C19513" t="s">
        <v>8</v>
      </c>
      <c r="D19513" t="s">
        <v>2413</v>
      </c>
      <c r="E19513">
        <v>0</v>
      </c>
    </row>
    <row r="19514" spans="1:5" x14ac:dyDescent="0.3">
      <c r="A19514">
        <v>30100018</v>
      </c>
      <c r="B19514" t="s">
        <v>1102</v>
      </c>
      <c r="C19514" t="s">
        <v>8</v>
      </c>
      <c r="D19514" t="s">
        <v>2378</v>
      </c>
      <c r="E19514">
        <v>0</v>
      </c>
    </row>
    <row r="19515" spans="1:5" x14ac:dyDescent="0.3">
      <c r="A19515">
        <v>30100018</v>
      </c>
      <c r="B19515" t="s">
        <v>1102</v>
      </c>
      <c r="C19515" t="s">
        <v>8</v>
      </c>
      <c r="D19515" t="s">
        <v>2379</v>
      </c>
      <c r="E19515">
        <v>-2</v>
      </c>
    </row>
    <row r="19516" spans="1:5" x14ac:dyDescent="0.3">
      <c r="A19516">
        <v>30100018</v>
      </c>
      <c r="B19516" t="s">
        <v>1102</v>
      </c>
      <c r="C19516" t="s">
        <v>8</v>
      </c>
      <c r="D19516" t="s">
        <v>2380</v>
      </c>
      <c r="E19516">
        <v>-2</v>
      </c>
    </row>
    <row r="19517" spans="1:5" x14ac:dyDescent="0.3">
      <c r="A19517">
        <v>30100018</v>
      </c>
      <c r="B19517" t="s">
        <v>1102</v>
      </c>
      <c r="C19517" t="s">
        <v>8</v>
      </c>
      <c r="D19517" t="s">
        <v>2381</v>
      </c>
      <c r="E19517">
        <v>-1</v>
      </c>
    </row>
    <row r="19518" spans="1:5" x14ac:dyDescent="0.3">
      <c r="A19518">
        <v>30100018</v>
      </c>
      <c r="B19518" t="s">
        <v>1102</v>
      </c>
      <c r="C19518" t="s">
        <v>8</v>
      </c>
      <c r="D19518" t="s">
        <v>2382</v>
      </c>
      <c r="E19518">
        <v>0</v>
      </c>
    </row>
    <row r="19519" spans="1:5" x14ac:dyDescent="0.3">
      <c r="A19519">
        <v>30100018</v>
      </c>
      <c r="B19519" t="s">
        <v>1102</v>
      </c>
      <c r="C19519" t="s">
        <v>8</v>
      </c>
      <c r="D19519" t="s">
        <v>2383</v>
      </c>
      <c r="E19519">
        <v>0</v>
      </c>
    </row>
    <row r="19520" spans="1:5" x14ac:dyDescent="0.3">
      <c r="A19520">
        <v>30100018</v>
      </c>
      <c r="B19520" t="s">
        <v>1102</v>
      </c>
      <c r="C19520" t="s">
        <v>8</v>
      </c>
      <c r="D19520" t="s">
        <v>2384</v>
      </c>
      <c r="E19520">
        <v>0</v>
      </c>
    </row>
    <row r="19521" spans="1:5" x14ac:dyDescent="0.3">
      <c r="A19521">
        <v>30100018</v>
      </c>
      <c r="B19521" t="s">
        <v>1102</v>
      </c>
      <c r="C19521" t="s">
        <v>8</v>
      </c>
      <c r="D19521" t="s">
        <v>2385</v>
      </c>
      <c r="E19521">
        <v>0</v>
      </c>
    </row>
    <row r="19522" spans="1:5" x14ac:dyDescent="0.3">
      <c r="A19522">
        <v>30100018</v>
      </c>
      <c r="B19522" t="s">
        <v>1102</v>
      </c>
      <c r="C19522" t="s">
        <v>8</v>
      </c>
      <c r="D19522" t="s">
        <v>2386</v>
      </c>
      <c r="E19522">
        <v>0</v>
      </c>
    </row>
    <row r="19523" spans="1:5" x14ac:dyDescent="0.3">
      <c r="A19523">
        <v>30100018</v>
      </c>
      <c r="B19523" t="s">
        <v>1102</v>
      </c>
      <c r="C19523" t="s">
        <v>8</v>
      </c>
      <c r="D19523" t="s">
        <v>2387</v>
      </c>
      <c r="E19523">
        <v>-1</v>
      </c>
    </row>
    <row r="19524" spans="1:5" x14ac:dyDescent="0.3">
      <c r="A19524">
        <v>30100018</v>
      </c>
      <c r="B19524" t="s">
        <v>1102</v>
      </c>
      <c r="C19524" t="s">
        <v>8</v>
      </c>
      <c r="D19524" t="s">
        <v>2388</v>
      </c>
      <c r="E19524">
        <v>0</v>
      </c>
    </row>
    <row r="19525" spans="1:5" x14ac:dyDescent="0.3">
      <c r="A19525">
        <v>30100018</v>
      </c>
      <c r="B19525" t="s">
        <v>1102</v>
      </c>
      <c r="C19525" t="s">
        <v>8</v>
      </c>
      <c r="D19525" t="s">
        <v>2389</v>
      </c>
      <c r="E19525">
        <v>-2</v>
      </c>
    </row>
    <row r="19526" spans="1:5" x14ac:dyDescent="0.3">
      <c r="A19526">
        <v>30100018</v>
      </c>
      <c r="B19526" t="s">
        <v>1102</v>
      </c>
      <c r="C19526" t="s">
        <v>8</v>
      </c>
      <c r="D19526" t="s">
        <v>2390</v>
      </c>
      <c r="E19526">
        <v>-2</v>
      </c>
    </row>
    <row r="19527" spans="1:5" x14ac:dyDescent="0.3">
      <c r="A19527">
        <v>30100018</v>
      </c>
      <c r="B19527" t="s">
        <v>1102</v>
      </c>
      <c r="C19527" t="s">
        <v>8</v>
      </c>
      <c r="D19527" t="s">
        <v>2391</v>
      </c>
      <c r="E19527">
        <v>0</v>
      </c>
    </row>
    <row r="19528" spans="1:5" x14ac:dyDescent="0.3">
      <c r="A19528">
        <v>30100018</v>
      </c>
      <c r="B19528" t="s">
        <v>1102</v>
      </c>
      <c r="C19528" t="s">
        <v>8</v>
      </c>
      <c r="D19528" t="s">
        <v>2392</v>
      </c>
      <c r="E19528">
        <v>0</v>
      </c>
    </row>
    <row r="19529" spans="1:5" x14ac:dyDescent="0.3">
      <c r="A19529">
        <v>30100018</v>
      </c>
      <c r="B19529" t="s">
        <v>1102</v>
      </c>
      <c r="C19529" t="s">
        <v>8</v>
      </c>
      <c r="D19529" t="s">
        <v>2393</v>
      </c>
      <c r="E19529">
        <v>-1</v>
      </c>
    </row>
    <row r="19530" spans="1:5" x14ac:dyDescent="0.3">
      <c r="A19530">
        <v>30100018</v>
      </c>
      <c r="B19530" t="s">
        <v>1102</v>
      </c>
      <c r="C19530" t="s">
        <v>8</v>
      </c>
      <c r="D19530" t="s">
        <v>2394</v>
      </c>
      <c r="E19530">
        <v>0</v>
      </c>
    </row>
    <row r="19531" spans="1:5" x14ac:dyDescent="0.3">
      <c r="A19531">
        <v>30100018</v>
      </c>
      <c r="B19531" t="s">
        <v>1102</v>
      </c>
      <c r="C19531" t="s">
        <v>8</v>
      </c>
      <c r="D19531" t="s">
        <v>2395</v>
      </c>
      <c r="E19531">
        <v>0</v>
      </c>
    </row>
    <row r="19532" spans="1:5" x14ac:dyDescent="0.3">
      <c r="A19532">
        <v>30100018</v>
      </c>
      <c r="B19532" t="s">
        <v>1102</v>
      </c>
      <c r="C19532" t="s">
        <v>8</v>
      </c>
      <c r="D19532" t="s">
        <v>2396</v>
      </c>
      <c r="E19532">
        <v>0</v>
      </c>
    </row>
    <row r="19533" spans="1:5" x14ac:dyDescent="0.3">
      <c r="A19533">
        <v>30100018</v>
      </c>
      <c r="B19533" t="s">
        <v>1102</v>
      </c>
      <c r="C19533" t="s">
        <v>8</v>
      </c>
      <c r="D19533" t="s">
        <v>2397</v>
      </c>
      <c r="E19533">
        <v>0</v>
      </c>
    </row>
    <row r="19534" spans="1:5" x14ac:dyDescent="0.3">
      <c r="A19534">
        <v>30100018</v>
      </c>
      <c r="B19534" t="s">
        <v>1102</v>
      </c>
      <c r="C19534" t="s">
        <v>8</v>
      </c>
      <c r="D19534" t="s">
        <v>2398</v>
      </c>
      <c r="E19534">
        <v>0</v>
      </c>
    </row>
    <row r="19535" spans="1:5" x14ac:dyDescent="0.3">
      <c r="A19535">
        <v>30100018</v>
      </c>
      <c r="B19535" t="s">
        <v>1102</v>
      </c>
      <c r="C19535" t="s">
        <v>8</v>
      </c>
      <c r="D19535" t="s">
        <v>2399</v>
      </c>
      <c r="E19535">
        <v>0</v>
      </c>
    </row>
    <row r="19536" spans="1:5" x14ac:dyDescent="0.3">
      <c r="A19536">
        <v>30100018</v>
      </c>
      <c r="B19536" t="s">
        <v>1102</v>
      </c>
      <c r="C19536" t="s">
        <v>8</v>
      </c>
      <c r="D19536" t="s">
        <v>2400</v>
      </c>
      <c r="E19536">
        <v>0</v>
      </c>
    </row>
    <row r="19537" spans="1:5" x14ac:dyDescent="0.3">
      <c r="A19537">
        <v>30100018</v>
      </c>
      <c r="B19537" t="s">
        <v>1102</v>
      </c>
      <c r="C19537" t="s">
        <v>8</v>
      </c>
      <c r="D19537" t="s">
        <v>2401</v>
      </c>
      <c r="E19537">
        <v>0</v>
      </c>
    </row>
    <row r="19538" spans="1:5" x14ac:dyDescent="0.3">
      <c r="A19538">
        <v>30100018</v>
      </c>
      <c r="B19538" t="s">
        <v>1102</v>
      </c>
      <c r="C19538" t="s">
        <v>8</v>
      </c>
      <c r="D19538" t="s">
        <v>2402</v>
      </c>
      <c r="E19538">
        <v>-2</v>
      </c>
    </row>
    <row r="19539" spans="1:5" x14ac:dyDescent="0.3">
      <c r="A19539">
        <v>30100018</v>
      </c>
      <c r="B19539" t="s">
        <v>1102</v>
      </c>
      <c r="C19539" t="s">
        <v>8</v>
      </c>
      <c r="D19539" t="s">
        <v>2403</v>
      </c>
      <c r="E19539">
        <v>-1</v>
      </c>
    </row>
    <row r="19540" spans="1:5" x14ac:dyDescent="0.3">
      <c r="A19540">
        <v>30100018</v>
      </c>
      <c r="B19540" t="s">
        <v>1102</v>
      </c>
      <c r="C19540" t="s">
        <v>8</v>
      </c>
      <c r="D19540" t="s">
        <v>2404</v>
      </c>
      <c r="E19540">
        <v>0</v>
      </c>
    </row>
    <row r="19541" spans="1:5" x14ac:dyDescent="0.3">
      <c r="A19541">
        <v>30100018</v>
      </c>
      <c r="B19541" t="s">
        <v>1102</v>
      </c>
      <c r="C19541" t="s">
        <v>8</v>
      </c>
      <c r="D19541" t="s">
        <v>2405</v>
      </c>
      <c r="E19541">
        <v>0</v>
      </c>
    </row>
    <row r="19542" spans="1:5" x14ac:dyDescent="0.3">
      <c r="A19542">
        <v>30100018</v>
      </c>
      <c r="B19542" t="s">
        <v>1102</v>
      </c>
      <c r="C19542" t="s">
        <v>8</v>
      </c>
      <c r="D19542" t="s">
        <v>2406</v>
      </c>
      <c r="E19542">
        <v>0</v>
      </c>
    </row>
    <row r="19543" spans="1:5" x14ac:dyDescent="0.3">
      <c r="A19543">
        <v>30100018</v>
      </c>
      <c r="B19543" t="s">
        <v>1102</v>
      </c>
      <c r="C19543" t="s">
        <v>8</v>
      </c>
      <c r="D19543" t="s">
        <v>2407</v>
      </c>
      <c r="E19543">
        <v>0</v>
      </c>
    </row>
    <row r="19544" spans="1:5" x14ac:dyDescent="0.3">
      <c r="A19544">
        <v>30100018</v>
      </c>
      <c r="B19544" t="s">
        <v>1102</v>
      </c>
      <c r="C19544" t="s">
        <v>8</v>
      </c>
      <c r="D19544" t="s">
        <v>2408</v>
      </c>
      <c r="E19544">
        <v>0</v>
      </c>
    </row>
    <row r="19545" spans="1:5" x14ac:dyDescent="0.3">
      <c r="A19545">
        <v>30100018</v>
      </c>
      <c r="B19545" t="s">
        <v>1102</v>
      </c>
      <c r="C19545" t="s">
        <v>8</v>
      </c>
      <c r="D19545" t="s">
        <v>2409</v>
      </c>
      <c r="E19545">
        <v>0</v>
      </c>
    </row>
    <row r="19546" spans="1:5" x14ac:dyDescent="0.3">
      <c r="A19546">
        <v>30100018</v>
      </c>
      <c r="B19546" t="s">
        <v>1102</v>
      </c>
      <c r="C19546" t="s">
        <v>8</v>
      </c>
      <c r="D19546" t="s">
        <v>2410</v>
      </c>
      <c r="E19546">
        <v>0</v>
      </c>
    </row>
    <row r="19547" spans="1:5" x14ac:dyDescent="0.3">
      <c r="A19547">
        <v>30100018</v>
      </c>
      <c r="B19547" t="s">
        <v>1102</v>
      </c>
      <c r="C19547" t="s">
        <v>8</v>
      </c>
      <c r="D19547" t="s">
        <v>2411</v>
      </c>
      <c r="E19547">
        <v>0</v>
      </c>
    </row>
    <row r="19548" spans="1:5" x14ac:dyDescent="0.3">
      <c r="A19548">
        <v>30100018</v>
      </c>
      <c r="B19548" t="s">
        <v>1102</v>
      </c>
      <c r="C19548" t="s">
        <v>8</v>
      </c>
      <c r="D19548" t="s">
        <v>2412</v>
      </c>
      <c r="E19548">
        <v>0</v>
      </c>
    </row>
    <row r="19549" spans="1:5" x14ac:dyDescent="0.3">
      <c r="A19549">
        <v>30100018</v>
      </c>
      <c r="B19549" t="s">
        <v>1102</v>
      </c>
      <c r="C19549" t="s">
        <v>8</v>
      </c>
      <c r="D19549" t="s">
        <v>2413</v>
      </c>
      <c r="E19549">
        <v>0</v>
      </c>
    </row>
    <row r="19550" spans="1:5" x14ac:dyDescent="0.3">
      <c r="A19550">
        <v>66400051</v>
      </c>
      <c r="B19550" t="s">
        <v>1104</v>
      </c>
      <c r="C19550" t="s">
        <v>8</v>
      </c>
      <c r="D19550" t="s">
        <v>2378</v>
      </c>
      <c r="E19550">
        <v>0</v>
      </c>
    </row>
    <row r="19551" spans="1:5" x14ac:dyDescent="0.3">
      <c r="A19551">
        <v>66400051</v>
      </c>
      <c r="B19551" t="s">
        <v>1104</v>
      </c>
      <c r="C19551" t="s">
        <v>8</v>
      </c>
      <c r="D19551" t="s">
        <v>2379</v>
      </c>
      <c r="E19551">
        <v>-1</v>
      </c>
    </row>
    <row r="19552" spans="1:5" x14ac:dyDescent="0.3">
      <c r="A19552">
        <v>66400051</v>
      </c>
      <c r="B19552" t="s">
        <v>1104</v>
      </c>
      <c r="C19552" t="s">
        <v>8</v>
      </c>
      <c r="D19552" t="s">
        <v>2380</v>
      </c>
      <c r="E19552">
        <v>0</v>
      </c>
    </row>
    <row r="19553" spans="1:5" x14ac:dyDescent="0.3">
      <c r="A19553">
        <v>66400051</v>
      </c>
      <c r="B19553" t="s">
        <v>1104</v>
      </c>
      <c r="C19553" t="s">
        <v>8</v>
      </c>
      <c r="D19553" t="s">
        <v>2381</v>
      </c>
      <c r="E19553">
        <v>0</v>
      </c>
    </row>
    <row r="19554" spans="1:5" x14ac:dyDescent="0.3">
      <c r="A19554">
        <v>66400051</v>
      </c>
      <c r="B19554" t="s">
        <v>1104</v>
      </c>
      <c r="C19554" t="s">
        <v>8</v>
      </c>
      <c r="D19554" t="s">
        <v>2382</v>
      </c>
      <c r="E19554">
        <v>0</v>
      </c>
    </row>
    <row r="19555" spans="1:5" x14ac:dyDescent="0.3">
      <c r="A19555">
        <v>66400051</v>
      </c>
      <c r="B19555" t="s">
        <v>1104</v>
      </c>
      <c r="C19555" t="s">
        <v>8</v>
      </c>
      <c r="D19555" t="s">
        <v>2383</v>
      </c>
      <c r="E19555">
        <v>0</v>
      </c>
    </row>
    <row r="19556" spans="1:5" x14ac:dyDescent="0.3">
      <c r="A19556">
        <v>66400051</v>
      </c>
      <c r="B19556" t="s">
        <v>1104</v>
      </c>
      <c r="C19556" t="s">
        <v>8</v>
      </c>
      <c r="D19556" t="s">
        <v>2384</v>
      </c>
      <c r="E19556">
        <v>0</v>
      </c>
    </row>
    <row r="19557" spans="1:5" x14ac:dyDescent="0.3">
      <c r="A19557">
        <v>66400051</v>
      </c>
      <c r="B19557" t="s">
        <v>1104</v>
      </c>
      <c r="C19557" t="s">
        <v>8</v>
      </c>
      <c r="D19557" t="s">
        <v>2385</v>
      </c>
      <c r="E19557">
        <v>0</v>
      </c>
    </row>
    <row r="19558" spans="1:5" x14ac:dyDescent="0.3">
      <c r="A19558">
        <v>66400051</v>
      </c>
      <c r="B19558" t="s">
        <v>1104</v>
      </c>
      <c r="C19558" t="s">
        <v>8</v>
      </c>
      <c r="D19558" t="s">
        <v>2386</v>
      </c>
      <c r="E19558">
        <v>-1</v>
      </c>
    </row>
    <row r="19559" spans="1:5" x14ac:dyDescent="0.3">
      <c r="A19559">
        <v>66400051</v>
      </c>
      <c r="B19559" t="s">
        <v>1104</v>
      </c>
      <c r="C19559" t="s">
        <v>8</v>
      </c>
      <c r="D19559" t="s">
        <v>2387</v>
      </c>
      <c r="E19559">
        <v>0</v>
      </c>
    </row>
    <row r="19560" spans="1:5" x14ac:dyDescent="0.3">
      <c r="A19560">
        <v>66400051</v>
      </c>
      <c r="B19560" t="s">
        <v>1104</v>
      </c>
      <c r="C19560" t="s">
        <v>8</v>
      </c>
      <c r="D19560" t="s">
        <v>2388</v>
      </c>
      <c r="E19560">
        <v>0</v>
      </c>
    </row>
    <row r="19561" spans="1:5" x14ac:dyDescent="0.3">
      <c r="A19561">
        <v>66400051</v>
      </c>
      <c r="B19561" t="s">
        <v>1104</v>
      </c>
      <c r="C19561" t="s">
        <v>8</v>
      </c>
      <c r="D19561" t="s">
        <v>2389</v>
      </c>
      <c r="E19561">
        <v>0</v>
      </c>
    </row>
    <row r="19562" spans="1:5" x14ac:dyDescent="0.3">
      <c r="A19562">
        <v>66400051</v>
      </c>
      <c r="B19562" t="s">
        <v>1104</v>
      </c>
      <c r="C19562" t="s">
        <v>8</v>
      </c>
      <c r="D19562" t="s">
        <v>2390</v>
      </c>
      <c r="E19562">
        <v>0</v>
      </c>
    </row>
    <row r="19563" spans="1:5" x14ac:dyDescent="0.3">
      <c r="A19563">
        <v>66400051</v>
      </c>
      <c r="B19563" t="s">
        <v>1104</v>
      </c>
      <c r="C19563" t="s">
        <v>8</v>
      </c>
      <c r="D19563" t="s">
        <v>2391</v>
      </c>
      <c r="E19563">
        <v>0</v>
      </c>
    </row>
    <row r="19564" spans="1:5" x14ac:dyDescent="0.3">
      <c r="A19564">
        <v>66400051</v>
      </c>
      <c r="B19564" t="s">
        <v>1104</v>
      </c>
      <c r="C19564" t="s">
        <v>8</v>
      </c>
      <c r="D19564" t="s">
        <v>2392</v>
      </c>
      <c r="E19564">
        <v>0</v>
      </c>
    </row>
    <row r="19565" spans="1:5" x14ac:dyDescent="0.3">
      <c r="A19565">
        <v>66400051</v>
      </c>
      <c r="B19565" t="s">
        <v>1104</v>
      </c>
      <c r="C19565" t="s">
        <v>8</v>
      </c>
      <c r="D19565" t="s">
        <v>2393</v>
      </c>
      <c r="E19565">
        <v>0</v>
      </c>
    </row>
    <row r="19566" spans="1:5" x14ac:dyDescent="0.3">
      <c r="A19566">
        <v>66400051</v>
      </c>
      <c r="B19566" t="s">
        <v>1104</v>
      </c>
      <c r="C19566" t="s">
        <v>8</v>
      </c>
      <c r="D19566" t="s">
        <v>2394</v>
      </c>
      <c r="E19566">
        <v>0</v>
      </c>
    </row>
    <row r="19567" spans="1:5" x14ac:dyDescent="0.3">
      <c r="A19567">
        <v>66400051</v>
      </c>
      <c r="B19567" t="s">
        <v>1104</v>
      </c>
      <c r="C19567" t="s">
        <v>8</v>
      </c>
      <c r="D19567" t="s">
        <v>2395</v>
      </c>
      <c r="E19567">
        <v>0</v>
      </c>
    </row>
    <row r="19568" spans="1:5" x14ac:dyDescent="0.3">
      <c r="A19568">
        <v>66400051</v>
      </c>
      <c r="B19568" t="s">
        <v>1104</v>
      </c>
      <c r="C19568" t="s">
        <v>8</v>
      </c>
      <c r="D19568" t="s">
        <v>2396</v>
      </c>
      <c r="E19568">
        <v>0</v>
      </c>
    </row>
    <row r="19569" spans="1:5" x14ac:dyDescent="0.3">
      <c r="A19569">
        <v>66400051</v>
      </c>
      <c r="B19569" t="s">
        <v>1104</v>
      </c>
      <c r="C19569" t="s">
        <v>8</v>
      </c>
      <c r="D19569" t="s">
        <v>2397</v>
      </c>
      <c r="E19569">
        <v>-1</v>
      </c>
    </row>
    <row r="19570" spans="1:5" x14ac:dyDescent="0.3">
      <c r="A19570">
        <v>66400051</v>
      </c>
      <c r="B19570" t="s">
        <v>1104</v>
      </c>
      <c r="C19570" t="s">
        <v>8</v>
      </c>
      <c r="D19570" t="s">
        <v>2398</v>
      </c>
      <c r="E19570">
        <v>0</v>
      </c>
    </row>
    <row r="19571" spans="1:5" x14ac:dyDescent="0.3">
      <c r="A19571">
        <v>66400051</v>
      </c>
      <c r="B19571" t="s">
        <v>1104</v>
      </c>
      <c r="C19571" t="s">
        <v>8</v>
      </c>
      <c r="D19571" t="s">
        <v>2399</v>
      </c>
      <c r="E19571">
        <v>0</v>
      </c>
    </row>
    <row r="19572" spans="1:5" x14ac:dyDescent="0.3">
      <c r="A19572">
        <v>66400051</v>
      </c>
      <c r="B19572" t="s">
        <v>1104</v>
      </c>
      <c r="C19572" t="s">
        <v>8</v>
      </c>
      <c r="D19572" t="s">
        <v>2400</v>
      </c>
      <c r="E19572">
        <v>0</v>
      </c>
    </row>
    <row r="19573" spans="1:5" x14ac:dyDescent="0.3">
      <c r="A19573">
        <v>66400051</v>
      </c>
      <c r="B19573" t="s">
        <v>1104</v>
      </c>
      <c r="C19573" t="s">
        <v>8</v>
      </c>
      <c r="D19573" t="s">
        <v>2401</v>
      </c>
      <c r="E19573">
        <v>0</v>
      </c>
    </row>
    <row r="19574" spans="1:5" x14ac:dyDescent="0.3">
      <c r="A19574">
        <v>66400051</v>
      </c>
      <c r="B19574" t="s">
        <v>1104</v>
      </c>
      <c r="C19574" t="s">
        <v>8</v>
      </c>
      <c r="D19574" t="s">
        <v>2402</v>
      </c>
      <c r="E19574">
        <v>0</v>
      </c>
    </row>
    <row r="19575" spans="1:5" x14ac:dyDescent="0.3">
      <c r="A19575">
        <v>66400051</v>
      </c>
      <c r="B19575" t="s">
        <v>1104</v>
      </c>
      <c r="C19575" t="s">
        <v>8</v>
      </c>
      <c r="D19575" t="s">
        <v>2403</v>
      </c>
      <c r="E19575">
        <v>0</v>
      </c>
    </row>
    <row r="19576" spans="1:5" x14ac:dyDescent="0.3">
      <c r="A19576">
        <v>66400051</v>
      </c>
      <c r="B19576" t="s">
        <v>1104</v>
      </c>
      <c r="C19576" t="s">
        <v>8</v>
      </c>
      <c r="D19576" t="s">
        <v>2404</v>
      </c>
      <c r="E19576">
        <v>0</v>
      </c>
    </row>
    <row r="19577" spans="1:5" x14ac:dyDescent="0.3">
      <c r="A19577">
        <v>66400051</v>
      </c>
      <c r="B19577" t="s">
        <v>1104</v>
      </c>
      <c r="C19577" t="s">
        <v>8</v>
      </c>
      <c r="D19577" t="s">
        <v>2405</v>
      </c>
      <c r="E19577">
        <v>-1</v>
      </c>
    </row>
    <row r="19578" spans="1:5" x14ac:dyDescent="0.3">
      <c r="A19578">
        <v>66400051</v>
      </c>
      <c r="B19578" t="s">
        <v>1104</v>
      </c>
      <c r="C19578" t="s">
        <v>8</v>
      </c>
      <c r="D19578" t="s">
        <v>2406</v>
      </c>
      <c r="E19578">
        <v>0</v>
      </c>
    </row>
    <row r="19579" spans="1:5" x14ac:dyDescent="0.3">
      <c r="A19579">
        <v>66400051</v>
      </c>
      <c r="B19579" t="s">
        <v>1104</v>
      </c>
      <c r="C19579" t="s">
        <v>8</v>
      </c>
      <c r="D19579" t="s">
        <v>2407</v>
      </c>
      <c r="E19579">
        <v>0</v>
      </c>
    </row>
    <row r="19580" spans="1:5" x14ac:dyDescent="0.3">
      <c r="A19580">
        <v>66400051</v>
      </c>
      <c r="B19580" t="s">
        <v>1104</v>
      </c>
      <c r="C19580" t="s">
        <v>8</v>
      </c>
      <c r="D19580" t="s">
        <v>2408</v>
      </c>
      <c r="E19580">
        <v>0</v>
      </c>
    </row>
    <row r="19581" spans="1:5" x14ac:dyDescent="0.3">
      <c r="A19581">
        <v>66400051</v>
      </c>
      <c r="B19581" t="s">
        <v>1104</v>
      </c>
      <c r="C19581" t="s">
        <v>8</v>
      </c>
      <c r="D19581" t="s">
        <v>2409</v>
      </c>
      <c r="E19581">
        <v>0</v>
      </c>
    </row>
    <row r="19582" spans="1:5" x14ac:dyDescent="0.3">
      <c r="A19582">
        <v>66400051</v>
      </c>
      <c r="B19582" t="s">
        <v>1104</v>
      </c>
      <c r="C19582" t="s">
        <v>8</v>
      </c>
      <c r="D19582" t="s">
        <v>2410</v>
      </c>
      <c r="E19582">
        <v>0</v>
      </c>
    </row>
    <row r="19583" spans="1:5" x14ac:dyDescent="0.3">
      <c r="A19583">
        <v>66400051</v>
      </c>
      <c r="B19583" t="s">
        <v>1104</v>
      </c>
      <c r="C19583" t="s">
        <v>8</v>
      </c>
      <c r="D19583" t="s">
        <v>2411</v>
      </c>
      <c r="E19583">
        <v>0</v>
      </c>
    </row>
    <row r="19584" spans="1:5" x14ac:dyDescent="0.3">
      <c r="A19584">
        <v>66400051</v>
      </c>
      <c r="B19584" t="s">
        <v>1104</v>
      </c>
      <c r="C19584" t="s">
        <v>8</v>
      </c>
      <c r="D19584" t="s">
        <v>2412</v>
      </c>
      <c r="E19584">
        <v>0</v>
      </c>
    </row>
    <row r="19585" spans="1:5" x14ac:dyDescent="0.3">
      <c r="A19585">
        <v>66400051</v>
      </c>
      <c r="B19585" t="s">
        <v>1104</v>
      </c>
      <c r="C19585" t="s">
        <v>8</v>
      </c>
      <c r="D19585" t="s">
        <v>2413</v>
      </c>
      <c r="E19585">
        <v>0</v>
      </c>
    </row>
    <row r="19586" spans="1:5" x14ac:dyDescent="0.3">
      <c r="A19586">
        <v>53060001</v>
      </c>
      <c r="B19586" t="s">
        <v>1106</v>
      </c>
      <c r="C19586" t="s">
        <v>8</v>
      </c>
      <c r="D19586" t="s">
        <v>2378</v>
      </c>
      <c r="E19586">
        <v>0</v>
      </c>
    </row>
    <row r="19587" spans="1:5" x14ac:dyDescent="0.3">
      <c r="A19587">
        <v>53060001</v>
      </c>
      <c r="B19587" t="s">
        <v>1106</v>
      </c>
      <c r="C19587" t="s">
        <v>8</v>
      </c>
      <c r="D19587" t="s">
        <v>2379</v>
      </c>
      <c r="E19587">
        <v>0</v>
      </c>
    </row>
    <row r="19588" spans="1:5" x14ac:dyDescent="0.3">
      <c r="A19588">
        <v>53060001</v>
      </c>
      <c r="B19588" t="s">
        <v>1106</v>
      </c>
      <c r="C19588" t="s">
        <v>8</v>
      </c>
      <c r="D19588" t="s">
        <v>2380</v>
      </c>
      <c r="E19588">
        <v>0</v>
      </c>
    </row>
    <row r="19589" spans="1:5" x14ac:dyDescent="0.3">
      <c r="A19589">
        <v>53060001</v>
      </c>
      <c r="B19589" t="s">
        <v>1106</v>
      </c>
      <c r="C19589" t="s">
        <v>8</v>
      </c>
      <c r="D19589" t="s">
        <v>2381</v>
      </c>
      <c r="E19589">
        <v>0</v>
      </c>
    </row>
    <row r="19590" spans="1:5" x14ac:dyDescent="0.3">
      <c r="A19590">
        <v>53060001</v>
      </c>
      <c r="B19590" t="s">
        <v>1106</v>
      </c>
      <c r="C19590" t="s">
        <v>8</v>
      </c>
      <c r="D19590" t="s">
        <v>2382</v>
      </c>
      <c r="E19590">
        <v>0</v>
      </c>
    </row>
    <row r="19591" spans="1:5" x14ac:dyDescent="0.3">
      <c r="A19591">
        <v>53060001</v>
      </c>
      <c r="B19591" t="s">
        <v>1106</v>
      </c>
      <c r="C19591" t="s">
        <v>8</v>
      </c>
      <c r="D19591" t="s">
        <v>2383</v>
      </c>
      <c r="E19591">
        <v>0</v>
      </c>
    </row>
    <row r="19592" spans="1:5" x14ac:dyDescent="0.3">
      <c r="A19592">
        <v>53060001</v>
      </c>
      <c r="B19592" t="s">
        <v>1106</v>
      </c>
      <c r="C19592" t="s">
        <v>8</v>
      </c>
      <c r="D19592" t="s">
        <v>2384</v>
      </c>
      <c r="E19592">
        <v>0</v>
      </c>
    </row>
    <row r="19593" spans="1:5" x14ac:dyDescent="0.3">
      <c r="A19593">
        <v>53060001</v>
      </c>
      <c r="B19593" t="s">
        <v>1106</v>
      </c>
      <c r="C19593" t="s">
        <v>8</v>
      </c>
      <c r="D19593" t="s">
        <v>2385</v>
      </c>
      <c r="E19593">
        <v>0</v>
      </c>
    </row>
    <row r="19594" spans="1:5" x14ac:dyDescent="0.3">
      <c r="A19594">
        <v>53060001</v>
      </c>
      <c r="B19594" t="s">
        <v>1106</v>
      </c>
      <c r="C19594" t="s">
        <v>8</v>
      </c>
      <c r="D19594" t="s">
        <v>2386</v>
      </c>
      <c r="E19594">
        <v>0</v>
      </c>
    </row>
    <row r="19595" spans="1:5" x14ac:dyDescent="0.3">
      <c r="A19595">
        <v>53060001</v>
      </c>
      <c r="B19595" t="s">
        <v>1106</v>
      </c>
      <c r="C19595" t="s">
        <v>8</v>
      </c>
      <c r="D19595" t="s">
        <v>2387</v>
      </c>
      <c r="E19595">
        <v>0</v>
      </c>
    </row>
    <row r="19596" spans="1:5" x14ac:dyDescent="0.3">
      <c r="A19596">
        <v>53060001</v>
      </c>
      <c r="B19596" t="s">
        <v>1106</v>
      </c>
      <c r="C19596" t="s">
        <v>8</v>
      </c>
      <c r="D19596" t="s">
        <v>2388</v>
      </c>
      <c r="E19596">
        <v>0</v>
      </c>
    </row>
    <row r="19597" spans="1:5" x14ac:dyDescent="0.3">
      <c r="A19597">
        <v>53060001</v>
      </c>
      <c r="B19597" t="s">
        <v>1106</v>
      </c>
      <c r="C19597" t="s">
        <v>8</v>
      </c>
      <c r="D19597" t="s">
        <v>2389</v>
      </c>
      <c r="E19597">
        <v>0</v>
      </c>
    </row>
    <row r="19598" spans="1:5" x14ac:dyDescent="0.3">
      <c r="A19598">
        <v>53060001</v>
      </c>
      <c r="B19598" t="s">
        <v>1106</v>
      </c>
      <c r="C19598" t="s">
        <v>8</v>
      </c>
      <c r="D19598" t="s">
        <v>2390</v>
      </c>
      <c r="E19598">
        <v>0</v>
      </c>
    </row>
    <row r="19599" spans="1:5" x14ac:dyDescent="0.3">
      <c r="A19599">
        <v>53060001</v>
      </c>
      <c r="B19599" t="s">
        <v>1106</v>
      </c>
      <c r="C19599" t="s">
        <v>8</v>
      </c>
      <c r="D19599" t="s">
        <v>2391</v>
      </c>
      <c r="E19599">
        <v>0</v>
      </c>
    </row>
    <row r="19600" spans="1:5" x14ac:dyDescent="0.3">
      <c r="A19600">
        <v>53060001</v>
      </c>
      <c r="B19600" t="s">
        <v>1106</v>
      </c>
      <c r="C19600" t="s">
        <v>8</v>
      </c>
      <c r="D19600" t="s">
        <v>2392</v>
      </c>
      <c r="E19600">
        <v>0</v>
      </c>
    </row>
    <row r="19601" spans="1:5" x14ac:dyDescent="0.3">
      <c r="A19601">
        <v>53060001</v>
      </c>
      <c r="B19601" t="s">
        <v>1106</v>
      </c>
      <c r="C19601" t="s">
        <v>8</v>
      </c>
      <c r="D19601" t="s">
        <v>2393</v>
      </c>
      <c r="E19601">
        <v>0</v>
      </c>
    </row>
    <row r="19602" spans="1:5" x14ac:dyDescent="0.3">
      <c r="A19602">
        <v>53060001</v>
      </c>
      <c r="B19602" t="s">
        <v>1106</v>
      </c>
      <c r="C19602" t="s">
        <v>8</v>
      </c>
      <c r="D19602" t="s">
        <v>2394</v>
      </c>
      <c r="E19602">
        <v>0</v>
      </c>
    </row>
    <row r="19603" spans="1:5" x14ac:dyDescent="0.3">
      <c r="A19603">
        <v>53060001</v>
      </c>
      <c r="B19603" t="s">
        <v>1106</v>
      </c>
      <c r="C19603" t="s">
        <v>8</v>
      </c>
      <c r="D19603" t="s">
        <v>2395</v>
      </c>
      <c r="E19603">
        <v>0</v>
      </c>
    </row>
    <row r="19604" spans="1:5" x14ac:dyDescent="0.3">
      <c r="A19604">
        <v>53060001</v>
      </c>
      <c r="B19604" t="s">
        <v>1106</v>
      </c>
      <c r="C19604" t="s">
        <v>8</v>
      </c>
      <c r="D19604" t="s">
        <v>2396</v>
      </c>
      <c r="E19604">
        <v>0</v>
      </c>
    </row>
    <row r="19605" spans="1:5" x14ac:dyDescent="0.3">
      <c r="A19605">
        <v>53060001</v>
      </c>
      <c r="B19605" t="s">
        <v>1106</v>
      </c>
      <c r="C19605" t="s">
        <v>8</v>
      </c>
      <c r="D19605" t="s">
        <v>2397</v>
      </c>
      <c r="E19605">
        <v>0</v>
      </c>
    </row>
    <row r="19606" spans="1:5" x14ac:dyDescent="0.3">
      <c r="A19606">
        <v>53060001</v>
      </c>
      <c r="B19606" t="s">
        <v>1106</v>
      </c>
      <c r="C19606" t="s">
        <v>8</v>
      </c>
      <c r="D19606" t="s">
        <v>2398</v>
      </c>
      <c r="E19606">
        <v>0</v>
      </c>
    </row>
    <row r="19607" spans="1:5" x14ac:dyDescent="0.3">
      <c r="A19607">
        <v>53060001</v>
      </c>
      <c r="B19607" t="s">
        <v>1106</v>
      </c>
      <c r="C19607" t="s">
        <v>8</v>
      </c>
      <c r="D19607" t="s">
        <v>2399</v>
      </c>
      <c r="E19607">
        <v>0</v>
      </c>
    </row>
    <row r="19608" spans="1:5" x14ac:dyDescent="0.3">
      <c r="A19608">
        <v>53060001</v>
      </c>
      <c r="B19608" t="s">
        <v>1106</v>
      </c>
      <c r="C19608" t="s">
        <v>8</v>
      </c>
      <c r="D19608" t="s">
        <v>2400</v>
      </c>
      <c r="E19608">
        <v>0</v>
      </c>
    </row>
    <row r="19609" spans="1:5" x14ac:dyDescent="0.3">
      <c r="A19609">
        <v>53060001</v>
      </c>
      <c r="B19609" t="s">
        <v>1106</v>
      </c>
      <c r="C19609" t="s">
        <v>8</v>
      </c>
      <c r="D19609" t="s">
        <v>2401</v>
      </c>
      <c r="E19609">
        <v>0</v>
      </c>
    </row>
    <row r="19610" spans="1:5" x14ac:dyDescent="0.3">
      <c r="A19610">
        <v>53060001</v>
      </c>
      <c r="B19610" t="s">
        <v>1106</v>
      </c>
      <c r="C19610" t="s">
        <v>8</v>
      </c>
      <c r="D19610" t="s">
        <v>2402</v>
      </c>
      <c r="E19610">
        <v>-1</v>
      </c>
    </row>
    <row r="19611" spans="1:5" x14ac:dyDescent="0.3">
      <c r="A19611">
        <v>53060001</v>
      </c>
      <c r="B19611" t="s">
        <v>1106</v>
      </c>
      <c r="C19611" t="s">
        <v>8</v>
      </c>
      <c r="D19611" t="s">
        <v>2403</v>
      </c>
      <c r="E19611">
        <v>0</v>
      </c>
    </row>
    <row r="19612" spans="1:5" x14ac:dyDescent="0.3">
      <c r="A19612">
        <v>53060001</v>
      </c>
      <c r="B19612" t="s">
        <v>1106</v>
      </c>
      <c r="C19612" t="s">
        <v>8</v>
      </c>
      <c r="D19612" t="s">
        <v>2404</v>
      </c>
      <c r="E19612">
        <v>0</v>
      </c>
    </row>
    <row r="19613" spans="1:5" x14ac:dyDescent="0.3">
      <c r="A19613">
        <v>53060001</v>
      </c>
      <c r="B19613" t="s">
        <v>1106</v>
      </c>
      <c r="C19613" t="s">
        <v>8</v>
      </c>
      <c r="D19613" t="s">
        <v>2405</v>
      </c>
      <c r="E19613">
        <v>0</v>
      </c>
    </row>
    <row r="19614" spans="1:5" x14ac:dyDescent="0.3">
      <c r="A19614">
        <v>53060001</v>
      </c>
      <c r="B19614" t="s">
        <v>1106</v>
      </c>
      <c r="C19614" t="s">
        <v>8</v>
      </c>
      <c r="D19614" t="s">
        <v>2406</v>
      </c>
      <c r="E19614">
        <v>0</v>
      </c>
    </row>
    <row r="19615" spans="1:5" x14ac:dyDescent="0.3">
      <c r="A19615">
        <v>53060001</v>
      </c>
      <c r="B19615" t="s">
        <v>1106</v>
      </c>
      <c r="C19615" t="s">
        <v>8</v>
      </c>
      <c r="D19615" t="s">
        <v>2407</v>
      </c>
      <c r="E19615">
        <v>0</v>
      </c>
    </row>
    <row r="19616" spans="1:5" x14ac:dyDescent="0.3">
      <c r="A19616">
        <v>53060001</v>
      </c>
      <c r="B19616" t="s">
        <v>1106</v>
      </c>
      <c r="C19616" t="s">
        <v>8</v>
      </c>
      <c r="D19616" t="s">
        <v>2408</v>
      </c>
      <c r="E19616">
        <v>0</v>
      </c>
    </row>
    <row r="19617" spans="1:5" x14ac:dyDescent="0.3">
      <c r="A19617">
        <v>53060001</v>
      </c>
      <c r="B19617" t="s">
        <v>1106</v>
      </c>
      <c r="C19617" t="s">
        <v>8</v>
      </c>
      <c r="D19617" t="s">
        <v>2409</v>
      </c>
      <c r="E19617">
        <v>0</v>
      </c>
    </row>
    <row r="19618" spans="1:5" x14ac:dyDescent="0.3">
      <c r="A19618">
        <v>53060001</v>
      </c>
      <c r="B19618" t="s">
        <v>1106</v>
      </c>
      <c r="C19618" t="s">
        <v>8</v>
      </c>
      <c r="D19618" t="s">
        <v>2410</v>
      </c>
      <c r="E19618">
        <v>0</v>
      </c>
    </row>
    <row r="19619" spans="1:5" x14ac:dyDescent="0.3">
      <c r="A19619">
        <v>53060001</v>
      </c>
      <c r="B19619" t="s">
        <v>1106</v>
      </c>
      <c r="C19619" t="s">
        <v>8</v>
      </c>
      <c r="D19619" t="s">
        <v>2411</v>
      </c>
      <c r="E19619">
        <v>0</v>
      </c>
    </row>
    <row r="19620" spans="1:5" x14ac:dyDescent="0.3">
      <c r="A19620">
        <v>53060001</v>
      </c>
      <c r="B19620" t="s">
        <v>1106</v>
      </c>
      <c r="C19620" t="s">
        <v>8</v>
      </c>
      <c r="D19620" t="s">
        <v>2412</v>
      </c>
      <c r="E19620">
        <v>0</v>
      </c>
    </row>
    <row r="19621" spans="1:5" x14ac:dyDescent="0.3">
      <c r="A19621">
        <v>53060001</v>
      </c>
      <c r="B19621" t="s">
        <v>1106</v>
      </c>
      <c r="C19621" t="s">
        <v>8</v>
      </c>
      <c r="D19621" t="s">
        <v>2413</v>
      </c>
      <c r="E19621">
        <v>0</v>
      </c>
    </row>
    <row r="19622" spans="1:5" x14ac:dyDescent="0.3">
      <c r="A19622">
        <v>43190013</v>
      </c>
      <c r="B19622" t="s">
        <v>1108</v>
      </c>
      <c r="C19622" t="s">
        <v>8</v>
      </c>
      <c r="D19622" t="s">
        <v>2378</v>
      </c>
      <c r="E19622">
        <v>0</v>
      </c>
    </row>
    <row r="19623" spans="1:5" x14ac:dyDescent="0.3">
      <c r="A19623">
        <v>43190013</v>
      </c>
      <c r="B19623" t="s">
        <v>1108</v>
      </c>
      <c r="C19623" t="s">
        <v>8</v>
      </c>
      <c r="D19623" t="s">
        <v>2379</v>
      </c>
      <c r="E19623">
        <v>0</v>
      </c>
    </row>
    <row r="19624" spans="1:5" x14ac:dyDescent="0.3">
      <c r="A19624">
        <v>43190013</v>
      </c>
      <c r="B19624" t="s">
        <v>1108</v>
      </c>
      <c r="C19624" t="s">
        <v>8</v>
      </c>
      <c r="D19624" t="s">
        <v>2380</v>
      </c>
      <c r="E19624">
        <v>0</v>
      </c>
    </row>
    <row r="19625" spans="1:5" x14ac:dyDescent="0.3">
      <c r="A19625">
        <v>43190013</v>
      </c>
      <c r="B19625" t="s">
        <v>1108</v>
      </c>
      <c r="C19625" t="s">
        <v>8</v>
      </c>
      <c r="D19625" t="s">
        <v>2381</v>
      </c>
      <c r="E19625">
        <v>-1</v>
      </c>
    </row>
    <row r="19626" spans="1:5" x14ac:dyDescent="0.3">
      <c r="A19626">
        <v>43190013</v>
      </c>
      <c r="B19626" t="s">
        <v>1108</v>
      </c>
      <c r="C19626" t="s">
        <v>8</v>
      </c>
      <c r="D19626" t="s">
        <v>2382</v>
      </c>
      <c r="E19626">
        <v>0</v>
      </c>
    </row>
    <row r="19627" spans="1:5" x14ac:dyDescent="0.3">
      <c r="A19627">
        <v>43190013</v>
      </c>
      <c r="B19627" t="s">
        <v>1108</v>
      </c>
      <c r="C19627" t="s">
        <v>8</v>
      </c>
      <c r="D19627" t="s">
        <v>2383</v>
      </c>
      <c r="E19627">
        <v>0</v>
      </c>
    </row>
    <row r="19628" spans="1:5" x14ac:dyDescent="0.3">
      <c r="A19628">
        <v>43190013</v>
      </c>
      <c r="B19628" t="s">
        <v>1108</v>
      </c>
      <c r="C19628" t="s">
        <v>8</v>
      </c>
      <c r="D19628" t="s">
        <v>2384</v>
      </c>
      <c r="E19628">
        <v>0</v>
      </c>
    </row>
    <row r="19629" spans="1:5" x14ac:dyDescent="0.3">
      <c r="A19629">
        <v>43190013</v>
      </c>
      <c r="B19629" t="s">
        <v>1108</v>
      </c>
      <c r="C19629" t="s">
        <v>8</v>
      </c>
      <c r="D19629" t="s">
        <v>2385</v>
      </c>
      <c r="E19629">
        <v>0</v>
      </c>
    </row>
    <row r="19630" spans="1:5" x14ac:dyDescent="0.3">
      <c r="A19630">
        <v>43190013</v>
      </c>
      <c r="B19630" t="s">
        <v>1108</v>
      </c>
      <c r="C19630" t="s">
        <v>8</v>
      </c>
      <c r="D19630" t="s">
        <v>2386</v>
      </c>
      <c r="E19630">
        <v>0</v>
      </c>
    </row>
    <row r="19631" spans="1:5" x14ac:dyDescent="0.3">
      <c r="A19631">
        <v>43190013</v>
      </c>
      <c r="B19631" t="s">
        <v>1108</v>
      </c>
      <c r="C19631" t="s">
        <v>8</v>
      </c>
      <c r="D19631" t="s">
        <v>2387</v>
      </c>
      <c r="E19631">
        <v>0</v>
      </c>
    </row>
    <row r="19632" spans="1:5" x14ac:dyDescent="0.3">
      <c r="A19632">
        <v>43190013</v>
      </c>
      <c r="B19632" t="s">
        <v>1108</v>
      </c>
      <c r="C19632" t="s">
        <v>8</v>
      </c>
      <c r="D19632" t="s">
        <v>2388</v>
      </c>
      <c r="E19632">
        <v>0</v>
      </c>
    </row>
    <row r="19633" spans="1:5" x14ac:dyDescent="0.3">
      <c r="A19633">
        <v>43190013</v>
      </c>
      <c r="B19633" t="s">
        <v>1108</v>
      </c>
      <c r="C19633" t="s">
        <v>8</v>
      </c>
      <c r="D19633" t="s">
        <v>2389</v>
      </c>
      <c r="E19633">
        <v>0</v>
      </c>
    </row>
    <row r="19634" spans="1:5" x14ac:dyDescent="0.3">
      <c r="A19634">
        <v>43190013</v>
      </c>
      <c r="B19634" t="s">
        <v>1108</v>
      </c>
      <c r="C19634" t="s">
        <v>8</v>
      </c>
      <c r="D19634" t="s">
        <v>2390</v>
      </c>
      <c r="E19634">
        <v>0</v>
      </c>
    </row>
    <row r="19635" spans="1:5" x14ac:dyDescent="0.3">
      <c r="A19635">
        <v>43190013</v>
      </c>
      <c r="B19635" t="s">
        <v>1108</v>
      </c>
      <c r="C19635" t="s">
        <v>8</v>
      </c>
      <c r="D19635" t="s">
        <v>2391</v>
      </c>
      <c r="E19635">
        <v>0</v>
      </c>
    </row>
    <row r="19636" spans="1:5" x14ac:dyDescent="0.3">
      <c r="A19636">
        <v>43190013</v>
      </c>
      <c r="B19636" t="s">
        <v>1108</v>
      </c>
      <c r="C19636" t="s">
        <v>8</v>
      </c>
      <c r="D19636" t="s">
        <v>2392</v>
      </c>
      <c r="E19636">
        <v>0</v>
      </c>
    </row>
    <row r="19637" spans="1:5" x14ac:dyDescent="0.3">
      <c r="A19637">
        <v>43190013</v>
      </c>
      <c r="B19637" t="s">
        <v>1108</v>
      </c>
      <c r="C19637" t="s">
        <v>8</v>
      </c>
      <c r="D19637" t="s">
        <v>2393</v>
      </c>
      <c r="E19637">
        <v>0</v>
      </c>
    </row>
    <row r="19638" spans="1:5" x14ac:dyDescent="0.3">
      <c r="A19638">
        <v>43190013</v>
      </c>
      <c r="B19638" t="s">
        <v>1108</v>
      </c>
      <c r="C19638" t="s">
        <v>8</v>
      </c>
      <c r="D19638" t="s">
        <v>2394</v>
      </c>
      <c r="E19638">
        <v>0</v>
      </c>
    </row>
    <row r="19639" spans="1:5" x14ac:dyDescent="0.3">
      <c r="A19639">
        <v>43190013</v>
      </c>
      <c r="B19639" t="s">
        <v>1108</v>
      </c>
      <c r="C19639" t="s">
        <v>8</v>
      </c>
      <c r="D19639" t="s">
        <v>2395</v>
      </c>
      <c r="E19639">
        <v>0</v>
      </c>
    </row>
    <row r="19640" spans="1:5" x14ac:dyDescent="0.3">
      <c r="A19640">
        <v>43190013</v>
      </c>
      <c r="B19640" t="s">
        <v>1108</v>
      </c>
      <c r="C19640" t="s">
        <v>8</v>
      </c>
      <c r="D19640" t="s">
        <v>2396</v>
      </c>
      <c r="E19640">
        <v>0</v>
      </c>
    </row>
    <row r="19641" spans="1:5" x14ac:dyDescent="0.3">
      <c r="A19641">
        <v>43190013</v>
      </c>
      <c r="B19641" t="s">
        <v>1108</v>
      </c>
      <c r="C19641" t="s">
        <v>8</v>
      </c>
      <c r="D19641" t="s">
        <v>2397</v>
      </c>
      <c r="E19641">
        <v>0</v>
      </c>
    </row>
    <row r="19642" spans="1:5" x14ac:dyDescent="0.3">
      <c r="A19642">
        <v>43190013</v>
      </c>
      <c r="B19642" t="s">
        <v>1108</v>
      </c>
      <c r="C19642" t="s">
        <v>8</v>
      </c>
      <c r="D19642" t="s">
        <v>2398</v>
      </c>
      <c r="E19642">
        <v>0</v>
      </c>
    </row>
    <row r="19643" spans="1:5" x14ac:dyDescent="0.3">
      <c r="A19643">
        <v>43190013</v>
      </c>
      <c r="B19643" t="s">
        <v>1108</v>
      </c>
      <c r="C19643" t="s">
        <v>8</v>
      </c>
      <c r="D19643" t="s">
        <v>2399</v>
      </c>
      <c r="E19643">
        <v>0</v>
      </c>
    </row>
    <row r="19644" spans="1:5" x14ac:dyDescent="0.3">
      <c r="A19644">
        <v>43190013</v>
      </c>
      <c r="B19644" t="s">
        <v>1108</v>
      </c>
      <c r="C19644" t="s">
        <v>8</v>
      </c>
      <c r="D19644" t="s">
        <v>2400</v>
      </c>
      <c r="E19644">
        <v>-2</v>
      </c>
    </row>
    <row r="19645" spans="1:5" x14ac:dyDescent="0.3">
      <c r="A19645">
        <v>43190013</v>
      </c>
      <c r="B19645" t="s">
        <v>1108</v>
      </c>
      <c r="C19645" t="s">
        <v>8</v>
      </c>
      <c r="D19645" t="s">
        <v>2401</v>
      </c>
      <c r="E19645">
        <v>0</v>
      </c>
    </row>
    <row r="19646" spans="1:5" x14ac:dyDescent="0.3">
      <c r="A19646">
        <v>43190013</v>
      </c>
      <c r="B19646" t="s">
        <v>1108</v>
      </c>
      <c r="C19646" t="s">
        <v>8</v>
      </c>
      <c r="D19646" t="s">
        <v>2402</v>
      </c>
      <c r="E19646">
        <v>0</v>
      </c>
    </row>
    <row r="19647" spans="1:5" x14ac:dyDescent="0.3">
      <c r="A19647">
        <v>43190013</v>
      </c>
      <c r="B19647" t="s">
        <v>1108</v>
      </c>
      <c r="C19647" t="s">
        <v>8</v>
      </c>
      <c r="D19647" t="s">
        <v>2403</v>
      </c>
      <c r="E19647">
        <v>0</v>
      </c>
    </row>
    <row r="19648" spans="1:5" x14ac:dyDescent="0.3">
      <c r="A19648">
        <v>43190013</v>
      </c>
      <c r="B19648" t="s">
        <v>1108</v>
      </c>
      <c r="C19648" t="s">
        <v>8</v>
      </c>
      <c r="D19648" t="s">
        <v>2404</v>
      </c>
      <c r="E19648">
        <v>0</v>
      </c>
    </row>
    <row r="19649" spans="1:5" x14ac:dyDescent="0.3">
      <c r="A19649">
        <v>43190013</v>
      </c>
      <c r="B19649" t="s">
        <v>1108</v>
      </c>
      <c r="C19649" t="s">
        <v>8</v>
      </c>
      <c r="D19649" t="s">
        <v>2405</v>
      </c>
      <c r="E19649">
        <v>0</v>
      </c>
    </row>
    <row r="19650" spans="1:5" x14ac:dyDescent="0.3">
      <c r="A19650">
        <v>43190013</v>
      </c>
      <c r="B19650" t="s">
        <v>1108</v>
      </c>
      <c r="C19650" t="s">
        <v>8</v>
      </c>
      <c r="D19650" t="s">
        <v>2406</v>
      </c>
      <c r="E19650">
        <v>0</v>
      </c>
    </row>
    <row r="19651" spans="1:5" x14ac:dyDescent="0.3">
      <c r="A19651">
        <v>43190013</v>
      </c>
      <c r="B19651" t="s">
        <v>1108</v>
      </c>
      <c r="C19651" t="s">
        <v>8</v>
      </c>
      <c r="D19651" t="s">
        <v>2407</v>
      </c>
      <c r="E19651">
        <v>0</v>
      </c>
    </row>
    <row r="19652" spans="1:5" x14ac:dyDescent="0.3">
      <c r="A19652">
        <v>43190013</v>
      </c>
      <c r="B19652" t="s">
        <v>1108</v>
      </c>
      <c r="C19652" t="s">
        <v>8</v>
      </c>
      <c r="D19652" t="s">
        <v>2408</v>
      </c>
      <c r="E19652">
        <v>0</v>
      </c>
    </row>
    <row r="19653" spans="1:5" x14ac:dyDescent="0.3">
      <c r="A19653">
        <v>43190013</v>
      </c>
      <c r="B19653" t="s">
        <v>1108</v>
      </c>
      <c r="C19653" t="s">
        <v>8</v>
      </c>
      <c r="D19653" t="s">
        <v>2409</v>
      </c>
      <c r="E19653">
        <v>0</v>
      </c>
    </row>
    <row r="19654" spans="1:5" x14ac:dyDescent="0.3">
      <c r="A19654">
        <v>43190013</v>
      </c>
      <c r="B19654" t="s">
        <v>1108</v>
      </c>
      <c r="C19654" t="s">
        <v>8</v>
      </c>
      <c r="D19654" t="s">
        <v>2410</v>
      </c>
      <c r="E19654">
        <v>0</v>
      </c>
    </row>
    <row r="19655" spans="1:5" x14ac:dyDescent="0.3">
      <c r="A19655">
        <v>43190013</v>
      </c>
      <c r="B19655" t="s">
        <v>1108</v>
      </c>
      <c r="C19655" t="s">
        <v>8</v>
      </c>
      <c r="D19655" t="s">
        <v>2411</v>
      </c>
      <c r="E19655">
        <v>0</v>
      </c>
    </row>
    <row r="19656" spans="1:5" x14ac:dyDescent="0.3">
      <c r="A19656">
        <v>43190013</v>
      </c>
      <c r="B19656" t="s">
        <v>1108</v>
      </c>
      <c r="C19656" t="s">
        <v>8</v>
      </c>
      <c r="D19656" t="s">
        <v>2412</v>
      </c>
      <c r="E19656">
        <v>0</v>
      </c>
    </row>
    <row r="19657" spans="1:5" x14ac:dyDescent="0.3">
      <c r="A19657">
        <v>43190013</v>
      </c>
      <c r="B19657" t="s">
        <v>1108</v>
      </c>
      <c r="C19657" t="s">
        <v>8</v>
      </c>
      <c r="D19657" t="s">
        <v>2413</v>
      </c>
      <c r="E19657">
        <v>-1</v>
      </c>
    </row>
    <row r="19658" spans="1:5" x14ac:dyDescent="0.3">
      <c r="A19658">
        <v>65030025</v>
      </c>
      <c r="B19658" t="s">
        <v>1110</v>
      </c>
      <c r="C19658" t="s">
        <v>8</v>
      </c>
      <c r="D19658" t="s">
        <v>2378</v>
      </c>
      <c r="E19658">
        <v>-1</v>
      </c>
    </row>
    <row r="19659" spans="1:5" x14ac:dyDescent="0.3">
      <c r="A19659">
        <v>65030025</v>
      </c>
      <c r="B19659" t="s">
        <v>1110</v>
      </c>
      <c r="C19659" t="s">
        <v>8</v>
      </c>
      <c r="D19659" t="s">
        <v>2379</v>
      </c>
      <c r="E19659">
        <v>-4</v>
      </c>
    </row>
    <row r="19660" spans="1:5" x14ac:dyDescent="0.3">
      <c r="A19660">
        <v>65030025</v>
      </c>
      <c r="B19660" t="s">
        <v>1110</v>
      </c>
      <c r="C19660" t="s">
        <v>8</v>
      </c>
      <c r="D19660" t="s">
        <v>2380</v>
      </c>
      <c r="E19660">
        <v>0</v>
      </c>
    </row>
    <row r="19661" spans="1:5" x14ac:dyDescent="0.3">
      <c r="A19661">
        <v>65030025</v>
      </c>
      <c r="B19661" t="s">
        <v>1110</v>
      </c>
      <c r="C19661" t="s">
        <v>8</v>
      </c>
      <c r="D19661" t="s">
        <v>2381</v>
      </c>
      <c r="E19661">
        <v>0</v>
      </c>
    </row>
    <row r="19662" spans="1:5" x14ac:dyDescent="0.3">
      <c r="A19662">
        <v>65030025</v>
      </c>
      <c r="B19662" t="s">
        <v>1110</v>
      </c>
      <c r="C19662" t="s">
        <v>8</v>
      </c>
      <c r="D19662" t="s">
        <v>2382</v>
      </c>
      <c r="E19662">
        <v>-2</v>
      </c>
    </row>
    <row r="19663" spans="1:5" x14ac:dyDescent="0.3">
      <c r="A19663">
        <v>65030025</v>
      </c>
      <c r="B19663" t="s">
        <v>1110</v>
      </c>
      <c r="C19663" t="s">
        <v>8</v>
      </c>
      <c r="D19663" t="s">
        <v>2383</v>
      </c>
      <c r="E19663">
        <v>-2</v>
      </c>
    </row>
    <row r="19664" spans="1:5" x14ac:dyDescent="0.3">
      <c r="A19664">
        <v>65030025</v>
      </c>
      <c r="B19664" t="s">
        <v>1110</v>
      </c>
      <c r="C19664" t="s">
        <v>8</v>
      </c>
      <c r="D19664" t="s">
        <v>2384</v>
      </c>
      <c r="E19664">
        <v>0</v>
      </c>
    </row>
    <row r="19665" spans="1:5" x14ac:dyDescent="0.3">
      <c r="A19665">
        <v>65030025</v>
      </c>
      <c r="B19665" t="s">
        <v>1110</v>
      </c>
      <c r="C19665" t="s">
        <v>8</v>
      </c>
      <c r="D19665" t="s">
        <v>2385</v>
      </c>
      <c r="E19665">
        <v>-2</v>
      </c>
    </row>
    <row r="19666" spans="1:5" x14ac:dyDescent="0.3">
      <c r="A19666">
        <v>65030025</v>
      </c>
      <c r="B19666" t="s">
        <v>1110</v>
      </c>
      <c r="C19666" t="s">
        <v>8</v>
      </c>
      <c r="D19666" t="s">
        <v>2386</v>
      </c>
      <c r="E19666">
        <v>-4</v>
      </c>
    </row>
    <row r="19667" spans="1:5" x14ac:dyDescent="0.3">
      <c r="A19667">
        <v>65030025</v>
      </c>
      <c r="B19667" t="s">
        <v>1110</v>
      </c>
      <c r="C19667" t="s">
        <v>8</v>
      </c>
      <c r="D19667" t="s">
        <v>2387</v>
      </c>
      <c r="E19667">
        <v>0</v>
      </c>
    </row>
    <row r="19668" spans="1:5" x14ac:dyDescent="0.3">
      <c r="A19668">
        <v>65030025</v>
      </c>
      <c r="B19668" t="s">
        <v>1110</v>
      </c>
      <c r="C19668" t="s">
        <v>8</v>
      </c>
      <c r="D19668" t="s">
        <v>2388</v>
      </c>
      <c r="E19668">
        <v>-1</v>
      </c>
    </row>
    <row r="19669" spans="1:5" x14ac:dyDescent="0.3">
      <c r="A19669">
        <v>65030025</v>
      </c>
      <c r="B19669" t="s">
        <v>1110</v>
      </c>
      <c r="C19669" t="s">
        <v>8</v>
      </c>
      <c r="D19669" t="s">
        <v>2389</v>
      </c>
      <c r="E19669">
        <v>0</v>
      </c>
    </row>
    <row r="19670" spans="1:5" x14ac:dyDescent="0.3">
      <c r="A19670">
        <v>65030025</v>
      </c>
      <c r="B19670" t="s">
        <v>1110</v>
      </c>
      <c r="C19670" t="s">
        <v>8</v>
      </c>
      <c r="D19670" t="s">
        <v>2390</v>
      </c>
      <c r="E19670">
        <v>0</v>
      </c>
    </row>
    <row r="19671" spans="1:5" x14ac:dyDescent="0.3">
      <c r="A19671">
        <v>65030025</v>
      </c>
      <c r="B19671" t="s">
        <v>1110</v>
      </c>
      <c r="C19671" t="s">
        <v>8</v>
      </c>
      <c r="D19671" t="s">
        <v>2391</v>
      </c>
      <c r="E19671">
        <v>-2</v>
      </c>
    </row>
    <row r="19672" spans="1:5" x14ac:dyDescent="0.3">
      <c r="A19672">
        <v>65030025</v>
      </c>
      <c r="B19672" t="s">
        <v>1110</v>
      </c>
      <c r="C19672" t="s">
        <v>8</v>
      </c>
      <c r="D19672" t="s">
        <v>2392</v>
      </c>
      <c r="E19672">
        <v>0</v>
      </c>
    </row>
    <row r="19673" spans="1:5" x14ac:dyDescent="0.3">
      <c r="A19673">
        <v>65030025</v>
      </c>
      <c r="B19673" t="s">
        <v>1110</v>
      </c>
      <c r="C19673" t="s">
        <v>8</v>
      </c>
      <c r="D19673" t="s">
        <v>2393</v>
      </c>
      <c r="E19673">
        <v>0</v>
      </c>
    </row>
    <row r="19674" spans="1:5" x14ac:dyDescent="0.3">
      <c r="A19674">
        <v>65030025</v>
      </c>
      <c r="B19674" t="s">
        <v>1110</v>
      </c>
      <c r="C19674" t="s">
        <v>8</v>
      </c>
      <c r="D19674" t="s">
        <v>2394</v>
      </c>
      <c r="E19674">
        <v>0</v>
      </c>
    </row>
    <row r="19675" spans="1:5" x14ac:dyDescent="0.3">
      <c r="A19675">
        <v>65030025</v>
      </c>
      <c r="B19675" t="s">
        <v>1110</v>
      </c>
      <c r="C19675" t="s">
        <v>8</v>
      </c>
      <c r="D19675" t="s">
        <v>2395</v>
      </c>
      <c r="E19675">
        <v>0</v>
      </c>
    </row>
    <row r="19676" spans="1:5" x14ac:dyDescent="0.3">
      <c r="A19676">
        <v>65030025</v>
      </c>
      <c r="B19676" t="s">
        <v>1110</v>
      </c>
      <c r="C19676" t="s">
        <v>8</v>
      </c>
      <c r="D19676" t="s">
        <v>2396</v>
      </c>
      <c r="E19676">
        <v>0</v>
      </c>
    </row>
    <row r="19677" spans="1:5" x14ac:dyDescent="0.3">
      <c r="A19677">
        <v>65030025</v>
      </c>
      <c r="B19677" t="s">
        <v>1110</v>
      </c>
      <c r="C19677" t="s">
        <v>8</v>
      </c>
      <c r="D19677" t="s">
        <v>2397</v>
      </c>
      <c r="E19677">
        <v>-4</v>
      </c>
    </row>
    <row r="19678" spans="1:5" x14ac:dyDescent="0.3">
      <c r="A19678">
        <v>65030025</v>
      </c>
      <c r="B19678" t="s">
        <v>1110</v>
      </c>
      <c r="C19678" t="s">
        <v>8</v>
      </c>
      <c r="D19678" t="s">
        <v>2398</v>
      </c>
      <c r="E19678">
        <v>-8</v>
      </c>
    </row>
    <row r="19679" spans="1:5" x14ac:dyDescent="0.3">
      <c r="A19679">
        <v>65030025</v>
      </c>
      <c r="B19679" t="s">
        <v>1110</v>
      </c>
      <c r="C19679" t="s">
        <v>8</v>
      </c>
      <c r="D19679" t="s">
        <v>2399</v>
      </c>
      <c r="E19679">
        <v>0</v>
      </c>
    </row>
    <row r="19680" spans="1:5" x14ac:dyDescent="0.3">
      <c r="A19680">
        <v>65030025</v>
      </c>
      <c r="B19680" t="s">
        <v>1110</v>
      </c>
      <c r="C19680" t="s">
        <v>8</v>
      </c>
      <c r="D19680" t="s">
        <v>2400</v>
      </c>
      <c r="E19680">
        <v>-2</v>
      </c>
    </row>
    <row r="19681" spans="1:5" x14ac:dyDescent="0.3">
      <c r="A19681">
        <v>65030025</v>
      </c>
      <c r="B19681" t="s">
        <v>1110</v>
      </c>
      <c r="C19681" t="s">
        <v>8</v>
      </c>
      <c r="D19681" t="s">
        <v>2401</v>
      </c>
      <c r="E19681">
        <v>0</v>
      </c>
    </row>
    <row r="19682" spans="1:5" x14ac:dyDescent="0.3">
      <c r="A19682">
        <v>65030025</v>
      </c>
      <c r="B19682" t="s">
        <v>1110</v>
      </c>
      <c r="C19682" t="s">
        <v>8</v>
      </c>
      <c r="D19682" t="s">
        <v>2402</v>
      </c>
      <c r="E19682">
        <v>0</v>
      </c>
    </row>
    <row r="19683" spans="1:5" x14ac:dyDescent="0.3">
      <c r="A19683">
        <v>65030025</v>
      </c>
      <c r="B19683" t="s">
        <v>1110</v>
      </c>
      <c r="C19683" t="s">
        <v>8</v>
      </c>
      <c r="D19683" t="s">
        <v>2403</v>
      </c>
      <c r="E19683">
        <v>-2</v>
      </c>
    </row>
    <row r="19684" spans="1:5" x14ac:dyDescent="0.3">
      <c r="A19684">
        <v>65030025</v>
      </c>
      <c r="B19684" t="s">
        <v>1110</v>
      </c>
      <c r="C19684" t="s">
        <v>8</v>
      </c>
      <c r="D19684" t="s">
        <v>2404</v>
      </c>
      <c r="E19684">
        <v>0</v>
      </c>
    </row>
    <row r="19685" spans="1:5" x14ac:dyDescent="0.3">
      <c r="A19685">
        <v>65030025</v>
      </c>
      <c r="B19685" t="s">
        <v>1110</v>
      </c>
      <c r="C19685" t="s">
        <v>8</v>
      </c>
      <c r="D19685" t="s">
        <v>2405</v>
      </c>
      <c r="E19685">
        <v>-6</v>
      </c>
    </row>
    <row r="19686" spans="1:5" x14ac:dyDescent="0.3">
      <c r="A19686">
        <v>65030025</v>
      </c>
      <c r="B19686" t="s">
        <v>1110</v>
      </c>
      <c r="C19686" t="s">
        <v>8</v>
      </c>
      <c r="D19686" t="s">
        <v>2406</v>
      </c>
      <c r="E19686">
        <v>0</v>
      </c>
    </row>
    <row r="19687" spans="1:5" x14ac:dyDescent="0.3">
      <c r="A19687">
        <v>65030025</v>
      </c>
      <c r="B19687" t="s">
        <v>1110</v>
      </c>
      <c r="C19687" t="s">
        <v>8</v>
      </c>
      <c r="D19687" t="s">
        <v>2407</v>
      </c>
      <c r="E19687">
        <v>-1</v>
      </c>
    </row>
    <row r="19688" spans="1:5" x14ac:dyDescent="0.3">
      <c r="A19688">
        <v>65030025</v>
      </c>
      <c r="B19688" t="s">
        <v>1110</v>
      </c>
      <c r="C19688" t="s">
        <v>8</v>
      </c>
      <c r="D19688" t="s">
        <v>2408</v>
      </c>
      <c r="E19688">
        <v>0</v>
      </c>
    </row>
    <row r="19689" spans="1:5" x14ac:dyDescent="0.3">
      <c r="A19689">
        <v>65030025</v>
      </c>
      <c r="B19689" t="s">
        <v>1110</v>
      </c>
      <c r="C19689" t="s">
        <v>8</v>
      </c>
      <c r="D19689" t="s">
        <v>2409</v>
      </c>
      <c r="E19689">
        <v>-9</v>
      </c>
    </row>
    <row r="19690" spans="1:5" x14ac:dyDescent="0.3">
      <c r="A19690">
        <v>65030025</v>
      </c>
      <c r="B19690" t="s">
        <v>1110</v>
      </c>
      <c r="C19690" t="s">
        <v>8</v>
      </c>
      <c r="D19690" t="s">
        <v>2410</v>
      </c>
      <c r="E19690">
        <v>0</v>
      </c>
    </row>
    <row r="19691" spans="1:5" x14ac:dyDescent="0.3">
      <c r="A19691">
        <v>65030025</v>
      </c>
      <c r="B19691" t="s">
        <v>1110</v>
      </c>
      <c r="C19691" t="s">
        <v>8</v>
      </c>
      <c r="D19691" t="s">
        <v>2411</v>
      </c>
      <c r="E19691">
        <v>0</v>
      </c>
    </row>
    <row r="19692" spans="1:5" x14ac:dyDescent="0.3">
      <c r="A19692">
        <v>65030025</v>
      </c>
      <c r="B19692" t="s">
        <v>1110</v>
      </c>
      <c r="C19692" t="s">
        <v>8</v>
      </c>
      <c r="D19692" t="s">
        <v>2412</v>
      </c>
      <c r="E19692">
        <v>0</v>
      </c>
    </row>
    <row r="19693" spans="1:5" x14ac:dyDescent="0.3">
      <c r="A19693">
        <v>65030025</v>
      </c>
      <c r="B19693" t="s">
        <v>1110</v>
      </c>
      <c r="C19693" t="s">
        <v>8</v>
      </c>
      <c r="D19693" t="s">
        <v>2413</v>
      </c>
      <c r="E19693">
        <v>-2</v>
      </c>
    </row>
    <row r="19694" spans="1:5" x14ac:dyDescent="0.3">
      <c r="A19694">
        <v>91100455</v>
      </c>
      <c r="B19694" t="s">
        <v>1112</v>
      </c>
      <c r="C19694" t="s">
        <v>8</v>
      </c>
      <c r="D19694" t="s">
        <v>2378</v>
      </c>
      <c r="E19694">
        <v>0</v>
      </c>
    </row>
    <row r="19695" spans="1:5" x14ac:dyDescent="0.3">
      <c r="A19695">
        <v>91100455</v>
      </c>
      <c r="B19695" t="s">
        <v>1112</v>
      </c>
      <c r="C19695" t="s">
        <v>8</v>
      </c>
      <c r="D19695" t="s">
        <v>2379</v>
      </c>
      <c r="E19695">
        <v>0</v>
      </c>
    </row>
    <row r="19696" spans="1:5" x14ac:dyDescent="0.3">
      <c r="A19696">
        <v>91100455</v>
      </c>
      <c r="B19696" t="s">
        <v>1112</v>
      </c>
      <c r="C19696" t="s">
        <v>8</v>
      </c>
      <c r="D19696" t="s">
        <v>2380</v>
      </c>
      <c r="E19696">
        <v>0</v>
      </c>
    </row>
    <row r="19697" spans="1:5" x14ac:dyDescent="0.3">
      <c r="A19697">
        <v>91100455</v>
      </c>
      <c r="B19697" t="s">
        <v>1112</v>
      </c>
      <c r="C19697" t="s">
        <v>8</v>
      </c>
      <c r="D19697" t="s">
        <v>2381</v>
      </c>
      <c r="E19697">
        <v>0</v>
      </c>
    </row>
    <row r="19698" spans="1:5" x14ac:dyDescent="0.3">
      <c r="A19698">
        <v>91100455</v>
      </c>
      <c r="B19698" t="s">
        <v>1112</v>
      </c>
      <c r="C19698" t="s">
        <v>8</v>
      </c>
      <c r="D19698" t="s">
        <v>2382</v>
      </c>
      <c r="E19698">
        <v>0</v>
      </c>
    </row>
    <row r="19699" spans="1:5" x14ac:dyDescent="0.3">
      <c r="A19699">
        <v>91100455</v>
      </c>
      <c r="B19699" t="s">
        <v>1112</v>
      </c>
      <c r="C19699" t="s">
        <v>8</v>
      </c>
      <c r="D19699" t="s">
        <v>2383</v>
      </c>
      <c r="E19699">
        <v>0</v>
      </c>
    </row>
    <row r="19700" spans="1:5" x14ac:dyDescent="0.3">
      <c r="A19700">
        <v>91100455</v>
      </c>
      <c r="B19700" t="s">
        <v>1112</v>
      </c>
      <c r="C19700" t="s">
        <v>8</v>
      </c>
      <c r="D19700" t="s">
        <v>2384</v>
      </c>
      <c r="E19700">
        <v>0</v>
      </c>
    </row>
    <row r="19701" spans="1:5" x14ac:dyDescent="0.3">
      <c r="A19701">
        <v>91100455</v>
      </c>
      <c r="B19701" t="s">
        <v>1112</v>
      </c>
      <c r="C19701" t="s">
        <v>8</v>
      </c>
      <c r="D19701" t="s">
        <v>2385</v>
      </c>
      <c r="E19701">
        <v>0</v>
      </c>
    </row>
    <row r="19702" spans="1:5" x14ac:dyDescent="0.3">
      <c r="A19702">
        <v>91100455</v>
      </c>
      <c r="B19702" t="s">
        <v>1112</v>
      </c>
      <c r="C19702" t="s">
        <v>8</v>
      </c>
      <c r="D19702" t="s">
        <v>2386</v>
      </c>
      <c r="E19702">
        <v>0</v>
      </c>
    </row>
    <row r="19703" spans="1:5" x14ac:dyDescent="0.3">
      <c r="A19703">
        <v>91100455</v>
      </c>
      <c r="B19703" t="s">
        <v>1112</v>
      </c>
      <c r="C19703" t="s">
        <v>8</v>
      </c>
      <c r="D19703" t="s">
        <v>2387</v>
      </c>
      <c r="E19703">
        <v>0</v>
      </c>
    </row>
    <row r="19704" spans="1:5" x14ac:dyDescent="0.3">
      <c r="A19704">
        <v>91100455</v>
      </c>
      <c r="B19704" t="s">
        <v>1112</v>
      </c>
      <c r="C19704" t="s">
        <v>8</v>
      </c>
      <c r="D19704" t="s">
        <v>2388</v>
      </c>
      <c r="E19704">
        <v>-2</v>
      </c>
    </row>
    <row r="19705" spans="1:5" x14ac:dyDescent="0.3">
      <c r="A19705">
        <v>91100455</v>
      </c>
      <c r="B19705" t="s">
        <v>1112</v>
      </c>
      <c r="C19705" t="s">
        <v>8</v>
      </c>
      <c r="D19705" t="s">
        <v>2389</v>
      </c>
      <c r="E19705">
        <v>0</v>
      </c>
    </row>
    <row r="19706" spans="1:5" x14ac:dyDescent="0.3">
      <c r="A19706">
        <v>91100455</v>
      </c>
      <c r="B19706" t="s">
        <v>1112</v>
      </c>
      <c r="C19706" t="s">
        <v>8</v>
      </c>
      <c r="D19706" t="s">
        <v>2390</v>
      </c>
      <c r="E19706">
        <v>0</v>
      </c>
    </row>
    <row r="19707" spans="1:5" x14ac:dyDescent="0.3">
      <c r="A19707">
        <v>91100455</v>
      </c>
      <c r="B19707" t="s">
        <v>1112</v>
      </c>
      <c r="C19707" t="s">
        <v>8</v>
      </c>
      <c r="D19707" t="s">
        <v>2391</v>
      </c>
      <c r="E19707">
        <v>0</v>
      </c>
    </row>
    <row r="19708" spans="1:5" x14ac:dyDescent="0.3">
      <c r="A19708">
        <v>91100455</v>
      </c>
      <c r="B19708" t="s">
        <v>1112</v>
      </c>
      <c r="C19708" t="s">
        <v>8</v>
      </c>
      <c r="D19708" t="s">
        <v>2392</v>
      </c>
      <c r="E19708">
        <v>0</v>
      </c>
    </row>
    <row r="19709" spans="1:5" x14ac:dyDescent="0.3">
      <c r="A19709">
        <v>91100455</v>
      </c>
      <c r="B19709" t="s">
        <v>1112</v>
      </c>
      <c r="C19709" t="s">
        <v>8</v>
      </c>
      <c r="D19709" t="s">
        <v>2393</v>
      </c>
      <c r="E19709">
        <v>0</v>
      </c>
    </row>
    <row r="19710" spans="1:5" x14ac:dyDescent="0.3">
      <c r="A19710">
        <v>91100455</v>
      </c>
      <c r="B19710" t="s">
        <v>1112</v>
      </c>
      <c r="C19710" t="s">
        <v>8</v>
      </c>
      <c r="D19710" t="s">
        <v>2394</v>
      </c>
      <c r="E19710">
        <v>0</v>
      </c>
    </row>
    <row r="19711" spans="1:5" x14ac:dyDescent="0.3">
      <c r="A19711">
        <v>91100455</v>
      </c>
      <c r="B19711" t="s">
        <v>1112</v>
      </c>
      <c r="C19711" t="s">
        <v>8</v>
      </c>
      <c r="D19711" t="s">
        <v>2395</v>
      </c>
      <c r="E19711">
        <v>0</v>
      </c>
    </row>
    <row r="19712" spans="1:5" x14ac:dyDescent="0.3">
      <c r="A19712">
        <v>91100455</v>
      </c>
      <c r="B19712" t="s">
        <v>1112</v>
      </c>
      <c r="C19712" t="s">
        <v>8</v>
      </c>
      <c r="D19712" t="s">
        <v>2396</v>
      </c>
      <c r="E19712">
        <v>0</v>
      </c>
    </row>
    <row r="19713" spans="1:5" x14ac:dyDescent="0.3">
      <c r="A19713">
        <v>91100455</v>
      </c>
      <c r="B19713" t="s">
        <v>1112</v>
      </c>
      <c r="C19713" t="s">
        <v>8</v>
      </c>
      <c r="D19713" t="s">
        <v>2397</v>
      </c>
      <c r="E19713">
        <v>0</v>
      </c>
    </row>
    <row r="19714" spans="1:5" x14ac:dyDescent="0.3">
      <c r="A19714">
        <v>91100455</v>
      </c>
      <c r="B19714" t="s">
        <v>1112</v>
      </c>
      <c r="C19714" t="s">
        <v>8</v>
      </c>
      <c r="D19714" t="s">
        <v>2398</v>
      </c>
      <c r="E19714">
        <v>0</v>
      </c>
    </row>
    <row r="19715" spans="1:5" x14ac:dyDescent="0.3">
      <c r="A19715">
        <v>91100455</v>
      </c>
      <c r="B19715" t="s">
        <v>1112</v>
      </c>
      <c r="C19715" t="s">
        <v>8</v>
      </c>
      <c r="D19715" t="s">
        <v>2399</v>
      </c>
      <c r="E19715">
        <v>0</v>
      </c>
    </row>
    <row r="19716" spans="1:5" x14ac:dyDescent="0.3">
      <c r="A19716">
        <v>91100455</v>
      </c>
      <c r="B19716" t="s">
        <v>1112</v>
      </c>
      <c r="C19716" t="s">
        <v>8</v>
      </c>
      <c r="D19716" t="s">
        <v>2400</v>
      </c>
      <c r="E19716">
        <v>0</v>
      </c>
    </row>
    <row r="19717" spans="1:5" x14ac:dyDescent="0.3">
      <c r="A19717">
        <v>91100455</v>
      </c>
      <c r="B19717" t="s">
        <v>1112</v>
      </c>
      <c r="C19717" t="s">
        <v>8</v>
      </c>
      <c r="D19717" t="s">
        <v>2401</v>
      </c>
      <c r="E19717">
        <v>0</v>
      </c>
    </row>
    <row r="19718" spans="1:5" x14ac:dyDescent="0.3">
      <c r="A19718">
        <v>91100455</v>
      </c>
      <c r="B19718" t="s">
        <v>1112</v>
      </c>
      <c r="C19718" t="s">
        <v>8</v>
      </c>
      <c r="D19718" t="s">
        <v>2402</v>
      </c>
      <c r="E19718">
        <v>-1</v>
      </c>
    </row>
    <row r="19719" spans="1:5" x14ac:dyDescent="0.3">
      <c r="A19719">
        <v>91100455</v>
      </c>
      <c r="B19719" t="s">
        <v>1112</v>
      </c>
      <c r="C19719" t="s">
        <v>8</v>
      </c>
      <c r="D19719" t="s">
        <v>2403</v>
      </c>
      <c r="E19719">
        <v>-1</v>
      </c>
    </row>
    <row r="19720" spans="1:5" x14ac:dyDescent="0.3">
      <c r="A19720">
        <v>91100455</v>
      </c>
      <c r="B19720" t="s">
        <v>1112</v>
      </c>
      <c r="C19720" t="s">
        <v>8</v>
      </c>
      <c r="D19720" t="s">
        <v>2404</v>
      </c>
      <c r="E19720">
        <v>0</v>
      </c>
    </row>
    <row r="19721" spans="1:5" x14ac:dyDescent="0.3">
      <c r="A19721">
        <v>91100455</v>
      </c>
      <c r="B19721" t="s">
        <v>1112</v>
      </c>
      <c r="C19721" t="s">
        <v>8</v>
      </c>
      <c r="D19721" t="s">
        <v>2405</v>
      </c>
      <c r="E19721">
        <v>0</v>
      </c>
    </row>
    <row r="19722" spans="1:5" x14ac:dyDescent="0.3">
      <c r="A19722">
        <v>91100455</v>
      </c>
      <c r="B19722" t="s">
        <v>1112</v>
      </c>
      <c r="C19722" t="s">
        <v>8</v>
      </c>
      <c r="D19722" t="s">
        <v>2406</v>
      </c>
      <c r="E19722">
        <v>-2</v>
      </c>
    </row>
    <row r="19723" spans="1:5" x14ac:dyDescent="0.3">
      <c r="A19723">
        <v>91100455</v>
      </c>
      <c r="B19723" t="s">
        <v>1112</v>
      </c>
      <c r="C19723" t="s">
        <v>8</v>
      </c>
      <c r="D19723" t="s">
        <v>2407</v>
      </c>
      <c r="E19723">
        <v>0</v>
      </c>
    </row>
    <row r="19724" spans="1:5" x14ac:dyDescent="0.3">
      <c r="A19724">
        <v>91100455</v>
      </c>
      <c r="B19724" t="s">
        <v>1112</v>
      </c>
      <c r="C19724" t="s">
        <v>8</v>
      </c>
      <c r="D19724" t="s">
        <v>2408</v>
      </c>
      <c r="E19724">
        <v>0</v>
      </c>
    </row>
    <row r="19725" spans="1:5" x14ac:dyDescent="0.3">
      <c r="A19725">
        <v>91100455</v>
      </c>
      <c r="B19725" t="s">
        <v>1112</v>
      </c>
      <c r="C19725" t="s">
        <v>8</v>
      </c>
      <c r="D19725" t="s">
        <v>2409</v>
      </c>
      <c r="E19725">
        <v>0</v>
      </c>
    </row>
    <row r="19726" spans="1:5" x14ac:dyDescent="0.3">
      <c r="A19726">
        <v>91100455</v>
      </c>
      <c r="B19726" t="s">
        <v>1112</v>
      </c>
      <c r="C19726" t="s">
        <v>8</v>
      </c>
      <c r="D19726" t="s">
        <v>2410</v>
      </c>
      <c r="E19726">
        <v>0</v>
      </c>
    </row>
    <row r="19727" spans="1:5" x14ac:dyDescent="0.3">
      <c r="A19727">
        <v>91100455</v>
      </c>
      <c r="B19727" t="s">
        <v>1112</v>
      </c>
      <c r="C19727" t="s">
        <v>8</v>
      </c>
      <c r="D19727" t="s">
        <v>2411</v>
      </c>
      <c r="E19727">
        <v>0</v>
      </c>
    </row>
    <row r="19728" spans="1:5" x14ac:dyDescent="0.3">
      <c r="A19728">
        <v>91100455</v>
      </c>
      <c r="B19728" t="s">
        <v>1112</v>
      </c>
      <c r="C19728" t="s">
        <v>8</v>
      </c>
      <c r="D19728" t="s">
        <v>2412</v>
      </c>
      <c r="E19728">
        <v>0</v>
      </c>
    </row>
    <row r="19729" spans="1:5" x14ac:dyDescent="0.3">
      <c r="A19729">
        <v>91100455</v>
      </c>
      <c r="B19729" t="s">
        <v>1112</v>
      </c>
      <c r="C19729" t="s">
        <v>8</v>
      </c>
      <c r="D19729" t="s">
        <v>2413</v>
      </c>
      <c r="E19729">
        <v>0</v>
      </c>
    </row>
    <row r="19730" spans="1:5" x14ac:dyDescent="0.3">
      <c r="A19730">
        <v>91300210</v>
      </c>
      <c r="B19730" t="s">
        <v>1114</v>
      </c>
      <c r="C19730" t="s">
        <v>8</v>
      </c>
      <c r="D19730" t="s">
        <v>2378</v>
      </c>
      <c r="E19730">
        <v>0</v>
      </c>
    </row>
    <row r="19731" spans="1:5" x14ac:dyDescent="0.3">
      <c r="A19731">
        <v>91300210</v>
      </c>
      <c r="B19731" t="s">
        <v>1114</v>
      </c>
      <c r="C19731" t="s">
        <v>8</v>
      </c>
      <c r="D19731" t="s">
        <v>2379</v>
      </c>
      <c r="E19731">
        <v>0</v>
      </c>
    </row>
    <row r="19732" spans="1:5" x14ac:dyDescent="0.3">
      <c r="A19732">
        <v>91300210</v>
      </c>
      <c r="B19732" t="s">
        <v>1114</v>
      </c>
      <c r="C19732" t="s">
        <v>8</v>
      </c>
      <c r="D19732" t="s">
        <v>2380</v>
      </c>
      <c r="E19732">
        <v>0</v>
      </c>
    </row>
    <row r="19733" spans="1:5" x14ac:dyDescent="0.3">
      <c r="A19733">
        <v>91300210</v>
      </c>
      <c r="B19733" t="s">
        <v>1114</v>
      </c>
      <c r="C19733" t="s">
        <v>8</v>
      </c>
      <c r="D19733" t="s">
        <v>2381</v>
      </c>
      <c r="E19733">
        <v>0</v>
      </c>
    </row>
    <row r="19734" spans="1:5" x14ac:dyDescent="0.3">
      <c r="A19734">
        <v>91300210</v>
      </c>
      <c r="B19734" t="s">
        <v>1114</v>
      </c>
      <c r="C19734" t="s">
        <v>8</v>
      </c>
      <c r="D19734" t="s">
        <v>2382</v>
      </c>
      <c r="E19734">
        <v>0</v>
      </c>
    </row>
    <row r="19735" spans="1:5" x14ac:dyDescent="0.3">
      <c r="A19735">
        <v>91300210</v>
      </c>
      <c r="B19735" t="s">
        <v>1114</v>
      </c>
      <c r="C19735" t="s">
        <v>8</v>
      </c>
      <c r="D19735" t="s">
        <v>2383</v>
      </c>
      <c r="E19735">
        <v>0</v>
      </c>
    </row>
    <row r="19736" spans="1:5" x14ac:dyDescent="0.3">
      <c r="A19736">
        <v>91300210</v>
      </c>
      <c r="B19736" t="s">
        <v>1114</v>
      </c>
      <c r="C19736" t="s">
        <v>8</v>
      </c>
      <c r="D19736" t="s">
        <v>2384</v>
      </c>
      <c r="E19736">
        <v>0</v>
      </c>
    </row>
    <row r="19737" spans="1:5" x14ac:dyDescent="0.3">
      <c r="A19737">
        <v>91300210</v>
      </c>
      <c r="B19737" t="s">
        <v>1114</v>
      </c>
      <c r="C19737" t="s">
        <v>8</v>
      </c>
      <c r="D19737" t="s">
        <v>2385</v>
      </c>
      <c r="E19737">
        <v>0</v>
      </c>
    </row>
    <row r="19738" spans="1:5" x14ac:dyDescent="0.3">
      <c r="A19738">
        <v>91300210</v>
      </c>
      <c r="B19738" t="s">
        <v>1114</v>
      </c>
      <c r="C19738" t="s">
        <v>8</v>
      </c>
      <c r="D19738" t="s">
        <v>2386</v>
      </c>
      <c r="E19738">
        <v>0</v>
      </c>
    </row>
    <row r="19739" spans="1:5" x14ac:dyDescent="0.3">
      <c r="A19739">
        <v>91300210</v>
      </c>
      <c r="B19739" t="s">
        <v>1114</v>
      </c>
      <c r="C19739" t="s">
        <v>8</v>
      </c>
      <c r="D19739" t="s">
        <v>2387</v>
      </c>
      <c r="E19739">
        <v>0</v>
      </c>
    </row>
    <row r="19740" spans="1:5" x14ac:dyDescent="0.3">
      <c r="A19740">
        <v>91300210</v>
      </c>
      <c r="B19740" t="s">
        <v>1114</v>
      </c>
      <c r="C19740" t="s">
        <v>8</v>
      </c>
      <c r="D19740" t="s">
        <v>2388</v>
      </c>
      <c r="E19740">
        <v>0</v>
      </c>
    </row>
    <row r="19741" spans="1:5" x14ac:dyDescent="0.3">
      <c r="A19741">
        <v>91300210</v>
      </c>
      <c r="B19741" t="s">
        <v>1114</v>
      </c>
      <c r="C19741" t="s">
        <v>8</v>
      </c>
      <c r="D19741" t="s">
        <v>2389</v>
      </c>
      <c r="E19741">
        <v>0</v>
      </c>
    </row>
    <row r="19742" spans="1:5" x14ac:dyDescent="0.3">
      <c r="A19742">
        <v>91300210</v>
      </c>
      <c r="B19742" t="s">
        <v>1114</v>
      </c>
      <c r="C19742" t="s">
        <v>8</v>
      </c>
      <c r="D19742" t="s">
        <v>2390</v>
      </c>
      <c r="E19742">
        <v>0</v>
      </c>
    </row>
    <row r="19743" spans="1:5" x14ac:dyDescent="0.3">
      <c r="A19743">
        <v>91300210</v>
      </c>
      <c r="B19743" t="s">
        <v>1114</v>
      </c>
      <c r="C19743" t="s">
        <v>8</v>
      </c>
      <c r="D19743" t="s">
        <v>2391</v>
      </c>
      <c r="E19743">
        <v>0</v>
      </c>
    </row>
    <row r="19744" spans="1:5" x14ac:dyDescent="0.3">
      <c r="A19744">
        <v>91300210</v>
      </c>
      <c r="B19744" t="s">
        <v>1114</v>
      </c>
      <c r="C19744" t="s">
        <v>8</v>
      </c>
      <c r="D19744" t="s">
        <v>2392</v>
      </c>
      <c r="E19744">
        <v>0</v>
      </c>
    </row>
    <row r="19745" spans="1:5" x14ac:dyDescent="0.3">
      <c r="A19745">
        <v>91300210</v>
      </c>
      <c r="B19745" t="s">
        <v>1114</v>
      </c>
      <c r="C19745" t="s">
        <v>8</v>
      </c>
      <c r="D19745" t="s">
        <v>2393</v>
      </c>
      <c r="E19745">
        <v>0</v>
      </c>
    </row>
    <row r="19746" spans="1:5" x14ac:dyDescent="0.3">
      <c r="A19746">
        <v>91300210</v>
      </c>
      <c r="B19746" t="s">
        <v>1114</v>
      </c>
      <c r="C19746" t="s">
        <v>8</v>
      </c>
      <c r="D19746" t="s">
        <v>2394</v>
      </c>
      <c r="E19746">
        <v>0</v>
      </c>
    </row>
    <row r="19747" spans="1:5" x14ac:dyDescent="0.3">
      <c r="A19747">
        <v>91300210</v>
      </c>
      <c r="B19747" t="s">
        <v>1114</v>
      </c>
      <c r="C19747" t="s">
        <v>8</v>
      </c>
      <c r="D19747" t="s">
        <v>2395</v>
      </c>
      <c r="E19747">
        <v>0</v>
      </c>
    </row>
    <row r="19748" spans="1:5" x14ac:dyDescent="0.3">
      <c r="A19748">
        <v>91300210</v>
      </c>
      <c r="B19748" t="s">
        <v>1114</v>
      </c>
      <c r="C19748" t="s">
        <v>8</v>
      </c>
      <c r="D19748" t="s">
        <v>2396</v>
      </c>
      <c r="E19748">
        <v>0</v>
      </c>
    </row>
    <row r="19749" spans="1:5" x14ac:dyDescent="0.3">
      <c r="A19749">
        <v>91300210</v>
      </c>
      <c r="B19749" t="s">
        <v>1114</v>
      </c>
      <c r="C19749" t="s">
        <v>8</v>
      </c>
      <c r="D19749" t="s">
        <v>2397</v>
      </c>
      <c r="E19749">
        <v>0</v>
      </c>
    </row>
    <row r="19750" spans="1:5" x14ac:dyDescent="0.3">
      <c r="A19750">
        <v>91300210</v>
      </c>
      <c r="B19750" t="s">
        <v>1114</v>
      </c>
      <c r="C19750" t="s">
        <v>8</v>
      </c>
      <c r="D19750" t="s">
        <v>2398</v>
      </c>
      <c r="E19750">
        <v>-4</v>
      </c>
    </row>
    <row r="19751" spans="1:5" x14ac:dyDescent="0.3">
      <c r="A19751">
        <v>91300210</v>
      </c>
      <c r="B19751" t="s">
        <v>1114</v>
      </c>
      <c r="C19751" t="s">
        <v>8</v>
      </c>
      <c r="D19751" t="s">
        <v>2399</v>
      </c>
      <c r="E19751">
        <v>0</v>
      </c>
    </row>
    <row r="19752" spans="1:5" x14ac:dyDescent="0.3">
      <c r="A19752">
        <v>91300210</v>
      </c>
      <c r="B19752" t="s">
        <v>1114</v>
      </c>
      <c r="C19752" t="s">
        <v>8</v>
      </c>
      <c r="D19752" t="s">
        <v>2400</v>
      </c>
      <c r="E19752">
        <v>0</v>
      </c>
    </row>
    <row r="19753" spans="1:5" x14ac:dyDescent="0.3">
      <c r="A19753">
        <v>91300210</v>
      </c>
      <c r="B19753" t="s">
        <v>1114</v>
      </c>
      <c r="C19753" t="s">
        <v>8</v>
      </c>
      <c r="D19753" t="s">
        <v>2401</v>
      </c>
      <c r="E19753">
        <v>0</v>
      </c>
    </row>
    <row r="19754" spans="1:5" x14ac:dyDescent="0.3">
      <c r="A19754">
        <v>91300210</v>
      </c>
      <c r="B19754" t="s">
        <v>1114</v>
      </c>
      <c r="C19754" t="s">
        <v>8</v>
      </c>
      <c r="D19754" t="s">
        <v>2402</v>
      </c>
      <c r="E19754">
        <v>0</v>
      </c>
    </row>
    <row r="19755" spans="1:5" x14ac:dyDescent="0.3">
      <c r="A19755">
        <v>91300210</v>
      </c>
      <c r="B19755" t="s">
        <v>1114</v>
      </c>
      <c r="C19755" t="s">
        <v>8</v>
      </c>
      <c r="D19755" t="s">
        <v>2403</v>
      </c>
      <c r="E19755">
        <v>0</v>
      </c>
    </row>
    <row r="19756" spans="1:5" x14ac:dyDescent="0.3">
      <c r="A19756">
        <v>91300210</v>
      </c>
      <c r="B19756" t="s">
        <v>1114</v>
      </c>
      <c r="C19756" t="s">
        <v>8</v>
      </c>
      <c r="D19756" t="s">
        <v>2404</v>
      </c>
      <c r="E19756">
        <v>0</v>
      </c>
    </row>
    <row r="19757" spans="1:5" x14ac:dyDescent="0.3">
      <c r="A19757">
        <v>91300210</v>
      </c>
      <c r="B19757" t="s">
        <v>1114</v>
      </c>
      <c r="C19757" t="s">
        <v>8</v>
      </c>
      <c r="D19757" t="s">
        <v>2405</v>
      </c>
      <c r="E19757">
        <v>-1</v>
      </c>
    </row>
    <row r="19758" spans="1:5" x14ac:dyDescent="0.3">
      <c r="A19758">
        <v>91300210</v>
      </c>
      <c r="B19758" t="s">
        <v>1114</v>
      </c>
      <c r="C19758" t="s">
        <v>8</v>
      </c>
      <c r="D19758" t="s">
        <v>2406</v>
      </c>
      <c r="E19758">
        <v>0</v>
      </c>
    </row>
    <row r="19759" spans="1:5" x14ac:dyDescent="0.3">
      <c r="A19759">
        <v>91300210</v>
      </c>
      <c r="B19759" t="s">
        <v>1114</v>
      </c>
      <c r="C19759" t="s">
        <v>8</v>
      </c>
      <c r="D19759" t="s">
        <v>2407</v>
      </c>
      <c r="E19759">
        <v>0</v>
      </c>
    </row>
    <row r="19760" spans="1:5" x14ac:dyDescent="0.3">
      <c r="A19760">
        <v>91300210</v>
      </c>
      <c r="B19760" t="s">
        <v>1114</v>
      </c>
      <c r="C19760" t="s">
        <v>8</v>
      </c>
      <c r="D19760" t="s">
        <v>2408</v>
      </c>
      <c r="E19760">
        <v>0</v>
      </c>
    </row>
    <row r="19761" spans="1:5" x14ac:dyDescent="0.3">
      <c r="A19761">
        <v>91300210</v>
      </c>
      <c r="B19761" t="s">
        <v>1114</v>
      </c>
      <c r="C19761" t="s">
        <v>8</v>
      </c>
      <c r="D19761" t="s">
        <v>2409</v>
      </c>
      <c r="E19761">
        <v>0</v>
      </c>
    </row>
    <row r="19762" spans="1:5" x14ac:dyDescent="0.3">
      <c r="A19762">
        <v>91300210</v>
      </c>
      <c r="B19762" t="s">
        <v>1114</v>
      </c>
      <c r="C19762" t="s">
        <v>8</v>
      </c>
      <c r="D19762" t="s">
        <v>2410</v>
      </c>
      <c r="E19762">
        <v>0</v>
      </c>
    </row>
    <row r="19763" spans="1:5" x14ac:dyDescent="0.3">
      <c r="A19763">
        <v>91300210</v>
      </c>
      <c r="B19763" t="s">
        <v>1114</v>
      </c>
      <c r="C19763" t="s">
        <v>8</v>
      </c>
      <c r="D19763" t="s">
        <v>2411</v>
      </c>
      <c r="E19763">
        <v>0</v>
      </c>
    </row>
    <row r="19764" spans="1:5" x14ac:dyDescent="0.3">
      <c r="A19764">
        <v>91300210</v>
      </c>
      <c r="B19764" t="s">
        <v>1114</v>
      </c>
      <c r="C19764" t="s">
        <v>8</v>
      </c>
      <c r="D19764" t="s">
        <v>2412</v>
      </c>
      <c r="E19764">
        <v>0</v>
      </c>
    </row>
    <row r="19765" spans="1:5" x14ac:dyDescent="0.3">
      <c r="A19765">
        <v>91300210</v>
      </c>
      <c r="B19765" t="s">
        <v>1114</v>
      </c>
      <c r="C19765" t="s">
        <v>8</v>
      </c>
      <c r="D19765" t="s">
        <v>2413</v>
      </c>
      <c r="E19765">
        <v>0</v>
      </c>
    </row>
    <row r="19766" spans="1:5" x14ac:dyDescent="0.3">
      <c r="A19766">
        <v>66040006</v>
      </c>
      <c r="B19766" t="s">
        <v>1116</v>
      </c>
      <c r="C19766" t="s">
        <v>8</v>
      </c>
      <c r="D19766" t="s">
        <v>2378</v>
      </c>
      <c r="E19766">
        <v>-3</v>
      </c>
    </row>
    <row r="19767" spans="1:5" x14ac:dyDescent="0.3">
      <c r="A19767">
        <v>66040006</v>
      </c>
      <c r="B19767" t="s">
        <v>1116</v>
      </c>
      <c r="C19767" t="s">
        <v>8</v>
      </c>
      <c r="D19767" t="s">
        <v>2379</v>
      </c>
      <c r="E19767">
        <v>-3</v>
      </c>
    </row>
    <row r="19768" spans="1:5" x14ac:dyDescent="0.3">
      <c r="A19768">
        <v>66040006</v>
      </c>
      <c r="B19768" t="s">
        <v>1116</v>
      </c>
      <c r="C19768" t="s">
        <v>8</v>
      </c>
      <c r="D19768" t="s">
        <v>2380</v>
      </c>
      <c r="E19768">
        <v>0</v>
      </c>
    </row>
    <row r="19769" spans="1:5" x14ac:dyDescent="0.3">
      <c r="A19769">
        <v>66040006</v>
      </c>
      <c r="B19769" t="s">
        <v>1116</v>
      </c>
      <c r="C19769" t="s">
        <v>8</v>
      </c>
      <c r="D19769" t="s">
        <v>2381</v>
      </c>
      <c r="E19769">
        <v>0</v>
      </c>
    </row>
    <row r="19770" spans="1:5" x14ac:dyDescent="0.3">
      <c r="A19770">
        <v>66040006</v>
      </c>
      <c r="B19770" t="s">
        <v>1116</v>
      </c>
      <c r="C19770" t="s">
        <v>8</v>
      </c>
      <c r="D19770" t="s">
        <v>2382</v>
      </c>
      <c r="E19770">
        <v>-3</v>
      </c>
    </row>
    <row r="19771" spans="1:5" x14ac:dyDescent="0.3">
      <c r="A19771">
        <v>66040006</v>
      </c>
      <c r="B19771" t="s">
        <v>1116</v>
      </c>
      <c r="C19771" t="s">
        <v>8</v>
      </c>
      <c r="D19771" t="s">
        <v>2383</v>
      </c>
      <c r="E19771">
        <v>0</v>
      </c>
    </row>
    <row r="19772" spans="1:5" x14ac:dyDescent="0.3">
      <c r="A19772">
        <v>66040006</v>
      </c>
      <c r="B19772" t="s">
        <v>1116</v>
      </c>
      <c r="C19772" t="s">
        <v>8</v>
      </c>
      <c r="D19772" t="s">
        <v>2384</v>
      </c>
      <c r="E19772">
        <v>0</v>
      </c>
    </row>
    <row r="19773" spans="1:5" x14ac:dyDescent="0.3">
      <c r="A19773">
        <v>66040006</v>
      </c>
      <c r="B19773" t="s">
        <v>1116</v>
      </c>
      <c r="C19773" t="s">
        <v>8</v>
      </c>
      <c r="D19773" t="s">
        <v>2385</v>
      </c>
      <c r="E19773">
        <v>-9</v>
      </c>
    </row>
    <row r="19774" spans="1:5" x14ac:dyDescent="0.3">
      <c r="A19774">
        <v>66040006</v>
      </c>
      <c r="B19774" t="s">
        <v>1116</v>
      </c>
      <c r="C19774" t="s">
        <v>8</v>
      </c>
      <c r="D19774" t="s">
        <v>2386</v>
      </c>
      <c r="E19774">
        <v>-3</v>
      </c>
    </row>
    <row r="19775" spans="1:5" x14ac:dyDescent="0.3">
      <c r="A19775">
        <v>66040006</v>
      </c>
      <c r="B19775" t="s">
        <v>1116</v>
      </c>
      <c r="C19775" t="s">
        <v>8</v>
      </c>
      <c r="D19775" t="s">
        <v>2387</v>
      </c>
      <c r="E19775">
        <v>0</v>
      </c>
    </row>
    <row r="19776" spans="1:5" x14ac:dyDescent="0.3">
      <c r="A19776">
        <v>66040006</v>
      </c>
      <c r="B19776" t="s">
        <v>1116</v>
      </c>
      <c r="C19776" t="s">
        <v>8</v>
      </c>
      <c r="D19776" t="s">
        <v>2388</v>
      </c>
      <c r="E19776">
        <v>0</v>
      </c>
    </row>
    <row r="19777" spans="1:5" x14ac:dyDescent="0.3">
      <c r="A19777">
        <v>66040006</v>
      </c>
      <c r="B19777" t="s">
        <v>1116</v>
      </c>
      <c r="C19777" t="s">
        <v>8</v>
      </c>
      <c r="D19777" t="s">
        <v>2389</v>
      </c>
      <c r="E19777">
        <v>0</v>
      </c>
    </row>
    <row r="19778" spans="1:5" x14ac:dyDescent="0.3">
      <c r="A19778">
        <v>66040006</v>
      </c>
      <c r="B19778" t="s">
        <v>1116</v>
      </c>
      <c r="C19778" t="s">
        <v>8</v>
      </c>
      <c r="D19778" t="s">
        <v>2390</v>
      </c>
      <c r="E19778">
        <v>-3</v>
      </c>
    </row>
    <row r="19779" spans="1:5" x14ac:dyDescent="0.3">
      <c r="A19779">
        <v>66040006</v>
      </c>
      <c r="B19779" t="s">
        <v>1116</v>
      </c>
      <c r="C19779" t="s">
        <v>8</v>
      </c>
      <c r="D19779" t="s">
        <v>2391</v>
      </c>
      <c r="E19779">
        <v>-3</v>
      </c>
    </row>
    <row r="19780" spans="1:5" x14ac:dyDescent="0.3">
      <c r="A19780">
        <v>66040006</v>
      </c>
      <c r="B19780" t="s">
        <v>1116</v>
      </c>
      <c r="C19780" t="s">
        <v>8</v>
      </c>
      <c r="D19780" t="s">
        <v>2392</v>
      </c>
      <c r="E19780">
        <v>0</v>
      </c>
    </row>
    <row r="19781" spans="1:5" x14ac:dyDescent="0.3">
      <c r="A19781">
        <v>66040006</v>
      </c>
      <c r="B19781" t="s">
        <v>1116</v>
      </c>
      <c r="C19781" t="s">
        <v>8</v>
      </c>
      <c r="D19781" t="s">
        <v>2393</v>
      </c>
      <c r="E19781">
        <v>0</v>
      </c>
    </row>
    <row r="19782" spans="1:5" x14ac:dyDescent="0.3">
      <c r="A19782">
        <v>66040006</v>
      </c>
      <c r="B19782" t="s">
        <v>1116</v>
      </c>
      <c r="C19782" t="s">
        <v>8</v>
      </c>
      <c r="D19782" t="s">
        <v>2394</v>
      </c>
      <c r="E19782">
        <v>-3</v>
      </c>
    </row>
    <row r="19783" spans="1:5" x14ac:dyDescent="0.3">
      <c r="A19783">
        <v>66040006</v>
      </c>
      <c r="B19783" t="s">
        <v>1116</v>
      </c>
      <c r="C19783" t="s">
        <v>8</v>
      </c>
      <c r="D19783" t="s">
        <v>2395</v>
      </c>
      <c r="E19783">
        <v>0</v>
      </c>
    </row>
    <row r="19784" spans="1:5" x14ac:dyDescent="0.3">
      <c r="A19784">
        <v>66040006</v>
      </c>
      <c r="B19784" t="s">
        <v>1116</v>
      </c>
      <c r="C19784" t="s">
        <v>8</v>
      </c>
      <c r="D19784" t="s">
        <v>2396</v>
      </c>
      <c r="E19784">
        <v>-3</v>
      </c>
    </row>
    <row r="19785" spans="1:5" x14ac:dyDescent="0.3">
      <c r="A19785">
        <v>66040006</v>
      </c>
      <c r="B19785" t="s">
        <v>1116</v>
      </c>
      <c r="C19785" t="s">
        <v>8</v>
      </c>
      <c r="D19785" t="s">
        <v>2397</v>
      </c>
      <c r="E19785">
        <v>-3</v>
      </c>
    </row>
    <row r="19786" spans="1:5" x14ac:dyDescent="0.3">
      <c r="A19786">
        <v>66040006</v>
      </c>
      <c r="B19786" t="s">
        <v>1116</v>
      </c>
      <c r="C19786" t="s">
        <v>8</v>
      </c>
      <c r="D19786" t="s">
        <v>2398</v>
      </c>
      <c r="E19786">
        <v>0</v>
      </c>
    </row>
    <row r="19787" spans="1:5" x14ac:dyDescent="0.3">
      <c r="A19787">
        <v>66040006</v>
      </c>
      <c r="B19787" t="s">
        <v>1116</v>
      </c>
      <c r="C19787" t="s">
        <v>8</v>
      </c>
      <c r="D19787" t="s">
        <v>2399</v>
      </c>
      <c r="E19787">
        <v>0</v>
      </c>
    </row>
    <row r="19788" spans="1:5" x14ac:dyDescent="0.3">
      <c r="A19788">
        <v>66040006</v>
      </c>
      <c r="B19788" t="s">
        <v>1116</v>
      </c>
      <c r="C19788" t="s">
        <v>8</v>
      </c>
      <c r="D19788" t="s">
        <v>2400</v>
      </c>
      <c r="E19788">
        <v>-3</v>
      </c>
    </row>
    <row r="19789" spans="1:5" x14ac:dyDescent="0.3">
      <c r="A19789">
        <v>66040006</v>
      </c>
      <c r="B19789" t="s">
        <v>1116</v>
      </c>
      <c r="C19789" t="s">
        <v>8</v>
      </c>
      <c r="D19789" t="s">
        <v>2401</v>
      </c>
      <c r="E19789">
        <v>-3</v>
      </c>
    </row>
    <row r="19790" spans="1:5" x14ac:dyDescent="0.3">
      <c r="A19790">
        <v>66040006</v>
      </c>
      <c r="B19790" t="s">
        <v>1116</v>
      </c>
      <c r="C19790" t="s">
        <v>8</v>
      </c>
      <c r="D19790" t="s">
        <v>2402</v>
      </c>
      <c r="E19790">
        <v>-3</v>
      </c>
    </row>
    <row r="19791" spans="1:5" x14ac:dyDescent="0.3">
      <c r="A19791">
        <v>66040006</v>
      </c>
      <c r="B19791" t="s">
        <v>1116</v>
      </c>
      <c r="C19791" t="s">
        <v>8</v>
      </c>
      <c r="D19791" t="s">
        <v>2403</v>
      </c>
      <c r="E19791">
        <v>0</v>
      </c>
    </row>
    <row r="19792" spans="1:5" x14ac:dyDescent="0.3">
      <c r="A19792">
        <v>66040006</v>
      </c>
      <c r="B19792" t="s">
        <v>1116</v>
      </c>
      <c r="C19792" t="s">
        <v>8</v>
      </c>
      <c r="D19792" t="s">
        <v>2404</v>
      </c>
      <c r="E19792">
        <v>0</v>
      </c>
    </row>
    <row r="19793" spans="1:5" x14ac:dyDescent="0.3">
      <c r="A19793">
        <v>66040006</v>
      </c>
      <c r="B19793" t="s">
        <v>1116</v>
      </c>
      <c r="C19793" t="s">
        <v>8</v>
      </c>
      <c r="D19793" t="s">
        <v>2405</v>
      </c>
      <c r="E19793">
        <v>0</v>
      </c>
    </row>
    <row r="19794" spans="1:5" x14ac:dyDescent="0.3">
      <c r="A19794">
        <v>66040006</v>
      </c>
      <c r="B19794" t="s">
        <v>1116</v>
      </c>
      <c r="C19794" t="s">
        <v>8</v>
      </c>
      <c r="D19794" t="s">
        <v>2406</v>
      </c>
      <c r="E19794">
        <v>0</v>
      </c>
    </row>
    <row r="19795" spans="1:5" x14ac:dyDescent="0.3">
      <c r="A19795">
        <v>66040006</v>
      </c>
      <c r="B19795" t="s">
        <v>1116</v>
      </c>
      <c r="C19795" t="s">
        <v>8</v>
      </c>
      <c r="D19795" t="s">
        <v>2407</v>
      </c>
      <c r="E19795">
        <v>0</v>
      </c>
    </row>
    <row r="19796" spans="1:5" x14ac:dyDescent="0.3">
      <c r="A19796">
        <v>66040006</v>
      </c>
      <c r="B19796" t="s">
        <v>1116</v>
      </c>
      <c r="C19796" t="s">
        <v>8</v>
      </c>
      <c r="D19796" t="s">
        <v>2408</v>
      </c>
      <c r="E19796">
        <v>-3</v>
      </c>
    </row>
    <row r="19797" spans="1:5" x14ac:dyDescent="0.3">
      <c r="A19797">
        <v>66040006</v>
      </c>
      <c r="B19797" t="s">
        <v>1116</v>
      </c>
      <c r="C19797" t="s">
        <v>8</v>
      </c>
      <c r="D19797" t="s">
        <v>2409</v>
      </c>
      <c r="E19797">
        <v>-3</v>
      </c>
    </row>
    <row r="19798" spans="1:5" x14ac:dyDescent="0.3">
      <c r="A19798">
        <v>66040006</v>
      </c>
      <c r="B19798" t="s">
        <v>1116</v>
      </c>
      <c r="C19798" t="s">
        <v>8</v>
      </c>
      <c r="D19798" t="s">
        <v>2410</v>
      </c>
      <c r="E19798">
        <v>0</v>
      </c>
    </row>
    <row r="19799" spans="1:5" x14ac:dyDescent="0.3">
      <c r="A19799">
        <v>66040006</v>
      </c>
      <c r="B19799" t="s">
        <v>1116</v>
      </c>
      <c r="C19799" t="s">
        <v>8</v>
      </c>
      <c r="D19799" t="s">
        <v>2411</v>
      </c>
      <c r="E19799">
        <v>0</v>
      </c>
    </row>
    <row r="19800" spans="1:5" x14ac:dyDescent="0.3">
      <c r="A19800">
        <v>66040006</v>
      </c>
      <c r="B19800" t="s">
        <v>1116</v>
      </c>
      <c r="C19800" t="s">
        <v>8</v>
      </c>
      <c r="D19800" t="s">
        <v>2412</v>
      </c>
      <c r="E19800">
        <v>0</v>
      </c>
    </row>
    <row r="19801" spans="1:5" x14ac:dyDescent="0.3">
      <c r="A19801">
        <v>66040006</v>
      </c>
      <c r="B19801" t="s">
        <v>1116</v>
      </c>
      <c r="C19801" t="s">
        <v>8</v>
      </c>
      <c r="D19801" t="s">
        <v>2413</v>
      </c>
      <c r="E19801">
        <v>0</v>
      </c>
    </row>
    <row r="19802" spans="1:5" x14ac:dyDescent="0.3">
      <c r="A19802">
        <v>87220027</v>
      </c>
      <c r="B19802" t="s">
        <v>1118</v>
      </c>
      <c r="C19802" t="s">
        <v>8</v>
      </c>
      <c r="D19802" t="s">
        <v>2378</v>
      </c>
      <c r="E19802">
        <v>0</v>
      </c>
    </row>
    <row r="19803" spans="1:5" x14ac:dyDescent="0.3">
      <c r="A19803">
        <v>87220027</v>
      </c>
      <c r="B19803" t="s">
        <v>1118</v>
      </c>
      <c r="C19803" t="s">
        <v>8</v>
      </c>
      <c r="D19803" t="s">
        <v>2379</v>
      </c>
      <c r="E19803">
        <v>0</v>
      </c>
    </row>
    <row r="19804" spans="1:5" x14ac:dyDescent="0.3">
      <c r="A19804">
        <v>87220027</v>
      </c>
      <c r="B19804" t="s">
        <v>1118</v>
      </c>
      <c r="C19804" t="s">
        <v>8</v>
      </c>
      <c r="D19804" t="s">
        <v>2380</v>
      </c>
      <c r="E19804">
        <v>0</v>
      </c>
    </row>
    <row r="19805" spans="1:5" x14ac:dyDescent="0.3">
      <c r="A19805">
        <v>87220027</v>
      </c>
      <c r="B19805" t="s">
        <v>1118</v>
      </c>
      <c r="C19805" t="s">
        <v>8</v>
      </c>
      <c r="D19805" t="s">
        <v>2381</v>
      </c>
      <c r="E19805">
        <v>0</v>
      </c>
    </row>
    <row r="19806" spans="1:5" x14ac:dyDescent="0.3">
      <c r="A19806">
        <v>87220027</v>
      </c>
      <c r="B19806" t="s">
        <v>1118</v>
      </c>
      <c r="C19806" t="s">
        <v>8</v>
      </c>
      <c r="D19806" t="s">
        <v>2382</v>
      </c>
      <c r="E19806">
        <v>0</v>
      </c>
    </row>
    <row r="19807" spans="1:5" x14ac:dyDescent="0.3">
      <c r="A19807">
        <v>87220027</v>
      </c>
      <c r="B19807" t="s">
        <v>1118</v>
      </c>
      <c r="C19807" t="s">
        <v>8</v>
      </c>
      <c r="D19807" t="s">
        <v>2383</v>
      </c>
      <c r="E19807">
        <v>0</v>
      </c>
    </row>
    <row r="19808" spans="1:5" x14ac:dyDescent="0.3">
      <c r="A19808">
        <v>87220027</v>
      </c>
      <c r="B19808" t="s">
        <v>1118</v>
      </c>
      <c r="C19808" t="s">
        <v>8</v>
      </c>
      <c r="D19808" t="s">
        <v>2384</v>
      </c>
      <c r="E19808">
        <v>0</v>
      </c>
    </row>
    <row r="19809" spans="1:5" x14ac:dyDescent="0.3">
      <c r="A19809">
        <v>87220027</v>
      </c>
      <c r="B19809" t="s">
        <v>1118</v>
      </c>
      <c r="C19809" t="s">
        <v>8</v>
      </c>
      <c r="D19809" t="s">
        <v>2385</v>
      </c>
      <c r="E19809">
        <v>0</v>
      </c>
    </row>
    <row r="19810" spans="1:5" x14ac:dyDescent="0.3">
      <c r="A19810">
        <v>87220027</v>
      </c>
      <c r="B19810" t="s">
        <v>1118</v>
      </c>
      <c r="C19810" t="s">
        <v>8</v>
      </c>
      <c r="D19810" t="s">
        <v>2386</v>
      </c>
      <c r="E19810">
        <v>0</v>
      </c>
    </row>
    <row r="19811" spans="1:5" x14ac:dyDescent="0.3">
      <c r="A19811">
        <v>87220027</v>
      </c>
      <c r="B19811" t="s">
        <v>1118</v>
      </c>
      <c r="C19811" t="s">
        <v>8</v>
      </c>
      <c r="D19811" t="s">
        <v>2387</v>
      </c>
      <c r="E19811">
        <v>0</v>
      </c>
    </row>
    <row r="19812" spans="1:5" x14ac:dyDescent="0.3">
      <c r="A19812">
        <v>87220027</v>
      </c>
      <c r="B19812" t="s">
        <v>1118</v>
      </c>
      <c r="C19812" t="s">
        <v>8</v>
      </c>
      <c r="D19812" t="s">
        <v>2388</v>
      </c>
      <c r="E19812">
        <v>0</v>
      </c>
    </row>
    <row r="19813" spans="1:5" x14ac:dyDescent="0.3">
      <c r="A19813">
        <v>87220027</v>
      </c>
      <c r="B19813" t="s">
        <v>1118</v>
      </c>
      <c r="C19813" t="s">
        <v>8</v>
      </c>
      <c r="D19813" t="s">
        <v>2389</v>
      </c>
      <c r="E19813">
        <v>0</v>
      </c>
    </row>
    <row r="19814" spans="1:5" x14ac:dyDescent="0.3">
      <c r="A19814">
        <v>87220027</v>
      </c>
      <c r="B19814" t="s">
        <v>1118</v>
      </c>
      <c r="C19814" t="s">
        <v>8</v>
      </c>
      <c r="D19814" t="s">
        <v>2390</v>
      </c>
      <c r="E19814">
        <v>0</v>
      </c>
    </row>
    <row r="19815" spans="1:5" x14ac:dyDescent="0.3">
      <c r="A19815">
        <v>87220027</v>
      </c>
      <c r="B19815" t="s">
        <v>1118</v>
      </c>
      <c r="C19815" t="s">
        <v>8</v>
      </c>
      <c r="D19815" t="s">
        <v>2391</v>
      </c>
      <c r="E19815">
        <v>0</v>
      </c>
    </row>
    <row r="19816" spans="1:5" x14ac:dyDescent="0.3">
      <c r="A19816">
        <v>87220027</v>
      </c>
      <c r="B19816" t="s">
        <v>1118</v>
      </c>
      <c r="C19816" t="s">
        <v>8</v>
      </c>
      <c r="D19816" t="s">
        <v>2392</v>
      </c>
      <c r="E19816">
        <v>0</v>
      </c>
    </row>
    <row r="19817" spans="1:5" x14ac:dyDescent="0.3">
      <c r="A19817">
        <v>87220027</v>
      </c>
      <c r="B19817" t="s">
        <v>1118</v>
      </c>
      <c r="C19817" t="s">
        <v>8</v>
      </c>
      <c r="D19817" t="s">
        <v>2393</v>
      </c>
      <c r="E19817">
        <v>0</v>
      </c>
    </row>
    <row r="19818" spans="1:5" x14ac:dyDescent="0.3">
      <c r="A19818">
        <v>87220027</v>
      </c>
      <c r="B19818" t="s">
        <v>1118</v>
      </c>
      <c r="C19818" t="s">
        <v>8</v>
      </c>
      <c r="D19818" t="s">
        <v>2394</v>
      </c>
      <c r="E19818">
        <v>0</v>
      </c>
    </row>
    <row r="19819" spans="1:5" x14ac:dyDescent="0.3">
      <c r="A19819">
        <v>87220027</v>
      </c>
      <c r="B19819" t="s">
        <v>1118</v>
      </c>
      <c r="C19819" t="s">
        <v>8</v>
      </c>
      <c r="D19819" t="s">
        <v>2395</v>
      </c>
      <c r="E19819">
        <v>0</v>
      </c>
    </row>
    <row r="19820" spans="1:5" x14ac:dyDescent="0.3">
      <c r="A19820">
        <v>87220027</v>
      </c>
      <c r="B19820" t="s">
        <v>1118</v>
      </c>
      <c r="C19820" t="s">
        <v>8</v>
      </c>
      <c r="D19820" t="s">
        <v>2396</v>
      </c>
      <c r="E19820">
        <v>0</v>
      </c>
    </row>
    <row r="19821" spans="1:5" x14ac:dyDescent="0.3">
      <c r="A19821">
        <v>87220027</v>
      </c>
      <c r="B19821" t="s">
        <v>1118</v>
      </c>
      <c r="C19821" t="s">
        <v>8</v>
      </c>
      <c r="D19821" t="s">
        <v>2397</v>
      </c>
      <c r="E19821">
        <v>0</v>
      </c>
    </row>
    <row r="19822" spans="1:5" x14ac:dyDescent="0.3">
      <c r="A19822">
        <v>87220027</v>
      </c>
      <c r="B19822" t="s">
        <v>1118</v>
      </c>
      <c r="C19822" t="s">
        <v>8</v>
      </c>
      <c r="D19822" t="s">
        <v>2398</v>
      </c>
      <c r="E19822">
        <v>0</v>
      </c>
    </row>
    <row r="19823" spans="1:5" x14ac:dyDescent="0.3">
      <c r="A19823">
        <v>87220027</v>
      </c>
      <c r="B19823" t="s">
        <v>1118</v>
      </c>
      <c r="C19823" t="s">
        <v>8</v>
      </c>
      <c r="D19823" t="s">
        <v>2399</v>
      </c>
      <c r="E19823">
        <v>0</v>
      </c>
    </row>
    <row r="19824" spans="1:5" x14ac:dyDescent="0.3">
      <c r="A19824">
        <v>87220027</v>
      </c>
      <c r="B19824" t="s">
        <v>1118</v>
      </c>
      <c r="C19824" t="s">
        <v>8</v>
      </c>
      <c r="D19824" t="s">
        <v>2400</v>
      </c>
      <c r="E19824">
        <v>0</v>
      </c>
    </row>
    <row r="19825" spans="1:5" x14ac:dyDescent="0.3">
      <c r="A19825">
        <v>87220027</v>
      </c>
      <c r="B19825" t="s">
        <v>1118</v>
      </c>
      <c r="C19825" t="s">
        <v>8</v>
      </c>
      <c r="D19825" t="s">
        <v>2401</v>
      </c>
      <c r="E19825">
        <v>0</v>
      </c>
    </row>
    <row r="19826" spans="1:5" x14ac:dyDescent="0.3">
      <c r="A19826">
        <v>87220027</v>
      </c>
      <c r="B19826" t="s">
        <v>1118</v>
      </c>
      <c r="C19826" t="s">
        <v>8</v>
      </c>
      <c r="D19826" t="s">
        <v>2402</v>
      </c>
      <c r="E19826">
        <v>0</v>
      </c>
    </row>
    <row r="19827" spans="1:5" x14ac:dyDescent="0.3">
      <c r="A19827">
        <v>87220027</v>
      </c>
      <c r="B19827" t="s">
        <v>1118</v>
      </c>
      <c r="C19827" t="s">
        <v>8</v>
      </c>
      <c r="D19827" t="s">
        <v>2403</v>
      </c>
      <c r="E19827">
        <v>-10</v>
      </c>
    </row>
    <row r="19828" spans="1:5" x14ac:dyDescent="0.3">
      <c r="A19828">
        <v>87220027</v>
      </c>
      <c r="B19828" t="s">
        <v>1118</v>
      </c>
      <c r="C19828" t="s">
        <v>8</v>
      </c>
      <c r="D19828" t="s">
        <v>2404</v>
      </c>
      <c r="E19828">
        <v>0</v>
      </c>
    </row>
    <row r="19829" spans="1:5" x14ac:dyDescent="0.3">
      <c r="A19829">
        <v>87220027</v>
      </c>
      <c r="B19829" t="s">
        <v>1118</v>
      </c>
      <c r="C19829" t="s">
        <v>8</v>
      </c>
      <c r="D19829" t="s">
        <v>2405</v>
      </c>
      <c r="E19829">
        <v>0</v>
      </c>
    </row>
    <row r="19830" spans="1:5" x14ac:dyDescent="0.3">
      <c r="A19830">
        <v>87220027</v>
      </c>
      <c r="B19830" t="s">
        <v>1118</v>
      </c>
      <c r="C19830" t="s">
        <v>8</v>
      </c>
      <c r="D19830" t="s">
        <v>2406</v>
      </c>
      <c r="E19830">
        <v>0</v>
      </c>
    </row>
    <row r="19831" spans="1:5" x14ac:dyDescent="0.3">
      <c r="A19831">
        <v>87220027</v>
      </c>
      <c r="B19831" t="s">
        <v>1118</v>
      </c>
      <c r="C19831" t="s">
        <v>8</v>
      </c>
      <c r="D19831" t="s">
        <v>2407</v>
      </c>
      <c r="E19831">
        <v>0</v>
      </c>
    </row>
    <row r="19832" spans="1:5" x14ac:dyDescent="0.3">
      <c r="A19832">
        <v>87220027</v>
      </c>
      <c r="B19832" t="s">
        <v>1118</v>
      </c>
      <c r="C19832" t="s">
        <v>8</v>
      </c>
      <c r="D19832" t="s">
        <v>2408</v>
      </c>
      <c r="E19832">
        <v>0</v>
      </c>
    </row>
    <row r="19833" spans="1:5" x14ac:dyDescent="0.3">
      <c r="A19833">
        <v>87220027</v>
      </c>
      <c r="B19833" t="s">
        <v>1118</v>
      </c>
      <c r="C19833" t="s">
        <v>8</v>
      </c>
      <c r="D19833" t="s">
        <v>2409</v>
      </c>
      <c r="E19833">
        <v>0</v>
      </c>
    </row>
    <row r="19834" spans="1:5" x14ac:dyDescent="0.3">
      <c r="A19834">
        <v>87220027</v>
      </c>
      <c r="B19834" t="s">
        <v>1118</v>
      </c>
      <c r="C19834" t="s">
        <v>8</v>
      </c>
      <c r="D19834" t="s">
        <v>2410</v>
      </c>
      <c r="E19834">
        <v>0</v>
      </c>
    </row>
    <row r="19835" spans="1:5" x14ac:dyDescent="0.3">
      <c r="A19835">
        <v>87220027</v>
      </c>
      <c r="B19835" t="s">
        <v>1118</v>
      </c>
      <c r="C19835" t="s">
        <v>8</v>
      </c>
      <c r="D19835" t="s">
        <v>2411</v>
      </c>
      <c r="E19835">
        <v>0</v>
      </c>
    </row>
    <row r="19836" spans="1:5" x14ac:dyDescent="0.3">
      <c r="A19836">
        <v>87220027</v>
      </c>
      <c r="B19836" t="s">
        <v>1118</v>
      </c>
      <c r="C19836" t="s">
        <v>8</v>
      </c>
      <c r="D19836" t="s">
        <v>2412</v>
      </c>
      <c r="E19836">
        <v>0</v>
      </c>
    </row>
    <row r="19837" spans="1:5" x14ac:dyDescent="0.3">
      <c r="A19837">
        <v>87220027</v>
      </c>
      <c r="B19837" t="s">
        <v>1118</v>
      </c>
      <c r="C19837" t="s">
        <v>8</v>
      </c>
      <c r="D19837" t="s">
        <v>2413</v>
      </c>
      <c r="E19837">
        <v>0</v>
      </c>
    </row>
    <row r="19838" spans="1:5" x14ac:dyDescent="0.3">
      <c r="A19838">
        <v>23310033</v>
      </c>
      <c r="B19838" t="s">
        <v>1120</v>
      </c>
      <c r="C19838" t="s">
        <v>8</v>
      </c>
      <c r="D19838" t="s">
        <v>2378</v>
      </c>
      <c r="E19838">
        <v>0</v>
      </c>
    </row>
    <row r="19839" spans="1:5" x14ac:dyDescent="0.3">
      <c r="A19839">
        <v>23310033</v>
      </c>
      <c r="B19839" t="s">
        <v>1120</v>
      </c>
      <c r="C19839" t="s">
        <v>8</v>
      </c>
      <c r="D19839" t="s">
        <v>2379</v>
      </c>
      <c r="E19839">
        <v>0</v>
      </c>
    </row>
    <row r="19840" spans="1:5" x14ac:dyDescent="0.3">
      <c r="A19840">
        <v>23310033</v>
      </c>
      <c r="B19840" t="s">
        <v>1120</v>
      </c>
      <c r="C19840" t="s">
        <v>8</v>
      </c>
      <c r="D19840" t="s">
        <v>2380</v>
      </c>
      <c r="E19840">
        <v>0</v>
      </c>
    </row>
    <row r="19841" spans="1:5" x14ac:dyDescent="0.3">
      <c r="A19841">
        <v>23310033</v>
      </c>
      <c r="B19841" t="s">
        <v>1120</v>
      </c>
      <c r="C19841" t="s">
        <v>8</v>
      </c>
      <c r="D19841" t="s">
        <v>2381</v>
      </c>
      <c r="E19841">
        <v>0</v>
      </c>
    </row>
    <row r="19842" spans="1:5" x14ac:dyDescent="0.3">
      <c r="A19842">
        <v>23310033</v>
      </c>
      <c r="B19842" t="s">
        <v>1120</v>
      </c>
      <c r="C19842" t="s">
        <v>8</v>
      </c>
      <c r="D19842" t="s">
        <v>2382</v>
      </c>
      <c r="E19842">
        <v>0</v>
      </c>
    </row>
    <row r="19843" spans="1:5" x14ac:dyDescent="0.3">
      <c r="A19843">
        <v>23310033</v>
      </c>
      <c r="B19843" t="s">
        <v>1120</v>
      </c>
      <c r="C19843" t="s">
        <v>8</v>
      </c>
      <c r="D19843" t="s">
        <v>2383</v>
      </c>
      <c r="E19843">
        <v>0</v>
      </c>
    </row>
    <row r="19844" spans="1:5" x14ac:dyDescent="0.3">
      <c r="A19844">
        <v>23310033</v>
      </c>
      <c r="B19844" t="s">
        <v>1120</v>
      </c>
      <c r="C19844" t="s">
        <v>8</v>
      </c>
      <c r="D19844" t="s">
        <v>2384</v>
      </c>
      <c r="E19844">
        <v>0</v>
      </c>
    </row>
    <row r="19845" spans="1:5" x14ac:dyDescent="0.3">
      <c r="A19845">
        <v>23310033</v>
      </c>
      <c r="B19845" t="s">
        <v>1120</v>
      </c>
      <c r="C19845" t="s">
        <v>8</v>
      </c>
      <c r="D19845" t="s">
        <v>2385</v>
      </c>
      <c r="E19845">
        <v>0</v>
      </c>
    </row>
    <row r="19846" spans="1:5" x14ac:dyDescent="0.3">
      <c r="A19846">
        <v>23310033</v>
      </c>
      <c r="B19846" t="s">
        <v>1120</v>
      </c>
      <c r="C19846" t="s">
        <v>8</v>
      </c>
      <c r="D19846" t="s">
        <v>2386</v>
      </c>
      <c r="E19846">
        <v>0</v>
      </c>
    </row>
    <row r="19847" spans="1:5" x14ac:dyDescent="0.3">
      <c r="A19847">
        <v>23310033</v>
      </c>
      <c r="B19847" t="s">
        <v>1120</v>
      </c>
      <c r="C19847" t="s">
        <v>8</v>
      </c>
      <c r="D19847" t="s">
        <v>2387</v>
      </c>
      <c r="E19847">
        <v>0</v>
      </c>
    </row>
    <row r="19848" spans="1:5" x14ac:dyDescent="0.3">
      <c r="A19848">
        <v>23310033</v>
      </c>
      <c r="B19848" t="s">
        <v>1120</v>
      </c>
      <c r="C19848" t="s">
        <v>8</v>
      </c>
      <c r="D19848" t="s">
        <v>2388</v>
      </c>
      <c r="E19848">
        <v>0</v>
      </c>
    </row>
    <row r="19849" spans="1:5" x14ac:dyDescent="0.3">
      <c r="A19849">
        <v>23310033</v>
      </c>
      <c r="B19849" t="s">
        <v>1120</v>
      </c>
      <c r="C19849" t="s">
        <v>8</v>
      </c>
      <c r="D19849" t="s">
        <v>2389</v>
      </c>
      <c r="E19849">
        <v>0</v>
      </c>
    </row>
    <row r="19850" spans="1:5" x14ac:dyDescent="0.3">
      <c r="A19850">
        <v>23310033</v>
      </c>
      <c r="B19850" t="s">
        <v>1120</v>
      </c>
      <c r="C19850" t="s">
        <v>8</v>
      </c>
      <c r="D19850" t="s">
        <v>2390</v>
      </c>
      <c r="E19850">
        <v>0</v>
      </c>
    </row>
    <row r="19851" spans="1:5" x14ac:dyDescent="0.3">
      <c r="A19851">
        <v>23310033</v>
      </c>
      <c r="B19851" t="s">
        <v>1120</v>
      </c>
      <c r="C19851" t="s">
        <v>8</v>
      </c>
      <c r="D19851" t="s">
        <v>2391</v>
      </c>
      <c r="E19851">
        <v>0</v>
      </c>
    </row>
    <row r="19852" spans="1:5" x14ac:dyDescent="0.3">
      <c r="A19852">
        <v>23310033</v>
      </c>
      <c r="B19852" t="s">
        <v>1120</v>
      </c>
      <c r="C19852" t="s">
        <v>8</v>
      </c>
      <c r="D19852" t="s">
        <v>2392</v>
      </c>
      <c r="E19852">
        <v>-2</v>
      </c>
    </row>
    <row r="19853" spans="1:5" x14ac:dyDescent="0.3">
      <c r="A19853">
        <v>23310033</v>
      </c>
      <c r="B19853" t="s">
        <v>1120</v>
      </c>
      <c r="C19853" t="s">
        <v>8</v>
      </c>
      <c r="D19853" t="s">
        <v>2393</v>
      </c>
      <c r="E19853">
        <v>-3</v>
      </c>
    </row>
    <row r="19854" spans="1:5" x14ac:dyDescent="0.3">
      <c r="A19854">
        <v>23310033</v>
      </c>
      <c r="B19854" t="s">
        <v>1120</v>
      </c>
      <c r="C19854" t="s">
        <v>8</v>
      </c>
      <c r="D19854" t="s">
        <v>2394</v>
      </c>
      <c r="E19854">
        <v>0</v>
      </c>
    </row>
    <row r="19855" spans="1:5" x14ac:dyDescent="0.3">
      <c r="A19855">
        <v>23310033</v>
      </c>
      <c r="B19855" t="s">
        <v>1120</v>
      </c>
      <c r="C19855" t="s">
        <v>8</v>
      </c>
      <c r="D19855" t="s">
        <v>2395</v>
      </c>
      <c r="E19855">
        <v>0</v>
      </c>
    </row>
    <row r="19856" spans="1:5" x14ac:dyDescent="0.3">
      <c r="A19856">
        <v>23310033</v>
      </c>
      <c r="B19856" t="s">
        <v>1120</v>
      </c>
      <c r="C19856" t="s">
        <v>8</v>
      </c>
      <c r="D19856" t="s">
        <v>2396</v>
      </c>
      <c r="E19856">
        <v>0</v>
      </c>
    </row>
    <row r="19857" spans="1:5" x14ac:dyDescent="0.3">
      <c r="A19857">
        <v>23310033</v>
      </c>
      <c r="B19857" t="s">
        <v>1120</v>
      </c>
      <c r="C19857" t="s">
        <v>8</v>
      </c>
      <c r="D19857" t="s">
        <v>2397</v>
      </c>
      <c r="E19857">
        <v>0</v>
      </c>
    </row>
    <row r="19858" spans="1:5" x14ac:dyDescent="0.3">
      <c r="A19858">
        <v>23310033</v>
      </c>
      <c r="B19858" t="s">
        <v>1120</v>
      </c>
      <c r="C19858" t="s">
        <v>8</v>
      </c>
      <c r="D19858" t="s">
        <v>2398</v>
      </c>
      <c r="E19858">
        <v>-1</v>
      </c>
    </row>
    <row r="19859" spans="1:5" x14ac:dyDescent="0.3">
      <c r="A19859">
        <v>23310033</v>
      </c>
      <c r="B19859" t="s">
        <v>1120</v>
      </c>
      <c r="C19859" t="s">
        <v>8</v>
      </c>
      <c r="D19859" t="s">
        <v>2399</v>
      </c>
      <c r="E19859">
        <v>0</v>
      </c>
    </row>
    <row r="19860" spans="1:5" x14ac:dyDescent="0.3">
      <c r="A19860">
        <v>23310033</v>
      </c>
      <c r="B19860" t="s">
        <v>1120</v>
      </c>
      <c r="C19860" t="s">
        <v>8</v>
      </c>
      <c r="D19860" t="s">
        <v>2400</v>
      </c>
      <c r="E19860">
        <v>0</v>
      </c>
    </row>
    <row r="19861" spans="1:5" x14ac:dyDescent="0.3">
      <c r="A19861">
        <v>23310033</v>
      </c>
      <c r="B19861" t="s">
        <v>1120</v>
      </c>
      <c r="C19861" t="s">
        <v>8</v>
      </c>
      <c r="D19861" t="s">
        <v>2401</v>
      </c>
      <c r="E19861">
        <v>0</v>
      </c>
    </row>
    <row r="19862" spans="1:5" x14ac:dyDescent="0.3">
      <c r="A19862">
        <v>23310033</v>
      </c>
      <c r="B19862" t="s">
        <v>1120</v>
      </c>
      <c r="C19862" t="s">
        <v>8</v>
      </c>
      <c r="D19862" t="s">
        <v>2402</v>
      </c>
      <c r="E19862">
        <v>0</v>
      </c>
    </row>
    <row r="19863" spans="1:5" x14ac:dyDescent="0.3">
      <c r="A19863">
        <v>23310033</v>
      </c>
      <c r="B19863" t="s">
        <v>1120</v>
      </c>
      <c r="C19863" t="s">
        <v>8</v>
      </c>
      <c r="D19863" t="s">
        <v>2403</v>
      </c>
      <c r="E19863">
        <v>0</v>
      </c>
    </row>
    <row r="19864" spans="1:5" x14ac:dyDescent="0.3">
      <c r="A19864">
        <v>23310033</v>
      </c>
      <c r="B19864" t="s">
        <v>1120</v>
      </c>
      <c r="C19864" t="s">
        <v>8</v>
      </c>
      <c r="D19864" t="s">
        <v>2404</v>
      </c>
      <c r="E19864">
        <v>0</v>
      </c>
    </row>
    <row r="19865" spans="1:5" x14ac:dyDescent="0.3">
      <c r="A19865">
        <v>23310033</v>
      </c>
      <c r="B19865" t="s">
        <v>1120</v>
      </c>
      <c r="C19865" t="s">
        <v>8</v>
      </c>
      <c r="D19865" t="s">
        <v>2405</v>
      </c>
      <c r="E19865">
        <v>-2</v>
      </c>
    </row>
    <row r="19866" spans="1:5" x14ac:dyDescent="0.3">
      <c r="A19866">
        <v>23310033</v>
      </c>
      <c r="B19866" t="s">
        <v>1120</v>
      </c>
      <c r="C19866" t="s">
        <v>8</v>
      </c>
      <c r="D19866" t="s">
        <v>2406</v>
      </c>
      <c r="E19866">
        <v>0</v>
      </c>
    </row>
    <row r="19867" spans="1:5" x14ac:dyDescent="0.3">
      <c r="A19867">
        <v>23310033</v>
      </c>
      <c r="B19867" t="s">
        <v>1120</v>
      </c>
      <c r="C19867" t="s">
        <v>8</v>
      </c>
      <c r="D19867" t="s">
        <v>2407</v>
      </c>
      <c r="E19867">
        <v>0</v>
      </c>
    </row>
    <row r="19868" spans="1:5" x14ac:dyDescent="0.3">
      <c r="A19868">
        <v>23310033</v>
      </c>
      <c r="B19868" t="s">
        <v>1120</v>
      </c>
      <c r="C19868" t="s">
        <v>8</v>
      </c>
      <c r="D19868" t="s">
        <v>2408</v>
      </c>
      <c r="E19868">
        <v>0</v>
      </c>
    </row>
    <row r="19869" spans="1:5" x14ac:dyDescent="0.3">
      <c r="A19869">
        <v>23310033</v>
      </c>
      <c r="B19869" t="s">
        <v>1120</v>
      </c>
      <c r="C19869" t="s">
        <v>8</v>
      </c>
      <c r="D19869" t="s">
        <v>2409</v>
      </c>
      <c r="E19869">
        <v>0</v>
      </c>
    </row>
    <row r="19870" spans="1:5" x14ac:dyDescent="0.3">
      <c r="A19870">
        <v>23310033</v>
      </c>
      <c r="B19870" t="s">
        <v>1120</v>
      </c>
      <c r="C19870" t="s">
        <v>8</v>
      </c>
      <c r="D19870" t="s">
        <v>2410</v>
      </c>
      <c r="E19870">
        <v>0</v>
      </c>
    </row>
    <row r="19871" spans="1:5" x14ac:dyDescent="0.3">
      <c r="A19871">
        <v>23310033</v>
      </c>
      <c r="B19871" t="s">
        <v>1120</v>
      </c>
      <c r="C19871" t="s">
        <v>8</v>
      </c>
      <c r="D19871" t="s">
        <v>2411</v>
      </c>
      <c r="E19871">
        <v>0</v>
      </c>
    </row>
    <row r="19872" spans="1:5" x14ac:dyDescent="0.3">
      <c r="A19872">
        <v>23310033</v>
      </c>
      <c r="B19872" t="s">
        <v>1120</v>
      </c>
      <c r="C19872" t="s">
        <v>8</v>
      </c>
      <c r="D19872" t="s">
        <v>2412</v>
      </c>
      <c r="E19872">
        <v>0</v>
      </c>
    </row>
    <row r="19873" spans="1:5" x14ac:dyDescent="0.3">
      <c r="A19873">
        <v>23310033</v>
      </c>
      <c r="B19873" t="s">
        <v>1120</v>
      </c>
      <c r="C19873" t="s">
        <v>8</v>
      </c>
      <c r="D19873" t="s">
        <v>2413</v>
      </c>
      <c r="E19873">
        <v>0</v>
      </c>
    </row>
    <row r="19874" spans="1:5" x14ac:dyDescent="0.3">
      <c r="A19874">
        <v>23220005</v>
      </c>
      <c r="B19874" t="s">
        <v>1122</v>
      </c>
      <c r="C19874" t="s">
        <v>8</v>
      </c>
      <c r="D19874" t="s">
        <v>2378</v>
      </c>
      <c r="E19874">
        <v>0</v>
      </c>
    </row>
    <row r="19875" spans="1:5" x14ac:dyDescent="0.3">
      <c r="A19875">
        <v>23220005</v>
      </c>
      <c r="B19875" t="s">
        <v>1122</v>
      </c>
      <c r="C19875" t="s">
        <v>8</v>
      </c>
      <c r="D19875" t="s">
        <v>2379</v>
      </c>
      <c r="E19875">
        <v>0</v>
      </c>
    </row>
    <row r="19876" spans="1:5" x14ac:dyDescent="0.3">
      <c r="A19876">
        <v>23220005</v>
      </c>
      <c r="B19876" t="s">
        <v>1122</v>
      </c>
      <c r="C19876" t="s">
        <v>8</v>
      </c>
      <c r="D19876" t="s">
        <v>2380</v>
      </c>
      <c r="E19876">
        <v>-4</v>
      </c>
    </row>
    <row r="19877" spans="1:5" x14ac:dyDescent="0.3">
      <c r="A19877">
        <v>23220005</v>
      </c>
      <c r="B19877" t="s">
        <v>1122</v>
      </c>
      <c r="C19877" t="s">
        <v>8</v>
      </c>
      <c r="D19877" t="s">
        <v>2381</v>
      </c>
      <c r="E19877">
        <v>0</v>
      </c>
    </row>
    <row r="19878" spans="1:5" x14ac:dyDescent="0.3">
      <c r="A19878">
        <v>23220005</v>
      </c>
      <c r="B19878" t="s">
        <v>1122</v>
      </c>
      <c r="C19878" t="s">
        <v>8</v>
      </c>
      <c r="D19878" t="s">
        <v>2382</v>
      </c>
      <c r="E19878">
        <v>0</v>
      </c>
    </row>
    <row r="19879" spans="1:5" x14ac:dyDescent="0.3">
      <c r="A19879">
        <v>23220005</v>
      </c>
      <c r="B19879" t="s">
        <v>1122</v>
      </c>
      <c r="C19879" t="s">
        <v>8</v>
      </c>
      <c r="D19879" t="s">
        <v>2383</v>
      </c>
      <c r="E19879">
        <v>-3</v>
      </c>
    </row>
    <row r="19880" spans="1:5" x14ac:dyDescent="0.3">
      <c r="A19880">
        <v>23220005</v>
      </c>
      <c r="B19880" t="s">
        <v>1122</v>
      </c>
      <c r="C19880" t="s">
        <v>8</v>
      </c>
      <c r="D19880" t="s">
        <v>2384</v>
      </c>
      <c r="E19880">
        <v>0</v>
      </c>
    </row>
    <row r="19881" spans="1:5" x14ac:dyDescent="0.3">
      <c r="A19881">
        <v>23220005</v>
      </c>
      <c r="B19881" t="s">
        <v>1122</v>
      </c>
      <c r="C19881" t="s">
        <v>8</v>
      </c>
      <c r="D19881" t="s">
        <v>2385</v>
      </c>
      <c r="E19881">
        <v>0</v>
      </c>
    </row>
    <row r="19882" spans="1:5" x14ac:dyDescent="0.3">
      <c r="A19882">
        <v>23220005</v>
      </c>
      <c r="B19882" t="s">
        <v>1122</v>
      </c>
      <c r="C19882" t="s">
        <v>8</v>
      </c>
      <c r="D19882" t="s">
        <v>2386</v>
      </c>
      <c r="E19882">
        <v>0</v>
      </c>
    </row>
    <row r="19883" spans="1:5" x14ac:dyDescent="0.3">
      <c r="A19883">
        <v>23220005</v>
      </c>
      <c r="B19883" t="s">
        <v>1122</v>
      </c>
      <c r="C19883" t="s">
        <v>8</v>
      </c>
      <c r="D19883" t="s">
        <v>2387</v>
      </c>
      <c r="E19883">
        <v>0</v>
      </c>
    </row>
    <row r="19884" spans="1:5" x14ac:dyDescent="0.3">
      <c r="A19884">
        <v>23220005</v>
      </c>
      <c r="B19884" t="s">
        <v>1122</v>
      </c>
      <c r="C19884" t="s">
        <v>8</v>
      </c>
      <c r="D19884" t="s">
        <v>2388</v>
      </c>
      <c r="E19884">
        <v>-3</v>
      </c>
    </row>
    <row r="19885" spans="1:5" x14ac:dyDescent="0.3">
      <c r="A19885">
        <v>23220005</v>
      </c>
      <c r="B19885" t="s">
        <v>1122</v>
      </c>
      <c r="C19885" t="s">
        <v>8</v>
      </c>
      <c r="D19885" t="s">
        <v>2389</v>
      </c>
      <c r="E19885">
        <v>-1</v>
      </c>
    </row>
    <row r="19886" spans="1:5" x14ac:dyDescent="0.3">
      <c r="A19886">
        <v>23220005</v>
      </c>
      <c r="B19886" t="s">
        <v>1122</v>
      </c>
      <c r="C19886" t="s">
        <v>8</v>
      </c>
      <c r="D19886" t="s">
        <v>2390</v>
      </c>
      <c r="E19886">
        <v>0</v>
      </c>
    </row>
    <row r="19887" spans="1:5" x14ac:dyDescent="0.3">
      <c r="A19887">
        <v>23220005</v>
      </c>
      <c r="B19887" t="s">
        <v>1122</v>
      </c>
      <c r="C19887" t="s">
        <v>8</v>
      </c>
      <c r="D19887" t="s">
        <v>2391</v>
      </c>
      <c r="E19887">
        <v>0</v>
      </c>
    </row>
    <row r="19888" spans="1:5" x14ac:dyDescent="0.3">
      <c r="A19888">
        <v>23220005</v>
      </c>
      <c r="B19888" t="s">
        <v>1122</v>
      </c>
      <c r="C19888" t="s">
        <v>8</v>
      </c>
      <c r="D19888" t="s">
        <v>2392</v>
      </c>
      <c r="E19888">
        <v>0</v>
      </c>
    </row>
    <row r="19889" spans="1:5" x14ac:dyDescent="0.3">
      <c r="A19889">
        <v>23220005</v>
      </c>
      <c r="B19889" t="s">
        <v>1122</v>
      </c>
      <c r="C19889" t="s">
        <v>8</v>
      </c>
      <c r="D19889" t="s">
        <v>2393</v>
      </c>
      <c r="E19889">
        <v>0</v>
      </c>
    </row>
    <row r="19890" spans="1:5" x14ac:dyDescent="0.3">
      <c r="A19890">
        <v>23220005</v>
      </c>
      <c r="B19890" t="s">
        <v>1122</v>
      </c>
      <c r="C19890" t="s">
        <v>8</v>
      </c>
      <c r="D19890" t="s">
        <v>2394</v>
      </c>
      <c r="E19890">
        <v>0</v>
      </c>
    </row>
    <row r="19891" spans="1:5" x14ac:dyDescent="0.3">
      <c r="A19891">
        <v>23220005</v>
      </c>
      <c r="B19891" t="s">
        <v>1122</v>
      </c>
      <c r="C19891" t="s">
        <v>8</v>
      </c>
      <c r="D19891" t="s">
        <v>2395</v>
      </c>
      <c r="E19891">
        <v>0</v>
      </c>
    </row>
    <row r="19892" spans="1:5" x14ac:dyDescent="0.3">
      <c r="A19892">
        <v>23220005</v>
      </c>
      <c r="B19892" t="s">
        <v>1122</v>
      </c>
      <c r="C19892" t="s">
        <v>8</v>
      </c>
      <c r="D19892" t="s">
        <v>2396</v>
      </c>
      <c r="E19892">
        <v>-3</v>
      </c>
    </row>
    <row r="19893" spans="1:5" x14ac:dyDescent="0.3">
      <c r="A19893">
        <v>23220005</v>
      </c>
      <c r="B19893" t="s">
        <v>1122</v>
      </c>
      <c r="C19893" t="s">
        <v>8</v>
      </c>
      <c r="D19893" t="s">
        <v>2397</v>
      </c>
      <c r="E19893">
        <v>0</v>
      </c>
    </row>
    <row r="19894" spans="1:5" x14ac:dyDescent="0.3">
      <c r="A19894">
        <v>23220005</v>
      </c>
      <c r="B19894" t="s">
        <v>1122</v>
      </c>
      <c r="C19894" t="s">
        <v>8</v>
      </c>
      <c r="D19894" t="s">
        <v>2398</v>
      </c>
      <c r="E19894">
        <v>-4</v>
      </c>
    </row>
    <row r="19895" spans="1:5" x14ac:dyDescent="0.3">
      <c r="A19895">
        <v>23220005</v>
      </c>
      <c r="B19895" t="s">
        <v>1122</v>
      </c>
      <c r="C19895" t="s">
        <v>8</v>
      </c>
      <c r="D19895" t="s">
        <v>2399</v>
      </c>
      <c r="E19895">
        <v>0</v>
      </c>
    </row>
    <row r="19896" spans="1:5" x14ac:dyDescent="0.3">
      <c r="A19896">
        <v>23220005</v>
      </c>
      <c r="B19896" t="s">
        <v>1122</v>
      </c>
      <c r="C19896" t="s">
        <v>8</v>
      </c>
      <c r="D19896" t="s">
        <v>2400</v>
      </c>
      <c r="E19896">
        <v>0</v>
      </c>
    </row>
    <row r="19897" spans="1:5" x14ac:dyDescent="0.3">
      <c r="A19897">
        <v>23220005</v>
      </c>
      <c r="B19897" t="s">
        <v>1122</v>
      </c>
      <c r="C19897" t="s">
        <v>8</v>
      </c>
      <c r="D19897" t="s">
        <v>2401</v>
      </c>
      <c r="E19897">
        <v>-1</v>
      </c>
    </row>
    <row r="19898" spans="1:5" x14ac:dyDescent="0.3">
      <c r="A19898">
        <v>23220005</v>
      </c>
      <c r="B19898" t="s">
        <v>1122</v>
      </c>
      <c r="C19898" t="s">
        <v>8</v>
      </c>
      <c r="D19898" t="s">
        <v>2402</v>
      </c>
      <c r="E19898">
        <v>0</v>
      </c>
    </row>
    <row r="19899" spans="1:5" x14ac:dyDescent="0.3">
      <c r="A19899">
        <v>23220005</v>
      </c>
      <c r="B19899" t="s">
        <v>1122</v>
      </c>
      <c r="C19899" t="s">
        <v>8</v>
      </c>
      <c r="D19899" t="s">
        <v>2403</v>
      </c>
      <c r="E19899">
        <v>-3</v>
      </c>
    </row>
    <row r="19900" spans="1:5" x14ac:dyDescent="0.3">
      <c r="A19900">
        <v>23220005</v>
      </c>
      <c r="B19900" t="s">
        <v>1122</v>
      </c>
      <c r="C19900" t="s">
        <v>8</v>
      </c>
      <c r="D19900" t="s">
        <v>2404</v>
      </c>
      <c r="E19900">
        <v>0</v>
      </c>
    </row>
    <row r="19901" spans="1:5" x14ac:dyDescent="0.3">
      <c r="A19901">
        <v>23220005</v>
      </c>
      <c r="B19901" t="s">
        <v>1122</v>
      </c>
      <c r="C19901" t="s">
        <v>8</v>
      </c>
      <c r="D19901" t="s">
        <v>2405</v>
      </c>
      <c r="E19901">
        <v>0</v>
      </c>
    </row>
    <row r="19902" spans="1:5" x14ac:dyDescent="0.3">
      <c r="A19902">
        <v>23220005</v>
      </c>
      <c r="B19902" t="s">
        <v>1122</v>
      </c>
      <c r="C19902" t="s">
        <v>8</v>
      </c>
      <c r="D19902" t="s">
        <v>2406</v>
      </c>
      <c r="E19902">
        <v>-1</v>
      </c>
    </row>
    <row r="19903" spans="1:5" x14ac:dyDescent="0.3">
      <c r="A19903">
        <v>23220005</v>
      </c>
      <c r="B19903" t="s">
        <v>1122</v>
      </c>
      <c r="C19903" t="s">
        <v>8</v>
      </c>
      <c r="D19903" t="s">
        <v>2407</v>
      </c>
      <c r="E19903">
        <v>-1</v>
      </c>
    </row>
    <row r="19904" spans="1:5" x14ac:dyDescent="0.3">
      <c r="A19904">
        <v>23220005</v>
      </c>
      <c r="B19904" t="s">
        <v>1122</v>
      </c>
      <c r="C19904" t="s">
        <v>8</v>
      </c>
      <c r="D19904" t="s">
        <v>2408</v>
      </c>
      <c r="E19904">
        <v>-2</v>
      </c>
    </row>
    <row r="19905" spans="1:5" x14ac:dyDescent="0.3">
      <c r="A19905">
        <v>23220005</v>
      </c>
      <c r="B19905" t="s">
        <v>1122</v>
      </c>
      <c r="C19905" t="s">
        <v>8</v>
      </c>
      <c r="D19905" t="s">
        <v>2409</v>
      </c>
      <c r="E19905">
        <v>-2</v>
      </c>
    </row>
    <row r="19906" spans="1:5" x14ac:dyDescent="0.3">
      <c r="A19906">
        <v>23220005</v>
      </c>
      <c r="B19906" t="s">
        <v>1122</v>
      </c>
      <c r="C19906" t="s">
        <v>8</v>
      </c>
      <c r="D19906" t="s">
        <v>2410</v>
      </c>
      <c r="E19906">
        <v>-2</v>
      </c>
    </row>
    <row r="19907" spans="1:5" x14ac:dyDescent="0.3">
      <c r="A19907">
        <v>23220005</v>
      </c>
      <c r="B19907" t="s">
        <v>1122</v>
      </c>
      <c r="C19907" t="s">
        <v>8</v>
      </c>
      <c r="D19907" t="s">
        <v>2411</v>
      </c>
      <c r="E19907">
        <v>0</v>
      </c>
    </row>
    <row r="19908" spans="1:5" x14ac:dyDescent="0.3">
      <c r="A19908">
        <v>23220005</v>
      </c>
      <c r="B19908" t="s">
        <v>1122</v>
      </c>
      <c r="C19908" t="s">
        <v>8</v>
      </c>
      <c r="D19908" t="s">
        <v>2412</v>
      </c>
      <c r="E19908">
        <v>0</v>
      </c>
    </row>
    <row r="19909" spans="1:5" x14ac:dyDescent="0.3">
      <c r="A19909">
        <v>23220005</v>
      </c>
      <c r="B19909" t="s">
        <v>1122</v>
      </c>
      <c r="C19909" t="s">
        <v>8</v>
      </c>
      <c r="D19909" t="s">
        <v>2413</v>
      </c>
      <c r="E19909">
        <v>-1</v>
      </c>
    </row>
    <row r="19910" spans="1:5" x14ac:dyDescent="0.3">
      <c r="A19910">
        <v>66040004</v>
      </c>
      <c r="B19910" t="s">
        <v>1124</v>
      </c>
      <c r="C19910" t="s">
        <v>8</v>
      </c>
      <c r="D19910" t="s">
        <v>2378</v>
      </c>
      <c r="E19910">
        <v>0</v>
      </c>
    </row>
    <row r="19911" spans="1:5" x14ac:dyDescent="0.3">
      <c r="A19911">
        <v>66040004</v>
      </c>
      <c r="B19911" t="s">
        <v>1124</v>
      </c>
      <c r="C19911" t="s">
        <v>8</v>
      </c>
      <c r="D19911" t="s">
        <v>2379</v>
      </c>
      <c r="E19911">
        <v>0</v>
      </c>
    </row>
    <row r="19912" spans="1:5" x14ac:dyDescent="0.3">
      <c r="A19912">
        <v>66040004</v>
      </c>
      <c r="B19912" t="s">
        <v>1124</v>
      </c>
      <c r="C19912" t="s">
        <v>8</v>
      </c>
      <c r="D19912" t="s">
        <v>2380</v>
      </c>
      <c r="E19912">
        <v>0</v>
      </c>
    </row>
    <row r="19913" spans="1:5" x14ac:dyDescent="0.3">
      <c r="A19913">
        <v>66040004</v>
      </c>
      <c r="B19913" t="s">
        <v>1124</v>
      </c>
      <c r="C19913" t="s">
        <v>8</v>
      </c>
      <c r="D19913" t="s">
        <v>2381</v>
      </c>
      <c r="E19913">
        <v>0</v>
      </c>
    </row>
    <row r="19914" spans="1:5" x14ac:dyDescent="0.3">
      <c r="A19914">
        <v>66040004</v>
      </c>
      <c r="B19914" t="s">
        <v>1124</v>
      </c>
      <c r="C19914" t="s">
        <v>8</v>
      </c>
      <c r="D19914" t="s">
        <v>2382</v>
      </c>
      <c r="E19914">
        <v>0</v>
      </c>
    </row>
    <row r="19915" spans="1:5" x14ac:dyDescent="0.3">
      <c r="A19915">
        <v>66040004</v>
      </c>
      <c r="B19915" t="s">
        <v>1124</v>
      </c>
      <c r="C19915" t="s">
        <v>8</v>
      </c>
      <c r="D19915" t="s">
        <v>2383</v>
      </c>
      <c r="E19915">
        <v>0</v>
      </c>
    </row>
    <row r="19916" spans="1:5" x14ac:dyDescent="0.3">
      <c r="A19916">
        <v>66040004</v>
      </c>
      <c r="B19916" t="s">
        <v>1124</v>
      </c>
      <c r="C19916" t="s">
        <v>8</v>
      </c>
      <c r="D19916" t="s">
        <v>2384</v>
      </c>
      <c r="E19916">
        <v>0</v>
      </c>
    </row>
    <row r="19917" spans="1:5" x14ac:dyDescent="0.3">
      <c r="A19917">
        <v>66040004</v>
      </c>
      <c r="B19917" t="s">
        <v>1124</v>
      </c>
      <c r="C19917" t="s">
        <v>8</v>
      </c>
      <c r="D19917" t="s">
        <v>2385</v>
      </c>
      <c r="E19917">
        <v>0</v>
      </c>
    </row>
    <row r="19918" spans="1:5" x14ac:dyDescent="0.3">
      <c r="A19918">
        <v>66040004</v>
      </c>
      <c r="B19918" t="s">
        <v>1124</v>
      </c>
      <c r="C19918" t="s">
        <v>8</v>
      </c>
      <c r="D19918" t="s">
        <v>2386</v>
      </c>
      <c r="E19918">
        <v>0</v>
      </c>
    </row>
    <row r="19919" spans="1:5" x14ac:dyDescent="0.3">
      <c r="A19919">
        <v>66040004</v>
      </c>
      <c r="B19919" t="s">
        <v>1124</v>
      </c>
      <c r="C19919" t="s">
        <v>8</v>
      </c>
      <c r="D19919" t="s">
        <v>2387</v>
      </c>
      <c r="E19919">
        <v>0</v>
      </c>
    </row>
    <row r="19920" spans="1:5" x14ac:dyDescent="0.3">
      <c r="A19920">
        <v>66040004</v>
      </c>
      <c r="B19920" t="s">
        <v>1124</v>
      </c>
      <c r="C19920" t="s">
        <v>8</v>
      </c>
      <c r="D19920" t="s">
        <v>2388</v>
      </c>
      <c r="E19920">
        <v>0</v>
      </c>
    </row>
    <row r="19921" spans="1:5" x14ac:dyDescent="0.3">
      <c r="A19921">
        <v>66040004</v>
      </c>
      <c r="B19921" t="s">
        <v>1124</v>
      </c>
      <c r="C19921" t="s">
        <v>8</v>
      </c>
      <c r="D19921" t="s">
        <v>2389</v>
      </c>
      <c r="E19921">
        <v>0</v>
      </c>
    </row>
    <row r="19922" spans="1:5" x14ac:dyDescent="0.3">
      <c r="A19922">
        <v>66040004</v>
      </c>
      <c r="B19922" t="s">
        <v>1124</v>
      </c>
      <c r="C19922" t="s">
        <v>8</v>
      </c>
      <c r="D19922" t="s">
        <v>2390</v>
      </c>
      <c r="E19922">
        <v>0</v>
      </c>
    </row>
    <row r="19923" spans="1:5" x14ac:dyDescent="0.3">
      <c r="A19923">
        <v>66040004</v>
      </c>
      <c r="B19923" t="s">
        <v>1124</v>
      </c>
      <c r="C19923" t="s">
        <v>8</v>
      </c>
      <c r="D19923" t="s">
        <v>2391</v>
      </c>
      <c r="E19923">
        <v>0</v>
      </c>
    </row>
    <row r="19924" spans="1:5" x14ac:dyDescent="0.3">
      <c r="A19924">
        <v>66040004</v>
      </c>
      <c r="B19924" t="s">
        <v>1124</v>
      </c>
      <c r="C19924" t="s">
        <v>8</v>
      </c>
      <c r="D19924" t="s">
        <v>2392</v>
      </c>
      <c r="E19924">
        <v>0</v>
      </c>
    </row>
    <row r="19925" spans="1:5" x14ac:dyDescent="0.3">
      <c r="A19925">
        <v>66040004</v>
      </c>
      <c r="B19925" t="s">
        <v>1124</v>
      </c>
      <c r="C19925" t="s">
        <v>8</v>
      </c>
      <c r="D19925" t="s">
        <v>2393</v>
      </c>
      <c r="E19925">
        <v>0</v>
      </c>
    </row>
    <row r="19926" spans="1:5" x14ac:dyDescent="0.3">
      <c r="A19926">
        <v>66040004</v>
      </c>
      <c r="B19926" t="s">
        <v>1124</v>
      </c>
      <c r="C19926" t="s">
        <v>8</v>
      </c>
      <c r="D19926" t="s">
        <v>2394</v>
      </c>
      <c r="E19926">
        <v>0</v>
      </c>
    </row>
    <row r="19927" spans="1:5" x14ac:dyDescent="0.3">
      <c r="A19927">
        <v>66040004</v>
      </c>
      <c r="B19927" t="s">
        <v>1124</v>
      </c>
      <c r="C19927" t="s">
        <v>8</v>
      </c>
      <c r="D19927" t="s">
        <v>2395</v>
      </c>
      <c r="E19927">
        <v>-3</v>
      </c>
    </row>
    <row r="19928" spans="1:5" x14ac:dyDescent="0.3">
      <c r="A19928">
        <v>66040004</v>
      </c>
      <c r="B19928" t="s">
        <v>1124</v>
      </c>
      <c r="C19928" t="s">
        <v>8</v>
      </c>
      <c r="D19928" t="s">
        <v>2396</v>
      </c>
      <c r="E19928">
        <v>0</v>
      </c>
    </row>
    <row r="19929" spans="1:5" x14ac:dyDescent="0.3">
      <c r="A19929">
        <v>66040004</v>
      </c>
      <c r="B19929" t="s">
        <v>1124</v>
      </c>
      <c r="C19929" t="s">
        <v>8</v>
      </c>
      <c r="D19929" t="s">
        <v>2397</v>
      </c>
      <c r="E19929">
        <v>0</v>
      </c>
    </row>
    <row r="19930" spans="1:5" x14ac:dyDescent="0.3">
      <c r="A19930">
        <v>66040004</v>
      </c>
      <c r="B19930" t="s">
        <v>1124</v>
      </c>
      <c r="C19930" t="s">
        <v>8</v>
      </c>
      <c r="D19930" t="s">
        <v>2398</v>
      </c>
      <c r="E19930">
        <v>0</v>
      </c>
    </row>
    <row r="19931" spans="1:5" x14ac:dyDescent="0.3">
      <c r="A19931">
        <v>66040004</v>
      </c>
      <c r="B19931" t="s">
        <v>1124</v>
      </c>
      <c r="C19931" t="s">
        <v>8</v>
      </c>
      <c r="D19931" t="s">
        <v>2399</v>
      </c>
      <c r="E19931">
        <v>0</v>
      </c>
    </row>
    <row r="19932" spans="1:5" x14ac:dyDescent="0.3">
      <c r="A19932">
        <v>66040004</v>
      </c>
      <c r="B19932" t="s">
        <v>1124</v>
      </c>
      <c r="C19932" t="s">
        <v>8</v>
      </c>
      <c r="D19932" t="s">
        <v>2400</v>
      </c>
      <c r="E19932">
        <v>0</v>
      </c>
    </row>
    <row r="19933" spans="1:5" x14ac:dyDescent="0.3">
      <c r="A19933">
        <v>66040004</v>
      </c>
      <c r="B19933" t="s">
        <v>1124</v>
      </c>
      <c r="C19933" t="s">
        <v>8</v>
      </c>
      <c r="D19933" t="s">
        <v>2401</v>
      </c>
      <c r="E19933">
        <v>0</v>
      </c>
    </row>
    <row r="19934" spans="1:5" x14ac:dyDescent="0.3">
      <c r="A19934">
        <v>66040004</v>
      </c>
      <c r="B19934" t="s">
        <v>1124</v>
      </c>
      <c r="C19934" t="s">
        <v>8</v>
      </c>
      <c r="D19934" t="s">
        <v>2402</v>
      </c>
      <c r="E19934">
        <v>0</v>
      </c>
    </row>
    <row r="19935" spans="1:5" x14ac:dyDescent="0.3">
      <c r="A19935">
        <v>66040004</v>
      </c>
      <c r="B19935" t="s">
        <v>1124</v>
      </c>
      <c r="C19935" t="s">
        <v>8</v>
      </c>
      <c r="D19935" t="s">
        <v>2403</v>
      </c>
      <c r="E19935">
        <v>-3</v>
      </c>
    </row>
    <row r="19936" spans="1:5" x14ac:dyDescent="0.3">
      <c r="A19936">
        <v>66040004</v>
      </c>
      <c r="B19936" t="s">
        <v>1124</v>
      </c>
      <c r="C19936" t="s">
        <v>8</v>
      </c>
      <c r="D19936" t="s">
        <v>2404</v>
      </c>
      <c r="E19936">
        <v>0</v>
      </c>
    </row>
    <row r="19937" spans="1:5" x14ac:dyDescent="0.3">
      <c r="A19937">
        <v>66040004</v>
      </c>
      <c r="B19937" t="s">
        <v>1124</v>
      </c>
      <c r="C19937" t="s">
        <v>8</v>
      </c>
      <c r="D19937" t="s">
        <v>2405</v>
      </c>
      <c r="E19937">
        <v>0</v>
      </c>
    </row>
    <row r="19938" spans="1:5" x14ac:dyDescent="0.3">
      <c r="A19938">
        <v>66040004</v>
      </c>
      <c r="B19938" t="s">
        <v>1124</v>
      </c>
      <c r="C19938" t="s">
        <v>8</v>
      </c>
      <c r="D19938" t="s">
        <v>2406</v>
      </c>
      <c r="E19938">
        <v>0</v>
      </c>
    </row>
    <row r="19939" spans="1:5" x14ac:dyDescent="0.3">
      <c r="A19939">
        <v>66040004</v>
      </c>
      <c r="B19939" t="s">
        <v>1124</v>
      </c>
      <c r="C19939" t="s">
        <v>8</v>
      </c>
      <c r="D19939" t="s">
        <v>2407</v>
      </c>
      <c r="E19939">
        <v>0</v>
      </c>
    </row>
    <row r="19940" spans="1:5" x14ac:dyDescent="0.3">
      <c r="A19940">
        <v>66040004</v>
      </c>
      <c r="B19940" t="s">
        <v>1124</v>
      </c>
      <c r="C19940" t="s">
        <v>8</v>
      </c>
      <c r="D19940" t="s">
        <v>2408</v>
      </c>
      <c r="E19940">
        <v>0</v>
      </c>
    </row>
    <row r="19941" spans="1:5" x14ac:dyDescent="0.3">
      <c r="A19941">
        <v>66040004</v>
      </c>
      <c r="B19941" t="s">
        <v>1124</v>
      </c>
      <c r="C19941" t="s">
        <v>8</v>
      </c>
      <c r="D19941" t="s">
        <v>2409</v>
      </c>
      <c r="E19941">
        <v>0</v>
      </c>
    </row>
    <row r="19942" spans="1:5" x14ac:dyDescent="0.3">
      <c r="A19942">
        <v>66040004</v>
      </c>
      <c r="B19942" t="s">
        <v>1124</v>
      </c>
      <c r="C19942" t="s">
        <v>8</v>
      </c>
      <c r="D19942" t="s">
        <v>2410</v>
      </c>
      <c r="E19942">
        <v>0</v>
      </c>
    </row>
    <row r="19943" spans="1:5" x14ac:dyDescent="0.3">
      <c r="A19943">
        <v>66040004</v>
      </c>
      <c r="B19943" t="s">
        <v>1124</v>
      </c>
      <c r="C19943" t="s">
        <v>8</v>
      </c>
      <c r="D19943" t="s">
        <v>2411</v>
      </c>
      <c r="E19943">
        <v>0</v>
      </c>
    </row>
    <row r="19944" spans="1:5" x14ac:dyDescent="0.3">
      <c r="A19944">
        <v>66040004</v>
      </c>
      <c r="B19944" t="s">
        <v>1124</v>
      </c>
      <c r="C19944" t="s">
        <v>8</v>
      </c>
      <c r="D19944" t="s">
        <v>2412</v>
      </c>
      <c r="E19944">
        <v>0</v>
      </c>
    </row>
    <row r="19945" spans="1:5" x14ac:dyDescent="0.3">
      <c r="A19945">
        <v>66040004</v>
      </c>
      <c r="B19945" t="s">
        <v>1124</v>
      </c>
      <c r="C19945" t="s">
        <v>8</v>
      </c>
      <c r="D19945" t="s">
        <v>2413</v>
      </c>
      <c r="E19945">
        <v>0</v>
      </c>
    </row>
    <row r="19946" spans="1:5" x14ac:dyDescent="0.3">
      <c r="A19946">
        <v>91500121</v>
      </c>
      <c r="B19946" t="s">
        <v>1126</v>
      </c>
      <c r="C19946" t="s">
        <v>8</v>
      </c>
      <c r="D19946" t="s">
        <v>2378</v>
      </c>
      <c r="E19946">
        <v>0</v>
      </c>
    </row>
    <row r="19947" spans="1:5" x14ac:dyDescent="0.3">
      <c r="A19947">
        <v>91500121</v>
      </c>
      <c r="B19947" t="s">
        <v>1126</v>
      </c>
      <c r="C19947" t="s">
        <v>8</v>
      </c>
      <c r="D19947" t="s">
        <v>2379</v>
      </c>
      <c r="E19947">
        <v>0</v>
      </c>
    </row>
    <row r="19948" spans="1:5" x14ac:dyDescent="0.3">
      <c r="A19948">
        <v>91500121</v>
      </c>
      <c r="B19948" t="s">
        <v>1126</v>
      </c>
      <c r="C19948" t="s">
        <v>8</v>
      </c>
      <c r="D19948" t="s">
        <v>2380</v>
      </c>
      <c r="E19948">
        <v>0</v>
      </c>
    </row>
    <row r="19949" spans="1:5" x14ac:dyDescent="0.3">
      <c r="A19949">
        <v>91500121</v>
      </c>
      <c r="B19949" t="s">
        <v>1126</v>
      </c>
      <c r="C19949" t="s">
        <v>8</v>
      </c>
      <c r="D19949" t="s">
        <v>2381</v>
      </c>
      <c r="E19949">
        <v>0</v>
      </c>
    </row>
    <row r="19950" spans="1:5" x14ac:dyDescent="0.3">
      <c r="A19950">
        <v>91500121</v>
      </c>
      <c r="B19950" t="s">
        <v>1126</v>
      </c>
      <c r="C19950" t="s">
        <v>8</v>
      </c>
      <c r="D19950" t="s">
        <v>2382</v>
      </c>
      <c r="E19950">
        <v>0</v>
      </c>
    </row>
    <row r="19951" spans="1:5" x14ac:dyDescent="0.3">
      <c r="A19951">
        <v>91500121</v>
      </c>
      <c r="B19951" t="s">
        <v>1126</v>
      </c>
      <c r="C19951" t="s">
        <v>8</v>
      </c>
      <c r="D19951" t="s">
        <v>2383</v>
      </c>
      <c r="E19951">
        <v>0</v>
      </c>
    </row>
    <row r="19952" spans="1:5" x14ac:dyDescent="0.3">
      <c r="A19952">
        <v>91500121</v>
      </c>
      <c r="B19952" t="s">
        <v>1126</v>
      </c>
      <c r="C19952" t="s">
        <v>8</v>
      </c>
      <c r="D19952" t="s">
        <v>2384</v>
      </c>
      <c r="E19952">
        <v>0</v>
      </c>
    </row>
    <row r="19953" spans="1:5" x14ac:dyDescent="0.3">
      <c r="A19953">
        <v>91500121</v>
      </c>
      <c r="B19953" t="s">
        <v>1126</v>
      </c>
      <c r="C19953" t="s">
        <v>8</v>
      </c>
      <c r="D19953" t="s">
        <v>2385</v>
      </c>
      <c r="E19953">
        <v>0</v>
      </c>
    </row>
    <row r="19954" spans="1:5" x14ac:dyDescent="0.3">
      <c r="A19954">
        <v>91500121</v>
      </c>
      <c r="B19954" t="s">
        <v>1126</v>
      </c>
      <c r="C19954" t="s">
        <v>8</v>
      </c>
      <c r="D19954" t="s">
        <v>2386</v>
      </c>
      <c r="E19954">
        <v>0</v>
      </c>
    </row>
    <row r="19955" spans="1:5" x14ac:dyDescent="0.3">
      <c r="A19955">
        <v>91500121</v>
      </c>
      <c r="B19955" t="s">
        <v>1126</v>
      </c>
      <c r="C19955" t="s">
        <v>8</v>
      </c>
      <c r="D19955" t="s">
        <v>2387</v>
      </c>
      <c r="E19955">
        <v>0</v>
      </c>
    </row>
    <row r="19956" spans="1:5" x14ac:dyDescent="0.3">
      <c r="A19956">
        <v>91500121</v>
      </c>
      <c r="B19956" t="s">
        <v>1126</v>
      </c>
      <c r="C19956" t="s">
        <v>8</v>
      </c>
      <c r="D19956" t="s">
        <v>2388</v>
      </c>
      <c r="E19956">
        <v>0</v>
      </c>
    </row>
    <row r="19957" spans="1:5" x14ac:dyDescent="0.3">
      <c r="A19957">
        <v>91500121</v>
      </c>
      <c r="B19957" t="s">
        <v>1126</v>
      </c>
      <c r="C19957" t="s">
        <v>8</v>
      </c>
      <c r="D19957" t="s">
        <v>2389</v>
      </c>
      <c r="E19957">
        <v>0</v>
      </c>
    </row>
    <row r="19958" spans="1:5" x14ac:dyDescent="0.3">
      <c r="A19958">
        <v>91500121</v>
      </c>
      <c r="B19958" t="s">
        <v>1126</v>
      </c>
      <c r="C19958" t="s">
        <v>8</v>
      </c>
      <c r="D19958" t="s">
        <v>2390</v>
      </c>
      <c r="E19958">
        <v>0</v>
      </c>
    </row>
    <row r="19959" spans="1:5" x14ac:dyDescent="0.3">
      <c r="A19959">
        <v>91500121</v>
      </c>
      <c r="B19959" t="s">
        <v>1126</v>
      </c>
      <c r="C19959" t="s">
        <v>8</v>
      </c>
      <c r="D19959" t="s">
        <v>2391</v>
      </c>
      <c r="E19959">
        <v>0</v>
      </c>
    </row>
    <row r="19960" spans="1:5" x14ac:dyDescent="0.3">
      <c r="A19960">
        <v>91500121</v>
      </c>
      <c r="B19960" t="s">
        <v>1126</v>
      </c>
      <c r="C19960" t="s">
        <v>8</v>
      </c>
      <c r="D19960" t="s">
        <v>2392</v>
      </c>
      <c r="E19960">
        <v>0</v>
      </c>
    </row>
    <row r="19961" spans="1:5" x14ac:dyDescent="0.3">
      <c r="A19961">
        <v>91500121</v>
      </c>
      <c r="B19961" t="s">
        <v>1126</v>
      </c>
      <c r="C19961" t="s">
        <v>8</v>
      </c>
      <c r="D19961" t="s">
        <v>2393</v>
      </c>
      <c r="E19961">
        <v>0</v>
      </c>
    </row>
    <row r="19962" spans="1:5" x14ac:dyDescent="0.3">
      <c r="A19962">
        <v>91500121</v>
      </c>
      <c r="B19962" t="s">
        <v>1126</v>
      </c>
      <c r="C19962" t="s">
        <v>8</v>
      </c>
      <c r="D19962" t="s">
        <v>2394</v>
      </c>
      <c r="E19962">
        <v>0</v>
      </c>
    </row>
    <row r="19963" spans="1:5" x14ac:dyDescent="0.3">
      <c r="A19963">
        <v>91500121</v>
      </c>
      <c r="B19963" t="s">
        <v>1126</v>
      </c>
      <c r="C19963" t="s">
        <v>8</v>
      </c>
      <c r="D19963" t="s">
        <v>2395</v>
      </c>
      <c r="E19963">
        <v>0</v>
      </c>
    </row>
    <row r="19964" spans="1:5" x14ac:dyDescent="0.3">
      <c r="A19964">
        <v>91500121</v>
      </c>
      <c r="B19964" t="s">
        <v>1126</v>
      </c>
      <c r="C19964" t="s">
        <v>8</v>
      </c>
      <c r="D19964" t="s">
        <v>2396</v>
      </c>
      <c r="E19964">
        <v>0</v>
      </c>
    </row>
    <row r="19965" spans="1:5" x14ac:dyDescent="0.3">
      <c r="A19965">
        <v>91500121</v>
      </c>
      <c r="B19965" t="s">
        <v>1126</v>
      </c>
      <c r="C19965" t="s">
        <v>8</v>
      </c>
      <c r="D19965" t="s">
        <v>2397</v>
      </c>
      <c r="E19965">
        <v>0</v>
      </c>
    </row>
    <row r="19966" spans="1:5" x14ac:dyDescent="0.3">
      <c r="A19966">
        <v>91500121</v>
      </c>
      <c r="B19966" t="s">
        <v>1126</v>
      </c>
      <c r="C19966" t="s">
        <v>8</v>
      </c>
      <c r="D19966" t="s">
        <v>2398</v>
      </c>
      <c r="E19966">
        <v>0</v>
      </c>
    </row>
    <row r="19967" spans="1:5" x14ac:dyDescent="0.3">
      <c r="A19967">
        <v>91500121</v>
      </c>
      <c r="B19967" t="s">
        <v>1126</v>
      </c>
      <c r="C19967" t="s">
        <v>8</v>
      </c>
      <c r="D19967" t="s">
        <v>2399</v>
      </c>
      <c r="E19967">
        <v>0</v>
      </c>
    </row>
    <row r="19968" spans="1:5" x14ac:dyDescent="0.3">
      <c r="A19968">
        <v>91500121</v>
      </c>
      <c r="B19968" t="s">
        <v>1126</v>
      </c>
      <c r="C19968" t="s">
        <v>8</v>
      </c>
      <c r="D19968" t="s">
        <v>2400</v>
      </c>
      <c r="E19968">
        <v>0</v>
      </c>
    </row>
    <row r="19969" spans="1:5" x14ac:dyDescent="0.3">
      <c r="A19969">
        <v>91500121</v>
      </c>
      <c r="B19969" t="s">
        <v>1126</v>
      </c>
      <c r="C19969" t="s">
        <v>8</v>
      </c>
      <c r="D19969" t="s">
        <v>2401</v>
      </c>
      <c r="E19969">
        <v>0</v>
      </c>
    </row>
    <row r="19970" spans="1:5" x14ac:dyDescent="0.3">
      <c r="A19970">
        <v>91500121</v>
      </c>
      <c r="B19970" t="s">
        <v>1126</v>
      </c>
      <c r="C19970" t="s">
        <v>8</v>
      </c>
      <c r="D19970" t="s">
        <v>2402</v>
      </c>
      <c r="E19970">
        <v>0</v>
      </c>
    </row>
    <row r="19971" spans="1:5" x14ac:dyDescent="0.3">
      <c r="A19971">
        <v>91500121</v>
      </c>
      <c r="B19971" t="s">
        <v>1126</v>
      </c>
      <c r="C19971" t="s">
        <v>8</v>
      </c>
      <c r="D19971" t="s">
        <v>2403</v>
      </c>
      <c r="E19971">
        <v>0</v>
      </c>
    </row>
    <row r="19972" spans="1:5" x14ac:dyDescent="0.3">
      <c r="A19972">
        <v>91500121</v>
      </c>
      <c r="B19972" t="s">
        <v>1126</v>
      </c>
      <c r="C19972" t="s">
        <v>8</v>
      </c>
      <c r="D19972" t="s">
        <v>2404</v>
      </c>
      <c r="E19972">
        <v>0</v>
      </c>
    </row>
    <row r="19973" spans="1:5" x14ac:dyDescent="0.3">
      <c r="A19973">
        <v>91500121</v>
      </c>
      <c r="B19973" t="s">
        <v>1126</v>
      </c>
      <c r="C19973" t="s">
        <v>8</v>
      </c>
      <c r="D19973" t="s">
        <v>2405</v>
      </c>
      <c r="E19973">
        <v>0</v>
      </c>
    </row>
    <row r="19974" spans="1:5" x14ac:dyDescent="0.3">
      <c r="A19974">
        <v>91500121</v>
      </c>
      <c r="B19974" t="s">
        <v>1126</v>
      </c>
      <c r="C19974" t="s">
        <v>8</v>
      </c>
      <c r="D19974" t="s">
        <v>2406</v>
      </c>
      <c r="E19974">
        <v>0</v>
      </c>
    </row>
    <row r="19975" spans="1:5" x14ac:dyDescent="0.3">
      <c r="A19975">
        <v>91500121</v>
      </c>
      <c r="B19975" t="s">
        <v>1126</v>
      </c>
      <c r="C19975" t="s">
        <v>8</v>
      </c>
      <c r="D19975" t="s">
        <v>2407</v>
      </c>
      <c r="E19975">
        <v>0</v>
      </c>
    </row>
    <row r="19976" spans="1:5" x14ac:dyDescent="0.3">
      <c r="A19976">
        <v>91500121</v>
      </c>
      <c r="B19976" t="s">
        <v>1126</v>
      </c>
      <c r="C19976" t="s">
        <v>8</v>
      </c>
      <c r="D19976" t="s">
        <v>2408</v>
      </c>
      <c r="E19976">
        <v>0</v>
      </c>
    </row>
    <row r="19977" spans="1:5" x14ac:dyDescent="0.3">
      <c r="A19977">
        <v>91500121</v>
      </c>
      <c r="B19977" t="s">
        <v>1126</v>
      </c>
      <c r="C19977" t="s">
        <v>8</v>
      </c>
      <c r="D19977" t="s">
        <v>2409</v>
      </c>
      <c r="E19977">
        <v>0</v>
      </c>
    </row>
    <row r="19978" spans="1:5" x14ac:dyDescent="0.3">
      <c r="A19978">
        <v>91500121</v>
      </c>
      <c r="B19978" t="s">
        <v>1126</v>
      </c>
      <c r="C19978" t="s">
        <v>8</v>
      </c>
      <c r="D19978" t="s">
        <v>2410</v>
      </c>
      <c r="E19978">
        <v>-2</v>
      </c>
    </row>
    <row r="19979" spans="1:5" x14ac:dyDescent="0.3">
      <c r="A19979">
        <v>91500121</v>
      </c>
      <c r="B19979" t="s">
        <v>1126</v>
      </c>
      <c r="C19979" t="s">
        <v>8</v>
      </c>
      <c r="D19979" t="s">
        <v>2411</v>
      </c>
      <c r="E19979">
        <v>0</v>
      </c>
    </row>
    <row r="19980" spans="1:5" x14ac:dyDescent="0.3">
      <c r="A19980">
        <v>91500121</v>
      </c>
      <c r="B19980" t="s">
        <v>1126</v>
      </c>
      <c r="C19980" t="s">
        <v>8</v>
      </c>
      <c r="D19980" t="s">
        <v>2412</v>
      </c>
      <c r="E19980">
        <v>0</v>
      </c>
    </row>
    <row r="19981" spans="1:5" x14ac:dyDescent="0.3">
      <c r="A19981">
        <v>91500121</v>
      </c>
      <c r="B19981" t="s">
        <v>1126</v>
      </c>
      <c r="C19981" t="s">
        <v>8</v>
      </c>
      <c r="D19981" t="s">
        <v>2413</v>
      </c>
      <c r="E19981">
        <v>0</v>
      </c>
    </row>
    <row r="19982" spans="1:5" x14ac:dyDescent="0.3">
      <c r="A19982">
        <v>23440080</v>
      </c>
      <c r="B19982" t="s">
        <v>1128</v>
      </c>
      <c r="C19982" t="s">
        <v>8</v>
      </c>
      <c r="D19982" t="s">
        <v>2378</v>
      </c>
      <c r="E19982">
        <v>0</v>
      </c>
    </row>
    <row r="19983" spans="1:5" x14ac:dyDescent="0.3">
      <c r="A19983">
        <v>23440080</v>
      </c>
      <c r="B19983" t="s">
        <v>1128</v>
      </c>
      <c r="C19983" t="s">
        <v>8</v>
      </c>
      <c r="D19983" t="s">
        <v>2379</v>
      </c>
      <c r="E19983">
        <v>0</v>
      </c>
    </row>
    <row r="19984" spans="1:5" x14ac:dyDescent="0.3">
      <c r="A19984">
        <v>23440080</v>
      </c>
      <c r="B19984" t="s">
        <v>1128</v>
      </c>
      <c r="C19984" t="s">
        <v>8</v>
      </c>
      <c r="D19984" t="s">
        <v>2380</v>
      </c>
      <c r="E19984">
        <v>0</v>
      </c>
    </row>
    <row r="19985" spans="1:5" x14ac:dyDescent="0.3">
      <c r="A19985">
        <v>23440080</v>
      </c>
      <c r="B19985" t="s">
        <v>1128</v>
      </c>
      <c r="C19985" t="s">
        <v>8</v>
      </c>
      <c r="D19985" t="s">
        <v>2381</v>
      </c>
      <c r="E19985">
        <v>0</v>
      </c>
    </row>
    <row r="19986" spans="1:5" x14ac:dyDescent="0.3">
      <c r="A19986">
        <v>23440080</v>
      </c>
      <c r="B19986" t="s">
        <v>1128</v>
      </c>
      <c r="C19986" t="s">
        <v>8</v>
      </c>
      <c r="D19986" t="s">
        <v>2382</v>
      </c>
      <c r="E19986">
        <v>0</v>
      </c>
    </row>
    <row r="19987" spans="1:5" x14ac:dyDescent="0.3">
      <c r="A19987">
        <v>23440080</v>
      </c>
      <c r="B19987" t="s">
        <v>1128</v>
      </c>
      <c r="C19987" t="s">
        <v>8</v>
      </c>
      <c r="D19987" t="s">
        <v>2383</v>
      </c>
      <c r="E19987">
        <v>0</v>
      </c>
    </row>
    <row r="19988" spans="1:5" x14ac:dyDescent="0.3">
      <c r="A19988">
        <v>23440080</v>
      </c>
      <c r="B19988" t="s">
        <v>1128</v>
      </c>
      <c r="C19988" t="s">
        <v>8</v>
      </c>
      <c r="D19988" t="s">
        <v>2384</v>
      </c>
      <c r="E19988">
        <v>0</v>
      </c>
    </row>
    <row r="19989" spans="1:5" x14ac:dyDescent="0.3">
      <c r="A19989">
        <v>23440080</v>
      </c>
      <c r="B19989" t="s">
        <v>1128</v>
      </c>
      <c r="C19989" t="s">
        <v>8</v>
      </c>
      <c r="D19989" t="s">
        <v>2385</v>
      </c>
      <c r="E19989">
        <v>0</v>
      </c>
    </row>
    <row r="19990" spans="1:5" x14ac:dyDescent="0.3">
      <c r="A19990">
        <v>23440080</v>
      </c>
      <c r="B19990" t="s">
        <v>1128</v>
      </c>
      <c r="C19990" t="s">
        <v>8</v>
      </c>
      <c r="D19990" t="s">
        <v>2386</v>
      </c>
      <c r="E19990">
        <v>0</v>
      </c>
    </row>
    <row r="19991" spans="1:5" x14ac:dyDescent="0.3">
      <c r="A19991">
        <v>23440080</v>
      </c>
      <c r="B19991" t="s">
        <v>1128</v>
      </c>
      <c r="C19991" t="s">
        <v>8</v>
      </c>
      <c r="D19991" t="s">
        <v>2387</v>
      </c>
      <c r="E19991">
        <v>0</v>
      </c>
    </row>
    <row r="19992" spans="1:5" x14ac:dyDescent="0.3">
      <c r="A19992">
        <v>23440080</v>
      </c>
      <c r="B19992" t="s">
        <v>1128</v>
      </c>
      <c r="C19992" t="s">
        <v>8</v>
      </c>
      <c r="D19992" t="s">
        <v>2388</v>
      </c>
      <c r="E19992">
        <v>0</v>
      </c>
    </row>
    <row r="19993" spans="1:5" x14ac:dyDescent="0.3">
      <c r="A19993">
        <v>23440080</v>
      </c>
      <c r="B19993" t="s">
        <v>1128</v>
      </c>
      <c r="C19993" t="s">
        <v>8</v>
      </c>
      <c r="D19993" t="s">
        <v>2389</v>
      </c>
      <c r="E19993">
        <v>0</v>
      </c>
    </row>
    <row r="19994" spans="1:5" x14ac:dyDescent="0.3">
      <c r="A19994">
        <v>23440080</v>
      </c>
      <c r="B19994" t="s">
        <v>1128</v>
      </c>
      <c r="C19994" t="s">
        <v>8</v>
      </c>
      <c r="D19994" t="s">
        <v>2390</v>
      </c>
      <c r="E19994">
        <v>0</v>
      </c>
    </row>
    <row r="19995" spans="1:5" x14ac:dyDescent="0.3">
      <c r="A19995">
        <v>23440080</v>
      </c>
      <c r="B19995" t="s">
        <v>1128</v>
      </c>
      <c r="C19995" t="s">
        <v>8</v>
      </c>
      <c r="D19995" t="s">
        <v>2391</v>
      </c>
      <c r="E19995">
        <v>0</v>
      </c>
    </row>
    <row r="19996" spans="1:5" x14ac:dyDescent="0.3">
      <c r="A19996">
        <v>23440080</v>
      </c>
      <c r="B19996" t="s">
        <v>1128</v>
      </c>
      <c r="C19996" t="s">
        <v>8</v>
      </c>
      <c r="D19996" t="s">
        <v>2392</v>
      </c>
      <c r="E19996">
        <v>0</v>
      </c>
    </row>
    <row r="19997" spans="1:5" x14ac:dyDescent="0.3">
      <c r="A19997">
        <v>23440080</v>
      </c>
      <c r="B19997" t="s">
        <v>1128</v>
      </c>
      <c r="C19997" t="s">
        <v>8</v>
      </c>
      <c r="D19997" t="s">
        <v>2393</v>
      </c>
      <c r="E19997">
        <v>0</v>
      </c>
    </row>
    <row r="19998" spans="1:5" x14ac:dyDescent="0.3">
      <c r="A19998">
        <v>23440080</v>
      </c>
      <c r="B19998" t="s">
        <v>1128</v>
      </c>
      <c r="C19998" t="s">
        <v>8</v>
      </c>
      <c r="D19998" t="s">
        <v>2394</v>
      </c>
      <c r="E19998">
        <v>0</v>
      </c>
    </row>
    <row r="19999" spans="1:5" x14ac:dyDescent="0.3">
      <c r="A19999">
        <v>23440080</v>
      </c>
      <c r="B19999" t="s">
        <v>1128</v>
      </c>
      <c r="C19999" t="s">
        <v>8</v>
      </c>
      <c r="D19999" t="s">
        <v>2395</v>
      </c>
      <c r="E19999">
        <v>0</v>
      </c>
    </row>
    <row r="20000" spans="1:5" x14ac:dyDescent="0.3">
      <c r="A20000">
        <v>23440080</v>
      </c>
      <c r="B20000" t="s">
        <v>1128</v>
      </c>
      <c r="C20000" t="s">
        <v>8</v>
      </c>
      <c r="D20000" t="s">
        <v>2396</v>
      </c>
      <c r="E20000">
        <v>0</v>
      </c>
    </row>
    <row r="20001" spans="1:5" x14ac:dyDescent="0.3">
      <c r="A20001">
        <v>23440080</v>
      </c>
      <c r="B20001" t="s">
        <v>1128</v>
      </c>
      <c r="C20001" t="s">
        <v>8</v>
      </c>
      <c r="D20001" t="s">
        <v>2397</v>
      </c>
      <c r="E20001">
        <v>0</v>
      </c>
    </row>
    <row r="20002" spans="1:5" x14ac:dyDescent="0.3">
      <c r="A20002">
        <v>23440080</v>
      </c>
      <c r="B20002" t="s">
        <v>1128</v>
      </c>
      <c r="C20002" t="s">
        <v>8</v>
      </c>
      <c r="D20002" t="s">
        <v>2398</v>
      </c>
      <c r="E20002">
        <v>-2</v>
      </c>
    </row>
    <row r="20003" spans="1:5" x14ac:dyDescent="0.3">
      <c r="A20003">
        <v>23440080</v>
      </c>
      <c r="B20003" t="s">
        <v>1128</v>
      </c>
      <c r="C20003" t="s">
        <v>8</v>
      </c>
      <c r="D20003" t="s">
        <v>2399</v>
      </c>
      <c r="E20003">
        <v>0</v>
      </c>
    </row>
    <row r="20004" spans="1:5" x14ac:dyDescent="0.3">
      <c r="A20004">
        <v>23440080</v>
      </c>
      <c r="B20004" t="s">
        <v>1128</v>
      </c>
      <c r="C20004" t="s">
        <v>8</v>
      </c>
      <c r="D20004" t="s">
        <v>2400</v>
      </c>
      <c r="E20004">
        <v>0</v>
      </c>
    </row>
    <row r="20005" spans="1:5" x14ac:dyDescent="0.3">
      <c r="A20005">
        <v>23440080</v>
      </c>
      <c r="B20005" t="s">
        <v>1128</v>
      </c>
      <c r="C20005" t="s">
        <v>8</v>
      </c>
      <c r="D20005" t="s">
        <v>2401</v>
      </c>
      <c r="E20005">
        <v>0</v>
      </c>
    </row>
    <row r="20006" spans="1:5" x14ac:dyDescent="0.3">
      <c r="A20006">
        <v>23440080</v>
      </c>
      <c r="B20006" t="s">
        <v>1128</v>
      </c>
      <c r="C20006" t="s">
        <v>8</v>
      </c>
      <c r="D20006" t="s">
        <v>2402</v>
      </c>
      <c r="E20006">
        <v>-1</v>
      </c>
    </row>
    <row r="20007" spans="1:5" x14ac:dyDescent="0.3">
      <c r="A20007">
        <v>23440080</v>
      </c>
      <c r="B20007" t="s">
        <v>1128</v>
      </c>
      <c r="C20007" t="s">
        <v>8</v>
      </c>
      <c r="D20007" t="s">
        <v>2403</v>
      </c>
      <c r="E20007">
        <v>0</v>
      </c>
    </row>
    <row r="20008" spans="1:5" x14ac:dyDescent="0.3">
      <c r="A20008">
        <v>23440080</v>
      </c>
      <c r="B20008" t="s">
        <v>1128</v>
      </c>
      <c r="C20008" t="s">
        <v>8</v>
      </c>
      <c r="D20008" t="s">
        <v>2404</v>
      </c>
      <c r="E20008">
        <v>-1</v>
      </c>
    </row>
    <row r="20009" spans="1:5" x14ac:dyDescent="0.3">
      <c r="A20009">
        <v>23440080</v>
      </c>
      <c r="B20009" t="s">
        <v>1128</v>
      </c>
      <c r="C20009" t="s">
        <v>8</v>
      </c>
      <c r="D20009" t="s">
        <v>2405</v>
      </c>
      <c r="E20009">
        <v>-1</v>
      </c>
    </row>
    <row r="20010" spans="1:5" x14ac:dyDescent="0.3">
      <c r="A20010">
        <v>23440080</v>
      </c>
      <c r="B20010" t="s">
        <v>1128</v>
      </c>
      <c r="C20010" t="s">
        <v>8</v>
      </c>
      <c r="D20010" t="s">
        <v>2406</v>
      </c>
      <c r="E20010">
        <v>0</v>
      </c>
    </row>
    <row r="20011" spans="1:5" x14ac:dyDescent="0.3">
      <c r="A20011">
        <v>23440080</v>
      </c>
      <c r="B20011" t="s">
        <v>1128</v>
      </c>
      <c r="C20011" t="s">
        <v>8</v>
      </c>
      <c r="D20011" t="s">
        <v>2407</v>
      </c>
      <c r="E20011">
        <v>0</v>
      </c>
    </row>
    <row r="20012" spans="1:5" x14ac:dyDescent="0.3">
      <c r="A20012">
        <v>23440080</v>
      </c>
      <c r="B20012" t="s">
        <v>1128</v>
      </c>
      <c r="C20012" t="s">
        <v>8</v>
      </c>
      <c r="D20012" t="s">
        <v>2408</v>
      </c>
      <c r="E20012">
        <v>0</v>
      </c>
    </row>
    <row r="20013" spans="1:5" x14ac:dyDescent="0.3">
      <c r="A20013">
        <v>23440080</v>
      </c>
      <c r="B20013" t="s">
        <v>1128</v>
      </c>
      <c r="C20013" t="s">
        <v>8</v>
      </c>
      <c r="D20013" t="s">
        <v>2409</v>
      </c>
      <c r="E20013">
        <v>0</v>
      </c>
    </row>
    <row r="20014" spans="1:5" x14ac:dyDescent="0.3">
      <c r="A20014">
        <v>23440080</v>
      </c>
      <c r="B20014" t="s">
        <v>1128</v>
      </c>
      <c r="C20014" t="s">
        <v>8</v>
      </c>
      <c r="D20014" t="s">
        <v>2410</v>
      </c>
      <c r="E20014">
        <v>0</v>
      </c>
    </row>
    <row r="20015" spans="1:5" x14ac:dyDescent="0.3">
      <c r="A20015">
        <v>23440080</v>
      </c>
      <c r="B20015" t="s">
        <v>1128</v>
      </c>
      <c r="C20015" t="s">
        <v>8</v>
      </c>
      <c r="D20015" t="s">
        <v>2411</v>
      </c>
      <c r="E20015">
        <v>0</v>
      </c>
    </row>
    <row r="20016" spans="1:5" x14ac:dyDescent="0.3">
      <c r="A20016">
        <v>23440080</v>
      </c>
      <c r="B20016" t="s">
        <v>1128</v>
      </c>
      <c r="C20016" t="s">
        <v>8</v>
      </c>
      <c r="D20016" t="s">
        <v>2412</v>
      </c>
      <c r="E20016">
        <v>0</v>
      </c>
    </row>
    <row r="20017" spans="1:5" x14ac:dyDescent="0.3">
      <c r="A20017">
        <v>23440080</v>
      </c>
      <c r="B20017" t="s">
        <v>1128</v>
      </c>
      <c r="C20017" t="s">
        <v>8</v>
      </c>
      <c r="D20017" t="s">
        <v>2413</v>
      </c>
      <c r="E20017">
        <v>0</v>
      </c>
    </row>
    <row r="20018" spans="1:5" x14ac:dyDescent="0.3">
      <c r="A20018">
        <v>37400007</v>
      </c>
      <c r="B20018" t="s">
        <v>1130</v>
      </c>
      <c r="C20018" t="s">
        <v>8</v>
      </c>
      <c r="D20018" t="s">
        <v>2378</v>
      </c>
      <c r="E20018">
        <v>0</v>
      </c>
    </row>
    <row r="20019" spans="1:5" x14ac:dyDescent="0.3">
      <c r="A20019">
        <v>37400007</v>
      </c>
      <c r="B20019" t="s">
        <v>1130</v>
      </c>
      <c r="C20019" t="s">
        <v>8</v>
      </c>
      <c r="D20019" t="s">
        <v>2379</v>
      </c>
      <c r="E20019">
        <v>0</v>
      </c>
    </row>
    <row r="20020" spans="1:5" x14ac:dyDescent="0.3">
      <c r="A20020">
        <v>37400007</v>
      </c>
      <c r="B20020" t="s">
        <v>1130</v>
      </c>
      <c r="C20020" t="s">
        <v>8</v>
      </c>
      <c r="D20020" t="s">
        <v>2380</v>
      </c>
      <c r="E20020">
        <v>0</v>
      </c>
    </row>
    <row r="20021" spans="1:5" x14ac:dyDescent="0.3">
      <c r="A20021">
        <v>37400007</v>
      </c>
      <c r="B20021" t="s">
        <v>1130</v>
      </c>
      <c r="C20021" t="s">
        <v>8</v>
      </c>
      <c r="D20021" t="s">
        <v>2381</v>
      </c>
      <c r="E20021">
        <v>0</v>
      </c>
    </row>
    <row r="20022" spans="1:5" x14ac:dyDescent="0.3">
      <c r="A20022">
        <v>37400007</v>
      </c>
      <c r="B20022" t="s">
        <v>1130</v>
      </c>
      <c r="C20022" t="s">
        <v>8</v>
      </c>
      <c r="D20022" t="s">
        <v>2382</v>
      </c>
      <c r="E20022">
        <v>0</v>
      </c>
    </row>
    <row r="20023" spans="1:5" x14ac:dyDescent="0.3">
      <c r="A20023">
        <v>37400007</v>
      </c>
      <c r="B20023" t="s">
        <v>1130</v>
      </c>
      <c r="C20023" t="s">
        <v>8</v>
      </c>
      <c r="D20023" t="s">
        <v>2383</v>
      </c>
      <c r="E20023">
        <v>0</v>
      </c>
    </row>
    <row r="20024" spans="1:5" x14ac:dyDescent="0.3">
      <c r="A20024">
        <v>37400007</v>
      </c>
      <c r="B20024" t="s">
        <v>1130</v>
      </c>
      <c r="C20024" t="s">
        <v>8</v>
      </c>
      <c r="D20024" t="s">
        <v>2384</v>
      </c>
      <c r="E20024">
        <v>0</v>
      </c>
    </row>
    <row r="20025" spans="1:5" x14ac:dyDescent="0.3">
      <c r="A20025">
        <v>37400007</v>
      </c>
      <c r="B20025" t="s">
        <v>1130</v>
      </c>
      <c r="C20025" t="s">
        <v>8</v>
      </c>
      <c r="D20025" t="s">
        <v>2385</v>
      </c>
      <c r="E20025">
        <v>0</v>
      </c>
    </row>
    <row r="20026" spans="1:5" x14ac:dyDescent="0.3">
      <c r="A20026">
        <v>37400007</v>
      </c>
      <c r="B20026" t="s">
        <v>1130</v>
      </c>
      <c r="C20026" t="s">
        <v>8</v>
      </c>
      <c r="D20026" t="s">
        <v>2386</v>
      </c>
      <c r="E20026">
        <v>0</v>
      </c>
    </row>
    <row r="20027" spans="1:5" x14ac:dyDescent="0.3">
      <c r="A20027">
        <v>37400007</v>
      </c>
      <c r="B20027" t="s">
        <v>1130</v>
      </c>
      <c r="C20027" t="s">
        <v>8</v>
      </c>
      <c r="D20027" t="s">
        <v>2387</v>
      </c>
      <c r="E20027">
        <v>0</v>
      </c>
    </row>
    <row r="20028" spans="1:5" x14ac:dyDescent="0.3">
      <c r="A20028">
        <v>37400007</v>
      </c>
      <c r="B20028" t="s">
        <v>1130</v>
      </c>
      <c r="C20028" t="s">
        <v>8</v>
      </c>
      <c r="D20028" t="s">
        <v>2388</v>
      </c>
      <c r="E20028">
        <v>0</v>
      </c>
    </row>
    <row r="20029" spans="1:5" x14ac:dyDescent="0.3">
      <c r="A20029">
        <v>37400007</v>
      </c>
      <c r="B20029" t="s">
        <v>1130</v>
      </c>
      <c r="C20029" t="s">
        <v>8</v>
      </c>
      <c r="D20029" t="s">
        <v>2389</v>
      </c>
      <c r="E20029">
        <v>0</v>
      </c>
    </row>
    <row r="20030" spans="1:5" x14ac:dyDescent="0.3">
      <c r="A20030">
        <v>37400007</v>
      </c>
      <c r="B20030" t="s">
        <v>1130</v>
      </c>
      <c r="C20030" t="s">
        <v>8</v>
      </c>
      <c r="D20030" t="s">
        <v>2390</v>
      </c>
      <c r="E20030">
        <v>0</v>
      </c>
    </row>
    <row r="20031" spans="1:5" x14ac:dyDescent="0.3">
      <c r="A20031">
        <v>37400007</v>
      </c>
      <c r="B20031" t="s">
        <v>1130</v>
      </c>
      <c r="C20031" t="s">
        <v>8</v>
      </c>
      <c r="D20031" t="s">
        <v>2391</v>
      </c>
      <c r="E20031">
        <v>0</v>
      </c>
    </row>
    <row r="20032" spans="1:5" x14ac:dyDescent="0.3">
      <c r="A20032">
        <v>37400007</v>
      </c>
      <c r="B20032" t="s">
        <v>1130</v>
      </c>
      <c r="C20032" t="s">
        <v>8</v>
      </c>
      <c r="D20032" t="s">
        <v>2392</v>
      </c>
      <c r="E20032">
        <v>0</v>
      </c>
    </row>
    <row r="20033" spans="1:5" x14ac:dyDescent="0.3">
      <c r="A20033">
        <v>37400007</v>
      </c>
      <c r="B20033" t="s">
        <v>1130</v>
      </c>
      <c r="C20033" t="s">
        <v>8</v>
      </c>
      <c r="D20033" t="s">
        <v>2393</v>
      </c>
      <c r="E20033">
        <v>0</v>
      </c>
    </row>
    <row r="20034" spans="1:5" x14ac:dyDescent="0.3">
      <c r="A20034">
        <v>37400007</v>
      </c>
      <c r="B20034" t="s">
        <v>1130</v>
      </c>
      <c r="C20034" t="s">
        <v>8</v>
      </c>
      <c r="D20034" t="s">
        <v>2394</v>
      </c>
      <c r="E20034">
        <v>0</v>
      </c>
    </row>
    <row r="20035" spans="1:5" x14ac:dyDescent="0.3">
      <c r="A20035">
        <v>37400007</v>
      </c>
      <c r="B20035" t="s">
        <v>1130</v>
      </c>
      <c r="C20035" t="s">
        <v>8</v>
      </c>
      <c r="D20035" t="s">
        <v>2395</v>
      </c>
      <c r="E20035">
        <v>0</v>
      </c>
    </row>
    <row r="20036" spans="1:5" x14ac:dyDescent="0.3">
      <c r="A20036">
        <v>37400007</v>
      </c>
      <c r="B20036" t="s">
        <v>1130</v>
      </c>
      <c r="C20036" t="s">
        <v>8</v>
      </c>
      <c r="D20036" t="s">
        <v>2396</v>
      </c>
      <c r="E20036">
        <v>0</v>
      </c>
    </row>
    <row r="20037" spans="1:5" x14ac:dyDescent="0.3">
      <c r="A20037">
        <v>37400007</v>
      </c>
      <c r="B20037" t="s">
        <v>1130</v>
      </c>
      <c r="C20037" t="s">
        <v>8</v>
      </c>
      <c r="D20037" t="s">
        <v>2397</v>
      </c>
      <c r="E20037">
        <v>0</v>
      </c>
    </row>
    <row r="20038" spans="1:5" x14ac:dyDescent="0.3">
      <c r="A20038">
        <v>37400007</v>
      </c>
      <c r="B20038" t="s">
        <v>1130</v>
      </c>
      <c r="C20038" t="s">
        <v>8</v>
      </c>
      <c r="D20038" t="s">
        <v>2398</v>
      </c>
      <c r="E20038">
        <v>0</v>
      </c>
    </row>
    <row r="20039" spans="1:5" x14ac:dyDescent="0.3">
      <c r="A20039">
        <v>37400007</v>
      </c>
      <c r="B20039" t="s">
        <v>1130</v>
      </c>
      <c r="C20039" t="s">
        <v>8</v>
      </c>
      <c r="D20039" t="s">
        <v>2399</v>
      </c>
      <c r="E20039">
        <v>0</v>
      </c>
    </row>
    <row r="20040" spans="1:5" x14ac:dyDescent="0.3">
      <c r="A20040">
        <v>37400007</v>
      </c>
      <c r="B20040" t="s">
        <v>1130</v>
      </c>
      <c r="C20040" t="s">
        <v>8</v>
      </c>
      <c r="D20040" t="s">
        <v>2400</v>
      </c>
      <c r="E20040">
        <v>-2</v>
      </c>
    </row>
    <row r="20041" spans="1:5" x14ac:dyDescent="0.3">
      <c r="A20041">
        <v>37400007</v>
      </c>
      <c r="B20041" t="s">
        <v>1130</v>
      </c>
      <c r="C20041" t="s">
        <v>8</v>
      </c>
      <c r="D20041" t="s">
        <v>2401</v>
      </c>
      <c r="E20041">
        <v>-1</v>
      </c>
    </row>
    <row r="20042" spans="1:5" x14ac:dyDescent="0.3">
      <c r="A20042">
        <v>37400007</v>
      </c>
      <c r="B20042" t="s">
        <v>1130</v>
      </c>
      <c r="C20042" t="s">
        <v>8</v>
      </c>
      <c r="D20042" t="s">
        <v>2402</v>
      </c>
      <c r="E20042">
        <v>-3</v>
      </c>
    </row>
    <row r="20043" spans="1:5" x14ac:dyDescent="0.3">
      <c r="A20043">
        <v>37400007</v>
      </c>
      <c r="B20043" t="s">
        <v>1130</v>
      </c>
      <c r="C20043" t="s">
        <v>8</v>
      </c>
      <c r="D20043" t="s">
        <v>2403</v>
      </c>
      <c r="E20043">
        <v>0</v>
      </c>
    </row>
    <row r="20044" spans="1:5" x14ac:dyDescent="0.3">
      <c r="A20044">
        <v>37400007</v>
      </c>
      <c r="B20044" t="s">
        <v>1130</v>
      </c>
      <c r="C20044" t="s">
        <v>8</v>
      </c>
      <c r="D20044" t="s">
        <v>2404</v>
      </c>
      <c r="E20044">
        <v>0</v>
      </c>
    </row>
    <row r="20045" spans="1:5" x14ac:dyDescent="0.3">
      <c r="A20045">
        <v>37400007</v>
      </c>
      <c r="B20045" t="s">
        <v>1130</v>
      </c>
      <c r="C20045" t="s">
        <v>8</v>
      </c>
      <c r="D20045" t="s">
        <v>2405</v>
      </c>
      <c r="E20045">
        <v>0</v>
      </c>
    </row>
    <row r="20046" spans="1:5" x14ac:dyDescent="0.3">
      <c r="A20046">
        <v>37400007</v>
      </c>
      <c r="B20046" t="s">
        <v>1130</v>
      </c>
      <c r="C20046" t="s">
        <v>8</v>
      </c>
      <c r="D20046" t="s">
        <v>2406</v>
      </c>
      <c r="E20046">
        <v>0</v>
      </c>
    </row>
    <row r="20047" spans="1:5" x14ac:dyDescent="0.3">
      <c r="A20047">
        <v>37400007</v>
      </c>
      <c r="B20047" t="s">
        <v>1130</v>
      </c>
      <c r="C20047" t="s">
        <v>8</v>
      </c>
      <c r="D20047" t="s">
        <v>2407</v>
      </c>
      <c r="E20047">
        <v>-1</v>
      </c>
    </row>
    <row r="20048" spans="1:5" x14ac:dyDescent="0.3">
      <c r="A20048">
        <v>37400007</v>
      </c>
      <c r="B20048" t="s">
        <v>1130</v>
      </c>
      <c r="C20048" t="s">
        <v>8</v>
      </c>
      <c r="D20048" t="s">
        <v>2408</v>
      </c>
      <c r="E20048">
        <v>0</v>
      </c>
    </row>
    <row r="20049" spans="1:5" x14ac:dyDescent="0.3">
      <c r="A20049">
        <v>37400007</v>
      </c>
      <c r="B20049" t="s">
        <v>1130</v>
      </c>
      <c r="C20049" t="s">
        <v>8</v>
      </c>
      <c r="D20049" t="s">
        <v>2409</v>
      </c>
      <c r="E20049">
        <v>0</v>
      </c>
    </row>
    <row r="20050" spans="1:5" x14ac:dyDescent="0.3">
      <c r="A20050">
        <v>37400007</v>
      </c>
      <c r="B20050" t="s">
        <v>1130</v>
      </c>
      <c r="C20050" t="s">
        <v>8</v>
      </c>
      <c r="D20050" t="s">
        <v>2410</v>
      </c>
      <c r="E20050">
        <v>-1</v>
      </c>
    </row>
    <row r="20051" spans="1:5" x14ac:dyDescent="0.3">
      <c r="A20051">
        <v>37400007</v>
      </c>
      <c r="B20051" t="s">
        <v>1130</v>
      </c>
      <c r="C20051" t="s">
        <v>8</v>
      </c>
      <c r="D20051" t="s">
        <v>2411</v>
      </c>
      <c r="E20051">
        <v>-1</v>
      </c>
    </row>
    <row r="20052" spans="1:5" x14ac:dyDescent="0.3">
      <c r="A20052">
        <v>37400007</v>
      </c>
      <c r="B20052" t="s">
        <v>1130</v>
      </c>
      <c r="C20052" t="s">
        <v>8</v>
      </c>
      <c r="D20052" t="s">
        <v>2412</v>
      </c>
      <c r="E20052">
        <v>0</v>
      </c>
    </row>
    <row r="20053" spans="1:5" x14ac:dyDescent="0.3">
      <c r="A20053">
        <v>37400007</v>
      </c>
      <c r="B20053" t="s">
        <v>1130</v>
      </c>
      <c r="C20053" t="s">
        <v>8</v>
      </c>
      <c r="D20053" t="s">
        <v>2413</v>
      </c>
      <c r="E20053">
        <v>0</v>
      </c>
    </row>
    <row r="20054" spans="1:5" x14ac:dyDescent="0.3">
      <c r="A20054">
        <v>65050174</v>
      </c>
      <c r="B20054" t="s">
        <v>1132</v>
      </c>
      <c r="C20054" t="s">
        <v>8</v>
      </c>
      <c r="D20054" t="s">
        <v>2378</v>
      </c>
      <c r="E20054">
        <v>0</v>
      </c>
    </row>
    <row r="20055" spans="1:5" x14ac:dyDescent="0.3">
      <c r="A20055">
        <v>65050174</v>
      </c>
      <c r="B20055" t="s">
        <v>1132</v>
      </c>
      <c r="C20055" t="s">
        <v>8</v>
      </c>
      <c r="D20055" t="s">
        <v>2379</v>
      </c>
      <c r="E20055">
        <v>0</v>
      </c>
    </row>
    <row r="20056" spans="1:5" x14ac:dyDescent="0.3">
      <c r="A20056">
        <v>65050174</v>
      </c>
      <c r="B20056" t="s">
        <v>1132</v>
      </c>
      <c r="C20056" t="s">
        <v>8</v>
      </c>
      <c r="D20056" t="s">
        <v>2380</v>
      </c>
      <c r="E20056">
        <v>0</v>
      </c>
    </row>
    <row r="20057" spans="1:5" x14ac:dyDescent="0.3">
      <c r="A20057">
        <v>65050174</v>
      </c>
      <c r="B20057" t="s">
        <v>1132</v>
      </c>
      <c r="C20057" t="s">
        <v>8</v>
      </c>
      <c r="D20057" t="s">
        <v>2381</v>
      </c>
      <c r="E20057">
        <v>0</v>
      </c>
    </row>
    <row r="20058" spans="1:5" x14ac:dyDescent="0.3">
      <c r="A20058">
        <v>65050174</v>
      </c>
      <c r="B20058" t="s">
        <v>1132</v>
      </c>
      <c r="C20058" t="s">
        <v>8</v>
      </c>
      <c r="D20058" t="s">
        <v>2382</v>
      </c>
      <c r="E20058">
        <v>0</v>
      </c>
    </row>
    <row r="20059" spans="1:5" x14ac:dyDescent="0.3">
      <c r="A20059">
        <v>65050174</v>
      </c>
      <c r="B20059" t="s">
        <v>1132</v>
      </c>
      <c r="C20059" t="s">
        <v>8</v>
      </c>
      <c r="D20059" t="s">
        <v>2383</v>
      </c>
      <c r="E20059">
        <v>0</v>
      </c>
    </row>
    <row r="20060" spans="1:5" x14ac:dyDescent="0.3">
      <c r="A20060">
        <v>65050174</v>
      </c>
      <c r="B20060" t="s">
        <v>1132</v>
      </c>
      <c r="C20060" t="s">
        <v>8</v>
      </c>
      <c r="D20060" t="s">
        <v>2384</v>
      </c>
      <c r="E20060">
        <v>0</v>
      </c>
    </row>
    <row r="20061" spans="1:5" x14ac:dyDescent="0.3">
      <c r="A20061">
        <v>65050174</v>
      </c>
      <c r="B20061" t="s">
        <v>1132</v>
      </c>
      <c r="C20061" t="s">
        <v>8</v>
      </c>
      <c r="D20061" t="s">
        <v>2385</v>
      </c>
      <c r="E20061">
        <v>0</v>
      </c>
    </row>
    <row r="20062" spans="1:5" x14ac:dyDescent="0.3">
      <c r="A20062">
        <v>65050174</v>
      </c>
      <c r="B20062" t="s">
        <v>1132</v>
      </c>
      <c r="C20062" t="s">
        <v>8</v>
      </c>
      <c r="D20062" t="s">
        <v>2386</v>
      </c>
      <c r="E20062">
        <v>0</v>
      </c>
    </row>
    <row r="20063" spans="1:5" x14ac:dyDescent="0.3">
      <c r="A20063">
        <v>65050174</v>
      </c>
      <c r="B20063" t="s">
        <v>1132</v>
      </c>
      <c r="C20063" t="s">
        <v>8</v>
      </c>
      <c r="D20063" t="s">
        <v>2387</v>
      </c>
      <c r="E20063">
        <v>0</v>
      </c>
    </row>
    <row r="20064" spans="1:5" x14ac:dyDescent="0.3">
      <c r="A20064">
        <v>65050174</v>
      </c>
      <c r="B20064" t="s">
        <v>1132</v>
      </c>
      <c r="C20064" t="s">
        <v>8</v>
      </c>
      <c r="D20064" t="s">
        <v>2388</v>
      </c>
      <c r="E20064">
        <v>0</v>
      </c>
    </row>
    <row r="20065" spans="1:5" x14ac:dyDescent="0.3">
      <c r="A20065">
        <v>65050174</v>
      </c>
      <c r="B20065" t="s">
        <v>1132</v>
      </c>
      <c r="C20065" t="s">
        <v>8</v>
      </c>
      <c r="D20065" t="s">
        <v>2389</v>
      </c>
      <c r="E20065">
        <v>0</v>
      </c>
    </row>
    <row r="20066" spans="1:5" x14ac:dyDescent="0.3">
      <c r="A20066">
        <v>65050174</v>
      </c>
      <c r="B20066" t="s">
        <v>1132</v>
      </c>
      <c r="C20066" t="s">
        <v>8</v>
      </c>
      <c r="D20066" t="s">
        <v>2390</v>
      </c>
      <c r="E20066">
        <v>0</v>
      </c>
    </row>
    <row r="20067" spans="1:5" x14ac:dyDescent="0.3">
      <c r="A20067">
        <v>65050174</v>
      </c>
      <c r="B20067" t="s">
        <v>1132</v>
      </c>
      <c r="C20067" t="s">
        <v>8</v>
      </c>
      <c r="D20067" t="s">
        <v>2391</v>
      </c>
      <c r="E20067">
        <v>0</v>
      </c>
    </row>
    <row r="20068" spans="1:5" x14ac:dyDescent="0.3">
      <c r="A20068">
        <v>65050174</v>
      </c>
      <c r="B20068" t="s">
        <v>1132</v>
      </c>
      <c r="C20068" t="s">
        <v>8</v>
      </c>
      <c r="D20068" t="s">
        <v>2392</v>
      </c>
      <c r="E20068">
        <v>0</v>
      </c>
    </row>
    <row r="20069" spans="1:5" x14ac:dyDescent="0.3">
      <c r="A20069">
        <v>65050174</v>
      </c>
      <c r="B20069" t="s">
        <v>1132</v>
      </c>
      <c r="C20069" t="s">
        <v>8</v>
      </c>
      <c r="D20069" t="s">
        <v>2393</v>
      </c>
      <c r="E20069">
        <v>0</v>
      </c>
    </row>
    <row r="20070" spans="1:5" x14ac:dyDescent="0.3">
      <c r="A20070">
        <v>65050174</v>
      </c>
      <c r="B20070" t="s">
        <v>1132</v>
      </c>
      <c r="C20070" t="s">
        <v>8</v>
      </c>
      <c r="D20070" t="s">
        <v>2394</v>
      </c>
      <c r="E20070">
        <v>0</v>
      </c>
    </row>
    <row r="20071" spans="1:5" x14ac:dyDescent="0.3">
      <c r="A20071">
        <v>65050174</v>
      </c>
      <c r="B20071" t="s">
        <v>1132</v>
      </c>
      <c r="C20071" t="s">
        <v>8</v>
      </c>
      <c r="D20071" t="s">
        <v>2395</v>
      </c>
      <c r="E20071">
        <v>0</v>
      </c>
    </row>
    <row r="20072" spans="1:5" x14ac:dyDescent="0.3">
      <c r="A20072">
        <v>65050174</v>
      </c>
      <c r="B20072" t="s">
        <v>1132</v>
      </c>
      <c r="C20072" t="s">
        <v>8</v>
      </c>
      <c r="D20072" t="s">
        <v>2396</v>
      </c>
      <c r="E20072">
        <v>0</v>
      </c>
    </row>
    <row r="20073" spans="1:5" x14ac:dyDescent="0.3">
      <c r="A20073">
        <v>65050174</v>
      </c>
      <c r="B20073" t="s">
        <v>1132</v>
      </c>
      <c r="C20073" t="s">
        <v>8</v>
      </c>
      <c r="D20073" t="s">
        <v>2397</v>
      </c>
      <c r="E20073">
        <v>0</v>
      </c>
    </row>
    <row r="20074" spans="1:5" x14ac:dyDescent="0.3">
      <c r="A20074">
        <v>65050174</v>
      </c>
      <c r="B20074" t="s">
        <v>1132</v>
      </c>
      <c r="C20074" t="s">
        <v>8</v>
      </c>
      <c r="D20074" t="s">
        <v>2398</v>
      </c>
      <c r="E20074">
        <v>0</v>
      </c>
    </row>
    <row r="20075" spans="1:5" x14ac:dyDescent="0.3">
      <c r="A20075">
        <v>65050174</v>
      </c>
      <c r="B20075" t="s">
        <v>1132</v>
      </c>
      <c r="C20075" t="s">
        <v>8</v>
      </c>
      <c r="D20075" t="s">
        <v>2399</v>
      </c>
      <c r="E20075">
        <v>0</v>
      </c>
    </row>
    <row r="20076" spans="1:5" x14ac:dyDescent="0.3">
      <c r="A20076">
        <v>65050174</v>
      </c>
      <c r="B20076" t="s">
        <v>1132</v>
      </c>
      <c r="C20076" t="s">
        <v>8</v>
      </c>
      <c r="D20076" t="s">
        <v>2400</v>
      </c>
      <c r="E20076">
        <v>0</v>
      </c>
    </row>
    <row r="20077" spans="1:5" x14ac:dyDescent="0.3">
      <c r="A20077">
        <v>65050174</v>
      </c>
      <c r="B20077" t="s">
        <v>1132</v>
      </c>
      <c r="C20077" t="s">
        <v>8</v>
      </c>
      <c r="D20077" t="s">
        <v>2401</v>
      </c>
      <c r="E20077">
        <v>0</v>
      </c>
    </row>
    <row r="20078" spans="1:5" x14ac:dyDescent="0.3">
      <c r="A20078">
        <v>65050174</v>
      </c>
      <c r="B20078" t="s">
        <v>1132</v>
      </c>
      <c r="C20078" t="s">
        <v>8</v>
      </c>
      <c r="D20078" t="s">
        <v>2402</v>
      </c>
      <c r="E20078">
        <v>-2</v>
      </c>
    </row>
    <row r="20079" spans="1:5" x14ac:dyDescent="0.3">
      <c r="A20079">
        <v>65050174</v>
      </c>
      <c r="B20079" t="s">
        <v>1132</v>
      </c>
      <c r="C20079" t="s">
        <v>8</v>
      </c>
      <c r="D20079" t="s">
        <v>2403</v>
      </c>
      <c r="E20079">
        <v>0</v>
      </c>
    </row>
    <row r="20080" spans="1:5" x14ac:dyDescent="0.3">
      <c r="A20080">
        <v>65050174</v>
      </c>
      <c r="B20080" t="s">
        <v>1132</v>
      </c>
      <c r="C20080" t="s">
        <v>8</v>
      </c>
      <c r="D20080" t="s">
        <v>2404</v>
      </c>
      <c r="E20080">
        <v>0</v>
      </c>
    </row>
    <row r="20081" spans="1:5" x14ac:dyDescent="0.3">
      <c r="A20081">
        <v>65050174</v>
      </c>
      <c r="B20081" t="s">
        <v>1132</v>
      </c>
      <c r="C20081" t="s">
        <v>8</v>
      </c>
      <c r="D20081" t="s">
        <v>2405</v>
      </c>
      <c r="E20081">
        <v>0</v>
      </c>
    </row>
    <row r="20082" spans="1:5" x14ac:dyDescent="0.3">
      <c r="A20082">
        <v>65050174</v>
      </c>
      <c r="B20082" t="s">
        <v>1132</v>
      </c>
      <c r="C20082" t="s">
        <v>8</v>
      </c>
      <c r="D20082" t="s">
        <v>2406</v>
      </c>
      <c r="E20082">
        <v>0</v>
      </c>
    </row>
    <row r="20083" spans="1:5" x14ac:dyDescent="0.3">
      <c r="A20083">
        <v>65050174</v>
      </c>
      <c r="B20083" t="s">
        <v>1132</v>
      </c>
      <c r="C20083" t="s">
        <v>8</v>
      </c>
      <c r="D20083" t="s">
        <v>2407</v>
      </c>
      <c r="E20083">
        <v>0</v>
      </c>
    </row>
    <row r="20084" spans="1:5" x14ac:dyDescent="0.3">
      <c r="A20084">
        <v>65050174</v>
      </c>
      <c r="B20084" t="s">
        <v>1132</v>
      </c>
      <c r="C20084" t="s">
        <v>8</v>
      </c>
      <c r="D20084" t="s">
        <v>2408</v>
      </c>
      <c r="E20084">
        <v>0</v>
      </c>
    </row>
    <row r="20085" spans="1:5" x14ac:dyDescent="0.3">
      <c r="A20085">
        <v>65050174</v>
      </c>
      <c r="B20085" t="s">
        <v>1132</v>
      </c>
      <c r="C20085" t="s">
        <v>8</v>
      </c>
      <c r="D20085" t="s">
        <v>2409</v>
      </c>
      <c r="E20085">
        <v>0</v>
      </c>
    </row>
    <row r="20086" spans="1:5" x14ac:dyDescent="0.3">
      <c r="A20086">
        <v>65050174</v>
      </c>
      <c r="B20086" t="s">
        <v>1132</v>
      </c>
      <c r="C20086" t="s">
        <v>8</v>
      </c>
      <c r="D20086" t="s">
        <v>2410</v>
      </c>
      <c r="E20086">
        <v>0</v>
      </c>
    </row>
    <row r="20087" spans="1:5" x14ac:dyDescent="0.3">
      <c r="A20087">
        <v>65050174</v>
      </c>
      <c r="B20087" t="s">
        <v>1132</v>
      </c>
      <c r="C20087" t="s">
        <v>8</v>
      </c>
      <c r="D20087" t="s">
        <v>2411</v>
      </c>
      <c r="E20087">
        <v>0</v>
      </c>
    </row>
    <row r="20088" spans="1:5" x14ac:dyDescent="0.3">
      <c r="A20088">
        <v>65050174</v>
      </c>
      <c r="B20088" t="s">
        <v>1132</v>
      </c>
      <c r="C20088" t="s">
        <v>8</v>
      </c>
      <c r="D20088" t="s">
        <v>2412</v>
      </c>
      <c r="E20088">
        <v>0</v>
      </c>
    </row>
    <row r="20089" spans="1:5" x14ac:dyDescent="0.3">
      <c r="A20089">
        <v>65050174</v>
      </c>
      <c r="B20089" t="s">
        <v>1132</v>
      </c>
      <c r="C20089" t="s">
        <v>8</v>
      </c>
      <c r="D20089" t="s">
        <v>2413</v>
      </c>
      <c r="E20089">
        <v>0</v>
      </c>
    </row>
    <row r="20090" spans="1:5" x14ac:dyDescent="0.3">
      <c r="A20090">
        <v>66040010</v>
      </c>
      <c r="B20090" t="s">
        <v>1134</v>
      </c>
      <c r="C20090" t="s">
        <v>8</v>
      </c>
      <c r="D20090" t="s">
        <v>2378</v>
      </c>
      <c r="E20090">
        <v>0</v>
      </c>
    </row>
    <row r="20091" spans="1:5" x14ac:dyDescent="0.3">
      <c r="A20091">
        <v>66040010</v>
      </c>
      <c r="B20091" t="s">
        <v>1134</v>
      </c>
      <c r="C20091" t="s">
        <v>8</v>
      </c>
      <c r="D20091" t="s">
        <v>2379</v>
      </c>
      <c r="E20091">
        <v>0</v>
      </c>
    </row>
    <row r="20092" spans="1:5" x14ac:dyDescent="0.3">
      <c r="A20092">
        <v>66040010</v>
      </c>
      <c r="B20092" t="s">
        <v>1134</v>
      </c>
      <c r="C20092" t="s">
        <v>8</v>
      </c>
      <c r="D20092" t="s">
        <v>2380</v>
      </c>
      <c r="E20092">
        <v>0</v>
      </c>
    </row>
    <row r="20093" spans="1:5" x14ac:dyDescent="0.3">
      <c r="A20093">
        <v>66040010</v>
      </c>
      <c r="B20093" t="s">
        <v>1134</v>
      </c>
      <c r="C20093" t="s">
        <v>8</v>
      </c>
      <c r="D20093" t="s">
        <v>2381</v>
      </c>
      <c r="E20093">
        <v>0</v>
      </c>
    </row>
    <row r="20094" spans="1:5" x14ac:dyDescent="0.3">
      <c r="A20094">
        <v>66040010</v>
      </c>
      <c r="B20094" t="s">
        <v>1134</v>
      </c>
      <c r="C20094" t="s">
        <v>8</v>
      </c>
      <c r="D20094" t="s">
        <v>2382</v>
      </c>
      <c r="E20094">
        <v>0</v>
      </c>
    </row>
    <row r="20095" spans="1:5" x14ac:dyDescent="0.3">
      <c r="A20095">
        <v>66040010</v>
      </c>
      <c r="B20095" t="s">
        <v>1134</v>
      </c>
      <c r="C20095" t="s">
        <v>8</v>
      </c>
      <c r="D20095" t="s">
        <v>2383</v>
      </c>
      <c r="E20095">
        <v>0</v>
      </c>
    </row>
    <row r="20096" spans="1:5" x14ac:dyDescent="0.3">
      <c r="A20096">
        <v>66040010</v>
      </c>
      <c r="B20096" t="s">
        <v>1134</v>
      </c>
      <c r="C20096" t="s">
        <v>8</v>
      </c>
      <c r="D20096" t="s">
        <v>2384</v>
      </c>
      <c r="E20096">
        <v>0</v>
      </c>
    </row>
    <row r="20097" spans="1:5" x14ac:dyDescent="0.3">
      <c r="A20097">
        <v>66040010</v>
      </c>
      <c r="B20097" t="s">
        <v>1134</v>
      </c>
      <c r="C20097" t="s">
        <v>8</v>
      </c>
      <c r="D20097" t="s">
        <v>2385</v>
      </c>
      <c r="E20097">
        <v>0</v>
      </c>
    </row>
    <row r="20098" spans="1:5" x14ac:dyDescent="0.3">
      <c r="A20098">
        <v>66040010</v>
      </c>
      <c r="B20098" t="s">
        <v>1134</v>
      </c>
      <c r="C20098" t="s">
        <v>8</v>
      </c>
      <c r="D20098" t="s">
        <v>2386</v>
      </c>
      <c r="E20098">
        <v>0</v>
      </c>
    </row>
    <row r="20099" spans="1:5" x14ac:dyDescent="0.3">
      <c r="A20099">
        <v>66040010</v>
      </c>
      <c r="B20099" t="s">
        <v>1134</v>
      </c>
      <c r="C20099" t="s">
        <v>8</v>
      </c>
      <c r="D20099" t="s">
        <v>2387</v>
      </c>
      <c r="E20099">
        <v>0</v>
      </c>
    </row>
    <row r="20100" spans="1:5" x14ac:dyDescent="0.3">
      <c r="A20100">
        <v>66040010</v>
      </c>
      <c r="B20100" t="s">
        <v>1134</v>
      </c>
      <c r="C20100" t="s">
        <v>8</v>
      </c>
      <c r="D20100" t="s">
        <v>2388</v>
      </c>
      <c r="E20100">
        <v>0</v>
      </c>
    </row>
    <row r="20101" spans="1:5" x14ac:dyDescent="0.3">
      <c r="A20101">
        <v>66040010</v>
      </c>
      <c r="B20101" t="s">
        <v>1134</v>
      </c>
      <c r="C20101" t="s">
        <v>8</v>
      </c>
      <c r="D20101" t="s">
        <v>2389</v>
      </c>
      <c r="E20101">
        <v>0</v>
      </c>
    </row>
    <row r="20102" spans="1:5" x14ac:dyDescent="0.3">
      <c r="A20102">
        <v>66040010</v>
      </c>
      <c r="B20102" t="s">
        <v>1134</v>
      </c>
      <c r="C20102" t="s">
        <v>8</v>
      </c>
      <c r="D20102" t="s">
        <v>2390</v>
      </c>
      <c r="E20102">
        <v>-3</v>
      </c>
    </row>
    <row r="20103" spans="1:5" x14ac:dyDescent="0.3">
      <c r="A20103">
        <v>66040010</v>
      </c>
      <c r="B20103" t="s">
        <v>1134</v>
      </c>
      <c r="C20103" t="s">
        <v>8</v>
      </c>
      <c r="D20103" t="s">
        <v>2391</v>
      </c>
      <c r="E20103">
        <v>0</v>
      </c>
    </row>
    <row r="20104" spans="1:5" x14ac:dyDescent="0.3">
      <c r="A20104">
        <v>66040010</v>
      </c>
      <c r="B20104" t="s">
        <v>1134</v>
      </c>
      <c r="C20104" t="s">
        <v>8</v>
      </c>
      <c r="D20104" t="s">
        <v>2392</v>
      </c>
      <c r="E20104">
        <v>0</v>
      </c>
    </row>
    <row r="20105" spans="1:5" x14ac:dyDescent="0.3">
      <c r="A20105">
        <v>66040010</v>
      </c>
      <c r="B20105" t="s">
        <v>1134</v>
      </c>
      <c r="C20105" t="s">
        <v>8</v>
      </c>
      <c r="D20105" t="s">
        <v>2393</v>
      </c>
      <c r="E20105">
        <v>0</v>
      </c>
    </row>
    <row r="20106" spans="1:5" x14ac:dyDescent="0.3">
      <c r="A20106">
        <v>66040010</v>
      </c>
      <c r="B20106" t="s">
        <v>1134</v>
      </c>
      <c r="C20106" t="s">
        <v>8</v>
      </c>
      <c r="D20106" t="s">
        <v>2394</v>
      </c>
      <c r="E20106">
        <v>0</v>
      </c>
    </row>
    <row r="20107" spans="1:5" x14ac:dyDescent="0.3">
      <c r="A20107">
        <v>66040010</v>
      </c>
      <c r="B20107" t="s">
        <v>1134</v>
      </c>
      <c r="C20107" t="s">
        <v>8</v>
      </c>
      <c r="D20107" t="s">
        <v>2395</v>
      </c>
      <c r="E20107">
        <v>0</v>
      </c>
    </row>
    <row r="20108" spans="1:5" x14ac:dyDescent="0.3">
      <c r="A20108">
        <v>66040010</v>
      </c>
      <c r="B20108" t="s">
        <v>1134</v>
      </c>
      <c r="C20108" t="s">
        <v>8</v>
      </c>
      <c r="D20108" t="s">
        <v>2396</v>
      </c>
      <c r="E20108">
        <v>0</v>
      </c>
    </row>
    <row r="20109" spans="1:5" x14ac:dyDescent="0.3">
      <c r="A20109">
        <v>66040010</v>
      </c>
      <c r="B20109" t="s">
        <v>1134</v>
      </c>
      <c r="C20109" t="s">
        <v>8</v>
      </c>
      <c r="D20109" t="s">
        <v>2397</v>
      </c>
      <c r="E20109">
        <v>-3</v>
      </c>
    </row>
    <row r="20110" spans="1:5" x14ac:dyDescent="0.3">
      <c r="A20110">
        <v>66040010</v>
      </c>
      <c r="B20110" t="s">
        <v>1134</v>
      </c>
      <c r="C20110" t="s">
        <v>8</v>
      </c>
      <c r="D20110" t="s">
        <v>2398</v>
      </c>
      <c r="E20110">
        <v>0</v>
      </c>
    </row>
    <row r="20111" spans="1:5" x14ac:dyDescent="0.3">
      <c r="A20111">
        <v>66040010</v>
      </c>
      <c r="B20111" t="s">
        <v>1134</v>
      </c>
      <c r="C20111" t="s">
        <v>8</v>
      </c>
      <c r="D20111" t="s">
        <v>2399</v>
      </c>
      <c r="E20111">
        <v>0</v>
      </c>
    </row>
    <row r="20112" spans="1:5" x14ac:dyDescent="0.3">
      <c r="A20112">
        <v>66040010</v>
      </c>
      <c r="B20112" t="s">
        <v>1134</v>
      </c>
      <c r="C20112" t="s">
        <v>8</v>
      </c>
      <c r="D20112" t="s">
        <v>2400</v>
      </c>
      <c r="E20112">
        <v>0</v>
      </c>
    </row>
    <row r="20113" spans="1:5" x14ac:dyDescent="0.3">
      <c r="A20113">
        <v>66040010</v>
      </c>
      <c r="B20113" t="s">
        <v>1134</v>
      </c>
      <c r="C20113" t="s">
        <v>8</v>
      </c>
      <c r="D20113" t="s">
        <v>2401</v>
      </c>
      <c r="E20113">
        <v>0</v>
      </c>
    </row>
    <row r="20114" spans="1:5" x14ac:dyDescent="0.3">
      <c r="A20114">
        <v>66040010</v>
      </c>
      <c r="B20114" t="s">
        <v>1134</v>
      </c>
      <c r="C20114" t="s">
        <v>8</v>
      </c>
      <c r="D20114" t="s">
        <v>2402</v>
      </c>
      <c r="E20114">
        <v>0</v>
      </c>
    </row>
    <row r="20115" spans="1:5" x14ac:dyDescent="0.3">
      <c r="A20115">
        <v>66040010</v>
      </c>
      <c r="B20115" t="s">
        <v>1134</v>
      </c>
      <c r="C20115" t="s">
        <v>8</v>
      </c>
      <c r="D20115" t="s">
        <v>2403</v>
      </c>
      <c r="E20115">
        <v>-2</v>
      </c>
    </row>
    <row r="20116" spans="1:5" x14ac:dyDescent="0.3">
      <c r="A20116">
        <v>66040010</v>
      </c>
      <c r="B20116" t="s">
        <v>1134</v>
      </c>
      <c r="C20116" t="s">
        <v>8</v>
      </c>
      <c r="D20116" t="s">
        <v>2404</v>
      </c>
      <c r="E20116">
        <v>0</v>
      </c>
    </row>
    <row r="20117" spans="1:5" x14ac:dyDescent="0.3">
      <c r="A20117">
        <v>66040010</v>
      </c>
      <c r="B20117" t="s">
        <v>1134</v>
      </c>
      <c r="C20117" t="s">
        <v>8</v>
      </c>
      <c r="D20117" t="s">
        <v>2405</v>
      </c>
      <c r="E20117">
        <v>0</v>
      </c>
    </row>
    <row r="20118" spans="1:5" x14ac:dyDescent="0.3">
      <c r="A20118">
        <v>66040010</v>
      </c>
      <c r="B20118" t="s">
        <v>1134</v>
      </c>
      <c r="C20118" t="s">
        <v>8</v>
      </c>
      <c r="D20118" t="s">
        <v>2406</v>
      </c>
      <c r="E20118">
        <v>0</v>
      </c>
    </row>
    <row r="20119" spans="1:5" x14ac:dyDescent="0.3">
      <c r="A20119">
        <v>66040010</v>
      </c>
      <c r="B20119" t="s">
        <v>1134</v>
      </c>
      <c r="C20119" t="s">
        <v>8</v>
      </c>
      <c r="D20119" t="s">
        <v>2407</v>
      </c>
      <c r="E20119">
        <v>0</v>
      </c>
    </row>
    <row r="20120" spans="1:5" x14ac:dyDescent="0.3">
      <c r="A20120">
        <v>66040010</v>
      </c>
      <c r="B20120" t="s">
        <v>1134</v>
      </c>
      <c r="C20120" t="s">
        <v>8</v>
      </c>
      <c r="D20120" t="s">
        <v>2408</v>
      </c>
      <c r="E20120">
        <v>0</v>
      </c>
    </row>
    <row r="20121" spans="1:5" x14ac:dyDescent="0.3">
      <c r="A20121">
        <v>66040010</v>
      </c>
      <c r="B20121" t="s">
        <v>1134</v>
      </c>
      <c r="C20121" t="s">
        <v>8</v>
      </c>
      <c r="D20121" t="s">
        <v>2409</v>
      </c>
      <c r="E20121">
        <v>0</v>
      </c>
    </row>
    <row r="20122" spans="1:5" x14ac:dyDescent="0.3">
      <c r="A20122">
        <v>66040010</v>
      </c>
      <c r="B20122" t="s">
        <v>1134</v>
      </c>
      <c r="C20122" t="s">
        <v>8</v>
      </c>
      <c r="D20122" t="s">
        <v>2410</v>
      </c>
      <c r="E20122">
        <v>-3</v>
      </c>
    </row>
    <row r="20123" spans="1:5" x14ac:dyDescent="0.3">
      <c r="A20123">
        <v>66040010</v>
      </c>
      <c r="B20123" t="s">
        <v>1134</v>
      </c>
      <c r="C20123" t="s">
        <v>8</v>
      </c>
      <c r="D20123" t="s">
        <v>2411</v>
      </c>
      <c r="E20123">
        <v>0</v>
      </c>
    </row>
    <row r="20124" spans="1:5" x14ac:dyDescent="0.3">
      <c r="A20124">
        <v>66040010</v>
      </c>
      <c r="B20124" t="s">
        <v>1134</v>
      </c>
      <c r="C20124" t="s">
        <v>8</v>
      </c>
      <c r="D20124" t="s">
        <v>2412</v>
      </c>
      <c r="E20124">
        <v>0</v>
      </c>
    </row>
    <row r="20125" spans="1:5" x14ac:dyDescent="0.3">
      <c r="A20125">
        <v>66040010</v>
      </c>
      <c r="B20125" t="s">
        <v>1134</v>
      </c>
      <c r="C20125" t="s">
        <v>8</v>
      </c>
      <c r="D20125" t="s">
        <v>2413</v>
      </c>
      <c r="E20125">
        <v>0</v>
      </c>
    </row>
    <row r="20126" spans="1:5" x14ac:dyDescent="0.3">
      <c r="A20126">
        <v>87220009</v>
      </c>
      <c r="B20126" t="s">
        <v>1136</v>
      </c>
      <c r="C20126" t="s">
        <v>8</v>
      </c>
      <c r="D20126" t="s">
        <v>2378</v>
      </c>
      <c r="E20126">
        <v>0</v>
      </c>
    </row>
    <row r="20127" spans="1:5" x14ac:dyDescent="0.3">
      <c r="A20127">
        <v>87220009</v>
      </c>
      <c r="B20127" t="s">
        <v>1136</v>
      </c>
      <c r="C20127" t="s">
        <v>8</v>
      </c>
      <c r="D20127" t="s">
        <v>2379</v>
      </c>
      <c r="E20127">
        <v>0</v>
      </c>
    </row>
    <row r="20128" spans="1:5" x14ac:dyDescent="0.3">
      <c r="A20128">
        <v>87220009</v>
      </c>
      <c r="B20128" t="s">
        <v>1136</v>
      </c>
      <c r="C20128" t="s">
        <v>8</v>
      </c>
      <c r="D20128" t="s">
        <v>2380</v>
      </c>
      <c r="E20128">
        <v>0</v>
      </c>
    </row>
    <row r="20129" spans="1:5" x14ac:dyDescent="0.3">
      <c r="A20129">
        <v>87220009</v>
      </c>
      <c r="B20129" t="s">
        <v>1136</v>
      </c>
      <c r="C20129" t="s">
        <v>8</v>
      </c>
      <c r="D20129" t="s">
        <v>2381</v>
      </c>
      <c r="E20129">
        <v>0</v>
      </c>
    </row>
    <row r="20130" spans="1:5" x14ac:dyDescent="0.3">
      <c r="A20130">
        <v>87220009</v>
      </c>
      <c r="B20130" t="s">
        <v>1136</v>
      </c>
      <c r="C20130" t="s">
        <v>8</v>
      </c>
      <c r="D20130" t="s">
        <v>2382</v>
      </c>
      <c r="E20130">
        <v>0</v>
      </c>
    </row>
    <row r="20131" spans="1:5" x14ac:dyDescent="0.3">
      <c r="A20131">
        <v>87220009</v>
      </c>
      <c r="B20131" t="s">
        <v>1136</v>
      </c>
      <c r="C20131" t="s">
        <v>8</v>
      </c>
      <c r="D20131" t="s">
        <v>2383</v>
      </c>
      <c r="E20131">
        <v>0</v>
      </c>
    </row>
    <row r="20132" spans="1:5" x14ac:dyDescent="0.3">
      <c r="A20132">
        <v>87220009</v>
      </c>
      <c r="B20132" t="s">
        <v>1136</v>
      </c>
      <c r="C20132" t="s">
        <v>8</v>
      </c>
      <c r="D20132" t="s">
        <v>2384</v>
      </c>
      <c r="E20132">
        <v>0</v>
      </c>
    </row>
    <row r="20133" spans="1:5" x14ac:dyDescent="0.3">
      <c r="A20133">
        <v>87220009</v>
      </c>
      <c r="B20133" t="s">
        <v>1136</v>
      </c>
      <c r="C20133" t="s">
        <v>8</v>
      </c>
      <c r="D20133" t="s">
        <v>2385</v>
      </c>
      <c r="E20133">
        <v>0</v>
      </c>
    </row>
    <row r="20134" spans="1:5" x14ac:dyDescent="0.3">
      <c r="A20134">
        <v>87220009</v>
      </c>
      <c r="B20134" t="s">
        <v>1136</v>
      </c>
      <c r="C20134" t="s">
        <v>8</v>
      </c>
      <c r="D20134" t="s">
        <v>2386</v>
      </c>
      <c r="E20134">
        <v>0</v>
      </c>
    </row>
    <row r="20135" spans="1:5" x14ac:dyDescent="0.3">
      <c r="A20135">
        <v>87220009</v>
      </c>
      <c r="B20135" t="s">
        <v>1136</v>
      </c>
      <c r="C20135" t="s">
        <v>8</v>
      </c>
      <c r="D20135" t="s">
        <v>2387</v>
      </c>
      <c r="E20135">
        <v>0</v>
      </c>
    </row>
    <row r="20136" spans="1:5" x14ac:dyDescent="0.3">
      <c r="A20136">
        <v>87220009</v>
      </c>
      <c r="B20136" t="s">
        <v>1136</v>
      </c>
      <c r="C20136" t="s">
        <v>8</v>
      </c>
      <c r="D20136" t="s">
        <v>2388</v>
      </c>
      <c r="E20136">
        <v>0</v>
      </c>
    </row>
    <row r="20137" spans="1:5" x14ac:dyDescent="0.3">
      <c r="A20137">
        <v>87220009</v>
      </c>
      <c r="B20137" t="s">
        <v>1136</v>
      </c>
      <c r="C20137" t="s">
        <v>8</v>
      </c>
      <c r="D20137" t="s">
        <v>2389</v>
      </c>
      <c r="E20137">
        <v>0</v>
      </c>
    </row>
    <row r="20138" spans="1:5" x14ac:dyDescent="0.3">
      <c r="A20138">
        <v>87220009</v>
      </c>
      <c r="B20138" t="s">
        <v>1136</v>
      </c>
      <c r="C20138" t="s">
        <v>8</v>
      </c>
      <c r="D20138" t="s">
        <v>2390</v>
      </c>
      <c r="E20138">
        <v>0</v>
      </c>
    </row>
    <row r="20139" spans="1:5" x14ac:dyDescent="0.3">
      <c r="A20139">
        <v>87220009</v>
      </c>
      <c r="B20139" t="s">
        <v>1136</v>
      </c>
      <c r="C20139" t="s">
        <v>8</v>
      </c>
      <c r="D20139" t="s">
        <v>2391</v>
      </c>
      <c r="E20139">
        <v>0</v>
      </c>
    </row>
    <row r="20140" spans="1:5" x14ac:dyDescent="0.3">
      <c r="A20140">
        <v>87220009</v>
      </c>
      <c r="B20140" t="s">
        <v>1136</v>
      </c>
      <c r="C20140" t="s">
        <v>8</v>
      </c>
      <c r="D20140" t="s">
        <v>2392</v>
      </c>
      <c r="E20140">
        <v>0</v>
      </c>
    </row>
    <row r="20141" spans="1:5" x14ac:dyDescent="0.3">
      <c r="A20141">
        <v>87220009</v>
      </c>
      <c r="B20141" t="s">
        <v>1136</v>
      </c>
      <c r="C20141" t="s">
        <v>8</v>
      </c>
      <c r="D20141" t="s">
        <v>2393</v>
      </c>
      <c r="E20141">
        <v>0</v>
      </c>
    </row>
    <row r="20142" spans="1:5" x14ac:dyDescent="0.3">
      <c r="A20142">
        <v>87220009</v>
      </c>
      <c r="B20142" t="s">
        <v>1136</v>
      </c>
      <c r="C20142" t="s">
        <v>8</v>
      </c>
      <c r="D20142" t="s">
        <v>2394</v>
      </c>
      <c r="E20142">
        <v>0</v>
      </c>
    </row>
    <row r="20143" spans="1:5" x14ac:dyDescent="0.3">
      <c r="A20143">
        <v>87220009</v>
      </c>
      <c r="B20143" t="s">
        <v>1136</v>
      </c>
      <c r="C20143" t="s">
        <v>8</v>
      </c>
      <c r="D20143" t="s">
        <v>2395</v>
      </c>
      <c r="E20143">
        <v>0</v>
      </c>
    </row>
    <row r="20144" spans="1:5" x14ac:dyDescent="0.3">
      <c r="A20144">
        <v>87220009</v>
      </c>
      <c r="B20144" t="s">
        <v>1136</v>
      </c>
      <c r="C20144" t="s">
        <v>8</v>
      </c>
      <c r="D20144" t="s">
        <v>2396</v>
      </c>
      <c r="E20144">
        <v>0</v>
      </c>
    </row>
    <row r="20145" spans="1:5" x14ac:dyDescent="0.3">
      <c r="A20145">
        <v>87220009</v>
      </c>
      <c r="B20145" t="s">
        <v>1136</v>
      </c>
      <c r="C20145" t="s">
        <v>8</v>
      </c>
      <c r="D20145" t="s">
        <v>2397</v>
      </c>
      <c r="E20145">
        <v>0</v>
      </c>
    </row>
    <row r="20146" spans="1:5" x14ac:dyDescent="0.3">
      <c r="A20146">
        <v>87220009</v>
      </c>
      <c r="B20146" t="s">
        <v>1136</v>
      </c>
      <c r="C20146" t="s">
        <v>8</v>
      </c>
      <c r="D20146" t="s">
        <v>2398</v>
      </c>
      <c r="E20146">
        <v>0</v>
      </c>
    </row>
    <row r="20147" spans="1:5" x14ac:dyDescent="0.3">
      <c r="A20147">
        <v>87220009</v>
      </c>
      <c r="B20147" t="s">
        <v>1136</v>
      </c>
      <c r="C20147" t="s">
        <v>8</v>
      </c>
      <c r="D20147" t="s">
        <v>2399</v>
      </c>
      <c r="E20147">
        <v>0</v>
      </c>
    </row>
    <row r="20148" spans="1:5" x14ac:dyDescent="0.3">
      <c r="A20148">
        <v>87220009</v>
      </c>
      <c r="B20148" t="s">
        <v>1136</v>
      </c>
      <c r="C20148" t="s">
        <v>8</v>
      </c>
      <c r="D20148" t="s">
        <v>2400</v>
      </c>
      <c r="E20148">
        <v>0</v>
      </c>
    </row>
    <row r="20149" spans="1:5" x14ac:dyDescent="0.3">
      <c r="A20149">
        <v>87220009</v>
      </c>
      <c r="B20149" t="s">
        <v>1136</v>
      </c>
      <c r="C20149" t="s">
        <v>8</v>
      </c>
      <c r="D20149" t="s">
        <v>2401</v>
      </c>
      <c r="E20149">
        <v>0</v>
      </c>
    </row>
    <row r="20150" spans="1:5" x14ac:dyDescent="0.3">
      <c r="A20150">
        <v>87220009</v>
      </c>
      <c r="B20150" t="s">
        <v>1136</v>
      </c>
      <c r="C20150" t="s">
        <v>8</v>
      </c>
      <c r="D20150" t="s">
        <v>2402</v>
      </c>
      <c r="E20150">
        <v>-10</v>
      </c>
    </row>
    <row r="20151" spans="1:5" x14ac:dyDescent="0.3">
      <c r="A20151">
        <v>87220009</v>
      </c>
      <c r="B20151" t="s">
        <v>1136</v>
      </c>
      <c r="C20151" t="s">
        <v>8</v>
      </c>
      <c r="D20151" t="s">
        <v>2403</v>
      </c>
      <c r="E20151">
        <v>0</v>
      </c>
    </row>
    <row r="20152" spans="1:5" x14ac:dyDescent="0.3">
      <c r="A20152">
        <v>87220009</v>
      </c>
      <c r="B20152" t="s">
        <v>1136</v>
      </c>
      <c r="C20152" t="s">
        <v>8</v>
      </c>
      <c r="D20152" t="s">
        <v>2404</v>
      </c>
      <c r="E20152">
        <v>0</v>
      </c>
    </row>
    <row r="20153" spans="1:5" x14ac:dyDescent="0.3">
      <c r="A20153">
        <v>87220009</v>
      </c>
      <c r="B20153" t="s">
        <v>1136</v>
      </c>
      <c r="C20153" t="s">
        <v>8</v>
      </c>
      <c r="D20153" t="s">
        <v>2405</v>
      </c>
      <c r="E20153">
        <v>0</v>
      </c>
    </row>
    <row r="20154" spans="1:5" x14ac:dyDescent="0.3">
      <c r="A20154">
        <v>87220009</v>
      </c>
      <c r="B20154" t="s">
        <v>1136</v>
      </c>
      <c r="C20154" t="s">
        <v>8</v>
      </c>
      <c r="D20154" t="s">
        <v>2406</v>
      </c>
      <c r="E20154">
        <v>0</v>
      </c>
    </row>
    <row r="20155" spans="1:5" x14ac:dyDescent="0.3">
      <c r="A20155">
        <v>87220009</v>
      </c>
      <c r="B20155" t="s">
        <v>1136</v>
      </c>
      <c r="C20155" t="s">
        <v>8</v>
      </c>
      <c r="D20155" t="s">
        <v>2407</v>
      </c>
      <c r="E20155">
        <v>0</v>
      </c>
    </row>
    <row r="20156" spans="1:5" x14ac:dyDescent="0.3">
      <c r="A20156">
        <v>87220009</v>
      </c>
      <c r="B20156" t="s">
        <v>1136</v>
      </c>
      <c r="C20156" t="s">
        <v>8</v>
      </c>
      <c r="D20156" t="s">
        <v>2408</v>
      </c>
      <c r="E20156">
        <v>-24</v>
      </c>
    </row>
    <row r="20157" spans="1:5" x14ac:dyDescent="0.3">
      <c r="A20157">
        <v>87220009</v>
      </c>
      <c r="B20157" t="s">
        <v>1136</v>
      </c>
      <c r="C20157" t="s">
        <v>8</v>
      </c>
      <c r="D20157" t="s">
        <v>2409</v>
      </c>
      <c r="E20157">
        <v>-9</v>
      </c>
    </row>
    <row r="20158" spans="1:5" x14ac:dyDescent="0.3">
      <c r="A20158">
        <v>87220009</v>
      </c>
      <c r="B20158" t="s">
        <v>1136</v>
      </c>
      <c r="C20158" t="s">
        <v>8</v>
      </c>
      <c r="D20158" t="s">
        <v>2410</v>
      </c>
      <c r="E20158">
        <v>0</v>
      </c>
    </row>
    <row r="20159" spans="1:5" x14ac:dyDescent="0.3">
      <c r="A20159">
        <v>87220009</v>
      </c>
      <c r="B20159" t="s">
        <v>1136</v>
      </c>
      <c r="C20159" t="s">
        <v>8</v>
      </c>
      <c r="D20159" t="s">
        <v>2411</v>
      </c>
      <c r="E20159">
        <v>0</v>
      </c>
    </row>
    <row r="20160" spans="1:5" x14ac:dyDescent="0.3">
      <c r="A20160">
        <v>87220009</v>
      </c>
      <c r="B20160" t="s">
        <v>1136</v>
      </c>
      <c r="C20160" t="s">
        <v>8</v>
      </c>
      <c r="D20160" t="s">
        <v>2412</v>
      </c>
      <c r="E20160">
        <v>0</v>
      </c>
    </row>
    <row r="20161" spans="1:5" x14ac:dyDescent="0.3">
      <c r="A20161">
        <v>87220009</v>
      </c>
      <c r="B20161" t="s">
        <v>1136</v>
      </c>
      <c r="C20161" t="s">
        <v>8</v>
      </c>
      <c r="D20161" t="s">
        <v>2413</v>
      </c>
      <c r="E20161">
        <v>0</v>
      </c>
    </row>
    <row r="20162" spans="1:5" x14ac:dyDescent="0.3">
      <c r="A20162">
        <v>60340011</v>
      </c>
      <c r="B20162" t="s">
        <v>1138</v>
      </c>
      <c r="C20162" t="s">
        <v>8</v>
      </c>
      <c r="D20162" t="s">
        <v>2378</v>
      </c>
      <c r="E20162">
        <v>0</v>
      </c>
    </row>
    <row r="20163" spans="1:5" x14ac:dyDescent="0.3">
      <c r="A20163">
        <v>60340011</v>
      </c>
      <c r="B20163" t="s">
        <v>1138</v>
      </c>
      <c r="C20163" t="s">
        <v>8</v>
      </c>
      <c r="D20163" t="s">
        <v>2379</v>
      </c>
      <c r="E20163">
        <v>0</v>
      </c>
    </row>
    <row r="20164" spans="1:5" x14ac:dyDescent="0.3">
      <c r="A20164">
        <v>60340011</v>
      </c>
      <c r="B20164" t="s">
        <v>1138</v>
      </c>
      <c r="C20164" t="s">
        <v>8</v>
      </c>
      <c r="D20164" t="s">
        <v>2380</v>
      </c>
      <c r="E20164">
        <v>0</v>
      </c>
    </row>
    <row r="20165" spans="1:5" x14ac:dyDescent="0.3">
      <c r="A20165">
        <v>60340011</v>
      </c>
      <c r="B20165" t="s">
        <v>1138</v>
      </c>
      <c r="C20165" t="s">
        <v>8</v>
      </c>
      <c r="D20165" t="s">
        <v>2381</v>
      </c>
      <c r="E20165">
        <v>0</v>
      </c>
    </row>
    <row r="20166" spans="1:5" x14ac:dyDescent="0.3">
      <c r="A20166">
        <v>60340011</v>
      </c>
      <c r="B20166" t="s">
        <v>1138</v>
      </c>
      <c r="C20166" t="s">
        <v>8</v>
      </c>
      <c r="D20166" t="s">
        <v>2382</v>
      </c>
      <c r="E20166">
        <v>0</v>
      </c>
    </row>
    <row r="20167" spans="1:5" x14ac:dyDescent="0.3">
      <c r="A20167">
        <v>60340011</v>
      </c>
      <c r="B20167" t="s">
        <v>1138</v>
      </c>
      <c r="C20167" t="s">
        <v>8</v>
      </c>
      <c r="D20167" t="s">
        <v>2383</v>
      </c>
      <c r="E20167">
        <v>0</v>
      </c>
    </row>
    <row r="20168" spans="1:5" x14ac:dyDescent="0.3">
      <c r="A20168">
        <v>60340011</v>
      </c>
      <c r="B20168" t="s">
        <v>1138</v>
      </c>
      <c r="C20168" t="s">
        <v>8</v>
      </c>
      <c r="D20168" t="s">
        <v>2384</v>
      </c>
      <c r="E20168">
        <v>0</v>
      </c>
    </row>
    <row r="20169" spans="1:5" x14ac:dyDescent="0.3">
      <c r="A20169">
        <v>60340011</v>
      </c>
      <c r="B20169" t="s">
        <v>1138</v>
      </c>
      <c r="C20169" t="s">
        <v>8</v>
      </c>
      <c r="D20169" t="s">
        <v>2385</v>
      </c>
      <c r="E20169">
        <v>0</v>
      </c>
    </row>
    <row r="20170" spans="1:5" x14ac:dyDescent="0.3">
      <c r="A20170">
        <v>60340011</v>
      </c>
      <c r="B20170" t="s">
        <v>1138</v>
      </c>
      <c r="C20170" t="s">
        <v>8</v>
      </c>
      <c r="D20170" t="s">
        <v>2386</v>
      </c>
      <c r="E20170">
        <v>0</v>
      </c>
    </row>
    <row r="20171" spans="1:5" x14ac:dyDescent="0.3">
      <c r="A20171">
        <v>60340011</v>
      </c>
      <c r="B20171" t="s">
        <v>1138</v>
      </c>
      <c r="C20171" t="s">
        <v>8</v>
      </c>
      <c r="D20171" t="s">
        <v>2387</v>
      </c>
      <c r="E20171">
        <v>0</v>
      </c>
    </row>
    <row r="20172" spans="1:5" x14ac:dyDescent="0.3">
      <c r="A20172">
        <v>60340011</v>
      </c>
      <c r="B20172" t="s">
        <v>1138</v>
      </c>
      <c r="C20172" t="s">
        <v>8</v>
      </c>
      <c r="D20172" t="s">
        <v>2388</v>
      </c>
      <c r="E20172">
        <v>-1</v>
      </c>
    </row>
    <row r="20173" spans="1:5" x14ac:dyDescent="0.3">
      <c r="A20173">
        <v>60340011</v>
      </c>
      <c r="B20173" t="s">
        <v>1138</v>
      </c>
      <c r="C20173" t="s">
        <v>8</v>
      </c>
      <c r="D20173" t="s">
        <v>2389</v>
      </c>
      <c r="E20173">
        <v>0</v>
      </c>
    </row>
    <row r="20174" spans="1:5" x14ac:dyDescent="0.3">
      <c r="A20174">
        <v>60340011</v>
      </c>
      <c r="B20174" t="s">
        <v>1138</v>
      </c>
      <c r="C20174" t="s">
        <v>8</v>
      </c>
      <c r="D20174" t="s">
        <v>2390</v>
      </c>
      <c r="E20174">
        <v>-2</v>
      </c>
    </row>
    <row r="20175" spans="1:5" x14ac:dyDescent="0.3">
      <c r="A20175">
        <v>60340011</v>
      </c>
      <c r="B20175" t="s">
        <v>1138</v>
      </c>
      <c r="C20175" t="s">
        <v>8</v>
      </c>
      <c r="D20175" t="s">
        <v>2391</v>
      </c>
      <c r="E20175">
        <v>-1</v>
      </c>
    </row>
    <row r="20176" spans="1:5" x14ac:dyDescent="0.3">
      <c r="A20176">
        <v>60340011</v>
      </c>
      <c r="B20176" t="s">
        <v>1138</v>
      </c>
      <c r="C20176" t="s">
        <v>8</v>
      </c>
      <c r="D20176" t="s">
        <v>2392</v>
      </c>
      <c r="E20176">
        <v>0</v>
      </c>
    </row>
    <row r="20177" spans="1:5" x14ac:dyDescent="0.3">
      <c r="A20177">
        <v>60340011</v>
      </c>
      <c r="B20177" t="s">
        <v>1138</v>
      </c>
      <c r="C20177" t="s">
        <v>8</v>
      </c>
      <c r="D20177" t="s">
        <v>2393</v>
      </c>
      <c r="E20177">
        <v>0</v>
      </c>
    </row>
    <row r="20178" spans="1:5" x14ac:dyDescent="0.3">
      <c r="A20178">
        <v>60340011</v>
      </c>
      <c r="B20178" t="s">
        <v>1138</v>
      </c>
      <c r="C20178" t="s">
        <v>8</v>
      </c>
      <c r="D20178" t="s">
        <v>2394</v>
      </c>
      <c r="E20178">
        <v>-6</v>
      </c>
    </row>
    <row r="20179" spans="1:5" x14ac:dyDescent="0.3">
      <c r="A20179">
        <v>60340011</v>
      </c>
      <c r="B20179" t="s">
        <v>1138</v>
      </c>
      <c r="C20179" t="s">
        <v>8</v>
      </c>
      <c r="D20179" t="s">
        <v>2395</v>
      </c>
      <c r="E20179">
        <v>0</v>
      </c>
    </row>
    <row r="20180" spans="1:5" x14ac:dyDescent="0.3">
      <c r="A20180">
        <v>60340011</v>
      </c>
      <c r="B20180" t="s">
        <v>1138</v>
      </c>
      <c r="C20180" t="s">
        <v>8</v>
      </c>
      <c r="D20180" t="s">
        <v>2396</v>
      </c>
      <c r="E20180">
        <v>0</v>
      </c>
    </row>
    <row r="20181" spans="1:5" x14ac:dyDescent="0.3">
      <c r="A20181">
        <v>60340011</v>
      </c>
      <c r="B20181" t="s">
        <v>1138</v>
      </c>
      <c r="C20181" t="s">
        <v>8</v>
      </c>
      <c r="D20181" t="s">
        <v>2397</v>
      </c>
      <c r="E20181">
        <v>0</v>
      </c>
    </row>
    <row r="20182" spans="1:5" x14ac:dyDescent="0.3">
      <c r="A20182">
        <v>60340011</v>
      </c>
      <c r="B20182" t="s">
        <v>1138</v>
      </c>
      <c r="C20182" t="s">
        <v>8</v>
      </c>
      <c r="D20182" t="s">
        <v>2398</v>
      </c>
      <c r="E20182">
        <v>0</v>
      </c>
    </row>
    <row r="20183" spans="1:5" x14ac:dyDescent="0.3">
      <c r="A20183">
        <v>60340011</v>
      </c>
      <c r="B20183" t="s">
        <v>1138</v>
      </c>
      <c r="C20183" t="s">
        <v>8</v>
      </c>
      <c r="D20183" t="s">
        <v>2399</v>
      </c>
      <c r="E20183">
        <v>0</v>
      </c>
    </row>
    <row r="20184" spans="1:5" x14ac:dyDescent="0.3">
      <c r="A20184">
        <v>60340011</v>
      </c>
      <c r="B20184" t="s">
        <v>1138</v>
      </c>
      <c r="C20184" t="s">
        <v>8</v>
      </c>
      <c r="D20184" t="s">
        <v>2400</v>
      </c>
      <c r="E20184">
        <v>0</v>
      </c>
    </row>
    <row r="20185" spans="1:5" x14ac:dyDescent="0.3">
      <c r="A20185">
        <v>60340011</v>
      </c>
      <c r="B20185" t="s">
        <v>1138</v>
      </c>
      <c r="C20185" t="s">
        <v>8</v>
      </c>
      <c r="D20185" t="s">
        <v>2401</v>
      </c>
      <c r="E20185">
        <v>-2</v>
      </c>
    </row>
    <row r="20186" spans="1:5" x14ac:dyDescent="0.3">
      <c r="A20186">
        <v>60340011</v>
      </c>
      <c r="B20186" t="s">
        <v>1138</v>
      </c>
      <c r="C20186" t="s">
        <v>8</v>
      </c>
      <c r="D20186" t="s">
        <v>2402</v>
      </c>
      <c r="E20186">
        <v>0</v>
      </c>
    </row>
    <row r="20187" spans="1:5" x14ac:dyDescent="0.3">
      <c r="A20187">
        <v>60340011</v>
      </c>
      <c r="B20187" t="s">
        <v>1138</v>
      </c>
      <c r="C20187" t="s">
        <v>8</v>
      </c>
      <c r="D20187" t="s">
        <v>2403</v>
      </c>
      <c r="E20187">
        <v>-2</v>
      </c>
    </row>
    <row r="20188" spans="1:5" x14ac:dyDescent="0.3">
      <c r="A20188">
        <v>60340011</v>
      </c>
      <c r="B20188" t="s">
        <v>1138</v>
      </c>
      <c r="C20188" t="s">
        <v>8</v>
      </c>
      <c r="D20188" t="s">
        <v>2404</v>
      </c>
      <c r="E20188">
        <v>0</v>
      </c>
    </row>
    <row r="20189" spans="1:5" x14ac:dyDescent="0.3">
      <c r="A20189">
        <v>60340011</v>
      </c>
      <c r="B20189" t="s">
        <v>1138</v>
      </c>
      <c r="C20189" t="s">
        <v>8</v>
      </c>
      <c r="D20189" t="s">
        <v>2405</v>
      </c>
      <c r="E20189">
        <v>0</v>
      </c>
    </row>
    <row r="20190" spans="1:5" x14ac:dyDescent="0.3">
      <c r="A20190">
        <v>60340011</v>
      </c>
      <c r="B20190" t="s">
        <v>1138</v>
      </c>
      <c r="C20190" t="s">
        <v>8</v>
      </c>
      <c r="D20190" t="s">
        <v>2406</v>
      </c>
      <c r="E20190">
        <v>0</v>
      </c>
    </row>
    <row r="20191" spans="1:5" x14ac:dyDescent="0.3">
      <c r="A20191">
        <v>60340011</v>
      </c>
      <c r="B20191" t="s">
        <v>1138</v>
      </c>
      <c r="C20191" t="s">
        <v>8</v>
      </c>
      <c r="D20191" t="s">
        <v>2407</v>
      </c>
      <c r="E20191">
        <v>0</v>
      </c>
    </row>
    <row r="20192" spans="1:5" x14ac:dyDescent="0.3">
      <c r="A20192">
        <v>60340011</v>
      </c>
      <c r="B20192" t="s">
        <v>1138</v>
      </c>
      <c r="C20192" t="s">
        <v>8</v>
      </c>
      <c r="D20192" t="s">
        <v>2408</v>
      </c>
      <c r="E20192">
        <v>0</v>
      </c>
    </row>
    <row r="20193" spans="1:5" x14ac:dyDescent="0.3">
      <c r="A20193">
        <v>60340011</v>
      </c>
      <c r="B20193" t="s">
        <v>1138</v>
      </c>
      <c r="C20193" t="s">
        <v>8</v>
      </c>
      <c r="D20193" t="s">
        <v>2409</v>
      </c>
      <c r="E20193">
        <v>0</v>
      </c>
    </row>
    <row r="20194" spans="1:5" x14ac:dyDescent="0.3">
      <c r="A20194">
        <v>60340011</v>
      </c>
      <c r="B20194" t="s">
        <v>1138</v>
      </c>
      <c r="C20194" t="s">
        <v>8</v>
      </c>
      <c r="D20194" t="s">
        <v>2410</v>
      </c>
      <c r="E20194">
        <v>-2</v>
      </c>
    </row>
    <row r="20195" spans="1:5" x14ac:dyDescent="0.3">
      <c r="A20195">
        <v>60340011</v>
      </c>
      <c r="B20195" t="s">
        <v>1138</v>
      </c>
      <c r="C20195" t="s">
        <v>8</v>
      </c>
      <c r="D20195" t="s">
        <v>2411</v>
      </c>
      <c r="E20195">
        <v>0</v>
      </c>
    </row>
    <row r="20196" spans="1:5" x14ac:dyDescent="0.3">
      <c r="A20196">
        <v>60340011</v>
      </c>
      <c r="B20196" t="s">
        <v>1138</v>
      </c>
      <c r="C20196" t="s">
        <v>8</v>
      </c>
      <c r="D20196" t="s">
        <v>2412</v>
      </c>
      <c r="E20196">
        <v>-2</v>
      </c>
    </row>
    <row r="20197" spans="1:5" x14ac:dyDescent="0.3">
      <c r="A20197">
        <v>60340011</v>
      </c>
      <c r="B20197" t="s">
        <v>1138</v>
      </c>
      <c r="C20197" t="s">
        <v>8</v>
      </c>
      <c r="D20197" t="s">
        <v>2413</v>
      </c>
      <c r="E20197">
        <v>0</v>
      </c>
    </row>
    <row r="20198" spans="1:5" x14ac:dyDescent="0.3">
      <c r="A20198">
        <v>23320044</v>
      </c>
      <c r="B20198" t="s">
        <v>1140</v>
      </c>
      <c r="C20198" t="s">
        <v>8</v>
      </c>
      <c r="D20198" t="s">
        <v>2378</v>
      </c>
      <c r="E20198">
        <v>0</v>
      </c>
    </row>
    <row r="20199" spans="1:5" x14ac:dyDescent="0.3">
      <c r="A20199">
        <v>23320044</v>
      </c>
      <c r="B20199" t="s">
        <v>1140</v>
      </c>
      <c r="C20199" t="s">
        <v>8</v>
      </c>
      <c r="D20199" t="s">
        <v>2379</v>
      </c>
      <c r="E20199">
        <v>0</v>
      </c>
    </row>
    <row r="20200" spans="1:5" x14ac:dyDescent="0.3">
      <c r="A20200">
        <v>23320044</v>
      </c>
      <c r="B20200" t="s">
        <v>1140</v>
      </c>
      <c r="C20200" t="s">
        <v>8</v>
      </c>
      <c r="D20200" t="s">
        <v>2380</v>
      </c>
      <c r="E20200">
        <v>0</v>
      </c>
    </row>
    <row r="20201" spans="1:5" x14ac:dyDescent="0.3">
      <c r="A20201">
        <v>23320044</v>
      </c>
      <c r="B20201" t="s">
        <v>1140</v>
      </c>
      <c r="C20201" t="s">
        <v>8</v>
      </c>
      <c r="D20201" t="s">
        <v>2381</v>
      </c>
      <c r="E20201">
        <v>0</v>
      </c>
    </row>
    <row r="20202" spans="1:5" x14ac:dyDescent="0.3">
      <c r="A20202">
        <v>23320044</v>
      </c>
      <c r="B20202" t="s">
        <v>1140</v>
      </c>
      <c r="C20202" t="s">
        <v>8</v>
      </c>
      <c r="D20202" t="s">
        <v>2382</v>
      </c>
      <c r="E20202">
        <v>0</v>
      </c>
    </row>
    <row r="20203" spans="1:5" x14ac:dyDescent="0.3">
      <c r="A20203">
        <v>23320044</v>
      </c>
      <c r="B20203" t="s">
        <v>1140</v>
      </c>
      <c r="C20203" t="s">
        <v>8</v>
      </c>
      <c r="D20203" t="s">
        <v>2383</v>
      </c>
      <c r="E20203">
        <v>0</v>
      </c>
    </row>
    <row r="20204" spans="1:5" x14ac:dyDescent="0.3">
      <c r="A20204">
        <v>23320044</v>
      </c>
      <c r="B20204" t="s">
        <v>1140</v>
      </c>
      <c r="C20204" t="s">
        <v>8</v>
      </c>
      <c r="D20204" t="s">
        <v>2384</v>
      </c>
      <c r="E20204">
        <v>-2</v>
      </c>
    </row>
    <row r="20205" spans="1:5" x14ac:dyDescent="0.3">
      <c r="A20205">
        <v>23320044</v>
      </c>
      <c r="B20205" t="s">
        <v>1140</v>
      </c>
      <c r="C20205" t="s">
        <v>8</v>
      </c>
      <c r="D20205" t="s">
        <v>2385</v>
      </c>
      <c r="E20205">
        <v>0</v>
      </c>
    </row>
    <row r="20206" spans="1:5" x14ac:dyDescent="0.3">
      <c r="A20206">
        <v>23320044</v>
      </c>
      <c r="B20206" t="s">
        <v>1140</v>
      </c>
      <c r="C20206" t="s">
        <v>8</v>
      </c>
      <c r="D20206" t="s">
        <v>2386</v>
      </c>
      <c r="E20206">
        <v>0</v>
      </c>
    </row>
    <row r="20207" spans="1:5" x14ac:dyDescent="0.3">
      <c r="A20207">
        <v>23320044</v>
      </c>
      <c r="B20207" t="s">
        <v>1140</v>
      </c>
      <c r="C20207" t="s">
        <v>8</v>
      </c>
      <c r="D20207" t="s">
        <v>2387</v>
      </c>
      <c r="E20207">
        <v>0</v>
      </c>
    </row>
    <row r="20208" spans="1:5" x14ac:dyDescent="0.3">
      <c r="A20208">
        <v>23320044</v>
      </c>
      <c r="B20208" t="s">
        <v>1140</v>
      </c>
      <c r="C20208" t="s">
        <v>8</v>
      </c>
      <c r="D20208" t="s">
        <v>2388</v>
      </c>
      <c r="E20208">
        <v>-2</v>
      </c>
    </row>
    <row r="20209" spans="1:5" x14ac:dyDescent="0.3">
      <c r="A20209">
        <v>23320044</v>
      </c>
      <c r="B20209" t="s">
        <v>1140</v>
      </c>
      <c r="C20209" t="s">
        <v>8</v>
      </c>
      <c r="D20209" t="s">
        <v>2389</v>
      </c>
      <c r="E20209">
        <v>0</v>
      </c>
    </row>
    <row r="20210" spans="1:5" x14ac:dyDescent="0.3">
      <c r="A20210">
        <v>23320044</v>
      </c>
      <c r="B20210" t="s">
        <v>1140</v>
      </c>
      <c r="C20210" t="s">
        <v>8</v>
      </c>
      <c r="D20210" t="s">
        <v>2390</v>
      </c>
      <c r="E20210">
        <v>0</v>
      </c>
    </row>
    <row r="20211" spans="1:5" x14ac:dyDescent="0.3">
      <c r="A20211">
        <v>23320044</v>
      </c>
      <c r="B20211" t="s">
        <v>1140</v>
      </c>
      <c r="C20211" t="s">
        <v>8</v>
      </c>
      <c r="D20211" t="s">
        <v>2391</v>
      </c>
      <c r="E20211">
        <v>0</v>
      </c>
    </row>
    <row r="20212" spans="1:5" x14ac:dyDescent="0.3">
      <c r="A20212">
        <v>23320044</v>
      </c>
      <c r="B20212" t="s">
        <v>1140</v>
      </c>
      <c r="C20212" t="s">
        <v>8</v>
      </c>
      <c r="D20212" t="s">
        <v>2392</v>
      </c>
      <c r="E20212">
        <v>0</v>
      </c>
    </row>
    <row r="20213" spans="1:5" x14ac:dyDescent="0.3">
      <c r="A20213">
        <v>23320044</v>
      </c>
      <c r="B20213" t="s">
        <v>1140</v>
      </c>
      <c r="C20213" t="s">
        <v>8</v>
      </c>
      <c r="D20213" t="s">
        <v>2393</v>
      </c>
      <c r="E20213">
        <v>0</v>
      </c>
    </row>
    <row r="20214" spans="1:5" x14ac:dyDescent="0.3">
      <c r="A20214">
        <v>23320044</v>
      </c>
      <c r="B20214" t="s">
        <v>1140</v>
      </c>
      <c r="C20214" t="s">
        <v>8</v>
      </c>
      <c r="D20214" t="s">
        <v>2394</v>
      </c>
      <c r="E20214">
        <v>0</v>
      </c>
    </row>
    <row r="20215" spans="1:5" x14ac:dyDescent="0.3">
      <c r="A20215">
        <v>23320044</v>
      </c>
      <c r="B20215" t="s">
        <v>1140</v>
      </c>
      <c r="C20215" t="s">
        <v>8</v>
      </c>
      <c r="D20215" t="s">
        <v>2395</v>
      </c>
      <c r="E20215">
        <v>0</v>
      </c>
    </row>
    <row r="20216" spans="1:5" x14ac:dyDescent="0.3">
      <c r="A20216">
        <v>23320044</v>
      </c>
      <c r="B20216" t="s">
        <v>1140</v>
      </c>
      <c r="C20216" t="s">
        <v>8</v>
      </c>
      <c r="D20216" t="s">
        <v>2396</v>
      </c>
      <c r="E20216">
        <v>0</v>
      </c>
    </row>
    <row r="20217" spans="1:5" x14ac:dyDescent="0.3">
      <c r="A20217">
        <v>23320044</v>
      </c>
      <c r="B20217" t="s">
        <v>1140</v>
      </c>
      <c r="C20217" t="s">
        <v>8</v>
      </c>
      <c r="D20217" t="s">
        <v>2397</v>
      </c>
      <c r="E20217">
        <v>0</v>
      </c>
    </row>
    <row r="20218" spans="1:5" x14ac:dyDescent="0.3">
      <c r="A20218">
        <v>23320044</v>
      </c>
      <c r="B20218" t="s">
        <v>1140</v>
      </c>
      <c r="C20218" t="s">
        <v>8</v>
      </c>
      <c r="D20218" t="s">
        <v>2398</v>
      </c>
      <c r="E20218">
        <v>0</v>
      </c>
    </row>
    <row r="20219" spans="1:5" x14ac:dyDescent="0.3">
      <c r="A20219">
        <v>23320044</v>
      </c>
      <c r="B20219" t="s">
        <v>1140</v>
      </c>
      <c r="C20219" t="s">
        <v>8</v>
      </c>
      <c r="D20219" t="s">
        <v>2399</v>
      </c>
      <c r="E20219">
        <v>0</v>
      </c>
    </row>
    <row r="20220" spans="1:5" x14ac:dyDescent="0.3">
      <c r="A20220">
        <v>23320044</v>
      </c>
      <c r="B20220" t="s">
        <v>1140</v>
      </c>
      <c r="C20220" t="s">
        <v>8</v>
      </c>
      <c r="D20220" t="s">
        <v>2400</v>
      </c>
      <c r="E20220">
        <v>0</v>
      </c>
    </row>
    <row r="20221" spans="1:5" x14ac:dyDescent="0.3">
      <c r="A20221">
        <v>23320044</v>
      </c>
      <c r="B20221" t="s">
        <v>1140</v>
      </c>
      <c r="C20221" t="s">
        <v>8</v>
      </c>
      <c r="D20221" t="s">
        <v>2401</v>
      </c>
      <c r="E20221">
        <v>0</v>
      </c>
    </row>
    <row r="20222" spans="1:5" x14ac:dyDescent="0.3">
      <c r="A20222">
        <v>23320044</v>
      </c>
      <c r="B20222" t="s">
        <v>1140</v>
      </c>
      <c r="C20222" t="s">
        <v>8</v>
      </c>
      <c r="D20222" t="s">
        <v>2402</v>
      </c>
      <c r="E20222">
        <v>0</v>
      </c>
    </row>
    <row r="20223" spans="1:5" x14ac:dyDescent="0.3">
      <c r="A20223">
        <v>23320044</v>
      </c>
      <c r="B20223" t="s">
        <v>1140</v>
      </c>
      <c r="C20223" t="s">
        <v>8</v>
      </c>
      <c r="D20223" t="s">
        <v>2403</v>
      </c>
      <c r="E20223">
        <v>-1</v>
      </c>
    </row>
    <row r="20224" spans="1:5" x14ac:dyDescent="0.3">
      <c r="A20224">
        <v>23320044</v>
      </c>
      <c r="B20224" t="s">
        <v>1140</v>
      </c>
      <c r="C20224" t="s">
        <v>8</v>
      </c>
      <c r="D20224" t="s">
        <v>2404</v>
      </c>
      <c r="E20224">
        <v>0</v>
      </c>
    </row>
    <row r="20225" spans="1:5" x14ac:dyDescent="0.3">
      <c r="A20225">
        <v>23320044</v>
      </c>
      <c r="B20225" t="s">
        <v>1140</v>
      </c>
      <c r="C20225" t="s">
        <v>8</v>
      </c>
      <c r="D20225" t="s">
        <v>2405</v>
      </c>
      <c r="E20225">
        <v>0</v>
      </c>
    </row>
    <row r="20226" spans="1:5" x14ac:dyDescent="0.3">
      <c r="A20226">
        <v>23320044</v>
      </c>
      <c r="B20226" t="s">
        <v>1140</v>
      </c>
      <c r="C20226" t="s">
        <v>8</v>
      </c>
      <c r="D20226" t="s">
        <v>2406</v>
      </c>
      <c r="E20226">
        <v>0</v>
      </c>
    </row>
    <row r="20227" spans="1:5" x14ac:dyDescent="0.3">
      <c r="A20227">
        <v>23320044</v>
      </c>
      <c r="B20227" t="s">
        <v>1140</v>
      </c>
      <c r="C20227" t="s">
        <v>8</v>
      </c>
      <c r="D20227" t="s">
        <v>2407</v>
      </c>
      <c r="E20227">
        <v>0</v>
      </c>
    </row>
    <row r="20228" spans="1:5" x14ac:dyDescent="0.3">
      <c r="A20228">
        <v>23320044</v>
      </c>
      <c r="B20228" t="s">
        <v>1140</v>
      </c>
      <c r="C20228" t="s">
        <v>8</v>
      </c>
      <c r="D20228" t="s">
        <v>2408</v>
      </c>
      <c r="E20228">
        <v>0</v>
      </c>
    </row>
    <row r="20229" spans="1:5" x14ac:dyDescent="0.3">
      <c r="A20229">
        <v>23320044</v>
      </c>
      <c r="B20229" t="s">
        <v>1140</v>
      </c>
      <c r="C20229" t="s">
        <v>8</v>
      </c>
      <c r="D20229" t="s">
        <v>2409</v>
      </c>
      <c r="E20229">
        <v>-2</v>
      </c>
    </row>
    <row r="20230" spans="1:5" x14ac:dyDescent="0.3">
      <c r="A20230">
        <v>23320044</v>
      </c>
      <c r="B20230" t="s">
        <v>1140</v>
      </c>
      <c r="C20230" t="s">
        <v>8</v>
      </c>
      <c r="D20230" t="s">
        <v>2410</v>
      </c>
      <c r="E20230">
        <v>0</v>
      </c>
    </row>
    <row r="20231" spans="1:5" x14ac:dyDescent="0.3">
      <c r="A20231">
        <v>23320044</v>
      </c>
      <c r="B20231" t="s">
        <v>1140</v>
      </c>
      <c r="C20231" t="s">
        <v>8</v>
      </c>
      <c r="D20231" t="s">
        <v>2411</v>
      </c>
      <c r="E20231">
        <v>-2</v>
      </c>
    </row>
    <row r="20232" spans="1:5" x14ac:dyDescent="0.3">
      <c r="A20232">
        <v>23320044</v>
      </c>
      <c r="B20232" t="s">
        <v>1140</v>
      </c>
      <c r="C20232" t="s">
        <v>8</v>
      </c>
      <c r="D20232" t="s">
        <v>2412</v>
      </c>
      <c r="E20232">
        <v>-1</v>
      </c>
    </row>
    <row r="20233" spans="1:5" x14ac:dyDescent="0.3">
      <c r="A20233">
        <v>23320044</v>
      </c>
      <c r="B20233" t="s">
        <v>1140</v>
      </c>
      <c r="C20233" t="s">
        <v>8</v>
      </c>
      <c r="D20233" t="s">
        <v>2413</v>
      </c>
      <c r="E20233">
        <v>0</v>
      </c>
    </row>
    <row r="20234" spans="1:5" x14ac:dyDescent="0.3">
      <c r="A20234">
        <v>91130077</v>
      </c>
      <c r="B20234" t="s">
        <v>1142</v>
      </c>
      <c r="C20234" t="s">
        <v>8</v>
      </c>
      <c r="D20234" t="s">
        <v>2378</v>
      </c>
      <c r="E20234">
        <v>0</v>
      </c>
    </row>
    <row r="20235" spans="1:5" x14ac:dyDescent="0.3">
      <c r="A20235">
        <v>91130077</v>
      </c>
      <c r="B20235" t="s">
        <v>1142</v>
      </c>
      <c r="C20235" t="s">
        <v>8</v>
      </c>
      <c r="D20235" t="s">
        <v>2379</v>
      </c>
      <c r="E20235">
        <v>0</v>
      </c>
    </row>
    <row r="20236" spans="1:5" x14ac:dyDescent="0.3">
      <c r="A20236">
        <v>91130077</v>
      </c>
      <c r="B20236" t="s">
        <v>1142</v>
      </c>
      <c r="C20236" t="s">
        <v>8</v>
      </c>
      <c r="D20236" t="s">
        <v>2380</v>
      </c>
      <c r="E20236">
        <v>0</v>
      </c>
    </row>
    <row r="20237" spans="1:5" x14ac:dyDescent="0.3">
      <c r="A20237">
        <v>91130077</v>
      </c>
      <c r="B20237" t="s">
        <v>1142</v>
      </c>
      <c r="C20237" t="s">
        <v>8</v>
      </c>
      <c r="D20237" t="s">
        <v>2381</v>
      </c>
      <c r="E20237">
        <v>0</v>
      </c>
    </row>
    <row r="20238" spans="1:5" x14ac:dyDescent="0.3">
      <c r="A20238">
        <v>91130077</v>
      </c>
      <c r="B20238" t="s">
        <v>1142</v>
      </c>
      <c r="C20238" t="s">
        <v>8</v>
      </c>
      <c r="D20238" t="s">
        <v>2382</v>
      </c>
      <c r="E20238">
        <v>0</v>
      </c>
    </row>
    <row r="20239" spans="1:5" x14ac:dyDescent="0.3">
      <c r="A20239">
        <v>91130077</v>
      </c>
      <c r="B20239" t="s">
        <v>1142</v>
      </c>
      <c r="C20239" t="s">
        <v>8</v>
      </c>
      <c r="D20239" t="s">
        <v>2383</v>
      </c>
      <c r="E20239">
        <v>0</v>
      </c>
    </row>
    <row r="20240" spans="1:5" x14ac:dyDescent="0.3">
      <c r="A20240">
        <v>91130077</v>
      </c>
      <c r="B20240" t="s">
        <v>1142</v>
      </c>
      <c r="C20240" t="s">
        <v>8</v>
      </c>
      <c r="D20240" t="s">
        <v>2384</v>
      </c>
      <c r="E20240">
        <v>0</v>
      </c>
    </row>
    <row r="20241" spans="1:5" x14ac:dyDescent="0.3">
      <c r="A20241">
        <v>91130077</v>
      </c>
      <c r="B20241" t="s">
        <v>1142</v>
      </c>
      <c r="C20241" t="s">
        <v>8</v>
      </c>
      <c r="D20241" t="s">
        <v>2385</v>
      </c>
      <c r="E20241">
        <v>0</v>
      </c>
    </row>
    <row r="20242" spans="1:5" x14ac:dyDescent="0.3">
      <c r="A20242">
        <v>91130077</v>
      </c>
      <c r="B20242" t="s">
        <v>1142</v>
      </c>
      <c r="C20242" t="s">
        <v>8</v>
      </c>
      <c r="D20242" t="s">
        <v>2386</v>
      </c>
      <c r="E20242">
        <v>0</v>
      </c>
    </row>
    <row r="20243" spans="1:5" x14ac:dyDescent="0.3">
      <c r="A20243">
        <v>91130077</v>
      </c>
      <c r="B20243" t="s">
        <v>1142</v>
      </c>
      <c r="C20243" t="s">
        <v>8</v>
      </c>
      <c r="D20243" t="s">
        <v>2387</v>
      </c>
      <c r="E20243">
        <v>0</v>
      </c>
    </row>
    <row r="20244" spans="1:5" x14ac:dyDescent="0.3">
      <c r="A20244">
        <v>91130077</v>
      </c>
      <c r="B20244" t="s">
        <v>1142</v>
      </c>
      <c r="C20244" t="s">
        <v>8</v>
      </c>
      <c r="D20244" t="s">
        <v>2388</v>
      </c>
      <c r="E20244">
        <v>0</v>
      </c>
    </row>
    <row r="20245" spans="1:5" x14ac:dyDescent="0.3">
      <c r="A20245">
        <v>91130077</v>
      </c>
      <c r="B20245" t="s">
        <v>1142</v>
      </c>
      <c r="C20245" t="s">
        <v>8</v>
      </c>
      <c r="D20245" t="s">
        <v>2389</v>
      </c>
      <c r="E20245">
        <v>0</v>
      </c>
    </row>
    <row r="20246" spans="1:5" x14ac:dyDescent="0.3">
      <c r="A20246">
        <v>91130077</v>
      </c>
      <c r="B20246" t="s">
        <v>1142</v>
      </c>
      <c r="C20246" t="s">
        <v>8</v>
      </c>
      <c r="D20246" t="s">
        <v>2390</v>
      </c>
      <c r="E20246">
        <v>0</v>
      </c>
    </row>
    <row r="20247" spans="1:5" x14ac:dyDescent="0.3">
      <c r="A20247">
        <v>91130077</v>
      </c>
      <c r="B20247" t="s">
        <v>1142</v>
      </c>
      <c r="C20247" t="s">
        <v>8</v>
      </c>
      <c r="D20247" t="s">
        <v>2391</v>
      </c>
      <c r="E20247">
        <v>0</v>
      </c>
    </row>
    <row r="20248" spans="1:5" x14ac:dyDescent="0.3">
      <c r="A20248">
        <v>91130077</v>
      </c>
      <c r="B20248" t="s">
        <v>1142</v>
      </c>
      <c r="C20248" t="s">
        <v>8</v>
      </c>
      <c r="D20248" t="s">
        <v>2392</v>
      </c>
      <c r="E20248">
        <v>0</v>
      </c>
    </row>
    <row r="20249" spans="1:5" x14ac:dyDescent="0.3">
      <c r="A20249">
        <v>91130077</v>
      </c>
      <c r="B20249" t="s">
        <v>1142</v>
      </c>
      <c r="C20249" t="s">
        <v>8</v>
      </c>
      <c r="D20249" t="s">
        <v>2393</v>
      </c>
      <c r="E20249">
        <v>0</v>
      </c>
    </row>
    <row r="20250" spans="1:5" x14ac:dyDescent="0.3">
      <c r="A20250">
        <v>91130077</v>
      </c>
      <c r="B20250" t="s">
        <v>1142</v>
      </c>
      <c r="C20250" t="s">
        <v>8</v>
      </c>
      <c r="D20250" t="s">
        <v>2394</v>
      </c>
      <c r="E20250">
        <v>0</v>
      </c>
    </row>
    <row r="20251" spans="1:5" x14ac:dyDescent="0.3">
      <c r="A20251">
        <v>91130077</v>
      </c>
      <c r="B20251" t="s">
        <v>1142</v>
      </c>
      <c r="C20251" t="s">
        <v>8</v>
      </c>
      <c r="D20251" t="s">
        <v>2395</v>
      </c>
      <c r="E20251">
        <v>0</v>
      </c>
    </row>
    <row r="20252" spans="1:5" x14ac:dyDescent="0.3">
      <c r="A20252">
        <v>91130077</v>
      </c>
      <c r="B20252" t="s">
        <v>1142</v>
      </c>
      <c r="C20252" t="s">
        <v>8</v>
      </c>
      <c r="D20252" t="s">
        <v>2396</v>
      </c>
      <c r="E20252">
        <v>0</v>
      </c>
    </row>
    <row r="20253" spans="1:5" x14ac:dyDescent="0.3">
      <c r="A20253">
        <v>91130077</v>
      </c>
      <c r="B20253" t="s">
        <v>1142</v>
      </c>
      <c r="C20253" t="s">
        <v>8</v>
      </c>
      <c r="D20253" t="s">
        <v>2397</v>
      </c>
      <c r="E20253">
        <v>0</v>
      </c>
    </row>
    <row r="20254" spans="1:5" x14ac:dyDescent="0.3">
      <c r="A20254">
        <v>91130077</v>
      </c>
      <c r="B20254" t="s">
        <v>1142</v>
      </c>
      <c r="C20254" t="s">
        <v>8</v>
      </c>
      <c r="D20254" t="s">
        <v>2398</v>
      </c>
      <c r="E20254">
        <v>0</v>
      </c>
    </row>
    <row r="20255" spans="1:5" x14ac:dyDescent="0.3">
      <c r="A20255">
        <v>91130077</v>
      </c>
      <c r="B20255" t="s">
        <v>1142</v>
      </c>
      <c r="C20255" t="s">
        <v>8</v>
      </c>
      <c r="D20255" t="s">
        <v>2399</v>
      </c>
      <c r="E20255">
        <v>0</v>
      </c>
    </row>
    <row r="20256" spans="1:5" x14ac:dyDescent="0.3">
      <c r="A20256">
        <v>91130077</v>
      </c>
      <c r="B20256" t="s">
        <v>1142</v>
      </c>
      <c r="C20256" t="s">
        <v>8</v>
      </c>
      <c r="D20256" t="s">
        <v>2400</v>
      </c>
      <c r="E20256">
        <v>0</v>
      </c>
    </row>
    <row r="20257" spans="1:5" x14ac:dyDescent="0.3">
      <c r="A20257">
        <v>91130077</v>
      </c>
      <c r="B20257" t="s">
        <v>1142</v>
      </c>
      <c r="C20257" t="s">
        <v>8</v>
      </c>
      <c r="D20257" t="s">
        <v>2401</v>
      </c>
      <c r="E20257">
        <v>0</v>
      </c>
    </row>
    <row r="20258" spans="1:5" x14ac:dyDescent="0.3">
      <c r="A20258">
        <v>91130077</v>
      </c>
      <c r="B20258" t="s">
        <v>1142</v>
      </c>
      <c r="C20258" t="s">
        <v>8</v>
      </c>
      <c r="D20258" t="s">
        <v>2402</v>
      </c>
      <c r="E20258">
        <v>0</v>
      </c>
    </row>
    <row r="20259" spans="1:5" x14ac:dyDescent="0.3">
      <c r="A20259">
        <v>91130077</v>
      </c>
      <c r="B20259" t="s">
        <v>1142</v>
      </c>
      <c r="C20259" t="s">
        <v>8</v>
      </c>
      <c r="D20259" t="s">
        <v>2403</v>
      </c>
      <c r="E20259">
        <v>0</v>
      </c>
    </row>
    <row r="20260" spans="1:5" x14ac:dyDescent="0.3">
      <c r="A20260">
        <v>91130077</v>
      </c>
      <c r="B20260" t="s">
        <v>1142</v>
      </c>
      <c r="C20260" t="s">
        <v>8</v>
      </c>
      <c r="D20260" t="s">
        <v>2404</v>
      </c>
      <c r="E20260">
        <v>0</v>
      </c>
    </row>
    <row r="20261" spans="1:5" x14ac:dyDescent="0.3">
      <c r="A20261">
        <v>91130077</v>
      </c>
      <c r="B20261" t="s">
        <v>1142</v>
      </c>
      <c r="C20261" t="s">
        <v>8</v>
      </c>
      <c r="D20261" t="s">
        <v>2405</v>
      </c>
      <c r="E20261">
        <v>0</v>
      </c>
    </row>
    <row r="20262" spans="1:5" x14ac:dyDescent="0.3">
      <c r="A20262">
        <v>91130077</v>
      </c>
      <c r="B20262" t="s">
        <v>1142</v>
      </c>
      <c r="C20262" t="s">
        <v>8</v>
      </c>
      <c r="D20262" t="s">
        <v>2406</v>
      </c>
      <c r="E20262">
        <v>0</v>
      </c>
    </row>
    <row r="20263" spans="1:5" x14ac:dyDescent="0.3">
      <c r="A20263">
        <v>91130077</v>
      </c>
      <c r="B20263" t="s">
        <v>1142</v>
      </c>
      <c r="C20263" t="s">
        <v>8</v>
      </c>
      <c r="D20263" t="s">
        <v>2407</v>
      </c>
      <c r="E20263">
        <v>0</v>
      </c>
    </row>
    <row r="20264" spans="1:5" x14ac:dyDescent="0.3">
      <c r="A20264">
        <v>91130077</v>
      </c>
      <c r="B20264" t="s">
        <v>1142</v>
      </c>
      <c r="C20264" t="s">
        <v>8</v>
      </c>
      <c r="D20264" t="s">
        <v>2408</v>
      </c>
      <c r="E20264">
        <v>0</v>
      </c>
    </row>
    <row r="20265" spans="1:5" x14ac:dyDescent="0.3">
      <c r="A20265">
        <v>91130077</v>
      </c>
      <c r="B20265" t="s">
        <v>1142</v>
      </c>
      <c r="C20265" t="s">
        <v>8</v>
      </c>
      <c r="D20265" t="s">
        <v>2409</v>
      </c>
      <c r="E20265">
        <v>0</v>
      </c>
    </row>
    <row r="20266" spans="1:5" x14ac:dyDescent="0.3">
      <c r="A20266">
        <v>91130077</v>
      </c>
      <c r="B20266" t="s">
        <v>1142</v>
      </c>
      <c r="C20266" t="s">
        <v>8</v>
      </c>
      <c r="D20266" t="s">
        <v>2410</v>
      </c>
      <c r="E20266">
        <v>0</v>
      </c>
    </row>
    <row r="20267" spans="1:5" x14ac:dyDescent="0.3">
      <c r="A20267">
        <v>91130077</v>
      </c>
      <c r="B20267" t="s">
        <v>1142</v>
      </c>
      <c r="C20267" t="s">
        <v>8</v>
      </c>
      <c r="D20267" t="s">
        <v>2411</v>
      </c>
      <c r="E20267">
        <v>0</v>
      </c>
    </row>
    <row r="20268" spans="1:5" x14ac:dyDescent="0.3">
      <c r="A20268">
        <v>91130077</v>
      </c>
      <c r="B20268" t="s">
        <v>1142</v>
      </c>
      <c r="C20268" t="s">
        <v>8</v>
      </c>
      <c r="D20268" t="s">
        <v>2412</v>
      </c>
      <c r="E20268">
        <v>0</v>
      </c>
    </row>
    <row r="20269" spans="1:5" x14ac:dyDescent="0.3">
      <c r="A20269">
        <v>91130077</v>
      </c>
      <c r="B20269" t="s">
        <v>1142</v>
      </c>
      <c r="C20269" t="s">
        <v>8</v>
      </c>
      <c r="D20269" t="s">
        <v>2413</v>
      </c>
      <c r="E20269">
        <v>-2</v>
      </c>
    </row>
    <row r="20270" spans="1:5" x14ac:dyDescent="0.3">
      <c r="A20270">
        <v>37030011</v>
      </c>
      <c r="B20270" t="s">
        <v>1144</v>
      </c>
      <c r="C20270" t="s">
        <v>976</v>
      </c>
      <c r="D20270" t="s">
        <v>2378</v>
      </c>
      <c r="E20270">
        <v>0</v>
      </c>
    </row>
    <row r="20271" spans="1:5" x14ac:dyDescent="0.3">
      <c r="A20271">
        <v>37030011</v>
      </c>
      <c r="B20271" t="s">
        <v>1144</v>
      </c>
      <c r="C20271" t="s">
        <v>976</v>
      </c>
      <c r="D20271" t="s">
        <v>2379</v>
      </c>
      <c r="E20271">
        <v>0</v>
      </c>
    </row>
    <row r="20272" spans="1:5" x14ac:dyDescent="0.3">
      <c r="A20272">
        <v>37030011</v>
      </c>
      <c r="B20272" t="s">
        <v>1144</v>
      </c>
      <c r="C20272" t="s">
        <v>976</v>
      </c>
      <c r="D20272" t="s">
        <v>2380</v>
      </c>
      <c r="E20272">
        <v>0</v>
      </c>
    </row>
    <row r="20273" spans="1:5" x14ac:dyDescent="0.3">
      <c r="A20273">
        <v>37030011</v>
      </c>
      <c r="B20273" t="s">
        <v>1144</v>
      </c>
      <c r="C20273" t="s">
        <v>976</v>
      </c>
      <c r="D20273" t="s">
        <v>2381</v>
      </c>
      <c r="E20273">
        <v>0</v>
      </c>
    </row>
    <row r="20274" spans="1:5" x14ac:dyDescent="0.3">
      <c r="A20274">
        <v>37030011</v>
      </c>
      <c r="B20274" t="s">
        <v>1144</v>
      </c>
      <c r="C20274" t="s">
        <v>976</v>
      </c>
      <c r="D20274" t="s">
        <v>2382</v>
      </c>
      <c r="E20274">
        <v>0</v>
      </c>
    </row>
    <row r="20275" spans="1:5" x14ac:dyDescent="0.3">
      <c r="A20275">
        <v>37030011</v>
      </c>
      <c r="B20275" t="s">
        <v>1144</v>
      </c>
      <c r="C20275" t="s">
        <v>976</v>
      </c>
      <c r="D20275" t="s">
        <v>2383</v>
      </c>
      <c r="E20275">
        <v>0</v>
      </c>
    </row>
    <row r="20276" spans="1:5" x14ac:dyDescent="0.3">
      <c r="A20276">
        <v>37030011</v>
      </c>
      <c r="B20276" t="s">
        <v>1144</v>
      </c>
      <c r="C20276" t="s">
        <v>976</v>
      </c>
      <c r="D20276" t="s">
        <v>2384</v>
      </c>
      <c r="E20276">
        <v>0</v>
      </c>
    </row>
    <row r="20277" spans="1:5" x14ac:dyDescent="0.3">
      <c r="A20277">
        <v>37030011</v>
      </c>
      <c r="B20277" t="s">
        <v>1144</v>
      </c>
      <c r="C20277" t="s">
        <v>976</v>
      </c>
      <c r="D20277" t="s">
        <v>2385</v>
      </c>
      <c r="E20277">
        <v>-1</v>
      </c>
    </row>
    <row r="20278" spans="1:5" x14ac:dyDescent="0.3">
      <c r="A20278">
        <v>37030011</v>
      </c>
      <c r="B20278" t="s">
        <v>1144</v>
      </c>
      <c r="C20278" t="s">
        <v>976</v>
      </c>
      <c r="D20278" t="s">
        <v>2386</v>
      </c>
      <c r="E20278">
        <v>0</v>
      </c>
    </row>
    <row r="20279" spans="1:5" x14ac:dyDescent="0.3">
      <c r="A20279">
        <v>37030011</v>
      </c>
      <c r="B20279" t="s">
        <v>1144</v>
      </c>
      <c r="C20279" t="s">
        <v>976</v>
      </c>
      <c r="D20279" t="s">
        <v>2387</v>
      </c>
      <c r="E20279">
        <v>-1</v>
      </c>
    </row>
    <row r="20280" spans="1:5" x14ac:dyDescent="0.3">
      <c r="A20280">
        <v>37030011</v>
      </c>
      <c r="B20280" t="s">
        <v>1144</v>
      </c>
      <c r="C20280" t="s">
        <v>976</v>
      </c>
      <c r="D20280" t="s">
        <v>2388</v>
      </c>
      <c r="E20280">
        <v>0</v>
      </c>
    </row>
    <row r="20281" spans="1:5" x14ac:dyDescent="0.3">
      <c r="A20281">
        <v>37030011</v>
      </c>
      <c r="B20281" t="s">
        <v>1144</v>
      </c>
      <c r="C20281" t="s">
        <v>976</v>
      </c>
      <c r="D20281" t="s">
        <v>2389</v>
      </c>
      <c r="E20281">
        <v>-0.5</v>
      </c>
    </row>
    <row r="20282" spans="1:5" x14ac:dyDescent="0.3">
      <c r="A20282">
        <v>37030011</v>
      </c>
      <c r="B20282" t="s">
        <v>1144</v>
      </c>
      <c r="C20282" t="s">
        <v>976</v>
      </c>
      <c r="D20282" t="s">
        <v>2390</v>
      </c>
      <c r="E20282">
        <v>0</v>
      </c>
    </row>
    <row r="20283" spans="1:5" x14ac:dyDescent="0.3">
      <c r="A20283">
        <v>37030011</v>
      </c>
      <c r="B20283" t="s">
        <v>1144</v>
      </c>
      <c r="C20283" t="s">
        <v>976</v>
      </c>
      <c r="D20283" t="s">
        <v>2391</v>
      </c>
      <c r="E20283">
        <v>0</v>
      </c>
    </row>
    <row r="20284" spans="1:5" x14ac:dyDescent="0.3">
      <c r="A20284">
        <v>37030011</v>
      </c>
      <c r="B20284" t="s">
        <v>1144</v>
      </c>
      <c r="C20284" t="s">
        <v>976</v>
      </c>
      <c r="D20284" t="s">
        <v>2392</v>
      </c>
      <c r="E20284">
        <v>-0.2</v>
      </c>
    </row>
    <row r="20285" spans="1:5" x14ac:dyDescent="0.3">
      <c r="A20285">
        <v>37030011</v>
      </c>
      <c r="B20285" t="s">
        <v>1144</v>
      </c>
      <c r="C20285" t="s">
        <v>976</v>
      </c>
      <c r="D20285" t="s">
        <v>2393</v>
      </c>
      <c r="E20285">
        <v>0</v>
      </c>
    </row>
    <row r="20286" spans="1:5" x14ac:dyDescent="0.3">
      <c r="A20286">
        <v>37030011</v>
      </c>
      <c r="B20286" t="s">
        <v>1144</v>
      </c>
      <c r="C20286" t="s">
        <v>976</v>
      </c>
      <c r="D20286" t="s">
        <v>2394</v>
      </c>
      <c r="E20286">
        <v>0</v>
      </c>
    </row>
    <row r="20287" spans="1:5" x14ac:dyDescent="0.3">
      <c r="A20287">
        <v>37030011</v>
      </c>
      <c r="B20287" t="s">
        <v>1144</v>
      </c>
      <c r="C20287" t="s">
        <v>976</v>
      </c>
      <c r="D20287" t="s">
        <v>2395</v>
      </c>
      <c r="E20287">
        <v>0</v>
      </c>
    </row>
    <row r="20288" spans="1:5" x14ac:dyDescent="0.3">
      <c r="A20288">
        <v>37030011</v>
      </c>
      <c r="B20288" t="s">
        <v>1144</v>
      </c>
      <c r="C20288" t="s">
        <v>976</v>
      </c>
      <c r="D20288" t="s">
        <v>2396</v>
      </c>
      <c r="E20288">
        <v>0</v>
      </c>
    </row>
    <row r="20289" spans="1:5" x14ac:dyDescent="0.3">
      <c r="A20289">
        <v>37030011</v>
      </c>
      <c r="B20289" t="s">
        <v>1144</v>
      </c>
      <c r="C20289" t="s">
        <v>976</v>
      </c>
      <c r="D20289" t="s">
        <v>2397</v>
      </c>
      <c r="E20289">
        <v>0</v>
      </c>
    </row>
    <row r="20290" spans="1:5" x14ac:dyDescent="0.3">
      <c r="A20290">
        <v>37030011</v>
      </c>
      <c r="B20290" t="s">
        <v>1144</v>
      </c>
      <c r="C20290" t="s">
        <v>976</v>
      </c>
      <c r="D20290" t="s">
        <v>2398</v>
      </c>
      <c r="E20290">
        <v>0</v>
      </c>
    </row>
    <row r="20291" spans="1:5" x14ac:dyDescent="0.3">
      <c r="A20291">
        <v>37030011</v>
      </c>
      <c r="B20291" t="s">
        <v>1144</v>
      </c>
      <c r="C20291" t="s">
        <v>976</v>
      </c>
      <c r="D20291" t="s">
        <v>2399</v>
      </c>
      <c r="E20291">
        <v>0</v>
      </c>
    </row>
    <row r="20292" spans="1:5" x14ac:dyDescent="0.3">
      <c r="A20292">
        <v>37030011</v>
      </c>
      <c r="B20292" t="s">
        <v>1144</v>
      </c>
      <c r="C20292" t="s">
        <v>976</v>
      </c>
      <c r="D20292" t="s">
        <v>2400</v>
      </c>
      <c r="E20292">
        <v>0</v>
      </c>
    </row>
    <row r="20293" spans="1:5" x14ac:dyDescent="0.3">
      <c r="A20293">
        <v>37030011</v>
      </c>
      <c r="B20293" t="s">
        <v>1144</v>
      </c>
      <c r="C20293" t="s">
        <v>976</v>
      </c>
      <c r="D20293" t="s">
        <v>2401</v>
      </c>
      <c r="E20293">
        <v>0</v>
      </c>
    </row>
    <row r="20294" spans="1:5" x14ac:dyDescent="0.3">
      <c r="A20294">
        <v>37030011</v>
      </c>
      <c r="B20294" t="s">
        <v>1144</v>
      </c>
      <c r="C20294" t="s">
        <v>976</v>
      </c>
      <c r="D20294" t="s">
        <v>2402</v>
      </c>
      <c r="E20294">
        <v>0</v>
      </c>
    </row>
    <row r="20295" spans="1:5" x14ac:dyDescent="0.3">
      <c r="A20295">
        <v>37030011</v>
      </c>
      <c r="B20295" t="s">
        <v>1144</v>
      </c>
      <c r="C20295" t="s">
        <v>976</v>
      </c>
      <c r="D20295" t="s">
        <v>2403</v>
      </c>
      <c r="E20295">
        <v>0</v>
      </c>
    </row>
    <row r="20296" spans="1:5" x14ac:dyDescent="0.3">
      <c r="A20296">
        <v>37030011</v>
      </c>
      <c r="B20296" t="s">
        <v>1144</v>
      </c>
      <c r="C20296" t="s">
        <v>976</v>
      </c>
      <c r="D20296" t="s">
        <v>2404</v>
      </c>
      <c r="E20296">
        <v>0</v>
      </c>
    </row>
    <row r="20297" spans="1:5" x14ac:dyDescent="0.3">
      <c r="A20297">
        <v>37030011</v>
      </c>
      <c r="B20297" t="s">
        <v>1144</v>
      </c>
      <c r="C20297" t="s">
        <v>976</v>
      </c>
      <c r="D20297" t="s">
        <v>2405</v>
      </c>
      <c r="E20297">
        <v>0</v>
      </c>
    </row>
    <row r="20298" spans="1:5" x14ac:dyDescent="0.3">
      <c r="A20298">
        <v>37030011</v>
      </c>
      <c r="B20298" t="s">
        <v>1144</v>
      </c>
      <c r="C20298" t="s">
        <v>976</v>
      </c>
      <c r="D20298" t="s">
        <v>2406</v>
      </c>
      <c r="E20298">
        <v>0</v>
      </c>
    </row>
    <row r="20299" spans="1:5" x14ac:dyDescent="0.3">
      <c r="A20299">
        <v>37030011</v>
      </c>
      <c r="B20299" t="s">
        <v>1144</v>
      </c>
      <c r="C20299" t="s">
        <v>976</v>
      </c>
      <c r="D20299" t="s">
        <v>2407</v>
      </c>
      <c r="E20299">
        <v>0</v>
      </c>
    </row>
    <row r="20300" spans="1:5" x14ac:dyDescent="0.3">
      <c r="A20300">
        <v>37030011</v>
      </c>
      <c r="B20300" t="s">
        <v>1144</v>
      </c>
      <c r="C20300" t="s">
        <v>976</v>
      </c>
      <c r="D20300" t="s">
        <v>2408</v>
      </c>
      <c r="E20300">
        <v>0</v>
      </c>
    </row>
    <row r="20301" spans="1:5" x14ac:dyDescent="0.3">
      <c r="A20301">
        <v>37030011</v>
      </c>
      <c r="B20301" t="s">
        <v>1144</v>
      </c>
      <c r="C20301" t="s">
        <v>976</v>
      </c>
      <c r="D20301" t="s">
        <v>2409</v>
      </c>
      <c r="E20301">
        <v>0</v>
      </c>
    </row>
    <row r="20302" spans="1:5" x14ac:dyDescent="0.3">
      <c r="A20302">
        <v>37030011</v>
      </c>
      <c r="B20302" t="s">
        <v>1144</v>
      </c>
      <c r="C20302" t="s">
        <v>976</v>
      </c>
      <c r="D20302" t="s">
        <v>2410</v>
      </c>
      <c r="E20302">
        <v>0</v>
      </c>
    </row>
    <row r="20303" spans="1:5" x14ac:dyDescent="0.3">
      <c r="A20303">
        <v>37030011</v>
      </c>
      <c r="B20303" t="s">
        <v>1144</v>
      </c>
      <c r="C20303" t="s">
        <v>976</v>
      </c>
      <c r="D20303" t="s">
        <v>2411</v>
      </c>
      <c r="E20303">
        <v>-1</v>
      </c>
    </row>
    <row r="20304" spans="1:5" x14ac:dyDescent="0.3">
      <c r="A20304">
        <v>37030011</v>
      </c>
      <c r="B20304" t="s">
        <v>1144</v>
      </c>
      <c r="C20304" t="s">
        <v>976</v>
      </c>
      <c r="D20304" t="s">
        <v>2412</v>
      </c>
      <c r="E20304">
        <v>0</v>
      </c>
    </row>
    <row r="20305" spans="1:5" x14ac:dyDescent="0.3">
      <c r="A20305">
        <v>37030011</v>
      </c>
      <c r="B20305" t="s">
        <v>1144</v>
      </c>
      <c r="C20305" t="s">
        <v>976</v>
      </c>
      <c r="D20305" t="s">
        <v>2413</v>
      </c>
      <c r="E20305">
        <v>0</v>
      </c>
    </row>
    <row r="20306" spans="1:5" x14ac:dyDescent="0.3">
      <c r="A20306">
        <v>66030002</v>
      </c>
      <c r="B20306" t="s">
        <v>1146</v>
      </c>
      <c r="C20306" t="s">
        <v>8</v>
      </c>
      <c r="D20306" t="s">
        <v>2378</v>
      </c>
      <c r="E20306">
        <v>0</v>
      </c>
    </row>
    <row r="20307" spans="1:5" x14ac:dyDescent="0.3">
      <c r="A20307">
        <v>66030002</v>
      </c>
      <c r="B20307" t="s">
        <v>1146</v>
      </c>
      <c r="C20307" t="s">
        <v>8</v>
      </c>
      <c r="D20307" t="s">
        <v>2379</v>
      </c>
      <c r="E20307">
        <v>0</v>
      </c>
    </row>
    <row r="20308" spans="1:5" x14ac:dyDescent="0.3">
      <c r="A20308">
        <v>66030002</v>
      </c>
      <c r="B20308" t="s">
        <v>1146</v>
      </c>
      <c r="C20308" t="s">
        <v>8</v>
      </c>
      <c r="D20308" t="s">
        <v>2380</v>
      </c>
      <c r="E20308">
        <v>0</v>
      </c>
    </row>
    <row r="20309" spans="1:5" x14ac:dyDescent="0.3">
      <c r="A20309">
        <v>66030002</v>
      </c>
      <c r="B20309" t="s">
        <v>1146</v>
      </c>
      <c r="C20309" t="s">
        <v>8</v>
      </c>
      <c r="D20309" t="s">
        <v>2381</v>
      </c>
      <c r="E20309">
        <v>0</v>
      </c>
    </row>
    <row r="20310" spans="1:5" x14ac:dyDescent="0.3">
      <c r="A20310">
        <v>66030002</v>
      </c>
      <c r="B20310" t="s">
        <v>1146</v>
      </c>
      <c r="C20310" t="s">
        <v>8</v>
      </c>
      <c r="D20310" t="s">
        <v>2382</v>
      </c>
      <c r="E20310">
        <v>0</v>
      </c>
    </row>
    <row r="20311" spans="1:5" x14ac:dyDescent="0.3">
      <c r="A20311">
        <v>66030002</v>
      </c>
      <c r="B20311" t="s">
        <v>1146</v>
      </c>
      <c r="C20311" t="s">
        <v>8</v>
      </c>
      <c r="D20311" t="s">
        <v>2383</v>
      </c>
      <c r="E20311">
        <v>0</v>
      </c>
    </row>
    <row r="20312" spans="1:5" x14ac:dyDescent="0.3">
      <c r="A20312">
        <v>66030002</v>
      </c>
      <c r="B20312" t="s">
        <v>1146</v>
      </c>
      <c r="C20312" t="s">
        <v>8</v>
      </c>
      <c r="D20312" t="s">
        <v>2384</v>
      </c>
      <c r="E20312">
        <v>0</v>
      </c>
    </row>
    <row r="20313" spans="1:5" x14ac:dyDescent="0.3">
      <c r="A20313">
        <v>66030002</v>
      </c>
      <c r="B20313" t="s">
        <v>1146</v>
      </c>
      <c r="C20313" t="s">
        <v>8</v>
      </c>
      <c r="D20313" t="s">
        <v>2385</v>
      </c>
      <c r="E20313">
        <v>0</v>
      </c>
    </row>
    <row r="20314" spans="1:5" x14ac:dyDescent="0.3">
      <c r="A20314">
        <v>66030002</v>
      </c>
      <c r="B20314" t="s">
        <v>1146</v>
      </c>
      <c r="C20314" t="s">
        <v>8</v>
      </c>
      <c r="D20314" t="s">
        <v>2386</v>
      </c>
      <c r="E20314">
        <v>0</v>
      </c>
    </row>
    <row r="20315" spans="1:5" x14ac:dyDescent="0.3">
      <c r="A20315">
        <v>66030002</v>
      </c>
      <c r="B20315" t="s">
        <v>1146</v>
      </c>
      <c r="C20315" t="s">
        <v>8</v>
      </c>
      <c r="D20315" t="s">
        <v>2387</v>
      </c>
      <c r="E20315">
        <v>0</v>
      </c>
    </row>
    <row r="20316" spans="1:5" x14ac:dyDescent="0.3">
      <c r="A20316">
        <v>66030002</v>
      </c>
      <c r="B20316" t="s">
        <v>1146</v>
      </c>
      <c r="C20316" t="s">
        <v>8</v>
      </c>
      <c r="D20316" t="s">
        <v>2388</v>
      </c>
      <c r="E20316">
        <v>0</v>
      </c>
    </row>
    <row r="20317" spans="1:5" x14ac:dyDescent="0.3">
      <c r="A20317">
        <v>66030002</v>
      </c>
      <c r="B20317" t="s">
        <v>1146</v>
      </c>
      <c r="C20317" t="s">
        <v>8</v>
      </c>
      <c r="D20317" t="s">
        <v>2389</v>
      </c>
      <c r="E20317">
        <v>0</v>
      </c>
    </row>
    <row r="20318" spans="1:5" x14ac:dyDescent="0.3">
      <c r="A20318">
        <v>66030002</v>
      </c>
      <c r="B20318" t="s">
        <v>1146</v>
      </c>
      <c r="C20318" t="s">
        <v>8</v>
      </c>
      <c r="D20318" t="s">
        <v>2390</v>
      </c>
      <c r="E20318">
        <v>0</v>
      </c>
    </row>
    <row r="20319" spans="1:5" x14ac:dyDescent="0.3">
      <c r="A20319">
        <v>66030002</v>
      </c>
      <c r="B20319" t="s">
        <v>1146</v>
      </c>
      <c r="C20319" t="s">
        <v>8</v>
      </c>
      <c r="D20319" t="s">
        <v>2391</v>
      </c>
      <c r="E20319">
        <v>0</v>
      </c>
    </row>
    <row r="20320" spans="1:5" x14ac:dyDescent="0.3">
      <c r="A20320">
        <v>66030002</v>
      </c>
      <c r="B20320" t="s">
        <v>1146</v>
      </c>
      <c r="C20320" t="s">
        <v>8</v>
      </c>
      <c r="D20320" t="s">
        <v>2392</v>
      </c>
      <c r="E20320">
        <v>0</v>
      </c>
    </row>
    <row r="20321" spans="1:5" x14ac:dyDescent="0.3">
      <c r="A20321">
        <v>66030002</v>
      </c>
      <c r="B20321" t="s">
        <v>1146</v>
      </c>
      <c r="C20321" t="s">
        <v>8</v>
      </c>
      <c r="D20321" t="s">
        <v>2393</v>
      </c>
      <c r="E20321">
        <v>0</v>
      </c>
    </row>
    <row r="20322" spans="1:5" x14ac:dyDescent="0.3">
      <c r="A20322">
        <v>66030002</v>
      </c>
      <c r="B20322" t="s">
        <v>1146</v>
      </c>
      <c r="C20322" t="s">
        <v>8</v>
      </c>
      <c r="D20322" t="s">
        <v>2394</v>
      </c>
      <c r="E20322">
        <v>0</v>
      </c>
    </row>
    <row r="20323" spans="1:5" x14ac:dyDescent="0.3">
      <c r="A20323">
        <v>66030002</v>
      </c>
      <c r="B20323" t="s">
        <v>1146</v>
      </c>
      <c r="C20323" t="s">
        <v>8</v>
      </c>
      <c r="D20323" t="s">
        <v>2395</v>
      </c>
      <c r="E20323">
        <v>0</v>
      </c>
    </row>
    <row r="20324" spans="1:5" x14ac:dyDescent="0.3">
      <c r="A20324">
        <v>66030002</v>
      </c>
      <c r="B20324" t="s">
        <v>1146</v>
      </c>
      <c r="C20324" t="s">
        <v>8</v>
      </c>
      <c r="D20324" t="s">
        <v>2396</v>
      </c>
      <c r="E20324">
        <v>0</v>
      </c>
    </row>
    <row r="20325" spans="1:5" x14ac:dyDescent="0.3">
      <c r="A20325">
        <v>66030002</v>
      </c>
      <c r="B20325" t="s">
        <v>1146</v>
      </c>
      <c r="C20325" t="s">
        <v>8</v>
      </c>
      <c r="D20325" t="s">
        <v>2397</v>
      </c>
      <c r="E20325">
        <v>0</v>
      </c>
    </row>
    <row r="20326" spans="1:5" x14ac:dyDescent="0.3">
      <c r="A20326">
        <v>66030002</v>
      </c>
      <c r="B20326" t="s">
        <v>1146</v>
      </c>
      <c r="C20326" t="s">
        <v>8</v>
      </c>
      <c r="D20326" t="s">
        <v>2398</v>
      </c>
      <c r="E20326">
        <v>0</v>
      </c>
    </row>
    <row r="20327" spans="1:5" x14ac:dyDescent="0.3">
      <c r="A20327">
        <v>66030002</v>
      </c>
      <c r="B20327" t="s">
        <v>1146</v>
      </c>
      <c r="C20327" t="s">
        <v>8</v>
      </c>
      <c r="D20327" t="s">
        <v>2399</v>
      </c>
      <c r="E20327">
        <v>0</v>
      </c>
    </row>
    <row r="20328" spans="1:5" x14ac:dyDescent="0.3">
      <c r="A20328">
        <v>66030002</v>
      </c>
      <c r="B20328" t="s">
        <v>1146</v>
      </c>
      <c r="C20328" t="s">
        <v>8</v>
      </c>
      <c r="D20328" t="s">
        <v>2400</v>
      </c>
      <c r="E20328">
        <v>0</v>
      </c>
    </row>
    <row r="20329" spans="1:5" x14ac:dyDescent="0.3">
      <c r="A20329">
        <v>66030002</v>
      </c>
      <c r="B20329" t="s">
        <v>1146</v>
      </c>
      <c r="C20329" t="s">
        <v>8</v>
      </c>
      <c r="D20329" t="s">
        <v>2401</v>
      </c>
      <c r="E20329">
        <v>0</v>
      </c>
    </row>
    <row r="20330" spans="1:5" x14ac:dyDescent="0.3">
      <c r="A20330">
        <v>66030002</v>
      </c>
      <c r="B20330" t="s">
        <v>1146</v>
      </c>
      <c r="C20330" t="s">
        <v>8</v>
      </c>
      <c r="D20330" t="s">
        <v>2402</v>
      </c>
      <c r="E20330">
        <v>-2</v>
      </c>
    </row>
    <row r="20331" spans="1:5" x14ac:dyDescent="0.3">
      <c r="A20331">
        <v>66030002</v>
      </c>
      <c r="B20331" t="s">
        <v>1146</v>
      </c>
      <c r="C20331" t="s">
        <v>8</v>
      </c>
      <c r="D20331" t="s">
        <v>2403</v>
      </c>
      <c r="E20331">
        <v>0</v>
      </c>
    </row>
    <row r="20332" spans="1:5" x14ac:dyDescent="0.3">
      <c r="A20332">
        <v>66030002</v>
      </c>
      <c r="B20332" t="s">
        <v>1146</v>
      </c>
      <c r="C20332" t="s">
        <v>8</v>
      </c>
      <c r="D20332" t="s">
        <v>2404</v>
      </c>
      <c r="E20332">
        <v>0</v>
      </c>
    </row>
    <row r="20333" spans="1:5" x14ac:dyDescent="0.3">
      <c r="A20333">
        <v>66030002</v>
      </c>
      <c r="B20333" t="s">
        <v>1146</v>
      </c>
      <c r="C20333" t="s">
        <v>8</v>
      </c>
      <c r="D20333" t="s">
        <v>2405</v>
      </c>
      <c r="E20333">
        <v>0</v>
      </c>
    </row>
    <row r="20334" spans="1:5" x14ac:dyDescent="0.3">
      <c r="A20334">
        <v>66030002</v>
      </c>
      <c r="B20334" t="s">
        <v>1146</v>
      </c>
      <c r="C20334" t="s">
        <v>8</v>
      </c>
      <c r="D20334" t="s">
        <v>2406</v>
      </c>
      <c r="E20334">
        <v>0</v>
      </c>
    </row>
    <row r="20335" spans="1:5" x14ac:dyDescent="0.3">
      <c r="A20335">
        <v>66030002</v>
      </c>
      <c r="B20335" t="s">
        <v>1146</v>
      </c>
      <c r="C20335" t="s">
        <v>8</v>
      </c>
      <c r="D20335" t="s">
        <v>2407</v>
      </c>
      <c r="E20335">
        <v>0</v>
      </c>
    </row>
    <row r="20336" spans="1:5" x14ac:dyDescent="0.3">
      <c r="A20336">
        <v>66030002</v>
      </c>
      <c r="B20336" t="s">
        <v>1146</v>
      </c>
      <c r="C20336" t="s">
        <v>8</v>
      </c>
      <c r="D20336" t="s">
        <v>2408</v>
      </c>
      <c r="E20336">
        <v>0</v>
      </c>
    </row>
    <row r="20337" spans="1:5" x14ac:dyDescent="0.3">
      <c r="A20337">
        <v>66030002</v>
      </c>
      <c r="B20337" t="s">
        <v>1146</v>
      </c>
      <c r="C20337" t="s">
        <v>8</v>
      </c>
      <c r="D20337" t="s">
        <v>2409</v>
      </c>
      <c r="E20337">
        <v>0</v>
      </c>
    </row>
    <row r="20338" spans="1:5" x14ac:dyDescent="0.3">
      <c r="A20338">
        <v>66030002</v>
      </c>
      <c r="B20338" t="s">
        <v>1146</v>
      </c>
      <c r="C20338" t="s">
        <v>8</v>
      </c>
      <c r="D20338" t="s">
        <v>2410</v>
      </c>
      <c r="E20338">
        <v>0</v>
      </c>
    </row>
    <row r="20339" spans="1:5" x14ac:dyDescent="0.3">
      <c r="A20339">
        <v>66030002</v>
      </c>
      <c r="B20339" t="s">
        <v>1146</v>
      </c>
      <c r="C20339" t="s">
        <v>8</v>
      </c>
      <c r="D20339" t="s">
        <v>2411</v>
      </c>
      <c r="E20339">
        <v>0</v>
      </c>
    </row>
    <row r="20340" spans="1:5" x14ac:dyDescent="0.3">
      <c r="A20340">
        <v>66030002</v>
      </c>
      <c r="B20340" t="s">
        <v>1146</v>
      </c>
      <c r="C20340" t="s">
        <v>8</v>
      </c>
      <c r="D20340" t="s">
        <v>2412</v>
      </c>
      <c r="E20340">
        <v>0</v>
      </c>
    </row>
    <row r="20341" spans="1:5" x14ac:dyDescent="0.3">
      <c r="A20341">
        <v>66030002</v>
      </c>
      <c r="B20341" t="s">
        <v>1146</v>
      </c>
      <c r="C20341" t="s">
        <v>8</v>
      </c>
      <c r="D20341" t="s">
        <v>2413</v>
      </c>
      <c r="E20341">
        <v>0</v>
      </c>
    </row>
    <row r="20342" spans="1:5" x14ac:dyDescent="0.3">
      <c r="A20342">
        <v>39200202</v>
      </c>
      <c r="B20342" t="s">
        <v>1148</v>
      </c>
      <c r="C20342" t="s">
        <v>8</v>
      </c>
      <c r="D20342" t="s">
        <v>2378</v>
      </c>
      <c r="E20342">
        <v>0</v>
      </c>
    </row>
    <row r="20343" spans="1:5" x14ac:dyDescent="0.3">
      <c r="A20343">
        <v>39200202</v>
      </c>
      <c r="B20343" t="s">
        <v>1148</v>
      </c>
      <c r="C20343" t="s">
        <v>8</v>
      </c>
      <c r="D20343" t="s">
        <v>2379</v>
      </c>
      <c r="E20343">
        <v>0</v>
      </c>
    </row>
    <row r="20344" spans="1:5" x14ac:dyDescent="0.3">
      <c r="A20344">
        <v>39200202</v>
      </c>
      <c r="B20344" t="s">
        <v>1148</v>
      </c>
      <c r="C20344" t="s">
        <v>8</v>
      </c>
      <c r="D20344" t="s">
        <v>2380</v>
      </c>
      <c r="E20344">
        <v>0</v>
      </c>
    </row>
    <row r="20345" spans="1:5" x14ac:dyDescent="0.3">
      <c r="A20345">
        <v>39200202</v>
      </c>
      <c r="B20345" t="s">
        <v>1148</v>
      </c>
      <c r="C20345" t="s">
        <v>8</v>
      </c>
      <c r="D20345" t="s">
        <v>2381</v>
      </c>
      <c r="E20345">
        <v>0</v>
      </c>
    </row>
    <row r="20346" spans="1:5" x14ac:dyDescent="0.3">
      <c r="A20346">
        <v>39200202</v>
      </c>
      <c r="B20346" t="s">
        <v>1148</v>
      </c>
      <c r="C20346" t="s">
        <v>8</v>
      </c>
      <c r="D20346" t="s">
        <v>2382</v>
      </c>
      <c r="E20346">
        <v>0</v>
      </c>
    </row>
    <row r="20347" spans="1:5" x14ac:dyDescent="0.3">
      <c r="A20347">
        <v>39200202</v>
      </c>
      <c r="B20347" t="s">
        <v>1148</v>
      </c>
      <c r="C20347" t="s">
        <v>8</v>
      </c>
      <c r="D20347" t="s">
        <v>2383</v>
      </c>
      <c r="E20347">
        <v>0</v>
      </c>
    </row>
    <row r="20348" spans="1:5" x14ac:dyDescent="0.3">
      <c r="A20348">
        <v>39200202</v>
      </c>
      <c r="B20348" t="s">
        <v>1148</v>
      </c>
      <c r="C20348" t="s">
        <v>8</v>
      </c>
      <c r="D20348" t="s">
        <v>2384</v>
      </c>
      <c r="E20348">
        <v>0</v>
      </c>
    </row>
    <row r="20349" spans="1:5" x14ac:dyDescent="0.3">
      <c r="A20349">
        <v>39200202</v>
      </c>
      <c r="B20349" t="s">
        <v>1148</v>
      </c>
      <c r="C20349" t="s">
        <v>8</v>
      </c>
      <c r="D20349" t="s">
        <v>2385</v>
      </c>
      <c r="E20349">
        <v>0</v>
      </c>
    </row>
    <row r="20350" spans="1:5" x14ac:dyDescent="0.3">
      <c r="A20350">
        <v>39200202</v>
      </c>
      <c r="B20350" t="s">
        <v>1148</v>
      </c>
      <c r="C20350" t="s">
        <v>8</v>
      </c>
      <c r="D20350" t="s">
        <v>2386</v>
      </c>
      <c r="E20350">
        <v>-2</v>
      </c>
    </row>
    <row r="20351" spans="1:5" x14ac:dyDescent="0.3">
      <c r="A20351">
        <v>39200202</v>
      </c>
      <c r="B20351" t="s">
        <v>1148</v>
      </c>
      <c r="C20351" t="s">
        <v>8</v>
      </c>
      <c r="D20351" t="s">
        <v>2387</v>
      </c>
      <c r="E20351">
        <v>-2</v>
      </c>
    </row>
    <row r="20352" spans="1:5" x14ac:dyDescent="0.3">
      <c r="A20352">
        <v>39200202</v>
      </c>
      <c r="B20352" t="s">
        <v>1148</v>
      </c>
      <c r="C20352" t="s">
        <v>8</v>
      </c>
      <c r="D20352" t="s">
        <v>2388</v>
      </c>
      <c r="E20352">
        <v>0</v>
      </c>
    </row>
    <row r="20353" spans="1:5" x14ac:dyDescent="0.3">
      <c r="A20353">
        <v>39200202</v>
      </c>
      <c r="B20353" t="s">
        <v>1148</v>
      </c>
      <c r="C20353" t="s">
        <v>8</v>
      </c>
      <c r="D20353" t="s">
        <v>2389</v>
      </c>
      <c r="E20353">
        <v>0</v>
      </c>
    </row>
    <row r="20354" spans="1:5" x14ac:dyDescent="0.3">
      <c r="A20354">
        <v>39200202</v>
      </c>
      <c r="B20354" t="s">
        <v>1148</v>
      </c>
      <c r="C20354" t="s">
        <v>8</v>
      </c>
      <c r="D20354" t="s">
        <v>2390</v>
      </c>
      <c r="E20354">
        <v>0</v>
      </c>
    </row>
    <row r="20355" spans="1:5" x14ac:dyDescent="0.3">
      <c r="A20355">
        <v>39200202</v>
      </c>
      <c r="B20355" t="s">
        <v>1148</v>
      </c>
      <c r="C20355" t="s">
        <v>8</v>
      </c>
      <c r="D20355" t="s">
        <v>2391</v>
      </c>
      <c r="E20355">
        <v>0</v>
      </c>
    </row>
    <row r="20356" spans="1:5" x14ac:dyDescent="0.3">
      <c r="A20356">
        <v>39200202</v>
      </c>
      <c r="B20356" t="s">
        <v>1148</v>
      </c>
      <c r="C20356" t="s">
        <v>8</v>
      </c>
      <c r="D20356" t="s">
        <v>2392</v>
      </c>
      <c r="E20356">
        <v>0</v>
      </c>
    </row>
    <row r="20357" spans="1:5" x14ac:dyDescent="0.3">
      <c r="A20357">
        <v>39200202</v>
      </c>
      <c r="B20357" t="s">
        <v>1148</v>
      </c>
      <c r="C20357" t="s">
        <v>8</v>
      </c>
      <c r="D20357" t="s">
        <v>2393</v>
      </c>
      <c r="E20357">
        <v>0</v>
      </c>
    </row>
    <row r="20358" spans="1:5" x14ac:dyDescent="0.3">
      <c r="A20358">
        <v>39200202</v>
      </c>
      <c r="B20358" t="s">
        <v>1148</v>
      </c>
      <c r="C20358" t="s">
        <v>8</v>
      </c>
      <c r="D20358" t="s">
        <v>2394</v>
      </c>
      <c r="E20358">
        <v>0</v>
      </c>
    </row>
    <row r="20359" spans="1:5" x14ac:dyDescent="0.3">
      <c r="A20359">
        <v>39200202</v>
      </c>
      <c r="B20359" t="s">
        <v>1148</v>
      </c>
      <c r="C20359" t="s">
        <v>8</v>
      </c>
      <c r="D20359" t="s">
        <v>2395</v>
      </c>
      <c r="E20359">
        <v>0</v>
      </c>
    </row>
    <row r="20360" spans="1:5" x14ac:dyDescent="0.3">
      <c r="A20360">
        <v>39200202</v>
      </c>
      <c r="B20360" t="s">
        <v>1148</v>
      </c>
      <c r="C20360" t="s">
        <v>8</v>
      </c>
      <c r="D20360" t="s">
        <v>2396</v>
      </c>
      <c r="E20360">
        <v>0</v>
      </c>
    </row>
    <row r="20361" spans="1:5" x14ac:dyDescent="0.3">
      <c r="A20361">
        <v>39200202</v>
      </c>
      <c r="B20361" t="s">
        <v>1148</v>
      </c>
      <c r="C20361" t="s">
        <v>8</v>
      </c>
      <c r="D20361" t="s">
        <v>2397</v>
      </c>
      <c r="E20361">
        <v>0</v>
      </c>
    </row>
    <row r="20362" spans="1:5" x14ac:dyDescent="0.3">
      <c r="A20362">
        <v>39200202</v>
      </c>
      <c r="B20362" t="s">
        <v>1148</v>
      </c>
      <c r="C20362" t="s">
        <v>8</v>
      </c>
      <c r="D20362" t="s">
        <v>2398</v>
      </c>
      <c r="E20362">
        <v>0</v>
      </c>
    </row>
    <row r="20363" spans="1:5" x14ac:dyDescent="0.3">
      <c r="A20363">
        <v>39200202</v>
      </c>
      <c r="B20363" t="s">
        <v>1148</v>
      </c>
      <c r="C20363" t="s">
        <v>8</v>
      </c>
      <c r="D20363" t="s">
        <v>2399</v>
      </c>
      <c r="E20363">
        <v>0</v>
      </c>
    </row>
    <row r="20364" spans="1:5" x14ac:dyDescent="0.3">
      <c r="A20364">
        <v>39200202</v>
      </c>
      <c r="B20364" t="s">
        <v>1148</v>
      </c>
      <c r="C20364" t="s">
        <v>8</v>
      </c>
      <c r="D20364" t="s">
        <v>2400</v>
      </c>
      <c r="E20364">
        <v>0</v>
      </c>
    </row>
    <row r="20365" spans="1:5" x14ac:dyDescent="0.3">
      <c r="A20365">
        <v>39200202</v>
      </c>
      <c r="B20365" t="s">
        <v>1148</v>
      </c>
      <c r="C20365" t="s">
        <v>8</v>
      </c>
      <c r="D20365" t="s">
        <v>2401</v>
      </c>
      <c r="E20365">
        <v>0</v>
      </c>
    </row>
    <row r="20366" spans="1:5" x14ac:dyDescent="0.3">
      <c r="A20366">
        <v>39200202</v>
      </c>
      <c r="B20366" t="s">
        <v>1148</v>
      </c>
      <c r="C20366" t="s">
        <v>8</v>
      </c>
      <c r="D20366" t="s">
        <v>2402</v>
      </c>
      <c r="E20366">
        <v>0</v>
      </c>
    </row>
    <row r="20367" spans="1:5" x14ac:dyDescent="0.3">
      <c r="A20367">
        <v>39200202</v>
      </c>
      <c r="B20367" t="s">
        <v>1148</v>
      </c>
      <c r="C20367" t="s">
        <v>8</v>
      </c>
      <c r="D20367" t="s">
        <v>2403</v>
      </c>
      <c r="E20367">
        <v>0</v>
      </c>
    </row>
    <row r="20368" spans="1:5" x14ac:dyDescent="0.3">
      <c r="A20368">
        <v>39200202</v>
      </c>
      <c r="B20368" t="s">
        <v>1148</v>
      </c>
      <c r="C20368" t="s">
        <v>8</v>
      </c>
      <c r="D20368" t="s">
        <v>2404</v>
      </c>
      <c r="E20368">
        <v>0</v>
      </c>
    </row>
    <row r="20369" spans="1:5" x14ac:dyDescent="0.3">
      <c r="A20369">
        <v>39200202</v>
      </c>
      <c r="B20369" t="s">
        <v>1148</v>
      </c>
      <c r="C20369" t="s">
        <v>8</v>
      </c>
      <c r="D20369" t="s">
        <v>2405</v>
      </c>
      <c r="E20369">
        <v>0</v>
      </c>
    </row>
    <row r="20370" spans="1:5" x14ac:dyDescent="0.3">
      <c r="A20370">
        <v>39200202</v>
      </c>
      <c r="B20370" t="s">
        <v>1148</v>
      </c>
      <c r="C20370" t="s">
        <v>8</v>
      </c>
      <c r="D20370" t="s">
        <v>2406</v>
      </c>
      <c r="E20370">
        <v>0</v>
      </c>
    </row>
    <row r="20371" spans="1:5" x14ac:dyDescent="0.3">
      <c r="A20371">
        <v>39200202</v>
      </c>
      <c r="B20371" t="s">
        <v>1148</v>
      </c>
      <c r="C20371" t="s">
        <v>8</v>
      </c>
      <c r="D20371" t="s">
        <v>2407</v>
      </c>
      <c r="E20371">
        <v>-1</v>
      </c>
    </row>
    <row r="20372" spans="1:5" x14ac:dyDescent="0.3">
      <c r="A20372">
        <v>39200202</v>
      </c>
      <c r="B20372" t="s">
        <v>1148</v>
      </c>
      <c r="C20372" t="s">
        <v>8</v>
      </c>
      <c r="D20372" t="s">
        <v>2408</v>
      </c>
      <c r="E20372">
        <v>0</v>
      </c>
    </row>
    <row r="20373" spans="1:5" x14ac:dyDescent="0.3">
      <c r="A20373">
        <v>39200202</v>
      </c>
      <c r="B20373" t="s">
        <v>1148</v>
      </c>
      <c r="C20373" t="s">
        <v>8</v>
      </c>
      <c r="D20373" t="s">
        <v>2409</v>
      </c>
      <c r="E20373">
        <v>0</v>
      </c>
    </row>
    <row r="20374" spans="1:5" x14ac:dyDescent="0.3">
      <c r="A20374">
        <v>39200202</v>
      </c>
      <c r="B20374" t="s">
        <v>1148</v>
      </c>
      <c r="C20374" t="s">
        <v>8</v>
      </c>
      <c r="D20374" t="s">
        <v>2410</v>
      </c>
      <c r="E20374">
        <v>0</v>
      </c>
    </row>
    <row r="20375" spans="1:5" x14ac:dyDescent="0.3">
      <c r="A20375">
        <v>39200202</v>
      </c>
      <c r="B20375" t="s">
        <v>1148</v>
      </c>
      <c r="C20375" t="s">
        <v>8</v>
      </c>
      <c r="D20375" t="s">
        <v>2411</v>
      </c>
      <c r="E20375">
        <v>0</v>
      </c>
    </row>
    <row r="20376" spans="1:5" x14ac:dyDescent="0.3">
      <c r="A20376">
        <v>39200202</v>
      </c>
      <c r="B20376" t="s">
        <v>1148</v>
      </c>
      <c r="C20376" t="s">
        <v>8</v>
      </c>
      <c r="D20376" t="s">
        <v>2412</v>
      </c>
      <c r="E20376">
        <v>0</v>
      </c>
    </row>
    <row r="20377" spans="1:5" x14ac:dyDescent="0.3">
      <c r="A20377">
        <v>39200202</v>
      </c>
      <c r="B20377" t="s">
        <v>1148</v>
      </c>
      <c r="C20377" t="s">
        <v>8</v>
      </c>
      <c r="D20377" t="s">
        <v>2413</v>
      </c>
      <c r="E20377">
        <v>0</v>
      </c>
    </row>
    <row r="20378" spans="1:5" x14ac:dyDescent="0.3">
      <c r="A20378">
        <v>60150006</v>
      </c>
      <c r="B20378" t="s">
        <v>1150</v>
      </c>
      <c r="C20378" t="s">
        <v>8</v>
      </c>
      <c r="D20378" t="s">
        <v>2378</v>
      </c>
      <c r="E20378">
        <v>0</v>
      </c>
    </row>
    <row r="20379" spans="1:5" x14ac:dyDescent="0.3">
      <c r="A20379">
        <v>60150006</v>
      </c>
      <c r="B20379" t="s">
        <v>1150</v>
      </c>
      <c r="C20379" t="s">
        <v>8</v>
      </c>
      <c r="D20379" t="s">
        <v>2379</v>
      </c>
      <c r="E20379">
        <v>0</v>
      </c>
    </row>
    <row r="20380" spans="1:5" x14ac:dyDescent="0.3">
      <c r="A20380">
        <v>60150006</v>
      </c>
      <c r="B20380" t="s">
        <v>1150</v>
      </c>
      <c r="C20380" t="s">
        <v>8</v>
      </c>
      <c r="D20380" t="s">
        <v>2380</v>
      </c>
      <c r="E20380">
        <v>0</v>
      </c>
    </row>
    <row r="20381" spans="1:5" x14ac:dyDescent="0.3">
      <c r="A20381">
        <v>60150006</v>
      </c>
      <c r="B20381" t="s">
        <v>1150</v>
      </c>
      <c r="C20381" t="s">
        <v>8</v>
      </c>
      <c r="D20381" t="s">
        <v>2381</v>
      </c>
      <c r="E20381">
        <v>0</v>
      </c>
    </row>
    <row r="20382" spans="1:5" x14ac:dyDescent="0.3">
      <c r="A20382">
        <v>60150006</v>
      </c>
      <c r="B20382" t="s">
        <v>1150</v>
      </c>
      <c r="C20382" t="s">
        <v>8</v>
      </c>
      <c r="D20382" t="s">
        <v>2382</v>
      </c>
      <c r="E20382">
        <v>0</v>
      </c>
    </row>
    <row r="20383" spans="1:5" x14ac:dyDescent="0.3">
      <c r="A20383">
        <v>60150006</v>
      </c>
      <c r="B20383" t="s">
        <v>1150</v>
      </c>
      <c r="C20383" t="s">
        <v>8</v>
      </c>
      <c r="D20383" t="s">
        <v>2383</v>
      </c>
      <c r="E20383">
        <v>0</v>
      </c>
    </row>
    <row r="20384" spans="1:5" x14ac:dyDescent="0.3">
      <c r="A20384">
        <v>60150006</v>
      </c>
      <c r="B20384" t="s">
        <v>1150</v>
      </c>
      <c r="C20384" t="s">
        <v>8</v>
      </c>
      <c r="D20384" t="s">
        <v>2384</v>
      </c>
      <c r="E20384">
        <v>0</v>
      </c>
    </row>
    <row r="20385" spans="1:5" x14ac:dyDescent="0.3">
      <c r="A20385">
        <v>60150006</v>
      </c>
      <c r="B20385" t="s">
        <v>1150</v>
      </c>
      <c r="C20385" t="s">
        <v>8</v>
      </c>
      <c r="D20385" t="s">
        <v>2385</v>
      </c>
      <c r="E20385">
        <v>-2</v>
      </c>
    </row>
    <row r="20386" spans="1:5" x14ac:dyDescent="0.3">
      <c r="A20386">
        <v>60150006</v>
      </c>
      <c r="B20386" t="s">
        <v>1150</v>
      </c>
      <c r="C20386" t="s">
        <v>8</v>
      </c>
      <c r="D20386" t="s">
        <v>2386</v>
      </c>
      <c r="E20386">
        <v>0</v>
      </c>
    </row>
    <row r="20387" spans="1:5" x14ac:dyDescent="0.3">
      <c r="A20387">
        <v>60150006</v>
      </c>
      <c r="B20387" t="s">
        <v>1150</v>
      </c>
      <c r="C20387" t="s">
        <v>8</v>
      </c>
      <c r="D20387" t="s">
        <v>2387</v>
      </c>
      <c r="E20387">
        <v>0</v>
      </c>
    </row>
    <row r="20388" spans="1:5" x14ac:dyDescent="0.3">
      <c r="A20388">
        <v>60150006</v>
      </c>
      <c r="B20388" t="s">
        <v>1150</v>
      </c>
      <c r="C20388" t="s">
        <v>8</v>
      </c>
      <c r="D20388" t="s">
        <v>2388</v>
      </c>
      <c r="E20388">
        <v>0</v>
      </c>
    </row>
    <row r="20389" spans="1:5" x14ac:dyDescent="0.3">
      <c r="A20389">
        <v>60150006</v>
      </c>
      <c r="B20389" t="s">
        <v>1150</v>
      </c>
      <c r="C20389" t="s">
        <v>8</v>
      </c>
      <c r="D20389" t="s">
        <v>2389</v>
      </c>
      <c r="E20389">
        <v>0</v>
      </c>
    </row>
    <row r="20390" spans="1:5" x14ac:dyDescent="0.3">
      <c r="A20390">
        <v>60150006</v>
      </c>
      <c r="B20390" t="s">
        <v>1150</v>
      </c>
      <c r="C20390" t="s">
        <v>8</v>
      </c>
      <c r="D20390" t="s">
        <v>2390</v>
      </c>
      <c r="E20390">
        <v>0</v>
      </c>
    </row>
    <row r="20391" spans="1:5" x14ac:dyDescent="0.3">
      <c r="A20391">
        <v>60150006</v>
      </c>
      <c r="B20391" t="s">
        <v>1150</v>
      </c>
      <c r="C20391" t="s">
        <v>8</v>
      </c>
      <c r="D20391" t="s">
        <v>2391</v>
      </c>
      <c r="E20391">
        <v>0</v>
      </c>
    </row>
    <row r="20392" spans="1:5" x14ac:dyDescent="0.3">
      <c r="A20392">
        <v>60150006</v>
      </c>
      <c r="B20392" t="s">
        <v>1150</v>
      </c>
      <c r="C20392" t="s">
        <v>8</v>
      </c>
      <c r="D20392" t="s">
        <v>2392</v>
      </c>
      <c r="E20392">
        <v>0</v>
      </c>
    </row>
    <row r="20393" spans="1:5" x14ac:dyDescent="0.3">
      <c r="A20393">
        <v>60150006</v>
      </c>
      <c r="B20393" t="s">
        <v>1150</v>
      </c>
      <c r="C20393" t="s">
        <v>8</v>
      </c>
      <c r="D20393" t="s">
        <v>2393</v>
      </c>
      <c r="E20393">
        <v>0</v>
      </c>
    </row>
    <row r="20394" spans="1:5" x14ac:dyDescent="0.3">
      <c r="A20394">
        <v>60150006</v>
      </c>
      <c r="B20394" t="s">
        <v>1150</v>
      </c>
      <c r="C20394" t="s">
        <v>8</v>
      </c>
      <c r="D20394" t="s">
        <v>2394</v>
      </c>
      <c r="E20394">
        <v>0</v>
      </c>
    </row>
    <row r="20395" spans="1:5" x14ac:dyDescent="0.3">
      <c r="A20395">
        <v>60150006</v>
      </c>
      <c r="B20395" t="s">
        <v>1150</v>
      </c>
      <c r="C20395" t="s">
        <v>8</v>
      </c>
      <c r="D20395" t="s">
        <v>2395</v>
      </c>
      <c r="E20395">
        <v>0</v>
      </c>
    </row>
    <row r="20396" spans="1:5" x14ac:dyDescent="0.3">
      <c r="A20396">
        <v>60150006</v>
      </c>
      <c r="B20396" t="s">
        <v>1150</v>
      </c>
      <c r="C20396" t="s">
        <v>8</v>
      </c>
      <c r="D20396" t="s">
        <v>2396</v>
      </c>
      <c r="E20396">
        <v>0</v>
      </c>
    </row>
    <row r="20397" spans="1:5" x14ac:dyDescent="0.3">
      <c r="A20397">
        <v>60150006</v>
      </c>
      <c r="B20397" t="s">
        <v>1150</v>
      </c>
      <c r="C20397" t="s">
        <v>8</v>
      </c>
      <c r="D20397" t="s">
        <v>2397</v>
      </c>
      <c r="E20397">
        <v>0</v>
      </c>
    </row>
    <row r="20398" spans="1:5" x14ac:dyDescent="0.3">
      <c r="A20398">
        <v>60150006</v>
      </c>
      <c r="B20398" t="s">
        <v>1150</v>
      </c>
      <c r="C20398" t="s">
        <v>8</v>
      </c>
      <c r="D20398" t="s">
        <v>2398</v>
      </c>
      <c r="E20398">
        <v>0</v>
      </c>
    </row>
    <row r="20399" spans="1:5" x14ac:dyDescent="0.3">
      <c r="A20399">
        <v>60150006</v>
      </c>
      <c r="B20399" t="s">
        <v>1150</v>
      </c>
      <c r="C20399" t="s">
        <v>8</v>
      </c>
      <c r="D20399" t="s">
        <v>2399</v>
      </c>
      <c r="E20399">
        <v>0</v>
      </c>
    </row>
    <row r="20400" spans="1:5" x14ac:dyDescent="0.3">
      <c r="A20400">
        <v>60150006</v>
      </c>
      <c r="B20400" t="s">
        <v>1150</v>
      </c>
      <c r="C20400" t="s">
        <v>8</v>
      </c>
      <c r="D20400" t="s">
        <v>2400</v>
      </c>
      <c r="E20400">
        <v>0</v>
      </c>
    </row>
    <row r="20401" spans="1:5" x14ac:dyDescent="0.3">
      <c r="A20401">
        <v>60150006</v>
      </c>
      <c r="B20401" t="s">
        <v>1150</v>
      </c>
      <c r="C20401" t="s">
        <v>8</v>
      </c>
      <c r="D20401" t="s">
        <v>2401</v>
      </c>
      <c r="E20401">
        <v>0</v>
      </c>
    </row>
    <row r="20402" spans="1:5" x14ac:dyDescent="0.3">
      <c r="A20402">
        <v>60150006</v>
      </c>
      <c r="B20402" t="s">
        <v>1150</v>
      </c>
      <c r="C20402" t="s">
        <v>8</v>
      </c>
      <c r="D20402" t="s">
        <v>2402</v>
      </c>
      <c r="E20402">
        <v>0</v>
      </c>
    </row>
    <row r="20403" spans="1:5" x14ac:dyDescent="0.3">
      <c r="A20403">
        <v>60150006</v>
      </c>
      <c r="B20403" t="s">
        <v>1150</v>
      </c>
      <c r="C20403" t="s">
        <v>8</v>
      </c>
      <c r="D20403" t="s">
        <v>2403</v>
      </c>
      <c r="E20403">
        <v>0</v>
      </c>
    </row>
    <row r="20404" spans="1:5" x14ac:dyDescent="0.3">
      <c r="A20404">
        <v>60150006</v>
      </c>
      <c r="B20404" t="s">
        <v>1150</v>
      </c>
      <c r="C20404" t="s">
        <v>8</v>
      </c>
      <c r="D20404" t="s">
        <v>2404</v>
      </c>
      <c r="E20404">
        <v>0</v>
      </c>
    </row>
    <row r="20405" spans="1:5" x14ac:dyDescent="0.3">
      <c r="A20405">
        <v>60150006</v>
      </c>
      <c r="B20405" t="s">
        <v>1150</v>
      </c>
      <c r="C20405" t="s">
        <v>8</v>
      </c>
      <c r="D20405" t="s">
        <v>2405</v>
      </c>
      <c r="E20405">
        <v>0</v>
      </c>
    </row>
    <row r="20406" spans="1:5" x14ac:dyDescent="0.3">
      <c r="A20406">
        <v>60150006</v>
      </c>
      <c r="B20406" t="s">
        <v>1150</v>
      </c>
      <c r="C20406" t="s">
        <v>8</v>
      </c>
      <c r="D20406" t="s">
        <v>2406</v>
      </c>
      <c r="E20406">
        <v>-2</v>
      </c>
    </row>
    <row r="20407" spans="1:5" x14ac:dyDescent="0.3">
      <c r="A20407">
        <v>60150006</v>
      </c>
      <c r="B20407" t="s">
        <v>1150</v>
      </c>
      <c r="C20407" t="s">
        <v>8</v>
      </c>
      <c r="D20407" t="s">
        <v>2407</v>
      </c>
      <c r="E20407">
        <v>0</v>
      </c>
    </row>
    <row r="20408" spans="1:5" x14ac:dyDescent="0.3">
      <c r="A20408">
        <v>60150006</v>
      </c>
      <c r="B20408" t="s">
        <v>1150</v>
      </c>
      <c r="C20408" t="s">
        <v>8</v>
      </c>
      <c r="D20408" t="s">
        <v>2408</v>
      </c>
      <c r="E20408">
        <v>0</v>
      </c>
    </row>
    <row r="20409" spans="1:5" x14ac:dyDescent="0.3">
      <c r="A20409">
        <v>60150006</v>
      </c>
      <c r="B20409" t="s">
        <v>1150</v>
      </c>
      <c r="C20409" t="s">
        <v>8</v>
      </c>
      <c r="D20409" t="s">
        <v>2409</v>
      </c>
      <c r="E20409">
        <v>0</v>
      </c>
    </row>
    <row r="20410" spans="1:5" x14ac:dyDescent="0.3">
      <c r="A20410">
        <v>60150006</v>
      </c>
      <c r="B20410" t="s">
        <v>1150</v>
      </c>
      <c r="C20410" t="s">
        <v>8</v>
      </c>
      <c r="D20410" t="s">
        <v>2410</v>
      </c>
      <c r="E20410">
        <v>0</v>
      </c>
    </row>
    <row r="20411" spans="1:5" x14ac:dyDescent="0.3">
      <c r="A20411">
        <v>60150006</v>
      </c>
      <c r="B20411" t="s">
        <v>1150</v>
      </c>
      <c r="C20411" t="s">
        <v>8</v>
      </c>
      <c r="D20411" t="s">
        <v>2411</v>
      </c>
      <c r="E20411">
        <v>0</v>
      </c>
    </row>
    <row r="20412" spans="1:5" x14ac:dyDescent="0.3">
      <c r="A20412">
        <v>60150006</v>
      </c>
      <c r="B20412" t="s">
        <v>1150</v>
      </c>
      <c r="C20412" t="s">
        <v>8</v>
      </c>
      <c r="D20412" t="s">
        <v>2412</v>
      </c>
      <c r="E20412">
        <v>0</v>
      </c>
    </row>
    <row r="20413" spans="1:5" x14ac:dyDescent="0.3">
      <c r="A20413">
        <v>60150006</v>
      </c>
      <c r="B20413" t="s">
        <v>1150</v>
      </c>
      <c r="C20413" t="s">
        <v>8</v>
      </c>
      <c r="D20413" t="s">
        <v>2413</v>
      </c>
      <c r="E20413">
        <v>0</v>
      </c>
    </row>
    <row r="20414" spans="1:5" x14ac:dyDescent="0.3">
      <c r="A20414">
        <v>39200219</v>
      </c>
      <c r="B20414" t="s">
        <v>1152</v>
      </c>
      <c r="C20414" t="s">
        <v>8</v>
      </c>
      <c r="D20414" t="s">
        <v>2378</v>
      </c>
      <c r="E20414">
        <v>0</v>
      </c>
    </row>
    <row r="20415" spans="1:5" x14ac:dyDescent="0.3">
      <c r="A20415">
        <v>39200219</v>
      </c>
      <c r="B20415" t="s">
        <v>1152</v>
      </c>
      <c r="C20415" t="s">
        <v>8</v>
      </c>
      <c r="D20415" t="s">
        <v>2379</v>
      </c>
      <c r="E20415">
        <v>0</v>
      </c>
    </row>
    <row r="20416" spans="1:5" x14ac:dyDescent="0.3">
      <c r="A20416">
        <v>39200219</v>
      </c>
      <c r="B20416" t="s">
        <v>1152</v>
      </c>
      <c r="C20416" t="s">
        <v>8</v>
      </c>
      <c r="D20416" t="s">
        <v>2380</v>
      </c>
      <c r="E20416">
        <v>0</v>
      </c>
    </row>
    <row r="20417" spans="1:5" x14ac:dyDescent="0.3">
      <c r="A20417">
        <v>39200219</v>
      </c>
      <c r="B20417" t="s">
        <v>1152</v>
      </c>
      <c r="C20417" t="s">
        <v>8</v>
      </c>
      <c r="D20417" t="s">
        <v>2381</v>
      </c>
      <c r="E20417">
        <v>0</v>
      </c>
    </row>
    <row r="20418" spans="1:5" x14ac:dyDescent="0.3">
      <c r="A20418">
        <v>39200219</v>
      </c>
      <c r="B20418" t="s">
        <v>1152</v>
      </c>
      <c r="C20418" t="s">
        <v>8</v>
      </c>
      <c r="D20418" t="s">
        <v>2382</v>
      </c>
      <c r="E20418">
        <v>0</v>
      </c>
    </row>
    <row r="20419" spans="1:5" x14ac:dyDescent="0.3">
      <c r="A20419">
        <v>39200219</v>
      </c>
      <c r="B20419" t="s">
        <v>1152</v>
      </c>
      <c r="C20419" t="s">
        <v>8</v>
      </c>
      <c r="D20419" t="s">
        <v>2383</v>
      </c>
      <c r="E20419">
        <v>0</v>
      </c>
    </row>
    <row r="20420" spans="1:5" x14ac:dyDescent="0.3">
      <c r="A20420">
        <v>39200219</v>
      </c>
      <c r="B20420" t="s">
        <v>1152</v>
      </c>
      <c r="C20420" t="s">
        <v>8</v>
      </c>
      <c r="D20420" t="s">
        <v>2384</v>
      </c>
      <c r="E20420">
        <v>0</v>
      </c>
    </row>
    <row r="20421" spans="1:5" x14ac:dyDescent="0.3">
      <c r="A20421">
        <v>39200219</v>
      </c>
      <c r="B20421" t="s">
        <v>1152</v>
      </c>
      <c r="C20421" t="s">
        <v>8</v>
      </c>
      <c r="D20421" t="s">
        <v>2385</v>
      </c>
      <c r="E20421">
        <v>-1</v>
      </c>
    </row>
    <row r="20422" spans="1:5" x14ac:dyDescent="0.3">
      <c r="A20422">
        <v>39200219</v>
      </c>
      <c r="B20422" t="s">
        <v>1152</v>
      </c>
      <c r="C20422" t="s">
        <v>8</v>
      </c>
      <c r="D20422" t="s">
        <v>2386</v>
      </c>
      <c r="E20422">
        <v>0</v>
      </c>
    </row>
    <row r="20423" spans="1:5" x14ac:dyDescent="0.3">
      <c r="A20423">
        <v>39200219</v>
      </c>
      <c r="B20423" t="s">
        <v>1152</v>
      </c>
      <c r="C20423" t="s">
        <v>8</v>
      </c>
      <c r="D20423" t="s">
        <v>2387</v>
      </c>
      <c r="E20423">
        <v>0</v>
      </c>
    </row>
    <row r="20424" spans="1:5" x14ac:dyDescent="0.3">
      <c r="A20424">
        <v>39200219</v>
      </c>
      <c r="B20424" t="s">
        <v>1152</v>
      </c>
      <c r="C20424" t="s">
        <v>8</v>
      </c>
      <c r="D20424" t="s">
        <v>2388</v>
      </c>
      <c r="E20424">
        <v>0</v>
      </c>
    </row>
    <row r="20425" spans="1:5" x14ac:dyDescent="0.3">
      <c r="A20425">
        <v>39200219</v>
      </c>
      <c r="B20425" t="s">
        <v>1152</v>
      </c>
      <c r="C20425" t="s">
        <v>8</v>
      </c>
      <c r="D20425" t="s">
        <v>2389</v>
      </c>
      <c r="E20425">
        <v>0</v>
      </c>
    </row>
    <row r="20426" spans="1:5" x14ac:dyDescent="0.3">
      <c r="A20426">
        <v>39200219</v>
      </c>
      <c r="B20426" t="s">
        <v>1152</v>
      </c>
      <c r="C20426" t="s">
        <v>8</v>
      </c>
      <c r="D20426" t="s">
        <v>2390</v>
      </c>
      <c r="E20426">
        <v>0</v>
      </c>
    </row>
    <row r="20427" spans="1:5" x14ac:dyDescent="0.3">
      <c r="A20427">
        <v>39200219</v>
      </c>
      <c r="B20427" t="s">
        <v>1152</v>
      </c>
      <c r="C20427" t="s">
        <v>8</v>
      </c>
      <c r="D20427" t="s">
        <v>2391</v>
      </c>
      <c r="E20427">
        <v>0</v>
      </c>
    </row>
    <row r="20428" spans="1:5" x14ac:dyDescent="0.3">
      <c r="A20428">
        <v>39200219</v>
      </c>
      <c r="B20428" t="s">
        <v>1152</v>
      </c>
      <c r="C20428" t="s">
        <v>8</v>
      </c>
      <c r="D20428" t="s">
        <v>2392</v>
      </c>
      <c r="E20428">
        <v>0</v>
      </c>
    </row>
    <row r="20429" spans="1:5" x14ac:dyDescent="0.3">
      <c r="A20429">
        <v>39200219</v>
      </c>
      <c r="B20429" t="s">
        <v>1152</v>
      </c>
      <c r="C20429" t="s">
        <v>8</v>
      </c>
      <c r="D20429" t="s">
        <v>2393</v>
      </c>
      <c r="E20429">
        <v>0</v>
      </c>
    </row>
    <row r="20430" spans="1:5" x14ac:dyDescent="0.3">
      <c r="A20430">
        <v>39200219</v>
      </c>
      <c r="B20430" t="s">
        <v>1152</v>
      </c>
      <c r="C20430" t="s">
        <v>8</v>
      </c>
      <c r="D20430" t="s">
        <v>2394</v>
      </c>
      <c r="E20430">
        <v>0</v>
      </c>
    </row>
    <row r="20431" spans="1:5" x14ac:dyDescent="0.3">
      <c r="A20431">
        <v>39200219</v>
      </c>
      <c r="B20431" t="s">
        <v>1152</v>
      </c>
      <c r="C20431" t="s">
        <v>8</v>
      </c>
      <c r="D20431" t="s">
        <v>2395</v>
      </c>
      <c r="E20431">
        <v>0</v>
      </c>
    </row>
    <row r="20432" spans="1:5" x14ac:dyDescent="0.3">
      <c r="A20432">
        <v>39200219</v>
      </c>
      <c r="B20432" t="s">
        <v>1152</v>
      </c>
      <c r="C20432" t="s">
        <v>8</v>
      </c>
      <c r="D20432" t="s">
        <v>2396</v>
      </c>
      <c r="E20432">
        <v>0</v>
      </c>
    </row>
    <row r="20433" spans="1:5" x14ac:dyDescent="0.3">
      <c r="A20433">
        <v>39200219</v>
      </c>
      <c r="B20433" t="s">
        <v>1152</v>
      </c>
      <c r="C20433" t="s">
        <v>8</v>
      </c>
      <c r="D20433" t="s">
        <v>2397</v>
      </c>
      <c r="E20433">
        <v>0</v>
      </c>
    </row>
    <row r="20434" spans="1:5" x14ac:dyDescent="0.3">
      <c r="A20434">
        <v>39200219</v>
      </c>
      <c r="B20434" t="s">
        <v>1152</v>
      </c>
      <c r="C20434" t="s">
        <v>8</v>
      </c>
      <c r="D20434" t="s">
        <v>2398</v>
      </c>
      <c r="E20434">
        <v>0</v>
      </c>
    </row>
    <row r="20435" spans="1:5" x14ac:dyDescent="0.3">
      <c r="A20435">
        <v>39200219</v>
      </c>
      <c r="B20435" t="s">
        <v>1152</v>
      </c>
      <c r="C20435" t="s">
        <v>8</v>
      </c>
      <c r="D20435" t="s">
        <v>2399</v>
      </c>
      <c r="E20435">
        <v>0</v>
      </c>
    </row>
    <row r="20436" spans="1:5" x14ac:dyDescent="0.3">
      <c r="A20436">
        <v>39200219</v>
      </c>
      <c r="B20436" t="s">
        <v>1152</v>
      </c>
      <c r="C20436" t="s">
        <v>8</v>
      </c>
      <c r="D20436" t="s">
        <v>2400</v>
      </c>
      <c r="E20436">
        <v>0</v>
      </c>
    </row>
    <row r="20437" spans="1:5" x14ac:dyDescent="0.3">
      <c r="A20437">
        <v>39200219</v>
      </c>
      <c r="B20437" t="s">
        <v>1152</v>
      </c>
      <c r="C20437" t="s">
        <v>8</v>
      </c>
      <c r="D20437" t="s">
        <v>2401</v>
      </c>
      <c r="E20437">
        <v>0</v>
      </c>
    </row>
    <row r="20438" spans="1:5" x14ac:dyDescent="0.3">
      <c r="A20438">
        <v>39200219</v>
      </c>
      <c r="B20438" t="s">
        <v>1152</v>
      </c>
      <c r="C20438" t="s">
        <v>8</v>
      </c>
      <c r="D20438" t="s">
        <v>2402</v>
      </c>
      <c r="E20438">
        <v>0</v>
      </c>
    </row>
    <row r="20439" spans="1:5" x14ac:dyDescent="0.3">
      <c r="A20439">
        <v>39200219</v>
      </c>
      <c r="B20439" t="s">
        <v>1152</v>
      </c>
      <c r="C20439" t="s">
        <v>8</v>
      </c>
      <c r="D20439" t="s">
        <v>2403</v>
      </c>
      <c r="E20439">
        <v>0</v>
      </c>
    </row>
    <row r="20440" spans="1:5" x14ac:dyDescent="0.3">
      <c r="A20440">
        <v>39200219</v>
      </c>
      <c r="B20440" t="s">
        <v>1152</v>
      </c>
      <c r="C20440" t="s">
        <v>8</v>
      </c>
      <c r="D20440" t="s">
        <v>2404</v>
      </c>
      <c r="E20440">
        <v>0</v>
      </c>
    </row>
    <row r="20441" spans="1:5" x14ac:dyDescent="0.3">
      <c r="A20441">
        <v>39200219</v>
      </c>
      <c r="B20441" t="s">
        <v>1152</v>
      </c>
      <c r="C20441" t="s">
        <v>8</v>
      </c>
      <c r="D20441" t="s">
        <v>2405</v>
      </c>
      <c r="E20441">
        <v>0</v>
      </c>
    </row>
    <row r="20442" spans="1:5" x14ac:dyDescent="0.3">
      <c r="A20442">
        <v>39200219</v>
      </c>
      <c r="B20442" t="s">
        <v>1152</v>
      </c>
      <c r="C20442" t="s">
        <v>8</v>
      </c>
      <c r="D20442" t="s">
        <v>2406</v>
      </c>
      <c r="E20442">
        <v>0</v>
      </c>
    </row>
    <row r="20443" spans="1:5" x14ac:dyDescent="0.3">
      <c r="A20443">
        <v>39200219</v>
      </c>
      <c r="B20443" t="s">
        <v>1152</v>
      </c>
      <c r="C20443" t="s">
        <v>8</v>
      </c>
      <c r="D20443" t="s">
        <v>2407</v>
      </c>
      <c r="E20443">
        <v>0</v>
      </c>
    </row>
    <row r="20444" spans="1:5" x14ac:dyDescent="0.3">
      <c r="A20444">
        <v>39200219</v>
      </c>
      <c r="B20444" t="s">
        <v>1152</v>
      </c>
      <c r="C20444" t="s">
        <v>8</v>
      </c>
      <c r="D20444" t="s">
        <v>2408</v>
      </c>
      <c r="E20444">
        <v>0</v>
      </c>
    </row>
    <row r="20445" spans="1:5" x14ac:dyDescent="0.3">
      <c r="A20445">
        <v>39200219</v>
      </c>
      <c r="B20445" t="s">
        <v>1152</v>
      </c>
      <c r="C20445" t="s">
        <v>8</v>
      </c>
      <c r="D20445" t="s">
        <v>2409</v>
      </c>
      <c r="E20445">
        <v>0</v>
      </c>
    </row>
    <row r="20446" spans="1:5" x14ac:dyDescent="0.3">
      <c r="A20446">
        <v>39200219</v>
      </c>
      <c r="B20446" t="s">
        <v>1152</v>
      </c>
      <c r="C20446" t="s">
        <v>8</v>
      </c>
      <c r="D20446" t="s">
        <v>2410</v>
      </c>
      <c r="E20446">
        <v>-2</v>
      </c>
    </row>
    <row r="20447" spans="1:5" x14ac:dyDescent="0.3">
      <c r="A20447">
        <v>39200219</v>
      </c>
      <c r="B20447" t="s">
        <v>1152</v>
      </c>
      <c r="C20447" t="s">
        <v>8</v>
      </c>
      <c r="D20447" t="s">
        <v>2411</v>
      </c>
      <c r="E20447">
        <v>0</v>
      </c>
    </row>
    <row r="20448" spans="1:5" x14ac:dyDescent="0.3">
      <c r="A20448">
        <v>39200219</v>
      </c>
      <c r="B20448" t="s">
        <v>1152</v>
      </c>
      <c r="C20448" t="s">
        <v>8</v>
      </c>
      <c r="D20448" t="s">
        <v>2412</v>
      </c>
      <c r="E20448">
        <v>0</v>
      </c>
    </row>
    <row r="20449" spans="1:5" x14ac:dyDescent="0.3">
      <c r="A20449">
        <v>39200219</v>
      </c>
      <c r="B20449" t="s">
        <v>1152</v>
      </c>
      <c r="C20449" t="s">
        <v>8</v>
      </c>
      <c r="D20449" t="s">
        <v>2413</v>
      </c>
      <c r="E20449">
        <v>0</v>
      </c>
    </row>
    <row r="20450" spans="1:5" x14ac:dyDescent="0.3">
      <c r="A20450">
        <v>20300006</v>
      </c>
      <c r="B20450" t="s">
        <v>1154</v>
      </c>
      <c r="C20450" t="s">
        <v>8</v>
      </c>
      <c r="D20450" t="s">
        <v>2378</v>
      </c>
      <c r="E20450">
        <v>-4</v>
      </c>
    </row>
    <row r="20451" spans="1:5" x14ac:dyDescent="0.3">
      <c r="A20451">
        <v>20300006</v>
      </c>
      <c r="B20451" t="s">
        <v>1154</v>
      </c>
      <c r="C20451" t="s">
        <v>8</v>
      </c>
      <c r="D20451" t="s">
        <v>2379</v>
      </c>
      <c r="E20451">
        <v>0</v>
      </c>
    </row>
    <row r="20452" spans="1:5" x14ac:dyDescent="0.3">
      <c r="A20452">
        <v>20300006</v>
      </c>
      <c r="B20452" t="s">
        <v>1154</v>
      </c>
      <c r="C20452" t="s">
        <v>8</v>
      </c>
      <c r="D20452" t="s">
        <v>2380</v>
      </c>
      <c r="E20452">
        <v>0</v>
      </c>
    </row>
    <row r="20453" spans="1:5" x14ac:dyDescent="0.3">
      <c r="A20453">
        <v>20300006</v>
      </c>
      <c r="B20453" t="s">
        <v>1154</v>
      </c>
      <c r="C20453" t="s">
        <v>8</v>
      </c>
      <c r="D20453" t="s">
        <v>2381</v>
      </c>
      <c r="E20453">
        <v>0</v>
      </c>
    </row>
    <row r="20454" spans="1:5" x14ac:dyDescent="0.3">
      <c r="A20454">
        <v>20300006</v>
      </c>
      <c r="B20454" t="s">
        <v>1154</v>
      </c>
      <c r="C20454" t="s">
        <v>8</v>
      </c>
      <c r="D20454" t="s">
        <v>2382</v>
      </c>
      <c r="E20454">
        <v>0</v>
      </c>
    </row>
    <row r="20455" spans="1:5" x14ac:dyDescent="0.3">
      <c r="A20455">
        <v>20300006</v>
      </c>
      <c r="B20455" t="s">
        <v>1154</v>
      </c>
      <c r="C20455" t="s">
        <v>8</v>
      </c>
      <c r="D20455" t="s">
        <v>2383</v>
      </c>
      <c r="E20455">
        <v>0</v>
      </c>
    </row>
    <row r="20456" spans="1:5" x14ac:dyDescent="0.3">
      <c r="A20456">
        <v>20300006</v>
      </c>
      <c r="B20456" t="s">
        <v>1154</v>
      </c>
      <c r="C20456" t="s">
        <v>8</v>
      </c>
      <c r="D20456" t="s">
        <v>2384</v>
      </c>
      <c r="E20456">
        <v>-1</v>
      </c>
    </row>
    <row r="20457" spans="1:5" x14ac:dyDescent="0.3">
      <c r="A20457">
        <v>20300006</v>
      </c>
      <c r="B20457" t="s">
        <v>1154</v>
      </c>
      <c r="C20457" t="s">
        <v>8</v>
      </c>
      <c r="D20457" t="s">
        <v>2385</v>
      </c>
      <c r="E20457">
        <v>0</v>
      </c>
    </row>
    <row r="20458" spans="1:5" x14ac:dyDescent="0.3">
      <c r="A20458">
        <v>20300006</v>
      </c>
      <c r="B20458" t="s">
        <v>1154</v>
      </c>
      <c r="C20458" t="s">
        <v>8</v>
      </c>
      <c r="D20458" t="s">
        <v>2386</v>
      </c>
      <c r="E20458">
        <v>0</v>
      </c>
    </row>
    <row r="20459" spans="1:5" x14ac:dyDescent="0.3">
      <c r="A20459">
        <v>20300006</v>
      </c>
      <c r="B20459" t="s">
        <v>1154</v>
      </c>
      <c r="C20459" t="s">
        <v>8</v>
      </c>
      <c r="D20459" t="s">
        <v>2387</v>
      </c>
      <c r="E20459">
        <v>0</v>
      </c>
    </row>
    <row r="20460" spans="1:5" x14ac:dyDescent="0.3">
      <c r="A20460">
        <v>20300006</v>
      </c>
      <c r="B20460" t="s">
        <v>1154</v>
      </c>
      <c r="C20460" t="s">
        <v>8</v>
      </c>
      <c r="D20460" t="s">
        <v>2388</v>
      </c>
      <c r="E20460">
        <v>0</v>
      </c>
    </row>
    <row r="20461" spans="1:5" x14ac:dyDescent="0.3">
      <c r="A20461">
        <v>20300006</v>
      </c>
      <c r="B20461" t="s">
        <v>1154</v>
      </c>
      <c r="C20461" t="s">
        <v>8</v>
      </c>
      <c r="D20461" t="s">
        <v>2389</v>
      </c>
      <c r="E20461">
        <v>0</v>
      </c>
    </row>
    <row r="20462" spans="1:5" x14ac:dyDescent="0.3">
      <c r="A20462">
        <v>20300006</v>
      </c>
      <c r="B20462" t="s">
        <v>1154</v>
      </c>
      <c r="C20462" t="s">
        <v>8</v>
      </c>
      <c r="D20462" t="s">
        <v>2390</v>
      </c>
      <c r="E20462">
        <v>0</v>
      </c>
    </row>
    <row r="20463" spans="1:5" x14ac:dyDescent="0.3">
      <c r="A20463">
        <v>20300006</v>
      </c>
      <c r="B20463" t="s">
        <v>1154</v>
      </c>
      <c r="C20463" t="s">
        <v>8</v>
      </c>
      <c r="D20463" t="s">
        <v>2391</v>
      </c>
      <c r="E20463">
        <v>-2</v>
      </c>
    </row>
    <row r="20464" spans="1:5" x14ac:dyDescent="0.3">
      <c r="A20464">
        <v>20300006</v>
      </c>
      <c r="B20464" t="s">
        <v>1154</v>
      </c>
      <c r="C20464" t="s">
        <v>8</v>
      </c>
      <c r="D20464" t="s">
        <v>2392</v>
      </c>
      <c r="E20464">
        <v>-4</v>
      </c>
    </row>
    <row r="20465" spans="1:5" x14ac:dyDescent="0.3">
      <c r="A20465">
        <v>20300006</v>
      </c>
      <c r="B20465" t="s">
        <v>1154</v>
      </c>
      <c r="C20465" t="s">
        <v>8</v>
      </c>
      <c r="D20465" t="s">
        <v>2393</v>
      </c>
      <c r="E20465">
        <v>0</v>
      </c>
    </row>
    <row r="20466" spans="1:5" x14ac:dyDescent="0.3">
      <c r="A20466">
        <v>20300006</v>
      </c>
      <c r="B20466" t="s">
        <v>1154</v>
      </c>
      <c r="C20466" t="s">
        <v>8</v>
      </c>
      <c r="D20466" t="s">
        <v>2394</v>
      </c>
      <c r="E20466">
        <v>0</v>
      </c>
    </row>
    <row r="20467" spans="1:5" x14ac:dyDescent="0.3">
      <c r="A20467">
        <v>20300006</v>
      </c>
      <c r="B20467" t="s">
        <v>1154</v>
      </c>
      <c r="C20467" t="s">
        <v>8</v>
      </c>
      <c r="D20467" t="s">
        <v>2395</v>
      </c>
      <c r="E20467">
        <v>0</v>
      </c>
    </row>
    <row r="20468" spans="1:5" x14ac:dyDescent="0.3">
      <c r="A20468">
        <v>20300006</v>
      </c>
      <c r="B20468" t="s">
        <v>1154</v>
      </c>
      <c r="C20468" t="s">
        <v>8</v>
      </c>
      <c r="D20468" t="s">
        <v>2396</v>
      </c>
      <c r="E20468">
        <v>0</v>
      </c>
    </row>
    <row r="20469" spans="1:5" x14ac:dyDescent="0.3">
      <c r="A20469">
        <v>20300006</v>
      </c>
      <c r="B20469" t="s">
        <v>1154</v>
      </c>
      <c r="C20469" t="s">
        <v>8</v>
      </c>
      <c r="D20469" t="s">
        <v>2397</v>
      </c>
      <c r="E20469">
        <v>0</v>
      </c>
    </row>
    <row r="20470" spans="1:5" x14ac:dyDescent="0.3">
      <c r="A20470">
        <v>20300006</v>
      </c>
      <c r="B20470" t="s">
        <v>1154</v>
      </c>
      <c r="C20470" t="s">
        <v>8</v>
      </c>
      <c r="D20470" t="s">
        <v>2398</v>
      </c>
      <c r="E20470">
        <v>0</v>
      </c>
    </row>
    <row r="20471" spans="1:5" x14ac:dyDescent="0.3">
      <c r="A20471">
        <v>20300006</v>
      </c>
      <c r="B20471" t="s">
        <v>1154</v>
      </c>
      <c r="C20471" t="s">
        <v>8</v>
      </c>
      <c r="D20471" t="s">
        <v>2399</v>
      </c>
      <c r="E20471">
        <v>0</v>
      </c>
    </row>
    <row r="20472" spans="1:5" x14ac:dyDescent="0.3">
      <c r="A20472">
        <v>20300006</v>
      </c>
      <c r="B20472" t="s">
        <v>1154</v>
      </c>
      <c r="C20472" t="s">
        <v>8</v>
      </c>
      <c r="D20472" t="s">
        <v>2400</v>
      </c>
      <c r="E20472">
        <v>0</v>
      </c>
    </row>
    <row r="20473" spans="1:5" x14ac:dyDescent="0.3">
      <c r="A20473">
        <v>20300006</v>
      </c>
      <c r="B20473" t="s">
        <v>1154</v>
      </c>
      <c r="C20473" t="s">
        <v>8</v>
      </c>
      <c r="D20473" t="s">
        <v>2401</v>
      </c>
      <c r="E20473">
        <v>0</v>
      </c>
    </row>
    <row r="20474" spans="1:5" x14ac:dyDescent="0.3">
      <c r="A20474">
        <v>20300006</v>
      </c>
      <c r="B20474" t="s">
        <v>1154</v>
      </c>
      <c r="C20474" t="s">
        <v>8</v>
      </c>
      <c r="D20474" t="s">
        <v>2402</v>
      </c>
      <c r="E20474">
        <v>0</v>
      </c>
    </row>
    <row r="20475" spans="1:5" x14ac:dyDescent="0.3">
      <c r="A20475">
        <v>20300006</v>
      </c>
      <c r="B20475" t="s">
        <v>1154</v>
      </c>
      <c r="C20475" t="s">
        <v>8</v>
      </c>
      <c r="D20475" t="s">
        <v>2403</v>
      </c>
      <c r="E20475">
        <v>-2</v>
      </c>
    </row>
    <row r="20476" spans="1:5" x14ac:dyDescent="0.3">
      <c r="A20476">
        <v>20300006</v>
      </c>
      <c r="B20476" t="s">
        <v>1154</v>
      </c>
      <c r="C20476" t="s">
        <v>8</v>
      </c>
      <c r="D20476" t="s">
        <v>2404</v>
      </c>
      <c r="E20476">
        <v>0</v>
      </c>
    </row>
    <row r="20477" spans="1:5" x14ac:dyDescent="0.3">
      <c r="A20477">
        <v>20300006</v>
      </c>
      <c r="B20477" t="s">
        <v>1154</v>
      </c>
      <c r="C20477" t="s">
        <v>8</v>
      </c>
      <c r="D20477" t="s">
        <v>2405</v>
      </c>
      <c r="E20477">
        <v>0</v>
      </c>
    </row>
    <row r="20478" spans="1:5" x14ac:dyDescent="0.3">
      <c r="A20478">
        <v>20300006</v>
      </c>
      <c r="B20478" t="s">
        <v>1154</v>
      </c>
      <c r="C20478" t="s">
        <v>8</v>
      </c>
      <c r="D20478" t="s">
        <v>2406</v>
      </c>
      <c r="E20478">
        <v>0</v>
      </c>
    </row>
    <row r="20479" spans="1:5" x14ac:dyDescent="0.3">
      <c r="A20479">
        <v>20300006</v>
      </c>
      <c r="B20479" t="s">
        <v>1154</v>
      </c>
      <c r="C20479" t="s">
        <v>8</v>
      </c>
      <c r="D20479" t="s">
        <v>2407</v>
      </c>
      <c r="E20479">
        <v>0</v>
      </c>
    </row>
    <row r="20480" spans="1:5" x14ac:dyDescent="0.3">
      <c r="A20480">
        <v>20300006</v>
      </c>
      <c r="B20480" t="s">
        <v>1154</v>
      </c>
      <c r="C20480" t="s">
        <v>8</v>
      </c>
      <c r="D20480" t="s">
        <v>2408</v>
      </c>
      <c r="E20480">
        <v>0</v>
      </c>
    </row>
    <row r="20481" spans="1:5" x14ac:dyDescent="0.3">
      <c r="A20481">
        <v>20300006</v>
      </c>
      <c r="B20481" t="s">
        <v>1154</v>
      </c>
      <c r="C20481" t="s">
        <v>8</v>
      </c>
      <c r="D20481" t="s">
        <v>2409</v>
      </c>
      <c r="E20481">
        <v>-2</v>
      </c>
    </row>
    <row r="20482" spans="1:5" x14ac:dyDescent="0.3">
      <c r="A20482">
        <v>20300006</v>
      </c>
      <c r="B20482" t="s">
        <v>1154</v>
      </c>
      <c r="C20482" t="s">
        <v>8</v>
      </c>
      <c r="D20482" t="s">
        <v>2410</v>
      </c>
      <c r="E20482">
        <v>0</v>
      </c>
    </row>
    <row r="20483" spans="1:5" x14ac:dyDescent="0.3">
      <c r="A20483">
        <v>20300006</v>
      </c>
      <c r="B20483" t="s">
        <v>1154</v>
      </c>
      <c r="C20483" t="s">
        <v>8</v>
      </c>
      <c r="D20483" t="s">
        <v>2411</v>
      </c>
      <c r="E20483">
        <v>-1</v>
      </c>
    </row>
    <row r="20484" spans="1:5" x14ac:dyDescent="0.3">
      <c r="A20484">
        <v>20300006</v>
      </c>
      <c r="B20484" t="s">
        <v>1154</v>
      </c>
      <c r="C20484" t="s">
        <v>8</v>
      </c>
      <c r="D20484" t="s">
        <v>2412</v>
      </c>
      <c r="E20484">
        <v>-3</v>
      </c>
    </row>
    <row r="20485" spans="1:5" x14ac:dyDescent="0.3">
      <c r="A20485">
        <v>20300006</v>
      </c>
      <c r="B20485" t="s">
        <v>1154</v>
      </c>
      <c r="C20485" t="s">
        <v>8</v>
      </c>
      <c r="D20485" t="s">
        <v>2413</v>
      </c>
      <c r="E20485">
        <v>0</v>
      </c>
    </row>
    <row r="20486" spans="1:5" x14ac:dyDescent="0.3">
      <c r="A20486">
        <v>23320047</v>
      </c>
      <c r="B20486" t="s">
        <v>1156</v>
      </c>
      <c r="C20486" t="s">
        <v>8</v>
      </c>
      <c r="D20486" t="s">
        <v>2378</v>
      </c>
      <c r="E20486">
        <v>0</v>
      </c>
    </row>
    <row r="20487" spans="1:5" x14ac:dyDescent="0.3">
      <c r="A20487">
        <v>23320047</v>
      </c>
      <c r="B20487" t="s">
        <v>1156</v>
      </c>
      <c r="C20487" t="s">
        <v>8</v>
      </c>
      <c r="D20487" t="s">
        <v>2379</v>
      </c>
      <c r="E20487">
        <v>0</v>
      </c>
    </row>
    <row r="20488" spans="1:5" x14ac:dyDescent="0.3">
      <c r="A20488">
        <v>23320047</v>
      </c>
      <c r="B20488" t="s">
        <v>1156</v>
      </c>
      <c r="C20488" t="s">
        <v>8</v>
      </c>
      <c r="D20488" t="s">
        <v>2380</v>
      </c>
      <c r="E20488">
        <v>0</v>
      </c>
    </row>
    <row r="20489" spans="1:5" x14ac:dyDescent="0.3">
      <c r="A20489">
        <v>23320047</v>
      </c>
      <c r="B20489" t="s">
        <v>1156</v>
      </c>
      <c r="C20489" t="s">
        <v>8</v>
      </c>
      <c r="D20489" t="s">
        <v>2381</v>
      </c>
      <c r="E20489">
        <v>0</v>
      </c>
    </row>
    <row r="20490" spans="1:5" x14ac:dyDescent="0.3">
      <c r="A20490">
        <v>23320047</v>
      </c>
      <c r="B20490" t="s">
        <v>1156</v>
      </c>
      <c r="C20490" t="s">
        <v>8</v>
      </c>
      <c r="D20490" t="s">
        <v>2382</v>
      </c>
      <c r="E20490">
        <v>0</v>
      </c>
    </row>
    <row r="20491" spans="1:5" x14ac:dyDescent="0.3">
      <c r="A20491">
        <v>23320047</v>
      </c>
      <c r="B20491" t="s">
        <v>1156</v>
      </c>
      <c r="C20491" t="s">
        <v>8</v>
      </c>
      <c r="D20491" t="s">
        <v>2383</v>
      </c>
      <c r="E20491">
        <v>0</v>
      </c>
    </row>
    <row r="20492" spans="1:5" x14ac:dyDescent="0.3">
      <c r="A20492">
        <v>23320047</v>
      </c>
      <c r="B20492" t="s">
        <v>1156</v>
      </c>
      <c r="C20492" t="s">
        <v>8</v>
      </c>
      <c r="D20492" t="s">
        <v>2384</v>
      </c>
      <c r="E20492">
        <v>0</v>
      </c>
    </row>
    <row r="20493" spans="1:5" x14ac:dyDescent="0.3">
      <c r="A20493">
        <v>23320047</v>
      </c>
      <c r="B20493" t="s">
        <v>1156</v>
      </c>
      <c r="C20493" t="s">
        <v>8</v>
      </c>
      <c r="D20493" t="s">
        <v>2385</v>
      </c>
      <c r="E20493">
        <v>0</v>
      </c>
    </row>
    <row r="20494" spans="1:5" x14ac:dyDescent="0.3">
      <c r="A20494">
        <v>23320047</v>
      </c>
      <c r="B20494" t="s">
        <v>1156</v>
      </c>
      <c r="C20494" t="s">
        <v>8</v>
      </c>
      <c r="D20494" t="s">
        <v>2386</v>
      </c>
      <c r="E20494">
        <v>0</v>
      </c>
    </row>
    <row r="20495" spans="1:5" x14ac:dyDescent="0.3">
      <c r="A20495">
        <v>23320047</v>
      </c>
      <c r="B20495" t="s">
        <v>1156</v>
      </c>
      <c r="C20495" t="s">
        <v>8</v>
      </c>
      <c r="D20495" t="s">
        <v>2387</v>
      </c>
      <c r="E20495">
        <v>0</v>
      </c>
    </row>
    <row r="20496" spans="1:5" x14ac:dyDescent="0.3">
      <c r="A20496">
        <v>23320047</v>
      </c>
      <c r="B20496" t="s">
        <v>1156</v>
      </c>
      <c r="C20496" t="s">
        <v>8</v>
      </c>
      <c r="D20496" t="s">
        <v>2388</v>
      </c>
      <c r="E20496">
        <v>-2</v>
      </c>
    </row>
    <row r="20497" spans="1:5" x14ac:dyDescent="0.3">
      <c r="A20497">
        <v>23320047</v>
      </c>
      <c r="B20497" t="s">
        <v>1156</v>
      </c>
      <c r="C20497" t="s">
        <v>8</v>
      </c>
      <c r="D20497" t="s">
        <v>2389</v>
      </c>
      <c r="E20497">
        <v>0</v>
      </c>
    </row>
    <row r="20498" spans="1:5" x14ac:dyDescent="0.3">
      <c r="A20498">
        <v>23320047</v>
      </c>
      <c r="B20498" t="s">
        <v>1156</v>
      </c>
      <c r="C20498" t="s">
        <v>8</v>
      </c>
      <c r="D20498" t="s">
        <v>2390</v>
      </c>
      <c r="E20498">
        <v>0</v>
      </c>
    </row>
    <row r="20499" spans="1:5" x14ac:dyDescent="0.3">
      <c r="A20499">
        <v>23320047</v>
      </c>
      <c r="B20499" t="s">
        <v>1156</v>
      </c>
      <c r="C20499" t="s">
        <v>8</v>
      </c>
      <c r="D20499" t="s">
        <v>2391</v>
      </c>
      <c r="E20499">
        <v>0</v>
      </c>
    </row>
    <row r="20500" spans="1:5" x14ac:dyDescent="0.3">
      <c r="A20500">
        <v>23320047</v>
      </c>
      <c r="B20500" t="s">
        <v>1156</v>
      </c>
      <c r="C20500" t="s">
        <v>8</v>
      </c>
      <c r="D20500" t="s">
        <v>2392</v>
      </c>
      <c r="E20500">
        <v>0</v>
      </c>
    </row>
    <row r="20501" spans="1:5" x14ac:dyDescent="0.3">
      <c r="A20501">
        <v>23320047</v>
      </c>
      <c r="B20501" t="s">
        <v>1156</v>
      </c>
      <c r="C20501" t="s">
        <v>8</v>
      </c>
      <c r="D20501" t="s">
        <v>2393</v>
      </c>
      <c r="E20501">
        <v>0</v>
      </c>
    </row>
    <row r="20502" spans="1:5" x14ac:dyDescent="0.3">
      <c r="A20502">
        <v>23320047</v>
      </c>
      <c r="B20502" t="s">
        <v>1156</v>
      </c>
      <c r="C20502" t="s">
        <v>8</v>
      </c>
      <c r="D20502" t="s">
        <v>2394</v>
      </c>
      <c r="E20502">
        <v>0</v>
      </c>
    </row>
    <row r="20503" spans="1:5" x14ac:dyDescent="0.3">
      <c r="A20503">
        <v>23320047</v>
      </c>
      <c r="B20503" t="s">
        <v>1156</v>
      </c>
      <c r="C20503" t="s">
        <v>8</v>
      </c>
      <c r="D20503" t="s">
        <v>2395</v>
      </c>
      <c r="E20503">
        <v>0</v>
      </c>
    </row>
    <row r="20504" spans="1:5" x14ac:dyDescent="0.3">
      <c r="A20504">
        <v>23320047</v>
      </c>
      <c r="B20504" t="s">
        <v>1156</v>
      </c>
      <c r="C20504" t="s">
        <v>8</v>
      </c>
      <c r="D20504" t="s">
        <v>2396</v>
      </c>
      <c r="E20504">
        <v>0</v>
      </c>
    </row>
    <row r="20505" spans="1:5" x14ac:dyDescent="0.3">
      <c r="A20505">
        <v>23320047</v>
      </c>
      <c r="B20505" t="s">
        <v>1156</v>
      </c>
      <c r="C20505" t="s">
        <v>8</v>
      </c>
      <c r="D20505" t="s">
        <v>2397</v>
      </c>
      <c r="E20505">
        <v>0</v>
      </c>
    </row>
    <row r="20506" spans="1:5" x14ac:dyDescent="0.3">
      <c r="A20506">
        <v>23320047</v>
      </c>
      <c r="B20506" t="s">
        <v>1156</v>
      </c>
      <c r="C20506" t="s">
        <v>8</v>
      </c>
      <c r="D20506" t="s">
        <v>2398</v>
      </c>
      <c r="E20506">
        <v>0</v>
      </c>
    </row>
    <row r="20507" spans="1:5" x14ac:dyDescent="0.3">
      <c r="A20507">
        <v>23320047</v>
      </c>
      <c r="B20507" t="s">
        <v>1156</v>
      </c>
      <c r="C20507" t="s">
        <v>8</v>
      </c>
      <c r="D20507" t="s">
        <v>2399</v>
      </c>
      <c r="E20507">
        <v>0</v>
      </c>
    </row>
    <row r="20508" spans="1:5" x14ac:dyDescent="0.3">
      <c r="A20508">
        <v>23320047</v>
      </c>
      <c r="B20508" t="s">
        <v>1156</v>
      </c>
      <c r="C20508" t="s">
        <v>8</v>
      </c>
      <c r="D20508" t="s">
        <v>2400</v>
      </c>
      <c r="E20508">
        <v>0</v>
      </c>
    </row>
    <row r="20509" spans="1:5" x14ac:dyDescent="0.3">
      <c r="A20509">
        <v>23320047</v>
      </c>
      <c r="B20509" t="s">
        <v>1156</v>
      </c>
      <c r="C20509" t="s">
        <v>8</v>
      </c>
      <c r="D20509" t="s">
        <v>2401</v>
      </c>
      <c r="E20509">
        <v>-4</v>
      </c>
    </row>
    <row r="20510" spans="1:5" x14ac:dyDescent="0.3">
      <c r="A20510">
        <v>23320047</v>
      </c>
      <c r="B20510" t="s">
        <v>1156</v>
      </c>
      <c r="C20510" t="s">
        <v>8</v>
      </c>
      <c r="D20510" t="s">
        <v>2402</v>
      </c>
      <c r="E20510">
        <v>0</v>
      </c>
    </row>
    <row r="20511" spans="1:5" x14ac:dyDescent="0.3">
      <c r="A20511">
        <v>23320047</v>
      </c>
      <c r="B20511" t="s">
        <v>1156</v>
      </c>
      <c r="C20511" t="s">
        <v>8</v>
      </c>
      <c r="D20511" t="s">
        <v>2403</v>
      </c>
      <c r="E20511">
        <v>0</v>
      </c>
    </row>
    <row r="20512" spans="1:5" x14ac:dyDescent="0.3">
      <c r="A20512">
        <v>23320047</v>
      </c>
      <c r="B20512" t="s">
        <v>1156</v>
      </c>
      <c r="C20512" t="s">
        <v>8</v>
      </c>
      <c r="D20512" t="s">
        <v>2404</v>
      </c>
      <c r="E20512">
        <v>0</v>
      </c>
    </row>
    <row r="20513" spans="1:5" x14ac:dyDescent="0.3">
      <c r="A20513">
        <v>23320047</v>
      </c>
      <c r="B20513" t="s">
        <v>1156</v>
      </c>
      <c r="C20513" t="s">
        <v>8</v>
      </c>
      <c r="D20513" t="s">
        <v>2405</v>
      </c>
      <c r="E20513">
        <v>0</v>
      </c>
    </row>
    <row r="20514" spans="1:5" x14ac:dyDescent="0.3">
      <c r="A20514">
        <v>23320047</v>
      </c>
      <c r="B20514" t="s">
        <v>1156</v>
      </c>
      <c r="C20514" t="s">
        <v>8</v>
      </c>
      <c r="D20514" t="s">
        <v>2406</v>
      </c>
      <c r="E20514">
        <v>0</v>
      </c>
    </row>
    <row r="20515" spans="1:5" x14ac:dyDescent="0.3">
      <c r="A20515">
        <v>23320047</v>
      </c>
      <c r="B20515" t="s">
        <v>1156</v>
      </c>
      <c r="C20515" t="s">
        <v>8</v>
      </c>
      <c r="D20515" t="s">
        <v>2407</v>
      </c>
      <c r="E20515">
        <v>0</v>
      </c>
    </row>
    <row r="20516" spans="1:5" x14ac:dyDescent="0.3">
      <c r="A20516">
        <v>23320047</v>
      </c>
      <c r="B20516" t="s">
        <v>1156</v>
      </c>
      <c r="C20516" t="s">
        <v>8</v>
      </c>
      <c r="D20516" t="s">
        <v>2408</v>
      </c>
      <c r="E20516">
        <v>0</v>
      </c>
    </row>
    <row r="20517" spans="1:5" x14ac:dyDescent="0.3">
      <c r="A20517">
        <v>23320047</v>
      </c>
      <c r="B20517" t="s">
        <v>1156</v>
      </c>
      <c r="C20517" t="s">
        <v>8</v>
      </c>
      <c r="D20517" t="s">
        <v>2409</v>
      </c>
      <c r="E20517">
        <v>0</v>
      </c>
    </row>
    <row r="20518" spans="1:5" x14ac:dyDescent="0.3">
      <c r="A20518">
        <v>23320047</v>
      </c>
      <c r="B20518" t="s">
        <v>1156</v>
      </c>
      <c r="C20518" t="s">
        <v>8</v>
      </c>
      <c r="D20518" t="s">
        <v>2410</v>
      </c>
      <c r="E20518">
        <v>0</v>
      </c>
    </row>
    <row r="20519" spans="1:5" x14ac:dyDescent="0.3">
      <c r="A20519">
        <v>23320047</v>
      </c>
      <c r="B20519" t="s">
        <v>1156</v>
      </c>
      <c r="C20519" t="s">
        <v>8</v>
      </c>
      <c r="D20519" t="s">
        <v>2411</v>
      </c>
      <c r="E20519">
        <v>-2</v>
      </c>
    </row>
    <row r="20520" spans="1:5" x14ac:dyDescent="0.3">
      <c r="A20520">
        <v>23320047</v>
      </c>
      <c r="B20520" t="s">
        <v>1156</v>
      </c>
      <c r="C20520" t="s">
        <v>8</v>
      </c>
      <c r="D20520" t="s">
        <v>2412</v>
      </c>
      <c r="E20520">
        <v>0</v>
      </c>
    </row>
    <row r="20521" spans="1:5" x14ac:dyDescent="0.3">
      <c r="A20521">
        <v>23320047</v>
      </c>
      <c r="B20521" t="s">
        <v>1156</v>
      </c>
      <c r="C20521" t="s">
        <v>8</v>
      </c>
      <c r="D20521" t="s">
        <v>2413</v>
      </c>
      <c r="E20521">
        <v>0</v>
      </c>
    </row>
    <row r="20522" spans="1:5" x14ac:dyDescent="0.3">
      <c r="A20522">
        <v>71130011</v>
      </c>
      <c r="B20522" t="s">
        <v>1158</v>
      </c>
      <c r="C20522" t="s">
        <v>130</v>
      </c>
      <c r="D20522" t="s">
        <v>2378</v>
      </c>
      <c r="E20522">
        <v>0</v>
      </c>
    </row>
    <row r="20523" spans="1:5" x14ac:dyDescent="0.3">
      <c r="A20523">
        <v>71130011</v>
      </c>
      <c r="B20523" t="s">
        <v>1158</v>
      </c>
      <c r="C20523" t="s">
        <v>130</v>
      </c>
      <c r="D20523" t="s">
        <v>2379</v>
      </c>
      <c r="E20523">
        <v>-50</v>
      </c>
    </row>
    <row r="20524" spans="1:5" x14ac:dyDescent="0.3">
      <c r="A20524">
        <v>71130011</v>
      </c>
      <c r="B20524" t="s">
        <v>1158</v>
      </c>
      <c r="C20524" t="s">
        <v>130</v>
      </c>
      <c r="D20524" t="s">
        <v>2380</v>
      </c>
      <c r="E20524">
        <v>0</v>
      </c>
    </row>
    <row r="20525" spans="1:5" x14ac:dyDescent="0.3">
      <c r="A20525">
        <v>71130011</v>
      </c>
      <c r="B20525" t="s">
        <v>1158</v>
      </c>
      <c r="C20525" t="s">
        <v>130</v>
      </c>
      <c r="D20525" t="s">
        <v>2381</v>
      </c>
      <c r="E20525">
        <v>-30</v>
      </c>
    </row>
    <row r="20526" spans="1:5" x14ac:dyDescent="0.3">
      <c r="A20526">
        <v>71130011</v>
      </c>
      <c r="B20526" t="s">
        <v>1158</v>
      </c>
      <c r="C20526" t="s">
        <v>130</v>
      </c>
      <c r="D20526" t="s">
        <v>2382</v>
      </c>
      <c r="E20526">
        <v>-20</v>
      </c>
    </row>
    <row r="20527" spans="1:5" x14ac:dyDescent="0.3">
      <c r="A20527">
        <v>71130011</v>
      </c>
      <c r="B20527" t="s">
        <v>1158</v>
      </c>
      <c r="C20527" t="s">
        <v>130</v>
      </c>
      <c r="D20527" t="s">
        <v>2383</v>
      </c>
      <c r="E20527">
        <v>-4.5</v>
      </c>
    </row>
    <row r="20528" spans="1:5" x14ac:dyDescent="0.3">
      <c r="A20528">
        <v>71130011</v>
      </c>
      <c r="B20528" t="s">
        <v>1158</v>
      </c>
      <c r="C20528" t="s">
        <v>130</v>
      </c>
      <c r="D20528" t="s">
        <v>2384</v>
      </c>
      <c r="E20528">
        <v>0</v>
      </c>
    </row>
    <row r="20529" spans="1:5" x14ac:dyDescent="0.3">
      <c r="A20529">
        <v>71130011</v>
      </c>
      <c r="B20529" t="s">
        <v>1158</v>
      </c>
      <c r="C20529" t="s">
        <v>130</v>
      </c>
      <c r="D20529" t="s">
        <v>2385</v>
      </c>
      <c r="E20529">
        <v>0</v>
      </c>
    </row>
    <row r="20530" spans="1:5" x14ac:dyDescent="0.3">
      <c r="A20530">
        <v>71130011</v>
      </c>
      <c r="B20530" t="s">
        <v>1158</v>
      </c>
      <c r="C20530" t="s">
        <v>130</v>
      </c>
      <c r="D20530" t="s">
        <v>2386</v>
      </c>
      <c r="E20530">
        <v>0</v>
      </c>
    </row>
    <row r="20531" spans="1:5" x14ac:dyDescent="0.3">
      <c r="A20531">
        <v>71130011</v>
      </c>
      <c r="B20531" t="s">
        <v>1158</v>
      </c>
      <c r="C20531" t="s">
        <v>130</v>
      </c>
      <c r="D20531" t="s">
        <v>2387</v>
      </c>
      <c r="E20531">
        <v>0</v>
      </c>
    </row>
    <row r="20532" spans="1:5" x14ac:dyDescent="0.3">
      <c r="A20532">
        <v>71130011</v>
      </c>
      <c r="B20532" t="s">
        <v>1158</v>
      </c>
      <c r="C20532" t="s">
        <v>130</v>
      </c>
      <c r="D20532" t="s">
        <v>2388</v>
      </c>
      <c r="E20532">
        <v>0</v>
      </c>
    </row>
    <row r="20533" spans="1:5" x14ac:dyDescent="0.3">
      <c r="A20533">
        <v>71130011</v>
      </c>
      <c r="B20533" t="s">
        <v>1158</v>
      </c>
      <c r="C20533" t="s">
        <v>130</v>
      </c>
      <c r="D20533" t="s">
        <v>2389</v>
      </c>
      <c r="E20533">
        <v>0</v>
      </c>
    </row>
    <row r="20534" spans="1:5" x14ac:dyDescent="0.3">
      <c r="A20534">
        <v>71130011</v>
      </c>
      <c r="B20534" t="s">
        <v>1158</v>
      </c>
      <c r="C20534" t="s">
        <v>130</v>
      </c>
      <c r="D20534" t="s">
        <v>2390</v>
      </c>
      <c r="E20534">
        <v>-40</v>
      </c>
    </row>
    <row r="20535" spans="1:5" x14ac:dyDescent="0.3">
      <c r="A20535">
        <v>71130011</v>
      </c>
      <c r="B20535" t="s">
        <v>1158</v>
      </c>
      <c r="C20535" t="s">
        <v>130</v>
      </c>
      <c r="D20535" t="s">
        <v>2391</v>
      </c>
      <c r="E20535">
        <v>-10</v>
      </c>
    </row>
    <row r="20536" spans="1:5" x14ac:dyDescent="0.3">
      <c r="A20536">
        <v>71130011</v>
      </c>
      <c r="B20536" t="s">
        <v>1158</v>
      </c>
      <c r="C20536" t="s">
        <v>130</v>
      </c>
      <c r="D20536" t="s">
        <v>2392</v>
      </c>
      <c r="E20536">
        <v>0</v>
      </c>
    </row>
    <row r="20537" spans="1:5" x14ac:dyDescent="0.3">
      <c r="A20537">
        <v>71130011</v>
      </c>
      <c r="B20537" t="s">
        <v>1158</v>
      </c>
      <c r="C20537" t="s">
        <v>130</v>
      </c>
      <c r="D20537" t="s">
        <v>2393</v>
      </c>
      <c r="E20537">
        <v>-50</v>
      </c>
    </row>
    <row r="20538" spans="1:5" x14ac:dyDescent="0.3">
      <c r="A20538">
        <v>71130011</v>
      </c>
      <c r="B20538" t="s">
        <v>1158</v>
      </c>
      <c r="C20538" t="s">
        <v>130</v>
      </c>
      <c r="D20538" t="s">
        <v>2394</v>
      </c>
      <c r="E20538">
        <v>0</v>
      </c>
    </row>
    <row r="20539" spans="1:5" x14ac:dyDescent="0.3">
      <c r="A20539">
        <v>71130011</v>
      </c>
      <c r="B20539" t="s">
        <v>1158</v>
      </c>
      <c r="C20539" t="s">
        <v>130</v>
      </c>
      <c r="D20539" t="s">
        <v>2395</v>
      </c>
      <c r="E20539">
        <v>0</v>
      </c>
    </row>
    <row r="20540" spans="1:5" x14ac:dyDescent="0.3">
      <c r="A20540">
        <v>71130011</v>
      </c>
      <c r="B20540" t="s">
        <v>1158</v>
      </c>
      <c r="C20540" t="s">
        <v>130</v>
      </c>
      <c r="D20540" t="s">
        <v>2396</v>
      </c>
      <c r="E20540">
        <v>-20</v>
      </c>
    </row>
    <row r="20541" spans="1:5" x14ac:dyDescent="0.3">
      <c r="A20541">
        <v>71130011</v>
      </c>
      <c r="B20541" t="s">
        <v>1158</v>
      </c>
      <c r="C20541" t="s">
        <v>130</v>
      </c>
      <c r="D20541" t="s">
        <v>2397</v>
      </c>
      <c r="E20541">
        <v>-20</v>
      </c>
    </row>
    <row r="20542" spans="1:5" x14ac:dyDescent="0.3">
      <c r="A20542">
        <v>71130011</v>
      </c>
      <c r="B20542" t="s">
        <v>1158</v>
      </c>
      <c r="C20542" t="s">
        <v>130</v>
      </c>
      <c r="D20542" t="s">
        <v>2398</v>
      </c>
      <c r="E20542">
        <v>-60</v>
      </c>
    </row>
    <row r="20543" spans="1:5" x14ac:dyDescent="0.3">
      <c r="A20543">
        <v>71130011</v>
      </c>
      <c r="B20543" t="s">
        <v>1158</v>
      </c>
      <c r="C20543" t="s">
        <v>130</v>
      </c>
      <c r="D20543" t="s">
        <v>2399</v>
      </c>
      <c r="E20543">
        <v>0</v>
      </c>
    </row>
    <row r="20544" spans="1:5" x14ac:dyDescent="0.3">
      <c r="A20544">
        <v>71130011</v>
      </c>
      <c r="B20544" t="s">
        <v>1158</v>
      </c>
      <c r="C20544" t="s">
        <v>130</v>
      </c>
      <c r="D20544" t="s">
        <v>2400</v>
      </c>
      <c r="E20544">
        <v>0</v>
      </c>
    </row>
    <row r="20545" spans="1:5" x14ac:dyDescent="0.3">
      <c r="A20545">
        <v>71130011</v>
      </c>
      <c r="B20545" t="s">
        <v>1158</v>
      </c>
      <c r="C20545" t="s">
        <v>130</v>
      </c>
      <c r="D20545" t="s">
        <v>2401</v>
      </c>
      <c r="E20545">
        <v>0</v>
      </c>
    </row>
    <row r="20546" spans="1:5" x14ac:dyDescent="0.3">
      <c r="A20546">
        <v>71130011</v>
      </c>
      <c r="B20546" t="s">
        <v>1158</v>
      </c>
      <c r="C20546" t="s">
        <v>130</v>
      </c>
      <c r="D20546" t="s">
        <v>2402</v>
      </c>
      <c r="E20546">
        <v>0</v>
      </c>
    </row>
    <row r="20547" spans="1:5" x14ac:dyDescent="0.3">
      <c r="A20547">
        <v>71130011</v>
      </c>
      <c r="B20547" t="s">
        <v>1158</v>
      </c>
      <c r="C20547" t="s">
        <v>130</v>
      </c>
      <c r="D20547" t="s">
        <v>2403</v>
      </c>
      <c r="E20547">
        <v>0</v>
      </c>
    </row>
    <row r="20548" spans="1:5" x14ac:dyDescent="0.3">
      <c r="A20548">
        <v>71130011</v>
      </c>
      <c r="B20548" t="s">
        <v>1158</v>
      </c>
      <c r="C20548" t="s">
        <v>130</v>
      </c>
      <c r="D20548" t="s">
        <v>2404</v>
      </c>
      <c r="E20548">
        <v>-10</v>
      </c>
    </row>
    <row r="20549" spans="1:5" x14ac:dyDescent="0.3">
      <c r="A20549">
        <v>71130011</v>
      </c>
      <c r="B20549" t="s">
        <v>1158</v>
      </c>
      <c r="C20549" t="s">
        <v>130</v>
      </c>
      <c r="D20549" t="s">
        <v>2405</v>
      </c>
      <c r="E20549">
        <v>0</v>
      </c>
    </row>
    <row r="20550" spans="1:5" x14ac:dyDescent="0.3">
      <c r="A20550">
        <v>71130011</v>
      </c>
      <c r="B20550" t="s">
        <v>1158</v>
      </c>
      <c r="C20550" t="s">
        <v>130</v>
      </c>
      <c r="D20550" t="s">
        <v>2406</v>
      </c>
      <c r="E20550">
        <v>-10</v>
      </c>
    </row>
    <row r="20551" spans="1:5" x14ac:dyDescent="0.3">
      <c r="A20551">
        <v>71130011</v>
      </c>
      <c r="B20551" t="s">
        <v>1158</v>
      </c>
      <c r="C20551" t="s">
        <v>130</v>
      </c>
      <c r="D20551" t="s">
        <v>2407</v>
      </c>
      <c r="E20551">
        <v>0</v>
      </c>
    </row>
    <row r="20552" spans="1:5" x14ac:dyDescent="0.3">
      <c r="A20552">
        <v>71130011</v>
      </c>
      <c r="B20552" t="s">
        <v>1158</v>
      </c>
      <c r="C20552" t="s">
        <v>130</v>
      </c>
      <c r="D20552" t="s">
        <v>2408</v>
      </c>
      <c r="E20552">
        <v>0</v>
      </c>
    </row>
    <row r="20553" spans="1:5" x14ac:dyDescent="0.3">
      <c r="A20553">
        <v>71130011</v>
      </c>
      <c r="B20553" t="s">
        <v>1158</v>
      </c>
      <c r="C20553" t="s">
        <v>130</v>
      </c>
      <c r="D20553" t="s">
        <v>2409</v>
      </c>
      <c r="E20553">
        <v>-80</v>
      </c>
    </row>
    <row r="20554" spans="1:5" x14ac:dyDescent="0.3">
      <c r="A20554">
        <v>71130011</v>
      </c>
      <c r="B20554" t="s">
        <v>1158</v>
      </c>
      <c r="C20554" t="s">
        <v>130</v>
      </c>
      <c r="D20554" t="s">
        <v>2410</v>
      </c>
      <c r="E20554">
        <v>0</v>
      </c>
    </row>
    <row r="20555" spans="1:5" x14ac:dyDescent="0.3">
      <c r="A20555">
        <v>71130011</v>
      </c>
      <c r="B20555" t="s">
        <v>1158</v>
      </c>
      <c r="C20555" t="s">
        <v>130</v>
      </c>
      <c r="D20555" t="s">
        <v>2411</v>
      </c>
      <c r="E20555">
        <v>0</v>
      </c>
    </row>
    <row r="20556" spans="1:5" x14ac:dyDescent="0.3">
      <c r="A20556">
        <v>71130011</v>
      </c>
      <c r="B20556" t="s">
        <v>1158</v>
      </c>
      <c r="C20556" t="s">
        <v>130</v>
      </c>
      <c r="D20556" t="s">
        <v>2412</v>
      </c>
      <c r="E20556">
        <v>0</v>
      </c>
    </row>
    <row r="20557" spans="1:5" x14ac:dyDescent="0.3">
      <c r="A20557">
        <v>71130011</v>
      </c>
      <c r="B20557" t="s">
        <v>1158</v>
      </c>
      <c r="C20557" t="s">
        <v>130</v>
      </c>
      <c r="D20557" t="s">
        <v>2413</v>
      </c>
      <c r="E20557">
        <v>0</v>
      </c>
    </row>
    <row r="20558" spans="1:5" x14ac:dyDescent="0.3">
      <c r="A20558">
        <v>10020027</v>
      </c>
      <c r="B20558" t="s">
        <v>1160</v>
      </c>
      <c r="C20558" t="s">
        <v>8</v>
      </c>
      <c r="D20558" t="s">
        <v>2378</v>
      </c>
      <c r="E20558">
        <v>0</v>
      </c>
    </row>
    <row r="20559" spans="1:5" x14ac:dyDescent="0.3">
      <c r="A20559">
        <v>10020027</v>
      </c>
      <c r="B20559" t="s">
        <v>1160</v>
      </c>
      <c r="C20559" t="s">
        <v>8</v>
      </c>
      <c r="D20559" t="s">
        <v>2379</v>
      </c>
      <c r="E20559">
        <v>0</v>
      </c>
    </row>
    <row r="20560" spans="1:5" x14ac:dyDescent="0.3">
      <c r="A20560">
        <v>10020027</v>
      </c>
      <c r="B20560" t="s">
        <v>1160</v>
      </c>
      <c r="C20560" t="s">
        <v>8</v>
      </c>
      <c r="D20560" t="s">
        <v>2380</v>
      </c>
      <c r="E20560">
        <v>0</v>
      </c>
    </row>
    <row r="20561" spans="1:5" x14ac:dyDescent="0.3">
      <c r="A20561">
        <v>10020027</v>
      </c>
      <c r="B20561" t="s">
        <v>1160</v>
      </c>
      <c r="C20561" t="s">
        <v>8</v>
      </c>
      <c r="D20561" t="s">
        <v>2381</v>
      </c>
      <c r="E20561">
        <v>0</v>
      </c>
    </row>
    <row r="20562" spans="1:5" x14ac:dyDescent="0.3">
      <c r="A20562">
        <v>10020027</v>
      </c>
      <c r="B20562" t="s">
        <v>1160</v>
      </c>
      <c r="C20562" t="s">
        <v>8</v>
      </c>
      <c r="D20562" t="s">
        <v>2382</v>
      </c>
      <c r="E20562">
        <v>0</v>
      </c>
    </row>
    <row r="20563" spans="1:5" x14ac:dyDescent="0.3">
      <c r="A20563">
        <v>10020027</v>
      </c>
      <c r="B20563" t="s">
        <v>1160</v>
      </c>
      <c r="C20563" t="s">
        <v>8</v>
      </c>
      <c r="D20563" t="s">
        <v>2383</v>
      </c>
      <c r="E20563">
        <v>0</v>
      </c>
    </row>
    <row r="20564" spans="1:5" x14ac:dyDescent="0.3">
      <c r="A20564">
        <v>10020027</v>
      </c>
      <c r="B20564" t="s">
        <v>1160</v>
      </c>
      <c r="C20564" t="s">
        <v>8</v>
      </c>
      <c r="D20564" t="s">
        <v>2384</v>
      </c>
      <c r="E20564">
        <v>0</v>
      </c>
    </row>
    <row r="20565" spans="1:5" x14ac:dyDescent="0.3">
      <c r="A20565">
        <v>10020027</v>
      </c>
      <c r="B20565" t="s">
        <v>1160</v>
      </c>
      <c r="C20565" t="s">
        <v>8</v>
      </c>
      <c r="D20565" t="s">
        <v>2385</v>
      </c>
      <c r="E20565">
        <v>0</v>
      </c>
    </row>
    <row r="20566" spans="1:5" x14ac:dyDescent="0.3">
      <c r="A20566">
        <v>10020027</v>
      </c>
      <c r="B20566" t="s">
        <v>1160</v>
      </c>
      <c r="C20566" t="s">
        <v>8</v>
      </c>
      <c r="D20566" t="s">
        <v>2386</v>
      </c>
      <c r="E20566">
        <v>0</v>
      </c>
    </row>
    <row r="20567" spans="1:5" x14ac:dyDescent="0.3">
      <c r="A20567">
        <v>10020027</v>
      </c>
      <c r="B20567" t="s">
        <v>1160</v>
      </c>
      <c r="C20567" t="s">
        <v>8</v>
      </c>
      <c r="D20567" t="s">
        <v>2387</v>
      </c>
      <c r="E20567">
        <v>0</v>
      </c>
    </row>
    <row r="20568" spans="1:5" x14ac:dyDescent="0.3">
      <c r="A20568">
        <v>10020027</v>
      </c>
      <c r="B20568" t="s">
        <v>1160</v>
      </c>
      <c r="C20568" t="s">
        <v>8</v>
      </c>
      <c r="D20568" t="s">
        <v>2388</v>
      </c>
      <c r="E20568">
        <v>0</v>
      </c>
    </row>
    <row r="20569" spans="1:5" x14ac:dyDescent="0.3">
      <c r="A20569">
        <v>10020027</v>
      </c>
      <c r="B20569" t="s">
        <v>1160</v>
      </c>
      <c r="C20569" t="s">
        <v>8</v>
      </c>
      <c r="D20569" t="s">
        <v>2389</v>
      </c>
      <c r="E20569">
        <v>0</v>
      </c>
    </row>
    <row r="20570" spans="1:5" x14ac:dyDescent="0.3">
      <c r="A20570">
        <v>10020027</v>
      </c>
      <c r="B20570" t="s">
        <v>1160</v>
      </c>
      <c r="C20570" t="s">
        <v>8</v>
      </c>
      <c r="D20570" t="s">
        <v>2390</v>
      </c>
      <c r="E20570">
        <v>0</v>
      </c>
    </row>
    <row r="20571" spans="1:5" x14ac:dyDescent="0.3">
      <c r="A20571">
        <v>10020027</v>
      </c>
      <c r="B20571" t="s">
        <v>1160</v>
      </c>
      <c r="C20571" t="s">
        <v>8</v>
      </c>
      <c r="D20571" t="s">
        <v>2391</v>
      </c>
      <c r="E20571">
        <v>-124</v>
      </c>
    </row>
    <row r="20572" spans="1:5" x14ac:dyDescent="0.3">
      <c r="A20572">
        <v>10020027</v>
      </c>
      <c r="B20572" t="s">
        <v>1160</v>
      </c>
      <c r="C20572" t="s">
        <v>8</v>
      </c>
      <c r="D20572" t="s">
        <v>2392</v>
      </c>
      <c r="E20572">
        <v>0</v>
      </c>
    </row>
    <row r="20573" spans="1:5" x14ac:dyDescent="0.3">
      <c r="A20573">
        <v>10020027</v>
      </c>
      <c r="B20573" t="s">
        <v>1160</v>
      </c>
      <c r="C20573" t="s">
        <v>8</v>
      </c>
      <c r="D20573" t="s">
        <v>2393</v>
      </c>
      <c r="E20573">
        <v>0</v>
      </c>
    </row>
    <row r="20574" spans="1:5" x14ac:dyDescent="0.3">
      <c r="A20574">
        <v>10020027</v>
      </c>
      <c r="B20574" t="s">
        <v>1160</v>
      </c>
      <c r="C20574" t="s">
        <v>8</v>
      </c>
      <c r="D20574" t="s">
        <v>2394</v>
      </c>
      <c r="E20574">
        <v>0</v>
      </c>
    </row>
    <row r="20575" spans="1:5" x14ac:dyDescent="0.3">
      <c r="A20575">
        <v>10020027</v>
      </c>
      <c r="B20575" t="s">
        <v>1160</v>
      </c>
      <c r="C20575" t="s">
        <v>8</v>
      </c>
      <c r="D20575" t="s">
        <v>2395</v>
      </c>
      <c r="E20575">
        <v>0</v>
      </c>
    </row>
    <row r="20576" spans="1:5" x14ac:dyDescent="0.3">
      <c r="A20576">
        <v>10020027</v>
      </c>
      <c r="B20576" t="s">
        <v>1160</v>
      </c>
      <c r="C20576" t="s">
        <v>8</v>
      </c>
      <c r="D20576" t="s">
        <v>2396</v>
      </c>
      <c r="E20576">
        <v>0</v>
      </c>
    </row>
    <row r="20577" spans="1:5" x14ac:dyDescent="0.3">
      <c r="A20577">
        <v>10020027</v>
      </c>
      <c r="B20577" t="s">
        <v>1160</v>
      </c>
      <c r="C20577" t="s">
        <v>8</v>
      </c>
      <c r="D20577" t="s">
        <v>2397</v>
      </c>
      <c r="E20577">
        <v>0</v>
      </c>
    </row>
    <row r="20578" spans="1:5" x14ac:dyDescent="0.3">
      <c r="A20578">
        <v>10020027</v>
      </c>
      <c r="B20578" t="s">
        <v>1160</v>
      </c>
      <c r="C20578" t="s">
        <v>8</v>
      </c>
      <c r="D20578" t="s">
        <v>2398</v>
      </c>
      <c r="E20578">
        <v>0</v>
      </c>
    </row>
    <row r="20579" spans="1:5" x14ac:dyDescent="0.3">
      <c r="A20579">
        <v>10020027</v>
      </c>
      <c r="B20579" t="s">
        <v>1160</v>
      </c>
      <c r="C20579" t="s">
        <v>8</v>
      </c>
      <c r="D20579" t="s">
        <v>2399</v>
      </c>
      <c r="E20579">
        <v>0</v>
      </c>
    </row>
    <row r="20580" spans="1:5" x14ac:dyDescent="0.3">
      <c r="A20580">
        <v>10020027</v>
      </c>
      <c r="B20580" t="s">
        <v>1160</v>
      </c>
      <c r="C20580" t="s">
        <v>8</v>
      </c>
      <c r="D20580" t="s">
        <v>2400</v>
      </c>
      <c r="E20580">
        <v>0</v>
      </c>
    </row>
    <row r="20581" spans="1:5" x14ac:dyDescent="0.3">
      <c r="A20581">
        <v>10020027</v>
      </c>
      <c r="B20581" t="s">
        <v>1160</v>
      </c>
      <c r="C20581" t="s">
        <v>8</v>
      </c>
      <c r="D20581" t="s">
        <v>2401</v>
      </c>
      <c r="E20581">
        <v>0</v>
      </c>
    </row>
    <row r="20582" spans="1:5" x14ac:dyDescent="0.3">
      <c r="A20582">
        <v>10020027</v>
      </c>
      <c r="B20582" t="s">
        <v>1160</v>
      </c>
      <c r="C20582" t="s">
        <v>8</v>
      </c>
      <c r="D20582" t="s">
        <v>2402</v>
      </c>
      <c r="E20582">
        <v>0</v>
      </c>
    </row>
    <row r="20583" spans="1:5" x14ac:dyDescent="0.3">
      <c r="A20583">
        <v>10020027</v>
      </c>
      <c r="B20583" t="s">
        <v>1160</v>
      </c>
      <c r="C20583" t="s">
        <v>8</v>
      </c>
      <c r="D20583" t="s">
        <v>2403</v>
      </c>
      <c r="E20583">
        <v>-300</v>
      </c>
    </row>
    <row r="20584" spans="1:5" x14ac:dyDescent="0.3">
      <c r="A20584">
        <v>10020027</v>
      </c>
      <c r="B20584" t="s">
        <v>1160</v>
      </c>
      <c r="C20584" t="s">
        <v>8</v>
      </c>
      <c r="D20584" t="s">
        <v>2404</v>
      </c>
      <c r="E20584">
        <v>0</v>
      </c>
    </row>
    <row r="20585" spans="1:5" x14ac:dyDescent="0.3">
      <c r="A20585">
        <v>10020027</v>
      </c>
      <c r="B20585" t="s">
        <v>1160</v>
      </c>
      <c r="C20585" t="s">
        <v>8</v>
      </c>
      <c r="D20585" t="s">
        <v>2405</v>
      </c>
      <c r="E20585">
        <v>0</v>
      </c>
    </row>
    <row r="20586" spans="1:5" x14ac:dyDescent="0.3">
      <c r="A20586">
        <v>10020027</v>
      </c>
      <c r="B20586" t="s">
        <v>1160</v>
      </c>
      <c r="C20586" t="s">
        <v>8</v>
      </c>
      <c r="D20586" t="s">
        <v>2406</v>
      </c>
      <c r="E20586">
        <v>0</v>
      </c>
    </row>
    <row r="20587" spans="1:5" x14ac:dyDescent="0.3">
      <c r="A20587">
        <v>10020027</v>
      </c>
      <c r="B20587" t="s">
        <v>1160</v>
      </c>
      <c r="C20587" t="s">
        <v>8</v>
      </c>
      <c r="D20587" t="s">
        <v>2407</v>
      </c>
      <c r="E20587">
        <v>0</v>
      </c>
    </row>
    <row r="20588" spans="1:5" x14ac:dyDescent="0.3">
      <c r="A20588">
        <v>10020027</v>
      </c>
      <c r="B20588" t="s">
        <v>1160</v>
      </c>
      <c r="C20588" t="s">
        <v>8</v>
      </c>
      <c r="D20588" t="s">
        <v>2408</v>
      </c>
      <c r="E20588">
        <v>0</v>
      </c>
    </row>
    <row r="20589" spans="1:5" x14ac:dyDescent="0.3">
      <c r="A20589">
        <v>10020027</v>
      </c>
      <c r="B20589" t="s">
        <v>1160</v>
      </c>
      <c r="C20589" t="s">
        <v>8</v>
      </c>
      <c r="D20589" t="s">
        <v>2409</v>
      </c>
      <c r="E20589">
        <v>0</v>
      </c>
    </row>
    <row r="20590" spans="1:5" x14ac:dyDescent="0.3">
      <c r="A20590">
        <v>10020027</v>
      </c>
      <c r="B20590" t="s">
        <v>1160</v>
      </c>
      <c r="C20590" t="s">
        <v>8</v>
      </c>
      <c r="D20590" t="s">
        <v>2410</v>
      </c>
      <c r="E20590">
        <v>0</v>
      </c>
    </row>
    <row r="20591" spans="1:5" x14ac:dyDescent="0.3">
      <c r="A20591">
        <v>10020027</v>
      </c>
      <c r="B20591" t="s">
        <v>1160</v>
      </c>
      <c r="C20591" t="s">
        <v>8</v>
      </c>
      <c r="D20591" t="s">
        <v>2411</v>
      </c>
      <c r="E20591">
        <v>0</v>
      </c>
    </row>
    <row r="20592" spans="1:5" x14ac:dyDescent="0.3">
      <c r="A20592">
        <v>10020027</v>
      </c>
      <c r="B20592" t="s">
        <v>1160</v>
      </c>
      <c r="C20592" t="s">
        <v>8</v>
      </c>
      <c r="D20592" t="s">
        <v>2412</v>
      </c>
      <c r="E20592">
        <v>0</v>
      </c>
    </row>
    <row r="20593" spans="1:5" x14ac:dyDescent="0.3">
      <c r="A20593">
        <v>10020027</v>
      </c>
      <c r="B20593" t="s">
        <v>1160</v>
      </c>
      <c r="C20593" t="s">
        <v>8</v>
      </c>
      <c r="D20593" t="s">
        <v>2413</v>
      </c>
      <c r="E20593">
        <v>0</v>
      </c>
    </row>
    <row r="20594" spans="1:5" x14ac:dyDescent="0.3">
      <c r="A20594">
        <v>39200209</v>
      </c>
      <c r="B20594" t="s">
        <v>1162</v>
      </c>
      <c r="C20594" t="s">
        <v>8</v>
      </c>
      <c r="D20594" t="s">
        <v>2378</v>
      </c>
      <c r="E20594">
        <v>0</v>
      </c>
    </row>
    <row r="20595" spans="1:5" x14ac:dyDescent="0.3">
      <c r="A20595">
        <v>39200209</v>
      </c>
      <c r="B20595" t="s">
        <v>1162</v>
      </c>
      <c r="C20595" t="s">
        <v>8</v>
      </c>
      <c r="D20595" t="s">
        <v>2379</v>
      </c>
      <c r="E20595">
        <v>0</v>
      </c>
    </row>
    <row r="20596" spans="1:5" x14ac:dyDescent="0.3">
      <c r="A20596">
        <v>39200209</v>
      </c>
      <c r="B20596" t="s">
        <v>1162</v>
      </c>
      <c r="C20596" t="s">
        <v>8</v>
      </c>
      <c r="D20596" t="s">
        <v>2380</v>
      </c>
      <c r="E20596">
        <v>0</v>
      </c>
    </row>
    <row r="20597" spans="1:5" x14ac:dyDescent="0.3">
      <c r="A20597">
        <v>39200209</v>
      </c>
      <c r="B20597" t="s">
        <v>1162</v>
      </c>
      <c r="C20597" t="s">
        <v>8</v>
      </c>
      <c r="D20597" t="s">
        <v>2381</v>
      </c>
      <c r="E20597">
        <v>0</v>
      </c>
    </row>
    <row r="20598" spans="1:5" x14ac:dyDescent="0.3">
      <c r="A20598">
        <v>39200209</v>
      </c>
      <c r="B20598" t="s">
        <v>1162</v>
      </c>
      <c r="C20598" t="s">
        <v>8</v>
      </c>
      <c r="D20598" t="s">
        <v>2382</v>
      </c>
      <c r="E20598">
        <v>0</v>
      </c>
    </row>
    <row r="20599" spans="1:5" x14ac:dyDescent="0.3">
      <c r="A20599">
        <v>39200209</v>
      </c>
      <c r="B20599" t="s">
        <v>1162</v>
      </c>
      <c r="C20599" t="s">
        <v>8</v>
      </c>
      <c r="D20599" t="s">
        <v>2383</v>
      </c>
      <c r="E20599">
        <v>0</v>
      </c>
    </row>
    <row r="20600" spans="1:5" x14ac:dyDescent="0.3">
      <c r="A20600">
        <v>39200209</v>
      </c>
      <c r="B20600" t="s">
        <v>1162</v>
      </c>
      <c r="C20600" t="s">
        <v>8</v>
      </c>
      <c r="D20600" t="s">
        <v>2384</v>
      </c>
      <c r="E20600">
        <v>0</v>
      </c>
    </row>
    <row r="20601" spans="1:5" x14ac:dyDescent="0.3">
      <c r="A20601">
        <v>39200209</v>
      </c>
      <c r="B20601" t="s">
        <v>1162</v>
      </c>
      <c r="C20601" t="s">
        <v>8</v>
      </c>
      <c r="D20601" t="s">
        <v>2385</v>
      </c>
      <c r="E20601">
        <v>0</v>
      </c>
    </row>
    <row r="20602" spans="1:5" x14ac:dyDescent="0.3">
      <c r="A20602">
        <v>39200209</v>
      </c>
      <c r="B20602" t="s">
        <v>1162</v>
      </c>
      <c r="C20602" t="s">
        <v>8</v>
      </c>
      <c r="D20602" t="s">
        <v>2386</v>
      </c>
      <c r="E20602">
        <v>0</v>
      </c>
    </row>
    <row r="20603" spans="1:5" x14ac:dyDescent="0.3">
      <c r="A20603">
        <v>39200209</v>
      </c>
      <c r="B20603" t="s">
        <v>1162</v>
      </c>
      <c r="C20603" t="s">
        <v>8</v>
      </c>
      <c r="D20603" t="s">
        <v>2387</v>
      </c>
      <c r="E20603">
        <v>0</v>
      </c>
    </row>
    <row r="20604" spans="1:5" x14ac:dyDescent="0.3">
      <c r="A20604">
        <v>39200209</v>
      </c>
      <c r="B20604" t="s">
        <v>1162</v>
      </c>
      <c r="C20604" t="s">
        <v>8</v>
      </c>
      <c r="D20604" t="s">
        <v>2388</v>
      </c>
      <c r="E20604">
        <v>0</v>
      </c>
    </row>
    <row r="20605" spans="1:5" x14ac:dyDescent="0.3">
      <c r="A20605">
        <v>39200209</v>
      </c>
      <c r="B20605" t="s">
        <v>1162</v>
      </c>
      <c r="C20605" t="s">
        <v>8</v>
      </c>
      <c r="D20605" t="s">
        <v>2389</v>
      </c>
      <c r="E20605">
        <v>0</v>
      </c>
    </row>
    <row r="20606" spans="1:5" x14ac:dyDescent="0.3">
      <c r="A20606">
        <v>39200209</v>
      </c>
      <c r="B20606" t="s">
        <v>1162</v>
      </c>
      <c r="C20606" t="s">
        <v>8</v>
      </c>
      <c r="D20606" t="s">
        <v>2390</v>
      </c>
      <c r="E20606">
        <v>0</v>
      </c>
    </row>
    <row r="20607" spans="1:5" x14ac:dyDescent="0.3">
      <c r="A20607">
        <v>39200209</v>
      </c>
      <c r="B20607" t="s">
        <v>1162</v>
      </c>
      <c r="C20607" t="s">
        <v>8</v>
      </c>
      <c r="D20607" t="s">
        <v>2391</v>
      </c>
      <c r="E20607">
        <v>-1</v>
      </c>
    </row>
    <row r="20608" spans="1:5" x14ac:dyDescent="0.3">
      <c r="A20608">
        <v>39200209</v>
      </c>
      <c r="B20608" t="s">
        <v>1162</v>
      </c>
      <c r="C20608" t="s">
        <v>8</v>
      </c>
      <c r="D20608" t="s">
        <v>2392</v>
      </c>
      <c r="E20608">
        <v>0</v>
      </c>
    </row>
    <row r="20609" spans="1:5" x14ac:dyDescent="0.3">
      <c r="A20609">
        <v>39200209</v>
      </c>
      <c r="B20609" t="s">
        <v>1162</v>
      </c>
      <c r="C20609" t="s">
        <v>8</v>
      </c>
      <c r="D20609" t="s">
        <v>2393</v>
      </c>
      <c r="E20609">
        <v>0</v>
      </c>
    </row>
    <row r="20610" spans="1:5" x14ac:dyDescent="0.3">
      <c r="A20610">
        <v>39200209</v>
      </c>
      <c r="B20610" t="s">
        <v>1162</v>
      </c>
      <c r="C20610" t="s">
        <v>8</v>
      </c>
      <c r="D20610" t="s">
        <v>2394</v>
      </c>
      <c r="E20610">
        <v>0</v>
      </c>
    </row>
    <row r="20611" spans="1:5" x14ac:dyDescent="0.3">
      <c r="A20611">
        <v>39200209</v>
      </c>
      <c r="B20611" t="s">
        <v>1162</v>
      </c>
      <c r="C20611" t="s">
        <v>8</v>
      </c>
      <c r="D20611" t="s">
        <v>2395</v>
      </c>
      <c r="E20611">
        <v>0</v>
      </c>
    </row>
    <row r="20612" spans="1:5" x14ac:dyDescent="0.3">
      <c r="A20612">
        <v>39200209</v>
      </c>
      <c r="B20612" t="s">
        <v>1162</v>
      </c>
      <c r="C20612" t="s">
        <v>8</v>
      </c>
      <c r="D20612" t="s">
        <v>2396</v>
      </c>
      <c r="E20612">
        <v>0</v>
      </c>
    </row>
    <row r="20613" spans="1:5" x14ac:dyDescent="0.3">
      <c r="A20613">
        <v>39200209</v>
      </c>
      <c r="B20613" t="s">
        <v>1162</v>
      </c>
      <c r="C20613" t="s">
        <v>8</v>
      </c>
      <c r="D20613" t="s">
        <v>2397</v>
      </c>
      <c r="E20613">
        <v>0</v>
      </c>
    </row>
    <row r="20614" spans="1:5" x14ac:dyDescent="0.3">
      <c r="A20614">
        <v>39200209</v>
      </c>
      <c r="B20614" t="s">
        <v>1162</v>
      </c>
      <c r="C20614" t="s">
        <v>8</v>
      </c>
      <c r="D20614" t="s">
        <v>2398</v>
      </c>
      <c r="E20614">
        <v>0</v>
      </c>
    </row>
    <row r="20615" spans="1:5" x14ac:dyDescent="0.3">
      <c r="A20615">
        <v>39200209</v>
      </c>
      <c r="B20615" t="s">
        <v>1162</v>
      </c>
      <c r="C20615" t="s">
        <v>8</v>
      </c>
      <c r="D20615" t="s">
        <v>2399</v>
      </c>
      <c r="E20615">
        <v>0</v>
      </c>
    </row>
    <row r="20616" spans="1:5" x14ac:dyDescent="0.3">
      <c r="A20616">
        <v>39200209</v>
      </c>
      <c r="B20616" t="s">
        <v>1162</v>
      </c>
      <c r="C20616" t="s">
        <v>8</v>
      </c>
      <c r="D20616" t="s">
        <v>2400</v>
      </c>
      <c r="E20616">
        <v>0</v>
      </c>
    </row>
    <row r="20617" spans="1:5" x14ac:dyDescent="0.3">
      <c r="A20617">
        <v>39200209</v>
      </c>
      <c r="B20617" t="s">
        <v>1162</v>
      </c>
      <c r="C20617" t="s">
        <v>8</v>
      </c>
      <c r="D20617" t="s">
        <v>2401</v>
      </c>
      <c r="E20617">
        <v>0</v>
      </c>
    </row>
    <row r="20618" spans="1:5" x14ac:dyDescent="0.3">
      <c r="A20618">
        <v>39200209</v>
      </c>
      <c r="B20618" t="s">
        <v>1162</v>
      </c>
      <c r="C20618" t="s">
        <v>8</v>
      </c>
      <c r="D20618" t="s">
        <v>2402</v>
      </c>
      <c r="E20618">
        <v>0</v>
      </c>
    </row>
    <row r="20619" spans="1:5" x14ac:dyDescent="0.3">
      <c r="A20619">
        <v>39200209</v>
      </c>
      <c r="B20619" t="s">
        <v>1162</v>
      </c>
      <c r="C20619" t="s">
        <v>8</v>
      </c>
      <c r="D20619" t="s">
        <v>2403</v>
      </c>
      <c r="E20619">
        <v>-1</v>
      </c>
    </row>
    <row r="20620" spans="1:5" x14ac:dyDescent="0.3">
      <c r="A20620">
        <v>39200209</v>
      </c>
      <c r="B20620" t="s">
        <v>1162</v>
      </c>
      <c r="C20620" t="s">
        <v>8</v>
      </c>
      <c r="D20620" t="s">
        <v>2404</v>
      </c>
      <c r="E20620">
        <v>0</v>
      </c>
    </row>
    <row r="20621" spans="1:5" x14ac:dyDescent="0.3">
      <c r="A20621">
        <v>39200209</v>
      </c>
      <c r="B20621" t="s">
        <v>1162</v>
      </c>
      <c r="C20621" t="s">
        <v>8</v>
      </c>
      <c r="D20621" t="s">
        <v>2405</v>
      </c>
      <c r="E20621">
        <v>0</v>
      </c>
    </row>
    <row r="20622" spans="1:5" x14ac:dyDescent="0.3">
      <c r="A20622">
        <v>39200209</v>
      </c>
      <c r="B20622" t="s">
        <v>1162</v>
      </c>
      <c r="C20622" t="s">
        <v>8</v>
      </c>
      <c r="D20622" t="s">
        <v>2406</v>
      </c>
      <c r="E20622">
        <v>0</v>
      </c>
    </row>
    <row r="20623" spans="1:5" x14ac:dyDescent="0.3">
      <c r="A20623">
        <v>39200209</v>
      </c>
      <c r="B20623" t="s">
        <v>1162</v>
      </c>
      <c r="C20623" t="s">
        <v>8</v>
      </c>
      <c r="D20623" t="s">
        <v>2407</v>
      </c>
      <c r="E20623">
        <v>0</v>
      </c>
    </row>
    <row r="20624" spans="1:5" x14ac:dyDescent="0.3">
      <c r="A20624">
        <v>39200209</v>
      </c>
      <c r="B20624" t="s">
        <v>1162</v>
      </c>
      <c r="C20624" t="s">
        <v>8</v>
      </c>
      <c r="D20624" t="s">
        <v>2408</v>
      </c>
      <c r="E20624">
        <v>0</v>
      </c>
    </row>
    <row r="20625" spans="1:5" x14ac:dyDescent="0.3">
      <c r="A20625">
        <v>39200209</v>
      </c>
      <c r="B20625" t="s">
        <v>1162</v>
      </c>
      <c r="C20625" t="s">
        <v>8</v>
      </c>
      <c r="D20625" t="s">
        <v>2409</v>
      </c>
      <c r="E20625">
        <v>0</v>
      </c>
    </row>
    <row r="20626" spans="1:5" x14ac:dyDescent="0.3">
      <c r="A20626">
        <v>39200209</v>
      </c>
      <c r="B20626" t="s">
        <v>1162</v>
      </c>
      <c r="C20626" t="s">
        <v>8</v>
      </c>
      <c r="D20626" t="s">
        <v>2410</v>
      </c>
      <c r="E20626">
        <v>0</v>
      </c>
    </row>
    <row r="20627" spans="1:5" x14ac:dyDescent="0.3">
      <c r="A20627">
        <v>39200209</v>
      </c>
      <c r="B20627" t="s">
        <v>1162</v>
      </c>
      <c r="C20627" t="s">
        <v>8</v>
      </c>
      <c r="D20627" t="s">
        <v>2411</v>
      </c>
      <c r="E20627">
        <v>0</v>
      </c>
    </row>
    <row r="20628" spans="1:5" x14ac:dyDescent="0.3">
      <c r="A20628">
        <v>39200209</v>
      </c>
      <c r="B20628" t="s">
        <v>1162</v>
      </c>
      <c r="C20628" t="s">
        <v>8</v>
      </c>
      <c r="D20628" t="s">
        <v>2412</v>
      </c>
      <c r="E20628">
        <v>0</v>
      </c>
    </row>
    <row r="20629" spans="1:5" x14ac:dyDescent="0.3">
      <c r="A20629">
        <v>39200209</v>
      </c>
      <c r="B20629" t="s">
        <v>1162</v>
      </c>
      <c r="C20629" t="s">
        <v>8</v>
      </c>
      <c r="D20629" t="s">
        <v>2413</v>
      </c>
      <c r="E20629">
        <v>0</v>
      </c>
    </row>
    <row r="20630" spans="1:5" x14ac:dyDescent="0.3">
      <c r="A20630">
        <v>23320043</v>
      </c>
      <c r="B20630" t="s">
        <v>1164</v>
      </c>
      <c r="C20630" t="s">
        <v>8</v>
      </c>
      <c r="D20630" t="s">
        <v>2378</v>
      </c>
      <c r="E20630">
        <v>0</v>
      </c>
    </row>
    <row r="20631" spans="1:5" x14ac:dyDescent="0.3">
      <c r="A20631">
        <v>23320043</v>
      </c>
      <c r="B20631" t="s">
        <v>1164</v>
      </c>
      <c r="C20631" t="s">
        <v>8</v>
      </c>
      <c r="D20631" t="s">
        <v>2379</v>
      </c>
      <c r="E20631">
        <v>0</v>
      </c>
    </row>
    <row r="20632" spans="1:5" x14ac:dyDescent="0.3">
      <c r="A20632">
        <v>23320043</v>
      </c>
      <c r="B20632" t="s">
        <v>1164</v>
      </c>
      <c r="C20632" t="s">
        <v>8</v>
      </c>
      <c r="D20632" t="s">
        <v>2380</v>
      </c>
      <c r="E20632">
        <v>0</v>
      </c>
    </row>
    <row r="20633" spans="1:5" x14ac:dyDescent="0.3">
      <c r="A20633">
        <v>23320043</v>
      </c>
      <c r="B20633" t="s">
        <v>1164</v>
      </c>
      <c r="C20633" t="s">
        <v>8</v>
      </c>
      <c r="D20633" t="s">
        <v>2381</v>
      </c>
      <c r="E20633">
        <v>0</v>
      </c>
    </row>
    <row r="20634" spans="1:5" x14ac:dyDescent="0.3">
      <c r="A20634">
        <v>23320043</v>
      </c>
      <c r="B20634" t="s">
        <v>1164</v>
      </c>
      <c r="C20634" t="s">
        <v>8</v>
      </c>
      <c r="D20634" t="s">
        <v>2382</v>
      </c>
      <c r="E20634">
        <v>0</v>
      </c>
    </row>
    <row r="20635" spans="1:5" x14ac:dyDescent="0.3">
      <c r="A20635">
        <v>23320043</v>
      </c>
      <c r="B20635" t="s">
        <v>1164</v>
      </c>
      <c r="C20635" t="s">
        <v>8</v>
      </c>
      <c r="D20635" t="s">
        <v>2383</v>
      </c>
      <c r="E20635">
        <v>0</v>
      </c>
    </row>
    <row r="20636" spans="1:5" x14ac:dyDescent="0.3">
      <c r="A20636">
        <v>23320043</v>
      </c>
      <c r="B20636" t="s">
        <v>1164</v>
      </c>
      <c r="C20636" t="s">
        <v>8</v>
      </c>
      <c r="D20636" t="s">
        <v>2384</v>
      </c>
      <c r="E20636">
        <v>0</v>
      </c>
    </row>
    <row r="20637" spans="1:5" x14ac:dyDescent="0.3">
      <c r="A20637">
        <v>23320043</v>
      </c>
      <c r="B20637" t="s">
        <v>1164</v>
      </c>
      <c r="C20637" t="s">
        <v>8</v>
      </c>
      <c r="D20637" t="s">
        <v>2385</v>
      </c>
      <c r="E20637">
        <v>0</v>
      </c>
    </row>
    <row r="20638" spans="1:5" x14ac:dyDescent="0.3">
      <c r="A20638">
        <v>23320043</v>
      </c>
      <c r="B20638" t="s">
        <v>1164</v>
      </c>
      <c r="C20638" t="s">
        <v>8</v>
      </c>
      <c r="D20638" t="s">
        <v>2386</v>
      </c>
      <c r="E20638">
        <v>0</v>
      </c>
    </row>
    <row r="20639" spans="1:5" x14ac:dyDescent="0.3">
      <c r="A20639">
        <v>23320043</v>
      </c>
      <c r="B20639" t="s">
        <v>1164</v>
      </c>
      <c r="C20639" t="s">
        <v>8</v>
      </c>
      <c r="D20639" t="s">
        <v>2387</v>
      </c>
      <c r="E20639">
        <v>0</v>
      </c>
    </row>
    <row r="20640" spans="1:5" x14ac:dyDescent="0.3">
      <c r="A20640">
        <v>23320043</v>
      </c>
      <c r="B20640" t="s">
        <v>1164</v>
      </c>
      <c r="C20640" t="s">
        <v>8</v>
      </c>
      <c r="D20640" t="s">
        <v>2388</v>
      </c>
      <c r="E20640">
        <v>0</v>
      </c>
    </row>
    <row r="20641" spans="1:5" x14ac:dyDescent="0.3">
      <c r="A20641">
        <v>23320043</v>
      </c>
      <c r="B20641" t="s">
        <v>1164</v>
      </c>
      <c r="C20641" t="s">
        <v>8</v>
      </c>
      <c r="D20641" t="s">
        <v>2389</v>
      </c>
      <c r="E20641">
        <v>0</v>
      </c>
    </row>
    <row r="20642" spans="1:5" x14ac:dyDescent="0.3">
      <c r="A20642">
        <v>23320043</v>
      </c>
      <c r="B20642" t="s">
        <v>1164</v>
      </c>
      <c r="C20642" t="s">
        <v>8</v>
      </c>
      <c r="D20642" t="s">
        <v>2390</v>
      </c>
      <c r="E20642">
        <v>0</v>
      </c>
    </row>
    <row r="20643" spans="1:5" x14ac:dyDescent="0.3">
      <c r="A20643">
        <v>23320043</v>
      </c>
      <c r="B20643" t="s">
        <v>1164</v>
      </c>
      <c r="C20643" t="s">
        <v>8</v>
      </c>
      <c r="D20643" t="s">
        <v>2391</v>
      </c>
      <c r="E20643">
        <v>0</v>
      </c>
    </row>
    <row r="20644" spans="1:5" x14ac:dyDescent="0.3">
      <c r="A20644">
        <v>23320043</v>
      </c>
      <c r="B20644" t="s">
        <v>1164</v>
      </c>
      <c r="C20644" t="s">
        <v>8</v>
      </c>
      <c r="D20644" t="s">
        <v>2392</v>
      </c>
      <c r="E20644">
        <v>0</v>
      </c>
    </row>
    <row r="20645" spans="1:5" x14ac:dyDescent="0.3">
      <c r="A20645">
        <v>23320043</v>
      </c>
      <c r="B20645" t="s">
        <v>1164</v>
      </c>
      <c r="C20645" t="s">
        <v>8</v>
      </c>
      <c r="D20645" t="s">
        <v>2393</v>
      </c>
      <c r="E20645">
        <v>0</v>
      </c>
    </row>
    <row r="20646" spans="1:5" x14ac:dyDescent="0.3">
      <c r="A20646">
        <v>23320043</v>
      </c>
      <c r="B20646" t="s">
        <v>1164</v>
      </c>
      <c r="C20646" t="s">
        <v>8</v>
      </c>
      <c r="D20646" t="s">
        <v>2394</v>
      </c>
      <c r="E20646">
        <v>0</v>
      </c>
    </row>
    <row r="20647" spans="1:5" x14ac:dyDescent="0.3">
      <c r="A20647">
        <v>23320043</v>
      </c>
      <c r="B20647" t="s">
        <v>1164</v>
      </c>
      <c r="C20647" t="s">
        <v>8</v>
      </c>
      <c r="D20647" t="s">
        <v>2395</v>
      </c>
      <c r="E20647">
        <v>0</v>
      </c>
    </row>
    <row r="20648" spans="1:5" x14ac:dyDescent="0.3">
      <c r="A20648">
        <v>23320043</v>
      </c>
      <c r="B20648" t="s">
        <v>1164</v>
      </c>
      <c r="C20648" t="s">
        <v>8</v>
      </c>
      <c r="D20648" t="s">
        <v>2396</v>
      </c>
      <c r="E20648">
        <v>0</v>
      </c>
    </row>
    <row r="20649" spans="1:5" x14ac:dyDescent="0.3">
      <c r="A20649">
        <v>23320043</v>
      </c>
      <c r="B20649" t="s">
        <v>1164</v>
      </c>
      <c r="C20649" t="s">
        <v>8</v>
      </c>
      <c r="D20649" t="s">
        <v>2397</v>
      </c>
      <c r="E20649">
        <v>0</v>
      </c>
    </row>
    <row r="20650" spans="1:5" x14ac:dyDescent="0.3">
      <c r="A20650">
        <v>23320043</v>
      </c>
      <c r="B20650" t="s">
        <v>1164</v>
      </c>
      <c r="C20650" t="s">
        <v>8</v>
      </c>
      <c r="D20650" t="s">
        <v>2398</v>
      </c>
      <c r="E20650">
        <v>0</v>
      </c>
    </row>
    <row r="20651" spans="1:5" x14ac:dyDescent="0.3">
      <c r="A20651">
        <v>23320043</v>
      </c>
      <c r="B20651" t="s">
        <v>1164</v>
      </c>
      <c r="C20651" t="s">
        <v>8</v>
      </c>
      <c r="D20651" t="s">
        <v>2399</v>
      </c>
      <c r="E20651">
        <v>0</v>
      </c>
    </row>
    <row r="20652" spans="1:5" x14ac:dyDescent="0.3">
      <c r="A20652">
        <v>23320043</v>
      </c>
      <c r="B20652" t="s">
        <v>1164</v>
      </c>
      <c r="C20652" t="s">
        <v>8</v>
      </c>
      <c r="D20652" t="s">
        <v>2400</v>
      </c>
      <c r="E20652">
        <v>0</v>
      </c>
    </row>
    <row r="20653" spans="1:5" x14ac:dyDescent="0.3">
      <c r="A20653">
        <v>23320043</v>
      </c>
      <c r="B20653" t="s">
        <v>1164</v>
      </c>
      <c r="C20653" t="s">
        <v>8</v>
      </c>
      <c r="D20653" t="s">
        <v>2401</v>
      </c>
      <c r="E20653">
        <v>0</v>
      </c>
    </row>
    <row r="20654" spans="1:5" x14ac:dyDescent="0.3">
      <c r="A20654">
        <v>23320043</v>
      </c>
      <c r="B20654" t="s">
        <v>1164</v>
      </c>
      <c r="C20654" t="s">
        <v>8</v>
      </c>
      <c r="D20654" t="s">
        <v>2402</v>
      </c>
      <c r="E20654">
        <v>0</v>
      </c>
    </row>
    <row r="20655" spans="1:5" x14ac:dyDescent="0.3">
      <c r="A20655">
        <v>23320043</v>
      </c>
      <c r="B20655" t="s">
        <v>1164</v>
      </c>
      <c r="C20655" t="s">
        <v>8</v>
      </c>
      <c r="D20655" t="s">
        <v>2403</v>
      </c>
      <c r="E20655">
        <v>0</v>
      </c>
    </row>
    <row r="20656" spans="1:5" x14ac:dyDescent="0.3">
      <c r="A20656">
        <v>23320043</v>
      </c>
      <c r="B20656" t="s">
        <v>1164</v>
      </c>
      <c r="C20656" t="s">
        <v>8</v>
      </c>
      <c r="D20656" t="s">
        <v>2404</v>
      </c>
      <c r="E20656">
        <v>-1</v>
      </c>
    </row>
    <row r="20657" spans="1:5" x14ac:dyDescent="0.3">
      <c r="A20657">
        <v>23320043</v>
      </c>
      <c r="B20657" t="s">
        <v>1164</v>
      </c>
      <c r="C20657" t="s">
        <v>8</v>
      </c>
      <c r="D20657" t="s">
        <v>2405</v>
      </c>
      <c r="E20657">
        <v>-1</v>
      </c>
    </row>
    <row r="20658" spans="1:5" x14ac:dyDescent="0.3">
      <c r="A20658">
        <v>23320043</v>
      </c>
      <c r="B20658" t="s">
        <v>1164</v>
      </c>
      <c r="C20658" t="s">
        <v>8</v>
      </c>
      <c r="D20658" t="s">
        <v>2406</v>
      </c>
      <c r="E20658">
        <v>0</v>
      </c>
    </row>
    <row r="20659" spans="1:5" x14ac:dyDescent="0.3">
      <c r="A20659">
        <v>23320043</v>
      </c>
      <c r="B20659" t="s">
        <v>1164</v>
      </c>
      <c r="C20659" t="s">
        <v>8</v>
      </c>
      <c r="D20659" t="s">
        <v>2407</v>
      </c>
      <c r="E20659">
        <v>-1</v>
      </c>
    </row>
    <row r="20660" spans="1:5" x14ac:dyDescent="0.3">
      <c r="A20660">
        <v>23320043</v>
      </c>
      <c r="B20660" t="s">
        <v>1164</v>
      </c>
      <c r="C20660" t="s">
        <v>8</v>
      </c>
      <c r="D20660" t="s">
        <v>2408</v>
      </c>
      <c r="E20660">
        <v>0</v>
      </c>
    </row>
    <row r="20661" spans="1:5" x14ac:dyDescent="0.3">
      <c r="A20661">
        <v>23320043</v>
      </c>
      <c r="B20661" t="s">
        <v>1164</v>
      </c>
      <c r="C20661" t="s">
        <v>8</v>
      </c>
      <c r="D20661" t="s">
        <v>2409</v>
      </c>
      <c r="E20661">
        <v>0</v>
      </c>
    </row>
    <row r="20662" spans="1:5" x14ac:dyDescent="0.3">
      <c r="A20662">
        <v>23320043</v>
      </c>
      <c r="B20662" t="s">
        <v>1164</v>
      </c>
      <c r="C20662" t="s">
        <v>8</v>
      </c>
      <c r="D20662" t="s">
        <v>2410</v>
      </c>
      <c r="E20662">
        <v>0</v>
      </c>
    </row>
    <row r="20663" spans="1:5" x14ac:dyDescent="0.3">
      <c r="A20663">
        <v>23320043</v>
      </c>
      <c r="B20663" t="s">
        <v>1164</v>
      </c>
      <c r="C20663" t="s">
        <v>8</v>
      </c>
      <c r="D20663" t="s">
        <v>2411</v>
      </c>
      <c r="E20663">
        <v>0</v>
      </c>
    </row>
    <row r="20664" spans="1:5" x14ac:dyDescent="0.3">
      <c r="A20664">
        <v>23320043</v>
      </c>
      <c r="B20664" t="s">
        <v>1164</v>
      </c>
      <c r="C20664" t="s">
        <v>8</v>
      </c>
      <c r="D20664" t="s">
        <v>2412</v>
      </c>
      <c r="E20664">
        <v>-1</v>
      </c>
    </row>
    <row r="20665" spans="1:5" x14ac:dyDescent="0.3">
      <c r="A20665">
        <v>23320043</v>
      </c>
      <c r="B20665" t="s">
        <v>1164</v>
      </c>
      <c r="C20665" t="s">
        <v>8</v>
      </c>
      <c r="D20665" t="s">
        <v>2413</v>
      </c>
      <c r="E20665">
        <v>-1</v>
      </c>
    </row>
    <row r="20666" spans="1:5" x14ac:dyDescent="0.3">
      <c r="A20666">
        <v>65050051</v>
      </c>
      <c r="B20666" t="s">
        <v>1166</v>
      </c>
      <c r="C20666" t="s">
        <v>8</v>
      </c>
      <c r="D20666" t="s">
        <v>2378</v>
      </c>
      <c r="E20666">
        <v>0</v>
      </c>
    </row>
    <row r="20667" spans="1:5" x14ac:dyDescent="0.3">
      <c r="A20667">
        <v>65050051</v>
      </c>
      <c r="B20667" t="s">
        <v>1166</v>
      </c>
      <c r="C20667" t="s">
        <v>8</v>
      </c>
      <c r="D20667" t="s">
        <v>2379</v>
      </c>
      <c r="E20667">
        <v>0</v>
      </c>
    </row>
    <row r="20668" spans="1:5" x14ac:dyDescent="0.3">
      <c r="A20668">
        <v>65050051</v>
      </c>
      <c r="B20668" t="s">
        <v>1166</v>
      </c>
      <c r="C20668" t="s">
        <v>8</v>
      </c>
      <c r="D20668" t="s">
        <v>2380</v>
      </c>
      <c r="E20668">
        <v>0</v>
      </c>
    </row>
    <row r="20669" spans="1:5" x14ac:dyDescent="0.3">
      <c r="A20669">
        <v>65050051</v>
      </c>
      <c r="B20669" t="s">
        <v>1166</v>
      </c>
      <c r="C20669" t="s">
        <v>8</v>
      </c>
      <c r="D20669" t="s">
        <v>2381</v>
      </c>
      <c r="E20669">
        <v>0</v>
      </c>
    </row>
    <row r="20670" spans="1:5" x14ac:dyDescent="0.3">
      <c r="A20670">
        <v>65050051</v>
      </c>
      <c r="B20670" t="s">
        <v>1166</v>
      </c>
      <c r="C20670" t="s">
        <v>8</v>
      </c>
      <c r="D20670" t="s">
        <v>2382</v>
      </c>
      <c r="E20670">
        <v>0</v>
      </c>
    </row>
    <row r="20671" spans="1:5" x14ac:dyDescent="0.3">
      <c r="A20671">
        <v>65050051</v>
      </c>
      <c r="B20671" t="s">
        <v>1166</v>
      </c>
      <c r="C20671" t="s">
        <v>8</v>
      </c>
      <c r="D20671" t="s">
        <v>2383</v>
      </c>
      <c r="E20671">
        <v>0</v>
      </c>
    </row>
    <row r="20672" spans="1:5" x14ac:dyDescent="0.3">
      <c r="A20672">
        <v>65050051</v>
      </c>
      <c r="B20672" t="s">
        <v>1166</v>
      </c>
      <c r="C20672" t="s">
        <v>8</v>
      </c>
      <c r="D20672" t="s">
        <v>2384</v>
      </c>
      <c r="E20672">
        <v>0</v>
      </c>
    </row>
    <row r="20673" spans="1:5" x14ac:dyDescent="0.3">
      <c r="A20673">
        <v>65050051</v>
      </c>
      <c r="B20673" t="s">
        <v>1166</v>
      </c>
      <c r="C20673" t="s">
        <v>8</v>
      </c>
      <c r="D20673" t="s">
        <v>2385</v>
      </c>
      <c r="E20673">
        <v>0</v>
      </c>
    </row>
    <row r="20674" spans="1:5" x14ac:dyDescent="0.3">
      <c r="A20674">
        <v>65050051</v>
      </c>
      <c r="B20674" t="s">
        <v>1166</v>
      </c>
      <c r="C20674" t="s">
        <v>8</v>
      </c>
      <c r="D20674" t="s">
        <v>2386</v>
      </c>
      <c r="E20674">
        <v>0</v>
      </c>
    </row>
    <row r="20675" spans="1:5" x14ac:dyDescent="0.3">
      <c r="A20675">
        <v>65050051</v>
      </c>
      <c r="B20675" t="s">
        <v>1166</v>
      </c>
      <c r="C20675" t="s">
        <v>8</v>
      </c>
      <c r="D20675" t="s">
        <v>2387</v>
      </c>
      <c r="E20675">
        <v>0</v>
      </c>
    </row>
    <row r="20676" spans="1:5" x14ac:dyDescent="0.3">
      <c r="A20676">
        <v>65050051</v>
      </c>
      <c r="B20676" t="s">
        <v>1166</v>
      </c>
      <c r="C20676" t="s">
        <v>8</v>
      </c>
      <c r="D20676" t="s">
        <v>2388</v>
      </c>
      <c r="E20676">
        <v>0</v>
      </c>
    </row>
    <row r="20677" spans="1:5" x14ac:dyDescent="0.3">
      <c r="A20677">
        <v>65050051</v>
      </c>
      <c r="B20677" t="s">
        <v>1166</v>
      </c>
      <c r="C20677" t="s">
        <v>8</v>
      </c>
      <c r="D20677" t="s">
        <v>2389</v>
      </c>
      <c r="E20677">
        <v>0</v>
      </c>
    </row>
    <row r="20678" spans="1:5" x14ac:dyDescent="0.3">
      <c r="A20678">
        <v>65050051</v>
      </c>
      <c r="B20678" t="s">
        <v>1166</v>
      </c>
      <c r="C20678" t="s">
        <v>8</v>
      </c>
      <c r="D20678" t="s">
        <v>2390</v>
      </c>
      <c r="E20678">
        <v>0</v>
      </c>
    </row>
    <row r="20679" spans="1:5" x14ac:dyDescent="0.3">
      <c r="A20679">
        <v>65050051</v>
      </c>
      <c r="B20679" t="s">
        <v>1166</v>
      </c>
      <c r="C20679" t="s">
        <v>8</v>
      </c>
      <c r="D20679" t="s">
        <v>2391</v>
      </c>
      <c r="E20679">
        <v>0</v>
      </c>
    </row>
    <row r="20680" spans="1:5" x14ac:dyDescent="0.3">
      <c r="A20680">
        <v>65050051</v>
      </c>
      <c r="B20680" t="s">
        <v>1166</v>
      </c>
      <c r="C20680" t="s">
        <v>8</v>
      </c>
      <c r="D20680" t="s">
        <v>2392</v>
      </c>
      <c r="E20680">
        <v>0</v>
      </c>
    </row>
    <row r="20681" spans="1:5" x14ac:dyDescent="0.3">
      <c r="A20681">
        <v>65050051</v>
      </c>
      <c r="B20681" t="s">
        <v>1166</v>
      </c>
      <c r="C20681" t="s">
        <v>8</v>
      </c>
      <c r="D20681" t="s">
        <v>2393</v>
      </c>
      <c r="E20681">
        <v>0</v>
      </c>
    </row>
    <row r="20682" spans="1:5" x14ac:dyDescent="0.3">
      <c r="A20682">
        <v>65050051</v>
      </c>
      <c r="B20682" t="s">
        <v>1166</v>
      </c>
      <c r="C20682" t="s">
        <v>8</v>
      </c>
      <c r="D20682" t="s">
        <v>2394</v>
      </c>
      <c r="E20682">
        <v>0</v>
      </c>
    </row>
    <row r="20683" spans="1:5" x14ac:dyDescent="0.3">
      <c r="A20683">
        <v>65050051</v>
      </c>
      <c r="B20683" t="s">
        <v>1166</v>
      </c>
      <c r="C20683" t="s">
        <v>8</v>
      </c>
      <c r="D20683" t="s">
        <v>2395</v>
      </c>
      <c r="E20683">
        <v>0</v>
      </c>
    </row>
    <row r="20684" spans="1:5" x14ac:dyDescent="0.3">
      <c r="A20684">
        <v>65050051</v>
      </c>
      <c r="B20684" t="s">
        <v>1166</v>
      </c>
      <c r="C20684" t="s">
        <v>8</v>
      </c>
      <c r="D20684" t="s">
        <v>2396</v>
      </c>
      <c r="E20684">
        <v>0</v>
      </c>
    </row>
    <row r="20685" spans="1:5" x14ac:dyDescent="0.3">
      <c r="A20685">
        <v>65050051</v>
      </c>
      <c r="B20685" t="s">
        <v>1166</v>
      </c>
      <c r="C20685" t="s">
        <v>8</v>
      </c>
      <c r="D20685" t="s">
        <v>2397</v>
      </c>
      <c r="E20685">
        <v>0</v>
      </c>
    </row>
    <row r="20686" spans="1:5" x14ac:dyDescent="0.3">
      <c r="A20686">
        <v>65050051</v>
      </c>
      <c r="B20686" t="s">
        <v>1166</v>
      </c>
      <c r="C20686" t="s">
        <v>8</v>
      </c>
      <c r="D20686" t="s">
        <v>2398</v>
      </c>
      <c r="E20686">
        <v>0</v>
      </c>
    </row>
    <row r="20687" spans="1:5" x14ac:dyDescent="0.3">
      <c r="A20687">
        <v>65050051</v>
      </c>
      <c r="B20687" t="s">
        <v>1166</v>
      </c>
      <c r="C20687" t="s">
        <v>8</v>
      </c>
      <c r="D20687" t="s">
        <v>2399</v>
      </c>
      <c r="E20687">
        <v>0</v>
      </c>
    </row>
    <row r="20688" spans="1:5" x14ac:dyDescent="0.3">
      <c r="A20688">
        <v>65050051</v>
      </c>
      <c r="B20688" t="s">
        <v>1166</v>
      </c>
      <c r="C20688" t="s">
        <v>8</v>
      </c>
      <c r="D20688" t="s">
        <v>2400</v>
      </c>
      <c r="E20688">
        <v>0</v>
      </c>
    </row>
    <row r="20689" spans="1:5" x14ac:dyDescent="0.3">
      <c r="A20689">
        <v>65050051</v>
      </c>
      <c r="B20689" t="s">
        <v>1166</v>
      </c>
      <c r="C20689" t="s">
        <v>8</v>
      </c>
      <c r="D20689" t="s">
        <v>2401</v>
      </c>
      <c r="E20689">
        <v>0</v>
      </c>
    </row>
    <row r="20690" spans="1:5" x14ac:dyDescent="0.3">
      <c r="A20690">
        <v>65050051</v>
      </c>
      <c r="B20690" t="s">
        <v>1166</v>
      </c>
      <c r="C20690" t="s">
        <v>8</v>
      </c>
      <c r="D20690" t="s">
        <v>2402</v>
      </c>
      <c r="E20690">
        <v>0</v>
      </c>
    </row>
    <row r="20691" spans="1:5" x14ac:dyDescent="0.3">
      <c r="A20691">
        <v>65050051</v>
      </c>
      <c r="B20691" t="s">
        <v>1166</v>
      </c>
      <c r="C20691" t="s">
        <v>8</v>
      </c>
      <c r="D20691" t="s">
        <v>2403</v>
      </c>
      <c r="E20691">
        <v>0</v>
      </c>
    </row>
    <row r="20692" spans="1:5" x14ac:dyDescent="0.3">
      <c r="A20692">
        <v>65050051</v>
      </c>
      <c r="B20692" t="s">
        <v>1166</v>
      </c>
      <c r="C20692" t="s">
        <v>8</v>
      </c>
      <c r="D20692" t="s">
        <v>2404</v>
      </c>
      <c r="E20692">
        <v>0</v>
      </c>
    </row>
    <row r="20693" spans="1:5" x14ac:dyDescent="0.3">
      <c r="A20693">
        <v>65050051</v>
      </c>
      <c r="B20693" t="s">
        <v>1166</v>
      </c>
      <c r="C20693" t="s">
        <v>8</v>
      </c>
      <c r="D20693" t="s">
        <v>2405</v>
      </c>
      <c r="E20693">
        <v>0</v>
      </c>
    </row>
    <row r="20694" spans="1:5" x14ac:dyDescent="0.3">
      <c r="A20694">
        <v>65050051</v>
      </c>
      <c r="B20694" t="s">
        <v>1166</v>
      </c>
      <c r="C20694" t="s">
        <v>8</v>
      </c>
      <c r="D20694" t="s">
        <v>2406</v>
      </c>
      <c r="E20694">
        <v>0</v>
      </c>
    </row>
    <row r="20695" spans="1:5" x14ac:dyDescent="0.3">
      <c r="A20695">
        <v>65050051</v>
      </c>
      <c r="B20695" t="s">
        <v>1166</v>
      </c>
      <c r="C20695" t="s">
        <v>8</v>
      </c>
      <c r="D20695" t="s">
        <v>2407</v>
      </c>
      <c r="E20695">
        <v>0</v>
      </c>
    </row>
    <row r="20696" spans="1:5" x14ac:dyDescent="0.3">
      <c r="A20696">
        <v>65050051</v>
      </c>
      <c r="B20696" t="s">
        <v>1166</v>
      </c>
      <c r="C20696" t="s">
        <v>8</v>
      </c>
      <c r="D20696" t="s">
        <v>2408</v>
      </c>
      <c r="E20696">
        <v>0</v>
      </c>
    </row>
    <row r="20697" spans="1:5" x14ac:dyDescent="0.3">
      <c r="A20697">
        <v>65050051</v>
      </c>
      <c r="B20697" t="s">
        <v>1166</v>
      </c>
      <c r="C20697" t="s">
        <v>8</v>
      </c>
      <c r="D20697" t="s">
        <v>2409</v>
      </c>
      <c r="E20697">
        <v>-2</v>
      </c>
    </row>
    <row r="20698" spans="1:5" x14ac:dyDescent="0.3">
      <c r="A20698">
        <v>65050051</v>
      </c>
      <c r="B20698" t="s">
        <v>1166</v>
      </c>
      <c r="C20698" t="s">
        <v>8</v>
      </c>
      <c r="D20698" t="s">
        <v>2410</v>
      </c>
      <c r="E20698">
        <v>0</v>
      </c>
    </row>
    <row r="20699" spans="1:5" x14ac:dyDescent="0.3">
      <c r="A20699">
        <v>65050051</v>
      </c>
      <c r="B20699" t="s">
        <v>1166</v>
      </c>
      <c r="C20699" t="s">
        <v>8</v>
      </c>
      <c r="D20699" t="s">
        <v>2411</v>
      </c>
      <c r="E20699">
        <v>-2</v>
      </c>
    </row>
    <row r="20700" spans="1:5" x14ac:dyDescent="0.3">
      <c r="A20700">
        <v>65050051</v>
      </c>
      <c r="B20700" t="s">
        <v>1166</v>
      </c>
      <c r="C20700" t="s">
        <v>8</v>
      </c>
      <c r="D20700" t="s">
        <v>2412</v>
      </c>
      <c r="E20700">
        <v>0</v>
      </c>
    </row>
    <row r="20701" spans="1:5" x14ac:dyDescent="0.3">
      <c r="A20701">
        <v>65050051</v>
      </c>
      <c r="B20701" t="s">
        <v>1166</v>
      </c>
      <c r="C20701" t="s">
        <v>8</v>
      </c>
      <c r="D20701" t="s">
        <v>2413</v>
      </c>
      <c r="E20701">
        <v>0</v>
      </c>
    </row>
    <row r="20702" spans="1:5" x14ac:dyDescent="0.3">
      <c r="A20702">
        <v>20300001</v>
      </c>
      <c r="B20702" t="s">
        <v>1168</v>
      </c>
      <c r="C20702" t="s">
        <v>8</v>
      </c>
      <c r="D20702" t="s">
        <v>2378</v>
      </c>
      <c r="E20702">
        <v>-3</v>
      </c>
    </row>
    <row r="20703" spans="1:5" x14ac:dyDescent="0.3">
      <c r="A20703">
        <v>20300001</v>
      </c>
      <c r="B20703" t="s">
        <v>1168</v>
      </c>
      <c r="C20703" t="s">
        <v>8</v>
      </c>
      <c r="D20703" t="s">
        <v>2379</v>
      </c>
      <c r="E20703">
        <v>0</v>
      </c>
    </row>
    <row r="20704" spans="1:5" x14ac:dyDescent="0.3">
      <c r="A20704">
        <v>20300001</v>
      </c>
      <c r="B20704" t="s">
        <v>1168</v>
      </c>
      <c r="C20704" t="s">
        <v>8</v>
      </c>
      <c r="D20704" t="s">
        <v>2380</v>
      </c>
      <c r="E20704">
        <v>-2</v>
      </c>
    </row>
    <row r="20705" spans="1:5" x14ac:dyDescent="0.3">
      <c r="A20705">
        <v>20300001</v>
      </c>
      <c r="B20705" t="s">
        <v>1168</v>
      </c>
      <c r="C20705" t="s">
        <v>8</v>
      </c>
      <c r="D20705" t="s">
        <v>2381</v>
      </c>
      <c r="E20705">
        <v>0</v>
      </c>
    </row>
    <row r="20706" spans="1:5" x14ac:dyDescent="0.3">
      <c r="A20706">
        <v>20300001</v>
      </c>
      <c r="B20706" t="s">
        <v>1168</v>
      </c>
      <c r="C20706" t="s">
        <v>8</v>
      </c>
      <c r="D20706" t="s">
        <v>2382</v>
      </c>
      <c r="E20706">
        <v>0</v>
      </c>
    </row>
    <row r="20707" spans="1:5" x14ac:dyDescent="0.3">
      <c r="A20707">
        <v>20300001</v>
      </c>
      <c r="B20707" t="s">
        <v>1168</v>
      </c>
      <c r="C20707" t="s">
        <v>8</v>
      </c>
      <c r="D20707" t="s">
        <v>2383</v>
      </c>
      <c r="E20707">
        <v>-1</v>
      </c>
    </row>
    <row r="20708" spans="1:5" x14ac:dyDescent="0.3">
      <c r="A20708">
        <v>20300001</v>
      </c>
      <c r="B20708" t="s">
        <v>1168</v>
      </c>
      <c r="C20708" t="s">
        <v>8</v>
      </c>
      <c r="D20708" t="s">
        <v>2384</v>
      </c>
      <c r="E20708">
        <v>0</v>
      </c>
    </row>
    <row r="20709" spans="1:5" x14ac:dyDescent="0.3">
      <c r="A20709">
        <v>20300001</v>
      </c>
      <c r="B20709" t="s">
        <v>1168</v>
      </c>
      <c r="C20709" t="s">
        <v>8</v>
      </c>
      <c r="D20709" t="s">
        <v>2385</v>
      </c>
      <c r="E20709">
        <v>0</v>
      </c>
    </row>
    <row r="20710" spans="1:5" x14ac:dyDescent="0.3">
      <c r="A20710">
        <v>20300001</v>
      </c>
      <c r="B20710" t="s">
        <v>1168</v>
      </c>
      <c r="C20710" t="s">
        <v>8</v>
      </c>
      <c r="D20710" t="s">
        <v>2386</v>
      </c>
      <c r="E20710">
        <v>0</v>
      </c>
    </row>
    <row r="20711" spans="1:5" x14ac:dyDescent="0.3">
      <c r="A20711">
        <v>20300001</v>
      </c>
      <c r="B20711" t="s">
        <v>1168</v>
      </c>
      <c r="C20711" t="s">
        <v>8</v>
      </c>
      <c r="D20711" t="s">
        <v>2387</v>
      </c>
      <c r="E20711">
        <v>0</v>
      </c>
    </row>
    <row r="20712" spans="1:5" x14ac:dyDescent="0.3">
      <c r="A20712">
        <v>20300001</v>
      </c>
      <c r="B20712" t="s">
        <v>1168</v>
      </c>
      <c r="C20712" t="s">
        <v>8</v>
      </c>
      <c r="D20712" t="s">
        <v>2388</v>
      </c>
      <c r="E20712">
        <v>0</v>
      </c>
    </row>
    <row r="20713" spans="1:5" x14ac:dyDescent="0.3">
      <c r="A20713">
        <v>20300001</v>
      </c>
      <c r="B20713" t="s">
        <v>1168</v>
      </c>
      <c r="C20713" t="s">
        <v>8</v>
      </c>
      <c r="D20713" t="s">
        <v>2389</v>
      </c>
      <c r="E20713">
        <v>0</v>
      </c>
    </row>
    <row r="20714" spans="1:5" x14ac:dyDescent="0.3">
      <c r="A20714">
        <v>20300001</v>
      </c>
      <c r="B20714" t="s">
        <v>1168</v>
      </c>
      <c r="C20714" t="s">
        <v>8</v>
      </c>
      <c r="D20714" t="s">
        <v>2390</v>
      </c>
      <c r="E20714">
        <v>0</v>
      </c>
    </row>
    <row r="20715" spans="1:5" x14ac:dyDescent="0.3">
      <c r="A20715">
        <v>20300001</v>
      </c>
      <c r="B20715" t="s">
        <v>1168</v>
      </c>
      <c r="C20715" t="s">
        <v>8</v>
      </c>
      <c r="D20715" t="s">
        <v>2391</v>
      </c>
      <c r="E20715">
        <v>-1</v>
      </c>
    </row>
    <row r="20716" spans="1:5" x14ac:dyDescent="0.3">
      <c r="A20716">
        <v>20300001</v>
      </c>
      <c r="B20716" t="s">
        <v>1168</v>
      </c>
      <c r="C20716" t="s">
        <v>8</v>
      </c>
      <c r="D20716" t="s">
        <v>2392</v>
      </c>
      <c r="E20716">
        <v>0</v>
      </c>
    </row>
    <row r="20717" spans="1:5" x14ac:dyDescent="0.3">
      <c r="A20717">
        <v>20300001</v>
      </c>
      <c r="B20717" t="s">
        <v>1168</v>
      </c>
      <c r="C20717" t="s">
        <v>8</v>
      </c>
      <c r="D20717" t="s">
        <v>2393</v>
      </c>
      <c r="E20717">
        <v>-2</v>
      </c>
    </row>
    <row r="20718" spans="1:5" x14ac:dyDescent="0.3">
      <c r="A20718">
        <v>20300001</v>
      </c>
      <c r="B20718" t="s">
        <v>1168</v>
      </c>
      <c r="C20718" t="s">
        <v>8</v>
      </c>
      <c r="D20718" t="s">
        <v>2394</v>
      </c>
      <c r="E20718">
        <v>0</v>
      </c>
    </row>
    <row r="20719" spans="1:5" x14ac:dyDescent="0.3">
      <c r="A20719">
        <v>20300001</v>
      </c>
      <c r="B20719" t="s">
        <v>1168</v>
      </c>
      <c r="C20719" t="s">
        <v>8</v>
      </c>
      <c r="D20719" t="s">
        <v>2395</v>
      </c>
      <c r="E20719">
        <v>0</v>
      </c>
    </row>
    <row r="20720" spans="1:5" x14ac:dyDescent="0.3">
      <c r="A20720">
        <v>20300001</v>
      </c>
      <c r="B20720" t="s">
        <v>1168</v>
      </c>
      <c r="C20720" t="s">
        <v>8</v>
      </c>
      <c r="D20720" t="s">
        <v>2396</v>
      </c>
      <c r="E20720">
        <v>0</v>
      </c>
    </row>
    <row r="20721" spans="1:5" x14ac:dyDescent="0.3">
      <c r="A20721">
        <v>20300001</v>
      </c>
      <c r="B20721" t="s">
        <v>1168</v>
      </c>
      <c r="C20721" t="s">
        <v>8</v>
      </c>
      <c r="D20721" t="s">
        <v>2397</v>
      </c>
      <c r="E20721">
        <v>-4</v>
      </c>
    </row>
    <row r="20722" spans="1:5" x14ac:dyDescent="0.3">
      <c r="A20722">
        <v>20300001</v>
      </c>
      <c r="B20722" t="s">
        <v>1168</v>
      </c>
      <c r="C20722" t="s">
        <v>8</v>
      </c>
      <c r="D20722" t="s">
        <v>2398</v>
      </c>
      <c r="E20722">
        <v>0</v>
      </c>
    </row>
    <row r="20723" spans="1:5" x14ac:dyDescent="0.3">
      <c r="A20723">
        <v>20300001</v>
      </c>
      <c r="B20723" t="s">
        <v>1168</v>
      </c>
      <c r="C20723" t="s">
        <v>8</v>
      </c>
      <c r="D20723" t="s">
        <v>2399</v>
      </c>
      <c r="E20723">
        <v>0</v>
      </c>
    </row>
    <row r="20724" spans="1:5" x14ac:dyDescent="0.3">
      <c r="A20724">
        <v>20300001</v>
      </c>
      <c r="B20724" t="s">
        <v>1168</v>
      </c>
      <c r="C20724" t="s">
        <v>8</v>
      </c>
      <c r="D20724" t="s">
        <v>2400</v>
      </c>
      <c r="E20724">
        <v>0</v>
      </c>
    </row>
    <row r="20725" spans="1:5" x14ac:dyDescent="0.3">
      <c r="A20725">
        <v>20300001</v>
      </c>
      <c r="B20725" t="s">
        <v>1168</v>
      </c>
      <c r="C20725" t="s">
        <v>8</v>
      </c>
      <c r="D20725" t="s">
        <v>2401</v>
      </c>
      <c r="E20725">
        <v>0</v>
      </c>
    </row>
    <row r="20726" spans="1:5" x14ac:dyDescent="0.3">
      <c r="A20726">
        <v>20300001</v>
      </c>
      <c r="B20726" t="s">
        <v>1168</v>
      </c>
      <c r="C20726" t="s">
        <v>8</v>
      </c>
      <c r="D20726" t="s">
        <v>2402</v>
      </c>
      <c r="E20726">
        <v>-1</v>
      </c>
    </row>
    <row r="20727" spans="1:5" x14ac:dyDescent="0.3">
      <c r="A20727">
        <v>20300001</v>
      </c>
      <c r="B20727" t="s">
        <v>1168</v>
      </c>
      <c r="C20727" t="s">
        <v>8</v>
      </c>
      <c r="D20727" t="s">
        <v>2403</v>
      </c>
      <c r="E20727">
        <v>-1</v>
      </c>
    </row>
    <row r="20728" spans="1:5" x14ac:dyDescent="0.3">
      <c r="A20728">
        <v>20300001</v>
      </c>
      <c r="B20728" t="s">
        <v>1168</v>
      </c>
      <c r="C20728" t="s">
        <v>8</v>
      </c>
      <c r="D20728" t="s">
        <v>2404</v>
      </c>
      <c r="E20728">
        <v>0</v>
      </c>
    </row>
    <row r="20729" spans="1:5" x14ac:dyDescent="0.3">
      <c r="A20729">
        <v>20300001</v>
      </c>
      <c r="B20729" t="s">
        <v>1168</v>
      </c>
      <c r="C20729" t="s">
        <v>8</v>
      </c>
      <c r="D20729" t="s">
        <v>2405</v>
      </c>
      <c r="E20729">
        <v>0</v>
      </c>
    </row>
    <row r="20730" spans="1:5" x14ac:dyDescent="0.3">
      <c r="A20730">
        <v>20300001</v>
      </c>
      <c r="B20730" t="s">
        <v>1168</v>
      </c>
      <c r="C20730" t="s">
        <v>8</v>
      </c>
      <c r="D20730" t="s">
        <v>2406</v>
      </c>
      <c r="E20730">
        <v>0</v>
      </c>
    </row>
    <row r="20731" spans="1:5" x14ac:dyDescent="0.3">
      <c r="A20731">
        <v>20300001</v>
      </c>
      <c r="B20731" t="s">
        <v>1168</v>
      </c>
      <c r="C20731" t="s">
        <v>8</v>
      </c>
      <c r="D20731" t="s">
        <v>2407</v>
      </c>
      <c r="E20731">
        <v>0</v>
      </c>
    </row>
    <row r="20732" spans="1:5" x14ac:dyDescent="0.3">
      <c r="A20732">
        <v>20300001</v>
      </c>
      <c r="B20732" t="s">
        <v>1168</v>
      </c>
      <c r="C20732" t="s">
        <v>8</v>
      </c>
      <c r="D20732" t="s">
        <v>2408</v>
      </c>
      <c r="E20732">
        <v>0</v>
      </c>
    </row>
    <row r="20733" spans="1:5" x14ac:dyDescent="0.3">
      <c r="A20733">
        <v>20300001</v>
      </c>
      <c r="B20733" t="s">
        <v>1168</v>
      </c>
      <c r="C20733" t="s">
        <v>8</v>
      </c>
      <c r="D20733" t="s">
        <v>2409</v>
      </c>
      <c r="E20733">
        <v>-1</v>
      </c>
    </row>
    <row r="20734" spans="1:5" x14ac:dyDescent="0.3">
      <c r="A20734">
        <v>20300001</v>
      </c>
      <c r="B20734" t="s">
        <v>1168</v>
      </c>
      <c r="C20734" t="s">
        <v>8</v>
      </c>
      <c r="D20734" t="s">
        <v>2410</v>
      </c>
      <c r="E20734">
        <v>0</v>
      </c>
    </row>
    <row r="20735" spans="1:5" x14ac:dyDescent="0.3">
      <c r="A20735">
        <v>20300001</v>
      </c>
      <c r="B20735" t="s">
        <v>1168</v>
      </c>
      <c r="C20735" t="s">
        <v>8</v>
      </c>
      <c r="D20735" t="s">
        <v>2411</v>
      </c>
      <c r="E20735">
        <v>0</v>
      </c>
    </row>
    <row r="20736" spans="1:5" x14ac:dyDescent="0.3">
      <c r="A20736">
        <v>20300001</v>
      </c>
      <c r="B20736" t="s">
        <v>1168</v>
      </c>
      <c r="C20736" t="s">
        <v>8</v>
      </c>
      <c r="D20736" t="s">
        <v>2412</v>
      </c>
      <c r="E20736">
        <v>0</v>
      </c>
    </row>
    <row r="20737" spans="1:5" x14ac:dyDescent="0.3">
      <c r="A20737">
        <v>20300001</v>
      </c>
      <c r="B20737" t="s">
        <v>1168</v>
      </c>
      <c r="C20737" t="s">
        <v>8</v>
      </c>
      <c r="D20737" t="s">
        <v>2413</v>
      </c>
      <c r="E20737">
        <v>-1</v>
      </c>
    </row>
    <row r="20738" spans="1:5" x14ac:dyDescent="0.3">
      <c r="A20738">
        <v>23410054</v>
      </c>
      <c r="B20738" t="s">
        <v>1170</v>
      </c>
      <c r="C20738" t="s">
        <v>8</v>
      </c>
      <c r="D20738" t="s">
        <v>2378</v>
      </c>
      <c r="E20738">
        <v>0</v>
      </c>
    </row>
    <row r="20739" spans="1:5" x14ac:dyDescent="0.3">
      <c r="A20739">
        <v>23410054</v>
      </c>
      <c r="B20739" t="s">
        <v>1170</v>
      </c>
      <c r="C20739" t="s">
        <v>8</v>
      </c>
      <c r="D20739" t="s">
        <v>2379</v>
      </c>
      <c r="E20739">
        <v>0</v>
      </c>
    </row>
    <row r="20740" spans="1:5" x14ac:dyDescent="0.3">
      <c r="A20740">
        <v>23410054</v>
      </c>
      <c r="B20740" t="s">
        <v>1170</v>
      </c>
      <c r="C20740" t="s">
        <v>8</v>
      </c>
      <c r="D20740" t="s">
        <v>2380</v>
      </c>
      <c r="E20740">
        <v>0</v>
      </c>
    </row>
    <row r="20741" spans="1:5" x14ac:dyDescent="0.3">
      <c r="A20741">
        <v>23410054</v>
      </c>
      <c r="B20741" t="s">
        <v>1170</v>
      </c>
      <c r="C20741" t="s">
        <v>8</v>
      </c>
      <c r="D20741" t="s">
        <v>2381</v>
      </c>
      <c r="E20741">
        <v>0</v>
      </c>
    </row>
    <row r="20742" spans="1:5" x14ac:dyDescent="0.3">
      <c r="A20742">
        <v>23410054</v>
      </c>
      <c r="B20742" t="s">
        <v>1170</v>
      </c>
      <c r="C20742" t="s">
        <v>8</v>
      </c>
      <c r="D20742" t="s">
        <v>2382</v>
      </c>
      <c r="E20742">
        <v>0</v>
      </c>
    </row>
    <row r="20743" spans="1:5" x14ac:dyDescent="0.3">
      <c r="A20743">
        <v>23410054</v>
      </c>
      <c r="B20743" t="s">
        <v>1170</v>
      </c>
      <c r="C20743" t="s">
        <v>8</v>
      </c>
      <c r="D20743" t="s">
        <v>2383</v>
      </c>
      <c r="E20743">
        <v>0</v>
      </c>
    </row>
    <row r="20744" spans="1:5" x14ac:dyDescent="0.3">
      <c r="A20744">
        <v>23410054</v>
      </c>
      <c r="B20744" t="s">
        <v>1170</v>
      </c>
      <c r="C20744" t="s">
        <v>8</v>
      </c>
      <c r="D20744" t="s">
        <v>2384</v>
      </c>
      <c r="E20744">
        <v>0</v>
      </c>
    </row>
    <row r="20745" spans="1:5" x14ac:dyDescent="0.3">
      <c r="A20745">
        <v>23410054</v>
      </c>
      <c r="B20745" t="s">
        <v>1170</v>
      </c>
      <c r="C20745" t="s">
        <v>8</v>
      </c>
      <c r="D20745" t="s">
        <v>2385</v>
      </c>
      <c r="E20745">
        <v>0</v>
      </c>
    </row>
    <row r="20746" spans="1:5" x14ac:dyDescent="0.3">
      <c r="A20746">
        <v>23410054</v>
      </c>
      <c r="B20746" t="s">
        <v>1170</v>
      </c>
      <c r="C20746" t="s">
        <v>8</v>
      </c>
      <c r="D20746" t="s">
        <v>2386</v>
      </c>
      <c r="E20746">
        <v>0</v>
      </c>
    </row>
    <row r="20747" spans="1:5" x14ac:dyDescent="0.3">
      <c r="A20747">
        <v>23410054</v>
      </c>
      <c r="B20747" t="s">
        <v>1170</v>
      </c>
      <c r="C20747" t="s">
        <v>8</v>
      </c>
      <c r="D20747" t="s">
        <v>2387</v>
      </c>
      <c r="E20747">
        <v>0</v>
      </c>
    </row>
    <row r="20748" spans="1:5" x14ac:dyDescent="0.3">
      <c r="A20748">
        <v>23410054</v>
      </c>
      <c r="B20748" t="s">
        <v>1170</v>
      </c>
      <c r="C20748" t="s">
        <v>8</v>
      </c>
      <c r="D20748" t="s">
        <v>2388</v>
      </c>
      <c r="E20748">
        <v>0</v>
      </c>
    </row>
    <row r="20749" spans="1:5" x14ac:dyDescent="0.3">
      <c r="A20749">
        <v>23410054</v>
      </c>
      <c r="B20749" t="s">
        <v>1170</v>
      </c>
      <c r="C20749" t="s">
        <v>8</v>
      </c>
      <c r="D20749" t="s">
        <v>2389</v>
      </c>
      <c r="E20749">
        <v>0</v>
      </c>
    </row>
    <row r="20750" spans="1:5" x14ac:dyDescent="0.3">
      <c r="A20750">
        <v>23410054</v>
      </c>
      <c r="B20750" t="s">
        <v>1170</v>
      </c>
      <c r="C20750" t="s">
        <v>8</v>
      </c>
      <c r="D20750" t="s">
        <v>2390</v>
      </c>
      <c r="E20750">
        <v>0</v>
      </c>
    </row>
    <row r="20751" spans="1:5" x14ac:dyDescent="0.3">
      <c r="A20751">
        <v>23410054</v>
      </c>
      <c r="B20751" t="s">
        <v>1170</v>
      </c>
      <c r="C20751" t="s">
        <v>8</v>
      </c>
      <c r="D20751" t="s">
        <v>2391</v>
      </c>
      <c r="E20751">
        <v>0</v>
      </c>
    </row>
    <row r="20752" spans="1:5" x14ac:dyDescent="0.3">
      <c r="A20752">
        <v>23410054</v>
      </c>
      <c r="B20752" t="s">
        <v>1170</v>
      </c>
      <c r="C20752" t="s">
        <v>8</v>
      </c>
      <c r="D20752" t="s">
        <v>2392</v>
      </c>
      <c r="E20752">
        <v>0</v>
      </c>
    </row>
    <row r="20753" spans="1:5" x14ac:dyDescent="0.3">
      <c r="A20753">
        <v>23410054</v>
      </c>
      <c r="B20753" t="s">
        <v>1170</v>
      </c>
      <c r="C20753" t="s">
        <v>8</v>
      </c>
      <c r="D20753" t="s">
        <v>2393</v>
      </c>
      <c r="E20753">
        <v>0</v>
      </c>
    </row>
    <row r="20754" spans="1:5" x14ac:dyDescent="0.3">
      <c r="A20754">
        <v>23410054</v>
      </c>
      <c r="B20754" t="s">
        <v>1170</v>
      </c>
      <c r="C20754" t="s">
        <v>8</v>
      </c>
      <c r="D20754" t="s">
        <v>2394</v>
      </c>
      <c r="E20754">
        <v>0</v>
      </c>
    </row>
    <row r="20755" spans="1:5" x14ac:dyDescent="0.3">
      <c r="A20755">
        <v>23410054</v>
      </c>
      <c r="B20755" t="s">
        <v>1170</v>
      </c>
      <c r="C20755" t="s">
        <v>8</v>
      </c>
      <c r="D20755" t="s">
        <v>2395</v>
      </c>
      <c r="E20755">
        <v>0</v>
      </c>
    </row>
    <row r="20756" spans="1:5" x14ac:dyDescent="0.3">
      <c r="A20756">
        <v>23410054</v>
      </c>
      <c r="B20756" t="s">
        <v>1170</v>
      </c>
      <c r="C20756" t="s">
        <v>8</v>
      </c>
      <c r="D20756" t="s">
        <v>2396</v>
      </c>
      <c r="E20756">
        <v>0</v>
      </c>
    </row>
    <row r="20757" spans="1:5" x14ac:dyDescent="0.3">
      <c r="A20757">
        <v>23410054</v>
      </c>
      <c r="B20757" t="s">
        <v>1170</v>
      </c>
      <c r="C20757" t="s">
        <v>8</v>
      </c>
      <c r="D20757" t="s">
        <v>2397</v>
      </c>
      <c r="E20757">
        <v>0</v>
      </c>
    </row>
    <row r="20758" spans="1:5" x14ac:dyDescent="0.3">
      <c r="A20758">
        <v>23410054</v>
      </c>
      <c r="B20758" t="s">
        <v>1170</v>
      </c>
      <c r="C20758" t="s">
        <v>8</v>
      </c>
      <c r="D20758" t="s">
        <v>2398</v>
      </c>
      <c r="E20758">
        <v>0</v>
      </c>
    </row>
    <row r="20759" spans="1:5" x14ac:dyDescent="0.3">
      <c r="A20759">
        <v>23410054</v>
      </c>
      <c r="B20759" t="s">
        <v>1170</v>
      </c>
      <c r="C20759" t="s">
        <v>8</v>
      </c>
      <c r="D20759" t="s">
        <v>2399</v>
      </c>
      <c r="E20759">
        <v>0</v>
      </c>
    </row>
    <row r="20760" spans="1:5" x14ac:dyDescent="0.3">
      <c r="A20760">
        <v>23410054</v>
      </c>
      <c r="B20760" t="s">
        <v>1170</v>
      </c>
      <c r="C20760" t="s">
        <v>8</v>
      </c>
      <c r="D20760" t="s">
        <v>2400</v>
      </c>
      <c r="E20760">
        <v>0</v>
      </c>
    </row>
    <row r="20761" spans="1:5" x14ac:dyDescent="0.3">
      <c r="A20761">
        <v>23410054</v>
      </c>
      <c r="B20761" t="s">
        <v>1170</v>
      </c>
      <c r="C20761" t="s">
        <v>8</v>
      </c>
      <c r="D20761" t="s">
        <v>2401</v>
      </c>
      <c r="E20761">
        <v>0</v>
      </c>
    </row>
    <row r="20762" spans="1:5" x14ac:dyDescent="0.3">
      <c r="A20762">
        <v>23410054</v>
      </c>
      <c r="B20762" t="s">
        <v>1170</v>
      </c>
      <c r="C20762" t="s">
        <v>8</v>
      </c>
      <c r="D20762" t="s">
        <v>2402</v>
      </c>
      <c r="E20762">
        <v>0</v>
      </c>
    </row>
    <row r="20763" spans="1:5" x14ac:dyDescent="0.3">
      <c r="A20763">
        <v>23410054</v>
      </c>
      <c r="B20763" t="s">
        <v>1170</v>
      </c>
      <c r="C20763" t="s">
        <v>8</v>
      </c>
      <c r="D20763" t="s">
        <v>2403</v>
      </c>
      <c r="E20763">
        <v>-1</v>
      </c>
    </row>
    <row r="20764" spans="1:5" x14ac:dyDescent="0.3">
      <c r="A20764">
        <v>23410054</v>
      </c>
      <c r="B20764" t="s">
        <v>1170</v>
      </c>
      <c r="C20764" t="s">
        <v>8</v>
      </c>
      <c r="D20764" t="s">
        <v>2404</v>
      </c>
      <c r="E20764">
        <v>0</v>
      </c>
    </row>
    <row r="20765" spans="1:5" x14ac:dyDescent="0.3">
      <c r="A20765">
        <v>23410054</v>
      </c>
      <c r="B20765" t="s">
        <v>1170</v>
      </c>
      <c r="C20765" t="s">
        <v>8</v>
      </c>
      <c r="D20765" t="s">
        <v>2405</v>
      </c>
      <c r="E20765">
        <v>0</v>
      </c>
    </row>
    <row r="20766" spans="1:5" x14ac:dyDescent="0.3">
      <c r="A20766">
        <v>23410054</v>
      </c>
      <c r="B20766" t="s">
        <v>1170</v>
      </c>
      <c r="C20766" t="s">
        <v>8</v>
      </c>
      <c r="D20766" t="s">
        <v>2406</v>
      </c>
      <c r="E20766">
        <v>0</v>
      </c>
    </row>
    <row r="20767" spans="1:5" x14ac:dyDescent="0.3">
      <c r="A20767">
        <v>23410054</v>
      </c>
      <c r="B20767" t="s">
        <v>1170</v>
      </c>
      <c r="C20767" t="s">
        <v>8</v>
      </c>
      <c r="D20767" t="s">
        <v>2407</v>
      </c>
      <c r="E20767">
        <v>0</v>
      </c>
    </row>
    <row r="20768" spans="1:5" x14ac:dyDescent="0.3">
      <c r="A20768">
        <v>23410054</v>
      </c>
      <c r="B20768" t="s">
        <v>1170</v>
      </c>
      <c r="C20768" t="s">
        <v>8</v>
      </c>
      <c r="D20768" t="s">
        <v>2408</v>
      </c>
      <c r="E20768">
        <v>0</v>
      </c>
    </row>
    <row r="20769" spans="1:5" x14ac:dyDescent="0.3">
      <c r="A20769">
        <v>23410054</v>
      </c>
      <c r="B20769" t="s">
        <v>1170</v>
      </c>
      <c r="C20769" t="s">
        <v>8</v>
      </c>
      <c r="D20769" t="s">
        <v>2409</v>
      </c>
      <c r="E20769">
        <v>0</v>
      </c>
    </row>
    <row r="20770" spans="1:5" x14ac:dyDescent="0.3">
      <c r="A20770">
        <v>23410054</v>
      </c>
      <c r="B20770" t="s">
        <v>1170</v>
      </c>
      <c r="C20770" t="s">
        <v>8</v>
      </c>
      <c r="D20770" t="s">
        <v>2410</v>
      </c>
      <c r="E20770">
        <v>0</v>
      </c>
    </row>
    <row r="20771" spans="1:5" x14ac:dyDescent="0.3">
      <c r="A20771">
        <v>23410054</v>
      </c>
      <c r="B20771" t="s">
        <v>1170</v>
      </c>
      <c r="C20771" t="s">
        <v>8</v>
      </c>
      <c r="D20771" t="s">
        <v>2411</v>
      </c>
      <c r="E20771">
        <v>0</v>
      </c>
    </row>
    <row r="20772" spans="1:5" x14ac:dyDescent="0.3">
      <c r="A20772">
        <v>23410054</v>
      </c>
      <c r="B20772" t="s">
        <v>1170</v>
      </c>
      <c r="C20772" t="s">
        <v>8</v>
      </c>
      <c r="D20772" t="s">
        <v>2412</v>
      </c>
      <c r="E20772">
        <v>0</v>
      </c>
    </row>
    <row r="20773" spans="1:5" x14ac:dyDescent="0.3">
      <c r="A20773">
        <v>23410054</v>
      </c>
      <c r="B20773" t="s">
        <v>1170</v>
      </c>
      <c r="C20773" t="s">
        <v>8</v>
      </c>
      <c r="D20773" t="s">
        <v>2413</v>
      </c>
      <c r="E20773">
        <v>0</v>
      </c>
    </row>
    <row r="20774" spans="1:5" x14ac:dyDescent="0.3">
      <c r="A20774">
        <v>23320098</v>
      </c>
      <c r="B20774" t="s">
        <v>1172</v>
      </c>
      <c r="C20774" t="s">
        <v>8</v>
      </c>
      <c r="D20774" t="s">
        <v>2378</v>
      </c>
      <c r="E20774">
        <v>0</v>
      </c>
    </row>
    <row r="20775" spans="1:5" x14ac:dyDescent="0.3">
      <c r="A20775">
        <v>23320098</v>
      </c>
      <c r="B20775" t="s">
        <v>1172</v>
      </c>
      <c r="C20775" t="s">
        <v>8</v>
      </c>
      <c r="D20775" t="s">
        <v>2379</v>
      </c>
      <c r="E20775">
        <v>0</v>
      </c>
    </row>
    <row r="20776" spans="1:5" x14ac:dyDescent="0.3">
      <c r="A20776">
        <v>23320098</v>
      </c>
      <c r="B20776" t="s">
        <v>1172</v>
      </c>
      <c r="C20776" t="s">
        <v>8</v>
      </c>
      <c r="D20776" t="s">
        <v>2380</v>
      </c>
      <c r="E20776">
        <v>0</v>
      </c>
    </row>
    <row r="20777" spans="1:5" x14ac:dyDescent="0.3">
      <c r="A20777">
        <v>23320098</v>
      </c>
      <c r="B20777" t="s">
        <v>1172</v>
      </c>
      <c r="C20777" t="s">
        <v>8</v>
      </c>
      <c r="D20777" t="s">
        <v>2381</v>
      </c>
      <c r="E20777">
        <v>0</v>
      </c>
    </row>
    <row r="20778" spans="1:5" x14ac:dyDescent="0.3">
      <c r="A20778">
        <v>23320098</v>
      </c>
      <c r="B20778" t="s">
        <v>1172</v>
      </c>
      <c r="C20778" t="s">
        <v>8</v>
      </c>
      <c r="D20778" t="s">
        <v>2382</v>
      </c>
      <c r="E20778">
        <v>0</v>
      </c>
    </row>
    <row r="20779" spans="1:5" x14ac:dyDescent="0.3">
      <c r="A20779">
        <v>23320098</v>
      </c>
      <c r="B20779" t="s">
        <v>1172</v>
      </c>
      <c r="C20779" t="s">
        <v>8</v>
      </c>
      <c r="D20779" t="s">
        <v>2383</v>
      </c>
      <c r="E20779">
        <v>0</v>
      </c>
    </row>
    <row r="20780" spans="1:5" x14ac:dyDescent="0.3">
      <c r="A20780">
        <v>23320098</v>
      </c>
      <c r="B20780" t="s">
        <v>1172</v>
      </c>
      <c r="C20780" t="s">
        <v>8</v>
      </c>
      <c r="D20780" t="s">
        <v>2384</v>
      </c>
      <c r="E20780">
        <v>-1</v>
      </c>
    </row>
    <row r="20781" spans="1:5" x14ac:dyDescent="0.3">
      <c r="A20781">
        <v>23320098</v>
      </c>
      <c r="B20781" t="s">
        <v>1172</v>
      </c>
      <c r="C20781" t="s">
        <v>8</v>
      </c>
      <c r="D20781" t="s">
        <v>2385</v>
      </c>
      <c r="E20781">
        <v>0</v>
      </c>
    </row>
    <row r="20782" spans="1:5" x14ac:dyDescent="0.3">
      <c r="A20782">
        <v>23320098</v>
      </c>
      <c r="B20782" t="s">
        <v>1172</v>
      </c>
      <c r="C20782" t="s">
        <v>8</v>
      </c>
      <c r="D20782" t="s">
        <v>2386</v>
      </c>
      <c r="E20782">
        <v>-15</v>
      </c>
    </row>
    <row r="20783" spans="1:5" x14ac:dyDescent="0.3">
      <c r="A20783">
        <v>23320098</v>
      </c>
      <c r="B20783" t="s">
        <v>1172</v>
      </c>
      <c r="C20783" t="s">
        <v>8</v>
      </c>
      <c r="D20783" t="s">
        <v>2387</v>
      </c>
      <c r="E20783">
        <v>0</v>
      </c>
    </row>
    <row r="20784" spans="1:5" x14ac:dyDescent="0.3">
      <c r="A20784">
        <v>23320098</v>
      </c>
      <c r="B20784" t="s">
        <v>1172</v>
      </c>
      <c r="C20784" t="s">
        <v>8</v>
      </c>
      <c r="D20784" t="s">
        <v>2388</v>
      </c>
      <c r="E20784">
        <v>-2</v>
      </c>
    </row>
    <row r="20785" spans="1:5" x14ac:dyDescent="0.3">
      <c r="A20785">
        <v>23320098</v>
      </c>
      <c r="B20785" t="s">
        <v>1172</v>
      </c>
      <c r="C20785" t="s">
        <v>8</v>
      </c>
      <c r="D20785" t="s">
        <v>2389</v>
      </c>
      <c r="E20785">
        <v>0</v>
      </c>
    </row>
    <row r="20786" spans="1:5" x14ac:dyDescent="0.3">
      <c r="A20786">
        <v>23320098</v>
      </c>
      <c r="B20786" t="s">
        <v>1172</v>
      </c>
      <c r="C20786" t="s">
        <v>8</v>
      </c>
      <c r="D20786" t="s">
        <v>2390</v>
      </c>
      <c r="E20786">
        <v>-1</v>
      </c>
    </row>
    <row r="20787" spans="1:5" x14ac:dyDescent="0.3">
      <c r="A20787">
        <v>23320098</v>
      </c>
      <c r="B20787" t="s">
        <v>1172</v>
      </c>
      <c r="C20787" t="s">
        <v>8</v>
      </c>
      <c r="D20787" t="s">
        <v>2391</v>
      </c>
      <c r="E20787">
        <v>-4</v>
      </c>
    </row>
    <row r="20788" spans="1:5" x14ac:dyDescent="0.3">
      <c r="A20788">
        <v>23320098</v>
      </c>
      <c r="B20788" t="s">
        <v>1172</v>
      </c>
      <c r="C20788" t="s">
        <v>8</v>
      </c>
      <c r="D20788" t="s">
        <v>2392</v>
      </c>
      <c r="E20788">
        <v>0</v>
      </c>
    </row>
    <row r="20789" spans="1:5" x14ac:dyDescent="0.3">
      <c r="A20789">
        <v>23320098</v>
      </c>
      <c r="B20789" t="s">
        <v>1172</v>
      </c>
      <c r="C20789" t="s">
        <v>8</v>
      </c>
      <c r="D20789" t="s">
        <v>2393</v>
      </c>
      <c r="E20789">
        <v>0</v>
      </c>
    </row>
    <row r="20790" spans="1:5" x14ac:dyDescent="0.3">
      <c r="A20790">
        <v>23320098</v>
      </c>
      <c r="B20790" t="s">
        <v>1172</v>
      </c>
      <c r="C20790" t="s">
        <v>8</v>
      </c>
      <c r="D20790" t="s">
        <v>2394</v>
      </c>
      <c r="E20790">
        <v>-1</v>
      </c>
    </row>
    <row r="20791" spans="1:5" x14ac:dyDescent="0.3">
      <c r="A20791">
        <v>23320098</v>
      </c>
      <c r="B20791" t="s">
        <v>1172</v>
      </c>
      <c r="C20791" t="s">
        <v>8</v>
      </c>
      <c r="D20791" t="s">
        <v>2395</v>
      </c>
      <c r="E20791">
        <v>0</v>
      </c>
    </row>
    <row r="20792" spans="1:5" x14ac:dyDescent="0.3">
      <c r="A20792">
        <v>23320098</v>
      </c>
      <c r="B20792" t="s">
        <v>1172</v>
      </c>
      <c r="C20792" t="s">
        <v>8</v>
      </c>
      <c r="D20792" t="s">
        <v>2396</v>
      </c>
      <c r="E20792">
        <v>0</v>
      </c>
    </row>
    <row r="20793" spans="1:5" x14ac:dyDescent="0.3">
      <c r="A20793">
        <v>23320098</v>
      </c>
      <c r="B20793" t="s">
        <v>1172</v>
      </c>
      <c r="C20793" t="s">
        <v>8</v>
      </c>
      <c r="D20793" t="s">
        <v>2397</v>
      </c>
      <c r="E20793">
        <v>-1</v>
      </c>
    </row>
    <row r="20794" spans="1:5" x14ac:dyDescent="0.3">
      <c r="A20794">
        <v>23320098</v>
      </c>
      <c r="B20794" t="s">
        <v>1172</v>
      </c>
      <c r="C20794" t="s">
        <v>8</v>
      </c>
      <c r="D20794" t="s">
        <v>2398</v>
      </c>
      <c r="E20794">
        <v>-6</v>
      </c>
    </row>
    <row r="20795" spans="1:5" x14ac:dyDescent="0.3">
      <c r="A20795">
        <v>23320098</v>
      </c>
      <c r="B20795" t="s">
        <v>1172</v>
      </c>
      <c r="C20795" t="s">
        <v>8</v>
      </c>
      <c r="D20795" t="s">
        <v>2399</v>
      </c>
      <c r="E20795">
        <v>0</v>
      </c>
    </row>
    <row r="20796" spans="1:5" x14ac:dyDescent="0.3">
      <c r="A20796">
        <v>23320098</v>
      </c>
      <c r="B20796" t="s">
        <v>1172</v>
      </c>
      <c r="C20796" t="s">
        <v>8</v>
      </c>
      <c r="D20796" t="s">
        <v>2400</v>
      </c>
      <c r="E20796">
        <v>-2</v>
      </c>
    </row>
    <row r="20797" spans="1:5" x14ac:dyDescent="0.3">
      <c r="A20797">
        <v>23320098</v>
      </c>
      <c r="B20797" t="s">
        <v>1172</v>
      </c>
      <c r="C20797" t="s">
        <v>8</v>
      </c>
      <c r="D20797" t="s">
        <v>2401</v>
      </c>
      <c r="E20797">
        <v>-1</v>
      </c>
    </row>
    <row r="20798" spans="1:5" x14ac:dyDescent="0.3">
      <c r="A20798">
        <v>23320098</v>
      </c>
      <c r="B20798" t="s">
        <v>1172</v>
      </c>
      <c r="C20798" t="s">
        <v>8</v>
      </c>
      <c r="D20798" t="s">
        <v>2402</v>
      </c>
      <c r="E20798">
        <v>-3</v>
      </c>
    </row>
    <row r="20799" spans="1:5" x14ac:dyDescent="0.3">
      <c r="A20799">
        <v>23320098</v>
      </c>
      <c r="B20799" t="s">
        <v>1172</v>
      </c>
      <c r="C20799" t="s">
        <v>8</v>
      </c>
      <c r="D20799" t="s">
        <v>2403</v>
      </c>
      <c r="E20799">
        <v>-5</v>
      </c>
    </row>
    <row r="20800" spans="1:5" x14ac:dyDescent="0.3">
      <c r="A20800">
        <v>23320098</v>
      </c>
      <c r="B20800" t="s">
        <v>1172</v>
      </c>
      <c r="C20800" t="s">
        <v>8</v>
      </c>
      <c r="D20800" t="s">
        <v>2404</v>
      </c>
      <c r="E20800">
        <v>0</v>
      </c>
    </row>
    <row r="20801" spans="1:5" x14ac:dyDescent="0.3">
      <c r="A20801">
        <v>23320098</v>
      </c>
      <c r="B20801" t="s">
        <v>1172</v>
      </c>
      <c r="C20801" t="s">
        <v>8</v>
      </c>
      <c r="D20801" t="s">
        <v>2405</v>
      </c>
      <c r="E20801">
        <v>0</v>
      </c>
    </row>
    <row r="20802" spans="1:5" x14ac:dyDescent="0.3">
      <c r="A20802">
        <v>23320098</v>
      </c>
      <c r="B20802" t="s">
        <v>1172</v>
      </c>
      <c r="C20802" t="s">
        <v>8</v>
      </c>
      <c r="D20802" t="s">
        <v>2406</v>
      </c>
      <c r="E20802">
        <v>0</v>
      </c>
    </row>
    <row r="20803" spans="1:5" x14ac:dyDescent="0.3">
      <c r="A20803">
        <v>23320098</v>
      </c>
      <c r="B20803" t="s">
        <v>1172</v>
      </c>
      <c r="C20803" t="s">
        <v>8</v>
      </c>
      <c r="D20803" t="s">
        <v>2407</v>
      </c>
      <c r="E20803">
        <v>0</v>
      </c>
    </row>
    <row r="20804" spans="1:5" x14ac:dyDescent="0.3">
      <c r="A20804">
        <v>23320098</v>
      </c>
      <c r="B20804" t="s">
        <v>1172</v>
      </c>
      <c r="C20804" t="s">
        <v>8</v>
      </c>
      <c r="D20804" t="s">
        <v>2408</v>
      </c>
      <c r="E20804">
        <v>0</v>
      </c>
    </row>
    <row r="20805" spans="1:5" x14ac:dyDescent="0.3">
      <c r="A20805">
        <v>23320098</v>
      </c>
      <c r="B20805" t="s">
        <v>1172</v>
      </c>
      <c r="C20805" t="s">
        <v>8</v>
      </c>
      <c r="D20805" t="s">
        <v>2409</v>
      </c>
      <c r="E20805">
        <v>0</v>
      </c>
    </row>
    <row r="20806" spans="1:5" x14ac:dyDescent="0.3">
      <c r="A20806">
        <v>23320098</v>
      </c>
      <c r="B20806" t="s">
        <v>1172</v>
      </c>
      <c r="C20806" t="s">
        <v>8</v>
      </c>
      <c r="D20806" t="s">
        <v>2410</v>
      </c>
      <c r="E20806">
        <v>-2</v>
      </c>
    </row>
    <row r="20807" spans="1:5" x14ac:dyDescent="0.3">
      <c r="A20807">
        <v>23320098</v>
      </c>
      <c r="B20807" t="s">
        <v>1172</v>
      </c>
      <c r="C20807" t="s">
        <v>8</v>
      </c>
      <c r="D20807" t="s">
        <v>2411</v>
      </c>
      <c r="E20807">
        <v>0</v>
      </c>
    </row>
    <row r="20808" spans="1:5" x14ac:dyDescent="0.3">
      <c r="A20808">
        <v>23320098</v>
      </c>
      <c r="B20808" t="s">
        <v>1172</v>
      </c>
      <c r="C20808" t="s">
        <v>8</v>
      </c>
      <c r="D20808" t="s">
        <v>2412</v>
      </c>
      <c r="E20808">
        <v>-4</v>
      </c>
    </row>
    <row r="20809" spans="1:5" x14ac:dyDescent="0.3">
      <c r="A20809">
        <v>23320098</v>
      </c>
      <c r="B20809" t="s">
        <v>1172</v>
      </c>
      <c r="C20809" t="s">
        <v>8</v>
      </c>
      <c r="D20809" t="s">
        <v>2413</v>
      </c>
      <c r="E20809">
        <v>0</v>
      </c>
    </row>
    <row r="20810" spans="1:5" x14ac:dyDescent="0.3">
      <c r="A20810">
        <v>60330001</v>
      </c>
      <c r="B20810" t="s">
        <v>1174</v>
      </c>
      <c r="C20810" t="s">
        <v>130</v>
      </c>
      <c r="D20810" t="s">
        <v>2378</v>
      </c>
      <c r="E20810">
        <v>0</v>
      </c>
    </row>
    <row r="20811" spans="1:5" x14ac:dyDescent="0.3">
      <c r="A20811">
        <v>60330001</v>
      </c>
      <c r="B20811" t="s">
        <v>1174</v>
      </c>
      <c r="C20811" t="s">
        <v>130</v>
      </c>
      <c r="D20811" t="s">
        <v>2379</v>
      </c>
      <c r="E20811">
        <v>-1</v>
      </c>
    </row>
    <row r="20812" spans="1:5" x14ac:dyDescent="0.3">
      <c r="A20812">
        <v>60330001</v>
      </c>
      <c r="B20812" t="s">
        <v>1174</v>
      </c>
      <c r="C20812" t="s">
        <v>130</v>
      </c>
      <c r="D20812" t="s">
        <v>2380</v>
      </c>
      <c r="E20812">
        <v>-1</v>
      </c>
    </row>
    <row r="20813" spans="1:5" x14ac:dyDescent="0.3">
      <c r="A20813">
        <v>60330001</v>
      </c>
      <c r="B20813" t="s">
        <v>1174</v>
      </c>
      <c r="C20813" t="s">
        <v>130</v>
      </c>
      <c r="D20813" t="s">
        <v>2381</v>
      </c>
      <c r="E20813">
        <v>0</v>
      </c>
    </row>
    <row r="20814" spans="1:5" x14ac:dyDescent="0.3">
      <c r="A20814">
        <v>60330001</v>
      </c>
      <c r="B20814" t="s">
        <v>1174</v>
      </c>
      <c r="C20814" t="s">
        <v>130</v>
      </c>
      <c r="D20814" t="s">
        <v>2382</v>
      </c>
      <c r="E20814">
        <v>0</v>
      </c>
    </row>
    <row r="20815" spans="1:5" x14ac:dyDescent="0.3">
      <c r="A20815">
        <v>60330001</v>
      </c>
      <c r="B20815" t="s">
        <v>1174</v>
      </c>
      <c r="C20815" t="s">
        <v>130</v>
      </c>
      <c r="D20815" t="s">
        <v>2383</v>
      </c>
      <c r="E20815">
        <v>0</v>
      </c>
    </row>
    <row r="20816" spans="1:5" x14ac:dyDescent="0.3">
      <c r="A20816">
        <v>60330001</v>
      </c>
      <c r="B20816" t="s">
        <v>1174</v>
      </c>
      <c r="C20816" t="s">
        <v>130</v>
      </c>
      <c r="D20816" t="s">
        <v>2384</v>
      </c>
      <c r="E20816">
        <v>0</v>
      </c>
    </row>
    <row r="20817" spans="1:5" x14ac:dyDescent="0.3">
      <c r="A20817">
        <v>60330001</v>
      </c>
      <c r="B20817" t="s">
        <v>1174</v>
      </c>
      <c r="C20817" t="s">
        <v>130</v>
      </c>
      <c r="D20817" t="s">
        <v>2385</v>
      </c>
      <c r="E20817">
        <v>0</v>
      </c>
    </row>
    <row r="20818" spans="1:5" x14ac:dyDescent="0.3">
      <c r="A20818">
        <v>60330001</v>
      </c>
      <c r="B20818" t="s">
        <v>1174</v>
      </c>
      <c r="C20818" t="s">
        <v>130</v>
      </c>
      <c r="D20818" t="s">
        <v>2386</v>
      </c>
      <c r="E20818">
        <v>0</v>
      </c>
    </row>
    <row r="20819" spans="1:5" x14ac:dyDescent="0.3">
      <c r="A20819">
        <v>60330001</v>
      </c>
      <c r="B20819" t="s">
        <v>1174</v>
      </c>
      <c r="C20819" t="s">
        <v>130</v>
      </c>
      <c r="D20819" t="s">
        <v>2387</v>
      </c>
      <c r="E20819">
        <v>-1</v>
      </c>
    </row>
    <row r="20820" spans="1:5" x14ac:dyDescent="0.3">
      <c r="A20820">
        <v>60330001</v>
      </c>
      <c r="B20820" t="s">
        <v>1174</v>
      </c>
      <c r="C20820" t="s">
        <v>130</v>
      </c>
      <c r="D20820" t="s">
        <v>2388</v>
      </c>
      <c r="E20820">
        <v>0</v>
      </c>
    </row>
    <row r="20821" spans="1:5" x14ac:dyDescent="0.3">
      <c r="A20821">
        <v>60330001</v>
      </c>
      <c r="B20821" t="s">
        <v>1174</v>
      </c>
      <c r="C20821" t="s">
        <v>130</v>
      </c>
      <c r="D20821" t="s">
        <v>2389</v>
      </c>
      <c r="E20821">
        <v>0</v>
      </c>
    </row>
    <row r="20822" spans="1:5" x14ac:dyDescent="0.3">
      <c r="A20822">
        <v>60330001</v>
      </c>
      <c r="B20822" t="s">
        <v>1174</v>
      </c>
      <c r="C20822" t="s">
        <v>130</v>
      </c>
      <c r="D20822" t="s">
        <v>2390</v>
      </c>
      <c r="E20822">
        <v>-5</v>
      </c>
    </row>
    <row r="20823" spans="1:5" x14ac:dyDescent="0.3">
      <c r="A20823">
        <v>60330001</v>
      </c>
      <c r="B20823" t="s">
        <v>1174</v>
      </c>
      <c r="C20823" t="s">
        <v>130</v>
      </c>
      <c r="D20823" t="s">
        <v>2391</v>
      </c>
      <c r="E20823">
        <v>0</v>
      </c>
    </row>
    <row r="20824" spans="1:5" x14ac:dyDescent="0.3">
      <c r="A20824">
        <v>60330001</v>
      </c>
      <c r="B20824" t="s">
        <v>1174</v>
      </c>
      <c r="C20824" t="s">
        <v>130</v>
      </c>
      <c r="D20824" t="s">
        <v>2392</v>
      </c>
      <c r="E20824">
        <v>0</v>
      </c>
    </row>
    <row r="20825" spans="1:5" x14ac:dyDescent="0.3">
      <c r="A20825">
        <v>60330001</v>
      </c>
      <c r="B20825" t="s">
        <v>1174</v>
      </c>
      <c r="C20825" t="s">
        <v>130</v>
      </c>
      <c r="D20825" t="s">
        <v>2393</v>
      </c>
      <c r="E20825">
        <v>0</v>
      </c>
    </row>
    <row r="20826" spans="1:5" x14ac:dyDescent="0.3">
      <c r="A20826">
        <v>60330001</v>
      </c>
      <c r="B20826" t="s">
        <v>1174</v>
      </c>
      <c r="C20826" t="s">
        <v>130</v>
      </c>
      <c r="D20826" t="s">
        <v>2394</v>
      </c>
      <c r="E20826">
        <v>0</v>
      </c>
    </row>
    <row r="20827" spans="1:5" x14ac:dyDescent="0.3">
      <c r="A20827">
        <v>60330001</v>
      </c>
      <c r="B20827" t="s">
        <v>1174</v>
      </c>
      <c r="C20827" t="s">
        <v>130</v>
      </c>
      <c r="D20827" t="s">
        <v>2395</v>
      </c>
      <c r="E20827">
        <v>0</v>
      </c>
    </row>
    <row r="20828" spans="1:5" x14ac:dyDescent="0.3">
      <c r="A20828">
        <v>60330001</v>
      </c>
      <c r="B20828" t="s">
        <v>1174</v>
      </c>
      <c r="C20828" t="s">
        <v>130</v>
      </c>
      <c r="D20828" t="s">
        <v>2396</v>
      </c>
      <c r="E20828">
        <v>0</v>
      </c>
    </row>
    <row r="20829" spans="1:5" x14ac:dyDescent="0.3">
      <c r="A20829">
        <v>60330001</v>
      </c>
      <c r="B20829" t="s">
        <v>1174</v>
      </c>
      <c r="C20829" t="s">
        <v>130</v>
      </c>
      <c r="D20829" t="s">
        <v>2397</v>
      </c>
      <c r="E20829">
        <v>-1</v>
      </c>
    </row>
    <row r="20830" spans="1:5" x14ac:dyDescent="0.3">
      <c r="A20830">
        <v>60330001</v>
      </c>
      <c r="B20830" t="s">
        <v>1174</v>
      </c>
      <c r="C20830" t="s">
        <v>130</v>
      </c>
      <c r="D20830" t="s">
        <v>2398</v>
      </c>
      <c r="E20830">
        <v>0</v>
      </c>
    </row>
    <row r="20831" spans="1:5" x14ac:dyDescent="0.3">
      <c r="A20831">
        <v>60330001</v>
      </c>
      <c r="B20831" t="s">
        <v>1174</v>
      </c>
      <c r="C20831" t="s">
        <v>130</v>
      </c>
      <c r="D20831" t="s">
        <v>2399</v>
      </c>
      <c r="E20831">
        <v>-1</v>
      </c>
    </row>
    <row r="20832" spans="1:5" x14ac:dyDescent="0.3">
      <c r="A20832">
        <v>60330001</v>
      </c>
      <c r="B20832" t="s">
        <v>1174</v>
      </c>
      <c r="C20832" t="s">
        <v>130</v>
      </c>
      <c r="D20832" t="s">
        <v>2400</v>
      </c>
      <c r="E20832">
        <v>-5</v>
      </c>
    </row>
    <row r="20833" spans="1:5" x14ac:dyDescent="0.3">
      <c r="A20833">
        <v>60330001</v>
      </c>
      <c r="B20833" t="s">
        <v>1174</v>
      </c>
      <c r="C20833" t="s">
        <v>130</v>
      </c>
      <c r="D20833" t="s">
        <v>2401</v>
      </c>
      <c r="E20833">
        <v>0</v>
      </c>
    </row>
    <row r="20834" spans="1:5" x14ac:dyDescent="0.3">
      <c r="A20834">
        <v>60330001</v>
      </c>
      <c r="B20834" t="s">
        <v>1174</v>
      </c>
      <c r="C20834" t="s">
        <v>130</v>
      </c>
      <c r="D20834" t="s">
        <v>2402</v>
      </c>
      <c r="E20834">
        <v>0</v>
      </c>
    </row>
    <row r="20835" spans="1:5" x14ac:dyDescent="0.3">
      <c r="A20835">
        <v>60330001</v>
      </c>
      <c r="B20835" t="s">
        <v>1174</v>
      </c>
      <c r="C20835" t="s">
        <v>130</v>
      </c>
      <c r="D20835" t="s">
        <v>2403</v>
      </c>
      <c r="E20835">
        <v>-1</v>
      </c>
    </row>
    <row r="20836" spans="1:5" x14ac:dyDescent="0.3">
      <c r="A20836">
        <v>60330001</v>
      </c>
      <c r="B20836" t="s">
        <v>1174</v>
      </c>
      <c r="C20836" t="s">
        <v>130</v>
      </c>
      <c r="D20836" t="s">
        <v>2404</v>
      </c>
      <c r="E20836">
        <v>0</v>
      </c>
    </row>
    <row r="20837" spans="1:5" x14ac:dyDescent="0.3">
      <c r="A20837">
        <v>60330001</v>
      </c>
      <c r="B20837" t="s">
        <v>1174</v>
      </c>
      <c r="C20837" t="s">
        <v>130</v>
      </c>
      <c r="D20837" t="s">
        <v>2405</v>
      </c>
      <c r="E20837">
        <v>0</v>
      </c>
    </row>
    <row r="20838" spans="1:5" x14ac:dyDescent="0.3">
      <c r="A20838">
        <v>60330001</v>
      </c>
      <c r="B20838" t="s">
        <v>1174</v>
      </c>
      <c r="C20838" t="s">
        <v>130</v>
      </c>
      <c r="D20838" t="s">
        <v>2406</v>
      </c>
      <c r="E20838">
        <v>-1</v>
      </c>
    </row>
    <row r="20839" spans="1:5" x14ac:dyDescent="0.3">
      <c r="A20839">
        <v>60330001</v>
      </c>
      <c r="B20839" t="s">
        <v>1174</v>
      </c>
      <c r="C20839" t="s">
        <v>130</v>
      </c>
      <c r="D20839" t="s">
        <v>2407</v>
      </c>
      <c r="E20839">
        <v>0</v>
      </c>
    </row>
    <row r="20840" spans="1:5" x14ac:dyDescent="0.3">
      <c r="A20840">
        <v>60330001</v>
      </c>
      <c r="B20840" t="s">
        <v>1174</v>
      </c>
      <c r="C20840" t="s">
        <v>130</v>
      </c>
      <c r="D20840" t="s">
        <v>2408</v>
      </c>
      <c r="E20840">
        <v>0</v>
      </c>
    </row>
    <row r="20841" spans="1:5" x14ac:dyDescent="0.3">
      <c r="A20841">
        <v>60330001</v>
      </c>
      <c r="B20841" t="s">
        <v>1174</v>
      </c>
      <c r="C20841" t="s">
        <v>130</v>
      </c>
      <c r="D20841" t="s">
        <v>2409</v>
      </c>
      <c r="E20841">
        <v>-5</v>
      </c>
    </row>
    <row r="20842" spans="1:5" x14ac:dyDescent="0.3">
      <c r="A20842">
        <v>60330001</v>
      </c>
      <c r="B20842" t="s">
        <v>1174</v>
      </c>
      <c r="C20842" t="s">
        <v>130</v>
      </c>
      <c r="D20842" t="s">
        <v>2410</v>
      </c>
      <c r="E20842">
        <v>0</v>
      </c>
    </row>
    <row r="20843" spans="1:5" x14ac:dyDescent="0.3">
      <c r="A20843">
        <v>60330001</v>
      </c>
      <c r="B20843" t="s">
        <v>1174</v>
      </c>
      <c r="C20843" t="s">
        <v>130</v>
      </c>
      <c r="D20843" t="s">
        <v>2411</v>
      </c>
      <c r="E20843">
        <v>-1</v>
      </c>
    </row>
    <row r="20844" spans="1:5" x14ac:dyDescent="0.3">
      <c r="A20844">
        <v>60330001</v>
      </c>
      <c r="B20844" t="s">
        <v>1174</v>
      </c>
      <c r="C20844" t="s">
        <v>130</v>
      </c>
      <c r="D20844" t="s">
        <v>2412</v>
      </c>
      <c r="E20844">
        <v>0</v>
      </c>
    </row>
    <row r="20845" spans="1:5" x14ac:dyDescent="0.3">
      <c r="A20845">
        <v>60330001</v>
      </c>
      <c r="B20845" t="s">
        <v>1174</v>
      </c>
      <c r="C20845" t="s">
        <v>130</v>
      </c>
      <c r="D20845" t="s">
        <v>2413</v>
      </c>
      <c r="E20845">
        <v>0</v>
      </c>
    </row>
    <row r="20846" spans="1:5" x14ac:dyDescent="0.3">
      <c r="A20846">
        <v>30010097</v>
      </c>
      <c r="B20846" t="s">
        <v>1176</v>
      </c>
      <c r="C20846" t="s">
        <v>8</v>
      </c>
      <c r="D20846" t="s">
        <v>2378</v>
      </c>
      <c r="E20846">
        <v>0</v>
      </c>
    </row>
    <row r="20847" spans="1:5" x14ac:dyDescent="0.3">
      <c r="A20847">
        <v>30010097</v>
      </c>
      <c r="B20847" t="s">
        <v>1176</v>
      </c>
      <c r="C20847" t="s">
        <v>8</v>
      </c>
      <c r="D20847" t="s">
        <v>2379</v>
      </c>
      <c r="E20847">
        <v>0</v>
      </c>
    </row>
    <row r="20848" spans="1:5" x14ac:dyDescent="0.3">
      <c r="A20848">
        <v>30010097</v>
      </c>
      <c r="B20848" t="s">
        <v>1176</v>
      </c>
      <c r="C20848" t="s">
        <v>8</v>
      </c>
      <c r="D20848" t="s">
        <v>2380</v>
      </c>
      <c r="E20848">
        <v>0</v>
      </c>
    </row>
    <row r="20849" spans="1:5" x14ac:dyDescent="0.3">
      <c r="A20849">
        <v>30010097</v>
      </c>
      <c r="B20849" t="s">
        <v>1176</v>
      </c>
      <c r="C20849" t="s">
        <v>8</v>
      </c>
      <c r="D20849" t="s">
        <v>2381</v>
      </c>
      <c r="E20849">
        <v>0</v>
      </c>
    </row>
    <row r="20850" spans="1:5" x14ac:dyDescent="0.3">
      <c r="A20850">
        <v>30010097</v>
      </c>
      <c r="B20850" t="s">
        <v>1176</v>
      </c>
      <c r="C20850" t="s">
        <v>8</v>
      </c>
      <c r="D20850" t="s">
        <v>2382</v>
      </c>
      <c r="E20850">
        <v>0</v>
      </c>
    </row>
    <row r="20851" spans="1:5" x14ac:dyDescent="0.3">
      <c r="A20851">
        <v>30010097</v>
      </c>
      <c r="B20851" t="s">
        <v>1176</v>
      </c>
      <c r="C20851" t="s">
        <v>8</v>
      </c>
      <c r="D20851" t="s">
        <v>2383</v>
      </c>
      <c r="E20851">
        <v>0</v>
      </c>
    </row>
    <row r="20852" spans="1:5" x14ac:dyDescent="0.3">
      <c r="A20852">
        <v>30010097</v>
      </c>
      <c r="B20852" t="s">
        <v>1176</v>
      </c>
      <c r="C20852" t="s">
        <v>8</v>
      </c>
      <c r="D20852" t="s">
        <v>2384</v>
      </c>
      <c r="E20852">
        <v>0</v>
      </c>
    </row>
    <row r="20853" spans="1:5" x14ac:dyDescent="0.3">
      <c r="A20853">
        <v>30010097</v>
      </c>
      <c r="B20853" t="s">
        <v>1176</v>
      </c>
      <c r="C20853" t="s">
        <v>8</v>
      </c>
      <c r="D20853" t="s">
        <v>2385</v>
      </c>
      <c r="E20853">
        <v>0</v>
      </c>
    </row>
    <row r="20854" spans="1:5" x14ac:dyDescent="0.3">
      <c r="A20854">
        <v>30010097</v>
      </c>
      <c r="B20854" t="s">
        <v>1176</v>
      </c>
      <c r="C20854" t="s">
        <v>8</v>
      </c>
      <c r="D20854" t="s">
        <v>2386</v>
      </c>
      <c r="E20854">
        <v>0</v>
      </c>
    </row>
    <row r="20855" spans="1:5" x14ac:dyDescent="0.3">
      <c r="A20855">
        <v>30010097</v>
      </c>
      <c r="B20855" t="s">
        <v>1176</v>
      </c>
      <c r="C20855" t="s">
        <v>8</v>
      </c>
      <c r="D20855" t="s">
        <v>2387</v>
      </c>
      <c r="E20855">
        <v>0</v>
      </c>
    </row>
    <row r="20856" spans="1:5" x14ac:dyDescent="0.3">
      <c r="A20856">
        <v>30010097</v>
      </c>
      <c r="B20856" t="s">
        <v>1176</v>
      </c>
      <c r="C20856" t="s">
        <v>8</v>
      </c>
      <c r="D20856" t="s">
        <v>2388</v>
      </c>
      <c r="E20856">
        <v>0</v>
      </c>
    </row>
    <row r="20857" spans="1:5" x14ac:dyDescent="0.3">
      <c r="A20857">
        <v>30010097</v>
      </c>
      <c r="B20857" t="s">
        <v>1176</v>
      </c>
      <c r="C20857" t="s">
        <v>8</v>
      </c>
      <c r="D20857" t="s">
        <v>2389</v>
      </c>
      <c r="E20857">
        <v>0</v>
      </c>
    </row>
    <row r="20858" spans="1:5" x14ac:dyDescent="0.3">
      <c r="A20858">
        <v>30010097</v>
      </c>
      <c r="B20858" t="s">
        <v>1176</v>
      </c>
      <c r="C20858" t="s">
        <v>8</v>
      </c>
      <c r="D20858" t="s">
        <v>2390</v>
      </c>
      <c r="E20858">
        <v>-20</v>
      </c>
    </row>
    <row r="20859" spans="1:5" x14ac:dyDescent="0.3">
      <c r="A20859">
        <v>30010097</v>
      </c>
      <c r="B20859" t="s">
        <v>1176</v>
      </c>
      <c r="C20859" t="s">
        <v>8</v>
      </c>
      <c r="D20859" t="s">
        <v>2391</v>
      </c>
      <c r="E20859">
        <v>0</v>
      </c>
    </row>
    <row r="20860" spans="1:5" x14ac:dyDescent="0.3">
      <c r="A20860">
        <v>30010097</v>
      </c>
      <c r="B20860" t="s">
        <v>1176</v>
      </c>
      <c r="C20860" t="s">
        <v>8</v>
      </c>
      <c r="D20860" t="s">
        <v>2392</v>
      </c>
      <c r="E20860">
        <v>0</v>
      </c>
    </row>
    <row r="20861" spans="1:5" x14ac:dyDescent="0.3">
      <c r="A20861">
        <v>30010097</v>
      </c>
      <c r="B20861" t="s">
        <v>1176</v>
      </c>
      <c r="C20861" t="s">
        <v>8</v>
      </c>
      <c r="D20861" t="s">
        <v>2393</v>
      </c>
      <c r="E20861">
        <v>0</v>
      </c>
    </row>
    <row r="20862" spans="1:5" x14ac:dyDescent="0.3">
      <c r="A20862">
        <v>30010097</v>
      </c>
      <c r="B20862" t="s">
        <v>1176</v>
      </c>
      <c r="C20862" t="s">
        <v>8</v>
      </c>
      <c r="D20862" t="s">
        <v>2394</v>
      </c>
      <c r="E20862">
        <v>0</v>
      </c>
    </row>
    <row r="20863" spans="1:5" x14ac:dyDescent="0.3">
      <c r="A20863">
        <v>30010097</v>
      </c>
      <c r="B20863" t="s">
        <v>1176</v>
      </c>
      <c r="C20863" t="s">
        <v>8</v>
      </c>
      <c r="D20863" t="s">
        <v>2395</v>
      </c>
      <c r="E20863">
        <v>0</v>
      </c>
    </row>
    <row r="20864" spans="1:5" x14ac:dyDescent="0.3">
      <c r="A20864">
        <v>30010097</v>
      </c>
      <c r="B20864" t="s">
        <v>1176</v>
      </c>
      <c r="C20864" t="s">
        <v>8</v>
      </c>
      <c r="D20864" t="s">
        <v>2396</v>
      </c>
      <c r="E20864">
        <v>0</v>
      </c>
    </row>
    <row r="20865" spans="1:5" x14ac:dyDescent="0.3">
      <c r="A20865">
        <v>30010097</v>
      </c>
      <c r="B20865" t="s">
        <v>1176</v>
      </c>
      <c r="C20865" t="s">
        <v>8</v>
      </c>
      <c r="D20865" t="s">
        <v>2397</v>
      </c>
      <c r="E20865">
        <v>0</v>
      </c>
    </row>
    <row r="20866" spans="1:5" x14ac:dyDescent="0.3">
      <c r="A20866">
        <v>30010097</v>
      </c>
      <c r="B20866" t="s">
        <v>1176</v>
      </c>
      <c r="C20866" t="s">
        <v>8</v>
      </c>
      <c r="D20866" t="s">
        <v>2398</v>
      </c>
      <c r="E20866">
        <v>0</v>
      </c>
    </row>
    <row r="20867" spans="1:5" x14ac:dyDescent="0.3">
      <c r="A20867">
        <v>30010097</v>
      </c>
      <c r="B20867" t="s">
        <v>1176</v>
      </c>
      <c r="C20867" t="s">
        <v>8</v>
      </c>
      <c r="D20867" t="s">
        <v>2399</v>
      </c>
      <c r="E20867">
        <v>-1</v>
      </c>
    </row>
    <row r="20868" spans="1:5" x14ac:dyDescent="0.3">
      <c r="A20868">
        <v>30010097</v>
      </c>
      <c r="B20868" t="s">
        <v>1176</v>
      </c>
      <c r="C20868" t="s">
        <v>8</v>
      </c>
      <c r="D20868" t="s">
        <v>2400</v>
      </c>
      <c r="E20868">
        <v>0</v>
      </c>
    </row>
    <row r="20869" spans="1:5" x14ac:dyDescent="0.3">
      <c r="A20869">
        <v>30010097</v>
      </c>
      <c r="B20869" t="s">
        <v>1176</v>
      </c>
      <c r="C20869" t="s">
        <v>8</v>
      </c>
      <c r="D20869" t="s">
        <v>2401</v>
      </c>
      <c r="E20869">
        <v>0</v>
      </c>
    </row>
    <row r="20870" spans="1:5" x14ac:dyDescent="0.3">
      <c r="A20870">
        <v>30010097</v>
      </c>
      <c r="B20870" t="s">
        <v>1176</v>
      </c>
      <c r="C20870" t="s">
        <v>8</v>
      </c>
      <c r="D20870" t="s">
        <v>2402</v>
      </c>
      <c r="E20870">
        <v>-6</v>
      </c>
    </row>
    <row r="20871" spans="1:5" x14ac:dyDescent="0.3">
      <c r="A20871">
        <v>30010097</v>
      </c>
      <c r="B20871" t="s">
        <v>1176</v>
      </c>
      <c r="C20871" t="s">
        <v>8</v>
      </c>
      <c r="D20871" t="s">
        <v>2403</v>
      </c>
      <c r="E20871">
        <v>0</v>
      </c>
    </row>
    <row r="20872" spans="1:5" x14ac:dyDescent="0.3">
      <c r="A20872">
        <v>30010097</v>
      </c>
      <c r="B20872" t="s">
        <v>1176</v>
      </c>
      <c r="C20872" t="s">
        <v>8</v>
      </c>
      <c r="D20872" t="s">
        <v>2404</v>
      </c>
      <c r="E20872">
        <v>0</v>
      </c>
    </row>
    <row r="20873" spans="1:5" x14ac:dyDescent="0.3">
      <c r="A20873">
        <v>30010097</v>
      </c>
      <c r="B20873" t="s">
        <v>1176</v>
      </c>
      <c r="C20873" t="s">
        <v>8</v>
      </c>
      <c r="D20873" t="s">
        <v>2405</v>
      </c>
      <c r="E20873">
        <v>0</v>
      </c>
    </row>
    <row r="20874" spans="1:5" x14ac:dyDescent="0.3">
      <c r="A20874">
        <v>30010097</v>
      </c>
      <c r="B20874" t="s">
        <v>1176</v>
      </c>
      <c r="C20874" t="s">
        <v>8</v>
      </c>
      <c r="D20874" t="s">
        <v>2406</v>
      </c>
      <c r="E20874">
        <v>0</v>
      </c>
    </row>
    <row r="20875" spans="1:5" x14ac:dyDescent="0.3">
      <c r="A20875">
        <v>30010097</v>
      </c>
      <c r="B20875" t="s">
        <v>1176</v>
      </c>
      <c r="C20875" t="s">
        <v>8</v>
      </c>
      <c r="D20875" t="s">
        <v>2407</v>
      </c>
      <c r="E20875">
        <v>-4</v>
      </c>
    </row>
    <row r="20876" spans="1:5" x14ac:dyDescent="0.3">
      <c r="A20876">
        <v>30010097</v>
      </c>
      <c r="B20876" t="s">
        <v>1176</v>
      </c>
      <c r="C20876" t="s">
        <v>8</v>
      </c>
      <c r="D20876" t="s">
        <v>2408</v>
      </c>
      <c r="E20876">
        <v>0</v>
      </c>
    </row>
    <row r="20877" spans="1:5" x14ac:dyDescent="0.3">
      <c r="A20877">
        <v>30010097</v>
      </c>
      <c r="B20877" t="s">
        <v>1176</v>
      </c>
      <c r="C20877" t="s">
        <v>8</v>
      </c>
      <c r="D20877" t="s">
        <v>2409</v>
      </c>
      <c r="E20877">
        <v>0</v>
      </c>
    </row>
    <row r="20878" spans="1:5" x14ac:dyDescent="0.3">
      <c r="A20878">
        <v>30010097</v>
      </c>
      <c r="B20878" t="s">
        <v>1176</v>
      </c>
      <c r="C20878" t="s">
        <v>8</v>
      </c>
      <c r="D20878" t="s">
        <v>2410</v>
      </c>
      <c r="E20878">
        <v>0</v>
      </c>
    </row>
    <row r="20879" spans="1:5" x14ac:dyDescent="0.3">
      <c r="A20879">
        <v>30010097</v>
      </c>
      <c r="B20879" t="s">
        <v>1176</v>
      </c>
      <c r="C20879" t="s">
        <v>8</v>
      </c>
      <c r="D20879" t="s">
        <v>2411</v>
      </c>
      <c r="E20879">
        <v>0</v>
      </c>
    </row>
    <row r="20880" spans="1:5" x14ac:dyDescent="0.3">
      <c r="A20880">
        <v>30010097</v>
      </c>
      <c r="B20880" t="s">
        <v>1176</v>
      </c>
      <c r="C20880" t="s">
        <v>8</v>
      </c>
      <c r="D20880" t="s">
        <v>2412</v>
      </c>
      <c r="E20880">
        <v>0</v>
      </c>
    </row>
    <row r="20881" spans="1:5" x14ac:dyDescent="0.3">
      <c r="A20881">
        <v>30010097</v>
      </c>
      <c r="B20881" t="s">
        <v>1176</v>
      </c>
      <c r="C20881" t="s">
        <v>8</v>
      </c>
      <c r="D20881" t="s">
        <v>2413</v>
      </c>
      <c r="E20881">
        <v>0</v>
      </c>
    </row>
    <row r="20882" spans="1:5" x14ac:dyDescent="0.3">
      <c r="A20882">
        <v>65050109</v>
      </c>
      <c r="B20882" t="s">
        <v>1178</v>
      </c>
      <c r="C20882" t="s">
        <v>8</v>
      </c>
      <c r="D20882" t="s">
        <v>2378</v>
      </c>
      <c r="E20882">
        <v>0</v>
      </c>
    </row>
    <row r="20883" spans="1:5" x14ac:dyDescent="0.3">
      <c r="A20883">
        <v>65050109</v>
      </c>
      <c r="B20883" t="s">
        <v>1178</v>
      </c>
      <c r="C20883" t="s">
        <v>8</v>
      </c>
      <c r="D20883" t="s">
        <v>2379</v>
      </c>
      <c r="E20883">
        <v>0</v>
      </c>
    </row>
    <row r="20884" spans="1:5" x14ac:dyDescent="0.3">
      <c r="A20884">
        <v>65050109</v>
      </c>
      <c r="B20884" t="s">
        <v>1178</v>
      </c>
      <c r="C20884" t="s">
        <v>8</v>
      </c>
      <c r="D20884" t="s">
        <v>2380</v>
      </c>
      <c r="E20884">
        <v>0</v>
      </c>
    </row>
    <row r="20885" spans="1:5" x14ac:dyDescent="0.3">
      <c r="A20885">
        <v>65050109</v>
      </c>
      <c r="B20885" t="s">
        <v>1178</v>
      </c>
      <c r="C20885" t="s">
        <v>8</v>
      </c>
      <c r="D20885" t="s">
        <v>2381</v>
      </c>
      <c r="E20885">
        <v>0</v>
      </c>
    </row>
    <row r="20886" spans="1:5" x14ac:dyDescent="0.3">
      <c r="A20886">
        <v>65050109</v>
      </c>
      <c r="B20886" t="s">
        <v>1178</v>
      </c>
      <c r="C20886" t="s">
        <v>8</v>
      </c>
      <c r="D20886" t="s">
        <v>2382</v>
      </c>
      <c r="E20886">
        <v>0</v>
      </c>
    </row>
    <row r="20887" spans="1:5" x14ac:dyDescent="0.3">
      <c r="A20887">
        <v>65050109</v>
      </c>
      <c r="B20887" t="s">
        <v>1178</v>
      </c>
      <c r="C20887" t="s">
        <v>8</v>
      </c>
      <c r="D20887" t="s">
        <v>2383</v>
      </c>
      <c r="E20887">
        <v>0</v>
      </c>
    </row>
    <row r="20888" spans="1:5" x14ac:dyDescent="0.3">
      <c r="A20888">
        <v>65050109</v>
      </c>
      <c r="B20888" t="s">
        <v>1178</v>
      </c>
      <c r="C20888" t="s">
        <v>8</v>
      </c>
      <c r="D20888" t="s">
        <v>2384</v>
      </c>
      <c r="E20888">
        <v>0</v>
      </c>
    </row>
    <row r="20889" spans="1:5" x14ac:dyDescent="0.3">
      <c r="A20889">
        <v>65050109</v>
      </c>
      <c r="B20889" t="s">
        <v>1178</v>
      </c>
      <c r="C20889" t="s">
        <v>8</v>
      </c>
      <c r="D20889" t="s">
        <v>2385</v>
      </c>
      <c r="E20889">
        <v>0</v>
      </c>
    </row>
    <row r="20890" spans="1:5" x14ac:dyDescent="0.3">
      <c r="A20890">
        <v>65050109</v>
      </c>
      <c r="B20890" t="s">
        <v>1178</v>
      </c>
      <c r="C20890" t="s">
        <v>8</v>
      </c>
      <c r="D20890" t="s">
        <v>2386</v>
      </c>
      <c r="E20890">
        <v>-1</v>
      </c>
    </row>
    <row r="20891" spans="1:5" x14ac:dyDescent="0.3">
      <c r="A20891">
        <v>65050109</v>
      </c>
      <c r="B20891" t="s">
        <v>1178</v>
      </c>
      <c r="C20891" t="s">
        <v>8</v>
      </c>
      <c r="D20891" t="s">
        <v>2387</v>
      </c>
      <c r="E20891">
        <v>0</v>
      </c>
    </row>
    <row r="20892" spans="1:5" x14ac:dyDescent="0.3">
      <c r="A20892">
        <v>65050109</v>
      </c>
      <c r="B20892" t="s">
        <v>1178</v>
      </c>
      <c r="C20892" t="s">
        <v>8</v>
      </c>
      <c r="D20892" t="s">
        <v>2388</v>
      </c>
      <c r="E20892">
        <v>0</v>
      </c>
    </row>
    <row r="20893" spans="1:5" x14ac:dyDescent="0.3">
      <c r="A20893">
        <v>65050109</v>
      </c>
      <c r="B20893" t="s">
        <v>1178</v>
      </c>
      <c r="C20893" t="s">
        <v>8</v>
      </c>
      <c r="D20893" t="s">
        <v>2389</v>
      </c>
      <c r="E20893">
        <v>0</v>
      </c>
    </row>
    <row r="20894" spans="1:5" x14ac:dyDescent="0.3">
      <c r="A20894">
        <v>65050109</v>
      </c>
      <c r="B20894" t="s">
        <v>1178</v>
      </c>
      <c r="C20894" t="s">
        <v>8</v>
      </c>
      <c r="D20894" t="s">
        <v>2390</v>
      </c>
      <c r="E20894">
        <v>0</v>
      </c>
    </row>
    <row r="20895" spans="1:5" x14ac:dyDescent="0.3">
      <c r="A20895">
        <v>65050109</v>
      </c>
      <c r="B20895" t="s">
        <v>1178</v>
      </c>
      <c r="C20895" t="s">
        <v>8</v>
      </c>
      <c r="D20895" t="s">
        <v>2391</v>
      </c>
      <c r="E20895">
        <v>0</v>
      </c>
    </row>
    <row r="20896" spans="1:5" x14ac:dyDescent="0.3">
      <c r="A20896">
        <v>65050109</v>
      </c>
      <c r="B20896" t="s">
        <v>1178</v>
      </c>
      <c r="C20896" t="s">
        <v>8</v>
      </c>
      <c r="D20896" t="s">
        <v>2392</v>
      </c>
      <c r="E20896">
        <v>0</v>
      </c>
    </row>
    <row r="20897" spans="1:5" x14ac:dyDescent="0.3">
      <c r="A20897">
        <v>65050109</v>
      </c>
      <c r="B20897" t="s">
        <v>1178</v>
      </c>
      <c r="C20897" t="s">
        <v>8</v>
      </c>
      <c r="D20897" t="s">
        <v>2393</v>
      </c>
      <c r="E20897">
        <v>0</v>
      </c>
    </row>
    <row r="20898" spans="1:5" x14ac:dyDescent="0.3">
      <c r="A20898">
        <v>65050109</v>
      </c>
      <c r="B20898" t="s">
        <v>1178</v>
      </c>
      <c r="C20898" t="s">
        <v>8</v>
      </c>
      <c r="D20898" t="s">
        <v>2394</v>
      </c>
      <c r="E20898">
        <v>0</v>
      </c>
    </row>
    <row r="20899" spans="1:5" x14ac:dyDescent="0.3">
      <c r="A20899">
        <v>65050109</v>
      </c>
      <c r="B20899" t="s">
        <v>1178</v>
      </c>
      <c r="C20899" t="s">
        <v>8</v>
      </c>
      <c r="D20899" t="s">
        <v>2395</v>
      </c>
      <c r="E20899">
        <v>0</v>
      </c>
    </row>
    <row r="20900" spans="1:5" x14ac:dyDescent="0.3">
      <c r="A20900">
        <v>65050109</v>
      </c>
      <c r="B20900" t="s">
        <v>1178</v>
      </c>
      <c r="C20900" t="s">
        <v>8</v>
      </c>
      <c r="D20900" t="s">
        <v>2396</v>
      </c>
      <c r="E20900">
        <v>0</v>
      </c>
    </row>
    <row r="20901" spans="1:5" x14ac:dyDescent="0.3">
      <c r="A20901">
        <v>65050109</v>
      </c>
      <c r="B20901" t="s">
        <v>1178</v>
      </c>
      <c r="C20901" t="s">
        <v>8</v>
      </c>
      <c r="D20901" t="s">
        <v>2397</v>
      </c>
      <c r="E20901">
        <v>0</v>
      </c>
    </row>
    <row r="20902" spans="1:5" x14ac:dyDescent="0.3">
      <c r="A20902">
        <v>65050109</v>
      </c>
      <c r="B20902" t="s">
        <v>1178</v>
      </c>
      <c r="C20902" t="s">
        <v>8</v>
      </c>
      <c r="D20902" t="s">
        <v>2398</v>
      </c>
      <c r="E20902">
        <v>0</v>
      </c>
    </row>
    <row r="20903" spans="1:5" x14ac:dyDescent="0.3">
      <c r="A20903">
        <v>65050109</v>
      </c>
      <c r="B20903" t="s">
        <v>1178</v>
      </c>
      <c r="C20903" t="s">
        <v>8</v>
      </c>
      <c r="D20903" t="s">
        <v>2399</v>
      </c>
      <c r="E20903">
        <v>0</v>
      </c>
    </row>
    <row r="20904" spans="1:5" x14ac:dyDescent="0.3">
      <c r="A20904">
        <v>65050109</v>
      </c>
      <c r="B20904" t="s">
        <v>1178</v>
      </c>
      <c r="C20904" t="s">
        <v>8</v>
      </c>
      <c r="D20904" t="s">
        <v>2400</v>
      </c>
      <c r="E20904">
        <v>0</v>
      </c>
    </row>
    <row r="20905" spans="1:5" x14ac:dyDescent="0.3">
      <c r="A20905">
        <v>65050109</v>
      </c>
      <c r="B20905" t="s">
        <v>1178</v>
      </c>
      <c r="C20905" t="s">
        <v>8</v>
      </c>
      <c r="D20905" t="s">
        <v>2401</v>
      </c>
      <c r="E20905">
        <v>0</v>
      </c>
    </row>
    <row r="20906" spans="1:5" x14ac:dyDescent="0.3">
      <c r="A20906">
        <v>65050109</v>
      </c>
      <c r="B20906" t="s">
        <v>1178</v>
      </c>
      <c r="C20906" t="s">
        <v>8</v>
      </c>
      <c r="D20906" t="s">
        <v>2402</v>
      </c>
      <c r="E20906">
        <v>0</v>
      </c>
    </row>
    <row r="20907" spans="1:5" x14ac:dyDescent="0.3">
      <c r="A20907">
        <v>65050109</v>
      </c>
      <c r="B20907" t="s">
        <v>1178</v>
      </c>
      <c r="C20907" t="s">
        <v>8</v>
      </c>
      <c r="D20907" t="s">
        <v>2403</v>
      </c>
      <c r="E20907">
        <v>0</v>
      </c>
    </row>
    <row r="20908" spans="1:5" x14ac:dyDescent="0.3">
      <c r="A20908">
        <v>65050109</v>
      </c>
      <c r="B20908" t="s">
        <v>1178</v>
      </c>
      <c r="C20908" t="s">
        <v>8</v>
      </c>
      <c r="D20908" t="s">
        <v>2404</v>
      </c>
      <c r="E20908">
        <v>0</v>
      </c>
    </row>
    <row r="20909" spans="1:5" x14ac:dyDescent="0.3">
      <c r="A20909">
        <v>65050109</v>
      </c>
      <c r="B20909" t="s">
        <v>1178</v>
      </c>
      <c r="C20909" t="s">
        <v>8</v>
      </c>
      <c r="D20909" t="s">
        <v>2405</v>
      </c>
      <c r="E20909">
        <v>0</v>
      </c>
    </row>
    <row r="20910" spans="1:5" x14ac:dyDescent="0.3">
      <c r="A20910">
        <v>65050109</v>
      </c>
      <c r="B20910" t="s">
        <v>1178</v>
      </c>
      <c r="C20910" t="s">
        <v>8</v>
      </c>
      <c r="D20910" t="s">
        <v>2406</v>
      </c>
      <c r="E20910">
        <v>0</v>
      </c>
    </row>
    <row r="20911" spans="1:5" x14ac:dyDescent="0.3">
      <c r="A20911">
        <v>65050109</v>
      </c>
      <c r="B20911" t="s">
        <v>1178</v>
      </c>
      <c r="C20911" t="s">
        <v>8</v>
      </c>
      <c r="D20911" t="s">
        <v>2407</v>
      </c>
      <c r="E20911">
        <v>0</v>
      </c>
    </row>
    <row r="20912" spans="1:5" x14ac:dyDescent="0.3">
      <c r="A20912">
        <v>65050109</v>
      </c>
      <c r="B20912" t="s">
        <v>1178</v>
      </c>
      <c r="C20912" t="s">
        <v>8</v>
      </c>
      <c r="D20912" t="s">
        <v>2408</v>
      </c>
      <c r="E20912">
        <v>0</v>
      </c>
    </row>
    <row r="20913" spans="1:5" x14ac:dyDescent="0.3">
      <c r="A20913">
        <v>65050109</v>
      </c>
      <c r="B20913" t="s">
        <v>1178</v>
      </c>
      <c r="C20913" t="s">
        <v>8</v>
      </c>
      <c r="D20913" t="s">
        <v>2409</v>
      </c>
      <c r="E20913">
        <v>0</v>
      </c>
    </row>
    <row r="20914" spans="1:5" x14ac:dyDescent="0.3">
      <c r="A20914">
        <v>65050109</v>
      </c>
      <c r="B20914" t="s">
        <v>1178</v>
      </c>
      <c r="C20914" t="s">
        <v>8</v>
      </c>
      <c r="D20914" t="s">
        <v>2410</v>
      </c>
      <c r="E20914">
        <v>-1</v>
      </c>
    </row>
    <row r="20915" spans="1:5" x14ac:dyDescent="0.3">
      <c r="A20915">
        <v>65050109</v>
      </c>
      <c r="B20915" t="s">
        <v>1178</v>
      </c>
      <c r="C20915" t="s">
        <v>8</v>
      </c>
      <c r="D20915" t="s">
        <v>2411</v>
      </c>
      <c r="E20915">
        <v>0</v>
      </c>
    </row>
    <row r="20916" spans="1:5" x14ac:dyDescent="0.3">
      <c r="A20916">
        <v>65050109</v>
      </c>
      <c r="B20916" t="s">
        <v>1178</v>
      </c>
      <c r="C20916" t="s">
        <v>8</v>
      </c>
      <c r="D20916" t="s">
        <v>2412</v>
      </c>
      <c r="E20916">
        <v>0</v>
      </c>
    </row>
    <row r="20917" spans="1:5" x14ac:dyDescent="0.3">
      <c r="A20917">
        <v>65050109</v>
      </c>
      <c r="B20917" t="s">
        <v>1178</v>
      </c>
      <c r="C20917" t="s">
        <v>8</v>
      </c>
      <c r="D20917" t="s">
        <v>2413</v>
      </c>
      <c r="E20917">
        <v>0</v>
      </c>
    </row>
    <row r="20918" spans="1:5" x14ac:dyDescent="0.3">
      <c r="A20918">
        <v>20100002</v>
      </c>
      <c r="B20918" t="s">
        <v>1180</v>
      </c>
      <c r="C20918" t="s">
        <v>8</v>
      </c>
      <c r="D20918" t="s">
        <v>2378</v>
      </c>
      <c r="E20918">
        <v>0</v>
      </c>
    </row>
    <row r="20919" spans="1:5" x14ac:dyDescent="0.3">
      <c r="A20919">
        <v>20100002</v>
      </c>
      <c r="B20919" t="s">
        <v>1180</v>
      </c>
      <c r="C20919" t="s">
        <v>8</v>
      </c>
      <c r="D20919" t="s">
        <v>2379</v>
      </c>
      <c r="E20919">
        <v>0</v>
      </c>
    </row>
    <row r="20920" spans="1:5" x14ac:dyDescent="0.3">
      <c r="A20920">
        <v>20100002</v>
      </c>
      <c r="B20920" t="s">
        <v>1180</v>
      </c>
      <c r="C20920" t="s">
        <v>8</v>
      </c>
      <c r="D20920" t="s">
        <v>2380</v>
      </c>
      <c r="E20920">
        <v>0</v>
      </c>
    </row>
    <row r="20921" spans="1:5" x14ac:dyDescent="0.3">
      <c r="A20921">
        <v>20100002</v>
      </c>
      <c r="B20921" t="s">
        <v>1180</v>
      </c>
      <c r="C20921" t="s">
        <v>8</v>
      </c>
      <c r="D20921" t="s">
        <v>2381</v>
      </c>
      <c r="E20921">
        <v>0</v>
      </c>
    </row>
    <row r="20922" spans="1:5" x14ac:dyDescent="0.3">
      <c r="A20922">
        <v>20100002</v>
      </c>
      <c r="B20922" t="s">
        <v>1180</v>
      </c>
      <c r="C20922" t="s">
        <v>8</v>
      </c>
      <c r="D20922" t="s">
        <v>2382</v>
      </c>
      <c r="E20922">
        <v>-3</v>
      </c>
    </row>
    <row r="20923" spans="1:5" x14ac:dyDescent="0.3">
      <c r="A20923">
        <v>20100002</v>
      </c>
      <c r="B20923" t="s">
        <v>1180</v>
      </c>
      <c r="C20923" t="s">
        <v>8</v>
      </c>
      <c r="D20923" t="s">
        <v>2383</v>
      </c>
      <c r="E20923">
        <v>-2</v>
      </c>
    </row>
    <row r="20924" spans="1:5" x14ac:dyDescent="0.3">
      <c r="A20924">
        <v>20100002</v>
      </c>
      <c r="B20924" t="s">
        <v>1180</v>
      </c>
      <c r="C20924" t="s">
        <v>8</v>
      </c>
      <c r="D20924" t="s">
        <v>2384</v>
      </c>
      <c r="E20924">
        <v>0</v>
      </c>
    </row>
    <row r="20925" spans="1:5" x14ac:dyDescent="0.3">
      <c r="A20925">
        <v>20100002</v>
      </c>
      <c r="B20925" t="s">
        <v>1180</v>
      </c>
      <c r="C20925" t="s">
        <v>8</v>
      </c>
      <c r="D20925" t="s">
        <v>2385</v>
      </c>
      <c r="E20925">
        <v>0</v>
      </c>
    </row>
    <row r="20926" spans="1:5" x14ac:dyDescent="0.3">
      <c r="A20926">
        <v>20100002</v>
      </c>
      <c r="B20926" t="s">
        <v>1180</v>
      </c>
      <c r="C20926" t="s">
        <v>8</v>
      </c>
      <c r="D20926" t="s">
        <v>2386</v>
      </c>
      <c r="E20926">
        <v>-2</v>
      </c>
    </row>
    <row r="20927" spans="1:5" x14ac:dyDescent="0.3">
      <c r="A20927">
        <v>20100002</v>
      </c>
      <c r="B20927" t="s">
        <v>1180</v>
      </c>
      <c r="C20927" t="s">
        <v>8</v>
      </c>
      <c r="D20927" t="s">
        <v>2387</v>
      </c>
      <c r="E20927">
        <v>0</v>
      </c>
    </row>
    <row r="20928" spans="1:5" x14ac:dyDescent="0.3">
      <c r="A20928">
        <v>20100002</v>
      </c>
      <c r="B20928" t="s">
        <v>1180</v>
      </c>
      <c r="C20928" t="s">
        <v>8</v>
      </c>
      <c r="D20928" t="s">
        <v>2388</v>
      </c>
      <c r="E20928">
        <v>0</v>
      </c>
    </row>
    <row r="20929" spans="1:5" x14ac:dyDescent="0.3">
      <c r="A20929">
        <v>20100002</v>
      </c>
      <c r="B20929" t="s">
        <v>1180</v>
      </c>
      <c r="C20929" t="s">
        <v>8</v>
      </c>
      <c r="D20929" t="s">
        <v>2389</v>
      </c>
      <c r="E20929">
        <v>0</v>
      </c>
    </row>
    <row r="20930" spans="1:5" x14ac:dyDescent="0.3">
      <c r="A20930">
        <v>20100002</v>
      </c>
      <c r="B20930" t="s">
        <v>1180</v>
      </c>
      <c r="C20930" t="s">
        <v>8</v>
      </c>
      <c r="D20930" t="s">
        <v>2390</v>
      </c>
      <c r="E20930">
        <v>0</v>
      </c>
    </row>
    <row r="20931" spans="1:5" x14ac:dyDescent="0.3">
      <c r="A20931">
        <v>20100002</v>
      </c>
      <c r="B20931" t="s">
        <v>1180</v>
      </c>
      <c r="C20931" t="s">
        <v>8</v>
      </c>
      <c r="D20931" t="s">
        <v>2391</v>
      </c>
      <c r="E20931">
        <v>0</v>
      </c>
    </row>
    <row r="20932" spans="1:5" x14ac:dyDescent="0.3">
      <c r="A20932">
        <v>20100002</v>
      </c>
      <c r="B20932" t="s">
        <v>1180</v>
      </c>
      <c r="C20932" t="s">
        <v>8</v>
      </c>
      <c r="D20932" t="s">
        <v>2392</v>
      </c>
      <c r="E20932">
        <v>0</v>
      </c>
    </row>
    <row r="20933" spans="1:5" x14ac:dyDescent="0.3">
      <c r="A20933">
        <v>20100002</v>
      </c>
      <c r="B20933" t="s">
        <v>1180</v>
      </c>
      <c r="C20933" t="s">
        <v>8</v>
      </c>
      <c r="D20933" t="s">
        <v>2393</v>
      </c>
      <c r="E20933">
        <v>0</v>
      </c>
    </row>
    <row r="20934" spans="1:5" x14ac:dyDescent="0.3">
      <c r="A20934">
        <v>20100002</v>
      </c>
      <c r="B20934" t="s">
        <v>1180</v>
      </c>
      <c r="C20934" t="s">
        <v>8</v>
      </c>
      <c r="D20934" t="s">
        <v>2394</v>
      </c>
      <c r="E20934">
        <v>-6</v>
      </c>
    </row>
    <row r="20935" spans="1:5" x14ac:dyDescent="0.3">
      <c r="A20935">
        <v>20100002</v>
      </c>
      <c r="B20935" t="s">
        <v>1180</v>
      </c>
      <c r="C20935" t="s">
        <v>8</v>
      </c>
      <c r="D20935" t="s">
        <v>2395</v>
      </c>
      <c r="E20935">
        <v>0</v>
      </c>
    </row>
    <row r="20936" spans="1:5" x14ac:dyDescent="0.3">
      <c r="A20936">
        <v>20100002</v>
      </c>
      <c r="B20936" t="s">
        <v>1180</v>
      </c>
      <c r="C20936" t="s">
        <v>8</v>
      </c>
      <c r="D20936" t="s">
        <v>2396</v>
      </c>
      <c r="E20936">
        <v>0</v>
      </c>
    </row>
    <row r="20937" spans="1:5" x14ac:dyDescent="0.3">
      <c r="A20937">
        <v>20100002</v>
      </c>
      <c r="B20937" t="s">
        <v>1180</v>
      </c>
      <c r="C20937" t="s">
        <v>8</v>
      </c>
      <c r="D20937" t="s">
        <v>2397</v>
      </c>
      <c r="E20937">
        <v>0</v>
      </c>
    </row>
    <row r="20938" spans="1:5" x14ac:dyDescent="0.3">
      <c r="A20938">
        <v>20100002</v>
      </c>
      <c r="B20938" t="s">
        <v>1180</v>
      </c>
      <c r="C20938" t="s">
        <v>8</v>
      </c>
      <c r="D20938" t="s">
        <v>2398</v>
      </c>
      <c r="E20938">
        <v>0</v>
      </c>
    </row>
    <row r="20939" spans="1:5" x14ac:dyDescent="0.3">
      <c r="A20939">
        <v>20100002</v>
      </c>
      <c r="B20939" t="s">
        <v>1180</v>
      </c>
      <c r="C20939" t="s">
        <v>8</v>
      </c>
      <c r="D20939" t="s">
        <v>2399</v>
      </c>
      <c r="E20939">
        <v>-2</v>
      </c>
    </row>
    <row r="20940" spans="1:5" x14ac:dyDescent="0.3">
      <c r="A20940">
        <v>20100002</v>
      </c>
      <c r="B20940" t="s">
        <v>1180</v>
      </c>
      <c r="C20940" t="s">
        <v>8</v>
      </c>
      <c r="D20940" t="s">
        <v>2400</v>
      </c>
      <c r="E20940">
        <v>0</v>
      </c>
    </row>
    <row r="20941" spans="1:5" x14ac:dyDescent="0.3">
      <c r="A20941">
        <v>20100002</v>
      </c>
      <c r="B20941" t="s">
        <v>1180</v>
      </c>
      <c r="C20941" t="s">
        <v>8</v>
      </c>
      <c r="D20941" t="s">
        <v>2401</v>
      </c>
      <c r="E20941">
        <v>-2</v>
      </c>
    </row>
    <row r="20942" spans="1:5" x14ac:dyDescent="0.3">
      <c r="A20942">
        <v>20100002</v>
      </c>
      <c r="B20942" t="s">
        <v>1180</v>
      </c>
      <c r="C20942" t="s">
        <v>8</v>
      </c>
      <c r="D20942" t="s">
        <v>2402</v>
      </c>
      <c r="E20942">
        <v>-1</v>
      </c>
    </row>
    <row r="20943" spans="1:5" x14ac:dyDescent="0.3">
      <c r="A20943">
        <v>20100002</v>
      </c>
      <c r="B20943" t="s">
        <v>1180</v>
      </c>
      <c r="C20943" t="s">
        <v>8</v>
      </c>
      <c r="D20943" t="s">
        <v>2403</v>
      </c>
      <c r="E20943">
        <v>0</v>
      </c>
    </row>
    <row r="20944" spans="1:5" x14ac:dyDescent="0.3">
      <c r="A20944">
        <v>20100002</v>
      </c>
      <c r="B20944" t="s">
        <v>1180</v>
      </c>
      <c r="C20944" t="s">
        <v>8</v>
      </c>
      <c r="D20944" t="s">
        <v>2404</v>
      </c>
      <c r="E20944">
        <v>-6</v>
      </c>
    </row>
    <row r="20945" spans="1:5" x14ac:dyDescent="0.3">
      <c r="A20945">
        <v>20100002</v>
      </c>
      <c r="B20945" t="s">
        <v>1180</v>
      </c>
      <c r="C20945" t="s">
        <v>8</v>
      </c>
      <c r="D20945" t="s">
        <v>2405</v>
      </c>
      <c r="E20945">
        <v>0</v>
      </c>
    </row>
    <row r="20946" spans="1:5" x14ac:dyDescent="0.3">
      <c r="A20946">
        <v>20100002</v>
      </c>
      <c r="B20946" t="s">
        <v>1180</v>
      </c>
      <c r="C20946" t="s">
        <v>8</v>
      </c>
      <c r="D20946" t="s">
        <v>2406</v>
      </c>
      <c r="E20946">
        <v>0</v>
      </c>
    </row>
    <row r="20947" spans="1:5" x14ac:dyDescent="0.3">
      <c r="A20947">
        <v>20100002</v>
      </c>
      <c r="B20947" t="s">
        <v>1180</v>
      </c>
      <c r="C20947" t="s">
        <v>8</v>
      </c>
      <c r="D20947" t="s">
        <v>2407</v>
      </c>
      <c r="E20947">
        <v>-5</v>
      </c>
    </row>
    <row r="20948" spans="1:5" x14ac:dyDescent="0.3">
      <c r="A20948">
        <v>20100002</v>
      </c>
      <c r="B20948" t="s">
        <v>1180</v>
      </c>
      <c r="C20948" t="s">
        <v>8</v>
      </c>
      <c r="D20948" t="s">
        <v>2408</v>
      </c>
      <c r="E20948">
        <v>0</v>
      </c>
    </row>
    <row r="20949" spans="1:5" x14ac:dyDescent="0.3">
      <c r="A20949">
        <v>20100002</v>
      </c>
      <c r="B20949" t="s">
        <v>1180</v>
      </c>
      <c r="C20949" t="s">
        <v>8</v>
      </c>
      <c r="D20949" t="s">
        <v>2409</v>
      </c>
      <c r="E20949">
        <v>-2</v>
      </c>
    </row>
    <row r="20950" spans="1:5" x14ac:dyDescent="0.3">
      <c r="A20950">
        <v>20100002</v>
      </c>
      <c r="B20950" t="s">
        <v>1180</v>
      </c>
      <c r="C20950" t="s">
        <v>8</v>
      </c>
      <c r="D20950" t="s">
        <v>2410</v>
      </c>
      <c r="E20950">
        <v>0</v>
      </c>
    </row>
    <row r="20951" spans="1:5" x14ac:dyDescent="0.3">
      <c r="A20951">
        <v>20100002</v>
      </c>
      <c r="B20951" t="s">
        <v>1180</v>
      </c>
      <c r="C20951" t="s">
        <v>8</v>
      </c>
      <c r="D20951" t="s">
        <v>2411</v>
      </c>
      <c r="E20951">
        <v>0</v>
      </c>
    </row>
    <row r="20952" spans="1:5" x14ac:dyDescent="0.3">
      <c r="A20952">
        <v>20100002</v>
      </c>
      <c r="B20952" t="s">
        <v>1180</v>
      </c>
      <c r="C20952" t="s">
        <v>8</v>
      </c>
      <c r="D20952" t="s">
        <v>2412</v>
      </c>
      <c r="E20952">
        <v>-3</v>
      </c>
    </row>
    <row r="20953" spans="1:5" x14ac:dyDescent="0.3">
      <c r="A20953">
        <v>20100002</v>
      </c>
      <c r="B20953" t="s">
        <v>1180</v>
      </c>
      <c r="C20953" t="s">
        <v>8</v>
      </c>
      <c r="D20953" t="s">
        <v>2413</v>
      </c>
      <c r="E20953">
        <v>-5</v>
      </c>
    </row>
    <row r="20954" spans="1:5" x14ac:dyDescent="0.3">
      <c r="A20954">
        <v>59200032</v>
      </c>
      <c r="B20954" t="s">
        <v>1182</v>
      </c>
      <c r="C20954" t="s">
        <v>8</v>
      </c>
      <c r="D20954" t="s">
        <v>2378</v>
      </c>
      <c r="E20954">
        <v>0</v>
      </c>
    </row>
    <row r="20955" spans="1:5" x14ac:dyDescent="0.3">
      <c r="A20955">
        <v>59200032</v>
      </c>
      <c r="B20955" t="s">
        <v>1182</v>
      </c>
      <c r="C20955" t="s">
        <v>8</v>
      </c>
      <c r="D20955" t="s">
        <v>2379</v>
      </c>
      <c r="E20955">
        <v>0</v>
      </c>
    </row>
    <row r="20956" spans="1:5" x14ac:dyDescent="0.3">
      <c r="A20956">
        <v>59200032</v>
      </c>
      <c r="B20956" t="s">
        <v>1182</v>
      </c>
      <c r="C20956" t="s">
        <v>8</v>
      </c>
      <c r="D20956" t="s">
        <v>2380</v>
      </c>
      <c r="E20956">
        <v>-1</v>
      </c>
    </row>
    <row r="20957" spans="1:5" x14ac:dyDescent="0.3">
      <c r="A20957">
        <v>59200032</v>
      </c>
      <c r="B20957" t="s">
        <v>1182</v>
      </c>
      <c r="C20957" t="s">
        <v>8</v>
      </c>
      <c r="D20957" t="s">
        <v>2381</v>
      </c>
      <c r="E20957">
        <v>0</v>
      </c>
    </row>
    <row r="20958" spans="1:5" x14ac:dyDescent="0.3">
      <c r="A20958">
        <v>59200032</v>
      </c>
      <c r="B20958" t="s">
        <v>1182</v>
      </c>
      <c r="C20958" t="s">
        <v>8</v>
      </c>
      <c r="D20958" t="s">
        <v>2382</v>
      </c>
      <c r="E20958">
        <v>0</v>
      </c>
    </row>
    <row r="20959" spans="1:5" x14ac:dyDescent="0.3">
      <c r="A20959">
        <v>59200032</v>
      </c>
      <c r="B20959" t="s">
        <v>1182</v>
      </c>
      <c r="C20959" t="s">
        <v>8</v>
      </c>
      <c r="D20959" t="s">
        <v>2383</v>
      </c>
      <c r="E20959">
        <v>0</v>
      </c>
    </row>
    <row r="20960" spans="1:5" x14ac:dyDescent="0.3">
      <c r="A20960">
        <v>59200032</v>
      </c>
      <c r="B20960" t="s">
        <v>1182</v>
      </c>
      <c r="C20960" t="s">
        <v>8</v>
      </c>
      <c r="D20960" t="s">
        <v>2384</v>
      </c>
      <c r="E20960">
        <v>0</v>
      </c>
    </row>
    <row r="20961" spans="1:5" x14ac:dyDescent="0.3">
      <c r="A20961">
        <v>59200032</v>
      </c>
      <c r="B20961" t="s">
        <v>1182</v>
      </c>
      <c r="C20961" t="s">
        <v>8</v>
      </c>
      <c r="D20961" t="s">
        <v>2385</v>
      </c>
      <c r="E20961">
        <v>0</v>
      </c>
    </row>
    <row r="20962" spans="1:5" x14ac:dyDescent="0.3">
      <c r="A20962">
        <v>59200032</v>
      </c>
      <c r="B20962" t="s">
        <v>1182</v>
      </c>
      <c r="C20962" t="s">
        <v>8</v>
      </c>
      <c r="D20962" t="s">
        <v>2386</v>
      </c>
      <c r="E20962">
        <v>0</v>
      </c>
    </row>
    <row r="20963" spans="1:5" x14ac:dyDescent="0.3">
      <c r="A20963">
        <v>59200032</v>
      </c>
      <c r="B20963" t="s">
        <v>1182</v>
      </c>
      <c r="C20963" t="s">
        <v>8</v>
      </c>
      <c r="D20963" t="s">
        <v>2387</v>
      </c>
      <c r="E20963">
        <v>0</v>
      </c>
    </row>
    <row r="20964" spans="1:5" x14ac:dyDescent="0.3">
      <c r="A20964">
        <v>59200032</v>
      </c>
      <c r="B20964" t="s">
        <v>1182</v>
      </c>
      <c r="C20964" t="s">
        <v>8</v>
      </c>
      <c r="D20964" t="s">
        <v>2388</v>
      </c>
      <c r="E20964">
        <v>0</v>
      </c>
    </row>
    <row r="20965" spans="1:5" x14ac:dyDescent="0.3">
      <c r="A20965">
        <v>59200032</v>
      </c>
      <c r="B20965" t="s">
        <v>1182</v>
      </c>
      <c r="C20965" t="s">
        <v>8</v>
      </c>
      <c r="D20965" t="s">
        <v>2389</v>
      </c>
      <c r="E20965">
        <v>0</v>
      </c>
    </row>
    <row r="20966" spans="1:5" x14ac:dyDescent="0.3">
      <c r="A20966">
        <v>59200032</v>
      </c>
      <c r="B20966" t="s">
        <v>1182</v>
      </c>
      <c r="C20966" t="s">
        <v>8</v>
      </c>
      <c r="D20966" t="s">
        <v>2390</v>
      </c>
      <c r="E20966">
        <v>-4</v>
      </c>
    </row>
    <row r="20967" spans="1:5" x14ac:dyDescent="0.3">
      <c r="A20967">
        <v>59200032</v>
      </c>
      <c r="B20967" t="s">
        <v>1182</v>
      </c>
      <c r="C20967" t="s">
        <v>8</v>
      </c>
      <c r="D20967" t="s">
        <v>2391</v>
      </c>
      <c r="E20967">
        <v>0</v>
      </c>
    </row>
    <row r="20968" spans="1:5" x14ac:dyDescent="0.3">
      <c r="A20968">
        <v>59200032</v>
      </c>
      <c r="B20968" t="s">
        <v>1182</v>
      </c>
      <c r="C20968" t="s">
        <v>8</v>
      </c>
      <c r="D20968" t="s">
        <v>2392</v>
      </c>
      <c r="E20968">
        <v>0</v>
      </c>
    </row>
    <row r="20969" spans="1:5" x14ac:dyDescent="0.3">
      <c r="A20969">
        <v>59200032</v>
      </c>
      <c r="B20969" t="s">
        <v>1182</v>
      </c>
      <c r="C20969" t="s">
        <v>8</v>
      </c>
      <c r="D20969" t="s">
        <v>2393</v>
      </c>
      <c r="E20969">
        <v>0</v>
      </c>
    </row>
    <row r="20970" spans="1:5" x14ac:dyDescent="0.3">
      <c r="A20970">
        <v>59200032</v>
      </c>
      <c r="B20970" t="s">
        <v>1182</v>
      </c>
      <c r="C20970" t="s">
        <v>8</v>
      </c>
      <c r="D20970" t="s">
        <v>2394</v>
      </c>
      <c r="E20970">
        <v>0</v>
      </c>
    </row>
    <row r="20971" spans="1:5" x14ac:dyDescent="0.3">
      <c r="A20971">
        <v>59200032</v>
      </c>
      <c r="B20971" t="s">
        <v>1182</v>
      </c>
      <c r="C20971" t="s">
        <v>8</v>
      </c>
      <c r="D20971" t="s">
        <v>2395</v>
      </c>
      <c r="E20971">
        <v>0</v>
      </c>
    </row>
    <row r="20972" spans="1:5" x14ac:dyDescent="0.3">
      <c r="A20972">
        <v>59200032</v>
      </c>
      <c r="B20972" t="s">
        <v>1182</v>
      </c>
      <c r="C20972" t="s">
        <v>8</v>
      </c>
      <c r="D20972" t="s">
        <v>2396</v>
      </c>
      <c r="E20972">
        <v>-3</v>
      </c>
    </row>
    <row r="20973" spans="1:5" x14ac:dyDescent="0.3">
      <c r="A20973">
        <v>59200032</v>
      </c>
      <c r="B20973" t="s">
        <v>1182</v>
      </c>
      <c r="C20973" t="s">
        <v>8</v>
      </c>
      <c r="D20973" t="s">
        <v>2397</v>
      </c>
      <c r="E20973">
        <v>0</v>
      </c>
    </row>
    <row r="20974" spans="1:5" x14ac:dyDescent="0.3">
      <c r="A20974">
        <v>59200032</v>
      </c>
      <c r="B20974" t="s">
        <v>1182</v>
      </c>
      <c r="C20974" t="s">
        <v>8</v>
      </c>
      <c r="D20974" t="s">
        <v>2398</v>
      </c>
      <c r="E20974">
        <v>0</v>
      </c>
    </row>
    <row r="20975" spans="1:5" x14ac:dyDescent="0.3">
      <c r="A20975">
        <v>59200032</v>
      </c>
      <c r="B20975" t="s">
        <v>1182</v>
      </c>
      <c r="C20975" t="s">
        <v>8</v>
      </c>
      <c r="D20975" t="s">
        <v>2399</v>
      </c>
      <c r="E20975">
        <v>0</v>
      </c>
    </row>
    <row r="20976" spans="1:5" x14ac:dyDescent="0.3">
      <c r="A20976">
        <v>59200032</v>
      </c>
      <c r="B20976" t="s">
        <v>1182</v>
      </c>
      <c r="C20976" t="s">
        <v>8</v>
      </c>
      <c r="D20976" t="s">
        <v>2400</v>
      </c>
      <c r="E20976">
        <v>-1</v>
      </c>
    </row>
    <row r="20977" spans="1:5" x14ac:dyDescent="0.3">
      <c r="A20977">
        <v>59200032</v>
      </c>
      <c r="B20977" t="s">
        <v>1182</v>
      </c>
      <c r="C20977" t="s">
        <v>8</v>
      </c>
      <c r="D20977" t="s">
        <v>2401</v>
      </c>
      <c r="E20977">
        <v>0</v>
      </c>
    </row>
    <row r="20978" spans="1:5" x14ac:dyDescent="0.3">
      <c r="A20978">
        <v>59200032</v>
      </c>
      <c r="B20978" t="s">
        <v>1182</v>
      </c>
      <c r="C20978" t="s">
        <v>8</v>
      </c>
      <c r="D20978" t="s">
        <v>2402</v>
      </c>
      <c r="E20978">
        <v>0</v>
      </c>
    </row>
    <row r="20979" spans="1:5" x14ac:dyDescent="0.3">
      <c r="A20979">
        <v>59200032</v>
      </c>
      <c r="B20979" t="s">
        <v>1182</v>
      </c>
      <c r="C20979" t="s">
        <v>8</v>
      </c>
      <c r="D20979" t="s">
        <v>2403</v>
      </c>
      <c r="E20979">
        <v>0</v>
      </c>
    </row>
    <row r="20980" spans="1:5" x14ac:dyDescent="0.3">
      <c r="A20980">
        <v>59200032</v>
      </c>
      <c r="B20980" t="s">
        <v>1182</v>
      </c>
      <c r="C20980" t="s">
        <v>8</v>
      </c>
      <c r="D20980" t="s">
        <v>2404</v>
      </c>
      <c r="E20980">
        <v>0</v>
      </c>
    </row>
    <row r="20981" spans="1:5" x14ac:dyDescent="0.3">
      <c r="A20981">
        <v>59200032</v>
      </c>
      <c r="B20981" t="s">
        <v>1182</v>
      </c>
      <c r="C20981" t="s">
        <v>8</v>
      </c>
      <c r="D20981" t="s">
        <v>2405</v>
      </c>
      <c r="E20981">
        <v>0</v>
      </c>
    </row>
    <row r="20982" spans="1:5" x14ac:dyDescent="0.3">
      <c r="A20982">
        <v>59200032</v>
      </c>
      <c r="B20982" t="s">
        <v>1182</v>
      </c>
      <c r="C20982" t="s">
        <v>8</v>
      </c>
      <c r="D20982" t="s">
        <v>2406</v>
      </c>
      <c r="E20982">
        <v>0</v>
      </c>
    </row>
    <row r="20983" spans="1:5" x14ac:dyDescent="0.3">
      <c r="A20983">
        <v>59200032</v>
      </c>
      <c r="B20983" t="s">
        <v>1182</v>
      </c>
      <c r="C20983" t="s">
        <v>8</v>
      </c>
      <c r="D20983" t="s">
        <v>2407</v>
      </c>
      <c r="E20983">
        <v>0</v>
      </c>
    </row>
    <row r="20984" spans="1:5" x14ac:dyDescent="0.3">
      <c r="A20984">
        <v>59200032</v>
      </c>
      <c r="B20984" t="s">
        <v>1182</v>
      </c>
      <c r="C20984" t="s">
        <v>8</v>
      </c>
      <c r="D20984" t="s">
        <v>2408</v>
      </c>
      <c r="E20984">
        <v>0</v>
      </c>
    </row>
    <row r="20985" spans="1:5" x14ac:dyDescent="0.3">
      <c r="A20985">
        <v>59200032</v>
      </c>
      <c r="B20985" t="s">
        <v>1182</v>
      </c>
      <c r="C20985" t="s">
        <v>8</v>
      </c>
      <c r="D20985" t="s">
        <v>2409</v>
      </c>
      <c r="E20985">
        <v>0</v>
      </c>
    </row>
    <row r="20986" spans="1:5" x14ac:dyDescent="0.3">
      <c r="A20986">
        <v>59200032</v>
      </c>
      <c r="B20986" t="s">
        <v>1182</v>
      </c>
      <c r="C20986" t="s">
        <v>8</v>
      </c>
      <c r="D20986" t="s">
        <v>2410</v>
      </c>
      <c r="E20986">
        <v>-1</v>
      </c>
    </row>
    <row r="20987" spans="1:5" x14ac:dyDescent="0.3">
      <c r="A20987">
        <v>59200032</v>
      </c>
      <c r="B20987" t="s">
        <v>1182</v>
      </c>
      <c r="C20987" t="s">
        <v>8</v>
      </c>
      <c r="D20987" t="s">
        <v>2411</v>
      </c>
      <c r="E20987">
        <v>0</v>
      </c>
    </row>
    <row r="20988" spans="1:5" x14ac:dyDescent="0.3">
      <c r="A20988">
        <v>59200032</v>
      </c>
      <c r="B20988" t="s">
        <v>1182</v>
      </c>
      <c r="C20988" t="s">
        <v>8</v>
      </c>
      <c r="D20988" t="s">
        <v>2412</v>
      </c>
      <c r="E20988">
        <v>0</v>
      </c>
    </row>
    <row r="20989" spans="1:5" x14ac:dyDescent="0.3">
      <c r="A20989">
        <v>59200032</v>
      </c>
      <c r="B20989" t="s">
        <v>1182</v>
      </c>
      <c r="C20989" t="s">
        <v>8</v>
      </c>
      <c r="D20989" t="s">
        <v>2413</v>
      </c>
      <c r="E20989">
        <v>0</v>
      </c>
    </row>
    <row r="20990" spans="1:5" x14ac:dyDescent="0.3">
      <c r="A20990">
        <v>65210026</v>
      </c>
      <c r="B20990" t="s">
        <v>1184</v>
      </c>
      <c r="C20990" t="s">
        <v>8</v>
      </c>
      <c r="D20990" t="s">
        <v>2378</v>
      </c>
      <c r="E20990">
        <v>0</v>
      </c>
    </row>
    <row r="20991" spans="1:5" x14ac:dyDescent="0.3">
      <c r="A20991">
        <v>65210026</v>
      </c>
      <c r="B20991" t="s">
        <v>1184</v>
      </c>
      <c r="C20991" t="s">
        <v>8</v>
      </c>
      <c r="D20991" t="s">
        <v>2379</v>
      </c>
      <c r="E20991">
        <v>0</v>
      </c>
    </row>
    <row r="20992" spans="1:5" x14ac:dyDescent="0.3">
      <c r="A20992">
        <v>65210026</v>
      </c>
      <c r="B20992" t="s">
        <v>1184</v>
      </c>
      <c r="C20992" t="s">
        <v>8</v>
      </c>
      <c r="D20992" t="s">
        <v>2380</v>
      </c>
      <c r="E20992">
        <v>0</v>
      </c>
    </row>
    <row r="20993" spans="1:5" x14ac:dyDescent="0.3">
      <c r="A20993">
        <v>65210026</v>
      </c>
      <c r="B20993" t="s">
        <v>1184</v>
      </c>
      <c r="C20993" t="s">
        <v>8</v>
      </c>
      <c r="D20993" t="s">
        <v>2381</v>
      </c>
      <c r="E20993">
        <v>0</v>
      </c>
    </row>
    <row r="20994" spans="1:5" x14ac:dyDescent="0.3">
      <c r="A20994">
        <v>65210026</v>
      </c>
      <c r="B20994" t="s">
        <v>1184</v>
      </c>
      <c r="C20994" t="s">
        <v>8</v>
      </c>
      <c r="D20994" t="s">
        <v>2382</v>
      </c>
      <c r="E20994">
        <v>0</v>
      </c>
    </row>
    <row r="20995" spans="1:5" x14ac:dyDescent="0.3">
      <c r="A20995">
        <v>65210026</v>
      </c>
      <c r="B20995" t="s">
        <v>1184</v>
      </c>
      <c r="C20995" t="s">
        <v>8</v>
      </c>
      <c r="D20995" t="s">
        <v>2383</v>
      </c>
      <c r="E20995">
        <v>0</v>
      </c>
    </row>
    <row r="20996" spans="1:5" x14ac:dyDescent="0.3">
      <c r="A20996">
        <v>65210026</v>
      </c>
      <c r="B20996" t="s">
        <v>1184</v>
      </c>
      <c r="C20996" t="s">
        <v>8</v>
      </c>
      <c r="D20996" t="s">
        <v>2384</v>
      </c>
      <c r="E20996">
        <v>0</v>
      </c>
    </row>
    <row r="20997" spans="1:5" x14ac:dyDescent="0.3">
      <c r="A20997">
        <v>65210026</v>
      </c>
      <c r="B20997" t="s">
        <v>1184</v>
      </c>
      <c r="C20997" t="s">
        <v>8</v>
      </c>
      <c r="D20997" t="s">
        <v>2385</v>
      </c>
      <c r="E20997">
        <v>0</v>
      </c>
    </row>
    <row r="20998" spans="1:5" x14ac:dyDescent="0.3">
      <c r="A20998">
        <v>65210026</v>
      </c>
      <c r="B20998" t="s">
        <v>1184</v>
      </c>
      <c r="C20998" t="s">
        <v>8</v>
      </c>
      <c r="D20998" t="s">
        <v>2386</v>
      </c>
      <c r="E20998">
        <v>0</v>
      </c>
    </row>
    <row r="20999" spans="1:5" x14ac:dyDescent="0.3">
      <c r="A20999">
        <v>65210026</v>
      </c>
      <c r="B20999" t="s">
        <v>1184</v>
      </c>
      <c r="C20999" t="s">
        <v>8</v>
      </c>
      <c r="D20999" t="s">
        <v>2387</v>
      </c>
      <c r="E20999">
        <v>0</v>
      </c>
    </row>
    <row r="21000" spans="1:5" x14ac:dyDescent="0.3">
      <c r="A21000">
        <v>65210026</v>
      </c>
      <c r="B21000" t="s">
        <v>1184</v>
      </c>
      <c r="C21000" t="s">
        <v>8</v>
      </c>
      <c r="D21000" t="s">
        <v>2388</v>
      </c>
      <c r="E21000">
        <v>0</v>
      </c>
    </row>
    <row r="21001" spans="1:5" x14ac:dyDescent="0.3">
      <c r="A21001">
        <v>65210026</v>
      </c>
      <c r="B21001" t="s">
        <v>1184</v>
      </c>
      <c r="C21001" t="s">
        <v>8</v>
      </c>
      <c r="D21001" t="s">
        <v>2389</v>
      </c>
      <c r="E21001">
        <v>0</v>
      </c>
    </row>
    <row r="21002" spans="1:5" x14ac:dyDescent="0.3">
      <c r="A21002">
        <v>65210026</v>
      </c>
      <c r="B21002" t="s">
        <v>1184</v>
      </c>
      <c r="C21002" t="s">
        <v>8</v>
      </c>
      <c r="D21002" t="s">
        <v>2390</v>
      </c>
      <c r="E21002">
        <v>-1</v>
      </c>
    </row>
    <row r="21003" spans="1:5" x14ac:dyDescent="0.3">
      <c r="A21003">
        <v>65210026</v>
      </c>
      <c r="B21003" t="s">
        <v>1184</v>
      </c>
      <c r="C21003" t="s">
        <v>8</v>
      </c>
      <c r="D21003" t="s">
        <v>2391</v>
      </c>
      <c r="E21003">
        <v>0</v>
      </c>
    </row>
    <row r="21004" spans="1:5" x14ac:dyDescent="0.3">
      <c r="A21004">
        <v>65210026</v>
      </c>
      <c r="B21004" t="s">
        <v>1184</v>
      </c>
      <c r="C21004" t="s">
        <v>8</v>
      </c>
      <c r="D21004" t="s">
        <v>2392</v>
      </c>
      <c r="E21004">
        <v>0</v>
      </c>
    </row>
    <row r="21005" spans="1:5" x14ac:dyDescent="0.3">
      <c r="A21005">
        <v>65210026</v>
      </c>
      <c r="B21005" t="s">
        <v>1184</v>
      </c>
      <c r="C21005" t="s">
        <v>8</v>
      </c>
      <c r="D21005" t="s">
        <v>2393</v>
      </c>
      <c r="E21005">
        <v>0</v>
      </c>
    </row>
    <row r="21006" spans="1:5" x14ac:dyDescent="0.3">
      <c r="A21006">
        <v>65210026</v>
      </c>
      <c r="B21006" t="s">
        <v>1184</v>
      </c>
      <c r="C21006" t="s">
        <v>8</v>
      </c>
      <c r="D21006" t="s">
        <v>2394</v>
      </c>
      <c r="E21006">
        <v>0</v>
      </c>
    </row>
    <row r="21007" spans="1:5" x14ac:dyDescent="0.3">
      <c r="A21007">
        <v>65210026</v>
      </c>
      <c r="B21007" t="s">
        <v>1184</v>
      </c>
      <c r="C21007" t="s">
        <v>8</v>
      </c>
      <c r="D21007" t="s">
        <v>2395</v>
      </c>
      <c r="E21007">
        <v>0</v>
      </c>
    </row>
    <row r="21008" spans="1:5" x14ac:dyDescent="0.3">
      <c r="A21008">
        <v>65210026</v>
      </c>
      <c r="B21008" t="s">
        <v>1184</v>
      </c>
      <c r="C21008" t="s">
        <v>8</v>
      </c>
      <c r="D21008" t="s">
        <v>2396</v>
      </c>
      <c r="E21008">
        <v>0</v>
      </c>
    </row>
    <row r="21009" spans="1:5" x14ac:dyDescent="0.3">
      <c r="A21009">
        <v>65210026</v>
      </c>
      <c r="B21009" t="s">
        <v>1184</v>
      </c>
      <c r="C21009" t="s">
        <v>8</v>
      </c>
      <c r="D21009" t="s">
        <v>2397</v>
      </c>
      <c r="E21009">
        <v>0</v>
      </c>
    </row>
    <row r="21010" spans="1:5" x14ac:dyDescent="0.3">
      <c r="A21010">
        <v>65210026</v>
      </c>
      <c r="B21010" t="s">
        <v>1184</v>
      </c>
      <c r="C21010" t="s">
        <v>8</v>
      </c>
      <c r="D21010" t="s">
        <v>2398</v>
      </c>
      <c r="E21010">
        <v>0</v>
      </c>
    </row>
    <row r="21011" spans="1:5" x14ac:dyDescent="0.3">
      <c r="A21011">
        <v>65210026</v>
      </c>
      <c r="B21011" t="s">
        <v>1184</v>
      </c>
      <c r="C21011" t="s">
        <v>8</v>
      </c>
      <c r="D21011" t="s">
        <v>2399</v>
      </c>
      <c r="E21011">
        <v>0</v>
      </c>
    </row>
    <row r="21012" spans="1:5" x14ac:dyDescent="0.3">
      <c r="A21012">
        <v>65210026</v>
      </c>
      <c r="B21012" t="s">
        <v>1184</v>
      </c>
      <c r="C21012" t="s">
        <v>8</v>
      </c>
      <c r="D21012" t="s">
        <v>2400</v>
      </c>
      <c r="E21012">
        <v>0</v>
      </c>
    </row>
    <row r="21013" spans="1:5" x14ac:dyDescent="0.3">
      <c r="A21013">
        <v>65210026</v>
      </c>
      <c r="B21013" t="s">
        <v>1184</v>
      </c>
      <c r="C21013" t="s">
        <v>8</v>
      </c>
      <c r="D21013" t="s">
        <v>2401</v>
      </c>
      <c r="E21013">
        <v>0</v>
      </c>
    </row>
    <row r="21014" spans="1:5" x14ac:dyDescent="0.3">
      <c r="A21014">
        <v>65210026</v>
      </c>
      <c r="B21014" t="s">
        <v>1184</v>
      </c>
      <c r="C21014" t="s">
        <v>8</v>
      </c>
      <c r="D21014" t="s">
        <v>2402</v>
      </c>
      <c r="E21014">
        <v>0</v>
      </c>
    </row>
    <row r="21015" spans="1:5" x14ac:dyDescent="0.3">
      <c r="A21015">
        <v>65210026</v>
      </c>
      <c r="B21015" t="s">
        <v>1184</v>
      </c>
      <c r="C21015" t="s">
        <v>8</v>
      </c>
      <c r="D21015" t="s">
        <v>2403</v>
      </c>
      <c r="E21015">
        <v>0</v>
      </c>
    </row>
    <row r="21016" spans="1:5" x14ac:dyDescent="0.3">
      <c r="A21016">
        <v>65210026</v>
      </c>
      <c r="B21016" t="s">
        <v>1184</v>
      </c>
      <c r="C21016" t="s">
        <v>8</v>
      </c>
      <c r="D21016" t="s">
        <v>2404</v>
      </c>
      <c r="E21016">
        <v>0</v>
      </c>
    </row>
    <row r="21017" spans="1:5" x14ac:dyDescent="0.3">
      <c r="A21017">
        <v>65210026</v>
      </c>
      <c r="B21017" t="s">
        <v>1184</v>
      </c>
      <c r="C21017" t="s">
        <v>8</v>
      </c>
      <c r="D21017" t="s">
        <v>2405</v>
      </c>
      <c r="E21017">
        <v>0</v>
      </c>
    </row>
    <row r="21018" spans="1:5" x14ac:dyDescent="0.3">
      <c r="A21018">
        <v>65210026</v>
      </c>
      <c r="B21018" t="s">
        <v>1184</v>
      </c>
      <c r="C21018" t="s">
        <v>8</v>
      </c>
      <c r="D21018" t="s">
        <v>2406</v>
      </c>
      <c r="E21018">
        <v>0</v>
      </c>
    </row>
    <row r="21019" spans="1:5" x14ac:dyDescent="0.3">
      <c r="A21019">
        <v>65210026</v>
      </c>
      <c r="B21019" t="s">
        <v>1184</v>
      </c>
      <c r="C21019" t="s">
        <v>8</v>
      </c>
      <c r="D21019" t="s">
        <v>2407</v>
      </c>
      <c r="E21019">
        <v>0</v>
      </c>
    </row>
    <row r="21020" spans="1:5" x14ac:dyDescent="0.3">
      <c r="A21020">
        <v>65210026</v>
      </c>
      <c r="B21020" t="s">
        <v>1184</v>
      </c>
      <c r="C21020" t="s">
        <v>8</v>
      </c>
      <c r="D21020" t="s">
        <v>2408</v>
      </c>
      <c r="E21020">
        <v>0</v>
      </c>
    </row>
    <row r="21021" spans="1:5" x14ac:dyDescent="0.3">
      <c r="A21021">
        <v>65210026</v>
      </c>
      <c r="B21021" t="s">
        <v>1184</v>
      </c>
      <c r="C21021" t="s">
        <v>8</v>
      </c>
      <c r="D21021" t="s">
        <v>2409</v>
      </c>
      <c r="E21021">
        <v>0</v>
      </c>
    </row>
    <row r="21022" spans="1:5" x14ac:dyDescent="0.3">
      <c r="A21022">
        <v>65210026</v>
      </c>
      <c r="B21022" t="s">
        <v>1184</v>
      </c>
      <c r="C21022" t="s">
        <v>8</v>
      </c>
      <c r="D21022" t="s">
        <v>2410</v>
      </c>
      <c r="E21022">
        <v>0</v>
      </c>
    </row>
    <row r="21023" spans="1:5" x14ac:dyDescent="0.3">
      <c r="A21023">
        <v>65210026</v>
      </c>
      <c r="B21023" t="s">
        <v>1184</v>
      </c>
      <c r="C21023" t="s">
        <v>8</v>
      </c>
      <c r="D21023" t="s">
        <v>2411</v>
      </c>
      <c r="E21023">
        <v>-2</v>
      </c>
    </row>
    <row r="21024" spans="1:5" x14ac:dyDescent="0.3">
      <c r="A21024">
        <v>65210026</v>
      </c>
      <c r="B21024" t="s">
        <v>1184</v>
      </c>
      <c r="C21024" t="s">
        <v>8</v>
      </c>
      <c r="D21024" t="s">
        <v>2412</v>
      </c>
      <c r="E21024">
        <v>0</v>
      </c>
    </row>
    <row r="21025" spans="1:5" x14ac:dyDescent="0.3">
      <c r="A21025">
        <v>65210026</v>
      </c>
      <c r="B21025" t="s">
        <v>1184</v>
      </c>
      <c r="C21025" t="s">
        <v>8</v>
      </c>
      <c r="D21025" t="s">
        <v>2413</v>
      </c>
      <c r="E21025">
        <v>0</v>
      </c>
    </row>
    <row r="21026" spans="1:5" x14ac:dyDescent="0.3">
      <c r="A21026">
        <v>72250067</v>
      </c>
      <c r="B21026" t="s">
        <v>1186</v>
      </c>
      <c r="C21026" t="s">
        <v>8</v>
      </c>
      <c r="D21026" t="s">
        <v>2378</v>
      </c>
      <c r="E21026">
        <v>0</v>
      </c>
    </row>
    <row r="21027" spans="1:5" x14ac:dyDescent="0.3">
      <c r="A21027">
        <v>72250067</v>
      </c>
      <c r="B21027" t="s">
        <v>1186</v>
      </c>
      <c r="C21027" t="s">
        <v>8</v>
      </c>
      <c r="D21027" t="s">
        <v>2379</v>
      </c>
      <c r="E21027">
        <v>0</v>
      </c>
    </row>
    <row r="21028" spans="1:5" x14ac:dyDescent="0.3">
      <c r="A21028">
        <v>72250067</v>
      </c>
      <c r="B21028" t="s">
        <v>1186</v>
      </c>
      <c r="C21028" t="s">
        <v>8</v>
      </c>
      <c r="D21028" t="s">
        <v>2380</v>
      </c>
      <c r="E21028">
        <v>0</v>
      </c>
    </row>
    <row r="21029" spans="1:5" x14ac:dyDescent="0.3">
      <c r="A21029">
        <v>72250067</v>
      </c>
      <c r="B21029" t="s">
        <v>1186</v>
      </c>
      <c r="C21029" t="s">
        <v>8</v>
      </c>
      <c r="D21029" t="s">
        <v>2381</v>
      </c>
      <c r="E21029">
        <v>0</v>
      </c>
    </row>
    <row r="21030" spans="1:5" x14ac:dyDescent="0.3">
      <c r="A21030">
        <v>72250067</v>
      </c>
      <c r="B21030" t="s">
        <v>1186</v>
      </c>
      <c r="C21030" t="s">
        <v>8</v>
      </c>
      <c r="D21030" t="s">
        <v>2382</v>
      </c>
      <c r="E21030">
        <v>0</v>
      </c>
    </row>
    <row r="21031" spans="1:5" x14ac:dyDescent="0.3">
      <c r="A21031">
        <v>72250067</v>
      </c>
      <c r="B21031" t="s">
        <v>1186</v>
      </c>
      <c r="C21031" t="s">
        <v>8</v>
      </c>
      <c r="D21031" t="s">
        <v>2383</v>
      </c>
      <c r="E21031">
        <v>0</v>
      </c>
    </row>
    <row r="21032" spans="1:5" x14ac:dyDescent="0.3">
      <c r="A21032">
        <v>72250067</v>
      </c>
      <c r="B21032" t="s">
        <v>1186</v>
      </c>
      <c r="C21032" t="s">
        <v>8</v>
      </c>
      <c r="D21032" t="s">
        <v>2384</v>
      </c>
      <c r="E21032">
        <v>0</v>
      </c>
    </row>
    <row r="21033" spans="1:5" x14ac:dyDescent="0.3">
      <c r="A21033">
        <v>72250067</v>
      </c>
      <c r="B21033" t="s">
        <v>1186</v>
      </c>
      <c r="C21033" t="s">
        <v>8</v>
      </c>
      <c r="D21033" t="s">
        <v>2385</v>
      </c>
      <c r="E21033">
        <v>0</v>
      </c>
    </row>
    <row r="21034" spans="1:5" x14ac:dyDescent="0.3">
      <c r="A21034">
        <v>72250067</v>
      </c>
      <c r="B21034" t="s">
        <v>1186</v>
      </c>
      <c r="C21034" t="s">
        <v>8</v>
      </c>
      <c r="D21034" t="s">
        <v>2386</v>
      </c>
      <c r="E21034">
        <v>0</v>
      </c>
    </row>
    <row r="21035" spans="1:5" x14ac:dyDescent="0.3">
      <c r="A21035">
        <v>72250067</v>
      </c>
      <c r="B21035" t="s">
        <v>1186</v>
      </c>
      <c r="C21035" t="s">
        <v>8</v>
      </c>
      <c r="D21035" t="s">
        <v>2387</v>
      </c>
      <c r="E21035">
        <v>0</v>
      </c>
    </row>
    <row r="21036" spans="1:5" x14ac:dyDescent="0.3">
      <c r="A21036">
        <v>72250067</v>
      </c>
      <c r="B21036" t="s">
        <v>1186</v>
      </c>
      <c r="C21036" t="s">
        <v>8</v>
      </c>
      <c r="D21036" t="s">
        <v>2388</v>
      </c>
      <c r="E21036">
        <v>0</v>
      </c>
    </row>
    <row r="21037" spans="1:5" x14ac:dyDescent="0.3">
      <c r="A21037">
        <v>72250067</v>
      </c>
      <c r="B21037" t="s">
        <v>1186</v>
      </c>
      <c r="C21037" t="s">
        <v>8</v>
      </c>
      <c r="D21037" t="s">
        <v>2389</v>
      </c>
      <c r="E21037">
        <v>0</v>
      </c>
    </row>
    <row r="21038" spans="1:5" x14ac:dyDescent="0.3">
      <c r="A21038">
        <v>72250067</v>
      </c>
      <c r="B21038" t="s">
        <v>1186</v>
      </c>
      <c r="C21038" t="s">
        <v>8</v>
      </c>
      <c r="D21038" t="s">
        <v>2390</v>
      </c>
      <c r="E21038">
        <v>0</v>
      </c>
    </row>
    <row r="21039" spans="1:5" x14ac:dyDescent="0.3">
      <c r="A21039">
        <v>72250067</v>
      </c>
      <c r="B21039" t="s">
        <v>1186</v>
      </c>
      <c r="C21039" t="s">
        <v>8</v>
      </c>
      <c r="D21039" t="s">
        <v>2391</v>
      </c>
      <c r="E21039">
        <v>0</v>
      </c>
    </row>
    <row r="21040" spans="1:5" x14ac:dyDescent="0.3">
      <c r="A21040">
        <v>72250067</v>
      </c>
      <c r="B21040" t="s">
        <v>1186</v>
      </c>
      <c r="C21040" t="s">
        <v>8</v>
      </c>
      <c r="D21040" t="s">
        <v>2392</v>
      </c>
      <c r="E21040">
        <v>0</v>
      </c>
    </row>
    <row r="21041" spans="1:5" x14ac:dyDescent="0.3">
      <c r="A21041">
        <v>72250067</v>
      </c>
      <c r="B21041" t="s">
        <v>1186</v>
      </c>
      <c r="C21041" t="s">
        <v>8</v>
      </c>
      <c r="D21041" t="s">
        <v>2393</v>
      </c>
      <c r="E21041">
        <v>0</v>
      </c>
    </row>
    <row r="21042" spans="1:5" x14ac:dyDescent="0.3">
      <c r="A21042">
        <v>72250067</v>
      </c>
      <c r="B21042" t="s">
        <v>1186</v>
      </c>
      <c r="C21042" t="s">
        <v>8</v>
      </c>
      <c r="D21042" t="s">
        <v>2394</v>
      </c>
      <c r="E21042">
        <v>0</v>
      </c>
    </row>
    <row r="21043" spans="1:5" x14ac:dyDescent="0.3">
      <c r="A21043">
        <v>72250067</v>
      </c>
      <c r="B21043" t="s">
        <v>1186</v>
      </c>
      <c r="C21043" t="s">
        <v>8</v>
      </c>
      <c r="D21043" t="s">
        <v>2395</v>
      </c>
      <c r="E21043">
        <v>0</v>
      </c>
    </row>
    <row r="21044" spans="1:5" x14ac:dyDescent="0.3">
      <c r="A21044">
        <v>72250067</v>
      </c>
      <c r="B21044" t="s">
        <v>1186</v>
      </c>
      <c r="C21044" t="s">
        <v>8</v>
      </c>
      <c r="D21044" t="s">
        <v>2396</v>
      </c>
      <c r="E21044">
        <v>0</v>
      </c>
    </row>
    <row r="21045" spans="1:5" x14ac:dyDescent="0.3">
      <c r="A21045">
        <v>72250067</v>
      </c>
      <c r="B21045" t="s">
        <v>1186</v>
      </c>
      <c r="C21045" t="s">
        <v>8</v>
      </c>
      <c r="D21045" t="s">
        <v>2397</v>
      </c>
      <c r="E21045">
        <v>0</v>
      </c>
    </row>
    <row r="21046" spans="1:5" x14ac:dyDescent="0.3">
      <c r="A21046">
        <v>72250067</v>
      </c>
      <c r="B21046" t="s">
        <v>1186</v>
      </c>
      <c r="C21046" t="s">
        <v>8</v>
      </c>
      <c r="D21046" t="s">
        <v>2398</v>
      </c>
      <c r="E21046">
        <v>0</v>
      </c>
    </row>
    <row r="21047" spans="1:5" x14ac:dyDescent="0.3">
      <c r="A21047">
        <v>72250067</v>
      </c>
      <c r="B21047" t="s">
        <v>1186</v>
      </c>
      <c r="C21047" t="s">
        <v>8</v>
      </c>
      <c r="D21047" t="s">
        <v>2399</v>
      </c>
      <c r="E21047">
        <v>0</v>
      </c>
    </row>
    <row r="21048" spans="1:5" x14ac:dyDescent="0.3">
      <c r="A21048">
        <v>72250067</v>
      </c>
      <c r="B21048" t="s">
        <v>1186</v>
      </c>
      <c r="C21048" t="s">
        <v>8</v>
      </c>
      <c r="D21048" t="s">
        <v>2400</v>
      </c>
      <c r="E21048">
        <v>0</v>
      </c>
    </row>
    <row r="21049" spans="1:5" x14ac:dyDescent="0.3">
      <c r="A21049">
        <v>72250067</v>
      </c>
      <c r="B21049" t="s">
        <v>1186</v>
      </c>
      <c r="C21049" t="s">
        <v>8</v>
      </c>
      <c r="D21049" t="s">
        <v>2401</v>
      </c>
      <c r="E21049">
        <v>0</v>
      </c>
    </row>
    <row r="21050" spans="1:5" x14ac:dyDescent="0.3">
      <c r="A21050">
        <v>72250067</v>
      </c>
      <c r="B21050" t="s">
        <v>1186</v>
      </c>
      <c r="C21050" t="s">
        <v>8</v>
      </c>
      <c r="D21050" t="s">
        <v>2402</v>
      </c>
      <c r="E21050">
        <v>-1</v>
      </c>
    </row>
    <row r="21051" spans="1:5" x14ac:dyDescent="0.3">
      <c r="A21051">
        <v>72250067</v>
      </c>
      <c r="B21051" t="s">
        <v>1186</v>
      </c>
      <c r="C21051" t="s">
        <v>8</v>
      </c>
      <c r="D21051" t="s">
        <v>2403</v>
      </c>
      <c r="E21051">
        <v>0</v>
      </c>
    </row>
    <row r="21052" spans="1:5" x14ac:dyDescent="0.3">
      <c r="A21052">
        <v>72250067</v>
      </c>
      <c r="B21052" t="s">
        <v>1186</v>
      </c>
      <c r="C21052" t="s">
        <v>8</v>
      </c>
      <c r="D21052" t="s">
        <v>2404</v>
      </c>
      <c r="E21052">
        <v>0</v>
      </c>
    </row>
    <row r="21053" spans="1:5" x14ac:dyDescent="0.3">
      <c r="A21053">
        <v>72250067</v>
      </c>
      <c r="B21053" t="s">
        <v>1186</v>
      </c>
      <c r="C21053" t="s">
        <v>8</v>
      </c>
      <c r="D21053" t="s">
        <v>2405</v>
      </c>
      <c r="E21053">
        <v>0</v>
      </c>
    </row>
    <row r="21054" spans="1:5" x14ac:dyDescent="0.3">
      <c r="A21054">
        <v>72250067</v>
      </c>
      <c r="B21054" t="s">
        <v>1186</v>
      </c>
      <c r="C21054" t="s">
        <v>8</v>
      </c>
      <c r="D21054" t="s">
        <v>2406</v>
      </c>
      <c r="E21054">
        <v>0</v>
      </c>
    </row>
    <row r="21055" spans="1:5" x14ac:dyDescent="0.3">
      <c r="A21055">
        <v>72250067</v>
      </c>
      <c r="B21055" t="s">
        <v>1186</v>
      </c>
      <c r="C21055" t="s">
        <v>8</v>
      </c>
      <c r="D21055" t="s">
        <v>2407</v>
      </c>
      <c r="E21055">
        <v>0</v>
      </c>
    </row>
    <row r="21056" spans="1:5" x14ac:dyDescent="0.3">
      <c r="A21056">
        <v>72250067</v>
      </c>
      <c r="B21056" t="s">
        <v>1186</v>
      </c>
      <c r="C21056" t="s">
        <v>8</v>
      </c>
      <c r="D21056" t="s">
        <v>2408</v>
      </c>
      <c r="E21056">
        <v>0</v>
      </c>
    </row>
    <row r="21057" spans="1:5" x14ac:dyDescent="0.3">
      <c r="A21057">
        <v>72250067</v>
      </c>
      <c r="B21057" t="s">
        <v>1186</v>
      </c>
      <c r="C21057" t="s">
        <v>8</v>
      </c>
      <c r="D21057" t="s">
        <v>2409</v>
      </c>
      <c r="E21057">
        <v>0</v>
      </c>
    </row>
    <row r="21058" spans="1:5" x14ac:dyDescent="0.3">
      <c r="A21058">
        <v>72250067</v>
      </c>
      <c r="B21058" t="s">
        <v>1186</v>
      </c>
      <c r="C21058" t="s">
        <v>8</v>
      </c>
      <c r="D21058" t="s">
        <v>2410</v>
      </c>
      <c r="E21058">
        <v>0</v>
      </c>
    </row>
    <row r="21059" spans="1:5" x14ac:dyDescent="0.3">
      <c r="A21059">
        <v>72250067</v>
      </c>
      <c r="B21059" t="s">
        <v>1186</v>
      </c>
      <c r="C21059" t="s">
        <v>8</v>
      </c>
      <c r="D21059" t="s">
        <v>2411</v>
      </c>
      <c r="E21059">
        <v>0</v>
      </c>
    </row>
    <row r="21060" spans="1:5" x14ac:dyDescent="0.3">
      <c r="A21060">
        <v>72250067</v>
      </c>
      <c r="B21060" t="s">
        <v>1186</v>
      </c>
      <c r="C21060" t="s">
        <v>8</v>
      </c>
      <c r="D21060" t="s">
        <v>2412</v>
      </c>
      <c r="E21060">
        <v>0</v>
      </c>
    </row>
    <row r="21061" spans="1:5" x14ac:dyDescent="0.3">
      <c r="A21061">
        <v>72250067</v>
      </c>
      <c r="B21061" t="s">
        <v>1186</v>
      </c>
      <c r="C21061" t="s">
        <v>8</v>
      </c>
      <c r="D21061" t="s">
        <v>2413</v>
      </c>
      <c r="E21061">
        <v>0</v>
      </c>
    </row>
    <row r="21062" spans="1:5" x14ac:dyDescent="0.3">
      <c r="A21062">
        <v>45800222</v>
      </c>
      <c r="B21062" t="s">
        <v>1188</v>
      </c>
      <c r="C21062" t="s">
        <v>8</v>
      </c>
      <c r="D21062" t="s">
        <v>2378</v>
      </c>
      <c r="E21062">
        <v>0</v>
      </c>
    </row>
    <row r="21063" spans="1:5" x14ac:dyDescent="0.3">
      <c r="A21063">
        <v>45800222</v>
      </c>
      <c r="B21063" t="s">
        <v>1188</v>
      </c>
      <c r="C21063" t="s">
        <v>8</v>
      </c>
      <c r="D21063" t="s">
        <v>2379</v>
      </c>
      <c r="E21063">
        <v>0</v>
      </c>
    </row>
    <row r="21064" spans="1:5" x14ac:dyDescent="0.3">
      <c r="A21064">
        <v>45800222</v>
      </c>
      <c r="B21064" t="s">
        <v>1188</v>
      </c>
      <c r="C21064" t="s">
        <v>8</v>
      </c>
      <c r="D21064" t="s">
        <v>2380</v>
      </c>
      <c r="E21064">
        <v>0</v>
      </c>
    </row>
    <row r="21065" spans="1:5" x14ac:dyDescent="0.3">
      <c r="A21065">
        <v>45800222</v>
      </c>
      <c r="B21065" t="s">
        <v>1188</v>
      </c>
      <c r="C21065" t="s">
        <v>8</v>
      </c>
      <c r="D21065" t="s">
        <v>2381</v>
      </c>
      <c r="E21065">
        <v>0</v>
      </c>
    </row>
    <row r="21066" spans="1:5" x14ac:dyDescent="0.3">
      <c r="A21066">
        <v>45800222</v>
      </c>
      <c r="B21066" t="s">
        <v>1188</v>
      </c>
      <c r="C21066" t="s">
        <v>8</v>
      </c>
      <c r="D21066" t="s">
        <v>2382</v>
      </c>
      <c r="E21066">
        <v>0</v>
      </c>
    </row>
    <row r="21067" spans="1:5" x14ac:dyDescent="0.3">
      <c r="A21067">
        <v>45800222</v>
      </c>
      <c r="B21067" t="s">
        <v>1188</v>
      </c>
      <c r="C21067" t="s">
        <v>8</v>
      </c>
      <c r="D21067" t="s">
        <v>2383</v>
      </c>
      <c r="E21067">
        <v>0</v>
      </c>
    </row>
    <row r="21068" spans="1:5" x14ac:dyDescent="0.3">
      <c r="A21068">
        <v>45800222</v>
      </c>
      <c r="B21068" t="s">
        <v>1188</v>
      </c>
      <c r="C21068" t="s">
        <v>8</v>
      </c>
      <c r="D21068" t="s">
        <v>2384</v>
      </c>
      <c r="E21068">
        <v>0</v>
      </c>
    </row>
    <row r="21069" spans="1:5" x14ac:dyDescent="0.3">
      <c r="A21069">
        <v>45800222</v>
      </c>
      <c r="B21069" t="s">
        <v>1188</v>
      </c>
      <c r="C21069" t="s">
        <v>8</v>
      </c>
      <c r="D21069" t="s">
        <v>2385</v>
      </c>
      <c r="E21069">
        <v>0</v>
      </c>
    </row>
    <row r="21070" spans="1:5" x14ac:dyDescent="0.3">
      <c r="A21070">
        <v>45800222</v>
      </c>
      <c r="B21070" t="s">
        <v>1188</v>
      </c>
      <c r="C21070" t="s">
        <v>8</v>
      </c>
      <c r="D21070" t="s">
        <v>2386</v>
      </c>
      <c r="E21070">
        <v>0</v>
      </c>
    </row>
    <row r="21071" spans="1:5" x14ac:dyDescent="0.3">
      <c r="A21071">
        <v>45800222</v>
      </c>
      <c r="B21071" t="s">
        <v>1188</v>
      </c>
      <c r="C21071" t="s">
        <v>8</v>
      </c>
      <c r="D21071" t="s">
        <v>2387</v>
      </c>
      <c r="E21071">
        <v>0</v>
      </c>
    </row>
    <row r="21072" spans="1:5" x14ac:dyDescent="0.3">
      <c r="A21072">
        <v>45800222</v>
      </c>
      <c r="B21072" t="s">
        <v>1188</v>
      </c>
      <c r="C21072" t="s">
        <v>8</v>
      </c>
      <c r="D21072" t="s">
        <v>2388</v>
      </c>
      <c r="E21072">
        <v>0</v>
      </c>
    </row>
    <row r="21073" spans="1:5" x14ac:dyDescent="0.3">
      <c r="A21073">
        <v>45800222</v>
      </c>
      <c r="B21073" t="s">
        <v>1188</v>
      </c>
      <c r="C21073" t="s">
        <v>8</v>
      </c>
      <c r="D21073" t="s">
        <v>2389</v>
      </c>
      <c r="E21073">
        <v>0</v>
      </c>
    </row>
    <row r="21074" spans="1:5" x14ac:dyDescent="0.3">
      <c r="A21074">
        <v>45800222</v>
      </c>
      <c r="B21074" t="s">
        <v>1188</v>
      </c>
      <c r="C21074" t="s">
        <v>8</v>
      </c>
      <c r="D21074" t="s">
        <v>2390</v>
      </c>
      <c r="E21074">
        <v>0</v>
      </c>
    </row>
    <row r="21075" spans="1:5" x14ac:dyDescent="0.3">
      <c r="A21075">
        <v>45800222</v>
      </c>
      <c r="B21075" t="s">
        <v>1188</v>
      </c>
      <c r="C21075" t="s">
        <v>8</v>
      </c>
      <c r="D21075" t="s">
        <v>2391</v>
      </c>
      <c r="E21075">
        <v>0</v>
      </c>
    </row>
    <row r="21076" spans="1:5" x14ac:dyDescent="0.3">
      <c r="A21076">
        <v>45800222</v>
      </c>
      <c r="B21076" t="s">
        <v>1188</v>
      </c>
      <c r="C21076" t="s">
        <v>8</v>
      </c>
      <c r="D21076" t="s">
        <v>2392</v>
      </c>
      <c r="E21076">
        <v>0</v>
      </c>
    </row>
    <row r="21077" spans="1:5" x14ac:dyDescent="0.3">
      <c r="A21077">
        <v>45800222</v>
      </c>
      <c r="B21077" t="s">
        <v>1188</v>
      </c>
      <c r="C21077" t="s">
        <v>8</v>
      </c>
      <c r="D21077" t="s">
        <v>2393</v>
      </c>
      <c r="E21077">
        <v>0</v>
      </c>
    </row>
    <row r="21078" spans="1:5" x14ac:dyDescent="0.3">
      <c r="A21078">
        <v>45800222</v>
      </c>
      <c r="B21078" t="s">
        <v>1188</v>
      </c>
      <c r="C21078" t="s">
        <v>8</v>
      </c>
      <c r="D21078" t="s">
        <v>2394</v>
      </c>
      <c r="E21078">
        <v>0</v>
      </c>
    </row>
    <row r="21079" spans="1:5" x14ac:dyDescent="0.3">
      <c r="A21079">
        <v>45800222</v>
      </c>
      <c r="B21079" t="s">
        <v>1188</v>
      </c>
      <c r="C21079" t="s">
        <v>8</v>
      </c>
      <c r="D21079" t="s">
        <v>2395</v>
      </c>
      <c r="E21079">
        <v>0</v>
      </c>
    </row>
    <row r="21080" spans="1:5" x14ac:dyDescent="0.3">
      <c r="A21080">
        <v>45800222</v>
      </c>
      <c r="B21080" t="s">
        <v>1188</v>
      </c>
      <c r="C21080" t="s">
        <v>8</v>
      </c>
      <c r="D21080" t="s">
        <v>2396</v>
      </c>
      <c r="E21080">
        <v>0</v>
      </c>
    </row>
    <row r="21081" spans="1:5" x14ac:dyDescent="0.3">
      <c r="A21081">
        <v>45800222</v>
      </c>
      <c r="B21081" t="s">
        <v>1188</v>
      </c>
      <c r="C21081" t="s">
        <v>8</v>
      </c>
      <c r="D21081" t="s">
        <v>2397</v>
      </c>
      <c r="E21081">
        <v>0</v>
      </c>
    </row>
    <row r="21082" spans="1:5" x14ac:dyDescent="0.3">
      <c r="A21082">
        <v>45800222</v>
      </c>
      <c r="B21082" t="s">
        <v>1188</v>
      </c>
      <c r="C21082" t="s">
        <v>8</v>
      </c>
      <c r="D21082" t="s">
        <v>2398</v>
      </c>
      <c r="E21082">
        <v>0</v>
      </c>
    </row>
    <row r="21083" spans="1:5" x14ac:dyDescent="0.3">
      <c r="A21083">
        <v>45800222</v>
      </c>
      <c r="B21083" t="s">
        <v>1188</v>
      </c>
      <c r="C21083" t="s">
        <v>8</v>
      </c>
      <c r="D21083" t="s">
        <v>2399</v>
      </c>
      <c r="E21083">
        <v>0</v>
      </c>
    </row>
    <row r="21084" spans="1:5" x14ac:dyDescent="0.3">
      <c r="A21084">
        <v>45800222</v>
      </c>
      <c r="B21084" t="s">
        <v>1188</v>
      </c>
      <c r="C21084" t="s">
        <v>8</v>
      </c>
      <c r="D21084" t="s">
        <v>2400</v>
      </c>
      <c r="E21084">
        <v>0</v>
      </c>
    </row>
    <row r="21085" spans="1:5" x14ac:dyDescent="0.3">
      <c r="A21085">
        <v>45800222</v>
      </c>
      <c r="B21085" t="s">
        <v>1188</v>
      </c>
      <c r="C21085" t="s">
        <v>8</v>
      </c>
      <c r="D21085" t="s">
        <v>2401</v>
      </c>
      <c r="E21085">
        <v>0</v>
      </c>
    </row>
    <row r="21086" spans="1:5" x14ac:dyDescent="0.3">
      <c r="A21086">
        <v>45800222</v>
      </c>
      <c r="B21086" t="s">
        <v>1188</v>
      </c>
      <c r="C21086" t="s">
        <v>8</v>
      </c>
      <c r="D21086" t="s">
        <v>2402</v>
      </c>
      <c r="E21086">
        <v>0</v>
      </c>
    </row>
    <row r="21087" spans="1:5" x14ac:dyDescent="0.3">
      <c r="A21087">
        <v>45800222</v>
      </c>
      <c r="B21087" t="s">
        <v>1188</v>
      </c>
      <c r="C21087" t="s">
        <v>8</v>
      </c>
      <c r="D21087" t="s">
        <v>2403</v>
      </c>
      <c r="E21087">
        <v>0</v>
      </c>
    </row>
    <row r="21088" spans="1:5" x14ac:dyDescent="0.3">
      <c r="A21088">
        <v>45800222</v>
      </c>
      <c r="B21088" t="s">
        <v>1188</v>
      </c>
      <c r="C21088" t="s">
        <v>8</v>
      </c>
      <c r="D21088" t="s">
        <v>2404</v>
      </c>
      <c r="E21088">
        <v>0</v>
      </c>
    </row>
    <row r="21089" spans="1:5" x14ac:dyDescent="0.3">
      <c r="A21089">
        <v>45800222</v>
      </c>
      <c r="B21089" t="s">
        <v>1188</v>
      </c>
      <c r="C21089" t="s">
        <v>8</v>
      </c>
      <c r="D21089" t="s">
        <v>2405</v>
      </c>
      <c r="E21089">
        <v>0</v>
      </c>
    </row>
    <row r="21090" spans="1:5" x14ac:dyDescent="0.3">
      <c r="A21090">
        <v>45800222</v>
      </c>
      <c r="B21090" t="s">
        <v>1188</v>
      </c>
      <c r="C21090" t="s">
        <v>8</v>
      </c>
      <c r="D21090" t="s">
        <v>2406</v>
      </c>
      <c r="E21090">
        <v>-2</v>
      </c>
    </row>
    <row r="21091" spans="1:5" x14ac:dyDescent="0.3">
      <c r="A21091">
        <v>45800222</v>
      </c>
      <c r="B21091" t="s">
        <v>1188</v>
      </c>
      <c r="C21091" t="s">
        <v>8</v>
      </c>
      <c r="D21091" t="s">
        <v>2407</v>
      </c>
      <c r="E21091">
        <v>1</v>
      </c>
    </row>
    <row r="21092" spans="1:5" x14ac:dyDescent="0.3">
      <c r="A21092">
        <v>45800222</v>
      </c>
      <c r="B21092" t="s">
        <v>1188</v>
      </c>
      <c r="C21092" t="s">
        <v>8</v>
      </c>
      <c r="D21092" t="s">
        <v>2408</v>
      </c>
      <c r="E21092">
        <v>0</v>
      </c>
    </row>
    <row r="21093" spans="1:5" x14ac:dyDescent="0.3">
      <c r="A21093">
        <v>45800222</v>
      </c>
      <c r="B21093" t="s">
        <v>1188</v>
      </c>
      <c r="C21093" t="s">
        <v>8</v>
      </c>
      <c r="D21093" t="s">
        <v>2409</v>
      </c>
      <c r="E21093">
        <v>0</v>
      </c>
    </row>
    <row r="21094" spans="1:5" x14ac:dyDescent="0.3">
      <c r="A21094">
        <v>45800222</v>
      </c>
      <c r="B21094" t="s">
        <v>1188</v>
      </c>
      <c r="C21094" t="s">
        <v>8</v>
      </c>
      <c r="D21094" t="s">
        <v>2410</v>
      </c>
      <c r="E21094">
        <v>0</v>
      </c>
    </row>
    <row r="21095" spans="1:5" x14ac:dyDescent="0.3">
      <c r="A21095">
        <v>45800222</v>
      </c>
      <c r="B21095" t="s">
        <v>1188</v>
      </c>
      <c r="C21095" t="s">
        <v>8</v>
      </c>
      <c r="D21095" t="s">
        <v>2411</v>
      </c>
      <c r="E21095">
        <v>0</v>
      </c>
    </row>
    <row r="21096" spans="1:5" x14ac:dyDescent="0.3">
      <c r="A21096">
        <v>45800222</v>
      </c>
      <c r="B21096" t="s">
        <v>1188</v>
      </c>
      <c r="C21096" t="s">
        <v>8</v>
      </c>
      <c r="D21096" t="s">
        <v>2412</v>
      </c>
      <c r="E21096">
        <v>0</v>
      </c>
    </row>
    <row r="21097" spans="1:5" x14ac:dyDescent="0.3">
      <c r="A21097">
        <v>45800222</v>
      </c>
      <c r="B21097" t="s">
        <v>1188</v>
      </c>
      <c r="C21097" t="s">
        <v>8</v>
      </c>
      <c r="D21097" t="s">
        <v>2413</v>
      </c>
      <c r="E21097">
        <v>0</v>
      </c>
    </row>
    <row r="21098" spans="1:5" x14ac:dyDescent="0.3">
      <c r="A21098">
        <v>71130017</v>
      </c>
      <c r="B21098" t="s">
        <v>1190</v>
      </c>
      <c r="C21098" t="s">
        <v>130</v>
      </c>
      <c r="D21098" t="s">
        <v>2378</v>
      </c>
      <c r="E21098">
        <v>0</v>
      </c>
    </row>
    <row r="21099" spans="1:5" x14ac:dyDescent="0.3">
      <c r="A21099">
        <v>71130017</v>
      </c>
      <c r="B21099" t="s">
        <v>1190</v>
      </c>
      <c r="C21099" t="s">
        <v>130</v>
      </c>
      <c r="D21099" t="s">
        <v>2379</v>
      </c>
      <c r="E21099">
        <v>0</v>
      </c>
    </row>
    <row r="21100" spans="1:5" x14ac:dyDescent="0.3">
      <c r="A21100">
        <v>71130017</v>
      </c>
      <c r="B21100" t="s">
        <v>1190</v>
      </c>
      <c r="C21100" t="s">
        <v>130</v>
      </c>
      <c r="D21100" t="s">
        <v>2380</v>
      </c>
      <c r="E21100">
        <v>0</v>
      </c>
    </row>
    <row r="21101" spans="1:5" x14ac:dyDescent="0.3">
      <c r="A21101">
        <v>71130017</v>
      </c>
      <c r="B21101" t="s">
        <v>1190</v>
      </c>
      <c r="C21101" t="s">
        <v>130</v>
      </c>
      <c r="D21101" t="s">
        <v>2381</v>
      </c>
      <c r="E21101">
        <v>0</v>
      </c>
    </row>
    <row r="21102" spans="1:5" x14ac:dyDescent="0.3">
      <c r="A21102">
        <v>71130017</v>
      </c>
      <c r="B21102" t="s">
        <v>1190</v>
      </c>
      <c r="C21102" t="s">
        <v>130</v>
      </c>
      <c r="D21102" t="s">
        <v>2382</v>
      </c>
      <c r="E21102">
        <v>0</v>
      </c>
    </row>
    <row r="21103" spans="1:5" x14ac:dyDescent="0.3">
      <c r="A21103">
        <v>71130017</v>
      </c>
      <c r="B21103" t="s">
        <v>1190</v>
      </c>
      <c r="C21103" t="s">
        <v>130</v>
      </c>
      <c r="D21103" t="s">
        <v>2383</v>
      </c>
      <c r="E21103">
        <v>0</v>
      </c>
    </row>
    <row r="21104" spans="1:5" x14ac:dyDescent="0.3">
      <c r="A21104">
        <v>71130017</v>
      </c>
      <c r="B21104" t="s">
        <v>1190</v>
      </c>
      <c r="C21104" t="s">
        <v>130</v>
      </c>
      <c r="D21104" t="s">
        <v>2384</v>
      </c>
      <c r="E21104">
        <v>0</v>
      </c>
    </row>
    <row r="21105" spans="1:5" x14ac:dyDescent="0.3">
      <c r="A21105">
        <v>71130017</v>
      </c>
      <c r="B21105" t="s">
        <v>1190</v>
      </c>
      <c r="C21105" t="s">
        <v>130</v>
      </c>
      <c r="D21105" t="s">
        <v>2385</v>
      </c>
      <c r="E21105">
        <v>0</v>
      </c>
    </row>
    <row r="21106" spans="1:5" x14ac:dyDescent="0.3">
      <c r="A21106">
        <v>71130017</v>
      </c>
      <c r="B21106" t="s">
        <v>1190</v>
      </c>
      <c r="C21106" t="s">
        <v>130</v>
      </c>
      <c r="D21106" t="s">
        <v>2386</v>
      </c>
      <c r="E21106">
        <v>0</v>
      </c>
    </row>
    <row r="21107" spans="1:5" x14ac:dyDescent="0.3">
      <c r="A21107">
        <v>71130017</v>
      </c>
      <c r="B21107" t="s">
        <v>1190</v>
      </c>
      <c r="C21107" t="s">
        <v>130</v>
      </c>
      <c r="D21107" t="s">
        <v>2387</v>
      </c>
      <c r="E21107">
        <v>0</v>
      </c>
    </row>
    <row r="21108" spans="1:5" x14ac:dyDescent="0.3">
      <c r="A21108">
        <v>71130017</v>
      </c>
      <c r="B21108" t="s">
        <v>1190</v>
      </c>
      <c r="C21108" t="s">
        <v>130</v>
      </c>
      <c r="D21108" t="s">
        <v>2388</v>
      </c>
      <c r="E21108">
        <v>0</v>
      </c>
    </row>
    <row r="21109" spans="1:5" x14ac:dyDescent="0.3">
      <c r="A21109">
        <v>71130017</v>
      </c>
      <c r="B21109" t="s">
        <v>1190</v>
      </c>
      <c r="C21109" t="s">
        <v>130</v>
      </c>
      <c r="D21109" t="s">
        <v>2389</v>
      </c>
      <c r="E21109">
        <v>0</v>
      </c>
    </row>
    <row r="21110" spans="1:5" x14ac:dyDescent="0.3">
      <c r="A21110">
        <v>71130017</v>
      </c>
      <c r="B21110" t="s">
        <v>1190</v>
      </c>
      <c r="C21110" t="s">
        <v>130</v>
      </c>
      <c r="D21110" t="s">
        <v>2390</v>
      </c>
      <c r="E21110">
        <v>0</v>
      </c>
    </row>
    <row r="21111" spans="1:5" x14ac:dyDescent="0.3">
      <c r="A21111">
        <v>71130017</v>
      </c>
      <c r="B21111" t="s">
        <v>1190</v>
      </c>
      <c r="C21111" t="s">
        <v>130</v>
      </c>
      <c r="D21111" t="s">
        <v>2391</v>
      </c>
      <c r="E21111">
        <v>0</v>
      </c>
    </row>
    <row r="21112" spans="1:5" x14ac:dyDescent="0.3">
      <c r="A21112">
        <v>71130017</v>
      </c>
      <c r="B21112" t="s">
        <v>1190</v>
      </c>
      <c r="C21112" t="s">
        <v>130</v>
      </c>
      <c r="D21112" t="s">
        <v>2392</v>
      </c>
      <c r="E21112">
        <v>0</v>
      </c>
    </row>
    <row r="21113" spans="1:5" x14ac:dyDescent="0.3">
      <c r="A21113">
        <v>71130017</v>
      </c>
      <c r="B21113" t="s">
        <v>1190</v>
      </c>
      <c r="C21113" t="s">
        <v>130</v>
      </c>
      <c r="D21113" t="s">
        <v>2393</v>
      </c>
      <c r="E21113">
        <v>0</v>
      </c>
    </row>
    <row r="21114" spans="1:5" x14ac:dyDescent="0.3">
      <c r="A21114">
        <v>71130017</v>
      </c>
      <c r="B21114" t="s">
        <v>1190</v>
      </c>
      <c r="C21114" t="s">
        <v>130</v>
      </c>
      <c r="D21114" t="s">
        <v>2394</v>
      </c>
      <c r="E21114">
        <v>0</v>
      </c>
    </row>
    <row r="21115" spans="1:5" x14ac:dyDescent="0.3">
      <c r="A21115">
        <v>71130017</v>
      </c>
      <c r="B21115" t="s">
        <v>1190</v>
      </c>
      <c r="C21115" t="s">
        <v>130</v>
      </c>
      <c r="D21115" t="s">
        <v>2395</v>
      </c>
      <c r="E21115">
        <v>0</v>
      </c>
    </row>
    <row r="21116" spans="1:5" x14ac:dyDescent="0.3">
      <c r="A21116">
        <v>71130017</v>
      </c>
      <c r="B21116" t="s">
        <v>1190</v>
      </c>
      <c r="C21116" t="s">
        <v>130</v>
      </c>
      <c r="D21116" t="s">
        <v>2396</v>
      </c>
      <c r="E21116">
        <v>0</v>
      </c>
    </row>
    <row r="21117" spans="1:5" x14ac:dyDescent="0.3">
      <c r="A21117">
        <v>71130017</v>
      </c>
      <c r="B21117" t="s">
        <v>1190</v>
      </c>
      <c r="C21117" t="s">
        <v>130</v>
      </c>
      <c r="D21117" t="s">
        <v>2397</v>
      </c>
      <c r="E21117">
        <v>0</v>
      </c>
    </row>
    <row r="21118" spans="1:5" x14ac:dyDescent="0.3">
      <c r="A21118">
        <v>71130017</v>
      </c>
      <c r="B21118" t="s">
        <v>1190</v>
      </c>
      <c r="C21118" t="s">
        <v>130</v>
      </c>
      <c r="D21118" t="s">
        <v>2398</v>
      </c>
      <c r="E21118">
        <v>0</v>
      </c>
    </row>
    <row r="21119" spans="1:5" x14ac:dyDescent="0.3">
      <c r="A21119">
        <v>71130017</v>
      </c>
      <c r="B21119" t="s">
        <v>1190</v>
      </c>
      <c r="C21119" t="s">
        <v>130</v>
      </c>
      <c r="D21119" t="s">
        <v>2399</v>
      </c>
      <c r="E21119">
        <v>0</v>
      </c>
    </row>
    <row r="21120" spans="1:5" x14ac:dyDescent="0.3">
      <c r="A21120">
        <v>71130017</v>
      </c>
      <c r="B21120" t="s">
        <v>1190</v>
      </c>
      <c r="C21120" t="s">
        <v>130</v>
      </c>
      <c r="D21120" t="s">
        <v>2400</v>
      </c>
      <c r="E21120">
        <v>0</v>
      </c>
    </row>
    <row r="21121" spans="1:5" x14ac:dyDescent="0.3">
      <c r="A21121">
        <v>71130017</v>
      </c>
      <c r="B21121" t="s">
        <v>1190</v>
      </c>
      <c r="C21121" t="s">
        <v>130</v>
      </c>
      <c r="D21121" t="s">
        <v>2401</v>
      </c>
      <c r="E21121">
        <v>0</v>
      </c>
    </row>
    <row r="21122" spans="1:5" x14ac:dyDescent="0.3">
      <c r="A21122">
        <v>71130017</v>
      </c>
      <c r="B21122" t="s">
        <v>1190</v>
      </c>
      <c r="C21122" t="s">
        <v>130</v>
      </c>
      <c r="D21122" t="s">
        <v>2402</v>
      </c>
      <c r="E21122">
        <v>0</v>
      </c>
    </row>
    <row r="21123" spans="1:5" x14ac:dyDescent="0.3">
      <c r="A21123">
        <v>71130017</v>
      </c>
      <c r="B21123" t="s">
        <v>1190</v>
      </c>
      <c r="C21123" t="s">
        <v>130</v>
      </c>
      <c r="D21123" t="s">
        <v>2403</v>
      </c>
      <c r="E21123">
        <v>0</v>
      </c>
    </row>
    <row r="21124" spans="1:5" x14ac:dyDescent="0.3">
      <c r="A21124">
        <v>71130017</v>
      </c>
      <c r="B21124" t="s">
        <v>1190</v>
      </c>
      <c r="C21124" t="s">
        <v>130</v>
      </c>
      <c r="D21124" t="s">
        <v>2404</v>
      </c>
      <c r="E21124">
        <v>0</v>
      </c>
    </row>
    <row r="21125" spans="1:5" x14ac:dyDescent="0.3">
      <c r="A21125">
        <v>71130017</v>
      </c>
      <c r="B21125" t="s">
        <v>1190</v>
      </c>
      <c r="C21125" t="s">
        <v>130</v>
      </c>
      <c r="D21125" t="s">
        <v>2405</v>
      </c>
      <c r="E21125">
        <v>0</v>
      </c>
    </row>
    <row r="21126" spans="1:5" x14ac:dyDescent="0.3">
      <c r="A21126">
        <v>71130017</v>
      </c>
      <c r="B21126" t="s">
        <v>1190</v>
      </c>
      <c r="C21126" t="s">
        <v>130</v>
      </c>
      <c r="D21126" t="s">
        <v>2406</v>
      </c>
      <c r="E21126">
        <v>0</v>
      </c>
    </row>
    <row r="21127" spans="1:5" x14ac:dyDescent="0.3">
      <c r="A21127">
        <v>71130017</v>
      </c>
      <c r="B21127" t="s">
        <v>1190</v>
      </c>
      <c r="C21127" t="s">
        <v>130</v>
      </c>
      <c r="D21127" t="s">
        <v>2407</v>
      </c>
      <c r="E21127">
        <v>0</v>
      </c>
    </row>
    <row r="21128" spans="1:5" x14ac:dyDescent="0.3">
      <c r="A21128">
        <v>71130017</v>
      </c>
      <c r="B21128" t="s">
        <v>1190</v>
      </c>
      <c r="C21128" t="s">
        <v>130</v>
      </c>
      <c r="D21128" t="s">
        <v>2408</v>
      </c>
      <c r="E21128">
        <v>0</v>
      </c>
    </row>
    <row r="21129" spans="1:5" x14ac:dyDescent="0.3">
      <c r="A21129">
        <v>71130017</v>
      </c>
      <c r="B21129" t="s">
        <v>1190</v>
      </c>
      <c r="C21129" t="s">
        <v>130</v>
      </c>
      <c r="D21129" t="s">
        <v>2409</v>
      </c>
      <c r="E21129">
        <v>0</v>
      </c>
    </row>
    <row r="21130" spans="1:5" x14ac:dyDescent="0.3">
      <c r="A21130">
        <v>71130017</v>
      </c>
      <c r="B21130" t="s">
        <v>1190</v>
      </c>
      <c r="C21130" t="s">
        <v>130</v>
      </c>
      <c r="D21130" t="s">
        <v>2410</v>
      </c>
      <c r="E21130">
        <v>0</v>
      </c>
    </row>
    <row r="21131" spans="1:5" x14ac:dyDescent="0.3">
      <c r="A21131">
        <v>71130017</v>
      </c>
      <c r="B21131" t="s">
        <v>1190</v>
      </c>
      <c r="C21131" t="s">
        <v>130</v>
      </c>
      <c r="D21131" t="s">
        <v>2411</v>
      </c>
      <c r="E21131">
        <v>0</v>
      </c>
    </row>
    <row r="21132" spans="1:5" x14ac:dyDescent="0.3">
      <c r="A21132">
        <v>71130017</v>
      </c>
      <c r="B21132" t="s">
        <v>1190</v>
      </c>
      <c r="C21132" t="s">
        <v>130</v>
      </c>
      <c r="D21132" t="s">
        <v>2412</v>
      </c>
      <c r="E21132">
        <v>-10</v>
      </c>
    </row>
    <row r="21133" spans="1:5" x14ac:dyDescent="0.3">
      <c r="A21133">
        <v>71130017</v>
      </c>
      <c r="B21133" t="s">
        <v>1190</v>
      </c>
      <c r="C21133" t="s">
        <v>130</v>
      </c>
      <c r="D21133" t="s">
        <v>2413</v>
      </c>
      <c r="E21133">
        <v>-20</v>
      </c>
    </row>
    <row r="21134" spans="1:5" x14ac:dyDescent="0.3">
      <c r="A21134">
        <v>39210014</v>
      </c>
      <c r="B21134" t="s">
        <v>1192</v>
      </c>
      <c r="C21134" t="s">
        <v>8</v>
      </c>
      <c r="D21134" t="s">
        <v>2378</v>
      </c>
      <c r="E21134">
        <v>0</v>
      </c>
    </row>
    <row r="21135" spans="1:5" x14ac:dyDescent="0.3">
      <c r="A21135">
        <v>39210014</v>
      </c>
      <c r="B21135" t="s">
        <v>1192</v>
      </c>
      <c r="C21135" t="s">
        <v>8</v>
      </c>
      <c r="D21135" t="s">
        <v>2379</v>
      </c>
      <c r="E21135">
        <v>0</v>
      </c>
    </row>
    <row r="21136" spans="1:5" x14ac:dyDescent="0.3">
      <c r="A21136">
        <v>39210014</v>
      </c>
      <c r="B21136" t="s">
        <v>1192</v>
      </c>
      <c r="C21136" t="s">
        <v>8</v>
      </c>
      <c r="D21136" t="s">
        <v>2380</v>
      </c>
      <c r="E21136">
        <v>0</v>
      </c>
    </row>
    <row r="21137" spans="1:5" x14ac:dyDescent="0.3">
      <c r="A21137">
        <v>39210014</v>
      </c>
      <c r="B21137" t="s">
        <v>1192</v>
      </c>
      <c r="C21137" t="s">
        <v>8</v>
      </c>
      <c r="D21137" t="s">
        <v>2381</v>
      </c>
      <c r="E21137">
        <v>0</v>
      </c>
    </row>
    <row r="21138" spans="1:5" x14ac:dyDescent="0.3">
      <c r="A21138">
        <v>39210014</v>
      </c>
      <c r="B21138" t="s">
        <v>1192</v>
      </c>
      <c r="C21138" t="s">
        <v>8</v>
      </c>
      <c r="D21138" t="s">
        <v>2382</v>
      </c>
      <c r="E21138">
        <v>0</v>
      </c>
    </row>
    <row r="21139" spans="1:5" x14ac:dyDescent="0.3">
      <c r="A21139">
        <v>39210014</v>
      </c>
      <c r="B21139" t="s">
        <v>1192</v>
      </c>
      <c r="C21139" t="s">
        <v>8</v>
      </c>
      <c r="D21139" t="s">
        <v>2383</v>
      </c>
      <c r="E21139">
        <v>0</v>
      </c>
    </row>
    <row r="21140" spans="1:5" x14ac:dyDescent="0.3">
      <c r="A21140">
        <v>39210014</v>
      </c>
      <c r="B21140" t="s">
        <v>1192</v>
      </c>
      <c r="C21140" t="s">
        <v>8</v>
      </c>
      <c r="D21140" t="s">
        <v>2384</v>
      </c>
      <c r="E21140">
        <v>0</v>
      </c>
    </row>
    <row r="21141" spans="1:5" x14ac:dyDescent="0.3">
      <c r="A21141">
        <v>39210014</v>
      </c>
      <c r="B21141" t="s">
        <v>1192</v>
      </c>
      <c r="C21141" t="s">
        <v>8</v>
      </c>
      <c r="D21141" t="s">
        <v>2385</v>
      </c>
      <c r="E21141">
        <v>0</v>
      </c>
    </row>
    <row r="21142" spans="1:5" x14ac:dyDescent="0.3">
      <c r="A21142">
        <v>39210014</v>
      </c>
      <c r="B21142" t="s">
        <v>1192</v>
      </c>
      <c r="C21142" t="s">
        <v>8</v>
      </c>
      <c r="D21142" t="s">
        <v>2386</v>
      </c>
      <c r="E21142">
        <v>0</v>
      </c>
    </row>
    <row r="21143" spans="1:5" x14ac:dyDescent="0.3">
      <c r="A21143">
        <v>39210014</v>
      </c>
      <c r="B21143" t="s">
        <v>1192</v>
      </c>
      <c r="C21143" t="s">
        <v>8</v>
      </c>
      <c r="D21143" t="s">
        <v>2387</v>
      </c>
      <c r="E21143">
        <v>0</v>
      </c>
    </row>
    <row r="21144" spans="1:5" x14ac:dyDescent="0.3">
      <c r="A21144">
        <v>39210014</v>
      </c>
      <c r="B21144" t="s">
        <v>1192</v>
      </c>
      <c r="C21144" t="s">
        <v>8</v>
      </c>
      <c r="D21144" t="s">
        <v>2388</v>
      </c>
      <c r="E21144">
        <v>0</v>
      </c>
    </row>
    <row r="21145" spans="1:5" x14ac:dyDescent="0.3">
      <c r="A21145">
        <v>39210014</v>
      </c>
      <c r="B21145" t="s">
        <v>1192</v>
      </c>
      <c r="C21145" t="s">
        <v>8</v>
      </c>
      <c r="D21145" t="s">
        <v>2389</v>
      </c>
      <c r="E21145">
        <v>0</v>
      </c>
    </row>
    <row r="21146" spans="1:5" x14ac:dyDescent="0.3">
      <c r="A21146">
        <v>39210014</v>
      </c>
      <c r="B21146" t="s">
        <v>1192</v>
      </c>
      <c r="C21146" t="s">
        <v>8</v>
      </c>
      <c r="D21146" t="s">
        <v>2390</v>
      </c>
      <c r="E21146">
        <v>0</v>
      </c>
    </row>
    <row r="21147" spans="1:5" x14ac:dyDescent="0.3">
      <c r="A21147">
        <v>39210014</v>
      </c>
      <c r="B21147" t="s">
        <v>1192</v>
      </c>
      <c r="C21147" t="s">
        <v>8</v>
      </c>
      <c r="D21147" t="s">
        <v>2391</v>
      </c>
      <c r="E21147">
        <v>0</v>
      </c>
    </row>
    <row r="21148" spans="1:5" x14ac:dyDescent="0.3">
      <c r="A21148">
        <v>39210014</v>
      </c>
      <c r="B21148" t="s">
        <v>1192</v>
      </c>
      <c r="C21148" t="s">
        <v>8</v>
      </c>
      <c r="D21148" t="s">
        <v>2392</v>
      </c>
      <c r="E21148">
        <v>0</v>
      </c>
    </row>
    <row r="21149" spans="1:5" x14ac:dyDescent="0.3">
      <c r="A21149">
        <v>39210014</v>
      </c>
      <c r="B21149" t="s">
        <v>1192</v>
      </c>
      <c r="C21149" t="s">
        <v>8</v>
      </c>
      <c r="D21149" t="s">
        <v>2393</v>
      </c>
      <c r="E21149">
        <v>0</v>
      </c>
    </row>
    <row r="21150" spans="1:5" x14ac:dyDescent="0.3">
      <c r="A21150">
        <v>39210014</v>
      </c>
      <c r="B21150" t="s">
        <v>1192</v>
      </c>
      <c r="C21150" t="s">
        <v>8</v>
      </c>
      <c r="D21150" t="s">
        <v>2394</v>
      </c>
      <c r="E21150">
        <v>0</v>
      </c>
    </row>
    <row r="21151" spans="1:5" x14ac:dyDescent="0.3">
      <c r="A21151">
        <v>39210014</v>
      </c>
      <c r="B21151" t="s">
        <v>1192</v>
      </c>
      <c r="C21151" t="s">
        <v>8</v>
      </c>
      <c r="D21151" t="s">
        <v>2395</v>
      </c>
      <c r="E21151">
        <v>0</v>
      </c>
    </row>
    <row r="21152" spans="1:5" x14ac:dyDescent="0.3">
      <c r="A21152">
        <v>39210014</v>
      </c>
      <c r="B21152" t="s">
        <v>1192</v>
      </c>
      <c r="C21152" t="s">
        <v>8</v>
      </c>
      <c r="D21152" t="s">
        <v>2396</v>
      </c>
      <c r="E21152">
        <v>0</v>
      </c>
    </row>
    <row r="21153" spans="1:5" x14ac:dyDescent="0.3">
      <c r="A21153">
        <v>39210014</v>
      </c>
      <c r="B21153" t="s">
        <v>1192</v>
      </c>
      <c r="C21153" t="s">
        <v>8</v>
      </c>
      <c r="D21153" t="s">
        <v>2397</v>
      </c>
      <c r="E21153">
        <v>0</v>
      </c>
    </row>
    <row r="21154" spans="1:5" x14ac:dyDescent="0.3">
      <c r="A21154">
        <v>39210014</v>
      </c>
      <c r="B21154" t="s">
        <v>1192</v>
      </c>
      <c r="C21154" t="s">
        <v>8</v>
      </c>
      <c r="D21154" t="s">
        <v>2398</v>
      </c>
      <c r="E21154">
        <v>0</v>
      </c>
    </row>
    <row r="21155" spans="1:5" x14ac:dyDescent="0.3">
      <c r="A21155">
        <v>39210014</v>
      </c>
      <c r="B21155" t="s">
        <v>1192</v>
      </c>
      <c r="C21155" t="s">
        <v>8</v>
      </c>
      <c r="D21155" t="s">
        <v>2399</v>
      </c>
      <c r="E21155">
        <v>0</v>
      </c>
    </row>
    <row r="21156" spans="1:5" x14ac:dyDescent="0.3">
      <c r="A21156">
        <v>39210014</v>
      </c>
      <c r="B21156" t="s">
        <v>1192</v>
      </c>
      <c r="C21156" t="s">
        <v>8</v>
      </c>
      <c r="D21156" t="s">
        <v>2400</v>
      </c>
      <c r="E21156">
        <v>0</v>
      </c>
    </row>
    <row r="21157" spans="1:5" x14ac:dyDescent="0.3">
      <c r="A21157">
        <v>39210014</v>
      </c>
      <c r="B21157" t="s">
        <v>1192</v>
      </c>
      <c r="C21157" t="s">
        <v>8</v>
      </c>
      <c r="D21157" t="s">
        <v>2401</v>
      </c>
      <c r="E21157">
        <v>0</v>
      </c>
    </row>
    <row r="21158" spans="1:5" x14ac:dyDescent="0.3">
      <c r="A21158">
        <v>39210014</v>
      </c>
      <c r="B21158" t="s">
        <v>1192</v>
      </c>
      <c r="C21158" t="s">
        <v>8</v>
      </c>
      <c r="D21158" t="s">
        <v>2402</v>
      </c>
      <c r="E21158">
        <v>0</v>
      </c>
    </row>
    <row r="21159" spans="1:5" x14ac:dyDescent="0.3">
      <c r="A21159">
        <v>39210014</v>
      </c>
      <c r="B21159" t="s">
        <v>1192</v>
      </c>
      <c r="C21159" t="s">
        <v>8</v>
      </c>
      <c r="D21159" t="s">
        <v>2403</v>
      </c>
      <c r="E21159">
        <v>0</v>
      </c>
    </row>
    <row r="21160" spans="1:5" x14ac:dyDescent="0.3">
      <c r="A21160">
        <v>39210014</v>
      </c>
      <c r="B21160" t="s">
        <v>1192</v>
      </c>
      <c r="C21160" t="s">
        <v>8</v>
      </c>
      <c r="D21160" t="s">
        <v>2404</v>
      </c>
      <c r="E21160">
        <v>0</v>
      </c>
    </row>
    <row r="21161" spans="1:5" x14ac:dyDescent="0.3">
      <c r="A21161">
        <v>39210014</v>
      </c>
      <c r="B21161" t="s">
        <v>1192</v>
      </c>
      <c r="C21161" t="s">
        <v>8</v>
      </c>
      <c r="D21161" t="s">
        <v>2405</v>
      </c>
      <c r="E21161">
        <v>0</v>
      </c>
    </row>
    <row r="21162" spans="1:5" x14ac:dyDescent="0.3">
      <c r="A21162">
        <v>39210014</v>
      </c>
      <c r="B21162" t="s">
        <v>1192</v>
      </c>
      <c r="C21162" t="s">
        <v>8</v>
      </c>
      <c r="D21162" t="s">
        <v>2406</v>
      </c>
      <c r="E21162">
        <v>0</v>
      </c>
    </row>
    <row r="21163" spans="1:5" x14ac:dyDescent="0.3">
      <c r="A21163">
        <v>39210014</v>
      </c>
      <c r="B21163" t="s">
        <v>1192</v>
      </c>
      <c r="C21163" t="s">
        <v>8</v>
      </c>
      <c r="D21163" t="s">
        <v>2407</v>
      </c>
      <c r="E21163">
        <v>0</v>
      </c>
    </row>
    <row r="21164" spans="1:5" x14ac:dyDescent="0.3">
      <c r="A21164">
        <v>39210014</v>
      </c>
      <c r="B21164" t="s">
        <v>1192</v>
      </c>
      <c r="C21164" t="s">
        <v>8</v>
      </c>
      <c r="D21164" t="s">
        <v>2408</v>
      </c>
      <c r="E21164">
        <v>0</v>
      </c>
    </row>
    <row r="21165" spans="1:5" x14ac:dyDescent="0.3">
      <c r="A21165">
        <v>39210014</v>
      </c>
      <c r="B21165" t="s">
        <v>1192</v>
      </c>
      <c r="C21165" t="s">
        <v>8</v>
      </c>
      <c r="D21165" t="s">
        <v>2409</v>
      </c>
      <c r="E21165">
        <v>0</v>
      </c>
    </row>
    <row r="21166" spans="1:5" x14ac:dyDescent="0.3">
      <c r="A21166">
        <v>39210014</v>
      </c>
      <c r="B21166" t="s">
        <v>1192</v>
      </c>
      <c r="C21166" t="s">
        <v>8</v>
      </c>
      <c r="D21166" t="s">
        <v>2410</v>
      </c>
      <c r="E21166">
        <v>0</v>
      </c>
    </row>
    <row r="21167" spans="1:5" x14ac:dyDescent="0.3">
      <c r="A21167">
        <v>39210014</v>
      </c>
      <c r="B21167" t="s">
        <v>1192</v>
      </c>
      <c r="C21167" t="s">
        <v>8</v>
      </c>
      <c r="D21167" t="s">
        <v>2411</v>
      </c>
      <c r="E21167">
        <v>-1</v>
      </c>
    </row>
    <row r="21168" spans="1:5" x14ac:dyDescent="0.3">
      <c r="A21168">
        <v>39210014</v>
      </c>
      <c r="B21168" t="s">
        <v>1192</v>
      </c>
      <c r="C21168" t="s">
        <v>8</v>
      </c>
      <c r="D21168" t="s">
        <v>2412</v>
      </c>
      <c r="E21168">
        <v>0</v>
      </c>
    </row>
    <row r="21169" spans="1:5" x14ac:dyDescent="0.3">
      <c r="A21169">
        <v>39210014</v>
      </c>
      <c r="B21169" t="s">
        <v>1192</v>
      </c>
      <c r="C21169" t="s">
        <v>8</v>
      </c>
      <c r="D21169" t="s">
        <v>2413</v>
      </c>
      <c r="E21169">
        <v>-4</v>
      </c>
    </row>
    <row r="21170" spans="1:5" x14ac:dyDescent="0.3">
      <c r="A21170">
        <v>91100428</v>
      </c>
      <c r="B21170" t="s">
        <v>1194</v>
      </c>
      <c r="C21170" t="s">
        <v>8</v>
      </c>
      <c r="D21170" t="s">
        <v>2378</v>
      </c>
      <c r="E21170">
        <v>0</v>
      </c>
    </row>
    <row r="21171" spans="1:5" x14ac:dyDescent="0.3">
      <c r="A21171">
        <v>91100428</v>
      </c>
      <c r="B21171" t="s">
        <v>1194</v>
      </c>
      <c r="C21171" t="s">
        <v>8</v>
      </c>
      <c r="D21171" t="s">
        <v>2379</v>
      </c>
      <c r="E21171">
        <v>0</v>
      </c>
    </row>
    <row r="21172" spans="1:5" x14ac:dyDescent="0.3">
      <c r="A21172">
        <v>91100428</v>
      </c>
      <c r="B21172" t="s">
        <v>1194</v>
      </c>
      <c r="C21172" t="s">
        <v>8</v>
      </c>
      <c r="D21172" t="s">
        <v>2380</v>
      </c>
      <c r="E21172">
        <v>0</v>
      </c>
    </row>
    <row r="21173" spans="1:5" x14ac:dyDescent="0.3">
      <c r="A21173">
        <v>91100428</v>
      </c>
      <c r="B21173" t="s">
        <v>1194</v>
      </c>
      <c r="C21173" t="s">
        <v>8</v>
      </c>
      <c r="D21173" t="s">
        <v>2381</v>
      </c>
      <c r="E21173">
        <v>0</v>
      </c>
    </row>
    <row r="21174" spans="1:5" x14ac:dyDescent="0.3">
      <c r="A21174">
        <v>91100428</v>
      </c>
      <c r="B21174" t="s">
        <v>1194</v>
      </c>
      <c r="C21174" t="s">
        <v>8</v>
      </c>
      <c r="D21174" t="s">
        <v>2382</v>
      </c>
      <c r="E21174">
        <v>0</v>
      </c>
    </row>
    <row r="21175" spans="1:5" x14ac:dyDescent="0.3">
      <c r="A21175">
        <v>91100428</v>
      </c>
      <c r="B21175" t="s">
        <v>1194</v>
      </c>
      <c r="C21175" t="s">
        <v>8</v>
      </c>
      <c r="D21175" t="s">
        <v>2383</v>
      </c>
      <c r="E21175">
        <v>0</v>
      </c>
    </row>
    <row r="21176" spans="1:5" x14ac:dyDescent="0.3">
      <c r="A21176">
        <v>91100428</v>
      </c>
      <c r="B21176" t="s">
        <v>1194</v>
      </c>
      <c r="C21176" t="s">
        <v>8</v>
      </c>
      <c r="D21176" t="s">
        <v>2384</v>
      </c>
      <c r="E21176">
        <v>0</v>
      </c>
    </row>
    <row r="21177" spans="1:5" x14ac:dyDescent="0.3">
      <c r="A21177">
        <v>91100428</v>
      </c>
      <c r="B21177" t="s">
        <v>1194</v>
      </c>
      <c r="C21177" t="s">
        <v>8</v>
      </c>
      <c r="D21177" t="s">
        <v>2385</v>
      </c>
      <c r="E21177">
        <v>0</v>
      </c>
    </row>
    <row r="21178" spans="1:5" x14ac:dyDescent="0.3">
      <c r="A21178">
        <v>91100428</v>
      </c>
      <c r="B21178" t="s">
        <v>1194</v>
      </c>
      <c r="C21178" t="s">
        <v>8</v>
      </c>
      <c r="D21178" t="s">
        <v>2386</v>
      </c>
      <c r="E21178">
        <v>0</v>
      </c>
    </row>
    <row r="21179" spans="1:5" x14ac:dyDescent="0.3">
      <c r="A21179">
        <v>91100428</v>
      </c>
      <c r="B21179" t="s">
        <v>1194</v>
      </c>
      <c r="C21179" t="s">
        <v>8</v>
      </c>
      <c r="D21179" t="s">
        <v>2387</v>
      </c>
      <c r="E21179">
        <v>0</v>
      </c>
    </row>
    <row r="21180" spans="1:5" x14ac:dyDescent="0.3">
      <c r="A21180">
        <v>91100428</v>
      </c>
      <c r="B21180" t="s">
        <v>1194</v>
      </c>
      <c r="C21180" t="s">
        <v>8</v>
      </c>
      <c r="D21180" t="s">
        <v>2388</v>
      </c>
      <c r="E21180">
        <v>0</v>
      </c>
    </row>
    <row r="21181" spans="1:5" x14ac:dyDescent="0.3">
      <c r="A21181">
        <v>91100428</v>
      </c>
      <c r="B21181" t="s">
        <v>1194</v>
      </c>
      <c r="C21181" t="s">
        <v>8</v>
      </c>
      <c r="D21181" t="s">
        <v>2389</v>
      </c>
      <c r="E21181">
        <v>0</v>
      </c>
    </row>
    <row r="21182" spans="1:5" x14ac:dyDescent="0.3">
      <c r="A21182">
        <v>91100428</v>
      </c>
      <c r="B21182" t="s">
        <v>1194</v>
      </c>
      <c r="C21182" t="s">
        <v>8</v>
      </c>
      <c r="D21182" t="s">
        <v>2390</v>
      </c>
      <c r="E21182">
        <v>0</v>
      </c>
    </row>
    <row r="21183" spans="1:5" x14ac:dyDescent="0.3">
      <c r="A21183">
        <v>91100428</v>
      </c>
      <c r="B21183" t="s">
        <v>1194</v>
      </c>
      <c r="C21183" t="s">
        <v>8</v>
      </c>
      <c r="D21183" t="s">
        <v>2391</v>
      </c>
      <c r="E21183">
        <v>0</v>
      </c>
    </row>
    <row r="21184" spans="1:5" x14ac:dyDescent="0.3">
      <c r="A21184">
        <v>91100428</v>
      </c>
      <c r="B21184" t="s">
        <v>1194</v>
      </c>
      <c r="C21184" t="s">
        <v>8</v>
      </c>
      <c r="D21184" t="s">
        <v>2392</v>
      </c>
      <c r="E21184">
        <v>0</v>
      </c>
    </row>
    <row r="21185" spans="1:5" x14ac:dyDescent="0.3">
      <c r="A21185">
        <v>91100428</v>
      </c>
      <c r="B21185" t="s">
        <v>1194</v>
      </c>
      <c r="C21185" t="s">
        <v>8</v>
      </c>
      <c r="D21185" t="s">
        <v>2393</v>
      </c>
      <c r="E21185">
        <v>0</v>
      </c>
    </row>
    <row r="21186" spans="1:5" x14ac:dyDescent="0.3">
      <c r="A21186">
        <v>91100428</v>
      </c>
      <c r="B21186" t="s">
        <v>1194</v>
      </c>
      <c r="C21186" t="s">
        <v>8</v>
      </c>
      <c r="D21186" t="s">
        <v>2394</v>
      </c>
      <c r="E21186">
        <v>0</v>
      </c>
    </row>
    <row r="21187" spans="1:5" x14ac:dyDescent="0.3">
      <c r="A21187">
        <v>91100428</v>
      </c>
      <c r="B21187" t="s">
        <v>1194</v>
      </c>
      <c r="C21187" t="s">
        <v>8</v>
      </c>
      <c r="D21187" t="s">
        <v>2395</v>
      </c>
      <c r="E21187">
        <v>0</v>
      </c>
    </row>
    <row r="21188" spans="1:5" x14ac:dyDescent="0.3">
      <c r="A21188">
        <v>91100428</v>
      </c>
      <c r="B21188" t="s">
        <v>1194</v>
      </c>
      <c r="C21188" t="s">
        <v>8</v>
      </c>
      <c r="D21188" t="s">
        <v>2396</v>
      </c>
      <c r="E21188">
        <v>0</v>
      </c>
    </row>
    <row r="21189" spans="1:5" x14ac:dyDescent="0.3">
      <c r="A21189">
        <v>91100428</v>
      </c>
      <c r="B21189" t="s">
        <v>1194</v>
      </c>
      <c r="C21189" t="s">
        <v>8</v>
      </c>
      <c r="D21189" t="s">
        <v>2397</v>
      </c>
      <c r="E21189">
        <v>0</v>
      </c>
    </row>
    <row r="21190" spans="1:5" x14ac:dyDescent="0.3">
      <c r="A21190">
        <v>91100428</v>
      </c>
      <c r="B21190" t="s">
        <v>1194</v>
      </c>
      <c r="C21190" t="s">
        <v>8</v>
      </c>
      <c r="D21190" t="s">
        <v>2398</v>
      </c>
      <c r="E21190">
        <v>0</v>
      </c>
    </row>
    <row r="21191" spans="1:5" x14ac:dyDescent="0.3">
      <c r="A21191">
        <v>91100428</v>
      </c>
      <c r="B21191" t="s">
        <v>1194</v>
      </c>
      <c r="C21191" t="s">
        <v>8</v>
      </c>
      <c r="D21191" t="s">
        <v>2399</v>
      </c>
      <c r="E21191">
        <v>0</v>
      </c>
    </row>
    <row r="21192" spans="1:5" x14ac:dyDescent="0.3">
      <c r="A21192">
        <v>91100428</v>
      </c>
      <c r="B21192" t="s">
        <v>1194</v>
      </c>
      <c r="C21192" t="s">
        <v>8</v>
      </c>
      <c r="D21192" t="s">
        <v>2400</v>
      </c>
      <c r="E21192">
        <v>0</v>
      </c>
    </row>
    <row r="21193" spans="1:5" x14ac:dyDescent="0.3">
      <c r="A21193">
        <v>91100428</v>
      </c>
      <c r="B21193" t="s">
        <v>1194</v>
      </c>
      <c r="C21193" t="s">
        <v>8</v>
      </c>
      <c r="D21193" t="s">
        <v>2401</v>
      </c>
      <c r="E21193">
        <v>0</v>
      </c>
    </row>
    <row r="21194" spans="1:5" x14ac:dyDescent="0.3">
      <c r="A21194">
        <v>91100428</v>
      </c>
      <c r="B21194" t="s">
        <v>1194</v>
      </c>
      <c r="C21194" t="s">
        <v>8</v>
      </c>
      <c r="D21194" t="s">
        <v>2402</v>
      </c>
      <c r="E21194">
        <v>0</v>
      </c>
    </row>
    <row r="21195" spans="1:5" x14ac:dyDescent="0.3">
      <c r="A21195">
        <v>91100428</v>
      </c>
      <c r="B21195" t="s">
        <v>1194</v>
      </c>
      <c r="C21195" t="s">
        <v>8</v>
      </c>
      <c r="D21195" t="s">
        <v>2403</v>
      </c>
      <c r="E21195">
        <v>0</v>
      </c>
    </row>
    <row r="21196" spans="1:5" x14ac:dyDescent="0.3">
      <c r="A21196">
        <v>91100428</v>
      </c>
      <c r="B21196" t="s">
        <v>1194</v>
      </c>
      <c r="C21196" t="s">
        <v>8</v>
      </c>
      <c r="D21196" t="s">
        <v>2404</v>
      </c>
      <c r="E21196">
        <v>0</v>
      </c>
    </row>
    <row r="21197" spans="1:5" x14ac:dyDescent="0.3">
      <c r="A21197">
        <v>91100428</v>
      </c>
      <c r="B21197" t="s">
        <v>1194</v>
      </c>
      <c r="C21197" t="s">
        <v>8</v>
      </c>
      <c r="D21197" t="s">
        <v>2405</v>
      </c>
      <c r="E21197">
        <v>0</v>
      </c>
    </row>
    <row r="21198" spans="1:5" x14ac:dyDescent="0.3">
      <c r="A21198">
        <v>91100428</v>
      </c>
      <c r="B21198" t="s">
        <v>1194</v>
      </c>
      <c r="C21198" t="s">
        <v>8</v>
      </c>
      <c r="D21198" t="s">
        <v>2406</v>
      </c>
      <c r="E21198">
        <v>0</v>
      </c>
    </row>
    <row r="21199" spans="1:5" x14ac:dyDescent="0.3">
      <c r="A21199">
        <v>91100428</v>
      </c>
      <c r="B21199" t="s">
        <v>1194</v>
      </c>
      <c r="C21199" t="s">
        <v>8</v>
      </c>
      <c r="D21199" t="s">
        <v>2407</v>
      </c>
      <c r="E21199">
        <v>0</v>
      </c>
    </row>
    <row r="21200" spans="1:5" x14ac:dyDescent="0.3">
      <c r="A21200">
        <v>91100428</v>
      </c>
      <c r="B21200" t="s">
        <v>1194</v>
      </c>
      <c r="C21200" t="s">
        <v>8</v>
      </c>
      <c r="D21200" t="s">
        <v>2408</v>
      </c>
      <c r="E21200">
        <v>-4</v>
      </c>
    </row>
    <row r="21201" spans="1:5" x14ac:dyDescent="0.3">
      <c r="A21201">
        <v>91100428</v>
      </c>
      <c r="B21201" t="s">
        <v>1194</v>
      </c>
      <c r="C21201" t="s">
        <v>8</v>
      </c>
      <c r="D21201" t="s">
        <v>2409</v>
      </c>
      <c r="E21201">
        <v>0</v>
      </c>
    </row>
    <row r="21202" spans="1:5" x14ac:dyDescent="0.3">
      <c r="A21202">
        <v>91100428</v>
      </c>
      <c r="B21202" t="s">
        <v>1194</v>
      </c>
      <c r="C21202" t="s">
        <v>8</v>
      </c>
      <c r="D21202" t="s">
        <v>2410</v>
      </c>
      <c r="E21202">
        <v>0</v>
      </c>
    </row>
    <row r="21203" spans="1:5" x14ac:dyDescent="0.3">
      <c r="A21203">
        <v>91100428</v>
      </c>
      <c r="B21203" t="s">
        <v>1194</v>
      </c>
      <c r="C21203" t="s">
        <v>8</v>
      </c>
      <c r="D21203" t="s">
        <v>2411</v>
      </c>
      <c r="E21203">
        <v>0</v>
      </c>
    </row>
    <row r="21204" spans="1:5" x14ac:dyDescent="0.3">
      <c r="A21204">
        <v>91100428</v>
      </c>
      <c r="B21204" t="s">
        <v>1194</v>
      </c>
      <c r="C21204" t="s">
        <v>8</v>
      </c>
      <c r="D21204" t="s">
        <v>2412</v>
      </c>
      <c r="E21204">
        <v>0</v>
      </c>
    </row>
    <row r="21205" spans="1:5" x14ac:dyDescent="0.3">
      <c r="A21205">
        <v>91100428</v>
      </c>
      <c r="B21205" t="s">
        <v>1194</v>
      </c>
      <c r="C21205" t="s">
        <v>8</v>
      </c>
      <c r="D21205" t="s">
        <v>2413</v>
      </c>
      <c r="E21205">
        <v>0</v>
      </c>
    </row>
    <row r="21206" spans="1:5" x14ac:dyDescent="0.3">
      <c r="A21206">
        <v>60340008</v>
      </c>
      <c r="B21206" t="s">
        <v>1196</v>
      </c>
      <c r="C21206" t="s">
        <v>8</v>
      </c>
      <c r="D21206" t="s">
        <v>2378</v>
      </c>
      <c r="E21206">
        <v>0</v>
      </c>
    </row>
    <row r="21207" spans="1:5" x14ac:dyDescent="0.3">
      <c r="A21207">
        <v>60340008</v>
      </c>
      <c r="B21207" t="s">
        <v>1196</v>
      </c>
      <c r="C21207" t="s">
        <v>8</v>
      </c>
      <c r="D21207" t="s">
        <v>2379</v>
      </c>
      <c r="E21207">
        <v>-2</v>
      </c>
    </row>
    <row r="21208" spans="1:5" x14ac:dyDescent="0.3">
      <c r="A21208">
        <v>60340008</v>
      </c>
      <c r="B21208" t="s">
        <v>1196</v>
      </c>
      <c r="C21208" t="s">
        <v>8</v>
      </c>
      <c r="D21208" t="s">
        <v>2380</v>
      </c>
      <c r="E21208">
        <v>0</v>
      </c>
    </row>
    <row r="21209" spans="1:5" x14ac:dyDescent="0.3">
      <c r="A21209">
        <v>60340008</v>
      </c>
      <c r="B21209" t="s">
        <v>1196</v>
      </c>
      <c r="C21209" t="s">
        <v>8</v>
      </c>
      <c r="D21209" t="s">
        <v>2381</v>
      </c>
      <c r="E21209">
        <v>-2</v>
      </c>
    </row>
    <row r="21210" spans="1:5" x14ac:dyDescent="0.3">
      <c r="A21210">
        <v>60340008</v>
      </c>
      <c r="B21210" t="s">
        <v>1196</v>
      </c>
      <c r="C21210" t="s">
        <v>8</v>
      </c>
      <c r="D21210" t="s">
        <v>2382</v>
      </c>
      <c r="E21210">
        <v>-4</v>
      </c>
    </row>
    <row r="21211" spans="1:5" x14ac:dyDescent="0.3">
      <c r="A21211">
        <v>60340008</v>
      </c>
      <c r="B21211" t="s">
        <v>1196</v>
      </c>
      <c r="C21211" t="s">
        <v>8</v>
      </c>
      <c r="D21211" t="s">
        <v>2383</v>
      </c>
      <c r="E21211">
        <v>-2</v>
      </c>
    </row>
    <row r="21212" spans="1:5" x14ac:dyDescent="0.3">
      <c r="A21212">
        <v>60340008</v>
      </c>
      <c r="B21212" t="s">
        <v>1196</v>
      </c>
      <c r="C21212" t="s">
        <v>8</v>
      </c>
      <c r="D21212" t="s">
        <v>2384</v>
      </c>
      <c r="E21212">
        <v>-4</v>
      </c>
    </row>
    <row r="21213" spans="1:5" x14ac:dyDescent="0.3">
      <c r="A21213">
        <v>60340008</v>
      </c>
      <c r="B21213" t="s">
        <v>1196</v>
      </c>
      <c r="C21213" t="s">
        <v>8</v>
      </c>
      <c r="D21213" t="s">
        <v>2385</v>
      </c>
      <c r="E21213">
        <v>-2</v>
      </c>
    </row>
    <row r="21214" spans="1:5" x14ac:dyDescent="0.3">
      <c r="A21214">
        <v>60340008</v>
      </c>
      <c r="B21214" t="s">
        <v>1196</v>
      </c>
      <c r="C21214" t="s">
        <v>8</v>
      </c>
      <c r="D21214" t="s">
        <v>2386</v>
      </c>
      <c r="E21214">
        <v>-2</v>
      </c>
    </row>
    <row r="21215" spans="1:5" x14ac:dyDescent="0.3">
      <c r="A21215">
        <v>60340008</v>
      </c>
      <c r="B21215" t="s">
        <v>1196</v>
      </c>
      <c r="C21215" t="s">
        <v>8</v>
      </c>
      <c r="D21215" t="s">
        <v>2387</v>
      </c>
      <c r="E21215">
        <v>-2</v>
      </c>
    </row>
    <row r="21216" spans="1:5" x14ac:dyDescent="0.3">
      <c r="A21216">
        <v>60340008</v>
      </c>
      <c r="B21216" t="s">
        <v>1196</v>
      </c>
      <c r="C21216" t="s">
        <v>8</v>
      </c>
      <c r="D21216" t="s">
        <v>2388</v>
      </c>
      <c r="E21216">
        <v>0</v>
      </c>
    </row>
    <row r="21217" spans="1:5" x14ac:dyDescent="0.3">
      <c r="A21217">
        <v>60340008</v>
      </c>
      <c r="B21217" t="s">
        <v>1196</v>
      </c>
      <c r="C21217" t="s">
        <v>8</v>
      </c>
      <c r="D21217" t="s">
        <v>2389</v>
      </c>
      <c r="E21217">
        <v>0</v>
      </c>
    </row>
    <row r="21218" spans="1:5" x14ac:dyDescent="0.3">
      <c r="A21218">
        <v>60340008</v>
      </c>
      <c r="B21218" t="s">
        <v>1196</v>
      </c>
      <c r="C21218" t="s">
        <v>8</v>
      </c>
      <c r="D21218" t="s">
        <v>2390</v>
      </c>
      <c r="E21218">
        <v>-2</v>
      </c>
    </row>
    <row r="21219" spans="1:5" x14ac:dyDescent="0.3">
      <c r="A21219">
        <v>60340008</v>
      </c>
      <c r="B21219" t="s">
        <v>1196</v>
      </c>
      <c r="C21219" t="s">
        <v>8</v>
      </c>
      <c r="D21219" t="s">
        <v>2391</v>
      </c>
      <c r="E21219">
        <v>-2</v>
      </c>
    </row>
    <row r="21220" spans="1:5" x14ac:dyDescent="0.3">
      <c r="A21220">
        <v>60340008</v>
      </c>
      <c r="B21220" t="s">
        <v>1196</v>
      </c>
      <c r="C21220" t="s">
        <v>8</v>
      </c>
      <c r="D21220" t="s">
        <v>2392</v>
      </c>
      <c r="E21220">
        <v>-2</v>
      </c>
    </row>
    <row r="21221" spans="1:5" x14ac:dyDescent="0.3">
      <c r="A21221">
        <v>60340008</v>
      </c>
      <c r="B21221" t="s">
        <v>1196</v>
      </c>
      <c r="C21221" t="s">
        <v>8</v>
      </c>
      <c r="D21221" t="s">
        <v>2393</v>
      </c>
      <c r="E21221">
        <v>0</v>
      </c>
    </row>
    <row r="21222" spans="1:5" x14ac:dyDescent="0.3">
      <c r="A21222">
        <v>60340008</v>
      </c>
      <c r="B21222" t="s">
        <v>1196</v>
      </c>
      <c r="C21222" t="s">
        <v>8</v>
      </c>
      <c r="D21222" t="s">
        <v>2394</v>
      </c>
      <c r="E21222">
        <v>-4</v>
      </c>
    </row>
    <row r="21223" spans="1:5" x14ac:dyDescent="0.3">
      <c r="A21223">
        <v>60340008</v>
      </c>
      <c r="B21223" t="s">
        <v>1196</v>
      </c>
      <c r="C21223" t="s">
        <v>8</v>
      </c>
      <c r="D21223" t="s">
        <v>2395</v>
      </c>
      <c r="E21223">
        <v>-2</v>
      </c>
    </row>
    <row r="21224" spans="1:5" x14ac:dyDescent="0.3">
      <c r="A21224">
        <v>60340008</v>
      </c>
      <c r="B21224" t="s">
        <v>1196</v>
      </c>
      <c r="C21224" t="s">
        <v>8</v>
      </c>
      <c r="D21224" t="s">
        <v>2396</v>
      </c>
      <c r="E21224">
        <v>0</v>
      </c>
    </row>
    <row r="21225" spans="1:5" x14ac:dyDescent="0.3">
      <c r="A21225">
        <v>60340008</v>
      </c>
      <c r="B21225" t="s">
        <v>1196</v>
      </c>
      <c r="C21225" t="s">
        <v>8</v>
      </c>
      <c r="D21225" t="s">
        <v>2397</v>
      </c>
      <c r="E21225">
        <v>0</v>
      </c>
    </row>
    <row r="21226" spans="1:5" x14ac:dyDescent="0.3">
      <c r="A21226">
        <v>60340008</v>
      </c>
      <c r="B21226" t="s">
        <v>1196</v>
      </c>
      <c r="C21226" t="s">
        <v>8</v>
      </c>
      <c r="D21226" t="s">
        <v>2398</v>
      </c>
      <c r="E21226">
        <v>0</v>
      </c>
    </row>
    <row r="21227" spans="1:5" x14ac:dyDescent="0.3">
      <c r="A21227">
        <v>60340008</v>
      </c>
      <c r="B21227" t="s">
        <v>1196</v>
      </c>
      <c r="C21227" t="s">
        <v>8</v>
      </c>
      <c r="D21227" t="s">
        <v>2399</v>
      </c>
      <c r="E21227">
        <v>-6</v>
      </c>
    </row>
    <row r="21228" spans="1:5" x14ac:dyDescent="0.3">
      <c r="A21228">
        <v>60340008</v>
      </c>
      <c r="B21228" t="s">
        <v>1196</v>
      </c>
      <c r="C21228" t="s">
        <v>8</v>
      </c>
      <c r="D21228" t="s">
        <v>2400</v>
      </c>
      <c r="E21228">
        <v>-2</v>
      </c>
    </row>
    <row r="21229" spans="1:5" x14ac:dyDescent="0.3">
      <c r="A21229">
        <v>60340008</v>
      </c>
      <c r="B21229" t="s">
        <v>1196</v>
      </c>
      <c r="C21229" t="s">
        <v>8</v>
      </c>
      <c r="D21229" t="s">
        <v>2401</v>
      </c>
      <c r="E21229">
        <v>-2</v>
      </c>
    </row>
    <row r="21230" spans="1:5" x14ac:dyDescent="0.3">
      <c r="A21230">
        <v>60340008</v>
      </c>
      <c r="B21230" t="s">
        <v>1196</v>
      </c>
      <c r="C21230" t="s">
        <v>8</v>
      </c>
      <c r="D21230" t="s">
        <v>2402</v>
      </c>
      <c r="E21230">
        <v>0</v>
      </c>
    </row>
    <row r="21231" spans="1:5" x14ac:dyDescent="0.3">
      <c r="A21231">
        <v>60340008</v>
      </c>
      <c r="B21231" t="s">
        <v>1196</v>
      </c>
      <c r="C21231" t="s">
        <v>8</v>
      </c>
      <c r="D21231" t="s">
        <v>2403</v>
      </c>
      <c r="E21231">
        <v>0</v>
      </c>
    </row>
    <row r="21232" spans="1:5" x14ac:dyDescent="0.3">
      <c r="A21232">
        <v>60340008</v>
      </c>
      <c r="B21232" t="s">
        <v>1196</v>
      </c>
      <c r="C21232" t="s">
        <v>8</v>
      </c>
      <c r="D21232" t="s">
        <v>2404</v>
      </c>
      <c r="E21232">
        <v>-4</v>
      </c>
    </row>
    <row r="21233" spans="1:5" x14ac:dyDescent="0.3">
      <c r="A21233">
        <v>60340008</v>
      </c>
      <c r="B21233" t="s">
        <v>1196</v>
      </c>
      <c r="C21233" t="s">
        <v>8</v>
      </c>
      <c r="D21233" t="s">
        <v>2405</v>
      </c>
      <c r="E21233">
        <v>-2</v>
      </c>
    </row>
    <row r="21234" spans="1:5" x14ac:dyDescent="0.3">
      <c r="A21234">
        <v>60340008</v>
      </c>
      <c r="B21234" t="s">
        <v>1196</v>
      </c>
      <c r="C21234" t="s">
        <v>8</v>
      </c>
      <c r="D21234" t="s">
        <v>2406</v>
      </c>
      <c r="E21234">
        <v>-5</v>
      </c>
    </row>
    <row r="21235" spans="1:5" x14ac:dyDescent="0.3">
      <c r="A21235">
        <v>60340008</v>
      </c>
      <c r="B21235" t="s">
        <v>1196</v>
      </c>
      <c r="C21235" t="s">
        <v>8</v>
      </c>
      <c r="D21235" t="s">
        <v>2407</v>
      </c>
      <c r="E21235">
        <v>0</v>
      </c>
    </row>
    <row r="21236" spans="1:5" x14ac:dyDescent="0.3">
      <c r="A21236">
        <v>60340008</v>
      </c>
      <c r="B21236" t="s">
        <v>1196</v>
      </c>
      <c r="C21236" t="s">
        <v>8</v>
      </c>
      <c r="D21236" t="s">
        <v>2408</v>
      </c>
      <c r="E21236">
        <v>-3</v>
      </c>
    </row>
    <row r="21237" spans="1:5" x14ac:dyDescent="0.3">
      <c r="A21237">
        <v>60340008</v>
      </c>
      <c r="B21237" t="s">
        <v>1196</v>
      </c>
      <c r="C21237" t="s">
        <v>8</v>
      </c>
      <c r="D21237" t="s">
        <v>2409</v>
      </c>
      <c r="E21237">
        <v>0</v>
      </c>
    </row>
    <row r="21238" spans="1:5" x14ac:dyDescent="0.3">
      <c r="A21238">
        <v>60340008</v>
      </c>
      <c r="B21238" t="s">
        <v>1196</v>
      </c>
      <c r="C21238" t="s">
        <v>8</v>
      </c>
      <c r="D21238" t="s">
        <v>2410</v>
      </c>
      <c r="E21238">
        <v>0</v>
      </c>
    </row>
    <row r="21239" spans="1:5" x14ac:dyDescent="0.3">
      <c r="A21239">
        <v>60340008</v>
      </c>
      <c r="B21239" t="s">
        <v>1196</v>
      </c>
      <c r="C21239" t="s">
        <v>8</v>
      </c>
      <c r="D21239" t="s">
        <v>2411</v>
      </c>
      <c r="E21239">
        <v>0</v>
      </c>
    </row>
    <row r="21240" spans="1:5" x14ac:dyDescent="0.3">
      <c r="A21240">
        <v>60340008</v>
      </c>
      <c r="B21240" t="s">
        <v>1196</v>
      </c>
      <c r="C21240" t="s">
        <v>8</v>
      </c>
      <c r="D21240" t="s">
        <v>2412</v>
      </c>
      <c r="E21240">
        <v>-4</v>
      </c>
    </row>
    <row r="21241" spans="1:5" x14ac:dyDescent="0.3">
      <c r="A21241">
        <v>60340008</v>
      </c>
      <c r="B21241" t="s">
        <v>1196</v>
      </c>
      <c r="C21241" t="s">
        <v>8</v>
      </c>
      <c r="D21241" t="s">
        <v>2413</v>
      </c>
      <c r="E21241">
        <v>0</v>
      </c>
    </row>
    <row r="21242" spans="1:5" x14ac:dyDescent="0.3">
      <c r="A21242">
        <v>71130015</v>
      </c>
      <c r="B21242" t="s">
        <v>1198</v>
      </c>
      <c r="C21242" t="s">
        <v>130</v>
      </c>
      <c r="D21242" t="s">
        <v>2378</v>
      </c>
      <c r="E21242">
        <v>-20</v>
      </c>
    </row>
    <row r="21243" spans="1:5" x14ac:dyDescent="0.3">
      <c r="A21243">
        <v>71130015</v>
      </c>
      <c r="B21243" t="s">
        <v>1198</v>
      </c>
      <c r="C21243" t="s">
        <v>130</v>
      </c>
      <c r="D21243" t="s">
        <v>2379</v>
      </c>
      <c r="E21243">
        <v>-20</v>
      </c>
    </row>
    <row r="21244" spans="1:5" x14ac:dyDescent="0.3">
      <c r="A21244">
        <v>71130015</v>
      </c>
      <c r="B21244" t="s">
        <v>1198</v>
      </c>
      <c r="C21244" t="s">
        <v>130</v>
      </c>
      <c r="D21244" t="s">
        <v>2380</v>
      </c>
      <c r="E21244">
        <v>-3</v>
      </c>
    </row>
    <row r="21245" spans="1:5" x14ac:dyDescent="0.3">
      <c r="A21245">
        <v>71130015</v>
      </c>
      <c r="B21245" t="s">
        <v>1198</v>
      </c>
      <c r="C21245" t="s">
        <v>130</v>
      </c>
      <c r="D21245" t="s">
        <v>2381</v>
      </c>
      <c r="E21245">
        <v>-30</v>
      </c>
    </row>
    <row r="21246" spans="1:5" x14ac:dyDescent="0.3">
      <c r="A21246">
        <v>71130015</v>
      </c>
      <c r="B21246" t="s">
        <v>1198</v>
      </c>
      <c r="C21246" t="s">
        <v>130</v>
      </c>
      <c r="D21246" t="s">
        <v>2382</v>
      </c>
      <c r="E21246">
        <v>0</v>
      </c>
    </row>
    <row r="21247" spans="1:5" x14ac:dyDescent="0.3">
      <c r="A21247">
        <v>71130015</v>
      </c>
      <c r="B21247" t="s">
        <v>1198</v>
      </c>
      <c r="C21247" t="s">
        <v>130</v>
      </c>
      <c r="D21247" t="s">
        <v>2383</v>
      </c>
      <c r="E21247">
        <v>0</v>
      </c>
    </row>
    <row r="21248" spans="1:5" x14ac:dyDescent="0.3">
      <c r="A21248">
        <v>71130015</v>
      </c>
      <c r="B21248" t="s">
        <v>1198</v>
      </c>
      <c r="C21248" t="s">
        <v>130</v>
      </c>
      <c r="D21248" t="s">
        <v>2384</v>
      </c>
      <c r="E21248">
        <v>0</v>
      </c>
    </row>
    <row r="21249" spans="1:5" x14ac:dyDescent="0.3">
      <c r="A21249">
        <v>71130015</v>
      </c>
      <c r="B21249" t="s">
        <v>1198</v>
      </c>
      <c r="C21249" t="s">
        <v>130</v>
      </c>
      <c r="D21249" t="s">
        <v>2385</v>
      </c>
      <c r="E21249">
        <v>-50</v>
      </c>
    </row>
    <row r="21250" spans="1:5" x14ac:dyDescent="0.3">
      <c r="A21250">
        <v>71130015</v>
      </c>
      <c r="B21250" t="s">
        <v>1198</v>
      </c>
      <c r="C21250" t="s">
        <v>130</v>
      </c>
      <c r="D21250" t="s">
        <v>2386</v>
      </c>
      <c r="E21250">
        <v>-50</v>
      </c>
    </row>
    <row r="21251" spans="1:5" x14ac:dyDescent="0.3">
      <c r="A21251">
        <v>71130015</v>
      </c>
      <c r="B21251" t="s">
        <v>1198</v>
      </c>
      <c r="C21251" t="s">
        <v>130</v>
      </c>
      <c r="D21251" t="s">
        <v>2387</v>
      </c>
      <c r="E21251">
        <v>-20</v>
      </c>
    </row>
    <row r="21252" spans="1:5" x14ac:dyDescent="0.3">
      <c r="A21252">
        <v>71130015</v>
      </c>
      <c r="B21252" t="s">
        <v>1198</v>
      </c>
      <c r="C21252" t="s">
        <v>130</v>
      </c>
      <c r="D21252" t="s">
        <v>2388</v>
      </c>
      <c r="E21252">
        <v>-20</v>
      </c>
    </row>
    <row r="21253" spans="1:5" x14ac:dyDescent="0.3">
      <c r="A21253">
        <v>71130015</v>
      </c>
      <c r="B21253" t="s">
        <v>1198</v>
      </c>
      <c r="C21253" t="s">
        <v>130</v>
      </c>
      <c r="D21253" t="s">
        <v>2389</v>
      </c>
      <c r="E21253">
        <v>0</v>
      </c>
    </row>
    <row r="21254" spans="1:5" x14ac:dyDescent="0.3">
      <c r="A21254">
        <v>71130015</v>
      </c>
      <c r="B21254" t="s">
        <v>1198</v>
      </c>
      <c r="C21254" t="s">
        <v>130</v>
      </c>
      <c r="D21254" t="s">
        <v>2390</v>
      </c>
      <c r="E21254">
        <v>0</v>
      </c>
    </row>
    <row r="21255" spans="1:5" x14ac:dyDescent="0.3">
      <c r="A21255">
        <v>71130015</v>
      </c>
      <c r="B21255" t="s">
        <v>1198</v>
      </c>
      <c r="C21255" t="s">
        <v>130</v>
      </c>
      <c r="D21255" t="s">
        <v>2391</v>
      </c>
      <c r="E21255">
        <v>0</v>
      </c>
    </row>
    <row r="21256" spans="1:5" x14ac:dyDescent="0.3">
      <c r="A21256">
        <v>71130015</v>
      </c>
      <c r="B21256" t="s">
        <v>1198</v>
      </c>
      <c r="C21256" t="s">
        <v>130</v>
      </c>
      <c r="D21256" t="s">
        <v>2392</v>
      </c>
      <c r="E21256">
        <v>0</v>
      </c>
    </row>
    <row r="21257" spans="1:5" x14ac:dyDescent="0.3">
      <c r="A21257">
        <v>71130015</v>
      </c>
      <c r="B21257" t="s">
        <v>1198</v>
      </c>
      <c r="C21257" t="s">
        <v>130</v>
      </c>
      <c r="D21257" t="s">
        <v>2393</v>
      </c>
      <c r="E21257">
        <v>0</v>
      </c>
    </row>
    <row r="21258" spans="1:5" x14ac:dyDescent="0.3">
      <c r="A21258">
        <v>71130015</v>
      </c>
      <c r="B21258" t="s">
        <v>1198</v>
      </c>
      <c r="C21258" t="s">
        <v>130</v>
      </c>
      <c r="D21258" t="s">
        <v>2394</v>
      </c>
      <c r="E21258">
        <v>-20</v>
      </c>
    </row>
    <row r="21259" spans="1:5" x14ac:dyDescent="0.3">
      <c r="A21259">
        <v>71130015</v>
      </c>
      <c r="B21259" t="s">
        <v>1198</v>
      </c>
      <c r="C21259" t="s">
        <v>130</v>
      </c>
      <c r="D21259" t="s">
        <v>2395</v>
      </c>
      <c r="E21259">
        <v>-30</v>
      </c>
    </row>
    <row r="21260" spans="1:5" x14ac:dyDescent="0.3">
      <c r="A21260">
        <v>71130015</v>
      </c>
      <c r="B21260" t="s">
        <v>1198</v>
      </c>
      <c r="C21260" t="s">
        <v>130</v>
      </c>
      <c r="D21260" t="s">
        <v>2396</v>
      </c>
      <c r="E21260">
        <v>0</v>
      </c>
    </row>
    <row r="21261" spans="1:5" x14ac:dyDescent="0.3">
      <c r="A21261">
        <v>71130015</v>
      </c>
      <c r="B21261" t="s">
        <v>1198</v>
      </c>
      <c r="C21261" t="s">
        <v>130</v>
      </c>
      <c r="D21261" t="s">
        <v>2397</v>
      </c>
      <c r="E21261">
        <v>0</v>
      </c>
    </row>
    <row r="21262" spans="1:5" x14ac:dyDescent="0.3">
      <c r="A21262">
        <v>71130015</v>
      </c>
      <c r="B21262" t="s">
        <v>1198</v>
      </c>
      <c r="C21262" t="s">
        <v>130</v>
      </c>
      <c r="D21262" t="s">
        <v>2398</v>
      </c>
      <c r="E21262">
        <v>0</v>
      </c>
    </row>
    <row r="21263" spans="1:5" x14ac:dyDescent="0.3">
      <c r="A21263">
        <v>71130015</v>
      </c>
      <c r="B21263" t="s">
        <v>1198</v>
      </c>
      <c r="C21263" t="s">
        <v>130</v>
      </c>
      <c r="D21263" t="s">
        <v>2399</v>
      </c>
      <c r="E21263">
        <v>0</v>
      </c>
    </row>
    <row r="21264" spans="1:5" x14ac:dyDescent="0.3">
      <c r="A21264">
        <v>71130015</v>
      </c>
      <c r="B21264" t="s">
        <v>1198</v>
      </c>
      <c r="C21264" t="s">
        <v>130</v>
      </c>
      <c r="D21264" t="s">
        <v>2400</v>
      </c>
      <c r="E21264">
        <v>0</v>
      </c>
    </row>
    <row r="21265" spans="1:5" x14ac:dyDescent="0.3">
      <c r="A21265">
        <v>71130015</v>
      </c>
      <c r="B21265" t="s">
        <v>1198</v>
      </c>
      <c r="C21265" t="s">
        <v>130</v>
      </c>
      <c r="D21265" t="s">
        <v>2401</v>
      </c>
      <c r="E21265">
        <v>0</v>
      </c>
    </row>
    <row r="21266" spans="1:5" x14ac:dyDescent="0.3">
      <c r="A21266">
        <v>71130015</v>
      </c>
      <c r="B21266" t="s">
        <v>1198</v>
      </c>
      <c r="C21266" t="s">
        <v>130</v>
      </c>
      <c r="D21266" t="s">
        <v>2402</v>
      </c>
      <c r="E21266">
        <v>0</v>
      </c>
    </row>
    <row r="21267" spans="1:5" x14ac:dyDescent="0.3">
      <c r="A21267">
        <v>71130015</v>
      </c>
      <c r="B21267" t="s">
        <v>1198</v>
      </c>
      <c r="C21267" t="s">
        <v>130</v>
      </c>
      <c r="D21267" t="s">
        <v>2403</v>
      </c>
      <c r="E21267">
        <v>0</v>
      </c>
    </row>
    <row r="21268" spans="1:5" x14ac:dyDescent="0.3">
      <c r="A21268">
        <v>71130015</v>
      </c>
      <c r="B21268" t="s">
        <v>1198</v>
      </c>
      <c r="C21268" t="s">
        <v>130</v>
      </c>
      <c r="D21268" t="s">
        <v>2404</v>
      </c>
      <c r="E21268">
        <v>0</v>
      </c>
    </row>
    <row r="21269" spans="1:5" x14ac:dyDescent="0.3">
      <c r="A21269">
        <v>71130015</v>
      </c>
      <c r="B21269" t="s">
        <v>1198</v>
      </c>
      <c r="C21269" t="s">
        <v>130</v>
      </c>
      <c r="D21269" t="s">
        <v>2405</v>
      </c>
      <c r="E21269">
        <v>-50</v>
      </c>
    </row>
    <row r="21270" spans="1:5" x14ac:dyDescent="0.3">
      <c r="A21270">
        <v>71130015</v>
      </c>
      <c r="B21270" t="s">
        <v>1198</v>
      </c>
      <c r="C21270" t="s">
        <v>130</v>
      </c>
      <c r="D21270" t="s">
        <v>2406</v>
      </c>
      <c r="E21270">
        <v>0</v>
      </c>
    </row>
    <row r="21271" spans="1:5" x14ac:dyDescent="0.3">
      <c r="A21271">
        <v>71130015</v>
      </c>
      <c r="B21271" t="s">
        <v>1198</v>
      </c>
      <c r="C21271" t="s">
        <v>130</v>
      </c>
      <c r="D21271" t="s">
        <v>2407</v>
      </c>
      <c r="E21271">
        <v>-20</v>
      </c>
    </row>
    <row r="21272" spans="1:5" x14ac:dyDescent="0.3">
      <c r="A21272">
        <v>71130015</v>
      </c>
      <c r="B21272" t="s">
        <v>1198</v>
      </c>
      <c r="C21272" t="s">
        <v>130</v>
      </c>
      <c r="D21272" t="s">
        <v>2408</v>
      </c>
      <c r="E21272">
        <v>0</v>
      </c>
    </row>
    <row r="21273" spans="1:5" x14ac:dyDescent="0.3">
      <c r="A21273">
        <v>71130015</v>
      </c>
      <c r="B21273" t="s">
        <v>1198</v>
      </c>
      <c r="C21273" t="s">
        <v>130</v>
      </c>
      <c r="D21273" t="s">
        <v>2409</v>
      </c>
      <c r="E21273">
        <v>-20</v>
      </c>
    </row>
    <row r="21274" spans="1:5" x14ac:dyDescent="0.3">
      <c r="A21274">
        <v>71130015</v>
      </c>
      <c r="B21274" t="s">
        <v>1198</v>
      </c>
      <c r="C21274" t="s">
        <v>130</v>
      </c>
      <c r="D21274" t="s">
        <v>2410</v>
      </c>
      <c r="E21274">
        <v>0</v>
      </c>
    </row>
    <row r="21275" spans="1:5" x14ac:dyDescent="0.3">
      <c r="A21275">
        <v>71130015</v>
      </c>
      <c r="B21275" t="s">
        <v>1198</v>
      </c>
      <c r="C21275" t="s">
        <v>130</v>
      </c>
      <c r="D21275" t="s">
        <v>2411</v>
      </c>
      <c r="E21275">
        <v>0</v>
      </c>
    </row>
    <row r="21276" spans="1:5" x14ac:dyDescent="0.3">
      <c r="A21276">
        <v>71130015</v>
      </c>
      <c r="B21276" t="s">
        <v>1198</v>
      </c>
      <c r="C21276" t="s">
        <v>130</v>
      </c>
      <c r="D21276" t="s">
        <v>2412</v>
      </c>
      <c r="E21276">
        <v>0</v>
      </c>
    </row>
    <row r="21277" spans="1:5" x14ac:dyDescent="0.3">
      <c r="A21277">
        <v>71130015</v>
      </c>
      <c r="B21277" t="s">
        <v>1198</v>
      </c>
      <c r="C21277" t="s">
        <v>130</v>
      </c>
      <c r="D21277" t="s">
        <v>2413</v>
      </c>
      <c r="E21277">
        <v>0</v>
      </c>
    </row>
    <row r="21278" spans="1:5" x14ac:dyDescent="0.3">
      <c r="A21278">
        <v>71130014</v>
      </c>
      <c r="B21278" t="s">
        <v>1200</v>
      </c>
      <c r="C21278" t="s">
        <v>130</v>
      </c>
      <c r="D21278" t="s">
        <v>2378</v>
      </c>
      <c r="E21278">
        <v>0</v>
      </c>
    </row>
    <row r="21279" spans="1:5" x14ac:dyDescent="0.3">
      <c r="A21279">
        <v>71130014</v>
      </c>
      <c r="B21279" t="s">
        <v>1200</v>
      </c>
      <c r="C21279" t="s">
        <v>130</v>
      </c>
      <c r="D21279" t="s">
        <v>2379</v>
      </c>
      <c r="E21279">
        <v>0</v>
      </c>
    </row>
    <row r="21280" spans="1:5" x14ac:dyDescent="0.3">
      <c r="A21280">
        <v>71130014</v>
      </c>
      <c r="B21280" t="s">
        <v>1200</v>
      </c>
      <c r="C21280" t="s">
        <v>130</v>
      </c>
      <c r="D21280" t="s">
        <v>2380</v>
      </c>
      <c r="E21280">
        <v>0</v>
      </c>
    </row>
    <row r="21281" spans="1:5" x14ac:dyDescent="0.3">
      <c r="A21281">
        <v>71130014</v>
      </c>
      <c r="B21281" t="s">
        <v>1200</v>
      </c>
      <c r="C21281" t="s">
        <v>130</v>
      </c>
      <c r="D21281" t="s">
        <v>2381</v>
      </c>
      <c r="E21281">
        <v>0</v>
      </c>
    </row>
    <row r="21282" spans="1:5" x14ac:dyDescent="0.3">
      <c r="A21282">
        <v>71130014</v>
      </c>
      <c r="B21282" t="s">
        <v>1200</v>
      </c>
      <c r="C21282" t="s">
        <v>130</v>
      </c>
      <c r="D21282" t="s">
        <v>2382</v>
      </c>
      <c r="E21282">
        <v>0</v>
      </c>
    </row>
    <row r="21283" spans="1:5" x14ac:dyDescent="0.3">
      <c r="A21283">
        <v>71130014</v>
      </c>
      <c r="B21283" t="s">
        <v>1200</v>
      </c>
      <c r="C21283" t="s">
        <v>130</v>
      </c>
      <c r="D21283" t="s">
        <v>2383</v>
      </c>
      <c r="E21283">
        <v>0</v>
      </c>
    </row>
    <row r="21284" spans="1:5" x14ac:dyDescent="0.3">
      <c r="A21284">
        <v>71130014</v>
      </c>
      <c r="B21284" t="s">
        <v>1200</v>
      </c>
      <c r="C21284" t="s">
        <v>130</v>
      </c>
      <c r="D21284" t="s">
        <v>2384</v>
      </c>
      <c r="E21284">
        <v>0</v>
      </c>
    </row>
    <row r="21285" spans="1:5" x14ac:dyDescent="0.3">
      <c r="A21285">
        <v>71130014</v>
      </c>
      <c r="B21285" t="s">
        <v>1200</v>
      </c>
      <c r="C21285" t="s">
        <v>130</v>
      </c>
      <c r="D21285" t="s">
        <v>2385</v>
      </c>
      <c r="E21285">
        <v>0</v>
      </c>
    </row>
    <row r="21286" spans="1:5" x14ac:dyDescent="0.3">
      <c r="A21286">
        <v>71130014</v>
      </c>
      <c r="B21286" t="s">
        <v>1200</v>
      </c>
      <c r="C21286" t="s">
        <v>130</v>
      </c>
      <c r="D21286" t="s">
        <v>2386</v>
      </c>
      <c r="E21286">
        <v>0</v>
      </c>
    </row>
    <row r="21287" spans="1:5" x14ac:dyDescent="0.3">
      <c r="A21287">
        <v>71130014</v>
      </c>
      <c r="B21287" t="s">
        <v>1200</v>
      </c>
      <c r="C21287" t="s">
        <v>130</v>
      </c>
      <c r="D21287" t="s">
        <v>2387</v>
      </c>
      <c r="E21287">
        <v>0</v>
      </c>
    </row>
    <row r="21288" spans="1:5" x14ac:dyDescent="0.3">
      <c r="A21288">
        <v>71130014</v>
      </c>
      <c r="B21288" t="s">
        <v>1200</v>
      </c>
      <c r="C21288" t="s">
        <v>130</v>
      </c>
      <c r="D21288" t="s">
        <v>2388</v>
      </c>
      <c r="E21288">
        <v>0</v>
      </c>
    </row>
    <row r="21289" spans="1:5" x14ac:dyDescent="0.3">
      <c r="A21289">
        <v>71130014</v>
      </c>
      <c r="B21289" t="s">
        <v>1200</v>
      </c>
      <c r="C21289" t="s">
        <v>130</v>
      </c>
      <c r="D21289" t="s">
        <v>2389</v>
      </c>
      <c r="E21289">
        <v>-50</v>
      </c>
    </row>
    <row r="21290" spans="1:5" x14ac:dyDescent="0.3">
      <c r="A21290">
        <v>71130014</v>
      </c>
      <c r="B21290" t="s">
        <v>1200</v>
      </c>
      <c r="C21290" t="s">
        <v>130</v>
      </c>
      <c r="D21290" t="s">
        <v>2390</v>
      </c>
      <c r="E21290">
        <v>-50</v>
      </c>
    </row>
    <row r="21291" spans="1:5" x14ac:dyDescent="0.3">
      <c r="A21291">
        <v>71130014</v>
      </c>
      <c r="B21291" t="s">
        <v>1200</v>
      </c>
      <c r="C21291" t="s">
        <v>130</v>
      </c>
      <c r="D21291" t="s">
        <v>2391</v>
      </c>
      <c r="E21291">
        <v>-20</v>
      </c>
    </row>
    <row r="21292" spans="1:5" x14ac:dyDescent="0.3">
      <c r="A21292">
        <v>71130014</v>
      </c>
      <c r="B21292" t="s">
        <v>1200</v>
      </c>
      <c r="C21292" t="s">
        <v>130</v>
      </c>
      <c r="D21292" t="s">
        <v>2392</v>
      </c>
      <c r="E21292">
        <v>0</v>
      </c>
    </row>
    <row r="21293" spans="1:5" x14ac:dyDescent="0.3">
      <c r="A21293">
        <v>71130014</v>
      </c>
      <c r="B21293" t="s">
        <v>1200</v>
      </c>
      <c r="C21293" t="s">
        <v>130</v>
      </c>
      <c r="D21293" t="s">
        <v>2393</v>
      </c>
      <c r="E21293">
        <v>-40</v>
      </c>
    </row>
    <row r="21294" spans="1:5" x14ac:dyDescent="0.3">
      <c r="A21294">
        <v>71130014</v>
      </c>
      <c r="B21294" t="s">
        <v>1200</v>
      </c>
      <c r="C21294" t="s">
        <v>130</v>
      </c>
      <c r="D21294" t="s">
        <v>2394</v>
      </c>
      <c r="E21294">
        <v>-25</v>
      </c>
    </row>
    <row r="21295" spans="1:5" x14ac:dyDescent="0.3">
      <c r="A21295">
        <v>71130014</v>
      </c>
      <c r="B21295" t="s">
        <v>1200</v>
      </c>
      <c r="C21295" t="s">
        <v>130</v>
      </c>
      <c r="D21295" t="s">
        <v>2395</v>
      </c>
      <c r="E21295">
        <v>0</v>
      </c>
    </row>
    <row r="21296" spans="1:5" x14ac:dyDescent="0.3">
      <c r="A21296">
        <v>71130014</v>
      </c>
      <c r="B21296" t="s">
        <v>1200</v>
      </c>
      <c r="C21296" t="s">
        <v>130</v>
      </c>
      <c r="D21296" t="s">
        <v>2396</v>
      </c>
      <c r="E21296">
        <v>-15</v>
      </c>
    </row>
    <row r="21297" spans="1:5" x14ac:dyDescent="0.3">
      <c r="A21297">
        <v>71130014</v>
      </c>
      <c r="B21297" t="s">
        <v>1200</v>
      </c>
      <c r="C21297" t="s">
        <v>130</v>
      </c>
      <c r="D21297" t="s">
        <v>2397</v>
      </c>
      <c r="E21297">
        <v>0</v>
      </c>
    </row>
    <row r="21298" spans="1:5" x14ac:dyDescent="0.3">
      <c r="A21298">
        <v>71130014</v>
      </c>
      <c r="B21298" t="s">
        <v>1200</v>
      </c>
      <c r="C21298" t="s">
        <v>130</v>
      </c>
      <c r="D21298" t="s">
        <v>2398</v>
      </c>
      <c r="E21298">
        <v>0</v>
      </c>
    </row>
    <row r="21299" spans="1:5" x14ac:dyDescent="0.3">
      <c r="A21299">
        <v>71130014</v>
      </c>
      <c r="B21299" t="s">
        <v>1200</v>
      </c>
      <c r="C21299" t="s">
        <v>130</v>
      </c>
      <c r="D21299" t="s">
        <v>2399</v>
      </c>
      <c r="E21299">
        <v>0</v>
      </c>
    </row>
    <row r="21300" spans="1:5" x14ac:dyDescent="0.3">
      <c r="A21300">
        <v>71130014</v>
      </c>
      <c r="B21300" t="s">
        <v>1200</v>
      </c>
      <c r="C21300" t="s">
        <v>130</v>
      </c>
      <c r="D21300" t="s">
        <v>2400</v>
      </c>
      <c r="E21300">
        <v>0</v>
      </c>
    </row>
    <row r="21301" spans="1:5" x14ac:dyDescent="0.3">
      <c r="A21301">
        <v>71130014</v>
      </c>
      <c r="B21301" t="s">
        <v>1200</v>
      </c>
      <c r="C21301" t="s">
        <v>130</v>
      </c>
      <c r="D21301" t="s">
        <v>2401</v>
      </c>
      <c r="E21301">
        <v>-10</v>
      </c>
    </row>
    <row r="21302" spans="1:5" x14ac:dyDescent="0.3">
      <c r="A21302">
        <v>71130014</v>
      </c>
      <c r="B21302" t="s">
        <v>1200</v>
      </c>
      <c r="C21302" t="s">
        <v>130</v>
      </c>
      <c r="D21302" t="s">
        <v>2402</v>
      </c>
      <c r="E21302">
        <v>-40</v>
      </c>
    </row>
    <row r="21303" spans="1:5" x14ac:dyDescent="0.3">
      <c r="A21303">
        <v>71130014</v>
      </c>
      <c r="B21303" t="s">
        <v>1200</v>
      </c>
      <c r="C21303" t="s">
        <v>130</v>
      </c>
      <c r="D21303" t="s">
        <v>2403</v>
      </c>
      <c r="E21303">
        <v>-16</v>
      </c>
    </row>
    <row r="21304" spans="1:5" x14ac:dyDescent="0.3">
      <c r="A21304">
        <v>71130014</v>
      </c>
      <c r="B21304" t="s">
        <v>1200</v>
      </c>
      <c r="C21304" t="s">
        <v>130</v>
      </c>
      <c r="D21304" t="s">
        <v>2404</v>
      </c>
      <c r="E21304">
        <v>-34</v>
      </c>
    </row>
    <row r="21305" spans="1:5" x14ac:dyDescent="0.3">
      <c r="A21305">
        <v>71130014</v>
      </c>
      <c r="B21305" t="s">
        <v>1200</v>
      </c>
      <c r="C21305" t="s">
        <v>130</v>
      </c>
      <c r="D21305" t="s">
        <v>2405</v>
      </c>
      <c r="E21305">
        <v>-20</v>
      </c>
    </row>
    <row r="21306" spans="1:5" x14ac:dyDescent="0.3">
      <c r="A21306">
        <v>71130014</v>
      </c>
      <c r="B21306" t="s">
        <v>1200</v>
      </c>
      <c r="C21306" t="s">
        <v>130</v>
      </c>
      <c r="D21306" t="s">
        <v>2406</v>
      </c>
      <c r="E21306">
        <v>-10</v>
      </c>
    </row>
    <row r="21307" spans="1:5" x14ac:dyDescent="0.3">
      <c r="A21307">
        <v>71130014</v>
      </c>
      <c r="B21307" t="s">
        <v>1200</v>
      </c>
      <c r="C21307" t="s">
        <v>130</v>
      </c>
      <c r="D21307" t="s">
        <v>2407</v>
      </c>
      <c r="E21307">
        <v>0</v>
      </c>
    </row>
    <row r="21308" spans="1:5" x14ac:dyDescent="0.3">
      <c r="A21308">
        <v>71130014</v>
      </c>
      <c r="B21308" t="s">
        <v>1200</v>
      </c>
      <c r="C21308" t="s">
        <v>130</v>
      </c>
      <c r="D21308" t="s">
        <v>2408</v>
      </c>
      <c r="E21308">
        <v>0</v>
      </c>
    </row>
    <row r="21309" spans="1:5" x14ac:dyDescent="0.3">
      <c r="A21309">
        <v>71130014</v>
      </c>
      <c r="B21309" t="s">
        <v>1200</v>
      </c>
      <c r="C21309" t="s">
        <v>130</v>
      </c>
      <c r="D21309" t="s">
        <v>2409</v>
      </c>
      <c r="E21309">
        <v>0</v>
      </c>
    </row>
    <row r="21310" spans="1:5" x14ac:dyDescent="0.3">
      <c r="A21310">
        <v>71130014</v>
      </c>
      <c r="B21310" t="s">
        <v>1200</v>
      </c>
      <c r="C21310" t="s">
        <v>130</v>
      </c>
      <c r="D21310" t="s">
        <v>2410</v>
      </c>
      <c r="E21310">
        <v>0</v>
      </c>
    </row>
    <row r="21311" spans="1:5" x14ac:dyDescent="0.3">
      <c r="A21311">
        <v>71130014</v>
      </c>
      <c r="B21311" t="s">
        <v>1200</v>
      </c>
      <c r="C21311" t="s">
        <v>130</v>
      </c>
      <c r="D21311" t="s">
        <v>2411</v>
      </c>
      <c r="E21311">
        <v>-20</v>
      </c>
    </row>
    <row r="21312" spans="1:5" x14ac:dyDescent="0.3">
      <c r="A21312">
        <v>71130014</v>
      </c>
      <c r="B21312" t="s">
        <v>1200</v>
      </c>
      <c r="C21312" t="s">
        <v>130</v>
      </c>
      <c r="D21312" t="s">
        <v>2412</v>
      </c>
      <c r="E21312">
        <v>0</v>
      </c>
    </row>
    <row r="21313" spans="1:5" x14ac:dyDescent="0.3">
      <c r="A21313">
        <v>71130014</v>
      </c>
      <c r="B21313" t="s">
        <v>1200</v>
      </c>
      <c r="C21313" t="s">
        <v>130</v>
      </c>
      <c r="D21313" t="s">
        <v>2413</v>
      </c>
      <c r="E21313">
        <v>0</v>
      </c>
    </row>
    <row r="21314" spans="1:5" x14ac:dyDescent="0.3">
      <c r="A21314">
        <v>66030026</v>
      </c>
      <c r="B21314" t="s">
        <v>1202</v>
      </c>
      <c r="C21314" t="s">
        <v>8</v>
      </c>
      <c r="D21314" t="s">
        <v>2378</v>
      </c>
      <c r="E21314">
        <v>0</v>
      </c>
    </row>
    <row r="21315" spans="1:5" x14ac:dyDescent="0.3">
      <c r="A21315">
        <v>66030026</v>
      </c>
      <c r="B21315" t="s">
        <v>1202</v>
      </c>
      <c r="C21315" t="s">
        <v>8</v>
      </c>
      <c r="D21315" t="s">
        <v>2379</v>
      </c>
      <c r="E21315">
        <v>0</v>
      </c>
    </row>
    <row r="21316" spans="1:5" x14ac:dyDescent="0.3">
      <c r="A21316">
        <v>66030026</v>
      </c>
      <c r="B21316" t="s">
        <v>1202</v>
      </c>
      <c r="C21316" t="s">
        <v>8</v>
      </c>
      <c r="D21316" t="s">
        <v>2380</v>
      </c>
      <c r="E21316">
        <v>0</v>
      </c>
    </row>
    <row r="21317" spans="1:5" x14ac:dyDescent="0.3">
      <c r="A21317">
        <v>66030026</v>
      </c>
      <c r="B21317" t="s">
        <v>1202</v>
      </c>
      <c r="C21317" t="s">
        <v>8</v>
      </c>
      <c r="D21317" t="s">
        <v>2381</v>
      </c>
      <c r="E21317">
        <v>0</v>
      </c>
    </row>
    <row r="21318" spans="1:5" x14ac:dyDescent="0.3">
      <c r="A21318">
        <v>66030026</v>
      </c>
      <c r="B21318" t="s">
        <v>1202</v>
      </c>
      <c r="C21318" t="s">
        <v>8</v>
      </c>
      <c r="D21318" t="s">
        <v>2382</v>
      </c>
      <c r="E21318">
        <v>-3</v>
      </c>
    </row>
    <row r="21319" spans="1:5" x14ac:dyDescent="0.3">
      <c r="A21319">
        <v>66030026</v>
      </c>
      <c r="B21319" t="s">
        <v>1202</v>
      </c>
      <c r="C21319" t="s">
        <v>8</v>
      </c>
      <c r="D21319" t="s">
        <v>2383</v>
      </c>
      <c r="E21319">
        <v>0</v>
      </c>
    </row>
    <row r="21320" spans="1:5" x14ac:dyDescent="0.3">
      <c r="A21320">
        <v>66030026</v>
      </c>
      <c r="B21320" t="s">
        <v>1202</v>
      </c>
      <c r="C21320" t="s">
        <v>8</v>
      </c>
      <c r="D21320" t="s">
        <v>2384</v>
      </c>
      <c r="E21320">
        <v>0</v>
      </c>
    </row>
    <row r="21321" spans="1:5" x14ac:dyDescent="0.3">
      <c r="A21321">
        <v>66030026</v>
      </c>
      <c r="B21321" t="s">
        <v>1202</v>
      </c>
      <c r="C21321" t="s">
        <v>8</v>
      </c>
      <c r="D21321" t="s">
        <v>2385</v>
      </c>
      <c r="E21321">
        <v>0</v>
      </c>
    </row>
    <row r="21322" spans="1:5" x14ac:dyDescent="0.3">
      <c r="A21322">
        <v>66030026</v>
      </c>
      <c r="B21322" t="s">
        <v>1202</v>
      </c>
      <c r="C21322" t="s">
        <v>8</v>
      </c>
      <c r="D21322" t="s">
        <v>2386</v>
      </c>
      <c r="E21322">
        <v>0</v>
      </c>
    </row>
    <row r="21323" spans="1:5" x14ac:dyDescent="0.3">
      <c r="A21323">
        <v>66030026</v>
      </c>
      <c r="B21323" t="s">
        <v>1202</v>
      </c>
      <c r="C21323" t="s">
        <v>8</v>
      </c>
      <c r="D21323" t="s">
        <v>2387</v>
      </c>
      <c r="E21323">
        <v>0</v>
      </c>
    </row>
    <row r="21324" spans="1:5" x14ac:dyDescent="0.3">
      <c r="A21324">
        <v>66030026</v>
      </c>
      <c r="B21324" t="s">
        <v>1202</v>
      </c>
      <c r="C21324" t="s">
        <v>8</v>
      </c>
      <c r="D21324" t="s">
        <v>2388</v>
      </c>
      <c r="E21324">
        <v>-6</v>
      </c>
    </row>
    <row r="21325" spans="1:5" x14ac:dyDescent="0.3">
      <c r="A21325">
        <v>66030026</v>
      </c>
      <c r="B21325" t="s">
        <v>1202</v>
      </c>
      <c r="C21325" t="s">
        <v>8</v>
      </c>
      <c r="D21325" t="s">
        <v>2389</v>
      </c>
      <c r="E21325">
        <v>0</v>
      </c>
    </row>
    <row r="21326" spans="1:5" x14ac:dyDescent="0.3">
      <c r="A21326">
        <v>66030026</v>
      </c>
      <c r="B21326" t="s">
        <v>1202</v>
      </c>
      <c r="C21326" t="s">
        <v>8</v>
      </c>
      <c r="D21326" t="s">
        <v>2390</v>
      </c>
      <c r="E21326">
        <v>-3</v>
      </c>
    </row>
    <row r="21327" spans="1:5" x14ac:dyDescent="0.3">
      <c r="A21327">
        <v>66030026</v>
      </c>
      <c r="B21327" t="s">
        <v>1202</v>
      </c>
      <c r="C21327" t="s">
        <v>8</v>
      </c>
      <c r="D21327" t="s">
        <v>2391</v>
      </c>
      <c r="E21327">
        <v>-3</v>
      </c>
    </row>
    <row r="21328" spans="1:5" x14ac:dyDescent="0.3">
      <c r="A21328">
        <v>66030026</v>
      </c>
      <c r="B21328" t="s">
        <v>1202</v>
      </c>
      <c r="C21328" t="s">
        <v>8</v>
      </c>
      <c r="D21328" t="s">
        <v>2392</v>
      </c>
      <c r="E21328">
        <v>-6</v>
      </c>
    </row>
    <row r="21329" spans="1:5" x14ac:dyDescent="0.3">
      <c r="A21329">
        <v>66030026</v>
      </c>
      <c r="B21329" t="s">
        <v>1202</v>
      </c>
      <c r="C21329" t="s">
        <v>8</v>
      </c>
      <c r="D21329" t="s">
        <v>2393</v>
      </c>
      <c r="E21329">
        <v>0</v>
      </c>
    </row>
    <row r="21330" spans="1:5" x14ac:dyDescent="0.3">
      <c r="A21330">
        <v>66030026</v>
      </c>
      <c r="B21330" t="s">
        <v>1202</v>
      </c>
      <c r="C21330" t="s">
        <v>8</v>
      </c>
      <c r="D21330" t="s">
        <v>2394</v>
      </c>
      <c r="E21330">
        <v>0</v>
      </c>
    </row>
    <row r="21331" spans="1:5" x14ac:dyDescent="0.3">
      <c r="A21331">
        <v>66030026</v>
      </c>
      <c r="B21331" t="s">
        <v>1202</v>
      </c>
      <c r="C21331" t="s">
        <v>8</v>
      </c>
      <c r="D21331" t="s">
        <v>2395</v>
      </c>
      <c r="E21331">
        <v>0</v>
      </c>
    </row>
    <row r="21332" spans="1:5" x14ac:dyDescent="0.3">
      <c r="A21332">
        <v>66030026</v>
      </c>
      <c r="B21332" t="s">
        <v>1202</v>
      </c>
      <c r="C21332" t="s">
        <v>8</v>
      </c>
      <c r="D21332" t="s">
        <v>2396</v>
      </c>
      <c r="E21332">
        <v>-3</v>
      </c>
    </row>
    <row r="21333" spans="1:5" x14ac:dyDescent="0.3">
      <c r="A21333">
        <v>66030026</v>
      </c>
      <c r="B21333" t="s">
        <v>1202</v>
      </c>
      <c r="C21333" t="s">
        <v>8</v>
      </c>
      <c r="D21333" t="s">
        <v>2397</v>
      </c>
      <c r="E21333">
        <v>0</v>
      </c>
    </row>
    <row r="21334" spans="1:5" x14ac:dyDescent="0.3">
      <c r="A21334">
        <v>66030026</v>
      </c>
      <c r="B21334" t="s">
        <v>1202</v>
      </c>
      <c r="C21334" t="s">
        <v>8</v>
      </c>
      <c r="D21334" t="s">
        <v>2398</v>
      </c>
      <c r="E21334">
        <v>0</v>
      </c>
    </row>
    <row r="21335" spans="1:5" x14ac:dyDescent="0.3">
      <c r="A21335">
        <v>66030026</v>
      </c>
      <c r="B21335" t="s">
        <v>1202</v>
      </c>
      <c r="C21335" t="s">
        <v>8</v>
      </c>
      <c r="D21335" t="s">
        <v>2399</v>
      </c>
      <c r="E21335">
        <v>0</v>
      </c>
    </row>
    <row r="21336" spans="1:5" x14ac:dyDescent="0.3">
      <c r="A21336">
        <v>66030026</v>
      </c>
      <c r="B21336" t="s">
        <v>1202</v>
      </c>
      <c r="C21336" t="s">
        <v>8</v>
      </c>
      <c r="D21336" t="s">
        <v>2400</v>
      </c>
      <c r="E21336">
        <v>0</v>
      </c>
    </row>
    <row r="21337" spans="1:5" x14ac:dyDescent="0.3">
      <c r="A21337">
        <v>66030026</v>
      </c>
      <c r="B21337" t="s">
        <v>1202</v>
      </c>
      <c r="C21337" t="s">
        <v>8</v>
      </c>
      <c r="D21337" t="s">
        <v>2401</v>
      </c>
      <c r="E21337">
        <v>0</v>
      </c>
    </row>
    <row r="21338" spans="1:5" x14ac:dyDescent="0.3">
      <c r="A21338">
        <v>66030026</v>
      </c>
      <c r="B21338" t="s">
        <v>1202</v>
      </c>
      <c r="C21338" t="s">
        <v>8</v>
      </c>
      <c r="D21338" t="s">
        <v>2402</v>
      </c>
      <c r="E21338">
        <v>0</v>
      </c>
    </row>
    <row r="21339" spans="1:5" x14ac:dyDescent="0.3">
      <c r="A21339">
        <v>66030026</v>
      </c>
      <c r="B21339" t="s">
        <v>1202</v>
      </c>
      <c r="C21339" t="s">
        <v>8</v>
      </c>
      <c r="D21339" t="s">
        <v>2403</v>
      </c>
      <c r="E21339">
        <v>-3</v>
      </c>
    </row>
    <row r="21340" spans="1:5" x14ac:dyDescent="0.3">
      <c r="A21340">
        <v>66030026</v>
      </c>
      <c r="B21340" t="s">
        <v>1202</v>
      </c>
      <c r="C21340" t="s">
        <v>8</v>
      </c>
      <c r="D21340" t="s">
        <v>2404</v>
      </c>
      <c r="E21340">
        <v>0</v>
      </c>
    </row>
    <row r="21341" spans="1:5" x14ac:dyDescent="0.3">
      <c r="A21341">
        <v>66030026</v>
      </c>
      <c r="B21341" t="s">
        <v>1202</v>
      </c>
      <c r="C21341" t="s">
        <v>8</v>
      </c>
      <c r="D21341" t="s">
        <v>2405</v>
      </c>
      <c r="E21341">
        <v>0</v>
      </c>
    </row>
    <row r="21342" spans="1:5" x14ac:dyDescent="0.3">
      <c r="A21342">
        <v>66030026</v>
      </c>
      <c r="B21342" t="s">
        <v>1202</v>
      </c>
      <c r="C21342" t="s">
        <v>8</v>
      </c>
      <c r="D21342" t="s">
        <v>2406</v>
      </c>
      <c r="E21342">
        <v>0</v>
      </c>
    </row>
    <row r="21343" spans="1:5" x14ac:dyDescent="0.3">
      <c r="A21343">
        <v>66030026</v>
      </c>
      <c r="B21343" t="s">
        <v>1202</v>
      </c>
      <c r="C21343" t="s">
        <v>8</v>
      </c>
      <c r="D21343" t="s">
        <v>2407</v>
      </c>
      <c r="E21343">
        <v>0</v>
      </c>
    </row>
    <row r="21344" spans="1:5" x14ac:dyDescent="0.3">
      <c r="A21344">
        <v>66030026</v>
      </c>
      <c r="B21344" t="s">
        <v>1202</v>
      </c>
      <c r="C21344" t="s">
        <v>8</v>
      </c>
      <c r="D21344" t="s">
        <v>2408</v>
      </c>
      <c r="E21344">
        <v>0</v>
      </c>
    </row>
    <row r="21345" spans="1:5" x14ac:dyDescent="0.3">
      <c r="A21345">
        <v>66030026</v>
      </c>
      <c r="B21345" t="s">
        <v>1202</v>
      </c>
      <c r="C21345" t="s">
        <v>8</v>
      </c>
      <c r="D21345" t="s">
        <v>2409</v>
      </c>
      <c r="E21345">
        <v>0</v>
      </c>
    </row>
    <row r="21346" spans="1:5" x14ac:dyDescent="0.3">
      <c r="A21346">
        <v>66030026</v>
      </c>
      <c r="B21346" t="s">
        <v>1202</v>
      </c>
      <c r="C21346" t="s">
        <v>8</v>
      </c>
      <c r="D21346" t="s">
        <v>2410</v>
      </c>
      <c r="E21346">
        <v>-3</v>
      </c>
    </row>
    <row r="21347" spans="1:5" x14ac:dyDescent="0.3">
      <c r="A21347">
        <v>66030026</v>
      </c>
      <c r="B21347" t="s">
        <v>1202</v>
      </c>
      <c r="C21347" t="s">
        <v>8</v>
      </c>
      <c r="D21347" t="s">
        <v>2411</v>
      </c>
      <c r="E21347">
        <v>-3</v>
      </c>
    </row>
    <row r="21348" spans="1:5" x14ac:dyDescent="0.3">
      <c r="A21348">
        <v>66030026</v>
      </c>
      <c r="B21348" t="s">
        <v>1202</v>
      </c>
      <c r="C21348" t="s">
        <v>8</v>
      </c>
      <c r="D21348" t="s">
        <v>2412</v>
      </c>
      <c r="E21348">
        <v>0</v>
      </c>
    </row>
    <row r="21349" spans="1:5" x14ac:dyDescent="0.3">
      <c r="A21349">
        <v>66030026</v>
      </c>
      <c r="B21349" t="s">
        <v>1202</v>
      </c>
      <c r="C21349" t="s">
        <v>8</v>
      </c>
      <c r="D21349" t="s">
        <v>2413</v>
      </c>
      <c r="E21349">
        <v>0</v>
      </c>
    </row>
    <row r="21350" spans="1:5" x14ac:dyDescent="0.3">
      <c r="A21350">
        <v>55920015</v>
      </c>
      <c r="B21350" t="s">
        <v>1204</v>
      </c>
      <c r="C21350" t="s">
        <v>8</v>
      </c>
      <c r="D21350" t="s">
        <v>2378</v>
      </c>
      <c r="E21350">
        <v>0</v>
      </c>
    </row>
    <row r="21351" spans="1:5" x14ac:dyDescent="0.3">
      <c r="A21351">
        <v>55920015</v>
      </c>
      <c r="B21351" t="s">
        <v>1204</v>
      </c>
      <c r="C21351" t="s">
        <v>8</v>
      </c>
      <c r="D21351" t="s">
        <v>2379</v>
      </c>
      <c r="E21351">
        <v>0</v>
      </c>
    </row>
    <row r="21352" spans="1:5" x14ac:dyDescent="0.3">
      <c r="A21352">
        <v>55920015</v>
      </c>
      <c r="B21352" t="s">
        <v>1204</v>
      </c>
      <c r="C21352" t="s">
        <v>8</v>
      </c>
      <c r="D21352" t="s">
        <v>2380</v>
      </c>
      <c r="E21352">
        <v>0</v>
      </c>
    </row>
    <row r="21353" spans="1:5" x14ac:dyDescent="0.3">
      <c r="A21353">
        <v>55920015</v>
      </c>
      <c r="B21353" t="s">
        <v>1204</v>
      </c>
      <c r="C21353" t="s">
        <v>8</v>
      </c>
      <c r="D21353" t="s">
        <v>2381</v>
      </c>
      <c r="E21353">
        <v>0</v>
      </c>
    </row>
    <row r="21354" spans="1:5" x14ac:dyDescent="0.3">
      <c r="A21354">
        <v>55920015</v>
      </c>
      <c r="B21354" t="s">
        <v>1204</v>
      </c>
      <c r="C21354" t="s">
        <v>8</v>
      </c>
      <c r="D21354" t="s">
        <v>2382</v>
      </c>
      <c r="E21354">
        <v>0</v>
      </c>
    </row>
    <row r="21355" spans="1:5" x14ac:dyDescent="0.3">
      <c r="A21355">
        <v>55920015</v>
      </c>
      <c r="B21355" t="s">
        <v>1204</v>
      </c>
      <c r="C21355" t="s">
        <v>8</v>
      </c>
      <c r="D21355" t="s">
        <v>2383</v>
      </c>
      <c r="E21355">
        <v>0</v>
      </c>
    </row>
    <row r="21356" spans="1:5" x14ac:dyDescent="0.3">
      <c r="A21356">
        <v>55920015</v>
      </c>
      <c r="B21356" t="s">
        <v>1204</v>
      </c>
      <c r="C21356" t="s">
        <v>8</v>
      </c>
      <c r="D21356" t="s">
        <v>2384</v>
      </c>
      <c r="E21356">
        <v>0</v>
      </c>
    </row>
    <row r="21357" spans="1:5" x14ac:dyDescent="0.3">
      <c r="A21357">
        <v>55920015</v>
      </c>
      <c r="B21357" t="s">
        <v>1204</v>
      </c>
      <c r="C21357" t="s">
        <v>8</v>
      </c>
      <c r="D21357" t="s">
        <v>2385</v>
      </c>
      <c r="E21357">
        <v>0</v>
      </c>
    </row>
    <row r="21358" spans="1:5" x14ac:dyDescent="0.3">
      <c r="A21358">
        <v>55920015</v>
      </c>
      <c r="B21358" t="s">
        <v>1204</v>
      </c>
      <c r="C21358" t="s">
        <v>8</v>
      </c>
      <c r="D21358" t="s">
        <v>2386</v>
      </c>
      <c r="E21358">
        <v>0</v>
      </c>
    </row>
    <row r="21359" spans="1:5" x14ac:dyDescent="0.3">
      <c r="A21359">
        <v>55920015</v>
      </c>
      <c r="B21359" t="s">
        <v>1204</v>
      </c>
      <c r="C21359" t="s">
        <v>8</v>
      </c>
      <c r="D21359" t="s">
        <v>2387</v>
      </c>
      <c r="E21359">
        <v>0</v>
      </c>
    </row>
    <row r="21360" spans="1:5" x14ac:dyDescent="0.3">
      <c r="A21360">
        <v>55920015</v>
      </c>
      <c r="B21360" t="s">
        <v>1204</v>
      </c>
      <c r="C21360" t="s">
        <v>8</v>
      </c>
      <c r="D21360" t="s">
        <v>2388</v>
      </c>
      <c r="E21360">
        <v>0</v>
      </c>
    </row>
    <row r="21361" spans="1:5" x14ac:dyDescent="0.3">
      <c r="A21361">
        <v>55920015</v>
      </c>
      <c r="B21361" t="s">
        <v>1204</v>
      </c>
      <c r="C21361" t="s">
        <v>8</v>
      </c>
      <c r="D21361" t="s">
        <v>2389</v>
      </c>
      <c r="E21361">
        <v>0</v>
      </c>
    </row>
    <row r="21362" spans="1:5" x14ac:dyDescent="0.3">
      <c r="A21362">
        <v>55920015</v>
      </c>
      <c r="B21362" t="s">
        <v>1204</v>
      </c>
      <c r="C21362" t="s">
        <v>8</v>
      </c>
      <c r="D21362" t="s">
        <v>2390</v>
      </c>
      <c r="E21362">
        <v>0</v>
      </c>
    </row>
    <row r="21363" spans="1:5" x14ac:dyDescent="0.3">
      <c r="A21363">
        <v>55920015</v>
      </c>
      <c r="B21363" t="s">
        <v>1204</v>
      </c>
      <c r="C21363" t="s">
        <v>8</v>
      </c>
      <c r="D21363" t="s">
        <v>2391</v>
      </c>
      <c r="E21363">
        <v>0</v>
      </c>
    </row>
    <row r="21364" spans="1:5" x14ac:dyDescent="0.3">
      <c r="A21364">
        <v>55920015</v>
      </c>
      <c r="B21364" t="s">
        <v>1204</v>
      </c>
      <c r="C21364" t="s">
        <v>8</v>
      </c>
      <c r="D21364" t="s">
        <v>2392</v>
      </c>
      <c r="E21364">
        <v>0</v>
      </c>
    </row>
    <row r="21365" spans="1:5" x14ac:dyDescent="0.3">
      <c r="A21365">
        <v>55920015</v>
      </c>
      <c r="B21365" t="s">
        <v>1204</v>
      </c>
      <c r="C21365" t="s">
        <v>8</v>
      </c>
      <c r="D21365" t="s">
        <v>2393</v>
      </c>
      <c r="E21365">
        <v>0</v>
      </c>
    </row>
    <row r="21366" spans="1:5" x14ac:dyDescent="0.3">
      <c r="A21366">
        <v>55920015</v>
      </c>
      <c r="B21366" t="s">
        <v>1204</v>
      </c>
      <c r="C21366" t="s">
        <v>8</v>
      </c>
      <c r="D21366" t="s">
        <v>2394</v>
      </c>
      <c r="E21366">
        <v>0</v>
      </c>
    </row>
    <row r="21367" spans="1:5" x14ac:dyDescent="0.3">
      <c r="A21367">
        <v>55920015</v>
      </c>
      <c r="B21367" t="s">
        <v>1204</v>
      </c>
      <c r="C21367" t="s">
        <v>8</v>
      </c>
      <c r="D21367" t="s">
        <v>2395</v>
      </c>
      <c r="E21367">
        <v>0</v>
      </c>
    </row>
    <row r="21368" spans="1:5" x14ac:dyDescent="0.3">
      <c r="A21368">
        <v>55920015</v>
      </c>
      <c r="B21368" t="s">
        <v>1204</v>
      </c>
      <c r="C21368" t="s">
        <v>8</v>
      </c>
      <c r="D21368" t="s">
        <v>2396</v>
      </c>
      <c r="E21368">
        <v>0</v>
      </c>
    </row>
    <row r="21369" spans="1:5" x14ac:dyDescent="0.3">
      <c r="A21369">
        <v>55920015</v>
      </c>
      <c r="B21369" t="s">
        <v>1204</v>
      </c>
      <c r="C21369" t="s">
        <v>8</v>
      </c>
      <c r="D21369" t="s">
        <v>2397</v>
      </c>
      <c r="E21369">
        <v>0</v>
      </c>
    </row>
    <row r="21370" spans="1:5" x14ac:dyDescent="0.3">
      <c r="A21370">
        <v>55920015</v>
      </c>
      <c r="B21370" t="s">
        <v>1204</v>
      </c>
      <c r="C21370" t="s">
        <v>8</v>
      </c>
      <c r="D21370" t="s">
        <v>2398</v>
      </c>
      <c r="E21370">
        <v>0</v>
      </c>
    </row>
    <row r="21371" spans="1:5" x14ac:dyDescent="0.3">
      <c r="A21371">
        <v>55920015</v>
      </c>
      <c r="B21371" t="s">
        <v>1204</v>
      </c>
      <c r="C21371" t="s">
        <v>8</v>
      </c>
      <c r="D21371" t="s">
        <v>2399</v>
      </c>
      <c r="E21371">
        <v>0</v>
      </c>
    </row>
    <row r="21372" spans="1:5" x14ac:dyDescent="0.3">
      <c r="A21372">
        <v>55920015</v>
      </c>
      <c r="B21372" t="s">
        <v>1204</v>
      </c>
      <c r="C21372" t="s">
        <v>8</v>
      </c>
      <c r="D21372" t="s">
        <v>2400</v>
      </c>
      <c r="E21372">
        <v>0</v>
      </c>
    </row>
    <row r="21373" spans="1:5" x14ac:dyDescent="0.3">
      <c r="A21373">
        <v>55920015</v>
      </c>
      <c r="B21373" t="s">
        <v>1204</v>
      </c>
      <c r="C21373" t="s">
        <v>8</v>
      </c>
      <c r="D21373" t="s">
        <v>2401</v>
      </c>
      <c r="E21373">
        <v>0</v>
      </c>
    </row>
    <row r="21374" spans="1:5" x14ac:dyDescent="0.3">
      <c r="A21374">
        <v>55920015</v>
      </c>
      <c r="B21374" t="s">
        <v>1204</v>
      </c>
      <c r="C21374" t="s">
        <v>8</v>
      </c>
      <c r="D21374" t="s">
        <v>2402</v>
      </c>
      <c r="E21374">
        <v>0</v>
      </c>
    </row>
    <row r="21375" spans="1:5" x14ac:dyDescent="0.3">
      <c r="A21375">
        <v>55920015</v>
      </c>
      <c r="B21375" t="s">
        <v>1204</v>
      </c>
      <c r="C21375" t="s">
        <v>8</v>
      </c>
      <c r="D21375" t="s">
        <v>2403</v>
      </c>
      <c r="E21375">
        <v>0</v>
      </c>
    </row>
    <row r="21376" spans="1:5" x14ac:dyDescent="0.3">
      <c r="A21376">
        <v>55920015</v>
      </c>
      <c r="B21376" t="s">
        <v>1204</v>
      </c>
      <c r="C21376" t="s">
        <v>8</v>
      </c>
      <c r="D21376" t="s">
        <v>2404</v>
      </c>
      <c r="E21376">
        <v>0</v>
      </c>
    </row>
    <row r="21377" spans="1:5" x14ac:dyDescent="0.3">
      <c r="A21377">
        <v>55920015</v>
      </c>
      <c r="B21377" t="s">
        <v>1204</v>
      </c>
      <c r="C21377" t="s">
        <v>8</v>
      </c>
      <c r="D21377" t="s">
        <v>2405</v>
      </c>
      <c r="E21377">
        <v>0</v>
      </c>
    </row>
    <row r="21378" spans="1:5" x14ac:dyDescent="0.3">
      <c r="A21378">
        <v>55920015</v>
      </c>
      <c r="B21378" t="s">
        <v>1204</v>
      </c>
      <c r="C21378" t="s">
        <v>8</v>
      </c>
      <c r="D21378" t="s">
        <v>2406</v>
      </c>
      <c r="E21378">
        <v>0</v>
      </c>
    </row>
    <row r="21379" spans="1:5" x14ac:dyDescent="0.3">
      <c r="A21379">
        <v>55920015</v>
      </c>
      <c r="B21379" t="s">
        <v>1204</v>
      </c>
      <c r="C21379" t="s">
        <v>8</v>
      </c>
      <c r="D21379" t="s">
        <v>2407</v>
      </c>
      <c r="E21379">
        <v>0</v>
      </c>
    </row>
    <row r="21380" spans="1:5" x14ac:dyDescent="0.3">
      <c r="A21380">
        <v>55920015</v>
      </c>
      <c r="B21380" t="s">
        <v>1204</v>
      </c>
      <c r="C21380" t="s">
        <v>8</v>
      </c>
      <c r="D21380" t="s">
        <v>2408</v>
      </c>
      <c r="E21380">
        <v>0</v>
      </c>
    </row>
    <row r="21381" spans="1:5" x14ac:dyDescent="0.3">
      <c r="A21381">
        <v>55920015</v>
      </c>
      <c r="B21381" t="s">
        <v>1204</v>
      </c>
      <c r="C21381" t="s">
        <v>8</v>
      </c>
      <c r="D21381" t="s">
        <v>2409</v>
      </c>
      <c r="E21381">
        <v>-2</v>
      </c>
    </row>
    <row r="21382" spans="1:5" x14ac:dyDescent="0.3">
      <c r="A21382">
        <v>55920015</v>
      </c>
      <c r="B21382" t="s">
        <v>1204</v>
      </c>
      <c r="C21382" t="s">
        <v>8</v>
      </c>
      <c r="D21382" t="s">
        <v>2410</v>
      </c>
      <c r="E21382">
        <v>0</v>
      </c>
    </row>
    <row r="21383" spans="1:5" x14ac:dyDescent="0.3">
      <c r="A21383">
        <v>55920015</v>
      </c>
      <c r="B21383" t="s">
        <v>1204</v>
      </c>
      <c r="C21383" t="s">
        <v>8</v>
      </c>
      <c r="D21383" t="s">
        <v>2411</v>
      </c>
      <c r="E21383">
        <v>0</v>
      </c>
    </row>
    <row r="21384" spans="1:5" x14ac:dyDescent="0.3">
      <c r="A21384">
        <v>55920015</v>
      </c>
      <c r="B21384" t="s">
        <v>1204</v>
      </c>
      <c r="C21384" t="s">
        <v>8</v>
      </c>
      <c r="D21384" t="s">
        <v>2412</v>
      </c>
      <c r="E21384">
        <v>0</v>
      </c>
    </row>
    <row r="21385" spans="1:5" x14ac:dyDescent="0.3">
      <c r="A21385">
        <v>55920015</v>
      </c>
      <c r="B21385" t="s">
        <v>1204</v>
      </c>
      <c r="C21385" t="s">
        <v>8</v>
      </c>
      <c r="D21385" t="s">
        <v>2413</v>
      </c>
      <c r="E21385">
        <v>0</v>
      </c>
    </row>
    <row r="21386" spans="1:5" x14ac:dyDescent="0.3">
      <c r="A21386">
        <v>91100419</v>
      </c>
      <c r="B21386" t="s">
        <v>1206</v>
      </c>
      <c r="C21386" t="s">
        <v>8</v>
      </c>
      <c r="D21386" t="s">
        <v>2378</v>
      </c>
      <c r="E21386">
        <v>0</v>
      </c>
    </row>
    <row r="21387" spans="1:5" x14ac:dyDescent="0.3">
      <c r="A21387">
        <v>91100419</v>
      </c>
      <c r="B21387" t="s">
        <v>1206</v>
      </c>
      <c r="C21387" t="s">
        <v>8</v>
      </c>
      <c r="D21387" t="s">
        <v>2379</v>
      </c>
      <c r="E21387">
        <v>0</v>
      </c>
    </row>
    <row r="21388" spans="1:5" x14ac:dyDescent="0.3">
      <c r="A21388">
        <v>91100419</v>
      </c>
      <c r="B21388" t="s">
        <v>1206</v>
      </c>
      <c r="C21388" t="s">
        <v>8</v>
      </c>
      <c r="D21388" t="s">
        <v>2380</v>
      </c>
      <c r="E21388">
        <v>0</v>
      </c>
    </row>
    <row r="21389" spans="1:5" x14ac:dyDescent="0.3">
      <c r="A21389">
        <v>91100419</v>
      </c>
      <c r="B21389" t="s">
        <v>1206</v>
      </c>
      <c r="C21389" t="s">
        <v>8</v>
      </c>
      <c r="D21389" t="s">
        <v>2381</v>
      </c>
      <c r="E21389">
        <v>0</v>
      </c>
    </row>
    <row r="21390" spans="1:5" x14ac:dyDescent="0.3">
      <c r="A21390">
        <v>91100419</v>
      </c>
      <c r="B21390" t="s">
        <v>1206</v>
      </c>
      <c r="C21390" t="s">
        <v>8</v>
      </c>
      <c r="D21390" t="s">
        <v>2382</v>
      </c>
      <c r="E21390">
        <v>0</v>
      </c>
    </row>
    <row r="21391" spans="1:5" x14ac:dyDescent="0.3">
      <c r="A21391">
        <v>91100419</v>
      </c>
      <c r="B21391" t="s">
        <v>1206</v>
      </c>
      <c r="C21391" t="s">
        <v>8</v>
      </c>
      <c r="D21391" t="s">
        <v>2383</v>
      </c>
      <c r="E21391">
        <v>0</v>
      </c>
    </row>
    <row r="21392" spans="1:5" x14ac:dyDescent="0.3">
      <c r="A21392">
        <v>91100419</v>
      </c>
      <c r="B21392" t="s">
        <v>1206</v>
      </c>
      <c r="C21392" t="s">
        <v>8</v>
      </c>
      <c r="D21392" t="s">
        <v>2384</v>
      </c>
      <c r="E21392">
        <v>0</v>
      </c>
    </row>
    <row r="21393" spans="1:5" x14ac:dyDescent="0.3">
      <c r="A21393">
        <v>91100419</v>
      </c>
      <c r="B21393" t="s">
        <v>1206</v>
      </c>
      <c r="C21393" t="s">
        <v>8</v>
      </c>
      <c r="D21393" t="s">
        <v>2385</v>
      </c>
      <c r="E21393">
        <v>0</v>
      </c>
    </row>
    <row r="21394" spans="1:5" x14ac:dyDescent="0.3">
      <c r="A21394">
        <v>91100419</v>
      </c>
      <c r="B21394" t="s">
        <v>1206</v>
      </c>
      <c r="C21394" t="s">
        <v>8</v>
      </c>
      <c r="D21394" t="s">
        <v>2386</v>
      </c>
      <c r="E21394">
        <v>0</v>
      </c>
    </row>
    <row r="21395" spans="1:5" x14ac:dyDescent="0.3">
      <c r="A21395">
        <v>91100419</v>
      </c>
      <c r="B21395" t="s">
        <v>1206</v>
      </c>
      <c r="C21395" t="s">
        <v>8</v>
      </c>
      <c r="D21395" t="s">
        <v>2387</v>
      </c>
      <c r="E21395">
        <v>0</v>
      </c>
    </row>
    <row r="21396" spans="1:5" x14ac:dyDescent="0.3">
      <c r="A21396">
        <v>91100419</v>
      </c>
      <c r="B21396" t="s">
        <v>1206</v>
      </c>
      <c r="C21396" t="s">
        <v>8</v>
      </c>
      <c r="D21396" t="s">
        <v>2388</v>
      </c>
      <c r="E21396">
        <v>0</v>
      </c>
    </row>
    <row r="21397" spans="1:5" x14ac:dyDescent="0.3">
      <c r="A21397">
        <v>91100419</v>
      </c>
      <c r="B21397" t="s">
        <v>1206</v>
      </c>
      <c r="C21397" t="s">
        <v>8</v>
      </c>
      <c r="D21397" t="s">
        <v>2389</v>
      </c>
      <c r="E21397">
        <v>0</v>
      </c>
    </row>
    <row r="21398" spans="1:5" x14ac:dyDescent="0.3">
      <c r="A21398">
        <v>91100419</v>
      </c>
      <c r="B21398" t="s">
        <v>1206</v>
      </c>
      <c r="C21398" t="s">
        <v>8</v>
      </c>
      <c r="D21398" t="s">
        <v>2390</v>
      </c>
      <c r="E21398">
        <v>0</v>
      </c>
    </row>
    <row r="21399" spans="1:5" x14ac:dyDescent="0.3">
      <c r="A21399">
        <v>91100419</v>
      </c>
      <c r="B21399" t="s">
        <v>1206</v>
      </c>
      <c r="C21399" t="s">
        <v>8</v>
      </c>
      <c r="D21399" t="s">
        <v>2391</v>
      </c>
      <c r="E21399">
        <v>0</v>
      </c>
    </row>
    <row r="21400" spans="1:5" x14ac:dyDescent="0.3">
      <c r="A21400">
        <v>91100419</v>
      </c>
      <c r="B21400" t="s">
        <v>1206</v>
      </c>
      <c r="C21400" t="s">
        <v>8</v>
      </c>
      <c r="D21400" t="s">
        <v>2392</v>
      </c>
      <c r="E21400">
        <v>0</v>
      </c>
    </row>
    <row r="21401" spans="1:5" x14ac:dyDescent="0.3">
      <c r="A21401">
        <v>91100419</v>
      </c>
      <c r="B21401" t="s">
        <v>1206</v>
      </c>
      <c r="C21401" t="s">
        <v>8</v>
      </c>
      <c r="D21401" t="s">
        <v>2393</v>
      </c>
      <c r="E21401">
        <v>0</v>
      </c>
    </row>
    <row r="21402" spans="1:5" x14ac:dyDescent="0.3">
      <c r="A21402">
        <v>91100419</v>
      </c>
      <c r="B21402" t="s">
        <v>1206</v>
      </c>
      <c r="C21402" t="s">
        <v>8</v>
      </c>
      <c r="D21402" t="s">
        <v>2394</v>
      </c>
      <c r="E21402">
        <v>0</v>
      </c>
    </row>
    <row r="21403" spans="1:5" x14ac:dyDescent="0.3">
      <c r="A21403">
        <v>91100419</v>
      </c>
      <c r="B21403" t="s">
        <v>1206</v>
      </c>
      <c r="C21403" t="s">
        <v>8</v>
      </c>
      <c r="D21403" t="s">
        <v>2395</v>
      </c>
      <c r="E21403">
        <v>0</v>
      </c>
    </row>
    <row r="21404" spans="1:5" x14ac:dyDescent="0.3">
      <c r="A21404">
        <v>91100419</v>
      </c>
      <c r="B21404" t="s">
        <v>1206</v>
      </c>
      <c r="C21404" t="s">
        <v>8</v>
      </c>
      <c r="D21404" t="s">
        <v>2396</v>
      </c>
      <c r="E21404">
        <v>0</v>
      </c>
    </row>
    <row r="21405" spans="1:5" x14ac:dyDescent="0.3">
      <c r="A21405">
        <v>91100419</v>
      </c>
      <c r="B21405" t="s">
        <v>1206</v>
      </c>
      <c r="C21405" t="s">
        <v>8</v>
      </c>
      <c r="D21405" t="s">
        <v>2397</v>
      </c>
      <c r="E21405">
        <v>0</v>
      </c>
    </row>
    <row r="21406" spans="1:5" x14ac:dyDescent="0.3">
      <c r="A21406">
        <v>91100419</v>
      </c>
      <c r="B21406" t="s">
        <v>1206</v>
      </c>
      <c r="C21406" t="s">
        <v>8</v>
      </c>
      <c r="D21406" t="s">
        <v>2398</v>
      </c>
      <c r="E21406">
        <v>0</v>
      </c>
    </row>
    <row r="21407" spans="1:5" x14ac:dyDescent="0.3">
      <c r="A21407">
        <v>91100419</v>
      </c>
      <c r="B21407" t="s">
        <v>1206</v>
      </c>
      <c r="C21407" t="s">
        <v>8</v>
      </c>
      <c r="D21407" t="s">
        <v>2399</v>
      </c>
      <c r="E21407">
        <v>0</v>
      </c>
    </row>
    <row r="21408" spans="1:5" x14ac:dyDescent="0.3">
      <c r="A21408">
        <v>91100419</v>
      </c>
      <c r="B21408" t="s">
        <v>1206</v>
      </c>
      <c r="C21408" t="s">
        <v>8</v>
      </c>
      <c r="D21408" t="s">
        <v>2400</v>
      </c>
      <c r="E21408">
        <v>0</v>
      </c>
    </row>
    <row r="21409" spans="1:5" x14ac:dyDescent="0.3">
      <c r="A21409">
        <v>91100419</v>
      </c>
      <c r="B21409" t="s">
        <v>1206</v>
      </c>
      <c r="C21409" t="s">
        <v>8</v>
      </c>
      <c r="D21409" t="s">
        <v>2401</v>
      </c>
      <c r="E21409">
        <v>0</v>
      </c>
    </row>
    <row r="21410" spans="1:5" x14ac:dyDescent="0.3">
      <c r="A21410">
        <v>91100419</v>
      </c>
      <c r="B21410" t="s">
        <v>1206</v>
      </c>
      <c r="C21410" t="s">
        <v>8</v>
      </c>
      <c r="D21410" t="s">
        <v>2402</v>
      </c>
      <c r="E21410">
        <v>0</v>
      </c>
    </row>
    <row r="21411" spans="1:5" x14ac:dyDescent="0.3">
      <c r="A21411">
        <v>91100419</v>
      </c>
      <c r="B21411" t="s">
        <v>1206</v>
      </c>
      <c r="C21411" t="s">
        <v>8</v>
      </c>
      <c r="D21411" t="s">
        <v>2403</v>
      </c>
      <c r="E21411">
        <v>0</v>
      </c>
    </row>
    <row r="21412" spans="1:5" x14ac:dyDescent="0.3">
      <c r="A21412">
        <v>91100419</v>
      </c>
      <c r="B21412" t="s">
        <v>1206</v>
      </c>
      <c r="C21412" t="s">
        <v>8</v>
      </c>
      <c r="D21412" t="s">
        <v>2404</v>
      </c>
      <c r="E21412">
        <v>0</v>
      </c>
    </row>
    <row r="21413" spans="1:5" x14ac:dyDescent="0.3">
      <c r="A21413">
        <v>91100419</v>
      </c>
      <c r="B21413" t="s">
        <v>1206</v>
      </c>
      <c r="C21413" t="s">
        <v>8</v>
      </c>
      <c r="D21413" t="s">
        <v>2405</v>
      </c>
      <c r="E21413">
        <v>0</v>
      </c>
    </row>
    <row r="21414" spans="1:5" x14ac:dyDescent="0.3">
      <c r="A21414">
        <v>91100419</v>
      </c>
      <c r="B21414" t="s">
        <v>1206</v>
      </c>
      <c r="C21414" t="s">
        <v>8</v>
      </c>
      <c r="D21414" t="s">
        <v>2406</v>
      </c>
      <c r="E21414">
        <v>0</v>
      </c>
    </row>
    <row r="21415" spans="1:5" x14ac:dyDescent="0.3">
      <c r="A21415">
        <v>91100419</v>
      </c>
      <c r="B21415" t="s">
        <v>1206</v>
      </c>
      <c r="C21415" t="s">
        <v>8</v>
      </c>
      <c r="D21415" t="s">
        <v>2407</v>
      </c>
      <c r="E21415">
        <v>0</v>
      </c>
    </row>
    <row r="21416" spans="1:5" x14ac:dyDescent="0.3">
      <c r="A21416">
        <v>91100419</v>
      </c>
      <c r="B21416" t="s">
        <v>1206</v>
      </c>
      <c r="C21416" t="s">
        <v>8</v>
      </c>
      <c r="D21416" t="s">
        <v>2408</v>
      </c>
      <c r="E21416">
        <v>0</v>
      </c>
    </row>
    <row r="21417" spans="1:5" x14ac:dyDescent="0.3">
      <c r="A21417">
        <v>91100419</v>
      </c>
      <c r="B21417" t="s">
        <v>1206</v>
      </c>
      <c r="C21417" t="s">
        <v>8</v>
      </c>
      <c r="D21417" t="s">
        <v>2409</v>
      </c>
      <c r="E21417">
        <v>0</v>
      </c>
    </row>
    <row r="21418" spans="1:5" x14ac:dyDescent="0.3">
      <c r="A21418">
        <v>91100419</v>
      </c>
      <c r="B21418" t="s">
        <v>1206</v>
      </c>
      <c r="C21418" t="s">
        <v>8</v>
      </c>
      <c r="D21418" t="s">
        <v>2410</v>
      </c>
      <c r="E21418">
        <v>0</v>
      </c>
    </row>
    <row r="21419" spans="1:5" x14ac:dyDescent="0.3">
      <c r="A21419">
        <v>91100419</v>
      </c>
      <c r="B21419" t="s">
        <v>1206</v>
      </c>
      <c r="C21419" t="s">
        <v>8</v>
      </c>
      <c r="D21419" t="s">
        <v>2411</v>
      </c>
      <c r="E21419">
        <v>0</v>
      </c>
    </row>
    <row r="21420" spans="1:5" x14ac:dyDescent="0.3">
      <c r="A21420">
        <v>91100419</v>
      </c>
      <c r="B21420" t="s">
        <v>1206</v>
      </c>
      <c r="C21420" t="s">
        <v>8</v>
      </c>
      <c r="D21420" t="s">
        <v>2412</v>
      </c>
      <c r="E21420">
        <v>-4</v>
      </c>
    </row>
    <row r="21421" spans="1:5" x14ac:dyDescent="0.3">
      <c r="A21421">
        <v>91100419</v>
      </c>
      <c r="B21421" t="s">
        <v>1206</v>
      </c>
      <c r="C21421" t="s">
        <v>8</v>
      </c>
      <c r="D21421" t="s">
        <v>2413</v>
      </c>
      <c r="E21421">
        <v>0</v>
      </c>
    </row>
    <row r="21422" spans="1:5" x14ac:dyDescent="0.3">
      <c r="A21422">
        <v>60520003</v>
      </c>
      <c r="B21422" t="s">
        <v>1208</v>
      </c>
      <c r="C21422" t="s">
        <v>8</v>
      </c>
      <c r="D21422" t="s">
        <v>2378</v>
      </c>
      <c r="E21422">
        <v>0</v>
      </c>
    </row>
    <row r="21423" spans="1:5" x14ac:dyDescent="0.3">
      <c r="A21423">
        <v>60520003</v>
      </c>
      <c r="B21423" t="s">
        <v>1208</v>
      </c>
      <c r="C21423" t="s">
        <v>8</v>
      </c>
      <c r="D21423" t="s">
        <v>2379</v>
      </c>
      <c r="E21423">
        <v>0</v>
      </c>
    </row>
    <row r="21424" spans="1:5" x14ac:dyDescent="0.3">
      <c r="A21424">
        <v>60520003</v>
      </c>
      <c r="B21424" t="s">
        <v>1208</v>
      </c>
      <c r="C21424" t="s">
        <v>8</v>
      </c>
      <c r="D21424" t="s">
        <v>2380</v>
      </c>
      <c r="E21424">
        <v>0</v>
      </c>
    </row>
    <row r="21425" spans="1:5" x14ac:dyDescent="0.3">
      <c r="A21425">
        <v>60520003</v>
      </c>
      <c r="B21425" t="s">
        <v>1208</v>
      </c>
      <c r="C21425" t="s">
        <v>8</v>
      </c>
      <c r="D21425" t="s">
        <v>2381</v>
      </c>
      <c r="E21425">
        <v>0</v>
      </c>
    </row>
    <row r="21426" spans="1:5" x14ac:dyDescent="0.3">
      <c r="A21426">
        <v>60520003</v>
      </c>
      <c r="B21426" t="s">
        <v>1208</v>
      </c>
      <c r="C21426" t="s">
        <v>8</v>
      </c>
      <c r="D21426" t="s">
        <v>2382</v>
      </c>
      <c r="E21426">
        <v>0</v>
      </c>
    </row>
    <row r="21427" spans="1:5" x14ac:dyDescent="0.3">
      <c r="A21427">
        <v>60520003</v>
      </c>
      <c r="B21427" t="s">
        <v>1208</v>
      </c>
      <c r="C21427" t="s">
        <v>8</v>
      </c>
      <c r="D21427" t="s">
        <v>2383</v>
      </c>
      <c r="E21427">
        <v>0</v>
      </c>
    </row>
    <row r="21428" spans="1:5" x14ac:dyDescent="0.3">
      <c r="A21428">
        <v>60520003</v>
      </c>
      <c r="B21428" t="s">
        <v>1208</v>
      </c>
      <c r="C21428" t="s">
        <v>8</v>
      </c>
      <c r="D21428" t="s">
        <v>2384</v>
      </c>
      <c r="E21428">
        <v>0</v>
      </c>
    </row>
    <row r="21429" spans="1:5" x14ac:dyDescent="0.3">
      <c r="A21429">
        <v>60520003</v>
      </c>
      <c r="B21429" t="s">
        <v>1208</v>
      </c>
      <c r="C21429" t="s">
        <v>8</v>
      </c>
      <c r="D21429" t="s">
        <v>2385</v>
      </c>
      <c r="E21429">
        <v>0</v>
      </c>
    </row>
    <row r="21430" spans="1:5" x14ac:dyDescent="0.3">
      <c r="A21430">
        <v>60520003</v>
      </c>
      <c r="B21430" t="s">
        <v>1208</v>
      </c>
      <c r="C21430" t="s">
        <v>8</v>
      </c>
      <c r="D21430" t="s">
        <v>2386</v>
      </c>
      <c r="E21430">
        <v>0</v>
      </c>
    </row>
    <row r="21431" spans="1:5" x14ac:dyDescent="0.3">
      <c r="A21431">
        <v>60520003</v>
      </c>
      <c r="B21431" t="s">
        <v>1208</v>
      </c>
      <c r="C21431" t="s">
        <v>8</v>
      </c>
      <c r="D21431" t="s">
        <v>2387</v>
      </c>
      <c r="E21431">
        <v>-1</v>
      </c>
    </row>
    <row r="21432" spans="1:5" x14ac:dyDescent="0.3">
      <c r="A21432">
        <v>60520003</v>
      </c>
      <c r="B21432" t="s">
        <v>1208</v>
      </c>
      <c r="C21432" t="s">
        <v>8</v>
      </c>
      <c r="D21432" t="s">
        <v>2388</v>
      </c>
      <c r="E21432">
        <v>0</v>
      </c>
    </row>
    <row r="21433" spans="1:5" x14ac:dyDescent="0.3">
      <c r="A21433">
        <v>60520003</v>
      </c>
      <c r="B21433" t="s">
        <v>1208</v>
      </c>
      <c r="C21433" t="s">
        <v>8</v>
      </c>
      <c r="D21433" t="s">
        <v>2389</v>
      </c>
      <c r="E21433">
        <v>0</v>
      </c>
    </row>
    <row r="21434" spans="1:5" x14ac:dyDescent="0.3">
      <c r="A21434">
        <v>60520003</v>
      </c>
      <c r="B21434" t="s">
        <v>1208</v>
      </c>
      <c r="C21434" t="s">
        <v>8</v>
      </c>
      <c r="D21434" t="s">
        <v>2390</v>
      </c>
      <c r="E21434">
        <v>0</v>
      </c>
    </row>
    <row r="21435" spans="1:5" x14ac:dyDescent="0.3">
      <c r="A21435">
        <v>60520003</v>
      </c>
      <c r="B21435" t="s">
        <v>1208</v>
      </c>
      <c r="C21435" t="s">
        <v>8</v>
      </c>
      <c r="D21435" t="s">
        <v>2391</v>
      </c>
      <c r="E21435">
        <v>0</v>
      </c>
    </row>
    <row r="21436" spans="1:5" x14ac:dyDescent="0.3">
      <c r="A21436">
        <v>60520003</v>
      </c>
      <c r="B21436" t="s">
        <v>1208</v>
      </c>
      <c r="C21436" t="s">
        <v>8</v>
      </c>
      <c r="D21436" t="s">
        <v>2392</v>
      </c>
      <c r="E21436">
        <v>-1</v>
      </c>
    </row>
    <row r="21437" spans="1:5" x14ac:dyDescent="0.3">
      <c r="A21437">
        <v>60520003</v>
      </c>
      <c r="B21437" t="s">
        <v>1208</v>
      </c>
      <c r="C21437" t="s">
        <v>8</v>
      </c>
      <c r="D21437" t="s">
        <v>2393</v>
      </c>
      <c r="E21437">
        <v>0</v>
      </c>
    </row>
    <row r="21438" spans="1:5" x14ac:dyDescent="0.3">
      <c r="A21438">
        <v>60520003</v>
      </c>
      <c r="B21438" t="s">
        <v>1208</v>
      </c>
      <c r="C21438" t="s">
        <v>8</v>
      </c>
      <c r="D21438" t="s">
        <v>2394</v>
      </c>
      <c r="E21438">
        <v>0</v>
      </c>
    </row>
    <row r="21439" spans="1:5" x14ac:dyDescent="0.3">
      <c r="A21439">
        <v>60520003</v>
      </c>
      <c r="B21439" t="s">
        <v>1208</v>
      </c>
      <c r="C21439" t="s">
        <v>8</v>
      </c>
      <c r="D21439" t="s">
        <v>2395</v>
      </c>
      <c r="E21439">
        <v>0</v>
      </c>
    </row>
    <row r="21440" spans="1:5" x14ac:dyDescent="0.3">
      <c r="A21440">
        <v>60520003</v>
      </c>
      <c r="B21440" t="s">
        <v>1208</v>
      </c>
      <c r="C21440" t="s">
        <v>8</v>
      </c>
      <c r="D21440" t="s">
        <v>2396</v>
      </c>
      <c r="E21440">
        <v>-2</v>
      </c>
    </row>
    <row r="21441" spans="1:5" x14ac:dyDescent="0.3">
      <c r="A21441">
        <v>60520003</v>
      </c>
      <c r="B21441" t="s">
        <v>1208</v>
      </c>
      <c r="C21441" t="s">
        <v>8</v>
      </c>
      <c r="D21441" t="s">
        <v>2397</v>
      </c>
      <c r="E21441">
        <v>0</v>
      </c>
    </row>
    <row r="21442" spans="1:5" x14ac:dyDescent="0.3">
      <c r="A21442">
        <v>60520003</v>
      </c>
      <c r="B21442" t="s">
        <v>1208</v>
      </c>
      <c r="C21442" t="s">
        <v>8</v>
      </c>
      <c r="D21442" t="s">
        <v>2398</v>
      </c>
      <c r="E21442">
        <v>0</v>
      </c>
    </row>
    <row r="21443" spans="1:5" x14ac:dyDescent="0.3">
      <c r="A21443">
        <v>60520003</v>
      </c>
      <c r="B21443" t="s">
        <v>1208</v>
      </c>
      <c r="C21443" t="s">
        <v>8</v>
      </c>
      <c r="D21443" t="s">
        <v>2399</v>
      </c>
      <c r="E21443">
        <v>0</v>
      </c>
    </row>
    <row r="21444" spans="1:5" x14ac:dyDescent="0.3">
      <c r="A21444">
        <v>60520003</v>
      </c>
      <c r="B21444" t="s">
        <v>1208</v>
      </c>
      <c r="C21444" t="s">
        <v>8</v>
      </c>
      <c r="D21444" t="s">
        <v>2400</v>
      </c>
      <c r="E21444">
        <v>0</v>
      </c>
    </row>
    <row r="21445" spans="1:5" x14ac:dyDescent="0.3">
      <c r="A21445">
        <v>60520003</v>
      </c>
      <c r="B21445" t="s">
        <v>1208</v>
      </c>
      <c r="C21445" t="s">
        <v>8</v>
      </c>
      <c r="D21445" t="s">
        <v>2401</v>
      </c>
      <c r="E21445">
        <v>0</v>
      </c>
    </row>
    <row r="21446" spans="1:5" x14ac:dyDescent="0.3">
      <c r="A21446">
        <v>60520003</v>
      </c>
      <c r="B21446" t="s">
        <v>1208</v>
      </c>
      <c r="C21446" t="s">
        <v>8</v>
      </c>
      <c r="D21446" t="s">
        <v>2402</v>
      </c>
      <c r="E21446">
        <v>0</v>
      </c>
    </row>
    <row r="21447" spans="1:5" x14ac:dyDescent="0.3">
      <c r="A21447">
        <v>60520003</v>
      </c>
      <c r="B21447" t="s">
        <v>1208</v>
      </c>
      <c r="C21447" t="s">
        <v>8</v>
      </c>
      <c r="D21447" t="s">
        <v>2403</v>
      </c>
      <c r="E21447">
        <v>0</v>
      </c>
    </row>
    <row r="21448" spans="1:5" x14ac:dyDescent="0.3">
      <c r="A21448">
        <v>60520003</v>
      </c>
      <c r="B21448" t="s">
        <v>1208</v>
      </c>
      <c r="C21448" t="s">
        <v>8</v>
      </c>
      <c r="D21448" t="s">
        <v>2404</v>
      </c>
      <c r="E21448">
        <v>-1</v>
      </c>
    </row>
    <row r="21449" spans="1:5" x14ac:dyDescent="0.3">
      <c r="A21449">
        <v>60520003</v>
      </c>
      <c r="B21449" t="s">
        <v>1208</v>
      </c>
      <c r="C21449" t="s">
        <v>8</v>
      </c>
      <c r="D21449" t="s">
        <v>2405</v>
      </c>
      <c r="E21449">
        <v>0</v>
      </c>
    </row>
    <row r="21450" spans="1:5" x14ac:dyDescent="0.3">
      <c r="A21450">
        <v>60520003</v>
      </c>
      <c r="B21450" t="s">
        <v>1208</v>
      </c>
      <c r="C21450" t="s">
        <v>8</v>
      </c>
      <c r="D21450" t="s">
        <v>2406</v>
      </c>
      <c r="E21450">
        <v>-2</v>
      </c>
    </row>
    <row r="21451" spans="1:5" x14ac:dyDescent="0.3">
      <c r="A21451">
        <v>60520003</v>
      </c>
      <c r="B21451" t="s">
        <v>1208</v>
      </c>
      <c r="C21451" t="s">
        <v>8</v>
      </c>
      <c r="D21451" t="s">
        <v>2407</v>
      </c>
      <c r="E21451">
        <v>0</v>
      </c>
    </row>
    <row r="21452" spans="1:5" x14ac:dyDescent="0.3">
      <c r="A21452">
        <v>60520003</v>
      </c>
      <c r="B21452" t="s">
        <v>1208</v>
      </c>
      <c r="C21452" t="s">
        <v>8</v>
      </c>
      <c r="D21452" t="s">
        <v>2408</v>
      </c>
      <c r="E21452">
        <v>0</v>
      </c>
    </row>
    <row r="21453" spans="1:5" x14ac:dyDescent="0.3">
      <c r="A21453">
        <v>60520003</v>
      </c>
      <c r="B21453" t="s">
        <v>1208</v>
      </c>
      <c r="C21453" t="s">
        <v>8</v>
      </c>
      <c r="D21453" t="s">
        <v>2409</v>
      </c>
      <c r="E21453">
        <v>0</v>
      </c>
    </row>
    <row r="21454" spans="1:5" x14ac:dyDescent="0.3">
      <c r="A21454">
        <v>60520003</v>
      </c>
      <c r="B21454" t="s">
        <v>1208</v>
      </c>
      <c r="C21454" t="s">
        <v>8</v>
      </c>
      <c r="D21454" t="s">
        <v>2410</v>
      </c>
      <c r="E21454">
        <v>0</v>
      </c>
    </row>
    <row r="21455" spans="1:5" x14ac:dyDescent="0.3">
      <c r="A21455">
        <v>60520003</v>
      </c>
      <c r="B21455" t="s">
        <v>1208</v>
      </c>
      <c r="C21455" t="s">
        <v>8</v>
      </c>
      <c r="D21455" t="s">
        <v>2411</v>
      </c>
      <c r="E21455">
        <v>0</v>
      </c>
    </row>
    <row r="21456" spans="1:5" x14ac:dyDescent="0.3">
      <c r="A21456">
        <v>60520003</v>
      </c>
      <c r="B21456" t="s">
        <v>1208</v>
      </c>
      <c r="C21456" t="s">
        <v>8</v>
      </c>
      <c r="D21456" t="s">
        <v>2412</v>
      </c>
      <c r="E21456">
        <v>0</v>
      </c>
    </row>
    <row r="21457" spans="1:5" x14ac:dyDescent="0.3">
      <c r="A21457">
        <v>60520003</v>
      </c>
      <c r="B21457" t="s">
        <v>1208</v>
      </c>
      <c r="C21457" t="s">
        <v>8</v>
      </c>
      <c r="D21457" t="s">
        <v>2413</v>
      </c>
      <c r="E21457">
        <v>0</v>
      </c>
    </row>
    <row r="21458" spans="1:5" x14ac:dyDescent="0.3">
      <c r="A21458">
        <v>23320048</v>
      </c>
      <c r="B21458" t="s">
        <v>1210</v>
      </c>
      <c r="C21458" t="s">
        <v>8</v>
      </c>
      <c r="D21458" t="s">
        <v>2378</v>
      </c>
      <c r="E21458">
        <v>0</v>
      </c>
    </row>
    <row r="21459" spans="1:5" x14ac:dyDescent="0.3">
      <c r="A21459">
        <v>23320048</v>
      </c>
      <c r="B21459" t="s">
        <v>1210</v>
      </c>
      <c r="C21459" t="s">
        <v>8</v>
      </c>
      <c r="D21459" t="s">
        <v>2379</v>
      </c>
      <c r="E21459">
        <v>-4</v>
      </c>
    </row>
    <row r="21460" spans="1:5" x14ac:dyDescent="0.3">
      <c r="A21460">
        <v>23320048</v>
      </c>
      <c r="B21460" t="s">
        <v>1210</v>
      </c>
      <c r="C21460" t="s">
        <v>8</v>
      </c>
      <c r="D21460" t="s">
        <v>2380</v>
      </c>
      <c r="E21460">
        <v>0</v>
      </c>
    </row>
    <row r="21461" spans="1:5" x14ac:dyDescent="0.3">
      <c r="A21461">
        <v>23320048</v>
      </c>
      <c r="B21461" t="s">
        <v>1210</v>
      </c>
      <c r="C21461" t="s">
        <v>8</v>
      </c>
      <c r="D21461" t="s">
        <v>2381</v>
      </c>
      <c r="E21461">
        <v>-2</v>
      </c>
    </row>
    <row r="21462" spans="1:5" x14ac:dyDescent="0.3">
      <c r="A21462">
        <v>23320048</v>
      </c>
      <c r="B21462" t="s">
        <v>1210</v>
      </c>
      <c r="C21462" t="s">
        <v>8</v>
      </c>
      <c r="D21462" t="s">
        <v>2382</v>
      </c>
      <c r="E21462">
        <v>-2</v>
      </c>
    </row>
    <row r="21463" spans="1:5" x14ac:dyDescent="0.3">
      <c r="A21463">
        <v>23320048</v>
      </c>
      <c r="B21463" t="s">
        <v>1210</v>
      </c>
      <c r="C21463" t="s">
        <v>8</v>
      </c>
      <c r="D21463" t="s">
        <v>2383</v>
      </c>
      <c r="E21463">
        <v>-1</v>
      </c>
    </row>
    <row r="21464" spans="1:5" x14ac:dyDescent="0.3">
      <c r="A21464">
        <v>23320048</v>
      </c>
      <c r="B21464" t="s">
        <v>1210</v>
      </c>
      <c r="C21464" t="s">
        <v>8</v>
      </c>
      <c r="D21464" t="s">
        <v>2384</v>
      </c>
      <c r="E21464">
        <v>0</v>
      </c>
    </row>
    <row r="21465" spans="1:5" x14ac:dyDescent="0.3">
      <c r="A21465">
        <v>23320048</v>
      </c>
      <c r="B21465" t="s">
        <v>1210</v>
      </c>
      <c r="C21465" t="s">
        <v>8</v>
      </c>
      <c r="D21465" t="s">
        <v>2385</v>
      </c>
      <c r="E21465">
        <v>-4</v>
      </c>
    </row>
    <row r="21466" spans="1:5" x14ac:dyDescent="0.3">
      <c r="A21466">
        <v>23320048</v>
      </c>
      <c r="B21466" t="s">
        <v>1210</v>
      </c>
      <c r="C21466" t="s">
        <v>8</v>
      </c>
      <c r="D21466" t="s">
        <v>2386</v>
      </c>
      <c r="E21466">
        <v>-2</v>
      </c>
    </row>
    <row r="21467" spans="1:5" x14ac:dyDescent="0.3">
      <c r="A21467">
        <v>23320048</v>
      </c>
      <c r="B21467" t="s">
        <v>1210</v>
      </c>
      <c r="C21467" t="s">
        <v>8</v>
      </c>
      <c r="D21467" t="s">
        <v>2387</v>
      </c>
      <c r="E21467">
        <v>0</v>
      </c>
    </row>
    <row r="21468" spans="1:5" x14ac:dyDescent="0.3">
      <c r="A21468">
        <v>23320048</v>
      </c>
      <c r="B21468" t="s">
        <v>1210</v>
      </c>
      <c r="C21468" t="s">
        <v>8</v>
      </c>
      <c r="D21468" t="s">
        <v>2388</v>
      </c>
      <c r="E21468">
        <v>-5</v>
      </c>
    </row>
    <row r="21469" spans="1:5" x14ac:dyDescent="0.3">
      <c r="A21469">
        <v>23320048</v>
      </c>
      <c r="B21469" t="s">
        <v>1210</v>
      </c>
      <c r="C21469" t="s">
        <v>8</v>
      </c>
      <c r="D21469" t="s">
        <v>2389</v>
      </c>
      <c r="E21469">
        <v>-3</v>
      </c>
    </row>
    <row r="21470" spans="1:5" x14ac:dyDescent="0.3">
      <c r="A21470">
        <v>23320048</v>
      </c>
      <c r="B21470" t="s">
        <v>1210</v>
      </c>
      <c r="C21470" t="s">
        <v>8</v>
      </c>
      <c r="D21470" t="s">
        <v>2390</v>
      </c>
      <c r="E21470">
        <v>0</v>
      </c>
    </row>
    <row r="21471" spans="1:5" x14ac:dyDescent="0.3">
      <c r="A21471">
        <v>23320048</v>
      </c>
      <c r="B21471" t="s">
        <v>1210</v>
      </c>
      <c r="C21471" t="s">
        <v>8</v>
      </c>
      <c r="D21471" t="s">
        <v>2391</v>
      </c>
      <c r="E21471">
        <v>-1</v>
      </c>
    </row>
    <row r="21472" spans="1:5" x14ac:dyDescent="0.3">
      <c r="A21472">
        <v>23320048</v>
      </c>
      <c r="B21472" t="s">
        <v>1210</v>
      </c>
      <c r="C21472" t="s">
        <v>8</v>
      </c>
      <c r="D21472" t="s">
        <v>2392</v>
      </c>
      <c r="E21472">
        <v>0</v>
      </c>
    </row>
    <row r="21473" spans="1:5" x14ac:dyDescent="0.3">
      <c r="A21473">
        <v>23320048</v>
      </c>
      <c r="B21473" t="s">
        <v>1210</v>
      </c>
      <c r="C21473" t="s">
        <v>8</v>
      </c>
      <c r="D21473" t="s">
        <v>2393</v>
      </c>
      <c r="E21473">
        <v>-2</v>
      </c>
    </row>
    <row r="21474" spans="1:5" x14ac:dyDescent="0.3">
      <c r="A21474">
        <v>23320048</v>
      </c>
      <c r="B21474" t="s">
        <v>1210</v>
      </c>
      <c r="C21474" t="s">
        <v>8</v>
      </c>
      <c r="D21474" t="s">
        <v>2394</v>
      </c>
      <c r="E21474">
        <v>0</v>
      </c>
    </row>
    <row r="21475" spans="1:5" x14ac:dyDescent="0.3">
      <c r="A21475">
        <v>23320048</v>
      </c>
      <c r="B21475" t="s">
        <v>1210</v>
      </c>
      <c r="C21475" t="s">
        <v>8</v>
      </c>
      <c r="D21475" t="s">
        <v>2395</v>
      </c>
      <c r="E21475">
        <v>0</v>
      </c>
    </row>
    <row r="21476" spans="1:5" x14ac:dyDescent="0.3">
      <c r="A21476">
        <v>23320048</v>
      </c>
      <c r="B21476" t="s">
        <v>1210</v>
      </c>
      <c r="C21476" t="s">
        <v>8</v>
      </c>
      <c r="D21476" t="s">
        <v>2396</v>
      </c>
      <c r="E21476">
        <v>0</v>
      </c>
    </row>
    <row r="21477" spans="1:5" x14ac:dyDescent="0.3">
      <c r="A21477">
        <v>23320048</v>
      </c>
      <c r="B21477" t="s">
        <v>1210</v>
      </c>
      <c r="C21477" t="s">
        <v>8</v>
      </c>
      <c r="D21477" t="s">
        <v>2397</v>
      </c>
      <c r="E21477">
        <v>0</v>
      </c>
    </row>
    <row r="21478" spans="1:5" x14ac:dyDescent="0.3">
      <c r="A21478">
        <v>23320048</v>
      </c>
      <c r="B21478" t="s">
        <v>1210</v>
      </c>
      <c r="C21478" t="s">
        <v>8</v>
      </c>
      <c r="D21478" t="s">
        <v>2398</v>
      </c>
      <c r="E21478">
        <v>0</v>
      </c>
    </row>
    <row r="21479" spans="1:5" x14ac:dyDescent="0.3">
      <c r="A21479">
        <v>23320048</v>
      </c>
      <c r="B21479" t="s">
        <v>1210</v>
      </c>
      <c r="C21479" t="s">
        <v>8</v>
      </c>
      <c r="D21479" t="s">
        <v>2399</v>
      </c>
      <c r="E21479">
        <v>0</v>
      </c>
    </row>
    <row r="21480" spans="1:5" x14ac:dyDescent="0.3">
      <c r="A21480">
        <v>23320048</v>
      </c>
      <c r="B21480" t="s">
        <v>1210</v>
      </c>
      <c r="C21480" t="s">
        <v>8</v>
      </c>
      <c r="D21480" t="s">
        <v>2400</v>
      </c>
      <c r="E21480">
        <v>-1</v>
      </c>
    </row>
    <row r="21481" spans="1:5" x14ac:dyDescent="0.3">
      <c r="A21481">
        <v>23320048</v>
      </c>
      <c r="B21481" t="s">
        <v>1210</v>
      </c>
      <c r="C21481" t="s">
        <v>8</v>
      </c>
      <c r="D21481" t="s">
        <v>2401</v>
      </c>
      <c r="E21481">
        <v>0</v>
      </c>
    </row>
    <row r="21482" spans="1:5" x14ac:dyDescent="0.3">
      <c r="A21482">
        <v>23320048</v>
      </c>
      <c r="B21482" t="s">
        <v>1210</v>
      </c>
      <c r="C21482" t="s">
        <v>8</v>
      </c>
      <c r="D21482" t="s">
        <v>2402</v>
      </c>
      <c r="E21482">
        <v>0</v>
      </c>
    </row>
    <row r="21483" spans="1:5" x14ac:dyDescent="0.3">
      <c r="A21483">
        <v>23320048</v>
      </c>
      <c r="B21483" t="s">
        <v>1210</v>
      </c>
      <c r="C21483" t="s">
        <v>8</v>
      </c>
      <c r="D21483" t="s">
        <v>2403</v>
      </c>
      <c r="E21483">
        <v>-1</v>
      </c>
    </row>
    <row r="21484" spans="1:5" x14ac:dyDescent="0.3">
      <c r="A21484">
        <v>23320048</v>
      </c>
      <c r="B21484" t="s">
        <v>1210</v>
      </c>
      <c r="C21484" t="s">
        <v>8</v>
      </c>
      <c r="D21484" t="s">
        <v>2404</v>
      </c>
      <c r="E21484">
        <v>0</v>
      </c>
    </row>
    <row r="21485" spans="1:5" x14ac:dyDescent="0.3">
      <c r="A21485">
        <v>23320048</v>
      </c>
      <c r="B21485" t="s">
        <v>1210</v>
      </c>
      <c r="C21485" t="s">
        <v>8</v>
      </c>
      <c r="D21485" t="s">
        <v>2405</v>
      </c>
      <c r="E21485">
        <v>0</v>
      </c>
    </row>
    <row r="21486" spans="1:5" x14ac:dyDescent="0.3">
      <c r="A21486">
        <v>23320048</v>
      </c>
      <c r="B21486" t="s">
        <v>1210</v>
      </c>
      <c r="C21486" t="s">
        <v>8</v>
      </c>
      <c r="D21486" t="s">
        <v>2406</v>
      </c>
      <c r="E21486">
        <v>0</v>
      </c>
    </row>
    <row r="21487" spans="1:5" x14ac:dyDescent="0.3">
      <c r="A21487">
        <v>23320048</v>
      </c>
      <c r="B21487" t="s">
        <v>1210</v>
      </c>
      <c r="C21487" t="s">
        <v>8</v>
      </c>
      <c r="D21487" t="s">
        <v>2407</v>
      </c>
      <c r="E21487">
        <v>0</v>
      </c>
    </row>
    <row r="21488" spans="1:5" x14ac:dyDescent="0.3">
      <c r="A21488">
        <v>23320048</v>
      </c>
      <c r="B21488" t="s">
        <v>1210</v>
      </c>
      <c r="C21488" t="s">
        <v>8</v>
      </c>
      <c r="D21488" t="s">
        <v>2408</v>
      </c>
      <c r="E21488">
        <v>-3</v>
      </c>
    </row>
    <row r="21489" spans="1:5" x14ac:dyDescent="0.3">
      <c r="A21489">
        <v>23320048</v>
      </c>
      <c r="B21489" t="s">
        <v>1210</v>
      </c>
      <c r="C21489" t="s">
        <v>8</v>
      </c>
      <c r="D21489" t="s">
        <v>2409</v>
      </c>
      <c r="E21489">
        <v>0</v>
      </c>
    </row>
    <row r="21490" spans="1:5" x14ac:dyDescent="0.3">
      <c r="A21490">
        <v>23320048</v>
      </c>
      <c r="B21490" t="s">
        <v>1210</v>
      </c>
      <c r="C21490" t="s">
        <v>8</v>
      </c>
      <c r="D21490" t="s">
        <v>2410</v>
      </c>
      <c r="E21490">
        <v>0</v>
      </c>
    </row>
    <row r="21491" spans="1:5" x14ac:dyDescent="0.3">
      <c r="A21491">
        <v>23320048</v>
      </c>
      <c r="B21491" t="s">
        <v>1210</v>
      </c>
      <c r="C21491" t="s">
        <v>8</v>
      </c>
      <c r="D21491" t="s">
        <v>2411</v>
      </c>
      <c r="E21491">
        <v>-2</v>
      </c>
    </row>
    <row r="21492" spans="1:5" x14ac:dyDescent="0.3">
      <c r="A21492">
        <v>23320048</v>
      </c>
      <c r="B21492" t="s">
        <v>1210</v>
      </c>
      <c r="C21492" t="s">
        <v>8</v>
      </c>
      <c r="D21492" t="s">
        <v>2412</v>
      </c>
      <c r="E21492">
        <v>0</v>
      </c>
    </row>
    <row r="21493" spans="1:5" x14ac:dyDescent="0.3">
      <c r="A21493">
        <v>23320048</v>
      </c>
      <c r="B21493" t="s">
        <v>1210</v>
      </c>
      <c r="C21493" t="s">
        <v>8</v>
      </c>
      <c r="D21493" t="s">
        <v>2413</v>
      </c>
      <c r="E21493">
        <v>0</v>
      </c>
    </row>
    <row r="21494" spans="1:5" x14ac:dyDescent="0.3">
      <c r="A21494">
        <v>23440101</v>
      </c>
      <c r="B21494" t="s">
        <v>1212</v>
      </c>
      <c r="C21494" t="s">
        <v>8</v>
      </c>
      <c r="D21494" t="s">
        <v>2378</v>
      </c>
      <c r="E21494">
        <v>0</v>
      </c>
    </row>
    <row r="21495" spans="1:5" x14ac:dyDescent="0.3">
      <c r="A21495">
        <v>23440101</v>
      </c>
      <c r="B21495" t="s">
        <v>1212</v>
      </c>
      <c r="C21495" t="s">
        <v>8</v>
      </c>
      <c r="D21495" t="s">
        <v>2379</v>
      </c>
      <c r="E21495">
        <v>0</v>
      </c>
    </row>
    <row r="21496" spans="1:5" x14ac:dyDescent="0.3">
      <c r="A21496">
        <v>23440101</v>
      </c>
      <c r="B21496" t="s">
        <v>1212</v>
      </c>
      <c r="C21496" t="s">
        <v>8</v>
      </c>
      <c r="D21496" t="s">
        <v>2380</v>
      </c>
      <c r="E21496">
        <v>0</v>
      </c>
    </row>
    <row r="21497" spans="1:5" x14ac:dyDescent="0.3">
      <c r="A21497">
        <v>23440101</v>
      </c>
      <c r="B21497" t="s">
        <v>1212</v>
      </c>
      <c r="C21497" t="s">
        <v>8</v>
      </c>
      <c r="D21497" t="s">
        <v>2381</v>
      </c>
      <c r="E21497">
        <v>0</v>
      </c>
    </row>
    <row r="21498" spans="1:5" x14ac:dyDescent="0.3">
      <c r="A21498">
        <v>23440101</v>
      </c>
      <c r="B21498" t="s">
        <v>1212</v>
      </c>
      <c r="C21498" t="s">
        <v>8</v>
      </c>
      <c r="D21498" t="s">
        <v>2382</v>
      </c>
      <c r="E21498">
        <v>0</v>
      </c>
    </row>
    <row r="21499" spans="1:5" x14ac:dyDescent="0.3">
      <c r="A21499">
        <v>23440101</v>
      </c>
      <c r="B21499" t="s">
        <v>1212</v>
      </c>
      <c r="C21499" t="s">
        <v>8</v>
      </c>
      <c r="D21499" t="s">
        <v>2383</v>
      </c>
      <c r="E21499">
        <v>0</v>
      </c>
    </row>
    <row r="21500" spans="1:5" x14ac:dyDescent="0.3">
      <c r="A21500">
        <v>23440101</v>
      </c>
      <c r="B21500" t="s">
        <v>1212</v>
      </c>
      <c r="C21500" t="s">
        <v>8</v>
      </c>
      <c r="D21500" t="s">
        <v>2384</v>
      </c>
      <c r="E21500">
        <v>0</v>
      </c>
    </row>
    <row r="21501" spans="1:5" x14ac:dyDescent="0.3">
      <c r="A21501">
        <v>23440101</v>
      </c>
      <c r="B21501" t="s">
        <v>1212</v>
      </c>
      <c r="C21501" t="s">
        <v>8</v>
      </c>
      <c r="D21501" t="s">
        <v>2385</v>
      </c>
      <c r="E21501">
        <v>0</v>
      </c>
    </row>
    <row r="21502" spans="1:5" x14ac:dyDescent="0.3">
      <c r="A21502">
        <v>23440101</v>
      </c>
      <c r="B21502" t="s">
        <v>1212</v>
      </c>
      <c r="C21502" t="s">
        <v>8</v>
      </c>
      <c r="D21502" t="s">
        <v>2386</v>
      </c>
      <c r="E21502">
        <v>0</v>
      </c>
    </row>
    <row r="21503" spans="1:5" x14ac:dyDescent="0.3">
      <c r="A21503">
        <v>23440101</v>
      </c>
      <c r="B21503" t="s">
        <v>1212</v>
      </c>
      <c r="C21503" t="s">
        <v>8</v>
      </c>
      <c r="D21503" t="s">
        <v>2387</v>
      </c>
      <c r="E21503">
        <v>0</v>
      </c>
    </row>
    <row r="21504" spans="1:5" x14ac:dyDescent="0.3">
      <c r="A21504">
        <v>23440101</v>
      </c>
      <c r="B21504" t="s">
        <v>1212</v>
      </c>
      <c r="C21504" t="s">
        <v>8</v>
      </c>
      <c r="D21504" t="s">
        <v>2388</v>
      </c>
      <c r="E21504">
        <v>0</v>
      </c>
    </row>
    <row r="21505" spans="1:5" x14ac:dyDescent="0.3">
      <c r="A21505">
        <v>23440101</v>
      </c>
      <c r="B21505" t="s">
        <v>1212</v>
      </c>
      <c r="C21505" t="s">
        <v>8</v>
      </c>
      <c r="D21505" t="s">
        <v>2389</v>
      </c>
      <c r="E21505">
        <v>0</v>
      </c>
    </row>
    <row r="21506" spans="1:5" x14ac:dyDescent="0.3">
      <c r="A21506">
        <v>23440101</v>
      </c>
      <c r="B21506" t="s">
        <v>1212</v>
      </c>
      <c r="C21506" t="s">
        <v>8</v>
      </c>
      <c r="D21506" t="s">
        <v>2390</v>
      </c>
      <c r="E21506">
        <v>0</v>
      </c>
    </row>
    <row r="21507" spans="1:5" x14ac:dyDescent="0.3">
      <c r="A21507">
        <v>23440101</v>
      </c>
      <c r="B21507" t="s">
        <v>1212</v>
      </c>
      <c r="C21507" t="s">
        <v>8</v>
      </c>
      <c r="D21507" t="s">
        <v>2391</v>
      </c>
      <c r="E21507">
        <v>0</v>
      </c>
    </row>
    <row r="21508" spans="1:5" x14ac:dyDescent="0.3">
      <c r="A21508">
        <v>23440101</v>
      </c>
      <c r="B21508" t="s">
        <v>1212</v>
      </c>
      <c r="C21508" t="s">
        <v>8</v>
      </c>
      <c r="D21508" t="s">
        <v>2392</v>
      </c>
      <c r="E21508">
        <v>0</v>
      </c>
    </row>
    <row r="21509" spans="1:5" x14ac:dyDescent="0.3">
      <c r="A21509">
        <v>23440101</v>
      </c>
      <c r="B21509" t="s">
        <v>1212</v>
      </c>
      <c r="C21509" t="s">
        <v>8</v>
      </c>
      <c r="D21509" t="s">
        <v>2393</v>
      </c>
      <c r="E21509">
        <v>0</v>
      </c>
    </row>
    <row r="21510" spans="1:5" x14ac:dyDescent="0.3">
      <c r="A21510">
        <v>23440101</v>
      </c>
      <c r="B21510" t="s">
        <v>1212</v>
      </c>
      <c r="C21510" t="s">
        <v>8</v>
      </c>
      <c r="D21510" t="s">
        <v>2394</v>
      </c>
      <c r="E21510">
        <v>0</v>
      </c>
    </row>
    <row r="21511" spans="1:5" x14ac:dyDescent="0.3">
      <c r="A21511">
        <v>23440101</v>
      </c>
      <c r="B21511" t="s">
        <v>1212</v>
      </c>
      <c r="C21511" t="s">
        <v>8</v>
      </c>
      <c r="D21511" t="s">
        <v>2395</v>
      </c>
      <c r="E21511">
        <v>0</v>
      </c>
    </row>
    <row r="21512" spans="1:5" x14ac:dyDescent="0.3">
      <c r="A21512">
        <v>23440101</v>
      </c>
      <c r="B21512" t="s">
        <v>1212</v>
      </c>
      <c r="C21512" t="s">
        <v>8</v>
      </c>
      <c r="D21512" t="s">
        <v>2396</v>
      </c>
      <c r="E21512">
        <v>0</v>
      </c>
    </row>
    <row r="21513" spans="1:5" x14ac:dyDescent="0.3">
      <c r="A21513">
        <v>23440101</v>
      </c>
      <c r="B21513" t="s">
        <v>1212</v>
      </c>
      <c r="C21513" t="s">
        <v>8</v>
      </c>
      <c r="D21513" t="s">
        <v>2397</v>
      </c>
      <c r="E21513">
        <v>0</v>
      </c>
    </row>
    <row r="21514" spans="1:5" x14ac:dyDescent="0.3">
      <c r="A21514">
        <v>23440101</v>
      </c>
      <c r="B21514" t="s">
        <v>1212</v>
      </c>
      <c r="C21514" t="s">
        <v>8</v>
      </c>
      <c r="D21514" t="s">
        <v>2398</v>
      </c>
      <c r="E21514">
        <v>0</v>
      </c>
    </row>
    <row r="21515" spans="1:5" x14ac:dyDescent="0.3">
      <c r="A21515">
        <v>23440101</v>
      </c>
      <c r="B21515" t="s">
        <v>1212</v>
      </c>
      <c r="C21515" t="s">
        <v>8</v>
      </c>
      <c r="D21515" t="s">
        <v>2399</v>
      </c>
      <c r="E21515">
        <v>0</v>
      </c>
    </row>
    <row r="21516" spans="1:5" x14ac:dyDescent="0.3">
      <c r="A21516">
        <v>23440101</v>
      </c>
      <c r="B21516" t="s">
        <v>1212</v>
      </c>
      <c r="C21516" t="s">
        <v>8</v>
      </c>
      <c r="D21516" t="s">
        <v>2400</v>
      </c>
      <c r="E21516">
        <v>0</v>
      </c>
    </row>
    <row r="21517" spans="1:5" x14ac:dyDescent="0.3">
      <c r="A21517">
        <v>23440101</v>
      </c>
      <c r="B21517" t="s">
        <v>1212</v>
      </c>
      <c r="C21517" t="s">
        <v>8</v>
      </c>
      <c r="D21517" t="s">
        <v>2401</v>
      </c>
      <c r="E21517">
        <v>0</v>
      </c>
    </row>
    <row r="21518" spans="1:5" x14ac:dyDescent="0.3">
      <c r="A21518">
        <v>23440101</v>
      </c>
      <c r="B21518" t="s">
        <v>1212</v>
      </c>
      <c r="C21518" t="s">
        <v>8</v>
      </c>
      <c r="D21518" t="s">
        <v>2402</v>
      </c>
      <c r="E21518">
        <v>0</v>
      </c>
    </row>
    <row r="21519" spans="1:5" x14ac:dyDescent="0.3">
      <c r="A21519">
        <v>23440101</v>
      </c>
      <c r="B21519" t="s">
        <v>1212</v>
      </c>
      <c r="C21519" t="s">
        <v>8</v>
      </c>
      <c r="D21519" t="s">
        <v>2403</v>
      </c>
      <c r="E21519">
        <v>-2</v>
      </c>
    </row>
    <row r="21520" spans="1:5" x14ac:dyDescent="0.3">
      <c r="A21520">
        <v>23440101</v>
      </c>
      <c r="B21520" t="s">
        <v>1212</v>
      </c>
      <c r="C21520" t="s">
        <v>8</v>
      </c>
      <c r="D21520" t="s">
        <v>2404</v>
      </c>
      <c r="E21520">
        <v>0</v>
      </c>
    </row>
    <row r="21521" spans="1:5" x14ac:dyDescent="0.3">
      <c r="A21521">
        <v>23440101</v>
      </c>
      <c r="B21521" t="s">
        <v>1212</v>
      </c>
      <c r="C21521" t="s">
        <v>8</v>
      </c>
      <c r="D21521" t="s">
        <v>2405</v>
      </c>
      <c r="E21521">
        <v>0</v>
      </c>
    </row>
    <row r="21522" spans="1:5" x14ac:dyDescent="0.3">
      <c r="A21522">
        <v>23440101</v>
      </c>
      <c r="B21522" t="s">
        <v>1212</v>
      </c>
      <c r="C21522" t="s">
        <v>8</v>
      </c>
      <c r="D21522" t="s">
        <v>2406</v>
      </c>
      <c r="E21522">
        <v>0</v>
      </c>
    </row>
    <row r="21523" spans="1:5" x14ac:dyDescent="0.3">
      <c r="A21523">
        <v>23440101</v>
      </c>
      <c r="B21523" t="s">
        <v>1212</v>
      </c>
      <c r="C21523" t="s">
        <v>8</v>
      </c>
      <c r="D21523" t="s">
        <v>2407</v>
      </c>
      <c r="E21523">
        <v>0</v>
      </c>
    </row>
    <row r="21524" spans="1:5" x14ac:dyDescent="0.3">
      <c r="A21524">
        <v>23440101</v>
      </c>
      <c r="B21524" t="s">
        <v>1212</v>
      </c>
      <c r="C21524" t="s">
        <v>8</v>
      </c>
      <c r="D21524" t="s">
        <v>2408</v>
      </c>
      <c r="E21524">
        <v>0</v>
      </c>
    </row>
    <row r="21525" spans="1:5" x14ac:dyDescent="0.3">
      <c r="A21525">
        <v>23440101</v>
      </c>
      <c r="B21525" t="s">
        <v>1212</v>
      </c>
      <c r="C21525" t="s">
        <v>8</v>
      </c>
      <c r="D21525" t="s">
        <v>2409</v>
      </c>
      <c r="E21525">
        <v>0</v>
      </c>
    </row>
    <row r="21526" spans="1:5" x14ac:dyDescent="0.3">
      <c r="A21526">
        <v>23440101</v>
      </c>
      <c r="B21526" t="s">
        <v>1212</v>
      </c>
      <c r="C21526" t="s">
        <v>8</v>
      </c>
      <c r="D21526" t="s">
        <v>2410</v>
      </c>
      <c r="E21526">
        <v>0</v>
      </c>
    </row>
    <row r="21527" spans="1:5" x14ac:dyDescent="0.3">
      <c r="A21527">
        <v>23440101</v>
      </c>
      <c r="B21527" t="s">
        <v>1212</v>
      </c>
      <c r="C21527" t="s">
        <v>8</v>
      </c>
      <c r="D21527" t="s">
        <v>2411</v>
      </c>
      <c r="E21527">
        <v>0</v>
      </c>
    </row>
    <row r="21528" spans="1:5" x14ac:dyDescent="0.3">
      <c r="A21528">
        <v>23440101</v>
      </c>
      <c r="B21528" t="s">
        <v>1212</v>
      </c>
      <c r="C21528" t="s">
        <v>8</v>
      </c>
      <c r="D21528" t="s">
        <v>2412</v>
      </c>
      <c r="E21528">
        <v>0</v>
      </c>
    </row>
    <row r="21529" spans="1:5" x14ac:dyDescent="0.3">
      <c r="A21529">
        <v>23440101</v>
      </c>
      <c r="B21529" t="s">
        <v>1212</v>
      </c>
      <c r="C21529" t="s">
        <v>8</v>
      </c>
      <c r="D21529" t="s">
        <v>2413</v>
      </c>
      <c r="E21529">
        <v>0</v>
      </c>
    </row>
    <row r="21530" spans="1:5" x14ac:dyDescent="0.3">
      <c r="A21530">
        <v>20910007</v>
      </c>
      <c r="B21530" t="s">
        <v>1214</v>
      </c>
      <c r="C21530" t="s">
        <v>8</v>
      </c>
      <c r="D21530" t="s">
        <v>2378</v>
      </c>
      <c r="E21530">
        <v>0</v>
      </c>
    </row>
    <row r="21531" spans="1:5" x14ac:dyDescent="0.3">
      <c r="A21531">
        <v>20910007</v>
      </c>
      <c r="B21531" t="s">
        <v>1214</v>
      </c>
      <c r="C21531" t="s">
        <v>8</v>
      </c>
      <c r="D21531" t="s">
        <v>2379</v>
      </c>
      <c r="E21531">
        <v>-1</v>
      </c>
    </row>
    <row r="21532" spans="1:5" x14ac:dyDescent="0.3">
      <c r="A21532">
        <v>20910007</v>
      </c>
      <c r="B21532" t="s">
        <v>1214</v>
      </c>
      <c r="C21532" t="s">
        <v>8</v>
      </c>
      <c r="D21532" t="s">
        <v>2380</v>
      </c>
      <c r="E21532">
        <v>0</v>
      </c>
    </row>
    <row r="21533" spans="1:5" x14ac:dyDescent="0.3">
      <c r="A21533">
        <v>20910007</v>
      </c>
      <c r="B21533" t="s">
        <v>1214</v>
      </c>
      <c r="C21533" t="s">
        <v>8</v>
      </c>
      <c r="D21533" t="s">
        <v>2381</v>
      </c>
      <c r="E21533">
        <v>0</v>
      </c>
    </row>
    <row r="21534" spans="1:5" x14ac:dyDescent="0.3">
      <c r="A21534">
        <v>20910007</v>
      </c>
      <c r="B21534" t="s">
        <v>1214</v>
      </c>
      <c r="C21534" t="s">
        <v>8</v>
      </c>
      <c r="D21534" t="s">
        <v>2382</v>
      </c>
      <c r="E21534">
        <v>0</v>
      </c>
    </row>
    <row r="21535" spans="1:5" x14ac:dyDescent="0.3">
      <c r="A21535">
        <v>20910007</v>
      </c>
      <c r="B21535" t="s">
        <v>1214</v>
      </c>
      <c r="C21535" t="s">
        <v>8</v>
      </c>
      <c r="D21535" t="s">
        <v>2383</v>
      </c>
      <c r="E21535">
        <v>0</v>
      </c>
    </row>
    <row r="21536" spans="1:5" x14ac:dyDescent="0.3">
      <c r="A21536">
        <v>20910007</v>
      </c>
      <c r="B21536" t="s">
        <v>1214</v>
      </c>
      <c r="C21536" t="s">
        <v>8</v>
      </c>
      <c r="D21536" t="s">
        <v>2384</v>
      </c>
      <c r="E21536">
        <v>0</v>
      </c>
    </row>
    <row r="21537" spans="1:5" x14ac:dyDescent="0.3">
      <c r="A21537">
        <v>20910007</v>
      </c>
      <c r="B21537" t="s">
        <v>1214</v>
      </c>
      <c r="C21537" t="s">
        <v>8</v>
      </c>
      <c r="D21537" t="s">
        <v>2385</v>
      </c>
      <c r="E21537">
        <v>0</v>
      </c>
    </row>
    <row r="21538" spans="1:5" x14ac:dyDescent="0.3">
      <c r="A21538">
        <v>20910007</v>
      </c>
      <c r="B21538" t="s">
        <v>1214</v>
      </c>
      <c r="C21538" t="s">
        <v>8</v>
      </c>
      <c r="D21538" t="s">
        <v>2386</v>
      </c>
      <c r="E21538">
        <v>0</v>
      </c>
    </row>
    <row r="21539" spans="1:5" x14ac:dyDescent="0.3">
      <c r="A21539">
        <v>20910007</v>
      </c>
      <c r="B21539" t="s">
        <v>1214</v>
      </c>
      <c r="C21539" t="s">
        <v>8</v>
      </c>
      <c r="D21539" t="s">
        <v>2387</v>
      </c>
      <c r="E21539">
        <v>0</v>
      </c>
    </row>
    <row r="21540" spans="1:5" x14ac:dyDescent="0.3">
      <c r="A21540">
        <v>20910007</v>
      </c>
      <c r="B21540" t="s">
        <v>1214</v>
      </c>
      <c r="C21540" t="s">
        <v>8</v>
      </c>
      <c r="D21540" t="s">
        <v>2388</v>
      </c>
      <c r="E21540">
        <v>0</v>
      </c>
    </row>
    <row r="21541" spans="1:5" x14ac:dyDescent="0.3">
      <c r="A21541">
        <v>20910007</v>
      </c>
      <c r="B21541" t="s">
        <v>1214</v>
      </c>
      <c r="C21541" t="s">
        <v>8</v>
      </c>
      <c r="D21541" t="s">
        <v>2389</v>
      </c>
      <c r="E21541">
        <v>0</v>
      </c>
    </row>
    <row r="21542" spans="1:5" x14ac:dyDescent="0.3">
      <c r="A21542">
        <v>20910007</v>
      </c>
      <c r="B21542" t="s">
        <v>1214</v>
      </c>
      <c r="C21542" t="s">
        <v>8</v>
      </c>
      <c r="D21542" t="s">
        <v>2390</v>
      </c>
      <c r="E21542">
        <v>0</v>
      </c>
    </row>
    <row r="21543" spans="1:5" x14ac:dyDescent="0.3">
      <c r="A21543">
        <v>20910007</v>
      </c>
      <c r="B21543" t="s">
        <v>1214</v>
      </c>
      <c r="C21543" t="s">
        <v>8</v>
      </c>
      <c r="D21543" t="s">
        <v>2391</v>
      </c>
      <c r="E21543">
        <v>0</v>
      </c>
    </row>
    <row r="21544" spans="1:5" x14ac:dyDescent="0.3">
      <c r="A21544">
        <v>20910007</v>
      </c>
      <c r="B21544" t="s">
        <v>1214</v>
      </c>
      <c r="C21544" t="s">
        <v>8</v>
      </c>
      <c r="D21544" t="s">
        <v>2392</v>
      </c>
      <c r="E21544">
        <v>0</v>
      </c>
    </row>
    <row r="21545" spans="1:5" x14ac:dyDescent="0.3">
      <c r="A21545">
        <v>20910007</v>
      </c>
      <c r="B21545" t="s">
        <v>1214</v>
      </c>
      <c r="C21545" t="s">
        <v>8</v>
      </c>
      <c r="D21545" t="s">
        <v>2393</v>
      </c>
      <c r="E21545">
        <v>0</v>
      </c>
    </row>
    <row r="21546" spans="1:5" x14ac:dyDescent="0.3">
      <c r="A21546">
        <v>20910007</v>
      </c>
      <c r="B21546" t="s">
        <v>1214</v>
      </c>
      <c r="C21546" t="s">
        <v>8</v>
      </c>
      <c r="D21546" t="s">
        <v>2394</v>
      </c>
      <c r="E21546">
        <v>0</v>
      </c>
    </row>
    <row r="21547" spans="1:5" x14ac:dyDescent="0.3">
      <c r="A21547">
        <v>20910007</v>
      </c>
      <c r="B21547" t="s">
        <v>1214</v>
      </c>
      <c r="C21547" t="s">
        <v>8</v>
      </c>
      <c r="D21547" t="s">
        <v>2395</v>
      </c>
      <c r="E21547">
        <v>0</v>
      </c>
    </row>
    <row r="21548" spans="1:5" x14ac:dyDescent="0.3">
      <c r="A21548">
        <v>20910007</v>
      </c>
      <c r="B21548" t="s">
        <v>1214</v>
      </c>
      <c r="C21548" t="s">
        <v>8</v>
      </c>
      <c r="D21548" t="s">
        <v>2396</v>
      </c>
      <c r="E21548">
        <v>0</v>
      </c>
    </row>
    <row r="21549" spans="1:5" x14ac:dyDescent="0.3">
      <c r="A21549">
        <v>20910007</v>
      </c>
      <c r="B21549" t="s">
        <v>1214</v>
      </c>
      <c r="C21549" t="s">
        <v>8</v>
      </c>
      <c r="D21549" t="s">
        <v>2397</v>
      </c>
      <c r="E21549">
        <v>-0.5</v>
      </c>
    </row>
    <row r="21550" spans="1:5" x14ac:dyDescent="0.3">
      <c r="A21550">
        <v>20910007</v>
      </c>
      <c r="B21550" t="s">
        <v>1214</v>
      </c>
      <c r="C21550" t="s">
        <v>8</v>
      </c>
      <c r="D21550" t="s">
        <v>2398</v>
      </c>
      <c r="E21550">
        <v>0</v>
      </c>
    </row>
    <row r="21551" spans="1:5" x14ac:dyDescent="0.3">
      <c r="A21551">
        <v>20910007</v>
      </c>
      <c r="B21551" t="s">
        <v>1214</v>
      </c>
      <c r="C21551" t="s">
        <v>8</v>
      </c>
      <c r="D21551" t="s">
        <v>2399</v>
      </c>
      <c r="E21551">
        <v>0</v>
      </c>
    </row>
    <row r="21552" spans="1:5" x14ac:dyDescent="0.3">
      <c r="A21552">
        <v>20910007</v>
      </c>
      <c r="B21552" t="s">
        <v>1214</v>
      </c>
      <c r="C21552" t="s">
        <v>8</v>
      </c>
      <c r="D21552" t="s">
        <v>2400</v>
      </c>
      <c r="E21552">
        <v>-1</v>
      </c>
    </row>
    <row r="21553" spans="1:5" x14ac:dyDescent="0.3">
      <c r="A21553">
        <v>20910007</v>
      </c>
      <c r="B21553" t="s">
        <v>1214</v>
      </c>
      <c r="C21553" t="s">
        <v>8</v>
      </c>
      <c r="D21553" t="s">
        <v>2401</v>
      </c>
      <c r="E21553">
        <v>0</v>
      </c>
    </row>
    <row r="21554" spans="1:5" x14ac:dyDescent="0.3">
      <c r="A21554">
        <v>20910007</v>
      </c>
      <c r="B21554" t="s">
        <v>1214</v>
      </c>
      <c r="C21554" t="s">
        <v>8</v>
      </c>
      <c r="D21554" t="s">
        <v>2402</v>
      </c>
      <c r="E21554">
        <v>0</v>
      </c>
    </row>
    <row r="21555" spans="1:5" x14ac:dyDescent="0.3">
      <c r="A21555">
        <v>20910007</v>
      </c>
      <c r="B21555" t="s">
        <v>1214</v>
      </c>
      <c r="C21555" t="s">
        <v>8</v>
      </c>
      <c r="D21555" t="s">
        <v>2403</v>
      </c>
      <c r="E21555">
        <v>0</v>
      </c>
    </row>
    <row r="21556" spans="1:5" x14ac:dyDescent="0.3">
      <c r="A21556">
        <v>20910007</v>
      </c>
      <c r="B21556" t="s">
        <v>1214</v>
      </c>
      <c r="C21556" t="s">
        <v>8</v>
      </c>
      <c r="D21556" t="s">
        <v>2404</v>
      </c>
      <c r="E21556">
        <v>-0.5</v>
      </c>
    </row>
    <row r="21557" spans="1:5" x14ac:dyDescent="0.3">
      <c r="A21557">
        <v>20910007</v>
      </c>
      <c r="B21557" t="s">
        <v>1214</v>
      </c>
      <c r="C21557" t="s">
        <v>8</v>
      </c>
      <c r="D21557" t="s">
        <v>2405</v>
      </c>
      <c r="E21557">
        <v>0</v>
      </c>
    </row>
    <row r="21558" spans="1:5" x14ac:dyDescent="0.3">
      <c r="A21558">
        <v>20910007</v>
      </c>
      <c r="B21558" t="s">
        <v>1214</v>
      </c>
      <c r="C21558" t="s">
        <v>8</v>
      </c>
      <c r="D21558" t="s">
        <v>2406</v>
      </c>
      <c r="E21558">
        <v>0</v>
      </c>
    </row>
    <row r="21559" spans="1:5" x14ac:dyDescent="0.3">
      <c r="A21559">
        <v>20910007</v>
      </c>
      <c r="B21559" t="s">
        <v>1214</v>
      </c>
      <c r="C21559" t="s">
        <v>8</v>
      </c>
      <c r="D21559" t="s">
        <v>2407</v>
      </c>
      <c r="E21559">
        <v>0</v>
      </c>
    </row>
    <row r="21560" spans="1:5" x14ac:dyDescent="0.3">
      <c r="A21560">
        <v>20910007</v>
      </c>
      <c r="B21560" t="s">
        <v>1214</v>
      </c>
      <c r="C21560" t="s">
        <v>8</v>
      </c>
      <c r="D21560" t="s">
        <v>2408</v>
      </c>
      <c r="E21560">
        <v>0</v>
      </c>
    </row>
    <row r="21561" spans="1:5" x14ac:dyDescent="0.3">
      <c r="A21561">
        <v>20910007</v>
      </c>
      <c r="B21561" t="s">
        <v>1214</v>
      </c>
      <c r="C21561" t="s">
        <v>8</v>
      </c>
      <c r="D21561" t="s">
        <v>2409</v>
      </c>
      <c r="E21561">
        <v>0</v>
      </c>
    </row>
    <row r="21562" spans="1:5" x14ac:dyDescent="0.3">
      <c r="A21562">
        <v>20910007</v>
      </c>
      <c r="B21562" t="s">
        <v>1214</v>
      </c>
      <c r="C21562" t="s">
        <v>8</v>
      </c>
      <c r="D21562" t="s">
        <v>2410</v>
      </c>
      <c r="E21562">
        <v>0</v>
      </c>
    </row>
    <row r="21563" spans="1:5" x14ac:dyDescent="0.3">
      <c r="A21563">
        <v>20910007</v>
      </c>
      <c r="B21563" t="s">
        <v>1214</v>
      </c>
      <c r="C21563" t="s">
        <v>8</v>
      </c>
      <c r="D21563" t="s">
        <v>2411</v>
      </c>
      <c r="E21563">
        <v>0</v>
      </c>
    </row>
    <row r="21564" spans="1:5" x14ac:dyDescent="0.3">
      <c r="A21564">
        <v>20910007</v>
      </c>
      <c r="B21564" t="s">
        <v>1214</v>
      </c>
      <c r="C21564" t="s">
        <v>8</v>
      </c>
      <c r="D21564" t="s">
        <v>2412</v>
      </c>
      <c r="E21564">
        <v>0</v>
      </c>
    </row>
    <row r="21565" spans="1:5" x14ac:dyDescent="0.3">
      <c r="A21565">
        <v>20910007</v>
      </c>
      <c r="B21565" t="s">
        <v>1214</v>
      </c>
      <c r="C21565" t="s">
        <v>8</v>
      </c>
      <c r="D21565" t="s">
        <v>2413</v>
      </c>
      <c r="E21565">
        <v>0</v>
      </c>
    </row>
    <row r="21566" spans="1:5" x14ac:dyDescent="0.3">
      <c r="A21566">
        <v>50210019</v>
      </c>
      <c r="B21566" t="s">
        <v>1216</v>
      </c>
      <c r="C21566" t="s">
        <v>8</v>
      </c>
      <c r="D21566" t="s">
        <v>2378</v>
      </c>
      <c r="E21566">
        <v>0</v>
      </c>
    </row>
    <row r="21567" spans="1:5" x14ac:dyDescent="0.3">
      <c r="A21567">
        <v>50210019</v>
      </c>
      <c r="B21567" t="s">
        <v>1216</v>
      </c>
      <c r="C21567" t="s">
        <v>8</v>
      </c>
      <c r="D21567" t="s">
        <v>2379</v>
      </c>
      <c r="E21567">
        <v>0</v>
      </c>
    </row>
    <row r="21568" spans="1:5" x14ac:dyDescent="0.3">
      <c r="A21568">
        <v>50210019</v>
      </c>
      <c r="B21568" t="s">
        <v>1216</v>
      </c>
      <c r="C21568" t="s">
        <v>8</v>
      </c>
      <c r="D21568" t="s">
        <v>2380</v>
      </c>
      <c r="E21568">
        <v>0</v>
      </c>
    </row>
    <row r="21569" spans="1:5" x14ac:dyDescent="0.3">
      <c r="A21569">
        <v>50210019</v>
      </c>
      <c r="B21569" t="s">
        <v>1216</v>
      </c>
      <c r="C21569" t="s">
        <v>8</v>
      </c>
      <c r="D21569" t="s">
        <v>2381</v>
      </c>
      <c r="E21569">
        <v>0</v>
      </c>
    </row>
    <row r="21570" spans="1:5" x14ac:dyDescent="0.3">
      <c r="A21570">
        <v>50210019</v>
      </c>
      <c r="B21570" t="s">
        <v>1216</v>
      </c>
      <c r="C21570" t="s">
        <v>8</v>
      </c>
      <c r="D21570" t="s">
        <v>2382</v>
      </c>
      <c r="E21570">
        <v>0</v>
      </c>
    </row>
    <row r="21571" spans="1:5" x14ac:dyDescent="0.3">
      <c r="A21571">
        <v>50210019</v>
      </c>
      <c r="B21571" t="s">
        <v>1216</v>
      </c>
      <c r="C21571" t="s">
        <v>8</v>
      </c>
      <c r="D21571" t="s">
        <v>2383</v>
      </c>
      <c r="E21571">
        <v>0</v>
      </c>
    </row>
    <row r="21572" spans="1:5" x14ac:dyDescent="0.3">
      <c r="A21572">
        <v>50210019</v>
      </c>
      <c r="B21572" t="s">
        <v>1216</v>
      </c>
      <c r="C21572" t="s">
        <v>8</v>
      </c>
      <c r="D21572" t="s">
        <v>2384</v>
      </c>
      <c r="E21572">
        <v>0</v>
      </c>
    </row>
    <row r="21573" spans="1:5" x14ac:dyDescent="0.3">
      <c r="A21573">
        <v>50210019</v>
      </c>
      <c r="B21573" t="s">
        <v>1216</v>
      </c>
      <c r="C21573" t="s">
        <v>8</v>
      </c>
      <c r="D21573" t="s">
        <v>2385</v>
      </c>
      <c r="E21573">
        <v>0</v>
      </c>
    </row>
    <row r="21574" spans="1:5" x14ac:dyDescent="0.3">
      <c r="A21574">
        <v>50210019</v>
      </c>
      <c r="B21574" t="s">
        <v>1216</v>
      </c>
      <c r="C21574" t="s">
        <v>8</v>
      </c>
      <c r="D21574" t="s">
        <v>2386</v>
      </c>
      <c r="E21574">
        <v>0</v>
      </c>
    </row>
    <row r="21575" spans="1:5" x14ac:dyDescent="0.3">
      <c r="A21575">
        <v>50210019</v>
      </c>
      <c r="B21575" t="s">
        <v>1216</v>
      </c>
      <c r="C21575" t="s">
        <v>8</v>
      </c>
      <c r="D21575" t="s">
        <v>2387</v>
      </c>
      <c r="E21575">
        <v>0</v>
      </c>
    </row>
    <row r="21576" spans="1:5" x14ac:dyDescent="0.3">
      <c r="A21576">
        <v>50210019</v>
      </c>
      <c r="B21576" t="s">
        <v>1216</v>
      </c>
      <c r="C21576" t="s">
        <v>8</v>
      </c>
      <c r="D21576" t="s">
        <v>2388</v>
      </c>
      <c r="E21576">
        <v>0</v>
      </c>
    </row>
    <row r="21577" spans="1:5" x14ac:dyDescent="0.3">
      <c r="A21577">
        <v>50210019</v>
      </c>
      <c r="B21577" t="s">
        <v>1216</v>
      </c>
      <c r="C21577" t="s">
        <v>8</v>
      </c>
      <c r="D21577" t="s">
        <v>2389</v>
      </c>
      <c r="E21577">
        <v>0</v>
      </c>
    </row>
    <row r="21578" spans="1:5" x14ac:dyDescent="0.3">
      <c r="A21578">
        <v>50210019</v>
      </c>
      <c r="B21578" t="s">
        <v>1216</v>
      </c>
      <c r="C21578" t="s">
        <v>8</v>
      </c>
      <c r="D21578" t="s">
        <v>2390</v>
      </c>
      <c r="E21578">
        <v>0</v>
      </c>
    </row>
    <row r="21579" spans="1:5" x14ac:dyDescent="0.3">
      <c r="A21579">
        <v>50210019</v>
      </c>
      <c r="B21579" t="s">
        <v>1216</v>
      </c>
      <c r="C21579" t="s">
        <v>8</v>
      </c>
      <c r="D21579" t="s">
        <v>2391</v>
      </c>
      <c r="E21579">
        <v>-21</v>
      </c>
    </row>
    <row r="21580" spans="1:5" x14ac:dyDescent="0.3">
      <c r="A21580">
        <v>50210019</v>
      </c>
      <c r="B21580" t="s">
        <v>1216</v>
      </c>
      <c r="C21580" t="s">
        <v>8</v>
      </c>
      <c r="D21580" t="s">
        <v>2392</v>
      </c>
      <c r="E21580">
        <v>-7</v>
      </c>
    </row>
    <row r="21581" spans="1:5" x14ac:dyDescent="0.3">
      <c r="A21581">
        <v>50210019</v>
      </c>
      <c r="B21581" t="s">
        <v>1216</v>
      </c>
      <c r="C21581" t="s">
        <v>8</v>
      </c>
      <c r="D21581" t="s">
        <v>2393</v>
      </c>
      <c r="E21581">
        <v>0</v>
      </c>
    </row>
    <row r="21582" spans="1:5" x14ac:dyDescent="0.3">
      <c r="A21582">
        <v>50210019</v>
      </c>
      <c r="B21582" t="s">
        <v>1216</v>
      </c>
      <c r="C21582" t="s">
        <v>8</v>
      </c>
      <c r="D21582" t="s">
        <v>2394</v>
      </c>
      <c r="E21582">
        <v>0</v>
      </c>
    </row>
    <row r="21583" spans="1:5" x14ac:dyDescent="0.3">
      <c r="A21583">
        <v>50210019</v>
      </c>
      <c r="B21583" t="s">
        <v>1216</v>
      </c>
      <c r="C21583" t="s">
        <v>8</v>
      </c>
      <c r="D21583" t="s">
        <v>2395</v>
      </c>
      <c r="E21583">
        <v>0</v>
      </c>
    </row>
    <row r="21584" spans="1:5" x14ac:dyDescent="0.3">
      <c r="A21584">
        <v>50210019</v>
      </c>
      <c r="B21584" t="s">
        <v>1216</v>
      </c>
      <c r="C21584" t="s">
        <v>8</v>
      </c>
      <c r="D21584" t="s">
        <v>2396</v>
      </c>
      <c r="E21584">
        <v>0</v>
      </c>
    </row>
    <row r="21585" spans="1:5" x14ac:dyDescent="0.3">
      <c r="A21585">
        <v>50210019</v>
      </c>
      <c r="B21585" t="s">
        <v>1216</v>
      </c>
      <c r="C21585" t="s">
        <v>8</v>
      </c>
      <c r="D21585" t="s">
        <v>2397</v>
      </c>
      <c r="E21585">
        <v>0</v>
      </c>
    </row>
    <row r="21586" spans="1:5" x14ac:dyDescent="0.3">
      <c r="A21586">
        <v>50210019</v>
      </c>
      <c r="B21586" t="s">
        <v>1216</v>
      </c>
      <c r="C21586" t="s">
        <v>8</v>
      </c>
      <c r="D21586" t="s">
        <v>2398</v>
      </c>
      <c r="E21586">
        <v>0</v>
      </c>
    </row>
    <row r="21587" spans="1:5" x14ac:dyDescent="0.3">
      <c r="A21587">
        <v>50210019</v>
      </c>
      <c r="B21587" t="s">
        <v>1216</v>
      </c>
      <c r="C21587" t="s">
        <v>8</v>
      </c>
      <c r="D21587" t="s">
        <v>2399</v>
      </c>
      <c r="E21587">
        <v>0</v>
      </c>
    </row>
    <row r="21588" spans="1:5" x14ac:dyDescent="0.3">
      <c r="A21588">
        <v>50210019</v>
      </c>
      <c r="B21588" t="s">
        <v>1216</v>
      </c>
      <c r="C21588" t="s">
        <v>8</v>
      </c>
      <c r="D21588" t="s">
        <v>2400</v>
      </c>
      <c r="E21588">
        <v>0</v>
      </c>
    </row>
    <row r="21589" spans="1:5" x14ac:dyDescent="0.3">
      <c r="A21589">
        <v>50210019</v>
      </c>
      <c r="B21589" t="s">
        <v>1216</v>
      </c>
      <c r="C21589" t="s">
        <v>8</v>
      </c>
      <c r="D21589" t="s">
        <v>2401</v>
      </c>
      <c r="E21589">
        <v>0</v>
      </c>
    </row>
    <row r="21590" spans="1:5" x14ac:dyDescent="0.3">
      <c r="A21590">
        <v>50210019</v>
      </c>
      <c r="B21590" t="s">
        <v>1216</v>
      </c>
      <c r="C21590" t="s">
        <v>8</v>
      </c>
      <c r="D21590" t="s">
        <v>2402</v>
      </c>
      <c r="E21590">
        <v>0</v>
      </c>
    </row>
    <row r="21591" spans="1:5" x14ac:dyDescent="0.3">
      <c r="A21591">
        <v>50210019</v>
      </c>
      <c r="B21591" t="s">
        <v>1216</v>
      </c>
      <c r="C21591" t="s">
        <v>8</v>
      </c>
      <c r="D21591" t="s">
        <v>2403</v>
      </c>
      <c r="E21591">
        <v>0</v>
      </c>
    </row>
    <row r="21592" spans="1:5" x14ac:dyDescent="0.3">
      <c r="A21592">
        <v>50210019</v>
      </c>
      <c r="B21592" t="s">
        <v>1216</v>
      </c>
      <c r="C21592" t="s">
        <v>8</v>
      </c>
      <c r="D21592" t="s">
        <v>2404</v>
      </c>
      <c r="E21592">
        <v>0</v>
      </c>
    </row>
    <row r="21593" spans="1:5" x14ac:dyDescent="0.3">
      <c r="A21593">
        <v>50210019</v>
      </c>
      <c r="B21593" t="s">
        <v>1216</v>
      </c>
      <c r="C21593" t="s">
        <v>8</v>
      </c>
      <c r="D21593" t="s">
        <v>2405</v>
      </c>
      <c r="E21593">
        <v>0</v>
      </c>
    </row>
    <row r="21594" spans="1:5" x14ac:dyDescent="0.3">
      <c r="A21594">
        <v>50210019</v>
      </c>
      <c r="B21594" t="s">
        <v>1216</v>
      </c>
      <c r="C21594" t="s">
        <v>8</v>
      </c>
      <c r="D21594" t="s">
        <v>2406</v>
      </c>
      <c r="E21594">
        <v>0</v>
      </c>
    </row>
    <row r="21595" spans="1:5" x14ac:dyDescent="0.3">
      <c r="A21595">
        <v>50210019</v>
      </c>
      <c r="B21595" t="s">
        <v>1216</v>
      </c>
      <c r="C21595" t="s">
        <v>8</v>
      </c>
      <c r="D21595" t="s">
        <v>2407</v>
      </c>
      <c r="E21595">
        <v>0</v>
      </c>
    </row>
    <row r="21596" spans="1:5" x14ac:dyDescent="0.3">
      <c r="A21596">
        <v>50210019</v>
      </c>
      <c r="B21596" t="s">
        <v>1216</v>
      </c>
      <c r="C21596" t="s">
        <v>8</v>
      </c>
      <c r="D21596" t="s">
        <v>2408</v>
      </c>
      <c r="E21596">
        <v>0</v>
      </c>
    </row>
    <row r="21597" spans="1:5" x14ac:dyDescent="0.3">
      <c r="A21597">
        <v>50210019</v>
      </c>
      <c r="B21597" t="s">
        <v>1216</v>
      </c>
      <c r="C21597" t="s">
        <v>8</v>
      </c>
      <c r="D21597" t="s">
        <v>2409</v>
      </c>
      <c r="E21597">
        <v>0</v>
      </c>
    </row>
    <row r="21598" spans="1:5" x14ac:dyDescent="0.3">
      <c r="A21598">
        <v>50210019</v>
      </c>
      <c r="B21598" t="s">
        <v>1216</v>
      </c>
      <c r="C21598" t="s">
        <v>8</v>
      </c>
      <c r="D21598" t="s">
        <v>2410</v>
      </c>
      <c r="E21598">
        <v>-50</v>
      </c>
    </row>
    <row r="21599" spans="1:5" x14ac:dyDescent="0.3">
      <c r="A21599">
        <v>50210019</v>
      </c>
      <c r="B21599" t="s">
        <v>1216</v>
      </c>
      <c r="C21599" t="s">
        <v>8</v>
      </c>
      <c r="D21599" t="s">
        <v>2411</v>
      </c>
      <c r="E21599">
        <v>0</v>
      </c>
    </row>
    <row r="21600" spans="1:5" x14ac:dyDescent="0.3">
      <c r="A21600">
        <v>50210019</v>
      </c>
      <c r="B21600" t="s">
        <v>1216</v>
      </c>
      <c r="C21600" t="s">
        <v>8</v>
      </c>
      <c r="D21600" t="s">
        <v>2412</v>
      </c>
      <c r="E21600">
        <v>-90</v>
      </c>
    </row>
    <row r="21601" spans="1:5" x14ac:dyDescent="0.3">
      <c r="A21601">
        <v>50210019</v>
      </c>
      <c r="B21601" t="s">
        <v>1216</v>
      </c>
      <c r="C21601" t="s">
        <v>8</v>
      </c>
      <c r="D21601" t="s">
        <v>2413</v>
      </c>
      <c r="E21601">
        <v>0</v>
      </c>
    </row>
    <row r="21602" spans="1:5" x14ac:dyDescent="0.3">
      <c r="A21602">
        <v>23320054</v>
      </c>
      <c r="B21602" t="s">
        <v>1218</v>
      </c>
      <c r="C21602" t="s">
        <v>8</v>
      </c>
      <c r="D21602" t="s">
        <v>2378</v>
      </c>
      <c r="E21602">
        <v>-2</v>
      </c>
    </row>
    <row r="21603" spans="1:5" x14ac:dyDescent="0.3">
      <c r="A21603">
        <v>23320054</v>
      </c>
      <c r="B21603" t="s">
        <v>1218</v>
      </c>
      <c r="C21603" t="s">
        <v>8</v>
      </c>
      <c r="D21603" t="s">
        <v>2379</v>
      </c>
      <c r="E21603">
        <v>-3</v>
      </c>
    </row>
    <row r="21604" spans="1:5" x14ac:dyDescent="0.3">
      <c r="A21604">
        <v>23320054</v>
      </c>
      <c r="B21604" t="s">
        <v>1218</v>
      </c>
      <c r="C21604" t="s">
        <v>8</v>
      </c>
      <c r="D21604" t="s">
        <v>2380</v>
      </c>
      <c r="E21604">
        <v>0</v>
      </c>
    </row>
    <row r="21605" spans="1:5" x14ac:dyDescent="0.3">
      <c r="A21605">
        <v>23320054</v>
      </c>
      <c r="B21605" t="s">
        <v>1218</v>
      </c>
      <c r="C21605" t="s">
        <v>8</v>
      </c>
      <c r="D21605" t="s">
        <v>2381</v>
      </c>
      <c r="E21605">
        <v>-4</v>
      </c>
    </row>
    <row r="21606" spans="1:5" x14ac:dyDescent="0.3">
      <c r="A21606">
        <v>23320054</v>
      </c>
      <c r="B21606" t="s">
        <v>1218</v>
      </c>
      <c r="C21606" t="s">
        <v>8</v>
      </c>
      <c r="D21606" t="s">
        <v>2382</v>
      </c>
      <c r="E21606">
        <v>-2</v>
      </c>
    </row>
    <row r="21607" spans="1:5" x14ac:dyDescent="0.3">
      <c r="A21607">
        <v>23320054</v>
      </c>
      <c r="B21607" t="s">
        <v>1218</v>
      </c>
      <c r="C21607" t="s">
        <v>8</v>
      </c>
      <c r="D21607" t="s">
        <v>2383</v>
      </c>
      <c r="E21607">
        <v>-2</v>
      </c>
    </row>
    <row r="21608" spans="1:5" x14ac:dyDescent="0.3">
      <c r="A21608">
        <v>23320054</v>
      </c>
      <c r="B21608" t="s">
        <v>1218</v>
      </c>
      <c r="C21608" t="s">
        <v>8</v>
      </c>
      <c r="D21608" t="s">
        <v>2384</v>
      </c>
      <c r="E21608">
        <v>0</v>
      </c>
    </row>
    <row r="21609" spans="1:5" x14ac:dyDescent="0.3">
      <c r="A21609">
        <v>23320054</v>
      </c>
      <c r="B21609" t="s">
        <v>1218</v>
      </c>
      <c r="C21609" t="s">
        <v>8</v>
      </c>
      <c r="D21609" t="s">
        <v>2385</v>
      </c>
      <c r="E21609">
        <v>-7</v>
      </c>
    </row>
    <row r="21610" spans="1:5" x14ac:dyDescent="0.3">
      <c r="A21610">
        <v>23320054</v>
      </c>
      <c r="B21610" t="s">
        <v>1218</v>
      </c>
      <c r="C21610" t="s">
        <v>8</v>
      </c>
      <c r="D21610" t="s">
        <v>2386</v>
      </c>
      <c r="E21610">
        <v>0</v>
      </c>
    </row>
    <row r="21611" spans="1:5" x14ac:dyDescent="0.3">
      <c r="A21611">
        <v>23320054</v>
      </c>
      <c r="B21611" t="s">
        <v>1218</v>
      </c>
      <c r="C21611" t="s">
        <v>8</v>
      </c>
      <c r="D21611" t="s">
        <v>2387</v>
      </c>
      <c r="E21611">
        <v>0</v>
      </c>
    </row>
    <row r="21612" spans="1:5" x14ac:dyDescent="0.3">
      <c r="A21612">
        <v>23320054</v>
      </c>
      <c r="B21612" t="s">
        <v>1218</v>
      </c>
      <c r="C21612" t="s">
        <v>8</v>
      </c>
      <c r="D21612" t="s">
        <v>2388</v>
      </c>
      <c r="E21612">
        <v>-2</v>
      </c>
    </row>
    <row r="21613" spans="1:5" x14ac:dyDescent="0.3">
      <c r="A21613">
        <v>23320054</v>
      </c>
      <c r="B21613" t="s">
        <v>1218</v>
      </c>
      <c r="C21613" t="s">
        <v>8</v>
      </c>
      <c r="D21613" t="s">
        <v>2389</v>
      </c>
      <c r="E21613">
        <v>-3</v>
      </c>
    </row>
    <row r="21614" spans="1:5" x14ac:dyDescent="0.3">
      <c r="A21614">
        <v>23320054</v>
      </c>
      <c r="B21614" t="s">
        <v>1218</v>
      </c>
      <c r="C21614" t="s">
        <v>8</v>
      </c>
      <c r="D21614" t="s">
        <v>2390</v>
      </c>
      <c r="E21614">
        <v>-1</v>
      </c>
    </row>
    <row r="21615" spans="1:5" x14ac:dyDescent="0.3">
      <c r="A21615">
        <v>23320054</v>
      </c>
      <c r="B21615" t="s">
        <v>1218</v>
      </c>
      <c r="C21615" t="s">
        <v>8</v>
      </c>
      <c r="D21615" t="s">
        <v>2391</v>
      </c>
      <c r="E21615">
        <v>-6</v>
      </c>
    </row>
    <row r="21616" spans="1:5" x14ac:dyDescent="0.3">
      <c r="A21616">
        <v>23320054</v>
      </c>
      <c r="B21616" t="s">
        <v>1218</v>
      </c>
      <c r="C21616" t="s">
        <v>8</v>
      </c>
      <c r="D21616" t="s">
        <v>2392</v>
      </c>
      <c r="E21616">
        <v>0</v>
      </c>
    </row>
    <row r="21617" spans="1:5" x14ac:dyDescent="0.3">
      <c r="A21617">
        <v>23320054</v>
      </c>
      <c r="B21617" t="s">
        <v>1218</v>
      </c>
      <c r="C21617" t="s">
        <v>8</v>
      </c>
      <c r="D21617" t="s">
        <v>2393</v>
      </c>
      <c r="E21617">
        <v>0</v>
      </c>
    </row>
    <row r="21618" spans="1:5" x14ac:dyDescent="0.3">
      <c r="A21618">
        <v>23320054</v>
      </c>
      <c r="B21618" t="s">
        <v>1218</v>
      </c>
      <c r="C21618" t="s">
        <v>8</v>
      </c>
      <c r="D21618" t="s">
        <v>2394</v>
      </c>
      <c r="E21618">
        <v>0</v>
      </c>
    </row>
    <row r="21619" spans="1:5" x14ac:dyDescent="0.3">
      <c r="A21619">
        <v>23320054</v>
      </c>
      <c r="B21619" t="s">
        <v>1218</v>
      </c>
      <c r="C21619" t="s">
        <v>8</v>
      </c>
      <c r="D21619" t="s">
        <v>2395</v>
      </c>
      <c r="E21619">
        <v>-3</v>
      </c>
    </row>
    <row r="21620" spans="1:5" x14ac:dyDescent="0.3">
      <c r="A21620">
        <v>23320054</v>
      </c>
      <c r="B21620" t="s">
        <v>1218</v>
      </c>
      <c r="C21620" t="s">
        <v>8</v>
      </c>
      <c r="D21620" t="s">
        <v>2396</v>
      </c>
      <c r="E21620">
        <v>-6</v>
      </c>
    </row>
    <row r="21621" spans="1:5" x14ac:dyDescent="0.3">
      <c r="A21621">
        <v>23320054</v>
      </c>
      <c r="B21621" t="s">
        <v>1218</v>
      </c>
      <c r="C21621" t="s">
        <v>8</v>
      </c>
      <c r="D21621" t="s">
        <v>2397</v>
      </c>
      <c r="E21621">
        <v>-5</v>
      </c>
    </row>
    <row r="21622" spans="1:5" x14ac:dyDescent="0.3">
      <c r="A21622">
        <v>23320054</v>
      </c>
      <c r="B21622" t="s">
        <v>1218</v>
      </c>
      <c r="C21622" t="s">
        <v>8</v>
      </c>
      <c r="D21622" t="s">
        <v>2398</v>
      </c>
      <c r="E21622">
        <v>0</v>
      </c>
    </row>
    <row r="21623" spans="1:5" x14ac:dyDescent="0.3">
      <c r="A21623">
        <v>23320054</v>
      </c>
      <c r="B21623" t="s">
        <v>1218</v>
      </c>
      <c r="C21623" t="s">
        <v>8</v>
      </c>
      <c r="D21623" t="s">
        <v>2399</v>
      </c>
      <c r="E21623">
        <v>0</v>
      </c>
    </row>
    <row r="21624" spans="1:5" x14ac:dyDescent="0.3">
      <c r="A21624">
        <v>23320054</v>
      </c>
      <c r="B21624" t="s">
        <v>1218</v>
      </c>
      <c r="C21624" t="s">
        <v>8</v>
      </c>
      <c r="D21624" t="s">
        <v>2400</v>
      </c>
      <c r="E21624">
        <v>-3</v>
      </c>
    </row>
    <row r="21625" spans="1:5" x14ac:dyDescent="0.3">
      <c r="A21625">
        <v>23320054</v>
      </c>
      <c r="B21625" t="s">
        <v>1218</v>
      </c>
      <c r="C21625" t="s">
        <v>8</v>
      </c>
      <c r="D21625" t="s">
        <v>2401</v>
      </c>
      <c r="E21625">
        <v>0</v>
      </c>
    </row>
    <row r="21626" spans="1:5" x14ac:dyDescent="0.3">
      <c r="A21626">
        <v>23320054</v>
      </c>
      <c r="B21626" t="s">
        <v>1218</v>
      </c>
      <c r="C21626" t="s">
        <v>8</v>
      </c>
      <c r="D21626" t="s">
        <v>2402</v>
      </c>
      <c r="E21626">
        <v>-2</v>
      </c>
    </row>
    <row r="21627" spans="1:5" x14ac:dyDescent="0.3">
      <c r="A21627">
        <v>23320054</v>
      </c>
      <c r="B21627" t="s">
        <v>1218</v>
      </c>
      <c r="C21627" t="s">
        <v>8</v>
      </c>
      <c r="D21627" t="s">
        <v>2403</v>
      </c>
      <c r="E21627">
        <v>0</v>
      </c>
    </row>
    <row r="21628" spans="1:5" x14ac:dyDescent="0.3">
      <c r="A21628">
        <v>23320054</v>
      </c>
      <c r="B21628" t="s">
        <v>1218</v>
      </c>
      <c r="C21628" t="s">
        <v>8</v>
      </c>
      <c r="D21628" t="s">
        <v>2404</v>
      </c>
      <c r="E21628">
        <v>-2</v>
      </c>
    </row>
    <row r="21629" spans="1:5" x14ac:dyDescent="0.3">
      <c r="A21629">
        <v>23320054</v>
      </c>
      <c r="B21629" t="s">
        <v>1218</v>
      </c>
      <c r="C21629" t="s">
        <v>8</v>
      </c>
      <c r="D21629" t="s">
        <v>2405</v>
      </c>
      <c r="E21629">
        <v>-2</v>
      </c>
    </row>
    <row r="21630" spans="1:5" x14ac:dyDescent="0.3">
      <c r="A21630">
        <v>23320054</v>
      </c>
      <c r="B21630" t="s">
        <v>1218</v>
      </c>
      <c r="C21630" t="s">
        <v>8</v>
      </c>
      <c r="D21630" t="s">
        <v>2406</v>
      </c>
      <c r="E21630">
        <v>0</v>
      </c>
    </row>
    <row r="21631" spans="1:5" x14ac:dyDescent="0.3">
      <c r="A21631">
        <v>23320054</v>
      </c>
      <c r="B21631" t="s">
        <v>1218</v>
      </c>
      <c r="C21631" t="s">
        <v>8</v>
      </c>
      <c r="D21631" t="s">
        <v>2407</v>
      </c>
      <c r="E21631">
        <v>0</v>
      </c>
    </row>
    <row r="21632" spans="1:5" x14ac:dyDescent="0.3">
      <c r="A21632">
        <v>23320054</v>
      </c>
      <c r="B21632" t="s">
        <v>1218</v>
      </c>
      <c r="C21632" t="s">
        <v>8</v>
      </c>
      <c r="D21632" t="s">
        <v>2408</v>
      </c>
      <c r="E21632">
        <v>-6</v>
      </c>
    </row>
    <row r="21633" spans="1:5" x14ac:dyDescent="0.3">
      <c r="A21633">
        <v>23320054</v>
      </c>
      <c r="B21633" t="s">
        <v>1218</v>
      </c>
      <c r="C21633" t="s">
        <v>8</v>
      </c>
      <c r="D21633" t="s">
        <v>2409</v>
      </c>
      <c r="E21633">
        <v>-2</v>
      </c>
    </row>
    <row r="21634" spans="1:5" x14ac:dyDescent="0.3">
      <c r="A21634">
        <v>23320054</v>
      </c>
      <c r="B21634" t="s">
        <v>1218</v>
      </c>
      <c r="C21634" t="s">
        <v>8</v>
      </c>
      <c r="D21634" t="s">
        <v>2410</v>
      </c>
      <c r="E21634">
        <v>-4</v>
      </c>
    </row>
    <row r="21635" spans="1:5" x14ac:dyDescent="0.3">
      <c r="A21635">
        <v>23320054</v>
      </c>
      <c r="B21635" t="s">
        <v>1218</v>
      </c>
      <c r="C21635" t="s">
        <v>8</v>
      </c>
      <c r="D21635" t="s">
        <v>2411</v>
      </c>
      <c r="E21635">
        <v>0</v>
      </c>
    </row>
    <row r="21636" spans="1:5" x14ac:dyDescent="0.3">
      <c r="A21636">
        <v>23320054</v>
      </c>
      <c r="B21636" t="s">
        <v>1218</v>
      </c>
      <c r="C21636" t="s">
        <v>8</v>
      </c>
      <c r="D21636" t="s">
        <v>2412</v>
      </c>
      <c r="E21636">
        <v>0</v>
      </c>
    </row>
    <row r="21637" spans="1:5" x14ac:dyDescent="0.3">
      <c r="A21637">
        <v>23320054</v>
      </c>
      <c r="B21637" t="s">
        <v>1218</v>
      </c>
      <c r="C21637" t="s">
        <v>8</v>
      </c>
      <c r="D21637" t="s">
        <v>2413</v>
      </c>
      <c r="E21637">
        <v>0</v>
      </c>
    </row>
    <row r="21638" spans="1:5" x14ac:dyDescent="0.3">
      <c r="A21638">
        <v>39200201</v>
      </c>
      <c r="B21638" t="s">
        <v>1220</v>
      </c>
      <c r="C21638" t="s">
        <v>8</v>
      </c>
      <c r="D21638" t="s">
        <v>2378</v>
      </c>
      <c r="E21638">
        <v>0</v>
      </c>
    </row>
    <row r="21639" spans="1:5" x14ac:dyDescent="0.3">
      <c r="A21639">
        <v>39200201</v>
      </c>
      <c r="B21639" t="s">
        <v>1220</v>
      </c>
      <c r="C21639" t="s">
        <v>8</v>
      </c>
      <c r="D21639" t="s">
        <v>2379</v>
      </c>
      <c r="E21639">
        <v>0</v>
      </c>
    </row>
    <row r="21640" spans="1:5" x14ac:dyDescent="0.3">
      <c r="A21640">
        <v>39200201</v>
      </c>
      <c r="B21640" t="s">
        <v>1220</v>
      </c>
      <c r="C21640" t="s">
        <v>8</v>
      </c>
      <c r="D21640" t="s">
        <v>2380</v>
      </c>
      <c r="E21640">
        <v>0</v>
      </c>
    </row>
    <row r="21641" spans="1:5" x14ac:dyDescent="0.3">
      <c r="A21641">
        <v>39200201</v>
      </c>
      <c r="B21641" t="s">
        <v>1220</v>
      </c>
      <c r="C21641" t="s">
        <v>8</v>
      </c>
      <c r="D21641" t="s">
        <v>2381</v>
      </c>
      <c r="E21641">
        <v>-2</v>
      </c>
    </row>
    <row r="21642" spans="1:5" x14ac:dyDescent="0.3">
      <c r="A21642">
        <v>39200201</v>
      </c>
      <c r="B21642" t="s">
        <v>1220</v>
      </c>
      <c r="C21642" t="s">
        <v>8</v>
      </c>
      <c r="D21642" t="s">
        <v>2382</v>
      </c>
      <c r="E21642">
        <v>0</v>
      </c>
    </row>
    <row r="21643" spans="1:5" x14ac:dyDescent="0.3">
      <c r="A21643">
        <v>39200201</v>
      </c>
      <c r="B21643" t="s">
        <v>1220</v>
      </c>
      <c r="C21643" t="s">
        <v>8</v>
      </c>
      <c r="D21643" t="s">
        <v>2383</v>
      </c>
      <c r="E21643">
        <v>0</v>
      </c>
    </row>
    <row r="21644" spans="1:5" x14ac:dyDescent="0.3">
      <c r="A21644">
        <v>39200201</v>
      </c>
      <c r="B21644" t="s">
        <v>1220</v>
      </c>
      <c r="C21644" t="s">
        <v>8</v>
      </c>
      <c r="D21644" t="s">
        <v>2384</v>
      </c>
      <c r="E21644">
        <v>0</v>
      </c>
    </row>
    <row r="21645" spans="1:5" x14ac:dyDescent="0.3">
      <c r="A21645">
        <v>39200201</v>
      </c>
      <c r="B21645" t="s">
        <v>1220</v>
      </c>
      <c r="C21645" t="s">
        <v>8</v>
      </c>
      <c r="D21645" t="s">
        <v>2385</v>
      </c>
      <c r="E21645">
        <v>0</v>
      </c>
    </row>
    <row r="21646" spans="1:5" x14ac:dyDescent="0.3">
      <c r="A21646">
        <v>39200201</v>
      </c>
      <c r="B21646" t="s">
        <v>1220</v>
      </c>
      <c r="C21646" t="s">
        <v>8</v>
      </c>
      <c r="D21646" t="s">
        <v>2386</v>
      </c>
      <c r="E21646">
        <v>0</v>
      </c>
    </row>
    <row r="21647" spans="1:5" x14ac:dyDescent="0.3">
      <c r="A21647">
        <v>39200201</v>
      </c>
      <c r="B21647" t="s">
        <v>1220</v>
      </c>
      <c r="C21647" t="s">
        <v>8</v>
      </c>
      <c r="D21647" t="s">
        <v>2387</v>
      </c>
      <c r="E21647">
        <v>0</v>
      </c>
    </row>
    <row r="21648" spans="1:5" x14ac:dyDescent="0.3">
      <c r="A21648">
        <v>39200201</v>
      </c>
      <c r="B21648" t="s">
        <v>1220</v>
      </c>
      <c r="C21648" t="s">
        <v>8</v>
      </c>
      <c r="D21648" t="s">
        <v>2388</v>
      </c>
      <c r="E21648">
        <v>-1</v>
      </c>
    </row>
    <row r="21649" spans="1:5" x14ac:dyDescent="0.3">
      <c r="A21649">
        <v>39200201</v>
      </c>
      <c r="B21649" t="s">
        <v>1220</v>
      </c>
      <c r="C21649" t="s">
        <v>8</v>
      </c>
      <c r="D21649" t="s">
        <v>2389</v>
      </c>
      <c r="E21649">
        <v>-1</v>
      </c>
    </row>
    <row r="21650" spans="1:5" x14ac:dyDescent="0.3">
      <c r="A21650">
        <v>39200201</v>
      </c>
      <c r="B21650" t="s">
        <v>1220</v>
      </c>
      <c r="C21650" t="s">
        <v>8</v>
      </c>
      <c r="D21650" t="s">
        <v>2390</v>
      </c>
      <c r="E21650">
        <v>0</v>
      </c>
    </row>
    <row r="21651" spans="1:5" x14ac:dyDescent="0.3">
      <c r="A21651">
        <v>39200201</v>
      </c>
      <c r="B21651" t="s">
        <v>1220</v>
      </c>
      <c r="C21651" t="s">
        <v>8</v>
      </c>
      <c r="D21651" t="s">
        <v>2391</v>
      </c>
      <c r="E21651">
        <v>0</v>
      </c>
    </row>
    <row r="21652" spans="1:5" x14ac:dyDescent="0.3">
      <c r="A21652">
        <v>39200201</v>
      </c>
      <c r="B21652" t="s">
        <v>1220</v>
      </c>
      <c r="C21652" t="s">
        <v>8</v>
      </c>
      <c r="D21652" t="s">
        <v>2392</v>
      </c>
      <c r="E21652">
        <v>0</v>
      </c>
    </row>
    <row r="21653" spans="1:5" x14ac:dyDescent="0.3">
      <c r="A21653">
        <v>39200201</v>
      </c>
      <c r="B21653" t="s">
        <v>1220</v>
      </c>
      <c r="C21653" t="s">
        <v>8</v>
      </c>
      <c r="D21653" t="s">
        <v>2393</v>
      </c>
      <c r="E21653">
        <v>0</v>
      </c>
    </row>
    <row r="21654" spans="1:5" x14ac:dyDescent="0.3">
      <c r="A21654">
        <v>39200201</v>
      </c>
      <c r="B21654" t="s">
        <v>1220</v>
      </c>
      <c r="C21654" t="s">
        <v>8</v>
      </c>
      <c r="D21654" t="s">
        <v>2394</v>
      </c>
      <c r="E21654">
        <v>0</v>
      </c>
    </row>
    <row r="21655" spans="1:5" x14ac:dyDescent="0.3">
      <c r="A21655">
        <v>39200201</v>
      </c>
      <c r="B21655" t="s">
        <v>1220</v>
      </c>
      <c r="C21655" t="s">
        <v>8</v>
      </c>
      <c r="D21655" t="s">
        <v>2395</v>
      </c>
      <c r="E21655">
        <v>0</v>
      </c>
    </row>
    <row r="21656" spans="1:5" x14ac:dyDescent="0.3">
      <c r="A21656">
        <v>39200201</v>
      </c>
      <c r="B21656" t="s">
        <v>1220</v>
      </c>
      <c r="C21656" t="s">
        <v>8</v>
      </c>
      <c r="D21656" t="s">
        <v>2396</v>
      </c>
      <c r="E21656">
        <v>0</v>
      </c>
    </row>
    <row r="21657" spans="1:5" x14ac:dyDescent="0.3">
      <c r="A21657">
        <v>39200201</v>
      </c>
      <c r="B21657" t="s">
        <v>1220</v>
      </c>
      <c r="C21657" t="s">
        <v>8</v>
      </c>
      <c r="D21657" t="s">
        <v>2397</v>
      </c>
      <c r="E21657">
        <v>0</v>
      </c>
    </row>
    <row r="21658" spans="1:5" x14ac:dyDescent="0.3">
      <c r="A21658">
        <v>39200201</v>
      </c>
      <c r="B21658" t="s">
        <v>1220</v>
      </c>
      <c r="C21658" t="s">
        <v>8</v>
      </c>
      <c r="D21658" t="s">
        <v>2398</v>
      </c>
      <c r="E21658">
        <v>0</v>
      </c>
    </row>
    <row r="21659" spans="1:5" x14ac:dyDescent="0.3">
      <c r="A21659">
        <v>39200201</v>
      </c>
      <c r="B21659" t="s">
        <v>1220</v>
      </c>
      <c r="C21659" t="s">
        <v>8</v>
      </c>
      <c r="D21659" t="s">
        <v>2399</v>
      </c>
      <c r="E21659">
        <v>0</v>
      </c>
    </row>
    <row r="21660" spans="1:5" x14ac:dyDescent="0.3">
      <c r="A21660">
        <v>39200201</v>
      </c>
      <c r="B21660" t="s">
        <v>1220</v>
      </c>
      <c r="C21660" t="s">
        <v>8</v>
      </c>
      <c r="D21660" t="s">
        <v>2400</v>
      </c>
      <c r="E21660">
        <v>0</v>
      </c>
    </row>
    <row r="21661" spans="1:5" x14ac:dyDescent="0.3">
      <c r="A21661">
        <v>39200201</v>
      </c>
      <c r="B21661" t="s">
        <v>1220</v>
      </c>
      <c r="C21661" t="s">
        <v>8</v>
      </c>
      <c r="D21661" t="s">
        <v>2401</v>
      </c>
      <c r="E21661">
        <v>-1</v>
      </c>
    </row>
    <row r="21662" spans="1:5" x14ac:dyDescent="0.3">
      <c r="A21662">
        <v>39200201</v>
      </c>
      <c r="B21662" t="s">
        <v>1220</v>
      </c>
      <c r="C21662" t="s">
        <v>8</v>
      </c>
      <c r="D21662" t="s">
        <v>2402</v>
      </c>
      <c r="E21662">
        <v>0</v>
      </c>
    </row>
    <row r="21663" spans="1:5" x14ac:dyDescent="0.3">
      <c r="A21663">
        <v>39200201</v>
      </c>
      <c r="B21663" t="s">
        <v>1220</v>
      </c>
      <c r="C21663" t="s">
        <v>8</v>
      </c>
      <c r="D21663" t="s">
        <v>2403</v>
      </c>
      <c r="E21663">
        <v>-1</v>
      </c>
    </row>
    <row r="21664" spans="1:5" x14ac:dyDescent="0.3">
      <c r="A21664">
        <v>39200201</v>
      </c>
      <c r="B21664" t="s">
        <v>1220</v>
      </c>
      <c r="C21664" t="s">
        <v>8</v>
      </c>
      <c r="D21664" t="s">
        <v>2404</v>
      </c>
      <c r="E21664">
        <v>0</v>
      </c>
    </row>
    <row r="21665" spans="1:5" x14ac:dyDescent="0.3">
      <c r="A21665">
        <v>39200201</v>
      </c>
      <c r="B21665" t="s">
        <v>1220</v>
      </c>
      <c r="C21665" t="s">
        <v>8</v>
      </c>
      <c r="D21665" t="s">
        <v>2405</v>
      </c>
      <c r="E21665">
        <v>0</v>
      </c>
    </row>
    <row r="21666" spans="1:5" x14ac:dyDescent="0.3">
      <c r="A21666">
        <v>39200201</v>
      </c>
      <c r="B21666" t="s">
        <v>1220</v>
      </c>
      <c r="C21666" t="s">
        <v>8</v>
      </c>
      <c r="D21666" t="s">
        <v>2406</v>
      </c>
      <c r="E21666">
        <v>0</v>
      </c>
    </row>
    <row r="21667" spans="1:5" x14ac:dyDescent="0.3">
      <c r="A21667">
        <v>39200201</v>
      </c>
      <c r="B21667" t="s">
        <v>1220</v>
      </c>
      <c r="C21667" t="s">
        <v>8</v>
      </c>
      <c r="D21667" t="s">
        <v>2407</v>
      </c>
      <c r="E21667">
        <v>-4</v>
      </c>
    </row>
    <row r="21668" spans="1:5" x14ac:dyDescent="0.3">
      <c r="A21668">
        <v>39200201</v>
      </c>
      <c r="B21668" t="s">
        <v>1220</v>
      </c>
      <c r="C21668" t="s">
        <v>8</v>
      </c>
      <c r="D21668" t="s">
        <v>2408</v>
      </c>
      <c r="E21668">
        <v>0</v>
      </c>
    </row>
    <row r="21669" spans="1:5" x14ac:dyDescent="0.3">
      <c r="A21669">
        <v>39200201</v>
      </c>
      <c r="B21669" t="s">
        <v>1220</v>
      </c>
      <c r="C21669" t="s">
        <v>8</v>
      </c>
      <c r="D21669" t="s">
        <v>2409</v>
      </c>
      <c r="E21669">
        <v>0</v>
      </c>
    </row>
    <row r="21670" spans="1:5" x14ac:dyDescent="0.3">
      <c r="A21670">
        <v>39200201</v>
      </c>
      <c r="B21670" t="s">
        <v>1220</v>
      </c>
      <c r="C21670" t="s">
        <v>8</v>
      </c>
      <c r="D21670" t="s">
        <v>2410</v>
      </c>
      <c r="E21670">
        <v>0</v>
      </c>
    </row>
    <row r="21671" spans="1:5" x14ac:dyDescent="0.3">
      <c r="A21671">
        <v>39200201</v>
      </c>
      <c r="B21671" t="s">
        <v>1220</v>
      </c>
      <c r="C21671" t="s">
        <v>8</v>
      </c>
      <c r="D21671" t="s">
        <v>2411</v>
      </c>
      <c r="E21671">
        <v>0</v>
      </c>
    </row>
    <row r="21672" spans="1:5" x14ac:dyDescent="0.3">
      <c r="A21672">
        <v>39200201</v>
      </c>
      <c r="B21672" t="s">
        <v>1220</v>
      </c>
      <c r="C21672" t="s">
        <v>8</v>
      </c>
      <c r="D21672" t="s">
        <v>2412</v>
      </c>
      <c r="E21672">
        <v>0</v>
      </c>
    </row>
    <row r="21673" spans="1:5" x14ac:dyDescent="0.3">
      <c r="A21673">
        <v>39200201</v>
      </c>
      <c r="B21673" t="s">
        <v>1220</v>
      </c>
      <c r="C21673" t="s">
        <v>8</v>
      </c>
      <c r="D21673" t="s">
        <v>2413</v>
      </c>
      <c r="E21673">
        <v>0</v>
      </c>
    </row>
    <row r="21674" spans="1:5" x14ac:dyDescent="0.3">
      <c r="A21674">
        <v>23440091</v>
      </c>
      <c r="B21674" t="s">
        <v>1222</v>
      </c>
      <c r="C21674" t="s">
        <v>8</v>
      </c>
      <c r="D21674" t="s">
        <v>2378</v>
      </c>
      <c r="E21674">
        <v>0</v>
      </c>
    </row>
    <row r="21675" spans="1:5" x14ac:dyDescent="0.3">
      <c r="A21675">
        <v>23440091</v>
      </c>
      <c r="B21675" t="s">
        <v>1222</v>
      </c>
      <c r="C21675" t="s">
        <v>8</v>
      </c>
      <c r="D21675" t="s">
        <v>2379</v>
      </c>
      <c r="E21675">
        <v>0</v>
      </c>
    </row>
    <row r="21676" spans="1:5" x14ac:dyDescent="0.3">
      <c r="A21676">
        <v>23440091</v>
      </c>
      <c r="B21676" t="s">
        <v>1222</v>
      </c>
      <c r="C21676" t="s">
        <v>8</v>
      </c>
      <c r="D21676" t="s">
        <v>2380</v>
      </c>
      <c r="E21676">
        <v>-1</v>
      </c>
    </row>
    <row r="21677" spans="1:5" x14ac:dyDescent="0.3">
      <c r="A21677">
        <v>23440091</v>
      </c>
      <c r="B21677" t="s">
        <v>1222</v>
      </c>
      <c r="C21677" t="s">
        <v>8</v>
      </c>
      <c r="D21677" t="s">
        <v>2381</v>
      </c>
      <c r="E21677">
        <v>0</v>
      </c>
    </row>
    <row r="21678" spans="1:5" x14ac:dyDescent="0.3">
      <c r="A21678">
        <v>23440091</v>
      </c>
      <c r="B21678" t="s">
        <v>1222</v>
      </c>
      <c r="C21678" t="s">
        <v>8</v>
      </c>
      <c r="D21678" t="s">
        <v>2382</v>
      </c>
      <c r="E21678">
        <v>0</v>
      </c>
    </row>
    <row r="21679" spans="1:5" x14ac:dyDescent="0.3">
      <c r="A21679">
        <v>23440091</v>
      </c>
      <c r="B21679" t="s">
        <v>1222</v>
      </c>
      <c r="C21679" t="s">
        <v>8</v>
      </c>
      <c r="D21679" t="s">
        <v>2383</v>
      </c>
      <c r="E21679">
        <v>0</v>
      </c>
    </row>
    <row r="21680" spans="1:5" x14ac:dyDescent="0.3">
      <c r="A21680">
        <v>23440091</v>
      </c>
      <c r="B21680" t="s">
        <v>1222</v>
      </c>
      <c r="C21680" t="s">
        <v>8</v>
      </c>
      <c r="D21680" t="s">
        <v>2384</v>
      </c>
      <c r="E21680">
        <v>0</v>
      </c>
    </row>
    <row r="21681" spans="1:5" x14ac:dyDescent="0.3">
      <c r="A21681">
        <v>23440091</v>
      </c>
      <c r="B21681" t="s">
        <v>1222</v>
      </c>
      <c r="C21681" t="s">
        <v>8</v>
      </c>
      <c r="D21681" t="s">
        <v>2385</v>
      </c>
      <c r="E21681">
        <v>0</v>
      </c>
    </row>
    <row r="21682" spans="1:5" x14ac:dyDescent="0.3">
      <c r="A21682">
        <v>23440091</v>
      </c>
      <c r="B21682" t="s">
        <v>1222</v>
      </c>
      <c r="C21682" t="s">
        <v>8</v>
      </c>
      <c r="D21682" t="s">
        <v>2386</v>
      </c>
      <c r="E21682">
        <v>-2</v>
      </c>
    </row>
    <row r="21683" spans="1:5" x14ac:dyDescent="0.3">
      <c r="A21683">
        <v>23440091</v>
      </c>
      <c r="B21683" t="s">
        <v>1222</v>
      </c>
      <c r="C21683" t="s">
        <v>8</v>
      </c>
      <c r="D21683" t="s">
        <v>2387</v>
      </c>
      <c r="E21683">
        <v>0</v>
      </c>
    </row>
    <row r="21684" spans="1:5" x14ac:dyDescent="0.3">
      <c r="A21684">
        <v>23440091</v>
      </c>
      <c r="B21684" t="s">
        <v>1222</v>
      </c>
      <c r="C21684" t="s">
        <v>8</v>
      </c>
      <c r="D21684" t="s">
        <v>2388</v>
      </c>
      <c r="E21684">
        <v>0</v>
      </c>
    </row>
    <row r="21685" spans="1:5" x14ac:dyDescent="0.3">
      <c r="A21685">
        <v>23440091</v>
      </c>
      <c r="B21685" t="s">
        <v>1222</v>
      </c>
      <c r="C21685" t="s">
        <v>8</v>
      </c>
      <c r="D21685" t="s">
        <v>2389</v>
      </c>
      <c r="E21685">
        <v>0</v>
      </c>
    </row>
    <row r="21686" spans="1:5" x14ac:dyDescent="0.3">
      <c r="A21686">
        <v>23440091</v>
      </c>
      <c r="B21686" t="s">
        <v>1222</v>
      </c>
      <c r="C21686" t="s">
        <v>8</v>
      </c>
      <c r="D21686" t="s">
        <v>2390</v>
      </c>
      <c r="E21686">
        <v>-1</v>
      </c>
    </row>
    <row r="21687" spans="1:5" x14ac:dyDescent="0.3">
      <c r="A21687">
        <v>23440091</v>
      </c>
      <c r="B21687" t="s">
        <v>1222</v>
      </c>
      <c r="C21687" t="s">
        <v>8</v>
      </c>
      <c r="D21687" t="s">
        <v>2391</v>
      </c>
      <c r="E21687">
        <v>-1</v>
      </c>
    </row>
    <row r="21688" spans="1:5" x14ac:dyDescent="0.3">
      <c r="A21688">
        <v>23440091</v>
      </c>
      <c r="B21688" t="s">
        <v>1222</v>
      </c>
      <c r="C21688" t="s">
        <v>8</v>
      </c>
      <c r="D21688" t="s">
        <v>2392</v>
      </c>
      <c r="E21688">
        <v>0</v>
      </c>
    </row>
    <row r="21689" spans="1:5" x14ac:dyDescent="0.3">
      <c r="A21689">
        <v>23440091</v>
      </c>
      <c r="B21689" t="s">
        <v>1222</v>
      </c>
      <c r="C21689" t="s">
        <v>8</v>
      </c>
      <c r="D21689" t="s">
        <v>2393</v>
      </c>
      <c r="E21689">
        <v>0</v>
      </c>
    </row>
    <row r="21690" spans="1:5" x14ac:dyDescent="0.3">
      <c r="A21690">
        <v>23440091</v>
      </c>
      <c r="B21690" t="s">
        <v>1222</v>
      </c>
      <c r="C21690" t="s">
        <v>8</v>
      </c>
      <c r="D21690" t="s">
        <v>2394</v>
      </c>
      <c r="E21690">
        <v>0</v>
      </c>
    </row>
    <row r="21691" spans="1:5" x14ac:dyDescent="0.3">
      <c r="A21691">
        <v>23440091</v>
      </c>
      <c r="B21691" t="s">
        <v>1222</v>
      </c>
      <c r="C21691" t="s">
        <v>8</v>
      </c>
      <c r="D21691" t="s">
        <v>2395</v>
      </c>
      <c r="E21691">
        <v>0</v>
      </c>
    </row>
    <row r="21692" spans="1:5" x14ac:dyDescent="0.3">
      <c r="A21692">
        <v>23440091</v>
      </c>
      <c r="B21692" t="s">
        <v>1222</v>
      </c>
      <c r="C21692" t="s">
        <v>8</v>
      </c>
      <c r="D21692" t="s">
        <v>2396</v>
      </c>
      <c r="E21692">
        <v>0</v>
      </c>
    </row>
    <row r="21693" spans="1:5" x14ac:dyDescent="0.3">
      <c r="A21693">
        <v>23440091</v>
      </c>
      <c r="B21693" t="s">
        <v>1222</v>
      </c>
      <c r="C21693" t="s">
        <v>8</v>
      </c>
      <c r="D21693" t="s">
        <v>2397</v>
      </c>
      <c r="E21693">
        <v>0</v>
      </c>
    </row>
    <row r="21694" spans="1:5" x14ac:dyDescent="0.3">
      <c r="A21694">
        <v>23440091</v>
      </c>
      <c r="B21694" t="s">
        <v>1222</v>
      </c>
      <c r="C21694" t="s">
        <v>8</v>
      </c>
      <c r="D21694" t="s">
        <v>2398</v>
      </c>
      <c r="E21694">
        <v>0</v>
      </c>
    </row>
    <row r="21695" spans="1:5" x14ac:dyDescent="0.3">
      <c r="A21695">
        <v>23440091</v>
      </c>
      <c r="B21695" t="s">
        <v>1222</v>
      </c>
      <c r="C21695" t="s">
        <v>8</v>
      </c>
      <c r="D21695" t="s">
        <v>2399</v>
      </c>
      <c r="E21695">
        <v>0</v>
      </c>
    </row>
    <row r="21696" spans="1:5" x14ac:dyDescent="0.3">
      <c r="A21696">
        <v>23440091</v>
      </c>
      <c r="B21696" t="s">
        <v>1222</v>
      </c>
      <c r="C21696" t="s">
        <v>8</v>
      </c>
      <c r="D21696" t="s">
        <v>2400</v>
      </c>
      <c r="E21696">
        <v>0</v>
      </c>
    </row>
    <row r="21697" spans="1:5" x14ac:dyDescent="0.3">
      <c r="A21697">
        <v>23440091</v>
      </c>
      <c r="B21697" t="s">
        <v>1222</v>
      </c>
      <c r="C21697" t="s">
        <v>8</v>
      </c>
      <c r="D21697" t="s">
        <v>2401</v>
      </c>
      <c r="E21697">
        <v>0</v>
      </c>
    </row>
    <row r="21698" spans="1:5" x14ac:dyDescent="0.3">
      <c r="A21698">
        <v>23440091</v>
      </c>
      <c r="B21698" t="s">
        <v>1222</v>
      </c>
      <c r="C21698" t="s">
        <v>8</v>
      </c>
      <c r="D21698" t="s">
        <v>2402</v>
      </c>
      <c r="E21698">
        <v>0</v>
      </c>
    </row>
    <row r="21699" spans="1:5" x14ac:dyDescent="0.3">
      <c r="A21699">
        <v>23440091</v>
      </c>
      <c r="B21699" t="s">
        <v>1222</v>
      </c>
      <c r="C21699" t="s">
        <v>8</v>
      </c>
      <c r="D21699" t="s">
        <v>2403</v>
      </c>
      <c r="E21699">
        <v>0</v>
      </c>
    </row>
    <row r="21700" spans="1:5" x14ac:dyDescent="0.3">
      <c r="A21700">
        <v>23440091</v>
      </c>
      <c r="B21700" t="s">
        <v>1222</v>
      </c>
      <c r="C21700" t="s">
        <v>8</v>
      </c>
      <c r="D21700" t="s">
        <v>2404</v>
      </c>
      <c r="E21700">
        <v>0</v>
      </c>
    </row>
    <row r="21701" spans="1:5" x14ac:dyDescent="0.3">
      <c r="A21701">
        <v>23440091</v>
      </c>
      <c r="B21701" t="s">
        <v>1222</v>
      </c>
      <c r="C21701" t="s">
        <v>8</v>
      </c>
      <c r="D21701" t="s">
        <v>2405</v>
      </c>
      <c r="E21701">
        <v>0</v>
      </c>
    </row>
    <row r="21702" spans="1:5" x14ac:dyDescent="0.3">
      <c r="A21702">
        <v>23440091</v>
      </c>
      <c r="B21702" t="s">
        <v>1222</v>
      </c>
      <c r="C21702" t="s">
        <v>8</v>
      </c>
      <c r="D21702" t="s">
        <v>2406</v>
      </c>
      <c r="E21702">
        <v>0</v>
      </c>
    </row>
    <row r="21703" spans="1:5" x14ac:dyDescent="0.3">
      <c r="A21703">
        <v>23440091</v>
      </c>
      <c r="B21703" t="s">
        <v>1222</v>
      </c>
      <c r="C21703" t="s">
        <v>8</v>
      </c>
      <c r="D21703" t="s">
        <v>2407</v>
      </c>
      <c r="E21703">
        <v>0</v>
      </c>
    </row>
    <row r="21704" spans="1:5" x14ac:dyDescent="0.3">
      <c r="A21704">
        <v>23440091</v>
      </c>
      <c r="B21704" t="s">
        <v>1222</v>
      </c>
      <c r="C21704" t="s">
        <v>8</v>
      </c>
      <c r="D21704" t="s">
        <v>2408</v>
      </c>
      <c r="E21704">
        <v>0</v>
      </c>
    </row>
    <row r="21705" spans="1:5" x14ac:dyDescent="0.3">
      <c r="A21705">
        <v>23440091</v>
      </c>
      <c r="B21705" t="s">
        <v>1222</v>
      </c>
      <c r="C21705" t="s">
        <v>8</v>
      </c>
      <c r="D21705" t="s">
        <v>2409</v>
      </c>
      <c r="E21705">
        <v>0</v>
      </c>
    </row>
    <row r="21706" spans="1:5" x14ac:dyDescent="0.3">
      <c r="A21706">
        <v>23440091</v>
      </c>
      <c r="B21706" t="s">
        <v>1222</v>
      </c>
      <c r="C21706" t="s">
        <v>8</v>
      </c>
      <c r="D21706" t="s">
        <v>2410</v>
      </c>
      <c r="E21706">
        <v>0</v>
      </c>
    </row>
    <row r="21707" spans="1:5" x14ac:dyDescent="0.3">
      <c r="A21707">
        <v>23440091</v>
      </c>
      <c r="B21707" t="s">
        <v>1222</v>
      </c>
      <c r="C21707" t="s">
        <v>8</v>
      </c>
      <c r="D21707" t="s">
        <v>2411</v>
      </c>
      <c r="E21707">
        <v>0</v>
      </c>
    </row>
    <row r="21708" spans="1:5" x14ac:dyDescent="0.3">
      <c r="A21708">
        <v>23440091</v>
      </c>
      <c r="B21708" t="s">
        <v>1222</v>
      </c>
      <c r="C21708" t="s">
        <v>8</v>
      </c>
      <c r="D21708" t="s">
        <v>2412</v>
      </c>
      <c r="E21708">
        <v>0</v>
      </c>
    </row>
    <row r="21709" spans="1:5" x14ac:dyDescent="0.3">
      <c r="A21709">
        <v>23440091</v>
      </c>
      <c r="B21709" t="s">
        <v>1222</v>
      </c>
      <c r="C21709" t="s">
        <v>8</v>
      </c>
      <c r="D21709" t="s">
        <v>2413</v>
      </c>
      <c r="E21709">
        <v>-2</v>
      </c>
    </row>
    <row r="21710" spans="1:5" x14ac:dyDescent="0.3">
      <c r="A21710">
        <v>91130080</v>
      </c>
      <c r="B21710" t="s">
        <v>1224</v>
      </c>
      <c r="C21710" t="s">
        <v>8</v>
      </c>
      <c r="D21710" t="s">
        <v>2378</v>
      </c>
      <c r="E21710">
        <v>0</v>
      </c>
    </row>
    <row r="21711" spans="1:5" x14ac:dyDescent="0.3">
      <c r="A21711">
        <v>91130080</v>
      </c>
      <c r="B21711" t="s">
        <v>1224</v>
      </c>
      <c r="C21711" t="s">
        <v>8</v>
      </c>
      <c r="D21711" t="s">
        <v>2379</v>
      </c>
      <c r="E21711">
        <v>0</v>
      </c>
    </row>
    <row r="21712" spans="1:5" x14ac:dyDescent="0.3">
      <c r="A21712">
        <v>91130080</v>
      </c>
      <c r="B21712" t="s">
        <v>1224</v>
      </c>
      <c r="C21712" t="s">
        <v>8</v>
      </c>
      <c r="D21712" t="s">
        <v>2380</v>
      </c>
      <c r="E21712">
        <v>0</v>
      </c>
    </row>
    <row r="21713" spans="1:5" x14ac:dyDescent="0.3">
      <c r="A21713">
        <v>91130080</v>
      </c>
      <c r="B21713" t="s">
        <v>1224</v>
      </c>
      <c r="C21713" t="s">
        <v>8</v>
      </c>
      <c r="D21713" t="s">
        <v>2381</v>
      </c>
      <c r="E21713">
        <v>0</v>
      </c>
    </row>
    <row r="21714" spans="1:5" x14ac:dyDescent="0.3">
      <c r="A21714">
        <v>91130080</v>
      </c>
      <c r="B21714" t="s">
        <v>1224</v>
      </c>
      <c r="C21714" t="s">
        <v>8</v>
      </c>
      <c r="D21714" t="s">
        <v>2382</v>
      </c>
      <c r="E21714">
        <v>0</v>
      </c>
    </row>
    <row r="21715" spans="1:5" x14ac:dyDescent="0.3">
      <c r="A21715">
        <v>91130080</v>
      </c>
      <c r="B21715" t="s">
        <v>1224</v>
      </c>
      <c r="C21715" t="s">
        <v>8</v>
      </c>
      <c r="D21715" t="s">
        <v>2383</v>
      </c>
      <c r="E21715">
        <v>0</v>
      </c>
    </row>
    <row r="21716" spans="1:5" x14ac:dyDescent="0.3">
      <c r="A21716">
        <v>91130080</v>
      </c>
      <c r="B21716" t="s">
        <v>1224</v>
      </c>
      <c r="C21716" t="s">
        <v>8</v>
      </c>
      <c r="D21716" t="s">
        <v>2384</v>
      </c>
      <c r="E21716">
        <v>0</v>
      </c>
    </row>
    <row r="21717" spans="1:5" x14ac:dyDescent="0.3">
      <c r="A21717">
        <v>91130080</v>
      </c>
      <c r="B21717" t="s">
        <v>1224</v>
      </c>
      <c r="C21717" t="s">
        <v>8</v>
      </c>
      <c r="D21717" t="s">
        <v>2385</v>
      </c>
      <c r="E21717">
        <v>0</v>
      </c>
    </row>
    <row r="21718" spans="1:5" x14ac:dyDescent="0.3">
      <c r="A21718">
        <v>91130080</v>
      </c>
      <c r="B21718" t="s">
        <v>1224</v>
      </c>
      <c r="C21718" t="s">
        <v>8</v>
      </c>
      <c r="D21718" t="s">
        <v>2386</v>
      </c>
      <c r="E21718">
        <v>0</v>
      </c>
    </row>
    <row r="21719" spans="1:5" x14ac:dyDescent="0.3">
      <c r="A21719">
        <v>91130080</v>
      </c>
      <c r="B21719" t="s">
        <v>1224</v>
      </c>
      <c r="C21719" t="s">
        <v>8</v>
      </c>
      <c r="D21719" t="s">
        <v>2387</v>
      </c>
      <c r="E21719">
        <v>0</v>
      </c>
    </row>
    <row r="21720" spans="1:5" x14ac:dyDescent="0.3">
      <c r="A21720">
        <v>91130080</v>
      </c>
      <c r="B21720" t="s">
        <v>1224</v>
      </c>
      <c r="C21720" t="s">
        <v>8</v>
      </c>
      <c r="D21720" t="s">
        <v>2388</v>
      </c>
      <c r="E21720">
        <v>0</v>
      </c>
    </row>
    <row r="21721" spans="1:5" x14ac:dyDescent="0.3">
      <c r="A21721">
        <v>91130080</v>
      </c>
      <c r="B21721" t="s">
        <v>1224</v>
      </c>
      <c r="C21721" t="s">
        <v>8</v>
      </c>
      <c r="D21721" t="s">
        <v>2389</v>
      </c>
      <c r="E21721">
        <v>0</v>
      </c>
    </row>
    <row r="21722" spans="1:5" x14ac:dyDescent="0.3">
      <c r="A21722">
        <v>91130080</v>
      </c>
      <c r="B21722" t="s">
        <v>1224</v>
      </c>
      <c r="C21722" t="s">
        <v>8</v>
      </c>
      <c r="D21722" t="s">
        <v>2390</v>
      </c>
      <c r="E21722">
        <v>0</v>
      </c>
    </row>
    <row r="21723" spans="1:5" x14ac:dyDescent="0.3">
      <c r="A21723">
        <v>91130080</v>
      </c>
      <c r="B21723" t="s">
        <v>1224</v>
      </c>
      <c r="C21723" t="s">
        <v>8</v>
      </c>
      <c r="D21723" t="s">
        <v>2391</v>
      </c>
      <c r="E21723">
        <v>0</v>
      </c>
    </row>
    <row r="21724" spans="1:5" x14ac:dyDescent="0.3">
      <c r="A21724">
        <v>91130080</v>
      </c>
      <c r="B21724" t="s">
        <v>1224</v>
      </c>
      <c r="C21724" t="s">
        <v>8</v>
      </c>
      <c r="D21724" t="s">
        <v>2392</v>
      </c>
      <c r="E21724">
        <v>0</v>
      </c>
    </row>
    <row r="21725" spans="1:5" x14ac:dyDescent="0.3">
      <c r="A21725">
        <v>91130080</v>
      </c>
      <c r="B21725" t="s">
        <v>1224</v>
      </c>
      <c r="C21725" t="s">
        <v>8</v>
      </c>
      <c r="D21725" t="s">
        <v>2393</v>
      </c>
      <c r="E21725">
        <v>0</v>
      </c>
    </row>
    <row r="21726" spans="1:5" x14ac:dyDescent="0.3">
      <c r="A21726">
        <v>91130080</v>
      </c>
      <c r="B21726" t="s">
        <v>1224</v>
      </c>
      <c r="C21726" t="s">
        <v>8</v>
      </c>
      <c r="D21726" t="s">
        <v>2394</v>
      </c>
      <c r="E21726">
        <v>0</v>
      </c>
    </row>
    <row r="21727" spans="1:5" x14ac:dyDescent="0.3">
      <c r="A21727">
        <v>91130080</v>
      </c>
      <c r="B21727" t="s">
        <v>1224</v>
      </c>
      <c r="C21727" t="s">
        <v>8</v>
      </c>
      <c r="D21727" t="s">
        <v>2395</v>
      </c>
      <c r="E21727">
        <v>0</v>
      </c>
    </row>
    <row r="21728" spans="1:5" x14ac:dyDescent="0.3">
      <c r="A21728">
        <v>91130080</v>
      </c>
      <c r="B21728" t="s">
        <v>1224</v>
      </c>
      <c r="C21728" t="s">
        <v>8</v>
      </c>
      <c r="D21728" t="s">
        <v>2396</v>
      </c>
      <c r="E21728">
        <v>0</v>
      </c>
    </row>
    <row r="21729" spans="1:5" x14ac:dyDescent="0.3">
      <c r="A21729">
        <v>91130080</v>
      </c>
      <c r="B21729" t="s">
        <v>1224</v>
      </c>
      <c r="C21729" t="s">
        <v>8</v>
      </c>
      <c r="D21729" t="s">
        <v>2397</v>
      </c>
      <c r="E21729">
        <v>0</v>
      </c>
    </row>
    <row r="21730" spans="1:5" x14ac:dyDescent="0.3">
      <c r="A21730">
        <v>91130080</v>
      </c>
      <c r="B21730" t="s">
        <v>1224</v>
      </c>
      <c r="C21730" t="s">
        <v>8</v>
      </c>
      <c r="D21730" t="s">
        <v>2398</v>
      </c>
      <c r="E21730">
        <v>0</v>
      </c>
    </row>
    <row r="21731" spans="1:5" x14ac:dyDescent="0.3">
      <c r="A21731">
        <v>91130080</v>
      </c>
      <c r="B21731" t="s">
        <v>1224</v>
      </c>
      <c r="C21731" t="s">
        <v>8</v>
      </c>
      <c r="D21731" t="s">
        <v>2399</v>
      </c>
      <c r="E21731">
        <v>0</v>
      </c>
    </row>
    <row r="21732" spans="1:5" x14ac:dyDescent="0.3">
      <c r="A21732">
        <v>91130080</v>
      </c>
      <c r="B21732" t="s">
        <v>1224</v>
      </c>
      <c r="C21732" t="s">
        <v>8</v>
      </c>
      <c r="D21732" t="s">
        <v>2400</v>
      </c>
      <c r="E21732">
        <v>0</v>
      </c>
    </row>
    <row r="21733" spans="1:5" x14ac:dyDescent="0.3">
      <c r="A21733">
        <v>91130080</v>
      </c>
      <c r="B21733" t="s">
        <v>1224</v>
      </c>
      <c r="C21733" t="s">
        <v>8</v>
      </c>
      <c r="D21733" t="s">
        <v>2401</v>
      </c>
      <c r="E21733">
        <v>0</v>
      </c>
    </row>
    <row r="21734" spans="1:5" x14ac:dyDescent="0.3">
      <c r="A21734">
        <v>91130080</v>
      </c>
      <c r="B21734" t="s">
        <v>1224</v>
      </c>
      <c r="C21734" t="s">
        <v>8</v>
      </c>
      <c r="D21734" t="s">
        <v>2402</v>
      </c>
      <c r="E21734">
        <v>0</v>
      </c>
    </row>
    <row r="21735" spans="1:5" x14ac:dyDescent="0.3">
      <c r="A21735">
        <v>91130080</v>
      </c>
      <c r="B21735" t="s">
        <v>1224</v>
      </c>
      <c r="C21735" t="s">
        <v>8</v>
      </c>
      <c r="D21735" t="s">
        <v>2403</v>
      </c>
      <c r="E21735">
        <v>0</v>
      </c>
    </row>
    <row r="21736" spans="1:5" x14ac:dyDescent="0.3">
      <c r="A21736">
        <v>91130080</v>
      </c>
      <c r="B21736" t="s">
        <v>1224</v>
      </c>
      <c r="C21736" t="s">
        <v>8</v>
      </c>
      <c r="D21736" t="s">
        <v>2404</v>
      </c>
      <c r="E21736">
        <v>0</v>
      </c>
    </row>
    <row r="21737" spans="1:5" x14ac:dyDescent="0.3">
      <c r="A21737">
        <v>91130080</v>
      </c>
      <c r="B21737" t="s">
        <v>1224</v>
      </c>
      <c r="C21737" t="s">
        <v>8</v>
      </c>
      <c r="D21737" t="s">
        <v>2405</v>
      </c>
      <c r="E21737">
        <v>-10</v>
      </c>
    </row>
    <row r="21738" spans="1:5" x14ac:dyDescent="0.3">
      <c r="A21738">
        <v>91130080</v>
      </c>
      <c r="B21738" t="s">
        <v>1224</v>
      </c>
      <c r="C21738" t="s">
        <v>8</v>
      </c>
      <c r="D21738" t="s">
        <v>2406</v>
      </c>
      <c r="E21738">
        <v>0</v>
      </c>
    </row>
    <row r="21739" spans="1:5" x14ac:dyDescent="0.3">
      <c r="A21739">
        <v>91130080</v>
      </c>
      <c r="B21739" t="s">
        <v>1224</v>
      </c>
      <c r="C21739" t="s">
        <v>8</v>
      </c>
      <c r="D21739" t="s">
        <v>2407</v>
      </c>
      <c r="E21739">
        <v>0</v>
      </c>
    </row>
    <row r="21740" spans="1:5" x14ac:dyDescent="0.3">
      <c r="A21740">
        <v>91130080</v>
      </c>
      <c r="B21740" t="s">
        <v>1224</v>
      </c>
      <c r="C21740" t="s">
        <v>8</v>
      </c>
      <c r="D21740" t="s">
        <v>2408</v>
      </c>
      <c r="E21740">
        <v>0</v>
      </c>
    </row>
    <row r="21741" spans="1:5" x14ac:dyDescent="0.3">
      <c r="A21741">
        <v>91130080</v>
      </c>
      <c r="B21741" t="s">
        <v>1224</v>
      </c>
      <c r="C21741" t="s">
        <v>8</v>
      </c>
      <c r="D21741" t="s">
        <v>2409</v>
      </c>
      <c r="E21741">
        <v>0</v>
      </c>
    </row>
    <row r="21742" spans="1:5" x14ac:dyDescent="0.3">
      <c r="A21742">
        <v>91130080</v>
      </c>
      <c r="B21742" t="s">
        <v>1224</v>
      </c>
      <c r="C21742" t="s">
        <v>8</v>
      </c>
      <c r="D21742" t="s">
        <v>2410</v>
      </c>
      <c r="E21742">
        <v>0</v>
      </c>
    </row>
    <row r="21743" spans="1:5" x14ac:dyDescent="0.3">
      <c r="A21743">
        <v>91130080</v>
      </c>
      <c r="B21743" t="s">
        <v>1224</v>
      </c>
      <c r="C21743" t="s">
        <v>8</v>
      </c>
      <c r="D21743" t="s">
        <v>2411</v>
      </c>
      <c r="E21743">
        <v>0</v>
      </c>
    </row>
    <row r="21744" spans="1:5" x14ac:dyDescent="0.3">
      <c r="A21744">
        <v>91130080</v>
      </c>
      <c r="B21744" t="s">
        <v>1224</v>
      </c>
      <c r="C21744" t="s">
        <v>8</v>
      </c>
      <c r="D21744" t="s">
        <v>2412</v>
      </c>
      <c r="E21744">
        <v>0</v>
      </c>
    </row>
    <row r="21745" spans="1:5" x14ac:dyDescent="0.3">
      <c r="A21745">
        <v>91130080</v>
      </c>
      <c r="B21745" t="s">
        <v>1224</v>
      </c>
      <c r="C21745" t="s">
        <v>8</v>
      </c>
      <c r="D21745" t="s">
        <v>2413</v>
      </c>
      <c r="E21745">
        <v>0</v>
      </c>
    </row>
    <row r="21746" spans="1:5" x14ac:dyDescent="0.3">
      <c r="A21746">
        <v>23440081</v>
      </c>
      <c r="B21746" t="s">
        <v>1226</v>
      </c>
      <c r="C21746" t="s">
        <v>8</v>
      </c>
      <c r="D21746" t="s">
        <v>2378</v>
      </c>
      <c r="E21746">
        <v>0</v>
      </c>
    </row>
    <row r="21747" spans="1:5" x14ac:dyDescent="0.3">
      <c r="A21747">
        <v>23440081</v>
      </c>
      <c r="B21747" t="s">
        <v>1226</v>
      </c>
      <c r="C21747" t="s">
        <v>8</v>
      </c>
      <c r="D21747" t="s">
        <v>2379</v>
      </c>
      <c r="E21747">
        <v>0</v>
      </c>
    </row>
    <row r="21748" spans="1:5" x14ac:dyDescent="0.3">
      <c r="A21748">
        <v>23440081</v>
      </c>
      <c r="B21748" t="s">
        <v>1226</v>
      </c>
      <c r="C21748" t="s">
        <v>8</v>
      </c>
      <c r="D21748" t="s">
        <v>2380</v>
      </c>
      <c r="E21748">
        <v>-1</v>
      </c>
    </row>
    <row r="21749" spans="1:5" x14ac:dyDescent="0.3">
      <c r="A21749">
        <v>23440081</v>
      </c>
      <c r="B21749" t="s">
        <v>1226</v>
      </c>
      <c r="C21749" t="s">
        <v>8</v>
      </c>
      <c r="D21749" t="s">
        <v>2381</v>
      </c>
      <c r="E21749">
        <v>0</v>
      </c>
    </row>
    <row r="21750" spans="1:5" x14ac:dyDescent="0.3">
      <c r="A21750">
        <v>23440081</v>
      </c>
      <c r="B21750" t="s">
        <v>1226</v>
      </c>
      <c r="C21750" t="s">
        <v>8</v>
      </c>
      <c r="D21750" t="s">
        <v>2382</v>
      </c>
      <c r="E21750">
        <v>0</v>
      </c>
    </row>
    <row r="21751" spans="1:5" x14ac:dyDescent="0.3">
      <c r="A21751">
        <v>23440081</v>
      </c>
      <c r="B21751" t="s">
        <v>1226</v>
      </c>
      <c r="C21751" t="s">
        <v>8</v>
      </c>
      <c r="D21751" t="s">
        <v>2383</v>
      </c>
      <c r="E21751">
        <v>0</v>
      </c>
    </row>
    <row r="21752" spans="1:5" x14ac:dyDescent="0.3">
      <c r="A21752">
        <v>23440081</v>
      </c>
      <c r="B21752" t="s">
        <v>1226</v>
      </c>
      <c r="C21752" t="s">
        <v>8</v>
      </c>
      <c r="D21752" t="s">
        <v>2384</v>
      </c>
      <c r="E21752">
        <v>0</v>
      </c>
    </row>
    <row r="21753" spans="1:5" x14ac:dyDescent="0.3">
      <c r="A21753">
        <v>23440081</v>
      </c>
      <c r="B21753" t="s">
        <v>1226</v>
      </c>
      <c r="C21753" t="s">
        <v>8</v>
      </c>
      <c r="D21753" t="s">
        <v>2385</v>
      </c>
      <c r="E21753">
        <v>0</v>
      </c>
    </row>
    <row r="21754" spans="1:5" x14ac:dyDescent="0.3">
      <c r="A21754">
        <v>23440081</v>
      </c>
      <c r="B21754" t="s">
        <v>1226</v>
      </c>
      <c r="C21754" t="s">
        <v>8</v>
      </c>
      <c r="D21754" t="s">
        <v>2386</v>
      </c>
      <c r="E21754">
        <v>0</v>
      </c>
    </row>
    <row r="21755" spans="1:5" x14ac:dyDescent="0.3">
      <c r="A21755">
        <v>23440081</v>
      </c>
      <c r="B21755" t="s">
        <v>1226</v>
      </c>
      <c r="C21755" t="s">
        <v>8</v>
      </c>
      <c r="D21755" t="s">
        <v>2387</v>
      </c>
      <c r="E21755">
        <v>0</v>
      </c>
    </row>
    <row r="21756" spans="1:5" x14ac:dyDescent="0.3">
      <c r="A21756">
        <v>23440081</v>
      </c>
      <c r="B21756" t="s">
        <v>1226</v>
      </c>
      <c r="C21756" t="s">
        <v>8</v>
      </c>
      <c r="D21756" t="s">
        <v>2388</v>
      </c>
      <c r="E21756">
        <v>0</v>
      </c>
    </row>
    <row r="21757" spans="1:5" x14ac:dyDescent="0.3">
      <c r="A21757">
        <v>23440081</v>
      </c>
      <c r="B21757" t="s">
        <v>1226</v>
      </c>
      <c r="C21757" t="s">
        <v>8</v>
      </c>
      <c r="D21757" t="s">
        <v>2389</v>
      </c>
      <c r="E21757">
        <v>0</v>
      </c>
    </row>
    <row r="21758" spans="1:5" x14ac:dyDescent="0.3">
      <c r="A21758">
        <v>23440081</v>
      </c>
      <c r="B21758" t="s">
        <v>1226</v>
      </c>
      <c r="C21758" t="s">
        <v>8</v>
      </c>
      <c r="D21758" t="s">
        <v>2390</v>
      </c>
      <c r="E21758">
        <v>0</v>
      </c>
    </row>
    <row r="21759" spans="1:5" x14ac:dyDescent="0.3">
      <c r="A21759">
        <v>23440081</v>
      </c>
      <c r="B21759" t="s">
        <v>1226</v>
      </c>
      <c r="C21759" t="s">
        <v>8</v>
      </c>
      <c r="D21759" t="s">
        <v>2391</v>
      </c>
      <c r="E21759">
        <v>0</v>
      </c>
    </row>
    <row r="21760" spans="1:5" x14ac:dyDescent="0.3">
      <c r="A21760">
        <v>23440081</v>
      </c>
      <c r="B21760" t="s">
        <v>1226</v>
      </c>
      <c r="C21760" t="s">
        <v>8</v>
      </c>
      <c r="D21760" t="s">
        <v>2392</v>
      </c>
      <c r="E21760">
        <v>0</v>
      </c>
    </row>
    <row r="21761" spans="1:5" x14ac:dyDescent="0.3">
      <c r="A21761">
        <v>23440081</v>
      </c>
      <c r="B21761" t="s">
        <v>1226</v>
      </c>
      <c r="C21761" t="s">
        <v>8</v>
      </c>
      <c r="D21761" t="s">
        <v>2393</v>
      </c>
      <c r="E21761">
        <v>0</v>
      </c>
    </row>
    <row r="21762" spans="1:5" x14ac:dyDescent="0.3">
      <c r="A21762">
        <v>23440081</v>
      </c>
      <c r="B21762" t="s">
        <v>1226</v>
      </c>
      <c r="C21762" t="s">
        <v>8</v>
      </c>
      <c r="D21762" t="s">
        <v>2394</v>
      </c>
      <c r="E21762">
        <v>0</v>
      </c>
    </row>
    <row r="21763" spans="1:5" x14ac:dyDescent="0.3">
      <c r="A21763">
        <v>23440081</v>
      </c>
      <c r="B21763" t="s">
        <v>1226</v>
      </c>
      <c r="C21763" t="s">
        <v>8</v>
      </c>
      <c r="D21763" t="s">
        <v>2395</v>
      </c>
      <c r="E21763">
        <v>0</v>
      </c>
    </row>
    <row r="21764" spans="1:5" x14ac:dyDescent="0.3">
      <c r="A21764">
        <v>23440081</v>
      </c>
      <c r="B21764" t="s">
        <v>1226</v>
      </c>
      <c r="C21764" t="s">
        <v>8</v>
      </c>
      <c r="D21764" t="s">
        <v>2396</v>
      </c>
      <c r="E21764">
        <v>0</v>
      </c>
    </row>
    <row r="21765" spans="1:5" x14ac:dyDescent="0.3">
      <c r="A21765">
        <v>23440081</v>
      </c>
      <c r="B21765" t="s">
        <v>1226</v>
      </c>
      <c r="C21765" t="s">
        <v>8</v>
      </c>
      <c r="D21765" t="s">
        <v>2397</v>
      </c>
      <c r="E21765">
        <v>0</v>
      </c>
    </row>
    <row r="21766" spans="1:5" x14ac:dyDescent="0.3">
      <c r="A21766">
        <v>23440081</v>
      </c>
      <c r="B21766" t="s">
        <v>1226</v>
      </c>
      <c r="C21766" t="s">
        <v>8</v>
      </c>
      <c r="D21766" t="s">
        <v>2398</v>
      </c>
      <c r="E21766">
        <v>0</v>
      </c>
    </row>
    <row r="21767" spans="1:5" x14ac:dyDescent="0.3">
      <c r="A21767">
        <v>23440081</v>
      </c>
      <c r="B21767" t="s">
        <v>1226</v>
      </c>
      <c r="C21767" t="s">
        <v>8</v>
      </c>
      <c r="D21767" t="s">
        <v>2399</v>
      </c>
      <c r="E21767">
        <v>0</v>
      </c>
    </row>
    <row r="21768" spans="1:5" x14ac:dyDescent="0.3">
      <c r="A21768">
        <v>23440081</v>
      </c>
      <c r="B21768" t="s">
        <v>1226</v>
      </c>
      <c r="C21768" t="s">
        <v>8</v>
      </c>
      <c r="D21768" t="s">
        <v>2400</v>
      </c>
      <c r="E21768">
        <v>0</v>
      </c>
    </row>
    <row r="21769" spans="1:5" x14ac:dyDescent="0.3">
      <c r="A21769">
        <v>23440081</v>
      </c>
      <c r="B21769" t="s">
        <v>1226</v>
      </c>
      <c r="C21769" t="s">
        <v>8</v>
      </c>
      <c r="D21769" t="s">
        <v>2401</v>
      </c>
      <c r="E21769">
        <v>0</v>
      </c>
    </row>
    <row r="21770" spans="1:5" x14ac:dyDescent="0.3">
      <c r="A21770">
        <v>23440081</v>
      </c>
      <c r="B21770" t="s">
        <v>1226</v>
      </c>
      <c r="C21770" t="s">
        <v>8</v>
      </c>
      <c r="D21770" t="s">
        <v>2402</v>
      </c>
      <c r="E21770">
        <v>0</v>
      </c>
    </row>
    <row r="21771" spans="1:5" x14ac:dyDescent="0.3">
      <c r="A21771">
        <v>23440081</v>
      </c>
      <c r="B21771" t="s">
        <v>1226</v>
      </c>
      <c r="C21771" t="s">
        <v>8</v>
      </c>
      <c r="D21771" t="s">
        <v>2403</v>
      </c>
      <c r="E21771">
        <v>0</v>
      </c>
    </row>
    <row r="21772" spans="1:5" x14ac:dyDescent="0.3">
      <c r="A21772">
        <v>23440081</v>
      </c>
      <c r="B21772" t="s">
        <v>1226</v>
      </c>
      <c r="C21772" t="s">
        <v>8</v>
      </c>
      <c r="D21772" t="s">
        <v>2404</v>
      </c>
      <c r="E21772">
        <v>-1</v>
      </c>
    </row>
    <row r="21773" spans="1:5" x14ac:dyDescent="0.3">
      <c r="A21773">
        <v>23440081</v>
      </c>
      <c r="B21773" t="s">
        <v>1226</v>
      </c>
      <c r="C21773" t="s">
        <v>8</v>
      </c>
      <c r="D21773" t="s">
        <v>2405</v>
      </c>
      <c r="E21773">
        <v>0</v>
      </c>
    </row>
    <row r="21774" spans="1:5" x14ac:dyDescent="0.3">
      <c r="A21774">
        <v>23440081</v>
      </c>
      <c r="B21774" t="s">
        <v>1226</v>
      </c>
      <c r="C21774" t="s">
        <v>8</v>
      </c>
      <c r="D21774" t="s">
        <v>2406</v>
      </c>
      <c r="E21774">
        <v>0</v>
      </c>
    </row>
    <row r="21775" spans="1:5" x14ac:dyDescent="0.3">
      <c r="A21775">
        <v>23440081</v>
      </c>
      <c r="B21775" t="s">
        <v>1226</v>
      </c>
      <c r="C21775" t="s">
        <v>8</v>
      </c>
      <c r="D21775" t="s">
        <v>2407</v>
      </c>
      <c r="E21775">
        <v>0</v>
      </c>
    </row>
    <row r="21776" spans="1:5" x14ac:dyDescent="0.3">
      <c r="A21776">
        <v>23440081</v>
      </c>
      <c r="B21776" t="s">
        <v>1226</v>
      </c>
      <c r="C21776" t="s">
        <v>8</v>
      </c>
      <c r="D21776" t="s">
        <v>2408</v>
      </c>
      <c r="E21776">
        <v>0</v>
      </c>
    </row>
    <row r="21777" spans="1:5" x14ac:dyDescent="0.3">
      <c r="A21777">
        <v>23440081</v>
      </c>
      <c r="B21777" t="s">
        <v>1226</v>
      </c>
      <c r="C21777" t="s">
        <v>8</v>
      </c>
      <c r="D21777" t="s">
        <v>2409</v>
      </c>
      <c r="E21777">
        <v>0</v>
      </c>
    </row>
    <row r="21778" spans="1:5" x14ac:dyDescent="0.3">
      <c r="A21778">
        <v>23440081</v>
      </c>
      <c r="B21778" t="s">
        <v>1226</v>
      </c>
      <c r="C21778" t="s">
        <v>8</v>
      </c>
      <c r="D21778" t="s">
        <v>2410</v>
      </c>
      <c r="E21778">
        <v>0</v>
      </c>
    </row>
    <row r="21779" spans="1:5" x14ac:dyDescent="0.3">
      <c r="A21779">
        <v>23440081</v>
      </c>
      <c r="B21779" t="s">
        <v>1226</v>
      </c>
      <c r="C21779" t="s">
        <v>8</v>
      </c>
      <c r="D21779" t="s">
        <v>2411</v>
      </c>
      <c r="E21779">
        <v>0</v>
      </c>
    </row>
    <row r="21780" spans="1:5" x14ac:dyDescent="0.3">
      <c r="A21780">
        <v>23440081</v>
      </c>
      <c r="B21780" t="s">
        <v>1226</v>
      </c>
      <c r="C21780" t="s">
        <v>8</v>
      </c>
      <c r="D21780" t="s">
        <v>2412</v>
      </c>
      <c r="E21780">
        <v>0</v>
      </c>
    </row>
    <row r="21781" spans="1:5" x14ac:dyDescent="0.3">
      <c r="A21781">
        <v>23440081</v>
      </c>
      <c r="B21781" t="s">
        <v>1226</v>
      </c>
      <c r="C21781" t="s">
        <v>8</v>
      </c>
      <c r="D21781" t="s">
        <v>2413</v>
      </c>
      <c r="E21781">
        <v>0</v>
      </c>
    </row>
    <row r="21782" spans="1:5" x14ac:dyDescent="0.3">
      <c r="A21782">
        <v>23320046</v>
      </c>
      <c r="B21782" t="s">
        <v>1228</v>
      </c>
      <c r="C21782" t="s">
        <v>8</v>
      </c>
      <c r="D21782" t="s">
        <v>2378</v>
      </c>
      <c r="E21782">
        <v>-1</v>
      </c>
    </row>
    <row r="21783" spans="1:5" x14ac:dyDescent="0.3">
      <c r="A21783">
        <v>23320046</v>
      </c>
      <c r="B21783" t="s">
        <v>1228</v>
      </c>
      <c r="C21783" t="s">
        <v>8</v>
      </c>
      <c r="D21783" t="s">
        <v>2379</v>
      </c>
      <c r="E21783">
        <v>0</v>
      </c>
    </row>
    <row r="21784" spans="1:5" x14ac:dyDescent="0.3">
      <c r="A21784">
        <v>23320046</v>
      </c>
      <c r="B21784" t="s">
        <v>1228</v>
      </c>
      <c r="C21784" t="s">
        <v>8</v>
      </c>
      <c r="D21784" t="s">
        <v>2380</v>
      </c>
      <c r="E21784">
        <v>0</v>
      </c>
    </row>
    <row r="21785" spans="1:5" x14ac:dyDescent="0.3">
      <c r="A21785">
        <v>23320046</v>
      </c>
      <c r="B21785" t="s">
        <v>1228</v>
      </c>
      <c r="C21785" t="s">
        <v>8</v>
      </c>
      <c r="D21785" t="s">
        <v>2381</v>
      </c>
      <c r="E21785">
        <v>0</v>
      </c>
    </row>
    <row r="21786" spans="1:5" x14ac:dyDescent="0.3">
      <c r="A21786">
        <v>23320046</v>
      </c>
      <c r="B21786" t="s">
        <v>1228</v>
      </c>
      <c r="C21786" t="s">
        <v>8</v>
      </c>
      <c r="D21786" t="s">
        <v>2382</v>
      </c>
      <c r="E21786">
        <v>0</v>
      </c>
    </row>
    <row r="21787" spans="1:5" x14ac:dyDescent="0.3">
      <c r="A21787">
        <v>23320046</v>
      </c>
      <c r="B21787" t="s">
        <v>1228</v>
      </c>
      <c r="C21787" t="s">
        <v>8</v>
      </c>
      <c r="D21787" t="s">
        <v>2383</v>
      </c>
      <c r="E21787">
        <v>-1</v>
      </c>
    </row>
    <row r="21788" spans="1:5" x14ac:dyDescent="0.3">
      <c r="A21788">
        <v>23320046</v>
      </c>
      <c r="B21788" t="s">
        <v>1228</v>
      </c>
      <c r="C21788" t="s">
        <v>8</v>
      </c>
      <c r="D21788" t="s">
        <v>2384</v>
      </c>
      <c r="E21788">
        <v>0</v>
      </c>
    </row>
    <row r="21789" spans="1:5" x14ac:dyDescent="0.3">
      <c r="A21789">
        <v>23320046</v>
      </c>
      <c r="B21789" t="s">
        <v>1228</v>
      </c>
      <c r="C21789" t="s">
        <v>8</v>
      </c>
      <c r="D21789" t="s">
        <v>2385</v>
      </c>
      <c r="E21789">
        <v>-1</v>
      </c>
    </row>
    <row r="21790" spans="1:5" x14ac:dyDescent="0.3">
      <c r="A21790">
        <v>23320046</v>
      </c>
      <c r="B21790" t="s">
        <v>1228</v>
      </c>
      <c r="C21790" t="s">
        <v>8</v>
      </c>
      <c r="D21790" t="s">
        <v>2386</v>
      </c>
      <c r="E21790">
        <v>0</v>
      </c>
    </row>
    <row r="21791" spans="1:5" x14ac:dyDescent="0.3">
      <c r="A21791">
        <v>23320046</v>
      </c>
      <c r="B21791" t="s">
        <v>1228</v>
      </c>
      <c r="C21791" t="s">
        <v>8</v>
      </c>
      <c r="D21791" t="s">
        <v>2387</v>
      </c>
      <c r="E21791">
        <v>0</v>
      </c>
    </row>
    <row r="21792" spans="1:5" x14ac:dyDescent="0.3">
      <c r="A21792">
        <v>23320046</v>
      </c>
      <c r="B21792" t="s">
        <v>1228</v>
      </c>
      <c r="C21792" t="s">
        <v>8</v>
      </c>
      <c r="D21792" t="s">
        <v>2388</v>
      </c>
      <c r="E21792">
        <v>0</v>
      </c>
    </row>
    <row r="21793" spans="1:5" x14ac:dyDescent="0.3">
      <c r="A21793">
        <v>23320046</v>
      </c>
      <c r="B21793" t="s">
        <v>1228</v>
      </c>
      <c r="C21793" t="s">
        <v>8</v>
      </c>
      <c r="D21793" t="s">
        <v>2389</v>
      </c>
      <c r="E21793">
        <v>0</v>
      </c>
    </row>
    <row r="21794" spans="1:5" x14ac:dyDescent="0.3">
      <c r="A21794">
        <v>23320046</v>
      </c>
      <c r="B21794" t="s">
        <v>1228</v>
      </c>
      <c r="C21794" t="s">
        <v>8</v>
      </c>
      <c r="D21794" t="s">
        <v>2390</v>
      </c>
      <c r="E21794">
        <v>0</v>
      </c>
    </row>
    <row r="21795" spans="1:5" x14ac:dyDescent="0.3">
      <c r="A21795">
        <v>23320046</v>
      </c>
      <c r="B21795" t="s">
        <v>1228</v>
      </c>
      <c r="C21795" t="s">
        <v>8</v>
      </c>
      <c r="D21795" t="s">
        <v>2391</v>
      </c>
      <c r="E21795">
        <v>-2</v>
      </c>
    </row>
    <row r="21796" spans="1:5" x14ac:dyDescent="0.3">
      <c r="A21796">
        <v>23320046</v>
      </c>
      <c r="B21796" t="s">
        <v>1228</v>
      </c>
      <c r="C21796" t="s">
        <v>8</v>
      </c>
      <c r="D21796" t="s">
        <v>2392</v>
      </c>
      <c r="E21796">
        <v>0</v>
      </c>
    </row>
    <row r="21797" spans="1:5" x14ac:dyDescent="0.3">
      <c r="A21797">
        <v>23320046</v>
      </c>
      <c r="B21797" t="s">
        <v>1228</v>
      </c>
      <c r="C21797" t="s">
        <v>8</v>
      </c>
      <c r="D21797" t="s">
        <v>2393</v>
      </c>
      <c r="E21797">
        <v>0</v>
      </c>
    </row>
    <row r="21798" spans="1:5" x14ac:dyDescent="0.3">
      <c r="A21798">
        <v>23320046</v>
      </c>
      <c r="B21798" t="s">
        <v>1228</v>
      </c>
      <c r="C21798" t="s">
        <v>8</v>
      </c>
      <c r="D21798" t="s">
        <v>2394</v>
      </c>
      <c r="E21798">
        <v>0</v>
      </c>
    </row>
    <row r="21799" spans="1:5" x14ac:dyDescent="0.3">
      <c r="A21799">
        <v>23320046</v>
      </c>
      <c r="B21799" t="s">
        <v>1228</v>
      </c>
      <c r="C21799" t="s">
        <v>8</v>
      </c>
      <c r="D21799" t="s">
        <v>2395</v>
      </c>
      <c r="E21799">
        <v>0</v>
      </c>
    </row>
    <row r="21800" spans="1:5" x14ac:dyDescent="0.3">
      <c r="A21800">
        <v>23320046</v>
      </c>
      <c r="B21800" t="s">
        <v>1228</v>
      </c>
      <c r="C21800" t="s">
        <v>8</v>
      </c>
      <c r="D21800" t="s">
        <v>2396</v>
      </c>
      <c r="E21800">
        <v>0</v>
      </c>
    </row>
    <row r="21801" spans="1:5" x14ac:dyDescent="0.3">
      <c r="A21801">
        <v>23320046</v>
      </c>
      <c r="B21801" t="s">
        <v>1228</v>
      </c>
      <c r="C21801" t="s">
        <v>8</v>
      </c>
      <c r="D21801" t="s">
        <v>2397</v>
      </c>
      <c r="E21801">
        <v>0</v>
      </c>
    </row>
    <row r="21802" spans="1:5" x14ac:dyDescent="0.3">
      <c r="A21802">
        <v>23320046</v>
      </c>
      <c r="B21802" t="s">
        <v>1228</v>
      </c>
      <c r="C21802" t="s">
        <v>8</v>
      </c>
      <c r="D21802" t="s">
        <v>2398</v>
      </c>
      <c r="E21802">
        <v>0</v>
      </c>
    </row>
    <row r="21803" spans="1:5" x14ac:dyDescent="0.3">
      <c r="A21803">
        <v>23320046</v>
      </c>
      <c r="B21803" t="s">
        <v>1228</v>
      </c>
      <c r="C21803" t="s">
        <v>8</v>
      </c>
      <c r="D21803" t="s">
        <v>2399</v>
      </c>
      <c r="E21803">
        <v>0</v>
      </c>
    </row>
    <row r="21804" spans="1:5" x14ac:dyDescent="0.3">
      <c r="A21804">
        <v>23320046</v>
      </c>
      <c r="B21804" t="s">
        <v>1228</v>
      </c>
      <c r="C21804" t="s">
        <v>8</v>
      </c>
      <c r="D21804" t="s">
        <v>2400</v>
      </c>
      <c r="E21804">
        <v>0</v>
      </c>
    </row>
    <row r="21805" spans="1:5" x14ac:dyDescent="0.3">
      <c r="A21805">
        <v>23320046</v>
      </c>
      <c r="B21805" t="s">
        <v>1228</v>
      </c>
      <c r="C21805" t="s">
        <v>8</v>
      </c>
      <c r="D21805" t="s">
        <v>2401</v>
      </c>
      <c r="E21805">
        <v>0</v>
      </c>
    </row>
    <row r="21806" spans="1:5" x14ac:dyDescent="0.3">
      <c r="A21806">
        <v>23320046</v>
      </c>
      <c r="B21806" t="s">
        <v>1228</v>
      </c>
      <c r="C21806" t="s">
        <v>8</v>
      </c>
      <c r="D21806" t="s">
        <v>2402</v>
      </c>
      <c r="E21806">
        <v>0</v>
      </c>
    </row>
    <row r="21807" spans="1:5" x14ac:dyDescent="0.3">
      <c r="A21807">
        <v>23320046</v>
      </c>
      <c r="B21807" t="s">
        <v>1228</v>
      </c>
      <c r="C21807" t="s">
        <v>8</v>
      </c>
      <c r="D21807" t="s">
        <v>2403</v>
      </c>
      <c r="E21807">
        <v>-1</v>
      </c>
    </row>
    <row r="21808" spans="1:5" x14ac:dyDescent="0.3">
      <c r="A21808">
        <v>23320046</v>
      </c>
      <c r="B21808" t="s">
        <v>1228</v>
      </c>
      <c r="C21808" t="s">
        <v>8</v>
      </c>
      <c r="D21808" t="s">
        <v>2404</v>
      </c>
      <c r="E21808">
        <v>0</v>
      </c>
    </row>
    <row r="21809" spans="1:5" x14ac:dyDescent="0.3">
      <c r="A21809">
        <v>23320046</v>
      </c>
      <c r="B21809" t="s">
        <v>1228</v>
      </c>
      <c r="C21809" t="s">
        <v>8</v>
      </c>
      <c r="D21809" t="s">
        <v>2405</v>
      </c>
      <c r="E21809">
        <v>0</v>
      </c>
    </row>
    <row r="21810" spans="1:5" x14ac:dyDescent="0.3">
      <c r="A21810">
        <v>23320046</v>
      </c>
      <c r="B21810" t="s">
        <v>1228</v>
      </c>
      <c r="C21810" t="s">
        <v>8</v>
      </c>
      <c r="D21810" t="s">
        <v>2406</v>
      </c>
      <c r="E21810">
        <v>0</v>
      </c>
    </row>
    <row r="21811" spans="1:5" x14ac:dyDescent="0.3">
      <c r="A21811">
        <v>23320046</v>
      </c>
      <c r="B21811" t="s">
        <v>1228</v>
      </c>
      <c r="C21811" t="s">
        <v>8</v>
      </c>
      <c r="D21811" t="s">
        <v>2407</v>
      </c>
      <c r="E21811">
        <v>0</v>
      </c>
    </row>
    <row r="21812" spans="1:5" x14ac:dyDescent="0.3">
      <c r="A21812">
        <v>23320046</v>
      </c>
      <c r="B21812" t="s">
        <v>1228</v>
      </c>
      <c r="C21812" t="s">
        <v>8</v>
      </c>
      <c r="D21812" t="s">
        <v>2408</v>
      </c>
      <c r="E21812">
        <v>-1</v>
      </c>
    </row>
    <row r="21813" spans="1:5" x14ac:dyDescent="0.3">
      <c r="A21813">
        <v>23320046</v>
      </c>
      <c r="B21813" t="s">
        <v>1228</v>
      </c>
      <c r="C21813" t="s">
        <v>8</v>
      </c>
      <c r="D21813" t="s">
        <v>2409</v>
      </c>
      <c r="E21813">
        <v>0</v>
      </c>
    </row>
    <row r="21814" spans="1:5" x14ac:dyDescent="0.3">
      <c r="A21814">
        <v>23320046</v>
      </c>
      <c r="B21814" t="s">
        <v>1228</v>
      </c>
      <c r="C21814" t="s">
        <v>8</v>
      </c>
      <c r="D21814" t="s">
        <v>2410</v>
      </c>
      <c r="E21814">
        <v>-2</v>
      </c>
    </row>
    <row r="21815" spans="1:5" x14ac:dyDescent="0.3">
      <c r="A21815">
        <v>23320046</v>
      </c>
      <c r="B21815" t="s">
        <v>1228</v>
      </c>
      <c r="C21815" t="s">
        <v>8</v>
      </c>
      <c r="D21815" t="s">
        <v>2411</v>
      </c>
      <c r="E21815">
        <v>0</v>
      </c>
    </row>
    <row r="21816" spans="1:5" x14ac:dyDescent="0.3">
      <c r="A21816">
        <v>23320046</v>
      </c>
      <c r="B21816" t="s">
        <v>1228</v>
      </c>
      <c r="C21816" t="s">
        <v>8</v>
      </c>
      <c r="D21816" t="s">
        <v>2412</v>
      </c>
      <c r="E21816">
        <v>0</v>
      </c>
    </row>
    <row r="21817" spans="1:5" x14ac:dyDescent="0.3">
      <c r="A21817">
        <v>23320046</v>
      </c>
      <c r="B21817" t="s">
        <v>1228</v>
      </c>
      <c r="C21817" t="s">
        <v>8</v>
      </c>
      <c r="D21817" t="s">
        <v>2413</v>
      </c>
      <c r="E21817">
        <v>-2</v>
      </c>
    </row>
    <row r="21818" spans="1:5" x14ac:dyDescent="0.3">
      <c r="A21818">
        <v>43190012</v>
      </c>
      <c r="B21818" t="s">
        <v>1230</v>
      </c>
      <c r="C21818" t="s">
        <v>8</v>
      </c>
      <c r="D21818" t="s">
        <v>2378</v>
      </c>
      <c r="E21818">
        <v>-1</v>
      </c>
    </row>
    <row r="21819" spans="1:5" x14ac:dyDescent="0.3">
      <c r="A21819">
        <v>43190012</v>
      </c>
      <c r="B21819" t="s">
        <v>1230</v>
      </c>
      <c r="C21819" t="s">
        <v>8</v>
      </c>
      <c r="D21819" t="s">
        <v>2379</v>
      </c>
      <c r="E21819">
        <v>-1</v>
      </c>
    </row>
    <row r="21820" spans="1:5" x14ac:dyDescent="0.3">
      <c r="A21820">
        <v>43190012</v>
      </c>
      <c r="B21820" t="s">
        <v>1230</v>
      </c>
      <c r="C21820" t="s">
        <v>8</v>
      </c>
      <c r="D21820" t="s">
        <v>2380</v>
      </c>
      <c r="E21820">
        <v>0</v>
      </c>
    </row>
    <row r="21821" spans="1:5" x14ac:dyDescent="0.3">
      <c r="A21821">
        <v>43190012</v>
      </c>
      <c r="B21821" t="s">
        <v>1230</v>
      </c>
      <c r="C21821" t="s">
        <v>8</v>
      </c>
      <c r="D21821" t="s">
        <v>2381</v>
      </c>
      <c r="E21821">
        <v>0</v>
      </c>
    </row>
    <row r="21822" spans="1:5" x14ac:dyDescent="0.3">
      <c r="A21822">
        <v>43190012</v>
      </c>
      <c r="B21822" t="s">
        <v>1230</v>
      </c>
      <c r="C21822" t="s">
        <v>8</v>
      </c>
      <c r="D21822" t="s">
        <v>2382</v>
      </c>
      <c r="E21822">
        <v>0</v>
      </c>
    </row>
    <row r="21823" spans="1:5" x14ac:dyDescent="0.3">
      <c r="A21823">
        <v>43190012</v>
      </c>
      <c r="B21823" t="s">
        <v>1230</v>
      </c>
      <c r="C21823" t="s">
        <v>8</v>
      </c>
      <c r="D21823" t="s">
        <v>2383</v>
      </c>
      <c r="E21823">
        <v>0</v>
      </c>
    </row>
    <row r="21824" spans="1:5" x14ac:dyDescent="0.3">
      <c r="A21824">
        <v>43190012</v>
      </c>
      <c r="B21824" t="s">
        <v>1230</v>
      </c>
      <c r="C21824" t="s">
        <v>8</v>
      </c>
      <c r="D21824" t="s">
        <v>2384</v>
      </c>
      <c r="E21824">
        <v>0</v>
      </c>
    </row>
    <row r="21825" spans="1:5" x14ac:dyDescent="0.3">
      <c r="A21825">
        <v>43190012</v>
      </c>
      <c r="B21825" t="s">
        <v>1230</v>
      </c>
      <c r="C21825" t="s">
        <v>8</v>
      </c>
      <c r="D21825" t="s">
        <v>2385</v>
      </c>
      <c r="E21825">
        <v>-1</v>
      </c>
    </row>
    <row r="21826" spans="1:5" x14ac:dyDescent="0.3">
      <c r="A21826">
        <v>43190012</v>
      </c>
      <c r="B21826" t="s">
        <v>1230</v>
      </c>
      <c r="C21826" t="s">
        <v>8</v>
      </c>
      <c r="D21826" t="s">
        <v>2386</v>
      </c>
      <c r="E21826">
        <v>0</v>
      </c>
    </row>
    <row r="21827" spans="1:5" x14ac:dyDescent="0.3">
      <c r="A21827">
        <v>43190012</v>
      </c>
      <c r="B21827" t="s">
        <v>1230</v>
      </c>
      <c r="C21827" t="s">
        <v>8</v>
      </c>
      <c r="D21827" t="s">
        <v>2387</v>
      </c>
      <c r="E21827">
        <v>-2</v>
      </c>
    </row>
    <row r="21828" spans="1:5" x14ac:dyDescent="0.3">
      <c r="A21828">
        <v>43190012</v>
      </c>
      <c r="B21828" t="s">
        <v>1230</v>
      </c>
      <c r="C21828" t="s">
        <v>8</v>
      </c>
      <c r="D21828" t="s">
        <v>2388</v>
      </c>
      <c r="E21828">
        <v>0</v>
      </c>
    </row>
    <row r="21829" spans="1:5" x14ac:dyDescent="0.3">
      <c r="A21829">
        <v>43190012</v>
      </c>
      <c r="B21829" t="s">
        <v>1230</v>
      </c>
      <c r="C21829" t="s">
        <v>8</v>
      </c>
      <c r="D21829" t="s">
        <v>2389</v>
      </c>
      <c r="E21829">
        <v>-1</v>
      </c>
    </row>
    <row r="21830" spans="1:5" x14ac:dyDescent="0.3">
      <c r="A21830">
        <v>43190012</v>
      </c>
      <c r="B21830" t="s">
        <v>1230</v>
      </c>
      <c r="C21830" t="s">
        <v>8</v>
      </c>
      <c r="D21830" t="s">
        <v>2390</v>
      </c>
      <c r="E21830">
        <v>-1</v>
      </c>
    </row>
    <row r="21831" spans="1:5" x14ac:dyDescent="0.3">
      <c r="A21831">
        <v>43190012</v>
      </c>
      <c r="B21831" t="s">
        <v>1230</v>
      </c>
      <c r="C21831" t="s">
        <v>8</v>
      </c>
      <c r="D21831" t="s">
        <v>2391</v>
      </c>
      <c r="E21831">
        <v>0</v>
      </c>
    </row>
    <row r="21832" spans="1:5" x14ac:dyDescent="0.3">
      <c r="A21832">
        <v>43190012</v>
      </c>
      <c r="B21832" t="s">
        <v>1230</v>
      </c>
      <c r="C21832" t="s">
        <v>8</v>
      </c>
      <c r="D21832" t="s">
        <v>2392</v>
      </c>
      <c r="E21832">
        <v>0</v>
      </c>
    </row>
    <row r="21833" spans="1:5" x14ac:dyDescent="0.3">
      <c r="A21833">
        <v>43190012</v>
      </c>
      <c r="B21833" t="s">
        <v>1230</v>
      </c>
      <c r="C21833" t="s">
        <v>8</v>
      </c>
      <c r="D21833" t="s">
        <v>2393</v>
      </c>
      <c r="E21833">
        <v>0</v>
      </c>
    </row>
    <row r="21834" spans="1:5" x14ac:dyDescent="0.3">
      <c r="A21834">
        <v>43190012</v>
      </c>
      <c r="B21834" t="s">
        <v>1230</v>
      </c>
      <c r="C21834" t="s">
        <v>8</v>
      </c>
      <c r="D21834" t="s">
        <v>2394</v>
      </c>
      <c r="E21834">
        <v>0</v>
      </c>
    </row>
    <row r="21835" spans="1:5" x14ac:dyDescent="0.3">
      <c r="A21835">
        <v>43190012</v>
      </c>
      <c r="B21835" t="s">
        <v>1230</v>
      </c>
      <c r="C21835" t="s">
        <v>8</v>
      </c>
      <c r="D21835" t="s">
        <v>2395</v>
      </c>
      <c r="E21835">
        <v>0</v>
      </c>
    </row>
    <row r="21836" spans="1:5" x14ac:dyDescent="0.3">
      <c r="A21836">
        <v>43190012</v>
      </c>
      <c r="B21836" t="s">
        <v>1230</v>
      </c>
      <c r="C21836" t="s">
        <v>8</v>
      </c>
      <c r="D21836" t="s">
        <v>2396</v>
      </c>
      <c r="E21836">
        <v>0</v>
      </c>
    </row>
    <row r="21837" spans="1:5" x14ac:dyDescent="0.3">
      <c r="A21837">
        <v>43190012</v>
      </c>
      <c r="B21837" t="s">
        <v>1230</v>
      </c>
      <c r="C21837" t="s">
        <v>8</v>
      </c>
      <c r="D21837" t="s">
        <v>2397</v>
      </c>
      <c r="E21837">
        <v>0</v>
      </c>
    </row>
    <row r="21838" spans="1:5" x14ac:dyDescent="0.3">
      <c r="A21838">
        <v>43190012</v>
      </c>
      <c r="B21838" t="s">
        <v>1230</v>
      </c>
      <c r="C21838" t="s">
        <v>8</v>
      </c>
      <c r="D21838" t="s">
        <v>2398</v>
      </c>
      <c r="E21838">
        <v>0</v>
      </c>
    </row>
    <row r="21839" spans="1:5" x14ac:dyDescent="0.3">
      <c r="A21839">
        <v>43190012</v>
      </c>
      <c r="B21839" t="s">
        <v>1230</v>
      </c>
      <c r="C21839" t="s">
        <v>8</v>
      </c>
      <c r="D21839" t="s">
        <v>2399</v>
      </c>
      <c r="E21839">
        <v>-1</v>
      </c>
    </row>
    <row r="21840" spans="1:5" x14ac:dyDescent="0.3">
      <c r="A21840">
        <v>43190012</v>
      </c>
      <c r="B21840" t="s">
        <v>1230</v>
      </c>
      <c r="C21840" t="s">
        <v>8</v>
      </c>
      <c r="D21840" t="s">
        <v>2400</v>
      </c>
      <c r="E21840">
        <v>0</v>
      </c>
    </row>
    <row r="21841" spans="1:5" x14ac:dyDescent="0.3">
      <c r="A21841">
        <v>43190012</v>
      </c>
      <c r="B21841" t="s">
        <v>1230</v>
      </c>
      <c r="C21841" t="s">
        <v>8</v>
      </c>
      <c r="D21841" t="s">
        <v>2401</v>
      </c>
      <c r="E21841">
        <v>0</v>
      </c>
    </row>
    <row r="21842" spans="1:5" x14ac:dyDescent="0.3">
      <c r="A21842">
        <v>43190012</v>
      </c>
      <c r="B21842" t="s">
        <v>1230</v>
      </c>
      <c r="C21842" t="s">
        <v>8</v>
      </c>
      <c r="D21842" t="s">
        <v>2402</v>
      </c>
      <c r="E21842">
        <v>-1</v>
      </c>
    </row>
    <row r="21843" spans="1:5" x14ac:dyDescent="0.3">
      <c r="A21843">
        <v>43190012</v>
      </c>
      <c r="B21843" t="s">
        <v>1230</v>
      </c>
      <c r="C21843" t="s">
        <v>8</v>
      </c>
      <c r="D21843" t="s">
        <v>2403</v>
      </c>
      <c r="E21843">
        <v>0</v>
      </c>
    </row>
    <row r="21844" spans="1:5" x14ac:dyDescent="0.3">
      <c r="A21844">
        <v>43190012</v>
      </c>
      <c r="B21844" t="s">
        <v>1230</v>
      </c>
      <c r="C21844" t="s">
        <v>8</v>
      </c>
      <c r="D21844" t="s">
        <v>2404</v>
      </c>
      <c r="E21844">
        <v>-2</v>
      </c>
    </row>
    <row r="21845" spans="1:5" x14ac:dyDescent="0.3">
      <c r="A21845">
        <v>43190012</v>
      </c>
      <c r="B21845" t="s">
        <v>1230</v>
      </c>
      <c r="C21845" t="s">
        <v>8</v>
      </c>
      <c r="D21845" t="s">
        <v>2405</v>
      </c>
      <c r="E21845">
        <v>0</v>
      </c>
    </row>
    <row r="21846" spans="1:5" x14ac:dyDescent="0.3">
      <c r="A21846">
        <v>43190012</v>
      </c>
      <c r="B21846" t="s">
        <v>1230</v>
      </c>
      <c r="C21846" t="s">
        <v>8</v>
      </c>
      <c r="D21846" t="s">
        <v>2406</v>
      </c>
      <c r="E21846">
        <v>0</v>
      </c>
    </row>
    <row r="21847" spans="1:5" x14ac:dyDescent="0.3">
      <c r="A21847">
        <v>43190012</v>
      </c>
      <c r="B21847" t="s">
        <v>1230</v>
      </c>
      <c r="C21847" t="s">
        <v>8</v>
      </c>
      <c r="D21847" t="s">
        <v>2407</v>
      </c>
      <c r="E21847">
        <v>-2</v>
      </c>
    </row>
    <row r="21848" spans="1:5" x14ac:dyDescent="0.3">
      <c r="A21848">
        <v>43190012</v>
      </c>
      <c r="B21848" t="s">
        <v>1230</v>
      </c>
      <c r="C21848" t="s">
        <v>8</v>
      </c>
      <c r="D21848" t="s">
        <v>2408</v>
      </c>
      <c r="E21848">
        <v>0</v>
      </c>
    </row>
    <row r="21849" spans="1:5" x14ac:dyDescent="0.3">
      <c r="A21849">
        <v>43190012</v>
      </c>
      <c r="B21849" t="s">
        <v>1230</v>
      </c>
      <c r="C21849" t="s">
        <v>8</v>
      </c>
      <c r="D21849" t="s">
        <v>2409</v>
      </c>
      <c r="E21849">
        <v>0</v>
      </c>
    </row>
    <row r="21850" spans="1:5" x14ac:dyDescent="0.3">
      <c r="A21850">
        <v>43190012</v>
      </c>
      <c r="B21850" t="s">
        <v>1230</v>
      </c>
      <c r="C21850" t="s">
        <v>8</v>
      </c>
      <c r="D21850" t="s">
        <v>2410</v>
      </c>
      <c r="E21850">
        <v>0</v>
      </c>
    </row>
    <row r="21851" spans="1:5" x14ac:dyDescent="0.3">
      <c r="A21851">
        <v>43190012</v>
      </c>
      <c r="B21851" t="s">
        <v>1230</v>
      </c>
      <c r="C21851" t="s">
        <v>8</v>
      </c>
      <c r="D21851" t="s">
        <v>2411</v>
      </c>
      <c r="E21851">
        <v>-1</v>
      </c>
    </row>
    <row r="21852" spans="1:5" x14ac:dyDescent="0.3">
      <c r="A21852">
        <v>43190012</v>
      </c>
      <c r="B21852" t="s">
        <v>1230</v>
      </c>
      <c r="C21852" t="s">
        <v>8</v>
      </c>
      <c r="D21852" t="s">
        <v>2412</v>
      </c>
      <c r="E21852">
        <v>-2</v>
      </c>
    </row>
    <row r="21853" spans="1:5" x14ac:dyDescent="0.3">
      <c r="A21853">
        <v>43190012</v>
      </c>
      <c r="B21853" t="s">
        <v>1230</v>
      </c>
      <c r="C21853" t="s">
        <v>8</v>
      </c>
      <c r="D21853" t="s">
        <v>2413</v>
      </c>
      <c r="E21853">
        <v>-1</v>
      </c>
    </row>
    <row r="21854" spans="1:5" x14ac:dyDescent="0.3">
      <c r="A21854">
        <v>66070004</v>
      </c>
      <c r="B21854" t="s">
        <v>1232</v>
      </c>
      <c r="C21854" t="s">
        <v>8</v>
      </c>
      <c r="D21854" t="s">
        <v>2378</v>
      </c>
      <c r="E21854">
        <v>0</v>
      </c>
    </row>
    <row r="21855" spans="1:5" x14ac:dyDescent="0.3">
      <c r="A21855">
        <v>66070004</v>
      </c>
      <c r="B21855" t="s">
        <v>1232</v>
      </c>
      <c r="C21855" t="s">
        <v>8</v>
      </c>
      <c r="D21855" t="s">
        <v>2379</v>
      </c>
      <c r="E21855">
        <v>0</v>
      </c>
    </row>
    <row r="21856" spans="1:5" x14ac:dyDescent="0.3">
      <c r="A21856">
        <v>66070004</v>
      </c>
      <c r="B21856" t="s">
        <v>1232</v>
      </c>
      <c r="C21856" t="s">
        <v>8</v>
      </c>
      <c r="D21856" t="s">
        <v>2380</v>
      </c>
      <c r="E21856">
        <v>-2</v>
      </c>
    </row>
    <row r="21857" spans="1:5" x14ac:dyDescent="0.3">
      <c r="A21857">
        <v>66070004</v>
      </c>
      <c r="B21857" t="s">
        <v>1232</v>
      </c>
      <c r="C21857" t="s">
        <v>8</v>
      </c>
      <c r="D21857" t="s">
        <v>2381</v>
      </c>
      <c r="E21857">
        <v>0</v>
      </c>
    </row>
    <row r="21858" spans="1:5" x14ac:dyDescent="0.3">
      <c r="A21858">
        <v>66070004</v>
      </c>
      <c r="B21858" t="s">
        <v>1232</v>
      </c>
      <c r="C21858" t="s">
        <v>8</v>
      </c>
      <c r="D21858" t="s">
        <v>2382</v>
      </c>
      <c r="E21858">
        <v>0</v>
      </c>
    </row>
    <row r="21859" spans="1:5" x14ac:dyDescent="0.3">
      <c r="A21859">
        <v>66070004</v>
      </c>
      <c r="B21859" t="s">
        <v>1232</v>
      </c>
      <c r="C21859" t="s">
        <v>8</v>
      </c>
      <c r="D21859" t="s">
        <v>2383</v>
      </c>
      <c r="E21859">
        <v>0</v>
      </c>
    </row>
    <row r="21860" spans="1:5" x14ac:dyDescent="0.3">
      <c r="A21860">
        <v>66070004</v>
      </c>
      <c r="B21860" t="s">
        <v>1232</v>
      </c>
      <c r="C21860" t="s">
        <v>8</v>
      </c>
      <c r="D21860" t="s">
        <v>2384</v>
      </c>
      <c r="E21860">
        <v>0</v>
      </c>
    </row>
    <row r="21861" spans="1:5" x14ac:dyDescent="0.3">
      <c r="A21861">
        <v>66070004</v>
      </c>
      <c r="B21861" t="s">
        <v>1232</v>
      </c>
      <c r="C21861" t="s">
        <v>8</v>
      </c>
      <c r="D21861" t="s">
        <v>2385</v>
      </c>
      <c r="E21861">
        <v>0</v>
      </c>
    </row>
    <row r="21862" spans="1:5" x14ac:dyDescent="0.3">
      <c r="A21862">
        <v>66070004</v>
      </c>
      <c r="B21862" t="s">
        <v>1232</v>
      </c>
      <c r="C21862" t="s">
        <v>8</v>
      </c>
      <c r="D21862" t="s">
        <v>2386</v>
      </c>
      <c r="E21862">
        <v>-3</v>
      </c>
    </row>
    <row r="21863" spans="1:5" x14ac:dyDescent="0.3">
      <c r="A21863">
        <v>66070004</v>
      </c>
      <c r="B21863" t="s">
        <v>1232</v>
      </c>
      <c r="C21863" t="s">
        <v>8</v>
      </c>
      <c r="D21863" t="s">
        <v>2387</v>
      </c>
      <c r="E21863">
        <v>0</v>
      </c>
    </row>
    <row r="21864" spans="1:5" x14ac:dyDescent="0.3">
      <c r="A21864">
        <v>66070004</v>
      </c>
      <c r="B21864" t="s">
        <v>1232</v>
      </c>
      <c r="C21864" t="s">
        <v>8</v>
      </c>
      <c r="D21864" t="s">
        <v>2388</v>
      </c>
      <c r="E21864">
        <v>0</v>
      </c>
    </row>
    <row r="21865" spans="1:5" x14ac:dyDescent="0.3">
      <c r="A21865">
        <v>66070004</v>
      </c>
      <c r="B21865" t="s">
        <v>1232</v>
      </c>
      <c r="C21865" t="s">
        <v>8</v>
      </c>
      <c r="D21865" t="s">
        <v>2389</v>
      </c>
      <c r="E21865">
        <v>0</v>
      </c>
    </row>
    <row r="21866" spans="1:5" x14ac:dyDescent="0.3">
      <c r="A21866">
        <v>66070004</v>
      </c>
      <c r="B21866" t="s">
        <v>1232</v>
      </c>
      <c r="C21866" t="s">
        <v>8</v>
      </c>
      <c r="D21866" t="s">
        <v>2390</v>
      </c>
      <c r="E21866">
        <v>-2</v>
      </c>
    </row>
    <row r="21867" spans="1:5" x14ac:dyDescent="0.3">
      <c r="A21867">
        <v>66070004</v>
      </c>
      <c r="B21867" t="s">
        <v>1232</v>
      </c>
      <c r="C21867" t="s">
        <v>8</v>
      </c>
      <c r="D21867" t="s">
        <v>2391</v>
      </c>
      <c r="E21867">
        <v>0</v>
      </c>
    </row>
    <row r="21868" spans="1:5" x14ac:dyDescent="0.3">
      <c r="A21868">
        <v>66070004</v>
      </c>
      <c r="B21868" t="s">
        <v>1232</v>
      </c>
      <c r="C21868" t="s">
        <v>8</v>
      </c>
      <c r="D21868" t="s">
        <v>2392</v>
      </c>
      <c r="E21868">
        <v>0</v>
      </c>
    </row>
    <row r="21869" spans="1:5" x14ac:dyDescent="0.3">
      <c r="A21869">
        <v>66070004</v>
      </c>
      <c r="B21869" t="s">
        <v>1232</v>
      </c>
      <c r="C21869" t="s">
        <v>8</v>
      </c>
      <c r="D21869" t="s">
        <v>2393</v>
      </c>
      <c r="E21869">
        <v>0</v>
      </c>
    </row>
    <row r="21870" spans="1:5" x14ac:dyDescent="0.3">
      <c r="A21870">
        <v>66070004</v>
      </c>
      <c r="B21870" t="s">
        <v>1232</v>
      </c>
      <c r="C21870" t="s">
        <v>8</v>
      </c>
      <c r="D21870" t="s">
        <v>2394</v>
      </c>
      <c r="E21870">
        <v>-10</v>
      </c>
    </row>
    <row r="21871" spans="1:5" x14ac:dyDescent="0.3">
      <c r="A21871">
        <v>66070004</v>
      </c>
      <c r="B21871" t="s">
        <v>1232</v>
      </c>
      <c r="C21871" t="s">
        <v>8</v>
      </c>
      <c r="D21871" t="s">
        <v>2395</v>
      </c>
      <c r="E21871">
        <v>0</v>
      </c>
    </row>
    <row r="21872" spans="1:5" x14ac:dyDescent="0.3">
      <c r="A21872">
        <v>66070004</v>
      </c>
      <c r="B21872" t="s">
        <v>1232</v>
      </c>
      <c r="C21872" t="s">
        <v>8</v>
      </c>
      <c r="D21872" t="s">
        <v>2396</v>
      </c>
      <c r="E21872">
        <v>-2</v>
      </c>
    </row>
    <row r="21873" spans="1:5" x14ac:dyDescent="0.3">
      <c r="A21873">
        <v>66070004</v>
      </c>
      <c r="B21873" t="s">
        <v>1232</v>
      </c>
      <c r="C21873" t="s">
        <v>8</v>
      </c>
      <c r="D21873" t="s">
        <v>2397</v>
      </c>
      <c r="E21873">
        <v>0</v>
      </c>
    </row>
    <row r="21874" spans="1:5" x14ac:dyDescent="0.3">
      <c r="A21874">
        <v>66070004</v>
      </c>
      <c r="B21874" t="s">
        <v>1232</v>
      </c>
      <c r="C21874" t="s">
        <v>8</v>
      </c>
      <c r="D21874" t="s">
        <v>2398</v>
      </c>
      <c r="E21874">
        <v>0</v>
      </c>
    </row>
    <row r="21875" spans="1:5" x14ac:dyDescent="0.3">
      <c r="A21875">
        <v>66070004</v>
      </c>
      <c r="B21875" t="s">
        <v>1232</v>
      </c>
      <c r="C21875" t="s">
        <v>8</v>
      </c>
      <c r="D21875" t="s">
        <v>2399</v>
      </c>
      <c r="E21875">
        <v>0</v>
      </c>
    </row>
    <row r="21876" spans="1:5" x14ac:dyDescent="0.3">
      <c r="A21876">
        <v>66070004</v>
      </c>
      <c r="B21876" t="s">
        <v>1232</v>
      </c>
      <c r="C21876" t="s">
        <v>8</v>
      </c>
      <c r="D21876" t="s">
        <v>2400</v>
      </c>
      <c r="E21876">
        <v>0</v>
      </c>
    </row>
    <row r="21877" spans="1:5" x14ac:dyDescent="0.3">
      <c r="A21877">
        <v>66070004</v>
      </c>
      <c r="B21877" t="s">
        <v>1232</v>
      </c>
      <c r="C21877" t="s">
        <v>8</v>
      </c>
      <c r="D21877" t="s">
        <v>2401</v>
      </c>
      <c r="E21877">
        <v>0</v>
      </c>
    </row>
    <row r="21878" spans="1:5" x14ac:dyDescent="0.3">
      <c r="A21878">
        <v>66070004</v>
      </c>
      <c r="B21878" t="s">
        <v>1232</v>
      </c>
      <c r="C21878" t="s">
        <v>8</v>
      </c>
      <c r="D21878" t="s">
        <v>2402</v>
      </c>
      <c r="E21878">
        <v>0</v>
      </c>
    </row>
    <row r="21879" spans="1:5" x14ac:dyDescent="0.3">
      <c r="A21879">
        <v>66070004</v>
      </c>
      <c r="B21879" t="s">
        <v>1232</v>
      </c>
      <c r="C21879" t="s">
        <v>8</v>
      </c>
      <c r="D21879" t="s">
        <v>2403</v>
      </c>
      <c r="E21879">
        <v>0</v>
      </c>
    </row>
    <row r="21880" spans="1:5" x14ac:dyDescent="0.3">
      <c r="A21880">
        <v>66070004</v>
      </c>
      <c r="B21880" t="s">
        <v>1232</v>
      </c>
      <c r="C21880" t="s">
        <v>8</v>
      </c>
      <c r="D21880" t="s">
        <v>2404</v>
      </c>
      <c r="E21880">
        <v>0</v>
      </c>
    </row>
    <row r="21881" spans="1:5" x14ac:dyDescent="0.3">
      <c r="A21881">
        <v>66070004</v>
      </c>
      <c r="B21881" t="s">
        <v>1232</v>
      </c>
      <c r="C21881" t="s">
        <v>8</v>
      </c>
      <c r="D21881" t="s">
        <v>2405</v>
      </c>
      <c r="E21881">
        <v>-2</v>
      </c>
    </row>
    <row r="21882" spans="1:5" x14ac:dyDescent="0.3">
      <c r="A21882">
        <v>66070004</v>
      </c>
      <c r="B21882" t="s">
        <v>1232</v>
      </c>
      <c r="C21882" t="s">
        <v>8</v>
      </c>
      <c r="D21882" t="s">
        <v>2406</v>
      </c>
      <c r="E21882">
        <v>0</v>
      </c>
    </row>
    <row r="21883" spans="1:5" x14ac:dyDescent="0.3">
      <c r="A21883">
        <v>66070004</v>
      </c>
      <c r="B21883" t="s">
        <v>1232</v>
      </c>
      <c r="C21883" t="s">
        <v>8</v>
      </c>
      <c r="D21883" t="s">
        <v>2407</v>
      </c>
      <c r="E21883">
        <v>0</v>
      </c>
    </row>
    <row r="21884" spans="1:5" x14ac:dyDescent="0.3">
      <c r="A21884">
        <v>66070004</v>
      </c>
      <c r="B21884" t="s">
        <v>1232</v>
      </c>
      <c r="C21884" t="s">
        <v>8</v>
      </c>
      <c r="D21884" t="s">
        <v>2408</v>
      </c>
      <c r="E21884">
        <v>0</v>
      </c>
    </row>
    <row r="21885" spans="1:5" x14ac:dyDescent="0.3">
      <c r="A21885">
        <v>66070004</v>
      </c>
      <c r="B21885" t="s">
        <v>1232</v>
      </c>
      <c r="C21885" t="s">
        <v>8</v>
      </c>
      <c r="D21885" t="s">
        <v>2409</v>
      </c>
      <c r="E21885">
        <v>0</v>
      </c>
    </row>
    <row r="21886" spans="1:5" x14ac:dyDescent="0.3">
      <c r="A21886">
        <v>66070004</v>
      </c>
      <c r="B21886" t="s">
        <v>1232</v>
      </c>
      <c r="C21886" t="s">
        <v>8</v>
      </c>
      <c r="D21886" t="s">
        <v>2410</v>
      </c>
      <c r="E21886">
        <v>0</v>
      </c>
    </row>
    <row r="21887" spans="1:5" x14ac:dyDescent="0.3">
      <c r="A21887">
        <v>66070004</v>
      </c>
      <c r="B21887" t="s">
        <v>1232</v>
      </c>
      <c r="C21887" t="s">
        <v>8</v>
      </c>
      <c r="D21887" t="s">
        <v>2411</v>
      </c>
      <c r="E21887">
        <v>0</v>
      </c>
    </row>
    <row r="21888" spans="1:5" x14ac:dyDescent="0.3">
      <c r="A21888">
        <v>66070004</v>
      </c>
      <c r="B21888" t="s">
        <v>1232</v>
      </c>
      <c r="C21888" t="s">
        <v>8</v>
      </c>
      <c r="D21888" t="s">
        <v>2412</v>
      </c>
      <c r="E21888">
        <v>0</v>
      </c>
    </row>
    <row r="21889" spans="1:5" x14ac:dyDescent="0.3">
      <c r="A21889">
        <v>66070004</v>
      </c>
      <c r="B21889" t="s">
        <v>1232</v>
      </c>
      <c r="C21889" t="s">
        <v>8</v>
      </c>
      <c r="D21889" t="s">
        <v>2413</v>
      </c>
      <c r="E21889">
        <v>0</v>
      </c>
    </row>
    <row r="21890" spans="1:5" x14ac:dyDescent="0.3">
      <c r="A21890">
        <v>23320032</v>
      </c>
      <c r="B21890" t="s">
        <v>1234</v>
      </c>
      <c r="C21890" t="s">
        <v>8</v>
      </c>
      <c r="D21890" t="s">
        <v>2378</v>
      </c>
      <c r="E21890">
        <v>0</v>
      </c>
    </row>
    <row r="21891" spans="1:5" x14ac:dyDescent="0.3">
      <c r="A21891">
        <v>23320032</v>
      </c>
      <c r="B21891" t="s">
        <v>1234</v>
      </c>
      <c r="C21891" t="s">
        <v>8</v>
      </c>
      <c r="D21891" t="s">
        <v>2379</v>
      </c>
      <c r="E21891">
        <v>0</v>
      </c>
    </row>
    <row r="21892" spans="1:5" x14ac:dyDescent="0.3">
      <c r="A21892">
        <v>23320032</v>
      </c>
      <c r="B21892" t="s">
        <v>1234</v>
      </c>
      <c r="C21892" t="s">
        <v>8</v>
      </c>
      <c r="D21892" t="s">
        <v>2380</v>
      </c>
      <c r="E21892">
        <v>-1</v>
      </c>
    </row>
    <row r="21893" spans="1:5" x14ac:dyDescent="0.3">
      <c r="A21893">
        <v>23320032</v>
      </c>
      <c r="B21893" t="s">
        <v>1234</v>
      </c>
      <c r="C21893" t="s">
        <v>8</v>
      </c>
      <c r="D21893" t="s">
        <v>2381</v>
      </c>
      <c r="E21893">
        <v>0</v>
      </c>
    </row>
    <row r="21894" spans="1:5" x14ac:dyDescent="0.3">
      <c r="A21894">
        <v>23320032</v>
      </c>
      <c r="B21894" t="s">
        <v>1234</v>
      </c>
      <c r="C21894" t="s">
        <v>8</v>
      </c>
      <c r="D21894" t="s">
        <v>2382</v>
      </c>
      <c r="E21894">
        <v>0</v>
      </c>
    </row>
    <row r="21895" spans="1:5" x14ac:dyDescent="0.3">
      <c r="A21895">
        <v>23320032</v>
      </c>
      <c r="B21895" t="s">
        <v>1234</v>
      </c>
      <c r="C21895" t="s">
        <v>8</v>
      </c>
      <c r="D21895" t="s">
        <v>2383</v>
      </c>
      <c r="E21895">
        <v>0</v>
      </c>
    </row>
    <row r="21896" spans="1:5" x14ac:dyDescent="0.3">
      <c r="A21896">
        <v>23320032</v>
      </c>
      <c r="B21896" t="s">
        <v>1234</v>
      </c>
      <c r="C21896" t="s">
        <v>8</v>
      </c>
      <c r="D21896" t="s">
        <v>2384</v>
      </c>
      <c r="E21896">
        <v>0</v>
      </c>
    </row>
    <row r="21897" spans="1:5" x14ac:dyDescent="0.3">
      <c r="A21897">
        <v>23320032</v>
      </c>
      <c r="B21897" t="s">
        <v>1234</v>
      </c>
      <c r="C21897" t="s">
        <v>8</v>
      </c>
      <c r="D21897" t="s">
        <v>2385</v>
      </c>
      <c r="E21897">
        <v>0</v>
      </c>
    </row>
    <row r="21898" spans="1:5" x14ac:dyDescent="0.3">
      <c r="A21898">
        <v>23320032</v>
      </c>
      <c r="B21898" t="s">
        <v>1234</v>
      </c>
      <c r="C21898" t="s">
        <v>8</v>
      </c>
      <c r="D21898" t="s">
        <v>2386</v>
      </c>
      <c r="E21898">
        <v>0</v>
      </c>
    </row>
    <row r="21899" spans="1:5" x14ac:dyDescent="0.3">
      <c r="A21899">
        <v>23320032</v>
      </c>
      <c r="B21899" t="s">
        <v>1234</v>
      </c>
      <c r="C21899" t="s">
        <v>8</v>
      </c>
      <c r="D21899" t="s">
        <v>2387</v>
      </c>
      <c r="E21899">
        <v>0</v>
      </c>
    </row>
    <row r="21900" spans="1:5" x14ac:dyDescent="0.3">
      <c r="A21900">
        <v>23320032</v>
      </c>
      <c r="B21900" t="s">
        <v>1234</v>
      </c>
      <c r="C21900" t="s">
        <v>8</v>
      </c>
      <c r="D21900" t="s">
        <v>2388</v>
      </c>
      <c r="E21900">
        <v>0</v>
      </c>
    </row>
    <row r="21901" spans="1:5" x14ac:dyDescent="0.3">
      <c r="A21901">
        <v>23320032</v>
      </c>
      <c r="B21901" t="s">
        <v>1234</v>
      </c>
      <c r="C21901" t="s">
        <v>8</v>
      </c>
      <c r="D21901" t="s">
        <v>2389</v>
      </c>
      <c r="E21901">
        <v>0</v>
      </c>
    </row>
    <row r="21902" spans="1:5" x14ac:dyDescent="0.3">
      <c r="A21902">
        <v>23320032</v>
      </c>
      <c r="B21902" t="s">
        <v>1234</v>
      </c>
      <c r="C21902" t="s">
        <v>8</v>
      </c>
      <c r="D21902" t="s">
        <v>2390</v>
      </c>
      <c r="E21902">
        <v>0</v>
      </c>
    </row>
    <row r="21903" spans="1:5" x14ac:dyDescent="0.3">
      <c r="A21903">
        <v>23320032</v>
      </c>
      <c r="B21903" t="s">
        <v>1234</v>
      </c>
      <c r="C21903" t="s">
        <v>8</v>
      </c>
      <c r="D21903" t="s">
        <v>2391</v>
      </c>
      <c r="E21903">
        <v>0</v>
      </c>
    </row>
    <row r="21904" spans="1:5" x14ac:dyDescent="0.3">
      <c r="A21904">
        <v>23320032</v>
      </c>
      <c r="B21904" t="s">
        <v>1234</v>
      </c>
      <c r="C21904" t="s">
        <v>8</v>
      </c>
      <c r="D21904" t="s">
        <v>2392</v>
      </c>
      <c r="E21904">
        <v>0</v>
      </c>
    </row>
    <row r="21905" spans="1:5" x14ac:dyDescent="0.3">
      <c r="A21905">
        <v>23320032</v>
      </c>
      <c r="B21905" t="s">
        <v>1234</v>
      </c>
      <c r="C21905" t="s">
        <v>8</v>
      </c>
      <c r="D21905" t="s">
        <v>2393</v>
      </c>
      <c r="E21905">
        <v>-2</v>
      </c>
    </row>
    <row r="21906" spans="1:5" x14ac:dyDescent="0.3">
      <c r="A21906">
        <v>23320032</v>
      </c>
      <c r="B21906" t="s">
        <v>1234</v>
      </c>
      <c r="C21906" t="s">
        <v>8</v>
      </c>
      <c r="D21906" t="s">
        <v>2394</v>
      </c>
      <c r="E21906">
        <v>0</v>
      </c>
    </row>
    <row r="21907" spans="1:5" x14ac:dyDescent="0.3">
      <c r="A21907">
        <v>23320032</v>
      </c>
      <c r="B21907" t="s">
        <v>1234</v>
      </c>
      <c r="C21907" t="s">
        <v>8</v>
      </c>
      <c r="D21907" t="s">
        <v>2395</v>
      </c>
      <c r="E21907">
        <v>0</v>
      </c>
    </row>
    <row r="21908" spans="1:5" x14ac:dyDescent="0.3">
      <c r="A21908">
        <v>23320032</v>
      </c>
      <c r="B21908" t="s">
        <v>1234</v>
      </c>
      <c r="C21908" t="s">
        <v>8</v>
      </c>
      <c r="D21908" t="s">
        <v>2396</v>
      </c>
      <c r="E21908">
        <v>0</v>
      </c>
    </row>
    <row r="21909" spans="1:5" x14ac:dyDescent="0.3">
      <c r="A21909">
        <v>23320032</v>
      </c>
      <c r="B21909" t="s">
        <v>1234</v>
      </c>
      <c r="C21909" t="s">
        <v>8</v>
      </c>
      <c r="D21909" t="s">
        <v>2397</v>
      </c>
      <c r="E21909">
        <v>0</v>
      </c>
    </row>
    <row r="21910" spans="1:5" x14ac:dyDescent="0.3">
      <c r="A21910">
        <v>23320032</v>
      </c>
      <c r="B21910" t="s">
        <v>1234</v>
      </c>
      <c r="C21910" t="s">
        <v>8</v>
      </c>
      <c r="D21910" t="s">
        <v>2398</v>
      </c>
      <c r="E21910">
        <v>-2</v>
      </c>
    </row>
    <row r="21911" spans="1:5" x14ac:dyDescent="0.3">
      <c r="A21911">
        <v>23320032</v>
      </c>
      <c r="B21911" t="s">
        <v>1234</v>
      </c>
      <c r="C21911" t="s">
        <v>8</v>
      </c>
      <c r="D21911" t="s">
        <v>2399</v>
      </c>
      <c r="E21911">
        <v>0</v>
      </c>
    </row>
    <row r="21912" spans="1:5" x14ac:dyDescent="0.3">
      <c r="A21912">
        <v>23320032</v>
      </c>
      <c r="B21912" t="s">
        <v>1234</v>
      </c>
      <c r="C21912" t="s">
        <v>8</v>
      </c>
      <c r="D21912" t="s">
        <v>2400</v>
      </c>
      <c r="E21912">
        <v>0</v>
      </c>
    </row>
    <row r="21913" spans="1:5" x14ac:dyDescent="0.3">
      <c r="A21913">
        <v>23320032</v>
      </c>
      <c r="B21913" t="s">
        <v>1234</v>
      </c>
      <c r="C21913" t="s">
        <v>8</v>
      </c>
      <c r="D21913" t="s">
        <v>2401</v>
      </c>
      <c r="E21913">
        <v>0</v>
      </c>
    </row>
    <row r="21914" spans="1:5" x14ac:dyDescent="0.3">
      <c r="A21914">
        <v>23320032</v>
      </c>
      <c r="B21914" t="s">
        <v>1234</v>
      </c>
      <c r="C21914" t="s">
        <v>8</v>
      </c>
      <c r="D21914" t="s">
        <v>2402</v>
      </c>
      <c r="E21914">
        <v>0</v>
      </c>
    </row>
    <row r="21915" spans="1:5" x14ac:dyDescent="0.3">
      <c r="A21915">
        <v>23320032</v>
      </c>
      <c r="B21915" t="s">
        <v>1234</v>
      </c>
      <c r="C21915" t="s">
        <v>8</v>
      </c>
      <c r="D21915" t="s">
        <v>2403</v>
      </c>
      <c r="E21915">
        <v>-3</v>
      </c>
    </row>
    <row r="21916" spans="1:5" x14ac:dyDescent="0.3">
      <c r="A21916">
        <v>23320032</v>
      </c>
      <c r="B21916" t="s">
        <v>1234</v>
      </c>
      <c r="C21916" t="s">
        <v>8</v>
      </c>
      <c r="D21916" t="s">
        <v>2404</v>
      </c>
      <c r="E21916">
        <v>-3</v>
      </c>
    </row>
    <row r="21917" spans="1:5" x14ac:dyDescent="0.3">
      <c r="A21917">
        <v>23320032</v>
      </c>
      <c r="B21917" t="s">
        <v>1234</v>
      </c>
      <c r="C21917" t="s">
        <v>8</v>
      </c>
      <c r="D21917" t="s">
        <v>2405</v>
      </c>
      <c r="E21917">
        <v>0</v>
      </c>
    </row>
    <row r="21918" spans="1:5" x14ac:dyDescent="0.3">
      <c r="A21918">
        <v>23320032</v>
      </c>
      <c r="B21918" t="s">
        <v>1234</v>
      </c>
      <c r="C21918" t="s">
        <v>8</v>
      </c>
      <c r="D21918" t="s">
        <v>2406</v>
      </c>
      <c r="E21918">
        <v>0</v>
      </c>
    </row>
    <row r="21919" spans="1:5" x14ac:dyDescent="0.3">
      <c r="A21919">
        <v>23320032</v>
      </c>
      <c r="B21919" t="s">
        <v>1234</v>
      </c>
      <c r="C21919" t="s">
        <v>8</v>
      </c>
      <c r="D21919" t="s">
        <v>2407</v>
      </c>
      <c r="E21919">
        <v>0</v>
      </c>
    </row>
    <row r="21920" spans="1:5" x14ac:dyDescent="0.3">
      <c r="A21920">
        <v>23320032</v>
      </c>
      <c r="B21920" t="s">
        <v>1234</v>
      </c>
      <c r="C21920" t="s">
        <v>8</v>
      </c>
      <c r="D21920" t="s">
        <v>2408</v>
      </c>
      <c r="E21920">
        <v>-2</v>
      </c>
    </row>
    <row r="21921" spans="1:5" x14ac:dyDescent="0.3">
      <c r="A21921">
        <v>23320032</v>
      </c>
      <c r="B21921" t="s">
        <v>1234</v>
      </c>
      <c r="C21921" t="s">
        <v>8</v>
      </c>
      <c r="D21921" t="s">
        <v>2409</v>
      </c>
      <c r="E21921">
        <v>0</v>
      </c>
    </row>
    <row r="21922" spans="1:5" x14ac:dyDescent="0.3">
      <c r="A21922">
        <v>23320032</v>
      </c>
      <c r="B21922" t="s">
        <v>1234</v>
      </c>
      <c r="C21922" t="s">
        <v>8</v>
      </c>
      <c r="D21922" t="s">
        <v>2410</v>
      </c>
      <c r="E21922">
        <v>0</v>
      </c>
    </row>
    <row r="21923" spans="1:5" x14ac:dyDescent="0.3">
      <c r="A21923">
        <v>23320032</v>
      </c>
      <c r="B21923" t="s">
        <v>1234</v>
      </c>
      <c r="C21923" t="s">
        <v>8</v>
      </c>
      <c r="D21923" t="s">
        <v>2411</v>
      </c>
      <c r="E21923">
        <v>0</v>
      </c>
    </row>
    <row r="21924" spans="1:5" x14ac:dyDescent="0.3">
      <c r="A21924">
        <v>23320032</v>
      </c>
      <c r="B21924" t="s">
        <v>1234</v>
      </c>
      <c r="C21924" t="s">
        <v>8</v>
      </c>
      <c r="D21924" t="s">
        <v>2412</v>
      </c>
      <c r="E21924">
        <v>-2</v>
      </c>
    </row>
    <row r="21925" spans="1:5" x14ac:dyDescent="0.3">
      <c r="A21925">
        <v>23320032</v>
      </c>
      <c r="B21925" t="s">
        <v>1234</v>
      </c>
      <c r="C21925" t="s">
        <v>8</v>
      </c>
      <c r="D21925" t="s">
        <v>2413</v>
      </c>
      <c r="E21925">
        <v>0</v>
      </c>
    </row>
    <row r="21926" spans="1:5" x14ac:dyDescent="0.3">
      <c r="A21926">
        <v>30070030</v>
      </c>
      <c r="B21926" t="s">
        <v>1236</v>
      </c>
      <c r="C21926" t="s">
        <v>8</v>
      </c>
      <c r="D21926" t="s">
        <v>2378</v>
      </c>
      <c r="E21926">
        <v>-6</v>
      </c>
    </row>
    <row r="21927" spans="1:5" x14ac:dyDescent="0.3">
      <c r="A21927">
        <v>30070030</v>
      </c>
      <c r="B21927" t="s">
        <v>1236</v>
      </c>
      <c r="C21927" t="s">
        <v>8</v>
      </c>
      <c r="D21927" t="s">
        <v>2379</v>
      </c>
      <c r="E21927">
        <v>0</v>
      </c>
    </row>
    <row r="21928" spans="1:5" x14ac:dyDescent="0.3">
      <c r="A21928">
        <v>30070030</v>
      </c>
      <c r="B21928" t="s">
        <v>1236</v>
      </c>
      <c r="C21928" t="s">
        <v>8</v>
      </c>
      <c r="D21928" t="s">
        <v>2380</v>
      </c>
      <c r="E21928">
        <v>0</v>
      </c>
    </row>
    <row r="21929" spans="1:5" x14ac:dyDescent="0.3">
      <c r="A21929">
        <v>30070030</v>
      </c>
      <c r="B21929" t="s">
        <v>1236</v>
      </c>
      <c r="C21929" t="s">
        <v>8</v>
      </c>
      <c r="D21929" t="s">
        <v>2381</v>
      </c>
      <c r="E21929">
        <v>0</v>
      </c>
    </row>
    <row r="21930" spans="1:5" x14ac:dyDescent="0.3">
      <c r="A21930">
        <v>30070030</v>
      </c>
      <c r="B21930" t="s">
        <v>1236</v>
      </c>
      <c r="C21930" t="s">
        <v>8</v>
      </c>
      <c r="D21930" t="s">
        <v>2382</v>
      </c>
      <c r="E21930">
        <v>0</v>
      </c>
    </row>
    <row r="21931" spans="1:5" x14ac:dyDescent="0.3">
      <c r="A21931">
        <v>30070030</v>
      </c>
      <c r="B21931" t="s">
        <v>1236</v>
      </c>
      <c r="C21931" t="s">
        <v>8</v>
      </c>
      <c r="D21931" t="s">
        <v>2383</v>
      </c>
      <c r="E21931">
        <v>0</v>
      </c>
    </row>
    <row r="21932" spans="1:5" x14ac:dyDescent="0.3">
      <c r="A21932">
        <v>30070030</v>
      </c>
      <c r="B21932" t="s">
        <v>1236</v>
      </c>
      <c r="C21932" t="s">
        <v>8</v>
      </c>
      <c r="D21932" t="s">
        <v>2384</v>
      </c>
      <c r="E21932">
        <v>0</v>
      </c>
    </row>
    <row r="21933" spans="1:5" x14ac:dyDescent="0.3">
      <c r="A21933">
        <v>30070030</v>
      </c>
      <c r="B21933" t="s">
        <v>1236</v>
      </c>
      <c r="C21933" t="s">
        <v>8</v>
      </c>
      <c r="D21933" t="s">
        <v>2385</v>
      </c>
      <c r="E21933">
        <v>0</v>
      </c>
    </row>
    <row r="21934" spans="1:5" x14ac:dyDescent="0.3">
      <c r="A21934">
        <v>30070030</v>
      </c>
      <c r="B21934" t="s">
        <v>1236</v>
      </c>
      <c r="C21934" t="s">
        <v>8</v>
      </c>
      <c r="D21934" t="s">
        <v>2386</v>
      </c>
      <c r="E21934">
        <v>0</v>
      </c>
    </row>
    <row r="21935" spans="1:5" x14ac:dyDescent="0.3">
      <c r="A21935">
        <v>30070030</v>
      </c>
      <c r="B21935" t="s">
        <v>1236</v>
      </c>
      <c r="C21935" t="s">
        <v>8</v>
      </c>
      <c r="D21935" t="s">
        <v>2387</v>
      </c>
      <c r="E21935">
        <v>0</v>
      </c>
    </row>
    <row r="21936" spans="1:5" x14ac:dyDescent="0.3">
      <c r="A21936">
        <v>30070030</v>
      </c>
      <c r="B21936" t="s">
        <v>1236</v>
      </c>
      <c r="C21936" t="s">
        <v>8</v>
      </c>
      <c r="D21936" t="s">
        <v>2388</v>
      </c>
      <c r="E21936">
        <v>-4</v>
      </c>
    </row>
    <row r="21937" spans="1:5" x14ac:dyDescent="0.3">
      <c r="A21937">
        <v>30070030</v>
      </c>
      <c r="B21937" t="s">
        <v>1236</v>
      </c>
      <c r="C21937" t="s">
        <v>8</v>
      </c>
      <c r="D21937" t="s">
        <v>2389</v>
      </c>
      <c r="E21937">
        <v>0</v>
      </c>
    </row>
    <row r="21938" spans="1:5" x14ac:dyDescent="0.3">
      <c r="A21938">
        <v>30070030</v>
      </c>
      <c r="B21938" t="s">
        <v>1236</v>
      </c>
      <c r="C21938" t="s">
        <v>8</v>
      </c>
      <c r="D21938" t="s">
        <v>2390</v>
      </c>
      <c r="E21938">
        <v>0</v>
      </c>
    </row>
    <row r="21939" spans="1:5" x14ac:dyDescent="0.3">
      <c r="A21939">
        <v>30070030</v>
      </c>
      <c r="B21939" t="s">
        <v>1236</v>
      </c>
      <c r="C21939" t="s">
        <v>8</v>
      </c>
      <c r="D21939" t="s">
        <v>2391</v>
      </c>
      <c r="E21939">
        <v>0</v>
      </c>
    </row>
    <row r="21940" spans="1:5" x14ac:dyDescent="0.3">
      <c r="A21940">
        <v>30070030</v>
      </c>
      <c r="B21940" t="s">
        <v>1236</v>
      </c>
      <c r="C21940" t="s">
        <v>8</v>
      </c>
      <c r="D21940" t="s">
        <v>2392</v>
      </c>
      <c r="E21940">
        <v>0</v>
      </c>
    </row>
    <row r="21941" spans="1:5" x14ac:dyDescent="0.3">
      <c r="A21941">
        <v>30070030</v>
      </c>
      <c r="B21941" t="s">
        <v>1236</v>
      </c>
      <c r="C21941" t="s">
        <v>8</v>
      </c>
      <c r="D21941" t="s">
        <v>2393</v>
      </c>
      <c r="E21941">
        <v>0</v>
      </c>
    </row>
    <row r="21942" spans="1:5" x14ac:dyDescent="0.3">
      <c r="A21942">
        <v>30070030</v>
      </c>
      <c r="B21942" t="s">
        <v>1236</v>
      </c>
      <c r="C21942" t="s">
        <v>8</v>
      </c>
      <c r="D21942" t="s">
        <v>2394</v>
      </c>
      <c r="E21942">
        <v>0</v>
      </c>
    </row>
    <row r="21943" spans="1:5" x14ac:dyDescent="0.3">
      <c r="A21943">
        <v>30070030</v>
      </c>
      <c r="B21943" t="s">
        <v>1236</v>
      </c>
      <c r="C21943" t="s">
        <v>8</v>
      </c>
      <c r="D21943" t="s">
        <v>2395</v>
      </c>
      <c r="E21943">
        <v>0</v>
      </c>
    </row>
    <row r="21944" spans="1:5" x14ac:dyDescent="0.3">
      <c r="A21944">
        <v>30070030</v>
      </c>
      <c r="B21944" t="s">
        <v>1236</v>
      </c>
      <c r="C21944" t="s">
        <v>8</v>
      </c>
      <c r="D21944" t="s">
        <v>2396</v>
      </c>
      <c r="E21944">
        <v>0</v>
      </c>
    </row>
    <row r="21945" spans="1:5" x14ac:dyDescent="0.3">
      <c r="A21945">
        <v>30070030</v>
      </c>
      <c r="B21945" t="s">
        <v>1236</v>
      </c>
      <c r="C21945" t="s">
        <v>8</v>
      </c>
      <c r="D21945" t="s">
        <v>2397</v>
      </c>
      <c r="E21945">
        <v>0</v>
      </c>
    </row>
    <row r="21946" spans="1:5" x14ac:dyDescent="0.3">
      <c r="A21946">
        <v>30070030</v>
      </c>
      <c r="B21946" t="s">
        <v>1236</v>
      </c>
      <c r="C21946" t="s">
        <v>8</v>
      </c>
      <c r="D21946" t="s">
        <v>2398</v>
      </c>
      <c r="E21946">
        <v>0</v>
      </c>
    </row>
    <row r="21947" spans="1:5" x14ac:dyDescent="0.3">
      <c r="A21947">
        <v>30070030</v>
      </c>
      <c r="B21947" t="s">
        <v>1236</v>
      </c>
      <c r="C21947" t="s">
        <v>8</v>
      </c>
      <c r="D21947" t="s">
        <v>2399</v>
      </c>
      <c r="E21947">
        <v>-12</v>
      </c>
    </row>
    <row r="21948" spans="1:5" x14ac:dyDescent="0.3">
      <c r="A21948">
        <v>30070030</v>
      </c>
      <c r="B21948" t="s">
        <v>1236</v>
      </c>
      <c r="C21948" t="s">
        <v>8</v>
      </c>
      <c r="D21948" t="s">
        <v>2400</v>
      </c>
      <c r="E21948">
        <v>0</v>
      </c>
    </row>
    <row r="21949" spans="1:5" x14ac:dyDescent="0.3">
      <c r="A21949">
        <v>30070030</v>
      </c>
      <c r="B21949" t="s">
        <v>1236</v>
      </c>
      <c r="C21949" t="s">
        <v>8</v>
      </c>
      <c r="D21949" t="s">
        <v>2401</v>
      </c>
      <c r="E21949">
        <v>0</v>
      </c>
    </row>
    <row r="21950" spans="1:5" x14ac:dyDescent="0.3">
      <c r="A21950">
        <v>30070030</v>
      </c>
      <c r="B21950" t="s">
        <v>1236</v>
      </c>
      <c r="C21950" t="s">
        <v>8</v>
      </c>
      <c r="D21950" t="s">
        <v>2402</v>
      </c>
      <c r="E21950">
        <v>0</v>
      </c>
    </row>
    <row r="21951" spans="1:5" x14ac:dyDescent="0.3">
      <c r="A21951">
        <v>30070030</v>
      </c>
      <c r="B21951" t="s">
        <v>1236</v>
      </c>
      <c r="C21951" t="s">
        <v>8</v>
      </c>
      <c r="D21951" t="s">
        <v>2403</v>
      </c>
      <c r="E21951">
        <v>0</v>
      </c>
    </row>
    <row r="21952" spans="1:5" x14ac:dyDescent="0.3">
      <c r="A21952">
        <v>30070030</v>
      </c>
      <c r="B21952" t="s">
        <v>1236</v>
      </c>
      <c r="C21952" t="s">
        <v>8</v>
      </c>
      <c r="D21952" t="s">
        <v>2404</v>
      </c>
      <c r="E21952">
        <v>-22</v>
      </c>
    </row>
    <row r="21953" spans="1:5" x14ac:dyDescent="0.3">
      <c r="A21953">
        <v>30070030</v>
      </c>
      <c r="B21953" t="s">
        <v>1236</v>
      </c>
      <c r="C21953" t="s">
        <v>8</v>
      </c>
      <c r="D21953" t="s">
        <v>2405</v>
      </c>
      <c r="E21953">
        <v>0</v>
      </c>
    </row>
    <row r="21954" spans="1:5" x14ac:dyDescent="0.3">
      <c r="A21954">
        <v>30070030</v>
      </c>
      <c r="B21954" t="s">
        <v>1236</v>
      </c>
      <c r="C21954" t="s">
        <v>8</v>
      </c>
      <c r="D21954" t="s">
        <v>2406</v>
      </c>
      <c r="E21954">
        <v>0</v>
      </c>
    </row>
    <row r="21955" spans="1:5" x14ac:dyDescent="0.3">
      <c r="A21955">
        <v>30070030</v>
      </c>
      <c r="B21955" t="s">
        <v>1236</v>
      </c>
      <c r="C21955" t="s">
        <v>8</v>
      </c>
      <c r="D21955" t="s">
        <v>2407</v>
      </c>
      <c r="E21955">
        <v>0</v>
      </c>
    </row>
    <row r="21956" spans="1:5" x14ac:dyDescent="0.3">
      <c r="A21956">
        <v>30070030</v>
      </c>
      <c r="B21956" t="s">
        <v>1236</v>
      </c>
      <c r="C21956" t="s">
        <v>8</v>
      </c>
      <c r="D21956" t="s">
        <v>2408</v>
      </c>
      <c r="E21956">
        <v>-1</v>
      </c>
    </row>
    <row r="21957" spans="1:5" x14ac:dyDescent="0.3">
      <c r="A21957">
        <v>30070030</v>
      </c>
      <c r="B21957" t="s">
        <v>1236</v>
      </c>
      <c r="C21957" t="s">
        <v>8</v>
      </c>
      <c r="D21957" t="s">
        <v>2409</v>
      </c>
      <c r="E21957">
        <v>0</v>
      </c>
    </row>
    <row r="21958" spans="1:5" x14ac:dyDescent="0.3">
      <c r="A21958">
        <v>30070030</v>
      </c>
      <c r="B21958" t="s">
        <v>1236</v>
      </c>
      <c r="C21958" t="s">
        <v>8</v>
      </c>
      <c r="D21958" t="s">
        <v>2410</v>
      </c>
      <c r="E21958">
        <v>0</v>
      </c>
    </row>
    <row r="21959" spans="1:5" x14ac:dyDescent="0.3">
      <c r="A21959">
        <v>30070030</v>
      </c>
      <c r="B21959" t="s">
        <v>1236</v>
      </c>
      <c r="C21959" t="s">
        <v>8</v>
      </c>
      <c r="D21959" t="s">
        <v>2411</v>
      </c>
      <c r="E21959">
        <v>0</v>
      </c>
    </row>
    <row r="21960" spans="1:5" x14ac:dyDescent="0.3">
      <c r="A21960">
        <v>30070030</v>
      </c>
      <c r="B21960" t="s">
        <v>1236</v>
      </c>
      <c r="C21960" t="s">
        <v>8</v>
      </c>
      <c r="D21960" t="s">
        <v>2412</v>
      </c>
      <c r="E21960">
        <v>0</v>
      </c>
    </row>
    <row r="21961" spans="1:5" x14ac:dyDescent="0.3">
      <c r="A21961">
        <v>30070030</v>
      </c>
      <c r="B21961" t="s">
        <v>1236</v>
      </c>
      <c r="C21961" t="s">
        <v>8</v>
      </c>
      <c r="D21961" t="s">
        <v>2413</v>
      </c>
      <c r="E21961">
        <v>0</v>
      </c>
    </row>
    <row r="21962" spans="1:5" x14ac:dyDescent="0.3">
      <c r="A21962">
        <v>66060016</v>
      </c>
      <c r="B21962" t="s">
        <v>1238</v>
      </c>
      <c r="C21962" t="s">
        <v>8</v>
      </c>
      <c r="D21962" t="s">
        <v>2378</v>
      </c>
      <c r="E21962">
        <v>0</v>
      </c>
    </row>
    <row r="21963" spans="1:5" x14ac:dyDescent="0.3">
      <c r="A21963">
        <v>66060016</v>
      </c>
      <c r="B21963" t="s">
        <v>1238</v>
      </c>
      <c r="C21963" t="s">
        <v>8</v>
      </c>
      <c r="D21963" t="s">
        <v>2379</v>
      </c>
      <c r="E21963">
        <v>0</v>
      </c>
    </row>
    <row r="21964" spans="1:5" x14ac:dyDescent="0.3">
      <c r="A21964">
        <v>66060016</v>
      </c>
      <c r="B21964" t="s">
        <v>1238</v>
      </c>
      <c r="C21964" t="s">
        <v>8</v>
      </c>
      <c r="D21964" t="s">
        <v>2380</v>
      </c>
      <c r="E21964">
        <v>0</v>
      </c>
    </row>
    <row r="21965" spans="1:5" x14ac:dyDescent="0.3">
      <c r="A21965">
        <v>66060016</v>
      </c>
      <c r="B21965" t="s">
        <v>1238</v>
      </c>
      <c r="C21965" t="s">
        <v>8</v>
      </c>
      <c r="D21965" t="s">
        <v>2381</v>
      </c>
      <c r="E21965">
        <v>0</v>
      </c>
    </row>
    <row r="21966" spans="1:5" x14ac:dyDescent="0.3">
      <c r="A21966">
        <v>66060016</v>
      </c>
      <c r="B21966" t="s">
        <v>1238</v>
      </c>
      <c r="C21966" t="s">
        <v>8</v>
      </c>
      <c r="D21966" t="s">
        <v>2382</v>
      </c>
      <c r="E21966">
        <v>0</v>
      </c>
    </row>
    <row r="21967" spans="1:5" x14ac:dyDescent="0.3">
      <c r="A21967">
        <v>66060016</v>
      </c>
      <c r="B21967" t="s">
        <v>1238</v>
      </c>
      <c r="C21967" t="s">
        <v>8</v>
      </c>
      <c r="D21967" t="s">
        <v>2383</v>
      </c>
      <c r="E21967">
        <v>-1</v>
      </c>
    </row>
    <row r="21968" spans="1:5" x14ac:dyDescent="0.3">
      <c r="A21968">
        <v>66060016</v>
      </c>
      <c r="B21968" t="s">
        <v>1238</v>
      </c>
      <c r="C21968" t="s">
        <v>8</v>
      </c>
      <c r="D21968" t="s">
        <v>2384</v>
      </c>
      <c r="E21968">
        <v>0</v>
      </c>
    </row>
    <row r="21969" spans="1:5" x14ac:dyDescent="0.3">
      <c r="A21969">
        <v>66060016</v>
      </c>
      <c r="B21969" t="s">
        <v>1238</v>
      </c>
      <c r="C21969" t="s">
        <v>8</v>
      </c>
      <c r="D21969" t="s">
        <v>2385</v>
      </c>
      <c r="E21969">
        <v>0</v>
      </c>
    </row>
    <row r="21970" spans="1:5" x14ac:dyDescent="0.3">
      <c r="A21970">
        <v>66060016</v>
      </c>
      <c r="B21970" t="s">
        <v>1238</v>
      </c>
      <c r="C21970" t="s">
        <v>8</v>
      </c>
      <c r="D21970" t="s">
        <v>2386</v>
      </c>
      <c r="E21970">
        <v>0</v>
      </c>
    </row>
    <row r="21971" spans="1:5" x14ac:dyDescent="0.3">
      <c r="A21971">
        <v>66060016</v>
      </c>
      <c r="B21971" t="s">
        <v>1238</v>
      </c>
      <c r="C21971" t="s">
        <v>8</v>
      </c>
      <c r="D21971" t="s">
        <v>2387</v>
      </c>
      <c r="E21971">
        <v>0</v>
      </c>
    </row>
    <row r="21972" spans="1:5" x14ac:dyDescent="0.3">
      <c r="A21972">
        <v>66060016</v>
      </c>
      <c r="B21972" t="s">
        <v>1238</v>
      </c>
      <c r="C21972" t="s">
        <v>8</v>
      </c>
      <c r="D21972" t="s">
        <v>2388</v>
      </c>
      <c r="E21972">
        <v>0</v>
      </c>
    </row>
    <row r="21973" spans="1:5" x14ac:dyDescent="0.3">
      <c r="A21973">
        <v>66060016</v>
      </c>
      <c r="B21973" t="s">
        <v>1238</v>
      </c>
      <c r="C21973" t="s">
        <v>8</v>
      </c>
      <c r="D21973" t="s">
        <v>2389</v>
      </c>
      <c r="E21973">
        <v>0</v>
      </c>
    </row>
    <row r="21974" spans="1:5" x14ac:dyDescent="0.3">
      <c r="A21974">
        <v>66060016</v>
      </c>
      <c r="B21974" t="s">
        <v>1238</v>
      </c>
      <c r="C21974" t="s">
        <v>8</v>
      </c>
      <c r="D21974" t="s">
        <v>2390</v>
      </c>
      <c r="E21974">
        <v>0</v>
      </c>
    </row>
    <row r="21975" spans="1:5" x14ac:dyDescent="0.3">
      <c r="A21975">
        <v>66060016</v>
      </c>
      <c r="B21975" t="s">
        <v>1238</v>
      </c>
      <c r="C21975" t="s">
        <v>8</v>
      </c>
      <c r="D21975" t="s">
        <v>2391</v>
      </c>
      <c r="E21975">
        <v>0</v>
      </c>
    </row>
    <row r="21976" spans="1:5" x14ac:dyDescent="0.3">
      <c r="A21976">
        <v>66060016</v>
      </c>
      <c r="B21976" t="s">
        <v>1238</v>
      </c>
      <c r="C21976" t="s">
        <v>8</v>
      </c>
      <c r="D21976" t="s">
        <v>2392</v>
      </c>
      <c r="E21976">
        <v>-2</v>
      </c>
    </row>
    <row r="21977" spans="1:5" x14ac:dyDescent="0.3">
      <c r="A21977">
        <v>66060016</v>
      </c>
      <c r="B21977" t="s">
        <v>1238</v>
      </c>
      <c r="C21977" t="s">
        <v>8</v>
      </c>
      <c r="D21977" t="s">
        <v>2393</v>
      </c>
      <c r="E21977">
        <v>0</v>
      </c>
    </row>
    <row r="21978" spans="1:5" x14ac:dyDescent="0.3">
      <c r="A21978">
        <v>66060016</v>
      </c>
      <c r="B21978" t="s">
        <v>1238</v>
      </c>
      <c r="C21978" t="s">
        <v>8</v>
      </c>
      <c r="D21978" t="s">
        <v>2394</v>
      </c>
      <c r="E21978">
        <v>0</v>
      </c>
    </row>
    <row r="21979" spans="1:5" x14ac:dyDescent="0.3">
      <c r="A21979">
        <v>66060016</v>
      </c>
      <c r="B21979" t="s">
        <v>1238</v>
      </c>
      <c r="C21979" t="s">
        <v>8</v>
      </c>
      <c r="D21979" t="s">
        <v>2395</v>
      </c>
      <c r="E21979">
        <v>0</v>
      </c>
    </row>
    <row r="21980" spans="1:5" x14ac:dyDescent="0.3">
      <c r="A21980">
        <v>66060016</v>
      </c>
      <c r="B21980" t="s">
        <v>1238</v>
      </c>
      <c r="C21980" t="s">
        <v>8</v>
      </c>
      <c r="D21980" t="s">
        <v>2396</v>
      </c>
      <c r="E21980">
        <v>-2</v>
      </c>
    </row>
    <row r="21981" spans="1:5" x14ac:dyDescent="0.3">
      <c r="A21981">
        <v>66060016</v>
      </c>
      <c r="B21981" t="s">
        <v>1238</v>
      </c>
      <c r="C21981" t="s">
        <v>8</v>
      </c>
      <c r="D21981" t="s">
        <v>2397</v>
      </c>
      <c r="E21981">
        <v>0</v>
      </c>
    </row>
    <row r="21982" spans="1:5" x14ac:dyDescent="0.3">
      <c r="A21982">
        <v>66060016</v>
      </c>
      <c r="B21982" t="s">
        <v>1238</v>
      </c>
      <c r="C21982" t="s">
        <v>8</v>
      </c>
      <c r="D21982" t="s">
        <v>2398</v>
      </c>
      <c r="E21982">
        <v>0</v>
      </c>
    </row>
    <row r="21983" spans="1:5" x14ac:dyDescent="0.3">
      <c r="A21983">
        <v>66060016</v>
      </c>
      <c r="B21983" t="s">
        <v>1238</v>
      </c>
      <c r="C21983" t="s">
        <v>8</v>
      </c>
      <c r="D21983" t="s">
        <v>2399</v>
      </c>
      <c r="E21983">
        <v>0</v>
      </c>
    </row>
    <row r="21984" spans="1:5" x14ac:dyDescent="0.3">
      <c r="A21984">
        <v>66060016</v>
      </c>
      <c r="B21984" t="s">
        <v>1238</v>
      </c>
      <c r="C21984" t="s">
        <v>8</v>
      </c>
      <c r="D21984" t="s">
        <v>2400</v>
      </c>
      <c r="E21984">
        <v>0</v>
      </c>
    </row>
    <row r="21985" spans="1:5" x14ac:dyDescent="0.3">
      <c r="A21985">
        <v>66060016</v>
      </c>
      <c r="B21985" t="s">
        <v>1238</v>
      </c>
      <c r="C21985" t="s">
        <v>8</v>
      </c>
      <c r="D21985" t="s">
        <v>2401</v>
      </c>
      <c r="E21985">
        <v>0</v>
      </c>
    </row>
    <row r="21986" spans="1:5" x14ac:dyDescent="0.3">
      <c r="A21986">
        <v>66060016</v>
      </c>
      <c r="B21986" t="s">
        <v>1238</v>
      </c>
      <c r="C21986" t="s">
        <v>8</v>
      </c>
      <c r="D21986" t="s">
        <v>2402</v>
      </c>
      <c r="E21986">
        <v>0</v>
      </c>
    </row>
    <row r="21987" spans="1:5" x14ac:dyDescent="0.3">
      <c r="A21987">
        <v>66060016</v>
      </c>
      <c r="B21987" t="s">
        <v>1238</v>
      </c>
      <c r="C21987" t="s">
        <v>8</v>
      </c>
      <c r="D21987" t="s">
        <v>2403</v>
      </c>
      <c r="E21987">
        <v>-3</v>
      </c>
    </row>
    <row r="21988" spans="1:5" x14ac:dyDescent="0.3">
      <c r="A21988">
        <v>66060016</v>
      </c>
      <c r="B21988" t="s">
        <v>1238</v>
      </c>
      <c r="C21988" t="s">
        <v>8</v>
      </c>
      <c r="D21988" t="s">
        <v>2404</v>
      </c>
      <c r="E21988">
        <v>0</v>
      </c>
    </row>
    <row r="21989" spans="1:5" x14ac:dyDescent="0.3">
      <c r="A21989">
        <v>66060016</v>
      </c>
      <c r="B21989" t="s">
        <v>1238</v>
      </c>
      <c r="C21989" t="s">
        <v>8</v>
      </c>
      <c r="D21989" t="s">
        <v>2405</v>
      </c>
      <c r="E21989">
        <v>0</v>
      </c>
    </row>
    <row r="21990" spans="1:5" x14ac:dyDescent="0.3">
      <c r="A21990">
        <v>66060016</v>
      </c>
      <c r="B21990" t="s">
        <v>1238</v>
      </c>
      <c r="C21990" t="s">
        <v>8</v>
      </c>
      <c r="D21990" t="s">
        <v>2406</v>
      </c>
      <c r="E21990">
        <v>0</v>
      </c>
    </row>
    <row r="21991" spans="1:5" x14ac:dyDescent="0.3">
      <c r="A21991">
        <v>66060016</v>
      </c>
      <c r="B21991" t="s">
        <v>1238</v>
      </c>
      <c r="C21991" t="s">
        <v>8</v>
      </c>
      <c r="D21991" t="s">
        <v>2407</v>
      </c>
      <c r="E21991">
        <v>0</v>
      </c>
    </row>
    <row r="21992" spans="1:5" x14ac:dyDescent="0.3">
      <c r="A21992">
        <v>66060016</v>
      </c>
      <c r="B21992" t="s">
        <v>1238</v>
      </c>
      <c r="C21992" t="s">
        <v>8</v>
      </c>
      <c r="D21992" t="s">
        <v>2408</v>
      </c>
      <c r="E21992">
        <v>0</v>
      </c>
    </row>
    <row r="21993" spans="1:5" x14ac:dyDescent="0.3">
      <c r="A21993">
        <v>66060016</v>
      </c>
      <c r="B21993" t="s">
        <v>1238</v>
      </c>
      <c r="C21993" t="s">
        <v>8</v>
      </c>
      <c r="D21993" t="s">
        <v>2409</v>
      </c>
      <c r="E21993">
        <v>0</v>
      </c>
    </row>
    <row r="21994" spans="1:5" x14ac:dyDescent="0.3">
      <c r="A21994">
        <v>66060016</v>
      </c>
      <c r="B21994" t="s">
        <v>1238</v>
      </c>
      <c r="C21994" t="s">
        <v>8</v>
      </c>
      <c r="D21994" t="s">
        <v>2410</v>
      </c>
      <c r="E21994">
        <v>0</v>
      </c>
    </row>
    <row r="21995" spans="1:5" x14ac:dyDescent="0.3">
      <c r="A21995">
        <v>66060016</v>
      </c>
      <c r="B21995" t="s">
        <v>1238</v>
      </c>
      <c r="C21995" t="s">
        <v>8</v>
      </c>
      <c r="D21995" t="s">
        <v>2411</v>
      </c>
      <c r="E21995">
        <v>0</v>
      </c>
    </row>
    <row r="21996" spans="1:5" x14ac:dyDescent="0.3">
      <c r="A21996">
        <v>66060016</v>
      </c>
      <c r="B21996" t="s">
        <v>1238</v>
      </c>
      <c r="C21996" t="s">
        <v>8</v>
      </c>
      <c r="D21996" t="s">
        <v>2412</v>
      </c>
      <c r="E21996">
        <v>0</v>
      </c>
    </row>
    <row r="21997" spans="1:5" x14ac:dyDescent="0.3">
      <c r="A21997">
        <v>66060016</v>
      </c>
      <c r="B21997" t="s">
        <v>1238</v>
      </c>
      <c r="C21997" t="s">
        <v>8</v>
      </c>
      <c r="D21997" t="s">
        <v>2413</v>
      </c>
      <c r="E21997">
        <v>-3</v>
      </c>
    </row>
    <row r="21998" spans="1:5" x14ac:dyDescent="0.3">
      <c r="A21998">
        <v>37050008</v>
      </c>
      <c r="B21998" t="s">
        <v>1240</v>
      </c>
      <c r="C21998" t="s">
        <v>976</v>
      </c>
      <c r="D21998" t="s">
        <v>2378</v>
      </c>
      <c r="E21998">
        <v>0</v>
      </c>
    </row>
    <row r="21999" spans="1:5" x14ac:dyDescent="0.3">
      <c r="A21999">
        <v>37050008</v>
      </c>
      <c r="B21999" t="s">
        <v>1240</v>
      </c>
      <c r="C21999" t="s">
        <v>976</v>
      </c>
      <c r="D21999" t="s">
        <v>2379</v>
      </c>
      <c r="E21999">
        <v>0</v>
      </c>
    </row>
    <row r="22000" spans="1:5" x14ac:dyDescent="0.3">
      <c r="A22000">
        <v>37050008</v>
      </c>
      <c r="B22000" t="s">
        <v>1240</v>
      </c>
      <c r="C22000" t="s">
        <v>976</v>
      </c>
      <c r="D22000" t="s">
        <v>2380</v>
      </c>
      <c r="E22000">
        <v>0</v>
      </c>
    </row>
    <row r="22001" spans="1:5" x14ac:dyDescent="0.3">
      <c r="A22001">
        <v>37050008</v>
      </c>
      <c r="B22001" t="s">
        <v>1240</v>
      </c>
      <c r="C22001" t="s">
        <v>976</v>
      </c>
      <c r="D22001" t="s">
        <v>2381</v>
      </c>
      <c r="E22001">
        <v>0</v>
      </c>
    </row>
    <row r="22002" spans="1:5" x14ac:dyDescent="0.3">
      <c r="A22002">
        <v>37050008</v>
      </c>
      <c r="B22002" t="s">
        <v>1240</v>
      </c>
      <c r="C22002" t="s">
        <v>976</v>
      </c>
      <c r="D22002" t="s">
        <v>2382</v>
      </c>
      <c r="E22002">
        <v>0</v>
      </c>
    </row>
    <row r="22003" spans="1:5" x14ac:dyDescent="0.3">
      <c r="A22003">
        <v>37050008</v>
      </c>
      <c r="B22003" t="s">
        <v>1240</v>
      </c>
      <c r="C22003" t="s">
        <v>976</v>
      </c>
      <c r="D22003" t="s">
        <v>2383</v>
      </c>
      <c r="E22003">
        <v>0</v>
      </c>
    </row>
    <row r="22004" spans="1:5" x14ac:dyDescent="0.3">
      <c r="A22004">
        <v>37050008</v>
      </c>
      <c r="B22004" t="s">
        <v>1240</v>
      </c>
      <c r="C22004" t="s">
        <v>976</v>
      </c>
      <c r="D22004" t="s">
        <v>2384</v>
      </c>
      <c r="E22004">
        <v>0</v>
      </c>
    </row>
    <row r="22005" spans="1:5" x14ac:dyDescent="0.3">
      <c r="A22005">
        <v>37050008</v>
      </c>
      <c r="B22005" t="s">
        <v>1240</v>
      </c>
      <c r="C22005" t="s">
        <v>976</v>
      </c>
      <c r="D22005" t="s">
        <v>2385</v>
      </c>
      <c r="E22005">
        <v>0</v>
      </c>
    </row>
    <row r="22006" spans="1:5" x14ac:dyDescent="0.3">
      <c r="A22006">
        <v>37050008</v>
      </c>
      <c r="B22006" t="s">
        <v>1240</v>
      </c>
      <c r="C22006" t="s">
        <v>976</v>
      </c>
      <c r="D22006" t="s">
        <v>2386</v>
      </c>
      <c r="E22006">
        <v>0</v>
      </c>
    </row>
    <row r="22007" spans="1:5" x14ac:dyDescent="0.3">
      <c r="A22007">
        <v>37050008</v>
      </c>
      <c r="B22007" t="s">
        <v>1240</v>
      </c>
      <c r="C22007" t="s">
        <v>976</v>
      </c>
      <c r="D22007" t="s">
        <v>2387</v>
      </c>
      <c r="E22007">
        <v>0</v>
      </c>
    </row>
    <row r="22008" spans="1:5" x14ac:dyDescent="0.3">
      <c r="A22008">
        <v>37050008</v>
      </c>
      <c r="B22008" t="s">
        <v>1240</v>
      </c>
      <c r="C22008" t="s">
        <v>976</v>
      </c>
      <c r="D22008" t="s">
        <v>2388</v>
      </c>
      <c r="E22008">
        <v>0</v>
      </c>
    </row>
    <row r="22009" spans="1:5" x14ac:dyDescent="0.3">
      <c r="A22009">
        <v>37050008</v>
      </c>
      <c r="B22009" t="s">
        <v>1240</v>
      </c>
      <c r="C22009" t="s">
        <v>976</v>
      </c>
      <c r="D22009" t="s">
        <v>2389</v>
      </c>
      <c r="E22009">
        <v>0</v>
      </c>
    </row>
    <row r="22010" spans="1:5" x14ac:dyDescent="0.3">
      <c r="A22010">
        <v>37050008</v>
      </c>
      <c r="B22010" t="s">
        <v>1240</v>
      </c>
      <c r="C22010" t="s">
        <v>976</v>
      </c>
      <c r="D22010" t="s">
        <v>2390</v>
      </c>
      <c r="E22010">
        <v>0</v>
      </c>
    </row>
    <row r="22011" spans="1:5" x14ac:dyDescent="0.3">
      <c r="A22011">
        <v>37050008</v>
      </c>
      <c r="B22011" t="s">
        <v>1240</v>
      </c>
      <c r="C22011" t="s">
        <v>976</v>
      </c>
      <c r="D22011" t="s">
        <v>2391</v>
      </c>
      <c r="E22011">
        <v>0</v>
      </c>
    </row>
    <row r="22012" spans="1:5" x14ac:dyDescent="0.3">
      <c r="A22012">
        <v>37050008</v>
      </c>
      <c r="B22012" t="s">
        <v>1240</v>
      </c>
      <c r="C22012" t="s">
        <v>976</v>
      </c>
      <c r="D22012" t="s">
        <v>2392</v>
      </c>
      <c r="E22012">
        <v>0</v>
      </c>
    </row>
    <row r="22013" spans="1:5" x14ac:dyDescent="0.3">
      <c r="A22013">
        <v>37050008</v>
      </c>
      <c r="B22013" t="s">
        <v>1240</v>
      </c>
      <c r="C22013" t="s">
        <v>976</v>
      </c>
      <c r="D22013" t="s">
        <v>2393</v>
      </c>
      <c r="E22013">
        <v>0</v>
      </c>
    </row>
    <row r="22014" spans="1:5" x14ac:dyDescent="0.3">
      <c r="A22014">
        <v>37050008</v>
      </c>
      <c r="B22014" t="s">
        <v>1240</v>
      </c>
      <c r="C22014" t="s">
        <v>976</v>
      </c>
      <c r="D22014" t="s">
        <v>2394</v>
      </c>
      <c r="E22014">
        <v>0</v>
      </c>
    </row>
    <row r="22015" spans="1:5" x14ac:dyDescent="0.3">
      <c r="A22015">
        <v>37050008</v>
      </c>
      <c r="B22015" t="s">
        <v>1240</v>
      </c>
      <c r="C22015" t="s">
        <v>976</v>
      </c>
      <c r="D22015" t="s">
        <v>2395</v>
      </c>
      <c r="E22015">
        <v>0</v>
      </c>
    </row>
    <row r="22016" spans="1:5" x14ac:dyDescent="0.3">
      <c r="A22016">
        <v>37050008</v>
      </c>
      <c r="B22016" t="s">
        <v>1240</v>
      </c>
      <c r="C22016" t="s">
        <v>976</v>
      </c>
      <c r="D22016" t="s">
        <v>2396</v>
      </c>
      <c r="E22016">
        <v>0</v>
      </c>
    </row>
    <row r="22017" spans="1:5" x14ac:dyDescent="0.3">
      <c r="A22017">
        <v>37050008</v>
      </c>
      <c r="B22017" t="s">
        <v>1240</v>
      </c>
      <c r="C22017" t="s">
        <v>976</v>
      </c>
      <c r="D22017" t="s">
        <v>2397</v>
      </c>
      <c r="E22017">
        <v>0</v>
      </c>
    </row>
    <row r="22018" spans="1:5" x14ac:dyDescent="0.3">
      <c r="A22018">
        <v>37050008</v>
      </c>
      <c r="B22018" t="s">
        <v>1240</v>
      </c>
      <c r="C22018" t="s">
        <v>976</v>
      </c>
      <c r="D22018" t="s">
        <v>2398</v>
      </c>
      <c r="E22018">
        <v>0</v>
      </c>
    </row>
    <row r="22019" spans="1:5" x14ac:dyDescent="0.3">
      <c r="A22019">
        <v>37050008</v>
      </c>
      <c r="B22019" t="s">
        <v>1240</v>
      </c>
      <c r="C22019" t="s">
        <v>976</v>
      </c>
      <c r="D22019" t="s">
        <v>2399</v>
      </c>
      <c r="E22019">
        <v>0</v>
      </c>
    </row>
    <row r="22020" spans="1:5" x14ac:dyDescent="0.3">
      <c r="A22020">
        <v>37050008</v>
      </c>
      <c r="B22020" t="s">
        <v>1240</v>
      </c>
      <c r="C22020" t="s">
        <v>976</v>
      </c>
      <c r="D22020" t="s">
        <v>2400</v>
      </c>
      <c r="E22020">
        <v>0</v>
      </c>
    </row>
    <row r="22021" spans="1:5" x14ac:dyDescent="0.3">
      <c r="A22021">
        <v>37050008</v>
      </c>
      <c r="B22021" t="s">
        <v>1240</v>
      </c>
      <c r="C22021" t="s">
        <v>976</v>
      </c>
      <c r="D22021" t="s">
        <v>2401</v>
      </c>
      <c r="E22021">
        <v>0</v>
      </c>
    </row>
    <row r="22022" spans="1:5" x14ac:dyDescent="0.3">
      <c r="A22022">
        <v>37050008</v>
      </c>
      <c r="B22022" t="s">
        <v>1240</v>
      </c>
      <c r="C22022" t="s">
        <v>976</v>
      </c>
      <c r="D22022" t="s">
        <v>2402</v>
      </c>
      <c r="E22022">
        <v>-2</v>
      </c>
    </row>
    <row r="22023" spans="1:5" x14ac:dyDescent="0.3">
      <c r="A22023">
        <v>37050008</v>
      </c>
      <c r="B22023" t="s">
        <v>1240</v>
      </c>
      <c r="C22023" t="s">
        <v>976</v>
      </c>
      <c r="D22023" t="s">
        <v>2403</v>
      </c>
      <c r="E22023">
        <v>0</v>
      </c>
    </row>
    <row r="22024" spans="1:5" x14ac:dyDescent="0.3">
      <c r="A22024">
        <v>37050008</v>
      </c>
      <c r="B22024" t="s">
        <v>1240</v>
      </c>
      <c r="C22024" t="s">
        <v>976</v>
      </c>
      <c r="D22024" t="s">
        <v>2404</v>
      </c>
      <c r="E22024">
        <v>0</v>
      </c>
    </row>
    <row r="22025" spans="1:5" x14ac:dyDescent="0.3">
      <c r="A22025">
        <v>37050008</v>
      </c>
      <c r="B22025" t="s">
        <v>1240</v>
      </c>
      <c r="C22025" t="s">
        <v>976</v>
      </c>
      <c r="D22025" t="s">
        <v>2405</v>
      </c>
      <c r="E22025">
        <v>0</v>
      </c>
    </row>
    <row r="22026" spans="1:5" x14ac:dyDescent="0.3">
      <c r="A22026">
        <v>37050008</v>
      </c>
      <c r="B22026" t="s">
        <v>1240</v>
      </c>
      <c r="C22026" t="s">
        <v>976</v>
      </c>
      <c r="D22026" t="s">
        <v>2406</v>
      </c>
      <c r="E22026">
        <v>0</v>
      </c>
    </row>
    <row r="22027" spans="1:5" x14ac:dyDescent="0.3">
      <c r="A22027">
        <v>37050008</v>
      </c>
      <c r="B22027" t="s">
        <v>1240</v>
      </c>
      <c r="C22027" t="s">
        <v>976</v>
      </c>
      <c r="D22027" t="s">
        <v>2407</v>
      </c>
      <c r="E22027">
        <v>0</v>
      </c>
    </row>
    <row r="22028" spans="1:5" x14ac:dyDescent="0.3">
      <c r="A22028">
        <v>37050008</v>
      </c>
      <c r="B22028" t="s">
        <v>1240</v>
      </c>
      <c r="C22028" t="s">
        <v>976</v>
      </c>
      <c r="D22028" t="s">
        <v>2408</v>
      </c>
      <c r="E22028">
        <v>0</v>
      </c>
    </row>
    <row r="22029" spans="1:5" x14ac:dyDescent="0.3">
      <c r="A22029">
        <v>37050008</v>
      </c>
      <c r="B22029" t="s">
        <v>1240</v>
      </c>
      <c r="C22029" t="s">
        <v>976</v>
      </c>
      <c r="D22029" t="s">
        <v>2409</v>
      </c>
      <c r="E22029">
        <v>0</v>
      </c>
    </row>
    <row r="22030" spans="1:5" x14ac:dyDescent="0.3">
      <c r="A22030">
        <v>37050008</v>
      </c>
      <c r="B22030" t="s">
        <v>1240</v>
      </c>
      <c r="C22030" t="s">
        <v>976</v>
      </c>
      <c r="D22030" t="s">
        <v>2410</v>
      </c>
      <c r="E22030">
        <v>0</v>
      </c>
    </row>
    <row r="22031" spans="1:5" x14ac:dyDescent="0.3">
      <c r="A22031">
        <v>37050008</v>
      </c>
      <c r="B22031" t="s">
        <v>1240</v>
      </c>
      <c r="C22031" t="s">
        <v>976</v>
      </c>
      <c r="D22031" t="s">
        <v>2411</v>
      </c>
      <c r="E22031">
        <v>0</v>
      </c>
    </row>
    <row r="22032" spans="1:5" x14ac:dyDescent="0.3">
      <c r="A22032">
        <v>37050008</v>
      </c>
      <c r="B22032" t="s">
        <v>1240</v>
      </c>
      <c r="C22032" t="s">
        <v>976</v>
      </c>
      <c r="D22032" t="s">
        <v>2412</v>
      </c>
      <c r="E22032">
        <v>0</v>
      </c>
    </row>
    <row r="22033" spans="1:5" x14ac:dyDescent="0.3">
      <c r="A22033">
        <v>37050008</v>
      </c>
      <c r="B22033" t="s">
        <v>1240</v>
      </c>
      <c r="C22033" t="s">
        <v>976</v>
      </c>
      <c r="D22033" t="s">
        <v>2413</v>
      </c>
      <c r="E22033">
        <v>0</v>
      </c>
    </row>
    <row r="22034" spans="1:5" x14ac:dyDescent="0.3">
      <c r="A22034">
        <v>23320050</v>
      </c>
      <c r="B22034" t="s">
        <v>1242</v>
      </c>
      <c r="C22034" t="s">
        <v>8</v>
      </c>
      <c r="D22034" t="s">
        <v>2378</v>
      </c>
      <c r="E22034">
        <v>0</v>
      </c>
    </row>
    <row r="22035" spans="1:5" x14ac:dyDescent="0.3">
      <c r="A22035">
        <v>23320050</v>
      </c>
      <c r="B22035" t="s">
        <v>1242</v>
      </c>
      <c r="C22035" t="s">
        <v>8</v>
      </c>
      <c r="D22035" t="s">
        <v>2379</v>
      </c>
      <c r="E22035">
        <v>0</v>
      </c>
    </row>
    <row r="22036" spans="1:5" x14ac:dyDescent="0.3">
      <c r="A22036">
        <v>23320050</v>
      </c>
      <c r="B22036" t="s">
        <v>1242</v>
      </c>
      <c r="C22036" t="s">
        <v>8</v>
      </c>
      <c r="D22036" t="s">
        <v>2380</v>
      </c>
      <c r="E22036">
        <v>0</v>
      </c>
    </row>
    <row r="22037" spans="1:5" x14ac:dyDescent="0.3">
      <c r="A22037">
        <v>23320050</v>
      </c>
      <c r="B22037" t="s">
        <v>1242</v>
      </c>
      <c r="C22037" t="s">
        <v>8</v>
      </c>
      <c r="D22037" t="s">
        <v>2381</v>
      </c>
      <c r="E22037">
        <v>0</v>
      </c>
    </row>
    <row r="22038" spans="1:5" x14ac:dyDescent="0.3">
      <c r="A22038">
        <v>23320050</v>
      </c>
      <c r="B22038" t="s">
        <v>1242</v>
      </c>
      <c r="C22038" t="s">
        <v>8</v>
      </c>
      <c r="D22038" t="s">
        <v>2382</v>
      </c>
      <c r="E22038">
        <v>0</v>
      </c>
    </row>
    <row r="22039" spans="1:5" x14ac:dyDescent="0.3">
      <c r="A22039">
        <v>23320050</v>
      </c>
      <c r="B22039" t="s">
        <v>1242</v>
      </c>
      <c r="C22039" t="s">
        <v>8</v>
      </c>
      <c r="D22039" t="s">
        <v>2383</v>
      </c>
      <c r="E22039">
        <v>0</v>
      </c>
    </row>
    <row r="22040" spans="1:5" x14ac:dyDescent="0.3">
      <c r="A22040">
        <v>23320050</v>
      </c>
      <c r="B22040" t="s">
        <v>1242</v>
      </c>
      <c r="C22040" t="s">
        <v>8</v>
      </c>
      <c r="D22040" t="s">
        <v>2384</v>
      </c>
      <c r="E22040">
        <v>0</v>
      </c>
    </row>
    <row r="22041" spans="1:5" x14ac:dyDescent="0.3">
      <c r="A22041">
        <v>23320050</v>
      </c>
      <c r="B22041" t="s">
        <v>1242</v>
      </c>
      <c r="C22041" t="s">
        <v>8</v>
      </c>
      <c r="D22041" t="s">
        <v>2385</v>
      </c>
      <c r="E22041">
        <v>0</v>
      </c>
    </row>
    <row r="22042" spans="1:5" x14ac:dyDescent="0.3">
      <c r="A22042">
        <v>23320050</v>
      </c>
      <c r="B22042" t="s">
        <v>1242</v>
      </c>
      <c r="C22042" t="s">
        <v>8</v>
      </c>
      <c r="D22042" t="s">
        <v>2386</v>
      </c>
      <c r="E22042">
        <v>0</v>
      </c>
    </row>
    <row r="22043" spans="1:5" x14ac:dyDescent="0.3">
      <c r="A22043">
        <v>23320050</v>
      </c>
      <c r="B22043" t="s">
        <v>1242</v>
      </c>
      <c r="C22043" t="s">
        <v>8</v>
      </c>
      <c r="D22043" t="s">
        <v>2387</v>
      </c>
      <c r="E22043">
        <v>0</v>
      </c>
    </row>
    <row r="22044" spans="1:5" x14ac:dyDescent="0.3">
      <c r="A22044">
        <v>23320050</v>
      </c>
      <c r="B22044" t="s">
        <v>1242</v>
      </c>
      <c r="C22044" t="s">
        <v>8</v>
      </c>
      <c r="D22044" t="s">
        <v>2388</v>
      </c>
      <c r="E22044">
        <v>0</v>
      </c>
    </row>
    <row r="22045" spans="1:5" x14ac:dyDescent="0.3">
      <c r="A22045">
        <v>23320050</v>
      </c>
      <c r="B22045" t="s">
        <v>1242</v>
      </c>
      <c r="C22045" t="s">
        <v>8</v>
      </c>
      <c r="D22045" t="s">
        <v>2389</v>
      </c>
      <c r="E22045">
        <v>-1</v>
      </c>
    </row>
    <row r="22046" spans="1:5" x14ac:dyDescent="0.3">
      <c r="A22046">
        <v>23320050</v>
      </c>
      <c r="B22046" t="s">
        <v>1242</v>
      </c>
      <c r="C22046" t="s">
        <v>8</v>
      </c>
      <c r="D22046" t="s">
        <v>2390</v>
      </c>
      <c r="E22046">
        <v>-3</v>
      </c>
    </row>
    <row r="22047" spans="1:5" x14ac:dyDescent="0.3">
      <c r="A22047">
        <v>23320050</v>
      </c>
      <c r="B22047" t="s">
        <v>1242</v>
      </c>
      <c r="C22047" t="s">
        <v>8</v>
      </c>
      <c r="D22047" t="s">
        <v>2391</v>
      </c>
      <c r="E22047">
        <v>-1</v>
      </c>
    </row>
    <row r="22048" spans="1:5" x14ac:dyDescent="0.3">
      <c r="A22048">
        <v>23320050</v>
      </c>
      <c r="B22048" t="s">
        <v>1242</v>
      </c>
      <c r="C22048" t="s">
        <v>8</v>
      </c>
      <c r="D22048" t="s">
        <v>2392</v>
      </c>
      <c r="E22048">
        <v>-2</v>
      </c>
    </row>
    <row r="22049" spans="1:5" x14ac:dyDescent="0.3">
      <c r="A22049">
        <v>23320050</v>
      </c>
      <c r="B22049" t="s">
        <v>1242</v>
      </c>
      <c r="C22049" t="s">
        <v>8</v>
      </c>
      <c r="D22049" t="s">
        <v>2393</v>
      </c>
      <c r="E22049">
        <v>0</v>
      </c>
    </row>
    <row r="22050" spans="1:5" x14ac:dyDescent="0.3">
      <c r="A22050">
        <v>23320050</v>
      </c>
      <c r="B22050" t="s">
        <v>1242</v>
      </c>
      <c r="C22050" t="s">
        <v>8</v>
      </c>
      <c r="D22050" t="s">
        <v>2394</v>
      </c>
      <c r="E22050">
        <v>0</v>
      </c>
    </row>
    <row r="22051" spans="1:5" x14ac:dyDescent="0.3">
      <c r="A22051">
        <v>23320050</v>
      </c>
      <c r="B22051" t="s">
        <v>1242</v>
      </c>
      <c r="C22051" t="s">
        <v>8</v>
      </c>
      <c r="D22051" t="s">
        <v>2395</v>
      </c>
      <c r="E22051">
        <v>-1</v>
      </c>
    </row>
    <row r="22052" spans="1:5" x14ac:dyDescent="0.3">
      <c r="A22052">
        <v>23320050</v>
      </c>
      <c r="B22052" t="s">
        <v>1242</v>
      </c>
      <c r="C22052" t="s">
        <v>8</v>
      </c>
      <c r="D22052" t="s">
        <v>2396</v>
      </c>
      <c r="E22052">
        <v>0</v>
      </c>
    </row>
    <row r="22053" spans="1:5" x14ac:dyDescent="0.3">
      <c r="A22053">
        <v>23320050</v>
      </c>
      <c r="B22053" t="s">
        <v>1242</v>
      </c>
      <c r="C22053" t="s">
        <v>8</v>
      </c>
      <c r="D22053" t="s">
        <v>2397</v>
      </c>
      <c r="E22053">
        <v>0</v>
      </c>
    </row>
    <row r="22054" spans="1:5" x14ac:dyDescent="0.3">
      <c r="A22054">
        <v>23320050</v>
      </c>
      <c r="B22054" t="s">
        <v>1242</v>
      </c>
      <c r="C22054" t="s">
        <v>8</v>
      </c>
      <c r="D22054" t="s">
        <v>2398</v>
      </c>
      <c r="E22054">
        <v>0</v>
      </c>
    </row>
    <row r="22055" spans="1:5" x14ac:dyDescent="0.3">
      <c r="A22055">
        <v>23320050</v>
      </c>
      <c r="B22055" t="s">
        <v>1242</v>
      </c>
      <c r="C22055" t="s">
        <v>8</v>
      </c>
      <c r="D22055" t="s">
        <v>2399</v>
      </c>
      <c r="E22055">
        <v>0</v>
      </c>
    </row>
    <row r="22056" spans="1:5" x14ac:dyDescent="0.3">
      <c r="A22056">
        <v>23320050</v>
      </c>
      <c r="B22056" t="s">
        <v>1242</v>
      </c>
      <c r="C22056" t="s">
        <v>8</v>
      </c>
      <c r="D22056" t="s">
        <v>2400</v>
      </c>
      <c r="E22056">
        <v>-2</v>
      </c>
    </row>
    <row r="22057" spans="1:5" x14ac:dyDescent="0.3">
      <c r="A22057">
        <v>23320050</v>
      </c>
      <c r="B22057" t="s">
        <v>1242</v>
      </c>
      <c r="C22057" t="s">
        <v>8</v>
      </c>
      <c r="D22057" t="s">
        <v>2401</v>
      </c>
      <c r="E22057">
        <v>0</v>
      </c>
    </row>
    <row r="22058" spans="1:5" x14ac:dyDescent="0.3">
      <c r="A22058">
        <v>23320050</v>
      </c>
      <c r="B22058" t="s">
        <v>1242</v>
      </c>
      <c r="C22058" t="s">
        <v>8</v>
      </c>
      <c r="D22058" t="s">
        <v>2402</v>
      </c>
      <c r="E22058">
        <v>-2</v>
      </c>
    </row>
    <row r="22059" spans="1:5" x14ac:dyDescent="0.3">
      <c r="A22059">
        <v>23320050</v>
      </c>
      <c r="B22059" t="s">
        <v>1242</v>
      </c>
      <c r="C22059" t="s">
        <v>8</v>
      </c>
      <c r="D22059" t="s">
        <v>2403</v>
      </c>
      <c r="E22059">
        <v>-5</v>
      </c>
    </row>
    <row r="22060" spans="1:5" x14ac:dyDescent="0.3">
      <c r="A22060">
        <v>23320050</v>
      </c>
      <c r="B22060" t="s">
        <v>1242</v>
      </c>
      <c r="C22060" t="s">
        <v>8</v>
      </c>
      <c r="D22060" t="s">
        <v>2404</v>
      </c>
      <c r="E22060">
        <v>-2</v>
      </c>
    </row>
    <row r="22061" spans="1:5" x14ac:dyDescent="0.3">
      <c r="A22061">
        <v>23320050</v>
      </c>
      <c r="B22061" t="s">
        <v>1242</v>
      </c>
      <c r="C22061" t="s">
        <v>8</v>
      </c>
      <c r="D22061" t="s">
        <v>2405</v>
      </c>
      <c r="E22061">
        <v>0</v>
      </c>
    </row>
    <row r="22062" spans="1:5" x14ac:dyDescent="0.3">
      <c r="A22062">
        <v>23320050</v>
      </c>
      <c r="B22062" t="s">
        <v>1242</v>
      </c>
      <c r="C22062" t="s">
        <v>8</v>
      </c>
      <c r="D22062" t="s">
        <v>2406</v>
      </c>
      <c r="E22062">
        <v>-2</v>
      </c>
    </row>
    <row r="22063" spans="1:5" x14ac:dyDescent="0.3">
      <c r="A22063">
        <v>23320050</v>
      </c>
      <c r="B22063" t="s">
        <v>1242</v>
      </c>
      <c r="C22063" t="s">
        <v>8</v>
      </c>
      <c r="D22063" t="s">
        <v>2407</v>
      </c>
      <c r="E22063">
        <v>-4</v>
      </c>
    </row>
    <row r="22064" spans="1:5" x14ac:dyDescent="0.3">
      <c r="A22064">
        <v>23320050</v>
      </c>
      <c r="B22064" t="s">
        <v>1242</v>
      </c>
      <c r="C22064" t="s">
        <v>8</v>
      </c>
      <c r="D22064" t="s">
        <v>2408</v>
      </c>
      <c r="E22064">
        <v>-2</v>
      </c>
    </row>
    <row r="22065" spans="1:5" x14ac:dyDescent="0.3">
      <c r="A22065">
        <v>23320050</v>
      </c>
      <c r="B22065" t="s">
        <v>1242</v>
      </c>
      <c r="C22065" t="s">
        <v>8</v>
      </c>
      <c r="D22065" t="s">
        <v>2409</v>
      </c>
      <c r="E22065">
        <v>0</v>
      </c>
    </row>
    <row r="22066" spans="1:5" x14ac:dyDescent="0.3">
      <c r="A22066">
        <v>23320050</v>
      </c>
      <c r="B22066" t="s">
        <v>1242</v>
      </c>
      <c r="C22066" t="s">
        <v>8</v>
      </c>
      <c r="D22066" t="s">
        <v>2410</v>
      </c>
      <c r="E22066">
        <v>-2</v>
      </c>
    </row>
    <row r="22067" spans="1:5" x14ac:dyDescent="0.3">
      <c r="A22067">
        <v>23320050</v>
      </c>
      <c r="B22067" t="s">
        <v>1242</v>
      </c>
      <c r="C22067" t="s">
        <v>8</v>
      </c>
      <c r="D22067" t="s">
        <v>2411</v>
      </c>
      <c r="E22067">
        <v>0</v>
      </c>
    </row>
    <row r="22068" spans="1:5" x14ac:dyDescent="0.3">
      <c r="A22068">
        <v>23320050</v>
      </c>
      <c r="B22068" t="s">
        <v>1242</v>
      </c>
      <c r="C22068" t="s">
        <v>8</v>
      </c>
      <c r="D22068" t="s">
        <v>2412</v>
      </c>
      <c r="E22068">
        <v>0</v>
      </c>
    </row>
    <row r="22069" spans="1:5" x14ac:dyDescent="0.3">
      <c r="A22069">
        <v>23320050</v>
      </c>
      <c r="B22069" t="s">
        <v>1242</v>
      </c>
      <c r="C22069" t="s">
        <v>8</v>
      </c>
      <c r="D22069" t="s">
        <v>2413</v>
      </c>
      <c r="E22069">
        <v>0</v>
      </c>
    </row>
    <row r="22070" spans="1:5" x14ac:dyDescent="0.3">
      <c r="A22070">
        <v>89010137</v>
      </c>
      <c r="B22070" t="s">
        <v>1244</v>
      </c>
      <c r="C22070" t="s">
        <v>8</v>
      </c>
      <c r="D22070" t="s">
        <v>2378</v>
      </c>
      <c r="E22070">
        <v>0</v>
      </c>
    </row>
    <row r="22071" spans="1:5" x14ac:dyDescent="0.3">
      <c r="A22071">
        <v>89010137</v>
      </c>
      <c r="B22071" t="s">
        <v>1244</v>
      </c>
      <c r="C22071" t="s">
        <v>8</v>
      </c>
      <c r="D22071" t="s">
        <v>2379</v>
      </c>
      <c r="E22071">
        <v>0</v>
      </c>
    </row>
    <row r="22072" spans="1:5" x14ac:dyDescent="0.3">
      <c r="A22072">
        <v>89010137</v>
      </c>
      <c r="B22072" t="s">
        <v>1244</v>
      </c>
      <c r="C22072" t="s">
        <v>8</v>
      </c>
      <c r="D22072" t="s">
        <v>2380</v>
      </c>
      <c r="E22072">
        <v>0</v>
      </c>
    </row>
    <row r="22073" spans="1:5" x14ac:dyDescent="0.3">
      <c r="A22073">
        <v>89010137</v>
      </c>
      <c r="B22073" t="s">
        <v>1244</v>
      </c>
      <c r="C22073" t="s">
        <v>8</v>
      </c>
      <c r="D22073" t="s">
        <v>2381</v>
      </c>
      <c r="E22073">
        <v>0</v>
      </c>
    </row>
    <row r="22074" spans="1:5" x14ac:dyDescent="0.3">
      <c r="A22074">
        <v>89010137</v>
      </c>
      <c r="B22074" t="s">
        <v>1244</v>
      </c>
      <c r="C22074" t="s">
        <v>8</v>
      </c>
      <c r="D22074" t="s">
        <v>2382</v>
      </c>
      <c r="E22074">
        <v>0</v>
      </c>
    </row>
    <row r="22075" spans="1:5" x14ac:dyDescent="0.3">
      <c r="A22075">
        <v>89010137</v>
      </c>
      <c r="B22075" t="s">
        <v>1244</v>
      </c>
      <c r="C22075" t="s">
        <v>8</v>
      </c>
      <c r="D22075" t="s">
        <v>2383</v>
      </c>
      <c r="E22075">
        <v>0</v>
      </c>
    </row>
    <row r="22076" spans="1:5" x14ac:dyDescent="0.3">
      <c r="A22076">
        <v>89010137</v>
      </c>
      <c r="B22076" t="s">
        <v>1244</v>
      </c>
      <c r="C22076" t="s">
        <v>8</v>
      </c>
      <c r="D22076" t="s">
        <v>2384</v>
      </c>
      <c r="E22076">
        <v>0</v>
      </c>
    </row>
    <row r="22077" spans="1:5" x14ac:dyDescent="0.3">
      <c r="A22077">
        <v>89010137</v>
      </c>
      <c r="B22077" t="s">
        <v>1244</v>
      </c>
      <c r="C22077" t="s">
        <v>8</v>
      </c>
      <c r="D22077" t="s">
        <v>2385</v>
      </c>
      <c r="E22077">
        <v>0</v>
      </c>
    </row>
    <row r="22078" spans="1:5" x14ac:dyDescent="0.3">
      <c r="A22078">
        <v>89010137</v>
      </c>
      <c r="B22078" t="s">
        <v>1244</v>
      </c>
      <c r="C22078" t="s">
        <v>8</v>
      </c>
      <c r="D22078" t="s">
        <v>2386</v>
      </c>
      <c r="E22078">
        <v>0</v>
      </c>
    </row>
    <row r="22079" spans="1:5" x14ac:dyDescent="0.3">
      <c r="A22079">
        <v>89010137</v>
      </c>
      <c r="B22079" t="s">
        <v>1244</v>
      </c>
      <c r="C22079" t="s">
        <v>8</v>
      </c>
      <c r="D22079" t="s">
        <v>2387</v>
      </c>
      <c r="E22079">
        <v>0</v>
      </c>
    </row>
    <row r="22080" spans="1:5" x14ac:dyDescent="0.3">
      <c r="A22080">
        <v>89010137</v>
      </c>
      <c r="B22080" t="s">
        <v>1244</v>
      </c>
      <c r="C22080" t="s">
        <v>8</v>
      </c>
      <c r="D22080" t="s">
        <v>2388</v>
      </c>
      <c r="E22080">
        <v>0</v>
      </c>
    </row>
    <row r="22081" spans="1:5" x14ac:dyDescent="0.3">
      <c r="A22081">
        <v>89010137</v>
      </c>
      <c r="B22081" t="s">
        <v>1244</v>
      </c>
      <c r="C22081" t="s">
        <v>8</v>
      </c>
      <c r="D22081" t="s">
        <v>2389</v>
      </c>
      <c r="E22081">
        <v>0</v>
      </c>
    </row>
    <row r="22082" spans="1:5" x14ac:dyDescent="0.3">
      <c r="A22082">
        <v>89010137</v>
      </c>
      <c r="B22082" t="s">
        <v>1244</v>
      </c>
      <c r="C22082" t="s">
        <v>8</v>
      </c>
      <c r="D22082" t="s">
        <v>2390</v>
      </c>
      <c r="E22082">
        <v>0</v>
      </c>
    </row>
    <row r="22083" spans="1:5" x14ac:dyDescent="0.3">
      <c r="A22083">
        <v>89010137</v>
      </c>
      <c r="B22083" t="s">
        <v>1244</v>
      </c>
      <c r="C22083" t="s">
        <v>8</v>
      </c>
      <c r="D22083" t="s">
        <v>2391</v>
      </c>
      <c r="E22083">
        <v>0</v>
      </c>
    </row>
    <row r="22084" spans="1:5" x14ac:dyDescent="0.3">
      <c r="A22084">
        <v>89010137</v>
      </c>
      <c r="B22084" t="s">
        <v>1244</v>
      </c>
      <c r="C22084" t="s">
        <v>8</v>
      </c>
      <c r="D22084" t="s">
        <v>2392</v>
      </c>
      <c r="E22084">
        <v>0</v>
      </c>
    </row>
    <row r="22085" spans="1:5" x14ac:dyDescent="0.3">
      <c r="A22085">
        <v>89010137</v>
      </c>
      <c r="B22085" t="s">
        <v>1244</v>
      </c>
      <c r="C22085" t="s">
        <v>8</v>
      </c>
      <c r="D22085" t="s">
        <v>2393</v>
      </c>
      <c r="E22085">
        <v>0</v>
      </c>
    </row>
    <row r="22086" spans="1:5" x14ac:dyDescent="0.3">
      <c r="A22086">
        <v>89010137</v>
      </c>
      <c r="B22086" t="s">
        <v>1244</v>
      </c>
      <c r="C22086" t="s">
        <v>8</v>
      </c>
      <c r="D22086" t="s">
        <v>2394</v>
      </c>
      <c r="E22086">
        <v>0</v>
      </c>
    </row>
    <row r="22087" spans="1:5" x14ac:dyDescent="0.3">
      <c r="A22087">
        <v>89010137</v>
      </c>
      <c r="B22087" t="s">
        <v>1244</v>
      </c>
      <c r="C22087" t="s">
        <v>8</v>
      </c>
      <c r="D22087" t="s">
        <v>2395</v>
      </c>
      <c r="E22087">
        <v>0</v>
      </c>
    </row>
    <row r="22088" spans="1:5" x14ac:dyDescent="0.3">
      <c r="A22088">
        <v>89010137</v>
      </c>
      <c r="B22088" t="s">
        <v>1244</v>
      </c>
      <c r="C22088" t="s">
        <v>8</v>
      </c>
      <c r="D22088" t="s">
        <v>2396</v>
      </c>
      <c r="E22088">
        <v>-1</v>
      </c>
    </row>
    <row r="22089" spans="1:5" x14ac:dyDescent="0.3">
      <c r="A22089">
        <v>89010137</v>
      </c>
      <c r="B22089" t="s">
        <v>1244</v>
      </c>
      <c r="C22089" t="s">
        <v>8</v>
      </c>
      <c r="D22089" t="s">
        <v>2397</v>
      </c>
      <c r="E22089">
        <v>0</v>
      </c>
    </row>
    <row r="22090" spans="1:5" x14ac:dyDescent="0.3">
      <c r="A22090">
        <v>89010137</v>
      </c>
      <c r="B22090" t="s">
        <v>1244</v>
      </c>
      <c r="C22090" t="s">
        <v>8</v>
      </c>
      <c r="D22090" t="s">
        <v>2398</v>
      </c>
      <c r="E22090">
        <v>0</v>
      </c>
    </row>
    <row r="22091" spans="1:5" x14ac:dyDescent="0.3">
      <c r="A22091">
        <v>89010137</v>
      </c>
      <c r="B22091" t="s">
        <v>1244</v>
      </c>
      <c r="C22091" t="s">
        <v>8</v>
      </c>
      <c r="D22091" t="s">
        <v>2399</v>
      </c>
      <c r="E22091">
        <v>-4</v>
      </c>
    </row>
    <row r="22092" spans="1:5" x14ac:dyDescent="0.3">
      <c r="A22092">
        <v>89010137</v>
      </c>
      <c r="B22092" t="s">
        <v>1244</v>
      </c>
      <c r="C22092" t="s">
        <v>8</v>
      </c>
      <c r="D22092" t="s">
        <v>2400</v>
      </c>
      <c r="E22092">
        <v>0</v>
      </c>
    </row>
    <row r="22093" spans="1:5" x14ac:dyDescent="0.3">
      <c r="A22093">
        <v>89010137</v>
      </c>
      <c r="B22093" t="s">
        <v>1244</v>
      </c>
      <c r="C22093" t="s">
        <v>8</v>
      </c>
      <c r="D22093" t="s">
        <v>2401</v>
      </c>
      <c r="E22093">
        <v>0</v>
      </c>
    </row>
    <row r="22094" spans="1:5" x14ac:dyDescent="0.3">
      <c r="A22094">
        <v>89010137</v>
      </c>
      <c r="B22094" t="s">
        <v>1244</v>
      </c>
      <c r="C22094" t="s">
        <v>8</v>
      </c>
      <c r="D22094" t="s">
        <v>2402</v>
      </c>
      <c r="E22094">
        <v>0</v>
      </c>
    </row>
    <row r="22095" spans="1:5" x14ac:dyDescent="0.3">
      <c r="A22095">
        <v>89010137</v>
      </c>
      <c r="B22095" t="s">
        <v>1244</v>
      </c>
      <c r="C22095" t="s">
        <v>8</v>
      </c>
      <c r="D22095" t="s">
        <v>2403</v>
      </c>
      <c r="E22095">
        <v>0</v>
      </c>
    </row>
    <row r="22096" spans="1:5" x14ac:dyDescent="0.3">
      <c r="A22096">
        <v>89010137</v>
      </c>
      <c r="B22096" t="s">
        <v>1244</v>
      </c>
      <c r="C22096" t="s">
        <v>8</v>
      </c>
      <c r="D22096" t="s">
        <v>2404</v>
      </c>
      <c r="E22096">
        <v>0</v>
      </c>
    </row>
    <row r="22097" spans="1:5" x14ac:dyDescent="0.3">
      <c r="A22097">
        <v>89010137</v>
      </c>
      <c r="B22097" t="s">
        <v>1244</v>
      </c>
      <c r="C22097" t="s">
        <v>8</v>
      </c>
      <c r="D22097" t="s">
        <v>2405</v>
      </c>
      <c r="E22097">
        <v>0</v>
      </c>
    </row>
    <row r="22098" spans="1:5" x14ac:dyDescent="0.3">
      <c r="A22098">
        <v>89010137</v>
      </c>
      <c r="B22098" t="s">
        <v>1244</v>
      </c>
      <c r="C22098" t="s">
        <v>8</v>
      </c>
      <c r="D22098" t="s">
        <v>2406</v>
      </c>
      <c r="E22098">
        <v>0</v>
      </c>
    </row>
    <row r="22099" spans="1:5" x14ac:dyDescent="0.3">
      <c r="A22099">
        <v>89010137</v>
      </c>
      <c r="B22099" t="s">
        <v>1244</v>
      </c>
      <c r="C22099" t="s">
        <v>8</v>
      </c>
      <c r="D22099" t="s">
        <v>2407</v>
      </c>
      <c r="E22099">
        <v>-2</v>
      </c>
    </row>
    <row r="22100" spans="1:5" x14ac:dyDescent="0.3">
      <c r="A22100">
        <v>89010137</v>
      </c>
      <c r="B22100" t="s">
        <v>1244</v>
      </c>
      <c r="C22100" t="s">
        <v>8</v>
      </c>
      <c r="D22100" t="s">
        <v>2408</v>
      </c>
      <c r="E22100">
        <v>0</v>
      </c>
    </row>
    <row r="22101" spans="1:5" x14ac:dyDescent="0.3">
      <c r="A22101">
        <v>89010137</v>
      </c>
      <c r="B22101" t="s">
        <v>1244</v>
      </c>
      <c r="C22101" t="s">
        <v>8</v>
      </c>
      <c r="D22101" t="s">
        <v>2409</v>
      </c>
      <c r="E22101">
        <v>0</v>
      </c>
    </row>
    <row r="22102" spans="1:5" x14ac:dyDescent="0.3">
      <c r="A22102">
        <v>89010137</v>
      </c>
      <c r="B22102" t="s">
        <v>1244</v>
      </c>
      <c r="C22102" t="s">
        <v>8</v>
      </c>
      <c r="D22102" t="s">
        <v>2410</v>
      </c>
      <c r="E22102">
        <v>0</v>
      </c>
    </row>
    <row r="22103" spans="1:5" x14ac:dyDescent="0.3">
      <c r="A22103">
        <v>89010137</v>
      </c>
      <c r="B22103" t="s">
        <v>1244</v>
      </c>
      <c r="C22103" t="s">
        <v>8</v>
      </c>
      <c r="D22103" t="s">
        <v>2411</v>
      </c>
      <c r="E22103">
        <v>0</v>
      </c>
    </row>
    <row r="22104" spans="1:5" x14ac:dyDescent="0.3">
      <c r="A22104">
        <v>89010137</v>
      </c>
      <c r="B22104" t="s">
        <v>1244</v>
      </c>
      <c r="C22104" t="s">
        <v>8</v>
      </c>
      <c r="D22104" t="s">
        <v>2412</v>
      </c>
      <c r="E22104">
        <v>0</v>
      </c>
    </row>
    <row r="22105" spans="1:5" x14ac:dyDescent="0.3">
      <c r="A22105">
        <v>89010137</v>
      </c>
      <c r="B22105" t="s">
        <v>1244</v>
      </c>
      <c r="C22105" t="s">
        <v>8</v>
      </c>
      <c r="D22105" t="s">
        <v>2413</v>
      </c>
      <c r="E22105">
        <v>0</v>
      </c>
    </row>
    <row r="22106" spans="1:5" x14ac:dyDescent="0.3">
      <c r="A22106">
        <v>39300034</v>
      </c>
      <c r="B22106" t="s">
        <v>1246</v>
      </c>
      <c r="C22106" t="s">
        <v>8</v>
      </c>
      <c r="D22106" t="s">
        <v>2378</v>
      </c>
      <c r="E22106">
        <v>0</v>
      </c>
    </row>
    <row r="22107" spans="1:5" x14ac:dyDescent="0.3">
      <c r="A22107">
        <v>39300034</v>
      </c>
      <c r="B22107" t="s">
        <v>1246</v>
      </c>
      <c r="C22107" t="s">
        <v>8</v>
      </c>
      <c r="D22107" t="s">
        <v>2379</v>
      </c>
      <c r="E22107">
        <v>0</v>
      </c>
    </row>
    <row r="22108" spans="1:5" x14ac:dyDescent="0.3">
      <c r="A22108">
        <v>39300034</v>
      </c>
      <c r="B22108" t="s">
        <v>1246</v>
      </c>
      <c r="C22108" t="s">
        <v>8</v>
      </c>
      <c r="D22108" t="s">
        <v>2380</v>
      </c>
      <c r="E22108">
        <v>0</v>
      </c>
    </row>
    <row r="22109" spans="1:5" x14ac:dyDescent="0.3">
      <c r="A22109">
        <v>39300034</v>
      </c>
      <c r="B22109" t="s">
        <v>1246</v>
      </c>
      <c r="C22109" t="s">
        <v>8</v>
      </c>
      <c r="D22109" t="s">
        <v>2381</v>
      </c>
      <c r="E22109">
        <v>0</v>
      </c>
    </row>
    <row r="22110" spans="1:5" x14ac:dyDescent="0.3">
      <c r="A22110">
        <v>39300034</v>
      </c>
      <c r="B22110" t="s">
        <v>1246</v>
      </c>
      <c r="C22110" t="s">
        <v>8</v>
      </c>
      <c r="D22110" t="s">
        <v>2382</v>
      </c>
      <c r="E22110">
        <v>0</v>
      </c>
    </row>
    <row r="22111" spans="1:5" x14ac:dyDescent="0.3">
      <c r="A22111">
        <v>39300034</v>
      </c>
      <c r="B22111" t="s">
        <v>1246</v>
      </c>
      <c r="C22111" t="s">
        <v>8</v>
      </c>
      <c r="D22111" t="s">
        <v>2383</v>
      </c>
      <c r="E22111">
        <v>0</v>
      </c>
    </row>
    <row r="22112" spans="1:5" x14ac:dyDescent="0.3">
      <c r="A22112">
        <v>39300034</v>
      </c>
      <c r="B22112" t="s">
        <v>1246</v>
      </c>
      <c r="C22112" t="s">
        <v>8</v>
      </c>
      <c r="D22112" t="s">
        <v>2384</v>
      </c>
      <c r="E22112">
        <v>0</v>
      </c>
    </row>
    <row r="22113" spans="1:5" x14ac:dyDescent="0.3">
      <c r="A22113">
        <v>39300034</v>
      </c>
      <c r="B22113" t="s">
        <v>1246</v>
      </c>
      <c r="C22113" t="s">
        <v>8</v>
      </c>
      <c r="D22113" t="s">
        <v>2385</v>
      </c>
      <c r="E22113">
        <v>0</v>
      </c>
    </row>
    <row r="22114" spans="1:5" x14ac:dyDescent="0.3">
      <c r="A22114">
        <v>39300034</v>
      </c>
      <c r="B22114" t="s">
        <v>1246</v>
      </c>
      <c r="C22114" t="s">
        <v>8</v>
      </c>
      <c r="D22114" t="s">
        <v>2386</v>
      </c>
      <c r="E22114">
        <v>0</v>
      </c>
    </row>
    <row r="22115" spans="1:5" x14ac:dyDescent="0.3">
      <c r="A22115">
        <v>39300034</v>
      </c>
      <c r="B22115" t="s">
        <v>1246</v>
      </c>
      <c r="C22115" t="s">
        <v>8</v>
      </c>
      <c r="D22115" t="s">
        <v>2387</v>
      </c>
      <c r="E22115">
        <v>0</v>
      </c>
    </row>
    <row r="22116" spans="1:5" x14ac:dyDescent="0.3">
      <c r="A22116">
        <v>39300034</v>
      </c>
      <c r="B22116" t="s">
        <v>1246</v>
      </c>
      <c r="C22116" t="s">
        <v>8</v>
      </c>
      <c r="D22116" t="s">
        <v>2388</v>
      </c>
      <c r="E22116">
        <v>0</v>
      </c>
    </row>
    <row r="22117" spans="1:5" x14ac:dyDescent="0.3">
      <c r="A22117">
        <v>39300034</v>
      </c>
      <c r="B22117" t="s">
        <v>1246</v>
      </c>
      <c r="C22117" t="s">
        <v>8</v>
      </c>
      <c r="D22117" t="s">
        <v>2389</v>
      </c>
      <c r="E22117">
        <v>0</v>
      </c>
    </row>
    <row r="22118" spans="1:5" x14ac:dyDescent="0.3">
      <c r="A22118">
        <v>39300034</v>
      </c>
      <c r="B22118" t="s">
        <v>1246</v>
      </c>
      <c r="C22118" t="s">
        <v>8</v>
      </c>
      <c r="D22118" t="s">
        <v>2390</v>
      </c>
      <c r="E22118">
        <v>0</v>
      </c>
    </row>
    <row r="22119" spans="1:5" x14ac:dyDescent="0.3">
      <c r="A22119">
        <v>39300034</v>
      </c>
      <c r="B22119" t="s">
        <v>1246</v>
      </c>
      <c r="C22119" t="s">
        <v>8</v>
      </c>
      <c r="D22119" t="s">
        <v>2391</v>
      </c>
      <c r="E22119">
        <v>0</v>
      </c>
    </row>
    <row r="22120" spans="1:5" x14ac:dyDescent="0.3">
      <c r="A22120">
        <v>39300034</v>
      </c>
      <c r="B22120" t="s">
        <v>1246</v>
      </c>
      <c r="C22120" t="s">
        <v>8</v>
      </c>
      <c r="D22120" t="s">
        <v>2392</v>
      </c>
      <c r="E22120">
        <v>0</v>
      </c>
    </row>
    <row r="22121" spans="1:5" x14ac:dyDescent="0.3">
      <c r="A22121">
        <v>39300034</v>
      </c>
      <c r="B22121" t="s">
        <v>1246</v>
      </c>
      <c r="C22121" t="s">
        <v>8</v>
      </c>
      <c r="D22121" t="s">
        <v>2393</v>
      </c>
      <c r="E22121">
        <v>0</v>
      </c>
    </row>
    <row r="22122" spans="1:5" x14ac:dyDescent="0.3">
      <c r="A22122">
        <v>39300034</v>
      </c>
      <c r="B22122" t="s">
        <v>1246</v>
      </c>
      <c r="C22122" t="s">
        <v>8</v>
      </c>
      <c r="D22122" t="s">
        <v>2394</v>
      </c>
      <c r="E22122">
        <v>0</v>
      </c>
    </row>
    <row r="22123" spans="1:5" x14ac:dyDescent="0.3">
      <c r="A22123">
        <v>39300034</v>
      </c>
      <c r="B22123" t="s">
        <v>1246</v>
      </c>
      <c r="C22123" t="s">
        <v>8</v>
      </c>
      <c r="D22123" t="s">
        <v>2395</v>
      </c>
      <c r="E22123">
        <v>0</v>
      </c>
    </row>
    <row r="22124" spans="1:5" x14ac:dyDescent="0.3">
      <c r="A22124">
        <v>39300034</v>
      </c>
      <c r="B22124" t="s">
        <v>1246</v>
      </c>
      <c r="C22124" t="s">
        <v>8</v>
      </c>
      <c r="D22124" t="s">
        <v>2396</v>
      </c>
      <c r="E22124">
        <v>0</v>
      </c>
    </row>
    <row r="22125" spans="1:5" x14ac:dyDescent="0.3">
      <c r="A22125">
        <v>39300034</v>
      </c>
      <c r="B22125" t="s">
        <v>1246</v>
      </c>
      <c r="C22125" t="s">
        <v>8</v>
      </c>
      <c r="D22125" t="s">
        <v>2397</v>
      </c>
      <c r="E22125">
        <v>0</v>
      </c>
    </row>
    <row r="22126" spans="1:5" x14ac:dyDescent="0.3">
      <c r="A22126">
        <v>39300034</v>
      </c>
      <c r="B22126" t="s">
        <v>1246</v>
      </c>
      <c r="C22126" t="s">
        <v>8</v>
      </c>
      <c r="D22126" t="s">
        <v>2398</v>
      </c>
      <c r="E22126">
        <v>0</v>
      </c>
    </row>
    <row r="22127" spans="1:5" x14ac:dyDescent="0.3">
      <c r="A22127">
        <v>39300034</v>
      </c>
      <c r="B22127" t="s">
        <v>1246</v>
      </c>
      <c r="C22127" t="s">
        <v>8</v>
      </c>
      <c r="D22127" t="s">
        <v>2399</v>
      </c>
      <c r="E22127">
        <v>0</v>
      </c>
    </row>
    <row r="22128" spans="1:5" x14ac:dyDescent="0.3">
      <c r="A22128">
        <v>39300034</v>
      </c>
      <c r="B22128" t="s">
        <v>1246</v>
      </c>
      <c r="C22128" t="s">
        <v>8</v>
      </c>
      <c r="D22128" t="s">
        <v>2400</v>
      </c>
      <c r="E22128">
        <v>0</v>
      </c>
    </row>
    <row r="22129" spans="1:5" x14ac:dyDescent="0.3">
      <c r="A22129">
        <v>39300034</v>
      </c>
      <c r="B22129" t="s">
        <v>1246</v>
      </c>
      <c r="C22129" t="s">
        <v>8</v>
      </c>
      <c r="D22129" t="s">
        <v>2401</v>
      </c>
      <c r="E22129">
        <v>0</v>
      </c>
    </row>
    <row r="22130" spans="1:5" x14ac:dyDescent="0.3">
      <c r="A22130">
        <v>39300034</v>
      </c>
      <c r="B22130" t="s">
        <v>1246</v>
      </c>
      <c r="C22130" t="s">
        <v>8</v>
      </c>
      <c r="D22130" t="s">
        <v>2402</v>
      </c>
      <c r="E22130">
        <v>0</v>
      </c>
    </row>
    <row r="22131" spans="1:5" x14ac:dyDescent="0.3">
      <c r="A22131">
        <v>39300034</v>
      </c>
      <c r="B22131" t="s">
        <v>1246</v>
      </c>
      <c r="C22131" t="s">
        <v>8</v>
      </c>
      <c r="D22131" t="s">
        <v>2403</v>
      </c>
      <c r="E22131">
        <v>0</v>
      </c>
    </row>
    <row r="22132" spans="1:5" x14ac:dyDescent="0.3">
      <c r="A22132">
        <v>39300034</v>
      </c>
      <c r="B22132" t="s">
        <v>1246</v>
      </c>
      <c r="C22132" t="s">
        <v>8</v>
      </c>
      <c r="D22132" t="s">
        <v>2404</v>
      </c>
      <c r="E22132">
        <v>0</v>
      </c>
    </row>
    <row r="22133" spans="1:5" x14ac:dyDescent="0.3">
      <c r="A22133">
        <v>39300034</v>
      </c>
      <c r="B22133" t="s">
        <v>1246</v>
      </c>
      <c r="C22133" t="s">
        <v>8</v>
      </c>
      <c r="D22133" t="s">
        <v>2405</v>
      </c>
      <c r="E22133">
        <v>0</v>
      </c>
    </row>
    <row r="22134" spans="1:5" x14ac:dyDescent="0.3">
      <c r="A22134">
        <v>39300034</v>
      </c>
      <c r="B22134" t="s">
        <v>1246</v>
      </c>
      <c r="C22134" t="s">
        <v>8</v>
      </c>
      <c r="D22134" t="s">
        <v>2406</v>
      </c>
      <c r="E22134">
        <v>0</v>
      </c>
    </row>
    <row r="22135" spans="1:5" x14ac:dyDescent="0.3">
      <c r="A22135">
        <v>39300034</v>
      </c>
      <c r="B22135" t="s">
        <v>1246</v>
      </c>
      <c r="C22135" t="s">
        <v>8</v>
      </c>
      <c r="D22135" t="s">
        <v>2407</v>
      </c>
      <c r="E22135">
        <v>0</v>
      </c>
    </row>
    <row r="22136" spans="1:5" x14ac:dyDescent="0.3">
      <c r="A22136">
        <v>39300034</v>
      </c>
      <c r="B22136" t="s">
        <v>1246</v>
      </c>
      <c r="C22136" t="s">
        <v>8</v>
      </c>
      <c r="D22136" t="s">
        <v>2408</v>
      </c>
      <c r="E22136">
        <v>0</v>
      </c>
    </row>
    <row r="22137" spans="1:5" x14ac:dyDescent="0.3">
      <c r="A22137">
        <v>39300034</v>
      </c>
      <c r="B22137" t="s">
        <v>1246</v>
      </c>
      <c r="C22137" t="s">
        <v>8</v>
      </c>
      <c r="D22137" t="s">
        <v>2409</v>
      </c>
      <c r="E22137">
        <v>0</v>
      </c>
    </row>
    <row r="22138" spans="1:5" x14ac:dyDescent="0.3">
      <c r="A22138">
        <v>39300034</v>
      </c>
      <c r="B22138" t="s">
        <v>1246</v>
      </c>
      <c r="C22138" t="s">
        <v>8</v>
      </c>
      <c r="D22138" t="s">
        <v>2410</v>
      </c>
      <c r="E22138">
        <v>0</v>
      </c>
    </row>
    <row r="22139" spans="1:5" x14ac:dyDescent="0.3">
      <c r="A22139">
        <v>39300034</v>
      </c>
      <c r="B22139" t="s">
        <v>1246</v>
      </c>
      <c r="C22139" t="s">
        <v>8</v>
      </c>
      <c r="D22139" t="s">
        <v>2411</v>
      </c>
      <c r="E22139">
        <v>0</v>
      </c>
    </row>
    <row r="22140" spans="1:5" x14ac:dyDescent="0.3">
      <c r="A22140">
        <v>39300034</v>
      </c>
      <c r="B22140" t="s">
        <v>1246</v>
      </c>
      <c r="C22140" t="s">
        <v>8</v>
      </c>
      <c r="D22140" t="s">
        <v>2412</v>
      </c>
      <c r="E22140">
        <v>-4</v>
      </c>
    </row>
    <row r="22141" spans="1:5" x14ac:dyDescent="0.3">
      <c r="A22141">
        <v>39300034</v>
      </c>
      <c r="B22141" t="s">
        <v>1246</v>
      </c>
      <c r="C22141" t="s">
        <v>8</v>
      </c>
      <c r="D22141" t="s">
        <v>2413</v>
      </c>
      <c r="E22141">
        <v>0</v>
      </c>
    </row>
    <row r="22142" spans="1:5" x14ac:dyDescent="0.3">
      <c r="A22142">
        <v>87220034</v>
      </c>
      <c r="B22142" t="s">
        <v>1248</v>
      </c>
      <c r="C22142" t="s">
        <v>8</v>
      </c>
      <c r="D22142" t="s">
        <v>2378</v>
      </c>
      <c r="E22142">
        <v>0</v>
      </c>
    </row>
    <row r="22143" spans="1:5" x14ac:dyDescent="0.3">
      <c r="A22143">
        <v>87220034</v>
      </c>
      <c r="B22143" t="s">
        <v>1248</v>
      </c>
      <c r="C22143" t="s">
        <v>8</v>
      </c>
      <c r="D22143" t="s">
        <v>2379</v>
      </c>
      <c r="E22143">
        <v>0</v>
      </c>
    </row>
    <row r="22144" spans="1:5" x14ac:dyDescent="0.3">
      <c r="A22144">
        <v>87220034</v>
      </c>
      <c r="B22144" t="s">
        <v>1248</v>
      </c>
      <c r="C22144" t="s">
        <v>8</v>
      </c>
      <c r="D22144" t="s">
        <v>2380</v>
      </c>
      <c r="E22144">
        <v>-6</v>
      </c>
    </row>
    <row r="22145" spans="1:5" x14ac:dyDescent="0.3">
      <c r="A22145">
        <v>87220034</v>
      </c>
      <c r="B22145" t="s">
        <v>1248</v>
      </c>
      <c r="C22145" t="s">
        <v>8</v>
      </c>
      <c r="D22145" t="s">
        <v>2381</v>
      </c>
      <c r="E22145">
        <v>0</v>
      </c>
    </row>
    <row r="22146" spans="1:5" x14ac:dyDescent="0.3">
      <c r="A22146">
        <v>87220034</v>
      </c>
      <c r="B22146" t="s">
        <v>1248</v>
      </c>
      <c r="C22146" t="s">
        <v>8</v>
      </c>
      <c r="D22146" t="s">
        <v>2382</v>
      </c>
      <c r="E22146">
        <v>0</v>
      </c>
    </row>
    <row r="22147" spans="1:5" x14ac:dyDescent="0.3">
      <c r="A22147">
        <v>87220034</v>
      </c>
      <c r="B22147" t="s">
        <v>1248</v>
      </c>
      <c r="C22147" t="s">
        <v>8</v>
      </c>
      <c r="D22147" t="s">
        <v>2383</v>
      </c>
      <c r="E22147">
        <v>0</v>
      </c>
    </row>
    <row r="22148" spans="1:5" x14ac:dyDescent="0.3">
      <c r="A22148">
        <v>87220034</v>
      </c>
      <c r="B22148" t="s">
        <v>1248</v>
      </c>
      <c r="C22148" t="s">
        <v>8</v>
      </c>
      <c r="D22148" t="s">
        <v>2384</v>
      </c>
      <c r="E22148">
        <v>0</v>
      </c>
    </row>
    <row r="22149" spans="1:5" x14ac:dyDescent="0.3">
      <c r="A22149">
        <v>87220034</v>
      </c>
      <c r="B22149" t="s">
        <v>1248</v>
      </c>
      <c r="C22149" t="s">
        <v>8</v>
      </c>
      <c r="D22149" t="s">
        <v>2385</v>
      </c>
      <c r="E22149">
        <v>0</v>
      </c>
    </row>
    <row r="22150" spans="1:5" x14ac:dyDescent="0.3">
      <c r="A22150">
        <v>87220034</v>
      </c>
      <c r="B22150" t="s">
        <v>1248</v>
      </c>
      <c r="C22150" t="s">
        <v>8</v>
      </c>
      <c r="D22150" t="s">
        <v>2386</v>
      </c>
      <c r="E22150">
        <v>0</v>
      </c>
    </row>
    <row r="22151" spans="1:5" x14ac:dyDescent="0.3">
      <c r="A22151">
        <v>87220034</v>
      </c>
      <c r="B22151" t="s">
        <v>1248</v>
      </c>
      <c r="C22151" t="s">
        <v>8</v>
      </c>
      <c r="D22151" t="s">
        <v>2387</v>
      </c>
      <c r="E22151">
        <v>0</v>
      </c>
    </row>
    <row r="22152" spans="1:5" x14ac:dyDescent="0.3">
      <c r="A22152">
        <v>87220034</v>
      </c>
      <c r="B22152" t="s">
        <v>1248</v>
      </c>
      <c r="C22152" t="s">
        <v>8</v>
      </c>
      <c r="D22152" t="s">
        <v>2388</v>
      </c>
      <c r="E22152">
        <v>0</v>
      </c>
    </row>
    <row r="22153" spans="1:5" x14ac:dyDescent="0.3">
      <c r="A22153">
        <v>87220034</v>
      </c>
      <c r="B22153" t="s">
        <v>1248</v>
      </c>
      <c r="C22153" t="s">
        <v>8</v>
      </c>
      <c r="D22153" t="s">
        <v>2389</v>
      </c>
      <c r="E22153">
        <v>0</v>
      </c>
    </row>
    <row r="22154" spans="1:5" x14ac:dyDescent="0.3">
      <c r="A22154">
        <v>87220034</v>
      </c>
      <c r="B22154" t="s">
        <v>1248</v>
      </c>
      <c r="C22154" t="s">
        <v>8</v>
      </c>
      <c r="D22154" t="s">
        <v>2390</v>
      </c>
      <c r="E22154">
        <v>-48</v>
      </c>
    </row>
    <row r="22155" spans="1:5" x14ac:dyDescent="0.3">
      <c r="A22155">
        <v>87220034</v>
      </c>
      <c r="B22155" t="s">
        <v>1248</v>
      </c>
      <c r="C22155" t="s">
        <v>8</v>
      </c>
      <c r="D22155" t="s">
        <v>2391</v>
      </c>
      <c r="E22155">
        <v>0</v>
      </c>
    </row>
    <row r="22156" spans="1:5" x14ac:dyDescent="0.3">
      <c r="A22156">
        <v>87220034</v>
      </c>
      <c r="B22156" t="s">
        <v>1248</v>
      </c>
      <c r="C22156" t="s">
        <v>8</v>
      </c>
      <c r="D22156" t="s">
        <v>2392</v>
      </c>
      <c r="E22156">
        <v>0</v>
      </c>
    </row>
    <row r="22157" spans="1:5" x14ac:dyDescent="0.3">
      <c r="A22157">
        <v>87220034</v>
      </c>
      <c r="B22157" t="s">
        <v>1248</v>
      </c>
      <c r="C22157" t="s">
        <v>8</v>
      </c>
      <c r="D22157" t="s">
        <v>2393</v>
      </c>
      <c r="E22157">
        <v>0</v>
      </c>
    </row>
    <row r="22158" spans="1:5" x14ac:dyDescent="0.3">
      <c r="A22158">
        <v>87220034</v>
      </c>
      <c r="B22158" t="s">
        <v>1248</v>
      </c>
      <c r="C22158" t="s">
        <v>8</v>
      </c>
      <c r="D22158" t="s">
        <v>2394</v>
      </c>
      <c r="E22158">
        <v>0</v>
      </c>
    </row>
    <row r="22159" spans="1:5" x14ac:dyDescent="0.3">
      <c r="A22159">
        <v>87220034</v>
      </c>
      <c r="B22159" t="s">
        <v>1248</v>
      </c>
      <c r="C22159" t="s">
        <v>8</v>
      </c>
      <c r="D22159" t="s">
        <v>2395</v>
      </c>
      <c r="E22159">
        <v>0</v>
      </c>
    </row>
    <row r="22160" spans="1:5" x14ac:dyDescent="0.3">
      <c r="A22160">
        <v>87220034</v>
      </c>
      <c r="B22160" t="s">
        <v>1248</v>
      </c>
      <c r="C22160" t="s">
        <v>8</v>
      </c>
      <c r="D22160" t="s">
        <v>2396</v>
      </c>
      <c r="E22160">
        <v>0</v>
      </c>
    </row>
    <row r="22161" spans="1:5" x14ac:dyDescent="0.3">
      <c r="A22161">
        <v>87220034</v>
      </c>
      <c r="B22161" t="s">
        <v>1248</v>
      </c>
      <c r="C22161" t="s">
        <v>8</v>
      </c>
      <c r="D22161" t="s">
        <v>2397</v>
      </c>
      <c r="E22161">
        <v>0</v>
      </c>
    </row>
    <row r="22162" spans="1:5" x14ac:dyDescent="0.3">
      <c r="A22162">
        <v>87220034</v>
      </c>
      <c r="B22162" t="s">
        <v>1248</v>
      </c>
      <c r="C22162" t="s">
        <v>8</v>
      </c>
      <c r="D22162" t="s">
        <v>2398</v>
      </c>
      <c r="E22162">
        <v>0</v>
      </c>
    </row>
    <row r="22163" spans="1:5" x14ac:dyDescent="0.3">
      <c r="A22163">
        <v>87220034</v>
      </c>
      <c r="B22163" t="s">
        <v>1248</v>
      </c>
      <c r="C22163" t="s">
        <v>8</v>
      </c>
      <c r="D22163" t="s">
        <v>2399</v>
      </c>
      <c r="E22163">
        <v>0</v>
      </c>
    </row>
    <row r="22164" spans="1:5" x14ac:dyDescent="0.3">
      <c r="A22164">
        <v>87220034</v>
      </c>
      <c r="B22164" t="s">
        <v>1248</v>
      </c>
      <c r="C22164" t="s">
        <v>8</v>
      </c>
      <c r="D22164" t="s">
        <v>2400</v>
      </c>
      <c r="E22164">
        <v>0</v>
      </c>
    </row>
    <row r="22165" spans="1:5" x14ac:dyDescent="0.3">
      <c r="A22165">
        <v>87220034</v>
      </c>
      <c r="B22165" t="s">
        <v>1248</v>
      </c>
      <c r="C22165" t="s">
        <v>8</v>
      </c>
      <c r="D22165" t="s">
        <v>2401</v>
      </c>
      <c r="E22165">
        <v>0</v>
      </c>
    </row>
    <row r="22166" spans="1:5" x14ac:dyDescent="0.3">
      <c r="A22166">
        <v>87220034</v>
      </c>
      <c r="B22166" t="s">
        <v>1248</v>
      </c>
      <c r="C22166" t="s">
        <v>8</v>
      </c>
      <c r="D22166" t="s">
        <v>2402</v>
      </c>
      <c r="E22166">
        <v>0</v>
      </c>
    </row>
    <row r="22167" spans="1:5" x14ac:dyDescent="0.3">
      <c r="A22167">
        <v>87220034</v>
      </c>
      <c r="B22167" t="s">
        <v>1248</v>
      </c>
      <c r="C22167" t="s">
        <v>8</v>
      </c>
      <c r="D22167" t="s">
        <v>2403</v>
      </c>
      <c r="E22167">
        <v>-48</v>
      </c>
    </row>
    <row r="22168" spans="1:5" x14ac:dyDescent="0.3">
      <c r="A22168">
        <v>87220034</v>
      </c>
      <c r="B22168" t="s">
        <v>1248</v>
      </c>
      <c r="C22168" t="s">
        <v>8</v>
      </c>
      <c r="D22168" t="s">
        <v>2404</v>
      </c>
      <c r="E22168">
        <v>0</v>
      </c>
    </row>
    <row r="22169" spans="1:5" x14ac:dyDescent="0.3">
      <c r="A22169">
        <v>87220034</v>
      </c>
      <c r="B22169" t="s">
        <v>1248</v>
      </c>
      <c r="C22169" t="s">
        <v>8</v>
      </c>
      <c r="D22169" t="s">
        <v>2405</v>
      </c>
      <c r="E22169">
        <v>0</v>
      </c>
    </row>
    <row r="22170" spans="1:5" x14ac:dyDescent="0.3">
      <c r="A22170">
        <v>87220034</v>
      </c>
      <c r="B22170" t="s">
        <v>1248</v>
      </c>
      <c r="C22170" t="s">
        <v>8</v>
      </c>
      <c r="D22170" t="s">
        <v>2406</v>
      </c>
      <c r="E22170">
        <v>0</v>
      </c>
    </row>
    <row r="22171" spans="1:5" x14ac:dyDescent="0.3">
      <c r="A22171">
        <v>87220034</v>
      </c>
      <c r="B22171" t="s">
        <v>1248</v>
      </c>
      <c r="C22171" t="s">
        <v>8</v>
      </c>
      <c r="D22171" t="s">
        <v>2407</v>
      </c>
      <c r="E22171">
        <v>0</v>
      </c>
    </row>
    <row r="22172" spans="1:5" x14ac:dyDescent="0.3">
      <c r="A22172">
        <v>87220034</v>
      </c>
      <c r="B22172" t="s">
        <v>1248</v>
      </c>
      <c r="C22172" t="s">
        <v>8</v>
      </c>
      <c r="D22172" t="s">
        <v>2408</v>
      </c>
      <c r="E22172">
        <v>0</v>
      </c>
    </row>
    <row r="22173" spans="1:5" x14ac:dyDescent="0.3">
      <c r="A22173">
        <v>87220034</v>
      </c>
      <c r="B22173" t="s">
        <v>1248</v>
      </c>
      <c r="C22173" t="s">
        <v>8</v>
      </c>
      <c r="D22173" t="s">
        <v>2409</v>
      </c>
      <c r="E22173">
        <v>0</v>
      </c>
    </row>
    <row r="22174" spans="1:5" x14ac:dyDescent="0.3">
      <c r="A22174">
        <v>87220034</v>
      </c>
      <c r="B22174" t="s">
        <v>1248</v>
      </c>
      <c r="C22174" t="s">
        <v>8</v>
      </c>
      <c r="D22174" t="s">
        <v>2410</v>
      </c>
      <c r="E22174">
        <v>0</v>
      </c>
    </row>
    <row r="22175" spans="1:5" x14ac:dyDescent="0.3">
      <c r="A22175">
        <v>87220034</v>
      </c>
      <c r="B22175" t="s">
        <v>1248</v>
      </c>
      <c r="C22175" t="s">
        <v>8</v>
      </c>
      <c r="D22175" t="s">
        <v>2411</v>
      </c>
      <c r="E22175">
        <v>0</v>
      </c>
    </row>
    <row r="22176" spans="1:5" x14ac:dyDescent="0.3">
      <c r="A22176">
        <v>87220034</v>
      </c>
      <c r="B22176" t="s">
        <v>1248</v>
      </c>
      <c r="C22176" t="s">
        <v>8</v>
      </c>
      <c r="D22176" t="s">
        <v>2412</v>
      </c>
      <c r="E22176">
        <v>0</v>
      </c>
    </row>
    <row r="22177" spans="1:5" x14ac:dyDescent="0.3">
      <c r="A22177">
        <v>87220034</v>
      </c>
      <c r="B22177" t="s">
        <v>1248</v>
      </c>
      <c r="C22177" t="s">
        <v>8</v>
      </c>
      <c r="D22177" t="s">
        <v>2413</v>
      </c>
      <c r="E22177">
        <v>0</v>
      </c>
    </row>
    <row r="22178" spans="1:5" x14ac:dyDescent="0.3">
      <c r="A22178">
        <v>2020002</v>
      </c>
      <c r="B22178" t="s">
        <v>1250</v>
      </c>
      <c r="C22178" t="s">
        <v>20</v>
      </c>
      <c r="D22178" t="s">
        <v>2378</v>
      </c>
      <c r="E22178">
        <v>0</v>
      </c>
    </row>
    <row r="22179" spans="1:5" x14ac:dyDescent="0.3">
      <c r="A22179">
        <v>2020002</v>
      </c>
      <c r="B22179" t="s">
        <v>1250</v>
      </c>
      <c r="C22179" t="s">
        <v>20</v>
      </c>
      <c r="D22179" t="s">
        <v>2379</v>
      </c>
      <c r="E22179">
        <v>-18173.475999999999</v>
      </c>
    </row>
    <row r="22180" spans="1:5" x14ac:dyDescent="0.3">
      <c r="A22180">
        <v>2020002</v>
      </c>
      <c r="B22180" t="s">
        <v>1250</v>
      </c>
      <c r="C22180" t="s">
        <v>20</v>
      </c>
      <c r="D22180" t="s">
        <v>2380</v>
      </c>
      <c r="E22180">
        <v>0</v>
      </c>
    </row>
    <row r="22181" spans="1:5" x14ac:dyDescent="0.3">
      <c r="A22181">
        <v>2020002</v>
      </c>
      <c r="B22181" t="s">
        <v>1250</v>
      </c>
      <c r="C22181" t="s">
        <v>20</v>
      </c>
      <c r="D22181" t="s">
        <v>2381</v>
      </c>
      <c r="E22181">
        <v>0</v>
      </c>
    </row>
    <row r="22182" spans="1:5" x14ac:dyDescent="0.3">
      <c r="A22182">
        <v>2020002</v>
      </c>
      <c r="B22182" t="s">
        <v>1250</v>
      </c>
      <c r="C22182" t="s">
        <v>20</v>
      </c>
      <c r="D22182" t="s">
        <v>2382</v>
      </c>
      <c r="E22182">
        <v>-35579.915000000001</v>
      </c>
    </row>
    <row r="22183" spans="1:5" x14ac:dyDescent="0.3">
      <c r="A22183">
        <v>2020002</v>
      </c>
      <c r="B22183" t="s">
        <v>1250</v>
      </c>
      <c r="C22183" t="s">
        <v>20</v>
      </c>
      <c r="D22183" t="s">
        <v>2383</v>
      </c>
      <c r="E22183">
        <v>0</v>
      </c>
    </row>
    <row r="22184" spans="1:5" x14ac:dyDescent="0.3">
      <c r="A22184">
        <v>2020002</v>
      </c>
      <c r="B22184" t="s">
        <v>1250</v>
      </c>
      <c r="C22184" t="s">
        <v>20</v>
      </c>
      <c r="D22184" t="s">
        <v>2384</v>
      </c>
      <c r="E22184">
        <v>0</v>
      </c>
    </row>
    <row r="22185" spans="1:5" x14ac:dyDescent="0.3">
      <c r="A22185">
        <v>2020002</v>
      </c>
      <c r="B22185" t="s">
        <v>1250</v>
      </c>
      <c r="C22185" t="s">
        <v>20</v>
      </c>
      <c r="D22185" t="s">
        <v>2385</v>
      </c>
      <c r="E22185">
        <v>-42757.047000000006</v>
      </c>
    </row>
    <row r="22186" spans="1:5" x14ac:dyDescent="0.3">
      <c r="A22186">
        <v>2020002</v>
      </c>
      <c r="B22186" t="s">
        <v>1250</v>
      </c>
      <c r="C22186" t="s">
        <v>20</v>
      </c>
      <c r="D22186" t="s">
        <v>2386</v>
      </c>
      <c r="E22186">
        <v>0</v>
      </c>
    </row>
    <row r="22187" spans="1:5" x14ac:dyDescent="0.3">
      <c r="A22187">
        <v>2020002</v>
      </c>
      <c r="B22187" t="s">
        <v>1250</v>
      </c>
      <c r="C22187" t="s">
        <v>20</v>
      </c>
      <c r="D22187" t="s">
        <v>2387</v>
      </c>
      <c r="E22187">
        <v>0</v>
      </c>
    </row>
    <row r="22188" spans="1:5" x14ac:dyDescent="0.3">
      <c r="A22188">
        <v>2020002</v>
      </c>
      <c r="B22188" t="s">
        <v>1250</v>
      </c>
      <c r="C22188" t="s">
        <v>20</v>
      </c>
      <c r="D22188" t="s">
        <v>2388</v>
      </c>
      <c r="E22188">
        <v>-54678.7</v>
      </c>
    </row>
    <row r="22189" spans="1:5" x14ac:dyDescent="0.3">
      <c r="A22189">
        <v>2020002</v>
      </c>
      <c r="B22189" t="s">
        <v>1250</v>
      </c>
      <c r="C22189" t="s">
        <v>20</v>
      </c>
      <c r="D22189" t="s">
        <v>2389</v>
      </c>
      <c r="E22189">
        <v>0</v>
      </c>
    </row>
    <row r="22190" spans="1:5" x14ac:dyDescent="0.3">
      <c r="A22190">
        <v>2020002</v>
      </c>
      <c r="B22190" t="s">
        <v>1250</v>
      </c>
      <c r="C22190" t="s">
        <v>20</v>
      </c>
      <c r="D22190" t="s">
        <v>2390</v>
      </c>
      <c r="E22190">
        <v>0</v>
      </c>
    </row>
    <row r="22191" spans="1:5" x14ac:dyDescent="0.3">
      <c r="A22191">
        <v>2020002</v>
      </c>
      <c r="B22191" t="s">
        <v>1250</v>
      </c>
      <c r="C22191" t="s">
        <v>20</v>
      </c>
      <c r="D22191" t="s">
        <v>2391</v>
      </c>
      <c r="E22191">
        <v>0</v>
      </c>
    </row>
    <row r="22192" spans="1:5" x14ac:dyDescent="0.3">
      <c r="A22192">
        <v>2020002</v>
      </c>
      <c r="B22192" t="s">
        <v>1250</v>
      </c>
      <c r="C22192" t="s">
        <v>20</v>
      </c>
      <c r="D22192" t="s">
        <v>2392</v>
      </c>
      <c r="E22192">
        <v>-46342.934000000001</v>
      </c>
    </row>
    <row r="22193" spans="1:5" x14ac:dyDescent="0.3">
      <c r="A22193">
        <v>2020002</v>
      </c>
      <c r="B22193" t="s">
        <v>1250</v>
      </c>
      <c r="C22193" t="s">
        <v>20</v>
      </c>
      <c r="D22193" t="s">
        <v>2393</v>
      </c>
      <c r="E22193">
        <v>0</v>
      </c>
    </row>
    <row r="22194" spans="1:5" x14ac:dyDescent="0.3">
      <c r="A22194">
        <v>2020002</v>
      </c>
      <c r="B22194" t="s">
        <v>1250</v>
      </c>
      <c r="C22194" t="s">
        <v>20</v>
      </c>
      <c r="D22194" t="s">
        <v>2394</v>
      </c>
      <c r="E22194">
        <v>-34223.656000000003</v>
      </c>
    </row>
    <row r="22195" spans="1:5" x14ac:dyDescent="0.3">
      <c r="A22195">
        <v>2020002</v>
      </c>
      <c r="B22195" t="s">
        <v>1250</v>
      </c>
      <c r="C22195" t="s">
        <v>20</v>
      </c>
      <c r="D22195" t="s">
        <v>2395</v>
      </c>
      <c r="E22195">
        <v>0</v>
      </c>
    </row>
    <row r="22196" spans="1:5" x14ac:dyDescent="0.3">
      <c r="A22196">
        <v>2020002</v>
      </c>
      <c r="B22196" t="s">
        <v>1250</v>
      </c>
      <c r="C22196" t="s">
        <v>20</v>
      </c>
      <c r="D22196" t="s">
        <v>2396</v>
      </c>
      <c r="E22196">
        <v>0</v>
      </c>
    </row>
    <row r="22197" spans="1:5" x14ac:dyDescent="0.3">
      <c r="A22197">
        <v>2020002</v>
      </c>
      <c r="B22197" t="s">
        <v>1250</v>
      </c>
      <c r="C22197" t="s">
        <v>20</v>
      </c>
      <c r="D22197" t="s">
        <v>2397</v>
      </c>
      <c r="E22197">
        <v>-46440.825000000004</v>
      </c>
    </row>
    <row r="22198" spans="1:5" x14ac:dyDescent="0.3">
      <c r="A22198">
        <v>2020002</v>
      </c>
      <c r="B22198" t="s">
        <v>1250</v>
      </c>
      <c r="C22198" t="s">
        <v>20</v>
      </c>
      <c r="D22198" t="s">
        <v>2398</v>
      </c>
      <c r="E22198">
        <v>0</v>
      </c>
    </row>
    <row r="22199" spans="1:5" x14ac:dyDescent="0.3">
      <c r="A22199">
        <v>2020002</v>
      </c>
      <c r="B22199" t="s">
        <v>1250</v>
      </c>
      <c r="C22199" t="s">
        <v>20</v>
      </c>
      <c r="D22199" t="s">
        <v>2399</v>
      </c>
      <c r="E22199">
        <v>0</v>
      </c>
    </row>
    <row r="22200" spans="1:5" x14ac:dyDescent="0.3">
      <c r="A22200">
        <v>2020002</v>
      </c>
      <c r="B22200" t="s">
        <v>1250</v>
      </c>
      <c r="C22200" t="s">
        <v>20</v>
      </c>
      <c r="D22200" t="s">
        <v>2400</v>
      </c>
      <c r="E22200">
        <v>-42711.648999999998</v>
      </c>
    </row>
    <row r="22201" spans="1:5" x14ac:dyDescent="0.3">
      <c r="A22201">
        <v>2020002</v>
      </c>
      <c r="B22201" t="s">
        <v>1250</v>
      </c>
      <c r="C22201" t="s">
        <v>20</v>
      </c>
      <c r="D22201" t="s">
        <v>2401</v>
      </c>
      <c r="E22201">
        <v>0</v>
      </c>
    </row>
    <row r="22202" spans="1:5" x14ac:dyDescent="0.3">
      <c r="A22202">
        <v>2020002</v>
      </c>
      <c r="B22202" t="s">
        <v>1250</v>
      </c>
      <c r="C22202" t="s">
        <v>20</v>
      </c>
      <c r="D22202" t="s">
        <v>2402</v>
      </c>
      <c r="E22202">
        <v>-47054.322</v>
      </c>
    </row>
    <row r="22203" spans="1:5" x14ac:dyDescent="0.3">
      <c r="A22203">
        <v>2020002</v>
      </c>
      <c r="B22203" t="s">
        <v>1250</v>
      </c>
      <c r="C22203" t="s">
        <v>20</v>
      </c>
      <c r="D22203" t="s">
        <v>2403</v>
      </c>
      <c r="E22203">
        <v>-1E-3</v>
      </c>
    </row>
    <row r="22204" spans="1:5" x14ac:dyDescent="0.3">
      <c r="A22204">
        <v>2020002</v>
      </c>
      <c r="B22204" t="s">
        <v>1250</v>
      </c>
      <c r="C22204" t="s">
        <v>20</v>
      </c>
      <c r="D22204" t="s">
        <v>2404</v>
      </c>
      <c r="E22204">
        <v>0</v>
      </c>
    </row>
    <row r="22205" spans="1:5" x14ac:dyDescent="0.3">
      <c r="A22205">
        <v>2020002</v>
      </c>
      <c r="B22205" t="s">
        <v>1250</v>
      </c>
      <c r="C22205" t="s">
        <v>20</v>
      </c>
      <c r="D22205" t="s">
        <v>2405</v>
      </c>
      <c r="E22205">
        <v>-38328.069000000003</v>
      </c>
    </row>
    <row r="22206" spans="1:5" x14ac:dyDescent="0.3">
      <c r="A22206">
        <v>2020002</v>
      </c>
      <c r="B22206" t="s">
        <v>1250</v>
      </c>
      <c r="C22206" t="s">
        <v>20</v>
      </c>
      <c r="D22206" t="s">
        <v>2406</v>
      </c>
      <c r="E22206">
        <v>0</v>
      </c>
    </row>
    <row r="22207" spans="1:5" x14ac:dyDescent="0.3">
      <c r="A22207">
        <v>2020002</v>
      </c>
      <c r="B22207" t="s">
        <v>1250</v>
      </c>
      <c r="C22207" t="s">
        <v>20</v>
      </c>
      <c r="D22207" t="s">
        <v>2407</v>
      </c>
      <c r="E22207">
        <v>0</v>
      </c>
    </row>
    <row r="22208" spans="1:5" x14ac:dyDescent="0.3">
      <c r="A22208">
        <v>2020002</v>
      </c>
      <c r="B22208" t="s">
        <v>1250</v>
      </c>
      <c r="C22208" t="s">
        <v>20</v>
      </c>
      <c r="D22208" t="s">
        <v>2408</v>
      </c>
      <c r="E22208">
        <v>0</v>
      </c>
    </row>
    <row r="22209" spans="1:5" x14ac:dyDescent="0.3">
      <c r="A22209">
        <v>2020002</v>
      </c>
      <c r="B22209" t="s">
        <v>1250</v>
      </c>
      <c r="C22209" t="s">
        <v>20</v>
      </c>
      <c r="D22209" t="s">
        <v>2409</v>
      </c>
      <c r="E22209">
        <v>-37889.921999999999</v>
      </c>
    </row>
    <row r="22210" spans="1:5" x14ac:dyDescent="0.3">
      <c r="A22210">
        <v>2020002</v>
      </c>
      <c r="B22210" t="s">
        <v>1250</v>
      </c>
      <c r="C22210" t="s">
        <v>20</v>
      </c>
      <c r="D22210" t="s">
        <v>2410</v>
      </c>
      <c r="E22210">
        <v>0</v>
      </c>
    </row>
    <row r="22211" spans="1:5" x14ac:dyDescent="0.3">
      <c r="A22211">
        <v>2020002</v>
      </c>
      <c r="B22211" t="s">
        <v>1250</v>
      </c>
      <c r="C22211" t="s">
        <v>20</v>
      </c>
      <c r="D22211" t="s">
        <v>2411</v>
      </c>
      <c r="E22211">
        <v>-32717.667000000001</v>
      </c>
    </row>
    <row r="22212" spans="1:5" x14ac:dyDescent="0.3">
      <c r="A22212">
        <v>2020002</v>
      </c>
      <c r="B22212" t="s">
        <v>1250</v>
      </c>
      <c r="C22212" t="s">
        <v>20</v>
      </c>
      <c r="D22212" t="s">
        <v>2412</v>
      </c>
      <c r="E22212">
        <v>0</v>
      </c>
    </row>
    <row r="22213" spans="1:5" x14ac:dyDescent="0.3">
      <c r="A22213">
        <v>2020002</v>
      </c>
      <c r="B22213" t="s">
        <v>1250</v>
      </c>
      <c r="C22213" t="s">
        <v>20</v>
      </c>
      <c r="D22213" t="s">
        <v>2413</v>
      </c>
      <c r="E22213">
        <v>0</v>
      </c>
    </row>
    <row r="22214" spans="1:5" x14ac:dyDescent="0.3">
      <c r="A22214">
        <v>43200001</v>
      </c>
      <c r="B22214" t="s">
        <v>1252</v>
      </c>
      <c r="C22214" t="s">
        <v>44</v>
      </c>
      <c r="D22214" t="s">
        <v>2378</v>
      </c>
      <c r="E22214">
        <v>-1</v>
      </c>
    </row>
    <row r="22215" spans="1:5" x14ac:dyDescent="0.3">
      <c r="A22215">
        <v>43200001</v>
      </c>
      <c r="B22215" t="s">
        <v>1252</v>
      </c>
      <c r="C22215" t="s">
        <v>44</v>
      </c>
      <c r="D22215" t="s">
        <v>2379</v>
      </c>
      <c r="E22215">
        <v>-1</v>
      </c>
    </row>
    <row r="22216" spans="1:5" x14ac:dyDescent="0.3">
      <c r="A22216">
        <v>43200001</v>
      </c>
      <c r="B22216" t="s">
        <v>1252</v>
      </c>
      <c r="C22216" t="s">
        <v>44</v>
      </c>
      <c r="D22216" t="s">
        <v>2380</v>
      </c>
      <c r="E22216">
        <v>-1</v>
      </c>
    </row>
    <row r="22217" spans="1:5" x14ac:dyDescent="0.3">
      <c r="A22217">
        <v>43200001</v>
      </c>
      <c r="B22217" t="s">
        <v>1252</v>
      </c>
      <c r="C22217" t="s">
        <v>44</v>
      </c>
      <c r="D22217" t="s">
        <v>2381</v>
      </c>
      <c r="E22217">
        <v>-1</v>
      </c>
    </row>
    <row r="22218" spans="1:5" x14ac:dyDescent="0.3">
      <c r="A22218">
        <v>43200001</v>
      </c>
      <c r="B22218" t="s">
        <v>1252</v>
      </c>
      <c r="C22218" t="s">
        <v>44</v>
      </c>
      <c r="D22218" t="s">
        <v>2382</v>
      </c>
      <c r="E22218">
        <v>-2</v>
      </c>
    </row>
    <row r="22219" spans="1:5" x14ac:dyDescent="0.3">
      <c r="A22219">
        <v>43200001</v>
      </c>
      <c r="B22219" t="s">
        <v>1252</v>
      </c>
      <c r="C22219" t="s">
        <v>44</v>
      </c>
      <c r="D22219" t="s">
        <v>2383</v>
      </c>
      <c r="E22219">
        <v>-2</v>
      </c>
    </row>
    <row r="22220" spans="1:5" x14ac:dyDescent="0.3">
      <c r="A22220">
        <v>43200001</v>
      </c>
      <c r="B22220" t="s">
        <v>1252</v>
      </c>
      <c r="C22220" t="s">
        <v>44</v>
      </c>
      <c r="D22220" t="s">
        <v>2384</v>
      </c>
      <c r="E22220">
        <v>-1</v>
      </c>
    </row>
    <row r="22221" spans="1:5" x14ac:dyDescent="0.3">
      <c r="A22221">
        <v>43200001</v>
      </c>
      <c r="B22221" t="s">
        <v>1252</v>
      </c>
      <c r="C22221" t="s">
        <v>44</v>
      </c>
      <c r="D22221" t="s">
        <v>2385</v>
      </c>
      <c r="E22221">
        <v>-2</v>
      </c>
    </row>
    <row r="22222" spans="1:5" x14ac:dyDescent="0.3">
      <c r="A22222">
        <v>43200001</v>
      </c>
      <c r="B22222" t="s">
        <v>1252</v>
      </c>
      <c r="C22222" t="s">
        <v>44</v>
      </c>
      <c r="D22222" t="s">
        <v>2386</v>
      </c>
      <c r="E22222">
        <v>-2</v>
      </c>
    </row>
    <row r="22223" spans="1:5" x14ac:dyDescent="0.3">
      <c r="A22223">
        <v>43200001</v>
      </c>
      <c r="B22223" t="s">
        <v>1252</v>
      </c>
      <c r="C22223" t="s">
        <v>44</v>
      </c>
      <c r="D22223" t="s">
        <v>2387</v>
      </c>
      <c r="E22223">
        <v>-3</v>
      </c>
    </row>
    <row r="22224" spans="1:5" x14ac:dyDescent="0.3">
      <c r="A22224">
        <v>43200001</v>
      </c>
      <c r="B22224" t="s">
        <v>1252</v>
      </c>
      <c r="C22224" t="s">
        <v>44</v>
      </c>
      <c r="D22224" t="s">
        <v>2388</v>
      </c>
      <c r="E22224">
        <v>-2</v>
      </c>
    </row>
    <row r="22225" spans="1:5" x14ac:dyDescent="0.3">
      <c r="A22225">
        <v>43200001</v>
      </c>
      <c r="B22225" t="s">
        <v>1252</v>
      </c>
      <c r="C22225" t="s">
        <v>44</v>
      </c>
      <c r="D22225" t="s">
        <v>2389</v>
      </c>
      <c r="E22225">
        <v>-1</v>
      </c>
    </row>
    <row r="22226" spans="1:5" x14ac:dyDescent="0.3">
      <c r="A22226">
        <v>43200001</v>
      </c>
      <c r="B22226" t="s">
        <v>1252</v>
      </c>
      <c r="C22226" t="s">
        <v>44</v>
      </c>
      <c r="D22226" t="s">
        <v>2390</v>
      </c>
      <c r="E22226">
        <v>-1</v>
      </c>
    </row>
    <row r="22227" spans="1:5" x14ac:dyDescent="0.3">
      <c r="A22227">
        <v>43200001</v>
      </c>
      <c r="B22227" t="s">
        <v>1252</v>
      </c>
      <c r="C22227" t="s">
        <v>44</v>
      </c>
      <c r="D22227" t="s">
        <v>2391</v>
      </c>
      <c r="E22227">
        <v>-2</v>
      </c>
    </row>
    <row r="22228" spans="1:5" x14ac:dyDescent="0.3">
      <c r="A22228">
        <v>43200001</v>
      </c>
      <c r="B22228" t="s">
        <v>1252</v>
      </c>
      <c r="C22228" t="s">
        <v>44</v>
      </c>
      <c r="D22228" t="s">
        <v>2392</v>
      </c>
      <c r="E22228">
        <v>-1</v>
      </c>
    </row>
    <row r="22229" spans="1:5" x14ac:dyDescent="0.3">
      <c r="A22229">
        <v>43200001</v>
      </c>
      <c r="B22229" t="s">
        <v>1252</v>
      </c>
      <c r="C22229" t="s">
        <v>44</v>
      </c>
      <c r="D22229" t="s">
        <v>2393</v>
      </c>
      <c r="E22229">
        <v>-2</v>
      </c>
    </row>
    <row r="22230" spans="1:5" x14ac:dyDescent="0.3">
      <c r="A22230">
        <v>43200001</v>
      </c>
      <c r="B22230" t="s">
        <v>1252</v>
      </c>
      <c r="C22230" t="s">
        <v>44</v>
      </c>
      <c r="D22230" t="s">
        <v>2394</v>
      </c>
      <c r="E22230">
        <v>-2</v>
      </c>
    </row>
    <row r="22231" spans="1:5" x14ac:dyDescent="0.3">
      <c r="A22231">
        <v>43200001</v>
      </c>
      <c r="B22231" t="s">
        <v>1252</v>
      </c>
      <c r="C22231" t="s">
        <v>44</v>
      </c>
      <c r="D22231" t="s">
        <v>2395</v>
      </c>
      <c r="E22231">
        <v>-2</v>
      </c>
    </row>
    <row r="22232" spans="1:5" x14ac:dyDescent="0.3">
      <c r="A22232">
        <v>43200001</v>
      </c>
      <c r="B22232" t="s">
        <v>1252</v>
      </c>
      <c r="C22232" t="s">
        <v>44</v>
      </c>
      <c r="D22232" t="s">
        <v>2396</v>
      </c>
      <c r="E22232">
        <v>-1</v>
      </c>
    </row>
    <row r="22233" spans="1:5" x14ac:dyDescent="0.3">
      <c r="A22233">
        <v>43200001</v>
      </c>
      <c r="B22233" t="s">
        <v>1252</v>
      </c>
      <c r="C22233" t="s">
        <v>44</v>
      </c>
      <c r="D22233" t="s">
        <v>2397</v>
      </c>
      <c r="E22233">
        <v>-3</v>
      </c>
    </row>
    <row r="22234" spans="1:5" x14ac:dyDescent="0.3">
      <c r="A22234">
        <v>43200001</v>
      </c>
      <c r="B22234" t="s">
        <v>1252</v>
      </c>
      <c r="C22234" t="s">
        <v>44</v>
      </c>
      <c r="D22234" t="s">
        <v>2398</v>
      </c>
      <c r="E22234">
        <v>-4</v>
      </c>
    </row>
    <row r="22235" spans="1:5" x14ac:dyDescent="0.3">
      <c r="A22235">
        <v>43200001</v>
      </c>
      <c r="B22235" t="s">
        <v>1252</v>
      </c>
      <c r="C22235" t="s">
        <v>44</v>
      </c>
      <c r="D22235" t="s">
        <v>2399</v>
      </c>
      <c r="E22235">
        <v>-1</v>
      </c>
    </row>
    <row r="22236" spans="1:5" x14ac:dyDescent="0.3">
      <c r="A22236">
        <v>43200001</v>
      </c>
      <c r="B22236" t="s">
        <v>1252</v>
      </c>
      <c r="C22236" t="s">
        <v>44</v>
      </c>
      <c r="D22236" t="s">
        <v>2400</v>
      </c>
      <c r="E22236">
        <v>-1</v>
      </c>
    </row>
    <row r="22237" spans="1:5" x14ac:dyDescent="0.3">
      <c r="A22237">
        <v>43200001</v>
      </c>
      <c r="B22237" t="s">
        <v>1252</v>
      </c>
      <c r="C22237" t="s">
        <v>44</v>
      </c>
      <c r="D22237" t="s">
        <v>2401</v>
      </c>
      <c r="E22237">
        <v>-2</v>
      </c>
    </row>
    <row r="22238" spans="1:5" x14ac:dyDescent="0.3">
      <c r="A22238">
        <v>43200001</v>
      </c>
      <c r="B22238" t="s">
        <v>1252</v>
      </c>
      <c r="C22238" t="s">
        <v>44</v>
      </c>
      <c r="D22238" t="s">
        <v>2402</v>
      </c>
      <c r="E22238">
        <v>-2</v>
      </c>
    </row>
    <row r="22239" spans="1:5" x14ac:dyDescent="0.3">
      <c r="A22239">
        <v>43200001</v>
      </c>
      <c r="B22239" t="s">
        <v>1252</v>
      </c>
      <c r="C22239" t="s">
        <v>44</v>
      </c>
      <c r="D22239" t="s">
        <v>2403</v>
      </c>
      <c r="E22239">
        <v>-12</v>
      </c>
    </row>
    <row r="22240" spans="1:5" x14ac:dyDescent="0.3">
      <c r="A22240">
        <v>43200001</v>
      </c>
      <c r="B22240" t="s">
        <v>1252</v>
      </c>
      <c r="C22240" t="s">
        <v>44</v>
      </c>
      <c r="D22240" t="s">
        <v>2404</v>
      </c>
      <c r="E22240">
        <v>0</v>
      </c>
    </row>
    <row r="22241" spans="1:5" x14ac:dyDescent="0.3">
      <c r="A22241">
        <v>43200001</v>
      </c>
      <c r="B22241" t="s">
        <v>1252</v>
      </c>
      <c r="C22241" t="s">
        <v>44</v>
      </c>
      <c r="D22241" t="s">
        <v>2405</v>
      </c>
      <c r="E22241">
        <v>-2</v>
      </c>
    </row>
    <row r="22242" spans="1:5" x14ac:dyDescent="0.3">
      <c r="A22242">
        <v>43200001</v>
      </c>
      <c r="B22242" t="s">
        <v>1252</v>
      </c>
      <c r="C22242" t="s">
        <v>44</v>
      </c>
      <c r="D22242" t="s">
        <v>2406</v>
      </c>
      <c r="E22242">
        <v>-1</v>
      </c>
    </row>
    <row r="22243" spans="1:5" x14ac:dyDescent="0.3">
      <c r="A22243">
        <v>43200001</v>
      </c>
      <c r="B22243" t="s">
        <v>1252</v>
      </c>
      <c r="C22243" t="s">
        <v>44</v>
      </c>
      <c r="D22243" t="s">
        <v>2407</v>
      </c>
      <c r="E22243">
        <v>0</v>
      </c>
    </row>
    <row r="22244" spans="1:5" x14ac:dyDescent="0.3">
      <c r="A22244">
        <v>43200001</v>
      </c>
      <c r="B22244" t="s">
        <v>1252</v>
      </c>
      <c r="C22244" t="s">
        <v>44</v>
      </c>
      <c r="D22244" t="s">
        <v>2408</v>
      </c>
      <c r="E22244">
        <v>-3</v>
      </c>
    </row>
    <row r="22245" spans="1:5" x14ac:dyDescent="0.3">
      <c r="A22245">
        <v>43200001</v>
      </c>
      <c r="B22245" t="s">
        <v>1252</v>
      </c>
      <c r="C22245" t="s">
        <v>44</v>
      </c>
      <c r="D22245" t="s">
        <v>2409</v>
      </c>
      <c r="E22245">
        <v>-1</v>
      </c>
    </row>
    <row r="22246" spans="1:5" x14ac:dyDescent="0.3">
      <c r="A22246">
        <v>43200001</v>
      </c>
      <c r="B22246" t="s">
        <v>1252</v>
      </c>
      <c r="C22246" t="s">
        <v>44</v>
      </c>
      <c r="D22246" t="s">
        <v>2410</v>
      </c>
      <c r="E22246">
        <v>-2</v>
      </c>
    </row>
    <row r="22247" spans="1:5" x14ac:dyDescent="0.3">
      <c r="A22247">
        <v>43200001</v>
      </c>
      <c r="B22247" t="s">
        <v>1252</v>
      </c>
      <c r="C22247" t="s">
        <v>44</v>
      </c>
      <c r="D22247" t="s">
        <v>2411</v>
      </c>
      <c r="E22247">
        <v>-1</v>
      </c>
    </row>
    <row r="22248" spans="1:5" x14ac:dyDescent="0.3">
      <c r="A22248">
        <v>43200001</v>
      </c>
      <c r="B22248" t="s">
        <v>1252</v>
      </c>
      <c r="C22248" t="s">
        <v>44</v>
      </c>
      <c r="D22248" t="s">
        <v>2412</v>
      </c>
      <c r="E22248">
        <v>-5</v>
      </c>
    </row>
    <row r="22249" spans="1:5" x14ac:dyDescent="0.3">
      <c r="A22249">
        <v>43200001</v>
      </c>
      <c r="B22249" t="s">
        <v>1252</v>
      </c>
      <c r="C22249" t="s">
        <v>44</v>
      </c>
      <c r="D22249" t="s">
        <v>2413</v>
      </c>
      <c r="E22249">
        <v>-2</v>
      </c>
    </row>
    <row r="22250" spans="1:5" x14ac:dyDescent="0.3">
      <c r="A22250">
        <v>50360009</v>
      </c>
      <c r="B22250" t="s">
        <v>1254</v>
      </c>
      <c r="C22250" t="s">
        <v>8</v>
      </c>
      <c r="D22250" t="s">
        <v>2378</v>
      </c>
      <c r="E22250">
        <v>0</v>
      </c>
    </row>
    <row r="22251" spans="1:5" x14ac:dyDescent="0.3">
      <c r="A22251">
        <v>50360009</v>
      </c>
      <c r="B22251" t="s">
        <v>1254</v>
      </c>
      <c r="C22251" t="s">
        <v>8</v>
      </c>
      <c r="D22251" t="s">
        <v>2379</v>
      </c>
      <c r="E22251">
        <v>0</v>
      </c>
    </row>
    <row r="22252" spans="1:5" x14ac:dyDescent="0.3">
      <c r="A22252">
        <v>50360009</v>
      </c>
      <c r="B22252" t="s">
        <v>1254</v>
      </c>
      <c r="C22252" t="s">
        <v>8</v>
      </c>
      <c r="D22252" t="s">
        <v>2380</v>
      </c>
      <c r="E22252">
        <v>0</v>
      </c>
    </row>
    <row r="22253" spans="1:5" x14ac:dyDescent="0.3">
      <c r="A22253">
        <v>50360009</v>
      </c>
      <c r="B22253" t="s">
        <v>1254</v>
      </c>
      <c r="C22253" t="s">
        <v>8</v>
      </c>
      <c r="D22253" t="s">
        <v>2381</v>
      </c>
      <c r="E22253">
        <v>0</v>
      </c>
    </row>
    <row r="22254" spans="1:5" x14ac:dyDescent="0.3">
      <c r="A22254">
        <v>50360009</v>
      </c>
      <c r="B22254" t="s">
        <v>1254</v>
      </c>
      <c r="C22254" t="s">
        <v>8</v>
      </c>
      <c r="D22254" t="s">
        <v>2382</v>
      </c>
      <c r="E22254">
        <v>0</v>
      </c>
    </row>
    <row r="22255" spans="1:5" x14ac:dyDescent="0.3">
      <c r="A22255">
        <v>50360009</v>
      </c>
      <c r="B22255" t="s">
        <v>1254</v>
      </c>
      <c r="C22255" t="s">
        <v>8</v>
      </c>
      <c r="D22255" t="s">
        <v>2383</v>
      </c>
      <c r="E22255">
        <v>0</v>
      </c>
    </row>
    <row r="22256" spans="1:5" x14ac:dyDescent="0.3">
      <c r="A22256">
        <v>50360009</v>
      </c>
      <c r="B22256" t="s">
        <v>1254</v>
      </c>
      <c r="C22256" t="s">
        <v>8</v>
      </c>
      <c r="D22256" t="s">
        <v>2384</v>
      </c>
      <c r="E22256">
        <v>0</v>
      </c>
    </row>
    <row r="22257" spans="1:5" x14ac:dyDescent="0.3">
      <c r="A22257">
        <v>50360009</v>
      </c>
      <c r="B22257" t="s">
        <v>1254</v>
      </c>
      <c r="C22257" t="s">
        <v>8</v>
      </c>
      <c r="D22257" t="s">
        <v>2385</v>
      </c>
      <c r="E22257">
        <v>0</v>
      </c>
    </row>
    <row r="22258" spans="1:5" x14ac:dyDescent="0.3">
      <c r="A22258">
        <v>50360009</v>
      </c>
      <c r="B22258" t="s">
        <v>1254</v>
      </c>
      <c r="C22258" t="s">
        <v>8</v>
      </c>
      <c r="D22258" t="s">
        <v>2386</v>
      </c>
      <c r="E22258">
        <v>0</v>
      </c>
    </row>
    <row r="22259" spans="1:5" x14ac:dyDescent="0.3">
      <c r="A22259">
        <v>50360009</v>
      </c>
      <c r="B22259" t="s">
        <v>1254</v>
      </c>
      <c r="C22259" t="s">
        <v>8</v>
      </c>
      <c r="D22259" t="s">
        <v>2387</v>
      </c>
      <c r="E22259">
        <v>0</v>
      </c>
    </row>
    <row r="22260" spans="1:5" x14ac:dyDescent="0.3">
      <c r="A22260">
        <v>50360009</v>
      </c>
      <c r="B22260" t="s">
        <v>1254</v>
      </c>
      <c r="C22260" t="s">
        <v>8</v>
      </c>
      <c r="D22260" t="s">
        <v>2388</v>
      </c>
      <c r="E22260">
        <v>0</v>
      </c>
    </row>
    <row r="22261" spans="1:5" x14ac:dyDescent="0.3">
      <c r="A22261">
        <v>50360009</v>
      </c>
      <c r="B22261" t="s">
        <v>1254</v>
      </c>
      <c r="C22261" t="s">
        <v>8</v>
      </c>
      <c r="D22261" t="s">
        <v>2389</v>
      </c>
      <c r="E22261">
        <v>0</v>
      </c>
    </row>
    <row r="22262" spans="1:5" x14ac:dyDescent="0.3">
      <c r="A22262">
        <v>50360009</v>
      </c>
      <c r="B22262" t="s">
        <v>1254</v>
      </c>
      <c r="C22262" t="s">
        <v>8</v>
      </c>
      <c r="D22262" t="s">
        <v>2390</v>
      </c>
      <c r="E22262">
        <v>-3</v>
      </c>
    </row>
    <row r="22263" spans="1:5" x14ac:dyDescent="0.3">
      <c r="A22263">
        <v>50360009</v>
      </c>
      <c r="B22263" t="s">
        <v>1254</v>
      </c>
      <c r="C22263" t="s">
        <v>8</v>
      </c>
      <c r="D22263" t="s">
        <v>2391</v>
      </c>
      <c r="E22263">
        <v>0</v>
      </c>
    </row>
    <row r="22264" spans="1:5" x14ac:dyDescent="0.3">
      <c r="A22264">
        <v>50360009</v>
      </c>
      <c r="B22264" t="s">
        <v>1254</v>
      </c>
      <c r="C22264" t="s">
        <v>8</v>
      </c>
      <c r="D22264" t="s">
        <v>2392</v>
      </c>
      <c r="E22264">
        <v>0</v>
      </c>
    </row>
    <row r="22265" spans="1:5" x14ac:dyDescent="0.3">
      <c r="A22265">
        <v>50360009</v>
      </c>
      <c r="B22265" t="s">
        <v>1254</v>
      </c>
      <c r="C22265" t="s">
        <v>8</v>
      </c>
      <c r="D22265" t="s">
        <v>2393</v>
      </c>
      <c r="E22265">
        <v>0</v>
      </c>
    </row>
    <row r="22266" spans="1:5" x14ac:dyDescent="0.3">
      <c r="A22266">
        <v>50360009</v>
      </c>
      <c r="B22266" t="s">
        <v>1254</v>
      </c>
      <c r="C22266" t="s">
        <v>8</v>
      </c>
      <c r="D22266" t="s">
        <v>2394</v>
      </c>
      <c r="E22266">
        <v>0</v>
      </c>
    </row>
    <row r="22267" spans="1:5" x14ac:dyDescent="0.3">
      <c r="A22267">
        <v>50360009</v>
      </c>
      <c r="B22267" t="s">
        <v>1254</v>
      </c>
      <c r="C22267" t="s">
        <v>8</v>
      </c>
      <c r="D22267" t="s">
        <v>2395</v>
      </c>
      <c r="E22267">
        <v>0</v>
      </c>
    </row>
    <row r="22268" spans="1:5" x14ac:dyDescent="0.3">
      <c r="A22268">
        <v>50360009</v>
      </c>
      <c r="B22268" t="s">
        <v>1254</v>
      </c>
      <c r="C22268" t="s">
        <v>8</v>
      </c>
      <c r="D22268" t="s">
        <v>2396</v>
      </c>
      <c r="E22268">
        <v>0</v>
      </c>
    </row>
    <row r="22269" spans="1:5" x14ac:dyDescent="0.3">
      <c r="A22269">
        <v>50360009</v>
      </c>
      <c r="B22269" t="s">
        <v>1254</v>
      </c>
      <c r="C22269" t="s">
        <v>8</v>
      </c>
      <c r="D22269" t="s">
        <v>2397</v>
      </c>
      <c r="E22269">
        <v>0</v>
      </c>
    </row>
    <row r="22270" spans="1:5" x14ac:dyDescent="0.3">
      <c r="A22270">
        <v>50360009</v>
      </c>
      <c r="B22270" t="s">
        <v>1254</v>
      </c>
      <c r="C22270" t="s">
        <v>8</v>
      </c>
      <c r="D22270" t="s">
        <v>2398</v>
      </c>
      <c r="E22270">
        <v>0</v>
      </c>
    </row>
    <row r="22271" spans="1:5" x14ac:dyDescent="0.3">
      <c r="A22271">
        <v>50360009</v>
      </c>
      <c r="B22271" t="s">
        <v>1254</v>
      </c>
      <c r="C22271" t="s">
        <v>8</v>
      </c>
      <c r="D22271" t="s">
        <v>2399</v>
      </c>
      <c r="E22271">
        <v>0</v>
      </c>
    </row>
    <row r="22272" spans="1:5" x14ac:dyDescent="0.3">
      <c r="A22272">
        <v>50360009</v>
      </c>
      <c r="B22272" t="s">
        <v>1254</v>
      </c>
      <c r="C22272" t="s">
        <v>8</v>
      </c>
      <c r="D22272" t="s">
        <v>2400</v>
      </c>
      <c r="E22272">
        <v>0</v>
      </c>
    </row>
    <row r="22273" spans="1:5" x14ac:dyDescent="0.3">
      <c r="A22273">
        <v>50360009</v>
      </c>
      <c r="B22273" t="s">
        <v>1254</v>
      </c>
      <c r="C22273" t="s">
        <v>8</v>
      </c>
      <c r="D22273" t="s">
        <v>2401</v>
      </c>
      <c r="E22273">
        <v>0</v>
      </c>
    </row>
    <row r="22274" spans="1:5" x14ac:dyDescent="0.3">
      <c r="A22274">
        <v>50360009</v>
      </c>
      <c r="B22274" t="s">
        <v>1254</v>
      </c>
      <c r="C22274" t="s">
        <v>8</v>
      </c>
      <c r="D22274" t="s">
        <v>2402</v>
      </c>
      <c r="E22274">
        <v>0</v>
      </c>
    </row>
    <row r="22275" spans="1:5" x14ac:dyDescent="0.3">
      <c r="A22275">
        <v>50360009</v>
      </c>
      <c r="B22275" t="s">
        <v>1254</v>
      </c>
      <c r="C22275" t="s">
        <v>8</v>
      </c>
      <c r="D22275" t="s">
        <v>2403</v>
      </c>
      <c r="E22275">
        <v>-2</v>
      </c>
    </row>
    <row r="22276" spans="1:5" x14ac:dyDescent="0.3">
      <c r="A22276">
        <v>50360009</v>
      </c>
      <c r="B22276" t="s">
        <v>1254</v>
      </c>
      <c r="C22276" t="s">
        <v>8</v>
      </c>
      <c r="D22276" t="s">
        <v>2404</v>
      </c>
      <c r="E22276">
        <v>0</v>
      </c>
    </row>
    <row r="22277" spans="1:5" x14ac:dyDescent="0.3">
      <c r="A22277">
        <v>50360009</v>
      </c>
      <c r="B22277" t="s">
        <v>1254</v>
      </c>
      <c r="C22277" t="s">
        <v>8</v>
      </c>
      <c r="D22277" t="s">
        <v>2405</v>
      </c>
      <c r="E22277">
        <v>0</v>
      </c>
    </row>
    <row r="22278" spans="1:5" x14ac:dyDescent="0.3">
      <c r="A22278">
        <v>50360009</v>
      </c>
      <c r="B22278" t="s">
        <v>1254</v>
      </c>
      <c r="C22278" t="s">
        <v>8</v>
      </c>
      <c r="D22278" t="s">
        <v>2406</v>
      </c>
      <c r="E22278">
        <v>0</v>
      </c>
    </row>
    <row r="22279" spans="1:5" x14ac:dyDescent="0.3">
      <c r="A22279">
        <v>50360009</v>
      </c>
      <c r="B22279" t="s">
        <v>1254</v>
      </c>
      <c r="C22279" t="s">
        <v>8</v>
      </c>
      <c r="D22279" t="s">
        <v>2407</v>
      </c>
      <c r="E22279">
        <v>0</v>
      </c>
    </row>
    <row r="22280" spans="1:5" x14ac:dyDescent="0.3">
      <c r="A22280">
        <v>50360009</v>
      </c>
      <c r="B22280" t="s">
        <v>1254</v>
      </c>
      <c r="C22280" t="s">
        <v>8</v>
      </c>
      <c r="D22280" t="s">
        <v>2408</v>
      </c>
      <c r="E22280">
        <v>0</v>
      </c>
    </row>
    <row r="22281" spans="1:5" x14ac:dyDescent="0.3">
      <c r="A22281">
        <v>50360009</v>
      </c>
      <c r="B22281" t="s">
        <v>1254</v>
      </c>
      <c r="C22281" t="s">
        <v>8</v>
      </c>
      <c r="D22281" t="s">
        <v>2409</v>
      </c>
      <c r="E22281">
        <v>0</v>
      </c>
    </row>
    <row r="22282" spans="1:5" x14ac:dyDescent="0.3">
      <c r="A22282">
        <v>50360009</v>
      </c>
      <c r="B22282" t="s">
        <v>1254</v>
      </c>
      <c r="C22282" t="s">
        <v>8</v>
      </c>
      <c r="D22282" t="s">
        <v>2410</v>
      </c>
      <c r="E22282">
        <v>0</v>
      </c>
    </row>
    <row r="22283" spans="1:5" x14ac:dyDescent="0.3">
      <c r="A22283">
        <v>50360009</v>
      </c>
      <c r="B22283" t="s">
        <v>1254</v>
      </c>
      <c r="C22283" t="s">
        <v>8</v>
      </c>
      <c r="D22283" t="s">
        <v>2411</v>
      </c>
      <c r="E22283">
        <v>0</v>
      </c>
    </row>
    <row r="22284" spans="1:5" x14ac:dyDescent="0.3">
      <c r="A22284">
        <v>50360009</v>
      </c>
      <c r="B22284" t="s">
        <v>1254</v>
      </c>
      <c r="C22284" t="s">
        <v>8</v>
      </c>
      <c r="D22284" t="s">
        <v>2412</v>
      </c>
      <c r="E22284">
        <v>0</v>
      </c>
    </row>
    <row r="22285" spans="1:5" x14ac:dyDescent="0.3">
      <c r="A22285">
        <v>50360009</v>
      </c>
      <c r="B22285" t="s">
        <v>1254</v>
      </c>
      <c r="C22285" t="s">
        <v>8</v>
      </c>
      <c r="D22285" t="s">
        <v>2413</v>
      </c>
      <c r="E22285">
        <v>0</v>
      </c>
    </row>
    <row r="22286" spans="1:5" x14ac:dyDescent="0.3">
      <c r="A22286">
        <v>39200204</v>
      </c>
      <c r="B22286" t="s">
        <v>1256</v>
      </c>
      <c r="C22286" t="s">
        <v>8</v>
      </c>
      <c r="D22286" t="s">
        <v>2378</v>
      </c>
      <c r="E22286">
        <v>0</v>
      </c>
    </row>
    <row r="22287" spans="1:5" x14ac:dyDescent="0.3">
      <c r="A22287">
        <v>39200204</v>
      </c>
      <c r="B22287" t="s">
        <v>1256</v>
      </c>
      <c r="C22287" t="s">
        <v>8</v>
      </c>
      <c r="D22287" t="s">
        <v>2379</v>
      </c>
      <c r="E22287">
        <v>0</v>
      </c>
    </row>
    <row r="22288" spans="1:5" x14ac:dyDescent="0.3">
      <c r="A22288">
        <v>39200204</v>
      </c>
      <c r="B22288" t="s">
        <v>1256</v>
      </c>
      <c r="C22288" t="s">
        <v>8</v>
      </c>
      <c r="D22288" t="s">
        <v>2380</v>
      </c>
      <c r="E22288">
        <v>0</v>
      </c>
    </row>
    <row r="22289" spans="1:5" x14ac:dyDescent="0.3">
      <c r="A22289">
        <v>39200204</v>
      </c>
      <c r="B22289" t="s">
        <v>1256</v>
      </c>
      <c r="C22289" t="s">
        <v>8</v>
      </c>
      <c r="D22289" t="s">
        <v>2381</v>
      </c>
      <c r="E22289">
        <v>0</v>
      </c>
    </row>
    <row r="22290" spans="1:5" x14ac:dyDescent="0.3">
      <c r="A22290">
        <v>39200204</v>
      </c>
      <c r="B22290" t="s">
        <v>1256</v>
      </c>
      <c r="C22290" t="s">
        <v>8</v>
      </c>
      <c r="D22290" t="s">
        <v>2382</v>
      </c>
      <c r="E22290">
        <v>0</v>
      </c>
    </row>
    <row r="22291" spans="1:5" x14ac:dyDescent="0.3">
      <c r="A22291">
        <v>39200204</v>
      </c>
      <c r="B22291" t="s">
        <v>1256</v>
      </c>
      <c r="C22291" t="s">
        <v>8</v>
      </c>
      <c r="D22291" t="s">
        <v>2383</v>
      </c>
      <c r="E22291">
        <v>0</v>
      </c>
    </row>
    <row r="22292" spans="1:5" x14ac:dyDescent="0.3">
      <c r="A22292">
        <v>39200204</v>
      </c>
      <c r="B22292" t="s">
        <v>1256</v>
      </c>
      <c r="C22292" t="s">
        <v>8</v>
      </c>
      <c r="D22292" t="s">
        <v>2384</v>
      </c>
      <c r="E22292">
        <v>0</v>
      </c>
    </row>
    <row r="22293" spans="1:5" x14ac:dyDescent="0.3">
      <c r="A22293">
        <v>39200204</v>
      </c>
      <c r="B22293" t="s">
        <v>1256</v>
      </c>
      <c r="C22293" t="s">
        <v>8</v>
      </c>
      <c r="D22293" t="s">
        <v>2385</v>
      </c>
      <c r="E22293">
        <v>0</v>
      </c>
    </row>
    <row r="22294" spans="1:5" x14ac:dyDescent="0.3">
      <c r="A22294">
        <v>39200204</v>
      </c>
      <c r="B22294" t="s">
        <v>1256</v>
      </c>
      <c r="C22294" t="s">
        <v>8</v>
      </c>
      <c r="D22294" t="s">
        <v>2386</v>
      </c>
      <c r="E22294">
        <v>0</v>
      </c>
    </row>
    <row r="22295" spans="1:5" x14ac:dyDescent="0.3">
      <c r="A22295">
        <v>39200204</v>
      </c>
      <c r="B22295" t="s">
        <v>1256</v>
      </c>
      <c r="C22295" t="s">
        <v>8</v>
      </c>
      <c r="D22295" t="s">
        <v>2387</v>
      </c>
      <c r="E22295">
        <v>0</v>
      </c>
    </row>
    <row r="22296" spans="1:5" x14ac:dyDescent="0.3">
      <c r="A22296">
        <v>39200204</v>
      </c>
      <c r="B22296" t="s">
        <v>1256</v>
      </c>
      <c r="C22296" t="s">
        <v>8</v>
      </c>
      <c r="D22296" t="s">
        <v>2388</v>
      </c>
      <c r="E22296">
        <v>0</v>
      </c>
    </row>
    <row r="22297" spans="1:5" x14ac:dyDescent="0.3">
      <c r="A22297">
        <v>39200204</v>
      </c>
      <c r="B22297" t="s">
        <v>1256</v>
      </c>
      <c r="C22297" t="s">
        <v>8</v>
      </c>
      <c r="D22297" t="s">
        <v>2389</v>
      </c>
      <c r="E22297">
        <v>-1</v>
      </c>
    </row>
    <row r="22298" spans="1:5" x14ac:dyDescent="0.3">
      <c r="A22298">
        <v>39200204</v>
      </c>
      <c r="B22298" t="s">
        <v>1256</v>
      </c>
      <c r="C22298" t="s">
        <v>8</v>
      </c>
      <c r="D22298" t="s">
        <v>2390</v>
      </c>
      <c r="E22298">
        <v>-1</v>
      </c>
    </row>
    <row r="22299" spans="1:5" x14ac:dyDescent="0.3">
      <c r="A22299">
        <v>39200204</v>
      </c>
      <c r="B22299" t="s">
        <v>1256</v>
      </c>
      <c r="C22299" t="s">
        <v>8</v>
      </c>
      <c r="D22299" t="s">
        <v>2391</v>
      </c>
      <c r="E22299">
        <v>0</v>
      </c>
    </row>
    <row r="22300" spans="1:5" x14ac:dyDescent="0.3">
      <c r="A22300">
        <v>39200204</v>
      </c>
      <c r="B22300" t="s">
        <v>1256</v>
      </c>
      <c r="C22300" t="s">
        <v>8</v>
      </c>
      <c r="D22300" t="s">
        <v>2392</v>
      </c>
      <c r="E22300">
        <v>0</v>
      </c>
    </row>
    <row r="22301" spans="1:5" x14ac:dyDescent="0.3">
      <c r="A22301">
        <v>39200204</v>
      </c>
      <c r="B22301" t="s">
        <v>1256</v>
      </c>
      <c r="C22301" t="s">
        <v>8</v>
      </c>
      <c r="D22301" t="s">
        <v>2393</v>
      </c>
      <c r="E22301">
        <v>0</v>
      </c>
    </row>
    <row r="22302" spans="1:5" x14ac:dyDescent="0.3">
      <c r="A22302">
        <v>39200204</v>
      </c>
      <c r="B22302" t="s">
        <v>1256</v>
      </c>
      <c r="C22302" t="s">
        <v>8</v>
      </c>
      <c r="D22302" t="s">
        <v>2394</v>
      </c>
      <c r="E22302">
        <v>0</v>
      </c>
    </row>
    <row r="22303" spans="1:5" x14ac:dyDescent="0.3">
      <c r="A22303">
        <v>39200204</v>
      </c>
      <c r="B22303" t="s">
        <v>1256</v>
      </c>
      <c r="C22303" t="s">
        <v>8</v>
      </c>
      <c r="D22303" t="s">
        <v>2395</v>
      </c>
      <c r="E22303">
        <v>0</v>
      </c>
    </row>
    <row r="22304" spans="1:5" x14ac:dyDescent="0.3">
      <c r="A22304">
        <v>39200204</v>
      </c>
      <c r="B22304" t="s">
        <v>1256</v>
      </c>
      <c r="C22304" t="s">
        <v>8</v>
      </c>
      <c r="D22304" t="s">
        <v>2396</v>
      </c>
      <c r="E22304">
        <v>-1</v>
      </c>
    </row>
    <row r="22305" spans="1:5" x14ac:dyDescent="0.3">
      <c r="A22305">
        <v>39200204</v>
      </c>
      <c r="B22305" t="s">
        <v>1256</v>
      </c>
      <c r="C22305" t="s">
        <v>8</v>
      </c>
      <c r="D22305" t="s">
        <v>2397</v>
      </c>
      <c r="E22305">
        <v>0</v>
      </c>
    </row>
    <row r="22306" spans="1:5" x14ac:dyDescent="0.3">
      <c r="A22306">
        <v>39200204</v>
      </c>
      <c r="B22306" t="s">
        <v>1256</v>
      </c>
      <c r="C22306" t="s">
        <v>8</v>
      </c>
      <c r="D22306" t="s">
        <v>2398</v>
      </c>
      <c r="E22306">
        <v>0</v>
      </c>
    </row>
    <row r="22307" spans="1:5" x14ac:dyDescent="0.3">
      <c r="A22307">
        <v>39200204</v>
      </c>
      <c r="B22307" t="s">
        <v>1256</v>
      </c>
      <c r="C22307" t="s">
        <v>8</v>
      </c>
      <c r="D22307" t="s">
        <v>2399</v>
      </c>
      <c r="E22307">
        <v>0</v>
      </c>
    </row>
    <row r="22308" spans="1:5" x14ac:dyDescent="0.3">
      <c r="A22308">
        <v>39200204</v>
      </c>
      <c r="B22308" t="s">
        <v>1256</v>
      </c>
      <c r="C22308" t="s">
        <v>8</v>
      </c>
      <c r="D22308" t="s">
        <v>2400</v>
      </c>
      <c r="E22308">
        <v>0</v>
      </c>
    </row>
    <row r="22309" spans="1:5" x14ac:dyDescent="0.3">
      <c r="A22309">
        <v>39200204</v>
      </c>
      <c r="B22309" t="s">
        <v>1256</v>
      </c>
      <c r="C22309" t="s">
        <v>8</v>
      </c>
      <c r="D22309" t="s">
        <v>2401</v>
      </c>
      <c r="E22309">
        <v>0</v>
      </c>
    </row>
    <row r="22310" spans="1:5" x14ac:dyDescent="0.3">
      <c r="A22310">
        <v>39200204</v>
      </c>
      <c r="B22310" t="s">
        <v>1256</v>
      </c>
      <c r="C22310" t="s">
        <v>8</v>
      </c>
      <c r="D22310" t="s">
        <v>2402</v>
      </c>
      <c r="E22310">
        <v>-1</v>
      </c>
    </row>
    <row r="22311" spans="1:5" x14ac:dyDescent="0.3">
      <c r="A22311">
        <v>39200204</v>
      </c>
      <c r="B22311" t="s">
        <v>1256</v>
      </c>
      <c r="C22311" t="s">
        <v>8</v>
      </c>
      <c r="D22311" t="s">
        <v>2403</v>
      </c>
      <c r="E22311">
        <v>-1</v>
      </c>
    </row>
    <row r="22312" spans="1:5" x14ac:dyDescent="0.3">
      <c r="A22312">
        <v>39200204</v>
      </c>
      <c r="B22312" t="s">
        <v>1256</v>
      </c>
      <c r="C22312" t="s">
        <v>8</v>
      </c>
      <c r="D22312" t="s">
        <v>2404</v>
      </c>
      <c r="E22312">
        <v>0</v>
      </c>
    </row>
    <row r="22313" spans="1:5" x14ac:dyDescent="0.3">
      <c r="A22313">
        <v>39200204</v>
      </c>
      <c r="B22313" t="s">
        <v>1256</v>
      </c>
      <c r="C22313" t="s">
        <v>8</v>
      </c>
      <c r="D22313" t="s">
        <v>2405</v>
      </c>
      <c r="E22313">
        <v>0</v>
      </c>
    </row>
    <row r="22314" spans="1:5" x14ac:dyDescent="0.3">
      <c r="A22314">
        <v>39200204</v>
      </c>
      <c r="B22314" t="s">
        <v>1256</v>
      </c>
      <c r="C22314" t="s">
        <v>8</v>
      </c>
      <c r="D22314" t="s">
        <v>2406</v>
      </c>
      <c r="E22314">
        <v>0</v>
      </c>
    </row>
    <row r="22315" spans="1:5" x14ac:dyDescent="0.3">
      <c r="A22315">
        <v>39200204</v>
      </c>
      <c r="B22315" t="s">
        <v>1256</v>
      </c>
      <c r="C22315" t="s">
        <v>8</v>
      </c>
      <c r="D22315" t="s">
        <v>2407</v>
      </c>
      <c r="E22315">
        <v>0</v>
      </c>
    </row>
    <row r="22316" spans="1:5" x14ac:dyDescent="0.3">
      <c r="A22316">
        <v>39200204</v>
      </c>
      <c r="B22316" t="s">
        <v>1256</v>
      </c>
      <c r="C22316" t="s">
        <v>8</v>
      </c>
      <c r="D22316" t="s">
        <v>2408</v>
      </c>
      <c r="E22316">
        <v>0</v>
      </c>
    </row>
    <row r="22317" spans="1:5" x14ac:dyDescent="0.3">
      <c r="A22317">
        <v>39200204</v>
      </c>
      <c r="B22317" t="s">
        <v>1256</v>
      </c>
      <c r="C22317" t="s">
        <v>8</v>
      </c>
      <c r="D22317" t="s">
        <v>2409</v>
      </c>
      <c r="E22317">
        <v>0</v>
      </c>
    </row>
    <row r="22318" spans="1:5" x14ac:dyDescent="0.3">
      <c r="A22318">
        <v>39200204</v>
      </c>
      <c r="B22318" t="s">
        <v>1256</v>
      </c>
      <c r="C22318" t="s">
        <v>8</v>
      </c>
      <c r="D22318" t="s">
        <v>2410</v>
      </c>
      <c r="E22318">
        <v>0</v>
      </c>
    </row>
    <row r="22319" spans="1:5" x14ac:dyDescent="0.3">
      <c r="A22319">
        <v>39200204</v>
      </c>
      <c r="B22319" t="s">
        <v>1256</v>
      </c>
      <c r="C22319" t="s">
        <v>8</v>
      </c>
      <c r="D22319" t="s">
        <v>2411</v>
      </c>
      <c r="E22319">
        <v>0</v>
      </c>
    </row>
    <row r="22320" spans="1:5" x14ac:dyDescent="0.3">
      <c r="A22320">
        <v>39200204</v>
      </c>
      <c r="B22320" t="s">
        <v>1256</v>
      </c>
      <c r="C22320" t="s">
        <v>8</v>
      </c>
      <c r="D22320" t="s">
        <v>2412</v>
      </c>
      <c r="E22320">
        <v>0</v>
      </c>
    </row>
    <row r="22321" spans="1:5" x14ac:dyDescent="0.3">
      <c r="A22321">
        <v>39200204</v>
      </c>
      <c r="B22321" t="s">
        <v>1256</v>
      </c>
      <c r="C22321" t="s">
        <v>8</v>
      </c>
      <c r="D22321" t="s">
        <v>2413</v>
      </c>
      <c r="E22321">
        <v>0</v>
      </c>
    </row>
    <row r="22322" spans="1:5" x14ac:dyDescent="0.3">
      <c r="A22322">
        <v>30100015</v>
      </c>
      <c r="B22322" t="s">
        <v>1258</v>
      </c>
      <c r="C22322" t="s">
        <v>8</v>
      </c>
      <c r="D22322" t="s">
        <v>2378</v>
      </c>
      <c r="E22322">
        <v>-3</v>
      </c>
    </row>
    <row r="22323" spans="1:5" x14ac:dyDescent="0.3">
      <c r="A22323">
        <v>30100015</v>
      </c>
      <c r="B22323" t="s">
        <v>1258</v>
      </c>
      <c r="C22323" t="s">
        <v>8</v>
      </c>
      <c r="D22323" t="s">
        <v>2379</v>
      </c>
      <c r="E22323">
        <v>-1</v>
      </c>
    </row>
    <row r="22324" spans="1:5" x14ac:dyDescent="0.3">
      <c r="A22324">
        <v>30100015</v>
      </c>
      <c r="B22324" t="s">
        <v>1258</v>
      </c>
      <c r="C22324" t="s">
        <v>8</v>
      </c>
      <c r="D22324" t="s">
        <v>2380</v>
      </c>
      <c r="E22324">
        <v>-1</v>
      </c>
    </row>
    <row r="22325" spans="1:5" x14ac:dyDescent="0.3">
      <c r="A22325">
        <v>30100015</v>
      </c>
      <c r="B22325" t="s">
        <v>1258</v>
      </c>
      <c r="C22325" t="s">
        <v>8</v>
      </c>
      <c r="D22325" t="s">
        <v>2381</v>
      </c>
      <c r="E22325">
        <v>0</v>
      </c>
    </row>
    <row r="22326" spans="1:5" x14ac:dyDescent="0.3">
      <c r="A22326">
        <v>30100015</v>
      </c>
      <c r="B22326" t="s">
        <v>1258</v>
      </c>
      <c r="C22326" t="s">
        <v>8</v>
      </c>
      <c r="D22326" t="s">
        <v>2382</v>
      </c>
      <c r="E22326">
        <v>0</v>
      </c>
    </row>
    <row r="22327" spans="1:5" x14ac:dyDescent="0.3">
      <c r="A22327">
        <v>30100015</v>
      </c>
      <c r="B22327" t="s">
        <v>1258</v>
      </c>
      <c r="C22327" t="s">
        <v>8</v>
      </c>
      <c r="D22327" t="s">
        <v>2383</v>
      </c>
      <c r="E22327">
        <v>0</v>
      </c>
    </row>
    <row r="22328" spans="1:5" x14ac:dyDescent="0.3">
      <c r="A22328">
        <v>30100015</v>
      </c>
      <c r="B22328" t="s">
        <v>1258</v>
      </c>
      <c r="C22328" t="s">
        <v>8</v>
      </c>
      <c r="D22328" t="s">
        <v>2384</v>
      </c>
      <c r="E22328">
        <v>0</v>
      </c>
    </row>
    <row r="22329" spans="1:5" x14ac:dyDescent="0.3">
      <c r="A22329">
        <v>30100015</v>
      </c>
      <c r="B22329" t="s">
        <v>1258</v>
      </c>
      <c r="C22329" t="s">
        <v>8</v>
      </c>
      <c r="D22329" t="s">
        <v>2385</v>
      </c>
      <c r="E22329">
        <v>-1</v>
      </c>
    </row>
    <row r="22330" spans="1:5" x14ac:dyDescent="0.3">
      <c r="A22330">
        <v>30100015</v>
      </c>
      <c r="B22330" t="s">
        <v>1258</v>
      </c>
      <c r="C22330" t="s">
        <v>8</v>
      </c>
      <c r="D22330" t="s">
        <v>2386</v>
      </c>
      <c r="E22330">
        <v>0</v>
      </c>
    </row>
    <row r="22331" spans="1:5" x14ac:dyDescent="0.3">
      <c r="A22331">
        <v>30100015</v>
      </c>
      <c r="B22331" t="s">
        <v>1258</v>
      </c>
      <c r="C22331" t="s">
        <v>8</v>
      </c>
      <c r="D22331" t="s">
        <v>2387</v>
      </c>
      <c r="E22331">
        <v>0</v>
      </c>
    </row>
    <row r="22332" spans="1:5" x14ac:dyDescent="0.3">
      <c r="A22332">
        <v>30100015</v>
      </c>
      <c r="B22332" t="s">
        <v>1258</v>
      </c>
      <c r="C22332" t="s">
        <v>8</v>
      </c>
      <c r="D22332" t="s">
        <v>2388</v>
      </c>
      <c r="E22332">
        <v>-4</v>
      </c>
    </row>
    <row r="22333" spans="1:5" x14ac:dyDescent="0.3">
      <c r="A22333">
        <v>30100015</v>
      </c>
      <c r="B22333" t="s">
        <v>1258</v>
      </c>
      <c r="C22333" t="s">
        <v>8</v>
      </c>
      <c r="D22333" t="s">
        <v>2389</v>
      </c>
      <c r="E22333">
        <v>0</v>
      </c>
    </row>
    <row r="22334" spans="1:5" x14ac:dyDescent="0.3">
      <c r="A22334">
        <v>30100015</v>
      </c>
      <c r="B22334" t="s">
        <v>1258</v>
      </c>
      <c r="C22334" t="s">
        <v>8</v>
      </c>
      <c r="D22334" t="s">
        <v>2390</v>
      </c>
      <c r="E22334">
        <v>-5</v>
      </c>
    </row>
    <row r="22335" spans="1:5" x14ac:dyDescent="0.3">
      <c r="A22335">
        <v>30100015</v>
      </c>
      <c r="B22335" t="s">
        <v>1258</v>
      </c>
      <c r="C22335" t="s">
        <v>8</v>
      </c>
      <c r="D22335" t="s">
        <v>2391</v>
      </c>
      <c r="E22335">
        <v>0</v>
      </c>
    </row>
    <row r="22336" spans="1:5" x14ac:dyDescent="0.3">
      <c r="A22336">
        <v>30100015</v>
      </c>
      <c r="B22336" t="s">
        <v>1258</v>
      </c>
      <c r="C22336" t="s">
        <v>8</v>
      </c>
      <c r="D22336" t="s">
        <v>2392</v>
      </c>
      <c r="E22336">
        <v>0</v>
      </c>
    </row>
    <row r="22337" spans="1:5" x14ac:dyDescent="0.3">
      <c r="A22337">
        <v>30100015</v>
      </c>
      <c r="B22337" t="s">
        <v>1258</v>
      </c>
      <c r="C22337" t="s">
        <v>8</v>
      </c>
      <c r="D22337" t="s">
        <v>2393</v>
      </c>
      <c r="E22337">
        <v>0</v>
      </c>
    </row>
    <row r="22338" spans="1:5" x14ac:dyDescent="0.3">
      <c r="A22338">
        <v>30100015</v>
      </c>
      <c r="B22338" t="s">
        <v>1258</v>
      </c>
      <c r="C22338" t="s">
        <v>8</v>
      </c>
      <c r="D22338" t="s">
        <v>2394</v>
      </c>
      <c r="E22338">
        <v>-1</v>
      </c>
    </row>
    <row r="22339" spans="1:5" x14ac:dyDescent="0.3">
      <c r="A22339">
        <v>30100015</v>
      </c>
      <c r="B22339" t="s">
        <v>1258</v>
      </c>
      <c r="C22339" t="s">
        <v>8</v>
      </c>
      <c r="D22339" t="s">
        <v>2395</v>
      </c>
      <c r="E22339">
        <v>0</v>
      </c>
    </row>
    <row r="22340" spans="1:5" x14ac:dyDescent="0.3">
      <c r="A22340">
        <v>30100015</v>
      </c>
      <c r="B22340" t="s">
        <v>1258</v>
      </c>
      <c r="C22340" t="s">
        <v>8</v>
      </c>
      <c r="D22340" t="s">
        <v>2396</v>
      </c>
      <c r="E22340">
        <v>-1</v>
      </c>
    </row>
    <row r="22341" spans="1:5" x14ac:dyDescent="0.3">
      <c r="A22341">
        <v>30100015</v>
      </c>
      <c r="B22341" t="s">
        <v>1258</v>
      </c>
      <c r="C22341" t="s">
        <v>8</v>
      </c>
      <c r="D22341" t="s">
        <v>2397</v>
      </c>
      <c r="E22341">
        <v>0</v>
      </c>
    </row>
    <row r="22342" spans="1:5" x14ac:dyDescent="0.3">
      <c r="A22342">
        <v>30100015</v>
      </c>
      <c r="B22342" t="s">
        <v>1258</v>
      </c>
      <c r="C22342" t="s">
        <v>8</v>
      </c>
      <c r="D22342" t="s">
        <v>2398</v>
      </c>
      <c r="E22342">
        <v>0</v>
      </c>
    </row>
    <row r="22343" spans="1:5" x14ac:dyDescent="0.3">
      <c r="A22343">
        <v>30100015</v>
      </c>
      <c r="B22343" t="s">
        <v>1258</v>
      </c>
      <c r="C22343" t="s">
        <v>8</v>
      </c>
      <c r="D22343" t="s">
        <v>2399</v>
      </c>
      <c r="E22343">
        <v>-3</v>
      </c>
    </row>
    <row r="22344" spans="1:5" x14ac:dyDescent="0.3">
      <c r="A22344">
        <v>30100015</v>
      </c>
      <c r="B22344" t="s">
        <v>1258</v>
      </c>
      <c r="C22344" t="s">
        <v>8</v>
      </c>
      <c r="D22344" t="s">
        <v>2400</v>
      </c>
      <c r="E22344">
        <v>0</v>
      </c>
    </row>
    <row r="22345" spans="1:5" x14ac:dyDescent="0.3">
      <c r="A22345">
        <v>30100015</v>
      </c>
      <c r="B22345" t="s">
        <v>1258</v>
      </c>
      <c r="C22345" t="s">
        <v>8</v>
      </c>
      <c r="D22345" t="s">
        <v>2401</v>
      </c>
      <c r="E22345">
        <v>-1</v>
      </c>
    </row>
    <row r="22346" spans="1:5" x14ac:dyDescent="0.3">
      <c r="A22346">
        <v>30100015</v>
      </c>
      <c r="B22346" t="s">
        <v>1258</v>
      </c>
      <c r="C22346" t="s">
        <v>8</v>
      </c>
      <c r="D22346" t="s">
        <v>2402</v>
      </c>
      <c r="E22346">
        <v>-6</v>
      </c>
    </row>
    <row r="22347" spans="1:5" x14ac:dyDescent="0.3">
      <c r="A22347">
        <v>30100015</v>
      </c>
      <c r="B22347" t="s">
        <v>1258</v>
      </c>
      <c r="C22347" t="s">
        <v>8</v>
      </c>
      <c r="D22347" t="s">
        <v>2403</v>
      </c>
      <c r="E22347">
        <v>0</v>
      </c>
    </row>
    <row r="22348" spans="1:5" x14ac:dyDescent="0.3">
      <c r="A22348">
        <v>30100015</v>
      </c>
      <c r="B22348" t="s">
        <v>1258</v>
      </c>
      <c r="C22348" t="s">
        <v>8</v>
      </c>
      <c r="D22348" t="s">
        <v>2404</v>
      </c>
      <c r="E22348">
        <v>-1</v>
      </c>
    </row>
    <row r="22349" spans="1:5" x14ac:dyDescent="0.3">
      <c r="A22349">
        <v>30100015</v>
      </c>
      <c r="B22349" t="s">
        <v>1258</v>
      </c>
      <c r="C22349" t="s">
        <v>8</v>
      </c>
      <c r="D22349" t="s">
        <v>2405</v>
      </c>
      <c r="E22349">
        <v>0</v>
      </c>
    </row>
    <row r="22350" spans="1:5" x14ac:dyDescent="0.3">
      <c r="A22350">
        <v>30100015</v>
      </c>
      <c r="B22350" t="s">
        <v>1258</v>
      </c>
      <c r="C22350" t="s">
        <v>8</v>
      </c>
      <c r="D22350" t="s">
        <v>2406</v>
      </c>
      <c r="E22350">
        <v>0</v>
      </c>
    </row>
    <row r="22351" spans="1:5" x14ac:dyDescent="0.3">
      <c r="A22351">
        <v>30100015</v>
      </c>
      <c r="B22351" t="s">
        <v>1258</v>
      </c>
      <c r="C22351" t="s">
        <v>8</v>
      </c>
      <c r="D22351" t="s">
        <v>2407</v>
      </c>
      <c r="E22351">
        <v>0</v>
      </c>
    </row>
    <row r="22352" spans="1:5" x14ac:dyDescent="0.3">
      <c r="A22352">
        <v>30100015</v>
      </c>
      <c r="B22352" t="s">
        <v>1258</v>
      </c>
      <c r="C22352" t="s">
        <v>8</v>
      </c>
      <c r="D22352" t="s">
        <v>2408</v>
      </c>
      <c r="E22352">
        <v>0</v>
      </c>
    </row>
    <row r="22353" spans="1:5" x14ac:dyDescent="0.3">
      <c r="A22353">
        <v>30100015</v>
      </c>
      <c r="B22353" t="s">
        <v>1258</v>
      </c>
      <c r="C22353" t="s">
        <v>8</v>
      </c>
      <c r="D22353" t="s">
        <v>2409</v>
      </c>
      <c r="E22353">
        <v>-4</v>
      </c>
    </row>
    <row r="22354" spans="1:5" x14ac:dyDescent="0.3">
      <c r="A22354">
        <v>30100015</v>
      </c>
      <c r="B22354" t="s">
        <v>1258</v>
      </c>
      <c r="C22354" t="s">
        <v>8</v>
      </c>
      <c r="D22354" t="s">
        <v>2410</v>
      </c>
      <c r="E22354">
        <v>-4</v>
      </c>
    </row>
    <row r="22355" spans="1:5" x14ac:dyDescent="0.3">
      <c r="A22355">
        <v>30100015</v>
      </c>
      <c r="B22355" t="s">
        <v>1258</v>
      </c>
      <c r="C22355" t="s">
        <v>8</v>
      </c>
      <c r="D22355" t="s">
        <v>2411</v>
      </c>
      <c r="E22355">
        <v>-2</v>
      </c>
    </row>
    <row r="22356" spans="1:5" x14ac:dyDescent="0.3">
      <c r="A22356">
        <v>30100015</v>
      </c>
      <c r="B22356" t="s">
        <v>1258</v>
      </c>
      <c r="C22356" t="s">
        <v>8</v>
      </c>
      <c r="D22356" t="s">
        <v>2412</v>
      </c>
      <c r="E22356">
        <v>-2</v>
      </c>
    </row>
    <row r="22357" spans="1:5" x14ac:dyDescent="0.3">
      <c r="A22357">
        <v>30100015</v>
      </c>
      <c r="B22357" t="s">
        <v>1258</v>
      </c>
      <c r="C22357" t="s">
        <v>8</v>
      </c>
      <c r="D22357" t="s">
        <v>2413</v>
      </c>
      <c r="E22357">
        <v>0</v>
      </c>
    </row>
    <row r="22358" spans="1:5" x14ac:dyDescent="0.3">
      <c r="A22358">
        <v>67450035</v>
      </c>
      <c r="B22358" t="s">
        <v>1260</v>
      </c>
      <c r="C22358" t="s">
        <v>8</v>
      </c>
      <c r="D22358" t="s">
        <v>2378</v>
      </c>
      <c r="E22358">
        <v>0</v>
      </c>
    </row>
    <row r="22359" spans="1:5" x14ac:dyDescent="0.3">
      <c r="A22359">
        <v>67450035</v>
      </c>
      <c r="B22359" t="s">
        <v>1260</v>
      </c>
      <c r="C22359" t="s">
        <v>8</v>
      </c>
      <c r="D22359" t="s">
        <v>2379</v>
      </c>
      <c r="E22359">
        <v>0</v>
      </c>
    </row>
    <row r="22360" spans="1:5" x14ac:dyDescent="0.3">
      <c r="A22360">
        <v>67450035</v>
      </c>
      <c r="B22360" t="s">
        <v>1260</v>
      </c>
      <c r="C22360" t="s">
        <v>8</v>
      </c>
      <c r="D22360" t="s">
        <v>2380</v>
      </c>
      <c r="E22360">
        <v>0</v>
      </c>
    </row>
    <row r="22361" spans="1:5" x14ac:dyDescent="0.3">
      <c r="A22361">
        <v>67450035</v>
      </c>
      <c r="B22361" t="s">
        <v>1260</v>
      </c>
      <c r="C22361" t="s">
        <v>8</v>
      </c>
      <c r="D22361" t="s">
        <v>2381</v>
      </c>
      <c r="E22361">
        <v>0</v>
      </c>
    </row>
    <row r="22362" spans="1:5" x14ac:dyDescent="0.3">
      <c r="A22362">
        <v>67450035</v>
      </c>
      <c r="B22362" t="s">
        <v>1260</v>
      </c>
      <c r="C22362" t="s">
        <v>8</v>
      </c>
      <c r="D22362" t="s">
        <v>2382</v>
      </c>
      <c r="E22362">
        <v>0</v>
      </c>
    </row>
    <row r="22363" spans="1:5" x14ac:dyDescent="0.3">
      <c r="A22363">
        <v>67450035</v>
      </c>
      <c r="B22363" t="s">
        <v>1260</v>
      </c>
      <c r="C22363" t="s">
        <v>8</v>
      </c>
      <c r="D22363" t="s">
        <v>2383</v>
      </c>
      <c r="E22363">
        <v>0</v>
      </c>
    </row>
    <row r="22364" spans="1:5" x14ac:dyDescent="0.3">
      <c r="A22364">
        <v>67450035</v>
      </c>
      <c r="B22364" t="s">
        <v>1260</v>
      </c>
      <c r="C22364" t="s">
        <v>8</v>
      </c>
      <c r="D22364" t="s">
        <v>2384</v>
      </c>
      <c r="E22364">
        <v>0</v>
      </c>
    </row>
    <row r="22365" spans="1:5" x14ac:dyDescent="0.3">
      <c r="A22365">
        <v>67450035</v>
      </c>
      <c r="B22365" t="s">
        <v>1260</v>
      </c>
      <c r="C22365" t="s">
        <v>8</v>
      </c>
      <c r="D22365" t="s">
        <v>2385</v>
      </c>
      <c r="E22365">
        <v>0</v>
      </c>
    </row>
    <row r="22366" spans="1:5" x14ac:dyDescent="0.3">
      <c r="A22366">
        <v>67450035</v>
      </c>
      <c r="B22366" t="s">
        <v>1260</v>
      </c>
      <c r="C22366" t="s">
        <v>8</v>
      </c>
      <c r="D22366" t="s">
        <v>2386</v>
      </c>
      <c r="E22366">
        <v>0</v>
      </c>
    </row>
    <row r="22367" spans="1:5" x14ac:dyDescent="0.3">
      <c r="A22367">
        <v>67450035</v>
      </c>
      <c r="B22367" t="s">
        <v>1260</v>
      </c>
      <c r="C22367" t="s">
        <v>8</v>
      </c>
      <c r="D22367" t="s">
        <v>2387</v>
      </c>
      <c r="E22367">
        <v>0</v>
      </c>
    </row>
    <row r="22368" spans="1:5" x14ac:dyDescent="0.3">
      <c r="A22368">
        <v>67450035</v>
      </c>
      <c r="B22368" t="s">
        <v>1260</v>
      </c>
      <c r="C22368" t="s">
        <v>8</v>
      </c>
      <c r="D22368" t="s">
        <v>2388</v>
      </c>
      <c r="E22368">
        <v>0</v>
      </c>
    </row>
    <row r="22369" spans="1:5" x14ac:dyDescent="0.3">
      <c r="A22369">
        <v>67450035</v>
      </c>
      <c r="B22369" t="s">
        <v>1260</v>
      </c>
      <c r="C22369" t="s">
        <v>8</v>
      </c>
      <c r="D22369" t="s">
        <v>2389</v>
      </c>
      <c r="E22369">
        <v>0</v>
      </c>
    </row>
    <row r="22370" spans="1:5" x14ac:dyDescent="0.3">
      <c r="A22370">
        <v>67450035</v>
      </c>
      <c r="B22370" t="s">
        <v>1260</v>
      </c>
      <c r="C22370" t="s">
        <v>8</v>
      </c>
      <c r="D22370" t="s">
        <v>2390</v>
      </c>
      <c r="E22370">
        <v>0</v>
      </c>
    </row>
    <row r="22371" spans="1:5" x14ac:dyDescent="0.3">
      <c r="A22371">
        <v>67450035</v>
      </c>
      <c r="B22371" t="s">
        <v>1260</v>
      </c>
      <c r="C22371" t="s">
        <v>8</v>
      </c>
      <c r="D22371" t="s">
        <v>2391</v>
      </c>
      <c r="E22371">
        <v>0</v>
      </c>
    </row>
    <row r="22372" spans="1:5" x14ac:dyDescent="0.3">
      <c r="A22372">
        <v>67450035</v>
      </c>
      <c r="B22372" t="s">
        <v>1260</v>
      </c>
      <c r="C22372" t="s">
        <v>8</v>
      </c>
      <c r="D22372" t="s">
        <v>2392</v>
      </c>
      <c r="E22372">
        <v>0</v>
      </c>
    </row>
    <row r="22373" spans="1:5" x14ac:dyDescent="0.3">
      <c r="A22373">
        <v>67450035</v>
      </c>
      <c r="B22373" t="s">
        <v>1260</v>
      </c>
      <c r="C22373" t="s">
        <v>8</v>
      </c>
      <c r="D22373" t="s">
        <v>2393</v>
      </c>
      <c r="E22373">
        <v>0</v>
      </c>
    </row>
    <row r="22374" spans="1:5" x14ac:dyDescent="0.3">
      <c r="A22374">
        <v>67450035</v>
      </c>
      <c r="B22374" t="s">
        <v>1260</v>
      </c>
      <c r="C22374" t="s">
        <v>8</v>
      </c>
      <c r="D22374" t="s">
        <v>2394</v>
      </c>
      <c r="E22374">
        <v>0</v>
      </c>
    </row>
    <row r="22375" spans="1:5" x14ac:dyDescent="0.3">
      <c r="A22375">
        <v>67450035</v>
      </c>
      <c r="B22375" t="s">
        <v>1260</v>
      </c>
      <c r="C22375" t="s">
        <v>8</v>
      </c>
      <c r="D22375" t="s">
        <v>2395</v>
      </c>
      <c r="E22375">
        <v>0</v>
      </c>
    </row>
    <row r="22376" spans="1:5" x14ac:dyDescent="0.3">
      <c r="A22376">
        <v>67450035</v>
      </c>
      <c r="B22376" t="s">
        <v>1260</v>
      </c>
      <c r="C22376" t="s">
        <v>8</v>
      </c>
      <c r="D22376" t="s">
        <v>2396</v>
      </c>
      <c r="E22376">
        <v>0</v>
      </c>
    </row>
    <row r="22377" spans="1:5" x14ac:dyDescent="0.3">
      <c r="A22377">
        <v>67450035</v>
      </c>
      <c r="B22377" t="s">
        <v>1260</v>
      </c>
      <c r="C22377" t="s">
        <v>8</v>
      </c>
      <c r="D22377" t="s">
        <v>2397</v>
      </c>
      <c r="E22377">
        <v>0</v>
      </c>
    </row>
    <row r="22378" spans="1:5" x14ac:dyDescent="0.3">
      <c r="A22378">
        <v>67450035</v>
      </c>
      <c r="B22378" t="s">
        <v>1260</v>
      </c>
      <c r="C22378" t="s">
        <v>8</v>
      </c>
      <c r="D22378" t="s">
        <v>2398</v>
      </c>
      <c r="E22378">
        <v>0</v>
      </c>
    </row>
    <row r="22379" spans="1:5" x14ac:dyDescent="0.3">
      <c r="A22379">
        <v>67450035</v>
      </c>
      <c r="B22379" t="s">
        <v>1260</v>
      </c>
      <c r="C22379" t="s">
        <v>8</v>
      </c>
      <c r="D22379" t="s">
        <v>2399</v>
      </c>
      <c r="E22379">
        <v>0</v>
      </c>
    </row>
    <row r="22380" spans="1:5" x14ac:dyDescent="0.3">
      <c r="A22380">
        <v>67450035</v>
      </c>
      <c r="B22380" t="s">
        <v>1260</v>
      </c>
      <c r="C22380" t="s">
        <v>8</v>
      </c>
      <c r="D22380" t="s">
        <v>2400</v>
      </c>
      <c r="E22380">
        <v>0</v>
      </c>
    </row>
    <row r="22381" spans="1:5" x14ac:dyDescent="0.3">
      <c r="A22381">
        <v>67450035</v>
      </c>
      <c r="B22381" t="s">
        <v>1260</v>
      </c>
      <c r="C22381" t="s">
        <v>8</v>
      </c>
      <c r="D22381" t="s">
        <v>2401</v>
      </c>
      <c r="E22381">
        <v>0</v>
      </c>
    </row>
    <row r="22382" spans="1:5" x14ac:dyDescent="0.3">
      <c r="A22382">
        <v>67450035</v>
      </c>
      <c r="B22382" t="s">
        <v>1260</v>
      </c>
      <c r="C22382" t="s">
        <v>8</v>
      </c>
      <c r="D22382" t="s">
        <v>2402</v>
      </c>
      <c r="E22382">
        <v>0</v>
      </c>
    </row>
    <row r="22383" spans="1:5" x14ac:dyDescent="0.3">
      <c r="A22383">
        <v>67450035</v>
      </c>
      <c r="B22383" t="s">
        <v>1260</v>
      </c>
      <c r="C22383" t="s">
        <v>8</v>
      </c>
      <c r="D22383" t="s">
        <v>2403</v>
      </c>
      <c r="E22383">
        <v>-1</v>
      </c>
    </row>
    <row r="22384" spans="1:5" x14ac:dyDescent="0.3">
      <c r="A22384">
        <v>67450035</v>
      </c>
      <c r="B22384" t="s">
        <v>1260</v>
      </c>
      <c r="C22384" t="s">
        <v>8</v>
      </c>
      <c r="D22384" t="s">
        <v>2404</v>
      </c>
      <c r="E22384">
        <v>0</v>
      </c>
    </row>
    <row r="22385" spans="1:5" x14ac:dyDescent="0.3">
      <c r="A22385">
        <v>67450035</v>
      </c>
      <c r="B22385" t="s">
        <v>1260</v>
      </c>
      <c r="C22385" t="s">
        <v>8</v>
      </c>
      <c r="D22385" t="s">
        <v>2405</v>
      </c>
      <c r="E22385">
        <v>0</v>
      </c>
    </row>
    <row r="22386" spans="1:5" x14ac:dyDescent="0.3">
      <c r="A22386">
        <v>67450035</v>
      </c>
      <c r="B22386" t="s">
        <v>1260</v>
      </c>
      <c r="C22386" t="s">
        <v>8</v>
      </c>
      <c r="D22386" t="s">
        <v>2406</v>
      </c>
      <c r="E22386">
        <v>0</v>
      </c>
    </row>
    <row r="22387" spans="1:5" x14ac:dyDescent="0.3">
      <c r="A22387">
        <v>67450035</v>
      </c>
      <c r="B22387" t="s">
        <v>1260</v>
      </c>
      <c r="C22387" t="s">
        <v>8</v>
      </c>
      <c r="D22387" t="s">
        <v>2407</v>
      </c>
      <c r="E22387">
        <v>0</v>
      </c>
    </row>
    <row r="22388" spans="1:5" x14ac:dyDescent="0.3">
      <c r="A22388">
        <v>67450035</v>
      </c>
      <c r="B22388" t="s">
        <v>1260</v>
      </c>
      <c r="C22388" t="s">
        <v>8</v>
      </c>
      <c r="D22388" t="s">
        <v>2408</v>
      </c>
      <c r="E22388">
        <v>0</v>
      </c>
    </row>
    <row r="22389" spans="1:5" x14ac:dyDescent="0.3">
      <c r="A22389">
        <v>67450035</v>
      </c>
      <c r="B22389" t="s">
        <v>1260</v>
      </c>
      <c r="C22389" t="s">
        <v>8</v>
      </c>
      <c r="D22389" t="s">
        <v>2409</v>
      </c>
      <c r="E22389">
        <v>0</v>
      </c>
    </row>
    <row r="22390" spans="1:5" x14ac:dyDescent="0.3">
      <c r="A22390">
        <v>67450035</v>
      </c>
      <c r="B22390" t="s">
        <v>1260</v>
      </c>
      <c r="C22390" t="s">
        <v>8</v>
      </c>
      <c r="D22390" t="s">
        <v>2410</v>
      </c>
      <c r="E22390">
        <v>0</v>
      </c>
    </row>
    <row r="22391" spans="1:5" x14ac:dyDescent="0.3">
      <c r="A22391">
        <v>67450035</v>
      </c>
      <c r="B22391" t="s">
        <v>1260</v>
      </c>
      <c r="C22391" t="s">
        <v>8</v>
      </c>
      <c r="D22391" t="s">
        <v>2411</v>
      </c>
      <c r="E22391">
        <v>0</v>
      </c>
    </row>
    <row r="22392" spans="1:5" x14ac:dyDescent="0.3">
      <c r="A22392">
        <v>67450035</v>
      </c>
      <c r="B22392" t="s">
        <v>1260</v>
      </c>
      <c r="C22392" t="s">
        <v>8</v>
      </c>
      <c r="D22392" t="s">
        <v>2412</v>
      </c>
      <c r="E22392">
        <v>0</v>
      </c>
    </row>
    <row r="22393" spans="1:5" x14ac:dyDescent="0.3">
      <c r="A22393">
        <v>67450035</v>
      </c>
      <c r="B22393" t="s">
        <v>1260</v>
      </c>
      <c r="C22393" t="s">
        <v>8</v>
      </c>
      <c r="D22393" t="s">
        <v>2413</v>
      </c>
      <c r="E22393">
        <v>0</v>
      </c>
    </row>
    <row r="22394" spans="1:5" x14ac:dyDescent="0.3">
      <c r="A22394">
        <v>66040008</v>
      </c>
      <c r="B22394" t="s">
        <v>1262</v>
      </c>
      <c r="C22394" t="s">
        <v>8</v>
      </c>
      <c r="D22394" t="s">
        <v>2378</v>
      </c>
      <c r="E22394">
        <v>0</v>
      </c>
    </row>
    <row r="22395" spans="1:5" x14ac:dyDescent="0.3">
      <c r="A22395">
        <v>66040008</v>
      </c>
      <c r="B22395" t="s">
        <v>1262</v>
      </c>
      <c r="C22395" t="s">
        <v>8</v>
      </c>
      <c r="D22395" t="s">
        <v>2379</v>
      </c>
      <c r="E22395">
        <v>0</v>
      </c>
    </row>
    <row r="22396" spans="1:5" x14ac:dyDescent="0.3">
      <c r="A22396">
        <v>66040008</v>
      </c>
      <c r="B22396" t="s">
        <v>1262</v>
      </c>
      <c r="C22396" t="s">
        <v>8</v>
      </c>
      <c r="D22396" t="s">
        <v>2380</v>
      </c>
      <c r="E22396">
        <v>-1</v>
      </c>
    </row>
    <row r="22397" spans="1:5" x14ac:dyDescent="0.3">
      <c r="A22397">
        <v>66040008</v>
      </c>
      <c r="B22397" t="s">
        <v>1262</v>
      </c>
      <c r="C22397" t="s">
        <v>8</v>
      </c>
      <c r="D22397" t="s">
        <v>2381</v>
      </c>
      <c r="E22397">
        <v>0</v>
      </c>
    </row>
    <row r="22398" spans="1:5" x14ac:dyDescent="0.3">
      <c r="A22398">
        <v>66040008</v>
      </c>
      <c r="B22398" t="s">
        <v>1262</v>
      </c>
      <c r="C22398" t="s">
        <v>8</v>
      </c>
      <c r="D22398" t="s">
        <v>2382</v>
      </c>
      <c r="E22398">
        <v>0</v>
      </c>
    </row>
    <row r="22399" spans="1:5" x14ac:dyDescent="0.3">
      <c r="A22399">
        <v>66040008</v>
      </c>
      <c r="B22399" t="s">
        <v>1262</v>
      </c>
      <c r="C22399" t="s">
        <v>8</v>
      </c>
      <c r="D22399" t="s">
        <v>2383</v>
      </c>
      <c r="E22399">
        <v>0</v>
      </c>
    </row>
    <row r="22400" spans="1:5" x14ac:dyDescent="0.3">
      <c r="A22400">
        <v>66040008</v>
      </c>
      <c r="B22400" t="s">
        <v>1262</v>
      </c>
      <c r="C22400" t="s">
        <v>8</v>
      </c>
      <c r="D22400" t="s">
        <v>2384</v>
      </c>
      <c r="E22400">
        <v>0</v>
      </c>
    </row>
    <row r="22401" spans="1:5" x14ac:dyDescent="0.3">
      <c r="A22401">
        <v>66040008</v>
      </c>
      <c r="B22401" t="s">
        <v>1262</v>
      </c>
      <c r="C22401" t="s">
        <v>8</v>
      </c>
      <c r="D22401" t="s">
        <v>2385</v>
      </c>
      <c r="E22401">
        <v>-2</v>
      </c>
    </row>
    <row r="22402" spans="1:5" x14ac:dyDescent="0.3">
      <c r="A22402">
        <v>66040008</v>
      </c>
      <c r="B22402" t="s">
        <v>1262</v>
      </c>
      <c r="C22402" t="s">
        <v>8</v>
      </c>
      <c r="D22402" t="s">
        <v>2386</v>
      </c>
      <c r="E22402">
        <v>-2</v>
      </c>
    </row>
    <row r="22403" spans="1:5" x14ac:dyDescent="0.3">
      <c r="A22403">
        <v>66040008</v>
      </c>
      <c r="B22403" t="s">
        <v>1262</v>
      </c>
      <c r="C22403" t="s">
        <v>8</v>
      </c>
      <c r="D22403" t="s">
        <v>2387</v>
      </c>
      <c r="E22403">
        <v>0</v>
      </c>
    </row>
    <row r="22404" spans="1:5" x14ac:dyDescent="0.3">
      <c r="A22404">
        <v>66040008</v>
      </c>
      <c r="B22404" t="s">
        <v>1262</v>
      </c>
      <c r="C22404" t="s">
        <v>8</v>
      </c>
      <c r="D22404" t="s">
        <v>2388</v>
      </c>
      <c r="E22404">
        <v>0</v>
      </c>
    </row>
    <row r="22405" spans="1:5" x14ac:dyDescent="0.3">
      <c r="A22405">
        <v>66040008</v>
      </c>
      <c r="B22405" t="s">
        <v>1262</v>
      </c>
      <c r="C22405" t="s">
        <v>8</v>
      </c>
      <c r="D22405" t="s">
        <v>2389</v>
      </c>
      <c r="E22405">
        <v>0</v>
      </c>
    </row>
    <row r="22406" spans="1:5" x14ac:dyDescent="0.3">
      <c r="A22406">
        <v>66040008</v>
      </c>
      <c r="B22406" t="s">
        <v>1262</v>
      </c>
      <c r="C22406" t="s">
        <v>8</v>
      </c>
      <c r="D22406" t="s">
        <v>2390</v>
      </c>
      <c r="E22406">
        <v>-1</v>
      </c>
    </row>
    <row r="22407" spans="1:5" x14ac:dyDescent="0.3">
      <c r="A22407">
        <v>66040008</v>
      </c>
      <c r="B22407" t="s">
        <v>1262</v>
      </c>
      <c r="C22407" t="s">
        <v>8</v>
      </c>
      <c r="D22407" t="s">
        <v>2391</v>
      </c>
      <c r="E22407">
        <v>0</v>
      </c>
    </row>
    <row r="22408" spans="1:5" x14ac:dyDescent="0.3">
      <c r="A22408">
        <v>66040008</v>
      </c>
      <c r="B22408" t="s">
        <v>1262</v>
      </c>
      <c r="C22408" t="s">
        <v>8</v>
      </c>
      <c r="D22408" t="s">
        <v>2392</v>
      </c>
      <c r="E22408">
        <v>0</v>
      </c>
    </row>
    <row r="22409" spans="1:5" x14ac:dyDescent="0.3">
      <c r="A22409">
        <v>66040008</v>
      </c>
      <c r="B22409" t="s">
        <v>1262</v>
      </c>
      <c r="C22409" t="s">
        <v>8</v>
      </c>
      <c r="D22409" t="s">
        <v>2393</v>
      </c>
      <c r="E22409">
        <v>0</v>
      </c>
    </row>
    <row r="22410" spans="1:5" x14ac:dyDescent="0.3">
      <c r="A22410">
        <v>66040008</v>
      </c>
      <c r="B22410" t="s">
        <v>1262</v>
      </c>
      <c r="C22410" t="s">
        <v>8</v>
      </c>
      <c r="D22410" t="s">
        <v>2394</v>
      </c>
      <c r="E22410">
        <v>0</v>
      </c>
    </row>
    <row r="22411" spans="1:5" x14ac:dyDescent="0.3">
      <c r="A22411">
        <v>66040008</v>
      </c>
      <c r="B22411" t="s">
        <v>1262</v>
      </c>
      <c r="C22411" t="s">
        <v>8</v>
      </c>
      <c r="D22411" t="s">
        <v>2395</v>
      </c>
      <c r="E22411">
        <v>0</v>
      </c>
    </row>
    <row r="22412" spans="1:5" x14ac:dyDescent="0.3">
      <c r="A22412">
        <v>66040008</v>
      </c>
      <c r="B22412" t="s">
        <v>1262</v>
      </c>
      <c r="C22412" t="s">
        <v>8</v>
      </c>
      <c r="D22412" t="s">
        <v>2396</v>
      </c>
      <c r="E22412">
        <v>0</v>
      </c>
    </row>
    <row r="22413" spans="1:5" x14ac:dyDescent="0.3">
      <c r="A22413">
        <v>66040008</v>
      </c>
      <c r="B22413" t="s">
        <v>1262</v>
      </c>
      <c r="C22413" t="s">
        <v>8</v>
      </c>
      <c r="D22413" t="s">
        <v>2397</v>
      </c>
      <c r="E22413">
        <v>0</v>
      </c>
    </row>
    <row r="22414" spans="1:5" x14ac:dyDescent="0.3">
      <c r="A22414">
        <v>66040008</v>
      </c>
      <c r="B22414" t="s">
        <v>1262</v>
      </c>
      <c r="C22414" t="s">
        <v>8</v>
      </c>
      <c r="D22414" t="s">
        <v>2398</v>
      </c>
      <c r="E22414">
        <v>-2</v>
      </c>
    </row>
    <row r="22415" spans="1:5" x14ac:dyDescent="0.3">
      <c r="A22415">
        <v>66040008</v>
      </c>
      <c r="B22415" t="s">
        <v>1262</v>
      </c>
      <c r="C22415" t="s">
        <v>8</v>
      </c>
      <c r="D22415" t="s">
        <v>2399</v>
      </c>
      <c r="E22415">
        <v>-2</v>
      </c>
    </row>
    <row r="22416" spans="1:5" x14ac:dyDescent="0.3">
      <c r="A22416">
        <v>66040008</v>
      </c>
      <c r="B22416" t="s">
        <v>1262</v>
      </c>
      <c r="C22416" t="s">
        <v>8</v>
      </c>
      <c r="D22416" t="s">
        <v>2400</v>
      </c>
      <c r="E22416">
        <v>-2</v>
      </c>
    </row>
    <row r="22417" spans="1:5" x14ac:dyDescent="0.3">
      <c r="A22417">
        <v>66040008</v>
      </c>
      <c r="B22417" t="s">
        <v>1262</v>
      </c>
      <c r="C22417" t="s">
        <v>8</v>
      </c>
      <c r="D22417" t="s">
        <v>2401</v>
      </c>
      <c r="E22417">
        <v>0</v>
      </c>
    </row>
    <row r="22418" spans="1:5" x14ac:dyDescent="0.3">
      <c r="A22418">
        <v>66040008</v>
      </c>
      <c r="B22418" t="s">
        <v>1262</v>
      </c>
      <c r="C22418" t="s">
        <v>8</v>
      </c>
      <c r="D22418" t="s">
        <v>2402</v>
      </c>
      <c r="E22418">
        <v>-2</v>
      </c>
    </row>
    <row r="22419" spans="1:5" x14ac:dyDescent="0.3">
      <c r="A22419">
        <v>66040008</v>
      </c>
      <c r="B22419" t="s">
        <v>1262</v>
      </c>
      <c r="C22419" t="s">
        <v>8</v>
      </c>
      <c r="D22419" t="s">
        <v>2403</v>
      </c>
      <c r="E22419">
        <v>-4</v>
      </c>
    </row>
    <row r="22420" spans="1:5" x14ac:dyDescent="0.3">
      <c r="A22420">
        <v>66040008</v>
      </c>
      <c r="B22420" t="s">
        <v>1262</v>
      </c>
      <c r="C22420" t="s">
        <v>8</v>
      </c>
      <c r="D22420" t="s">
        <v>2404</v>
      </c>
      <c r="E22420">
        <v>-2</v>
      </c>
    </row>
    <row r="22421" spans="1:5" x14ac:dyDescent="0.3">
      <c r="A22421">
        <v>66040008</v>
      </c>
      <c r="B22421" t="s">
        <v>1262</v>
      </c>
      <c r="C22421" t="s">
        <v>8</v>
      </c>
      <c r="D22421" t="s">
        <v>2405</v>
      </c>
      <c r="E22421">
        <v>-2</v>
      </c>
    </row>
    <row r="22422" spans="1:5" x14ac:dyDescent="0.3">
      <c r="A22422">
        <v>66040008</v>
      </c>
      <c r="B22422" t="s">
        <v>1262</v>
      </c>
      <c r="C22422" t="s">
        <v>8</v>
      </c>
      <c r="D22422" t="s">
        <v>2406</v>
      </c>
      <c r="E22422">
        <v>0</v>
      </c>
    </row>
    <row r="22423" spans="1:5" x14ac:dyDescent="0.3">
      <c r="A22423">
        <v>66040008</v>
      </c>
      <c r="B22423" t="s">
        <v>1262</v>
      </c>
      <c r="C22423" t="s">
        <v>8</v>
      </c>
      <c r="D22423" t="s">
        <v>2407</v>
      </c>
      <c r="E22423">
        <v>0</v>
      </c>
    </row>
    <row r="22424" spans="1:5" x14ac:dyDescent="0.3">
      <c r="A22424">
        <v>66040008</v>
      </c>
      <c r="B22424" t="s">
        <v>1262</v>
      </c>
      <c r="C22424" t="s">
        <v>8</v>
      </c>
      <c r="D22424" t="s">
        <v>2408</v>
      </c>
      <c r="E22424">
        <v>0</v>
      </c>
    </row>
    <row r="22425" spans="1:5" x14ac:dyDescent="0.3">
      <c r="A22425">
        <v>66040008</v>
      </c>
      <c r="B22425" t="s">
        <v>1262</v>
      </c>
      <c r="C22425" t="s">
        <v>8</v>
      </c>
      <c r="D22425" t="s">
        <v>2409</v>
      </c>
      <c r="E22425">
        <v>-2</v>
      </c>
    </row>
    <row r="22426" spans="1:5" x14ac:dyDescent="0.3">
      <c r="A22426">
        <v>66040008</v>
      </c>
      <c r="B22426" t="s">
        <v>1262</v>
      </c>
      <c r="C22426" t="s">
        <v>8</v>
      </c>
      <c r="D22426" t="s">
        <v>2410</v>
      </c>
      <c r="E22426">
        <v>0</v>
      </c>
    </row>
    <row r="22427" spans="1:5" x14ac:dyDescent="0.3">
      <c r="A22427">
        <v>66040008</v>
      </c>
      <c r="B22427" t="s">
        <v>1262</v>
      </c>
      <c r="C22427" t="s">
        <v>8</v>
      </c>
      <c r="D22427" t="s">
        <v>2411</v>
      </c>
      <c r="E22427">
        <v>0</v>
      </c>
    </row>
    <row r="22428" spans="1:5" x14ac:dyDescent="0.3">
      <c r="A22428">
        <v>66040008</v>
      </c>
      <c r="B22428" t="s">
        <v>1262</v>
      </c>
      <c r="C22428" t="s">
        <v>8</v>
      </c>
      <c r="D22428" t="s">
        <v>2412</v>
      </c>
      <c r="E22428">
        <v>-2</v>
      </c>
    </row>
    <row r="22429" spans="1:5" x14ac:dyDescent="0.3">
      <c r="A22429">
        <v>66040008</v>
      </c>
      <c r="B22429" t="s">
        <v>1262</v>
      </c>
      <c r="C22429" t="s">
        <v>8</v>
      </c>
      <c r="D22429" t="s">
        <v>2413</v>
      </c>
      <c r="E22429">
        <v>0</v>
      </c>
    </row>
    <row r="22430" spans="1:5" x14ac:dyDescent="0.3">
      <c r="A22430">
        <v>23310037</v>
      </c>
      <c r="B22430" t="s">
        <v>1264</v>
      </c>
      <c r="C22430" t="s">
        <v>8</v>
      </c>
      <c r="D22430" t="s">
        <v>2378</v>
      </c>
      <c r="E22430">
        <v>0</v>
      </c>
    </row>
    <row r="22431" spans="1:5" x14ac:dyDescent="0.3">
      <c r="A22431">
        <v>23310037</v>
      </c>
      <c r="B22431" t="s">
        <v>1264</v>
      </c>
      <c r="C22431" t="s">
        <v>8</v>
      </c>
      <c r="D22431" t="s">
        <v>2379</v>
      </c>
      <c r="E22431">
        <v>0</v>
      </c>
    </row>
    <row r="22432" spans="1:5" x14ac:dyDescent="0.3">
      <c r="A22432">
        <v>23310037</v>
      </c>
      <c r="B22432" t="s">
        <v>1264</v>
      </c>
      <c r="C22432" t="s">
        <v>8</v>
      </c>
      <c r="D22432" t="s">
        <v>2380</v>
      </c>
      <c r="E22432">
        <v>0</v>
      </c>
    </row>
    <row r="22433" spans="1:5" x14ac:dyDescent="0.3">
      <c r="A22433">
        <v>23310037</v>
      </c>
      <c r="B22433" t="s">
        <v>1264</v>
      </c>
      <c r="C22433" t="s">
        <v>8</v>
      </c>
      <c r="D22433" t="s">
        <v>2381</v>
      </c>
      <c r="E22433">
        <v>0</v>
      </c>
    </row>
    <row r="22434" spans="1:5" x14ac:dyDescent="0.3">
      <c r="A22434">
        <v>23310037</v>
      </c>
      <c r="B22434" t="s">
        <v>1264</v>
      </c>
      <c r="C22434" t="s">
        <v>8</v>
      </c>
      <c r="D22434" t="s">
        <v>2382</v>
      </c>
      <c r="E22434">
        <v>0</v>
      </c>
    </row>
    <row r="22435" spans="1:5" x14ac:dyDescent="0.3">
      <c r="A22435">
        <v>23310037</v>
      </c>
      <c r="B22435" t="s">
        <v>1264</v>
      </c>
      <c r="C22435" t="s">
        <v>8</v>
      </c>
      <c r="D22435" t="s">
        <v>2383</v>
      </c>
      <c r="E22435">
        <v>0</v>
      </c>
    </row>
    <row r="22436" spans="1:5" x14ac:dyDescent="0.3">
      <c r="A22436">
        <v>23310037</v>
      </c>
      <c r="B22436" t="s">
        <v>1264</v>
      </c>
      <c r="C22436" t="s">
        <v>8</v>
      </c>
      <c r="D22436" t="s">
        <v>2384</v>
      </c>
      <c r="E22436">
        <v>0</v>
      </c>
    </row>
    <row r="22437" spans="1:5" x14ac:dyDescent="0.3">
      <c r="A22437">
        <v>23310037</v>
      </c>
      <c r="B22437" t="s">
        <v>1264</v>
      </c>
      <c r="C22437" t="s">
        <v>8</v>
      </c>
      <c r="D22437" t="s">
        <v>2385</v>
      </c>
      <c r="E22437">
        <v>0</v>
      </c>
    </row>
    <row r="22438" spans="1:5" x14ac:dyDescent="0.3">
      <c r="A22438">
        <v>23310037</v>
      </c>
      <c r="B22438" t="s">
        <v>1264</v>
      </c>
      <c r="C22438" t="s">
        <v>8</v>
      </c>
      <c r="D22438" t="s">
        <v>2386</v>
      </c>
      <c r="E22438">
        <v>0</v>
      </c>
    </row>
    <row r="22439" spans="1:5" x14ac:dyDescent="0.3">
      <c r="A22439">
        <v>23310037</v>
      </c>
      <c r="B22439" t="s">
        <v>1264</v>
      </c>
      <c r="C22439" t="s">
        <v>8</v>
      </c>
      <c r="D22439" t="s">
        <v>2387</v>
      </c>
      <c r="E22439">
        <v>0</v>
      </c>
    </row>
    <row r="22440" spans="1:5" x14ac:dyDescent="0.3">
      <c r="A22440">
        <v>23310037</v>
      </c>
      <c r="B22440" t="s">
        <v>1264</v>
      </c>
      <c r="C22440" t="s">
        <v>8</v>
      </c>
      <c r="D22440" t="s">
        <v>2388</v>
      </c>
      <c r="E22440">
        <v>0</v>
      </c>
    </row>
    <row r="22441" spans="1:5" x14ac:dyDescent="0.3">
      <c r="A22441">
        <v>23310037</v>
      </c>
      <c r="B22441" t="s">
        <v>1264</v>
      </c>
      <c r="C22441" t="s">
        <v>8</v>
      </c>
      <c r="D22441" t="s">
        <v>2389</v>
      </c>
      <c r="E22441">
        <v>0</v>
      </c>
    </row>
    <row r="22442" spans="1:5" x14ac:dyDescent="0.3">
      <c r="A22442">
        <v>23310037</v>
      </c>
      <c r="B22442" t="s">
        <v>1264</v>
      </c>
      <c r="C22442" t="s">
        <v>8</v>
      </c>
      <c r="D22442" t="s">
        <v>2390</v>
      </c>
      <c r="E22442">
        <v>0</v>
      </c>
    </row>
    <row r="22443" spans="1:5" x14ac:dyDescent="0.3">
      <c r="A22443">
        <v>23310037</v>
      </c>
      <c r="B22443" t="s">
        <v>1264</v>
      </c>
      <c r="C22443" t="s">
        <v>8</v>
      </c>
      <c r="D22443" t="s">
        <v>2391</v>
      </c>
      <c r="E22443">
        <v>0</v>
      </c>
    </row>
    <row r="22444" spans="1:5" x14ac:dyDescent="0.3">
      <c r="A22444">
        <v>23310037</v>
      </c>
      <c r="B22444" t="s">
        <v>1264</v>
      </c>
      <c r="C22444" t="s">
        <v>8</v>
      </c>
      <c r="D22444" t="s">
        <v>2392</v>
      </c>
      <c r="E22444">
        <v>0</v>
      </c>
    </row>
    <row r="22445" spans="1:5" x14ac:dyDescent="0.3">
      <c r="A22445">
        <v>23310037</v>
      </c>
      <c r="B22445" t="s">
        <v>1264</v>
      </c>
      <c r="C22445" t="s">
        <v>8</v>
      </c>
      <c r="D22445" t="s">
        <v>2393</v>
      </c>
      <c r="E22445">
        <v>0</v>
      </c>
    </row>
    <row r="22446" spans="1:5" x14ac:dyDescent="0.3">
      <c r="A22446">
        <v>23310037</v>
      </c>
      <c r="B22446" t="s">
        <v>1264</v>
      </c>
      <c r="C22446" t="s">
        <v>8</v>
      </c>
      <c r="D22446" t="s">
        <v>2394</v>
      </c>
      <c r="E22446">
        <v>0</v>
      </c>
    </row>
    <row r="22447" spans="1:5" x14ac:dyDescent="0.3">
      <c r="A22447">
        <v>23310037</v>
      </c>
      <c r="B22447" t="s">
        <v>1264</v>
      </c>
      <c r="C22447" t="s">
        <v>8</v>
      </c>
      <c r="D22447" t="s">
        <v>2395</v>
      </c>
      <c r="E22447">
        <v>0</v>
      </c>
    </row>
    <row r="22448" spans="1:5" x14ac:dyDescent="0.3">
      <c r="A22448">
        <v>23310037</v>
      </c>
      <c r="B22448" t="s">
        <v>1264</v>
      </c>
      <c r="C22448" t="s">
        <v>8</v>
      </c>
      <c r="D22448" t="s">
        <v>2396</v>
      </c>
      <c r="E22448">
        <v>0</v>
      </c>
    </row>
    <row r="22449" spans="1:5" x14ac:dyDescent="0.3">
      <c r="A22449">
        <v>23310037</v>
      </c>
      <c r="B22449" t="s">
        <v>1264</v>
      </c>
      <c r="C22449" t="s">
        <v>8</v>
      </c>
      <c r="D22449" t="s">
        <v>2397</v>
      </c>
      <c r="E22449">
        <v>0</v>
      </c>
    </row>
    <row r="22450" spans="1:5" x14ac:dyDescent="0.3">
      <c r="A22450">
        <v>23310037</v>
      </c>
      <c r="B22450" t="s">
        <v>1264</v>
      </c>
      <c r="C22450" t="s">
        <v>8</v>
      </c>
      <c r="D22450" t="s">
        <v>2398</v>
      </c>
      <c r="E22450">
        <v>0</v>
      </c>
    </row>
    <row r="22451" spans="1:5" x14ac:dyDescent="0.3">
      <c r="A22451">
        <v>23310037</v>
      </c>
      <c r="B22451" t="s">
        <v>1264</v>
      </c>
      <c r="C22451" t="s">
        <v>8</v>
      </c>
      <c r="D22451" t="s">
        <v>2399</v>
      </c>
      <c r="E22451">
        <v>0</v>
      </c>
    </row>
    <row r="22452" spans="1:5" x14ac:dyDescent="0.3">
      <c r="A22452">
        <v>23310037</v>
      </c>
      <c r="B22452" t="s">
        <v>1264</v>
      </c>
      <c r="C22452" t="s">
        <v>8</v>
      </c>
      <c r="D22452" t="s">
        <v>2400</v>
      </c>
      <c r="E22452">
        <v>0</v>
      </c>
    </row>
    <row r="22453" spans="1:5" x14ac:dyDescent="0.3">
      <c r="A22453">
        <v>23310037</v>
      </c>
      <c r="B22453" t="s">
        <v>1264</v>
      </c>
      <c r="C22453" t="s">
        <v>8</v>
      </c>
      <c r="D22453" t="s">
        <v>2401</v>
      </c>
      <c r="E22453">
        <v>0</v>
      </c>
    </row>
    <row r="22454" spans="1:5" x14ac:dyDescent="0.3">
      <c r="A22454">
        <v>23310037</v>
      </c>
      <c r="B22454" t="s">
        <v>1264</v>
      </c>
      <c r="C22454" t="s">
        <v>8</v>
      </c>
      <c r="D22454" t="s">
        <v>2402</v>
      </c>
      <c r="E22454">
        <v>0</v>
      </c>
    </row>
    <row r="22455" spans="1:5" x14ac:dyDescent="0.3">
      <c r="A22455">
        <v>23310037</v>
      </c>
      <c r="B22455" t="s">
        <v>1264</v>
      </c>
      <c r="C22455" t="s">
        <v>8</v>
      </c>
      <c r="D22455" t="s">
        <v>2403</v>
      </c>
      <c r="E22455">
        <v>-4</v>
      </c>
    </row>
    <row r="22456" spans="1:5" x14ac:dyDescent="0.3">
      <c r="A22456">
        <v>23310037</v>
      </c>
      <c r="B22456" t="s">
        <v>1264</v>
      </c>
      <c r="C22456" t="s">
        <v>8</v>
      </c>
      <c r="D22456" t="s">
        <v>2404</v>
      </c>
      <c r="E22456">
        <v>0</v>
      </c>
    </row>
    <row r="22457" spans="1:5" x14ac:dyDescent="0.3">
      <c r="A22457">
        <v>23310037</v>
      </c>
      <c r="B22457" t="s">
        <v>1264</v>
      </c>
      <c r="C22457" t="s">
        <v>8</v>
      </c>
      <c r="D22457" t="s">
        <v>2405</v>
      </c>
      <c r="E22457">
        <v>0</v>
      </c>
    </row>
    <row r="22458" spans="1:5" x14ac:dyDescent="0.3">
      <c r="A22458">
        <v>23310037</v>
      </c>
      <c r="B22458" t="s">
        <v>1264</v>
      </c>
      <c r="C22458" t="s">
        <v>8</v>
      </c>
      <c r="D22458" t="s">
        <v>2406</v>
      </c>
      <c r="E22458">
        <v>0</v>
      </c>
    </row>
    <row r="22459" spans="1:5" x14ac:dyDescent="0.3">
      <c r="A22459">
        <v>23310037</v>
      </c>
      <c r="B22459" t="s">
        <v>1264</v>
      </c>
      <c r="C22459" t="s">
        <v>8</v>
      </c>
      <c r="D22459" t="s">
        <v>2407</v>
      </c>
      <c r="E22459">
        <v>0</v>
      </c>
    </row>
    <row r="22460" spans="1:5" x14ac:dyDescent="0.3">
      <c r="A22460">
        <v>23310037</v>
      </c>
      <c r="B22460" t="s">
        <v>1264</v>
      </c>
      <c r="C22460" t="s">
        <v>8</v>
      </c>
      <c r="D22460" t="s">
        <v>2408</v>
      </c>
      <c r="E22460">
        <v>0</v>
      </c>
    </row>
    <row r="22461" spans="1:5" x14ac:dyDescent="0.3">
      <c r="A22461">
        <v>23310037</v>
      </c>
      <c r="B22461" t="s">
        <v>1264</v>
      </c>
      <c r="C22461" t="s">
        <v>8</v>
      </c>
      <c r="D22461" t="s">
        <v>2409</v>
      </c>
      <c r="E22461">
        <v>0</v>
      </c>
    </row>
    <row r="22462" spans="1:5" x14ac:dyDescent="0.3">
      <c r="A22462">
        <v>23310037</v>
      </c>
      <c r="B22462" t="s">
        <v>1264</v>
      </c>
      <c r="C22462" t="s">
        <v>8</v>
      </c>
      <c r="D22462" t="s">
        <v>2410</v>
      </c>
      <c r="E22462">
        <v>0</v>
      </c>
    </row>
    <row r="22463" spans="1:5" x14ac:dyDescent="0.3">
      <c r="A22463">
        <v>23310037</v>
      </c>
      <c r="B22463" t="s">
        <v>1264</v>
      </c>
      <c r="C22463" t="s">
        <v>8</v>
      </c>
      <c r="D22463" t="s">
        <v>2411</v>
      </c>
      <c r="E22463">
        <v>0</v>
      </c>
    </row>
    <row r="22464" spans="1:5" x14ac:dyDescent="0.3">
      <c r="A22464">
        <v>23310037</v>
      </c>
      <c r="B22464" t="s">
        <v>1264</v>
      </c>
      <c r="C22464" t="s">
        <v>8</v>
      </c>
      <c r="D22464" t="s">
        <v>2412</v>
      </c>
      <c r="E22464">
        <v>0</v>
      </c>
    </row>
    <row r="22465" spans="1:5" x14ac:dyDescent="0.3">
      <c r="A22465">
        <v>23310037</v>
      </c>
      <c r="B22465" t="s">
        <v>1264</v>
      </c>
      <c r="C22465" t="s">
        <v>8</v>
      </c>
      <c r="D22465" t="s">
        <v>2413</v>
      </c>
      <c r="E22465">
        <v>0</v>
      </c>
    </row>
    <row r="22466" spans="1:5" x14ac:dyDescent="0.3">
      <c r="A22466">
        <v>91130017</v>
      </c>
      <c r="B22466" t="s">
        <v>1266</v>
      </c>
      <c r="C22466" t="s">
        <v>8</v>
      </c>
      <c r="D22466" t="s">
        <v>2378</v>
      </c>
      <c r="E22466">
        <v>0</v>
      </c>
    </row>
    <row r="22467" spans="1:5" x14ac:dyDescent="0.3">
      <c r="A22467">
        <v>91130017</v>
      </c>
      <c r="B22467" t="s">
        <v>1266</v>
      </c>
      <c r="C22467" t="s">
        <v>8</v>
      </c>
      <c r="D22467" t="s">
        <v>2379</v>
      </c>
      <c r="E22467">
        <v>0</v>
      </c>
    </row>
    <row r="22468" spans="1:5" x14ac:dyDescent="0.3">
      <c r="A22468">
        <v>91130017</v>
      </c>
      <c r="B22468" t="s">
        <v>1266</v>
      </c>
      <c r="C22468" t="s">
        <v>8</v>
      </c>
      <c r="D22468" t="s">
        <v>2380</v>
      </c>
      <c r="E22468">
        <v>0</v>
      </c>
    </row>
    <row r="22469" spans="1:5" x14ac:dyDescent="0.3">
      <c r="A22469">
        <v>91130017</v>
      </c>
      <c r="B22469" t="s">
        <v>1266</v>
      </c>
      <c r="C22469" t="s">
        <v>8</v>
      </c>
      <c r="D22469" t="s">
        <v>2381</v>
      </c>
      <c r="E22469">
        <v>0</v>
      </c>
    </row>
    <row r="22470" spans="1:5" x14ac:dyDescent="0.3">
      <c r="A22470">
        <v>91130017</v>
      </c>
      <c r="B22470" t="s">
        <v>1266</v>
      </c>
      <c r="C22470" t="s">
        <v>8</v>
      </c>
      <c r="D22470" t="s">
        <v>2382</v>
      </c>
      <c r="E22470">
        <v>0</v>
      </c>
    </row>
    <row r="22471" spans="1:5" x14ac:dyDescent="0.3">
      <c r="A22471">
        <v>91130017</v>
      </c>
      <c r="B22471" t="s">
        <v>1266</v>
      </c>
      <c r="C22471" t="s">
        <v>8</v>
      </c>
      <c r="D22471" t="s">
        <v>2383</v>
      </c>
      <c r="E22471">
        <v>0</v>
      </c>
    </row>
    <row r="22472" spans="1:5" x14ac:dyDescent="0.3">
      <c r="A22472">
        <v>91130017</v>
      </c>
      <c r="B22472" t="s">
        <v>1266</v>
      </c>
      <c r="C22472" t="s">
        <v>8</v>
      </c>
      <c r="D22472" t="s">
        <v>2384</v>
      </c>
      <c r="E22472">
        <v>0</v>
      </c>
    </row>
    <row r="22473" spans="1:5" x14ac:dyDescent="0.3">
      <c r="A22473">
        <v>91130017</v>
      </c>
      <c r="B22473" t="s">
        <v>1266</v>
      </c>
      <c r="C22473" t="s">
        <v>8</v>
      </c>
      <c r="D22473" t="s">
        <v>2385</v>
      </c>
      <c r="E22473">
        <v>0</v>
      </c>
    </row>
    <row r="22474" spans="1:5" x14ac:dyDescent="0.3">
      <c r="A22474">
        <v>91130017</v>
      </c>
      <c r="B22474" t="s">
        <v>1266</v>
      </c>
      <c r="C22474" t="s">
        <v>8</v>
      </c>
      <c r="D22474" t="s">
        <v>2386</v>
      </c>
      <c r="E22474">
        <v>0</v>
      </c>
    </row>
    <row r="22475" spans="1:5" x14ac:dyDescent="0.3">
      <c r="A22475">
        <v>91130017</v>
      </c>
      <c r="B22475" t="s">
        <v>1266</v>
      </c>
      <c r="C22475" t="s">
        <v>8</v>
      </c>
      <c r="D22475" t="s">
        <v>2387</v>
      </c>
      <c r="E22475">
        <v>0</v>
      </c>
    </row>
    <row r="22476" spans="1:5" x14ac:dyDescent="0.3">
      <c r="A22476">
        <v>91130017</v>
      </c>
      <c r="B22476" t="s">
        <v>1266</v>
      </c>
      <c r="C22476" t="s">
        <v>8</v>
      </c>
      <c r="D22476" t="s">
        <v>2388</v>
      </c>
      <c r="E22476">
        <v>0</v>
      </c>
    </row>
    <row r="22477" spans="1:5" x14ac:dyDescent="0.3">
      <c r="A22477">
        <v>91130017</v>
      </c>
      <c r="B22477" t="s">
        <v>1266</v>
      </c>
      <c r="C22477" t="s">
        <v>8</v>
      </c>
      <c r="D22477" t="s">
        <v>2389</v>
      </c>
      <c r="E22477">
        <v>0</v>
      </c>
    </row>
    <row r="22478" spans="1:5" x14ac:dyDescent="0.3">
      <c r="A22478">
        <v>91130017</v>
      </c>
      <c r="B22478" t="s">
        <v>1266</v>
      </c>
      <c r="C22478" t="s">
        <v>8</v>
      </c>
      <c r="D22478" t="s">
        <v>2390</v>
      </c>
      <c r="E22478">
        <v>0</v>
      </c>
    </row>
    <row r="22479" spans="1:5" x14ac:dyDescent="0.3">
      <c r="A22479">
        <v>91130017</v>
      </c>
      <c r="B22479" t="s">
        <v>1266</v>
      </c>
      <c r="C22479" t="s">
        <v>8</v>
      </c>
      <c r="D22479" t="s">
        <v>2391</v>
      </c>
      <c r="E22479">
        <v>0</v>
      </c>
    </row>
    <row r="22480" spans="1:5" x14ac:dyDescent="0.3">
      <c r="A22480">
        <v>91130017</v>
      </c>
      <c r="B22480" t="s">
        <v>1266</v>
      </c>
      <c r="C22480" t="s">
        <v>8</v>
      </c>
      <c r="D22480" t="s">
        <v>2392</v>
      </c>
      <c r="E22480">
        <v>0</v>
      </c>
    </row>
    <row r="22481" spans="1:5" x14ac:dyDescent="0.3">
      <c r="A22481">
        <v>91130017</v>
      </c>
      <c r="B22481" t="s">
        <v>1266</v>
      </c>
      <c r="C22481" t="s">
        <v>8</v>
      </c>
      <c r="D22481" t="s">
        <v>2393</v>
      </c>
      <c r="E22481">
        <v>0</v>
      </c>
    </row>
    <row r="22482" spans="1:5" x14ac:dyDescent="0.3">
      <c r="A22482">
        <v>91130017</v>
      </c>
      <c r="B22482" t="s">
        <v>1266</v>
      </c>
      <c r="C22482" t="s">
        <v>8</v>
      </c>
      <c r="D22482" t="s">
        <v>2394</v>
      </c>
      <c r="E22482">
        <v>0</v>
      </c>
    </row>
    <row r="22483" spans="1:5" x14ac:dyDescent="0.3">
      <c r="A22483">
        <v>91130017</v>
      </c>
      <c r="B22483" t="s">
        <v>1266</v>
      </c>
      <c r="C22483" t="s">
        <v>8</v>
      </c>
      <c r="D22483" t="s">
        <v>2395</v>
      </c>
      <c r="E22483">
        <v>-1</v>
      </c>
    </row>
    <row r="22484" spans="1:5" x14ac:dyDescent="0.3">
      <c r="A22484">
        <v>91130017</v>
      </c>
      <c r="B22484" t="s">
        <v>1266</v>
      </c>
      <c r="C22484" t="s">
        <v>8</v>
      </c>
      <c r="D22484" t="s">
        <v>2396</v>
      </c>
      <c r="E22484">
        <v>0</v>
      </c>
    </row>
    <row r="22485" spans="1:5" x14ac:dyDescent="0.3">
      <c r="A22485">
        <v>91130017</v>
      </c>
      <c r="B22485" t="s">
        <v>1266</v>
      </c>
      <c r="C22485" t="s">
        <v>8</v>
      </c>
      <c r="D22485" t="s">
        <v>2397</v>
      </c>
      <c r="E22485">
        <v>0</v>
      </c>
    </row>
    <row r="22486" spans="1:5" x14ac:dyDescent="0.3">
      <c r="A22486">
        <v>91130017</v>
      </c>
      <c r="B22486" t="s">
        <v>1266</v>
      </c>
      <c r="C22486" t="s">
        <v>8</v>
      </c>
      <c r="D22486" t="s">
        <v>2398</v>
      </c>
      <c r="E22486">
        <v>0</v>
      </c>
    </row>
    <row r="22487" spans="1:5" x14ac:dyDescent="0.3">
      <c r="A22487">
        <v>91130017</v>
      </c>
      <c r="B22487" t="s">
        <v>1266</v>
      </c>
      <c r="C22487" t="s">
        <v>8</v>
      </c>
      <c r="D22487" t="s">
        <v>2399</v>
      </c>
      <c r="E22487">
        <v>0</v>
      </c>
    </row>
    <row r="22488" spans="1:5" x14ac:dyDescent="0.3">
      <c r="A22488">
        <v>91130017</v>
      </c>
      <c r="B22488" t="s">
        <v>1266</v>
      </c>
      <c r="C22488" t="s">
        <v>8</v>
      </c>
      <c r="D22488" t="s">
        <v>2400</v>
      </c>
      <c r="E22488">
        <v>0</v>
      </c>
    </row>
    <row r="22489" spans="1:5" x14ac:dyDescent="0.3">
      <c r="A22489">
        <v>91130017</v>
      </c>
      <c r="B22489" t="s">
        <v>1266</v>
      </c>
      <c r="C22489" t="s">
        <v>8</v>
      </c>
      <c r="D22489" t="s">
        <v>2401</v>
      </c>
      <c r="E22489">
        <v>0</v>
      </c>
    </row>
    <row r="22490" spans="1:5" x14ac:dyDescent="0.3">
      <c r="A22490">
        <v>91130017</v>
      </c>
      <c r="B22490" t="s">
        <v>1266</v>
      </c>
      <c r="C22490" t="s">
        <v>8</v>
      </c>
      <c r="D22490" t="s">
        <v>2402</v>
      </c>
      <c r="E22490">
        <v>0</v>
      </c>
    </row>
    <row r="22491" spans="1:5" x14ac:dyDescent="0.3">
      <c r="A22491">
        <v>91130017</v>
      </c>
      <c r="B22491" t="s">
        <v>1266</v>
      </c>
      <c r="C22491" t="s">
        <v>8</v>
      </c>
      <c r="D22491" t="s">
        <v>2403</v>
      </c>
      <c r="E22491">
        <v>-1</v>
      </c>
    </row>
    <row r="22492" spans="1:5" x14ac:dyDescent="0.3">
      <c r="A22492">
        <v>91130017</v>
      </c>
      <c r="B22492" t="s">
        <v>1266</v>
      </c>
      <c r="C22492" t="s">
        <v>8</v>
      </c>
      <c r="D22492" t="s">
        <v>2404</v>
      </c>
      <c r="E22492">
        <v>0</v>
      </c>
    </row>
    <row r="22493" spans="1:5" x14ac:dyDescent="0.3">
      <c r="A22493">
        <v>91130017</v>
      </c>
      <c r="B22493" t="s">
        <v>1266</v>
      </c>
      <c r="C22493" t="s">
        <v>8</v>
      </c>
      <c r="D22493" t="s">
        <v>2405</v>
      </c>
      <c r="E22493">
        <v>0</v>
      </c>
    </row>
    <row r="22494" spans="1:5" x14ac:dyDescent="0.3">
      <c r="A22494">
        <v>91130017</v>
      </c>
      <c r="B22494" t="s">
        <v>1266</v>
      </c>
      <c r="C22494" t="s">
        <v>8</v>
      </c>
      <c r="D22494" t="s">
        <v>2406</v>
      </c>
      <c r="E22494">
        <v>0</v>
      </c>
    </row>
    <row r="22495" spans="1:5" x14ac:dyDescent="0.3">
      <c r="A22495">
        <v>91130017</v>
      </c>
      <c r="B22495" t="s">
        <v>1266</v>
      </c>
      <c r="C22495" t="s">
        <v>8</v>
      </c>
      <c r="D22495" t="s">
        <v>2407</v>
      </c>
      <c r="E22495">
        <v>0</v>
      </c>
    </row>
    <row r="22496" spans="1:5" x14ac:dyDescent="0.3">
      <c r="A22496">
        <v>91130017</v>
      </c>
      <c r="B22496" t="s">
        <v>1266</v>
      </c>
      <c r="C22496" t="s">
        <v>8</v>
      </c>
      <c r="D22496" t="s">
        <v>2408</v>
      </c>
      <c r="E22496">
        <v>0</v>
      </c>
    </row>
    <row r="22497" spans="1:5" x14ac:dyDescent="0.3">
      <c r="A22497">
        <v>91130017</v>
      </c>
      <c r="B22497" t="s">
        <v>1266</v>
      </c>
      <c r="C22497" t="s">
        <v>8</v>
      </c>
      <c r="D22497" t="s">
        <v>2409</v>
      </c>
      <c r="E22497">
        <v>0</v>
      </c>
    </row>
    <row r="22498" spans="1:5" x14ac:dyDescent="0.3">
      <c r="A22498">
        <v>91130017</v>
      </c>
      <c r="B22498" t="s">
        <v>1266</v>
      </c>
      <c r="C22498" t="s">
        <v>8</v>
      </c>
      <c r="D22498" t="s">
        <v>2410</v>
      </c>
      <c r="E22498">
        <v>0</v>
      </c>
    </row>
    <row r="22499" spans="1:5" x14ac:dyDescent="0.3">
      <c r="A22499">
        <v>91130017</v>
      </c>
      <c r="B22499" t="s">
        <v>1266</v>
      </c>
      <c r="C22499" t="s">
        <v>8</v>
      </c>
      <c r="D22499" t="s">
        <v>2411</v>
      </c>
      <c r="E22499">
        <v>0</v>
      </c>
    </row>
    <row r="22500" spans="1:5" x14ac:dyDescent="0.3">
      <c r="A22500">
        <v>91130017</v>
      </c>
      <c r="B22500" t="s">
        <v>1266</v>
      </c>
      <c r="C22500" t="s">
        <v>8</v>
      </c>
      <c r="D22500" t="s">
        <v>2412</v>
      </c>
      <c r="E22500">
        <v>0</v>
      </c>
    </row>
    <row r="22501" spans="1:5" x14ac:dyDescent="0.3">
      <c r="A22501">
        <v>91130017</v>
      </c>
      <c r="B22501" t="s">
        <v>1266</v>
      </c>
      <c r="C22501" t="s">
        <v>8</v>
      </c>
      <c r="D22501" t="s">
        <v>2413</v>
      </c>
      <c r="E22501">
        <v>0</v>
      </c>
    </row>
    <row r="22502" spans="1:5" x14ac:dyDescent="0.3">
      <c r="A22502">
        <v>81020012</v>
      </c>
      <c r="B22502" t="s">
        <v>1268</v>
      </c>
      <c r="C22502" t="s">
        <v>8</v>
      </c>
      <c r="D22502" t="s">
        <v>2378</v>
      </c>
      <c r="E22502">
        <v>0</v>
      </c>
    </row>
    <row r="22503" spans="1:5" x14ac:dyDescent="0.3">
      <c r="A22503">
        <v>81020012</v>
      </c>
      <c r="B22503" t="s">
        <v>1268</v>
      </c>
      <c r="C22503" t="s">
        <v>8</v>
      </c>
      <c r="D22503" t="s">
        <v>2379</v>
      </c>
      <c r="E22503">
        <v>0</v>
      </c>
    </row>
    <row r="22504" spans="1:5" x14ac:dyDescent="0.3">
      <c r="A22504">
        <v>81020012</v>
      </c>
      <c r="B22504" t="s">
        <v>1268</v>
      </c>
      <c r="C22504" t="s">
        <v>8</v>
      </c>
      <c r="D22504" t="s">
        <v>2380</v>
      </c>
      <c r="E22504">
        <v>0</v>
      </c>
    </row>
    <row r="22505" spans="1:5" x14ac:dyDescent="0.3">
      <c r="A22505">
        <v>81020012</v>
      </c>
      <c r="B22505" t="s">
        <v>1268</v>
      </c>
      <c r="C22505" t="s">
        <v>8</v>
      </c>
      <c r="D22505" t="s">
        <v>2381</v>
      </c>
      <c r="E22505">
        <v>0</v>
      </c>
    </row>
    <row r="22506" spans="1:5" x14ac:dyDescent="0.3">
      <c r="A22506">
        <v>81020012</v>
      </c>
      <c r="B22506" t="s">
        <v>1268</v>
      </c>
      <c r="C22506" t="s">
        <v>8</v>
      </c>
      <c r="D22506" t="s">
        <v>2382</v>
      </c>
      <c r="E22506">
        <v>0</v>
      </c>
    </row>
    <row r="22507" spans="1:5" x14ac:dyDescent="0.3">
      <c r="A22507">
        <v>81020012</v>
      </c>
      <c r="B22507" t="s">
        <v>1268</v>
      </c>
      <c r="C22507" t="s">
        <v>8</v>
      </c>
      <c r="D22507" t="s">
        <v>2383</v>
      </c>
      <c r="E22507">
        <v>0</v>
      </c>
    </row>
    <row r="22508" spans="1:5" x14ac:dyDescent="0.3">
      <c r="A22508">
        <v>81020012</v>
      </c>
      <c r="B22508" t="s">
        <v>1268</v>
      </c>
      <c r="C22508" t="s">
        <v>8</v>
      </c>
      <c r="D22508" t="s">
        <v>2384</v>
      </c>
      <c r="E22508">
        <v>0</v>
      </c>
    </row>
    <row r="22509" spans="1:5" x14ac:dyDescent="0.3">
      <c r="A22509">
        <v>81020012</v>
      </c>
      <c r="B22509" t="s">
        <v>1268</v>
      </c>
      <c r="C22509" t="s">
        <v>8</v>
      </c>
      <c r="D22509" t="s">
        <v>2385</v>
      </c>
      <c r="E22509">
        <v>0</v>
      </c>
    </row>
    <row r="22510" spans="1:5" x14ac:dyDescent="0.3">
      <c r="A22510">
        <v>81020012</v>
      </c>
      <c r="B22510" t="s">
        <v>1268</v>
      </c>
      <c r="C22510" t="s">
        <v>8</v>
      </c>
      <c r="D22510" t="s">
        <v>2386</v>
      </c>
      <c r="E22510">
        <v>0</v>
      </c>
    </row>
    <row r="22511" spans="1:5" x14ac:dyDescent="0.3">
      <c r="A22511">
        <v>81020012</v>
      </c>
      <c r="B22511" t="s">
        <v>1268</v>
      </c>
      <c r="C22511" t="s">
        <v>8</v>
      </c>
      <c r="D22511" t="s">
        <v>2387</v>
      </c>
      <c r="E22511">
        <v>0</v>
      </c>
    </row>
    <row r="22512" spans="1:5" x14ac:dyDescent="0.3">
      <c r="A22512">
        <v>81020012</v>
      </c>
      <c r="B22512" t="s">
        <v>1268</v>
      </c>
      <c r="C22512" t="s">
        <v>8</v>
      </c>
      <c r="D22512" t="s">
        <v>2388</v>
      </c>
      <c r="E22512">
        <v>0</v>
      </c>
    </row>
    <row r="22513" spans="1:5" x14ac:dyDescent="0.3">
      <c r="A22513">
        <v>81020012</v>
      </c>
      <c r="B22513" t="s">
        <v>1268</v>
      </c>
      <c r="C22513" t="s">
        <v>8</v>
      </c>
      <c r="D22513" t="s">
        <v>2389</v>
      </c>
      <c r="E22513">
        <v>0</v>
      </c>
    </row>
    <row r="22514" spans="1:5" x14ac:dyDescent="0.3">
      <c r="A22514">
        <v>81020012</v>
      </c>
      <c r="B22514" t="s">
        <v>1268</v>
      </c>
      <c r="C22514" t="s">
        <v>8</v>
      </c>
      <c r="D22514" t="s">
        <v>2390</v>
      </c>
      <c r="E22514">
        <v>0</v>
      </c>
    </row>
    <row r="22515" spans="1:5" x14ac:dyDescent="0.3">
      <c r="A22515">
        <v>81020012</v>
      </c>
      <c r="B22515" t="s">
        <v>1268</v>
      </c>
      <c r="C22515" t="s">
        <v>8</v>
      </c>
      <c r="D22515" t="s">
        <v>2391</v>
      </c>
      <c r="E22515">
        <v>0</v>
      </c>
    </row>
    <row r="22516" spans="1:5" x14ac:dyDescent="0.3">
      <c r="A22516">
        <v>81020012</v>
      </c>
      <c r="B22516" t="s">
        <v>1268</v>
      </c>
      <c r="C22516" t="s">
        <v>8</v>
      </c>
      <c r="D22516" t="s">
        <v>2392</v>
      </c>
      <c r="E22516">
        <v>0</v>
      </c>
    </row>
    <row r="22517" spans="1:5" x14ac:dyDescent="0.3">
      <c r="A22517">
        <v>81020012</v>
      </c>
      <c r="B22517" t="s">
        <v>1268</v>
      </c>
      <c r="C22517" t="s">
        <v>8</v>
      </c>
      <c r="D22517" t="s">
        <v>2393</v>
      </c>
      <c r="E22517">
        <v>0</v>
      </c>
    </row>
    <row r="22518" spans="1:5" x14ac:dyDescent="0.3">
      <c r="A22518">
        <v>81020012</v>
      </c>
      <c r="B22518" t="s">
        <v>1268</v>
      </c>
      <c r="C22518" t="s">
        <v>8</v>
      </c>
      <c r="D22518" t="s">
        <v>2394</v>
      </c>
      <c r="E22518">
        <v>0</v>
      </c>
    </row>
    <row r="22519" spans="1:5" x14ac:dyDescent="0.3">
      <c r="A22519">
        <v>81020012</v>
      </c>
      <c r="B22519" t="s">
        <v>1268</v>
      </c>
      <c r="C22519" t="s">
        <v>8</v>
      </c>
      <c r="D22519" t="s">
        <v>2395</v>
      </c>
      <c r="E22519">
        <v>-2</v>
      </c>
    </row>
    <row r="22520" spans="1:5" x14ac:dyDescent="0.3">
      <c r="A22520">
        <v>81020012</v>
      </c>
      <c r="B22520" t="s">
        <v>1268</v>
      </c>
      <c r="C22520" t="s">
        <v>8</v>
      </c>
      <c r="D22520" t="s">
        <v>2396</v>
      </c>
      <c r="E22520">
        <v>0</v>
      </c>
    </row>
    <row r="22521" spans="1:5" x14ac:dyDescent="0.3">
      <c r="A22521">
        <v>81020012</v>
      </c>
      <c r="B22521" t="s">
        <v>1268</v>
      </c>
      <c r="C22521" t="s">
        <v>8</v>
      </c>
      <c r="D22521" t="s">
        <v>2397</v>
      </c>
      <c r="E22521">
        <v>0</v>
      </c>
    </row>
    <row r="22522" spans="1:5" x14ac:dyDescent="0.3">
      <c r="A22522">
        <v>81020012</v>
      </c>
      <c r="B22522" t="s">
        <v>1268</v>
      </c>
      <c r="C22522" t="s">
        <v>8</v>
      </c>
      <c r="D22522" t="s">
        <v>2398</v>
      </c>
      <c r="E22522">
        <v>0</v>
      </c>
    </row>
    <row r="22523" spans="1:5" x14ac:dyDescent="0.3">
      <c r="A22523">
        <v>81020012</v>
      </c>
      <c r="B22523" t="s">
        <v>1268</v>
      </c>
      <c r="C22523" t="s">
        <v>8</v>
      </c>
      <c r="D22523" t="s">
        <v>2399</v>
      </c>
      <c r="E22523">
        <v>0</v>
      </c>
    </row>
    <row r="22524" spans="1:5" x14ac:dyDescent="0.3">
      <c r="A22524">
        <v>81020012</v>
      </c>
      <c r="B22524" t="s">
        <v>1268</v>
      </c>
      <c r="C22524" t="s">
        <v>8</v>
      </c>
      <c r="D22524" t="s">
        <v>2400</v>
      </c>
      <c r="E22524">
        <v>0</v>
      </c>
    </row>
    <row r="22525" spans="1:5" x14ac:dyDescent="0.3">
      <c r="A22525">
        <v>81020012</v>
      </c>
      <c r="B22525" t="s">
        <v>1268</v>
      </c>
      <c r="C22525" t="s">
        <v>8</v>
      </c>
      <c r="D22525" t="s">
        <v>2401</v>
      </c>
      <c r="E22525">
        <v>0</v>
      </c>
    </row>
    <row r="22526" spans="1:5" x14ac:dyDescent="0.3">
      <c r="A22526">
        <v>81020012</v>
      </c>
      <c r="B22526" t="s">
        <v>1268</v>
      </c>
      <c r="C22526" t="s">
        <v>8</v>
      </c>
      <c r="D22526" t="s">
        <v>2402</v>
      </c>
      <c r="E22526">
        <v>0</v>
      </c>
    </row>
    <row r="22527" spans="1:5" x14ac:dyDescent="0.3">
      <c r="A22527">
        <v>81020012</v>
      </c>
      <c r="B22527" t="s">
        <v>1268</v>
      </c>
      <c r="C22527" t="s">
        <v>8</v>
      </c>
      <c r="D22527" t="s">
        <v>2403</v>
      </c>
      <c r="E22527">
        <v>0</v>
      </c>
    </row>
    <row r="22528" spans="1:5" x14ac:dyDescent="0.3">
      <c r="A22528">
        <v>81020012</v>
      </c>
      <c r="B22528" t="s">
        <v>1268</v>
      </c>
      <c r="C22528" t="s">
        <v>8</v>
      </c>
      <c r="D22528" t="s">
        <v>2404</v>
      </c>
      <c r="E22528">
        <v>0</v>
      </c>
    </row>
    <row r="22529" spans="1:5" x14ac:dyDescent="0.3">
      <c r="A22529">
        <v>81020012</v>
      </c>
      <c r="B22529" t="s">
        <v>1268</v>
      </c>
      <c r="C22529" t="s">
        <v>8</v>
      </c>
      <c r="D22529" t="s">
        <v>2405</v>
      </c>
      <c r="E22529">
        <v>0</v>
      </c>
    </row>
    <row r="22530" spans="1:5" x14ac:dyDescent="0.3">
      <c r="A22530">
        <v>81020012</v>
      </c>
      <c r="B22530" t="s">
        <v>1268</v>
      </c>
      <c r="C22530" t="s">
        <v>8</v>
      </c>
      <c r="D22530" t="s">
        <v>2406</v>
      </c>
      <c r="E22530">
        <v>0</v>
      </c>
    </row>
    <row r="22531" spans="1:5" x14ac:dyDescent="0.3">
      <c r="A22531">
        <v>81020012</v>
      </c>
      <c r="B22531" t="s">
        <v>1268</v>
      </c>
      <c r="C22531" t="s">
        <v>8</v>
      </c>
      <c r="D22531" t="s">
        <v>2407</v>
      </c>
      <c r="E22531">
        <v>0</v>
      </c>
    </row>
    <row r="22532" spans="1:5" x14ac:dyDescent="0.3">
      <c r="A22532">
        <v>81020012</v>
      </c>
      <c r="B22532" t="s">
        <v>1268</v>
      </c>
      <c r="C22532" t="s">
        <v>8</v>
      </c>
      <c r="D22532" t="s">
        <v>2408</v>
      </c>
      <c r="E22532">
        <v>0</v>
      </c>
    </row>
    <row r="22533" spans="1:5" x14ac:dyDescent="0.3">
      <c r="A22533">
        <v>81020012</v>
      </c>
      <c r="B22533" t="s">
        <v>1268</v>
      </c>
      <c r="C22533" t="s">
        <v>8</v>
      </c>
      <c r="D22533" t="s">
        <v>2409</v>
      </c>
      <c r="E22533">
        <v>0</v>
      </c>
    </row>
    <row r="22534" spans="1:5" x14ac:dyDescent="0.3">
      <c r="A22534">
        <v>81020012</v>
      </c>
      <c r="B22534" t="s">
        <v>1268</v>
      </c>
      <c r="C22534" t="s">
        <v>8</v>
      </c>
      <c r="D22534" t="s">
        <v>2410</v>
      </c>
      <c r="E22534">
        <v>0</v>
      </c>
    </row>
    <row r="22535" spans="1:5" x14ac:dyDescent="0.3">
      <c r="A22535">
        <v>81020012</v>
      </c>
      <c r="B22535" t="s">
        <v>1268</v>
      </c>
      <c r="C22535" t="s">
        <v>8</v>
      </c>
      <c r="D22535" t="s">
        <v>2411</v>
      </c>
      <c r="E22535">
        <v>-1</v>
      </c>
    </row>
    <row r="22536" spans="1:5" x14ac:dyDescent="0.3">
      <c r="A22536">
        <v>81020012</v>
      </c>
      <c r="B22536" t="s">
        <v>1268</v>
      </c>
      <c r="C22536" t="s">
        <v>8</v>
      </c>
      <c r="D22536" t="s">
        <v>2412</v>
      </c>
      <c r="E22536">
        <v>0</v>
      </c>
    </row>
    <row r="22537" spans="1:5" x14ac:dyDescent="0.3">
      <c r="A22537">
        <v>81020012</v>
      </c>
      <c r="B22537" t="s">
        <v>1268</v>
      </c>
      <c r="C22537" t="s">
        <v>8</v>
      </c>
      <c r="D22537" t="s">
        <v>2413</v>
      </c>
      <c r="E22537">
        <v>0</v>
      </c>
    </row>
    <row r="22538" spans="1:5" x14ac:dyDescent="0.3">
      <c r="A22538">
        <v>66060019</v>
      </c>
      <c r="B22538" t="s">
        <v>1270</v>
      </c>
      <c r="C22538" t="s">
        <v>8</v>
      </c>
      <c r="D22538" t="s">
        <v>2378</v>
      </c>
      <c r="E22538">
        <v>0</v>
      </c>
    </row>
    <row r="22539" spans="1:5" x14ac:dyDescent="0.3">
      <c r="A22539">
        <v>66060019</v>
      </c>
      <c r="B22539" t="s">
        <v>1270</v>
      </c>
      <c r="C22539" t="s">
        <v>8</v>
      </c>
      <c r="D22539" t="s">
        <v>2379</v>
      </c>
      <c r="E22539">
        <v>0</v>
      </c>
    </row>
    <row r="22540" spans="1:5" x14ac:dyDescent="0.3">
      <c r="A22540">
        <v>66060019</v>
      </c>
      <c r="B22540" t="s">
        <v>1270</v>
      </c>
      <c r="C22540" t="s">
        <v>8</v>
      </c>
      <c r="D22540" t="s">
        <v>2380</v>
      </c>
      <c r="E22540">
        <v>0</v>
      </c>
    </row>
    <row r="22541" spans="1:5" x14ac:dyDescent="0.3">
      <c r="A22541">
        <v>66060019</v>
      </c>
      <c r="B22541" t="s">
        <v>1270</v>
      </c>
      <c r="C22541" t="s">
        <v>8</v>
      </c>
      <c r="D22541" t="s">
        <v>2381</v>
      </c>
      <c r="E22541">
        <v>0</v>
      </c>
    </row>
    <row r="22542" spans="1:5" x14ac:dyDescent="0.3">
      <c r="A22542">
        <v>66060019</v>
      </c>
      <c r="B22542" t="s">
        <v>1270</v>
      </c>
      <c r="C22542" t="s">
        <v>8</v>
      </c>
      <c r="D22542" t="s">
        <v>2382</v>
      </c>
      <c r="E22542">
        <v>0</v>
      </c>
    </row>
    <row r="22543" spans="1:5" x14ac:dyDescent="0.3">
      <c r="A22543">
        <v>66060019</v>
      </c>
      <c r="B22543" t="s">
        <v>1270</v>
      </c>
      <c r="C22543" t="s">
        <v>8</v>
      </c>
      <c r="D22543" t="s">
        <v>2383</v>
      </c>
      <c r="E22543">
        <v>-4</v>
      </c>
    </row>
    <row r="22544" spans="1:5" x14ac:dyDescent="0.3">
      <c r="A22544">
        <v>66060019</v>
      </c>
      <c r="B22544" t="s">
        <v>1270</v>
      </c>
      <c r="C22544" t="s">
        <v>8</v>
      </c>
      <c r="D22544" t="s">
        <v>2384</v>
      </c>
      <c r="E22544">
        <v>0</v>
      </c>
    </row>
    <row r="22545" spans="1:5" x14ac:dyDescent="0.3">
      <c r="A22545">
        <v>66060019</v>
      </c>
      <c r="B22545" t="s">
        <v>1270</v>
      </c>
      <c r="C22545" t="s">
        <v>8</v>
      </c>
      <c r="D22545" t="s">
        <v>2385</v>
      </c>
      <c r="E22545">
        <v>-2</v>
      </c>
    </row>
    <row r="22546" spans="1:5" x14ac:dyDescent="0.3">
      <c r="A22546">
        <v>66060019</v>
      </c>
      <c r="B22546" t="s">
        <v>1270</v>
      </c>
      <c r="C22546" t="s">
        <v>8</v>
      </c>
      <c r="D22546" t="s">
        <v>2386</v>
      </c>
      <c r="E22546">
        <v>0</v>
      </c>
    </row>
    <row r="22547" spans="1:5" x14ac:dyDescent="0.3">
      <c r="A22547">
        <v>66060019</v>
      </c>
      <c r="B22547" t="s">
        <v>1270</v>
      </c>
      <c r="C22547" t="s">
        <v>8</v>
      </c>
      <c r="D22547" t="s">
        <v>2387</v>
      </c>
      <c r="E22547">
        <v>0</v>
      </c>
    </row>
    <row r="22548" spans="1:5" x14ac:dyDescent="0.3">
      <c r="A22548">
        <v>66060019</v>
      </c>
      <c r="B22548" t="s">
        <v>1270</v>
      </c>
      <c r="C22548" t="s">
        <v>8</v>
      </c>
      <c r="D22548" t="s">
        <v>2388</v>
      </c>
      <c r="E22548">
        <v>0</v>
      </c>
    </row>
    <row r="22549" spans="1:5" x14ac:dyDescent="0.3">
      <c r="A22549">
        <v>66060019</v>
      </c>
      <c r="B22549" t="s">
        <v>1270</v>
      </c>
      <c r="C22549" t="s">
        <v>8</v>
      </c>
      <c r="D22549" t="s">
        <v>2389</v>
      </c>
      <c r="E22549">
        <v>0</v>
      </c>
    </row>
    <row r="22550" spans="1:5" x14ac:dyDescent="0.3">
      <c r="A22550">
        <v>66060019</v>
      </c>
      <c r="B22550" t="s">
        <v>1270</v>
      </c>
      <c r="C22550" t="s">
        <v>8</v>
      </c>
      <c r="D22550" t="s">
        <v>2390</v>
      </c>
      <c r="E22550">
        <v>-5</v>
      </c>
    </row>
    <row r="22551" spans="1:5" x14ac:dyDescent="0.3">
      <c r="A22551">
        <v>66060019</v>
      </c>
      <c r="B22551" t="s">
        <v>1270</v>
      </c>
      <c r="C22551" t="s">
        <v>8</v>
      </c>
      <c r="D22551" t="s">
        <v>2391</v>
      </c>
      <c r="E22551">
        <v>0</v>
      </c>
    </row>
    <row r="22552" spans="1:5" x14ac:dyDescent="0.3">
      <c r="A22552">
        <v>66060019</v>
      </c>
      <c r="B22552" t="s">
        <v>1270</v>
      </c>
      <c r="C22552" t="s">
        <v>8</v>
      </c>
      <c r="D22552" t="s">
        <v>2392</v>
      </c>
      <c r="E22552">
        <v>-2</v>
      </c>
    </row>
    <row r="22553" spans="1:5" x14ac:dyDescent="0.3">
      <c r="A22553">
        <v>66060019</v>
      </c>
      <c r="B22553" t="s">
        <v>1270</v>
      </c>
      <c r="C22553" t="s">
        <v>8</v>
      </c>
      <c r="D22553" t="s">
        <v>2393</v>
      </c>
      <c r="E22553">
        <v>0</v>
      </c>
    </row>
    <row r="22554" spans="1:5" x14ac:dyDescent="0.3">
      <c r="A22554">
        <v>66060019</v>
      </c>
      <c r="B22554" t="s">
        <v>1270</v>
      </c>
      <c r="C22554" t="s">
        <v>8</v>
      </c>
      <c r="D22554" t="s">
        <v>2394</v>
      </c>
      <c r="E22554">
        <v>0</v>
      </c>
    </row>
    <row r="22555" spans="1:5" x14ac:dyDescent="0.3">
      <c r="A22555">
        <v>66060019</v>
      </c>
      <c r="B22555" t="s">
        <v>1270</v>
      </c>
      <c r="C22555" t="s">
        <v>8</v>
      </c>
      <c r="D22555" t="s">
        <v>2395</v>
      </c>
      <c r="E22555">
        <v>0</v>
      </c>
    </row>
    <row r="22556" spans="1:5" x14ac:dyDescent="0.3">
      <c r="A22556">
        <v>66060019</v>
      </c>
      <c r="B22556" t="s">
        <v>1270</v>
      </c>
      <c r="C22556" t="s">
        <v>8</v>
      </c>
      <c r="D22556" t="s">
        <v>2396</v>
      </c>
      <c r="E22556">
        <v>0</v>
      </c>
    </row>
    <row r="22557" spans="1:5" x14ac:dyDescent="0.3">
      <c r="A22557">
        <v>66060019</v>
      </c>
      <c r="B22557" t="s">
        <v>1270</v>
      </c>
      <c r="C22557" t="s">
        <v>8</v>
      </c>
      <c r="D22557" t="s">
        <v>2397</v>
      </c>
      <c r="E22557">
        <v>0</v>
      </c>
    </row>
    <row r="22558" spans="1:5" x14ac:dyDescent="0.3">
      <c r="A22558">
        <v>66060019</v>
      </c>
      <c r="B22558" t="s">
        <v>1270</v>
      </c>
      <c r="C22558" t="s">
        <v>8</v>
      </c>
      <c r="D22558" t="s">
        <v>2398</v>
      </c>
      <c r="E22558">
        <v>0</v>
      </c>
    </row>
    <row r="22559" spans="1:5" x14ac:dyDescent="0.3">
      <c r="A22559">
        <v>66060019</v>
      </c>
      <c r="B22559" t="s">
        <v>1270</v>
      </c>
      <c r="C22559" t="s">
        <v>8</v>
      </c>
      <c r="D22559" t="s">
        <v>2399</v>
      </c>
      <c r="E22559">
        <v>0</v>
      </c>
    </row>
    <row r="22560" spans="1:5" x14ac:dyDescent="0.3">
      <c r="A22560">
        <v>66060019</v>
      </c>
      <c r="B22560" t="s">
        <v>1270</v>
      </c>
      <c r="C22560" t="s">
        <v>8</v>
      </c>
      <c r="D22560" t="s">
        <v>2400</v>
      </c>
      <c r="E22560">
        <v>0</v>
      </c>
    </row>
    <row r="22561" spans="1:5" x14ac:dyDescent="0.3">
      <c r="A22561">
        <v>66060019</v>
      </c>
      <c r="B22561" t="s">
        <v>1270</v>
      </c>
      <c r="C22561" t="s">
        <v>8</v>
      </c>
      <c r="D22561" t="s">
        <v>2401</v>
      </c>
      <c r="E22561">
        <v>0</v>
      </c>
    </row>
    <row r="22562" spans="1:5" x14ac:dyDescent="0.3">
      <c r="A22562">
        <v>66060019</v>
      </c>
      <c r="B22562" t="s">
        <v>1270</v>
      </c>
      <c r="C22562" t="s">
        <v>8</v>
      </c>
      <c r="D22562" t="s">
        <v>2402</v>
      </c>
      <c r="E22562">
        <v>-3</v>
      </c>
    </row>
    <row r="22563" spans="1:5" x14ac:dyDescent="0.3">
      <c r="A22563">
        <v>66060019</v>
      </c>
      <c r="B22563" t="s">
        <v>1270</v>
      </c>
      <c r="C22563" t="s">
        <v>8</v>
      </c>
      <c r="D22563" t="s">
        <v>2403</v>
      </c>
      <c r="E22563">
        <v>-5</v>
      </c>
    </row>
    <row r="22564" spans="1:5" x14ac:dyDescent="0.3">
      <c r="A22564">
        <v>66060019</v>
      </c>
      <c r="B22564" t="s">
        <v>1270</v>
      </c>
      <c r="C22564" t="s">
        <v>8</v>
      </c>
      <c r="D22564" t="s">
        <v>2404</v>
      </c>
      <c r="E22564">
        <v>-6</v>
      </c>
    </row>
    <row r="22565" spans="1:5" x14ac:dyDescent="0.3">
      <c r="A22565">
        <v>66060019</v>
      </c>
      <c r="B22565" t="s">
        <v>1270</v>
      </c>
      <c r="C22565" t="s">
        <v>8</v>
      </c>
      <c r="D22565" t="s">
        <v>2405</v>
      </c>
      <c r="E22565">
        <v>0</v>
      </c>
    </row>
    <row r="22566" spans="1:5" x14ac:dyDescent="0.3">
      <c r="A22566">
        <v>66060019</v>
      </c>
      <c r="B22566" t="s">
        <v>1270</v>
      </c>
      <c r="C22566" t="s">
        <v>8</v>
      </c>
      <c r="D22566" t="s">
        <v>2406</v>
      </c>
      <c r="E22566">
        <v>0</v>
      </c>
    </row>
    <row r="22567" spans="1:5" x14ac:dyDescent="0.3">
      <c r="A22567">
        <v>66060019</v>
      </c>
      <c r="B22567" t="s">
        <v>1270</v>
      </c>
      <c r="C22567" t="s">
        <v>8</v>
      </c>
      <c r="D22567" t="s">
        <v>2407</v>
      </c>
      <c r="E22567">
        <v>0</v>
      </c>
    </row>
    <row r="22568" spans="1:5" x14ac:dyDescent="0.3">
      <c r="A22568">
        <v>66060019</v>
      </c>
      <c r="B22568" t="s">
        <v>1270</v>
      </c>
      <c r="C22568" t="s">
        <v>8</v>
      </c>
      <c r="D22568" t="s">
        <v>2408</v>
      </c>
      <c r="E22568">
        <v>0</v>
      </c>
    </row>
    <row r="22569" spans="1:5" x14ac:dyDescent="0.3">
      <c r="A22569">
        <v>66060019</v>
      </c>
      <c r="B22569" t="s">
        <v>1270</v>
      </c>
      <c r="C22569" t="s">
        <v>8</v>
      </c>
      <c r="D22569" t="s">
        <v>2409</v>
      </c>
      <c r="E22569">
        <v>0</v>
      </c>
    </row>
    <row r="22570" spans="1:5" x14ac:dyDescent="0.3">
      <c r="A22570">
        <v>66060019</v>
      </c>
      <c r="B22570" t="s">
        <v>1270</v>
      </c>
      <c r="C22570" t="s">
        <v>8</v>
      </c>
      <c r="D22570" t="s">
        <v>2410</v>
      </c>
      <c r="E22570">
        <v>0</v>
      </c>
    </row>
    <row r="22571" spans="1:5" x14ac:dyDescent="0.3">
      <c r="A22571">
        <v>66060019</v>
      </c>
      <c r="B22571" t="s">
        <v>1270</v>
      </c>
      <c r="C22571" t="s">
        <v>8</v>
      </c>
      <c r="D22571" t="s">
        <v>2411</v>
      </c>
      <c r="E22571">
        <v>0</v>
      </c>
    </row>
    <row r="22572" spans="1:5" x14ac:dyDescent="0.3">
      <c r="A22572">
        <v>66060019</v>
      </c>
      <c r="B22572" t="s">
        <v>1270</v>
      </c>
      <c r="C22572" t="s">
        <v>8</v>
      </c>
      <c r="D22572" t="s">
        <v>2412</v>
      </c>
      <c r="E22572">
        <v>0</v>
      </c>
    </row>
    <row r="22573" spans="1:5" x14ac:dyDescent="0.3">
      <c r="A22573">
        <v>66060019</v>
      </c>
      <c r="B22573" t="s">
        <v>1270</v>
      </c>
      <c r="C22573" t="s">
        <v>8</v>
      </c>
      <c r="D22573" t="s">
        <v>2413</v>
      </c>
      <c r="E22573">
        <v>0</v>
      </c>
    </row>
    <row r="22574" spans="1:5" x14ac:dyDescent="0.3">
      <c r="A22574">
        <v>39200214</v>
      </c>
      <c r="B22574" t="s">
        <v>1272</v>
      </c>
      <c r="C22574" t="s">
        <v>8</v>
      </c>
      <c r="D22574" t="s">
        <v>2378</v>
      </c>
      <c r="E22574">
        <v>0</v>
      </c>
    </row>
    <row r="22575" spans="1:5" x14ac:dyDescent="0.3">
      <c r="A22575">
        <v>39200214</v>
      </c>
      <c r="B22575" t="s">
        <v>1272</v>
      </c>
      <c r="C22575" t="s">
        <v>8</v>
      </c>
      <c r="D22575" t="s">
        <v>2379</v>
      </c>
      <c r="E22575">
        <v>0</v>
      </c>
    </row>
    <row r="22576" spans="1:5" x14ac:dyDescent="0.3">
      <c r="A22576">
        <v>39200214</v>
      </c>
      <c r="B22576" t="s">
        <v>1272</v>
      </c>
      <c r="C22576" t="s">
        <v>8</v>
      </c>
      <c r="D22576" t="s">
        <v>2380</v>
      </c>
      <c r="E22576">
        <v>0</v>
      </c>
    </row>
    <row r="22577" spans="1:5" x14ac:dyDescent="0.3">
      <c r="A22577">
        <v>39200214</v>
      </c>
      <c r="B22577" t="s">
        <v>1272</v>
      </c>
      <c r="C22577" t="s">
        <v>8</v>
      </c>
      <c r="D22577" t="s">
        <v>2381</v>
      </c>
      <c r="E22577">
        <v>0</v>
      </c>
    </row>
    <row r="22578" spans="1:5" x14ac:dyDescent="0.3">
      <c r="A22578">
        <v>39200214</v>
      </c>
      <c r="B22578" t="s">
        <v>1272</v>
      </c>
      <c r="C22578" t="s">
        <v>8</v>
      </c>
      <c r="D22578" t="s">
        <v>2382</v>
      </c>
      <c r="E22578">
        <v>0</v>
      </c>
    </row>
    <row r="22579" spans="1:5" x14ac:dyDescent="0.3">
      <c r="A22579">
        <v>39200214</v>
      </c>
      <c r="B22579" t="s">
        <v>1272</v>
      </c>
      <c r="C22579" t="s">
        <v>8</v>
      </c>
      <c r="D22579" t="s">
        <v>2383</v>
      </c>
      <c r="E22579">
        <v>0</v>
      </c>
    </row>
    <row r="22580" spans="1:5" x14ac:dyDescent="0.3">
      <c r="A22580">
        <v>39200214</v>
      </c>
      <c r="B22580" t="s">
        <v>1272</v>
      </c>
      <c r="C22580" t="s">
        <v>8</v>
      </c>
      <c r="D22580" t="s">
        <v>2384</v>
      </c>
      <c r="E22580">
        <v>0</v>
      </c>
    </row>
    <row r="22581" spans="1:5" x14ac:dyDescent="0.3">
      <c r="A22581">
        <v>39200214</v>
      </c>
      <c r="B22581" t="s">
        <v>1272</v>
      </c>
      <c r="C22581" t="s">
        <v>8</v>
      </c>
      <c r="D22581" t="s">
        <v>2385</v>
      </c>
      <c r="E22581">
        <v>0</v>
      </c>
    </row>
    <row r="22582" spans="1:5" x14ac:dyDescent="0.3">
      <c r="A22582">
        <v>39200214</v>
      </c>
      <c r="B22582" t="s">
        <v>1272</v>
      </c>
      <c r="C22582" t="s">
        <v>8</v>
      </c>
      <c r="D22582" t="s">
        <v>2386</v>
      </c>
      <c r="E22582">
        <v>0</v>
      </c>
    </row>
    <row r="22583" spans="1:5" x14ac:dyDescent="0.3">
      <c r="A22583">
        <v>39200214</v>
      </c>
      <c r="B22583" t="s">
        <v>1272</v>
      </c>
      <c r="C22583" t="s">
        <v>8</v>
      </c>
      <c r="D22583" t="s">
        <v>2387</v>
      </c>
      <c r="E22583">
        <v>0</v>
      </c>
    </row>
    <row r="22584" spans="1:5" x14ac:dyDescent="0.3">
      <c r="A22584">
        <v>39200214</v>
      </c>
      <c r="B22584" t="s">
        <v>1272</v>
      </c>
      <c r="C22584" t="s">
        <v>8</v>
      </c>
      <c r="D22584" t="s">
        <v>2388</v>
      </c>
      <c r="E22584">
        <v>0</v>
      </c>
    </row>
    <row r="22585" spans="1:5" x14ac:dyDescent="0.3">
      <c r="A22585">
        <v>39200214</v>
      </c>
      <c r="B22585" t="s">
        <v>1272</v>
      </c>
      <c r="C22585" t="s">
        <v>8</v>
      </c>
      <c r="D22585" t="s">
        <v>2389</v>
      </c>
      <c r="E22585">
        <v>0</v>
      </c>
    </row>
    <row r="22586" spans="1:5" x14ac:dyDescent="0.3">
      <c r="A22586">
        <v>39200214</v>
      </c>
      <c r="B22586" t="s">
        <v>1272</v>
      </c>
      <c r="C22586" t="s">
        <v>8</v>
      </c>
      <c r="D22586" t="s">
        <v>2390</v>
      </c>
      <c r="E22586">
        <v>0</v>
      </c>
    </row>
    <row r="22587" spans="1:5" x14ac:dyDescent="0.3">
      <c r="A22587">
        <v>39200214</v>
      </c>
      <c r="B22587" t="s">
        <v>1272</v>
      </c>
      <c r="C22587" t="s">
        <v>8</v>
      </c>
      <c r="D22587" t="s">
        <v>2391</v>
      </c>
      <c r="E22587">
        <v>-1</v>
      </c>
    </row>
    <row r="22588" spans="1:5" x14ac:dyDescent="0.3">
      <c r="A22588">
        <v>39200214</v>
      </c>
      <c r="B22588" t="s">
        <v>1272</v>
      </c>
      <c r="C22588" t="s">
        <v>8</v>
      </c>
      <c r="D22588" t="s">
        <v>2392</v>
      </c>
      <c r="E22588">
        <v>0</v>
      </c>
    </row>
    <row r="22589" spans="1:5" x14ac:dyDescent="0.3">
      <c r="A22589">
        <v>39200214</v>
      </c>
      <c r="B22589" t="s">
        <v>1272</v>
      </c>
      <c r="C22589" t="s">
        <v>8</v>
      </c>
      <c r="D22589" t="s">
        <v>2393</v>
      </c>
      <c r="E22589">
        <v>0</v>
      </c>
    </row>
    <row r="22590" spans="1:5" x14ac:dyDescent="0.3">
      <c r="A22590">
        <v>39200214</v>
      </c>
      <c r="B22590" t="s">
        <v>1272</v>
      </c>
      <c r="C22590" t="s">
        <v>8</v>
      </c>
      <c r="D22590" t="s">
        <v>2394</v>
      </c>
      <c r="E22590">
        <v>0</v>
      </c>
    </row>
    <row r="22591" spans="1:5" x14ac:dyDescent="0.3">
      <c r="A22591">
        <v>39200214</v>
      </c>
      <c r="B22591" t="s">
        <v>1272</v>
      </c>
      <c r="C22591" t="s">
        <v>8</v>
      </c>
      <c r="D22591" t="s">
        <v>2395</v>
      </c>
      <c r="E22591">
        <v>0</v>
      </c>
    </row>
    <row r="22592" spans="1:5" x14ac:dyDescent="0.3">
      <c r="A22592">
        <v>39200214</v>
      </c>
      <c r="B22592" t="s">
        <v>1272</v>
      </c>
      <c r="C22592" t="s">
        <v>8</v>
      </c>
      <c r="D22592" t="s">
        <v>2396</v>
      </c>
      <c r="E22592">
        <v>0</v>
      </c>
    </row>
    <row r="22593" spans="1:5" x14ac:dyDescent="0.3">
      <c r="A22593">
        <v>39200214</v>
      </c>
      <c r="B22593" t="s">
        <v>1272</v>
      </c>
      <c r="C22593" t="s">
        <v>8</v>
      </c>
      <c r="D22593" t="s">
        <v>2397</v>
      </c>
      <c r="E22593">
        <v>0</v>
      </c>
    </row>
    <row r="22594" spans="1:5" x14ac:dyDescent="0.3">
      <c r="A22594">
        <v>39200214</v>
      </c>
      <c r="B22594" t="s">
        <v>1272</v>
      </c>
      <c r="C22594" t="s">
        <v>8</v>
      </c>
      <c r="D22594" t="s">
        <v>2398</v>
      </c>
      <c r="E22594">
        <v>0</v>
      </c>
    </row>
    <row r="22595" spans="1:5" x14ac:dyDescent="0.3">
      <c r="A22595">
        <v>39200214</v>
      </c>
      <c r="B22595" t="s">
        <v>1272</v>
      </c>
      <c r="C22595" t="s">
        <v>8</v>
      </c>
      <c r="D22595" t="s">
        <v>2399</v>
      </c>
      <c r="E22595">
        <v>0</v>
      </c>
    </row>
    <row r="22596" spans="1:5" x14ac:dyDescent="0.3">
      <c r="A22596">
        <v>39200214</v>
      </c>
      <c r="B22596" t="s">
        <v>1272</v>
      </c>
      <c r="C22596" t="s">
        <v>8</v>
      </c>
      <c r="D22596" t="s">
        <v>2400</v>
      </c>
      <c r="E22596">
        <v>0</v>
      </c>
    </row>
    <row r="22597" spans="1:5" x14ac:dyDescent="0.3">
      <c r="A22597">
        <v>39200214</v>
      </c>
      <c r="B22597" t="s">
        <v>1272</v>
      </c>
      <c r="C22597" t="s">
        <v>8</v>
      </c>
      <c r="D22597" t="s">
        <v>2401</v>
      </c>
      <c r="E22597">
        <v>0</v>
      </c>
    </row>
    <row r="22598" spans="1:5" x14ac:dyDescent="0.3">
      <c r="A22598">
        <v>39200214</v>
      </c>
      <c r="B22598" t="s">
        <v>1272</v>
      </c>
      <c r="C22598" t="s">
        <v>8</v>
      </c>
      <c r="D22598" t="s">
        <v>2402</v>
      </c>
      <c r="E22598">
        <v>-3</v>
      </c>
    </row>
    <row r="22599" spans="1:5" x14ac:dyDescent="0.3">
      <c r="A22599">
        <v>39200214</v>
      </c>
      <c r="B22599" t="s">
        <v>1272</v>
      </c>
      <c r="C22599" t="s">
        <v>8</v>
      </c>
      <c r="D22599" t="s">
        <v>2403</v>
      </c>
      <c r="E22599">
        <v>-9</v>
      </c>
    </row>
    <row r="22600" spans="1:5" x14ac:dyDescent="0.3">
      <c r="A22600">
        <v>39200214</v>
      </c>
      <c r="B22600" t="s">
        <v>1272</v>
      </c>
      <c r="C22600" t="s">
        <v>8</v>
      </c>
      <c r="D22600" t="s">
        <v>2404</v>
      </c>
      <c r="E22600">
        <v>0</v>
      </c>
    </row>
    <row r="22601" spans="1:5" x14ac:dyDescent="0.3">
      <c r="A22601">
        <v>39200214</v>
      </c>
      <c r="B22601" t="s">
        <v>1272</v>
      </c>
      <c r="C22601" t="s">
        <v>8</v>
      </c>
      <c r="D22601" t="s">
        <v>2405</v>
      </c>
      <c r="E22601">
        <v>0</v>
      </c>
    </row>
    <row r="22602" spans="1:5" x14ac:dyDescent="0.3">
      <c r="A22602">
        <v>39200214</v>
      </c>
      <c r="B22602" t="s">
        <v>1272</v>
      </c>
      <c r="C22602" t="s">
        <v>8</v>
      </c>
      <c r="D22602" t="s">
        <v>2406</v>
      </c>
      <c r="E22602">
        <v>0</v>
      </c>
    </row>
    <row r="22603" spans="1:5" x14ac:dyDescent="0.3">
      <c r="A22603">
        <v>39200214</v>
      </c>
      <c r="B22603" t="s">
        <v>1272</v>
      </c>
      <c r="C22603" t="s">
        <v>8</v>
      </c>
      <c r="D22603" t="s">
        <v>2407</v>
      </c>
      <c r="E22603">
        <v>0</v>
      </c>
    </row>
    <row r="22604" spans="1:5" x14ac:dyDescent="0.3">
      <c r="A22604">
        <v>39200214</v>
      </c>
      <c r="B22604" t="s">
        <v>1272</v>
      </c>
      <c r="C22604" t="s">
        <v>8</v>
      </c>
      <c r="D22604" t="s">
        <v>2408</v>
      </c>
      <c r="E22604">
        <v>0</v>
      </c>
    </row>
    <row r="22605" spans="1:5" x14ac:dyDescent="0.3">
      <c r="A22605">
        <v>39200214</v>
      </c>
      <c r="B22605" t="s">
        <v>1272</v>
      </c>
      <c r="C22605" t="s">
        <v>8</v>
      </c>
      <c r="D22605" t="s">
        <v>2409</v>
      </c>
      <c r="E22605">
        <v>0</v>
      </c>
    </row>
    <row r="22606" spans="1:5" x14ac:dyDescent="0.3">
      <c r="A22606">
        <v>39200214</v>
      </c>
      <c r="B22606" t="s">
        <v>1272</v>
      </c>
      <c r="C22606" t="s">
        <v>8</v>
      </c>
      <c r="D22606" t="s">
        <v>2410</v>
      </c>
      <c r="E22606">
        <v>0</v>
      </c>
    </row>
    <row r="22607" spans="1:5" x14ac:dyDescent="0.3">
      <c r="A22607">
        <v>39200214</v>
      </c>
      <c r="B22607" t="s">
        <v>1272</v>
      </c>
      <c r="C22607" t="s">
        <v>8</v>
      </c>
      <c r="D22607" t="s">
        <v>2411</v>
      </c>
      <c r="E22607">
        <v>0</v>
      </c>
    </row>
    <row r="22608" spans="1:5" x14ac:dyDescent="0.3">
      <c r="A22608">
        <v>39200214</v>
      </c>
      <c r="B22608" t="s">
        <v>1272</v>
      </c>
      <c r="C22608" t="s">
        <v>8</v>
      </c>
      <c r="D22608" t="s">
        <v>2412</v>
      </c>
      <c r="E22608">
        <v>0</v>
      </c>
    </row>
    <row r="22609" spans="1:5" x14ac:dyDescent="0.3">
      <c r="A22609">
        <v>39200214</v>
      </c>
      <c r="B22609" t="s">
        <v>1272</v>
      </c>
      <c r="C22609" t="s">
        <v>8</v>
      </c>
      <c r="D22609" t="s">
        <v>2413</v>
      </c>
      <c r="E22609">
        <v>0</v>
      </c>
    </row>
    <row r="22610" spans="1:5" x14ac:dyDescent="0.3">
      <c r="A22610">
        <v>66100006</v>
      </c>
      <c r="B22610" t="s">
        <v>1274</v>
      </c>
      <c r="C22610" t="s">
        <v>8</v>
      </c>
      <c r="D22610" t="s">
        <v>2378</v>
      </c>
      <c r="E22610">
        <v>-1</v>
      </c>
    </row>
    <row r="22611" spans="1:5" x14ac:dyDescent="0.3">
      <c r="A22611">
        <v>66100006</v>
      </c>
      <c r="B22611" t="s">
        <v>1274</v>
      </c>
      <c r="C22611" t="s">
        <v>8</v>
      </c>
      <c r="D22611" t="s">
        <v>2379</v>
      </c>
      <c r="E22611">
        <v>-3</v>
      </c>
    </row>
    <row r="22612" spans="1:5" x14ac:dyDescent="0.3">
      <c r="A22612">
        <v>66100006</v>
      </c>
      <c r="B22612" t="s">
        <v>1274</v>
      </c>
      <c r="C22612" t="s">
        <v>8</v>
      </c>
      <c r="D22612" t="s">
        <v>2380</v>
      </c>
      <c r="E22612">
        <v>-1</v>
      </c>
    </row>
    <row r="22613" spans="1:5" x14ac:dyDescent="0.3">
      <c r="A22613">
        <v>66100006</v>
      </c>
      <c r="B22613" t="s">
        <v>1274</v>
      </c>
      <c r="C22613" t="s">
        <v>8</v>
      </c>
      <c r="D22613" t="s">
        <v>2381</v>
      </c>
      <c r="E22613">
        <v>0</v>
      </c>
    </row>
    <row r="22614" spans="1:5" x14ac:dyDescent="0.3">
      <c r="A22614">
        <v>66100006</v>
      </c>
      <c r="B22614" t="s">
        <v>1274</v>
      </c>
      <c r="C22614" t="s">
        <v>8</v>
      </c>
      <c r="D22614" t="s">
        <v>2382</v>
      </c>
      <c r="E22614">
        <v>-1</v>
      </c>
    </row>
    <row r="22615" spans="1:5" x14ac:dyDescent="0.3">
      <c r="A22615">
        <v>66100006</v>
      </c>
      <c r="B22615" t="s">
        <v>1274</v>
      </c>
      <c r="C22615" t="s">
        <v>8</v>
      </c>
      <c r="D22615" t="s">
        <v>2383</v>
      </c>
      <c r="E22615">
        <v>-1</v>
      </c>
    </row>
    <row r="22616" spans="1:5" x14ac:dyDescent="0.3">
      <c r="A22616">
        <v>66100006</v>
      </c>
      <c r="B22616" t="s">
        <v>1274</v>
      </c>
      <c r="C22616" t="s">
        <v>8</v>
      </c>
      <c r="D22616" t="s">
        <v>2384</v>
      </c>
      <c r="E22616">
        <v>0</v>
      </c>
    </row>
    <row r="22617" spans="1:5" x14ac:dyDescent="0.3">
      <c r="A22617">
        <v>66100006</v>
      </c>
      <c r="B22617" t="s">
        <v>1274</v>
      </c>
      <c r="C22617" t="s">
        <v>8</v>
      </c>
      <c r="D22617" t="s">
        <v>2385</v>
      </c>
      <c r="E22617">
        <v>-2</v>
      </c>
    </row>
    <row r="22618" spans="1:5" x14ac:dyDescent="0.3">
      <c r="A22618">
        <v>66100006</v>
      </c>
      <c r="B22618" t="s">
        <v>1274</v>
      </c>
      <c r="C22618" t="s">
        <v>8</v>
      </c>
      <c r="D22618" t="s">
        <v>2386</v>
      </c>
      <c r="E22618">
        <v>-2</v>
      </c>
    </row>
    <row r="22619" spans="1:5" x14ac:dyDescent="0.3">
      <c r="A22619">
        <v>66100006</v>
      </c>
      <c r="B22619" t="s">
        <v>1274</v>
      </c>
      <c r="C22619" t="s">
        <v>8</v>
      </c>
      <c r="D22619" t="s">
        <v>2387</v>
      </c>
      <c r="E22619">
        <v>-4</v>
      </c>
    </row>
    <row r="22620" spans="1:5" x14ac:dyDescent="0.3">
      <c r="A22620">
        <v>66100006</v>
      </c>
      <c r="B22620" t="s">
        <v>1274</v>
      </c>
      <c r="C22620" t="s">
        <v>8</v>
      </c>
      <c r="D22620" t="s">
        <v>2388</v>
      </c>
      <c r="E22620">
        <v>0</v>
      </c>
    </row>
    <row r="22621" spans="1:5" x14ac:dyDescent="0.3">
      <c r="A22621">
        <v>66100006</v>
      </c>
      <c r="B22621" t="s">
        <v>1274</v>
      </c>
      <c r="C22621" t="s">
        <v>8</v>
      </c>
      <c r="D22621" t="s">
        <v>2389</v>
      </c>
      <c r="E22621">
        <v>-5</v>
      </c>
    </row>
    <row r="22622" spans="1:5" x14ac:dyDescent="0.3">
      <c r="A22622">
        <v>66100006</v>
      </c>
      <c r="B22622" t="s">
        <v>1274</v>
      </c>
      <c r="C22622" t="s">
        <v>8</v>
      </c>
      <c r="D22622" t="s">
        <v>2390</v>
      </c>
      <c r="E22622">
        <v>0</v>
      </c>
    </row>
    <row r="22623" spans="1:5" x14ac:dyDescent="0.3">
      <c r="A22623">
        <v>66100006</v>
      </c>
      <c r="B22623" t="s">
        <v>1274</v>
      </c>
      <c r="C22623" t="s">
        <v>8</v>
      </c>
      <c r="D22623" t="s">
        <v>2391</v>
      </c>
      <c r="E22623">
        <v>-2</v>
      </c>
    </row>
    <row r="22624" spans="1:5" x14ac:dyDescent="0.3">
      <c r="A22624">
        <v>66100006</v>
      </c>
      <c r="B22624" t="s">
        <v>1274</v>
      </c>
      <c r="C22624" t="s">
        <v>8</v>
      </c>
      <c r="D22624" t="s">
        <v>2392</v>
      </c>
      <c r="E22624">
        <v>-1</v>
      </c>
    </row>
    <row r="22625" spans="1:5" x14ac:dyDescent="0.3">
      <c r="A22625">
        <v>66100006</v>
      </c>
      <c r="B22625" t="s">
        <v>1274</v>
      </c>
      <c r="C22625" t="s">
        <v>8</v>
      </c>
      <c r="D22625" t="s">
        <v>2393</v>
      </c>
      <c r="E22625">
        <v>0</v>
      </c>
    </row>
    <row r="22626" spans="1:5" x14ac:dyDescent="0.3">
      <c r="A22626">
        <v>66100006</v>
      </c>
      <c r="B22626" t="s">
        <v>1274</v>
      </c>
      <c r="C22626" t="s">
        <v>8</v>
      </c>
      <c r="D22626" t="s">
        <v>2394</v>
      </c>
      <c r="E22626">
        <v>0</v>
      </c>
    </row>
    <row r="22627" spans="1:5" x14ac:dyDescent="0.3">
      <c r="A22627">
        <v>66100006</v>
      </c>
      <c r="B22627" t="s">
        <v>1274</v>
      </c>
      <c r="C22627" t="s">
        <v>8</v>
      </c>
      <c r="D22627" t="s">
        <v>2395</v>
      </c>
      <c r="E22627">
        <v>-3</v>
      </c>
    </row>
    <row r="22628" spans="1:5" x14ac:dyDescent="0.3">
      <c r="A22628">
        <v>66100006</v>
      </c>
      <c r="B22628" t="s">
        <v>1274</v>
      </c>
      <c r="C22628" t="s">
        <v>8</v>
      </c>
      <c r="D22628" t="s">
        <v>2396</v>
      </c>
      <c r="E22628">
        <v>-1</v>
      </c>
    </row>
    <row r="22629" spans="1:5" x14ac:dyDescent="0.3">
      <c r="A22629">
        <v>66100006</v>
      </c>
      <c r="B22629" t="s">
        <v>1274</v>
      </c>
      <c r="C22629" t="s">
        <v>8</v>
      </c>
      <c r="D22629" t="s">
        <v>2397</v>
      </c>
      <c r="E22629">
        <v>-2</v>
      </c>
    </row>
    <row r="22630" spans="1:5" x14ac:dyDescent="0.3">
      <c r="A22630">
        <v>66100006</v>
      </c>
      <c r="B22630" t="s">
        <v>1274</v>
      </c>
      <c r="C22630" t="s">
        <v>8</v>
      </c>
      <c r="D22630" t="s">
        <v>2398</v>
      </c>
      <c r="E22630">
        <v>-3</v>
      </c>
    </row>
    <row r="22631" spans="1:5" x14ac:dyDescent="0.3">
      <c r="A22631">
        <v>66100006</v>
      </c>
      <c r="B22631" t="s">
        <v>1274</v>
      </c>
      <c r="C22631" t="s">
        <v>8</v>
      </c>
      <c r="D22631" t="s">
        <v>2399</v>
      </c>
      <c r="E22631">
        <v>-4</v>
      </c>
    </row>
    <row r="22632" spans="1:5" x14ac:dyDescent="0.3">
      <c r="A22632">
        <v>66100006</v>
      </c>
      <c r="B22632" t="s">
        <v>1274</v>
      </c>
      <c r="C22632" t="s">
        <v>8</v>
      </c>
      <c r="D22632" t="s">
        <v>2400</v>
      </c>
      <c r="E22632">
        <v>0</v>
      </c>
    </row>
    <row r="22633" spans="1:5" x14ac:dyDescent="0.3">
      <c r="A22633">
        <v>66100006</v>
      </c>
      <c r="B22633" t="s">
        <v>1274</v>
      </c>
      <c r="C22633" t="s">
        <v>8</v>
      </c>
      <c r="D22633" t="s">
        <v>2401</v>
      </c>
      <c r="E22633">
        <v>0</v>
      </c>
    </row>
    <row r="22634" spans="1:5" x14ac:dyDescent="0.3">
      <c r="A22634">
        <v>66100006</v>
      </c>
      <c r="B22634" t="s">
        <v>1274</v>
      </c>
      <c r="C22634" t="s">
        <v>8</v>
      </c>
      <c r="D22634" t="s">
        <v>2402</v>
      </c>
      <c r="E22634">
        <v>-1</v>
      </c>
    </row>
    <row r="22635" spans="1:5" x14ac:dyDescent="0.3">
      <c r="A22635">
        <v>66100006</v>
      </c>
      <c r="B22635" t="s">
        <v>1274</v>
      </c>
      <c r="C22635" t="s">
        <v>8</v>
      </c>
      <c r="D22635" t="s">
        <v>2403</v>
      </c>
      <c r="E22635">
        <v>-4</v>
      </c>
    </row>
    <row r="22636" spans="1:5" x14ac:dyDescent="0.3">
      <c r="A22636">
        <v>66100006</v>
      </c>
      <c r="B22636" t="s">
        <v>1274</v>
      </c>
      <c r="C22636" t="s">
        <v>8</v>
      </c>
      <c r="D22636" t="s">
        <v>2404</v>
      </c>
      <c r="E22636">
        <v>-7</v>
      </c>
    </row>
    <row r="22637" spans="1:5" x14ac:dyDescent="0.3">
      <c r="A22637">
        <v>66100006</v>
      </c>
      <c r="B22637" t="s">
        <v>1274</v>
      </c>
      <c r="C22637" t="s">
        <v>8</v>
      </c>
      <c r="D22637" t="s">
        <v>2405</v>
      </c>
      <c r="E22637">
        <v>-3</v>
      </c>
    </row>
    <row r="22638" spans="1:5" x14ac:dyDescent="0.3">
      <c r="A22638">
        <v>66100006</v>
      </c>
      <c r="B22638" t="s">
        <v>1274</v>
      </c>
      <c r="C22638" t="s">
        <v>8</v>
      </c>
      <c r="D22638" t="s">
        <v>2406</v>
      </c>
      <c r="E22638">
        <v>0</v>
      </c>
    </row>
    <row r="22639" spans="1:5" x14ac:dyDescent="0.3">
      <c r="A22639">
        <v>66100006</v>
      </c>
      <c r="B22639" t="s">
        <v>1274</v>
      </c>
      <c r="C22639" t="s">
        <v>8</v>
      </c>
      <c r="D22639" t="s">
        <v>2407</v>
      </c>
      <c r="E22639">
        <v>0</v>
      </c>
    </row>
    <row r="22640" spans="1:5" x14ac:dyDescent="0.3">
      <c r="A22640">
        <v>66100006</v>
      </c>
      <c r="B22640" t="s">
        <v>1274</v>
      </c>
      <c r="C22640" t="s">
        <v>8</v>
      </c>
      <c r="D22640" t="s">
        <v>2408</v>
      </c>
      <c r="E22640">
        <v>-4</v>
      </c>
    </row>
    <row r="22641" spans="1:5" x14ac:dyDescent="0.3">
      <c r="A22641">
        <v>66100006</v>
      </c>
      <c r="B22641" t="s">
        <v>1274</v>
      </c>
      <c r="C22641" t="s">
        <v>8</v>
      </c>
      <c r="D22641" t="s">
        <v>2409</v>
      </c>
      <c r="E22641">
        <v>-1</v>
      </c>
    </row>
    <row r="22642" spans="1:5" x14ac:dyDescent="0.3">
      <c r="A22642">
        <v>66100006</v>
      </c>
      <c r="B22642" t="s">
        <v>1274</v>
      </c>
      <c r="C22642" t="s">
        <v>8</v>
      </c>
      <c r="D22642" t="s">
        <v>2410</v>
      </c>
      <c r="E22642">
        <v>0</v>
      </c>
    </row>
    <row r="22643" spans="1:5" x14ac:dyDescent="0.3">
      <c r="A22643">
        <v>66100006</v>
      </c>
      <c r="B22643" t="s">
        <v>1274</v>
      </c>
      <c r="C22643" t="s">
        <v>8</v>
      </c>
      <c r="D22643" t="s">
        <v>2411</v>
      </c>
      <c r="E22643">
        <v>-2</v>
      </c>
    </row>
    <row r="22644" spans="1:5" x14ac:dyDescent="0.3">
      <c r="A22644">
        <v>66100006</v>
      </c>
      <c r="B22644" t="s">
        <v>1274</v>
      </c>
      <c r="C22644" t="s">
        <v>8</v>
      </c>
      <c r="D22644" t="s">
        <v>2412</v>
      </c>
      <c r="E22644">
        <v>0</v>
      </c>
    </row>
    <row r="22645" spans="1:5" x14ac:dyDescent="0.3">
      <c r="A22645">
        <v>66100006</v>
      </c>
      <c r="B22645" t="s">
        <v>1274</v>
      </c>
      <c r="C22645" t="s">
        <v>8</v>
      </c>
      <c r="D22645" t="s">
        <v>2413</v>
      </c>
      <c r="E22645">
        <v>-2</v>
      </c>
    </row>
    <row r="22646" spans="1:5" x14ac:dyDescent="0.3">
      <c r="A22646">
        <v>2020001</v>
      </c>
      <c r="B22646" t="s">
        <v>1276</v>
      </c>
      <c r="C22646" t="s">
        <v>20</v>
      </c>
      <c r="D22646" t="s">
        <v>2378</v>
      </c>
      <c r="E22646">
        <v>-97831</v>
      </c>
    </row>
    <row r="22647" spans="1:5" x14ac:dyDescent="0.3">
      <c r="A22647">
        <v>2020001</v>
      </c>
      <c r="B22647" t="s">
        <v>1276</v>
      </c>
      <c r="C22647" t="s">
        <v>20</v>
      </c>
      <c r="D22647" t="s">
        <v>2379</v>
      </c>
      <c r="E22647">
        <v>-86483.520000000004</v>
      </c>
    </row>
    <row r="22648" spans="1:5" x14ac:dyDescent="0.3">
      <c r="A22648">
        <v>2020001</v>
      </c>
      <c r="B22648" t="s">
        <v>1276</v>
      </c>
      <c r="C22648" t="s">
        <v>20</v>
      </c>
      <c r="D22648" t="s">
        <v>2380</v>
      </c>
      <c r="E22648">
        <v>-35953.43</v>
      </c>
    </row>
    <row r="22649" spans="1:5" x14ac:dyDescent="0.3">
      <c r="A22649">
        <v>2020001</v>
      </c>
      <c r="B22649" t="s">
        <v>1276</v>
      </c>
      <c r="C22649" t="s">
        <v>20</v>
      </c>
      <c r="D22649" t="s">
        <v>2381</v>
      </c>
      <c r="E22649">
        <v>-143399.56</v>
      </c>
    </row>
    <row r="22650" spans="1:5" x14ac:dyDescent="0.3">
      <c r="A22650">
        <v>2020001</v>
      </c>
      <c r="B22650" t="s">
        <v>1276</v>
      </c>
      <c r="C22650" t="s">
        <v>20</v>
      </c>
      <c r="D22650" t="s">
        <v>2382</v>
      </c>
      <c r="E22650">
        <v>-111728.482</v>
      </c>
    </row>
    <row r="22651" spans="1:5" x14ac:dyDescent="0.3">
      <c r="A22651">
        <v>2020001</v>
      </c>
      <c r="B22651" t="s">
        <v>1276</v>
      </c>
      <c r="C22651" t="s">
        <v>20</v>
      </c>
      <c r="D22651" t="s">
        <v>2383</v>
      </c>
      <c r="E22651">
        <v>-131899.32999999999</v>
      </c>
    </row>
    <row r="22652" spans="1:5" x14ac:dyDescent="0.3">
      <c r="A22652">
        <v>2020001</v>
      </c>
      <c r="B22652" t="s">
        <v>1276</v>
      </c>
      <c r="C22652" t="s">
        <v>20</v>
      </c>
      <c r="D22652" t="s">
        <v>2384</v>
      </c>
      <c r="E22652">
        <v>-155513.32</v>
      </c>
    </row>
    <row r="22653" spans="1:5" x14ac:dyDescent="0.3">
      <c r="A22653">
        <v>2020001</v>
      </c>
      <c r="B22653" t="s">
        <v>1276</v>
      </c>
      <c r="C22653" t="s">
        <v>20</v>
      </c>
      <c r="D22653" t="s">
        <v>2385</v>
      </c>
      <c r="E22653">
        <v>-104449.18</v>
      </c>
    </row>
    <row r="22654" spans="1:5" x14ac:dyDescent="0.3">
      <c r="A22654">
        <v>2020001</v>
      </c>
      <c r="B22654" t="s">
        <v>1276</v>
      </c>
      <c r="C22654" t="s">
        <v>20</v>
      </c>
      <c r="D22654" t="s">
        <v>2386</v>
      </c>
      <c r="E22654">
        <v>-132078.72</v>
      </c>
    </row>
    <row r="22655" spans="1:5" x14ac:dyDescent="0.3">
      <c r="A22655">
        <v>2020001</v>
      </c>
      <c r="B22655" t="s">
        <v>1276</v>
      </c>
      <c r="C22655" t="s">
        <v>20</v>
      </c>
      <c r="D22655" t="s">
        <v>2387</v>
      </c>
      <c r="E22655">
        <v>-160469.12</v>
      </c>
    </row>
    <row r="22656" spans="1:5" x14ac:dyDescent="0.3">
      <c r="A22656">
        <v>2020001</v>
      </c>
      <c r="B22656" t="s">
        <v>1276</v>
      </c>
      <c r="C22656" t="s">
        <v>20</v>
      </c>
      <c r="D22656" t="s">
        <v>2388</v>
      </c>
      <c r="E22656">
        <v>-82733.960000000006</v>
      </c>
    </row>
    <row r="22657" spans="1:5" x14ac:dyDescent="0.3">
      <c r="A22657">
        <v>2020001</v>
      </c>
      <c r="B22657" t="s">
        <v>1276</v>
      </c>
      <c r="C22657" t="s">
        <v>20</v>
      </c>
      <c r="D22657" t="s">
        <v>2389</v>
      </c>
      <c r="E22657">
        <v>-130151.37299999999</v>
      </c>
    </row>
    <row r="22658" spans="1:5" x14ac:dyDescent="0.3">
      <c r="A22658">
        <v>2020001</v>
      </c>
      <c r="B22658" t="s">
        <v>1276</v>
      </c>
      <c r="C22658" t="s">
        <v>20</v>
      </c>
      <c r="D22658" t="s">
        <v>2390</v>
      </c>
      <c r="E22658">
        <v>-92977.407000000007</v>
      </c>
    </row>
    <row r="22659" spans="1:5" x14ac:dyDescent="0.3">
      <c r="A22659">
        <v>2020001</v>
      </c>
      <c r="B22659" t="s">
        <v>1276</v>
      </c>
      <c r="C22659" t="s">
        <v>20</v>
      </c>
      <c r="D22659" t="s">
        <v>2391</v>
      </c>
      <c r="E22659">
        <v>-70975.649000000005</v>
      </c>
    </row>
    <row r="22660" spans="1:5" x14ac:dyDescent="0.3">
      <c r="A22660">
        <v>2020001</v>
      </c>
      <c r="B22660" t="s">
        <v>1276</v>
      </c>
      <c r="C22660" t="s">
        <v>20</v>
      </c>
      <c r="D22660" t="s">
        <v>2392</v>
      </c>
      <c r="E22660">
        <v>-92485.286999999997</v>
      </c>
    </row>
    <row r="22661" spans="1:5" x14ac:dyDescent="0.3">
      <c r="A22661">
        <v>2020001</v>
      </c>
      <c r="B22661" t="s">
        <v>1276</v>
      </c>
      <c r="C22661" t="s">
        <v>20</v>
      </c>
      <c r="D22661" t="s">
        <v>2393</v>
      </c>
      <c r="E22661">
        <v>-140098.78099999999</v>
      </c>
    </row>
    <row r="22662" spans="1:5" x14ac:dyDescent="0.3">
      <c r="A22662">
        <v>2020001</v>
      </c>
      <c r="B22662" t="s">
        <v>1276</v>
      </c>
      <c r="C22662" t="s">
        <v>20</v>
      </c>
      <c r="D22662" t="s">
        <v>2394</v>
      </c>
      <c r="E22662">
        <v>-115263.291</v>
      </c>
    </row>
    <row r="22663" spans="1:5" x14ac:dyDescent="0.3">
      <c r="A22663">
        <v>2020001</v>
      </c>
      <c r="B22663" t="s">
        <v>1276</v>
      </c>
      <c r="C22663" t="s">
        <v>20</v>
      </c>
      <c r="D22663" t="s">
        <v>2395</v>
      </c>
      <c r="E22663">
        <v>-149700.48000000001</v>
      </c>
    </row>
    <row r="22664" spans="1:5" x14ac:dyDescent="0.3">
      <c r="A22664">
        <v>2020001</v>
      </c>
      <c r="B22664" t="s">
        <v>1276</v>
      </c>
      <c r="C22664" t="s">
        <v>20</v>
      </c>
      <c r="D22664" t="s">
        <v>2396</v>
      </c>
      <c r="E22664">
        <v>-129885.731</v>
      </c>
    </row>
    <row r="22665" spans="1:5" x14ac:dyDescent="0.3">
      <c r="A22665">
        <v>2020001</v>
      </c>
      <c r="B22665" t="s">
        <v>1276</v>
      </c>
      <c r="C22665" t="s">
        <v>20</v>
      </c>
      <c r="D22665" t="s">
        <v>2397</v>
      </c>
      <c r="E22665">
        <v>-102229.62699999999</v>
      </c>
    </row>
    <row r="22666" spans="1:5" x14ac:dyDescent="0.3">
      <c r="A22666">
        <v>2020001</v>
      </c>
      <c r="B22666" t="s">
        <v>1276</v>
      </c>
      <c r="C22666" t="s">
        <v>20</v>
      </c>
      <c r="D22666" t="s">
        <v>2398</v>
      </c>
      <c r="E22666">
        <v>-142190.204</v>
      </c>
    </row>
    <row r="22667" spans="1:5" x14ac:dyDescent="0.3">
      <c r="A22667">
        <v>2020001</v>
      </c>
      <c r="B22667" t="s">
        <v>1276</v>
      </c>
      <c r="C22667" t="s">
        <v>20</v>
      </c>
      <c r="D22667" t="s">
        <v>2399</v>
      </c>
      <c r="E22667">
        <v>-154228.337</v>
      </c>
    </row>
    <row r="22668" spans="1:5" x14ac:dyDescent="0.3">
      <c r="A22668">
        <v>2020001</v>
      </c>
      <c r="B22668" t="s">
        <v>1276</v>
      </c>
      <c r="C22668" t="s">
        <v>20</v>
      </c>
      <c r="D22668" t="s">
        <v>2400</v>
      </c>
      <c r="E22668">
        <v>-119053.351</v>
      </c>
    </row>
    <row r="22669" spans="1:5" x14ac:dyDescent="0.3">
      <c r="A22669">
        <v>2020001</v>
      </c>
      <c r="B22669" t="s">
        <v>1276</v>
      </c>
      <c r="C22669" t="s">
        <v>20</v>
      </c>
      <c r="D22669" t="s">
        <v>2401</v>
      </c>
      <c r="E22669">
        <v>-144586</v>
      </c>
    </row>
    <row r="22670" spans="1:5" x14ac:dyDescent="0.3">
      <c r="A22670">
        <v>2020001</v>
      </c>
      <c r="B22670" t="s">
        <v>1276</v>
      </c>
      <c r="C22670" t="s">
        <v>20</v>
      </c>
      <c r="D22670" t="s">
        <v>2402</v>
      </c>
      <c r="E22670">
        <v>-34605.741000000002</v>
      </c>
    </row>
    <row r="22671" spans="1:5" x14ac:dyDescent="0.3">
      <c r="A22671">
        <v>2020001</v>
      </c>
      <c r="B22671" t="s">
        <v>1276</v>
      </c>
      <c r="C22671" t="s">
        <v>20</v>
      </c>
      <c r="D22671" t="s">
        <v>2403</v>
      </c>
      <c r="E22671">
        <v>-65140.3</v>
      </c>
    </row>
    <row r="22672" spans="1:5" x14ac:dyDescent="0.3">
      <c r="A22672">
        <v>2020001</v>
      </c>
      <c r="B22672" t="s">
        <v>1276</v>
      </c>
      <c r="C22672" t="s">
        <v>20</v>
      </c>
      <c r="D22672" t="s">
        <v>2404</v>
      </c>
      <c r="E22672">
        <v>-157761.35999999999</v>
      </c>
    </row>
    <row r="22673" spans="1:5" x14ac:dyDescent="0.3">
      <c r="A22673">
        <v>2020001</v>
      </c>
      <c r="B22673" t="s">
        <v>1276</v>
      </c>
      <c r="C22673" t="s">
        <v>20</v>
      </c>
      <c r="D22673" t="s">
        <v>2405</v>
      </c>
      <c r="E22673">
        <v>-113387.951</v>
      </c>
    </row>
    <row r="22674" spans="1:5" x14ac:dyDescent="0.3">
      <c r="A22674">
        <v>2020001</v>
      </c>
      <c r="B22674" t="s">
        <v>1276</v>
      </c>
      <c r="C22674" t="s">
        <v>20</v>
      </c>
      <c r="D22674" t="s">
        <v>2406</v>
      </c>
      <c r="E22674">
        <v>-158230</v>
      </c>
    </row>
    <row r="22675" spans="1:5" x14ac:dyDescent="0.3">
      <c r="A22675">
        <v>2020001</v>
      </c>
      <c r="B22675" t="s">
        <v>1276</v>
      </c>
      <c r="C22675" t="s">
        <v>20</v>
      </c>
      <c r="D22675" t="s">
        <v>2407</v>
      </c>
      <c r="E22675">
        <v>-152580.01999999999</v>
      </c>
    </row>
    <row r="22676" spans="1:5" x14ac:dyDescent="0.3">
      <c r="A22676">
        <v>2020001</v>
      </c>
      <c r="B22676" t="s">
        <v>1276</v>
      </c>
      <c r="C22676" t="s">
        <v>20</v>
      </c>
      <c r="D22676" t="s">
        <v>2408</v>
      </c>
      <c r="E22676">
        <v>-154664.42000000001</v>
      </c>
    </row>
    <row r="22677" spans="1:5" x14ac:dyDescent="0.3">
      <c r="A22677">
        <v>2020001</v>
      </c>
      <c r="B22677" t="s">
        <v>1276</v>
      </c>
      <c r="C22677" t="s">
        <v>20</v>
      </c>
      <c r="D22677" t="s">
        <v>2409</v>
      </c>
      <c r="E22677">
        <v>-79819.928</v>
      </c>
    </row>
    <row r="22678" spans="1:5" x14ac:dyDescent="0.3">
      <c r="A22678">
        <v>2020001</v>
      </c>
      <c r="B22678" t="s">
        <v>1276</v>
      </c>
      <c r="C22678" t="s">
        <v>20</v>
      </c>
      <c r="D22678" t="s">
        <v>2410</v>
      </c>
      <c r="E22678">
        <v>-133049.93</v>
      </c>
    </row>
    <row r="22679" spans="1:5" x14ac:dyDescent="0.3">
      <c r="A22679">
        <v>2020001</v>
      </c>
      <c r="B22679" t="s">
        <v>1276</v>
      </c>
      <c r="C22679" t="s">
        <v>20</v>
      </c>
      <c r="D22679" t="s">
        <v>2411</v>
      </c>
      <c r="E22679">
        <v>-118907.35799999999</v>
      </c>
    </row>
    <row r="22680" spans="1:5" x14ac:dyDescent="0.3">
      <c r="A22680">
        <v>2020001</v>
      </c>
      <c r="B22680" t="s">
        <v>1276</v>
      </c>
      <c r="C22680" t="s">
        <v>20</v>
      </c>
      <c r="D22680" t="s">
        <v>2412</v>
      </c>
      <c r="E22680">
        <v>-156415.01</v>
      </c>
    </row>
    <row r="22681" spans="1:5" x14ac:dyDescent="0.3">
      <c r="A22681">
        <v>2020001</v>
      </c>
      <c r="B22681" t="s">
        <v>1276</v>
      </c>
      <c r="C22681" t="s">
        <v>20</v>
      </c>
      <c r="D22681" t="s">
        <v>2413</v>
      </c>
      <c r="E22681">
        <v>-146849</v>
      </c>
    </row>
    <row r="22682" spans="1:5" x14ac:dyDescent="0.3">
      <c r="A22682">
        <v>89010111</v>
      </c>
      <c r="B22682" t="s">
        <v>1278</v>
      </c>
      <c r="C22682" t="s">
        <v>8</v>
      </c>
      <c r="D22682" t="s">
        <v>2378</v>
      </c>
      <c r="E22682">
        <v>-9</v>
      </c>
    </row>
    <row r="22683" spans="1:5" x14ac:dyDescent="0.3">
      <c r="A22683">
        <v>89010111</v>
      </c>
      <c r="B22683" t="s">
        <v>1278</v>
      </c>
      <c r="C22683" t="s">
        <v>8</v>
      </c>
      <c r="D22683" t="s">
        <v>2379</v>
      </c>
      <c r="E22683">
        <v>-4</v>
      </c>
    </row>
    <row r="22684" spans="1:5" x14ac:dyDescent="0.3">
      <c r="A22684">
        <v>89010111</v>
      </c>
      <c r="B22684" t="s">
        <v>1278</v>
      </c>
      <c r="C22684" t="s">
        <v>8</v>
      </c>
      <c r="D22684" t="s">
        <v>2380</v>
      </c>
      <c r="E22684">
        <v>-20</v>
      </c>
    </row>
    <row r="22685" spans="1:5" x14ac:dyDescent="0.3">
      <c r="A22685">
        <v>89010111</v>
      </c>
      <c r="B22685" t="s">
        <v>1278</v>
      </c>
      <c r="C22685" t="s">
        <v>8</v>
      </c>
      <c r="D22685" t="s">
        <v>2381</v>
      </c>
      <c r="E22685">
        <v>-7</v>
      </c>
    </row>
    <row r="22686" spans="1:5" x14ac:dyDescent="0.3">
      <c r="A22686">
        <v>89010111</v>
      </c>
      <c r="B22686" t="s">
        <v>1278</v>
      </c>
      <c r="C22686" t="s">
        <v>8</v>
      </c>
      <c r="D22686" t="s">
        <v>2382</v>
      </c>
      <c r="E22686">
        <v>-4</v>
      </c>
    </row>
    <row r="22687" spans="1:5" x14ac:dyDescent="0.3">
      <c r="A22687">
        <v>89010111</v>
      </c>
      <c r="B22687" t="s">
        <v>1278</v>
      </c>
      <c r="C22687" t="s">
        <v>8</v>
      </c>
      <c r="D22687" t="s">
        <v>2383</v>
      </c>
      <c r="E22687">
        <v>0</v>
      </c>
    </row>
    <row r="22688" spans="1:5" x14ac:dyDescent="0.3">
      <c r="A22688">
        <v>89010111</v>
      </c>
      <c r="B22688" t="s">
        <v>1278</v>
      </c>
      <c r="C22688" t="s">
        <v>8</v>
      </c>
      <c r="D22688" t="s">
        <v>2384</v>
      </c>
      <c r="E22688">
        <v>-1</v>
      </c>
    </row>
    <row r="22689" spans="1:5" x14ac:dyDescent="0.3">
      <c r="A22689">
        <v>89010111</v>
      </c>
      <c r="B22689" t="s">
        <v>1278</v>
      </c>
      <c r="C22689" t="s">
        <v>8</v>
      </c>
      <c r="D22689" t="s">
        <v>2385</v>
      </c>
      <c r="E22689">
        <v>-3</v>
      </c>
    </row>
    <row r="22690" spans="1:5" x14ac:dyDescent="0.3">
      <c r="A22690">
        <v>89010111</v>
      </c>
      <c r="B22690" t="s">
        <v>1278</v>
      </c>
      <c r="C22690" t="s">
        <v>8</v>
      </c>
      <c r="D22690" t="s">
        <v>2386</v>
      </c>
      <c r="E22690">
        <v>0</v>
      </c>
    </row>
    <row r="22691" spans="1:5" x14ac:dyDescent="0.3">
      <c r="A22691">
        <v>89010111</v>
      </c>
      <c r="B22691" t="s">
        <v>1278</v>
      </c>
      <c r="C22691" t="s">
        <v>8</v>
      </c>
      <c r="D22691" t="s">
        <v>2387</v>
      </c>
      <c r="E22691">
        <v>-5</v>
      </c>
    </row>
    <row r="22692" spans="1:5" x14ac:dyDescent="0.3">
      <c r="A22692">
        <v>89010111</v>
      </c>
      <c r="B22692" t="s">
        <v>1278</v>
      </c>
      <c r="C22692" t="s">
        <v>8</v>
      </c>
      <c r="D22692" t="s">
        <v>2388</v>
      </c>
      <c r="E22692">
        <v>0</v>
      </c>
    </row>
    <row r="22693" spans="1:5" x14ac:dyDescent="0.3">
      <c r="A22693">
        <v>89010111</v>
      </c>
      <c r="B22693" t="s">
        <v>1278</v>
      </c>
      <c r="C22693" t="s">
        <v>8</v>
      </c>
      <c r="D22693" t="s">
        <v>2389</v>
      </c>
      <c r="E22693">
        <v>0</v>
      </c>
    </row>
    <row r="22694" spans="1:5" x14ac:dyDescent="0.3">
      <c r="A22694">
        <v>89010111</v>
      </c>
      <c r="B22694" t="s">
        <v>1278</v>
      </c>
      <c r="C22694" t="s">
        <v>8</v>
      </c>
      <c r="D22694" t="s">
        <v>2390</v>
      </c>
      <c r="E22694">
        <v>-20</v>
      </c>
    </row>
    <row r="22695" spans="1:5" x14ac:dyDescent="0.3">
      <c r="A22695">
        <v>89010111</v>
      </c>
      <c r="B22695" t="s">
        <v>1278</v>
      </c>
      <c r="C22695" t="s">
        <v>8</v>
      </c>
      <c r="D22695" t="s">
        <v>2391</v>
      </c>
      <c r="E22695">
        <v>0</v>
      </c>
    </row>
    <row r="22696" spans="1:5" x14ac:dyDescent="0.3">
      <c r="A22696">
        <v>89010111</v>
      </c>
      <c r="B22696" t="s">
        <v>1278</v>
      </c>
      <c r="C22696" t="s">
        <v>8</v>
      </c>
      <c r="D22696" t="s">
        <v>2392</v>
      </c>
      <c r="E22696">
        <v>0</v>
      </c>
    </row>
    <row r="22697" spans="1:5" x14ac:dyDescent="0.3">
      <c r="A22697">
        <v>89010111</v>
      </c>
      <c r="B22697" t="s">
        <v>1278</v>
      </c>
      <c r="C22697" t="s">
        <v>8</v>
      </c>
      <c r="D22697" t="s">
        <v>2393</v>
      </c>
      <c r="E22697">
        <v>-3</v>
      </c>
    </row>
    <row r="22698" spans="1:5" x14ac:dyDescent="0.3">
      <c r="A22698">
        <v>89010111</v>
      </c>
      <c r="B22698" t="s">
        <v>1278</v>
      </c>
      <c r="C22698" t="s">
        <v>8</v>
      </c>
      <c r="D22698" t="s">
        <v>2394</v>
      </c>
      <c r="E22698">
        <v>0</v>
      </c>
    </row>
    <row r="22699" spans="1:5" x14ac:dyDescent="0.3">
      <c r="A22699">
        <v>89010111</v>
      </c>
      <c r="B22699" t="s">
        <v>1278</v>
      </c>
      <c r="C22699" t="s">
        <v>8</v>
      </c>
      <c r="D22699" t="s">
        <v>2395</v>
      </c>
      <c r="E22699">
        <v>0</v>
      </c>
    </row>
    <row r="22700" spans="1:5" x14ac:dyDescent="0.3">
      <c r="A22700">
        <v>89010111</v>
      </c>
      <c r="B22700" t="s">
        <v>1278</v>
      </c>
      <c r="C22700" t="s">
        <v>8</v>
      </c>
      <c r="D22700" t="s">
        <v>2396</v>
      </c>
      <c r="E22700">
        <v>0</v>
      </c>
    </row>
    <row r="22701" spans="1:5" x14ac:dyDescent="0.3">
      <c r="A22701">
        <v>89010111</v>
      </c>
      <c r="B22701" t="s">
        <v>1278</v>
      </c>
      <c r="C22701" t="s">
        <v>8</v>
      </c>
      <c r="D22701" t="s">
        <v>2397</v>
      </c>
      <c r="E22701">
        <v>0</v>
      </c>
    </row>
    <row r="22702" spans="1:5" x14ac:dyDescent="0.3">
      <c r="A22702">
        <v>89010111</v>
      </c>
      <c r="B22702" t="s">
        <v>1278</v>
      </c>
      <c r="C22702" t="s">
        <v>8</v>
      </c>
      <c r="D22702" t="s">
        <v>2398</v>
      </c>
      <c r="E22702">
        <v>0</v>
      </c>
    </row>
    <row r="22703" spans="1:5" x14ac:dyDescent="0.3">
      <c r="A22703">
        <v>89010111</v>
      </c>
      <c r="B22703" t="s">
        <v>1278</v>
      </c>
      <c r="C22703" t="s">
        <v>8</v>
      </c>
      <c r="D22703" t="s">
        <v>2399</v>
      </c>
      <c r="E22703">
        <v>0</v>
      </c>
    </row>
    <row r="22704" spans="1:5" x14ac:dyDescent="0.3">
      <c r="A22704">
        <v>89010111</v>
      </c>
      <c r="B22704" t="s">
        <v>1278</v>
      </c>
      <c r="C22704" t="s">
        <v>8</v>
      </c>
      <c r="D22704" t="s">
        <v>2400</v>
      </c>
      <c r="E22704">
        <v>-1</v>
      </c>
    </row>
    <row r="22705" spans="1:5" x14ac:dyDescent="0.3">
      <c r="A22705">
        <v>89010111</v>
      </c>
      <c r="B22705" t="s">
        <v>1278</v>
      </c>
      <c r="C22705" t="s">
        <v>8</v>
      </c>
      <c r="D22705" t="s">
        <v>2401</v>
      </c>
      <c r="E22705">
        <v>0</v>
      </c>
    </row>
    <row r="22706" spans="1:5" x14ac:dyDescent="0.3">
      <c r="A22706">
        <v>89010111</v>
      </c>
      <c r="B22706" t="s">
        <v>1278</v>
      </c>
      <c r="C22706" t="s">
        <v>8</v>
      </c>
      <c r="D22706" t="s">
        <v>2402</v>
      </c>
      <c r="E22706">
        <v>-20</v>
      </c>
    </row>
    <row r="22707" spans="1:5" x14ac:dyDescent="0.3">
      <c r="A22707">
        <v>89010111</v>
      </c>
      <c r="B22707" t="s">
        <v>1278</v>
      </c>
      <c r="C22707" t="s">
        <v>8</v>
      </c>
      <c r="D22707" t="s">
        <v>2403</v>
      </c>
      <c r="E22707">
        <v>-86</v>
      </c>
    </row>
    <row r="22708" spans="1:5" x14ac:dyDescent="0.3">
      <c r="A22708">
        <v>89010111</v>
      </c>
      <c r="B22708" t="s">
        <v>1278</v>
      </c>
      <c r="C22708" t="s">
        <v>8</v>
      </c>
      <c r="D22708" t="s">
        <v>2404</v>
      </c>
      <c r="E22708">
        <v>-40</v>
      </c>
    </row>
    <row r="22709" spans="1:5" x14ac:dyDescent="0.3">
      <c r="A22709">
        <v>89010111</v>
      </c>
      <c r="B22709" t="s">
        <v>1278</v>
      </c>
      <c r="C22709" t="s">
        <v>8</v>
      </c>
      <c r="D22709" t="s">
        <v>2405</v>
      </c>
      <c r="E22709">
        <v>0</v>
      </c>
    </row>
    <row r="22710" spans="1:5" x14ac:dyDescent="0.3">
      <c r="A22710">
        <v>89010111</v>
      </c>
      <c r="B22710" t="s">
        <v>1278</v>
      </c>
      <c r="C22710" t="s">
        <v>8</v>
      </c>
      <c r="D22710" t="s">
        <v>2406</v>
      </c>
      <c r="E22710">
        <v>0</v>
      </c>
    </row>
    <row r="22711" spans="1:5" x14ac:dyDescent="0.3">
      <c r="A22711">
        <v>89010111</v>
      </c>
      <c r="B22711" t="s">
        <v>1278</v>
      </c>
      <c r="C22711" t="s">
        <v>8</v>
      </c>
      <c r="D22711" t="s">
        <v>2407</v>
      </c>
      <c r="E22711">
        <v>-2</v>
      </c>
    </row>
    <row r="22712" spans="1:5" x14ac:dyDescent="0.3">
      <c r="A22712">
        <v>89010111</v>
      </c>
      <c r="B22712" t="s">
        <v>1278</v>
      </c>
      <c r="C22712" t="s">
        <v>8</v>
      </c>
      <c r="D22712" t="s">
        <v>2408</v>
      </c>
      <c r="E22712">
        <v>0</v>
      </c>
    </row>
    <row r="22713" spans="1:5" x14ac:dyDescent="0.3">
      <c r="A22713">
        <v>89010111</v>
      </c>
      <c r="B22713" t="s">
        <v>1278</v>
      </c>
      <c r="C22713" t="s">
        <v>8</v>
      </c>
      <c r="D22713" t="s">
        <v>2409</v>
      </c>
      <c r="E22713">
        <v>-23</v>
      </c>
    </row>
    <row r="22714" spans="1:5" x14ac:dyDescent="0.3">
      <c r="A22714">
        <v>89010111</v>
      </c>
      <c r="B22714" t="s">
        <v>1278</v>
      </c>
      <c r="C22714" t="s">
        <v>8</v>
      </c>
      <c r="D22714" t="s">
        <v>2410</v>
      </c>
      <c r="E22714">
        <v>-2</v>
      </c>
    </row>
    <row r="22715" spans="1:5" x14ac:dyDescent="0.3">
      <c r="A22715">
        <v>89010111</v>
      </c>
      <c r="B22715" t="s">
        <v>1278</v>
      </c>
      <c r="C22715" t="s">
        <v>8</v>
      </c>
      <c r="D22715" t="s">
        <v>2411</v>
      </c>
      <c r="E22715">
        <v>-1</v>
      </c>
    </row>
    <row r="22716" spans="1:5" x14ac:dyDescent="0.3">
      <c r="A22716">
        <v>89010111</v>
      </c>
      <c r="B22716" t="s">
        <v>1278</v>
      </c>
      <c r="C22716" t="s">
        <v>8</v>
      </c>
      <c r="D22716" t="s">
        <v>2412</v>
      </c>
      <c r="E22716">
        <v>0</v>
      </c>
    </row>
    <row r="22717" spans="1:5" x14ac:dyDescent="0.3">
      <c r="A22717">
        <v>89010111</v>
      </c>
      <c r="B22717" t="s">
        <v>1278</v>
      </c>
      <c r="C22717" t="s">
        <v>8</v>
      </c>
      <c r="D22717" t="s">
        <v>2413</v>
      </c>
      <c r="E22717">
        <v>0</v>
      </c>
    </row>
    <row r="22718" spans="1:5" x14ac:dyDescent="0.3">
      <c r="A22718">
        <v>73050002</v>
      </c>
      <c r="B22718" t="s">
        <v>1280</v>
      </c>
      <c r="C22718" t="s">
        <v>8</v>
      </c>
      <c r="D22718" t="s">
        <v>2378</v>
      </c>
      <c r="E22718">
        <v>0</v>
      </c>
    </row>
    <row r="22719" spans="1:5" x14ac:dyDescent="0.3">
      <c r="A22719">
        <v>73050002</v>
      </c>
      <c r="B22719" t="s">
        <v>1280</v>
      </c>
      <c r="C22719" t="s">
        <v>8</v>
      </c>
      <c r="D22719" t="s">
        <v>2379</v>
      </c>
      <c r="E22719">
        <v>0</v>
      </c>
    </row>
    <row r="22720" spans="1:5" x14ac:dyDescent="0.3">
      <c r="A22720">
        <v>73050002</v>
      </c>
      <c r="B22720" t="s">
        <v>1280</v>
      </c>
      <c r="C22720" t="s">
        <v>8</v>
      </c>
      <c r="D22720" t="s">
        <v>2380</v>
      </c>
      <c r="E22720">
        <v>0</v>
      </c>
    </row>
    <row r="22721" spans="1:5" x14ac:dyDescent="0.3">
      <c r="A22721">
        <v>73050002</v>
      </c>
      <c r="B22721" t="s">
        <v>1280</v>
      </c>
      <c r="C22721" t="s">
        <v>8</v>
      </c>
      <c r="D22721" t="s">
        <v>2381</v>
      </c>
      <c r="E22721">
        <v>0</v>
      </c>
    </row>
    <row r="22722" spans="1:5" x14ac:dyDescent="0.3">
      <c r="A22722">
        <v>73050002</v>
      </c>
      <c r="B22722" t="s">
        <v>1280</v>
      </c>
      <c r="C22722" t="s">
        <v>8</v>
      </c>
      <c r="D22722" t="s">
        <v>2382</v>
      </c>
      <c r="E22722">
        <v>0</v>
      </c>
    </row>
    <row r="22723" spans="1:5" x14ac:dyDescent="0.3">
      <c r="A22723">
        <v>73050002</v>
      </c>
      <c r="B22723" t="s">
        <v>1280</v>
      </c>
      <c r="C22723" t="s">
        <v>8</v>
      </c>
      <c r="D22723" t="s">
        <v>2383</v>
      </c>
      <c r="E22723">
        <v>0</v>
      </c>
    </row>
    <row r="22724" spans="1:5" x14ac:dyDescent="0.3">
      <c r="A22724">
        <v>73050002</v>
      </c>
      <c r="B22724" t="s">
        <v>1280</v>
      </c>
      <c r="C22724" t="s">
        <v>8</v>
      </c>
      <c r="D22724" t="s">
        <v>2384</v>
      </c>
      <c r="E22724">
        <v>0</v>
      </c>
    </row>
    <row r="22725" spans="1:5" x14ac:dyDescent="0.3">
      <c r="A22725">
        <v>73050002</v>
      </c>
      <c r="B22725" t="s">
        <v>1280</v>
      </c>
      <c r="C22725" t="s">
        <v>8</v>
      </c>
      <c r="D22725" t="s">
        <v>2385</v>
      </c>
      <c r="E22725">
        <v>0</v>
      </c>
    </row>
    <row r="22726" spans="1:5" x14ac:dyDescent="0.3">
      <c r="A22726">
        <v>73050002</v>
      </c>
      <c r="B22726" t="s">
        <v>1280</v>
      </c>
      <c r="C22726" t="s">
        <v>8</v>
      </c>
      <c r="D22726" t="s">
        <v>2386</v>
      </c>
      <c r="E22726">
        <v>0</v>
      </c>
    </row>
    <row r="22727" spans="1:5" x14ac:dyDescent="0.3">
      <c r="A22727">
        <v>73050002</v>
      </c>
      <c r="B22727" t="s">
        <v>1280</v>
      </c>
      <c r="C22727" t="s">
        <v>8</v>
      </c>
      <c r="D22727" t="s">
        <v>2387</v>
      </c>
      <c r="E22727">
        <v>0</v>
      </c>
    </row>
    <row r="22728" spans="1:5" x14ac:dyDescent="0.3">
      <c r="A22728">
        <v>73050002</v>
      </c>
      <c r="B22728" t="s">
        <v>1280</v>
      </c>
      <c r="C22728" t="s">
        <v>8</v>
      </c>
      <c r="D22728" t="s">
        <v>2388</v>
      </c>
      <c r="E22728">
        <v>-1</v>
      </c>
    </row>
    <row r="22729" spans="1:5" x14ac:dyDescent="0.3">
      <c r="A22729">
        <v>73050002</v>
      </c>
      <c r="B22729" t="s">
        <v>1280</v>
      </c>
      <c r="C22729" t="s">
        <v>8</v>
      </c>
      <c r="D22729" t="s">
        <v>2389</v>
      </c>
      <c r="E22729">
        <v>0</v>
      </c>
    </row>
    <row r="22730" spans="1:5" x14ac:dyDescent="0.3">
      <c r="A22730">
        <v>73050002</v>
      </c>
      <c r="B22730" t="s">
        <v>1280</v>
      </c>
      <c r="C22730" t="s">
        <v>8</v>
      </c>
      <c r="D22730" t="s">
        <v>2390</v>
      </c>
      <c r="E22730">
        <v>0</v>
      </c>
    </row>
    <row r="22731" spans="1:5" x14ac:dyDescent="0.3">
      <c r="A22731">
        <v>73050002</v>
      </c>
      <c r="B22731" t="s">
        <v>1280</v>
      </c>
      <c r="C22731" t="s">
        <v>8</v>
      </c>
      <c r="D22731" t="s">
        <v>2391</v>
      </c>
      <c r="E22731">
        <v>0</v>
      </c>
    </row>
    <row r="22732" spans="1:5" x14ac:dyDescent="0.3">
      <c r="A22732">
        <v>73050002</v>
      </c>
      <c r="B22732" t="s">
        <v>1280</v>
      </c>
      <c r="C22732" t="s">
        <v>8</v>
      </c>
      <c r="D22732" t="s">
        <v>2392</v>
      </c>
      <c r="E22732">
        <v>-1</v>
      </c>
    </row>
    <row r="22733" spans="1:5" x14ac:dyDescent="0.3">
      <c r="A22733">
        <v>73050002</v>
      </c>
      <c r="B22733" t="s">
        <v>1280</v>
      </c>
      <c r="C22733" t="s">
        <v>8</v>
      </c>
      <c r="D22733" t="s">
        <v>2393</v>
      </c>
      <c r="E22733">
        <v>0</v>
      </c>
    </row>
    <row r="22734" spans="1:5" x14ac:dyDescent="0.3">
      <c r="A22734">
        <v>73050002</v>
      </c>
      <c r="B22734" t="s">
        <v>1280</v>
      </c>
      <c r="C22734" t="s">
        <v>8</v>
      </c>
      <c r="D22734" t="s">
        <v>2394</v>
      </c>
      <c r="E22734">
        <v>-1</v>
      </c>
    </row>
    <row r="22735" spans="1:5" x14ac:dyDescent="0.3">
      <c r="A22735">
        <v>73050002</v>
      </c>
      <c r="B22735" t="s">
        <v>1280</v>
      </c>
      <c r="C22735" t="s">
        <v>8</v>
      </c>
      <c r="D22735" t="s">
        <v>2395</v>
      </c>
      <c r="E22735">
        <v>0</v>
      </c>
    </row>
    <row r="22736" spans="1:5" x14ac:dyDescent="0.3">
      <c r="A22736">
        <v>73050002</v>
      </c>
      <c r="B22736" t="s">
        <v>1280</v>
      </c>
      <c r="C22736" t="s">
        <v>8</v>
      </c>
      <c r="D22736" t="s">
        <v>2396</v>
      </c>
      <c r="E22736">
        <v>0</v>
      </c>
    </row>
    <row r="22737" spans="1:5" x14ac:dyDescent="0.3">
      <c r="A22737">
        <v>73050002</v>
      </c>
      <c r="B22737" t="s">
        <v>1280</v>
      </c>
      <c r="C22737" t="s">
        <v>8</v>
      </c>
      <c r="D22737" t="s">
        <v>2397</v>
      </c>
      <c r="E22737">
        <v>0</v>
      </c>
    </row>
    <row r="22738" spans="1:5" x14ac:dyDescent="0.3">
      <c r="A22738">
        <v>73050002</v>
      </c>
      <c r="B22738" t="s">
        <v>1280</v>
      </c>
      <c r="C22738" t="s">
        <v>8</v>
      </c>
      <c r="D22738" t="s">
        <v>2398</v>
      </c>
      <c r="E22738">
        <v>-1</v>
      </c>
    </row>
    <row r="22739" spans="1:5" x14ac:dyDescent="0.3">
      <c r="A22739">
        <v>73050002</v>
      </c>
      <c r="B22739" t="s">
        <v>1280</v>
      </c>
      <c r="C22739" t="s">
        <v>8</v>
      </c>
      <c r="D22739" t="s">
        <v>2399</v>
      </c>
      <c r="E22739">
        <v>0</v>
      </c>
    </row>
    <row r="22740" spans="1:5" x14ac:dyDescent="0.3">
      <c r="A22740">
        <v>73050002</v>
      </c>
      <c r="B22740" t="s">
        <v>1280</v>
      </c>
      <c r="C22740" t="s">
        <v>8</v>
      </c>
      <c r="D22740" t="s">
        <v>2400</v>
      </c>
      <c r="E22740">
        <v>0</v>
      </c>
    </row>
    <row r="22741" spans="1:5" x14ac:dyDescent="0.3">
      <c r="A22741">
        <v>73050002</v>
      </c>
      <c r="B22741" t="s">
        <v>1280</v>
      </c>
      <c r="C22741" t="s">
        <v>8</v>
      </c>
      <c r="D22741" t="s">
        <v>2401</v>
      </c>
      <c r="E22741">
        <v>-2</v>
      </c>
    </row>
    <row r="22742" spans="1:5" x14ac:dyDescent="0.3">
      <c r="A22742">
        <v>73050002</v>
      </c>
      <c r="B22742" t="s">
        <v>1280</v>
      </c>
      <c r="C22742" t="s">
        <v>8</v>
      </c>
      <c r="D22742" t="s">
        <v>2402</v>
      </c>
      <c r="E22742">
        <v>0</v>
      </c>
    </row>
    <row r="22743" spans="1:5" x14ac:dyDescent="0.3">
      <c r="A22743">
        <v>73050002</v>
      </c>
      <c r="B22743" t="s">
        <v>1280</v>
      </c>
      <c r="C22743" t="s">
        <v>8</v>
      </c>
      <c r="D22743" t="s">
        <v>2403</v>
      </c>
      <c r="E22743">
        <v>0</v>
      </c>
    </row>
    <row r="22744" spans="1:5" x14ac:dyDescent="0.3">
      <c r="A22744">
        <v>73050002</v>
      </c>
      <c r="B22744" t="s">
        <v>1280</v>
      </c>
      <c r="C22744" t="s">
        <v>8</v>
      </c>
      <c r="D22744" t="s">
        <v>2404</v>
      </c>
      <c r="E22744">
        <v>0</v>
      </c>
    </row>
    <row r="22745" spans="1:5" x14ac:dyDescent="0.3">
      <c r="A22745">
        <v>73050002</v>
      </c>
      <c r="B22745" t="s">
        <v>1280</v>
      </c>
      <c r="C22745" t="s">
        <v>8</v>
      </c>
      <c r="D22745" t="s">
        <v>2405</v>
      </c>
      <c r="E22745">
        <v>0</v>
      </c>
    </row>
    <row r="22746" spans="1:5" x14ac:dyDescent="0.3">
      <c r="A22746">
        <v>73050002</v>
      </c>
      <c r="B22746" t="s">
        <v>1280</v>
      </c>
      <c r="C22746" t="s">
        <v>8</v>
      </c>
      <c r="D22746" t="s">
        <v>2406</v>
      </c>
      <c r="E22746">
        <v>-2</v>
      </c>
    </row>
    <row r="22747" spans="1:5" x14ac:dyDescent="0.3">
      <c r="A22747">
        <v>73050002</v>
      </c>
      <c r="B22747" t="s">
        <v>1280</v>
      </c>
      <c r="C22747" t="s">
        <v>8</v>
      </c>
      <c r="D22747" t="s">
        <v>2407</v>
      </c>
      <c r="E22747">
        <v>0</v>
      </c>
    </row>
    <row r="22748" spans="1:5" x14ac:dyDescent="0.3">
      <c r="A22748">
        <v>73050002</v>
      </c>
      <c r="B22748" t="s">
        <v>1280</v>
      </c>
      <c r="C22748" t="s">
        <v>8</v>
      </c>
      <c r="D22748" t="s">
        <v>2408</v>
      </c>
      <c r="E22748">
        <v>0</v>
      </c>
    </row>
    <row r="22749" spans="1:5" x14ac:dyDescent="0.3">
      <c r="A22749">
        <v>73050002</v>
      </c>
      <c r="B22749" t="s">
        <v>1280</v>
      </c>
      <c r="C22749" t="s">
        <v>8</v>
      </c>
      <c r="D22749" t="s">
        <v>2409</v>
      </c>
      <c r="E22749">
        <v>-1</v>
      </c>
    </row>
    <row r="22750" spans="1:5" x14ac:dyDescent="0.3">
      <c r="A22750">
        <v>73050002</v>
      </c>
      <c r="B22750" t="s">
        <v>1280</v>
      </c>
      <c r="C22750" t="s">
        <v>8</v>
      </c>
      <c r="D22750" t="s">
        <v>2410</v>
      </c>
      <c r="E22750">
        <v>0</v>
      </c>
    </row>
    <row r="22751" spans="1:5" x14ac:dyDescent="0.3">
      <c r="A22751">
        <v>73050002</v>
      </c>
      <c r="B22751" t="s">
        <v>1280</v>
      </c>
      <c r="C22751" t="s">
        <v>8</v>
      </c>
      <c r="D22751" t="s">
        <v>2411</v>
      </c>
      <c r="E22751">
        <v>-1</v>
      </c>
    </row>
    <row r="22752" spans="1:5" x14ac:dyDescent="0.3">
      <c r="A22752">
        <v>73050002</v>
      </c>
      <c r="B22752" t="s">
        <v>1280</v>
      </c>
      <c r="C22752" t="s">
        <v>8</v>
      </c>
      <c r="D22752" t="s">
        <v>2412</v>
      </c>
      <c r="E22752">
        <v>0</v>
      </c>
    </row>
    <row r="22753" spans="1:5" x14ac:dyDescent="0.3">
      <c r="A22753">
        <v>73050002</v>
      </c>
      <c r="B22753" t="s">
        <v>1280</v>
      </c>
      <c r="C22753" t="s">
        <v>8</v>
      </c>
      <c r="D22753" t="s">
        <v>2413</v>
      </c>
      <c r="E22753">
        <v>0</v>
      </c>
    </row>
    <row r="22754" spans="1:5" x14ac:dyDescent="0.3">
      <c r="A22754">
        <v>20500001</v>
      </c>
      <c r="B22754" t="s">
        <v>1282</v>
      </c>
      <c r="C22754" t="s">
        <v>8</v>
      </c>
      <c r="D22754" t="s">
        <v>2378</v>
      </c>
      <c r="E22754">
        <v>-1</v>
      </c>
    </row>
    <row r="22755" spans="1:5" x14ac:dyDescent="0.3">
      <c r="A22755">
        <v>20500001</v>
      </c>
      <c r="B22755" t="s">
        <v>1282</v>
      </c>
      <c r="C22755" t="s">
        <v>8</v>
      </c>
      <c r="D22755" t="s">
        <v>2379</v>
      </c>
      <c r="E22755">
        <v>0</v>
      </c>
    </row>
    <row r="22756" spans="1:5" x14ac:dyDescent="0.3">
      <c r="A22756">
        <v>20500001</v>
      </c>
      <c r="B22756" t="s">
        <v>1282</v>
      </c>
      <c r="C22756" t="s">
        <v>8</v>
      </c>
      <c r="D22756" t="s">
        <v>2380</v>
      </c>
      <c r="E22756">
        <v>0</v>
      </c>
    </row>
    <row r="22757" spans="1:5" x14ac:dyDescent="0.3">
      <c r="A22757">
        <v>20500001</v>
      </c>
      <c r="B22757" t="s">
        <v>1282</v>
      </c>
      <c r="C22757" t="s">
        <v>8</v>
      </c>
      <c r="D22757" t="s">
        <v>2381</v>
      </c>
      <c r="E22757">
        <v>0</v>
      </c>
    </row>
    <row r="22758" spans="1:5" x14ac:dyDescent="0.3">
      <c r="A22758">
        <v>20500001</v>
      </c>
      <c r="B22758" t="s">
        <v>1282</v>
      </c>
      <c r="C22758" t="s">
        <v>8</v>
      </c>
      <c r="D22758" t="s">
        <v>2382</v>
      </c>
      <c r="E22758">
        <v>0</v>
      </c>
    </row>
    <row r="22759" spans="1:5" x14ac:dyDescent="0.3">
      <c r="A22759">
        <v>20500001</v>
      </c>
      <c r="B22759" t="s">
        <v>1282</v>
      </c>
      <c r="C22759" t="s">
        <v>8</v>
      </c>
      <c r="D22759" t="s">
        <v>2383</v>
      </c>
      <c r="E22759">
        <v>0</v>
      </c>
    </row>
    <row r="22760" spans="1:5" x14ac:dyDescent="0.3">
      <c r="A22760">
        <v>20500001</v>
      </c>
      <c r="B22760" t="s">
        <v>1282</v>
      </c>
      <c r="C22760" t="s">
        <v>8</v>
      </c>
      <c r="D22760" t="s">
        <v>2384</v>
      </c>
      <c r="E22760">
        <v>0</v>
      </c>
    </row>
    <row r="22761" spans="1:5" x14ac:dyDescent="0.3">
      <c r="A22761">
        <v>20500001</v>
      </c>
      <c r="B22761" t="s">
        <v>1282</v>
      </c>
      <c r="C22761" t="s">
        <v>8</v>
      </c>
      <c r="D22761" t="s">
        <v>2385</v>
      </c>
      <c r="E22761">
        <v>0</v>
      </c>
    </row>
    <row r="22762" spans="1:5" x14ac:dyDescent="0.3">
      <c r="A22762">
        <v>20500001</v>
      </c>
      <c r="B22762" t="s">
        <v>1282</v>
      </c>
      <c r="C22762" t="s">
        <v>8</v>
      </c>
      <c r="D22762" t="s">
        <v>2386</v>
      </c>
      <c r="E22762">
        <v>0</v>
      </c>
    </row>
    <row r="22763" spans="1:5" x14ac:dyDescent="0.3">
      <c r="A22763">
        <v>20500001</v>
      </c>
      <c r="B22763" t="s">
        <v>1282</v>
      </c>
      <c r="C22763" t="s">
        <v>8</v>
      </c>
      <c r="D22763" t="s">
        <v>2387</v>
      </c>
      <c r="E22763">
        <v>0</v>
      </c>
    </row>
    <row r="22764" spans="1:5" x14ac:dyDescent="0.3">
      <c r="A22764">
        <v>20500001</v>
      </c>
      <c r="B22764" t="s">
        <v>1282</v>
      </c>
      <c r="C22764" t="s">
        <v>8</v>
      </c>
      <c r="D22764" t="s">
        <v>2388</v>
      </c>
      <c r="E22764">
        <v>0</v>
      </c>
    </row>
    <row r="22765" spans="1:5" x14ac:dyDescent="0.3">
      <c r="A22765">
        <v>20500001</v>
      </c>
      <c r="B22765" t="s">
        <v>1282</v>
      </c>
      <c r="C22765" t="s">
        <v>8</v>
      </c>
      <c r="D22765" t="s">
        <v>2389</v>
      </c>
      <c r="E22765">
        <v>0</v>
      </c>
    </row>
    <row r="22766" spans="1:5" x14ac:dyDescent="0.3">
      <c r="A22766">
        <v>20500001</v>
      </c>
      <c r="B22766" t="s">
        <v>1282</v>
      </c>
      <c r="C22766" t="s">
        <v>8</v>
      </c>
      <c r="D22766" t="s">
        <v>2390</v>
      </c>
      <c r="E22766">
        <v>0</v>
      </c>
    </row>
    <row r="22767" spans="1:5" x14ac:dyDescent="0.3">
      <c r="A22767">
        <v>20500001</v>
      </c>
      <c r="B22767" t="s">
        <v>1282</v>
      </c>
      <c r="C22767" t="s">
        <v>8</v>
      </c>
      <c r="D22767" t="s">
        <v>2391</v>
      </c>
      <c r="E22767">
        <v>0</v>
      </c>
    </row>
    <row r="22768" spans="1:5" x14ac:dyDescent="0.3">
      <c r="A22768">
        <v>20500001</v>
      </c>
      <c r="B22768" t="s">
        <v>1282</v>
      </c>
      <c r="C22768" t="s">
        <v>8</v>
      </c>
      <c r="D22768" t="s">
        <v>2392</v>
      </c>
      <c r="E22768">
        <v>0</v>
      </c>
    </row>
    <row r="22769" spans="1:5" x14ac:dyDescent="0.3">
      <c r="A22769">
        <v>20500001</v>
      </c>
      <c r="B22769" t="s">
        <v>1282</v>
      </c>
      <c r="C22769" t="s">
        <v>8</v>
      </c>
      <c r="D22769" t="s">
        <v>2393</v>
      </c>
      <c r="E22769">
        <v>0</v>
      </c>
    </row>
    <row r="22770" spans="1:5" x14ac:dyDescent="0.3">
      <c r="A22770">
        <v>20500001</v>
      </c>
      <c r="B22770" t="s">
        <v>1282</v>
      </c>
      <c r="C22770" t="s">
        <v>8</v>
      </c>
      <c r="D22770" t="s">
        <v>2394</v>
      </c>
      <c r="E22770">
        <v>0</v>
      </c>
    </row>
    <row r="22771" spans="1:5" x14ac:dyDescent="0.3">
      <c r="A22771">
        <v>20500001</v>
      </c>
      <c r="B22771" t="s">
        <v>1282</v>
      </c>
      <c r="C22771" t="s">
        <v>8</v>
      </c>
      <c r="D22771" t="s">
        <v>2395</v>
      </c>
      <c r="E22771">
        <v>0</v>
      </c>
    </row>
    <row r="22772" spans="1:5" x14ac:dyDescent="0.3">
      <c r="A22772">
        <v>20500001</v>
      </c>
      <c r="B22772" t="s">
        <v>1282</v>
      </c>
      <c r="C22772" t="s">
        <v>8</v>
      </c>
      <c r="D22772" t="s">
        <v>2396</v>
      </c>
      <c r="E22772">
        <v>0</v>
      </c>
    </row>
    <row r="22773" spans="1:5" x14ac:dyDescent="0.3">
      <c r="A22773">
        <v>20500001</v>
      </c>
      <c r="B22773" t="s">
        <v>1282</v>
      </c>
      <c r="C22773" t="s">
        <v>8</v>
      </c>
      <c r="D22773" t="s">
        <v>2397</v>
      </c>
      <c r="E22773">
        <v>0</v>
      </c>
    </row>
    <row r="22774" spans="1:5" x14ac:dyDescent="0.3">
      <c r="A22774">
        <v>20500001</v>
      </c>
      <c r="B22774" t="s">
        <v>1282</v>
      </c>
      <c r="C22774" t="s">
        <v>8</v>
      </c>
      <c r="D22774" t="s">
        <v>2398</v>
      </c>
      <c r="E22774">
        <v>0</v>
      </c>
    </row>
    <row r="22775" spans="1:5" x14ac:dyDescent="0.3">
      <c r="A22775">
        <v>20500001</v>
      </c>
      <c r="B22775" t="s">
        <v>1282</v>
      </c>
      <c r="C22775" t="s">
        <v>8</v>
      </c>
      <c r="D22775" t="s">
        <v>2399</v>
      </c>
      <c r="E22775">
        <v>0</v>
      </c>
    </row>
    <row r="22776" spans="1:5" x14ac:dyDescent="0.3">
      <c r="A22776">
        <v>20500001</v>
      </c>
      <c r="B22776" t="s">
        <v>1282</v>
      </c>
      <c r="C22776" t="s">
        <v>8</v>
      </c>
      <c r="D22776" t="s">
        <v>2400</v>
      </c>
      <c r="E22776">
        <v>0</v>
      </c>
    </row>
    <row r="22777" spans="1:5" x14ac:dyDescent="0.3">
      <c r="A22777">
        <v>20500001</v>
      </c>
      <c r="B22777" t="s">
        <v>1282</v>
      </c>
      <c r="C22777" t="s">
        <v>8</v>
      </c>
      <c r="D22777" t="s">
        <v>2401</v>
      </c>
      <c r="E22777">
        <v>0</v>
      </c>
    </row>
    <row r="22778" spans="1:5" x14ac:dyDescent="0.3">
      <c r="A22778">
        <v>20500001</v>
      </c>
      <c r="B22778" t="s">
        <v>1282</v>
      </c>
      <c r="C22778" t="s">
        <v>8</v>
      </c>
      <c r="D22778" t="s">
        <v>2402</v>
      </c>
      <c r="E22778">
        <v>0</v>
      </c>
    </row>
    <row r="22779" spans="1:5" x14ac:dyDescent="0.3">
      <c r="A22779">
        <v>20500001</v>
      </c>
      <c r="B22779" t="s">
        <v>1282</v>
      </c>
      <c r="C22779" t="s">
        <v>8</v>
      </c>
      <c r="D22779" t="s">
        <v>2403</v>
      </c>
      <c r="E22779">
        <v>0</v>
      </c>
    </row>
    <row r="22780" spans="1:5" x14ac:dyDescent="0.3">
      <c r="A22780">
        <v>20500001</v>
      </c>
      <c r="B22780" t="s">
        <v>1282</v>
      </c>
      <c r="C22780" t="s">
        <v>8</v>
      </c>
      <c r="D22780" t="s">
        <v>2404</v>
      </c>
      <c r="E22780">
        <v>-1</v>
      </c>
    </row>
    <row r="22781" spans="1:5" x14ac:dyDescent="0.3">
      <c r="A22781">
        <v>20500001</v>
      </c>
      <c r="B22781" t="s">
        <v>1282</v>
      </c>
      <c r="C22781" t="s">
        <v>8</v>
      </c>
      <c r="D22781" t="s">
        <v>2405</v>
      </c>
      <c r="E22781">
        <v>0</v>
      </c>
    </row>
    <row r="22782" spans="1:5" x14ac:dyDescent="0.3">
      <c r="A22782">
        <v>20500001</v>
      </c>
      <c r="B22782" t="s">
        <v>1282</v>
      </c>
      <c r="C22782" t="s">
        <v>8</v>
      </c>
      <c r="D22782" t="s">
        <v>2406</v>
      </c>
      <c r="E22782">
        <v>-1</v>
      </c>
    </row>
    <row r="22783" spans="1:5" x14ac:dyDescent="0.3">
      <c r="A22783">
        <v>20500001</v>
      </c>
      <c r="B22783" t="s">
        <v>1282</v>
      </c>
      <c r="C22783" t="s">
        <v>8</v>
      </c>
      <c r="D22783" t="s">
        <v>2407</v>
      </c>
      <c r="E22783">
        <v>0</v>
      </c>
    </row>
    <row r="22784" spans="1:5" x14ac:dyDescent="0.3">
      <c r="A22784">
        <v>20500001</v>
      </c>
      <c r="B22784" t="s">
        <v>1282</v>
      </c>
      <c r="C22784" t="s">
        <v>8</v>
      </c>
      <c r="D22784" t="s">
        <v>2408</v>
      </c>
      <c r="E22784">
        <v>0</v>
      </c>
    </row>
    <row r="22785" spans="1:5" x14ac:dyDescent="0.3">
      <c r="A22785">
        <v>20500001</v>
      </c>
      <c r="B22785" t="s">
        <v>1282</v>
      </c>
      <c r="C22785" t="s">
        <v>8</v>
      </c>
      <c r="D22785" t="s">
        <v>2409</v>
      </c>
      <c r="E22785">
        <v>0</v>
      </c>
    </row>
    <row r="22786" spans="1:5" x14ac:dyDescent="0.3">
      <c r="A22786">
        <v>20500001</v>
      </c>
      <c r="B22786" t="s">
        <v>1282</v>
      </c>
      <c r="C22786" t="s">
        <v>8</v>
      </c>
      <c r="D22786" t="s">
        <v>2410</v>
      </c>
      <c r="E22786">
        <v>0</v>
      </c>
    </row>
    <row r="22787" spans="1:5" x14ac:dyDescent="0.3">
      <c r="A22787">
        <v>20500001</v>
      </c>
      <c r="B22787" t="s">
        <v>1282</v>
      </c>
      <c r="C22787" t="s">
        <v>8</v>
      </c>
      <c r="D22787" t="s">
        <v>2411</v>
      </c>
      <c r="E22787">
        <v>0</v>
      </c>
    </row>
    <row r="22788" spans="1:5" x14ac:dyDescent="0.3">
      <c r="A22788">
        <v>20500001</v>
      </c>
      <c r="B22788" t="s">
        <v>1282</v>
      </c>
      <c r="C22788" t="s">
        <v>8</v>
      </c>
      <c r="D22788" t="s">
        <v>2412</v>
      </c>
      <c r="E22788">
        <v>-1</v>
      </c>
    </row>
    <row r="22789" spans="1:5" x14ac:dyDescent="0.3">
      <c r="A22789">
        <v>20500001</v>
      </c>
      <c r="B22789" t="s">
        <v>1282</v>
      </c>
      <c r="C22789" t="s">
        <v>8</v>
      </c>
      <c r="D22789" t="s">
        <v>2413</v>
      </c>
      <c r="E22789">
        <v>0</v>
      </c>
    </row>
    <row r="22790" spans="1:5" x14ac:dyDescent="0.3">
      <c r="A22790">
        <v>39200224</v>
      </c>
      <c r="B22790" t="s">
        <v>1284</v>
      </c>
      <c r="C22790" t="s">
        <v>8</v>
      </c>
      <c r="D22790" t="s">
        <v>2378</v>
      </c>
      <c r="E22790">
        <v>0</v>
      </c>
    </row>
    <row r="22791" spans="1:5" x14ac:dyDescent="0.3">
      <c r="A22791">
        <v>39200224</v>
      </c>
      <c r="B22791" t="s">
        <v>1284</v>
      </c>
      <c r="C22791" t="s">
        <v>8</v>
      </c>
      <c r="D22791" t="s">
        <v>2379</v>
      </c>
      <c r="E22791">
        <v>0</v>
      </c>
    </row>
    <row r="22792" spans="1:5" x14ac:dyDescent="0.3">
      <c r="A22792">
        <v>39200224</v>
      </c>
      <c r="B22792" t="s">
        <v>1284</v>
      </c>
      <c r="C22792" t="s">
        <v>8</v>
      </c>
      <c r="D22792" t="s">
        <v>2380</v>
      </c>
      <c r="E22792">
        <v>0</v>
      </c>
    </row>
    <row r="22793" spans="1:5" x14ac:dyDescent="0.3">
      <c r="A22793">
        <v>39200224</v>
      </c>
      <c r="B22793" t="s">
        <v>1284</v>
      </c>
      <c r="C22793" t="s">
        <v>8</v>
      </c>
      <c r="D22793" t="s">
        <v>2381</v>
      </c>
      <c r="E22793">
        <v>0</v>
      </c>
    </row>
    <row r="22794" spans="1:5" x14ac:dyDescent="0.3">
      <c r="A22794">
        <v>39200224</v>
      </c>
      <c r="B22794" t="s">
        <v>1284</v>
      </c>
      <c r="C22794" t="s">
        <v>8</v>
      </c>
      <c r="D22794" t="s">
        <v>2382</v>
      </c>
      <c r="E22794">
        <v>-1</v>
      </c>
    </row>
    <row r="22795" spans="1:5" x14ac:dyDescent="0.3">
      <c r="A22795">
        <v>39200224</v>
      </c>
      <c r="B22795" t="s">
        <v>1284</v>
      </c>
      <c r="C22795" t="s">
        <v>8</v>
      </c>
      <c r="D22795" t="s">
        <v>2383</v>
      </c>
      <c r="E22795">
        <v>0</v>
      </c>
    </row>
    <row r="22796" spans="1:5" x14ac:dyDescent="0.3">
      <c r="A22796">
        <v>39200224</v>
      </c>
      <c r="B22796" t="s">
        <v>1284</v>
      </c>
      <c r="C22796" t="s">
        <v>8</v>
      </c>
      <c r="D22796" t="s">
        <v>2384</v>
      </c>
      <c r="E22796">
        <v>0</v>
      </c>
    </row>
    <row r="22797" spans="1:5" x14ac:dyDescent="0.3">
      <c r="A22797">
        <v>39200224</v>
      </c>
      <c r="B22797" t="s">
        <v>1284</v>
      </c>
      <c r="C22797" t="s">
        <v>8</v>
      </c>
      <c r="D22797" t="s">
        <v>2385</v>
      </c>
      <c r="E22797">
        <v>0</v>
      </c>
    </row>
    <row r="22798" spans="1:5" x14ac:dyDescent="0.3">
      <c r="A22798">
        <v>39200224</v>
      </c>
      <c r="B22798" t="s">
        <v>1284</v>
      </c>
      <c r="C22798" t="s">
        <v>8</v>
      </c>
      <c r="D22798" t="s">
        <v>2386</v>
      </c>
      <c r="E22798">
        <v>0</v>
      </c>
    </row>
    <row r="22799" spans="1:5" x14ac:dyDescent="0.3">
      <c r="A22799">
        <v>39200224</v>
      </c>
      <c r="B22799" t="s">
        <v>1284</v>
      </c>
      <c r="C22799" t="s">
        <v>8</v>
      </c>
      <c r="D22799" t="s">
        <v>2387</v>
      </c>
      <c r="E22799">
        <v>0</v>
      </c>
    </row>
    <row r="22800" spans="1:5" x14ac:dyDescent="0.3">
      <c r="A22800">
        <v>39200224</v>
      </c>
      <c r="B22800" t="s">
        <v>1284</v>
      </c>
      <c r="C22800" t="s">
        <v>8</v>
      </c>
      <c r="D22800" t="s">
        <v>2388</v>
      </c>
      <c r="E22800">
        <v>0</v>
      </c>
    </row>
    <row r="22801" spans="1:5" x14ac:dyDescent="0.3">
      <c r="A22801">
        <v>39200224</v>
      </c>
      <c r="B22801" t="s">
        <v>1284</v>
      </c>
      <c r="C22801" t="s">
        <v>8</v>
      </c>
      <c r="D22801" t="s">
        <v>2389</v>
      </c>
      <c r="E22801">
        <v>0</v>
      </c>
    </row>
    <row r="22802" spans="1:5" x14ac:dyDescent="0.3">
      <c r="A22802">
        <v>39200224</v>
      </c>
      <c r="B22802" t="s">
        <v>1284</v>
      </c>
      <c r="C22802" t="s">
        <v>8</v>
      </c>
      <c r="D22802" t="s">
        <v>2390</v>
      </c>
      <c r="E22802">
        <v>0</v>
      </c>
    </row>
    <row r="22803" spans="1:5" x14ac:dyDescent="0.3">
      <c r="A22803">
        <v>39200224</v>
      </c>
      <c r="B22803" t="s">
        <v>1284</v>
      </c>
      <c r="C22803" t="s">
        <v>8</v>
      </c>
      <c r="D22803" t="s">
        <v>2391</v>
      </c>
      <c r="E22803">
        <v>-1</v>
      </c>
    </row>
    <row r="22804" spans="1:5" x14ac:dyDescent="0.3">
      <c r="A22804">
        <v>39200224</v>
      </c>
      <c r="B22804" t="s">
        <v>1284</v>
      </c>
      <c r="C22804" t="s">
        <v>8</v>
      </c>
      <c r="D22804" t="s">
        <v>2392</v>
      </c>
      <c r="E22804">
        <v>0</v>
      </c>
    </row>
    <row r="22805" spans="1:5" x14ac:dyDescent="0.3">
      <c r="A22805">
        <v>39200224</v>
      </c>
      <c r="B22805" t="s">
        <v>1284</v>
      </c>
      <c r="C22805" t="s">
        <v>8</v>
      </c>
      <c r="D22805" t="s">
        <v>2393</v>
      </c>
      <c r="E22805">
        <v>0</v>
      </c>
    </row>
    <row r="22806" spans="1:5" x14ac:dyDescent="0.3">
      <c r="A22806">
        <v>39200224</v>
      </c>
      <c r="B22806" t="s">
        <v>1284</v>
      </c>
      <c r="C22806" t="s">
        <v>8</v>
      </c>
      <c r="D22806" t="s">
        <v>2394</v>
      </c>
      <c r="E22806">
        <v>0</v>
      </c>
    </row>
    <row r="22807" spans="1:5" x14ac:dyDescent="0.3">
      <c r="A22807">
        <v>39200224</v>
      </c>
      <c r="B22807" t="s">
        <v>1284</v>
      </c>
      <c r="C22807" t="s">
        <v>8</v>
      </c>
      <c r="D22807" t="s">
        <v>2395</v>
      </c>
      <c r="E22807">
        <v>0</v>
      </c>
    </row>
    <row r="22808" spans="1:5" x14ac:dyDescent="0.3">
      <c r="A22808">
        <v>39200224</v>
      </c>
      <c r="B22808" t="s">
        <v>1284</v>
      </c>
      <c r="C22808" t="s">
        <v>8</v>
      </c>
      <c r="D22808" t="s">
        <v>2396</v>
      </c>
      <c r="E22808">
        <v>0</v>
      </c>
    </row>
    <row r="22809" spans="1:5" x14ac:dyDescent="0.3">
      <c r="A22809">
        <v>39200224</v>
      </c>
      <c r="B22809" t="s">
        <v>1284</v>
      </c>
      <c r="C22809" t="s">
        <v>8</v>
      </c>
      <c r="D22809" t="s">
        <v>2397</v>
      </c>
      <c r="E22809">
        <v>0</v>
      </c>
    </row>
    <row r="22810" spans="1:5" x14ac:dyDescent="0.3">
      <c r="A22810">
        <v>39200224</v>
      </c>
      <c r="B22810" t="s">
        <v>1284</v>
      </c>
      <c r="C22810" t="s">
        <v>8</v>
      </c>
      <c r="D22810" t="s">
        <v>2398</v>
      </c>
      <c r="E22810">
        <v>0</v>
      </c>
    </row>
    <row r="22811" spans="1:5" x14ac:dyDescent="0.3">
      <c r="A22811">
        <v>39200224</v>
      </c>
      <c r="B22811" t="s">
        <v>1284</v>
      </c>
      <c r="C22811" t="s">
        <v>8</v>
      </c>
      <c r="D22811" t="s">
        <v>2399</v>
      </c>
      <c r="E22811">
        <v>0</v>
      </c>
    </row>
    <row r="22812" spans="1:5" x14ac:dyDescent="0.3">
      <c r="A22812">
        <v>39200224</v>
      </c>
      <c r="B22812" t="s">
        <v>1284</v>
      </c>
      <c r="C22812" t="s">
        <v>8</v>
      </c>
      <c r="D22812" t="s">
        <v>2400</v>
      </c>
      <c r="E22812">
        <v>0</v>
      </c>
    </row>
    <row r="22813" spans="1:5" x14ac:dyDescent="0.3">
      <c r="A22813">
        <v>39200224</v>
      </c>
      <c r="B22813" t="s">
        <v>1284</v>
      </c>
      <c r="C22813" t="s">
        <v>8</v>
      </c>
      <c r="D22813" t="s">
        <v>2401</v>
      </c>
      <c r="E22813">
        <v>0</v>
      </c>
    </row>
    <row r="22814" spans="1:5" x14ac:dyDescent="0.3">
      <c r="A22814">
        <v>39200224</v>
      </c>
      <c r="B22814" t="s">
        <v>1284</v>
      </c>
      <c r="C22814" t="s">
        <v>8</v>
      </c>
      <c r="D22814" t="s">
        <v>2402</v>
      </c>
      <c r="E22814">
        <v>0</v>
      </c>
    </row>
    <row r="22815" spans="1:5" x14ac:dyDescent="0.3">
      <c r="A22815">
        <v>39200224</v>
      </c>
      <c r="B22815" t="s">
        <v>1284</v>
      </c>
      <c r="C22815" t="s">
        <v>8</v>
      </c>
      <c r="D22815" t="s">
        <v>2403</v>
      </c>
      <c r="E22815">
        <v>0</v>
      </c>
    </row>
    <row r="22816" spans="1:5" x14ac:dyDescent="0.3">
      <c r="A22816">
        <v>39200224</v>
      </c>
      <c r="B22816" t="s">
        <v>1284</v>
      </c>
      <c r="C22816" t="s">
        <v>8</v>
      </c>
      <c r="D22816" t="s">
        <v>2404</v>
      </c>
      <c r="E22816">
        <v>0</v>
      </c>
    </row>
    <row r="22817" spans="1:5" x14ac:dyDescent="0.3">
      <c r="A22817">
        <v>39200224</v>
      </c>
      <c r="B22817" t="s">
        <v>1284</v>
      </c>
      <c r="C22817" t="s">
        <v>8</v>
      </c>
      <c r="D22817" t="s">
        <v>2405</v>
      </c>
      <c r="E22817">
        <v>0</v>
      </c>
    </row>
    <row r="22818" spans="1:5" x14ac:dyDescent="0.3">
      <c r="A22818">
        <v>39200224</v>
      </c>
      <c r="B22818" t="s">
        <v>1284</v>
      </c>
      <c r="C22818" t="s">
        <v>8</v>
      </c>
      <c r="D22818" t="s">
        <v>2406</v>
      </c>
      <c r="E22818">
        <v>0</v>
      </c>
    </row>
    <row r="22819" spans="1:5" x14ac:dyDescent="0.3">
      <c r="A22819">
        <v>39200224</v>
      </c>
      <c r="B22819" t="s">
        <v>1284</v>
      </c>
      <c r="C22819" t="s">
        <v>8</v>
      </c>
      <c r="D22819" t="s">
        <v>2407</v>
      </c>
      <c r="E22819">
        <v>0</v>
      </c>
    </row>
    <row r="22820" spans="1:5" x14ac:dyDescent="0.3">
      <c r="A22820">
        <v>39200224</v>
      </c>
      <c r="B22820" t="s">
        <v>1284</v>
      </c>
      <c r="C22820" t="s">
        <v>8</v>
      </c>
      <c r="D22820" t="s">
        <v>2408</v>
      </c>
      <c r="E22820">
        <v>0</v>
      </c>
    </row>
    <row r="22821" spans="1:5" x14ac:dyDescent="0.3">
      <c r="A22821">
        <v>39200224</v>
      </c>
      <c r="B22821" t="s">
        <v>1284</v>
      </c>
      <c r="C22821" t="s">
        <v>8</v>
      </c>
      <c r="D22821" t="s">
        <v>2409</v>
      </c>
      <c r="E22821">
        <v>-2</v>
      </c>
    </row>
    <row r="22822" spans="1:5" x14ac:dyDescent="0.3">
      <c r="A22822">
        <v>39200224</v>
      </c>
      <c r="B22822" t="s">
        <v>1284</v>
      </c>
      <c r="C22822" t="s">
        <v>8</v>
      </c>
      <c r="D22822" t="s">
        <v>2410</v>
      </c>
      <c r="E22822">
        <v>0</v>
      </c>
    </row>
    <row r="22823" spans="1:5" x14ac:dyDescent="0.3">
      <c r="A22823">
        <v>39200224</v>
      </c>
      <c r="B22823" t="s">
        <v>1284</v>
      </c>
      <c r="C22823" t="s">
        <v>8</v>
      </c>
      <c r="D22823" t="s">
        <v>2411</v>
      </c>
      <c r="E22823">
        <v>0</v>
      </c>
    </row>
    <row r="22824" spans="1:5" x14ac:dyDescent="0.3">
      <c r="A22824">
        <v>39200224</v>
      </c>
      <c r="B22824" t="s">
        <v>1284</v>
      </c>
      <c r="C22824" t="s">
        <v>8</v>
      </c>
      <c r="D22824" t="s">
        <v>2412</v>
      </c>
      <c r="E22824">
        <v>0</v>
      </c>
    </row>
    <row r="22825" spans="1:5" x14ac:dyDescent="0.3">
      <c r="A22825">
        <v>39200224</v>
      </c>
      <c r="B22825" t="s">
        <v>1284</v>
      </c>
      <c r="C22825" t="s">
        <v>8</v>
      </c>
      <c r="D22825" t="s">
        <v>2413</v>
      </c>
      <c r="E22825">
        <v>0</v>
      </c>
    </row>
    <row r="22826" spans="1:5" x14ac:dyDescent="0.3">
      <c r="A22826">
        <v>53250194</v>
      </c>
      <c r="B22826" t="s">
        <v>1286</v>
      </c>
      <c r="C22826" t="s">
        <v>8</v>
      </c>
      <c r="D22826" t="s">
        <v>2378</v>
      </c>
      <c r="E22826">
        <v>-2</v>
      </c>
    </row>
    <row r="22827" spans="1:5" x14ac:dyDescent="0.3">
      <c r="A22827">
        <v>53250194</v>
      </c>
      <c r="B22827" t="s">
        <v>1286</v>
      </c>
      <c r="C22827" t="s">
        <v>8</v>
      </c>
      <c r="D22827" t="s">
        <v>2379</v>
      </c>
      <c r="E22827">
        <v>0</v>
      </c>
    </row>
    <row r="22828" spans="1:5" x14ac:dyDescent="0.3">
      <c r="A22828">
        <v>53250194</v>
      </c>
      <c r="B22828" t="s">
        <v>1286</v>
      </c>
      <c r="C22828" t="s">
        <v>8</v>
      </c>
      <c r="D22828" t="s">
        <v>2380</v>
      </c>
      <c r="E22828">
        <v>0</v>
      </c>
    </row>
    <row r="22829" spans="1:5" x14ac:dyDescent="0.3">
      <c r="A22829">
        <v>53250194</v>
      </c>
      <c r="B22829" t="s">
        <v>1286</v>
      </c>
      <c r="C22829" t="s">
        <v>8</v>
      </c>
      <c r="D22829" t="s">
        <v>2381</v>
      </c>
      <c r="E22829">
        <v>0</v>
      </c>
    </row>
    <row r="22830" spans="1:5" x14ac:dyDescent="0.3">
      <c r="A22830">
        <v>53250194</v>
      </c>
      <c r="B22830" t="s">
        <v>1286</v>
      </c>
      <c r="C22830" t="s">
        <v>8</v>
      </c>
      <c r="D22830" t="s">
        <v>2382</v>
      </c>
      <c r="E22830">
        <v>0</v>
      </c>
    </row>
    <row r="22831" spans="1:5" x14ac:dyDescent="0.3">
      <c r="A22831">
        <v>53250194</v>
      </c>
      <c r="B22831" t="s">
        <v>1286</v>
      </c>
      <c r="C22831" t="s">
        <v>8</v>
      </c>
      <c r="D22831" t="s">
        <v>2383</v>
      </c>
      <c r="E22831">
        <v>0</v>
      </c>
    </row>
    <row r="22832" spans="1:5" x14ac:dyDescent="0.3">
      <c r="A22832">
        <v>53250194</v>
      </c>
      <c r="B22832" t="s">
        <v>1286</v>
      </c>
      <c r="C22832" t="s">
        <v>8</v>
      </c>
      <c r="D22832" t="s">
        <v>2384</v>
      </c>
      <c r="E22832">
        <v>-1</v>
      </c>
    </row>
    <row r="22833" spans="1:5" x14ac:dyDescent="0.3">
      <c r="A22833">
        <v>53250194</v>
      </c>
      <c r="B22833" t="s">
        <v>1286</v>
      </c>
      <c r="C22833" t="s">
        <v>8</v>
      </c>
      <c r="D22833" t="s">
        <v>2385</v>
      </c>
      <c r="E22833">
        <v>0</v>
      </c>
    </row>
    <row r="22834" spans="1:5" x14ac:dyDescent="0.3">
      <c r="A22834">
        <v>53250194</v>
      </c>
      <c r="B22834" t="s">
        <v>1286</v>
      </c>
      <c r="C22834" t="s">
        <v>8</v>
      </c>
      <c r="D22834" t="s">
        <v>2386</v>
      </c>
      <c r="E22834">
        <v>0</v>
      </c>
    </row>
    <row r="22835" spans="1:5" x14ac:dyDescent="0.3">
      <c r="A22835">
        <v>53250194</v>
      </c>
      <c r="B22835" t="s">
        <v>1286</v>
      </c>
      <c r="C22835" t="s">
        <v>8</v>
      </c>
      <c r="D22835" t="s">
        <v>2387</v>
      </c>
      <c r="E22835">
        <v>0</v>
      </c>
    </row>
    <row r="22836" spans="1:5" x14ac:dyDescent="0.3">
      <c r="A22836">
        <v>53250194</v>
      </c>
      <c r="B22836" t="s">
        <v>1286</v>
      </c>
      <c r="C22836" t="s">
        <v>8</v>
      </c>
      <c r="D22836" t="s">
        <v>2388</v>
      </c>
      <c r="E22836">
        <v>0</v>
      </c>
    </row>
    <row r="22837" spans="1:5" x14ac:dyDescent="0.3">
      <c r="A22837">
        <v>53250194</v>
      </c>
      <c r="B22837" t="s">
        <v>1286</v>
      </c>
      <c r="C22837" t="s">
        <v>8</v>
      </c>
      <c r="D22837" t="s">
        <v>2389</v>
      </c>
      <c r="E22837">
        <v>0</v>
      </c>
    </row>
    <row r="22838" spans="1:5" x14ac:dyDescent="0.3">
      <c r="A22838">
        <v>53250194</v>
      </c>
      <c r="B22838" t="s">
        <v>1286</v>
      </c>
      <c r="C22838" t="s">
        <v>8</v>
      </c>
      <c r="D22838" t="s">
        <v>2390</v>
      </c>
      <c r="E22838">
        <v>0</v>
      </c>
    </row>
    <row r="22839" spans="1:5" x14ac:dyDescent="0.3">
      <c r="A22839">
        <v>53250194</v>
      </c>
      <c r="B22839" t="s">
        <v>1286</v>
      </c>
      <c r="C22839" t="s">
        <v>8</v>
      </c>
      <c r="D22839" t="s">
        <v>2391</v>
      </c>
      <c r="E22839">
        <v>0</v>
      </c>
    </row>
    <row r="22840" spans="1:5" x14ac:dyDescent="0.3">
      <c r="A22840">
        <v>53250194</v>
      </c>
      <c r="B22840" t="s">
        <v>1286</v>
      </c>
      <c r="C22840" t="s">
        <v>8</v>
      </c>
      <c r="D22840" t="s">
        <v>2392</v>
      </c>
      <c r="E22840">
        <v>0</v>
      </c>
    </row>
    <row r="22841" spans="1:5" x14ac:dyDescent="0.3">
      <c r="A22841">
        <v>53250194</v>
      </c>
      <c r="B22841" t="s">
        <v>1286</v>
      </c>
      <c r="C22841" t="s">
        <v>8</v>
      </c>
      <c r="D22841" t="s">
        <v>2393</v>
      </c>
      <c r="E22841">
        <v>0</v>
      </c>
    </row>
    <row r="22842" spans="1:5" x14ac:dyDescent="0.3">
      <c r="A22842">
        <v>53250194</v>
      </c>
      <c r="B22842" t="s">
        <v>1286</v>
      </c>
      <c r="C22842" t="s">
        <v>8</v>
      </c>
      <c r="D22842" t="s">
        <v>2394</v>
      </c>
      <c r="E22842">
        <v>0</v>
      </c>
    </row>
    <row r="22843" spans="1:5" x14ac:dyDescent="0.3">
      <c r="A22843">
        <v>53250194</v>
      </c>
      <c r="B22843" t="s">
        <v>1286</v>
      </c>
      <c r="C22843" t="s">
        <v>8</v>
      </c>
      <c r="D22843" t="s">
        <v>2395</v>
      </c>
      <c r="E22843">
        <v>0</v>
      </c>
    </row>
    <row r="22844" spans="1:5" x14ac:dyDescent="0.3">
      <c r="A22844">
        <v>53250194</v>
      </c>
      <c r="B22844" t="s">
        <v>1286</v>
      </c>
      <c r="C22844" t="s">
        <v>8</v>
      </c>
      <c r="D22844" t="s">
        <v>2396</v>
      </c>
      <c r="E22844">
        <v>0</v>
      </c>
    </row>
    <row r="22845" spans="1:5" x14ac:dyDescent="0.3">
      <c r="A22845">
        <v>53250194</v>
      </c>
      <c r="B22845" t="s">
        <v>1286</v>
      </c>
      <c r="C22845" t="s">
        <v>8</v>
      </c>
      <c r="D22845" t="s">
        <v>2397</v>
      </c>
      <c r="E22845">
        <v>0</v>
      </c>
    </row>
    <row r="22846" spans="1:5" x14ac:dyDescent="0.3">
      <c r="A22846">
        <v>53250194</v>
      </c>
      <c r="B22846" t="s">
        <v>1286</v>
      </c>
      <c r="C22846" t="s">
        <v>8</v>
      </c>
      <c r="D22846" t="s">
        <v>2398</v>
      </c>
      <c r="E22846">
        <v>-4</v>
      </c>
    </row>
    <row r="22847" spans="1:5" x14ac:dyDescent="0.3">
      <c r="A22847">
        <v>53250194</v>
      </c>
      <c r="B22847" t="s">
        <v>1286</v>
      </c>
      <c r="C22847" t="s">
        <v>8</v>
      </c>
      <c r="D22847" t="s">
        <v>2399</v>
      </c>
      <c r="E22847">
        <v>0</v>
      </c>
    </row>
    <row r="22848" spans="1:5" x14ac:dyDescent="0.3">
      <c r="A22848">
        <v>53250194</v>
      </c>
      <c r="B22848" t="s">
        <v>1286</v>
      </c>
      <c r="C22848" t="s">
        <v>8</v>
      </c>
      <c r="D22848" t="s">
        <v>2400</v>
      </c>
      <c r="E22848">
        <v>0</v>
      </c>
    </row>
    <row r="22849" spans="1:5" x14ac:dyDescent="0.3">
      <c r="A22849">
        <v>53250194</v>
      </c>
      <c r="B22849" t="s">
        <v>1286</v>
      </c>
      <c r="C22849" t="s">
        <v>8</v>
      </c>
      <c r="D22849" t="s">
        <v>2401</v>
      </c>
      <c r="E22849">
        <v>0</v>
      </c>
    </row>
    <row r="22850" spans="1:5" x14ac:dyDescent="0.3">
      <c r="A22850">
        <v>53250194</v>
      </c>
      <c r="B22850" t="s">
        <v>1286</v>
      </c>
      <c r="C22850" t="s">
        <v>8</v>
      </c>
      <c r="D22850" t="s">
        <v>2402</v>
      </c>
      <c r="E22850">
        <v>-1</v>
      </c>
    </row>
    <row r="22851" spans="1:5" x14ac:dyDescent="0.3">
      <c r="A22851">
        <v>53250194</v>
      </c>
      <c r="B22851" t="s">
        <v>1286</v>
      </c>
      <c r="C22851" t="s">
        <v>8</v>
      </c>
      <c r="D22851" t="s">
        <v>2403</v>
      </c>
      <c r="E22851">
        <v>0</v>
      </c>
    </row>
    <row r="22852" spans="1:5" x14ac:dyDescent="0.3">
      <c r="A22852">
        <v>53250194</v>
      </c>
      <c r="B22852" t="s">
        <v>1286</v>
      </c>
      <c r="C22852" t="s">
        <v>8</v>
      </c>
      <c r="D22852" t="s">
        <v>2404</v>
      </c>
      <c r="E22852">
        <v>0</v>
      </c>
    </row>
    <row r="22853" spans="1:5" x14ac:dyDescent="0.3">
      <c r="A22853">
        <v>53250194</v>
      </c>
      <c r="B22853" t="s">
        <v>1286</v>
      </c>
      <c r="C22853" t="s">
        <v>8</v>
      </c>
      <c r="D22853" t="s">
        <v>2405</v>
      </c>
      <c r="E22853">
        <v>0</v>
      </c>
    </row>
    <row r="22854" spans="1:5" x14ac:dyDescent="0.3">
      <c r="A22854">
        <v>53250194</v>
      </c>
      <c r="B22854" t="s">
        <v>1286</v>
      </c>
      <c r="C22854" t="s">
        <v>8</v>
      </c>
      <c r="D22854" t="s">
        <v>2406</v>
      </c>
      <c r="E22854">
        <v>0</v>
      </c>
    </row>
    <row r="22855" spans="1:5" x14ac:dyDescent="0.3">
      <c r="A22855">
        <v>53250194</v>
      </c>
      <c r="B22855" t="s">
        <v>1286</v>
      </c>
      <c r="C22855" t="s">
        <v>8</v>
      </c>
      <c r="D22855" t="s">
        <v>2407</v>
      </c>
      <c r="E22855">
        <v>0</v>
      </c>
    </row>
    <row r="22856" spans="1:5" x14ac:dyDescent="0.3">
      <c r="A22856">
        <v>53250194</v>
      </c>
      <c r="B22856" t="s">
        <v>1286</v>
      </c>
      <c r="C22856" t="s">
        <v>8</v>
      </c>
      <c r="D22856" t="s">
        <v>2408</v>
      </c>
      <c r="E22856">
        <v>0</v>
      </c>
    </row>
    <row r="22857" spans="1:5" x14ac:dyDescent="0.3">
      <c r="A22857">
        <v>53250194</v>
      </c>
      <c r="B22857" t="s">
        <v>1286</v>
      </c>
      <c r="C22857" t="s">
        <v>8</v>
      </c>
      <c r="D22857" t="s">
        <v>2409</v>
      </c>
      <c r="E22857">
        <v>0</v>
      </c>
    </row>
    <row r="22858" spans="1:5" x14ac:dyDescent="0.3">
      <c r="A22858">
        <v>53250194</v>
      </c>
      <c r="B22858" t="s">
        <v>1286</v>
      </c>
      <c r="C22858" t="s">
        <v>8</v>
      </c>
      <c r="D22858" t="s">
        <v>2410</v>
      </c>
      <c r="E22858">
        <v>-1</v>
      </c>
    </row>
    <row r="22859" spans="1:5" x14ac:dyDescent="0.3">
      <c r="A22859">
        <v>53250194</v>
      </c>
      <c r="B22859" t="s">
        <v>1286</v>
      </c>
      <c r="C22859" t="s">
        <v>8</v>
      </c>
      <c r="D22859" t="s">
        <v>2411</v>
      </c>
      <c r="E22859">
        <v>0</v>
      </c>
    </row>
    <row r="22860" spans="1:5" x14ac:dyDescent="0.3">
      <c r="A22860">
        <v>53250194</v>
      </c>
      <c r="B22860" t="s">
        <v>1286</v>
      </c>
      <c r="C22860" t="s">
        <v>8</v>
      </c>
      <c r="D22860" t="s">
        <v>2412</v>
      </c>
      <c r="E22860">
        <v>0</v>
      </c>
    </row>
    <row r="22861" spans="1:5" x14ac:dyDescent="0.3">
      <c r="A22861">
        <v>53250194</v>
      </c>
      <c r="B22861" t="s">
        <v>1286</v>
      </c>
      <c r="C22861" t="s">
        <v>8</v>
      </c>
      <c r="D22861" t="s">
        <v>2413</v>
      </c>
      <c r="E22861">
        <v>0</v>
      </c>
    </row>
    <row r="22862" spans="1:5" x14ac:dyDescent="0.3">
      <c r="A22862">
        <v>53250175</v>
      </c>
      <c r="B22862" t="s">
        <v>1288</v>
      </c>
      <c r="C22862" t="s">
        <v>8</v>
      </c>
      <c r="D22862" t="s">
        <v>2378</v>
      </c>
      <c r="E22862">
        <v>0</v>
      </c>
    </row>
    <row r="22863" spans="1:5" x14ac:dyDescent="0.3">
      <c r="A22863">
        <v>53250175</v>
      </c>
      <c r="B22863" t="s">
        <v>1288</v>
      </c>
      <c r="C22863" t="s">
        <v>8</v>
      </c>
      <c r="D22863" t="s">
        <v>2379</v>
      </c>
      <c r="E22863">
        <v>0</v>
      </c>
    </row>
    <row r="22864" spans="1:5" x14ac:dyDescent="0.3">
      <c r="A22864">
        <v>53250175</v>
      </c>
      <c r="B22864" t="s">
        <v>1288</v>
      </c>
      <c r="C22864" t="s">
        <v>8</v>
      </c>
      <c r="D22864" t="s">
        <v>2380</v>
      </c>
      <c r="E22864">
        <v>0</v>
      </c>
    </row>
    <row r="22865" spans="1:5" x14ac:dyDescent="0.3">
      <c r="A22865">
        <v>53250175</v>
      </c>
      <c r="B22865" t="s">
        <v>1288</v>
      </c>
      <c r="C22865" t="s">
        <v>8</v>
      </c>
      <c r="D22865" t="s">
        <v>2381</v>
      </c>
      <c r="E22865">
        <v>0</v>
      </c>
    </row>
    <row r="22866" spans="1:5" x14ac:dyDescent="0.3">
      <c r="A22866">
        <v>53250175</v>
      </c>
      <c r="B22866" t="s">
        <v>1288</v>
      </c>
      <c r="C22866" t="s">
        <v>8</v>
      </c>
      <c r="D22866" t="s">
        <v>2382</v>
      </c>
      <c r="E22866">
        <v>0</v>
      </c>
    </row>
    <row r="22867" spans="1:5" x14ac:dyDescent="0.3">
      <c r="A22867">
        <v>53250175</v>
      </c>
      <c r="B22867" t="s">
        <v>1288</v>
      </c>
      <c r="C22867" t="s">
        <v>8</v>
      </c>
      <c r="D22867" t="s">
        <v>2383</v>
      </c>
      <c r="E22867">
        <v>0</v>
      </c>
    </row>
    <row r="22868" spans="1:5" x14ac:dyDescent="0.3">
      <c r="A22868">
        <v>53250175</v>
      </c>
      <c r="B22868" t="s">
        <v>1288</v>
      </c>
      <c r="C22868" t="s">
        <v>8</v>
      </c>
      <c r="D22868" t="s">
        <v>2384</v>
      </c>
      <c r="E22868">
        <v>0</v>
      </c>
    </row>
    <row r="22869" spans="1:5" x14ac:dyDescent="0.3">
      <c r="A22869">
        <v>53250175</v>
      </c>
      <c r="B22869" t="s">
        <v>1288</v>
      </c>
      <c r="C22869" t="s">
        <v>8</v>
      </c>
      <c r="D22869" t="s">
        <v>2385</v>
      </c>
      <c r="E22869">
        <v>0</v>
      </c>
    </row>
    <row r="22870" spans="1:5" x14ac:dyDescent="0.3">
      <c r="A22870">
        <v>53250175</v>
      </c>
      <c r="B22870" t="s">
        <v>1288</v>
      </c>
      <c r="C22870" t="s">
        <v>8</v>
      </c>
      <c r="D22870" t="s">
        <v>2386</v>
      </c>
      <c r="E22870">
        <v>0</v>
      </c>
    </row>
    <row r="22871" spans="1:5" x14ac:dyDescent="0.3">
      <c r="A22871">
        <v>53250175</v>
      </c>
      <c r="B22871" t="s">
        <v>1288</v>
      </c>
      <c r="C22871" t="s">
        <v>8</v>
      </c>
      <c r="D22871" t="s">
        <v>2387</v>
      </c>
      <c r="E22871">
        <v>-1</v>
      </c>
    </row>
    <row r="22872" spans="1:5" x14ac:dyDescent="0.3">
      <c r="A22872">
        <v>53250175</v>
      </c>
      <c r="B22872" t="s">
        <v>1288</v>
      </c>
      <c r="C22872" t="s">
        <v>8</v>
      </c>
      <c r="D22872" t="s">
        <v>2388</v>
      </c>
      <c r="E22872">
        <v>0</v>
      </c>
    </row>
    <row r="22873" spans="1:5" x14ac:dyDescent="0.3">
      <c r="A22873">
        <v>53250175</v>
      </c>
      <c r="B22873" t="s">
        <v>1288</v>
      </c>
      <c r="C22873" t="s">
        <v>8</v>
      </c>
      <c r="D22873" t="s">
        <v>2389</v>
      </c>
      <c r="E22873">
        <v>0</v>
      </c>
    </row>
    <row r="22874" spans="1:5" x14ac:dyDescent="0.3">
      <c r="A22874">
        <v>53250175</v>
      </c>
      <c r="B22874" t="s">
        <v>1288</v>
      </c>
      <c r="C22874" t="s">
        <v>8</v>
      </c>
      <c r="D22874" t="s">
        <v>2390</v>
      </c>
      <c r="E22874">
        <v>0</v>
      </c>
    </row>
    <row r="22875" spans="1:5" x14ac:dyDescent="0.3">
      <c r="A22875">
        <v>53250175</v>
      </c>
      <c r="B22875" t="s">
        <v>1288</v>
      </c>
      <c r="C22875" t="s">
        <v>8</v>
      </c>
      <c r="D22875" t="s">
        <v>2391</v>
      </c>
      <c r="E22875">
        <v>-3</v>
      </c>
    </row>
    <row r="22876" spans="1:5" x14ac:dyDescent="0.3">
      <c r="A22876">
        <v>53250175</v>
      </c>
      <c r="B22876" t="s">
        <v>1288</v>
      </c>
      <c r="C22876" t="s">
        <v>8</v>
      </c>
      <c r="D22876" t="s">
        <v>2392</v>
      </c>
      <c r="E22876">
        <v>0</v>
      </c>
    </row>
    <row r="22877" spans="1:5" x14ac:dyDescent="0.3">
      <c r="A22877">
        <v>53250175</v>
      </c>
      <c r="B22877" t="s">
        <v>1288</v>
      </c>
      <c r="C22877" t="s">
        <v>8</v>
      </c>
      <c r="D22877" t="s">
        <v>2393</v>
      </c>
      <c r="E22877">
        <v>0</v>
      </c>
    </row>
    <row r="22878" spans="1:5" x14ac:dyDescent="0.3">
      <c r="A22878">
        <v>53250175</v>
      </c>
      <c r="B22878" t="s">
        <v>1288</v>
      </c>
      <c r="C22878" t="s">
        <v>8</v>
      </c>
      <c r="D22878" t="s">
        <v>2394</v>
      </c>
      <c r="E22878">
        <v>0</v>
      </c>
    </row>
    <row r="22879" spans="1:5" x14ac:dyDescent="0.3">
      <c r="A22879">
        <v>53250175</v>
      </c>
      <c r="B22879" t="s">
        <v>1288</v>
      </c>
      <c r="C22879" t="s">
        <v>8</v>
      </c>
      <c r="D22879" t="s">
        <v>2395</v>
      </c>
      <c r="E22879">
        <v>0</v>
      </c>
    </row>
    <row r="22880" spans="1:5" x14ac:dyDescent="0.3">
      <c r="A22880">
        <v>53250175</v>
      </c>
      <c r="B22880" t="s">
        <v>1288</v>
      </c>
      <c r="C22880" t="s">
        <v>8</v>
      </c>
      <c r="D22880" t="s">
        <v>2396</v>
      </c>
      <c r="E22880">
        <v>0</v>
      </c>
    </row>
    <row r="22881" spans="1:5" x14ac:dyDescent="0.3">
      <c r="A22881">
        <v>53250175</v>
      </c>
      <c r="B22881" t="s">
        <v>1288</v>
      </c>
      <c r="C22881" t="s">
        <v>8</v>
      </c>
      <c r="D22881" t="s">
        <v>2397</v>
      </c>
      <c r="E22881">
        <v>0</v>
      </c>
    </row>
    <row r="22882" spans="1:5" x14ac:dyDescent="0.3">
      <c r="A22882">
        <v>53250175</v>
      </c>
      <c r="B22882" t="s">
        <v>1288</v>
      </c>
      <c r="C22882" t="s">
        <v>8</v>
      </c>
      <c r="D22882" t="s">
        <v>2398</v>
      </c>
      <c r="E22882">
        <v>0</v>
      </c>
    </row>
    <row r="22883" spans="1:5" x14ac:dyDescent="0.3">
      <c r="A22883">
        <v>53250175</v>
      </c>
      <c r="B22883" t="s">
        <v>1288</v>
      </c>
      <c r="C22883" t="s">
        <v>8</v>
      </c>
      <c r="D22883" t="s">
        <v>2399</v>
      </c>
      <c r="E22883">
        <v>-2</v>
      </c>
    </row>
    <row r="22884" spans="1:5" x14ac:dyDescent="0.3">
      <c r="A22884">
        <v>53250175</v>
      </c>
      <c r="B22884" t="s">
        <v>1288</v>
      </c>
      <c r="C22884" t="s">
        <v>8</v>
      </c>
      <c r="D22884" t="s">
        <v>2400</v>
      </c>
      <c r="E22884">
        <v>0</v>
      </c>
    </row>
    <row r="22885" spans="1:5" x14ac:dyDescent="0.3">
      <c r="A22885">
        <v>53250175</v>
      </c>
      <c r="B22885" t="s">
        <v>1288</v>
      </c>
      <c r="C22885" t="s">
        <v>8</v>
      </c>
      <c r="D22885" t="s">
        <v>2401</v>
      </c>
      <c r="E22885">
        <v>0</v>
      </c>
    </row>
    <row r="22886" spans="1:5" x14ac:dyDescent="0.3">
      <c r="A22886">
        <v>53250175</v>
      </c>
      <c r="B22886" t="s">
        <v>1288</v>
      </c>
      <c r="C22886" t="s">
        <v>8</v>
      </c>
      <c r="D22886" t="s">
        <v>2402</v>
      </c>
      <c r="E22886">
        <v>0</v>
      </c>
    </row>
    <row r="22887" spans="1:5" x14ac:dyDescent="0.3">
      <c r="A22887">
        <v>53250175</v>
      </c>
      <c r="B22887" t="s">
        <v>1288</v>
      </c>
      <c r="C22887" t="s">
        <v>8</v>
      </c>
      <c r="D22887" t="s">
        <v>2403</v>
      </c>
      <c r="E22887">
        <v>0</v>
      </c>
    </row>
    <row r="22888" spans="1:5" x14ac:dyDescent="0.3">
      <c r="A22888">
        <v>53250175</v>
      </c>
      <c r="B22888" t="s">
        <v>1288</v>
      </c>
      <c r="C22888" t="s">
        <v>8</v>
      </c>
      <c r="D22888" t="s">
        <v>2404</v>
      </c>
      <c r="E22888">
        <v>-3</v>
      </c>
    </row>
    <row r="22889" spans="1:5" x14ac:dyDescent="0.3">
      <c r="A22889">
        <v>53250175</v>
      </c>
      <c r="B22889" t="s">
        <v>1288</v>
      </c>
      <c r="C22889" t="s">
        <v>8</v>
      </c>
      <c r="D22889" t="s">
        <v>2405</v>
      </c>
      <c r="E22889">
        <v>0</v>
      </c>
    </row>
    <row r="22890" spans="1:5" x14ac:dyDescent="0.3">
      <c r="A22890">
        <v>53250175</v>
      </c>
      <c r="B22890" t="s">
        <v>1288</v>
      </c>
      <c r="C22890" t="s">
        <v>8</v>
      </c>
      <c r="D22890" t="s">
        <v>2406</v>
      </c>
      <c r="E22890">
        <v>0</v>
      </c>
    </row>
    <row r="22891" spans="1:5" x14ac:dyDescent="0.3">
      <c r="A22891">
        <v>53250175</v>
      </c>
      <c r="B22891" t="s">
        <v>1288</v>
      </c>
      <c r="C22891" t="s">
        <v>8</v>
      </c>
      <c r="D22891" t="s">
        <v>2407</v>
      </c>
      <c r="E22891">
        <v>0</v>
      </c>
    </row>
    <row r="22892" spans="1:5" x14ac:dyDescent="0.3">
      <c r="A22892">
        <v>53250175</v>
      </c>
      <c r="B22892" t="s">
        <v>1288</v>
      </c>
      <c r="C22892" t="s">
        <v>8</v>
      </c>
      <c r="D22892" t="s">
        <v>2408</v>
      </c>
      <c r="E22892">
        <v>0</v>
      </c>
    </row>
    <row r="22893" spans="1:5" x14ac:dyDescent="0.3">
      <c r="A22893">
        <v>53250175</v>
      </c>
      <c r="B22893" t="s">
        <v>1288</v>
      </c>
      <c r="C22893" t="s">
        <v>8</v>
      </c>
      <c r="D22893" t="s">
        <v>2409</v>
      </c>
      <c r="E22893">
        <v>0</v>
      </c>
    </row>
    <row r="22894" spans="1:5" x14ac:dyDescent="0.3">
      <c r="A22894">
        <v>53250175</v>
      </c>
      <c r="B22894" t="s">
        <v>1288</v>
      </c>
      <c r="C22894" t="s">
        <v>8</v>
      </c>
      <c r="D22894" t="s">
        <v>2410</v>
      </c>
      <c r="E22894">
        <v>0</v>
      </c>
    </row>
    <row r="22895" spans="1:5" x14ac:dyDescent="0.3">
      <c r="A22895">
        <v>53250175</v>
      </c>
      <c r="B22895" t="s">
        <v>1288</v>
      </c>
      <c r="C22895" t="s">
        <v>8</v>
      </c>
      <c r="D22895" t="s">
        <v>2411</v>
      </c>
      <c r="E22895">
        <v>0</v>
      </c>
    </row>
    <row r="22896" spans="1:5" x14ac:dyDescent="0.3">
      <c r="A22896">
        <v>53250175</v>
      </c>
      <c r="B22896" t="s">
        <v>1288</v>
      </c>
      <c r="C22896" t="s">
        <v>8</v>
      </c>
      <c r="D22896" t="s">
        <v>2412</v>
      </c>
      <c r="E22896">
        <v>0</v>
      </c>
    </row>
    <row r="22897" spans="1:5" x14ac:dyDescent="0.3">
      <c r="A22897">
        <v>53250175</v>
      </c>
      <c r="B22897" t="s">
        <v>1288</v>
      </c>
      <c r="C22897" t="s">
        <v>8</v>
      </c>
      <c r="D22897" t="s">
        <v>2413</v>
      </c>
      <c r="E22897">
        <v>-2</v>
      </c>
    </row>
    <row r="22898" spans="1:5" x14ac:dyDescent="0.3">
      <c r="A22898">
        <v>42010001</v>
      </c>
      <c r="B22898" t="s">
        <v>1290</v>
      </c>
      <c r="C22898" t="s">
        <v>8</v>
      </c>
      <c r="D22898" t="s">
        <v>2378</v>
      </c>
      <c r="E22898">
        <v>0</v>
      </c>
    </row>
    <row r="22899" spans="1:5" x14ac:dyDescent="0.3">
      <c r="A22899">
        <v>42010001</v>
      </c>
      <c r="B22899" t="s">
        <v>1290</v>
      </c>
      <c r="C22899" t="s">
        <v>8</v>
      </c>
      <c r="D22899" t="s">
        <v>2379</v>
      </c>
      <c r="E22899">
        <v>-2</v>
      </c>
    </row>
    <row r="22900" spans="1:5" x14ac:dyDescent="0.3">
      <c r="A22900">
        <v>42010001</v>
      </c>
      <c r="B22900" t="s">
        <v>1290</v>
      </c>
      <c r="C22900" t="s">
        <v>8</v>
      </c>
      <c r="D22900" t="s">
        <v>2380</v>
      </c>
      <c r="E22900">
        <v>-1</v>
      </c>
    </row>
    <row r="22901" spans="1:5" x14ac:dyDescent="0.3">
      <c r="A22901">
        <v>42010001</v>
      </c>
      <c r="B22901" t="s">
        <v>1290</v>
      </c>
      <c r="C22901" t="s">
        <v>8</v>
      </c>
      <c r="D22901" t="s">
        <v>2381</v>
      </c>
      <c r="E22901">
        <v>-1</v>
      </c>
    </row>
    <row r="22902" spans="1:5" x14ac:dyDescent="0.3">
      <c r="A22902">
        <v>42010001</v>
      </c>
      <c r="B22902" t="s">
        <v>1290</v>
      </c>
      <c r="C22902" t="s">
        <v>8</v>
      </c>
      <c r="D22902" t="s">
        <v>2382</v>
      </c>
      <c r="E22902">
        <v>-1</v>
      </c>
    </row>
    <row r="22903" spans="1:5" x14ac:dyDescent="0.3">
      <c r="A22903">
        <v>42010001</v>
      </c>
      <c r="B22903" t="s">
        <v>1290</v>
      </c>
      <c r="C22903" t="s">
        <v>8</v>
      </c>
      <c r="D22903" t="s">
        <v>2383</v>
      </c>
      <c r="E22903">
        <v>0</v>
      </c>
    </row>
    <row r="22904" spans="1:5" x14ac:dyDescent="0.3">
      <c r="A22904">
        <v>42010001</v>
      </c>
      <c r="B22904" t="s">
        <v>1290</v>
      </c>
      <c r="C22904" t="s">
        <v>8</v>
      </c>
      <c r="D22904" t="s">
        <v>2384</v>
      </c>
      <c r="E22904">
        <v>-1</v>
      </c>
    </row>
    <row r="22905" spans="1:5" x14ac:dyDescent="0.3">
      <c r="A22905">
        <v>42010001</v>
      </c>
      <c r="B22905" t="s">
        <v>1290</v>
      </c>
      <c r="C22905" t="s">
        <v>8</v>
      </c>
      <c r="D22905" t="s">
        <v>2385</v>
      </c>
      <c r="E22905">
        <v>0</v>
      </c>
    </row>
    <row r="22906" spans="1:5" x14ac:dyDescent="0.3">
      <c r="A22906">
        <v>42010001</v>
      </c>
      <c r="B22906" t="s">
        <v>1290</v>
      </c>
      <c r="C22906" t="s">
        <v>8</v>
      </c>
      <c r="D22906" t="s">
        <v>2386</v>
      </c>
      <c r="E22906">
        <v>0</v>
      </c>
    </row>
    <row r="22907" spans="1:5" x14ac:dyDescent="0.3">
      <c r="A22907">
        <v>42010001</v>
      </c>
      <c r="B22907" t="s">
        <v>1290</v>
      </c>
      <c r="C22907" t="s">
        <v>8</v>
      </c>
      <c r="D22907" t="s">
        <v>2387</v>
      </c>
      <c r="E22907">
        <v>-1</v>
      </c>
    </row>
    <row r="22908" spans="1:5" x14ac:dyDescent="0.3">
      <c r="A22908">
        <v>42010001</v>
      </c>
      <c r="B22908" t="s">
        <v>1290</v>
      </c>
      <c r="C22908" t="s">
        <v>8</v>
      </c>
      <c r="D22908" t="s">
        <v>2388</v>
      </c>
      <c r="E22908">
        <v>-1</v>
      </c>
    </row>
    <row r="22909" spans="1:5" x14ac:dyDescent="0.3">
      <c r="A22909">
        <v>42010001</v>
      </c>
      <c r="B22909" t="s">
        <v>1290</v>
      </c>
      <c r="C22909" t="s">
        <v>8</v>
      </c>
      <c r="D22909" t="s">
        <v>2389</v>
      </c>
      <c r="E22909">
        <v>0</v>
      </c>
    </row>
    <row r="22910" spans="1:5" x14ac:dyDescent="0.3">
      <c r="A22910">
        <v>42010001</v>
      </c>
      <c r="B22910" t="s">
        <v>1290</v>
      </c>
      <c r="C22910" t="s">
        <v>8</v>
      </c>
      <c r="D22910" t="s">
        <v>2390</v>
      </c>
      <c r="E22910">
        <v>0</v>
      </c>
    </row>
    <row r="22911" spans="1:5" x14ac:dyDescent="0.3">
      <c r="A22911">
        <v>42010001</v>
      </c>
      <c r="B22911" t="s">
        <v>1290</v>
      </c>
      <c r="C22911" t="s">
        <v>8</v>
      </c>
      <c r="D22911" t="s">
        <v>2391</v>
      </c>
      <c r="E22911">
        <v>-2</v>
      </c>
    </row>
    <row r="22912" spans="1:5" x14ac:dyDescent="0.3">
      <c r="A22912">
        <v>42010001</v>
      </c>
      <c r="B22912" t="s">
        <v>1290</v>
      </c>
      <c r="C22912" t="s">
        <v>8</v>
      </c>
      <c r="D22912" t="s">
        <v>2392</v>
      </c>
      <c r="E22912">
        <v>-1</v>
      </c>
    </row>
    <row r="22913" spans="1:5" x14ac:dyDescent="0.3">
      <c r="A22913">
        <v>42010001</v>
      </c>
      <c r="B22913" t="s">
        <v>1290</v>
      </c>
      <c r="C22913" t="s">
        <v>8</v>
      </c>
      <c r="D22913" t="s">
        <v>2393</v>
      </c>
      <c r="E22913">
        <v>0</v>
      </c>
    </row>
    <row r="22914" spans="1:5" x14ac:dyDescent="0.3">
      <c r="A22914">
        <v>42010001</v>
      </c>
      <c r="B22914" t="s">
        <v>1290</v>
      </c>
      <c r="C22914" t="s">
        <v>8</v>
      </c>
      <c r="D22914" t="s">
        <v>2394</v>
      </c>
      <c r="E22914">
        <v>0</v>
      </c>
    </row>
    <row r="22915" spans="1:5" x14ac:dyDescent="0.3">
      <c r="A22915">
        <v>42010001</v>
      </c>
      <c r="B22915" t="s">
        <v>1290</v>
      </c>
      <c r="C22915" t="s">
        <v>8</v>
      </c>
      <c r="D22915" t="s">
        <v>2395</v>
      </c>
      <c r="E22915">
        <v>0</v>
      </c>
    </row>
    <row r="22916" spans="1:5" x14ac:dyDescent="0.3">
      <c r="A22916">
        <v>42010001</v>
      </c>
      <c r="B22916" t="s">
        <v>1290</v>
      </c>
      <c r="C22916" t="s">
        <v>8</v>
      </c>
      <c r="D22916" t="s">
        <v>2396</v>
      </c>
      <c r="E22916">
        <v>0</v>
      </c>
    </row>
    <row r="22917" spans="1:5" x14ac:dyDescent="0.3">
      <c r="A22917">
        <v>42010001</v>
      </c>
      <c r="B22917" t="s">
        <v>1290</v>
      </c>
      <c r="C22917" t="s">
        <v>8</v>
      </c>
      <c r="D22917" t="s">
        <v>2397</v>
      </c>
      <c r="E22917">
        <v>0</v>
      </c>
    </row>
    <row r="22918" spans="1:5" x14ac:dyDescent="0.3">
      <c r="A22918">
        <v>42010001</v>
      </c>
      <c r="B22918" t="s">
        <v>1290</v>
      </c>
      <c r="C22918" t="s">
        <v>8</v>
      </c>
      <c r="D22918" t="s">
        <v>2398</v>
      </c>
      <c r="E22918">
        <v>-2</v>
      </c>
    </row>
    <row r="22919" spans="1:5" x14ac:dyDescent="0.3">
      <c r="A22919">
        <v>42010001</v>
      </c>
      <c r="B22919" t="s">
        <v>1290</v>
      </c>
      <c r="C22919" t="s">
        <v>8</v>
      </c>
      <c r="D22919" t="s">
        <v>2399</v>
      </c>
      <c r="E22919">
        <v>0</v>
      </c>
    </row>
    <row r="22920" spans="1:5" x14ac:dyDescent="0.3">
      <c r="A22920">
        <v>42010001</v>
      </c>
      <c r="B22920" t="s">
        <v>1290</v>
      </c>
      <c r="C22920" t="s">
        <v>8</v>
      </c>
      <c r="D22920" t="s">
        <v>2400</v>
      </c>
      <c r="E22920">
        <v>0</v>
      </c>
    </row>
    <row r="22921" spans="1:5" x14ac:dyDescent="0.3">
      <c r="A22921">
        <v>42010001</v>
      </c>
      <c r="B22921" t="s">
        <v>1290</v>
      </c>
      <c r="C22921" t="s">
        <v>8</v>
      </c>
      <c r="D22921" t="s">
        <v>2401</v>
      </c>
      <c r="E22921">
        <v>0</v>
      </c>
    </row>
    <row r="22922" spans="1:5" x14ac:dyDescent="0.3">
      <c r="A22922">
        <v>42010001</v>
      </c>
      <c r="B22922" t="s">
        <v>1290</v>
      </c>
      <c r="C22922" t="s">
        <v>8</v>
      </c>
      <c r="D22922" t="s">
        <v>2402</v>
      </c>
      <c r="E22922">
        <v>0</v>
      </c>
    </row>
    <row r="22923" spans="1:5" x14ac:dyDescent="0.3">
      <c r="A22923">
        <v>42010001</v>
      </c>
      <c r="B22923" t="s">
        <v>1290</v>
      </c>
      <c r="C22923" t="s">
        <v>8</v>
      </c>
      <c r="D22923" t="s">
        <v>2403</v>
      </c>
      <c r="E22923">
        <v>0</v>
      </c>
    </row>
    <row r="22924" spans="1:5" x14ac:dyDescent="0.3">
      <c r="A22924">
        <v>42010001</v>
      </c>
      <c r="B22924" t="s">
        <v>1290</v>
      </c>
      <c r="C22924" t="s">
        <v>8</v>
      </c>
      <c r="D22924" t="s">
        <v>2404</v>
      </c>
      <c r="E22924">
        <v>-2</v>
      </c>
    </row>
    <row r="22925" spans="1:5" x14ac:dyDescent="0.3">
      <c r="A22925">
        <v>42010001</v>
      </c>
      <c r="B22925" t="s">
        <v>1290</v>
      </c>
      <c r="C22925" t="s">
        <v>8</v>
      </c>
      <c r="D22925" t="s">
        <v>2405</v>
      </c>
      <c r="E22925">
        <v>0</v>
      </c>
    </row>
    <row r="22926" spans="1:5" x14ac:dyDescent="0.3">
      <c r="A22926">
        <v>42010001</v>
      </c>
      <c r="B22926" t="s">
        <v>1290</v>
      </c>
      <c r="C22926" t="s">
        <v>8</v>
      </c>
      <c r="D22926" t="s">
        <v>2406</v>
      </c>
      <c r="E22926">
        <v>0</v>
      </c>
    </row>
    <row r="22927" spans="1:5" x14ac:dyDescent="0.3">
      <c r="A22927">
        <v>42010001</v>
      </c>
      <c r="B22927" t="s">
        <v>1290</v>
      </c>
      <c r="C22927" t="s">
        <v>8</v>
      </c>
      <c r="D22927" t="s">
        <v>2407</v>
      </c>
      <c r="E22927">
        <v>0</v>
      </c>
    </row>
    <row r="22928" spans="1:5" x14ac:dyDescent="0.3">
      <c r="A22928">
        <v>42010001</v>
      </c>
      <c r="B22928" t="s">
        <v>1290</v>
      </c>
      <c r="C22928" t="s">
        <v>8</v>
      </c>
      <c r="D22928" t="s">
        <v>2408</v>
      </c>
      <c r="E22928">
        <v>0</v>
      </c>
    </row>
    <row r="22929" spans="1:5" x14ac:dyDescent="0.3">
      <c r="A22929">
        <v>42010001</v>
      </c>
      <c r="B22929" t="s">
        <v>1290</v>
      </c>
      <c r="C22929" t="s">
        <v>8</v>
      </c>
      <c r="D22929" t="s">
        <v>2409</v>
      </c>
      <c r="E22929">
        <v>-2</v>
      </c>
    </row>
    <row r="22930" spans="1:5" x14ac:dyDescent="0.3">
      <c r="A22930">
        <v>42010001</v>
      </c>
      <c r="B22930" t="s">
        <v>1290</v>
      </c>
      <c r="C22930" t="s">
        <v>8</v>
      </c>
      <c r="D22930" t="s">
        <v>2410</v>
      </c>
      <c r="E22930">
        <v>0</v>
      </c>
    </row>
    <row r="22931" spans="1:5" x14ac:dyDescent="0.3">
      <c r="A22931">
        <v>42010001</v>
      </c>
      <c r="B22931" t="s">
        <v>1290</v>
      </c>
      <c r="C22931" t="s">
        <v>8</v>
      </c>
      <c r="D22931" t="s">
        <v>2411</v>
      </c>
      <c r="E22931">
        <v>0</v>
      </c>
    </row>
    <row r="22932" spans="1:5" x14ac:dyDescent="0.3">
      <c r="A22932">
        <v>42010001</v>
      </c>
      <c r="B22932" t="s">
        <v>1290</v>
      </c>
      <c r="C22932" t="s">
        <v>8</v>
      </c>
      <c r="D22932" t="s">
        <v>2412</v>
      </c>
      <c r="E22932">
        <v>0</v>
      </c>
    </row>
    <row r="22933" spans="1:5" x14ac:dyDescent="0.3">
      <c r="A22933">
        <v>42010001</v>
      </c>
      <c r="B22933" t="s">
        <v>1290</v>
      </c>
      <c r="C22933" t="s">
        <v>8</v>
      </c>
      <c r="D22933" t="s">
        <v>2413</v>
      </c>
      <c r="E22933">
        <v>0</v>
      </c>
    </row>
    <row r="22934" spans="1:5" x14ac:dyDescent="0.3">
      <c r="A22934">
        <v>91130012</v>
      </c>
      <c r="B22934" t="s">
        <v>1292</v>
      </c>
      <c r="C22934" t="s">
        <v>8</v>
      </c>
      <c r="D22934" t="s">
        <v>2378</v>
      </c>
      <c r="E22934">
        <v>0</v>
      </c>
    </row>
    <row r="22935" spans="1:5" x14ac:dyDescent="0.3">
      <c r="A22935">
        <v>91130012</v>
      </c>
      <c r="B22935" t="s">
        <v>1292</v>
      </c>
      <c r="C22935" t="s">
        <v>8</v>
      </c>
      <c r="D22935" t="s">
        <v>2379</v>
      </c>
      <c r="E22935">
        <v>-2</v>
      </c>
    </row>
    <row r="22936" spans="1:5" x14ac:dyDescent="0.3">
      <c r="A22936">
        <v>91130012</v>
      </c>
      <c r="B22936" t="s">
        <v>1292</v>
      </c>
      <c r="C22936" t="s">
        <v>8</v>
      </c>
      <c r="D22936" t="s">
        <v>2380</v>
      </c>
      <c r="E22936">
        <v>0</v>
      </c>
    </row>
    <row r="22937" spans="1:5" x14ac:dyDescent="0.3">
      <c r="A22937">
        <v>91130012</v>
      </c>
      <c r="B22937" t="s">
        <v>1292</v>
      </c>
      <c r="C22937" t="s">
        <v>8</v>
      </c>
      <c r="D22937" t="s">
        <v>2381</v>
      </c>
      <c r="E22937">
        <v>-2</v>
      </c>
    </row>
    <row r="22938" spans="1:5" x14ac:dyDescent="0.3">
      <c r="A22938">
        <v>91130012</v>
      </c>
      <c r="B22938" t="s">
        <v>1292</v>
      </c>
      <c r="C22938" t="s">
        <v>8</v>
      </c>
      <c r="D22938" t="s">
        <v>2382</v>
      </c>
      <c r="E22938">
        <v>-3</v>
      </c>
    </row>
    <row r="22939" spans="1:5" x14ac:dyDescent="0.3">
      <c r="A22939">
        <v>91130012</v>
      </c>
      <c r="B22939" t="s">
        <v>1292</v>
      </c>
      <c r="C22939" t="s">
        <v>8</v>
      </c>
      <c r="D22939" t="s">
        <v>2383</v>
      </c>
      <c r="E22939">
        <v>0</v>
      </c>
    </row>
    <row r="22940" spans="1:5" x14ac:dyDescent="0.3">
      <c r="A22940">
        <v>91130012</v>
      </c>
      <c r="B22940" t="s">
        <v>1292</v>
      </c>
      <c r="C22940" t="s">
        <v>8</v>
      </c>
      <c r="D22940" t="s">
        <v>2384</v>
      </c>
      <c r="E22940">
        <v>0</v>
      </c>
    </row>
    <row r="22941" spans="1:5" x14ac:dyDescent="0.3">
      <c r="A22941">
        <v>91130012</v>
      </c>
      <c r="B22941" t="s">
        <v>1292</v>
      </c>
      <c r="C22941" t="s">
        <v>8</v>
      </c>
      <c r="D22941" t="s">
        <v>2385</v>
      </c>
      <c r="E22941">
        <v>-3</v>
      </c>
    </row>
    <row r="22942" spans="1:5" x14ac:dyDescent="0.3">
      <c r="A22942">
        <v>91130012</v>
      </c>
      <c r="B22942" t="s">
        <v>1292</v>
      </c>
      <c r="C22942" t="s">
        <v>8</v>
      </c>
      <c r="D22942" t="s">
        <v>2386</v>
      </c>
      <c r="E22942">
        <v>-3</v>
      </c>
    </row>
    <row r="22943" spans="1:5" x14ac:dyDescent="0.3">
      <c r="A22943">
        <v>91130012</v>
      </c>
      <c r="B22943" t="s">
        <v>1292</v>
      </c>
      <c r="C22943" t="s">
        <v>8</v>
      </c>
      <c r="D22943" t="s">
        <v>2387</v>
      </c>
      <c r="E22943">
        <v>0</v>
      </c>
    </row>
    <row r="22944" spans="1:5" x14ac:dyDescent="0.3">
      <c r="A22944">
        <v>91130012</v>
      </c>
      <c r="B22944" t="s">
        <v>1292</v>
      </c>
      <c r="C22944" t="s">
        <v>8</v>
      </c>
      <c r="D22944" t="s">
        <v>2388</v>
      </c>
      <c r="E22944">
        <v>0</v>
      </c>
    </row>
    <row r="22945" spans="1:5" x14ac:dyDescent="0.3">
      <c r="A22945">
        <v>91130012</v>
      </c>
      <c r="B22945" t="s">
        <v>1292</v>
      </c>
      <c r="C22945" t="s">
        <v>8</v>
      </c>
      <c r="D22945" t="s">
        <v>2389</v>
      </c>
      <c r="E22945">
        <v>-2</v>
      </c>
    </row>
    <row r="22946" spans="1:5" x14ac:dyDescent="0.3">
      <c r="A22946">
        <v>91130012</v>
      </c>
      <c r="B22946" t="s">
        <v>1292</v>
      </c>
      <c r="C22946" t="s">
        <v>8</v>
      </c>
      <c r="D22946" t="s">
        <v>2390</v>
      </c>
      <c r="E22946">
        <v>0</v>
      </c>
    </row>
    <row r="22947" spans="1:5" x14ac:dyDescent="0.3">
      <c r="A22947">
        <v>91130012</v>
      </c>
      <c r="B22947" t="s">
        <v>1292</v>
      </c>
      <c r="C22947" t="s">
        <v>8</v>
      </c>
      <c r="D22947" t="s">
        <v>2391</v>
      </c>
      <c r="E22947">
        <v>0</v>
      </c>
    </row>
    <row r="22948" spans="1:5" x14ac:dyDescent="0.3">
      <c r="A22948">
        <v>91130012</v>
      </c>
      <c r="B22948" t="s">
        <v>1292</v>
      </c>
      <c r="C22948" t="s">
        <v>8</v>
      </c>
      <c r="D22948" t="s">
        <v>2392</v>
      </c>
      <c r="E22948">
        <v>-2</v>
      </c>
    </row>
    <row r="22949" spans="1:5" x14ac:dyDescent="0.3">
      <c r="A22949">
        <v>91130012</v>
      </c>
      <c r="B22949" t="s">
        <v>1292</v>
      </c>
      <c r="C22949" t="s">
        <v>8</v>
      </c>
      <c r="D22949" t="s">
        <v>2393</v>
      </c>
      <c r="E22949">
        <v>0</v>
      </c>
    </row>
    <row r="22950" spans="1:5" x14ac:dyDescent="0.3">
      <c r="A22950">
        <v>91130012</v>
      </c>
      <c r="B22950" t="s">
        <v>1292</v>
      </c>
      <c r="C22950" t="s">
        <v>8</v>
      </c>
      <c r="D22950" t="s">
        <v>2394</v>
      </c>
      <c r="E22950">
        <v>0</v>
      </c>
    </row>
    <row r="22951" spans="1:5" x14ac:dyDescent="0.3">
      <c r="A22951">
        <v>91130012</v>
      </c>
      <c r="B22951" t="s">
        <v>1292</v>
      </c>
      <c r="C22951" t="s">
        <v>8</v>
      </c>
      <c r="D22951" t="s">
        <v>2395</v>
      </c>
      <c r="E22951">
        <v>0</v>
      </c>
    </row>
    <row r="22952" spans="1:5" x14ac:dyDescent="0.3">
      <c r="A22952">
        <v>91130012</v>
      </c>
      <c r="B22952" t="s">
        <v>1292</v>
      </c>
      <c r="C22952" t="s">
        <v>8</v>
      </c>
      <c r="D22952" t="s">
        <v>2396</v>
      </c>
      <c r="E22952">
        <v>-2</v>
      </c>
    </row>
    <row r="22953" spans="1:5" x14ac:dyDescent="0.3">
      <c r="A22953">
        <v>91130012</v>
      </c>
      <c r="B22953" t="s">
        <v>1292</v>
      </c>
      <c r="C22953" t="s">
        <v>8</v>
      </c>
      <c r="D22953" t="s">
        <v>2397</v>
      </c>
      <c r="E22953">
        <v>0</v>
      </c>
    </row>
    <row r="22954" spans="1:5" x14ac:dyDescent="0.3">
      <c r="A22954">
        <v>91130012</v>
      </c>
      <c r="B22954" t="s">
        <v>1292</v>
      </c>
      <c r="C22954" t="s">
        <v>8</v>
      </c>
      <c r="D22954" t="s">
        <v>2398</v>
      </c>
      <c r="E22954">
        <v>-2</v>
      </c>
    </row>
    <row r="22955" spans="1:5" x14ac:dyDescent="0.3">
      <c r="A22955">
        <v>91130012</v>
      </c>
      <c r="B22955" t="s">
        <v>1292</v>
      </c>
      <c r="C22955" t="s">
        <v>8</v>
      </c>
      <c r="D22955" t="s">
        <v>2399</v>
      </c>
      <c r="E22955">
        <v>0</v>
      </c>
    </row>
    <row r="22956" spans="1:5" x14ac:dyDescent="0.3">
      <c r="A22956">
        <v>91130012</v>
      </c>
      <c r="B22956" t="s">
        <v>1292</v>
      </c>
      <c r="C22956" t="s">
        <v>8</v>
      </c>
      <c r="D22956" t="s">
        <v>2400</v>
      </c>
      <c r="E22956">
        <v>-2</v>
      </c>
    </row>
    <row r="22957" spans="1:5" x14ac:dyDescent="0.3">
      <c r="A22957">
        <v>91130012</v>
      </c>
      <c r="B22957" t="s">
        <v>1292</v>
      </c>
      <c r="C22957" t="s">
        <v>8</v>
      </c>
      <c r="D22957" t="s">
        <v>2401</v>
      </c>
      <c r="E22957">
        <v>0</v>
      </c>
    </row>
    <row r="22958" spans="1:5" x14ac:dyDescent="0.3">
      <c r="A22958">
        <v>91130012</v>
      </c>
      <c r="B22958" t="s">
        <v>1292</v>
      </c>
      <c r="C22958" t="s">
        <v>8</v>
      </c>
      <c r="D22958" t="s">
        <v>2402</v>
      </c>
      <c r="E22958">
        <v>0</v>
      </c>
    </row>
    <row r="22959" spans="1:5" x14ac:dyDescent="0.3">
      <c r="A22959">
        <v>91130012</v>
      </c>
      <c r="B22959" t="s">
        <v>1292</v>
      </c>
      <c r="C22959" t="s">
        <v>8</v>
      </c>
      <c r="D22959" t="s">
        <v>2403</v>
      </c>
      <c r="E22959">
        <v>-4</v>
      </c>
    </row>
    <row r="22960" spans="1:5" x14ac:dyDescent="0.3">
      <c r="A22960">
        <v>91130012</v>
      </c>
      <c r="B22960" t="s">
        <v>1292</v>
      </c>
      <c r="C22960" t="s">
        <v>8</v>
      </c>
      <c r="D22960" t="s">
        <v>2404</v>
      </c>
      <c r="E22960">
        <v>0</v>
      </c>
    </row>
    <row r="22961" spans="1:5" x14ac:dyDescent="0.3">
      <c r="A22961">
        <v>91130012</v>
      </c>
      <c r="B22961" t="s">
        <v>1292</v>
      </c>
      <c r="C22961" t="s">
        <v>8</v>
      </c>
      <c r="D22961" t="s">
        <v>2405</v>
      </c>
      <c r="E22961">
        <v>0</v>
      </c>
    </row>
    <row r="22962" spans="1:5" x14ac:dyDescent="0.3">
      <c r="A22962">
        <v>91130012</v>
      </c>
      <c r="B22962" t="s">
        <v>1292</v>
      </c>
      <c r="C22962" t="s">
        <v>8</v>
      </c>
      <c r="D22962" t="s">
        <v>2406</v>
      </c>
      <c r="E22962">
        <v>0</v>
      </c>
    </row>
    <row r="22963" spans="1:5" x14ac:dyDescent="0.3">
      <c r="A22963">
        <v>91130012</v>
      </c>
      <c r="B22963" t="s">
        <v>1292</v>
      </c>
      <c r="C22963" t="s">
        <v>8</v>
      </c>
      <c r="D22963" t="s">
        <v>2407</v>
      </c>
      <c r="E22963">
        <v>-2</v>
      </c>
    </row>
    <row r="22964" spans="1:5" x14ac:dyDescent="0.3">
      <c r="A22964">
        <v>91130012</v>
      </c>
      <c r="B22964" t="s">
        <v>1292</v>
      </c>
      <c r="C22964" t="s">
        <v>8</v>
      </c>
      <c r="D22964" t="s">
        <v>2408</v>
      </c>
      <c r="E22964">
        <v>0</v>
      </c>
    </row>
    <row r="22965" spans="1:5" x14ac:dyDescent="0.3">
      <c r="A22965">
        <v>91130012</v>
      </c>
      <c r="B22965" t="s">
        <v>1292</v>
      </c>
      <c r="C22965" t="s">
        <v>8</v>
      </c>
      <c r="D22965" t="s">
        <v>2409</v>
      </c>
      <c r="E22965">
        <v>-2</v>
      </c>
    </row>
    <row r="22966" spans="1:5" x14ac:dyDescent="0.3">
      <c r="A22966">
        <v>91130012</v>
      </c>
      <c r="B22966" t="s">
        <v>1292</v>
      </c>
      <c r="C22966" t="s">
        <v>8</v>
      </c>
      <c r="D22966" t="s">
        <v>2410</v>
      </c>
      <c r="E22966">
        <v>0</v>
      </c>
    </row>
    <row r="22967" spans="1:5" x14ac:dyDescent="0.3">
      <c r="A22967">
        <v>91130012</v>
      </c>
      <c r="B22967" t="s">
        <v>1292</v>
      </c>
      <c r="C22967" t="s">
        <v>8</v>
      </c>
      <c r="D22967" t="s">
        <v>2411</v>
      </c>
      <c r="E22967">
        <v>-2</v>
      </c>
    </row>
    <row r="22968" spans="1:5" x14ac:dyDescent="0.3">
      <c r="A22968">
        <v>91130012</v>
      </c>
      <c r="B22968" t="s">
        <v>1292</v>
      </c>
      <c r="C22968" t="s">
        <v>8</v>
      </c>
      <c r="D22968" t="s">
        <v>2412</v>
      </c>
      <c r="E22968">
        <v>0</v>
      </c>
    </row>
    <row r="22969" spans="1:5" x14ac:dyDescent="0.3">
      <c r="A22969">
        <v>91130012</v>
      </c>
      <c r="B22969" t="s">
        <v>1292</v>
      </c>
      <c r="C22969" t="s">
        <v>8</v>
      </c>
      <c r="D22969" t="s">
        <v>2413</v>
      </c>
      <c r="E22969">
        <v>-2</v>
      </c>
    </row>
    <row r="22970" spans="1:5" x14ac:dyDescent="0.3">
      <c r="A22970">
        <v>72170036</v>
      </c>
      <c r="B22970" t="s">
        <v>1294</v>
      </c>
      <c r="C22970" t="s">
        <v>8</v>
      </c>
      <c r="D22970" t="s">
        <v>2378</v>
      </c>
      <c r="E22970">
        <v>0</v>
      </c>
    </row>
    <row r="22971" spans="1:5" x14ac:dyDescent="0.3">
      <c r="A22971">
        <v>72170036</v>
      </c>
      <c r="B22971" t="s">
        <v>1294</v>
      </c>
      <c r="C22971" t="s">
        <v>8</v>
      </c>
      <c r="D22971" t="s">
        <v>2379</v>
      </c>
      <c r="E22971">
        <v>0</v>
      </c>
    </row>
    <row r="22972" spans="1:5" x14ac:dyDescent="0.3">
      <c r="A22972">
        <v>72170036</v>
      </c>
      <c r="B22972" t="s">
        <v>1294</v>
      </c>
      <c r="C22972" t="s">
        <v>8</v>
      </c>
      <c r="D22972" t="s">
        <v>2380</v>
      </c>
      <c r="E22972">
        <v>0</v>
      </c>
    </row>
    <row r="22973" spans="1:5" x14ac:dyDescent="0.3">
      <c r="A22973">
        <v>72170036</v>
      </c>
      <c r="B22973" t="s">
        <v>1294</v>
      </c>
      <c r="C22973" t="s">
        <v>8</v>
      </c>
      <c r="D22973" t="s">
        <v>2381</v>
      </c>
      <c r="E22973">
        <v>0</v>
      </c>
    </row>
    <row r="22974" spans="1:5" x14ac:dyDescent="0.3">
      <c r="A22974">
        <v>72170036</v>
      </c>
      <c r="B22974" t="s">
        <v>1294</v>
      </c>
      <c r="C22974" t="s">
        <v>8</v>
      </c>
      <c r="D22974" t="s">
        <v>2382</v>
      </c>
      <c r="E22974">
        <v>0</v>
      </c>
    </row>
    <row r="22975" spans="1:5" x14ac:dyDescent="0.3">
      <c r="A22975">
        <v>72170036</v>
      </c>
      <c r="B22975" t="s">
        <v>1294</v>
      </c>
      <c r="C22975" t="s">
        <v>8</v>
      </c>
      <c r="D22975" t="s">
        <v>2383</v>
      </c>
      <c r="E22975">
        <v>0</v>
      </c>
    </row>
    <row r="22976" spans="1:5" x14ac:dyDescent="0.3">
      <c r="A22976">
        <v>72170036</v>
      </c>
      <c r="B22976" t="s">
        <v>1294</v>
      </c>
      <c r="C22976" t="s">
        <v>8</v>
      </c>
      <c r="D22976" t="s">
        <v>2384</v>
      </c>
      <c r="E22976">
        <v>0</v>
      </c>
    </row>
    <row r="22977" spans="1:5" x14ac:dyDescent="0.3">
      <c r="A22977">
        <v>72170036</v>
      </c>
      <c r="B22977" t="s">
        <v>1294</v>
      </c>
      <c r="C22977" t="s">
        <v>8</v>
      </c>
      <c r="D22977" t="s">
        <v>2385</v>
      </c>
      <c r="E22977">
        <v>0</v>
      </c>
    </row>
    <row r="22978" spans="1:5" x14ac:dyDescent="0.3">
      <c r="A22978">
        <v>72170036</v>
      </c>
      <c r="B22978" t="s">
        <v>1294</v>
      </c>
      <c r="C22978" t="s">
        <v>8</v>
      </c>
      <c r="D22978" t="s">
        <v>2386</v>
      </c>
      <c r="E22978">
        <v>0</v>
      </c>
    </row>
    <row r="22979" spans="1:5" x14ac:dyDescent="0.3">
      <c r="A22979">
        <v>72170036</v>
      </c>
      <c r="B22979" t="s">
        <v>1294</v>
      </c>
      <c r="C22979" t="s">
        <v>8</v>
      </c>
      <c r="D22979" t="s">
        <v>2387</v>
      </c>
      <c r="E22979">
        <v>0</v>
      </c>
    </row>
    <row r="22980" spans="1:5" x14ac:dyDescent="0.3">
      <c r="A22980">
        <v>72170036</v>
      </c>
      <c r="B22980" t="s">
        <v>1294</v>
      </c>
      <c r="C22980" t="s">
        <v>8</v>
      </c>
      <c r="D22980" t="s">
        <v>2388</v>
      </c>
      <c r="E22980">
        <v>0</v>
      </c>
    </row>
    <row r="22981" spans="1:5" x14ac:dyDescent="0.3">
      <c r="A22981">
        <v>72170036</v>
      </c>
      <c r="B22981" t="s">
        <v>1294</v>
      </c>
      <c r="C22981" t="s">
        <v>8</v>
      </c>
      <c r="D22981" t="s">
        <v>2389</v>
      </c>
      <c r="E22981">
        <v>0</v>
      </c>
    </row>
    <row r="22982" spans="1:5" x14ac:dyDescent="0.3">
      <c r="A22982">
        <v>72170036</v>
      </c>
      <c r="B22982" t="s">
        <v>1294</v>
      </c>
      <c r="C22982" t="s">
        <v>8</v>
      </c>
      <c r="D22982" t="s">
        <v>2390</v>
      </c>
      <c r="E22982">
        <v>0</v>
      </c>
    </row>
    <row r="22983" spans="1:5" x14ac:dyDescent="0.3">
      <c r="A22983">
        <v>72170036</v>
      </c>
      <c r="B22983" t="s">
        <v>1294</v>
      </c>
      <c r="C22983" t="s">
        <v>8</v>
      </c>
      <c r="D22983" t="s">
        <v>2391</v>
      </c>
      <c r="E22983">
        <v>0</v>
      </c>
    </row>
    <row r="22984" spans="1:5" x14ac:dyDescent="0.3">
      <c r="A22984">
        <v>72170036</v>
      </c>
      <c r="B22984" t="s">
        <v>1294</v>
      </c>
      <c r="C22984" t="s">
        <v>8</v>
      </c>
      <c r="D22984" t="s">
        <v>2392</v>
      </c>
      <c r="E22984">
        <v>0</v>
      </c>
    </row>
    <row r="22985" spans="1:5" x14ac:dyDescent="0.3">
      <c r="A22985">
        <v>72170036</v>
      </c>
      <c r="B22985" t="s">
        <v>1294</v>
      </c>
      <c r="C22985" t="s">
        <v>8</v>
      </c>
      <c r="D22985" t="s">
        <v>2393</v>
      </c>
      <c r="E22985">
        <v>-2</v>
      </c>
    </row>
    <row r="22986" spans="1:5" x14ac:dyDescent="0.3">
      <c r="A22986">
        <v>72170036</v>
      </c>
      <c r="B22986" t="s">
        <v>1294</v>
      </c>
      <c r="C22986" t="s">
        <v>8</v>
      </c>
      <c r="D22986" t="s">
        <v>2394</v>
      </c>
      <c r="E22986">
        <v>0</v>
      </c>
    </row>
    <row r="22987" spans="1:5" x14ac:dyDescent="0.3">
      <c r="A22987">
        <v>72170036</v>
      </c>
      <c r="B22987" t="s">
        <v>1294</v>
      </c>
      <c r="C22987" t="s">
        <v>8</v>
      </c>
      <c r="D22987" t="s">
        <v>2395</v>
      </c>
      <c r="E22987">
        <v>-2</v>
      </c>
    </row>
    <row r="22988" spans="1:5" x14ac:dyDescent="0.3">
      <c r="A22988">
        <v>72170036</v>
      </c>
      <c r="B22988" t="s">
        <v>1294</v>
      </c>
      <c r="C22988" t="s">
        <v>8</v>
      </c>
      <c r="D22988" t="s">
        <v>2396</v>
      </c>
      <c r="E22988">
        <v>-2</v>
      </c>
    </row>
    <row r="22989" spans="1:5" x14ac:dyDescent="0.3">
      <c r="A22989">
        <v>72170036</v>
      </c>
      <c r="B22989" t="s">
        <v>1294</v>
      </c>
      <c r="C22989" t="s">
        <v>8</v>
      </c>
      <c r="D22989" t="s">
        <v>2397</v>
      </c>
      <c r="E22989">
        <v>-2</v>
      </c>
    </row>
    <row r="22990" spans="1:5" x14ac:dyDescent="0.3">
      <c r="A22990">
        <v>72170036</v>
      </c>
      <c r="B22990" t="s">
        <v>1294</v>
      </c>
      <c r="C22990" t="s">
        <v>8</v>
      </c>
      <c r="D22990" t="s">
        <v>2398</v>
      </c>
      <c r="E22990">
        <v>0</v>
      </c>
    </row>
    <row r="22991" spans="1:5" x14ac:dyDescent="0.3">
      <c r="A22991">
        <v>72170036</v>
      </c>
      <c r="B22991" t="s">
        <v>1294</v>
      </c>
      <c r="C22991" t="s">
        <v>8</v>
      </c>
      <c r="D22991" t="s">
        <v>2399</v>
      </c>
      <c r="E22991">
        <v>0</v>
      </c>
    </row>
    <row r="22992" spans="1:5" x14ac:dyDescent="0.3">
      <c r="A22992">
        <v>72170036</v>
      </c>
      <c r="B22992" t="s">
        <v>1294</v>
      </c>
      <c r="C22992" t="s">
        <v>8</v>
      </c>
      <c r="D22992" t="s">
        <v>2400</v>
      </c>
      <c r="E22992">
        <v>-3</v>
      </c>
    </row>
    <row r="22993" spans="1:5" x14ac:dyDescent="0.3">
      <c r="A22993">
        <v>72170036</v>
      </c>
      <c r="B22993" t="s">
        <v>1294</v>
      </c>
      <c r="C22993" t="s">
        <v>8</v>
      </c>
      <c r="D22993" t="s">
        <v>2401</v>
      </c>
      <c r="E22993">
        <v>-1</v>
      </c>
    </row>
    <row r="22994" spans="1:5" x14ac:dyDescent="0.3">
      <c r="A22994">
        <v>72170036</v>
      </c>
      <c r="B22994" t="s">
        <v>1294</v>
      </c>
      <c r="C22994" t="s">
        <v>8</v>
      </c>
      <c r="D22994" t="s">
        <v>2402</v>
      </c>
      <c r="E22994">
        <v>0</v>
      </c>
    </row>
    <row r="22995" spans="1:5" x14ac:dyDescent="0.3">
      <c r="A22995">
        <v>72170036</v>
      </c>
      <c r="B22995" t="s">
        <v>1294</v>
      </c>
      <c r="C22995" t="s">
        <v>8</v>
      </c>
      <c r="D22995" t="s">
        <v>2403</v>
      </c>
      <c r="E22995">
        <v>0</v>
      </c>
    </row>
    <row r="22996" spans="1:5" x14ac:dyDescent="0.3">
      <c r="A22996">
        <v>72170036</v>
      </c>
      <c r="B22996" t="s">
        <v>1294</v>
      </c>
      <c r="C22996" t="s">
        <v>8</v>
      </c>
      <c r="D22996" t="s">
        <v>2404</v>
      </c>
      <c r="E22996">
        <v>0</v>
      </c>
    </row>
    <row r="22997" spans="1:5" x14ac:dyDescent="0.3">
      <c r="A22997">
        <v>72170036</v>
      </c>
      <c r="B22997" t="s">
        <v>1294</v>
      </c>
      <c r="C22997" t="s">
        <v>8</v>
      </c>
      <c r="D22997" t="s">
        <v>2405</v>
      </c>
      <c r="E22997">
        <v>-2</v>
      </c>
    </row>
    <row r="22998" spans="1:5" x14ac:dyDescent="0.3">
      <c r="A22998">
        <v>72170036</v>
      </c>
      <c r="B22998" t="s">
        <v>1294</v>
      </c>
      <c r="C22998" t="s">
        <v>8</v>
      </c>
      <c r="D22998" t="s">
        <v>2406</v>
      </c>
      <c r="E22998">
        <v>0</v>
      </c>
    </row>
    <row r="22999" spans="1:5" x14ac:dyDescent="0.3">
      <c r="A22999">
        <v>72170036</v>
      </c>
      <c r="B22999" t="s">
        <v>1294</v>
      </c>
      <c r="C22999" t="s">
        <v>8</v>
      </c>
      <c r="D22999" t="s">
        <v>2407</v>
      </c>
      <c r="E22999">
        <v>0</v>
      </c>
    </row>
    <row r="23000" spans="1:5" x14ac:dyDescent="0.3">
      <c r="A23000">
        <v>72170036</v>
      </c>
      <c r="B23000" t="s">
        <v>1294</v>
      </c>
      <c r="C23000" t="s">
        <v>8</v>
      </c>
      <c r="D23000" t="s">
        <v>2408</v>
      </c>
      <c r="E23000">
        <v>0</v>
      </c>
    </row>
    <row r="23001" spans="1:5" x14ac:dyDescent="0.3">
      <c r="A23001">
        <v>72170036</v>
      </c>
      <c r="B23001" t="s">
        <v>1294</v>
      </c>
      <c r="C23001" t="s">
        <v>8</v>
      </c>
      <c r="D23001" t="s">
        <v>2409</v>
      </c>
      <c r="E23001">
        <v>0</v>
      </c>
    </row>
    <row r="23002" spans="1:5" x14ac:dyDescent="0.3">
      <c r="A23002">
        <v>72170036</v>
      </c>
      <c r="B23002" t="s">
        <v>1294</v>
      </c>
      <c r="C23002" t="s">
        <v>8</v>
      </c>
      <c r="D23002" t="s">
        <v>2410</v>
      </c>
      <c r="E23002">
        <v>-1</v>
      </c>
    </row>
    <row r="23003" spans="1:5" x14ac:dyDescent="0.3">
      <c r="A23003">
        <v>72170036</v>
      </c>
      <c r="B23003" t="s">
        <v>1294</v>
      </c>
      <c r="C23003" t="s">
        <v>8</v>
      </c>
      <c r="D23003" t="s">
        <v>2411</v>
      </c>
      <c r="E23003">
        <v>-1</v>
      </c>
    </row>
    <row r="23004" spans="1:5" x14ac:dyDescent="0.3">
      <c r="A23004">
        <v>72170036</v>
      </c>
      <c r="B23004" t="s">
        <v>1294</v>
      </c>
      <c r="C23004" t="s">
        <v>8</v>
      </c>
      <c r="D23004" t="s">
        <v>2412</v>
      </c>
      <c r="E23004">
        <v>0</v>
      </c>
    </row>
    <row r="23005" spans="1:5" x14ac:dyDescent="0.3">
      <c r="A23005">
        <v>72170036</v>
      </c>
      <c r="B23005" t="s">
        <v>1294</v>
      </c>
      <c r="C23005" t="s">
        <v>8</v>
      </c>
      <c r="D23005" t="s">
        <v>2413</v>
      </c>
      <c r="E23005">
        <v>-2</v>
      </c>
    </row>
    <row r="23006" spans="1:5" x14ac:dyDescent="0.3">
      <c r="A23006">
        <v>71130012</v>
      </c>
      <c r="B23006" t="s">
        <v>1296</v>
      </c>
      <c r="C23006" t="s">
        <v>130</v>
      </c>
      <c r="D23006" t="s">
        <v>2378</v>
      </c>
      <c r="E23006">
        <v>0</v>
      </c>
    </row>
    <row r="23007" spans="1:5" x14ac:dyDescent="0.3">
      <c r="A23007">
        <v>71130012</v>
      </c>
      <c r="B23007" t="s">
        <v>1296</v>
      </c>
      <c r="C23007" t="s">
        <v>130</v>
      </c>
      <c r="D23007" t="s">
        <v>2379</v>
      </c>
      <c r="E23007">
        <v>0</v>
      </c>
    </row>
    <row r="23008" spans="1:5" x14ac:dyDescent="0.3">
      <c r="A23008">
        <v>71130012</v>
      </c>
      <c r="B23008" t="s">
        <v>1296</v>
      </c>
      <c r="C23008" t="s">
        <v>130</v>
      </c>
      <c r="D23008" t="s">
        <v>2380</v>
      </c>
      <c r="E23008">
        <v>0</v>
      </c>
    </row>
    <row r="23009" spans="1:5" x14ac:dyDescent="0.3">
      <c r="A23009">
        <v>71130012</v>
      </c>
      <c r="B23009" t="s">
        <v>1296</v>
      </c>
      <c r="C23009" t="s">
        <v>130</v>
      </c>
      <c r="D23009" t="s">
        <v>2381</v>
      </c>
      <c r="E23009">
        <v>0</v>
      </c>
    </row>
    <row r="23010" spans="1:5" x14ac:dyDescent="0.3">
      <c r="A23010">
        <v>71130012</v>
      </c>
      <c r="B23010" t="s">
        <v>1296</v>
      </c>
      <c r="C23010" t="s">
        <v>130</v>
      </c>
      <c r="D23010" t="s">
        <v>2382</v>
      </c>
      <c r="E23010">
        <v>0</v>
      </c>
    </row>
    <row r="23011" spans="1:5" x14ac:dyDescent="0.3">
      <c r="A23011">
        <v>71130012</v>
      </c>
      <c r="B23011" t="s">
        <v>1296</v>
      </c>
      <c r="C23011" t="s">
        <v>130</v>
      </c>
      <c r="D23011" t="s">
        <v>2383</v>
      </c>
      <c r="E23011">
        <v>0</v>
      </c>
    </row>
    <row r="23012" spans="1:5" x14ac:dyDescent="0.3">
      <c r="A23012">
        <v>71130012</v>
      </c>
      <c r="B23012" t="s">
        <v>1296</v>
      </c>
      <c r="C23012" t="s">
        <v>130</v>
      </c>
      <c r="D23012" t="s">
        <v>2384</v>
      </c>
      <c r="E23012">
        <v>0</v>
      </c>
    </row>
    <row r="23013" spans="1:5" x14ac:dyDescent="0.3">
      <c r="A23013">
        <v>71130012</v>
      </c>
      <c r="B23013" t="s">
        <v>1296</v>
      </c>
      <c r="C23013" t="s">
        <v>130</v>
      </c>
      <c r="D23013" t="s">
        <v>2385</v>
      </c>
      <c r="E23013">
        <v>0</v>
      </c>
    </row>
    <row r="23014" spans="1:5" x14ac:dyDescent="0.3">
      <c r="A23014">
        <v>71130012</v>
      </c>
      <c r="B23014" t="s">
        <v>1296</v>
      </c>
      <c r="C23014" t="s">
        <v>130</v>
      </c>
      <c r="D23014" t="s">
        <v>2386</v>
      </c>
      <c r="E23014">
        <v>0</v>
      </c>
    </row>
    <row r="23015" spans="1:5" x14ac:dyDescent="0.3">
      <c r="A23015">
        <v>71130012</v>
      </c>
      <c r="B23015" t="s">
        <v>1296</v>
      </c>
      <c r="C23015" t="s">
        <v>130</v>
      </c>
      <c r="D23015" t="s">
        <v>2387</v>
      </c>
      <c r="E23015">
        <v>0</v>
      </c>
    </row>
    <row r="23016" spans="1:5" x14ac:dyDescent="0.3">
      <c r="A23016">
        <v>71130012</v>
      </c>
      <c r="B23016" t="s">
        <v>1296</v>
      </c>
      <c r="C23016" t="s">
        <v>130</v>
      </c>
      <c r="D23016" t="s">
        <v>2388</v>
      </c>
      <c r="E23016">
        <v>0</v>
      </c>
    </row>
    <row r="23017" spans="1:5" x14ac:dyDescent="0.3">
      <c r="A23017">
        <v>71130012</v>
      </c>
      <c r="B23017" t="s">
        <v>1296</v>
      </c>
      <c r="C23017" t="s">
        <v>130</v>
      </c>
      <c r="D23017" t="s">
        <v>2389</v>
      </c>
      <c r="E23017">
        <v>0</v>
      </c>
    </row>
    <row r="23018" spans="1:5" x14ac:dyDescent="0.3">
      <c r="A23018">
        <v>71130012</v>
      </c>
      <c r="B23018" t="s">
        <v>1296</v>
      </c>
      <c r="C23018" t="s">
        <v>130</v>
      </c>
      <c r="D23018" t="s">
        <v>2390</v>
      </c>
      <c r="E23018">
        <v>0</v>
      </c>
    </row>
    <row r="23019" spans="1:5" x14ac:dyDescent="0.3">
      <c r="A23019">
        <v>71130012</v>
      </c>
      <c r="B23019" t="s">
        <v>1296</v>
      </c>
      <c r="C23019" t="s">
        <v>130</v>
      </c>
      <c r="D23019" t="s">
        <v>2391</v>
      </c>
      <c r="E23019">
        <v>0</v>
      </c>
    </row>
    <row r="23020" spans="1:5" x14ac:dyDescent="0.3">
      <c r="A23020">
        <v>71130012</v>
      </c>
      <c r="B23020" t="s">
        <v>1296</v>
      </c>
      <c r="C23020" t="s">
        <v>130</v>
      </c>
      <c r="D23020" t="s">
        <v>2392</v>
      </c>
      <c r="E23020">
        <v>0</v>
      </c>
    </row>
    <row r="23021" spans="1:5" x14ac:dyDescent="0.3">
      <c r="A23021">
        <v>71130012</v>
      </c>
      <c r="B23021" t="s">
        <v>1296</v>
      </c>
      <c r="C23021" t="s">
        <v>130</v>
      </c>
      <c r="D23021" t="s">
        <v>2393</v>
      </c>
      <c r="E23021">
        <v>0</v>
      </c>
    </row>
    <row r="23022" spans="1:5" x14ac:dyDescent="0.3">
      <c r="A23022">
        <v>71130012</v>
      </c>
      <c r="B23022" t="s">
        <v>1296</v>
      </c>
      <c r="C23022" t="s">
        <v>130</v>
      </c>
      <c r="D23022" t="s">
        <v>2394</v>
      </c>
      <c r="E23022">
        <v>0</v>
      </c>
    </row>
    <row r="23023" spans="1:5" x14ac:dyDescent="0.3">
      <c r="A23023">
        <v>71130012</v>
      </c>
      <c r="B23023" t="s">
        <v>1296</v>
      </c>
      <c r="C23023" t="s">
        <v>130</v>
      </c>
      <c r="D23023" t="s">
        <v>2395</v>
      </c>
      <c r="E23023">
        <v>0</v>
      </c>
    </row>
    <row r="23024" spans="1:5" x14ac:dyDescent="0.3">
      <c r="A23024">
        <v>71130012</v>
      </c>
      <c r="B23024" t="s">
        <v>1296</v>
      </c>
      <c r="C23024" t="s">
        <v>130</v>
      </c>
      <c r="D23024" t="s">
        <v>2396</v>
      </c>
      <c r="E23024">
        <v>0</v>
      </c>
    </row>
    <row r="23025" spans="1:5" x14ac:dyDescent="0.3">
      <c r="A23025">
        <v>71130012</v>
      </c>
      <c r="B23025" t="s">
        <v>1296</v>
      </c>
      <c r="C23025" t="s">
        <v>130</v>
      </c>
      <c r="D23025" t="s">
        <v>2397</v>
      </c>
      <c r="E23025">
        <v>0</v>
      </c>
    </row>
    <row r="23026" spans="1:5" x14ac:dyDescent="0.3">
      <c r="A23026">
        <v>71130012</v>
      </c>
      <c r="B23026" t="s">
        <v>1296</v>
      </c>
      <c r="C23026" t="s">
        <v>130</v>
      </c>
      <c r="D23026" t="s">
        <v>2398</v>
      </c>
      <c r="E23026">
        <v>0</v>
      </c>
    </row>
    <row r="23027" spans="1:5" x14ac:dyDescent="0.3">
      <c r="A23027">
        <v>71130012</v>
      </c>
      <c r="B23027" t="s">
        <v>1296</v>
      </c>
      <c r="C23027" t="s">
        <v>130</v>
      </c>
      <c r="D23027" t="s">
        <v>2399</v>
      </c>
      <c r="E23027">
        <v>0</v>
      </c>
    </row>
    <row r="23028" spans="1:5" x14ac:dyDescent="0.3">
      <c r="A23028">
        <v>71130012</v>
      </c>
      <c r="B23028" t="s">
        <v>1296</v>
      </c>
      <c r="C23028" t="s">
        <v>130</v>
      </c>
      <c r="D23028" t="s">
        <v>2400</v>
      </c>
      <c r="E23028">
        <v>0</v>
      </c>
    </row>
    <row r="23029" spans="1:5" x14ac:dyDescent="0.3">
      <c r="A23029">
        <v>71130012</v>
      </c>
      <c r="B23029" t="s">
        <v>1296</v>
      </c>
      <c r="C23029" t="s">
        <v>130</v>
      </c>
      <c r="D23029" t="s">
        <v>2401</v>
      </c>
      <c r="E23029">
        <v>-30</v>
      </c>
    </row>
    <row r="23030" spans="1:5" x14ac:dyDescent="0.3">
      <c r="A23030">
        <v>71130012</v>
      </c>
      <c r="B23030" t="s">
        <v>1296</v>
      </c>
      <c r="C23030" t="s">
        <v>130</v>
      </c>
      <c r="D23030" t="s">
        <v>2402</v>
      </c>
      <c r="E23030">
        <v>-50</v>
      </c>
    </row>
    <row r="23031" spans="1:5" x14ac:dyDescent="0.3">
      <c r="A23031">
        <v>71130012</v>
      </c>
      <c r="B23031" t="s">
        <v>1296</v>
      </c>
      <c r="C23031" t="s">
        <v>130</v>
      </c>
      <c r="D23031" t="s">
        <v>2403</v>
      </c>
      <c r="E23031">
        <v>0</v>
      </c>
    </row>
    <row r="23032" spans="1:5" x14ac:dyDescent="0.3">
      <c r="A23032">
        <v>71130012</v>
      </c>
      <c r="B23032" t="s">
        <v>1296</v>
      </c>
      <c r="C23032" t="s">
        <v>130</v>
      </c>
      <c r="D23032" t="s">
        <v>2404</v>
      </c>
      <c r="E23032">
        <v>0</v>
      </c>
    </row>
    <row r="23033" spans="1:5" x14ac:dyDescent="0.3">
      <c r="A23033">
        <v>71130012</v>
      </c>
      <c r="B23033" t="s">
        <v>1296</v>
      </c>
      <c r="C23033" t="s">
        <v>130</v>
      </c>
      <c r="D23033" t="s">
        <v>2405</v>
      </c>
      <c r="E23033">
        <v>0</v>
      </c>
    </row>
    <row r="23034" spans="1:5" x14ac:dyDescent="0.3">
      <c r="A23034">
        <v>71130012</v>
      </c>
      <c r="B23034" t="s">
        <v>1296</v>
      </c>
      <c r="C23034" t="s">
        <v>130</v>
      </c>
      <c r="D23034" t="s">
        <v>2406</v>
      </c>
      <c r="E23034">
        <v>0</v>
      </c>
    </row>
    <row r="23035" spans="1:5" x14ac:dyDescent="0.3">
      <c r="A23035">
        <v>71130012</v>
      </c>
      <c r="B23035" t="s">
        <v>1296</v>
      </c>
      <c r="C23035" t="s">
        <v>130</v>
      </c>
      <c r="D23035" t="s">
        <v>2407</v>
      </c>
      <c r="E23035">
        <v>0</v>
      </c>
    </row>
    <row r="23036" spans="1:5" x14ac:dyDescent="0.3">
      <c r="A23036">
        <v>71130012</v>
      </c>
      <c r="B23036" t="s">
        <v>1296</v>
      </c>
      <c r="C23036" t="s">
        <v>130</v>
      </c>
      <c r="D23036" t="s">
        <v>2408</v>
      </c>
      <c r="E23036">
        <v>0</v>
      </c>
    </row>
    <row r="23037" spans="1:5" x14ac:dyDescent="0.3">
      <c r="A23037">
        <v>71130012</v>
      </c>
      <c r="B23037" t="s">
        <v>1296</v>
      </c>
      <c r="C23037" t="s">
        <v>130</v>
      </c>
      <c r="D23037" t="s">
        <v>2409</v>
      </c>
      <c r="E23037">
        <v>0</v>
      </c>
    </row>
    <row r="23038" spans="1:5" x14ac:dyDescent="0.3">
      <c r="A23038">
        <v>71130012</v>
      </c>
      <c r="B23038" t="s">
        <v>1296</v>
      </c>
      <c r="C23038" t="s">
        <v>130</v>
      </c>
      <c r="D23038" t="s">
        <v>2410</v>
      </c>
      <c r="E23038">
        <v>0</v>
      </c>
    </row>
    <row r="23039" spans="1:5" x14ac:dyDescent="0.3">
      <c r="A23039">
        <v>71130012</v>
      </c>
      <c r="B23039" t="s">
        <v>1296</v>
      </c>
      <c r="C23039" t="s">
        <v>130</v>
      </c>
      <c r="D23039" t="s">
        <v>2411</v>
      </c>
      <c r="E23039">
        <v>0</v>
      </c>
    </row>
    <row r="23040" spans="1:5" x14ac:dyDescent="0.3">
      <c r="A23040">
        <v>71130012</v>
      </c>
      <c r="B23040" t="s">
        <v>1296</v>
      </c>
      <c r="C23040" t="s">
        <v>130</v>
      </c>
      <c r="D23040" t="s">
        <v>2412</v>
      </c>
      <c r="E23040">
        <v>0</v>
      </c>
    </row>
    <row r="23041" spans="1:5" x14ac:dyDescent="0.3">
      <c r="A23041">
        <v>71130012</v>
      </c>
      <c r="B23041" t="s">
        <v>1296</v>
      </c>
      <c r="C23041" t="s">
        <v>130</v>
      </c>
      <c r="D23041" t="s">
        <v>2413</v>
      </c>
      <c r="E23041">
        <v>0</v>
      </c>
    </row>
    <row r="23042" spans="1:5" x14ac:dyDescent="0.3">
      <c r="A23042">
        <v>72250406</v>
      </c>
      <c r="B23042" t="s">
        <v>1298</v>
      </c>
      <c r="C23042" t="s">
        <v>976</v>
      </c>
      <c r="D23042" t="s">
        <v>2378</v>
      </c>
      <c r="E23042">
        <v>0</v>
      </c>
    </row>
    <row r="23043" spans="1:5" x14ac:dyDescent="0.3">
      <c r="A23043">
        <v>72250406</v>
      </c>
      <c r="B23043" t="s">
        <v>1298</v>
      </c>
      <c r="C23043" t="s">
        <v>976</v>
      </c>
      <c r="D23043" t="s">
        <v>2379</v>
      </c>
      <c r="E23043">
        <v>0</v>
      </c>
    </row>
    <row r="23044" spans="1:5" x14ac:dyDescent="0.3">
      <c r="A23044">
        <v>72250406</v>
      </c>
      <c r="B23044" t="s">
        <v>1298</v>
      </c>
      <c r="C23044" t="s">
        <v>976</v>
      </c>
      <c r="D23044" t="s">
        <v>2380</v>
      </c>
      <c r="E23044">
        <v>-5</v>
      </c>
    </row>
    <row r="23045" spans="1:5" x14ac:dyDescent="0.3">
      <c r="A23045">
        <v>72250406</v>
      </c>
      <c r="B23045" t="s">
        <v>1298</v>
      </c>
      <c r="C23045" t="s">
        <v>976</v>
      </c>
      <c r="D23045" t="s">
        <v>2381</v>
      </c>
      <c r="E23045">
        <v>0</v>
      </c>
    </row>
    <row r="23046" spans="1:5" x14ac:dyDescent="0.3">
      <c r="A23046">
        <v>72250406</v>
      </c>
      <c r="B23046" t="s">
        <v>1298</v>
      </c>
      <c r="C23046" t="s">
        <v>976</v>
      </c>
      <c r="D23046" t="s">
        <v>2382</v>
      </c>
      <c r="E23046">
        <v>0</v>
      </c>
    </row>
    <row r="23047" spans="1:5" x14ac:dyDescent="0.3">
      <c r="A23047">
        <v>72250406</v>
      </c>
      <c r="B23047" t="s">
        <v>1298</v>
      </c>
      <c r="C23047" t="s">
        <v>976</v>
      </c>
      <c r="D23047" t="s">
        <v>2383</v>
      </c>
      <c r="E23047">
        <v>0</v>
      </c>
    </row>
    <row r="23048" spans="1:5" x14ac:dyDescent="0.3">
      <c r="A23048">
        <v>72250406</v>
      </c>
      <c r="B23048" t="s">
        <v>1298</v>
      </c>
      <c r="C23048" t="s">
        <v>976</v>
      </c>
      <c r="D23048" t="s">
        <v>2384</v>
      </c>
      <c r="E23048">
        <v>0</v>
      </c>
    </row>
    <row r="23049" spans="1:5" x14ac:dyDescent="0.3">
      <c r="A23049">
        <v>72250406</v>
      </c>
      <c r="B23049" t="s">
        <v>1298</v>
      </c>
      <c r="C23049" t="s">
        <v>976</v>
      </c>
      <c r="D23049" t="s">
        <v>2385</v>
      </c>
      <c r="E23049">
        <v>-15</v>
      </c>
    </row>
    <row r="23050" spans="1:5" x14ac:dyDescent="0.3">
      <c r="A23050">
        <v>72250406</v>
      </c>
      <c r="B23050" t="s">
        <v>1298</v>
      </c>
      <c r="C23050" t="s">
        <v>976</v>
      </c>
      <c r="D23050" t="s">
        <v>2386</v>
      </c>
      <c r="E23050">
        <v>0</v>
      </c>
    </row>
    <row r="23051" spans="1:5" x14ac:dyDescent="0.3">
      <c r="A23051">
        <v>72250406</v>
      </c>
      <c r="B23051" t="s">
        <v>1298</v>
      </c>
      <c r="C23051" t="s">
        <v>976</v>
      </c>
      <c r="D23051" t="s">
        <v>2387</v>
      </c>
      <c r="E23051">
        <v>-4</v>
      </c>
    </row>
    <row r="23052" spans="1:5" x14ac:dyDescent="0.3">
      <c r="A23052">
        <v>72250406</v>
      </c>
      <c r="B23052" t="s">
        <v>1298</v>
      </c>
      <c r="C23052" t="s">
        <v>976</v>
      </c>
      <c r="D23052" t="s">
        <v>2388</v>
      </c>
      <c r="E23052">
        <v>0</v>
      </c>
    </row>
    <row r="23053" spans="1:5" x14ac:dyDescent="0.3">
      <c r="A23053">
        <v>72250406</v>
      </c>
      <c r="B23053" t="s">
        <v>1298</v>
      </c>
      <c r="C23053" t="s">
        <v>976</v>
      </c>
      <c r="D23053" t="s">
        <v>2389</v>
      </c>
      <c r="E23053">
        <v>-4</v>
      </c>
    </row>
    <row r="23054" spans="1:5" x14ac:dyDescent="0.3">
      <c r="A23054">
        <v>72250406</v>
      </c>
      <c r="B23054" t="s">
        <v>1298</v>
      </c>
      <c r="C23054" t="s">
        <v>976</v>
      </c>
      <c r="D23054" t="s">
        <v>2390</v>
      </c>
      <c r="E23054">
        <v>-3</v>
      </c>
    </row>
    <row r="23055" spans="1:5" x14ac:dyDescent="0.3">
      <c r="A23055">
        <v>72250406</v>
      </c>
      <c r="B23055" t="s">
        <v>1298</v>
      </c>
      <c r="C23055" t="s">
        <v>976</v>
      </c>
      <c r="D23055" t="s">
        <v>2391</v>
      </c>
      <c r="E23055">
        <v>0</v>
      </c>
    </row>
    <row r="23056" spans="1:5" x14ac:dyDescent="0.3">
      <c r="A23056">
        <v>72250406</v>
      </c>
      <c r="B23056" t="s">
        <v>1298</v>
      </c>
      <c r="C23056" t="s">
        <v>976</v>
      </c>
      <c r="D23056" t="s">
        <v>2392</v>
      </c>
      <c r="E23056">
        <v>0</v>
      </c>
    </row>
    <row r="23057" spans="1:5" x14ac:dyDescent="0.3">
      <c r="A23057">
        <v>72250406</v>
      </c>
      <c r="B23057" t="s">
        <v>1298</v>
      </c>
      <c r="C23057" t="s">
        <v>976</v>
      </c>
      <c r="D23057" t="s">
        <v>2393</v>
      </c>
      <c r="E23057">
        <v>0</v>
      </c>
    </row>
    <row r="23058" spans="1:5" x14ac:dyDescent="0.3">
      <c r="A23058">
        <v>72250406</v>
      </c>
      <c r="B23058" t="s">
        <v>1298</v>
      </c>
      <c r="C23058" t="s">
        <v>976</v>
      </c>
      <c r="D23058" t="s">
        <v>2394</v>
      </c>
      <c r="E23058">
        <v>-5</v>
      </c>
    </row>
    <row r="23059" spans="1:5" x14ac:dyDescent="0.3">
      <c r="A23059">
        <v>72250406</v>
      </c>
      <c r="B23059" t="s">
        <v>1298</v>
      </c>
      <c r="C23059" t="s">
        <v>976</v>
      </c>
      <c r="D23059" t="s">
        <v>2395</v>
      </c>
      <c r="E23059">
        <v>0</v>
      </c>
    </row>
    <row r="23060" spans="1:5" x14ac:dyDescent="0.3">
      <c r="A23060">
        <v>72250406</v>
      </c>
      <c r="B23060" t="s">
        <v>1298</v>
      </c>
      <c r="C23060" t="s">
        <v>976</v>
      </c>
      <c r="D23060" t="s">
        <v>2396</v>
      </c>
      <c r="E23060">
        <v>0</v>
      </c>
    </row>
    <row r="23061" spans="1:5" x14ac:dyDescent="0.3">
      <c r="A23061">
        <v>72250406</v>
      </c>
      <c r="B23061" t="s">
        <v>1298</v>
      </c>
      <c r="C23061" t="s">
        <v>976</v>
      </c>
      <c r="D23061" t="s">
        <v>2397</v>
      </c>
      <c r="E23061">
        <v>0</v>
      </c>
    </row>
    <row r="23062" spans="1:5" x14ac:dyDescent="0.3">
      <c r="A23062">
        <v>72250406</v>
      </c>
      <c r="B23062" t="s">
        <v>1298</v>
      </c>
      <c r="C23062" t="s">
        <v>976</v>
      </c>
      <c r="D23062" t="s">
        <v>2398</v>
      </c>
      <c r="E23062">
        <v>0</v>
      </c>
    </row>
    <row r="23063" spans="1:5" x14ac:dyDescent="0.3">
      <c r="A23063">
        <v>72250406</v>
      </c>
      <c r="B23063" t="s">
        <v>1298</v>
      </c>
      <c r="C23063" t="s">
        <v>976</v>
      </c>
      <c r="D23063" t="s">
        <v>2399</v>
      </c>
      <c r="E23063">
        <v>0</v>
      </c>
    </row>
    <row r="23064" spans="1:5" x14ac:dyDescent="0.3">
      <c r="A23064">
        <v>72250406</v>
      </c>
      <c r="B23064" t="s">
        <v>1298</v>
      </c>
      <c r="C23064" t="s">
        <v>976</v>
      </c>
      <c r="D23064" t="s">
        <v>2400</v>
      </c>
      <c r="E23064">
        <v>0</v>
      </c>
    </row>
    <row r="23065" spans="1:5" x14ac:dyDescent="0.3">
      <c r="A23065">
        <v>72250406</v>
      </c>
      <c r="B23065" t="s">
        <v>1298</v>
      </c>
      <c r="C23065" t="s">
        <v>976</v>
      </c>
      <c r="D23065" t="s">
        <v>2401</v>
      </c>
      <c r="E23065">
        <v>0</v>
      </c>
    </row>
    <row r="23066" spans="1:5" x14ac:dyDescent="0.3">
      <c r="A23066">
        <v>72250406</v>
      </c>
      <c r="B23066" t="s">
        <v>1298</v>
      </c>
      <c r="C23066" t="s">
        <v>976</v>
      </c>
      <c r="D23066" t="s">
        <v>2402</v>
      </c>
      <c r="E23066">
        <v>0</v>
      </c>
    </row>
    <row r="23067" spans="1:5" x14ac:dyDescent="0.3">
      <c r="A23067">
        <v>72250406</v>
      </c>
      <c r="B23067" t="s">
        <v>1298</v>
      </c>
      <c r="C23067" t="s">
        <v>976</v>
      </c>
      <c r="D23067" t="s">
        <v>2403</v>
      </c>
      <c r="E23067">
        <v>-5</v>
      </c>
    </row>
    <row r="23068" spans="1:5" x14ac:dyDescent="0.3">
      <c r="A23068">
        <v>72250406</v>
      </c>
      <c r="B23068" t="s">
        <v>1298</v>
      </c>
      <c r="C23068" t="s">
        <v>976</v>
      </c>
      <c r="D23068" t="s">
        <v>2404</v>
      </c>
      <c r="E23068">
        <v>0</v>
      </c>
    </row>
    <row r="23069" spans="1:5" x14ac:dyDescent="0.3">
      <c r="A23069">
        <v>72250406</v>
      </c>
      <c r="B23069" t="s">
        <v>1298</v>
      </c>
      <c r="C23069" t="s">
        <v>976</v>
      </c>
      <c r="D23069" t="s">
        <v>2405</v>
      </c>
      <c r="E23069">
        <v>0</v>
      </c>
    </row>
    <row r="23070" spans="1:5" x14ac:dyDescent="0.3">
      <c r="A23070">
        <v>72250406</v>
      </c>
      <c r="B23070" t="s">
        <v>1298</v>
      </c>
      <c r="C23070" t="s">
        <v>976</v>
      </c>
      <c r="D23070" t="s">
        <v>2406</v>
      </c>
      <c r="E23070">
        <v>0</v>
      </c>
    </row>
    <row r="23071" spans="1:5" x14ac:dyDescent="0.3">
      <c r="A23071">
        <v>72250406</v>
      </c>
      <c r="B23071" t="s">
        <v>1298</v>
      </c>
      <c r="C23071" t="s">
        <v>976</v>
      </c>
      <c r="D23071" t="s">
        <v>2407</v>
      </c>
      <c r="E23071">
        <v>0</v>
      </c>
    </row>
    <row r="23072" spans="1:5" x14ac:dyDescent="0.3">
      <c r="A23072">
        <v>72250406</v>
      </c>
      <c r="B23072" t="s">
        <v>1298</v>
      </c>
      <c r="C23072" t="s">
        <v>976</v>
      </c>
      <c r="D23072" t="s">
        <v>2408</v>
      </c>
      <c r="E23072">
        <v>0</v>
      </c>
    </row>
    <row r="23073" spans="1:5" x14ac:dyDescent="0.3">
      <c r="A23073">
        <v>72250406</v>
      </c>
      <c r="B23073" t="s">
        <v>1298</v>
      </c>
      <c r="C23073" t="s">
        <v>976</v>
      </c>
      <c r="D23073" t="s">
        <v>2409</v>
      </c>
      <c r="E23073">
        <v>0</v>
      </c>
    </row>
    <row r="23074" spans="1:5" x14ac:dyDescent="0.3">
      <c r="A23074">
        <v>72250406</v>
      </c>
      <c r="B23074" t="s">
        <v>1298</v>
      </c>
      <c r="C23074" t="s">
        <v>976</v>
      </c>
      <c r="D23074" t="s">
        <v>2410</v>
      </c>
      <c r="E23074">
        <v>0</v>
      </c>
    </row>
    <row r="23075" spans="1:5" x14ac:dyDescent="0.3">
      <c r="A23075">
        <v>72250406</v>
      </c>
      <c r="B23075" t="s">
        <v>1298</v>
      </c>
      <c r="C23075" t="s">
        <v>976</v>
      </c>
      <c r="D23075" t="s">
        <v>2411</v>
      </c>
      <c r="E23075">
        <v>0</v>
      </c>
    </row>
    <row r="23076" spans="1:5" x14ac:dyDescent="0.3">
      <c r="A23076">
        <v>72250406</v>
      </c>
      <c r="B23076" t="s">
        <v>1298</v>
      </c>
      <c r="C23076" t="s">
        <v>976</v>
      </c>
      <c r="D23076" t="s">
        <v>2412</v>
      </c>
      <c r="E23076">
        <v>0</v>
      </c>
    </row>
    <row r="23077" spans="1:5" x14ac:dyDescent="0.3">
      <c r="A23077">
        <v>72250406</v>
      </c>
      <c r="B23077" t="s">
        <v>1298</v>
      </c>
      <c r="C23077" t="s">
        <v>976</v>
      </c>
      <c r="D23077" t="s">
        <v>2413</v>
      </c>
      <c r="E23077">
        <v>0</v>
      </c>
    </row>
    <row r="23078" spans="1:5" x14ac:dyDescent="0.3">
      <c r="A23078">
        <v>20080002</v>
      </c>
      <c r="B23078" t="s">
        <v>1300</v>
      </c>
      <c r="C23078" t="s">
        <v>283</v>
      </c>
      <c r="D23078" t="s">
        <v>2378</v>
      </c>
      <c r="E23078">
        <v>0</v>
      </c>
    </row>
    <row r="23079" spans="1:5" x14ac:dyDescent="0.3">
      <c r="A23079">
        <v>20080002</v>
      </c>
      <c r="B23079" t="s">
        <v>1300</v>
      </c>
      <c r="C23079" t="s">
        <v>283</v>
      </c>
      <c r="D23079" t="s">
        <v>2379</v>
      </c>
      <c r="E23079">
        <v>0</v>
      </c>
    </row>
    <row r="23080" spans="1:5" x14ac:dyDescent="0.3">
      <c r="A23080">
        <v>20080002</v>
      </c>
      <c r="B23080" t="s">
        <v>1300</v>
      </c>
      <c r="C23080" t="s">
        <v>283</v>
      </c>
      <c r="D23080" t="s">
        <v>2380</v>
      </c>
      <c r="E23080">
        <v>0</v>
      </c>
    </row>
    <row r="23081" spans="1:5" x14ac:dyDescent="0.3">
      <c r="A23081">
        <v>20080002</v>
      </c>
      <c r="B23081" t="s">
        <v>1300</v>
      </c>
      <c r="C23081" t="s">
        <v>283</v>
      </c>
      <c r="D23081" t="s">
        <v>2381</v>
      </c>
      <c r="E23081">
        <v>0</v>
      </c>
    </row>
    <row r="23082" spans="1:5" x14ac:dyDescent="0.3">
      <c r="A23082">
        <v>20080002</v>
      </c>
      <c r="B23082" t="s">
        <v>1300</v>
      </c>
      <c r="C23082" t="s">
        <v>283</v>
      </c>
      <c r="D23082" t="s">
        <v>2382</v>
      </c>
      <c r="E23082">
        <v>0</v>
      </c>
    </row>
    <row r="23083" spans="1:5" x14ac:dyDescent="0.3">
      <c r="A23083">
        <v>20080002</v>
      </c>
      <c r="B23083" t="s">
        <v>1300</v>
      </c>
      <c r="C23083" t="s">
        <v>283</v>
      </c>
      <c r="D23083" t="s">
        <v>2383</v>
      </c>
      <c r="E23083">
        <v>0</v>
      </c>
    </row>
    <row r="23084" spans="1:5" x14ac:dyDescent="0.3">
      <c r="A23084">
        <v>20080002</v>
      </c>
      <c r="B23084" t="s">
        <v>1300</v>
      </c>
      <c r="C23084" t="s">
        <v>283</v>
      </c>
      <c r="D23084" t="s">
        <v>2384</v>
      </c>
      <c r="E23084">
        <v>0</v>
      </c>
    </row>
    <row r="23085" spans="1:5" x14ac:dyDescent="0.3">
      <c r="A23085">
        <v>20080002</v>
      </c>
      <c r="B23085" t="s">
        <v>1300</v>
      </c>
      <c r="C23085" t="s">
        <v>283</v>
      </c>
      <c r="D23085" t="s">
        <v>2385</v>
      </c>
      <c r="E23085">
        <v>0</v>
      </c>
    </row>
    <row r="23086" spans="1:5" x14ac:dyDescent="0.3">
      <c r="A23086">
        <v>20080002</v>
      </c>
      <c r="B23086" t="s">
        <v>1300</v>
      </c>
      <c r="C23086" t="s">
        <v>283</v>
      </c>
      <c r="D23086" t="s">
        <v>2386</v>
      </c>
      <c r="E23086">
        <v>0</v>
      </c>
    </row>
    <row r="23087" spans="1:5" x14ac:dyDescent="0.3">
      <c r="A23087">
        <v>20080002</v>
      </c>
      <c r="B23087" t="s">
        <v>1300</v>
      </c>
      <c r="C23087" t="s">
        <v>283</v>
      </c>
      <c r="D23087" t="s">
        <v>2387</v>
      </c>
      <c r="E23087">
        <v>0</v>
      </c>
    </row>
    <row r="23088" spans="1:5" x14ac:dyDescent="0.3">
      <c r="A23088">
        <v>20080002</v>
      </c>
      <c r="B23088" t="s">
        <v>1300</v>
      </c>
      <c r="C23088" t="s">
        <v>283</v>
      </c>
      <c r="D23088" t="s">
        <v>2388</v>
      </c>
      <c r="E23088">
        <v>0</v>
      </c>
    </row>
    <row r="23089" spans="1:5" x14ac:dyDescent="0.3">
      <c r="A23089">
        <v>20080002</v>
      </c>
      <c r="B23089" t="s">
        <v>1300</v>
      </c>
      <c r="C23089" t="s">
        <v>283</v>
      </c>
      <c r="D23089" t="s">
        <v>2389</v>
      </c>
      <c r="E23089">
        <v>0</v>
      </c>
    </row>
    <row r="23090" spans="1:5" x14ac:dyDescent="0.3">
      <c r="A23090">
        <v>20080002</v>
      </c>
      <c r="B23090" t="s">
        <v>1300</v>
      </c>
      <c r="C23090" t="s">
        <v>283</v>
      </c>
      <c r="D23090" t="s">
        <v>2390</v>
      </c>
      <c r="E23090">
        <v>0</v>
      </c>
    </row>
    <row r="23091" spans="1:5" x14ac:dyDescent="0.3">
      <c r="A23091">
        <v>20080002</v>
      </c>
      <c r="B23091" t="s">
        <v>1300</v>
      </c>
      <c r="C23091" t="s">
        <v>283</v>
      </c>
      <c r="D23091" t="s">
        <v>2391</v>
      </c>
      <c r="E23091">
        <v>0</v>
      </c>
    </row>
    <row r="23092" spans="1:5" x14ac:dyDescent="0.3">
      <c r="A23092">
        <v>20080002</v>
      </c>
      <c r="B23092" t="s">
        <v>1300</v>
      </c>
      <c r="C23092" t="s">
        <v>283</v>
      </c>
      <c r="D23092" t="s">
        <v>2392</v>
      </c>
      <c r="E23092">
        <v>0</v>
      </c>
    </row>
    <row r="23093" spans="1:5" x14ac:dyDescent="0.3">
      <c r="A23093">
        <v>20080002</v>
      </c>
      <c r="B23093" t="s">
        <v>1300</v>
      </c>
      <c r="C23093" t="s">
        <v>283</v>
      </c>
      <c r="D23093" t="s">
        <v>2393</v>
      </c>
      <c r="E23093">
        <v>-40</v>
      </c>
    </row>
    <row r="23094" spans="1:5" x14ac:dyDescent="0.3">
      <c r="A23094">
        <v>20080002</v>
      </c>
      <c r="B23094" t="s">
        <v>1300</v>
      </c>
      <c r="C23094" t="s">
        <v>283</v>
      </c>
      <c r="D23094" t="s">
        <v>2394</v>
      </c>
      <c r="E23094">
        <v>0</v>
      </c>
    </row>
    <row r="23095" spans="1:5" x14ac:dyDescent="0.3">
      <c r="A23095">
        <v>20080002</v>
      </c>
      <c r="B23095" t="s">
        <v>1300</v>
      </c>
      <c r="C23095" t="s">
        <v>283</v>
      </c>
      <c r="D23095" t="s">
        <v>2395</v>
      </c>
      <c r="E23095">
        <v>0</v>
      </c>
    </row>
    <row r="23096" spans="1:5" x14ac:dyDescent="0.3">
      <c r="A23096">
        <v>20080002</v>
      </c>
      <c r="B23096" t="s">
        <v>1300</v>
      </c>
      <c r="C23096" t="s">
        <v>283</v>
      </c>
      <c r="D23096" t="s">
        <v>2396</v>
      </c>
      <c r="E23096">
        <v>0</v>
      </c>
    </row>
    <row r="23097" spans="1:5" x14ac:dyDescent="0.3">
      <c r="A23097">
        <v>20080002</v>
      </c>
      <c r="B23097" t="s">
        <v>1300</v>
      </c>
      <c r="C23097" t="s">
        <v>283</v>
      </c>
      <c r="D23097" t="s">
        <v>2397</v>
      </c>
      <c r="E23097">
        <v>0</v>
      </c>
    </row>
    <row r="23098" spans="1:5" x14ac:dyDescent="0.3">
      <c r="A23098">
        <v>20080002</v>
      </c>
      <c r="B23098" t="s">
        <v>1300</v>
      </c>
      <c r="C23098" t="s">
        <v>283</v>
      </c>
      <c r="D23098" t="s">
        <v>2398</v>
      </c>
      <c r="E23098">
        <v>0</v>
      </c>
    </row>
    <row r="23099" spans="1:5" x14ac:dyDescent="0.3">
      <c r="A23099">
        <v>20080002</v>
      </c>
      <c r="B23099" t="s">
        <v>1300</v>
      </c>
      <c r="C23099" t="s">
        <v>283</v>
      </c>
      <c r="D23099" t="s">
        <v>2399</v>
      </c>
      <c r="E23099">
        <v>0</v>
      </c>
    </row>
    <row r="23100" spans="1:5" x14ac:dyDescent="0.3">
      <c r="A23100">
        <v>20080002</v>
      </c>
      <c r="B23100" t="s">
        <v>1300</v>
      </c>
      <c r="C23100" t="s">
        <v>283</v>
      </c>
      <c r="D23100" t="s">
        <v>2400</v>
      </c>
      <c r="E23100">
        <v>0</v>
      </c>
    </row>
    <row r="23101" spans="1:5" x14ac:dyDescent="0.3">
      <c r="A23101">
        <v>20080002</v>
      </c>
      <c r="B23101" t="s">
        <v>1300</v>
      </c>
      <c r="C23101" t="s">
        <v>283</v>
      </c>
      <c r="D23101" t="s">
        <v>2401</v>
      </c>
      <c r="E23101">
        <v>0</v>
      </c>
    </row>
    <row r="23102" spans="1:5" x14ac:dyDescent="0.3">
      <c r="A23102">
        <v>20080002</v>
      </c>
      <c r="B23102" t="s">
        <v>1300</v>
      </c>
      <c r="C23102" t="s">
        <v>283</v>
      </c>
      <c r="D23102" t="s">
        <v>2402</v>
      </c>
      <c r="E23102">
        <v>-170</v>
      </c>
    </row>
    <row r="23103" spans="1:5" x14ac:dyDescent="0.3">
      <c r="A23103">
        <v>20080002</v>
      </c>
      <c r="B23103" t="s">
        <v>1300</v>
      </c>
      <c r="C23103" t="s">
        <v>283</v>
      </c>
      <c r="D23103" t="s">
        <v>2403</v>
      </c>
      <c r="E23103">
        <v>-24.47</v>
      </c>
    </row>
    <row r="23104" spans="1:5" x14ac:dyDescent="0.3">
      <c r="A23104">
        <v>20080002</v>
      </c>
      <c r="B23104" t="s">
        <v>1300</v>
      </c>
      <c r="C23104" t="s">
        <v>283</v>
      </c>
      <c r="D23104" t="s">
        <v>2404</v>
      </c>
      <c r="E23104">
        <v>0</v>
      </c>
    </row>
    <row r="23105" spans="1:5" x14ac:dyDescent="0.3">
      <c r="A23105">
        <v>20080002</v>
      </c>
      <c r="B23105" t="s">
        <v>1300</v>
      </c>
      <c r="C23105" t="s">
        <v>283</v>
      </c>
      <c r="D23105" t="s">
        <v>2405</v>
      </c>
      <c r="E23105">
        <v>0</v>
      </c>
    </row>
    <row r="23106" spans="1:5" x14ac:dyDescent="0.3">
      <c r="A23106">
        <v>20080002</v>
      </c>
      <c r="B23106" t="s">
        <v>1300</v>
      </c>
      <c r="C23106" t="s">
        <v>283</v>
      </c>
      <c r="D23106" t="s">
        <v>2406</v>
      </c>
      <c r="E23106">
        <v>0</v>
      </c>
    </row>
    <row r="23107" spans="1:5" x14ac:dyDescent="0.3">
      <c r="A23107">
        <v>20080002</v>
      </c>
      <c r="B23107" t="s">
        <v>1300</v>
      </c>
      <c r="C23107" t="s">
        <v>283</v>
      </c>
      <c r="D23107" t="s">
        <v>2407</v>
      </c>
      <c r="E23107">
        <v>0</v>
      </c>
    </row>
    <row r="23108" spans="1:5" x14ac:dyDescent="0.3">
      <c r="A23108">
        <v>20080002</v>
      </c>
      <c r="B23108" t="s">
        <v>1300</v>
      </c>
      <c r="C23108" t="s">
        <v>283</v>
      </c>
      <c r="D23108" t="s">
        <v>2408</v>
      </c>
      <c r="E23108">
        <v>0</v>
      </c>
    </row>
    <row r="23109" spans="1:5" x14ac:dyDescent="0.3">
      <c r="A23109">
        <v>20080002</v>
      </c>
      <c r="B23109" t="s">
        <v>1300</v>
      </c>
      <c r="C23109" t="s">
        <v>283</v>
      </c>
      <c r="D23109" t="s">
        <v>2409</v>
      </c>
      <c r="E23109">
        <v>0</v>
      </c>
    </row>
    <row r="23110" spans="1:5" x14ac:dyDescent="0.3">
      <c r="A23110">
        <v>20080002</v>
      </c>
      <c r="B23110" t="s">
        <v>1300</v>
      </c>
      <c r="C23110" t="s">
        <v>283</v>
      </c>
      <c r="D23110" t="s">
        <v>2410</v>
      </c>
      <c r="E23110">
        <v>0</v>
      </c>
    </row>
    <row r="23111" spans="1:5" x14ac:dyDescent="0.3">
      <c r="A23111">
        <v>20080002</v>
      </c>
      <c r="B23111" t="s">
        <v>1300</v>
      </c>
      <c r="C23111" t="s">
        <v>283</v>
      </c>
      <c r="D23111" t="s">
        <v>2411</v>
      </c>
      <c r="E23111">
        <v>0</v>
      </c>
    </row>
    <row r="23112" spans="1:5" x14ac:dyDescent="0.3">
      <c r="A23112">
        <v>20080002</v>
      </c>
      <c r="B23112" t="s">
        <v>1300</v>
      </c>
      <c r="C23112" t="s">
        <v>283</v>
      </c>
      <c r="D23112" t="s">
        <v>2412</v>
      </c>
      <c r="E23112">
        <v>0</v>
      </c>
    </row>
    <row r="23113" spans="1:5" x14ac:dyDescent="0.3">
      <c r="A23113">
        <v>20080002</v>
      </c>
      <c r="B23113" t="s">
        <v>1300</v>
      </c>
      <c r="C23113" t="s">
        <v>283</v>
      </c>
      <c r="D23113" t="s">
        <v>2413</v>
      </c>
      <c r="E23113">
        <v>0</v>
      </c>
    </row>
    <row r="23114" spans="1:5" x14ac:dyDescent="0.3">
      <c r="A23114">
        <v>60330003</v>
      </c>
      <c r="B23114" t="s">
        <v>1302</v>
      </c>
      <c r="C23114" t="s">
        <v>130</v>
      </c>
      <c r="D23114" t="s">
        <v>2378</v>
      </c>
      <c r="E23114">
        <v>0</v>
      </c>
    </row>
    <row r="23115" spans="1:5" x14ac:dyDescent="0.3">
      <c r="A23115">
        <v>60330003</v>
      </c>
      <c r="B23115" t="s">
        <v>1302</v>
      </c>
      <c r="C23115" t="s">
        <v>130</v>
      </c>
      <c r="D23115" t="s">
        <v>2379</v>
      </c>
      <c r="E23115">
        <v>-5</v>
      </c>
    </row>
    <row r="23116" spans="1:5" x14ac:dyDescent="0.3">
      <c r="A23116">
        <v>60330003</v>
      </c>
      <c r="B23116" t="s">
        <v>1302</v>
      </c>
      <c r="C23116" t="s">
        <v>130</v>
      </c>
      <c r="D23116" t="s">
        <v>2380</v>
      </c>
      <c r="E23116">
        <v>0</v>
      </c>
    </row>
    <row r="23117" spans="1:5" x14ac:dyDescent="0.3">
      <c r="A23117">
        <v>60330003</v>
      </c>
      <c r="B23117" t="s">
        <v>1302</v>
      </c>
      <c r="C23117" t="s">
        <v>130</v>
      </c>
      <c r="D23117" t="s">
        <v>2381</v>
      </c>
      <c r="E23117">
        <v>0</v>
      </c>
    </row>
    <row r="23118" spans="1:5" x14ac:dyDescent="0.3">
      <c r="A23118">
        <v>60330003</v>
      </c>
      <c r="B23118" t="s">
        <v>1302</v>
      </c>
      <c r="C23118" t="s">
        <v>130</v>
      </c>
      <c r="D23118" t="s">
        <v>2382</v>
      </c>
      <c r="E23118">
        <v>0</v>
      </c>
    </row>
    <row r="23119" spans="1:5" x14ac:dyDescent="0.3">
      <c r="A23119">
        <v>60330003</v>
      </c>
      <c r="B23119" t="s">
        <v>1302</v>
      </c>
      <c r="C23119" t="s">
        <v>130</v>
      </c>
      <c r="D23119" t="s">
        <v>2383</v>
      </c>
      <c r="E23119">
        <v>-8</v>
      </c>
    </row>
    <row r="23120" spans="1:5" x14ac:dyDescent="0.3">
      <c r="A23120">
        <v>60330003</v>
      </c>
      <c r="B23120" t="s">
        <v>1302</v>
      </c>
      <c r="C23120" t="s">
        <v>130</v>
      </c>
      <c r="D23120" t="s">
        <v>2384</v>
      </c>
      <c r="E23120">
        <v>0</v>
      </c>
    </row>
    <row r="23121" spans="1:5" x14ac:dyDescent="0.3">
      <c r="A23121">
        <v>60330003</v>
      </c>
      <c r="B23121" t="s">
        <v>1302</v>
      </c>
      <c r="C23121" t="s">
        <v>130</v>
      </c>
      <c r="D23121" t="s">
        <v>2385</v>
      </c>
      <c r="E23121">
        <v>-5</v>
      </c>
    </row>
    <row r="23122" spans="1:5" x14ac:dyDescent="0.3">
      <c r="A23122">
        <v>60330003</v>
      </c>
      <c r="B23122" t="s">
        <v>1302</v>
      </c>
      <c r="C23122" t="s">
        <v>130</v>
      </c>
      <c r="D23122" t="s">
        <v>2386</v>
      </c>
      <c r="E23122">
        <v>-5</v>
      </c>
    </row>
    <row r="23123" spans="1:5" x14ac:dyDescent="0.3">
      <c r="A23123">
        <v>60330003</v>
      </c>
      <c r="B23123" t="s">
        <v>1302</v>
      </c>
      <c r="C23123" t="s">
        <v>130</v>
      </c>
      <c r="D23123" t="s">
        <v>2387</v>
      </c>
      <c r="E23123">
        <v>0</v>
      </c>
    </row>
    <row r="23124" spans="1:5" x14ac:dyDescent="0.3">
      <c r="A23124">
        <v>60330003</v>
      </c>
      <c r="B23124" t="s">
        <v>1302</v>
      </c>
      <c r="C23124" t="s">
        <v>130</v>
      </c>
      <c r="D23124" t="s">
        <v>2388</v>
      </c>
      <c r="E23124">
        <v>0</v>
      </c>
    </row>
    <row r="23125" spans="1:5" x14ac:dyDescent="0.3">
      <c r="A23125">
        <v>60330003</v>
      </c>
      <c r="B23125" t="s">
        <v>1302</v>
      </c>
      <c r="C23125" t="s">
        <v>130</v>
      </c>
      <c r="D23125" t="s">
        <v>2389</v>
      </c>
      <c r="E23125">
        <v>-5</v>
      </c>
    </row>
    <row r="23126" spans="1:5" x14ac:dyDescent="0.3">
      <c r="A23126">
        <v>60330003</v>
      </c>
      <c r="B23126" t="s">
        <v>1302</v>
      </c>
      <c r="C23126" t="s">
        <v>130</v>
      </c>
      <c r="D23126" t="s">
        <v>2390</v>
      </c>
      <c r="E23126">
        <v>0</v>
      </c>
    </row>
    <row r="23127" spans="1:5" x14ac:dyDescent="0.3">
      <c r="A23127">
        <v>60330003</v>
      </c>
      <c r="B23127" t="s">
        <v>1302</v>
      </c>
      <c r="C23127" t="s">
        <v>130</v>
      </c>
      <c r="D23127" t="s">
        <v>2391</v>
      </c>
      <c r="E23127">
        <v>0</v>
      </c>
    </row>
    <row r="23128" spans="1:5" x14ac:dyDescent="0.3">
      <c r="A23128">
        <v>60330003</v>
      </c>
      <c r="B23128" t="s">
        <v>1302</v>
      </c>
      <c r="C23128" t="s">
        <v>130</v>
      </c>
      <c r="D23128" t="s">
        <v>2392</v>
      </c>
      <c r="E23128">
        <v>-2</v>
      </c>
    </row>
    <row r="23129" spans="1:5" x14ac:dyDescent="0.3">
      <c r="A23129">
        <v>60330003</v>
      </c>
      <c r="B23129" t="s">
        <v>1302</v>
      </c>
      <c r="C23129" t="s">
        <v>130</v>
      </c>
      <c r="D23129" t="s">
        <v>2393</v>
      </c>
      <c r="E23129">
        <v>0</v>
      </c>
    </row>
    <row r="23130" spans="1:5" x14ac:dyDescent="0.3">
      <c r="A23130">
        <v>60330003</v>
      </c>
      <c r="B23130" t="s">
        <v>1302</v>
      </c>
      <c r="C23130" t="s">
        <v>130</v>
      </c>
      <c r="D23130" t="s">
        <v>2394</v>
      </c>
      <c r="E23130">
        <v>0</v>
      </c>
    </row>
    <row r="23131" spans="1:5" x14ac:dyDescent="0.3">
      <c r="A23131">
        <v>60330003</v>
      </c>
      <c r="B23131" t="s">
        <v>1302</v>
      </c>
      <c r="C23131" t="s">
        <v>130</v>
      </c>
      <c r="D23131" t="s">
        <v>2395</v>
      </c>
      <c r="E23131">
        <v>0</v>
      </c>
    </row>
    <row r="23132" spans="1:5" x14ac:dyDescent="0.3">
      <c r="A23132">
        <v>60330003</v>
      </c>
      <c r="B23132" t="s">
        <v>1302</v>
      </c>
      <c r="C23132" t="s">
        <v>130</v>
      </c>
      <c r="D23132" t="s">
        <v>2396</v>
      </c>
      <c r="E23132">
        <v>0</v>
      </c>
    </row>
    <row r="23133" spans="1:5" x14ac:dyDescent="0.3">
      <c r="A23133">
        <v>60330003</v>
      </c>
      <c r="B23133" t="s">
        <v>1302</v>
      </c>
      <c r="C23133" t="s">
        <v>130</v>
      </c>
      <c r="D23133" t="s">
        <v>2397</v>
      </c>
      <c r="E23133">
        <v>-5</v>
      </c>
    </row>
    <row r="23134" spans="1:5" x14ac:dyDescent="0.3">
      <c r="A23134">
        <v>60330003</v>
      </c>
      <c r="B23134" t="s">
        <v>1302</v>
      </c>
      <c r="C23134" t="s">
        <v>130</v>
      </c>
      <c r="D23134" t="s">
        <v>2398</v>
      </c>
      <c r="E23134">
        <v>0</v>
      </c>
    </row>
    <row r="23135" spans="1:5" x14ac:dyDescent="0.3">
      <c r="A23135">
        <v>60330003</v>
      </c>
      <c r="B23135" t="s">
        <v>1302</v>
      </c>
      <c r="C23135" t="s">
        <v>130</v>
      </c>
      <c r="D23135" t="s">
        <v>2399</v>
      </c>
      <c r="E23135">
        <v>0</v>
      </c>
    </row>
    <row r="23136" spans="1:5" x14ac:dyDescent="0.3">
      <c r="A23136">
        <v>60330003</v>
      </c>
      <c r="B23136" t="s">
        <v>1302</v>
      </c>
      <c r="C23136" t="s">
        <v>130</v>
      </c>
      <c r="D23136" t="s">
        <v>2400</v>
      </c>
      <c r="E23136">
        <v>0</v>
      </c>
    </row>
    <row r="23137" spans="1:5" x14ac:dyDescent="0.3">
      <c r="A23137">
        <v>60330003</v>
      </c>
      <c r="B23137" t="s">
        <v>1302</v>
      </c>
      <c r="C23137" t="s">
        <v>130</v>
      </c>
      <c r="D23137" t="s">
        <v>2401</v>
      </c>
      <c r="E23137">
        <v>0</v>
      </c>
    </row>
    <row r="23138" spans="1:5" x14ac:dyDescent="0.3">
      <c r="A23138">
        <v>60330003</v>
      </c>
      <c r="B23138" t="s">
        <v>1302</v>
      </c>
      <c r="C23138" t="s">
        <v>130</v>
      </c>
      <c r="D23138" t="s">
        <v>2402</v>
      </c>
      <c r="E23138">
        <v>0</v>
      </c>
    </row>
    <row r="23139" spans="1:5" x14ac:dyDescent="0.3">
      <c r="A23139">
        <v>60330003</v>
      </c>
      <c r="B23139" t="s">
        <v>1302</v>
      </c>
      <c r="C23139" t="s">
        <v>130</v>
      </c>
      <c r="D23139" t="s">
        <v>2403</v>
      </c>
      <c r="E23139">
        <v>0</v>
      </c>
    </row>
    <row r="23140" spans="1:5" x14ac:dyDescent="0.3">
      <c r="A23140">
        <v>60330003</v>
      </c>
      <c r="B23140" t="s">
        <v>1302</v>
      </c>
      <c r="C23140" t="s">
        <v>130</v>
      </c>
      <c r="D23140" t="s">
        <v>2404</v>
      </c>
      <c r="E23140">
        <v>-5</v>
      </c>
    </row>
    <row r="23141" spans="1:5" x14ac:dyDescent="0.3">
      <c r="A23141">
        <v>60330003</v>
      </c>
      <c r="B23141" t="s">
        <v>1302</v>
      </c>
      <c r="C23141" t="s">
        <v>130</v>
      </c>
      <c r="D23141" t="s">
        <v>2405</v>
      </c>
      <c r="E23141">
        <v>-10</v>
      </c>
    </row>
    <row r="23142" spans="1:5" x14ac:dyDescent="0.3">
      <c r="A23142">
        <v>60330003</v>
      </c>
      <c r="B23142" t="s">
        <v>1302</v>
      </c>
      <c r="C23142" t="s">
        <v>130</v>
      </c>
      <c r="D23142" t="s">
        <v>2406</v>
      </c>
      <c r="E23142">
        <v>0</v>
      </c>
    </row>
    <row r="23143" spans="1:5" x14ac:dyDescent="0.3">
      <c r="A23143">
        <v>60330003</v>
      </c>
      <c r="B23143" t="s">
        <v>1302</v>
      </c>
      <c r="C23143" t="s">
        <v>130</v>
      </c>
      <c r="D23143" t="s">
        <v>2407</v>
      </c>
      <c r="E23143">
        <v>0</v>
      </c>
    </row>
    <row r="23144" spans="1:5" x14ac:dyDescent="0.3">
      <c r="A23144">
        <v>60330003</v>
      </c>
      <c r="B23144" t="s">
        <v>1302</v>
      </c>
      <c r="C23144" t="s">
        <v>130</v>
      </c>
      <c r="D23144" t="s">
        <v>2408</v>
      </c>
      <c r="E23144">
        <v>0</v>
      </c>
    </row>
    <row r="23145" spans="1:5" x14ac:dyDescent="0.3">
      <c r="A23145">
        <v>60330003</v>
      </c>
      <c r="B23145" t="s">
        <v>1302</v>
      </c>
      <c r="C23145" t="s">
        <v>130</v>
      </c>
      <c r="D23145" t="s">
        <v>2409</v>
      </c>
      <c r="E23145">
        <v>-10</v>
      </c>
    </row>
    <row r="23146" spans="1:5" x14ac:dyDescent="0.3">
      <c r="A23146">
        <v>60330003</v>
      </c>
      <c r="B23146" t="s">
        <v>1302</v>
      </c>
      <c r="C23146" t="s">
        <v>130</v>
      </c>
      <c r="D23146" t="s">
        <v>2410</v>
      </c>
      <c r="E23146">
        <v>-5</v>
      </c>
    </row>
    <row r="23147" spans="1:5" x14ac:dyDescent="0.3">
      <c r="A23147">
        <v>60330003</v>
      </c>
      <c r="B23147" t="s">
        <v>1302</v>
      </c>
      <c r="C23147" t="s">
        <v>130</v>
      </c>
      <c r="D23147" t="s">
        <v>2411</v>
      </c>
      <c r="E23147">
        <v>0</v>
      </c>
    </row>
    <row r="23148" spans="1:5" x14ac:dyDescent="0.3">
      <c r="A23148">
        <v>60330003</v>
      </c>
      <c r="B23148" t="s">
        <v>1302</v>
      </c>
      <c r="C23148" t="s">
        <v>130</v>
      </c>
      <c r="D23148" t="s">
        <v>2412</v>
      </c>
      <c r="E23148">
        <v>0</v>
      </c>
    </row>
    <row r="23149" spans="1:5" x14ac:dyDescent="0.3">
      <c r="A23149">
        <v>60330003</v>
      </c>
      <c r="B23149" t="s">
        <v>1302</v>
      </c>
      <c r="C23149" t="s">
        <v>130</v>
      </c>
      <c r="D23149" t="s">
        <v>2413</v>
      </c>
      <c r="E23149">
        <v>0</v>
      </c>
    </row>
    <row r="23150" spans="1:5" x14ac:dyDescent="0.3">
      <c r="A23150">
        <v>89010014</v>
      </c>
      <c r="B23150" t="s">
        <v>1304</v>
      </c>
      <c r="C23150" t="s">
        <v>8</v>
      </c>
      <c r="D23150" t="s">
        <v>2378</v>
      </c>
      <c r="E23150">
        <v>0</v>
      </c>
    </row>
    <row r="23151" spans="1:5" x14ac:dyDescent="0.3">
      <c r="A23151">
        <v>89010014</v>
      </c>
      <c r="B23151" t="s">
        <v>1304</v>
      </c>
      <c r="C23151" t="s">
        <v>8</v>
      </c>
      <c r="D23151" t="s">
        <v>2379</v>
      </c>
      <c r="E23151">
        <v>0</v>
      </c>
    </row>
    <row r="23152" spans="1:5" x14ac:dyDescent="0.3">
      <c r="A23152">
        <v>89010014</v>
      </c>
      <c r="B23152" t="s">
        <v>1304</v>
      </c>
      <c r="C23152" t="s">
        <v>8</v>
      </c>
      <c r="D23152" t="s">
        <v>2380</v>
      </c>
      <c r="E23152">
        <v>0</v>
      </c>
    </row>
    <row r="23153" spans="1:5" x14ac:dyDescent="0.3">
      <c r="A23153">
        <v>89010014</v>
      </c>
      <c r="B23153" t="s">
        <v>1304</v>
      </c>
      <c r="C23153" t="s">
        <v>8</v>
      </c>
      <c r="D23153" t="s">
        <v>2381</v>
      </c>
      <c r="E23153">
        <v>-20</v>
      </c>
    </row>
    <row r="23154" spans="1:5" x14ac:dyDescent="0.3">
      <c r="A23154">
        <v>89010014</v>
      </c>
      <c r="B23154" t="s">
        <v>1304</v>
      </c>
      <c r="C23154" t="s">
        <v>8</v>
      </c>
      <c r="D23154" t="s">
        <v>2382</v>
      </c>
      <c r="E23154">
        <v>0</v>
      </c>
    </row>
    <row r="23155" spans="1:5" x14ac:dyDescent="0.3">
      <c r="A23155">
        <v>89010014</v>
      </c>
      <c r="B23155" t="s">
        <v>1304</v>
      </c>
      <c r="C23155" t="s">
        <v>8</v>
      </c>
      <c r="D23155" t="s">
        <v>2383</v>
      </c>
      <c r="E23155">
        <v>0</v>
      </c>
    </row>
    <row r="23156" spans="1:5" x14ac:dyDescent="0.3">
      <c r="A23156">
        <v>89010014</v>
      </c>
      <c r="B23156" t="s">
        <v>1304</v>
      </c>
      <c r="C23156" t="s">
        <v>8</v>
      </c>
      <c r="D23156" t="s">
        <v>2384</v>
      </c>
      <c r="E23156">
        <v>0</v>
      </c>
    </row>
    <row r="23157" spans="1:5" x14ac:dyDescent="0.3">
      <c r="A23157">
        <v>89010014</v>
      </c>
      <c r="B23157" t="s">
        <v>1304</v>
      </c>
      <c r="C23157" t="s">
        <v>8</v>
      </c>
      <c r="D23157" t="s">
        <v>2385</v>
      </c>
      <c r="E23157">
        <v>0</v>
      </c>
    </row>
    <row r="23158" spans="1:5" x14ac:dyDescent="0.3">
      <c r="A23158">
        <v>89010014</v>
      </c>
      <c r="B23158" t="s">
        <v>1304</v>
      </c>
      <c r="C23158" t="s">
        <v>8</v>
      </c>
      <c r="D23158" t="s">
        <v>2386</v>
      </c>
      <c r="E23158">
        <v>0</v>
      </c>
    </row>
    <row r="23159" spans="1:5" x14ac:dyDescent="0.3">
      <c r="A23159">
        <v>89010014</v>
      </c>
      <c r="B23159" t="s">
        <v>1304</v>
      </c>
      <c r="C23159" t="s">
        <v>8</v>
      </c>
      <c r="D23159" t="s">
        <v>2387</v>
      </c>
      <c r="E23159">
        <v>0</v>
      </c>
    </row>
    <row r="23160" spans="1:5" x14ac:dyDescent="0.3">
      <c r="A23160">
        <v>89010014</v>
      </c>
      <c r="B23160" t="s">
        <v>1304</v>
      </c>
      <c r="C23160" t="s">
        <v>8</v>
      </c>
      <c r="D23160" t="s">
        <v>2388</v>
      </c>
      <c r="E23160">
        <v>0</v>
      </c>
    </row>
    <row r="23161" spans="1:5" x14ac:dyDescent="0.3">
      <c r="A23161">
        <v>89010014</v>
      </c>
      <c r="B23161" t="s">
        <v>1304</v>
      </c>
      <c r="C23161" t="s">
        <v>8</v>
      </c>
      <c r="D23161" t="s">
        <v>2389</v>
      </c>
      <c r="E23161">
        <v>0</v>
      </c>
    </row>
    <row r="23162" spans="1:5" x14ac:dyDescent="0.3">
      <c r="A23162">
        <v>89010014</v>
      </c>
      <c r="B23162" t="s">
        <v>1304</v>
      </c>
      <c r="C23162" t="s">
        <v>8</v>
      </c>
      <c r="D23162" t="s">
        <v>2390</v>
      </c>
      <c r="E23162">
        <v>0</v>
      </c>
    </row>
    <row r="23163" spans="1:5" x14ac:dyDescent="0.3">
      <c r="A23163">
        <v>89010014</v>
      </c>
      <c r="B23163" t="s">
        <v>1304</v>
      </c>
      <c r="C23163" t="s">
        <v>8</v>
      </c>
      <c r="D23163" t="s">
        <v>2391</v>
      </c>
      <c r="E23163">
        <v>0</v>
      </c>
    </row>
    <row r="23164" spans="1:5" x14ac:dyDescent="0.3">
      <c r="A23164">
        <v>89010014</v>
      </c>
      <c r="B23164" t="s">
        <v>1304</v>
      </c>
      <c r="C23164" t="s">
        <v>8</v>
      </c>
      <c r="D23164" t="s">
        <v>2392</v>
      </c>
      <c r="E23164">
        <v>0</v>
      </c>
    </row>
    <row r="23165" spans="1:5" x14ac:dyDescent="0.3">
      <c r="A23165">
        <v>89010014</v>
      </c>
      <c r="B23165" t="s">
        <v>1304</v>
      </c>
      <c r="C23165" t="s">
        <v>8</v>
      </c>
      <c r="D23165" t="s">
        <v>2393</v>
      </c>
      <c r="E23165">
        <v>0</v>
      </c>
    </row>
    <row r="23166" spans="1:5" x14ac:dyDescent="0.3">
      <c r="A23166">
        <v>89010014</v>
      </c>
      <c r="B23166" t="s">
        <v>1304</v>
      </c>
      <c r="C23166" t="s">
        <v>8</v>
      </c>
      <c r="D23166" t="s">
        <v>2394</v>
      </c>
      <c r="E23166">
        <v>0</v>
      </c>
    </row>
    <row r="23167" spans="1:5" x14ac:dyDescent="0.3">
      <c r="A23167">
        <v>89010014</v>
      </c>
      <c r="B23167" t="s">
        <v>1304</v>
      </c>
      <c r="C23167" t="s">
        <v>8</v>
      </c>
      <c r="D23167" t="s">
        <v>2395</v>
      </c>
      <c r="E23167">
        <v>0</v>
      </c>
    </row>
    <row r="23168" spans="1:5" x14ac:dyDescent="0.3">
      <c r="A23168">
        <v>89010014</v>
      </c>
      <c r="B23168" t="s">
        <v>1304</v>
      </c>
      <c r="C23168" t="s">
        <v>8</v>
      </c>
      <c r="D23168" t="s">
        <v>2396</v>
      </c>
      <c r="E23168">
        <v>0</v>
      </c>
    </row>
    <row r="23169" spans="1:5" x14ac:dyDescent="0.3">
      <c r="A23169">
        <v>89010014</v>
      </c>
      <c r="B23169" t="s">
        <v>1304</v>
      </c>
      <c r="C23169" t="s">
        <v>8</v>
      </c>
      <c r="D23169" t="s">
        <v>2397</v>
      </c>
      <c r="E23169">
        <v>0</v>
      </c>
    </row>
    <row r="23170" spans="1:5" x14ac:dyDescent="0.3">
      <c r="A23170">
        <v>89010014</v>
      </c>
      <c r="B23170" t="s">
        <v>1304</v>
      </c>
      <c r="C23170" t="s">
        <v>8</v>
      </c>
      <c r="D23170" t="s">
        <v>2398</v>
      </c>
      <c r="E23170">
        <v>0</v>
      </c>
    </row>
    <row r="23171" spans="1:5" x14ac:dyDescent="0.3">
      <c r="A23171">
        <v>89010014</v>
      </c>
      <c r="B23171" t="s">
        <v>1304</v>
      </c>
      <c r="C23171" t="s">
        <v>8</v>
      </c>
      <c r="D23171" t="s">
        <v>2399</v>
      </c>
      <c r="E23171">
        <v>0</v>
      </c>
    </row>
    <row r="23172" spans="1:5" x14ac:dyDescent="0.3">
      <c r="A23172">
        <v>89010014</v>
      </c>
      <c r="B23172" t="s">
        <v>1304</v>
      </c>
      <c r="C23172" t="s">
        <v>8</v>
      </c>
      <c r="D23172" t="s">
        <v>2400</v>
      </c>
      <c r="E23172">
        <v>0</v>
      </c>
    </row>
    <row r="23173" spans="1:5" x14ac:dyDescent="0.3">
      <c r="A23173">
        <v>89010014</v>
      </c>
      <c r="B23173" t="s">
        <v>1304</v>
      </c>
      <c r="C23173" t="s">
        <v>8</v>
      </c>
      <c r="D23173" t="s">
        <v>2401</v>
      </c>
      <c r="E23173">
        <v>0</v>
      </c>
    </row>
    <row r="23174" spans="1:5" x14ac:dyDescent="0.3">
      <c r="A23174">
        <v>89010014</v>
      </c>
      <c r="B23174" t="s">
        <v>1304</v>
      </c>
      <c r="C23174" t="s">
        <v>8</v>
      </c>
      <c r="D23174" t="s">
        <v>2402</v>
      </c>
      <c r="E23174">
        <v>-100</v>
      </c>
    </row>
    <row r="23175" spans="1:5" x14ac:dyDescent="0.3">
      <c r="A23175">
        <v>89010014</v>
      </c>
      <c r="B23175" t="s">
        <v>1304</v>
      </c>
      <c r="C23175" t="s">
        <v>8</v>
      </c>
      <c r="D23175" t="s">
        <v>2403</v>
      </c>
      <c r="E23175">
        <v>0</v>
      </c>
    </row>
    <row r="23176" spans="1:5" x14ac:dyDescent="0.3">
      <c r="A23176">
        <v>89010014</v>
      </c>
      <c r="B23176" t="s">
        <v>1304</v>
      </c>
      <c r="C23176" t="s">
        <v>8</v>
      </c>
      <c r="D23176" t="s">
        <v>2404</v>
      </c>
      <c r="E23176">
        <v>0</v>
      </c>
    </row>
    <row r="23177" spans="1:5" x14ac:dyDescent="0.3">
      <c r="A23177">
        <v>89010014</v>
      </c>
      <c r="B23177" t="s">
        <v>1304</v>
      </c>
      <c r="C23177" t="s">
        <v>8</v>
      </c>
      <c r="D23177" t="s">
        <v>2405</v>
      </c>
      <c r="E23177">
        <v>0</v>
      </c>
    </row>
    <row r="23178" spans="1:5" x14ac:dyDescent="0.3">
      <c r="A23178">
        <v>89010014</v>
      </c>
      <c r="B23178" t="s">
        <v>1304</v>
      </c>
      <c r="C23178" t="s">
        <v>8</v>
      </c>
      <c r="D23178" t="s">
        <v>2406</v>
      </c>
      <c r="E23178">
        <v>0</v>
      </c>
    </row>
    <row r="23179" spans="1:5" x14ac:dyDescent="0.3">
      <c r="A23179">
        <v>89010014</v>
      </c>
      <c r="B23179" t="s">
        <v>1304</v>
      </c>
      <c r="C23179" t="s">
        <v>8</v>
      </c>
      <c r="D23179" t="s">
        <v>2407</v>
      </c>
      <c r="E23179">
        <v>0</v>
      </c>
    </row>
    <row r="23180" spans="1:5" x14ac:dyDescent="0.3">
      <c r="A23180">
        <v>89010014</v>
      </c>
      <c r="B23180" t="s">
        <v>1304</v>
      </c>
      <c r="C23180" t="s">
        <v>8</v>
      </c>
      <c r="D23180" t="s">
        <v>2408</v>
      </c>
      <c r="E23180">
        <v>0</v>
      </c>
    </row>
    <row r="23181" spans="1:5" x14ac:dyDescent="0.3">
      <c r="A23181">
        <v>89010014</v>
      </c>
      <c r="B23181" t="s">
        <v>1304</v>
      </c>
      <c r="C23181" t="s">
        <v>8</v>
      </c>
      <c r="D23181" t="s">
        <v>2409</v>
      </c>
      <c r="E23181">
        <v>-6</v>
      </c>
    </row>
    <row r="23182" spans="1:5" x14ac:dyDescent="0.3">
      <c r="A23182">
        <v>89010014</v>
      </c>
      <c r="B23182" t="s">
        <v>1304</v>
      </c>
      <c r="C23182" t="s">
        <v>8</v>
      </c>
      <c r="D23182" t="s">
        <v>2410</v>
      </c>
      <c r="E23182">
        <v>0</v>
      </c>
    </row>
    <row r="23183" spans="1:5" x14ac:dyDescent="0.3">
      <c r="A23183">
        <v>89010014</v>
      </c>
      <c r="B23183" t="s">
        <v>1304</v>
      </c>
      <c r="C23183" t="s">
        <v>8</v>
      </c>
      <c r="D23183" t="s">
        <v>2411</v>
      </c>
      <c r="E23183">
        <v>0</v>
      </c>
    </row>
    <row r="23184" spans="1:5" x14ac:dyDescent="0.3">
      <c r="A23184">
        <v>89010014</v>
      </c>
      <c r="B23184" t="s">
        <v>1304</v>
      </c>
      <c r="C23184" t="s">
        <v>8</v>
      </c>
      <c r="D23184" t="s">
        <v>2412</v>
      </c>
      <c r="E23184">
        <v>0</v>
      </c>
    </row>
    <row r="23185" spans="1:5" x14ac:dyDescent="0.3">
      <c r="A23185">
        <v>89010014</v>
      </c>
      <c r="B23185" t="s">
        <v>1304</v>
      </c>
      <c r="C23185" t="s">
        <v>8</v>
      </c>
      <c r="D23185" t="s">
        <v>2413</v>
      </c>
      <c r="E23185">
        <v>0</v>
      </c>
    </row>
    <row r="23186" spans="1:5" x14ac:dyDescent="0.3">
      <c r="A23186">
        <v>65050137</v>
      </c>
      <c r="B23186" t="s">
        <v>1306</v>
      </c>
      <c r="C23186" t="s">
        <v>8</v>
      </c>
      <c r="D23186" t="s">
        <v>2378</v>
      </c>
      <c r="E23186">
        <v>0</v>
      </c>
    </row>
    <row r="23187" spans="1:5" x14ac:dyDescent="0.3">
      <c r="A23187">
        <v>65050137</v>
      </c>
      <c r="B23187" t="s">
        <v>1306</v>
      </c>
      <c r="C23187" t="s">
        <v>8</v>
      </c>
      <c r="D23187" t="s">
        <v>2379</v>
      </c>
      <c r="E23187">
        <v>0</v>
      </c>
    </row>
    <row r="23188" spans="1:5" x14ac:dyDescent="0.3">
      <c r="A23188">
        <v>65050137</v>
      </c>
      <c r="B23188" t="s">
        <v>1306</v>
      </c>
      <c r="C23188" t="s">
        <v>8</v>
      </c>
      <c r="D23188" t="s">
        <v>2380</v>
      </c>
      <c r="E23188">
        <v>0</v>
      </c>
    </row>
    <row r="23189" spans="1:5" x14ac:dyDescent="0.3">
      <c r="A23189">
        <v>65050137</v>
      </c>
      <c r="B23189" t="s">
        <v>1306</v>
      </c>
      <c r="C23189" t="s">
        <v>8</v>
      </c>
      <c r="D23189" t="s">
        <v>2381</v>
      </c>
      <c r="E23189">
        <v>0</v>
      </c>
    </row>
    <row r="23190" spans="1:5" x14ac:dyDescent="0.3">
      <c r="A23190">
        <v>65050137</v>
      </c>
      <c r="B23190" t="s">
        <v>1306</v>
      </c>
      <c r="C23190" t="s">
        <v>8</v>
      </c>
      <c r="D23190" t="s">
        <v>2382</v>
      </c>
      <c r="E23190">
        <v>-2</v>
      </c>
    </row>
    <row r="23191" spans="1:5" x14ac:dyDescent="0.3">
      <c r="A23191">
        <v>65050137</v>
      </c>
      <c r="B23191" t="s">
        <v>1306</v>
      </c>
      <c r="C23191" t="s">
        <v>8</v>
      </c>
      <c r="D23191" t="s">
        <v>2383</v>
      </c>
      <c r="E23191">
        <v>-2</v>
      </c>
    </row>
    <row r="23192" spans="1:5" x14ac:dyDescent="0.3">
      <c r="A23192">
        <v>65050137</v>
      </c>
      <c r="B23192" t="s">
        <v>1306</v>
      </c>
      <c r="C23192" t="s">
        <v>8</v>
      </c>
      <c r="D23192" t="s">
        <v>2384</v>
      </c>
      <c r="E23192">
        <v>0</v>
      </c>
    </row>
    <row r="23193" spans="1:5" x14ac:dyDescent="0.3">
      <c r="A23193">
        <v>65050137</v>
      </c>
      <c r="B23193" t="s">
        <v>1306</v>
      </c>
      <c r="C23193" t="s">
        <v>8</v>
      </c>
      <c r="D23193" t="s">
        <v>2385</v>
      </c>
      <c r="E23193">
        <v>0</v>
      </c>
    </row>
    <row r="23194" spans="1:5" x14ac:dyDescent="0.3">
      <c r="A23194">
        <v>65050137</v>
      </c>
      <c r="B23194" t="s">
        <v>1306</v>
      </c>
      <c r="C23194" t="s">
        <v>8</v>
      </c>
      <c r="D23194" t="s">
        <v>2386</v>
      </c>
      <c r="E23194">
        <v>-1</v>
      </c>
    </row>
    <row r="23195" spans="1:5" x14ac:dyDescent="0.3">
      <c r="A23195">
        <v>65050137</v>
      </c>
      <c r="B23195" t="s">
        <v>1306</v>
      </c>
      <c r="C23195" t="s">
        <v>8</v>
      </c>
      <c r="D23195" t="s">
        <v>2387</v>
      </c>
      <c r="E23195">
        <v>0</v>
      </c>
    </row>
    <row r="23196" spans="1:5" x14ac:dyDescent="0.3">
      <c r="A23196">
        <v>65050137</v>
      </c>
      <c r="B23196" t="s">
        <v>1306</v>
      </c>
      <c r="C23196" t="s">
        <v>8</v>
      </c>
      <c r="D23196" t="s">
        <v>2388</v>
      </c>
      <c r="E23196">
        <v>-2</v>
      </c>
    </row>
    <row r="23197" spans="1:5" x14ac:dyDescent="0.3">
      <c r="A23197">
        <v>65050137</v>
      </c>
      <c r="B23197" t="s">
        <v>1306</v>
      </c>
      <c r="C23197" t="s">
        <v>8</v>
      </c>
      <c r="D23197" t="s">
        <v>2389</v>
      </c>
      <c r="E23197">
        <v>0</v>
      </c>
    </row>
    <row r="23198" spans="1:5" x14ac:dyDescent="0.3">
      <c r="A23198">
        <v>65050137</v>
      </c>
      <c r="B23198" t="s">
        <v>1306</v>
      </c>
      <c r="C23198" t="s">
        <v>8</v>
      </c>
      <c r="D23198" t="s">
        <v>2390</v>
      </c>
      <c r="E23198">
        <v>0</v>
      </c>
    </row>
    <row r="23199" spans="1:5" x14ac:dyDescent="0.3">
      <c r="A23199">
        <v>65050137</v>
      </c>
      <c r="B23199" t="s">
        <v>1306</v>
      </c>
      <c r="C23199" t="s">
        <v>8</v>
      </c>
      <c r="D23199" t="s">
        <v>2391</v>
      </c>
      <c r="E23199">
        <v>0</v>
      </c>
    </row>
    <row r="23200" spans="1:5" x14ac:dyDescent="0.3">
      <c r="A23200">
        <v>65050137</v>
      </c>
      <c r="B23200" t="s">
        <v>1306</v>
      </c>
      <c r="C23200" t="s">
        <v>8</v>
      </c>
      <c r="D23200" t="s">
        <v>2392</v>
      </c>
      <c r="E23200">
        <v>0</v>
      </c>
    </row>
    <row r="23201" spans="1:5" x14ac:dyDescent="0.3">
      <c r="A23201">
        <v>65050137</v>
      </c>
      <c r="B23201" t="s">
        <v>1306</v>
      </c>
      <c r="C23201" t="s">
        <v>8</v>
      </c>
      <c r="D23201" t="s">
        <v>2393</v>
      </c>
      <c r="E23201">
        <v>0</v>
      </c>
    </row>
    <row r="23202" spans="1:5" x14ac:dyDescent="0.3">
      <c r="A23202">
        <v>65050137</v>
      </c>
      <c r="B23202" t="s">
        <v>1306</v>
      </c>
      <c r="C23202" t="s">
        <v>8</v>
      </c>
      <c r="D23202" t="s">
        <v>2394</v>
      </c>
      <c r="E23202">
        <v>-4</v>
      </c>
    </row>
    <row r="23203" spans="1:5" x14ac:dyDescent="0.3">
      <c r="A23203">
        <v>65050137</v>
      </c>
      <c r="B23203" t="s">
        <v>1306</v>
      </c>
      <c r="C23203" t="s">
        <v>8</v>
      </c>
      <c r="D23203" t="s">
        <v>2395</v>
      </c>
      <c r="E23203">
        <v>0</v>
      </c>
    </row>
    <row r="23204" spans="1:5" x14ac:dyDescent="0.3">
      <c r="A23204">
        <v>65050137</v>
      </c>
      <c r="B23204" t="s">
        <v>1306</v>
      </c>
      <c r="C23204" t="s">
        <v>8</v>
      </c>
      <c r="D23204" t="s">
        <v>2396</v>
      </c>
      <c r="E23204">
        <v>0</v>
      </c>
    </row>
    <row r="23205" spans="1:5" x14ac:dyDescent="0.3">
      <c r="A23205">
        <v>65050137</v>
      </c>
      <c r="B23205" t="s">
        <v>1306</v>
      </c>
      <c r="C23205" t="s">
        <v>8</v>
      </c>
      <c r="D23205" t="s">
        <v>2397</v>
      </c>
      <c r="E23205">
        <v>0</v>
      </c>
    </row>
    <row r="23206" spans="1:5" x14ac:dyDescent="0.3">
      <c r="A23206">
        <v>65050137</v>
      </c>
      <c r="B23206" t="s">
        <v>1306</v>
      </c>
      <c r="C23206" t="s">
        <v>8</v>
      </c>
      <c r="D23206" t="s">
        <v>2398</v>
      </c>
      <c r="E23206">
        <v>0</v>
      </c>
    </row>
    <row r="23207" spans="1:5" x14ac:dyDescent="0.3">
      <c r="A23207">
        <v>65050137</v>
      </c>
      <c r="B23207" t="s">
        <v>1306</v>
      </c>
      <c r="C23207" t="s">
        <v>8</v>
      </c>
      <c r="D23207" t="s">
        <v>2399</v>
      </c>
      <c r="E23207">
        <v>-2</v>
      </c>
    </row>
    <row r="23208" spans="1:5" x14ac:dyDescent="0.3">
      <c r="A23208">
        <v>65050137</v>
      </c>
      <c r="B23208" t="s">
        <v>1306</v>
      </c>
      <c r="C23208" t="s">
        <v>8</v>
      </c>
      <c r="D23208" t="s">
        <v>2400</v>
      </c>
      <c r="E23208">
        <v>-2</v>
      </c>
    </row>
    <row r="23209" spans="1:5" x14ac:dyDescent="0.3">
      <c r="A23209">
        <v>65050137</v>
      </c>
      <c r="B23209" t="s">
        <v>1306</v>
      </c>
      <c r="C23209" t="s">
        <v>8</v>
      </c>
      <c r="D23209" t="s">
        <v>2401</v>
      </c>
      <c r="E23209">
        <v>0</v>
      </c>
    </row>
    <row r="23210" spans="1:5" x14ac:dyDescent="0.3">
      <c r="A23210">
        <v>65050137</v>
      </c>
      <c r="B23210" t="s">
        <v>1306</v>
      </c>
      <c r="C23210" t="s">
        <v>8</v>
      </c>
      <c r="D23210" t="s">
        <v>2402</v>
      </c>
      <c r="E23210">
        <v>0</v>
      </c>
    </row>
    <row r="23211" spans="1:5" x14ac:dyDescent="0.3">
      <c r="A23211">
        <v>65050137</v>
      </c>
      <c r="B23211" t="s">
        <v>1306</v>
      </c>
      <c r="C23211" t="s">
        <v>8</v>
      </c>
      <c r="D23211" t="s">
        <v>2403</v>
      </c>
      <c r="E23211">
        <v>-4</v>
      </c>
    </row>
    <row r="23212" spans="1:5" x14ac:dyDescent="0.3">
      <c r="A23212">
        <v>65050137</v>
      </c>
      <c r="B23212" t="s">
        <v>1306</v>
      </c>
      <c r="C23212" t="s">
        <v>8</v>
      </c>
      <c r="D23212" t="s">
        <v>2404</v>
      </c>
      <c r="E23212">
        <v>0</v>
      </c>
    </row>
    <row r="23213" spans="1:5" x14ac:dyDescent="0.3">
      <c r="A23213">
        <v>65050137</v>
      </c>
      <c r="B23213" t="s">
        <v>1306</v>
      </c>
      <c r="C23213" t="s">
        <v>8</v>
      </c>
      <c r="D23213" t="s">
        <v>2405</v>
      </c>
      <c r="E23213">
        <v>-6</v>
      </c>
    </row>
    <row r="23214" spans="1:5" x14ac:dyDescent="0.3">
      <c r="A23214">
        <v>65050137</v>
      </c>
      <c r="B23214" t="s">
        <v>1306</v>
      </c>
      <c r="C23214" t="s">
        <v>8</v>
      </c>
      <c r="D23214" t="s">
        <v>2406</v>
      </c>
      <c r="E23214">
        <v>-2</v>
      </c>
    </row>
    <row r="23215" spans="1:5" x14ac:dyDescent="0.3">
      <c r="A23215">
        <v>65050137</v>
      </c>
      <c r="B23215" t="s">
        <v>1306</v>
      </c>
      <c r="C23215" t="s">
        <v>8</v>
      </c>
      <c r="D23215" t="s">
        <v>2407</v>
      </c>
      <c r="E23215">
        <v>0</v>
      </c>
    </row>
    <row r="23216" spans="1:5" x14ac:dyDescent="0.3">
      <c r="A23216">
        <v>65050137</v>
      </c>
      <c r="B23216" t="s">
        <v>1306</v>
      </c>
      <c r="C23216" t="s">
        <v>8</v>
      </c>
      <c r="D23216" t="s">
        <v>2408</v>
      </c>
      <c r="E23216">
        <v>0</v>
      </c>
    </row>
    <row r="23217" spans="1:5" x14ac:dyDescent="0.3">
      <c r="A23217">
        <v>65050137</v>
      </c>
      <c r="B23217" t="s">
        <v>1306</v>
      </c>
      <c r="C23217" t="s">
        <v>8</v>
      </c>
      <c r="D23217" t="s">
        <v>2409</v>
      </c>
      <c r="E23217">
        <v>-2</v>
      </c>
    </row>
    <row r="23218" spans="1:5" x14ac:dyDescent="0.3">
      <c r="A23218">
        <v>65050137</v>
      </c>
      <c r="B23218" t="s">
        <v>1306</v>
      </c>
      <c r="C23218" t="s">
        <v>8</v>
      </c>
      <c r="D23218" t="s">
        <v>2410</v>
      </c>
      <c r="E23218">
        <v>0</v>
      </c>
    </row>
    <row r="23219" spans="1:5" x14ac:dyDescent="0.3">
      <c r="A23219">
        <v>65050137</v>
      </c>
      <c r="B23219" t="s">
        <v>1306</v>
      </c>
      <c r="C23219" t="s">
        <v>8</v>
      </c>
      <c r="D23219" t="s">
        <v>2411</v>
      </c>
      <c r="E23219">
        <v>-4</v>
      </c>
    </row>
    <row r="23220" spans="1:5" x14ac:dyDescent="0.3">
      <c r="A23220">
        <v>65050137</v>
      </c>
      <c r="B23220" t="s">
        <v>1306</v>
      </c>
      <c r="C23220" t="s">
        <v>8</v>
      </c>
      <c r="D23220" t="s">
        <v>2412</v>
      </c>
      <c r="E23220">
        <v>0</v>
      </c>
    </row>
    <row r="23221" spans="1:5" x14ac:dyDescent="0.3">
      <c r="A23221">
        <v>65050137</v>
      </c>
      <c r="B23221" t="s">
        <v>1306</v>
      </c>
      <c r="C23221" t="s">
        <v>8</v>
      </c>
      <c r="D23221" t="s">
        <v>2413</v>
      </c>
      <c r="E23221">
        <v>0</v>
      </c>
    </row>
    <row r="23222" spans="1:5" x14ac:dyDescent="0.3">
      <c r="A23222">
        <v>23160129</v>
      </c>
      <c r="B23222" t="s">
        <v>1308</v>
      </c>
      <c r="C23222" t="s">
        <v>8</v>
      </c>
      <c r="D23222" t="s">
        <v>2378</v>
      </c>
      <c r="E23222">
        <v>0</v>
      </c>
    </row>
    <row r="23223" spans="1:5" x14ac:dyDescent="0.3">
      <c r="A23223">
        <v>23160129</v>
      </c>
      <c r="B23223" t="s">
        <v>1308</v>
      </c>
      <c r="C23223" t="s">
        <v>8</v>
      </c>
      <c r="D23223" t="s">
        <v>2379</v>
      </c>
      <c r="E23223">
        <v>0</v>
      </c>
    </row>
    <row r="23224" spans="1:5" x14ac:dyDescent="0.3">
      <c r="A23224">
        <v>23160129</v>
      </c>
      <c r="B23224" t="s">
        <v>1308</v>
      </c>
      <c r="C23224" t="s">
        <v>8</v>
      </c>
      <c r="D23224" t="s">
        <v>2380</v>
      </c>
      <c r="E23224">
        <v>0</v>
      </c>
    </row>
    <row r="23225" spans="1:5" x14ac:dyDescent="0.3">
      <c r="A23225">
        <v>23160129</v>
      </c>
      <c r="B23225" t="s">
        <v>1308</v>
      </c>
      <c r="C23225" t="s">
        <v>8</v>
      </c>
      <c r="D23225" t="s">
        <v>2381</v>
      </c>
      <c r="E23225">
        <v>0</v>
      </c>
    </row>
    <row r="23226" spans="1:5" x14ac:dyDescent="0.3">
      <c r="A23226">
        <v>23160129</v>
      </c>
      <c r="B23226" t="s">
        <v>1308</v>
      </c>
      <c r="C23226" t="s">
        <v>8</v>
      </c>
      <c r="D23226" t="s">
        <v>2382</v>
      </c>
      <c r="E23226">
        <v>-1</v>
      </c>
    </row>
    <row r="23227" spans="1:5" x14ac:dyDescent="0.3">
      <c r="A23227">
        <v>23160129</v>
      </c>
      <c r="B23227" t="s">
        <v>1308</v>
      </c>
      <c r="C23227" t="s">
        <v>8</v>
      </c>
      <c r="D23227" t="s">
        <v>2383</v>
      </c>
      <c r="E23227">
        <v>0</v>
      </c>
    </row>
    <row r="23228" spans="1:5" x14ac:dyDescent="0.3">
      <c r="A23228">
        <v>23160129</v>
      </c>
      <c r="B23228" t="s">
        <v>1308</v>
      </c>
      <c r="C23228" t="s">
        <v>8</v>
      </c>
      <c r="D23228" t="s">
        <v>2384</v>
      </c>
      <c r="E23228">
        <v>0</v>
      </c>
    </row>
    <row r="23229" spans="1:5" x14ac:dyDescent="0.3">
      <c r="A23229">
        <v>23160129</v>
      </c>
      <c r="B23229" t="s">
        <v>1308</v>
      </c>
      <c r="C23229" t="s">
        <v>8</v>
      </c>
      <c r="D23229" t="s">
        <v>2385</v>
      </c>
      <c r="E23229">
        <v>0</v>
      </c>
    </row>
    <row r="23230" spans="1:5" x14ac:dyDescent="0.3">
      <c r="A23230">
        <v>23160129</v>
      </c>
      <c r="B23230" t="s">
        <v>1308</v>
      </c>
      <c r="C23230" t="s">
        <v>8</v>
      </c>
      <c r="D23230" t="s">
        <v>2386</v>
      </c>
      <c r="E23230">
        <v>0</v>
      </c>
    </row>
    <row r="23231" spans="1:5" x14ac:dyDescent="0.3">
      <c r="A23231">
        <v>23160129</v>
      </c>
      <c r="B23231" t="s">
        <v>1308</v>
      </c>
      <c r="C23231" t="s">
        <v>8</v>
      </c>
      <c r="D23231" t="s">
        <v>2387</v>
      </c>
      <c r="E23231">
        <v>0</v>
      </c>
    </row>
    <row r="23232" spans="1:5" x14ac:dyDescent="0.3">
      <c r="A23232">
        <v>23160129</v>
      </c>
      <c r="B23232" t="s">
        <v>1308</v>
      </c>
      <c r="C23232" t="s">
        <v>8</v>
      </c>
      <c r="D23232" t="s">
        <v>2388</v>
      </c>
      <c r="E23232">
        <v>0</v>
      </c>
    </row>
    <row r="23233" spans="1:5" x14ac:dyDescent="0.3">
      <c r="A23233">
        <v>23160129</v>
      </c>
      <c r="B23233" t="s">
        <v>1308</v>
      </c>
      <c r="C23233" t="s">
        <v>8</v>
      </c>
      <c r="D23233" t="s">
        <v>2389</v>
      </c>
      <c r="E23233">
        <v>0</v>
      </c>
    </row>
    <row r="23234" spans="1:5" x14ac:dyDescent="0.3">
      <c r="A23234">
        <v>23160129</v>
      </c>
      <c r="B23234" t="s">
        <v>1308</v>
      </c>
      <c r="C23234" t="s">
        <v>8</v>
      </c>
      <c r="D23234" t="s">
        <v>2390</v>
      </c>
      <c r="E23234">
        <v>0</v>
      </c>
    </row>
    <row r="23235" spans="1:5" x14ac:dyDescent="0.3">
      <c r="A23235">
        <v>23160129</v>
      </c>
      <c r="B23235" t="s">
        <v>1308</v>
      </c>
      <c r="C23235" t="s">
        <v>8</v>
      </c>
      <c r="D23235" t="s">
        <v>2391</v>
      </c>
      <c r="E23235">
        <v>0</v>
      </c>
    </row>
    <row r="23236" spans="1:5" x14ac:dyDescent="0.3">
      <c r="A23236">
        <v>23160129</v>
      </c>
      <c r="B23236" t="s">
        <v>1308</v>
      </c>
      <c r="C23236" t="s">
        <v>8</v>
      </c>
      <c r="D23236" t="s">
        <v>2392</v>
      </c>
      <c r="E23236">
        <v>0</v>
      </c>
    </row>
    <row r="23237" spans="1:5" x14ac:dyDescent="0.3">
      <c r="A23237">
        <v>23160129</v>
      </c>
      <c r="B23237" t="s">
        <v>1308</v>
      </c>
      <c r="C23237" t="s">
        <v>8</v>
      </c>
      <c r="D23237" t="s">
        <v>2393</v>
      </c>
      <c r="E23237">
        <v>0</v>
      </c>
    </row>
    <row r="23238" spans="1:5" x14ac:dyDescent="0.3">
      <c r="A23238">
        <v>23160129</v>
      </c>
      <c r="B23238" t="s">
        <v>1308</v>
      </c>
      <c r="C23238" t="s">
        <v>8</v>
      </c>
      <c r="D23238" t="s">
        <v>2394</v>
      </c>
      <c r="E23238">
        <v>0</v>
      </c>
    </row>
    <row r="23239" spans="1:5" x14ac:dyDescent="0.3">
      <c r="A23239">
        <v>23160129</v>
      </c>
      <c r="B23239" t="s">
        <v>1308</v>
      </c>
      <c r="C23239" t="s">
        <v>8</v>
      </c>
      <c r="D23239" t="s">
        <v>2395</v>
      </c>
      <c r="E23239">
        <v>0</v>
      </c>
    </row>
    <row r="23240" spans="1:5" x14ac:dyDescent="0.3">
      <c r="A23240">
        <v>23160129</v>
      </c>
      <c r="B23240" t="s">
        <v>1308</v>
      </c>
      <c r="C23240" t="s">
        <v>8</v>
      </c>
      <c r="D23240" t="s">
        <v>2396</v>
      </c>
      <c r="E23240">
        <v>0</v>
      </c>
    </row>
    <row r="23241" spans="1:5" x14ac:dyDescent="0.3">
      <c r="A23241">
        <v>23160129</v>
      </c>
      <c r="B23241" t="s">
        <v>1308</v>
      </c>
      <c r="C23241" t="s">
        <v>8</v>
      </c>
      <c r="D23241" t="s">
        <v>2397</v>
      </c>
      <c r="E23241">
        <v>0</v>
      </c>
    </row>
    <row r="23242" spans="1:5" x14ac:dyDescent="0.3">
      <c r="A23242">
        <v>23160129</v>
      </c>
      <c r="B23242" t="s">
        <v>1308</v>
      </c>
      <c r="C23242" t="s">
        <v>8</v>
      </c>
      <c r="D23242" t="s">
        <v>2398</v>
      </c>
      <c r="E23242">
        <v>0</v>
      </c>
    </row>
    <row r="23243" spans="1:5" x14ac:dyDescent="0.3">
      <c r="A23243">
        <v>23160129</v>
      </c>
      <c r="B23243" t="s">
        <v>1308</v>
      </c>
      <c r="C23243" t="s">
        <v>8</v>
      </c>
      <c r="D23243" t="s">
        <v>2399</v>
      </c>
      <c r="E23243">
        <v>0</v>
      </c>
    </row>
    <row r="23244" spans="1:5" x14ac:dyDescent="0.3">
      <c r="A23244">
        <v>23160129</v>
      </c>
      <c r="B23244" t="s">
        <v>1308</v>
      </c>
      <c r="C23244" t="s">
        <v>8</v>
      </c>
      <c r="D23244" t="s">
        <v>2400</v>
      </c>
      <c r="E23244">
        <v>0</v>
      </c>
    </row>
    <row r="23245" spans="1:5" x14ac:dyDescent="0.3">
      <c r="A23245">
        <v>23160129</v>
      </c>
      <c r="B23245" t="s">
        <v>1308</v>
      </c>
      <c r="C23245" t="s">
        <v>8</v>
      </c>
      <c r="D23245" t="s">
        <v>2401</v>
      </c>
      <c r="E23245">
        <v>0</v>
      </c>
    </row>
    <row r="23246" spans="1:5" x14ac:dyDescent="0.3">
      <c r="A23246">
        <v>23160129</v>
      </c>
      <c r="B23246" t="s">
        <v>1308</v>
      </c>
      <c r="C23246" t="s">
        <v>8</v>
      </c>
      <c r="D23246" t="s">
        <v>2402</v>
      </c>
      <c r="E23246">
        <v>0</v>
      </c>
    </row>
    <row r="23247" spans="1:5" x14ac:dyDescent="0.3">
      <c r="A23247">
        <v>23160129</v>
      </c>
      <c r="B23247" t="s">
        <v>1308</v>
      </c>
      <c r="C23247" t="s">
        <v>8</v>
      </c>
      <c r="D23247" t="s">
        <v>2403</v>
      </c>
      <c r="E23247">
        <v>0</v>
      </c>
    </row>
    <row r="23248" spans="1:5" x14ac:dyDescent="0.3">
      <c r="A23248">
        <v>23160129</v>
      </c>
      <c r="B23248" t="s">
        <v>1308</v>
      </c>
      <c r="C23248" t="s">
        <v>8</v>
      </c>
      <c r="D23248" t="s">
        <v>2404</v>
      </c>
      <c r="E23248">
        <v>0</v>
      </c>
    </row>
    <row r="23249" spans="1:5" x14ac:dyDescent="0.3">
      <c r="A23249">
        <v>23160129</v>
      </c>
      <c r="B23249" t="s">
        <v>1308</v>
      </c>
      <c r="C23249" t="s">
        <v>8</v>
      </c>
      <c r="D23249" t="s">
        <v>2405</v>
      </c>
      <c r="E23249">
        <v>0</v>
      </c>
    </row>
    <row r="23250" spans="1:5" x14ac:dyDescent="0.3">
      <c r="A23250">
        <v>23160129</v>
      </c>
      <c r="B23250" t="s">
        <v>1308</v>
      </c>
      <c r="C23250" t="s">
        <v>8</v>
      </c>
      <c r="D23250" t="s">
        <v>2406</v>
      </c>
      <c r="E23250">
        <v>0</v>
      </c>
    </row>
    <row r="23251" spans="1:5" x14ac:dyDescent="0.3">
      <c r="A23251">
        <v>23160129</v>
      </c>
      <c r="B23251" t="s">
        <v>1308</v>
      </c>
      <c r="C23251" t="s">
        <v>8</v>
      </c>
      <c r="D23251" t="s">
        <v>2407</v>
      </c>
      <c r="E23251">
        <v>0</v>
      </c>
    </row>
    <row r="23252" spans="1:5" x14ac:dyDescent="0.3">
      <c r="A23252">
        <v>23160129</v>
      </c>
      <c r="B23252" t="s">
        <v>1308</v>
      </c>
      <c r="C23252" t="s">
        <v>8</v>
      </c>
      <c r="D23252" t="s">
        <v>2408</v>
      </c>
      <c r="E23252">
        <v>0</v>
      </c>
    </row>
    <row r="23253" spans="1:5" x14ac:dyDescent="0.3">
      <c r="A23253">
        <v>23160129</v>
      </c>
      <c r="B23253" t="s">
        <v>1308</v>
      </c>
      <c r="C23253" t="s">
        <v>8</v>
      </c>
      <c r="D23253" t="s">
        <v>2409</v>
      </c>
      <c r="E23253">
        <v>0</v>
      </c>
    </row>
    <row r="23254" spans="1:5" x14ac:dyDescent="0.3">
      <c r="A23254">
        <v>23160129</v>
      </c>
      <c r="B23254" t="s">
        <v>1308</v>
      </c>
      <c r="C23254" t="s">
        <v>8</v>
      </c>
      <c r="D23254" t="s">
        <v>2410</v>
      </c>
      <c r="E23254">
        <v>0</v>
      </c>
    </row>
    <row r="23255" spans="1:5" x14ac:dyDescent="0.3">
      <c r="A23255">
        <v>23160129</v>
      </c>
      <c r="B23255" t="s">
        <v>1308</v>
      </c>
      <c r="C23255" t="s">
        <v>8</v>
      </c>
      <c r="D23255" t="s">
        <v>2411</v>
      </c>
      <c r="E23255">
        <v>0</v>
      </c>
    </row>
    <row r="23256" spans="1:5" x14ac:dyDescent="0.3">
      <c r="A23256">
        <v>23160129</v>
      </c>
      <c r="B23256" t="s">
        <v>1308</v>
      </c>
      <c r="C23256" t="s">
        <v>8</v>
      </c>
      <c r="D23256" t="s">
        <v>2412</v>
      </c>
      <c r="E23256">
        <v>-1</v>
      </c>
    </row>
    <row r="23257" spans="1:5" x14ac:dyDescent="0.3">
      <c r="A23257">
        <v>23160129</v>
      </c>
      <c r="B23257" t="s">
        <v>1308</v>
      </c>
      <c r="C23257" t="s">
        <v>8</v>
      </c>
      <c r="D23257" t="s">
        <v>2413</v>
      </c>
      <c r="E23257">
        <v>0</v>
      </c>
    </row>
    <row r="23258" spans="1:5" x14ac:dyDescent="0.3">
      <c r="A23258">
        <v>65050101</v>
      </c>
      <c r="B23258" t="s">
        <v>1310</v>
      </c>
      <c r="C23258" t="s">
        <v>8</v>
      </c>
      <c r="D23258" t="s">
        <v>2378</v>
      </c>
      <c r="E23258">
        <v>-1</v>
      </c>
    </row>
    <row r="23259" spans="1:5" x14ac:dyDescent="0.3">
      <c r="A23259">
        <v>65050101</v>
      </c>
      <c r="B23259" t="s">
        <v>1310</v>
      </c>
      <c r="C23259" t="s">
        <v>8</v>
      </c>
      <c r="D23259" t="s">
        <v>2379</v>
      </c>
      <c r="E23259">
        <v>0</v>
      </c>
    </row>
    <row r="23260" spans="1:5" x14ac:dyDescent="0.3">
      <c r="A23260">
        <v>65050101</v>
      </c>
      <c r="B23260" t="s">
        <v>1310</v>
      </c>
      <c r="C23260" t="s">
        <v>8</v>
      </c>
      <c r="D23260" t="s">
        <v>2380</v>
      </c>
      <c r="E23260">
        <v>0</v>
      </c>
    </row>
    <row r="23261" spans="1:5" x14ac:dyDescent="0.3">
      <c r="A23261">
        <v>65050101</v>
      </c>
      <c r="B23261" t="s">
        <v>1310</v>
      </c>
      <c r="C23261" t="s">
        <v>8</v>
      </c>
      <c r="D23261" t="s">
        <v>2381</v>
      </c>
      <c r="E23261">
        <v>0</v>
      </c>
    </row>
    <row r="23262" spans="1:5" x14ac:dyDescent="0.3">
      <c r="A23262">
        <v>65050101</v>
      </c>
      <c r="B23262" t="s">
        <v>1310</v>
      </c>
      <c r="C23262" t="s">
        <v>8</v>
      </c>
      <c r="D23262" t="s">
        <v>2382</v>
      </c>
      <c r="E23262">
        <v>0</v>
      </c>
    </row>
    <row r="23263" spans="1:5" x14ac:dyDescent="0.3">
      <c r="A23263">
        <v>65050101</v>
      </c>
      <c r="B23263" t="s">
        <v>1310</v>
      </c>
      <c r="C23263" t="s">
        <v>8</v>
      </c>
      <c r="D23263" t="s">
        <v>2383</v>
      </c>
      <c r="E23263">
        <v>0</v>
      </c>
    </row>
    <row r="23264" spans="1:5" x14ac:dyDescent="0.3">
      <c r="A23264">
        <v>65050101</v>
      </c>
      <c r="B23264" t="s">
        <v>1310</v>
      </c>
      <c r="C23264" t="s">
        <v>8</v>
      </c>
      <c r="D23264" t="s">
        <v>2384</v>
      </c>
      <c r="E23264">
        <v>0</v>
      </c>
    </row>
    <row r="23265" spans="1:5" x14ac:dyDescent="0.3">
      <c r="A23265">
        <v>65050101</v>
      </c>
      <c r="B23265" t="s">
        <v>1310</v>
      </c>
      <c r="C23265" t="s">
        <v>8</v>
      </c>
      <c r="D23265" t="s">
        <v>2385</v>
      </c>
      <c r="E23265">
        <v>0</v>
      </c>
    </row>
    <row r="23266" spans="1:5" x14ac:dyDescent="0.3">
      <c r="A23266">
        <v>65050101</v>
      </c>
      <c r="B23266" t="s">
        <v>1310</v>
      </c>
      <c r="C23266" t="s">
        <v>8</v>
      </c>
      <c r="D23266" t="s">
        <v>2386</v>
      </c>
      <c r="E23266">
        <v>0</v>
      </c>
    </row>
    <row r="23267" spans="1:5" x14ac:dyDescent="0.3">
      <c r="A23267">
        <v>65050101</v>
      </c>
      <c r="B23267" t="s">
        <v>1310</v>
      </c>
      <c r="C23267" t="s">
        <v>8</v>
      </c>
      <c r="D23267" t="s">
        <v>2387</v>
      </c>
      <c r="E23267">
        <v>0</v>
      </c>
    </row>
    <row r="23268" spans="1:5" x14ac:dyDescent="0.3">
      <c r="A23268">
        <v>65050101</v>
      </c>
      <c r="B23268" t="s">
        <v>1310</v>
      </c>
      <c r="C23268" t="s">
        <v>8</v>
      </c>
      <c r="D23268" t="s">
        <v>2388</v>
      </c>
      <c r="E23268">
        <v>0</v>
      </c>
    </row>
    <row r="23269" spans="1:5" x14ac:dyDescent="0.3">
      <c r="A23269">
        <v>65050101</v>
      </c>
      <c r="B23269" t="s">
        <v>1310</v>
      </c>
      <c r="C23269" t="s">
        <v>8</v>
      </c>
      <c r="D23269" t="s">
        <v>2389</v>
      </c>
      <c r="E23269">
        <v>0</v>
      </c>
    </row>
    <row r="23270" spans="1:5" x14ac:dyDescent="0.3">
      <c r="A23270">
        <v>65050101</v>
      </c>
      <c r="B23270" t="s">
        <v>1310</v>
      </c>
      <c r="C23270" t="s">
        <v>8</v>
      </c>
      <c r="D23270" t="s">
        <v>2390</v>
      </c>
      <c r="E23270">
        <v>0</v>
      </c>
    </row>
    <row r="23271" spans="1:5" x14ac:dyDescent="0.3">
      <c r="A23271">
        <v>65050101</v>
      </c>
      <c r="B23271" t="s">
        <v>1310</v>
      </c>
      <c r="C23271" t="s">
        <v>8</v>
      </c>
      <c r="D23271" t="s">
        <v>2391</v>
      </c>
      <c r="E23271">
        <v>0</v>
      </c>
    </row>
    <row r="23272" spans="1:5" x14ac:dyDescent="0.3">
      <c r="A23272">
        <v>65050101</v>
      </c>
      <c r="B23272" t="s">
        <v>1310</v>
      </c>
      <c r="C23272" t="s">
        <v>8</v>
      </c>
      <c r="D23272" t="s">
        <v>2392</v>
      </c>
      <c r="E23272">
        <v>0</v>
      </c>
    </row>
    <row r="23273" spans="1:5" x14ac:dyDescent="0.3">
      <c r="A23273">
        <v>65050101</v>
      </c>
      <c r="B23273" t="s">
        <v>1310</v>
      </c>
      <c r="C23273" t="s">
        <v>8</v>
      </c>
      <c r="D23273" t="s">
        <v>2393</v>
      </c>
      <c r="E23273">
        <v>0</v>
      </c>
    </row>
    <row r="23274" spans="1:5" x14ac:dyDescent="0.3">
      <c r="A23274">
        <v>65050101</v>
      </c>
      <c r="B23274" t="s">
        <v>1310</v>
      </c>
      <c r="C23274" t="s">
        <v>8</v>
      </c>
      <c r="D23274" t="s">
        <v>2394</v>
      </c>
      <c r="E23274">
        <v>-1</v>
      </c>
    </row>
    <row r="23275" spans="1:5" x14ac:dyDescent="0.3">
      <c r="A23275">
        <v>65050101</v>
      </c>
      <c r="B23275" t="s">
        <v>1310</v>
      </c>
      <c r="C23275" t="s">
        <v>8</v>
      </c>
      <c r="D23275" t="s">
        <v>2395</v>
      </c>
      <c r="E23275">
        <v>0</v>
      </c>
    </row>
    <row r="23276" spans="1:5" x14ac:dyDescent="0.3">
      <c r="A23276">
        <v>65050101</v>
      </c>
      <c r="B23276" t="s">
        <v>1310</v>
      </c>
      <c r="C23276" t="s">
        <v>8</v>
      </c>
      <c r="D23276" t="s">
        <v>2396</v>
      </c>
      <c r="E23276">
        <v>0</v>
      </c>
    </row>
    <row r="23277" spans="1:5" x14ac:dyDescent="0.3">
      <c r="A23277">
        <v>65050101</v>
      </c>
      <c r="B23277" t="s">
        <v>1310</v>
      </c>
      <c r="C23277" t="s">
        <v>8</v>
      </c>
      <c r="D23277" t="s">
        <v>2397</v>
      </c>
      <c r="E23277">
        <v>0</v>
      </c>
    </row>
    <row r="23278" spans="1:5" x14ac:dyDescent="0.3">
      <c r="A23278">
        <v>65050101</v>
      </c>
      <c r="B23278" t="s">
        <v>1310</v>
      </c>
      <c r="C23278" t="s">
        <v>8</v>
      </c>
      <c r="D23278" t="s">
        <v>2398</v>
      </c>
      <c r="E23278">
        <v>0</v>
      </c>
    </row>
    <row r="23279" spans="1:5" x14ac:dyDescent="0.3">
      <c r="A23279">
        <v>65050101</v>
      </c>
      <c r="B23279" t="s">
        <v>1310</v>
      </c>
      <c r="C23279" t="s">
        <v>8</v>
      </c>
      <c r="D23279" t="s">
        <v>2399</v>
      </c>
      <c r="E23279">
        <v>0</v>
      </c>
    </row>
    <row r="23280" spans="1:5" x14ac:dyDescent="0.3">
      <c r="A23280">
        <v>65050101</v>
      </c>
      <c r="B23280" t="s">
        <v>1310</v>
      </c>
      <c r="C23280" t="s">
        <v>8</v>
      </c>
      <c r="D23280" t="s">
        <v>2400</v>
      </c>
      <c r="E23280">
        <v>0</v>
      </c>
    </row>
    <row r="23281" spans="1:5" x14ac:dyDescent="0.3">
      <c r="A23281">
        <v>65050101</v>
      </c>
      <c r="B23281" t="s">
        <v>1310</v>
      </c>
      <c r="C23281" t="s">
        <v>8</v>
      </c>
      <c r="D23281" t="s">
        <v>2401</v>
      </c>
      <c r="E23281">
        <v>0</v>
      </c>
    </row>
    <row r="23282" spans="1:5" x14ac:dyDescent="0.3">
      <c r="A23282">
        <v>65050101</v>
      </c>
      <c r="B23282" t="s">
        <v>1310</v>
      </c>
      <c r="C23282" t="s">
        <v>8</v>
      </c>
      <c r="D23282" t="s">
        <v>2402</v>
      </c>
      <c r="E23282">
        <v>0</v>
      </c>
    </row>
    <row r="23283" spans="1:5" x14ac:dyDescent="0.3">
      <c r="A23283">
        <v>65050101</v>
      </c>
      <c r="B23283" t="s">
        <v>1310</v>
      </c>
      <c r="C23283" t="s">
        <v>8</v>
      </c>
      <c r="D23283" t="s">
        <v>2403</v>
      </c>
      <c r="E23283">
        <v>0</v>
      </c>
    </row>
    <row r="23284" spans="1:5" x14ac:dyDescent="0.3">
      <c r="A23284">
        <v>65050101</v>
      </c>
      <c r="B23284" t="s">
        <v>1310</v>
      </c>
      <c r="C23284" t="s">
        <v>8</v>
      </c>
      <c r="D23284" t="s">
        <v>2404</v>
      </c>
      <c r="E23284">
        <v>0</v>
      </c>
    </row>
    <row r="23285" spans="1:5" x14ac:dyDescent="0.3">
      <c r="A23285">
        <v>65050101</v>
      </c>
      <c r="B23285" t="s">
        <v>1310</v>
      </c>
      <c r="C23285" t="s">
        <v>8</v>
      </c>
      <c r="D23285" t="s">
        <v>2405</v>
      </c>
      <c r="E23285">
        <v>0</v>
      </c>
    </row>
    <row r="23286" spans="1:5" x14ac:dyDescent="0.3">
      <c r="A23286">
        <v>65050101</v>
      </c>
      <c r="B23286" t="s">
        <v>1310</v>
      </c>
      <c r="C23286" t="s">
        <v>8</v>
      </c>
      <c r="D23286" t="s">
        <v>2406</v>
      </c>
      <c r="E23286">
        <v>0</v>
      </c>
    </row>
    <row r="23287" spans="1:5" x14ac:dyDescent="0.3">
      <c r="A23287">
        <v>65050101</v>
      </c>
      <c r="B23287" t="s">
        <v>1310</v>
      </c>
      <c r="C23287" t="s">
        <v>8</v>
      </c>
      <c r="D23287" t="s">
        <v>2407</v>
      </c>
      <c r="E23287">
        <v>0</v>
      </c>
    </row>
    <row r="23288" spans="1:5" x14ac:dyDescent="0.3">
      <c r="A23288">
        <v>65050101</v>
      </c>
      <c r="B23288" t="s">
        <v>1310</v>
      </c>
      <c r="C23288" t="s">
        <v>8</v>
      </c>
      <c r="D23288" t="s">
        <v>2408</v>
      </c>
      <c r="E23288">
        <v>0</v>
      </c>
    </row>
    <row r="23289" spans="1:5" x14ac:dyDescent="0.3">
      <c r="A23289">
        <v>65050101</v>
      </c>
      <c r="B23289" t="s">
        <v>1310</v>
      </c>
      <c r="C23289" t="s">
        <v>8</v>
      </c>
      <c r="D23289" t="s">
        <v>2409</v>
      </c>
      <c r="E23289">
        <v>0</v>
      </c>
    </row>
    <row r="23290" spans="1:5" x14ac:dyDescent="0.3">
      <c r="A23290">
        <v>65050101</v>
      </c>
      <c r="B23290" t="s">
        <v>1310</v>
      </c>
      <c r="C23290" t="s">
        <v>8</v>
      </c>
      <c r="D23290" t="s">
        <v>2410</v>
      </c>
      <c r="E23290">
        <v>0</v>
      </c>
    </row>
    <row r="23291" spans="1:5" x14ac:dyDescent="0.3">
      <c r="A23291">
        <v>65050101</v>
      </c>
      <c r="B23291" t="s">
        <v>1310</v>
      </c>
      <c r="C23291" t="s">
        <v>8</v>
      </c>
      <c r="D23291" t="s">
        <v>2411</v>
      </c>
      <c r="E23291">
        <v>-7</v>
      </c>
    </row>
    <row r="23292" spans="1:5" x14ac:dyDescent="0.3">
      <c r="A23292">
        <v>65050101</v>
      </c>
      <c r="B23292" t="s">
        <v>1310</v>
      </c>
      <c r="C23292" t="s">
        <v>8</v>
      </c>
      <c r="D23292" t="s">
        <v>2412</v>
      </c>
      <c r="E23292">
        <v>0</v>
      </c>
    </row>
    <row r="23293" spans="1:5" x14ac:dyDescent="0.3">
      <c r="A23293">
        <v>65050101</v>
      </c>
      <c r="B23293" t="s">
        <v>1310</v>
      </c>
      <c r="C23293" t="s">
        <v>8</v>
      </c>
      <c r="D23293" t="s">
        <v>2413</v>
      </c>
      <c r="E23293">
        <v>0</v>
      </c>
    </row>
    <row r="23294" spans="1:5" x14ac:dyDescent="0.3">
      <c r="A23294">
        <v>59200041</v>
      </c>
      <c r="B23294" t="s">
        <v>1312</v>
      </c>
      <c r="C23294" t="s">
        <v>8</v>
      </c>
      <c r="D23294" t="s">
        <v>2378</v>
      </c>
      <c r="E23294">
        <v>0</v>
      </c>
    </row>
    <row r="23295" spans="1:5" x14ac:dyDescent="0.3">
      <c r="A23295">
        <v>59200041</v>
      </c>
      <c r="B23295" t="s">
        <v>1312</v>
      </c>
      <c r="C23295" t="s">
        <v>8</v>
      </c>
      <c r="D23295" t="s">
        <v>2379</v>
      </c>
      <c r="E23295">
        <v>0</v>
      </c>
    </row>
    <row r="23296" spans="1:5" x14ac:dyDescent="0.3">
      <c r="A23296">
        <v>59200041</v>
      </c>
      <c r="B23296" t="s">
        <v>1312</v>
      </c>
      <c r="C23296" t="s">
        <v>8</v>
      </c>
      <c r="D23296" t="s">
        <v>2380</v>
      </c>
      <c r="E23296">
        <v>0</v>
      </c>
    </row>
    <row r="23297" spans="1:5" x14ac:dyDescent="0.3">
      <c r="A23297">
        <v>59200041</v>
      </c>
      <c r="B23297" t="s">
        <v>1312</v>
      </c>
      <c r="C23297" t="s">
        <v>8</v>
      </c>
      <c r="D23297" t="s">
        <v>2381</v>
      </c>
      <c r="E23297">
        <v>0</v>
      </c>
    </row>
    <row r="23298" spans="1:5" x14ac:dyDescent="0.3">
      <c r="A23298">
        <v>59200041</v>
      </c>
      <c r="B23298" t="s">
        <v>1312</v>
      </c>
      <c r="C23298" t="s">
        <v>8</v>
      </c>
      <c r="D23298" t="s">
        <v>2382</v>
      </c>
      <c r="E23298">
        <v>0</v>
      </c>
    </row>
    <row r="23299" spans="1:5" x14ac:dyDescent="0.3">
      <c r="A23299">
        <v>59200041</v>
      </c>
      <c r="B23299" t="s">
        <v>1312</v>
      </c>
      <c r="C23299" t="s">
        <v>8</v>
      </c>
      <c r="D23299" t="s">
        <v>2383</v>
      </c>
      <c r="E23299">
        <v>0</v>
      </c>
    </row>
    <row r="23300" spans="1:5" x14ac:dyDescent="0.3">
      <c r="A23300">
        <v>59200041</v>
      </c>
      <c r="B23300" t="s">
        <v>1312</v>
      </c>
      <c r="C23300" t="s">
        <v>8</v>
      </c>
      <c r="D23300" t="s">
        <v>2384</v>
      </c>
      <c r="E23300">
        <v>0</v>
      </c>
    </row>
    <row r="23301" spans="1:5" x14ac:dyDescent="0.3">
      <c r="A23301">
        <v>59200041</v>
      </c>
      <c r="B23301" t="s">
        <v>1312</v>
      </c>
      <c r="C23301" t="s">
        <v>8</v>
      </c>
      <c r="D23301" t="s">
        <v>2385</v>
      </c>
      <c r="E23301">
        <v>0</v>
      </c>
    </row>
    <row r="23302" spans="1:5" x14ac:dyDescent="0.3">
      <c r="A23302">
        <v>59200041</v>
      </c>
      <c r="B23302" t="s">
        <v>1312</v>
      </c>
      <c r="C23302" t="s">
        <v>8</v>
      </c>
      <c r="D23302" t="s">
        <v>2386</v>
      </c>
      <c r="E23302">
        <v>0</v>
      </c>
    </row>
    <row r="23303" spans="1:5" x14ac:dyDescent="0.3">
      <c r="A23303">
        <v>59200041</v>
      </c>
      <c r="B23303" t="s">
        <v>1312</v>
      </c>
      <c r="C23303" t="s">
        <v>8</v>
      </c>
      <c r="D23303" t="s">
        <v>2387</v>
      </c>
      <c r="E23303">
        <v>0</v>
      </c>
    </row>
    <row r="23304" spans="1:5" x14ac:dyDescent="0.3">
      <c r="A23304">
        <v>59200041</v>
      </c>
      <c r="B23304" t="s">
        <v>1312</v>
      </c>
      <c r="C23304" t="s">
        <v>8</v>
      </c>
      <c r="D23304" t="s">
        <v>2388</v>
      </c>
      <c r="E23304">
        <v>0</v>
      </c>
    </row>
    <row r="23305" spans="1:5" x14ac:dyDescent="0.3">
      <c r="A23305">
        <v>59200041</v>
      </c>
      <c r="B23305" t="s">
        <v>1312</v>
      </c>
      <c r="C23305" t="s">
        <v>8</v>
      </c>
      <c r="D23305" t="s">
        <v>2389</v>
      </c>
      <c r="E23305">
        <v>0</v>
      </c>
    </row>
    <row r="23306" spans="1:5" x14ac:dyDescent="0.3">
      <c r="A23306">
        <v>59200041</v>
      </c>
      <c r="B23306" t="s">
        <v>1312</v>
      </c>
      <c r="C23306" t="s">
        <v>8</v>
      </c>
      <c r="D23306" t="s">
        <v>2390</v>
      </c>
      <c r="E23306">
        <v>0</v>
      </c>
    </row>
    <row r="23307" spans="1:5" x14ac:dyDescent="0.3">
      <c r="A23307">
        <v>59200041</v>
      </c>
      <c r="B23307" t="s">
        <v>1312</v>
      </c>
      <c r="C23307" t="s">
        <v>8</v>
      </c>
      <c r="D23307" t="s">
        <v>2391</v>
      </c>
      <c r="E23307">
        <v>0</v>
      </c>
    </row>
    <row r="23308" spans="1:5" x14ac:dyDescent="0.3">
      <c r="A23308">
        <v>59200041</v>
      </c>
      <c r="B23308" t="s">
        <v>1312</v>
      </c>
      <c r="C23308" t="s">
        <v>8</v>
      </c>
      <c r="D23308" t="s">
        <v>2392</v>
      </c>
      <c r="E23308">
        <v>0</v>
      </c>
    </row>
    <row r="23309" spans="1:5" x14ac:dyDescent="0.3">
      <c r="A23309">
        <v>59200041</v>
      </c>
      <c r="B23309" t="s">
        <v>1312</v>
      </c>
      <c r="C23309" t="s">
        <v>8</v>
      </c>
      <c r="D23309" t="s">
        <v>2393</v>
      </c>
      <c r="E23309">
        <v>0</v>
      </c>
    </row>
    <row r="23310" spans="1:5" x14ac:dyDescent="0.3">
      <c r="A23310">
        <v>59200041</v>
      </c>
      <c r="B23310" t="s">
        <v>1312</v>
      </c>
      <c r="C23310" t="s">
        <v>8</v>
      </c>
      <c r="D23310" t="s">
        <v>2394</v>
      </c>
      <c r="E23310">
        <v>0</v>
      </c>
    </row>
    <row r="23311" spans="1:5" x14ac:dyDescent="0.3">
      <c r="A23311">
        <v>59200041</v>
      </c>
      <c r="B23311" t="s">
        <v>1312</v>
      </c>
      <c r="C23311" t="s">
        <v>8</v>
      </c>
      <c r="D23311" t="s">
        <v>2395</v>
      </c>
      <c r="E23311">
        <v>0</v>
      </c>
    </row>
    <row r="23312" spans="1:5" x14ac:dyDescent="0.3">
      <c r="A23312">
        <v>59200041</v>
      </c>
      <c r="B23312" t="s">
        <v>1312</v>
      </c>
      <c r="C23312" t="s">
        <v>8</v>
      </c>
      <c r="D23312" t="s">
        <v>2396</v>
      </c>
      <c r="E23312">
        <v>0</v>
      </c>
    </row>
    <row r="23313" spans="1:5" x14ac:dyDescent="0.3">
      <c r="A23313">
        <v>59200041</v>
      </c>
      <c r="B23313" t="s">
        <v>1312</v>
      </c>
      <c r="C23313" t="s">
        <v>8</v>
      </c>
      <c r="D23313" t="s">
        <v>2397</v>
      </c>
      <c r="E23313">
        <v>0</v>
      </c>
    </row>
    <row r="23314" spans="1:5" x14ac:dyDescent="0.3">
      <c r="A23314">
        <v>59200041</v>
      </c>
      <c r="B23314" t="s">
        <v>1312</v>
      </c>
      <c r="C23314" t="s">
        <v>8</v>
      </c>
      <c r="D23314" t="s">
        <v>2398</v>
      </c>
      <c r="E23314">
        <v>0</v>
      </c>
    </row>
    <row r="23315" spans="1:5" x14ac:dyDescent="0.3">
      <c r="A23315">
        <v>59200041</v>
      </c>
      <c r="B23315" t="s">
        <v>1312</v>
      </c>
      <c r="C23315" t="s">
        <v>8</v>
      </c>
      <c r="D23315" t="s">
        <v>2399</v>
      </c>
      <c r="E23315">
        <v>0</v>
      </c>
    </row>
    <row r="23316" spans="1:5" x14ac:dyDescent="0.3">
      <c r="A23316">
        <v>59200041</v>
      </c>
      <c r="B23316" t="s">
        <v>1312</v>
      </c>
      <c r="C23316" t="s">
        <v>8</v>
      </c>
      <c r="D23316" t="s">
        <v>2400</v>
      </c>
      <c r="E23316">
        <v>-100</v>
      </c>
    </row>
    <row r="23317" spans="1:5" x14ac:dyDescent="0.3">
      <c r="A23317">
        <v>59200041</v>
      </c>
      <c r="B23317" t="s">
        <v>1312</v>
      </c>
      <c r="C23317" t="s">
        <v>8</v>
      </c>
      <c r="D23317" t="s">
        <v>2401</v>
      </c>
      <c r="E23317">
        <v>0</v>
      </c>
    </row>
    <row r="23318" spans="1:5" x14ac:dyDescent="0.3">
      <c r="A23318">
        <v>59200041</v>
      </c>
      <c r="B23318" t="s">
        <v>1312</v>
      </c>
      <c r="C23318" t="s">
        <v>8</v>
      </c>
      <c r="D23318" t="s">
        <v>2402</v>
      </c>
      <c r="E23318">
        <v>0</v>
      </c>
    </row>
    <row r="23319" spans="1:5" x14ac:dyDescent="0.3">
      <c r="A23319">
        <v>59200041</v>
      </c>
      <c r="B23319" t="s">
        <v>1312</v>
      </c>
      <c r="C23319" t="s">
        <v>8</v>
      </c>
      <c r="D23319" t="s">
        <v>2403</v>
      </c>
      <c r="E23319">
        <v>-15</v>
      </c>
    </row>
    <row r="23320" spans="1:5" x14ac:dyDescent="0.3">
      <c r="A23320">
        <v>59200041</v>
      </c>
      <c r="B23320" t="s">
        <v>1312</v>
      </c>
      <c r="C23320" t="s">
        <v>8</v>
      </c>
      <c r="D23320" t="s">
        <v>2404</v>
      </c>
      <c r="E23320">
        <v>0</v>
      </c>
    </row>
    <row r="23321" spans="1:5" x14ac:dyDescent="0.3">
      <c r="A23321">
        <v>59200041</v>
      </c>
      <c r="B23321" t="s">
        <v>1312</v>
      </c>
      <c r="C23321" t="s">
        <v>8</v>
      </c>
      <c r="D23321" t="s">
        <v>2405</v>
      </c>
      <c r="E23321">
        <v>0</v>
      </c>
    </row>
    <row r="23322" spans="1:5" x14ac:dyDescent="0.3">
      <c r="A23322">
        <v>59200041</v>
      </c>
      <c r="B23322" t="s">
        <v>1312</v>
      </c>
      <c r="C23322" t="s">
        <v>8</v>
      </c>
      <c r="D23322" t="s">
        <v>2406</v>
      </c>
      <c r="E23322">
        <v>0</v>
      </c>
    </row>
    <row r="23323" spans="1:5" x14ac:dyDescent="0.3">
      <c r="A23323">
        <v>59200041</v>
      </c>
      <c r="B23323" t="s">
        <v>1312</v>
      </c>
      <c r="C23323" t="s">
        <v>8</v>
      </c>
      <c r="D23323" t="s">
        <v>2407</v>
      </c>
      <c r="E23323">
        <v>0</v>
      </c>
    </row>
    <row r="23324" spans="1:5" x14ac:dyDescent="0.3">
      <c r="A23324">
        <v>59200041</v>
      </c>
      <c r="B23324" t="s">
        <v>1312</v>
      </c>
      <c r="C23324" t="s">
        <v>8</v>
      </c>
      <c r="D23324" t="s">
        <v>2408</v>
      </c>
      <c r="E23324">
        <v>0</v>
      </c>
    </row>
    <row r="23325" spans="1:5" x14ac:dyDescent="0.3">
      <c r="A23325">
        <v>59200041</v>
      </c>
      <c r="B23325" t="s">
        <v>1312</v>
      </c>
      <c r="C23325" t="s">
        <v>8</v>
      </c>
      <c r="D23325" t="s">
        <v>2409</v>
      </c>
      <c r="E23325">
        <v>0</v>
      </c>
    </row>
    <row r="23326" spans="1:5" x14ac:dyDescent="0.3">
      <c r="A23326">
        <v>59200041</v>
      </c>
      <c r="B23326" t="s">
        <v>1312</v>
      </c>
      <c r="C23326" t="s">
        <v>8</v>
      </c>
      <c r="D23326" t="s">
        <v>2410</v>
      </c>
      <c r="E23326">
        <v>0</v>
      </c>
    </row>
    <row r="23327" spans="1:5" x14ac:dyDescent="0.3">
      <c r="A23327">
        <v>59200041</v>
      </c>
      <c r="B23327" t="s">
        <v>1312</v>
      </c>
      <c r="C23327" t="s">
        <v>8</v>
      </c>
      <c r="D23327" t="s">
        <v>2411</v>
      </c>
      <c r="E23327">
        <v>0</v>
      </c>
    </row>
    <row r="23328" spans="1:5" x14ac:dyDescent="0.3">
      <c r="A23328">
        <v>59200041</v>
      </c>
      <c r="B23328" t="s">
        <v>1312</v>
      </c>
      <c r="C23328" t="s">
        <v>8</v>
      </c>
      <c r="D23328" t="s">
        <v>2412</v>
      </c>
      <c r="E23328">
        <v>0</v>
      </c>
    </row>
    <row r="23329" spans="1:5" x14ac:dyDescent="0.3">
      <c r="A23329">
        <v>59200041</v>
      </c>
      <c r="B23329" t="s">
        <v>1312</v>
      </c>
      <c r="C23329" t="s">
        <v>8</v>
      </c>
      <c r="D23329" t="s">
        <v>2413</v>
      </c>
      <c r="E23329">
        <v>0</v>
      </c>
    </row>
    <row r="23330" spans="1:5" x14ac:dyDescent="0.3">
      <c r="A23330">
        <v>53130180</v>
      </c>
      <c r="B23330" t="s">
        <v>1314</v>
      </c>
      <c r="C23330" t="s">
        <v>8</v>
      </c>
      <c r="D23330" t="s">
        <v>2378</v>
      </c>
      <c r="E23330">
        <v>0</v>
      </c>
    </row>
    <row r="23331" spans="1:5" x14ac:dyDescent="0.3">
      <c r="A23331">
        <v>53130180</v>
      </c>
      <c r="B23331" t="s">
        <v>1314</v>
      </c>
      <c r="C23331" t="s">
        <v>8</v>
      </c>
      <c r="D23331" t="s">
        <v>2379</v>
      </c>
      <c r="E23331">
        <v>0</v>
      </c>
    </row>
    <row r="23332" spans="1:5" x14ac:dyDescent="0.3">
      <c r="A23332">
        <v>53130180</v>
      </c>
      <c r="B23332" t="s">
        <v>1314</v>
      </c>
      <c r="C23332" t="s">
        <v>8</v>
      </c>
      <c r="D23332" t="s">
        <v>2380</v>
      </c>
      <c r="E23332">
        <v>0</v>
      </c>
    </row>
    <row r="23333" spans="1:5" x14ac:dyDescent="0.3">
      <c r="A23333">
        <v>53130180</v>
      </c>
      <c r="B23333" t="s">
        <v>1314</v>
      </c>
      <c r="C23333" t="s">
        <v>8</v>
      </c>
      <c r="D23333" t="s">
        <v>2381</v>
      </c>
      <c r="E23333">
        <v>0</v>
      </c>
    </row>
    <row r="23334" spans="1:5" x14ac:dyDescent="0.3">
      <c r="A23334">
        <v>53130180</v>
      </c>
      <c r="B23334" t="s">
        <v>1314</v>
      </c>
      <c r="C23334" t="s">
        <v>8</v>
      </c>
      <c r="D23334" t="s">
        <v>2382</v>
      </c>
      <c r="E23334">
        <v>0</v>
      </c>
    </row>
    <row r="23335" spans="1:5" x14ac:dyDescent="0.3">
      <c r="A23335">
        <v>53130180</v>
      </c>
      <c r="B23335" t="s">
        <v>1314</v>
      </c>
      <c r="C23335" t="s">
        <v>8</v>
      </c>
      <c r="D23335" t="s">
        <v>2383</v>
      </c>
      <c r="E23335">
        <v>0</v>
      </c>
    </row>
    <row r="23336" spans="1:5" x14ac:dyDescent="0.3">
      <c r="A23336">
        <v>53130180</v>
      </c>
      <c r="B23336" t="s">
        <v>1314</v>
      </c>
      <c r="C23336" t="s">
        <v>8</v>
      </c>
      <c r="D23336" t="s">
        <v>2384</v>
      </c>
      <c r="E23336">
        <v>0</v>
      </c>
    </row>
    <row r="23337" spans="1:5" x14ac:dyDescent="0.3">
      <c r="A23337">
        <v>53130180</v>
      </c>
      <c r="B23337" t="s">
        <v>1314</v>
      </c>
      <c r="C23337" t="s">
        <v>8</v>
      </c>
      <c r="D23337" t="s">
        <v>2385</v>
      </c>
      <c r="E23337">
        <v>0</v>
      </c>
    </row>
    <row r="23338" spans="1:5" x14ac:dyDescent="0.3">
      <c r="A23338">
        <v>53130180</v>
      </c>
      <c r="B23338" t="s">
        <v>1314</v>
      </c>
      <c r="C23338" t="s">
        <v>8</v>
      </c>
      <c r="D23338" t="s">
        <v>2386</v>
      </c>
      <c r="E23338">
        <v>0</v>
      </c>
    </row>
    <row r="23339" spans="1:5" x14ac:dyDescent="0.3">
      <c r="A23339">
        <v>53130180</v>
      </c>
      <c r="B23339" t="s">
        <v>1314</v>
      </c>
      <c r="C23339" t="s">
        <v>8</v>
      </c>
      <c r="D23339" t="s">
        <v>2387</v>
      </c>
      <c r="E23339">
        <v>0</v>
      </c>
    </row>
    <row r="23340" spans="1:5" x14ac:dyDescent="0.3">
      <c r="A23340">
        <v>53130180</v>
      </c>
      <c r="B23340" t="s">
        <v>1314</v>
      </c>
      <c r="C23340" t="s">
        <v>8</v>
      </c>
      <c r="D23340" t="s">
        <v>2388</v>
      </c>
      <c r="E23340">
        <v>0</v>
      </c>
    </row>
    <row r="23341" spans="1:5" x14ac:dyDescent="0.3">
      <c r="A23341">
        <v>53130180</v>
      </c>
      <c r="B23341" t="s">
        <v>1314</v>
      </c>
      <c r="C23341" t="s">
        <v>8</v>
      </c>
      <c r="D23341" t="s">
        <v>2389</v>
      </c>
      <c r="E23341">
        <v>0</v>
      </c>
    </row>
    <row r="23342" spans="1:5" x14ac:dyDescent="0.3">
      <c r="A23342">
        <v>53130180</v>
      </c>
      <c r="B23342" t="s">
        <v>1314</v>
      </c>
      <c r="C23342" t="s">
        <v>8</v>
      </c>
      <c r="D23342" t="s">
        <v>2390</v>
      </c>
      <c r="E23342">
        <v>0</v>
      </c>
    </row>
    <row r="23343" spans="1:5" x14ac:dyDescent="0.3">
      <c r="A23343">
        <v>53130180</v>
      </c>
      <c r="B23343" t="s">
        <v>1314</v>
      </c>
      <c r="C23343" t="s">
        <v>8</v>
      </c>
      <c r="D23343" t="s">
        <v>2391</v>
      </c>
      <c r="E23343">
        <v>0</v>
      </c>
    </row>
    <row r="23344" spans="1:5" x14ac:dyDescent="0.3">
      <c r="A23344">
        <v>53130180</v>
      </c>
      <c r="B23344" t="s">
        <v>1314</v>
      </c>
      <c r="C23344" t="s">
        <v>8</v>
      </c>
      <c r="D23344" t="s">
        <v>2392</v>
      </c>
      <c r="E23344">
        <v>0</v>
      </c>
    </row>
    <row r="23345" spans="1:5" x14ac:dyDescent="0.3">
      <c r="A23345">
        <v>53130180</v>
      </c>
      <c r="B23345" t="s">
        <v>1314</v>
      </c>
      <c r="C23345" t="s">
        <v>8</v>
      </c>
      <c r="D23345" t="s">
        <v>2393</v>
      </c>
      <c r="E23345">
        <v>0</v>
      </c>
    </row>
    <row r="23346" spans="1:5" x14ac:dyDescent="0.3">
      <c r="A23346">
        <v>53130180</v>
      </c>
      <c r="B23346" t="s">
        <v>1314</v>
      </c>
      <c r="C23346" t="s">
        <v>8</v>
      </c>
      <c r="D23346" t="s">
        <v>2394</v>
      </c>
      <c r="E23346">
        <v>0</v>
      </c>
    </row>
    <row r="23347" spans="1:5" x14ac:dyDescent="0.3">
      <c r="A23347">
        <v>53130180</v>
      </c>
      <c r="B23347" t="s">
        <v>1314</v>
      </c>
      <c r="C23347" t="s">
        <v>8</v>
      </c>
      <c r="D23347" t="s">
        <v>2395</v>
      </c>
      <c r="E23347">
        <v>-1</v>
      </c>
    </row>
    <row r="23348" spans="1:5" x14ac:dyDescent="0.3">
      <c r="A23348">
        <v>53130180</v>
      </c>
      <c r="B23348" t="s">
        <v>1314</v>
      </c>
      <c r="C23348" t="s">
        <v>8</v>
      </c>
      <c r="D23348" t="s">
        <v>2396</v>
      </c>
      <c r="E23348">
        <v>0</v>
      </c>
    </row>
    <row r="23349" spans="1:5" x14ac:dyDescent="0.3">
      <c r="A23349">
        <v>53130180</v>
      </c>
      <c r="B23349" t="s">
        <v>1314</v>
      </c>
      <c r="C23349" t="s">
        <v>8</v>
      </c>
      <c r="D23349" t="s">
        <v>2397</v>
      </c>
      <c r="E23349">
        <v>0</v>
      </c>
    </row>
    <row r="23350" spans="1:5" x14ac:dyDescent="0.3">
      <c r="A23350">
        <v>53130180</v>
      </c>
      <c r="B23350" t="s">
        <v>1314</v>
      </c>
      <c r="C23350" t="s">
        <v>8</v>
      </c>
      <c r="D23350" t="s">
        <v>2398</v>
      </c>
      <c r="E23350">
        <v>0</v>
      </c>
    </row>
    <row r="23351" spans="1:5" x14ac:dyDescent="0.3">
      <c r="A23351">
        <v>53130180</v>
      </c>
      <c r="B23351" t="s">
        <v>1314</v>
      </c>
      <c r="C23351" t="s">
        <v>8</v>
      </c>
      <c r="D23351" t="s">
        <v>2399</v>
      </c>
      <c r="E23351">
        <v>0</v>
      </c>
    </row>
    <row r="23352" spans="1:5" x14ac:dyDescent="0.3">
      <c r="A23352">
        <v>53130180</v>
      </c>
      <c r="B23352" t="s">
        <v>1314</v>
      </c>
      <c r="C23352" t="s">
        <v>8</v>
      </c>
      <c r="D23352" t="s">
        <v>2400</v>
      </c>
      <c r="E23352">
        <v>0</v>
      </c>
    </row>
    <row r="23353" spans="1:5" x14ac:dyDescent="0.3">
      <c r="A23353">
        <v>53130180</v>
      </c>
      <c r="B23353" t="s">
        <v>1314</v>
      </c>
      <c r="C23353" t="s">
        <v>8</v>
      </c>
      <c r="D23353" t="s">
        <v>2401</v>
      </c>
      <c r="E23353">
        <v>0</v>
      </c>
    </row>
    <row r="23354" spans="1:5" x14ac:dyDescent="0.3">
      <c r="A23354">
        <v>53130180</v>
      </c>
      <c r="B23354" t="s">
        <v>1314</v>
      </c>
      <c r="C23354" t="s">
        <v>8</v>
      </c>
      <c r="D23354" t="s">
        <v>2402</v>
      </c>
      <c r="E23354">
        <v>0</v>
      </c>
    </row>
    <row r="23355" spans="1:5" x14ac:dyDescent="0.3">
      <c r="A23355">
        <v>53130180</v>
      </c>
      <c r="B23355" t="s">
        <v>1314</v>
      </c>
      <c r="C23355" t="s">
        <v>8</v>
      </c>
      <c r="D23355" t="s">
        <v>2403</v>
      </c>
      <c r="E23355">
        <v>0</v>
      </c>
    </row>
    <row r="23356" spans="1:5" x14ac:dyDescent="0.3">
      <c r="A23356">
        <v>53130180</v>
      </c>
      <c r="B23356" t="s">
        <v>1314</v>
      </c>
      <c r="C23356" t="s">
        <v>8</v>
      </c>
      <c r="D23356" t="s">
        <v>2404</v>
      </c>
      <c r="E23356">
        <v>0</v>
      </c>
    </row>
    <row r="23357" spans="1:5" x14ac:dyDescent="0.3">
      <c r="A23357">
        <v>53130180</v>
      </c>
      <c r="B23357" t="s">
        <v>1314</v>
      </c>
      <c r="C23357" t="s">
        <v>8</v>
      </c>
      <c r="D23357" t="s">
        <v>2405</v>
      </c>
      <c r="E23357">
        <v>0</v>
      </c>
    </row>
    <row r="23358" spans="1:5" x14ac:dyDescent="0.3">
      <c r="A23358">
        <v>53130180</v>
      </c>
      <c r="B23358" t="s">
        <v>1314</v>
      </c>
      <c r="C23358" t="s">
        <v>8</v>
      </c>
      <c r="D23358" t="s">
        <v>2406</v>
      </c>
      <c r="E23358">
        <v>0</v>
      </c>
    </row>
    <row r="23359" spans="1:5" x14ac:dyDescent="0.3">
      <c r="A23359">
        <v>53130180</v>
      </c>
      <c r="B23359" t="s">
        <v>1314</v>
      </c>
      <c r="C23359" t="s">
        <v>8</v>
      </c>
      <c r="D23359" t="s">
        <v>2407</v>
      </c>
      <c r="E23359">
        <v>0</v>
      </c>
    </row>
    <row r="23360" spans="1:5" x14ac:dyDescent="0.3">
      <c r="A23360">
        <v>53130180</v>
      </c>
      <c r="B23360" t="s">
        <v>1314</v>
      </c>
      <c r="C23360" t="s">
        <v>8</v>
      </c>
      <c r="D23360" t="s">
        <v>2408</v>
      </c>
      <c r="E23360">
        <v>0</v>
      </c>
    </row>
    <row r="23361" spans="1:5" x14ac:dyDescent="0.3">
      <c r="A23361">
        <v>53130180</v>
      </c>
      <c r="B23361" t="s">
        <v>1314</v>
      </c>
      <c r="C23361" t="s">
        <v>8</v>
      </c>
      <c r="D23361" t="s">
        <v>2409</v>
      </c>
      <c r="E23361">
        <v>0</v>
      </c>
    </row>
    <row r="23362" spans="1:5" x14ac:dyDescent="0.3">
      <c r="A23362">
        <v>53130180</v>
      </c>
      <c r="B23362" t="s">
        <v>1314</v>
      </c>
      <c r="C23362" t="s">
        <v>8</v>
      </c>
      <c r="D23362" t="s">
        <v>2410</v>
      </c>
      <c r="E23362">
        <v>0</v>
      </c>
    </row>
    <row r="23363" spans="1:5" x14ac:dyDescent="0.3">
      <c r="A23363">
        <v>53130180</v>
      </c>
      <c r="B23363" t="s">
        <v>1314</v>
      </c>
      <c r="C23363" t="s">
        <v>8</v>
      </c>
      <c r="D23363" t="s">
        <v>2411</v>
      </c>
      <c r="E23363">
        <v>-1</v>
      </c>
    </row>
    <row r="23364" spans="1:5" x14ac:dyDescent="0.3">
      <c r="A23364">
        <v>53130180</v>
      </c>
      <c r="B23364" t="s">
        <v>1314</v>
      </c>
      <c r="C23364" t="s">
        <v>8</v>
      </c>
      <c r="D23364" t="s">
        <v>2412</v>
      </c>
      <c r="E23364">
        <v>0</v>
      </c>
    </row>
    <row r="23365" spans="1:5" x14ac:dyDescent="0.3">
      <c r="A23365">
        <v>53130180</v>
      </c>
      <c r="B23365" t="s">
        <v>1314</v>
      </c>
      <c r="C23365" t="s">
        <v>8</v>
      </c>
      <c r="D23365" t="s">
        <v>2413</v>
      </c>
      <c r="E23365">
        <v>0</v>
      </c>
    </row>
    <row r="23366" spans="1:5" x14ac:dyDescent="0.3">
      <c r="A23366">
        <v>23170017</v>
      </c>
      <c r="B23366" t="s">
        <v>1316</v>
      </c>
      <c r="C23366" t="s">
        <v>130</v>
      </c>
      <c r="D23366" t="s">
        <v>2378</v>
      </c>
      <c r="E23366">
        <v>0</v>
      </c>
    </row>
    <row r="23367" spans="1:5" x14ac:dyDescent="0.3">
      <c r="A23367">
        <v>23170017</v>
      </c>
      <c r="B23367" t="s">
        <v>1316</v>
      </c>
      <c r="C23367" t="s">
        <v>130</v>
      </c>
      <c r="D23367" t="s">
        <v>2379</v>
      </c>
      <c r="E23367">
        <v>0</v>
      </c>
    </row>
    <row r="23368" spans="1:5" x14ac:dyDescent="0.3">
      <c r="A23368">
        <v>23170017</v>
      </c>
      <c r="B23368" t="s">
        <v>1316</v>
      </c>
      <c r="C23368" t="s">
        <v>130</v>
      </c>
      <c r="D23368" t="s">
        <v>2380</v>
      </c>
      <c r="E23368">
        <v>0</v>
      </c>
    </row>
    <row r="23369" spans="1:5" x14ac:dyDescent="0.3">
      <c r="A23369">
        <v>23170017</v>
      </c>
      <c r="B23369" t="s">
        <v>1316</v>
      </c>
      <c r="C23369" t="s">
        <v>130</v>
      </c>
      <c r="D23369" t="s">
        <v>2381</v>
      </c>
      <c r="E23369">
        <v>0</v>
      </c>
    </row>
    <row r="23370" spans="1:5" x14ac:dyDescent="0.3">
      <c r="A23370">
        <v>23170017</v>
      </c>
      <c r="B23370" t="s">
        <v>1316</v>
      </c>
      <c r="C23370" t="s">
        <v>130</v>
      </c>
      <c r="D23370" t="s">
        <v>2382</v>
      </c>
      <c r="E23370">
        <v>0</v>
      </c>
    </row>
    <row r="23371" spans="1:5" x14ac:dyDescent="0.3">
      <c r="A23371">
        <v>23170017</v>
      </c>
      <c r="B23371" t="s">
        <v>1316</v>
      </c>
      <c r="C23371" t="s">
        <v>130</v>
      </c>
      <c r="D23371" t="s">
        <v>2383</v>
      </c>
      <c r="E23371">
        <v>0</v>
      </c>
    </row>
    <row r="23372" spans="1:5" x14ac:dyDescent="0.3">
      <c r="A23372">
        <v>23170017</v>
      </c>
      <c r="B23372" t="s">
        <v>1316</v>
      </c>
      <c r="C23372" t="s">
        <v>130</v>
      </c>
      <c r="D23372" t="s">
        <v>2384</v>
      </c>
      <c r="E23372">
        <v>0</v>
      </c>
    </row>
    <row r="23373" spans="1:5" x14ac:dyDescent="0.3">
      <c r="A23373">
        <v>23170017</v>
      </c>
      <c r="B23373" t="s">
        <v>1316</v>
      </c>
      <c r="C23373" t="s">
        <v>130</v>
      </c>
      <c r="D23373" t="s">
        <v>2385</v>
      </c>
      <c r="E23373">
        <v>0</v>
      </c>
    </row>
    <row r="23374" spans="1:5" x14ac:dyDescent="0.3">
      <c r="A23374">
        <v>23170017</v>
      </c>
      <c r="B23374" t="s">
        <v>1316</v>
      </c>
      <c r="C23374" t="s">
        <v>130</v>
      </c>
      <c r="D23374" t="s">
        <v>2386</v>
      </c>
      <c r="E23374">
        <v>0</v>
      </c>
    </row>
    <row r="23375" spans="1:5" x14ac:dyDescent="0.3">
      <c r="A23375">
        <v>23170017</v>
      </c>
      <c r="B23375" t="s">
        <v>1316</v>
      </c>
      <c r="C23375" t="s">
        <v>130</v>
      </c>
      <c r="D23375" t="s">
        <v>2387</v>
      </c>
      <c r="E23375">
        <v>0</v>
      </c>
    </row>
    <row r="23376" spans="1:5" x14ac:dyDescent="0.3">
      <c r="A23376">
        <v>23170017</v>
      </c>
      <c r="B23376" t="s">
        <v>1316</v>
      </c>
      <c r="C23376" t="s">
        <v>130</v>
      </c>
      <c r="D23376" t="s">
        <v>2388</v>
      </c>
      <c r="E23376">
        <v>0</v>
      </c>
    </row>
    <row r="23377" spans="1:5" x14ac:dyDescent="0.3">
      <c r="A23377">
        <v>23170017</v>
      </c>
      <c r="B23377" t="s">
        <v>1316</v>
      </c>
      <c r="C23377" t="s">
        <v>130</v>
      </c>
      <c r="D23377" t="s">
        <v>2389</v>
      </c>
      <c r="E23377">
        <v>0</v>
      </c>
    </row>
    <row r="23378" spans="1:5" x14ac:dyDescent="0.3">
      <c r="A23378">
        <v>23170017</v>
      </c>
      <c r="B23378" t="s">
        <v>1316</v>
      </c>
      <c r="C23378" t="s">
        <v>130</v>
      </c>
      <c r="D23378" t="s">
        <v>2390</v>
      </c>
      <c r="E23378">
        <v>0</v>
      </c>
    </row>
    <row r="23379" spans="1:5" x14ac:dyDescent="0.3">
      <c r="A23379">
        <v>23170017</v>
      </c>
      <c r="B23379" t="s">
        <v>1316</v>
      </c>
      <c r="C23379" t="s">
        <v>130</v>
      </c>
      <c r="D23379" t="s">
        <v>2391</v>
      </c>
      <c r="E23379">
        <v>0</v>
      </c>
    </row>
    <row r="23380" spans="1:5" x14ac:dyDescent="0.3">
      <c r="A23380">
        <v>23170017</v>
      </c>
      <c r="B23380" t="s">
        <v>1316</v>
      </c>
      <c r="C23380" t="s">
        <v>130</v>
      </c>
      <c r="D23380" t="s">
        <v>2392</v>
      </c>
      <c r="E23380">
        <v>0</v>
      </c>
    </row>
    <row r="23381" spans="1:5" x14ac:dyDescent="0.3">
      <c r="A23381">
        <v>23170017</v>
      </c>
      <c r="B23381" t="s">
        <v>1316</v>
      </c>
      <c r="C23381" t="s">
        <v>130</v>
      </c>
      <c r="D23381" t="s">
        <v>2393</v>
      </c>
      <c r="E23381">
        <v>0</v>
      </c>
    </row>
    <row r="23382" spans="1:5" x14ac:dyDescent="0.3">
      <c r="A23382">
        <v>23170017</v>
      </c>
      <c r="B23382" t="s">
        <v>1316</v>
      </c>
      <c r="C23382" t="s">
        <v>130</v>
      </c>
      <c r="D23382" t="s">
        <v>2394</v>
      </c>
      <c r="E23382">
        <v>0</v>
      </c>
    </row>
    <row r="23383" spans="1:5" x14ac:dyDescent="0.3">
      <c r="A23383">
        <v>23170017</v>
      </c>
      <c r="B23383" t="s">
        <v>1316</v>
      </c>
      <c r="C23383" t="s">
        <v>130</v>
      </c>
      <c r="D23383" t="s">
        <v>2395</v>
      </c>
      <c r="E23383">
        <v>0</v>
      </c>
    </row>
    <row r="23384" spans="1:5" x14ac:dyDescent="0.3">
      <c r="A23384">
        <v>23170017</v>
      </c>
      <c r="B23384" t="s">
        <v>1316</v>
      </c>
      <c r="C23384" t="s">
        <v>130</v>
      </c>
      <c r="D23384" t="s">
        <v>2396</v>
      </c>
      <c r="E23384">
        <v>-2</v>
      </c>
    </row>
    <row r="23385" spans="1:5" x14ac:dyDescent="0.3">
      <c r="A23385">
        <v>23170017</v>
      </c>
      <c r="B23385" t="s">
        <v>1316</v>
      </c>
      <c r="C23385" t="s">
        <v>130</v>
      </c>
      <c r="D23385" t="s">
        <v>2397</v>
      </c>
      <c r="E23385">
        <v>0</v>
      </c>
    </row>
    <row r="23386" spans="1:5" x14ac:dyDescent="0.3">
      <c r="A23386">
        <v>23170017</v>
      </c>
      <c r="B23386" t="s">
        <v>1316</v>
      </c>
      <c r="C23386" t="s">
        <v>130</v>
      </c>
      <c r="D23386" t="s">
        <v>2398</v>
      </c>
      <c r="E23386">
        <v>-4</v>
      </c>
    </row>
    <row r="23387" spans="1:5" x14ac:dyDescent="0.3">
      <c r="A23387">
        <v>23170017</v>
      </c>
      <c r="B23387" t="s">
        <v>1316</v>
      </c>
      <c r="C23387" t="s">
        <v>130</v>
      </c>
      <c r="D23387" t="s">
        <v>2399</v>
      </c>
      <c r="E23387">
        <v>-2</v>
      </c>
    </row>
    <row r="23388" spans="1:5" x14ac:dyDescent="0.3">
      <c r="A23388">
        <v>23170017</v>
      </c>
      <c r="B23388" t="s">
        <v>1316</v>
      </c>
      <c r="C23388" t="s">
        <v>130</v>
      </c>
      <c r="D23388" t="s">
        <v>2400</v>
      </c>
      <c r="E23388">
        <v>0</v>
      </c>
    </row>
    <row r="23389" spans="1:5" x14ac:dyDescent="0.3">
      <c r="A23389">
        <v>23170017</v>
      </c>
      <c r="B23389" t="s">
        <v>1316</v>
      </c>
      <c r="C23389" t="s">
        <v>130</v>
      </c>
      <c r="D23389" t="s">
        <v>2401</v>
      </c>
      <c r="E23389">
        <v>-1</v>
      </c>
    </row>
    <row r="23390" spans="1:5" x14ac:dyDescent="0.3">
      <c r="A23390">
        <v>23170017</v>
      </c>
      <c r="B23390" t="s">
        <v>1316</v>
      </c>
      <c r="C23390" t="s">
        <v>130</v>
      </c>
      <c r="D23390" t="s">
        <v>2402</v>
      </c>
      <c r="E23390">
        <v>0</v>
      </c>
    </row>
    <row r="23391" spans="1:5" x14ac:dyDescent="0.3">
      <c r="A23391">
        <v>23170017</v>
      </c>
      <c r="B23391" t="s">
        <v>1316</v>
      </c>
      <c r="C23391" t="s">
        <v>130</v>
      </c>
      <c r="D23391" t="s">
        <v>2403</v>
      </c>
      <c r="E23391">
        <v>-10</v>
      </c>
    </row>
    <row r="23392" spans="1:5" x14ac:dyDescent="0.3">
      <c r="A23392">
        <v>23170017</v>
      </c>
      <c r="B23392" t="s">
        <v>1316</v>
      </c>
      <c r="C23392" t="s">
        <v>130</v>
      </c>
      <c r="D23392" t="s">
        <v>2404</v>
      </c>
      <c r="E23392">
        <v>0</v>
      </c>
    </row>
    <row r="23393" spans="1:5" x14ac:dyDescent="0.3">
      <c r="A23393">
        <v>23170017</v>
      </c>
      <c r="B23393" t="s">
        <v>1316</v>
      </c>
      <c r="C23393" t="s">
        <v>130</v>
      </c>
      <c r="D23393" t="s">
        <v>2405</v>
      </c>
      <c r="E23393">
        <v>0</v>
      </c>
    </row>
    <row r="23394" spans="1:5" x14ac:dyDescent="0.3">
      <c r="A23394">
        <v>23170017</v>
      </c>
      <c r="B23394" t="s">
        <v>1316</v>
      </c>
      <c r="C23394" t="s">
        <v>130</v>
      </c>
      <c r="D23394" t="s">
        <v>2406</v>
      </c>
      <c r="E23394">
        <v>0</v>
      </c>
    </row>
    <row r="23395" spans="1:5" x14ac:dyDescent="0.3">
      <c r="A23395">
        <v>23170017</v>
      </c>
      <c r="B23395" t="s">
        <v>1316</v>
      </c>
      <c r="C23395" t="s">
        <v>130</v>
      </c>
      <c r="D23395" t="s">
        <v>2407</v>
      </c>
      <c r="E23395">
        <v>0</v>
      </c>
    </row>
    <row r="23396" spans="1:5" x14ac:dyDescent="0.3">
      <c r="A23396">
        <v>23170017</v>
      </c>
      <c r="B23396" t="s">
        <v>1316</v>
      </c>
      <c r="C23396" t="s">
        <v>130</v>
      </c>
      <c r="D23396" t="s">
        <v>2408</v>
      </c>
      <c r="E23396">
        <v>0</v>
      </c>
    </row>
    <row r="23397" spans="1:5" x14ac:dyDescent="0.3">
      <c r="A23397">
        <v>23170017</v>
      </c>
      <c r="B23397" t="s">
        <v>1316</v>
      </c>
      <c r="C23397" t="s">
        <v>130</v>
      </c>
      <c r="D23397" t="s">
        <v>2409</v>
      </c>
      <c r="E23397">
        <v>0</v>
      </c>
    </row>
    <row r="23398" spans="1:5" x14ac:dyDescent="0.3">
      <c r="A23398">
        <v>23170017</v>
      </c>
      <c r="B23398" t="s">
        <v>1316</v>
      </c>
      <c r="C23398" t="s">
        <v>130</v>
      </c>
      <c r="D23398" t="s">
        <v>2410</v>
      </c>
      <c r="E23398">
        <v>0</v>
      </c>
    </row>
    <row r="23399" spans="1:5" x14ac:dyDescent="0.3">
      <c r="A23399">
        <v>23170017</v>
      </c>
      <c r="B23399" t="s">
        <v>1316</v>
      </c>
      <c r="C23399" t="s">
        <v>130</v>
      </c>
      <c r="D23399" t="s">
        <v>2411</v>
      </c>
      <c r="E23399">
        <v>0</v>
      </c>
    </row>
    <row r="23400" spans="1:5" x14ac:dyDescent="0.3">
      <c r="A23400">
        <v>23170017</v>
      </c>
      <c r="B23400" t="s">
        <v>1316</v>
      </c>
      <c r="C23400" t="s">
        <v>130</v>
      </c>
      <c r="D23400" t="s">
        <v>2412</v>
      </c>
      <c r="E23400">
        <v>0</v>
      </c>
    </row>
    <row r="23401" spans="1:5" x14ac:dyDescent="0.3">
      <c r="A23401">
        <v>23170017</v>
      </c>
      <c r="B23401" t="s">
        <v>1316</v>
      </c>
      <c r="C23401" t="s">
        <v>130</v>
      </c>
      <c r="D23401" t="s">
        <v>2413</v>
      </c>
      <c r="E23401">
        <v>0</v>
      </c>
    </row>
    <row r="23402" spans="1:5" x14ac:dyDescent="0.3">
      <c r="A23402">
        <v>73050003</v>
      </c>
      <c r="B23402" t="s">
        <v>1318</v>
      </c>
      <c r="C23402" t="s">
        <v>8</v>
      </c>
      <c r="D23402" t="s">
        <v>2378</v>
      </c>
      <c r="E23402">
        <v>0</v>
      </c>
    </row>
    <row r="23403" spans="1:5" x14ac:dyDescent="0.3">
      <c r="A23403">
        <v>73050003</v>
      </c>
      <c r="B23403" t="s">
        <v>1318</v>
      </c>
      <c r="C23403" t="s">
        <v>8</v>
      </c>
      <c r="D23403" t="s">
        <v>2379</v>
      </c>
      <c r="E23403">
        <v>0</v>
      </c>
    </row>
    <row r="23404" spans="1:5" x14ac:dyDescent="0.3">
      <c r="A23404">
        <v>73050003</v>
      </c>
      <c r="B23404" t="s">
        <v>1318</v>
      </c>
      <c r="C23404" t="s">
        <v>8</v>
      </c>
      <c r="D23404" t="s">
        <v>2380</v>
      </c>
      <c r="E23404">
        <v>0</v>
      </c>
    </row>
    <row r="23405" spans="1:5" x14ac:dyDescent="0.3">
      <c r="A23405">
        <v>73050003</v>
      </c>
      <c r="B23405" t="s">
        <v>1318</v>
      </c>
      <c r="C23405" t="s">
        <v>8</v>
      </c>
      <c r="D23405" t="s">
        <v>2381</v>
      </c>
      <c r="E23405">
        <v>0</v>
      </c>
    </row>
    <row r="23406" spans="1:5" x14ac:dyDescent="0.3">
      <c r="A23406">
        <v>73050003</v>
      </c>
      <c r="B23406" t="s">
        <v>1318</v>
      </c>
      <c r="C23406" t="s">
        <v>8</v>
      </c>
      <c r="D23406" t="s">
        <v>2382</v>
      </c>
      <c r="E23406">
        <v>0</v>
      </c>
    </row>
    <row r="23407" spans="1:5" x14ac:dyDescent="0.3">
      <c r="A23407">
        <v>73050003</v>
      </c>
      <c r="B23407" t="s">
        <v>1318</v>
      </c>
      <c r="C23407" t="s">
        <v>8</v>
      </c>
      <c r="D23407" t="s">
        <v>2383</v>
      </c>
      <c r="E23407">
        <v>0</v>
      </c>
    </row>
    <row r="23408" spans="1:5" x14ac:dyDescent="0.3">
      <c r="A23408">
        <v>73050003</v>
      </c>
      <c r="B23408" t="s">
        <v>1318</v>
      </c>
      <c r="C23408" t="s">
        <v>8</v>
      </c>
      <c r="D23408" t="s">
        <v>2384</v>
      </c>
      <c r="E23408">
        <v>0</v>
      </c>
    </row>
    <row r="23409" spans="1:5" x14ac:dyDescent="0.3">
      <c r="A23409">
        <v>73050003</v>
      </c>
      <c r="B23409" t="s">
        <v>1318</v>
      </c>
      <c r="C23409" t="s">
        <v>8</v>
      </c>
      <c r="D23409" t="s">
        <v>2385</v>
      </c>
      <c r="E23409">
        <v>0</v>
      </c>
    </row>
    <row r="23410" spans="1:5" x14ac:dyDescent="0.3">
      <c r="A23410">
        <v>73050003</v>
      </c>
      <c r="B23410" t="s">
        <v>1318</v>
      </c>
      <c r="C23410" t="s">
        <v>8</v>
      </c>
      <c r="D23410" t="s">
        <v>2386</v>
      </c>
      <c r="E23410">
        <v>0</v>
      </c>
    </row>
    <row r="23411" spans="1:5" x14ac:dyDescent="0.3">
      <c r="A23411">
        <v>73050003</v>
      </c>
      <c r="B23411" t="s">
        <v>1318</v>
      </c>
      <c r="C23411" t="s">
        <v>8</v>
      </c>
      <c r="D23411" t="s">
        <v>2387</v>
      </c>
      <c r="E23411">
        <v>0</v>
      </c>
    </row>
    <row r="23412" spans="1:5" x14ac:dyDescent="0.3">
      <c r="A23412">
        <v>73050003</v>
      </c>
      <c r="B23412" t="s">
        <v>1318</v>
      </c>
      <c r="C23412" t="s">
        <v>8</v>
      </c>
      <c r="D23412" t="s">
        <v>2388</v>
      </c>
      <c r="E23412">
        <v>-1</v>
      </c>
    </row>
    <row r="23413" spans="1:5" x14ac:dyDescent="0.3">
      <c r="A23413">
        <v>73050003</v>
      </c>
      <c r="B23413" t="s">
        <v>1318</v>
      </c>
      <c r="C23413" t="s">
        <v>8</v>
      </c>
      <c r="D23413" t="s">
        <v>2389</v>
      </c>
      <c r="E23413">
        <v>0</v>
      </c>
    </row>
    <row r="23414" spans="1:5" x14ac:dyDescent="0.3">
      <c r="A23414">
        <v>73050003</v>
      </c>
      <c r="B23414" t="s">
        <v>1318</v>
      </c>
      <c r="C23414" t="s">
        <v>8</v>
      </c>
      <c r="D23414" t="s">
        <v>2390</v>
      </c>
      <c r="E23414">
        <v>0</v>
      </c>
    </row>
    <row r="23415" spans="1:5" x14ac:dyDescent="0.3">
      <c r="A23415">
        <v>73050003</v>
      </c>
      <c r="B23415" t="s">
        <v>1318</v>
      </c>
      <c r="C23415" t="s">
        <v>8</v>
      </c>
      <c r="D23415" t="s">
        <v>2391</v>
      </c>
      <c r="E23415">
        <v>0</v>
      </c>
    </row>
    <row r="23416" spans="1:5" x14ac:dyDescent="0.3">
      <c r="A23416">
        <v>73050003</v>
      </c>
      <c r="B23416" t="s">
        <v>1318</v>
      </c>
      <c r="C23416" t="s">
        <v>8</v>
      </c>
      <c r="D23416" t="s">
        <v>2392</v>
      </c>
      <c r="E23416">
        <v>-1</v>
      </c>
    </row>
    <row r="23417" spans="1:5" x14ac:dyDescent="0.3">
      <c r="A23417">
        <v>73050003</v>
      </c>
      <c r="B23417" t="s">
        <v>1318</v>
      </c>
      <c r="C23417" t="s">
        <v>8</v>
      </c>
      <c r="D23417" t="s">
        <v>2393</v>
      </c>
      <c r="E23417">
        <v>0</v>
      </c>
    </row>
    <row r="23418" spans="1:5" x14ac:dyDescent="0.3">
      <c r="A23418">
        <v>73050003</v>
      </c>
      <c r="B23418" t="s">
        <v>1318</v>
      </c>
      <c r="C23418" t="s">
        <v>8</v>
      </c>
      <c r="D23418" t="s">
        <v>2394</v>
      </c>
      <c r="E23418">
        <v>-1</v>
      </c>
    </row>
    <row r="23419" spans="1:5" x14ac:dyDescent="0.3">
      <c r="A23419">
        <v>73050003</v>
      </c>
      <c r="B23419" t="s">
        <v>1318</v>
      </c>
      <c r="C23419" t="s">
        <v>8</v>
      </c>
      <c r="D23419" t="s">
        <v>2395</v>
      </c>
      <c r="E23419">
        <v>0</v>
      </c>
    </row>
    <row r="23420" spans="1:5" x14ac:dyDescent="0.3">
      <c r="A23420">
        <v>73050003</v>
      </c>
      <c r="B23420" t="s">
        <v>1318</v>
      </c>
      <c r="C23420" t="s">
        <v>8</v>
      </c>
      <c r="D23420" t="s">
        <v>2396</v>
      </c>
      <c r="E23420">
        <v>0</v>
      </c>
    </row>
    <row r="23421" spans="1:5" x14ac:dyDescent="0.3">
      <c r="A23421">
        <v>73050003</v>
      </c>
      <c r="B23421" t="s">
        <v>1318</v>
      </c>
      <c r="C23421" t="s">
        <v>8</v>
      </c>
      <c r="D23421" t="s">
        <v>2397</v>
      </c>
      <c r="E23421">
        <v>0</v>
      </c>
    </row>
    <row r="23422" spans="1:5" x14ac:dyDescent="0.3">
      <c r="A23422">
        <v>73050003</v>
      </c>
      <c r="B23422" t="s">
        <v>1318</v>
      </c>
      <c r="C23422" t="s">
        <v>8</v>
      </c>
      <c r="D23422" t="s">
        <v>2398</v>
      </c>
      <c r="E23422">
        <v>-1</v>
      </c>
    </row>
    <row r="23423" spans="1:5" x14ac:dyDescent="0.3">
      <c r="A23423">
        <v>73050003</v>
      </c>
      <c r="B23423" t="s">
        <v>1318</v>
      </c>
      <c r="C23423" t="s">
        <v>8</v>
      </c>
      <c r="D23423" t="s">
        <v>2399</v>
      </c>
      <c r="E23423">
        <v>0</v>
      </c>
    </row>
    <row r="23424" spans="1:5" x14ac:dyDescent="0.3">
      <c r="A23424">
        <v>73050003</v>
      </c>
      <c r="B23424" t="s">
        <v>1318</v>
      </c>
      <c r="C23424" t="s">
        <v>8</v>
      </c>
      <c r="D23424" t="s">
        <v>2400</v>
      </c>
      <c r="E23424">
        <v>0</v>
      </c>
    </row>
    <row r="23425" spans="1:5" x14ac:dyDescent="0.3">
      <c r="A23425">
        <v>73050003</v>
      </c>
      <c r="B23425" t="s">
        <v>1318</v>
      </c>
      <c r="C23425" t="s">
        <v>8</v>
      </c>
      <c r="D23425" t="s">
        <v>2401</v>
      </c>
      <c r="E23425">
        <v>-2</v>
      </c>
    </row>
    <row r="23426" spans="1:5" x14ac:dyDescent="0.3">
      <c r="A23426">
        <v>73050003</v>
      </c>
      <c r="B23426" t="s">
        <v>1318</v>
      </c>
      <c r="C23426" t="s">
        <v>8</v>
      </c>
      <c r="D23426" t="s">
        <v>2402</v>
      </c>
      <c r="E23426">
        <v>0</v>
      </c>
    </row>
    <row r="23427" spans="1:5" x14ac:dyDescent="0.3">
      <c r="A23427">
        <v>73050003</v>
      </c>
      <c r="B23427" t="s">
        <v>1318</v>
      </c>
      <c r="C23427" t="s">
        <v>8</v>
      </c>
      <c r="D23427" t="s">
        <v>2403</v>
      </c>
      <c r="E23427">
        <v>0</v>
      </c>
    </row>
    <row r="23428" spans="1:5" x14ac:dyDescent="0.3">
      <c r="A23428">
        <v>73050003</v>
      </c>
      <c r="B23428" t="s">
        <v>1318</v>
      </c>
      <c r="C23428" t="s">
        <v>8</v>
      </c>
      <c r="D23428" t="s">
        <v>2404</v>
      </c>
      <c r="E23428">
        <v>0</v>
      </c>
    </row>
    <row r="23429" spans="1:5" x14ac:dyDescent="0.3">
      <c r="A23429">
        <v>73050003</v>
      </c>
      <c r="B23429" t="s">
        <v>1318</v>
      </c>
      <c r="C23429" t="s">
        <v>8</v>
      </c>
      <c r="D23429" t="s">
        <v>2405</v>
      </c>
      <c r="E23429">
        <v>0</v>
      </c>
    </row>
    <row r="23430" spans="1:5" x14ac:dyDescent="0.3">
      <c r="A23430">
        <v>73050003</v>
      </c>
      <c r="B23430" t="s">
        <v>1318</v>
      </c>
      <c r="C23430" t="s">
        <v>8</v>
      </c>
      <c r="D23430" t="s">
        <v>2406</v>
      </c>
      <c r="E23430">
        <v>-1</v>
      </c>
    </row>
    <row r="23431" spans="1:5" x14ac:dyDescent="0.3">
      <c r="A23431">
        <v>73050003</v>
      </c>
      <c r="B23431" t="s">
        <v>1318</v>
      </c>
      <c r="C23431" t="s">
        <v>8</v>
      </c>
      <c r="D23431" t="s">
        <v>2407</v>
      </c>
      <c r="E23431">
        <v>0</v>
      </c>
    </row>
    <row r="23432" spans="1:5" x14ac:dyDescent="0.3">
      <c r="A23432">
        <v>73050003</v>
      </c>
      <c r="B23432" t="s">
        <v>1318</v>
      </c>
      <c r="C23432" t="s">
        <v>8</v>
      </c>
      <c r="D23432" t="s">
        <v>2408</v>
      </c>
      <c r="E23432">
        <v>0</v>
      </c>
    </row>
    <row r="23433" spans="1:5" x14ac:dyDescent="0.3">
      <c r="A23433">
        <v>73050003</v>
      </c>
      <c r="B23433" t="s">
        <v>1318</v>
      </c>
      <c r="C23433" t="s">
        <v>8</v>
      </c>
      <c r="D23433" t="s">
        <v>2409</v>
      </c>
      <c r="E23433">
        <v>-1</v>
      </c>
    </row>
    <row r="23434" spans="1:5" x14ac:dyDescent="0.3">
      <c r="A23434">
        <v>73050003</v>
      </c>
      <c r="B23434" t="s">
        <v>1318</v>
      </c>
      <c r="C23434" t="s">
        <v>8</v>
      </c>
      <c r="D23434" t="s">
        <v>2410</v>
      </c>
      <c r="E23434">
        <v>0</v>
      </c>
    </row>
    <row r="23435" spans="1:5" x14ac:dyDescent="0.3">
      <c r="A23435">
        <v>73050003</v>
      </c>
      <c r="B23435" t="s">
        <v>1318</v>
      </c>
      <c r="C23435" t="s">
        <v>8</v>
      </c>
      <c r="D23435" t="s">
        <v>2411</v>
      </c>
      <c r="E23435">
        <v>-1</v>
      </c>
    </row>
    <row r="23436" spans="1:5" x14ac:dyDescent="0.3">
      <c r="A23436">
        <v>73050003</v>
      </c>
      <c r="B23436" t="s">
        <v>1318</v>
      </c>
      <c r="C23436" t="s">
        <v>8</v>
      </c>
      <c r="D23436" t="s">
        <v>2412</v>
      </c>
      <c r="E23436">
        <v>0</v>
      </c>
    </row>
    <row r="23437" spans="1:5" x14ac:dyDescent="0.3">
      <c r="A23437">
        <v>73050003</v>
      </c>
      <c r="B23437" t="s">
        <v>1318</v>
      </c>
      <c r="C23437" t="s">
        <v>8</v>
      </c>
      <c r="D23437" t="s">
        <v>2413</v>
      </c>
      <c r="E23437">
        <v>0</v>
      </c>
    </row>
    <row r="23438" spans="1:5" x14ac:dyDescent="0.3">
      <c r="A23438">
        <v>23320015</v>
      </c>
      <c r="B23438" t="s">
        <v>1320</v>
      </c>
      <c r="C23438" t="s">
        <v>8</v>
      </c>
      <c r="D23438" t="s">
        <v>2378</v>
      </c>
      <c r="E23438">
        <v>0</v>
      </c>
    </row>
    <row r="23439" spans="1:5" x14ac:dyDescent="0.3">
      <c r="A23439">
        <v>23320015</v>
      </c>
      <c r="B23439" t="s">
        <v>1320</v>
      </c>
      <c r="C23439" t="s">
        <v>8</v>
      </c>
      <c r="D23439" t="s">
        <v>2379</v>
      </c>
      <c r="E23439">
        <v>0</v>
      </c>
    </row>
    <row r="23440" spans="1:5" x14ac:dyDescent="0.3">
      <c r="A23440">
        <v>23320015</v>
      </c>
      <c r="B23440" t="s">
        <v>1320</v>
      </c>
      <c r="C23440" t="s">
        <v>8</v>
      </c>
      <c r="D23440" t="s">
        <v>2380</v>
      </c>
      <c r="E23440">
        <v>-1</v>
      </c>
    </row>
    <row r="23441" spans="1:5" x14ac:dyDescent="0.3">
      <c r="A23441">
        <v>23320015</v>
      </c>
      <c r="B23441" t="s">
        <v>1320</v>
      </c>
      <c r="C23441" t="s">
        <v>8</v>
      </c>
      <c r="D23441" t="s">
        <v>2381</v>
      </c>
      <c r="E23441">
        <v>0</v>
      </c>
    </row>
    <row r="23442" spans="1:5" x14ac:dyDescent="0.3">
      <c r="A23442">
        <v>23320015</v>
      </c>
      <c r="B23442" t="s">
        <v>1320</v>
      </c>
      <c r="C23442" t="s">
        <v>8</v>
      </c>
      <c r="D23442" t="s">
        <v>2382</v>
      </c>
      <c r="E23442">
        <v>0</v>
      </c>
    </row>
    <row r="23443" spans="1:5" x14ac:dyDescent="0.3">
      <c r="A23443">
        <v>23320015</v>
      </c>
      <c r="B23443" t="s">
        <v>1320</v>
      </c>
      <c r="C23443" t="s">
        <v>8</v>
      </c>
      <c r="D23443" t="s">
        <v>2383</v>
      </c>
      <c r="E23443">
        <v>0</v>
      </c>
    </row>
    <row r="23444" spans="1:5" x14ac:dyDescent="0.3">
      <c r="A23444">
        <v>23320015</v>
      </c>
      <c r="B23444" t="s">
        <v>1320</v>
      </c>
      <c r="C23444" t="s">
        <v>8</v>
      </c>
      <c r="D23444" t="s">
        <v>2384</v>
      </c>
      <c r="E23444">
        <v>0</v>
      </c>
    </row>
    <row r="23445" spans="1:5" x14ac:dyDescent="0.3">
      <c r="A23445">
        <v>23320015</v>
      </c>
      <c r="B23445" t="s">
        <v>1320</v>
      </c>
      <c r="C23445" t="s">
        <v>8</v>
      </c>
      <c r="D23445" t="s">
        <v>2385</v>
      </c>
      <c r="E23445">
        <v>0</v>
      </c>
    </row>
    <row r="23446" spans="1:5" x14ac:dyDescent="0.3">
      <c r="A23446">
        <v>23320015</v>
      </c>
      <c r="B23446" t="s">
        <v>1320</v>
      </c>
      <c r="C23446" t="s">
        <v>8</v>
      </c>
      <c r="D23446" t="s">
        <v>2386</v>
      </c>
      <c r="E23446">
        <v>0</v>
      </c>
    </row>
    <row r="23447" spans="1:5" x14ac:dyDescent="0.3">
      <c r="A23447">
        <v>23320015</v>
      </c>
      <c r="B23447" t="s">
        <v>1320</v>
      </c>
      <c r="C23447" t="s">
        <v>8</v>
      </c>
      <c r="D23447" t="s">
        <v>2387</v>
      </c>
      <c r="E23447">
        <v>0</v>
      </c>
    </row>
    <row r="23448" spans="1:5" x14ac:dyDescent="0.3">
      <c r="A23448">
        <v>23320015</v>
      </c>
      <c r="B23448" t="s">
        <v>1320</v>
      </c>
      <c r="C23448" t="s">
        <v>8</v>
      </c>
      <c r="D23448" t="s">
        <v>2388</v>
      </c>
      <c r="E23448">
        <v>0</v>
      </c>
    </row>
    <row r="23449" spans="1:5" x14ac:dyDescent="0.3">
      <c r="A23449">
        <v>23320015</v>
      </c>
      <c r="B23449" t="s">
        <v>1320</v>
      </c>
      <c r="C23449" t="s">
        <v>8</v>
      </c>
      <c r="D23449" t="s">
        <v>2389</v>
      </c>
      <c r="E23449">
        <v>0</v>
      </c>
    </row>
    <row r="23450" spans="1:5" x14ac:dyDescent="0.3">
      <c r="A23450">
        <v>23320015</v>
      </c>
      <c r="B23450" t="s">
        <v>1320</v>
      </c>
      <c r="C23450" t="s">
        <v>8</v>
      </c>
      <c r="D23450" t="s">
        <v>2390</v>
      </c>
      <c r="E23450">
        <v>0</v>
      </c>
    </row>
    <row r="23451" spans="1:5" x14ac:dyDescent="0.3">
      <c r="A23451">
        <v>23320015</v>
      </c>
      <c r="B23451" t="s">
        <v>1320</v>
      </c>
      <c r="C23451" t="s">
        <v>8</v>
      </c>
      <c r="D23451" t="s">
        <v>2391</v>
      </c>
      <c r="E23451">
        <v>0</v>
      </c>
    </row>
    <row r="23452" spans="1:5" x14ac:dyDescent="0.3">
      <c r="A23452">
        <v>23320015</v>
      </c>
      <c r="B23452" t="s">
        <v>1320</v>
      </c>
      <c r="C23452" t="s">
        <v>8</v>
      </c>
      <c r="D23452" t="s">
        <v>2392</v>
      </c>
      <c r="E23452">
        <v>0</v>
      </c>
    </row>
    <row r="23453" spans="1:5" x14ac:dyDescent="0.3">
      <c r="A23453">
        <v>23320015</v>
      </c>
      <c r="B23453" t="s">
        <v>1320</v>
      </c>
      <c r="C23453" t="s">
        <v>8</v>
      </c>
      <c r="D23453" t="s">
        <v>2393</v>
      </c>
      <c r="E23453">
        <v>0</v>
      </c>
    </row>
    <row r="23454" spans="1:5" x14ac:dyDescent="0.3">
      <c r="A23454">
        <v>23320015</v>
      </c>
      <c r="B23454" t="s">
        <v>1320</v>
      </c>
      <c r="C23454" t="s">
        <v>8</v>
      </c>
      <c r="D23454" t="s">
        <v>2394</v>
      </c>
      <c r="E23454">
        <v>0</v>
      </c>
    </row>
    <row r="23455" spans="1:5" x14ac:dyDescent="0.3">
      <c r="A23455">
        <v>23320015</v>
      </c>
      <c r="B23455" t="s">
        <v>1320</v>
      </c>
      <c r="C23455" t="s">
        <v>8</v>
      </c>
      <c r="D23455" t="s">
        <v>2395</v>
      </c>
      <c r="E23455">
        <v>0</v>
      </c>
    </row>
    <row r="23456" spans="1:5" x14ac:dyDescent="0.3">
      <c r="A23456">
        <v>23320015</v>
      </c>
      <c r="B23456" t="s">
        <v>1320</v>
      </c>
      <c r="C23456" t="s">
        <v>8</v>
      </c>
      <c r="D23456" t="s">
        <v>2396</v>
      </c>
      <c r="E23456">
        <v>0</v>
      </c>
    </row>
    <row r="23457" spans="1:5" x14ac:dyDescent="0.3">
      <c r="A23457">
        <v>23320015</v>
      </c>
      <c r="B23457" t="s">
        <v>1320</v>
      </c>
      <c r="C23457" t="s">
        <v>8</v>
      </c>
      <c r="D23457" t="s">
        <v>2397</v>
      </c>
      <c r="E23457">
        <v>0</v>
      </c>
    </row>
    <row r="23458" spans="1:5" x14ac:dyDescent="0.3">
      <c r="A23458">
        <v>23320015</v>
      </c>
      <c r="B23458" t="s">
        <v>1320</v>
      </c>
      <c r="C23458" t="s">
        <v>8</v>
      </c>
      <c r="D23458" t="s">
        <v>2398</v>
      </c>
      <c r="E23458">
        <v>-1</v>
      </c>
    </row>
    <row r="23459" spans="1:5" x14ac:dyDescent="0.3">
      <c r="A23459">
        <v>23320015</v>
      </c>
      <c r="B23459" t="s">
        <v>1320</v>
      </c>
      <c r="C23459" t="s">
        <v>8</v>
      </c>
      <c r="D23459" t="s">
        <v>2399</v>
      </c>
      <c r="E23459">
        <v>-1</v>
      </c>
    </row>
    <row r="23460" spans="1:5" x14ac:dyDescent="0.3">
      <c r="A23460">
        <v>23320015</v>
      </c>
      <c r="B23460" t="s">
        <v>1320</v>
      </c>
      <c r="C23460" t="s">
        <v>8</v>
      </c>
      <c r="D23460" t="s">
        <v>2400</v>
      </c>
      <c r="E23460">
        <v>0</v>
      </c>
    </row>
    <row r="23461" spans="1:5" x14ac:dyDescent="0.3">
      <c r="A23461">
        <v>23320015</v>
      </c>
      <c r="B23461" t="s">
        <v>1320</v>
      </c>
      <c r="C23461" t="s">
        <v>8</v>
      </c>
      <c r="D23461" t="s">
        <v>2401</v>
      </c>
      <c r="E23461">
        <v>0</v>
      </c>
    </row>
    <row r="23462" spans="1:5" x14ac:dyDescent="0.3">
      <c r="A23462">
        <v>23320015</v>
      </c>
      <c r="B23462" t="s">
        <v>1320</v>
      </c>
      <c r="C23462" t="s">
        <v>8</v>
      </c>
      <c r="D23462" t="s">
        <v>2402</v>
      </c>
      <c r="E23462">
        <v>0</v>
      </c>
    </row>
    <row r="23463" spans="1:5" x14ac:dyDescent="0.3">
      <c r="A23463">
        <v>23320015</v>
      </c>
      <c r="B23463" t="s">
        <v>1320</v>
      </c>
      <c r="C23463" t="s">
        <v>8</v>
      </c>
      <c r="D23463" t="s">
        <v>2403</v>
      </c>
      <c r="E23463">
        <v>0</v>
      </c>
    </row>
    <row r="23464" spans="1:5" x14ac:dyDescent="0.3">
      <c r="A23464">
        <v>23320015</v>
      </c>
      <c r="B23464" t="s">
        <v>1320</v>
      </c>
      <c r="C23464" t="s">
        <v>8</v>
      </c>
      <c r="D23464" t="s">
        <v>2404</v>
      </c>
      <c r="E23464">
        <v>0</v>
      </c>
    </row>
    <row r="23465" spans="1:5" x14ac:dyDescent="0.3">
      <c r="A23465">
        <v>23320015</v>
      </c>
      <c r="B23465" t="s">
        <v>1320</v>
      </c>
      <c r="C23465" t="s">
        <v>8</v>
      </c>
      <c r="D23465" t="s">
        <v>2405</v>
      </c>
      <c r="E23465">
        <v>-2</v>
      </c>
    </row>
    <row r="23466" spans="1:5" x14ac:dyDescent="0.3">
      <c r="A23466">
        <v>23320015</v>
      </c>
      <c r="B23466" t="s">
        <v>1320</v>
      </c>
      <c r="C23466" t="s">
        <v>8</v>
      </c>
      <c r="D23466" t="s">
        <v>2406</v>
      </c>
      <c r="E23466">
        <v>0</v>
      </c>
    </row>
    <row r="23467" spans="1:5" x14ac:dyDescent="0.3">
      <c r="A23467">
        <v>23320015</v>
      </c>
      <c r="B23467" t="s">
        <v>1320</v>
      </c>
      <c r="C23467" t="s">
        <v>8</v>
      </c>
      <c r="D23467" t="s">
        <v>2407</v>
      </c>
      <c r="E23467">
        <v>0</v>
      </c>
    </row>
    <row r="23468" spans="1:5" x14ac:dyDescent="0.3">
      <c r="A23468">
        <v>23320015</v>
      </c>
      <c r="B23468" t="s">
        <v>1320</v>
      </c>
      <c r="C23468" t="s">
        <v>8</v>
      </c>
      <c r="D23468" t="s">
        <v>2408</v>
      </c>
      <c r="E23468">
        <v>0</v>
      </c>
    </row>
    <row r="23469" spans="1:5" x14ac:dyDescent="0.3">
      <c r="A23469">
        <v>23320015</v>
      </c>
      <c r="B23469" t="s">
        <v>1320</v>
      </c>
      <c r="C23469" t="s">
        <v>8</v>
      </c>
      <c r="D23469" t="s">
        <v>2409</v>
      </c>
      <c r="E23469">
        <v>0</v>
      </c>
    </row>
    <row r="23470" spans="1:5" x14ac:dyDescent="0.3">
      <c r="A23470">
        <v>23320015</v>
      </c>
      <c r="B23470" t="s">
        <v>1320</v>
      </c>
      <c r="C23470" t="s">
        <v>8</v>
      </c>
      <c r="D23470" t="s">
        <v>2410</v>
      </c>
      <c r="E23470">
        <v>0</v>
      </c>
    </row>
    <row r="23471" spans="1:5" x14ac:dyDescent="0.3">
      <c r="A23471">
        <v>23320015</v>
      </c>
      <c r="B23471" t="s">
        <v>1320</v>
      </c>
      <c r="C23471" t="s">
        <v>8</v>
      </c>
      <c r="D23471" t="s">
        <v>2411</v>
      </c>
      <c r="E23471">
        <v>-1</v>
      </c>
    </row>
    <row r="23472" spans="1:5" x14ac:dyDescent="0.3">
      <c r="A23472">
        <v>23320015</v>
      </c>
      <c r="B23472" t="s">
        <v>1320</v>
      </c>
      <c r="C23472" t="s">
        <v>8</v>
      </c>
      <c r="D23472" t="s">
        <v>2412</v>
      </c>
      <c r="E23472">
        <v>0</v>
      </c>
    </row>
    <row r="23473" spans="1:5" x14ac:dyDescent="0.3">
      <c r="A23473">
        <v>23320015</v>
      </c>
      <c r="B23473" t="s">
        <v>1320</v>
      </c>
      <c r="C23473" t="s">
        <v>8</v>
      </c>
      <c r="D23473" t="s">
        <v>2413</v>
      </c>
      <c r="E23473">
        <v>0</v>
      </c>
    </row>
    <row r="23474" spans="1:5" x14ac:dyDescent="0.3">
      <c r="A23474">
        <v>42100003</v>
      </c>
      <c r="B23474" t="s">
        <v>1322</v>
      </c>
      <c r="C23474" t="s">
        <v>8</v>
      </c>
      <c r="D23474" t="s">
        <v>2378</v>
      </c>
      <c r="E23474">
        <v>0</v>
      </c>
    </row>
    <row r="23475" spans="1:5" x14ac:dyDescent="0.3">
      <c r="A23475">
        <v>42100003</v>
      </c>
      <c r="B23475" t="s">
        <v>1322</v>
      </c>
      <c r="C23475" t="s">
        <v>8</v>
      </c>
      <c r="D23475" t="s">
        <v>2379</v>
      </c>
      <c r="E23475">
        <v>0</v>
      </c>
    </row>
    <row r="23476" spans="1:5" x14ac:dyDescent="0.3">
      <c r="A23476">
        <v>42100003</v>
      </c>
      <c r="B23476" t="s">
        <v>1322</v>
      </c>
      <c r="C23476" t="s">
        <v>8</v>
      </c>
      <c r="D23476" t="s">
        <v>2380</v>
      </c>
      <c r="E23476">
        <v>0</v>
      </c>
    </row>
    <row r="23477" spans="1:5" x14ac:dyDescent="0.3">
      <c r="A23477">
        <v>42100003</v>
      </c>
      <c r="B23477" t="s">
        <v>1322</v>
      </c>
      <c r="C23477" t="s">
        <v>8</v>
      </c>
      <c r="D23477" t="s">
        <v>2381</v>
      </c>
      <c r="E23477">
        <v>0</v>
      </c>
    </row>
    <row r="23478" spans="1:5" x14ac:dyDescent="0.3">
      <c r="A23478">
        <v>42100003</v>
      </c>
      <c r="B23478" t="s">
        <v>1322</v>
      </c>
      <c r="C23478" t="s">
        <v>8</v>
      </c>
      <c r="D23478" t="s">
        <v>2382</v>
      </c>
      <c r="E23478">
        <v>0</v>
      </c>
    </row>
    <row r="23479" spans="1:5" x14ac:dyDescent="0.3">
      <c r="A23479">
        <v>42100003</v>
      </c>
      <c r="B23479" t="s">
        <v>1322</v>
      </c>
      <c r="C23479" t="s">
        <v>8</v>
      </c>
      <c r="D23479" t="s">
        <v>2383</v>
      </c>
      <c r="E23479">
        <v>0</v>
      </c>
    </row>
    <row r="23480" spans="1:5" x14ac:dyDescent="0.3">
      <c r="A23480">
        <v>42100003</v>
      </c>
      <c r="B23480" t="s">
        <v>1322</v>
      </c>
      <c r="C23480" t="s">
        <v>8</v>
      </c>
      <c r="D23480" t="s">
        <v>2384</v>
      </c>
      <c r="E23480">
        <v>0</v>
      </c>
    </row>
    <row r="23481" spans="1:5" x14ac:dyDescent="0.3">
      <c r="A23481">
        <v>42100003</v>
      </c>
      <c r="B23481" t="s">
        <v>1322</v>
      </c>
      <c r="C23481" t="s">
        <v>8</v>
      </c>
      <c r="D23481" t="s">
        <v>2385</v>
      </c>
      <c r="E23481">
        <v>0</v>
      </c>
    </row>
    <row r="23482" spans="1:5" x14ac:dyDescent="0.3">
      <c r="A23482">
        <v>42100003</v>
      </c>
      <c r="B23482" t="s">
        <v>1322</v>
      </c>
      <c r="C23482" t="s">
        <v>8</v>
      </c>
      <c r="D23482" t="s">
        <v>2386</v>
      </c>
      <c r="E23482">
        <v>0</v>
      </c>
    </row>
    <row r="23483" spans="1:5" x14ac:dyDescent="0.3">
      <c r="A23483">
        <v>42100003</v>
      </c>
      <c r="B23483" t="s">
        <v>1322</v>
      </c>
      <c r="C23483" t="s">
        <v>8</v>
      </c>
      <c r="D23483" t="s">
        <v>2387</v>
      </c>
      <c r="E23483">
        <v>0</v>
      </c>
    </row>
    <row r="23484" spans="1:5" x14ac:dyDescent="0.3">
      <c r="A23484">
        <v>42100003</v>
      </c>
      <c r="B23484" t="s">
        <v>1322</v>
      </c>
      <c r="C23484" t="s">
        <v>8</v>
      </c>
      <c r="D23484" t="s">
        <v>2388</v>
      </c>
      <c r="E23484">
        <v>0</v>
      </c>
    </row>
    <row r="23485" spans="1:5" x14ac:dyDescent="0.3">
      <c r="A23485">
        <v>42100003</v>
      </c>
      <c r="B23485" t="s">
        <v>1322</v>
      </c>
      <c r="C23485" t="s">
        <v>8</v>
      </c>
      <c r="D23485" t="s">
        <v>2389</v>
      </c>
      <c r="E23485">
        <v>-2</v>
      </c>
    </row>
    <row r="23486" spans="1:5" x14ac:dyDescent="0.3">
      <c r="A23486">
        <v>42100003</v>
      </c>
      <c r="B23486" t="s">
        <v>1322</v>
      </c>
      <c r="C23486" t="s">
        <v>8</v>
      </c>
      <c r="D23486" t="s">
        <v>2390</v>
      </c>
      <c r="E23486">
        <v>0</v>
      </c>
    </row>
    <row r="23487" spans="1:5" x14ac:dyDescent="0.3">
      <c r="A23487">
        <v>42100003</v>
      </c>
      <c r="B23487" t="s">
        <v>1322</v>
      </c>
      <c r="C23487" t="s">
        <v>8</v>
      </c>
      <c r="D23487" t="s">
        <v>2391</v>
      </c>
      <c r="E23487">
        <v>0</v>
      </c>
    </row>
    <row r="23488" spans="1:5" x14ac:dyDescent="0.3">
      <c r="A23488">
        <v>42100003</v>
      </c>
      <c r="B23488" t="s">
        <v>1322</v>
      </c>
      <c r="C23488" t="s">
        <v>8</v>
      </c>
      <c r="D23488" t="s">
        <v>2392</v>
      </c>
      <c r="E23488">
        <v>0</v>
      </c>
    </row>
    <row r="23489" spans="1:5" x14ac:dyDescent="0.3">
      <c r="A23489">
        <v>42100003</v>
      </c>
      <c r="B23489" t="s">
        <v>1322</v>
      </c>
      <c r="C23489" t="s">
        <v>8</v>
      </c>
      <c r="D23489" t="s">
        <v>2393</v>
      </c>
      <c r="E23489">
        <v>0</v>
      </c>
    </row>
    <row r="23490" spans="1:5" x14ac:dyDescent="0.3">
      <c r="A23490">
        <v>42100003</v>
      </c>
      <c r="B23490" t="s">
        <v>1322</v>
      </c>
      <c r="C23490" t="s">
        <v>8</v>
      </c>
      <c r="D23490" t="s">
        <v>2394</v>
      </c>
      <c r="E23490">
        <v>0</v>
      </c>
    </row>
    <row r="23491" spans="1:5" x14ac:dyDescent="0.3">
      <c r="A23491">
        <v>42100003</v>
      </c>
      <c r="B23491" t="s">
        <v>1322</v>
      </c>
      <c r="C23491" t="s">
        <v>8</v>
      </c>
      <c r="D23491" t="s">
        <v>2395</v>
      </c>
      <c r="E23491">
        <v>-1</v>
      </c>
    </row>
    <row r="23492" spans="1:5" x14ac:dyDescent="0.3">
      <c r="A23492">
        <v>42100003</v>
      </c>
      <c r="B23492" t="s">
        <v>1322</v>
      </c>
      <c r="C23492" t="s">
        <v>8</v>
      </c>
      <c r="D23492" t="s">
        <v>2396</v>
      </c>
      <c r="E23492">
        <v>0</v>
      </c>
    </row>
    <row r="23493" spans="1:5" x14ac:dyDescent="0.3">
      <c r="A23493">
        <v>42100003</v>
      </c>
      <c r="B23493" t="s">
        <v>1322</v>
      </c>
      <c r="C23493" t="s">
        <v>8</v>
      </c>
      <c r="D23493" t="s">
        <v>2397</v>
      </c>
      <c r="E23493">
        <v>0</v>
      </c>
    </row>
    <row r="23494" spans="1:5" x14ac:dyDescent="0.3">
      <c r="A23494">
        <v>42100003</v>
      </c>
      <c r="B23494" t="s">
        <v>1322</v>
      </c>
      <c r="C23494" t="s">
        <v>8</v>
      </c>
      <c r="D23494" t="s">
        <v>2398</v>
      </c>
      <c r="E23494">
        <v>0</v>
      </c>
    </row>
    <row r="23495" spans="1:5" x14ac:dyDescent="0.3">
      <c r="A23495">
        <v>42100003</v>
      </c>
      <c r="B23495" t="s">
        <v>1322</v>
      </c>
      <c r="C23495" t="s">
        <v>8</v>
      </c>
      <c r="D23495" t="s">
        <v>2399</v>
      </c>
      <c r="E23495">
        <v>-2</v>
      </c>
    </row>
    <row r="23496" spans="1:5" x14ac:dyDescent="0.3">
      <c r="A23496">
        <v>42100003</v>
      </c>
      <c r="B23496" t="s">
        <v>1322</v>
      </c>
      <c r="C23496" t="s">
        <v>8</v>
      </c>
      <c r="D23496" t="s">
        <v>2400</v>
      </c>
      <c r="E23496">
        <v>0</v>
      </c>
    </row>
    <row r="23497" spans="1:5" x14ac:dyDescent="0.3">
      <c r="A23497">
        <v>42100003</v>
      </c>
      <c r="B23497" t="s">
        <v>1322</v>
      </c>
      <c r="C23497" t="s">
        <v>8</v>
      </c>
      <c r="D23497" t="s">
        <v>2401</v>
      </c>
      <c r="E23497">
        <v>0</v>
      </c>
    </row>
    <row r="23498" spans="1:5" x14ac:dyDescent="0.3">
      <c r="A23498">
        <v>42100003</v>
      </c>
      <c r="B23498" t="s">
        <v>1322</v>
      </c>
      <c r="C23498" t="s">
        <v>8</v>
      </c>
      <c r="D23498" t="s">
        <v>2402</v>
      </c>
      <c r="E23498">
        <v>0</v>
      </c>
    </row>
    <row r="23499" spans="1:5" x14ac:dyDescent="0.3">
      <c r="A23499">
        <v>42100003</v>
      </c>
      <c r="B23499" t="s">
        <v>1322</v>
      </c>
      <c r="C23499" t="s">
        <v>8</v>
      </c>
      <c r="D23499" t="s">
        <v>2403</v>
      </c>
      <c r="E23499">
        <v>0</v>
      </c>
    </row>
    <row r="23500" spans="1:5" x14ac:dyDescent="0.3">
      <c r="A23500">
        <v>42100003</v>
      </c>
      <c r="B23500" t="s">
        <v>1322</v>
      </c>
      <c r="C23500" t="s">
        <v>8</v>
      </c>
      <c r="D23500" t="s">
        <v>2404</v>
      </c>
      <c r="E23500">
        <v>0</v>
      </c>
    </row>
    <row r="23501" spans="1:5" x14ac:dyDescent="0.3">
      <c r="A23501">
        <v>42100003</v>
      </c>
      <c r="B23501" t="s">
        <v>1322</v>
      </c>
      <c r="C23501" t="s">
        <v>8</v>
      </c>
      <c r="D23501" t="s">
        <v>2405</v>
      </c>
      <c r="E23501">
        <v>0</v>
      </c>
    </row>
    <row r="23502" spans="1:5" x14ac:dyDescent="0.3">
      <c r="A23502">
        <v>42100003</v>
      </c>
      <c r="B23502" t="s">
        <v>1322</v>
      </c>
      <c r="C23502" t="s">
        <v>8</v>
      </c>
      <c r="D23502" t="s">
        <v>2406</v>
      </c>
      <c r="E23502">
        <v>0</v>
      </c>
    </row>
    <row r="23503" spans="1:5" x14ac:dyDescent="0.3">
      <c r="A23503">
        <v>42100003</v>
      </c>
      <c r="B23503" t="s">
        <v>1322</v>
      </c>
      <c r="C23503" t="s">
        <v>8</v>
      </c>
      <c r="D23503" t="s">
        <v>2407</v>
      </c>
      <c r="E23503">
        <v>-2</v>
      </c>
    </row>
    <row r="23504" spans="1:5" x14ac:dyDescent="0.3">
      <c r="A23504">
        <v>42100003</v>
      </c>
      <c r="B23504" t="s">
        <v>1322</v>
      </c>
      <c r="C23504" t="s">
        <v>8</v>
      </c>
      <c r="D23504" t="s">
        <v>2408</v>
      </c>
      <c r="E23504">
        <v>0</v>
      </c>
    </row>
    <row r="23505" spans="1:5" x14ac:dyDescent="0.3">
      <c r="A23505">
        <v>42100003</v>
      </c>
      <c r="B23505" t="s">
        <v>1322</v>
      </c>
      <c r="C23505" t="s">
        <v>8</v>
      </c>
      <c r="D23505" t="s">
        <v>2409</v>
      </c>
      <c r="E23505">
        <v>0</v>
      </c>
    </row>
    <row r="23506" spans="1:5" x14ac:dyDescent="0.3">
      <c r="A23506">
        <v>42100003</v>
      </c>
      <c r="B23506" t="s">
        <v>1322</v>
      </c>
      <c r="C23506" t="s">
        <v>8</v>
      </c>
      <c r="D23506" t="s">
        <v>2410</v>
      </c>
      <c r="E23506">
        <v>0</v>
      </c>
    </row>
    <row r="23507" spans="1:5" x14ac:dyDescent="0.3">
      <c r="A23507">
        <v>42100003</v>
      </c>
      <c r="B23507" t="s">
        <v>1322</v>
      </c>
      <c r="C23507" t="s">
        <v>8</v>
      </c>
      <c r="D23507" t="s">
        <v>2411</v>
      </c>
      <c r="E23507">
        <v>0</v>
      </c>
    </row>
    <row r="23508" spans="1:5" x14ac:dyDescent="0.3">
      <c r="A23508">
        <v>42100003</v>
      </c>
      <c r="B23508" t="s">
        <v>1322</v>
      </c>
      <c r="C23508" t="s">
        <v>8</v>
      </c>
      <c r="D23508" t="s">
        <v>2412</v>
      </c>
      <c r="E23508">
        <v>0</v>
      </c>
    </row>
    <row r="23509" spans="1:5" x14ac:dyDescent="0.3">
      <c r="A23509">
        <v>42100003</v>
      </c>
      <c r="B23509" t="s">
        <v>1322</v>
      </c>
      <c r="C23509" t="s">
        <v>8</v>
      </c>
      <c r="D23509" t="s">
        <v>2413</v>
      </c>
      <c r="E23509">
        <v>0</v>
      </c>
    </row>
    <row r="23510" spans="1:5" x14ac:dyDescent="0.3">
      <c r="A23510">
        <v>37140003</v>
      </c>
      <c r="B23510" t="s">
        <v>1324</v>
      </c>
      <c r="C23510" t="s">
        <v>8</v>
      </c>
      <c r="D23510" t="s">
        <v>2378</v>
      </c>
      <c r="E23510">
        <v>-2</v>
      </c>
    </row>
    <row r="23511" spans="1:5" x14ac:dyDescent="0.3">
      <c r="A23511">
        <v>37140003</v>
      </c>
      <c r="B23511" t="s">
        <v>1324</v>
      </c>
      <c r="C23511" t="s">
        <v>8</v>
      </c>
      <c r="D23511" t="s">
        <v>2379</v>
      </c>
      <c r="E23511">
        <v>-2</v>
      </c>
    </row>
    <row r="23512" spans="1:5" x14ac:dyDescent="0.3">
      <c r="A23512">
        <v>37140003</v>
      </c>
      <c r="B23512" t="s">
        <v>1324</v>
      </c>
      <c r="C23512" t="s">
        <v>8</v>
      </c>
      <c r="D23512" t="s">
        <v>2380</v>
      </c>
      <c r="E23512">
        <v>0</v>
      </c>
    </row>
    <row r="23513" spans="1:5" x14ac:dyDescent="0.3">
      <c r="A23513">
        <v>37140003</v>
      </c>
      <c r="B23513" t="s">
        <v>1324</v>
      </c>
      <c r="C23513" t="s">
        <v>8</v>
      </c>
      <c r="D23513" t="s">
        <v>2381</v>
      </c>
      <c r="E23513">
        <v>-1</v>
      </c>
    </row>
    <row r="23514" spans="1:5" x14ac:dyDescent="0.3">
      <c r="A23514">
        <v>37140003</v>
      </c>
      <c r="B23514" t="s">
        <v>1324</v>
      </c>
      <c r="C23514" t="s">
        <v>8</v>
      </c>
      <c r="D23514" t="s">
        <v>2382</v>
      </c>
      <c r="E23514">
        <v>-2</v>
      </c>
    </row>
    <row r="23515" spans="1:5" x14ac:dyDescent="0.3">
      <c r="A23515">
        <v>37140003</v>
      </c>
      <c r="B23515" t="s">
        <v>1324</v>
      </c>
      <c r="C23515" t="s">
        <v>8</v>
      </c>
      <c r="D23515" t="s">
        <v>2383</v>
      </c>
      <c r="E23515">
        <v>-2</v>
      </c>
    </row>
    <row r="23516" spans="1:5" x14ac:dyDescent="0.3">
      <c r="A23516">
        <v>37140003</v>
      </c>
      <c r="B23516" t="s">
        <v>1324</v>
      </c>
      <c r="C23516" t="s">
        <v>8</v>
      </c>
      <c r="D23516" t="s">
        <v>2384</v>
      </c>
      <c r="E23516">
        <v>0</v>
      </c>
    </row>
    <row r="23517" spans="1:5" x14ac:dyDescent="0.3">
      <c r="A23517">
        <v>37140003</v>
      </c>
      <c r="B23517" t="s">
        <v>1324</v>
      </c>
      <c r="C23517" t="s">
        <v>8</v>
      </c>
      <c r="D23517" t="s">
        <v>2385</v>
      </c>
      <c r="E23517">
        <v>0</v>
      </c>
    </row>
    <row r="23518" spans="1:5" x14ac:dyDescent="0.3">
      <c r="A23518">
        <v>37140003</v>
      </c>
      <c r="B23518" t="s">
        <v>1324</v>
      </c>
      <c r="C23518" t="s">
        <v>8</v>
      </c>
      <c r="D23518" t="s">
        <v>2386</v>
      </c>
      <c r="E23518">
        <v>0</v>
      </c>
    </row>
    <row r="23519" spans="1:5" x14ac:dyDescent="0.3">
      <c r="A23519">
        <v>37140003</v>
      </c>
      <c r="B23519" t="s">
        <v>1324</v>
      </c>
      <c r="C23519" t="s">
        <v>8</v>
      </c>
      <c r="D23519" t="s">
        <v>2387</v>
      </c>
      <c r="E23519">
        <v>0</v>
      </c>
    </row>
    <row r="23520" spans="1:5" x14ac:dyDescent="0.3">
      <c r="A23520">
        <v>37140003</v>
      </c>
      <c r="B23520" t="s">
        <v>1324</v>
      </c>
      <c r="C23520" t="s">
        <v>8</v>
      </c>
      <c r="D23520" t="s">
        <v>2388</v>
      </c>
      <c r="E23520">
        <v>0</v>
      </c>
    </row>
    <row r="23521" spans="1:5" x14ac:dyDescent="0.3">
      <c r="A23521">
        <v>37140003</v>
      </c>
      <c r="B23521" t="s">
        <v>1324</v>
      </c>
      <c r="C23521" t="s">
        <v>8</v>
      </c>
      <c r="D23521" t="s">
        <v>2389</v>
      </c>
      <c r="E23521">
        <v>0</v>
      </c>
    </row>
    <row r="23522" spans="1:5" x14ac:dyDescent="0.3">
      <c r="A23522">
        <v>37140003</v>
      </c>
      <c r="B23522" t="s">
        <v>1324</v>
      </c>
      <c r="C23522" t="s">
        <v>8</v>
      </c>
      <c r="D23522" t="s">
        <v>2390</v>
      </c>
      <c r="E23522">
        <v>0</v>
      </c>
    </row>
    <row r="23523" spans="1:5" x14ac:dyDescent="0.3">
      <c r="A23523">
        <v>37140003</v>
      </c>
      <c r="B23523" t="s">
        <v>1324</v>
      </c>
      <c r="C23523" t="s">
        <v>8</v>
      </c>
      <c r="D23523" t="s">
        <v>2391</v>
      </c>
      <c r="E23523">
        <v>-2</v>
      </c>
    </row>
    <row r="23524" spans="1:5" x14ac:dyDescent="0.3">
      <c r="A23524">
        <v>37140003</v>
      </c>
      <c r="B23524" t="s">
        <v>1324</v>
      </c>
      <c r="C23524" t="s">
        <v>8</v>
      </c>
      <c r="D23524" t="s">
        <v>2392</v>
      </c>
      <c r="E23524">
        <v>0</v>
      </c>
    </row>
    <row r="23525" spans="1:5" x14ac:dyDescent="0.3">
      <c r="A23525">
        <v>37140003</v>
      </c>
      <c r="B23525" t="s">
        <v>1324</v>
      </c>
      <c r="C23525" t="s">
        <v>8</v>
      </c>
      <c r="D23525" t="s">
        <v>2393</v>
      </c>
      <c r="E23525">
        <v>0</v>
      </c>
    </row>
    <row r="23526" spans="1:5" x14ac:dyDescent="0.3">
      <c r="A23526">
        <v>37140003</v>
      </c>
      <c r="B23526" t="s">
        <v>1324</v>
      </c>
      <c r="C23526" t="s">
        <v>8</v>
      </c>
      <c r="D23526" t="s">
        <v>2394</v>
      </c>
      <c r="E23526">
        <v>-2</v>
      </c>
    </row>
    <row r="23527" spans="1:5" x14ac:dyDescent="0.3">
      <c r="A23527">
        <v>37140003</v>
      </c>
      <c r="B23527" t="s">
        <v>1324</v>
      </c>
      <c r="C23527" t="s">
        <v>8</v>
      </c>
      <c r="D23527" t="s">
        <v>2395</v>
      </c>
      <c r="E23527">
        <v>0</v>
      </c>
    </row>
    <row r="23528" spans="1:5" x14ac:dyDescent="0.3">
      <c r="A23528">
        <v>37140003</v>
      </c>
      <c r="B23528" t="s">
        <v>1324</v>
      </c>
      <c r="C23528" t="s">
        <v>8</v>
      </c>
      <c r="D23528" t="s">
        <v>2396</v>
      </c>
      <c r="E23528">
        <v>0</v>
      </c>
    </row>
    <row r="23529" spans="1:5" x14ac:dyDescent="0.3">
      <c r="A23529">
        <v>37140003</v>
      </c>
      <c r="B23529" t="s">
        <v>1324</v>
      </c>
      <c r="C23529" t="s">
        <v>8</v>
      </c>
      <c r="D23529" t="s">
        <v>2397</v>
      </c>
      <c r="E23529">
        <v>0</v>
      </c>
    </row>
    <row r="23530" spans="1:5" x14ac:dyDescent="0.3">
      <c r="A23530">
        <v>37140003</v>
      </c>
      <c r="B23530" t="s">
        <v>1324</v>
      </c>
      <c r="C23530" t="s">
        <v>8</v>
      </c>
      <c r="D23530" t="s">
        <v>2398</v>
      </c>
      <c r="E23530">
        <v>0</v>
      </c>
    </row>
    <row r="23531" spans="1:5" x14ac:dyDescent="0.3">
      <c r="A23531">
        <v>37140003</v>
      </c>
      <c r="B23531" t="s">
        <v>1324</v>
      </c>
      <c r="C23531" t="s">
        <v>8</v>
      </c>
      <c r="D23531" t="s">
        <v>2399</v>
      </c>
      <c r="E23531">
        <v>-1</v>
      </c>
    </row>
    <row r="23532" spans="1:5" x14ac:dyDescent="0.3">
      <c r="A23532">
        <v>37140003</v>
      </c>
      <c r="B23532" t="s">
        <v>1324</v>
      </c>
      <c r="C23532" t="s">
        <v>8</v>
      </c>
      <c r="D23532" t="s">
        <v>2400</v>
      </c>
      <c r="E23532">
        <v>-2</v>
      </c>
    </row>
    <row r="23533" spans="1:5" x14ac:dyDescent="0.3">
      <c r="A23533">
        <v>37140003</v>
      </c>
      <c r="B23533" t="s">
        <v>1324</v>
      </c>
      <c r="C23533" t="s">
        <v>8</v>
      </c>
      <c r="D23533" t="s">
        <v>2401</v>
      </c>
      <c r="E23533">
        <v>0</v>
      </c>
    </row>
    <row r="23534" spans="1:5" x14ac:dyDescent="0.3">
      <c r="A23534">
        <v>37140003</v>
      </c>
      <c r="B23534" t="s">
        <v>1324</v>
      </c>
      <c r="C23534" t="s">
        <v>8</v>
      </c>
      <c r="D23534" t="s">
        <v>2402</v>
      </c>
      <c r="E23534">
        <v>-2</v>
      </c>
    </row>
    <row r="23535" spans="1:5" x14ac:dyDescent="0.3">
      <c r="A23535">
        <v>37140003</v>
      </c>
      <c r="B23535" t="s">
        <v>1324</v>
      </c>
      <c r="C23535" t="s">
        <v>8</v>
      </c>
      <c r="D23535" t="s">
        <v>2403</v>
      </c>
      <c r="E23535">
        <v>0</v>
      </c>
    </row>
    <row r="23536" spans="1:5" x14ac:dyDescent="0.3">
      <c r="A23536">
        <v>37140003</v>
      </c>
      <c r="B23536" t="s">
        <v>1324</v>
      </c>
      <c r="C23536" t="s">
        <v>8</v>
      </c>
      <c r="D23536" t="s">
        <v>2404</v>
      </c>
      <c r="E23536">
        <v>0</v>
      </c>
    </row>
    <row r="23537" spans="1:5" x14ac:dyDescent="0.3">
      <c r="A23537">
        <v>37140003</v>
      </c>
      <c r="B23537" t="s">
        <v>1324</v>
      </c>
      <c r="C23537" t="s">
        <v>8</v>
      </c>
      <c r="D23537" t="s">
        <v>2405</v>
      </c>
      <c r="E23537">
        <v>0</v>
      </c>
    </row>
    <row r="23538" spans="1:5" x14ac:dyDescent="0.3">
      <c r="A23538">
        <v>37140003</v>
      </c>
      <c r="B23538" t="s">
        <v>1324</v>
      </c>
      <c r="C23538" t="s">
        <v>8</v>
      </c>
      <c r="D23538" t="s">
        <v>2406</v>
      </c>
      <c r="E23538">
        <v>0</v>
      </c>
    </row>
    <row r="23539" spans="1:5" x14ac:dyDescent="0.3">
      <c r="A23539">
        <v>37140003</v>
      </c>
      <c r="B23539" t="s">
        <v>1324</v>
      </c>
      <c r="C23539" t="s">
        <v>8</v>
      </c>
      <c r="D23539" t="s">
        <v>2407</v>
      </c>
      <c r="E23539">
        <v>-9</v>
      </c>
    </row>
    <row r="23540" spans="1:5" x14ac:dyDescent="0.3">
      <c r="A23540">
        <v>37140003</v>
      </c>
      <c r="B23540" t="s">
        <v>1324</v>
      </c>
      <c r="C23540" t="s">
        <v>8</v>
      </c>
      <c r="D23540" t="s">
        <v>2408</v>
      </c>
      <c r="E23540">
        <v>-4</v>
      </c>
    </row>
    <row r="23541" spans="1:5" x14ac:dyDescent="0.3">
      <c r="A23541">
        <v>37140003</v>
      </c>
      <c r="B23541" t="s">
        <v>1324</v>
      </c>
      <c r="C23541" t="s">
        <v>8</v>
      </c>
      <c r="D23541" t="s">
        <v>2409</v>
      </c>
      <c r="E23541">
        <v>0</v>
      </c>
    </row>
    <row r="23542" spans="1:5" x14ac:dyDescent="0.3">
      <c r="A23542">
        <v>37140003</v>
      </c>
      <c r="B23542" t="s">
        <v>1324</v>
      </c>
      <c r="C23542" t="s">
        <v>8</v>
      </c>
      <c r="D23542" t="s">
        <v>2410</v>
      </c>
      <c r="E23542">
        <v>0</v>
      </c>
    </row>
    <row r="23543" spans="1:5" x14ac:dyDescent="0.3">
      <c r="A23543">
        <v>37140003</v>
      </c>
      <c r="B23543" t="s">
        <v>1324</v>
      </c>
      <c r="C23543" t="s">
        <v>8</v>
      </c>
      <c r="D23543" t="s">
        <v>2411</v>
      </c>
      <c r="E23543">
        <v>0</v>
      </c>
    </row>
    <row r="23544" spans="1:5" x14ac:dyDescent="0.3">
      <c r="A23544">
        <v>37140003</v>
      </c>
      <c r="B23544" t="s">
        <v>1324</v>
      </c>
      <c r="C23544" t="s">
        <v>8</v>
      </c>
      <c r="D23544" t="s">
        <v>2412</v>
      </c>
      <c r="E23544">
        <v>0</v>
      </c>
    </row>
    <row r="23545" spans="1:5" x14ac:dyDescent="0.3">
      <c r="A23545">
        <v>37140003</v>
      </c>
      <c r="B23545" t="s">
        <v>1324</v>
      </c>
      <c r="C23545" t="s">
        <v>8</v>
      </c>
      <c r="D23545" t="s">
        <v>2413</v>
      </c>
      <c r="E23545">
        <v>0</v>
      </c>
    </row>
    <row r="23546" spans="1:5" x14ac:dyDescent="0.3">
      <c r="A23546">
        <v>50350090</v>
      </c>
      <c r="B23546" t="s">
        <v>1326</v>
      </c>
      <c r="C23546" t="s">
        <v>8</v>
      </c>
      <c r="D23546" t="s">
        <v>2378</v>
      </c>
      <c r="E23546">
        <v>0</v>
      </c>
    </row>
    <row r="23547" spans="1:5" x14ac:dyDescent="0.3">
      <c r="A23547">
        <v>50350090</v>
      </c>
      <c r="B23547" t="s">
        <v>1326</v>
      </c>
      <c r="C23547" t="s">
        <v>8</v>
      </c>
      <c r="D23547" t="s">
        <v>2379</v>
      </c>
      <c r="E23547">
        <v>0</v>
      </c>
    </row>
    <row r="23548" spans="1:5" x14ac:dyDescent="0.3">
      <c r="A23548">
        <v>50350090</v>
      </c>
      <c r="B23548" t="s">
        <v>1326</v>
      </c>
      <c r="C23548" t="s">
        <v>8</v>
      </c>
      <c r="D23548" t="s">
        <v>2380</v>
      </c>
      <c r="E23548">
        <v>0</v>
      </c>
    </row>
    <row r="23549" spans="1:5" x14ac:dyDescent="0.3">
      <c r="A23549">
        <v>50350090</v>
      </c>
      <c r="B23549" t="s">
        <v>1326</v>
      </c>
      <c r="C23549" t="s">
        <v>8</v>
      </c>
      <c r="D23549" t="s">
        <v>2381</v>
      </c>
      <c r="E23549">
        <v>0</v>
      </c>
    </row>
    <row r="23550" spans="1:5" x14ac:dyDescent="0.3">
      <c r="A23550">
        <v>50350090</v>
      </c>
      <c r="B23550" t="s">
        <v>1326</v>
      </c>
      <c r="C23550" t="s">
        <v>8</v>
      </c>
      <c r="D23550" t="s">
        <v>2382</v>
      </c>
      <c r="E23550">
        <v>0</v>
      </c>
    </row>
    <row r="23551" spans="1:5" x14ac:dyDescent="0.3">
      <c r="A23551">
        <v>50350090</v>
      </c>
      <c r="B23551" t="s">
        <v>1326</v>
      </c>
      <c r="C23551" t="s">
        <v>8</v>
      </c>
      <c r="D23551" t="s">
        <v>2383</v>
      </c>
      <c r="E23551">
        <v>0</v>
      </c>
    </row>
    <row r="23552" spans="1:5" x14ac:dyDescent="0.3">
      <c r="A23552">
        <v>50350090</v>
      </c>
      <c r="B23552" t="s">
        <v>1326</v>
      </c>
      <c r="C23552" t="s">
        <v>8</v>
      </c>
      <c r="D23552" t="s">
        <v>2384</v>
      </c>
      <c r="E23552">
        <v>0</v>
      </c>
    </row>
    <row r="23553" spans="1:5" x14ac:dyDescent="0.3">
      <c r="A23553">
        <v>50350090</v>
      </c>
      <c r="B23553" t="s">
        <v>1326</v>
      </c>
      <c r="C23553" t="s">
        <v>8</v>
      </c>
      <c r="D23553" t="s">
        <v>2385</v>
      </c>
      <c r="E23553">
        <v>0</v>
      </c>
    </row>
    <row r="23554" spans="1:5" x14ac:dyDescent="0.3">
      <c r="A23554">
        <v>50350090</v>
      </c>
      <c r="B23554" t="s">
        <v>1326</v>
      </c>
      <c r="C23554" t="s">
        <v>8</v>
      </c>
      <c r="D23554" t="s">
        <v>2386</v>
      </c>
      <c r="E23554">
        <v>0</v>
      </c>
    </row>
    <row r="23555" spans="1:5" x14ac:dyDescent="0.3">
      <c r="A23555">
        <v>50350090</v>
      </c>
      <c r="B23555" t="s">
        <v>1326</v>
      </c>
      <c r="C23555" t="s">
        <v>8</v>
      </c>
      <c r="D23555" t="s">
        <v>2387</v>
      </c>
      <c r="E23555">
        <v>0</v>
      </c>
    </row>
    <row r="23556" spans="1:5" x14ac:dyDescent="0.3">
      <c r="A23556">
        <v>50350090</v>
      </c>
      <c r="B23556" t="s">
        <v>1326</v>
      </c>
      <c r="C23556" t="s">
        <v>8</v>
      </c>
      <c r="D23556" t="s">
        <v>2388</v>
      </c>
      <c r="E23556">
        <v>0</v>
      </c>
    </row>
    <row r="23557" spans="1:5" x14ac:dyDescent="0.3">
      <c r="A23557">
        <v>50350090</v>
      </c>
      <c r="B23557" t="s">
        <v>1326</v>
      </c>
      <c r="C23557" t="s">
        <v>8</v>
      </c>
      <c r="D23557" t="s">
        <v>2389</v>
      </c>
      <c r="E23557">
        <v>0</v>
      </c>
    </row>
    <row r="23558" spans="1:5" x14ac:dyDescent="0.3">
      <c r="A23558">
        <v>50350090</v>
      </c>
      <c r="B23558" t="s">
        <v>1326</v>
      </c>
      <c r="C23558" t="s">
        <v>8</v>
      </c>
      <c r="D23558" t="s">
        <v>2390</v>
      </c>
      <c r="E23558">
        <v>0</v>
      </c>
    </row>
    <row r="23559" spans="1:5" x14ac:dyDescent="0.3">
      <c r="A23559">
        <v>50350090</v>
      </c>
      <c r="B23559" t="s">
        <v>1326</v>
      </c>
      <c r="C23559" t="s">
        <v>8</v>
      </c>
      <c r="D23559" t="s">
        <v>2391</v>
      </c>
      <c r="E23559">
        <v>0</v>
      </c>
    </row>
    <row r="23560" spans="1:5" x14ac:dyDescent="0.3">
      <c r="A23560">
        <v>50350090</v>
      </c>
      <c r="B23560" t="s">
        <v>1326</v>
      </c>
      <c r="C23560" t="s">
        <v>8</v>
      </c>
      <c r="D23560" t="s">
        <v>2392</v>
      </c>
      <c r="E23560">
        <v>0</v>
      </c>
    </row>
    <row r="23561" spans="1:5" x14ac:dyDescent="0.3">
      <c r="A23561">
        <v>50350090</v>
      </c>
      <c r="B23561" t="s">
        <v>1326</v>
      </c>
      <c r="C23561" t="s">
        <v>8</v>
      </c>
      <c r="D23561" t="s">
        <v>2393</v>
      </c>
      <c r="E23561">
        <v>0</v>
      </c>
    </row>
    <row r="23562" spans="1:5" x14ac:dyDescent="0.3">
      <c r="A23562">
        <v>50350090</v>
      </c>
      <c r="B23562" t="s">
        <v>1326</v>
      </c>
      <c r="C23562" t="s">
        <v>8</v>
      </c>
      <c r="D23562" t="s">
        <v>2394</v>
      </c>
      <c r="E23562">
        <v>0</v>
      </c>
    </row>
    <row r="23563" spans="1:5" x14ac:dyDescent="0.3">
      <c r="A23563">
        <v>50350090</v>
      </c>
      <c r="B23563" t="s">
        <v>1326</v>
      </c>
      <c r="C23563" t="s">
        <v>8</v>
      </c>
      <c r="D23563" t="s">
        <v>2395</v>
      </c>
      <c r="E23563">
        <v>0</v>
      </c>
    </row>
    <row r="23564" spans="1:5" x14ac:dyDescent="0.3">
      <c r="A23564">
        <v>50350090</v>
      </c>
      <c r="B23564" t="s">
        <v>1326</v>
      </c>
      <c r="C23564" t="s">
        <v>8</v>
      </c>
      <c r="D23564" t="s">
        <v>2396</v>
      </c>
      <c r="E23564">
        <v>-1</v>
      </c>
    </row>
    <row r="23565" spans="1:5" x14ac:dyDescent="0.3">
      <c r="A23565">
        <v>50350090</v>
      </c>
      <c r="B23565" t="s">
        <v>1326</v>
      </c>
      <c r="C23565" t="s">
        <v>8</v>
      </c>
      <c r="D23565" t="s">
        <v>2397</v>
      </c>
      <c r="E23565">
        <v>0</v>
      </c>
    </row>
    <row r="23566" spans="1:5" x14ac:dyDescent="0.3">
      <c r="A23566">
        <v>50350090</v>
      </c>
      <c r="B23566" t="s">
        <v>1326</v>
      </c>
      <c r="C23566" t="s">
        <v>8</v>
      </c>
      <c r="D23566" t="s">
        <v>2398</v>
      </c>
      <c r="E23566">
        <v>0</v>
      </c>
    </row>
    <row r="23567" spans="1:5" x14ac:dyDescent="0.3">
      <c r="A23567">
        <v>50350090</v>
      </c>
      <c r="B23567" t="s">
        <v>1326</v>
      </c>
      <c r="C23567" t="s">
        <v>8</v>
      </c>
      <c r="D23567" t="s">
        <v>2399</v>
      </c>
      <c r="E23567">
        <v>0</v>
      </c>
    </row>
    <row r="23568" spans="1:5" x14ac:dyDescent="0.3">
      <c r="A23568">
        <v>50350090</v>
      </c>
      <c r="B23568" t="s">
        <v>1326</v>
      </c>
      <c r="C23568" t="s">
        <v>8</v>
      </c>
      <c r="D23568" t="s">
        <v>2400</v>
      </c>
      <c r="E23568">
        <v>0</v>
      </c>
    </row>
    <row r="23569" spans="1:5" x14ac:dyDescent="0.3">
      <c r="A23569">
        <v>50350090</v>
      </c>
      <c r="B23569" t="s">
        <v>1326</v>
      </c>
      <c r="C23569" t="s">
        <v>8</v>
      </c>
      <c r="D23569" t="s">
        <v>2401</v>
      </c>
      <c r="E23569">
        <v>0</v>
      </c>
    </row>
    <row r="23570" spans="1:5" x14ac:dyDescent="0.3">
      <c r="A23570">
        <v>50350090</v>
      </c>
      <c r="B23570" t="s">
        <v>1326</v>
      </c>
      <c r="C23570" t="s">
        <v>8</v>
      </c>
      <c r="D23570" t="s">
        <v>2402</v>
      </c>
      <c r="E23570">
        <v>0</v>
      </c>
    </row>
    <row r="23571" spans="1:5" x14ac:dyDescent="0.3">
      <c r="A23571">
        <v>50350090</v>
      </c>
      <c r="B23571" t="s">
        <v>1326</v>
      </c>
      <c r="C23571" t="s">
        <v>8</v>
      </c>
      <c r="D23571" t="s">
        <v>2403</v>
      </c>
      <c r="E23571">
        <v>-8</v>
      </c>
    </row>
    <row r="23572" spans="1:5" x14ac:dyDescent="0.3">
      <c r="A23572">
        <v>50350090</v>
      </c>
      <c r="B23572" t="s">
        <v>1326</v>
      </c>
      <c r="C23572" t="s">
        <v>8</v>
      </c>
      <c r="D23572" t="s">
        <v>2404</v>
      </c>
      <c r="E23572">
        <v>0</v>
      </c>
    </row>
    <row r="23573" spans="1:5" x14ac:dyDescent="0.3">
      <c r="A23573">
        <v>50350090</v>
      </c>
      <c r="B23573" t="s">
        <v>1326</v>
      </c>
      <c r="C23573" t="s">
        <v>8</v>
      </c>
      <c r="D23573" t="s">
        <v>2405</v>
      </c>
      <c r="E23573">
        <v>0</v>
      </c>
    </row>
    <row r="23574" spans="1:5" x14ac:dyDescent="0.3">
      <c r="A23574">
        <v>50350090</v>
      </c>
      <c r="B23574" t="s">
        <v>1326</v>
      </c>
      <c r="C23574" t="s">
        <v>8</v>
      </c>
      <c r="D23574" t="s">
        <v>2406</v>
      </c>
      <c r="E23574">
        <v>0</v>
      </c>
    </row>
    <row r="23575" spans="1:5" x14ac:dyDescent="0.3">
      <c r="A23575">
        <v>50350090</v>
      </c>
      <c r="B23575" t="s">
        <v>1326</v>
      </c>
      <c r="C23575" t="s">
        <v>8</v>
      </c>
      <c r="D23575" t="s">
        <v>2407</v>
      </c>
      <c r="E23575">
        <v>0</v>
      </c>
    </row>
    <row r="23576" spans="1:5" x14ac:dyDescent="0.3">
      <c r="A23576">
        <v>50350090</v>
      </c>
      <c r="B23576" t="s">
        <v>1326</v>
      </c>
      <c r="C23576" t="s">
        <v>8</v>
      </c>
      <c r="D23576" t="s">
        <v>2408</v>
      </c>
      <c r="E23576">
        <v>0</v>
      </c>
    </row>
    <row r="23577" spans="1:5" x14ac:dyDescent="0.3">
      <c r="A23577">
        <v>50350090</v>
      </c>
      <c r="B23577" t="s">
        <v>1326</v>
      </c>
      <c r="C23577" t="s">
        <v>8</v>
      </c>
      <c r="D23577" t="s">
        <v>2409</v>
      </c>
      <c r="E23577">
        <v>0</v>
      </c>
    </row>
    <row r="23578" spans="1:5" x14ac:dyDescent="0.3">
      <c r="A23578">
        <v>50350090</v>
      </c>
      <c r="B23578" t="s">
        <v>1326</v>
      </c>
      <c r="C23578" t="s">
        <v>8</v>
      </c>
      <c r="D23578" t="s">
        <v>2410</v>
      </c>
      <c r="E23578">
        <v>0</v>
      </c>
    </row>
    <row r="23579" spans="1:5" x14ac:dyDescent="0.3">
      <c r="A23579">
        <v>50350090</v>
      </c>
      <c r="B23579" t="s">
        <v>1326</v>
      </c>
      <c r="C23579" t="s">
        <v>8</v>
      </c>
      <c r="D23579" t="s">
        <v>2411</v>
      </c>
      <c r="E23579">
        <v>0</v>
      </c>
    </row>
    <row r="23580" spans="1:5" x14ac:dyDescent="0.3">
      <c r="A23580">
        <v>50350090</v>
      </c>
      <c r="B23580" t="s">
        <v>1326</v>
      </c>
      <c r="C23580" t="s">
        <v>8</v>
      </c>
      <c r="D23580" t="s">
        <v>2412</v>
      </c>
      <c r="E23580">
        <v>0</v>
      </c>
    </row>
    <row r="23581" spans="1:5" x14ac:dyDescent="0.3">
      <c r="A23581">
        <v>50350090</v>
      </c>
      <c r="B23581" t="s">
        <v>1326</v>
      </c>
      <c r="C23581" t="s">
        <v>8</v>
      </c>
      <c r="D23581" t="s">
        <v>2413</v>
      </c>
      <c r="E23581">
        <v>0</v>
      </c>
    </row>
    <row r="23582" spans="1:5" x14ac:dyDescent="0.3">
      <c r="A23582">
        <v>71130013</v>
      </c>
      <c r="B23582" t="s">
        <v>1328</v>
      </c>
      <c r="C23582" t="s">
        <v>130</v>
      </c>
      <c r="D23582" t="s">
        <v>2378</v>
      </c>
      <c r="E23582">
        <v>0</v>
      </c>
    </row>
    <row r="23583" spans="1:5" x14ac:dyDescent="0.3">
      <c r="A23583">
        <v>71130013</v>
      </c>
      <c r="B23583" t="s">
        <v>1328</v>
      </c>
      <c r="C23583" t="s">
        <v>130</v>
      </c>
      <c r="D23583" t="s">
        <v>2379</v>
      </c>
      <c r="E23583">
        <v>0</v>
      </c>
    </row>
    <row r="23584" spans="1:5" x14ac:dyDescent="0.3">
      <c r="A23584">
        <v>71130013</v>
      </c>
      <c r="B23584" t="s">
        <v>1328</v>
      </c>
      <c r="C23584" t="s">
        <v>130</v>
      </c>
      <c r="D23584" t="s">
        <v>2380</v>
      </c>
      <c r="E23584">
        <v>0</v>
      </c>
    </row>
    <row r="23585" spans="1:5" x14ac:dyDescent="0.3">
      <c r="A23585">
        <v>71130013</v>
      </c>
      <c r="B23585" t="s">
        <v>1328</v>
      </c>
      <c r="C23585" t="s">
        <v>130</v>
      </c>
      <c r="D23585" t="s">
        <v>2381</v>
      </c>
      <c r="E23585">
        <v>0</v>
      </c>
    </row>
    <row r="23586" spans="1:5" x14ac:dyDescent="0.3">
      <c r="A23586">
        <v>71130013</v>
      </c>
      <c r="B23586" t="s">
        <v>1328</v>
      </c>
      <c r="C23586" t="s">
        <v>130</v>
      </c>
      <c r="D23586" t="s">
        <v>2382</v>
      </c>
      <c r="E23586">
        <v>0</v>
      </c>
    </row>
    <row r="23587" spans="1:5" x14ac:dyDescent="0.3">
      <c r="A23587">
        <v>71130013</v>
      </c>
      <c r="B23587" t="s">
        <v>1328</v>
      </c>
      <c r="C23587" t="s">
        <v>130</v>
      </c>
      <c r="D23587" t="s">
        <v>2383</v>
      </c>
      <c r="E23587">
        <v>-20</v>
      </c>
    </row>
    <row r="23588" spans="1:5" x14ac:dyDescent="0.3">
      <c r="A23588">
        <v>71130013</v>
      </c>
      <c r="B23588" t="s">
        <v>1328</v>
      </c>
      <c r="C23588" t="s">
        <v>130</v>
      </c>
      <c r="D23588" t="s">
        <v>2384</v>
      </c>
      <c r="E23588">
        <v>0</v>
      </c>
    </row>
    <row r="23589" spans="1:5" x14ac:dyDescent="0.3">
      <c r="A23589">
        <v>71130013</v>
      </c>
      <c r="B23589" t="s">
        <v>1328</v>
      </c>
      <c r="C23589" t="s">
        <v>130</v>
      </c>
      <c r="D23589" t="s">
        <v>2385</v>
      </c>
      <c r="E23589">
        <v>0</v>
      </c>
    </row>
    <row r="23590" spans="1:5" x14ac:dyDescent="0.3">
      <c r="A23590">
        <v>71130013</v>
      </c>
      <c r="B23590" t="s">
        <v>1328</v>
      </c>
      <c r="C23590" t="s">
        <v>130</v>
      </c>
      <c r="D23590" t="s">
        <v>2386</v>
      </c>
      <c r="E23590">
        <v>0</v>
      </c>
    </row>
    <row r="23591" spans="1:5" x14ac:dyDescent="0.3">
      <c r="A23591">
        <v>71130013</v>
      </c>
      <c r="B23591" t="s">
        <v>1328</v>
      </c>
      <c r="C23591" t="s">
        <v>130</v>
      </c>
      <c r="D23591" t="s">
        <v>2387</v>
      </c>
      <c r="E23591">
        <v>0</v>
      </c>
    </row>
    <row r="23592" spans="1:5" x14ac:dyDescent="0.3">
      <c r="A23592">
        <v>71130013</v>
      </c>
      <c r="B23592" t="s">
        <v>1328</v>
      </c>
      <c r="C23592" t="s">
        <v>130</v>
      </c>
      <c r="D23592" t="s">
        <v>2388</v>
      </c>
      <c r="E23592">
        <v>0</v>
      </c>
    </row>
    <row r="23593" spans="1:5" x14ac:dyDescent="0.3">
      <c r="A23593">
        <v>71130013</v>
      </c>
      <c r="B23593" t="s">
        <v>1328</v>
      </c>
      <c r="C23593" t="s">
        <v>130</v>
      </c>
      <c r="D23593" t="s">
        <v>2389</v>
      </c>
      <c r="E23593">
        <v>0</v>
      </c>
    </row>
    <row r="23594" spans="1:5" x14ac:dyDescent="0.3">
      <c r="A23594">
        <v>71130013</v>
      </c>
      <c r="B23594" t="s">
        <v>1328</v>
      </c>
      <c r="C23594" t="s">
        <v>130</v>
      </c>
      <c r="D23594" t="s">
        <v>2390</v>
      </c>
      <c r="E23594">
        <v>-40</v>
      </c>
    </row>
    <row r="23595" spans="1:5" x14ac:dyDescent="0.3">
      <c r="A23595">
        <v>71130013</v>
      </c>
      <c r="B23595" t="s">
        <v>1328</v>
      </c>
      <c r="C23595" t="s">
        <v>130</v>
      </c>
      <c r="D23595" t="s">
        <v>2391</v>
      </c>
      <c r="E23595">
        <v>0</v>
      </c>
    </row>
    <row r="23596" spans="1:5" x14ac:dyDescent="0.3">
      <c r="A23596">
        <v>71130013</v>
      </c>
      <c r="B23596" t="s">
        <v>1328</v>
      </c>
      <c r="C23596" t="s">
        <v>130</v>
      </c>
      <c r="D23596" t="s">
        <v>2392</v>
      </c>
      <c r="E23596">
        <v>0</v>
      </c>
    </row>
    <row r="23597" spans="1:5" x14ac:dyDescent="0.3">
      <c r="A23597">
        <v>71130013</v>
      </c>
      <c r="B23597" t="s">
        <v>1328</v>
      </c>
      <c r="C23597" t="s">
        <v>130</v>
      </c>
      <c r="D23597" t="s">
        <v>2393</v>
      </c>
      <c r="E23597">
        <v>0</v>
      </c>
    </row>
    <row r="23598" spans="1:5" x14ac:dyDescent="0.3">
      <c r="A23598">
        <v>71130013</v>
      </c>
      <c r="B23598" t="s">
        <v>1328</v>
      </c>
      <c r="C23598" t="s">
        <v>130</v>
      </c>
      <c r="D23598" t="s">
        <v>2394</v>
      </c>
      <c r="E23598">
        <v>-10</v>
      </c>
    </row>
    <row r="23599" spans="1:5" x14ac:dyDescent="0.3">
      <c r="A23599">
        <v>71130013</v>
      </c>
      <c r="B23599" t="s">
        <v>1328</v>
      </c>
      <c r="C23599" t="s">
        <v>130</v>
      </c>
      <c r="D23599" t="s">
        <v>2395</v>
      </c>
      <c r="E23599">
        <v>0</v>
      </c>
    </row>
    <row r="23600" spans="1:5" x14ac:dyDescent="0.3">
      <c r="A23600">
        <v>71130013</v>
      </c>
      <c r="B23600" t="s">
        <v>1328</v>
      </c>
      <c r="C23600" t="s">
        <v>130</v>
      </c>
      <c r="D23600" t="s">
        <v>2396</v>
      </c>
      <c r="E23600">
        <v>0</v>
      </c>
    </row>
    <row r="23601" spans="1:5" x14ac:dyDescent="0.3">
      <c r="A23601">
        <v>71130013</v>
      </c>
      <c r="B23601" t="s">
        <v>1328</v>
      </c>
      <c r="C23601" t="s">
        <v>130</v>
      </c>
      <c r="D23601" t="s">
        <v>2397</v>
      </c>
      <c r="E23601">
        <v>0</v>
      </c>
    </row>
    <row r="23602" spans="1:5" x14ac:dyDescent="0.3">
      <c r="A23602">
        <v>71130013</v>
      </c>
      <c r="B23602" t="s">
        <v>1328</v>
      </c>
      <c r="C23602" t="s">
        <v>130</v>
      </c>
      <c r="D23602" t="s">
        <v>2398</v>
      </c>
      <c r="E23602">
        <v>0</v>
      </c>
    </row>
    <row r="23603" spans="1:5" x14ac:dyDescent="0.3">
      <c r="A23603">
        <v>71130013</v>
      </c>
      <c r="B23603" t="s">
        <v>1328</v>
      </c>
      <c r="C23603" t="s">
        <v>130</v>
      </c>
      <c r="D23603" t="s">
        <v>2399</v>
      </c>
      <c r="E23603">
        <v>0</v>
      </c>
    </row>
    <row r="23604" spans="1:5" x14ac:dyDescent="0.3">
      <c r="A23604">
        <v>71130013</v>
      </c>
      <c r="B23604" t="s">
        <v>1328</v>
      </c>
      <c r="C23604" t="s">
        <v>130</v>
      </c>
      <c r="D23604" t="s">
        <v>2400</v>
      </c>
      <c r="E23604">
        <v>0</v>
      </c>
    </row>
    <row r="23605" spans="1:5" x14ac:dyDescent="0.3">
      <c r="A23605">
        <v>71130013</v>
      </c>
      <c r="B23605" t="s">
        <v>1328</v>
      </c>
      <c r="C23605" t="s">
        <v>130</v>
      </c>
      <c r="D23605" t="s">
        <v>2401</v>
      </c>
      <c r="E23605">
        <v>0</v>
      </c>
    </row>
    <row r="23606" spans="1:5" x14ac:dyDescent="0.3">
      <c r="A23606">
        <v>71130013</v>
      </c>
      <c r="B23606" t="s">
        <v>1328</v>
      </c>
      <c r="C23606" t="s">
        <v>130</v>
      </c>
      <c r="D23606" t="s">
        <v>2402</v>
      </c>
      <c r="E23606">
        <v>0</v>
      </c>
    </row>
    <row r="23607" spans="1:5" x14ac:dyDescent="0.3">
      <c r="A23607">
        <v>71130013</v>
      </c>
      <c r="B23607" t="s">
        <v>1328</v>
      </c>
      <c r="C23607" t="s">
        <v>130</v>
      </c>
      <c r="D23607" t="s">
        <v>2403</v>
      </c>
      <c r="E23607">
        <v>0</v>
      </c>
    </row>
    <row r="23608" spans="1:5" x14ac:dyDescent="0.3">
      <c r="A23608">
        <v>71130013</v>
      </c>
      <c r="B23608" t="s">
        <v>1328</v>
      </c>
      <c r="C23608" t="s">
        <v>130</v>
      </c>
      <c r="D23608" t="s">
        <v>2404</v>
      </c>
      <c r="E23608">
        <v>0</v>
      </c>
    </row>
    <row r="23609" spans="1:5" x14ac:dyDescent="0.3">
      <c r="A23609">
        <v>71130013</v>
      </c>
      <c r="B23609" t="s">
        <v>1328</v>
      </c>
      <c r="C23609" t="s">
        <v>130</v>
      </c>
      <c r="D23609" t="s">
        <v>2405</v>
      </c>
      <c r="E23609">
        <v>0</v>
      </c>
    </row>
    <row r="23610" spans="1:5" x14ac:dyDescent="0.3">
      <c r="A23610">
        <v>71130013</v>
      </c>
      <c r="B23610" t="s">
        <v>1328</v>
      </c>
      <c r="C23610" t="s">
        <v>130</v>
      </c>
      <c r="D23610" t="s">
        <v>2406</v>
      </c>
      <c r="E23610">
        <v>-20</v>
      </c>
    </row>
    <row r="23611" spans="1:5" x14ac:dyDescent="0.3">
      <c r="A23611">
        <v>71130013</v>
      </c>
      <c r="B23611" t="s">
        <v>1328</v>
      </c>
      <c r="C23611" t="s">
        <v>130</v>
      </c>
      <c r="D23611" t="s">
        <v>2407</v>
      </c>
      <c r="E23611">
        <v>0</v>
      </c>
    </row>
    <row r="23612" spans="1:5" x14ac:dyDescent="0.3">
      <c r="A23612">
        <v>71130013</v>
      </c>
      <c r="B23612" t="s">
        <v>1328</v>
      </c>
      <c r="C23612" t="s">
        <v>130</v>
      </c>
      <c r="D23612" t="s">
        <v>2408</v>
      </c>
      <c r="E23612">
        <v>0</v>
      </c>
    </row>
    <row r="23613" spans="1:5" x14ac:dyDescent="0.3">
      <c r="A23613">
        <v>71130013</v>
      </c>
      <c r="B23613" t="s">
        <v>1328</v>
      </c>
      <c r="C23613" t="s">
        <v>130</v>
      </c>
      <c r="D23613" t="s">
        <v>2409</v>
      </c>
      <c r="E23613">
        <v>0</v>
      </c>
    </row>
    <row r="23614" spans="1:5" x14ac:dyDescent="0.3">
      <c r="A23614">
        <v>71130013</v>
      </c>
      <c r="B23614" t="s">
        <v>1328</v>
      </c>
      <c r="C23614" t="s">
        <v>130</v>
      </c>
      <c r="D23614" t="s">
        <v>2410</v>
      </c>
      <c r="E23614">
        <v>-30</v>
      </c>
    </row>
    <row r="23615" spans="1:5" x14ac:dyDescent="0.3">
      <c r="A23615">
        <v>71130013</v>
      </c>
      <c r="B23615" t="s">
        <v>1328</v>
      </c>
      <c r="C23615" t="s">
        <v>130</v>
      </c>
      <c r="D23615" t="s">
        <v>2411</v>
      </c>
      <c r="E23615">
        <v>0</v>
      </c>
    </row>
    <row r="23616" spans="1:5" x14ac:dyDescent="0.3">
      <c r="A23616">
        <v>71130013</v>
      </c>
      <c r="B23616" t="s">
        <v>1328</v>
      </c>
      <c r="C23616" t="s">
        <v>130</v>
      </c>
      <c r="D23616" t="s">
        <v>2412</v>
      </c>
      <c r="E23616">
        <v>0</v>
      </c>
    </row>
    <row r="23617" spans="1:5" x14ac:dyDescent="0.3">
      <c r="A23617">
        <v>71130013</v>
      </c>
      <c r="B23617" t="s">
        <v>1328</v>
      </c>
      <c r="C23617" t="s">
        <v>130</v>
      </c>
      <c r="D23617" t="s">
        <v>2413</v>
      </c>
      <c r="E23617">
        <v>-20</v>
      </c>
    </row>
    <row r="23618" spans="1:5" x14ac:dyDescent="0.3">
      <c r="A23618">
        <v>30100016</v>
      </c>
      <c r="B23618" t="s">
        <v>1330</v>
      </c>
      <c r="C23618" t="s">
        <v>8</v>
      </c>
      <c r="D23618" t="s">
        <v>2378</v>
      </c>
      <c r="E23618">
        <v>0</v>
      </c>
    </row>
    <row r="23619" spans="1:5" x14ac:dyDescent="0.3">
      <c r="A23619">
        <v>30100016</v>
      </c>
      <c r="B23619" t="s">
        <v>1330</v>
      </c>
      <c r="C23619" t="s">
        <v>8</v>
      </c>
      <c r="D23619" t="s">
        <v>2379</v>
      </c>
      <c r="E23619">
        <v>0</v>
      </c>
    </row>
    <row r="23620" spans="1:5" x14ac:dyDescent="0.3">
      <c r="A23620">
        <v>30100016</v>
      </c>
      <c r="B23620" t="s">
        <v>1330</v>
      </c>
      <c r="C23620" t="s">
        <v>8</v>
      </c>
      <c r="D23620" t="s">
        <v>2380</v>
      </c>
      <c r="E23620">
        <v>0</v>
      </c>
    </row>
    <row r="23621" spans="1:5" x14ac:dyDescent="0.3">
      <c r="A23621">
        <v>30100016</v>
      </c>
      <c r="B23621" t="s">
        <v>1330</v>
      </c>
      <c r="C23621" t="s">
        <v>8</v>
      </c>
      <c r="D23621" t="s">
        <v>2381</v>
      </c>
      <c r="E23621">
        <v>-1</v>
      </c>
    </row>
    <row r="23622" spans="1:5" x14ac:dyDescent="0.3">
      <c r="A23622">
        <v>30100016</v>
      </c>
      <c r="B23622" t="s">
        <v>1330</v>
      </c>
      <c r="C23622" t="s">
        <v>8</v>
      </c>
      <c r="D23622" t="s">
        <v>2382</v>
      </c>
      <c r="E23622">
        <v>0</v>
      </c>
    </row>
    <row r="23623" spans="1:5" x14ac:dyDescent="0.3">
      <c r="A23623">
        <v>30100016</v>
      </c>
      <c r="B23623" t="s">
        <v>1330</v>
      </c>
      <c r="C23623" t="s">
        <v>8</v>
      </c>
      <c r="D23623" t="s">
        <v>2383</v>
      </c>
      <c r="E23623">
        <v>0</v>
      </c>
    </row>
    <row r="23624" spans="1:5" x14ac:dyDescent="0.3">
      <c r="A23624">
        <v>30100016</v>
      </c>
      <c r="B23624" t="s">
        <v>1330</v>
      </c>
      <c r="C23624" t="s">
        <v>8</v>
      </c>
      <c r="D23624" t="s">
        <v>2384</v>
      </c>
      <c r="E23624">
        <v>0</v>
      </c>
    </row>
    <row r="23625" spans="1:5" x14ac:dyDescent="0.3">
      <c r="A23625">
        <v>30100016</v>
      </c>
      <c r="B23625" t="s">
        <v>1330</v>
      </c>
      <c r="C23625" t="s">
        <v>8</v>
      </c>
      <c r="D23625" t="s">
        <v>2385</v>
      </c>
      <c r="E23625">
        <v>0</v>
      </c>
    </row>
    <row r="23626" spans="1:5" x14ac:dyDescent="0.3">
      <c r="A23626">
        <v>30100016</v>
      </c>
      <c r="B23626" t="s">
        <v>1330</v>
      </c>
      <c r="C23626" t="s">
        <v>8</v>
      </c>
      <c r="D23626" t="s">
        <v>2386</v>
      </c>
      <c r="E23626">
        <v>0</v>
      </c>
    </row>
    <row r="23627" spans="1:5" x14ac:dyDescent="0.3">
      <c r="A23627">
        <v>30100016</v>
      </c>
      <c r="B23627" t="s">
        <v>1330</v>
      </c>
      <c r="C23627" t="s">
        <v>8</v>
      </c>
      <c r="D23627" t="s">
        <v>2387</v>
      </c>
      <c r="E23627">
        <v>0</v>
      </c>
    </row>
    <row r="23628" spans="1:5" x14ac:dyDescent="0.3">
      <c r="A23628">
        <v>30100016</v>
      </c>
      <c r="B23628" t="s">
        <v>1330</v>
      </c>
      <c r="C23628" t="s">
        <v>8</v>
      </c>
      <c r="D23628" t="s">
        <v>2388</v>
      </c>
      <c r="E23628">
        <v>0</v>
      </c>
    </row>
    <row r="23629" spans="1:5" x14ac:dyDescent="0.3">
      <c r="A23629">
        <v>30100016</v>
      </c>
      <c r="B23629" t="s">
        <v>1330</v>
      </c>
      <c r="C23629" t="s">
        <v>8</v>
      </c>
      <c r="D23629" t="s">
        <v>2389</v>
      </c>
      <c r="E23629">
        <v>0</v>
      </c>
    </row>
    <row r="23630" spans="1:5" x14ac:dyDescent="0.3">
      <c r="A23630">
        <v>30100016</v>
      </c>
      <c r="B23630" t="s">
        <v>1330</v>
      </c>
      <c r="C23630" t="s">
        <v>8</v>
      </c>
      <c r="D23630" t="s">
        <v>2390</v>
      </c>
      <c r="E23630">
        <v>-4</v>
      </c>
    </row>
    <row r="23631" spans="1:5" x14ac:dyDescent="0.3">
      <c r="A23631">
        <v>30100016</v>
      </c>
      <c r="B23631" t="s">
        <v>1330</v>
      </c>
      <c r="C23631" t="s">
        <v>8</v>
      </c>
      <c r="D23631" t="s">
        <v>2391</v>
      </c>
      <c r="E23631">
        <v>0</v>
      </c>
    </row>
    <row r="23632" spans="1:5" x14ac:dyDescent="0.3">
      <c r="A23632">
        <v>30100016</v>
      </c>
      <c r="B23632" t="s">
        <v>1330</v>
      </c>
      <c r="C23632" t="s">
        <v>8</v>
      </c>
      <c r="D23632" t="s">
        <v>2392</v>
      </c>
      <c r="E23632">
        <v>0</v>
      </c>
    </row>
    <row r="23633" spans="1:5" x14ac:dyDescent="0.3">
      <c r="A23633">
        <v>30100016</v>
      </c>
      <c r="B23633" t="s">
        <v>1330</v>
      </c>
      <c r="C23633" t="s">
        <v>8</v>
      </c>
      <c r="D23633" t="s">
        <v>2393</v>
      </c>
      <c r="E23633">
        <v>0</v>
      </c>
    </row>
    <row r="23634" spans="1:5" x14ac:dyDescent="0.3">
      <c r="A23634">
        <v>30100016</v>
      </c>
      <c r="B23634" t="s">
        <v>1330</v>
      </c>
      <c r="C23634" t="s">
        <v>8</v>
      </c>
      <c r="D23634" t="s">
        <v>2394</v>
      </c>
      <c r="E23634">
        <v>0</v>
      </c>
    </row>
    <row r="23635" spans="1:5" x14ac:dyDescent="0.3">
      <c r="A23635">
        <v>30100016</v>
      </c>
      <c r="B23635" t="s">
        <v>1330</v>
      </c>
      <c r="C23635" t="s">
        <v>8</v>
      </c>
      <c r="D23635" t="s">
        <v>2395</v>
      </c>
      <c r="E23635">
        <v>0</v>
      </c>
    </row>
    <row r="23636" spans="1:5" x14ac:dyDescent="0.3">
      <c r="A23636">
        <v>30100016</v>
      </c>
      <c r="B23636" t="s">
        <v>1330</v>
      </c>
      <c r="C23636" t="s">
        <v>8</v>
      </c>
      <c r="D23636" t="s">
        <v>2396</v>
      </c>
      <c r="E23636">
        <v>0</v>
      </c>
    </row>
    <row r="23637" spans="1:5" x14ac:dyDescent="0.3">
      <c r="A23637">
        <v>30100016</v>
      </c>
      <c r="B23637" t="s">
        <v>1330</v>
      </c>
      <c r="C23637" t="s">
        <v>8</v>
      </c>
      <c r="D23637" t="s">
        <v>2397</v>
      </c>
      <c r="E23637">
        <v>0</v>
      </c>
    </row>
    <row r="23638" spans="1:5" x14ac:dyDescent="0.3">
      <c r="A23638">
        <v>30100016</v>
      </c>
      <c r="B23638" t="s">
        <v>1330</v>
      </c>
      <c r="C23638" t="s">
        <v>8</v>
      </c>
      <c r="D23638" t="s">
        <v>2398</v>
      </c>
      <c r="E23638">
        <v>0</v>
      </c>
    </row>
    <row r="23639" spans="1:5" x14ac:dyDescent="0.3">
      <c r="A23639">
        <v>30100016</v>
      </c>
      <c r="B23639" t="s">
        <v>1330</v>
      </c>
      <c r="C23639" t="s">
        <v>8</v>
      </c>
      <c r="D23639" t="s">
        <v>2399</v>
      </c>
      <c r="E23639">
        <v>0</v>
      </c>
    </row>
    <row r="23640" spans="1:5" x14ac:dyDescent="0.3">
      <c r="A23640">
        <v>30100016</v>
      </c>
      <c r="B23640" t="s">
        <v>1330</v>
      </c>
      <c r="C23640" t="s">
        <v>8</v>
      </c>
      <c r="D23640" t="s">
        <v>2400</v>
      </c>
      <c r="E23640">
        <v>0</v>
      </c>
    </row>
    <row r="23641" spans="1:5" x14ac:dyDescent="0.3">
      <c r="A23641">
        <v>30100016</v>
      </c>
      <c r="B23641" t="s">
        <v>1330</v>
      </c>
      <c r="C23641" t="s">
        <v>8</v>
      </c>
      <c r="D23641" t="s">
        <v>2401</v>
      </c>
      <c r="E23641">
        <v>0</v>
      </c>
    </row>
    <row r="23642" spans="1:5" x14ac:dyDescent="0.3">
      <c r="A23642">
        <v>30100016</v>
      </c>
      <c r="B23642" t="s">
        <v>1330</v>
      </c>
      <c r="C23642" t="s">
        <v>8</v>
      </c>
      <c r="D23642" t="s">
        <v>2402</v>
      </c>
      <c r="E23642">
        <v>0</v>
      </c>
    </row>
    <row r="23643" spans="1:5" x14ac:dyDescent="0.3">
      <c r="A23643">
        <v>30100016</v>
      </c>
      <c r="B23643" t="s">
        <v>1330</v>
      </c>
      <c r="C23643" t="s">
        <v>8</v>
      </c>
      <c r="D23643" t="s">
        <v>2403</v>
      </c>
      <c r="E23643">
        <v>-6</v>
      </c>
    </row>
    <row r="23644" spans="1:5" x14ac:dyDescent="0.3">
      <c r="A23644">
        <v>30100016</v>
      </c>
      <c r="B23644" t="s">
        <v>1330</v>
      </c>
      <c r="C23644" t="s">
        <v>8</v>
      </c>
      <c r="D23644" t="s">
        <v>2404</v>
      </c>
      <c r="E23644">
        <v>0</v>
      </c>
    </row>
    <row r="23645" spans="1:5" x14ac:dyDescent="0.3">
      <c r="A23645">
        <v>30100016</v>
      </c>
      <c r="B23645" t="s">
        <v>1330</v>
      </c>
      <c r="C23645" t="s">
        <v>8</v>
      </c>
      <c r="D23645" t="s">
        <v>2405</v>
      </c>
      <c r="E23645">
        <v>0</v>
      </c>
    </row>
    <row r="23646" spans="1:5" x14ac:dyDescent="0.3">
      <c r="A23646">
        <v>30100016</v>
      </c>
      <c r="B23646" t="s">
        <v>1330</v>
      </c>
      <c r="C23646" t="s">
        <v>8</v>
      </c>
      <c r="D23646" t="s">
        <v>2406</v>
      </c>
      <c r="E23646">
        <v>0</v>
      </c>
    </row>
    <row r="23647" spans="1:5" x14ac:dyDescent="0.3">
      <c r="A23647">
        <v>30100016</v>
      </c>
      <c r="B23647" t="s">
        <v>1330</v>
      </c>
      <c r="C23647" t="s">
        <v>8</v>
      </c>
      <c r="D23647" t="s">
        <v>2407</v>
      </c>
      <c r="E23647">
        <v>0</v>
      </c>
    </row>
    <row r="23648" spans="1:5" x14ac:dyDescent="0.3">
      <c r="A23648">
        <v>30100016</v>
      </c>
      <c r="B23648" t="s">
        <v>1330</v>
      </c>
      <c r="C23648" t="s">
        <v>8</v>
      </c>
      <c r="D23648" t="s">
        <v>2408</v>
      </c>
      <c r="E23648">
        <v>0</v>
      </c>
    </row>
    <row r="23649" spans="1:5" x14ac:dyDescent="0.3">
      <c r="A23649">
        <v>30100016</v>
      </c>
      <c r="B23649" t="s">
        <v>1330</v>
      </c>
      <c r="C23649" t="s">
        <v>8</v>
      </c>
      <c r="D23649" t="s">
        <v>2409</v>
      </c>
      <c r="E23649">
        <v>-2</v>
      </c>
    </row>
    <row r="23650" spans="1:5" x14ac:dyDescent="0.3">
      <c r="A23650">
        <v>30100016</v>
      </c>
      <c r="B23650" t="s">
        <v>1330</v>
      </c>
      <c r="C23650" t="s">
        <v>8</v>
      </c>
      <c r="D23650" t="s">
        <v>2410</v>
      </c>
      <c r="E23650">
        <v>0</v>
      </c>
    </row>
    <row r="23651" spans="1:5" x14ac:dyDescent="0.3">
      <c r="A23651">
        <v>30100016</v>
      </c>
      <c r="B23651" t="s">
        <v>1330</v>
      </c>
      <c r="C23651" t="s">
        <v>8</v>
      </c>
      <c r="D23651" t="s">
        <v>2411</v>
      </c>
      <c r="E23651">
        <v>0</v>
      </c>
    </row>
    <row r="23652" spans="1:5" x14ac:dyDescent="0.3">
      <c r="A23652">
        <v>30100016</v>
      </c>
      <c r="B23652" t="s">
        <v>1330</v>
      </c>
      <c r="C23652" t="s">
        <v>8</v>
      </c>
      <c r="D23652" t="s">
        <v>2412</v>
      </c>
      <c r="E23652">
        <v>0</v>
      </c>
    </row>
    <row r="23653" spans="1:5" x14ac:dyDescent="0.3">
      <c r="A23653">
        <v>30100016</v>
      </c>
      <c r="B23653" t="s">
        <v>1330</v>
      </c>
      <c r="C23653" t="s">
        <v>8</v>
      </c>
      <c r="D23653" t="s">
        <v>2413</v>
      </c>
      <c r="E23653">
        <v>0</v>
      </c>
    </row>
    <row r="23654" spans="1:5" x14ac:dyDescent="0.3">
      <c r="A23654">
        <v>23220008</v>
      </c>
      <c r="B23654" t="s">
        <v>1332</v>
      </c>
      <c r="C23654" t="s">
        <v>8</v>
      </c>
      <c r="D23654" t="s">
        <v>2378</v>
      </c>
      <c r="E23654">
        <v>-4</v>
      </c>
    </row>
    <row r="23655" spans="1:5" x14ac:dyDescent="0.3">
      <c r="A23655">
        <v>23220008</v>
      </c>
      <c r="B23655" t="s">
        <v>1332</v>
      </c>
      <c r="C23655" t="s">
        <v>8</v>
      </c>
      <c r="D23655" t="s">
        <v>2379</v>
      </c>
      <c r="E23655">
        <v>0</v>
      </c>
    </row>
    <row r="23656" spans="1:5" x14ac:dyDescent="0.3">
      <c r="A23656">
        <v>23220008</v>
      </c>
      <c r="B23656" t="s">
        <v>1332</v>
      </c>
      <c r="C23656" t="s">
        <v>8</v>
      </c>
      <c r="D23656" t="s">
        <v>2380</v>
      </c>
      <c r="E23656">
        <v>-16</v>
      </c>
    </row>
    <row r="23657" spans="1:5" x14ac:dyDescent="0.3">
      <c r="A23657">
        <v>23220008</v>
      </c>
      <c r="B23657" t="s">
        <v>1332</v>
      </c>
      <c r="C23657" t="s">
        <v>8</v>
      </c>
      <c r="D23657" t="s">
        <v>2381</v>
      </c>
      <c r="E23657">
        <v>0</v>
      </c>
    </row>
    <row r="23658" spans="1:5" x14ac:dyDescent="0.3">
      <c r="A23658">
        <v>23220008</v>
      </c>
      <c r="B23658" t="s">
        <v>1332</v>
      </c>
      <c r="C23658" t="s">
        <v>8</v>
      </c>
      <c r="D23658" t="s">
        <v>2382</v>
      </c>
      <c r="E23658">
        <v>-1</v>
      </c>
    </row>
    <row r="23659" spans="1:5" x14ac:dyDescent="0.3">
      <c r="A23659">
        <v>23220008</v>
      </c>
      <c r="B23659" t="s">
        <v>1332</v>
      </c>
      <c r="C23659" t="s">
        <v>8</v>
      </c>
      <c r="D23659" t="s">
        <v>2383</v>
      </c>
      <c r="E23659">
        <v>-7</v>
      </c>
    </row>
    <row r="23660" spans="1:5" x14ac:dyDescent="0.3">
      <c r="A23660">
        <v>23220008</v>
      </c>
      <c r="B23660" t="s">
        <v>1332</v>
      </c>
      <c r="C23660" t="s">
        <v>8</v>
      </c>
      <c r="D23660" t="s">
        <v>2384</v>
      </c>
      <c r="E23660">
        <v>-2</v>
      </c>
    </row>
    <row r="23661" spans="1:5" x14ac:dyDescent="0.3">
      <c r="A23661">
        <v>23220008</v>
      </c>
      <c r="B23661" t="s">
        <v>1332</v>
      </c>
      <c r="C23661" t="s">
        <v>8</v>
      </c>
      <c r="D23661" t="s">
        <v>2385</v>
      </c>
      <c r="E23661">
        <v>-2</v>
      </c>
    </row>
    <row r="23662" spans="1:5" x14ac:dyDescent="0.3">
      <c r="A23662">
        <v>23220008</v>
      </c>
      <c r="B23662" t="s">
        <v>1332</v>
      </c>
      <c r="C23662" t="s">
        <v>8</v>
      </c>
      <c r="D23662" t="s">
        <v>2386</v>
      </c>
      <c r="E23662">
        <v>0</v>
      </c>
    </row>
    <row r="23663" spans="1:5" x14ac:dyDescent="0.3">
      <c r="A23663">
        <v>23220008</v>
      </c>
      <c r="B23663" t="s">
        <v>1332</v>
      </c>
      <c r="C23663" t="s">
        <v>8</v>
      </c>
      <c r="D23663" t="s">
        <v>2387</v>
      </c>
      <c r="E23663">
        <v>-1</v>
      </c>
    </row>
    <row r="23664" spans="1:5" x14ac:dyDescent="0.3">
      <c r="A23664">
        <v>23220008</v>
      </c>
      <c r="B23664" t="s">
        <v>1332</v>
      </c>
      <c r="C23664" t="s">
        <v>8</v>
      </c>
      <c r="D23664" t="s">
        <v>2388</v>
      </c>
      <c r="E23664">
        <v>-2</v>
      </c>
    </row>
    <row r="23665" spans="1:5" x14ac:dyDescent="0.3">
      <c r="A23665">
        <v>23220008</v>
      </c>
      <c r="B23665" t="s">
        <v>1332</v>
      </c>
      <c r="C23665" t="s">
        <v>8</v>
      </c>
      <c r="D23665" t="s">
        <v>2389</v>
      </c>
      <c r="E23665">
        <v>-3</v>
      </c>
    </row>
    <row r="23666" spans="1:5" x14ac:dyDescent="0.3">
      <c r="A23666">
        <v>23220008</v>
      </c>
      <c r="B23666" t="s">
        <v>1332</v>
      </c>
      <c r="C23666" t="s">
        <v>8</v>
      </c>
      <c r="D23666" t="s">
        <v>2390</v>
      </c>
      <c r="E23666">
        <v>-7</v>
      </c>
    </row>
    <row r="23667" spans="1:5" x14ac:dyDescent="0.3">
      <c r="A23667">
        <v>23220008</v>
      </c>
      <c r="B23667" t="s">
        <v>1332</v>
      </c>
      <c r="C23667" t="s">
        <v>8</v>
      </c>
      <c r="D23667" t="s">
        <v>2391</v>
      </c>
      <c r="E23667">
        <v>-10</v>
      </c>
    </row>
    <row r="23668" spans="1:5" x14ac:dyDescent="0.3">
      <c r="A23668">
        <v>23220008</v>
      </c>
      <c r="B23668" t="s">
        <v>1332</v>
      </c>
      <c r="C23668" t="s">
        <v>8</v>
      </c>
      <c r="D23668" t="s">
        <v>2392</v>
      </c>
      <c r="E23668">
        <v>0</v>
      </c>
    </row>
    <row r="23669" spans="1:5" x14ac:dyDescent="0.3">
      <c r="A23669">
        <v>23220008</v>
      </c>
      <c r="B23669" t="s">
        <v>1332</v>
      </c>
      <c r="C23669" t="s">
        <v>8</v>
      </c>
      <c r="D23669" t="s">
        <v>2393</v>
      </c>
      <c r="E23669">
        <v>0</v>
      </c>
    </row>
    <row r="23670" spans="1:5" x14ac:dyDescent="0.3">
      <c r="A23670">
        <v>23220008</v>
      </c>
      <c r="B23670" t="s">
        <v>1332</v>
      </c>
      <c r="C23670" t="s">
        <v>8</v>
      </c>
      <c r="D23670" t="s">
        <v>2394</v>
      </c>
      <c r="E23670">
        <v>-1</v>
      </c>
    </row>
    <row r="23671" spans="1:5" x14ac:dyDescent="0.3">
      <c r="A23671">
        <v>23220008</v>
      </c>
      <c r="B23671" t="s">
        <v>1332</v>
      </c>
      <c r="C23671" t="s">
        <v>8</v>
      </c>
      <c r="D23671" t="s">
        <v>2395</v>
      </c>
      <c r="E23671">
        <v>0</v>
      </c>
    </row>
    <row r="23672" spans="1:5" x14ac:dyDescent="0.3">
      <c r="A23672">
        <v>23220008</v>
      </c>
      <c r="B23672" t="s">
        <v>1332</v>
      </c>
      <c r="C23672" t="s">
        <v>8</v>
      </c>
      <c r="D23672" t="s">
        <v>2396</v>
      </c>
      <c r="E23672">
        <v>-3</v>
      </c>
    </row>
    <row r="23673" spans="1:5" x14ac:dyDescent="0.3">
      <c r="A23673">
        <v>23220008</v>
      </c>
      <c r="B23673" t="s">
        <v>1332</v>
      </c>
      <c r="C23673" t="s">
        <v>8</v>
      </c>
      <c r="D23673" t="s">
        <v>2397</v>
      </c>
      <c r="E23673">
        <v>-3</v>
      </c>
    </row>
    <row r="23674" spans="1:5" x14ac:dyDescent="0.3">
      <c r="A23674">
        <v>23220008</v>
      </c>
      <c r="B23674" t="s">
        <v>1332</v>
      </c>
      <c r="C23674" t="s">
        <v>8</v>
      </c>
      <c r="D23674" t="s">
        <v>2398</v>
      </c>
      <c r="E23674">
        <v>-4</v>
      </c>
    </row>
    <row r="23675" spans="1:5" x14ac:dyDescent="0.3">
      <c r="A23675">
        <v>23220008</v>
      </c>
      <c r="B23675" t="s">
        <v>1332</v>
      </c>
      <c r="C23675" t="s">
        <v>8</v>
      </c>
      <c r="D23675" t="s">
        <v>2399</v>
      </c>
      <c r="E23675">
        <v>-6</v>
      </c>
    </row>
    <row r="23676" spans="1:5" x14ac:dyDescent="0.3">
      <c r="A23676">
        <v>23220008</v>
      </c>
      <c r="B23676" t="s">
        <v>1332</v>
      </c>
      <c r="C23676" t="s">
        <v>8</v>
      </c>
      <c r="D23676" t="s">
        <v>2400</v>
      </c>
      <c r="E23676">
        <v>-3</v>
      </c>
    </row>
    <row r="23677" spans="1:5" x14ac:dyDescent="0.3">
      <c r="A23677">
        <v>23220008</v>
      </c>
      <c r="B23677" t="s">
        <v>1332</v>
      </c>
      <c r="C23677" t="s">
        <v>8</v>
      </c>
      <c r="D23677" t="s">
        <v>2401</v>
      </c>
      <c r="E23677">
        <v>-2</v>
      </c>
    </row>
    <row r="23678" spans="1:5" x14ac:dyDescent="0.3">
      <c r="A23678">
        <v>23220008</v>
      </c>
      <c r="B23678" t="s">
        <v>1332</v>
      </c>
      <c r="C23678" t="s">
        <v>8</v>
      </c>
      <c r="D23678" t="s">
        <v>2402</v>
      </c>
      <c r="E23678">
        <v>-2</v>
      </c>
    </row>
    <row r="23679" spans="1:5" x14ac:dyDescent="0.3">
      <c r="A23679">
        <v>23220008</v>
      </c>
      <c r="B23679" t="s">
        <v>1332</v>
      </c>
      <c r="C23679" t="s">
        <v>8</v>
      </c>
      <c r="D23679" t="s">
        <v>2403</v>
      </c>
      <c r="E23679">
        <v>-17</v>
      </c>
    </row>
    <row r="23680" spans="1:5" x14ac:dyDescent="0.3">
      <c r="A23680">
        <v>23220008</v>
      </c>
      <c r="B23680" t="s">
        <v>1332</v>
      </c>
      <c r="C23680" t="s">
        <v>8</v>
      </c>
      <c r="D23680" t="s">
        <v>2404</v>
      </c>
      <c r="E23680">
        <v>-2</v>
      </c>
    </row>
    <row r="23681" spans="1:5" x14ac:dyDescent="0.3">
      <c r="A23681">
        <v>23220008</v>
      </c>
      <c r="B23681" t="s">
        <v>1332</v>
      </c>
      <c r="C23681" t="s">
        <v>8</v>
      </c>
      <c r="D23681" t="s">
        <v>2405</v>
      </c>
      <c r="E23681">
        <v>0</v>
      </c>
    </row>
    <row r="23682" spans="1:5" x14ac:dyDescent="0.3">
      <c r="A23682">
        <v>23220008</v>
      </c>
      <c r="B23682" t="s">
        <v>1332</v>
      </c>
      <c r="C23682" t="s">
        <v>8</v>
      </c>
      <c r="D23682" t="s">
        <v>2406</v>
      </c>
      <c r="E23682">
        <v>0</v>
      </c>
    </row>
    <row r="23683" spans="1:5" x14ac:dyDescent="0.3">
      <c r="A23683">
        <v>23220008</v>
      </c>
      <c r="B23683" t="s">
        <v>1332</v>
      </c>
      <c r="C23683" t="s">
        <v>8</v>
      </c>
      <c r="D23683" t="s">
        <v>2407</v>
      </c>
      <c r="E23683">
        <v>-3</v>
      </c>
    </row>
    <row r="23684" spans="1:5" x14ac:dyDescent="0.3">
      <c r="A23684">
        <v>23220008</v>
      </c>
      <c r="B23684" t="s">
        <v>1332</v>
      </c>
      <c r="C23684" t="s">
        <v>8</v>
      </c>
      <c r="D23684" t="s">
        <v>2408</v>
      </c>
      <c r="E23684">
        <v>-6</v>
      </c>
    </row>
    <row r="23685" spans="1:5" x14ac:dyDescent="0.3">
      <c r="A23685">
        <v>23220008</v>
      </c>
      <c r="B23685" t="s">
        <v>1332</v>
      </c>
      <c r="C23685" t="s">
        <v>8</v>
      </c>
      <c r="D23685" t="s">
        <v>2409</v>
      </c>
      <c r="E23685">
        <v>-1</v>
      </c>
    </row>
    <row r="23686" spans="1:5" x14ac:dyDescent="0.3">
      <c r="A23686">
        <v>23220008</v>
      </c>
      <c r="B23686" t="s">
        <v>1332</v>
      </c>
      <c r="C23686" t="s">
        <v>8</v>
      </c>
      <c r="D23686" t="s">
        <v>2410</v>
      </c>
      <c r="E23686">
        <v>-4</v>
      </c>
    </row>
    <row r="23687" spans="1:5" x14ac:dyDescent="0.3">
      <c r="A23687">
        <v>23220008</v>
      </c>
      <c r="B23687" t="s">
        <v>1332</v>
      </c>
      <c r="C23687" t="s">
        <v>8</v>
      </c>
      <c r="D23687" t="s">
        <v>2411</v>
      </c>
      <c r="E23687">
        <v>0</v>
      </c>
    </row>
    <row r="23688" spans="1:5" x14ac:dyDescent="0.3">
      <c r="A23688">
        <v>23220008</v>
      </c>
      <c r="B23688" t="s">
        <v>1332</v>
      </c>
      <c r="C23688" t="s">
        <v>8</v>
      </c>
      <c r="D23688" t="s">
        <v>2412</v>
      </c>
      <c r="E23688">
        <v>-7</v>
      </c>
    </row>
    <row r="23689" spans="1:5" x14ac:dyDescent="0.3">
      <c r="A23689">
        <v>23220008</v>
      </c>
      <c r="B23689" t="s">
        <v>1332</v>
      </c>
      <c r="C23689" t="s">
        <v>8</v>
      </c>
      <c r="D23689" t="s">
        <v>2413</v>
      </c>
      <c r="E23689">
        <v>0</v>
      </c>
    </row>
    <row r="23690" spans="1:5" x14ac:dyDescent="0.3">
      <c r="A23690">
        <v>2010009</v>
      </c>
      <c r="B23690" t="s">
        <v>1334</v>
      </c>
      <c r="C23690" t="s">
        <v>20</v>
      </c>
      <c r="D23690" t="s">
        <v>2378</v>
      </c>
      <c r="E23690">
        <v>-18520.658000000003</v>
      </c>
    </row>
    <row r="23691" spans="1:5" x14ac:dyDescent="0.3">
      <c r="A23691">
        <v>2010009</v>
      </c>
      <c r="B23691" t="s">
        <v>1334</v>
      </c>
      <c r="C23691" t="s">
        <v>20</v>
      </c>
      <c r="D23691" t="s">
        <v>2379</v>
      </c>
      <c r="E23691">
        <v>-7646.0670000000009</v>
      </c>
    </row>
    <row r="23692" spans="1:5" x14ac:dyDescent="0.3">
      <c r="A23692">
        <v>2010009</v>
      </c>
      <c r="B23692" t="s">
        <v>1334</v>
      </c>
      <c r="C23692" t="s">
        <v>20</v>
      </c>
      <c r="D23692" t="s">
        <v>2380</v>
      </c>
      <c r="E23692">
        <v>-5758.4320000000007</v>
      </c>
    </row>
    <row r="23693" spans="1:5" x14ac:dyDescent="0.3">
      <c r="A23693">
        <v>2010009</v>
      </c>
      <c r="B23693" t="s">
        <v>1334</v>
      </c>
      <c r="C23693" t="s">
        <v>20</v>
      </c>
      <c r="D23693" t="s">
        <v>2381</v>
      </c>
      <c r="E23693">
        <v>-16197.516</v>
      </c>
    </row>
    <row r="23694" spans="1:5" x14ac:dyDescent="0.3">
      <c r="A23694">
        <v>2010009</v>
      </c>
      <c r="B23694" t="s">
        <v>1334</v>
      </c>
      <c r="C23694" t="s">
        <v>20</v>
      </c>
      <c r="D23694" t="s">
        <v>2382</v>
      </c>
      <c r="E23694">
        <v>-16737.78</v>
      </c>
    </row>
    <row r="23695" spans="1:5" x14ac:dyDescent="0.3">
      <c r="A23695">
        <v>2010009</v>
      </c>
      <c r="B23695" t="s">
        <v>1334</v>
      </c>
      <c r="C23695" t="s">
        <v>20</v>
      </c>
      <c r="D23695" t="s">
        <v>2383</v>
      </c>
      <c r="E23695">
        <v>-20427.099999999999</v>
      </c>
    </row>
    <row r="23696" spans="1:5" x14ac:dyDescent="0.3">
      <c r="A23696">
        <v>2010009</v>
      </c>
      <c r="B23696" t="s">
        <v>1334</v>
      </c>
      <c r="C23696" t="s">
        <v>20</v>
      </c>
      <c r="D23696" t="s">
        <v>2384</v>
      </c>
      <c r="E23696">
        <v>-18777.64</v>
      </c>
    </row>
    <row r="23697" spans="1:5" x14ac:dyDescent="0.3">
      <c r="A23697">
        <v>2010009</v>
      </c>
      <c r="B23697" t="s">
        <v>1334</v>
      </c>
      <c r="C23697" t="s">
        <v>20</v>
      </c>
      <c r="D23697" t="s">
        <v>2385</v>
      </c>
      <c r="E23697">
        <v>-17488.030999999999</v>
      </c>
    </row>
    <row r="23698" spans="1:5" x14ac:dyDescent="0.3">
      <c r="A23698">
        <v>2010009</v>
      </c>
      <c r="B23698" t="s">
        <v>1334</v>
      </c>
      <c r="C23698" t="s">
        <v>20</v>
      </c>
      <c r="D23698" t="s">
        <v>2386</v>
      </c>
      <c r="E23698">
        <v>-11905.614</v>
      </c>
    </row>
    <row r="23699" spans="1:5" x14ac:dyDescent="0.3">
      <c r="A23699">
        <v>2010009</v>
      </c>
      <c r="B23699" t="s">
        <v>1334</v>
      </c>
      <c r="C23699" t="s">
        <v>20</v>
      </c>
      <c r="D23699" t="s">
        <v>2387</v>
      </c>
      <c r="E23699">
        <v>-17935.2</v>
      </c>
    </row>
    <row r="23700" spans="1:5" x14ac:dyDescent="0.3">
      <c r="A23700">
        <v>2010009</v>
      </c>
      <c r="B23700" t="s">
        <v>1334</v>
      </c>
      <c r="C23700" t="s">
        <v>20</v>
      </c>
      <c r="D23700" t="s">
        <v>2388</v>
      </c>
      <c r="E23700">
        <v>-12859.566999999999</v>
      </c>
    </row>
    <row r="23701" spans="1:5" x14ac:dyDescent="0.3">
      <c r="A23701">
        <v>2010009</v>
      </c>
      <c r="B23701" t="s">
        <v>1334</v>
      </c>
      <c r="C23701" t="s">
        <v>20</v>
      </c>
      <c r="D23701" t="s">
        <v>2389</v>
      </c>
      <c r="E23701">
        <v>-12106.117999999999</v>
      </c>
    </row>
    <row r="23702" spans="1:5" x14ac:dyDescent="0.3">
      <c r="A23702">
        <v>2010009</v>
      </c>
      <c r="B23702" t="s">
        <v>1334</v>
      </c>
      <c r="C23702" t="s">
        <v>20</v>
      </c>
      <c r="D23702" t="s">
        <v>2390</v>
      </c>
      <c r="E23702">
        <v>-17598.067999999999</v>
      </c>
    </row>
    <row r="23703" spans="1:5" x14ac:dyDescent="0.3">
      <c r="A23703">
        <v>2010009</v>
      </c>
      <c r="B23703" t="s">
        <v>1334</v>
      </c>
      <c r="C23703" t="s">
        <v>20</v>
      </c>
      <c r="D23703" t="s">
        <v>2391</v>
      </c>
      <c r="E23703">
        <v>-6620.3230000000003</v>
      </c>
    </row>
    <row r="23704" spans="1:5" x14ac:dyDescent="0.3">
      <c r="A23704">
        <v>2010009</v>
      </c>
      <c r="B23704" t="s">
        <v>1334</v>
      </c>
      <c r="C23704" t="s">
        <v>20</v>
      </c>
      <c r="D23704" t="s">
        <v>2392</v>
      </c>
      <c r="E23704">
        <v>-9872.9750000000004</v>
      </c>
    </row>
    <row r="23705" spans="1:5" x14ac:dyDescent="0.3">
      <c r="A23705">
        <v>2010009</v>
      </c>
      <c r="B23705" t="s">
        <v>1334</v>
      </c>
      <c r="C23705" t="s">
        <v>20</v>
      </c>
      <c r="D23705" t="s">
        <v>2393</v>
      </c>
      <c r="E23705">
        <v>-13796.584999999999</v>
      </c>
    </row>
    <row r="23706" spans="1:5" x14ac:dyDescent="0.3">
      <c r="A23706">
        <v>2010009</v>
      </c>
      <c r="B23706" t="s">
        <v>1334</v>
      </c>
      <c r="C23706" t="s">
        <v>20</v>
      </c>
      <c r="D23706" t="s">
        <v>2394</v>
      </c>
      <c r="E23706">
        <v>-13869.509999999998</v>
      </c>
    </row>
    <row r="23707" spans="1:5" x14ac:dyDescent="0.3">
      <c r="A23707">
        <v>2010009</v>
      </c>
      <c r="B23707" t="s">
        <v>1334</v>
      </c>
      <c r="C23707" t="s">
        <v>20</v>
      </c>
      <c r="D23707" t="s">
        <v>2395</v>
      </c>
      <c r="E23707">
        <v>-10757.235000000001</v>
      </c>
    </row>
    <row r="23708" spans="1:5" x14ac:dyDescent="0.3">
      <c r="A23708">
        <v>2010009</v>
      </c>
      <c r="B23708" t="s">
        <v>1334</v>
      </c>
      <c r="C23708" t="s">
        <v>20</v>
      </c>
      <c r="D23708" t="s">
        <v>2396</v>
      </c>
      <c r="E23708">
        <v>-14238.207999999999</v>
      </c>
    </row>
    <row r="23709" spans="1:5" x14ac:dyDescent="0.3">
      <c r="A23709">
        <v>2010009</v>
      </c>
      <c r="B23709" t="s">
        <v>1334</v>
      </c>
      <c r="C23709" t="s">
        <v>20</v>
      </c>
      <c r="D23709" t="s">
        <v>2397</v>
      </c>
      <c r="E23709">
        <v>-16491.155999999999</v>
      </c>
    </row>
    <row r="23710" spans="1:5" x14ac:dyDescent="0.3">
      <c r="A23710">
        <v>2010009</v>
      </c>
      <c r="B23710" t="s">
        <v>1334</v>
      </c>
      <c r="C23710" t="s">
        <v>20</v>
      </c>
      <c r="D23710" t="s">
        <v>2398</v>
      </c>
      <c r="E23710">
        <v>-11887.71</v>
      </c>
    </row>
    <row r="23711" spans="1:5" x14ac:dyDescent="0.3">
      <c r="A23711">
        <v>2010009</v>
      </c>
      <c r="B23711" t="s">
        <v>1334</v>
      </c>
      <c r="C23711" t="s">
        <v>20</v>
      </c>
      <c r="D23711" t="s">
        <v>2399</v>
      </c>
      <c r="E23711">
        <v>-16254.72</v>
      </c>
    </row>
    <row r="23712" spans="1:5" x14ac:dyDescent="0.3">
      <c r="A23712">
        <v>2010009</v>
      </c>
      <c r="B23712" t="s">
        <v>1334</v>
      </c>
      <c r="C23712" t="s">
        <v>20</v>
      </c>
      <c r="D23712" t="s">
        <v>2400</v>
      </c>
      <c r="E23712">
        <v>-19978.329999999998</v>
      </c>
    </row>
    <row r="23713" spans="1:5" x14ac:dyDescent="0.3">
      <c r="A23713">
        <v>2010009</v>
      </c>
      <c r="B23713" t="s">
        <v>1334</v>
      </c>
      <c r="C23713" t="s">
        <v>20</v>
      </c>
      <c r="D23713" t="s">
        <v>2401</v>
      </c>
      <c r="E23713">
        <v>-12886.028</v>
      </c>
    </row>
    <row r="23714" spans="1:5" x14ac:dyDescent="0.3">
      <c r="A23714">
        <v>2010009</v>
      </c>
      <c r="B23714" t="s">
        <v>1334</v>
      </c>
      <c r="C23714" t="s">
        <v>20</v>
      </c>
      <c r="D23714" t="s">
        <v>2402</v>
      </c>
      <c r="E23714">
        <v>-6937.5030000000006</v>
      </c>
    </row>
    <row r="23715" spans="1:5" x14ac:dyDescent="0.3">
      <c r="A23715">
        <v>2010009</v>
      </c>
      <c r="B23715" t="s">
        <v>1334</v>
      </c>
      <c r="C23715" t="s">
        <v>20</v>
      </c>
      <c r="D23715" t="s">
        <v>2403</v>
      </c>
      <c r="E23715">
        <v>-40983.908000000003</v>
      </c>
    </row>
    <row r="23716" spans="1:5" x14ac:dyDescent="0.3">
      <c r="A23716">
        <v>2010009</v>
      </c>
      <c r="B23716" t="s">
        <v>1334</v>
      </c>
      <c r="C23716" t="s">
        <v>20</v>
      </c>
      <c r="D23716" t="s">
        <v>2404</v>
      </c>
      <c r="E23716">
        <v>-17113.638999999999</v>
      </c>
    </row>
    <row r="23717" spans="1:5" x14ac:dyDescent="0.3">
      <c r="A23717">
        <v>2010009</v>
      </c>
      <c r="B23717" t="s">
        <v>1334</v>
      </c>
      <c r="C23717" t="s">
        <v>20</v>
      </c>
      <c r="D23717" t="s">
        <v>2405</v>
      </c>
      <c r="E23717">
        <v>-15935.316999999999</v>
      </c>
    </row>
    <row r="23718" spans="1:5" x14ac:dyDescent="0.3">
      <c r="A23718">
        <v>2010009</v>
      </c>
      <c r="B23718" t="s">
        <v>1334</v>
      </c>
      <c r="C23718" t="s">
        <v>20</v>
      </c>
      <c r="D23718" t="s">
        <v>2406</v>
      </c>
      <c r="E23718">
        <v>-23228.995000000003</v>
      </c>
    </row>
    <row r="23719" spans="1:5" x14ac:dyDescent="0.3">
      <c r="A23719">
        <v>2010009</v>
      </c>
      <c r="B23719" t="s">
        <v>1334</v>
      </c>
      <c r="C23719" t="s">
        <v>20</v>
      </c>
      <c r="D23719" t="s">
        <v>2407</v>
      </c>
      <c r="E23719">
        <v>-18114.474999999999</v>
      </c>
    </row>
    <row r="23720" spans="1:5" x14ac:dyDescent="0.3">
      <c r="A23720">
        <v>2010009</v>
      </c>
      <c r="B23720" t="s">
        <v>1334</v>
      </c>
      <c r="C23720" t="s">
        <v>20</v>
      </c>
      <c r="D23720" t="s">
        <v>2408</v>
      </c>
      <c r="E23720">
        <v>-19073.830000000002</v>
      </c>
    </row>
    <row r="23721" spans="1:5" x14ac:dyDescent="0.3">
      <c r="A23721">
        <v>2010009</v>
      </c>
      <c r="B23721" t="s">
        <v>1334</v>
      </c>
      <c r="C23721" t="s">
        <v>20</v>
      </c>
      <c r="D23721" t="s">
        <v>2409</v>
      </c>
      <c r="E23721">
        <v>-13865.988999999998</v>
      </c>
    </row>
    <row r="23722" spans="1:5" x14ac:dyDescent="0.3">
      <c r="A23722">
        <v>2010009</v>
      </c>
      <c r="B23722" t="s">
        <v>1334</v>
      </c>
      <c r="C23722" t="s">
        <v>20</v>
      </c>
      <c r="D23722" t="s">
        <v>2410</v>
      </c>
      <c r="E23722">
        <v>-17244.537</v>
      </c>
    </row>
    <row r="23723" spans="1:5" x14ac:dyDescent="0.3">
      <c r="A23723">
        <v>2010009</v>
      </c>
      <c r="B23723" t="s">
        <v>1334</v>
      </c>
      <c r="C23723" t="s">
        <v>20</v>
      </c>
      <c r="D23723" t="s">
        <v>2411</v>
      </c>
      <c r="E23723">
        <v>-17285.989999999998</v>
      </c>
    </row>
    <row r="23724" spans="1:5" x14ac:dyDescent="0.3">
      <c r="A23724">
        <v>2010009</v>
      </c>
      <c r="B23724" t="s">
        <v>1334</v>
      </c>
      <c r="C23724" t="s">
        <v>20</v>
      </c>
      <c r="D23724" t="s">
        <v>2412</v>
      </c>
      <c r="E23724">
        <v>-21480.038</v>
      </c>
    </row>
    <row r="23725" spans="1:5" x14ac:dyDescent="0.3">
      <c r="A23725">
        <v>2010009</v>
      </c>
      <c r="B23725" t="s">
        <v>1334</v>
      </c>
      <c r="C23725" t="s">
        <v>20</v>
      </c>
      <c r="D23725" t="s">
        <v>2413</v>
      </c>
      <c r="E23725">
        <v>-20519.883000000002</v>
      </c>
    </row>
    <row r="23726" spans="1:5" x14ac:dyDescent="0.3">
      <c r="A23726">
        <v>67450043</v>
      </c>
      <c r="B23726" t="s">
        <v>1336</v>
      </c>
      <c r="C23726" t="s">
        <v>8</v>
      </c>
      <c r="D23726" t="s">
        <v>2378</v>
      </c>
      <c r="E23726">
        <v>0</v>
      </c>
    </row>
    <row r="23727" spans="1:5" x14ac:dyDescent="0.3">
      <c r="A23727">
        <v>67450043</v>
      </c>
      <c r="B23727" t="s">
        <v>1336</v>
      </c>
      <c r="C23727" t="s">
        <v>8</v>
      </c>
      <c r="D23727" t="s">
        <v>2379</v>
      </c>
      <c r="E23727">
        <v>0</v>
      </c>
    </row>
    <row r="23728" spans="1:5" x14ac:dyDescent="0.3">
      <c r="A23728">
        <v>67450043</v>
      </c>
      <c r="B23728" t="s">
        <v>1336</v>
      </c>
      <c r="C23728" t="s">
        <v>8</v>
      </c>
      <c r="D23728" t="s">
        <v>2380</v>
      </c>
      <c r="E23728">
        <v>0</v>
      </c>
    </row>
    <row r="23729" spans="1:5" x14ac:dyDescent="0.3">
      <c r="A23729">
        <v>67450043</v>
      </c>
      <c r="B23729" t="s">
        <v>1336</v>
      </c>
      <c r="C23729" t="s">
        <v>8</v>
      </c>
      <c r="D23729" t="s">
        <v>2381</v>
      </c>
      <c r="E23729">
        <v>0</v>
      </c>
    </row>
    <row r="23730" spans="1:5" x14ac:dyDescent="0.3">
      <c r="A23730">
        <v>67450043</v>
      </c>
      <c r="B23730" t="s">
        <v>1336</v>
      </c>
      <c r="C23730" t="s">
        <v>8</v>
      </c>
      <c r="D23730" t="s">
        <v>2382</v>
      </c>
      <c r="E23730">
        <v>0</v>
      </c>
    </row>
    <row r="23731" spans="1:5" x14ac:dyDescent="0.3">
      <c r="A23731">
        <v>67450043</v>
      </c>
      <c r="B23731" t="s">
        <v>1336</v>
      </c>
      <c r="C23731" t="s">
        <v>8</v>
      </c>
      <c r="D23731" t="s">
        <v>2383</v>
      </c>
      <c r="E23731">
        <v>0</v>
      </c>
    </row>
    <row r="23732" spans="1:5" x14ac:dyDescent="0.3">
      <c r="A23732">
        <v>67450043</v>
      </c>
      <c r="B23732" t="s">
        <v>1336</v>
      </c>
      <c r="C23732" t="s">
        <v>8</v>
      </c>
      <c r="D23732" t="s">
        <v>2384</v>
      </c>
      <c r="E23732">
        <v>0</v>
      </c>
    </row>
    <row r="23733" spans="1:5" x14ac:dyDescent="0.3">
      <c r="A23733">
        <v>67450043</v>
      </c>
      <c r="B23733" t="s">
        <v>1336</v>
      </c>
      <c r="C23733" t="s">
        <v>8</v>
      </c>
      <c r="D23733" t="s">
        <v>2385</v>
      </c>
      <c r="E23733">
        <v>0</v>
      </c>
    </row>
    <row r="23734" spans="1:5" x14ac:dyDescent="0.3">
      <c r="A23734">
        <v>67450043</v>
      </c>
      <c r="B23734" t="s">
        <v>1336</v>
      </c>
      <c r="C23734" t="s">
        <v>8</v>
      </c>
      <c r="D23734" t="s">
        <v>2386</v>
      </c>
      <c r="E23734">
        <v>0</v>
      </c>
    </row>
    <row r="23735" spans="1:5" x14ac:dyDescent="0.3">
      <c r="A23735">
        <v>67450043</v>
      </c>
      <c r="B23735" t="s">
        <v>1336</v>
      </c>
      <c r="C23735" t="s">
        <v>8</v>
      </c>
      <c r="D23735" t="s">
        <v>2387</v>
      </c>
      <c r="E23735">
        <v>0</v>
      </c>
    </row>
    <row r="23736" spans="1:5" x14ac:dyDescent="0.3">
      <c r="A23736">
        <v>67450043</v>
      </c>
      <c r="B23736" t="s">
        <v>1336</v>
      </c>
      <c r="C23736" t="s">
        <v>8</v>
      </c>
      <c r="D23736" t="s">
        <v>2388</v>
      </c>
      <c r="E23736">
        <v>0</v>
      </c>
    </row>
    <row r="23737" spans="1:5" x14ac:dyDescent="0.3">
      <c r="A23737">
        <v>67450043</v>
      </c>
      <c r="B23737" t="s">
        <v>1336</v>
      </c>
      <c r="C23737" t="s">
        <v>8</v>
      </c>
      <c r="D23737" t="s">
        <v>2389</v>
      </c>
      <c r="E23737">
        <v>0</v>
      </c>
    </row>
    <row r="23738" spans="1:5" x14ac:dyDescent="0.3">
      <c r="A23738">
        <v>67450043</v>
      </c>
      <c r="B23738" t="s">
        <v>1336</v>
      </c>
      <c r="C23738" t="s">
        <v>8</v>
      </c>
      <c r="D23738" t="s">
        <v>2390</v>
      </c>
      <c r="E23738">
        <v>0</v>
      </c>
    </row>
    <row r="23739" spans="1:5" x14ac:dyDescent="0.3">
      <c r="A23739">
        <v>67450043</v>
      </c>
      <c r="B23739" t="s">
        <v>1336</v>
      </c>
      <c r="C23739" t="s">
        <v>8</v>
      </c>
      <c r="D23739" t="s">
        <v>2391</v>
      </c>
      <c r="E23739">
        <v>0</v>
      </c>
    </row>
    <row r="23740" spans="1:5" x14ac:dyDescent="0.3">
      <c r="A23740">
        <v>67450043</v>
      </c>
      <c r="B23740" t="s">
        <v>1336</v>
      </c>
      <c r="C23740" t="s">
        <v>8</v>
      </c>
      <c r="D23740" t="s">
        <v>2392</v>
      </c>
      <c r="E23740">
        <v>0</v>
      </c>
    </row>
    <row r="23741" spans="1:5" x14ac:dyDescent="0.3">
      <c r="A23741">
        <v>67450043</v>
      </c>
      <c r="B23741" t="s">
        <v>1336</v>
      </c>
      <c r="C23741" t="s">
        <v>8</v>
      </c>
      <c r="D23741" t="s">
        <v>2393</v>
      </c>
      <c r="E23741">
        <v>0</v>
      </c>
    </row>
    <row r="23742" spans="1:5" x14ac:dyDescent="0.3">
      <c r="A23742">
        <v>67450043</v>
      </c>
      <c r="B23742" t="s">
        <v>1336</v>
      </c>
      <c r="C23742" t="s">
        <v>8</v>
      </c>
      <c r="D23742" t="s">
        <v>2394</v>
      </c>
      <c r="E23742">
        <v>0</v>
      </c>
    </row>
    <row r="23743" spans="1:5" x14ac:dyDescent="0.3">
      <c r="A23743">
        <v>67450043</v>
      </c>
      <c r="B23743" t="s">
        <v>1336</v>
      </c>
      <c r="C23743" t="s">
        <v>8</v>
      </c>
      <c r="D23743" t="s">
        <v>2395</v>
      </c>
      <c r="E23743">
        <v>0</v>
      </c>
    </row>
    <row r="23744" spans="1:5" x14ac:dyDescent="0.3">
      <c r="A23744">
        <v>67450043</v>
      </c>
      <c r="B23744" t="s">
        <v>1336</v>
      </c>
      <c r="C23744" t="s">
        <v>8</v>
      </c>
      <c r="D23744" t="s">
        <v>2396</v>
      </c>
      <c r="E23744">
        <v>0</v>
      </c>
    </row>
    <row r="23745" spans="1:5" x14ac:dyDescent="0.3">
      <c r="A23745">
        <v>67450043</v>
      </c>
      <c r="B23745" t="s">
        <v>1336</v>
      </c>
      <c r="C23745" t="s">
        <v>8</v>
      </c>
      <c r="D23745" t="s">
        <v>2397</v>
      </c>
      <c r="E23745">
        <v>0</v>
      </c>
    </row>
    <row r="23746" spans="1:5" x14ac:dyDescent="0.3">
      <c r="A23746">
        <v>67450043</v>
      </c>
      <c r="B23746" t="s">
        <v>1336</v>
      </c>
      <c r="C23746" t="s">
        <v>8</v>
      </c>
      <c r="D23746" t="s">
        <v>2398</v>
      </c>
      <c r="E23746">
        <v>0</v>
      </c>
    </row>
    <row r="23747" spans="1:5" x14ac:dyDescent="0.3">
      <c r="A23747">
        <v>67450043</v>
      </c>
      <c r="B23747" t="s">
        <v>1336</v>
      </c>
      <c r="C23747" t="s">
        <v>8</v>
      </c>
      <c r="D23747" t="s">
        <v>2399</v>
      </c>
      <c r="E23747">
        <v>0</v>
      </c>
    </row>
    <row r="23748" spans="1:5" x14ac:dyDescent="0.3">
      <c r="A23748">
        <v>67450043</v>
      </c>
      <c r="B23748" t="s">
        <v>1336</v>
      </c>
      <c r="C23748" t="s">
        <v>8</v>
      </c>
      <c r="D23748" t="s">
        <v>2400</v>
      </c>
      <c r="E23748">
        <v>0</v>
      </c>
    </row>
    <row r="23749" spans="1:5" x14ac:dyDescent="0.3">
      <c r="A23749">
        <v>67450043</v>
      </c>
      <c r="B23749" t="s">
        <v>1336</v>
      </c>
      <c r="C23749" t="s">
        <v>8</v>
      </c>
      <c r="D23749" t="s">
        <v>2401</v>
      </c>
      <c r="E23749">
        <v>0</v>
      </c>
    </row>
    <row r="23750" spans="1:5" x14ac:dyDescent="0.3">
      <c r="A23750">
        <v>67450043</v>
      </c>
      <c r="B23750" t="s">
        <v>1336</v>
      </c>
      <c r="C23750" t="s">
        <v>8</v>
      </c>
      <c r="D23750" t="s">
        <v>2402</v>
      </c>
      <c r="E23750">
        <v>0</v>
      </c>
    </row>
    <row r="23751" spans="1:5" x14ac:dyDescent="0.3">
      <c r="A23751">
        <v>67450043</v>
      </c>
      <c r="B23751" t="s">
        <v>1336</v>
      </c>
      <c r="C23751" t="s">
        <v>8</v>
      </c>
      <c r="D23751" t="s">
        <v>2403</v>
      </c>
      <c r="E23751">
        <v>0</v>
      </c>
    </row>
    <row r="23752" spans="1:5" x14ac:dyDescent="0.3">
      <c r="A23752">
        <v>67450043</v>
      </c>
      <c r="B23752" t="s">
        <v>1336</v>
      </c>
      <c r="C23752" t="s">
        <v>8</v>
      </c>
      <c r="D23752" t="s">
        <v>2404</v>
      </c>
      <c r="E23752">
        <v>0</v>
      </c>
    </row>
    <row r="23753" spans="1:5" x14ac:dyDescent="0.3">
      <c r="A23753">
        <v>67450043</v>
      </c>
      <c r="B23753" t="s">
        <v>1336</v>
      </c>
      <c r="C23753" t="s">
        <v>8</v>
      </c>
      <c r="D23753" t="s">
        <v>2405</v>
      </c>
      <c r="E23753">
        <v>-1</v>
      </c>
    </row>
    <row r="23754" spans="1:5" x14ac:dyDescent="0.3">
      <c r="A23754">
        <v>67450043</v>
      </c>
      <c r="B23754" t="s">
        <v>1336</v>
      </c>
      <c r="C23754" t="s">
        <v>8</v>
      </c>
      <c r="D23754" t="s">
        <v>2406</v>
      </c>
      <c r="E23754">
        <v>0</v>
      </c>
    </row>
    <row r="23755" spans="1:5" x14ac:dyDescent="0.3">
      <c r="A23755">
        <v>67450043</v>
      </c>
      <c r="B23755" t="s">
        <v>1336</v>
      </c>
      <c r="C23755" t="s">
        <v>8</v>
      </c>
      <c r="D23755" t="s">
        <v>2407</v>
      </c>
      <c r="E23755">
        <v>0</v>
      </c>
    </row>
    <row r="23756" spans="1:5" x14ac:dyDescent="0.3">
      <c r="A23756">
        <v>67450043</v>
      </c>
      <c r="B23756" t="s">
        <v>1336</v>
      </c>
      <c r="C23756" t="s">
        <v>8</v>
      </c>
      <c r="D23756" t="s">
        <v>2408</v>
      </c>
      <c r="E23756">
        <v>0</v>
      </c>
    </row>
    <row r="23757" spans="1:5" x14ac:dyDescent="0.3">
      <c r="A23757">
        <v>67450043</v>
      </c>
      <c r="B23757" t="s">
        <v>1336</v>
      </c>
      <c r="C23757" t="s">
        <v>8</v>
      </c>
      <c r="D23757" t="s">
        <v>2409</v>
      </c>
      <c r="E23757">
        <v>0</v>
      </c>
    </row>
    <row r="23758" spans="1:5" x14ac:dyDescent="0.3">
      <c r="A23758">
        <v>67450043</v>
      </c>
      <c r="B23758" t="s">
        <v>1336</v>
      </c>
      <c r="C23758" t="s">
        <v>8</v>
      </c>
      <c r="D23758" t="s">
        <v>2410</v>
      </c>
      <c r="E23758">
        <v>0</v>
      </c>
    </row>
    <row r="23759" spans="1:5" x14ac:dyDescent="0.3">
      <c r="A23759">
        <v>67450043</v>
      </c>
      <c r="B23759" t="s">
        <v>1336</v>
      </c>
      <c r="C23759" t="s">
        <v>8</v>
      </c>
      <c r="D23759" t="s">
        <v>2411</v>
      </c>
      <c r="E23759">
        <v>0</v>
      </c>
    </row>
    <row r="23760" spans="1:5" x14ac:dyDescent="0.3">
      <c r="A23760">
        <v>67450043</v>
      </c>
      <c r="B23760" t="s">
        <v>1336</v>
      </c>
      <c r="C23760" t="s">
        <v>8</v>
      </c>
      <c r="D23760" t="s">
        <v>2412</v>
      </c>
      <c r="E23760">
        <v>0</v>
      </c>
    </row>
    <row r="23761" spans="1:5" x14ac:dyDescent="0.3">
      <c r="A23761">
        <v>67450043</v>
      </c>
      <c r="B23761" t="s">
        <v>1336</v>
      </c>
      <c r="C23761" t="s">
        <v>8</v>
      </c>
      <c r="D23761" t="s">
        <v>2413</v>
      </c>
      <c r="E23761">
        <v>0</v>
      </c>
    </row>
    <row r="23762" spans="1:5" x14ac:dyDescent="0.3">
      <c r="A23762">
        <v>45600012</v>
      </c>
      <c r="B23762" t="s">
        <v>1338</v>
      </c>
      <c r="C23762" t="s">
        <v>8</v>
      </c>
      <c r="D23762" t="s">
        <v>2378</v>
      </c>
      <c r="E23762">
        <v>0</v>
      </c>
    </row>
    <row r="23763" spans="1:5" x14ac:dyDescent="0.3">
      <c r="A23763">
        <v>45600012</v>
      </c>
      <c r="B23763" t="s">
        <v>1338</v>
      </c>
      <c r="C23763" t="s">
        <v>8</v>
      </c>
      <c r="D23763" t="s">
        <v>2379</v>
      </c>
      <c r="E23763">
        <v>0</v>
      </c>
    </row>
    <row r="23764" spans="1:5" x14ac:dyDescent="0.3">
      <c r="A23764">
        <v>45600012</v>
      </c>
      <c r="B23764" t="s">
        <v>1338</v>
      </c>
      <c r="C23764" t="s">
        <v>8</v>
      </c>
      <c r="D23764" t="s">
        <v>2380</v>
      </c>
      <c r="E23764">
        <v>0</v>
      </c>
    </row>
    <row r="23765" spans="1:5" x14ac:dyDescent="0.3">
      <c r="A23765">
        <v>45600012</v>
      </c>
      <c r="B23765" t="s">
        <v>1338</v>
      </c>
      <c r="C23765" t="s">
        <v>8</v>
      </c>
      <c r="D23765" t="s">
        <v>2381</v>
      </c>
      <c r="E23765">
        <v>0</v>
      </c>
    </row>
    <row r="23766" spans="1:5" x14ac:dyDescent="0.3">
      <c r="A23766">
        <v>45600012</v>
      </c>
      <c r="B23766" t="s">
        <v>1338</v>
      </c>
      <c r="C23766" t="s">
        <v>8</v>
      </c>
      <c r="D23766" t="s">
        <v>2382</v>
      </c>
      <c r="E23766">
        <v>0</v>
      </c>
    </row>
    <row r="23767" spans="1:5" x14ac:dyDescent="0.3">
      <c r="A23767">
        <v>45600012</v>
      </c>
      <c r="B23767" t="s">
        <v>1338</v>
      </c>
      <c r="C23767" t="s">
        <v>8</v>
      </c>
      <c r="D23767" t="s">
        <v>2383</v>
      </c>
      <c r="E23767">
        <v>0</v>
      </c>
    </row>
    <row r="23768" spans="1:5" x14ac:dyDescent="0.3">
      <c r="A23768">
        <v>45600012</v>
      </c>
      <c r="B23768" t="s">
        <v>1338</v>
      </c>
      <c r="C23768" t="s">
        <v>8</v>
      </c>
      <c r="D23768" t="s">
        <v>2384</v>
      </c>
      <c r="E23768">
        <v>0</v>
      </c>
    </row>
    <row r="23769" spans="1:5" x14ac:dyDescent="0.3">
      <c r="A23769">
        <v>45600012</v>
      </c>
      <c r="B23769" t="s">
        <v>1338</v>
      </c>
      <c r="C23769" t="s">
        <v>8</v>
      </c>
      <c r="D23769" t="s">
        <v>2385</v>
      </c>
      <c r="E23769">
        <v>0</v>
      </c>
    </row>
    <row r="23770" spans="1:5" x14ac:dyDescent="0.3">
      <c r="A23770">
        <v>45600012</v>
      </c>
      <c r="B23770" t="s">
        <v>1338</v>
      </c>
      <c r="C23770" t="s">
        <v>8</v>
      </c>
      <c r="D23770" t="s">
        <v>2386</v>
      </c>
      <c r="E23770">
        <v>0</v>
      </c>
    </row>
    <row r="23771" spans="1:5" x14ac:dyDescent="0.3">
      <c r="A23771">
        <v>45600012</v>
      </c>
      <c r="B23771" t="s">
        <v>1338</v>
      </c>
      <c r="C23771" t="s">
        <v>8</v>
      </c>
      <c r="D23771" t="s">
        <v>2387</v>
      </c>
      <c r="E23771">
        <v>0</v>
      </c>
    </row>
    <row r="23772" spans="1:5" x14ac:dyDescent="0.3">
      <c r="A23772">
        <v>45600012</v>
      </c>
      <c r="B23772" t="s">
        <v>1338</v>
      </c>
      <c r="C23772" t="s">
        <v>8</v>
      </c>
      <c r="D23772" t="s">
        <v>2388</v>
      </c>
      <c r="E23772">
        <v>0</v>
      </c>
    </row>
    <row r="23773" spans="1:5" x14ac:dyDescent="0.3">
      <c r="A23773">
        <v>45600012</v>
      </c>
      <c r="B23773" t="s">
        <v>1338</v>
      </c>
      <c r="C23773" t="s">
        <v>8</v>
      </c>
      <c r="D23773" t="s">
        <v>2389</v>
      </c>
      <c r="E23773">
        <v>0</v>
      </c>
    </row>
    <row r="23774" spans="1:5" x14ac:dyDescent="0.3">
      <c r="A23774">
        <v>45600012</v>
      </c>
      <c r="B23774" t="s">
        <v>1338</v>
      </c>
      <c r="C23774" t="s">
        <v>8</v>
      </c>
      <c r="D23774" t="s">
        <v>2390</v>
      </c>
      <c r="E23774">
        <v>0</v>
      </c>
    </row>
    <row r="23775" spans="1:5" x14ac:dyDescent="0.3">
      <c r="A23775">
        <v>45600012</v>
      </c>
      <c r="B23775" t="s">
        <v>1338</v>
      </c>
      <c r="C23775" t="s">
        <v>8</v>
      </c>
      <c r="D23775" t="s">
        <v>2391</v>
      </c>
      <c r="E23775">
        <v>-8</v>
      </c>
    </row>
    <row r="23776" spans="1:5" x14ac:dyDescent="0.3">
      <c r="A23776">
        <v>45600012</v>
      </c>
      <c r="B23776" t="s">
        <v>1338</v>
      </c>
      <c r="C23776" t="s">
        <v>8</v>
      </c>
      <c r="D23776" t="s">
        <v>2392</v>
      </c>
      <c r="E23776">
        <v>0</v>
      </c>
    </row>
    <row r="23777" spans="1:5" x14ac:dyDescent="0.3">
      <c r="A23777">
        <v>45600012</v>
      </c>
      <c r="B23777" t="s">
        <v>1338</v>
      </c>
      <c r="C23777" t="s">
        <v>8</v>
      </c>
      <c r="D23777" t="s">
        <v>2393</v>
      </c>
      <c r="E23777">
        <v>-7</v>
      </c>
    </row>
    <row r="23778" spans="1:5" x14ac:dyDescent="0.3">
      <c r="A23778">
        <v>45600012</v>
      </c>
      <c r="B23778" t="s">
        <v>1338</v>
      </c>
      <c r="C23778" t="s">
        <v>8</v>
      </c>
      <c r="D23778" t="s">
        <v>2394</v>
      </c>
      <c r="E23778">
        <v>0</v>
      </c>
    </row>
    <row r="23779" spans="1:5" x14ac:dyDescent="0.3">
      <c r="A23779">
        <v>45600012</v>
      </c>
      <c r="B23779" t="s">
        <v>1338</v>
      </c>
      <c r="C23779" t="s">
        <v>8</v>
      </c>
      <c r="D23779" t="s">
        <v>2395</v>
      </c>
      <c r="E23779">
        <v>0</v>
      </c>
    </row>
    <row r="23780" spans="1:5" x14ac:dyDescent="0.3">
      <c r="A23780">
        <v>45600012</v>
      </c>
      <c r="B23780" t="s">
        <v>1338</v>
      </c>
      <c r="C23780" t="s">
        <v>8</v>
      </c>
      <c r="D23780" t="s">
        <v>2396</v>
      </c>
      <c r="E23780">
        <v>0</v>
      </c>
    </row>
    <row r="23781" spans="1:5" x14ac:dyDescent="0.3">
      <c r="A23781">
        <v>45600012</v>
      </c>
      <c r="B23781" t="s">
        <v>1338</v>
      </c>
      <c r="C23781" t="s">
        <v>8</v>
      </c>
      <c r="D23781" t="s">
        <v>2397</v>
      </c>
      <c r="E23781">
        <v>-7</v>
      </c>
    </row>
    <row r="23782" spans="1:5" x14ac:dyDescent="0.3">
      <c r="A23782">
        <v>45600012</v>
      </c>
      <c r="B23782" t="s">
        <v>1338</v>
      </c>
      <c r="C23782" t="s">
        <v>8</v>
      </c>
      <c r="D23782" t="s">
        <v>2398</v>
      </c>
      <c r="E23782">
        <v>-7</v>
      </c>
    </row>
    <row r="23783" spans="1:5" x14ac:dyDescent="0.3">
      <c r="A23783">
        <v>45600012</v>
      </c>
      <c r="B23783" t="s">
        <v>1338</v>
      </c>
      <c r="C23783" t="s">
        <v>8</v>
      </c>
      <c r="D23783" t="s">
        <v>2399</v>
      </c>
      <c r="E23783">
        <v>0</v>
      </c>
    </row>
    <row r="23784" spans="1:5" x14ac:dyDescent="0.3">
      <c r="A23784">
        <v>45600012</v>
      </c>
      <c r="B23784" t="s">
        <v>1338</v>
      </c>
      <c r="C23784" t="s">
        <v>8</v>
      </c>
      <c r="D23784" t="s">
        <v>2400</v>
      </c>
      <c r="E23784">
        <v>0</v>
      </c>
    </row>
    <row r="23785" spans="1:5" x14ac:dyDescent="0.3">
      <c r="A23785">
        <v>45600012</v>
      </c>
      <c r="B23785" t="s">
        <v>1338</v>
      </c>
      <c r="C23785" t="s">
        <v>8</v>
      </c>
      <c r="D23785" t="s">
        <v>2401</v>
      </c>
      <c r="E23785">
        <v>-7</v>
      </c>
    </row>
    <row r="23786" spans="1:5" x14ac:dyDescent="0.3">
      <c r="A23786">
        <v>45600012</v>
      </c>
      <c r="B23786" t="s">
        <v>1338</v>
      </c>
      <c r="C23786" t="s">
        <v>8</v>
      </c>
      <c r="D23786" t="s">
        <v>2402</v>
      </c>
      <c r="E23786">
        <v>0</v>
      </c>
    </row>
    <row r="23787" spans="1:5" x14ac:dyDescent="0.3">
      <c r="A23787">
        <v>45600012</v>
      </c>
      <c r="B23787" t="s">
        <v>1338</v>
      </c>
      <c r="C23787" t="s">
        <v>8</v>
      </c>
      <c r="D23787" t="s">
        <v>2403</v>
      </c>
      <c r="E23787">
        <v>0</v>
      </c>
    </row>
    <row r="23788" spans="1:5" x14ac:dyDescent="0.3">
      <c r="A23788">
        <v>45600012</v>
      </c>
      <c r="B23788" t="s">
        <v>1338</v>
      </c>
      <c r="C23788" t="s">
        <v>8</v>
      </c>
      <c r="D23788" t="s">
        <v>2404</v>
      </c>
      <c r="E23788">
        <v>0</v>
      </c>
    </row>
    <row r="23789" spans="1:5" x14ac:dyDescent="0.3">
      <c r="A23789">
        <v>45600012</v>
      </c>
      <c r="B23789" t="s">
        <v>1338</v>
      </c>
      <c r="C23789" t="s">
        <v>8</v>
      </c>
      <c r="D23789" t="s">
        <v>2405</v>
      </c>
      <c r="E23789">
        <v>0</v>
      </c>
    </row>
    <row r="23790" spans="1:5" x14ac:dyDescent="0.3">
      <c r="A23790">
        <v>45600012</v>
      </c>
      <c r="B23790" t="s">
        <v>1338</v>
      </c>
      <c r="C23790" t="s">
        <v>8</v>
      </c>
      <c r="D23790" t="s">
        <v>2406</v>
      </c>
      <c r="E23790">
        <v>-7</v>
      </c>
    </row>
    <row r="23791" spans="1:5" x14ac:dyDescent="0.3">
      <c r="A23791">
        <v>45600012</v>
      </c>
      <c r="B23791" t="s">
        <v>1338</v>
      </c>
      <c r="C23791" t="s">
        <v>8</v>
      </c>
      <c r="D23791" t="s">
        <v>2407</v>
      </c>
      <c r="E23791">
        <v>-7</v>
      </c>
    </row>
    <row r="23792" spans="1:5" x14ac:dyDescent="0.3">
      <c r="A23792">
        <v>45600012</v>
      </c>
      <c r="B23792" t="s">
        <v>1338</v>
      </c>
      <c r="C23792" t="s">
        <v>8</v>
      </c>
      <c r="D23792" t="s">
        <v>2408</v>
      </c>
      <c r="E23792">
        <v>-14</v>
      </c>
    </row>
    <row r="23793" spans="1:5" x14ac:dyDescent="0.3">
      <c r="A23793">
        <v>45600012</v>
      </c>
      <c r="B23793" t="s">
        <v>1338</v>
      </c>
      <c r="C23793" t="s">
        <v>8</v>
      </c>
      <c r="D23793" t="s">
        <v>2409</v>
      </c>
      <c r="E23793">
        <v>-7</v>
      </c>
    </row>
    <row r="23794" spans="1:5" x14ac:dyDescent="0.3">
      <c r="A23794">
        <v>45600012</v>
      </c>
      <c r="B23794" t="s">
        <v>1338</v>
      </c>
      <c r="C23794" t="s">
        <v>8</v>
      </c>
      <c r="D23794" t="s">
        <v>2410</v>
      </c>
      <c r="E23794">
        <v>-21</v>
      </c>
    </row>
    <row r="23795" spans="1:5" x14ac:dyDescent="0.3">
      <c r="A23795">
        <v>45600012</v>
      </c>
      <c r="B23795" t="s">
        <v>1338</v>
      </c>
      <c r="C23795" t="s">
        <v>8</v>
      </c>
      <c r="D23795" t="s">
        <v>2411</v>
      </c>
      <c r="E23795">
        <v>-7</v>
      </c>
    </row>
    <row r="23796" spans="1:5" x14ac:dyDescent="0.3">
      <c r="A23796">
        <v>45600012</v>
      </c>
      <c r="B23796" t="s">
        <v>1338</v>
      </c>
      <c r="C23796" t="s">
        <v>8</v>
      </c>
      <c r="D23796" t="s">
        <v>2412</v>
      </c>
      <c r="E23796">
        <v>-7</v>
      </c>
    </row>
    <row r="23797" spans="1:5" x14ac:dyDescent="0.3">
      <c r="A23797">
        <v>45600012</v>
      </c>
      <c r="B23797" t="s">
        <v>1338</v>
      </c>
      <c r="C23797" t="s">
        <v>8</v>
      </c>
      <c r="D23797" t="s">
        <v>2413</v>
      </c>
      <c r="E23797">
        <v>0</v>
      </c>
    </row>
    <row r="23798" spans="1:5" x14ac:dyDescent="0.3">
      <c r="A23798">
        <v>65050102</v>
      </c>
      <c r="B23798" t="s">
        <v>1340</v>
      </c>
      <c r="C23798" t="s">
        <v>8</v>
      </c>
      <c r="D23798" t="s">
        <v>2378</v>
      </c>
      <c r="E23798">
        <v>0</v>
      </c>
    </row>
    <row r="23799" spans="1:5" x14ac:dyDescent="0.3">
      <c r="A23799">
        <v>65050102</v>
      </c>
      <c r="B23799" t="s">
        <v>1340</v>
      </c>
      <c r="C23799" t="s">
        <v>8</v>
      </c>
      <c r="D23799" t="s">
        <v>2379</v>
      </c>
      <c r="E23799">
        <v>0</v>
      </c>
    </row>
    <row r="23800" spans="1:5" x14ac:dyDescent="0.3">
      <c r="A23800">
        <v>65050102</v>
      </c>
      <c r="B23800" t="s">
        <v>1340</v>
      </c>
      <c r="C23800" t="s">
        <v>8</v>
      </c>
      <c r="D23800" t="s">
        <v>2380</v>
      </c>
      <c r="E23800">
        <v>0</v>
      </c>
    </row>
    <row r="23801" spans="1:5" x14ac:dyDescent="0.3">
      <c r="A23801">
        <v>65050102</v>
      </c>
      <c r="B23801" t="s">
        <v>1340</v>
      </c>
      <c r="C23801" t="s">
        <v>8</v>
      </c>
      <c r="D23801" t="s">
        <v>2381</v>
      </c>
      <c r="E23801">
        <v>0</v>
      </c>
    </row>
    <row r="23802" spans="1:5" x14ac:dyDescent="0.3">
      <c r="A23802">
        <v>65050102</v>
      </c>
      <c r="B23802" t="s">
        <v>1340</v>
      </c>
      <c r="C23802" t="s">
        <v>8</v>
      </c>
      <c r="D23802" t="s">
        <v>2382</v>
      </c>
      <c r="E23802">
        <v>0</v>
      </c>
    </row>
    <row r="23803" spans="1:5" x14ac:dyDescent="0.3">
      <c r="A23803">
        <v>65050102</v>
      </c>
      <c r="B23803" t="s">
        <v>1340</v>
      </c>
      <c r="C23803" t="s">
        <v>8</v>
      </c>
      <c r="D23803" t="s">
        <v>2383</v>
      </c>
      <c r="E23803">
        <v>0</v>
      </c>
    </row>
    <row r="23804" spans="1:5" x14ac:dyDescent="0.3">
      <c r="A23804">
        <v>65050102</v>
      </c>
      <c r="B23804" t="s">
        <v>1340</v>
      </c>
      <c r="C23804" t="s">
        <v>8</v>
      </c>
      <c r="D23804" t="s">
        <v>2384</v>
      </c>
      <c r="E23804">
        <v>0</v>
      </c>
    </row>
    <row r="23805" spans="1:5" x14ac:dyDescent="0.3">
      <c r="A23805">
        <v>65050102</v>
      </c>
      <c r="B23805" t="s">
        <v>1340</v>
      </c>
      <c r="C23805" t="s">
        <v>8</v>
      </c>
      <c r="D23805" t="s">
        <v>2385</v>
      </c>
      <c r="E23805">
        <v>0</v>
      </c>
    </row>
    <row r="23806" spans="1:5" x14ac:dyDescent="0.3">
      <c r="A23806">
        <v>65050102</v>
      </c>
      <c r="B23806" t="s">
        <v>1340</v>
      </c>
      <c r="C23806" t="s">
        <v>8</v>
      </c>
      <c r="D23806" t="s">
        <v>2386</v>
      </c>
      <c r="E23806">
        <v>0</v>
      </c>
    </row>
    <row r="23807" spans="1:5" x14ac:dyDescent="0.3">
      <c r="A23807">
        <v>65050102</v>
      </c>
      <c r="B23807" t="s">
        <v>1340</v>
      </c>
      <c r="C23807" t="s">
        <v>8</v>
      </c>
      <c r="D23807" t="s">
        <v>2387</v>
      </c>
      <c r="E23807">
        <v>0</v>
      </c>
    </row>
    <row r="23808" spans="1:5" x14ac:dyDescent="0.3">
      <c r="A23808">
        <v>65050102</v>
      </c>
      <c r="B23808" t="s">
        <v>1340</v>
      </c>
      <c r="C23808" t="s">
        <v>8</v>
      </c>
      <c r="D23808" t="s">
        <v>2388</v>
      </c>
      <c r="E23808">
        <v>0</v>
      </c>
    </row>
    <row r="23809" spans="1:5" x14ac:dyDescent="0.3">
      <c r="A23809">
        <v>65050102</v>
      </c>
      <c r="B23809" t="s">
        <v>1340</v>
      </c>
      <c r="C23809" t="s">
        <v>8</v>
      </c>
      <c r="D23809" t="s">
        <v>2389</v>
      </c>
      <c r="E23809">
        <v>0</v>
      </c>
    </row>
    <row r="23810" spans="1:5" x14ac:dyDescent="0.3">
      <c r="A23810">
        <v>65050102</v>
      </c>
      <c r="B23810" t="s">
        <v>1340</v>
      </c>
      <c r="C23810" t="s">
        <v>8</v>
      </c>
      <c r="D23810" t="s">
        <v>2390</v>
      </c>
      <c r="E23810">
        <v>0</v>
      </c>
    </row>
    <row r="23811" spans="1:5" x14ac:dyDescent="0.3">
      <c r="A23811">
        <v>65050102</v>
      </c>
      <c r="B23811" t="s">
        <v>1340</v>
      </c>
      <c r="C23811" t="s">
        <v>8</v>
      </c>
      <c r="D23811" t="s">
        <v>2391</v>
      </c>
      <c r="E23811">
        <v>-2</v>
      </c>
    </row>
    <row r="23812" spans="1:5" x14ac:dyDescent="0.3">
      <c r="A23812">
        <v>65050102</v>
      </c>
      <c r="B23812" t="s">
        <v>1340</v>
      </c>
      <c r="C23812" t="s">
        <v>8</v>
      </c>
      <c r="D23812" t="s">
        <v>2392</v>
      </c>
      <c r="E23812">
        <v>0</v>
      </c>
    </row>
    <row r="23813" spans="1:5" x14ac:dyDescent="0.3">
      <c r="A23813">
        <v>65050102</v>
      </c>
      <c r="B23813" t="s">
        <v>1340</v>
      </c>
      <c r="C23813" t="s">
        <v>8</v>
      </c>
      <c r="D23813" t="s">
        <v>2393</v>
      </c>
      <c r="E23813">
        <v>0</v>
      </c>
    </row>
    <row r="23814" spans="1:5" x14ac:dyDescent="0.3">
      <c r="A23814">
        <v>65050102</v>
      </c>
      <c r="B23814" t="s">
        <v>1340</v>
      </c>
      <c r="C23814" t="s">
        <v>8</v>
      </c>
      <c r="D23814" t="s">
        <v>2394</v>
      </c>
      <c r="E23814">
        <v>0</v>
      </c>
    </row>
    <row r="23815" spans="1:5" x14ac:dyDescent="0.3">
      <c r="A23815">
        <v>65050102</v>
      </c>
      <c r="B23815" t="s">
        <v>1340</v>
      </c>
      <c r="C23815" t="s">
        <v>8</v>
      </c>
      <c r="D23815" t="s">
        <v>2395</v>
      </c>
      <c r="E23815">
        <v>0</v>
      </c>
    </row>
    <row r="23816" spans="1:5" x14ac:dyDescent="0.3">
      <c r="A23816">
        <v>65050102</v>
      </c>
      <c r="B23816" t="s">
        <v>1340</v>
      </c>
      <c r="C23816" t="s">
        <v>8</v>
      </c>
      <c r="D23816" t="s">
        <v>2396</v>
      </c>
      <c r="E23816">
        <v>0</v>
      </c>
    </row>
    <row r="23817" spans="1:5" x14ac:dyDescent="0.3">
      <c r="A23817">
        <v>65050102</v>
      </c>
      <c r="B23817" t="s">
        <v>1340</v>
      </c>
      <c r="C23817" t="s">
        <v>8</v>
      </c>
      <c r="D23817" t="s">
        <v>2397</v>
      </c>
      <c r="E23817">
        <v>0</v>
      </c>
    </row>
    <row r="23818" spans="1:5" x14ac:dyDescent="0.3">
      <c r="A23818">
        <v>65050102</v>
      </c>
      <c r="B23818" t="s">
        <v>1340</v>
      </c>
      <c r="C23818" t="s">
        <v>8</v>
      </c>
      <c r="D23818" t="s">
        <v>2398</v>
      </c>
      <c r="E23818">
        <v>0</v>
      </c>
    </row>
    <row r="23819" spans="1:5" x14ac:dyDescent="0.3">
      <c r="A23819">
        <v>65050102</v>
      </c>
      <c r="B23819" t="s">
        <v>1340</v>
      </c>
      <c r="C23819" t="s">
        <v>8</v>
      </c>
      <c r="D23819" t="s">
        <v>2399</v>
      </c>
      <c r="E23819">
        <v>0</v>
      </c>
    </row>
    <row r="23820" spans="1:5" x14ac:dyDescent="0.3">
      <c r="A23820">
        <v>65050102</v>
      </c>
      <c r="B23820" t="s">
        <v>1340</v>
      </c>
      <c r="C23820" t="s">
        <v>8</v>
      </c>
      <c r="D23820" t="s">
        <v>2400</v>
      </c>
      <c r="E23820">
        <v>0</v>
      </c>
    </row>
    <row r="23821" spans="1:5" x14ac:dyDescent="0.3">
      <c r="A23821">
        <v>65050102</v>
      </c>
      <c r="B23821" t="s">
        <v>1340</v>
      </c>
      <c r="C23821" t="s">
        <v>8</v>
      </c>
      <c r="D23821" t="s">
        <v>2401</v>
      </c>
      <c r="E23821">
        <v>0</v>
      </c>
    </row>
    <row r="23822" spans="1:5" x14ac:dyDescent="0.3">
      <c r="A23822">
        <v>65050102</v>
      </c>
      <c r="B23822" t="s">
        <v>1340</v>
      </c>
      <c r="C23822" t="s">
        <v>8</v>
      </c>
      <c r="D23822" t="s">
        <v>2402</v>
      </c>
      <c r="E23822">
        <v>0</v>
      </c>
    </row>
    <row r="23823" spans="1:5" x14ac:dyDescent="0.3">
      <c r="A23823">
        <v>65050102</v>
      </c>
      <c r="B23823" t="s">
        <v>1340</v>
      </c>
      <c r="C23823" t="s">
        <v>8</v>
      </c>
      <c r="D23823" t="s">
        <v>2403</v>
      </c>
      <c r="E23823">
        <v>0</v>
      </c>
    </row>
    <row r="23824" spans="1:5" x14ac:dyDescent="0.3">
      <c r="A23824">
        <v>65050102</v>
      </c>
      <c r="B23824" t="s">
        <v>1340</v>
      </c>
      <c r="C23824" t="s">
        <v>8</v>
      </c>
      <c r="D23824" t="s">
        <v>2404</v>
      </c>
      <c r="E23824">
        <v>0</v>
      </c>
    </row>
    <row r="23825" spans="1:5" x14ac:dyDescent="0.3">
      <c r="A23825">
        <v>65050102</v>
      </c>
      <c r="B23825" t="s">
        <v>1340</v>
      </c>
      <c r="C23825" t="s">
        <v>8</v>
      </c>
      <c r="D23825" t="s">
        <v>2405</v>
      </c>
      <c r="E23825">
        <v>0</v>
      </c>
    </row>
    <row r="23826" spans="1:5" x14ac:dyDescent="0.3">
      <c r="A23826">
        <v>65050102</v>
      </c>
      <c r="B23826" t="s">
        <v>1340</v>
      </c>
      <c r="C23826" t="s">
        <v>8</v>
      </c>
      <c r="D23826" t="s">
        <v>2406</v>
      </c>
      <c r="E23826">
        <v>0</v>
      </c>
    </row>
    <row r="23827" spans="1:5" x14ac:dyDescent="0.3">
      <c r="A23827">
        <v>65050102</v>
      </c>
      <c r="B23827" t="s">
        <v>1340</v>
      </c>
      <c r="C23827" t="s">
        <v>8</v>
      </c>
      <c r="D23827" t="s">
        <v>2407</v>
      </c>
      <c r="E23827">
        <v>0</v>
      </c>
    </row>
    <row r="23828" spans="1:5" x14ac:dyDescent="0.3">
      <c r="A23828">
        <v>65050102</v>
      </c>
      <c r="B23828" t="s">
        <v>1340</v>
      </c>
      <c r="C23828" t="s">
        <v>8</v>
      </c>
      <c r="D23828" t="s">
        <v>2408</v>
      </c>
      <c r="E23828">
        <v>0</v>
      </c>
    </row>
    <row r="23829" spans="1:5" x14ac:dyDescent="0.3">
      <c r="A23829">
        <v>65050102</v>
      </c>
      <c r="B23829" t="s">
        <v>1340</v>
      </c>
      <c r="C23829" t="s">
        <v>8</v>
      </c>
      <c r="D23829" t="s">
        <v>2409</v>
      </c>
      <c r="E23829">
        <v>0</v>
      </c>
    </row>
    <row r="23830" spans="1:5" x14ac:dyDescent="0.3">
      <c r="A23830">
        <v>65050102</v>
      </c>
      <c r="B23830" t="s">
        <v>1340</v>
      </c>
      <c r="C23830" t="s">
        <v>8</v>
      </c>
      <c r="D23830" t="s">
        <v>2410</v>
      </c>
      <c r="E23830">
        <v>0</v>
      </c>
    </row>
    <row r="23831" spans="1:5" x14ac:dyDescent="0.3">
      <c r="A23831">
        <v>65050102</v>
      </c>
      <c r="B23831" t="s">
        <v>1340</v>
      </c>
      <c r="C23831" t="s">
        <v>8</v>
      </c>
      <c r="D23831" t="s">
        <v>2411</v>
      </c>
      <c r="E23831">
        <v>-8</v>
      </c>
    </row>
    <row r="23832" spans="1:5" x14ac:dyDescent="0.3">
      <c r="A23832">
        <v>65050102</v>
      </c>
      <c r="B23832" t="s">
        <v>1340</v>
      </c>
      <c r="C23832" t="s">
        <v>8</v>
      </c>
      <c r="D23832" t="s">
        <v>2412</v>
      </c>
      <c r="E23832">
        <v>-60</v>
      </c>
    </row>
    <row r="23833" spans="1:5" x14ac:dyDescent="0.3">
      <c r="A23833">
        <v>65050102</v>
      </c>
      <c r="B23833" t="s">
        <v>1340</v>
      </c>
      <c r="C23833" t="s">
        <v>8</v>
      </c>
      <c r="D23833" t="s">
        <v>2413</v>
      </c>
      <c r="E23833">
        <v>-300</v>
      </c>
    </row>
    <row r="23834" spans="1:5" x14ac:dyDescent="0.3">
      <c r="A23834">
        <v>43200002</v>
      </c>
      <c r="B23834" t="s">
        <v>1342</v>
      </c>
      <c r="C23834" t="s">
        <v>44</v>
      </c>
      <c r="D23834" t="s">
        <v>2378</v>
      </c>
      <c r="E23834">
        <v>-11</v>
      </c>
    </row>
    <row r="23835" spans="1:5" x14ac:dyDescent="0.3">
      <c r="A23835">
        <v>43200002</v>
      </c>
      <c r="B23835" t="s">
        <v>1342</v>
      </c>
      <c r="C23835" t="s">
        <v>44</v>
      </c>
      <c r="D23835" t="s">
        <v>2379</v>
      </c>
      <c r="E23835">
        <v>-5</v>
      </c>
    </row>
    <row r="23836" spans="1:5" x14ac:dyDescent="0.3">
      <c r="A23836">
        <v>43200002</v>
      </c>
      <c r="B23836" t="s">
        <v>1342</v>
      </c>
      <c r="C23836" t="s">
        <v>44</v>
      </c>
      <c r="D23836" t="s">
        <v>2380</v>
      </c>
      <c r="E23836">
        <v>-6</v>
      </c>
    </row>
    <row r="23837" spans="1:5" x14ac:dyDescent="0.3">
      <c r="A23837">
        <v>43200002</v>
      </c>
      <c r="B23837" t="s">
        <v>1342</v>
      </c>
      <c r="C23837" t="s">
        <v>44</v>
      </c>
      <c r="D23837" t="s">
        <v>2381</v>
      </c>
      <c r="E23837">
        <v>-2</v>
      </c>
    </row>
    <row r="23838" spans="1:5" x14ac:dyDescent="0.3">
      <c r="A23838">
        <v>43200002</v>
      </c>
      <c r="B23838" t="s">
        <v>1342</v>
      </c>
      <c r="C23838" t="s">
        <v>44</v>
      </c>
      <c r="D23838" t="s">
        <v>2382</v>
      </c>
      <c r="E23838">
        <v>-4</v>
      </c>
    </row>
    <row r="23839" spans="1:5" x14ac:dyDescent="0.3">
      <c r="A23839">
        <v>43200002</v>
      </c>
      <c r="B23839" t="s">
        <v>1342</v>
      </c>
      <c r="C23839" t="s">
        <v>44</v>
      </c>
      <c r="D23839" t="s">
        <v>2383</v>
      </c>
      <c r="E23839">
        <v>-3</v>
      </c>
    </row>
    <row r="23840" spans="1:5" x14ac:dyDescent="0.3">
      <c r="A23840">
        <v>43200002</v>
      </c>
      <c r="B23840" t="s">
        <v>1342</v>
      </c>
      <c r="C23840" t="s">
        <v>44</v>
      </c>
      <c r="D23840" t="s">
        <v>2384</v>
      </c>
      <c r="E23840">
        <v>-1</v>
      </c>
    </row>
    <row r="23841" spans="1:5" x14ac:dyDescent="0.3">
      <c r="A23841">
        <v>43200002</v>
      </c>
      <c r="B23841" t="s">
        <v>1342</v>
      </c>
      <c r="C23841" t="s">
        <v>44</v>
      </c>
      <c r="D23841" t="s">
        <v>2385</v>
      </c>
      <c r="E23841">
        <v>-7</v>
      </c>
    </row>
    <row r="23842" spans="1:5" x14ac:dyDescent="0.3">
      <c r="A23842">
        <v>43200002</v>
      </c>
      <c r="B23842" t="s">
        <v>1342</v>
      </c>
      <c r="C23842" t="s">
        <v>44</v>
      </c>
      <c r="D23842" t="s">
        <v>2386</v>
      </c>
      <c r="E23842">
        <v>-3</v>
      </c>
    </row>
    <row r="23843" spans="1:5" x14ac:dyDescent="0.3">
      <c r="A23843">
        <v>43200002</v>
      </c>
      <c r="B23843" t="s">
        <v>1342</v>
      </c>
      <c r="C23843" t="s">
        <v>44</v>
      </c>
      <c r="D23843" t="s">
        <v>2387</v>
      </c>
      <c r="E23843">
        <v>-6</v>
      </c>
    </row>
    <row r="23844" spans="1:5" x14ac:dyDescent="0.3">
      <c r="A23844">
        <v>43200002</v>
      </c>
      <c r="B23844" t="s">
        <v>1342</v>
      </c>
      <c r="C23844" t="s">
        <v>44</v>
      </c>
      <c r="D23844" t="s">
        <v>2388</v>
      </c>
      <c r="E23844">
        <v>-2</v>
      </c>
    </row>
    <row r="23845" spans="1:5" x14ac:dyDescent="0.3">
      <c r="A23845">
        <v>43200002</v>
      </c>
      <c r="B23845" t="s">
        <v>1342</v>
      </c>
      <c r="C23845" t="s">
        <v>44</v>
      </c>
      <c r="D23845" t="s">
        <v>2389</v>
      </c>
      <c r="E23845">
        <v>-1</v>
      </c>
    </row>
    <row r="23846" spans="1:5" x14ac:dyDescent="0.3">
      <c r="A23846">
        <v>43200002</v>
      </c>
      <c r="B23846" t="s">
        <v>1342</v>
      </c>
      <c r="C23846" t="s">
        <v>44</v>
      </c>
      <c r="D23846" t="s">
        <v>2390</v>
      </c>
      <c r="E23846">
        <v>-5</v>
      </c>
    </row>
    <row r="23847" spans="1:5" x14ac:dyDescent="0.3">
      <c r="A23847">
        <v>43200002</v>
      </c>
      <c r="B23847" t="s">
        <v>1342</v>
      </c>
      <c r="C23847" t="s">
        <v>44</v>
      </c>
      <c r="D23847" t="s">
        <v>2391</v>
      </c>
      <c r="E23847">
        <v>-11</v>
      </c>
    </row>
    <row r="23848" spans="1:5" x14ac:dyDescent="0.3">
      <c r="A23848">
        <v>43200002</v>
      </c>
      <c r="B23848" t="s">
        <v>1342</v>
      </c>
      <c r="C23848" t="s">
        <v>44</v>
      </c>
      <c r="D23848" t="s">
        <v>2392</v>
      </c>
      <c r="E23848">
        <v>-4</v>
      </c>
    </row>
    <row r="23849" spans="1:5" x14ac:dyDescent="0.3">
      <c r="A23849">
        <v>43200002</v>
      </c>
      <c r="B23849" t="s">
        <v>1342</v>
      </c>
      <c r="C23849" t="s">
        <v>44</v>
      </c>
      <c r="D23849" t="s">
        <v>2393</v>
      </c>
      <c r="E23849">
        <v>-6</v>
      </c>
    </row>
    <row r="23850" spans="1:5" x14ac:dyDescent="0.3">
      <c r="A23850">
        <v>43200002</v>
      </c>
      <c r="B23850" t="s">
        <v>1342</v>
      </c>
      <c r="C23850" t="s">
        <v>44</v>
      </c>
      <c r="D23850" t="s">
        <v>2394</v>
      </c>
      <c r="E23850">
        <v>-7</v>
      </c>
    </row>
    <row r="23851" spans="1:5" x14ac:dyDescent="0.3">
      <c r="A23851">
        <v>43200002</v>
      </c>
      <c r="B23851" t="s">
        <v>1342</v>
      </c>
      <c r="C23851" t="s">
        <v>44</v>
      </c>
      <c r="D23851" t="s">
        <v>2395</v>
      </c>
      <c r="E23851">
        <v>-1</v>
      </c>
    </row>
    <row r="23852" spans="1:5" x14ac:dyDescent="0.3">
      <c r="A23852">
        <v>43200002</v>
      </c>
      <c r="B23852" t="s">
        <v>1342</v>
      </c>
      <c r="C23852" t="s">
        <v>44</v>
      </c>
      <c r="D23852" t="s">
        <v>2396</v>
      </c>
      <c r="E23852">
        <v>-7</v>
      </c>
    </row>
    <row r="23853" spans="1:5" x14ac:dyDescent="0.3">
      <c r="A23853">
        <v>43200002</v>
      </c>
      <c r="B23853" t="s">
        <v>1342</v>
      </c>
      <c r="C23853" t="s">
        <v>44</v>
      </c>
      <c r="D23853" t="s">
        <v>2397</v>
      </c>
      <c r="E23853">
        <v>-4</v>
      </c>
    </row>
    <row r="23854" spans="1:5" x14ac:dyDescent="0.3">
      <c r="A23854">
        <v>43200002</v>
      </c>
      <c r="B23854" t="s">
        <v>1342</v>
      </c>
      <c r="C23854" t="s">
        <v>44</v>
      </c>
      <c r="D23854" t="s">
        <v>2398</v>
      </c>
      <c r="E23854">
        <v>-5</v>
      </c>
    </row>
    <row r="23855" spans="1:5" x14ac:dyDescent="0.3">
      <c r="A23855">
        <v>43200002</v>
      </c>
      <c r="B23855" t="s">
        <v>1342</v>
      </c>
      <c r="C23855" t="s">
        <v>44</v>
      </c>
      <c r="D23855" t="s">
        <v>2399</v>
      </c>
      <c r="E23855">
        <v>-4</v>
      </c>
    </row>
    <row r="23856" spans="1:5" x14ac:dyDescent="0.3">
      <c r="A23856">
        <v>43200002</v>
      </c>
      <c r="B23856" t="s">
        <v>1342</v>
      </c>
      <c r="C23856" t="s">
        <v>44</v>
      </c>
      <c r="D23856" t="s">
        <v>2400</v>
      </c>
      <c r="E23856">
        <v>-7</v>
      </c>
    </row>
    <row r="23857" spans="1:5" x14ac:dyDescent="0.3">
      <c r="A23857">
        <v>43200002</v>
      </c>
      <c r="B23857" t="s">
        <v>1342</v>
      </c>
      <c r="C23857" t="s">
        <v>44</v>
      </c>
      <c r="D23857" t="s">
        <v>2401</v>
      </c>
      <c r="E23857">
        <v>-5</v>
      </c>
    </row>
    <row r="23858" spans="1:5" x14ac:dyDescent="0.3">
      <c r="A23858">
        <v>43200002</v>
      </c>
      <c r="B23858" t="s">
        <v>1342</v>
      </c>
      <c r="C23858" t="s">
        <v>44</v>
      </c>
      <c r="D23858" t="s">
        <v>2402</v>
      </c>
      <c r="E23858">
        <v>-8</v>
      </c>
    </row>
    <row r="23859" spans="1:5" x14ac:dyDescent="0.3">
      <c r="A23859">
        <v>43200002</v>
      </c>
      <c r="B23859" t="s">
        <v>1342</v>
      </c>
      <c r="C23859" t="s">
        <v>44</v>
      </c>
      <c r="D23859" t="s">
        <v>2403</v>
      </c>
      <c r="E23859">
        <v>-10</v>
      </c>
    </row>
    <row r="23860" spans="1:5" x14ac:dyDescent="0.3">
      <c r="A23860">
        <v>43200002</v>
      </c>
      <c r="B23860" t="s">
        <v>1342</v>
      </c>
      <c r="C23860" t="s">
        <v>44</v>
      </c>
      <c r="D23860" t="s">
        <v>2404</v>
      </c>
      <c r="E23860">
        <v>-2</v>
      </c>
    </row>
    <row r="23861" spans="1:5" x14ac:dyDescent="0.3">
      <c r="A23861">
        <v>43200002</v>
      </c>
      <c r="B23861" t="s">
        <v>1342</v>
      </c>
      <c r="C23861" t="s">
        <v>44</v>
      </c>
      <c r="D23861" t="s">
        <v>2405</v>
      </c>
      <c r="E23861">
        <v>-7</v>
      </c>
    </row>
    <row r="23862" spans="1:5" x14ac:dyDescent="0.3">
      <c r="A23862">
        <v>43200002</v>
      </c>
      <c r="B23862" t="s">
        <v>1342</v>
      </c>
      <c r="C23862" t="s">
        <v>44</v>
      </c>
      <c r="D23862" t="s">
        <v>2406</v>
      </c>
      <c r="E23862">
        <v>-8</v>
      </c>
    </row>
    <row r="23863" spans="1:5" x14ac:dyDescent="0.3">
      <c r="A23863">
        <v>43200002</v>
      </c>
      <c r="B23863" t="s">
        <v>1342</v>
      </c>
      <c r="C23863" t="s">
        <v>44</v>
      </c>
      <c r="D23863" t="s">
        <v>2407</v>
      </c>
      <c r="E23863">
        <v>-11</v>
      </c>
    </row>
    <row r="23864" spans="1:5" x14ac:dyDescent="0.3">
      <c r="A23864">
        <v>43200002</v>
      </c>
      <c r="B23864" t="s">
        <v>1342</v>
      </c>
      <c r="C23864" t="s">
        <v>44</v>
      </c>
      <c r="D23864" t="s">
        <v>2408</v>
      </c>
      <c r="E23864">
        <v>-1</v>
      </c>
    </row>
    <row r="23865" spans="1:5" x14ac:dyDescent="0.3">
      <c r="A23865">
        <v>43200002</v>
      </c>
      <c r="B23865" t="s">
        <v>1342</v>
      </c>
      <c r="C23865" t="s">
        <v>44</v>
      </c>
      <c r="D23865" t="s">
        <v>2409</v>
      </c>
      <c r="E23865">
        <v>-4</v>
      </c>
    </row>
    <row r="23866" spans="1:5" x14ac:dyDescent="0.3">
      <c r="A23866">
        <v>43200002</v>
      </c>
      <c r="B23866" t="s">
        <v>1342</v>
      </c>
      <c r="C23866" t="s">
        <v>44</v>
      </c>
      <c r="D23866" t="s">
        <v>2410</v>
      </c>
      <c r="E23866">
        <v>-10</v>
      </c>
    </row>
    <row r="23867" spans="1:5" x14ac:dyDescent="0.3">
      <c r="A23867">
        <v>43200002</v>
      </c>
      <c r="B23867" t="s">
        <v>1342</v>
      </c>
      <c r="C23867" t="s">
        <v>44</v>
      </c>
      <c r="D23867" t="s">
        <v>2411</v>
      </c>
      <c r="E23867">
        <v>-9</v>
      </c>
    </row>
    <row r="23868" spans="1:5" x14ac:dyDescent="0.3">
      <c r="A23868">
        <v>43200002</v>
      </c>
      <c r="B23868" t="s">
        <v>1342</v>
      </c>
      <c r="C23868" t="s">
        <v>44</v>
      </c>
      <c r="D23868" t="s">
        <v>2412</v>
      </c>
      <c r="E23868">
        <v>-21</v>
      </c>
    </row>
    <row r="23869" spans="1:5" x14ac:dyDescent="0.3">
      <c r="A23869">
        <v>43200002</v>
      </c>
      <c r="B23869" t="s">
        <v>1342</v>
      </c>
      <c r="C23869" t="s">
        <v>44</v>
      </c>
      <c r="D23869" t="s">
        <v>2413</v>
      </c>
      <c r="E23869">
        <v>-9</v>
      </c>
    </row>
    <row r="23870" spans="1:5" x14ac:dyDescent="0.3">
      <c r="A23870">
        <v>23320039</v>
      </c>
      <c r="B23870" t="s">
        <v>1344</v>
      </c>
      <c r="C23870" t="s">
        <v>8</v>
      </c>
      <c r="D23870" t="s">
        <v>2378</v>
      </c>
      <c r="E23870">
        <v>0</v>
      </c>
    </row>
    <row r="23871" spans="1:5" x14ac:dyDescent="0.3">
      <c r="A23871">
        <v>23320039</v>
      </c>
      <c r="B23871" t="s">
        <v>1344</v>
      </c>
      <c r="C23871" t="s">
        <v>8</v>
      </c>
      <c r="D23871" t="s">
        <v>2379</v>
      </c>
      <c r="E23871">
        <v>0</v>
      </c>
    </row>
    <row r="23872" spans="1:5" x14ac:dyDescent="0.3">
      <c r="A23872">
        <v>23320039</v>
      </c>
      <c r="B23872" t="s">
        <v>1344</v>
      </c>
      <c r="C23872" t="s">
        <v>8</v>
      </c>
      <c r="D23872" t="s">
        <v>2380</v>
      </c>
      <c r="E23872">
        <v>0</v>
      </c>
    </row>
    <row r="23873" spans="1:5" x14ac:dyDescent="0.3">
      <c r="A23873">
        <v>23320039</v>
      </c>
      <c r="B23873" t="s">
        <v>1344</v>
      </c>
      <c r="C23873" t="s">
        <v>8</v>
      </c>
      <c r="D23873" t="s">
        <v>2381</v>
      </c>
      <c r="E23873">
        <v>0</v>
      </c>
    </row>
    <row r="23874" spans="1:5" x14ac:dyDescent="0.3">
      <c r="A23874">
        <v>23320039</v>
      </c>
      <c r="B23874" t="s">
        <v>1344</v>
      </c>
      <c r="C23874" t="s">
        <v>8</v>
      </c>
      <c r="D23874" t="s">
        <v>2382</v>
      </c>
      <c r="E23874">
        <v>0</v>
      </c>
    </row>
    <row r="23875" spans="1:5" x14ac:dyDescent="0.3">
      <c r="A23875">
        <v>23320039</v>
      </c>
      <c r="B23875" t="s">
        <v>1344</v>
      </c>
      <c r="C23875" t="s">
        <v>8</v>
      </c>
      <c r="D23875" t="s">
        <v>2383</v>
      </c>
      <c r="E23875">
        <v>0</v>
      </c>
    </row>
    <row r="23876" spans="1:5" x14ac:dyDescent="0.3">
      <c r="A23876">
        <v>23320039</v>
      </c>
      <c r="B23876" t="s">
        <v>1344</v>
      </c>
      <c r="C23876" t="s">
        <v>8</v>
      </c>
      <c r="D23876" t="s">
        <v>2384</v>
      </c>
      <c r="E23876">
        <v>-1</v>
      </c>
    </row>
    <row r="23877" spans="1:5" x14ac:dyDescent="0.3">
      <c r="A23877">
        <v>23320039</v>
      </c>
      <c r="B23877" t="s">
        <v>1344</v>
      </c>
      <c r="C23877" t="s">
        <v>8</v>
      </c>
      <c r="D23877" t="s">
        <v>2385</v>
      </c>
      <c r="E23877">
        <v>0</v>
      </c>
    </row>
    <row r="23878" spans="1:5" x14ac:dyDescent="0.3">
      <c r="A23878">
        <v>23320039</v>
      </c>
      <c r="B23878" t="s">
        <v>1344</v>
      </c>
      <c r="C23878" t="s">
        <v>8</v>
      </c>
      <c r="D23878" t="s">
        <v>2386</v>
      </c>
      <c r="E23878">
        <v>0</v>
      </c>
    </row>
    <row r="23879" spans="1:5" x14ac:dyDescent="0.3">
      <c r="A23879">
        <v>23320039</v>
      </c>
      <c r="B23879" t="s">
        <v>1344</v>
      </c>
      <c r="C23879" t="s">
        <v>8</v>
      </c>
      <c r="D23879" t="s">
        <v>2387</v>
      </c>
      <c r="E23879">
        <v>0</v>
      </c>
    </row>
    <row r="23880" spans="1:5" x14ac:dyDescent="0.3">
      <c r="A23880">
        <v>23320039</v>
      </c>
      <c r="B23880" t="s">
        <v>1344</v>
      </c>
      <c r="C23880" t="s">
        <v>8</v>
      </c>
      <c r="D23880" t="s">
        <v>2388</v>
      </c>
      <c r="E23880">
        <v>0</v>
      </c>
    </row>
    <row r="23881" spans="1:5" x14ac:dyDescent="0.3">
      <c r="A23881">
        <v>23320039</v>
      </c>
      <c r="B23881" t="s">
        <v>1344</v>
      </c>
      <c r="C23881" t="s">
        <v>8</v>
      </c>
      <c r="D23881" t="s">
        <v>2389</v>
      </c>
      <c r="E23881">
        <v>0</v>
      </c>
    </row>
    <row r="23882" spans="1:5" x14ac:dyDescent="0.3">
      <c r="A23882">
        <v>23320039</v>
      </c>
      <c r="B23882" t="s">
        <v>1344</v>
      </c>
      <c r="C23882" t="s">
        <v>8</v>
      </c>
      <c r="D23882" t="s">
        <v>2390</v>
      </c>
      <c r="E23882">
        <v>0</v>
      </c>
    </row>
    <row r="23883" spans="1:5" x14ac:dyDescent="0.3">
      <c r="A23883">
        <v>23320039</v>
      </c>
      <c r="B23883" t="s">
        <v>1344</v>
      </c>
      <c r="C23883" t="s">
        <v>8</v>
      </c>
      <c r="D23883" t="s">
        <v>2391</v>
      </c>
      <c r="E23883">
        <v>0</v>
      </c>
    </row>
    <row r="23884" spans="1:5" x14ac:dyDescent="0.3">
      <c r="A23884">
        <v>23320039</v>
      </c>
      <c r="B23884" t="s">
        <v>1344</v>
      </c>
      <c r="C23884" t="s">
        <v>8</v>
      </c>
      <c r="D23884" t="s">
        <v>2392</v>
      </c>
      <c r="E23884">
        <v>0</v>
      </c>
    </row>
    <row r="23885" spans="1:5" x14ac:dyDescent="0.3">
      <c r="A23885">
        <v>23320039</v>
      </c>
      <c r="B23885" t="s">
        <v>1344</v>
      </c>
      <c r="C23885" t="s">
        <v>8</v>
      </c>
      <c r="D23885" t="s">
        <v>2393</v>
      </c>
      <c r="E23885">
        <v>0</v>
      </c>
    </row>
    <row r="23886" spans="1:5" x14ac:dyDescent="0.3">
      <c r="A23886">
        <v>23320039</v>
      </c>
      <c r="B23886" t="s">
        <v>1344</v>
      </c>
      <c r="C23886" t="s">
        <v>8</v>
      </c>
      <c r="D23886" t="s">
        <v>2394</v>
      </c>
      <c r="E23886">
        <v>0</v>
      </c>
    </row>
    <row r="23887" spans="1:5" x14ac:dyDescent="0.3">
      <c r="A23887">
        <v>23320039</v>
      </c>
      <c r="B23887" t="s">
        <v>1344</v>
      </c>
      <c r="C23887" t="s">
        <v>8</v>
      </c>
      <c r="D23887" t="s">
        <v>2395</v>
      </c>
      <c r="E23887">
        <v>0</v>
      </c>
    </row>
    <row r="23888" spans="1:5" x14ac:dyDescent="0.3">
      <c r="A23888">
        <v>23320039</v>
      </c>
      <c r="B23888" t="s">
        <v>1344</v>
      </c>
      <c r="C23888" t="s">
        <v>8</v>
      </c>
      <c r="D23888" t="s">
        <v>2396</v>
      </c>
      <c r="E23888">
        <v>0</v>
      </c>
    </row>
    <row r="23889" spans="1:5" x14ac:dyDescent="0.3">
      <c r="A23889">
        <v>23320039</v>
      </c>
      <c r="B23889" t="s">
        <v>1344</v>
      </c>
      <c r="C23889" t="s">
        <v>8</v>
      </c>
      <c r="D23889" t="s">
        <v>2397</v>
      </c>
      <c r="E23889">
        <v>0</v>
      </c>
    </row>
    <row r="23890" spans="1:5" x14ac:dyDescent="0.3">
      <c r="A23890">
        <v>23320039</v>
      </c>
      <c r="B23890" t="s">
        <v>1344</v>
      </c>
      <c r="C23890" t="s">
        <v>8</v>
      </c>
      <c r="D23890" t="s">
        <v>2398</v>
      </c>
      <c r="E23890">
        <v>0</v>
      </c>
    </row>
    <row r="23891" spans="1:5" x14ac:dyDescent="0.3">
      <c r="A23891">
        <v>23320039</v>
      </c>
      <c r="B23891" t="s">
        <v>1344</v>
      </c>
      <c r="C23891" t="s">
        <v>8</v>
      </c>
      <c r="D23891" t="s">
        <v>2399</v>
      </c>
      <c r="E23891">
        <v>0</v>
      </c>
    </row>
    <row r="23892" spans="1:5" x14ac:dyDescent="0.3">
      <c r="A23892">
        <v>23320039</v>
      </c>
      <c r="B23892" t="s">
        <v>1344</v>
      </c>
      <c r="C23892" t="s">
        <v>8</v>
      </c>
      <c r="D23892" t="s">
        <v>2400</v>
      </c>
      <c r="E23892">
        <v>0</v>
      </c>
    </row>
    <row r="23893" spans="1:5" x14ac:dyDescent="0.3">
      <c r="A23893">
        <v>23320039</v>
      </c>
      <c r="B23893" t="s">
        <v>1344</v>
      </c>
      <c r="C23893" t="s">
        <v>8</v>
      </c>
      <c r="D23893" t="s">
        <v>2401</v>
      </c>
      <c r="E23893">
        <v>0</v>
      </c>
    </row>
    <row r="23894" spans="1:5" x14ac:dyDescent="0.3">
      <c r="A23894">
        <v>23320039</v>
      </c>
      <c r="B23894" t="s">
        <v>1344</v>
      </c>
      <c r="C23894" t="s">
        <v>8</v>
      </c>
      <c r="D23894" t="s">
        <v>2402</v>
      </c>
      <c r="E23894">
        <v>0</v>
      </c>
    </row>
    <row r="23895" spans="1:5" x14ac:dyDescent="0.3">
      <c r="A23895">
        <v>23320039</v>
      </c>
      <c r="B23895" t="s">
        <v>1344</v>
      </c>
      <c r="C23895" t="s">
        <v>8</v>
      </c>
      <c r="D23895" t="s">
        <v>2403</v>
      </c>
      <c r="E23895">
        <v>-1</v>
      </c>
    </row>
    <row r="23896" spans="1:5" x14ac:dyDescent="0.3">
      <c r="A23896">
        <v>23320039</v>
      </c>
      <c r="B23896" t="s">
        <v>1344</v>
      </c>
      <c r="C23896" t="s">
        <v>8</v>
      </c>
      <c r="D23896" t="s">
        <v>2404</v>
      </c>
      <c r="E23896">
        <v>0</v>
      </c>
    </row>
    <row r="23897" spans="1:5" x14ac:dyDescent="0.3">
      <c r="A23897">
        <v>23320039</v>
      </c>
      <c r="B23897" t="s">
        <v>1344</v>
      </c>
      <c r="C23897" t="s">
        <v>8</v>
      </c>
      <c r="D23897" t="s">
        <v>2405</v>
      </c>
      <c r="E23897">
        <v>0</v>
      </c>
    </row>
    <row r="23898" spans="1:5" x14ac:dyDescent="0.3">
      <c r="A23898">
        <v>23320039</v>
      </c>
      <c r="B23898" t="s">
        <v>1344</v>
      </c>
      <c r="C23898" t="s">
        <v>8</v>
      </c>
      <c r="D23898" t="s">
        <v>2406</v>
      </c>
      <c r="E23898">
        <v>0</v>
      </c>
    </row>
    <row r="23899" spans="1:5" x14ac:dyDescent="0.3">
      <c r="A23899">
        <v>23320039</v>
      </c>
      <c r="B23899" t="s">
        <v>1344</v>
      </c>
      <c r="C23899" t="s">
        <v>8</v>
      </c>
      <c r="D23899" t="s">
        <v>2407</v>
      </c>
      <c r="E23899">
        <v>0</v>
      </c>
    </row>
    <row r="23900" spans="1:5" x14ac:dyDescent="0.3">
      <c r="A23900">
        <v>23320039</v>
      </c>
      <c r="B23900" t="s">
        <v>1344</v>
      </c>
      <c r="C23900" t="s">
        <v>8</v>
      </c>
      <c r="D23900" t="s">
        <v>2408</v>
      </c>
      <c r="E23900">
        <v>0</v>
      </c>
    </row>
    <row r="23901" spans="1:5" x14ac:dyDescent="0.3">
      <c r="A23901">
        <v>23320039</v>
      </c>
      <c r="B23901" t="s">
        <v>1344</v>
      </c>
      <c r="C23901" t="s">
        <v>8</v>
      </c>
      <c r="D23901" t="s">
        <v>2409</v>
      </c>
      <c r="E23901">
        <v>-1</v>
      </c>
    </row>
    <row r="23902" spans="1:5" x14ac:dyDescent="0.3">
      <c r="A23902">
        <v>23320039</v>
      </c>
      <c r="B23902" t="s">
        <v>1344</v>
      </c>
      <c r="C23902" t="s">
        <v>8</v>
      </c>
      <c r="D23902" t="s">
        <v>2410</v>
      </c>
      <c r="E23902">
        <v>-3</v>
      </c>
    </row>
    <row r="23903" spans="1:5" x14ac:dyDescent="0.3">
      <c r="A23903">
        <v>23320039</v>
      </c>
      <c r="B23903" t="s">
        <v>1344</v>
      </c>
      <c r="C23903" t="s">
        <v>8</v>
      </c>
      <c r="D23903" t="s">
        <v>2411</v>
      </c>
      <c r="E23903">
        <v>0</v>
      </c>
    </row>
    <row r="23904" spans="1:5" x14ac:dyDescent="0.3">
      <c r="A23904">
        <v>23320039</v>
      </c>
      <c r="B23904" t="s">
        <v>1344</v>
      </c>
      <c r="C23904" t="s">
        <v>8</v>
      </c>
      <c r="D23904" t="s">
        <v>2412</v>
      </c>
      <c r="E23904">
        <v>0</v>
      </c>
    </row>
    <row r="23905" spans="1:5" x14ac:dyDescent="0.3">
      <c r="A23905">
        <v>23320039</v>
      </c>
      <c r="B23905" t="s">
        <v>1344</v>
      </c>
      <c r="C23905" t="s">
        <v>8</v>
      </c>
      <c r="D23905" t="s">
        <v>2413</v>
      </c>
      <c r="E23905">
        <v>0</v>
      </c>
    </row>
    <row r="23906" spans="1:5" x14ac:dyDescent="0.3">
      <c r="A23906">
        <v>10400035</v>
      </c>
      <c r="B23906" t="s">
        <v>1346</v>
      </c>
      <c r="C23906" t="s">
        <v>8</v>
      </c>
      <c r="D23906" t="s">
        <v>2378</v>
      </c>
      <c r="E23906">
        <v>-725</v>
      </c>
    </row>
    <row r="23907" spans="1:5" x14ac:dyDescent="0.3">
      <c r="A23907">
        <v>10400035</v>
      </c>
      <c r="B23907" t="s">
        <v>1346</v>
      </c>
      <c r="C23907" t="s">
        <v>8</v>
      </c>
      <c r="D23907" t="s">
        <v>2379</v>
      </c>
      <c r="E23907">
        <v>0</v>
      </c>
    </row>
    <row r="23908" spans="1:5" x14ac:dyDescent="0.3">
      <c r="A23908">
        <v>10400035</v>
      </c>
      <c r="B23908" t="s">
        <v>1346</v>
      </c>
      <c r="C23908" t="s">
        <v>8</v>
      </c>
      <c r="D23908" t="s">
        <v>2380</v>
      </c>
      <c r="E23908">
        <v>0</v>
      </c>
    </row>
    <row r="23909" spans="1:5" x14ac:dyDescent="0.3">
      <c r="A23909">
        <v>10400035</v>
      </c>
      <c r="B23909" t="s">
        <v>1346</v>
      </c>
      <c r="C23909" t="s">
        <v>8</v>
      </c>
      <c r="D23909" t="s">
        <v>2381</v>
      </c>
      <c r="E23909">
        <v>0</v>
      </c>
    </row>
    <row r="23910" spans="1:5" x14ac:dyDescent="0.3">
      <c r="A23910">
        <v>10400035</v>
      </c>
      <c r="B23910" t="s">
        <v>1346</v>
      </c>
      <c r="C23910" t="s">
        <v>8</v>
      </c>
      <c r="D23910" t="s">
        <v>2382</v>
      </c>
      <c r="E23910">
        <v>0</v>
      </c>
    </row>
    <row r="23911" spans="1:5" x14ac:dyDescent="0.3">
      <c r="A23911">
        <v>10400035</v>
      </c>
      <c r="B23911" t="s">
        <v>1346</v>
      </c>
      <c r="C23911" t="s">
        <v>8</v>
      </c>
      <c r="D23911" t="s">
        <v>2383</v>
      </c>
      <c r="E23911">
        <v>0</v>
      </c>
    </row>
    <row r="23912" spans="1:5" x14ac:dyDescent="0.3">
      <c r="A23912">
        <v>10400035</v>
      </c>
      <c r="B23912" t="s">
        <v>1346</v>
      </c>
      <c r="C23912" t="s">
        <v>8</v>
      </c>
      <c r="D23912" t="s">
        <v>2384</v>
      </c>
      <c r="E23912">
        <v>0</v>
      </c>
    </row>
    <row r="23913" spans="1:5" x14ac:dyDescent="0.3">
      <c r="A23913">
        <v>10400035</v>
      </c>
      <c r="B23913" t="s">
        <v>1346</v>
      </c>
      <c r="C23913" t="s">
        <v>8</v>
      </c>
      <c r="D23913" t="s">
        <v>2385</v>
      </c>
      <c r="E23913">
        <v>0</v>
      </c>
    </row>
    <row r="23914" spans="1:5" x14ac:dyDescent="0.3">
      <c r="A23914">
        <v>10400035</v>
      </c>
      <c r="B23914" t="s">
        <v>1346</v>
      </c>
      <c r="C23914" t="s">
        <v>8</v>
      </c>
      <c r="D23914" t="s">
        <v>2386</v>
      </c>
      <c r="E23914">
        <v>0</v>
      </c>
    </row>
    <row r="23915" spans="1:5" x14ac:dyDescent="0.3">
      <c r="A23915">
        <v>10400035</v>
      </c>
      <c r="B23915" t="s">
        <v>1346</v>
      </c>
      <c r="C23915" t="s">
        <v>8</v>
      </c>
      <c r="D23915" t="s">
        <v>2387</v>
      </c>
      <c r="E23915">
        <v>0</v>
      </c>
    </row>
    <row r="23916" spans="1:5" x14ac:dyDescent="0.3">
      <c r="A23916">
        <v>10400035</v>
      </c>
      <c r="B23916" t="s">
        <v>1346</v>
      </c>
      <c r="C23916" t="s">
        <v>8</v>
      </c>
      <c r="D23916" t="s">
        <v>2388</v>
      </c>
      <c r="E23916">
        <v>0</v>
      </c>
    </row>
    <row r="23917" spans="1:5" x14ac:dyDescent="0.3">
      <c r="A23917">
        <v>10400035</v>
      </c>
      <c r="B23917" t="s">
        <v>1346</v>
      </c>
      <c r="C23917" t="s">
        <v>8</v>
      </c>
      <c r="D23917" t="s">
        <v>2389</v>
      </c>
      <c r="E23917">
        <v>0</v>
      </c>
    </row>
    <row r="23918" spans="1:5" x14ac:dyDescent="0.3">
      <c r="A23918">
        <v>10400035</v>
      </c>
      <c r="B23918" t="s">
        <v>1346</v>
      </c>
      <c r="C23918" t="s">
        <v>8</v>
      </c>
      <c r="D23918" t="s">
        <v>2390</v>
      </c>
      <c r="E23918">
        <v>-130</v>
      </c>
    </row>
    <row r="23919" spans="1:5" x14ac:dyDescent="0.3">
      <c r="A23919">
        <v>10400035</v>
      </c>
      <c r="B23919" t="s">
        <v>1346</v>
      </c>
      <c r="C23919" t="s">
        <v>8</v>
      </c>
      <c r="D23919" t="s">
        <v>2391</v>
      </c>
      <c r="E23919">
        <v>-1120</v>
      </c>
    </row>
    <row r="23920" spans="1:5" x14ac:dyDescent="0.3">
      <c r="A23920">
        <v>10400035</v>
      </c>
      <c r="B23920" t="s">
        <v>1346</v>
      </c>
      <c r="C23920" t="s">
        <v>8</v>
      </c>
      <c r="D23920" t="s">
        <v>2392</v>
      </c>
      <c r="E23920">
        <v>0</v>
      </c>
    </row>
    <row r="23921" spans="1:5" x14ac:dyDescent="0.3">
      <c r="A23921">
        <v>10400035</v>
      </c>
      <c r="B23921" t="s">
        <v>1346</v>
      </c>
      <c r="C23921" t="s">
        <v>8</v>
      </c>
      <c r="D23921" t="s">
        <v>2393</v>
      </c>
      <c r="E23921">
        <v>0</v>
      </c>
    </row>
    <row r="23922" spans="1:5" x14ac:dyDescent="0.3">
      <c r="A23922">
        <v>10400035</v>
      </c>
      <c r="B23922" t="s">
        <v>1346</v>
      </c>
      <c r="C23922" t="s">
        <v>8</v>
      </c>
      <c r="D23922" t="s">
        <v>2394</v>
      </c>
      <c r="E23922">
        <v>0</v>
      </c>
    </row>
    <row r="23923" spans="1:5" x14ac:dyDescent="0.3">
      <c r="A23923">
        <v>10400035</v>
      </c>
      <c r="B23923" t="s">
        <v>1346</v>
      </c>
      <c r="C23923" t="s">
        <v>8</v>
      </c>
      <c r="D23923" t="s">
        <v>2395</v>
      </c>
      <c r="E23923">
        <v>0</v>
      </c>
    </row>
    <row r="23924" spans="1:5" x14ac:dyDescent="0.3">
      <c r="A23924">
        <v>10400035</v>
      </c>
      <c r="B23924" t="s">
        <v>1346</v>
      </c>
      <c r="C23924" t="s">
        <v>8</v>
      </c>
      <c r="D23924" t="s">
        <v>2396</v>
      </c>
      <c r="E23924">
        <v>-100</v>
      </c>
    </row>
    <row r="23925" spans="1:5" x14ac:dyDescent="0.3">
      <c r="A23925">
        <v>10400035</v>
      </c>
      <c r="B23925" t="s">
        <v>1346</v>
      </c>
      <c r="C23925" t="s">
        <v>8</v>
      </c>
      <c r="D23925" t="s">
        <v>2397</v>
      </c>
      <c r="E23925">
        <v>0</v>
      </c>
    </row>
    <row r="23926" spans="1:5" x14ac:dyDescent="0.3">
      <c r="A23926">
        <v>10400035</v>
      </c>
      <c r="B23926" t="s">
        <v>1346</v>
      </c>
      <c r="C23926" t="s">
        <v>8</v>
      </c>
      <c r="D23926" t="s">
        <v>2398</v>
      </c>
      <c r="E23926">
        <v>0</v>
      </c>
    </row>
    <row r="23927" spans="1:5" x14ac:dyDescent="0.3">
      <c r="A23927">
        <v>10400035</v>
      </c>
      <c r="B23927" t="s">
        <v>1346</v>
      </c>
      <c r="C23927" t="s">
        <v>8</v>
      </c>
      <c r="D23927" t="s">
        <v>2399</v>
      </c>
      <c r="E23927">
        <v>0</v>
      </c>
    </row>
    <row r="23928" spans="1:5" x14ac:dyDescent="0.3">
      <c r="A23928">
        <v>10400035</v>
      </c>
      <c r="B23928" t="s">
        <v>1346</v>
      </c>
      <c r="C23928" t="s">
        <v>8</v>
      </c>
      <c r="D23928" t="s">
        <v>2400</v>
      </c>
      <c r="E23928">
        <v>0</v>
      </c>
    </row>
    <row r="23929" spans="1:5" x14ac:dyDescent="0.3">
      <c r="A23929">
        <v>10400035</v>
      </c>
      <c r="B23929" t="s">
        <v>1346</v>
      </c>
      <c r="C23929" t="s">
        <v>8</v>
      </c>
      <c r="D23929" t="s">
        <v>2401</v>
      </c>
      <c r="E23929">
        <v>0</v>
      </c>
    </row>
    <row r="23930" spans="1:5" x14ac:dyDescent="0.3">
      <c r="A23930">
        <v>10400035</v>
      </c>
      <c r="B23930" t="s">
        <v>1346</v>
      </c>
      <c r="C23930" t="s">
        <v>8</v>
      </c>
      <c r="D23930" t="s">
        <v>2402</v>
      </c>
      <c r="E23930">
        <v>-440</v>
      </c>
    </row>
    <row r="23931" spans="1:5" x14ac:dyDescent="0.3">
      <c r="A23931">
        <v>10400035</v>
      </c>
      <c r="B23931" t="s">
        <v>1346</v>
      </c>
      <c r="C23931" t="s">
        <v>8</v>
      </c>
      <c r="D23931" t="s">
        <v>2403</v>
      </c>
      <c r="E23931">
        <v>-1055</v>
      </c>
    </row>
    <row r="23932" spans="1:5" x14ac:dyDescent="0.3">
      <c r="A23932">
        <v>10400035</v>
      </c>
      <c r="B23932" t="s">
        <v>1346</v>
      </c>
      <c r="C23932" t="s">
        <v>8</v>
      </c>
      <c r="D23932" t="s">
        <v>2404</v>
      </c>
      <c r="E23932">
        <v>0</v>
      </c>
    </row>
    <row r="23933" spans="1:5" x14ac:dyDescent="0.3">
      <c r="A23933">
        <v>10400035</v>
      </c>
      <c r="B23933" t="s">
        <v>1346</v>
      </c>
      <c r="C23933" t="s">
        <v>8</v>
      </c>
      <c r="D23933" t="s">
        <v>2405</v>
      </c>
      <c r="E23933">
        <v>0</v>
      </c>
    </row>
    <row r="23934" spans="1:5" x14ac:dyDescent="0.3">
      <c r="A23934">
        <v>10400035</v>
      </c>
      <c r="B23934" t="s">
        <v>1346</v>
      </c>
      <c r="C23934" t="s">
        <v>8</v>
      </c>
      <c r="D23934" t="s">
        <v>2406</v>
      </c>
      <c r="E23934">
        <v>0</v>
      </c>
    </row>
    <row r="23935" spans="1:5" x14ac:dyDescent="0.3">
      <c r="A23935">
        <v>10400035</v>
      </c>
      <c r="B23935" t="s">
        <v>1346</v>
      </c>
      <c r="C23935" t="s">
        <v>8</v>
      </c>
      <c r="D23935" t="s">
        <v>2407</v>
      </c>
      <c r="E23935">
        <v>0</v>
      </c>
    </row>
    <row r="23936" spans="1:5" x14ac:dyDescent="0.3">
      <c r="A23936">
        <v>10400035</v>
      </c>
      <c r="B23936" t="s">
        <v>1346</v>
      </c>
      <c r="C23936" t="s">
        <v>8</v>
      </c>
      <c r="D23936" t="s">
        <v>2408</v>
      </c>
      <c r="E23936">
        <v>0</v>
      </c>
    </row>
    <row r="23937" spans="1:5" x14ac:dyDescent="0.3">
      <c r="A23937">
        <v>10400035</v>
      </c>
      <c r="B23937" t="s">
        <v>1346</v>
      </c>
      <c r="C23937" t="s">
        <v>8</v>
      </c>
      <c r="D23937" t="s">
        <v>2409</v>
      </c>
      <c r="E23937">
        <v>-200</v>
      </c>
    </row>
    <row r="23938" spans="1:5" x14ac:dyDescent="0.3">
      <c r="A23938">
        <v>10400035</v>
      </c>
      <c r="B23938" t="s">
        <v>1346</v>
      </c>
      <c r="C23938" t="s">
        <v>8</v>
      </c>
      <c r="D23938" t="s">
        <v>2410</v>
      </c>
      <c r="E23938">
        <v>0</v>
      </c>
    </row>
    <row r="23939" spans="1:5" x14ac:dyDescent="0.3">
      <c r="A23939">
        <v>10400035</v>
      </c>
      <c r="B23939" t="s">
        <v>1346</v>
      </c>
      <c r="C23939" t="s">
        <v>8</v>
      </c>
      <c r="D23939" t="s">
        <v>2411</v>
      </c>
      <c r="E23939">
        <v>0</v>
      </c>
    </row>
    <row r="23940" spans="1:5" x14ac:dyDescent="0.3">
      <c r="A23940">
        <v>10400035</v>
      </c>
      <c r="B23940" t="s">
        <v>1346</v>
      </c>
      <c r="C23940" t="s">
        <v>8</v>
      </c>
      <c r="D23940" t="s">
        <v>2412</v>
      </c>
      <c r="E23940">
        <v>0</v>
      </c>
    </row>
    <row r="23941" spans="1:5" x14ac:dyDescent="0.3">
      <c r="A23941">
        <v>10400035</v>
      </c>
      <c r="B23941" t="s">
        <v>1346</v>
      </c>
      <c r="C23941" t="s">
        <v>8</v>
      </c>
      <c r="D23941" t="s">
        <v>2413</v>
      </c>
      <c r="E23941">
        <v>0</v>
      </c>
    </row>
    <row r="23942" spans="1:5" x14ac:dyDescent="0.3">
      <c r="A23942">
        <v>23320026</v>
      </c>
      <c r="B23942" t="s">
        <v>1348</v>
      </c>
      <c r="C23942" t="s">
        <v>8</v>
      </c>
      <c r="D23942" t="s">
        <v>2378</v>
      </c>
      <c r="E23942">
        <v>0</v>
      </c>
    </row>
    <row r="23943" spans="1:5" x14ac:dyDescent="0.3">
      <c r="A23943">
        <v>23320026</v>
      </c>
      <c r="B23943" t="s">
        <v>1348</v>
      </c>
      <c r="C23943" t="s">
        <v>8</v>
      </c>
      <c r="D23943" t="s">
        <v>2379</v>
      </c>
      <c r="E23943">
        <v>-2</v>
      </c>
    </row>
    <row r="23944" spans="1:5" x14ac:dyDescent="0.3">
      <c r="A23944">
        <v>23320026</v>
      </c>
      <c r="B23944" t="s">
        <v>1348</v>
      </c>
      <c r="C23944" t="s">
        <v>8</v>
      </c>
      <c r="D23944" t="s">
        <v>2380</v>
      </c>
      <c r="E23944">
        <v>-3</v>
      </c>
    </row>
    <row r="23945" spans="1:5" x14ac:dyDescent="0.3">
      <c r="A23945">
        <v>23320026</v>
      </c>
      <c r="B23945" t="s">
        <v>1348</v>
      </c>
      <c r="C23945" t="s">
        <v>8</v>
      </c>
      <c r="D23945" t="s">
        <v>2381</v>
      </c>
      <c r="E23945">
        <v>0</v>
      </c>
    </row>
    <row r="23946" spans="1:5" x14ac:dyDescent="0.3">
      <c r="A23946">
        <v>23320026</v>
      </c>
      <c r="B23946" t="s">
        <v>1348</v>
      </c>
      <c r="C23946" t="s">
        <v>8</v>
      </c>
      <c r="D23946" t="s">
        <v>2382</v>
      </c>
      <c r="E23946">
        <v>0</v>
      </c>
    </row>
    <row r="23947" spans="1:5" x14ac:dyDescent="0.3">
      <c r="A23947">
        <v>23320026</v>
      </c>
      <c r="B23947" t="s">
        <v>1348</v>
      </c>
      <c r="C23947" t="s">
        <v>8</v>
      </c>
      <c r="D23947" t="s">
        <v>2383</v>
      </c>
      <c r="E23947">
        <v>0</v>
      </c>
    </row>
    <row r="23948" spans="1:5" x14ac:dyDescent="0.3">
      <c r="A23948">
        <v>23320026</v>
      </c>
      <c r="B23948" t="s">
        <v>1348</v>
      </c>
      <c r="C23948" t="s">
        <v>8</v>
      </c>
      <c r="D23948" t="s">
        <v>2384</v>
      </c>
      <c r="E23948">
        <v>-1</v>
      </c>
    </row>
    <row r="23949" spans="1:5" x14ac:dyDescent="0.3">
      <c r="A23949">
        <v>23320026</v>
      </c>
      <c r="B23949" t="s">
        <v>1348</v>
      </c>
      <c r="C23949" t="s">
        <v>8</v>
      </c>
      <c r="D23949" t="s">
        <v>2385</v>
      </c>
      <c r="E23949">
        <v>0</v>
      </c>
    </row>
    <row r="23950" spans="1:5" x14ac:dyDescent="0.3">
      <c r="A23950">
        <v>23320026</v>
      </c>
      <c r="B23950" t="s">
        <v>1348</v>
      </c>
      <c r="C23950" t="s">
        <v>8</v>
      </c>
      <c r="D23950" t="s">
        <v>2386</v>
      </c>
      <c r="E23950">
        <v>0</v>
      </c>
    </row>
    <row r="23951" spans="1:5" x14ac:dyDescent="0.3">
      <c r="A23951">
        <v>23320026</v>
      </c>
      <c r="B23951" t="s">
        <v>1348</v>
      </c>
      <c r="C23951" t="s">
        <v>8</v>
      </c>
      <c r="D23951" t="s">
        <v>2387</v>
      </c>
      <c r="E23951">
        <v>0</v>
      </c>
    </row>
    <row r="23952" spans="1:5" x14ac:dyDescent="0.3">
      <c r="A23952">
        <v>23320026</v>
      </c>
      <c r="B23952" t="s">
        <v>1348</v>
      </c>
      <c r="C23952" t="s">
        <v>8</v>
      </c>
      <c r="D23952" t="s">
        <v>2388</v>
      </c>
      <c r="E23952">
        <v>0</v>
      </c>
    </row>
    <row r="23953" spans="1:5" x14ac:dyDescent="0.3">
      <c r="A23953">
        <v>23320026</v>
      </c>
      <c r="B23953" t="s">
        <v>1348</v>
      </c>
      <c r="C23953" t="s">
        <v>8</v>
      </c>
      <c r="D23953" t="s">
        <v>2389</v>
      </c>
      <c r="E23953">
        <v>0</v>
      </c>
    </row>
    <row r="23954" spans="1:5" x14ac:dyDescent="0.3">
      <c r="A23954">
        <v>23320026</v>
      </c>
      <c r="B23954" t="s">
        <v>1348</v>
      </c>
      <c r="C23954" t="s">
        <v>8</v>
      </c>
      <c r="D23954" t="s">
        <v>2390</v>
      </c>
      <c r="E23954">
        <v>0</v>
      </c>
    </row>
    <row r="23955" spans="1:5" x14ac:dyDescent="0.3">
      <c r="A23955">
        <v>23320026</v>
      </c>
      <c r="B23955" t="s">
        <v>1348</v>
      </c>
      <c r="C23955" t="s">
        <v>8</v>
      </c>
      <c r="D23955" t="s">
        <v>2391</v>
      </c>
      <c r="E23955">
        <v>0</v>
      </c>
    </row>
    <row r="23956" spans="1:5" x14ac:dyDescent="0.3">
      <c r="A23956">
        <v>23320026</v>
      </c>
      <c r="B23956" t="s">
        <v>1348</v>
      </c>
      <c r="C23956" t="s">
        <v>8</v>
      </c>
      <c r="D23956" t="s">
        <v>2392</v>
      </c>
      <c r="E23956">
        <v>0</v>
      </c>
    </row>
    <row r="23957" spans="1:5" x14ac:dyDescent="0.3">
      <c r="A23957">
        <v>23320026</v>
      </c>
      <c r="B23957" t="s">
        <v>1348</v>
      </c>
      <c r="C23957" t="s">
        <v>8</v>
      </c>
      <c r="D23957" t="s">
        <v>2393</v>
      </c>
      <c r="E23957">
        <v>-1</v>
      </c>
    </row>
    <row r="23958" spans="1:5" x14ac:dyDescent="0.3">
      <c r="A23958">
        <v>23320026</v>
      </c>
      <c r="B23958" t="s">
        <v>1348</v>
      </c>
      <c r="C23958" t="s">
        <v>8</v>
      </c>
      <c r="D23958" t="s">
        <v>2394</v>
      </c>
      <c r="E23958">
        <v>0</v>
      </c>
    </row>
    <row r="23959" spans="1:5" x14ac:dyDescent="0.3">
      <c r="A23959">
        <v>23320026</v>
      </c>
      <c r="B23959" t="s">
        <v>1348</v>
      </c>
      <c r="C23959" t="s">
        <v>8</v>
      </c>
      <c r="D23959" t="s">
        <v>2395</v>
      </c>
      <c r="E23959">
        <v>0</v>
      </c>
    </row>
    <row r="23960" spans="1:5" x14ac:dyDescent="0.3">
      <c r="A23960">
        <v>23320026</v>
      </c>
      <c r="B23960" t="s">
        <v>1348</v>
      </c>
      <c r="C23960" t="s">
        <v>8</v>
      </c>
      <c r="D23960" t="s">
        <v>2396</v>
      </c>
      <c r="E23960">
        <v>-2</v>
      </c>
    </row>
    <row r="23961" spans="1:5" x14ac:dyDescent="0.3">
      <c r="A23961">
        <v>23320026</v>
      </c>
      <c r="B23961" t="s">
        <v>1348</v>
      </c>
      <c r="C23961" t="s">
        <v>8</v>
      </c>
      <c r="D23961" t="s">
        <v>2397</v>
      </c>
      <c r="E23961">
        <v>0</v>
      </c>
    </row>
    <row r="23962" spans="1:5" x14ac:dyDescent="0.3">
      <c r="A23962">
        <v>23320026</v>
      </c>
      <c r="B23962" t="s">
        <v>1348</v>
      </c>
      <c r="C23962" t="s">
        <v>8</v>
      </c>
      <c r="D23962" t="s">
        <v>2398</v>
      </c>
      <c r="E23962">
        <v>0</v>
      </c>
    </row>
    <row r="23963" spans="1:5" x14ac:dyDescent="0.3">
      <c r="A23963">
        <v>23320026</v>
      </c>
      <c r="B23963" t="s">
        <v>1348</v>
      </c>
      <c r="C23963" t="s">
        <v>8</v>
      </c>
      <c r="D23963" t="s">
        <v>2399</v>
      </c>
      <c r="E23963">
        <v>0</v>
      </c>
    </row>
    <row r="23964" spans="1:5" x14ac:dyDescent="0.3">
      <c r="A23964">
        <v>23320026</v>
      </c>
      <c r="B23964" t="s">
        <v>1348</v>
      </c>
      <c r="C23964" t="s">
        <v>8</v>
      </c>
      <c r="D23964" t="s">
        <v>2400</v>
      </c>
      <c r="E23964">
        <v>0</v>
      </c>
    </row>
    <row r="23965" spans="1:5" x14ac:dyDescent="0.3">
      <c r="A23965">
        <v>23320026</v>
      </c>
      <c r="B23965" t="s">
        <v>1348</v>
      </c>
      <c r="C23965" t="s">
        <v>8</v>
      </c>
      <c r="D23965" t="s">
        <v>2401</v>
      </c>
      <c r="E23965">
        <v>0</v>
      </c>
    </row>
    <row r="23966" spans="1:5" x14ac:dyDescent="0.3">
      <c r="A23966">
        <v>23320026</v>
      </c>
      <c r="B23966" t="s">
        <v>1348</v>
      </c>
      <c r="C23966" t="s">
        <v>8</v>
      </c>
      <c r="D23966" t="s">
        <v>2402</v>
      </c>
      <c r="E23966">
        <v>0</v>
      </c>
    </row>
    <row r="23967" spans="1:5" x14ac:dyDescent="0.3">
      <c r="A23967">
        <v>23320026</v>
      </c>
      <c r="B23967" t="s">
        <v>1348</v>
      </c>
      <c r="C23967" t="s">
        <v>8</v>
      </c>
      <c r="D23967" t="s">
        <v>2403</v>
      </c>
      <c r="E23967">
        <v>-2</v>
      </c>
    </row>
    <row r="23968" spans="1:5" x14ac:dyDescent="0.3">
      <c r="A23968">
        <v>23320026</v>
      </c>
      <c r="B23968" t="s">
        <v>1348</v>
      </c>
      <c r="C23968" t="s">
        <v>8</v>
      </c>
      <c r="D23968" t="s">
        <v>2404</v>
      </c>
      <c r="E23968">
        <v>0</v>
      </c>
    </row>
    <row r="23969" spans="1:5" x14ac:dyDescent="0.3">
      <c r="A23969">
        <v>23320026</v>
      </c>
      <c r="B23969" t="s">
        <v>1348</v>
      </c>
      <c r="C23969" t="s">
        <v>8</v>
      </c>
      <c r="D23969" t="s">
        <v>2405</v>
      </c>
      <c r="E23969">
        <v>0</v>
      </c>
    </row>
    <row r="23970" spans="1:5" x14ac:dyDescent="0.3">
      <c r="A23970">
        <v>23320026</v>
      </c>
      <c r="B23970" t="s">
        <v>1348</v>
      </c>
      <c r="C23970" t="s">
        <v>8</v>
      </c>
      <c r="D23970" t="s">
        <v>2406</v>
      </c>
      <c r="E23970">
        <v>0</v>
      </c>
    </row>
    <row r="23971" spans="1:5" x14ac:dyDescent="0.3">
      <c r="A23971">
        <v>23320026</v>
      </c>
      <c r="B23971" t="s">
        <v>1348</v>
      </c>
      <c r="C23971" t="s">
        <v>8</v>
      </c>
      <c r="D23971" t="s">
        <v>2407</v>
      </c>
      <c r="E23971">
        <v>-1</v>
      </c>
    </row>
    <row r="23972" spans="1:5" x14ac:dyDescent="0.3">
      <c r="A23972">
        <v>23320026</v>
      </c>
      <c r="B23972" t="s">
        <v>1348</v>
      </c>
      <c r="C23972" t="s">
        <v>8</v>
      </c>
      <c r="D23972" t="s">
        <v>2408</v>
      </c>
      <c r="E23972">
        <v>0</v>
      </c>
    </row>
    <row r="23973" spans="1:5" x14ac:dyDescent="0.3">
      <c r="A23973">
        <v>23320026</v>
      </c>
      <c r="B23973" t="s">
        <v>1348</v>
      </c>
      <c r="C23973" t="s">
        <v>8</v>
      </c>
      <c r="D23973" t="s">
        <v>2409</v>
      </c>
      <c r="E23973">
        <v>-4</v>
      </c>
    </row>
    <row r="23974" spans="1:5" x14ac:dyDescent="0.3">
      <c r="A23974">
        <v>23320026</v>
      </c>
      <c r="B23974" t="s">
        <v>1348</v>
      </c>
      <c r="C23974" t="s">
        <v>8</v>
      </c>
      <c r="D23974" t="s">
        <v>2410</v>
      </c>
      <c r="E23974">
        <v>0</v>
      </c>
    </row>
    <row r="23975" spans="1:5" x14ac:dyDescent="0.3">
      <c r="A23975">
        <v>23320026</v>
      </c>
      <c r="B23975" t="s">
        <v>1348</v>
      </c>
      <c r="C23975" t="s">
        <v>8</v>
      </c>
      <c r="D23975" t="s">
        <v>2411</v>
      </c>
      <c r="E23975">
        <v>-5</v>
      </c>
    </row>
    <row r="23976" spans="1:5" x14ac:dyDescent="0.3">
      <c r="A23976">
        <v>23320026</v>
      </c>
      <c r="B23976" t="s">
        <v>1348</v>
      </c>
      <c r="C23976" t="s">
        <v>8</v>
      </c>
      <c r="D23976" t="s">
        <v>2412</v>
      </c>
      <c r="E23976">
        <v>0</v>
      </c>
    </row>
    <row r="23977" spans="1:5" x14ac:dyDescent="0.3">
      <c r="A23977">
        <v>23320026</v>
      </c>
      <c r="B23977" t="s">
        <v>1348</v>
      </c>
      <c r="C23977" t="s">
        <v>8</v>
      </c>
      <c r="D23977" t="s">
        <v>2413</v>
      </c>
      <c r="E23977">
        <v>0</v>
      </c>
    </row>
    <row r="23978" spans="1:5" x14ac:dyDescent="0.3">
      <c r="A23978">
        <v>87220026</v>
      </c>
      <c r="B23978" t="s">
        <v>1350</v>
      </c>
      <c r="C23978" t="s">
        <v>8</v>
      </c>
      <c r="D23978" t="s">
        <v>2378</v>
      </c>
      <c r="E23978">
        <v>0</v>
      </c>
    </row>
    <row r="23979" spans="1:5" x14ac:dyDescent="0.3">
      <c r="A23979">
        <v>87220026</v>
      </c>
      <c r="B23979" t="s">
        <v>1350</v>
      </c>
      <c r="C23979" t="s">
        <v>8</v>
      </c>
      <c r="D23979" t="s">
        <v>2379</v>
      </c>
      <c r="E23979">
        <v>0</v>
      </c>
    </row>
    <row r="23980" spans="1:5" x14ac:dyDescent="0.3">
      <c r="A23980">
        <v>87220026</v>
      </c>
      <c r="B23980" t="s">
        <v>1350</v>
      </c>
      <c r="C23980" t="s">
        <v>8</v>
      </c>
      <c r="D23980" t="s">
        <v>2380</v>
      </c>
      <c r="E23980">
        <v>0</v>
      </c>
    </row>
    <row r="23981" spans="1:5" x14ac:dyDescent="0.3">
      <c r="A23981">
        <v>87220026</v>
      </c>
      <c r="B23981" t="s">
        <v>1350</v>
      </c>
      <c r="C23981" t="s">
        <v>8</v>
      </c>
      <c r="D23981" t="s">
        <v>2381</v>
      </c>
      <c r="E23981">
        <v>0</v>
      </c>
    </row>
    <row r="23982" spans="1:5" x14ac:dyDescent="0.3">
      <c r="A23982">
        <v>87220026</v>
      </c>
      <c r="B23982" t="s">
        <v>1350</v>
      </c>
      <c r="C23982" t="s">
        <v>8</v>
      </c>
      <c r="D23982" t="s">
        <v>2382</v>
      </c>
      <c r="E23982">
        <v>0</v>
      </c>
    </row>
    <row r="23983" spans="1:5" x14ac:dyDescent="0.3">
      <c r="A23983">
        <v>87220026</v>
      </c>
      <c r="B23983" t="s">
        <v>1350</v>
      </c>
      <c r="C23983" t="s">
        <v>8</v>
      </c>
      <c r="D23983" t="s">
        <v>2383</v>
      </c>
      <c r="E23983">
        <v>0</v>
      </c>
    </row>
    <row r="23984" spans="1:5" x14ac:dyDescent="0.3">
      <c r="A23984">
        <v>87220026</v>
      </c>
      <c r="B23984" t="s">
        <v>1350</v>
      </c>
      <c r="C23984" t="s">
        <v>8</v>
      </c>
      <c r="D23984" t="s">
        <v>2384</v>
      </c>
      <c r="E23984">
        <v>0</v>
      </c>
    </row>
    <row r="23985" spans="1:5" x14ac:dyDescent="0.3">
      <c r="A23985">
        <v>87220026</v>
      </c>
      <c r="B23985" t="s">
        <v>1350</v>
      </c>
      <c r="C23985" t="s">
        <v>8</v>
      </c>
      <c r="D23985" t="s">
        <v>2385</v>
      </c>
      <c r="E23985">
        <v>0</v>
      </c>
    </row>
    <row r="23986" spans="1:5" x14ac:dyDescent="0.3">
      <c r="A23986">
        <v>87220026</v>
      </c>
      <c r="B23986" t="s">
        <v>1350</v>
      </c>
      <c r="C23986" t="s">
        <v>8</v>
      </c>
      <c r="D23986" t="s">
        <v>2386</v>
      </c>
      <c r="E23986">
        <v>0</v>
      </c>
    </row>
    <row r="23987" spans="1:5" x14ac:dyDescent="0.3">
      <c r="A23987">
        <v>87220026</v>
      </c>
      <c r="B23987" t="s">
        <v>1350</v>
      </c>
      <c r="C23987" t="s">
        <v>8</v>
      </c>
      <c r="D23987" t="s">
        <v>2387</v>
      </c>
      <c r="E23987">
        <v>0</v>
      </c>
    </row>
    <row r="23988" spans="1:5" x14ac:dyDescent="0.3">
      <c r="A23988">
        <v>87220026</v>
      </c>
      <c r="B23988" t="s">
        <v>1350</v>
      </c>
      <c r="C23988" t="s">
        <v>8</v>
      </c>
      <c r="D23988" t="s">
        <v>2388</v>
      </c>
      <c r="E23988">
        <v>0</v>
      </c>
    </row>
    <row r="23989" spans="1:5" x14ac:dyDescent="0.3">
      <c r="A23989">
        <v>87220026</v>
      </c>
      <c r="B23989" t="s">
        <v>1350</v>
      </c>
      <c r="C23989" t="s">
        <v>8</v>
      </c>
      <c r="D23989" t="s">
        <v>2389</v>
      </c>
      <c r="E23989">
        <v>0</v>
      </c>
    </row>
    <row r="23990" spans="1:5" x14ac:dyDescent="0.3">
      <c r="A23990">
        <v>87220026</v>
      </c>
      <c r="B23990" t="s">
        <v>1350</v>
      </c>
      <c r="C23990" t="s">
        <v>8</v>
      </c>
      <c r="D23990" t="s">
        <v>2390</v>
      </c>
      <c r="E23990">
        <v>0</v>
      </c>
    </row>
    <row r="23991" spans="1:5" x14ac:dyDescent="0.3">
      <c r="A23991">
        <v>87220026</v>
      </c>
      <c r="B23991" t="s">
        <v>1350</v>
      </c>
      <c r="C23991" t="s">
        <v>8</v>
      </c>
      <c r="D23991" t="s">
        <v>2391</v>
      </c>
      <c r="E23991">
        <v>0</v>
      </c>
    </row>
    <row r="23992" spans="1:5" x14ac:dyDescent="0.3">
      <c r="A23992">
        <v>87220026</v>
      </c>
      <c r="B23992" t="s">
        <v>1350</v>
      </c>
      <c r="C23992" t="s">
        <v>8</v>
      </c>
      <c r="D23992" t="s">
        <v>2392</v>
      </c>
      <c r="E23992">
        <v>0</v>
      </c>
    </row>
    <row r="23993" spans="1:5" x14ac:dyDescent="0.3">
      <c r="A23993">
        <v>87220026</v>
      </c>
      <c r="B23993" t="s">
        <v>1350</v>
      </c>
      <c r="C23993" t="s">
        <v>8</v>
      </c>
      <c r="D23993" t="s">
        <v>2393</v>
      </c>
      <c r="E23993">
        <v>0</v>
      </c>
    </row>
    <row r="23994" spans="1:5" x14ac:dyDescent="0.3">
      <c r="A23994">
        <v>87220026</v>
      </c>
      <c r="B23994" t="s">
        <v>1350</v>
      </c>
      <c r="C23994" t="s">
        <v>8</v>
      </c>
      <c r="D23994" t="s">
        <v>2394</v>
      </c>
      <c r="E23994">
        <v>0</v>
      </c>
    </row>
    <row r="23995" spans="1:5" x14ac:dyDescent="0.3">
      <c r="A23995">
        <v>87220026</v>
      </c>
      <c r="B23995" t="s">
        <v>1350</v>
      </c>
      <c r="C23995" t="s">
        <v>8</v>
      </c>
      <c r="D23995" t="s">
        <v>2395</v>
      </c>
      <c r="E23995">
        <v>0</v>
      </c>
    </row>
    <row r="23996" spans="1:5" x14ac:dyDescent="0.3">
      <c r="A23996">
        <v>87220026</v>
      </c>
      <c r="B23996" t="s">
        <v>1350</v>
      </c>
      <c r="C23996" t="s">
        <v>8</v>
      </c>
      <c r="D23996" t="s">
        <v>2396</v>
      </c>
      <c r="E23996">
        <v>0</v>
      </c>
    </row>
    <row r="23997" spans="1:5" x14ac:dyDescent="0.3">
      <c r="A23997">
        <v>87220026</v>
      </c>
      <c r="B23997" t="s">
        <v>1350</v>
      </c>
      <c r="C23997" t="s">
        <v>8</v>
      </c>
      <c r="D23997" t="s">
        <v>2397</v>
      </c>
      <c r="E23997">
        <v>0</v>
      </c>
    </row>
    <row r="23998" spans="1:5" x14ac:dyDescent="0.3">
      <c r="A23998">
        <v>87220026</v>
      </c>
      <c r="B23998" t="s">
        <v>1350</v>
      </c>
      <c r="C23998" t="s">
        <v>8</v>
      </c>
      <c r="D23998" t="s">
        <v>2398</v>
      </c>
      <c r="E23998">
        <v>0</v>
      </c>
    </row>
    <row r="23999" spans="1:5" x14ac:dyDescent="0.3">
      <c r="A23999">
        <v>87220026</v>
      </c>
      <c r="B23999" t="s">
        <v>1350</v>
      </c>
      <c r="C23999" t="s">
        <v>8</v>
      </c>
      <c r="D23999" t="s">
        <v>2399</v>
      </c>
      <c r="E23999">
        <v>0</v>
      </c>
    </row>
    <row r="24000" spans="1:5" x14ac:dyDescent="0.3">
      <c r="A24000">
        <v>87220026</v>
      </c>
      <c r="B24000" t="s">
        <v>1350</v>
      </c>
      <c r="C24000" t="s">
        <v>8</v>
      </c>
      <c r="D24000" t="s">
        <v>2400</v>
      </c>
      <c r="E24000">
        <v>0</v>
      </c>
    </row>
    <row r="24001" spans="1:5" x14ac:dyDescent="0.3">
      <c r="A24001">
        <v>87220026</v>
      </c>
      <c r="B24001" t="s">
        <v>1350</v>
      </c>
      <c r="C24001" t="s">
        <v>8</v>
      </c>
      <c r="D24001" t="s">
        <v>2401</v>
      </c>
      <c r="E24001">
        <v>0</v>
      </c>
    </row>
    <row r="24002" spans="1:5" x14ac:dyDescent="0.3">
      <c r="A24002">
        <v>87220026</v>
      </c>
      <c r="B24002" t="s">
        <v>1350</v>
      </c>
      <c r="C24002" t="s">
        <v>8</v>
      </c>
      <c r="D24002" t="s">
        <v>2402</v>
      </c>
      <c r="E24002">
        <v>0</v>
      </c>
    </row>
    <row r="24003" spans="1:5" x14ac:dyDescent="0.3">
      <c r="A24003">
        <v>87220026</v>
      </c>
      <c r="B24003" t="s">
        <v>1350</v>
      </c>
      <c r="C24003" t="s">
        <v>8</v>
      </c>
      <c r="D24003" t="s">
        <v>2403</v>
      </c>
      <c r="E24003">
        <v>-12</v>
      </c>
    </row>
    <row r="24004" spans="1:5" x14ac:dyDescent="0.3">
      <c r="A24004">
        <v>87220026</v>
      </c>
      <c r="B24004" t="s">
        <v>1350</v>
      </c>
      <c r="C24004" t="s">
        <v>8</v>
      </c>
      <c r="D24004" t="s">
        <v>2404</v>
      </c>
      <c r="E24004">
        <v>0</v>
      </c>
    </row>
    <row r="24005" spans="1:5" x14ac:dyDescent="0.3">
      <c r="A24005">
        <v>87220026</v>
      </c>
      <c r="B24005" t="s">
        <v>1350</v>
      </c>
      <c r="C24005" t="s">
        <v>8</v>
      </c>
      <c r="D24005" t="s">
        <v>2405</v>
      </c>
      <c r="E24005">
        <v>0</v>
      </c>
    </row>
    <row r="24006" spans="1:5" x14ac:dyDescent="0.3">
      <c r="A24006">
        <v>87220026</v>
      </c>
      <c r="B24006" t="s">
        <v>1350</v>
      </c>
      <c r="C24006" t="s">
        <v>8</v>
      </c>
      <c r="D24006" t="s">
        <v>2406</v>
      </c>
      <c r="E24006">
        <v>0</v>
      </c>
    </row>
    <row r="24007" spans="1:5" x14ac:dyDescent="0.3">
      <c r="A24007">
        <v>87220026</v>
      </c>
      <c r="B24007" t="s">
        <v>1350</v>
      </c>
      <c r="C24007" t="s">
        <v>8</v>
      </c>
      <c r="D24007" t="s">
        <v>2407</v>
      </c>
      <c r="E24007">
        <v>0</v>
      </c>
    </row>
    <row r="24008" spans="1:5" x14ac:dyDescent="0.3">
      <c r="A24008">
        <v>87220026</v>
      </c>
      <c r="B24008" t="s">
        <v>1350</v>
      </c>
      <c r="C24008" t="s">
        <v>8</v>
      </c>
      <c r="D24008" t="s">
        <v>2408</v>
      </c>
      <c r="E24008">
        <v>0</v>
      </c>
    </row>
    <row r="24009" spans="1:5" x14ac:dyDescent="0.3">
      <c r="A24009">
        <v>87220026</v>
      </c>
      <c r="B24009" t="s">
        <v>1350</v>
      </c>
      <c r="C24009" t="s">
        <v>8</v>
      </c>
      <c r="D24009" t="s">
        <v>2409</v>
      </c>
      <c r="E24009">
        <v>0</v>
      </c>
    </row>
    <row r="24010" spans="1:5" x14ac:dyDescent="0.3">
      <c r="A24010">
        <v>87220026</v>
      </c>
      <c r="B24010" t="s">
        <v>1350</v>
      </c>
      <c r="C24010" t="s">
        <v>8</v>
      </c>
      <c r="D24010" t="s">
        <v>2410</v>
      </c>
      <c r="E24010">
        <v>0</v>
      </c>
    </row>
    <row r="24011" spans="1:5" x14ac:dyDescent="0.3">
      <c r="A24011">
        <v>87220026</v>
      </c>
      <c r="B24011" t="s">
        <v>1350</v>
      </c>
      <c r="C24011" t="s">
        <v>8</v>
      </c>
      <c r="D24011" t="s">
        <v>2411</v>
      </c>
      <c r="E24011">
        <v>0</v>
      </c>
    </row>
    <row r="24012" spans="1:5" x14ac:dyDescent="0.3">
      <c r="A24012">
        <v>87220026</v>
      </c>
      <c r="B24012" t="s">
        <v>1350</v>
      </c>
      <c r="C24012" t="s">
        <v>8</v>
      </c>
      <c r="D24012" t="s">
        <v>2412</v>
      </c>
      <c r="E24012">
        <v>0</v>
      </c>
    </row>
    <row r="24013" spans="1:5" x14ac:dyDescent="0.3">
      <c r="A24013">
        <v>87220026</v>
      </c>
      <c r="B24013" t="s">
        <v>1350</v>
      </c>
      <c r="C24013" t="s">
        <v>8</v>
      </c>
      <c r="D24013" t="s">
        <v>2413</v>
      </c>
      <c r="E24013">
        <v>0</v>
      </c>
    </row>
    <row r="24014" spans="1:5" x14ac:dyDescent="0.3">
      <c r="A24014">
        <v>53550033</v>
      </c>
      <c r="B24014" t="s">
        <v>1352</v>
      </c>
      <c r="C24014" t="s">
        <v>976</v>
      </c>
      <c r="D24014" t="s">
        <v>2378</v>
      </c>
      <c r="E24014">
        <v>-1</v>
      </c>
    </row>
    <row r="24015" spans="1:5" x14ac:dyDescent="0.3">
      <c r="A24015">
        <v>53550033</v>
      </c>
      <c r="B24015" t="s">
        <v>1352</v>
      </c>
      <c r="C24015" t="s">
        <v>976</v>
      </c>
      <c r="D24015" t="s">
        <v>2379</v>
      </c>
      <c r="E24015">
        <v>-2</v>
      </c>
    </row>
    <row r="24016" spans="1:5" x14ac:dyDescent="0.3">
      <c r="A24016">
        <v>53550033</v>
      </c>
      <c r="B24016" t="s">
        <v>1352</v>
      </c>
      <c r="C24016" t="s">
        <v>976</v>
      </c>
      <c r="D24016" t="s">
        <v>2380</v>
      </c>
      <c r="E24016">
        <v>0</v>
      </c>
    </row>
    <row r="24017" spans="1:5" x14ac:dyDescent="0.3">
      <c r="A24017">
        <v>53550033</v>
      </c>
      <c r="B24017" t="s">
        <v>1352</v>
      </c>
      <c r="C24017" t="s">
        <v>976</v>
      </c>
      <c r="D24017" t="s">
        <v>2381</v>
      </c>
      <c r="E24017">
        <v>0</v>
      </c>
    </row>
    <row r="24018" spans="1:5" x14ac:dyDescent="0.3">
      <c r="A24018">
        <v>53550033</v>
      </c>
      <c r="B24018" t="s">
        <v>1352</v>
      </c>
      <c r="C24018" t="s">
        <v>976</v>
      </c>
      <c r="D24018" t="s">
        <v>2382</v>
      </c>
      <c r="E24018">
        <v>0</v>
      </c>
    </row>
    <row r="24019" spans="1:5" x14ac:dyDescent="0.3">
      <c r="A24019">
        <v>53550033</v>
      </c>
      <c r="B24019" t="s">
        <v>1352</v>
      </c>
      <c r="C24019" t="s">
        <v>976</v>
      </c>
      <c r="D24019" t="s">
        <v>2383</v>
      </c>
      <c r="E24019">
        <v>-5</v>
      </c>
    </row>
    <row r="24020" spans="1:5" x14ac:dyDescent="0.3">
      <c r="A24020">
        <v>53550033</v>
      </c>
      <c r="B24020" t="s">
        <v>1352</v>
      </c>
      <c r="C24020" t="s">
        <v>976</v>
      </c>
      <c r="D24020" t="s">
        <v>2384</v>
      </c>
      <c r="E24020">
        <v>-1</v>
      </c>
    </row>
    <row r="24021" spans="1:5" x14ac:dyDescent="0.3">
      <c r="A24021">
        <v>53550033</v>
      </c>
      <c r="B24021" t="s">
        <v>1352</v>
      </c>
      <c r="C24021" t="s">
        <v>976</v>
      </c>
      <c r="D24021" t="s">
        <v>2385</v>
      </c>
      <c r="E24021">
        <v>0</v>
      </c>
    </row>
    <row r="24022" spans="1:5" x14ac:dyDescent="0.3">
      <c r="A24022">
        <v>53550033</v>
      </c>
      <c r="B24022" t="s">
        <v>1352</v>
      </c>
      <c r="C24022" t="s">
        <v>976</v>
      </c>
      <c r="D24022" t="s">
        <v>2386</v>
      </c>
      <c r="E24022">
        <v>0</v>
      </c>
    </row>
    <row r="24023" spans="1:5" x14ac:dyDescent="0.3">
      <c r="A24023">
        <v>53550033</v>
      </c>
      <c r="B24023" t="s">
        <v>1352</v>
      </c>
      <c r="C24023" t="s">
        <v>976</v>
      </c>
      <c r="D24023" t="s">
        <v>2387</v>
      </c>
      <c r="E24023">
        <v>0</v>
      </c>
    </row>
    <row r="24024" spans="1:5" x14ac:dyDescent="0.3">
      <c r="A24024">
        <v>53550033</v>
      </c>
      <c r="B24024" t="s">
        <v>1352</v>
      </c>
      <c r="C24024" t="s">
        <v>976</v>
      </c>
      <c r="D24024" t="s">
        <v>2388</v>
      </c>
      <c r="E24024">
        <v>0</v>
      </c>
    </row>
    <row r="24025" spans="1:5" x14ac:dyDescent="0.3">
      <c r="A24025">
        <v>53550033</v>
      </c>
      <c r="B24025" t="s">
        <v>1352</v>
      </c>
      <c r="C24025" t="s">
        <v>976</v>
      </c>
      <c r="D24025" t="s">
        <v>2389</v>
      </c>
      <c r="E24025">
        <v>0</v>
      </c>
    </row>
    <row r="24026" spans="1:5" x14ac:dyDescent="0.3">
      <c r="A24026">
        <v>53550033</v>
      </c>
      <c r="B24026" t="s">
        <v>1352</v>
      </c>
      <c r="C24026" t="s">
        <v>976</v>
      </c>
      <c r="D24026" t="s">
        <v>2390</v>
      </c>
      <c r="E24026">
        <v>0</v>
      </c>
    </row>
    <row r="24027" spans="1:5" x14ac:dyDescent="0.3">
      <c r="A24027">
        <v>53550033</v>
      </c>
      <c r="B24027" t="s">
        <v>1352</v>
      </c>
      <c r="C24027" t="s">
        <v>976</v>
      </c>
      <c r="D24027" t="s">
        <v>2391</v>
      </c>
      <c r="E24027">
        <v>0</v>
      </c>
    </row>
    <row r="24028" spans="1:5" x14ac:dyDescent="0.3">
      <c r="A24028">
        <v>53550033</v>
      </c>
      <c r="B24028" t="s">
        <v>1352</v>
      </c>
      <c r="C24028" t="s">
        <v>976</v>
      </c>
      <c r="D24028" t="s">
        <v>2392</v>
      </c>
      <c r="E24028">
        <v>0</v>
      </c>
    </row>
    <row r="24029" spans="1:5" x14ac:dyDescent="0.3">
      <c r="A24029">
        <v>53550033</v>
      </c>
      <c r="B24029" t="s">
        <v>1352</v>
      </c>
      <c r="C24029" t="s">
        <v>976</v>
      </c>
      <c r="D24029" t="s">
        <v>2393</v>
      </c>
      <c r="E24029">
        <v>0</v>
      </c>
    </row>
    <row r="24030" spans="1:5" x14ac:dyDescent="0.3">
      <c r="A24030">
        <v>53550033</v>
      </c>
      <c r="B24030" t="s">
        <v>1352</v>
      </c>
      <c r="C24030" t="s">
        <v>976</v>
      </c>
      <c r="D24030" t="s">
        <v>2394</v>
      </c>
      <c r="E24030">
        <v>0</v>
      </c>
    </row>
    <row r="24031" spans="1:5" x14ac:dyDescent="0.3">
      <c r="A24031">
        <v>53550033</v>
      </c>
      <c r="B24031" t="s">
        <v>1352</v>
      </c>
      <c r="C24031" t="s">
        <v>976</v>
      </c>
      <c r="D24031" t="s">
        <v>2395</v>
      </c>
      <c r="E24031">
        <v>0</v>
      </c>
    </row>
    <row r="24032" spans="1:5" x14ac:dyDescent="0.3">
      <c r="A24032">
        <v>53550033</v>
      </c>
      <c r="B24032" t="s">
        <v>1352</v>
      </c>
      <c r="C24032" t="s">
        <v>976</v>
      </c>
      <c r="D24032" t="s">
        <v>2396</v>
      </c>
      <c r="E24032">
        <v>0</v>
      </c>
    </row>
    <row r="24033" spans="1:5" x14ac:dyDescent="0.3">
      <c r="A24033">
        <v>53550033</v>
      </c>
      <c r="B24033" t="s">
        <v>1352</v>
      </c>
      <c r="C24033" t="s">
        <v>976</v>
      </c>
      <c r="D24033" t="s">
        <v>2397</v>
      </c>
      <c r="E24033">
        <v>0</v>
      </c>
    </row>
    <row r="24034" spans="1:5" x14ac:dyDescent="0.3">
      <c r="A24034">
        <v>53550033</v>
      </c>
      <c r="B24034" t="s">
        <v>1352</v>
      </c>
      <c r="C24034" t="s">
        <v>976</v>
      </c>
      <c r="D24034" t="s">
        <v>2398</v>
      </c>
      <c r="E24034">
        <v>0</v>
      </c>
    </row>
    <row r="24035" spans="1:5" x14ac:dyDescent="0.3">
      <c r="A24035">
        <v>53550033</v>
      </c>
      <c r="B24035" t="s">
        <v>1352</v>
      </c>
      <c r="C24035" t="s">
        <v>976</v>
      </c>
      <c r="D24035" t="s">
        <v>2399</v>
      </c>
      <c r="E24035">
        <v>0</v>
      </c>
    </row>
    <row r="24036" spans="1:5" x14ac:dyDescent="0.3">
      <c r="A24036">
        <v>53550033</v>
      </c>
      <c r="B24036" t="s">
        <v>1352</v>
      </c>
      <c r="C24036" t="s">
        <v>976</v>
      </c>
      <c r="D24036" t="s">
        <v>2400</v>
      </c>
      <c r="E24036">
        <v>0</v>
      </c>
    </row>
    <row r="24037" spans="1:5" x14ac:dyDescent="0.3">
      <c r="A24037">
        <v>53550033</v>
      </c>
      <c r="B24037" t="s">
        <v>1352</v>
      </c>
      <c r="C24037" t="s">
        <v>976</v>
      </c>
      <c r="D24037" t="s">
        <v>2401</v>
      </c>
      <c r="E24037">
        <v>0</v>
      </c>
    </row>
    <row r="24038" spans="1:5" x14ac:dyDescent="0.3">
      <c r="A24038">
        <v>53550033</v>
      </c>
      <c r="B24038" t="s">
        <v>1352</v>
      </c>
      <c r="C24038" t="s">
        <v>976</v>
      </c>
      <c r="D24038" t="s">
        <v>2402</v>
      </c>
      <c r="E24038">
        <v>0</v>
      </c>
    </row>
    <row r="24039" spans="1:5" x14ac:dyDescent="0.3">
      <c r="A24039">
        <v>53550033</v>
      </c>
      <c r="B24039" t="s">
        <v>1352</v>
      </c>
      <c r="C24039" t="s">
        <v>976</v>
      </c>
      <c r="D24039" t="s">
        <v>2403</v>
      </c>
      <c r="E24039">
        <v>0</v>
      </c>
    </row>
    <row r="24040" spans="1:5" x14ac:dyDescent="0.3">
      <c r="A24040">
        <v>53550033</v>
      </c>
      <c r="B24040" t="s">
        <v>1352</v>
      </c>
      <c r="C24040" t="s">
        <v>976</v>
      </c>
      <c r="D24040" t="s">
        <v>2404</v>
      </c>
      <c r="E24040">
        <v>0</v>
      </c>
    </row>
    <row r="24041" spans="1:5" x14ac:dyDescent="0.3">
      <c r="A24041">
        <v>53550033</v>
      </c>
      <c r="B24041" t="s">
        <v>1352</v>
      </c>
      <c r="C24041" t="s">
        <v>976</v>
      </c>
      <c r="D24041" t="s">
        <v>2405</v>
      </c>
      <c r="E24041">
        <v>0</v>
      </c>
    </row>
    <row r="24042" spans="1:5" x14ac:dyDescent="0.3">
      <c r="A24042">
        <v>53550033</v>
      </c>
      <c r="B24042" t="s">
        <v>1352</v>
      </c>
      <c r="C24042" t="s">
        <v>976</v>
      </c>
      <c r="D24042" t="s">
        <v>2406</v>
      </c>
      <c r="E24042">
        <v>0</v>
      </c>
    </row>
    <row r="24043" spans="1:5" x14ac:dyDescent="0.3">
      <c r="A24043">
        <v>53550033</v>
      </c>
      <c r="B24043" t="s">
        <v>1352</v>
      </c>
      <c r="C24043" t="s">
        <v>976</v>
      </c>
      <c r="D24043" t="s">
        <v>2407</v>
      </c>
      <c r="E24043">
        <v>0</v>
      </c>
    </row>
    <row r="24044" spans="1:5" x14ac:dyDescent="0.3">
      <c r="A24044">
        <v>53550033</v>
      </c>
      <c r="B24044" t="s">
        <v>1352</v>
      </c>
      <c r="C24044" t="s">
        <v>976</v>
      </c>
      <c r="D24044" t="s">
        <v>2408</v>
      </c>
      <c r="E24044">
        <v>0</v>
      </c>
    </row>
    <row r="24045" spans="1:5" x14ac:dyDescent="0.3">
      <c r="A24045">
        <v>53550033</v>
      </c>
      <c r="B24045" t="s">
        <v>1352</v>
      </c>
      <c r="C24045" t="s">
        <v>976</v>
      </c>
      <c r="D24045" t="s">
        <v>2409</v>
      </c>
      <c r="E24045">
        <v>0</v>
      </c>
    </row>
    <row r="24046" spans="1:5" x14ac:dyDescent="0.3">
      <c r="A24046">
        <v>53550033</v>
      </c>
      <c r="B24046" t="s">
        <v>1352</v>
      </c>
      <c r="C24046" t="s">
        <v>976</v>
      </c>
      <c r="D24046" t="s">
        <v>2410</v>
      </c>
      <c r="E24046">
        <v>0</v>
      </c>
    </row>
    <row r="24047" spans="1:5" x14ac:dyDescent="0.3">
      <c r="A24047">
        <v>53550033</v>
      </c>
      <c r="B24047" t="s">
        <v>1352</v>
      </c>
      <c r="C24047" t="s">
        <v>976</v>
      </c>
      <c r="D24047" t="s">
        <v>2411</v>
      </c>
      <c r="E24047">
        <v>0</v>
      </c>
    </row>
    <row r="24048" spans="1:5" x14ac:dyDescent="0.3">
      <c r="A24048">
        <v>53550033</v>
      </c>
      <c r="B24048" t="s">
        <v>1352</v>
      </c>
      <c r="C24048" t="s">
        <v>976</v>
      </c>
      <c r="D24048" t="s">
        <v>2412</v>
      </c>
      <c r="E24048">
        <v>-1</v>
      </c>
    </row>
    <row r="24049" spans="1:5" x14ac:dyDescent="0.3">
      <c r="A24049">
        <v>53550033</v>
      </c>
      <c r="B24049" t="s">
        <v>1352</v>
      </c>
      <c r="C24049" t="s">
        <v>976</v>
      </c>
      <c r="D24049" t="s">
        <v>2413</v>
      </c>
      <c r="E24049">
        <v>0</v>
      </c>
    </row>
    <row r="24050" spans="1:5" x14ac:dyDescent="0.3">
      <c r="A24050">
        <v>66030015</v>
      </c>
      <c r="B24050" t="s">
        <v>1354</v>
      </c>
      <c r="C24050" t="s">
        <v>8</v>
      </c>
      <c r="D24050" t="s">
        <v>2378</v>
      </c>
      <c r="E24050">
        <v>0</v>
      </c>
    </row>
    <row r="24051" spans="1:5" x14ac:dyDescent="0.3">
      <c r="A24051">
        <v>66030015</v>
      </c>
      <c r="B24051" t="s">
        <v>1354</v>
      </c>
      <c r="C24051" t="s">
        <v>8</v>
      </c>
      <c r="D24051" t="s">
        <v>2379</v>
      </c>
      <c r="E24051">
        <v>0</v>
      </c>
    </row>
    <row r="24052" spans="1:5" x14ac:dyDescent="0.3">
      <c r="A24052">
        <v>66030015</v>
      </c>
      <c r="B24052" t="s">
        <v>1354</v>
      </c>
      <c r="C24052" t="s">
        <v>8</v>
      </c>
      <c r="D24052" t="s">
        <v>2380</v>
      </c>
      <c r="E24052">
        <v>0</v>
      </c>
    </row>
    <row r="24053" spans="1:5" x14ac:dyDescent="0.3">
      <c r="A24053">
        <v>66030015</v>
      </c>
      <c r="B24053" t="s">
        <v>1354</v>
      </c>
      <c r="C24053" t="s">
        <v>8</v>
      </c>
      <c r="D24053" t="s">
        <v>2381</v>
      </c>
      <c r="E24053">
        <v>0</v>
      </c>
    </row>
    <row r="24054" spans="1:5" x14ac:dyDescent="0.3">
      <c r="A24054">
        <v>66030015</v>
      </c>
      <c r="B24054" t="s">
        <v>1354</v>
      </c>
      <c r="C24054" t="s">
        <v>8</v>
      </c>
      <c r="D24054" t="s">
        <v>2382</v>
      </c>
      <c r="E24054">
        <v>0</v>
      </c>
    </row>
    <row r="24055" spans="1:5" x14ac:dyDescent="0.3">
      <c r="A24055">
        <v>66030015</v>
      </c>
      <c r="B24055" t="s">
        <v>1354</v>
      </c>
      <c r="C24055" t="s">
        <v>8</v>
      </c>
      <c r="D24055" t="s">
        <v>2383</v>
      </c>
      <c r="E24055">
        <v>0</v>
      </c>
    </row>
    <row r="24056" spans="1:5" x14ac:dyDescent="0.3">
      <c r="A24056">
        <v>66030015</v>
      </c>
      <c r="B24056" t="s">
        <v>1354</v>
      </c>
      <c r="C24056" t="s">
        <v>8</v>
      </c>
      <c r="D24056" t="s">
        <v>2384</v>
      </c>
      <c r="E24056">
        <v>0</v>
      </c>
    </row>
    <row r="24057" spans="1:5" x14ac:dyDescent="0.3">
      <c r="A24057">
        <v>66030015</v>
      </c>
      <c r="B24057" t="s">
        <v>1354</v>
      </c>
      <c r="C24057" t="s">
        <v>8</v>
      </c>
      <c r="D24057" t="s">
        <v>2385</v>
      </c>
      <c r="E24057">
        <v>0</v>
      </c>
    </row>
    <row r="24058" spans="1:5" x14ac:dyDescent="0.3">
      <c r="A24058">
        <v>66030015</v>
      </c>
      <c r="B24058" t="s">
        <v>1354</v>
      </c>
      <c r="C24058" t="s">
        <v>8</v>
      </c>
      <c r="D24058" t="s">
        <v>2386</v>
      </c>
      <c r="E24058">
        <v>0</v>
      </c>
    </row>
    <row r="24059" spans="1:5" x14ac:dyDescent="0.3">
      <c r="A24059">
        <v>66030015</v>
      </c>
      <c r="B24059" t="s">
        <v>1354</v>
      </c>
      <c r="C24059" t="s">
        <v>8</v>
      </c>
      <c r="D24059" t="s">
        <v>2387</v>
      </c>
      <c r="E24059">
        <v>0</v>
      </c>
    </row>
    <row r="24060" spans="1:5" x14ac:dyDescent="0.3">
      <c r="A24060">
        <v>66030015</v>
      </c>
      <c r="B24060" t="s">
        <v>1354</v>
      </c>
      <c r="C24060" t="s">
        <v>8</v>
      </c>
      <c r="D24060" t="s">
        <v>2388</v>
      </c>
      <c r="E24060">
        <v>0</v>
      </c>
    </row>
    <row r="24061" spans="1:5" x14ac:dyDescent="0.3">
      <c r="A24061">
        <v>66030015</v>
      </c>
      <c r="B24061" t="s">
        <v>1354</v>
      </c>
      <c r="C24061" t="s">
        <v>8</v>
      </c>
      <c r="D24061" t="s">
        <v>2389</v>
      </c>
      <c r="E24061">
        <v>0</v>
      </c>
    </row>
    <row r="24062" spans="1:5" x14ac:dyDescent="0.3">
      <c r="A24062">
        <v>66030015</v>
      </c>
      <c r="B24062" t="s">
        <v>1354</v>
      </c>
      <c r="C24062" t="s">
        <v>8</v>
      </c>
      <c r="D24062" t="s">
        <v>2390</v>
      </c>
      <c r="E24062">
        <v>0</v>
      </c>
    </row>
    <row r="24063" spans="1:5" x14ac:dyDescent="0.3">
      <c r="A24063">
        <v>66030015</v>
      </c>
      <c r="B24063" t="s">
        <v>1354</v>
      </c>
      <c r="C24063" t="s">
        <v>8</v>
      </c>
      <c r="D24063" t="s">
        <v>2391</v>
      </c>
      <c r="E24063">
        <v>0</v>
      </c>
    </row>
    <row r="24064" spans="1:5" x14ac:dyDescent="0.3">
      <c r="A24064">
        <v>66030015</v>
      </c>
      <c r="B24064" t="s">
        <v>1354</v>
      </c>
      <c r="C24064" t="s">
        <v>8</v>
      </c>
      <c r="D24064" t="s">
        <v>2392</v>
      </c>
      <c r="E24064">
        <v>0</v>
      </c>
    </row>
    <row r="24065" spans="1:5" x14ac:dyDescent="0.3">
      <c r="A24065">
        <v>66030015</v>
      </c>
      <c r="B24065" t="s">
        <v>1354</v>
      </c>
      <c r="C24065" t="s">
        <v>8</v>
      </c>
      <c r="D24065" t="s">
        <v>2393</v>
      </c>
      <c r="E24065">
        <v>0</v>
      </c>
    </row>
    <row r="24066" spans="1:5" x14ac:dyDescent="0.3">
      <c r="A24066">
        <v>66030015</v>
      </c>
      <c r="B24066" t="s">
        <v>1354</v>
      </c>
      <c r="C24066" t="s">
        <v>8</v>
      </c>
      <c r="D24066" t="s">
        <v>2394</v>
      </c>
      <c r="E24066">
        <v>0</v>
      </c>
    </row>
    <row r="24067" spans="1:5" x14ac:dyDescent="0.3">
      <c r="A24067">
        <v>66030015</v>
      </c>
      <c r="B24067" t="s">
        <v>1354</v>
      </c>
      <c r="C24067" t="s">
        <v>8</v>
      </c>
      <c r="D24067" t="s">
        <v>2395</v>
      </c>
      <c r="E24067">
        <v>0</v>
      </c>
    </row>
    <row r="24068" spans="1:5" x14ac:dyDescent="0.3">
      <c r="A24068">
        <v>66030015</v>
      </c>
      <c r="B24068" t="s">
        <v>1354</v>
      </c>
      <c r="C24068" t="s">
        <v>8</v>
      </c>
      <c r="D24068" t="s">
        <v>2396</v>
      </c>
      <c r="E24068">
        <v>0</v>
      </c>
    </row>
    <row r="24069" spans="1:5" x14ac:dyDescent="0.3">
      <c r="A24069">
        <v>66030015</v>
      </c>
      <c r="B24069" t="s">
        <v>1354</v>
      </c>
      <c r="C24069" t="s">
        <v>8</v>
      </c>
      <c r="D24069" t="s">
        <v>2397</v>
      </c>
      <c r="E24069">
        <v>0</v>
      </c>
    </row>
    <row r="24070" spans="1:5" x14ac:dyDescent="0.3">
      <c r="A24070">
        <v>66030015</v>
      </c>
      <c r="B24070" t="s">
        <v>1354</v>
      </c>
      <c r="C24070" t="s">
        <v>8</v>
      </c>
      <c r="D24070" t="s">
        <v>2398</v>
      </c>
      <c r="E24070">
        <v>0</v>
      </c>
    </row>
    <row r="24071" spans="1:5" x14ac:dyDescent="0.3">
      <c r="A24071">
        <v>66030015</v>
      </c>
      <c r="B24071" t="s">
        <v>1354</v>
      </c>
      <c r="C24071" t="s">
        <v>8</v>
      </c>
      <c r="D24071" t="s">
        <v>2399</v>
      </c>
      <c r="E24071">
        <v>0</v>
      </c>
    </row>
    <row r="24072" spans="1:5" x14ac:dyDescent="0.3">
      <c r="A24072">
        <v>66030015</v>
      </c>
      <c r="B24072" t="s">
        <v>1354</v>
      </c>
      <c r="C24072" t="s">
        <v>8</v>
      </c>
      <c r="D24072" t="s">
        <v>2400</v>
      </c>
      <c r="E24072">
        <v>0</v>
      </c>
    </row>
    <row r="24073" spans="1:5" x14ac:dyDescent="0.3">
      <c r="A24073">
        <v>66030015</v>
      </c>
      <c r="B24073" t="s">
        <v>1354</v>
      </c>
      <c r="C24073" t="s">
        <v>8</v>
      </c>
      <c r="D24073" t="s">
        <v>2401</v>
      </c>
      <c r="E24073">
        <v>0</v>
      </c>
    </row>
    <row r="24074" spans="1:5" x14ac:dyDescent="0.3">
      <c r="A24074">
        <v>66030015</v>
      </c>
      <c r="B24074" t="s">
        <v>1354</v>
      </c>
      <c r="C24074" t="s">
        <v>8</v>
      </c>
      <c r="D24074" t="s">
        <v>2402</v>
      </c>
      <c r="E24074">
        <v>-2</v>
      </c>
    </row>
    <row r="24075" spans="1:5" x14ac:dyDescent="0.3">
      <c r="A24075">
        <v>66030015</v>
      </c>
      <c r="B24075" t="s">
        <v>1354</v>
      </c>
      <c r="C24075" t="s">
        <v>8</v>
      </c>
      <c r="D24075" t="s">
        <v>2403</v>
      </c>
      <c r="E24075">
        <v>0</v>
      </c>
    </row>
    <row r="24076" spans="1:5" x14ac:dyDescent="0.3">
      <c r="A24076">
        <v>66030015</v>
      </c>
      <c r="B24076" t="s">
        <v>1354</v>
      </c>
      <c r="C24076" t="s">
        <v>8</v>
      </c>
      <c r="D24076" t="s">
        <v>2404</v>
      </c>
      <c r="E24076">
        <v>0</v>
      </c>
    </row>
    <row r="24077" spans="1:5" x14ac:dyDescent="0.3">
      <c r="A24077">
        <v>66030015</v>
      </c>
      <c r="B24077" t="s">
        <v>1354</v>
      </c>
      <c r="C24077" t="s">
        <v>8</v>
      </c>
      <c r="D24077" t="s">
        <v>2405</v>
      </c>
      <c r="E24077">
        <v>0</v>
      </c>
    </row>
    <row r="24078" spans="1:5" x14ac:dyDescent="0.3">
      <c r="A24078">
        <v>66030015</v>
      </c>
      <c r="B24078" t="s">
        <v>1354</v>
      </c>
      <c r="C24078" t="s">
        <v>8</v>
      </c>
      <c r="D24078" t="s">
        <v>2406</v>
      </c>
      <c r="E24078">
        <v>0</v>
      </c>
    </row>
    <row r="24079" spans="1:5" x14ac:dyDescent="0.3">
      <c r="A24079">
        <v>66030015</v>
      </c>
      <c r="B24079" t="s">
        <v>1354</v>
      </c>
      <c r="C24079" t="s">
        <v>8</v>
      </c>
      <c r="D24079" t="s">
        <v>2407</v>
      </c>
      <c r="E24079">
        <v>0</v>
      </c>
    </row>
    <row r="24080" spans="1:5" x14ac:dyDescent="0.3">
      <c r="A24080">
        <v>66030015</v>
      </c>
      <c r="B24080" t="s">
        <v>1354</v>
      </c>
      <c r="C24080" t="s">
        <v>8</v>
      </c>
      <c r="D24080" t="s">
        <v>2408</v>
      </c>
      <c r="E24080">
        <v>0</v>
      </c>
    </row>
    <row r="24081" spans="1:5" x14ac:dyDescent="0.3">
      <c r="A24081">
        <v>66030015</v>
      </c>
      <c r="B24081" t="s">
        <v>1354</v>
      </c>
      <c r="C24081" t="s">
        <v>8</v>
      </c>
      <c r="D24081" t="s">
        <v>2409</v>
      </c>
      <c r="E24081">
        <v>0</v>
      </c>
    </row>
    <row r="24082" spans="1:5" x14ac:dyDescent="0.3">
      <c r="A24082">
        <v>66030015</v>
      </c>
      <c r="B24082" t="s">
        <v>1354</v>
      </c>
      <c r="C24082" t="s">
        <v>8</v>
      </c>
      <c r="D24082" t="s">
        <v>2410</v>
      </c>
      <c r="E24082">
        <v>0</v>
      </c>
    </row>
    <row r="24083" spans="1:5" x14ac:dyDescent="0.3">
      <c r="A24083">
        <v>66030015</v>
      </c>
      <c r="B24083" t="s">
        <v>1354</v>
      </c>
      <c r="C24083" t="s">
        <v>8</v>
      </c>
      <c r="D24083" t="s">
        <v>2411</v>
      </c>
      <c r="E24083">
        <v>0</v>
      </c>
    </row>
    <row r="24084" spans="1:5" x14ac:dyDescent="0.3">
      <c r="A24084">
        <v>66030015</v>
      </c>
      <c r="B24084" t="s">
        <v>1354</v>
      </c>
      <c r="C24084" t="s">
        <v>8</v>
      </c>
      <c r="D24084" t="s">
        <v>2412</v>
      </c>
      <c r="E24084">
        <v>0</v>
      </c>
    </row>
    <row r="24085" spans="1:5" x14ac:dyDescent="0.3">
      <c r="A24085">
        <v>66030015</v>
      </c>
      <c r="B24085" t="s">
        <v>1354</v>
      </c>
      <c r="C24085" t="s">
        <v>8</v>
      </c>
      <c r="D24085" t="s">
        <v>2413</v>
      </c>
      <c r="E24085">
        <v>0</v>
      </c>
    </row>
    <row r="24086" spans="1:5" x14ac:dyDescent="0.3">
      <c r="A24086">
        <v>60510041</v>
      </c>
      <c r="B24086" t="s">
        <v>1356</v>
      </c>
      <c r="C24086" t="s">
        <v>8</v>
      </c>
      <c r="D24086" t="s">
        <v>2378</v>
      </c>
      <c r="E24086">
        <v>0</v>
      </c>
    </row>
    <row r="24087" spans="1:5" x14ac:dyDescent="0.3">
      <c r="A24087">
        <v>60510041</v>
      </c>
      <c r="B24087" t="s">
        <v>1356</v>
      </c>
      <c r="C24087" t="s">
        <v>8</v>
      </c>
      <c r="D24087" t="s">
        <v>2379</v>
      </c>
      <c r="E24087">
        <v>-2</v>
      </c>
    </row>
    <row r="24088" spans="1:5" x14ac:dyDescent="0.3">
      <c r="A24088">
        <v>60510041</v>
      </c>
      <c r="B24088" t="s">
        <v>1356</v>
      </c>
      <c r="C24088" t="s">
        <v>8</v>
      </c>
      <c r="D24088" t="s">
        <v>2380</v>
      </c>
      <c r="E24088">
        <v>0</v>
      </c>
    </row>
    <row r="24089" spans="1:5" x14ac:dyDescent="0.3">
      <c r="A24089">
        <v>60510041</v>
      </c>
      <c r="B24089" t="s">
        <v>1356</v>
      </c>
      <c r="C24089" t="s">
        <v>8</v>
      </c>
      <c r="D24089" t="s">
        <v>2381</v>
      </c>
      <c r="E24089">
        <v>0</v>
      </c>
    </row>
    <row r="24090" spans="1:5" x14ac:dyDescent="0.3">
      <c r="A24090">
        <v>60510041</v>
      </c>
      <c r="B24090" t="s">
        <v>1356</v>
      </c>
      <c r="C24090" t="s">
        <v>8</v>
      </c>
      <c r="D24090" t="s">
        <v>2382</v>
      </c>
      <c r="E24090">
        <v>-1</v>
      </c>
    </row>
    <row r="24091" spans="1:5" x14ac:dyDescent="0.3">
      <c r="A24091">
        <v>60510041</v>
      </c>
      <c r="B24091" t="s">
        <v>1356</v>
      </c>
      <c r="C24091" t="s">
        <v>8</v>
      </c>
      <c r="D24091" t="s">
        <v>2383</v>
      </c>
      <c r="E24091">
        <v>-1</v>
      </c>
    </row>
    <row r="24092" spans="1:5" x14ac:dyDescent="0.3">
      <c r="A24092">
        <v>60510041</v>
      </c>
      <c r="B24092" t="s">
        <v>1356</v>
      </c>
      <c r="C24092" t="s">
        <v>8</v>
      </c>
      <c r="D24092" t="s">
        <v>2384</v>
      </c>
      <c r="E24092">
        <v>0</v>
      </c>
    </row>
    <row r="24093" spans="1:5" x14ac:dyDescent="0.3">
      <c r="A24093">
        <v>60510041</v>
      </c>
      <c r="B24093" t="s">
        <v>1356</v>
      </c>
      <c r="C24093" t="s">
        <v>8</v>
      </c>
      <c r="D24093" t="s">
        <v>2385</v>
      </c>
      <c r="E24093">
        <v>0</v>
      </c>
    </row>
    <row r="24094" spans="1:5" x14ac:dyDescent="0.3">
      <c r="A24094">
        <v>60510041</v>
      </c>
      <c r="B24094" t="s">
        <v>1356</v>
      </c>
      <c r="C24094" t="s">
        <v>8</v>
      </c>
      <c r="D24094" t="s">
        <v>2386</v>
      </c>
      <c r="E24094">
        <v>0</v>
      </c>
    </row>
    <row r="24095" spans="1:5" x14ac:dyDescent="0.3">
      <c r="A24095">
        <v>60510041</v>
      </c>
      <c r="B24095" t="s">
        <v>1356</v>
      </c>
      <c r="C24095" t="s">
        <v>8</v>
      </c>
      <c r="D24095" t="s">
        <v>2387</v>
      </c>
      <c r="E24095">
        <v>-3</v>
      </c>
    </row>
    <row r="24096" spans="1:5" x14ac:dyDescent="0.3">
      <c r="A24096">
        <v>60510041</v>
      </c>
      <c r="B24096" t="s">
        <v>1356</v>
      </c>
      <c r="C24096" t="s">
        <v>8</v>
      </c>
      <c r="D24096" t="s">
        <v>2388</v>
      </c>
      <c r="E24096">
        <v>0</v>
      </c>
    </row>
    <row r="24097" spans="1:5" x14ac:dyDescent="0.3">
      <c r="A24097">
        <v>60510041</v>
      </c>
      <c r="B24097" t="s">
        <v>1356</v>
      </c>
      <c r="C24097" t="s">
        <v>8</v>
      </c>
      <c r="D24097" t="s">
        <v>2389</v>
      </c>
      <c r="E24097">
        <v>0</v>
      </c>
    </row>
    <row r="24098" spans="1:5" x14ac:dyDescent="0.3">
      <c r="A24098">
        <v>60510041</v>
      </c>
      <c r="B24098" t="s">
        <v>1356</v>
      </c>
      <c r="C24098" t="s">
        <v>8</v>
      </c>
      <c r="D24098" t="s">
        <v>2390</v>
      </c>
      <c r="E24098">
        <v>0</v>
      </c>
    </row>
    <row r="24099" spans="1:5" x14ac:dyDescent="0.3">
      <c r="A24099">
        <v>60510041</v>
      </c>
      <c r="B24099" t="s">
        <v>1356</v>
      </c>
      <c r="C24099" t="s">
        <v>8</v>
      </c>
      <c r="D24099" t="s">
        <v>2391</v>
      </c>
      <c r="E24099">
        <v>0</v>
      </c>
    </row>
    <row r="24100" spans="1:5" x14ac:dyDescent="0.3">
      <c r="A24100">
        <v>60510041</v>
      </c>
      <c r="B24100" t="s">
        <v>1356</v>
      </c>
      <c r="C24100" t="s">
        <v>8</v>
      </c>
      <c r="D24100" t="s">
        <v>2392</v>
      </c>
      <c r="E24100">
        <v>-2</v>
      </c>
    </row>
    <row r="24101" spans="1:5" x14ac:dyDescent="0.3">
      <c r="A24101">
        <v>60510041</v>
      </c>
      <c r="B24101" t="s">
        <v>1356</v>
      </c>
      <c r="C24101" t="s">
        <v>8</v>
      </c>
      <c r="D24101" t="s">
        <v>2393</v>
      </c>
      <c r="E24101">
        <v>0</v>
      </c>
    </row>
    <row r="24102" spans="1:5" x14ac:dyDescent="0.3">
      <c r="A24102">
        <v>60510041</v>
      </c>
      <c r="B24102" t="s">
        <v>1356</v>
      </c>
      <c r="C24102" t="s">
        <v>8</v>
      </c>
      <c r="D24102" t="s">
        <v>2394</v>
      </c>
      <c r="E24102">
        <v>0</v>
      </c>
    </row>
    <row r="24103" spans="1:5" x14ac:dyDescent="0.3">
      <c r="A24103">
        <v>60510041</v>
      </c>
      <c r="B24103" t="s">
        <v>1356</v>
      </c>
      <c r="C24103" t="s">
        <v>8</v>
      </c>
      <c r="D24103" t="s">
        <v>2395</v>
      </c>
      <c r="E24103">
        <v>0</v>
      </c>
    </row>
    <row r="24104" spans="1:5" x14ac:dyDescent="0.3">
      <c r="A24104">
        <v>60510041</v>
      </c>
      <c r="B24104" t="s">
        <v>1356</v>
      </c>
      <c r="C24104" t="s">
        <v>8</v>
      </c>
      <c r="D24104" t="s">
        <v>2396</v>
      </c>
      <c r="E24104">
        <v>0</v>
      </c>
    </row>
    <row r="24105" spans="1:5" x14ac:dyDescent="0.3">
      <c r="A24105">
        <v>60510041</v>
      </c>
      <c r="B24105" t="s">
        <v>1356</v>
      </c>
      <c r="C24105" t="s">
        <v>8</v>
      </c>
      <c r="D24105" t="s">
        <v>2397</v>
      </c>
      <c r="E24105">
        <v>0</v>
      </c>
    </row>
    <row r="24106" spans="1:5" x14ac:dyDescent="0.3">
      <c r="A24106">
        <v>60510041</v>
      </c>
      <c r="B24106" t="s">
        <v>1356</v>
      </c>
      <c r="C24106" t="s">
        <v>8</v>
      </c>
      <c r="D24106" t="s">
        <v>2398</v>
      </c>
      <c r="E24106">
        <v>-8</v>
      </c>
    </row>
    <row r="24107" spans="1:5" x14ac:dyDescent="0.3">
      <c r="A24107">
        <v>60510041</v>
      </c>
      <c r="B24107" t="s">
        <v>1356</v>
      </c>
      <c r="C24107" t="s">
        <v>8</v>
      </c>
      <c r="D24107" t="s">
        <v>2399</v>
      </c>
      <c r="E24107">
        <v>0</v>
      </c>
    </row>
    <row r="24108" spans="1:5" x14ac:dyDescent="0.3">
      <c r="A24108">
        <v>60510041</v>
      </c>
      <c r="B24108" t="s">
        <v>1356</v>
      </c>
      <c r="C24108" t="s">
        <v>8</v>
      </c>
      <c r="D24108" t="s">
        <v>2400</v>
      </c>
      <c r="E24108">
        <v>0</v>
      </c>
    </row>
    <row r="24109" spans="1:5" x14ac:dyDescent="0.3">
      <c r="A24109">
        <v>60510041</v>
      </c>
      <c r="B24109" t="s">
        <v>1356</v>
      </c>
      <c r="C24109" t="s">
        <v>8</v>
      </c>
      <c r="D24109" t="s">
        <v>2401</v>
      </c>
      <c r="E24109">
        <v>0</v>
      </c>
    </row>
    <row r="24110" spans="1:5" x14ac:dyDescent="0.3">
      <c r="A24110">
        <v>60510041</v>
      </c>
      <c r="B24110" t="s">
        <v>1356</v>
      </c>
      <c r="C24110" t="s">
        <v>8</v>
      </c>
      <c r="D24110" t="s">
        <v>2402</v>
      </c>
      <c r="E24110">
        <v>0</v>
      </c>
    </row>
    <row r="24111" spans="1:5" x14ac:dyDescent="0.3">
      <c r="A24111">
        <v>60510041</v>
      </c>
      <c r="B24111" t="s">
        <v>1356</v>
      </c>
      <c r="C24111" t="s">
        <v>8</v>
      </c>
      <c r="D24111" t="s">
        <v>2403</v>
      </c>
      <c r="E24111">
        <v>-7</v>
      </c>
    </row>
    <row r="24112" spans="1:5" x14ac:dyDescent="0.3">
      <c r="A24112">
        <v>60510041</v>
      </c>
      <c r="B24112" t="s">
        <v>1356</v>
      </c>
      <c r="C24112" t="s">
        <v>8</v>
      </c>
      <c r="D24112" t="s">
        <v>2404</v>
      </c>
      <c r="E24112">
        <v>-2</v>
      </c>
    </row>
    <row r="24113" spans="1:5" x14ac:dyDescent="0.3">
      <c r="A24113">
        <v>60510041</v>
      </c>
      <c r="B24113" t="s">
        <v>1356</v>
      </c>
      <c r="C24113" t="s">
        <v>8</v>
      </c>
      <c r="D24113" t="s">
        <v>2405</v>
      </c>
      <c r="E24113">
        <v>-1</v>
      </c>
    </row>
    <row r="24114" spans="1:5" x14ac:dyDescent="0.3">
      <c r="A24114">
        <v>60510041</v>
      </c>
      <c r="B24114" t="s">
        <v>1356</v>
      </c>
      <c r="C24114" t="s">
        <v>8</v>
      </c>
      <c r="D24114" t="s">
        <v>2406</v>
      </c>
      <c r="E24114">
        <v>0</v>
      </c>
    </row>
    <row r="24115" spans="1:5" x14ac:dyDescent="0.3">
      <c r="A24115">
        <v>60510041</v>
      </c>
      <c r="B24115" t="s">
        <v>1356</v>
      </c>
      <c r="C24115" t="s">
        <v>8</v>
      </c>
      <c r="D24115" t="s">
        <v>2407</v>
      </c>
      <c r="E24115">
        <v>-3</v>
      </c>
    </row>
    <row r="24116" spans="1:5" x14ac:dyDescent="0.3">
      <c r="A24116">
        <v>60510041</v>
      </c>
      <c r="B24116" t="s">
        <v>1356</v>
      </c>
      <c r="C24116" t="s">
        <v>8</v>
      </c>
      <c r="D24116" t="s">
        <v>2408</v>
      </c>
      <c r="E24116">
        <v>-2</v>
      </c>
    </row>
    <row r="24117" spans="1:5" x14ac:dyDescent="0.3">
      <c r="A24117">
        <v>60510041</v>
      </c>
      <c r="B24117" t="s">
        <v>1356</v>
      </c>
      <c r="C24117" t="s">
        <v>8</v>
      </c>
      <c r="D24117" t="s">
        <v>2409</v>
      </c>
      <c r="E24117">
        <v>-2</v>
      </c>
    </row>
    <row r="24118" spans="1:5" x14ac:dyDescent="0.3">
      <c r="A24118">
        <v>60510041</v>
      </c>
      <c r="B24118" t="s">
        <v>1356</v>
      </c>
      <c r="C24118" t="s">
        <v>8</v>
      </c>
      <c r="D24118" t="s">
        <v>2410</v>
      </c>
      <c r="E24118">
        <v>0</v>
      </c>
    </row>
    <row r="24119" spans="1:5" x14ac:dyDescent="0.3">
      <c r="A24119">
        <v>60510041</v>
      </c>
      <c r="B24119" t="s">
        <v>1356</v>
      </c>
      <c r="C24119" t="s">
        <v>8</v>
      </c>
      <c r="D24119" t="s">
        <v>2411</v>
      </c>
      <c r="E24119">
        <v>0</v>
      </c>
    </row>
    <row r="24120" spans="1:5" x14ac:dyDescent="0.3">
      <c r="A24120">
        <v>60510041</v>
      </c>
      <c r="B24120" t="s">
        <v>1356</v>
      </c>
      <c r="C24120" t="s">
        <v>8</v>
      </c>
      <c r="D24120" t="s">
        <v>2412</v>
      </c>
      <c r="E24120">
        <v>-1</v>
      </c>
    </row>
    <row r="24121" spans="1:5" x14ac:dyDescent="0.3">
      <c r="A24121">
        <v>60510041</v>
      </c>
      <c r="B24121" t="s">
        <v>1356</v>
      </c>
      <c r="C24121" t="s">
        <v>8</v>
      </c>
      <c r="D24121" t="s">
        <v>2413</v>
      </c>
      <c r="E24121">
        <v>0</v>
      </c>
    </row>
    <row r="24122" spans="1:5" x14ac:dyDescent="0.3">
      <c r="A24122">
        <v>59110020</v>
      </c>
      <c r="B24122" t="s">
        <v>1358</v>
      </c>
      <c r="C24122" t="s">
        <v>8</v>
      </c>
      <c r="D24122" t="s">
        <v>2378</v>
      </c>
      <c r="E24122">
        <v>0</v>
      </c>
    </row>
    <row r="24123" spans="1:5" x14ac:dyDescent="0.3">
      <c r="A24123">
        <v>59110020</v>
      </c>
      <c r="B24123" t="s">
        <v>1358</v>
      </c>
      <c r="C24123" t="s">
        <v>8</v>
      </c>
      <c r="D24123" t="s">
        <v>2379</v>
      </c>
      <c r="E24123">
        <v>0</v>
      </c>
    </row>
    <row r="24124" spans="1:5" x14ac:dyDescent="0.3">
      <c r="A24124">
        <v>59110020</v>
      </c>
      <c r="B24124" t="s">
        <v>1358</v>
      </c>
      <c r="C24124" t="s">
        <v>8</v>
      </c>
      <c r="D24124" t="s">
        <v>2380</v>
      </c>
      <c r="E24124">
        <v>0</v>
      </c>
    </row>
    <row r="24125" spans="1:5" x14ac:dyDescent="0.3">
      <c r="A24125">
        <v>59110020</v>
      </c>
      <c r="B24125" t="s">
        <v>1358</v>
      </c>
      <c r="C24125" t="s">
        <v>8</v>
      </c>
      <c r="D24125" t="s">
        <v>2381</v>
      </c>
      <c r="E24125">
        <v>-1</v>
      </c>
    </row>
    <row r="24126" spans="1:5" x14ac:dyDescent="0.3">
      <c r="A24126">
        <v>59110020</v>
      </c>
      <c r="B24126" t="s">
        <v>1358</v>
      </c>
      <c r="C24126" t="s">
        <v>8</v>
      </c>
      <c r="D24126" t="s">
        <v>2382</v>
      </c>
      <c r="E24126">
        <v>0</v>
      </c>
    </row>
    <row r="24127" spans="1:5" x14ac:dyDescent="0.3">
      <c r="A24127">
        <v>59110020</v>
      </c>
      <c r="B24127" t="s">
        <v>1358</v>
      </c>
      <c r="C24127" t="s">
        <v>8</v>
      </c>
      <c r="D24127" t="s">
        <v>2383</v>
      </c>
      <c r="E24127">
        <v>0</v>
      </c>
    </row>
    <row r="24128" spans="1:5" x14ac:dyDescent="0.3">
      <c r="A24128">
        <v>59110020</v>
      </c>
      <c r="B24128" t="s">
        <v>1358</v>
      </c>
      <c r="C24128" t="s">
        <v>8</v>
      </c>
      <c r="D24128" t="s">
        <v>2384</v>
      </c>
      <c r="E24128">
        <v>0</v>
      </c>
    </row>
    <row r="24129" spans="1:5" x14ac:dyDescent="0.3">
      <c r="A24129">
        <v>59110020</v>
      </c>
      <c r="B24129" t="s">
        <v>1358</v>
      </c>
      <c r="C24129" t="s">
        <v>8</v>
      </c>
      <c r="D24129" t="s">
        <v>2385</v>
      </c>
      <c r="E24129">
        <v>-16</v>
      </c>
    </row>
    <row r="24130" spans="1:5" x14ac:dyDescent="0.3">
      <c r="A24130">
        <v>59110020</v>
      </c>
      <c r="B24130" t="s">
        <v>1358</v>
      </c>
      <c r="C24130" t="s">
        <v>8</v>
      </c>
      <c r="D24130" t="s">
        <v>2386</v>
      </c>
      <c r="E24130">
        <v>0</v>
      </c>
    </row>
    <row r="24131" spans="1:5" x14ac:dyDescent="0.3">
      <c r="A24131">
        <v>59110020</v>
      </c>
      <c r="B24131" t="s">
        <v>1358</v>
      </c>
      <c r="C24131" t="s">
        <v>8</v>
      </c>
      <c r="D24131" t="s">
        <v>2387</v>
      </c>
      <c r="E24131">
        <v>0</v>
      </c>
    </row>
    <row r="24132" spans="1:5" x14ac:dyDescent="0.3">
      <c r="A24132">
        <v>59110020</v>
      </c>
      <c r="B24132" t="s">
        <v>1358</v>
      </c>
      <c r="C24132" t="s">
        <v>8</v>
      </c>
      <c r="D24132" t="s">
        <v>2388</v>
      </c>
      <c r="E24132">
        <v>0</v>
      </c>
    </row>
    <row r="24133" spans="1:5" x14ac:dyDescent="0.3">
      <c r="A24133">
        <v>59110020</v>
      </c>
      <c r="B24133" t="s">
        <v>1358</v>
      </c>
      <c r="C24133" t="s">
        <v>8</v>
      </c>
      <c r="D24133" t="s">
        <v>2389</v>
      </c>
      <c r="E24133">
        <v>0</v>
      </c>
    </row>
    <row r="24134" spans="1:5" x14ac:dyDescent="0.3">
      <c r="A24134">
        <v>59110020</v>
      </c>
      <c r="B24134" t="s">
        <v>1358</v>
      </c>
      <c r="C24134" t="s">
        <v>8</v>
      </c>
      <c r="D24134" t="s">
        <v>2390</v>
      </c>
      <c r="E24134">
        <v>0</v>
      </c>
    </row>
    <row r="24135" spans="1:5" x14ac:dyDescent="0.3">
      <c r="A24135">
        <v>59110020</v>
      </c>
      <c r="B24135" t="s">
        <v>1358</v>
      </c>
      <c r="C24135" t="s">
        <v>8</v>
      </c>
      <c r="D24135" t="s">
        <v>2391</v>
      </c>
      <c r="E24135">
        <v>0</v>
      </c>
    </row>
    <row r="24136" spans="1:5" x14ac:dyDescent="0.3">
      <c r="A24136">
        <v>59110020</v>
      </c>
      <c r="B24136" t="s">
        <v>1358</v>
      </c>
      <c r="C24136" t="s">
        <v>8</v>
      </c>
      <c r="D24136" t="s">
        <v>2392</v>
      </c>
      <c r="E24136">
        <v>0</v>
      </c>
    </row>
    <row r="24137" spans="1:5" x14ac:dyDescent="0.3">
      <c r="A24137">
        <v>59110020</v>
      </c>
      <c r="B24137" t="s">
        <v>1358</v>
      </c>
      <c r="C24137" t="s">
        <v>8</v>
      </c>
      <c r="D24137" t="s">
        <v>2393</v>
      </c>
      <c r="E24137">
        <v>-1</v>
      </c>
    </row>
    <row r="24138" spans="1:5" x14ac:dyDescent="0.3">
      <c r="A24138">
        <v>59110020</v>
      </c>
      <c r="B24138" t="s">
        <v>1358</v>
      </c>
      <c r="C24138" t="s">
        <v>8</v>
      </c>
      <c r="D24138" t="s">
        <v>2394</v>
      </c>
      <c r="E24138">
        <v>0</v>
      </c>
    </row>
    <row r="24139" spans="1:5" x14ac:dyDescent="0.3">
      <c r="A24139">
        <v>59110020</v>
      </c>
      <c r="B24139" t="s">
        <v>1358</v>
      </c>
      <c r="C24139" t="s">
        <v>8</v>
      </c>
      <c r="D24139" t="s">
        <v>2395</v>
      </c>
      <c r="E24139">
        <v>0</v>
      </c>
    </row>
    <row r="24140" spans="1:5" x14ac:dyDescent="0.3">
      <c r="A24140">
        <v>59110020</v>
      </c>
      <c r="B24140" t="s">
        <v>1358</v>
      </c>
      <c r="C24140" t="s">
        <v>8</v>
      </c>
      <c r="D24140" t="s">
        <v>2396</v>
      </c>
      <c r="E24140">
        <v>-4</v>
      </c>
    </row>
    <row r="24141" spans="1:5" x14ac:dyDescent="0.3">
      <c r="A24141">
        <v>59110020</v>
      </c>
      <c r="B24141" t="s">
        <v>1358</v>
      </c>
      <c r="C24141" t="s">
        <v>8</v>
      </c>
      <c r="D24141" t="s">
        <v>2397</v>
      </c>
      <c r="E24141">
        <v>0</v>
      </c>
    </row>
    <row r="24142" spans="1:5" x14ac:dyDescent="0.3">
      <c r="A24142">
        <v>59110020</v>
      </c>
      <c r="B24142" t="s">
        <v>1358</v>
      </c>
      <c r="C24142" t="s">
        <v>8</v>
      </c>
      <c r="D24142" t="s">
        <v>2398</v>
      </c>
      <c r="E24142">
        <v>0</v>
      </c>
    </row>
    <row r="24143" spans="1:5" x14ac:dyDescent="0.3">
      <c r="A24143">
        <v>59110020</v>
      </c>
      <c r="B24143" t="s">
        <v>1358</v>
      </c>
      <c r="C24143" t="s">
        <v>8</v>
      </c>
      <c r="D24143" t="s">
        <v>2399</v>
      </c>
      <c r="E24143">
        <v>0</v>
      </c>
    </row>
    <row r="24144" spans="1:5" x14ac:dyDescent="0.3">
      <c r="A24144">
        <v>59110020</v>
      </c>
      <c r="B24144" t="s">
        <v>1358</v>
      </c>
      <c r="C24144" t="s">
        <v>8</v>
      </c>
      <c r="D24144" t="s">
        <v>2400</v>
      </c>
      <c r="E24144">
        <v>0</v>
      </c>
    </row>
    <row r="24145" spans="1:5" x14ac:dyDescent="0.3">
      <c r="A24145">
        <v>59110020</v>
      </c>
      <c r="B24145" t="s">
        <v>1358</v>
      </c>
      <c r="C24145" t="s">
        <v>8</v>
      </c>
      <c r="D24145" t="s">
        <v>2401</v>
      </c>
      <c r="E24145">
        <v>0</v>
      </c>
    </row>
    <row r="24146" spans="1:5" x14ac:dyDescent="0.3">
      <c r="A24146">
        <v>59110020</v>
      </c>
      <c r="B24146" t="s">
        <v>1358</v>
      </c>
      <c r="C24146" t="s">
        <v>8</v>
      </c>
      <c r="D24146" t="s">
        <v>2402</v>
      </c>
      <c r="E24146">
        <v>0</v>
      </c>
    </row>
    <row r="24147" spans="1:5" x14ac:dyDescent="0.3">
      <c r="A24147">
        <v>59110020</v>
      </c>
      <c r="B24147" t="s">
        <v>1358</v>
      </c>
      <c r="C24147" t="s">
        <v>8</v>
      </c>
      <c r="D24147" t="s">
        <v>2403</v>
      </c>
      <c r="E24147">
        <v>-2</v>
      </c>
    </row>
    <row r="24148" spans="1:5" x14ac:dyDescent="0.3">
      <c r="A24148">
        <v>59110020</v>
      </c>
      <c r="B24148" t="s">
        <v>1358</v>
      </c>
      <c r="C24148" t="s">
        <v>8</v>
      </c>
      <c r="D24148" t="s">
        <v>2404</v>
      </c>
      <c r="E24148">
        <v>0</v>
      </c>
    </row>
    <row r="24149" spans="1:5" x14ac:dyDescent="0.3">
      <c r="A24149">
        <v>59110020</v>
      </c>
      <c r="B24149" t="s">
        <v>1358</v>
      </c>
      <c r="C24149" t="s">
        <v>8</v>
      </c>
      <c r="D24149" t="s">
        <v>2405</v>
      </c>
      <c r="E24149">
        <v>0</v>
      </c>
    </row>
    <row r="24150" spans="1:5" x14ac:dyDescent="0.3">
      <c r="A24150">
        <v>59110020</v>
      </c>
      <c r="B24150" t="s">
        <v>1358</v>
      </c>
      <c r="C24150" t="s">
        <v>8</v>
      </c>
      <c r="D24150" t="s">
        <v>2406</v>
      </c>
      <c r="E24150">
        <v>0</v>
      </c>
    </row>
    <row r="24151" spans="1:5" x14ac:dyDescent="0.3">
      <c r="A24151">
        <v>59110020</v>
      </c>
      <c r="B24151" t="s">
        <v>1358</v>
      </c>
      <c r="C24151" t="s">
        <v>8</v>
      </c>
      <c r="D24151" t="s">
        <v>2407</v>
      </c>
      <c r="E24151">
        <v>0</v>
      </c>
    </row>
    <row r="24152" spans="1:5" x14ac:dyDescent="0.3">
      <c r="A24152">
        <v>59110020</v>
      </c>
      <c r="B24152" t="s">
        <v>1358</v>
      </c>
      <c r="C24152" t="s">
        <v>8</v>
      </c>
      <c r="D24152" t="s">
        <v>2408</v>
      </c>
      <c r="E24152">
        <v>0</v>
      </c>
    </row>
    <row r="24153" spans="1:5" x14ac:dyDescent="0.3">
      <c r="A24153">
        <v>59110020</v>
      </c>
      <c r="B24153" t="s">
        <v>1358</v>
      </c>
      <c r="C24153" t="s">
        <v>8</v>
      </c>
      <c r="D24153" t="s">
        <v>2409</v>
      </c>
      <c r="E24153">
        <v>0</v>
      </c>
    </row>
    <row r="24154" spans="1:5" x14ac:dyDescent="0.3">
      <c r="A24154">
        <v>59110020</v>
      </c>
      <c r="B24154" t="s">
        <v>1358</v>
      </c>
      <c r="C24154" t="s">
        <v>8</v>
      </c>
      <c r="D24154" t="s">
        <v>2410</v>
      </c>
      <c r="E24154">
        <v>0</v>
      </c>
    </row>
    <row r="24155" spans="1:5" x14ac:dyDescent="0.3">
      <c r="A24155">
        <v>59110020</v>
      </c>
      <c r="B24155" t="s">
        <v>1358</v>
      </c>
      <c r="C24155" t="s">
        <v>8</v>
      </c>
      <c r="D24155" t="s">
        <v>2411</v>
      </c>
      <c r="E24155">
        <v>0</v>
      </c>
    </row>
    <row r="24156" spans="1:5" x14ac:dyDescent="0.3">
      <c r="A24156">
        <v>59110020</v>
      </c>
      <c r="B24156" t="s">
        <v>1358</v>
      </c>
      <c r="C24156" t="s">
        <v>8</v>
      </c>
      <c r="D24156" t="s">
        <v>2412</v>
      </c>
      <c r="E24156">
        <v>-1</v>
      </c>
    </row>
    <row r="24157" spans="1:5" x14ac:dyDescent="0.3">
      <c r="A24157">
        <v>59110020</v>
      </c>
      <c r="B24157" t="s">
        <v>1358</v>
      </c>
      <c r="C24157" t="s">
        <v>8</v>
      </c>
      <c r="D24157" t="s">
        <v>2413</v>
      </c>
      <c r="E24157">
        <v>0</v>
      </c>
    </row>
    <row r="24158" spans="1:5" x14ac:dyDescent="0.3">
      <c r="A24158">
        <v>55930095</v>
      </c>
      <c r="B24158" t="s">
        <v>1360</v>
      </c>
      <c r="C24158" t="s">
        <v>8</v>
      </c>
      <c r="D24158" t="s">
        <v>2378</v>
      </c>
      <c r="E24158">
        <v>0</v>
      </c>
    </row>
    <row r="24159" spans="1:5" x14ac:dyDescent="0.3">
      <c r="A24159">
        <v>55930095</v>
      </c>
      <c r="B24159" t="s">
        <v>1360</v>
      </c>
      <c r="C24159" t="s">
        <v>8</v>
      </c>
      <c r="D24159" t="s">
        <v>2379</v>
      </c>
      <c r="E24159">
        <v>0</v>
      </c>
    </row>
    <row r="24160" spans="1:5" x14ac:dyDescent="0.3">
      <c r="A24160">
        <v>55930095</v>
      </c>
      <c r="B24160" t="s">
        <v>1360</v>
      </c>
      <c r="C24160" t="s">
        <v>8</v>
      </c>
      <c r="D24160" t="s">
        <v>2380</v>
      </c>
      <c r="E24160">
        <v>0</v>
      </c>
    </row>
    <row r="24161" spans="1:5" x14ac:dyDescent="0.3">
      <c r="A24161">
        <v>55930095</v>
      </c>
      <c r="B24161" t="s">
        <v>1360</v>
      </c>
      <c r="C24161" t="s">
        <v>8</v>
      </c>
      <c r="D24161" t="s">
        <v>2381</v>
      </c>
      <c r="E24161">
        <v>0</v>
      </c>
    </row>
    <row r="24162" spans="1:5" x14ac:dyDescent="0.3">
      <c r="A24162">
        <v>55930095</v>
      </c>
      <c r="B24162" t="s">
        <v>1360</v>
      </c>
      <c r="C24162" t="s">
        <v>8</v>
      </c>
      <c r="D24162" t="s">
        <v>2382</v>
      </c>
      <c r="E24162">
        <v>0</v>
      </c>
    </row>
    <row r="24163" spans="1:5" x14ac:dyDescent="0.3">
      <c r="A24163">
        <v>55930095</v>
      </c>
      <c r="B24163" t="s">
        <v>1360</v>
      </c>
      <c r="C24163" t="s">
        <v>8</v>
      </c>
      <c r="D24163" t="s">
        <v>2383</v>
      </c>
      <c r="E24163">
        <v>0</v>
      </c>
    </row>
    <row r="24164" spans="1:5" x14ac:dyDescent="0.3">
      <c r="A24164">
        <v>55930095</v>
      </c>
      <c r="B24164" t="s">
        <v>1360</v>
      </c>
      <c r="C24164" t="s">
        <v>8</v>
      </c>
      <c r="D24164" t="s">
        <v>2384</v>
      </c>
      <c r="E24164">
        <v>0</v>
      </c>
    </row>
    <row r="24165" spans="1:5" x14ac:dyDescent="0.3">
      <c r="A24165">
        <v>55930095</v>
      </c>
      <c r="B24165" t="s">
        <v>1360</v>
      </c>
      <c r="C24165" t="s">
        <v>8</v>
      </c>
      <c r="D24165" t="s">
        <v>2385</v>
      </c>
      <c r="E24165">
        <v>0</v>
      </c>
    </row>
    <row r="24166" spans="1:5" x14ac:dyDescent="0.3">
      <c r="A24166">
        <v>55930095</v>
      </c>
      <c r="B24166" t="s">
        <v>1360</v>
      </c>
      <c r="C24166" t="s">
        <v>8</v>
      </c>
      <c r="D24166" t="s">
        <v>2386</v>
      </c>
      <c r="E24166">
        <v>0</v>
      </c>
    </row>
    <row r="24167" spans="1:5" x14ac:dyDescent="0.3">
      <c r="A24167">
        <v>55930095</v>
      </c>
      <c r="B24167" t="s">
        <v>1360</v>
      </c>
      <c r="C24167" t="s">
        <v>8</v>
      </c>
      <c r="D24167" t="s">
        <v>2387</v>
      </c>
      <c r="E24167">
        <v>0</v>
      </c>
    </row>
    <row r="24168" spans="1:5" x14ac:dyDescent="0.3">
      <c r="A24168">
        <v>55930095</v>
      </c>
      <c r="B24168" t="s">
        <v>1360</v>
      </c>
      <c r="C24168" t="s">
        <v>8</v>
      </c>
      <c r="D24168" t="s">
        <v>2388</v>
      </c>
      <c r="E24168">
        <v>0</v>
      </c>
    </row>
    <row r="24169" spans="1:5" x14ac:dyDescent="0.3">
      <c r="A24169">
        <v>55930095</v>
      </c>
      <c r="B24169" t="s">
        <v>1360</v>
      </c>
      <c r="C24169" t="s">
        <v>8</v>
      </c>
      <c r="D24169" t="s">
        <v>2389</v>
      </c>
      <c r="E24169">
        <v>0</v>
      </c>
    </row>
    <row r="24170" spans="1:5" x14ac:dyDescent="0.3">
      <c r="A24170">
        <v>55930095</v>
      </c>
      <c r="B24170" t="s">
        <v>1360</v>
      </c>
      <c r="C24170" t="s">
        <v>8</v>
      </c>
      <c r="D24170" t="s">
        <v>2390</v>
      </c>
      <c r="E24170">
        <v>0</v>
      </c>
    </row>
    <row r="24171" spans="1:5" x14ac:dyDescent="0.3">
      <c r="A24171">
        <v>55930095</v>
      </c>
      <c r="B24171" t="s">
        <v>1360</v>
      </c>
      <c r="C24171" t="s">
        <v>8</v>
      </c>
      <c r="D24171" t="s">
        <v>2391</v>
      </c>
      <c r="E24171">
        <v>0</v>
      </c>
    </row>
    <row r="24172" spans="1:5" x14ac:dyDescent="0.3">
      <c r="A24172">
        <v>55930095</v>
      </c>
      <c r="B24172" t="s">
        <v>1360</v>
      </c>
      <c r="C24172" t="s">
        <v>8</v>
      </c>
      <c r="D24172" t="s">
        <v>2392</v>
      </c>
      <c r="E24172">
        <v>0</v>
      </c>
    </row>
    <row r="24173" spans="1:5" x14ac:dyDescent="0.3">
      <c r="A24173">
        <v>55930095</v>
      </c>
      <c r="B24173" t="s">
        <v>1360</v>
      </c>
      <c r="C24173" t="s">
        <v>8</v>
      </c>
      <c r="D24173" t="s">
        <v>2393</v>
      </c>
      <c r="E24173">
        <v>0</v>
      </c>
    </row>
    <row r="24174" spans="1:5" x14ac:dyDescent="0.3">
      <c r="A24174">
        <v>55930095</v>
      </c>
      <c r="B24174" t="s">
        <v>1360</v>
      </c>
      <c r="C24174" t="s">
        <v>8</v>
      </c>
      <c r="D24174" t="s">
        <v>2394</v>
      </c>
      <c r="E24174">
        <v>0</v>
      </c>
    </row>
    <row r="24175" spans="1:5" x14ac:dyDescent="0.3">
      <c r="A24175">
        <v>55930095</v>
      </c>
      <c r="B24175" t="s">
        <v>1360</v>
      </c>
      <c r="C24175" t="s">
        <v>8</v>
      </c>
      <c r="D24175" t="s">
        <v>2395</v>
      </c>
      <c r="E24175">
        <v>0</v>
      </c>
    </row>
    <row r="24176" spans="1:5" x14ac:dyDescent="0.3">
      <c r="A24176">
        <v>55930095</v>
      </c>
      <c r="B24176" t="s">
        <v>1360</v>
      </c>
      <c r="C24176" t="s">
        <v>8</v>
      </c>
      <c r="D24176" t="s">
        <v>2396</v>
      </c>
      <c r="E24176">
        <v>0</v>
      </c>
    </row>
    <row r="24177" spans="1:5" x14ac:dyDescent="0.3">
      <c r="A24177">
        <v>55930095</v>
      </c>
      <c r="B24177" t="s">
        <v>1360</v>
      </c>
      <c r="C24177" t="s">
        <v>8</v>
      </c>
      <c r="D24177" t="s">
        <v>2397</v>
      </c>
      <c r="E24177">
        <v>0</v>
      </c>
    </row>
    <row r="24178" spans="1:5" x14ac:dyDescent="0.3">
      <c r="A24178">
        <v>55930095</v>
      </c>
      <c r="B24178" t="s">
        <v>1360</v>
      </c>
      <c r="C24178" t="s">
        <v>8</v>
      </c>
      <c r="D24178" t="s">
        <v>2398</v>
      </c>
      <c r="E24178">
        <v>0</v>
      </c>
    </row>
    <row r="24179" spans="1:5" x14ac:dyDescent="0.3">
      <c r="A24179">
        <v>55930095</v>
      </c>
      <c r="B24179" t="s">
        <v>1360</v>
      </c>
      <c r="C24179" t="s">
        <v>8</v>
      </c>
      <c r="D24179" t="s">
        <v>2399</v>
      </c>
      <c r="E24179">
        <v>0</v>
      </c>
    </row>
    <row r="24180" spans="1:5" x14ac:dyDescent="0.3">
      <c r="A24180">
        <v>55930095</v>
      </c>
      <c r="B24180" t="s">
        <v>1360</v>
      </c>
      <c r="C24180" t="s">
        <v>8</v>
      </c>
      <c r="D24180" t="s">
        <v>2400</v>
      </c>
      <c r="E24180">
        <v>0</v>
      </c>
    </row>
    <row r="24181" spans="1:5" x14ac:dyDescent="0.3">
      <c r="A24181">
        <v>55930095</v>
      </c>
      <c r="B24181" t="s">
        <v>1360</v>
      </c>
      <c r="C24181" t="s">
        <v>8</v>
      </c>
      <c r="D24181" t="s">
        <v>2401</v>
      </c>
      <c r="E24181">
        <v>0</v>
      </c>
    </row>
    <row r="24182" spans="1:5" x14ac:dyDescent="0.3">
      <c r="A24182">
        <v>55930095</v>
      </c>
      <c r="B24182" t="s">
        <v>1360</v>
      </c>
      <c r="C24182" t="s">
        <v>8</v>
      </c>
      <c r="D24182" t="s">
        <v>2402</v>
      </c>
      <c r="E24182">
        <v>0</v>
      </c>
    </row>
    <row r="24183" spans="1:5" x14ac:dyDescent="0.3">
      <c r="A24183">
        <v>55930095</v>
      </c>
      <c r="B24183" t="s">
        <v>1360</v>
      </c>
      <c r="C24183" t="s">
        <v>8</v>
      </c>
      <c r="D24183" t="s">
        <v>2403</v>
      </c>
      <c r="E24183">
        <v>0</v>
      </c>
    </row>
    <row r="24184" spans="1:5" x14ac:dyDescent="0.3">
      <c r="A24184">
        <v>55930095</v>
      </c>
      <c r="B24184" t="s">
        <v>1360</v>
      </c>
      <c r="C24184" t="s">
        <v>8</v>
      </c>
      <c r="D24184" t="s">
        <v>2404</v>
      </c>
      <c r="E24184">
        <v>0</v>
      </c>
    </row>
    <row r="24185" spans="1:5" x14ac:dyDescent="0.3">
      <c r="A24185">
        <v>55930095</v>
      </c>
      <c r="B24185" t="s">
        <v>1360</v>
      </c>
      <c r="C24185" t="s">
        <v>8</v>
      </c>
      <c r="D24185" t="s">
        <v>2405</v>
      </c>
      <c r="E24185">
        <v>0</v>
      </c>
    </row>
    <row r="24186" spans="1:5" x14ac:dyDescent="0.3">
      <c r="A24186">
        <v>55930095</v>
      </c>
      <c r="B24186" t="s">
        <v>1360</v>
      </c>
      <c r="C24186" t="s">
        <v>8</v>
      </c>
      <c r="D24186" t="s">
        <v>2406</v>
      </c>
      <c r="E24186">
        <v>0</v>
      </c>
    </row>
    <row r="24187" spans="1:5" x14ac:dyDescent="0.3">
      <c r="A24187">
        <v>55930095</v>
      </c>
      <c r="B24187" t="s">
        <v>1360</v>
      </c>
      <c r="C24187" t="s">
        <v>8</v>
      </c>
      <c r="D24187" t="s">
        <v>2407</v>
      </c>
      <c r="E24187">
        <v>0</v>
      </c>
    </row>
    <row r="24188" spans="1:5" x14ac:dyDescent="0.3">
      <c r="A24188">
        <v>55930095</v>
      </c>
      <c r="B24188" t="s">
        <v>1360</v>
      </c>
      <c r="C24188" t="s">
        <v>8</v>
      </c>
      <c r="D24188" t="s">
        <v>2408</v>
      </c>
      <c r="E24188">
        <v>-1</v>
      </c>
    </row>
    <row r="24189" spans="1:5" x14ac:dyDescent="0.3">
      <c r="A24189">
        <v>55930095</v>
      </c>
      <c r="B24189" t="s">
        <v>1360</v>
      </c>
      <c r="C24189" t="s">
        <v>8</v>
      </c>
      <c r="D24189" t="s">
        <v>2409</v>
      </c>
      <c r="E24189">
        <v>0</v>
      </c>
    </row>
    <row r="24190" spans="1:5" x14ac:dyDescent="0.3">
      <c r="A24190">
        <v>55930095</v>
      </c>
      <c r="B24190" t="s">
        <v>1360</v>
      </c>
      <c r="C24190" t="s">
        <v>8</v>
      </c>
      <c r="D24190" t="s">
        <v>2410</v>
      </c>
      <c r="E24190">
        <v>0</v>
      </c>
    </row>
    <row r="24191" spans="1:5" x14ac:dyDescent="0.3">
      <c r="A24191">
        <v>55930095</v>
      </c>
      <c r="B24191" t="s">
        <v>1360</v>
      </c>
      <c r="C24191" t="s">
        <v>8</v>
      </c>
      <c r="D24191" t="s">
        <v>2411</v>
      </c>
      <c r="E24191">
        <v>0</v>
      </c>
    </row>
    <row r="24192" spans="1:5" x14ac:dyDescent="0.3">
      <c r="A24192">
        <v>55930095</v>
      </c>
      <c r="B24192" t="s">
        <v>1360</v>
      </c>
      <c r="C24192" t="s">
        <v>8</v>
      </c>
      <c r="D24192" t="s">
        <v>2412</v>
      </c>
      <c r="E24192">
        <v>0</v>
      </c>
    </row>
    <row r="24193" spans="1:5" x14ac:dyDescent="0.3">
      <c r="A24193">
        <v>55930095</v>
      </c>
      <c r="B24193" t="s">
        <v>1360</v>
      </c>
      <c r="C24193" t="s">
        <v>8</v>
      </c>
      <c r="D24193" t="s">
        <v>2413</v>
      </c>
      <c r="E24193">
        <v>0</v>
      </c>
    </row>
    <row r="24194" spans="1:5" x14ac:dyDescent="0.3">
      <c r="A24194">
        <v>37040004</v>
      </c>
      <c r="B24194" t="s">
        <v>1362</v>
      </c>
      <c r="C24194" t="s">
        <v>976</v>
      </c>
      <c r="D24194" t="s">
        <v>2378</v>
      </c>
      <c r="E24194">
        <v>-280</v>
      </c>
    </row>
    <row r="24195" spans="1:5" x14ac:dyDescent="0.3">
      <c r="A24195">
        <v>37040004</v>
      </c>
      <c r="B24195" t="s">
        <v>1362</v>
      </c>
      <c r="C24195" t="s">
        <v>976</v>
      </c>
      <c r="D24195" t="s">
        <v>2379</v>
      </c>
      <c r="E24195">
        <v>-210</v>
      </c>
    </row>
    <row r="24196" spans="1:5" x14ac:dyDescent="0.3">
      <c r="A24196">
        <v>37040004</v>
      </c>
      <c r="B24196" t="s">
        <v>1362</v>
      </c>
      <c r="C24196" t="s">
        <v>976</v>
      </c>
      <c r="D24196" t="s">
        <v>2380</v>
      </c>
      <c r="E24196">
        <v>-60</v>
      </c>
    </row>
    <row r="24197" spans="1:5" x14ac:dyDescent="0.3">
      <c r="A24197">
        <v>37040004</v>
      </c>
      <c r="B24197" t="s">
        <v>1362</v>
      </c>
      <c r="C24197" t="s">
        <v>976</v>
      </c>
      <c r="D24197" t="s">
        <v>2381</v>
      </c>
      <c r="E24197">
        <v>0</v>
      </c>
    </row>
    <row r="24198" spans="1:5" x14ac:dyDescent="0.3">
      <c r="A24198">
        <v>37040004</v>
      </c>
      <c r="B24198" t="s">
        <v>1362</v>
      </c>
      <c r="C24198" t="s">
        <v>976</v>
      </c>
      <c r="D24198" t="s">
        <v>2382</v>
      </c>
      <c r="E24198">
        <v>-517</v>
      </c>
    </row>
    <row r="24199" spans="1:5" x14ac:dyDescent="0.3">
      <c r="A24199">
        <v>37040004</v>
      </c>
      <c r="B24199" t="s">
        <v>1362</v>
      </c>
      <c r="C24199" t="s">
        <v>976</v>
      </c>
      <c r="D24199" t="s">
        <v>2383</v>
      </c>
      <c r="E24199">
        <v>-10</v>
      </c>
    </row>
    <row r="24200" spans="1:5" x14ac:dyDescent="0.3">
      <c r="A24200">
        <v>37040004</v>
      </c>
      <c r="B24200" t="s">
        <v>1362</v>
      </c>
      <c r="C24200" t="s">
        <v>976</v>
      </c>
      <c r="D24200" t="s">
        <v>2384</v>
      </c>
      <c r="E24200">
        <v>0</v>
      </c>
    </row>
    <row r="24201" spans="1:5" x14ac:dyDescent="0.3">
      <c r="A24201">
        <v>37040004</v>
      </c>
      <c r="B24201" t="s">
        <v>1362</v>
      </c>
      <c r="C24201" t="s">
        <v>976</v>
      </c>
      <c r="D24201" t="s">
        <v>2385</v>
      </c>
      <c r="E24201">
        <v>-20</v>
      </c>
    </row>
    <row r="24202" spans="1:5" x14ac:dyDescent="0.3">
      <c r="A24202">
        <v>37040004</v>
      </c>
      <c r="B24202" t="s">
        <v>1362</v>
      </c>
      <c r="C24202" t="s">
        <v>976</v>
      </c>
      <c r="D24202" t="s">
        <v>2386</v>
      </c>
      <c r="E24202">
        <v>-200</v>
      </c>
    </row>
    <row r="24203" spans="1:5" x14ac:dyDescent="0.3">
      <c r="A24203">
        <v>37040004</v>
      </c>
      <c r="B24203" t="s">
        <v>1362</v>
      </c>
      <c r="C24203" t="s">
        <v>976</v>
      </c>
      <c r="D24203" t="s">
        <v>2387</v>
      </c>
      <c r="E24203">
        <v>-260</v>
      </c>
    </row>
    <row r="24204" spans="1:5" x14ac:dyDescent="0.3">
      <c r="A24204">
        <v>37040004</v>
      </c>
      <c r="B24204" t="s">
        <v>1362</v>
      </c>
      <c r="C24204" t="s">
        <v>976</v>
      </c>
      <c r="D24204" t="s">
        <v>2388</v>
      </c>
      <c r="E24204">
        <v>-7</v>
      </c>
    </row>
    <row r="24205" spans="1:5" x14ac:dyDescent="0.3">
      <c r="A24205">
        <v>37040004</v>
      </c>
      <c r="B24205" t="s">
        <v>1362</v>
      </c>
      <c r="C24205" t="s">
        <v>976</v>
      </c>
      <c r="D24205" t="s">
        <v>2389</v>
      </c>
      <c r="E24205">
        <v>0</v>
      </c>
    </row>
    <row r="24206" spans="1:5" x14ac:dyDescent="0.3">
      <c r="A24206">
        <v>37040004</v>
      </c>
      <c r="B24206" t="s">
        <v>1362</v>
      </c>
      <c r="C24206" t="s">
        <v>976</v>
      </c>
      <c r="D24206" t="s">
        <v>2390</v>
      </c>
      <c r="E24206">
        <v>-460</v>
      </c>
    </row>
    <row r="24207" spans="1:5" x14ac:dyDescent="0.3">
      <c r="A24207">
        <v>37040004</v>
      </c>
      <c r="B24207" t="s">
        <v>1362</v>
      </c>
      <c r="C24207" t="s">
        <v>976</v>
      </c>
      <c r="D24207" t="s">
        <v>2391</v>
      </c>
      <c r="E24207">
        <v>0</v>
      </c>
    </row>
    <row r="24208" spans="1:5" x14ac:dyDescent="0.3">
      <c r="A24208">
        <v>37040004</v>
      </c>
      <c r="B24208" t="s">
        <v>1362</v>
      </c>
      <c r="C24208" t="s">
        <v>976</v>
      </c>
      <c r="D24208" t="s">
        <v>2392</v>
      </c>
      <c r="E24208">
        <v>0</v>
      </c>
    </row>
    <row r="24209" spans="1:5" x14ac:dyDescent="0.3">
      <c r="A24209">
        <v>37040004</v>
      </c>
      <c r="B24209" t="s">
        <v>1362</v>
      </c>
      <c r="C24209" t="s">
        <v>976</v>
      </c>
      <c r="D24209" t="s">
        <v>2393</v>
      </c>
      <c r="E24209">
        <v>0</v>
      </c>
    </row>
    <row r="24210" spans="1:5" x14ac:dyDescent="0.3">
      <c r="A24210">
        <v>37040004</v>
      </c>
      <c r="B24210" t="s">
        <v>1362</v>
      </c>
      <c r="C24210" t="s">
        <v>976</v>
      </c>
      <c r="D24210" t="s">
        <v>2394</v>
      </c>
      <c r="E24210">
        <v>-512</v>
      </c>
    </row>
    <row r="24211" spans="1:5" x14ac:dyDescent="0.3">
      <c r="A24211">
        <v>37040004</v>
      </c>
      <c r="B24211" t="s">
        <v>1362</v>
      </c>
      <c r="C24211" t="s">
        <v>976</v>
      </c>
      <c r="D24211" t="s">
        <v>2395</v>
      </c>
      <c r="E24211">
        <v>0</v>
      </c>
    </row>
    <row r="24212" spans="1:5" x14ac:dyDescent="0.3">
      <c r="A24212">
        <v>37040004</v>
      </c>
      <c r="B24212" t="s">
        <v>1362</v>
      </c>
      <c r="C24212" t="s">
        <v>976</v>
      </c>
      <c r="D24212" t="s">
        <v>2396</v>
      </c>
      <c r="E24212">
        <v>-60</v>
      </c>
    </row>
    <row r="24213" spans="1:5" x14ac:dyDescent="0.3">
      <c r="A24213">
        <v>37040004</v>
      </c>
      <c r="B24213" t="s">
        <v>1362</v>
      </c>
      <c r="C24213" t="s">
        <v>976</v>
      </c>
      <c r="D24213" t="s">
        <v>2397</v>
      </c>
      <c r="E24213">
        <v>0</v>
      </c>
    </row>
    <row r="24214" spans="1:5" x14ac:dyDescent="0.3">
      <c r="A24214">
        <v>37040004</v>
      </c>
      <c r="B24214" t="s">
        <v>1362</v>
      </c>
      <c r="C24214" t="s">
        <v>976</v>
      </c>
      <c r="D24214" t="s">
        <v>2398</v>
      </c>
      <c r="E24214">
        <v>-410</v>
      </c>
    </row>
    <row r="24215" spans="1:5" x14ac:dyDescent="0.3">
      <c r="A24215">
        <v>37040004</v>
      </c>
      <c r="B24215" t="s">
        <v>1362</v>
      </c>
      <c r="C24215" t="s">
        <v>976</v>
      </c>
      <c r="D24215" t="s">
        <v>2399</v>
      </c>
      <c r="E24215">
        <v>0</v>
      </c>
    </row>
    <row r="24216" spans="1:5" x14ac:dyDescent="0.3">
      <c r="A24216">
        <v>37040004</v>
      </c>
      <c r="B24216" t="s">
        <v>1362</v>
      </c>
      <c r="C24216" t="s">
        <v>976</v>
      </c>
      <c r="D24216" t="s">
        <v>2400</v>
      </c>
      <c r="E24216">
        <v>0</v>
      </c>
    </row>
    <row r="24217" spans="1:5" x14ac:dyDescent="0.3">
      <c r="A24217">
        <v>37040004</v>
      </c>
      <c r="B24217" t="s">
        <v>1362</v>
      </c>
      <c r="C24217" t="s">
        <v>976</v>
      </c>
      <c r="D24217" t="s">
        <v>2401</v>
      </c>
      <c r="E24217">
        <v>0</v>
      </c>
    </row>
    <row r="24218" spans="1:5" x14ac:dyDescent="0.3">
      <c r="A24218">
        <v>37040004</v>
      </c>
      <c r="B24218" t="s">
        <v>1362</v>
      </c>
      <c r="C24218" t="s">
        <v>976</v>
      </c>
      <c r="D24218" t="s">
        <v>2402</v>
      </c>
      <c r="E24218">
        <v>-400</v>
      </c>
    </row>
    <row r="24219" spans="1:5" x14ac:dyDescent="0.3">
      <c r="A24219">
        <v>37040004</v>
      </c>
      <c r="B24219" t="s">
        <v>1362</v>
      </c>
      <c r="C24219" t="s">
        <v>976</v>
      </c>
      <c r="D24219" t="s">
        <v>2403</v>
      </c>
      <c r="E24219">
        <v>0</v>
      </c>
    </row>
    <row r="24220" spans="1:5" x14ac:dyDescent="0.3">
      <c r="A24220">
        <v>37040004</v>
      </c>
      <c r="B24220" t="s">
        <v>1362</v>
      </c>
      <c r="C24220" t="s">
        <v>976</v>
      </c>
      <c r="D24220" t="s">
        <v>2404</v>
      </c>
      <c r="E24220">
        <v>-20</v>
      </c>
    </row>
    <row r="24221" spans="1:5" x14ac:dyDescent="0.3">
      <c r="A24221">
        <v>37040004</v>
      </c>
      <c r="B24221" t="s">
        <v>1362</v>
      </c>
      <c r="C24221" t="s">
        <v>976</v>
      </c>
      <c r="D24221" t="s">
        <v>2405</v>
      </c>
      <c r="E24221">
        <v>0</v>
      </c>
    </row>
    <row r="24222" spans="1:5" x14ac:dyDescent="0.3">
      <c r="A24222">
        <v>37040004</v>
      </c>
      <c r="B24222" t="s">
        <v>1362</v>
      </c>
      <c r="C24222" t="s">
        <v>976</v>
      </c>
      <c r="D24222" t="s">
        <v>2406</v>
      </c>
      <c r="E24222">
        <v>-140</v>
      </c>
    </row>
    <row r="24223" spans="1:5" x14ac:dyDescent="0.3">
      <c r="A24223">
        <v>37040004</v>
      </c>
      <c r="B24223" t="s">
        <v>1362</v>
      </c>
      <c r="C24223" t="s">
        <v>976</v>
      </c>
      <c r="D24223" t="s">
        <v>2407</v>
      </c>
      <c r="E24223">
        <v>-240</v>
      </c>
    </row>
    <row r="24224" spans="1:5" x14ac:dyDescent="0.3">
      <c r="A24224">
        <v>37040004</v>
      </c>
      <c r="B24224" t="s">
        <v>1362</v>
      </c>
      <c r="C24224" t="s">
        <v>976</v>
      </c>
      <c r="D24224" t="s">
        <v>2408</v>
      </c>
      <c r="E24224">
        <v>0</v>
      </c>
    </row>
    <row r="24225" spans="1:5" x14ac:dyDescent="0.3">
      <c r="A24225">
        <v>37040004</v>
      </c>
      <c r="B24225" t="s">
        <v>1362</v>
      </c>
      <c r="C24225" t="s">
        <v>976</v>
      </c>
      <c r="D24225" t="s">
        <v>2409</v>
      </c>
      <c r="E24225">
        <v>-20</v>
      </c>
    </row>
    <row r="24226" spans="1:5" x14ac:dyDescent="0.3">
      <c r="A24226">
        <v>37040004</v>
      </c>
      <c r="B24226" t="s">
        <v>1362</v>
      </c>
      <c r="C24226" t="s">
        <v>976</v>
      </c>
      <c r="D24226" t="s">
        <v>2410</v>
      </c>
      <c r="E24226">
        <v>-380</v>
      </c>
    </row>
    <row r="24227" spans="1:5" x14ac:dyDescent="0.3">
      <c r="A24227">
        <v>37040004</v>
      </c>
      <c r="B24227" t="s">
        <v>1362</v>
      </c>
      <c r="C24227" t="s">
        <v>976</v>
      </c>
      <c r="D24227" t="s">
        <v>2411</v>
      </c>
      <c r="E24227">
        <v>-200</v>
      </c>
    </row>
    <row r="24228" spans="1:5" x14ac:dyDescent="0.3">
      <c r="A24228">
        <v>37040004</v>
      </c>
      <c r="B24228" t="s">
        <v>1362</v>
      </c>
      <c r="C24228" t="s">
        <v>976</v>
      </c>
      <c r="D24228" t="s">
        <v>2412</v>
      </c>
      <c r="E24228">
        <v>0</v>
      </c>
    </row>
    <row r="24229" spans="1:5" x14ac:dyDescent="0.3">
      <c r="A24229">
        <v>37040004</v>
      </c>
      <c r="B24229" t="s">
        <v>1362</v>
      </c>
      <c r="C24229" t="s">
        <v>976</v>
      </c>
      <c r="D24229" t="s">
        <v>2413</v>
      </c>
      <c r="E24229">
        <v>0</v>
      </c>
    </row>
    <row r="24230" spans="1:5" x14ac:dyDescent="0.3">
      <c r="A24230">
        <v>53080005</v>
      </c>
      <c r="B24230" t="s">
        <v>1364</v>
      </c>
      <c r="C24230" t="s">
        <v>8</v>
      </c>
      <c r="D24230" t="s">
        <v>2378</v>
      </c>
      <c r="E24230">
        <v>0</v>
      </c>
    </row>
    <row r="24231" spans="1:5" x14ac:dyDescent="0.3">
      <c r="A24231">
        <v>53080005</v>
      </c>
      <c r="B24231" t="s">
        <v>1364</v>
      </c>
      <c r="C24231" t="s">
        <v>8</v>
      </c>
      <c r="D24231" t="s">
        <v>2379</v>
      </c>
      <c r="E24231">
        <v>0</v>
      </c>
    </row>
    <row r="24232" spans="1:5" x14ac:dyDescent="0.3">
      <c r="A24232">
        <v>53080005</v>
      </c>
      <c r="B24232" t="s">
        <v>1364</v>
      </c>
      <c r="C24232" t="s">
        <v>8</v>
      </c>
      <c r="D24232" t="s">
        <v>2380</v>
      </c>
      <c r="E24232">
        <v>0</v>
      </c>
    </row>
    <row r="24233" spans="1:5" x14ac:dyDescent="0.3">
      <c r="A24233">
        <v>53080005</v>
      </c>
      <c r="B24233" t="s">
        <v>1364</v>
      </c>
      <c r="C24233" t="s">
        <v>8</v>
      </c>
      <c r="D24233" t="s">
        <v>2381</v>
      </c>
      <c r="E24233">
        <v>0</v>
      </c>
    </row>
    <row r="24234" spans="1:5" x14ac:dyDescent="0.3">
      <c r="A24234">
        <v>53080005</v>
      </c>
      <c r="B24234" t="s">
        <v>1364</v>
      </c>
      <c r="C24234" t="s">
        <v>8</v>
      </c>
      <c r="D24234" t="s">
        <v>2382</v>
      </c>
      <c r="E24234">
        <v>0</v>
      </c>
    </row>
    <row r="24235" spans="1:5" x14ac:dyDescent="0.3">
      <c r="A24235">
        <v>53080005</v>
      </c>
      <c r="B24235" t="s">
        <v>1364</v>
      </c>
      <c r="C24235" t="s">
        <v>8</v>
      </c>
      <c r="D24235" t="s">
        <v>2383</v>
      </c>
      <c r="E24235">
        <v>0</v>
      </c>
    </row>
    <row r="24236" spans="1:5" x14ac:dyDescent="0.3">
      <c r="A24236">
        <v>53080005</v>
      </c>
      <c r="B24236" t="s">
        <v>1364</v>
      </c>
      <c r="C24236" t="s">
        <v>8</v>
      </c>
      <c r="D24236" t="s">
        <v>2384</v>
      </c>
      <c r="E24236">
        <v>0</v>
      </c>
    </row>
    <row r="24237" spans="1:5" x14ac:dyDescent="0.3">
      <c r="A24237">
        <v>53080005</v>
      </c>
      <c r="B24237" t="s">
        <v>1364</v>
      </c>
      <c r="C24237" t="s">
        <v>8</v>
      </c>
      <c r="D24237" t="s">
        <v>2385</v>
      </c>
      <c r="E24237">
        <v>0</v>
      </c>
    </row>
    <row r="24238" spans="1:5" x14ac:dyDescent="0.3">
      <c r="A24238">
        <v>53080005</v>
      </c>
      <c r="B24238" t="s">
        <v>1364</v>
      </c>
      <c r="C24238" t="s">
        <v>8</v>
      </c>
      <c r="D24238" t="s">
        <v>2386</v>
      </c>
      <c r="E24238">
        <v>0</v>
      </c>
    </row>
    <row r="24239" spans="1:5" x14ac:dyDescent="0.3">
      <c r="A24239">
        <v>53080005</v>
      </c>
      <c r="B24239" t="s">
        <v>1364</v>
      </c>
      <c r="C24239" t="s">
        <v>8</v>
      </c>
      <c r="D24239" t="s">
        <v>2387</v>
      </c>
      <c r="E24239">
        <v>0</v>
      </c>
    </row>
    <row r="24240" spans="1:5" x14ac:dyDescent="0.3">
      <c r="A24240">
        <v>53080005</v>
      </c>
      <c r="B24240" t="s">
        <v>1364</v>
      </c>
      <c r="C24240" t="s">
        <v>8</v>
      </c>
      <c r="D24240" t="s">
        <v>2388</v>
      </c>
      <c r="E24240">
        <v>0</v>
      </c>
    </row>
    <row r="24241" spans="1:5" x14ac:dyDescent="0.3">
      <c r="A24241">
        <v>53080005</v>
      </c>
      <c r="B24241" t="s">
        <v>1364</v>
      </c>
      <c r="C24241" t="s">
        <v>8</v>
      </c>
      <c r="D24241" t="s">
        <v>2389</v>
      </c>
      <c r="E24241">
        <v>0</v>
      </c>
    </row>
    <row r="24242" spans="1:5" x14ac:dyDescent="0.3">
      <c r="A24242">
        <v>53080005</v>
      </c>
      <c r="B24242" t="s">
        <v>1364</v>
      </c>
      <c r="C24242" t="s">
        <v>8</v>
      </c>
      <c r="D24242" t="s">
        <v>2390</v>
      </c>
      <c r="E24242">
        <v>0</v>
      </c>
    </row>
    <row r="24243" spans="1:5" x14ac:dyDescent="0.3">
      <c r="A24243">
        <v>53080005</v>
      </c>
      <c r="B24243" t="s">
        <v>1364</v>
      </c>
      <c r="C24243" t="s">
        <v>8</v>
      </c>
      <c r="D24243" t="s">
        <v>2391</v>
      </c>
      <c r="E24243">
        <v>0</v>
      </c>
    </row>
    <row r="24244" spans="1:5" x14ac:dyDescent="0.3">
      <c r="A24244">
        <v>53080005</v>
      </c>
      <c r="B24244" t="s">
        <v>1364</v>
      </c>
      <c r="C24244" t="s">
        <v>8</v>
      </c>
      <c r="D24244" t="s">
        <v>2392</v>
      </c>
      <c r="E24244">
        <v>0</v>
      </c>
    </row>
    <row r="24245" spans="1:5" x14ac:dyDescent="0.3">
      <c r="A24245">
        <v>53080005</v>
      </c>
      <c r="B24245" t="s">
        <v>1364</v>
      </c>
      <c r="C24245" t="s">
        <v>8</v>
      </c>
      <c r="D24245" t="s">
        <v>2393</v>
      </c>
      <c r="E24245">
        <v>0</v>
      </c>
    </row>
    <row r="24246" spans="1:5" x14ac:dyDescent="0.3">
      <c r="A24246">
        <v>53080005</v>
      </c>
      <c r="B24246" t="s">
        <v>1364</v>
      </c>
      <c r="C24246" t="s">
        <v>8</v>
      </c>
      <c r="D24246" t="s">
        <v>2394</v>
      </c>
      <c r="E24246">
        <v>0</v>
      </c>
    </row>
    <row r="24247" spans="1:5" x14ac:dyDescent="0.3">
      <c r="A24247">
        <v>53080005</v>
      </c>
      <c r="B24247" t="s">
        <v>1364</v>
      </c>
      <c r="C24247" t="s">
        <v>8</v>
      </c>
      <c r="D24247" t="s">
        <v>2395</v>
      </c>
      <c r="E24247">
        <v>0</v>
      </c>
    </row>
    <row r="24248" spans="1:5" x14ac:dyDescent="0.3">
      <c r="A24248">
        <v>53080005</v>
      </c>
      <c r="B24248" t="s">
        <v>1364</v>
      </c>
      <c r="C24248" t="s">
        <v>8</v>
      </c>
      <c r="D24248" t="s">
        <v>2396</v>
      </c>
      <c r="E24248">
        <v>0</v>
      </c>
    </row>
    <row r="24249" spans="1:5" x14ac:dyDescent="0.3">
      <c r="A24249">
        <v>53080005</v>
      </c>
      <c r="B24249" t="s">
        <v>1364</v>
      </c>
      <c r="C24249" t="s">
        <v>8</v>
      </c>
      <c r="D24249" t="s">
        <v>2397</v>
      </c>
      <c r="E24249">
        <v>0</v>
      </c>
    </row>
    <row r="24250" spans="1:5" x14ac:dyDescent="0.3">
      <c r="A24250">
        <v>53080005</v>
      </c>
      <c r="B24250" t="s">
        <v>1364</v>
      </c>
      <c r="C24250" t="s">
        <v>8</v>
      </c>
      <c r="D24250" t="s">
        <v>2398</v>
      </c>
      <c r="E24250">
        <v>0</v>
      </c>
    </row>
    <row r="24251" spans="1:5" x14ac:dyDescent="0.3">
      <c r="A24251">
        <v>53080005</v>
      </c>
      <c r="B24251" t="s">
        <v>1364</v>
      </c>
      <c r="C24251" t="s">
        <v>8</v>
      </c>
      <c r="D24251" t="s">
        <v>2399</v>
      </c>
      <c r="E24251">
        <v>0</v>
      </c>
    </row>
    <row r="24252" spans="1:5" x14ac:dyDescent="0.3">
      <c r="A24252">
        <v>53080005</v>
      </c>
      <c r="B24252" t="s">
        <v>1364</v>
      </c>
      <c r="C24252" t="s">
        <v>8</v>
      </c>
      <c r="D24252" t="s">
        <v>2400</v>
      </c>
      <c r="E24252">
        <v>0</v>
      </c>
    </row>
    <row r="24253" spans="1:5" x14ac:dyDescent="0.3">
      <c r="A24253">
        <v>53080005</v>
      </c>
      <c r="B24253" t="s">
        <v>1364</v>
      </c>
      <c r="C24253" t="s">
        <v>8</v>
      </c>
      <c r="D24253" t="s">
        <v>2401</v>
      </c>
      <c r="E24253">
        <v>0</v>
      </c>
    </row>
    <row r="24254" spans="1:5" x14ac:dyDescent="0.3">
      <c r="A24254">
        <v>53080005</v>
      </c>
      <c r="B24254" t="s">
        <v>1364</v>
      </c>
      <c r="C24254" t="s">
        <v>8</v>
      </c>
      <c r="D24254" t="s">
        <v>2402</v>
      </c>
      <c r="E24254">
        <v>0</v>
      </c>
    </row>
    <row r="24255" spans="1:5" x14ac:dyDescent="0.3">
      <c r="A24255">
        <v>53080005</v>
      </c>
      <c r="B24255" t="s">
        <v>1364</v>
      </c>
      <c r="C24255" t="s">
        <v>8</v>
      </c>
      <c r="D24255" t="s">
        <v>2403</v>
      </c>
      <c r="E24255">
        <v>0</v>
      </c>
    </row>
    <row r="24256" spans="1:5" x14ac:dyDescent="0.3">
      <c r="A24256">
        <v>53080005</v>
      </c>
      <c r="B24256" t="s">
        <v>1364</v>
      </c>
      <c r="C24256" t="s">
        <v>8</v>
      </c>
      <c r="D24256" t="s">
        <v>2404</v>
      </c>
      <c r="E24256">
        <v>0</v>
      </c>
    </row>
    <row r="24257" spans="1:5" x14ac:dyDescent="0.3">
      <c r="A24257">
        <v>53080005</v>
      </c>
      <c r="B24257" t="s">
        <v>1364</v>
      </c>
      <c r="C24257" t="s">
        <v>8</v>
      </c>
      <c r="D24257" t="s">
        <v>2405</v>
      </c>
      <c r="E24257">
        <v>0</v>
      </c>
    </row>
    <row r="24258" spans="1:5" x14ac:dyDescent="0.3">
      <c r="A24258">
        <v>53080005</v>
      </c>
      <c r="B24258" t="s">
        <v>1364</v>
      </c>
      <c r="C24258" t="s">
        <v>8</v>
      </c>
      <c r="D24258" t="s">
        <v>2406</v>
      </c>
      <c r="E24258">
        <v>0</v>
      </c>
    </row>
    <row r="24259" spans="1:5" x14ac:dyDescent="0.3">
      <c r="A24259">
        <v>53080005</v>
      </c>
      <c r="B24259" t="s">
        <v>1364</v>
      </c>
      <c r="C24259" t="s">
        <v>8</v>
      </c>
      <c r="D24259" t="s">
        <v>2407</v>
      </c>
      <c r="E24259">
        <v>0</v>
      </c>
    </row>
    <row r="24260" spans="1:5" x14ac:dyDescent="0.3">
      <c r="A24260">
        <v>53080005</v>
      </c>
      <c r="B24260" t="s">
        <v>1364</v>
      </c>
      <c r="C24260" t="s">
        <v>8</v>
      </c>
      <c r="D24260" t="s">
        <v>2408</v>
      </c>
      <c r="E24260">
        <v>0</v>
      </c>
    </row>
    <row r="24261" spans="1:5" x14ac:dyDescent="0.3">
      <c r="A24261">
        <v>53080005</v>
      </c>
      <c r="B24261" t="s">
        <v>1364</v>
      </c>
      <c r="C24261" t="s">
        <v>8</v>
      </c>
      <c r="D24261" t="s">
        <v>2409</v>
      </c>
      <c r="E24261">
        <v>-1</v>
      </c>
    </row>
    <row r="24262" spans="1:5" x14ac:dyDescent="0.3">
      <c r="A24262">
        <v>53080005</v>
      </c>
      <c r="B24262" t="s">
        <v>1364</v>
      </c>
      <c r="C24262" t="s">
        <v>8</v>
      </c>
      <c r="D24262" t="s">
        <v>2410</v>
      </c>
      <c r="E24262">
        <v>0</v>
      </c>
    </row>
    <row r="24263" spans="1:5" x14ac:dyDescent="0.3">
      <c r="A24263">
        <v>53080005</v>
      </c>
      <c r="B24263" t="s">
        <v>1364</v>
      </c>
      <c r="C24263" t="s">
        <v>8</v>
      </c>
      <c r="D24263" t="s">
        <v>2411</v>
      </c>
      <c r="E24263">
        <v>0</v>
      </c>
    </row>
    <row r="24264" spans="1:5" x14ac:dyDescent="0.3">
      <c r="A24264">
        <v>53080005</v>
      </c>
      <c r="B24264" t="s">
        <v>1364</v>
      </c>
      <c r="C24264" t="s">
        <v>8</v>
      </c>
      <c r="D24264" t="s">
        <v>2412</v>
      </c>
      <c r="E24264">
        <v>0</v>
      </c>
    </row>
    <row r="24265" spans="1:5" x14ac:dyDescent="0.3">
      <c r="A24265">
        <v>53080005</v>
      </c>
      <c r="B24265" t="s">
        <v>1364</v>
      </c>
      <c r="C24265" t="s">
        <v>8</v>
      </c>
      <c r="D24265" t="s">
        <v>2413</v>
      </c>
      <c r="E24265">
        <v>0</v>
      </c>
    </row>
    <row r="24266" spans="1:5" x14ac:dyDescent="0.3">
      <c r="A24266">
        <v>65050050</v>
      </c>
      <c r="B24266" t="s">
        <v>1366</v>
      </c>
      <c r="C24266" t="s">
        <v>8</v>
      </c>
      <c r="D24266" t="s">
        <v>2378</v>
      </c>
      <c r="E24266">
        <v>-2</v>
      </c>
    </row>
    <row r="24267" spans="1:5" x14ac:dyDescent="0.3">
      <c r="A24267">
        <v>65050050</v>
      </c>
      <c r="B24267" t="s">
        <v>1366</v>
      </c>
      <c r="C24267" t="s">
        <v>8</v>
      </c>
      <c r="D24267" t="s">
        <v>2379</v>
      </c>
      <c r="E24267">
        <v>0</v>
      </c>
    </row>
    <row r="24268" spans="1:5" x14ac:dyDescent="0.3">
      <c r="A24268">
        <v>65050050</v>
      </c>
      <c r="B24268" t="s">
        <v>1366</v>
      </c>
      <c r="C24268" t="s">
        <v>8</v>
      </c>
      <c r="D24268" t="s">
        <v>2380</v>
      </c>
      <c r="E24268">
        <v>0</v>
      </c>
    </row>
    <row r="24269" spans="1:5" x14ac:dyDescent="0.3">
      <c r="A24269">
        <v>65050050</v>
      </c>
      <c r="B24269" t="s">
        <v>1366</v>
      </c>
      <c r="C24269" t="s">
        <v>8</v>
      </c>
      <c r="D24269" t="s">
        <v>2381</v>
      </c>
      <c r="E24269">
        <v>0</v>
      </c>
    </row>
    <row r="24270" spans="1:5" x14ac:dyDescent="0.3">
      <c r="A24270">
        <v>65050050</v>
      </c>
      <c r="B24270" t="s">
        <v>1366</v>
      </c>
      <c r="C24270" t="s">
        <v>8</v>
      </c>
      <c r="D24270" t="s">
        <v>2382</v>
      </c>
      <c r="E24270">
        <v>0</v>
      </c>
    </row>
    <row r="24271" spans="1:5" x14ac:dyDescent="0.3">
      <c r="A24271">
        <v>65050050</v>
      </c>
      <c r="B24271" t="s">
        <v>1366</v>
      </c>
      <c r="C24271" t="s">
        <v>8</v>
      </c>
      <c r="D24271" t="s">
        <v>2383</v>
      </c>
      <c r="E24271">
        <v>0</v>
      </c>
    </row>
    <row r="24272" spans="1:5" x14ac:dyDescent="0.3">
      <c r="A24272">
        <v>65050050</v>
      </c>
      <c r="B24272" t="s">
        <v>1366</v>
      </c>
      <c r="C24272" t="s">
        <v>8</v>
      </c>
      <c r="D24272" t="s">
        <v>2384</v>
      </c>
      <c r="E24272">
        <v>0</v>
      </c>
    </row>
    <row r="24273" spans="1:5" x14ac:dyDescent="0.3">
      <c r="A24273">
        <v>65050050</v>
      </c>
      <c r="B24273" t="s">
        <v>1366</v>
      </c>
      <c r="C24273" t="s">
        <v>8</v>
      </c>
      <c r="D24273" t="s">
        <v>2385</v>
      </c>
      <c r="E24273">
        <v>-2</v>
      </c>
    </row>
    <row r="24274" spans="1:5" x14ac:dyDescent="0.3">
      <c r="A24274">
        <v>65050050</v>
      </c>
      <c r="B24274" t="s">
        <v>1366</v>
      </c>
      <c r="C24274" t="s">
        <v>8</v>
      </c>
      <c r="D24274" t="s">
        <v>2386</v>
      </c>
      <c r="E24274">
        <v>0</v>
      </c>
    </row>
    <row r="24275" spans="1:5" x14ac:dyDescent="0.3">
      <c r="A24275">
        <v>65050050</v>
      </c>
      <c r="B24275" t="s">
        <v>1366</v>
      </c>
      <c r="C24275" t="s">
        <v>8</v>
      </c>
      <c r="D24275" t="s">
        <v>2387</v>
      </c>
      <c r="E24275">
        <v>0</v>
      </c>
    </row>
    <row r="24276" spans="1:5" x14ac:dyDescent="0.3">
      <c r="A24276">
        <v>65050050</v>
      </c>
      <c r="B24276" t="s">
        <v>1366</v>
      </c>
      <c r="C24276" t="s">
        <v>8</v>
      </c>
      <c r="D24276" t="s">
        <v>2388</v>
      </c>
      <c r="E24276">
        <v>0</v>
      </c>
    </row>
    <row r="24277" spans="1:5" x14ac:dyDescent="0.3">
      <c r="A24277">
        <v>65050050</v>
      </c>
      <c r="B24277" t="s">
        <v>1366</v>
      </c>
      <c r="C24277" t="s">
        <v>8</v>
      </c>
      <c r="D24277" t="s">
        <v>2389</v>
      </c>
      <c r="E24277">
        <v>-16</v>
      </c>
    </row>
    <row r="24278" spans="1:5" x14ac:dyDescent="0.3">
      <c r="A24278">
        <v>65050050</v>
      </c>
      <c r="B24278" t="s">
        <v>1366</v>
      </c>
      <c r="C24278" t="s">
        <v>8</v>
      </c>
      <c r="D24278" t="s">
        <v>2390</v>
      </c>
      <c r="E24278">
        <v>0</v>
      </c>
    </row>
    <row r="24279" spans="1:5" x14ac:dyDescent="0.3">
      <c r="A24279">
        <v>65050050</v>
      </c>
      <c r="B24279" t="s">
        <v>1366</v>
      </c>
      <c r="C24279" t="s">
        <v>8</v>
      </c>
      <c r="D24279" t="s">
        <v>2391</v>
      </c>
      <c r="E24279">
        <v>0</v>
      </c>
    </row>
    <row r="24280" spans="1:5" x14ac:dyDescent="0.3">
      <c r="A24280">
        <v>65050050</v>
      </c>
      <c r="B24280" t="s">
        <v>1366</v>
      </c>
      <c r="C24280" t="s">
        <v>8</v>
      </c>
      <c r="D24280" t="s">
        <v>2392</v>
      </c>
      <c r="E24280">
        <v>0</v>
      </c>
    </row>
    <row r="24281" spans="1:5" x14ac:dyDescent="0.3">
      <c r="A24281">
        <v>65050050</v>
      </c>
      <c r="B24281" t="s">
        <v>1366</v>
      </c>
      <c r="C24281" t="s">
        <v>8</v>
      </c>
      <c r="D24281" t="s">
        <v>2393</v>
      </c>
      <c r="E24281">
        <v>0</v>
      </c>
    </row>
    <row r="24282" spans="1:5" x14ac:dyDescent="0.3">
      <c r="A24282">
        <v>65050050</v>
      </c>
      <c r="B24282" t="s">
        <v>1366</v>
      </c>
      <c r="C24282" t="s">
        <v>8</v>
      </c>
      <c r="D24282" t="s">
        <v>2394</v>
      </c>
      <c r="E24282">
        <v>0</v>
      </c>
    </row>
    <row r="24283" spans="1:5" x14ac:dyDescent="0.3">
      <c r="A24283">
        <v>65050050</v>
      </c>
      <c r="B24283" t="s">
        <v>1366</v>
      </c>
      <c r="C24283" t="s">
        <v>8</v>
      </c>
      <c r="D24283" t="s">
        <v>2395</v>
      </c>
      <c r="E24283">
        <v>0</v>
      </c>
    </row>
    <row r="24284" spans="1:5" x14ac:dyDescent="0.3">
      <c r="A24284">
        <v>65050050</v>
      </c>
      <c r="B24284" t="s">
        <v>1366</v>
      </c>
      <c r="C24284" t="s">
        <v>8</v>
      </c>
      <c r="D24284" t="s">
        <v>2396</v>
      </c>
      <c r="E24284">
        <v>0</v>
      </c>
    </row>
    <row r="24285" spans="1:5" x14ac:dyDescent="0.3">
      <c r="A24285">
        <v>65050050</v>
      </c>
      <c r="B24285" t="s">
        <v>1366</v>
      </c>
      <c r="C24285" t="s">
        <v>8</v>
      </c>
      <c r="D24285" t="s">
        <v>2397</v>
      </c>
      <c r="E24285">
        <v>0</v>
      </c>
    </row>
    <row r="24286" spans="1:5" x14ac:dyDescent="0.3">
      <c r="A24286">
        <v>65050050</v>
      </c>
      <c r="B24286" t="s">
        <v>1366</v>
      </c>
      <c r="C24286" t="s">
        <v>8</v>
      </c>
      <c r="D24286" t="s">
        <v>2398</v>
      </c>
      <c r="E24286">
        <v>0</v>
      </c>
    </row>
    <row r="24287" spans="1:5" x14ac:dyDescent="0.3">
      <c r="A24287">
        <v>65050050</v>
      </c>
      <c r="B24287" t="s">
        <v>1366</v>
      </c>
      <c r="C24287" t="s">
        <v>8</v>
      </c>
      <c r="D24287" t="s">
        <v>2399</v>
      </c>
      <c r="E24287">
        <v>0</v>
      </c>
    </row>
    <row r="24288" spans="1:5" x14ac:dyDescent="0.3">
      <c r="A24288">
        <v>65050050</v>
      </c>
      <c r="B24288" t="s">
        <v>1366</v>
      </c>
      <c r="C24288" t="s">
        <v>8</v>
      </c>
      <c r="D24288" t="s">
        <v>2400</v>
      </c>
      <c r="E24288">
        <v>0</v>
      </c>
    </row>
    <row r="24289" spans="1:5" x14ac:dyDescent="0.3">
      <c r="A24289">
        <v>65050050</v>
      </c>
      <c r="B24289" t="s">
        <v>1366</v>
      </c>
      <c r="C24289" t="s">
        <v>8</v>
      </c>
      <c r="D24289" t="s">
        <v>2401</v>
      </c>
      <c r="E24289">
        <v>-2</v>
      </c>
    </row>
    <row r="24290" spans="1:5" x14ac:dyDescent="0.3">
      <c r="A24290">
        <v>65050050</v>
      </c>
      <c r="B24290" t="s">
        <v>1366</v>
      </c>
      <c r="C24290" t="s">
        <v>8</v>
      </c>
      <c r="D24290" t="s">
        <v>2402</v>
      </c>
      <c r="E24290">
        <v>0</v>
      </c>
    </row>
    <row r="24291" spans="1:5" x14ac:dyDescent="0.3">
      <c r="A24291">
        <v>65050050</v>
      </c>
      <c r="B24291" t="s">
        <v>1366</v>
      </c>
      <c r="C24291" t="s">
        <v>8</v>
      </c>
      <c r="D24291" t="s">
        <v>2403</v>
      </c>
      <c r="E24291">
        <v>0</v>
      </c>
    </row>
    <row r="24292" spans="1:5" x14ac:dyDescent="0.3">
      <c r="A24292">
        <v>65050050</v>
      </c>
      <c r="B24292" t="s">
        <v>1366</v>
      </c>
      <c r="C24292" t="s">
        <v>8</v>
      </c>
      <c r="D24292" t="s">
        <v>2404</v>
      </c>
      <c r="E24292">
        <v>0</v>
      </c>
    </row>
    <row r="24293" spans="1:5" x14ac:dyDescent="0.3">
      <c r="A24293">
        <v>65050050</v>
      </c>
      <c r="B24293" t="s">
        <v>1366</v>
      </c>
      <c r="C24293" t="s">
        <v>8</v>
      </c>
      <c r="D24293" t="s">
        <v>2405</v>
      </c>
      <c r="E24293">
        <v>0</v>
      </c>
    </row>
    <row r="24294" spans="1:5" x14ac:dyDescent="0.3">
      <c r="A24294">
        <v>65050050</v>
      </c>
      <c r="B24294" t="s">
        <v>1366</v>
      </c>
      <c r="C24294" t="s">
        <v>8</v>
      </c>
      <c r="D24294" t="s">
        <v>2406</v>
      </c>
      <c r="E24294">
        <v>-16</v>
      </c>
    </row>
    <row r="24295" spans="1:5" x14ac:dyDescent="0.3">
      <c r="A24295">
        <v>65050050</v>
      </c>
      <c r="B24295" t="s">
        <v>1366</v>
      </c>
      <c r="C24295" t="s">
        <v>8</v>
      </c>
      <c r="D24295" t="s">
        <v>2407</v>
      </c>
      <c r="E24295">
        <v>0</v>
      </c>
    </row>
    <row r="24296" spans="1:5" x14ac:dyDescent="0.3">
      <c r="A24296">
        <v>65050050</v>
      </c>
      <c r="B24296" t="s">
        <v>1366</v>
      </c>
      <c r="C24296" t="s">
        <v>8</v>
      </c>
      <c r="D24296" t="s">
        <v>2408</v>
      </c>
      <c r="E24296">
        <v>0</v>
      </c>
    </row>
    <row r="24297" spans="1:5" x14ac:dyDescent="0.3">
      <c r="A24297">
        <v>65050050</v>
      </c>
      <c r="B24297" t="s">
        <v>1366</v>
      </c>
      <c r="C24297" t="s">
        <v>8</v>
      </c>
      <c r="D24297" t="s">
        <v>2409</v>
      </c>
      <c r="E24297">
        <v>-14</v>
      </c>
    </row>
    <row r="24298" spans="1:5" x14ac:dyDescent="0.3">
      <c r="A24298">
        <v>65050050</v>
      </c>
      <c r="B24298" t="s">
        <v>1366</v>
      </c>
      <c r="C24298" t="s">
        <v>8</v>
      </c>
      <c r="D24298" t="s">
        <v>2410</v>
      </c>
      <c r="E24298">
        <v>0</v>
      </c>
    </row>
    <row r="24299" spans="1:5" x14ac:dyDescent="0.3">
      <c r="A24299">
        <v>65050050</v>
      </c>
      <c r="B24299" t="s">
        <v>1366</v>
      </c>
      <c r="C24299" t="s">
        <v>8</v>
      </c>
      <c r="D24299" t="s">
        <v>2411</v>
      </c>
      <c r="E24299">
        <v>0</v>
      </c>
    </row>
    <row r="24300" spans="1:5" x14ac:dyDescent="0.3">
      <c r="A24300">
        <v>65050050</v>
      </c>
      <c r="B24300" t="s">
        <v>1366</v>
      </c>
      <c r="C24300" t="s">
        <v>8</v>
      </c>
      <c r="D24300" t="s">
        <v>2412</v>
      </c>
      <c r="E24300">
        <v>0</v>
      </c>
    </row>
    <row r="24301" spans="1:5" x14ac:dyDescent="0.3">
      <c r="A24301">
        <v>65050050</v>
      </c>
      <c r="B24301" t="s">
        <v>1366</v>
      </c>
      <c r="C24301" t="s">
        <v>8</v>
      </c>
      <c r="D24301" t="s">
        <v>2413</v>
      </c>
      <c r="E24301">
        <v>0</v>
      </c>
    </row>
    <row r="24302" spans="1:5" x14ac:dyDescent="0.3">
      <c r="A24302">
        <v>45800207</v>
      </c>
      <c r="B24302" t="s">
        <v>1368</v>
      </c>
      <c r="C24302" t="s">
        <v>8</v>
      </c>
      <c r="D24302" t="s">
        <v>2378</v>
      </c>
      <c r="E24302">
        <v>0</v>
      </c>
    </row>
    <row r="24303" spans="1:5" x14ac:dyDescent="0.3">
      <c r="A24303">
        <v>45800207</v>
      </c>
      <c r="B24303" t="s">
        <v>1368</v>
      </c>
      <c r="C24303" t="s">
        <v>8</v>
      </c>
      <c r="D24303" t="s">
        <v>2379</v>
      </c>
      <c r="E24303">
        <v>0</v>
      </c>
    </row>
    <row r="24304" spans="1:5" x14ac:dyDescent="0.3">
      <c r="A24304">
        <v>45800207</v>
      </c>
      <c r="B24304" t="s">
        <v>1368</v>
      </c>
      <c r="C24304" t="s">
        <v>8</v>
      </c>
      <c r="D24304" t="s">
        <v>2380</v>
      </c>
      <c r="E24304">
        <v>0</v>
      </c>
    </row>
    <row r="24305" spans="1:5" x14ac:dyDescent="0.3">
      <c r="A24305">
        <v>45800207</v>
      </c>
      <c r="B24305" t="s">
        <v>1368</v>
      </c>
      <c r="C24305" t="s">
        <v>8</v>
      </c>
      <c r="D24305" t="s">
        <v>2381</v>
      </c>
      <c r="E24305">
        <v>0</v>
      </c>
    </row>
    <row r="24306" spans="1:5" x14ac:dyDescent="0.3">
      <c r="A24306">
        <v>45800207</v>
      </c>
      <c r="B24306" t="s">
        <v>1368</v>
      </c>
      <c r="C24306" t="s">
        <v>8</v>
      </c>
      <c r="D24306" t="s">
        <v>2382</v>
      </c>
      <c r="E24306">
        <v>0</v>
      </c>
    </row>
    <row r="24307" spans="1:5" x14ac:dyDescent="0.3">
      <c r="A24307">
        <v>45800207</v>
      </c>
      <c r="B24307" t="s">
        <v>1368</v>
      </c>
      <c r="C24307" t="s">
        <v>8</v>
      </c>
      <c r="D24307" t="s">
        <v>2383</v>
      </c>
      <c r="E24307">
        <v>0</v>
      </c>
    </row>
    <row r="24308" spans="1:5" x14ac:dyDescent="0.3">
      <c r="A24308">
        <v>45800207</v>
      </c>
      <c r="B24308" t="s">
        <v>1368</v>
      </c>
      <c r="C24308" t="s">
        <v>8</v>
      </c>
      <c r="D24308" t="s">
        <v>2384</v>
      </c>
      <c r="E24308">
        <v>0</v>
      </c>
    </row>
    <row r="24309" spans="1:5" x14ac:dyDescent="0.3">
      <c r="A24309">
        <v>45800207</v>
      </c>
      <c r="B24309" t="s">
        <v>1368</v>
      </c>
      <c r="C24309" t="s">
        <v>8</v>
      </c>
      <c r="D24309" t="s">
        <v>2385</v>
      </c>
      <c r="E24309">
        <v>0</v>
      </c>
    </row>
    <row r="24310" spans="1:5" x14ac:dyDescent="0.3">
      <c r="A24310">
        <v>45800207</v>
      </c>
      <c r="B24310" t="s">
        <v>1368</v>
      </c>
      <c r="C24310" t="s">
        <v>8</v>
      </c>
      <c r="D24310" t="s">
        <v>2386</v>
      </c>
      <c r="E24310">
        <v>0</v>
      </c>
    </row>
    <row r="24311" spans="1:5" x14ac:dyDescent="0.3">
      <c r="A24311">
        <v>45800207</v>
      </c>
      <c r="B24311" t="s">
        <v>1368</v>
      </c>
      <c r="C24311" t="s">
        <v>8</v>
      </c>
      <c r="D24311" t="s">
        <v>2387</v>
      </c>
      <c r="E24311">
        <v>0</v>
      </c>
    </row>
    <row r="24312" spans="1:5" x14ac:dyDescent="0.3">
      <c r="A24312">
        <v>45800207</v>
      </c>
      <c r="B24312" t="s">
        <v>1368</v>
      </c>
      <c r="C24312" t="s">
        <v>8</v>
      </c>
      <c r="D24312" t="s">
        <v>2388</v>
      </c>
      <c r="E24312">
        <v>0</v>
      </c>
    </row>
    <row r="24313" spans="1:5" x14ac:dyDescent="0.3">
      <c r="A24313">
        <v>45800207</v>
      </c>
      <c r="B24313" t="s">
        <v>1368</v>
      </c>
      <c r="C24313" t="s">
        <v>8</v>
      </c>
      <c r="D24313" t="s">
        <v>2389</v>
      </c>
      <c r="E24313">
        <v>0</v>
      </c>
    </row>
    <row r="24314" spans="1:5" x14ac:dyDescent="0.3">
      <c r="A24314">
        <v>45800207</v>
      </c>
      <c r="B24314" t="s">
        <v>1368</v>
      </c>
      <c r="C24314" t="s">
        <v>8</v>
      </c>
      <c r="D24314" t="s">
        <v>2390</v>
      </c>
      <c r="E24314">
        <v>0</v>
      </c>
    </row>
    <row r="24315" spans="1:5" x14ac:dyDescent="0.3">
      <c r="A24315">
        <v>45800207</v>
      </c>
      <c r="B24315" t="s">
        <v>1368</v>
      </c>
      <c r="C24315" t="s">
        <v>8</v>
      </c>
      <c r="D24315" t="s">
        <v>2391</v>
      </c>
      <c r="E24315">
        <v>0</v>
      </c>
    </row>
    <row r="24316" spans="1:5" x14ac:dyDescent="0.3">
      <c r="A24316">
        <v>45800207</v>
      </c>
      <c r="B24316" t="s">
        <v>1368</v>
      </c>
      <c r="C24316" t="s">
        <v>8</v>
      </c>
      <c r="D24316" t="s">
        <v>2392</v>
      </c>
      <c r="E24316">
        <v>0</v>
      </c>
    </row>
    <row r="24317" spans="1:5" x14ac:dyDescent="0.3">
      <c r="A24317">
        <v>45800207</v>
      </c>
      <c r="B24317" t="s">
        <v>1368</v>
      </c>
      <c r="C24317" t="s">
        <v>8</v>
      </c>
      <c r="D24317" t="s">
        <v>2393</v>
      </c>
      <c r="E24317">
        <v>0</v>
      </c>
    </row>
    <row r="24318" spans="1:5" x14ac:dyDescent="0.3">
      <c r="A24318">
        <v>45800207</v>
      </c>
      <c r="B24318" t="s">
        <v>1368</v>
      </c>
      <c r="C24318" t="s">
        <v>8</v>
      </c>
      <c r="D24318" t="s">
        <v>2394</v>
      </c>
      <c r="E24318">
        <v>0</v>
      </c>
    </row>
    <row r="24319" spans="1:5" x14ac:dyDescent="0.3">
      <c r="A24319">
        <v>45800207</v>
      </c>
      <c r="B24319" t="s">
        <v>1368</v>
      </c>
      <c r="C24319" t="s">
        <v>8</v>
      </c>
      <c r="D24319" t="s">
        <v>2395</v>
      </c>
      <c r="E24319">
        <v>0</v>
      </c>
    </row>
    <row r="24320" spans="1:5" x14ac:dyDescent="0.3">
      <c r="A24320">
        <v>45800207</v>
      </c>
      <c r="B24320" t="s">
        <v>1368</v>
      </c>
      <c r="C24320" t="s">
        <v>8</v>
      </c>
      <c r="D24320" t="s">
        <v>2396</v>
      </c>
      <c r="E24320">
        <v>0</v>
      </c>
    </row>
    <row r="24321" spans="1:5" x14ac:dyDescent="0.3">
      <c r="A24321">
        <v>45800207</v>
      </c>
      <c r="B24321" t="s">
        <v>1368</v>
      </c>
      <c r="C24321" t="s">
        <v>8</v>
      </c>
      <c r="D24321" t="s">
        <v>2397</v>
      </c>
      <c r="E24321">
        <v>0</v>
      </c>
    </row>
    <row r="24322" spans="1:5" x14ac:dyDescent="0.3">
      <c r="A24322">
        <v>45800207</v>
      </c>
      <c r="B24322" t="s">
        <v>1368</v>
      </c>
      <c r="C24322" t="s">
        <v>8</v>
      </c>
      <c r="D24322" t="s">
        <v>2398</v>
      </c>
      <c r="E24322">
        <v>0</v>
      </c>
    </row>
    <row r="24323" spans="1:5" x14ac:dyDescent="0.3">
      <c r="A24323">
        <v>45800207</v>
      </c>
      <c r="B24323" t="s">
        <v>1368</v>
      </c>
      <c r="C24323" t="s">
        <v>8</v>
      </c>
      <c r="D24323" t="s">
        <v>2399</v>
      </c>
      <c r="E24323">
        <v>0</v>
      </c>
    </row>
    <row r="24324" spans="1:5" x14ac:dyDescent="0.3">
      <c r="A24324">
        <v>45800207</v>
      </c>
      <c r="B24324" t="s">
        <v>1368</v>
      </c>
      <c r="C24324" t="s">
        <v>8</v>
      </c>
      <c r="D24324" t="s">
        <v>2400</v>
      </c>
      <c r="E24324">
        <v>0</v>
      </c>
    </row>
    <row r="24325" spans="1:5" x14ac:dyDescent="0.3">
      <c r="A24325">
        <v>45800207</v>
      </c>
      <c r="B24325" t="s">
        <v>1368</v>
      </c>
      <c r="C24325" t="s">
        <v>8</v>
      </c>
      <c r="D24325" t="s">
        <v>2401</v>
      </c>
      <c r="E24325">
        <v>0</v>
      </c>
    </row>
    <row r="24326" spans="1:5" x14ac:dyDescent="0.3">
      <c r="A24326">
        <v>45800207</v>
      </c>
      <c r="B24326" t="s">
        <v>1368</v>
      </c>
      <c r="C24326" t="s">
        <v>8</v>
      </c>
      <c r="D24326" t="s">
        <v>2402</v>
      </c>
      <c r="E24326">
        <v>0</v>
      </c>
    </row>
    <row r="24327" spans="1:5" x14ac:dyDescent="0.3">
      <c r="A24327">
        <v>45800207</v>
      </c>
      <c r="B24327" t="s">
        <v>1368</v>
      </c>
      <c r="C24327" t="s">
        <v>8</v>
      </c>
      <c r="D24327" t="s">
        <v>2403</v>
      </c>
      <c r="E24327">
        <v>0</v>
      </c>
    </row>
    <row r="24328" spans="1:5" x14ac:dyDescent="0.3">
      <c r="A24328">
        <v>45800207</v>
      </c>
      <c r="B24328" t="s">
        <v>1368</v>
      </c>
      <c r="C24328" t="s">
        <v>8</v>
      </c>
      <c r="D24328" t="s">
        <v>2404</v>
      </c>
      <c r="E24328">
        <v>0</v>
      </c>
    </row>
    <row r="24329" spans="1:5" x14ac:dyDescent="0.3">
      <c r="A24329">
        <v>45800207</v>
      </c>
      <c r="B24329" t="s">
        <v>1368</v>
      </c>
      <c r="C24329" t="s">
        <v>8</v>
      </c>
      <c r="D24329" t="s">
        <v>2405</v>
      </c>
      <c r="E24329">
        <v>0</v>
      </c>
    </row>
    <row r="24330" spans="1:5" x14ac:dyDescent="0.3">
      <c r="A24330">
        <v>45800207</v>
      </c>
      <c r="B24330" t="s">
        <v>1368</v>
      </c>
      <c r="C24330" t="s">
        <v>8</v>
      </c>
      <c r="D24330" t="s">
        <v>2406</v>
      </c>
      <c r="E24330">
        <v>-1</v>
      </c>
    </row>
    <row r="24331" spans="1:5" x14ac:dyDescent="0.3">
      <c r="A24331">
        <v>45800207</v>
      </c>
      <c r="B24331" t="s">
        <v>1368</v>
      </c>
      <c r="C24331" t="s">
        <v>8</v>
      </c>
      <c r="D24331" t="s">
        <v>2407</v>
      </c>
      <c r="E24331">
        <v>1</v>
      </c>
    </row>
    <row r="24332" spans="1:5" x14ac:dyDescent="0.3">
      <c r="A24332">
        <v>45800207</v>
      </c>
      <c r="B24332" t="s">
        <v>1368</v>
      </c>
      <c r="C24332" t="s">
        <v>8</v>
      </c>
      <c r="D24332" t="s">
        <v>2408</v>
      </c>
      <c r="E24332">
        <v>0</v>
      </c>
    </row>
    <row r="24333" spans="1:5" x14ac:dyDescent="0.3">
      <c r="A24333">
        <v>45800207</v>
      </c>
      <c r="B24333" t="s">
        <v>1368</v>
      </c>
      <c r="C24333" t="s">
        <v>8</v>
      </c>
      <c r="D24333" t="s">
        <v>2409</v>
      </c>
      <c r="E24333">
        <v>0</v>
      </c>
    </row>
    <row r="24334" spans="1:5" x14ac:dyDescent="0.3">
      <c r="A24334">
        <v>45800207</v>
      </c>
      <c r="B24334" t="s">
        <v>1368</v>
      </c>
      <c r="C24334" t="s">
        <v>8</v>
      </c>
      <c r="D24334" t="s">
        <v>2410</v>
      </c>
      <c r="E24334">
        <v>0</v>
      </c>
    </row>
    <row r="24335" spans="1:5" x14ac:dyDescent="0.3">
      <c r="A24335">
        <v>45800207</v>
      </c>
      <c r="B24335" t="s">
        <v>1368</v>
      </c>
      <c r="C24335" t="s">
        <v>8</v>
      </c>
      <c r="D24335" t="s">
        <v>2411</v>
      </c>
      <c r="E24335">
        <v>0</v>
      </c>
    </row>
    <row r="24336" spans="1:5" x14ac:dyDescent="0.3">
      <c r="A24336">
        <v>45800207</v>
      </c>
      <c r="B24336" t="s">
        <v>1368</v>
      </c>
      <c r="C24336" t="s">
        <v>8</v>
      </c>
      <c r="D24336" t="s">
        <v>2412</v>
      </c>
      <c r="E24336">
        <v>0</v>
      </c>
    </row>
    <row r="24337" spans="1:5" x14ac:dyDescent="0.3">
      <c r="A24337">
        <v>45800207</v>
      </c>
      <c r="B24337" t="s">
        <v>1368</v>
      </c>
      <c r="C24337" t="s">
        <v>8</v>
      </c>
      <c r="D24337" t="s">
        <v>2413</v>
      </c>
      <c r="E24337">
        <v>0</v>
      </c>
    </row>
    <row r="24338" spans="1:5" x14ac:dyDescent="0.3">
      <c r="A24338">
        <v>86010013</v>
      </c>
      <c r="B24338" t="s">
        <v>1370</v>
      </c>
      <c r="C24338" t="s">
        <v>8</v>
      </c>
      <c r="D24338" t="s">
        <v>2378</v>
      </c>
      <c r="E24338">
        <v>0</v>
      </c>
    </row>
    <row r="24339" spans="1:5" x14ac:dyDescent="0.3">
      <c r="A24339">
        <v>86010013</v>
      </c>
      <c r="B24339" t="s">
        <v>1370</v>
      </c>
      <c r="C24339" t="s">
        <v>8</v>
      </c>
      <c r="D24339" t="s">
        <v>2379</v>
      </c>
      <c r="E24339">
        <v>-50</v>
      </c>
    </row>
    <row r="24340" spans="1:5" x14ac:dyDescent="0.3">
      <c r="A24340">
        <v>86010013</v>
      </c>
      <c r="B24340" t="s">
        <v>1370</v>
      </c>
      <c r="C24340" t="s">
        <v>8</v>
      </c>
      <c r="D24340" t="s">
        <v>2380</v>
      </c>
      <c r="E24340">
        <v>0</v>
      </c>
    </row>
    <row r="24341" spans="1:5" x14ac:dyDescent="0.3">
      <c r="A24341">
        <v>86010013</v>
      </c>
      <c r="B24341" t="s">
        <v>1370</v>
      </c>
      <c r="C24341" t="s">
        <v>8</v>
      </c>
      <c r="D24341" t="s">
        <v>2381</v>
      </c>
      <c r="E24341">
        <v>0</v>
      </c>
    </row>
    <row r="24342" spans="1:5" x14ac:dyDescent="0.3">
      <c r="A24342">
        <v>86010013</v>
      </c>
      <c r="B24342" t="s">
        <v>1370</v>
      </c>
      <c r="C24342" t="s">
        <v>8</v>
      </c>
      <c r="D24342" t="s">
        <v>2382</v>
      </c>
      <c r="E24342">
        <v>0</v>
      </c>
    </row>
    <row r="24343" spans="1:5" x14ac:dyDescent="0.3">
      <c r="A24343">
        <v>86010013</v>
      </c>
      <c r="B24343" t="s">
        <v>1370</v>
      </c>
      <c r="C24343" t="s">
        <v>8</v>
      </c>
      <c r="D24343" t="s">
        <v>2383</v>
      </c>
      <c r="E24343">
        <v>0</v>
      </c>
    </row>
    <row r="24344" spans="1:5" x14ac:dyDescent="0.3">
      <c r="A24344">
        <v>86010013</v>
      </c>
      <c r="B24344" t="s">
        <v>1370</v>
      </c>
      <c r="C24344" t="s">
        <v>8</v>
      </c>
      <c r="D24344" t="s">
        <v>2384</v>
      </c>
      <c r="E24344">
        <v>0</v>
      </c>
    </row>
    <row r="24345" spans="1:5" x14ac:dyDescent="0.3">
      <c r="A24345">
        <v>86010013</v>
      </c>
      <c r="B24345" t="s">
        <v>1370</v>
      </c>
      <c r="C24345" t="s">
        <v>8</v>
      </c>
      <c r="D24345" t="s">
        <v>2385</v>
      </c>
      <c r="E24345">
        <v>0</v>
      </c>
    </row>
    <row r="24346" spans="1:5" x14ac:dyDescent="0.3">
      <c r="A24346">
        <v>86010013</v>
      </c>
      <c r="B24346" t="s">
        <v>1370</v>
      </c>
      <c r="C24346" t="s">
        <v>8</v>
      </c>
      <c r="D24346" t="s">
        <v>2386</v>
      </c>
      <c r="E24346">
        <v>0</v>
      </c>
    </row>
    <row r="24347" spans="1:5" x14ac:dyDescent="0.3">
      <c r="A24347">
        <v>86010013</v>
      </c>
      <c r="B24347" t="s">
        <v>1370</v>
      </c>
      <c r="C24347" t="s">
        <v>8</v>
      </c>
      <c r="D24347" t="s">
        <v>2387</v>
      </c>
      <c r="E24347">
        <v>0</v>
      </c>
    </row>
    <row r="24348" spans="1:5" x14ac:dyDescent="0.3">
      <c r="A24348">
        <v>86010013</v>
      </c>
      <c r="B24348" t="s">
        <v>1370</v>
      </c>
      <c r="C24348" t="s">
        <v>8</v>
      </c>
      <c r="D24348" t="s">
        <v>2388</v>
      </c>
      <c r="E24348">
        <v>0</v>
      </c>
    </row>
    <row r="24349" spans="1:5" x14ac:dyDescent="0.3">
      <c r="A24349">
        <v>86010013</v>
      </c>
      <c r="B24349" t="s">
        <v>1370</v>
      </c>
      <c r="C24349" t="s">
        <v>8</v>
      </c>
      <c r="D24349" t="s">
        <v>2389</v>
      </c>
      <c r="E24349">
        <v>-80</v>
      </c>
    </row>
    <row r="24350" spans="1:5" x14ac:dyDescent="0.3">
      <c r="A24350">
        <v>86010013</v>
      </c>
      <c r="B24350" t="s">
        <v>1370</v>
      </c>
      <c r="C24350" t="s">
        <v>8</v>
      </c>
      <c r="D24350" t="s">
        <v>2390</v>
      </c>
      <c r="E24350">
        <v>-70</v>
      </c>
    </row>
    <row r="24351" spans="1:5" x14ac:dyDescent="0.3">
      <c r="A24351">
        <v>86010013</v>
      </c>
      <c r="B24351" t="s">
        <v>1370</v>
      </c>
      <c r="C24351" t="s">
        <v>8</v>
      </c>
      <c r="D24351" t="s">
        <v>2391</v>
      </c>
      <c r="E24351">
        <v>-230</v>
      </c>
    </row>
    <row r="24352" spans="1:5" x14ac:dyDescent="0.3">
      <c r="A24352">
        <v>86010013</v>
      </c>
      <c r="B24352" t="s">
        <v>1370</v>
      </c>
      <c r="C24352" t="s">
        <v>8</v>
      </c>
      <c r="D24352" t="s">
        <v>2392</v>
      </c>
      <c r="E24352">
        <v>-30</v>
      </c>
    </row>
    <row r="24353" spans="1:5" x14ac:dyDescent="0.3">
      <c r="A24353">
        <v>86010013</v>
      </c>
      <c r="B24353" t="s">
        <v>1370</v>
      </c>
      <c r="C24353" t="s">
        <v>8</v>
      </c>
      <c r="D24353" t="s">
        <v>2393</v>
      </c>
      <c r="E24353">
        <v>0</v>
      </c>
    </row>
    <row r="24354" spans="1:5" x14ac:dyDescent="0.3">
      <c r="A24354">
        <v>86010013</v>
      </c>
      <c r="B24354" t="s">
        <v>1370</v>
      </c>
      <c r="C24354" t="s">
        <v>8</v>
      </c>
      <c r="D24354" t="s">
        <v>2394</v>
      </c>
      <c r="E24354">
        <v>0</v>
      </c>
    </row>
    <row r="24355" spans="1:5" x14ac:dyDescent="0.3">
      <c r="A24355">
        <v>86010013</v>
      </c>
      <c r="B24355" t="s">
        <v>1370</v>
      </c>
      <c r="C24355" t="s">
        <v>8</v>
      </c>
      <c r="D24355" t="s">
        <v>2395</v>
      </c>
      <c r="E24355">
        <v>0</v>
      </c>
    </row>
    <row r="24356" spans="1:5" x14ac:dyDescent="0.3">
      <c r="A24356">
        <v>86010013</v>
      </c>
      <c r="B24356" t="s">
        <v>1370</v>
      </c>
      <c r="C24356" t="s">
        <v>8</v>
      </c>
      <c r="D24356" t="s">
        <v>2396</v>
      </c>
      <c r="E24356">
        <v>0</v>
      </c>
    </row>
    <row r="24357" spans="1:5" x14ac:dyDescent="0.3">
      <c r="A24357">
        <v>86010013</v>
      </c>
      <c r="B24357" t="s">
        <v>1370</v>
      </c>
      <c r="C24357" t="s">
        <v>8</v>
      </c>
      <c r="D24357" t="s">
        <v>2397</v>
      </c>
      <c r="E24357">
        <v>0</v>
      </c>
    </row>
    <row r="24358" spans="1:5" x14ac:dyDescent="0.3">
      <c r="A24358">
        <v>86010013</v>
      </c>
      <c r="B24358" t="s">
        <v>1370</v>
      </c>
      <c r="C24358" t="s">
        <v>8</v>
      </c>
      <c r="D24358" t="s">
        <v>2398</v>
      </c>
      <c r="E24358">
        <v>-80</v>
      </c>
    </row>
    <row r="24359" spans="1:5" x14ac:dyDescent="0.3">
      <c r="A24359">
        <v>86010013</v>
      </c>
      <c r="B24359" t="s">
        <v>1370</v>
      </c>
      <c r="C24359" t="s">
        <v>8</v>
      </c>
      <c r="D24359" t="s">
        <v>2399</v>
      </c>
      <c r="E24359">
        <v>-90</v>
      </c>
    </row>
    <row r="24360" spans="1:5" x14ac:dyDescent="0.3">
      <c r="A24360">
        <v>86010013</v>
      </c>
      <c r="B24360" t="s">
        <v>1370</v>
      </c>
      <c r="C24360" t="s">
        <v>8</v>
      </c>
      <c r="D24360" t="s">
        <v>2400</v>
      </c>
      <c r="E24360">
        <v>-60</v>
      </c>
    </row>
    <row r="24361" spans="1:5" x14ac:dyDescent="0.3">
      <c r="A24361">
        <v>86010013</v>
      </c>
      <c r="B24361" t="s">
        <v>1370</v>
      </c>
      <c r="C24361" t="s">
        <v>8</v>
      </c>
      <c r="D24361" t="s">
        <v>2401</v>
      </c>
      <c r="E24361">
        <v>-130</v>
      </c>
    </row>
    <row r="24362" spans="1:5" x14ac:dyDescent="0.3">
      <c r="A24362">
        <v>86010013</v>
      </c>
      <c r="B24362" t="s">
        <v>1370</v>
      </c>
      <c r="C24362" t="s">
        <v>8</v>
      </c>
      <c r="D24362" t="s">
        <v>2402</v>
      </c>
      <c r="E24362">
        <v>-70</v>
      </c>
    </row>
    <row r="24363" spans="1:5" x14ac:dyDescent="0.3">
      <c r="A24363">
        <v>86010013</v>
      </c>
      <c r="B24363" t="s">
        <v>1370</v>
      </c>
      <c r="C24363" t="s">
        <v>8</v>
      </c>
      <c r="D24363" t="s">
        <v>2403</v>
      </c>
      <c r="E24363">
        <v>0</v>
      </c>
    </row>
    <row r="24364" spans="1:5" x14ac:dyDescent="0.3">
      <c r="A24364">
        <v>86010013</v>
      </c>
      <c r="B24364" t="s">
        <v>1370</v>
      </c>
      <c r="C24364" t="s">
        <v>8</v>
      </c>
      <c r="D24364" t="s">
        <v>2404</v>
      </c>
      <c r="E24364">
        <v>0</v>
      </c>
    </row>
    <row r="24365" spans="1:5" x14ac:dyDescent="0.3">
      <c r="A24365">
        <v>86010013</v>
      </c>
      <c r="B24365" t="s">
        <v>1370</v>
      </c>
      <c r="C24365" t="s">
        <v>8</v>
      </c>
      <c r="D24365" t="s">
        <v>2405</v>
      </c>
      <c r="E24365">
        <v>0</v>
      </c>
    </row>
    <row r="24366" spans="1:5" x14ac:dyDescent="0.3">
      <c r="A24366">
        <v>86010013</v>
      </c>
      <c r="B24366" t="s">
        <v>1370</v>
      </c>
      <c r="C24366" t="s">
        <v>8</v>
      </c>
      <c r="D24366" t="s">
        <v>2406</v>
      </c>
      <c r="E24366">
        <v>0</v>
      </c>
    </row>
    <row r="24367" spans="1:5" x14ac:dyDescent="0.3">
      <c r="A24367">
        <v>86010013</v>
      </c>
      <c r="B24367" t="s">
        <v>1370</v>
      </c>
      <c r="C24367" t="s">
        <v>8</v>
      </c>
      <c r="D24367" t="s">
        <v>2407</v>
      </c>
      <c r="E24367">
        <v>-800</v>
      </c>
    </row>
    <row r="24368" spans="1:5" x14ac:dyDescent="0.3">
      <c r="A24368">
        <v>86010013</v>
      </c>
      <c r="B24368" t="s">
        <v>1370</v>
      </c>
      <c r="C24368" t="s">
        <v>8</v>
      </c>
      <c r="D24368" t="s">
        <v>2408</v>
      </c>
      <c r="E24368">
        <v>0</v>
      </c>
    </row>
    <row r="24369" spans="1:5" x14ac:dyDescent="0.3">
      <c r="A24369">
        <v>86010013</v>
      </c>
      <c r="B24369" t="s">
        <v>1370</v>
      </c>
      <c r="C24369" t="s">
        <v>8</v>
      </c>
      <c r="D24369" t="s">
        <v>2409</v>
      </c>
      <c r="E24369">
        <v>-130</v>
      </c>
    </row>
    <row r="24370" spans="1:5" x14ac:dyDescent="0.3">
      <c r="A24370">
        <v>86010013</v>
      </c>
      <c r="B24370" t="s">
        <v>1370</v>
      </c>
      <c r="C24370" t="s">
        <v>8</v>
      </c>
      <c r="D24370" t="s">
        <v>2410</v>
      </c>
      <c r="E24370">
        <v>0</v>
      </c>
    </row>
    <row r="24371" spans="1:5" x14ac:dyDescent="0.3">
      <c r="A24371">
        <v>86010013</v>
      </c>
      <c r="B24371" t="s">
        <v>1370</v>
      </c>
      <c r="C24371" t="s">
        <v>8</v>
      </c>
      <c r="D24371" t="s">
        <v>2411</v>
      </c>
      <c r="E24371">
        <v>0</v>
      </c>
    </row>
    <row r="24372" spans="1:5" x14ac:dyDescent="0.3">
      <c r="A24372">
        <v>86010013</v>
      </c>
      <c r="B24372" t="s">
        <v>1370</v>
      </c>
      <c r="C24372" t="s">
        <v>8</v>
      </c>
      <c r="D24372" t="s">
        <v>2412</v>
      </c>
      <c r="E24372">
        <v>0</v>
      </c>
    </row>
    <row r="24373" spans="1:5" x14ac:dyDescent="0.3">
      <c r="A24373">
        <v>86010013</v>
      </c>
      <c r="B24373" t="s">
        <v>1370</v>
      </c>
      <c r="C24373" t="s">
        <v>8</v>
      </c>
      <c r="D24373" t="s">
        <v>2413</v>
      </c>
      <c r="E24373">
        <v>0</v>
      </c>
    </row>
    <row r="24374" spans="1:5" x14ac:dyDescent="0.3">
      <c r="A24374">
        <v>23310026</v>
      </c>
      <c r="B24374" t="s">
        <v>1372</v>
      </c>
      <c r="C24374" t="s">
        <v>8</v>
      </c>
      <c r="D24374" t="s">
        <v>2378</v>
      </c>
      <c r="E24374">
        <v>0</v>
      </c>
    </row>
    <row r="24375" spans="1:5" x14ac:dyDescent="0.3">
      <c r="A24375">
        <v>23310026</v>
      </c>
      <c r="B24375" t="s">
        <v>1372</v>
      </c>
      <c r="C24375" t="s">
        <v>8</v>
      </c>
      <c r="D24375" t="s">
        <v>2379</v>
      </c>
      <c r="E24375">
        <v>0</v>
      </c>
    </row>
    <row r="24376" spans="1:5" x14ac:dyDescent="0.3">
      <c r="A24376">
        <v>23310026</v>
      </c>
      <c r="B24376" t="s">
        <v>1372</v>
      </c>
      <c r="C24376" t="s">
        <v>8</v>
      </c>
      <c r="D24376" t="s">
        <v>2380</v>
      </c>
      <c r="E24376">
        <v>0</v>
      </c>
    </row>
    <row r="24377" spans="1:5" x14ac:dyDescent="0.3">
      <c r="A24377">
        <v>23310026</v>
      </c>
      <c r="B24377" t="s">
        <v>1372</v>
      </c>
      <c r="C24377" t="s">
        <v>8</v>
      </c>
      <c r="D24377" t="s">
        <v>2381</v>
      </c>
      <c r="E24377">
        <v>0</v>
      </c>
    </row>
    <row r="24378" spans="1:5" x14ac:dyDescent="0.3">
      <c r="A24378">
        <v>23310026</v>
      </c>
      <c r="B24378" t="s">
        <v>1372</v>
      </c>
      <c r="C24378" t="s">
        <v>8</v>
      </c>
      <c r="D24378" t="s">
        <v>2382</v>
      </c>
      <c r="E24378">
        <v>0</v>
      </c>
    </row>
    <row r="24379" spans="1:5" x14ac:dyDescent="0.3">
      <c r="A24379">
        <v>23310026</v>
      </c>
      <c r="B24379" t="s">
        <v>1372</v>
      </c>
      <c r="C24379" t="s">
        <v>8</v>
      </c>
      <c r="D24379" t="s">
        <v>2383</v>
      </c>
      <c r="E24379">
        <v>0</v>
      </c>
    </row>
    <row r="24380" spans="1:5" x14ac:dyDescent="0.3">
      <c r="A24380">
        <v>23310026</v>
      </c>
      <c r="B24380" t="s">
        <v>1372</v>
      </c>
      <c r="C24380" t="s">
        <v>8</v>
      </c>
      <c r="D24380" t="s">
        <v>2384</v>
      </c>
      <c r="E24380">
        <v>0</v>
      </c>
    </row>
    <row r="24381" spans="1:5" x14ac:dyDescent="0.3">
      <c r="A24381">
        <v>23310026</v>
      </c>
      <c r="B24381" t="s">
        <v>1372</v>
      </c>
      <c r="C24381" t="s">
        <v>8</v>
      </c>
      <c r="D24381" t="s">
        <v>2385</v>
      </c>
      <c r="E24381">
        <v>0</v>
      </c>
    </row>
    <row r="24382" spans="1:5" x14ac:dyDescent="0.3">
      <c r="A24382">
        <v>23310026</v>
      </c>
      <c r="B24382" t="s">
        <v>1372</v>
      </c>
      <c r="C24382" t="s">
        <v>8</v>
      </c>
      <c r="D24382" t="s">
        <v>2386</v>
      </c>
      <c r="E24382">
        <v>0</v>
      </c>
    </row>
    <row r="24383" spans="1:5" x14ac:dyDescent="0.3">
      <c r="A24383">
        <v>23310026</v>
      </c>
      <c r="B24383" t="s">
        <v>1372</v>
      </c>
      <c r="C24383" t="s">
        <v>8</v>
      </c>
      <c r="D24383" t="s">
        <v>2387</v>
      </c>
      <c r="E24383">
        <v>0</v>
      </c>
    </row>
    <row r="24384" spans="1:5" x14ac:dyDescent="0.3">
      <c r="A24384">
        <v>23310026</v>
      </c>
      <c r="B24384" t="s">
        <v>1372</v>
      </c>
      <c r="C24384" t="s">
        <v>8</v>
      </c>
      <c r="D24384" t="s">
        <v>2388</v>
      </c>
      <c r="E24384">
        <v>-1</v>
      </c>
    </row>
    <row r="24385" spans="1:5" x14ac:dyDescent="0.3">
      <c r="A24385">
        <v>23310026</v>
      </c>
      <c r="B24385" t="s">
        <v>1372</v>
      </c>
      <c r="C24385" t="s">
        <v>8</v>
      </c>
      <c r="D24385" t="s">
        <v>2389</v>
      </c>
      <c r="E24385">
        <v>-2</v>
      </c>
    </row>
    <row r="24386" spans="1:5" x14ac:dyDescent="0.3">
      <c r="A24386">
        <v>23310026</v>
      </c>
      <c r="B24386" t="s">
        <v>1372</v>
      </c>
      <c r="C24386" t="s">
        <v>8</v>
      </c>
      <c r="D24386" t="s">
        <v>2390</v>
      </c>
      <c r="E24386">
        <v>-10</v>
      </c>
    </row>
    <row r="24387" spans="1:5" x14ac:dyDescent="0.3">
      <c r="A24387">
        <v>23310026</v>
      </c>
      <c r="B24387" t="s">
        <v>1372</v>
      </c>
      <c r="C24387" t="s">
        <v>8</v>
      </c>
      <c r="D24387" t="s">
        <v>2391</v>
      </c>
      <c r="E24387">
        <v>0</v>
      </c>
    </row>
    <row r="24388" spans="1:5" x14ac:dyDescent="0.3">
      <c r="A24388">
        <v>23310026</v>
      </c>
      <c r="B24388" t="s">
        <v>1372</v>
      </c>
      <c r="C24388" t="s">
        <v>8</v>
      </c>
      <c r="D24388" t="s">
        <v>2392</v>
      </c>
      <c r="E24388">
        <v>-3</v>
      </c>
    </row>
    <row r="24389" spans="1:5" x14ac:dyDescent="0.3">
      <c r="A24389">
        <v>23310026</v>
      </c>
      <c r="B24389" t="s">
        <v>1372</v>
      </c>
      <c r="C24389" t="s">
        <v>8</v>
      </c>
      <c r="D24389" t="s">
        <v>2393</v>
      </c>
      <c r="E24389">
        <v>0</v>
      </c>
    </row>
    <row r="24390" spans="1:5" x14ac:dyDescent="0.3">
      <c r="A24390">
        <v>23310026</v>
      </c>
      <c r="B24390" t="s">
        <v>1372</v>
      </c>
      <c r="C24390" t="s">
        <v>8</v>
      </c>
      <c r="D24390" t="s">
        <v>2394</v>
      </c>
      <c r="E24390">
        <v>0</v>
      </c>
    </row>
    <row r="24391" spans="1:5" x14ac:dyDescent="0.3">
      <c r="A24391">
        <v>23310026</v>
      </c>
      <c r="B24391" t="s">
        <v>1372</v>
      </c>
      <c r="C24391" t="s">
        <v>8</v>
      </c>
      <c r="D24391" t="s">
        <v>2395</v>
      </c>
      <c r="E24391">
        <v>0</v>
      </c>
    </row>
    <row r="24392" spans="1:5" x14ac:dyDescent="0.3">
      <c r="A24392">
        <v>23310026</v>
      </c>
      <c r="B24392" t="s">
        <v>1372</v>
      </c>
      <c r="C24392" t="s">
        <v>8</v>
      </c>
      <c r="D24392" t="s">
        <v>2396</v>
      </c>
      <c r="E24392">
        <v>0</v>
      </c>
    </row>
    <row r="24393" spans="1:5" x14ac:dyDescent="0.3">
      <c r="A24393">
        <v>23310026</v>
      </c>
      <c r="B24393" t="s">
        <v>1372</v>
      </c>
      <c r="C24393" t="s">
        <v>8</v>
      </c>
      <c r="D24393" t="s">
        <v>2397</v>
      </c>
      <c r="E24393">
        <v>0</v>
      </c>
    </row>
    <row r="24394" spans="1:5" x14ac:dyDescent="0.3">
      <c r="A24394">
        <v>23310026</v>
      </c>
      <c r="B24394" t="s">
        <v>1372</v>
      </c>
      <c r="C24394" t="s">
        <v>8</v>
      </c>
      <c r="D24394" t="s">
        <v>2398</v>
      </c>
      <c r="E24394">
        <v>0</v>
      </c>
    </row>
    <row r="24395" spans="1:5" x14ac:dyDescent="0.3">
      <c r="A24395">
        <v>23310026</v>
      </c>
      <c r="B24395" t="s">
        <v>1372</v>
      </c>
      <c r="C24395" t="s">
        <v>8</v>
      </c>
      <c r="D24395" t="s">
        <v>2399</v>
      </c>
      <c r="E24395">
        <v>0</v>
      </c>
    </row>
    <row r="24396" spans="1:5" x14ac:dyDescent="0.3">
      <c r="A24396">
        <v>23310026</v>
      </c>
      <c r="B24396" t="s">
        <v>1372</v>
      </c>
      <c r="C24396" t="s">
        <v>8</v>
      </c>
      <c r="D24396" t="s">
        <v>2400</v>
      </c>
      <c r="E24396">
        <v>0</v>
      </c>
    </row>
    <row r="24397" spans="1:5" x14ac:dyDescent="0.3">
      <c r="A24397">
        <v>23310026</v>
      </c>
      <c r="B24397" t="s">
        <v>1372</v>
      </c>
      <c r="C24397" t="s">
        <v>8</v>
      </c>
      <c r="D24397" t="s">
        <v>2401</v>
      </c>
      <c r="E24397">
        <v>0</v>
      </c>
    </row>
    <row r="24398" spans="1:5" x14ac:dyDescent="0.3">
      <c r="A24398">
        <v>23310026</v>
      </c>
      <c r="B24398" t="s">
        <v>1372</v>
      </c>
      <c r="C24398" t="s">
        <v>8</v>
      </c>
      <c r="D24398" t="s">
        <v>2402</v>
      </c>
      <c r="E24398">
        <v>0</v>
      </c>
    </row>
    <row r="24399" spans="1:5" x14ac:dyDescent="0.3">
      <c r="A24399">
        <v>23310026</v>
      </c>
      <c r="B24399" t="s">
        <v>1372</v>
      </c>
      <c r="C24399" t="s">
        <v>8</v>
      </c>
      <c r="D24399" t="s">
        <v>2403</v>
      </c>
      <c r="E24399">
        <v>0</v>
      </c>
    </row>
    <row r="24400" spans="1:5" x14ac:dyDescent="0.3">
      <c r="A24400">
        <v>23310026</v>
      </c>
      <c r="B24400" t="s">
        <v>1372</v>
      </c>
      <c r="C24400" t="s">
        <v>8</v>
      </c>
      <c r="D24400" t="s">
        <v>2404</v>
      </c>
      <c r="E24400">
        <v>0</v>
      </c>
    </row>
    <row r="24401" spans="1:5" x14ac:dyDescent="0.3">
      <c r="A24401">
        <v>23310026</v>
      </c>
      <c r="B24401" t="s">
        <v>1372</v>
      </c>
      <c r="C24401" t="s">
        <v>8</v>
      </c>
      <c r="D24401" t="s">
        <v>2405</v>
      </c>
      <c r="E24401">
        <v>0</v>
      </c>
    </row>
    <row r="24402" spans="1:5" x14ac:dyDescent="0.3">
      <c r="A24402">
        <v>23310026</v>
      </c>
      <c r="B24402" t="s">
        <v>1372</v>
      </c>
      <c r="C24402" t="s">
        <v>8</v>
      </c>
      <c r="D24402" t="s">
        <v>2406</v>
      </c>
      <c r="E24402">
        <v>0</v>
      </c>
    </row>
    <row r="24403" spans="1:5" x14ac:dyDescent="0.3">
      <c r="A24403">
        <v>23310026</v>
      </c>
      <c r="B24403" t="s">
        <v>1372</v>
      </c>
      <c r="C24403" t="s">
        <v>8</v>
      </c>
      <c r="D24403" t="s">
        <v>2407</v>
      </c>
      <c r="E24403">
        <v>0</v>
      </c>
    </row>
    <row r="24404" spans="1:5" x14ac:dyDescent="0.3">
      <c r="A24404">
        <v>23310026</v>
      </c>
      <c r="B24404" t="s">
        <v>1372</v>
      </c>
      <c r="C24404" t="s">
        <v>8</v>
      </c>
      <c r="D24404" t="s">
        <v>2408</v>
      </c>
      <c r="E24404">
        <v>0</v>
      </c>
    </row>
    <row r="24405" spans="1:5" x14ac:dyDescent="0.3">
      <c r="A24405">
        <v>23310026</v>
      </c>
      <c r="B24405" t="s">
        <v>1372</v>
      </c>
      <c r="C24405" t="s">
        <v>8</v>
      </c>
      <c r="D24405" t="s">
        <v>2409</v>
      </c>
      <c r="E24405">
        <v>0</v>
      </c>
    </row>
    <row r="24406" spans="1:5" x14ac:dyDescent="0.3">
      <c r="A24406">
        <v>23310026</v>
      </c>
      <c r="B24406" t="s">
        <v>1372</v>
      </c>
      <c r="C24406" t="s">
        <v>8</v>
      </c>
      <c r="D24406" t="s">
        <v>2410</v>
      </c>
      <c r="E24406">
        <v>0</v>
      </c>
    </row>
    <row r="24407" spans="1:5" x14ac:dyDescent="0.3">
      <c r="A24407">
        <v>23310026</v>
      </c>
      <c r="B24407" t="s">
        <v>1372</v>
      </c>
      <c r="C24407" t="s">
        <v>8</v>
      </c>
      <c r="D24407" t="s">
        <v>2411</v>
      </c>
      <c r="E24407">
        <v>0</v>
      </c>
    </row>
    <row r="24408" spans="1:5" x14ac:dyDescent="0.3">
      <c r="A24408">
        <v>23310026</v>
      </c>
      <c r="B24408" t="s">
        <v>1372</v>
      </c>
      <c r="C24408" t="s">
        <v>8</v>
      </c>
      <c r="D24408" t="s">
        <v>2412</v>
      </c>
      <c r="E24408">
        <v>-2</v>
      </c>
    </row>
    <row r="24409" spans="1:5" x14ac:dyDescent="0.3">
      <c r="A24409">
        <v>23310026</v>
      </c>
      <c r="B24409" t="s">
        <v>1372</v>
      </c>
      <c r="C24409" t="s">
        <v>8</v>
      </c>
      <c r="D24409" t="s">
        <v>2413</v>
      </c>
      <c r="E24409">
        <v>0</v>
      </c>
    </row>
    <row r="24410" spans="1:5" x14ac:dyDescent="0.3">
      <c r="A24410">
        <v>23320023</v>
      </c>
      <c r="B24410" t="s">
        <v>1374</v>
      </c>
      <c r="C24410" t="s">
        <v>8</v>
      </c>
      <c r="D24410" t="s">
        <v>2378</v>
      </c>
      <c r="E24410">
        <v>0</v>
      </c>
    </row>
    <row r="24411" spans="1:5" x14ac:dyDescent="0.3">
      <c r="A24411">
        <v>23320023</v>
      </c>
      <c r="B24411" t="s">
        <v>1374</v>
      </c>
      <c r="C24411" t="s">
        <v>8</v>
      </c>
      <c r="D24411" t="s">
        <v>2379</v>
      </c>
      <c r="E24411">
        <v>0</v>
      </c>
    </row>
    <row r="24412" spans="1:5" x14ac:dyDescent="0.3">
      <c r="A24412">
        <v>23320023</v>
      </c>
      <c r="B24412" t="s">
        <v>1374</v>
      </c>
      <c r="C24412" t="s">
        <v>8</v>
      </c>
      <c r="D24412" t="s">
        <v>2380</v>
      </c>
      <c r="E24412">
        <v>0</v>
      </c>
    </row>
    <row r="24413" spans="1:5" x14ac:dyDescent="0.3">
      <c r="A24413">
        <v>23320023</v>
      </c>
      <c r="B24413" t="s">
        <v>1374</v>
      </c>
      <c r="C24413" t="s">
        <v>8</v>
      </c>
      <c r="D24413" t="s">
        <v>2381</v>
      </c>
      <c r="E24413">
        <v>0</v>
      </c>
    </row>
    <row r="24414" spans="1:5" x14ac:dyDescent="0.3">
      <c r="A24414">
        <v>23320023</v>
      </c>
      <c r="B24414" t="s">
        <v>1374</v>
      </c>
      <c r="C24414" t="s">
        <v>8</v>
      </c>
      <c r="D24414" t="s">
        <v>2382</v>
      </c>
      <c r="E24414">
        <v>0</v>
      </c>
    </row>
    <row r="24415" spans="1:5" x14ac:dyDescent="0.3">
      <c r="A24415">
        <v>23320023</v>
      </c>
      <c r="B24415" t="s">
        <v>1374</v>
      </c>
      <c r="C24415" t="s">
        <v>8</v>
      </c>
      <c r="D24415" t="s">
        <v>2383</v>
      </c>
      <c r="E24415">
        <v>0</v>
      </c>
    </row>
    <row r="24416" spans="1:5" x14ac:dyDescent="0.3">
      <c r="A24416">
        <v>23320023</v>
      </c>
      <c r="B24416" t="s">
        <v>1374</v>
      </c>
      <c r="C24416" t="s">
        <v>8</v>
      </c>
      <c r="D24416" t="s">
        <v>2384</v>
      </c>
      <c r="E24416">
        <v>0</v>
      </c>
    </row>
    <row r="24417" spans="1:5" x14ac:dyDescent="0.3">
      <c r="A24417">
        <v>23320023</v>
      </c>
      <c r="B24417" t="s">
        <v>1374</v>
      </c>
      <c r="C24417" t="s">
        <v>8</v>
      </c>
      <c r="D24417" t="s">
        <v>2385</v>
      </c>
      <c r="E24417">
        <v>0</v>
      </c>
    </row>
    <row r="24418" spans="1:5" x14ac:dyDescent="0.3">
      <c r="A24418">
        <v>23320023</v>
      </c>
      <c r="B24418" t="s">
        <v>1374</v>
      </c>
      <c r="C24418" t="s">
        <v>8</v>
      </c>
      <c r="D24418" t="s">
        <v>2386</v>
      </c>
      <c r="E24418">
        <v>0</v>
      </c>
    </row>
    <row r="24419" spans="1:5" x14ac:dyDescent="0.3">
      <c r="A24419">
        <v>23320023</v>
      </c>
      <c r="B24419" t="s">
        <v>1374</v>
      </c>
      <c r="C24419" t="s">
        <v>8</v>
      </c>
      <c r="D24419" t="s">
        <v>2387</v>
      </c>
      <c r="E24419">
        <v>0</v>
      </c>
    </row>
    <row r="24420" spans="1:5" x14ac:dyDescent="0.3">
      <c r="A24420">
        <v>23320023</v>
      </c>
      <c r="B24420" t="s">
        <v>1374</v>
      </c>
      <c r="C24420" t="s">
        <v>8</v>
      </c>
      <c r="D24420" t="s">
        <v>2388</v>
      </c>
      <c r="E24420">
        <v>-2</v>
      </c>
    </row>
    <row r="24421" spans="1:5" x14ac:dyDescent="0.3">
      <c r="A24421">
        <v>23320023</v>
      </c>
      <c r="B24421" t="s">
        <v>1374</v>
      </c>
      <c r="C24421" t="s">
        <v>8</v>
      </c>
      <c r="D24421" t="s">
        <v>2389</v>
      </c>
      <c r="E24421">
        <v>0</v>
      </c>
    </row>
    <row r="24422" spans="1:5" x14ac:dyDescent="0.3">
      <c r="A24422">
        <v>23320023</v>
      </c>
      <c r="B24422" t="s">
        <v>1374</v>
      </c>
      <c r="C24422" t="s">
        <v>8</v>
      </c>
      <c r="D24422" t="s">
        <v>2390</v>
      </c>
      <c r="E24422">
        <v>-2</v>
      </c>
    </row>
    <row r="24423" spans="1:5" x14ac:dyDescent="0.3">
      <c r="A24423">
        <v>23320023</v>
      </c>
      <c r="B24423" t="s">
        <v>1374</v>
      </c>
      <c r="C24423" t="s">
        <v>8</v>
      </c>
      <c r="D24423" t="s">
        <v>2391</v>
      </c>
      <c r="E24423">
        <v>0</v>
      </c>
    </row>
    <row r="24424" spans="1:5" x14ac:dyDescent="0.3">
      <c r="A24424">
        <v>23320023</v>
      </c>
      <c r="B24424" t="s">
        <v>1374</v>
      </c>
      <c r="C24424" t="s">
        <v>8</v>
      </c>
      <c r="D24424" t="s">
        <v>2392</v>
      </c>
      <c r="E24424">
        <v>0</v>
      </c>
    </row>
    <row r="24425" spans="1:5" x14ac:dyDescent="0.3">
      <c r="A24425">
        <v>23320023</v>
      </c>
      <c r="B24425" t="s">
        <v>1374</v>
      </c>
      <c r="C24425" t="s">
        <v>8</v>
      </c>
      <c r="D24425" t="s">
        <v>2393</v>
      </c>
      <c r="E24425">
        <v>0</v>
      </c>
    </row>
    <row r="24426" spans="1:5" x14ac:dyDescent="0.3">
      <c r="A24426">
        <v>23320023</v>
      </c>
      <c r="B24426" t="s">
        <v>1374</v>
      </c>
      <c r="C24426" t="s">
        <v>8</v>
      </c>
      <c r="D24426" t="s">
        <v>2394</v>
      </c>
      <c r="E24426">
        <v>0</v>
      </c>
    </row>
    <row r="24427" spans="1:5" x14ac:dyDescent="0.3">
      <c r="A24427">
        <v>23320023</v>
      </c>
      <c r="B24427" t="s">
        <v>1374</v>
      </c>
      <c r="C24427" t="s">
        <v>8</v>
      </c>
      <c r="D24427" t="s">
        <v>2395</v>
      </c>
      <c r="E24427">
        <v>0</v>
      </c>
    </row>
    <row r="24428" spans="1:5" x14ac:dyDescent="0.3">
      <c r="A24428">
        <v>23320023</v>
      </c>
      <c r="B24428" t="s">
        <v>1374</v>
      </c>
      <c r="C24428" t="s">
        <v>8</v>
      </c>
      <c r="D24428" t="s">
        <v>2396</v>
      </c>
      <c r="E24428">
        <v>0</v>
      </c>
    </row>
    <row r="24429" spans="1:5" x14ac:dyDescent="0.3">
      <c r="A24429">
        <v>23320023</v>
      </c>
      <c r="B24429" t="s">
        <v>1374</v>
      </c>
      <c r="C24429" t="s">
        <v>8</v>
      </c>
      <c r="D24429" t="s">
        <v>2397</v>
      </c>
      <c r="E24429">
        <v>0</v>
      </c>
    </row>
    <row r="24430" spans="1:5" x14ac:dyDescent="0.3">
      <c r="A24430">
        <v>23320023</v>
      </c>
      <c r="B24430" t="s">
        <v>1374</v>
      </c>
      <c r="C24430" t="s">
        <v>8</v>
      </c>
      <c r="D24430" t="s">
        <v>2398</v>
      </c>
      <c r="E24430">
        <v>0</v>
      </c>
    </row>
    <row r="24431" spans="1:5" x14ac:dyDescent="0.3">
      <c r="A24431">
        <v>23320023</v>
      </c>
      <c r="B24431" t="s">
        <v>1374</v>
      </c>
      <c r="C24431" t="s">
        <v>8</v>
      </c>
      <c r="D24431" t="s">
        <v>2399</v>
      </c>
      <c r="E24431">
        <v>0</v>
      </c>
    </row>
    <row r="24432" spans="1:5" x14ac:dyDescent="0.3">
      <c r="A24432">
        <v>23320023</v>
      </c>
      <c r="B24432" t="s">
        <v>1374</v>
      </c>
      <c r="C24432" t="s">
        <v>8</v>
      </c>
      <c r="D24432" t="s">
        <v>2400</v>
      </c>
      <c r="E24432">
        <v>0</v>
      </c>
    </row>
    <row r="24433" spans="1:5" x14ac:dyDescent="0.3">
      <c r="A24433">
        <v>23320023</v>
      </c>
      <c r="B24433" t="s">
        <v>1374</v>
      </c>
      <c r="C24433" t="s">
        <v>8</v>
      </c>
      <c r="D24433" t="s">
        <v>2401</v>
      </c>
      <c r="E24433">
        <v>0</v>
      </c>
    </row>
    <row r="24434" spans="1:5" x14ac:dyDescent="0.3">
      <c r="A24434">
        <v>23320023</v>
      </c>
      <c r="B24434" t="s">
        <v>1374</v>
      </c>
      <c r="C24434" t="s">
        <v>8</v>
      </c>
      <c r="D24434" t="s">
        <v>2402</v>
      </c>
      <c r="E24434">
        <v>0</v>
      </c>
    </row>
    <row r="24435" spans="1:5" x14ac:dyDescent="0.3">
      <c r="A24435">
        <v>23320023</v>
      </c>
      <c r="B24435" t="s">
        <v>1374</v>
      </c>
      <c r="C24435" t="s">
        <v>8</v>
      </c>
      <c r="D24435" t="s">
        <v>2403</v>
      </c>
      <c r="E24435">
        <v>-1</v>
      </c>
    </row>
    <row r="24436" spans="1:5" x14ac:dyDescent="0.3">
      <c r="A24436">
        <v>23320023</v>
      </c>
      <c r="B24436" t="s">
        <v>1374</v>
      </c>
      <c r="C24436" t="s">
        <v>8</v>
      </c>
      <c r="D24436" t="s">
        <v>2404</v>
      </c>
      <c r="E24436">
        <v>0</v>
      </c>
    </row>
    <row r="24437" spans="1:5" x14ac:dyDescent="0.3">
      <c r="A24437">
        <v>23320023</v>
      </c>
      <c r="B24437" t="s">
        <v>1374</v>
      </c>
      <c r="C24437" t="s">
        <v>8</v>
      </c>
      <c r="D24437" t="s">
        <v>2405</v>
      </c>
      <c r="E24437">
        <v>0</v>
      </c>
    </row>
    <row r="24438" spans="1:5" x14ac:dyDescent="0.3">
      <c r="A24438">
        <v>23320023</v>
      </c>
      <c r="B24438" t="s">
        <v>1374</v>
      </c>
      <c r="C24438" t="s">
        <v>8</v>
      </c>
      <c r="D24438" t="s">
        <v>2406</v>
      </c>
      <c r="E24438">
        <v>0</v>
      </c>
    </row>
    <row r="24439" spans="1:5" x14ac:dyDescent="0.3">
      <c r="A24439">
        <v>23320023</v>
      </c>
      <c r="B24439" t="s">
        <v>1374</v>
      </c>
      <c r="C24439" t="s">
        <v>8</v>
      </c>
      <c r="D24439" t="s">
        <v>2407</v>
      </c>
      <c r="E24439">
        <v>0</v>
      </c>
    </row>
    <row r="24440" spans="1:5" x14ac:dyDescent="0.3">
      <c r="A24440">
        <v>23320023</v>
      </c>
      <c r="B24440" t="s">
        <v>1374</v>
      </c>
      <c r="C24440" t="s">
        <v>8</v>
      </c>
      <c r="D24440" t="s">
        <v>2408</v>
      </c>
      <c r="E24440">
        <v>0</v>
      </c>
    </row>
    <row r="24441" spans="1:5" x14ac:dyDescent="0.3">
      <c r="A24441">
        <v>23320023</v>
      </c>
      <c r="B24441" t="s">
        <v>1374</v>
      </c>
      <c r="C24441" t="s">
        <v>8</v>
      </c>
      <c r="D24441" t="s">
        <v>2409</v>
      </c>
      <c r="E24441">
        <v>0</v>
      </c>
    </row>
    <row r="24442" spans="1:5" x14ac:dyDescent="0.3">
      <c r="A24442">
        <v>23320023</v>
      </c>
      <c r="B24442" t="s">
        <v>1374</v>
      </c>
      <c r="C24442" t="s">
        <v>8</v>
      </c>
      <c r="D24442" t="s">
        <v>2410</v>
      </c>
      <c r="E24442">
        <v>0</v>
      </c>
    </row>
    <row r="24443" spans="1:5" x14ac:dyDescent="0.3">
      <c r="A24443">
        <v>23320023</v>
      </c>
      <c r="B24443" t="s">
        <v>1374</v>
      </c>
      <c r="C24443" t="s">
        <v>8</v>
      </c>
      <c r="D24443" t="s">
        <v>2411</v>
      </c>
      <c r="E24443">
        <v>-3</v>
      </c>
    </row>
    <row r="24444" spans="1:5" x14ac:dyDescent="0.3">
      <c r="A24444">
        <v>23320023</v>
      </c>
      <c r="B24444" t="s">
        <v>1374</v>
      </c>
      <c r="C24444" t="s">
        <v>8</v>
      </c>
      <c r="D24444" t="s">
        <v>2412</v>
      </c>
      <c r="E24444">
        <v>0</v>
      </c>
    </row>
    <row r="24445" spans="1:5" x14ac:dyDescent="0.3">
      <c r="A24445">
        <v>23320023</v>
      </c>
      <c r="B24445" t="s">
        <v>1374</v>
      </c>
      <c r="C24445" t="s">
        <v>8</v>
      </c>
      <c r="D24445" t="s">
        <v>2413</v>
      </c>
      <c r="E24445">
        <v>0</v>
      </c>
    </row>
    <row r="24446" spans="1:5" x14ac:dyDescent="0.3">
      <c r="A24446">
        <v>23320033</v>
      </c>
      <c r="B24446" t="s">
        <v>1376</v>
      </c>
      <c r="C24446" t="s">
        <v>8</v>
      </c>
      <c r="D24446" t="s">
        <v>2378</v>
      </c>
      <c r="E24446">
        <v>0</v>
      </c>
    </row>
    <row r="24447" spans="1:5" x14ac:dyDescent="0.3">
      <c r="A24447">
        <v>23320033</v>
      </c>
      <c r="B24447" t="s">
        <v>1376</v>
      </c>
      <c r="C24447" t="s">
        <v>8</v>
      </c>
      <c r="D24447" t="s">
        <v>2379</v>
      </c>
      <c r="E24447">
        <v>0</v>
      </c>
    </row>
    <row r="24448" spans="1:5" x14ac:dyDescent="0.3">
      <c r="A24448">
        <v>23320033</v>
      </c>
      <c r="B24448" t="s">
        <v>1376</v>
      </c>
      <c r="C24448" t="s">
        <v>8</v>
      </c>
      <c r="D24448" t="s">
        <v>2380</v>
      </c>
      <c r="E24448">
        <v>0</v>
      </c>
    </row>
    <row r="24449" spans="1:5" x14ac:dyDescent="0.3">
      <c r="A24449">
        <v>23320033</v>
      </c>
      <c r="B24449" t="s">
        <v>1376</v>
      </c>
      <c r="C24449" t="s">
        <v>8</v>
      </c>
      <c r="D24449" t="s">
        <v>2381</v>
      </c>
      <c r="E24449">
        <v>0</v>
      </c>
    </row>
    <row r="24450" spans="1:5" x14ac:dyDescent="0.3">
      <c r="A24450">
        <v>23320033</v>
      </c>
      <c r="B24450" t="s">
        <v>1376</v>
      </c>
      <c r="C24450" t="s">
        <v>8</v>
      </c>
      <c r="D24450" t="s">
        <v>2382</v>
      </c>
      <c r="E24450">
        <v>0</v>
      </c>
    </row>
    <row r="24451" spans="1:5" x14ac:dyDescent="0.3">
      <c r="A24451">
        <v>23320033</v>
      </c>
      <c r="B24451" t="s">
        <v>1376</v>
      </c>
      <c r="C24451" t="s">
        <v>8</v>
      </c>
      <c r="D24451" t="s">
        <v>2383</v>
      </c>
      <c r="E24451">
        <v>0</v>
      </c>
    </row>
    <row r="24452" spans="1:5" x14ac:dyDescent="0.3">
      <c r="A24452">
        <v>23320033</v>
      </c>
      <c r="B24452" t="s">
        <v>1376</v>
      </c>
      <c r="C24452" t="s">
        <v>8</v>
      </c>
      <c r="D24452" t="s">
        <v>2384</v>
      </c>
      <c r="E24452">
        <v>0</v>
      </c>
    </row>
    <row r="24453" spans="1:5" x14ac:dyDescent="0.3">
      <c r="A24453">
        <v>23320033</v>
      </c>
      <c r="B24453" t="s">
        <v>1376</v>
      </c>
      <c r="C24453" t="s">
        <v>8</v>
      </c>
      <c r="D24453" t="s">
        <v>2385</v>
      </c>
      <c r="E24453">
        <v>0</v>
      </c>
    </row>
    <row r="24454" spans="1:5" x14ac:dyDescent="0.3">
      <c r="A24454">
        <v>23320033</v>
      </c>
      <c r="B24454" t="s">
        <v>1376</v>
      </c>
      <c r="C24454" t="s">
        <v>8</v>
      </c>
      <c r="D24454" t="s">
        <v>2386</v>
      </c>
      <c r="E24454">
        <v>0</v>
      </c>
    </row>
    <row r="24455" spans="1:5" x14ac:dyDescent="0.3">
      <c r="A24455">
        <v>23320033</v>
      </c>
      <c r="B24455" t="s">
        <v>1376</v>
      </c>
      <c r="C24455" t="s">
        <v>8</v>
      </c>
      <c r="D24455" t="s">
        <v>2387</v>
      </c>
      <c r="E24455">
        <v>0</v>
      </c>
    </row>
    <row r="24456" spans="1:5" x14ac:dyDescent="0.3">
      <c r="A24456">
        <v>23320033</v>
      </c>
      <c r="B24456" t="s">
        <v>1376</v>
      </c>
      <c r="C24456" t="s">
        <v>8</v>
      </c>
      <c r="D24456" t="s">
        <v>2388</v>
      </c>
      <c r="E24456">
        <v>0</v>
      </c>
    </row>
    <row r="24457" spans="1:5" x14ac:dyDescent="0.3">
      <c r="A24457">
        <v>23320033</v>
      </c>
      <c r="B24457" t="s">
        <v>1376</v>
      </c>
      <c r="C24457" t="s">
        <v>8</v>
      </c>
      <c r="D24457" t="s">
        <v>2389</v>
      </c>
      <c r="E24457">
        <v>0</v>
      </c>
    </row>
    <row r="24458" spans="1:5" x14ac:dyDescent="0.3">
      <c r="A24458">
        <v>23320033</v>
      </c>
      <c r="B24458" t="s">
        <v>1376</v>
      </c>
      <c r="C24458" t="s">
        <v>8</v>
      </c>
      <c r="D24458" t="s">
        <v>2390</v>
      </c>
      <c r="E24458">
        <v>0</v>
      </c>
    </row>
    <row r="24459" spans="1:5" x14ac:dyDescent="0.3">
      <c r="A24459">
        <v>23320033</v>
      </c>
      <c r="B24459" t="s">
        <v>1376</v>
      </c>
      <c r="C24459" t="s">
        <v>8</v>
      </c>
      <c r="D24459" t="s">
        <v>2391</v>
      </c>
      <c r="E24459">
        <v>0</v>
      </c>
    </row>
    <row r="24460" spans="1:5" x14ac:dyDescent="0.3">
      <c r="A24460">
        <v>23320033</v>
      </c>
      <c r="B24460" t="s">
        <v>1376</v>
      </c>
      <c r="C24460" t="s">
        <v>8</v>
      </c>
      <c r="D24460" t="s">
        <v>2392</v>
      </c>
      <c r="E24460">
        <v>0</v>
      </c>
    </row>
    <row r="24461" spans="1:5" x14ac:dyDescent="0.3">
      <c r="A24461">
        <v>23320033</v>
      </c>
      <c r="B24461" t="s">
        <v>1376</v>
      </c>
      <c r="C24461" t="s">
        <v>8</v>
      </c>
      <c r="D24461" t="s">
        <v>2393</v>
      </c>
      <c r="E24461">
        <v>0</v>
      </c>
    </row>
    <row r="24462" spans="1:5" x14ac:dyDescent="0.3">
      <c r="A24462">
        <v>23320033</v>
      </c>
      <c r="B24462" t="s">
        <v>1376</v>
      </c>
      <c r="C24462" t="s">
        <v>8</v>
      </c>
      <c r="D24462" t="s">
        <v>2394</v>
      </c>
      <c r="E24462">
        <v>0</v>
      </c>
    </row>
    <row r="24463" spans="1:5" x14ac:dyDescent="0.3">
      <c r="A24463">
        <v>23320033</v>
      </c>
      <c r="B24463" t="s">
        <v>1376</v>
      </c>
      <c r="C24463" t="s">
        <v>8</v>
      </c>
      <c r="D24463" t="s">
        <v>2395</v>
      </c>
      <c r="E24463">
        <v>0</v>
      </c>
    </row>
    <row r="24464" spans="1:5" x14ac:dyDescent="0.3">
      <c r="A24464">
        <v>23320033</v>
      </c>
      <c r="B24464" t="s">
        <v>1376</v>
      </c>
      <c r="C24464" t="s">
        <v>8</v>
      </c>
      <c r="D24464" t="s">
        <v>2396</v>
      </c>
      <c r="E24464">
        <v>0</v>
      </c>
    </row>
    <row r="24465" spans="1:5" x14ac:dyDescent="0.3">
      <c r="A24465">
        <v>23320033</v>
      </c>
      <c r="B24465" t="s">
        <v>1376</v>
      </c>
      <c r="C24465" t="s">
        <v>8</v>
      </c>
      <c r="D24465" t="s">
        <v>2397</v>
      </c>
      <c r="E24465">
        <v>0</v>
      </c>
    </row>
    <row r="24466" spans="1:5" x14ac:dyDescent="0.3">
      <c r="A24466">
        <v>23320033</v>
      </c>
      <c r="B24466" t="s">
        <v>1376</v>
      </c>
      <c r="C24466" t="s">
        <v>8</v>
      </c>
      <c r="D24466" t="s">
        <v>2398</v>
      </c>
      <c r="E24466">
        <v>0</v>
      </c>
    </row>
    <row r="24467" spans="1:5" x14ac:dyDescent="0.3">
      <c r="A24467">
        <v>23320033</v>
      </c>
      <c r="B24467" t="s">
        <v>1376</v>
      </c>
      <c r="C24467" t="s">
        <v>8</v>
      </c>
      <c r="D24467" t="s">
        <v>2399</v>
      </c>
      <c r="E24467">
        <v>0</v>
      </c>
    </row>
    <row r="24468" spans="1:5" x14ac:dyDescent="0.3">
      <c r="A24468">
        <v>23320033</v>
      </c>
      <c r="B24468" t="s">
        <v>1376</v>
      </c>
      <c r="C24468" t="s">
        <v>8</v>
      </c>
      <c r="D24468" t="s">
        <v>2400</v>
      </c>
      <c r="E24468">
        <v>0</v>
      </c>
    </row>
    <row r="24469" spans="1:5" x14ac:dyDescent="0.3">
      <c r="A24469">
        <v>23320033</v>
      </c>
      <c r="B24469" t="s">
        <v>1376</v>
      </c>
      <c r="C24469" t="s">
        <v>8</v>
      </c>
      <c r="D24469" t="s">
        <v>2401</v>
      </c>
      <c r="E24469">
        <v>-1</v>
      </c>
    </row>
    <row r="24470" spans="1:5" x14ac:dyDescent="0.3">
      <c r="A24470">
        <v>23320033</v>
      </c>
      <c r="B24470" t="s">
        <v>1376</v>
      </c>
      <c r="C24470" t="s">
        <v>8</v>
      </c>
      <c r="D24470" t="s">
        <v>2402</v>
      </c>
      <c r="E24470">
        <v>0</v>
      </c>
    </row>
    <row r="24471" spans="1:5" x14ac:dyDescent="0.3">
      <c r="A24471">
        <v>23320033</v>
      </c>
      <c r="B24471" t="s">
        <v>1376</v>
      </c>
      <c r="C24471" t="s">
        <v>8</v>
      </c>
      <c r="D24471" t="s">
        <v>2403</v>
      </c>
      <c r="E24471">
        <v>-2</v>
      </c>
    </row>
    <row r="24472" spans="1:5" x14ac:dyDescent="0.3">
      <c r="A24472">
        <v>23320033</v>
      </c>
      <c r="B24472" t="s">
        <v>1376</v>
      </c>
      <c r="C24472" t="s">
        <v>8</v>
      </c>
      <c r="D24472" t="s">
        <v>2404</v>
      </c>
      <c r="E24472">
        <v>0</v>
      </c>
    </row>
    <row r="24473" spans="1:5" x14ac:dyDescent="0.3">
      <c r="A24473">
        <v>23320033</v>
      </c>
      <c r="B24473" t="s">
        <v>1376</v>
      </c>
      <c r="C24473" t="s">
        <v>8</v>
      </c>
      <c r="D24473" t="s">
        <v>2405</v>
      </c>
      <c r="E24473">
        <v>0</v>
      </c>
    </row>
    <row r="24474" spans="1:5" x14ac:dyDescent="0.3">
      <c r="A24474">
        <v>23320033</v>
      </c>
      <c r="B24474" t="s">
        <v>1376</v>
      </c>
      <c r="C24474" t="s">
        <v>8</v>
      </c>
      <c r="D24474" t="s">
        <v>2406</v>
      </c>
      <c r="E24474">
        <v>0</v>
      </c>
    </row>
    <row r="24475" spans="1:5" x14ac:dyDescent="0.3">
      <c r="A24475">
        <v>23320033</v>
      </c>
      <c r="B24475" t="s">
        <v>1376</v>
      </c>
      <c r="C24475" t="s">
        <v>8</v>
      </c>
      <c r="D24475" t="s">
        <v>2407</v>
      </c>
      <c r="E24475">
        <v>0</v>
      </c>
    </row>
    <row r="24476" spans="1:5" x14ac:dyDescent="0.3">
      <c r="A24476">
        <v>23320033</v>
      </c>
      <c r="B24476" t="s">
        <v>1376</v>
      </c>
      <c r="C24476" t="s">
        <v>8</v>
      </c>
      <c r="D24476" t="s">
        <v>2408</v>
      </c>
      <c r="E24476">
        <v>0</v>
      </c>
    </row>
    <row r="24477" spans="1:5" x14ac:dyDescent="0.3">
      <c r="A24477">
        <v>23320033</v>
      </c>
      <c r="B24477" t="s">
        <v>1376</v>
      </c>
      <c r="C24477" t="s">
        <v>8</v>
      </c>
      <c r="D24477" t="s">
        <v>2409</v>
      </c>
      <c r="E24477">
        <v>0</v>
      </c>
    </row>
    <row r="24478" spans="1:5" x14ac:dyDescent="0.3">
      <c r="A24478">
        <v>23320033</v>
      </c>
      <c r="B24478" t="s">
        <v>1376</v>
      </c>
      <c r="C24478" t="s">
        <v>8</v>
      </c>
      <c r="D24478" t="s">
        <v>2410</v>
      </c>
      <c r="E24478">
        <v>0</v>
      </c>
    </row>
    <row r="24479" spans="1:5" x14ac:dyDescent="0.3">
      <c r="A24479">
        <v>23320033</v>
      </c>
      <c r="B24479" t="s">
        <v>1376</v>
      </c>
      <c r="C24479" t="s">
        <v>8</v>
      </c>
      <c r="D24479" t="s">
        <v>2411</v>
      </c>
      <c r="E24479">
        <v>-3</v>
      </c>
    </row>
    <row r="24480" spans="1:5" x14ac:dyDescent="0.3">
      <c r="A24480">
        <v>23320033</v>
      </c>
      <c r="B24480" t="s">
        <v>1376</v>
      </c>
      <c r="C24480" t="s">
        <v>8</v>
      </c>
      <c r="D24480" t="s">
        <v>2412</v>
      </c>
      <c r="E24480">
        <v>0</v>
      </c>
    </row>
    <row r="24481" spans="1:5" x14ac:dyDescent="0.3">
      <c r="A24481">
        <v>23320033</v>
      </c>
      <c r="B24481" t="s">
        <v>1376</v>
      </c>
      <c r="C24481" t="s">
        <v>8</v>
      </c>
      <c r="D24481" t="s">
        <v>2413</v>
      </c>
      <c r="E24481">
        <v>0</v>
      </c>
    </row>
    <row r="24482" spans="1:5" x14ac:dyDescent="0.3">
      <c r="A24482">
        <v>50100005</v>
      </c>
      <c r="B24482" t="s">
        <v>1378</v>
      </c>
      <c r="C24482" t="s">
        <v>130</v>
      </c>
      <c r="D24482" t="s">
        <v>2378</v>
      </c>
      <c r="E24482">
        <v>0</v>
      </c>
    </row>
    <row r="24483" spans="1:5" x14ac:dyDescent="0.3">
      <c r="A24483">
        <v>50100005</v>
      </c>
      <c r="B24483" t="s">
        <v>1378</v>
      </c>
      <c r="C24483" t="s">
        <v>130</v>
      </c>
      <c r="D24483" t="s">
        <v>2379</v>
      </c>
      <c r="E24483">
        <v>0</v>
      </c>
    </row>
    <row r="24484" spans="1:5" x14ac:dyDescent="0.3">
      <c r="A24484">
        <v>50100005</v>
      </c>
      <c r="B24484" t="s">
        <v>1378</v>
      </c>
      <c r="C24484" t="s">
        <v>130</v>
      </c>
      <c r="D24484" t="s">
        <v>2380</v>
      </c>
      <c r="E24484">
        <v>0</v>
      </c>
    </row>
    <row r="24485" spans="1:5" x14ac:dyDescent="0.3">
      <c r="A24485">
        <v>50100005</v>
      </c>
      <c r="B24485" t="s">
        <v>1378</v>
      </c>
      <c r="C24485" t="s">
        <v>130</v>
      </c>
      <c r="D24485" t="s">
        <v>2381</v>
      </c>
      <c r="E24485">
        <v>0</v>
      </c>
    </row>
    <row r="24486" spans="1:5" x14ac:dyDescent="0.3">
      <c r="A24486">
        <v>50100005</v>
      </c>
      <c r="B24486" t="s">
        <v>1378</v>
      </c>
      <c r="C24486" t="s">
        <v>130</v>
      </c>
      <c r="D24486" t="s">
        <v>2382</v>
      </c>
      <c r="E24486">
        <v>0</v>
      </c>
    </row>
    <row r="24487" spans="1:5" x14ac:dyDescent="0.3">
      <c r="A24487">
        <v>50100005</v>
      </c>
      <c r="B24487" t="s">
        <v>1378</v>
      </c>
      <c r="C24487" t="s">
        <v>130</v>
      </c>
      <c r="D24487" t="s">
        <v>2383</v>
      </c>
      <c r="E24487">
        <v>0</v>
      </c>
    </row>
    <row r="24488" spans="1:5" x14ac:dyDescent="0.3">
      <c r="A24488">
        <v>50100005</v>
      </c>
      <c r="B24488" t="s">
        <v>1378</v>
      </c>
      <c r="C24488" t="s">
        <v>130</v>
      </c>
      <c r="D24488" t="s">
        <v>2384</v>
      </c>
      <c r="E24488">
        <v>0</v>
      </c>
    </row>
    <row r="24489" spans="1:5" x14ac:dyDescent="0.3">
      <c r="A24489">
        <v>50100005</v>
      </c>
      <c r="B24489" t="s">
        <v>1378</v>
      </c>
      <c r="C24489" t="s">
        <v>130</v>
      </c>
      <c r="D24489" t="s">
        <v>2385</v>
      </c>
      <c r="E24489">
        <v>0</v>
      </c>
    </row>
    <row r="24490" spans="1:5" x14ac:dyDescent="0.3">
      <c r="A24490">
        <v>50100005</v>
      </c>
      <c r="B24490" t="s">
        <v>1378</v>
      </c>
      <c r="C24490" t="s">
        <v>130</v>
      </c>
      <c r="D24490" t="s">
        <v>2386</v>
      </c>
      <c r="E24490">
        <v>0</v>
      </c>
    </row>
    <row r="24491" spans="1:5" x14ac:dyDescent="0.3">
      <c r="A24491">
        <v>50100005</v>
      </c>
      <c r="B24491" t="s">
        <v>1378</v>
      </c>
      <c r="C24491" t="s">
        <v>130</v>
      </c>
      <c r="D24491" t="s">
        <v>2387</v>
      </c>
      <c r="E24491">
        <v>0</v>
      </c>
    </row>
    <row r="24492" spans="1:5" x14ac:dyDescent="0.3">
      <c r="A24492">
        <v>50100005</v>
      </c>
      <c r="B24492" t="s">
        <v>1378</v>
      </c>
      <c r="C24492" t="s">
        <v>130</v>
      </c>
      <c r="D24492" t="s">
        <v>2388</v>
      </c>
      <c r="E24492">
        <v>0</v>
      </c>
    </row>
    <row r="24493" spans="1:5" x14ac:dyDescent="0.3">
      <c r="A24493">
        <v>50100005</v>
      </c>
      <c r="B24493" t="s">
        <v>1378</v>
      </c>
      <c r="C24493" t="s">
        <v>130</v>
      </c>
      <c r="D24493" t="s">
        <v>2389</v>
      </c>
      <c r="E24493">
        <v>0</v>
      </c>
    </row>
    <row r="24494" spans="1:5" x14ac:dyDescent="0.3">
      <c r="A24494">
        <v>50100005</v>
      </c>
      <c r="B24494" t="s">
        <v>1378</v>
      </c>
      <c r="C24494" t="s">
        <v>130</v>
      </c>
      <c r="D24494" t="s">
        <v>2390</v>
      </c>
      <c r="E24494">
        <v>0</v>
      </c>
    </row>
    <row r="24495" spans="1:5" x14ac:dyDescent="0.3">
      <c r="A24495">
        <v>50100005</v>
      </c>
      <c r="B24495" t="s">
        <v>1378</v>
      </c>
      <c r="C24495" t="s">
        <v>130</v>
      </c>
      <c r="D24495" t="s">
        <v>2391</v>
      </c>
      <c r="E24495">
        <v>0</v>
      </c>
    </row>
    <row r="24496" spans="1:5" x14ac:dyDescent="0.3">
      <c r="A24496">
        <v>50100005</v>
      </c>
      <c r="B24496" t="s">
        <v>1378</v>
      </c>
      <c r="C24496" t="s">
        <v>130</v>
      </c>
      <c r="D24496" t="s">
        <v>2392</v>
      </c>
      <c r="E24496">
        <v>0</v>
      </c>
    </row>
    <row r="24497" spans="1:5" x14ac:dyDescent="0.3">
      <c r="A24497">
        <v>50100005</v>
      </c>
      <c r="B24497" t="s">
        <v>1378</v>
      </c>
      <c r="C24497" t="s">
        <v>130</v>
      </c>
      <c r="D24497" t="s">
        <v>2393</v>
      </c>
      <c r="E24497">
        <v>0</v>
      </c>
    </row>
    <row r="24498" spans="1:5" x14ac:dyDescent="0.3">
      <c r="A24498">
        <v>50100005</v>
      </c>
      <c r="B24498" t="s">
        <v>1378</v>
      </c>
      <c r="C24498" t="s">
        <v>130</v>
      </c>
      <c r="D24498" t="s">
        <v>2394</v>
      </c>
      <c r="E24498">
        <v>0</v>
      </c>
    </row>
    <row r="24499" spans="1:5" x14ac:dyDescent="0.3">
      <c r="A24499">
        <v>50100005</v>
      </c>
      <c r="B24499" t="s">
        <v>1378</v>
      </c>
      <c r="C24499" t="s">
        <v>130</v>
      </c>
      <c r="D24499" t="s">
        <v>2395</v>
      </c>
      <c r="E24499">
        <v>0</v>
      </c>
    </row>
    <row r="24500" spans="1:5" x14ac:dyDescent="0.3">
      <c r="A24500">
        <v>50100005</v>
      </c>
      <c r="B24500" t="s">
        <v>1378</v>
      </c>
      <c r="C24500" t="s">
        <v>130</v>
      </c>
      <c r="D24500" t="s">
        <v>2396</v>
      </c>
      <c r="E24500">
        <v>0</v>
      </c>
    </row>
    <row r="24501" spans="1:5" x14ac:dyDescent="0.3">
      <c r="A24501">
        <v>50100005</v>
      </c>
      <c r="B24501" t="s">
        <v>1378</v>
      </c>
      <c r="C24501" t="s">
        <v>130</v>
      </c>
      <c r="D24501" t="s">
        <v>2397</v>
      </c>
      <c r="E24501">
        <v>0</v>
      </c>
    </row>
    <row r="24502" spans="1:5" x14ac:dyDescent="0.3">
      <c r="A24502">
        <v>50100005</v>
      </c>
      <c r="B24502" t="s">
        <v>1378</v>
      </c>
      <c r="C24502" t="s">
        <v>130</v>
      </c>
      <c r="D24502" t="s">
        <v>2398</v>
      </c>
      <c r="E24502">
        <v>0</v>
      </c>
    </row>
    <row r="24503" spans="1:5" x14ac:dyDescent="0.3">
      <c r="A24503">
        <v>50100005</v>
      </c>
      <c r="B24503" t="s">
        <v>1378</v>
      </c>
      <c r="C24503" t="s">
        <v>130</v>
      </c>
      <c r="D24503" t="s">
        <v>2399</v>
      </c>
      <c r="E24503">
        <v>0</v>
      </c>
    </row>
    <row r="24504" spans="1:5" x14ac:dyDescent="0.3">
      <c r="A24504">
        <v>50100005</v>
      </c>
      <c r="B24504" t="s">
        <v>1378</v>
      </c>
      <c r="C24504" t="s">
        <v>130</v>
      </c>
      <c r="D24504" t="s">
        <v>2400</v>
      </c>
      <c r="E24504">
        <v>0</v>
      </c>
    </row>
    <row r="24505" spans="1:5" x14ac:dyDescent="0.3">
      <c r="A24505">
        <v>50100005</v>
      </c>
      <c r="B24505" t="s">
        <v>1378</v>
      </c>
      <c r="C24505" t="s">
        <v>130</v>
      </c>
      <c r="D24505" t="s">
        <v>2401</v>
      </c>
      <c r="E24505">
        <v>0</v>
      </c>
    </row>
    <row r="24506" spans="1:5" x14ac:dyDescent="0.3">
      <c r="A24506">
        <v>50100005</v>
      </c>
      <c r="B24506" t="s">
        <v>1378</v>
      </c>
      <c r="C24506" t="s">
        <v>130</v>
      </c>
      <c r="D24506" t="s">
        <v>2402</v>
      </c>
      <c r="E24506">
        <v>-153</v>
      </c>
    </row>
    <row r="24507" spans="1:5" x14ac:dyDescent="0.3">
      <c r="A24507">
        <v>50100005</v>
      </c>
      <c r="B24507" t="s">
        <v>1378</v>
      </c>
      <c r="C24507" t="s">
        <v>130</v>
      </c>
      <c r="D24507" t="s">
        <v>2403</v>
      </c>
      <c r="E24507">
        <v>0</v>
      </c>
    </row>
    <row r="24508" spans="1:5" x14ac:dyDescent="0.3">
      <c r="A24508">
        <v>50100005</v>
      </c>
      <c r="B24508" t="s">
        <v>1378</v>
      </c>
      <c r="C24508" t="s">
        <v>130</v>
      </c>
      <c r="D24508" t="s">
        <v>2404</v>
      </c>
      <c r="E24508">
        <v>0</v>
      </c>
    </row>
    <row r="24509" spans="1:5" x14ac:dyDescent="0.3">
      <c r="A24509">
        <v>50100005</v>
      </c>
      <c r="B24509" t="s">
        <v>1378</v>
      </c>
      <c r="C24509" t="s">
        <v>130</v>
      </c>
      <c r="D24509" t="s">
        <v>2405</v>
      </c>
      <c r="E24509">
        <v>0</v>
      </c>
    </row>
    <row r="24510" spans="1:5" x14ac:dyDescent="0.3">
      <c r="A24510">
        <v>50100005</v>
      </c>
      <c r="B24510" t="s">
        <v>1378</v>
      </c>
      <c r="C24510" t="s">
        <v>130</v>
      </c>
      <c r="D24510" t="s">
        <v>2406</v>
      </c>
      <c r="E24510">
        <v>0</v>
      </c>
    </row>
    <row r="24511" spans="1:5" x14ac:dyDescent="0.3">
      <c r="A24511">
        <v>50100005</v>
      </c>
      <c r="B24511" t="s">
        <v>1378</v>
      </c>
      <c r="C24511" t="s">
        <v>130</v>
      </c>
      <c r="D24511" t="s">
        <v>2407</v>
      </c>
      <c r="E24511">
        <v>0</v>
      </c>
    </row>
    <row r="24512" spans="1:5" x14ac:dyDescent="0.3">
      <c r="A24512">
        <v>50100005</v>
      </c>
      <c r="B24512" t="s">
        <v>1378</v>
      </c>
      <c r="C24512" t="s">
        <v>130</v>
      </c>
      <c r="D24512" t="s">
        <v>2408</v>
      </c>
      <c r="E24512">
        <v>0</v>
      </c>
    </row>
    <row r="24513" spans="1:5" x14ac:dyDescent="0.3">
      <c r="A24513">
        <v>50100005</v>
      </c>
      <c r="B24513" t="s">
        <v>1378</v>
      </c>
      <c r="C24513" t="s">
        <v>130</v>
      </c>
      <c r="D24513" t="s">
        <v>2409</v>
      </c>
      <c r="E24513">
        <v>0</v>
      </c>
    </row>
    <row r="24514" spans="1:5" x14ac:dyDescent="0.3">
      <c r="A24514">
        <v>50100005</v>
      </c>
      <c r="B24514" t="s">
        <v>1378</v>
      </c>
      <c r="C24514" t="s">
        <v>130</v>
      </c>
      <c r="D24514" t="s">
        <v>2410</v>
      </c>
      <c r="E24514">
        <v>0</v>
      </c>
    </row>
    <row r="24515" spans="1:5" x14ac:dyDescent="0.3">
      <c r="A24515">
        <v>50100005</v>
      </c>
      <c r="B24515" t="s">
        <v>1378</v>
      </c>
      <c r="C24515" t="s">
        <v>130</v>
      </c>
      <c r="D24515" t="s">
        <v>2411</v>
      </c>
      <c r="E24515">
        <v>0</v>
      </c>
    </row>
    <row r="24516" spans="1:5" x14ac:dyDescent="0.3">
      <c r="A24516">
        <v>50100005</v>
      </c>
      <c r="B24516" t="s">
        <v>1378</v>
      </c>
      <c r="C24516" t="s">
        <v>130</v>
      </c>
      <c r="D24516" t="s">
        <v>2412</v>
      </c>
      <c r="E24516">
        <v>0</v>
      </c>
    </row>
    <row r="24517" spans="1:5" x14ac:dyDescent="0.3">
      <c r="A24517">
        <v>50100005</v>
      </c>
      <c r="B24517" t="s">
        <v>1378</v>
      </c>
      <c r="C24517" t="s">
        <v>130</v>
      </c>
      <c r="D24517" t="s">
        <v>2413</v>
      </c>
      <c r="E24517">
        <v>0</v>
      </c>
    </row>
    <row r="24518" spans="1:5" x14ac:dyDescent="0.3">
      <c r="A24518">
        <v>66030024</v>
      </c>
      <c r="B24518" t="s">
        <v>1380</v>
      </c>
      <c r="C24518" t="s">
        <v>8</v>
      </c>
      <c r="D24518" t="s">
        <v>2378</v>
      </c>
      <c r="E24518">
        <v>0</v>
      </c>
    </row>
    <row r="24519" spans="1:5" x14ac:dyDescent="0.3">
      <c r="A24519">
        <v>66030024</v>
      </c>
      <c r="B24519" t="s">
        <v>1380</v>
      </c>
      <c r="C24519" t="s">
        <v>8</v>
      </c>
      <c r="D24519" t="s">
        <v>2379</v>
      </c>
      <c r="E24519">
        <v>0</v>
      </c>
    </row>
    <row r="24520" spans="1:5" x14ac:dyDescent="0.3">
      <c r="A24520">
        <v>66030024</v>
      </c>
      <c r="B24520" t="s">
        <v>1380</v>
      </c>
      <c r="C24520" t="s">
        <v>8</v>
      </c>
      <c r="D24520" t="s">
        <v>2380</v>
      </c>
      <c r="E24520">
        <v>0</v>
      </c>
    </row>
    <row r="24521" spans="1:5" x14ac:dyDescent="0.3">
      <c r="A24521">
        <v>66030024</v>
      </c>
      <c r="B24521" t="s">
        <v>1380</v>
      </c>
      <c r="C24521" t="s">
        <v>8</v>
      </c>
      <c r="D24521" t="s">
        <v>2381</v>
      </c>
      <c r="E24521">
        <v>0</v>
      </c>
    </row>
    <row r="24522" spans="1:5" x14ac:dyDescent="0.3">
      <c r="A24522">
        <v>66030024</v>
      </c>
      <c r="B24522" t="s">
        <v>1380</v>
      </c>
      <c r="C24522" t="s">
        <v>8</v>
      </c>
      <c r="D24522" t="s">
        <v>2382</v>
      </c>
      <c r="E24522">
        <v>0</v>
      </c>
    </row>
    <row r="24523" spans="1:5" x14ac:dyDescent="0.3">
      <c r="A24523">
        <v>66030024</v>
      </c>
      <c r="B24523" t="s">
        <v>1380</v>
      </c>
      <c r="C24523" t="s">
        <v>8</v>
      </c>
      <c r="D24523" t="s">
        <v>2383</v>
      </c>
      <c r="E24523">
        <v>-3</v>
      </c>
    </row>
    <row r="24524" spans="1:5" x14ac:dyDescent="0.3">
      <c r="A24524">
        <v>66030024</v>
      </c>
      <c r="B24524" t="s">
        <v>1380</v>
      </c>
      <c r="C24524" t="s">
        <v>8</v>
      </c>
      <c r="D24524" t="s">
        <v>2384</v>
      </c>
      <c r="E24524">
        <v>0</v>
      </c>
    </row>
    <row r="24525" spans="1:5" x14ac:dyDescent="0.3">
      <c r="A24525">
        <v>66030024</v>
      </c>
      <c r="B24525" t="s">
        <v>1380</v>
      </c>
      <c r="C24525" t="s">
        <v>8</v>
      </c>
      <c r="D24525" t="s">
        <v>2385</v>
      </c>
      <c r="E24525">
        <v>0</v>
      </c>
    </row>
    <row r="24526" spans="1:5" x14ac:dyDescent="0.3">
      <c r="A24526">
        <v>66030024</v>
      </c>
      <c r="B24526" t="s">
        <v>1380</v>
      </c>
      <c r="C24526" t="s">
        <v>8</v>
      </c>
      <c r="D24526" t="s">
        <v>2386</v>
      </c>
      <c r="E24526">
        <v>0</v>
      </c>
    </row>
    <row r="24527" spans="1:5" x14ac:dyDescent="0.3">
      <c r="A24527">
        <v>66030024</v>
      </c>
      <c r="B24527" t="s">
        <v>1380</v>
      </c>
      <c r="C24527" t="s">
        <v>8</v>
      </c>
      <c r="D24527" t="s">
        <v>2387</v>
      </c>
      <c r="E24527">
        <v>0</v>
      </c>
    </row>
    <row r="24528" spans="1:5" x14ac:dyDescent="0.3">
      <c r="A24528">
        <v>66030024</v>
      </c>
      <c r="B24528" t="s">
        <v>1380</v>
      </c>
      <c r="C24528" t="s">
        <v>8</v>
      </c>
      <c r="D24528" t="s">
        <v>2388</v>
      </c>
      <c r="E24528">
        <v>0</v>
      </c>
    </row>
    <row r="24529" spans="1:5" x14ac:dyDescent="0.3">
      <c r="A24529">
        <v>66030024</v>
      </c>
      <c r="B24529" t="s">
        <v>1380</v>
      </c>
      <c r="C24529" t="s">
        <v>8</v>
      </c>
      <c r="D24529" t="s">
        <v>2389</v>
      </c>
      <c r="E24529">
        <v>0</v>
      </c>
    </row>
    <row r="24530" spans="1:5" x14ac:dyDescent="0.3">
      <c r="A24530">
        <v>66030024</v>
      </c>
      <c r="B24530" t="s">
        <v>1380</v>
      </c>
      <c r="C24530" t="s">
        <v>8</v>
      </c>
      <c r="D24530" t="s">
        <v>2390</v>
      </c>
      <c r="E24530">
        <v>-2</v>
      </c>
    </row>
    <row r="24531" spans="1:5" x14ac:dyDescent="0.3">
      <c r="A24531">
        <v>66030024</v>
      </c>
      <c r="B24531" t="s">
        <v>1380</v>
      </c>
      <c r="C24531" t="s">
        <v>8</v>
      </c>
      <c r="D24531" t="s">
        <v>2391</v>
      </c>
      <c r="E24531">
        <v>-3</v>
      </c>
    </row>
    <row r="24532" spans="1:5" x14ac:dyDescent="0.3">
      <c r="A24532">
        <v>66030024</v>
      </c>
      <c r="B24532" t="s">
        <v>1380</v>
      </c>
      <c r="C24532" t="s">
        <v>8</v>
      </c>
      <c r="D24532" t="s">
        <v>2392</v>
      </c>
      <c r="E24532">
        <v>0</v>
      </c>
    </row>
    <row r="24533" spans="1:5" x14ac:dyDescent="0.3">
      <c r="A24533">
        <v>66030024</v>
      </c>
      <c r="B24533" t="s">
        <v>1380</v>
      </c>
      <c r="C24533" t="s">
        <v>8</v>
      </c>
      <c r="D24533" t="s">
        <v>2393</v>
      </c>
      <c r="E24533">
        <v>0</v>
      </c>
    </row>
    <row r="24534" spans="1:5" x14ac:dyDescent="0.3">
      <c r="A24534">
        <v>66030024</v>
      </c>
      <c r="B24534" t="s">
        <v>1380</v>
      </c>
      <c r="C24534" t="s">
        <v>8</v>
      </c>
      <c r="D24534" t="s">
        <v>2394</v>
      </c>
      <c r="E24534">
        <v>0</v>
      </c>
    </row>
    <row r="24535" spans="1:5" x14ac:dyDescent="0.3">
      <c r="A24535">
        <v>66030024</v>
      </c>
      <c r="B24535" t="s">
        <v>1380</v>
      </c>
      <c r="C24535" t="s">
        <v>8</v>
      </c>
      <c r="D24535" t="s">
        <v>2395</v>
      </c>
      <c r="E24535">
        <v>0</v>
      </c>
    </row>
    <row r="24536" spans="1:5" x14ac:dyDescent="0.3">
      <c r="A24536">
        <v>66030024</v>
      </c>
      <c r="B24536" t="s">
        <v>1380</v>
      </c>
      <c r="C24536" t="s">
        <v>8</v>
      </c>
      <c r="D24536" t="s">
        <v>2396</v>
      </c>
      <c r="E24536">
        <v>0</v>
      </c>
    </row>
    <row r="24537" spans="1:5" x14ac:dyDescent="0.3">
      <c r="A24537">
        <v>66030024</v>
      </c>
      <c r="B24537" t="s">
        <v>1380</v>
      </c>
      <c r="C24537" t="s">
        <v>8</v>
      </c>
      <c r="D24537" t="s">
        <v>2397</v>
      </c>
      <c r="E24537">
        <v>0</v>
      </c>
    </row>
    <row r="24538" spans="1:5" x14ac:dyDescent="0.3">
      <c r="A24538">
        <v>66030024</v>
      </c>
      <c r="B24538" t="s">
        <v>1380</v>
      </c>
      <c r="C24538" t="s">
        <v>8</v>
      </c>
      <c r="D24538" t="s">
        <v>2398</v>
      </c>
      <c r="E24538">
        <v>0</v>
      </c>
    </row>
    <row r="24539" spans="1:5" x14ac:dyDescent="0.3">
      <c r="A24539">
        <v>66030024</v>
      </c>
      <c r="B24539" t="s">
        <v>1380</v>
      </c>
      <c r="C24539" t="s">
        <v>8</v>
      </c>
      <c r="D24539" t="s">
        <v>2399</v>
      </c>
      <c r="E24539">
        <v>0</v>
      </c>
    </row>
    <row r="24540" spans="1:5" x14ac:dyDescent="0.3">
      <c r="A24540">
        <v>66030024</v>
      </c>
      <c r="B24540" t="s">
        <v>1380</v>
      </c>
      <c r="C24540" t="s">
        <v>8</v>
      </c>
      <c r="D24540" t="s">
        <v>2400</v>
      </c>
      <c r="E24540">
        <v>0</v>
      </c>
    </row>
    <row r="24541" spans="1:5" x14ac:dyDescent="0.3">
      <c r="A24541">
        <v>66030024</v>
      </c>
      <c r="B24541" t="s">
        <v>1380</v>
      </c>
      <c r="C24541" t="s">
        <v>8</v>
      </c>
      <c r="D24541" t="s">
        <v>2401</v>
      </c>
      <c r="E24541">
        <v>-2</v>
      </c>
    </row>
    <row r="24542" spans="1:5" x14ac:dyDescent="0.3">
      <c r="A24542">
        <v>66030024</v>
      </c>
      <c r="B24542" t="s">
        <v>1380</v>
      </c>
      <c r="C24542" t="s">
        <v>8</v>
      </c>
      <c r="D24542" t="s">
        <v>2402</v>
      </c>
      <c r="E24542">
        <v>0</v>
      </c>
    </row>
    <row r="24543" spans="1:5" x14ac:dyDescent="0.3">
      <c r="A24543">
        <v>66030024</v>
      </c>
      <c r="B24543" t="s">
        <v>1380</v>
      </c>
      <c r="C24543" t="s">
        <v>8</v>
      </c>
      <c r="D24543" t="s">
        <v>2403</v>
      </c>
      <c r="E24543">
        <v>-1</v>
      </c>
    </row>
    <row r="24544" spans="1:5" x14ac:dyDescent="0.3">
      <c r="A24544">
        <v>66030024</v>
      </c>
      <c r="B24544" t="s">
        <v>1380</v>
      </c>
      <c r="C24544" t="s">
        <v>8</v>
      </c>
      <c r="D24544" t="s">
        <v>2404</v>
      </c>
      <c r="E24544">
        <v>0</v>
      </c>
    </row>
    <row r="24545" spans="1:5" x14ac:dyDescent="0.3">
      <c r="A24545">
        <v>66030024</v>
      </c>
      <c r="B24545" t="s">
        <v>1380</v>
      </c>
      <c r="C24545" t="s">
        <v>8</v>
      </c>
      <c r="D24545" t="s">
        <v>2405</v>
      </c>
      <c r="E24545">
        <v>0</v>
      </c>
    </row>
    <row r="24546" spans="1:5" x14ac:dyDescent="0.3">
      <c r="A24546">
        <v>66030024</v>
      </c>
      <c r="B24546" t="s">
        <v>1380</v>
      </c>
      <c r="C24546" t="s">
        <v>8</v>
      </c>
      <c r="D24546" t="s">
        <v>2406</v>
      </c>
      <c r="E24546">
        <v>0</v>
      </c>
    </row>
    <row r="24547" spans="1:5" x14ac:dyDescent="0.3">
      <c r="A24547">
        <v>66030024</v>
      </c>
      <c r="B24547" t="s">
        <v>1380</v>
      </c>
      <c r="C24547" t="s">
        <v>8</v>
      </c>
      <c r="D24547" t="s">
        <v>2407</v>
      </c>
      <c r="E24547">
        <v>0</v>
      </c>
    </row>
    <row r="24548" spans="1:5" x14ac:dyDescent="0.3">
      <c r="A24548">
        <v>66030024</v>
      </c>
      <c r="B24548" t="s">
        <v>1380</v>
      </c>
      <c r="C24548" t="s">
        <v>8</v>
      </c>
      <c r="D24548" t="s">
        <v>2408</v>
      </c>
      <c r="E24548">
        <v>0</v>
      </c>
    </row>
    <row r="24549" spans="1:5" x14ac:dyDescent="0.3">
      <c r="A24549">
        <v>66030024</v>
      </c>
      <c r="B24549" t="s">
        <v>1380</v>
      </c>
      <c r="C24549" t="s">
        <v>8</v>
      </c>
      <c r="D24549" t="s">
        <v>2409</v>
      </c>
      <c r="E24549">
        <v>0</v>
      </c>
    </row>
    <row r="24550" spans="1:5" x14ac:dyDescent="0.3">
      <c r="A24550">
        <v>66030024</v>
      </c>
      <c r="B24550" t="s">
        <v>1380</v>
      </c>
      <c r="C24550" t="s">
        <v>8</v>
      </c>
      <c r="D24550" t="s">
        <v>2410</v>
      </c>
      <c r="E24550">
        <v>0</v>
      </c>
    </row>
    <row r="24551" spans="1:5" x14ac:dyDescent="0.3">
      <c r="A24551">
        <v>66030024</v>
      </c>
      <c r="B24551" t="s">
        <v>1380</v>
      </c>
      <c r="C24551" t="s">
        <v>8</v>
      </c>
      <c r="D24551" t="s">
        <v>2411</v>
      </c>
      <c r="E24551">
        <v>0</v>
      </c>
    </row>
    <row r="24552" spans="1:5" x14ac:dyDescent="0.3">
      <c r="A24552">
        <v>66030024</v>
      </c>
      <c r="B24552" t="s">
        <v>1380</v>
      </c>
      <c r="C24552" t="s">
        <v>8</v>
      </c>
      <c r="D24552" t="s">
        <v>2412</v>
      </c>
      <c r="E24552">
        <v>-2</v>
      </c>
    </row>
    <row r="24553" spans="1:5" x14ac:dyDescent="0.3">
      <c r="A24553">
        <v>66030024</v>
      </c>
      <c r="B24553" t="s">
        <v>1380</v>
      </c>
      <c r="C24553" t="s">
        <v>8</v>
      </c>
      <c r="D24553" t="s">
        <v>2413</v>
      </c>
      <c r="E24553">
        <v>0</v>
      </c>
    </row>
    <row r="24554" spans="1:5" x14ac:dyDescent="0.3">
      <c r="A24554">
        <v>23220010</v>
      </c>
      <c r="B24554" t="s">
        <v>1382</v>
      </c>
      <c r="C24554" t="s">
        <v>8</v>
      </c>
      <c r="D24554" t="s">
        <v>2378</v>
      </c>
      <c r="E24554">
        <v>0</v>
      </c>
    </row>
    <row r="24555" spans="1:5" x14ac:dyDescent="0.3">
      <c r="A24555">
        <v>23220010</v>
      </c>
      <c r="B24555" t="s">
        <v>1382</v>
      </c>
      <c r="C24555" t="s">
        <v>8</v>
      </c>
      <c r="D24555" t="s">
        <v>2379</v>
      </c>
      <c r="E24555">
        <v>0</v>
      </c>
    </row>
    <row r="24556" spans="1:5" x14ac:dyDescent="0.3">
      <c r="A24556">
        <v>23220010</v>
      </c>
      <c r="B24556" t="s">
        <v>1382</v>
      </c>
      <c r="C24556" t="s">
        <v>8</v>
      </c>
      <c r="D24556" t="s">
        <v>2380</v>
      </c>
      <c r="E24556">
        <v>-7</v>
      </c>
    </row>
    <row r="24557" spans="1:5" x14ac:dyDescent="0.3">
      <c r="A24557">
        <v>23220010</v>
      </c>
      <c r="B24557" t="s">
        <v>1382</v>
      </c>
      <c r="C24557" t="s">
        <v>8</v>
      </c>
      <c r="D24557" t="s">
        <v>2381</v>
      </c>
      <c r="E24557">
        <v>0</v>
      </c>
    </row>
    <row r="24558" spans="1:5" x14ac:dyDescent="0.3">
      <c r="A24558">
        <v>23220010</v>
      </c>
      <c r="B24558" t="s">
        <v>1382</v>
      </c>
      <c r="C24558" t="s">
        <v>8</v>
      </c>
      <c r="D24558" t="s">
        <v>2382</v>
      </c>
      <c r="E24558">
        <v>0</v>
      </c>
    </row>
    <row r="24559" spans="1:5" x14ac:dyDescent="0.3">
      <c r="A24559">
        <v>23220010</v>
      </c>
      <c r="B24559" t="s">
        <v>1382</v>
      </c>
      <c r="C24559" t="s">
        <v>8</v>
      </c>
      <c r="D24559" t="s">
        <v>2383</v>
      </c>
      <c r="E24559">
        <v>0</v>
      </c>
    </row>
    <row r="24560" spans="1:5" x14ac:dyDescent="0.3">
      <c r="A24560">
        <v>23220010</v>
      </c>
      <c r="B24560" t="s">
        <v>1382</v>
      </c>
      <c r="C24560" t="s">
        <v>8</v>
      </c>
      <c r="D24560" t="s">
        <v>2384</v>
      </c>
      <c r="E24560">
        <v>-1</v>
      </c>
    </row>
    <row r="24561" spans="1:5" x14ac:dyDescent="0.3">
      <c r="A24561">
        <v>23220010</v>
      </c>
      <c r="B24561" t="s">
        <v>1382</v>
      </c>
      <c r="C24561" t="s">
        <v>8</v>
      </c>
      <c r="D24561" t="s">
        <v>2385</v>
      </c>
      <c r="E24561">
        <v>0</v>
      </c>
    </row>
    <row r="24562" spans="1:5" x14ac:dyDescent="0.3">
      <c r="A24562">
        <v>23220010</v>
      </c>
      <c r="B24562" t="s">
        <v>1382</v>
      </c>
      <c r="C24562" t="s">
        <v>8</v>
      </c>
      <c r="D24562" t="s">
        <v>2386</v>
      </c>
      <c r="E24562">
        <v>0</v>
      </c>
    </row>
    <row r="24563" spans="1:5" x14ac:dyDescent="0.3">
      <c r="A24563">
        <v>23220010</v>
      </c>
      <c r="B24563" t="s">
        <v>1382</v>
      </c>
      <c r="C24563" t="s">
        <v>8</v>
      </c>
      <c r="D24563" t="s">
        <v>2387</v>
      </c>
      <c r="E24563">
        <v>0</v>
      </c>
    </row>
    <row r="24564" spans="1:5" x14ac:dyDescent="0.3">
      <c r="A24564">
        <v>23220010</v>
      </c>
      <c r="B24564" t="s">
        <v>1382</v>
      </c>
      <c r="C24564" t="s">
        <v>8</v>
      </c>
      <c r="D24564" t="s">
        <v>2388</v>
      </c>
      <c r="E24564">
        <v>-1</v>
      </c>
    </row>
    <row r="24565" spans="1:5" x14ac:dyDescent="0.3">
      <c r="A24565">
        <v>23220010</v>
      </c>
      <c r="B24565" t="s">
        <v>1382</v>
      </c>
      <c r="C24565" t="s">
        <v>8</v>
      </c>
      <c r="D24565" t="s">
        <v>2389</v>
      </c>
      <c r="E24565">
        <v>-2</v>
      </c>
    </row>
    <row r="24566" spans="1:5" x14ac:dyDescent="0.3">
      <c r="A24566">
        <v>23220010</v>
      </c>
      <c r="B24566" t="s">
        <v>1382</v>
      </c>
      <c r="C24566" t="s">
        <v>8</v>
      </c>
      <c r="D24566" t="s">
        <v>2390</v>
      </c>
      <c r="E24566">
        <v>-6</v>
      </c>
    </row>
    <row r="24567" spans="1:5" x14ac:dyDescent="0.3">
      <c r="A24567">
        <v>23220010</v>
      </c>
      <c r="B24567" t="s">
        <v>1382</v>
      </c>
      <c r="C24567" t="s">
        <v>8</v>
      </c>
      <c r="D24567" t="s">
        <v>2391</v>
      </c>
      <c r="E24567">
        <v>-20</v>
      </c>
    </row>
    <row r="24568" spans="1:5" x14ac:dyDescent="0.3">
      <c r="A24568">
        <v>23220010</v>
      </c>
      <c r="B24568" t="s">
        <v>1382</v>
      </c>
      <c r="C24568" t="s">
        <v>8</v>
      </c>
      <c r="D24568" t="s">
        <v>2392</v>
      </c>
      <c r="E24568">
        <v>0</v>
      </c>
    </row>
    <row r="24569" spans="1:5" x14ac:dyDescent="0.3">
      <c r="A24569">
        <v>23220010</v>
      </c>
      <c r="B24569" t="s">
        <v>1382</v>
      </c>
      <c r="C24569" t="s">
        <v>8</v>
      </c>
      <c r="D24569" t="s">
        <v>2393</v>
      </c>
      <c r="E24569">
        <v>0</v>
      </c>
    </row>
    <row r="24570" spans="1:5" x14ac:dyDescent="0.3">
      <c r="A24570">
        <v>23220010</v>
      </c>
      <c r="B24570" t="s">
        <v>1382</v>
      </c>
      <c r="C24570" t="s">
        <v>8</v>
      </c>
      <c r="D24570" t="s">
        <v>2394</v>
      </c>
      <c r="E24570">
        <v>0</v>
      </c>
    </row>
    <row r="24571" spans="1:5" x14ac:dyDescent="0.3">
      <c r="A24571">
        <v>23220010</v>
      </c>
      <c r="B24571" t="s">
        <v>1382</v>
      </c>
      <c r="C24571" t="s">
        <v>8</v>
      </c>
      <c r="D24571" t="s">
        <v>2395</v>
      </c>
      <c r="E24571">
        <v>-4</v>
      </c>
    </row>
    <row r="24572" spans="1:5" x14ac:dyDescent="0.3">
      <c r="A24572">
        <v>23220010</v>
      </c>
      <c r="B24572" t="s">
        <v>1382</v>
      </c>
      <c r="C24572" t="s">
        <v>8</v>
      </c>
      <c r="D24572" t="s">
        <v>2396</v>
      </c>
      <c r="E24572">
        <v>0</v>
      </c>
    </row>
    <row r="24573" spans="1:5" x14ac:dyDescent="0.3">
      <c r="A24573">
        <v>23220010</v>
      </c>
      <c r="B24573" t="s">
        <v>1382</v>
      </c>
      <c r="C24573" t="s">
        <v>8</v>
      </c>
      <c r="D24573" t="s">
        <v>2397</v>
      </c>
      <c r="E24573">
        <v>0</v>
      </c>
    </row>
    <row r="24574" spans="1:5" x14ac:dyDescent="0.3">
      <c r="A24574">
        <v>23220010</v>
      </c>
      <c r="B24574" t="s">
        <v>1382</v>
      </c>
      <c r="C24574" t="s">
        <v>8</v>
      </c>
      <c r="D24574" t="s">
        <v>2398</v>
      </c>
      <c r="E24574">
        <v>0</v>
      </c>
    </row>
    <row r="24575" spans="1:5" x14ac:dyDescent="0.3">
      <c r="A24575">
        <v>23220010</v>
      </c>
      <c r="B24575" t="s">
        <v>1382</v>
      </c>
      <c r="C24575" t="s">
        <v>8</v>
      </c>
      <c r="D24575" t="s">
        <v>2399</v>
      </c>
      <c r="E24575">
        <v>-1</v>
      </c>
    </row>
    <row r="24576" spans="1:5" x14ac:dyDescent="0.3">
      <c r="A24576">
        <v>23220010</v>
      </c>
      <c r="B24576" t="s">
        <v>1382</v>
      </c>
      <c r="C24576" t="s">
        <v>8</v>
      </c>
      <c r="D24576" t="s">
        <v>2400</v>
      </c>
      <c r="E24576">
        <v>-1</v>
      </c>
    </row>
    <row r="24577" spans="1:5" x14ac:dyDescent="0.3">
      <c r="A24577">
        <v>23220010</v>
      </c>
      <c r="B24577" t="s">
        <v>1382</v>
      </c>
      <c r="C24577" t="s">
        <v>8</v>
      </c>
      <c r="D24577" t="s">
        <v>2401</v>
      </c>
      <c r="E24577">
        <v>0</v>
      </c>
    </row>
    <row r="24578" spans="1:5" x14ac:dyDescent="0.3">
      <c r="A24578">
        <v>23220010</v>
      </c>
      <c r="B24578" t="s">
        <v>1382</v>
      </c>
      <c r="C24578" t="s">
        <v>8</v>
      </c>
      <c r="D24578" t="s">
        <v>2402</v>
      </c>
      <c r="E24578">
        <v>-1</v>
      </c>
    </row>
    <row r="24579" spans="1:5" x14ac:dyDescent="0.3">
      <c r="A24579">
        <v>23220010</v>
      </c>
      <c r="B24579" t="s">
        <v>1382</v>
      </c>
      <c r="C24579" t="s">
        <v>8</v>
      </c>
      <c r="D24579" t="s">
        <v>2403</v>
      </c>
      <c r="E24579">
        <v>-2</v>
      </c>
    </row>
    <row r="24580" spans="1:5" x14ac:dyDescent="0.3">
      <c r="A24580">
        <v>23220010</v>
      </c>
      <c r="B24580" t="s">
        <v>1382</v>
      </c>
      <c r="C24580" t="s">
        <v>8</v>
      </c>
      <c r="D24580" t="s">
        <v>2404</v>
      </c>
      <c r="E24580">
        <v>0</v>
      </c>
    </row>
    <row r="24581" spans="1:5" x14ac:dyDescent="0.3">
      <c r="A24581">
        <v>23220010</v>
      </c>
      <c r="B24581" t="s">
        <v>1382</v>
      </c>
      <c r="C24581" t="s">
        <v>8</v>
      </c>
      <c r="D24581" t="s">
        <v>2405</v>
      </c>
      <c r="E24581">
        <v>0</v>
      </c>
    </row>
    <row r="24582" spans="1:5" x14ac:dyDescent="0.3">
      <c r="A24582">
        <v>23220010</v>
      </c>
      <c r="B24582" t="s">
        <v>1382</v>
      </c>
      <c r="C24582" t="s">
        <v>8</v>
      </c>
      <c r="D24582" t="s">
        <v>2406</v>
      </c>
      <c r="E24582">
        <v>-1</v>
      </c>
    </row>
    <row r="24583" spans="1:5" x14ac:dyDescent="0.3">
      <c r="A24583">
        <v>23220010</v>
      </c>
      <c r="B24583" t="s">
        <v>1382</v>
      </c>
      <c r="C24583" t="s">
        <v>8</v>
      </c>
      <c r="D24583" t="s">
        <v>2407</v>
      </c>
      <c r="E24583">
        <v>0</v>
      </c>
    </row>
    <row r="24584" spans="1:5" x14ac:dyDescent="0.3">
      <c r="A24584">
        <v>23220010</v>
      </c>
      <c r="B24584" t="s">
        <v>1382</v>
      </c>
      <c r="C24584" t="s">
        <v>8</v>
      </c>
      <c r="D24584" t="s">
        <v>2408</v>
      </c>
      <c r="E24584">
        <v>-2</v>
      </c>
    </row>
    <row r="24585" spans="1:5" x14ac:dyDescent="0.3">
      <c r="A24585">
        <v>23220010</v>
      </c>
      <c r="B24585" t="s">
        <v>1382</v>
      </c>
      <c r="C24585" t="s">
        <v>8</v>
      </c>
      <c r="D24585" t="s">
        <v>2409</v>
      </c>
      <c r="E24585">
        <v>0</v>
      </c>
    </row>
    <row r="24586" spans="1:5" x14ac:dyDescent="0.3">
      <c r="A24586">
        <v>23220010</v>
      </c>
      <c r="B24586" t="s">
        <v>1382</v>
      </c>
      <c r="C24586" t="s">
        <v>8</v>
      </c>
      <c r="D24586" t="s">
        <v>2410</v>
      </c>
      <c r="E24586">
        <v>0</v>
      </c>
    </row>
    <row r="24587" spans="1:5" x14ac:dyDescent="0.3">
      <c r="A24587">
        <v>23220010</v>
      </c>
      <c r="B24587" t="s">
        <v>1382</v>
      </c>
      <c r="C24587" t="s">
        <v>8</v>
      </c>
      <c r="D24587" t="s">
        <v>2411</v>
      </c>
      <c r="E24587">
        <v>-4</v>
      </c>
    </row>
    <row r="24588" spans="1:5" x14ac:dyDescent="0.3">
      <c r="A24588">
        <v>23220010</v>
      </c>
      <c r="B24588" t="s">
        <v>1382</v>
      </c>
      <c r="C24588" t="s">
        <v>8</v>
      </c>
      <c r="D24588" t="s">
        <v>2412</v>
      </c>
      <c r="E24588">
        <v>0</v>
      </c>
    </row>
    <row r="24589" spans="1:5" x14ac:dyDescent="0.3">
      <c r="A24589">
        <v>23220010</v>
      </c>
      <c r="B24589" t="s">
        <v>1382</v>
      </c>
      <c r="C24589" t="s">
        <v>8</v>
      </c>
      <c r="D24589" t="s">
        <v>2413</v>
      </c>
      <c r="E24589">
        <v>0</v>
      </c>
    </row>
    <row r="24590" spans="1:5" x14ac:dyDescent="0.3">
      <c r="A24590">
        <v>2010004</v>
      </c>
      <c r="B24590" t="s">
        <v>1384</v>
      </c>
      <c r="C24590" t="s">
        <v>20</v>
      </c>
      <c r="D24590" t="s">
        <v>2378</v>
      </c>
      <c r="E24590">
        <v>-4474.5120000000006</v>
      </c>
    </row>
    <row r="24591" spans="1:5" x14ac:dyDescent="0.3">
      <c r="A24591">
        <v>2010004</v>
      </c>
      <c r="B24591" t="s">
        <v>1384</v>
      </c>
      <c r="C24591" t="s">
        <v>20</v>
      </c>
      <c r="D24591" t="s">
        <v>2379</v>
      </c>
      <c r="E24591">
        <v>-5263.4960000000001</v>
      </c>
    </row>
    <row r="24592" spans="1:5" x14ac:dyDescent="0.3">
      <c r="A24592">
        <v>2010004</v>
      </c>
      <c r="B24592" t="s">
        <v>1384</v>
      </c>
      <c r="C24592" t="s">
        <v>20</v>
      </c>
      <c r="D24592" t="s">
        <v>2380</v>
      </c>
      <c r="E24592">
        <v>-5326.2690000000002</v>
      </c>
    </row>
    <row r="24593" spans="1:5" x14ac:dyDescent="0.3">
      <c r="A24593">
        <v>2010004</v>
      </c>
      <c r="B24593" t="s">
        <v>1384</v>
      </c>
      <c r="C24593" t="s">
        <v>20</v>
      </c>
      <c r="D24593" t="s">
        <v>2381</v>
      </c>
      <c r="E24593">
        <v>-3474.8429999999998</v>
      </c>
    </row>
    <row r="24594" spans="1:5" x14ac:dyDescent="0.3">
      <c r="A24594">
        <v>2010004</v>
      </c>
      <c r="B24594" t="s">
        <v>1384</v>
      </c>
      <c r="C24594" t="s">
        <v>20</v>
      </c>
      <c r="D24594" t="s">
        <v>2382</v>
      </c>
      <c r="E24594">
        <v>-5045.0480000000007</v>
      </c>
    </row>
    <row r="24595" spans="1:5" x14ac:dyDescent="0.3">
      <c r="A24595">
        <v>2010004</v>
      </c>
      <c r="B24595" t="s">
        <v>1384</v>
      </c>
      <c r="C24595" t="s">
        <v>20</v>
      </c>
      <c r="D24595" t="s">
        <v>2383</v>
      </c>
      <c r="E24595">
        <v>-6263.0609999999997</v>
      </c>
    </row>
    <row r="24596" spans="1:5" x14ac:dyDescent="0.3">
      <c r="A24596">
        <v>2010004</v>
      </c>
      <c r="B24596" t="s">
        <v>1384</v>
      </c>
      <c r="C24596" t="s">
        <v>20</v>
      </c>
      <c r="D24596" t="s">
        <v>2384</v>
      </c>
      <c r="E24596">
        <v>-5481.49</v>
      </c>
    </row>
    <row r="24597" spans="1:5" x14ac:dyDescent="0.3">
      <c r="A24597">
        <v>2010004</v>
      </c>
      <c r="B24597" t="s">
        <v>1384</v>
      </c>
      <c r="C24597" t="s">
        <v>20</v>
      </c>
      <c r="D24597" t="s">
        <v>2385</v>
      </c>
      <c r="E24597">
        <v>-5913.67</v>
      </c>
    </row>
    <row r="24598" spans="1:5" x14ac:dyDescent="0.3">
      <c r="A24598">
        <v>2010004</v>
      </c>
      <c r="B24598" t="s">
        <v>1384</v>
      </c>
      <c r="C24598" t="s">
        <v>20</v>
      </c>
      <c r="D24598" t="s">
        <v>2386</v>
      </c>
      <c r="E24598">
        <v>-5920.0789999999997</v>
      </c>
    </row>
    <row r="24599" spans="1:5" x14ac:dyDescent="0.3">
      <c r="A24599">
        <v>2010004</v>
      </c>
      <c r="B24599" t="s">
        <v>1384</v>
      </c>
      <c r="C24599" t="s">
        <v>20</v>
      </c>
      <c r="D24599" t="s">
        <v>2387</v>
      </c>
      <c r="E24599">
        <v>-5928.4120000000003</v>
      </c>
    </row>
    <row r="24600" spans="1:5" x14ac:dyDescent="0.3">
      <c r="A24600">
        <v>2010004</v>
      </c>
      <c r="B24600" t="s">
        <v>1384</v>
      </c>
      <c r="C24600" t="s">
        <v>20</v>
      </c>
      <c r="D24600" t="s">
        <v>2388</v>
      </c>
      <c r="E24600">
        <v>-5304.8230000000003</v>
      </c>
    </row>
    <row r="24601" spans="1:5" x14ac:dyDescent="0.3">
      <c r="A24601">
        <v>2010004</v>
      </c>
      <c r="B24601" t="s">
        <v>1384</v>
      </c>
      <c r="C24601" t="s">
        <v>20</v>
      </c>
      <c r="D24601" t="s">
        <v>2389</v>
      </c>
      <c r="E24601">
        <v>-3528.0339999999969</v>
      </c>
    </row>
    <row r="24602" spans="1:5" x14ac:dyDescent="0.3">
      <c r="A24602">
        <v>2010004</v>
      </c>
      <c r="B24602" t="s">
        <v>1384</v>
      </c>
      <c r="C24602" t="s">
        <v>20</v>
      </c>
      <c r="D24602" t="s">
        <v>2390</v>
      </c>
      <c r="E24602">
        <v>-3307.1</v>
      </c>
    </row>
    <row r="24603" spans="1:5" x14ac:dyDescent="0.3">
      <c r="A24603">
        <v>2010004</v>
      </c>
      <c r="B24603" t="s">
        <v>1384</v>
      </c>
      <c r="C24603" t="s">
        <v>20</v>
      </c>
      <c r="D24603" t="s">
        <v>2391</v>
      </c>
      <c r="E24603">
        <v>-5963.37</v>
      </c>
    </row>
    <row r="24604" spans="1:5" x14ac:dyDescent="0.3">
      <c r="A24604">
        <v>2010004</v>
      </c>
      <c r="B24604" t="s">
        <v>1384</v>
      </c>
      <c r="C24604" t="s">
        <v>20</v>
      </c>
      <c r="D24604" t="s">
        <v>2392</v>
      </c>
      <c r="E24604">
        <v>-5961.3339999999998</v>
      </c>
    </row>
    <row r="24605" spans="1:5" x14ac:dyDescent="0.3">
      <c r="A24605">
        <v>2010004</v>
      </c>
      <c r="B24605" t="s">
        <v>1384</v>
      </c>
      <c r="C24605" t="s">
        <v>20</v>
      </c>
      <c r="D24605" t="s">
        <v>2393</v>
      </c>
      <c r="E24605">
        <v>-4312.1819999999998</v>
      </c>
    </row>
    <row r="24606" spans="1:5" x14ac:dyDescent="0.3">
      <c r="A24606">
        <v>2010004</v>
      </c>
      <c r="B24606" t="s">
        <v>1384</v>
      </c>
      <c r="C24606" t="s">
        <v>20</v>
      </c>
      <c r="D24606" t="s">
        <v>2394</v>
      </c>
      <c r="E24606">
        <v>-7180.13</v>
      </c>
    </row>
    <row r="24607" spans="1:5" x14ac:dyDescent="0.3">
      <c r="A24607">
        <v>2010004</v>
      </c>
      <c r="B24607" t="s">
        <v>1384</v>
      </c>
      <c r="C24607" t="s">
        <v>20</v>
      </c>
      <c r="D24607" t="s">
        <v>2395</v>
      </c>
      <c r="E24607">
        <v>-4658.4250000000002</v>
      </c>
    </row>
    <row r="24608" spans="1:5" x14ac:dyDescent="0.3">
      <c r="A24608">
        <v>2010004</v>
      </c>
      <c r="B24608" t="s">
        <v>1384</v>
      </c>
      <c r="C24608" t="s">
        <v>20</v>
      </c>
      <c r="D24608" t="s">
        <v>2396</v>
      </c>
      <c r="E24608">
        <v>-4554.5950000000003</v>
      </c>
    </row>
    <row r="24609" spans="1:5" x14ac:dyDescent="0.3">
      <c r="A24609">
        <v>2010004</v>
      </c>
      <c r="B24609" t="s">
        <v>1384</v>
      </c>
      <c r="C24609" t="s">
        <v>20</v>
      </c>
      <c r="D24609" t="s">
        <v>2397</v>
      </c>
      <c r="E24609">
        <v>-6908.0050000000001</v>
      </c>
    </row>
    <row r="24610" spans="1:5" x14ac:dyDescent="0.3">
      <c r="A24610">
        <v>2010004</v>
      </c>
      <c r="B24610" t="s">
        <v>1384</v>
      </c>
      <c r="C24610" t="s">
        <v>20</v>
      </c>
      <c r="D24610" t="s">
        <v>2398</v>
      </c>
      <c r="E24610">
        <v>-5404.8789999999999</v>
      </c>
    </row>
    <row r="24611" spans="1:5" x14ac:dyDescent="0.3">
      <c r="A24611">
        <v>2010004</v>
      </c>
      <c r="B24611" t="s">
        <v>1384</v>
      </c>
      <c r="C24611" t="s">
        <v>20</v>
      </c>
      <c r="D24611" t="s">
        <v>2399</v>
      </c>
      <c r="E24611">
        <v>-5341.5249999999996</v>
      </c>
    </row>
    <row r="24612" spans="1:5" x14ac:dyDescent="0.3">
      <c r="A24612">
        <v>2010004</v>
      </c>
      <c r="B24612" t="s">
        <v>1384</v>
      </c>
      <c r="C24612" t="s">
        <v>20</v>
      </c>
      <c r="D24612" t="s">
        <v>2400</v>
      </c>
      <c r="E24612">
        <v>-5389.6139999999996</v>
      </c>
    </row>
    <row r="24613" spans="1:5" x14ac:dyDescent="0.3">
      <c r="A24613">
        <v>2010004</v>
      </c>
      <c r="B24613" t="s">
        <v>1384</v>
      </c>
      <c r="C24613" t="s">
        <v>20</v>
      </c>
      <c r="D24613" t="s">
        <v>2401</v>
      </c>
      <c r="E24613">
        <v>-5258.7710000000006</v>
      </c>
    </row>
    <row r="24614" spans="1:5" x14ac:dyDescent="0.3">
      <c r="A24614">
        <v>2010004</v>
      </c>
      <c r="B24614" t="s">
        <v>1384</v>
      </c>
      <c r="C24614" t="s">
        <v>20</v>
      </c>
      <c r="D24614" t="s">
        <v>2402</v>
      </c>
      <c r="E24614">
        <v>-5245.5590000000002</v>
      </c>
    </row>
    <row r="24615" spans="1:5" x14ac:dyDescent="0.3">
      <c r="A24615">
        <v>2010004</v>
      </c>
      <c r="B24615" t="s">
        <v>1384</v>
      </c>
      <c r="C24615" t="s">
        <v>20</v>
      </c>
      <c r="D24615" t="s">
        <v>2403</v>
      </c>
      <c r="E24615">
        <v>-5249.567</v>
      </c>
    </row>
    <row r="24616" spans="1:5" x14ac:dyDescent="0.3">
      <c r="A24616">
        <v>2010004</v>
      </c>
      <c r="B24616" t="s">
        <v>1384</v>
      </c>
      <c r="C24616" t="s">
        <v>20</v>
      </c>
      <c r="D24616" t="s">
        <v>2404</v>
      </c>
      <c r="E24616">
        <v>-5668.1710000000003</v>
      </c>
    </row>
    <row r="24617" spans="1:5" x14ac:dyDescent="0.3">
      <c r="A24617">
        <v>2010004</v>
      </c>
      <c r="B24617" t="s">
        <v>1384</v>
      </c>
      <c r="C24617" t="s">
        <v>20</v>
      </c>
      <c r="D24617" t="s">
        <v>2405</v>
      </c>
      <c r="E24617">
        <v>-7336.143</v>
      </c>
    </row>
    <row r="24618" spans="1:5" x14ac:dyDescent="0.3">
      <c r="A24618">
        <v>2010004</v>
      </c>
      <c r="B24618" t="s">
        <v>1384</v>
      </c>
      <c r="C24618" t="s">
        <v>20</v>
      </c>
      <c r="D24618" t="s">
        <v>2406</v>
      </c>
      <c r="E24618">
        <v>-8371.9510000000009</v>
      </c>
    </row>
    <row r="24619" spans="1:5" x14ac:dyDescent="0.3">
      <c r="A24619">
        <v>2010004</v>
      </c>
      <c r="B24619" t="s">
        <v>1384</v>
      </c>
      <c r="C24619" t="s">
        <v>20</v>
      </c>
      <c r="D24619" t="s">
        <v>2407</v>
      </c>
      <c r="E24619">
        <v>-5552.2749999999996</v>
      </c>
    </row>
    <row r="24620" spans="1:5" x14ac:dyDescent="0.3">
      <c r="A24620">
        <v>2010004</v>
      </c>
      <c r="B24620" t="s">
        <v>1384</v>
      </c>
      <c r="C24620" t="s">
        <v>20</v>
      </c>
      <c r="D24620" t="s">
        <v>2408</v>
      </c>
      <c r="E24620">
        <v>-7259.0059999999994</v>
      </c>
    </row>
    <row r="24621" spans="1:5" x14ac:dyDescent="0.3">
      <c r="A24621">
        <v>2010004</v>
      </c>
      <c r="B24621" t="s">
        <v>1384</v>
      </c>
      <c r="C24621" t="s">
        <v>20</v>
      </c>
      <c r="D24621" t="s">
        <v>2409</v>
      </c>
      <c r="E24621">
        <v>-6487.6820000000007</v>
      </c>
    </row>
    <row r="24622" spans="1:5" x14ac:dyDescent="0.3">
      <c r="A24622">
        <v>2010004</v>
      </c>
      <c r="B24622" t="s">
        <v>1384</v>
      </c>
      <c r="C24622" t="s">
        <v>20</v>
      </c>
      <c r="D24622" t="s">
        <v>2410</v>
      </c>
      <c r="E24622">
        <v>-6886.6559999999999</v>
      </c>
    </row>
    <row r="24623" spans="1:5" x14ac:dyDescent="0.3">
      <c r="A24623">
        <v>2010004</v>
      </c>
      <c r="B24623" t="s">
        <v>1384</v>
      </c>
      <c r="C24623" t="s">
        <v>20</v>
      </c>
      <c r="D24623" t="s">
        <v>2411</v>
      </c>
      <c r="E24623">
        <v>-6674.835</v>
      </c>
    </row>
    <row r="24624" spans="1:5" x14ac:dyDescent="0.3">
      <c r="A24624">
        <v>2010004</v>
      </c>
      <c r="B24624" t="s">
        <v>1384</v>
      </c>
      <c r="C24624" t="s">
        <v>20</v>
      </c>
      <c r="D24624" t="s">
        <v>2412</v>
      </c>
      <c r="E24624">
        <v>-5148.7919999999995</v>
      </c>
    </row>
    <row r="24625" spans="1:5" x14ac:dyDescent="0.3">
      <c r="A24625">
        <v>2010004</v>
      </c>
      <c r="B24625" t="s">
        <v>1384</v>
      </c>
      <c r="C24625" t="s">
        <v>20</v>
      </c>
      <c r="D24625" t="s">
        <v>2413</v>
      </c>
      <c r="E24625">
        <v>-4851.3230000000003</v>
      </c>
    </row>
    <row r="24626" spans="1:5" x14ac:dyDescent="0.3">
      <c r="A24626">
        <v>91170009</v>
      </c>
      <c r="B24626" t="s">
        <v>1386</v>
      </c>
      <c r="C24626" t="s">
        <v>8</v>
      </c>
      <c r="D24626" t="s">
        <v>2378</v>
      </c>
      <c r="E24626">
        <v>0</v>
      </c>
    </row>
    <row r="24627" spans="1:5" x14ac:dyDescent="0.3">
      <c r="A24627">
        <v>91170009</v>
      </c>
      <c r="B24627" t="s">
        <v>1386</v>
      </c>
      <c r="C24627" t="s">
        <v>8</v>
      </c>
      <c r="D24627" t="s">
        <v>2379</v>
      </c>
      <c r="E24627">
        <v>-8</v>
      </c>
    </row>
    <row r="24628" spans="1:5" x14ac:dyDescent="0.3">
      <c r="A24628">
        <v>91170009</v>
      </c>
      <c r="B24628" t="s">
        <v>1386</v>
      </c>
      <c r="C24628" t="s">
        <v>8</v>
      </c>
      <c r="D24628" t="s">
        <v>2380</v>
      </c>
      <c r="E24628">
        <v>0</v>
      </c>
    </row>
    <row r="24629" spans="1:5" x14ac:dyDescent="0.3">
      <c r="A24629">
        <v>91170009</v>
      </c>
      <c r="B24629" t="s">
        <v>1386</v>
      </c>
      <c r="C24629" t="s">
        <v>8</v>
      </c>
      <c r="D24629" t="s">
        <v>2381</v>
      </c>
      <c r="E24629">
        <v>-4</v>
      </c>
    </row>
    <row r="24630" spans="1:5" x14ac:dyDescent="0.3">
      <c r="A24630">
        <v>91170009</v>
      </c>
      <c r="B24630" t="s">
        <v>1386</v>
      </c>
      <c r="C24630" t="s">
        <v>8</v>
      </c>
      <c r="D24630" t="s">
        <v>2382</v>
      </c>
      <c r="E24630">
        <v>-12</v>
      </c>
    </row>
    <row r="24631" spans="1:5" x14ac:dyDescent="0.3">
      <c r="A24631">
        <v>91170009</v>
      </c>
      <c r="B24631" t="s">
        <v>1386</v>
      </c>
      <c r="C24631" t="s">
        <v>8</v>
      </c>
      <c r="D24631" t="s">
        <v>2383</v>
      </c>
      <c r="E24631">
        <v>-8</v>
      </c>
    </row>
    <row r="24632" spans="1:5" x14ac:dyDescent="0.3">
      <c r="A24632">
        <v>91170009</v>
      </c>
      <c r="B24632" t="s">
        <v>1386</v>
      </c>
      <c r="C24632" t="s">
        <v>8</v>
      </c>
      <c r="D24632" t="s">
        <v>2384</v>
      </c>
      <c r="E24632">
        <v>0</v>
      </c>
    </row>
    <row r="24633" spans="1:5" x14ac:dyDescent="0.3">
      <c r="A24633">
        <v>91170009</v>
      </c>
      <c r="B24633" t="s">
        <v>1386</v>
      </c>
      <c r="C24633" t="s">
        <v>8</v>
      </c>
      <c r="D24633" t="s">
        <v>2385</v>
      </c>
      <c r="E24633">
        <v>-21</v>
      </c>
    </row>
    <row r="24634" spans="1:5" x14ac:dyDescent="0.3">
      <c r="A24634">
        <v>91170009</v>
      </c>
      <c r="B24634" t="s">
        <v>1386</v>
      </c>
      <c r="C24634" t="s">
        <v>8</v>
      </c>
      <c r="D24634" t="s">
        <v>2386</v>
      </c>
      <c r="E24634">
        <v>-16</v>
      </c>
    </row>
    <row r="24635" spans="1:5" x14ac:dyDescent="0.3">
      <c r="A24635">
        <v>91170009</v>
      </c>
      <c r="B24635" t="s">
        <v>1386</v>
      </c>
      <c r="C24635" t="s">
        <v>8</v>
      </c>
      <c r="D24635" t="s">
        <v>2387</v>
      </c>
      <c r="E24635">
        <v>0</v>
      </c>
    </row>
    <row r="24636" spans="1:5" x14ac:dyDescent="0.3">
      <c r="A24636">
        <v>91170009</v>
      </c>
      <c r="B24636" t="s">
        <v>1386</v>
      </c>
      <c r="C24636" t="s">
        <v>8</v>
      </c>
      <c r="D24636" t="s">
        <v>2388</v>
      </c>
      <c r="E24636">
        <v>0</v>
      </c>
    </row>
    <row r="24637" spans="1:5" x14ac:dyDescent="0.3">
      <c r="A24637">
        <v>91170009</v>
      </c>
      <c r="B24637" t="s">
        <v>1386</v>
      </c>
      <c r="C24637" t="s">
        <v>8</v>
      </c>
      <c r="D24637" t="s">
        <v>2389</v>
      </c>
      <c r="E24637">
        <v>-8</v>
      </c>
    </row>
    <row r="24638" spans="1:5" x14ac:dyDescent="0.3">
      <c r="A24638">
        <v>91170009</v>
      </c>
      <c r="B24638" t="s">
        <v>1386</v>
      </c>
      <c r="C24638" t="s">
        <v>8</v>
      </c>
      <c r="D24638" t="s">
        <v>2390</v>
      </c>
      <c r="E24638">
        <v>-10</v>
      </c>
    </row>
    <row r="24639" spans="1:5" x14ac:dyDescent="0.3">
      <c r="A24639">
        <v>91170009</v>
      </c>
      <c r="B24639" t="s">
        <v>1386</v>
      </c>
      <c r="C24639" t="s">
        <v>8</v>
      </c>
      <c r="D24639" t="s">
        <v>2391</v>
      </c>
      <c r="E24639">
        <v>0</v>
      </c>
    </row>
    <row r="24640" spans="1:5" x14ac:dyDescent="0.3">
      <c r="A24640">
        <v>91170009</v>
      </c>
      <c r="B24640" t="s">
        <v>1386</v>
      </c>
      <c r="C24640" t="s">
        <v>8</v>
      </c>
      <c r="D24640" t="s">
        <v>2392</v>
      </c>
      <c r="E24640">
        <v>-5</v>
      </c>
    </row>
    <row r="24641" spans="1:5" x14ac:dyDescent="0.3">
      <c r="A24641">
        <v>91170009</v>
      </c>
      <c r="B24641" t="s">
        <v>1386</v>
      </c>
      <c r="C24641" t="s">
        <v>8</v>
      </c>
      <c r="D24641" t="s">
        <v>2393</v>
      </c>
      <c r="E24641">
        <v>0</v>
      </c>
    </row>
    <row r="24642" spans="1:5" x14ac:dyDescent="0.3">
      <c r="A24642">
        <v>91170009</v>
      </c>
      <c r="B24642" t="s">
        <v>1386</v>
      </c>
      <c r="C24642" t="s">
        <v>8</v>
      </c>
      <c r="D24642" t="s">
        <v>2394</v>
      </c>
      <c r="E24642">
        <v>-8</v>
      </c>
    </row>
    <row r="24643" spans="1:5" x14ac:dyDescent="0.3">
      <c r="A24643">
        <v>91170009</v>
      </c>
      <c r="B24643" t="s">
        <v>1386</v>
      </c>
      <c r="C24643" t="s">
        <v>8</v>
      </c>
      <c r="D24643" t="s">
        <v>2395</v>
      </c>
      <c r="E24643">
        <v>0</v>
      </c>
    </row>
    <row r="24644" spans="1:5" x14ac:dyDescent="0.3">
      <c r="A24644">
        <v>91170009</v>
      </c>
      <c r="B24644" t="s">
        <v>1386</v>
      </c>
      <c r="C24644" t="s">
        <v>8</v>
      </c>
      <c r="D24644" t="s">
        <v>2396</v>
      </c>
      <c r="E24644">
        <v>0</v>
      </c>
    </row>
    <row r="24645" spans="1:5" x14ac:dyDescent="0.3">
      <c r="A24645">
        <v>91170009</v>
      </c>
      <c r="B24645" t="s">
        <v>1386</v>
      </c>
      <c r="C24645" t="s">
        <v>8</v>
      </c>
      <c r="D24645" t="s">
        <v>2397</v>
      </c>
      <c r="E24645">
        <v>-8</v>
      </c>
    </row>
    <row r="24646" spans="1:5" x14ac:dyDescent="0.3">
      <c r="A24646">
        <v>91170009</v>
      </c>
      <c r="B24646" t="s">
        <v>1386</v>
      </c>
      <c r="C24646" t="s">
        <v>8</v>
      </c>
      <c r="D24646" t="s">
        <v>2398</v>
      </c>
      <c r="E24646">
        <v>-8</v>
      </c>
    </row>
    <row r="24647" spans="1:5" x14ac:dyDescent="0.3">
      <c r="A24647">
        <v>91170009</v>
      </c>
      <c r="B24647" t="s">
        <v>1386</v>
      </c>
      <c r="C24647" t="s">
        <v>8</v>
      </c>
      <c r="D24647" t="s">
        <v>2399</v>
      </c>
      <c r="E24647">
        <v>-8</v>
      </c>
    </row>
    <row r="24648" spans="1:5" x14ac:dyDescent="0.3">
      <c r="A24648">
        <v>91170009</v>
      </c>
      <c r="B24648" t="s">
        <v>1386</v>
      </c>
      <c r="C24648" t="s">
        <v>8</v>
      </c>
      <c r="D24648" t="s">
        <v>2400</v>
      </c>
      <c r="E24648">
        <v>-10</v>
      </c>
    </row>
    <row r="24649" spans="1:5" x14ac:dyDescent="0.3">
      <c r="A24649">
        <v>91170009</v>
      </c>
      <c r="B24649" t="s">
        <v>1386</v>
      </c>
      <c r="C24649" t="s">
        <v>8</v>
      </c>
      <c r="D24649" t="s">
        <v>2401</v>
      </c>
      <c r="E24649">
        <v>0</v>
      </c>
    </row>
    <row r="24650" spans="1:5" x14ac:dyDescent="0.3">
      <c r="A24650">
        <v>91170009</v>
      </c>
      <c r="B24650" t="s">
        <v>1386</v>
      </c>
      <c r="C24650" t="s">
        <v>8</v>
      </c>
      <c r="D24650" t="s">
        <v>2402</v>
      </c>
      <c r="E24650">
        <v>0</v>
      </c>
    </row>
    <row r="24651" spans="1:5" x14ac:dyDescent="0.3">
      <c r="A24651">
        <v>91170009</v>
      </c>
      <c r="B24651" t="s">
        <v>1386</v>
      </c>
      <c r="C24651" t="s">
        <v>8</v>
      </c>
      <c r="D24651" t="s">
        <v>2403</v>
      </c>
      <c r="E24651">
        <v>-10</v>
      </c>
    </row>
    <row r="24652" spans="1:5" x14ac:dyDescent="0.3">
      <c r="A24652">
        <v>91170009</v>
      </c>
      <c r="B24652" t="s">
        <v>1386</v>
      </c>
      <c r="C24652" t="s">
        <v>8</v>
      </c>
      <c r="D24652" t="s">
        <v>2404</v>
      </c>
      <c r="E24652">
        <v>0</v>
      </c>
    </row>
    <row r="24653" spans="1:5" x14ac:dyDescent="0.3">
      <c r="A24653">
        <v>91170009</v>
      </c>
      <c r="B24653" t="s">
        <v>1386</v>
      </c>
      <c r="C24653" t="s">
        <v>8</v>
      </c>
      <c r="D24653" t="s">
        <v>2405</v>
      </c>
      <c r="E24653">
        <v>0</v>
      </c>
    </row>
    <row r="24654" spans="1:5" x14ac:dyDescent="0.3">
      <c r="A24654">
        <v>91170009</v>
      </c>
      <c r="B24654" t="s">
        <v>1386</v>
      </c>
      <c r="C24654" t="s">
        <v>8</v>
      </c>
      <c r="D24654" t="s">
        <v>2406</v>
      </c>
      <c r="E24654">
        <v>-4</v>
      </c>
    </row>
    <row r="24655" spans="1:5" x14ac:dyDescent="0.3">
      <c r="A24655">
        <v>91170009</v>
      </c>
      <c r="B24655" t="s">
        <v>1386</v>
      </c>
      <c r="C24655" t="s">
        <v>8</v>
      </c>
      <c r="D24655" t="s">
        <v>2407</v>
      </c>
      <c r="E24655">
        <v>-6</v>
      </c>
    </row>
    <row r="24656" spans="1:5" x14ac:dyDescent="0.3">
      <c r="A24656">
        <v>91170009</v>
      </c>
      <c r="B24656" t="s">
        <v>1386</v>
      </c>
      <c r="C24656" t="s">
        <v>8</v>
      </c>
      <c r="D24656" t="s">
        <v>2408</v>
      </c>
      <c r="E24656">
        <v>0</v>
      </c>
    </row>
    <row r="24657" spans="1:5" x14ac:dyDescent="0.3">
      <c r="A24657">
        <v>91170009</v>
      </c>
      <c r="B24657" t="s">
        <v>1386</v>
      </c>
      <c r="C24657" t="s">
        <v>8</v>
      </c>
      <c r="D24657" t="s">
        <v>2409</v>
      </c>
      <c r="E24657">
        <v>-4</v>
      </c>
    </row>
    <row r="24658" spans="1:5" x14ac:dyDescent="0.3">
      <c r="A24658">
        <v>91170009</v>
      </c>
      <c r="B24658" t="s">
        <v>1386</v>
      </c>
      <c r="C24658" t="s">
        <v>8</v>
      </c>
      <c r="D24658" t="s">
        <v>2410</v>
      </c>
      <c r="E24658">
        <v>-10</v>
      </c>
    </row>
    <row r="24659" spans="1:5" x14ac:dyDescent="0.3">
      <c r="A24659">
        <v>91170009</v>
      </c>
      <c r="B24659" t="s">
        <v>1386</v>
      </c>
      <c r="C24659" t="s">
        <v>8</v>
      </c>
      <c r="D24659" t="s">
        <v>2411</v>
      </c>
      <c r="E24659">
        <v>-24</v>
      </c>
    </row>
    <row r="24660" spans="1:5" x14ac:dyDescent="0.3">
      <c r="A24660">
        <v>91170009</v>
      </c>
      <c r="B24660" t="s">
        <v>1386</v>
      </c>
      <c r="C24660" t="s">
        <v>8</v>
      </c>
      <c r="D24660" t="s">
        <v>2412</v>
      </c>
      <c r="E24660">
        <v>0</v>
      </c>
    </row>
    <row r="24661" spans="1:5" x14ac:dyDescent="0.3">
      <c r="A24661">
        <v>91170009</v>
      </c>
      <c r="B24661" t="s">
        <v>1386</v>
      </c>
      <c r="C24661" t="s">
        <v>8</v>
      </c>
      <c r="D24661" t="s">
        <v>2413</v>
      </c>
      <c r="E24661">
        <v>-6</v>
      </c>
    </row>
    <row r="24662" spans="1:5" x14ac:dyDescent="0.3">
      <c r="A24662">
        <v>66010001</v>
      </c>
      <c r="B24662" t="s">
        <v>1388</v>
      </c>
      <c r="C24662" t="s">
        <v>8</v>
      </c>
      <c r="D24662" t="s">
        <v>2378</v>
      </c>
      <c r="E24662">
        <v>0</v>
      </c>
    </row>
    <row r="24663" spans="1:5" x14ac:dyDescent="0.3">
      <c r="A24663">
        <v>66010001</v>
      </c>
      <c r="B24663" t="s">
        <v>1388</v>
      </c>
      <c r="C24663" t="s">
        <v>8</v>
      </c>
      <c r="D24663" t="s">
        <v>2379</v>
      </c>
      <c r="E24663">
        <v>0</v>
      </c>
    </row>
    <row r="24664" spans="1:5" x14ac:dyDescent="0.3">
      <c r="A24664">
        <v>66010001</v>
      </c>
      <c r="B24664" t="s">
        <v>1388</v>
      </c>
      <c r="C24664" t="s">
        <v>8</v>
      </c>
      <c r="D24664" t="s">
        <v>2380</v>
      </c>
      <c r="E24664">
        <v>0</v>
      </c>
    </row>
    <row r="24665" spans="1:5" x14ac:dyDescent="0.3">
      <c r="A24665">
        <v>66010001</v>
      </c>
      <c r="B24665" t="s">
        <v>1388</v>
      </c>
      <c r="C24665" t="s">
        <v>8</v>
      </c>
      <c r="D24665" t="s">
        <v>2381</v>
      </c>
      <c r="E24665">
        <v>0</v>
      </c>
    </row>
    <row r="24666" spans="1:5" x14ac:dyDescent="0.3">
      <c r="A24666">
        <v>66010001</v>
      </c>
      <c r="B24666" t="s">
        <v>1388</v>
      </c>
      <c r="C24666" t="s">
        <v>8</v>
      </c>
      <c r="D24666" t="s">
        <v>2382</v>
      </c>
      <c r="E24666">
        <v>0</v>
      </c>
    </row>
    <row r="24667" spans="1:5" x14ac:dyDescent="0.3">
      <c r="A24667">
        <v>66010001</v>
      </c>
      <c r="B24667" t="s">
        <v>1388</v>
      </c>
      <c r="C24667" t="s">
        <v>8</v>
      </c>
      <c r="D24667" t="s">
        <v>2383</v>
      </c>
      <c r="E24667">
        <v>0</v>
      </c>
    </row>
    <row r="24668" spans="1:5" x14ac:dyDescent="0.3">
      <c r="A24668">
        <v>66010001</v>
      </c>
      <c r="B24668" t="s">
        <v>1388</v>
      </c>
      <c r="C24668" t="s">
        <v>8</v>
      </c>
      <c r="D24668" t="s">
        <v>2384</v>
      </c>
      <c r="E24668">
        <v>0</v>
      </c>
    </row>
    <row r="24669" spans="1:5" x14ac:dyDescent="0.3">
      <c r="A24669">
        <v>66010001</v>
      </c>
      <c r="B24669" t="s">
        <v>1388</v>
      </c>
      <c r="C24669" t="s">
        <v>8</v>
      </c>
      <c r="D24669" t="s">
        <v>2385</v>
      </c>
      <c r="E24669">
        <v>0</v>
      </c>
    </row>
    <row r="24670" spans="1:5" x14ac:dyDescent="0.3">
      <c r="A24670">
        <v>66010001</v>
      </c>
      <c r="B24670" t="s">
        <v>1388</v>
      </c>
      <c r="C24670" t="s">
        <v>8</v>
      </c>
      <c r="D24670" t="s">
        <v>2386</v>
      </c>
      <c r="E24670">
        <v>0</v>
      </c>
    </row>
    <row r="24671" spans="1:5" x14ac:dyDescent="0.3">
      <c r="A24671">
        <v>66010001</v>
      </c>
      <c r="B24671" t="s">
        <v>1388</v>
      </c>
      <c r="C24671" t="s">
        <v>8</v>
      </c>
      <c r="D24671" t="s">
        <v>2387</v>
      </c>
      <c r="E24671">
        <v>0</v>
      </c>
    </row>
    <row r="24672" spans="1:5" x14ac:dyDescent="0.3">
      <c r="A24672">
        <v>66010001</v>
      </c>
      <c r="B24672" t="s">
        <v>1388</v>
      </c>
      <c r="C24672" t="s">
        <v>8</v>
      </c>
      <c r="D24672" t="s">
        <v>2388</v>
      </c>
      <c r="E24672">
        <v>0</v>
      </c>
    </row>
    <row r="24673" spans="1:5" x14ac:dyDescent="0.3">
      <c r="A24673">
        <v>66010001</v>
      </c>
      <c r="B24673" t="s">
        <v>1388</v>
      </c>
      <c r="C24673" t="s">
        <v>8</v>
      </c>
      <c r="D24673" t="s">
        <v>2389</v>
      </c>
      <c r="E24673">
        <v>0</v>
      </c>
    </row>
    <row r="24674" spans="1:5" x14ac:dyDescent="0.3">
      <c r="A24674">
        <v>66010001</v>
      </c>
      <c r="B24674" t="s">
        <v>1388</v>
      </c>
      <c r="C24674" t="s">
        <v>8</v>
      </c>
      <c r="D24674" t="s">
        <v>2390</v>
      </c>
      <c r="E24674">
        <v>0</v>
      </c>
    </row>
    <row r="24675" spans="1:5" x14ac:dyDescent="0.3">
      <c r="A24675">
        <v>66010001</v>
      </c>
      <c r="B24675" t="s">
        <v>1388</v>
      </c>
      <c r="C24675" t="s">
        <v>8</v>
      </c>
      <c r="D24675" t="s">
        <v>2391</v>
      </c>
      <c r="E24675">
        <v>0</v>
      </c>
    </row>
    <row r="24676" spans="1:5" x14ac:dyDescent="0.3">
      <c r="A24676">
        <v>66010001</v>
      </c>
      <c r="B24676" t="s">
        <v>1388</v>
      </c>
      <c r="C24676" t="s">
        <v>8</v>
      </c>
      <c r="D24676" t="s">
        <v>2392</v>
      </c>
      <c r="E24676">
        <v>0</v>
      </c>
    </row>
    <row r="24677" spans="1:5" x14ac:dyDescent="0.3">
      <c r="A24677">
        <v>66010001</v>
      </c>
      <c r="B24677" t="s">
        <v>1388</v>
      </c>
      <c r="C24677" t="s">
        <v>8</v>
      </c>
      <c r="D24677" t="s">
        <v>2393</v>
      </c>
      <c r="E24677">
        <v>0</v>
      </c>
    </row>
    <row r="24678" spans="1:5" x14ac:dyDescent="0.3">
      <c r="A24678">
        <v>66010001</v>
      </c>
      <c r="B24678" t="s">
        <v>1388</v>
      </c>
      <c r="C24678" t="s">
        <v>8</v>
      </c>
      <c r="D24678" t="s">
        <v>2394</v>
      </c>
      <c r="E24678">
        <v>0</v>
      </c>
    </row>
    <row r="24679" spans="1:5" x14ac:dyDescent="0.3">
      <c r="A24679">
        <v>66010001</v>
      </c>
      <c r="B24679" t="s">
        <v>1388</v>
      </c>
      <c r="C24679" t="s">
        <v>8</v>
      </c>
      <c r="D24679" t="s">
        <v>2395</v>
      </c>
      <c r="E24679">
        <v>0</v>
      </c>
    </row>
    <row r="24680" spans="1:5" x14ac:dyDescent="0.3">
      <c r="A24680">
        <v>66010001</v>
      </c>
      <c r="B24680" t="s">
        <v>1388</v>
      </c>
      <c r="C24680" t="s">
        <v>8</v>
      </c>
      <c r="D24680" t="s">
        <v>2396</v>
      </c>
      <c r="E24680">
        <v>0</v>
      </c>
    </row>
    <row r="24681" spans="1:5" x14ac:dyDescent="0.3">
      <c r="A24681">
        <v>66010001</v>
      </c>
      <c r="B24681" t="s">
        <v>1388</v>
      </c>
      <c r="C24681" t="s">
        <v>8</v>
      </c>
      <c r="D24681" t="s">
        <v>2397</v>
      </c>
      <c r="E24681">
        <v>0</v>
      </c>
    </row>
    <row r="24682" spans="1:5" x14ac:dyDescent="0.3">
      <c r="A24682">
        <v>66010001</v>
      </c>
      <c r="B24682" t="s">
        <v>1388</v>
      </c>
      <c r="C24682" t="s">
        <v>8</v>
      </c>
      <c r="D24682" t="s">
        <v>2398</v>
      </c>
      <c r="E24682">
        <v>0</v>
      </c>
    </row>
    <row r="24683" spans="1:5" x14ac:dyDescent="0.3">
      <c r="A24683">
        <v>66010001</v>
      </c>
      <c r="B24683" t="s">
        <v>1388</v>
      </c>
      <c r="C24683" t="s">
        <v>8</v>
      </c>
      <c r="D24683" t="s">
        <v>2399</v>
      </c>
      <c r="E24683">
        <v>-6</v>
      </c>
    </row>
    <row r="24684" spans="1:5" x14ac:dyDescent="0.3">
      <c r="A24684">
        <v>66010001</v>
      </c>
      <c r="B24684" t="s">
        <v>1388</v>
      </c>
      <c r="C24684" t="s">
        <v>8</v>
      </c>
      <c r="D24684" t="s">
        <v>2400</v>
      </c>
      <c r="E24684">
        <v>0</v>
      </c>
    </row>
    <row r="24685" spans="1:5" x14ac:dyDescent="0.3">
      <c r="A24685">
        <v>66010001</v>
      </c>
      <c r="B24685" t="s">
        <v>1388</v>
      </c>
      <c r="C24685" t="s">
        <v>8</v>
      </c>
      <c r="D24685" t="s">
        <v>2401</v>
      </c>
      <c r="E24685">
        <v>0</v>
      </c>
    </row>
    <row r="24686" spans="1:5" x14ac:dyDescent="0.3">
      <c r="A24686">
        <v>66010001</v>
      </c>
      <c r="B24686" t="s">
        <v>1388</v>
      </c>
      <c r="C24686" t="s">
        <v>8</v>
      </c>
      <c r="D24686" t="s">
        <v>2402</v>
      </c>
      <c r="E24686">
        <v>0</v>
      </c>
    </row>
    <row r="24687" spans="1:5" x14ac:dyDescent="0.3">
      <c r="A24687">
        <v>66010001</v>
      </c>
      <c r="B24687" t="s">
        <v>1388</v>
      </c>
      <c r="C24687" t="s">
        <v>8</v>
      </c>
      <c r="D24687" t="s">
        <v>2403</v>
      </c>
      <c r="E24687">
        <v>0</v>
      </c>
    </row>
    <row r="24688" spans="1:5" x14ac:dyDescent="0.3">
      <c r="A24688">
        <v>66010001</v>
      </c>
      <c r="B24688" t="s">
        <v>1388</v>
      </c>
      <c r="C24688" t="s">
        <v>8</v>
      </c>
      <c r="D24688" t="s">
        <v>2404</v>
      </c>
      <c r="E24688">
        <v>0</v>
      </c>
    </row>
    <row r="24689" spans="1:5" x14ac:dyDescent="0.3">
      <c r="A24689">
        <v>66010001</v>
      </c>
      <c r="B24689" t="s">
        <v>1388</v>
      </c>
      <c r="C24689" t="s">
        <v>8</v>
      </c>
      <c r="D24689" t="s">
        <v>2405</v>
      </c>
      <c r="E24689">
        <v>0</v>
      </c>
    </row>
    <row r="24690" spans="1:5" x14ac:dyDescent="0.3">
      <c r="A24690">
        <v>66010001</v>
      </c>
      <c r="B24690" t="s">
        <v>1388</v>
      </c>
      <c r="C24690" t="s">
        <v>8</v>
      </c>
      <c r="D24690" t="s">
        <v>2406</v>
      </c>
      <c r="E24690">
        <v>0</v>
      </c>
    </row>
    <row r="24691" spans="1:5" x14ac:dyDescent="0.3">
      <c r="A24691">
        <v>66010001</v>
      </c>
      <c r="B24691" t="s">
        <v>1388</v>
      </c>
      <c r="C24691" t="s">
        <v>8</v>
      </c>
      <c r="D24691" t="s">
        <v>2407</v>
      </c>
      <c r="E24691">
        <v>-6</v>
      </c>
    </row>
    <row r="24692" spans="1:5" x14ac:dyDescent="0.3">
      <c r="A24692">
        <v>66010001</v>
      </c>
      <c r="B24692" t="s">
        <v>1388</v>
      </c>
      <c r="C24692" t="s">
        <v>8</v>
      </c>
      <c r="D24692" t="s">
        <v>2408</v>
      </c>
      <c r="E24692">
        <v>0</v>
      </c>
    </row>
    <row r="24693" spans="1:5" x14ac:dyDescent="0.3">
      <c r="A24693">
        <v>66010001</v>
      </c>
      <c r="B24693" t="s">
        <v>1388</v>
      </c>
      <c r="C24693" t="s">
        <v>8</v>
      </c>
      <c r="D24693" t="s">
        <v>2409</v>
      </c>
      <c r="E24693">
        <v>0</v>
      </c>
    </row>
    <row r="24694" spans="1:5" x14ac:dyDescent="0.3">
      <c r="A24694">
        <v>66010001</v>
      </c>
      <c r="B24694" t="s">
        <v>1388</v>
      </c>
      <c r="C24694" t="s">
        <v>8</v>
      </c>
      <c r="D24694" t="s">
        <v>2410</v>
      </c>
      <c r="E24694">
        <v>0</v>
      </c>
    </row>
    <row r="24695" spans="1:5" x14ac:dyDescent="0.3">
      <c r="A24695">
        <v>66010001</v>
      </c>
      <c r="B24695" t="s">
        <v>1388</v>
      </c>
      <c r="C24695" t="s">
        <v>8</v>
      </c>
      <c r="D24695" t="s">
        <v>2411</v>
      </c>
      <c r="E24695">
        <v>0</v>
      </c>
    </row>
    <row r="24696" spans="1:5" x14ac:dyDescent="0.3">
      <c r="A24696">
        <v>66010001</v>
      </c>
      <c r="B24696" t="s">
        <v>1388</v>
      </c>
      <c r="C24696" t="s">
        <v>8</v>
      </c>
      <c r="D24696" t="s">
        <v>2412</v>
      </c>
      <c r="E24696">
        <v>0</v>
      </c>
    </row>
    <row r="24697" spans="1:5" x14ac:dyDescent="0.3">
      <c r="A24697">
        <v>66010001</v>
      </c>
      <c r="B24697" t="s">
        <v>1388</v>
      </c>
      <c r="C24697" t="s">
        <v>8</v>
      </c>
      <c r="D24697" t="s">
        <v>2413</v>
      </c>
      <c r="E24697">
        <v>0</v>
      </c>
    </row>
    <row r="24698" spans="1:5" x14ac:dyDescent="0.3">
      <c r="A24698">
        <v>10400030</v>
      </c>
      <c r="B24698" t="s">
        <v>1390</v>
      </c>
      <c r="C24698" t="s">
        <v>8</v>
      </c>
      <c r="D24698" t="s">
        <v>2378</v>
      </c>
      <c r="E24698">
        <v>-225</v>
      </c>
    </row>
    <row r="24699" spans="1:5" x14ac:dyDescent="0.3">
      <c r="A24699">
        <v>10400030</v>
      </c>
      <c r="B24699" t="s">
        <v>1390</v>
      </c>
      <c r="C24699" t="s">
        <v>8</v>
      </c>
      <c r="D24699" t="s">
        <v>2379</v>
      </c>
      <c r="E24699">
        <v>-325</v>
      </c>
    </row>
    <row r="24700" spans="1:5" x14ac:dyDescent="0.3">
      <c r="A24700">
        <v>10400030</v>
      </c>
      <c r="B24700" t="s">
        <v>1390</v>
      </c>
      <c r="C24700" t="s">
        <v>8</v>
      </c>
      <c r="D24700" t="s">
        <v>2380</v>
      </c>
      <c r="E24700">
        <v>-550</v>
      </c>
    </row>
    <row r="24701" spans="1:5" x14ac:dyDescent="0.3">
      <c r="A24701">
        <v>10400030</v>
      </c>
      <c r="B24701" t="s">
        <v>1390</v>
      </c>
      <c r="C24701" t="s">
        <v>8</v>
      </c>
      <c r="D24701" t="s">
        <v>2381</v>
      </c>
      <c r="E24701">
        <v>0</v>
      </c>
    </row>
    <row r="24702" spans="1:5" x14ac:dyDescent="0.3">
      <c r="A24702">
        <v>10400030</v>
      </c>
      <c r="B24702" t="s">
        <v>1390</v>
      </c>
      <c r="C24702" t="s">
        <v>8</v>
      </c>
      <c r="D24702" t="s">
        <v>2382</v>
      </c>
      <c r="E24702">
        <v>0</v>
      </c>
    </row>
    <row r="24703" spans="1:5" x14ac:dyDescent="0.3">
      <c r="A24703">
        <v>10400030</v>
      </c>
      <c r="B24703" t="s">
        <v>1390</v>
      </c>
      <c r="C24703" t="s">
        <v>8</v>
      </c>
      <c r="D24703" t="s">
        <v>2383</v>
      </c>
      <c r="E24703">
        <v>0</v>
      </c>
    </row>
    <row r="24704" spans="1:5" x14ac:dyDescent="0.3">
      <c r="A24704">
        <v>10400030</v>
      </c>
      <c r="B24704" t="s">
        <v>1390</v>
      </c>
      <c r="C24704" t="s">
        <v>8</v>
      </c>
      <c r="D24704" t="s">
        <v>2384</v>
      </c>
      <c r="E24704">
        <v>0</v>
      </c>
    </row>
    <row r="24705" spans="1:5" x14ac:dyDescent="0.3">
      <c r="A24705">
        <v>10400030</v>
      </c>
      <c r="B24705" t="s">
        <v>1390</v>
      </c>
      <c r="C24705" t="s">
        <v>8</v>
      </c>
      <c r="D24705" t="s">
        <v>2385</v>
      </c>
      <c r="E24705">
        <v>0</v>
      </c>
    </row>
    <row r="24706" spans="1:5" x14ac:dyDescent="0.3">
      <c r="A24706">
        <v>10400030</v>
      </c>
      <c r="B24706" t="s">
        <v>1390</v>
      </c>
      <c r="C24706" t="s">
        <v>8</v>
      </c>
      <c r="D24706" t="s">
        <v>2386</v>
      </c>
      <c r="E24706">
        <v>0</v>
      </c>
    </row>
    <row r="24707" spans="1:5" x14ac:dyDescent="0.3">
      <c r="A24707">
        <v>10400030</v>
      </c>
      <c r="B24707" t="s">
        <v>1390</v>
      </c>
      <c r="C24707" t="s">
        <v>8</v>
      </c>
      <c r="D24707" t="s">
        <v>2387</v>
      </c>
      <c r="E24707">
        <v>0</v>
      </c>
    </row>
    <row r="24708" spans="1:5" x14ac:dyDescent="0.3">
      <c r="A24708">
        <v>10400030</v>
      </c>
      <c r="B24708" t="s">
        <v>1390</v>
      </c>
      <c r="C24708" t="s">
        <v>8</v>
      </c>
      <c r="D24708" t="s">
        <v>2388</v>
      </c>
      <c r="E24708">
        <v>0</v>
      </c>
    </row>
    <row r="24709" spans="1:5" x14ac:dyDescent="0.3">
      <c r="A24709">
        <v>10400030</v>
      </c>
      <c r="B24709" t="s">
        <v>1390</v>
      </c>
      <c r="C24709" t="s">
        <v>8</v>
      </c>
      <c r="D24709" t="s">
        <v>2389</v>
      </c>
      <c r="E24709">
        <v>0</v>
      </c>
    </row>
    <row r="24710" spans="1:5" x14ac:dyDescent="0.3">
      <c r="A24710">
        <v>10400030</v>
      </c>
      <c r="B24710" t="s">
        <v>1390</v>
      </c>
      <c r="C24710" t="s">
        <v>8</v>
      </c>
      <c r="D24710" t="s">
        <v>2390</v>
      </c>
      <c r="E24710">
        <v>0</v>
      </c>
    </row>
    <row r="24711" spans="1:5" x14ac:dyDescent="0.3">
      <c r="A24711">
        <v>10400030</v>
      </c>
      <c r="B24711" t="s">
        <v>1390</v>
      </c>
      <c r="C24711" t="s">
        <v>8</v>
      </c>
      <c r="D24711" t="s">
        <v>2391</v>
      </c>
      <c r="E24711">
        <v>-3145</v>
      </c>
    </row>
    <row r="24712" spans="1:5" x14ac:dyDescent="0.3">
      <c r="A24712">
        <v>10400030</v>
      </c>
      <c r="B24712" t="s">
        <v>1390</v>
      </c>
      <c r="C24712" t="s">
        <v>8</v>
      </c>
      <c r="D24712" t="s">
        <v>2392</v>
      </c>
      <c r="E24712">
        <v>0</v>
      </c>
    </row>
    <row r="24713" spans="1:5" x14ac:dyDescent="0.3">
      <c r="A24713">
        <v>10400030</v>
      </c>
      <c r="B24713" t="s">
        <v>1390</v>
      </c>
      <c r="C24713" t="s">
        <v>8</v>
      </c>
      <c r="D24713" t="s">
        <v>2393</v>
      </c>
      <c r="E24713">
        <v>0</v>
      </c>
    </row>
    <row r="24714" spans="1:5" x14ac:dyDescent="0.3">
      <c r="A24714">
        <v>10400030</v>
      </c>
      <c r="B24714" t="s">
        <v>1390</v>
      </c>
      <c r="C24714" t="s">
        <v>8</v>
      </c>
      <c r="D24714" t="s">
        <v>2394</v>
      </c>
      <c r="E24714">
        <v>0</v>
      </c>
    </row>
    <row r="24715" spans="1:5" x14ac:dyDescent="0.3">
      <c r="A24715">
        <v>10400030</v>
      </c>
      <c r="B24715" t="s">
        <v>1390</v>
      </c>
      <c r="C24715" t="s">
        <v>8</v>
      </c>
      <c r="D24715" t="s">
        <v>2395</v>
      </c>
      <c r="E24715">
        <v>0</v>
      </c>
    </row>
    <row r="24716" spans="1:5" x14ac:dyDescent="0.3">
      <c r="A24716">
        <v>10400030</v>
      </c>
      <c r="B24716" t="s">
        <v>1390</v>
      </c>
      <c r="C24716" t="s">
        <v>8</v>
      </c>
      <c r="D24716" t="s">
        <v>2396</v>
      </c>
      <c r="E24716">
        <v>-255</v>
      </c>
    </row>
    <row r="24717" spans="1:5" x14ac:dyDescent="0.3">
      <c r="A24717">
        <v>10400030</v>
      </c>
      <c r="B24717" t="s">
        <v>1390</v>
      </c>
      <c r="C24717" t="s">
        <v>8</v>
      </c>
      <c r="D24717" t="s">
        <v>2397</v>
      </c>
      <c r="E24717">
        <v>0</v>
      </c>
    </row>
    <row r="24718" spans="1:5" x14ac:dyDescent="0.3">
      <c r="A24718">
        <v>10400030</v>
      </c>
      <c r="B24718" t="s">
        <v>1390</v>
      </c>
      <c r="C24718" t="s">
        <v>8</v>
      </c>
      <c r="D24718" t="s">
        <v>2398</v>
      </c>
      <c r="E24718">
        <v>0</v>
      </c>
    </row>
    <row r="24719" spans="1:5" x14ac:dyDescent="0.3">
      <c r="A24719">
        <v>10400030</v>
      </c>
      <c r="B24719" t="s">
        <v>1390</v>
      </c>
      <c r="C24719" t="s">
        <v>8</v>
      </c>
      <c r="D24719" t="s">
        <v>2399</v>
      </c>
      <c r="E24719">
        <v>0</v>
      </c>
    </row>
    <row r="24720" spans="1:5" x14ac:dyDescent="0.3">
      <c r="A24720">
        <v>10400030</v>
      </c>
      <c r="B24720" t="s">
        <v>1390</v>
      </c>
      <c r="C24720" t="s">
        <v>8</v>
      </c>
      <c r="D24720" t="s">
        <v>2400</v>
      </c>
      <c r="E24720">
        <v>0</v>
      </c>
    </row>
    <row r="24721" spans="1:5" x14ac:dyDescent="0.3">
      <c r="A24721">
        <v>10400030</v>
      </c>
      <c r="B24721" t="s">
        <v>1390</v>
      </c>
      <c r="C24721" t="s">
        <v>8</v>
      </c>
      <c r="D24721" t="s">
        <v>2401</v>
      </c>
      <c r="E24721">
        <v>0</v>
      </c>
    </row>
    <row r="24722" spans="1:5" x14ac:dyDescent="0.3">
      <c r="A24722">
        <v>10400030</v>
      </c>
      <c r="B24722" t="s">
        <v>1390</v>
      </c>
      <c r="C24722" t="s">
        <v>8</v>
      </c>
      <c r="D24722" t="s">
        <v>2402</v>
      </c>
      <c r="E24722">
        <v>-1105</v>
      </c>
    </row>
    <row r="24723" spans="1:5" x14ac:dyDescent="0.3">
      <c r="A24723">
        <v>10400030</v>
      </c>
      <c r="B24723" t="s">
        <v>1390</v>
      </c>
      <c r="C24723" t="s">
        <v>8</v>
      </c>
      <c r="D24723" t="s">
        <v>2403</v>
      </c>
      <c r="E24723">
        <v>-1190</v>
      </c>
    </row>
    <row r="24724" spans="1:5" x14ac:dyDescent="0.3">
      <c r="A24724">
        <v>10400030</v>
      </c>
      <c r="B24724" t="s">
        <v>1390</v>
      </c>
      <c r="C24724" t="s">
        <v>8</v>
      </c>
      <c r="D24724" t="s">
        <v>2404</v>
      </c>
      <c r="E24724">
        <v>0</v>
      </c>
    </row>
    <row r="24725" spans="1:5" x14ac:dyDescent="0.3">
      <c r="A24725">
        <v>10400030</v>
      </c>
      <c r="B24725" t="s">
        <v>1390</v>
      </c>
      <c r="C24725" t="s">
        <v>8</v>
      </c>
      <c r="D24725" t="s">
        <v>2405</v>
      </c>
      <c r="E24725">
        <v>0</v>
      </c>
    </row>
    <row r="24726" spans="1:5" x14ac:dyDescent="0.3">
      <c r="A24726">
        <v>10400030</v>
      </c>
      <c r="B24726" t="s">
        <v>1390</v>
      </c>
      <c r="C24726" t="s">
        <v>8</v>
      </c>
      <c r="D24726" t="s">
        <v>2406</v>
      </c>
      <c r="E24726">
        <v>0</v>
      </c>
    </row>
    <row r="24727" spans="1:5" x14ac:dyDescent="0.3">
      <c r="A24727">
        <v>10400030</v>
      </c>
      <c r="B24727" t="s">
        <v>1390</v>
      </c>
      <c r="C24727" t="s">
        <v>8</v>
      </c>
      <c r="D24727" t="s">
        <v>2407</v>
      </c>
      <c r="E24727">
        <v>0</v>
      </c>
    </row>
    <row r="24728" spans="1:5" x14ac:dyDescent="0.3">
      <c r="A24728">
        <v>10400030</v>
      </c>
      <c r="B24728" t="s">
        <v>1390</v>
      </c>
      <c r="C24728" t="s">
        <v>8</v>
      </c>
      <c r="D24728" t="s">
        <v>2408</v>
      </c>
      <c r="E24728">
        <v>0</v>
      </c>
    </row>
    <row r="24729" spans="1:5" x14ac:dyDescent="0.3">
      <c r="A24729">
        <v>10400030</v>
      </c>
      <c r="B24729" t="s">
        <v>1390</v>
      </c>
      <c r="C24729" t="s">
        <v>8</v>
      </c>
      <c r="D24729" t="s">
        <v>2409</v>
      </c>
      <c r="E24729">
        <v>0</v>
      </c>
    </row>
    <row r="24730" spans="1:5" x14ac:dyDescent="0.3">
      <c r="A24730">
        <v>10400030</v>
      </c>
      <c r="B24730" t="s">
        <v>1390</v>
      </c>
      <c r="C24730" t="s">
        <v>8</v>
      </c>
      <c r="D24730" t="s">
        <v>2410</v>
      </c>
      <c r="E24730">
        <v>0</v>
      </c>
    </row>
    <row r="24731" spans="1:5" x14ac:dyDescent="0.3">
      <c r="A24731">
        <v>10400030</v>
      </c>
      <c r="B24731" t="s">
        <v>1390</v>
      </c>
      <c r="C24731" t="s">
        <v>8</v>
      </c>
      <c r="D24731" t="s">
        <v>2411</v>
      </c>
      <c r="E24731">
        <v>0</v>
      </c>
    </row>
    <row r="24732" spans="1:5" x14ac:dyDescent="0.3">
      <c r="A24732">
        <v>10400030</v>
      </c>
      <c r="B24732" t="s">
        <v>1390</v>
      </c>
      <c r="C24732" t="s">
        <v>8</v>
      </c>
      <c r="D24732" t="s">
        <v>2412</v>
      </c>
      <c r="E24732">
        <v>0</v>
      </c>
    </row>
    <row r="24733" spans="1:5" x14ac:dyDescent="0.3">
      <c r="A24733">
        <v>10400030</v>
      </c>
      <c r="B24733" t="s">
        <v>1390</v>
      </c>
      <c r="C24733" t="s">
        <v>8</v>
      </c>
      <c r="D24733" t="s">
        <v>2413</v>
      </c>
      <c r="E24733">
        <v>0</v>
      </c>
    </row>
    <row r="24734" spans="1:5" x14ac:dyDescent="0.3">
      <c r="A24734">
        <v>39160005</v>
      </c>
      <c r="B24734" t="s">
        <v>1392</v>
      </c>
      <c r="C24734" t="s">
        <v>130</v>
      </c>
      <c r="D24734" t="s">
        <v>2378</v>
      </c>
      <c r="E24734">
        <v>0</v>
      </c>
    </row>
    <row r="24735" spans="1:5" x14ac:dyDescent="0.3">
      <c r="A24735">
        <v>39160005</v>
      </c>
      <c r="B24735" t="s">
        <v>1392</v>
      </c>
      <c r="C24735" t="s">
        <v>130</v>
      </c>
      <c r="D24735" t="s">
        <v>2379</v>
      </c>
      <c r="E24735">
        <v>0</v>
      </c>
    </row>
    <row r="24736" spans="1:5" x14ac:dyDescent="0.3">
      <c r="A24736">
        <v>39160005</v>
      </c>
      <c r="B24736" t="s">
        <v>1392</v>
      </c>
      <c r="C24736" t="s">
        <v>130</v>
      </c>
      <c r="D24736" t="s">
        <v>2380</v>
      </c>
      <c r="E24736">
        <v>-20</v>
      </c>
    </row>
    <row r="24737" spans="1:5" x14ac:dyDescent="0.3">
      <c r="A24737">
        <v>39160005</v>
      </c>
      <c r="B24737" t="s">
        <v>1392</v>
      </c>
      <c r="C24737" t="s">
        <v>130</v>
      </c>
      <c r="D24737" t="s">
        <v>2381</v>
      </c>
      <c r="E24737">
        <v>0</v>
      </c>
    </row>
    <row r="24738" spans="1:5" x14ac:dyDescent="0.3">
      <c r="A24738">
        <v>39160005</v>
      </c>
      <c r="B24738" t="s">
        <v>1392</v>
      </c>
      <c r="C24738" t="s">
        <v>130</v>
      </c>
      <c r="D24738" t="s">
        <v>2382</v>
      </c>
      <c r="E24738">
        <v>0</v>
      </c>
    </row>
    <row r="24739" spans="1:5" x14ac:dyDescent="0.3">
      <c r="A24739">
        <v>39160005</v>
      </c>
      <c r="B24739" t="s">
        <v>1392</v>
      </c>
      <c r="C24739" t="s">
        <v>130</v>
      </c>
      <c r="D24739" t="s">
        <v>2383</v>
      </c>
      <c r="E24739">
        <v>0</v>
      </c>
    </row>
    <row r="24740" spans="1:5" x14ac:dyDescent="0.3">
      <c r="A24740">
        <v>39160005</v>
      </c>
      <c r="B24740" t="s">
        <v>1392</v>
      </c>
      <c r="C24740" t="s">
        <v>130</v>
      </c>
      <c r="D24740" t="s">
        <v>2384</v>
      </c>
      <c r="E24740">
        <v>0</v>
      </c>
    </row>
    <row r="24741" spans="1:5" x14ac:dyDescent="0.3">
      <c r="A24741">
        <v>39160005</v>
      </c>
      <c r="B24741" t="s">
        <v>1392</v>
      </c>
      <c r="C24741" t="s">
        <v>130</v>
      </c>
      <c r="D24741" t="s">
        <v>2385</v>
      </c>
      <c r="E24741">
        <v>0</v>
      </c>
    </row>
    <row r="24742" spans="1:5" x14ac:dyDescent="0.3">
      <c r="A24742">
        <v>39160005</v>
      </c>
      <c r="B24742" t="s">
        <v>1392</v>
      </c>
      <c r="C24742" t="s">
        <v>130</v>
      </c>
      <c r="D24742" t="s">
        <v>2386</v>
      </c>
      <c r="E24742">
        <v>0</v>
      </c>
    </row>
    <row r="24743" spans="1:5" x14ac:dyDescent="0.3">
      <c r="A24743">
        <v>39160005</v>
      </c>
      <c r="B24743" t="s">
        <v>1392</v>
      </c>
      <c r="C24743" t="s">
        <v>130</v>
      </c>
      <c r="D24743" t="s">
        <v>2387</v>
      </c>
      <c r="E24743">
        <v>0</v>
      </c>
    </row>
    <row r="24744" spans="1:5" x14ac:dyDescent="0.3">
      <c r="A24744">
        <v>39160005</v>
      </c>
      <c r="B24744" t="s">
        <v>1392</v>
      </c>
      <c r="C24744" t="s">
        <v>130</v>
      </c>
      <c r="D24744" t="s">
        <v>2388</v>
      </c>
      <c r="E24744">
        <v>0</v>
      </c>
    </row>
    <row r="24745" spans="1:5" x14ac:dyDescent="0.3">
      <c r="A24745">
        <v>39160005</v>
      </c>
      <c r="B24745" t="s">
        <v>1392</v>
      </c>
      <c r="C24745" t="s">
        <v>130</v>
      </c>
      <c r="D24745" t="s">
        <v>2389</v>
      </c>
      <c r="E24745">
        <v>0</v>
      </c>
    </row>
    <row r="24746" spans="1:5" x14ac:dyDescent="0.3">
      <c r="A24746">
        <v>39160005</v>
      </c>
      <c r="B24746" t="s">
        <v>1392</v>
      </c>
      <c r="C24746" t="s">
        <v>130</v>
      </c>
      <c r="D24746" t="s">
        <v>2390</v>
      </c>
      <c r="E24746">
        <v>0</v>
      </c>
    </row>
    <row r="24747" spans="1:5" x14ac:dyDescent="0.3">
      <c r="A24747">
        <v>39160005</v>
      </c>
      <c r="B24747" t="s">
        <v>1392</v>
      </c>
      <c r="C24747" t="s">
        <v>130</v>
      </c>
      <c r="D24747" t="s">
        <v>2391</v>
      </c>
      <c r="E24747">
        <v>0</v>
      </c>
    </row>
    <row r="24748" spans="1:5" x14ac:dyDescent="0.3">
      <c r="A24748">
        <v>39160005</v>
      </c>
      <c r="B24748" t="s">
        <v>1392</v>
      </c>
      <c r="C24748" t="s">
        <v>130</v>
      </c>
      <c r="D24748" t="s">
        <v>2392</v>
      </c>
      <c r="E24748">
        <v>0</v>
      </c>
    </row>
    <row r="24749" spans="1:5" x14ac:dyDescent="0.3">
      <c r="A24749">
        <v>39160005</v>
      </c>
      <c r="B24749" t="s">
        <v>1392</v>
      </c>
      <c r="C24749" t="s">
        <v>130</v>
      </c>
      <c r="D24749" t="s">
        <v>2393</v>
      </c>
      <c r="E24749">
        <v>0</v>
      </c>
    </row>
    <row r="24750" spans="1:5" x14ac:dyDescent="0.3">
      <c r="A24750">
        <v>39160005</v>
      </c>
      <c r="B24750" t="s">
        <v>1392</v>
      </c>
      <c r="C24750" t="s">
        <v>130</v>
      </c>
      <c r="D24750" t="s">
        <v>2394</v>
      </c>
      <c r="E24750">
        <v>0</v>
      </c>
    </row>
    <row r="24751" spans="1:5" x14ac:dyDescent="0.3">
      <c r="A24751">
        <v>39160005</v>
      </c>
      <c r="B24751" t="s">
        <v>1392</v>
      </c>
      <c r="C24751" t="s">
        <v>130</v>
      </c>
      <c r="D24751" t="s">
        <v>2395</v>
      </c>
      <c r="E24751">
        <v>0</v>
      </c>
    </row>
    <row r="24752" spans="1:5" x14ac:dyDescent="0.3">
      <c r="A24752">
        <v>39160005</v>
      </c>
      <c r="B24752" t="s">
        <v>1392</v>
      </c>
      <c r="C24752" t="s">
        <v>130</v>
      </c>
      <c r="D24752" t="s">
        <v>2396</v>
      </c>
      <c r="E24752">
        <v>0</v>
      </c>
    </row>
    <row r="24753" spans="1:5" x14ac:dyDescent="0.3">
      <c r="A24753">
        <v>39160005</v>
      </c>
      <c r="B24753" t="s">
        <v>1392</v>
      </c>
      <c r="C24753" t="s">
        <v>130</v>
      </c>
      <c r="D24753" t="s">
        <v>2397</v>
      </c>
      <c r="E24753">
        <v>0</v>
      </c>
    </row>
    <row r="24754" spans="1:5" x14ac:dyDescent="0.3">
      <c r="A24754">
        <v>39160005</v>
      </c>
      <c r="B24754" t="s">
        <v>1392</v>
      </c>
      <c r="C24754" t="s">
        <v>130</v>
      </c>
      <c r="D24754" t="s">
        <v>2398</v>
      </c>
      <c r="E24754">
        <v>-2</v>
      </c>
    </row>
    <row r="24755" spans="1:5" x14ac:dyDescent="0.3">
      <c r="A24755">
        <v>39160005</v>
      </c>
      <c r="B24755" t="s">
        <v>1392</v>
      </c>
      <c r="C24755" t="s">
        <v>130</v>
      </c>
      <c r="D24755" t="s">
        <v>2399</v>
      </c>
      <c r="E24755">
        <v>0</v>
      </c>
    </row>
    <row r="24756" spans="1:5" x14ac:dyDescent="0.3">
      <c r="A24756">
        <v>39160005</v>
      </c>
      <c r="B24756" t="s">
        <v>1392</v>
      </c>
      <c r="C24756" t="s">
        <v>130</v>
      </c>
      <c r="D24756" t="s">
        <v>2400</v>
      </c>
      <c r="E24756">
        <v>0</v>
      </c>
    </row>
    <row r="24757" spans="1:5" x14ac:dyDescent="0.3">
      <c r="A24757">
        <v>39160005</v>
      </c>
      <c r="B24757" t="s">
        <v>1392</v>
      </c>
      <c r="C24757" t="s">
        <v>130</v>
      </c>
      <c r="D24757" t="s">
        <v>2401</v>
      </c>
      <c r="E24757">
        <v>0</v>
      </c>
    </row>
    <row r="24758" spans="1:5" x14ac:dyDescent="0.3">
      <c r="A24758">
        <v>39160005</v>
      </c>
      <c r="B24758" t="s">
        <v>1392</v>
      </c>
      <c r="C24758" t="s">
        <v>130</v>
      </c>
      <c r="D24758" t="s">
        <v>2402</v>
      </c>
      <c r="E24758">
        <v>0</v>
      </c>
    </row>
    <row r="24759" spans="1:5" x14ac:dyDescent="0.3">
      <c r="A24759">
        <v>39160005</v>
      </c>
      <c r="B24759" t="s">
        <v>1392</v>
      </c>
      <c r="C24759" t="s">
        <v>130</v>
      </c>
      <c r="D24759" t="s">
        <v>2403</v>
      </c>
      <c r="E24759">
        <v>0</v>
      </c>
    </row>
    <row r="24760" spans="1:5" x14ac:dyDescent="0.3">
      <c r="A24760">
        <v>39160005</v>
      </c>
      <c r="B24760" t="s">
        <v>1392</v>
      </c>
      <c r="C24760" t="s">
        <v>130</v>
      </c>
      <c r="D24760" t="s">
        <v>2404</v>
      </c>
      <c r="E24760">
        <v>0</v>
      </c>
    </row>
    <row r="24761" spans="1:5" x14ac:dyDescent="0.3">
      <c r="A24761">
        <v>39160005</v>
      </c>
      <c r="B24761" t="s">
        <v>1392</v>
      </c>
      <c r="C24761" t="s">
        <v>130</v>
      </c>
      <c r="D24761" t="s">
        <v>2405</v>
      </c>
      <c r="E24761">
        <v>0</v>
      </c>
    </row>
    <row r="24762" spans="1:5" x14ac:dyDescent="0.3">
      <c r="A24762">
        <v>39160005</v>
      </c>
      <c r="B24762" t="s">
        <v>1392</v>
      </c>
      <c r="C24762" t="s">
        <v>130</v>
      </c>
      <c r="D24762" t="s">
        <v>2406</v>
      </c>
      <c r="E24762">
        <v>0</v>
      </c>
    </row>
    <row r="24763" spans="1:5" x14ac:dyDescent="0.3">
      <c r="A24763">
        <v>39160005</v>
      </c>
      <c r="B24763" t="s">
        <v>1392</v>
      </c>
      <c r="C24763" t="s">
        <v>130</v>
      </c>
      <c r="D24763" t="s">
        <v>2407</v>
      </c>
      <c r="E24763">
        <v>0</v>
      </c>
    </row>
    <row r="24764" spans="1:5" x14ac:dyDescent="0.3">
      <c r="A24764">
        <v>39160005</v>
      </c>
      <c r="B24764" t="s">
        <v>1392</v>
      </c>
      <c r="C24764" t="s">
        <v>130</v>
      </c>
      <c r="D24764" t="s">
        <v>2408</v>
      </c>
      <c r="E24764">
        <v>0</v>
      </c>
    </row>
    <row r="24765" spans="1:5" x14ac:dyDescent="0.3">
      <c r="A24765">
        <v>39160005</v>
      </c>
      <c r="B24765" t="s">
        <v>1392</v>
      </c>
      <c r="C24765" t="s">
        <v>130</v>
      </c>
      <c r="D24765" t="s">
        <v>2409</v>
      </c>
      <c r="E24765">
        <v>0</v>
      </c>
    </row>
    <row r="24766" spans="1:5" x14ac:dyDescent="0.3">
      <c r="A24766">
        <v>39160005</v>
      </c>
      <c r="B24766" t="s">
        <v>1392</v>
      </c>
      <c r="C24766" t="s">
        <v>130</v>
      </c>
      <c r="D24766" t="s">
        <v>2410</v>
      </c>
      <c r="E24766">
        <v>-10</v>
      </c>
    </row>
    <row r="24767" spans="1:5" x14ac:dyDescent="0.3">
      <c r="A24767">
        <v>39160005</v>
      </c>
      <c r="B24767" t="s">
        <v>1392</v>
      </c>
      <c r="C24767" t="s">
        <v>130</v>
      </c>
      <c r="D24767" t="s">
        <v>2411</v>
      </c>
      <c r="E24767">
        <v>-6</v>
      </c>
    </row>
    <row r="24768" spans="1:5" x14ac:dyDescent="0.3">
      <c r="A24768">
        <v>39160005</v>
      </c>
      <c r="B24768" t="s">
        <v>1392</v>
      </c>
      <c r="C24768" t="s">
        <v>130</v>
      </c>
      <c r="D24768" t="s">
        <v>2412</v>
      </c>
      <c r="E24768">
        <v>0</v>
      </c>
    </row>
    <row r="24769" spans="1:5" x14ac:dyDescent="0.3">
      <c r="A24769">
        <v>39160005</v>
      </c>
      <c r="B24769" t="s">
        <v>1392</v>
      </c>
      <c r="C24769" t="s">
        <v>130</v>
      </c>
      <c r="D24769" t="s">
        <v>2413</v>
      </c>
      <c r="E24769">
        <v>0</v>
      </c>
    </row>
    <row r="24770" spans="1:5" x14ac:dyDescent="0.3">
      <c r="A24770">
        <v>70300005</v>
      </c>
      <c r="B24770" t="s">
        <v>1394</v>
      </c>
      <c r="C24770" t="s">
        <v>8</v>
      </c>
      <c r="D24770" t="s">
        <v>2378</v>
      </c>
      <c r="E24770">
        <v>0</v>
      </c>
    </row>
    <row r="24771" spans="1:5" x14ac:dyDescent="0.3">
      <c r="A24771">
        <v>70300005</v>
      </c>
      <c r="B24771" t="s">
        <v>1394</v>
      </c>
      <c r="C24771" t="s">
        <v>8</v>
      </c>
      <c r="D24771" t="s">
        <v>2379</v>
      </c>
      <c r="E24771">
        <v>-80</v>
      </c>
    </row>
    <row r="24772" spans="1:5" x14ac:dyDescent="0.3">
      <c r="A24772">
        <v>70300005</v>
      </c>
      <c r="B24772" t="s">
        <v>1394</v>
      </c>
      <c r="C24772" t="s">
        <v>8</v>
      </c>
      <c r="D24772" t="s">
        <v>2380</v>
      </c>
      <c r="E24772">
        <v>0</v>
      </c>
    </row>
    <row r="24773" spans="1:5" x14ac:dyDescent="0.3">
      <c r="A24773">
        <v>70300005</v>
      </c>
      <c r="B24773" t="s">
        <v>1394</v>
      </c>
      <c r="C24773" t="s">
        <v>8</v>
      </c>
      <c r="D24773" t="s">
        <v>2381</v>
      </c>
      <c r="E24773">
        <v>-24</v>
      </c>
    </row>
    <row r="24774" spans="1:5" x14ac:dyDescent="0.3">
      <c r="A24774">
        <v>70300005</v>
      </c>
      <c r="B24774" t="s">
        <v>1394</v>
      </c>
      <c r="C24774" t="s">
        <v>8</v>
      </c>
      <c r="D24774" t="s">
        <v>2382</v>
      </c>
      <c r="E24774">
        <v>0</v>
      </c>
    </row>
    <row r="24775" spans="1:5" x14ac:dyDescent="0.3">
      <c r="A24775">
        <v>70300005</v>
      </c>
      <c r="B24775" t="s">
        <v>1394</v>
      </c>
      <c r="C24775" t="s">
        <v>8</v>
      </c>
      <c r="D24775" t="s">
        <v>2383</v>
      </c>
      <c r="E24775">
        <v>0</v>
      </c>
    </row>
    <row r="24776" spans="1:5" x14ac:dyDescent="0.3">
      <c r="A24776">
        <v>70300005</v>
      </c>
      <c r="B24776" t="s">
        <v>1394</v>
      </c>
      <c r="C24776" t="s">
        <v>8</v>
      </c>
      <c r="D24776" t="s">
        <v>2384</v>
      </c>
      <c r="E24776">
        <v>0</v>
      </c>
    </row>
    <row r="24777" spans="1:5" x14ac:dyDescent="0.3">
      <c r="A24777">
        <v>70300005</v>
      </c>
      <c r="B24777" t="s">
        <v>1394</v>
      </c>
      <c r="C24777" t="s">
        <v>8</v>
      </c>
      <c r="D24777" t="s">
        <v>2385</v>
      </c>
      <c r="E24777">
        <v>0</v>
      </c>
    </row>
    <row r="24778" spans="1:5" x14ac:dyDescent="0.3">
      <c r="A24778">
        <v>70300005</v>
      </c>
      <c r="B24778" t="s">
        <v>1394</v>
      </c>
      <c r="C24778" t="s">
        <v>8</v>
      </c>
      <c r="D24778" t="s">
        <v>2386</v>
      </c>
      <c r="E24778">
        <v>0</v>
      </c>
    </row>
    <row r="24779" spans="1:5" x14ac:dyDescent="0.3">
      <c r="A24779">
        <v>70300005</v>
      </c>
      <c r="B24779" t="s">
        <v>1394</v>
      </c>
      <c r="C24779" t="s">
        <v>8</v>
      </c>
      <c r="D24779" t="s">
        <v>2387</v>
      </c>
      <c r="E24779">
        <v>0</v>
      </c>
    </row>
    <row r="24780" spans="1:5" x14ac:dyDescent="0.3">
      <c r="A24780">
        <v>70300005</v>
      </c>
      <c r="B24780" t="s">
        <v>1394</v>
      </c>
      <c r="C24780" t="s">
        <v>8</v>
      </c>
      <c r="D24780" t="s">
        <v>2388</v>
      </c>
      <c r="E24780">
        <v>0</v>
      </c>
    </row>
    <row r="24781" spans="1:5" x14ac:dyDescent="0.3">
      <c r="A24781">
        <v>70300005</v>
      </c>
      <c r="B24781" t="s">
        <v>1394</v>
      </c>
      <c r="C24781" t="s">
        <v>8</v>
      </c>
      <c r="D24781" t="s">
        <v>2389</v>
      </c>
      <c r="E24781">
        <v>0</v>
      </c>
    </row>
    <row r="24782" spans="1:5" x14ac:dyDescent="0.3">
      <c r="A24782">
        <v>70300005</v>
      </c>
      <c r="B24782" t="s">
        <v>1394</v>
      </c>
      <c r="C24782" t="s">
        <v>8</v>
      </c>
      <c r="D24782" t="s">
        <v>2390</v>
      </c>
      <c r="E24782">
        <v>0</v>
      </c>
    </row>
    <row r="24783" spans="1:5" x14ac:dyDescent="0.3">
      <c r="A24783">
        <v>70300005</v>
      </c>
      <c r="B24783" t="s">
        <v>1394</v>
      </c>
      <c r="C24783" t="s">
        <v>8</v>
      </c>
      <c r="D24783" t="s">
        <v>2391</v>
      </c>
      <c r="E24783">
        <v>0</v>
      </c>
    </row>
    <row r="24784" spans="1:5" x14ac:dyDescent="0.3">
      <c r="A24784">
        <v>70300005</v>
      </c>
      <c r="B24784" t="s">
        <v>1394</v>
      </c>
      <c r="C24784" t="s">
        <v>8</v>
      </c>
      <c r="D24784" t="s">
        <v>2392</v>
      </c>
      <c r="E24784">
        <v>0</v>
      </c>
    </row>
    <row r="24785" spans="1:5" x14ac:dyDescent="0.3">
      <c r="A24785">
        <v>70300005</v>
      </c>
      <c r="B24785" t="s">
        <v>1394</v>
      </c>
      <c r="C24785" t="s">
        <v>8</v>
      </c>
      <c r="D24785" t="s">
        <v>2393</v>
      </c>
      <c r="E24785">
        <v>0</v>
      </c>
    </row>
    <row r="24786" spans="1:5" x14ac:dyDescent="0.3">
      <c r="A24786">
        <v>70300005</v>
      </c>
      <c r="B24786" t="s">
        <v>1394</v>
      </c>
      <c r="C24786" t="s">
        <v>8</v>
      </c>
      <c r="D24786" t="s">
        <v>2394</v>
      </c>
      <c r="E24786">
        <v>0</v>
      </c>
    </row>
    <row r="24787" spans="1:5" x14ac:dyDescent="0.3">
      <c r="A24787">
        <v>70300005</v>
      </c>
      <c r="B24787" t="s">
        <v>1394</v>
      </c>
      <c r="C24787" t="s">
        <v>8</v>
      </c>
      <c r="D24787" t="s">
        <v>2395</v>
      </c>
      <c r="E24787">
        <v>0</v>
      </c>
    </row>
    <row r="24788" spans="1:5" x14ac:dyDescent="0.3">
      <c r="A24788">
        <v>70300005</v>
      </c>
      <c r="B24788" t="s">
        <v>1394</v>
      </c>
      <c r="C24788" t="s">
        <v>8</v>
      </c>
      <c r="D24788" t="s">
        <v>2396</v>
      </c>
      <c r="E24788">
        <v>0</v>
      </c>
    </row>
    <row r="24789" spans="1:5" x14ac:dyDescent="0.3">
      <c r="A24789">
        <v>70300005</v>
      </c>
      <c r="B24789" t="s">
        <v>1394</v>
      </c>
      <c r="C24789" t="s">
        <v>8</v>
      </c>
      <c r="D24789" t="s">
        <v>2397</v>
      </c>
      <c r="E24789">
        <v>0</v>
      </c>
    </row>
    <row r="24790" spans="1:5" x14ac:dyDescent="0.3">
      <c r="A24790">
        <v>70300005</v>
      </c>
      <c r="B24790" t="s">
        <v>1394</v>
      </c>
      <c r="C24790" t="s">
        <v>8</v>
      </c>
      <c r="D24790" t="s">
        <v>2398</v>
      </c>
      <c r="E24790">
        <v>0</v>
      </c>
    </row>
    <row r="24791" spans="1:5" x14ac:dyDescent="0.3">
      <c r="A24791">
        <v>70300005</v>
      </c>
      <c r="B24791" t="s">
        <v>1394</v>
      </c>
      <c r="C24791" t="s">
        <v>8</v>
      </c>
      <c r="D24791" t="s">
        <v>2399</v>
      </c>
      <c r="E24791">
        <v>0</v>
      </c>
    </row>
    <row r="24792" spans="1:5" x14ac:dyDescent="0.3">
      <c r="A24792">
        <v>70300005</v>
      </c>
      <c r="B24792" t="s">
        <v>1394</v>
      </c>
      <c r="C24792" t="s">
        <v>8</v>
      </c>
      <c r="D24792" t="s">
        <v>2400</v>
      </c>
      <c r="E24792">
        <v>0</v>
      </c>
    </row>
    <row r="24793" spans="1:5" x14ac:dyDescent="0.3">
      <c r="A24793">
        <v>70300005</v>
      </c>
      <c r="B24793" t="s">
        <v>1394</v>
      </c>
      <c r="C24793" t="s">
        <v>8</v>
      </c>
      <c r="D24793" t="s">
        <v>2401</v>
      </c>
      <c r="E24793">
        <v>0</v>
      </c>
    </row>
    <row r="24794" spans="1:5" x14ac:dyDescent="0.3">
      <c r="A24794">
        <v>70300005</v>
      </c>
      <c r="B24794" t="s">
        <v>1394</v>
      </c>
      <c r="C24794" t="s">
        <v>8</v>
      </c>
      <c r="D24794" t="s">
        <v>2402</v>
      </c>
      <c r="E24794">
        <v>-80</v>
      </c>
    </row>
    <row r="24795" spans="1:5" x14ac:dyDescent="0.3">
      <c r="A24795">
        <v>70300005</v>
      </c>
      <c r="B24795" t="s">
        <v>1394</v>
      </c>
      <c r="C24795" t="s">
        <v>8</v>
      </c>
      <c r="D24795" t="s">
        <v>2403</v>
      </c>
      <c r="E24795">
        <v>0</v>
      </c>
    </row>
    <row r="24796" spans="1:5" x14ac:dyDescent="0.3">
      <c r="A24796">
        <v>70300005</v>
      </c>
      <c r="B24796" t="s">
        <v>1394</v>
      </c>
      <c r="C24796" t="s">
        <v>8</v>
      </c>
      <c r="D24796" t="s">
        <v>2404</v>
      </c>
      <c r="E24796">
        <v>-80</v>
      </c>
    </row>
    <row r="24797" spans="1:5" x14ac:dyDescent="0.3">
      <c r="A24797">
        <v>70300005</v>
      </c>
      <c r="B24797" t="s">
        <v>1394</v>
      </c>
      <c r="C24797" t="s">
        <v>8</v>
      </c>
      <c r="D24797" t="s">
        <v>2405</v>
      </c>
      <c r="E24797">
        <v>-80</v>
      </c>
    </row>
    <row r="24798" spans="1:5" x14ac:dyDescent="0.3">
      <c r="A24798">
        <v>70300005</v>
      </c>
      <c r="B24798" t="s">
        <v>1394</v>
      </c>
      <c r="C24798" t="s">
        <v>8</v>
      </c>
      <c r="D24798" t="s">
        <v>2406</v>
      </c>
      <c r="E24798">
        <v>0</v>
      </c>
    </row>
    <row r="24799" spans="1:5" x14ac:dyDescent="0.3">
      <c r="A24799">
        <v>70300005</v>
      </c>
      <c r="B24799" t="s">
        <v>1394</v>
      </c>
      <c r="C24799" t="s">
        <v>8</v>
      </c>
      <c r="D24799" t="s">
        <v>2407</v>
      </c>
      <c r="E24799">
        <v>-160</v>
      </c>
    </row>
    <row r="24800" spans="1:5" x14ac:dyDescent="0.3">
      <c r="A24800">
        <v>70300005</v>
      </c>
      <c r="B24800" t="s">
        <v>1394</v>
      </c>
      <c r="C24800" t="s">
        <v>8</v>
      </c>
      <c r="D24800" t="s">
        <v>2408</v>
      </c>
      <c r="E24800">
        <v>0</v>
      </c>
    </row>
    <row r="24801" spans="1:5" x14ac:dyDescent="0.3">
      <c r="A24801">
        <v>70300005</v>
      </c>
      <c r="B24801" t="s">
        <v>1394</v>
      </c>
      <c r="C24801" t="s">
        <v>8</v>
      </c>
      <c r="D24801" t="s">
        <v>2409</v>
      </c>
      <c r="E24801">
        <v>0</v>
      </c>
    </row>
    <row r="24802" spans="1:5" x14ac:dyDescent="0.3">
      <c r="A24802">
        <v>70300005</v>
      </c>
      <c r="B24802" t="s">
        <v>1394</v>
      </c>
      <c r="C24802" t="s">
        <v>8</v>
      </c>
      <c r="D24802" t="s">
        <v>2410</v>
      </c>
      <c r="E24802">
        <v>0</v>
      </c>
    </row>
    <row r="24803" spans="1:5" x14ac:dyDescent="0.3">
      <c r="A24803">
        <v>70300005</v>
      </c>
      <c r="B24803" t="s">
        <v>1394</v>
      </c>
      <c r="C24803" t="s">
        <v>8</v>
      </c>
      <c r="D24803" t="s">
        <v>2411</v>
      </c>
      <c r="E24803">
        <v>0</v>
      </c>
    </row>
    <row r="24804" spans="1:5" x14ac:dyDescent="0.3">
      <c r="A24804">
        <v>70300005</v>
      </c>
      <c r="B24804" t="s">
        <v>1394</v>
      </c>
      <c r="C24804" t="s">
        <v>8</v>
      </c>
      <c r="D24804" t="s">
        <v>2412</v>
      </c>
      <c r="E24804">
        <v>0</v>
      </c>
    </row>
    <row r="24805" spans="1:5" x14ac:dyDescent="0.3">
      <c r="A24805">
        <v>70300005</v>
      </c>
      <c r="B24805" t="s">
        <v>1394</v>
      </c>
      <c r="C24805" t="s">
        <v>8</v>
      </c>
      <c r="D24805" t="s">
        <v>2413</v>
      </c>
      <c r="E24805">
        <v>-80</v>
      </c>
    </row>
    <row r="24806" spans="1:5" x14ac:dyDescent="0.3">
      <c r="A24806">
        <v>30070031</v>
      </c>
      <c r="B24806" t="s">
        <v>1396</v>
      </c>
      <c r="C24806" t="s">
        <v>8</v>
      </c>
      <c r="D24806" t="s">
        <v>2378</v>
      </c>
      <c r="E24806">
        <v>0</v>
      </c>
    </row>
    <row r="24807" spans="1:5" x14ac:dyDescent="0.3">
      <c r="A24807">
        <v>30070031</v>
      </c>
      <c r="B24807" t="s">
        <v>1396</v>
      </c>
      <c r="C24807" t="s">
        <v>8</v>
      </c>
      <c r="D24807" t="s">
        <v>2379</v>
      </c>
      <c r="E24807">
        <v>0</v>
      </c>
    </row>
    <row r="24808" spans="1:5" x14ac:dyDescent="0.3">
      <c r="A24808">
        <v>30070031</v>
      </c>
      <c r="B24808" t="s">
        <v>1396</v>
      </c>
      <c r="C24808" t="s">
        <v>8</v>
      </c>
      <c r="D24808" t="s">
        <v>2380</v>
      </c>
      <c r="E24808">
        <v>-50</v>
      </c>
    </row>
    <row r="24809" spans="1:5" x14ac:dyDescent="0.3">
      <c r="A24809">
        <v>30070031</v>
      </c>
      <c r="B24809" t="s">
        <v>1396</v>
      </c>
      <c r="C24809" t="s">
        <v>8</v>
      </c>
      <c r="D24809" t="s">
        <v>2381</v>
      </c>
      <c r="E24809">
        <v>0</v>
      </c>
    </row>
    <row r="24810" spans="1:5" x14ac:dyDescent="0.3">
      <c r="A24810">
        <v>30070031</v>
      </c>
      <c r="B24810" t="s">
        <v>1396</v>
      </c>
      <c r="C24810" t="s">
        <v>8</v>
      </c>
      <c r="D24810" t="s">
        <v>2382</v>
      </c>
      <c r="E24810">
        <v>0</v>
      </c>
    </row>
    <row r="24811" spans="1:5" x14ac:dyDescent="0.3">
      <c r="A24811">
        <v>30070031</v>
      </c>
      <c r="B24811" t="s">
        <v>1396</v>
      </c>
      <c r="C24811" t="s">
        <v>8</v>
      </c>
      <c r="D24811" t="s">
        <v>2383</v>
      </c>
      <c r="E24811">
        <v>0</v>
      </c>
    </row>
    <row r="24812" spans="1:5" x14ac:dyDescent="0.3">
      <c r="A24812">
        <v>30070031</v>
      </c>
      <c r="B24812" t="s">
        <v>1396</v>
      </c>
      <c r="C24812" t="s">
        <v>8</v>
      </c>
      <c r="D24812" t="s">
        <v>2384</v>
      </c>
      <c r="E24812">
        <v>0</v>
      </c>
    </row>
    <row r="24813" spans="1:5" x14ac:dyDescent="0.3">
      <c r="A24813">
        <v>30070031</v>
      </c>
      <c r="B24813" t="s">
        <v>1396</v>
      </c>
      <c r="C24813" t="s">
        <v>8</v>
      </c>
      <c r="D24813" t="s">
        <v>2385</v>
      </c>
      <c r="E24813">
        <v>0</v>
      </c>
    </row>
    <row r="24814" spans="1:5" x14ac:dyDescent="0.3">
      <c r="A24814">
        <v>30070031</v>
      </c>
      <c r="B24814" t="s">
        <v>1396</v>
      </c>
      <c r="C24814" t="s">
        <v>8</v>
      </c>
      <c r="D24814" t="s">
        <v>2386</v>
      </c>
      <c r="E24814">
        <v>0</v>
      </c>
    </row>
    <row r="24815" spans="1:5" x14ac:dyDescent="0.3">
      <c r="A24815">
        <v>30070031</v>
      </c>
      <c r="B24815" t="s">
        <v>1396</v>
      </c>
      <c r="C24815" t="s">
        <v>8</v>
      </c>
      <c r="D24815" t="s">
        <v>2387</v>
      </c>
      <c r="E24815">
        <v>0</v>
      </c>
    </row>
    <row r="24816" spans="1:5" x14ac:dyDescent="0.3">
      <c r="A24816">
        <v>30070031</v>
      </c>
      <c r="B24816" t="s">
        <v>1396</v>
      </c>
      <c r="C24816" t="s">
        <v>8</v>
      </c>
      <c r="D24816" t="s">
        <v>2388</v>
      </c>
      <c r="E24816">
        <v>0</v>
      </c>
    </row>
    <row r="24817" spans="1:5" x14ac:dyDescent="0.3">
      <c r="A24817">
        <v>30070031</v>
      </c>
      <c r="B24817" t="s">
        <v>1396</v>
      </c>
      <c r="C24817" t="s">
        <v>8</v>
      </c>
      <c r="D24817" t="s">
        <v>2389</v>
      </c>
      <c r="E24817">
        <v>0</v>
      </c>
    </row>
    <row r="24818" spans="1:5" x14ac:dyDescent="0.3">
      <c r="A24818">
        <v>30070031</v>
      </c>
      <c r="B24818" t="s">
        <v>1396</v>
      </c>
      <c r="C24818" t="s">
        <v>8</v>
      </c>
      <c r="D24818" t="s">
        <v>2390</v>
      </c>
      <c r="E24818">
        <v>-41</v>
      </c>
    </row>
    <row r="24819" spans="1:5" x14ac:dyDescent="0.3">
      <c r="A24819">
        <v>30070031</v>
      </c>
      <c r="B24819" t="s">
        <v>1396</v>
      </c>
      <c r="C24819" t="s">
        <v>8</v>
      </c>
      <c r="D24819" t="s">
        <v>2391</v>
      </c>
      <c r="E24819">
        <v>0</v>
      </c>
    </row>
    <row r="24820" spans="1:5" x14ac:dyDescent="0.3">
      <c r="A24820">
        <v>30070031</v>
      </c>
      <c r="B24820" t="s">
        <v>1396</v>
      </c>
      <c r="C24820" t="s">
        <v>8</v>
      </c>
      <c r="D24820" t="s">
        <v>2392</v>
      </c>
      <c r="E24820">
        <v>0</v>
      </c>
    </row>
    <row r="24821" spans="1:5" x14ac:dyDescent="0.3">
      <c r="A24821">
        <v>30070031</v>
      </c>
      <c r="B24821" t="s">
        <v>1396</v>
      </c>
      <c r="C24821" t="s">
        <v>8</v>
      </c>
      <c r="D24821" t="s">
        <v>2393</v>
      </c>
      <c r="E24821">
        <v>0</v>
      </c>
    </row>
    <row r="24822" spans="1:5" x14ac:dyDescent="0.3">
      <c r="A24822">
        <v>30070031</v>
      </c>
      <c r="B24822" t="s">
        <v>1396</v>
      </c>
      <c r="C24822" t="s">
        <v>8</v>
      </c>
      <c r="D24822" t="s">
        <v>2394</v>
      </c>
      <c r="E24822">
        <v>0</v>
      </c>
    </row>
    <row r="24823" spans="1:5" x14ac:dyDescent="0.3">
      <c r="A24823">
        <v>30070031</v>
      </c>
      <c r="B24823" t="s">
        <v>1396</v>
      </c>
      <c r="C24823" t="s">
        <v>8</v>
      </c>
      <c r="D24823" t="s">
        <v>2395</v>
      </c>
      <c r="E24823">
        <v>0</v>
      </c>
    </row>
    <row r="24824" spans="1:5" x14ac:dyDescent="0.3">
      <c r="A24824">
        <v>30070031</v>
      </c>
      <c r="B24824" t="s">
        <v>1396</v>
      </c>
      <c r="C24824" t="s">
        <v>8</v>
      </c>
      <c r="D24824" t="s">
        <v>2396</v>
      </c>
      <c r="E24824">
        <v>0</v>
      </c>
    </row>
    <row r="24825" spans="1:5" x14ac:dyDescent="0.3">
      <c r="A24825">
        <v>30070031</v>
      </c>
      <c r="B24825" t="s">
        <v>1396</v>
      </c>
      <c r="C24825" t="s">
        <v>8</v>
      </c>
      <c r="D24825" t="s">
        <v>2397</v>
      </c>
      <c r="E24825">
        <v>0</v>
      </c>
    </row>
    <row r="24826" spans="1:5" x14ac:dyDescent="0.3">
      <c r="A24826">
        <v>30070031</v>
      </c>
      <c r="B24826" t="s">
        <v>1396</v>
      </c>
      <c r="C24826" t="s">
        <v>8</v>
      </c>
      <c r="D24826" t="s">
        <v>2398</v>
      </c>
      <c r="E24826">
        <v>0</v>
      </c>
    </row>
    <row r="24827" spans="1:5" x14ac:dyDescent="0.3">
      <c r="A24827">
        <v>30070031</v>
      </c>
      <c r="B24827" t="s">
        <v>1396</v>
      </c>
      <c r="C24827" t="s">
        <v>8</v>
      </c>
      <c r="D24827" t="s">
        <v>2399</v>
      </c>
      <c r="E24827">
        <v>0</v>
      </c>
    </row>
    <row r="24828" spans="1:5" x14ac:dyDescent="0.3">
      <c r="A24828">
        <v>30070031</v>
      </c>
      <c r="B24828" t="s">
        <v>1396</v>
      </c>
      <c r="C24828" t="s">
        <v>8</v>
      </c>
      <c r="D24828" t="s">
        <v>2400</v>
      </c>
      <c r="E24828">
        <v>0</v>
      </c>
    </row>
    <row r="24829" spans="1:5" x14ac:dyDescent="0.3">
      <c r="A24829">
        <v>30070031</v>
      </c>
      <c r="B24829" t="s">
        <v>1396</v>
      </c>
      <c r="C24829" t="s">
        <v>8</v>
      </c>
      <c r="D24829" t="s">
        <v>2401</v>
      </c>
      <c r="E24829">
        <v>0</v>
      </c>
    </row>
    <row r="24830" spans="1:5" x14ac:dyDescent="0.3">
      <c r="A24830">
        <v>30070031</v>
      </c>
      <c r="B24830" t="s">
        <v>1396</v>
      </c>
      <c r="C24830" t="s">
        <v>8</v>
      </c>
      <c r="D24830" t="s">
        <v>2402</v>
      </c>
      <c r="E24830">
        <v>-40</v>
      </c>
    </row>
    <row r="24831" spans="1:5" x14ac:dyDescent="0.3">
      <c r="A24831">
        <v>30070031</v>
      </c>
      <c r="B24831" t="s">
        <v>1396</v>
      </c>
      <c r="C24831" t="s">
        <v>8</v>
      </c>
      <c r="D24831" t="s">
        <v>2403</v>
      </c>
      <c r="E24831">
        <v>0</v>
      </c>
    </row>
    <row r="24832" spans="1:5" x14ac:dyDescent="0.3">
      <c r="A24832">
        <v>30070031</v>
      </c>
      <c r="B24832" t="s">
        <v>1396</v>
      </c>
      <c r="C24832" t="s">
        <v>8</v>
      </c>
      <c r="D24832" t="s">
        <v>2404</v>
      </c>
      <c r="E24832">
        <v>0</v>
      </c>
    </row>
    <row r="24833" spans="1:5" x14ac:dyDescent="0.3">
      <c r="A24833">
        <v>30070031</v>
      </c>
      <c r="B24833" t="s">
        <v>1396</v>
      </c>
      <c r="C24833" t="s">
        <v>8</v>
      </c>
      <c r="D24833" t="s">
        <v>2405</v>
      </c>
      <c r="E24833">
        <v>0</v>
      </c>
    </row>
    <row r="24834" spans="1:5" x14ac:dyDescent="0.3">
      <c r="A24834">
        <v>30070031</v>
      </c>
      <c r="B24834" t="s">
        <v>1396</v>
      </c>
      <c r="C24834" t="s">
        <v>8</v>
      </c>
      <c r="D24834" t="s">
        <v>2406</v>
      </c>
      <c r="E24834">
        <v>0</v>
      </c>
    </row>
    <row r="24835" spans="1:5" x14ac:dyDescent="0.3">
      <c r="A24835">
        <v>30070031</v>
      </c>
      <c r="B24835" t="s">
        <v>1396</v>
      </c>
      <c r="C24835" t="s">
        <v>8</v>
      </c>
      <c r="D24835" t="s">
        <v>2407</v>
      </c>
      <c r="E24835">
        <v>0</v>
      </c>
    </row>
    <row r="24836" spans="1:5" x14ac:dyDescent="0.3">
      <c r="A24836">
        <v>30070031</v>
      </c>
      <c r="B24836" t="s">
        <v>1396</v>
      </c>
      <c r="C24836" t="s">
        <v>8</v>
      </c>
      <c r="D24836" t="s">
        <v>2408</v>
      </c>
      <c r="E24836">
        <v>0</v>
      </c>
    </row>
    <row r="24837" spans="1:5" x14ac:dyDescent="0.3">
      <c r="A24837">
        <v>30070031</v>
      </c>
      <c r="B24837" t="s">
        <v>1396</v>
      </c>
      <c r="C24837" t="s">
        <v>8</v>
      </c>
      <c r="D24837" t="s">
        <v>2409</v>
      </c>
      <c r="E24837">
        <v>0</v>
      </c>
    </row>
    <row r="24838" spans="1:5" x14ac:dyDescent="0.3">
      <c r="A24838">
        <v>30070031</v>
      </c>
      <c r="B24838" t="s">
        <v>1396</v>
      </c>
      <c r="C24838" t="s">
        <v>8</v>
      </c>
      <c r="D24838" t="s">
        <v>2410</v>
      </c>
      <c r="E24838">
        <v>0</v>
      </c>
    </row>
    <row r="24839" spans="1:5" x14ac:dyDescent="0.3">
      <c r="A24839">
        <v>30070031</v>
      </c>
      <c r="B24839" t="s">
        <v>1396</v>
      </c>
      <c r="C24839" t="s">
        <v>8</v>
      </c>
      <c r="D24839" t="s">
        <v>2411</v>
      </c>
      <c r="E24839">
        <v>0</v>
      </c>
    </row>
    <row r="24840" spans="1:5" x14ac:dyDescent="0.3">
      <c r="A24840">
        <v>30070031</v>
      </c>
      <c r="B24840" t="s">
        <v>1396</v>
      </c>
      <c r="C24840" t="s">
        <v>8</v>
      </c>
      <c r="D24840" t="s">
        <v>2412</v>
      </c>
      <c r="E24840">
        <v>0</v>
      </c>
    </row>
    <row r="24841" spans="1:5" x14ac:dyDescent="0.3">
      <c r="A24841">
        <v>30070031</v>
      </c>
      <c r="B24841" t="s">
        <v>1396</v>
      </c>
      <c r="C24841" t="s">
        <v>8</v>
      </c>
      <c r="D24841" t="s">
        <v>2413</v>
      </c>
      <c r="E24841">
        <v>0</v>
      </c>
    </row>
    <row r="24842" spans="1:5" x14ac:dyDescent="0.3">
      <c r="A24842">
        <v>10400014</v>
      </c>
      <c r="B24842" t="s">
        <v>1398</v>
      </c>
      <c r="C24842" t="s">
        <v>130</v>
      </c>
      <c r="D24842" t="s">
        <v>2378</v>
      </c>
      <c r="E24842">
        <v>0</v>
      </c>
    </row>
    <row r="24843" spans="1:5" x14ac:dyDescent="0.3">
      <c r="A24843">
        <v>10400014</v>
      </c>
      <c r="B24843" t="s">
        <v>1398</v>
      </c>
      <c r="C24843" t="s">
        <v>130</v>
      </c>
      <c r="D24843" t="s">
        <v>2379</v>
      </c>
      <c r="E24843">
        <v>0</v>
      </c>
    </row>
    <row r="24844" spans="1:5" x14ac:dyDescent="0.3">
      <c r="A24844">
        <v>10400014</v>
      </c>
      <c r="B24844" t="s">
        <v>1398</v>
      </c>
      <c r="C24844" t="s">
        <v>130</v>
      </c>
      <c r="D24844" t="s">
        <v>2380</v>
      </c>
      <c r="E24844">
        <v>0</v>
      </c>
    </row>
    <row r="24845" spans="1:5" x14ac:dyDescent="0.3">
      <c r="A24845">
        <v>10400014</v>
      </c>
      <c r="B24845" t="s">
        <v>1398</v>
      </c>
      <c r="C24845" t="s">
        <v>130</v>
      </c>
      <c r="D24845" t="s">
        <v>2381</v>
      </c>
      <c r="E24845">
        <v>0</v>
      </c>
    </row>
    <row r="24846" spans="1:5" x14ac:dyDescent="0.3">
      <c r="A24846">
        <v>10400014</v>
      </c>
      <c r="B24846" t="s">
        <v>1398</v>
      </c>
      <c r="C24846" t="s">
        <v>130</v>
      </c>
      <c r="D24846" t="s">
        <v>2382</v>
      </c>
      <c r="E24846">
        <v>0</v>
      </c>
    </row>
    <row r="24847" spans="1:5" x14ac:dyDescent="0.3">
      <c r="A24847">
        <v>10400014</v>
      </c>
      <c r="B24847" t="s">
        <v>1398</v>
      </c>
      <c r="C24847" t="s">
        <v>130</v>
      </c>
      <c r="D24847" t="s">
        <v>2383</v>
      </c>
      <c r="E24847">
        <v>0</v>
      </c>
    </row>
    <row r="24848" spans="1:5" x14ac:dyDescent="0.3">
      <c r="A24848">
        <v>10400014</v>
      </c>
      <c r="B24848" t="s">
        <v>1398</v>
      </c>
      <c r="C24848" t="s">
        <v>130</v>
      </c>
      <c r="D24848" t="s">
        <v>2384</v>
      </c>
      <c r="E24848">
        <v>0</v>
      </c>
    </row>
    <row r="24849" spans="1:5" x14ac:dyDescent="0.3">
      <c r="A24849">
        <v>10400014</v>
      </c>
      <c r="B24849" t="s">
        <v>1398</v>
      </c>
      <c r="C24849" t="s">
        <v>130</v>
      </c>
      <c r="D24849" t="s">
        <v>2385</v>
      </c>
      <c r="E24849">
        <v>0</v>
      </c>
    </row>
    <row r="24850" spans="1:5" x14ac:dyDescent="0.3">
      <c r="A24850">
        <v>10400014</v>
      </c>
      <c r="B24850" t="s">
        <v>1398</v>
      </c>
      <c r="C24850" t="s">
        <v>130</v>
      </c>
      <c r="D24850" t="s">
        <v>2386</v>
      </c>
      <c r="E24850">
        <v>0</v>
      </c>
    </row>
    <row r="24851" spans="1:5" x14ac:dyDescent="0.3">
      <c r="A24851">
        <v>10400014</v>
      </c>
      <c r="B24851" t="s">
        <v>1398</v>
      </c>
      <c r="C24851" t="s">
        <v>130</v>
      </c>
      <c r="D24851" t="s">
        <v>2387</v>
      </c>
      <c r="E24851">
        <v>0</v>
      </c>
    </row>
    <row r="24852" spans="1:5" x14ac:dyDescent="0.3">
      <c r="A24852">
        <v>10400014</v>
      </c>
      <c r="B24852" t="s">
        <v>1398</v>
      </c>
      <c r="C24852" t="s">
        <v>130</v>
      </c>
      <c r="D24852" t="s">
        <v>2388</v>
      </c>
      <c r="E24852">
        <v>0</v>
      </c>
    </row>
    <row r="24853" spans="1:5" x14ac:dyDescent="0.3">
      <c r="A24853">
        <v>10400014</v>
      </c>
      <c r="B24853" t="s">
        <v>1398</v>
      </c>
      <c r="C24853" t="s">
        <v>130</v>
      </c>
      <c r="D24853" t="s">
        <v>2389</v>
      </c>
      <c r="E24853">
        <v>0</v>
      </c>
    </row>
    <row r="24854" spans="1:5" x14ac:dyDescent="0.3">
      <c r="A24854">
        <v>10400014</v>
      </c>
      <c r="B24854" t="s">
        <v>1398</v>
      </c>
      <c r="C24854" t="s">
        <v>130</v>
      </c>
      <c r="D24854" t="s">
        <v>2390</v>
      </c>
      <c r="E24854">
        <v>0</v>
      </c>
    </row>
    <row r="24855" spans="1:5" x14ac:dyDescent="0.3">
      <c r="A24855">
        <v>10400014</v>
      </c>
      <c r="B24855" t="s">
        <v>1398</v>
      </c>
      <c r="C24855" t="s">
        <v>130</v>
      </c>
      <c r="D24855" t="s">
        <v>2391</v>
      </c>
      <c r="E24855">
        <v>0</v>
      </c>
    </row>
    <row r="24856" spans="1:5" x14ac:dyDescent="0.3">
      <c r="A24856">
        <v>10400014</v>
      </c>
      <c r="B24856" t="s">
        <v>1398</v>
      </c>
      <c r="C24856" t="s">
        <v>130</v>
      </c>
      <c r="D24856" t="s">
        <v>2392</v>
      </c>
      <c r="E24856">
        <v>0</v>
      </c>
    </row>
    <row r="24857" spans="1:5" x14ac:dyDescent="0.3">
      <c r="A24857">
        <v>10400014</v>
      </c>
      <c r="B24857" t="s">
        <v>1398</v>
      </c>
      <c r="C24857" t="s">
        <v>130</v>
      </c>
      <c r="D24857" t="s">
        <v>2393</v>
      </c>
      <c r="E24857">
        <v>0</v>
      </c>
    </row>
    <row r="24858" spans="1:5" x14ac:dyDescent="0.3">
      <c r="A24858">
        <v>10400014</v>
      </c>
      <c r="B24858" t="s">
        <v>1398</v>
      </c>
      <c r="C24858" t="s">
        <v>130</v>
      </c>
      <c r="D24858" t="s">
        <v>2394</v>
      </c>
      <c r="E24858">
        <v>0</v>
      </c>
    </row>
    <row r="24859" spans="1:5" x14ac:dyDescent="0.3">
      <c r="A24859">
        <v>10400014</v>
      </c>
      <c r="B24859" t="s">
        <v>1398</v>
      </c>
      <c r="C24859" t="s">
        <v>130</v>
      </c>
      <c r="D24859" t="s">
        <v>2395</v>
      </c>
      <c r="E24859">
        <v>0</v>
      </c>
    </row>
    <row r="24860" spans="1:5" x14ac:dyDescent="0.3">
      <c r="A24860">
        <v>10400014</v>
      </c>
      <c r="B24860" t="s">
        <v>1398</v>
      </c>
      <c r="C24860" t="s">
        <v>130</v>
      </c>
      <c r="D24860" t="s">
        <v>2396</v>
      </c>
      <c r="E24860">
        <v>-4</v>
      </c>
    </row>
    <row r="24861" spans="1:5" x14ac:dyDescent="0.3">
      <c r="A24861">
        <v>10400014</v>
      </c>
      <c r="B24861" t="s">
        <v>1398</v>
      </c>
      <c r="C24861" t="s">
        <v>130</v>
      </c>
      <c r="D24861" t="s">
        <v>2397</v>
      </c>
      <c r="E24861">
        <v>0</v>
      </c>
    </row>
    <row r="24862" spans="1:5" x14ac:dyDescent="0.3">
      <c r="A24862">
        <v>10400014</v>
      </c>
      <c r="B24862" t="s">
        <v>1398</v>
      </c>
      <c r="C24862" t="s">
        <v>130</v>
      </c>
      <c r="D24862" t="s">
        <v>2398</v>
      </c>
      <c r="E24862">
        <v>0</v>
      </c>
    </row>
    <row r="24863" spans="1:5" x14ac:dyDescent="0.3">
      <c r="A24863">
        <v>10400014</v>
      </c>
      <c r="B24863" t="s">
        <v>1398</v>
      </c>
      <c r="C24863" t="s">
        <v>130</v>
      </c>
      <c r="D24863" t="s">
        <v>2399</v>
      </c>
      <c r="E24863">
        <v>0</v>
      </c>
    </row>
    <row r="24864" spans="1:5" x14ac:dyDescent="0.3">
      <c r="A24864">
        <v>10400014</v>
      </c>
      <c r="B24864" t="s">
        <v>1398</v>
      </c>
      <c r="C24864" t="s">
        <v>130</v>
      </c>
      <c r="D24864" t="s">
        <v>2400</v>
      </c>
      <c r="E24864">
        <v>0</v>
      </c>
    </row>
    <row r="24865" spans="1:5" x14ac:dyDescent="0.3">
      <c r="A24865">
        <v>10400014</v>
      </c>
      <c r="B24865" t="s">
        <v>1398</v>
      </c>
      <c r="C24865" t="s">
        <v>130</v>
      </c>
      <c r="D24865" t="s">
        <v>2401</v>
      </c>
      <c r="E24865">
        <v>0</v>
      </c>
    </row>
    <row r="24866" spans="1:5" x14ac:dyDescent="0.3">
      <c r="A24866">
        <v>10400014</v>
      </c>
      <c r="B24866" t="s">
        <v>1398</v>
      </c>
      <c r="C24866" t="s">
        <v>130</v>
      </c>
      <c r="D24866" t="s">
        <v>2402</v>
      </c>
      <c r="E24866">
        <v>-15</v>
      </c>
    </row>
    <row r="24867" spans="1:5" x14ac:dyDescent="0.3">
      <c r="A24867">
        <v>10400014</v>
      </c>
      <c r="B24867" t="s">
        <v>1398</v>
      </c>
      <c r="C24867" t="s">
        <v>130</v>
      </c>
      <c r="D24867" t="s">
        <v>2403</v>
      </c>
      <c r="E24867">
        <v>-5</v>
      </c>
    </row>
    <row r="24868" spans="1:5" x14ac:dyDescent="0.3">
      <c r="A24868">
        <v>10400014</v>
      </c>
      <c r="B24868" t="s">
        <v>1398</v>
      </c>
      <c r="C24868" t="s">
        <v>130</v>
      </c>
      <c r="D24868" t="s">
        <v>2404</v>
      </c>
      <c r="E24868">
        <v>0</v>
      </c>
    </row>
    <row r="24869" spans="1:5" x14ac:dyDescent="0.3">
      <c r="A24869">
        <v>10400014</v>
      </c>
      <c r="B24869" t="s">
        <v>1398</v>
      </c>
      <c r="C24869" t="s">
        <v>130</v>
      </c>
      <c r="D24869" t="s">
        <v>2405</v>
      </c>
      <c r="E24869">
        <v>0</v>
      </c>
    </row>
    <row r="24870" spans="1:5" x14ac:dyDescent="0.3">
      <c r="A24870">
        <v>10400014</v>
      </c>
      <c r="B24870" t="s">
        <v>1398</v>
      </c>
      <c r="C24870" t="s">
        <v>130</v>
      </c>
      <c r="D24870" t="s">
        <v>2406</v>
      </c>
      <c r="E24870">
        <v>0</v>
      </c>
    </row>
    <row r="24871" spans="1:5" x14ac:dyDescent="0.3">
      <c r="A24871">
        <v>10400014</v>
      </c>
      <c r="B24871" t="s">
        <v>1398</v>
      </c>
      <c r="C24871" t="s">
        <v>130</v>
      </c>
      <c r="D24871" t="s">
        <v>2407</v>
      </c>
      <c r="E24871">
        <v>0</v>
      </c>
    </row>
    <row r="24872" spans="1:5" x14ac:dyDescent="0.3">
      <c r="A24872">
        <v>10400014</v>
      </c>
      <c r="B24872" t="s">
        <v>1398</v>
      </c>
      <c r="C24872" t="s">
        <v>130</v>
      </c>
      <c r="D24872" t="s">
        <v>2408</v>
      </c>
      <c r="E24872">
        <v>0</v>
      </c>
    </row>
    <row r="24873" spans="1:5" x14ac:dyDescent="0.3">
      <c r="A24873">
        <v>10400014</v>
      </c>
      <c r="B24873" t="s">
        <v>1398</v>
      </c>
      <c r="C24873" t="s">
        <v>130</v>
      </c>
      <c r="D24873" t="s">
        <v>2409</v>
      </c>
      <c r="E24873">
        <v>-30</v>
      </c>
    </row>
    <row r="24874" spans="1:5" x14ac:dyDescent="0.3">
      <c r="A24874">
        <v>10400014</v>
      </c>
      <c r="B24874" t="s">
        <v>1398</v>
      </c>
      <c r="C24874" t="s">
        <v>130</v>
      </c>
      <c r="D24874" t="s">
        <v>2410</v>
      </c>
      <c r="E24874">
        <v>0</v>
      </c>
    </row>
    <row r="24875" spans="1:5" x14ac:dyDescent="0.3">
      <c r="A24875">
        <v>10400014</v>
      </c>
      <c r="B24875" t="s">
        <v>1398</v>
      </c>
      <c r="C24875" t="s">
        <v>130</v>
      </c>
      <c r="D24875" t="s">
        <v>2411</v>
      </c>
      <c r="E24875">
        <v>0</v>
      </c>
    </row>
    <row r="24876" spans="1:5" x14ac:dyDescent="0.3">
      <c r="A24876">
        <v>10400014</v>
      </c>
      <c r="B24876" t="s">
        <v>1398</v>
      </c>
      <c r="C24876" t="s">
        <v>130</v>
      </c>
      <c r="D24876" t="s">
        <v>2412</v>
      </c>
      <c r="E24876">
        <v>0</v>
      </c>
    </row>
    <row r="24877" spans="1:5" x14ac:dyDescent="0.3">
      <c r="A24877">
        <v>10400014</v>
      </c>
      <c r="B24877" t="s">
        <v>1398</v>
      </c>
      <c r="C24877" t="s">
        <v>130</v>
      </c>
      <c r="D24877" t="s">
        <v>2413</v>
      </c>
      <c r="E24877">
        <v>0</v>
      </c>
    </row>
    <row r="24878" spans="1:5" x14ac:dyDescent="0.3">
      <c r="A24878">
        <v>23310032</v>
      </c>
      <c r="B24878" t="s">
        <v>1400</v>
      </c>
      <c r="C24878" t="s">
        <v>8</v>
      </c>
      <c r="D24878" t="s">
        <v>2378</v>
      </c>
      <c r="E24878">
        <v>0</v>
      </c>
    </row>
    <row r="24879" spans="1:5" x14ac:dyDescent="0.3">
      <c r="A24879">
        <v>23310032</v>
      </c>
      <c r="B24879" t="s">
        <v>1400</v>
      </c>
      <c r="C24879" t="s">
        <v>8</v>
      </c>
      <c r="D24879" t="s">
        <v>2379</v>
      </c>
      <c r="E24879">
        <v>0</v>
      </c>
    </row>
    <row r="24880" spans="1:5" x14ac:dyDescent="0.3">
      <c r="A24880">
        <v>23310032</v>
      </c>
      <c r="B24880" t="s">
        <v>1400</v>
      </c>
      <c r="C24880" t="s">
        <v>8</v>
      </c>
      <c r="D24880" t="s">
        <v>2380</v>
      </c>
      <c r="E24880">
        <v>0</v>
      </c>
    </row>
    <row r="24881" spans="1:5" x14ac:dyDescent="0.3">
      <c r="A24881">
        <v>23310032</v>
      </c>
      <c r="B24881" t="s">
        <v>1400</v>
      </c>
      <c r="C24881" t="s">
        <v>8</v>
      </c>
      <c r="D24881" t="s">
        <v>2381</v>
      </c>
      <c r="E24881">
        <v>0</v>
      </c>
    </row>
    <row r="24882" spans="1:5" x14ac:dyDescent="0.3">
      <c r="A24882">
        <v>23310032</v>
      </c>
      <c r="B24882" t="s">
        <v>1400</v>
      </c>
      <c r="C24882" t="s">
        <v>8</v>
      </c>
      <c r="D24882" t="s">
        <v>2382</v>
      </c>
      <c r="E24882">
        <v>0</v>
      </c>
    </row>
    <row r="24883" spans="1:5" x14ac:dyDescent="0.3">
      <c r="A24883">
        <v>23310032</v>
      </c>
      <c r="B24883" t="s">
        <v>1400</v>
      </c>
      <c r="C24883" t="s">
        <v>8</v>
      </c>
      <c r="D24883" t="s">
        <v>2383</v>
      </c>
      <c r="E24883">
        <v>0</v>
      </c>
    </row>
    <row r="24884" spans="1:5" x14ac:dyDescent="0.3">
      <c r="A24884">
        <v>23310032</v>
      </c>
      <c r="B24884" t="s">
        <v>1400</v>
      </c>
      <c r="C24884" t="s">
        <v>8</v>
      </c>
      <c r="D24884" t="s">
        <v>2384</v>
      </c>
      <c r="E24884">
        <v>0</v>
      </c>
    </row>
    <row r="24885" spans="1:5" x14ac:dyDescent="0.3">
      <c r="A24885">
        <v>23310032</v>
      </c>
      <c r="B24885" t="s">
        <v>1400</v>
      </c>
      <c r="C24885" t="s">
        <v>8</v>
      </c>
      <c r="D24885" t="s">
        <v>2385</v>
      </c>
      <c r="E24885">
        <v>0</v>
      </c>
    </row>
    <row r="24886" spans="1:5" x14ac:dyDescent="0.3">
      <c r="A24886">
        <v>23310032</v>
      </c>
      <c r="B24886" t="s">
        <v>1400</v>
      </c>
      <c r="C24886" t="s">
        <v>8</v>
      </c>
      <c r="D24886" t="s">
        <v>2386</v>
      </c>
      <c r="E24886">
        <v>0</v>
      </c>
    </row>
    <row r="24887" spans="1:5" x14ac:dyDescent="0.3">
      <c r="A24887">
        <v>23310032</v>
      </c>
      <c r="B24887" t="s">
        <v>1400</v>
      </c>
      <c r="C24887" t="s">
        <v>8</v>
      </c>
      <c r="D24887" t="s">
        <v>2387</v>
      </c>
      <c r="E24887">
        <v>-2</v>
      </c>
    </row>
    <row r="24888" spans="1:5" x14ac:dyDescent="0.3">
      <c r="A24888">
        <v>23310032</v>
      </c>
      <c r="B24888" t="s">
        <v>1400</v>
      </c>
      <c r="C24888" t="s">
        <v>8</v>
      </c>
      <c r="D24888" t="s">
        <v>2388</v>
      </c>
      <c r="E24888">
        <v>0</v>
      </c>
    </row>
    <row r="24889" spans="1:5" x14ac:dyDescent="0.3">
      <c r="A24889">
        <v>23310032</v>
      </c>
      <c r="B24889" t="s">
        <v>1400</v>
      </c>
      <c r="C24889" t="s">
        <v>8</v>
      </c>
      <c r="D24889" t="s">
        <v>2389</v>
      </c>
      <c r="E24889">
        <v>0</v>
      </c>
    </row>
    <row r="24890" spans="1:5" x14ac:dyDescent="0.3">
      <c r="A24890">
        <v>23310032</v>
      </c>
      <c r="B24890" t="s">
        <v>1400</v>
      </c>
      <c r="C24890" t="s">
        <v>8</v>
      </c>
      <c r="D24890" t="s">
        <v>2390</v>
      </c>
      <c r="E24890">
        <v>0</v>
      </c>
    </row>
    <row r="24891" spans="1:5" x14ac:dyDescent="0.3">
      <c r="A24891">
        <v>23310032</v>
      </c>
      <c r="B24891" t="s">
        <v>1400</v>
      </c>
      <c r="C24891" t="s">
        <v>8</v>
      </c>
      <c r="D24891" t="s">
        <v>2391</v>
      </c>
      <c r="E24891">
        <v>0</v>
      </c>
    </row>
    <row r="24892" spans="1:5" x14ac:dyDescent="0.3">
      <c r="A24892">
        <v>23310032</v>
      </c>
      <c r="B24892" t="s">
        <v>1400</v>
      </c>
      <c r="C24892" t="s">
        <v>8</v>
      </c>
      <c r="D24892" t="s">
        <v>2392</v>
      </c>
      <c r="E24892">
        <v>0</v>
      </c>
    </row>
    <row r="24893" spans="1:5" x14ac:dyDescent="0.3">
      <c r="A24893">
        <v>23310032</v>
      </c>
      <c r="B24893" t="s">
        <v>1400</v>
      </c>
      <c r="C24893" t="s">
        <v>8</v>
      </c>
      <c r="D24893" t="s">
        <v>2393</v>
      </c>
      <c r="E24893">
        <v>0</v>
      </c>
    </row>
    <row r="24894" spans="1:5" x14ac:dyDescent="0.3">
      <c r="A24894">
        <v>23310032</v>
      </c>
      <c r="B24894" t="s">
        <v>1400</v>
      </c>
      <c r="C24894" t="s">
        <v>8</v>
      </c>
      <c r="D24894" t="s">
        <v>2394</v>
      </c>
      <c r="E24894">
        <v>-1</v>
      </c>
    </row>
    <row r="24895" spans="1:5" x14ac:dyDescent="0.3">
      <c r="A24895">
        <v>23310032</v>
      </c>
      <c r="B24895" t="s">
        <v>1400</v>
      </c>
      <c r="C24895" t="s">
        <v>8</v>
      </c>
      <c r="D24895" t="s">
        <v>2395</v>
      </c>
      <c r="E24895">
        <v>0</v>
      </c>
    </row>
    <row r="24896" spans="1:5" x14ac:dyDescent="0.3">
      <c r="A24896">
        <v>23310032</v>
      </c>
      <c r="B24896" t="s">
        <v>1400</v>
      </c>
      <c r="C24896" t="s">
        <v>8</v>
      </c>
      <c r="D24896" t="s">
        <v>2396</v>
      </c>
      <c r="E24896">
        <v>-2</v>
      </c>
    </row>
    <row r="24897" spans="1:5" x14ac:dyDescent="0.3">
      <c r="A24897">
        <v>23310032</v>
      </c>
      <c r="B24897" t="s">
        <v>1400</v>
      </c>
      <c r="C24897" t="s">
        <v>8</v>
      </c>
      <c r="D24897" t="s">
        <v>2397</v>
      </c>
      <c r="E24897">
        <v>0</v>
      </c>
    </row>
    <row r="24898" spans="1:5" x14ac:dyDescent="0.3">
      <c r="A24898">
        <v>23310032</v>
      </c>
      <c r="B24898" t="s">
        <v>1400</v>
      </c>
      <c r="C24898" t="s">
        <v>8</v>
      </c>
      <c r="D24898" t="s">
        <v>2398</v>
      </c>
      <c r="E24898">
        <v>0</v>
      </c>
    </row>
    <row r="24899" spans="1:5" x14ac:dyDescent="0.3">
      <c r="A24899">
        <v>23310032</v>
      </c>
      <c r="B24899" t="s">
        <v>1400</v>
      </c>
      <c r="C24899" t="s">
        <v>8</v>
      </c>
      <c r="D24899" t="s">
        <v>2399</v>
      </c>
      <c r="E24899">
        <v>0</v>
      </c>
    </row>
    <row r="24900" spans="1:5" x14ac:dyDescent="0.3">
      <c r="A24900">
        <v>23310032</v>
      </c>
      <c r="B24900" t="s">
        <v>1400</v>
      </c>
      <c r="C24900" t="s">
        <v>8</v>
      </c>
      <c r="D24900" t="s">
        <v>2400</v>
      </c>
      <c r="E24900">
        <v>0</v>
      </c>
    </row>
    <row r="24901" spans="1:5" x14ac:dyDescent="0.3">
      <c r="A24901">
        <v>23310032</v>
      </c>
      <c r="B24901" t="s">
        <v>1400</v>
      </c>
      <c r="C24901" t="s">
        <v>8</v>
      </c>
      <c r="D24901" t="s">
        <v>2401</v>
      </c>
      <c r="E24901">
        <v>0</v>
      </c>
    </row>
    <row r="24902" spans="1:5" x14ac:dyDescent="0.3">
      <c r="A24902">
        <v>23310032</v>
      </c>
      <c r="B24902" t="s">
        <v>1400</v>
      </c>
      <c r="C24902" t="s">
        <v>8</v>
      </c>
      <c r="D24902" t="s">
        <v>2402</v>
      </c>
      <c r="E24902">
        <v>0</v>
      </c>
    </row>
    <row r="24903" spans="1:5" x14ac:dyDescent="0.3">
      <c r="A24903">
        <v>23310032</v>
      </c>
      <c r="B24903" t="s">
        <v>1400</v>
      </c>
      <c r="C24903" t="s">
        <v>8</v>
      </c>
      <c r="D24903" t="s">
        <v>2403</v>
      </c>
      <c r="E24903">
        <v>-2</v>
      </c>
    </row>
    <row r="24904" spans="1:5" x14ac:dyDescent="0.3">
      <c r="A24904">
        <v>23310032</v>
      </c>
      <c r="B24904" t="s">
        <v>1400</v>
      </c>
      <c r="C24904" t="s">
        <v>8</v>
      </c>
      <c r="D24904" t="s">
        <v>2404</v>
      </c>
      <c r="E24904">
        <v>0</v>
      </c>
    </row>
    <row r="24905" spans="1:5" x14ac:dyDescent="0.3">
      <c r="A24905">
        <v>23310032</v>
      </c>
      <c r="B24905" t="s">
        <v>1400</v>
      </c>
      <c r="C24905" t="s">
        <v>8</v>
      </c>
      <c r="D24905" t="s">
        <v>2405</v>
      </c>
      <c r="E24905">
        <v>0</v>
      </c>
    </row>
    <row r="24906" spans="1:5" x14ac:dyDescent="0.3">
      <c r="A24906">
        <v>23310032</v>
      </c>
      <c r="B24906" t="s">
        <v>1400</v>
      </c>
      <c r="C24906" t="s">
        <v>8</v>
      </c>
      <c r="D24906" t="s">
        <v>2406</v>
      </c>
      <c r="E24906">
        <v>0</v>
      </c>
    </row>
    <row r="24907" spans="1:5" x14ac:dyDescent="0.3">
      <c r="A24907">
        <v>23310032</v>
      </c>
      <c r="B24907" t="s">
        <v>1400</v>
      </c>
      <c r="C24907" t="s">
        <v>8</v>
      </c>
      <c r="D24907" t="s">
        <v>2407</v>
      </c>
      <c r="E24907">
        <v>0</v>
      </c>
    </row>
    <row r="24908" spans="1:5" x14ac:dyDescent="0.3">
      <c r="A24908">
        <v>23310032</v>
      </c>
      <c r="B24908" t="s">
        <v>1400</v>
      </c>
      <c r="C24908" t="s">
        <v>8</v>
      </c>
      <c r="D24908" t="s">
        <v>2408</v>
      </c>
      <c r="E24908">
        <v>-2</v>
      </c>
    </row>
    <row r="24909" spans="1:5" x14ac:dyDescent="0.3">
      <c r="A24909">
        <v>23310032</v>
      </c>
      <c r="B24909" t="s">
        <v>1400</v>
      </c>
      <c r="C24909" t="s">
        <v>8</v>
      </c>
      <c r="D24909" t="s">
        <v>2409</v>
      </c>
      <c r="E24909">
        <v>0</v>
      </c>
    </row>
    <row r="24910" spans="1:5" x14ac:dyDescent="0.3">
      <c r="A24910">
        <v>23310032</v>
      </c>
      <c r="B24910" t="s">
        <v>1400</v>
      </c>
      <c r="C24910" t="s">
        <v>8</v>
      </c>
      <c r="D24910" t="s">
        <v>2410</v>
      </c>
      <c r="E24910">
        <v>0</v>
      </c>
    </row>
    <row r="24911" spans="1:5" x14ac:dyDescent="0.3">
      <c r="A24911">
        <v>23310032</v>
      </c>
      <c r="B24911" t="s">
        <v>1400</v>
      </c>
      <c r="C24911" t="s">
        <v>8</v>
      </c>
      <c r="D24911" t="s">
        <v>2411</v>
      </c>
      <c r="E24911">
        <v>-1</v>
      </c>
    </row>
    <row r="24912" spans="1:5" x14ac:dyDescent="0.3">
      <c r="A24912">
        <v>23310032</v>
      </c>
      <c r="B24912" t="s">
        <v>1400</v>
      </c>
      <c r="C24912" t="s">
        <v>8</v>
      </c>
      <c r="D24912" t="s">
        <v>2412</v>
      </c>
      <c r="E24912">
        <v>0</v>
      </c>
    </row>
    <row r="24913" spans="1:5" x14ac:dyDescent="0.3">
      <c r="A24913">
        <v>23310032</v>
      </c>
      <c r="B24913" t="s">
        <v>1400</v>
      </c>
      <c r="C24913" t="s">
        <v>8</v>
      </c>
      <c r="D24913" t="s">
        <v>2413</v>
      </c>
      <c r="E24913">
        <v>0</v>
      </c>
    </row>
    <row r="24914" spans="1:5" x14ac:dyDescent="0.3">
      <c r="A24914">
        <v>23320051</v>
      </c>
      <c r="B24914" t="s">
        <v>1402</v>
      </c>
      <c r="C24914" t="s">
        <v>8</v>
      </c>
      <c r="D24914" t="s">
        <v>2378</v>
      </c>
      <c r="E24914">
        <v>-1</v>
      </c>
    </row>
    <row r="24915" spans="1:5" x14ac:dyDescent="0.3">
      <c r="A24915">
        <v>23320051</v>
      </c>
      <c r="B24915" t="s">
        <v>1402</v>
      </c>
      <c r="C24915" t="s">
        <v>8</v>
      </c>
      <c r="D24915" t="s">
        <v>2379</v>
      </c>
      <c r="E24915">
        <v>0</v>
      </c>
    </row>
    <row r="24916" spans="1:5" x14ac:dyDescent="0.3">
      <c r="A24916">
        <v>23320051</v>
      </c>
      <c r="B24916" t="s">
        <v>1402</v>
      </c>
      <c r="C24916" t="s">
        <v>8</v>
      </c>
      <c r="D24916" t="s">
        <v>2380</v>
      </c>
      <c r="E24916">
        <v>0</v>
      </c>
    </row>
    <row r="24917" spans="1:5" x14ac:dyDescent="0.3">
      <c r="A24917">
        <v>23320051</v>
      </c>
      <c r="B24917" t="s">
        <v>1402</v>
      </c>
      <c r="C24917" t="s">
        <v>8</v>
      </c>
      <c r="D24917" t="s">
        <v>2381</v>
      </c>
      <c r="E24917">
        <v>0</v>
      </c>
    </row>
    <row r="24918" spans="1:5" x14ac:dyDescent="0.3">
      <c r="A24918">
        <v>23320051</v>
      </c>
      <c r="B24918" t="s">
        <v>1402</v>
      </c>
      <c r="C24918" t="s">
        <v>8</v>
      </c>
      <c r="D24918" t="s">
        <v>2382</v>
      </c>
      <c r="E24918">
        <v>0</v>
      </c>
    </row>
    <row r="24919" spans="1:5" x14ac:dyDescent="0.3">
      <c r="A24919">
        <v>23320051</v>
      </c>
      <c r="B24919" t="s">
        <v>1402</v>
      </c>
      <c r="C24919" t="s">
        <v>8</v>
      </c>
      <c r="D24919" t="s">
        <v>2383</v>
      </c>
      <c r="E24919">
        <v>0</v>
      </c>
    </row>
    <row r="24920" spans="1:5" x14ac:dyDescent="0.3">
      <c r="A24920">
        <v>23320051</v>
      </c>
      <c r="B24920" t="s">
        <v>1402</v>
      </c>
      <c r="C24920" t="s">
        <v>8</v>
      </c>
      <c r="D24920" t="s">
        <v>2384</v>
      </c>
      <c r="E24920">
        <v>0</v>
      </c>
    </row>
    <row r="24921" spans="1:5" x14ac:dyDescent="0.3">
      <c r="A24921">
        <v>23320051</v>
      </c>
      <c r="B24921" t="s">
        <v>1402</v>
      </c>
      <c r="C24921" t="s">
        <v>8</v>
      </c>
      <c r="D24921" t="s">
        <v>2385</v>
      </c>
      <c r="E24921">
        <v>0</v>
      </c>
    </row>
    <row r="24922" spans="1:5" x14ac:dyDescent="0.3">
      <c r="A24922">
        <v>23320051</v>
      </c>
      <c r="B24922" t="s">
        <v>1402</v>
      </c>
      <c r="C24922" t="s">
        <v>8</v>
      </c>
      <c r="D24922" t="s">
        <v>2386</v>
      </c>
      <c r="E24922">
        <v>0</v>
      </c>
    </row>
    <row r="24923" spans="1:5" x14ac:dyDescent="0.3">
      <c r="A24923">
        <v>23320051</v>
      </c>
      <c r="B24923" t="s">
        <v>1402</v>
      </c>
      <c r="C24923" t="s">
        <v>8</v>
      </c>
      <c r="D24923" t="s">
        <v>2387</v>
      </c>
      <c r="E24923">
        <v>0</v>
      </c>
    </row>
    <row r="24924" spans="1:5" x14ac:dyDescent="0.3">
      <c r="A24924">
        <v>23320051</v>
      </c>
      <c r="B24924" t="s">
        <v>1402</v>
      </c>
      <c r="C24924" t="s">
        <v>8</v>
      </c>
      <c r="D24924" t="s">
        <v>2388</v>
      </c>
      <c r="E24924">
        <v>0</v>
      </c>
    </row>
    <row r="24925" spans="1:5" x14ac:dyDescent="0.3">
      <c r="A24925">
        <v>23320051</v>
      </c>
      <c r="B24925" t="s">
        <v>1402</v>
      </c>
      <c r="C24925" t="s">
        <v>8</v>
      </c>
      <c r="D24925" t="s">
        <v>2389</v>
      </c>
      <c r="E24925">
        <v>-3</v>
      </c>
    </row>
    <row r="24926" spans="1:5" x14ac:dyDescent="0.3">
      <c r="A24926">
        <v>23320051</v>
      </c>
      <c r="B24926" t="s">
        <v>1402</v>
      </c>
      <c r="C24926" t="s">
        <v>8</v>
      </c>
      <c r="D24926" t="s">
        <v>2390</v>
      </c>
      <c r="E24926">
        <v>-3</v>
      </c>
    </row>
    <row r="24927" spans="1:5" x14ac:dyDescent="0.3">
      <c r="A24927">
        <v>23320051</v>
      </c>
      <c r="B24927" t="s">
        <v>1402</v>
      </c>
      <c r="C24927" t="s">
        <v>8</v>
      </c>
      <c r="D24927" t="s">
        <v>2391</v>
      </c>
      <c r="E24927">
        <v>-4</v>
      </c>
    </row>
    <row r="24928" spans="1:5" x14ac:dyDescent="0.3">
      <c r="A24928">
        <v>23320051</v>
      </c>
      <c r="B24928" t="s">
        <v>1402</v>
      </c>
      <c r="C24928" t="s">
        <v>8</v>
      </c>
      <c r="D24928" t="s">
        <v>2392</v>
      </c>
      <c r="E24928">
        <v>0</v>
      </c>
    </row>
    <row r="24929" spans="1:5" x14ac:dyDescent="0.3">
      <c r="A24929">
        <v>23320051</v>
      </c>
      <c r="B24929" t="s">
        <v>1402</v>
      </c>
      <c r="C24929" t="s">
        <v>8</v>
      </c>
      <c r="D24929" t="s">
        <v>2393</v>
      </c>
      <c r="E24929">
        <v>0</v>
      </c>
    </row>
    <row r="24930" spans="1:5" x14ac:dyDescent="0.3">
      <c r="A24930">
        <v>23320051</v>
      </c>
      <c r="B24930" t="s">
        <v>1402</v>
      </c>
      <c r="C24930" t="s">
        <v>8</v>
      </c>
      <c r="D24930" t="s">
        <v>2394</v>
      </c>
      <c r="E24930">
        <v>0</v>
      </c>
    </row>
    <row r="24931" spans="1:5" x14ac:dyDescent="0.3">
      <c r="A24931">
        <v>23320051</v>
      </c>
      <c r="B24931" t="s">
        <v>1402</v>
      </c>
      <c r="C24931" t="s">
        <v>8</v>
      </c>
      <c r="D24931" t="s">
        <v>2395</v>
      </c>
      <c r="E24931">
        <v>0</v>
      </c>
    </row>
    <row r="24932" spans="1:5" x14ac:dyDescent="0.3">
      <c r="A24932">
        <v>23320051</v>
      </c>
      <c r="B24932" t="s">
        <v>1402</v>
      </c>
      <c r="C24932" t="s">
        <v>8</v>
      </c>
      <c r="D24932" t="s">
        <v>2396</v>
      </c>
      <c r="E24932">
        <v>0</v>
      </c>
    </row>
    <row r="24933" spans="1:5" x14ac:dyDescent="0.3">
      <c r="A24933">
        <v>23320051</v>
      </c>
      <c r="B24933" t="s">
        <v>1402</v>
      </c>
      <c r="C24933" t="s">
        <v>8</v>
      </c>
      <c r="D24933" t="s">
        <v>2397</v>
      </c>
      <c r="E24933">
        <v>0</v>
      </c>
    </row>
    <row r="24934" spans="1:5" x14ac:dyDescent="0.3">
      <c r="A24934">
        <v>23320051</v>
      </c>
      <c r="B24934" t="s">
        <v>1402</v>
      </c>
      <c r="C24934" t="s">
        <v>8</v>
      </c>
      <c r="D24934" t="s">
        <v>2398</v>
      </c>
      <c r="E24934">
        <v>0</v>
      </c>
    </row>
    <row r="24935" spans="1:5" x14ac:dyDescent="0.3">
      <c r="A24935">
        <v>23320051</v>
      </c>
      <c r="B24935" t="s">
        <v>1402</v>
      </c>
      <c r="C24935" t="s">
        <v>8</v>
      </c>
      <c r="D24935" t="s">
        <v>2399</v>
      </c>
      <c r="E24935">
        <v>0</v>
      </c>
    </row>
    <row r="24936" spans="1:5" x14ac:dyDescent="0.3">
      <c r="A24936">
        <v>23320051</v>
      </c>
      <c r="B24936" t="s">
        <v>1402</v>
      </c>
      <c r="C24936" t="s">
        <v>8</v>
      </c>
      <c r="D24936" t="s">
        <v>2400</v>
      </c>
      <c r="E24936">
        <v>-3</v>
      </c>
    </row>
    <row r="24937" spans="1:5" x14ac:dyDescent="0.3">
      <c r="A24937">
        <v>23320051</v>
      </c>
      <c r="B24937" t="s">
        <v>1402</v>
      </c>
      <c r="C24937" t="s">
        <v>8</v>
      </c>
      <c r="D24937" t="s">
        <v>2401</v>
      </c>
      <c r="E24937">
        <v>0</v>
      </c>
    </row>
    <row r="24938" spans="1:5" x14ac:dyDescent="0.3">
      <c r="A24938">
        <v>23320051</v>
      </c>
      <c r="B24938" t="s">
        <v>1402</v>
      </c>
      <c r="C24938" t="s">
        <v>8</v>
      </c>
      <c r="D24938" t="s">
        <v>2402</v>
      </c>
      <c r="E24938">
        <v>-2</v>
      </c>
    </row>
    <row r="24939" spans="1:5" x14ac:dyDescent="0.3">
      <c r="A24939">
        <v>23320051</v>
      </c>
      <c r="B24939" t="s">
        <v>1402</v>
      </c>
      <c r="C24939" t="s">
        <v>8</v>
      </c>
      <c r="D24939" t="s">
        <v>2403</v>
      </c>
      <c r="E24939">
        <v>0</v>
      </c>
    </row>
    <row r="24940" spans="1:5" x14ac:dyDescent="0.3">
      <c r="A24940">
        <v>23320051</v>
      </c>
      <c r="B24940" t="s">
        <v>1402</v>
      </c>
      <c r="C24940" t="s">
        <v>8</v>
      </c>
      <c r="D24940" t="s">
        <v>2404</v>
      </c>
      <c r="E24940">
        <v>-1</v>
      </c>
    </row>
    <row r="24941" spans="1:5" x14ac:dyDescent="0.3">
      <c r="A24941">
        <v>23320051</v>
      </c>
      <c r="B24941" t="s">
        <v>1402</v>
      </c>
      <c r="C24941" t="s">
        <v>8</v>
      </c>
      <c r="D24941" t="s">
        <v>2405</v>
      </c>
      <c r="E24941">
        <v>-2</v>
      </c>
    </row>
    <row r="24942" spans="1:5" x14ac:dyDescent="0.3">
      <c r="A24942">
        <v>23320051</v>
      </c>
      <c r="B24942" t="s">
        <v>1402</v>
      </c>
      <c r="C24942" t="s">
        <v>8</v>
      </c>
      <c r="D24942" t="s">
        <v>2406</v>
      </c>
      <c r="E24942">
        <v>0</v>
      </c>
    </row>
    <row r="24943" spans="1:5" x14ac:dyDescent="0.3">
      <c r="A24943">
        <v>23320051</v>
      </c>
      <c r="B24943" t="s">
        <v>1402</v>
      </c>
      <c r="C24943" t="s">
        <v>8</v>
      </c>
      <c r="D24943" t="s">
        <v>2407</v>
      </c>
      <c r="E24943">
        <v>0</v>
      </c>
    </row>
    <row r="24944" spans="1:5" x14ac:dyDescent="0.3">
      <c r="A24944">
        <v>23320051</v>
      </c>
      <c r="B24944" t="s">
        <v>1402</v>
      </c>
      <c r="C24944" t="s">
        <v>8</v>
      </c>
      <c r="D24944" t="s">
        <v>2408</v>
      </c>
      <c r="E24944">
        <v>0</v>
      </c>
    </row>
    <row r="24945" spans="1:5" x14ac:dyDescent="0.3">
      <c r="A24945">
        <v>23320051</v>
      </c>
      <c r="B24945" t="s">
        <v>1402</v>
      </c>
      <c r="C24945" t="s">
        <v>8</v>
      </c>
      <c r="D24945" t="s">
        <v>2409</v>
      </c>
      <c r="E24945">
        <v>0</v>
      </c>
    </row>
    <row r="24946" spans="1:5" x14ac:dyDescent="0.3">
      <c r="A24946">
        <v>23320051</v>
      </c>
      <c r="B24946" t="s">
        <v>1402</v>
      </c>
      <c r="C24946" t="s">
        <v>8</v>
      </c>
      <c r="D24946" t="s">
        <v>2410</v>
      </c>
      <c r="E24946">
        <v>0</v>
      </c>
    </row>
    <row r="24947" spans="1:5" x14ac:dyDescent="0.3">
      <c r="A24947">
        <v>23320051</v>
      </c>
      <c r="B24947" t="s">
        <v>1402</v>
      </c>
      <c r="C24947" t="s">
        <v>8</v>
      </c>
      <c r="D24947" t="s">
        <v>2411</v>
      </c>
      <c r="E24947">
        <v>0</v>
      </c>
    </row>
    <row r="24948" spans="1:5" x14ac:dyDescent="0.3">
      <c r="A24948">
        <v>23320051</v>
      </c>
      <c r="B24948" t="s">
        <v>1402</v>
      </c>
      <c r="C24948" t="s">
        <v>8</v>
      </c>
      <c r="D24948" t="s">
        <v>2412</v>
      </c>
      <c r="E24948">
        <v>0</v>
      </c>
    </row>
    <row r="24949" spans="1:5" x14ac:dyDescent="0.3">
      <c r="A24949">
        <v>23320051</v>
      </c>
      <c r="B24949" t="s">
        <v>1402</v>
      </c>
      <c r="C24949" t="s">
        <v>8</v>
      </c>
      <c r="D24949" t="s">
        <v>2413</v>
      </c>
      <c r="E24949">
        <v>0</v>
      </c>
    </row>
    <row r="24950" spans="1:5" x14ac:dyDescent="0.3">
      <c r="A24950">
        <v>3010001</v>
      </c>
      <c r="B24950" t="s">
        <v>1404</v>
      </c>
      <c r="C24950" t="s">
        <v>20</v>
      </c>
      <c r="D24950" t="s">
        <v>2378</v>
      </c>
      <c r="E24950">
        <v>-18128.183000000001</v>
      </c>
    </row>
    <row r="24951" spans="1:5" x14ac:dyDescent="0.3">
      <c r="A24951">
        <v>3010001</v>
      </c>
      <c r="B24951" t="s">
        <v>1404</v>
      </c>
      <c r="C24951" t="s">
        <v>20</v>
      </c>
      <c r="D24951" t="s">
        <v>2379</v>
      </c>
      <c r="E24951">
        <v>-9184.7150000000001</v>
      </c>
    </row>
    <row r="24952" spans="1:5" x14ac:dyDescent="0.3">
      <c r="A24952">
        <v>3010001</v>
      </c>
      <c r="B24952" t="s">
        <v>1404</v>
      </c>
      <c r="C24952" t="s">
        <v>20</v>
      </c>
      <c r="D24952" t="s">
        <v>2380</v>
      </c>
      <c r="E24952">
        <v>-5218.0320000000002</v>
      </c>
    </row>
    <row r="24953" spans="1:5" x14ac:dyDescent="0.3">
      <c r="A24953">
        <v>3010001</v>
      </c>
      <c r="B24953" t="s">
        <v>1404</v>
      </c>
      <c r="C24953" t="s">
        <v>20</v>
      </c>
      <c r="D24953" t="s">
        <v>2381</v>
      </c>
      <c r="E24953">
        <v>-15530</v>
      </c>
    </row>
    <row r="24954" spans="1:5" x14ac:dyDescent="0.3">
      <c r="A24954">
        <v>3010001</v>
      </c>
      <c r="B24954" t="s">
        <v>1404</v>
      </c>
      <c r="C24954" t="s">
        <v>20</v>
      </c>
      <c r="D24954" t="s">
        <v>2382</v>
      </c>
      <c r="E24954">
        <v>-17197.995999999999</v>
      </c>
    </row>
    <row r="24955" spans="1:5" x14ac:dyDescent="0.3">
      <c r="A24955">
        <v>3010001</v>
      </c>
      <c r="B24955" t="s">
        <v>1404</v>
      </c>
      <c r="C24955" t="s">
        <v>20</v>
      </c>
      <c r="D24955" t="s">
        <v>2383</v>
      </c>
      <c r="E24955">
        <v>-19478.2</v>
      </c>
    </row>
    <row r="24956" spans="1:5" x14ac:dyDescent="0.3">
      <c r="A24956">
        <v>3010001</v>
      </c>
      <c r="B24956" t="s">
        <v>1404</v>
      </c>
      <c r="C24956" t="s">
        <v>20</v>
      </c>
      <c r="D24956" t="s">
        <v>2384</v>
      </c>
      <c r="E24956">
        <v>-19012.8</v>
      </c>
    </row>
    <row r="24957" spans="1:5" x14ac:dyDescent="0.3">
      <c r="A24957">
        <v>3010001</v>
      </c>
      <c r="B24957" t="s">
        <v>1404</v>
      </c>
      <c r="C24957" t="s">
        <v>20</v>
      </c>
      <c r="D24957" t="s">
        <v>2385</v>
      </c>
      <c r="E24957">
        <v>-16239.9</v>
      </c>
    </row>
    <row r="24958" spans="1:5" x14ac:dyDescent="0.3">
      <c r="A24958">
        <v>3010001</v>
      </c>
      <c r="B24958" t="s">
        <v>1404</v>
      </c>
      <c r="C24958" t="s">
        <v>20</v>
      </c>
      <c r="D24958" t="s">
        <v>2386</v>
      </c>
      <c r="E24958">
        <v>-11033.55</v>
      </c>
    </row>
    <row r="24959" spans="1:5" x14ac:dyDescent="0.3">
      <c r="A24959">
        <v>3010001</v>
      </c>
      <c r="B24959" t="s">
        <v>1404</v>
      </c>
      <c r="C24959" t="s">
        <v>20</v>
      </c>
      <c r="D24959" t="s">
        <v>2387</v>
      </c>
      <c r="E24959">
        <v>-17935.2</v>
      </c>
    </row>
    <row r="24960" spans="1:5" x14ac:dyDescent="0.3">
      <c r="A24960">
        <v>3010001</v>
      </c>
      <c r="B24960" t="s">
        <v>1404</v>
      </c>
      <c r="C24960" t="s">
        <v>20</v>
      </c>
      <c r="D24960" t="s">
        <v>2388</v>
      </c>
      <c r="E24960">
        <v>-13862.75</v>
      </c>
    </row>
    <row r="24961" spans="1:5" x14ac:dyDescent="0.3">
      <c r="A24961">
        <v>3010001</v>
      </c>
      <c r="B24961" t="s">
        <v>1404</v>
      </c>
      <c r="C24961" t="s">
        <v>20</v>
      </c>
      <c r="D24961" t="s">
        <v>2389</v>
      </c>
      <c r="E24961">
        <v>-13498.540999999999</v>
      </c>
    </row>
    <row r="24962" spans="1:5" x14ac:dyDescent="0.3">
      <c r="A24962">
        <v>3010001</v>
      </c>
      <c r="B24962" t="s">
        <v>1404</v>
      </c>
      <c r="C24962" t="s">
        <v>20</v>
      </c>
      <c r="D24962" t="s">
        <v>2390</v>
      </c>
      <c r="E24962">
        <v>-17047.596000000001</v>
      </c>
    </row>
    <row r="24963" spans="1:5" x14ac:dyDescent="0.3">
      <c r="A24963">
        <v>3010001</v>
      </c>
      <c r="B24963" t="s">
        <v>1404</v>
      </c>
      <c r="C24963" t="s">
        <v>20</v>
      </c>
      <c r="D24963" t="s">
        <v>2391</v>
      </c>
      <c r="E24963">
        <v>-6620.3230000000003</v>
      </c>
    </row>
    <row r="24964" spans="1:5" x14ac:dyDescent="0.3">
      <c r="A24964">
        <v>3010001</v>
      </c>
      <c r="B24964" t="s">
        <v>1404</v>
      </c>
      <c r="C24964" t="s">
        <v>20</v>
      </c>
      <c r="D24964" t="s">
        <v>2392</v>
      </c>
      <c r="E24964">
        <v>-9872.9750000000004</v>
      </c>
    </row>
    <row r="24965" spans="1:5" x14ac:dyDescent="0.3">
      <c r="A24965">
        <v>3010001</v>
      </c>
      <c r="B24965" t="s">
        <v>1404</v>
      </c>
      <c r="C24965" t="s">
        <v>20</v>
      </c>
      <c r="D24965" t="s">
        <v>2393</v>
      </c>
      <c r="E24965">
        <v>-13796.584999999999</v>
      </c>
    </row>
    <row r="24966" spans="1:5" x14ac:dyDescent="0.3">
      <c r="A24966">
        <v>3010001</v>
      </c>
      <c r="B24966" t="s">
        <v>1404</v>
      </c>
      <c r="C24966" t="s">
        <v>20</v>
      </c>
      <c r="D24966" t="s">
        <v>2394</v>
      </c>
      <c r="E24966">
        <v>-13580.97</v>
      </c>
    </row>
    <row r="24967" spans="1:5" x14ac:dyDescent="0.3">
      <c r="A24967">
        <v>3010001</v>
      </c>
      <c r="B24967" t="s">
        <v>1404</v>
      </c>
      <c r="C24967" t="s">
        <v>20</v>
      </c>
      <c r="D24967" t="s">
        <v>2395</v>
      </c>
      <c r="E24967">
        <v>-10121.835000000001</v>
      </c>
    </row>
    <row r="24968" spans="1:5" x14ac:dyDescent="0.3">
      <c r="A24968">
        <v>3010001</v>
      </c>
      <c r="B24968" t="s">
        <v>1404</v>
      </c>
      <c r="C24968" t="s">
        <v>20</v>
      </c>
      <c r="D24968" t="s">
        <v>2396</v>
      </c>
      <c r="E24968">
        <v>-14334.21</v>
      </c>
    </row>
    <row r="24969" spans="1:5" x14ac:dyDescent="0.3">
      <c r="A24969">
        <v>3010001</v>
      </c>
      <c r="B24969" t="s">
        <v>1404</v>
      </c>
      <c r="C24969" t="s">
        <v>20</v>
      </c>
      <c r="D24969" t="s">
        <v>2397</v>
      </c>
      <c r="E24969">
        <v>-17501.807000000001</v>
      </c>
    </row>
    <row r="24970" spans="1:5" x14ac:dyDescent="0.3">
      <c r="A24970">
        <v>3010001</v>
      </c>
      <c r="B24970" t="s">
        <v>1404</v>
      </c>
      <c r="C24970" t="s">
        <v>20</v>
      </c>
      <c r="D24970" t="s">
        <v>2398</v>
      </c>
      <c r="E24970">
        <v>-11887.71</v>
      </c>
    </row>
    <row r="24971" spans="1:5" x14ac:dyDescent="0.3">
      <c r="A24971">
        <v>3010001</v>
      </c>
      <c r="B24971" t="s">
        <v>1404</v>
      </c>
      <c r="C24971" t="s">
        <v>20</v>
      </c>
      <c r="D24971" t="s">
        <v>2399</v>
      </c>
      <c r="E24971">
        <v>-16254.72</v>
      </c>
    </row>
    <row r="24972" spans="1:5" x14ac:dyDescent="0.3">
      <c r="A24972">
        <v>3010001</v>
      </c>
      <c r="B24972" t="s">
        <v>1404</v>
      </c>
      <c r="C24972" t="s">
        <v>20</v>
      </c>
      <c r="D24972" t="s">
        <v>2400</v>
      </c>
      <c r="E24972">
        <v>-19611.194</v>
      </c>
    </row>
    <row r="24973" spans="1:5" x14ac:dyDescent="0.3">
      <c r="A24973">
        <v>3010001</v>
      </c>
      <c r="B24973" t="s">
        <v>1404</v>
      </c>
      <c r="C24973" t="s">
        <v>20</v>
      </c>
      <c r="D24973" t="s">
        <v>2401</v>
      </c>
      <c r="E24973">
        <v>-12977.828</v>
      </c>
    </row>
    <row r="24974" spans="1:5" x14ac:dyDescent="0.3">
      <c r="A24974">
        <v>3010001</v>
      </c>
      <c r="B24974" t="s">
        <v>1404</v>
      </c>
      <c r="C24974" t="s">
        <v>20</v>
      </c>
      <c r="D24974" t="s">
        <v>2402</v>
      </c>
      <c r="E24974">
        <v>-8141.5510000000004</v>
      </c>
    </row>
    <row r="24975" spans="1:5" x14ac:dyDescent="0.3">
      <c r="A24975">
        <v>3010001</v>
      </c>
      <c r="B24975" t="s">
        <v>1404</v>
      </c>
      <c r="C24975" t="s">
        <v>20</v>
      </c>
      <c r="D24975" t="s">
        <v>2403</v>
      </c>
      <c r="E24975">
        <v>-5372.7579999999998</v>
      </c>
    </row>
    <row r="24976" spans="1:5" x14ac:dyDescent="0.3">
      <c r="A24976">
        <v>3010001</v>
      </c>
      <c r="B24976" t="s">
        <v>1404</v>
      </c>
      <c r="C24976" t="s">
        <v>20</v>
      </c>
      <c r="D24976" t="s">
        <v>2404</v>
      </c>
      <c r="E24976">
        <v>-17909.703000000001</v>
      </c>
    </row>
    <row r="24977" spans="1:5" x14ac:dyDescent="0.3">
      <c r="A24977">
        <v>3010001</v>
      </c>
      <c r="B24977" t="s">
        <v>1404</v>
      </c>
      <c r="C24977" t="s">
        <v>20</v>
      </c>
      <c r="D24977" t="s">
        <v>2405</v>
      </c>
      <c r="E24977">
        <v>-16262.253000000001</v>
      </c>
    </row>
    <row r="24978" spans="1:5" x14ac:dyDescent="0.3">
      <c r="A24978">
        <v>3010001</v>
      </c>
      <c r="B24978" t="s">
        <v>1404</v>
      </c>
      <c r="C24978" t="s">
        <v>20</v>
      </c>
      <c r="D24978" t="s">
        <v>2406</v>
      </c>
      <c r="E24978">
        <v>-22737.521000000001</v>
      </c>
    </row>
    <row r="24979" spans="1:5" x14ac:dyDescent="0.3">
      <c r="A24979">
        <v>3010001</v>
      </c>
      <c r="B24979" t="s">
        <v>1404</v>
      </c>
      <c r="C24979" t="s">
        <v>20</v>
      </c>
      <c r="D24979" t="s">
        <v>2407</v>
      </c>
      <c r="E24979">
        <v>-17074.785</v>
      </c>
    </row>
    <row r="24980" spans="1:5" x14ac:dyDescent="0.3">
      <c r="A24980">
        <v>3010001</v>
      </c>
      <c r="B24980" t="s">
        <v>1404</v>
      </c>
      <c r="C24980" t="s">
        <v>20</v>
      </c>
      <c r="D24980" t="s">
        <v>2408</v>
      </c>
      <c r="E24980">
        <v>-21468.621999999999</v>
      </c>
    </row>
    <row r="24981" spans="1:5" x14ac:dyDescent="0.3">
      <c r="A24981">
        <v>3010001</v>
      </c>
      <c r="B24981" t="s">
        <v>1404</v>
      </c>
      <c r="C24981" t="s">
        <v>20</v>
      </c>
      <c r="D24981" t="s">
        <v>2409</v>
      </c>
      <c r="E24981">
        <v>-12894.245000000001</v>
      </c>
    </row>
    <row r="24982" spans="1:5" x14ac:dyDescent="0.3">
      <c r="A24982">
        <v>3010001</v>
      </c>
      <c r="B24982" t="s">
        <v>1404</v>
      </c>
      <c r="C24982" t="s">
        <v>20</v>
      </c>
      <c r="D24982" t="s">
        <v>2410</v>
      </c>
      <c r="E24982">
        <v>-17282.025000000001</v>
      </c>
    </row>
    <row r="24983" spans="1:5" x14ac:dyDescent="0.3">
      <c r="A24983">
        <v>3010001</v>
      </c>
      <c r="B24983" t="s">
        <v>1404</v>
      </c>
      <c r="C24983" t="s">
        <v>20</v>
      </c>
      <c r="D24983" t="s">
        <v>2411</v>
      </c>
      <c r="E24983">
        <v>-17180.966</v>
      </c>
    </row>
    <row r="24984" spans="1:5" x14ac:dyDescent="0.3">
      <c r="A24984">
        <v>3010001</v>
      </c>
      <c r="B24984" t="s">
        <v>1404</v>
      </c>
      <c r="C24984" t="s">
        <v>20</v>
      </c>
      <c r="D24984" t="s">
        <v>2412</v>
      </c>
      <c r="E24984">
        <v>-21538.421999999999</v>
      </c>
    </row>
    <row r="24985" spans="1:5" x14ac:dyDescent="0.3">
      <c r="A24985">
        <v>3010001</v>
      </c>
      <c r="B24985" t="s">
        <v>1404</v>
      </c>
      <c r="C24985" t="s">
        <v>20</v>
      </c>
      <c r="D24985" t="s">
        <v>2413</v>
      </c>
      <c r="E24985">
        <v>-19966.347000000002</v>
      </c>
    </row>
    <row r="24986" spans="1:5" x14ac:dyDescent="0.3">
      <c r="A24986">
        <v>66060017</v>
      </c>
      <c r="B24986" t="s">
        <v>1406</v>
      </c>
      <c r="C24986" t="s">
        <v>8</v>
      </c>
      <c r="D24986" t="s">
        <v>2378</v>
      </c>
      <c r="E24986">
        <v>0</v>
      </c>
    </row>
    <row r="24987" spans="1:5" x14ac:dyDescent="0.3">
      <c r="A24987">
        <v>66060017</v>
      </c>
      <c r="B24987" t="s">
        <v>1406</v>
      </c>
      <c r="C24987" t="s">
        <v>8</v>
      </c>
      <c r="D24987" t="s">
        <v>2379</v>
      </c>
      <c r="E24987">
        <v>0</v>
      </c>
    </row>
    <row r="24988" spans="1:5" x14ac:dyDescent="0.3">
      <c r="A24988">
        <v>66060017</v>
      </c>
      <c r="B24988" t="s">
        <v>1406</v>
      </c>
      <c r="C24988" t="s">
        <v>8</v>
      </c>
      <c r="D24988" t="s">
        <v>2380</v>
      </c>
      <c r="E24988">
        <v>0</v>
      </c>
    </row>
    <row r="24989" spans="1:5" x14ac:dyDescent="0.3">
      <c r="A24989">
        <v>66060017</v>
      </c>
      <c r="B24989" t="s">
        <v>1406</v>
      </c>
      <c r="C24989" t="s">
        <v>8</v>
      </c>
      <c r="D24989" t="s">
        <v>2381</v>
      </c>
      <c r="E24989">
        <v>0</v>
      </c>
    </row>
    <row r="24990" spans="1:5" x14ac:dyDescent="0.3">
      <c r="A24990">
        <v>66060017</v>
      </c>
      <c r="B24990" t="s">
        <v>1406</v>
      </c>
      <c r="C24990" t="s">
        <v>8</v>
      </c>
      <c r="D24990" t="s">
        <v>2382</v>
      </c>
      <c r="E24990">
        <v>0</v>
      </c>
    </row>
    <row r="24991" spans="1:5" x14ac:dyDescent="0.3">
      <c r="A24991">
        <v>66060017</v>
      </c>
      <c r="B24991" t="s">
        <v>1406</v>
      </c>
      <c r="C24991" t="s">
        <v>8</v>
      </c>
      <c r="D24991" t="s">
        <v>2383</v>
      </c>
      <c r="E24991">
        <v>0</v>
      </c>
    </row>
    <row r="24992" spans="1:5" x14ac:dyDescent="0.3">
      <c r="A24992">
        <v>66060017</v>
      </c>
      <c r="B24992" t="s">
        <v>1406</v>
      </c>
      <c r="C24992" t="s">
        <v>8</v>
      </c>
      <c r="D24992" t="s">
        <v>2384</v>
      </c>
      <c r="E24992">
        <v>0</v>
      </c>
    </row>
    <row r="24993" spans="1:5" x14ac:dyDescent="0.3">
      <c r="A24993">
        <v>66060017</v>
      </c>
      <c r="B24993" t="s">
        <v>1406</v>
      </c>
      <c r="C24993" t="s">
        <v>8</v>
      </c>
      <c r="D24993" t="s">
        <v>2385</v>
      </c>
      <c r="E24993">
        <v>0</v>
      </c>
    </row>
    <row r="24994" spans="1:5" x14ac:dyDescent="0.3">
      <c r="A24994">
        <v>66060017</v>
      </c>
      <c r="B24994" t="s">
        <v>1406</v>
      </c>
      <c r="C24994" t="s">
        <v>8</v>
      </c>
      <c r="D24994" t="s">
        <v>2386</v>
      </c>
      <c r="E24994">
        <v>0</v>
      </c>
    </row>
    <row r="24995" spans="1:5" x14ac:dyDescent="0.3">
      <c r="A24995">
        <v>66060017</v>
      </c>
      <c r="B24995" t="s">
        <v>1406</v>
      </c>
      <c r="C24995" t="s">
        <v>8</v>
      </c>
      <c r="D24995" t="s">
        <v>2387</v>
      </c>
      <c r="E24995">
        <v>0</v>
      </c>
    </row>
    <row r="24996" spans="1:5" x14ac:dyDescent="0.3">
      <c r="A24996">
        <v>66060017</v>
      </c>
      <c r="B24996" t="s">
        <v>1406</v>
      </c>
      <c r="C24996" t="s">
        <v>8</v>
      </c>
      <c r="D24996" t="s">
        <v>2388</v>
      </c>
      <c r="E24996">
        <v>0</v>
      </c>
    </row>
    <row r="24997" spans="1:5" x14ac:dyDescent="0.3">
      <c r="A24997">
        <v>66060017</v>
      </c>
      <c r="B24997" t="s">
        <v>1406</v>
      </c>
      <c r="C24997" t="s">
        <v>8</v>
      </c>
      <c r="D24997" t="s">
        <v>2389</v>
      </c>
      <c r="E24997">
        <v>0</v>
      </c>
    </row>
    <row r="24998" spans="1:5" x14ac:dyDescent="0.3">
      <c r="A24998">
        <v>66060017</v>
      </c>
      <c r="B24998" t="s">
        <v>1406</v>
      </c>
      <c r="C24998" t="s">
        <v>8</v>
      </c>
      <c r="D24998" t="s">
        <v>2390</v>
      </c>
      <c r="E24998">
        <v>0</v>
      </c>
    </row>
    <row r="24999" spans="1:5" x14ac:dyDescent="0.3">
      <c r="A24999">
        <v>66060017</v>
      </c>
      <c r="B24999" t="s">
        <v>1406</v>
      </c>
      <c r="C24999" t="s">
        <v>8</v>
      </c>
      <c r="D24999" t="s">
        <v>2391</v>
      </c>
      <c r="E24999">
        <v>-2</v>
      </c>
    </row>
    <row r="25000" spans="1:5" x14ac:dyDescent="0.3">
      <c r="A25000">
        <v>66060017</v>
      </c>
      <c r="B25000" t="s">
        <v>1406</v>
      </c>
      <c r="C25000" t="s">
        <v>8</v>
      </c>
      <c r="D25000" t="s">
        <v>2392</v>
      </c>
      <c r="E25000">
        <v>0</v>
      </c>
    </row>
    <row r="25001" spans="1:5" x14ac:dyDescent="0.3">
      <c r="A25001">
        <v>66060017</v>
      </c>
      <c r="B25001" t="s">
        <v>1406</v>
      </c>
      <c r="C25001" t="s">
        <v>8</v>
      </c>
      <c r="D25001" t="s">
        <v>2393</v>
      </c>
      <c r="E25001">
        <v>0</v>
      </c>
    </row>
    <row r="25002" spans="1:5" x14ac:dyDescent="0.3">
      <c r="A25002">
        <v>66060017</v>
      </c>
      <c r="B25002" t="s">
        <v>1406</v>
      </c>
      <c r="C25002" t="s">
        <v>8</v>
      </c>
      <c r="D25002" t="s">
        <v>2394</v>
      </c>
      <c r="E25002">
        <v>0</v>
      </c>
    </row>
    <row r="25003" spans="1:5" x14ac:dyDescent="0.3">
      <c r="A25003">
        <v>66060017</v>
      </c>
      <c r="B25003" t="s">
        <v>1406</v>
      </c>
      <c r="C25003" t="s">
        <v>8</v>
      </c>
      <c r="D25003" t="s">
        <v>2395</v>
      </c>
      <c r="E25003">
        <v>0</v>
      </c>
    </row>
    <row r="25004" spans="1:5" x14ac:dyDescent="0.3">
      <c r="A25004">
        <v>66060017</v>
      </c>
      <c r="B25004" t="s">
        <v>1406</v>
      </c>
      <c r="C25004" t="s">
        <v>8</v>
      </c>
      <c r="D25004" t="s">
        <v>2396</v>
      </c>
      <c r="E25004">
        <v>0</v>
      </c>
    </row>
    <row r="25005" spans="1:5" x14ac:dyDescent="0.3">
      <c r="A25005">
        <v>66060017</v>
      </c>
      <c r="B25005" t="s">
        <v>1406</v>
      </c>
      <c r="C25005" t="s">
        <v>8</v>
      </c>
      <c r="D25005" t="s">
        <v>2397</v>
      </c>
      <c r="E25005">
        <v>0</v>
      </c>
    </row>
    <row r="25006" spans="1:5" x14ac:dyDescent="0.3">
      <c r="A25006">
        <v>66060017</v>
      </c>
      <c r="B25006" t="s">
        <v>1406</v>
      </c>
      <c r="C25006" t="s">
        <v>8</v>
      </c>
      <c r="D25006" t="s">
        <v>2398</v>
      </c>
      <c r="E25006">
        <v>0</v>
      </c>
    </row>
    <row r="25007" spans="1:5" x14ac:dyDescent="0.3">
      <c r="A25007">
        <v>66060017</v>
      </c>
      <c r="B25007" t="s">
        <v>1406</v>
      </c>
      <c r="C25007" t="s">
        <v>8</v>
      </c>
      <c r="D25007" t="s">
        <v>2399</v>
      </c>
      <c r="E25007">
        <v>0</v>
      </c>
    </row>
    <row r="25008" spans="1:5" x14ac:dyDescent="0.3">
      <c r="A25008">
        <v>66060017</v>
      </c>
      <c r="B25008" t="s">
        <v>1406</v>
      </c>
      <c r="C25008" t="s">
        <v>8</v>
      </c>
      <c r="D25008" t="s">
        <v>2400</v>
      </c>
      <c r="E25008">
        <v>0</v>
      </c>
    </row>
    <row r="25009" spans="1:5" x14ac:dyDescent="0.3">
      <c r="A25009">
        <v>66060017</v>
      </c>
      <c r="B25009" t="s">
        <v>1406</v>
      </c>
      <c r="C25009" t="s">
        <v>8</v>
      </c>
      <c r="D25009" t="s">
        <v>2401</v>
      </c>
      <c r="E25009">
        <v>0</v>
      </c>
    </row>
    <row r="25010" spans="1:5" x14ac:dyDescent="0.3">
      <c r="A25010">
        <v>66060017</v>
      </c>
      <c r="B25010" t="s">
        <v>1406</v>
      </c>
      <c r="C25010" t="s">
        <v>8</v>
      </c>
      <c r="D25010" t="s">
        <v>2402</v>
      </c>
      <c r="E25010">
        <v>-2</v>
      </c>
    </row>
    <row r="25011" spans="1:5" x14ac:dyDescent="0.3">
      <c r="A25011">
        <v>66060017</v>
      </c>
      <c r="B25011" t="s">
        <v>1406</v>
      </c>
      <c r="C25011" t="s">
        <v>8</v>
      </c>
      <c r="D25011" t="s">
        <v>2403</v>
      </c>
      <c r="E25011">
        <v>0</v>
      </c>
    </row>
    <row r="25012" spans="1:5" x14ac:dyDescent="0.3">
      <c r="A25012">
        <v>66060017</v>
      </c>
      <c r="B25012" t="s">
        <v>1406</v>
      </c>
      <c r="C25012" t="s">
        <v>8</v>
      </c>
      <c r="D25012" t="s">
        <v>2404</v>
      </c>
      <c r="E25012">
        <v>0</v>
      </c>
    </row>
    <row r="25013" spans="1:5" x14ac:dyDescent="0.3">
      <c r="A25013">
        <v>66060017</v>
      </c>
      <c r="B25013" t="s">
        <v>1406</v>
      </c>
      <c r="C25013" t="s">
        <v>8</v>
      </c>
      <c r="D25013" t="s">
        <v>2405</v>
      </c>
      <c r="E25013">
        <v>0</v>
      </c>
    </row>
    <row r="25014" spans="1:5" x14ac:dyDescent="0.3">
      <c r="A25014">
        <v>66060017</v>
      </c>
      <c r="B25014" t="s">
        <v>1406</v>
      </c>
      <c r="C25014" t="s">
        <v>8</v>
      </c>
      <c r="D25014" t="s">
        <v>2406</v>
      </c>
      <c r="E25014">
        <v>0</v>
      </c>
    </row>
    <row r="25015" spans="1:5" x14ac:dyDescent="0.3">
      <c r="A25015">
        <v>66060017</v>
      </c>
      <c r="B25015" t="s">
        <v>1406</v>
      </c>
      <c r="C25015" t="s">
        <v>8</v>
      </c>
      <c r="D25015" t="s">
        <v>2407</v>
      </c>
      <c r="E25015">
        <v>0</v>
      </c>
    </row>
    <row r="25016" spans="1:5" x14ac:dyDescent="0.3">
      <c r="A25016">
        <v>66060017</v>
      </c>
      <c r="B25016" t="s">
        <v>1406</v>
      </c>
      <c r="C25016" t="s">
        <v>8</v>
      </c>
      <c r="D25016" t="s">
        <v>2408</v>
      </c>
      <c r="E25016">
        <v>0</v>
      </c>
    </row>
    <row r="25017" spans="1:5" x14ac:dyDescent="0.3">
      <c r="A25017">
        <v>66060017</v>
      </c>
      <c r="B25017" t="s">
        <v>1406</v>
      </c>
      <c r="C25017" t="s">
        <v>8</v>
      </c>
      <c r="D25017" t="s">
        <v>2409</v>
      </c>
      <c r="E25017">
        <v>0</v>
      </c>
    </row>
    <row r="25018" spans="1:5" x14ac:dyDescent="0.3">
      <c r="A25018">
        <v>66060017</v>
      </c>
      <c r="B25018" t="s">
        <v>1406</v>
      </c>
      <c r="C25018" t="s">
        <v>8</v>
      </c>
      <c r="D25018" t="s">
        <v>2410</v>
      </c>
      <c r="E25018">
        <v>0</v>
      </c>
    </row>
    <row r="25019" spans="1:5" x14ac:dyDescent="0.3">
      <c r="A25019">
        <v>66060017</v>
      </c>
      <c r="B25019" t="s">
        <v>1406</v>
      </c>
      <c r="C25019" t="s">
        <v>8</v>
      </c>
      <c r="D25019" t="s">
        <v>2411</v>
      </c>
      <c r="E25019">
        <v>0</v>
      </c>
    </row>
    <row r="25020" spans="1:5" x14ac:dyDescent="0.3">
      <c r="A25020">
        <v>66060017</v>
      </c>
      <c r="B25020" t="s">
        <v>1406</v>
      </c>
      <c r="C25020" t="s">
        <v>8</v>
      </c>
      <c r="D25020" t="s">
        <v>2412</v>
      </c>
      <c r="E25020">
        <v>0</v>
      </c>
    </row>
    <row r="25021" spans="1:5" x14ac:dyDescent="0.3">
      <c r="A25021">
        <v>66060017</v>
      </c>
      <c r="B25021" t="s">
        <v>1406</v>
      </c>
      <c r="C25021" t="s">
        <v>8</v>
      </c>
      <c r="D25021" t="s">
        <v>2413</v>
      </c>
      <c r="E25021">
        <v>0</v>
      </c>
    </row>
    <row r="25022" spans="1:5" x14ac:dyDescent="0.3">
      <c r="A25022">
        <v>87220007</v>
      </c>
      <c r="B25022" t="s">
        <v>1408</v>
      </c>
      <c r="C25022" t="s">
        <v>8</v>
      </c>
      <c r="D25022" t="s">
        <v>2378</v>
      </c>
      <c r="E25022">
        <v>0</v>
      </c>
    </row>
    <row r="25023" spans="1:5" x14ac:dyDescent="0.3">
      <c r="A25023">
        <v>87220007</v>
      </c>
      <c r="B25023" t="s">
        <v>1408</v>
      </c>
      <c r="C25023" t="s">
        <v>8</v>
      </c>
      <c r="D25023" t="s">
        <v>2379</v>
      </c>
      <c r="E25023">
        <v>0</v>
      </c>
    </row>
    <row r="25024" spans="1:5" x14ac:dyDescent="0.3">
      <c r="A25024">
        <v>87220007</v>
      </c>
      <c r="B25024" t="s">
        <v>1408</v>
      </c>
      <c r="C25024" t="s">
        <v>8</v>
      </c>
      <c r="D25024" t="s">
        <v>2380</v>
      </c>
      <c r="E25024">
        <v>0</v>
      </c>
    </row>
    <row r="25025" spans="1:5" x14ac:dyDescent="0.3">
      <c r="A25025">
        <v>87220007</v>
      </c>
      <c r="B25025" t="s">
        <v>1408</v>
      </c>
      <c r="C25025" t="s">
        <v>8</v>
      </c>
      <c r="D25025" t="s">
        <v>2381</v>
      </c>
      <c r="E25025">
        <v>0</v>
      </c>
    </row>
    <row r="25026" spans="1:5" x14ac:dyDescent="0.3">
      <c r="A25026">
        <v>87220007</v>
      </c>
      <c r="B25026" t="s">
        <v>1408</v>
      </c>
      <c r="C25026" t="s">
        <v>8</v>
      </c>
      <c r="D25026" t="s">
        <v>2382</v>
      </c>
      <c r="E25026">
        <v>0</v>
      </c>
    </row>
    <row r="25027" spans="1:5" x14ac:dyDescent="0.3">
      <c r="A25027">
        <v>87220007</v>
      </c>
      <c r="B25027" t="s">
        <v>1408</v>
      </c>
      <c r="C25027" t="s">
        <v>8</v>
      </c>
      <c r="D25027" t="s">
        <v>2383</v>
      </c>
      <c r="E25027">
        <v>0</v>
      </c>
    </row>
    <row r="25028" spans="1:5" x14ac:dyDescent="0.3">
      <c r="A25028">
        <v>87220007</v>
      </c>
      <c r="B25028" t="s">
        <v>1408</v>
      </c>
      <c r="C25028" t="s">
        <v>8</v>
      </c>
      <c r="D25028" t="s">
        <v>2384</v>
      </c>
      <c r="E25028">
        <v>0</v>
      </c>
    </row>
    <row r="25029" spans="1:5" x14ac:dyDescent="0.3">
      <c r="A25029">
        <v>87220007</v>
      </c>
      <c r="B25029" t="s">
        <v>1408</v>
      </c>
      <c r="C25029" t="s">
        <v>8</v>
      </c>
      <c r="D25029" t="s">
        <v>2385</v>
      </c>
      <c r="E25029">
        <v>0</v>
      </c>
    </row>
    <row r="25030" spans="1:5" x14ac:dyDescent="0.3">
      <c r="A25030">
        <v>87220007</v>
      </c>
      <c r="B25030" t="s">
        <v>1408</v>
      </c>
      <c r="C25030" t="s">
        <v>8</v>
      </c>
      <c r="D25030" t="s">
        <v>2386</v>
      </c>
      <c r="E25030">
        <v>0</v>
      </c>
    </row>
    <row r="25031" spans="1:5" x14ac:dyDescent="0.3">
      <c r="A25031">
        <v>87220007</v>
      </c>
      <c r="B25031" t="s">
        <v>1408</v>
      </c>
      <c r="C25031" t="s">
        <v>8</v>
      </c>
      <c r="D25031" t="s">
        <v>2387</v>
      </c>
      <c r="E25031">
        <v>0</v>
      </c>
    </row>
    <row r="25032" spans="1:5" x14ac:dyDescent="0.3">
      <c r="A25032">
        <v>87220007</v>
      </c>
      <c r="B25032" t="s">
        <v>1408</v>
      </c>
      <c r="C25032" t="s">
        <v>8</v>
      </c>
      <c r="D25032" t="s">
        <v>2388</v>
      </c>
      <c r="E25032">
        <v>0</v>
      </c>
    </row>
    <row r="25033" spans="1:5" x14ac:dyDescent="0.3">
      <c r="A25033">
        <v>87220007</v>
      </c>
      <c r="B25033" t="s">
        <v>1408</v>
      </c>
      <c r="C25033" t="s">
        <v>8</v>
      </c>
      <c r="D25033" t="s">
        <v>2389</v>
      </c>
      <c r="E25033">
        <v>0</v>
      </c>
    </row>
    <row r="25034" spans="1:5" x14ac:dyDescent="0.3">
      <c r="A25034">
        <v>87220007</v>
      </c>
      <c r="B25034" t="s">
        <v>1408</v>
      </c>
      <c r="C25034" t="s">
        <v>8</v>
      </c>
      <c r="D25034" t="s">
        <v>2390</v>
      </c>
      <c r="E25034">
        <v>0</v>
      </c>
    </row>
    <row r="25035" spans="1:5" x14ac:dyDescent="0.3">
      <c r="A25035">
        <v>87220007</v>
      </c>
      <c r="B25035" t="s">
        <v>1408</v>
      </c>
      <c r="C25035" t="s">
        <v>8</v>
      </c>
      <c r="D25035" t="s">
        <v>2391</v>
      </c>
      <c r="E25035">
        <v>0</v>
      </c>
    </row>
    <row r="25036" spans="1:5" x14ac:dyDescent="0.3">
      <c r="A25036">
        <v>87220007</v>
      </c>
      <c r="B25036" t="s">
        <v>1408</v>
      </c>
      <c r="C25036" t="s">
        <v>8</v>
      </c>
      <c r="D25036" t="s">
        <v>2392</v>
      </c>
      <c r="E25036">
        <v>0</v>
      </c>
    </row>
    <row r="25037" spans="1:5" x14ac:dyDescent="0.3">
      <c r="A25037">
        <v>87220007</v>
      </c>
      <c r="B25037" t="s">
        <v>1408</v>
      </c>
      <c r="C25037" t="s">
        <v>8</v>
      </c>
      <c r="D25037" t="s">
        <v>2393</v>
      </c>
      <c r="E25037">
        <v>0</v>
      </c>
    </row>
    <row r="25038" spans="1:5" x14ac:dyDescent="0.3">
      <c r="A25038">
        <v>87220007</v>
      </c>
      <c r="B25038" t="s">
        <v>1408</v>
      </c>
      <c r="C25038" t="s">
        <v>8</v>
      </c>
      <c r="D25038" t="s">
        <v>2394</v>
      </c>
      <c r="E25038">
        <v>0</v>
      </c>
    </row>
    <row r="25039" spans="1:5" x14ac:dyDescent="0.3">
      <c r="A25039">
        <v>87220007</v>
      </c>
      <c r="B25039" t="s">
        <v>1408</v>
      </c>
      <c r="C25039" t="s">
        <v>8</v>
      </c>
      <c r="D25039" t="s">
        <v>2395</v>
      </c>
      <c r="E25039">
        <v>0</v>
      </c>
    </row>
    <row r="25040" spans="1:5" x14ac:dyDescent="0.3">
      <c r="A25040">
        <v>87220007</v>
      </c>
      <c r="B25040" t="s">
        <v>1408</v>
      </c>
      <c r="C25040" t="s">
        <v>8</v>
      </c>
      <c r="D25040" t="s">
        <v>2396</v>
      </c>
      <c r="E25040">
        <v>0</v>
      </c>
    </row>
    <row r="25041" spans="1:5" x14ac:dyDescent="0.3">
      <c r="A25041">
        <v>87220007</v>
      </c>
      <c r="B25041" t="s">
        <v>1408</v>
      </c>
      <c r="C25041" t="s">
        <v>8</v>
      </c>
      <c r="D25041" t="s">
        <v>2397</v>
      </c>
      <c r="E25041">
        <v>0</v>
      </c>
    </row>
    <row r="25042" spans="1:5" x14ac:dyDescent="0.3">
      <c r="A25042">
        <v>87220007</v>
      </c>
      <c r="B25042" t="s">
        <v>1408</v>
      </c>
      <c r="C25042" t="s">
        <v>8</v>
      </c>
      <c r="D25042" t="s">
        <v>2398</v>
      </c>
      <c r="E25042">
        <v>0</v>
      </c>
    </row>
    <row r="25043" spans="1:5" x14ac:dyDescent="0.3">
      <c r="A25043">
        <v>87220007</v>
      </c>
      <c r="B25043" t="s">
        <v>1408</v>
      </c>
      <c r="C25043" t="s">
        <v>8</v>
      </c>
      <c r="D25043" t="s">
        <v>2399</v>
      </c>
      <c r="E25043">
        <v>0</v>
      </c>
    </row>
    <row r="25044" spans="1:5" x14ac:dyDescent="0.3">
      <c r="A25044">
        <v>87220007</v>
      </c>
      <c r="B25044" t="s">
        <v>1408</v>
      </c>
      <c r="C25044" t="s">
        <v>8</v>
      </c>
      <c r="D25044" t="s">
        <v>2400</v>
      </c>
      <c r="E25044">
        <v>0</v>
      </c>
    </row>
    <row r="25045" spans="1:5" x14ac:dyDescent="0.3">
      <c r="A25045">
        <v>87220007</v>
      </c>
      <c r="B25045" t="s">
        <v>1408</v>
      </c>
      <c r="C25045" t="s">
        <v>8</v>
      </c>
      <c r="D25045" t="s">
        <v>2401</v>
      </c>
      <c r="E25045">
        <v>0</v>
      </c>
    </row>
    <row r="25046" spans="1:5" x14ac:dyDescent="0.3">
      <c r="A25046">
        <v>87220007</v>
      </c>
      <c r="B25046" t="s">
        <v>1408</v>
      </c>
      <c r="C25046" t="s">
        <v>8</v>
      </c>
      <c r="D25046" t="s">
        <v>2402</v>
      </c>
      <c r="E25046">
        <v>-4</v>
      </c>
    </row>
    <row r="25047" spans="1:5" x14ac:dyDescent="0.3">
      <c r="A25047">
        <v>87220007</v>
      </c>
      <c r="B25047" t="s">
        <v>1408</v>
      </c>
      <c r="C25047" t="s">
        <v>8</v>
      </c>
      <c r="D25047" t="s">
        <v>2403</v>
      </c>
      <c r="E25047">
        <v>0</v>
      </c>
    </row>
    <row r="25048" spans="1:5" x14ac:dyDescent="0.3">
      <c r="A25048">
        <v>87220007</v>
      </c>
      <c r="B25048" t="s">
        <v>1408</v>
      </c>
      <c r="C25048" t="s">
        <v>8</v>
      </c>
      <c r="D25048" t="s">
        <v>2404</v>
      </c>
      <c r="E25048">
        <v>0</v>
      </c>
    </row>
    <row r="25049" spans="1:5" x14ac:dyDescent="0.3">
      <c r="A25049">
        <v>87220007</v>
      </c>
      <c r="B25049" t="s">
        <v>1408</v>
      </c>
      <c r="C25049" t="s">
        <v>8</v>
      </c>
      <c r="D25049" t="s">
        <v>2405</v>
      </c>
      <c r="E25049">
        <v>0</v>
      </c>
    </row>
    <row r="25050" spans="1:5" x14ac:dyDescent="0.3">
      <c r="A25050">
        <v>87220007</v>
      </c>
      <c r="B25050" t="s">
        <v>1408</v>
      </c>
      <c r="C25050" t="s">
        <v>8</v>
      </c>
      <c r="D25050" t="s">
        <v>2406</v>
      </c>
      <c r="E25050">
        <v>0</v>
      </c>
    </row>
    <row r="25051" spans="1:5" x14ac:dyDescent="0.3">
      <c r="A25051">
        <v>87220007</v>
      </c>
      <c r="B25051" t="s">
        <v>1408</v>
      </c>
      <c r="C25051" t="s">
        <v>8</v>
      </c>
      <c r="D25051" t="s">
        <v>2407</v>
      </c>
      <c r="E25051">
        <v>0</v>
      </c>
    </row>
    <row r="25052" spans="1:5" x14ac:dyDescent="0.3">
      <c r="A25052">
        <v>87220007</v>
      </c>
      <c r="B25052" t="s">
        <v>1408</v>
      </c>
      <c r="C25052" t="s">
        <v>8</v>
      </c>
      <c r="D25052" t="s">
        <v>2408</v>
      </c>
      <c r="E25052">
        <v>-24</v>
      </c>
    </row>
    <row r="25053" spans="1:5" x14ac:dyDescent="0.3">
      <c r="A25053">
        <v>87220007</v>
      </c>
      <c r="B25053" t="s">
        <v>1408</v>
      </c>
      <c r="C25053" t="s">
        <v>8</v>
      </c>
      <c r="D25053" t="s">
        <v>2409</v>
      </c>
      <c r="E25053">
        <v>0</v>
      </c>
    </row>
    <row r="25054" spans="1:5" x14ac:dyDescent="0.3">
      <c r="A25054">
        <v>87220007</v>
      </c>
      <c r="B25054" t="s">
        <v>1408</v>
      </c>
      <c r="C25054" t="s">
        <v>8</v>
      </c>
      <c r="D25054" t="s">
        <v>2410</v>
      </c>
      <c r="E25054">
        <v>0</v>
      </c>
    </row>
    <row r="25055" spans="1:5" x14ac:dyDescent="0.3">
      <c r="A25055">
        <v>87220007</v>
      </c>
      <c r="B25055" t="s">
        <v>1408</v>
      </c>
      <c r="C25055" t="s">
        <v>8</v>
      </c>
      <c r="D25055" t="s">
        <v>2411</v>
      </c>
      <c r="E25055">
        <v>0</v>
      </c>
    </row>
    <row r="25056" spans="1:5" x14ac:dyDescent="0.3">
      <c r="A25056">
        <v>87220007</v>
      </c>
      <c r="B25056" t="s">
        <v>1408</v>
      </c>
      <c r="C25056" t="s">
        <v>8</v>
      </c>
      <c r="D25056" t="s">
        <v>2412</v>
      </c>
      <c r="E25056">
        <v>0</v>
      </c>
    </row>
    <row r="25057" spans="1:5" x14ac:dyDescent="0.3">
      <c r="A25057">
        <v>87220007</v>
      </c>
      <c r="B25057" t="s">
        <v>1408</v>
      </c>
      <c r="C25057" t="s">
        <v>8</v>
      </c>
      <c r="D25057" t="s">
        <v>2413</v>
      </c>
      <c r="E25057">
        <v>0</v>
      </c>
    </row>
    <row r="25058" spans="1:5" x14ac:dyDescent="0.3">
      <c r="A25058">
        <v>23320066</v>
      </c>
      <c r="B25058" t="s">
        <v>1410</v>
      </c>
      <c r="C25058" t="s">
        <v>8</v>
      </c>
      <c r="D25058" t="s">
        <v>2378</v>
      </c>
      <c r="E25058">
        <v>0</v>
      </c>
    </row>
    <row r="25059" spans="1:5" x14ac:dyDescent="0.3">
      <c r="A25059">
        <v>23320066</v>
      </c>
      <c r="B25059" t="s">
        <v>1410</v>
      </c>
      <c r="C25059" t="s">
        <v>8</v>
      </c>
      <c r="D25059" t="s">
        <v>2379</v>
      </c>
      <c r="E25059">
        <v>-4</v>
      </c>
    </row>
    <row r="25060" spans="1:5" x14ac:dyDescent="0.3">
      <c r="A25060">
        <v>23320066</v>
      </c>
      <c r="B25060" t="s">
        <v>1410</v>
      </c>
      <c r="C25060" t="s">
        <v>8</v>
      </c>
      <c r="D25060" t="s">
        <v>2380</v>
      </c>
      <c r="E25060">
        <v>0</v>
      </c>
    </row>
    <row r="25061" spans="1:5" x14ac:dyDescent="0.3">
      <c r="A25061">
        <v>23320066</v>
      </c>
      <c r="B25061" t="s">
        <v>1410</v>
      </c>
      <c r="C25061" t="s">
        <v>8</v>
      </c>
      <c r="D25061" t="s">
        <v>2381</v>
      </c>
      <c r="E25061">
        <v>0</v>
      </c>
    </row>
    <row r="25062" spans="1:5" x14ac:dyDescent="0.3">
      <c r="A25062">
        <v>23320066</v>
      </c>
      <c r="B25062" t="s">
        <v>1410</v>
      </c>
      <c r="C25062" t="s">
        <v>8</v>
      </c>
      <c r="D25062" t="s">
        <v>2382</v>
      </c>
      <c r="E25062">
        <v>0</v>
      </c>
    </row>
    <row r="25063" spans="1:5" x14ac:dyDescent="0.3">
      <c r="A25063">
        <v>23320066</v>
      </c>
      <c r="B25063" t="s">
        <v>1410</v>
      </c>
      <c r="C25063" t="s">
        <v>8</v>
      </c>
      <c r="D25063" t="s">
        <v>2383</v>
      </c>
      <c r="E25063">
        <v>0</v>
      </c>
    </row>
    <row r="25064" spans="1:5" x14ac:dyDescent="0.3">
      <c r="A25064">
        <v>23320066</v>
      </c>
      <c r="B25064" t="s">
        <v>1410</v>
      </c>
      <c r="C25064" t="s">
        <v>8</v>
      </c>
      <c r="D25064" t="s">
        <v>2384</v>
      </c>
      <c r="E25064">
        <v>0</v>
      </c>
    </row>
    <row r="25065" spans="1:5" x14ac:dyDescent="0.3">
      <c r="A25065">
        <v>23320066</v>
      </c>
      <c r="B25065" t="s">
        <v>1410</v>
      </c>
      <c r="C25065" t="s">
        <v>8</v>
      </c>
      <c r="D25065" t="s">
        <v>2385</v>
      </c>
      <c r="E25065">
        <v>0</v>
      </c>
    </row>
    <row r="25066" spans="1:5" x14ac:dyDescent="0.3">
      <c r="A25066">
        <v>23320066</v>
      </c>
      <c r="B25066" t="s">
        <v>1410</v>
      </c>
      <c r="C25066" t="s">
        <v>8</v>
      </c>
      <c r="D25066" t="s">
        <v>2386</v>
      </c>
      <c r="E25066">
        <v>0</v>
      </c>
    </row>
    <row r="25067" spans="1:5" x14ac:dyDescent="0.3">
      <c r="A25067">
        <v>23320066</v>
      </c>
      <c r="B25067" t="s">
        <v>1410</v>
      </c>
      <c r="C25067" t="s">
        <v>8</v>
      </c>
      <c r="D25067" t="s">
        <v>2387</v>
      </c>
      <c r="E25067">
        <v>0</v>
      </c>
    </row>
    <row r="25068" spans="1:5" x14ac:dyDescent="0.3">
      <c r="A25068">
        <v>23320066</v>
      </c>
      <c r="B25068" t="s">
        <v>1410</v>
      </c>
      <c r="C25068" t="s">
        <v>8</v>
      </c>
      <c r="D25068" t="s">
        <v>2388</v>
      </c>
      <c r="E25068">
        <v>0</v>
      </c>
    </row>
    <row r="25069" spans="1:5" x14ac:dyDescent="0.3">
      <c r="A25069">
        <v>23320066</v>
      </c>
      <c r="B25069" t="s">
        <v>1410</v>
      </c>
      <c r="C25069" t="s">
        <v>8</v>
      </c>
      <c r="D25069" t="s">
        <v>2389</v>
      </c>
      <c r="E25069">
        <v>0</v>
      </c>
    </row>
    <row r="25070" spans="1:5" x14ac:dyDescent="0.3">
      <c r="A25070">
        <v>23320066</v>
      </c>
      <c r="B25070" t="s">
        <v>1410</v>
      </c>
      <c r="C25070" t="s">
        <v>8</v>
      </c>
      <c r="D25070" t="s">
        <v>2390</v>
      </c>
      <c r="E25070">
        <v>-3</v>
      </c>
    </row>
    <row r="25071" spans="1:5" x14ac:dyDescent="0.3">
      <c r="A25071">
        <v>23320066</v>
      </c>
      <c r="B25071" t="s">
        <v>1410</v>
      </c>
      <c r="C25071" t="s">
        <v>8</v>
      </c>
      <c r="D25071" t="s">
        <v>2391</v>
      </c>
      <c r="E25071">
        <v>-3</v>
      </c>
    </row>
    <row r="25072" spans="1:5" x14ac:dyDescent="0.3">
      <c r="A25072">
        <v>23320066</v>
      </c>
      <c r="B25072" t="s">
        <v>1410</v>
      </c>
      <c r="C25072" t="s">
        <v>8</v>
      </c>
      <c r="D25072" t="s">
        <v>2392</v>
      </c>
      <c r="E25072">
        <v>0</v>
      </c>
    </row>
    <row r="25073" spans="1:5" x14ac:dyDescent="0.3">
      <c r="A25073">
        <v>23320066</v>
      </c>
      <c r="B25073" t="s">
        <v>1410</v>
      </c>
      <c r="C25073" t="s">
        <v>8</v>
      </c>
      <c r="D25073" t="s">
        <v>2393</v>
      </c>
      <c r="E25073">
        <v>-4</v>
      </c>
    </row>
    <row r="25074" spans="1:5" x14ac:dyDescent="0.3">
      <c r="A25074">
        <v>23320066</v>
      </c>
      <c r="B25074" t="s">
        <v>1410</v>
      </c>
      <c r="C25074" t="s">
        <v>8</v>
      </c>
      <c r="D25074" t="s">
        <v>2394</v>
      </c>
      <c r="E25074">
        <v>0</v>
      </c>
    </row>
    <row r="25075" spans="1:5" x14ac:dyDescent="0.3">
      <c r="A25075">
        <v>23320066</v>
      </c>
      <c r="B25075" t="s">
        <v>1410</v>
      </c>
      <c r="C25075" t="s">
        <v>8</v>
      </c>
      <c r="D25075" t="s">
        <v>2395</v>
      </c>
      <c r="E25075">
        <v>0</v>
      </c>
    </row>
    <row r="25076" spans="1:5" x14ac:dyDescent="0.3">
      <c r="A25076">
        <v>23320066</v>
      </c>
      <c r="B25076" t="s">
        <v>1410</v>
      </c>
      <c r="C25076" t="s">
        <v>8</v>
      </c>
      <c r="D25076" t="s">
        <v>2396</v>
      </c>
      <c r="E25076">
        <v>-4</v>
      </c>
    </row>
    <row r="25077" spans="1:5" x14ac:dyDescent="0.3">
      <c r="A25077">
        <v>23320066</v>
      </c>
      <c r="B25077" t="s">
        <v>1410</v>
      </c>
      <c r="C25077" t="s">
        <v>8</v>
      </c>
      <c r="D25077" t="s">
        <v>2397</v>
      </c>
      <c r="E25077">
        <v>-2</v>
      </c>
    </row>
    <row r="25078" spans="1:5" x14ac:dyDescent="0.3">
      <c r="A25078">
        <v>23320066</v>
      </c>
      <c r="B25078" t="s">
        <v>1410</v>
      </c>
      <c r="C25078" t="s">
        <v>8</v>
      </c>
      <c r="D25078" t="s">
        <v>2398</v>
      </c>
      <c r="E25078">
        <v>0</v>
      </c>
    </row>
    <row r="25079" spans="1:5" x14ac:dyDescent="0.3">
      <c r="A25079">
        <v>23320066</v>
      </c>
      <c r="B25079" t="s">
        <v>1410</v>
      </c>
      <c r="C25079" t="s">
        <v>8</v>
      </c>
      <c r="D25079" t="s">
        <v>2399</v>
      </c>
      <c r="E25079">
        <v>0</v>
      </c>
    </row>
    <row r="25080" spans="1:5" x14ac:dyDescent="0.3">
      <c r="A25080">
        <v>23320066</v>
      </c>
      <c r="B25080" t="s">
        <v>1410</v>
      </c>
      <c r="C25080" t="s">
        <v>8</v>
      </c>
      <c r="D25080" t="s">
        <v>2400</v>
      </c>
      <c r="E25080">
        <v>0</v>
      </c>
    </row>
    <row r="25081" spans="1:5" x14ac:dyDescent="0.3">
      <c r="A25081">
        <v>23320066</v>
      </c>
      <c r="B25081" t="s">
        <v>1410</v>
      </c>
      <c r="C25081" t="s">
        <v>8</v>
      </c>
      <c r="D25081" t="s">
        <v>2401</v>
      </c>
      <c r="E25081">
        <v>0</v>
      </c>
    </row>
    <row r="25082" spans="1:5" x14ac:dyDescent="0.3">
      <c r="A25082">
        <v>23320066</v>
      </c>
      <c r="B25082" t="s">
        <v>1410</v>
      </c>
      <c r="C25082" t="s">
        <v>8</v>
      </c>
      <c r="D25082" t="s">
        <v>2402</v>
      </c>
      <c r="E25082">
        <v>-2</v>
      </c>
    </row>
    <row r="25083" spans="1:5" x14ac:dyDescent="0.3">
      <c r="A25083">
        <v>23320066</v>
      </c>
      <c r="B25083" t="s">
        <v>1410</v>
      </c>
      <c r="C25083" t="s">
        <v>8</v>
      </c>
      <c r="D25083" t="s">
        <v>2403</v>
      </c>
      <c r="E25083">
        <v>0</v>
      </c>
    </row>
    <row r="25084" spans="1:5" x14ac:dyDescent="0.3">
      <c r="A25084">
        <v>23320066</v>
      </c>
      <c r="B25084" t="s">
        <v>1410</v>
      </c>
      <c r="C25084" t="s">
        <v>8</v>
      </c>
      <c r="D25084" t="s">
        <v>2404</v>
      </c>
      <c r="E25084">
        <v>0</v>
      </c>
    </row>
    <row r="25085" spans="1:5" x14ac:dyDescent="0.3">
      <c r="A25085">
        <v>23320066</v>
      </c>
      <c r="B25085" t="s">
        <v>1410</v>
      </c>
      <c r="C25085" t="s">
        <v>8</v>
      </c>
      <c r="D25085" t="s">
        <v>2405</v>
      </c>
      <c r="E25085">
        <v>0</v>
      </c>
    </row>
    <row r="25086" spans="1:5" x14ac:dyDescent="0.3">
      <c r="A25086">
        <v>23320066</v>
      </c>
      <c r="B25086" t="s">
        <v>1410</v>
      </c>
      <c r="C25086" t="s">
        <v>8</v>
      </c>
      <c r="D25086" t="s">
        <v>2406</v>
      </c>
      <c r="E25086">
        <v>0</v>
      </c>
    </row>
    <row r="25087" spans="1:5" x14ac:dyDescent="0.3">
      <c r="A25087">
        <v>23320066</v>
      </c>
      <c r="B25087" t="s">
        <v>1410</v>
      </c>
      <c r="C25087" t="s">
        <v>8</v>
      </c>
      <c r="D25087" t="s">
        <v>2407</v>
      </c>
      <c r="E25087">
        <v>0</v>
      </c>
    </row>
    <row r="25088" spans="1:5" x14ac:dyDescent="0.3">
      <c r="A25088">
        <v>23320066</v>
      </c>
      <c r="B25088" t="s">
        <v>1410</v>
      </c>
      <c r="C25088" t="s">
        <v>8</v>
      </c>
      <c r="D25088" t="s">
        <v>2408</v>
      </c>
      <c r="E25088">
        <v>-1</v>
      </c>
    </row>
    <row r="25089" spans="1:5" x14ac:dyDescent="0.3">
      <c r="A25089">
        <v>23320066</v>
      </c>
      <c r="B25089" t="s">
        <v>1410</v>
      </c>
      <c r="C25089" t="s">
        <v>8</v>
      </c>
      <c r="D25089" t="s">
        <v>2409</v>
      </c>
      <c r="E25089">
        <v>0</v>
      </c>
    </row>
    <row r="25090" spans="1:5" x14ac:dyDescent="0.3">
      <c r="A25090">
        <v>23320066</v>
      </c>
      <c r="B25090" t="s">
        <v>1410</v>
      </c>
      <c r="C25090" t="s">
        <v>8</v>
      </c>
      <c r="D25090" t="s">
        <v>2410</v>
      </c>
      <c r="E25090">
        <v>0</v>
      </c>
    </row>
    <row r="25091" spans="1:5" x14ac:dyDescent="0.3">
      <c r="A25091">
        <v>23320066</v>
      </c>
      <c r="B25091" t="s">
        <v>1410</v>
      </c>
      <c r="C25091" t="s">
        <v>8</v>
      </c>
      <c r="D25091" t="s">
        <v>2411</v>
      </c>
      <c r="E25091">
        <v>0</v>
      </c>
    </row>
    <row r="25092" spans="1:5" x14ac:dyDescent="0.3">
      <c r="A25092">
        <v>23320066</v>
      </c>
      <c r="B25092" t="s">
        <v>1410</v>
      </c>
      <c r="C25092" t="s">
        <v>8</v>
      </c>
      <c r="D25092" t="s">
        <v>2412</v>
      </c>
      <c r="E25092">
        <v>0</v>
      </c>
    </row>
    <row r="25093" spans="1:5" x14ac:dyDescent="0.3">
      <c r="A25093">
        <v>23320066</v>
      </c>
      <c r="B25093" t="s">
        <v>1410</v>
      </c>
      <c r="C25093" t="s">
        <v>8</v>
      </c>
      <c r="D25093" t="s">
        <v>2413</v>
      </c>
      <c r="E25093">
        <v>0</v>
      </c>
    </row>
    <row r="25094" spans="1:5" x14ac:dyDescent="0.3">
      <c r="A25094">
        <v>60510046</v>
      </c>
      <c r="B25094" t="s">
        <v>1412</v>
      </c>
      <c r="C25094" t="s">
        <v>130</v>
      </c>
      <c r="D25094" t="s">
        <v>2378</v>
      </c>
      <c r="E25094">
        <v>0</v>
      </c>
    </row>
    <row r="25095" spans="1:5" x14ac:dyDescent="0.3">
      <c r="A25095">
        <v>60510046</v>
      </c>
      <c r="B25095" t="s">
        <v>1412</v>
      </c>
      <c r="C25095" t="s">
        <v>130</v>
      </c>
      <c r="D25095" t="s">
        <v>2379</v>
      </c>
      <c r="E25095">
        <v>-10</v>
      </c>
    </row>
    <row r="25096" spans="1:5" x14ac:dyDescent="0.3">
      <c r="A25096">
        <v>60510046</v>
      </c>
      <c r="B25096" t="s">
        <v>1412</v>
      </c>
      <c r="C25096" t="s">
        <v>130</v>
      </c>
      <c r="D25096" t="s">
        <v>2380</v>
      </c>
      <c r="E25096">
        <v>-20</v>
      </c>
    </row>
    <row r="25097" spans="1:5" x14ac:dyDescent="0.3">
      <c r="A25097">
        <v>60510046</v>
      </c>
      <c r="B25097" t="s">
        <v>1412</v>
      </c>
      <c r="C25097" t="s">
        <v>130</v>
      </c>
      <c r="D25097" t="s">
        <v>2381</v>
      </c>
      <c r="E25097">
        <v>0</v>
      </c>
    </row>
    <row r="25098" spans="1:5" x14ac:dyDescent="0.3">
      <c r="A25098">
        <v>60510046</v>
      </c>
      <c r="B25098" t="s">
        <v>1412</v>
      </c>
      <c r="C25098" t="s">
        <v>130</v>
      </c>
      <c r="D25098" t="s">
        <v>2382</v>
      </c>
      <c r="E25098">
        <v>-25</v>
      </c>
    </row>
    <row r="25099" spans="1:5" x14ac:dyDescent="0.3">
      <c r="A25099">
        <v>60510046</v>
      </c>
      <c r="B25099" t="s">
        <v>1412</v>
      </c>
      <c r="C25099" t="s">
        <v>130</v>
      </c>
      <c r="D25099" t="s">
        <v>2383</v>
      </c>
      <c r="E25099">
        <v>0</v>
      </c>
    </row>
    <row r="25100" spans="1:5" x14ac:dyDescent="0.3">
      <c r="A25100">
        <v>60510046</v>
      </c>
      <c r="B25100" t="s">
        <v>1412</v>
      </c>
      <c r="C25100" t="s">
        <v>130</v>
      </c>
      <c r="D25100" t="s">
        <v>2384</v>
      </c>
      <c r="E25100">
        <v>-13</v>
      </c>
    </row>
    <row r="25101" spans="1:5" x14ac:dyDescent="0.3">
      <c r="A25101">
        <v>60510046</v>
      </c>
      <c r="B25101" t="s">
        <v>1412</v>
      </c>
      <c r="C25101" t="s">
        <v>130</v>
      </c>
      <c r="D25101" t="s">
        <v>2385</v>
      </c>
      <c r="E25101">
        <v>-12</v>
      </c>
    </row>
    <row r="25102" spans="1:5" x14ac:dyDescent="0.3">
      <c r="A25102">
        <v>60510046</v>
      </c>
      <c r="B25102" t="s">
        <v>1412</v>
      </c>
      <c r="C25102" t="s">
        <v>130</v>
      </c>
      <c r="D25102" t="s">
        <v>2386</v>
      </c>
      <c r="E25102">
        <v>0</v>
      </c>
    </row>
    <row r="25103" spans="1:5" x14ac:dyDescent="0.3">
      <c r="A25103">
        <v>60510046</v>
      </c>
      <c r="B25103" t="s">
        <v>1412</v>
      </c>
      <c r="C25103" t="s">
        <v>130</v>
      </c>
      <c r="D25103" t="s">
        <v>2387</v>
      </c>
      <c r="E25103">
        <v>0</v>
      </c>
    </row>
    <row r="25104" spans="1:5" x14ac:dyDescent="0.3">
      <c r="A25104">
        <v>60510046</v>
      </c>
      <c r="B25104" t="s">
        <v>1412</v>
      </c>
      <c r="C25104" t="s">
        <v>130</v>
      </c>
      <c r="D25104" t="s">
        <v>2388</v>
      </c>
      <c r="E25104">
        <v>0</v>
      </c>
    </row>
    <row r="25105" spans="1:5" x14ac:dyDescent="0.3">
      <c r="A25105">
        <v>60510046</v>
      </c>
      <c r="B25105" t="s">
        <v>1412</v>
      </c>
      <c r="C25105" t="s">
        <v>130</v>
      </c>
      <c r="D25105" t="s">
        <v>2389</v>
      </c>
      <c r="E25105">
        <v>0</v>
      </c>
    </row>
    <row r="25106" spans="1:5" x14ac:dyDescent="0.3">
      <c r="A25106">
        <v>60510046</v>
      </c>
      <c r="B25106" t="s">
        <v>1412</v>
      </c>
      <c r="C25106" t="s">
        <v>130</v>
      </c>
      <c r="D25106" t="s">
        <v>2390</v>
      </c>
      <c r="E25106">
        <v>0</v>
      </c>
    </row>
    <row r="25107" spans="1:5" x14ac:dyDescent="0.3">
      <c r="A25107">
        <v>60510046</v>
      </c>
      <c r="B25107" t="s">
        <v>1412</v>
      </c>
      <c r="C25107" t="s">
        <v>130</v>
      </c>
      <c r="D25107" t="s">
        <v>2391</v>
      </c>
      <c r="E25107">
        <v>-25</v>
      </c>
    </row>
    <row r="25108" spans="1:5" x14ac:dyDescent="0.3">
      <c r="A25108">
        <v>60510046</v>
      </c>
      <c r="B25108" t="s">
        <v>1412</v>
      </c>
      <c r="C25108" t="s">
        <v>130</v>
      </c>
      <c r="D25108" t="s">
        <v>2392</v>
      </c>
      <c r="E25108">
        <v>0</v>
      </c>
    </row>
    <row r="25109" spans="1:5" x14ac:dyDescent="0.3">
      <c r="A25109">
        <v>60510046</v>
      </c>
      <c r="B25109" t="s">
        <v>1412</v>
      </c>
      <c r="C25109" t="s">
        <v>130</v>
      </c>
      <c r="D25109" t="s">
        <v>2393</v>
      </c>
      <c r="E25109">
        <v>-3</v>
      </c>
    </row>
    <row r="25110" spans="1:5" x14ac:dyDescent="0.3">
      <c r="A25110">
        <v>60510046</v>
      </c>
      <c r="B25110" t="s">
        <v>1412</v>
      </c>
      <c r="C25110" t="s">
        <v>130</v>
      </c>
      <c r="D25110" t="s">
        <v>2394</v>
      </c>
      <c r="E25110">
        <v>-10</v>
      </c>
    </row>
    <row r="25111" spans="1:5" x14ac:dyDescent="0.3">
      <c r="A25111">
        <v>60510046</v>
      </c>
      <c r="B25111" t="s">
        <v>1412</v>
      </c>
      <c r="C25111" t="s">
        <v>130</v>
      </c>
      <c r="D25111" t="s">
        <v>2395</v>
      </c>
      <c r="E25111">
        <v>0</v>
      </c>
    </row>
    <row r="25112" spans="1:5" x14ac:dyDescent="0.3">
      <c r="A25112">
        <v>60510046</v>
      </c>
      <c r="B25112" t="s">
        <v>1412</v>
      </c>
      <c r="C25112" t="s">
        <v>130</v>
      </c>
      <c r="D25112" t="s">
        <v>2396</v>
      </c>
      <c r="E25112">
        <v>0</v>
      </c>
    </row>
    <row r="25113" spans="1:5" x14ac:dyDescent="0.3">
      <c r="A25113">
        <v>60510046</v>
      </c>
      <c r="B25113" t="s">
        <v>1412</v>
      </c>
      <c r="C25113" t="s">
        <v>130</v>
      </c>
      <c r="D25113" t="s">
        <v>2397</v>
      </c>
      <c r="E25113">
        <v>0</v>
      </c>
    </row>
    <row r="25114" spans="1:5" x14ac:dyDescent="0.3">
      <c r="A25114">
        <v>60510046</v>
      </c>
      <c r="B25114" t="s">
        <v>1412</v>
      </c>
      <c r="C25114" t="s">
        <v>130</v>
      </c>
      <c r="D25114" t="s">
        <v>2398</v>
      </c>
      <c r="E25114">
        <v>-5</v>
      </c>
    </row>
    <row r="25115" spans="1:5" x14ac:dyDescent="0.3">
      <c r="A25115">
        <v>60510046</v>
      </c>
      <c r="B25115" t="s">
        <v>1412</v>
      </c>
      <c r="C25115" t="s">
        <v>130</v>
      </c>
      <c r="D25115" t="s">
        <v>2399</v>
      </c>
      <c r="E25115">
        <v>0</v>
      </c>
    </row>
    <row r="25116" spans="1:5" x14ac:dyDescent="0.3">
      <c r="A25116">
        <v>60510046</v>
      </c>
      <c r="B25116" t="s">
        <v>1412</v>
      </c>
      <c r="C25116" t="s">
        <v>130</v>
      </c>
      <c r="D25116" t="s">
        <v>2400</v>
      </c>
      <c r="E25116">
        <v>-6</v>
      </c>
    </row>
    <row r="25117" spans="1:5" x14ac:dyDescent="0.3">
      <c r="A25117">
        <v>60510046</v>
      </c>
      <c r="B25117" t="s">
        <v>1412</v>
      </c>
      <c r="C25117" t="s">
        <v>130</v>
      </c>
      <c r="D25117" t="s">
        <v>2401</v>
      </c>
      <c r="E25117">
        <v>-5</v>
      </c>
    </row>
    <row r="25118" spans="1:5" x14ac:dyDescent="0.3">
      <c r="A25118">
        <v>60510046</v>
      </c>
      <c r="B25118" t="s">
        <v>1412</v>
      </c>
      <c r="C25118" t="s">
        <v>130</v>
      </c>
      <c r="D25118" t="s">
        <v>2402</v>
      </c>
      <c r="E25118">
        <v>0</v>
      </c>
    </row>
    <row r="25119" spans="1:5" x14ac:dyDescent="0.3">
      <c r="A25119">
        <v>60510046</v>
      </c>
      <c r="B25119" t="s">
        <v>1412</v>
      </c>
      <c r="C25119" t="s">
        <v>130</v>
      </c>
      <c r="D25119" t="s">
        <v>2403</v>
      </c>
      <c r="E25119">
        <v>-6</v>
      </c>
    </row>
    <row r="25120" spans="1:5" x14ac:dyDescent="0.3">
      <c r="A25120">
        <v>60510046</v>
      </c>
      <c r="B25120" t="s">
        <v>1412</v>
      </c>
      <c r="C25120" t="s">
        <v>130</v>
      </c>
      <c r="D25120" t="s">
        <v>2404</v>
      </c>
      <c r="E25120">
        <v>0</v>
      </c>
    </row>
    <row r="25121" spans="1:5" x14ac:dyDescent="0.3">
      <c r="A25121">
        <v>60510046</v>
      </c>
      <c r="B25121" t="s">
        <v>1412</v>
      </c>
      <c r="C25121" t="s">
        <v>130</v>
      </c>
      <c r="D25121" t="s">
        <v>2405</v>
      </c>
      <c r="E25121">
        <v>0</v>
      </c>
    </row>
    <row r="25122" spans="1:5" x14ac:dyDescent="0.3">
      <c r="A25122">
        <v>60510046</v>
      </c>
      <c r="B25122" t="s">
        <v>1412</v>
      </c>
      <c r="C25122" t="s">
        <v>130</v>
      </c>
      <c r="D25122" t="s">
        <v>2406</v>
      </c>
      <c r="E25122">
        <v>-5</v>
      </c>
    </row>
    <row r="25123" spans="1:5" x14ac:dyDescent="0.3">
      <c r="A25123">
        <v>60510046</v>
      </c>
      <c r="B25123" t="s">
        <v>1412</v>
      </c>
      <c r="C25123" t="s">
        <v>130</v>
      </c>
      <c r="D25123" t="s">
        <v>2407</v>
      </c>
      <c r="E25123">
        <v>0</v>
      </c>
    </row>
    <row r="25124" spans="1:5" x14ac:dyDescent="0.3">
      <c r="A25124">
        <v>60510046</v>
      </c>
      <c r="B25124" t="s">
        <v>1412</v>
      </c>
      <c r="C25124" t="s">
        <v>130</v>
      </c>
      <c r="D25124" t="s">
        <v>2408</v>
      </c>
      <c r="E25124">
        <v>0</v>
      </c>
    </row>
    <row r="25125" spans="1:5" x14ac:dyDescent="0.3">
      <c r="A25125">
        <v>60510046</v>
      </c>
      <c r="B25125" t="s">
        <v>1412</v>
      </c>
      <c r="C25125" t="s">
        <v>130</v>
      </c>
      <c r="D25125" t="s">
        <v>2409</v>
      </c>
      <c r="E25125">
        <v>-10</v>
      </c>
    </row>
    <row r="25126" spans="1:5" x14ac:dyDescent="0.3">
      <c r="A25126">
        <v>60510046</v>
      </c>
      <c r="B25126" t="s">
        <v>1412</v>
      </c>
      <c r="C25126" t="s">
        <v>130</v>
      </c>
      <c r="D25126" t="s">
        <v>2410</v>
      </c>
      <c r="E25126">
        <v>0</v>
      </c>
    </row>
    <row r="25127" spans="1:5" x14ac:dyDescent="0.3">
      <c r="A25127">
        <v>60510046</v>
      </c>
      <c r="B25127" t="s">
        <v>1412</v>
      </c>
      <c r="C25127" t="s">
        <v>130</v>
      </c>
      <c r="D25127" t="s">
        <v>2411</v>
      </c>
      <c r="E25127">
        <v>-23</v>
      </c>
    </row>
    <row r="25128" spans="1:5" x14ac:dyDescent="0.3">
      <c r="A25128">
        <v>60510046</v>
      </c>
      <c r="B25128" t="s">
        <v>1412</v>
      </c>
      <c r="C25128" t="s">
        <v>130</v>
      </c>
      <c r="D25128" t="s">
        <v>2412</v>
      </c>
      <c r="E25128">
        <v>0</v>
      </c>
    </row>
    <row r="25129" spans="1:5" x14ac:dyDescent="0.3">
      <c r="A25129">
        <v>60510046</v>
      </c>
      <c r="B25129" t="s">
        <v>1412</v>
      </c>
      <c r="C25129" t="s">
        <v>130</v>
      </c>
      <c r="D25129" t="s">
        <v>2413</v>
      </c>
      <c r="E25129">
        <v>-10</v>
      </c>
    </row>
    <row r="25130" spans="1:5" x14ac:dyDescent="0.3">
      <c r="A25130">
        <v>23320027</v>
      </c>
      <c r="B25130" t="s">
        <v>1414</v>
      </c>
      <c r="C25130" t="s">
        <v>8</v>
      </c>
      <c r="D25130" t="s">
        <v>2378</v>
      </c>
      <c r="E25130">
        <v>-2</v>
      </c>
    </row>
    <row r="25131" spans="1:5" x14ac:dyDescent="0.3">
      <c r="A25131">
        <v>23320027</v>
      </c>
      <c r="B25131" t="s">
        <v>1414</v>
      </c>
      <c r="C25131" t="s">
        <v>8</v>
      </c>
      <c r="D25131" t="s">
        <v>2379</v>
      </c>
      <c r="E25131">
        <v>0</v>
      </c>
    </row>
    <row r="25132" spans="1:5" x14ac:dyDescent="0.3">
      <c r="A25132">
        <v>23320027</v>
      </c>
      <c r="B25132" t="s">
        <v>1414</v>
      </c>
      <c r="C25132" t="s">
        <v>8</v>
      </c>
      <c r="D25132" t="s">
        <v>2380</v>
      </c>
      <c r="E25132">
        <v>0</v>
      </c>
    </row>
    <row r="25133" spans="1:5" x14ac:dyDescent="0.3">
      <c r="A25133">
        <v>23320027</v>
      </c>
      <c r="B25133" t="s">
        <v>1414</v>
      </c>
      <c r="C25133" t="s">
        <v>8</v>
      </c>
      <c r="D25133" t="s">
        <v>2381</v>
      </c>
      <c r="E25133">
        <v>0</v>
      </c>
    </row>
    <row r="25134" spans="1:5" x14ac:dyDescent="0.3">
      <c r="A25134">
        <v>23320027</v>
      </c>
      <c r="B25134" t="s">
        <v>1414</v>
      </c>
      <c r="C25134" t="s">
        <v>8</v>
      </c>
      <c r="D25134" t="s">
        <v>2382</v>
      </c>
      <c r="E25134">
        <v>0</v>
      </c>
    </row>
    <row r="25135" spans="1:5" x14ac:dyDescent="0.3">
      <c r="A25135">
        <v>23320027</v>
      </c>
      <c r="B25135" t="s">
        <v>1414</v>
      </c>
      <c r="C25135" t="s">
        <v>8</v>
      </c>
      <c r="D25135" t="s">
        <v>2383</v>
      </c>
      <c r="E25135">
        <v>-1</v>
      </c>
    </row>
    <row r="25136" spans="1:5" x14ac:dyDescent="0.3">
      <c r="A25136">
        <v>23320027</v>
      </c>
      <c r="B25136" t="s">
        <v>1414</v>
      </c>
      <c r="C25136" t="s">
        <v>8</v>
      </c>
      <c r="D25136" t="s">
        <v>2384</v>
      </c>
      <c r="E25136">
        <v>0</v>
      </c>
    </row>
    <row r="25137" spans="1:5" x14ac:dyDescent="0.3">
      <c r="A25137">
        <v>23320027</v>
      </c>
      <c r="B25137" t="s">
        <v>1414</v>
      </c>
      <c r="C25137" t="s">
        <v>8</v>
      </c>
      <c r="D25137" t="s">
        <v>2385</v>
      </c>
      <c r="E25137">
        <v>0</v>
      </c>
    </row>
    <row r="25138" spans="1:5" x14ac:dyDescent="0.3">
      <c r="A25138">
        <v>23320027</v>
      </c>
      <c r="B25138" t="s">
        <v>1414</v>
      </c>
      <c r="C25138" t="s">
        <v>8</v>
      </c>
      <c r="D25138" t="s">
        <v>2386</v>
      </c>
      <c r="E25138">
        <v>0</v>
      </c>
    </row>
    <row r="25139" spans="1:5" x14ac:dyDescent="0.3">
      <c r="A25139">
        <v>23320027</v>
      </c>
      <c r="B25139" t="s">
        <v>1414</v>
      </c>
      <c r="C25139" t="s">
        <v>8</v>
      </c>
      <c r="D25139" t="s">
        <v>2387</v>
      </c>
      <c r="E25139">
        <v>0</v>
      </c>
    </row>
    <row r="25140" spans="1:5" x14ac:dyDescent="0.3">
      <c r="A25140">
        <v>23320027</v>
      </c>
      <c r="B25140" t="s">
        <v>1414</v>
      </c>
      <c r="C25140" t="s">
        <v>8</v>
      </c>
      <c r="D25140" t="s">
        <v>2388</v>
      </c>
      <c r="E25140">
        <v>0</v>
      </c>
    </row>
    <row r="25141" spans="1:5" x14ac:dyDescent="0.3">
      <c r="A25141">
        <v>23320027</v>
      </c>
      <c r="B25141" t="s">
        <v>1414</v>
      </c>
      <c r="C25141" t="s">
        <v>8</v>
      </c>
      <c r="D25141" t="s">
        <v>2389</v>
      </c>
      <c r="E25141">
        <v>0</v>
      </c>
    </row>
    <row r="25142" spans="1:5" x14ac:dyDescent="0.3">
      <c r="A25142">
        <v>23320027</v>
      </c>
      <c r="B25142" t="s">
        <v>1414</v>
      </c>
      <c r="C25142" t="s">
        <v>8</v>
      </c>
      <c r="D25142" t="s">
        <v>2390</v>
      </c>
      <c r="E25142">
        <v>0</v>
      </c>
    </row>
    <row r="25143" spans="1:5" x14ac:dyDescent="0.3">
      <c r="A25143">
        <v>23320027</v>
      </c>
      <c r="B25143" t="s">
        <v>1414</v>
      </c>
      <c r="C25143" t="s">
        <v>8</v>
      </c>
      <c r="D25143" t="s">
        <v>2391</v>
      </c>
      <c r="E25143">
        <v>-2</v>
      </c>
    </row>
    <row r="25144" spans="1:5" x14ac:dyDescent="0.3">
      <c r="A25144">
        <v>23320027</v>
      </c>
      <c r="B25144" t="s">
        <v>1414</v>
      </c>
      <c r="C25144" t="s">
        <v>8</v>
      </c>
      <c r="D25144" t="s">
        <v>2392</v>
      </c>
      <c r="E25144">
        <v>0</v>
      </c>
    </row>
    <row r="25145" spans="1:5" x14ac:dyDescent="0.3">
      <c r="A25145">
        <v>23320027</v>
      </c>
      <c r="B25145" t="s">
        <v>1414</v>
      </c>
      <c r="C25145" t="s">
        <v>8</v>
      </c>
      <c r="D25145" t="s">
        <v>2393</v>
      </c>
      <c r="E25145">
        <v>0</v>
      </c>
    </row>
    <row r="25146" spans="1:5" x14ac:dyDescent="0.3">
      <c r="A25146">
        <v>23320027</v>
      </c>
      <c r="B25146" t="s">
        <v>1414</v>
      </c>
      <c r="C25146" t="s">
        <v>8</v>
      </c>
      <c r="D25146" t="s">
        <v>2394</v>
      </c>
      <c r="E25146">
        <v>-3</v>
      </c>
    </row>
    <row r="25147" spans="1:5" x14ac:dyDescent="0.3">
      <c r="A25147">
        <v>23320027</v>
      </c>
      <c r="B25147" t="s">
        <v>1414</v>
      </c>
      <c r="C25147" t="s">
        <v>8</v>
      </c>
      <c r="D25147" t="s">
        <v>2395</v>
      </c>
      <c r="E25147">
        <v>-1</v>
      </c>
    </row>
    <row r="25148" spans="1:5" x14ac:dyDescent="0.3">
      <c r="A25148">
        <v>23320027</v>
      </c>
      <c r="B25148" t="s">
        <v>1414</v>
      </c>
      <c r="C25148" t="s">
        <v>8</v>
      </c>
      <c r="D25148" t="s">
        <v>2396</v>
      </c>
      <c r="E25148">
        <v>-4</v>
      </c>
    </row>
    <row r="25149" spans="1:5" x14ac:dyDescent="0.3">
      <c r="A25149">
        <v>23320027</v>
      </c>
      <c r="B25149" t="s">
        <v>1414</v>
      </c>
      <c r="C25149" t="s">
        <v>8</v>
      </c>
      <c r="D25149" t="s">
        <v>2397</v>
      </c>
      <c r="E25149">
        <v>0</v>
      </c>
    </row>
    <row r="25150" spans="1:5" x14ac:dyDescent="0.3">
      <c r="A25150">
        <v>23320027</v>
      </c>
      <c r="B25150" t="s">
        <v>1414</v>
      </c>
      <c r="C25150" t="s">
        <v>8</v>
      </c>
      <c r="D25150" t="s">
        <v>2398</v>
      </c>
      <c r="E25150">
        <v>-1</v>
      </c>
    </row>
    <row r="25151" spans="1:5" x14ac:dyDescent="0.3">
      <c r="A25151">
        <v>23320027</v>
      </c>
      <c r="B25151" t="s">
        <v>1414</v>
      </c>
      <c r="C25151" t="s">
        <v>8</v>
      </c>
      <c r="D25151" t="s">
        <v>2399</v>
      </c>
      <c r="E25151">
        <v>-3</v>
      </c>
    </row>
    <row r="25152" spans="1:5" x14ac:dyDescent="0.3">
      <c r="A25152">
        <v>23320027</v>
      </c>
      <c r="B25152" t="s">
        <v>1414</v>
      </c>
      <c r="C25152" t="s">
        <v>8</v>
      </c>
      <c r="D25152" t="s">
        <v>2400</v>
      </c>
      <c r="E25152">
        <v>0</v>
      </c>
    </row>
    <row r="25153" spans="1:5" x14ac:dyDescent="0.3">
      <c r="A25153">
        <v>23320027</v>
      </c>
      <c r="B25153" t="s">
        <v>1414</v>
      </c>
      <c r="C25153" t="s">
        <v>8</v>
      </c>
      <c r="D25153" t="s">
        <v>2401</v>
      </c>
      <c r="E25153">
        <v>-1</v>
      </c>
    </row>
    <row r="25154" spans="1:5" x14ac:dyDescent="0.3">
      <c r="A25154">
        <v>23320027</v>
      </c>
      <c r="B25154" t="s">
        <v>1414</v>
      </c>
      <c r="C25154" t="s">
        <v>8</v>
      </c>
      <c r="D25154" t="s">
        <v>2402</v>
      </c>
      <c r="E25154">
        <v>0</v>
      </c>
    </row>
    <row r="25155" spans="1:5" x14ac:dyDescent="0.3">
      <c r="A25155">
        <v>23320027</v>
      </c>
      <c r="B25155" t="s">
        <v>1414</v>
      </c>
      <c r="C25155" t="s">
        <v>8</v>
      </c>
      <c r="D25155" t="s">
        <v>2403</v>
      </c>
      <c r="E25155">
        <v>0</v>
      </c>
    </row>
    <row r="25156" spans="1:5" x14ac:dyDescent="0.3">
      <c r="A25156">
        <v>23320027</v>
      </c>
      <c r="B25156" t="s">
        <v>1414</v>
      </c>
      <c r="C25156" t="s">
        <v>8</v>
      </c>
      <c r="D25156" t="s">
        <v>2404</v>
      </c>
      <c r="E25156">
        <v>0</v>
      </c>
    </row>
    <row r="25157" spans="1:5" x14ac:dyDescent="0.3">
      <c r="A25157">
        <v>23320027</v>
      </c>
      <c r="B25157" t="s">
        <v>1414</v>
      </c>
      <c r="C25157" t="s">
        <v>8</v>
      </c>
      <c r="D25157" t="s">
        <v>2405</v>
      </c>
      <c r="E25157">
        <v>0</v>
      </c>
    </row>
    <row r="25158" spans="1:5" x14ac:dyDescent="0.3">
      <c r="A25158">
        <v>23320027</v>
      </c>
      <c r="B25158" t="s">
        <v>1414</v>
      </c>
      <c r="C25158" t="s">
        <v>8</v>
      </c>
      <c r="D25158" t="s">
        <v>2406</v>
      </c>
      <c r="E25158">
        <v>0</v>
      </c>
    </row>
    <row r="25159" spans="1:5" x14ac:dyDescent="0.3">
      <c r="A25159">
        <v>23320027</v>
      </c>
      <c r="B25159" t="s">
        <v>1414</v>
      </c>
      <c r="C25159" t="s">
        <v>8</v>
      </c>
      <c r="D25159" t="s">
        <v>2407</v>
      </c>
      <c r="E25159">
        <v>0</v>
      </c>
    </row>
    <row r="25160" spans="1:5" x14ac:dyDescent="0.3">
      <c r="A25160">
        <v>23320027</v>
      </c>
      <c r="B25160" t="s">
        <v>1414</v>
      </c>
      <c r="C25160" t="s">
        <v>8</v>
      </c>
      <c r="D25160" t="s">
        <v>2408</v>
      </c>
      <c r="E25160">
        <v>0</v>
      </c>
    </row>
    <row r="25161" spans="1:5" x14ac:dyDescent="0.3">
      <c r="A25161">
        <v>23320027</v>
      </c>
      <c r="B25161" t="s">
        <v>1414</v>
      </c>
      <c r="C25161" t="s">
        <v>8</v>
      </c>
      <c r="D25161" t="s">
        <v>2409</v>
      </c>
      <c r="E25161">
        <v>0</v>
      </c>
    </row>
    <row r="25162" spans="1:5" x14ac:dyDescent="0.3">
      <c r="A25162">
        <v>23320027</v>
      </c>
      <c r="B25162" t="s">
        <v>1414</v>
      </c>
      <c r="C25162" t="s">
        <v>8</v>
      </c>
      <c r="D25162" t="s">
        <v>2410</v>
      </c>
      <c r="E25162">
        <v>0</v>
      </c>
    </row>
    <row r="25163" spans="1:5" x14ac:dyDescent="0.3">
      <c r="A25163">
        <v>23320027</v>
      </c>
      <c r="B25163" t="s">
        <v>1414</v>
      </c>
      <c r="C25163" t="s">
        <v>8</v>
      </c>
      <c r="D25163" t="s">
        <v>2411</v>
      </c>
      <c r="E25163">
        <v>0</v>
      </c>
    </row>
    <row r="25164" spans="1:5" x14ac:dyDescent="0.3">
      <c r="A25164">
        <v>23320027</v>
      </c>
      <c r="B25164" t="s">
        <v>1414</v>
      </c>
      <c r="C25164" t="s">
        <v>8</v>
      </c>
      <c r="D25164" t="s">
        <v>2412</v>
      </c>
      <c r="E25164">
        <v>-6</v>
      </c>
    </row>
    <row r="25165" spans="1:5" x14ac:dyDescent="0.3">
      <c r="A25165">
        <v>23320027</v>
      </c>
      <c r="B25165" t="s">
        <v>1414</v>
      </c>
      <c r="C25165" t="s">
        <v>8</v>
      </c>
      <c r="D25165" t="s">
        <v>2413</v>
      </c>
      <c r="E25165">
        <v>4</v>
      </c>
    </row>
    <row r="25166" spans="1:5" x14ac:dyDescent="0.3">
      <c r="A25166">
        <v>75330021</v>
      </c>
      <c r="B25166" t="s">
        <v>1416</v>
      </c>
      <c r="C25166" t="s">
        <v>130</v>
      </c>
      <c r="D25166" t="s">
        <v>2378</v>
      </c>
      <c r="E25166">
        <v>0</v>
      </c>
    </row>
    <row r="25167" spans="1:5" x14ac:dyDescent="0.3">
      <c r="A25167">
        <v>75330021</v>
      </c>
      <c r="B25167" t="s">
        <v>1416</v>
      </c>
      <c r="C25167" t="s">
        <v>130</v>
      </c>
      <c r="D25167" t="s">
        <v>2379</v>
      </c>
      <c r="E25167">
        <v>0</v>
      </c>
    </row>
    <row r="25168" spans="1:5" x14ac:dyDescent="0.3">
      <c r="A25168">
        <v>75330021</v>
      </c>
      <c r="B25168" t="s">
        <v>1416</v>
      </c>
      <c r="C25168" t="s">
        <v>130</v>
      </c>
      <c r="D25168" t="s">
        <v>2380</v>
      </c>
      <c r="E25168">
        <v>0</v>
      </c>
    </row>
    <row r="25169" spans="1:5" x14ac:dyDescent="0.3">
      <c r="A25169">
        <v>75330021</v>
      </c>
      <c r="B25169" t="s">
        <v>1416</v>
      </c>
      <c r="C25169" t="s">
        <v>130</v>
      </c>
      <c r="D25169" t="s">
        <v>2381</v>
      </c>
      <c r="E25169">
        <v>0</v>
      </c>
    </row>
    <row r="25170" spans="1:5" x14ac:dyDescent="0.3">
      <c r="A25170">
        <v>75330021</v>
      </c>
      <c r="B25170" t="s">
        <v>1416</v>
      </c>
      <c r="C25170" t="s">
        <v>130</v>
      </c>
      <c r="D25170" t="s">
        <v>2382</v>
      </c>
      <c r="E25170">
        <v>0</v>
      </c>
    </row>
    <row r="25171" spans="1:5" x14ac:dyDescent="0.3">
      <c r="A25171">
        <v>75330021</v>
      </c>
      <c r="B25171" t="s">
        <v>1416</v>
      </c>
      <c r="C25171" t="s">
        <v>130</v>
      </c>
      <c r="D25171" t="s">
        <v>2383</v>
      </c>
      <c r="E25171">
        <v>0</v>
      </c>
    </row>
    <row r="25172" spans="1:5" x14ac:dyDescent="0.3">
      <c r="A25172">
        <v>75330021</v>
      </c>
      <c r="B25172" t="s">
        <v>1416</v>
      </c>
      <c r="C25172" t="s">
        <v>130</v>
      </c>
      <c r="D25172" t="s">
        <v>2384</v>
      </c>
      <c r="E25172">
        <v>0</v>
      </c>
    </row>
    <row r="25173" spans="1:5" x14ac:dyDescent="0.3">
      <c r="A25173">
        <v>75330021</v>
      </c>
      <c r="B25173" t="s">
        <v>1416</v>
      </c>
      <c r="C25173" t="s">
        <v>130</v>
      </c>
      <c r="D25173" t="s">
        <v>2385</v>
      </c>
      <c r="E25173">
        <v>0</v>
      </c>
    </row>
    <row r="25174" spans="1:5" x14ac:dyDescent="0.3">
      <c r="A25174">
        <v>75330021</v>
      </c>
      <c r="B25174" t="s">
        <v>1416</v>
      </c>
      <c r="C25174" t="s">
        <v>130</v>
      </c>
      <c r="D25174" t="s">
        <v>2386</v>
      </c>
      <c r="E25174">
        <v>0</v>
      </c>
    </row>
    <row r="25175" spans="1:5" x14ac:dyDescent="0.3">
      <c r="A25175">
        <v>75330021</v>
      </c>
      <c r="B25175" t="s">
        <v>1416</v>
      </c>
      <c r="C25175" t="s">
        <v>130</v>
      </c>
      <c r="D25175" t="s">
        <v>2387</v>
      </c>
      <c r="E25175">
        <v>0</v>
      </c>
    </row>
    <row r="25176" spans="1:5" x14ac:dyDescent="0.3">
      <c r="A25176">
        <v>75330021</v>
      </c>
      <c r="B25176" t="s">
        <v>1416</v>
      </c>
      <c r="C25176" t="s">
        <v>130</v>
      </c>
      <c r="D25176" t="s">
        <v>2388</v>
      </c>
      <c r="E25176">
        <v>0</v>
      </c>
    </row>
    <row r="25177" spans="1:5" x14ac:dyDescent="0.3">
      <c r="A25177">
        <v>75330021</v>
      </c>
      <c r="B25177" t="s">
        <v>1416</v>
      </c>
      <c r="C25177" t="s">
        <v>130</v>
      </c>
      <c r="D25177" t="s">
        <v>2389</v>
      </c>
      <c r="E25177">
        <v>0</v>
      </c>
    </row>
    <row r="25178" spans="1:5" x14ac:dyDescent="0.3">
      <c r="A25178">
        <v>75330021</v>
      </c>
      <c r="B25178" t="s">
        <v>1416</v>
      </c>
      <c r="C25178" t="s">
        <v>130</v>
      </c>
      <c r="D25178" t="s">
        <v>2390</v>
      </c>
      <c r="E25178">
        <v>0</v>
      </c>
    </row>
    <row r="25179" spans="1:5" x14ac:dyDescent="0.3">
      <c r="A25179">
        <v>75330021</v>
      </c>
      <c r="B25179" t="s">
        <v>1416</v>
      </c>
      <c r="C25179" t="s">
        <v>130</v>
      </c>
      <c r="D25179" t="s">
        <v>2391</v>
      </c>
      <c r="E25179">
        <v>0</v>
      </c>
    </row>
    <row r="25180" spans="1:5" x14ac:dyDescent="0.3">
      <c r="A25180">
        <v>75330021</v>
      </c>
      <c r="B25180" t="s">
        <v>1416</v>
      </c>
      <c r="C25180" t="s">
        <v>130</v>
      </c>
      <c r="D25180" t="s">
        <v>2392</v>
      </c>
      <c r="E25180">
        <v>0</v>
      </c>
    </row>
    <row r="25181" spans="1:5" x14ac:dyDescent="0.3">
      <c r="A25181">
        <v>75330021</v>
      </c>
      <c r="B25181" t="s">
        <v>1416</v>
      </c>
      <c r="C25181" t="s">
        <v>130</v>
      </c>
      <c r="D25181" t="s">
        <v>2393</v>
      </c>
      <c r="E25181">
        <v>0</v>
      </c>
    </row>
    <row r="25182" spans="1:5" x14ac:dyDescent="0.3">
      <c r="A25182">
        <v>75330021</v>
      </c>
      <c r="B25182" t="s">
        <v>1416</v>
      </c>
      <c r="C25182" t="s">
        <v>130</v>
      </c>
      <c r="D25182" t="s">
        <v>2394</v>
      </c>
      <c r="E25182">
        <v>0</v>
      </c>
    </row>
    <row r="25183" spans="1:5" x14ac:dyDescent="0.3">
      <c r="A25183">
        <v>75330021</v>
      </c>
      <c r="B25183" t="s">
        <v>1416</v>
      </c>
      <c r="C25183" t="s">
        <v>130</v>
      </c>
      <c r="D25183" t="s">
        <v>2395</v>
      </c>
      <c r="E25183">
        <v>0</v>
      </c>
    </row>
    <row r="25184" spans="1:5" x14ac:dyDescent="0.3">
      <c r="A25184">
        <v>75330021</v>
      </c>
      <c r="B25184" t="s">
        <v>1416</v>
      </c>
      <c r="C25184" t="s">
        <v>130</v>
      </c>
      <c r="D25184" t="s">
        <v>2396</v>
      </c>
      <c r="E25184">
        <v>0</v>
      </c>
    </row>
    <row r="25185" spans="1:5" x14ac:dyDescent="0.3">
      <c r="A25185">
        <v>75330021</v>
      </c>
      <c r="B25185" t="s">
        <v>1416</v>
      </c>
      <c r="C25185" t="s">
        <v>130</v>
      </c>
      <c r="D25185" t="s">
        <v>2397</v>
      </c>
      <c r="E25185">
        <v>0</v>
      </c>
    </row>
    <row r="25186" spans="1:5" x14ac:dyDescent="0.3">
      <c r="A25186">
        <v>75330021</v>
      </c>
      <c r="B25186" t="s">
        <v>1416</v>
      </c>
      <c r="C25186" t="s">
        <v>130</v>
      </c>
      <c r="D25186" t="s">
        <v>2398</v>
      </c>
      <c r="E25186">
        <v>0</v>
      </c>
    </row>
    <row r="25187" spans="1:5" x14ac:dyDescent="0.3">
      <c r="A25187">
        <v>75330021</v>
      </c>
      <c r="B25187" t="s">
        <v>1416</v>
      </c>
      <c r="C25187" t="s">
        <v>130</v>
      </c>
      <c r="D25187" t="s">
        <v>2399</v>
      </c>
      <c r="E25187">
        <v>0</v>
      </c>
    </row>
    <row r="25188" spans="1:5" x14ac:dyDescent="0.3">
      <c r="A25188">
        <v>75330021</v>
      </c>
      <c r="B25188" t="s">
        <v>1416</v>
      </c>
      <c r="C25188" t="s">
        <v>130</v>
      </c>
      <c r="D25188" t="s">
        <v>2400</v>
      </c>
      <c r="E25188">
        <v>0</v>
      </c>
    </row>
    <row r="25189" spans="1:5" x14ac:dyDescent="0.3">
      <c r="A25189">
        <v>75330021</v>
      </c>
      <c r="B25189" t="s">
        <v>1416</v>
      </c>
      <c r="C25189" t="s">
        <v>130</v>
      </c>
      <c r="D25189" t="s">
        <v>2401</v>
      </c>
      <c r="E25189">
        <v>0</v>
      </c>
    </row>
    <row r="25190" spans="1:5" x14ac:dyDescent="0.3">
      <c r="A25190">
        <v>75330021</v>
      </c>
      <c r="B25190" t="s">
        <v>1416</v>
      </c>
      <c r="C25190" t="s">
        <v>130</v>
      </c>
      <c r="D25190" t="s">
        <v>2402</v>
      </c>
      <c r="E25190">
        <v>0</v>
      </c>
    </row>
    <row r="25191" spans="1:5" x14ac:dyDescent="0.3">
      <c r="A25191">
        <v>75330021</v>
      </c>
      <c r="B25191" t="s">
        <v>1416</v>
      </c>
      <c r="C25191" t="s">
        <v>130</v>
      </c>
      <c r="D25191" t="s">
        <v>2403</v>
      </c>
      <c r="E25191">
        <v>0</v>
      </c>
    </row>
    <row r="25192" spans="1:5" x14ac:dyDescent="0.3">
      <c r="A25192">
        <v>75330021</v>
      </c>
      <c r="B25192" t="s">
        <v>1416</v>
      </c>
      <c r="C25192" t="s">
        <v>130</v>
      </c>
      <c r="D25192" t="s">
        <v>2404</v>
      </c>
      <c r="E25192">
        <v>0</v>
      </c>
    </row>
    <row r="25193" spans="1:5" x14ac:dyDescent="0.3">
      <c r="A25193">
        <v>75330021</v>
      </c>
      <c r="B25193" t="s">
        <v>1416</v>
      </c>
      <c r="C25193" t="s">
        <v>130</v>
      </c>
      <c r="D25193" t="s">
        <v>2405</v>
      </c>
      <c r="E25193">
        <v>0</v>
      </c>
    </row>
    <row r="25194" spans="1:5" x14ac:dyDescent="0.3">
      <c r="A25194">
        <v>75330021</v>
      </c>
      <c r="B25194" t="s">
        <v>1416</v>
      </c>
      <c r="C25194" t="s">
        <v>130</v>
      </c>
      <c r="D25194" t="s">
        <v>2406</v>
      </c>
      <c r="E25194">
        <v>0</v>
      </c>
    </row>
    <row r="25195" spans="1:5" x14ac:dyDescent="0.3">
      <c r="A25195">
        <v>75330021</v>
      </c>
      <c r="B25195" t="s">
        <v>1416</v>
      </c>
      <c r="C25195" t="s">
        <v>130</v>
      </c>
      <c r="D25195" t="s">
        <v>2407</v>
      </c>
      <c r="E25195">
        <v>0</v>
      </c>
    </row>
    <row r="25196" spans="1:5" x14ac:dyDescent="0.3">
      <c r="A25196">
        <v>75330021</v>
      </c>
      <c r="B25196" t="s">
        <v>1416</v>
      </c>
      <c r="C25196" t="s">
        <v>130</v>
      </c>
      <c r="D25196" t="s">
        <v>2408</v>
      </c>
      <c r="E25196">
        <v>0</v>
      </c>
    </row>
    <row r="25197" spans="1:5" x14ac:dyDescent="0.3">
      <c r="A25197">
        <v>75330021</v>
      </c>
      <c r="B25197" t="s">
        <v>1416</v>
      </c>
      <c r="C25197" t="s">
        <v>130</v>
      </c>
      <c r="D25197" t="s">
        <v>2409</v>
      </c>
      <c r="E25197">
        <v>-20</v>
      </c>
    </row>
    <row r="25198" spans="1:5" x14ac:dyDescent="0.3">
      <c r="A25198">
        <v>75330021</v>
      </c>
      <c r="B25198" t="s">
        <v>1416</v>
      </c>
      <c r="C25198" t="s">
        <v>130</v>
      </c>
      <c r="D25198" t="s">
        <v>2410</v>
      </c>
      <c r="E25198">
        <v>0</v>
      </c>
    </row>
    <row r="25199" spans="1:5" x14ac:dyDescent="0.3">
      <c r="A25199">
        <v>75330021</v>
      </c>
      <c r="B25199" t="s">
        <v>1416</v>
      </c>
      <c r="C25199" t="s">
        <v>130</v>
      </c>
      <c r="D25199" t="s">
        <v>2411</v>
      </c>
      <c r="E25199">
        <v>0</v>
      </c>
    </row>
    <row r="25200" spans="1:5" x14ac:dyDescent="0.3">
      <c r="A25200">
        <v>75330021</v>
      </c>
      <c r="B25200" t="s">
        <v>1416</v>
      </c>
      <c r="C25200" t="s">
        <v>130</v>
      </c>
      <c r="D25200" t="s">
        <v>2412</v>
      </c>
      <c r="E25200">
        <v>0</v>
      </c>
    </row>
    <row r="25201" spans="1:5" x14ac:dyDescent="0.3">
      <c r="A25201">
        <v>75330021</v>
      </c>
      <c r="B25201" t="s">
        <v>1416</v>
      </c>
      <c r="C25201" t="s">
        <v>130</v>
      </c>
      <c r="D25201" t="s">
        <v>2413</v>
      </c>
      <c r="E25201">
        <v>0</v>
      </c>
    </row>
    <row r="25202" spans="1:5" x14ac:dyDescent="0.3">
      <c r="A25202">
        <v>50400003</v>
      </c>
      <c r="B25202" t="s">
        <v>1418</v>
      </c>
      <c r="C25202" t="s">
        <v>8</v>
      </c>
      <c r="D25202" t="s">
        <v>2378</v>
      </c>
      <c r="E25202">
        <v>0</v>
      </c>
    </row>
    <row r="25203" spans="1:5" x14ac:dyDescent="0.3">
      <c r="A25203">
        <v>50400003</v>
      </c>
      <c r="B25203" t="s">
        <v>1418</v>
      </c>
      <c r="C25203" t="s">
        <v>8</v>
      </c>
      <c r="D25203" t="s">
        <v>2379</v>
      </c>
      <c r="E25203">
        <v>-7</v>
      </c>
    </row>
    <row r="25204" spans="1:5" x14ac:dyDescent="0.3">
      <c r="A25204">
        <v>50400003</v>
      </c>
      <c r="B25204" t="s">
        <v>1418</v>
      </c>
      <c r="C25204" t="s">
        <v>8</v>
      </c>
      <c r="D25204" t="s">
        <v>2380</v>
      </c>
      <c r="E25204">
        <v>-10</v>
      </c>
    </row>
    <row r="25205" spans="1:5" x14ac:dyDescent="0.3">
      <c r="A25205">
        <v>50400003</v>
      </c>
      <c r="B25205" t="s">
        <v>1418</v>
      </c>
      <c r="C25205" t="s">
        <v>8</v>
      </c>
      <c r="D25205" t="s">
        <v>2381</v>
      </c>
      <c r="E25205">
        <v>0</v>
      </c>
    </row>
    <row r="25206" spans="1:5" x14ac:dyDescent="0.3">
      <c r="A25206">
        <v>50400003</v>
      </c>
      <c r="B25206" t="s">
        <v>1418</v>
      </c>
      <c r="C25206" t="s">
        <v>8</v>
      </c>
      <c r="D25206" t="s">
        <v>2382</v>
      </c>
      <c r="E25206">
        <v>-5</v>
      </c>
    </row>
    <row r="25207" spans="1:5" x14ac:dyDescent="0.3">
      <c r="A25207">
        <v>50400003</v>
      </c>
      <c r="B25207" t="s">
        <v>1418</v>
      </c>
      <c r="C25207" t="s">
        <v>8</v>
      </c>
      <c r="D25207" t="s">
        <v>2383</v>
      </c>
      <c r="E25207">
        <v>0</v>
      </c>
    </row>
    <row r="25208" spans="1:5" x14ac:dyDescent="0.3">
      <c r="A25208">
        <v>50400003</v>
      </c>
      <c r="B25208" t="s">
        <v>1418</v>
      </c>
      <c r="C25208" t="s">
        <v>8</v>
      </c>
      <c r="D25208" t="s">
        <v>2384</v>
      </c>
      <c r="E25208">
        <v>-7</v>
      </c>
    </row>
    <row r="25209" spans="1:5" x14ac:dyDescent="0.3">
      <c r="A25209">
        <v>50400003</v>
      </c>
      <c r="B25209" t="s">
        <v>1418</v>
      </c>
      <c r="C25209" t="s">
        <v>8</v>
      </c>
      <c r="D25209" t="s">
        <v>2385</v>
      </c>
      <c r="E25209">
        <v>-6</v>
      </c>
    </row>
    <row r="25210" spans="1:5" x14ac:dyDescent="0.3">
      <c r="A25210">
        <v>50400003</v>
      </c>
      <c r="B25210" t="s">
        <v>1418</v>
      </c>
      <c r="C25210" t="s">
        <v>8</v>
      </c>
      <c r="D25210" t="s">
        <v>2386</v>
      </c>
      <c r="E25210">
        <v>-10</v>
      </c>
    </row>
    <row r="25211" spans="1:5" x14ac:dyDescent="0.3">
      <c r="A25211">
        <v>50400003</v>
      </c>
      <c r="B25211" t="s">
        <v>1418</v>
      </c>
      <c r="C25211" t="s">
        <v>8</v>
      </c>
      <c r="D25211" t="s">
        <v>2387</v>
      </c>
      <c r="E25211">
        <v>-4</v>
      </c>
    </row>
    <row r="25212" spans="1:5" x14ac:dyDescent="0.3">
      <c r="A25212">
        <v>50400003</v>
      </c>
      <c r="B25212" t="s">
        <v>1418</v>
      </c>
      <c r="C25212" t="s">
        <v>8</v>
      </c>
      <c r="D25212" t="s">
        <v>2388</v>
      </c>
      <c r="E25212">
        <v>-8</v>
      </c>
    </row>
    <row r="25213" spans="1:5" x14ac:dyDescent="0.3">
      <c r="A25213">
        <v>50400003</v>
      </c>
      <c r="B25213" t="s">
        <v>1418</v>
      </c>
      <c r="C25213" t="s">
        <v>8</v>
      </c>
      <c r="D25213" t="s">
        <v>2389</v>
      </c>
      <c r="E25213">
        <v>0</v>
      </c>
    </row>
    <row r="25214" spans="1:5" x14ac:dyDescent="0.3">
      <c r="A25214">
        <v>50400003</v>
      </c>
      <c r="B25214" t="s">
        <v>1418</v>
      </c>
      <c r="C25214" t="s">
        <v>8</v>
      </c>
      <c r="D25214" t="s">
        <v>2390</v>
      </c>
      <c r="E25214">
        <v>-10</v>
      </c>
    </row>
    <row r="25215" spans="1:5" x14ac:dyDescent="0.3">
      <c r="A25215">
        <v>50400003</v>
      </c>
      <c r="B25215" t="s">
        <v>1418</v>
      </c>
      <c r="C25215" t="s">
        <v>8</v>
      </c>
      <c r="D25215" t="s">
        <v>2391</v>
      </c>
      <c r="E25215">
        <v>-11</v>
      </c>
    </row>
    <row r="25216" spans="1:5" x14ac:dyDescent="0.3">
      <c r="A25216">
        <v>50400003</v>
      </c>
      <c r="B25216" t="s">
        <v>1418</v>
      </c>
      <c r="C25216" t="s">
        <v>8</v>
      </c>
      <c r="D25216" t="s">
        <v>2392</v>
      </c>
      <c r="E25216">
        <v>-4</v>
      </c>
    </row>
    <row r="25217" spans="1:5" x14ac:dyDescent="0.3">
      <c r="A25217">
        <v>50400003</v>
      </c>
      <c r="B25217" t="s">
        <v>1418</v>
      </c>
      <c r="C25217" t="s">
        <v>8</v>
      </c>
      <c r="D25217" t="s">
        <v>2393</v>
      </c>
      <c r="E25217">
        <v>-4</v>
      </c>
    </row>
    <row r="25218" spans="1:5" x14ac:dyDescent="0.3">
      <c r="A25218">
        <v>50400003</v>
      </c>
      <c r="B25218" t="s">
        <v>1418</v>
      </c>
      <c r="C25218" t="s">
        <v>8</v>
      </c>
      <c r="D25218" t="s">
        <v>2394</v>
      </c>
      <c r="E25218">
        <v>-3</v>
      </c>
    </row>
    <row r="25219" spans="1:5" x14ac:dyDescent="0.3">
      <c r="A25219">
        <v>50400003</v>
      </c>
      <c r="B25219" t="s">
        <v>1418</v>
      </c>
      <c r="C25219" t="s">
        <v>8</v>
      </c>
      <c r="D25219" t="s">
        <v>2395</v>
      </c>
      <c r="E25219">
        <v>-3</v>
      </c>
    </row>
    <row r="25220" spans="1:5" x14ac:dyDescent="0.3">
      <c r="A25220">
        <v>50400003</v>
      </c>
      <c r="B25220" t="s">
        <v>1418</v>
      </c>
      <c r="C25220" t="s">
        <v>8</v>
      </c>
      <c r="D25220" t="s">
        <v>2396</v>
      </c>
      <c r="E25220">
        <v>-8</v>
      </c>
    </row>
    <row r="25221" spans="1:5" x14ac:dyDescent="0.3">
      <c r="A25221">
        <v>50400003</v>
      </c>
      <c r="B25221" t="s">
        <v>1418</v>
      </c>
      <c r="C25221" t="s">
        <v>8</v>
      </c>
      <c r="D25221" t="s">
        <v>2397</v>
      </c>
      <c r="E25221">
        <v>-3</v>
      </c>
    </row>
    <row r="25222" spans="1:5" x14ac:dyDescent="0.3">
      <c r="A25222">
        <v>50400003</v>
      </c>
      <c r="B25222" t="s">
        <v>1418</v>
      </c>
      <c r="C25222" t="s">
        <v>8</v>
      </c>
      <c r="D25222" t="s">
        <v>2398</v>
      </c>
      <c r="E25222">
        <v>-7</v>
      </c>
    </row>
    <row r="25223" spans="1:5" x14ac:dyDescent="0.3">
      <c r="A25223">
        <v>50400003</v>
      </c>
      <c r="B25223" t="s">
        <v>1418</v>
      </c>
      <c r="C25223" t="s">
        <v>8</v>
      </c>
      <c r="D25223" t="s">
        <v>2399</v>
      </c>
      <c r="E25223">
        <v>-6</v>
      </c>
    </row>
    <row r="25224" spans="1:5" x14ac:dyDescent="0.3">
      <c r="A25224">
        <v>50400003</v>
      </c>
      <c r="B25224" t="s">
        <v>1418</v>
      </c>
      <c r="C25224" t="s">
        <v>8</v>
      </c>
      <c r="D25224" t="s">
        <v>2400</v>
      </c>
      <c r="E25224">
        <v>-9</v>
      </c>
    </row>
    <row r="25225" spans="1:5" x14ac:dyDescent="0.3">
      <c r="A25225">
        <v>50400003</v>
      </c>
      <c r="B25225" t="s">
        <v>1418</v>
      </c>
      <c r="C25225" t="s">
        <v>8</v>
      </c>
      <c r="D25225" t="s">
        <v>2401</v>
      </c>
      <c r="E25225">
        <v>-13</v>
      </c>
    </row>
    <row r="25226" spans="1:5" x14ac:dyDescent="0.3">
      <c r="A25226">
        <v>50400003</v>
      </c>
      <c r="B25226" t="s">
        <v>1418</v>
      </c>
      <c r="C25226" t="s">
        <v>8</v>
      </c>
      <c r="D25226" t="s">
        <v>2402</v>
      </c>
      <c r="E25226">
        <v>-9</v>
      </c>
    </row>
    <row r="25227" spans="1:5" x14ac:dyDescent="0.3">
      <c r="A25227">
        <v>50400003</v>
      </c>
      <c r="B25227" t="s">
        <v>1418</v>
      </c>
      <c r="C25227" t="s">
        <v>8</v>
      </c>
      <c r="D25227" t="s">
        <v>2403</v>
      </c>
      <c r="E25227">
        <v>-18</v>
      </c>
    </row>
    <row r="25228" spans="1:5" x14ac:dyDescent="0.3">
      <c r="A25228">
        <v>50400003</v>
      </c>
      <c r="B25228" t="s">
        <v>1418</v>
      </c>
      <c r="C25228" t="s">
        <v>8</v>
      </c>
      <c r="D25228" t="s">
        <v>2404</v>
      </c>
      <c r="E25228">
        <v>-5</v>
      </c>
    </row>
    <row r="25229" spans="1:5" x14ac:dyDescent="0.3">
      <c r="A25229">
        <v>50400003</v>
      </c>
      <c r="B25229" t="s">
        <v>1418</v>
      </c>
      <c r="C25229" t="s">
        <v>8</v>
      </c>
      <c r="D25229" t="s">
        <v>2405</v>
      </c>
      <c r="E25229">
        <v>-4</v>
      </c>
    </row>
    <row r="25230" spans="1:5" x14ac:dyDescent="0.3">
      <c r="A25230">
        <v>50400003</v>
      </c>
      <c r="B25230" t="s">
        <v>1418</v>
      </c>
      <c r="C25230" t="s">
        <v>8</v>
      </c>
      <c r="D25230" t="s">
        <v>2406</v>
      </c>
      <c r="E25230">
        <v>-8</v>
      </c>
    </row>
    <row r="25231" spans="1:5" x14ac:dyDescent="0.3">
      <c r="A25231">
        <v>50400003</v>
      </c>
      <c r="B25231" t="s">
        <v>1418</v>
      </c>
      <c r="C25231" t="s">
        <v>8</v>
      </c>
      <c r="D25231" t="s">
        <v>2407</v>
      </c>
      <c r="E25231">
        <v>-25</v>
      </c>
    </row>
    <row r="25232" spans="1:5" x14ac:dyDescent="0.3">
      <c r="A25232">
        <v>50400003</v>
      </c>
      <c r="B25232" t="s">
        <v>1418</v>
      </c>
      <c r="C25232" t="s">
        <v>8</v>
      </c>
      <c r="D25232" t="s">
        <v>2408</v>
      </c>
      <c r="E25232">
        <v>-6</v>
      </c>
    </row>
    <row r="25233" spans="1:5" x14ac:dyDescent="0.3">
      <c r="A25233">
        <v>50400003</v>
      </c>
      <c r="B25233" t="s">
        <v>1418</v>
      </c>
      <c r="C25233" t="s">
        <v>8</v>
      </c>
      <c r="D25233" t="s">
        <v>2409</v>
      </c>
      <c r="E25233">
        <v>-3</v>
      </c>
    </row>
    <row r="25234" spans="1:5" x14ac:dyDescent="0.3">
      <c r="A25234">
        <v>50400003</v>
      </c>
      <c r="B25234" t="s">
        <v>1418</v>
      </c>
      <c r="C25234" t="s">
        <v>8</v>
      </c>
      <c r="D25234" t="s">
        <v>2410</v>
      </c>
      <c r="E25234">
        <v>-2</v>
      </c>
    </row>
    <row r="25235" spans="1:5" x14ac:dyDescent="0.3">
      <c r="A25235">
        <v>50400003</v>
      </c>
      <c r="B25235" t="s">
        <v>1418</v>
      </c>
      <c r="C25235" t="s">
        <v>8</v>
      </c>
      <c r="D25235" t="s">
        <v>2411</v>
      </c>
      <c r="E25235">
        <v>-5</v>
      </c>
    </row>
    <row r="25236" spans="1:5" x14ac:dyDescent="0.3">
      <c r="A25236">
        <v>50400003</v>
      </c>
      <c r="B25236" t="s">
        <v>1418</v>
      </c>
      <c r="C25236" t="s">
        <v>8</v>
      </c>
      <c r="D25236" t="s">
        <v>2412</v>
      </c>
      <c r="E25236">
        <v>-3</v>
      </c>
    </row>
    <row r="25237" spans="1:5" x14ac:dyDescent="0.3">
      <c r="A25237">
        <v>50400003</v>
      </c>
      <c r="B25237" t="s">
        <v>1418</v>
      </c>
      <c r="C25237" t="s">
        <v>8</v>
      </c>
      <c r="D25237" t="s">
        <v>2413</v>
      </c>
      <c r="E25237">
        <v>-11</v>
      </c>
    </row>
    <row r="25238" spans="1:5" x14ac:dyDescent="0.3">
      <c r="A25238">
        <v>50020011</v>
      </c>
      <c r="B25238" t="s">
        <v>1420</v>
      </c>
      <c r="C25238" t="s">
        <v>8</v>
      </c>
      <c r="D25238" t="s">
        <v>2378</v>
      </c>
      <c r="E25238">
        <v>0</v>
      </c>
    </row>
    <row r="25239" spans="1:5" x14ac:dyDescent="0.3">
      <c r="A25239">
        <v>50020011</v>
      </c>
      <c r="B25239" t="s">
        <v>1420</v>
      </c>
      <c r="C25239" t="s">
        <v>8</v>
      </c>
      <c r="D25239" t="s">
        <v>2379</v>
      </c>
      <c r="E25239">
        <v>0</v>
      </c>
    </row>
    <row r="25240" spans="1:5" x14ac:dyDescent="0.3">
      <c r="A25240">
        <v>50020011</v>
      </c>
      <c r="B25240" t="s">
        <v>1420</v>
      </c>
      <c r="C25240" t="s">
        <v>8</v>
      </c>
      <c r="D25240" t="s">
        <v>2380</v>
      </c>
      <c r="E25240">
        <v>0</v>
      </c>
    </row>
    <row r="25241" spans="1:5" x14ac:dyDescent="0.3">
      <c r="A25241">
        <v>50020011</v>
      </c>
      <c r="B25241" t="s">
        <v>1420</v>
      </c>
      <c r="C25241" t="s">
        <v>8</v>
      </c>
      <c r="D25241" t="s">
        <v>2381</v>
      </c>
      <c r="E25241">
        <v>0</v>
      </c>
    </row>
    <row r="25242" spans="1:5" x14ac:dyDescent="0.3">
      <c r="A25242">
        <v>50020011</v>
      </c>
      <c r="B25242" t="s">
        <v>1420</v>
      </c>
      <c r="C25242" t="s">
        <v>8</v>
      </c>
      <c r="D25242" t="s">
        <v>2382</v>
      </c>
      <c r="E25242">
        <v>0</v>
      </c>
    </row>
    <row r="25243" spans="1:5" x14ac:dyDescent="0.3">
      <c r="A25243">
        <v>50020011</v>
      </c>
      <c r="B25243" t="s">
        <v>1420</v>
      </c>
      <c r="C25243" t="s">
        <v>8</v>
      </c>
      <c r="D25243" t="s">
        <v>2383</v>
      </c>
      <c r="E25243">
        <v>0</v>
      </c>
    </row>
    <row r="25244" spans="1:5" x14ac:dyDescent="0.3">
      <c r="A25244">
        <v>50020011</v>
      </c>
      <c r="B25244" t="s">
        <v>1420</v>
      </c>
      <c r="C25244" t="s">
        <v>8</v>
      </c>
      <c r="D25244" t="s">
        <v>2384</v>
      </c>
      <c r="E25244">
        <v>0</v>
      </c>
    </row>
    <row r="25245" spans="1:5" x14ac:dyDescent="0.3">
      <c r="A25245">
        <v>50020011</v>
      </c>
      <c r="B25245" t="s">
        <v>1420</v>
      </c>
      <c r="C25245" t="s">
        <v>8</v>
      </c>
      <c r="D25245" t="s">
        <v>2385</v>
      </c>
      <c r="E25245">
        <v>0</v>
      </c>
    </row>
    <row r="25246" spans="1:5" x14ac:dyDescent="0.3">
      <c r="A25246">
        <v>50020011</v>
      </c>
      <c r="B25246" t="s">
        <v>1420</v>
      </c>
      <c r="C25246" t="s">
        <v>8</v>
      </c>
      <c r="D25246" t="s">
        <v>2386</v>
      </c>
      <c r="E25246">
        <v>0</v>
      </c>
    </row>
    <row r="25247" spans="1:5" x14ac:dyDescent="0.3">
      <c r="A25247">
        <v>50020011</v>
      </c>
      <c r="B25247" t="s">
        <v>1420</v>
      </c>
      <c r="C25247" t="s">
        <v>8</v>
      </c>
      <c r="D25247" t="s">
        <v>2387</v>
      </c>
      <c r="E25247">
        <v>0</v>
      </c>
    </row>
    <row r="25248" spans="1:5" x14ac:dyDescent="0.3">
      <c r="A25248">
        <v>50020011</v>
      </c>
      <c r="B25248" t="s">
        <v>1420</v>
      </c>
      <c r="C25248" t="s">
        <v>8</v>
      </c>
      <c r="D25248" t="s">
        <v>2388</v>
      </c>
      <c r="E25248">
        <v>0</v>
      </c>
    </row>
    <row r="25249" spans="1:5" x14ac:dyDescent="0.3">
      <c r="A25249">
        <v>50020011</v>
      </c>
      <c r="B25249" t="s">
        <v>1420</v>
      </c>
      <c r="C25249" t="s">
        <v>8</v>
      </c>
      <c r="D25249" t="s">
        <v>2389</v>
      </c>
      <c r="E25249">
        <v>0</v>
      </c>
    </row>
    <row r="25250" spans="1:5" x14ac:dyDescent="0.3">
      <c r="A25250">
        <v>50020011</v>
      </c>
      <c r="B25250" t="s">
        <v>1420</v>
      </c>
      <c r="C25250" t="s">
        <v>8</v>
      </c>
      <c r="D25250" t="s">
        <v>2390</v>
      </c>
      <c r="E25250">
        <v>0</v>
      </c>
    </row>
    <row r="25251" spans="1:5" x14ac:dyDescent="0.3">
      <c r="A25251">
        <v>50020011</v>
      </c>
      <c r="B25251" t="s">
        <v>1420</v>
      </c>
      <c r="C25251" t="s">
        <v>8</v>
      </c>
      <c r="D25251" t="s">
        <v>2391</v>
      </c>
      <c r="E25251">
        <v>0</v>
      </c>
    </row>
    <row r="25252" spans="1:5" x14ac:dyDescent="0.3">
      <c r="A25252">
        <v>50020011</v>
      </c>
      <c r="B25252" t="s">
        <v>1420</v>
      </c>
      <c r="C25252" t="s">
        <v>8</v>
      </c>
      <c r="D25252" t="s">
        <v>2392</v>
      </c>
      <c r="E25252">
        <v>0</v>
      </c>
    </row>
    <row r="25253" spans="1:5" x14ac:dyDescent="0.3">
      <c r="A25253">
        <v>50020011</v>
      </c>
      <c r="B25253" t="s">
        <v>1420</v>
      </c>
      <c r="C25253" t="s">
        <v>8</v>
      </c>
      <c r="D25253" t="s">
        <v>2393</v>
      </c>
      <c r="E25253">
        <v>0</v>
      </c>
    </row>
    <row r="25254" spans="1:5" x14ac:dyDescent="0.3">
      <c r="A25254">
        <v>50020011</v>
      </c>
      <c r="B25254" t="s">
        <v>1420</v>
      </c>
      <c r="C25254" t="s">
        <v>8</v>
      </c>
      <c r="D25254" t="s">
        <v>2394</v>
      </c>
      <c r="E25254">
        <v>0</v>
      </c>
    </row>
    <row r="25255" spans="1:5" x14ac:dyDescent="0.3">
      <c r="A25255">
        <v>50020011</v>
      </c>
      <c r="B25255" t="s">
        <v>1420</v>
      </c>
      <c r="C25255" t="s">
        <v>8</v>
      </c>
      <c r="D25255" t="s">
        <v>2395</v>
      </c>
      <c r="E25255">
        <v>0</v>
      </c>
    </row>
    <row r="25256" spans="1:5" x14ac:dyDescent="0.3">
      <c r="A25256">
        <v>50020011</v>
      </c>
      <c r="B25256" t="s">
        <v>1420</v>
      </c>
      <c r="C25256" t="s">
        <v>8</v>
      </c>
      <c r="D25256" t="s">
        <v>2396</v>
      </c>
      <c r="E25256">
        <v>0</v>
      </c>
    </row>
    <row r="25257" spans="1:5" x14ac:dyDescent="0.3">
      <c r="A25257">
        <v>50020011</v>
      </c>
      <c r="B25257" t="s">
        <v>1420</v>
      </c>
      <c r="C25257" t="s">
        <v>8</v>
      </c>
      <c r="D25257" t="s">
        <v>2397</v>
      </c>
      <c r="E25257">
        <v>-40</v>
      </c>
    </row>
    <row r="25258" spans="1:5" x14ac:dyDescent="0.3">
      <c r="A25258">
        <v>50020011</v>
      </c>
      <c r="B25258" t="s">
        <v>1420</v>
      </c>
      <c r="C25258" t="s">
        <v>8</v>
      </c>
      <c r="D25258" t="s">
        <v>2398</v>
      </c>
      <c r="E25258">
        <v>0</v>
      </c>
    </row>
    <row r="25259" spans="1:5" x14ac:dyDescent="0.3">
      <c r="A25259">
        <v>50020011</v>
      </c>
      <c r="B25259" t="s">
        <v>1420</v>
      </c>
      <c r="C25259" t="s">
        <v>8</v>
      </c>
      <c r="D25259" t="s">
        <v>2399</v>
      </c>
      <c r="E25259">
        <v>0</v>
      </c>
    </row>
    <row r="25260" spans="1:5" x14ac:dyDescent="0.3">
      <c r="A25260">
        <v>50020011</v>
      </c>
      <c r="B25260" t="s">
        <v>1420</v>
      </c>
      <c r="C25260" t="s">
        <v>8</v>
      </c>
      <c r="D25260" t="s">
        <v>2400</v>
      </c>
      <c r="E25260">
        <v>0</v>
      </c>
    </row>
    <row r="25261" spans="1:5" x14ac:dyDescent="0.3">
      <c r="A25261">
        <v>50020011</v>
      </c>
      <c r="B25261" t="s">
        <v>1420</v>
      </c>
      <c r="C25261" t="s">
        <v>8</v>
      </c>
      <c r="D25261" t="s">
        <v>2401</v>
      </c>
      <c r="E25261">
        <v>0</v>
      </c>
    </row>
    <row r="25262" spans="1:5" x14ac:dyDescent="0.3">
      <c r="A25262">
        <v>50020011</v>
      </c>
      <c r="B25262" t="s">
        <v>1420</v>
      </c>
      <c r="C25262" t="s">
        <v>8</v>
      </c>
      <c r="D25262" t="s">
        <v>2402</v>
      </c>
      <c r="E25262">
        <v>0</v>
      </c>
    </row>
    <row r="25263" spans="1:5" x14ac:dyDescent="0.3">
      <c r="A25263">
        <v>50020011</v>
      </c>
      <c r="B25263" t="s">
        <v>1420</v>
      </c>
      <c r="C25263" t="s">
        <v>8</v>
      </c>
      <c r="D25263" t="s">
        <v>2403</v>
      </c>
      <c r="E25263">
        <v>-20</v>
      </c>
    </row>
    <row r="25264" spans="1:5" x14ac:dyDescent="0.3">
      <c r="A25264">
        <v>50020011</v>
      </c>
      <c r="B25264" t="s">
        <v>1420</v>
      </c>
      <c r="C25264" t="s">
        <v>8</v>
      </c>
      <c r="D25264" t="s">
        <v>2404</v>
      </c>
      <c r="E25264">
        <v>-10</v>
      </c>
    </row>
    <row r="25265" spans="1:5" x14ac:dyDescent="0.3">
      <c r="A25265">
        <v>50020011</v>
      </c>
      <c r="B25265" t="s">
        <v>1420</v>
      </c>
      <c r="C25265" t="s">
        <v>8</v>
      </c>
      <c r="D25265" t="s">
        <v>2405</v>
      </c>
      <c r="E25265">
        <v>-50</v>
      </c>
    </row>
    <row r="25266" spans="1:5" x14ac:dyDescent="0.3">
      <c r="A25266">
        <v>50020011</v>
      </c>
      <c r="B25266" t="s">
        <v>1420</v>
      </c>
      <c r="C25266" t="s">
        <v>8</v>
      </c>
      <c r="D25266" t="s">
        <v>2406</v>
      </c>
      <c r="E25266">
        <v>0</v>
      </c>
    </row>
    <row r="25267" spans="1:5" x14ac:dyDescent="0.3">
      <c r="A25267">
        <v>50020011</v>
      </c>
      <c r="B25267" t="s">
        <v>1420</v>
      </c>
      <c r="C25267" t="s">
        <v>8</v>
      </c>
      <c r="D25267" t="s">
        <v>2407</v>
      </c>
      <c r="E25267">
        <v>0</v>
      </c>
    </row>
    <row r="25268" spans="1:5" x14ac:dyDescent="0.3">
      <c r="A25268">
        <v>50020011</v>
      </c>
      <c r="B25268" t="s">
        <v>1420</v>
      </c>
      <c r="C25268" t="s">
        <v>8</v>
      </c>
      <c r="D25268" t="s">
        <v>2408</v>
      </c>
      <c r="E25268">
        <v>0</v>
      </c>
    </row>
    <row r="25269" spans="1:5" x14ac:dyDescent="0.3">
      <c r="A25269">
        <v>50020011</v>
      </c>
      <c r="B25269" t="s">
        <v>1420</v>
      </c>
      <c r="C25269" t="s">
        <v>8</v>
      </c>
      <c r="D25269" t="s">
        <v>2409</v>
      </c>
      <c r="E25269">
        <v>0</v>
      </c>
    </row>
    <row r="25270" spans="1:5" x14ac:dyDescent="0.3">
      <c r="A25270">
        <v>50020011</v>
      </c>
      <c r="B25270" t="s">
        <v>1420</v>
      </c>
      <c r="C25270" t="s">
        <v>8</v>
      </c>
      <c r="D25270" t="s">
        <v>2410</v>
      </c>
      <c r="E25270">
        <v>0</v>
      </c>
    </row>
    <row r="25271" spans="1:5" x14ac:dyDescent="0.3">
      <c r="A25271">
        <v>50020011</v>
      </c>
      <c r="B25271" t="s">
        <v>1420</v>
      </c>
      <c r="C25271" t="s">
        <v>8</v>
      </c>
      <c r="D25271" t="s">
        <v>2411</v>
      </c>
      <c r="E25271">
        <v>0</v>
      </c>
    </row>
    <row r="25272" spans="1:5" x14ac:dyDescent="0.3">
      <c r="A25272">
        <v>50020011</v>
      </c>
      <c r="B25272" t="s">
        <v>1420</v>
      </c>
      <c r="C25272" t="s">
        <v>8</v>
      </c>
      <c r="D25272" t="s">
        <v>2412</v>
      </c>
      <c r="E25272">
        <v>0</v>
      </c>
    </row>
    <row r="25273" spans="1:5" x14ac:dyDescent="0.3">
      <c r="A25273">
        <v>50020011</v>
      </c>
      <c r="B25273" t="s">
        <v>1420</v>
      </c>
      <c r="C25273" t="s">
        <v>8</v>
      </c>
      <c r="D25273" t="s">
        <v>2413</v>
      </c>
      <c r="E25273">
        <v>-5</v>
      </c>
    </row>
    <row r="25274" spans="1:5" x14ac:dyDescent="0.3">
      <c r="A25274">
        <v>35300004</v>
      </c>
      <c r="B25274" t="s">
        <v>1422</v>
      </c>
      <c r="C25274" t="s">
        <v>8</v>
      </c>
      <c r="D25274" t="s">
        <v>2378</v>
      </c>
      <c r="E25274">
        <v>0</v>
      </c>
    </row>
    <row r="25275" spans="1:5" x14ac:dyDescent="0.3">
      <c r="A25275">
        <v>35300004</v>
      </c>
      <c r="B25275" t="s">
        <v>1422</v>
      </c>
      <c r="C25275" t="s">
        <v>8</v>
      </c>
      <c r="D25275" t="s">
        <v>2379</v>
      </c>
      <c r="E25275">
        <v>-9</v>
      </c>
    </row>
    <row r="25276" spans="1:5" x14ac:dyDescent="0.3">
      <c r="A25276">
        <v>35300004</v>
      </c>
      <c r="B25276" t="s">
        <v>1422</v>
      </c>
      <c r="C25276" t="s">
        <v>8</v>
      </c>
      <c r="D25276" t="s">
        <v>2380</v>
      </c>
      <c r="E25276">
        <v>-1</v>
      </c>
    </row>
    <row r="25277" spans="1:5" x14ac:dyDescent="0.3">
      <c r="A25277">
        <v>35300004</v>
      </c>
      <c r="B25277" t="s">
        <v>1422</v>
      </c>
      <c r="C25277" t="s">
        <v>8</v>
      </c>
      <c r="D25277" t="s">
        <v>2381</v>
      </c>
      <c r="E25277">
        <v>0</v>
      </c>
    </row>
    <row r="25278" spans="1:5" x14ac:dyDescent="0.3">
      <c r="A25278">
        <v>35300004</v>
      </c>
      <c r="B25278" t="s">
        <v>1422</v>
      </c>
      <c r="C25278" t="s">
        <v>8</v>
      </c>
      <c r="D25278" t="s">
        <v>2382</v>
      </c>
      <c r="E25278">
        <v>0</v>
      </c>
    </row>
    <row r="25279" spans="1:5" x14ac:dyDescent="0.3">
      <c r="A25279">
        <v>35300004</v>
      </c>
      <c r="B25279" t="s">
        <v>1422</v>
      </c>
      <c r="C25279" t="s">
        <v>8</v>
      </c>
      <c r="D25279" t="s">
        <v>2383</v>
      </c>
      <c r="E25279">
        <v>0</v>
      </c>
    </row>
    <row r="25280" spans="1:5" x14ac:dyDescent="0.3">
      <c r="A25280">
        <v>35300004</v>
      </c>
      <c r="B25280" t="s">
        <v>1422</v>
      </c>
      <c r="C25280" t="s">
        <v>8</v>
      </c>
      <c r="D25280" t="s">
        <v>2384</v>
      </c>
      <c r="E25280">
        <v>0</v>
      </c>
    </row>
    <row r="25281" spans="1:5" x14ac:dyDescent="0.3">
      <c r="A25281">
        <v>35300004</v>
      </c>
      <c r="B25281" t="s">
        <v>1422</v>
      </c>
      <c r="C25281" t="s">
        <v>8</v>
      </c>
      <c r="D25281" t="s">
        <v>2385</v>
      </c>
      <c r="E25281">
        <v>0</v>
      </c>
    </row>
    <row r="25282" spans="1:5" x14ac:dyDescent="0.3">
      <c r="A25282">
        <v>35300004</v>
      </c>
      <c r="B25282" t="s">
        <v>1422</v>
      </c>
      <c r="C25282" t="s">
        <v>8</v>
      </c>
      <c r="D25282" t="s">
        <v>2386</v>
      </c>
      <c r="E25282">
        <v>0</v>
      </c>
    </row>
    <row r="25283" spans="1:5" x14ac:dyDescent="0.3">
      <c r="A25283">
        <v>35300004</v>
      </c>
      <c r="B25283" t="s">
        <v>1422</v>
      </c>
      <c r="C25283" t="s">
        <v>8</v>
      </c>
      <c r="D25283" t="s">
        <v>2387</v>
      </c>
      <c r="E25283">
        <v>0</v>
      </c>
    </row>
    <row r="25284" spans="1:5" x14ac:dyDescent="0.3">
      <c r="A25284">
        <v>35300004</v>
      </c>
      <c r="B25284" t="s">
        <v>1422</v>
      </c>
      <c r="C25284" t="s">
        <v>8</v>
      </c>
      <c r="D25284" t="s">
        <v>2388</v>
      </c>
      <c r="E25284">
        <v>0</v>
      </c>
    </row>
    <row r="25285" spans="1:5" x14ac:dyDescent="0.3">
      <c r="A25285">
        <v>35300004</v>
      </c>
      <c r="B25285" t="s">
        <v>1422</v>
      </c>
      <c r="C25285" t="s">
        <v>8</v>
      </c>
      <c r="D25285" t="s">
        <v>2389</v>
      </c>
      <c r="E25285">
        <v>0</v>
      </c>
    </row>
    <row r="25286" spans="1:5" x14ac:dyDescent="0.3">
      <c r="A25286">
        <v>35300004</v>
      </c>
      <c r="B25286" t="s">
        <v>1422</v>
      </c>
      <c r="C25286" t="s">
        <v>8</v>
      </c>
      <c r="D25286" t="s">
        <v>2390</v>
      </c>
      <c r="E25286">
        <v>0</v>
      </c>
    </row>
    <row r="25287" spans="1:5" x14ac:dyDescent="0.3">
      <c r="A25287">
        <v>35300004</v>
      </c>
      <c r="B25287" t="s">
        <v>1422</v>
      </c>
      <c r="C25287" t="s">
        <v>8</v>
      </c>
      <c r="D25287" t="s">
        <v>2391</v>
      </c>
      <c r="E25287">
        <v>0</v>
      </c>
    </row>
    <row r="25288" spans="1:5" x14ac:dyDescent="0.3">
      <c r="A25288">
        <v>35300004</v>
      </c>
      <c r="B25288" t="s">
        <v>1422</v>
      </c>
      <c r="C25288" t="s">
        <v>8</v>
      </c>
      <c r="D25288" t="s">
        <v>2392</v>
      </c>
      <c r="E25288">
        <v>0</v>
      </c>
    </row>
    <row r="25289" spans="1:5" x14ac:dyDescent="0.3">
      <c r="A25289">
        <v>35300004</v>
      </c>
      <c r="B25289" t="s">
        <v>1422</v>
      </c>
      <c r="C25289" t="s">
        <v>8</v>
      </c>
      <c r="D25289" t="s">
        <v>2393</v>
      </c>
      <c r="E25289">
        <v>0</v>
      </c>
    </row>
    <row r="25290" spans="1:5" x14ac:dyDescent="0.3">
      <c r="A25290">
        <v>35300004</v>
      </c>
      <c r="B25290" t="s">
        <v>1422</v>
      </c>
      <c r="C25290" t="s">
        <v>8</v>
      </c>
      <c r="D25290" t="s">
        <v>2394</v>
      </c>
      <c r="E25290">
        <v>0</v>
      </c>
    </row>
    <row r="25291" spans="1:5" x14ac:dyDescent="0.3">
      <c r="A25291">
        <v>35300004</v>
      </c>
      <c r="B25291" t="s">
        <v>1422</v>
      </c>
      <c r="C25291" t="s">
        <v>8</v>
      </c>
      <c r="D25291" t="s">
        <v>2395</v>
      </c>
      <c r="E25291">
        <v>0</v>
      </c>
    </row>
    <row r="25292" spans="1:5" x14ac:dyDescent="0.3">
      <c r="A25292">
        <v>35300004</v>
      </c>
      <c r="B25292" t="s">
        <v>1422</v>
      </c>
      <c r="C25292" t="s">
        <v>8</v>
      </c>
      <c r="D25292" t="s">
        <v>2396</v>
      </c>
      <c r="E25292">
        <v>0</v>
      </c>
    </row>
    <row r="25293" spans="1:5" x14ac:dyDescent="0.3">
      <c r="A25293">
        <v>35300004</v>
      </c>
      <c r="B25293" t="s">
        <v>1422</v>
      </c>
      <c r="C25293" t="s">
        <v>8</v>
      </c>
      <c r="D25293" t="s">
        <v>2397</v>
      </c>
      <c r="E25293">
        <v>0</v>
      </c>
    </row>
    <row r="25294" spans="1:5" x14ac:dyDescent="0.3">
      <c r="A25294">
        <v>35300004</v>
      </c>
      <c r="B25294" t="s">
        <v>1422</v>
      </c>
      <c r="C25294" t="s">
        <v>8</v>
      </c>
      <c r="D25294" t="s">
        <v>2398</v>
      </c>
      <c r="E25294">
        <v>-4</v>
      </c>
    </row>
    <row r="25295" spans="1:5" x14ac:dyDescent="0.3">
      <c r="A25295">
        <v>35300004</v>
      </c>
      <c r="B25295" t="s">
        <v>1422</v>
      </c>
      <c r="C25295" t="s">
        <v>8</v>
      </c>
      <c r="D25295" t="s">
        <v>2399</v>
      </c>
      <c r="E25295">
        <v>0</v>
      </c>
    </row>
    <row r="25296" spans="1:5" x14ac:dyDescent="0.3">
      <c r="A25296">
        <v>35300004</v>
      </c>
      <c r="B25296" t="s">
        <v>1422</v>
      </c>
      <c r="C25296" t="s">
        <v>8</v>
      </c>
      <c r="D25296" t="s">
        <v>2400</v>
      </c>
      <c r="E25296">
        <v>0</v>
      </c>
    </row>
    <row r="25297" spans="1:5" x14ac:dyDescent="0.3">
      <c r="A25297">
        <v>35300004</v>
      </c>
      <c r="B25297" t="s">
        <v>1422</v>
      </c>
      <c r="C25297" t="s">
        <v>8</v>
      </c>
      <c r="D25297" t="s">
        <v>2401</v>
      </c>
      <c r="E25297">
        <v>0</v>
      </c>
    </row>
    <row r="25298" spans="1:5" x14ac:dyDescent="0.3">
      <c r="A25298">
        <v>35300004</v>
      </c>
      <c r="B25298" t="s">
        <v>1422</v>
      </c>
      <c r="C25298" t="s">
        <v>8</v>
      </c>
      <c r="D25298" t="s">
        <v>2402</v>
      </c>
      <c r="E25298">
        <v>0</v>
      </c>
    </row>
    <row r="25299" spans="1:5" x14ac:dyDescent="0.3">
      <c r="A25299">
        <v>35300004</v>
      </c>
      <c r="B25299" t="s">
        <v>1422</v>
      </c>
      <c r="C25299" t="s">
        <v>8</v>
      </c>
      <c r="D25299" t="s">
        <v>2403</v>
      </c>
      <c r="E25299">
        <v>0</v>
      </c>
    </row>
    <row r="25300" spans="1:5" x14ac:dyDescent="0.3">
      <c r="A25300">
        <v>35300004</v>
      </c>
      <c r="B25300" t="s">
        <v>1422</v>
      </c>
      <c r="C25300" t="s">
        <v>8</v>
      </c>
      <c r="D25300" t="s">
        <v>2404</v>
      </c>
      <c r="E25300">
        <v>-1</v>
      </c>
    </row>
    <row r="25301" spans="1:5" x14ac:dyDescent="0.3">
      <c r="A25301">
        <v>35300004</v>
      </c>
      <c r="B25301" t="s">
        <v>1422</v>
      </c>
      <c r="C25301" t="s">
        <v>8</v>
      </c>
      <c r="D25301" t="s">
        <v>2405</v>
      </c>
      <c r="E25301">
        <v>-6</v>
      </c>
    </row>
    <row r="25302" spans="1:5" x14ac:dyDescent="0.3">
      <c r="A25302">
        <v>35300004</v>
      </c>
      <c r="B25302" t="s">
        <v>1422</v>
      </c>
      <c r="C25302" t="s">
        <v>8</v>
      </c>
      <c r="D25302" t="s">
        <v>2406</v>
      </c>
      <c r="E25302">
        <v>0</v>
      </c>
    </row>
    <row r="25303" spans="1:5" x14ac:dyDescent="0.3">
      <c r="A25303">
        <v>35300004</v>
      </c>
      <c r="B25303" t="s">
        <v>1422</v>
      </c>
      <c r="C25303" t="s">
        <v>8</v>
      </c>
      <c r="D25303" t="s">
        <v>2407</v>
      </c>
      <c r="E25303">
        <v>0</v>
      </c>
    </row>
    <row r="25304" spans="1:5" x14ac:dyDescent="0.3">
      <c r="A25304">
        <v>35300004</v>
      </c>
      <c r="B25304" t="s">
        <v>1422</v>
      </c>
      <c r="C25304" t="s">
        <v>8</v>
      </c>
      <c r="D25304" t="s">
        <v>2408</v>
      </c>
      <c r="E25304">
        <v>0</v>
      </c>
    </row>
    <row r="25305" spans="1:5" x14ac:dyDescent="0.3">
      <c r="A25305">
        <v>35300004</v>
      </c>
      <c r="B25305" t="s">
        <v>1422</v>
      </c>
      <c r="C25305" t="s">
        <v>8</v>
      </c>
      <c r="D25305" t="s">
        <v>2409</v>
      </c>
      <c r="E25305">
        <v>0</v>
      </c>
    </row>
    <row r="25306" spans="1:5" x14ac:dyDescent="0.3">
      <c r="A25306">
        <v>35300004</v>
      </c>
      <c r="B25306" t="s">
        <v>1422</v>
      </c>
      <c r="C25306" t="s">
        <v>8</v>
      </c>
      <c r="D25306" t="s">
        <v>2410</v>
      </c>
      <c r="E25306">
        <v>0</v>
      </c>
    </row>
    <row r="25307" spans="1:5" x14ac:dyDescent="0.3">
      <c r="A25307">
        <v>35300004</v>
      </c>
      <c r="B25307" t="s">
        <v>1422</v>
      </c>
      <c r="C25307" t="s">
        <v>8</v>
      </c>
      <c r="D25307" t="s">
        <v>2411</v>
      </c>
      <c r="E25307">
        <v>0</v>
      </c>
    </row>
    <row r="25308" spans="1:5" x14ac:dyDescent="0.3">
      <c r="A25308">
        <v>35300004</v>
      </c>
      <c r="B25308" t="s">
        <v>1422</v>
      </c>
      <c r="C25308" t="s">
        <v>8</v>
      </c>
      <c r="D25308" t="s">
        <v>2412</v>
      </c>
      <c r="E25308">
        <v>0</v>
      </c>
    </row>
    <row r="25309" spans="1:5" x14ac:dyDescent="0.3">
      <c r="A25309">
        <v>35300004</v>
      </c>
      <c r="B25309" t="s">
        <v>1422</v>
      </c>
      <c r="C25309" t="s">
        <v>8</v>
      </c>
      <c r="D25309" t="s">
        <v>2413</v>
      </c>
      <c r="E25309">
        <v>-3</v>
      </c>
    </row>
    <row r="25310" spans="1:5" x14ac:dyDescent="0.3">
      <c r="A25310">
        <v>91170006</v>
      </c>
      <c r="B25310" t="s">
        <v>1424</v>
      </c>
      <c r="C25310" t="s">
        <v>8</v>
      </c>
      <c r="D25310" t="s">
        <v>2378</v>
      </c>
      <c r="E25310">
        <v>0</v>
      </c>
    </row>
    <row r="25311" spans="1:5" x14ac:dyDescent="0.3">
      <c r="A25311">
        <v>91170006</v>
      </c>
      <c r="B25311" t="s">
        <v>1424</v>
      </c>
      <c r="C25311" t="s">
        <v>8</v>
      </c>
      <c r="D25311" t="s">
        <v>2379</v>
      </c>
      <c r="E25311">
        <v>0</v>
      </c>
    </row>
    <row r="25312" spans="1:5" x14ac:dyDescent="0.3">
      <c r="A25312">
        <v>91170006</v>
      </c>
      <c r="B25312" t="s">
        <v>1424</v>
      </c>
      <c r="C25312" t="s">
        <v>8</v>
      </c>
      <c r="D25312" t="s">
        <v>2380</v>
      </c>
      <c r="E25312">
        <v>0</v>
      </c>
    </row>
    <row r="25313" spans="1:5" x14ac:dyDescent="0.3">
      <c r="A25313">
        <v>91170006</v>
      </c>
      <c r="B25313" t="s">
        <v>1424</v>
      </c>
      <c r="C25313" t="s">
        <v>8</v>
      </c>
      <c r="D25313" t="s">
        <v>2381</v>
      </c>
      <c r="E25313">
        <v>0</v>
      </c>
    </row>
    <row r="25314" spans="1:5" x14ac:dyDescent="0.3">
      <c r="A25314">
        <v>91170006</v>
      </c>
      <c r="B25314" t="s">
        <v>1424</v>
      </c>
      <c r="C25314" t="s">
        <v>8</v>
      </c>
      <c r="D25314" t="s">
        <v>2382</v>
      </c>
      <c r="E25314">
        <v>0</v>
      </c>
    </row>
    <row r="25315" spans="1:5" x14ac:dyDescent="0.3">
      <c r="A25315">
        <v>91170006</v>
      </c>
      <c r="B25315" t="s">
        <v>1424</v>
      </c>
      <c r="C25315" t="s">
        <v>8</v>
      </c>
      <c r="D25315" t="s">
        <v>2383</v>
      </c>
      <c r="E25315">
        <v>0</v>
      </c>
    </row>
    <row r="25316" spans="1:5" x14ac:dyDescent="0.3">
      <c r="A25316">
        <v>91170006</v>
      </c>
      <c r="B25316" t="s">
        <v>1424</v>
      </c>
      <c r="C25316" t="s">
        <v>8</v>
      </c>
      <c r="D25316" t="s">
        <v>2384</v>
      </c>
      <c r="E25316">
        <v>0</v>
      </c>
    </row>
    <row r="25317" spans="1:5" x14ac:dyDescent="0.3">
      <c r="A25317">
        <v>91170006</v>
      </c>
      <c r="B25317" t="s">
        <v>1424</v>
      </c>
      <c r="C25317" t="s">
        <v>8</v>
      </c>
      <c r="D25317" t="s">
        <v>2385</v>
      </c>
      <c r="E25317">
        <v>0</v>
      </c>
    </row>
    <row r="25318" spans="1:5" x14ac:dyDescent="0.3">
      <c r="A25318">
        <v>91170006</v>
      </c>
      <c r="B25318" t="s">
        <v>1424</v>
      </c>
      <c r="C25318" t="s">
        <v>8</v>
      </c>
      <c r="D25318" t="s">
        <v>2386</v>
      </c>
      <c r="E25318">
        <v>0</v>
      </c>
    </row>
    <row r="25319" spans="1:5" x14ac:dyDescent="0.3">
      <c r="A25319">
        <v>91170006</v>
      </c>
      <c r="B25319" t="s">
        <v>1424</v>
      </c>
      <c r="C25319" t="s">
        <v>8</v>
      </c>
      <c r="D25319" t="s">
        <v>2387</v>
      </c>
      <c r="E25319">
        <v>0</v>
      </c>
    </row>
    <row r="25320" spans="1:5" x14ac:dyDescent="0.3">
      <c r="A25320">
        <v>91170006</v>
      </c>
      <c r="B25320" t="s">
        <v>1424</v>
      </c>
      <c r="C25320" t="s">
        <v>8</v>
      </c>
      <c r="D25320" t="s">
        <v>2388</v>
      </c>
      <c r="E25320">
        <v>-3</v>
      </c>
    </row>
    <row r="25321" spans="1:5" x14ac:dyDescent="0.3">
      <c r="A25321">
        <v>91170006</v>
      </c>
      <c r="B25321" t="s">
        <v>1424</v>
      </c>
      <c r="C25321" t="s">
        <v>8</v>
      </c>
      <c r="D25321" t="s">
        <v>2389</v>
      </c>
      <c r="E25321">
        <v>0</v>
      </c>
    </row>
    <row r="25322" spans="1:5" x14ac:dyDescent="0.3">
      <c r="A25322">
        <v>91170006</v>
      </c>
      <c r="B25322" t="s">
        <v>1424</v>
      </c>
      <c r="C25322" t="s">
        <v>8</v>
      </c>
      <c r="D25322" t="s">
        <v>2390</v>
      </c>
      <c r="E25322">
        <v>0</v>
      </c>
    </row>
    <row r="25323" spans="1:5" x14ac:dyDescent="0.3">
      <c r="A25323">
        <v>91170006</v>
      </c>
      <c r="B25323" t="s">
        <v>1424</v>
      </c>
      <c r="C25323" t="s">
        <v>8</v>
      </c>
      <c r="D25323" t="s">
        <v>2391</v>
      </c>
      <c r="E25323">
        <v>0</v>
      </c>
    </row>
    <row r="25324" spans="1:5" x14ac:dyDescent="0.3">
      <c r="A25324">
        <v>91170006</v>
      </c>
      <c r="B25324" t="s">
        <v>1424</v>
      </c>
      <c r="C25324" t="s">
        <v>8</v>
      </c>
      <c r="D25324" t="s">
        <v>2392</v>
      </c>
      <c r="E25324">
        <v>0</v>
      </c>
    </row>
    <row r="25325" spans="1:5" x14ac:dyDescent="0.3">
      <c r="A25325">
        <v>91170006</v>
      </c>
      <c r="B25325" t="s">
        <v>1424</v>
      </c>
      <c r="C25325" t="s">
        <v>8</v>
      </c>
      <c r="D25325" t="s">
        <v>2393</v>
      </c>
      <c r="E25325">
        <v>0</v>
      </c>
    </row>
    <row r="25326" spans="1:5" x14ac:dyDescent="0.3">
      <c r="A25326">
        <v>91170006</v>
      </c>
      <c r="B25326" t="s">
        <v>1424</v>
      </c>
      <c r="C25326" t="s">
        <v>8</v>
      </c>
      <c r="D25326" t="s">
        <v>2394</v>
      </c>
      <c r="E25326">
        <v>0</v>
      </c>
    </row>
    <row r="25327" spans="1:5" x14ac:dyDescent="0.3">
      <c r="A25327">
        <v>91170006</v>
      </c>
      <c r="B25327" t="s">
        <v>1424</v>
      </c>
      <c r="C25327" t="s">
        <v>8</v>
      </c>
      <c r="D25327" t="s">
        <v>2395</v>
      </c>
      <c r="E25327">
        <v>-1</v>
      </c>
    </row>
    <row r="25328" spans="1:5" x14ac:dyDescent="0.3">
      <c r="A25328">
        <v>91170006</v>
      </c>
      <c r="B25328" t="s">
        <v>1424</v>
      </c>
      <c r="C25328" t="s">
        <v>8</v>
      </c>
      <c r="D25328" t="s">
        <v>2396</v>
      </c>
      <c r="E25328">
        <v>0</v>
      </c>
    </row>
    <row r="25329" spans="1:5" x14ac:dyDescent="0.3">
      <c r="A25329">
        <v>91170006</v>
      </c>
      <c r="B25329" t="s">
        <v>1424</v>
      </c>
      <c r="C25329" t="s">
        <v>8</v>
      </c>
      <c r="D25329" t="s">
        <v>2397</v>
      </c>
      <c r="E25329">
        <v>0</v>
      </c>
    </row>
    <row r="25330" spans="1:5" x14ac:dyDescent="0.3">
      <c r="A25330">
        <v>91170006</v>
      </c>
      <c r="B25330" t="s">
        <v>1424</v>
      </c>
      <c r="C25330" t="s">
        <v>8</v>
      </c>
      <c r="D25330" t="s">
        <v>2398</v>
      </c>
      <c r="E25330">
        <v>0</v>
      </c>
    </row>
    <row r="25331" spans="1:5" x14ac:dyDescent="0.3">
      <c r="A25331">
        <v>91170006</v>
      </c>
      <c r="B25331" t="s">
        <v>1424</v>
      </c>
      <c r="C25331" t="s">
        <v>8</v>
      </c>
      <c r="D25331" t="s">
        <v>2399</v>
      </c>
      <c r="E25331">
        <v>0</v>
      </c>
    </row>
    <row r="25332" spans="1:5" x14ac:dyDescent="0.3">
      <c r="A25332">
        <v>91170006</v>
      </c>
      <c r="B25332" t="s">
        <v>1424</v>
      </c>
      <c r="C25332" t="s">
        <v>8</v>
      </c>
      <c r="D25332" t="s">
        <v>2400</v>
      </c>
      <c r="E25332">
        <v>0</v>
      </c>
    </row>
    <row r="25333" spans="1:5" x14ac:dyDescent="0.3">
      <c r="A25333">
        <v>91170006</v>
      </c>
      <c r="B25333" t="s">
        <v>1424</v>
      </c>
      <c r="C25333" t="s">
        <v>8</v>
      </c>
      <c r="D25333" t="s">
        <v>2401</v>
      </c>
      <c r="E25333">
        <v>0</v>
      </c>
    </row>
    <row r="25334" spans="1:5" x14ac:dyDescent="0.3">
      <c r="A25334">
        <v>91170006</v>
      </c>
      <c r="B25334" t="s">
        <v>1424</v>
      </c>
      <c r="C25334" t="s">
        <v>8</v>
      </c>
      <c r="D25334" t="s">
        <v>2402</v>
      </c>
      <c r="E25334">
        <v>0</v>
      </c>
    </row>
    <row r="25335" spans="1:5" x14ac:dyDescent="0.3">
      <c r="A25335">
        <v>91170006</v>
      </c>
      <c r="B25335" t="s">
        <v>1424</v>
      </c>
      <c r="C25335" t="s">
        <v>8</v>
      </c>
      <c r="D25335" t="s">
        <v>2403</v>
      </c>
      <c r="E25335">
        <v>0</v>
      </c>
    </row>
    <row r="25336" spans="1:5" x14ac:dyDescent="0.3">
      <c r="A25336">
        <v>91170006</v>
      </c>
      <c r="B25336" t="s">
        <v>1424</v>
      </c>
      <c r="C25336" t="s">
        <v>8</v>
      </c>
      <c r="D25336" t="s">
        <v>2404</v>
      </c>
      <c r="E25336">
        <v>0</v>
      </c>
    </row>
    <row r="25337" spans="1:5" x14ac:dyDescent="0.3">
      <c r="A25337">
        <v>91170006</v>
      </c>
      <c r="B25337" t="s">
        <v>1424</v>
      </c>
      <c r="C25337" t="s">
        <v>8</v>
      </c>
      <c r="D25337" t="s">
        <v>2405</v>
      </c>
      <c r="E25337">
        <v>0</v>
      </c>
    </row>
    <row r="25338" spans="1:5" x14ac:dyDescent="0.3">
      <c r="A25338">
        <v>91170006</v>
      </c>
      <c r="B25338" t="s">
        <v>1424</v>
      </c>
      <c r="C25338" t="s">
        <v>8</v>
      </c>
      <c r="D25338" t="s">
        <v>2406</v>
      </c>
      <c r="E25338">
        <v>0</v>
      </c>
    </row>
    <row r="25339" spans="1:5" x14ac:dyDescent="0.3">
      <c r="A25339">
        <v>91170006</v>
      </c>
      <c r="B25339" t="s">
        <v>1424</v>
      </c>
      <c r="C25339" t="s">
        <v>8</v>
      </c>
      <c r="D25339" t="s">
        <v>2407</v>
      </c>
      <c r="E25339">
        <v>0</v>
      </c>
    </row>
    <row r="25340" spans="1:5" x14ac:dyDescent="0.3">
      <c r="A25340">
        <v>91170006</v>
      </c>
      <c r="B25340" t="s">
        <v>1424</v>
      </c>
      <c r="C25340" t="s">
        <v>8</v>
      </c>
      <c r="D25340" t="s">
        <v>2408</v>
      </c>
      <c r="E25340">
        <v>0</v>
      </c>
    </row>
    <row r="25341" spans="1:5" x14ac:dyDescent="0.3">
      <c r="A25341">
        <v>91170006</v>
      </c>
      <c r="B25341" t="s">
        <v>1424</v>
      </c>
      <c r="C25341" t="s">
        <v>8</v>
      </c>
      <c r="D25341" t="s">
        <v>2409</v>
      </c>
      <c r="E25341">
        <v>0</v>
      </c>
    </row>
    <row r="25342" spans="1:5" x14ac:dyDescent="0.3">
      <c r="A25342">
        <v>91170006</v>
      </c>
      <c r="B25342" t="s">
        <v>1424</v>
      </c>
      <c r="C25342" t="s">
        <v>8</v>
      </c>
      <c r="D25342" t="s">
        <v>2410</v>
      </c>
      <c r="E25342">
        <v>0</v>
      </c>
    </row>
    <row r="25343" spans="1:5" x14ac:dyDescent="0.3">
      <c r="A25343">
        <v>91170006</v>
      </c>
      <c r="B25343" t="s">
        <v>1424</v>
      </c>
      <c r="C25343" t="s">
        <v>8</v>
      </c>
      <c r="D25343" t="s">
        <v>2411</v>
      </c>
      <c r="E25343">
        <v>0</v>
      </c>
    </row>
    <row r="25344" spans="1:5" x14ac:dyDescent="0.3">
      <c r="A25344">
        <v>91170006</v>
      </c>
      <c r="B25344" t="s">
        <v>1424</v>
      </c>
      <c r="C25344" t="s">
        <v>8</v>
      </c>
      <c r="D25344" t="s">
        <v>2412</v>
      </c>
      <c r="E25344">
        <v>-3</v>
      </c>
    </row>
    <row r="25345" spans="1:5" x14ac:dyDescent="0.3">
      <c r="A25345">
        <v>91170006</v>
      </c>
      <c r="B25345" t="s">
        <v>1424</v>
      </c>
      <c r="C25345" t="s">
        <v>8</v>
      </c>
      <c r="D25345" t="s">
        <v>2413</v>
      </c>
      <c r="E25345">
        <v>0</v>
      </c>
    </row>
    <row r="25346" spans="1:5" x14ac:dyDescent="0.3">
      <c r="A25346">
        <v>37260001</v>
      </c>
      <c r="B25346" t="s">
        <v>1426</v>
      </c>
      <c r="C25346" t="s">
        <v>119</v>
      </c>
      <c r="D25346" t="s">
        <v>2378</v>
      </c>
      <c r="E25346">
        <v>-20</v>
      </c>
    </row>
    <row r="25347" spans="1:5" x14ac:dyDescent="0.3">
      <c r="A25347">
        <v>37260001</v>
      </c>
      <c r="B25347" t="s">
        <v>1426</v>
      </c>
      <c r="C25347" t="s">
        <v>119</v>
      </c>
      <c r="D25347" t="s">
        <v>2379</v>
      </c>
      <c r="E25347">
        <v>-72</v>
      </c>
    </row>
    <row r="25348" spans="1:5" x14ac:dyDescent="0.3">
      <c r="A25348">
        <v>37260001</v>
      </c>
      <c r="B25348" t="s">
        <v>1426</v>
      </c>
      <c r="C25348" t="s">
        <v>119</v>
      </c>
      <c r="D25348" t="s">
        <v>2380</v>
      </c>
      <c r="E25348">
        <v>-45</v>
      </c>
    </row>
    <row r="25349" spans="1:5" x14ac:dyDescent="0.3">
      <c r="A25349">
        <v>37260001</v>
      </c>
      <c r="B25349" t="s">
        <v>1426</v>
      </c>
      <c r="C25349" t="s">
        <v>119</v>
      </c>
      <c r="D25349" t="s">
        <v>2381</v>
      </c>
      <c r="E25349">
        <v>-160</v>
      </c>
    </row>
    <row r="25350" spans="1:5" x14ac:dyDescent="0.3">
      <c r="A25350">
        <v>37260001</v>
      </c>
      <c r="B25350" t="s">
        <v>1426</v>
      </c>
      <c r="C25350" t="s">
        <v>119</v>
      </c>
      <c r="D25350" t="s">
        <v>2382</v>
      </c>
      <c r="E25350">
        <v>-40</v>
      </c>
    </row>
    <row r="25351" spans="1:5" x14ac:dyDescent="0.3">
      <c r="A25351">
        <v>37260001</v>
      </c>
      <c r="B25351" t="s">
        <v>1426</v>
      </c>
      <c r="C25351" t="s">
        <v>119</v>
      </c>
      <c r="D25351" t="s">
        <v>2383</v>
      </c>
      <c r="E25351">
        <v>0</v>
      </c>
    </row>
    <row r="25352" spans="1:5" x14ac:dyDescent="0.3">
      <c r="A25352">
        <v>37260001</v>
      </c>
      <c r="B25352" t="s">
        <v>1426</v>
      </c>
      <c r="C25352" t="s">
        <v>119</v>
      </c>
      <c r="D25352" t="s">
        <v>2384</v>
      </c>
      <c r="E25352">
        <v>0</v>
      </c>
    </row>
    <row r="25353" spans="1:5" x14ac:dyDescent="0.3">
      <c r="A25353">
        <v>37260001</v>
      </c>
      <c r="B25353" t="s">
        <v>1426</v>
      </c>
      <c r="C25353" t="s">
        <v>119</v>
      </c>
      <c r="D25353" t="s">
        <v>2385</v>
      </c>
      <c r="E25353">
        <v>0</v>
      </c>
    </row>
    <row r="25354" spans="1:5" x14ac:dyDescent="0.3">
      <c r="A25354">
        <v>37260001</v>
      </c>
      <c r="B25354" t="s">
        <v>1426</v>
      </c>
      <c r="C25354" t="s">
        <v>119</v>
      </c>
      <c r="D25354" t="s">
        <v>2386</v>
      </c>
      <c r="E25354">
        <v>-5</v>
      </c>
    </row>
    <row r="25355" spans="1:5" x14ac:dyDescent="0.3">
      <c r="A25355">
        <v>37260001</v>
      </c>
      <c r="B25355" t="s">
        <v>1426</v>
      </c>
      <c r="C25355" t="s">
        <v>119</v>
      </c>
      <c r="D25355" t="s">
        <v>2387</v>
      </c>
      <c r="E25355">
        <v>-1</v>
      </c>
    </row>
    <row r="25356" spans="1:5" x14ac:dyDescent="0.3">
      <c r="A25356">
        <v>37260001</v>
      </c>
      <c r="B25356" t="s">
        <v>1426</v>
      </c>
      <c r="C25356" t="s">
        <v>119</v>
      </c>
      <c r="D25356" t="s">
        <v>2388</v>
      </c>
      <c r="E25356">
        <v>0</v>
      </c>
    </row>
    <row r="25357" spans="1:5" x14ac:dyDescent="0.3">
      <c r="A25357">
        <v>37260001</v>
      </c>
      <c r="B25357" t="s">
        <v>1426</v>
      </c>
      <c r="C25357" t="s">
        <v>119</v>
      </c>
      <c r="D25357" t="s">
        <v>2389</v>
      </c>
      <c r="E25357">
        <v>-71</v>
      </c>
    </row>
    <row r="25358" spans="1:5" x14ac:dyDescent="0.3">
      <c r="A25358">
        <v>37260001</v>
      </c>
      <c r="B25358" t="s">
        <v>1426</v>
      </c>
      <c r="C25358" t="s">
        <v>119</v>
      </c>
      <c r="D25358" t="s">
        <v>2390</v>
      </c>
      <c r="E25358">
        <v>-400</v>
      </c>
    </row>
    <row r="25359" spans="1:5" x14ac:dyDescent="0.3">
      <c r="A25359">
        <v>37260001</v>
      </c>
      <c r="B25359" t="s">
        <v>1426</v>
      </c>
      <c r="C25359" t="s">
        <v>119</v>
      </c>
      <c r="D25359" t="s">
        <v>2391</v>
      </c>
      <c r="E25359">
        <v>-40</v>
      </c>
    </row>
    <row r="25360" spans="1:5" x14ac:dyDescent="0.3">
      <c r="A25360">
        <v>37260001</v>
      </c>
      <c r="B25360" t="s">
        <v>1426</v>
      </c>
      <c r="C25360" t="s">
        <v>119</v>
      </c>
      <c r="D25360" t="s">
        <v>2392</v>
      </c>
      <c r="E25360">
        <v>-40</v>
      </c>
    </row>
    <row r="25361" spans="1:5" x14ac:dyDescent="0.3">
      <c r="A25361">
        <v>37260001</v>
      </c>
      <c r="B25361" t="s">
        <v>1426</v>
      </c>
      <c r="C25361" t="s">
        <v>119</v>
      </c>
      <c r="D25361" t="s">
        <v>2393</v>
      </c>
      <c r="E25361">
        <v>-159</v>
      </c>
    </row>
    <row r="25362" spans="1:5" x14ac:dyDescent="0.3">
      <c r="A25362">
        <v>37260001</v>
      </c>
      <c r="B25362" t="s">
        <v>1426</v>
      </c>
      <c r="C25362" t="s">
        <v>119</v>
      </c>
      <c r="D25362" t="s">
        <v>2394</v>
      </c>
      <c r="E25362">
        <v>-17</v>
      </c>
    </row>
    <row r="25363" spans="1:5" x14ac:dyDescent="0.3">
      <c r="A25363">
        <v>37260001</v>
      </c>
      <c r="B25363" t="s">
        <v>1426</v>
      </c>
      <c r="C25363" t="s">
        <v>119</v>
      </c>
      <c r="D25363" t="s">
        <v>2395</v>
      </c>
      <c r="E25363">
        <v>-54</v>
      </c>
    </row>
    <row r="25364" spans="1:5" x14ac:dyDescent="0.3">
      <c r="A25364">
        <v>37260001</v>
      </c>
      <c r="B25364" t="s">
        <v>1426</v>
      </c>
      <c r="C25364" t="s">
        <v>119</v>
      </c>
      <c r="D25364" t="s">
        <v>2396</v>
      </c>
      <c r="E25364">
        <v>-40</v>
      </c>
    </row>
    <row r="25365" spans="1:5" x14ac:dyDescent="0.3">
      <c r="A25365">
        <v>37260001</v>
      </c>
      <c r="B25365" t="s">
        <v>1426</v>
      </c>
      <c r="C25365" t="s">
        <v>119</v>
      </c>
      <c r="D25365" t="s">
        <v>2397</v>
      </c>
      <c r="E25365">
        <v>-34</v>
      </c>
    </row>
    <row r="25366" spans="1:5" x14ac:dyDescent="0.3">
      <c r="A25366">
        <v>37260001</v>
      </c>
      <c r="B25366" t="s">
        <v>1426</v>
      </c>
      <c r="C25366" t="s">
        <v>119</v>
      </c>
      <c r="D25366" t="s">
        <v>2398</v>
      </c>
      <c r="E25366">
        <v>-45</v>
      </c>
    </row>
    <row r="25367" spans="1:5" x14ac:dyDescent="0.3">
      <c r="A25367">
        <v>37260001</v>
      </c>
      <c r="B25367" t="s">
        <v>1426</v>
      </c>
      <c r="C25367" t="s">
        <v>119</v>
      </c>
      <c r="D25367" t="s">
        <v>2399</v>
      </c>
      <c r="E25367">
        <v>-40</v>
      </c>
    </row>
    <row r="25368" spans="1:5" x14ac:dyDescent="0.3">
      <c r="A25368">
        <v>37260001</v>
      </c>
      <c r="B25368" t="s">
        <v>1426</v>
      </c>
      <c r="C25368" t="s">
        <v>119</v>
      </c>
      <c r="D25368" t="s">
        <v>2400</v>
      </c>
      <c r="E25368">
        <v>-34</v>
      </c>
    </row>
    <row r="25369" spans="1:5" x14ac:dyDescent="0.3">
      <c r="A25369">
        <v>37260001</v>
      </c>
      <c r="B25369" t="s">
        <v>1426</v>
      </c>
      <c r="C25369" t="s">
        <v>119</v>
      </c>
      <c r="D25369" t="s">
        <v>2401</v>
      </c>
      <c r="E25369">
        <v>-17</v>
      </c>
    </row>
    <row r="25370" spans="1:5" x14ac:dyDescent="0.3">
      <c r="A25370">
        <v>37260001</v>
      </c>
      <c r="B25370" t="s">
        <v>1426</v>
      </c>
      <c r="C25370" t="s">
        <v>119</v>
      </c>
      <c r="D25370" t="s">
        <v>2402</v>
      </c>
      <c r="E25370">
        <v>-221</v>
      </c>
    </row>
    <row r="25371" spans="1:5" x14ac:dyDescent="0.3">
      <c r="A25371">
        <v>37260001</v>
      </c>
      <c r="B25371" t="s">
        <v>1426</v>
      </c>
      <c r="C25371" t="s">
        <v>119</v>
      </c>
      <c r="D25371" t="s">
        <v>2403</v>
      </c>
      <c r="E25371">
        <v>-85</v>
      </c>
    </row>
    <row r="25372" spans="1:5" x14ac:dyDescent="0.3">
      <c r="A25372">
        <v>37260001</v>
      </c>
      <c r="B25372" t="s">
        <v>1426</v>
      </c>
      <c r="C25372" t="s">
        <v>119</v>
      </c>
      <c r="D25372" t="s">
        <v>2404</v>
      </c>
      <c r="E25372">
        <v>-68</v>
      </c>
    </row>
    <row r="25373" spans="1:5" x14ac:dyDescent="0.3">
      <c r="A25373">
        <v>37260001</v>
      </c>
      <c r="B25373" t="s">
        <v>1426</v>
      </c>
      <c r="C25373" t="s">
        <v>119</v>
      </c>
      <c r="D25373" t="s">
        <v>2405</v>
      </c>
      <c r="E25373">
        <v>-62</v>
      </c>
    </row>
    <row r="25374" spans="1:5" x14ac:dyDescent="0.3">
      <c r="A25374">
        <v>37260001</v>
      </c>
      <c r="B25374" t="s">
        <v>1426</v>
      </c>
      <c r="C25374" t="s">
        <v>119</v>
      </c>
      <c r="D25374" t="s">
        <v>2406</v>
      </c>
      <c r="E25374">
        <v>-40</v>
      </c>
    </row>
    <row r="25375" spans="1:5" x14ac:dyDescent="0.3">
      <c r="A25375">
        <v>37260001</v>
      </c>
      <c r="B25375" t="s">
        <v>1426</v>
      </c>
      <c r="C25375" t="s">
        <v>119</v>
      </c>
      <c r="D25375" t="s">
        <v>2407</v>
      </c>
      <c r="E25375">
        <v>-71</v>
      </c>
    </row>
    <row r="25376" spans="1:5" x14ac:dyDescent="0.3">
      <c r="A25376">
        <v>37260001</v>
      </c>
      <c r="B25376" t="s">
        <v>1426</v>
      </c>
      <c r="C25376" t="s">
        <v>119</v>
      </c>
      <c r="D25376" t="s">
        <v>2408</v>
      </c>
      <c r="E25376">
        <v>-25</v>
      </c>
    </row>
    <row r="25377" spans="1:5" x14ac:dyDescent="0.3">
      <c r="A25377">
        <v>37260001</v>
      </c>
      <c r="B25377" t="s">
        <v>1426</v>
      </c>
      <c r="C25377" t="s">
        <v>119</v>
      </c>
      <c r="D25377" t="s">
        <v>2409</v>
      </c>
      <c r="E25377">
        <v>-42</v>
      </c>
    </row>
    <row r="25378" spans="1:5" x14ac:dyDescent="0.3">
      <c r="A25378">
        <v>37260001</v>
      </c>
      <c r="B25378" t="s">
        <v>1426</v>
      </c>
      <c r="C25378" t="s">
        <v>119</v>
      </c>
      <c r="D25378" t="s">
        <v>2410</v>
      </c>
      <c r="E25378">
        <v>0</v>
      </c>
    </row>
    <row r="25379" spans="1:5" x14ac:dyDescent="0.3">
      <c r="A25379">
        <v>37260001</v>
      </c>
      <c r="B25379" t="s">
        <v>1426</v>
      </c>
      <c r="C25379" t="s">
        <v>119</v>
      </c>
      <c r="D25379" t="s">
        <v>2411</v>
      </c>
      <c r="E25379">
        <v>-59</v>
      </c>
    </row>
    <row r="25380" spans="1:5" x14ac:dyDescent="0.3">
      <c r="A25380">
        <v>37260001</v>
      </c>
      <c r="B25380" t="s">
        <v>1426</v>
      </c>
      <c r="C25380" t="s">
        <v>119</v>
      </c>
      <c r="D25380" t="s">
        <v>2412</v>
      </c>
      <c r="E25380">
        <v>-50</v>
      </c>
    </row>
    <row r="25381" spans="1:5" x14ac:dyDescent="0.3">
      <c r="A25381">
        <v>37260001</v>
      </c>
      <c r="B25381" t="s">
        <v>1426</v>
      </c>
      <c r="C25381" t="s">
        <v>119</v>
      </c>
      <c r="D25381" t="s">
        <v>2413</v>
      </c>
      <c r="E25381">
        <v>-42</v>
      </c>
    </row>
    <row r="25382" spans="1:5" x14ac:dyDescent="0.3">
      <c r="A25382">
        <v>42100001</v>
      </c>
      <c r="B25382" t="s">
        <v>1428</v>
      </c>
      <c r="C25382" t="s">
        <v>8</v>
      </c>
      <c r="D25382" t="s">
        <v>2378</v>
      </c>
      <c r="E25382">
        <v>0</v>
      </c>
    </row>
    <row r="25383" spans="1:5" x14ac:dyDescent="0.3">
      <c r="A25383">
        <v>42100001</v>
      </c>
      <c r="B25383" t="s">
        <v>1428</v>
      </c>
      <c r="C25383" t="s">
        <v>8</v>
      </c>
      <c r="D25383" t="s">
        <v>2379</v>
      </c>
      <c r="E25383">
        <v>0</v>
      </c>
    </row>
    <row r="25384" spans="1:5" x14ac:dyDescent="0.3">
      <c r="A25384">
        <v>42100001</v>
      </c>
      <c r="B25384" t="s">
        <v>1428</v>
      </c>
      <c r="C25384" t="s">
        <v>8</v>
      </c>
      <c r="D25384" t="s">
        <v>2380</v>
      </c>
      <c r="E25384">
        <v>0</v>
      </c>
    </row>
    <row r="25385" spans="1:5" x14ac:dyDescent="0.3">
      <c r="A25385">
        <v>42100001</v>
      </c>
      <c r="B25385" t="s">
        <v>1428</v>
      </c>
      <c r="C25385" t="s">
        <v>8</v>
      </c>
      <c r="D25385" t="s">
        <v>2381</v>
      </c>
      <c r="E25385">
        <v>0</v>
      </c>
    </row>
    <row r="25386" spans="1:5" x14ac:dyDescent="0.3">
      <c r="A25386">
        <v>42100001</v>
      </c>
      <c r="B25386" t="s">
        <v>1428</v>
      </c>
      <c r="C25386" t="s">
        <v>8</v>
      </c>
      <c r="D25386" t="s">
        <v>2382</v>
      </c>
      <c r="E25386">
        <v>0</v>
      </c>
    </row>
    <row r="25387" spans="1:5" x14ac:dyDescent="0.3">
      <c r="A25387">
        <v>42100001</v>
      </c>
      <c r="B25387" t="s">
        <v>1428</v>
      </c>
      <c r="C25387" t="s">
        <v>8</v>
      </c>
      <c r="D25387" t="s">
        <v>2383</v>
      </c>
      <c r="E25387">
        <v>0</v>
      </c>
    </row>
    <row r="25388" spans="1:5" x14ac:dyDescent="0.3">
      <c r="A25388">
        <v>42100001</v>
      </c>
      <c r="B25388" t="s">
        <v>1428</v>
      </c>
      <c r="C25388" t="s">
        <v>8</v>
      </c>
      <c r="D25388" t="s">
        <v>2384</v>
      </c>
      <c r="E25388">
        <v>0</v>
      </c>
    </row>
    <row r="25389" spans="1:5" x14ac:dyDescent="0.3">
      <c r="A25389">
        <v>42100001</v>
      </c>
      <c r="B25389" t="s">
        <v>1428</v>
      </c>
      <c r="C25389" t="s">
        <v>8</v>
      </c>
      <c r="D25389" t="s">
        <v>2385</v>
      </c>
      <c r="E25389">
        <v>0</v>
      </c>
    </row>
    <row r="25390" spans="1:5" x14ac:dyDescent="0.3">
      <c r="A25390">
        <v>42100001</v>
      </c>
      <c r="B25390" t="s">
        <v>1428</v>
      </c>
      <c r="C25390" t="s">
        <v>8</v>
      </c>
      <c r="D25390" t="s">
        <v>2386</v>
      </c>
      <c r="E25390">
        <v>0</v>
      </c>
    </row>
    <row r="25391" spans="1:5" x14ac:dyDescent="0.3">
      <c r="A25391">
        <v>42100001</v>
      </c>
      <c r="B25391" t="s">
        <v>1428</v>
      </c>
      <c r="C25391" t="s">
        <v>8</v>
      </c>
      <c r="D25391" t="s">
        <v>2387</v>
      </c>
      <c r="E25391">
        <v>0</v>
      </c>
    </row>
    <row r="25392" spans="1:5" x14ac:dyDescent="0.3">
      <c r="A25392">
        <v>42100001</v>
      </c>
      <c r="B25392" t="s">
        <v>1428</v>
      </c>
      <c r="C25392" t="s">
        <v>8</v>
      </c>
      <c r="D25392" t="s">
        <v>2388</v>
      </c>
      <c r="E25392">
        <v>0</v>
      </c>
    </row>
    <row r="25393" spans="1:5" x14ac:dyDescent="0.3">
      <c r="A25393">
        <v>42100001</v>
      </c>
      <c r="B25393" t="s">
        <v>1428</v>
      </c>
      <c r="C25393" t="s">
        <v>8</v>
      </c>
      <c r="D25393" t="s">
        <v>2389</v>
      </c>
      <c r="E25393">
        <v>0</v>
      </c>
    </row>
    <row r="25394" spans="1:5" x14ac:dyDescent="0.3">
      <c r="A25394">
        <v>42100001</v>
      </c>
      <c r="B25394" t="s">
        <v>1428</v>
      </c>
      <c r="C25394" t="s">
        <v>8</v>
      </c>
      <c r="D25394" t="s">
        <v>2390</v>
      </c>
      <c r="E25394">
        <v>0</v>
      </c>
    </row>
    <row r="25395" spans="1:5" x14ac:dyDescent="0.3">
      <c r="A25395">
        <v>42100001</v>
      </c>
      <c r="B25395" t="s">
        <v>1428</v>
      </c>
      <c r="C25395" t="s">
        <v>8</v>
      </c>
      <c r="D25395" t="s">
        <v>2391</v>
      </c>
      <c r="E25395">
        <v>0</v>
      </c>
    </row>
    <row r="25396" spans="1:5" x14ac:dyDescent="0.3">
      <c r="A25396">
        <v>42100001</v>
      </c>
      <c r="B25396" t="s">
        <v>1428</v>
      </c>
      <c r="C25396" t="s">
        <v>8</v>
      </c>
      <c r="D25396" t="s">
        <v>2392</v>
      </c>
      <c r="E25396">
        <v>0</v>
      </c>
    </row>
    <row r="25397" spans="1:5" x14ac:dyDescent="0.3">
      <c r="A25397">
        <v>42100001</v>
      </c>
      <c r="B25397" t="s">
        <v>1428</v>
      </c>
      <c r="C25397" t="s">
        <v>8</v>
      </c>
      <c r="D25397" t="s">
        <v>2393</v>
      </c>
      <c r="E25397">
        <v>0</v>
      </c>
    </row>
    <row r="25398" spans="1:5" x14ac:dyDescent="0.3">
      <c r="A25398">
        <v>42100001</v>
      </c>
      <c r="B25398" t="s">
        <v>1428</v>
      </c>
      <c r="C25398" t="s">
        <v>8</v>
      </c>
      <c r="D25398" t="s">
        <v>2394</v>
      </c>
      <c r="E25398">
        <v>0</v>
      </c>
    </row>
    <row r="25399" spans="1:5" x14ac:dyDescent="0.3">
      <c r="A25399">
        <v>42100001</v>
      </c>
      <c r="B25399" t="s">
        <v>1428</v>
      </c>
      <c r="C25399" t="s">
        <v>8</v>
      </c>
      <c r="D25399" t="s">
        <v>2395</v>
      </c>
      <c r="E25399">
        <v>0</v>
      </c>
    </row>
    <row r="25400" spans="1:5" x14ac:dyDescent="0.3">
      <c r="A25400">
        <v>42100001</v>
      </c>
      <c r="B25400" t="s">
        <v>1428</v>
      </c>
      <c r="C25400" t="s">
        <v>8</v>
      </c>
      <c r="D25400" t="s">
        <v>2396</v>
      </c>
      <c r="E25400">
        <v>0</v>
      </c>
    </row>
    <row r="25401" spans="1:5" x14ac:dyDescent="0.3">
      <c r="A25401">
        <v>42100001</v>
      </c>
      <c r="B25401" t="s">
        <v>1428</v>
      </c>
      <c r="C25401" t="s">
        <v>8</v>
      </c>
      <c r="D25401" t="s">
        <v>2397</v>
      </c>
      <c r="E25401">
        <v>0</v>
      </c>
    </row>
    <row r="25402" spans="1:5" x14ac:dyDescent="0.3">
      <c r="A25402">
        <v>42100001</v>
      </c>
      <c r="B25402" t="s">
        <v>1428</v>
      </c>
      <c r="C25402" t="s">
        <v>8</v>
      </c>
      <c r="D25402" t="s">
        <v>2398</v>
      </c>
      <c r="E25402">
        <v>0</v>
      </c>
    </row>
    <row r="25403" spans="1:5" x14ac:dyDescent="0.3">
      <c r="A25403">
        <v>42100001</v>
      </c>
      <c r="B25403" t="s">
        <v>1428</v>
      </c>
      <c r="C25403" t="s">
        <v>8</v>
      </c>
      <c r="D25403" t="s">
        <v>2399</v>
      </c>
      <c r="E25403">
        <v>0</v>
      </c>
    </row>
    <row r="25404" spans="1:5" x14ac:dyDescent="0.3">
      <c r="A25404">
        <v>42100001</v>
      </c>
      <c r="B25404" t="s">
        <v>1428</v>
      </c>
      <c r="C25404" t="s">
        <v>8</v>
      </c>
      <c r="D25404" t="s">
        <v>2400</v>
      </c>
      <c r="E25404">
        <v>0</v>
      </c>
    </row>
    <row r="25405" spans="1:5" x14ac:dyDescent="0.3">
      <c r="A25405">
        <v>42100001</v>
      </c>
      <c r="B25405" t="s">
        <v>1428</v>
      </c>
      <c r="C25405" t="s">
        <v>8</v>
      </c>
      <c r="D25405" t="s">
        <v>2401</v>
      </c>
      <c r="E25405">
        <v>0</v>
      </c>
    </row>
    <row r="25406" spans="1:5" x14ac:dyDescent="0.3">
      <c r="A25406">
        <v>42100001</v>
      </c>
      <c r="B25406" t="s">
        <v>1428</v>
      </c>
      <c r="C25406" t="s">
        <v>8</v>
      </c>
      <c r="D25406" t="s">
        <v>2402</v>
      </c>
      <c r="E25406">
        <v>0</v>
      </c>
    </row>
    <row r="25407" spans="1:5" x14ac:dyDescent="0.3">
      <c r="A25407">
        <v>42100001</v>
      </c>
      <c r="B25407" t="s">
        <v>1428</v>
      </c>
      <c r="C25407" t="s">
        <v>8</v>
      </c>
      <c r="D25407" t="s">
        <v>2403</v>
      </c>
      <c r="E25407">
        <v>0</v>
      </c>
    </row>
    <row r="25408" spans="1:5" x14ac:dyDescent="0.3">
      <c r="A25408">
        <v>42100001</v>
      </c>
      <c r="B25408" t="s">
        <v>1428</v>
      </c>
      <c r="C25408" t="s">
        <v>8</v>
      </c>
      <c r="D25408" t="s">
        <v>2404</v>
      </c>
      <c r="E25408">
        <v>0</v>
      </c>
    </row>
    <row r="25409" spans="1:5" x14ac:dyDescent="0.3">
      <c r="A25409">
        <v>42100001</v>
      </c>
      <c r="B25409" t="s">
        <v>1428</v>
      </c>
      <c r="C25409" t="s">
        <v>8</v>
      </c>
      <c r="D25409" t="s">
        <v>2405</v>
      </c>
      <c r="E25409">
        <v>0</v>
      </c>
    </row>
    <row r="25410" spans="1:5" x14ac:dyDescent="0.3">
      <c r="A25410">
        <v>42100001</v>
      </c>
      <c r="B25410" t="s">
        <v>1428</v>
      </c>
      <c r="C25410" t="s">
        <v>8</v>
      </c>
      <c r="D25410" t="s">
        <v>2406</v>
      </c>
      <c r="E25410">
        <v>0</v>
      </c>
    </row>
    <row r="25411" spans="1:5" x14ac:dyDescent="0.3">
      <c r="A25411">
        <v>42100001</v>
      </c>
      <c r="B25411" t="s">
        <v>1428</v>
      </c>
      <c r="C25411" t="s">
        <v>8</v>
      </c>
      <c r="D25411" t="s">
        <v>2407</v>
      </c>
      <c r="E25411">
        <v>0</v>
      </c>
    </row>
    <row r="25412" spans="1:5" x14ac:dyDescent="0.3">
      <c r="A25412">
        <v>42100001</v>
      </c>
      <c r="B25412" t="s">
        <v>1428</v>
      </c>
      <c r="C25412" t="s">
        <v>8</v>
      </c>
      <c r="D25412" t="s">
        <v>2408</v>
      </c>
      <c r="E25412">
        <v>0</v>
      </c>
    </row>
    <row r="25413" spans="1:5" x14ac:dyDescent="0.3">
      <c r="A25413">
        <v>42100001</v>
      </c>
      <c r="B25413" t="s">
        <v>1428</v>
      </c>
      <c r="C25413" t="s">
        <v>8</v>
      </c>
      <c r="D25413" t="s">
        <v>2409</v>
      </c>
      <c r="E25413">
        <v>-2</v>
      </c>
    </row>
    <row r="25414" spans="1:5" x14ac:dyDescent="0.3">
      <c r="A25414">
        <v>42100001</v>
      </c>
      <c r="B25414" t="s">
        <v>1428</v>
      </c>
      <c r="C25414" t="s">
        <v>8</v>
      </c>
      <c r="D25414" t="s">
        <v>2410</v>
      </c>
      <c r="E25414">
        <v>0</v>
      </c>
    </row>
    <row r="25415" spans="1:5" x14ac:dyDescent="0.3">
      <c r="A25415">
        <v>42100001</v>
      </c>
      <c r="B25415" t="s">
        <v>1428</v>
      </c>
      <c r="C25415" t="s">
        <v>8</v>
      </c>
      <c r="D25415" t="s">
        <v>2411</v>
      </c>
      <c r="E25415">
        <v>0</v>
      </c>
    </row>
    <row r="25416" spans="1:5" x14ac:dyDescent="0.3">
      <c r="A25416">
        <v>42100001</v>
      </c>
      <c r="B25416" t="s">
        <v>1428</v>
      </c>
      <c r="C25416" t="s">
        <v>8</v>
      </c>
      <c r="D25416" t="s">
        <v>2412</v>
      </c>
      <c r="E25416">
        <v>0</v>
      </c>
    </row>
    <row r="25417" spans="1:5" x14ac:dyDescent="0.3">
      <c r="A25417">
        <v>42100001</v>
      </c>
      <c r="B25417" t="s">
        <v>1428</v>
      </c>
      <c r="C25417" t="s">
        <v>8</v>
      </c>
      <c r="D25417" t="s">
        <v>2413</v>
      </c>
      <c r="E25417">
        <v>0</v>
      </c>
    </row>
    <row r="25418" spans="1:5" x14ac:dyDescent="0.3">
      <c r="A25418">
        <v>65050103</v>
      </c>
      <c r="B25418" t="s">
        <v>1430</v>
      </c>
      <c r="C25418" t="s">
        <v>8</v>
      </c>
      <c r="D25418" t="s">
        <v>2378</v>
      </c>
      <c r="E25418">
        <v>0</v>
      </c>
    </row>
    <row r="25419" spans="1:5" x14ac:dyDescent="0.3">
      <c r="A25419">
        <v>65050103</v>
      </c>
      <c r="B25419" t="s">
        <v>1430</v>
      </c>
      <c r="C25419" t="s">
        <v>8</v>
      </c>
      <c r="D25419" t="s">
        <v>2379</v>
      </c>
      <c r="E25419">
        <v>-2</v>
      </c>
    </row>
    <row r="25420" spans="1:5" x14ac:dyDescent="0.3">
      <c r="A25420">
        <v>65050103</v>
      </c>
      <c r="B25420" t="s">
        <v>1430</v>
      </c>
      <c r="C25420" t="s">
        <v>8</v>
      </c>
      <c r="D25420" t="s">
        <v>2380</v>
      </c>
      <c r="E25420">
        <v>0</v>
      </c>
    </row>
    <row r="25421" spans="1:5" x14ac:dyDescent="0.3">
      <c r="A25421">
        <v>65050103</v>
      </c>
      <c r="B25421" t="s">
        <v>1430</v>
      </c>
      <c r="C25421" t="s">
        <v>8</v>
      </c>
      <c r="D25421" t="s">
        <v>2381</v>
      </c>
      <c r="E25421">
        <v>0</v>
      </c>
    </row>
    <row r="25422" spans="1:5" x14ac:dyDescent="0.3">
      <c r="A25422">
        <v>65050103</v>
      </c>
      <c r="B25422" t="s">
        <v>1430</v>
      </c>
      <c r="C25422" t="s">
        <v>8</v>
      </c>
      <c r="D25422" t="s">
        <v>2382</v>
      </c>
      <c r="E25422">
        <v>0</v>
      </c>
    </row>
    <row r="25423" spans="1:5" x14ac:dyDescent="0.3">
      <c r="A25423">
        <v>65050103</v>
      </c>
      <c r="B25423" t="s">
        <v>1430</v>
      </c>
      <c r="C25423" t="s">
        <v>8</v>
      </c>
      <c r="D25423" t="s">
        <v>2383</v>
      </c>
      <c r="E25423">
        <v>0</v>
      </c>
    </row>
    <row r="25424" spans="1:5" x14ac:dyDescent="0.3">
      <c r="A25424">
        <v>65050103</v>
      </c>
      <c r="B25424" t="s">
        <v>1430</v>
      </c>
      <c r="C25424" t="s">
        <v>8</v>
      </c>
      <c r="D25424" t="s">
        <v>2384</v>
      </c>
      <c r="E25424">
        <v>0</v>
      </c>
    </row>
    <row r="25425" spans="1:5" x14ac:dyDescent="0.3">
      <c r="A25425">
        <v>65050103</v>
      </c>
      <c r="B25425" t="s">
        <v>1430</v>
      </c>
      <c r="C25425" t="s">
        <v>8</v>
      </c>
      <c r="D25425" t="s">
        <v>2385</v>
      </c>
      <c r="E25425">
        <v>0</v>
      </c>
    </row>
    <row r="25426" spans="1:5" x14ac:dyDescent="0.3">
      <c r="A25426">
        <v>65050103</v>
      </c>
      <c r="B25426" t="s">
        <v>1430</v>
      </c>
      <c r="C25426" t="s">
        <v>8</v>
      </c>
      <c r="D25426" t="s">
        <v>2386</v>
      </c>
      <c r="E25426">
        <v>0</v>
      </c>
    </row>
    <row r="25427" spans="1:5" x14ac:dyDescent="0.3">
      <c r="A25427">
        <v>65050103</v>
      </c>
      <c r="B25427" t="s">
        <v>1430</v>
      </c>
      <c r="C25427" t="s">
        <v>8</v>
      </c>
      <c r="D25427" t="s">
        <v>2387</v>
      </c>
      <c r="E25427">
        <v>0</v>
      </c>
    </row>
    <row r="25428" spans="1:5" x14ac:dyDescent="0.3">
      <c r="A25428">
        <v>65050103</v>
      </c>
      <c r="B25428" t="s">
        <v>1430</v>
      </c>
      <c r="C25428" t="s">
        <v>8</v>
      </c>
      <c r="D25428" t="s">
        <v>2388</v>
      </c>
      <c r="E25428">
        <v>0</v>
      </c>
    </row>
    <row r="25429" spans="1:5" x14ac:dyDescent="0.3">
      <c r="A25429">
        <v>65050103</v>
      </c>
      <c r="B25429" t="s">
        <v>1430</v>
      </c>
      <c r="C25429" t="s">
        <v>8</v>
      </c>
      <c r="D25429" t="s">
        <v>2389</v>
      </c>
      <c r="E25429">
        <v>0</v>
      </c>
    </row>
    <row r="25430" spans="1:5" x14ac:dyDescent="0.3">
      <c r="A25430">
        <v>65050103</v>
      </c>
      <c r="B25430" t="s">
        <v>1430</v>
      </c>
      <c r="C25430" t="s">
        <v>8</v>
      </c>
      <c r="D25430" t="s">
        <v>2390</v>
      </c>
      <c r="E25430">
        <v>0</v>
      </c>
    </row>
    <row r="25431" spans="1:5" x14ac:dyDescent="0.3">
      <c r="A25431">
        <v>65050103</v>
      </c>
      <c r="B25431" t="s">
        <v>1430</v>
      </c>
      <c r="C25431" t="s">
        <v>8</v>
      </c>
      <c r="D25431" t="s">
        <v>2391</v>
      </c>
      <c r="E25431">
        <v>0</v>
      </c>
    </row>
    <row r="25432" spans="1:5" x14ac:dyDescent="0.3">
      <c r="A25432">
        <v>65050103</v>
      </c>
      <c r="B25432" t="s">
        <v>1430</v>
      </c>
      <c r="C25432" t="s">
        <v>8</v>
      </c>
      <c r="D25432" t="s">
        <v>2392</v>
      </c>
      <c r="E25432">
        <v>0</v>
      </c>
    </row>
    <row r="25433" spans="1:5" x14ac:dyDescent="0.3">
      <c r="A25433">
        <v>65050103</v>
      </c>
      <c r="B25433" t="s">
        <v>1430</v>
      </c>
      <c r="C25433" t="s">
        <v>8</v>
      </c>
      <c r="D25433" t="s">
        <v>2393</v>
      </c>
      <c r="E25433">
        <v>0</v>
      </c>
    </row>
    <row r="25434" spans="1:5" x14ac:dyDescent="0.3">
      <c r="A25434">
        <v>65050103</v>
      </c>
      <c r="B25434" t="s">
        <v>1430</v>
      </c>
      <c r="C25434" t="s">
        <v>8</v>
      </c>
      <c r="D25434" t="s">
        <v>2394</v>
      </c>
      <c r="E25434">
        <v>0</v>
      </c>
    </row>
    <row r="25435" spans="1:5" x14ac:dyDescent="0.3">
      <c r="A25435">
        <v>65050103</v>
      </c>
      <c r="B25435" t="s">
        <v>1430</v>
      </c>
      <c r="C25435" t="s">
        <v>8</v>
      </c>
      <c r="D25435" t="s">
        <v>2395</v>
      </c>
      <c r="E25435">
        <v>0</v>
      </c>
    </row>
    <row r="25436" spans="1:5" x14ac:dyDescent="0.3">
      <c r="A25436">
        <v>65050103</v>
      </c>
      <c r="B25436" t="s">
        <v>1430</v>
      </c>
      <c r="C25436" t="s">
        <v>8</v>
      </c>
      <c r="D25436" t="s">
        <v>2396</v>
      </c>
      <c r="E25436">
        <v>0</v>
      </c>
    </row>
    <row r="25437" spans="1:5" x14ac:dyDescent="0.3">
      <c r="A25437">
        <v>65050103</v>
      </c>
      <c r="B25437" t="s">
        <v>1430</v>
      </c>
      <c r="C25437" t="s">
        <v>8</v>
      </c>
      <c r="D25437" t="s">
        <v>2397</v>
      </c>
      <c r="E25437">
        <v>0</v>
      </c>
    </row>
    <row r="25438" spans="1:5" x14ac:dyDescent="0.3">
      <c r="A25438">
        <v>65050103</v>
      </c>
      <c r="B25438" t="s">
        <v>1430</v>
      </c>
      <c r="C25438" t="s">
        <v>8</v>
      </c>
      <c r="D25438" t="s">
        <v>2398</v>
      </c>
      <c r="E25438">
        <v>0</v>
      </c>
    </row>
    <row r="25439" spans="1:5" x14ac:dyDescent="0.3">
      <c r="A25439">
        <v>65050103</v>
      </c>
      <c r="B25439" t="s">
        <v>1430</v>
      </c>
      <c r="C25439" t="s">
        <v>8</v>
      </c>
      <c r="D25439" t="s">
        <v>2399</v>
      </c>
      <c r="E25439">
        <v>0</v>
      </c>
    </row>
    <row r="25440" spans="1:5" x14ac:dyDescent="0.3">
      <c r="A25440">
        <v>65050103</v>
      </c>
      <c r="B25440" t="s">
        <v>1430</v>
      </c>
      <c r="C25440" t="s">
        <v>8</v>
      </c>
      <c r="D25440" t="s">
        <v>2400</v>
      </c>
      <c r="E25440">
        <v>0</v>
      </c>
    </row>
    <row r="25441" spans="1:5" x14ac:dyDescent="0.3">
      <c r="A25441">
        <v>65050103</v>
      </c>
      <c r="B25441" t="s">
        <v>1430</v>
      </c>
      <c r="C25441" t="s">
        <v>8</v>
      </c>
      <c r="D25441" t="s">
        <v>2401</v>
      </c>
      <c r="E25441">
        <v>0</v>
      </c>
    </row>
    <row r="25442" spans="1:5" x14ac:dyDescent="0.3">
      <c r="A25442">
        <v>65050103</v>
      </c>
      <c r="B25442" t="s">
        <v>1430</v>
      </c>
      <c r="C25442" t="s">
        <v>8</v>
      </c>
      <c r="D25442" t="s">
        <v>2402</v>
      </c>
      <c r="E25442">
        <v>0</v>
      </c>
    </row>
    <row r="25443" spans="1:5" x14ac:dyDescent="0.3">
      <c r="A25443">
        <v>65050103</v>
      </c>
      <c r="B25443" t="s">
        <v>1430</v>
      </c>
      <c r="C25443" t="s">
        <v>8</v>
      </c>
      <c r="D25443" t="s">
        <v>2403</v>
      </c>
      <c r="E25443">
        <v>0</v>
      </c>
    </row>
    <row r="25444" spans="1:5" x14ac:dyDescent="0.3">
      <c r="A25444">
        <v>65050103</v>
      </c>
      <c r="B25444" t="s">
        <v>1430</v>
      </c>
      <c r="C25444" t="s">
        <v>8</v>
      </c>
      <c r="D25444" t="s">
        <v>2404</v>
      </c>
      <c r="E25444">
        <v>0</v>
      </c>
    </row>
    <row r="25445" spans="1:5" x14ac:dyDescent="0.3">
      <c r="A25445">
        <v>65050103</v>
      </c>
      <c r="B25445" t="s">
        <v>1430</v>
      </c>
      <c r="C25445" t="s">
        <v>8</v>
      </c>
      <c r="D25445" t="s">
        <v>2405</v>
      </c>
      <c r="E25445">
        <v>0</v>
      </c>
    </row>
    <row r="25446" spans="1:5" x14ac:dyDescent="0.3">
      <c r="A25446">
        <v>65050103</v>
      </c>
      <c r="B25446" t="s">
        <v>1430</v>
      </c>
      <c r="C25446" t="s">
        <v>8</v>
      </c>
      <c r="D25446" t="s">
        <v>2406</v>
      </c>
      <c r="E25446">
        <v>0</v>
      </c>
    </row>
    <row r="25447" spans="1:5" x14ac:dyDescent="0.3">
      <c r="A25447">
        <v>65050103</v>
      </c>
      <c r="B25447" t="s">
        <v>1430</v>
      </c>
      <c r="C25447" t="s">
        <v>8</v>
      </c>
      <c r="D25447" t="s">
        <v>2407</v>
      </c>
      <c r="E25447">
        <v>0</v>
      </c>
    </row>
    <row r="25448" spans="1:5" x14ac:dyDescent="0.3">
      <c r="A25448">
        <v>65050103</v>
      </c>
      <c r="B25448" t="s">
        <v>1430</v>
      </c>
      <c r="C25448" t="s">
        <v>8</v>
      </c>
      <c r="D25448" t="s">
        <v>2408</v>
      </c>
      <c r="E25448">
        <v>0</v>
      </c>
    </row>
    <row r="25449" spans="1:5" x14ac:dyDescent="0.3">
      <c r="A25449">
        <v>65050103</v>
      </c>
      <c r="B25449" t="s">
        <v>1430</v>
      </c>
      <c r="C25449" t="s">
        <v>8</v>
      </c>
      <c r="D25449" t="s">
        <v>2409</v>
      </c>
      <c r="E25449">
        <v>0</v>
      </c>
    </row>
    <row r="25450" spans="1:5" x14ac:dyDescent="0.3">
      <c r="A25450">
        <v>65050103</v>
      </c>
      <c r="B25450" t="s">
        <v>1430</v>
      </c>
      <c r="C25450" t="s">
        <v>8</v>
      </c>
      <c r="D25450" t="s">
        <v>2410</v>
      </c>
      <c r="E25450">
        <v>0</v>
      </c>
    </row>
    <row r="25451" spans="1:5" x14ac:dyDescent="0.3">
      <c r="A25451">
        <v>65050103</v>
      </c>
      <c r="B25451" t="s">
        <v>1430</v>
      </c>
      <c r="C25451" t="s">
        <v>8</v>
      </c>
      <c r="D25451" t="s">
        <v>2411</v>
      </c>
      <c r="E25451">
        <v>-6</v>
      </c>
    </row>
    <row r="25452" spans="1:5" x14ac:dyDescent="0.3">
      <c r="A25452">
        <v>65050103</v>
      </c>
      <c r="B25452" t="s">
        <v>1430</v>
      </c>
      <c r="C25452" t="s">
        <v>8</v>
      </c>
      <c r="D25452" t="s">
        <v>2412</v>
      </c>
      <c r="E25452">
        <v>0</v>
      </c>
    </row>
    <row r="25453" spans="1:5" x14ac:dyDescent="0.3">
      <c r="A25453">
        <v>65050103</v>
      </c>
      <c r="B25453" t="s">
        <v>1430</v>
      </c>
      <c r="C25453" t="s">
        <v>8</v>
      </c>
      <c r="D25453" t="s">
        <v>2413</v>
      </c>
      <c r="E25453">
        <v>0</v>
      </c>
    </row>
    <row r="25454" spans="1:5" x14ac:dyDescent="0.3">
      <c r="A25454">
        <v>59220035</v>
      </c>
      <c r="B25454" t="s">
        <v>1432</v>
      </c>
      <c r="C25454" t="s">
        <v>8</v>
      </c>
      <c r="D25454" t="s">
        <v>2378</v>
      </c>
      <c r="E25454">
        <v>0</v>
      </c>
    </row>
    <row r="25455" spans="1:5" x14ac:dyDescent="0.3">
      <c r="A25455">
        <v>59220035</v>
      </c>
      <c r="B25455" t="s">
        <v>1432</v>
      </c>
      <c r="C25455" t="s">
        <v>8</v>
      </c>
      <c r="D25455" t="s">
        <v>2379</v>
      </c>
      <c r="E25455">
        <v>-6</v>
      </c>
    </row>
    <row r="25456" spans="1:5" x14ac:dyDescent="0.3">
      <c r="A25456">
        <v>59220035</v>
      </c>
      <c r="B25456" t="s">
        <v>1432</v>
      </c>
      <c r="C25456" t="s">
        <v>8</v>
      </c>
      <c r="D25456" t="s">
        <v>2380</v>
      </c>
      <c r="E25456">
        <v>0</v>
      </c>
    </row>
    <row r="25457" spans="1:5" x14ac:dyDescent="0.3">
      <c r="A25457">
        <v>59220035</v>
      </c>
      <c r="B25457" t="s">
        <v>1432</v>
      </c>
      <c r="C25457" t="s">
        <v>8</v>
      </c>
      <c r="D25457" t="s">
        <v>2381</v>
      </c>
      <c r="E25457">
        <v>0</v>
      </c>
    </row>
    <row r="25458" spans="1:5" x14ac:dyDescent="0.3">
      <c r="A25458">
        <v>59220035</v>
      </c>
      <c r="B25458" t="s">
        <v>1432</v>
      </c>
      <c r="C25458" t="s">
        <v>8</v>
      </c>
      <c r="D25458" t="s">
        <v>2382</v>
      </c>
      <c r="E25458">
        <v>-1</v>
      </c>
    </row>
    <row r="25459" spans="1:5" x14ac:dyDescent="0.3">
      <c r="A25459">
        <v>59220035</v>
      </c>
      <c r="B25459" t="s">
        <v>1432</v>
      </c>
      <c r="C25459" t="s">
        <v>8</v>
      </c>
      <c r="D25459" t="s">
        <v>2383</v>
      </c>
      <c r="E25459">
        <v>0</v>
      </c>
    </row>
    <row r="25460" spans="1:5" x14ac:dyDescent="0.3">
      <c r="A25460">
        <v>59220035</v>
      </c>
      <c r="B25460" t="s">
        <v>1432</v>
      </c>
      <c r="C25460" t="s">
        <v>8</v>
      </c>
      <c r="D25460" t="s">
        <v>2384</v>
      </c>
      <c r="E25460">
        <v>0</v>
      </c>
    </row>
    <row r="25461" spans="1:5" x14ac:dyDescent="0.3">
      <c r="A25461">
        <v>59220035</v>
      </c>
      <c r="B25461" t="s">
        <v>1432</v>
      </c>
      <c r="C25461" t="s">
        <v>8</v>
      </c>
      <c r="D25461" t="s">
        <v>2385</v>
      </c>
      <c r="E25461">
        <v>0</v>
      </c>
    </row>
    <row r="25462" spans="1:5" x14ac:dyDescent="0.3">
      <c r="A25462">
        <v>59220035</v>
      </c>
      <c r="B25462" t="s">
        <v>1432</v>
      </c>
      <c r="C25462" t="s">
        <v>8</v>
      </c>
      <c r="D25462" t="s">
        <v>2386</v>
      </c>
      <c r="E25462">
        <v>0</v>
      </c>
    </row>
    <row r="25463" spans="1:5" x14ac:dyDescent="0.3">
      <c r="A25463">
        <v>59220035</v>
      </c>
      <c r="B25463" t="s">
        <v>1432</v>
      </c>
      <c r="C25463" t="s">
        <v>8</v>
      </c>
      <c r="D25463" t="s">
        <v>2387</v>
      </c>
      <c r="E25463">
        <v>-3</v>
      </c>
    </row>
    <row r="25464" spans="1:5" x14ac:dyDescent="0.3">
      <c r="A25464">
        <v>59220035</v>
      </c>
      <c r="B25464" t="s">
        <v>1432</v>
      </c>
      <c r="C25464" t="s">
        <v>8</v>
      </c>
      <c r="D25464" t="s">
        <v>2388</v>
      </c>
      <c r="E25464">
        <v>0</v>
      </c>
    </row>
    <row r="25465" spans="1:5" x14ac:dyDescent="0.3">
      <c r="A25465">
        <v>59220035</v>
      </c>
      <c r="B25465" t="s">
        <v>1432</v>
      </c>
      <c r="C25465" t="s">
        <v>8</v>
      </c>
      <c r="D25465" t="s">
        <v>2389</v>
      </c>
      <c r="E25465">
        <v>0</v>
      </c>
    </row>
    <row r="25466" spans="1:5" x14ac:dyDescent="0.3">
      <c r="A25466">
        <v>59220035</v>
      </c>
      <c r="B25466" t="s">
        <v>1432</v>
      </c>
      <c r="C25466" t="s">
        <v>8</v>
      </c>
      <c r="D25466" t="s">
        <v>2390</v>
      </c>
      <c r="E25466">
        <v>-1</v>
      </c>
    </row>
    <row r="25467" spans="1:5" x14ac:dyDescent="0.3">
      <c r="A25467">
        <v>59220035</v>
      </c>
      <c r="B25467" t="s">
        <v>1432</v>
      </c>
      <c r="C25467" t="s">
        <v>8</v>
      </c>
      <c r="D25467" t="s">
        <v>2391</v>
      </c>
      <c r="E25467">
        <v>-5</v>
      </c>
    </row>
    <row r="25468" spans="1:5" x14ac:dyDescent="0.3">
      <c r="A25468">
        <v>59220035</v>
      </c>
      <c r="B25468" t="s">
        <v>1432</v>
      </c>
      <c r="C25468" t="s">
        <v>8</v>
      </c>
      <c r="D25468" t="s">
        <v>2392</v>
      </c>
      <c r="E25468">
        <v>0</v>
      </c>
    </row>
    <row r="25469" spans="1:5" x14ac:dyDescent="0.3">
      <c r="A25469">
        <v>59220035</v>
      </c>
      <c r="B25469" t="s">
        <v>1432</v>
      </c>
      <c r="C25469" t="s">
        <v>8</v>
      </c>
      <c r="D25469" t="s">
        <v>2393</v>
      </c>
      <c r="E25469">
        <v>0</v>
      </c>
    </row>
    <row r="25470" spans="1:5" x14ac:dyDescent="0.3">
      <c r="A25470">
        <v>59220035</v>
      </c>
      <c r="B25470" t="s">
        <v>1432</v>
      </c>
      <c r="C25470" t="s">
        <v>8</v>
      </c>
      <c r="D25470" t="s">
        <v>2394</v>
      </c>
      <c r="E25470">
        <v>0</v>
      </c>
    </row>
    <row r="25471" spans="1:5" x14ac:dyDescent="0.3">
      <c r="A25471">
        <v>59220035</v>
      </c>
      <c r="B25471" t="s">
        <v>1432</v>
      </c>
      <c r="C25471" t="s">
        <v>8</v>
      </c>
      <c r="D25471" t="s">
        <v>2395</v>
      </c>
      <c r="E25471">
        <v>0</v>
      </c>
    </row>
    <row r="25472" spans="1:5" x14ac:dyDescent="0.3">
      <c r="A25472">
        <v>59220035</v>
      </c>
      <c r="B25472" t="s">
        <v>1432</v>
      </c>
      <c r="C25472" t="s">
        <v>8</v>
      </c>
      <c r="D25472" t="s">
        <v>2396</v>
      </c>
      <c r="E25472">
        <v>0</v>
      </c>
    </row>
    <row r="25473" spans="1:5" x14ac:dyDescent="0.3">
      <c r="A25473">
        <v>59220035</v>
      </c>
      <c r="B25473" t="s">
        <v>1432</v>
      </c>
      <c r="C25473" t="s">
        <v>8</v>
      </c>
      <c r="D25473" t="s">
        <v>2397</v>
      </c>
      <c r="E25473">
        <v>0</v>
      </c>
    </row>
    <row r="25474" spans="1:5" x14ac:dyDescent="0.3">
      <c r="A25474">
        <v>59220035</v>
      </c>
      <c r="B25474" t="s">
        <v>1432</v>
      </c>
      <c r="C25474" t="s">
        <v>8</v>
      </c>
      <c r="D25474" t="s">
        <v>2398</v>
      </c>
      <c r="E25474">
        <v>0</v>
      </c>
    </row>
    <row r="25475" spans="1:5" x14ac:dyDescent="0.3">
      <c r="A25475">
        <v>59220035</v>
      </c>
      <c r="B25475" t="s">
        <v>1432</v>
      </c>
      <c r="C25475" t="s">
        <v>8</v>
      </c>
      <c r="D25475" t="s">
        <v>2399</v>
      </c>
      <c r="E25475">
        <v>0</v>
      </c>
    </row>
    <row r="25476" spans="1:5" x14ac:dyDescent="0.3">
      <c r="A25476">
        <v>59220035</v>
      </c>
      <c r="B25476" t="s">
        <v>1432</v>
      </c>
      <c r="C25476" t="s">
        <v>8</v>
      </c>
      <c r="D25476" t="s">
        <v>2400</v>
      </c>
      <c r="E25476">
        <v>-1</v>
      </c>
    </row>
    <row r="25477" spans="1:5" x14ac:dyDescent="0.3">
      <c r="A25477">
        <v>59220035</v>
      </c>
      <c r="B25477" t="s">
        <v>1432</v>
      </c>
      <c r="C25477" t="s">
        <v>8</v>
      </c>
      <c r="D25477" t="s">
        <v>2401</v>
      </c>
      <c r="E25477">
        <v>0</v>
      </c>
    </row>
    <row r="25478" spans="1:5" x14ac:dyDescent="0.3">
      <c r="A25478">
        <v>59220035</v>
      </c>
      <c r="B25478" t="s">
        <v>1432</v>
      </c>
      <c r="C25478" t="s">
        <v>8</v>
      </c>
      <c r="D25478" t="s">
        <v>2402</v>
      </c>
      <c r="E25478">
        <v>0</v>
      </c>
    </row>
    <row r="25479" spans="1:5" x14ac:dyDescent="0.3">
      <c r="A25479">
        <v>59220035</v>
      </c>
      <c r="B25479" t="s">
        <v>1432</v>
      </c>
      <c r="C25479" t="s">
        <v>8</v>
      </c>
      <c r="D25479" t="s">
        <v>2403</v>
      </c>
      <c r="E25479">
        <v>-3</v>
      </c>
    </row>
    <row r="25480" spans="1:5" x14ac:dyDescent="0.3">
      <c r="A25480">
        <v>59220035</v>
      </c>
      <c r="B25480" t="s">
        <v>1432</v>
      </c>
      <c r="C25480" t="s">
        <v>8</v>
      </c>
      <c r="D25480" t="s">
        <v>2404</v>
      </c>
      <c r="E25480">
        <v>0</v>
      </c>
    </row>
    <row r="25481" spans="1:5" x14ac:dyDescent="0.3">
      <c r="A25481">
        <v>59220035</v>
      </c>
      <c r="B25481" t="s">
        <v>1432</v>
      </c>
      <c r="C25481" t="s">
        <v>8</v>
      </c>
      <c r="D25481" t="s">
        <v>2405</v>
      </c>
      <c r="E25481">
        <v>-3</v>
      </c>
    </row>
    <row r="25482" spans="1:5" x14ac:dyDescent="0.3">
      <c r="A25482">
        <v>59220035</v>
      </c>
      <c r="B25482" t="s">
        <v>1432</v>
      </c>
      <c r="C25482" t="s">
        <v>8</v>
      </c>
      <c r="D25482" t="s">
        <v>2406</v>
      </c>
      <c r="E25482">
        <v>-3</v>
      </c>
    </row>
    <row r="25483" spans="1:5" x14ac:dyDescent="0.3">
      <c r="A25483">
        <v>59220035</v>
      </c>
      <c r="B25483" t="s">
        <v>1432</v>
      </c>
      <c r="C25483" t="s">
        <v>8</v>
      </c>
      <c r="D25483" t="s">
        <v>2407</v>
      </c>
      <c r="E25483">
        <v>0</v>
      </c>
    </row>
    <row r="25484" spans="1:5" x14ac:dyDescent="0.3">
      <c r="A25484">
        <v>59220035</v>
      </c>
      <c r="B25484" t="s">
        <v>1432</v>
      </c>
      <c r="C25484" t="s">
        <v>8</v>
      </c>
      <c r="D25484" t="s">
        <v>2408</v>
      </c>
      <c r="E25484">
        <v>0</v>
      </c>
    </row>
    <row r="25485" spans="1:5" x14ac:dyDescent="0.3">
      <c r="A25485">
        <v>59220035</v>
      </c>
      <c r="B25485" t="s">
        <v>1432</v>
      </c>
      <c r="C25485" t="s">
        <v>8</v>
      </c>
      <c r="D25485" t="s">
        <v>2409</v>
      </c>
      <c r="E25485">
        <v>0</v>
      </c>
    </row>
    <row r="25486" spans="1:5" x14ac:dyDescent="0.3">
      <c r="A25486">
        <v>59220035</v>
      </c>
      <c r="B25486" t="s">
        <v>1432</v>
      </c>
      <c r="C25486" t="s">
        <v>8</v>
      </c>
      <c r="D25486" t="s">
        <v>2410</v>
      </c>
      <c r="E25486">
        <v>0</v>
      </c>
    </row>
    <row r="25487" spans="1:5" x14ac:dyDescent="0.3">
      <c r="A25487">
        <v>59220035</v>
      </c>
      <c r="B25487" t="s">
        <v>1432</v>
      </c>
      <c r="C25487" t="s">
        <v>8</v>
      </c>
      <c r="D25487" t="s">
        <v>2411</v>
      </c>
      <c r="E25487">
        <v>0</v>
      </c>
    </row>
    <row r="25488" spans="1:5" x14ac:dyDescent="0.3">
      <c r="A25488">
        <v>59220035</v>
      </c>
      <c r="B25488" t="s">
        <v>1432</v>
      </c>
      <c r="C25488" t="s">
        <v>8</v>
      </c>
      <c r="D25488" t="s">
        <v>2412</v>
      </c>
      <c r="E25488">
        <v>0</v>
      </c>
    </row>
    <row r="25489" spans="1:5" x14ac:dyDescent="0.3">
      <c r="A25489">
        <v>59220035</v>
      </c>
      <c r="B25489" t="s">
        <v>1432</v>
      </c>
      <c r="C25489" t="s">
        <v>8</v>
      </c>
      <c r="D25489" t="s">
        <v>2413</v>
      </c>
      <c r="E25489">
        <v>0</v>
      </c>
    </row>
    <row r="25490" spans="1:5" x14ac:dyDescent="0.3">
      <c r="A25490">
        <v>53250050</v>
      </c>
      <c r="B25490" t="s">
        <v>1434</v>
      </c>
      <c r="C25490" t="s">
        <v>8</v>
      </c>
      <c r="D25490" t="s">
        <v>2378</v>
      </c>
      <c r="E25490">
        <v>0</v>
      </c>
    </row>
    <row r="25491" spans="1:5" x14ac:dyDescent="0.3">
      <c r="A25491">
        <v>53250050</v>
      </c>
      <c r="B25491" t="s">
        <v>1434</v>
      </c>
      <c r="C25491" t="s">
        <v>8</v>
      </c>
      <c r="D25491" t="s">
        <v>2379</v>
      </c>
      <c r="E25491">
        <v>0</v>
      </c>
    </row>
    <row r="25492" spans="1:5" x14ac:dyDescent="0.3">
      <c r="A25492">
        <v>53250050</v>
      </c>
      <c r="B25492" t="s">
        <v>1434</v>
      </c>
      <c r="C25492" t="s">
        <v>8</v>
      </c>
      <c r="D25492" t="s">
        <v>2380</v>
      </c>
      <c r="E25492">
        <v>0</v>
      </c>
    </row>
    <row r="25493" spans="1:5" x14ac:dyDescent="0.3">
      <c r="A25493">
        <v>53250050</v>
      </c>
      <c r="B25493" t="s">
        <v>1434</v>
      </c>
      <c r="C25493" t="s">
        <v>8</v>
      </c>
      <c r="D25493" t="s">
        <v>2381</v>
      </c>
      <c r="E25493">
        <v>0</v>
      </c>
    </row>
    <row r="25494" spans="1:5" x14ac:dyDescent="0.3">
      <c r="A25494">
        <v>53250050</v>
      </c>
      <c r="B25494" t="s">
        <v>1434</v>
      </c>
      <c r="C25494" t="s">
        <v>8</v>
      </c>
      <c r="D25494" t="s">
        <v>2382</v>
      </c>
      <c r="E25494">
        <v>0</v>
      </c>
    </row>
    <row r="25495" spans="1:5" x14ac:dyDescent="0.3">
      <c r="A25495">
        <v>53250050</v>
      </c>
      <c r="B25495" t="s">
        <v>1434</v>
      </c>
      <c r="C25495" t="s">
        <v>8</v>
      </c>
      <c r="D25495" t="s">
        <v>2383</v>
      </c>
      <c r="E25495">
        <v>0</v>
      </c>
    </row>
    <row r="25496" spans="1:5" x14ac:dyDescent="0.3">
      <c r="A25496">
        <v>53250050</v>
      </c>
      <c r="B25496" t="s">
        <v>1434</v>
      </c>
      <c r="C25496" t="s">
        <v>8</v>
      </c>
      <c r="D25496" t="s">
        <v>2384</v>
      </c>
      <c r="E25496">
        <v>-1</v>
      </c>
    </row>
    <row r="25497" spans="1:5" x14ac:dyDescent="0.3">
      <c r="A25497">
        <v>53250050</v>
      </c>
      <c r="B25497" t="s">
        <v>1434</v>
      </c>
      <c r="C25497" t="s">
        <v>8</v>
      </c>
      <c r="D25497" t="s">
        <v>2385</v>
      </c>
      <c r="E25497">
        <v>0</v>
      </c>
    </row>
    <row r="25498" spans="1:5" x14ac:dyDescent="0.3">
      <c r="A25498">
        <v>53250050</v>
      </c>
      <c r="B25498" t="s">
        <v>1434</v>
      </c>
      <c r="C25498" t="s">
        <v>8</v>
      </c>
      <c r="D25498" t="s">
        <v>2386</v>
      </c>
      <c r="E25498">
        <v>0</v>
      </c>
    </row>
    <row r="25499" spans="1:5" x14ac:dyDescent="0.3">
      <c r="A25499">
        <v>53250050</v>
      </c>
      <c r="B25499" t="s">
        <v>1434</v>
      </c>
      <c r="C25499" t="s">
        <v>8</v>
      </c>
      <c r="D25499" t="s">
        <v>2387</v>
      </c>
      <c r="E25499">
        <v>0</v>
      </c>
    </row>
    <row r="25500" spans="1:5" x14ac:dyDescent="0.3">
      <c r="A25500">
        <v>53250050</v>
      </c>
      <c r="B25500" t="s">
        <v>1434</v>
      </c>
      <c r="C25500" t="s">
        <v>8</v>
      </c>
      <c r="D25500" t="s">
        <v>2388</v>
      </c>
      <c r="E25500">
        <v>-1</v>
      </c>
    </row>
    <row r="25501" spans="1:5" x14ac:dyDescent="0.3">
      <c r="A25501">
        <v>53250050</v>
      </c>
      <c r="B25501" t="s">
        <v>1434</v>
      </c>
      <c r="C25501" t="s">
        <v>8</v>
      </c>
      <c r="D25501" t="s">
        <v>2389</v>
      </c>
      <c r="E25501">
        <v>0</v>
      </c>
    </row>
    <row r="25502" spans="1:5" x14ac:dyDescent="0.3">
      <c r="A25502">
        <v>53250050</v>
      </c>
      <c r="B25502" t="s">
        <v>1434</v>
      </c>
      <c r="C25502" t="s">
        <v>8</v>
      </c>
      <c r="D25502" t="s">
        <v>2390</v>
      </c>
      <c r="E25502">
        <v>0</v>
      </c>
    </row>
    <row r="25503" spans="1:5" x14ac:dyDescent="0.3">
      <c r="A25503">
        <v>53250050</v>
      </c>
      <c r="B25503" t="s">
        <v>1434</v>
      </c>
      <c r="C25503" t="s">
        <v>8</v>
      </c>
      <c r="D25503" t="s">
        <v>2391</v>
      </c>
      <c r="E25503">
        <v>0</v>
      </c>
    </row>
    <row r="25504" spans="1:5" x14ac:dyDescent="0.3">
      <c r="A25504">
        <v>53250050</v>
      </c>
      <c r="B25504" t="s">
        <v>1434</v>
      </c>
      <c r="C25504" t="s">
        <v>8</v>
      </c>
      <c r="D25504" t="s">
        <v>2392</v>
      </c>
      <c r="E25504">
        <v>0</v>
      </c>
    </row>
    <row r="25505" spans="1:5" x14ac:dyDescent="0.3">
      <c r="A25505">
        <v>53250050</v>
      </c>
      <c r="B25505" t="s">
        <v>1434</v>
      </c>
      <c r="C25505" t="s">
        <v>8</v>
      </c>
      <c r="D25505" t="s">
        <v>2393</v>
      </c>
      <c r="E25505">
        <v>0</v>
      </c>
    </row>
    <row r="25506" spans="1:5" x14ac:dyDescent="0.3">
      <c r="A25506">
        <v>53250050</v>
      </c>
      <c r="B25506" t="s">
        <v>1434</v>
      </c>
      <c r="C25506" t="s">
        <v>8</v>
      </c>
      <c r="D25506" t="s">
        <v>2394</v>
      </c>
      <c r="E25506">
        <v>0</v>
      </c>
    </row>
    <row r="25507" spans="1:5" x14ac:dyDescent="0.3">
      <c r="A25507">
        <v>53250050</v>
      </c>
      <c r="B25507" t="s">
        <v>1434</v>
      </c>
      <c r="C25507" t="s">
        <v>8</v>
      </c>
      <c r="D25507" t="s">
        <v>2395</v>
      </c>
      <c r="E25507">
        <v>0</v>
      </c>
    </row>
    <row r="25508" spans="1:5" x14ac:dyDescent="0.3">
      <c r="A25508">
        <v>53250050</v>
      </c>
      <c r="B25508" t="s">
        <v>1434</v>
      </c>
      <c r="C25508" t="s">
        <v>8</v>
      </c>
      <c r="D25508" t="s">
        <v>2396</v>
      </c>
      <c r="E25508">
        <v>-2</v>
      </c>
    </row>
    <row r="25509" spans="1:5" x14ac:dyDescent="0.3">
      <c r="A25509">
        <v>53250050</v>
      </c>
      <c r="B25509" t="s">
        <v>1434</v>
      </c>
      <c r="C25509" t="s">
        <v>8</v>
      </c>
      <c r="D25509" t="s">
        <v>2397</v>
      </c>
      <c r="E25509">
        <v>0</v>
      </c>
    </row>
    <row r="25510" spans="1:5" x14ac:dyDescent="0.3">
      <c r="A25510">
        <v>53250050</v>
      </c>
      <c r="B25510" t="s">
        <v>1434</v>
      </c>
      <c r="C25510" t="s">
        <v>8</v>
      </c>
      <c r="D25510" t="s">
        <v>2398</v>
      </c>
      <c r="E25510">
        <v>0</v>
      </c>
    </row>
    <row r="25511" spans="1:5" x14ac:dyDescent="0.3">
      <c r="A25511">
        <v>53250050</v>
      </c>
      <c r="B25511" t="s">
        <v>1434</v>
      </c>
      <c r="C25511" t="s">
        <v>8</v>
      </c>
      <c r="D25511" t="s">
        <v>2399</v>
      </c>
      <c r="E25511">
        <v>0</v>
      </c>
    </row>
    <row r="25512" spans="1:5" x14ac:dyDescent="0.3">
      <c r="A25512">
        <v>53250050</v>
      </c>
      <c r="B25512" t="s">
        <v>1434</v>
      </c>
      <c r="C25512" t="s">
        <v>8</v>
      </c>
      <c r="D25512" t="s">
        <v>2400</v>
      </c>
      <c r="E25512">
        <v>0</v>
      </c>
    </row>
    <row r="25513" spans="1:5" x14ac:dyDescent="0.3">
      <c r="A25513">
        <v>53250050</v>
      </c>
      <c r="B25513" t="s">
        <v>1434</v>
      </c>
      <c r="C25513" t="s">
        <v>8</v>
      </c>
      <c r="D25513" t="s">
        <v>2401</v>
      </c>
      <c r="E25513">
        <v>0</v>
      </c>
    </row>
    <row r="25514" spans="1:5" x14ac:dyDescent="0.3">
      <c r="A25514">
        <v>53250050</v>
      </c>
      <c r="B25514" t="s">
        <v>1434</v>
      </c>
      <c r="C25514" t="s">
        <v>8</v>
      </c>
      <c r="D25514" t="s">
        <v>2402</v>
      </c>
      <c r="E25514">
        <v>-1</v>
      </c>
    </row>
    <row r="25515" spans="1:5" x14ac:dyDescent="0.3">
      <c r="A25515">
        <v>53250050</v>
      </c>
      <c r="B25515" t="s">
        <v>1434</v>
      </c>
      <c r="C25515" t="s">
        <v>8</v>
      </c>
      <c r="D25515" t="s">
        <v>2403</v>
      </c>
      <c r="E25515">
        <v>0</v>
      </c>
    </row>
    <row r="25516" spans="1:5" x14ac:dyDescent="0.3">
      <c r="A25516">
        <v>53250050</v>
      </c>
      <c r="B25516" t="s">
        <v>1434</v>
      </c>
      <c r="C25516" t="s">
        <v>8</v>
      </c>
      <c r="D25516" t="s">
        <v>2404</v>
      </c>
      <c r="E25516">
        <v>0</v>
      </c>
    </row>
    <row r="25517" spans="1:5" x14ac:dyDescent="0.3">
      <c r="A25517">
        <v>53250050</v>
      </c>
      <c r="B25517" t="s">
        <v>1434</v>
      </c>
      <c r="C25517" t="s">
        <v>8</v>
      </c>
      <c r="D25517" t="s">
        <v>2405</v>
      </c>
      <c r="E25517">
        <v>0</v>
      </c>
    </row>
    <row r="25518" spans="1:5" x14ac:dyDescent="0.3">
      <c r="A25518">
        <v>53250050</v>
      </c>
      <c r="B25518" t="s">
        <v>1434</v>
      </c>
      <c r="C25518" t="s">
        <v>8</v>
      </c>
      <c r="D25518" t="s">
        <v>2406</v>
      </c>
      <c r="E25518">
        <v>0</v>
      </c>
    </row>
    <row r="25519" spans="1:5" x14ac:dyDescent="0.3">
      <c r="A25519">
        <v>53250050</v>
      </c>
      <c r="B25519" t="s">
        <v>1434</v>
      </c>
      <c r="C25519" t="s">
        <v>8</v>
      </c>
      <c r="D25519" t="s">
        <v>2407</v>
      </c>
      <c r="E25519">
        <v>0</v>
      </c>
    </row>
    <row r="25520" spans="1:5" x14ac:dyDescent="0.3">
      <c r="A25520">
        <v>53250050</v>
      </c>
      <c r="B25520" t="s">
        <v>1434</v>
      </c>
      <c r="C25520" t="s">
        <v>8</v>
      </c>
      <c r="D25520" t="s">
        <v>2408</v>
      </c>
      <c r="E25520">
        <v>0</v>
      </c>
    </row>
    <row r="25521" spans="1:5" x14ac:dyDescent="0.3">
      <c r="A25521">
        <v>53250050</v>
      </c>
      <c r="B25521" t="s">
        <v>1434</v>
      </c>
      <c r="C25521" t="s">
        <v>8</v>
      </c>
      <c r="D25521" t="s">
        <v>2409</v>
      </c>
      <c r="E25521">
        <v>0</v>
      </c>
    </row>
    <row r="25522" spans="1:5" x14ac:dyDescent="0.3">
      <c r="A25522">
        <v>53250050</v>
      </c>
      <c r="B25522" t="s">
        <v>1434</v>
      </c>
      <c r="C25522" t="s">
        <v>8</v>
      </c>
      <c r="D25522" t="s">
        <v>2410</v>
      </c>
      <c r="E25522">
        <v>0</v>
      </c>
    </row>
    <row r="25523" spans="1:5" x14ac:dyDescent="0.3">
      <c r="A25523">
        <v>53250050</v>
      </c>
      <c r="B25523" t="s">
        <v>1434</v>
      </c>
      <c r="C25523" t="s">
        <v>8</v>
      </c>
      <c r="D25523" t="s">
        <v>2411</v>
      </c>
      <c r="E25523">
        <v>0</v>
      </c>
    </row>
    <row r="25524" spans="1:5" x14ac:dyDescent="0.3">
      <c r="A25524">
        <v>53250050</v>
      </c>
      <c r="B25524" t="s">
        <v>1434</v>
      </c>
      <c r="C25524" t="s">
        <v>8</v>
      </c>
      <c r="D25524" t="s">
        <v>2412</v>
      </c>
      <c r="E25524">
        <v>0</v>
      </c>
    </row>
    <row r="25525" spans="1:5" x14ac:dyDescent="0.3">
      <c r="A25525">
        <v>53250050</v>
      </c>
      <c r="B25525" t="s">
        <v>1434</v>
      </c>
      <c r="C25525" t="s">
        <v>8</v>
      </c>
      <c r="D25525" t="s">
        <v>2413</v>
      </c>
      <c r="E25525">
        <v>0</v>
      </c>
    </row>
    <row r="25526" spans="1:5" x14ac:dyDescent="0.3">
      <c r="A25526">
        <v>65050163</v>
      </c>
      <c r="B25526" t="s">
        <v>1436</v>
      </c>
      <c r="C25526" t="s">
        <v>8</v>
      </c>
      <c r="D25526" t="s">
        <v>2378</v>
      </c>
      <c r="E25526">
        <v>0</v>
      </c>
    </row>
    <row r="25527" spans="1:5" x14ac:dyDescent="0.3">
      <c r="A25527">
        <v>65050163</v>
      </c>
      <c r="B25527" t="s">
        <v>1436</v>
      </c>
      <c r="C25527" t="s">
        <v>8</v>
      </c>
      <c r="D25527" t="s">
        <v>2379</v>
      </c>
      <c r="E25527">
        <v>0</v>
      </c>
    </row>
    <row r="25528" spans="1:5" x14ac:dyDescent="0.3">
      <c r="A25528">
        <v>65050163</v>
      </c>
      <c r="B25528" t="s">
        <v>1436</v>
      </c>
      <c r="C25528" t="s">
        <v>8</v>
      </c>
      <c r="D25528" t="s">
        <v>2380</v>
      </c>
      <c r="E25528">
        <v>0</v>
      </c>
    </row>
    <row r="25529" spans="1:5" x14ac:dyDescent="0.3">
      <c r="A25529">
        <v>65050163</v>
      </c>
      <c r="B25529" t="s">
        <v>1436</v>
      </c>
      <c r="C25529" t="s">
        <v>8</v>
      </c>
      <c r="D25529" t="s">
        <v>2381</v>
      </c>
      <c r="E25529">
        <v>0</v>
      </c>
    </row>
    <row r="25530" spans="1:5" x14ac:dyDescent="0.3">
      <c r="A25530">
        <v>65050163</v>
      </c>
      <c r="B25530" t="s">
        <v>1436</v>
      </c>
      <c r="C25530" t="s">
        <v>8</v>
      </c>
      <c r="D25530" t="s">
        <v>2382</v>
      </c>
      <c r="E25530">
        <v>0</v>
      </c>
    </row>
    <row r="25531" spans="1:5" x14ac:dyDescent="0.3">
      <c r="A25531">
        <v>65050163</v>
      </c>
      <c r="B25531" t="s">
        <v>1436</v>
      </c>
      <c r="C25531" t="s">
        <v>8</v>
      </c>
      <c r="D25531" t="s">
        <v>2383</v>
      </c>
      <c r="E25531">
        <v>-1</v>
      </c>
    </row>
    <row r="25532" spans="1:5" x14ac:dyDescent="0.3">
      <c r="A25532">
        <v>65050163</v>
      </c>
      <c r="B25532" t="s">
        <v>1436</v>
      </c>
      <c r="C25532" t="s">
        <v>8</v>
      </c>
      <c r="D25532" t="s">
        <v>2384</v>
      </c>
      <c r="E25532">
        <v>0</v>
      </c>
    </row>
    <row r="25533" spans="1:5" x14ac:dyDescent="0.3">
      <c r="A25533">
        <v>65050163</v>
      </c>
      <c r="B25533" t="s">
        <v>1436</v>
      </c>
      <c r="C25533" t="s">
        <v>8</v>
      </c>
      <c r="D25533" t="s">
        <v>2385</v>
      </c>
      <c r="E25533">
        <v>0</v>
      </c>
    </row>
    <row r="25534" spans="1:5" x14ac:dyDescent="0.3">
      <c r="A25534">
        <v>65050163</v>
      </c>
      <c r="B25534" t="s">
        <v>1436</v>
      </c>
      <c r="C25534" t="s">
        <v>8</v>
      </c>
      <c r="D25534" t="s">
        <v>2386</v>
      </c>
      <c r="E25534">
        <v>0</v>
      </c>
    </row>
    <row r="25535" spans="1:5" x14ac:dyDescent="0.3">
      <c r="A25535">
        <v>65050163</v>
      </c>
      <c r="B25535" t="s">
        <v>1436</v>
      </c>
      <c r="C25535" t="s">
        <v>8</v>
      </c>
      <c r="D25535" t="s">
        <v>2387</v>
      </c>
      <c r="E25535">
        <v>0</v>
      </c>
    </row>
    <row r="25536" spans="1:5" x14ac:dyDescent="0.3">
      <c r="A25536">
        <v>65050163</v>
      </c>
      <c r="B25536" t="s">
        <v>1436</v>
      </c>
      <c r="C25536" t="s">
        <v>8</v>
      </c>
      <c r="D25536" t="s">
        <v>2388</v>
      </c>
      <c r="E25536">
        <v>0</v>
      </c>
    </row>
    <row r="25537" spans="1:5" x14ac:dyDescent="0.3">
      <c r="A25537">
        <v>65050163</v>
      </c>
      <c r="B25537" t="s">
        <v>1436</v>
      </c>
      <c r="C25537" t="s">
        <v>8</v>
      </c>
      <c r="D25537" t="s">
        <v>2389</v>
      </c>
      <c r="E25537">
        <v>0</v>
      </c>
    </row>
    <row r="25538" spans="1:5" x14ac:dyDescent="0.3">
      <c r="A25538">
        <v>65050163</v>
      </c>
      <c r="B25538" t="s">
        <v>1436</v>
      </c>
      <c r="C25538" t="s">
        <v>8</v>
      </c>
      <c r="D25538" t="s">
        <v>2390</v>
      </c>
      <c r="E25538">
        <v>0</v>
      </c>
    </row>
    <row r="25539" spans="1:5" x14ac:dyDescent="0.3">
      <c r="A25539">
        <v>65050163</v>
      </c>
      <c r="B25539" t="s">
        <v>1436</v>
      </c>
      <c r="C25539" t="s">
        <v>8</v>
      </c>
      <c r="D25539" t="s">
        <v>2391</v>
      </c>
      <c r="E25539">
        <v>0</v>
      </c>
    </row>
    <row r="25540" spans="1:5" x14ac:dyDescent="0.3">
      <c r="A25540">
        <v>65050163</v>
      </c>
      <c r="B25540" t="s">
        <v>1436</v>
      </c>
      <c r="C25540" t="s">
        <v>8</v>
      </c>
      <c r="D25540" t="s">
        <v>2392</v>
      </c>
      <c r="E25540">
        <v>0</v>
      </c>
    </row>
    <row r="25541" spans="1:5" x14ac:dyDescent="0.3">
      <c r="A25541">
        <v>65050163</v>
      </c>
      <c r="B25541" t="s">
        <v>1436</v>
      </c>
      <c r="C25541" t="s">
        <v>8</v>
      </c>
      <c r="D25541" t="s">
        <v>2393</v>
      </c>
      <c r="E25541">
        <v>0</v>
      </c>
    </row>
    <row r="25542" spans="1:5" x14ac:dyDescent="0.3">
      <c r="A25542">
        <v>65050163</v>
      </c>
      <c r="B25542" t="s">
        <v>1436</v>
      </c>
      <c r="C25542" t="s">
        <v>8</v>
      </c>
      <c r="D25542" t="s">
        <v>2394</v>
      </c>
      <c r="E25542">
        <v>0</v>
      </c>
    </row>
    <row r="25543" spans="1:5" x14ac:dyDescent="0.3">
      <c r="A25543">
        <v>65050163</v>
      </c>
      <c r="B25543" t="s">
        <v>1436</v>
      </c>
      <c r="C25543" t="s">
        <v>8</v>
      </c>
      <c r="D25543" t="s">
        <v>2395</v>
      </c>
      <c r="E25543">
        <v>0</v>
      </c>
    </row>
    <row r="25544" spans="1:5" x14ac:dyDescent="0.3">
      <c r="A25544">
        <v>65050163</v>
      </c>
      <c r="B25544" t="s">
        <v>1436</v>
      </c>
      <c r="C25544" t="s">
        <v>8</v>
      </c>
      <c r="D25544" t="s">
        <v>2396</v>
      </c>
      <c r="E25544">
        <v>0</v>
      </c>
    </row>
    <row r="25545" spans="1:5" x14ac:dyDescent="0.3">
      <c r="A25545">
        <v>65050163</v>
      </c>
      <c r="B25545" t="s">
        <v>1436</v>
      </c>
      <c r="C25545" t="s">
        <v>8</v>
      </c>
      <c r="D25545" t="s">
        <v>2397</v>
      </c>
      <c r="E25545">
        <v>-1</v>
      </c>
    </row>
    <row r="25546" spans="1:5" x14ac:dyDescent="0.3">
      <c r="A25546">
        <v>65050163</v>
      </c>
      <c r="B25546" t="s">
        <v>1436</v>
      </c>
      <c r="C25546" t="s">
        <v>8</v>
      </c>
      <c r="D25546" t="s">
        <v>2398</v>
      </c>
      <c r="E25546">
        <v>0</v>
      </c>
    </row>
    <row r="25547" spans="1:5" x14ac:dyDescent="0.3">
      <c r="A25547">
        <v>65050163</v>
      </c>
      <c r="B25547" t="s">
        <v>1436</v>
      </c>
      <c r="C25547" t="s">
        <v>8</v>
      </c>
      <c r="D25547" t="s">
        <v>2399</v>
      </c>
      <c r="E25547">
        <v>0</v>
      </c>
    </row>
    <row r="25548" spans="1:5" x14ac:dyDescent="0.3">
      <c r="A25548">
        <v>65050163</v>
      </c>
      <c r="B25548" t="s">
        <v>1436</v>
      </c>
      <c r="C25548" t="s">
        <v>8</v>
      </c>
      <c r="D25548" t="s">
        <v>2400</v>
      </c>
      <c r="E25548">
        <v>0</v>
      </c>
    </row>
    <row r="25549" spans="1:5" x14ac:dyDescent="0.3">
      <c r="A25549">
        <v>65050163</v>
      </c>
      <c r="B25549" t="s">
        <v>1436</v>
      </c>
      <c r="C25549" t="s">
        <v>8</v>
      </c>
      <c r="D25549" t="s">
        <v>2401</v>
      </c>
      <c r="E25549">
        <v>-4</v>
      </c>
    </row>
    <row r="25550" spans="1:5" x14ac:dyDescent="0.3">
      <c r="A25550">
        <v>65050163</v>
      </c>
      <c r="B25550" t="s">
        <v>1436</v>
      </c>
      <c r="C25550" t="s">
        <v>8</v>
      </c>
      <c r="D25550" t="s">
        <v>2402</v>
      </c>
      <c r="E25550">
        <v>0</v>
      </c>
    </row>
    <row r="25551" spans="1:5" x14ac:dyDescent="0.3">
      <c r="A25551">
        <v>65050163</v>
      </c>
      <c r="B25551" t="s">
        <v>1436</v>
      </c>
      <c r="C25551" t="s">
        <v>8</v>
      </c>
      <c r="D25551" t="s">
        <v>2403</v>
      </c>
      <c r="E25551">
        <v>0</v>
      </c>
    </row>
    <row r="25552" spans="1:5" x14ac:dyDescent="0.3">
      <c r="A25552">
        <v>65050163</v>
      </c>
      <c r="B25552" t="s">
        <v>1436</v>
      </c>
      <c r="C25552" t="s">
        <v>8</v>
      </c>
      <c r="D25552" t="s">
        <v>2404</v>
      </c>
      <c r="E25552">
        <v>0</v>
      </c>
    </row>
    <row r="25553" spans="1:5" x14ac:dyDescent="0.3">
      <c r="A25553">
        <v>65050163</v>
      </c>
      <c r="B25553" t="s">
        <v>1436</v>
      </c>
      <c r="C25553" t="s">
        <v>8</v>
      </c>
      <c r="D25553" t="s">
        <v>2405</v>
      </c>
      <c r="E25553">
        <v>0</v>
      </c>
    </row>
    <row r="25554" spans="1:5" x14ac:dyDescent="0.3">
      <c r="A25554">
        <v>65050163</v>
      </c>
      <c r="B25554" t="s">
        <v>1436</v>
      </c>
      <c r="C25554" t="s">
        <v>8</v>
      </c>
      <c r="D25554" t="s">
        <v>2406</v>
      </c>
      <c r="E25554">
        <v>0</v>
      </c>
    </row>
    <row r="25555" spans="1:5" x14ac:dyDescent="0.3">
      <c r="A25555">
        <v>65050163</v>
      </c>
      <c r="B25555" t="s">
        <v>1436</v>
      </c>
      <c r="C25555" t="s">
        <v>8</v>
      </c>
      <c r="D25555" t="s">
        <v>2407</v>
      </c>
      <c r="E25555">
        <v>0</v>
      </c>
    </row>
    <row r="25556" spans="1:5" x14ac:dyDescent="0.3">
      <c r="A25556">
        <v>65050163</v>
      </c>
      <c r="B25556" t="s">
        <v>1436</v>
      </c>
      <c r="C25556" t="s">
        <v>8</v>
      </c>
      <c r="D25556" t="s">
        <v>2408</v>
      </c>
      <c r="E25556">
        <v>0</v>
      </c>
    </row>
    <row r="25557" spans="1:5" x14ac:dyDescent="0.3">
      <c r="A25557">
        <v>65050163</v>
      </c>
      <c r="B25557" t="s">
        <v>1436</v>
      </c>
      <c r="C25557" t="s">
        <v>8</v>
      </c>
      <c r="D25557" t="s">
        <v>2409</v>
      </c>
      <c r="E25557">
        <v>0</v>
      </c>
    </row>
    <row r="25558" spans="1:5" x14ac:dyDescent="0.3">
      <c r="A25558">
        <v>65050163</v>
      </c>
      <c r="B25558" t="s">
        <v>1436</v>
      </c>
      <c r="C25558" t="s">
        <v>8</v>
      </c>
      <c r="D25558" t="s">
        <v>2410</v>
      </c>
      <c r="E25558">
        <v>0</v>
      </c>
    </row>
    <row r="25559" spans="1:5" x14ac:dyDescent="0.3">
      <c r="A25559">
        <v>65050163</v>
      </c>
      <c r="B25559" t="s">
        <v>1436</v>
      </c>
      <c r="C25559" t="s">
        <v>8</v>
      </c>
      <c r="D25559" t="s">
        <v>2411</v>
      </c>
      <c r="E25559">
        <v>0</v>
      </c>
    </row>
    <row r="25560" spans="1:5" x14ac:dyDescent="0.3">
      <c r="A25560">
        <v>65050163</v>
      </c>
      <c r="B25560" t="s">
        <v>1436</v>
      </c>
      <c r="C25560" t="s">
        <v>8</v>
      </c>
      <c r="D25560" t="s">
        <v>2412</v>
      </c>
      <c r="E25560">
        <v>-2</v>
      </c>
    </row>
    <row r="25561" spans="1:5" x14ac:dyDescent="0.3">
      <c r="A25561">
        <v>65050163</v>
      </c>
      <c r="B25561" t="s">
        <v>1436</v>
      </c>
      <c r="C25561" t="s">
        <v>8</v>
      </c>
      <c r="D25561" t="s">
        <v>2413</v>
      </c>
      <c r="E25561">
        <v>0</v>
      </c>
    </row>
    <row r="25562" spans="1:5" x14ac:dyDescent="0.3">
      <c r="A25562">
        <v>39200195</v>
      </c>
      <c r="B25562" t="s">
        <v>1438</v>
      </c>
      <c r="C25562" t="s">
        <v>8</v>
      </c>
      <c r="D25562" t="s">
        <v>2378</v>
      </c>
      <c r="E25562">
        <v>0</v>
      </c>
    </row>
    <row r="25563" spans="1:5" x14ac:dyDescent="0.3">
      <c r="A25563">
        <v>39200195</v>
      </c>
      <c r="B25563" t="s">
        <v>1438</v>
      </c>
      <c r="C25563" t="s">
        <v>8</v>
      </c>
      <c r="D25563" t="s">
        <v>2379</v>
      </c>
      <c r="E25563">
        <v>0</v>
      </c>
    </row>
    <row r="25564" spans="1:5" x14ac:dyDescent="0.3">
      <c r="A25564">
        <v>39200195</v>
      </c>
      <c r="B25564" t="s">
        <v>1438</v>
      </c>
      <c r="C25564" t="s">
        <v>8</v>
      </c>
      <c r="D25564" t="s">
        <v>2380</v>
      </c>
      <c r="E25564">
        <v>0</v>
      </c>
    </row>
    <row r="25565" spans="1:5" x14ac:dyDescent="0.3">
      <c r="A25565">
        <v>39200195</v>
      </c>
      <c r="B25565" t="s">
        <v>1438</v>
      </c>
      <c r="C25565" t="s">
        <v>8</v>
      </c>
      <c r="D25565" t="s">
        <v>2381</v>
      </c>
      <c r="E25565">
        <v>-2</v>
      </c>
    </row>
    <row r="25566" spans="1:5" x14ac:dyDescent="0.3">
      <c r="A25566">
        <v>39200195</v>
      </c>
      <c r="B25566" t="s">
        <v>1438</v>
      </c>
      <c r="C25566" t="s">
        <v>8</v>
      </c>
      <c r="D25566" t="s">
        <v>2382</v>
      </c>
      <c r="E25566">
        <v>0</v>
      </c>
    </row>
    <row r="25567" spans="1:5" x14ac:dyDescent="0.3">
      <c r="A25567">
        <v>39200195</v>
      </c>
      <c r="B25567" t="s">
        <v>1438</v>
      </c>
      <c r="C25567" t="s">
        <v>8</v>
      </c>
      <c r="D25567" t="s">
        <v>2383</v>
      </c>
      <c r="E25567">
        <v>0</v>
      </c>
    </row>
    <row r="25568" spans="1:5" x14ac:dyDescent="0.3">
      <c r="A25568">
        <v>39200195</v>
      </c>
      <c r="B25568" t="s">
        <v>1438</v>
      </c>
      <c r="C25568" t="s">
        <v>8</v>
      </c>
      <c r="D25568" t="s">
        <v>2384</v>
      </c>
      <c r="E25568">
        <v>0</v>
      </c>
    </row>
    <row r="25569" spans="1:5" x14ac:dyDescent="0.3">
      <c r="A25569">
        <v>39200195</v>
      </c>
      <c r="B25569" t="s">
        <v>1438</v>
      </c>
      <c r="C25569" t="s">
        <v>8</v>
      </c>
      <c r="D25569" t="s">
        <v>2385</v>
      </c>
      <c r="E25569">
        <v>0</v>
      </c>
    </row>
    <row r="25570" spans="1:5" x14ac:dyDescent="0.3">
      <c r="A25570">
        <v>39200195</v>
      </c>
      <c r="B25570" t="s">
        <v>1438</v>
      </c>
      <c r="C25570" t="s">
        <v>8</v>
      </c>
      <c r="D25570" t="s">
        <v>2386</v>
      </c>
      <c r="E25570">
        <v>0</v>
      </c>
    </row>
    <row r="25571" spans="1:5" x14ac:dyDescent="0.3">
      <c r="A25571">
        <v>39200195</v>
      </c>
      <c r="B25571" t="s">
        <v>1438</v>
      </c>
      <c r="C25571" t="s">
        <v>8</v>
      </c>
      <c r="D25571" t="s">
        <v>2387</v>
      </c>
      <c r="E25571">
        <v>0</v>
      </c>
    </row>
    <row r="25572" spans="1:5" x14ac:dyDescent="0.3">
      <c r="A25572">
        <v>39200195</v>
      </c>
      <c r="B25572" t="s">
        <v>1438</v>
      </c>
      <c r="C25572" t="s">
        <v>8</v>
      </c>
      <c r="D25572" t="s">
        <v>2388</v>
      </c>
      <c r="E25572">
        <v>0</v>
      </c>
    </row>
    <row r="25573" spans="1:5" x14ac:dyDescent="0.3">
      <c r="A25573">
        <v>39200195</v>
      </c>
      <c r="B25573" t="s">
        <v>1438</v>
      </c>
      <c r="C25573" t="s">
        <v>8</v>
      </c>
      <c r="D25573" t="s">
        <v>2389</v>
      </c>
      <c r="E25573">
        <v>0</v>
      </c>
    </row>
    <row r="25574" spans="1:5" x14ac:dyDescent="0.3">
      <c r="A25574">
        <v>39200195</v>
      </c>
      <c r="B25574" t="s">
        <v>1438</v>
      </c>
      <c r="C25574" t="s">
        <v>8</v>
      </c>
      <c r="D25574" t="s">
        <v>2390</v>
      </c>
      <c r="E25574">
        <v>-4</v>
      </c>
    </row>
    <row r="25575" spans="1:5" x14ac:dyDescent="0.3">
      <c r="A25575">
        <v>39200195</v>
      </c>
      <c r="B25575" t="s">
        <v>1438</v>
      </c>
      <c r="C25575" t="s">
        <v>8</v>
      </c>
      <c r="D25575" t="s">
        <v>2391</v>
      </c>
      <c r="E25575">
        <v>0</v>
      </c>
    </row>
    <row r="25576" spans="1:5" x14ac:dyDescent="0.3">
      <c r="A25576">
        <v>39200195</v>
      </c>
      <c r="B25576" t="s">
        <v>1438</v>
      </c>
      <c r="C25576" t="s">
        <v>8</v>
      </c>
      <c r="D25576" t="s">
        <v>2392</v>
      </c>
      <c r="E25576">
        <v>-2</v>
      </c>
    </row>
    <row r="25577" spans="1:5" x14ac:dyDescent="0.3">
      <c r="A25577">
        <v>39200195</v>
      </c>
      <c r="B25577" t="s">
        <v>1438</v>
      </c>
      <c r="C25577" t="s">
        <v>8</v>
      </c>
      <c r="D25577" t="s">
        <v>2393</v>
      </c>
      <c r="E25577">
        <v>0</v>
      </c>
    </row>
    <row r="25578" spans="1:5" x14ac:dyDescent="0.3">
      <c r="A25578">
        <v>39200195</v>
      </c>
      <c r="B25578" t="s">
        <v>1438</v>
      </c>
      <c r="C25578" t="s">
        <v>8</v>
      </c>
      <c r="D25578" t="s">
        <v>2394</v>
      </c>
      <c r="E25578">
        <v>0</v>
      </c>
    </row>
    <row r="25579" spans="1:5" x14ac:dyDescent="0.3">
      <c r="A25579">
        <v>39200195</v>
      </c>
      <c r="B25579" t="s">
        <v>1438</v>
      </c>
      <c r="C25579" t="s">
        <v>8</v>
      </c>
      <c r="D25579" t="s">
        <v>2395</v>
      </c>
      <c r="E25579">
        <v>0</v>
      </c>
    </row>
    <row r="25580" spans="1:5" x14ac:dyDescent="0.3">
      <c r="A25580">
        <v>39200195</v>
      </c>
      <c r="B25580" t="s">
        <v>1438</v>
      </c>
      <c r="C25580" t="s">
        <v>8</v>
      </c>
      <c r="D25580" t="s">
        <v>2396</v>
      </c>
      <c r="E25580">
        <v>0</v>
      </c>
    </row>
    <row r="25581" spans="1:5" x14ac:dyDescent="0.3">
      <c r="A25581">
        <v>39200195</v>
      </c>
      <c r="B25581" t="s">
        <v>1438</v>
      </c>
      <c r="C25581" t="s">
        <v>8</v>
      </c>
      <c r="D25581" t="s">
        <v>2397</v>
      </c>
      <c r="E25581">
        <v>0</v>
      </c>
    </row>
    <row r="25582" spans="1:5" x14ac:dyDescent="0.3">
      <c r="A25582">
        <v>39200195</v>
      </c>
      <c r="B25582" t="s">
        <v>1438</v>
      </c>
      <c r="C25582" t="s">
        <v>8</v>
      </c>
      <c r="D25582" t="s">
        <v>2398</v>
      </c>
      <c r="E25582">
        <v>0</v>
      </c>
    </row>
    <row r="25583" spans="1:5" x14ac:dyDescent="0.3">
      <c r="A25583">
        <v>39200195</v>
      </c>
      <c r="B25583" t="s">
        <v>1438</v>
      </c>
      <c r="C25583" t="s">
        <v>8</v>
      </c>
      <c r="D25583" t="s">
        <v>2399</v>
      </c>
      <c r="E25583">
        <v>-4</v>
      </c>
    </row>
    <row r="25584" spans="1:5" x14ac:dyDescent="0.3">
      <c r="A25584">
        <v>39200195</v>
      </c>
      <c r="B25584" t="s">
        <v>1438</v>
      </c>
      <c r="C25584" t="s">
        <v>8</v>
      </c>
      <c r="D25584" t="s">
        <v>2400</v>
      </c>
      <c r="E25584">
        <v>0</v>
      </c>
    </row>
    <row r="25585" spans="1:5" x14ac:dyDescent="0.3">
      <c r="A25585">
        <v>39200195</v>
      </c>
      <c r="B25585" t="s">
        <v>1438</v>
      </c>
      <c r="C25585" t="s">
        <v>8</v>
      </c>
      <c r="D25585" t="s">
        <v>2401</v>
      </c>
      <c r="E25585">
        <v>-4</v>
      </c>
    </row>
    <row r="25586" spans="1:5" x14ac:dyDescent="0.3">
      <c r="A25586">
        <v>39200195</v>
      </c>
      <c r="B25586" t="s">
        <v>1438</v>
      </c>
      <c r="C25586" t="s">
        <v>8</v>
      </c>
      <c r="D25586" t="s">
        <v>2402</v>
      </c>
      <c r="E25586">
        <v>-1</v>
      </c>
    </row>
    <row r="25587" spans="1:5" x14ac:dyDescent="0.3">
      <c r="A25587">
        <v>39200195</v>
      </c>
      <c r="B25587" t="s">
        <v>1438</v>
      </c>
      <c r="C25587" t="s">
        <v>8</v>
      </c>
      <c r="D25587" t="s">
        <v>2403</v>
      </c>
      <c r="E25587">
        <v>0</v>
      </c>
    </row>
    <row r="25588" spans="1:5" x14ac:dyDescent="0.3">
      <c r="A25588">
        <v>39200195</v>
      </c>
      <c r="B25588" t="s">
        <v>1438</v>
      </c>
      <c r="C25588" t="s">
        <v>8</v>
      </c>
      <c r="D25588" t="s">
        <v>2404</v>
      </c>
      <c r="E25588">
        <v>0</v>
      </c>
    </row>
    <row r="25589" spans="1:5" x14ac:dyDescent="0.3">
      <c r="A25589">
        <v>39200195</v>
      </c>
      <c r="B25589" t="s">
        <v>1438</v>
      </c>
      <c r="C25589" t="s">
        <v>8</v>
      </c>
      <c r="D25589" t="s">
        <v>2405</v>
      </c>
      <c r="E25589">
        <v>0</v>
      </c>
    </row>
    <row r="25590" spans="1:5" x14ac:dyDescent="0.3">
      <c r="A25590">
        <v>39200195</v>
      </c>
      <c r="B25590" t="s">
        <v>1438</v>
      </c>
      <c r="C25590" t="s">
        <v>8</v>
      </c>
      <c r="D25590" t="s">
        <v>2406</v>
      </c>
      <c r="E25590">
        <v>-1</v>
      </c>
    </row>
    <row r="25591" spans="1:5" x14ac:dyDescent="0.3">
      <c r="A25591">
        <v>39200195</v>
      </c>
      <c r="B25591" t="s">
        <v>1438</v>
      </c>
      <c r="C25591" t="s">
        <v>8</v>
      </c>
      <c r="D25591" t="s">
        <v>2407</v>
      </c>
      <c r="E25591">
        <v>-4</v>
      </c>
    </row>
    <row r="25592" spans="1:5" x14ac:dyDescent="0.3">
      <c r="A25592">
        <v>39200195</v>
      </c>
      <c r="B25592" t="s">
        <v>1438</v>
      </c>
      <c r="C25592" t="s">
        <v>8</v>
      </c>
      <c r="D25592" t="s">
        <v>2408</v>
      </c>
      <c r="E25592">
        <v>0</v>
      </c>
    </row>
    <row r="25593" spans="1:5" x14ac:dyDescent="0.3">
      <c r="A25593">
        <v>39200195</v>
      </c>
      <c r="B25593" t="s">
        <v>1438</v>
      </c>
      <c r="C25593" t="s">
        <v>8</v>
      </c>
      <c r="D25593" t="s">
        <v>2409</v>
      </c>
      <c r="E25593">
        <v>0</v>
      </c>
    </row>
    <row r="25594" spans="1:5" x14ac:dyDescent="0.3">
      <c r="A25594">
        <v>39200195</v>
      </c>
      <c r="B25594" t="s">
        <v>1438</v>
      </c>
      <c r="C25594" t="s">
        <v>8</v>
      </c>
      <c r="D25594" t="s">
        <v>2410</v>
      </c>
      <c r="E25594">
        <v>0</v>
      </c>
    </row>
    <row r="25595" spans="1:5" x14ac:dyDescent="0.3">
      <c r="A25595">
        <v>39200195</v>
      </c>
      <c r="B25595" t="s">
        <v>1438</v>
      </c>
      <c r="C25595" t="s">
        <v>8</v>
      </c>
      <c r="D25595" t="s">
        <v>2411</v>
      </c>
      <c r="E25595">
        <v>-4</v>
      </c>
    </row>
    <row r="25596" spans="1:5" x14ac:dyDescent="0.3">
      <c r="A25596">
        <v>39200195</v>
      </c>
      <c r="B25596" t="s">
        <v>1438</v>
      </c>
      <c r="C25596" t="s">
        <v>8</v>
      </c>
      <c r="D25596" t="s">
        <v>2412</v>
      </c>
      <c r="E25596">
        <v>-2</v>
      </c>
    </row>
    <row r="25597" spans="1:5" x14ac:dyDescent="0.3">
      <c r="A25597">
        <v>39200195</v>
      </c>
      <c r="B25597" t="s">
        <v>1438</v>
      </c>
      <c r="C25597" t="s">
        <v>8</v>
      </c>
      <c r="D25597" t="s">
        <v>2413</v>
      </c>
      <c r="E25597">
        <v>0</v>
      </c>
    </row>
    <row r="25598" spans="1:5" x14ac:dyDescent="0.3">
      <c r="A25598">
        <v>23320067</v>
      </c>
      <c r="B25598" t="s">
        <v>1440</v>
      </c>
      <c r="C25598" t="s">
        <v>8</v>
      </c>
      <c r="D25598" t="s">
        <v>2378</v>
      </c>
      <c r="E25598">
        <v>-3</v>
      </c>
    </row>
    <row r="25599" spans="1:5" x14ac:dyDescent="0.3">
      <c r="A25599">
        <v>23320067</v>
      </c>
      <c r="B25599" t="s">
        <v>1440</v>
      </c>
      <c r="C25599" t="s">
        <v>8</v>
      </c>
      <c r="D25599" t="s">
        <v>2379</v>
      </c>
      <c r="E25599">
        <v>-2</v>
      </c>
    </row>
    <row r="25600" spans="1:5" x14ac:dyDescent="0.3">
      <c r="A25600">
        <v>23320067</v>
      </c>
      <c r="B25600" t="s">
        <v>1440</v>
      </c>
      <c r="C25600" t="s">
        <v>8</v>
      </c>
      <c r="D25600" t="s">
        <v>2380</v>
      </c>
      <c r="E25600">
        <v>-2</v>
      </c>
    </row>
    <row r="25601" spans="1:5" x14ac:dyDescent="0.3">
      <c r="A25601">
        <v>23320067</v>
      </c>
      <c r="B25601" t="s">
        <v>1440</v>
      </c>
      <c r="C25601" t="s">
        <v>8</v>
      </c>
      <c r="D25601" t="s">
        <v>2381</v>
      </c>
      <c r="E25601">
        <v>0</v>
      </c>
    </row>
    <row r="25602" spans="1:5" x14ac:dyDescent="0.3">
      <c r="A25602">
        <v>23320067</v>
      </c>
      <c r="B25602" t="s">
        <v>1440</v>
      </c>
      <c r="C25602" t="s">
        <v>8</v>
      </c>
      <c r="D25602" t="s">
        <v>2382</v>
      </c>
      <c r="E25602">
        <v>0</v>
      </c>
    </row>
    <row r="25603" spans="1:5" x14ac:dyDescent="0.3">
      <c r="A25603">
        <v>23320067</v>
      </c>
      <c r="B25603" t="s">
        <v>1440</v>
      </c>
      <c r="C25603" t="s">
        <v>8</v>
      </c>
      <c r="D25603" t="s">
        <v>2383</v>
      </c>
      <c r="E25603">
        <v>-4</v>
      </c>
    </row>
    <row r="25604" spans="1:5" x14ac:dyDescent="0.3">
      <c r="A25604">
        <v>23320067</v>
      </c>
      <c r="B25604" t="s">
        <v>1440</v>
      </c>
      <c r="C25604" t="s">
        <v>8</v>
      </c>
      <c r="D25604" t="s">
        <v>2384</v>
      </c>
      <c r="E25604">
        <v>0</v>
      </c>
    </row>
    <row r="25605" spans="1:5" x14ac:dyDescent="0.3">
      <c r="A25605">
        <v>23320067</v>
      </c>
      <c r="B25605" t="s">
        <v>1440</v>
      </c>
      <c r="C25605" t="s">
        <v>8</v>
      </c>
      <c r="D25605" t="s">
        <v>2385</v>
      </c>
      <c r="E25605">
        <v>-2</v>
      </c>
    </row>
    <row r="25606" spans="1:5" x14ac:dyDescent="0.3">
      <c r="A25606">
        <v>23320067</v>
      </c>
      <c r="B25606" t="s">
        <v>1440</v>
      </c>
      <c r="C25606" t="s">
        <v>8</v>
      </c>
      <c r="D25606" t="s">
        <v>2386</v>
      </c>
      <c r="E25606">
        <v>-2</v>
      </c>
    </row>
    <row r="25607" spans="1:5" x14ac:dyDescent="0.3">
      <c r="A25607">
        <v>23320067</v>
      </c>
      <c r="B25607" t="s">
        <v>1440</v>
      </c>
      <c r="C25607" t="s">
        <v>8</v>
      </c>
      <c r="D25607" t="s">
        <v>2387</v>
      </c>
      <c r="E25607">
        <v>0</v>
      </c>
    </row>
    <row r="25608" spans="1:5" x14ac:dyDescent="0.3">
      <c r="A25608">
        <v>23320067</v>
      </c>
      <c r="B25608" t="s">
        <v>1440</v>
      </c>
      <c r="C25608" t="s">
        <v>8</v>
      </c>
      <c r="D25608" t="s">
        <v>2388</v>
      </c>
      <c r="E25608">
        <v>-5</v>
      </c>
    </row>
    <row r="25609" spans="1:5" x14ac:dyDescent="0.3">
      <c r="A25609">
        <v>23320067</v>
      </c>
      <c r="B25609" t="s">
        <v>1440</v>
      </c>
      <c r="C25609" t="s">
        <v>8</v>
      </c>
      <c r="D25609" t="s">
        <v>2389</v>
      </c>
      <c r="E25609">
        <v>0</v>
      </c>
    </row>
    <row r="25610" spans="1:5" x14ac:dyDescent="0.3">
      <c r="A25610">
        <v>23320067</v>
      </c>
      <c r="B25610" t="s">
        <v>1440</v>
      </c>
      <c r="C25610" t="s">
        <v>8</v>
      </c>
      <c r="D25610" t="s">
        <v>2390</v>
      </c>
      <c r="E25610">
        <v>-2</v>
      </c>
    </row>
    <row r="25611" spans="1:5" x14ac:dyDescent="0.3">
      <c r="A25611">
        <v>23320067</v>
      </c>
      <c r="B25611" t="s">
        <v>1440</v>
      </c>
      <c r="C25611" t="s">
        <v>8</v>
      </c>
      <c r="D25611" t="s">
        <v>2391</v>
      </c>
      <c r="E25611">
        <v>0</v>
      </c>
    </row>
    <row r="25612" spans="1:5" x14ac:dyDescent="0.3">
      <c r="A25612">
        <v>23320067</v>
      </c>
      <c r="B25612" t="s">
        <v>1440</v>
      </c>
      <c r="C25612" t="s">
        <v>8</v>
      </c>
      <c r="D25612" t="s">
        <v>2392</v>
      </c>
      <c r="E25612">
        <v>0</v>
      </c>
    </row>
    <row r="25613" spans="1:5" x14ac:dyDescent="0.3">
      <c r="A25613">
        <v>23320067</v>
      </c>
      <c r="B25613" t="s">
        <v>1440</v>
      </c>
      <c r="C25613" t="s">
        <v>8</v>
      </c>
      <c r="D25613" t="s">
        <v>2393</v>
      </c>
      <c r="E25613">
        <v>-3</v>
      </c>
    </row>
    <row r="25614" spans="1:5" x14ac:dyDescent="0.3">
      <c r="A25614">
        <v>23320067</v>
      </c>
      <c r="B25614" t="s">
        <v>1440</v>
      </c>
      <c r="C25614" t="s">
        <v>8</v>
      </c>
      <c r="D25614" t="s">
        <v>2394</v>
      </c>
      <c r="E25614">
        <v>0</v>
      </c>
    </row>
    <row r="25615" spans="1:5" x14ac:dyDescent="0.3">
      <c r="A25615">
        <v>23320067</v>
      </c>
      <c r="B25615" t="s">
        <v>1440</v>
      </c>
      <c r="C25615" t="s">
        <v>8</v>
      </c>
      <c r="D25615" t="s">
        <v>2395</v>
      </c>
      <c r="E25615">
        <v>-2</v>
      </c>
    </row>
    <row r="25616" spans="1:5" x14ac:dyDescent="0.3">
      <c r="A25616">
        <v>23320067</v>
      </c>
      <c r="B25616" t="s">
        <v>1440</v>
      </c>
      <c r="C25616" t="s">
        <v>8</v>
      </c>
      <c r="D25616" t="s">
        <v>2396</v>
      </c>
      <c r="E25616">
        <v>0</v>
      </c>
    </row>
    <row r="25617" spans="1:5" x14ac:dyDescent="0.3">
      <c r="A25617">
        <v>23320067</v>
      </c>
      <c r="B25617" t="s">
        <v>1440</v>
      </c>
      <c r="C25617" t="s">
        <v>8</v>
      </c>
      <c r="D25617" t="s">
        <v>2397</v>
      </c>
      <c r="E25617">
        <v>0</v>
      </c>
    </row>
    <row r="25618" spans="1:5" x14ac:dyDescent="0.3">
      <c r="A25618">
        <v>23320067</v>
      </c>
      <c r="B25618" t="s">
        <v>1440</v>
      </c>
      <c r="C25618" t="s">
        <v>8</v>
      </c>
      <c r="D25618" t="s">
        <v>2398</v>
      </c>
      <c r="E25618">
        <v>-2</v>
      </c>
    </row>
    <row r="25619" spans="1:5" x14ac:dyDescent="0.3">
      <c r="A25619">
        <v>23320067</v>
      </c>
      <c r="B25619" t="s">
        <v>1440</v>
      </c>
      <c r="C25619" t="s">
        <v>8</v>
      </c>
      <c r="D25619" t="s">
        <v>2399</v>
      </c>
      <c r="E25619">
        <v>-2</v>
      </c>
    </row>
    <row r="25620" spans="1:5" x14ac:dyDescent="0.3">
      <c r="A25620">
        <v>23320067</v>
      </c>
      <c r="B25620" t="s">
        <v>1440</v>
      </c>
      <c r="C25620" t="s">
        <v>8</v>
      </c>
      <c r="D25620" t="s">
        <v>2400</v>
      </c>
      <c r="E25620">
        <v>-2</v>
      </c>
    </row>
    <row r="25621" spans="1:5" x14ac:dyDescent="0.3">
      <c r="A25621">
        <v>23320067</v>
      </c>
      <c r="B25621" t="s">
        <v>1440</v>
      </c>
      <c r="C25621" t="s">
        <v>8</v>
      </c>
      <c r="D25621" t="s">
        <v>2401</v>
      </c>
      <c r="E25621">
        <v>-1</v>
      </c>
    </row>
    <row r="25622" spans="1:5" x14ac:dyDescent="0.3">
      <c r="A25622">
        <v>23320067</v>
      </c>
      <c r="B25622" t="s">
        <v>1440</v>
      </c>
      <c r="C25622" t="s">
        <v>8</v>
      </c>
      <c r="D25622" t="s">
        <v>2402</v>
      </c>
      <c r="E25622">
        <v>-3</v>
      </c>
    </row>
    <row r="25623" spans="1:5" x14ac:dyDescent="0.3">
      <c r="A25623">
        <v>23320067</v>
      </c>
      <c r="B25623" t="s">
        <v>1440</v>
      </c>
      <c r="C25623" t="s">
        <v>8</v>
      </c>
      <c r="D25623" t="s">
        <v>2403</v>
      </c>
      <c r="E25623">
        <v>-4</v>
      </c>
    </row>
    <row r="25624" spans="1:5" x14ac:dyDescent="0.3">
      <c r="A25624">
        <v>23320067</v>
      </c>
      <c r="B25624" t="s">
        <v>1440</v>
      </c>
      <c r="C25624" t="s">
        <v>8</v>
      </c>
      <c r="D25624" t="s">
        <v>2404</v>
      </c>
      <c r="E25624">
        <v>0</v>
      </c>
    </row>
    <row r="25625" spans="1:5" x14ac:dyDescent="0.3">
      <c r="A25625">
        <v>23320067</v>
      </c>
      <c r="B25625" t="s">
        <v>1440</v>
      </c>
      <c r="C25625" t="s">
        <v>8</v>
      </c>
      <c r="D25625" t="s">
        <v>2405</v>
      </c>
      <c r="E25625">
        <v>0</v>
      </c>
    </row>
    <row r="25626" spans="1:5" x14ac:dyDescent="0.3">
      <c r="A25626">
        <v>23320067</v>
      </c>
      <c r="B25626" t="s">
        <v>1440</v>
      </c>
      <c r="C25626" t="s">
        <v>8</v>
      </c>
      <c r="D25626" t="s">
        <v>2406</v>
      </c>
      <c r="E25626">
        <v>0</v>
      </c>
    </row>
    <row r="25627" spans="1:5" x14ac:dyDescent="0.3">
      <c r="A25627">
        <v>23320067</v>
      </c>
      <c r="B25627" t="s">
        <v>1440</v>
      </c>
      <c r="C25627" t="s">
        <v>8</v>
      </c>
      <c r="D25627" t="s">
        <v>2407</v>
      </c>
      <c r="E25627">
        <v>0</v>
      </c>
    </row>
    <row r="25628" spans="1:5" x14ac:dyDescent="0.3">
      <c r="A25628">
        <v>23320067</v>
      </c>
      <c r="B25628" t="s">
        <v>1440</v>
      </c>
      <c r="C25628" t="s">
        <v>8</v>
      </c>
      <c r="D25628" t="s">
        <v>2408</v>
      </c>
      <c r="E25628">
        <v>0</v>
      </c>
    </row>
    <row r="25629" spans="1:5" x14ac:dyDescent="0.3">
      <c r="A25629">
        <v>23320067</v>
      </c>
      <c r="B25629" t="s">
        <v>1440</v>
      </c>
      <c r="C25629" t="s">
        <v>8</v>
      </c>
      <c r="D25629" t="s">
        <v>2409</v>
      </c>
      <c r="E25629">
        <v>-1</v>
      </c>
    </row>
    <row r="25630" spans="1:5" x14ac:dyDescent="0.3">
      <c r="A25630">
        <v>23320067</v>
      </c>
      <c r="B25630" t="s">
        <v>1440</v>
      </c>
      <c r="C25630" t="s">
        <v>8</v>
      </c>
      <c r="D25630" t="s">
        <v>2410</v>
      </c>
      <c r="E25630">
        <v>-3</v>
      </c>
    </row>
    <row r="25631" spans="1:5" x14ac:dyDescent="0.3">
      <c r="A25631">
        <v>23320067</v>
      </c>
      <c r="B25631" t="s">
        <v>1440</v>
      </c>
      <c r="C25631" t="s">
        <v>8</v>
      </c>
      <c r="D25631" t="s">
        <v>2411</v>
      </c>
      <c r="E25631">
        <v>-5</v>
      </c>
    </row>
    <row r="25632" spans="1:5" x14ac:dyDescent="0.3">
      <c r="A25632">
        <v>23320067</v>
      </c>
      <c r="B25632" t="s">
        <v>1440</v>
      </c>
      <c r="C25632" t="s">
        <v>8</v>
      </c>
      <c r="D25632" t="s">
        <v>2412</v>
      </c>
      <c r="E25632">
        <v>-1</v>
      </c>
    </row>
    <row r="25633" spans="1:5" x14ac:dyDescent="0.3">
      <c r="A25633">
        <v>23320067</v>
      </c>
      <c r="B25633" t="s">
        <v>1440</v>
      </c>
      <c r="C25633" t="s">
        <v>8</v>
      </c>
      <c r="D25633" t="s">
        <v>2413</v>
      </c>
      <c r="E25633">
        <v>-1</v>
      </c>
    </row>
    <row r="25634" spans="1:5" x14ac:dyDescent="0.3">
      <c r="A25634">
        <v>23320042</v>
      </c>
      <c r="B25634" t="s">
        <v>1442</v>
      </c>
      <c r="C25634" t="s">
        <v>8</v>
      </c>
      <c r="D25634" t="s">
        <v>2378</v>
      </c>
      <c r="E25634">
        <v>0</v>
      </c>
    </row>
    <row r="25635" spans="1:5" x14ac:dyDescent="0.3">
      <c r="A25635">
        <v>23320042</v>
      </c>
      <c r="B25635" t="s">
        <v>1442</v>
      </c>
      <c r="C25635" t="s">
        <v>8</v>
      </c>
      <c r="D25635" t="s">
        <v>2379</v>
      </c>
      <c r="E25635">
        <v>-2</v>
      </c>
    </row>
    <row r="25636" spans="1:5" x14ac:dyDescent="0.3">
      <c r="A25636">
        <v>23320042</v>
      </c>
      <c r="B25636" t="s">
        <v>1442</v>
      </c>
      <c r="C25636" t="s">
        <v>8</v>
      </c>
      <c r="D25636" t="s">
        <v>2380</v>
      </c>
      <c r="E25636">
        <v>0</v>
      </c>
    </row>
    <row r="25637" spans="1:5" x14ac:dyDescent="0.3">
      <c r="A25637">
        <v>23320042</v>
      </c>
      <c r="B25637" t="s">
        <v>1442</v>
      </c>
      <c r="C25637" t="s">
        <v>8</v>
      </c>
      <c r="D25637" t="s">
        <v>2381</v>
      </c>
      <c r="E25637">
        <v>-1</v>
      </c>
    </row>
    <row r="25638" spans="1:5" x14ac:dyDescent="0.3">
      <c r="A25638">
        <v>23320042</v>
      </c>
      <c r="B25638" t="s">
        <v>1442</v>
      </c>
      <c r="C25638" t="s">
        <v>8</v>
      </c>
      <c r="D25638" t="s">
        <v>2382</v>
      </c>
      <c r="E25638">
        <v>0</v>
      </c>
    </row>
    <row r="25639" spans="1:5" x14ac:dyDescent="0.3">
      <c r="A25639">
        <v>23320042</v>
      </c>
      <c r="B25639" t="s">
        <v>1442</v>
      </c>
      <c r="C25639" t="s">
        <v>8</v>
      </c>
      <c r="D25639" t="s">
        <v>2383</v>
      </c>
      <c r="E25639">
        <v>0</v>
      </c>
    </row>
    <row r="25640" spans="1:5" x14ac:dyDescent="0.3">
      <c r="A25640">
        <v>23320042</v>
      </c>
      <c r="B25640" t="s">
        <v>1442</v>
      </c>
      <c r="C25640" t="s">
        <v>8</v>
      </c>
      <c r="D25640" t="s">
        <v>2384</v>
      </c>
      <c r="E25640">
        <v>0</v>
      </c>
    </row>
    <row r="25641" spans="1:5" x14ac:dyDescent="0.3">
      <c r="A25641">
        <v>23320042</v>
      </c>
      <c r="B25641" t="s">
        <v>1442</v>
      </c>
      <c r="C25641" t="s">
        <v>8</v>
      </c>
      <c r="D25641" t="s">
        <v>2385</v>
      </c>
      <c r="E25641">
        <v>0</v>
      </c>
    </row>
    <row r="25642" spans="1:5" x14ac:dyDescent="0.3">
      <c r="A25642">
        <v>23320042</v>
      </c>
      <c r="B25642" t="s">
        <v>1442</v>
      </c>
      <c r="C25642" t="s">
        <v>8</v>
      </c>
      <c r="D25642" t="s">
        <v>2386</v>
      </c>
      <c r="E25642">
        <v>0</v>
      </c>
    </row>
    <row r="25643" spans="1:5" x14ac:dyDescent="0.3">
      <c r="A25643">
        <v>23320042</v>
      </c>
      <c r="B25643" t="s">
        <v>1442</v>
      </c>
      <c r="C25643" t="s">
        <v>8</v>
      </c>
      <c r="D25643" t="s">
        <v>2387</v>
      </c>
      <c r="E25643">
        <v>0</v>
      </c>
    </row>
    <row r="25644" spans="1:5" x14ac:dyDescent="0.3">
      <c r="A25644">
        <v>23320042</v>
      </c>
      <c r="B25644" t="s">
        <v>1442</v>
      </c>
      <c r="C25644" t="s">
        <v>8</v>
      </c>
      <c r="D25644" t="s">
        <v>2388</v>
      </c>
      <c r="E25644">
        <v>0</v>
      </c>
    </row>
    <row r="25645" spans="1:5" x14ac:dyDescent="0.3">
      <c r="A25645">
        <v>23320042</v>
      </c>
      <c r="B25645" t="s">
        <v>1442</v>
      </c>
      <c r="C25645" t="s">
        <v>8</v>
      </c>
      <c r="D25645" t="s">
        <v>2389</v>
      </c>
      <c r="E25645">
        <v>0</v>
      </c>
    </row>
    <row r="25646" spans="1:5" x14ac:dyDescent="0.3">
      <c r="A25646">
        <v>23320042</v>
      </c>
      <c r="B25646" t="s">
        <v>1442</v>
      </c>
      <c r="C25646" t="s">
        <v>8</v>
      </c>
      <c r="D25646" t="s">
        <v>2390</v>
      </c>
      <c r="E25646">
        <v>-1</v>
      </c>
    </row>
    <row r="25647" spans="1:5" x14ac:dyDescent="0.3">
      <c r="A25647">
        <v>23320042</v>
      </c>
      <c r="B25647" t="s">
        <v>1442</v>
      </c>
      <c r="C25647" t="s">
        <v>8</v>
      </c>
      <c r="D25647" t="s">
        <v>2391</v>
      </c>
      <c r="E25647">
        <v>0</v>
      </c>
    </row>
    <row r="25648" spans="1:5" x14ac:dyDescent="0.3">
      <c r="A25648">
        <v>23320042</v>
      </c>
      <c r="B25648" t="s">
        <v>1442</v>
      </c>
      <c r="C25648" t="s">
        <v>8</v>
      </c>
      <c r="D25648" t="s">
        <v>2392</v>
      </c>
      <c r="E25648">
        <v>0</v>
      </c>
    </row>
    <row r="25649" spans="1:5" x14ac:dyDescent="0.3">
      <c r="A25649">
        <v>23320042</v>
      </c>
      <c r="B25649" t="s">
        <v>1442</v>
      </c>
      <c r="C25649" t="s">
        <v>8</v>
      </c>
      <c r="D25649" t="s">
        <v>2393</v>
      </c>
      <c r="E25649">
        <v>0</v>
      </c>
    </row>
    <row r="25650" spans="1:5" x14ac:dyDescent="0.3">
      <c r="A25650">
        <v>23320042</v>
      </c>
      <c r="B25650" t="s">
        <v>1442</v>
      </c>
      <c r="C25650" t="s">
        <v>8</v>
      </c>
      <c r="D25650" t="s">
        <v>2394</v>
      </c>
      <c r="E25650">
        <v>0</v>
      </c>
    </row>
    <row r="25651" spans="1:5" x14ac:dyDescent="0.3">
      <c r="A25651">
        <v>23320042</v>
      </c>
      <c r="B25651" t="s">
        <v>1442</v>
      </c>
      <c r="C25651" t="s">
        <v>8</v>
      </c>
      <c r="D25651" t="s">
        <v>2395</v>
      </c>
      <c r="E25651">
        <v>0</v>
      </c>
    </row>
    <row r="25652" spans="1:5" x14ac:dyDescent="0.3">
      <c r="A25652">
        <v>23320042</v>
      </c>
      <c r="B25652" t="s">
        <v>1442</v>
      </c>
      <c r="C25652" t="s">
        <v>8</v>
      </c>
      <c r="D25652" t="s">
        <v>2396</v>
      </c>
      <c r="E25652">
        <v>-4</v>
      </c>
    </row>
    <row r="25653" spans="1:5" x14ac:dyDescent="0.3">
      <c r="A25653">
        <v>23320042</v>
      </c>
      <c r="B25653" t="s">
        <v>1442</v>
      </c>
      <c r="C25653" t="s">
        <v>8</v>
      </c>
      <c r="D25653" t="s">
        <v>2397</v>
      </c>
      <c r="E25653">
        <v>0</v>
      </c>
    </row>
    <row r="25654" spans="1:5" x14ac:dyDescent="0.3">
      <c r="A25654">
        <v>23320042</v>
      </c>
      <c r="B25654" t="s">
        <v>1442</v>
      </c>
      <c r="C25654" t="s">
        <v>8</v>
      </c>
      <c r="D25654" t="s">
        <v>2398</v>
      </c>
      <c r="E25654">
        <v>0</v>
      </c>
    </row>
    <row r="25655" spans="1:5" x14ac:dyDescent="0.3">
      <c r="A25655">
        <v>23320042</v>
      </c>
      <c r="B25655" t="s">
        <v>1442</v>
      </c>
      <c r="C25655" t="s">
        <v>8</v>
      </c>
      <c r="D25655" t="s">
        <v>2399</v>
      </c>
      <c r="E25655">
        <v>0</v>
      </c>
    </row>
    <row r="25656" spans="1:5" x14ac:dyDescent="0.3">
      <c r="A25656">
        <v>23320042</v>
      </c>
      <c r="B25656" t="s">
        <v>1442</v>
      </c>
      <c r="C25656" t="s">
        <v>8</v>
      </c>
      <c r="D25656" t="s">
        <v>2400</v>
      </c>
      <c r="E25656">
        <v>0</v>
      </c>
    </row>
    <row r="25657" spans="1:5" x14ac:dyDescent="0.3">
      <c r="A25657">
        <v>23320042</v>
      </c>
      <c r="B25657" t="s">
        <v>1442</v>
      </c>
      <c r="C25657" t="s">
        <v>8</v>
      </c>
      <c r="D25657" t="s">
        <v>2401</v>
      </c>
      <c r="E25657">
        <v>0</v>
      </c>
    </row>
    <row r="25658" spans="1:5" x14ac:dyDescent="0.3">
      <c r="A25658">
        <v>23320042</v>
      </c>
      <c r="B25658" t="s">
        <v>1442</v>
      </c>
      <c r="C25658" t="s">
        <v>8</v>
      </c>
      <c r="D25658" t="s">
        <v>2402</v>
      </c>
      <c r="E25658">
        <v>0</v>
      </c>
    </row>
    <row r="25659" spans="1:5" x14ac:dyDescent="0.3">
      <c r="A25659">
        <v>23320042</v>
      </c>
      <c r="B25659" t="s">
        <v>1442</v>
      </c>
      <c r="C25659" t="s">
        <v>8</v>
      </c>
      <c r="D25659" t="s">
        <v>2403</v>
      </c>
      <c r="E25659">
        <v>0</v>
      </c>
    </row>
    <row r="25660" spans="1:5" x14ac:dyDescent="0.3">
      <c r="A25660">
        <v>23320042</v>
      </c>
      <c r="B25660" t="s">
        <v>1442</v>
      </c>
      <c r="C25660" t="s">
        <v>8</v>
      </c>
      <c r="D25660" t="s">
        <v>2404</v>
      </c>
      <c r="E25660">
        <v>0</v>
      </c>
    </row>
    <row r="25661" spans="1:5" x14ac:dyDescent="0.3">
      <c r="A25661">
        <v>23320042</v>
      </c>
      <c r="B25661" t="s">
        <v>1442</v>
      </c>
      <c r="C25661" t="s">
        <v>8</v>
      </c>
      <c r="D25661" t="s">
        <v>2405</v>
      </c>
      <c r="E25661">
        <v>0</v>
      </c>
    </row>
    <row r="25662" spans="1:5" x14ac:dyDescent="0.3">
      <c r="A25662">
        <v>23320042</v>
      </c>
      <c r="B25662" t="s">
        <v>1442</v>
      </c>
      <c r="C25662" t="s">
        <v>8</v>
      </c>
      <c r="D25662" t="s">
        <v>2406</v>
      </c>
      <c r="E25662">
        <v>0</v>
      </c>
    </row>
    <row r="25663" spans="1:5" x14ac:dyDescent="0.3">
      <c r="A25663">
        <v>23320042</v>
      </c>
      <c r="B25663" t="s">
        <v>1442</v>
      </c>
      <c r="C25663" t="s">
        <v>8</v>
      </c>
      <c r="D25663" t="s">
        <v>2407</v>
      </c>
      <c r="E25663">
        <v>0</v>
      </c>
    </row>
    <row r="25664" spans="1:5" x14ac:dyDescent="0.3">
      <c r="A25664">
        <v>23320042</v>
      </c>
      <c r="B25664" t="s">
        <v>1442</v>
      </c>
      <c r="C25664" t="s">
        <v>8</v>
      </c>
      <c r="D25664" t="s">
        <v>2408</v>
      </c>
      <c r="E25664">
        <v>-1</v>
      </c>
    </row>
    <row r="25665" spans="1:5" x14ac:dyDescent="0.3">
      <c r="A25665">
        <v>23320042</v>
      </c>
      <c r="B25665" t="s">
        <v>1442</v>
      </c>
      <c r="C25665" t="s">
        <v>8</v>
      </c>
      <c r="D25665" t="s">
        <v>2409</v>
      </c>
      <c r="E25665">
        <v>0</v>
      </c>
    </row>
    <row r="25666" spans="1:5" x14ac:dyDescent="0.3">
      <c r="A25666">
        <v>23320042</v>
      </c>
      <c r="B25666" t="s">
        <v>1442</v>
      </c>
      <c r="C25666" t="s">
        <v>8</v>
      </c>
      <c r="D25666" t="s">
        <v>2410</v>
      </c>
      <c r="E25666">
        <v>0</v>
      </c>
    </row>
    <row r="25667" spans="1:5" x14ac:dyDescent="0.3">
      <c r="A25667">
        <v>23320042</v>
      </c>
      <c r="B25667" t="s">
        <v>1442</v>
      </c>
      <c r="C25667" t="s">
        <v>8</v>
      </c>
      <c r="D25667" t="s">
        <v>2411</v>
      </c>
      <c r="E25667">
        <v>0</v>
      </c>
    </row>
    <row r="25668" spans="1:5" x14ac:dyDescent="0.3">
      <c r="A25668">
        <v>23320042</v>
      </c>
      <c r="B25668" t="s">
        <v>1442</v>
      </c>
      <c r="C25668" t="s">
        <v>8</v>
      </c>
      <c r="D25668" t="s">
        <v>2412</v>
      </c>
      <c r="E25668">
        <v>0</v>
      </c>
    </row>
    <row r="25669" spans="1:5" x14ac:dyDescent="0.3">
      <c r="A25669">
        <v>23320042</v>
      </c>
      <c r="B25669" t="s">
        <v>1442</v>
      </c>
      <c r="C25669" t="s">
        <v>8</v>
      </c>
      <c r="D25669" t="s">
        <v>2413</v>
      </c>
      <c r="E25669">
        <v>0</v>
      </c>
    </row>
    <row r="25670" spans="1:5" x14ac:dyDescent="0.3">
      <c r="A25670">
        <v>23320007</v>
      </c>
      <c r="B25670" t="s">
        <v>1444</v>
      </c>
      <c r="C25670" t="s">
        <v>8</v>
      </c>
      <c r="D25670" t="s">
        <v>2378</v>
      </c>
      <c r="E25670">
        <v>0</v>
      </c>
    </row>
    <row r="25671" spans="1:5" x14ac:dyDescent="0.3">
      <c r="A25671">
        <v>23320007</v>
      </c>
      <c r="B25671" t="s">
        <v>1444</v>
      </c>
      <c r="C25671" t="s">
        <v>8</v>
      </c>
      <c r="D25671" t="s">
        <v>2379</v>
      </c>
      <c r="E25671">
        <v>0</v>
      </c>
    </row>
    <row r="25672" spans="1:5" x14ac:dyDescent="0.3">
      <c r="A25672">
        <v>23320007</v>
      </c>
      <c r="B25672" t="s">
        <v>1444</v>
      </c>
      <c r="C25672" t="s">
        <v>8</v>
      </c>
      <c r="D25672" t="s">
        <v>2380</v>
      </c>
      <c r="E25672">
        <v>-8</v>
      </c>
    </row>
    <row r="25673" spans="1:5" x14ac:dyDescent="0.3">
      <c r="A25673">
        <v>23320007</v>
      </c>
      <c r="B25673" t="s">
        <v>1444</v>
      </c>
      <c r="C25673" t="s">
        <v>8</v>
      </c>
      <c r="D25673" t="s">
        <v>2381</v>
      </c>
      <c r="E25673">
        <v>0</v>
      </c>
    </row>
    <row r="25674" spans="1:5" x14ac:dyDescent="0.3">
      <c r="A25674">
        <v>23320007</v>
      </c>
      <c r="B25674" t="s">
        <v>1444</v>
      </c>
      <c r="C25674" t="s">
        <v>8</v>
      </c>
      <c r="D25674" t="s">
        <v>2382</v>
      </c>
      <c r="E25674">
        <v>0</v>
      </c>
    </row>
    <row r="25675" spans="1:5" x14ac:dyDescent="0.3">
      <c r="A25675">
        <v>23320007</v>
      </c>
      <c r="B25675" t="s">
        <v>1444</v>
      </c>
      <c r="C25675" t="s">
        <v>8</v>
      </c>
      <c r="D25675" t="s">
        <v>2383</v>
      </c>
      <c r="E25675">
        <v>0</v>
      </c>
    </row>
    <row r="25676" spans="1:5" x14ac:dyDescent="0.3">
      <c r="A25676">
        <v>23320007</v>
      </c>
      <c r="B25676" t="s">
        <v>1444</v>
      </c>
      <c r="C25676" t="s">
        <v>8</v>
      </c>
      <c r="D25676" t="s">
        <v>2384</v>
      </c>
      <c r="E25676">
        <v>0</v>
      </c>
    </row>
    <row r="25677" spans="1:5" x14ac:dyDescent="0.3">
      <c r="A25677">
        <v>23320007</v>
      </c>
      <c r="B25677" t="s">
        <v>1444</v>
      </c>
      <c r="C25677" t="s">
        <v>8</v>
      </c>
      <c r="D25677" t="s">
        <v>2385</v>
      </c>
      <c r="E25677">
        <v>0</v>
      </c>
    </row>
    <row r="25678" spans="1:5" x14ac:dyDescent="0.3">
      <c r="A25678">
        <v>23320007</v>
      </c>
      <c r="B25678" t="s">
        <v>1444</v>
      </c>
      <c r="C25678" t="s">
        <v>8</v>
      </c>
      <c r="D25678" t="s">
        <v>2386</v>
      </c>
      <c r="E25678">
        <v>0</v>
      </c>
    </row>
    <row r="25679" spans="1:5" x14ac:dyDescent="0.3">
      <c r="A25679">
        <v>23320007</v>
      </c>
      <c r="B25679" t="s">
        <v>1444</v>
      </c>
      <c r="C25679" t="s">
        <v>8</v>
      </c>
      <c r="D25679" t="s">
        <v>2387</v>
      </c>
      <c r="E25679">
        <v>-1</v>
      </c>
    </row>
    <row r="25680" spans="1:5" x14ac:dyDescent="0.3">
      <c r="A25680">
        <v>23320007</v>
      </c>
      <c r="B25680" t="s">
        <v>1444</v>
      </c>
      <c r="C25680" t="s">
        <v>8</v>
      </c>
      <c r="D25680" t="s">
        <v>2388</v>
      </c>
      <c r="E25680">
        <v>0</v>
      </c>
    </row>
    <row r="25681" spans="1:5" x14ac:dyDescent="0.3">
      <c r="A25681">
        <v>23320007</v>
      </c>
      <c r="B25681" t="s">
        <v>1444</v>
      </c>
      <c r="C25681" t="s">
        <v>8</v>
      </c>
      <c r="D25681" t="s">
        <v>2389</v>
      </c>
      <c r="E25681">
        <v>0</v>
      </c>
    </row>
    <row r="25682" spans="1:5" x14ac:dyDescent="0.3">
      <c r="A25682">
        <v>23320007</v>
      </c>
      <c r="B25682" t="s">
        <v>1444</v>
      </c>
      <c r="C25682" t="s">
        <v>8</v>
      </c>
      <c r="D25682" t="s">
        <v>2390</v>
      </c>
      <c r="E25682">
        <v>0</v>
      </c>
    </row>
    <row r="25683" spans="1:5" x14ac:dyDescent="0.3">
      <c r="A25683">
        <v>23320007</v>
      </c>
      <c r="B25683" t="s">
        <v>1444</v>
      </c>
      <c r="C25683" t="s">
        <v>8</v>
      </c>
      <c r="D25683" t="s">
        <v>2391</v>
      </c>
      <c r="E25683">
        <v>0</v>
      </c>
    </row>
    <row r="25684" spans="1:5" x14ac:dyDescent="0.3">
      <c r="A25684">
        <v>23320007</v>
      </c>
      <c r="B25684" t="s">
        <v>1444</v>
      </c>
      <c r="C25684" t="s">
        <v>8</v>
      </c>
      <c r="D25684" t="s">
        <v>2392</v>
      </c>
      <c r="E25684">
        <v>0</v>
      </c>
    </row>
    <row r="25685" spans="1:5" x14ac:dyDescent="0.3">
      <c r="A25685">
        <v>23320007</v>
      </c>
      <c r="B25685" t="s">
        <v>1444</v>
      </c>
      <c r="C25685" t="s">
        <v>8</v>
      </c>
      <c r="D25685" t="s">
        <v>2393</v>
      </c>
      <c r="E25685">
        <v>0</v>
      </c>
    </row>
    <row r="25686" spans="1:5" x14ac:dyDescent="0.3">
      <c r="A25686">
        <v>23320007</v>
      </c>
      <c r="B25686" t="s">
        <v>1444</v>
      </c>
      <c r="C25686" t="s">
        <v>8</v>
      </c>
      <c r="D25686" t="s">
        <v>2394</v>
      </c>
      <c r="E25686">
        <v>-2</v>
      </c>
    </row>
    <row r="25687" spans="1:5" x14ac:dyDescent="0.3">
      <c r="A25687">
        <v>23320007</v>
      </c>
      <c r="B25687" t="s">
        <v>1444</v>
      </c>
      <c r="C25687" t="s">
        <v>8</v>
      </c>
      <c r="D25687" t="s">
        <v>2395</v>
      </c>
      <c r="E25687">
        <v>0</v>
      </c>
    </row>
    <row r="25688" spans="1:5" x14ac:dyDescent="0.3">
      <c r="A25688">
        <v>23320007</v>
      </c>
      <c r="B25688" t="s">
        <v>1444</v>
      </c>
      <c r="C25688" t="s">
        <v>8</v>
      </c>
      <c r="D25688" t="s">
        <v>2396</v>
      </c>
      <c r="E25688">
        <v>-4</v>
      </c>
    </row>
    <row r="25689" spans="1:5" x14ac:dyDescent="0.3">
      <c r="A25689">
        <v>23320007</v>
      </c>
      <c r="B25689" t="s">
        <v>1444</v>
      </c>
      <c r="C25689" t="s">
        <v>8</v>
      </c>
      <c r="D25689" t="s">
        <v>2397</v>
      </c>
      <c r="E25689">
        <v>0</v>
      </c>
    </row>
    <row r="25690" spans="1:5" x14ac:dyDescent="0.3">
      <c r="A25690">
        <v>23320007</v>
      </c>
      <c r="B25690" t="s">
        <v>1444</v>
      </c>
      <c r="C25690" t="s">
        <v>8</v>
      </c>
      <c r="D25690" t="s">
        <v>2398</v>
      </c>
      <c r="E25690">
        <v>0</v>
      </c>
    </row>
    <row r="25691" spans="1:5" x14ac:dyDescent="0.3">
      <c r="A25691">
        <v>23320007</v>
      </c>
      <c r="B25691" t="s">
        <v>1444</v>
      </c>
      <c r="C25691" t="s">
        <v>8</v>
      </c>
      <c r="D25691" t="s">
        <v>2399</v>
      </c>
      <c r="E25691">
        <v>-1</v>
      </c>
    </row>
    <row r="25692" spans="1:5" x14ac:dyDescent="0.3">
      <c r="A25692">
        <v>23320007</v>
      </c>
      <c r="B25692" t="s">
        <v>1444</v>
      </c>
      <c r="C25692" t="s">
        <v>8</v>
      </c>
      <c r="D25692" t="s">
        <v>2400</v>
      </c>
      <c r="E25692">
        <v>0</v>
      </c>
    </row>
    <row r="25693" spans="1:5" x14ac:dyDescent="0.3">
      <c r="A25693">
        <v>23320007</v>
      </c>
      <c r="B25693" t="s">
        <v>1444</v>
      </c>
      <c r="C25693" t="s">
        <v>8</v>
      </c>
      <c r="D25693" t="s">
        <v>2401</v>
      </c>
      <c r="E25693">
        <v>0</v>
      </c>
    </row>
    <row r="25694" spans="1:5" x14ac:dyDescent="0.3">
      <c r="A25694">
        <v>23320007</v>
      </c>
      <c r="B25694" t="s">
        <v>1444</v>
      </c>
      <c r="C25694" t="s">
        <v>8</v>
      </c>
      <c r="D25694" t="s">
        <v>2402</v>
      </c>
      <c r="E25694">
        <v>0</v>
      </c>
    </row>
    <row r="25695" spans="1:5" x14ac:dyDescent="0.3">
      <c r="A25695">
        <v>23320007</v>
      </c>
      <c r="B25695" t="s">
        <v>1444</v>
      </c>
      <c r="C25695" t="s">
        <v>8</v>
      </c>
      <c r="D25695" t="s">
        <v>2403</v>
      </c>
      <c r="E25695">
        <v>-10</v>
      </c>
    </row>
    <row r="25696" spans="1:5" x14ac:dyDescent="0.3">
      <c r="A25696">
        <v>23320007</v>
      </c>
      <c r="B25696" t="s">
        <v>1444</v>
      </c>
      <c r="C25696" t="s">
        <v>8</v>
      </c>
      <c r="D25696" t="s">
        <v>2404</v>
      </c>
      <c r="E25696">
        <v>0</v>
      </c>
    </row>
    <row r="25697" spans="1:5" x14ac:dyDescent="0.3">
      <c r="A25697">
        <v>23320007</v>
      </c>
      <c r="B25697" t="s">
        <v>1444</v>
      </c>
      <c r="C25697" t="s">
        <v>8</v>
      </c>
      <c r="D25697" t="s">
        <v>2405</v>
      </c>
      <c r="E25697">
        <v>0</v>
      </c>
    </row>
    <row r="25698" spans="1:5" x14ac:dyDescent="0.3">
      <c r="A25698">
        <v>23320007</v>
      </c>
      <c r="B25698" t="s">
        <v>1444</v>
      </c>
      <c r="C25698" t="s">
        <v>8</v>
      </c>
      <c r="D25698" t="s">
        <v>2406</v>
      </c>
      <c r="E25698">
        <v>0</v>
      </c>
    </row>
    <row r="25699" spans="1:5" x14ac:dyDescent="0.3">
      <c r="A25699">
        <v>23320007</v>
      </c>
      <c r="B25699" t="s">
        <v>1444</v>
      </c>
      <c r="C25699" t="s">
        <v>8</v>
      </c>
      <c r="D25699" t="s">
        <v>2407</v>
      </c>
      <c r="E25699">
        <v>0</v>
      </c>
    </row>
    <row r="25700" spans="1:5" x14ac:dyDescent="0.3">
      <c r="A25700">
        <v>23320007</v>
      </c>
      <c r="B25700" t="s">
        <v>1444</v>
      </c>
      <c r="C25700" t="s">
        <v>8</v>
      </c>
      <c r="D25700" t="s">
        <v>2408</v>
      </c>
      <c r="E25700">
        <v>-2</v>
      </c>
    </row>
    <row r="25701" spans="1:5" x14ac:dyDescent="0.3">
      <c r="A25701">
        <v>23320007</v>
      </c>
      <c r="B25701" t="s">
        <v>1444</v>
      </c>
      <c r="C25701" t="s">
        <v>8</v>
      </c>
      <c r="D25701" t="s">
        <v>2409</v>
      </c>
      <c r="E25701">
        <v>0</v>
      </c>
    </row>
    <row r="25702" spans="1:5" x14ac:dyDescent="0.3">
      <c r="A25702">
        <v>23320007</v>
      </c>
      <c r="B25702" t="s">
        <v>1444</v>
      </c>
      <c r="C25702" t="s">
        <v>8</v>
      </c>
      <c r="D25702" t="s">
        <v>2410</v>
      </c>
      <c r="E25702">
        <v>0</v>
      </c>
    </row>
    <row r="25703" spans="1:5" x14ac:dyDescent="0.3">
      <c r="A25703">
        <v>23320007</v>
      </c>
      <c r="B25703" t="s">
        <v>1444</v>
      </c>
      <c r="C25703" t="s">
        <v>8</v>
      </c>
      <c r="D25703" t="s">
        <v>2411</v>
      </c>
      <c r="E25703">
        <v>-4</v>
      </c>
    </row>
    <row r="25704" spans="1:5" x14ac:dyDescent="0.3">
      <c r="A25704">
        <v>23320007</v>
      </c>
      <c r="B25704" t="s">
        <v>1444</v>
      </c>
      <c r="C25704" t="s">
        <v>8</v>
      </c>
      <c r="D25704" t="s">
        <v>2412</v>
      </c>
      <c r="E25704">
        <v>0</v>
      </c>
    </row>
    <row r="25705" spans="1:5" x14ac:dyDescent="0.3">
      <c r="A25705">
        <v>23320007</v>
      </c>
      <c r="B25705" t="s">
        <v>1444</v>
      </c>
      <c r="C25705" t="s">
        <v>8</v>
      </c>
      <c r="D25705" t="s">
        <v>2413</v>
      </c>
      <c r="E25705">
        <v>0</v>
      </c>
    </row>
    <row r="25706" spans="1:5" x14ac:dyDescent="0.3">
      <c r="A25706">
        <v>72170020</v>
      </c>
      <c r="B25706" t="s">
        <v>1446</v>
      </c>
      <c r="C25706" t="s">
        <v>8</v>
      </c>
      <c r="D25706" t="s">
        <v>2378</v>
      </c>
      <c r="E25706">
        <v>0</v>
      </c>
    </row>
    <row r="25707" spans="1:5" x14ac:dyDescent="0.3">
      <c r="A25707">
        <v>72170020</v>
      </c>
      <c r="B25707" t="s">
        <v>1446</v>
      </c>
      <c r="C25707" t="s">
        <v>8</v>
      </c>
      <c r="D25707" t="s">
        <v>2379</v>
      </c>
      <c r="E25707">
        <v>0</v>
      </c>
    </row>
    <row r="25708" spans="1:5" x14ac:dyDescent="0.3">
      <c r="A25708">
        <v>72170020</v>
      </c>
      <c r="B25708" t="s">
        <v>1446</v>
      </c>
      <c r="C25708" t="s">
        <v>8</v>
      </c>
      <c r="D25708" t="s">
        <v>2380</v>
      </c>
      <c r="E25708">
        <v>0</v>
      </c>
    </row>
    <row r="25709" spans="1:5" x14ac:dyDescent="0.3">
      <c r="A25709">
        <v>72170020</v>
      </c>
      <c r="B25709" t="s">
        <v>1446</v>
      </c>
      <c r="C25709" t="s">
        <v>8</v>
      </c>
      <c r="D25709" t="s">
        <v>2381</v>
      </c>
      <c r="E25709">
        <v>0</v>
      </c>
    </row>
    <row r="25710" spans="1:5" x14ac:dyDescent="0.3">
      <c r="A25710">
        <v>72170020</v>
      </c>
      <c r="B25710" t="s">
        <v>1446</v>
      </c>
      <c r="C25710" t="s">
        <v>8</v>
      </c>
      <c r="D25710" t="s">
        <v>2382</v>
      </c>
      <c r="E25710">
        <v>0</v>
      </c>
    </row>
    <row r="25711" spans="1:5" x14ac:dyDescent="0.3">
      <c r="A25711">
        <v>72170020</v>
      </c>
      <c r="B25711" t="s">
        <v>1446</v>
      </c>
      <c r="C25711" t="s">
        <v>8</v>
      </c>
      <c r="D25711" t="s">
        <v>2383</v>
      </c>
      <c r="E25711">
        <v>0</v>
      </c>
    </row>
    <row r="25712" spans="1:5" x14ac:dyDescent="0.3">
      <c r="A25712">
        <v>72170020</v>
      </c>
      <c r="B25712" t="s">
        <v>1446</v>
      </c>
      <c r="C25712" t="s">
        <v>8</v>
      </c>
      <c r="D25712" t="s">
        <v>2384</v>
      </c>
      <c r="E25712">
        <v>0</v>
      </c>
    </row>
    <row r="25713" spans="1:5" x14ac:dyDescent="0.3">
      <c r="A25713">
        <v>72170020</v>
      </c>
      <c r="B25713" t="s">
        <v>1446</v>
      </c>
      <c r="C25713" t="s">
        <v>8</v>
      </c>
      <c r="D25713" t="s">
        <v>2385</v>
      </c>
      <c r="E25713">
        <v>0</v>
      </c>
    </row>
    <row r="25714" spans="1:5" x14ac:dyDescent="0.3">
      <c r="A25714">
        <v>72170020</v>
      </c>
      <c r="B25714" t="s">
        <v>1446</v>
      </c>
      <c r="C25714" t="s">
        <v>8</v>
      </c>
      <c r="D25714" t="s">
        <v>2386</v>
      </c>
      <c r="E25714">
        <v>0</v>
      </c>
    </row>
    <row r="25715" spans="1:5" x14ac:dyDescent="0.3">
      <c r="A25715">
        <v>72170020</v>
      </c>
      <c r="B25715" t="s">
        <v>1446</v>
      </c>
      <c r="C25715" t="s">
        <v>8</v>
      </c>
      <c r="D25715" t="s">
        <v>2387</v>
      </c>
      <c r="E25715">
        <v>0</v>
      </c>
    </row>
    <row r="25716" spans="1:5" x14ac:dyDescent="0.3">
      <c r="A25716">
        <v>72170020</v>
      </c>
      <c r="B25716" t="s">
        <v>1446</v>
      </c>
      <c r="C25716" t="s">
        <v>8</v>
      </c>
      <c r="D25716" t="s">
        <v>2388</v>
      </c>
      <c r="E25716">
        <v>0</v>
      </c>
    </row>
    <row r="25717" spans="1:5" x14ac:dyDescent="0.3">
      <c r="A25717">
        <v>72170020</v>
      </c>
      <c r="B25717" t="s">
        <v>1446</v>
      </c>
      <c r="C25717" t="s">
        <v>8</v>
      </c>
      <c r="D25717" t="s">
        <v>2389</v>
      </c>
      <c r="E25717">
        <v>0</v>
      </c>
    </row>
    <row r="25718" spans="1:5" x14ac:dyDescent="0.3">
      <c r="A25718">
        <v>72170020</v>
      </c>
      <c r="B25718" t="s">
        <v>1446</v>
      </c>
      <c r="C25718" t="s">
        <v>8</v>
      </c>
      <c r="D25718" t="s">
        <v>2390</v>
      </c>
      <c r="E25718">
        <v>0</v>
      </c>
    </row>
    <row r="25719" spans="1:5" x14ac:dyDescent="0.3">
      <c r="A25719">
        <v>72170020</v>
      </c>
      <c r="B25719" t="s">
        <v>1446</v>
      </c>
      <c r="C25719" t="s">
        <v>8</v>
      </c>
      <c r="D25719" t="s">
        <v>2391</v>
      </c>
      <c r="E25719">
        <v>0</v>
      </c>
    </row>
    <row r="25720" spans="1:5" x14ac:dyDescent="0.3">
      <c r="A25720">
        <v>72170020</v>
      </c>
      <c r="B25720" t="s">
        <v>1446</v>
      </c>
      <c r="C25720" t="s">
        <v>8</v>
      </c>
      <c r="D25720" t="s">
        <v>2392</v>
      </c>
      <c r="E25720">
        <v>0</v>
      </c>
    </row>
    <row r="25721" spans="1:5" x14ac:dyDescent="0.3">
      <c r="A25721">
        <v>72170020</v>
      </c>
      <c r="B25721" t="s">
        <v>1446</v>
      </c>
      <c r="C25721" t="s">
        <v>8</v>
      </c>
      <c r="D25721" t="s">
        <v>2393</v>
      </c>
      <c r="E25721">
        <v>0</v>
      </c>
    </row>
    <row r="25722" spans="1:5" x14ac:dyDescent="0.3">
      <c r="A25722">
        <v>72170020</v>
      </c>
      <c r="B25722" t="s">
        <v>1446</v>
      </c>
      <c r="C25722" t="s">
        <v>8</v>
      </c>
      <c r="D25722" t="s">
        <v>2394</v>
      </c>
      <c r="E25722">
        <v>0</v>
      </c>
    </row>
    <row r="25723" spans="1:5" x14ac:dyDescent="0.3">
      <c r="A25723">
        <v>72170020</v>
      </c>
      <c r="B25723" t="s">
        <v>1446</v>
      </c>
      <c r="C25723" t="s">
        <v>8</v>
      </c>
      <c r="D25723" t="s">
        <v>2395</v>
      </c>
      <c r="E25723">
        <v>-2</v>
      </c>
    </row>
    <row r="25724" spans="1:5" x14ac:dyDescent="0.3">
      <c r="A25724">
        <v>72170020</v>
      </c>
      <c r="B25724" t="s">
        <v>1446</v>
      </c>
      <c r="C25724" t="s">
        <v>8</v>
      </c>
      <c r="D25724" t="s">
        <v>2396</v>
      </c>
      <c r="E25724">
        <v>0</v>
      </c>
    </row>
    <row r="25725" spans="1:5" x14ac:dyDescent="0.3">
      <c r="A25725">
        <v>72170020</v>
      </c>
      <c r="B25725" t="s">
        <v>1446</v>
      </c>
      <c r="C25725" t="s">
        <v>8</v>
      </c>
      <c r="D25725" t="s">
        <v>2397</v>
      </c>
      <c r="E25725">
        <v>0</v>
      </c>
    </row>
    <row r="25726" spans="1:5" x14ac:dyDescent="0.3">
      <c r="A25726">
        <v>72170020</v>
      </c>
      <c r="B25726" t="s">
        <v>1446</v>
      </c>
      <c r="C25726" t="s">
        <v>8</v>
      </c>
      <c r="D25726" t="s">
        <v>2398</v>
      </c>
      <c r="E25726">
        <v>0</v>
      </c>
    </row>
    <row r="25727" spans="1:5" x14ac:dyDescent="0.3">
      <c r="A25727">
        <v>72170020</v>
      </c>
      <c r="B25727" t="s">
        <v>1446</v>
      </c>
      <c r="C25727" t="s">
        <v>8</v>
      </c>
      <c r="D25727" t="s">
        <v>2399</v>
      </c>
      <c r="E25727">
        <v>0</v>
      </c>
    </row>
    <row r="25728" spans="1:5" x14ac:dyDescent="0.3">
      <c r="A25728">
        <v>72170020</v>
      </c>
      <c r="B25728" t="s">
        <v>1446</v>
      </c>
      <c r="C25728" t="s">
        <v>8</v>
      </c>
      <c r="D25728" t="s">
        <v>2400</v>
      </c>
      <c r="E25728">
        <v>0</v>
      </c>
    </row>
    <row r="25729" spans="1:5" x14ac:dyDescent="0.3">
      <c r="A25729">
        <v>72170020</v>
      </c>
      <c r="B25729" t="s">
        <v>1446</v>
      </c>
      <c r="C25729" t="s">
        <v>8</v>
      </c>
      <c r="D25729" t="s">
        <v>2401</v>
      </c>
      <c r="E25729">
        <v>0</v>
      </c>
    </row>
    <row r="25730" spans="1:5" x14ac:dyDescent="0.3">
      <c r="A25730">
        <v>72170020</v>
      </c>
      <c r="B25730" t="s">
        <v>1446</v>
      </c>
      <c r="C25730" t="s">
        <v>8</v>
      </c>
      <c r="D25730" t="s">
        <v>2402</v>
      </c>
      <c r="E25730">
        <v>0</v>
      </c>
    </row>
    <row r="25731" spans="1:5" x14ac:dyDescent="0.3">
      <c r="A25731">
        <v>72170020</v>
      </c>
      <c r="B25731" t="s">
        <v>1446</v>
      </c>
      <c r="C25731" t="s">
        <v>8</v>
      </c>
      <c r="D25731" t="s">
        <v>2403</v>
      </c>
      <c r="E25731">
        <v>0</v>
      </c>
    </row>
    <row r="25732" spans="1:5" x14ac:dyDescent="0.3">
      <c r="A25732">
        <v>72170020</v>
      </c>
      <c r="B25732" t="s">
        <v>1446</v>
      </c>
      <c r="C25732" t="s">
        <v>8</v>
      </c>
      <c r="D25732" t="s">
        <v>2404</v>
      </c>
      <c r="E25732">
        <v>0</v>
      </c>
    </row>
    <row r="25733" spans="1:5" x14ac:dyDescent="0.3">
      <c r="A25733">
        <v>72170020</v>
      </c>
      <c r="B25733" t="s">
        <v>1446</v>
      </c>
      <c r="C25733" t="s">
        <v>8</v>
      </c>
      <c r="D25733" t="s">
        <v>2405</v>
      </c>
      <c r="E25733">
        <v>-2</v>
      </c>
    </row>
    <row r="25734" spans="1:5" x14ac:dyDescent="0.3">
      <c r="A25734">
        <v>72170020</v>
      </c>
      <c r="B25734" t="s">
        <v>1446</v>
      </c>
      <c r="C25734" t="s">
        <v>8</v>
      </c>
      <c r="D25734" t="s">
        <v>2406</v>
      </c>
      <c r="E25734">
        <v>0</v>
      </c>
    </row>
    <row r="25735" spans="1:5" x14ac:dyDescent="0.3">
      <c r="A25735">
        <v>72170020</v>
      </c>
      <c r="B25735" t="s">
        <v>1446</v>
      </c>
      <c r="C25735" t="s">
        <v>8</v>
      </c>
      <c r="D25735" t="s">
        <v>2407</v>
      </c>
      <c r="E25735">
        <v>0</v>
      </c>
    </row>
    <row r="25736" spans="1:5" x14ac:dyDescent="0.3">
      <c r="A25736">
        <v>72170020</v>
      </c>
      <c r="B25736" t="s">
        <v>1446</v>
      </c>
      <c r="C25736" t="s">
        <v>8</v>
      </c>
      <c r="D25736" t="s">
        <v>2408</v>
      </c>
      <c r="E25736">
        <v>0</v>
      </c>
    </row>
    <row r="25737" spans="1:5" x14ac:dyDescent="0.3">
      <c r="A25737">
        <v>72170020</v>
      </c>
      <c r="B25737" t="s">
        <v>1446</v>
      </c>
      <c r="C25737" t="s">
        <v>8</v>
      </c>
      <c r="D25737" t="s">
        <v>2409</v>
      </c>
      <c r="E25737">
        <v>0</v>
      </c>
    </row>
    <row r="25738" spans="1:5" x14ac:dyDescent="0.3">
      <c r="A25738">
        <v>72170020</v>
      </c>
      <c r="B25738" t="s">
        <v>1446</v>
      </c>
      <c r="C25738" t="s">
        <v>8</v>
      </c>
      <c r="D25738" t="s">
        <v>2410</v>
      </c>
      <c r="E25738">
        <v>0</v>
      </c>
    </row>
    <row r="25739" spans="1:5" x14ac:dyDescent="0.3">
      <c r="A25739">
        <v>72170020</v>
      </c>
      <c r="B25739" t="s">
        <v>1446</v>
      </c>
      <c r="C25739" t="s">
        <v>8</v>
      </c>
      <c r="D25739" t="s">
        <v>2411</v>
      </c>
      <c r="E25739">
        <v>0</v>
      </c>
    </row>
    <row r="25740" spans="1:5" x14ac:dyDescent="0.3">
      <c r="A25740">
        <v>72170020</v>
      </c>
      <c r="B25740" t="s">
        <v>1446</v>
      </c>
      <c r="C25740" t="s">
        <v>8</v>
      </c>
      <c r="D25740" t="s">
        <v>2412</v>
      </c>
      <c r="E25740">
        <v>0</v>
      </c>
    </row>
    <row r="25741" spans="1:5" x14ac:dyDescent="0.3">
      <c r="A25741">
        <v>72170020</v>
      </c>
      <c r="B25741" t="s">
        <v>1446</v>
      </c>
      <c r="C25741" t="s">
        <v>8</v>
      </c>
      <c r="D25741" t="s">
        <v>2413</v>
      </c>
      <c r="E25741">
        <v>0</v>
      </c>
    </row>
    <row r="25742" spans="1:5" x14ac:dyDescent="0.3">
      <c r="A25742">
        <v>87220017</v>
      </c>
      <c r="B25742" t="s">
        <v>1448</v>
      </c>
      <c r="C25742" t="s">
        <v>8</v>
      </c>
      <c r="D25742" t="s">
        <v>2378</v>
      </c>
      <c r="E25742">
        <v>0</v>
      </c>
    </row>
    <row r="25743" spans="1:5" x14ac:dyDescent="0.3">
      <c r="A25743">
        <v>87220017</v>
      </c>
      <c r="B25743" t="s">
        <v>1448</v>
      </c>
      <c r="C25743" t="s">
        <v>8</v>
      </c>
      <c r="D25743" t="s">
        <v>2379</v>
      </c>
      <c r="E25743">
        <v>0</v>
      </c>
    </row>
    <row r="25744" spans="1:5" x14ac:dyDescent="0.3">
      <c r="A25744">
        <v>87220017</v>
      </c>
      <c r="B25744" t="s">
        <v>1448</v>
      </c>
      <c r="C25744" t="s">
        <v>8</v>
      </c>
      <c r="D25744" t="s">
        <v>2380</v>
      </c>
      <c r="E25744">
        <v>0</v>
      </c>
    </row>
    <row r="25745" spans="1:5" x14ac:dyDescent="0.3">
      <c r="A25745">
        <v>87220017</v>
      </c>
      <c r="B25745" t="s">
        <v>1448</v>
      </c>
      <c r="C25745" t="s">
        <v>8</v>
      </c>
      <c r="D25745" t="s">
        <v>2381</v>
      </c>
      <c r="E25745">
        <v>0</v>
      </c>
    </row>
    <row r="25746" spans="1:5" x14ac:dyDescent="0.3">
      <c r="A25746">
        <v>87220017</v>
      </c>
      <c r="B25746" t="s">
        <v>1448</v>
      </c>
      <c r="C25746" t="s">
        <v>8</v>
      </c>
      <c r="D25746" t="s">
        <v>2382</v>
      </c>
      <c r="E25746">
        <v>0</v>
      </c>
    </row>
    <row r="25747" spans="1:5" x14ac:dyDescent="0.3">
      <c r="A25747">
        <v>87220017</v>
      </c>
      <c r="B25747" t="s">
        <v>1448</v>
      </c>
      <c r="C25747" t="s">
        <v>8</v>
      </c>
      <c r="D25747" t="s">
        <v>2383</v>
      </c>
      <c r="E25747">
        <v>0</v>
      </c>
    </row>
    <row r="25748" spans="1:5" x14ac:dyDescent="0.3">
      <c r="A25748">
        <v>87220017</v>
      </c>
      <c r="B25748" t="s">
        <v>1448</v>
      </c>
      <c r="C25748" t="s">
        <v>8</v>
      </c>
      <c r="D25748" t="s">
        <v>2384</v>
      </c>
      <c r="E25748">
        <v>0</v>
      </c>
    </row>
    <row r="25749" spans="1:5" x14ac:dyDescent="0.3">
      <c r="A25749">
        <v>87220017</v>
      </c>
      <c r="B25749" t="s">
        <v>1448</v>
      </c>
      <c r="C25749" t="s">
        <v>8</v>
      </c>
      <c r="D25749" t="s">
        <v>2385</v>
      </c>
      <c r="E25749">
        <v>0</v>
      </c>
    </row>
    <row r="25750" spans="1:5" x14ac:dyDescent="0.3">
      <c r="A25750">
        <v>87220017</v>
      </c>
      <c r="B25750" t="s">
        <v>1448</v>
      </c>
      <c r="C25750" t="s">
        <v>8</v>
      </c>
      <c r="D25750" t="s">
        <v>2386</v>
      </c>
      <c r="E25750">
        <v>0</v>
      </c>
    </row>
    <row r="25751" spans="1:5" x14ac:dyDescent="0.3">
      <c r="A25751">
        <v>87220017</v>
      </c>
      <c r="B25751" t="s">
        <v>1448</v>
      </c>
      <c r="C25751" t="s">
        <v>8</v>
      </c>
      <c r="D25751" t="s">
        <v>2387</v>
      </c>
      <c r="E25751">
        <v>0</v>
      </c>
    </row>
    <row r="25752" spans="1:5" x14ac:dyDescent="0.3">
      <c r="A25752">
        <v>87220017</v>
      </c>
      <c r="B25752" t="s">
        <v>1448</v>
      </c>
      <c r="C25752" t="s">
        <v>8</v>
      </c>
      <c r="D25752" t="s">
        <v>2388</v>
      </c>
      <c r="E25752">
        <v>0</v>
      </c>
    </row>
    <row r="25753" spans="1:5" x14ac:dyDescent="0.3">
      <c r="A25753">
        <v>87220017</v>
      </c>
      <c r="B25753" t="s">
        <v>1448</v>
      </c>
      <c r="C25753" t="s">
        <v>8</v>
      </c>
      <c r="D25753" t="s">
        <v>2389</v>
      </c>
      <c r="E25753">
        <v>0</v>
      </c>
    </row>
    <row r="25754" spans="1:5" x14ac:dyDescent="0.3">
      <c r="A25754">
        <v>87220017</v>
      </c>
      <c r="B25754" t="s">
        <v>1448</v>
      </c>
      <c r="C25754" t="s">
        <v>8</v>
      </c>
      <c r="D25754" t="s">
        <v>2390</v>
      </c>
      <c r="E25754">
        <v>0</v>
      </c>
    </row>
    <row r="25755" spans="1:5" x14ac:dyDescent="0.3">
      <c r="A25755">
        <v>87220017</v>
      </c>
      <c r="B25755" t="s">
        <v>1448</v>
      </c>
      <c r="C25755" t="s">
        <v>8</v>
      </c>
      <c r="D25755" t="s">
        <v>2391</v>
      </c>
      <c r="E25755">
        <v>0</v>
      </c>
    </row>
    <row r="25756" spans="1:5" x14ac:dyDescent="0.3">
      <c r="A25756">
        <v>87220017</v>
      </c>
      <c r="B25756" t="s">
        <v>1448</v>
      </c>
      <c r="C25756" t="s">
        <v>8</v>
      </c>
      <c r="D25756" t="s">
        <v>2392</v>
      </c>
      <c r="E25756">
        <v>0</v>
      </c>
    </row>
    <row r="25757" spans="1:5" x14ac:dyDescent="0.3">
      <c r="A25757">
        <v>87220017</v>
      </c>
      <c r="B25757" t="s">
        <v>1448</v>
      </c>
      <c r="C25757" t="s">
        <v>8</v>
      </c>
      <c r="D25757" t="s">
        <v>2393</v>
      </c>
      <c r="E25757">
        <v>0</v>
      </c>
    </row>
    <row r="25758" spans="1:5" x14ac:dyDescent="0.3">
      <c r="A25758">
        <v>87220017</v>
      </c>
      <c r="B25758" t="s">
        <v>1448</v>
      </c>
      <c r="C25758" t="s">
        <v>8</v>
      </c>
      <c r="D25758" t="s">
        <v>2394</v>
      </c>
      <c r="E25758">
        <v>0</v>
      </c>
    </row>
    <row r="25759" spans="1:5" x14ac:dyDescent="0.3">
      <c r="A25759">
        <v>87220017</v>
      </c>
      <c r="B25759" t="s">
        <v>1448</v>
      </c>
      <c r="C25759" t="s">
        <v>8</v>
      </c>
      <c r="D25759" t="s">
        <v>2395</v>
      </c>
      <c r="E25759">
        <v>0</v>
      </c>
    </row>
    <row r="25760" spans="1:5" x14ac:dyDescent="0.3">
      <c r="A25760">
        <v>87220017</v>
      </c>
      <c r="B25760" t="s">
        <v>1448</v>
      </c>
      <c r="C25760" t="s">
        <v>8</v>
      </c>
      <c r="D25760" t="s">
        <v>2396</v>
      </c>
      <c r="E25760">
        <v>0</v>
      </c>
    </row>
    <row r="25761" spans="1:5" x14ac:dyDescent="0.3">
      <c r="A25761">
        <v>87220017</v>
      </c>
      <c r="B25761" t="s">
        <v>1448</v>
      </c>
      <c r="C25761" t="s">
        <v>8</v>
      </c>
      <c r="D25761" t="s">
        <v>2397</v>
      </c>
      <c r="E25761">
        <v>0</v>
      </c>
    </row>
    <row r="25762" spans="1:5" x14ac:dyDescent="0.3">
      <c r="A25762">
        <v>87220017</v>
      </c>
      <c r="B25762" t="s">
        <v>1448</v>
      </c>
      <c r="C25762" t="s">
        <v>8</v>
      </c>
      <c r="D25762" t="s">
        <v>2398</v>
      </c>
      <c r="E25762">
        <v>0</v>
      </c>
    </row>
    <row r="25763" spans="1:5" x14ac:dyDescent="0.3">
      <c r="A25763">
        <v>87220017</v>
      </c>
      <c r="B25763" t="s">
        <v>1448</v>
      </c>
      <c r="C25763" t="s">
        <v>8</v>
      </c>
      <c r="D25763" t="s">
        <v>2399</v>
      </c>
      <c r="E25763">
        <v>0</v>
      </c>
    </row>
    <row r="25764" spans="1:5" x14ac:dyDescent="0.3">
      <c r="A25764">
        <v>87220017</v>
      </c>
      <c r="B25764" t="s">
        <v>1448</v>
      </c>
      <c r="C25764" t="s">
        <v>8</v>
      </c>
      <c r="D25764" t="s">
        <v>2400</v>
      </c>
      <c r="E25764">
        <v>0</v>
      </c>
    </row>
    <row r="25765" spans="1:5" x14ac:dyDescent="0.3">
      <c r="A25765">
        <v>87220017</v>
      </c>
      <c r="B25765" t="s">
        <v>1448</v>
      </c>
      <c r="C25765" t="s">
        <v>8</v>
      </c>
      <c r="D25765" t="s">
        <v>2401</v>
      </c>
      <c r="E25765">
        <v>0</v>
      </c>
    </row>
    <row r="25766" spans="1:5" x14ac:dyDescent="0.3">
      <c r="A25766">
        <v>87220017</v>
      </c>
      <c r="B25766" t="s">
        <v>1448</v>
      </c>
      <c r="C25766" t="s">
        <v>8</v>
      </c>
      <c r="D25766" t="s">
        <v>2402</v>
      </c>
      <c r="E25766">
        <v>0</v>
      </c>
    </row>
    <row r="25767" spans="1:5" x14ac:dyDescent="0.3">
      <c r="A25767">
        <v>87220017</v>
      </c>
      <c r="B25767" t="s">
        <v>1448</v>
      </c>
      <c r="C25767" t="s">
        <v>8</v>
      </c>
      <c r="D25767" t="s">
        <v>2403</v>
      </c>
      <c r="E25767">
        <v>0</v>
      </c>
    </row>
    <row r="25768" spans="1:5" x14ac:dyDescent="0.3">
      <c r="A25768">
        <v>87220017</v>
      </c>
      <c r="B25768" t="s">
        <v>1448</v>
      </c>
      <c r="C25768" t="s">
        <v>8</v>
      </c>
      <c r="D25768" t="s">
        <v>2404</v>
      </c>
      <c r="E25768">
        <v>0</v>
      </c>
    </row>
    <row r="25769" spans="1:5" x14ac:dyDescent="0.3">
      <c r="A25769">
        <v>87220017</v>
      </c>
      <c r="B25769" t="s">
        <v>1448</v>
      </c>
      <c r="C25769" t="s">
        <v>8</v>
      </c>
      <c r="D25769" t="s">
        <v>2405</v>
      </c>
      <c r="E25769">
        <v>0</v>
      </c>
    </row>
    <row r="25770" spans="1:5" x14ac:dyDescent="0.3">
      <c r="A25770">
        <v>87220017</v>
      </c>
      <c r="B25770" t="s">
        <v>1448</v>
      </c>
      <c r="C25770" t="s">
        <v>8</v>
      </c>
      <c r="D25770" t="s">
        <v>2406</v>
      </c>
      <c r="E25770">
        <v>0</v>
      </c>
    </row>
    <row r="25771" spans="1:5" x14ac:dyDescent="0.3">
      <c r="A25771">
        <v>87220017</v>
      </c>
      <c r="B25771" t="s">
        <v>1448</v>
      </c>
      <c r="C25771" t="s">
        <v>8</v>
      </c>
      <c r="D25771" t="s">
        <v>2407</v>
      </c>
      <c r="E25771">
        <v>-6</v>
      </c>
    </row>
    <row r="25772" spans="1:5" x14ac:dyDescent="0.3">
      <c r="A25772">
        <v>87220017</v>
      </c>
      <c r="B25772" t="s">
        <v>1448</v>
      </c>
      <c r="C25772" t="s">
        <v>8</v>
      </c>
      <c r="D25772" t="s">
        <v>2408</v>
      </c>
      <c r="E25772">
        <v>0</v>
      </c>
    </row>
    <row r="25773" spans="1:5" x14ac:dyDescent="0.3">
      <c r="A25773">
        <v>87220017</v>
      </c>
      <c r="B25773" t="s">
        <v>1448</v>
      </c>
      <c r="C25773" t="s">
        <v>8</v>
      </c>
      <c r="D25773" t="s">
        <v>2409</v>
      </c>
      <c r="E25773">
        <v>-24</v>
      </c>
    </row>
    <row r="25774" spans="1:5" x14ac:dyDescent="0.3">
      <c r="A25774">
        <v>87220017</v>
      </c>
      <c r="B25774" t="s">
        <v>1448</v>
      </c>
      <c r="C25774" t="s">
        <v>8</v>
      </c>
      <c r="D25774" t="s">
        <v>2410</v>
      </c>
      <c r="E25774">
        <v>-6</v>
      </c>
    </row>
    <row r="25775" spans="1:5" x14ac:dyDescent="0.3">
      <c r="A25775">
        <v>87220017</v>
      </c>
      <c r="B25775" t="s">
        <v>1448</v>
      </c>
      <c r="C25775" t="s">
        <v>8</v>
      </c>
      <c r="D25775" t="s">
        <v>2411</v>
      </c>
      <c r="E25775">
        <v>0</v>
      </c>
    </row>
    <row r="25776" spans="1:5" x14ac:dyDescent="0.3">
      <c r="A25776">
        <v>87220017</v>
      </c>
      <c r="B25776" t="s">
        <v>1448</v>
      </c>
      <c r="C25776" t="s">
        <v>8</v>
      </c>
      <c r="D25776" t="s">
        <v>2412</v>
      </c>
      <c r="E25776">
        <v>0</v>
      </c>
    </row>
    <row r="25777" spans="1:5" x14ac:dyDescent="0.3">
      <c r="A25777">
        <v>87220017</v>
      </c>
      <c r="B25777" t="s">
        <v>1448</v>
      </c>
      <c r="C25777" t="s">
        <v>8</v>
      </c>
      <c r="D25777" t="s">
        <v>2413</v>
      </c>
      <c r="E25777">
        <v>0</v>
      </c>
    </row>
    <row r="25778" spans="1:5" x14ac:dyDescent="0.3">
      <c r="A25778">
        <v>66250029</v>
      </c>
      <c r="B25778" t="s">
        <v>1450</v>
      </c>
      <c r="C25778" t="s">
        <v>8</v>
      </c>
      <c r="D25778" t="s">
        <v>2378</v>
      </c>
      <c r="E25778">
        <v>0</v>
      </c>
    </row>
    <row r="25779" spans="1:5" x14ac:dyDescent="0.3">
      <c r="A25779">
        <v>66250029</v>
      </c>
      <c r="B25779" t="s">
        <v>1450</v>
      </c>
      <c r="C25779" t="s">
        <v>8</v>
      </c>
      <c r="D25779" t="s">
        <v>2379</v>
      </c>
      <c r="E25779">
        <v>0</v>
      </c>
    </row>
    <row r="25780" spans="1:5" x14ac:dyDescent="0.3">
      <c r="A25780">
        <v>66250029</v>
      </c>
      <c r="B25780" t="s">
        <v>1450</v>
      </c>
      <c r="C25780" t="s">
        <v>8</v>
      </c>
      <c r="D25780" t="s">
        <v>2380</v>
      </c>
      <c r="E25780">
        <v>-1</v>
      </c>
    </row>
    <row r="25781" spans="1:5" x14ac:dyDescent="0.3">
      <c r="A25781">
        <v>66250029</v>
      </c>
      <c r="B25781" t="s">
        <v>1450</v>
      </c>
      <c r="C25781" t="s">
        <v>8</v>
      </c>
      <c r="D25781" t="s">
        <v>2381</v>
      </c>
      <c r="E25781">
        <v>0</v>
      </c>
    </row>
    <row r="25782" spans="1:5" x14ac:dyDescent="0.3">
      <c r="A25782">
        <v>66250029</v>
      </c>
      <c r="B25782" t="s">
        <v>1450</v>
      </c>
      <c r="C25782" t="s">
        <v>8</v>
      </c>
      <c r="D25782" t="s">
        <v>2382</v>
      </c>
      <c r="E25782">
        <v>-1</v>
      </c>
    </row>
    <row r="25783" spans="1:5" x14ac:dyDescent="0.3">
      <c r="A25783">
        <v>66250029</v>
      </c>
      <c r="B25783" t="s">
        <v>1450</v>
      </c>
      <c r="C25783" t="s">
        <v>8</v>
      </c>
      <c r="D25783" t="s">
        <v>2383</v>
      </c>
      <c r="E25783">
        <v>-1</v>
      </c>
    </row>
    <row r="25784" spans="1:5" x14ac:dyDescent="0.3">
      <c r="A25784">
        <v>66250029</v>
      </c>
      <c r="B25784" t="s">
        <v>1450</v>
      </c>
      <c r="C25784" t="s">
        <v>8</v>
      </c>
      <c r="D25784" t="s">
        <v>2384</v>
      </c>
      <c r="E25784">
        <v>0</v>
      </c>
    </row>
    <row r="25785" spans="1:5" x14ac:dyDescent="0.3">
      <c r="A25785">
        <v>66250029</v>
      </c>
      <c r="B25785" t="s">
        <v>1450</v>
      </c>
      <c r="C25785" t="s">
        <v>8</v>
      </c>
      <c r="D25785" t="s">
        <v>2385</v>
      </c>
      <c r="E25785">
        <v>0</v>
      </c>
    </row>
    <row r="25786" spans="1:5" x14ac:dyDescent="0.3">
      <c r="A25786">
        <v>66250029</v>
      </c>
      <c r="B25786" t="s">
        <v>1450</v>
      </c>
      <c r="C25786" t="s">
        <v>8</v>
      </c>
      <c r="D25786" t="s">
        <v>2386</v>
      </c>
      <c r="E25786">
        <v>0</v>
      </c>
    </row>
    <row r="25787" spans="1:5" x14ac:dyDescent="0.3">
      <c r="A25787">
        <v>66250029</v>
      </c>
      <c r="B25787" t="s">
        <v>1450</v>
      </c>
      <c r="C25787" t="s">
        <v>8</v>
      </c>
      <c r="D25787" t="s">
        <v>2387</v>
      </c>
      <c r="E25787">
        <v>0</v>
      </c>
    </row>
    <row r="25788" spans="1:5" x14ac:dyDescent="0.3">
      <c r="A25788">
        <v>66250029</v>
      </c>
      <c r="B25788" t="s">
        <v>1450</v>
      </c>
      <c r="C25788" t="s">
        <v>8</v>
      </c>
      <c r="D25788" t="s">
        <v>2388</v>
      </c>
      <c r="E25788">
        <v>0</v>
      </c>
    </row>
    <row r="25789" spans="1:5" x14ac:dyDescent="0.3">
      <c r="A25789">
        <v>66250029</v>
      </c>
      <c r="B25789" t="s">
        <v>1450</v>
      </c>
      <c r="C25789" t="s">
        <v>8</v>
      </c>
      <c r="D25789" t="s">
        <v>2389</v>
      </c>
      <c r="E25789">
        <v>0</v>
      </c>
    </row>
    <row r="25790" spans="1:5" x14ac:dyDescent="0.3">
      <c r="A25790">
        <v>66250029</v>
      </c>
      <c r="B25790" t="s">
        <v>1450</v>
      </c>
      <c r="C25790" t="s">
        <v>8</v>
      </c>
      <c r="D25790" t="s">
        <v>2390</v>
      </c>
      <c r="E25790">
        <v>0</v>
      </c>
    </row>
    <row r="25791" spans="1:5" x14ac:dyDescent="0.3">
      <c r="A25791">
        <v>66250029</v>
      </c>
      <c r="B25791" t="s">
        <v>1450</v>
      </c>
      <c r="C25791" t="s">
        <v>8</v>
      </c>
      <c r="D25791" t="s">
        <v>2391</v>
      </c>
      <c r="E25791">
        <v>-1</v>
      </c>
    </row>
    <row r="25792" spans="1:5" x14ac:dyDescent="0.3">
      <c r="A25792">
        <v>66250029</v>
      </c>
      <c r="B25792" t="s">
        <v>1450</v>
      </c>
      <c r="C25792" t="s">
        <v>8</v>
      </c>
      <c r="D25792" t="s">
        <v>2392</v>
      </c>
      <c r="E25792">
        <v>0</v>
      </c>
    </row>
    <row r="25793" spans="1:5" x14ac:dyDescent="0.3">
      <c r="A25793">
        <v>66250029</v>
      </c>
      <c r="B25793" t="s">
        <v>1450</v>
      </c>
      <c r="C25793" t="s">
        <v>8</v>
      </c>
      <c r="D25793" t="s">
        <v>2393</v>
      </c>
      <c r="E25793">
        <v>0</v>
      </c>
    </row>
    <row r="25794" spans="1:5" x14ac:dyDescent="0.3">
      <c r="A25794">
        <v>66250029</v>
      </c>
      <c r="B25794" t="s">
        <v>1450</v>
      </c>
      <c r="C25794" t="s">
        <v>8</v>
      </c>
      <c r="D25794" t="s">
        <v>2394</v>
      </c>
      <c r="E25794">
        <v>0</v>
      </c>
    </row>
    <row r="25795" spans="1:5" x14ac:dyDescent="0.3">
      <c r="A25795">
        <v>66250029</v>
      </c>
      <c r="B25795" t="s">
        <v>1450</v>
      </c>
      <c r="C25795" t="s">
        <v>8</v>
      </c>
      <c r="D25795" t="s">
        <v>2395</v>
      </c>
      <c r="E25795">
        <v>0</v>
      </c>
    </row>
    <row r="25796" spans="1:5" x14ac:dyDescent="0.3">
      <c r="A25796">
        <v>66250029</v>
      </c>
      <c r="B25796" t="s">
        <v>1450</v>
      </c>
      <c r="C25796" t="s">
        <v>8</v>
      </c>
      <c r="D25796" t="s">
        <v>2396</v>
      </c>
      <c r="E25796">
        <v>0</v>
      </c>
    </row>
    <row r="25797" spans="1:5" x14ac:dyDescent="0.3">
      <c r="A25797">
        <v>66250029</v>
      </c>
      <c r="B25797" t="s">
        <v>1450</v>
      </c>
      <c r="C25797" t="s">
        <v>8</v>
      </c>
      <c r="D25797" t="s">
        <v>2397</v>
      </c>
      <c r="E25797">
        <v>0</v>
      </c>
    </row>
    <row r="25798" spans="1:5" x14ac:dyDescent="0.3">
      <c r="A25798">
        <v>66250029</v>
      </c>
      <c r="B25798" t="s">
        <v>1450</v>
      </c>
      <c r="C25798" t="s">
        <v>8</v>
      </c>
      <c r="D25798" t="s">
        <v>2398</v>
      </c>
      <c r="E25798">
        <v>0</v>
      </c>
    </row>
    <row r="25799" spans="1:5" x14ac:dyDescent="0.3">
      <c r="A25799">
        <v>66250029</v>
      </c>
      <c r="B25799" t="s">
        <v>1450</v>
      </c>
      <c r="C25799" t="s">
        <v>8</v>
      </c>
      <c r="D25799" t="s">
        <v>2399</v>
      </c>
      <c r="E25799">
        <v>0</v>
      </c>
    </row>
    <row r="25800" spans="1:5" x14ac:dyDescent="0.3">
      <c r="A25800">
        <v>66250029</v>
      </c>
      <c r="B25800" t="s">
        <v>1450</v>
      </c>
      <c r="C25800" t="s">
        <v>8</v>
      </c>
      <c r="D25800" t="s">
        <v>2400</v>
      </c>
      <c r="E25800">
        <v>0</v>
      </c>
    </row>
    <row r="25801" spans="1:5" x14ac:dyDescent="0.3">
      <c r="A25801">
        <v>66250029</v>
      </c>
      <c r="B25801" t="s">
        <v>1450</v>
      </c>
      <c r="C25801" t="s">
        <v>8</v>
      </c>
      <c r="D25801" t="s">
        <v>2401</v>
      </c>
      <c r="E25801">
        <v>0</v>
      </c>
    </row>
    <row r="25802" spans="1:5" x14ac:dyDescent="0.3">
      <c r="A25802">
        <v>66250029</v>
      </c>
      <c r="B25802" t="s">
        <v>1450</v>
      </c>
      <c r="C25802" t="s">
        <v>8</v>
      </c>
      <c r="D25802" t="s">
        <v>2402</v>
      </c>
      <c r="E25802">
        <v>0</v>
      </c>
    </row>
    <row r="25803" spans="1:5" x14ac:dyDescent="0.3">
      <c r="A25803">
        <v>66250029</v>
      </c>
      <c r="B25803" t="s">
        <v>1450</v>
      </c>
      <c r="C25803" t="s">
        <v>8</v>
      </c>
      <c r="D25803" t="s">
        <v>2403</v>
      </c>
      <c r="E25803">
        <v>-2</v>
      </c>
    </row>
    <row r="25804" spans="1:5" x14ac:dyDescent="0.3">
      <c r="A25804">
        <v>66250029</v>
      </c>
      <c r="B25804" t="s">
        <v>1450</v>
      </c>
      <c r="C25804" t="s">
        <v>8</v>
      </c>
      <c r="D25804" t="s">
        <v>2404</v>
      </c>
      <c r="E25804">
        <v>0</v>
      </c>
    </row>
    <row r="25805" spans="1:5" x14ac:dyDescent="0.3">
      <c r="A25805">
        <v>66250029</v>
      </c>
      <c r="B25805" t="s">
        <v>1450</v>
      </c>
      <c r="C25805" t="s">
        <v>8</v>
      </c>
      <c r="D25805" t="s">
        <v>2405</v>
      </c>
      <c r="E25805">
        <v>0</v>
      </c>
    </row>
    <row r="25806" spans="1:5" x14ac:dyDescent="0.3">
      <c r="A25806">
        <v>66250029</v>
      </c>
      <c r="B25806" t="s">
        <v>1450</v>
      </c>
      <c r="C25806" t="s">
        <v>8</v>
      </c>
      <c r="D25806" t="s">
        <v>2406</v>
      </c>
      <c r="E25806">
        <v>0</v>
      </c>
    </row>
    <row r="25807" spans="1:5" x14ac:dyDescent="0.3">
      <c r="A25807">
        <v>66250029</v>
      </c>
      <c r="B25807" t="s">
        <v>1450</v>
      </c>
      <c r="C25807" t="s">
        <v>8</v>
      </c>
      <c r="D25807" t="s">
        <v>2407</v>
      </c>
      <c r="E25807">
        <v>0</v>
      </c>
    </row>
    <row r="25808" spans="1:5" x14ac:dyDescent="0.3">
      <c r="A25808">
        <v>66250029</v>
      </c>
      <c r="B25808" t="s">
        <v>1450</v>
      </c>
      <c r="C25808" t="s">
        <v>8</v>
      </c>
      <c r="D25808" t="s">
        <v>2408</v>
      </c>
      <c r="E25808">
        <v>0</v>
      </c>
    </row>
    <row r="25809" spans="1:5" x14ac:dyDescent="0.3">
      <c r="A25809">
        <v>66250029</v>
      </c>
      <c r="B25809" t="s">
        <v>1450</v>
      </c>
      <c r="C25809" t="s">
        <v>8</v>
      </c>
      <c r="D25809" t="s">
        <v>2409</v>
      </c>
      <c r="E25809">
        <v>-1</v>
      </c>
    </row>
    <row r="25810" spans="1:5" x14ac:dyDescent="0.3">
      <c r="A25810">
        <v>66250029</v>
      </c>
      <c r="B25810" t="s">
        <v>1450</v>
      </c>
      <c r="C25810" t="s">
        <v>8</v>
      </c>
      <c r="D25810" t="s">
        <v>2410</v>
      </c>
      <c r="E25810">
        <v>-1</v>
      </c>
    </row>
    <row r="25811" spans="1:5" x14ac:dyDescent="0.3">
      <c r="A25811">
        <v>66250029</v>
      </c>
      <c r="B25811" t="s">
        <v>1450</v>
      </c>
      <c r="C25811" t="s">
        <v>8</v>
      </c>
      <c r="D25811" t="s">
        <v>2411</v>
      </c>
      <c r="E25811">
        <v>0</v>
      </c>
    </row>
    <row r="25812" spans="1:5" x14ac:dyDescent="0.3">
      <c r="A25812">
        <v>66250029</v>
      </c>
      <c r="B25812" t="s">
        <v>1450</v>
      </c>
      <c r="C25812" t="s">
        <v>8</v>
      </c>
      <c r="D25812" t="s">
        <v>2412</v>
      </c>
      <c r="E25812">
        <v>0</v>
      </c>
    </row>
    <row r="25813" spans="1:5" x14ac:dyDescent="0.3">
      <c r="A25813">
        <v>66250029</v>
      </c>
      <c r="B25813" t="s">
        <v>1450</v>
      </c>
      <c r="C25813" t="s">
        <v>8</v>
      </c>
      <c r="D25813" t="s">
        <v>2413</v>
      </c>
      <c r="E25813">
        <v>0</v>
      </c>
    </row>
    <row r="25814" spans="1:5" x14ac:dyDescent="0.3">
      <c r="A25814">
        <v>2000004</v>
      </c>
      <c r="B25814" t="s">
        <v>1452</v>
      </c>
      <c r="C25814" t="s">
        <v>20</v>
      </c>
      <c r="D25814" t="s">
        <v>2378</v>
      </c>
      <c r="E25814">
        <v>-3820</v>
      </c>
    </row>
    <row r="25815" spans="1:5" x14ac:dyDescent="0.3">
      <c r="A25815">
        <v>2000004</v>
      </c>
      <c r="B25815" t="s">
        <v>1452</v>
      </c>
      <c r="C25815" t="s">
        <v>20</v>
      </c>
      <c r="D25815" t="s">
        <v>2379</v>
      </c>
      <c r="E25815">
        <v>-7441</v>
      </c>
    </row>
    <row r="25816" spans="1:5" x14ac:dyDescent="0.3">
      <c r="A25816">
        <v>2000004</v>
      </c>
      <c r="B25816" t="s">
        <v>1452</v>
      </c>
      <c r="C25816" t="s">
        <v>20</v>
      </c>
      <c r="D25816" t="s">
        <v>2380</v>
      </c>
      <c r="E25816">
        <v>-4416</v>
      </c>
    </row>
    <row r="25817" spans="1:5" x14ac:dyDescent="0.3">
      <c r="A25817">
        <v>2000004</v>
      </c>
      <c r="B25817" t="s">
        <v>1452</v>
      </c>
      <c r="C25817" t="s">
        <v>20</v>
      </c>
      <c r="D25817" t="s">
        <v>2381</v>
      </c>
      <c r="E25817">
        <v>-3290</v>
      </c>
    </row>
    <row r="25818" spans="1:5" x14ac:dyDescent="0.3">
      <c r="A25818">
        <v>2000004</v>
      </c>
      <c r="B25818" t="s">
        <v>1452</v>
      </c>
      <c r="C25818" t="s">
        <v>20</v>
      </c>
      <c r="D25818" t="s">
        <v>2382</v>
      </c>
      <c r="E25818">
        <v>-5418.6</v>
      </c>
    </row>
    <row r="25819" spans="1:5" x14ac:dyDescent="0.3">
      <c r="A25819">
        <v>2000004</v>
      </c>
      <c r="B25819" t="s">
        <v>1452</v>
      </c>
      <c r="C25819" t="s">
        <v>20</v>
      </c>
      <c r="D25819" t="s">
        <v>2383</v>
      </c>
      <c r="E25819">
        <v>-5164</v>
      </c>
    </row>
    <row r="25820" spans="1:5" x14ac:dyDescent="0.3">
      <c r="A25820">
        <v>2000004</v>
      </c>
      <c r="B25820" t="s">
        <v>1452</v>
      </c>
      <c r="C25820" t="s">
        <v>20</v>
      </c>
      <c r="D25820" t="s">
        <v>2384</v>
      </c>
      <c r="E25820">
        <v>-4754.5</v>
      </c>
    </row>
    <row r="25821" spans="1:5" x14ac:dyDescent="0.3">
      <c r="A25821">
        <v>2000004</v>
      </c>
      <c r="B25821" t="s">
        <v>1452</v>
      </c>
      <c r="C25821" t="s">
        <v>20</v>
      </c>
      <c r="D25821" t="s">
        <v>2385</v>
      </c>
      <c r="E25821">
        <v>-6696</v>
      </c>
    </row>
    <row r="25822" spans="1:5" x14ac:dyDescent="0.3">
      <c r="A25822">
        <v>2000004</v>
      </c>
      <c r="B25822" t="s">
        <v>1452</v>
      </c>
      <c r="C25822" t="s">
        <v>20</v>
      </c>
      <c r="D25822" t="s">
        <v>2386</v>
      </c>
      <c r="E25822">
        <v>-6014</v>
      </c>
    </row>
    <row r="25823" spans="1:5" x14ac:dyDescent="0.3">
      <c r="A25823">
        <v>2000004</v>
      </c>
      <c r="B25823" t="s">
        <v>1452</v>
      </c>
      <c r="C25823" t="s">
        <v>20</v>
      </c>
      <c r="D25823" t="s">
        <v>2387</v>
      </c>
      <c r="E25823">
        <v>-7163.65</v>
      </c>
    </row>
    <row r="25824" spans="1:5" x14ac:dyDescent="0.3">
      <c r="A25824">
        <v>2000004</v>
      </c>
      <c r="B25824" t="s">
        <v>1452</v>
      </c>
      <c r="C25824" t="s">
        <v>20</v>
      </c>
      <c r="D25824" t="s">
        <v>2388</v>
      </c>
      <c r="E25824">
        <v>-4183</v>
      </c>
    </row>
    <row r="25825" spans="1:5" x14ac:dyDescent="0.3">
      <c r="A25825">
        <v>2000004</v>
      </c>
      <c r="B25825" t="s">
        <v>1452</v>
      </c>
      <c r="C25825" t="s">
        <v>20</v>
      </c>
      <c r="D25825" t="s">
        <v>2389</v>
      </c>
      <c r="E25825">
        <v>-4021</v>
      </c>
    </row>
    <row r="25826" spans="1:5" x14ac:dyDescent="0.3">
      <c r="A25826">
        <v>2000004</v>
      </c>
      <c r="B25826" t="s">
        <v>1452</v>
      </c>
      <c r="C25826" t="s">
        <v>20</v>
      </c>
      <c r="D25826" t="s">
        <v>2390</v>
      </c>
      <c r="E25826">
        <v>-2882</v>
      </c>
    </row>
    <row r="25827" spans="1:5" x14ac:dyDescent="0.3">
      <c r="A25827">
        <v>2000004</v>
      </c>
      <c r="B25827" t="s">
        <v>1452</v>
      </c>
      <c r="C25827" t="s">
        <v>20</v>
      </c>
      <c r="D25827" t="s">
        <v>2391</v>
      </c>
      <c r="E25827">
        <v>-7060</v>
      </c>
    </row>
    <row r="25828" spans="1:5" x14ac:dyDescent="0.3">
      <c r="A25828">
        <v>2000004</v>
      </c>
      <c r="B25828" t="s">
        <v>1452</v>
      </c>
      <c r="C25828" t="s">
        <v>20</v>
      </c>
      <c r="D25828" t="s">
        <v>2392</v>
      </c>
      <c r="E25828">
        <v>-5565</v>
      </c>
    </row>
    <row r="25829" spans="1:5" x14ac:dyDescent="0.3">
      <c r="A25829">
        <v>2000004</v>
      </c>
      <c r="B25829" t="s">
        <v>1452</v>
      </c>
      <c r="C25829" t="s">
        <v>20</v>
      </c>
      <c r="D25829" t="s">
        <v>2393</v>
      </c>
      <c r="E25829">
        <v>-2740</v>
      </c>
    </row>
    <row r="25830" spans="1:5" x14ac:dyDescent="0.3">
      <c r="A25830">
        <v>2000004</v>
      </c>
      <c r="B25830" t="s">
        <v>1452</v>
      </c>
      <c r="C25830" t="s">
        <v>20</v>
      </c>
      <c r="D25830" t="s">
        <v>2394</v>
      </c>
      <c r="E25830">
        <v>-6865</v>
      </c>
    </row>
    <row r="25831" spans="1:5" x14ac:dyDescent="0.3">
      <c r="A25831">
        <v>2000004</v>
      </c>
      <c r="B25831" t="s">
        <v>1452</v>
      </c>
      <c r="C25831" t="s">
        <v>20</v>
      </c>
      <c r="D25831" t="s">
        <v>2395</v>
      </c>
      <c r="E25831">
        <v>-3845</v>
      </c>
    </row>
    <row r="25832" spans="1:5" x14ac:dyDescent="0.3">
      <c r="A25832">
        <v>2000004</v>
      </c>
      <c r="B25832" t="s">
        <v>1452</v>
      </c>
      <c r="C25832" t="s">
        <v>20</v>
      </c>
      <c r="D25832" t="s">
        <v>2396</v>
      </c>
      <c r="E25832">
        <v>-5055</v>
      </c>
    </row>
    <row r="25833" spans="1:5" x14ac:dyDescent="0.3">
      <c r="A25833">
        <v>2000004</v>
      </c>
      <c r="B25833" t="s">
        <v>1452</v>
      </c>
      <c r="C25833" t="s">
        <v>20</v>
      </c>
      <c r="D25833" t="s">
        <v>2397</v>
      </c>
      <c r="E25833">
        <v>-7045</v>
      </c>
    </row>
    <row r="25834" spans="1:5" x14ac:dyDescent="0.3">
      <c r="A25834">
        <v>2000004</v>
      </c>
      <c r="B25834" t="s">
        <v>1452</v>
      </c>
      <c r="C25834" t="s">
        <v>20</v>
      </c>
      <c r="D25834" t="s">
        <v>2398</v>
      </c>
      <c r="E25834">
        <v>-5240</v>
      </c>
    </row>
    <row r="25835" spans="1:5" x14ac:dyDescent="0.3">
      <c r="A25835">
        <v>2000004</v>
      </c>
      <c r="B25835" t="s">
        <v>1452</v>
      </c>
      <c r="C25835" t="s">
        <v>20</v>
      </c>
      <c r="D25835" t="s">
        <v>2399</v>
      </c>
      <c r="E25835">
        <v>-6475</v>
      </c>
    </row>
    <row r="25836" spans="1:5" x14ac:dyDescent="0.3">
      <c r="A25836">
        <v>2000004</v>
      </c>
      <c r="B25836" t="s">
        <v>1452</v>
      </c>
      <c r="C25836" t="s">
        <v>20</v>
      </c>
      <c r="D25836" t="s">
        <v>2400</v>
      </c>
      <c r="E25836">
        <v>-5592.1220000000003</v>
      </c>
    </row>
    <row r="25837" spans="1:5" x14ac:dyDescent="0.3">
      <c r="A25837">
        <v>2000004</v>
      </c>
      <c r="B25837" t="s">
        <v>1452</v>
      </c>
      <c r="C25837" t="s">
        <v>20</v>
      </c>
      <c r="D25837" t="s">
        <v>2401</v>
      </c>
      <c r="E25837">
        <v>-4977</v>
      </c>
    </row>
    <row r="25838" spans="1:5" x14ac:dyDescent="0.3">
      <c r="A25838">
        <v>2000004</v>
      </c>
      <c r="B25838" t="s">
        <v>1452</v>
      </c>
      <c r="C25838" t="s">
        <v>20</v>
      </c>
      <c r="D25838" t="s">
        <v>2402</v>
      </c>
      <c r="E25838">
        <v>-4332</v>
      </c>
    </row>
    <row r="25839" spans="1:5" x14ac:dyDescent="0.3">
      <c r="A25839">
        <v>2000004</v>
      </c>
      <c r="B25839" t="s">
        <v>1452</v>
      </c>
      <c r="C25839" t="s">
        <v>20</v>
      </c>
      <c r="D25839" t="s">
        <v>2403</v>
      </c>
      <c r="E25839">
        <v>-5480</v>
      </c>
    </row>
    <row r="25840" spans="1:5" x14ac:dyDescent="0.3">
      <c r="A25840">
        <v>2000004</v>
      </c>
      <c r="B25840" t="s">
        <v>1452</v>
      </c>
      <c r="C25840" t="s">
        <v>20</v>
      </c>
      <c r="D25840" t="s">
        <v>2404</v>
      </c>
      <c r="E25840">
        <v>-6224</v>
      </c>
    </row>
    <row r="25841" spans="1:5" x14ac:dyDescent="0.3">
      <c r="A25841">
        <v>2000004</v>
      </c>
      <c r="B25841" t="s">
        <v>1452</v>
      </c>
      <c r="C25841" t="s">
        <v>20</v>
      </c>
      <c r="D25841" t="s">
        <v>2405</v>
      </c>
      <c r="E25841">
        <v>-8477</v>
      </c>
    </row>
    <row r="25842" spans="1:5" x14ac:dyDescent="0.3">
      <c r="A25842">
        <v>2000004</v>
      </c>
      <c r="B25842" t="s">
        <v>1452</v>
      </c>
      <c r="C25842" t="s">
        <v>20</v>
      </c>
      <c r="D25842" t="s">
        <v>2406</v>
      </c>
      <c r="E25842">
        <v>-7082</v>
      </c>
    </row>
    <row r="25843" spans="1:5" x14ac:dyDescent="0.3">
      <c r="A25843">
        <v>2000004</v>
      </c>
      <c r="B25843" t="s">
        <v>1452</v>
      </c>
      <c r="C25843" t="s">
        <v>20</v>
      </c>
      <c r="D25843" t="s">
        <v>2407</v>
      </c>
      <c r="E25843">
        <v>-5931</v>
      </c>
    </row>
    <row r="25844" spans="1:5" x14ac:dyDescent="0.3">
      <c r="A25844">
        <v>2000004</v>
      </c>
      <c r="B25844" t="s">
        <v>1452</v>
      </c>
      <c r="C25844" t="s">
        <v>20</v>
      </c>
      <c r="D25844" t="s">
        <v>2408</v>
      </c>
      <c r="E25844">
        <v>-7117</v>
      </c>
    </row>
    <row r="25845" spans="1:5" x14ac:dyDescent="0.3">
      <c r="A25845">
        <v>2000004</v>
      </c>
      <c r="B25845" t="s">
        <v>1452</v>
      </c>
      <c r="C25845" t="s">
        <v>20</v>
      </c>
      <c r="D25845" t="s">
        <v>2409</v>
      </c>
      <c r="E25845">
        <v>-6610</v>
      </c>
    </row>
    <row r="25846" spans="1:5" x14ac:dyDescent="0.3">
      <c r="A25846">
        <v>2000004</v>
      </c>
      <c r="B25846" t="s">
        <v>1452</v>
      </c>
      <c r="C25846" t="s">
        <v>20</v>
      </c>
      <c r="D25846" t="s">
        <v>2410</v>
      </c>
      <c r="E25846">
        <v>-4834</v>
      </c>
    </row>
    <row r="25847" spans="1:5" x14ac:dyDescent="0.3">
      <c r="A25847">
        <v>2000004</v>
      </c>
      <c r="B25847" t="s">
        <v>1452</v>
      </c>
      <c r="C25847" t="s">
        <v>20</v>
      </c>
      <c r="D25847" t="s">
        <v>2411</v>
      </c>
      <c r="E25847">
        <v>-8529</v>
      </c>
    </row>
    <row r="25848" spans="1:5" x14ac:dyDescent="0.3">
      <c r="A25848">
        <v>2000004</v>
      </c>
      <c r="B25848" t="s">
        <v>1452</v>
      </c>
      <c r="C25848" t="s">
        <v>20</v>
      </c>
      <c r="D25848" t="s">
        <v>2412</v>
      </c>
      <c r="E25848">
        <v>-6905</v>
      </c>
    </row>
    <row r="25849" spans="1:5" x14ac:dyDescent="0.3">
      <c r="A25849">
        <v>2000004</v>
      </c>
      <c r="B25849" t="s">
        <v>1452</v>
      </c>
      <c r="C25849" t="s">
        <v>20</v>
      </c>
      <c r="D25849" t="s">
        <v>2413</v>
      </c>
      <c r="E25849">
        <v>-5215</v>
      </c>
    </row>
    <row r="25850" spans="1:5" x14ac:dyDescent="0.3">
      <c r="A25850">
        <v>23320006</v>
      </c>
      <c r="B25850" t="s">
        <v>1454</v>
      </c>
      <c r="C25850" t="s">
        <v>8</v>
      </c>
      <c r="D25850" t="s">
        <v>2378</v>
      </c>
      <c r="E25850">
        <v>0</v>
      </c>
    </row>
    <row r="25851" spans="1:5" x14ac:dyDescent="0.3">
      <c r="A25851">
        <v>23320006</v>
      </c>
      <c r="B25851" t="s">
        <v>1454</v>
      </c>
      <c r="C25851" t="s">
        <v>8</v>
      </c>
      <c r="D25851" t="s">
        <v>2379</v>
      </c>
      <c r="E25851">
        <v>0</v>
      </c>
    </row>
    <row r="25852" spans="1:5" x14ac:dyDescent="0.3">
      <c r="A25852">
        <v>23320006</v>
      </c>
      <c r="B25852" t="s">
        <v>1454</v>
      </c>
      <c r="C25852" t="s">
        <v>8</v>
      </c>
      <c r="D25852" t="s">
        <v>2380</v>
      </c>
      <c r="E25852">
        <v>0</v>
      </c>
    </row>
    <row r="25853" spans="1:5" x14ac:dyDescent="0.3">
      <c r="A25853">
        <v>23320006</v>
      </c>
      <c r="B25853" t="s">
        <v>1454</v>
      </c>
      <c r="C25853" t="s">
        <v>8</v>
      </c>
      <c r="D25853" t="s">
        <v>2381</v>
      </c>
      <c r="E25853">
        <v>0</v>
      </c>
    </row>
    <row r="25854" spans="1:5" x14ac:dyDescent="0.3">
      <c r="A25854">
        <v>23320006</v>
      </c>
      <c r="B25854" t="s">
        <v>1454</v>
      </c>
      <c r="C25854" t="s">
        <v>8</v>
      </c>
      <c r="D25854" t="s">
        <v>2382</v>
      </c>
      <c r="E25854">
        <v>0</v>
      </c>
    </row>
    <row r="25855" spans="1:5" x14ac:dyDescent="0.3">
      <c r="A25855">
        <v>23320006</v>
      </c>
      <c r="B25855" t="s">
        <v>1454</v>
      </c>
      <c r="C25855" t="s">
        <v>8</v>
      </c>
      <c r="D25855" t="s">
        <v>2383</v>
      </c>
      <c r="E25855">
        <v>-1</v>
      </c>
    </row>
    <row r="25856" spans="1:5" x14ac:dyDescent="0.3">
      <c r="A25856">
        <v>23320006</v>
      </c>
      <c r="B25856" t="s">
        <v>1454</v>
      </c>
      <c r="C25856" t="s">
        <v>8</v>
      </c>
      <c r="D25856" t="s">
        <v>2384</v>
      </c>
      <c r="E25856">
        <v>-2</v>
      </c>
    </row>
    <row r="25857" spans="1:5" x14ac:dyDescent="0.3">
      <c r="A25857">
        <v>23320006</v>
      </c>
      <c r="B25857" t="s">
        <v>1454</v>
      </c>
      <c r="C25857" t="s">
        <v>8</v>
      </c>
      <c r="D25857" t="s">
        <v>2385</v>
      </c>
      <c r="E25857">
        <v>0</v>
      </c>
    </row>
    <row r="25858" spans="1:5" x14ac:dyDescent="0.3">
      <c r="A25858">
        <v>23320006</v>
      </c>
      <c r="B25858" t="s">
        <v>1454</v>
      </c>
      <c r="C25858" t="s">
        <v>8</v>
      </c>
      <c r="D25858" t="s">
        <v>2386</v>
      </c>
      <c r="E25858">
        <v>-20</v>
      </c>
    </row>
    <row r="25859" spans="1:5" x14ac:dyDescent="0.3">
      <c r="A25859">
        <v>23320006</v>
      </c>
      <c r="B25859" t="s">
        <v>1454</v>
      </c>
      <c r="C25859" t="s">
        <v>8</v>
      </c>
      <c r="D25859" t="s">
        <v>2387</v>
      </c>
      <c r="E25859">
        <v>0</v>
      </c>
    </row>
    <row r="25860" spans="1:5" x14ac:dyDescent="0.3">
      <c r="A25860">
        <v>23320006</v>
      </c>
      <c r="B25860" t="s">
        <v>1454</v>
      </c>
      <c r="C25860" t="s">
        <v>8</v>
      </c>
      <c r="D25860" t="s">
        <v>2388</v>
      </c>
      <c r="E25860">
        <v>-3</v>
      </c>
    </row>
    <row r="25861" spans="1:5" x14ac:dyDescent="0.3">
      <c r="A25861">
        <v>23320006</v>
      </c>
      <c r="B25861" t="s">
        <v>1454</v>
      </c>
      <c r="C25861" t="s">
        <v>8</v>
      </c>
      <c r="D25861" t="s">
        <v>2389</v>
      </c>
      <c r="E25861">
        <v>0</v>
      </c>
    </row>
    <row r="25862" spans="1:5" x14ac:dyDescent="0.3">
      <c r="A25862">
        <v>23320006</v>
      </c>
      <c r="B25862" t="s">
        <v>1454</v>
      </c>
      <c r="C25862" t="s">
        <v>8</v>
      </c>
      <c r="D25862" t="s">
        <v>2390</v>
      </c>
      <c r="E25862">
        <v>-3</v>
      </c>
    </row>
    <row r="25863" spans="1:5" x14ac:dyDescent="0.3">
      <c r="A25863">
        <v>23320006</v>
      </c>
      <c r="B25863" t="s">
        <v>1454</v>
      </c>
      <c r="C25863" t="s">
        <v>8</v>
      </c>
      <c r="D25863" t="s">
        <v>2391</v>
      </c>
      <c r="E25863">
        <v>-7</v>
      </c>
    </row>
    <row r="25864" spans="1:5" x14ac:dyDescent="0.3">
      <c r="A25864">
        <v>23320006</v>
      </c>
      <c r="B25864" t="s">
        <v>1454</v>
      </c>
      <c r="C25864" t="s">
        <v>8</v>
      </c>
      <c r="D25864" t="s">
        <v>2392</v>
      </c>
      <c r="E25864">
        <v>0</v>
      </c>
    </row>
    <row r="25865" spans="1:5" x14ac:dyDescent="0.3">
      <c r="A25865">
        <v>23320006</v>
      </c>
      <c r="B25865" t="s">
        <v>1454</v>
      </c>
      <c r="C25865" t="s">
        <v>8</v>
      </c>
      <c r="D25865" t="s">
        <v>2393</v>
      </c>
      <c r="E25865">
        <v>0</v>
      </c>
    </row>
    <row r="25866" spans="1:5" x14ac:dyDescent="0.3">
      <c r="A25866">
        <v>23320006</v>
      </c>
      <c r="B25866" t="s">
        <v>1454</v>
      </c>
      <c r="C25866" t="s">
        <v>8</v>
      </c>
      <c r="D25866" t="s">
        <v>2394</v>
      </c>
      <c r="E25866">
        <v>-7</v>
      </c>
    </row>
    <row r="25867" spans="1:5" x14ac:dyDescent="0.3">
      <c r="A25867">
        <v>23320006</v>
      </c>
      <c r="B25867" t="s">
        <v>1454</v>
      </c>
      <c r="C25867" t="s">
        <v>8</v>
      </c>
      <c r="D25867" t="s">
        <v>2395</v>
      </c>
      <c r="E25867">
        <v>-2</v>
      </c>
    </row>
    <row r="25868" spans="1:5" x14ac:dyDescent="0.3">
      <c r="A25868">
        <v>23320006</v>
      </c>
      <c r="B25868" t="s">
        <v>1454</v>
      </c>
      <c r="C25868" t="s">
        <v>8</v>
      </c>
      <c r="D25868" t="s">
        <v>2396</v>
      </c>
      <c r="E25868">
        <v>-6</v>
      </c>
    </row>
    <row r="25869" spans="1:5" x14ac:dyDescent="0.3">
      <c r="A25869">
        <v>23320006</v>
      </c>
      <c r="B25869" t="s">
        <v>1454</v>
      </c>
      <c r="C25869" t="s">
        <v>8</v>
      </c>
      <c r="D25869" t="s">
        <v>2397</v>
      </c>
      <c r="E25869">
        <v>-1</v>
      </c>
    </row>
    <row r="25870" spans="1:5" x14ac:dyDescent="0.3">
      <c r="A25870">
        <v>23320006</v>
      </c>
      <c r="B25870" t="s">
        <v>1454</v>
      </c>
      <c r="C25870" t="s">
        <v>8</v>
      </c>
      <c r="D25870" t="s">
        <v>2398</v>
      </c>
      <c r="E25870">
        <v>-21</v>
      </c>
    </row>
    <row r="25871" spans="1:5" x14ac:dyDescent="0.3">
      <c r="A25871">
        <v>23320006</v>
      </c>
      <c r="B25871" t="s">
        <v>1454</v>
      </c>
      <c r="C25871" t="s">
        <v>8</v>
      </c>
      <c r="D25871" t="s">
        <v>2399</v>
      </c>
      <c r="E25871">
        <v>-4</v>
      </c>
    </row>
    <row r="25872" spans="1:5" x14ac:dyDescent="0.3">
      <c r="A25872">
        <v>23320006</v>
      </c>
      <c r="B25872" t="s">
        <v>1454</v>
      </c>
      <c r="C25872" t="s">
        <v>8</v>
      </c>
      <c r="D25872" t="s">
        <v>2400</v>
      </c>
      <c r="E25872">
        <v>-6</v>
      </c>
    </row>
    <row r="25873" spans="1:5" x14ac:dyDescent="0.3">
      <c r="A25873">
        <v>23320006</v>
      </c>
      <c r="B25873" t="s">
        <v>1454</v>
      </c>
      <c r="C25873" t="s">
        <v>8</v>
      </c>
      <c r="D25873" t="s">
        <v>2401</v>
      </c>
      <c r="E25873">
        <v>-3</v>
      </c>
    </row>
    <row r="25874" spans="1:5" x14ac:dyDescent="0.3">
      <c r="A25874">
        <v>23320006</v>
      </c>
      <c r="B25874" t="s">
        <v>1454</v>
      </c>
      <c r="C25874" t="s">
        <v>8</v>
      </c>
      <c r="D25874" t="s">
        <v>2402</v>
      </c>
      <c r="E25874">
        <v>-3</v>
      </c>
    </row>
    <row r="25875" spans="1:5" x14ac:dyDescent="0.3">
      <c r="A25875">
        <v>23320006</v>
      </c>
      <c r="B25875" t="s">
        <v>1454</v>
      </c>
      <c r="C25875" t="s">
        <v>8</v>
      </c>
      <c r="D25875" t="s">
        <v>2403</v>
      </c>
      <c r="E25875">
        <v>-17</v>
      </c>
    </row>
    <row r="25876" spans="1:5" x14ac:dyDescent="0.3">
      <c r="A25876">
        <v>23320006</v>
      </c>
      <c r="B25876" t="s">
        <v>1454</v>
      </c>
      <c r="C25876" t="s">
        <v>8</v>
      </c>
      <c r="D25876" t="s">
        <v>2404</v>
      </c>
      <c r="E25876">
        <v>-5</v>
      </c>
    </row>
    <row r="25877" spans="1:5" x14ac:dyDescent="0.3">
      <c r="A25877">
        <v>23320006</v>
      </c>
      <c r="B25877" t="s">
        <v>1454</v>
      </c>
      <c r="C25877" t="s">
        <v>8</v>
      </c>
      <c r="D25877" t="s">
        <v>2405</v>
      </c>
      <c r="E25877">
        <v>0</v>
      </c>
    </row>
    <row r="25878" spans="1:5" x14ac:dyDescent="0.3">
      <c r="A25878">
        <v>23320006</v>
      </c>
      <c r="B25878" t="s">
        <v>1454</v>
      </c>
      <c r="C25878" t="s">
        <v>8</v>
      </c>
      <c r="D25878" t="s">
        <v>2406</v>
      </c>
      <c r="E25878">
        <v>0</v>
      </c>
    </row>
    <row r="25879" spans="1:5" x14ac:dyDescent="0.3">
      <c r="A25879">
        <v>23320006</v>
      </c>
      <c r="B25879" t="s">
        <v>1454</v>
      </c>
      <c r="C25879" t="s">
        <v>8</v>
      </c>
      <c r="D25879" t="s">
        <v>2407</v>
      </c>
      <c r="E25879">
        <v>0</v>
      </c>
    </row>
    <row r="25880" spans="1:5" x14ac:dyDescent="0.3">
      <c r="A25880">
        <v>23320006</v>
      </c>
      <c r="B25880" t="s">
        <v>1454</v>
      </c>
      <c r="C25880" t="s">
        <v>8</v>
      </c>
      <c r="D25880" t="s">
        <v>2408</v>
      </c>
      <c r="E25880">
        <v>0</v>
      </c>
    </row>
    <row r="25881" spans="1:5" x14ac:dyDescent="0.3">
      <c r="A25881">
        <v>23320006</v>
      </c>
      <c r="B25881" t="s">
        <v>1454</v>
      </c>
      <c r="C25881" t="s">
        <v>8</v>
      </c>
      <c r="D25881" t="s">
        <v>2409</v>
      </c>
      <c r="E25881">
        <v>0</v>
      </c>
    </row>
    <row r="25882" spans="1:5" x14ac:dyDescent="0.3">
      <c r="A25882">
        <v>23320006</v>
      </c>
      <c r="B25882" t="s">
        <v>1454</v>
      </c>
      <c r="C25882" t="s">
        <v>8</v>
      </c>
      <c r="D25882" t="s">
        <v>2410</v>
      </c>
      <c r="E25882">
        <v>-2</v>
      </c>
    </row>
    <row r="25883" spans="1:5" x14ac:dyDescent="0.3">
      <c r="A25883">
        <v>23320006</v>
      </c>
      <c r="B25883" t="s">
        <v>1454</v>
      </c>
      <c r="C25883" t="s">
        <v>8</v>
      </c>
      <c r="D25883" t="s">
        <v>2411</v>
      </c>
      <c r="E25883">
        <v>0</v>
      </c>
    </row>
    <row r="25884" spans="1:5" x14ac:dyDescent="0.3">
      <c r="A25884">
        <v>23320006</v>
      </c>
      <c r="B25884" t="s">
        <v>1454</v>
      </c>
      <c r="C25884" t="s">
        <v>8</v>
      </c>
      <c r="D25884" t="s">
        <v>2412</v>
      </c>
      <c r="E25884">
        <v>0</v>
      </c>
    </row>
    <row r="25885" spans="1:5" x14ac:dyDescent="0.3">
      <c r="A25885">
        <v>23320006</v>
      </c>
      <c r="B25885" t="s">
        <v>1454</v>
      </c>
      <c r="C25885" t="s">
        <v>8</v>
      </c>
      <c r="D25885" t="s">
        <v>2413</v>
      </c>
      <c r="E25885">
        <v>0</v>
      </c>
    </row>
    <row r="25886" spans="1:5" x14ac:dyDescent="0.3">
      <c r="A25886">
        <v>89010021</v>
      </c>
      <c r="B25886" t="s">
        <v>1456</v>
      </c>
      <c r="C25886" t="s">
        <v>8</v>
      </c>
      <c r="D25886" t="s">
        <v>2378</v>
      </c>
      <c r="E25886">
        <v>0</v>
      </c>
    </row>
    <row r="25887" spans="1:5" x14ac:dyDescent="0.3">
      <c r="A25887">
        <v>89010021</v>
      </c>
      <c r="B25887" t="s">
        <v>1456</v>
      </c>
      <c r="C25887" t="s">
        <v>8</v>
      </c>
      <c r="D25887" t="s">
        <v>2379</v>
      </c>
      <c r="E25887">
        <v>0</v>
      </c>
    </row>
    <row r="25888" spans="1:5" x14ac:dyDescent="0.3">
      <c r="A25888">
        <v>89010021</v>
      </c>
      <c r="B25888" t="s">
        <v>1456</v>
      </c>
      <c r="C25888" t="s">
        <v>8</v>
      </c>
      <c r="D25888" t="s">
        <v>2380</v>
      </c>
      <c r="E25888">
        <v>-15</v>
      </c>
    </row>
    <row r="25889" spans="1:5" x14ac:dyDescent="0.3">
      <c r="A25889">
        <v>89010021</v>
      </c>
      <c r="B25889" t="s">
        <v>1456</v>
      </c>
      <c r="C25889" t="s">
        <v>8</v>
      </c>
      <c r="D25889" t="s">
        <v>2381</v>
      </c>
      <c r="E25889">
        <v>0</v>
      </c>
    </row>
    <row r="25890" spans="1:5" x14ac:dyDescent="0.3">
      <c r="A25890">
        <v>89010021</v>
      </c>
      <c r="B25890" t="s">
        <v>1456</v>
      </c>
      <c r="C25890" t="s">
        <v>8</v>
      </c>
      <c r="D25890" t="s">
        <v>2382</v>
      </c>
      <c r="E25890">
        <v>0</v>
      </c>
    </row>
    <row r="25891" spans="1:5" x14ac:dyDescent="0.3">
      <c r="A25891">
        <v>89010021</v>
      </c>
      <c r="B25891" t="s">
        <v>1456</v>
      </c>
      <c r="C25891" t="s">
        <v>8</v>
      </c>
      <c r="D25891" t="s">
        <v>2383</v>
      </c>
      <c r="E25891">
        <v>0</v>
      </c>
    </row>
    <row r="25892" spans="1:5" x14ac:dyDescent="0.3">
      <c r="A25892">
        <v>89010021</v>
      </c>
      <c r="B25892" t="s">
        <v>1456</v>
      </c>
      <c r="C25892" t="s">
        <v>8</v>
      </c>
      <c r="D25892" t="s">
        <v>2384</v>
      </c>
      <c r="E25892">
        <v>0</v>
      </c>
    </row>
    <row r="25893" spans="1:5" x14ac:dyDescent="0.3">
      <c r="A25893">
        <v>89010021</v>
      </c>
      <c r="B25893" t="s">
        <v>1456</v>
      </c>
      <c r="C25893" t="s">
        <v>8</v>
      </c>
      <c r="D25893" t="s">
        <v>2385</v>
      </c>
      <c r="E25893">
        <v>0</v>
      </c>
    </row>
    <row r="25894" spans="1:5" x14ac:dyDescent="0.3">
      <c r="A25894">
        <v>89010021</v>
      </c>
      <c r="B25894" t="s">
        <v>1456</v>
      </c>
      <c r="C25894" t="s">
        <v>8</v>
      </c>
      <c r="D25894" t="s">
        <v>2386</v>
      </c>
      <c r="E25894">
        <v>0</v>
      </c>
    </row>
    <row r="25895" spans="1:5" x14ac:dyDescent="0.3">
      <c r="A25895">
        <v>89010021</v>
      </c>
      <c r="B25895" t="s">
        <v>1456</v>
      </c>
      <c r="C25895" t="s">
        <v>8</v>
      </c>
      <c r="D25895" t="s">
        <v>2387</v>
      </c>
      <c r="E25895">
        <v>0</v>
      </c>
    </row>
    <row r="25896" spans="1:5" x14ac:dyDescent="0.3">
      <c r="A25896">
        <v>89010021</v>
      </c>
      <c r="B25896" t="s">
        <v>1456</v>
      </c>
      <c r="C25896" t="s">
        <v>8</v>
      </c>
      <c r="D25896" t="s">
        <v>2388</v>
      </c>
      <c r="E25896">
        <v>0</v>
      </c>
    </row>
    <row r="25897" spans="1:5" x14ac:dyDescent="0.3">
      <c r="A25897">
        <v>89010021</v>
      </c>
      <c r="B25897" t="s">
        <v>1456</v>
      </c>
      <c r="C25897" t="s">
        <v>8</v>
      </c>
      <c r="D25897" t="s">
        <v>2389</v>
      </c>
      <c r="E25897">
        <v>0</v>
      </c>
    </row>
    <row r="25898" spans="1:5" x14ac:dyDescent="0.3">
      <c r="A25898">
        <v>89010021</v>
      </c>
      <c r="B25898" t="s">
        <v>1456</v>
      </c>
      <c r="C25898" t="s">
        <v>8</v>
      </c>
      <c r="D25898" t="s">
        <v>2390</v>
      </c>
      <c r="E25898">
        <v>-2</v>
      </c>
    </row>
    <row r="25899" spans="1:5" x14ac:dyDescent="0.3">
      <c r="A25899">
        <v>89010021</v>
      </c>
      <c r="B25899" t="s">
        <v>1456</v>
      </c>
      <c r="C25899" t="s">
        <v>8</v>
      </c>
      <c r="D25899" t="s">
        <v>2391</v>
      </c>
      <c r="E25899">
        <v>-5</v>
      </c>
    </row>
    <row r="25900" spans="1:5" x14ac:dyDescent="0.3">
      <c r="A25900">
        <v>89010021</v>
      </c>
      <c r="B25900" t="s">
        <v>1456</v>
      </c>
      <c r="C25900" t="s">
        <v>8</v>
      </c>
      <c r="D25900" t="s">
        <v>2392</v>
      </c>
      <c r="E25900">
        <v>0</v>
      </c>
    </row>
    <row r="25901" spans="1:5" x14ac:dyDescent="0.3">
      <c r="A25901">
        <v>89010021</v>
      </c>
      <c r="B25901" t="s">
        <v>1456</v>
      </c>
      <c r="C25901" t="s">
        <v>8</v>
      </c>
      <c r="D25901" t="s">
        <v>2393</v>
      </c>
      <c r="E25901">
        <v>0</v>
      </c>
    </row>
    <row r="25902" spans="1:5" x14ac:dyDescent="0.3">
      <c r="A25902">
        <v>89010021</v>
      </c>
      <c r="B25902" t="s">
        <v>1456</v>
      </c>
      <c r="C25902" t="s">
        <v>8</v>
      </c>
      <c r="D25902" t="s">
        <v>2394</v>
      </c>
      <c r="E25902">
        <v>0</v>
      </c>
    </row>
    <row r="25903" spans="1:5" x14ac:dyDescent="0.3">
      <c r="A25903">
        <v>89010021</v>
      </c>
      <c r="B25903" t="s">
        <v>1456</v>
      </c>
      <c r="C25903" t="s">
        <v>8</v>
      </c>
      <c r="D25903" t="s">
        <v>2395</v>
      </c>
      <c r="E25903">
        <v>0</v>
      </c>
    </row>
    <row r="25904" spans="1:5" x14ac:dyDescent="0.3">
      <c r="A25904">
        <v>89010021</v>
      </c>
      <c r="B25904" t="s">
        <v>1456</v>
      </c>
      <c r="C25904" t="s">
        <v>8</v>
      </c>
      <c r="D25904" t="s">
        <v>2396</v>
      </c>
      <c r="E25904">
        <v>-1</v>
      </c>
    </row>
    <row r="25905" spans="1:5" x14ac:dyDescent="0.3">
      <c r="A25905">
        <v>89010021</v>
      </c>
      <c r="B25905" t="s">
        <v>1456</v>
      </c>
      <c r="C25905" t="s">
        <v>8</v>
      </c>
      <c r="D25905" t="s">
        <v>2397</v>
      </c>
      <c r="E25905">
        <v>0</v>
      </c>
    </row>
    <row r="25906" spans="1:5" x14ac:dyDescent="0.3">
      <c r="A25906">
        <v>89010021</v>
      </c>
      <c r="B25906" t="s">
        <v>1456</v>
      </c>
      <c r="C25906" t="s">
        <v>8</v>
      </c>
      <c r="D25906" t="s">
        <v>2398</v>
      </c>
      <c r="E25906">
        <v>0</v>
      </c>
    </row>
    <row r="25907" spans="1:5" x14ac:dyDescent="0.3">
      <c r="A25907">
        <v>89010021</v>
      </c>
      <c r="B25907" t="s">
        <v>1456</v>
      </c>
      <c r="C25907" t="s">
        <v>8</v>
      </c>
      <c r="D25907" t="s">
        <v>2399</v>
      </c>
      <c r="E25907">
        <v>0</v>
      </c>
    </row>
    <row r="25908" spans="1:5" x14ac:dyDescent="0.3">
      <c r="A25908">
        <v>89010021</v>
      </c>
      <c r="B25908" t="s">
        <v>1456</v>
      </c>
      <c r="C25908" t="s">
        <v>8</v>
      </c>
      <c r="D25908" t="s">
        <v>2400</v>
      </c>
      <c r="E25908">
        <v>0</v>
      </c>
    </row>
    <row r="25909" spans="1:5" x14ac:dyDescent="0.3">
      <c r="A25909">
        <v>89010021</v>
      </c>
      <c r="B25909" t="s">
        <v>1456</v>
      </c>
      <c r="C25909" t="s">
        <v>8</v>
      </c>
      <c r="D25909" t="s">
        <v>2401</v>
      </c>
      <c r="E25909">
        <v>0</v>
      </c>
    </row>
    <row r="25910" spans="1:5" x14ac:dyDescent="0.3">
      <c r="A25910">
        <v>89010021</v>
      </c>
      <c r="B25910" t="s">
        <v>1456</v>
      </c>
      <c r="C25910" t="s">
        <v>8</v>
      </c>
      <c r="D25910" t="s">
        <v>2402</v>
      </c>
      <c r="E25910">
        <v>0</v>
      </c>
    </row>
    <row r="25911" spans="1:5" x14ac:dyDescent="0.3">
      <c r="A25911">
        <v>89010021</v>
      </c>
      <c r="B25911" t="s">
        <v>1456</v>
      </c>
      <c r="C25911" t="s">
        <v>8</v>
      </c>
      <c r="D25911" t="s">
        <v>2403</v>
      </c>
      <c r="E25911">
        <v>-14</v>
      </c>
    </row>
    <row r="25912" spans="1:5" x14ac:dyDescent="0.3">
      <c r="A25912">
        <v>89010021</v>
      </c>
      <c r="B25912" t="s">
        <v>1456</v>
      </c>
      <c r="C25912" t="s">
        <v>8</v>
      </c>
      <c r="D25912" t="s">
        <v>2404</v>
      </c>
      <c r="E25912">
        <v>0</v>
      </c>
    </row>
    <row r="25913" spans="1:5" x14ac:dyDescent="0.3">
      <c r="A25913">
        <v>89010021</v>
      </c>
      <c r="B25913" t="s">
        <v>1456</v>
      </c>
      <c r="C25913" t="s">
        <v>8</v>
      </c>
      <c r="D25913" t="s">
        <v>2405</v>
      </c>
      <c r="E25913">
        <v>0</v>
      </c>
    </row>
    <row r="25914" spans="1:5" x14ac:dyDescent="0.3">
      <c r="A25914">
        <v>89010021</v>
      </c>
      <c r="B25914" t="s">
        <v>1456</v>
      </c>
      <c r="C25914" t="s">
        <v>8</v>
      </c>
      <c r="D25914" t="s">
        <v>2406</v>
      </c>
      <c r="E25914">
        <v>0</v>
      </c>
    </row>
    <row r="25915" spans="1:5" x14ac:dyDescent="0.3">
      <c r="A25915">
        <v>89010021</v>
      </c>
      <c r="B25915" t="s">
        <v>1456</v>
      </c>
      <c r="C25915" t="s">
        <v>8</v>
      </c>
      <c r="D25915" t="s">
        <v>2407</v>
      </c>
      <c r="E25915">
        <v>0</v>
      </c>
    </row>
    <row r="25916" spans="1:5" x14ac:dyDescent="0.3">
      <c r="A25916">
        <v>89010021</v>
      </c>
      <c r="B25916" t="s">
        <v>1456</v>
      </c>
      <c r="C25916" t="s">
        <v>8</v>
      </c>
      <c r="D25916" t="s">
        <v>2408</v>
      </c>
      <c r="E25916">
        <v>0</v>
      </c>
    </row>
    <row r="25917" spans="1:5" x14ac:dyDescent="0.3">
      <c r="A25917">
        <v>89010021</v>
      </c>
      <c r="B25917" t="s">
        <v>1456</v>
      </c>
      <c r="C25917" t="s">
        <v>8</v>
      </c>
      <c r="D25917" t="s">
        <v>2409</v>
      </c>
      <c r="E25917">
        <v>-13</v>
      </c>
    </row>
    <row r="25918" spans="1:5" x14ac:dyDescent="0.3">
      <c r="A25918">
        <v>89010021</v>
      </c>
      <c r="B25918" t="s">
        <v>1456</v>
      </c>
      <c r="C25918" t="s">
        <v>8</v>
      </c>
      <c r="D25918" t="s">
        <v>2410</v>
      </c>
      <c r="E25918">
        <v>0</v>
      </c>
    </row>
    <row r="25919" spans="1:5" x14ac:dyDescent="0.3">
      <c r="A25919">
        <v>89010021</v>
      </c>
      <c r="B25919" t="s">
        <v>1456</v>
      </c>
      <c r="C25919" t="s">
        <v>8</v>
      </c>
      <c r="D25919" t="s">
        <v>2411</v>
      </c>
      <c r="E25919">
        <v>0</v>
      </c>
    </row>
    <row r="25920" spans="1:5" x14ac:dyDescent="0.3">
      <c r="A25920">
        <v>89010021</v>
      </c>
      <c r="B25920" t="s">
        <v>1456</v>
      </c>
      <c r="C25920" t="s">
        <v>8</v>
      </c>
      <c r="D25920" t="s">
        <v>2412</v>
      </c>
      <c r="E25920">
        <v>0</v>
      </c>
    </row>
    <row r="25921" spans="1:5" x14ac:dyDescent="0.3">
      <c r="A25921">
        <v>89010021</v>
      </c>
      <c r="B25921" t="s">
        <v>1456</v>
      </c>
      <c r="C25921" t="s">
        <v>8</v>
      </c>
      <c r="D25921" t="s">
        <v>2413</v>
      </c>
      <c r="E25921">
        <v>0</v>
      </c>
    </row>
    <row r="25922" spans="1:5" x14ac:dyDescent="0.3">
      <c r="A25922">
        <v>23320031</v>
      </c>
      <c r="B25922" t="s">
        <v>1458</v>
      </c>
      <c r="C25922" t="s">
        <v>8</v>
      </c>
      <c r="D25922" t="s">
        <v>2378</v>
      </c>
      <c r="E25922">
        <v>0</v>
      </c>
    </row>
    <row r="25923" spans="1:5" x14ac:dyDescent="0.3">
      <c r="A25923">
        <v>23320031</v>
      </c>
      <c r="B25923" t="s">
        <v>1458</v>
      </c>
      <c r="C25923" t="s">
        <v>8</v>
      </c>
      <c r="D25923" t="s">
        <v>2379</v>
      </c>
      <c r="E25923">
        <v>0</v>
      </c>
    </row>
    <row r="25924" spans="1:5" x14ac:dyDescent="0.3">
      <c r="A25924">
        <v>23320031</v>
      </c>
      <c r="B25924" t="s">
        <v>1458</v>
      </c>
      <c r="C25924" t="s">
        <v>8</v>
      </c>
      <c r="D25924" t="s">
        <v>2380</v>
      </c>
      <c r="E25924">
        <v>0</v>
      </c>
    </row>
    <row r="25925" spans="1:5" x14ac:dyDescent="0.3">
      <c r="A25925">
        <v>23320031</v>
      </c>
      <c r="B25925" t="s">
        <v>1458</v>
      </c>
      <c r="C25925" t="s">
        <v>8</v>
      </c>
      <c r="D25925" t="s">
        <v>2381</v>
      </c>
      <c r="E25925">
        <v>0</v>
      </c>
    </row>
    <row r="25926" spans="1:5" x14ac:dyDescent="0.3">
      <c r="A25926">
        <v>23320031</v>
      </c>
      <c r="B25926" t="s">
        <v>1458</v>
      </c>
      <c r="C25926" t="s">
        <v>8</v>
      </c>
      <c r="D25926" t="s">
        <v>2382</v>
      </c>
      <c r="E25926">
        <v>0</v>
      </c>
    </row>
    <row r="25927" spans="1:5" x14ac:dyDescent="0.3">
      <c r="A25927">
        <v>23320031</v>
      </c>
      <c r="B25927" t="s">
        <v>1458</v>
      </c>
      <c r="C25927" t="s">
        <v>8</v>
      </c>
      <c r="D25927" t="s">
        <v>2383</v>
      </c>
      <c r="E25927">
        <v>0</v>
      </c>
    </row>
    <row r="25928" spans="1:5" x14ac:dyDescent="0.3">
      <c r="A25928">
        <v>23320031</v>
      </c>
      <c r="B25928" t="s">
        <v>1458</v>
      </c>
      <c r="C25928" t="s">
        <v>8</v>
      </c>
      <c r="D25928" t="s">
        <v>2384</v>
      </c>
      <c r="E25928">
        <v>0</v>
      </c>
    </row>
    <row r="25929" spans="1:5" x14ac:dyDescent="0.3">
      <c r="A25929">
        <v>23320031</v>
      </c>
      <c r="B25929" t="s">
        <v>1458</v>
      </c>
      <c r="C25929" t="s">
        <v>8</v>
      </c>
      <c r="D25929" t="s">
        <v>2385</v>
      </c>
      <c r="E25929">
        <v>0</v>
      </c>
    </row>
    <row r="25930" spans="1:5" x14ac:dyDescent="0.3">
      <c r="A25930">
        <v>23320031</v>
      </c>
      <c r="B25930" t="s">
        <v>1458</v>
      </c>
      <c r="C25930" t="s">
        <v>8</v>
      </c>
      <c r="D25930" t="s">
        <v>2386</v>
      </c>
      <c r="E25930">
        <v>0</v>
      </c>
    </row>
    <row r="25931" spans="1:5" x14ac:dyDescent="0.3">
      <c r="A25931">
        <v>23320031</v>
      </c>
      <c r="B25931" t="s">
        <v>1458</v>
      </c>
      <c r="C25931" t="s">
        <v>8</v>
      </c>
      <c r="D25931" t="s">
        <v>2387</v>
      </c>
      <c r="E25931">
        <v>0</v>
      </c>
    </row>
    <row r="25932" spans="1:5" x14ac:dyDescent="0.3">
      <c r="A25932">
        <v>23320031</v>
      </c>
      <c r="B25932" t="s">
        <v>1458</v>
      </c>
      <c r="C25932" t="s">
        <v>8</v>
      </c>
      <c r="D25932" t="s">
        <v>2388</v>
      </c>
      <c r="E25932">
        <v>0</v>
      </c>
    </row>
    <row r="25933" spans="1:5" x14ac:dyDescent="0.3">
      <c r="A25933">
        <v>23320031</v>
      </c>
      <c r="B25933" t="s">
        <v>1458</v>
      </c>
      <c r="C25933" t="s">
        <v>8</v>
      </c>
      <c r="D25933" t="s">
        <v>2389</v>
      </c>
      <c r="E25933">
        <v>0</v>
      </c>
    </row>
    <row r="25934" spans="1:5" x14ac:dyDescent="0.3">
      <c r="A25934">
        <v>23320031</v>
      </c>
      <c r="B25934" t="s">
        <v>1458</v>
      </c>
      <c r="C25934" t="s">
        <v>8</v>
      </c>
      <c r="D25934" t="s">
        <v>2390</v>
      </c>
      <c r="E25934">
        <v>0</v>
      </c>
    </row>
    <row r="25935" spans="1:5" x14ac:dyDescent="0.3">
      <c r="A25935">
        <v>23320031</v>
      </c>
      <c r="B25935" t="s">
        <v>1458</v>
      </c>
      <c r="C25935" t="s">
        <v>8</v>
      </c>
      <c r="D25935" t="s">
        <v>2391</v>
      </c>
      <c r="E25935">
        <v>0</v>
      </c>
    </row>
    <row r="25936" spans="1:5" x14ac:dyDescent="0.3">
      <c r="A25936">
        <v>23320031</v>
      </c>
      <c r="B25936" t="s">
        <v>1458</v>
      </c>
      <c r="C25936" t="s">
        <v>8</v>
      </c>
      <c r="D25936" t="s">
        <v>2392</v>
      </c>
      <c r="E25936">
        <v>0</v>
      </c>
    </row>
    <row r="25937" spans="1:5" x14ac:dyDescent="0.3">
      <c r="A25937">
        <v>23320031</v>
      </c>
      <c r="B25937" t="s">
        <v>1458</v>
      </c>
      <c r="C25937" t="s">
        <v>8</v>
      </c>
      <c r="D25937" t="s">
        <v>2393</v>
      </c>
      <c r="E25937">
        <v>0</v>
      </c>
    </row>
    <row r="25938" spans="1:5" x14ac:dyDescent="0.3">
      <c r="A25938">
        <v>23320031</v>
      </c>
      <c r="B25938" t="s">
        <v>1458</v>
      </c>
      <c r="C25938" t="s">
        <v>8</v>
      </c>
      <c r="D25938" t="s">
        <v>2394</v>
      </c>
      <c r="E25938">
        <v>0</v>
      </c>
    </row>
    <row r="25939" spans="1:5" x14ac:dyDescent="0.3">
      <c r="A25939">
        <v>23320031</v>
      </c>
      <c r="B25939" t="s">
        <v>1458</v>
      </c>
      <c r="C25939" t="s">
        <v>8</v>
      </c>
      <c r="D25939" t="s">
        <v>2395</v>
      </c>
      <c r="E25939">
        <v>0</v>
      </c>
    </row>
    <row r="25940" spans="1:5" x14ac:dyDescent="0.3">
      <c r="A25940">
        <v>23320031</v>
      </c>
      <c r="B25940" t="s">
        <v>1458</v>
      </c>
      <c r="C25940" t="s">
        <v>8</v>
      </c>
      <c r="D25940" t="s">
        <v>2396</v>
      </c>
      <c r="E25940">
        <v>0</v>
      </c>
    </row>
    <row r="25941" spans="1:5" x14ac:dyDescent="0.3">
      <c r="A25941">
        <v>23320031</v>
      </c>
      <c r="B25941" t="s">
        <v>1458</v>
      </c>
      <c r="C25941" t="s">
        <v>8</v>
      </c>
      <c r="D25941" t="s">
        <v>2397</v>
      </c>
      <c r="E25941">
        <v>0</v>
      </c>
    </row>
    <row r="25942" spans="1:5" x14ac:dyDescent="0.3">
      <c r="A25942">
        <v>23320031</v>
      </c>
      <c r="B25942" t="s">
        <v>1458</v>
      </c>
      <c r="C25942" t="s">
        <v>8</v>
      </c>
      <c r="D25942" t="s">
        <v>2398</v>
      </c>
      <c r="E25942">
        <v>0</v>
      </c>
    </row>
    <row r="25943" spans="1:5" x14ac:dyDescent="0.3">
      <c r="A25943">
        <v>23320031</v>
      </c>
      <c r="B25943" t="s">
        <v>1458</v>
      </c>
      <c r="C25943" t="s">
        <v>8</v>
      </c>
      <c r="D25943" t="s">
        <v>2399</v>
      </c>
      <c r="E25943">
        <v>0</v>
      </c>
    </row>
    <row r="25944" spans="1:5" x14ac:dyDescent="0.3">
      <c r="A25944">
        <v>23320031</v>
      </c>
      <c r="B25944" t="s">
        <v>1458</v>
      </c>
      <c r="C25944" t="s">
        <v>8</v>
      </c>
      <c r="D25944" t="s">
        <v>2400</v>
      </c>
      <c r="E25944">
        <v>0</v>
      </c>
    </row>
    <row r="25945" spans="1:5" x14ac:dyDescent="0.3">
      <c r="A25945">
        <v>23320031</v>
      </c>
      <c r="B25945" t="s">
        <v>1458</v>
      </c>
      <c r="C25945" t="s">
        <v>8</v>
      </c>
      <c r="D25945" t="s">
        <v>2401</v>
      </c>
      <c r="E25945">
        <v>0</v>
      </c>
    </row>
    <row r="25946" spans="1:5" x14ac:dyDescent="0.3">
      <c r="A25946">
        <v>23320031</v>
      </c>
      <c r="B25946" t="s">
        <v>1458</v>
      </c>
      <c r="C25946" t="s">
        <v>8</v>
      </c>
      <c r="D25946" t="s">
        <v>2402</v>
      </c>
      <c r="E25946">
        <v>0</v>
      </c>
    </row>
    <row r="25947" spans="1:5" x14ac:dyDescent="0.3">
      <c r="A25947">
        <v>23320031</v>
      </c>
      <c r="B25947" t="s">
        <v>1458</v>
      </c>
      <c r="C25947" t="s">
        <v>8</v>
      </c>
      <c r="D25947" t="s">
        <v>2403</v>
      </c>
      <c r="E25947">
        <v>0</v>
      </c>
    </row>
    <row r="25948" spans="1:5" x14ac:dyDescent="0.3">
      <c r="A25948">
        <v>23320031</v>
      </c>
      <c r="B25948" t="s">
        <v>1458</v>
      </c>
      <c r="C25948" t="s">
        <v>8</v>
      </c>
      <c r="D25948" t="s">
        <v>2404</v>
      </c>
      <c r="E25948">
        <v>0</v>
      </c>
    </row>
    <row r="25949" spans="1:5" x14ac:dyDescent="0.3">
      <c r="A25949">
        <v>23320031</v>
      </c>
      <c r="B25949" t="s">
        <v>1458</v>
      </c>
      <c r="C25949" t="s">
        <v>8</v>
      </c>
      <c r="D25949" t="s">
        <v>2405</v>
      </c>
      <c r="E25949">
        <v>0</v>
      </c>
    </row>
    <row r="25950" spans="1:5" x14ac:dyDescent="0.3">
      <c r="A25950">
        <v>23320031</v>
      </c>
      <c r="B25950" t="s">
        <v>1458</v>
      </c>
      <c r="C25950" t="s">
        <v>8</v>
      </c>
      <c r="D25950" t="s">
        <v>2406</v>
      </c>
      <c r="E25950">
        <v>0</v>
      </c>
    </row>
    <row r="25951" spans="1:5" x14ac:dyDescent="0.3">
      <c r="A25951">
        <v>23320031</v>
      </c>
      <c r="B25951" t="s">
        <v>1458</v>
      </c>
      <c r="C25951" t="s">
        <v>8</v>
      </c>
      <c r="D25951" t="s">
        <v>2407</v>
      </c>
      <c r="E25951">
        <v>0</v>
      </c>
    </row>
    <row r="25952" spans="1:5" x14ac:dyDescent="0.3">
      <c r="A25952">
        <v>23320031</v>
      </c>
      <c r="B25952" t="s">
        <v>1458</v>
      </c>
      <c r="C25952" t="s">
        <v>8</v>
      </c>
      <c r="D25952" t="s">
        <v>2408</v>
      </c>
      <c r="E25952">
        <v>-2</v>
      </c>
    </row>
    <row r="25953" spans="1:5" x14ac:dyDescent="0.3">
      <c r="A25953">
        <v>23320031</v>
      </c>
      <c r="B25953" t="s">
        <v>1458</v>
      </c>
      <c r="C25953" t="s">
        <v>8</v>
      </c>
      <c r="D25953" t="s">
        <v>2409</v>
      </c>
      <c r="E25953">
        <v>0</v>
      </c>
    </row>
    <row r="25954" spans="1:5" x14ac:dyDescent="0.3">
      <c r="A25954">
        <v>23320031</v>
      </c>
      <c r="B25954" t="s">
        <v>1458</v>
      </c>
      <c r="C25954" t="s">
        <v>8</v>
      </c>
      <c r="D25954" t="s">
        <v>2410</v>
      </c>
      <c r="E25954">
        <v>0</v>
      </c>
    </row>
    <row r="25955" spans="1:5" x14ac:dyDescent="0.3">
      <c r="A25955">
        <v>23320031</v>
      </c>
      <c r="B25955" t="s">
        <v>1458</v>
      </c>
      <c r="C25955" t="s">
        <v>8</v>
      </c>
      <c r="D25955" t="s">
        <v>2411</v>
      </c>
      <c r="E25955">
        <v>0</v>
      </c>
    </row>
    <row r="25956" spans="1:5" x14ac:dyDescent="0.3">
      <c r="A25956">
        <v>23320031</v>
      </c>
      <c r="B25956" t="s">
        <v>1458</v>
      </c>
      <c r="C25956" t="s">
        <v>8</v>
      </c>
      <c r="D25956" t="s">
        <v>2412</v>
      </c>
      <c r="E25956">
        <v>0</v>
      </c>
    </row>
    <row r="25957" spans="1:5" x14ac:dyDescent="0.3">
      <c r="A25957">
        <v>23320031</v>
      </c>
      <c r="B25957" t="s">
        <v>1458</v>
      </c>
      <c r="C25957" t="s">
        <v>8</v>
      </c>
      <c r="D25957" t="s">
        <v>2413</v>
      </c>
      <c r="E25957">
        <v>0</v>
      </c>
    </row>
    <row r="25958" spans="1:5" x14ac:dyDescent="0.3">
      <c r="A25958">
        <v>53540003</v>
      </c>
      <c r="B25958" t="s">
        <v>1460</v>
      </c>
      <c r="C25958" t="s">
        <v>8</v>
      </c>
      <c r="D25958" t="s">
        <v>2378</v>
      </c>
      <c r="E25958">
        <v>0</v>
      </c>
    </row>
    <row r="25959" spans="1:5" x14ac:dyDescent="0.3">
      <c r="A25959">
        <v>53540003</v>
      </c>
      <c r="B25959" t="s">
        <v>1460</v>
      </c>
      <c r="C25959" t="s">
        <v>8</v>
      </c>
      <c r="D25959" t="s">
        <v>2379</v>
      </c>
      <c r="E25959">
        <v>0</v>
      </c>
    </row>
    <row r="25960" spans="1:5" x14ac:dyDescent="0.3">
      <c r="A25960">
        <v>53540003</v>
      </c>
      <c r="B25960" t="s">
        <v>1460</v>
      </c>
      <c r="C25960" t="s">
        <v>8</v>
      </c>
      <c r="D25960" t="s">
        <v>2380</v>
      </c>
      <c r="E25960">
        <v>0</v>
      </c>
    </row>
    <row r="25961" spans="1:5" x14ac:dyDescent="0.3">
      <c r="A25961">
        <v>53540003</v>
      </c>
      <c r="B25961" t="s">
        <v>1460</v>
      </c>
      <c r="C25961" t="s">
        <v>8</v>
      </c>
      <c r="D25961" t="s">
        <v>2381</v>
      </c>
      <c r="E25961">
        <v>0</v>
      </c>
    </row>
    <row r="25962" spans="1:5" x14ac:dyDescent="0.3">
      <c r="A25962">
        <v>53540003</v>
      </c>
      <c r="B25962" t="s">
        <v>1460</v>
      </c>
      <c r="C25962" t="s">
        <v>8</v>
      </c>
      <c r="D25962" t="s">
        <v>2382</v>
      </c>
      <c r="E25962">
        <v>0</v>
      </c>
    </row>
    <row r="25963" spans="1:5" x14ac:dyDescent="0.3">
      <c r="A25963">
        <v>53540003</v>
      </c>
      <c r="B25963" t="s">
        <v>1460</v>
      </c>
      <c r="C25963" t="s">
        <v>8</v>
      </c>
      <c r="D25963" t="s">
        <v>2383</v>
      </c>
      <c r="E25963">
        <v>0</v>
      </c>
    </row>
    <row r="25964" spans="1:5" x14ac:dyDescent="0.3">
      <c r="A25964">
        <v>53540003</v>
      </c>
      <c r="B25964" t="s">
        <v>1460</v>
      </c>
      <c r="C25964" t="s">
        <v>8</v>
      </c>
      <c r="D25964" t="s">
        <v>2384</v>
      </c>
      <c r="E25964">
        <v>0</v>
      </c>
    </row>
    <row r="25965" spans="1:5" x14ac:dyDescent="0.3">
      <c r="A25965">
        <v>53540003</v>
      </c>
      <c r="B25965" t="s">
        <v>1460</v>
      </c>
      <c r="C25965" t="s">
        <v>8</v>
      </c>
      <c r="D25965" t="s">
        <v>2385</v>
      </c>
      <c r="E25965">
        <v>0</v>
      </c>
    </row>
    <row r="25966" spans="1:5" x14ac:dyDescent="0.3">
      <c r="A25966">
        <v>53540003</v>
      </c>
      <c r="B25966" t="s">
        <v>1460</v>
      </c>
      <c r="C25966" t="s">
        <v>8</v>
      </c>
      <c r="D25966" t="s">
        <v>2386</v>
      </c>
      <c r="E25966">
        <v>0</v>
      </c>
    </row>
    <row r="25967" spans="1:5" x14ac:dyDescent="0.3">
      <c r="A25967">
        <v>53540003</v>
      </c>
      <c r="B25967" t="s">
        <v>1460</v>
      </c>
      <c r="C25967" t="s">
        <v>8</v>
      </c>
      <c r="D25967" t="s">
        <v>2387</v>
      </c>
      <c r="E25967">
        <v>0</v>
      </c>
    </row>
    <row r="25968" spans="1:5" x14ac:dyDescent="0.3">
      <c r="A25968">
        <v>53540003</v>
      </c>
      <c r="B25968" t="s">
        <v>1460</v>
      </c>
      <c r="C25968" t="s">
        <v>8</v>
      </c>
      <c r="D25968" t="s">
        <v>2388</v>
      </c>
      <c r="E25968">
        <v>0</v>
      </c>
    </row>
    <row r="25969" spans="1:5" x14ac:dyDescent="0.3">
      <c r="A25969">
        <v>53540003</v>
      </c>
      <c r="B25969" t="s">
        <v>1460</v>
      </c>
      <c r="C25969" t="s">
        <v>8</v>
      </c>
      <c r="D25969" t="s">
        <v>2389</v>
      </c>
      <c r="E25969">
        <v>0</v>
      </c>
    </row>
    <row r="25970" spans="1:5" x14ac:dyDescent="0.3">
      <c r="A25970">
        <v>53540003</v>
      </c>
      <c r="B25970" t="s">
        <v>1460</v>
      </c>
      <c r="C25970" t="s">
        <v>8</v>
      </c>
      <c r="D25970" t="s">
        <v>2390</v>
      </c>
      <c r="E25970">
        <v>0</v>
      </c>
    </row>
    <row r="25971" spans="1:5" x14ac:dyDescent="0.3">
      <c r="A25971">
        <v>53540003</v>
      </c>
      <c r="B25971" t="s">
        <v>1460</v>
      </c>
      <c r="C25971" t="s">
        <v>8</v>
      </c>
      <c r="D25971" t="s">
        <v>2391</v>
      </c>
      <c r="E25971">
        <v>-1</v>
      </c>
    </row>
    <row r="25972" spans="1:5" x14ac:dyDescent="0.3">
      <c r="A25972">
        <v>53540003</v>
      </c>
      <c r="B25972" t="s">
        <v>1460</v>
      </c>
      <c r="C25972" t="s">
        <v>8</v>
      </c>
      <c r="D25972" t="s">
        <v>2392</v>
      </c>
      <c r="E25972">
        <v>0</v>
      </c>
    </row>
    <row r="25973" spans="1:5" x14ac:dyDescent="0.3">
      <c r="A25973">
        <v>53540003</v>
      </c>
      <c r="B25973" t="s">
        <v>1460</v>
      </c>
      <c r="C25973" t="s">
        <v>8</v>
      </c>
      <c r="D25973" t="s">
        <v>2393</v>
      </c>
      <c r="E25973">
        <v>0</v>
      </c>
    </row>
    <row r="25974" spans="1:5" x14ac:dyDescent="0.3">
      <c r="A25974">
        <v>53540003</v>
      </c>
      <c r="B25974" t="s">
        <v>1460</v>
      </c>
      <c r="C25974" t="s">
        <v>8</v>
      </c>
      <c r="D25974" t="s">
        <v>2394</v>
      </c>
      <c r="E25974">
        <v>0</v>
      </c>
    </row>
    <row r="25975" spans="1:5" x14ac:dyDescent="0.3">
      <c r="A25975">
        <v>53540003</v>
      </c>
      <c r="B25975" t="s">
        <v>1460</v>
      </c>
      <c r="C25975" t="s">
        <v>8</v>
      </c>
      <c r="D25975" t="s">
        <v>2395</v>
      </c>
      <c r="E25975">
        <v>0</v>
      </c>
    </row>
    <row r="25976" spans="1:5" x14ac:dyDescent="0.3">
      <c r="A25976">
        <v>53540003</v>
      </c>
      <c r="B25976" t="s">
        <v>1460</v>
      </c>
      <c r="C25976" t="s">
        <v>8</v>
      </c>
      <c r="D25976" t="s">
        <v>2396</v>
      </c>
      <c r="E25976">
        <v>-3</v>
      </c>
    </row>
    <row r="25977" spans="1:5" x14ac:dyDescent="0.3">
      <c r="A25977">
        <v>53540003</v>
      </c>
      <c r="B25977" t="s">
        <v>1460</v>
      </c>
      <c r="C25977" t="s">
        <v>8</v>
      </c>
      <c r="D25977" t="s">
        <v>2397</v>
      </c>
      <c r="E25977">
        <v>0</v>
      </c>
    </row>
    <row r="25978" spans="1:5" x14ac:dyDescent="0.3">
      <c r="A25978">
        <v>53540003</v>
      </c>
      <c r="B25978" t="s">
        <v>1460</v>
      </c>
      <c r="C25978" t="s">
        <v>8</v>
      </c>
      <c r="D25978" t="s">
        <v>2398</v>
      </c>
      <c r="E25978">
        <v>0</v>
      </c>
    </row>
    <row r="25979" spans="1:5" x14ac:dyDescent="0.3">
      <c r="A25979">
        <v>53540003</v>
      </c>
      <c r="B25979" t="s">
        <v>1460</v>
      </c>
      <c r="C25979" t="s">
        <v>8</v>
      </c>
      <c r="D25979" t="s">
        <v>2399</v>
      </c>
      <c r="E25979">
        <v>0</v>
      </c>
    </row>
    <row r="25980" spans="1:5" x14ac:dyDescent="0.3">
      <c r="A25980">
        <v>53540003</v>
      </c>
      <c r="B25980" t="s">
        <v>1460</v>
      </c>
      <c r="C25980" t="s">
        <v>8</v>
      </c>
      <c r="D25980" t="s">
        <v>2400</v>
      </c>
      <c r="E25980">
        <v>0</v>
      </c>
    </row>
    <row r="25981" spans="1:5" x14ac:dyDescent="0.3">
      <c r="A25981">
        <v>53540003</v>
      </c>
      <c r="B25981" t="s">
        <v>1460</v>
      </c>
      <c r="C25981" t="s">
        <v>8</v>
      </c>
      <c r="D25981" t="s">
        <v>2401</v>
      </c>
      <c r="E25981">
        <v>0</v>
      </c>
    </row>
    <row r="25982" spans="1:5" x14ac:dyDescent="0.3">
      <c r="A25982">
        <v>53540003</v>
      </c>
      <c r="B25982" t="s">
        <v>1460</v>
      </c>
      <c r="C25982" t="s">
        <v>8</v>
      </c>
      <c r="D25982" t="s">
        <v>2402</v>
      </c>
      <c r="E25982">
        <v>0</v>
      </c>
    </row>
    <row r="25983" spans="1:5" x14ac:dyDescent="0.3">
      <c r="A25983">
        <v>53540003</v>
      </c>
      <c r="B25983" t="s">
        <v>1460</v>
      </c>
      <c r="C25983" t="s">
        <v>8</v>
      </c>
      <c r="D25983" t="s">
        <v>2403</v>
      </c>
      <c r="E25983">
        <v>0</v>
      </c>
    </row>
    <row r="25984" spans="1:5" x14ac:dyDescent="0.3">
      <c r="A25984">
        <v>53540003</v>
      </c>
      <c r="B25984" t="s">
        <v>1460</v>
      </c>
      <c r="C25984" t="s">
        <v>8</v>
      </c>
      <c r="D25984" t="s">
        <v>2404</v>
      </c>
      <c r="E25984">
        <v>0</v>
      </c>
    </row>
    <row r="25985" spans="1:5" x14ac:dyDescent="0.3">
      <c r="A25985">
        <v>53540003</v>
      </c>
      <c r="B25985" t="s">
        <v>1460</v>
      </c>
      <c r="C25985" t="s">
        <v>8</v>
      </c>
      <c r="D25985" t="s">
        <v>2405</v>
      </c>
      <c r="E25985">
        <v>0</v>
      </c>
    </row>
    <row r="25986" spans="1:5" x14ac:dyDescent="0.3">
      <c r="A25986">
        <v>53540003</v>
      </c>
      <c r="B25986" t="s">
        <v>1460</v>
      </c>
      <c r="C25986" t="s">
        <v>8</v>
      </c>
      <c r="D25986" t="s">
        <v>2406</v>
      </c>
      <c r="E25986">
        <v>0</v>
      </c>
    </row>
    <row r="25987" spans="1:5" x14ac:dyDescent="0.3">
      <c r="A25987">
        <v>53540003</v>
      </c>
      <c r="B25987" t="s">
        <v>1460</v>
      </c>
      <c r="C25987" t="s">
        <v>8</v>
      </c>
      <c r="D25987" t="s">
        <v>2407</v>
      </c>
      <c r="E25987">
        <v>0</v>
      </c>
    </row>
    <row r="25988" spans="1:5" x14ac:dyDescent="0.3">
      <c r="A25988">
        <v>53540003</v>
      </c>
      <c r="B25988" t="s">
        <v>1460</v>
      </c>
      <c r="C25988" t="s">
        <v>8</v>
      </c>
      <c r="D25988" t="s">
        <v>2408</v>
      </c>
      <c r="E25988">
        <v>0</v>
      </c>
    </row>
    <row r="25989" spans="1:5" x14ac:dyDescent="0.3">
      <c r="A25989">
        <v>53540003</v>
      </c>
      <c r="B25989" t="s">
        <v>1460</v>
      </c>
      <c r="C25989" t="s">
        <v>8</v>
      </c>
      <c r="D25989" t="s">
        <v>2409</v>
      </c>
      <c r="E25989">
        <v>0</v>
      </c>
    </row>
    <row r="25990" spans="1:5" x14ac:dyDescent="0.3">
      <c r="A25990">
        <v>53540003</v>
      </c>
      <c r="B25990" t="s">
        <v>1460</v>
      </c>
      <c r="C25990" t="s">
        <v>8</v>
      </c>
      <c r="D25990" t="s">
        <v>2410</v>
      </c>
      <c r="E25990">
        <v>0</v>
      </c>
    </row>
    <row r="25991" spans="1:5" x14ac:dyDescent="0.3">
      <c r="A25991">
        <v>53540003</v>
      </c>
      <c r="B25991" t="s">
        <v>1460</v>
      </c>
      <c r="C25991" t="s">
        <v>8</v>
      </c>
      <c r="D25991" t="s">
        <v>2411</v>
      </c>
      <c r="E25991">
        <v>0</v>
      </c>
    </row>
    <row r="25992" spans="1:5" x14ac:dyDescent="0.3">
      <c r="A25992">
        <v>53540003</v>
      </c>
      <c r="B25992" t="s">
        <v>1460</v>
      </c>
      <c r="C25992" t="s">
        <v>8</v>
      </c>
      <c r="D25992" t="s">
        <v>2412</v>
      </c>
      <c r="E25992">
        <v>0</v>
      </c>
    </row>
    <row r="25993" spans="1:5" x14ac:dyDescent="0.3">
      <c r="A25993">
        <v>53540003</v>
      </c>
      <c r="B25993" t="s">
        <v>1460</v>
      </c>
      <c r="C25993" t="s">
        <v>8</v>
      </c>
      <c r="D25993" t="s">
        <v>2413</v>
      </c>
      <c r="E25993">
        <v>-1</v>
      </c>
    </row>
    <row r="25994" spans="1:5" x14ac:dyDescent="0.3">
      <c r="A25994">
        <v>37010002</v>
      </c>
      <c r="B25994" t="s">
        <v>1462</v>
      </c>
      <c r="C25994" t="s">
        <v>976</v>
      </c>
      <c r="D25994" t="s">
        <v>2378</v>
      </c>
      <c r="E25994">
        <v>0</v>
      </c>
    </row>
    <row r="25995" spans="1:5" x14ac:dyDescent="0.3">
      <c r="A25995">
        <v>37010002</v>
      </c>
      <c r="B25995" t="s">
        <v>1462</v>
      </c>
      <c r="C25995" t="s">
        <v>976</v>
      </c>
      <c r="D25995" t="s">
        <v>2379</v>
      </c>
      <c r="E25995">
        <v>0</v>
      </c>
    </row>
    <row r="25996" spans="1:5" x14ac:dyDescent="0.3">
      <c r="A25996">
        <v>37010002</v>
      </c>
      <c r="B25996" t="s">
        <v>1462</v>
      </c>
      <c r="C25996" t="s">
        <v>976</v>
      </c>
      <c r="D25996" t="s">
        <v>2380</v>
      </c>
      <c r="E25996">
        <v>0</v>
      </c>
    </row>
    <row r="25997" spans="1:5" x14ac:dyDescent="0.3">
      <c r="A25997">
        <v>37010002</v>
      </c>
      <c r="B25997" t="s">
        <v>1462</v>
      </c>
      <c r="C25997" t="s">
        <v>976</v>
      </c>
      <c r="D25997" t="s">
        <v>2381</v>
      </c>
      <c r="E25997">
        <v>0</v>
      </c>
    </row>
    <row r="25998" spans="1:5" x14ac:dyDescent="0.3">
      <c r="A25998">
        <v>37010002</v>
      </c>
      <c r="B25998" t="s">
        <v>1462</v>
      </c>
      <c r="C25998" t="s">
        <v>976</v>
      </c>
      <c r="D25998" t="s">
        <v>2382</v>
      </c>
      <c r="E25998">
        <v>0</v>
      </c>
    </row>
    <row r="25999" spans="1:5" x14ac:dyDescent="0.3">
      <c r="A25999">
        <v>37010002</v>
      </c>
      <c r="B25999" t="s">
        <v>1462</v>
      </c>
      <c r="C25999" t="s">
        <v>976</v>
      </c>
      <c r="D25999" t="s">
        <v>2383</v>
      </c>
      <c r="E25999">
        <v>0</v>
      </c>
    </row>
    <row r="26000" spans="1:5" x14ac:dyDescent="0.3">
      <c r="A26000">
        <v>37010002</v>
      </c>
      <c r="B26000" t="s">
        <v>1462</v>
      </c>
      <c r="C26000" t="s">
        <v>976</v>
      </c>
      <c r="D26000" t="s">
        <v>2384</v>
      </c>
      <c r="E26000">
        <v>0</v>
      </c>
    </row>
    <row r="26001" spans="1:5" x14ac:dyDescent="0.3">
      <c r="A26001">
        <v>37010002</v>
      </c>
      <c r="B26001" t="s">
        <v>1462</v>
      </c>
      <c r="C26001" t="s">
        <v>976</v>
      </c>
      <c r="D26001" t="s">
        <v>2385</v>
      </c>
      <c r="E26001">
        <v>0</v>
      </c>
    </row>
    <row r="26002" spans="1:5" x14ac:dyDescent="0.3">
      <c r="A26002">
        <v>37010002</v>
      </c>
      <c r="B26002" t="s">
        <v>1462</v>
      </c>
      <c r="C26002" t="s">
        <v>976</v>
      </c>
      <c r="D26002" t="s">
        <v>2386</v>
      </c>
      <c r="E26002">
        <v>0</v>
      </c>
    </row>
    <row r="26003" spans="1:5" x14ac:dyDescent="0.3">
      <c r="A26003">
        <v>37010002</v>
      </c>
      <c r="B26003" t="s">
        <v>1462</v>
      </c>
      <c r="C26003" t="s">
        <v>976</v>
      </c>
      <c r="D26003" t="s">
        <v>2387</v>
      </c>
      <c r="E26003">
        <v>0</v>
      </c>
    </row>
    <row r="26004" spans="1:5" x14ac:dyDescent="0.3">
      <c r="A26004">
        <v>37010002</v>
      </c>
      <c r="B26004" t="s">
        <v>1462</v>
      </c>
      <c r="C26004" t="s">
        <v>976</v>
      </c>
      <c r="D26004" t="s">
        <v>2388</v>
      </c>
      <c r="E26004">
        <v>0</v>
      </c>
    </row>
    <row r="26005" spans="1:5" x14ac:dyDescent="0.3">
      <c r="A26005">
        <v>37010002</v>
      </c>
      <c r="B26005" t="s">
        <v>1462</v>
      </c>
      <c r="C26005" t="s">
        <v>976</v>
      </c>
      <c r="D26005" t="s">
        <v>2389</v>
      </c>
      <c r="E26005">
        <v>0</v>
      </c>
    </row>
    <row r="26006" spans="1:5" x14ac:dyDescent="0.3">
      <c r="A26006">
        <v>37010002</v>
      </c>
      <c r="B26006" t="s">
        <v>1462</v>
      </c>
      <c r="C26006" t="s">
        <v>976</v>
      </c>
      <c r="D26006" t="s">
        <v>2390</v>
      </c>
      <c r="E26006">
        <v>0</v>
      </c>
    </row>
    <row r="26007" spans="1:5" x14ac:dyDescent="0.3">
      <c r="A26007">
        <v>37010002</v>
      </c>
      <c r="B26007" t="s">
        <v>1462</v>
      </c>
      <c r="C26007" t="s">
        <v>976</v>
      </c>
      <c r="D26007" t="s">
        <v>2391</v>
      </c>
      <c r="E26007">
        <v>0</v>
      </c>
    </row>
    <row r="26008" spans="1:5" x14ac:dyDescent="0.3">
      <c r="A26008">
        <v>37010002</v>
      </c>
      <c r="B26008" t="s">
        <v>1462</v>
      </c>
      <c r="C26008" t="s">
        <v>976</v>
      </c>
      <c r="D26008" t="s">
        <v>2392</v>
      </c>
      <c r="E26008">
        <v>0</v>
      </c>
    </row>
    <row r="26009" spans="1:5" x14ac:dyDescent="0.3">
      <c r="A26009">
        <v>37010002</v>
      </c>
      <c r="B26009" t="s">
        <v>1462</v>
      </c>
      <c r="C26009" t="s">
        <v>976</v>
      </c>
      <c r="D26009" t="s">
        <v>2393</v>
      </c>
      <c r="E26009">
        <v>0</v>
      </c>
    </row>
    <row r="26010" spans="1:5" x14ac:dyDescent="0.3">
      <c r="A26010">
        <v>37010002</v>
      </c>
      <c r="B26010" t="s">
        <v>1462</v>
      </c>
      <c r="C26010" t="s">
        <v>976</v>
      </c>
      <c r="D26010" t="s">
        <v>2394</v>
      </c>
      <c r="E26010">
        <v>0</v>
      </c>
    </row>
    <row r="26011" spans="1:5" x14ac:dyDescent="0.3">
      <c r="A26011">
        <v>37010002</v>
      </c>
      <c r="B26011" t="s">
        <v>1462</v>
      </c>
      <c r="C26011" t="s">
        <v>976</v>
      </c>
      <c r="D26011" t="s">
        <v>2395</v>
      </c>
      <c r="E26011">
        <v>0</v>
      </c>
    </row>
    <row r="26012" spans="1:5" x14ac:dyDescent="0.3">
      <c r="A26012">
        <v>37010002</v>
      </c>
      <c r="B26012" t="s">
        <v>1462</v>
      </c>
      <c r="C26012" t="s">
        <v>976</v>
      </c>
      <c r="D26012" t="s">
        <v>2396</v>
      </c>
      <c r="E26012">
        <v>0</v>
      </c>
    </row>
    <row r="26013" spans="1:5" x14ac:dyDescent="0.3">
      <c r="A26013">
        <v>37010002</v>
      </c>
      <c r="B26013" t="s">
        <v>1462</v>
      </c>
      <c r="C26013" t="s">
        <v>976</v>
      </c>
      <c r="D26013" t="s">
        <v>2397</v>
      </c>
      <c r="E26013">
        <v>0</v>
      </c>
    </row>
    <row r="26014" spans="1:5" x14ac:dyDescent="0.3">
      <c r="A26014">
        <v>37010002</v>
      </c>
      <c r="B26014" t="s">
        <v>1462</v>
      </c>
      <c r="C26014" t="s">
        <v>976</v>
      </c>
      <c r="D26014" t="s">
        <v>2398</v>
      </c>
      <c r="E26014">
        <v>0</v>
      </c>
    </row>
    <row r="26015" spans="1:5" x14ac:dyDescent="0.3">
      <c r="A26015">
        <v>37010002</v>
      </c>
      <c r="B26015" t="s">
        <v>1462</v>
      </c>
      <c r="C26015" t="s">
        <v>976</v>
      </c>
      <c r="D26015" t="s">
        <v>2399</v>
      </c>
      <c r="E26015">
        <v>0</v>
      </c>
    </row>
    <row r="26016" spans="1:5" x14ac:dyDescent="0.3">
      <c r="A26016">
        <v>37010002</v>
      </c>
      <c r="B26016" t="s">
        <v>1462</v>
      </c>
      <c r="C26016" t="s">
        <v>976</v>
      </c>
      <c r="D26016" t="s">
        <v>2400</v>
      </c>
      <c r="E26016">
        <v>0</v>
      </c>
    </row>
    <row r="26017" spans="1:5" x14ac:dyDescent="0.3">
      <c r="A26017">
        <v>37010002</v>
      </c>
      <c r="B26017" t="s">
        <v>1462</v>
      </c>
      <c r="C26017" t="s">
        <v>976</v>
      </c>
      <c r="D26017" t="s">
        <v>2401</v>
      </c>
      <c r="E26017">
        <v>0</v>
      </c>
    </row>
    <row r="26018" spans="1:5" x14ac:dyDescent="0.3">
      <c r="A26018">
        <v>37010002</v>
      </c>
      <c r="B26018" t="s">
        <v>1462</v>
      </c>
      <c r="C26018" t="s">
        <v>976</v>
      </c>
      <c r="D26018" t="s">
        <v>2402</v>
      </c>
      <c r="E26018">
        <v>0</v>
      </c>
    </row>
    <row r="26019" spans="1:5" x14ac:dyDescent="0.3">
      <c r="A26019">
        <v>37010002</v>
      </c>
      <c r="B26019" t="s">
        <v>1462</v>
      </c>
      <c r="C26019" t="s">
        <v>976</v>
      </c>
      <c r="D26019" t="s">
        <v>2403</v>
      </c>
      <c r="E26019">
        <v>0</v>
      </c>
    </row>
    <row r="26020" spans="1:5" x14ac:dyDescent="0.3">
      <c r="A26020">
        <v>37010002</v>
      </c>
      <c r="B26020" t="s">
        <v>1462</v>
      </c>
      <c r="C26020" t="s">
        <v>976</v>
      </c>
      <c r="D26020" t="s">
        <v>2404</v>
      </c>
      <c r="E26020">
        <v>0</v>
      </c>
    </row>
    <row r="26021" spans="1:5" x14ac:dyDescent="0.3">
      <c r="A26021">
        <v>37010002</v>
      </c>
      <c r="B26021" t="s">
        <v>1462</v>
      </c>
      <c r="C26021" t="s">
        <v>976</v>
      </c>
      <c r="D26021" t="s">
        <v>2405</v>
      </c>
      <c r="E26021">
        <v>0</v>
      </c>
    </row>
    <row r="26022" spans="1:5" x14ac:dyDescent="0.3">
      <c r="A26022">
        <v>37010002</v>
      </c>
      <c r="B26022" t="s">
        <v>1462</v>
      </c>
      <c r="C26022" t="s">
        <v>976</v>
      </c>
      <c r="D26022" t="s">
        <v>2406</v>
      </c>
      <c r="E26022">
        <v>0</v>
      </c>
    </row>
    <row r="26023" spans="1:5" x14ac:dyDescent="0.3">
      <c r="A26023">
        <v>37010002</v>
      </c>
      <c r="B26023" t="s">
        <v>1462</v>
      </c>
      <c r="C26023" t="s">
        <v>976</v>
      </c>
      <c r="D26023" t="s">
        <v>2407</v>
      </c>
      <c r="E26023">
        <v>0</v>
      </c>
    </row>
    <row r="26024" spans="1:5" x14ac:dyDescent="0.3">
      <c r="A26024">
        <v>37010002</v>
      </c>
      <c r="B26024" t="s">
        <v>1462</v>
      </c>
      <c r="C26024" t="s">
        <v>976</v>
      </c>
      <c r="D26024" t="s">
        <v>2408</v>
      </c>
      <c r="E26024">
        <v>0</v>
      </c>
    </row>
    <row r="26025" spans="1:5" x14ac:dyDescent="0.3">
      <c r="A26025">
        <v>37010002</v>
      </c>
      <c r="B26025" t="s">
        <v>1462</v>
      </c>
      <c r="C26025" t="s">
        <v>976</v>
      </c>
      <c r="D26025" t="s">
        <v>2409</v>
      </c>
      <c r="E26025">
        <v>0</v>
      </c>
    </row>
    <row r="26026" spans="1:5" x14ac:dyDescent="0.3">
      <c r="A26026">
        <v>37010002</v>
      </c>
      <c r="B26026" t="s">
        <v>1462</v>
      </c>
      <c r="C26026" t="s">
        <v>976</v>
      </c>
      <c r="D26026" t="s">
        <v>2410</v>
      </c>
      <c r="E26026">
        <v>-1</v>
      </c>
    </row>
    <row r="26027" spans="1:5" x14ac:dyDescent="0.3">
      <c r="A26027">
        <v>37010002</v>
      </c>
      <c r="B26027" t="s">
        <v>1462</v>
      </c>
      <c r="C26027" t="s">
        <v>976</v>
      </c>
      <c r="D26027" t="s">
        <v>2411</v>
      </c>
      <c r="E26027">
        <v>0</v>
      </c>
    </row>
    <row r="26028" spans="1:5" x14ac:dyDescent="0.3">
      <c r="A26028">
        <v>37010002</v>
      </c>
      <c r="B26028" t="s">
        <v>1462</v>
      </c>
      <c r="C26028" t="s">
        <v>976</v>
      </c>
      <c r="D26028" t="s">
        <v>2412</v>
      </c>
      <c r="E26028">
        <v>0</v>
      </c>
    </row>
    <row r="26029" spans="1:5" x14ac:dyDescent="0.3">
      <c r="A26029">
        <v>37010002</v>
      </c>
      <c r="B26029" t="s">
        <v>1462</v>
      </c>
      <c r="C26029" t="s">
        <v>976</v>
      </c>
      <c r="D26029" t="s">
        <v>2413</v>
      </c>
      <c r="E26029">
        <v>0</v>
      </c>
    </row>
    <row r="26030" spans="1:5" x14ac:dyDescent="0.3">
      <c r="A26030">
        <v>23320149</v>
      </c>
      <c r="B26030" t="s">
        <v>1464</v>
      </c>
      <c r="C26030" t="s">
        <v>8</v>
      </c>
      <c r="D26030" t="s">
        <v>2378</v>
      </c>
      <c r="E26030">
        <v>0</v>
      </c>
    </row>
    <row r="26031" spans="1:5" x14ac:dyDescent="0.3">
      <c r="A26031">
        <v>23320149</v>
      </c>
      <c r="B26031" t="s">
        <v>1464</v>
      </c>
      <c r="C26031" t="s">
        <v>8</v>
      </c>
      <c r="D26031" t="s">
        <v>2379</v>
      </c>
      <c r="E26031">
        <v>0</v>
      </c>
    </row>
    <row r="26032" spans="1:5" x14ac:dyDescent="0.3">
      <c r="A26032">
        <v>23320149</v>
      </c>
      <c r="B26032" t="s">
        <v>1464</v>
      </c>
      <c r="C26032" t="s">
        <v>8</v>
      </c>
      <c r="D26032" t="s">
        <v>2380</v>
      </c>
      <c r="E26032">
        <v>0</v>
      </c>
    </row>
    <row r="26033" spans="1:5" x14ac:dyDescent="0.3">
      <c r="A26033">
        <v>23320149</v>
      </c>
      <c r="B26033" t="s">
        <v>1464</v>
      </c>
      <c r="C26033" t="s">
        <v>8</v>
      </c>
      <c r="D26033" t="s">
        <v>2381</v>
      </c>
      <c r="E26033">
        <v>0</v>
      </c>
    </row>
    <row r="26034" spans="1:5" x14ac:dyDescent="0.3">
      <c r="A26034">
        <v>23320149</v>
      </c>
      <c r="B26034" t="s">
        <v>1464</v>
      </c>
      <c r="C26034" t="s">
        <v>8</v>
      </c>
      <c r="D26034" t="s">
        <v>2382</v>
      </c>
      <c r="E26034">
        <v>-5</v>
      </c>
    </row>
    <row r="26035" spans="1:5" x14ac:dyDescent="0.3">
      <c r="A26035">
        <v>23320149</v>
      </c>
      <c r="B26035" t="s">
        <v>1464</v>
      </c>
      <c r="C26035" t="s">
        <v>8</v>
      </c>
      <c r="D26035" t="s">
        <v>2383</v>
      </c>
      <c r="E26035">
        <v>0</v>
      </c>
    </row>
    <row r="26036" spans="1:5" x14ac:dyDescent="0.3">
      <c r="A26036">
        <v>23320149</v>
      </c>
      <c r="B26036" t="s">
        <v>1464</v>
      </c>
      <c r="C26036" t="s">
        <v>8</v>
      </c>
      <c r="D26036" t="s">
        <v>2384</v>
      </c>
      <c r="E26036">
        <v>0</v>
      </c>
    </row>
    <row r="26037" spans="1:5" x14ac:dyDescent="0.3">
      <c r="A26037">
        <v>23320149</v>
      </c>
      <c r="B26037" t="s">
        <v>1464</v>
      </c>
      <c r="C26037" t="s">
        <v>8</v>
      </c>
      <c r="D26037" t="s">
        <v>2385</v>
      </c>
      <c r="E26037">
        <v>-1</v>
      </c>
    </row>
    <row r="26038" spans="1:5" x14ac:dyDescent="0.3">
      <c r="A26038">
        <v>23320149</v>
      </c>
      <c r="B26038" t="s">
        <v>1464</v>
      </c>
      <c r="C26038" t="s">
        <v>8</v>
      </c>
      <c r="D26038" t="s">
        <v>2386</v>
      </c>
      <c r="E26038">
        <v>0</v>
      </c>
    </row>
    <row r="26039" spans="1:5" x14ac:dyDescent="0.3">
      <c r="A26039">
        <v>23320149</v>
      </c>
      <c r="B26039" t="s">
        <v>1464</v>
      </c>
      <c r="C26039" t="s">
        <v>8</v>
      </c>
      <c r="D26039" t="s">
        <v>2387</v>
      </c>
      <c r="E26039">
        <v>0</v>
      </c>
    </row>
    <row r="26040" spans="1:5" x14ac:dyDescent="0.3">
      <c r="A26040">
        <v>23320149</v>
      </c>
      <c r="B26040" t="s">
        <v>1464</v>
      </c>
      <c r="C26040" t="s">
        <v>8</v>
      </c>
      <c r="D26040" t="s">
        <v>2388</v>
      </c>
      <c r="E26040">
        <v>-1</v>
      </c>
    </row>
    <row r="26041" spans="1:5" x14ac:dyDescent="0.3">
      <c r="A26041">
        <v>23320149</v>
      </c>
      <c r="B26041" t="s">
        <v>1464</v>
      </c>
      <c r="C26041" t="s">
        <v>8</v>
      </c>
      <c r="D26041" t="s">
        <v>2389</v>
      </c>
      <c r="E26041">
        <v>0</v>
      </c>
    </row>
    <row r="26042" spans="1:5" x14ac:dyDescent="0.3">
      <c r="A26042">
        <v>23320149</v>
      </c>
      <c r="B26042" t="s">
        <v>1464</v>
      </c>
      <c r="C26042" t="s">
        <v>8</v>
      </c>
      <c r="D26042" t="s">
        <v>2390</v>
      </c>
      <c r="E26042">
        <v>-2</v>
      </c>
    </row>
    <row r="26043" spans="1:5" x14ac:dyDescent="0.3">
      <c r="A26043">
        <v>23320149</v>
      </c>
      <c r="B26043" t="s">
        <v>1464</v>
      </c>
      <c r="C26043" t="s">
        <v>8</v>
      </c>
      <c r="D26043" t="s">
        <v>2391</v>
      </c>
      <c r="E26043">
        <v>-2</v>
      </c>
    </row>
    <row r="26044" spans="1:5" x14ac:dyDescent="0.3">
      <c r="A26044">
        <v>23320149</v>
      </c>
      <c r="B26044" t="s">
        <v>1464</v>
      </c>
      <c r="C26044" t="s">
        <v>8</v>
      </c>
      <c r="D26044" t="s">
        <v>2392</v>
      </c>
      <c r="E26044">
        <v>0</v>
      </c>
    </row>
    <row r="26045" spans="1:5" x14ac:dyDescent="0.3">
      <c r="A26045">
        <v>23320149</v>
      </c>
      <c r="B26045" t="s">
        <v>1464</v>
      </c>
      <c r="C26045" t="s">
        <v>8</v>
      </c>
      <c r="D26045" t="s">
        <v>2393</v>
      </c>
      <c r="E26045">
        <v>-1</v>
      </c>
    </row>
    <row r="26046" spans="1:5" x14ac:dyDescent="0.3">
      <c r="A26046">
        <v>23320149</v>
      </c>
      <c r="B26046" t="s">
        <v>1464</v>
      </c>
      <c r="C26046" t="s">
        <v>8</v>
      </c>
      <c r="D26046" t="s">
        <v>2394</v>
      </c>
      <c r="E26046">
        <v>0</v>
      </c>
    </row>
    <row r="26047" spans="1:5" x14ac:dyDescent="0.3">
      <c r="A26047">
        <v>23320149</v>
      </c>
      <c r="B26047" t="s">
        <v>1464</v>
      </c>
      <c r="C26047" t="s">
        <v>8</v>
      </c>
      <c r="D26047" t="s">
        <v>2395</v>
      </c>
      <c r="E26047">
        <v>0</v>
      </c>
    </row>
    <row r="26048" spans="1:5" x14ac:dyDescent="0.3">
      <c r="A26048">
        <v>23320149</v>
      </c>
      <c r="B26048" t="s">
        <v>1464</v>
      </c>
      <c r="C26048" t="s">
        <v>8</v>
      </c>
      <c r="D26048" t="s">
        <v>2396</v>
      </c>
      <c r="E26048">
        <v>0</v>
      </c>
    </row>
    <row r="26049" spans="1:5" x14ac:dyDescent="0.3">
      <c r="A26049">
        <v>23320149</v>
      </c>
      <c r="B26049" t="s">
        <v>1464</v>
      </c>
      <c r="C26049" t="s">
        <v>8</v>
      </c>
      <c r="D26049" t="s">
        <v>2397</v>
      </c>
      <c r="E26049">
        <v>0</v>
      </c>
    </row>
    <row r="26050" spans="1:5" x14ac:dyDescent="0.3">
      <c r="A26050">
        <v>23320149</v>
      </c>
      <c r="B26050" t="s">
        <v>1464</v>
      </c>
      <c r="C26050" t="s">
        <v>8</v>
      </c>
      <c r="D26050" t="s">
        <v>2398</v>
      </c>
      <c r="E26050">
        <v>0</v>
      </c>
    </row>
    <row r="26051" spans="1:5" x14ac:dyDescent="0.3">
      <c r="A26051">
        <v>23320149</v>
      </c>
      <c r="B26051" t="s">
        <v>1464</v>
      </c>
      <c r="C26051" t="s">
        <v>8</v>
      </c>
      <c r="D26051" t="s">
        <v>2399</v>
      </c>
      <c r="E26051">
        <v>-4</v>
      </c>
    </row>
    <row r="26052" spans="1:5" x14ac:dyDescent="0.3">
      <c r="A26052">
        <v>23320149</v>
      </c>
      <c r="B26052" t="s">
        <v>1464</v>
      </c>
      <c r="C26052" t="s">
        <v>8</v>
      </c>
      <c r="D26052" t="s">
        <v>2400</v>
      </c>
      <c r="E26052">
        <v>0</v>
      </c>
    </row>
    <row r="26053" spans="1:5" x14ac:dyDescent="0.3">
      <c r="A26053">
        <v>23320149</v>
      </c>
      <c r="B26053" t="s">
        <v>1464</v>
      </c>
      <c r="C26053" t="s">
        <v>8</v>
      </c>
      <c r="D26053" t="s">
        <v>2401</v>
      </c>
      <c r="E26053">
        <v>0</v>
      </c>
    </row>
    <row r="26054" spans="1:5" x14ac:dyDescent="0.3">
      <c r="A26054">
        <v>23320149</v>
      </c>
      <c r="B26054" t="s">
        <v>1464</v>
      </c>
      <c r="C26054" t="s">
        <v>8</v>
      </c>
      <c r="D26054" t="s">
        <v>2402</v>
      </c>
      <c r="E26054">
        <v>0</v>
      </c>
    </row>
    <row r="26055" spans="1:5" x14ac:dyDescent="0.3">
      <c r="A26055">
        <v>23320149</v>
      </c>
      <c r="B26055" t="s">
        <v>1464</v>
      </c>
      <c r="C26055" t="s">
        <v>8</v>
      </c>
      <c r="D26055" t="s">
        <v>2403</v>
      </c>
      <c r="E26055">
        <v>-18</v>
      </c>
    </row>
    <row r="26056" spans="1:5" x14ac:dyDescent="0.3">
      <c r="A26056">
        <v>23320149</v>
      </c>
      <c r="B26056" t="s">
        <v>1464</v>
      </c>
      <c r="C26056" t="s">
        <v>8</v>
      </c>
      <c r="D26056" t="s">
        <v>2404</v>
      </c>
      <c r="E26056">
        <v>0</v>
      </c>
    </row>
    <row r="26057" spans="1:5" x14ac:dyDescent="0.3">
      <c r="A26057">
        <v>23320149</v>
      </c>
      <c r="B26057" t="s">
        <v>1464</v>
      </c>
      <c r="C26057" t="s">
        <v>8</v>
      </c>
      <c r="D26057" t="s">
        <v>2405</v>
      </c>
      <c r="E26057">
        <v>0</v>
      </c>
    </row>
    <row r="26058" spans="1:5" x14ac:dyDescent="0.3">
      <c r="A26058">
        <v>23320149</v>
      </c>
      <c r="B26058" t="s">
        <v>1464</v>
      </c>
      <c r="C26058" t="s">
        <v>8</v>
      </c>
      <c r="D26058" t="s">
        <v>2406</v>
      </c>
      <c r="E26058">
        <v>0</v>
      </c>
    </row>
    <row r="26059" spans="1:5" x14ac:dyDescent="0.3">
      <c r="A26059">
        <v>23320149</v>
      </c>
      <c r="B26059" t="s">
        <v>1464</v>
      </c>
      <c r="C26059" t="s">
        <v>8</v>
      </c>
      <c r="D26059" t="s">
        <v>2407</v>
      </c>
      <c r="E26059">
        <v>0</v>
      </c>
    </row>
    <row r="26060" spans="1:5" x14ac:dyDescent="0.3">
      <c r="A26060">
        <v>23320149</v>
      </c>
      <c r="B26060" t="s">
        <v>1464</v>
      </c>
      <c r="C26060" t="s">
        <v>8</v>
      </c>
      <c r="D26060" t="s">
        <v>2408</v>
      </c>
      <c r="E26060">
        <v>0</v>
      </c>
    </row>
    <row r="26061" spans="1:5" x14ac:dyDescent="0.3">
      <c r="A26061">
        <v>23320149</v>
      </c>
      <c r="B26061" t="s">
        <v>1464</v>
      </c>
      <c r="C26061" t="s">
        <v>8</v>
      </c>
      <c r="D26061" t="s">
        <v>2409</v>
      </c>
      <c r="E26061">
        <v>0</v>
      </c>
    </row>
    <row r="26062" spans="1:5" x14ac:dyDescent="0.3">
      <c r="A26062">
        <v>23320149</v>
      </c>
      <c r="B26062" t="s">
        <v>1464</v>
      </c>
      <c r="C26062" t="s">
        <v>8</v>
      </c>
      <c r="D26062" t="s">
        <v>2410</v>
      </c>
      <c r="E26062">
        <v>-2</v>
      </c>
    </row>
    <row r="26063" spans="1:5" x14ac:dyDescent="0.3">
      <c r="A26063">
        <v>23320149</v>
      </c>
      <c r="B26063" t="s">
        <v>1464</v>
      </c>
      <c r="C26063" t="s">
        <v>8</v>
      </c>
      <c r="D26063" t="s">
        <v>2411</v>
      </c>
      <c r="E26063">
        <v>0</v>
      </c>
    </row>
    <row r="26064" spans="1:5" x14ac:dyDescent="0.3">
      <c r="A26064">
        <v>23320149</v>
      </c>
      <c r="B26064" t="s">
        <v>1464</v>
      </c>
      <c r="C26064" t="s">
        <v>8</v>
      </c>
      <c r="D26064" t="s">
        <v>2412</v>
      </c>
      <c r="E26064">
        <v>0</v>
      </c>
    </row>
    <row r="26065" spans="1:5" x14ac:dyDescent="0.3">
      <c r="A26065">
        <v>23320149</v>
      </c>
      <c r="B26065" t="s">
        <v>1464</v>
      </c>
      <c r="C26065" t="s">
        <v>8</v>
      </c>
      <c r="D26065" t="s">
        <v>2413</v>
      </c>
      <c r="E26065">
        <v>0</v>
      </c>
    </row>
    <row r="26066" spans="1:5" x14ac:dyDescent="0.3">
      <c r="A26066">
        <v>50070023</v>
      </c>
      <c r="B26066" t="s">
        <v>1466</v>
      </c>
      <c r="C26066" t="s">
        <v>130</v>
      </c>
      <c r="D26066" t="s">
        <v>2378</v>
      </c>
      <c r="E26066">
        <v>0</v>
      </c>
    </row>
    <row r="26067" spans="1:5" x14ac:dyDescent="0.3">
      <c r="A26067">
        <v>50070023</v>
      </c>
      <c r="B26067" t="s">
        <v>1466</v>
      </c>
      <c r="C26067" t="s">
        <v>130</v>
      </c>
      <c r="D26067" t="s">
        <v>2379</v>
      </c>
      <c r="E26067">
        <v>0</v>
      </c>
    </row>
    <row r="26068" spans="1:5" x14ac:dyDescent="0.3">
      <c r="A26068">
        <v>50070023</v>
      </c>
      <c r="B26068" t="s">
        <v>1466</v>
      </c>
      <c r="C26068" t="s">
        <v>130</v>
      </c>
      <c r="D26068" t="s">
        <v>2380</v>
      </c>
      <c r="E26068">
        <v>0</v>
      </c>
    </row>
    <row r="26069" spans="1:5" x14ac:dyDescent="0.3">
      <c r="A26069">
        <v>50070023</v>
      </c>
      <c r="B26069" t="s">
        <v>1466</v>
      </c>
      <c r="C26069" t="s">
        <v>130</v>
      </c>
      <c r="D26069" t="s">
        <v>2381</v>
      </c>
      <c r="E26069">
        <v>0</v>
      </c>
    </row>
    <row r="26070" spans="1:5" x14ac:dyDescent="0.3">
      <c r="A26070">
        <v>50070023</v>
      </c>
      <c r="B26070" t="s">
        <v>1466</v>
      </c>
      <c r="C26070" t="s">
        <v>130</v>
      </c>
      <c r="D26070" t="s">
        <v>2382</v>
      </c>
      <c r="E26070">
        <v>0</v>
      </c>
    </row>
    <row r="26071" spans="1:5" x14ac:dyDescent="0.3">
      <c r="A26071">
        <v>50070023</v>
      </c>
      <c r="B26071" t="s">
        <v>1466</v>
      </c>
      <c r="C26071" t="s">
        <v>130</v>
      </c>
      <c r="D26071" t="s">
        <v>2383</v>
      </c>
      <c r="E26071">
        <v>0</v>
      </c>
    </row>
    <row r="26072" spans="1:5" x14ac:dyDescent="0.3">
      <c r="A26072">
        <v>50070023</v>
      </c>
      <c r="B26072" t="s">
        <v>1466</v>
      </c>
      <c r="C26072" t="s">
        <v>130</v>
      </c>
      <c r="D26072" t="s">
        <v>2384</v>
      </c>
      <c r="E26072">
        <v>0</v>
      </c>
    </row>
    <row r="26073" spans="1:5" x14ac:dyDescent="0.3">
      <c r="A26073">
        <v>50070023</v>
      </c>
      <c r="B26073" t="s">
        <v>1466</v>
      </c>
      <c r="C26073" t="s">
        <v>130</v>
      </c>
      <c r="D26073" t="s">
        <v>2385</v>
      </c>
      <c r="E26073">
        <v>0</v>
      </c>
    </row>
    <row r="26074" spans="1:5" x14ac:dyDescent="0.3">
      <c r="A26074">
        <v>50070023</v>
      </c>
      <c r="B26074" t="s">
        <v>1466</v>
      </c>
      <c r="C26074" t="s">
        <v>130</v>
      </c>
      <c r="D26074" t="s">
        <v>2386</v>
      </c>
      <c r="E26074">
        <v>0</v>
      </c>
    </row>
    <row r="26075" spans="1:5" x14ac:dyDescent="0.3">
      <c r="A26075">
        <v>50070023</v>
      </c>
      <c r="B26075" t="s">
        <v>1466</v>
      </c>
      <c r="C26075" t="s">
        <v>130</v>
      </c>
      <c r="D26075" t="s">
        <v>2387</v>
      </c>
      <c r="E26075">
        <v>0</v>
      </c>
    </row>
    <row r="26076" spans="1:5" x14ac:dyDescent="0.3">
      <c r="A26076">
        <v>50070023</v>
      </c>
      <c r="B26076" t="s">
        <v>1466</v>
      </c>
      <c r="C26076" t="s">
        <v>130</v>
      </c>
      <c r="D26076" t="s">
        <v>2388</v>
      </c>
      <c r="E26076">
        <v>0</v>
      </c>
    </row>
    <row r="26077" spans="1:5" x14ac:dyDescent="0.3">
      <c r="A26077">
        <v>50070023</v>
      </c>
      <c r="B26077" t="s">
        <v>1466</v>
      </c>
      <c r="C26077" t="s">
        <v>130</v>
      </c>
      <c r="D26077" t="s">
        <v>2389</v>
      </c>
      <c r="E26077">
        <v>0</v>
      </c>
    </row>
    <row r="26078" spans="1:5" x14ac:dyDescent="0.3">
      <c r="A26078">
        <v>50070023</v>
      </c>
      <c r="B26078" t="s">
        <v>1466</v>
      </c>
      <c r="C26078" t="s">
        <v>130</v>
      </c>
      <c r="D26078" t="s">
        <v>2390</v>
      </c>
      <c r="E26078">
        <v>0</v>
      </c>
    </row>
    <row r="26079" spans="1:5" x14ac:dyDescent="0.3">
      <c r="A26079">
        <v>50070023</v>
      </c>
      <c r="B26079" t="s">
        <v>1466</v>
      </c>
      <c r="C26079" t="s">
        <v>130</v>
      </c>
      <c r="D26079" t="s">
        <v>2391</v>
      </c>
      <c r="E26079">
        <v>0</v>
      </c>
    </row>
    <row r="26080" spans="1:5" x14ac:dyDescent="0.3">
      <c r="A26080">
        <v>50070023</v>
      </c>
      <c r="B26080" t="s">
        <v>1466</v>
      </c>
      <c r="C26080" t="s">
        <v>130</v>
      </c>
      <c r="D26080" t="s">
        <v>2392</v>
      </c>
      <c r="E26080">
        <v>0</v>
      </c>
    </row>
    <row r="26081" spans="1:5" x14ac:dyDescent="0.3">
      <c r="A26081">
        <v>50070023</v>
      </c>
      <c r="B26081" t="s">
        <v>1466</v>
      </c>
      <c r="C26081" t="s">
        <v>130</v>
      </c>
      <c r="D26081" t="s">
        <v>2393</v>
      </c>
      <c r="E26081">
        <v>0</v>
      </c>
    </row>
    <row r="26082" spans="1:5" x14ac:dyDescent="0.3">
      <c r="A26082">
        <v>50070023</v>
      </c>
      <c r="B26082" t="s">
        <v>1466</v>
      </c>
      <c r="C26082" t="s">
        <v>130</v>
      </c>
      <c r="D26082" t="s">
        <v>2394</v>
      </c>
      <c r="E26082">
        <v>0</v>
      </c>
    </row>
    <row r="26083" spans="1:5" x14ac:dyDescent="0.3">
      <c r="A26083">
        <v>50070023</v>
      </c>
      <c r="B26083" t="s">
        <v>1466</v>
      </c>
      <c r="C26083" t="s">
        <v>130</v>
      </c>
      <c r="D26083" t="s">
        <v>2395</v>
      </c>
      <c r="E26083">
        <v>0</v>
      </c>
    </row>
    <row r="26084" spans="1:5" x14ac:dyDescent="0.3">
      <c r="A26084">
        <v>50070023</v>
      </c>
      <c r="B26084" t="s">
        <v>1466</v>
      </c>
      <c r="C26084" t="s">
        <v>130</v>
      </c>
      <c r="D26084" t="s">
        <v>2396</v>
      </c>
      <c r="E26084">
        <v>0</v>
      </c>
    </row>
    <row r="26085" spans="1:5" x14ac:dyDescent="0.3">
      <c r="A26085">
        <v>50070023</v>
      </c>
      <c r="B26085" t="s">
        <v>1466</v>
      </c>
      <c r="C26085" t="s">
        <v>130</v>
      </c>
      <c r="D26085" t="s">
        <v>2397</v>
      </c>
      <c r="E26085">
        <v>0</v>
      </c>
    </row>
    <row r="26086" spans="1:5" x14ac:dyDescent="0.3">
      <c r="A26086">
        <v>50070023</v>
      </c>
      <c r="B26086" t="s">
        <v>1466</v>
      </c>
      <c r="C26086" t="s">
        <v>130</v>
      </c>
      <c r="D26086" t="s">
        <v>2398</v>
      </c>
      <c r="E26086">
        <v>0</v>
      </c>
    </row>
    <row r="26087" spans="1:5" x14ac:dyDescent="0.3">
      <c r="A26087">
        <v>50070023</v>
      </c>
      <c r="B26087" t="s">
        <v>1466</v>
      </c>
      <c r="C26087" t="s">
        <v>130</v>
      </c>
      <c r="D26087" t="s">
        <v>2399</v>
      </c>
      <c r="E26087">
        <v>0</v>
      </c>
    </row>
    <row r="26088" spans="1:5" x14ac:dyDescent="0.3">
      <c r="A26088">
        <v>50070023</v>
      </c>
      <c r="B26088" t="s">
        <v>1466</v>
      </c>
      <c r="C26088" t="s">
        <v>130</v>
      </c>
      <c r="D26088" t="s">
        <v>2400</v>
      </c>
      <c r="E26088">
        <v>0</v>
      </c>
    </row>
    <row r="26089" spans="1:5" x14ac:dyDescent="0.3">
      <c r="A26089">
        <v>50070023</v>
      </c>
      <c r="B26089" t="s">
        <v>1466</v>
      </c>
      <c r="C26089" t="s">
        <v>130</v>
      </c>
      <c r="D26089" t="s">
        <v>2401</v>
      </c>
      <c r="E26089">
        <v>0</v>
      </c>
    </row>
    <row r="26090" spans="1:5" x14ac:dyDescent="0.3">
      <c r="A26090">
        <v>50070023</v>
      </c>
      <c r="B26090" t="s">
        <v>1466</v>
      </c>
      <c r="C26090" t="s">
        <v>130</v>
      </c>
      <c r="D26090" t="s">
        <v>2402</v>
      </c>
      <c r="E26090">
        <v>0</v>
      </c>
    </row>
    <row r="26091" spans="1:5" x14ac:dyDescent="0.3">
      <c r="A26091">
        <v>50070023</v>
      </c>
      <c r="B26091" t="s">
        <v>1466</v>
      </c>
      <c r="C26091" t="s">
        <v>130</v>
      </c>
      <c r="D26091" t="s">
        <v>2403</v>
      </c>
      <c r="E26091">
        <v>0</v>
      </c>
    </row>
    <row r="26092" spans="1:5" x14ac:dyDescent="0.3">
      <c r="A26092">
        <v>50070023</v>
      </c>
      <c r="B26092" t="s">
        <v>1466</v>
      </c>
      <c r="C26092" t="s">
        <v>130</v>
      </c>
      <c r="D26092" t="s">
        <v>2404</v>
      </c>
      <c r="E26092">
        <v>0</v>
      </c>
    </row>
    <row r="26093" spans="1:5" x14ac:dyDescent="0.3">
      <c r="A26093">
        <v>50070023</v>
      </c>
      <c r="B26093" t="s">
        <v>1466</v>
      </c>
      <c r="C26093" t="s">
        <v>130</v>
      </c>
      <c r="D26093" t="s">
        <v>2405</v>
      </c>
      <c r="E26093">
        <v>0</v>
      </c>
    </row>
    <row r="26094" spans="1:5" x14ac:dyDescent="0.3">
      <c r="A26094">
        <v>50070023</v>
      </c>
      <c r="B26094" t="s">
        <v>1466</v>
      </c>
      <c r="C26094" t="s">
        <v>130</v>
      </c>
      <c r="D26094" t="s">
        <v>2406</v>
      </c>
      <c r="E26094">
        <v>0</v>
      </c>
    </row>
    <row r="26095" spans="1:5" x14ac:dyDescent="0.3">
      <c r="A26095">
        <v>50070023</v>
      </c>
      <c r="B26095" t="s">
        <v>1466</v>
      </c>
      <c r="C26095" t="s">
        <v>130</v>
      </c>
      <c r="D26095" t="s">
        <v>2407</v>
      </c>
      <c r="E26095">
        <v>0</v>
      </c>
    </row>
    <row r="26096" spans="1:5" x14ac:dyDescent="0.3">
      <c r="A26096">
        <v>50070023</v>
      </c>
      <c r="B26096" t="s">
        <v>1466</v>
      </c>
      <c r="C26096" t="s">
        <v>130</v>
      </c>
      <c r="D26096" t="s">
        <v>2408</v>
      </c>
      <c r="E26096">
        <v>0</v>
      </c>
    </row>
    <row r="26097" spans="1:5" x14ac:dyDescent="0.3">
      <c r="A26097">
        <v>50070023</v>
      </c>
      <c r="B26097" t="s">
        <v>1466</v>
      </c>
      <c r="C26097" t="s">
        <v>130</v>
      </c>
      <c r="D26097" t="s">
        <v>2409</v>
      </c>
      <c r="E26097">
        <v>-100</v>
      </c>
    </row>
    <row r="26098" spans="1:5" x14ac:dyDescent="0.3">
      <c r="A26098">
        <v>50070023</v>
      </c>
      <c r="B26098" t="s">
        <v>1466</v>
      </c>
      <c r="C26098" t="s">
        <v>130</v>
      </c>
      <c r="D26098" t="s">
        <v>2410</v>
      </c>
      <c r="E26098">
        <v>0</v>
      </c>
    </row>
    <row r="26099" spans="1:5" x14ac:dyDescent="0.3">
      <c r="A26099">
        <v>50070023</v>
      </c>
      <c r="B26099" t="s">
        <v>1466</v>
      </c>
      <c r="C26099" t="s">
        <v>130</v>
      </c>
      <c r="D26099" t="s">
        <v>2411</v>
      </c>
      <c r="E26099">
        <v>0</v>
      </c>
    </row>
    <row r="26100" spans="1:5" x14ac:dyDescent="0.3">
      <c r="A26100">
        <v>50070023</v>
      </c>
      <c r="B26100" t="s">
        <v>1466</v>
      </c>
      <c r="C26100" t="s">
        <v>130</v>
      </c>
      <c r="D26100" t="s">
        <v>2412</v>
      </c>
      <c r="E26100">
        <v>0</v>
      </c>
    </row>
    <row r="26101" spans="1:5" x14ac:dyDescent="0.3">
      <c r="A26101">
        <v>50070023</v>
      </c>
      <c r="B26101" t="s">
        <v>1466</v>
      </c>
      <c r="C26101" t="s">
        <v>130</v>
      </c>
      <c r="D26101" t="s">
        <v>2413</v>
      </c>
      <c r="E26101">
        <v>0</v>
      </c>
    </row>
    <row r="26102" spans="1:5" x14ac:dyDescent="0.3">
      <c r="A26102">
        <v>39210007</v>
      </c>
      <c r="B26102" t="s">
        <v>1468</v>
      </c>
      <c r="C26102" t="s">
        <v>130</v>
      </c>
      <c r="D26102" t="s">
        <v>2378</v>
      </c>
      <c r="E26102">
        <v>0</v>
      </c>
    </row>
    <row r="26103" spans="1:5" x14ac:dyDescent="0.3">
      <c r="A26103">
        <v>39210007</v>
      </c>
      <c r="B26103" t="s">
        <v>1468</v>
      </c>
      <c r="C26103" t="s">
        <v>130</v>
      </c>
      <c r="D26103" t="s">
        <v>2379</v>
      </c>
      <c r="E26103">
        <v>0</v>
      </c>
    </row>
    <row r="26104" spans="1:5" x14ac:dyDescent="0.3">
      <c r="A26104">
        <v>39210007</v>
      </c>
      <c r="B26104" t="s">
        <v>1468</v>
      </c>
      <c r="C26104" t="s">
        <v>130</v>
      </c>
      <c r="D26104" t="s">
        <v>2380</v>
      </c>
      <c r="E26104">
        <v>0</v>
      </c>
    </row>
    <row r="26105" spans="1:5" x14ac:dyDescent="0.3">
      <c r="A26105">
        <v>39210007</v>
      </c>
      <c r="B26105" t="s">
        <v>1468</v>
      </c>
      <c r="C26105" t="s">
        <v>130</v>
      </c>
      <c r="D26105" t="s">
        <v>2381</v>
      </c>
      <c r="E26105">
        <v>0</v>
      </c>
    </row>
    <row r="26106" spans="1:5" x14ac:dyDescent="0.3">
      <c r="A26106">
        <v>39210007</v>
      </c>
      <c r="B26106" t="s">
        <v>1468</v>
      </c>
      <c r="C26106" t="s">
        <v>130</v>
      </c>
      <c r="D26106" t="s">
        <v>2382</v>
      </c>
      <c r="E26106">
        <v>0</v>
      </c>
    </row>
    <row r="26107" spans="1:5" x14ac:dyDescent="0.3">
      <c r="A26107">
        <v>39210007</v>
      </c>
      <c r="B26107" t="s">
        <v>1468</v>
      </c>
      <c r="C26107" t="s">
        <v>130</v>
      </c>
      <c r="D26107" t="s">
        <v>2383</v>
      </c>
      <c r="E26107">
        <v>0</v>
      </c>
    </row>
    <row r="26108" spans="1:5" x14ac:dyDescent="0.3">
      <c r="A26108">
        <v>39210007</v>
      </c>
      <c r="B26108" t="s">
        <v>1468</v>
      </c>
      <c r="C26108" t="s">
        <v>130</v>
      </c>
      <c r="D26108" t="s">
        <v>2384</v>
      </c>
      <c r="E26108">
        <v>0</v>
      </c>
    </row>
    <row r="26109" spans="1:5" x14ac:dyDescent="0.3">
      <c r="A26109">
        <v>39210007</v>
      </c>
      <c r="B26109" t="s">
        <v>1468</v>
      </c>
      <c r="C26109" t="s">
        <v>130</v>
      </c>
      <c r="D26109" t="s">
        <v>2385</v>
      </c>
      <c r="E26109">
        <v>0</v>
      </c>
    </row>
    <row r="26110" spans="1:5" x14ac:dyDescent="0.3">
      <c r="A26110">
        <v>39210007</v>
      </c>
      <c r="B26110" t="s">
        <v>1468</v>
      </c>
      <c r="C26110" t="s">
        <v>130</v>
      </c>
      <c r="D26110" t="s">
        <v>2386</v>
      </c>
      <c r="E26110">
        <v>0</v>
      </c>
    </row>
    <row r="26111" spans="1:5" x14ac:dyDescent="0.3">
      <c r="A26111">
        <v>39210007</v>
      </c>
      <c r="B26111" t="s">
        <v>1468</v>
      </c>
      <c r="C26111" t="s">
        <v>130</v>
      </c>
      <c r="D26111" t="s">
        <v>2387</v>
      </c>
      <c r="E26111">
        <v>0</v>
      </c>
    </row>
    <row r="26112" spans="1:5" x14ac:dyDescent="0.3">
      <c r="A26112">
        <v>39210007</v>
      </c>
      <c r="B26112" t="s">
        <v>1468</v>
      </c>
      <c r="C26112" t="s">
        <v>130</v>
      </c>
      <c r="D26112" t="s">
        <v>2388</v>
      </c>
      <c r="E26112">
        <v>0</v>
      </c>
    </row>
    <row r="26113" spans="1:5" x14ac:dyDescent="0.3">
      <c r="A26113">
        <v>39210007</v>
      </c>
      <c r="B26113" t="s">
        <v>1468</v>
      </c>
      <c r="C26113" t="s">
        <v>130</v>
      </c>
      <c r="D26113" t="s">
        <v>2389</v>
      </c>
      <c r="E26113">
        <v>0</v>
      </c>
    </row>
    <row r="26114" spans="1:5" x14ac:dyDescent="0.3">
      <c r="A26114">
        <v>39210007</v>
      </c>
      <c r="B26114" t="s">
        <v>1468</v>
      </c>
      <c r="C26114" t="s">
        <v>130</v>
      </c>
      <c r="D26114" t="s">
        <v>2390</v>
      </c>
      <c r="E26114">
        <v>0</v>
      </c>
    </row>
    <row r="26115" spans="1:5" x14ac:dyDescent="0.3">
      <c r="A26115">
        <v>39210007</v>
      </c>
      <c r="B26115" t="s">
        <v>1468</v>
      </c>
      <c r="C26115" t="s">
        <v>130</v>
      </c>
      <c r="D26115" t="s">
        <v>2391</v>
      </c>
      <c r="E26115">
        <v>0</v>
      </c>
    </row>
    <row r="26116" spans="1:5" x14ac:dyDescent="0.3">
      <c r="A26116">
        <v>39210007</v>
      </c>
      <c r="B26116" t="s">
        <v>1468</v>
      </c>
      <c r="C26116" t="s">
        <v>130</v>
      </c>
      <c r="D26116" t="s">
        <v>2392</v>
      </c>
      <c r="E26116">
        <v>0</v>
      </c>
    </row>
    <row r="26117" spans="1:5" x14ac:dyDescent="0.3">
      <c r="A26117">
        <v>39210007</v>
      </c>
      <c r="B26117" t="s">
        <v>1468</v>
      </c>
      <c r="C26117" t="s">
        <v>130</v>
      </c>
      <c r="D26117" t="s">
        <v>2393</v>
      </c>
      <c r="E26117">
        <v>0</v>
      </c>
    </row>
    <row r="26118" spans="1:5" x14ac:dyDescent="0.3">
      <c r="A26118">
        <v>39210007</v>
      </c>
      <c r="B26118" t="s">
        <v>1468</v>
      </c>
      <c r="C26118" t="s">
        <v>130</v>
      </c>
      <c r="D26118" t="s">
        <v>2394</v>
      </c>
      <c r="E26118">
        <v>0</v>
      </c>
    </row>
    <row r="26119" spans="1:5" x14ac:dyDescent="0.3">
      <c r="A26119">
        <v>39210007</v>
      </c>
      <c r="B26119" t="s">
        <v>1468</v>
      </c>
      <c r="C26119" t="s">
        <v>130</v>
      </c>
      <c r="D26119" t="s">
        <v>2395</v>
      </c>
      <c r="E26119">
        <v>0</v>
      </c>
    </row>
    <row r="26120" spans="1:5" x14ac:dyDescent="0.3">
      <c r="A26120">
        <v>39210007</v>
      </c>
      <c r="B26120" t="s">
        <v>1468</v>
      </c>
      <c r="C26120" t="s">
        <v>130</v>
      </c>
      <c r="D26120" t="s">
        <v>2396</v>
      </c>
      <c r="E26120">
        <v>0</v>
      </c>
    </row>
    <row r="26121" spans="1:5" x14ac:dyDescent="0.3">
      <c r="A26121">
        <v>39210007</v>
      </c>
      <c r="B26121" t="s">
        <v>1468</v>
      </c>
      <c r="C26121" t="s">
        <v>130</v>
      </c>
      <c r="D26121" t="s">
        <v>2397</v>
      </c>
      <c r="E26121">
        <v>0</v>
      </c>
    </row>
    <row r="26122" spans="1:5" x14ac:dyDescent="0.3">
      <c r="A26122">
        <v>39210007</v>
      </c>
      <c r="B26122" t="s">
        <v>1468</v>
      </c>
      <c r="C26122" t="s">
        <v>130</v>
      </c>
      <c r="D26122" t="s">
        <v>2398</v>
      </c>
      <c r="E26122">
        <v>0</v>
      </c>
    </row>
    <row r="26123" spans="1:5" x14ac:dyDescent="0.3">
      <c r="A26123">
        <v>39210007</v>
      </c>
      <c r="B26123" t="s">
        <v>1468</v>
      </c>
      <c r="C26123" t="s">
        <v>130</v>
      </c>
      <c r="D26123" t="s">
        <v>2399</v>
      </c>
      <c r="E26123">
        <v>0</v>
      </c>
    </row>
    <row r="26124" spans="1:5" x14ac:dyDescent="0.3">
      <c r="A26124">
        <v>39210007</v>
      </c>
      <c r="B26124" t="s">
        <v>1468</v>
      </c>
      <c r="C26124" t="s">
        <v>130</v>
      </c>
      <c r="D26124" t="s">
        <v>2400</v>
      </c>
      <c r="E26124">
        <v>0</v>
      </c>
    </row>
    <row r="26125" spans="1:5" x14ac:dyDescent="0.3">
      <c r="A26125">
        <v>39210007</v>
      </c>
      <c r="B26125" t="s">
        <v>1468</v>
      </c>
      <c r="C26125" t="s">
        <v>130</v>
      </c>
      <c r="D26125" t="s">
        <v>2401</v>
      </c>
      <c r="E26125">
        <v>-12.1</v>
      </c>
    </row>
    <row r="26126" spans="1:5" x14ac:dyDescent="0.3">
      <c r="A26126">
        <v>39210007</v>
      </c>
      <c r="B26126" t="s">
        <v>1468</v>
      </c>
      <c r="C26126" t="s">
        <v>130</v>
      </c>
      <c r="D26126" t="s">
        <v>2402</v>
      </c>
      <c r="E26126">
        <v>0</v>
      </c>
    </row>
    <row r="26127" spans="1:5" x14ac:dyDescent="0.3">
      <c r="A26127">
        <v>39210007</v>
      </c>
      <c r="B26127" t="s">
        <v>1468</v>
      </c>
      <c r="C26127" t="s">
        <v>130</v>
      </c>
      <c r="D26127" t="s">
        <v>2403</v>
      </c>
      <c r="E26127">
        <v>0</v>
      </c>
    </row>
    <row r="26128" spans="1:5" x14ac:dyDescent="0.3">
      <c r="A26128">
        <v>39210007</v>
      </c>
      <c r="B26128" t="s">
        <v>1468</v>
      </c>
      <c r="C26128" t="s">
        <v>130</v>
      </c>
      <c r="D26128" t="s">
        <v>2404</v>
      </c>
      <c r="E26128">
        <v>0</v>
      </c>
    </row>
    <row r="26129" spans="1:5" x14ac:dyDescent="0.3">
      <c r="A26129">
        <v>39210007</v>
      </c>
      <c r="B26129" t="s">
        <v>1468</v>
      </c>
      <c r="C26129" t="s">
        <v>130</v>
      </c>
      <c r="D26129" t="s">
        <v>2405</v>
      </c>
      <c r="E26129">
        <v>0</v>
      </c>
    </row>
    <row r="26130" spans="1:5" x14ac:dyDescent="0.3">
      <c r="A26130">
        <v>39210007</v>
      </c>
      <c r="B26130" t="s">
        <v>1468</v>
      </c>
      <c r="C26130" t="s">
        <v>130</v>
      </c>
      <c r="D26130" t="s">
        <v>2406</v>
      </c>
      <c r="E26130">
        <v>0</v>
      </c>
    </row>
    <row r="26131" spans="1:5" x14ac:dyDescent="0.3">
      <c r="A26131">
        <v>39210007</v>
      </c>
      <c r="B26131" t="s">
        <v>1468</v>
      </c>
      <c r="C26131" t="s">
        <v>130</v>
      </c>
      <c r="D26131" t="s">
        <v>2407</v>
      </c>
      <c r="E26131">
        <v>0</v>
      </c>
    </row>
    <row r="26132" spans="1:5" x14ac:dyDescent="0.3">
      <c r="A26132">
        <v>39210007</v>
      </c>
      <c r="B26132" t="s">
        <v>1468</v>
      </c>
      <c r="C26132" t="s">
        <v>130</v>
      </c>
      <c r="D26132" t="s">
        <v>2408</v>
      </c>
      <c r="E26132">
        <v>0</v>
      </c>
    </row>
    <row r="26133" spans="1:5" x14ac:dyDescent="0.3">
      <c r="A26133">
        <v>39210007</v>
      </c>
      <c r="B26133" t="s">
        <v>1468</v>
      </c>
      <c r="C26133" t="s">
        <v>130</v>
      </c>
      <c r="D26133" t="s">
        <v>2409</v>
      </c>
      <c r="E26133">
        <v>0</v>
      </c>
    </row>
    <row r="26134" spans="1:5" x14ac:dyDescent="0.3">
      <c r="A26134">
        <v>39210007</v>
      </c>
      <c r="B26134" t="s">
        <v>1468</v>
      </c>
      <c r="C26134" t="s">
        <v>130</v>
      </c>
      <c r="D26134" t="s">
        <v>2410</v>
      </c>
      <c r="E26134">
        <v>0</v>
      </c>
    </row>
    <row r="26135" spans="1:5" x14ac:dyDescent="0.3">
      <c r="A26135">
        <v>39210007</v>
      </c>
      <c r="B26135" t="s">
        <v>1468</v>
      </c>
      <c r="C26135" t="s">
        <v>130</v>
      </c>
      <c r="D26135" t="s">
        <v>2411</v>
      </c>
      <c r="E26135">
        <v>0</v>
      </c>
    </row>
    <row r="26136" spans="1:5" x14ac:dyDescent="0.3">
      <c r="A26136">
        <v>39210007</v>
      </c>
      <c r="B26136" t="s">
        <v>1468</v>
      </c>
      <c r="C26136" t="s">
        <v>130</v>
      </c>
      <c r="D26136" t="s">
        <v>2412</v>
      </c>
      <c r="E26136">
        <v>-2</v>
      </c>
    </row>
    <row r="26137" spans="1:5" x14ac:dyDescent="0.3">
      <c r="A26137">
        <v>39210007</v>
      </c>
      <c r="B26137" t="s">
        <v>1468</v>
      </c>
      <c r="C26137" t="s">
        <v>130</v>
      </c>
      <c r="D26137" t="s">
        <v>2413</v>
      </c>
      <c r="E26137">
        <v>0</v>
      </c>
    </row>
    <row r="26138" spans="1:5" x14ac:dyDescent="0.3">
      <c r="A26138">
        <v>60510031</v>
      </c>
      <c r="B26138" t="s">
        <v>1470</v>
      </c>
      <c r="C26138" t="s">
        <v>8</v>
      </c>
      <c r="D26138" t="s">
        <v>2378</v>
      </c>
      <c r="E26138">
        <v>-2</v>
      </c>
    </row>
    <row r="26139" spans="1:5" x14ac:dyDescent="0.3">
      <c r="A26139">
        <v>60510031</v>
      </c>
      <c r="B26139" t="s">
        <v>1470</v>
      </c>
      <c r="C26139" t="s">
        <v>8</v>
      </c>
      <c r="D26139" t="s">
        <v>2379</v>
      </c>
      <c r="E26139">
        <v>0</v>
      </c>
    </row>
    <row r="26140" spans="1:5" x14ac:dyDescent="0.3">
      <c r="A26140">
        <v>60510031</v>
      </c>
      <c r="B26140" t="s">
        <v>1470</v>
      </c>
      <c r="C26140" t="s">
        <v>8</v>
      </c>
      <c r="D26140" t="s">
        <v>2380</v>
      </c>
      <c r="E26140">
        <v>0</v>
      </c>
    </row>
    <row r="26141" spans="1:5" x14ac:dyDescent="0.3">
      <c r="A26141">
        <v>60510031</v>
      </c>
      <c r="B26141" t="s">
        <v>1470</v>
      </c>
      <c r="C26141" t="s">
        <v>8</v>
      </c>
      <c r="D26141" t="s">
        <v>2381</v>
      </c>
      <c r="E26141">
        <v>0</v>
      </c>
    </row>
    <row r="26142" spans="1:5" x14ac:dyDescent="0.3">
      <c r="A26142">
        <v>60510031</v>
      </c>
      <c r="B26142" t="s">
        <v>1470</v>
      </c>
      <c r="C26142" t="s">
        <v>8</v>
      </c>
      <c r="D26142" t="s">
        <v>2382</v>
      </c>
      <c r="E26142">
        <v>0</v>
      </c>
    </row>
    <row r="26143" spans="1:5" x14ac:dyDescent="0.3">
      <c r="A26143">
        <v>60510031</v>
      </c>
      <c r="B26143" t="s">
        <v>1470</v>
      </c>
      <c r="C26143" t="s">
        <v>8</v>
      </c>
      <c r="D26143" t="s">
        <v>2383</v>
      </c>
      <c r="E26143">
        <v>0</v>
      </c>
    </row>
    <row r="26144" spans="1:5" x14ac:dyDescent="0.3">
      <c r="A26144">
        <v>60510031</v>
      </c>
      <c r="B26144" t="s">
        <v>1470</v>
      </c>
      <c r="C26144" t="s">
        <v>8</v>
      </c>
      <c r="D26144" t="s">
        <v>2384</v>
      </c>
      <c r="E26144">
        <v>0</v>
      </c>
    </row>
    <row r="26145" spans="1:5" x14ac:dyDescent="0.3">
      <c r="A26145">
        <v>60510031</v>
      </c>
      <c r="B26145" t="s">
        <v>1470</v>
      </c>
      <c r="C26145" t="s">
        <v>8</v>
      </c>
      <c r="D26145" t="s">
        <v>2385</v>
      </c>
      <c r="E26145">
        <v>0</v>
      </c>
    </row>
    <row r="26146" spans="1:5" x14ac:dyDescent="0.3">
      <c r="A26146">
        <v>60510031</v>
      </c>
      <c r="B26146" t="s">
        <v>1470</v>
      </c>
      <c r="C26146" t="s">
        <v>8</v>
      </c>
      <c r="D26146" t="s">
        <v>2386</v>
      </c>
      <c r="E26146">
        <v>0</v>
      </c>
    </row>
    <row r="26147" spans="1:5" x14ac:dyDescent="0.3">
      <c r="A26147">
        <v>60510031</v>
      </c>
      <c r="B26147" t="s">
        <v>1470</v>
      </c>
      <c r="C26147" t="s">
        <v>8</v>
      </c>
      <c r="D26147" t="s">
        <v>2387</v>
      </c>
      <c r="E26147">
        <v>-5</v>
      </c>
    </row>
    <row r="26148" spans="1:5" x14ac:dyDescent="0.3">
      <c r="A26148">
        <v>60510031</v>
      </c>
      <c r="B26148" t="s">
        <v>1470</v>
      </c>
      <c r="C26148" t="s">
        <v>8</v>
      </c>
      <c r="D26148" t="s">
        <v>2388</v>
      </c>
      <c r="E26148">
        <v>0</v>
      </c>
    </row>
    <row r="26149" spans="1:5" x14ac:dyDescent="0.3">
      <c r="A26149">
        <v>60510031</v>
      </c>
      <c r="B26149" t="s">
        <v>1470</v>
      </c>
      <c r="C26149" t="s">
        <v>8</v>
      </c>
      <c r="D26149" t="s">
        <v>2389</v>
      </c>
      <c r="E26149">
        <v>0</v>
      </c>
    </row>
    <row r="26150" spans="1:5" x14ac:dyDescent="0.3">
      <c r="A26150">
        <v>60510031</v>
      </c>
      <c r="B26150" t="s">
        <v>1470</v>
      </c>
      <c r="C26150" t="s">
        <v>8</v>
      </c>
      <c r="D26150" t="s">
        <v>2390</v>
      </c>
      <c r="E26150">
        <v>0</v>
      </c>
    </row>
    <row r="26151" spans="1:5" x14ac:dyDescent="0.3">
      <c r="A26151">
        <v>60510031</v>
      </c>
      <c r="B26151" t="s">
        <v>1470</v>
      </c>
      <c r="C26151" t="s">
        <v>8</v>
      </c>
      <c r="D26151" t="s">
        <v>2391</v>
      </c>
      <c r="E26151">
        <v>0</v>
      </c>
    </row>
    <row r="26152" spans="1:5" x14ac:dyDescent="0.3">
      <c r="A26152">
        <v>60510031</v>
      </c>
      <c r="B26152" t="s">
        <v>1470</v>
      </c>
      <c r="C26152" t="s">
        <v>8</v>
      </c>
      <c r="D26152" t="s">
        <v>2392</v>
      </c>
      <c r="E26152">
        <v>0</v>
      </c>
    </row>
    <row r="26153" spans="1:5" x14ac:dyDescent="0.3">
      <c r="A26153">
        <v>60510031</v>
      </c>
      <c r="B26153" t="s">
        <v>1470</v>
      </c>
      <c r="C26153" t="s">
        <v>8</v>
      </c>
      <c r="D26153" t="s">
        <v>2393</v>
      </c>
      <c r="E26153">
        <v>0</v>
      </c>
    </row>
    <row r="26154" spans="1:5" x14ac:dyDescent="0.3">
      <c r="A26154">
        <v>60510031</v>
      </c>
      <c r="B26154" t="s">
        <v>1470</v>
      </c>
      <c r="C26154" t="s">
        <v>8</v>
      </c>
      <c r="D26154" t="s">
        <v>2394</v>
      </c>
      <c r="E26154">
        <v>0</v>
      </c>
    </row>
    <row r="26155" spans="1:5" x14ac:dyDescent="0.3">
      <c r="A26155">
        <v>60510031</v>
      </c>
      <c r="B26155" t="s">
        <v>1470</v>
      </c>
      <c r="C26155" t="s">
        <v>8</v>
      </c>
      <c r="D26155" t="s">
        <v>2395</v>
      </c>
      <c r="E26155">
        <v>0</v>
      </c>
    </row>
    <row r="26156" spans="1:5" x14ac:dyDescent="0.3">
      <c r="A26156">
        <v>60510031</v>
      </c>
      <c r="B26156" t="s">
        <v>1470</v>
      </c>
      <c r="C26156" t="s">
        <v>8</v>
      </c>
      <c r="D26156" t="s">
        <v>2396</v>
      </c>
      <c r="E26156">
        <v>0</v>
      </c>
    </row>
    <row r="26157" spans="1:5" x14ac:dyDescent="0.3">
      <c r="A26157">
        <v>60510031</v>
      </c>
      <c r="B26157" t="s">
        <v>1470</v>
      </c>
      <c r="C26157" t="s">
        <v>8</v>
      </c>
      <c r="D26157" t="s">
        <v>2397</v>
      </c>
      <c r="E26157">
        <v>0</v>
      </c>
    </row>
    <row r="26158" spans="1:5" x14ac:dyDescent="0.3">
      <c r="A26158">
        <v>60510031</v>
      </c>
      <c r="B26158" t="s">
        <v>1470</v>
      </c>
      <c r="C26158" t="s">
        <v>8</v>
      </c>
      <c r="D26158" t="s">
        <v>2398</v>
      </c>
      <c r="E26158">
        <v>-2</v>
      </c>
    </row>
    <row r="26159" spans="1:5" x14ac:dyDescent="0.3">
      <c r="A26159">
        <v>60510031</v>
      </c>
      <c r="B26159" t="s">
        <v>1470</v>
      </c>
      <c r="C26159" t="s">
        <v>8</v>
      </c>
      <c r="D26159" t="s">
        <v>2399</v>
      </c>
      <c r="E26159">
        <v>0</v>
      </c>
    </row>
    <row r="26160" spans="1:5" x14ac:dyDescent="0.3">
      <c r="A26160">
        <v>60510031</v>
      </c>
      <c r="B26160" t="s">
        <v>1470</v>
      </c>
      <c r="C26160" t="s">
        <v>8</v>
      </c>
      <c r="D26160" t="s">
        <v>2400</v>
      </c>
      <c r="E26160">
        <v>0</v>
      </c>
    </row>
    <row r="26161" spans="1:5" x14ac:dyDescent="0.3">
      <c r="A26161">
        <v>60510031</v>
      </c>
      <c r="B26161" t="s">
        <v>1470</v>
      </c>
      <c r="C26161" t="s">
        <v>8</v>
      </c>
      <c r="D26161" t="s">
        <v>2401</v>
      </c>
      <c r="E26161">
        <v>0</v>
      </c>
    </row>
    <row r="26162" spans="1:5" x14ac:dyDescent="0.3">
      <c r="A26162">
        <v>60510031</v>
      </c>
      <c r="B26162" t="s">
        <v>1470</v>
      </c>
      <c r="C26162" t="s">
        <v>8</v>
      </c>
      <c r="D26162" t="s">
        <v>2402</v>
      </c>
      <c r="E26162">
        <v>0</v>
      </c>
    </row>
    <row r="26163" spans="1:5" x14ac:dyDescent="0.3">
      <c r="A26163">
        <v>60510031</v>
      </c>
      <c r="B26163" t="s">
        <v>1470</v>
      </c>
      <c r="C26163" t="s">
        <v>8</v>
      </c>
      <c r="D26163" t="s">
        <v>2403</v>
      </c>
      <c r="E26163">
        <v>-18</v>
      </c>
    </row>
    <row r="26164" spans="1:5" x14ac:dyDescent="0.3">
      <c r="A26164">
        <v>60510031</v>
      </c>
      <c r="B26164" t="s">
        <v>1470</v>
      </c>
      <c r="C26164" t="s">
        <v>8</v>
      </c>
      <c r="D26164" t="s">
        <v>2404</v>
      </c>
      <c r="E26164">
        <v>0</v>
      </c>
    </row>
    <row r="26165" spans="1:5" x14ac:dyDescent="0.3">
      <c r="A26165">
        <v>60510031</v>
      </c>
      <c r="B26165" t="s">
        <v>1470</v>
      </c>
      <c r="C26165" t="s">
        <v>8</v>
      </c>
      <c r="D26165" t="s">
        <v>2405</v>
      </c>
      <c r="E26165">
        <v>0</v>
      </c>
    </row>
    <row r="26166" spans="1:5" x14ac:dyDescent="0.3">
      <c r="A26166">
        <v>60510031</v>
      </c>
      <c r="B26166" t="s">
        <v>1470</v>
      </c>
      <c r="C26166" t="s">
        <v>8</v>
      </c>
      <c r="D26166" t="s">
        <v>2406</v>
      </c>
      <c r="E26166">
        <v>0</v>
      </c>
    </row>
    <row r="26167" spans="1:5" x14ac:dyDescent="0.3">
      <c r="A26167">
        <v>60510031</v>
      </c>
      <c r="B26167" t="s">
        <v>1470</v>
      </c>
      <c r="C26167" t="s">
        <v>8</v>
      </c>
      <c r="D26167" t="s">
        <v>2407</v>
      </c>
      <c r="E26167">
        <v>0</v>
      </c>
    </row>
    <row r="26168" spans="1:5" x14ac:dyDescent="0.3">
      <c r="A26168">
        <v>60510031</v>
      </c>
      <c r="B26168" t="s">
        <v>1470</v>
      </c>
      <c r="C26168" t="s">
        <v>8</v>
      </c>
      <c r="D26168" t="s">
        <v>2408</v>
      </c>
      <c r="E26168">
        <v>0</v>
      </c>
    </row>
    <row r="26169" spans="1:5" x14ac:dyDescent="0.3">
      <c r="A26169">
        <v>60510031</v>
      </c>
      <c r="B26169" t="s">
        <v>1470</v>
      </c>
      <c r="C26169" t="s">
        <v>8</v>
      </c>
      <c r="D26169" t="s">
        <v>2409</v>
      </c>
      <c r="E26169">
        <v>-3</v>
      </c>
    </row>
    <row r="26170" spans="1:5" x14ac:dyDescent="0.3">
      <c r="A26170">
        <v>60510031</v>
      </c>
      <c r="B26170" t="s">
        <v>1470</v>
      </c>
      <c r="C26170" t="s">
        <v>8</v>
      </c>
      <c r="D26170" t="s">
        <v>2410</v>
      </c>
      <c r="E26170">
        <v>0</v>
      </c>
    </row>
    <row r="26171" spans="1:5" x14ac:dyDescent="0.3">
      <c r="A26171">
        <v>60510031</v>
      </c>
      <c r="B26171" t="s">
        <v>1470</v>
      </c>
      <c r="C26171" t="s">
        <v>8</v>
      </c>
      <c r="D26171" t="s">
        <v>2411</v>
      </c>
      <c r="E26171">
        <v>-2</v>
      </c>
    </row>
    <row r="26172" spans="1:5" x14ac:dyDescent="0.3">
      <c r="A26172">
        <v>60510031</v>
      </c>
      <c r="B26172" t="s">
        <v>1470</v>
      </c>
      <c r="C26172" t="s">
        <v>8</v>
      </c>
      <c r="D26172" t="s">
        <v>2412</v>
      </c>
      <c r="E26172">
        <v>0</v>
      </c>
    </row>
    <row r="26173" spans="1:5" x14ac:dyDescent="0.3">
      <c r="A26173">
        <v>60510031</v>
      </c>
      <c r="B26173" t="s">
        <v>1470</v>
      </c>
      <c r="C26173" t="s">
        <v>8</v>
      </c>
      <c r="D26173" t="s">
        <v>2413</v>
      </c>
      <c r="E26173">
        <v>0</v>
      </c>
    </row>
    <row r="26174" spans="1:5" x14ac:dyDescent="0.3">
      <c r="A26174">
        <v>39200225</v>
      </c>
      <c r="B26174" t="s">
        <v>1472</v>
      </c>
      <c r="C26174" t="s">
        <v>8</v>
      </c>
      <c r="D26174" t="s">
        <v>2378</v>
      </c>
      <c r="E26174">
        <v>0</v>
      </c>
    </row>
    <row r="26175" spans="1:5" x14ac:dyDescent="0.3">
      <c r="A26175">
        <v>39200225</v>
      </c>
      <c r="B26175" t="s">
        <v>1472</v>
      </c>
      <c r="C26175" t="s">
        <v>8</v>
      </c>
      <c r="D26175" t="s">
        <v>2379</v>
      </c>
      <c r="E26175">
        <v>0</v>
      </c>
    </row>
    <row r="26176" spans="1:5" x14ac:dyDescent="0.3">
      <c r="A26176">
        <v>39200225</v>
      </c>
      <c r="B26176" t="s">
        <v>1472</v>
      </c>
      <c r="C26176" t="s">
        <v>8</v>
      </c>
      <c r="D26176" t="s">
        <v>2380</v>
      </c>
      <c r="E26176">
        <v>0</v>
      </c>
    </row>
    <row r="26177" spans="1:5" x14ac:dyDescent="0.3">
      <c r="A26177">
        <v>39200225</v>
      </c>
      <c r="B26177" t="s">
        <v>1472</v>
      </c>
      <c r="C26177" t="s">
        <v>8</v>
      </c>
      <c r="D26177" t="s">
        <v>2381</v>
      </c>
      <c r="E26177">
        <v>0</v>
      </c>
    </row>
    <row r="26178" spans="1:5" x14ac:dyDescent="0.3">
      <c r="A26178">
        <v>39200225</v>
      </c>
      <c r="B26178" t="s">
        <v>1472</v>
      </c>
      <c r="C26178" t="s">
        <v>8</v>
      </c>
      <c r="D26178" t="s">
        <v>2382</v>
      </c>
      <c r="E26178">
        <v>0</v>
      </c>
    </row>
    <row r="26179" spans="1:5" x14ac:dyDescent="0.3">
      <c r="A26179">
        <v>39200225</v>
      </c>
      <c r="B26179" t="s">
        <v>1472</v>
      </c>
      <c r="C26179" t="s">
        <v>8</v>
      </c>
      <c r="D26179" t="s">
        <v>2383</v>
      </c>
      <c r="E26179">
        <v>0</v>
      </c>
    </row>
    <row r="26180" spans="1:5" x14ac:dyDescent="0.3">
      <c r="A26180">
        <v>39200225</v>
      </c>
      <c r="B26180" t="s">
        <v>1472</v>
      </c>
      <c r="C26180" t="s">
        <v>8</v>
      </c>
      <c r="D26180" t="s">
        <v>2384</v>
      </c>
      <c r="E26180">
        <v>0</v>
      </c>
    </row>
    <row r="26181" spans="1:5" x14ac:dyDescent="0.3">
      <c r="A26181">
        <v>39200225</v>
      </c>
      <c r="B26181" t="s">
        <v>1472</v>
      </c>
      <c r="C26181" t="s">
        <v>8</v>
      </c>
      <c r="D26181" t="s">
        <v>2385</v>
      </c>
      <c r="E26181">
        <v>-1</v>
      </c>
    </row>
    <row r="26182" spans="1:5" x14ac:dyDescent="0.3">
      <c r="A26182">
        <v>39200225</v>
      </c>
      <c r="B26182" t="s">
        <v>1472</v>
      </c>
      <c r="C26182" t="s">
        <v>8</v>
      </c>
      <c r="D26182" t="s">
        <v>2386</v>
      </c>
      <c r="E26182">
        <v>0</v>
      </c>
    </row>
    <row r="26183" spans="1:5" x14ac:dyDescent="0.3">
      <c r="A26183">
        <v>39200225</v>
      </c>
      <c r="B26183" t="s">
        <v>1472</v>
      </c>
      <c r="C26183" t="s">
        <v>8</v>
      </c>
      <c r="D26183" t="s">
        <v>2387</v>
      </c>
      <c r="E26183">
        <v>0</v>
      </c>
    </row>
    <row r="26184" spans="1:5" x14ac:dyDescent="0.3">
      <c r="A26184">
        <v>39200225</v>
      </c>
      <c r="B26184" t="s">
        <v>1472</v>
      </c>
      <c r="C26184" t="s">
        <v>8</v>
      </c>
      <c r="D26184" t="s">
        <v>2388</v>
      </c>
      <c r="E26184">
        <v>0</v>
      </c>
    </row>
    <row r="26185" spans="1:5" x14ac:dyDescent="0.3">
      <c r="A26185">
        <v>39200225</v>
      </c>
      <c r="B26185" t="s">
        <v>1472</v>
      </c>
      <c r="C26185" t="s">
        <v>8</v>
      </c>
      <c r="D26185" t="s">
        <v>2389</v>
      </c>
      <c r="E26185">
        <v>0</v>
      </c>
    </row>
    <row r="26186" spans="1:5" x14ac:dyDescent="0.3">
      <c r="A26186">
        <v>39200225</v>
      </c>
      <c r="B26186" t="s">
        <v>1472</v>
      </c>
      <c r="C26186" t="s">
        <v>8</v>
      </c>
      <c r="D26186" t="s">
        <v>2390</v>
      </c>
      <c r="E26186">
        <v>0</v>
      </c>
    </row>
    <row r="26187" spans="1:5" x14ac:dyDescent="0.3">
      <c r="A26187">
        <v>39200225</v>
      </c>
      <c r="B26187" t="s">
        <v>1472</v>
      </c>
      <c r="C26187" t="s">
        <v>8</v>
      </c>
      <c r="D26187" t="s">
        <v>2391</v>
      </c>
      <c r="E26187">
        <v>0</v>
      </c>
    </row>
    <row r="26188" spans="1:5" x14ac:dyDescent="0.3">
      <c r="A26188">
        <v>39200225</v>
      </c>
      <c r="B26188" t="s">
        <v>1472</v>
      </c>
      <c r="C26188" t="s">
        <v>8</v>
      </c>
      <c r="D26188" t="s">
        <v>2392</v>
      </c>
      <c r="E26188">
        <v>0</v>
      </c>
    </row>
    <row r="26189" spans="1:5" x14ac:dyDescent="0.3">
      <c r="A26189">
        <v>39200225</v>
      </c>
      <c r="B26189" t="s">
        <v>1472</v>
      </c>
      <c r="C26189" t="s">
        <v>8</v>
      </c>
      <c r="D26189" t="s">
        <v>2393</v>
      </c>
      <c r="E26189">
        <v>0</v>
      </c>
    </row>
    <row r="26190" spans="1:5" x14ac:dyDescent="0.3">
      <c r="A26190">
        <v>39200225</v>
      </c>
      <c r="B26190" t="s">
        <v>1472</v>
      </c>
      <c r="C26190" t="s">
        <v>8</v>
      </c>
      <c r="D26190" t="s">
        <v>2394</v>
      </c>
      <c r="E26190">
        <v>0</v>
      </c>
    </row>
    <row r="26191" spans="1:5" x14ac:dyDescent="0.3">
      <c r="A26191">
        <v>39200225</v>
      </c>
      <c r="B26191" t="s">
        <v>1472</v>
      </c>
      <c r="C26191" t="s">
        <v>8</v>
      </c>
      <c r="D26191" t="s">
        <v>2395</v>
      </c>
      <c r="E26191">
        <v>0</v>
      </c>
    </row>
    <row r="26192" spans="1:5" x14ac:dyDescent="0.3">
      <c r="A26192">
        <v>39200225</v>
      </c>
      <c r="B26192" t="s">
        <v>1472</v>
      </c>
      <c r="C26192" t="s">
        <v>8</v>
      </c>
      <c r="D26192" t="s">
        <v>2396</v>
      </c>
      <c r="E26192">
        <v>0</v>
      </c>
    </row>
    <row r="26193" spans="1:5" x14ac:dyDescent="0.3">
      <c r="A26193">
        <v>39200225</v>
      </c>
      <c r="B26193" t="s">
        <v>1472</v>
      </c>
      <c r="C26193" t="s">
        <v>8</v>
      </c>
      <c r="D26193" t="s">
        <v>2397</v>
      </c>
      <c r="E26193">
        <v>0</v>
      </c>
    </row>
    <row r="26194" spans="1:5" x14ac:dyDescent="0.3">
      <c r="A26194">
        <v>39200225</v>
      </c>
      <c r="B26194" t="s">
        <v>1472</v>
      </c>
      <c r="C26194" t="s">
        <v>8</v>
      </c>
      <c r="D26194" t="s">
        <v>2398</v>
      </c>
      <c r="E26194">
        <v>0</v>
      </c>
    </row>
    <row r="26195" spans="1:5" x14ac:dyDescent="0.3">
      <c r="A26195">
        <v>39200225</v>
      </c>
      <c r="B26195" t="s">
        <v>1472</v>
      </c>
      <c r="C26195" t="s">
        <v>8</v>
      </c>
      <c r="D26195" t="s">
        <v>2399</v>
      </c>
      <c r="E26195">
        <v>0</v>
      </c>
    </row>
    <row r="26196" spans="1:5" x14ac:dyDescent="0.3">
      <c r="A26196">
        <v>39200225</v>
      </c>
      <c r="B26196" t="s">
        <v>1472</v>
      </c>
      <c r="C26196" t="s">
        <v>8</v>
      </c>
      <c r="D26196" t="s">
        <v>2400</v>
      </c>
      <c r="E26196">
        <v>0</v>
      </c>
    </row>
    <row r="26197" spans="1:5" x14ac:dyDescent="0.3">
      <c r="A26197">
        <v>39200225</v>
      </c>
      <c r="B26197" t="s">
        <v>1472</v>
      </c>
      <c r="C26197" t="s">
        <v>8</v>
      </c>
      <c r="D26197" t="s">
        <v>2401</v>
      </c>
      <c r="E26197">
        <v>0</v>
      </c>
    </row>
    <row r="26198" spans="1:5" x14ac:dyDescent="0.3">
      <c r="A26198">
        <v>39200225</v>
      </c>
      <c r="B26198" t="s">
        <v>1472</v>
      </c>
      <c r="C26198" t="s">
        <v>8</v>
      </c>
      <c r="D26198" t="s">
        <v>2402</v>
      </c>
      <c r="E26198">
        <v>0</v>
      </c>
    </row>
    <row r="26199" spans="1:5" x14ac:dyDescent="0.3">
      <c r="A26199">
        <v>39200225</v>
      </c>
      <c r="B26199" t="s">
        <v>1472</v>
      </c>
      <c r="C26199" t="s">
        <v>8</v>
      </c>
      <c r="D26199" t="s">
        <v>2403</v>
      </c>
      <c r="E26199">
        <v>0</v>
      </c>
    </row>
    <row r="26200" spans="1:5" x14ac:dyDescent="0.3">
      <c r="A26200">
        <v>39200225</v>
      </c>
      <c r="B26200" t="s">
        <v>1472</v>
      </c>
      <c r="C26200" t="s">
        <v>8</v>
      </c>
      <c r="D26200" t="s">
        <v>2404</v>
      </c>
      <c r="E26200">
        <v>0</v>
      </c>
    </row>
    <row r="26201" spans="1:5" x14ac:dyDescent="0.3">
      <c r="A26201">
        <v>39200225</v>
      </c>
      <c r="B26201" t="s">
        <v>1472</v>
      </c>
      <c r="C26201" t="s">
        <v>8</v>
      </c>
      <c r="D26201" t="s">
        <v>2405</v>
      </c>
      <c r="E26201">
        <v>0</v>
      </c>
    </row>
    <row r="26202" spans="1:5" x14ac:dyDescent="0.3">
      <c r="A26202">
        <v>39200225</v>
      </c>
      <c r="B26202" t="s">
        <v>1472</v>
      </c>
      <c r="C26202" t="s">
        <v>8</v>
      </c>
      <c r="D26202" t="s">
        <v>2406</v>
      </c>
      <c r="E26202">
        <v>0</v>
      </c>
    </row>
    <row r="26203" spans="1:5" x14ac:dyDescent="0.3">
      <c r="A26203">
        <v>39200225</v>
      </c>
      <c r="B26203" t="s">
        <v>1472</v>
      </c>
      <c r="C26203" t="s">
        <v>8</v>
      </c>
      <c r="D26203" t="s">
        <v>2407</v>
      </c>
      <c r="E26203">
        <v>0</v>
      </c>
    </row>
    <row r="26204" spans="1:5" x14ac:dyDescent="0.3">
      <c r="A26204">
        <v>39200225</v>
      </c>
      <c r="B26204" t="s">
        <v>1472</v>
      </c>
      <c r="C26204" t="s">
        <v>8</v>
      </c>
      <c r="D26204" t="s">
        <v>2408</v>
      </c>
      <c r="E26204">
        <v>0</v>
      </c>
    </row>
    <row r="26205" spans="1:5" x14ac:dyDescent="0.3">
      <c r="A26205">
        <v>39200225</v>
      </c>
      <c r="B26205" t="s">
        <v>1472</v>
      </c>
      <c r="C26205" t="s">
        <v>8</v>
      </c>
      <c r="D26205" t="s">
        <v>2409</v>
      </c>
      <c r="E26205">
        <v>0</v>
      </c>
    </row>
    <row r="26206" spans="1:5" x14ac:dyDescent="0.3">
      <c r="A26206">
        <v>39200225</v>
      </c>
      <c r="B26206" t="s">
        <v>1472</v>
      </c>
      <c r="C26206" t="s">
        <v>8</v>
      </c>
      <c r="D26206" t="s">
        <v>2410</v>
      </c>
      <c r="E26206">
        <v>0</v>
      </c>
    </row>
    <row r="26207" spans="1:5" x14ac:dyDescent="0.3">
      <c r="A26207">
        <v>39200225</v>
      </c>
      <c r="B26207" t="s">
        <v>1472</v>
      </c>
      <c r="C26207" t="s">
        <v>8</v>
      </c>
      <c r="D26207" t="s">
        <v>2411</v>
      </c>
      <c r="E26207">
        <v>0</v>
      </c>
    </row>
    <row r="26208" spans="1:5" x14ac:dyDescent="0.3">
      <c r="A26208">
        <v>39200225</v>
      </c>
      <c r="B26208" t="s">
        <v>1472</v>
      </c>
      <c r="C26208" t="s">
        <v>8</v>
      </c>
      <c r="D26208" t="s">
        <v>2412</v>
      </c>
      <c r="E26208">
        <v>-1</v>
      </c>
    </row>
    <row r="26209" spans="1:5" x14ac:dyDescent="0.3">
      <c r="A26209">
        <v>39200225</v>
      </c>
      <c r="B26209" t="s">
        <v>1472</v>
      </c>
      <c r="C26209" t="s">
        <v>8</v>
      </c>
      <c r="D26209" t="s">
        <v>2413</v>
      </c>
      <c r="E26209">
        <v>0</v>
      </c>
    </row>
    <row r="26210" spans="1:5" x14ac:dyDescent="0.3">
      <c r="A26210">
        <v>23320009</v>
      </c>
      <c r="B26210" t="s">
        <v>1474</v>
      </c>
      <c r="C26210" t="s">
        <v>8</v>
      </c>
      <c r="D26210" t="s">
        <v>2378</v>
      </c>
      <c r="E26210">
        <v>-2</v>
      </c>
    </row>
    <row r="26211" spans="1:5" x14ac:dyDescent="0.3">
      <c r="A26211">
        <v>23320009</v>
      </c>
      <c r="B26211" t="s">
        <v>1474</v>
      </c>
      <c r="C26211" t="s">
        <v>8</v>
      </c>
      <c r="D26211" t="s">
        <v>2379</v>
      </c>
      <c r="E26211">
        <v>0</v>
      </c>
    </row>
    <row r="26212" spans="1:5" x14ac:dyDescent="0.3">
      <c r="A26212">
        <v>23320009</v>
      </c>
      <c r="B26212" t="s">
        <v>1474</v>
      </c>
      <c r="C26212" t="s">
        <v>8</v>
      </c>
      <c r="D26212" t="s">
        <v>2380</v>
      </c>
      <c r="E26212">
        <v>-3</v>
      </c>
    </row>
    <row r="26213" spans="1:5" x14ac:dyDescent="0.3">
      <c r="A26213">
        <v>23320009</v>
      </c>
      <c r="B26213" t="s">
        <v>1474</v>
      </c>
      <c r="C26213" t="s">
        <v>8</v>
      </c>
      <c r="D26213" t="s">
        <v>2381</v>
      </c>
      <c r="E26213">
        <v>0</v>
      </c>
    </row>
    <row r="26214" spans="1:5" x14ac:dyDescent="0.3">
      <c r="A26214">
        <v>23320009</v>
      </c>
      <c r="B26214" t="s">
        <v>1474</v>
      </c>
      <c r="C26214" t="s">
        <v>8</v>
      </c>
      <c r="D26214" t="s">
        <v>2382</v>
      </c>
      <c r="E26214">
        <v>-1</v>
      </c>
    </row>
    <row r="26215" spans="1:5" x14ac:dyDescent="0.3">
      <c r="A26215">
        <v>23320009</v>
      </c>
      <c r="B26215" t="s">
        <v>1474</v>
      </c>
      <c r="C26215" t="s">
        <v>8</v>
      </c>
      <c r="D26215" t="s">
        <v>2383</v>
      </c>
      <c r="E26215">
        <v>-10</v>
      </c>
    </row>
    <row r="26216" spans="1:5" x14ac:dyDescent="0.3">
      <c r="A26216">
        <v>23320009</v>
      </c>
      <c r="B26216" t="s">
        <v>1474</v>
      </c>
      <c r="C26216" t="s">
        <v>8</v>
      </c>
      <c r="D26216" t="s">
        <v>2384</v>
      </c>
      <c r="E26216">
        <v>-2</v>
      </c>
    </row>
    <row r="26217" spans="1:5" x14ac:dyDescent="0.3">
      <c r="A26217">
        <v>23320009</v>
      </c>
      <c r="B26217" t="s">
        <v>1474</v>
      </c>
      <c r="C26217" t="s">
        <v>8</v>
      </c>
      <c r="D26217" t="s">
        <v>2385</v>
      </c>
      <c r="E26217">
        <v>0</v>
      </c>
    </row>
    <row r="26218" spans="1:5" x14ac:dyDescent="0.3">
      <c r="A26218">
        <v>23320009</v>
      </c>
      <c r="B26218" t="s">
        <v>1474</v>
      </c>
      <c r="C26218" t="s">
        <v>8</v>
      </c>
      <c r="D26218" t="s">
        <v>2386</v>
      </c>
      <c r="E26218">
        <v>0</v>
      </c>
    </row>
    <row r="26219" spans="1:5" x14ac:dyDescent="0.3">
      <c r="A26219">
        <v>23320009</v>
      </c>
      <c r="B26219" t="s">
        <v>1474</v>
      </c>
      <c r="C26219" t="s">
        <v>8</v>
      </c>
      <c r="D26219" t="s">
        <v>2387</v>
      </c>
      <c r="E26219">
        <v>-6</v>
      </c>
    </row>
    <row r="26220" spans="1:5" x14ac:dyDescent="0.3">
      <c r="A26220">
        <v>23320009</v>
      </c>
      <c r="B26220" t="s">
        <v>1474</v>
      </c>
      <c r="C26220" t="s">
        <v>8</v>
      </c>
      <c r="D26220" t="s">
        <v>2388</v>
      </c>
      <c r="E26220">
        <v>0</v>
      </c>
    </row>
    <row r="26221" spans="1:5" x14ac:dyDescent="0.3">
      <c r="A26221">
        <v>23320009</v>
      </c>
      <c r="B26221" t="s">
        <v>1474</v>
      </c>
      <c r="C26221" t="s">
        <v>8</v>
      </c>
      <c r="D26221" t="s">
        <v>2389</v>
      </c>
      <c r="E26221">
        <v>-1</v>
      </c>
    </row>
    <row r="26222" spans="1:5" x14ac:dyDescent="0.3">
      <c r="A26222">
        <v>23320009</v>
      </c>
      <c r="B26222" t="s">
        <v>1474</v>
      </c>
      <c r="C26222" t="s">
        <v>8</v>
      </c>
      <c r="D26222" t="s">
        <v>2390</v>
      </c>
      <c r="E26222">
        <v>-1</v>
      </c>
    </row>
    <row r="26223" spans="1:5" x14ac:dyDescent="0.3">
      <c r="A26223">
        <v>23320009</v>
      </c>
      <c r="B26223" t="s">
        <v>1474</v>
      </c>
      <c r="C26223" t="s">
        <v>8</v>
      </c>
      <c r="D26223" t="s">
        <v>2391</v>
      </c>
      <c r="E26223">
        <v>-3</v>
      </c>
    </row>
    <row r="26224" spans="1:5" x14ac:dyDescent="0.3">
      <c r="A26224">
        <v>23320009</v>
      </c>
      <c r="B26224" t="s">
        <v>1474</v>
      </c>
      <c r="C26224" t="s">
        <v>8</v>
      </c>
      <c r="D26224" t="s">
        <v>2392</v>
      </c>
      <c r="E26224">
        <v>-12</v>
      </c>
    </row>
    <row r="26225" spans="1:5" x14ac:dyDescent="0.3">
      <c r="A26225">
        <v>23320009</v>
      </c>
      <c r="B26225" t="s">
        <v>1474</v>
      </c>
      <c r="C26225" t="s">
        <v>8</v>
      </c>
      <c r="D26225" t="s">
        <v>2393</v>
      </c>
      <c r="E26225">
        <v>0</v>
      </c>
    </row>
    <row r="26226" spans="1:5" x14ac:dyDescent="0.3">
      <c r="A26226">
        <v>23320009</v>
      </c>
      <c r="B26226" t="s">
        <v>1474</v>
      </c>
      <c r="C26226" t="s">
        <v>8</v>
      </c>
      <c r="D26226" t="s">
        <v>2394</v>
      </c>
      <c r="E26226">
        <v>0</v>
      </c>
    </row>
    <row r="26227" spans="1:5" x14ac:dyDescent="0.3">
      <c r="A26227">
        <v>23320009</v>
      </c>
      <c r="B26227" t="s">
        <v>1474</v>
      </c>
      <c r="C26227" t="s">
        <v>8</v>
      </c>
      <c r="D26227" t="s">
        <v>2395</v>
      </c>
      <c r="E26227">
        <v>0</v>
      </c>
    </row>
    <row r="26228" spans="1:5" x14ac:dyDescent="0.3">
      <c r="A26228">
        <v>23320009</v>
      </c>
      <c r="B26228" t="s">
        <v>1474</v>
      </c>
      <c r="C26228" t="s">
        <v>8</v>
      </c>
      <c r="D26228" t="s">
        <v>2396</v>
      </c>
      <c r="E26228">
        <v>-2</v>
      </c>
    </row>
    <row r="26229" spans="1:5" x14ac:dyDescent="0.3">
      <c r="A26229">
        <v>23320009</v>
      </c>
      <c r="B26229" t="s">
        <v>1474</v>
      </c>
      <c r="C26229" t="s">
        <v>8</v>
      </c>
      <c r="D26229" t="s">
        <v>2397</v>
      </c>
      <c r="E26229">
        <v>-3</v>
      </c>
    </row>
    <row r="26230" spans="1:5" x14ac:dyDescent="0.3">
      <c r="A26230">
        <v>23320009</v>
      </c>
      <c r="B26230" t="s">
        <v>1474</v>
      </c>
      <c r="C26230" t="s">
        <v>8</v>
      </c>
      <c r="D26230" t="s">
        <v>2398</v>
      </c>
      <c r="E26230">
        <v>-6</v>
      </c>
    </row>
    <row r="26231" spans="1:5" x14ac:dyDescent="0.3">
      <c r="A26231">
        <v>23320009</v>
      </c>
      <c r="B26231" t="s">
        <v>1474</v>
      </c>
      <c r="C26231" t="s">
        <v>8</v>
      </c>
      <c r="D26231" t="s">
        <v>2399</v>
      </c>
      <c r="E26231">
        <v>0</v>
      </c>
    </row>
    <row r="26232" spans="1:5" x14ac:dyDescent="0.3">
      <c r="A26232">
        <v>23320009</v>
      </c>
      <c r="B26232" t="s">
        <v>1474</v>
      </c>
      <c r="C26232" t="s">
        <v>8</v>
      </c>
      <c r="D26232" t="s">
        <v>2400</v>
      </c>
      <c r="E26232">
        <v>0</v>
      </c>
    </row>
    <row r="26233" spans="1:5" x14ac:dyDescent="0.3">
      <c r="A26233">
        <v>23320009</v>
      </c>
      <c r="B26233" t="s">
        <v>1474</v>
      </c>
      <c r="C26233" t="s">
        <v>8</v>
      </c>
      <c r="D26233" t="s">
        <v>2401</v>
      </c>
      <c r="E26233">
        <v>0</v>
      </c>
    </row>
    <row r="26234" spans="1:5" x14ac:dyDescent="0.3">
      <c r="A26234">
        <v>23320009</v>
      </c>
      <c r="B26234" t="s">
        <v>1474</v>
      </c>
      <c r="C26234" t="s">
        <v>8</v>
      </c>
      <c r="D26234" t="s">
        <v>2402</v>
      </c>
      <c r="E26234">
        <v>-5</v>
      </c>
    </row>
    <row r="26235" spans="1:5" x14ac:dyDescent="0.3">
      <c r="A26235">
        <v>23320009</v>
      </c>
      <c r="B26235" t="s">
        <v>1474</v>
      </c>
      <c r="C26235" t="s">
        <v>8</v>
      </c>
      <c r="D26235" t="s">
        <v>2403</v>
      </c>
      <c r="E26235">
        <v>0</v>
      </c>
    </row>
    <row r="26236" spans="1:5" x14ac:dyDescent="0.3">
      <c r="A26236">
        <v>23320009</v>
      </c>
      <c r="B26236" t="s">
        <v>1474</v>
      </c>
      <c r="C26236" t="s">
        <v>8</v>
      </c>
      <c r="D26236" t="s">
        <v>2404</v>
      </c>
      <c r="E26236">
        <v>-1</v>
      </c>
    </row>
    <row r="26237" spans="1:5" x14ac:dyDescent="0.3">
      <c r="A26237">
        <v>23320009</v>
      </c>
      <c r="B26237" t="s">
        <v>1474</v>
      </c>
      <c r="C26237" t="s">
        <v>8</v>
      </c>
      <c r="D26237" t="s">
        <v>2405</v>
      </c>
      <c r="E26237">
        <v>0</v>
      </c>
    </row>
    <row r="26238" spans="1:5" x14ac:dyDescent="0.3">
      <c r="A26238">
        <v>23320009</v>
      </c>
      <c r="B26238" t="s">
        <v>1474</v>
      </c>
      <c r="C26238" t="s">
        <v>8</v>
      </c>
      <c r="D26238" t="s">
        <v>2406</v>
      </c>
      <c r="E26238">
        <v>0</v>
      </c>
    </row>
    <row r="26239" spans="1:5" x14ac:dyDescent="0.3">
      <c r="A26239">
        <v>23320009</v>
      </c>
      <c r="B26239" t="s">
        <v>1474</v>
      </c>
      <c r="C26239" t="s">
        <v>8</v>
      </c>
      <c r="D26239" t="s">
        <v>2407</v>
      </c>
      <c r="E26239">
        <v>0</v>
      </c>
    </row>
    <row r="26240" spans="1:5" x14ac:dyDescent="0.3">
      <c r="A26240">
        <v>23320009</v>
      </c>
      <c r="B26240" t="s">
        <v>1474</v>
      </c>
      <c r="C26240" t="s">
        <v>8</v>
      </c>
      <c r="D26240" t="s">
        <v>2408</v>
      </c>
      <c r="E26240">
        <v>-1</v>
      </c>
    </row>
    <row r="26241" spans="1:5" x14ac:dyDescent="0.3">
      <c r="A26241">
        <v>23320009</v>
      </c>
      <c r="B26241" t="s">
        <v>1474</v>
      </c>
      <c r="C26241" t="s">
        <v>8</v>
      </c>
      <c r="D26241" t="s">
        <v>2409</v>
      </c>
      <c r="E26241">
        <v>0</v>
      </c>
    </row>
    <row r="26242" spans="1:5" x14ac:dyDescent="0.3">
      <c r="A26242">
        <v>23320009</v>
      </c>
      <c r="B26242" t="s">
        <v>1474</v>
      </c>
      <c r="C26242" t="s">
        <v>8</v>
      </c>
      <c r="D26242" t="s">
        <v>2410</v>
      </c>
      <c r="E26242">
        <v>-18</v>
      </c>
    </row>
    <row r="26243" spans="1:5" x14ac:dyDescent="0.3">
      <c r="A26243">
        <v>23320009</v>
      </c>
      <c r="B26243" t="s">
        <v>1474</v>
      </c>
      <c r="C26243" t="s">
        <v>8</v>
      </c>
      <c r="D26243" t="s">
        <v>2411</v>
      </c>
      <c r="E26243">
        <v>0</v>
      </c>
    </row>
    <row r="26244" spans="1:5" x14ac:dyDescent="0.3">
      <c r="A26244">
        <v>23320009</v>
      </c>
      <c r="B26244" t="s">
        <v>1474</v>
      </c>
      <c r="C26244" t="s">
        <v>8</v>
      </c>
      <c r="D26244" t="s">
        <v>2412</v>
      </c>
      <c r="E26244">
        <v>-13</v>
      </c>
    </row>
    <row r="26245" spans="1:5" x14ac:dyDescent="0.3">
      <c r="A26245">
        <v>23320009</v>
      </c>
      <c r="B26245" t="s">
        <v>1474</v>
      </c>
      <c r="C26245" t="s">
        <v>8</v>
      </c>
      <c r="D26245" t="s">
        <v>2413</v>
      </c>
      <c r="E26245">
        <v>-2</v>
      </c>
    </row>
    <row r="26246" spans="1:5" x14ac:dyDescent="0.3">
      <c r="A26246">
        <v>23170001</v>
      </c>
      <c r="B26246" t="s">
        <v>1476</v>
      </c>
      <c r="C26246" t="s">
        <v>130</v>
      </c>
      <c r="D26246" t="s">
        <v>2378</v>
      </c>
      <c r="E26246">
        <v>-20</v>
      </c>
    </row>
    <row r="26247" spans="1:5" x14ac:dyDescent="0.3">
      <c r="A26247">
        <v>23170001</v>
      </c>
      <c r="B26247" t="s">
        <v>1476</v>
      </c>
      <c r="C26247" t="s">
        <v>130</v>
      </c>
      <c r="D26247" t="s">
        <v>2379</v>
      </c>
      <c r="E26247">
        <v>-14</v>
      </c>
    </row>
    <row r="26248" spans="1:5" x14ac:dyDescent="0.3">
      <c r="A26248">
        <v>23170001</v>
      </c>
      <c r="B26248" t="s">
        <v>1476</v>
      </c>
      <c r="C26248" t="s">
        <v>130</v>
      </c>
      <c r="D26248" t="s">
        <v>2380</v>
      </c>
      <c r="E26248">
        <v>-21</v>
      </c>
    </row>
    <row r="26249" spans="1:5" x14ac:dyDescent="0.3">
      <c r="A26249">
        <v>23170001</v>
      </c>
      <c r="B26249" t="s">
        <v>1476</v>
      </c>
      <c r="C26249" t="s">
        <v>130</v>
      </c>
      <c r="D26249" t="s">
        <v>2381</v>
      </c>
      <c r="E26249">
        <v>-30</v>
      </c>
    </row>
    <row r="26250" spans="1:5" x14ac:dyDescent="0.3">
      <c r="A26250">
        <v>23170001</v>
      </c>
      <c r="B26250" t="s">
        <v>1476</v>
      </c>
      <c r="C26250" t="s">
        <v>130</v>
      </c>
      <c r="D26250" t="s">
        <v>2382</v>
      </c>
      <c r="E26250">
        <v>-12</v>
      </c>
    </row>
    <row r="26251" spans="1:5" x14ac:dyDescent="0.3">
      <c r="A26251">
        <v>23170001</v>
      </c>
      <c r="B26251" t="s">
        <v>1476</v>
      </c>
      <c r="C26251" t="s">
        <v>130</v>
      </c>
      <c r="D26251" t="s">
        <v>2383</v>
      </c>
      <c r="E26251">
        <v>0</v>
      </c>
    </row>
    <row r="26252" spans="1:5" x14ac:dyDescent="0.3">
      <c r="A26252">
        <v>23170001</v>
      </c>
      <c r="B26252" t="s">
        <v>1476</v>
      </c>
      <c r="C26252" t="s">
        <v>130</v>
      </c>
      <c r="D26252" t="s">
        <v>2384</v>
      </c>
      <c r="E26252">
        <v>0</v>
      </c>
    </row>
    <row r="26253" spans="1:5" x14ac:dyDescent="0.3">
      <c r="A26253">
        <v>23170001</v>
      </c>
      <c r="B26253" t="s">
        <v>1476</v>
      </c>
      <c r="C26253" t="s">
        <v>130</v>
      </c>
      <c r="D26253" t="s">
        <v>2385</v>
      </c>
      <c r="E26253">
        <v>0</v>
      </c>
    </row>
    <row r="26254" spans="1:5" x14ac:dyDescent="0.3">
      <c r="A26254">
        <v>23170001</v>
      </c>
      <c r="B26254" t="s">
        <v>1476</v>
      </c>
      <c r="C26254" t="s">
        <v>130</v>
      </c>
      <c r="D26254" t="s">
        <v>2386</v>
      </c>
      <c r="E26254">
        <v>-50</v>
      </c>
    </row>
    <row r="26255" spans="1:5" x14ac:dyDescent="0.3">
      <c r="A26255">
        <v>23170001</v>
      </c>
      <c r="B26255" t="s">
        <v>1476</v>
      </c>
      <c r="C26255" t="s">
        <v>130</v>
      </c>
      <c r="D26255" t="s">
        <v>2387</v>
      </c>
      <c r="E26255">
        <v>0</v>
      </c>
    </row>
    <row r="26256" spans="1:5" x14ac:dyDescent="0.3">
      <c r="A26256">
        <v>23170001</v>
      </c>
      <c r="B26256" t="s">
        <v>1476</v>
      </c>
      <c r="C26256" t="s">
        <v>130</v>
      </c>
      <c r="D26256" t="s">
        <v>2388</v>
      </c>
      <c r="E26256">
        <v>0</v>
      </c>
    </row>
    <row r="26257" spans="1:5" x14ac:dyDescent="0.3">
      <c r="A26257">
        <v>23170001</v>
      </c>
      <c r="B26257" t="s">
        <v>1476</v>
      </c>
      <c r="C26257" t="s">
        <v>130</v>
      </c>
      <c r="D26257" t="s">
        <v>2389</v>
      </c>
      <c r="E26257">
        <v>-100</v>
      </c>
    </row>
    <row r="26258" spans="1:5" x14ac:dyDescent="0.3">
      <c r="A26258">
        <v>23170001</v>
      </c>
      <c r="B26258" t="s">
        <v>1476</v>
      </c>
      <c r="C26258" t="s">
        <v>130</v>
      </c>
      <c r="D26258" t="s">
        <v>2390</v>
      </c>
      <c r="E26258">
        <v>-83</v>
      </c>
    </row>
    <row r="26259" spans="1:5" x14ac:dyDescent="0.3">
      <c r="A26259">
        <v>23170001</v>
      </c>
      <c r="B26259" t="s">
        <v>1476</v>
      </c>
      <c r="C26259" t="s">
        <v>130</v>
      </c>
      <c r="D26259" t="s">
        <v>2391</v>
      </c>
      <c r="E26259">
        <v>0</v>
      </c>
    </row>
    <row r="26260" spans="1:5" x14ac:dyDescent="0.3">
      <c r="A26260">
        <v>23170001</v>
      </c>
      <c r="B26260" t="s">
        <v>1476</v>
      </c>
      <c r="C26260" t="s">
        <v>130</v>
      </c>
      <c r="D26260" t="s">
        <v>2392</v>
      </c>
      <c r="E26260">
        <v>0</v>
      </c>
    </row>
    <row r="26261" spans="1:5" x14ac:dyDescent="0.3">
      <c r="A26261">
        <v>23170001</v>
      </c>
      <c r="B26261" t="s">
        <v>1476</v>
      </c>
      <c r="C26261" t="s">
        <v>130</v>
      </c>
      <c r="D26261" t="s">
        <v>2393</v>
      </c>
      <c r="E26261">
        <v>0</v>
      </c>
    </row>
    <row r="26262" spans="1:5" x14ac:dyDescent="0.3">
      <c r="A26262">
        <v>23170001</v>
      </c>
      <c r="B26262" t="s">
        <v>1476</v>
      </c>
      <c r="C26262" t="s">
        <v>130</v>
      </c>
      <c r="D26262" t="s">
        <v>2394</v>
      </c>
      <c r="E26262">
        <v>0</v>
      </c>
    </row>
    <row r="26263" spans="1:5" x14ac:dyDescent="0.3">
      <c r="A26263">
        <v>23170001</v>
      </c>
      <c r="B26263" t="s">
        <v>1476</v>
      </c>
      <c r="C26263" t="s">
        <v>130</v>
      </c>
      <c r="D26263" t="s">
        <v>2395</v>
      </c>
      <c r="E26263">
        <v>0</v>
      </c>
    </row>
    <row r="26264" spans="1:5" x14ac:dyDescent="0.3">
      <c r="A26264">
        <v>23170001</v>
      </c>
      <c r="B26264" t="s">
        <v>1476</v>
      </c>
      <c r="C26264" t="s">
        <v>130</v>
      </c>
      <c r="D26264" t="s">
        <v>2396</v>
      </c>
      <c r="E26264">
        <v>0</v>
      </c>
    </row>
    <row r="26265" spans="1:5" x14ac:dyDescent="0.3">
      <c r="A26265">
        <v>23170001</v>
      </c>
      <c r="B26265" t="s">
        <v>1476</v>
      </c>
      <c r="C26265" t="s">
        <v>130</v>
      </c>
      <c r="D26265" t="s">
        <v>2397</v>
      </c>
      <c r="E26265">
        <v>0</v>
      </c>
    </row>
    <row r="26266" spans="1:5" x14ac:dyDescent="0.3">
      <c r="A26266">
        <v>23170001</v>
      </c>
      <c r="B26266" t="s">
        <v>1476</v>
      </c>
      <c r="C26266" t="s">
        <v>130</v>
      </c>
      <c r="D26266" t="s">
        <v>2398</v>
      </c>
      <c r="E26266">
        <v>0</v>
      </c>
    </row>
    <row r="26267" spans="1:5" x14ac:dyDescent="0.3">
      <c r="A26267">
        <v>23170001</v>
      </c>
      <c r="B26267" t="s">
        <v>1476</v>
      </c>
      <c r="C26267" t="s">
        <v>130</v>
      </c>
      <c r="D26267" t="s">
        <v>2399</v>
      </c>
      <c r="E26267">
        <v>0</v>
      </c>
    </row>
    <row r="26268" spans="1:5" x14ac:dyDescent="0.3">
      <c r="A26268">
        <v>23170001</v>
      </c>
      <c r="B26268" t="s">
        <v>1476</v>
      </c>
      <c r="C26268" t="s">
        <v>130</v>
      </c>
      <c r="D26268" t="s">
        <v>2400</v>
      </c>
      <c r="E26268">
        <v>-7</v>
      </c>
    </row>
    <row r="26269" spans="1:5" x14ac:dyDescent="0.3">
      <c r="A26269">
        <v>23170001</v>
      </c>
      <c r="B26269" t="s">
        <v>1476</v>
      </c>
      <c r="C26269" t="s">
        <v>130</v>
      </c>
      <c r="D26269" t="s">
        <v>2401</v>
      </c>
      <c r="E26269">
        <v>0</v>
      </c>
    </row>
    <row r="26270" spans="1:5" x14ac:dyDescent="0.3">
      <c r="A26270">
        <v>23170001</v>
      </c>
      <c r="B26270" t="s">
        <v>1476</v>
      </c>
      <c r="C26270" t="s">
        <v>130</v>
      </c>
      <c r="D26270" t="s">
        <v>2402</v>
      </c>
      <c r="E26270">
        <v>0</v>
      </c>
    </row>
    <row r="26271" spans="1:5" x14ac:dyDescent="0.3">
      <c r="A26271">
        <v>23170001</v>
      </c>
      <c r="B26271" t="s">
        <v>1476</v>
      </c>
      <c r="C26271" t="s">
        <v>130</v>
      </c>
      <c r="D26271" t="s">
        <v>2403</v>
      </c>
      <c r="E26271">
        <v>-5</v>
      </c>
    </row>
    <row r="26272" spans="1:5" x14ac:dyDescent="0.3">
      <c r="A26272">
        <v>23170001</v>
      </c>
      <c r="B26272" t="s">
        <v>1476</v>
      </c>
      <c r="C26272" t="s">
        <v>130</v>
      </c>
      <c r="D26272" t="s">
        <v>2404</v>
      </c>
      <c r="E26272">
        <v>-88</v>
      </c>
    </row>
    <row r="26273" spans="1:5" x14ac:dyDescent="0.3">
      <c r="A26273">
        <v>23170001</v>
      </c>
      <c r="B26273" t="s">
        <v>1476</v>
      </c>
      <c r="C26273" t="s">
        <v>130</v>
      </c>
      <c r="D26273" t="s">
        <v>2405</v>
      </c>
      <c r="E26273">
        <v>0</v>
      </c>
    </row>
    <row r="26274" spans="1:5" x14ac:dyDescent="0.3">
      <c r="A26274">
        <v>23170001</v>
      </c>
      <c r="B26274" t="s">
        <v>1476</v>
      </c>
      <c r="C26274" t="s">
        <v>130</v>
      </c>
      <c r="D26274" t="s">
        <v>2406</v>
      </c>
      <c r="E26274">
        <v>0</v>
      </c>
    </row>
    <row r="26275" spans="1:5" x14ac:dyDescent="0.3">
      <c r="A26275">
        <v>23170001</v>
      </c>
      <c r="B26275" t="s">
        <v>1476</v>
      </c>
      <c r="C26275" t="s">
        <v>130</v>
      </c>
      <c r="D26275" t="s">
        <v>2407</v>
      </c>
      <c r="E26275">
        <v>-25</v>
      </c>
    </row>
    <row r="26276" spans="1:5" x14ac:dyDescent="0.3">
      <c r="A26276">
        <v>23170001</v>
      </c>
      <c r="B26276" t="s">
        <v>1476</v>
      </c>
      <c r="C26276" t="s">
        <v>130</v>
      </c>
      <c r="D26276" t="s">
        <v>2408</v>
      </c>
      <c r="E26276">
        <v>0</v>
      </c>
    </row>
    <row r="26277" spans="1:5" x14ac:dyDescent="0.3">
      <c r="A26277">
        <v>23170001</v>
      </c>
      <c r="B26277" t="s">
        <v>1476</v>
      </c>
      <c r="C26277" t="s">
        <v>130</v>
      </c>
      <c r="D26277" t="s">
        <v>2409</v>
      </c>
      <c r="E26277">
        <v>-50</v>
      </c>
    </row>
    <row r="26278" spans="1:5" x14ac:dyDescent="0.3">
      <c r="A26278">
        <v>23170001</v>
      </c>
      <c r="B26278" t="s">
        <v>1476</v>
      </c>
      <c r="C26278" t="s">
        <v>130</v>
      </c>
      <c r="D26278" t="s">
        <v>2410</v>
      </c>
      <c r="E26278">
        <v>-25</v>
      </c>
    </row>
    <row r="26279" spans="1:5" x14ac:dyDescent="0.3">
      <c r="A26279">
        <v>23170001</v>
      </c>
      <c r="B26279" t="s">
        <v>1476</v>
      </c>
      <c r="C26279" t="s">
        <v>130</v>
      </c>
      <c r="D26279" t="s">
        <v>2411</v>
      </c>
      <c r="E26279">
        <v>0</v>
      </c>
    </row>
    <row r="26280" spans="1:5" x14ac:dyDescent="0.3">
      <c r="A26280">
        <v>23170001</v>
      </c>
      <c r="B26280" t="s">
        <v>1476</v>
      </c>
      <c r="C26280" t="s">
        <v>130</v>
      </c>
      <c r="D26280" t="s">
        <v>2412</v>
      </c>
      <c r="E26280">
        <v>-50</v>
      </c>
    </row>
    <row r="26281" spans="1:5" x14ac:dyDescent="0.3">
      <c r="A26281">
        <v>23170001</v>
      </c>
      <c r="B26281" t="s">
        <v>1476</v>
      </c>
      <c r="C26281" t="s">
        <v>130</v>
      </c>
      <c r="D26281" t="s">
        <v>2413</v>
      </c>
      <c r="E26281">
        <v>0</v>
      </c>
    </row>
    <row r="26282" spans="1:5" x14ac:dyDescent="0.3">
      <c r="A26282">
        <v>10030087</v>
      </c>
      <c r="B26282" t="s">
        <v>1478</v>
      </c>
      <c r="C26282" t="s">
        <v>8</v>
      </c>
      <c r="D26282" t="s">
        <v>2378</v>
      </c>
      <c r="E26282">
        <v>0</v>
      </c>
    </row>
    <row r="26283" spans="1:5" x14ac:dyDescent="0.3">
      <c r="A26283">
        <v>10030087</v>
      </c>
      <c r="B26283" t="s">
        <v>1478</v>
      </c>
      <c r="C26283" t="s">
        <v>8</v>
      </c>
      <c r="D26283" t="s">
        <v>2379</v>
      </c>
      <c r="E26283">
        <v>0</v>
      </c>
    </row>
    <row r="26284" spans="1:5" x14ac:dyDescent="0.3">
      <c r="A26284">
        <v>10030087</v>
      </c>
      <c r="B26284" t="s">
        <v>1478</v>
      </c>
      <c r="C26284" t="s">
        <v>8</v>
      </c>
      <c r="D26284" t="s">
        <v>2380</v>
      </c>
      <c r="E26284">
        <v>0</v>
      </c>
    </row>
    <row r="26285" spans="1:5" x14ac:dyDescent="0.3">
      <c r="A26285">
        <v>10030087</v>
      </c>
      <c r="B26285" t="s">
        <v>1478</v>
      </c>
      <c r="C26285" t="s">
        <v>8</v>
      </c>
      <c r="D26285" t="s">
        <v>2381</v>
      </c>
      <c r="E26285">
        <v>0</v>
      </c>
    </row>
    <row r="26286" spans="1:5" x14ac:dyDescent="0.3">
      <c r="A26286">
        <v>10030087</v>
      </c>
      <c r="B26286" t="s">
        <v>1478</v>
      </c>
      <c r="C26286" t="s">
        <v>8</v>
      </c>
      <c r="D26286" t="s">
        <v>2382</v>
      </c>
      <c r="E26286">
        <v>0</v>
      </c>
    </row>
    <row r="26287" spans="1:5" x14ac:dyDescent="0.3">
      <c r="A26287">
        <v>10030087</v>
      </c>
      <c r="B26287" t="s">
        <v>1478</v>
      </c>
      <c r="C26287" t="s">
        <v>8</v>
      </c>
      <c r="D26287" t="s">
        <v>2383</v>
      </c>
      <c r="E26287">
        <v>0</v>
      </c>
    </row>
    <row r="26288" spans="1:5" x14ac:dyDescent="0.3">
      <c r="A26288">
        <v>10030087</v>
      </c>
      <c r="B26288" t="s">
        <v>1478</v>
      </c>
      <c r="C26288" t="s">
        <v>8</v>
      </c>
      <c r="D26288" t="s">
        <v>2384</v>
      </c>
      <c r="E26288">
        <v>0</v>
      </c>
    </row>
    <row r="26289" spans="1:5" x14ac:dyDescent="0.3">
      <c r="A26289">
        <v>10030087</v>
      </c>
      <c r="B26289" t="s">
        <v>1478</v>
      </c>
      <c r="C26289" t="s">
        <v>8</v>
      </c>
      <c r="D26289" t="s">
        <v>2385</v>
      </c>
      <c r="E26289">
        <v>0</v>
      </c>
    </row>
    <row r="26290" spans="1:5" x14ac:dyDescent="0.3">
      <c r="A26290">
        <v>10030087</v>
      </c>
      <c r="B26290" t="s">
        <v>1478</v>
      </c>
      <c r="C26290" t="s">
        <v>8</v>
      </c>
      <c r="D26290" t="s">
        <v>2386</v>
      </c>
      <c r="E26290">
        <v>0</v>
      </c>
    </row>
    <row r="26291" spans="1:5" x14ac:dyDescent="0.3">
      <c r="A26291">
        <v>10030087</v>
      </c>
      <c r="B26291" t="s">
        <v>1478</v>
      </c>
      <c r="C26291" t="s">
        <v>8</v>
      </c>
      <c r="D26291" t="s">
        <v>2387</v>
      </c>
      <c r="E26291">
        <v>0</v>
      </c>
    </row>
    <row r="26292" spans="1:5" x14ac:dyDescent="0.3">
      <c r="A26292">
        <v>10030087</v>
      </c>
      <c r="B26292" t="s">
        <v>1478</v>
      </c>
      <c r="C26292" t="s">
        <v>8</v>
      </c>
      <c r="D26292" t="s">
        <v>2388</v>
      </c>
      <c r="E26292">
        <v>0</v>
      </c>
    </row>
    <row r="26293" spans="1:5" x14ac:dyDescent="0.3">
      <c r="A26293">
        <v>10030087</v>
      </c>
      <c r="B26293" t="s">
        <v>1478</v>
      </c>
      <c r="C26293" t="s">
        <v>8</v>
      </c>
      <c r="D26293" t="s">
        <v>2389</v>
      </c>
      <c r="E26293">
        <v>0</v>
      </c>
    </row>
    <row r="26294" spans="1:5" x14ac:dyDescent="0.3">
      <c r="A26294">
        <v>10030087</v>
      </c>
      <c r="B26294" t="s">
        <v>1478</v>
      </c>
      <c r="C26294" t="s">
        <v>8</v>
      </c>
      <c r="D26294" t="s">
        <v>2390</v>
      </c>
      <c r="E26294">
        <v>0</v>
      </c>
    </row>
    <row r="26295" spans="1:5" x14ac:dyDescent="0.3">
      <c r="A26295">
        <v>10030087</v>
      </c>
      <c r="B26295" t="s">
        <v>1478</v>
      </c>
      <c r="C26295" t="s">
        <v>8</v>
      </c>
      <c r="D26295" t="s">
        <v>2391</v>
      </c>
      <c r="E26295">
        <v>0</v>
      </c>
    </row>
    <row r="26296" spans="1:5" x14ac:dyDescent="0.3">
      <c r="A26296">
        <v>10030087</v>
      </c>
      <c r="B26296" t="s">
        <v>1478</v>
      </c>
      <c r="C26296" t="s">
        <v>8</v>
      </c>
      <c r="D26296" t="s">
        <v>2392</v>
      </c>
      <c r="E26296">
        <v>0</v>
      </c>
    </row>
    <row r="26297" spans="1:5" x14ac:dyDescent="0.3">
      <c r="A26297">
        <v>10030087</v>
      </c>
      <c r="B26297" t="s">
        <v>1478</v>
      </c>
      <c r="C26297" t="s">
        <v>8</v>
      </c>
      <c r="D26297" t="s">
        <v>2393</v>
      </c>
      <c r="E26297">
        <v>0</v>
      </c>
    </row>
    <row r="26298" spans="1:5" x14ac:dyDescent="0.3">
      <c r="A26298">
        <v>10030087</v>
      </c>
      <c r="B26298" t="s">
        <v>1478</v>
      </c>
      <c r="C26298" t="s">
        <v>8</v>
      </c>
      <c r="D26298" t="s">
        <v>2394</v>
      </c>
      <c r="E26298">
        <v>0</v>
      </c>
    </row>
    <row r="26299" spans="1:5" x14ac:dyDescent="0.3">
      <c r="A26299">
        <v>10030087</v>
      </c>
      <c r="B26299" t="s">
        <v>1478</v>
      </c>
      <c r="C26299" t="s">
        <v>8</v>
      </c>
      <c r="D26299" t="s">
        <v>2395</v>
      </c>
      <c r="E26299">
        <v>0</v>
      </c>
    </row>
    <row r="26300" spans="1:5" x14ac:dyDescent="0.3">
      <c r="A26300">
        <v>10030087</v>
      </c>
      <c r="B26300" t="s">
        <v>1478</v>
      </c>
      <c r="C26300" t="s">
        <v>8</v>
      </c>
      <c r="D26300" t="s">
        <v>2396</v>
      </c>
      <c r="E26300">
        <v>0</v>
      </c>
    </row>
    <row r="26301" spans="1:5" x14ac:dyDescent="0.3">
      <c r="A26301">
        <v>10030087</v>
      </c>
      <c r="B26301" t="s">
        <v>1478</v>
      </c>
      <c r="C26301" t="s">
        <v>8</v>
      </c>
      <c r="D26301" t="s">
        <v>2397</v>
      </c>
      <c r="E26301">
        <v>0</v>
      </c>
    </row>
    <row r="26302" spans="1:5" x14ac:dyDescent="0.3">
      <c r="A26302">
        <v>10030087</v>
      </c>
      <c r="B26302" t="s">
        <v>1478</v>
      </c>
      <c r="C26302" t="s">
        <v>8</v>
      </c>
      <c r="D26302" t="s">
        <v>2398</v>
      </c>
      <c r="E26302">
        <v>0</v>
      </c>
    </row>
    <row r="26303" spans="1:5" x14ac:dyDescent="0.3">
      <c r="A26303">
        <v>10030087</v>
      </c>
      <c r="B26303" t="s">
        <v>1478</v>
      </c>
      <c r="C26303" t="s">
        <v>8</v>
      </c>
      <c r="D26303" t="s">
        <v>2399</v>
      </c>
      <c r="E26303">
        <v>0</v>
      </c>
    </row>
    <row r="26304" spans="1:5" x14ac:dyDescent="0.3">
      <c r="A26304">
        <v>10030087</v>
      </c>
      <c r="B26304" t="s">
        <v>1478</v>
      </c>
      <c r="C26304" t="s">
        <v>8</v>
      </c>
      <c r="D26304" t="s">
        <v>2400</v>
      </c>
      <c r="E26304">
        <v>0</v>
      </c>
    </row>
    <row r="26305" spans="1:5" x14ac:dyDescent="0.3">
      <c r="A26305">
        <v>10030087</v>
      </c>
      <c r="B26305" t="s">
        <v>1478</v>
      </c>
      <c r="C26305" t="s">
        <v>8</v>
      </c>
      <c r="D26305" t="s">
        <v>2401</v>
      </c>
      <c r="E26305">
        <v>0</v>
      </c>
    </row>
    <row r="26306" spans="1:5" x14ac:dyDescent="0.3">
      <c r="A26306">
        <v>10030087</v>
      </c>
      <c r="B26306" t="s">
        <v>1478</v>
      </c>
      <c r="C26306" t="s">
        <v>8</v>
      </c>
      <c r="D26306" t="s">
        <v>2402</v>
      </c>
      <c r="E26306">
        <v>0</v>
      </c>
    </row>
    <row r="26307" spans="1:5" x14ac:dyDescent="0.3">
      <c r="A26307">
        <v>10030087</v>
      </c>
      <c r="B26307" t="s">
        <v>1478</v>
      </c>
      <c r="C26307" t="s">
        <v>8</v>
      </c>
      <c r="D26307" t="s">
        <v>2403</v>
      </c>
      <c r="E26307">
        <v>-114</v>
      </c>
    </row>
    <row r="26308" spans="1:5" x14ac:dyDescent="0.3">
      <c r="A26308">
        <v>10030087</v>
      </c>
      <c r="B26308" t="s">
        <v>1478</v>
      </c>
      <c r="C26308" t="s">
        <v>8</v>
      </c>
      <c r="D26308" t="s">
        <v>2404</v>
      </c>
      <c r="E26308">
        <v>0</v>
      </c>
    </row>
    <row r="26309" spans="1:5" x14ac:dyDescent="0.3">
      <c r="A26309">
        <v>10030087</v>
      </c>
      <c r="B26309" t="s">
        <v>1478</v>
      </c>
      <c r="C26309" t="s">
        <v>8</v>
      </c>
      <c r="D26309" t="s">
        <v>2405</v>
      </c>
      <c r="E26309">
        <v>0</v>
      </c>
    </row>
    <row r="26310" spans="1:5" x14ac:dyDescent="0.3">
      <c r="A26310">
        <v>10030087</v>
      </c>
      <c r="B26310" t="s">
        <v>1478</v>
      </c>
      <c r="C26310" t="s">
        <v>8</v>
      </c>
      <c r="D26310" t="s">
        <v>2406</v>
      </c>
      <c r="E26310">
        <v>0</v>
      </c>
    </row>
    <row r="26311" spans="1:5" x14ac:dyDescent="0.3">
      <c r="A26311">
        <v>10030087</v>
      </c>
      <c r="B26311" t="s">
        <v>1478</v>
      </c>
      <c r="C26311" t="s">
        <v>8</v>
      </c>
      <c r="D26311" t="s">
        <v>2407</v>
      </c>
      <c r="E26311">
        <v>0</v>
      </c>
    </row>
    <row r="26312" spans="1:5" x14ac:dyDescent="0.3">
      <c r="A26312">
        <v>10030087</v>
      </c>
      <c r="B26312" t="s">
        <v>1478</v>
      </c>
      <c r="C26312" t="s">
        <v>8</v>
      </c>
      <c r="D26312" t="s">
        <v>2408</v>
      </c>
      <c r="E26312">
        <v>0</v>
      </c>
    </row>
    <row r="26313" spans="1:5" x14ac:dyDescent="0.3">
      <c r="A26313">
        <v>10030087</v>
      </c>
      <c r="B26313" t="s">
        <v>1478</v>
      </c>
      <c r="C26313" t="s">
        <v>8</v>
      </c>
      <c r="D26313" t="s">
        <v>2409</v>
      </c>
      <c r="E26313">
        <v>0</v>
      </c>
    </row>
    <row r="26314" spans="1:5" x14ac:dyDescent="0.3">
      <c r="A26314">
        <v>10030087</v>
      </c>
      <c r="B26314" t="s">
        <v>1478</v>
      </c>
      <c r="C26314" t="s">
        <v>8</v>
      </c>
      <c r="D26314" t="s">
        <v>2410</v>
      </c>
      <c r="E26314">
        <v>0</v>
      </c>
    </row>
    <row r="26315" spans="1:5" x14ac:dyDescent="0.3">
      <c r="A26315">
        <v>10030087</v>
      </c>
      <c r="B26315" t="s">
        <v>1478</v>
      </c>
      <c r="C26315" t="s">
        <v>8</v>
      </c>
      <c r="D26315" t="s">
        <v>2411</v>
      </c>
      <c r="E26315">
        <v>0</v>
      </c>
    </row>
    <row r="26316" spans="1:5" x14ac:dyDescent="0.3">
      <c r="A26316">
        <v>10030087</v>
      </c>
      <c r="B26316" t="s">
        <v>1478</v>
      </c>
      <c r="C26316" t="s">
        <v>8</v>
      </c>
      <c r="D26316" t="s">
        <v>2412</v>
      </c>
      <c r="E26316">
        <v>0</v>
      </c>
    </row>
    <row r="26317" spans="1:5" x14ac:dyDescent="0.3">
      <c r="A26317">
        <v>10030087</v>
      </c>
      <c r="B26317" t="s">
        <v>1478</v>
      </c>
      <c r="C26317" t="s">
        <v>8</v>
      </c>
      <c r="D26317" t="s">
        <v>2413</v>
      </c>
      <c r="E26317">
        <v>0</v>
      </c>
    </row>
    <row r="26318" spans="1:5" x14ac:dyDescent="0.3">
      <c r="A26318">
        <v>23320045</v>
      </c>
      <c r="B26318" t="s">
        <v>1480</v>
      </c>
      <c r="C26318" t="s">
        <v>8</v>
      </c>
      <c r="D26318" t="s">
        <v>2378</v>
      </c>
      <c r="E26318">
        <v>0</v>
      </c>
    </row>
    <row r="26319" spans="1:5" x14ac:dyDescent="0.3">
      <c r="A26319">
        <v>23320045</v>
      </c>
      <c r="B26319" t="s">
        <v>1480</v>
      </c>
      <c r="C26319" t="s">
        <v>8</v>
      </c>
      <c r="D26319" t="s">
        <v>2379</v>
      </c>
      <c r="E26319">
        <v>0</v>
      </c>
    </row>
    <row r="26320" spans="1:5" x14ac:dyDescent="0.3">
      <c r="A26320">
        <v>23320045</v>
      </c>
      <c r="B26320" t="s">
        <v>1480</v>
      </c>
      <c r="C26320" t="s">
        <v>8</v>
      </c>
      <c r="D26320" t="s">
        <v>2380</v>
      </c>
      <c r="E26320">
        <v>0</v>
      </c>
    </row>
    <row r="26321" spans="1:5" x14ac:dyDescent="0.3">
      <c r="A26321">
        <v>23320045</v>
      </c>
      <c r="B26321" t="s">
        <v>1480</v>
      </c>
      <c r="C26321" t="s">
        <v>8</v>
      </c>
      <c r="D26321" t="s">
        <v>2381</v>
      </c>
      <c r="E26321">
        <v>0</v>
      </c>
    </row>
    <row r="26322" spans="1:5" x14ac:dyDescent="0.3">
      <c r="A26322">
        <v>23320045</v>
      </c>
      <c r="B26322" t="s">
        <v>1480</v>
      </c>
      <c r="C26322" t="s">
        <v>8</v>
      </c>
      <c r="D26322" t="s">
        <v>2382</v>
      </c>
      <c r="E26322">
        <v>0</v>
      </c>
    </row>
    <row r="26323" spans="1:5" x14ac:dyDescent="0.3">
      <c r="A26323">
        <v>23320045</v>
      </c>
      <c r="B26323" t="s">
        <v>1480</v>
      </c>
      <c r="C26323" t="s">
        <v>8</v>
      </c>
      <c r="D26323" t="s">
        <v>2383</v>
      </c>
      <c r="E26323">
        <v>-1</v>
      </c>
    </row>
    <row r="26324" spans="1:5" x14ac:dyDescent="0.3">
      <c r="A26324">
        <v>23320045</v>
      </c>
      <c r="B26324" t="s">
        <v>1480</v>
      </c>
      <c r="C26324" t="s">
        <v>8</v>
      </c>
      <c r="D26324" t="s">
        <v>2384</v>
      </c>
      <c r="E26324">
        <v>0</v>
      </c>
    </row>
    <row r="26325" spans="1:5" x14ac:dyDescent="0.3">
      <c r="A26325">
        <v>23320045</v>
      </c>
      <c r="B26325" t="s">
        <v>1480</v>
      </c>
      <c r="C26325" t="s">
        <v>8</v>
      </c>
      <c r="D26325" t="s">
        <v>2385</v>
      </c>
      <c r="E26325">
        <v>0</v>
      </c>
    </row>
    <row r="26326" spans="1:5" x14ac:dyDescent="0.3">
      <c r="A26326">
        <v>23320045</v>
      </c>
      <c r="B26326" t="s">
        <v>1480</v>
      </c>
      <c r="C26326" t="s">
        <v>8</v>
      </c>
      <c r="D26326" t="s">
        <v>2386</v>
      </c>
      <c r="E26326">
        <v>0</v>
      </c>
    </row>
    <row r="26327" spans="1:5" x14ac:dyDescent="0.3">
      <c r="A26327">
        <v>23320045</v>
      </c>
      <c r="B26327" t="s">
        <v>1480</v>
      </c>
      <c r="C26327" t="s">
        <v>8</v>
      </c>
      <c r="D26327" t="s">
        <v>2387</v>
      </c>
      <c r="E26327">
        <v>0</v>
      </c>
    </row>
    <row r="26328" spans="1:5" x14ac:dyDescent="0.3">
      <c r="A26328">
        <v>23320045</v>
      </c>
      <c r="B26328" t="s">
        <v>1480</v>
      </c>
      <c r="C26328" t="s">
        <v>8</v>
      </c>
      <c r="D26328" t="s">
        <v>2388</v>
      </c>
      <c r="E26328">
        <v>0</v>
      </c>
    </row>
    <row r="26329" spans="1:5" x14ac:dyDescent="0.3">
      <c r="A26329">
        <v>23320045</v>
      </c>
      <c r="B26329" t="s">
        <v>1480</v>
      </c>
      <c r="C26329" t="s">
        <v>8</v>
      </c>
      <c r="D26329" t="s">
        <v>2389</v>
      </c>
      <c r="E26329">
        <v>0</v>
      </c>
    </row>
    <row r="26330" spans="1:5" x14ac:dyDescent="0.3">
      <c r="A26330">
        <v>23320045</v>
      </c>
      <c r="B26330" t="s">
        <v>1480</v>
      </c>
      <c r="C26330" t="s">
        <v>8</v>
      </c>
      <c r="D26330" t="s">
        <v>2390</v>
      </c>
      <c r="E26330">
        <v>0</v>
      </c>
    </row>
    <row r="26331" spans="1:5" x14ac:dyDescent="0.3">
      <c r="A26331">
        <v>23320045</v>
      </c>
      <c r="B26331" t="s">
        <v>1480</v>
      </c>
      <c r="C26331" t="s">
        <v>8</v>
      </c>
      <c r="D26331" t="s">
        <v>2391</v>
      </c>
      <c r="E26331">
        <v>0</v>
      </c>
    </row>
    <row r="26332" spans="1:5" x14ac:dyDescent="0.3">
      <c r="A26332">
        <v>23320045</v>
      </c>
      <c r="B26332" t="s">
        <v>1480</v>
      </c>
      <c r="C26332" t="s">
        <v>8</v>
      </c>
      <c r="D26332" t="s">
        <v>2392</v>
      </c>
      <c r="E26332">
        <v>0</v>
      </c>
    </row>
    <row r="26333" spans="1:5" x14ac:dyDescent="0.3">
      <c r="A26333">
        <v>23320045</v>
      </c>
      <c r="B26333" t="s">
        <v>1480</v>
      </c>
      <c r="C26333" t="s">
        <v>8</v>
      </c>
      <c r="D26333" t="s">
        <v>2393</v>
      </c>
      <c r="E26333">
        <v>0</v>
      </c>
    </row>
    <row r="26334" spans="1:5" x14ac:dyDescent="0.3">
      <c r="A26334">
        <v>23320045</v>
      </c>
      <c r="B26334" t="s">
        <v>1480</v>
      </c>
      <c r="C26334" t="s">
        <v>8</v>
      </c>
      <c r="D26334" t="s">
        <v>2394</v>
      </c>
      <c r="E26334">
        <v>0</v>
      </c>
    </row>
    <row r="26335" spans="1:5" x14ac:dyDescent="0.3">
      <c r="A26335">
        <v>23320045</v>
      </c>
      <c r="B26335" t="s">
        <v>1480</v>
      </c>
      <c r="C26335" t="s">
        <v>8</v>
      </c>
      <c r="D26335" t="s">
        <v>2395</v>
      </c>
      <c r="E26335">
        <v>0</v>
      </c>
    </row>
    <row r="26336" spans="1:5" x14ac:dyDescent="0.3">
      <c r="A26336">
        <v>23320045</v>
      </c>
      <c r="B26336" t="s">
        <v>1480</v>
      </c>
      <c r="C26336" t="s">
        <v>8</v>
      </c>
      <c r="D26336" t="s">
        <v>2396</v>
      </c>
      <c r="E26336">
        <v>0</v>
      </c>
    </row>
    <row r="26337" spans="1:5" x14ac:dyDescent="0.3">
      <c r="A26337">
        <v>23320045</v>
      </c>
      <c r="B26337" t="s">
        <v>1480</v>
      </c>
      <c r="C26337" t="s">
        <v>8</v>
      </c>
      <c r="D26337" t="s">
        <v>2397</v>
      </c>
      <c r="E26337">
        <v>0</v>
      </c>
    </row>
    <row r="26338" spans="1:5" x14ac:dyDescent="0.3">
      <c r="A26338">
        <v>23320045</v>
      </c>
      <c r="B26338" t="s">
        <v>1480</v>
      </c>
      <c r="C26338" t="s">
        <v>8</v>
      </c>
      <c r="D26338" t="s">
        <v>2398</v>
      </c>
      <c r="E26338">
        <v>0</v>
      </c>
    </row>
    <row r="26339" spans="1:5" x14ac:dyDescent="0.3">
      <c r="A26339">
        <v>23320045</v>
      </c>
      <c r="B26339" t="s">
        <v>1480</v>
      </c>
      <c r="C26339" t="s">
        <v>8</v>
      </c>
      <c r="D26339" t="s">
        <v>2399</v>
      </c>
      <c r="E26339">
        <v>0</v>
      </c>
    </row>
    <row r="26340" spans="1:5" x14ac:dyDescent="0.3">
      <c r="A26340">
        <v>23320045</v>
      </c>
      <c r="B26340" t="s">
        <v>1480</v>
      </c>
      <c r="C26340" t="s">
        <v>8</v>
      </c>
      <c r="D26340" t="s">
        <v>2400</v>
      </c>
      <c r="E26340">
        <v>0</v>
      </c>
    </row>
    <row r="26341" spans="1:5" x14ac:dyDescent="0.3">
      <c r="A26341">
        <v>23320045</v>
      </c>
      <c r="B26341" t="s">
        <v>1480</v>
      </c>
      <c r="C26341" t="s">
        <v>8</v>
      </c>
      <c r="D26341" t="s">
        <v>2401</v>
      </c>
      <c r="E26341">
        <v>0</v>
      </c>
    </row>
    <row r="26342" spans="1:5" x14ac:dyDescent="0.3">
      <c r="A26342">
        <v>23320045</v>
      </c>
      <c r="B26342" t="s">
        <v>1480</v>
      </c>
      <c r="C26342" t="s">
        <v>8</v>
      </c>
      <c r="D26342" t="s">
        <v>2402</v>
      </c>
      <c r="E26342">
        <v>0</v>
      </c>
    </row>
    <row r="26343" spans="1:5" x14ac:dyDescent="0.3">
      <c r="A26343">
        <v>23320045</v>
      </c>
      <c r="B26343" t="s">
        <v>1480</v>
      </c>
      <c r="C26343" t="s">
        <v>8</v>
      </c>
      <c r="D26343" t="s">
        <v>2403</v>
      </c>
      <c r="E26343">
        <v>0</v>
      </c>
    </row>
    <row r="26344" spans="1:5" x14ac:dyDescent="0.3">
      <c r="A26344">
        <v>23320045</v>
      </c>
      <c r="B26344" t="s">
        <v>1480</v>
      </c>
      <c r="C26344" t="s">
        <v>8</v>
      </c>
      <c r="D26344" t="s">
        <v>2404</v>
      </c>
      <c r="E26344">
        <v>0</v>
      </c>
    </row>
    <row r="26345" spans="1:5" x14ac:dyDescent="0.3">
      <c r="A26345">
        <v>23320045</v>
      </c>
      <c r="B26345" t="s">
        <v>1480</v>
      </c>
      <c r="C26345" t="s">
        <v>8</v>
      </c>
      <c r="D26345" t="s">
        <v>2405</v>
      </c>
      <c r="E26345">
        <v>0</v>
      </c>
    </row>
    <row r="26346" spans="1:5" x14ac:dyDescent="0.3">
      <c r="A26346">
        <v>23320045</v>
      </c>
      <c r="B26346" t="s">
        <v>1480</v>
      </c>
      <c r="C26346" t="s">
        <v>8</v>
      </c>
      <c r="D26346" t="s">
        <v>2406</v>
      </c>
      <c r="E26346">
        <v>0</v>
      </c>
    </row>
    <row r="26347" spans="1:5" x14ac:dyDescent="0.3">
      <c r="A26347">
        <v>23320045</v>
      </c>
      <c r="B26347" t="s">
        <v>1480</v>
      </c>
      <c r="C26347" t="s">
        <v>8</v>
      </c>
      <c r="D26347" t="s">
        <v>2407</v>
      </c>
      <c r="E26347">
        <v>0</v>
      </c>
    </row>
    <row r="26348" spans="1:5" x14ac:dyDescent="0.3">
      <c r="A26348">
        <v>23320045</v>
      </c>
      <c r="B26348" t="s">
        <v>1480</v>
      </c>
      <c r="C26348" t="s">
        <v>8</v>
      </c>
      <c r="D26348" t="s">
        <v>2408</v>
      </c>
      <c r="E26348">
        <v>0</v>
      </c>
    </row>
    <row r="26349" spans="1:5" x14ac:dyDescent="0.3">
      <c r="A26349">
        <v>23320045</v>
      </c>
      <c r="B26349" t="s">
        <v>1480</v>
      </c>
      <c r="C26349" t="s">
        <v>8</v>
      </c>
      <c r="D26349" t="s">
        <v>2409</v>
      </c>
      <c r="E26349">
        <v>0</v>
      </c>
    </row>
    <row r="26350" spans="1:5" x14ac:dyDescent="0.3">
      <c r="A26350">
        <v>23320045</v>
      </c>
      <c r="B26350" t="s">
        <v>1480</v>
      </c>
      <c r="C26350" t="s">
        <v>8</v>
      </c>
      <c r="D26350" t="s">
        <v>2410</v>
      </c>
      <c r="E26350">
        <v>0</v>
      </c>
    </row>
    <row r="26351" spans="1:5" x14ac:dyDescent="0.3">
      <c r="A26351">
        <v>23320045</v>
      </c>
      <c r="B26351" t="s">
        <v>1480</v>
      </c>
      <c r="C26351" t="s">
        <v>8</v>
      </c>
      <c r="D26351" t="s">
        <v>2411</v>
      </c>
      <c r="E26351">
        <v>0</v>
      </c>
    </row>
    <row r="26352" spans="1:5" x14ac:dyDescent="0.3">
      <c r="A26352">
        <v>23320045</v>
      </c>
      <c r="B26352" t="s">
        <v>1480</v>
      </c>
      <c r="C26352" t="s">
        <v>8</v>
      </c>
      <c r="D26352" t="s">
        <v>2412</v>
      </c>
      <c r="E26352">
        <v>0</v>
      </c>
    </row>
    <row r="26353" spans="1:5" x14ac:dyDescent="0.3">
      <c r="A26353">
        <v>23320045</v>
      </c>
      <c r="B26353" t="s">
        <v>1480</v>
      </c>
      <c r="C26353" t="s">
        <v>8</v>
      </c>
      <c r="D26353" t="s">
        <v>2413</v>
      </c>
      <c r="E26353">
        <v>-1</v>
      </c>
    </row>
    <row r="26354" spans="1:5" x14ac:dyDescent="0.3">
      <c r="A26354">
        <v>30070007</v>
      </c>
      <c r="B26354" t="s">
        <v>1482</v>
      </c>
      <c r="C26354" t="s">
        <v>8</v>
      </c>
      <c r="D26354" t="s">
        <v>2378</v>
      </c>
      <c r="E26354">
        <v>-16</v>
      </c>
    </row>
    <row r="26355" spans="1:5" x14ac:dyDescent="0.3">
      <c r="A26355">
        <v>30070007</v>
      </c>
      <c r="B26355" t="s">
        <v>1482</v>
      </c>
      <c r="C26355" t="s">
        <v>8</v>
      </c>
      <c r="D26355" t="s">
        <v>2379</v>
      </c>
      <c r="E26355">
        <v>-4</v>
      </c>
    </row>
    <row r="26356" spans="1:5" x14ac:dyDescent="0.3">
      <c r="A26356">
        <v>30070007</v>
      </c>
      <c r="B26356" t="s">
        <v>1482</v>
      </c>
      <c r="C26356" t="s">
        <v>8</v>
      </c>
      <c r="D26356" t="s">
        <v>2380</v>
      </c>
      <c r="E26356">
        <v>-6</v>
      </c>
    </row>
    <row r="26357" spans="1:5" x14ac:dyDescent="0.3">
      <c r="A26357">
        <v>30070007</v>
      </c>
      <c r="B26357" t="s">
        <v>1482</v>
      </c>
      <c r="C26357" t="s">
        <v>8</v>
      </c>
      <c r="D26357" t="s">
        <v>2381</v>
      </c>
      <c r="E26357">
        <v>-50</v>
      </c>
    </row>
    <row r="26358" spans="1:5" x14ac:dyDescent="0.3">
      <c r="A26358">
        <v>30070007</v>
      </c>
      <c r="B26358" t="s">
        <v>1482</v>
      </c>
      <c r="C26358" t="s">
        <v>8</v>
      </c>
      <c r="D26358" t="s">
        <v>2382</v>
      </c>
      <c r="E26358">
        <v>-52</v>
      </c>
    </row>
    <row r="26359" spans="1:5" x14ac:dyDescent="0.3">
      <c r="A26359">
        <v>30070007</v>
      </c>
      <c r="B26359" t="s">
        <v>1482</v>
      </c>
      <c r="C26359" t="s">
        <v>8</v>
      </c>
      <c r="D26359" t="s">
        <v>2383</v>
      </c>
      <c r="E26359">
        <v>0</v>
      </c>
    </row>
    <row r="26360" spans="1:5" x14ac:dyDescent="0.3">
      <c r="A26360">
        <v>30070007</v>
      </c>
      <c r="B26360" t="s">
        <v>1482</v>
      </c>
      <c r="C26360" t="s">
        <v>8</v>
      </c>
      <c r="D26360" t="s">
        <v>2384</v>
      </c>
      <c r="E26360">
        <v>0</v>
      </c>
    </row>
    <row r="26361" spans="1:5" x14ac:dyDescent="0.3">
      <c r="A26361">
        <v>30070007</v>
      </c>
      <c r="B26361" t="s">
        <v>1482</v>
      </c>
      <c r="C26361" t="s">
        <v>8</v>
      </c>
      <c r="D26361" t="s">
        <v>2385</v>
      </c>
      <c r="E26361">
        <v>0</v>
      </c>
    </row>
    <row r="26362" spans="1:5" x14ac:dyDescent="0.3">
      <c r="A26362">
        <v>30070007</v>
      </c>
      <c r="B26362" t="s">
        <v>1482</v>
      </c>
      <c r="C26362" t="s">
        <v>8</v>
      </c>
      <c r="D26362" t="s">
        <v>2386</v>
      </c>
      <c r="E26362">
        <v>0</v>
      </c>
    </row>
    <row r="26363" spans="1:5" x14ac:dyDescent="0.3">
      <c r="A26363">
        <v>30070007</v>
      </c>
      <c r="B26363" t="s">
        <v>1482</v>
      </c>
      <c r="C26363" t="s">
        <v>8</v>
      </c>
      <c r="D26363" t="s">
        <v>2387</v>
      </c>
      <c r="E26363">
        <v>-12</v>
      </c>
    </row>
    <row r="26364" spans="1:5" x14ac:dyDescent="0.3">
      <c r="A26364">
        <v>30070007</v>
      </c>
      <c r="B26364" t="s">
        <v>1482</v>
      </c>
      <c r="C26364" t="s">
        <v>8</v>
      </c>
      <c r="D26364" t="s">
        <v>2388</v>
      </c>
      <c r="E26364">
        <v>-4</v>
      </c>
    </row>
    <row r="26365" spans="1:5" x14ac:dyDescent="0.3">
      <c r="A26365">
        <v>30070007</v>
      </c>
      <c r="B26365" t="s">
        <v>1482</v>
      </c>
      <c r="C26365" t="s">
        <v>8</v>
      </c>
      <c r="D26365" t="s">
        <v>2389</v>
      </c>
      <c r="E26365">
        <v>-4</v>
      </c>
    </row>
    <row r="26366" spans="1:5" x14ac:dyDescent="0.3">
      <c r="A26366">
        <v>30070007</v>
      </c>
      <c r="B26366" t="s">
        <v>1482</v>
      </c>
      <c r="C26366" t="s">
        <v>8</v>
      </c>
      <c r="D26366" t="s">
        <v>2390</v>
      </c>
      <c r="E26366">
        <v>0</v>
      </c>
    </row>
    <row r="26367" spans="1:5" x14ac:dyDescent="0.3">
      <c r="A26367">
        <v>30070007</v>
      </c>
      <c r="B26367" t="s">
        <v>1482</v>
      </c>
      <c r="C26367" t="s">
        <v>8</v>
      </c>
      <c r="D26367" t="s">
        <v>2391</v>
      </c>
      <c r="E26367">
        <v>-1</v>
      </c>
    </row>
    <row r="26368" spans="1:5" x14ac:dyDescent="0.3">
      <c r="A26368">
        <v>30070007</v>
      </c>
      <c r="B26368" t="s">
        <v>1482</v>
      </c>
      <c r="C26368" t="s">
        <v>8</v>
      </c>
      <c r="D26368" t="s">
        <v>2392</v>
      </c>
      <c r="E26368">
        <v>-8</v>
      </c>
    </row>
    <row r="26369" spans="1:5" x14ac:dyDescent="0.3">
      <c r="A26369">
        <v>30070007</v>
      </c>
      <c r="B26369" t="s">
        <v>1482</v>
      </c>
      <c r="C26369" t="s">
        <v>8</v>
      </c>
      <c r="D26369" t="s">
        <v>2393</v>
      </c>
      <c r="E26369">
        <v>0</v>
      </c>
    </row>
    <row r="26370" spans="1:5" x14ac:dyDescent="0.3">
      <c r="A26370">
        <v>30070007</v>
      </c>
      <c r="B26370" t="s">
        <v>1482</v>
      </c>
      <c r="C26370" t="s">
        <v>8</v>
      </c>
      <c r="D26370" t="s">
        <v>2394</v>
      </c>
      <c r="E26370">
        <v>0</v>
      </c>
    </row>
    <row r="26371" spans="1:5" x14ac:dyDescent="0.3">
      <c r="A26371">
        <v>30070007</v>
      </c>
      <c r="B26371" t="s">
        <v>1482</v>
      </c>
      <c r="C26371" t="s">
        <v>8</v>
      </c>
      <c r="D26371" t="s">
        <v>2395</v>
      </c>
      <c r="E26371">
        <v>0</v>
      </c>
    </row>
    <row r="26372" spans="1:5" x14ac:dyDescent="0.3">
      <c r="A26372">
        <v>30070007</v>
      </c>
      <c r="B26372" t="s">
        <v>1482</v>
      </c>
      <c r="C26372" t="s">
        <v>8</v>
      </c>
      <c r="D26372" t="s">
        <v>2396</v>
      </c>
      <c r="E26372">
        <v>0</v>
      </c>
    </row>
    <row r="26373" spans="1:5" x14ac:dyDescent="0.3">
      <c r="A26373">
        <v>30070007</v>
      </c>
      <c r="B26373" t="s">
        <v>1482</v>
      </c>
      <c r="C26373" t="s">
        <v>8</v>
      </c>
      <c r="D26373" t="s">
        <v>2397</v>
      </c>
      <c r="E26373">
        <v>0</v>
      </c>
    </row>
    <row r="26374" spans="1:5" x14ac:dyDescent="0.3">
      <c r="A26374">
        <v>30070007</v>
      </c>
      <c r="B26374" t="s">
        <v>1482</v>
      </c>
      <c r="C26374" t="s">
        <v>8</v>
      </c>
      <c r="D26374" t="s">
        <v>2398</v>
      </c>
      <c r="E26374">
        <v>-4</v>
      </c>
    </row>
    <row r="26375" spans="1:5" x14ac:dyDescent="0.3">
      <c r="A26375">
        <v>30070007</v>
      </c>
      <c r="B26375" t="s">
        <v>1482</v>
      </c>
      <c r="C26375" t="s">
        <v>8</v>
      </c>
      <c r="D26375" t="s">
        <v>2399</v>
      </c>
      <c r="E26375">
        <v>-4</v>
      </c>
    </row>
    <row r="26376" spans="1:5" x14ac:dyDescent="0.3">
      <c r="A26376">
        <v>30070007</v>
      </c>
      <c r="B26376" t="s">
        <v>1482</v>
      </c>
      <c r="C26376" t="s">
        <v>8</v>
      </c>
      <c r="D26376" t="s">
        <v>2400</v>
      </c>
      <c r="E26376">
        <v>-1</v>
      </c>
    </row>
    <row r="26377" spans="1:5" x14ac:dyDescent="0.3">
      <c r="A26377">
        <v>30070007</v>
      </c>
      <c r="B26377" t="s">
        <v>1482</v>
      </c>
      <c r="C26377" t="s">
        <v>8</v>
      </c>
      <c r="D26377" t="s">
        <v>2401</v>
      </c>
      <c r="E26377">
        <v>-4</v>
      </c>
    </row>
    <row r="26378" spans="1:5" x14ac:dyDescent="0.3">
      <c r="A26378">
        <v>30070007</v>
      </c>
      <c r="B26378" t="s">
        <v>1482</v>
      </c>
      <c r="C26378" t="s">
        <v>8</v>
      </c>
      <c r="D26378" t="s">
        <v>2402</v>
      </c>
      <c r="E26378">
        <v>0</v>
      </c>
    </row>
    <row r="26379" spans="1:5" x14ac:dyDescent="0.3">
      <c r="A26379">
        <v>30070007</v>
      </c>
      <c r="B26379" t="s">
        <v>1482</v>
      </c>
      <c r="C26379" t="s">
        <v>8</v>
      </c>
      <c r="D26379" t="s">
        <v>2403</v>
      </c>
      <c r="E26379">
        <v>0</v>
      </c>
    </row>
    <row r="26380" spans="1:5" x14ac:dyDescent="0.3">
      <c r="A26380">
        <v>30070007</v>
      </c>
      <c r="B26380" t="s">
        <v>1482</v>
      </c>
      <c r="C26380" t="s">
        <v>8</v>
      </c>
      <c r="D26380" t="s">
        <v>2404</v>
      </c>
      <c r="E26380">
        <v>-32</v>
      </c>
    </row>
    <row r="26381" spans="1:5" x14ac:dyDescent="0.3">
      <c r="A26381">
        <v>30070007</v>
      </c>
      <c r="B26381" t="s">
        <v>1482</v>
      </c>
      <c r="C26381" t="s">
        <v>8</v>
      </c>
      <c r="D26381" t="s">
        <v>2405</v>
      </c>
      <c r="E26381">
        <v>-32</v>
      </c>
    </row>
    <row r="26382" spans="1:5" x14ac:dyDescent="0.3">
      <c r="A26382">
        <v>30070007</v>
      </c>
      <c r="B26382" t="s">
        <v>1482</v>
      </c>
      <c r="C26382" t="s">
        <v>8</v>
      </c>
      <c r="D26382" t="s">
        <v>2406</v>
      </c>
      <c r="E26382">
        <v>0</v>
      </c>
    </row>
    <row r="26383" spans="1:5" x14ac:dyDescent="0.3">
      <c r="A26383">
        <v>30070007</v>
      </c>
      <c r="B26383" t="s">
        <v>1482</v>
      </c>
      <c r="C26383" t="s">
        <v>8</v>
      </c>
      <c r="D26383" t="s">
        <v>2407</v>
      </c>
      <c r="E26383">
        <v>-14</v>
      </c>
    </row>
    <row r="26384" spans="1:5" x14ac:dyDescent="0.3">
      <c r="A26384">
        <v>30070007</v>
      </c>
      <c r="B26384" t="s">
        <v>1482</v>
      </c>
      <c r="C26384" t="s">
        <v>8</v>
      </c>
      <c r="D26384" t="s">
        <v>2408</v>
      </c>
      <c r="E26384">
        <v>0</v>
      </c>
    </row>
    <row r="26385" spans="1:5" x14ac:dyDescent="0.3">
      <c r="A26385">
        <v>30070007</v>
      </c>
      <c r="B26385" t="s">
        <v>1482</v>
      </c>
      <c r="C26385" t="s">
        <v>8</v>
      </c>
      <c r="D26385" t="s">
        <v>2409</v>
      </c>
      <c r="E26385">
        <v>0</v>
      </c>
    </row>
    <row r="26386" spans="1:5" x14ac:dyDescent="0.3">
      <c r="A26386">
        <v>30070007</v>
      </c>
      <c r="B26386" t="s">
        <v>1482</v>
      </c>
      <c r="C26386" t="s">
        <v>8</v>
      </c>
      <c r="D26386" t="s">
        <v>2410</v>
      </c>
      <c r="E26386">
        <v>0</v>
      </c>
    </row>
    <row r="26387" spans="1:5" x14ac:dyDescent="0.3">
      <c r="A26387">
        <v>30070007</v>
      </c>
      <c r="B26387" t="s">
        <v>1482</v>
      </c>
      <c r="C26387" t="s">
        <v>8</v>
      </c>
      <c r="D26387" t="s">
        <v>2411</v>
      </c>
      <c r="E26387">
        <v>0</v>
      </c>
    </row>
    <row r="26388" spans="1:5" x14ac:dyDescent="0.3">
      <c r="A26388">
        <v>30070007</v>
      </c>
      <c r="B26388" t="s">
        <v>1482</v>
      </c>
      <c r="C26388" t="s">
        <v>8</v>
      </c>
      <c r="D26388" t="s">
        <v>2412</v>
      </c>
      <c r="E26388">
        <v>0</v>
      </c>
    </row>
    <row r="26389" spans="1:5" x14ac:dyDescent="0.3">
      <c r="A26389">
        <v>30070007</v>
      </c>
      <c r="B26389" t="s">
        <v>1482</v>
      </c>
      <c r="C26389" t="s">
        <v>8</v>
      </c>
      <c r="D26389" t="s">
        <v>2413</v>
      </c>
      <c r="E26389">
        <v>0</v>
      </c>
    </row>
    <row r="26390" spans="1:5" x14ac:dyDescent="0.3">
      <c r="A26390">
        <v>60150011</v>
      </c>
      <c r="B26390" t="s">
        <v>1484</v>
      </c>
      <c r="C26390" t="s">
        <v>8</v>
      </c>
      <c r="D26390" t="s">
        <v>2378</v>
      </c>
      <c r="E26390">
        <v>0</v>
      </c>
    </row>
    <row r="26391" spans="1:5" x14ac:dyDescent="0.3">
      <c r="A26391">
        <v>60150011</v>
      </c>
      <c r="B26391" t="s">
        <v>1484</v>
      </c>
      <c r="C26391" t="s">
        <v>8</v>
      </c>
      <c r="D26391" t="s">
        <v>2379</v>
      </c>
      <c r="E26391">
        <v>0</v>
      </c>
    </row>
    <row r="26392" spans="1:5" x14ac:dyDescent="0.3">
      <c r="A26392">
        <v>60150011</v>
      </c>
      <c r="B26392" t="s">
        <v>1484</v>
      </c>
      <c r="C26392" t="s">
        <v>8</v>
      </c>
      <c r="D26392" t="s">
        <v>2380</v>
      </c>
      <c r="E26392">
        <v>0</v>
      </c>
    </row>
    <row r="26393" spans="1:5" x14ac:dyDescent="0.3">
      <c r="A26393">
        <v>60150011</v>
      </c>
      <c r="B26393" t="s">
        <v>1484</v>
      </c>
      <c r="C26393" t="s">
        <v>8</v>
      </c>
      <c r="D26393" t="s">
        <v>2381</v>
      </c>
      <c r="E26393">
        <v>0</v>
      </c>
    </row>
    <row r="26394" spans="1:5" x14ac:dyDescent="0.3">
      <c r="A26394">
        <v>60150011</v>
      </c>
      <c r="B26394" t="s">
        <v>1484</v>
      </c>
      <c r="C26394" t="s">
        <v>8</v>
      </c>
      <c r="D26394" t="s">
        <v>2382</v>
      </c>
      <c r="E26394">
        <v>0</v>
      </c>
    </row>
    <row r="26395" spans="1:5" x14ac:dyDescent="0.3">
      <c r="A26395">
        <v>60150011</v>
      </c>
      <c r="B26395" t="s">
        <v>1484</v>
      </c>
      <c r="C26395" t="s">
        <v>8</v>
      </c>
      <c r="D26395" t="s">
        <v>2383</v>
      </c>
      <c r="E26395">
        <v>0</v>
      </c>
    </row>
    <row r="26396" spans="1:5" x14ac:dyDescent="0.3">
      <c r="A26396">
        <v>60150011</v>
      </c>
      <c r="B26396" t="s">
        <v>1484</v>
      </c>
      <c r="C26396" t="s">
        <v>8</v>
      </c>
      <c r="D26396" t="s">
        <v>2384</v>
      </c>
      <c r="E26396">
        <v>0</v>
      </c>
    </row>
    <row r="26397" spans="1:5" x14ac:dyDescent="0.3">
      <c r="A26397">
        <v>60150011</v>
      </c>
      <c r="B26397" t="s">
        <v>1484</v>
      </c>
      <c r="C26397" t="s">
        <v>8</v>
      </c>
      <c r="D26397" t="s">
        <v>2385</v>
      </c>
      <c r="E26397">
        <v>0</v>
      </c>
    </row>
    <row r="26398" spans="1:5" x14ac:dyDescent="0.3">
      <c r="A26398">
        <v>60150011</v>
      </c>
      <c r="B26398" t="s">
        <v>1484</v>
      </c>
      <c r="C26398" t="s">
        <v>8</v>
      </c>
      <c r="D26398" t="s">
        <v>2386</v>
      </c>
      <c r="E26398">
        <v>0</v>
      </c>
    </row>
    <row r="26399" spans="1:5" x14ac:dyDescent="0.3">
      <c r="A26399">
        <v>60150011</v>
      </c>
      <c r="B26399" t="s">
        <v>1484</v>
      </c>
      <c r="C26399" t="s">
        <v>8</v>
      </c>
      <c r="D26399" t="s">
        <v>2387</v>
      </c>
      <c r="E26399">
        <v>0</v>
      </c>
    </row>
    <row r="26400" spans="1:5" x14ac:dyDescent="0.3">
      <c r="A26400">
        <v>60150011</v>
      </c>
      <c r="B26400" t="s">
        <v>1484</v>
      </c>
      <c r="C26400" t="s">
        <v>8</v>
      </c>
      <c r="D26400" t="s">
        <v>2388</v>
      </c>
      <c r="E26400">
        <v>-3</v>
      </c>
    </row>
    <row r="26401" spans="1:5" x14ac:dyDescent="0.3">
      <c r="A26401">
        <v>60150011</v>
      </c>
      <c r="B26401" t="s">
        <v>1484</v>
      </c>
      <c r="C26401" t="s">
        <v>8</v>
      </c>
      <c r="D26401" t="s">
        <v>2389</v>
      </c>
      <c r="E26401">
        <v>0</v>
      </c>
    </row>
    <row r="26402" spans="1:5" x14ac:dyDescent="0.3">
      <c r="A26402">
        <v>60150011</v>
      </c>
      <c r="B26402" t="s">
        <v>1484</v>
      </c>
      <c r="C26402" t="s">
        <v>8</v>
      </c>
      <c r="D26402" t="s">
        <v>2390</v>
      </c>
      <c r="E26402">
        <v>0</v>
      </c>
    </row>
    <row r="26403" spans="1:5" x14ac:dyDescent="0.3">
      <c r="A26403">
        <v>60150011</v>
      </c>
      <c r="B26403" t="s">
        <v>1484</v>
      </c>
      <c r="C26403" t="s">
        <v>8</v>
      </c>
      <c r="D26403" t="s">
        <v>2391</v>
      </c>
      <c r="E26403">
        <v>0</v>
      </c>
    </row>
    <row r="26404" spans="1:5" x14ac:dyDescent="0.3">
      <c r="A26404">
        <v>60150011</v>
      </c>
      <c r="B26404" t="s">
        <v>1484</v>
      </c>
      <c r="C26404" t="s">
        <v>8</v>
      </c>
      <c r="D26404" t="s">
        <v>2392</v>
      </c>
      <c r="E26404">
        <v>0</v>
      </c>
    </row>
    <row r="26405" spans="1:5" x14ac:dyDescent="0.3">
      <c r="A26405">
        <v>60150011</v>
      </c>
      <c r="B26405" t="s">
        <v>1484</v>
      </c>
      <c r="C26405" t="s">
        <v>8</v>
      </c>
      <c r="D26405" t="s">
        <v>2393</v>
      </c>
      <c r="E26405">
        <v>0</v>
      </c>
    </row>
    <row r="26406" spans="1:5" x14ac:dyDescent="0.3">
      <c r="A26406">
        <v>60150011</v>
      </c>
      <c r="B26406" t="s">
        <v>1484</v>
      </c>
      <c r="C26406" t="s">
        <v>8</v>
      </c>
      <c r="D26406" t="s">
        <v>2394</v>
      </c>
      <c r="E26406">
        <v>0</v>
      </c>
    </row>
    <row r="26407" spans="1:5" x14ac:dyDescent="0.3">
      <c r="A26407">
        <v>60150011</v>
      </c>
      <c r="B26407" t="s">
        <v>1484</v>
      </c>
      <c r="C26407" t="s">
        <v>8</v>
      </c>
      <c r="D26407" t="s">
        <v>2395</v>
      </c>
      <c r="E26407">
        <v>0</v>
      </c>
    </row>
    <row r="26408" spans="1:5" x14ac:dyDescent="0.3">
      <c r="A26408">
        <v>60150011</v>
      </c>
      <c r="B26408" t="s">
        <v>1484</v>
      </c>
      <c r="C26408" t="s">
        <v>8</v>
      </c>
      <c r="D26408" t="s">
        <v>2396</v>
      </c>
      <c r="E26408">
        <v>0</v>
      </c>
    </row>
    <row r="26409" spans="1:5" x14ac:dyDescent="0.3">
      <c r="A26409">
        <v>60150011</v>
      </c>
      <c r="B26409" t="s">
        <v>1484</v>
      </c>
      <c r="C26409" t="s">
        <v>8</v>
      </c>
      <c r="D26409" t="s">
        <v>2397</v>
      </c>
      <c r="E26409">
        <v>0</v>
      </c>
    </row>
    <row r="26410" spans="1:5" x14ac:dyDescent="0.3">
      <c r="A26410">
        <v>60150011</v>
      </c>
      <c r="B26410" t="s">
        <v>1484</v>
      </c>
      <c r="C26410" t="s">
        <v>8</v>
      </c>
      <c r="D26410" t="s">
        <v>2398</v>
      </c>
      <c r="E26410">
        <v>0</v>
      </c>
    </row>
    <row r="26411" spans="1:5" x14ac:dyDescent="0.3">
      <c r="A26411">
        <v>60150011</v>
      </c>
      <c r="B26411" t="s">
        <v>1484</v>
      </c>
      <c r="C26411" t="s">
        <v>8</v>
      </c>
      <c r="D26411" t="s">
        <v>2399</v>
      </c>
      <c r="E26411">
        <v>0</v>
      </c>
    </row>
    <row r="26412" spans="1:5" x14ac:dyDescent="0.3">
      <c r="A26412">
        <v>60150011</v>
      </c>
      <c r="B26412" t="s">
        <v>1484</v>
      </c>
      <c r="C26412" t="s">
        <v>8</v>
      </c>
      <c r="D26412" t="s">
        <v>2400</v>
      </c>
      <c r="E26412">
        <v>0</v>
      </c>
    </row>
    <row r="26413" spans="1:5" x14ac:dyDescent="0.3">
      <c r="A26413">
        <v>60150011</v>
      </c>
      <c r="B26413" t="s">
        <v>1484</v>
      </c>
      <c r="C26413" t="s">
        <v>8</v>
      </c>
      <c r="D26413" t="s">
        <v>2401</v>
      </c>
      <c r="E26413">
        <v>0</v>
      </c>
    </row>
    <row r="26414" spans="1:5" x14ac:dyDescent="0.3">
      <c r="A26414">
        <v>60150011</v>
      </c>
      <c r="B26414" t="s">
        <v>1484</v>
      </c>
      <c r="C26414" t="s">
        <v>8</v>
      </c>
      <c r="D26414" t="s">
        <v>2402</v>
      </c>
      <c r="E26414">
        <v>0</v>
      </c>
    </row>
    <row r="26415" spans="1:5" x14ac:dyDescent="0.3">
      <c r="A26415">
        <v>60150011</v>
      </c>
      <c r="B26415" t="s">
        <v>1484</v>
      </c>
      <c r="C26415" t="s">
        <v>8</v>
      </c>
      <c r="D26415" t="s">
        <v>2403</v>
      </c>
      <c r="E26415">
        <v>0</v>
      </c>
    </row>
    <row r="26416" spans="1:5" x14ac:dyDescent="0.3">
      <c r="A26416">
        <v>60150011</v>
      </c>
      <c r="B26416" t="s">
        <v>1484</v>
      </c>
      <c r="C26416" t="s">
        <v>8</v>
      </c>
      <c r="D26416" t="s">
        <v>2404</v>
      </c>
      <c r="E26416">
        <v>0</v>
      </c>
    </row>
    <row r="26417" spans="1:5" x14ac:dyDescent="0.3">
      <c r="A26417">
        <v>60150011</v>
      </c>
      <c r="B26417" t="s">
        <v>1484</v>
      </c>
      <c r="C26417" t="s">
        <v>8</v>
      </c>
      <c r="D26417" t="s">
        <v>2405</v>
      </c>
      <c r="E26417">
        <v>0</v>
      </c>
    </row>
    <row r="26418" spans="1:5" x14ac:dyDescent="0.3">
      <c r="A26418">
        <v>60150011</v>
      </c>
      <c r="B26418" t="s">
        <v>1484</v>
      </c>
      <c r="C26418" t="s">
        <v>8</v>
      </c>
      <c r="D26418" t="s">
        <v>2406</v>
      </c>
      <c r="E26418">
        <v>0</v>
      </c>
    </row>
    <row r="26419" spans="1:5" x14ac:dyDescent="0.3">
      <c r="A26419">
        <v>60150011</v>
      </c>
      <c r="B26419" t="s">
        <v>1484</v>
      </c>
      <c r="C26419" t="s">
        <v>8</v>
      </c>
      <c r="D26419" t="s">
        <v>2407</v>
      </c>
      <c r="E26419">
        <v>0</v>
      </c>
    </row>
    <row r="26420" spans="1:5" x14ac:dyDescent="0.3">
      <c r="A26420">
        <v>60150011</v>
      </c>
      <c r="B26420" t="s">
        <v>1484</v>
      </c>
      <c r="C26420" t="s">
        <v>8</v>
      </c>
      <c r="D26420" t="s">
        <v>2408</v>
      </c>
      <c r="E26420">
        <v>0</v>
      </c>
    </row>
    <row r="26421" spans="1:5" x14ac:dyDescent="0.3">
      <c r="A26421">
        <v>60150011</v>
      </c>
      <c r="B26421" t="s">
        <v>1484</v>
      </c>
      <c r="C26421" t="s">
        <v>8</v>
      </c>
      <c r="D26421" t="s">
        <v>2409</v>
      </c>
      <c r="E26421">
        <v>0</v>
      </c>
    </row>
    <row r="26422" spans="1:5" x14ac:dyDescent="0.3">
      <c r="A26422">
        <v>60150011</v>
      </c>
      <c r="B26422" t="s">
        <v>1484</v>
      </c>
      <c r="C26422" t="s">
        <v>8</v>
      </c>
      <c r="D26422" t="s">
        <v>2410</v>
      </c>
      <c r="E26422">
        <v>-2</v>
      </c>
    </row>
    <row r="26423" spans="1:5" x14ac:dyDescent="0.3">
      <c r="A26423">
        <v>60150011</v>
      </c>
      <c r="B26423" t="s">
        <v>1484</v>
      </c>
      <c r="C26423" t="s">
        <v>8</v>
      </c>
      <c r="D26423" t="s">
        <v>2411</v>
      </c>
      <c r="E26423">
        <v>0</v>
      </c>
    </row>
    <row r="26424" spans="1:5" x14ac:dyDescent="0.3">
      <c r="A26424">
        <v>60150011</v>
      </c>
      <c r="B26424" t="s">
        <v>1484</v>
      </c>
      <c r="C26424" t="s">
        <v>8</v>
      </c>
      <c r="D26424" t="s">
        <v>2412</v>
      </c>
      <c r="E26424">
        <v>0</v>
      </c>
    </row>
    <row r="26425" spans="1:5" x14ac:dyDescent="0.3">
      <c r="A26425">
        <v>60150011</v>
      </c>
      <c r="B26425" t="s">
        <v>1484</v>
      </c>
      <c r="C26425" t="s">
        <v>8</v>
      </c>
      <c r="D26425" t="s">
        <v>2413</v>
      </c>
      <c r="E26425">
        <v>0</v>
      </c>
    </row>
    <row r="26426" spans="1:5" x14ac:dyDescent="0.3">
      <c r="A26426">
        <v>50070016</v>
      </c>
      <c r="B26426" t="s">
        <v>1486</v>
      </c>
      <c r="C26426" t="s">
        <v>130</v>
      </c>
      <c r="D26426" t="s">
        <v>2378</v>
      </c>
      <c r="E26426">
        <v>0</v>
      </c>
    </row>
    <row r="26427" spans="1:5" x14ac:dyDescent="0.3">
      <c r="A26427">
        <v>50070016</v>
      </c>
      <c r="B26427" t="s">
        <v>1486</v>
      </c>
      <c r="C26427" t="s">
        <v>130</v>
      </c>
      <c r="D26427" t="s">
        <v>2379</v>
      </c>
      <c r="E26427">
        <v>0</v>
      </c>
    </row>
    <row r="26428" spans="1:5" x14ac:dyDescent="0.3">
      <c r="A26428">
        <v>50070016</v>
      </c>
      <c r="B26428" t="s">
        <v>1486</v>
      </c>
      <c r="C26428" t="s">
        <v>130</v>
      </c>
      <c r="D26428" t="s">
        <v>2380</v>
      </c>
      <c r="E26428">
        <v>-207</v>
      </c>
    </row>
    <row r="26429" spans="1:5" x14ac:dyDescent="0.3">
      <c r="A26429">
        <v>50070016</v>
      </c>
      <c r="B26429" t="s">
        <v>1486</v>
      </c>
      <c r="C26429" t="s">
        <v>130</v>
      </c>
      <c r="D26429" t="s">
        <v>2381</v>
      </c>
      <c r="E26429">
        <v>0</v>
      </c>
    </row>
    <row r="26430" spans="1:5" x14ac:dyDescent="0.3">
      <c r="A26430">
        <v>50070016</v>
      </c>
      <c r="B26430" t="s">
        <v>1486</v>
      </c>
      <c r="C26430" t="s">
        <v>130</v>
      </c>
      <c r="D26430" t="s">
        <v>2382</v>
      </c>
      <c r="E26430">
        <v>0</v>
      </c>
    </row>
    <row r="26431" spans="1:5" x14ac:dyDescent="0.3">
      <c r="A26431">
        <v>50070016</v>
      </c>
      <c r="B26431" t="s">
        <v>1486</v>
      </c>
      <c r="C26431" t="s">
        <v>130</v>
      </c>
      <c r="D26431" t="s">
        <v>2383</v>
      </c>
      <c r="E26431">
        <v>0</v>
      </c>
    </row>
    <row r="26432" spans="1:5" x14ac:dyDescent="0.3">
      <c r="A26432">
        <v>50070016</v>
      </c>
      <c r="B26432" t="s">
        <v>1486</v>
      </c>
      <c r="C26432" t="s">
        <v>130</v>
      </c>
      <c r="D26432" t="s">
        <v>2384</v>
      </c>
      <c r="E26432">
        <v>-60</v>
      </c>
    </row>
    <row r="26433" spans="1:5" x14ac:dyDescent="0.3">
      <c r="A26433">
        <v>50070016</v>
      </c>
      <c r="B26433" t="s">
        <v>1486</v>
      </c>
      <c r="C26433" t="s">
        <v>130</v>
      </c>
      <c r="D26433" t="s">
        <v>2385</v>
      </c>
      <c r="E26433">
        <v>0</v>
      </c>
    </row>
    <row r="26434" spans="1:5" x14ac:dyDescent="0.3">
      <c r="A26434">
        <v>50070016</v>
      </c>
      <c r="B26434" t="s">
        <v>1486</v>
      </c>
      <c r="C26434" t="s">
        <v>130</v>
      </c>
      <c r="D26434" t="s">
        <v>2386</v>
      </c>
      <c r="E26434">
        <v>0</v>
      </c>
    </row>
    <row r="26435" spans="1:5" x14ac:dyDescent="0.3">
      <c r="A26435">
        <v>50070016</v>
      </c>
      <c r="B26435" t="s">
        <v>1486</v>
      </c>
      <c r="C26435" t="s">
        <v>130</v>
      </c>
      <c r="D26435" t="s">
        <v>2387</v>
      </c>
      <c r="E26435">
        <v>-195</v>
      </c>
    </row>
    <row r="26436" spans="1:5" x14ac:dyDescent="0.3">
      <c r="A26436">
        <v>50070016</v>
      </c>
      <c r="B26436" t="s">
        <v>1486</v>
      </c>
      <c r="C26436" t="s">
        <v>130</v>
      </c>
      <c r="D26436" t="s">
        <v>2388</v>
      </c>
      <c r="E26436">
        <v>0</v>
      </c>
    </row>
    <row r="26437" spans="1:5" x14ac:dyDescent="0.3">
      <c r="A26437">
        <v>50070016</v>
      </c>
      <c r="B26437" t="s">
        <v>1486</v>
      </c>
      <c r="C26437" t="s">
        <v>130</v>
      </c>
      <c r="D26437" t="s">
        <v>2389</v>
      </c>
      <c r="E26437">
        <v>0</v>
      </c>
    </row>
    <row r="26438" spans="1:5" x14ac:dyDescent="0.3">
      <c r="A26438">
        <v>50070016</v>
      </c>
      <c r="B26438" t="s">
        <v>1486</v>
      </c>
      <c r="C26438" t="s">
        <v>130</v>
      </c>
      <c r="D26438" t="s">
        <v>2390</v>
      </c>
      <c r="E26438">
        <v>0</v>
      </c>
    </row>
    <row r="26439" spans="1:5" x14ac:dyDescent="0.3">
      <c r="A26439">
        <v>50070016</v>
      </c>
      <c r="B26439" t="s">
        <v>1486</v>
      </c>
      <c r="C26439" t="s">
        <v>130</v>
      </c>
      <c r="D26439" t="s">
        <v>2391</v>
      </c>
      <c r="E26439">
        <v>0</v>
      </c>
    </row>
    <row r="26440" spans="1:5" x14ac:dyDescent="0.3">
      <c r="A26440">
        <v>50070016</v>
      </c>
      <c r="B26440" t="s">
        <v>1486</v>
      </c>
      <c r="C26440" t="s">
        <v>130</v>
      </c>
      <c r="D26440" t="s">
        <v>2392</v>
      </c>
      <c r="E26440">
        <v>0</v>
      </c>
    </row>
    <row r="26441" spans="1:5" x14ac:dyDescent="0.3">
      <c r="A26441">
        <v>50070016</v>
      </c>
      <c r="B26441" t="s">
        <v>1486</v>
      </c>
      <c r="C26441" t="s">
        <v>130</v>
      </c>
      <c r="D26441" t="s">
        <v>2393</v>
      </c>
      <c r="E26441">
        <v>0</v>
      </c>
    </row>
    <row r="26442" spans="1:5" x14ac:dyDescent="0.3">
      <c r="A26442">
        <v>50070016</v>
      </c>
      <c r="B26442" t="s">
        <v>1486</v>
      </c>
      <c r="C26442" t="s">
        <v>130</v>
      </c>
      <c r="D26442" t="s">
        <v>2394</v>
      </c>
      <c r="E26442">
        <v>0</v>
      </c>
    </row>
    <row r="26443" spans="1:5" x14ac:dyDescent="0.3">
      <c r="A26443">
        <v>50070016</v>
      </c>
      <c r="B26443" t="s">
        <v>1486</v>
      </c>
      <c r="C26443" t="s">
        <v>130</v>
      </c>
      <c r="D26443" t="s">
        <v>2395</v>
      </c>
      <c r="E26443">
        <v>0</v>
      </c>
    </row>
    <row r="26444" spans="1:5" x14ac:dyDescent="0.3">
      <c r="A26444">
        <v>50070016</v>
      </c>
      <c r="B26444" t="s">
        <v>1486</v>
      </c>
      <c r="C26444" t="s">
        <v>130</v>
      </c>
      <c r="D26444" t="s">
        <v>2396</v>
      </c>
      <c r="E26444">
        <v>0</v>
      </c>
    </row>
    <row r="26445" spans="1:5" x14ac:dyDescent="0.3">
      <c r="A26445">
        <v>50070016</v>
      </c>
      <c r="B26445" t="s">
        <v>1486</v>
      </c>
      <c r="C26445" t="s">
        <v>130</v>
      </c>
      <c r="D26445" t="s">
        <v>2397</v>
      </c>
      <c r="E26445">
        <v>0</v>
      </c>
    </row>
    <row r="26446" spans="1:5" x14ac:dyDescent="0.3">
      <c r="A26446">
        <v>50070016</v>
      </c>
      <c r="B26446" t="s">
        <v>1486</v>
      </c>
      <c r="C26446" t="s">
        <v>130</v>
      </c>
      <c r="D26446" t="s">
        <v>2398</v>
      </c>
      <c r="E26446">
        <v>0</v>
      </c>
    </row>
    <row r="26447" spans="1:5" x14ac:dyDescent="0.3">
      <c r="A26447">
        <v>50070016</v>
      </c>
      <c r="B26447" t="s">
        <v>1486</v>
      </c>
      <c r="C26447" t="s">
        <v>130</v>
      </c>
      <c r="D26447" t="s">
        <v>2399</v>
      </c>
      <c r="E26447">
        <v>0</v>
      </c>
    </row>
    <row r="26448" spans="1:5" x14ac:dyDescent="0.3">
      <c r="A26448">
        <v>50070016</v>
      </c>
      <c r="B26448" t="s">
        <v>1486</v>
      </c>
      <c r="C26448" t="s">
        <v>130</v>
      </c>
      <c r="D26448" t="s">
        <v>2400</v>
      </c>
      <c r="E26448">
        <v>-20</v>
      </c>
    </row>
    <row r="26449" spans="1:5" x14ac:dyDescent="0.3">
      <c r="A26449">
        <v>50070016</v>
      </c>
      <c r="B26449" t="s">
        <v>1486</v>
      </c>
      <c r="C26449" t="s">
        <v>130</v>
      </c>
      <c r="D26449" t="s">
        <v>2401</v>
      </c>
      <c r="E26449">
        <v>0</v>
      </c>
    </row>
    <row r="26450" spans="1:5" x14ac:dyDescent="0.3">
      <c r="A26450">
        <v>50070016</v>
      </c>
      <c r="B26450" t="s">
        <v>1486</v>
      </c>
      <c r="C26450" t="s">
        <v>130</v>
      </c>
      <c r="D26450" t="s">
        <v>2402</v>
      </c>
      <c r="E26450">
        <v>0</v>
      </c>
    </row>
    <row r="26451" spans="1:5" x14ac:dyDescent="0.3">
      <c r="A26451">
        <v>50070016</v>
      </c>
      <c r="B26451" t="s">
        <v>1486</v>
      </c>
      <c r="C26451" t="s">
        <v>130</v>
      </c>
      <c r="D26451" t="s">
        <v>2403</v>
      </c>
      <c r="E26451">
        <v>0</v>
      </c>
    </row>
    <row r="26452" spans="1:5" x14ac:dyDescent="0.3">
      <c r="A26452">
        <v>50070016</v>
      </c>
      <c r="B26452" t="s">
        <v>1486</v>
      </c>
      <c r="C26452" t="s">
        <v>130</v>
      </c>
      <c r="D26452" t="s">
        <v>2404</v>
      </c>
      <c r="E26452">
        <v>0</v>
      </c>
    </row>
    <row r="26453" spans="1:5" x14ac:dyDescent="0.3">
      <c r="A26453">
        <v>50070016</v>
      </c>
      <c r="B26453" t="s">
        <v>1486</v>
      </c>
      <c r="C26453" t="s">
        <v>130</v>
      </c>
      <c r="D26453" t="s">
        <v>2405</v>
      </c>
      <c r="E26453">
        <v>0</v>
      </c>
    </row>
    <row r="26454" spans="1:5" x14ac:dyDescent="0.3">
      <c r="A26454">
        <v>50070016</v>
      </c>
      <c r="B26454" t="s">
        <v>1486</v>
      </c>
      <c r="C26454" t="s">
        <v>130</v>
      </c>
      <c r="D26454" t="s">
        <v>2406</v>
      </c>
      <c r="E26454">
        <v>-30</v>
      </c>
    </row>
    <row r="26455" spans="1:5" x14ac:dyDescent="0.3">
      <c r="A26455">
        <v>50070016</v>
      </c>
      <c r="B26455" t="s">
        <v>1486</v>
      </c>
      <c r="C26455" t="s">
        <v>130</v>
      </c>
      <c r="D26455" t="s">
        <v>2407</v>
      </c>
      <c r="E26455">
        <v>-295</v>
      </c>
    </row>
    <row r="26456" spans="1:5" x14ac:dyDescent="0.3">
      <c r="A26456">
        <v>50070016</v>
      </c>
      <c r="B26456" t="s">
        <v>1486</v>
      </c>
      <c r="C26456" t="s">
        <v>130</v>
      </c>
      <c r="D26456" t="s">
        <v>2408</v>
      </c>
      <c r="E26456">
        <v>0</v>
      </c>
    </row>
    <row r="26457" spans="1:5" x14ac:dyDescent="0.3">
      <c r="A26457">
        <v>50070016</v>
      </c>
      <c r="B26457" t="s">
        <v>1486</v>
      </c>
      <c r="C26457" t="s">
        <v>130</v>
      </c>
      <c r="D26457" t="s">
        <v>2409</v>
      </c>
      <c r="E26457">
        <v>0</v>
      </c>
    </row>
    <row r="26458" spans="1:5" x14ac:dyDescent="0.3">
      <c r="A26458">
        <v>50070016</v>
      </c>
      <c r="B26458" t="s">
        <v>1486</v>
      </c>
      <c r="C26458" t="s">
        <v>130</v>
      </c>
      <c r="D26458" t="s">
        <v>2410</v>
      </c>
      <c r="E26458">
        <v>0</v>
      </c>
    </row>
    <row r="26459" spans="1:5" x14ac:dyDescent="0.3">
      <c r="A26459">
        <v>50070016</v>
      </c>
      <c r="B26459" t="s">
        <v>1486</v>
      </c>
      <c r="C26459" t="s">
        <v>130</v>
      </c>
      <c r="D26459" t="s">
        <v>2411</v>
      </c>
      <c r="E26459">
        <v>0</v>
      </c>
    </row>
    <row r="26460" spans="1:5" x14ac:dyDescent="0.3">
      <c r="A26460">
        <v>50070016</v>
      </c>
      <c r="B26460" t="s">
        <v>1486</v>
      </c>
      <c r="C26460" t="s">
        <v>130</v>
      </c>
      <c r="D26460" t="s">
        <v>2412</v>
      </c>
      <c r="E26460">
        <v>0</v>
      </c>
    </row>
    <row r="26461" spans="1:5" x14ac:dyDescent="0.3">
      <c r="A26461">
        <v>50070016</v>
      </c>
      <c r="B26461" t="s">
        <v>1486</v>
      </c>
      <c r="C26461" t="s">
        <v>130</v>
      </c>
      <c r="D26461" t="s">
        <v>2413</v>
      </c>
      <c r="E26461">
        <v>0</v>
      </c>
    </row>
    <row r="26462" spans="1:5" x14ac:dyDescent="0.3">
      <c r="A26462">
        <v>65050159</v>
      </c>
      <c r="B26462" t="s">
        <v>1488</v>
      </c>
      <c r="C26462" t="s">
        <v>8</v>
      </c>
      <c r="D26462" t="s">
        <v>2378</v>
      </c>
      <c r="E26462">
        <v>0</v>
      </c>
    </row>
    <row r="26463" spans="1:5" x14ac:dyDescent="0.3">
      <c r="A26463">
        <v>65050159</v>
      </c>
      <c r="B26463" t="s">
        <v>1488</v>
      </c>
      <c r="C26463" t="s">
        <v>8</v>
      </c>
      <c r="D26463" t="s">
        <v>2379</v>
      </c>
      <c r="E26463">
        <v>0</v>
      </c>
    </row>
    <row r="26464" spans="1:5" x14ac:dyDescent="0.3">
      <c r="A26464">
        <v>65050159</v>
      </c>
      <c r="B26464" t="s">
        <v>1488</v>
      </c>
      <c r="C26464" t="s">
        <v>8</v>
      </c>
      <c r="D26464" t="s">
        <v>2380</v>
      </c>
      <c r="E26464">
        <v>0</v>
      </c>
    </row>
    <row r="26465" spans="1:5" x14ac:dyDescent="0.3">
      <c r="A26465">
        <v>65050159</v>
      </c>
      <c r="B26465" t="s">
        <v>1488</v>
      </c>
      <c r="C26465" t="s">
        <v>8</v>
      </c>
      <c r="D26465" t="s">
        <v>2381</v>
      </c>
      <c r="E26465">
        <v>0</v>
      </c>
    </row>
    <row r="26466" spans="1:5" x14ac:dyDescent="0.3">
      <c r="A26466">
        <v>65050159</v>
      </c>
      <c r="B26466" t="s">
        <v>1488</v>
      </c>
      <c r="C26466" t="s">
        <v>8</v>
      </c>
      <c r="D26466" t="s">
        <v>2382</v>
      </c>
      <c r="E26466">
        <v>-20</v>
      </c>
    </row>
    <row r="26467" spans="1:5" x14ac:dyDescent="0.3">
      <c r="A26467">
        <v>65050159</v>
      </c>
      <c r="B26467" t="s">
        <v>1488</v>
      </c>
      <c r="C26467" t="s">
        <v>8</v>
      </c>
      <c r="D26467" t="s">
        <v>2383</v>
      </c>
      <c r="E26467">
        <v>0</v>
      </c>
    </row>
    <row r="26468" spans="1:5" x14ac:dyDescent="0.3">
      <c r="A26468">
        <v>65050159</v>
      </c>
      <c r="B26468" t="s">
        <v>1488</v>
      </c>
      <c r="C26468" t="s">
        <v>8</v>
      </c>
      <c r="D26468" t="s">
        <v>2384</v>
      </c>
      <c r="E26468">
        <v>0</v>
      </c>
    </row>
    <row r="26469" spans="1:5" x14ac:dyDescent="0.3">
      <c r="A26469">
        <v>65050159</v>
      </c>
      <c r="B26469" t="s">
        <v>1488</v>
      </c>
      <c r="C26469" t="s">
        <v>8</v>
      </c>
      <c r="D26469" t="s">
        <v>2385</v>
      </c>
      <c r="E26469">
        <v>0</v>
      </c>
    </row>
    <row r="26470" spans="1:5" x14ac:dyDescent="0.3">
      <c r="A26470">
        <v>65050159</v>
      </c>
      <c r="B26470" t="s">
        <v>1488</v>
      </c>
      <c r="C26470" t="s">
        <v>8</v>
      </c>
      <c r="D26470" t="s">
        <v>2386</v>
      </c>
      <c r="E26470">
        <v>0</v>
      </c>
    </row>
    <row r="26471" spans="1:5" x14ac:dyDescent="0.3">
      <c r="A26471">
        <v>65050159</v>
      </c>
      <c r="B26471" t="s">
        <v>1488</v>
      </c>
      <c r="C26471" t="s">
        <v>8</v>
      </c>
      <c r="D26471" t="s">
        <v>2387</v>
      </c>
      <c r="E26471">
        <v>0</v>
      </c>
    </row>
    <row r="26472" spans="1:5" x14ac:dyDescent="0.3">
      <c r="A26472">
        <v>65050159</v>
      </c>
      <c r="B26472" t="s">
        <v>1488</v>
      </c>
      <c r="C26472" t="s">
        <v>8</v>
      </c>
      <c r="D26472" t="s">
        <v>2388</v>
      </c>
      <c r="E26472">
        <v>0</v>
      </c>
    </row>
    <row r="26473" spans="1:5" x14ac:dyDescent="0.3">
      <c r="A26473">
        <v>65050159</v>
      </c>
      <c r="B26473" t="s">
        <v>1488</v>
      </c>
      <c r="C26473" t="s">
        <v>8</v>
      </c>
      <c r="D26473" t="s">
        <v>2389</v>
      </c>
      <c r="E26473">
        <v>-20</v>
      </c>
    </row>
    <row r="26474" spans="1:5" x14ac:dyDescent="0.3">
      <c r="A26474">
        <v>65050159</v>
      </c>
      <c r="B26474" t="s">
        <v>1488</v>
      </c>
      <c r="C26474" t="s">
        <v>8</v>
      </c>
      <c r="D26474" t="s">
        <v>2390</v>
      </c>
      <c r="E26474">
        <v>0</v>
      </c>
    </row>
    <row r="26475" spans="1:5" x14ac:dyDescent="0.3">
      <c r="A26475">
        <v>65050159</v>
      </c>
      <c r="B26475" t="s">
        <v>1488</v>
      </c>
      <c r="C26475" t="s">
        <v>8</v>
      </c>
      <c r="D26475" t="s">
        <v>2391</v>
      </c>
      <c r="E26475">
        <v>0</v>
      </c>
    </row>
    <row r="26476" spans="1:5" x14ac:dyDescent="0.3">
      <c r="A26476">
        <v>65050159</v>
      </c>
      <c r="B26476" t="s">
        <v>1488</v>
      </c>
      <c r="C26476" t="s">
        <v>8</v>
      </c>
      <c r="D26476" t="s">
        <v>2392</v>
      </c>
      <c r="E26476">
        <v>0</v>
      </c>
    </row>
    <row r="26477" spans="1:5" x14ac:dyDescent="0.3">
      <c r="A26477">
        <v>65050159</v>
      </c>
      <c r="B26477" t="s">
        <v>1488</v>
      </c>
      <c r="C26477" t="s">
        <v>8</v>
      </c>
      <c r="D26477" t="s">
        <v>2393</v>
      </c>
      <c r="E26477">
        <v>0</v>
      </c>
    </row>
    <row r="26478" spans="1:5" x14ac:dyDescent="0.3">
      <c r="A26478">
        <v>65050159</v>
      </c>
      <c r="B26478" t="s">
        <v>1488</v>
      </c>
      <c r="C26478" t="s">
        <v>8</v>
      </c>
      <c r="D26478" t="s">
        <v>2394</v>
      </c>
      <c r="E26478">
        <v>0</v>
      </c>
    </row>
    <row r="26479" spans="1:5" x14ac:dyDescent="0.3">
      <c r="A26479">
        <v>65050159</v>
      </c>
      <c r="B26479" t="s">
        <v>1488</v>
      </c>
      <c r="C26479" t="s">
        <v>8</v>
      </c>
      <c r="D26479" t="s">
        <v>2395</v>
      </c>
      <c r="E26479">
        <v>0</v>
      </c>
    </row>
    <row r="26480" spans="1:5" x14ac:dyDescent="0.3">
      <c r="A26480">
        <v>65050159</v>
      </c>
      <c r="B26480" t="s">
        <v>1488</v>
      </c>
      <c r="C26480" t="s">
        <v>8</v>
      </c>
      <c r="D26480" t="s">
        <v>2396</v>
      </c>
      <c r="E26480">
        <v>0</v>
      </c>
    </row>
    <row r="26481" spans="1:5" x14ac:dyDescent="0.3">
      <c r="A26481">
        <v>65050159</v>
      </c>
      <c r="B26481" t="s">
        <v>1488</v>
      </c>
      <c r="C26481" t="s">
        <v>8</v>
      </c>
      <c r="D26481" t="s">
        <v>2397</v>
      </c>
      <c r="E26481">
        <v>0</v>
      </c>
    </row>
    <row r="26482" spans="1:5" x14ac:dyDescent="0.3">
      <c r="A26482">
        <v>65050159</v>
      </c>
      <c r="B26482" t="s">
        <v>1488</v>
      </c>
      <c r="C26482" t="s">
        <v>8</v>
      </c>
      <c r="D26482" t="s">
        <v>2398</v>
      </c>
      <c r="E26482">
        <v>0</v>
      </c>
    </row>
    <row r="26483" spans="1:5" x14ac:dyDescent="0.3">
      <c r="A26483">
        <v>65050159</v>
      </c>
      <c r="B26483" t="s">
        <v>1488</v>
      </c>
      <c r="C26483" t="s">
        <v>8</v>
      </c>
      <c r="D26483" t="s">
        <v>2399</v>
      </c>
      <c r="E26483">
        <v>0</v>
      </c>
    </row>
    <row r="26484" spans="1:5" x14ac:dyDescent="0.3">
      <c r="A26484">
        <v>65050159</v>
      </c>
      <c r="B26484" t="s">
        <v>1488</v>
      </c>
      <c r="C26484" t="s">
        <v>8</v>
      </c>
      <c r="D26484" t="s">
        <v>2400</v>
      </c>
      <c r="E26484">
        <v>0</v>
      </c>
    </row>
    <row r="26485" spans="1:5" x14ac:dyDescent="0.3">
      <c r="A26485">
        <v>65050159</v>
      </c>
      <c r="B26485" t="s">
        <v>1488</v>
      </c>
      <c r="C26485" t="s">
        <v>8</v>
      </c>
      <c r="D26485" t="s">
        <v>2401</v>
      </c>
      <c r="E26485">
        <v>0</v>
      </c>
    </row>
    <row r="26486" spans="1:5" x14ac:dyDescent="0.3">
      <c r="A26486">
        <v>65050159</v>
      </c>
      <c r="B26486" t="s">
        <v>1488</v>
      </c>
      <c r="C26486" t="s">
        <v>8</v>
      </c>
      <c r="D26486" t="s">
        <v>2402</v>
      </c>
      <c r="E26486">
        <v>0</v>
      </c>
    </row>
    <row r="26487" spans="1:5" x14ac:dyDescent="0.3">
      <c r="A26487">
        <v>65050159</v>
      </c>
      <c r="B26487" t="s">
        <v>1488</v>
      </c>
      <c r="C26487" t="s">
        <v>8</v>
      </c>
      <c r="D26487" t="s">
        <v>2403</v>
      </c>
      <c r="E26487">
        <v>-20</v>
      </c>
    </row>
    <row r="26488" spans="1:5" x14ac:dyDescent="0.3">
      <c r="A26488">
        <v>65050159</v>
      </c>
      <c r="B26488" t="s">
        <v>1488</v>
      </c>
      <c r="C26488" t="s">
        <v>8</v>
      </c>
      <c r="D26488" t="s">
        <v>2404</v>
      </c>
      <c r="E26488">
        <v>0</v>
      </c>
    </row>
    <row r="26489" spans="1:5" x14ac:dyDescent="0.3">
      <c r="A26489">
        <v>65050159</v>
      </c>
      <c r="B26489" t="s">
        <v>1488</v>
      </c>
      <c r="C26489" t="s">
        <v>8</v>
      </c>
      <c r="D26489" t="s">
        <v>2405</v>
      </c>
      <c r="E26489">
        <v>0</v>
      </c>
    </row>
    <row r="26490" spans="1:5" x14ac:dyDescent="0.3">
      <c r="A26490">
        <v>65050159</v>
      </c>
      <c r="B26490" t="s">
        <v>1488</v>
      </c>
      <c r="C26490" t="s">
        <v>8</v>
      </c>
      <c r="D26490" t="s">
        <v>2406</v>
      </c>
      <c r="E26490">
        <v>0</v>
      </c>
    </row>
    <row r="26491" spans="1:5" x14ac:dyDescent="0.3">
      <c r="A26491">
        <v>65050159</v>
      </c>
      <c r="B26491" t="s">
        <v>1488</v>
      </c>
      <c r="C26491" t="s">
        <v>8</v>
      </c>
      <c r="D26491" t="s">
        <v>2407</v>
      </c>
      <c r="E26491">
        <v>0</v>
      </c>
    </row>
    <row r="26492" spans="1:5" x14ac:dyDescent="0.3">
      <c r="A26492">
        <v>65050159</v>
      </c>
      <c r="B26492" t="s">
        <v>1488</v>
      </c>
      <c r="C26492" t="s">
        <v>8</v>
      </c>
      <c r="D26492" t="s">
        <v>2408</v>
      </c>
      <c r="E26492">
        <v>0</v>
      </c>
    </row>
    <row r="26493" spans="1:5" x14ac:dyDescent="0.3">
      <c r="A26493">
        <v>65050159</v>
      </c>
      <c r="B26493" t="s">
        <v>1488</v>
      </c>
      <c r="C26493" t="s">
        <v>8</v>
      </c>
      <c r="D26493" t="s">
        <v>2409</v>
      </c>
      <c r="E26493">
        <v>0</v>
      </c>
    </row>
    <row r="26494" spans="1:5" x14ac:dyDescent="0.3">
      <c r="A26494">
        <v>65050159</v>
      </c>
      <c r="B26494" t="s">
        <v>1488</v>
      </c>
      <c r="C26494" t="s">
        <v>8</v>
      </c>
      <c r="D26494" t="s">
        <v>2410</v>
      </c>
      <c r="E26494">
        <v>0</v>
      </c>
    </row>
    <row r="26495" spans="1:5" x14ac:dyDescent="0.3">
      <c r="A26495">
        <v>65050159</v>
      </c>
      <c r="B26495" t="s">
        <v>1488</v>
      </c>
      <c r="C26495" t="s">
        <v>8</v>
      </c>
      <c r="D26495" t="s">
        <v>2411</v>
      </c>
      <c r="E26495">
        <v>0</v>
      </c>
    </row>
    <row r="26496" spans="1:5" x14ac:dyDescent="0.3">
      <c r="A26496">
        <v>65050159</v>
      </c>
      <c r="B26496" t="s">
        <v>1488</v>
      </c>
      <c r="C26496" t="s">
        <v>8</v>
      </c>
      <c r="D26496" t="s">
        <v>2412</v>
      </c>
      <c r="E26496">
        <v>0</v>
      </c>
    </row>
    <row r="26497" spans="1:5" x14ac:dyDescent="0.3">
      <c r="A26497">
        <v>65050159</v>
      </c>
      <c r="B26497" t="s">
        <v>1488</v>
      </c>
      <c r="C26497" t="s">
        <v>8</v>
      </c>
      <c r="D26497" t="s">
        <v>2413</v>
      </c>
      <c r="E26497">
        <v>-40</v>
      </c>
    </row>
    <row r="26498" spans="1:5" x14ac:dyDescent="0.3">
      <c r="A26498">
        <v>37400003</v>
      </c>
      <c r="B26498" t="s">
        <v>1490</v>
      </c>
      <c r="C26498" t="s">
        <v>8</v>
      </c>
      <c r="D26498" t="s">
        <v>2378</v>
      </c>
      <c r="E26498">
        <v>-26</v>
      </c>
    </row>
    <row r="26499" spans="1:5" x14ac:dyDescent="0.3">
      <c r="A26499">
        <v>37400003</v>
      </c>
      <c r="B26499" t="s">
        <v>1490</v>
      </c>
      <c r="C26499" t="s">
        <v>8</v>
      </c>
      <c r="D26499" t="s">
        <v>2379</v>
      </c>
      <c r="E26499">
        <v>-43</v>
      </c>
    </row>
    <row r="26500" spans="1:5" x14ac:dyDescent="0.3">
      <c r="A26500">
        <v>37400003</v>
      </c>
      <c r="B26500" t="s">
        <v>1490</v>
      </c>
      <c r="C26500" t="s">
        <v>8</v>
      </c>
      <c r="D26500" t="s">
        <v>2380</v>
      </c>
      <c r="E26500">
        <v>-44</v>
      </c>
    </row>
    <row r="26501" spans="1:5" x14ac:dyDescent="0.3">
      <c r="A26501">
        <v>37400003</v>
      </c>
      <c r="B26501" t="s">
        <v>1490</v>
      </c>
      <c r="C26501" t="s">
        <v>8</v>
      </c>
      <c r="D26501" t="s">
        <v>2381</v>
      </c>
      <c r="E26501">
        <v>-10</v>
      </c>
    </row>
    <row r="26502" spans="1:5" x14ac:dyDescent="0.3">
      <c r="A26502">
        <v>37400003</v>
      </c>
      <c r="B26502" t="s">
        <v>1490</v>
      </c>
      <c r="C26502" t="s">
        <v>8</v>
      </c>
      <c r="D26502" t="s">
        <v>2382</v>
      </c>
      <c r="E26502">
        <v>-22</v>
      </c>
    </row>
    <row r="26503" spans="1:5" x14ac:dyDescent="0.3">
      <c r="A26503">
        <v>37400003</v>
      </c>
      <c r="B26503" t="s">
        <v>1490</v>
      </c>
      <c r="C26503" t="s">
        <v>8</v>
      </c>
      <c r="D26503" t="s">
        <v>2383</v>
      </c>
      <c r="E26503">
        <v>-18</v>
      </c>
    </row>
    <row r="26504" spans="1:5" x14ac:dyDescent="0.3">
      <c r="A26504">
        <v>37400003</v>
      </c>
      <c r="B26504" t="s">
        <v>1490</v>
      </c>
      <c r="C26504" t="s">
        <v>8</v>
      </c>
      <c r="D26504" t="s">
        <v>2384</v>
      </c>
      <c r="E26504">
        <v>-16</v>
      </c>
    </row>
    <row r="26505" spans="1:5" x14ac:dyDescent="0.3">
      <c r="A26505">
        <v>37400003</v>
      </c>
      <c r="B26505" t="s">
        <v>1490</v>
      </c>
      <c r="C26505" t="s">
        <v>8</v>
      </c>
      <c r="D26505" t="s">
        <v>2385</v>
      </c>
      <c r="E26505">
        <v>-23</v>
      </c>
    </row>
    <row r="26506" spans="1:5" x14ac:dyDescent="0.3">
      <c r="A26506">
        <v>37400003</v>
      </c>
      <c r="B26506" t="s">
        <v>1490</v>
      </c>
      <c r="C26506" t="s">
        <v>8</v>
      </c>
      <c r="D26506" t="s">
        <v>2386</v>
      </c>
      <c r="E26506">
        <v>-31</v>
      </c>
    </row>
    <row r="26507" spans="1:5" x14ac:dyDescent="0.3">
      <c r="A26507">
        <v>37400003</v>
      </c>
      <c r="B26507" t="s">
        <v>1490</v>
      </c>
      <c r="C26507" t="s">
        <v>8</v>
      </c>
      <c r="D26507" t="s">
        <v>2387</v>
      </c>
      <c r="E26507">
        <v>-35</v>
      </c>
    </row>
    <row r="26508" spans="1:5" x14ac:dyDescent="0.3">
      <c r="A26508">
        <v>37400003</v>
      </c>
      <c r="B26508" t="s">
        <v>1490</v>
      </c>
      <c r="C26508" t="s">
        <v>8</v>
      </c>
      <c r="D26508" t="s">
        <v>2388</v>
      </c>
      <c r="E26508">
        <v>-31</v>
      </c>
    </row>
    <row r="26509" spans="1:5" x14ac:dyDescent="0.3">
      <c r="A26509">
        <v>37400003</v>
      </c>
      <c r="B26509" t="s">
        <v>1490</v>
      </c>
      <c r="C26509" t="s">
        <v>8</v>
      </c>
      <c r="D26509" t="s">
        <v>2389</v>
      </c>
      <c r="E26509">
        <v>-32</v>
      </c>
    </row>
    <row r="26510" spans="1:5" x14ac:dyDescent="0.3">
      <c r="A26510">
        <v>37400003</v>
      </c>
      <c r="B26510" t="s">
        <v>1490</v>
      </c>
      <c r="C26510" t="s">
        <v>8</v>
      </c>
      <c r="D26510" t="s">
        <v>2390</v>
      </c>
      <c r="E26510">
        <v>-22</v>
      </c>
    </row>
    <row r="26511" spans="1:5" x14ac:dyDescent="0.3">
      <c r="A26511">
        <v>37400003</v>
      </c>
      <c r="B26511" t="s">
        <v>1490</v>
      </c>
      <c r="C26511" t="s">
        <v>8</v>
      </c>
      <c r="D26511" t="s">
        <v>2391</v>
      </c>
      <c r="E26511">
        <v>-31</v>
      </c>
    </row>
    <row r="26512" spans="1:5" x14ac:dyDescent="0.3">
      <c r="A26512">
        <v>37400003</v>
      </c>
      <c r="B26512" t="s">
        <v>1490</v>
      </c>
      <c r="C26512" t="s">
        <v>8</v>
      </c>
      <c r="D26512" t="s">
        <v>2392</v>
      </c>
      <c r="E26512">
        <v>-20</v>
      </c>
    </row>
    <row r="26513" spans="1:5" x14ac:dyDescent="0.3">
      <c r="A26513">
        <v>37400003</v>
      </c>
      <c r="B26513" t="s">
        <v>1490</v>
      </c>
      <c r="C26513" t="s">
        <v>8</v>
      </c>
      <c r="D26513" t="s">
        <v>2393</v>
      </c>
      <c r="E26513">
        <v>-24</v>
      </c>
    </row>
    <row r="26514" spans="1:5" x14ac:dyDescent="0.3">
      <c r="A26514">
        <v>37400003</v>
      </c>
      <c r="B26514" t="s">
        <v>1490</v>
      </c>
      <c r="C26514" t="s">
        <v>8</v>
      </c>
      <c r="D26514" t="s">
        <v>2394</v>
      </c>
      <c r="E26514">
        <v>-28</v>
      </c>
    </row>
    <row r="26515" spans="1:5" x14ac:dyDescent="0.3">
      <c r="A26515">
        <v>37400003</v>
      </c>
      <c r="B26515" t="s">
        <v>1490</v>
      </c>
      <c r="C26515" t="s">
        <v>8</v>
      </c>
      <c r="D26515" t="s">
        <v>2395</v>
      </c>
      <c r="E26515">
        <v>-12</v>
      </c>
    </row>
    <row r="26516" spans="1:5" x14ac:dyDescent="0.3">
      <c r="A26516">
        <v>37400003</v>
      </c>
      <c r="B26516" t="s">
        <v>1490</v>
      </c>
      <c r="C26516" t="s">
        <v>8</v>
      </c>
      <c r="D26516" t="s">
        <v>2396</v>
      </c>
      <c r="E26516">
        <v>-19</v>
      </c>
    </row>
    <row r="26517" spans="1:5" x14ac:dyDescent="0.3">
      <c r="A26517">
        <v>37400003</v>
      </c>
      <c r="B26517" t="s">
        <v>1490</v>
      </c>
      <c r="C26517" t="s">
        <v>8</v>
      </c>
      <c r="D26517" t="s">
        <v>2397</v>
      </c>
      <c r="E26517">
        <v>-18</v>
      </c>
    </row>
    <row r="26518" spans="1:5" x14ac:dyDescent="0.3">
      <c r="A26518">
        <v>37400003</v>
      </c>
      <c r="B26518" t="s">
        <v>1490</v>
      </c>
      <c r="C26518" t="s">
        <v>8</v>
      </c>
      <c r="D26518" t="s">
        <v>2398</v>
      </c>
      <c r="E26518">
        <v>-24</v>
      </c>
    </row>
    <row r="26519" spans="1:5" x14ac:dyDescent="0.3">
      <c r="A26519">
        <v>37400003</v>
      </c>
      <c r="B26519" t="s">
        <v>1490</v>
      </c>
      <c r="C26519" t="s">
        <v>8</v>
      </c>
      <c r="D26519" t="s">
        <v>2399</v>
      </c>
      <c r="E26519">
        <v>-19</v>
      </c>
    </row>
    <row r="26520" spans="1:5" x14ac:dyDescent="0.3">
      <c r="A26520">
        <v>37400003</v>
      </c>
      <c r="B26520" t="s">
        <v>1490</v>
      </c>
      <c r="C26520" t="s">
        <v>8</v>
      </c>
      <c r="D26520" t="s">
        <v>2400</v>
      </c>
      <c r="E26520">
        <v>-15</v>
      </c>
    </row>
    <row r="26521" spans="1:5" x14ac:dyDescent="0.3">
      <c r="A26521">
        <v>37400003</v>
      </c>
      <c r="B26521" t="s">
        <v>1490</v>
      </c>
      <c r="C26521" t="s">
        <v>8</v>
      </c>
      <c r="D26521" t="s">
        <v>2401</v>
      </c>
      <c r="E26521">
        <v>-28</v>
      </c>
    </row>
    <row r="26522" spans="1:5" x14ac:dyDescent="0.3">
      <c r="A26522">
        <v>37400003</v>
      </c>
      <c r="B26522" t="s">
        <v>1490</v>
      </c>
      <c r="C26522" t="s">
        <v>8</v>
      </c>
      <c r="D26522" t="s">
        <v>2402</v>
      </c>
      <c r="E26522">
        <v>-21</v>
      </c>
    </row>
    <row r="26523" spans="1:5" x14ac:dyDescent="0.3">
      <c r="A26523">
        <v>37400003</v>
      </c>
      <c r="B26523" t="s">
        <v>1490</v>
      </c>
      <c r="C26523" t="s">
        <v>8</v>
      </c>
      <c r="D26523" t="s">
        <v>2403</v>
      </c>
      <c r="E26523">
        <v>-36</v>
      </c>
    </row>
    <row r="26524" spans="1:5" x14ac:dyDescent="0.3">
      <c r="A26524">
        <v>37400003</v>
      </c>
      <c r="B26524" t="s">
        <v>1490</v>
      </c>
      <c r="C26524" t="s">
        <v>8</v>
      </c>
      <c r="D26524" t="s">
        <v>2404</v>
      </c>
      <c r="E26524">
        <v>-20</v>
      </c>
    </row>
    <row r="26525" spans="1:5" x14ac:dyDescent="0.3">
      <c r="A26525">
        <v>37400003</v>
      </c>
      <c r="B26525" t="s">
        <v>1490</v>
      </c>
      <c r="C26525" t="s">
        <v>8</v>
      </c>
      <c r="D26525" t="s">
        <v>2405</v>
      </c>
      <c r="E26525">
        <v>-22</v>
      </c>
    </row>
    <row r="26526" spans="1:5" x14ac:dyDescent="0.3">
      <c r="A26526">
        <v>37400003</v>
      </c>
      <c r="B26526" t="s">
        <v>1490</v>
      </c>
      <c r="C26526" t="s">
        <v>8</v>
      </c>
      <c r="D26526" t="s">
        <v>2406</v>
      </c>
      <c r="E26526">
        <v>-15</v>
      </c>
    </row>
    <row r="26527" spans="1:5" x14ac:dyDescent="0.3">
      <c r="A26527">
        <v>37400003</v>
      </c>
      <c r="B26527" t="s">
        <v>1490</v>
      </c>
      <c r="C26527" t="s">
        <v>8</v>
      </c>
      <c r="D26527" t="s">
        <v>2407</v>
      </c>
      <c r="E26527">
        <v>-39</v>
      </c>
    </row>
    <row r="26528" spans="1:5" x14ac:dyDescent="0.3">
      <c r="A26528">
        <v>37400003</v>
      </c>
      <c r="B26528" t="s">
        <v>1490</v>
      </c>
      <c r="C26528" t="s">
        <v>8</v>
      </c>
      <c r="D26528" t="s">
        <v>2408</v>
      </c>
      <c r="E26528">
        <v>-20</v>
      </c>
    </row>
    <row r="26529" spans="1:5" x14ac:dyDescent="0.3">
      <c r="A26529">
        <v>37400003</v>
      </c>
      <c r="B26529" t="s">
        <v>1490</v>
      </c>
      <c r="C26529" t="s">
        <v>8</v>
      </c>
      <c r="D26529" t="s">
        <v>2409</v>
      </c>
      <c r="E26529">
        <v>-15</v>
      </c>
    </row>
    <row r="26530" spans="1:5" x14ac:dyDescent="0.3">
      <c r="A26530">
        <v>37400003</v>
      </c>
      <c r="B26530" t="s">
        <v>1490</v>
      </c>
      <c r="C26530" t="s">
        <v>8</v>
      </c>
      <c r="D26530" t="s">
        <v>2410</v>
      </c>
      <c r="E26530">
        <v>-33</v>
      </c>
    </row>
    <row r="26531" spans="1:5" x14ac:dyDescent="0.3">
      <c r="A26531">
        <v>37400003</v>
      </c>
      <c r="B26531" t="s">
        <v>1490</v>
      </c>
      <c r="C26531" t="s">
        <v>8</v>
      </c>
      <c r="D26531" t="s">
        <v>2411</v>
      </c>
      <c r="E26531">
        <v>-38</v>
      </c>
    </row>
    <row r="26532" spans="1:5" x14ac:dyDescent="0.3">
      <c r="A26532">
        <v>37400003</v>
      </c>
      <c r="B26532" t="s">
        <v>1490</v>
      </c>
      <c r="C26532" t="s">
        <v>8</v>
      </c>
      <c r="D26532" t="s">
        <v>2412</v>
      </c>
      <c r="E26532">
        <v>-18</v>
      </c>
    </row>
    <row r="26533" spans="1:5" x14ac:dyDescent="0.3">
      <c r="A26533">
        <v>37400003</v>
      </c>
      <c r="B26533" t="s">
        <v>1490</v>
      </c>
      <c r="C26533" t="s">
        <v>8</v>
      </c>
      <c r="D26533" t="s">
        <v>2413</v>
      </c>
      <c r="E26533">
        <v>-18</v>
      </c>
    </row>
    <row r="26534" spans="1:5" x14ac:dyDescent="0.3">
      <c r="A26534">
        <v>37400002</v>
      </c>
      <c r="B26534" t="s">
        <v>1492</v>
      </c>
      <c r="C26534" t="s">
        <v>976</v>
      </c>
      <c r="D26534" t="s">
        <v>2378</v>
      </c>
      <c r="E26534">
        <v>0</v>
      </c>
    </row>
    <row r="26535" spans="1:5" x14ac:dyDescent="0.3">
      <c r="A26535">
        <v>37400002</v>
      </c>
      <c r="B26535" t="s">
        <v>1492</v>
      </c>
      <c r="C26535" t="s">
        <v>976</v>
      </c>
      <c r="D26535" t="s">
        <v>2379</v>
      </c>
      <c r="E26535">
        <v>0</v>
      </c>
    </row>
    <row r="26536" spans="1:5" x14ac:dyDescent="0.3">
      <c r="A26536">
        <v>37400002</v>
      </c>
      <c r="B26536" t="s">
        <v>1492</v>
      </c>
      <c r="C26536" t="s">
        <v>976</v>
      </c>
      <c r="D26536" t="s">
        <v>2380</v>
      </c>
      <c r="E26536">
        <v>-2</v>
      </c>
    </row>
    <row r="26537" spans="1:5" x14ac:dyDescent="0.3">
      <c r="A26537">
        <v>37400002</v>
      </c>
      <c r="B26537" t="s">
        <v>1492</v>
      </c>
      <c r="C26537" t="s">
        <v>976</v>
      </c>
      <c r="D26537" t="s">
        <v>2381</v>
      </c>
      <c r="E26537">
        <v>0</v>
      </c>
    </row>
    <row r="26538" spans="1:5" x14ac:dyDescent="0.3">
      <c r="A26538">
        <v>37400002</v>
      </c>
      <c r="B26538" t="s">
        <v>1492</v>
      </c>
      <c r="C26538" t="s">
        <v>976</v>
      </c>
      <c r="D26538" t="s">
        <v>2382</v>
      </c>
      <c r="E26538">
        <v>-2</v>
      </c>
    </row>
    <row r="26539" spans="1:5" x14ac:dyDescent="0.3">
      <c r="A26539">
        <v>37400002</v>
      </c>
      <c r="B26539" t="s">
        <v>1492</v>
      </c>
      <c r="C26539" t="s">
        <v>976</v>
      </c>
      <c r="D26539" t="s">
        <v>2383</v>
      </c>
      <c r="E26539">
        <v>-1</v>
      </c>
    </row>
    <row r="26540" spans="1:5" x14ac:dyDescent="0.3">
      <c r="A26540">
        <v>37400002</v>
      </c>
      <c r="B26540" t="s">
        <v>1492</v>
      </c>
      <c r="C26540" t="s">
        <v>976</v>
      </c>
      <c r="D26540" t="s">
        <v>2384</v>
      </c>
      <c r="E26540">
        <v>0</v>
      </c>
    </row>
    <row r="26541" spans="1:5" x14ac:dyDescent="0.3">
      <c r="A26541">
        <v>37400002</v>
      </c>
      <c r="B26541" t="s">
        <v>1492</v>
      </c>
      <c r="C26541" t="s">
        <v>976</v>
      </c>
      <c r="D26541" t="s">
        <v>2385</v>
      </c>
      <c r="E26541">
        <v>-2</v>
      </c>
    </row>
    <row r="26542" spans="1:5" x14ac:dyDescent="0.3">
      <c r="A26542">
        <v>37400002</v>
      </c>
      <c r="B26542" t="s">
        <v>1492</v>
      </c>
      <c r="C26542" t="s">
        <v>976</v>
      </c>
      <c r="D26542" t="s">
        <v>2386</v>
      </c>
      <c r="E26542">
        <v>0</v>
      </c>
    </row>
    <row r="26543" spans="1:5" x14ac:dyDescent="0.3">
      <c r="A26543">
        <v>37400002</v>
      </c>
      <c r="B26543" t="s">
        <v>1492</v>
      </c>
      <c r="C26543" t="s">
        <v>976</v>
      </c>
      <c r="D26543" t="s">
        <v>2387</v>
      </c>
      <c r="E26543">
        <v>0</v>
      </c>
    </row>
    <row r="26544" spans="1:5" x14ac:dyDescent="0.3">
      <c r="A26544">
        <v>37400002</v>
      </c>
      <c r="B26544" t="s">
        <v>1492</v>
      </c>
      <c r="C26544" t="s">
        <v>976</v>
      </c>
      <c r="D26544" t="s">
        <v>2388</v>
      </c>
      <c r="E26544">
        <v>0</v>
      </c>
    </row>
    <row r="26545" spans="1:5" x14ac:dyDescent="0.3">
      <c r="A26545">
        <v>37400002</v>
      </c>
      <c r="B26545" t="s">
        <v>1492</v>
      </c>
      <c r="C26545" t="s">
        <v>976</v>
      </c>
      <c r="D26545" t="s">
        <v>2389</v>
      </c>
      <c r="E26545">
        <v>-2</v>
      </c>
    </row>
    <row r="26546" spans="1:5" x14ac:dyDescent="0.3">
      <c r="A26546">
        <v>37400002</v>
      </c>
      <c r="B26546" t="s">
        <v>1492</v>
      </c>
      <c r="C26546" t="s">
        <v>976</v>
      </c>
      <c r="D26546" t="s">
        <v>2390</v>
      </c>
      <c r="E26546">
        <v>0</v>
      </c>
    </row>
    <row r="26547" spans="1:5" x14ac:dyDescent="0.3">
      <c r="A26547">
        <v>37400002</v>
      </c>
      <c r="B26547" t="s">
        <v>1492</v>
      </c>
      <c r="C26547" t="s">
        <v>976</v>
      </c>
      <c r="D26547" t="s">
        <v>2391</v>
      </c>
      <c r="E26547">
        <v>-6</v>
      </c>
    </row>
    <row r="26548" spans="1:5" x14ac:dyDescent="0.3">
      <c r="A26548">
        <v>37400002</v>
      </c>
      <c r="B26548" t="s">
        <v>1492</v>
      </c>
      <c r="C26548" t="s">
        <v>976</v>
      </c>
      <c r="D26548" t="s">
        <v>2392</v>
      </c>
      <c r="E26548">
        <v>0</v>
      </c>
    </row>
    <row r="26549" spans="1:5" x14ac:dyDescent="0.3">
      <c r="A26549">
        <v>37400002</v>
      </c>
      <c r="B26549" t="s">
        <v>1492</v>
      </c>
      <c r="C26549" t="s">
        <v>976</v>
      </c>
      <c r="D26549" t="s">
        <v>2393</v>
      </c>
      <c r="E26549">
        <v>0</v>
      </c>
    </row>
    <row r="26550" spans="1:5" x14ac:dyDescent="0.3">
      <c r="A26550">
        <v>37400002</v>
      </c>
      <c r="B26550" t="s">
        <v>1492</v>
      </c>
      <c r="C26550" t="s">
        <v>976</v>
      </c>
      <c r="D26550" t="s">
        <v>2394</v>
      </c>
      <c r="E26550">
        <v>0</v>
      </c>
    </row>
    <row r="26551" spans="1:5" x14ac:dyDescent="0.3">
      <c r="A26551">
        <v>37400002</v>
      </c>
      <c r="B26551" t="s">
        <v>1492</v>
      </c>
      <c r="C26551" t="s">
        <v>976</v>
      </c>
      <c r="D26551" t="s">
        <v>2395</v>
      </c>
      <c r="E26551">
        <v>0</v>
      </c>
    </row>
    <row r="26552" spans="1:5" x14ac:dyDescent="0.3">
      <c r="A26552">
        <v>37400002</v>
      </c>
      <c r="B26552" t="s">
        <v>1492</v>
      </c>
      <c r="C26552" t="s">
        <v>976</v>
      </c>
      <c r="D26552" t="s">
        <v>2396</v>
      </c>
      <c r="E26552">
        <v>0</v>
      </c>
    </row>
    <row r="26553" spans="1:5" x14ac:dyDescent="0.3">
      <c r="A26553">
        <v>37400002</v>
      </c>
      <c r="B26553" t="s">
        <v>1492</v>
      </c>
      <c r="C26553" t="s">
        <v>976</v>
      </c>
      <c r="D26553" t="s">
        <v>2397</v>
      </c>
      <c r="E26553">
        <v>0</v>
      </c>
    </row>
    <row r="26554" spans="1:5" x14ac:dyDescent="0.3">
      <c r="A26554">
        <v>37400002</v>
      </c>
      <c r="B26554" t="s">
        <v>1492</v>
      </c>
      <c r="C26554" t="s">
        <v>976</v>
      </c>
      <c r="D26554" t="s">
        <v>2398</v>
      </c>
      <c r="E26554">
        <v>-1</v>
      </c>
    </row>
    <row r="26555" spans="1:5" x14ac:dyDescent="0.3">
      <c r="A26555">
        <v>37400002</v>
      </c>
      <c r="B26555" t="s">
        <v>1492</v>
      </c>
      <c r="C26555" t="s">
        <v>976</v>
      </c>
      <c r="D26555" t="s">
        <v>2399</v>
      </c>
      <c r="E26555">
        <v>-1</v>
      </c>
    </row>
    <row r="26556" spans="1:5" x14ac:dyDescent="0.3">
      <c r="A26556">
        <v>37400002</v>
      </c>
      <c r="B26556" t="s">
        <v>1492</v>
      </c>
      <c r="C26556" t="s">
        <v>976</v>
      </c>
      <c r="D26556" t="s">
        <v>2400</v>
      </c>
      <c r="E26556">
        <v>-2</v>
      </c>
    </row>
    <row r="26557" spans="1:5" x14ac:dyDescent="0.3">
      <c r="A26557">
        <v>37400002</v>
      </c>
      <c r="B26557" t="s">
        <v>1492</v>
      </c>
      <c r="C26557" t="s">
        <v>976</v>
      </c>
      <c r="D26557" t="s">
        <v>2401</v>
      </c>
      <c r="E26557">
        <v>0</v>
      </c>
    </row>
    <row r="26558" spans="1:5" x14ac:dyDescent="0.3">
      <c r="A26558">
        <v>37400002</v>
      </c>
      <c r="B26558" t="s">
        <v>1492</v>
      </c>
      <c r="C26558" t="s">
        <v>976</v>
      </c>
      <c r="D26558" t="s">
        <v>2402</v>
      </c>
      <c r="E26558">
        <v>0</v>
      </c>
    </row>
    <row r="26559" spans="1:5" x14ac:dyDescent="0.3">
      <c r="A26559">
        <v>37400002</v>
      </c>
      <c r="B26559" t="s">
        <v>1492</v>
      </c>
      <c r="C26559" t="s">
        <v>976</v>
      </c>
      <c r="D26559" t="s">
        <v>2403</v>
      </c>
      <c r="E26559">
        <v>0</v>
      </c>
    </row>
    <row r="26560" spans="1:5" x14ac:dyDescent="0.3">
      <c r="A26560">
        <v>37400002</v>
      </c>
      <c r="B26560" t="s">
        <v>1492</v>
      </c>
      <c r="C26560" t="s">
        <v>976</v>
      </c>
      <c r="D26560" t="s">
        <v>2404</v>
      </c>
      <c r="E26560">
        <v>-1</v>
      </c>
    </row>
    <row r="26561" spans="1:5" x14ac:dyDescent="0.3">
      <c r="A26561">
        <v>37400002</v>
      </c>
      <c r="B26561" t="s">
        <v>1492</v>
      </c>
      <c r="C26561" t="s">
        <v>976</v>
      </c>
      <c r="D26561" t="s">
        <v>2405</v>
      </c>
      <c r="E26561">
        <v>0</v>
      </c>
    </row>
    <row r="26562" spans="1:5" x14ac:dyDescent="0.3">
      <c r="A26562">
        <v>37400002</v>
      </c>
      <c r="B26562" t="s">
        <v>1492</v>
      </c>
      <c r="C26562" t="s">
        <v>976</v>
      </c>
      <c r="D26562" t="s">
        <v>2406</v>
      </c>
      <c r="E26562">
        <v>0</v>
      </c>
    </row>
    <row r="26563" spans="1:5" x14ac:dyDescent="0.3">
      <c r="A26563">
        <v>37400002</v>
      </c>
      <c r="B26563" t="s">
        <v>1492</v>
      </c>
      <c r="C26563" t="s">
        <v>976</v>
      </c>
      <c r="D26563" t="s">
        <v>2407</v>
      </c>
      <c r="E26563">
        <v>0</v>
      </c>
    </row>
    <row r="26564" spans="1:5" x14ac:dyDescent="0.3">
      <c r="A26564">
        <v>37400002</v>
      </c>
      <c r="B26564" t="s">
        <v>1492</v>
      </c>
      <c r="C26564" t="s">
        <v>976</v>
      </c>
      <c r="D26564" t="s">
        <v>2408</v>
      </c>
      <c r="E26564">
        <v>-1</v>
      </c>
    </row>
    <row r="26565" spans="1:5" x14ac:dyDescent="0.3">
      <c r="A26565">
        <v>37400002</v>
      </c>
      <c r="B26565" t="s">
        <v>1492</v>
      </c>
      <c r="C26565" t="s">
        <v>976</v>
      </c>
      <c r="D26565" t="s">
        <v>2409</v>
      </c>
      <c r="E26565">
        <v>-10</v>
      </c>
    </row>
    <row r="26566" spans="1:5" x14ac:dyDescent="0.3">
      <c r="A26566">
        <v>37400002</v>
      </c>
      <c r="B26566" t="s">
        <v>1492</v>
      </c>
      <c r="C26566" t="s">
        <v>976</v>
      </c>
      <c r="D26566" t="s">
        <v>2410</v>
      </c>
      <c r="E26566">
        <v>-3</v>
      </c>
    </row>
    <row r="26567" spans="1:5" x14ac:dyDescent="0.3">
      <c r="A26567">
        <v>37400002</v>
      </c>
      <c r="B26567" t="s">
        <v>1492</v>
      </c>
      <c r="C26567" t="s">
        <v>976</v>
      </c>
      <c r="D26567" t="s">
        <v>2411</v>
      </c>
      <c r="E26567">
        <v>0</v>
      </c>
    </row>
    <row r="26568" spans="1:5" x14ac:dyDescent="0.3">
      <c r="A26568">
        <v>37400002</v>
      </c>
      <c r="B26568" t="s">
        <v>1492</v>
      </c>
      <c r="C26568" t="s">
        <v>976</v>
      </c>
      <c r="D26568" t="s">
        <v>2412</v>
      </c>
      <c r="E26568">
        <v>0</v>
      </c>
    </row>
    <row r="26569" spans="1:5" x14ac:dyDescent="0.3">
      <c r="A26569">
        <v>37400002</v>
      </c>
      <c r="B26569" t="s">
        <v>1492</v>
      </c>
      <c r="C26569" t="s">
        <v>976</v>
      </c>
      <c r="D26569" t="s">
        <v>2413</v>
      </c>
      <c r="E26569">
        <v>-1</v>
      </c>
    </row>
    <row r="26570" spans="1:5" x14ac:dyDescent="0.3">
      <c r="A26570">
        <v>23170008</v>
      </c>
      <c r="B26570" t="s">
        <v>1494</v>
      </c>
      <c r="C26570" t="s">
        <v>130</v>
      </c>
      <c r="D26570" t="s">
        <v>2378</v>
      </c>
      <c r="E26570">
        <v>0</v>
      </c>
    </row>
    <row r="26571" spans="1:5" x14ac:dyDescent="0.3">
      <c r="A26571">
        <v>23170008</v>
      </c>
      <c r="B26571" t="s">
        <v>1494</v>
      </c>
      <c r="C26571" t="s">
        <v>130</v>
      </c>
      <c r="D26571" t="s">
        <v>2379</v>
      </c>
      <c r="E26571">
        <v>0</v>
      </c>
    </row>
    <row r="26572" spans="1:5" x14ac:dyDescent="0.3">
      <c r="A26572">
        <v>23170008</v>
      </c>
      <c r="B26572" t="s">
        <v>1494</v>
      </c>
      <c r="C26572" t="s">
        <v>130</v>
      </c>
      <c r="D26572" t="s">
        <v>2380</v>
      </c>
      <c r="E26572">
        <v>0</v>
      </c>
    </row>
    <row r="26573" spans="1:5" x14ac:dyDescent="0.3">
      <c r="A26573">
        <v>23170008</v>
      </c>
      <c r="B26573" t="s">
        <v>1494</v>
      </c>
      <c r="C26573" t="s">
        <v>130</v>
      </c>
      <c r="D26573" t="s">
        <v>2381</v>
      </c>
      <c r="E26573">
        <v>0</v>
      </c>
    </row>
    <row r="26574" spans="1:5" x14ac:dyDescent="0.3">
      <c r="A26574">
        <v>23170008</v>
      </c>
      <c r="B26574" t="s">
        <v>1494</v>
      </c>
      <c r="C26574" t="s">
        <v>130</v>
      </c>
      <c r="D26574" t="s">
        <v>2382</v>
      </c>
      <c r="E26574">
        <v>0</v>
      </c>
    </row>
    <row r="26575" spans="1:5" x14ac:dyDescent="0.3">
      <c r="A26575">
        <v>23170008</v>
      </c>
      <c r="B26575" t="s">
        <v>1494</v>
      </c>
      <c r="C26575" t="s">
        <v>130</v>
      </c>
      <c r="D26575" t="s">
        <v>2383</v>
      </c>
      <c r="E26575">
        <v>-25</v>
      </c>
    </row>
    <row r="26576" spans="1:5" x14ac:dyDescent="0.3">
      <c r="A26576">
        <v>23170008</v>
      </c>
      <c r="B26576" t="s">
        <v>1494</v>
      </c>
      <c r="C26576" t="s">
        <v>130</v>
      </c>
      <c r="D26576" t="s">
        <v>2384</v>
      </c>
      <c r="E26576">
        <v>0</v>
      </c>
    </row>
    <row r="26577" spans="1:5" x14ac:dyDescent="0.3">
      <c r="A26577">
        <v>23170008</v>
      </c>
      <c r="B26577" t="s">
        <v>1494</v>
      </c>
      <c r="C26577" t="s">
        <v>130</v>
      </c>
      <c r="D26577" t="s">
        <v>2385</v>
      </c>
      <c r="E26577">
        <v>0</v>
      </c>
    </row>
    <row r="26578" spans="1:5" x14ac:dyDescent="0.3">
      <c r="A26578">
        <v>23170008</v>
      </c>
      <c r="B26578" t="s">
        <v>1494</v>
      </c>
      <c r="C26578" t="s">
        <v>130</v>
      </c>
      <c r="D26578" t="s">
        <v>2386</v>
      </c>
      <c r="E26578">
        <v>0</v>
      </c>
    </row>
    <row r="26579" spans="1:5" x14ac:dyDescent="0.3">
      <c r="A26579">
        <v>23170008</v>
      </c>
      <c r="B26579" t="s">
        <v>1494</v>
      </c>
      <c r="C26579" t="s">
        <v>130</v>
      </c>
      <c r="D26579" t="s">
        <v>2387</v>
      </c>
      <c r="E26579">
        <v>0</v>
      </c>
    </row>
    <row r="26580" spans="1:5" x14ac:dyDescent="0.3">
      <c r="A26580">
        <v>23170008</v>
      </c>
      <c r="B26580" t="s">
        <v>1494</v>
      </c>
      <c r="C26580" t="s">
        <v>130</v>
      </c>
      <c r="D26580" t="s">
        <v>2388</v>
      </c>
      <c r="E26580">
        <v>0</v>
      </c>
    </row>
    <row r="26581" spans="1:5" x14ac:dyDescent="0.3">
      <c r="A26581">
        <v>23170008</v>
      </c>
      <c r="B26581" t="s">
        <v>1494</v>
      </c>
      <c r="C26581" t="s">
        <v>130</v>
      </c>
      <c r="D26581" t="s">
        <v>2389</v>
      </c>
      <c r="E26581">
        <v>0</v>
      </c>
    </row>
    <row r="26582" spans="1:5" x14ac:dyDescent="0.3">
      <c r="A26582">
        <v>23170008</v>
      </c>
      <c r="B26582" t="s">
        <v>1494</v>
      </c>
      <c r="C26582" t="s">
        <v>130</v>
      </c>
      <c r="D26582" t="s">
        <v>2390</v>
      </c>
      <c r="E26582">
        <v>0</v>
      </c>
    </row>
    <row r="26583" spans="1:5" x14ac:dyDescent="0.3">
      <c r="A26583">
        <v>23170008</v>
      </c>
      <c r="B26583" t="s">
        <v>1494</v>
      </c>
      <c r="C26583" t="s">
        <v>130</v>
      </c>
      <c r="D26583" t="s">
        <v>2391</v>
      </c>
      <c r="E26583">
        <v>0</v>
      </c>
    </row>
    <row r="26584" spans="1:5" x14ac:dyDescent="0.3">
      <c r="A26584">
        <v>23170008</v>
      </c>
      <c r="B26584" t="s">
        <v>1494</v>
      </c>
      <c r="C26584" t="s">
        <v>130</v>
      </c>
      <c r="D26584" t="s">
        <v>2392</v>
      </c>
      <c r="E26584">
        <v>0</v>
      </c>
    </row>
    <row r="26585" spans="1:5" x14ac:dyDescent="0.3">
      <c r="A26585">
        <v>23170008</v>
      </c>
      <c r="B26585" t="s">
        <v>1494</v>
      </c>
      <c r="C26585" t="s">
        <v>130</v>
      </c>
      <c r="D26585" t="s">
        <v>2393</v>
      </c>
      <c r="E26585">
        <v>0</v>
      </c>
    </row>
    <row r="26586" spans="1:5" x14ac:dyDescent="0.3">
      <c r="A26586">
        <v>23170008</v>
      </c>
      <c r="B26586" t="s">
        <v>1494</v>
      </c>
      <c r="C26586" t="s">
        <v>130</v>
      </c>
      <c r="D26586" t="s">
        <v>2394</v>
      </c>
      <c r="E26586">
        <v>0</v>
      </c>
    </row>
    <row r="26587" spans="1:5" x14ac:dyDescent="0.3">
      <c r="A26587">
        <v>23170008</v>
      </c>
      <c r="B26587" t="s">
        <v>1494</v>
      </c>
      <c r="C26587" t="s">
        <v>130</v>
      </c>
      <c r="D26587" t="s">
        <v>2395</v>
      </c>
      <c r="E26587">
        <v>0</v>
      </c>
    </row>
    <row r="26588" spans="1:5" x14ac:dyDescent="0.3">
      <c r="A26588">
        <v>23170008</v>
      </c>
      <c r="B26588" t="s">
        <v>1494</v>
      </c>
      <c r="C26588" t="s">
        <v>130</v>
      </c>
      <c r="D26588" t="s">
        <v>2396</v>
      </c>
      <c r="E26588">
        <v>0</v>
      </c>
    </row>
    <row r="26589" spans="1:5" x14ac:dyDescent="0.3">
      <c r="A26589">
        <v>23170008</v>
      </c>
      <c r="B26589" t="s">
        <v>1494</v>
      </c>
      <c r="C26589" t="s">
        <v>130</v>
      </c>
      <c r="D26589" t="s">
        <v>2397</v>
      </c>
      <c r="E26589">
        <v>0</v>
      </c>
    </row>
    <row r="26590" spans="1:5" x14ac:dyDescent="0.3">
      <c r="A26590">
        <v>23170008</v>
      </c>
      <c r="B26590" t="s">
        <v>1494</v>
      </c>
      <c r="C26590" t="s">
        <v>130</v>
      </c>
      <c r="D26590" t="s">
        <v>2398</v>
      </c>
      <c r="E26590">
        <v>0</v>
      </c>
    </row>
    <row r="26591" spans="1:5" x14ac:dyDescent="0.3">
      <c r="A26591">
        <v>23170008</v>
      </c>
      <c r="B26591" t="s">
        <v>1494</v>
      </c>
      <c r="C26591" t="s">
        <v>130</v>
      </c>
      <c r="D26591" t="s">
        <v>2399</v>
      </c>
      <c r="E26591">
        <v>-5</v>
      </c>
    </row>
    <row r="26592" spans="1:5" x14ac:dyDescent="0.3">
      <c r="A26592">
        <v>23170008</v>
      </c>
      <c r="B26592" t="s">
        <v>1494</v>
      </c>
      <c r="C26592" t="s">
        <v>130</v>
      </c>
      <c r="D26592" t="s">
        <v>2400</v>
      </c>
      <c r="E26592">
        <v>0</v>
      </c>
    </row>
    <row r="26593" spans="1:5" x14ac:dyDescent="0.3">
      <c r="A26593">
        <v>23170008</v>
      </c>
      <c r="B26593" t="s">
        <v>1494</v>
      </c>
      <c r="C26593" t="s">
        <v>130</v>
      </c>
      <c r="D26593" t="s">
        <v>2401</v>
      </c>
      <c r="E26593">
        <v>0</v>
      </c>
    </row>
    <row r="26594" spans="1:5" x14ac:dyDescent="0.3">
      <c r="A26594">
        <v>23170008</v>
      </c>
      <c r="B26594" t="s">
        <v>1494</v>
      </c>
      <c r="C26594" t="s">
        <v>130</v>
      </c>
      <c r="D26594" t="s">
        <v>2402</v>
      </c>
      <c r="E26594">
        <v>0</v>
      </c>
    </row>
    <row r="26595" spans="1:5" x14ac:dyDescent="0.3">
      <c r="A26595">
        <v>23170008</v>
      </c>
      <c r="B26595" t="s">
        <v>1494</v>
      </c>
      <c r="C26595" t="s">
        <v>130</v>
      </c>
      <c r="D26595" t="s">
        <v>2403</v>
      </c>
      <c r="E26595">
        <v>0</v>
      </c>
    </row>
    <row r="26596" spans="1:5" x14ac:dyDescent="0.3">
      <c r="A26596">
        <v>23170008</v>
      </c>
      <c r="B26596" t="s">
        <v>1494</v>
      </c>
      <c r="C26596" t="s">
        <v>130</v>
      </c>
      <c r="D26596" t="s">
        <v>2404</v>
      </c>
      <c r="E26596">
        <v>0</v>
      </c>
    </row>
    <row r="26597" spans="1:5" x14ac:dyDescent="0.3">
      <c r="A26597">
        <v>23170008</v>
      </c>
      <c r="B26597" t="s">
        <v>1494</v>
      </c>
      <c r="C26597" t="s">
        <v>130</v>
      </c>
      <c r="D26597" t="s">
        <v>2405</v>
      </c>
      <c r="E26597">
        <v>0</v>
      </c>
    </row>
    <row r="26598" spans="1:5" x14ac:dyDescent="0.3">
      <c r="A26598">
        <v>23170008</v>
      </c>
      <c r="B26598" t="s">
        <v>1494</v>
      </c>
      <c r="C26598" t="s">
        <v>130</v>
      </c>
      <c r="D26598" t="s">
        <v>2406</v>
      </c>
      <c r="E26598">
        <v>0</v>
      </c>
    </row>
    <row r="26599" spans="1:5" x14ac:dyDescent="0.3">
      <c r="A26599">
        <v>23170008</v>
      </c>
      <c r="B26599" t="s">
        <v>1494</v>
      </c>
      <c r="C26599" t="s">
        <v>130</v>
      </c>
      <c r="D26599" t="s">
        <v>2407</v>
      </c>
      <c r="E26599">
        <v>0</v>
      </c>
    </row>
    <row r="26600" spans="1:5" x14ac:dyDescent="0.3">
      <c r="A26600">
        <v>23170008</v>
      </c>
      <c r="B26600" t="s">
        <v>1494</v>
      </c>
      <c r="C26600" t="s">
        <v>130</v>
      </c>
      <c r="D26600" t="s">
        <v>2408</v>
      </c>
      <c r="E26600">
        <v>-5</v>
      </c>
    </row>
    <row r="26601" spans="1:5" x14ac:dyDescent="0.3">
      <c r="A26601">
        <v>23170008</v>
      </c>
      <c r="B26601" t="s">
        <v>1494</v>
      </c>
      <c r="C26601" t="s">
        <v>130</v>
      </c>
      <c r="D26601" t="s">
        <v>2409</v>
      </c>
      <c r="E26601">
        <v>0</v>
      </c>
    </row>
    <row r="26602" spans="1:5" x14ac:dyDescent="0.3">
      <c r="A26602">
        <v>23170008</v>
      </c>
      <c r="B26602" t="s">
        <v>1494</v>
      </c>
      <c r="C26602" t="s">
        <v>130</v>
      </c>
      <c r="D26602" t="s">
        <v>2410</v>
      </c>
      <c r="E26602">
        <v>0</v>
      </c>
    </row>
    <row r="26603" spans="1:5" x14ac:dyDescent="0.3">
      <c r="A26603">
        <v>23170008</v>
      </c>
      <c r="B26603" t="s">
        <v>1494</v>
      </c>
      <c r="C26603" t="s">
        <v>130</v>
      </c>
      <c r="D26603" t="s">
        <v>2411</v>
      </c>
      <c r="E26603">
        <v>0</v>
      </c>
    </row>
    <row r="26604" spans="1:5" x14ac:dyDescent="0.3">
      <c r="A26604">
        <v>23170008</v>
      </c>
      <c r="B26604" t="s">
        <v>1494</v>
      </c>
      <c r="C26604" t="s">
        <v>130</v>
      </c>
      <c r="D26604" t="s">
        <v>2412</v>
      </c>
      <c r="E26604">
        <v>0</v>
      </c>
    </row>
    <row r="26605" spans="1:5" x14ac:dyDescent="0.3">
      <c r="A26605">
        <v>23170008</v>
      </c>
      <c r="B26605" t="s">
        <v>1494</v>
      </c>
      <c r="C26605" t="s">
        <v>130</v>
      </c>
      <c r="D26605" t="s">
        <v>2413</v>
      </c>
      <c r="E26605">
        <v>0</v>
      </c>
    </row>
    <row r="26606" spans="1:5" x14ac:dyDescent="0.3">
      <c r="A26606">
        <v>50370017</v>
      </c>
      <c r="B26606" t="s">
        <v>1496</v>
      </c>
      <c r="C26606" t="s">
        <v>8</v>
      </c>
      <c r="D26606" t="s">
        <v>2378</v>
      </c>
      <c r="E26606">
        <v>0</v>
      </c>
    </row>
    <row r="26607" spans="1:5" x14ac:dyDescent="0.3">
      <c r="A26607">
        <v>50370017</v>
      </c>
      <c r="B26607" t="s">
        <v>1496</v>
      </c>
      <c r="C26607" t="s">
        <v>8</v>
      </c>
      <c r="D26607" t="s">
        <v>2379</v>
      </c>
      <c r="E26607">
        <v>-1</v>
      </c>
    </row>
    <row r="26608" spans="1:5" x14ac:dyDescent="0.3">
      <c r="A26608">
        <v>50370017</v>
      </c>
      <c r="B26608" t="s">
        <v>1496</v>
      </c>
      <c r="C26608" t="s">
        <v>8</v>
      </c>
      <c r="D26608" t="s">
        <v>2380</v>
      </c>
      <c r="E26608">
        <v>-1</v>
      </c>
    </row>
    <row r="26609" spans="1:5" x14ac:dyDescent="0.3">
      <c r="A26609">
        <v>50370017</v>
      </c>
      <c r="B26609" t="s">
        <v>1496</v>
      </c>
      <c r="C26609" t="s">
        <v>8</v>
      </c>
      <c r="D26609" t="s">
        <v>2381</v>
      </c>
      <c r="E26609">
        <v>0</v>
      </c>
    </row>
    <row r="26610" spans="1:5" x14ac:dyDescent="0.3">
      <c r="A26610">
        <v>50370017</v>
      </c>
      <c r="B26610" t="s">
        <v>1496</v>
      </c>
      <c r="C26610" t="s">
        <v>8</v>
      </c>
      <c r="D26610" t="s">
        <v>2382</v>
      </c>
      <c r="E26610">
        <v>0</v>
      </c>
    </row>
    <row r="26611" spans="1:5" x14ac:dyDescent="0.3">
      <c r="A26611">
        <v>50370017</v>
      </c>
      <c r="B26611" t="s">
        <v>1496</v>
      </c>
      <c r="C26611" t="s">
        <v>8</v>
      </c>
      <c r="D26611" t="s">
        <v>2383</v>
      </c>
      <c r="E26611">
        <v>-1</v>
      </c>
    </row>
    <row r="26612" spans="1:5" x14ac:dyDescent="0.3">
      <c r="A26612">
        <v>50370017</v>
      </c>
      <c r="B26612" t="s">
        <v>1496</v>
      </c>
      <c r="C26612" t="s">
        <v>8</v>
      </c>
      <c r="D26612" t="s">
        <v>2384</v>
      </c>
      <c r="E26612">
        <v>0</v>
      </c>
    </row>
    <row r="26613" spans="1:5" x14ac:dyDescent="0.3">
      <c r="A26613">
        <v>50370017</v>
      </c>
      <c r="B26613" t="s">
        <v>1496</v>
      </c>
      <c r="C26613" t="s">
        <v>8</v>
      </c>
      <c r="D26613" t="s">
        <v>2385</v>
      </c>
      <c r="E26613">
        <v>0</v>
      </c>
    </row>
    <row r="26614" spans="1:5" x14ac:dyDescent="0.3">
      <c r="A26614">
        <v>50370017</v>
      </c>
      <c r="B26614" t="s">
        <v>1496</v>
      </c>
      <c r="C26614" t="s">
        <v>8</v>
      </c>
      <c r="D26614" t="s">
        <v>2386</v>
      </c>
      <c r="E26614">
        <v>0</v>
      </c>
    </row>
    <row r="26615" spans="1:5" x14ac:dyDescent="0.3">
      <c r="A26615">
        <v>50370017</v>
      </c>
      <c r="B26615" t="s">
        <v>1496</v>
      </c>
      <c r="C26615" t="s">
        <v>8</v>
      </c>
      <c r="D26615" t="s">
        <v>2387</v>
      </c>
      <c r="E26615">
        <v>0</v>
      </c>
    </row>
    <row r="26616" spans="1:5" x14ac:dyDescent="0.3">
      <c r="A26616">
        <v>50370017</v>
      </c>
      <c r="B26616" t="s">
        <v>1496</v>
      </c>
      <c r="C26616" t="s">
        <v>8</v>
      </c>
      <c r="D26616" t="s">
        <v>2388</v>
      </c>
      <c r="E26616">
        <v>0</v>
      </c>
    </row>
    <row r="26617" spans="1:5" x14ac:dyDescent="0.3">
      <c r="A26617">
        <v>50370017</v>
      </c>
      <c r="B26617" t="s">
        <v>1496</v>
      </c>
      <c r="C26617" t="s">
        <v>8</v>
      </c>
      <c r="D26617" t="s">
        <v>2389</v>
      </c>
      <c r="E26617">
        <v>0</v>
      </c>
    </row>
    <row r="26618" spans="1:5" x14ac:dyDescent="0.3">
      <c r="A26618">
        <v>50370017</v>
      </c>
      <c r="B26618" t="s">
        <v>1496</v>
      </c>
      <c r="C26618" t="s">
        <v>8</v>
      </c>
      <c r="D26618" t="s">
        <v>2390</v>
      </c>
      <c r="E26618">
        <v>-2</v>
      </c>
    </row>
    <row r="26619" spans="1:5" x14ac:dyDescent="0.3">
      <c r="A26619">
        <v>50370017</v>
      </c>
      <c r="B26619" t="s">
        <v>1496</v>
      </c>
      <c r="C26619" t="s">
        <v>8</v>
      </c>
      <c r="D26619" t="s">
        <v>2391</v>
      </c>
      <c r="E26619">
        <v>-1</v>
      </c>
    </row>
    <row r="26620" spans="1:5" x14ac:dyDescent="0.3">
      <c r="A26620">
        <v>50370017</v>
      </c>
      <c r="B26620" t="s">
        <v>1496</v>
      </c>
      <c r="C26620" t="s">
        <v>8</v>
      </c>
      <c r="D26620" t="s">
        <v>2392</v>
      </c>
      <c r="E26620">
        <v>0</v>
      </c>
    </row>
    <row r="26621" spans="1:5" x14ac:dyDescent="0.3">
      <c r="A26621">
        <v>50370017</v>
      </c>
      <c r="B26621" t="s">
        <v>1496</v>
      </c>
      <c r="C26621" t="s">
        <v>8</v>
      </c>
      <c r="D26621" t="s">
        <v>2393</v>
      </c>
      <c r="E26621">
        <v>-1</v>
      </c>
    </row>
    <row r="26622" spans="1:5" x14ac:dyDescent="0.3">
      <c r="A26622">
        <v>50370017</v>
      </c>
      <c r="B26622" t="s">
        <v>1496</v>
      </c>
      <c r="C26622" t="s">
        <v>8</v>
      </c>
      <c r="D26622" t="s">
        <v>2394</v>
      </c>
      <c r="E26622">
        <v>-1</v>
      </c>
    </row>
    <row r="26623" spans="1:5" x14ac:dyDescent="0.3">
      <c r="A26623">
        <v>50370017</v>
      </c>
      <c r="B26623" t="s">
        <v>1496</v>
      </c>
      <c r="C26623" t="s">
        <v>8</v>
      </c>
      <c r="D26623" t="s">
        <v>2395</v>
      </c>
      <c r="E26623">
        <v>-1</v>
      </c>
    </row>
    <row r="26624" spans="1:5" x14ac:dyDescent="0.3">
      <c r="A26624">
        <v>50370017</v>
      </c>
      <c r="B26624" t="s">
        <v>1496</v>
      </c>
      <c r="C26624" t="s">
        <v>8</v>
      </c>
      <c r="D26624" t="s">
        <v>2396</v>
      </c>
      <c r="E26624">
        <v>0</v>
      </c>
    </row>
    <row r="26625" spans="1:5" x14ac:dyDescent="0.3">
      <c r="A26625">
        <v>50370017</v>
      </c>
      <c r="B26625" t="s">
        <v>1496</v>
      </c>
      <c r="C26625" t="s">
        <v>8</v>
      </c>
      <c r="D26625" t="s">
        <v>2397</v>
      </c>
      <c r="E26625">
        <v>0</v>
      </c>
    </row>
    <row r="26626" spans="1:5" x14ac:dyDescent="0.3">
      <c r="A26626">
        <v>50370017</v>
      </c>
      <c r="B26626" t="s">
        <v>1496</v>
      </c>
      <c r="C26626" t="s">
        <v>8</v>
      </c>
      <c r="D26626" t="s">
        <v>2398</v>
      </c>
      <c r="E26626">
        <v>-1</v>
      </c>
    </row>
    <row r="26627" spans="1:5" x14ac:dyDescent="0.3">
      <c r="A26627">
        <v>50370017</v>
      </c>
      <c r="B26627" t="s">
        <v>1496</v>
      </c>
      <c r="C26627" t="s">
        <v>8</v>
      </c>
      <c r="D26627" t="s">
        <v>2399</v>
      </c>
      <c r="E26627">
        <v>0</v>
      </c>
    </row>
    <row r="26628" spans="1:5" x14ac:dyDescent="0.3">
      <c r="A26628">
        <v>50370017</v>
      </c>
      <c r="B26628" t="s">
        <v>1496</v>
      </c>
      <c r="C26628" t="s">
        <v>8</v>
      </c>
      <c r="D26628" t="s">
        <v>2400</v>
      </c>
      <c r="E26628">
        <v>0</v>
      </c>
    </row>
    <row r="26629" spans="1:5" x14ac:dyDescent="0.3">
      <c r="A26629">
        <v>50370017</v>
      </c>
      <c r="B26629" t="s">
        <v>1496</v>
      </c>
      <c r="C26629" t="s">
        <v>8</v>
      </c>
      <c r="D26629" t="s">
        <v>2401</v>
      </c>
      <c r="E26629">
        <v>-1</v>
      </c>
    </row>
    <row r="26630" spans="1:5" x14ac:dyDescent="0.3">
      <c r="A26630">
        <v>50370017</v>
      </c>
      <c r="B26630" t="s">
        <v>1496</v>
      </c>
      <c r="C26630" t="s">
        <v>8</v>
      </c>
      <c r="D26630" t="s">
        <v>2402</v>
      </c>
      <c r="E26630">
        <v>-1</v>
      </c>
    </row>
    <row r="26631" spans="1:5" x14ac:dyDescent="0.3">
      <c r="A26631">
        <v>50370017</v>
      </c>
      <c r="B26631" t="s">
        <v>1496</v>
      </c>
      <c r="C26631" t="s">
        <v>8</v>
      </c>
      <c r="D26631" t="s">
        <v>2403</v>
      </c>
      <c r="E26631">
        <v>0</v>
      </c>
    </row>
    <row r="26632" spans="1:5" x14ac:dyDescent="0.3">
      <c r="A26632">
        <v>50370017</v>
      </c>
      <c r="B26632" t="s">
        <v>1496</v>
      </c>
      <c r="C26632" t="s">
        <v>8</v>
      </c>
      <c r="D26632" t="s">
        <v>2404</v>
      </c>
      <c r="E26632">
        <v>0</v>
      </c>
    </row>
    <row r="26633" spans="1:5" x14ac:dyDescent="0.3">
      <c r="A26633">
        <v>50370017</v>
      </c>
      <c r="B26633" t="s">
        <v>1496</v>
      </c>
      <c r="C26633" t="s">
        <v>8</v>
      </c>
      <c r="D26633" t="s">
        <v>2405</v>
      </c>
      <c r="E26633">
        <v>0</v>
      </c>
    </row>
    <row r="26634" spans="1:5" x14ac:dyDescent="0.3">
      <c r="A26634">
        <v>50370017</v>
      </c>
      <c r="B26634" t="s">
        <v>1496</v>
      </c>
      <c r="C26634" t="s">
        <v>8</v>
      </c>
      <c r="D26634" t="s">
        <v>2406</v>
      </c>
      <c r="E26634">
        <v>0</v>
      </c>
    </row>
    <row r="26635" spans="1:5" x14ac:dyDescent="0.3">
      <c r="A26635">
        <v>50370017</v>
      </c>
      <c r="B26635" t="s">
        <v>1496</v>
      </c>
      <c r="C26635" t="s">
        <v>8</v>
      </c>
      <c r="D26635" t="s">
        <v>2407</v>
      </c>
      <c r="E26635">
        <v>0</v>
      </c>
    </row>
    <row r="26636" spans="1:5" x14ac:dyDescent="0.3">
      <c r="A26636">
        <v>50370017</v>
      </c>
      <c r="B26636" t="s">
        <v>1496</v>
      </c>
      <c r="C26636" t="s">
        <v>8</v>
      </c>
      <c r="D26636" t="s">
        <v>2408</v>
      </c>
      <c r="E26636">
        <v>0</v>
      </c>
    </row>
    <row r="26637" spans="1:5" x14ac:dyDescent="0.3">
      <c r="A26637">
        <v>50370017</v>
      </c>
      <c r="B26637" t="s">
        <v>1496</v>
      </c>
      <c r="C26637" t="s">
        <v>8</v>
      </c>
      <c r="D26637" t="s">
        <v>2409</v>
      </c>
      <c r="E26637">
        <v>0</v>
      </c>
    </row>
    <row r="26638" spans="1:5" x14ac:dyDescent="0.3">
      <c r="A26638">
        <v>50370017</v>
      </c>
      <c r="B26638" t="s">
        <v>1496</v>
      </c>
      <c r="C26638" t="s">
        <v>8</v>
      </c>
      <c r="D26638" t="s">
        <v>2410</v>
      </c>
      <c r="E26638">
        <v>-2</v>
      </c>
    </row>
    <row r="26639" spans="1:5" x14ac:dyDescent="0.3">
      <c r="A26639">
        <v>50370017</v>
      </c>
      <c r="B26639" t="s">
        <v>1496</v>
      </c>
      <c r="C26639" t="s">
        <v>8</v>
      </c>
      <c r="D26639" t="s">
        <v>2411</v>
      </c>
      <c r="E26639">
        <v>-2</v>
      </c>
    </row>
    <row r="26640" spans="1:5" x14ac:dyDescent="0.3">
      <c r="A26640">
        <v>50370017</v>
      </c>
      <c r="B26640" t="s">
        <v>1496</v>
      </c>
      <c r="C26640" t="s">
        <v>8</v>
      </c>
      <c r="D26640" t="s">
        <v>2412</v>
      </c>
      <c r="E26640">
        <v>0</v>
      </c>
    </row>
    <row r="26641" spans="1:5" x14ac:dyDescent="0.3">
      <c r="A26641">
        <v>50370017</v>
      </c>
      <c r="B26641" t="s">
        <v>1496</v>
      </c>
      <c r="C26641" t="s">
        <v>8</v>
      </c>
      <c r="D26641" t="s">
        <v>2413</v>
      </c>
      <c r="E26641">
        <v>-1</v>
      </c>
    </row>
    <row r="26642" spans="1:5" x14ac:dyDescent="0.3">
      <c r="A26642">
        <v>50370016</v>
      </c>
      <c r="B26642" t="s">
        <v>1498</v>
      </c>
      <c r="C26642" t="s">
        <v>8</v>
      </c>
      <c r="D26642" t="s">
        <v>2378</v>
      </c>
      <c r="E26642">
        <v>0</v>
      </c>
    </row>
    <row r="26643" spans="1:5" x14ac:dyDescent="0.3">
      <c r="A26643">
        <v>50370016</v>
      </c>
      <c r="B26643" t="s">
        <v>1498</v>
      </c>
      <c r="C26643" t="s">
        <v>8</v>
      </c>
      <c r="D26643" t="s">
        <v>2379</v>
      </c>
      <c r="E26643">
        <v>-1</v>
      </c>
    </row>
    <row r="26644" spans="1:5" x14ac:dyDescent="0.3">
      <c r="A26644">
        <v>50370016</v>
      </c>
      <c r="B26644" t="s">
        <v>1498</v>
      </c>
      <c r="C26644" t="s">
        <v>8</v>
      </c>
      <c r="D26644" t="s">
        <v>2380</v>
      </c>
      <c r="E26644">
        <v>0</v>
      </c>
    </row>
    <row r="26645" spans="1:5" x14ac:dyDescent="0.3">
      <c r="A26645">
        <v>50370016</v>
      </c>
      <c r="B26645" t="s">
        <v>1498</v>
      </c>
      <c r="C26645" t="s">
        <v>8</v>
      </c>
      <c r="D26645" t="s">
        <v>2381</v>
      </c>
      <c r="E26645">
        <v>0</v>
      </c>
    </row>
    <row r="26646" spans="1:5" x14ac:dyDescent="0.3">
      <c r="A26646">
        <v>50370016</v>
      </c>
      <c r="B26646" t="s">
        <v>1498</v>
      </c>
      <c r="C26646" t="s">
        <v>8</v>
      </c>
      <c r="D26646" t="s">
        <v>2382</v>
      </c>
      <c r="E26646">
        <v>0</v>
      </c>
    </row>
    <row r="26647" spans="1:5" x14ac:dyDescent="0.3">
      <c r="A26647">
        <v>50370016</v>
      </c>
      <c r="B26647" t="s">
        <v>1498</v>
      </c>
      <c r="C26647" t="s">
        <v>8</v>
      </c>
      <c r="D26647" t="s">
        <v>2383</v>
      </c>
      <c r="E26647">
        <v>-1</v>
      </c>
    </row>
    <row r="26648" spans="1:5" x14ac:dyDescent="0.3">
      <c r="A26648">
        <v>50370016</v>
      </c>
      <c r="B26648" t="s">
        <v>1498</v>
      </c>
      <c r="C26648" t="s">
        <v>8</v>
      </c>
      <c r="D26648" t="s">
        <v>2384</v>
      </c>
      <c r="E26648">
        <v>0</v>
      </c>
    </row>
    <row r="26649" spans="1:5" x14ac:dyDescent="0.3">
      <c r="A26649">
        <v>50370016</v>
      </c>
      <c r="B26649" t="s">
        <v>1498</v>
      </c>
      <c r="C26649" t="s">
        <v>8</v>
      </c>
      <c r="D26649" t="s">
        <v>2385</v>
      </c>
      <c r="E26649">
        <v>0</v>
      </c>
    </row>
    <row r="26650" spans="1:5" x14ac:dyDescent="0.3">
      <c r="A26650">
        <v>50370016</v>
      </c>
      <c r="B26650" t="s">
        <v>1498</v>
      </c>
      <c r="C26650" t="s">
        <v>8</v>
      </c>
      <c r="D26650" t="s">
        <v>2386</v>
      </c>
      <c r="E26650">
        <v>0</v>
      </c>
    </row>
    <row r="26651" spans="1:5" x14ac:dyDescent="0.3">
      <c r="A26651">
        <v>50370016</v>
      </c>
      <c r="B26651" t="s">
        <v>1498</v>
      </c>
      <c r="C26651" t="s">
        <v>8</v>
      </c>
      <c r="D26651" t="s">
        <v>2387</v>
      </c>
      <c r="E26651">
        <v>0</v>
      </c>
    </row>
    <row r="26652" spans="1:5" x14ac:dyDescent="0.3">
      <c r="A26652">
        <v>50370016</v>
      </c>
      <c r="B26652" t="s">
        <v>1498</v>
      </c>
      <c r="C26652" t="s">
        <v>8</v>
      </c>
      <c r="D26652" t="s">
        <v>2388</v>
      </c>
      <c r="E26652">
        <v>0</v>
      </c>
    </row>
    <row r="26653" spans="1:5" x14ac:dyDescent="0.3">
      <c r="A26653">
        <v>50370016</v>
      </c>
      <c r="B26653" t="s">
        <v>1498</v>
      </c>
      <c r="C26653" t="s">
        <v>8</v>
      </c>
      <c r="D26653" t="s">
        <v>2389</v>
      </c>
      <c r="E26653">
        <v>0</v>
      </c>
    </row>
    <row r="26654" spans="1:5" x14ac:dyDescent="0.3">
      <c r="A26654">
        <v>50370016</v>
      </c>
      <c r="B26654" t="s">
        <v>1498</v>
      </c>
      <c r="C26654" t="s">
        <v>8</v>
      </c>
      <c r="D26654" t="s">
        <v>2390</v>
      </c>
      <c r="E26654">
        <v>0</v>
      </c>
    </row>
    <row r="26655" spans="1:5" x14ac:dyDescent="0.3">
      <c r="A26655">
        <v>50370016</v>
      </c>
      <c r="B26655" t="s">
        <v>1498</v>
      </c>
      <c r="C26655" t="s">
        <v>8</v>
      </c>
      <c r="D26655" t="s">
        <v>2391</v>
      </c>
      <c r="E26655">
        <v>-1</v>
      </c>
    </row>
    <row r="26656" spans="1:5" x14ac:dyDescent="0.3">
      <c r="A26656">
        <v>50370016</v>
      </c>
      <c r="B26656" t="s">
        <v>1498</v>
      </c>
      <c r="C26656" t="s">
        <v>8</v>
      </c>
      <c r="D26656" t="s">
        <v>2392</v>
      </c>
      <c r="E26656">
        <v>0</v>
      </c>
    </row>
    <row r="26657" spans="1:5" x14ac:dyDescent="0.3">
      <c r="A26657">
        <v>50370016</v>
      </c>
      <c r="B26657" t="s">
        <v>1498</v>
      </c>
      <c r="C26657" t="s">
        <v>8</v>
      </c>
      <c r="D26657" t="s">
        <v>2393</v>
      </c>
      <c r="E26657">
        <v>0</v>
      </c>
    </row>
    <row r="26658" spans="1:5" x14ac:dyDescent="0.3">
      <c r="A26658">
        <v>50370016</v>
      </c>
      <c r="B26658" t="s">
        <v>1498</v>
      </c>
      <c r="C26658" t="s">
        <v>8</v>
      </c>
      <c r="D26658" t="s">
        <v>2394</v>
      </c>
      <c r="E26658">
        <v>0</v>
      </c>
    </row>
    <row r="26659" spans="1:5" x14ac:dyDescent="0.3">
      <c r="A26659">
        <v>50370016</v>
      </c>
      <c r="B26659" t="s">
        <v>1498</v>
      </c>
      <c r="C26659" t="s">
        <v>8</v>
      </c>
      <c r="D26659" t="s">
        <v>2395</v>
      </c>
      <c r="E26659">
        <v>-1</v>
      </c>
    </row>
    <row r="26660" spans="1:5" x14ac:dyDescent="0.3">
      <c r="A26660">
        <v>50370016</v>
      </c>
      <c r="B26660" t="s">
        <v>1498</v>
      </c>
      <c r="C26660" t="s">
        <v>8</v>
      </c>
      <c r="D26660" t="s">
        <v>2396</v>
      </c>
      <c r="E26660">
        <v>0</v>
      </c>
    </row>
    <row r="26661" spans="1:5" x14ac:dyDescent="0.3">
      <c r="A26661">
        <v>50370016</v>
      </c>
      <c r="B26661" t="s">
        <v>1498</v>
      </c>
      <c r="C26661" t="s">
        <v>8</v>
      </c>
      <c r="D26661" t="s">
        <v>2397</v>
      </c>
      <c r="E26661">
        <v>0</v>
      </c>
    </row>
    <row r="26662" spans="1:5" x14ac:dyDescent="0.3">
      <c r="A26662">
        <v>50370016</v>
      </c>
      <c r="B26662" t="s">
        <v>1498</v>
      </c>
      <c r="C26662" t="s">
        <v>8</v>
      </c>
      <c r="D26662" t="s">
        <v>2398</v>
      </c>
      <c r="E26662">
        <v>-1</v>
      </c>
    </row>
    <row r="26663" spans="1:5" x14ac:dyDescent="0.3">
      <c r="A26663">
        <v>50370016</v>
      </c>
      <c r="B26663" t="s">
        <v>1498</v>
      </c>
      <c r="C26663" t="s">
        <v>8</v>
      </c>
      <c r="D26663" t="s">
        <v>2399</v>
      </c>
      <c r="E26663">
        <v>0</v>
      </c>
    </row>
    <row r="26664" spans="1:5" x14ac:dyDescent="0.3">
      <c r="A26664">
        <v>50370016</v>
      </c>
      <c r="B26664" t="s">
        <v>1498</v>
      </c>
      <c r="C26664" t="s">
        <v>8</v>
      </c>
      <c r="D26664" t="s">
        <v>2400</v>
      </c>
      <c r="E26664">
        <v>0</v>
      </c>
    </row>
    <row r="26665" spans="1:5" x14ac:dyDescent="0.3">
      <c r="A26665">
        <v>50370016</v>
      </c>
      <c r="B26665" t="s">
        <v>1498</v>
      </c>
      <c r="C26665" t="s">
        <v>8</v>
      </c>
      <c r="D26665" t="s">
        <v>2401</v>
      </c>
      <c r="E26665">
        <v>0</v>
      </c>
    </row>
    <row r="26666" spans="1:5" x14ac:dyDescent="0.3">
      <c r="A26666">
        <v>50370016</v>
      </c>
      <c r="B26666" t="s">
        <v>1498</v>
      </c>
      <c r="C26666" t="s">
        <v>8</v>
      </c>
      <c r="D26666" t="s">
        <v>2402</v>
      </c>
      <c r="E26666">
        <v>-1</v>
      </c>
    </row>
    <row r="26667" spans="1:5" x14ac:dyDescent="0.3">
      <c r="A26667">
        <v>50370016</v>
      </c>
      <c r="B26667" t="s">
        <v>1498</v>
      </c>
      <c r="C26667" t="s">
        <v>8</v>
      </c>
      <c r="D26667" t="s">
        <v>2403</v>
      </c>
      <c r="E26667">
        <v>0</v>
      </c>
    </row>
    <row r="26668" spans="1:5" x14ac:dyDescent="0.3">
      <c r="A26668">
        <v>50370016</v>
      </c>
      <c r="B26668" t="s">
        <v>1498</v>
      </c>
      <c r="C26668" t="s">
        <v>8</v>
      </c>
      <c r="D26668" t="s">
        <v>2404</v>
      </c>
      <c r="E26668">
        <v>0</v>
      </c>
    </row>
    <row r="26669" spans="1:5" x14ac:dyDescent="0.3">
      <c r="A26669">
        <v>50370016</v>
      </c>
      <c r="B26669" t="s">
        <v>1498</v>
      </c>
      <c r="C26669" t="s">
        <v>8</v>
      </c>
      <c r="D26669" t="s">
        <v>2405</v>
      </c>
      <c r="E26669">
        <v>0</v>
      </c>
    </row>
    <row r="26670" spans="1:5" x14ac:dyDescent="0.3">
      <c r="A26670">
        <v>50370016</v>
      </c>
      <c r="B26670" t="s">
        <v>1498</v>
      </c>
      <c r="C26670" t="s">
        <v>8</v>
      </c>
      <c r="D26670" t="s">
        <v>2406</v>
      </c>
      <c r="E26670">
        <v>0</v>
      </c>
    </row>
    <row r="26671" spans="1:5" x14ac:dyDescent="0.3">
      <c r="A26671">
        <v>50370016</v>
      </c>
      <c r="B26671" t="s">
        <v>1498</v>
      </c>
      <c r="C26671" t="s">
        <v>8</v>
      </c>
      <c r="D26671" t="s">
        <v>2407</v>
      </c>
      <c r="E26671">
        <v>0</v>
      </c>
    </row>
    <row r="26672" spans="1:5" x14ac:dyDescent="0.3">
      <c r="A26672">
        <v>50370016</v>
      </c>
      <c r="B26672" t="s">
        <v>1498</v>
      </c>
      <c r="C26672" t="s">
        <v>8</v>
      </c>
      <c r="D26672" t="s">
        <v>2408</v>
      </c>
      <c r="E26672">
        <v>0</v>
      </c>
    </row>
    <row r="26673" spans="1:5" x14ac:dyDescent="0.3">
      <c r="A26673">
        <v>50370016</v>
      </c>
      <c r="B26673" t="s">
        <v>1498</v>
      </c>
      <c r="C26673" t="s">
        <v>8</v>
      </c>
      <c r="D26673" t="s">
        <v>2409</v>
      </c>
      <c r="E26673">
        <v>0</v>
      </c>
    </row>
    <row r="26674" spans="1:5" x14ac:dyDescent="0.3">
      <c r="A26674">
        <v>50370016</v>
      </c>
      <c r="B26674" t="s">
        <v>1498</v>
      </c>
      <c r="C26674" t="s">
        <v>8</v>
      </c>
      <c r="D26674" t="s">
        <v>2410</v>
      </c>
      <c r="E26674">
        <v>0</v>
      </c>
    </row>
    <row r="26675" spans="1:5" x14ac:dyDescent="0.3">
      <c r="A26675">
        <v>50370016</v>
      </c>
      <c r="B26675" t="s">
        <v>1498</v>
      </c>
      <c r="C26675" t="s">
        <v>8</v>
      </c>
      <c r="D26675" t="s">
        <v>2411</v>
      </c>
      <c r="E26675">
        <v>-1</v>
      </c>
    </row>
    <row r="26676" spans="1:5" x14ac:dyDescent="0.3">
      <c r="A26676">
        <v>50370016</v>
      </c>
      <c r="B26676" t="s">
        <v>1498</v>
      </c>
      <c r="C26676" t="s">
        <v>8</v>
      </c>
      <c r="D26676" t="s">
        <v>2412</v>
      </c>
      <c r="E26676">
        <v>-1</v>
      </c>
    </row>
    <row r="26677" spans="1:5" x14ac:dyDescent="0.3">
      <c r="A26677">
        <v>50370016</v>
      </c>
      <c r="B26677" t="s">
        <v>1498</v>
      </c>
      <c r="C26677" t="s">
        <v>8</v>
      </c>
      <c r="D26677" t="s">
        <v>2413</v>
      </c>
      <c r="E26677">
        <v>-1</v>
      </c>
    </row>
    <row r="26678" spans="1:5" x14ac:dyDescent="0.3">
      <c r="A26678">
        <v>50020003</v>
      </c>
      <c r="B26678" t="s">
        <v>1500</v>
      </c>
      <c r="C26678" t="s">
        <v>130</v>
      </c>
      <c r="D26678" t="s">
        <v>2378</v>
      </c>
      <c r="E26678">
        <v>0</v>
      </c>
    </row>
    <row r="26679" spans="1:5" x14ac:dyDescent="0.3">
      <c r="A26679">
        <v>50020003</v>
      </c>
      <c r="B26679" t="s">
        <v>1500</v>
      </c>
      <c r="C26679" t="s">
        <v>130</v>
      </c>
      <c r="D26679" t="s">
        <v>2379</v>
      </c>
      <c r="E26679">
        <v>0</v>
      </c>
    </row>
    <row r="26680" spans="1:5" x14ac:dyDescent="0.3">
      <c r="A26680">
        <v>50020003</v>
      </c>
      <c r="B26680" t="s">
        <v>1500</v>
      </c>
      <c r="C26680" t="s">
        <v>130</v>
      </c>
      <c r="D26680" t="s">
        <v>2380</v>
      </c>
      <c r="E26680">
        <v>-7</v>
      </c>
    </row>
    <row r="26681" spans="1:5" x14ac:dyDescent="0.3">
      <c r="A26681">
        <v>50020003</v>
      </c>
      <c r="B26681" t="s">
        <v>1500</v>
      </c>
      <c r="C26681" t="s">
        <v>130</v>
      </c>
      <c r="D26681" t="s">
        <v>2381</v>
      </c>
      <c r="E26681">
        <v>-2</v>
      </c>
    </row>
    <row r="26682" spans="1:5" x14ac:dyDescent="0.3">
      <c r="A26682">
        <v>50020003</v>
      </c>
      <c r="B26682" t="s">
        <v>1500</v>
      </c>
      <c r="C26682" t="s">
        <v>130</v>
      </c>
      <c r="D26682" t="s">
        <v>2382</v>
      </c>
      <c r="E26682">
        <v>0</v>
      </c>
    </row>
    <row r="26683" spans="1:5" x14ac:dyDescent="0.3">
      <c r="A26683">
        <v>50020003</v>
      </c>
      <c r="B26683" t="s">
        <v>1500</v>
      </c>
      <c r="C26683" t="s">
        <v>130</v>
      </c>
      <c r="D26683" t="s">
        <v>2383</v>
      </c>
      <c r="E26683">
        <v>0</v>
      </c>
    </row>
    <row r="26684" spans="1:5" x14ac:dyDescent="0.3">
      <c r="A26684">
        <v>50020003</v>
      </c>
      <c r="B26684" t="s">
        <v>1500</v>
      </c>
      <c r="C26684" t="s">
        <v>130</v>
      </c>
      <c r="D26684" t="s">
        <v>2384</v>
      </c>
      <c r="E26684">
        <v>0</v>
      </c>
    </row>
    <row r="26685" spans="1:5" x14ac:dyDescent="0.3">
      <c r="A26685">
        <v>50020003</v>
      </c>
      <c r="B26685" t="s">
        <v>1500</v>
      </c>
      <c r="C26685" t="s">
        <v>130</v>
      </c>
      <c r="D26685" t="s">
        <v>2385</v>
      </c>
      <c r="E26685">
        <v>0</v>
      </c>
    </row>
    <row r="26686" spans="1:5" x14ac:dyDescent="0.3">
      <c r="A26686">
        <v>50020003</v>
      </c>
      <c r="B26686" t="s">
        <v>1500</v>
      </c>
      <c r="C26686" t="s">
        <v>130</v>
      </c>
      <c r="D26686" t="s">
        <v>2386</v>
      </c>
      <c r="E26686">
        <v>-10</v>
      </c>
    </row>
    <row r="26687" spans="1:5" x14ac:dyDescent="0.3">
      <c r="A26687">
        <v>50020003</v>
      </c>
      <c r="B26687" t="s">
        <v>1500</v>
      </c>
      <c r="C26687" t="s">
        <v>130</v>
      </c>
      <c r="D26687" t="s">
        <v>2387</v>
      </c>
      <c r="E26687">
        <v>-3</v>
      </c>
    </row>
    <row r="26688" spans="1:5" x14ac:dyDescent="0.3">
      <c r="A26688">
        <v>50020003</v>
      </c>
      <c r="B26688" t="s">
        <v>1500</v>
      </c>
      <c r="C26688" t="s">
        <v>130</v>
      </c>
      <c r="D26688" t="s">
        <v>2388</v>
      </c>
      <c r="E26688">
        <v>0</v>
      </c>
    </row>
    <row r="26689" spans="1:5" x14ac:dyDescent="0.3">
      <c r="A26689">
        <v>50020003</v>
      </c>
      <c r="B26689" t="s">
        <v>1500</v>
      </c>
      <c r="C26689" t="s">
        <v>130</v>
      </c>
      <c r="D26689" t="s">
        <v>2389</v>
      </c>
      <c r="E26689">
        <v>0</v>
      </c>
    </row>
    <row r="26690" spans="1:5" x14ac:dyDescent="0.3">
      <c r="A26690">
        <v>50020003</v>
      </c>
      <c r="B26690" t="s">
        <v>1500</v>
      </c>
      <c r="C26690" t="s">
        <v>130</v>
      </c>
      <c r="D26690" t="s">
        <v>2390</v>
      </c>
      <c r="E26690">
        <v>0</v>
      </c>
    </row>
    <row r="26691" spans="1:5" x14ac:dyDescent="0.3">
      <c r="A26691">
        <v>50020003</v>
      </c>
      <c r="B26691" t="s">
        <v>1500</v>
      </c>
      <c r="C26691" t="s">
        <v>130</v>
      </c>
      <c r="D26691" t="s">
        <v>2391</v>
      </c>
      <c r="E26691">
        <v>0</v>
      </c>
    </row>
    <row r="26692" spans="1:5" x14ac:dyDescent="0.3">
      <c r="A26692">
        <v>50020003</v>
      </c>
      <c r="B26692" t="s">
        <v>1500</v>
      </c>
      <c r="C26692" t="s">
        <v>130</v>
      </c>
      <c r="D26692" t="s">
        <v>2392</v>
      </c>
      <c r="E26692">
        <v>0</v>
      </c>
    </row>
    <row r="26693" spans="1:5" x14ac:dyDescent="0.3">
      <c r="A26693">
        <v>50020003</v>
      </c>
      <c r="B26693" t="s">
        <v>1500</v>
      </c>
      <c r="C26693" t="s">
        <v>130</v>
      </c>
      <c r="D26693" t="s">
        <v>2393</v>
      </c>
      <c r="E26693">
        <v>0</v>
      </c>
    </row>
    <row r="26694" spans="1:5" x14ac:dyDescent="0.3">
      <c r="A26694">
        <v>50020003</v>
      </c>
      <c r="B26694" t="s">
        <v>1500</v>
      </c>
      <c r="C26694" t="s">
        <v>130</v>
      </c>
      <c r="D26694" t="s">
        <v>2394</v>
      </c>
      <c r="E26694">
        <v>0</v>
      </c>
    </row>
    <row r="26695" spans="1:5" x14ac:dyDescent="0.3">
      <c r="A26695">
        <v>50020003</v>
      </c>
      <c r="B26695" t="s">
        <v>1500</v>
      </c>
      <c r="C26695" t="s">
        <v>130</v>
      </c>
      <c r="D26695" t="s">
        <v>2395</v>
      </c>
      <c r="E26695">
        <v>0</v>
      </c>
    </row>
    <row r="26696" spans="1:5" x14ac:dyDescent="0.3">
      <c r="A26696">
        <v>50020003</v>
      </c>
      <c r="B26696" t="s">
        <v>1500</v>
      </c>
      <c r="C26696" t="s">
        <v>130</v>
      </c>
      <c r="D26696" t="s">
        <v>2396</v>
      </c>
      <c r="E26696">
        <v>0</v>
      </c>
    </row>
    <row r="26697" spans="1:5" x14ac:dyDescent="0.3">
      <c r="A26697">
        <v>50020003</v>
      </c>
      <c r="B26697" t="s">
        <v>1500</v>
      </c>
      <c r="C26697" t="s">
        <v>130</v>
      </c>
      <c r="D26697" t="s">
        <v>2397</v>
      </c>
      <c r="E26697">
        <v>0</v>
      </c>
    </row>
    <row r="26698" spans="1:5" x14ac:dyDescent="0.3">
      <c r="A26698">
        <v>50020003</v>
      </c>
      <c r="B26698" t="s">
        <v>1500</v>
      </c>
      <c r="C26698" t="s">
        <v>130</v>
      </c>
      <c r="D26698" t="s">
        <v>2398</v>
      </c>
      <c r="E26698">
        <v>0</v>
      </c>
    </row>
    <row r="26699" spans="1:5" x14ac:dyDescent="0.3">
      <c r="A26699">
        <v>50020003</v>
      </c>
      <c r="B26699" t="s">
        <v>1500</v>
      </c>
      <c r="C26699" t="s">
        <v>130</v>
      </c>
      <c r="D26699" t="s">
        <v>2399</v>
      </c>
      <c r="E26699">
        <v>0</v>
      </c>
    </row>
    <row r="26700" spans="1:5" x14ac:dyDescent="0.3">
      <c r="A26700">
        <v>50020003</v>
      </c>
      <c r="B26700" t="s">
        <v>1500</v>
      </c>
      <c r="C26700" t="s">
        <v>130</v>
      </c>
      <c r="D26700" t="s">
        <v>2400</v>
      </c>
      <c r="E26700">
        <v>0</v>
      </c>
    </row>
    <row r="26701" spans="1:5" x14ac:dyDescent="0.3">
      <c r="A26701">
        <v>50020003</v>
      </c>
      <c r="B26701" t="s">
        <v>1500</v>
      </c>
      <c r="C26701" t="s">
        <v>130</v>
      </c>
      <c r="D26701" t="s">
        <v>2401</v>
      </c>
      <c r="E26701">
        <v>-38</v>
      </c>
    </row>
    <row r="26702" spans="1:5" x14ac:dyDescent="0.3">
      <c r="A26702">
        <v>50020003</v>
      </c>
      <c r="B26702" t="s">
        <v>1500</v>
      </c>
      <c r="C26702" t="s">
        <v>130</v>
      </c>
      <c r="D26702" t="s">
        <v>2402</v>
      </c>
      <c r="E26702">
        <v>0</v>
      </c>
    </row>
    <row r="26703" spans="1:5" x14ac:dyDescent="0.3">
      <c r="A26703">
        <v>50020003</v>
      </c>
      <c r="B26703" t="s">
        <v>1500</v>
      </c>
      <c r="C26703" t="s">
        <v>130</v>
      </c>
      <c r="D26703" t="s">
        <v>2403</v>
      </c>
      <c r="E26703">
        <v>0</v>
      </c>
    </row>
    <row r="26704" spans="1:5" x14ac:dyDescent="0.3">
      <c r="A26704">
        <v>50020003</v>
      </c>
      <c r="B26704" t="s">
        <v>1500</v>
      </c>
      <c r="C26704" t="s">
        <v>130</v>
      </c>
      <c r="D26704" t="s">
        <v>2404</v>
      </c>
      <c r="E26704">
        <v>0</v>
      </c>
    </row>
    <row r="26705" spans="1:5" x14ac:dyDescent="0.3">
      <c r="A26705">
        <v>50020003</v>
      </c>
      <c r="B26705" t="s">
        <v>1500</v>
      </c>
      <c r="C26705" t="s">
        <v>130</v>
      </c>
      <c r="D26705" t="s">
        <v>2405</v>
      </c>
      <c r="E26705">
        <v>0</v>
      </c>
    </row>
    <row r="26706" spans="1:5" x14ac:dyDescent="0.3">
      <c r="A26706">
        <v>50020003</v>
      </c>
      <c r="B26706" t="s">
        <v>1500</v>
      </c>
      <c r="C26706" t="s">
        <v>130</v>
      </c>
      <c r="D26706" t="s">
        <v>2406</v>
      </c>
      <c r="E26706">
        <v>0</v>
      </c>
    </row>
    <row r="26707" spans="1:5" x14ac:dyDescent="0.3">
      <c r="A26707">
        <v>50020003</v>
      </c>
      <c r="B26707" t="s">
        <v>1500</v>
      </c>
      <c r="C26707" t="s">
        <v>130</v>
      </c>
      <c r="D26707" t="s">
        <v>2407</v>
      </c>
      <c r="E26707">
        <v>0</v>
      </c>
    </row>
    <row r="26708" spans="1:5" x14ac:dyDescent="0.3">
      <c r="A26708">
        <v>50020003</v>
      </c>
      <c r="B26708" t="s">
        <v>1500</v>
      </c>
      <c r="C26708" t="s">
        <v>130</v>
      </c>
      <c r="D26708" t="s">
        <v>2408</v>
      </c>
      <c r="E26708">
        <v>0</v>
      </c>
    </row>
    <row r="26709" spans="1:5" x14ac:dyDescent="0.3">
      <c r="A26709">
        <v>50020003</v>
      </c>
      <c r="B26709" t="s">
        <v>1500</v>
      </c>
      <c r="C26709" t="s">
        <v>130</v>
      </c>
      <c r="D26709" t="s">
        <v>2409</v>
      </c>
      <c r="E26709">
        <v>-7</v>
      </c>
    </row>
    <row r="26710" spans="1:5" x14ac:dyDescent="0.3">
      <c r="A26710">
        <v>50020003</v>
      </c>
      <c r="B26710" t="s">
        <v>1500</v>
      </c>
      <c r="C26710" t="s">
        <v>130</v>
      </c>
      <c r="D26710" t="s">
        <v>2410</v>
      </c>
      <c r="E26710">
        <v>0</v>
      </c>
    </row>
    <row r="26711" spans="1:5" x14ac:dyDescent="0.3">
      <c r="A26711">
        <v>50020003</v>
      </c>
      <c r="B26711" t="s">
        <v>1500</v>
      </c>
      <c r="C26711" t="s">
        <v>130</v>
      </c>
      <c r="D26711" t="s">
        <v>2411</v>
      </c>
      <c r="E26711">
        <v>-4</v>
      </c>
    </row>
    <row r="26712" spans="1:5" x14ac:dyDescent="0.3">
      <c r="A26712">
        <v>50020003</v>
      </c>
      <c r="B26712" t="s">
        <v>1500</v>
      </c>
      <c r="C26712" t="s">
        <v>130</v>
      </c>
      <c r="D26712" t="s">
        <v>2412</v>
      </c>
      <c r="E26712">
        <v>0</v>
      </c>
    </row>
    <row r="26713" spans="1:5" x14ac:dyDescent="0.3">
      <c r="A26713">
        <v>50020003</v>
      </c>
      <c r="B26713" t="s">
        <v>1500</v>
      </c>
      <c r="C26713" t="s">
        <v>130</v>
      </c>
      <c r="D26713" t="s">
        <v>2413</v>
      </c>
      <c r="E26713">
        <v>-20</v>
      </c>
    </row>
    <row r="26714" spans="1:5" x14ac:dyDescent="0.3">
      <c r="A26714">
        <v>14010002</v>
      </c>
      <c r="B26714" t="s">
        <v>1502</v>
      </c>
      <c r="C26714" t="s">
        <v>8</v>
      </c>
      <c r="D26714" t="s">
        <v>2378</v>
      </c>
      <c r="E26714">
        <v>-6</v>
      </c>
    </row>
    <row r="26715" spans="1:5" x14ac:dyDescent="0.3">
      <c r="A26715">
        <v>14010002</v>
      </c>
      <c r="B26715" t="s">
        <v>1502</v>
      </c>
      <c r="C26715" t="s">
        <v>8</v>
      </c>
      <c r="D26715" t="s">
        <v>2379</v>
      </c>
      <c r="E26715">
        <v>0</v>
      </c>
    </row>
    <row r="26716" spans="1:5" x14ac:dyDescent="0.3">
      <c r="A26716">
        <v>14010002</v>
      </c>
      <c r="B26716" t="s">
        <v>1502</v>
      </c>
      <c r="C26716" t="s">
        <v>8</v>
      </c>
      <c r="D26716" t="s">
        <v>2380</v>
      </c>
      <c r="E26716">
        <v>0</v>
      </c>
    </row>
    <row r="26717" spans="1:5" x14ac:dyDescent="0.3">
      <c r="A26717">
        <v>14010002</v>
      </c>
      <c r="B26717" t="s">
        <v>1502</v>
      </c>
      <c r="C26717" t="s">
        <v>8</v>
      </c>
      <c r="D26717" t="s">
        <v>2381</v>
      </c>
      <c r="E26717">
        <v>-56</v>
      </c>
    </row>
    <row r="26718" spans="1:5" x14ac:dyDescent="0.3">
      <c r="A26718">
        <v>14010002</v>
      </c>
      <c r="B26718" t="s">
        <v>1502</v>
      </c>
      <c r="C26718" t="s">
        <v>8</v>
      </c>
      <c r="D26718" t="s">
        <v>2382</v>
      </c>
      <c r="E26718">
        <v>0</v>
      </c>
    </row>
    <row r="26719" spans="1:5" x14ac:dyDescent="0.3">
      <c r="A26719">
        <v>14010002</v>
      </c>
      <c r="B26719" t="s">
        <v>1502</v>
      </c>
      <c r="C26719" t="s">
        <v>8</v>
      </c>
      <c r="D26719" t="s">
        <v>2383</v>
      </c>
      <c r="E26719">
        <v>0</v>
      </c>
    </row>
    <row r="26720" spans="1:5" x14ac:dyDescent="0.3">
      <c r="A26720">
        <v>14010002</v>
      </c>
      <c r="B26720" t="s">
        <v>1502</v>
      </c>
      <c r="C26720" t="s">
        <v>8</v>
      </c>
      <c r="D26720" t="s">
        <v>2384</v>
      </c>
      <c r="E26720">
        <v>0</v>
      </c>
    </row>
    <row r="26721" spans="1:5" x14ac:dyDescent="0.3">
      <c r="A26721">
        <v>14010002</v>
      </c>
      <c r="B26721" t="s">
        <v>1502</v>
      </c>
      <c r="C26721" t="s">
        <v>8</v>
      </c>
      <c r="D26721" t="s">
        <v>2385</v>
      </c>
      <c r="E26721">
        <v>0</v>
      </c>
    </row>
    <row r="26722" spans="1:5" x14ac:dyDescent="0.3">
      <c r="A26722">
        <v>14010002</v>
      </c>
      <c r="B26722" t="s">
        <v>1502</v>
      </c>
      <c r="C26722" t="s">
        <v>8</v>
      </c>
      <c r="D26722" t="s">
        <v>2386</v>
      </c>
      <c r="E26722">
        <v>0</v>
      </c>
    </row>
    <row r="26723" spans="1:5" x14ac:dyDescent="0.3">
      <c r="A26723">
        <v>14010002</v>
      </c>
      <c r="B26723" t="s">
        <v>1502</v>
      </c>
      <c r="C26723" t="s">
        <v>8</v>
      </c>
      <c r="D26723" t="s">
        <v>2387</v>
      </c>
      <c r="E26723">
        <v>0</v>
      </c>
    </row>
    <row r="26724" spans="1:5" x14ac:dyDescent="0.3">
      <c r="A26724">
        <v>14010002</v>
      </c>
      <c r="B26724" t="s">
        <v>1502</v>
      </c>
      <c r="C26724" t="s">
        <v>8</v>
      </c>
      <c r="D26724" t="s">
        <v>2388</v>
      </c>
      <c r="E26724">
        <v>0</v>
      </c>
    </row>
    <row r="26725" spans="1:5" x14ac:dyDescent="0.3">
      <c r="A26725">
        <v>14010002</v>
      </c>
      <c r="B26725" t="s">
        <v>1502</v>
      </c>
      <c r="C26725" t="s">
        <v>8</v>
      </c>
      <c r="D26725" t="s">
        <v>2389</v>
      </c>
      <c r="E26725">
        <v>0</v>
      </c>
    </row>
    <row r="26726" spans="1:5" x14ac:dyDescent="0.3">
      <c r="A26726">
        <v>14010002</v>
      </c>
      <c r="B26726" t="s">
        <v>1502</v>
      </c>
      <c r="C26726" t="s">
        <v>8</v>
      </c>
      <c r="D26726" t="s">
        <v>2390</v>
      </c>
      <c r="E26726">
        <v>0</v>
      </c>
    </row>
    <row r="26727" spans="1:5" x14ac:dyDescent="0.3">
      <c r="A26727">
        <v>14010002</v>
      </c>
      <c r="B26727" t="s">
        <v>1502</v>
      </c>
      <c r="C26727" t="s">
        <v>8</v>
      </c>
      <c r="D26727" t="s">
        <v>2391</v>
      </c>
      <c r="E26727">
        <v>0</v>
      </c>
    </row>
    <row r="26728" spans="1:5" x14ac:dyDescent="0.3">
      <c r="A26728">
        <v>14010002</v>
      </c>
      <c r="B26728" t="s">
        <v>1502</v>
      </c>
      <c r="C26728" t="s">
        <v>8</v>
      </c>
      <c r="D26728" t="s">
        <v>2392</v>
      </c>
      <c r="E26728">
        <v>0</v>
      </c>
    </row>
    <row r="26729" spans="1:5" x14ac:dyDescent="0.3">
      <c r="A26729">
        <v>14010002</v>
      </c>
      <c r="B26729" t="s">
        <v>1502</v>
      </c>
      <c r="C26729" t="s">
        <v>8</v>
      </c>
      <c r="D26729" t="s">
        <v>2393</v>
      </c>
      <c r="E26729">
        <v>0</v>
      </c>
    </row>
    <row r="26730" spans="1:5" x14ac:dyDescent="0.3">
      <c r="A26730">
        <v>14010002</v>
      </c>
      <c r="B26730" t="s">
        <v>1502</v>
      </c>
      <c r="C26730" t="s">
        <v>8</v>
      </c>
      <c r="D26730" t="s">
        <v>2394</v>
      </c>
      <c r="E26730">
        <v>0</v>
      </c>
    </row>
    <row r="26731" spans="1:5" x14ac:dyDescent="0.3">
      <c r="A26731">
        <v>14010002</v>
      </c>
      <c r="B26731" t="s">
        <v>1502</v>
      </c>
      <c r="C26731" t="s">
        <v>8</v>
      </c>
      <c r="D26731" t="s">
        <v>2395</v>
      </c>
      <c r="E26731">
        <v>0</v>
      </c>
    </row>
    <row r="26732" spans="1:5" x14ac:dyDescent="0.3">
      <c r="A26732">
        <v>14010002</v>
      </c>
      <c r="B26732" t="s">
        <v>1502</v>
      </c>
      <c r="C26732" t="s">
        <v>8</v>
      </c>
      <c r="D26732" t="s">
        <v>2396</v>
      </c>
      <c r="E26732">
        <v>0</v>
      </c>
    </row>
    <row r="26733" spans="1:5" x14ac:dyDescent="0.3">
      <c r="A26733">
        <v>14010002</v>
      </c>
      <c r="B26733" t="s">
        <v>1502</v>
      </c>
      <c r="C26733" t="s">
        <v>8</v>
      </c>
      <c r="D26733" t="s">
        <v>2397</v>
      </c>
      <c r="E26733">
        <v>0</v>
      </c>
    </row>
    <row r="26734" spans="1:5" x14ac:dyDescent="0.3">
      <c r="A26734">
        <v>14010002</v>
      </c>
      <c r="B26734" t="s">
        <v>1502</v>
      </c>
      <c r="C26734" t="s">
        <v>8</v>
      </c>
      <c r="D26734" t="s">
        <v>2398</v>
      </c>
      <c r="E26734">
        <v>0</v>
      </c>
    </row>
    <row r="26735" spans="1:5" x14ac:dyDescent="0.3">
      <c r="A26735">
        <v>14010002</v>
      </c>
      <c r="B26735" t="s">
        <v>1502</v>
      </c>
      <c r="C26735" t="s">
        <v>8</v>
      </c>
      <c r="D26735" t="s">
        <v>2399</v>
      </c>
      <c r="E26735">
        <v>-12</v>
      </c>
    </row>
    <row r="26736" spans="1:5" x14ac:dyDescent="0.3">
      <c r="A26736">
        <v>14010002</v>
      </c>
      <c r="B26736" t="s">
        <v>1502</v>
      </c>
      <c r="C26736" t="s">
        <v>8</v>
      </c>
      <c r="D26736" t="s">
        <v>2400</v>
      </c>
      <c r="E26736">
        <v>0</v>
      </c>
    </row>
    <row r="26737" spans="1:5" x14ac:dyDescent="0.3">
      <c r="A26737">
        <v>14010002</v>
      </c>
      <c r="B26737" t="s">
        <v>1502</v>
      </c>
      <c r="C26737" t="s">
        <v>8</v>
      </c>
      <c r="D26737" t="s">
        <v>2401</v>
      </c>
      <c r="E26737">
        <v>-1</v>
      </c>
    </row>
    <row r="26738" spans="1:5" x14ac:dyDescent="0.3">
      <c r="A26738">
        <v>14010002</v>
      </c>
      <c r="B26738" t="s">
        <v>1502</v>
      </c>
      <c r="C26738" t="s">
        <v>8</v>
      </c>
      <c r="D26738" t="s">
        <v>2402</v>
      </c>
      <c r="E26738">
        <v>0</v>
      </c>
    </row>
    <row r="26739" spans="1:5" x14ac:dyDescent="0.3">
      <c r="A26739">
        <v>14010002</v>
      </c>
      <c r="B26739" t="s">
        <v>1502</v>
      </c>
      <c r="C26739" t="s">
        <v>8</v>
      </c>
      <c r="D26739" t="s">
        <v>2403</v>
      </c>
      <c r="E26739">
        <v>0</v>
      </c>
    </row>
    <row r="26740" spans="1:5" x14ac:dyDescent="0.3">
      <c r="A26740">
        <v>14010002</v>
      </c>
      <c r="B26740" t="s">
        <v>1502</v>
      </c>
      <c r="C26740" t="s">
        <v>8</v>
      </c>
      <c r="D26740" t="s">
        <v>2404</v>
      </c>
      <c r="E26740">
        <v>-22</v>
      </c>
    </row>
    <row r="26741" spans="1:5" x14ac:dyDescent="0.3">
      <c r="A26741">
        <v>14010002</v>
      </c>
      <c r="B26741" t="s">
        <v>1502</v>
      </c>
      <c r="C26741" t="s">
        <v>8</v>
      </c>
      <c r="D26741" t="s">
        <v>2405</v>
      </c>
      <c r="E26741">
        <v>0</v>
      </c>
    </row>
    <row r="26742" spans="1:5" x14ac:dyDescent="0.3">
      <c r="A26742">
        <v>14010002</v>
      </c>
      <c r="B26742" t="s">
        <v>1502</v>
      </c>
      <c r="C26742" t="s">
        <v>8</v>
      </c>
      <c r="D26742" t="s">
        <v>2406</v>
      </c>
      <c r="E26742">
        <v>0</v>
      </c>
    </row>
    <row r="26743" spans="1:5" x14ac:dyDescent="0.3">
      <c r="A26743">
        <v>14010002</v>
      </c>
      <c r="B26743" t="s">
        <v>1502</v>
      </c>
      <c r="C26743" t="s">
        <v>8</v>
      </c>
      <c r="D26743" t="s">
        <v>2407</v>
      </c>
      <c r="E26743">
        <v>0</v>
      </c>
    </row>
    <row r="26744" spans="1:5" x14ac:dyDescent="0.3">
      <c r="A26744">
        <v>14010002</v>
      </c>
      <c r="B26744" t="s">
        <v>1502</v>
      </c>
      <c r="C26744" t="s">
        <v>8</v>
      </c>
      <c r="D26744" t="s">
        <v>2408</v>
      </c>
      <c r="E26744">
        <v>0</v>
      </c>
    </row>
    <row r="26745" spans="1:5" x14ac:dyDescent="0.3">
      <c r="A26745">
        <v>14010002</v>
      </c>
      <c r="B26745" t="s">
        <v>1502</v>
      </c>
      <c r="C26745" t="s">
        <v>8</v>
      </c>
      <c r="D26745" t="s">
        <v>2409</v>
      </c>
      <c r="E26745">
        <v>0</v>
      </c>
    </row>
    <row r="26746" spans="1:5" x14ac:dyDescent="0.3">
      <c r="A26746">
        <v>14010002</v>
      </c>
      <c r="B26746" t="s">
        <v>1502</v>
      </c>
      <c r="C26746" t="s">
        <v>8</v>
      </c>
      <c r="D26746" t="s">
        <v>2410</v>
      </c>
      <c r="E26746">
        <v>0</v>
      </c>
    </row>
    <row r="26747" spans="1:5" x14ac:dyDescent="0.3">
      <c r="A26747">
        <v>14010002</v>
      </c>
      <c r="B26747" t="s">
        <v>1502</v>
      </c>
      <c r="C26747" t="s">
        <v>8</v>
      </c>
      <c r="D26747" t="s">
        <v>2411</v>
      </c>
      <c r="E26747">
        <v>0</v>
      </c>
    </row>
    <row r="26748" spans="1:5" x14ac:dyDescent="0.3">
      <c r="A26748">
        <v>14010002</v>
      </c>
      <c r="B26748" t="s">
        <v>1502</v>
      </c>
      <c r="C26748" t="s">
        <v>8</v>
      </c>
      <c r="D26748" t="s">
        <v>2412</v>
      </c>
      <c r="E26748">
        <v>0</v>
      </c>
    </row>
    <row r="26749" spans="1:5" x14ac:dyDescent="0.3">
      <c r="A26749">
        <v>14010002</v>
      </c>
      <c r="B26749" t="s">
        <v>1502</v>
      </c>
      <c r="C26749" t="s">
        <v>8</v>
      </c>
      <c r="D26749" t="s">
        <v>2413</v>
      </c>
      <c r="E26749">
        <v>0</v>
      </c>
    </row>
    <row r="26750" spans="1:5" x14ac:dyDescent="0.3">
      <c r="A26750">
        <v>65050049</v>
      </c>
      <c r="B26750" t="s">
        <v>1504</v>
      </c>
      <c r="C26750" t="s">
        <v>8</v>
      </c>
      <c r="D26750" t="s">
        <v>2378</v>
      </c>
      <c r="E26750">
        <v>0</v>
      </c>
    </row>
    <row r="26751" spans="1:5" x14ac:dyDescent="0.3">
      <c r="A26751">
        <v>65050049</v>
      </c>
      <c r="B26751" t="s">
        <v>1504</v>
      </c>
      <c r="C26751" t="s">
        <v>8</v>
      </c>
      <c r="D26751" t="s">
        <v>2379</v>
      </c>
      <c r="E26751">
        <v>0</v>
      </c>
    </row>
    <row r="26752" spans="1:5" x14ac:dyDescent="0.3">
      <c r="A26752">
        <v>65050049</v>
      </c>
      <c r="B26752" t="s">
        <v>1504</v>
      </c>
      <c r="C26752" t="s">
        <v>8</v>
      </c>
      <c r="D26752" t="s">
        <v>2380</v>
      </c>
      <c r="E26752">
        <v>0</v>
      </c>
    </row>
    <row r="26753" spans="1:5" x14ac:dyDescent="0.3">
      <c r="A26753">
        <v>65050049</v>
      </c>
      <c r="B26753" t="s">
        <v>1504</v>
      </c>
      <c r="C26753" t="s">
        <v>8</v>
      </c>
      <c r="D26753" t="s">
        <v>2381</v>
      </c>
      <c r="E26753">
        <v>0</v>
      </c>
    </row>
    <row r="26754" spans="1:5" x14ac:dyDescent="0.3">
      <c r="A26754">
        <v>65050049</v>
      </c>
      <c r="B26754" t="s">
        <v>1504</v>
      </c>
      <c r="C26754" t="s">
        <v>8</v>
      </c>
      <c r="D26754" t="s">
        <v>2382</v>
      </c>
      <c r="E26754">
        <v>-4</v>
      </c>
    </row>
    <row r="26755" spans="1:5" x14ac:dyDescent="0.3">
      <c r="A26755">
        <v>65050049</v>
      </c>
      <c r="B26755" t="s">
        <v>1504</v>
      </c>
      <c r="C26755" t="s">
        <v>8</v>
      </c>
      <c r="D26755" t="s">
        <v>2383</v>
      </c>
      <c r="E26755">
        <v>-2</v>
      </c>
    </row>
    <row r="26756" spans="1:5" x14ac:dyDescent="0.3">
      <c r="A26756">
        <v>65050049</v>
      </c>
      <c r="B26756" t="s">
        <v>1504</v>
      </c>
      <c r="C26756" t="s">
        <v>8</v>
      </c>
      <c r="D26756" t="s">
        <v>2384</v>
      </c>
      <c r="E26756">
        <v>-6</v>
      </c>
    </row>
    <row r="26757" spans="1:5" x14ac:dyDescent="0.3">
      <c r="A26757">
        <v>65050049</v>
      </c>
      <c r="B26757" t="s">
        <v>1504</v>
      </c>
      <c r="C26757" t="s">
        <v>8</v>
      </c>
      <c r="D26757" t="s">
        <v>2385</v>
      </c>
      <c r="E26757">
        <v>0</v>
      </c>
    </row>
    <row r="26758" spans="1:5" x14ac:dyDescent="0.3">
      <c r="A26758">
        <v>65050049</v>
      </c>
      <c r="B26758" t="s">
        <v>1504</v>
      </c>
      <c r="C26758" t="s">
        <v>8</v>
      </c>
      <c r="D26758" t="s">
        <v>2386</v>
      </c>
      <c r="E26758">
        <v>0</v>
      </c>
    </row>
    <row r="26759" spans="1:5" x14ac:dyDescent="0.3">
      <c r="A26759">
        <v>65050049</v>
      </c>
      <c r="B26759" t="s">
        <v>1504</v>
      </c>
      <c r="C26759" t="s">
        <v>8</v>
      </c>
      <c r="D26759" t="s">
        <v>2387</v>
      </c>
      <c r="E26759">
        <v>-4</v>
      </c>
    </row>
    <row r="26760" spans="1:5" x14ac:dyDescent="0.3">
      <c r="A26760">
        <v>65050049</v>
      </c>
      <c r="B26760" t="s">
        <v>1504</v>
      </c>
      <c r="C26760" t="s">
        <v>8</v>
      </c>
      <c r="D26760" t="s">
        <v>2388</v>
      </c>
      <c r="E26760">
        <v>-4</v>
      </c>
    </row>
    <row r="26761" spans="1:5" x14ac:dyDescent="0.3">
      <c r="A26761">
        <v>65050049</v>
      </c>
      <c r="B26761" t="s">
        <v>1504</v>
      </c>
      <c r="C26761" t="s">
        <v>8</v>
      </c>
      <c r="D26761" t="s">
        <v>2389</v>
      </c>
      <c r="E26761">
        <v>-6</v>
      </c>
    </row>
    <row r="26762" spans="1:5" x14ac:dyDescent="0.3">
      <c r="A26762">
        <v>65050049</v>
      </c>
      <c r="B26762" t="s">
        <v>1504</v>
      </c>
      <c r="C26762" t="s">
        <v>8</v>
      </c>
      <c r="D26762" t="s">
        <v>2390</v>
      </c>
      <c r="E26762">
        <v>0</v>
      </c>
    </row>
    <row r="26763" spans="1:5" x14ac:dyDescent="0.3">
      <c r="A26763">
        <v>65050049</v>
      </c>
      <c r="B26763" t="s">
        <v>1504</v>
      </c>
      <c r="C26763" t="s">
        <v>8</v>
      </c>
      <c r="D26763" t="s">
        <v>2391</v>
      </c>
      <c r="E26763">
        <v>-4</v>
      </c>
    </row>
    <row r="26764" spans="1:5" x14ac:dyDescent="0.3">
      <c r="A26764">
        <v>65050049</v>
      </c>
      <c r="B26764" t="s">
        <v>1504</v>
      </c>
      <c r="C26764" t="s">
        <v>8</v>
      </c>
      <c r="D26764" t="s">
        <v>2392</v>
      </c>
      <c r="E26764">
        <v>0</v>
      </c>
    </row>
    <row r="26765" spans="1:5" x14ac:dyDescent="0.3">
      <c r="A26765">
        <v>65050049</v>
      </c>
      <c r="B26765" t="s">
        <v>1504</v>
      </c>
      <c r="C26765" t="s">
        <v>8</v>
      </c>
      <c r="D26765" t="s">
        <v>2393</v>
      </c>
      <c r="E26765">
        <v>0</v>
      </c>
    </row>
    <row r="26766" spans="1:5" x14ac:dyDescent="0.3">
      <c r="A26766">
        <v>65050049</v>
      </c>
      <c r="B26766" t="s">
        <v>1504</v>
      </c>
      <c r="C26766" t="s">
        <v>8</v>
      </c>
      <c r="D26766" t="s">
        <v>2394</v>
      </c>
      <c r="E26766">
        <v>0</v>
      </c>
    </row>
    <row r="26767" spans="1:5" x14ac:dyDescent="0.3">
      <c r="A26767">
        <v>65050049</v>
      </c>
      <c r="B26767" t="s">
        <v>1504</v>
      </c>
      <c r="C26767" t="s">
        <v>8</v>
      </c>
      <c r="D26767" t="s">
        <v>2395</v>
      </c>
      <c r="E26767">
        <v>-6</v>
      </c>
    </row>
    <row r="26768" spans="1:5" x14ac:dyDescent="0.3">
      <c r="A26768">
        <v>65050049</v>
      </c>
      <c r="B26768" t="s">
        <v>1504</v>
      </c>
      <c r="C26768" t="s">
        <v>8</v>
      </c>
      <c r="D26768" t="s">
        <v>2396</v>
      </c>
      <c r="E26768">
        <v>0</v>
      </c>
    </row>
    <row r="26769" spans="1:5" x14ac:dyDescent="0.3">
      <c r="A26769">
        <v>65050049</v>
      </c>
      <c r="B26769" t="s">
        <v>1504</v>
      </c>
      <c r="C26769" t="s">
        <v>8</v>
      </c>
      <c r="D26769" t="s">
        <v>2397</v>
      </c>
      <c r="E26769">
        <v>0</v>
      </c>
    </row>
    <row r="26770" spans="1:5" x14ac:dyDescent="0.3">
      <c r="A26770">
        <v>65050049</v>
      </c>
      <c r="B26770" t="s">
        <v>1504</v>
      </c>
      <c r="C26770" t="s">
        <v>8</v>
      </c>
      <c r="D26770" t="s">
        <v>2398</v>
      </c>
      <c r="E26770">
        <v>-3</v>
      </c>
    </row>
    <row r="26771" spans="1:5" x14ac:dyDescent="0.3">
      <c r="A26771">
        <v>65050049</v>
      </c>
      <c r="B26771" t="s">
        <v>1504</v>
      </c>
      <c r="C26771" t="s">
        <v>8</v>
      </c>
      <c r="D26771" t="s">
        <v>2399</v>
      </c>
      <c r="E26771">
        <v>0</v>
      </c>
    </row>
    <row r="26772" spans="1:5" x14ac:dyDescent="0.3">
      <c r="A26772">
        <v>65050049</v>
      </c>
      <c r="B26772" t="s">
        <v>1504</v>
      </c>
      <c r="C26772" t="s">
        <v>8</v>
      </c>
      <c r="D26772" t="s">
        <v>2400</v>
      </c>
      <c r="E26772">
        <v>0</v>
      </c>
    </row>
    <row r="26773" spans="1:5" x14ac:dyDescent="0.3">
      <c r="A26773">
        <v>65050049</v>
      </c>
      <c r="B26773" t="s">
        <v>1504</v>
      </c>
      <c r="C26773" t="s">
        <v>8</v>
      </c>
      <c r="D26773" t="s">
        <v>2401</v>
      </c>
      <c r="E26773">
        <v>0</v>
      </c>
    </row>
    <row r="26774" spans="1:5" x14ac:dyDescent="0.3">
      <c r="A26774">
        <v>65050049</v>
      </c>
      <c r="B26774" t="s">
        <v>1504</v>
      </c>
      <c r="C26774" t="s">
        <v>8</v>
      </c>
      <c r="D26774" t="s">
        <v>2402</v>
      </c>
      <c r="E26774">
        <v>0</v>
      </c>
    </row>
    <row r="26775" spans="1:5" x14ac:dyDescent="0.3">
      <c r="A26775">
        <v>65050049</v>
      </c>
      <c r="B26775" t="s">
        <v>1504</v>
      </c>
      <c r="C26775" t="s">
        <v>8</v>
      </c>
      <c r="D26775" t="s">
        <v>2403</v>
      </c>
      <c r="E26775">
        <v>-2</v>
      </c>
    </row>
    <row r="26776" spans="1:5" x14ac:dyDescent="0.3">
      <c r="A26776">
        <v>65050049</v>
      </c>
      <c r="B26776" t="s">
        <v>1504</v>
      </c>
      <c r="C26776" t="s">
        <v>8</v>
      </c>
      <c r="D26776" t="s">
        <v>2404</v>
      </c>
      <c r="E26776">
        <v>0</v>
      </c>
    </row>
    <row r="26777" spans="1:5" x14ac:dyDescent="0.3">
      <c r="A26777">
        <v>65050049</v>
      </c>
      <c r="B26777" t="s">
        <v>1504</v>
      </c>
      <c r="C26777" t="s">
        <v>8</v>
      </c>
      <c r="D26777" t="s">
        <v>2405</v>
      </c>
      <c r="E26777">
        <v>0</v>
      </c>
    </row>
    <row r="26778" spans="1:5" x14ac:dyDescent="0.3">
      <c r="A26778">
        <v>65050049</v>
      </c>
      <c r="B26778" t="s">
        <v>1504</v>
      </c>
      <c r="C26778" t="s">
        <v>8</v>
      </c>
      <c r="D26778" t="s">
        <v>2406</v>
      </c>
      <c r="E26778">
        <v>0</v>
      </c>
    </row>
    <row r="26779" spans="1:5" x14ac:dyDescent="0.3">
      <c r="A26779">
        <v>65050049</v>
      </c>
      <c r="B26779" t="s">
        <v>1504</v>
      </c>
      <c r="C26779" t="s">
        <v>8</v>
      </c>
      <c r="D26779" t="s">
        <v>2407</v>
      </c>
      <c r="E26779">
        <v>0</v>
      </c>
    </row>
    <row r="26780" spans="1:5" x14ac:dyDescent="0.3">
      <c r="A26780">
        <v>65050049</v>
      </c>
      <c r="B26780" t="s">
        <v>1504</v>
      </c>
      <c r="C26780" t="s">
        <v>8</v>
      </c>
      <c r="D26780" t="s">
        <v>2408</v>
      </c>
      <c r="E26780">
        <v>0</v>
      </c>
    </row>
    <row r="26781" spans="1:5" x14ac:dyDescent="0.3">
      <c r="A26781">
        <v>65050049</v>
      </c>
      <c r="B26781" t="s">
        <v>1504</v>
      </c>
      <c r="C26781" t="s">
        <v>8</v>
      </c>
      <c r="D26781" t="s">
        <v>2409</v>
      </c>
      <c r="E26781">
        <v>-10</v>
      </c>
    </row>
    <row r="26782" spans="1:5" x14ac:dyDescent="0.3">
      <c r="A26782">
        <v>65050049</v>
      </c>
      <c r="B26782" t="s">
        <v>1504</v>
      </c>
      <c r="C26782" t="s">
        <v>8</v>
      </c>
      <c r="D26782" t="s">
        <v>2410</v>
      </c>
      <c r="E26782">
        <v>0</v>
      </c>
    </row>
    <row r="26783" spans="1:5" x14ac:dyDescent="0.3">
      <c r="A26783">
        <v>65050049</v>
      </c>
      <c r="B26783" t="s">
        <v>1504</v>
      </c>
      <c r="C26783" t="s">
        <v>8</v>
      </c>
      <c r="D26783" t="s">
        <v>2411</v>
      </c>
      <c r="E26783">
        <v>-2</v>
      </c>
    </row>
    <row r="26784" spans="1:5" x14ac:dyDescent="0.3">
      <c r="A26784">
        <v>65050049</v>
      </c>
      <c r="B26784" t="s">
        <v>1504</v>
      </c>
      <c r="C26784" t="s">
        <v>8</v>
      </c>
      <c r="D26784" t="s">
        <v>2412</v>
      </c>
      <c r="E26784">
        <v>0</v>
      </c>
    </row>
    <row r="26785" spans="1:5" x14ac:dyDescent="0.3">
      <c r="A26785">
        <v>65050049</v>
      </c>
      <c r="B26785" t="s">
        <v>1504</v>
      </c>
      <c r="C26785" t="s">
        <v>8</v>
      </c>
      <c r="D26785" t="s">
        <v>2413</v>
      </c>
      <c r="E26785">
        <v>0</v>
      </c>
    </row>
    <row r="26786" spans="1:5" x14ac:dyDescent="0.3">
      <c r="A26786">
        <v>37010006</v>
      </c>
      <c r="B26786" t="s">
        <v>1506</v>
      </c>
      <c r="C26786" t="s">
        <v>976</v>
      </c>
      <c r="D26786" t="s">
        <v>2378</v>
      </c>
      <c r="E26786">
        <v>-40</v>
      </c>
    </row>
    <row r="26787" spans="1:5" x14ac:dyDescent="0.3">
      <c r="A26787">
        <v>37010006</v>
      </c>
      <c r="B26787" t="s">
        <v>1506</v>
      </c>
      <c r="C26787" t="s">
        <v>976</v>
      </c>
      <c r="D26787" t="s">
        <v>2379</v>
      </c>
      <c r="E26787">
        <v>0</v>
      </c>
    </row>
    <row r="26788" spans="1:5" x14ac:dyDescent="0.3">
      <c r="A26788">
        <v>37010006</v>
      </c>
      <c r="B26788" t="s">
        <v>1506</v>
      </c>
      <c r="C26788" t="s">
        <v>976</v>
      </c>
      <c r="D26788" t="s">
        <v>2380</v>
      </c>
      <c r="E26788">
        <v>0</v>
      </c>
    </row>
    <row r="26789" spans="1:5" x14ac:dyDescent="0.3">
      <c r="A26789">
        <v>37010006</v>
      </c>
      <c r="B26789" t="s">
        <v>1506</v>
      </c>
      <c r="C26789" t="s">
        <v>976</v>
      </c>
      <c r="D26789" t="s">
        <v>2381</v>
      </c>
      <c r="E26789">
        <v>0</v>
      </c>
    </row>
    <row r="26790" spans="1:5" x14ac:dyDescent="0.3">
      <c r="A26790">
        <v>37010006</v>
      </c>
      <c r="B26790" t="s">
        <v>1506</v>
      </c>
      <c r="C26790" t="s">
        <v>976</v>
      </c>
      <c r="D26790" t="s">
        <v>2382</v>
      </c>
      <c r="E26790">
        <v>0</v>
      </c>
    </row>
    <row r="26791" spans="1:5" x14ac:dyDescent="0.3">
      <c r="A26791">
        <v>37010006</v>
      </c>
      <c r="B26791" t="s">
        <v>1506</v>
      </c>
      <c r="C26791" t="s">
        <v>976</v>
      </c>
      <c r="D26791" t="s">
        <v>2383</v>
      </c>
      <c r="E26791">
        <v>0</v>
      </c>
    </row>
    <row r="26792" spans="1:5" x14ac:dyDescent="0.3">
      <c r="A26792">
        <v>37010006</v>
      </c>
      <c r="B26792" t="s">
        <v>1506</v>
      </c>
      <c r="C26792" t="s">
        <v>976</v>
      </c>
      <c r="D26792" t="s">
        <v>2384</v>
      </c>
      <c r="E26792">
        <v>-5</v>
      </c>
    </row>
    <row r="26793" spans="1:5" x14ac:dyDescent="0.3">
      <c r="A26793">
        <v>37010006</v>
      </c>
      <c r="B26793" t="s">
        <v>1506</v>
      </c>
      <c r="C26793" t="s">
        <v>976</v>
      </c>
      <c r="D26793" t="s">
        <v>2385</v>
      </c>
      <c r="E26793">
        <v>-20</v>
      </c>
    </row>
    <row r="26794" spans="1:5" x14ac:dyDescent="0.3">
      <c r="A26794">
        <v>37010006</v>
      </c>
      <c r="B26794" t="s">
        <v>1506</v>
      </c>
      <c r="C26794" t="s">
        <v>976</v>
      </c>
      <c r="D26794" t="s">
        <v>2386</v>
      </c>
      <c r="E26794">
        <v>0</v>
      </c>
    </row>
    <row r="26795" spans="1:5" x14ac:dyDescent="0.3">
      <c r="A26795">
        <v>37010006</v>
      </c>
      <c r="B26795" t="s">
        <v>1506</v>
      </c>
      <c r="C26795" t="s">
        <v>976</v>
      </c>
      <c r="D26795" t="s">
        <v>2387</v>
      </c>
      <c r="E26795">
        <v>0</v>
      </c>
    </row>
    <row r="26796" spans="1:5" x14ac:dyDescent="0.3">
      <c r="A26796">
        <v>37010006</v>
      </c>
      <c r="B26796" t="s">
        <v>1506</v>
      </c>
      <c r="C26796" t="s">
        <v>976</v>
      </c>
      <c r="D26796" t="s">
        <v>2388</v>
      </c>
      <c r="E26796">
        <v>0</v>
      </c>
    </row>
    <row r="26797" spans="1:5" x14ac:dyDescent="0.3">
      <c r="A26797">
        <v>37010006</v>
      </c>
      <c r="B26797" t="s">
        <v>1506</v>
      </c>
      <c r="C26797" t="s">
        <v>976</v>
      </c>
      <c r="D26797" t="s">
        <v>2389</v>
      </c>
      <c r="E26797">
        <v>0</v>
      </c>
    </row>
    <row r="26798" spans="1:5" x14ac:dyDescent="0.3">
      <c r="A26798">
        <v>37010006</v>
      </c>
      <c r="B26798" t="s">
        <v>1506</v>
      </c>
      <c r="C26798" t="s">
        <v>976</v>
      </c>
      <c r="D26798" t="s">
        <v>2390</v>
      </c>
      <c r="E26798">
        <v>0</v>
      </c>
    </row>
    <row r="26799" spans="1:5" x14ac:dyDescent="0.3">
      <c r="A26799">
        <v>37010006</v>
      </c>
      <c r="B26799" t="s">
        <v>1506</v>
      </c>
      <c r="C26799" t="s">
        <v>976</v>
      </c>
      <c r="D26799" t="s">
        <v>2391</v>
      </c>
      <c r="E26799">
        <v>-20</v>
      </c>
    </row>
    <row r="26800" spans="1:5" x14ac:dyDescent="0.3">
      <c r="A26800">
        <v>37010006</v>
      </c>
      <c r="B26800" t="s">
        <v>1506</v>
      </c>
      <c r="C26800" t="s">
        <v>976</v>
      </c>
      <c r="D26800" t="s">
        <v>2392</v>
      </c>
      <c r="E26800">
        <v>0</v>
      </c>
    </row>
    <row r="26801" spans="1:5" x14ac:dyDescent="0.3">
      <c r="A26801">
        <v>37010006</v>
      </c>
      <c r="B26801" t="s">
        <v>1506</v>
      </c>
      <c r="C26801" t="s">
        <v>976</v>
      </c>
      <c r="D26801" t="s">
        <v>2393</v>
      </c>
      <c r="E26801">
        <v>0</v>
      </c>
    </row>
    <row r="26802" spans="1:5" x14ac:dyDescent="0.3">
      <c r="A26802">
        <v>37010006</v>
      </c>
      <c r="B26802" t="s">
        <v>1506</v>
      </c>
      <c r="C26802" t="s">
        <v>976</v>
      </c>
      <c r="D26802" t="s">
        <v>2394</v>
      </c>
      <c r="E26802">
        <v>0</v>
      </c>
    </row>
    <row r="26803" spans="1:5" x14ac:dyDescent="0.3">
      <c r="A26803">
        <v>37010006</v>
      </c>
      <c r="B26803" t="s">
        <v>1506</v>
      </c>
      <c r="C26803" t="s">
        <v>976</v>
      </c>
      <c r="D26803" t="s">
        <v>2395</v>
      </c>
      <c r="E26803">
        <v>0</v>
      </c>
    </row>
    <row r="26804" spans="1:5" x14ac:dyDescent="0.3">
      <c r="A26804">
        <v>37010006</v>
      </c>
      <c r="B26804" t="s">
        <v>1506</v>
      </c>
      <c r="C26804" t="s">
        <v>976</v>
      </c>
      <c r="D26804" t="s">
        <v>2396</v>
      </c>
      <c r="E26804">
        <v>0</v>
      </c>
    </row>
    <row r="26805" spans="1:5" x14ac:dyDescent="0.3">
      <c r="A26805">
        <v>37010006</v>
      </c>
      <c r="B26805" t="s">
        <v>1506</v>
      </c>
      <c r="C26805" t="s">
        <v>976</v>
      </c>
      <c r="D26805" t="s">
        <v>2397</v>
      </c>
      <c r="E26805">
        <v>0</v>
      </c>
    </row>
    <row r="26806" spans="1:5" x14ac:dyDescent="0.3">
      <c r="A26806">
        <v>37010006</v>
      </c>
      <c r="B26806" t="s">
        <v>1506</v>
      </c>
      <c r="C26806" t="s">
        <v>976</v>
      </c>
      <c r="D26806" t="s">
        <v>2398</v>
      </c>
      <c r="E26806">
        <v>-15</v>
      </c>
    </row>
    <row r="26807" spans="1:5" x14ac:dyDescent="0.3">
      <c r="A26807">
        <v>37010006</v>
      </c>
      <c r="B26807" t="s">
        <v>1506</v>
      </c>
      <c r="C26807" t="s">
        <v>976</v>
      </c>
      <c r="D26807" t="s">
        <v>2399</v>
      </c>
      <c r="E26807">
        <v>0</v>
      </c>
    </row>
    <row r="26808" spans="1:5" x14ac:dyDescent="0.3">
      <c r="A26808">
        <v>37010006</v>
      </c>
      <c r="B26808" t="s">
        <v>1506</v>
      </c>
      <c r="C26808" t="s">
        <v>976</v>
      </c>
      <c r="D26808" t="s">
        <v>2400</v>
      </c>
      <c r="E26808">
        <v>0</v>
      </c>
    </row>
    <row r="26809" spans="1:5" x14ac:dyDescent="0.3">
      <c r="A26809">
        <v>37010006</v>
      </c>
      <c r="B26809" t="s">
        <v>1506</v>
      </c>
      <c r="C26809" t="s">
        <v>976</v>
      </c>
      <c r="D26809" t="s">
        <v>2401</v>
      </c>
      <c r="E26809">
        <v>-20</v>
      </c>
    </row>
    <row r="26810" spans="1:5" x14ac:dyDescent="0.3">
      <c r="A26810">
        <v>37010006</v>
      </c>
      <c r="B26810" t="s">
        <v>1506</v>
      </c>
      <c r="C26810" t="s">
        <v>976</v>
      </c>
      <c r="D26810" t="s">
        <v>2402</v>
      </c>
      <c r="E26810">
        <v>0</v>
      </c>
    </row>
    <row r="26811" spans="1:5" x14ac:dyDescent="0.3">
      <c r="A26811">
        <v>37010006</v>
      </c>
      <c r="B26811" t="s">
        <v>1506</v>
      </c>
      <c r="C26811" t="s">
        <v>976</v>
      </c>
      <c r="D26811" t="s">
        <v>2403</v>
      </c>
      <c r="E26811">
        <v>0</v>
      </c>
    </row>
    <row r="26812" spans="1:5" x14ac:dyDescent="0.3">
      <c r="A26812">
        <v>37010006</v>
      </c>
      <c r="B26812" t="s">
        <v>1506</v>
      </c>
      <c r="C26812" t="s">
        <v>976</v>
      </c>
      <c r="D26812" t="s">
        <v>2404</v>
      </c>
      <c r="E26812">
        <v>0</v>
      </c>
    </row>
    <row r="26813" spans="1:5" x14ac:dyDescent="0.3">
      <c r="A26813">
        <v>37010006</v>
      </c>
      <c r="B26813" t="s">
        <v>1506</v>
      </c>
      <c r="C26813" t="s">
        <v>976</v>
      </c>
      <c r="D26813" t="s">
        <v>2405</v>
      </c>
      <c r="E26813">
        <v>0</v>
      </c>
    </row>
    <row r="26814" spans="1:5" x14ac:dyDescent="0.3">
      <c r="A26814">
        <v>37010006</v>
      </c>
      <c r="B26814" t="s">
        <v>1506</v>
      </c>
      <c r="C26814" t="s">
        <v>976</v>
      </c>
      <c r="D26814" t="s">
        <v>2406</v>
      </c>
      <c r="E26814">
        <v>0</v>
      </c>
    </row>
    <row r="26815" spans="1:5" x14ac:dyDescent="0.3">
      <c r="A26815">
        <v>37010006</v>
      </c>
      <c r="B26815" t="s">
        <v>1506</v>
      </c>
      <c r="C26815" t="s">
        <v>976</v>
      </c>
      <c r="D26815" t="s">
        <v>2407</v>
      </c>
      <c r="E26815">
        <v>0</v>
      </c>
    </row>
    <row r="26816" spans="1:5" x14ac:dyDescent="0.3">
      <c r="A26816">
        <v>37010006</v>
      </c>
      <c r="B26816" t="s">
        <v>1506</v>
      </c>
      <c r="C26816" t="s">
        <v>976</v>
      </c>
      <c r="D26816" t="s">
        <v>2408</v>
      </c>
      <c r="E26816">
        <v>0</v>
      </c>
    </row>
    <row r="26817" spans="1:5" x14ac:dyDescent="0.3">
      <c r="A26817">
        <v>37010006</v>
      </c>
      <c r="B26817" t="s">
        <v>1506</v>
      </c>
      <c r="C26817" t="s">
        <v>976</v>
      </c>
      <c r="D26817" t="s">
        <v>2409</v>
      </c>
      <c r="E26817">
        <v>0</v>
      </c>
    </row>
    <row r="26818" spans="1:5" x14ac:dyDescent="0.3">
      <c r="A26818">
        <v>37010006</v>
      </c>
      <c r="B26818" t="s">
        <v>1506</v>
      </c>
      <c r="C26818" t="s">
        <v>976</v>
      </c>
      <c r="D26818" t="s">
        <v>2410</v>
      </c>
      <c r="E26818">
        <v>-5</v>
      </c>
    </row>
    <row r="26819" spans="1:5" x14ac:dyDescent="0.3">
      <c r="A26819">
        <v>37010006</v>
      </c>
      <c r="B26819" t="s">
        <v>1506</v>
      </c>
      <c r="C26819" t="s">
        <v>976</v>
      </c>
      <c r="D26819" t="s">
        <v>2411</v>
      </c>
      <c r="E26819">
        <v>0</v>
      </c>
    </row>
    <row r="26820" spans="1:5" x14ac:dyDescent="0.3">
      <c r="A26820">
        <v>37010006</v>
      </c>
      <c r="B26820" t="s">
        <v>1506</v>
      </c>
      <c r="C26820" t="s">
        <v>976</v>
      </c>
      <c r="D26820" t="s">
        <v>2412</v>
      </c>
      <c r="E26820">
        <v>-10</v>
      </c>
    </row>
    <row r="26821" spans="1:5" x14ac:dyDescent="0.3">
      <c r="A26821">
        <v>37010006</v>
      </c>
      <c r="B26821" t="s">
        <v>1506</v>
      </c>
      <c r="C26821" t="s">
        <v>976</v>
      </c>
      <c r="D26821" t="s">
        <v>2413</v>
      </c>
      <c r="E26821">
        <v>0</v>
      </c>
    </row>
    <row r="26822" spans="1:5" x14ac:dyDescent="0.3">
      <c r="A26822">
        <v>30100013</v>
      </c>
      <c r="B26822" t="s">
        <v>1508</v>
      </c>
      <c r="C26822" t="s">
        <v>8</v>
      </c>
      <c r="D26822" t="s">
        <v>2378</v>
      </c>
      <c r="E26822">
        <v>0</v>
      </c>
    </row>
    <row r="26823" spans="1:5" x14ac:dyDescent="0.3">
      <c r="A26823">
        <v>30100013</v>
      </c>
      <c r="B26823" t="s">
        <v>1508</v>
      </c>
      <c r="C26823" t="s">
        <v>8</v>
      </c>
      <c r="D26823" t="s">
        <v>2379</v>
      </c>
      <c r="E26823">
        <v>0</v>
      </c>
    </row>
    <row r="26824" spans="1:5" x14ac:dyDescent="0.3">
      <c r="A26824">
        <v>30100013</v>
      </c>
      <c r="B26824" t="s">
        <v>1508</v>
      </c>
      <c r="C26824" t="s">
        <v>8</v>
      </c>
      <c r="D26824" t="s">
        <v>2380</v>
      </c>
      <c r="E26824">
        <v>0</v>
      </c>
    </row>
    <row r="26825" spans="1:5" x14ac:dyDescent="0.3">
      <c r="A26825">
        <v>30100013</v>
      </c>
      <c r="B26825" t="s">
        <v>1508</v>
      </c>
      <c r="C26825" t="s">
        <v>8</v>
      </c>
      <c r="D26825" t="s">
        <v>2381</v>
      </c>
      <c r="E26825">
        <v>0</v>
      </c>
    </row>
    <row r="26826" spans="1:5" x14ac:dyDescent="0.3">
      <c r="A26826">
        <v>30100013</v>
      </c>
      <c r="B26826" t="s">
        <v>1508</v>
      </c>
      <c r="C26826" t="s">
        <v>8</v>
      </c>
      <c r="D26826" t="s">
        <v>2382</v>
      </c>
      <c r="E26826">
        <v>0</v>
      </c>
    </row>
    <row r="26827" spans="1:5" x14ac:dyDescent="0.3">
      <c r="A26827">
        <v>30100013</v>
      </c>
      <c r="B26827" t="s">
        <v>1508</v>
      </c>
      <c r="C26827" t="s">
        <v>8</v>
      </c>
      <c r="D26827" t="s">
        <v>2383</v>
      </c>
      <c r="E26827">
        <v>0</v>
      </c>
    </row>
    <row r="26828" spans="1:5" x14ac:dyDescent="0.3">
      <c r="A26828">
        <v>30100013</v>
      </c>
      <c r="B26828" t="s">
        <v>1508</v>
      </c>
      <c r="C26828" t="s">
        <v>8</v>
      </c>
      <c r="D26828" t="s">
        <v>2384</v>
      </c>
      <c r="E26828">
        <v>0</v>
      </c>
    </row>
    <row r="26829" spans="1:5" x14ac:dyDescent="0.3">
      <c r="A26829">
        <v>30100013</v>
      </c>
      <c r="B26829" t="s">
        <v>1508</v>
      </c>
      <c r="C26829" t="s">
        <v>8</v>
      </c>
      <c r="D26829" t="s">
        <v>2385</v>
      </c>
      <c r="E26829">
        <v>0</v>
      </c>
    </row>
    <row r="26830" spans="1:5" x14ac:dyDescent="0.3">
      <c r="A26830">
        <v>30100013</v>
      </c>
      <c r="B26830" t="s">
        <v>1508</v>
      </c>
      <c r="C26830" t="s">
        <v>8</v>
      </c>
      <c r="D26830" t="s">
        <v>2386</v>
      </c>
      <c r="E26830">
        <v>0</v>
      </c>
    </row>
    <row r="26831" spans="1:5" x14ac:dyDescent="0.3">
      <c r="A26831">
        <v>30100013</v>
      </c>
      <c r="B26831" t="s">
        <v>1508</v>
      </c>
      <c r="C26831" t="s">
        <v>8</v>
      </c>
      <c r="D26831" t="s">
        <v>2387</v>
      </c>
      <c r="E26831">
        <v>0</v>
      </c>
    </row>
    <row r="26832" spans="1:5" x14ac:dyDescent="0.3">
      <c r="A26832">
        <v>30100013</v>
      </c>
      <c r="B26832" t="s">
        <v>1508</v>
      </c>
      <c r="C26832" t="s">
        <v>8</v>
      </c>
      <c r="D26832" t="s">
        <v>2388</v>
      </c>
      <c r="E26832">
        <v>0</v>
      </c>
    </row>
    <row r="26833" spans="1:5" x14ac:dyDescent="0.3">
      <c r="A26833">
        <v>30100013</v>
      </c>
      <c r="B26833" t="s">
        <v>1508</v>
      </c>
      <c r="C26833" t="s">
        <v>8</v>
      </c>
      <c r="D26833" t="s">
        <v>2389</v>
      </c>
      <c r="E26833">
        <v>0</v>
      </c>
    </row>
    <row r="26834" spans="1:5" x14ac:dyDescent="0.3">
      <c r="A26834">
        <v>30100013</v>
      </c>
      <c r="B26834" t="s">
        <v>1508</v>
      </c>
      <c r="C26834" t="s">
        <v>8</v>
      </c>
      <c r="D26834" t="s">
        <v>2390</v>
      </c>
      <c r="E26834">
        <v>-2</v>
      </c>
    </row>
    <row r="26835" spans="1:5" x14ac:dyDescent="0.3">
      <c r="A26835">
        <v>30100013</v>
      </c>
      <c r="B26835" t="s">
        <v>1508</v>
      </c>
      <c r="C26835" t="s">
        <v>8</v>
      </c>
      <c r="D26835" t="s">
        <v>2391</v>
      </c>
      <c r="E26835">
        <v>-6</v>
      </c>
    </row>
    <row r="26836" spans="1:5" x14ac:dyDescent="0.3">
      <c r="A26836">
        <v>30100013</v>
      </c>
      <c r="B26836" t="s">
        <v>1508</v>
      </c>
      <c r="C26836" t="s">
        <v>8</v>
      </c>
      <c r="D26836" t="s">
        <v>2392</v>
      </c>
      <c r="E26836">
        <v>0</v>
      </c>
    </row>
    <row r="26837" spans="1:5" x14ac:dyDescent="0.3">
      <c r="A26837">
        <v>30100013</v>
      </c>
      <c r="B26837" t="s">
        <v>1508</v>
      </c>
      <c r="C26837" t="s">
        <v>8</v>
      </c>
      <c r="D26837" t="s">
        <v>2393</v>
      </c>
      <c r="E26837">
        <v>0</v>
      </c>
    </row>
    <row r="26838" spans="1:5" x14ac:dyDescent="0.3">
      <c r="A26838">
        <v>30100013</v>
      </c>
      <c r="B26838" t="s">
        <v>1508</v>
      </c>
      <c r="C26838" t="s">
        <v>8</v>
      </c>
      <c r="D26838" t="s">
        <v>2394</v>
      </c>
      <c r="E26838">
        <v>-2</v>
      </c>
    </row>
    <row r="26839" spans="1:5" x14ac:dyDescent="0.3">
      <c r="A26839">
        <v>30100013</v>
      </c>
      <c r="B26839" t="s">
        <v>1508</v>
      </c>
      <c r="C26839" t="s">
        <v>8</v>
      </c>
      <c r="D26839" t="s">
        <v>2395</v>
      </c>
      <c r="E26839">
        <v>-1</v>
      </c>
    </row>
    <row r="26840" spans="1:5" x14ac:dyDescent="0.3">
      <c r="A26840">
        <v>30100013</v>
      </c>
      <c r="B26840" t="s">
        <v>1508</v>
      </c>
      <c r="C26840" t="s">
        <v>8</v>
      </c>
      <c r="D26840" t="s">
        <v>2396</v>
      </c>
      <c r="E26840">
        <v>-1</v>
      </c>
    </row>
    <row r="26841" spans="1:5" x14ac:dyDescent="0.3">
      <c r="A26841">
        <v>30100013</v>
      </c>
      <c r="B26841" t="s">
        <v>1508</v>
      </c>
      <c r="C26841" t="s">
        <v>8</v>
      </c>
      <c r="D26841" t="s">
        <v>2397</v>
      </c>
      <c r="E26841">
        <v>0</v>
      </c>
    </row>
    <row r="26842" spans="1:5" x14ac:dyDescent="0.3">
      <c r="A26842">
        <v>30100013</v>
      </c>
      <c r="B26842" t="s">
        <v>1508</v>
      </c>
      <c r="C26842" t="s">
        <v>8</v>
      </c>
      <c r="D26842" t="s">
        <v>2398</v>
      </c>
      <c r="E26842">
        <v>-1</v>
      </c>
    </row>
    <row r="26843" spans="1:5" x14ac:dyDescent="0.3">
      <c r="A26843">
        <v>30100013</v>
      </c>
      <c r="B26843" t="s">
        <v>1508</v>
      </c>
      <c r="C26843" t="s">
        <v>8</v>
      </c>
      <c r="D26843" t="s">
        <v>2399</v>
      </c>
      <c r="E26843">
        <v>-1</v>
      </c>
    </row>
    <row r="26844" spans="1:5" x14ac:dyDescent="0.3">
      <c r="A26844">
        <v>30100013</v>
      </c>
      <c r="B26844" t="s">
        <v>1508</v>
      </c>
      <c r="C26844" t="s">
        <v>8</v>
      </c>
      <c r="D26844" t="s">
        <v>2400</v>
      </c>
      <c r="E26844">
        <v>-1</v>
      </c>
    </row>
    <row r="26845" spans="1:5" x14ac:dyDescent="0.3">
      <c r="A26845">
        <v>30100013</v>
      </c>
      <c r="B26845" t="s">
        <v>1508</v>
      </c>
      <c r="C26845" t="s">
        <v>8</v>
      </c>
      <c r="D26845" t="s">
        <v>2401</v>
      </c>
      <c r="E26845">
        <v>0</v>
      </c>
    </row>
    <row r="26846" spans="1:5" x14ac:dyDescent="0.3">
      <c r="A26846">
        <v>30100013</v>
      </c>
      <c r="B26846" t="s">
        <v>1508</v>
      </c>
      <c r="C26846" t="s">
        <v>8</v>
      </c>
      <c r="D26846" t="s">
        <v>2402</v>
      </c>
      <c r="E26846">
        <v>-9</v>
      </c>
    </row>
    <row r="26847" spans="1:5" x14ac:dyDescent="0.3">
      <c r="A26847">
        <v>30100013</v>
      </c>
      <c r="B26847" t="s">
        <v>1508</v>
      </c>
      <c r="C26847" t="s">
        <v>8</v>
      </c>
      <c r="D26847" t="s">
        <v>2403</v>
      </c>
      <c r="E26847">
        <v>0</v>
      </c>
    </row>
    <row r="26848" spans="1:5" x14ac:dyDescent="0.3">
      <c r="A26848">
        <v>30100013</v>
      </c>
      <c r="B26848" t="s">
        <v>1508</v>
      </c>
      <c r="C26848" t="s">
        <v>8</v>
      </c>
      <c r="D26848" t="s">
        <v>2404</v>
      </c>
      <c r="E26848">
        <v>-5</v>
      </c>
    </row>
    <row r="26849" spans="1:5" x14ac:dyDescent="0.3">
      <c r="A26849">
        <v>30100013</v>
      </c>
      <c r="B26849" t="s">
        <v>1508</v>
      </c>
      <c r="C26849" t="s">
        <v>8</v>
      </c>
      <c r="D26849" t="s">
        <v>2405</v>
      </c>
      <c r="E26849">
        <v>-1</v>
      </c>
    </row>
    <row r="26850" spans="1:5" x14ac:dyDescent="0.3">
      <c r="A26850">
        <v>30100013</v>
      </c>
      <c r="B26850" t="s">
        <v>1508</v>
      </c>
      <c r="C26850" t="s">
        <v>8</v>
      </c>
      <c r="D26850" t="s">
        <v>2406</v>
      </c>
      <c r="E26850">
        <v>0</v>
      </c>
    </row>
    <row r="26851" spans="1:5" x14ac:dyDescent="0.3">
      <c r="A26851">
        <v>30100013</v>
      </c>
      <c r="B26851" t="s">
        <v>1508</v>
      </c>
      <c r="C26851" t="s">
        <v>8</v>
      </c>
      <c r="D26851" t="s">
        <v>2407</v>
      </c>
      <c r="E26851">
        <v>0</v>
      </c>
    </row>
    <row r="26852" spans="1:5" x14ac:dyDescent="0.3">
      <c r="A26852">
        <v>30100013</v>
      </c>
      <c r="B26852" t="s">
        <v>1508</v>
      </c>
      <c r="C26852" t="s">
        <v>8</v>
      </c>
      <c r="D26852" t="s">
        <v>2408</v>
      </c>
      <c r="E26852">
        <v>-3</v>
      </c>
    </row>
    <row r="26853" spans="1:5" x14ac:dyDescent="0.3">
      <c r="A26853">
        <v>30100013</v>
      </c>
      <c r="B26853" t="s">
        <v>1508</v>
      </c>
      <c r="C26853" t="s">
        <v>8</v>
      </c>
      <c r="D26853" t="s">
        <v>2409</v>
      </c>
      <c r="E26853">
        <v>-1</v>
      </c>
    </row>
    <row r="26854" spans="1:5" x14ac:dyDescent="0.3">
      <c r="A26854">
        <v>30100013</v>
      </c>
      <c r="B26854" t="s">
        <v>1508</v>
      </c>
      <c r="C26854" t="s">
        <v>8</v>
      </c>
      <c r="D26854" t="s">
        <v>2410</v>
      </c>
      <c r="E26854">
        <v>-6</v>
      </c>
    </row>
    <row r="26855" spans="1:5" x14ac:dyDescent="0.3">
      <c r="A26855">
        <v>30100013</v>
      </c>
      <c r="B26855" t="s">
        <v>1508</v>
      </c>
      <c r="C26855" t="s">
        <v>8</v>
      </c>
      <c r="D26855" t="s">
        <v>2411</v>
      </c>
      <c r="E26855">
        <v>0</v>
      </c>
    </row>
    <row r="26856" spans="1:5" x14ac:dyDescent="0.3">
      <c r="A26856">
        <v>30100013</v>
      </c>
      <c r="B26856" t="s">
        <v>1508</v>
      </c>
      <c r="C26856" t="s">
        <v>8</v>
      </c>
      <c r="D26856" t="s">
        <v>2412</v>
      </c>
      <c r="E26856">
        <v>-2</v>
      </c>
    </row>
    <row r="26857" spans="1:5" x14ac:dyDescent="0.3">
      <c r="A26857">
        <v>30100013</v>
      </c>
      <c r="B26857" t="s">
        <v>1508</v>
      </c>
      <c r="C26857" t="s">
        <v>8</v>
      </c>
      <c r="D26857" t="s">
        <v>2413</v>
      </c>
      <c r="E26857">
        <v>0</v>
      </c>
    </row>
    <row r="26858" spans="1:5" x14ac:dyDescent="0.3">
      <c r="A26858">
        <v>23320002</v>
      </c>
      <c r="B26858" t="s">
        <v>1510</v>
      </c>
      <c r="C26858" t="s">
        <v>8</v>
      </c>
      <c r="D26858" t="s">
        <v>2378</v>
      </c>
      <c r="E26858">
        <v>-2</v>
      </c>
    </row>
    <row r="26859" spans="1:5" x14ac:dyDescent="0.3">
      <c r="A26859">
        <v>23320002</v>
      </c>
      <c r="B26859" t="s">
        <v>1510</v>
      </c>
      <c r="C26859" t="s">
        <v>8</v>
      </c>
      <c r="D26859" t="s">
        <v>2379</v>
      </c>
      <c r="E26859">
        <v>-5</v>
      </c>
    </row>
    <row r="26860" spans="1:5" x14ac:dyDescent="0.3">
      <c r="A26860">
        <v>23320002</v>
      </c>
      <c r="B26860" t="s">
        <v>1510</v>
      </c>
      <c r="C26860" t="s">
        <v>8</v>
      </c>
      <c r="D26860" t="s">
        <v>2380</v>
      </c>
      <c r="E26860">
        <v>-9</v>
      </c>
    </row>
    <row r="26861" spans="1:5" x14ac:dyDescent="0.3">
      <c r="A26861">
        <v>23320002</v>
      </c>
      <c r="B26861" t="s">
        <v>1510</v>
      </c>
      <c r="C26861" t="s">
        <v>8</v>
      </c>
      <c r="D26861" t="s">
        <v>2381</v>
      </c>
      <c r="E26861">
        <v>-6</v>
      </c>
    </row>
    <row r="26862" spans="1:5" x14ac:dyDescent="0.3">
      <c r="A26862">
        <v>23320002</v>
      </c>
      <c r="B26862" t="s">
        <v>1510</v>
      </c>
      <c r="C26862" t="s">
        <v>8</v>
      </c>
      <c r="D26862" t="s">
        <v>2382</v>
      </c>
      <c r="E26862">
        <v>-2</v>
      </c>
    </row>
    <row r="26863" spans="1:5" x14ac:dyDescent="0.3">
      <c r="A26863">
        <v>23320002</v>
      </c>
      <c r="B26863" t="s">
        <v>1510</v>
      </c>
      <c r="C26863" t="s">
        <v>8</v>
      </c>
      <c r="D26863" t="s">
        <v>2383</v>
      </c>
      <c r="E26863">
        <v>-5</v>
      </c>
    </row>
    <row r="26864" spans="1:5" x14ac:dyDescent="0.3">
      <c r="A26864">
        <v>23320002</v>
      </c>
      <c r="B26864" t="s">
        <v>1510</v>
      </c>
      <c r="C26864" t="s">
        <v>8</v>
      </c>
      <c r="D26864" t="s">
        <v>2384</v>
      </c>
      <c r="E26864">
        <v>-3</v>
      </c>
    </row>
    <row r="26865" spans="1:5" x14ac:dyDescent="0.3">
      <c r="A26865">
        <v>23320002</v>
      </c>
      <c r="B26865" t="s">
        <v>1510</v>
      </c>
      <c r="C26865" t="s">
        <v>8</v>
      </c>
      <c r="D26865" t="s">
        <v>2385</v>
      </c>
      <c r="E26865">
        <v>-3</v>
      </c>
    </row>
    <row r="26866" spans="1:5" x14ac:dyDescent="0.3">
      <c r="A26866">
        <v>23320002</v>
      </c>
      <c r="B26866" t="s">
        <v>1510</v>
      </c>
      <c r="C26866" t="s">
        <v>8</v>
      </c>
      <c r="D26866" t="s">
        <v>2386</v>
      </c>
      <c r="E26866">
        <v>0</v>
      </c>
    </row>
    <row r="26867" spans="1:5" x14ac:dyDescent="0.3">
      <c r="A26867">
        <v>23320002</v>
      </c>
      <c r="B26867" t="s">
        <v>1510</v>
      </c>
      <c r="C26867" t="s">
        <v>8</v>
      </c>
      <c r="D26867" t="s">
        <v>2387</v>
      </c>
      <c r="E26867">
        <v>0</v>
      </c>
    </row>
    <row r="26868" spans="1:5" x14ac:dyDescent="0.3">
      <c r="A26868">
        <v>23320002</v>
      </c>
      <c r="B26868" t="s">
        <v>1510</v>
      </c>
      <c r="C26868" t="s">
        <v>8</v>
      </c>
      <c r="D26868" t="s">
        <v>2388</v>
      </c>
      <c r="E26868">
        <v>-3</v>
      </c>
    </row>
    <row r="26869" spans="1:5" x14ac:dyDescent="0.3">
      <c r="A26869">
        <v>23320002</v>
      </c>
      <c r="B26869" t="s">
        <v>1510</v>
      </c>
      <c r="C26869" t="s">
        <v>8</v>
      </c>
      <c r="D26869" t="s">
        <v>2389</v>
      </c>
      <c r="E26869">
        <v>-3</v>
      </c>
    </row>
    <row r="26870" spans="1:5" x14ac:dyDescent="0.3">
      <c r="A26870">
        <v>23320002</v>
      </c>
      <c r="B26870" t="s">
        <v>1510</v>
      </c>
      <c r="C26870" t="s">
        <v>8</v>
      </c>
      <c r="D26870" t="s">
        <v>2390</v>
      </c>
      <c r="E26870">
        <v>0</v>
      </c>
    </row>
    <row r="26871" spans="1:5" x14ac:dyDescent="0.3">
      <c r="A26871">
        <v>23320002</v>
      </c>
      <c r="B26871" t="s">
        <v>1510</v>
      </c>
      <c r="C26871" t="s">
        <v>8</v>
      </c>
      <c r="D26871" t="s">
        <v>2391</v>
      </c>
      <c r="E26871">
        <v>-1</v>
      </c>
    </row>
    <row r="26872" spans="1:5" x14ac:dyDescent="0.3">
      <c r="A26872">
        <v>23320002</v>
      </c>
      <c r="B26872" t="s">
        <v>1510</v>
      </c>
      <c r="C26872" t="s">
        <v>8</v>
      </c>
      <c r="D26872" t="s">
        <v>2392</v>
      </c>
      <c r="E26872">
        <v>0</v>
      </c>
    </row>
    <row r="26873" spans="1:5" x14ac:dyDescent="0.3">
      <c r="A26873">
        <v>23320002</v>
      </c>
      <c r="B26873" t="s">
        <v>1510</v>
      </c>
      <c r="C26873" t="s">
        <v>8</v>
      </c>
      <c r="D26873" t="s">
        <v>2393</v>
      </c>
      <c r="E26873">
        <v>-4</v>
      </c>
    </row>
    <row r="26874" spans="1:5" x14ac:dyDescent="0.3">
      <c r="A26874">
        <v>23320002</v>
      </c>
      <c r="B26874" t="s">
        <v>1510</v>
      </c>
      <c r="C26874" t="s">
        <v>8</v>
      </c>
      <c r="D26874" t="s">
        <v>2394</v>
      </c>
      <c r="E26874">
        <v>0</v>
      </c>
    </row>
    <row r="26875" spans="1:5" x14ac:dyDescent="0.3">
      <c r="A26875">
        <v>23320002</v>
      </c>
      <c r="B26875" t="s">
        <v>1510</v>
      </c>
      <c r="C26875" t="s">
        <v>8</v>
      </c>
      <c r="D26875" t="s">
        <v>2395</v>
      </c>
      <c r="E26875">
        <v>0</v>
      </c>
    </row>
    <row r="26876" spans="1:5" x14ac:dyDescent="0.3">
      <c r="A26876">
        <v>23320002</v>
      </c>
      <c r="B26876" t="s">
        <v>1510</v>
      </c>
      <c r="C26876" t="s">
        <v>8</v>
      </c>
      <c r="D26876" t="s">
        <v>2396</v>
      </c>
      <c r="E26876">
        <v>-3</v>
      </c>
    </row>
    <row r="26877" spans="1:5" x14ac:dyDescent="0.3">
      <c r="A26877">
        <v>23320002</v>
      </c>
      <c r="B26877" t="s">
        <v>1510</v>
      </c>
      <c r="C26877" t="s">
        <v>8</v>
      </c>
      <c r="D26877" t="s">
        <v>2397</v>
      </c>
      <c r="E26877">
        <v>0</v>
      </c>
    </row>
    <row r="26878" spans="1:5" x14ac:dyDescent="0.3">
      <c r="A26878">
        <v>23320002</v>
      </c>
      <c r="B26878" t="s">
        <v>1510</v>
      </c>
      <c r="C26878" t="s">
        <v>8</v>
      </c>
      <c r="D26878" t="s">
        <v>2398</v>
      </c>
      <c r="E26878">
        <v>-4</v>
      </c>
    </row>
    <row r="26879" spans="1:5" x14ac:dyDescent="0.3">
      <c r="A26879">
        <v>23320002</v>
      </c>
      <c r="B26879" t="s">
        <v>1510</v>
      </c>
      <c r="C26879" t="s">
        <v>8</v>
      </c>
      <c r="D26879" t="s">
        <v>2399</v>
      </c>
      <c r="E26879">
        <v>0</v>
      </c>
    </row>
    <row r="26880" spans="1:5" x14ac:dyDescent="0.3">
      <c r="A26880">
        <v>23320002</v>
      </c>
      <c r="B26880" t="s">
        <v>1510</v>
      </c>
      <c r="C26880" t="s">
        <v>8</v>
      </c>
      <c r="D26880" t="s">
        <v>2400</v>
      </c>
      <c r="E26880">
        <v>0</v>
      </c>
    </row>
    <row r="26881" spans="1:5" x14ac:dyDescent="0.3">
      <c r="A26881">
        <v>23320002</v>
      </c>
      <c r="B26881" t="s">
        <v>1510</v>
      </c>
      <c r="C26881" t="s">
        <v>8</v>
      </c>
      <c r="D26881" t="s">
        <v>2401</v>
      </c>
      <c r="E26881">
        <v>-1</v>
      </c>
    </row>
    <row r="26882" spans="1:5" x14ac:dyDescent="0.3">
      <c r="A26882">
        <v>23320002</v>
      </c>
      <c r="B26882" t="s">
        <v>1510</v>
      </c>
      <c r="C26882" t="s">
        <v>8</v>
      </c>
      <c r="D26882" t="s">
        <v>2402</v>
      </c>
      <c r="E26882">
        <v>0</v>
      </c>
    </row>
    <row r="26883" spans="1:5" x14ac:dyDescent="0.3">
      <c r="A26883">
        <v>23320002</v>
      </c>
      <c r="B26883" t="s">
        <v>1510</v>
      </c>
      <c r="C26883" t="s">
        <v>8</v>
      </c>
      <c r="D26883" t="s">
        <v>2403</v>
      </c>
      <c r="E26883">
        <v>-8</v>
      </c>
    </row>
    <row r="26884" spans="1:5" x14ac:dyDescent="0.3">
      <c r="A26884">
        <v>23320002</v>
      </c>
      <c r="B26884" t="s">
        <v>1510</v>
      </c>
      <c r="C26884" t="s">
        <v>8</v>
      </c>
      <c r="D26884" t="s">
        <v>2404</v>
      </c>
      <c r="E26884">
        <v>0</v>
      </c>
    </row>
    <row r="26885" spans="1:5" x14ac:dyDescent="0.3">
      <c r="A26885">
        <v>23320002</v>
      </c>
      <c r="B26885" t="s">
        <v>1510</v>
      </c>
      <c r="C26885" t="s">
        <v>8</v>
      </c>
      <c r="D26885" t="s">
        <v>2405</v>
      </c>
      <c r="E26885">
        <v>0</v>
      </c>
    </row>
    <row r="26886" spans="1:5" x14ac:dyDescent="0.3">
      <c r="A26886">
        <v>23320002</v>
      </c>
      <c r="B26886" t="s">
        <v>1510</v>
      </c>
      <c r="C26886" t="s">
        <v>8</v>
      </c>
      <c r="D26886" t="s">
        <v>2406</v>
      </c>
      <c r="E26886">
        <v>-1</v>
      </c>
    </row>
    <row r="26887" spans="1:5" x14ac:dyDescent="0.3">
      <c r="A26887">
        <v>23320002</v>
      </c>
      <c r="B26887" t="s">
        <v>1510</v>
      </c>
      <c r="C26887" t="s">
        <v>8</v>
      </c>
      <c r="D26887" t="s">
        <v>2407</v>
      </c>
      <c r="E26887">
        <v>-1</v>
      </c>
    </row>
    <row r="26888" spans="1:5" x14ac:dyDescent="0.3">
      <c r="A26888">
        <v>23320002</v>
      </c>
      <c r="B26888" t="s">
        <v>1510</v>
      </c>
      <c r="C26888" t="s">
        <v>8</v>
      </c>
      <c r="D26888" t="s">
        <v>2408</v>
      </c>
      <c r="E26888">
        <v>-1</v>
      </c>
    </row>
    <row r="26889" spans="1:5" x14ac:dyDescent="0.3">
      <c r="A26889">
        <v>23320002</v>
      </c>
      <c r="B26889" t="s">
        <v>1510</v>
      </c>
      <c r="C26889" t="s">
        <v>8</v>
      </c>
      <c r="D26889" t="s">
        <v>2409</v>
      </c>
      <c r="E26889">
        <v>-4</v>
      </c>
    </row>
    <row r="26890" spans="1:5" x14ac:dyDescent="0.3">
      <c r="A26890">
        <v>23320002</v>
      </c>
      <c r="B26890" t="s">
        <v>1510</v>
      </c>
      <c r="C26890" t="s">
        <v>8</v>
      </c>
      <c r="D26890" t="s">
        <v>2410</v>
      </c>
      <c r="E26890">
        <v>-2</v>
      </c>
    </row>
    <row r="26891" spans="1:5" x14ac:dyDescent="0.3">
      <c r="A26891">
        <v>23320002</v>
      </c>
      <c r="B26891" t="s">
        <v>1510</v>
      </c>
      <c r="C26891" t="s">
        <v>8</v>
      </c>
      <c r="D26891" t="s">
        <v>2411</v>
      </c>
      <c r="E26891">
        <v>-4</v>
      </c>
    </row>
    <row r="26892" spans="1:5" x14ac:dyDescent="0.3">
      <c r="A26892">
        <v>23320002</v>
      </c>
      <c r="B26892" t="s">
        <v>1510</v>
      </c>
      <c r="C26892" t="s">
        <v>8</v>
      </c>
      <c r="D26892" t="s">
        <v>2412</v>
      </c>
      <c r="E26892">
        <v>0</v>
      </c>
    </row>
    <row r="26893" spans="1:5" x14ac:dyDescent="0.3">
      <c r="A26893">
        <v>23320002</v>
      </c>
      <c r="B26893" t="s">
        <v>1510</v>
      </c>
      <c r="C26893" t="s">
        <v>8</v>
      </c>
      <c r="D26893" t="s">
        <v>2413</v>
      </c>
      <c r="E26893">
        <v>0</v>
      </c>
    </row>
    <row r="26894" spans="1:5" x14ac:dyDescent="0.3">
      <c r="A26894">
        <v>60510020</v>
      </c>
      <c r="B26894" t="s">
        <v>1512</v>
      </c>
      <c r="C26894" t="s">
        <v>8</v>
      </c>
      <c r="D26894" t="s">
        <v>2378</v>
      </c>
      <c r="E26894">
        <v>-4</v>
      </c>
    </row>
    <row r="26895" spans="1:5" x14ac:dyDescent="0.3">
      <c r="A26895">
        <v>60510020</v>
      </c>
      <c r="B26895" t="s">
        <v>1512</v>
      </c>
      <c r="C26895" t="s">
        <v>8</v>
      </c>
      <c r="D26895" t="s">
        <v>2379</v>
      </c>
      <c r="E26895">
        <v>0</v>
      </c>
    </row>
    <row r="26896" spans="1:5" x14ac:dyDescent="0.3">
      <c r="A26896">
        <v>60510020</v>
      </c>
      <c r="B26896" t="s">
        <v>1512</v>
      </c>
      <c r="C26896" t="s">
        <v>8</v>
      </c>
      <c r="D26896" t="s">
        <v>2380</v>
      </c>
      <c r="E26896">
        <v>0</v>
      </c>
    </row>
    <row r="26897" spans="1:5" x14ac:dyDescent="0.3">
      <c r="A26897">
        <v>60510020</v>
      </c>
      <c r="B26897" t="s">
        <v>1512</v>
      </c>
      <c r="C26897" t="s">
        <v>8</v>
      </c>
      <c r="D26897" t="s">
        <v>2381</v>
      </c>
      <c r="E26897">
        <v>0</v>
      </c>
    </row>
    <row r="26898" spans="1:5" x14ac:dyDescent="0.3">
      <c r="A26898">
        <v>60510020</v>
      </c>
      <c r="B26898" t="s">
        <v>1512</v>
      </c>
      <c r="C26898" t="s">
        <v>8</v>
      </c>
      <c r="D26898" t="s">
        <v>2382</v>
      </c>
      <c r="E26898">
        <v>0</v>
      </c>
    </row>
    <row r="26899" spans="1:5" x14ac:dyDescent="0.3">
      <c r="A26899">
        <v>60510020</v>
      </c>
      <c r="B26899" t="s">
        <v>1512</v>
      </c>
      <c r="C26899" t="s">
        <v>8</v>
      </c>
      <c r="D26899" t="s">
        <v>2383</v>
      </c>
      <c r="E26899">
        <v>0</v>
      </c>
    </row>
    <row r="26900" spans="1:5" x14ac:dyDescent="0.3">
      <c r="A26900">
        <v>60510020</v>
      </c>
      <c r="B26900" t="s">
        <v>1512</v>
      </c>
      <c r="C26900" t="s">
        <v>8</v>
      </c>
      <c r="D26900" t="s">
        <v>2384</v>
      </c>
      <c r="E26900">
        <v>0</v>
      </c>
    </row>
    <row r="26901" spans="1:5" x14ac:dyDescent="0.3">
      <c r="A26901">
        <v>60510020</v>
      </c>
      <c r="B26901" t="s">
        <v>1512</v>
      </c>
      <c r="C26901" t="s">
        <v>8</v>
      </c>
      <c r="D26901" t="s">
        <v>2385</v>
      </c>
      <c r="E26901">
        <v>0</v>
      </c>
    </row>
    <row r="26902" spans="1:5" x14ac:dyDescent="0.3">
      <c r="A26902">
        <v>60510020</v>
      </c>
      <c r="B26902" t="s">
        <v>1512</v>
      </c>
      <c r="C26902" t="s">
        <v>8</v>
      </c>
      <c r="D26902" t="s">
        <v>2386</v>
      </c>
      <c r="E26902">
        <v>0</v>
      </c>
    </row>
    <row r="26903" spans="1:5" x14ac:dyDescent="0.3">
      <c r="A26903">
        <v>60510020</v>
      </c>
      <c r="B26903" t="s">
        <v>1512</v>
      </c>
      <c r="C26903" t="s">
        <v>8</v>
      </c>
      <c r="D26903" t="s">
        <v>2387</v>
      </c>
      <c r="E26903">
        <v>0</v>
      </c>
    </row>
    <row r="26904" spans="1:5" x14ac:dyDescent="0.3">
      <c r="A26904">
        <v>60510020</v>
      </c>
      <c r="B26904" t="s">
        <v>1512</v>
      </c>
      <c r="C26904" t="s">
        <v>8</v>
      </c>
      <c r="D26904" t="s">
        <v>2388</v>
      </c>
      <c r="E26904">
        <v>0</v>
      </c>
    </row>
    <row r="26905" spans="1:5" x14ac:dyDescent="0.3">
      <c r="A26905">
        <v>60510020</v>
      </c>
      <c r="B26905" t="s">
        <v>1512</v>
      </c>
      <c r="C26905" t="s">
        <v>8</v>
      </c>
      <c r="D26905" t="s">
        <v>2389</v>
      </c>
      <c r="E26905">
        <v>0</v>
      </c>
    </row>
    <row r="26906" spans="1:5" x14ac:dyDescent="0.3">
      <c r="A26906">
        <v>60510020</v>
      </c>
      <c r="B26906" t="s">
        <v>1512</v>
      </c>
      <c r="C26906" t="s">
        <v>8</v>
      </c>
      <c r="D26906" t="s">
        <v>2390</v>
      </c>
      <c r="E26906">
        <v>0</v>
      </c>
    </row>
    <row r="26907" spans="1:5" x14ac:dyDescent="0.3">
      <c r="A26907">
        <v>60510020</v>
      </c>
      <c r="B26907" t="s">
        <v>1512</v>
      </c>
      <c r="C26907" t="s">
        <v>8</v>
      </c>
      <c r="D26907" t="s">
        <v>2391</v>
      </c>
      <c r="E26907">
        <v>0</v>
      </c>
    </row>
    <row r="26908" spans="1:5" x14ac:dyDescent="0.3">
      <c r="A26908">
        <v>60510020</v>
      </c>
      <c r="B26908" t="s">
        <v>1512</v>
      </c>
      <c r="C26908" t="s">
        <v>8</v>
      </c>
      <c r="D26908" t="s">
        <v>2392</v>
      </c>
      <c r="E26908">
        <v>0</v>
      </c>
    </row>
    <row r="26909" spans="1:5" x14ac:dyDescent="0.3">
      <c r="A26909">
        <v>60510020</v>
      </c>
      <c r="B26909" t="s">
        <v>1512</v>
      </c>
      <c r="C26909" t="s">
        <v>8</v>
      </c>
      <c r="D26909" t="s">
        <v>2393</v>
      </c>
      <c r="E26909">
        <v>0</v>
      </c>
    </row>
    <row r="26910" spans="1:5" x14ac:dyDescent="0.3">
      <c r="A26910">
        <v>60510020</v>
      </c>
      <c r="B26910" t="s">
        <v>1512</v>
      </c>
      <c r="C26910" t="s">
        <v>8</v>
      </c>
      <c r="D26910" t="s">
        <v>2394</v>
      </c>
      <c r="E26910">
        <v>0</v>
      </c>
    </row>
    <row r="26911" spans="1:5" x14ac:dyDescent="0.3">
      <c r="A26911">
        <v>60510020</v>
      </c>
      <c r="B26911" t="s">
        <v>1512</v>
      </c>
      <c r="C26911" t="s">
        <v>8</v>
      </c>
      <c r="D26911" t="s">
        <v>2395</v>
      </c>
      <c r="E26911">
        <v>0</v>
      </c>
    </row>
    <row r="26912" spans="1:5" x14ac:dyDescent="0.3">
      <c r="A26912">
        <v>60510020</v>
      </c>
      <c r="B26912" t="s">
        <v>1512</v>
      </c>
      <c r="C26912" t="s">
        <v>8</v>
      </c>
      <c r="D26912" t="s">
        <v>2396</v>
      </c>
      <c r="E26912">
        <v>0</v>
      </c>
    </row>
    <row r="26913" spans="1:5" x14ac:dyDescent="0.3">
      <c r="A26913">
        <v>60510020</v>
      </c>
      <c r="B26913" t="s">
        <v>1512</v>
      </c>
      <c r="C26913" t="s">
        <v>8</v>
      </c>
      <c r="D26913" t="s">
        <v>2397</v>
      </c>
      <c r="E26913">
        <v>0</v>
      </c>
    </row>
    <row r="26914" spans="1:5" x14ac:dyDescent="0.3">
      <c r="A26914">
        <v>60510020</v>
      </c>
      <c r="B26914" t="s">
        <v>1512</v>
      </c>
      <c r="C26914" t="s">
        <v>8</v>
      </c>
      <c r="D26914" t="s">
        <v>2398</v>
      </c>
      <c r="E26914">
        <v>0</v>
      </c>
    </row>
    <row r="26915" spans="1:5" x14ac:dyDescent="0.3">
      <c r="A26915">
        <v>60510020</v>
      </c>
      <c r="B26915" t="s">
        <v>1512</v>
      </c>
      <c r="C26915" t="s">
        <v>8</v>
      </c>
      <c r="D26915" t="s">
        <v>2399</v>
      </c>
      <c r="E26915">
        <v>-1</v>
      </c>
    </row>
    <row r="26916" spans="1:5" x14ac:dyDescent="0.3">
      <c r="A26916">
        <v>60510020</v>
      </c>
      <c r="B26916" t="s">
        <v>1512</v>
      </c>
      <c r="C26916" t="s">
        <v>8</v>
      </c>
      <c r="D26916" t="s">
        <v>2400</v>
      </c>
      <c r="E26916">
        <v>0</v>
      </c>
    </row>
    <row r="26917" spans="1:5" x14ac:dyDescent="0.3">
      <c r="A26917">
        <v>60510020</v>
      </c>
      <c r="B26917" t="s">
        <v>1512</v>
      </c>
      <c r="C26917" t="s">
        <v>8</v>
      </c>
      <c r="D26917" t="s">
        <v>2401</v>
      </c>
      <c r="E26917">
        <v>0</v>
      </c>
    </row>
    <row r="26918" spans="1:5" x14ac:dyDescent="0.3">
      <c r="A26918">
        <v>60510020</v>
      </c>
      <c r="B26918" t="s">
        <v>1512</v>
      </c>
      <c r="C26918" t="s">
        <v>8</v>
      </c>
      <c r="D26918" t="s">
        <v>2402</v>
      </c>
      <c r="E26918">
        <v>0</v>
      </c>
    </row>
    <row r="26919" spans="1:5" x14ac:dyDescent="0.3">
      <c r="A26919">
        <v>60510020</v>
      </c>
      <c r="B26919" t="s">
        <v>1512</v>
      </c>
      <c r="C26919" t="s">
        <v>8</v>
      </c>
      <c r="D26919" t="s">
        <v>2403</v>
      </c>
      <c r="E26919">
        <v>0</v>
      </c>
    </row>
    <row r="26920" spans="1:5" x14ac:dyDescent="0.3">
      <c r="A26920">
        <v>60510020</v>
      </c>
      <c r="B26920" t="s">
        <v>1512</v>
      </c>
      <c r="C26920" t="s">
        <v>8</v>
      </c>
      <c r="D26920" t="s">
        <v>2404</v>
      </c>
      <c r="E26920">
        <v>0</v>
      </c>
    </row>
    <row r="26921" spans="1:5" x14ac:dyDescent="0.3">
      <c r="A26921">
        <v>60510020</v>
      </c>
      <c r="B26921" t="s">
        <v>1512</v>
      </c>
      <c r="C26921" t="s">
        <v>8</v>
      </c>
      <c r="D26921" t="s">
        <v>2405</v>
      </c>
      <c r="E26921">
        <v>0</v>
      </c>
    </row>
    <row r="26922" spans="1:5" x14ac:dyDescent="0.3">
      <c r="A26922">
        <v>60510020</v>
      </c>
      <c r="B26922" t="s">
        <v>1512</v>
      </c>
      <c r="C26922" t="s">
        <v>8</v>
      </c>
      <c r="D26922" t="s">
        <v>2406</v>
      </c>
      <c r="E26922">
        <v>0</v>
      </c>
    </row>
    <row r="26923" spans="1:5" x14ac:dyDescent="0.3">
      <c r="A26923">
        <v>60510020</v>
      </c>
      <c r="B26923" t="s">
        <v>1512</v>
      </c>
      <c r="C26923" t="s">
        <v>8</v>
      </c>
      <c r="D26923" t="s">
        <v>2407</v>
      </c>
      <c r="E26923">
        <v>0</v>
      </c>
    </row>
    <row r="26924" spans="1:5" x14ac:dyDescent="0.3">
      <c r="A26924">
        <v>60510020</v>
      </c>
      <c r="B26924" t="s">
        <v>1512</v>
      </c>
      <c r="C26924" t="s">
        <v>8</v>
      </c>
      <c r="D26924" t="s">
        <v>2408</v>
      </c>
      <c r="E26924">
        <v>0</v>
      </c>
    </row>
    <row r="26925" spans="1:5" x14ac:dyDescent="0.3">
      <c r="A26925">
        <v>60510020</v>
      </c>
      <c r="B26925" t="s">
        <v>1512</v>
      </c>
      <c r="C26925" t="s">
        <v>8</v>
      </c>
      <c r="D26925" t="s">
        <v>2409</v>
      </c>
      <c r="E26925">
        <v>0</v>
      </c>
    </row>
    <row r="26926" spans="1:5" x14ac:dyDescent="0.3">
      <c r="A26926">
        <v>60510020</v>
      </c>
      <c r="B26926" t="s">
        <v>1512</v>
      </c>
      <c r="C26926" t="s">
        <v>8</v>
      </c>
      <c r="D26926" t="s">
        <v>2410</v>
      </c>
      <c r="E26926">
        <v>-5</v>
      </c>
    </row>
    <row r="26927" spans="1:5" x14ac:dyDescent="0.3">
      <c r="A26927">
        <v>60510020</v>
      </c>
      <c r="B26927" t="s">
        <v>1512</v>
      </c>
      <c r="C26927" t="s">
        <v>8</v>
      </c>
      <c r="D26927" t="s">
        <v>2411</v>
      </c>
      <c r="E26927">
        <v>0</v>
      </c>
    </row>
    <row r="26928" spans="1:5" x14ac:dyDescent="0.3">
      <c r="A26928">
        <v>60510020</v>
      </c>
      <c r="B26928" t="s">
        <v>1512</v>
      </c>
      <c r="C26928" t="s">
        <v>8</v>
      </c>
      <c r="D26928" t="s">
        <v>2412</v>
      </c>
      <c r="E26928">
        <v>0</v>
      </c>
    </row>
    <row r="26929" spans="1:5" x14ac:dyDescent="0.3">
      <c r="A26929">
        <v>60510020</v>
      </c>
      <c r="B26929" t="s">
        <v>1512</v>
      </c>
      <c r="C26929" t="s">
        <v>8</v>
      </c>
      <c r="D26929" t="s">
        <v>2413</v>
      </c>
      <c r="E26929">
        <v>0</v>
      </c>
    </row>
    <row r="26930" spans="1:5" x14ac:dyDescent="0.3">
      <c r="A26930">
        <v>66060021</v>
      </c>
      <c r="B26930" t="s">
        <v>1514</v>
      </c>
      <c r="C26930" t="s">
        <v>8</v>
      </c>
      <c r="D26930" t="s">
        <v>2378</v>
      </c>
      <c r="E26930">
        <v>0</v>
      </c>
    </row>
    <row r="26931" spans="1:5" x14ac:dyDescent="0.3">
      <c r="A26931">
        <v>66060021</v>
      </c>
      <c r="B26931" t="s">
        <v>1514</v>
      </c>
      <c r="C26931" t="s">
        <v>8</v>
      </c>
      <c r="D26931" t="s">
        <v>2379</v>
      </c>
      <c r="E26931">
        <v>-4</v>
      </c>
    </row>
    <row r="26932" spans="1:5" x14ac:dyDescent="0.3">
      <c r="A26932">
        <v>66060021</v>
      </c>
      <c r="B26932" t="s">
        <v>1514</v>
      </c>
      <c r="C26932" t="s">
        <v>8</v>
      </c>
      <c r="D26932" t="s">
        <v>2380</v>
      </c>
      <c r="E26932">
        <v>0</v>
      </c>
    </row>
    <row r="26933" spans="1:5" x14ac:dyDescent="0.3">
      <c r="A26933">
        <v>66060021</v>
      </c>
      <c r="B26933" t="s">
        <v>1514</v>
      </c>
      <c r="C26933" t="s">
        <v>8</v>
      </c>
      <c r="D26933" t="s">
        <v>2381</v>
      </c>
      <c r="E26933">
        <v>0</v>
      </c>
    </row>
    <row r="26934" spans="1:5" x14ac:dyDescent="0.3">
      <c r="A26934">
        <v>66060021</v>
      </c>
      <c r="B26934" t="s">
        <v>1514</v>
      </c>
      <c r="C26934" t="s">
        <v>8</v>
      </c>
      <c r="D26934" t="s">
        <v>2382</v>
      </c>
      <c r="E26934">
        <v>0</v>
      </c>
    </row>
    <row r="26935" spans="1:5" x14ac:dyDescent="0.3">
      <c r="A26935">
        <v>66060021</v>
      </c>
      <c r="B26935" t="s">
        <v>1514</v>
      </c>
      <c r="C26935" t="s">
        <v>8</v>
      </c>
      <c r="D26935" t="s">
        <v>2383</v>
      </c>
      <c r="E26935">
        <v>-3</v>
      </c>
    </row>
    <row r="26936" spans="1:5" x14ac:dyDescent="0.3">
      <c r="A26936">
        <v>66060021</v>
      </c>
      <c r="B26936" t="s">
        <v>1514</v>
      </c>
      <c r="C26936" t="s">
        <v>8</v>
      </c>
      <c r="D26936" t="s">
        <v>2384</v>
      </c>
      <c r="E26936">
        <v>-2</v>
      </c>
    </row>
    <row r="26937" spans="1:5" x14ac:dyDescent="0.3">
      <c r="A26937">
        <v>66060021</v>
      </c>
      <c r="B26937" t="s">
        <v>1514</v>
      </c>
      <c r="C26937" t="s">
        <v>8</v>
      </c>
      <c r="D26937" t="s">
        <v>2385</v>
      </c>
      <c r="E26937">
        <v>-2</v>
      </c>
    </row>
    <row r="26938" spans="1:5" x14ac:dyDescent="0.3">
      <c r="A26938">
        <v>66060021</v>
      </c>
      <c r="B26938" t="s">
        <v>1514</v>
      </c>
      <c r="C26938" t="s">
        <v>8</v>
      </c>
      <c r="D26938" t="s">
        <v>2386</v>
      </c>
      <c r="E26938">
        <v>-2</v>
      </c>
    </row>
    <row r="26939" spans="1:5" x14ac:dyDescent="0.3">
      <c r="A26939">
        <v>66060021</v>
      </c>
      <c r="B26939" t="s">
        <v>1514</v>
      </c>
      <c r="C26939" t="s">
        <v>8</v>
      </c>
      <c r="D26939" t="s">
        <v>2387</v>
      </c>
      <c r="E26939">
        <v>-2</v>
      </c>
    </row>
    <row r="26940" spans="1:5" x14ac:dyDescent="0.3">
      <c r="A26940">
        <v>66060021</v>
      </c>
      <c r="B26940" t="s">
        <v>1514</v>
      </c>
      <c r="C26940" t="s">
        <v>8</v>
      </c>
      <c r="D26940" t="s">
        <v>2388</v>
      </c>
      <c r="E26940">
        <v>-1</v>
      </c>
    </row>
    <row r="26941" spans="1:5" x14ac:dyDescent="0.3">
      <c r="A26941">
        <v>66060021</v>
      </c>
      <c r="B26941" t="s">
        <v>1514</v>
      </c>
      <c r="C26941" t="s">
        <v>8</v>
      </c>
      <c r="D26941" t="s">
        <v>2389</v>
      </c>
      <c r="E26941">
        <v>-2</v>
      </c>
    </row>
    <row r="26942" spans="1:5" x14ac:dyDescent="0.3">
      <c r="A26942">
        <v>66060021</v>
      </c>
      <c r="B26942" t="s">
        <v>1514</v>
      </c>
      <c r="C26942" t="s">
        <v>8</v>
      </c>
      <c r="D26942" t="s">
        <v>2390</v>
      </c>
      <c r="E26942">
        <v>0</v>
      </c>
    </row>
    <row r="26943" spans="1:5" x14ac:dyDescent="0.3">
      <c r="A26943">
        <v>66060021</v>
      </c>
      <c r="B26943" t="s">
        <v>1514</v>
      </c>
      <c r="C26943" t="s">
        <v>8</v>
      </c>
      <c r="D26943" t="s">
        <v>2391</v>
      </c>
      <c r="E26943">
        <v>0</v>
      </c>
    </row>
    <row r="26944" spans="1:5" x14ac:dyDescent="0.3">
      <c r="A26944">
        <v>66060021</v>
      </c>
      <c r="B26944" t="s">
        <v>1514</v>
      </c>
      <c r="C26944" t="s">
        <v>8</v>
      </c>
      <c r="D26944" t="s">
        <v>2392</v>
      </c>
      <c r="E26944">
        <v>0</v>
      </c>
    </row>
    <row r="26945" spans="1:5" x14ac:dyDescent="0.3">
      <c r="A26945">
        <v>66060021</v>
      </c>
      <c r="B26945" t="s">
        <v>1514</v>
      </c>
      <c r="C26945" t="s">
        <v>8</v>
      </c>
      <c r="D26945" t="s">
        <v>2393</v>
      </c>
      <c r="E26945">
        <v>0</v>
      </c>
    </row>
    <row r="26946" spans="1:5" x14ac:dyDescent="0.3">
      <c r="A26946">
        <v>66060021</v>
      </c>
      <c r="B26946" t="s">
        <v>1514</v>
      </c>
      <c r="C26946" t="s">
        <v>8</v>
      </c>
      <c r="D26946" t="s">
        <v>2394</v>
      </c>
      <c r="E26946">
        <v>0</v>
      </c>
    </row>
    <row r="26947" spans="1:5" x14ac:dyDescent="0.3">
      <c r="A26947">
        <v>66060021</v>
      </c>
      <c r="B26947" t="s">
        <v>1514</v>
      </c>
      <c r="C26947" t="s">
        <v>8</v>
      </c>
      <c r="D26947" t="s">
        <v>2395</v>
      </c>
      <c r="E26947">
        <v>0</v>
      </c>
    </row>
    <row r="26948" spans="1:5" x14ac:dyDescent="0.3">
      <c r="A26948">
        <v>66060021</v>
      </c>
      <c r="B26948" t="s">
        <v>1514</v>
      </c>
      <c r="C26948" t="s">
        <v>8</v>
      </c>
      <c r="D26948" t="s">
        <v>2396</v>
      </c>
      <c r="E26948">
        <v>-1</v>
      </c>
    </row>
    <row r="26949" spans="1:5" x14ac:dyDescent="0.3">
      <c r="A26949">
        <v>66060021</v>
      </c>
      <c r="B26949" t="s">
        <v>1514</v>
      </c>
      <c r="C26949" t="s">
        <v>8</v>
      </c>
      <c r="D26949" t="s">
        <v>2397</v>
      </c>
      <c r="E26949">
        <v>0</v>
      </c>
    </row>
    <row r="26950" spans="1:5" x14ac:dyDescent="0.3">
      <c r="A26950">
        <v>66060021</v>
      </c>
      <c r="B26950" t="s">
        <v>1514</v>
      </c>
      <c r="C26950" t="s">
        <v>8</v>
      </c>
      <c r="D26950" t="s">
        <v>2398</v>
      </c>
      <c r="E26950">
        <v>0</v>
      </c>
    </row>
    <row r="26951" spans="1:5" x14ac:dyDescent="0.3">
      <c r="A26951">
        <v>66060021</v>
      </c>
      <c r="B26951" t="s">
        <v>1514</v>
      </c>
      <c r="C26951" t="s">
        <v>8</v>
      </c>
      <c r="D26951" t="s">
        <v>2399</v>
      </c>
      <c r="E26951">
        <v>0</v>
      </c>
    </row>
    <row r="26952" spans="1:5" x14ac:dyDescent="0.3">
      <c r="A26952">
        <v>66060021</v>
      </c>
      <c r="B26952" t="s">
        <v>1514</v>
      </c>
      <c r="C26952" t="s">
        <v>8</v>
      </c>
      <c r="D26952" t="s">
        <v>2400</v>
      </c>
      <c r="E26952">
        <v>0</v>
      </c>
    </row>
    <row r="26953" spans="1:5" x14ac:dyDescent="0.3">
      <c r="A26953">
        <v>66060021</v>
      </c>
      <c r="B26953" t="s">
        <v>1514</v>
      </c>
      <c r="C26953" t="s">
        <v>8</v>
      </c>
      <c r="D26953" t="s">
        <v>2401</v>
      </c>
      <c r="E26953">
        <v>0</v>
      </c>
    </row>
    <row r="26954" spans="1:5" x14ac:dyDescent="0.3">
      <c r="A26954">
        <v>66060021</v>
      </c>
      <c r="B26954" t="s">
        <v>1514</v>
      </c>
      <c r="C26954" t="s">
        <v>8</v>
      </c>
      <c r="D26954" t="s">
        <v>2402</v>
      </c>
      <c r="E26954">
        <v>0</v>
      </c>
    </row>
    <row r="26955" spans="1:5" x14ac:dyDescent="0.3">
      <c r="A26955">
        <v>66060021</v>
      </c>
      <c r="B26955" t="s">
        <v>1514</v>
      </c>
      <c r="C26955" t="s">
        <v>8</v>
      </c>
      <c r="D26955" t="s">
        <v>2403</v>
      </c>
      <c r="E26955">
        <v>-1</v>
      </c>
    </row>
    <row r="26956" spans="1:5" x14ac:dyDescent="0.3">
      <c r="A26956">
        <v>66060021</v>
      </c>
      <c r="B26956" t="s">
        <v>1514</v>
      </c>
      <c r="C26956" t="s">
        <v>8</v>
      </c>
      <c r="D26956" t="s">
        <v>2404</v>
      </c>
      <c r="E26956">
        <v>0</v>
      </c>
    </row>
    <row r="26957" spans="1:5" x14ac:dyDescent="0.3">
      <c r="A26957">
        <v>66060021</v>
      </c>
      <c r="B26957" t="s">
        <v>1514</v>
      </c>
      <c r="C26957" t="s">
        <v>8</v>
      </c>
      <c r="D26957" t="s">
        <v>2405</v>
      </c>
      <c r="E26957">
        <v>-1</v>
      </c>
    </row>
    <row r="26958" spans="1:5" x14ac:dyDescent="0.3">
      <c r="A26958">
        <v>66060021</v>
      </c>
      <c r="B26958" t="s">
        <v>1514</v>
      </c>
      <c r="C26958" t="s">
        <v>8</v>
      </c>
      <c r="D26958" t="s">
        <v>2406</v>
      </c>
      <c r="E26958">
        <v>0</v>
      </c>
    </row>
    <row r="26959" spans="1:5" x14ac:dyDescent="0.3">
      <c r="A26959">
        <v>66060021</v>
      </c>
      <c r="B26959" t="s">
        <v>1514</v>
      </c>
      <c r="C26959" t="s">
        <v>8</v>
      </c>
      <c r="D26959" t="s">
        <v>2407</v>
      </c>
      <c r="E26959">
        <v>0</v>
      </c>
    </row>
    <row r="26960" spans="1:5" x14ac:dyDescent="0.3">
      <c r="A26960">
        <v>66060021</v>
      </c>
      <c r="B26960" t="s">
        <v>1514</v>
      </c>
      <c r="C26960" t="s">
        <v>8</v>
      </c>
      <c r="D26960" t="s">
        <v>2408</v>
      </c>
      <c r="E26960">
        <v>0</v>
      </c>
    </row>
    <row r="26961" spans="1:5" x14ac:dyDescent="0.3">
      <c r="A26961">
        <v>66060021</v>
      </c>
      <c r="B26961" t="s">
        <v>1514</v>
      </c>
      <c r="C26961" t="s">
        <v>8</v>
      </c>
      <c r="D26961" t="s">
        <v>2409</v>
      </c>
      <c r="E26961">
        <v>0</v>
      </c>
    </row>
    <row r="26962" spans="1:5" x14ac:dyDescent="0.3">
      <c r="A26962">
        <v>66060021</v>
      </c>
      <c r="B26962" t="s">
        <v>1514</v>
      </c>
      <c r="C26962" t="s">
        <v>8</v>
      </c>
      <c r="D26962" t="s">
        <v>2410</v>
      </c>
      <c r="E26962">
        <v>-1</v>
      </c>
    </row>
    <row r="26963" spans="1:5" x14ac:dyDescent="0.3">
      <c r="A26963">
        <v>66060021</v>
      </c>
      <c r="B26963" t="s">
        <v>1514</v>
      </c>
      <c r="C26963" t="s">
        <v>8</v>
      </c>
      <c r="D26963" t="s">
        <v>2411</v>
      </c>
      <c r="E26963">
        <v>0</v>
      </c>
    </row>
    <row r="26964" spans="1:5" x14ac:dyDescent="0.3">
      <c r="A26964">
        <v>66060021</v>
      </c>
      <c r="B26964" t="s">
        <v>1514</v>
      </c>
      <c r="C26964" t="s">
        <v>8</v>
      </c>
      <c r="D26964" t="s">
        <v>2412</v>
      </c>
      <c r="E26964">
        <v>-1</v>
      </c>
    </row>
    <row r="26965" spans="1:5" x14ac:dyDescent="0.3">
      <c r="A26965">
        <v>66060021</v>
      </c>
      <c r="B26965" t="s">
        <v>1514</v>
      </c>
      <c r="C26965" t="s">
        <v>8</v>
      </c>
      <c r="D26965" t="s">
        <v>2413</v>
      </c>
      <c r="E26965">
        <v>0</v>
      </c>
    </row>
    <row r="26966" spans="1:5" x14ac:dyDescent="0.3">
      <c r="A26966">
        <v>87220010</v>
      </c>
      <c r="B26966" t="s">
        <v>1516</v>
      </c>
      <c r="C26966" t="s">
        <v>8</v>
      </c>
      <c r="D26966" t="s">
        <v>2378</v>
      </c>
      <c r="E26966">
        <v>0</v>
      </c>
    </row>
    <row r="26967" spans="1:5" x14ac:dyDescent="0.3">
      <c r="A26967">
        <v>87220010</v>
      </c>
      <c r="B26967" t="s">
        <v>1516</v>
      </c>
      <c r="C26967" t="s">
        <v>8</v>
      </c>
      <c r="D26967" t="s">
        <v>2379</v>
      </c>
      <c r="E26967">
        <v>0</v>
      </c>
    </row>
    <row r="26968" spans="1:5" x14ac:dyDescent="0.3">
      <c r="A26968">
        <v>87220010</v>
      </c>
      <c r="B26968" t="s">
        <v>1516</v>
      </c>
      <c r="C26968" t="s">
        <v>8</v>
      </c>
      <c r="D26968" t="s">
        <v>2380</v>
      </c>
      <c r="E26968">
        <v>0</v>
      </c>
    </row>
    <row r="26969" spans="1:5" x14ac:dyDescent="0.3">
      <c r="A26969">
        <v>87220010</v>
      </c>
      <c r="B26969" t="s">
        <v>1516</v>
      </c>
      <c r="C26969" t="s">
        <v>8</v>
      </c>
      <c r="D26969" t="s">
        <v>2381</v>
      </c>
      <c r="E26969">
        <v>0</v>
      </c>
    </row>
    <row r="26970" spans="1:5" x14ac:dyDescent="0.3">
      <c r="A26970">
        <v>87220010</v>
      </c>
      <c r="B26970" t="s">
        <v>1516</v>
      </c>
      <c r="C26970" t="s">
        <v>8</v>
      </c>
      <c r="D26970" t="s">
        <v>2382</v>
      </c>
      <c r="E26970">
        <v>0</v>
      </c>
    </row>
    <row r="26971" spans="1:5" x14ac:dyDescent="0.3">
      <c r="A26971">
        <v>87220010</v>
      </c>
      <c r="B26971" t="s">
        <v>1516</v>
      </c>
      <c r="C26971" t="s">
        <v>8</v>
      </c>
      <c r="D26971" t="s">
        <v>2383</v>
      </c>
      <c r="E26971">
        <v>0</v>
      </c>
    </row>
    <row r="26972" spans="1:5" x14ac:dyDescent="0.3">
      <c r="A26972">
        <v>87220010</v>
      </c>
      <c r="B26972" t="s">
        <v>1516</v>
      </c>
      <c r="C26972" t="s">
        <v>8</v>
      </c>
      <c r="D26972" t="s">
        <v>2384</v>
      </c>
      <c r="E26972">
        <v>0</v>
      </c>
    </row>
    <row r="26973" spans="1:5" x14ac:dyDescent="0.3">
      <c r="A26973">
        <v>87220010</v>
      </c>
      <c r="B26973" t="s">
        <v>1516</v>
      </c>
      <c r="C26973" t="s">
        <v>8</v>
      </c>
      <c r="D26973" t="s">
        <v>2385</v>
      </c>
      <c r="E26973">
        <v>0</v>
      </c>
    </row>
    <row r="26974" spans="1:5" x14ac:dyDescent="0.3">
      <c r="A26974">
        <v>87220010</v>
      </c>
      <c r="B26974" t="s">
        <v>1516</v>
      </c>
      <c r="C26974" t="s">
        <v>8</v>
      </c>
      <c r="D26974" t="s">
        <v>2386</v>
      </c>
      <c r="E26974">
        <v>0</v>
      </c>
    </row>
    <row r="26975" spans="1:5" x14ac:dyDescent="0.3">
      <c r="A26975">
        <v>87220010</v>
      </c>
      <c r="B26975" t="s">
        <v>1516</v>
      </c>
      <c r="C26975" t="s">
        <v>8</v>
      </c>
      <c r="D26975" t="s">
        <v>2387</v>
      </c>
      <c r="E26975">
        <v>0</v>
      </c>
    </row>
    <row r="26976" spans="1:5" x14ac:dyDescent="0.3">
      <c r="A26976">
        <v>87220010</v>
      </c>
      <c r="B26976" t="s">
        <v>1516</v>
      </c>
      <c r="C26976" t="s">
        <v>8</v>
      </c>
      <c r="D26976" t="s">
        <v>2388</v>
      </c>
      <c r="E26976">
        <v>0</v>
      </c>
    </row>
    <row r="26977" spans="1:5" x14ac:dyDescent="0.3">
      <c r="A26977">
        <v>87220010</v>
      </c>
      <c r="B26977" t="s">
        <v>1516</v>
      </c>
      <c r="C26977" t="s">
        <v>8</v>
      </c>
      <c r="D26977" t="s">
        <v>2389</v>
      </c>
      <c r="E26977">
        <v>0</v>
      </c>
    </row>
    <row r="26978" spans="1:5" x14ac:dyDescent="0.3">
      <c r="A26978">
        <v>87220010</v>
      </c>
      <c r="B26978" t="s">
        <v>1516</v>
      </c>
      <c r="C26978" t="s">
        <v>8</v>
      </c>
      <c r="D26978" t="s">
        <v>2390</v>
      </c>
      <c r="E26978">
        <v>0</v>
      </c>
    </row>
    <row r="26979" spans="1:5" x14ac:dyDescent="0.3">
      <c r="A26979">
        <v>87220010</v>
      </c>
      <c r="B26979" t="s">
        <v>1516</v>
      </c>
      <c r="C26979" t="s">
        <v>8</v>
      </c>
      <c r="D26979" t="s">
        <v>2391</v>
      </c>
      <c r="E26979">
        <v>0</v>
      </c>
    </row>
    <row r="26980" spans="1:5" x14ac:dyDescent="0.3">
      <c r="A26980">
        <v>87220010</v>
      </c>
      <c r="B26980" t="s">
        <v>1516</v>
      </c>
      <c r="C26980" t="s">
        <v>8</v>
      </c>
      <c r="D26980" t="s">
        <v>2392</v>
      </c>
      <c r="E26980">
        <v>0</v>
      </c>
    </row>
    <row r="26981" spans="1:5" x14ac:dyDescent="0.3">
      <c r="A26981">
        <v>87220010</v>
      </c>
      <c r="B26981" t="s">
        <v>1516</v>
      </c>
      <c r="C26981" t="s">
        <v>8</v>
      </c>
      <c r="D26981" t="s">
        <v>2393</v>
      </c>
      <c r="E26981">
        <v>0</v>
      </c>
    </row>
    <row r="26982" spans="1:5" x14ac:dyDescent="0.3">
      <c r="A26982">
        <v>87220010</v>
      </c>
      <c r="B26982" t="s">
        <v>1516</v>
      </c>
      <c r="C26982" t="s">
        <v>8</v>
      </c>
      <c r="D26982" t="s">
        <v>2394</v>
      </c>
      <c r="E26982">
        <v>0</v>
      </c>
    </row>
    <row r="26983" spans="1:5" x14ac:dyDescent="0.3">
      <c r="A26983">
        <v>87220010</v>
      </c>
      <c r="B26983" t="s">
        <v>1516</v>
      </c>
      <c r="C26983" t="s">
        <v>8</v>
      </c>
      <c r="D26983" t="s">
        <v>2395</v>
      </c>
      <c r="E26983">
        <v>0</v>
      </c>
    </row>
    <row r="26984" spans="1:5" x14ac:dyDescent="0.3">
      <c r="A26984">
        <v>87220010</v>
      </c>
      <c r="B26984" t="s">
        <v>1516</v>
      </c>
      <c r="C26984" t="s">
        <v>8</v>
      </c>
      <c r="D26984" t="s">
        <v>2396</v>
      </c>
      <c r="E26984">
        <v>0</v>
      </c>
    </row>
    <row r="26985" spans="1:5" x14ac:dyDescent="0.3">
      <c r="A26985">
        <v>87220010</v>
      </c>
      <c r="B26985" t="s">
        <v>1516</v>
      </c>
      <c r="C26985" t="s">
        <v>8</v>
      </c>
      <c r="D26985" t="s">
        <v>2397</v>
      </c>
      <c r="E26985">
        <v>0</v>
      </c>
    </row>
    <row r="26986" spans="1:5" x14ac:dyDescent="0.3">
      <c r="A26986">
        <v>87220010</v>
      </c>
      <c r="B26986" t="s">
        <v>1516</v>
      </c>
      <c r="C26986" t="s">
        <v>8</v>
      </c>
      <c r="D26986" t="s">
        <v>2398</v>
      </c>
      <c r="E26986">
        <v>0</v>
      </c>
    </row>
    <row r="26987" spans="1:5" x14ac:dyDescent="0.3">
      <c r="A26987">
        <v>87220010</v>
      </c>
      <c r="B26987" t="s">
        <v>1516</v>
      </c>
      <c r="C26987" t="s">
        <v>8</v>
      </c>
      <c r="D26987" t="s">
        <v>2399</v>
      </c>
      <c r="E26987">
        <v>0</v>
      </c>
    </row>
    <row r="26988" spans="1:5" x14ac:dyDescent="0.3">
      <c r="A26988">
        <v>87220010</v>
      </c>
      <c r="B26988" t="s">
        <v>1516</v>
      </c>
      <c r="C26988" t="s">
        <v>8</v>
      </c>
      <c r="D26988" t="s">
        <v>2400</v>
      </c>
      <c r="E26988">
        <v>0</v>
      </c>
    </row>
    <row r="26989" spans="1:5" x14ac:dyDescent="0.3">
      <c r="A26989">
        <v>87220010</v>
      </c>
      <c r="B26989" t="s">
        <v>1516</v>
      </c>
      <c r="C26989" t="s">
        <v>8</v>
      </c>
      <c r="D26989" t="s">
        <v>2401</v>
      </c>
      <c r="E26989">
        <v>0</v>
      </c>
    </row>
    <row r="26990" spans="1:5" x14ac:dyDescent="0.3">
      <c r="A26990">
        <v>87220010</v>
      </c>
      <c r="B26990" t="s">
        <v>1516</v>
      </c>
      <c r="C26990" t="s">
        <v>8</v>
      </c>
      <c r="D26990" t="s">
        <v>2402</v>
      </c>
      <c r="E26990">
        <v>0</v>
      </c>
    </row>
    <row r="26991" spans="1:5" x14ac:dyDescent="0.3">
      <c r="A26991">
        <v>87220010</v>
      </c>
      <c r="B26991" t="s">
        <v>1516</v>
      </c>
      <c r="C26991" t="s">
        <v>8</v>
      </c>
      <c r="D26991" t="s">
        <v>2403</v>
      </c>
      <c r="E26991">
        <v>0</v>
      </c>
    </row>
    <row r="26992" spans="1:5" x14ac:dyDescent="0.3">
      <c r="A26992">
        <v>87220010</v>
      </c>
      <c r="B26992" t="s">
        <v>1516</v>
      </c>
      <c r="C26992" t="s">
        <v>8</v>
      </c>
      <c r="D26992" t="s">
        <v>2404</v>
      </c>
      <c r="E26992">
        <v>0</v>
      </c>
    </row>
    <row r="26993" spans="1:5" x14ac:dyDescent="0.3">
      <c r="A26993">
        <v>87220010</v>
      </c>
      <c r="B26993" t="s">
        <v>1516</v>
      </c>
      <c r="C26993" t="s">
        <v>8</v>
      </c>
      <c r="D26993" t="s">
        <v>2405</v>
      </c>
      <c r="E26993">
        <v>0</v>
      </c>
    </row>
    <row r="26994" spans="1:5" x14ac:dyDescent="0.3">
      <c r="A26994">
        <v>87220010</v>
      </c>
      <c r="B26994" t="s">
        <v>1516</v>
      </c>
      <c r="C26994" t="s">
        <v>8</v>
      </c>
      <c r="D26994" t="s">
        <v>2406</v>
      </c>
      <c r="E26994">
        <v>0</v>
      </c>
    </row>
    <row r="26995" spans="1:5" x14ac:dyDescent="0.3">
      <c r="A26995">
        <v>87220010</v>
      </c>
      <c r="B26995" t="s">
        <v>1516</v>
      </c>
      <c r="C26995" t="s">
        <v>8</v>
      </c>
      <c r="D26995" t="s">
        <v>2407</v>
      </c>
      <c r="E26995">
        <v>0</v>
      </c>
    </row>
    <row r="26996" spans="1:5" x14ac:dyDescent="0.3">
      <c r="A26996">
        <v>87220010</v>
      </c>
      <c r="B26996" t="s">
        <v>1516</v>
      </c>
      <c r="C26996" t="s">
        <v>8</v>
      </c>
      <c r="D26996" t="s">
        <v>2408</v>
      </c>
      <c r="E26996">
        <v>-24</v>
      </c>
    </row>
    <row r="26997" spans="1:5" x14ac:dyDescent="0.3">
      <c r="A26997">
        <v>87220010</v>
      </c>
      <c r="B26997" t="s">
        <v>1516</v>
      </c>
      <c r="C26997" t="s">
        <v>8</v>
      </c>
      <c r="D26997" t="s">
        <v>2409</v>
      </c>
      <c r="E26997">
        <v>-6</v>
      </c>
    </row>
    <row r="26998" spans="1:5" x14ac:dyDescent="0.3">
      <c r="A26998">
        <v>87220010</v>
      </c>
      <c r="B26998" t="s">
        <v>1516</v>
      </c>
      <c r="C26998" t="s">
        <v>8</v>
      </c>
      <c r="D26998" t="s">
        <v>2410</v>
      </c>
      <c r="E26998">
        <v>0</v>
      </c>
    </row>
    <row r="26999" spans="1:5" x14ac:dyDescent="0.3">
      <c r="A26999">
        <v>87220010</v>
      </c>
      <c r="B26999" t="s">
        <v>1516</v>
      </c>
      <c r="C26999" t="s">
        <v>8</v>
      </c>
      <c r="D26999" t="s">
        <v>2411</v>
      </c>
      <c r="E26999">
        <v>0</v>
      </c>
    </row>
    <row r="27000" spans="1:5" x14ac:dyDescent="0.3">
      <c r="A27000">
        <v>87220010</v>
      </c>
      <c r="B27000" t="s">
        <v>1516</v>
      </c>
      <c r="C27000" t="s">
        <v>8</v>
      </c>
      <c r="D27000" t="s">
        <v>2412</v>
      </c>
      <c r="E27000">
        <v>0</v>
      </c>
    </row>
    <row r="27001" spans="1:5" x14ac:dyDescent="0.3">
      <c r="A27001">
        <v>87220010</v>
      </c>
      <c r="B27001" t="s">
        <v>1516</v>
      </c>
      <c r="C27001" t="s">
        <v>8</v>
      </c>
      <c r="D27001" t="s">
        <v>2413</v>
      </c>
      <c r="E27001">
        <v>0</v>
      </c>
    </row>
    <row r="27002" spans="1:5" x14ac:dyDescent="0.3">
      <c r="A27002">
        <v>60510036</v>
      </c>
      <c r="B27002" t="s">
        <v>1518</v>
      </c>
      <c r="C27002" t="s">
        <v>8</v>
      </c>
      <c r="D27002" t="s">
        <v>2378</v>
      </c>
      <c r="E27002">
        <v>-1</v>
      </c>
    </row>
    <row r="27003" spans="1:5" x14ac:dyDescent="0.3">
      <c r="A27003">
        <v>60510036</v>
      </c>
      <c r="B27003" t="s">
        <v>1518</v>
      </c>
      <c r="C27003" t="s">
        <v>8</v>
      </c>
      <c r="D27003" t="s">
        <v>2379</v>
      </c>
      <c r="E27003">
        <v>0</v>
      </c>
    </row>
    <row r="27004" spans="1:5" x14ac:dyDescent="0.3">
      <c r="A27004">
        <v>60510036</v>
      </c>
      <c r="B27004" t="s">
        <v>1518</v>
      </c>
      <c r="C27004" t="s">
        <v>8</v>
      </c>
      <c r="D27004" t="s">
        <v>2380</v>
      </c>
      <c r="E27004">
        <v>-1</v>
      </c>
    </row>
    <row r="27005" spans="1:5" x14ac:dyDescent="0.3">
      <c r="A27005">
        <v>60510036</v>
      </c>
      <c r="B27005" t="s">
        <v>1518</v>
      </c>
      <c r="C27005" t="s">
        <v>8</v>
      </c>
      <c r="D27005" t="s">
        <v>2381</v>
      </c>
      <c r="E27005">
        <v>0</v>
      </c>
    </row>
    <row r="27006" spans="1:5" x14ac:dyDescent="0.3">
      <c r="A27006">
        <v>60510036</v>
      </c>
      <c r="B27006" t="s">
        <v>1518</v>
      </c>
      <c r="C27006" t="s">
        <v>8</v>
      </c>
      <c r="D27006" t="s">
        <v>2382</v>
      </c>
      <c r="E27006">
        <v>0</v>
      </c>
    </row>
    <row r="27007" spans="1:5" x14ac:dyDescent="0.3">
      <c r="A27007">
        <v>60510036</v>
      </c>
      <c r="B27007" t="s">
        <v>1518</v>
      </c>
      <c r="C27007" t="s">
        <v>8</v>
      </c>
      <c r="D27007" t="s">
        <v>2383</v>
      </c>
      <c r="E27007">
        <v>0</v>
      </c>
    </row>
    <row r="27008" spans="1:5" x14ac:dyDescent="0.3">
      <c r="A27008">
        <v>60510036</v>
      </c>
      <c r="B27008" t="s">
        <v>1518</v>
      </c>
      <c r="C27008" t="s">
        <v>8</v>
      </c>
      <c r="D27008" t="s">
        <v>2384</v>
      </c>
      <c r="E27008">
        <v>0</v>
      </c>
    </row>
    <row r="27009" spans="1:5" x14ac:dyDescent="0.3">
      <c r="A27009">
        <v>60510036</v>
      </c>
      <c r="B27009" t="s">
        <v>1518</v>
      </c>
      <c r="C27009" t="s">
        <v>8</v>
      </c>
      <c r="D27009" t="s">
        <v>2385</v>
      </c>
      <c r="E27009">
        <v>0</v>
      </c>
    </row>
    <row r="27010" spans="1:5" x14ac:dyDescent="0.3">
      <c r="A27010">
        <v>60510036</v>
      </c>
      <c r="B27010" t="s">
        <v>1518</v>
      </c>
      <c r="C27010" t="s">
        <v>8</v>
      </c>
      <c r="D27010" t="s">
        <v>2386</v>
      </c>
      <c r="E27010">
        <v>0</v>
      </c>
    </row>
    <row r="27011" spans="1:5" x14ac:dyDescent="0.3">
      <c r="A27011">
        <v>60510036</v>
      </c>
      <c r="B27011" t="s">
        <v>1518</v>
      </c>
      <c r="C27011" t="s">
        <v>8</v>
      </c>
      <c r="D27011" t="s">
        <v>2387</v>
      </c>
      <c r="E27011">
        <v>0</v>
      </c>
    </row>
    <row r="27012" spans="1:5" x14ac:dyDescent="0.3">
      <c r="A27012">
        <v>60510036</v>
      </c>
      <c r="B27012" t="s">
        <v>1518</v>
      </c>
      <c r="C27012" t="s">
        <v>8</v>
      </c>
      <c r="D27012" t="s">
        <v>2388</v>
      </c>
      <c r="E27012">
        <v>0</v>
      </c>
    </row>
    <row r="27013" spans="1:5" x14ac:dyDescent="0.3">
      <c r="A27013">
        <v>60510036</v>
      </c>
      <c r="B27013" t="s">
        <v>1518</v>
      </c>
      <c r="C27013" t="s">
        <v>8</v>
      </c>
      <c r="D27013" t="s">
        <v>2389</v>
      </c>
      <c r="E27013">
        <v>-2</v>
      </c>
    </row>
    <row r="27014" spans="1:5" x14ac:dyDescent="0.3">
      <c r="A27014">
        <v>60510036</v>
      </c>
      <c r="B27014" t="s">
        <v>1518</v>
      </c>
      <c r="C27014" t="s">
        <v>8</v>
      </c>
      <c r="D27014" t="s">
        <v>2390</v>
      </c>
      <c r="E27014">
        <v>0</v>
      </c>
    </row>
    <row r="27015" spans="1:5" x14ac:dyDescent="0.3">
      <c r="A27015">
        <v>60510036</v>
      </c>
      <c r="B27015" t="s">
        <v>1518</v>
      </c>
      <c r="C27015" t="s">
        <v>8</v>
      </c>
      <c r="D27015" t="s">
        <v>2391</v>
      </c>
      <c r="E27015">
        <v>-5</v>
      </c>
    </row>
    <row r="27016" spans="1:5" x14ac:dyDescent="0.3">
      <c r="A27016">
        <v>60510036</v>
      </c>
      <c r="B27016" t="s">
        <v>1518</v>
      </c>
      <c r="C27016" t="s">
        <v>8</v>
      </c>
      <c r="D27016" t="s">
        <v>2392</v>
      </c>
      <c r="E27016">
        <v>-2</v>
      </c>
    </row>
    <row r="27017" spans="1:5" x14ac:dyDescent="0.3">
      <c r="A27017">
        <v>60510036</v>
      </c>
      <c r="B27017" t="s">
        <v>1518</v>
      </c>
      <c r="C27017" t="s">
        <v>8</v>
      </c>
      <c r="D27017" t="s">
        <v>2393</v>
      </c>
      <c r="E27017">
        <v>0</v>
      </c>
    </row>
    <row r="27018" spans="1:5" x14ac:dyDescent="0.3">
      <c r="A27018">
        <v>60510036</v>
      </c>
      <c r="B27018" t="s">
        <v>1518</v>
      </c>
      <c r="C27018" t="s">
        <v>8</v>
      </c>
      <c r="D27018" t="s">
        <v>2394</v>
      </c>
      <c r="E27018">
        <v>0</v>
      </c>
    </row>
    <row r="27019" spans="1:5" x14ac:dyDescent="0.3">
      <c r="A27019">
        <v>60510036</v>
      </c>
      <c r="B27019" t="s">
        <v>1518</v>
      </c>
      <c r="C27019" t="s">
        <v>8</v>
      </c>
      <c r="D27019" t="s">
        <v>2395</v>
      </c>
      <c r="E27019">
        <v>0</v>
      </c>
    </row>
    <row r="27020" spans="1:5" x14ac:dyDescent="0.3">
      <c r="A27020">
        <v>60510036</v>
      </c>
      <c r="B27020" t="s">
        <v>1518</v>
      </c>
      <c r="C27020" t="s">
        <v>8</v>
      </c>
      <c r="D27020" t="s">
        <v>2396</v>
      </c>
      <c r="E27020">
        <v>0</v>
      </c>
    </row>
    <row r="27021" spans="1:5" x14ac:dyDescent="0.3">
      <c r="A27021">
        <v>60510036</v>
      </c>
      <c r="B27021" t="s">
        <v>1518</v>
      </c>
      <c r="C27021" t="s">
        <v>8</v>
      </c>
      <c r="D27021" t="s">
        <v>2397</v>
      </c>
      <c r="E27021">
        <v>-2</v>
      </c>
    </row>
    <row r="27022" spans="1:5" x14ac:dyDescent="0.3">
      <c r="A27022">
        <v>60510036</v>
      </c>
      <c r="B27022" t="s">
        <v>1518</v>
      </c>
      <c r="C27022" t="s">
        <v>8</v>
      </c>
      <c r="D27022" t="s">
        <v>2398</v>
      </c>
      <c r="E27022">
        <v>-2</v>
      </c>
    </row>
    <row r="27023" spans="1:5" x14ac:dyDescent="0.3">
      <c r="A27023">
        <v>60510036</v>
      </c>
      <c r="B27023" t="s">
        <v>1518</v>
      </c>
      <c r="C27023" t="s">
        <v>8</v>
      </c>
      <c r="D27023" t="s">
        <v>2399</v>
      </c>
      <c r="E27023">
        <v>0</v>
      </c>
    </row>
    <row r="27024" spans="1:5" x14ac:dyDescent="0.3">
      <c r="A27024">
        <v>60510036</v>
      </c>
      <c r="B27024" t="s">
        <v>1518</v>
      </c>
      <c r="C27024" t="s">
        <v>8</v>
      </c>
      <c r="D27024" t="s">
        <v>2400</v>
      </c>
      <c r="E27024">
        <v>0</v>
      </c>
    </row>
    <row r="27025" spans="1:5" x14ac:dyDescent="0.3">
      <c r="A27025">
        <v>60510036</v>
      </c>
      <c r="B27025" t="s">
        <v>1518</v>
      </c>
      <c r="C27025" t="s">
        <v>8</v>
      </c>
      <c r="D27025" t="s">
        <v>2401</v>
      </c>
      <c r="E27025">
        <v>-1</v>
      </c>
    </row>
    <row r="27026" spans="1:5" x14ac:dyDescent="0.3">
      <c r="A27026">
        <v>60510036</v>
      </c>
      <c r="B27026" t="s">
        <v>1518</v>
      </c>
      <c r="C27026" t="s">
        <v>8</v>
      </c>
      <c r="D27026" t="s">
        <v>2402</v>
      </c>
      <c r="E27026">
        <v>0</v>
      </c>
    </row>
    <row r="27027" spans="1:5" x14ac:dyDescent="0.3">
      <c r="A27027">
        <v>60510036</v>
      </c>
      <c r="B27027" t="s">
        <v>1518</v>
      </c>
      <c r="C27027" t="s">
        <v>8</v>
      </c>
      <c r="D27027" t="s">
        <v>2403</v>
      </c>
      <c r="E27027">
        <v>0</v>
      </c>
    </row>
    <row r="27028" spans="1:5" x14ac:dyDescent="0.3">
      <c r="A27028">
        <v>60510036</v>
      </c>
      <c r="B27028" t="s">
        <v>1518</v>
      </c>
      <c r="C27028" t="s">
        <v>8</v>
      </c>
      <c r="D27028" t="s">
        <v>2404</v>
      </c>
      <c r="E27028">
        <v>-2</v>
      </c>
    </row>
    <row r="27029" spans="1:5" x14ac:dyDescent="0.3">
      <c r="A27029">
        <v>60510036</v>
      </c>
      <c r="B27029" t="s">
        <v>1518</v>
      </c>
      <c r="C27029" t="s">
        <v>8</v>
      </c>
      <c r="D27029" t="s">
        <v>2405</v>
      </c>
      <c r="E27029">
        <v>0</v>
      </c>
    </row>
    <row r="27030" spans="1:5" x14ac:dyDescent="0.3">
      <c r="A27030">
        <v>60510036</v>
      </c>
      <c r="B27030" t="s">
        <v>1518</v>
      </c>
      <c r="C27030" t="s">
        <v>8</v>
      </c>
      <c r="D27030" t="s">
        <v>2406</v>
      </c>
      <c r="E27030">
        <v>0</v>
      </c>
    </row>
    <row r="27031" spans="1:5" x14ac:dyDescent="0.3">
      <c r="A27031">
        <v>60510036</v>
      </c>
      <c r="B27031" t="s">
        <v>1518</v>
      </c>
      <c r="C27031" t="s">
        <v>8</v>
      </c>
      <c r="D27031" t="s">
        <v>2407</v>
      </c>
      <c r="E27031">
        <v>0</v>
      </c>
    </row>
    <row r="27032" spans="1:5" x14ac:dyDescent="0.3">
      <c r="A27032">
        <v>60510036</v>
      </c>
      <c r="B27032" t="s">
        <v>1518</v>
      </c>
      <c r="C27032" t="s">
        <v>8</v>
      </c>
      <c r="D27032" t="s">
        <v>2408</v>
      </c>
      <c r="E27032">
        <v>0</v>
      </c>
    </row>
    <row r="27033" spans="1:5" x14ac:dyDescent="0.3">
      <c r="A27033">
        <v>60510036</v>
      </c>
      <c r="B27033" t="s">
        <v>1518</v>
      </c>
      <c r="C27033" t="s">
        <v>8</v>
      </c>
      <c r="D27033" t="s">
        <v>2409</v>
      </c>
      <c r="E27033">
        <v>0</v>
      </c>
    </row>
    <row r="27034" spans="1:5" x14ac:dyDescent="0.3">
      <c r="A27034">
        <v>60510036</v>
      </c>
      <c r="B27034" t="s">
        <v>1518</v>
      </c>
      <c r="C27034" t="s">
        <v>8</v>
      </c>
      <c r="D27034" t="s">
        <v>2410</v>
      </c>
      <c r="E27034">
        <v>-6</v>
      </c>
    </row>
    <row r="27035" spans="1:5" x14ac:dyDescent="0.3">
      <c r="A27035">
        <v>60510036</v>
      </c>
      <c r="B27035" t="s">
        <v>1518</v>
      </c>
      <c r="C27035" t="s">
        <v>8</v>
      </c>
      <c r="D27035" t="s">
        <v>2411</v>
      </c>
      <c r="E27035">
        <v>0</v>
      </c>
    </row>
    <row r="27036" spans="1:5" x14ac:dyDescent="0.3">
      <c r="A27036">
        <v>60510036</v>
      </c>
      <c r="B27036" t="s">
        <v>1518</v>
      </c>
      <c r="C27036" t="s">
        <v>8</v>
      </c>
      <c r="D27036" t="s">
        <v>2412</v>
      </c>
      <c r="E27036">
        <v>0</v>
      </c>
    </row>
    <row r="27037" spans="1:5" x14ac:dyDescent="0.3">
      <c r="A27037">
        <v>60510036</v>
      </c>
      <c r="B27037" t="s">
        <v>1518</v>
      </c>
      <c r="C27037" t="s">
        <v>8</v>
      </c>
      <c r="D27037" t="s">
        <v>2413</v>
      </c>
      <c r="E27037">
        <v>0</v>
      </c>
    </row>
    <row r="27038" spans="1:5" x14ac:dyDescent="0.3">
      <c r="A27038">
        <v>53110017</v>
      </c>
      <c r="B27038" t="s">
        <v>1520</v>
      </c>
      <c r="C27038" t="s">
        <v>8</v>
      </c>
      <c r="D27038" t="s">
        <v>2378</v>
      </c>
      <c r="E27038">
        <v>0</v>
      </c>
    </row>
    <row r="27039" spans="1:5" x14ac:dyDescent="0.3">
      <c r="A27039">
        <v>53110017</v>
      </c>
      <c r="B27039" t="s">
        <v>1520</v>
      </c>
      <c r="C27039" t="s">
        <v>8</v>
      </c>
      <c r="D27039" t="s">
        <v>2379</v>
      </c>
      <c r="E27039">
        <v>0</v>
      </c>
    </row>
    <row r="27040" spans="1:5" x14ac:dyDescent="0.3">
      <c r="A27040">
        <v>53110017</v>
      </c>
      <c r="B27040" t="s">
        <v>1520</v>
      </c>
      <c r="C27040" t="s">
        <v>8</v>
      </c>
      <c r="D27040" t="s">
        <v>2380</v>
      </c>
      <c r="E27040">
        <v>0</v>
      </c>
    </row>
    <row r="27041" spans="1:5" x14ac:dyDescent="0.3">
      <c r="A27041">
        <v>53110017</v>
      </c>
      <c r="B27041" t="s">
        <v>1520</v>
      </c>
      <c r="C27041" t="s">
        <v>8</v>
      </c>
      <c r="D27041" t="s">
        <v>2381</v>
      </c>
      <c r="E27041">
        <v>0</v>
      </c>
    </row>
    <row r="27042" spans="1:5" x14ac:dyDescent="0.3">
      <c r="A27042">
        <v>53110017</v>
      </c>
      <c r="B27042" t="s">
        <v>1520</v>
      </c>
      <c r="C27042" t="s">
        <v>8</v>
      </c>
      <c r="D27042" t="s">
        <v>2382</v>
      </c>
      <c r="E27042">
        <v>-2</v>
      </c>
    </row>
    <row r="27043" spans="1:5" x14ac:dyDescent="0.3">
      <c r="A27043">
        <v>53110017</v>
      </c>
      <c r="B27043" t="s">
        <v>1520</v>
      </c>
      <c r="C27043" t="s">
        <v>8</v>
      </c>
      <c r="D27043" t="s">
        <v>2383</v>
      </c>
      <c r="E27043">
        <v>0</v>
      </c>
    </row>
    <row r="27044" spans="1:5" x14ac:dyDescent="0.3">
      <c r="A27044">
        <v>53110017</v>
      </c>
      <c r="B27044" t="s">
        <v>1520</v>
      </c>
      <c r="C27044" t="s">
        <v>8</v>
      </c>
      <c r="D27044" t="s">
        <v>2384</v>
      </c>
      <c r="E27044">
        <v>0</v>
      </c>
    </row>
    <row r="27045" spans="1:5" x14ac:dyDescent="0.3">
      <c r="A27045">
        <v>53110017</v>
      </c>
      <c r="B27045" t="s">
        <v>1520</v>
      </c>
      <c r="C27045" t="s">
        <v>8</v>
      </c>
      <c r="D27045" t="s">
        <v>2385</v>
      </c>
      <c r="E27045">
        <v>-1</v>
      </c>
    </row>
    <row r="27046" spans="1:5" x14ac:dyDescent="0.3">
      <c r="A27046">
        <v>53110017</v>
      </c>
      <c r="B27046" t="s">
        <v>1520</v>
      </c>
      <c r="C27046" t="s">
        <v>8</v>
      </c>
      <c r="D27046" t="s">
        <v>2386</v>
      </c>
      <c r="E27046">
        <v>0</v>
      </c>
    </row>
    <row r="27047" spans="1:5" x14ac:dyDescent="0.3">
      <c r="A27047">
        <v>53110017</v>
      </c>
      <c r="B27047" t="s">
        <v>1520</v>
      </c>
      <c r="C27047" t="s">
        <v>8</v>
      </c>
      <c r="D27047" t="s">
        <v>2387</v>
      </c>
      <c r="E27047">
        <v>-4</v>
      </c>
    </row>
    <row r="27048" spans="1:5" x14ac:dyDescent="0.3">
      <c r="A27048">
        <v>53110017</v>
      </c>
      <c r="B27048" t="s">
        <v>1520</v>
      </c>
      <c r="C27048" t="s">
        <v>8</v>
      </c>
      <c r="D27048" t="s">
        <v>2388</v>
      </c>
      <c r="E27048">
        <v>0</v>
      </c>
    </row>
    <row r="27049" spans="1:5" x14ac:dyDescent="0.3">
      <c r="A27049">
        <v>53110017</v>
      </c>
      <c r="B27049" t="s">
        <v>1520</v>
      </c>
      <c r="C27049" t="s">
        <v>8</v>
      </c>
      <c r="D27049" t="s">
        <v>2389</v>
      </c>
      <c r="E27049">
        <v>-1</v>
      </c>
    </row>
    <row r="27050" spans="1:5" x14ac:dyDescent="0.3">
      <c r="A27050">
        <v>53110017</v>
      </c>
      <c r="B27050" t="s">
        <v>1520</v>
      </c>
      <c r="C27050" t="s">
        <v>8</v>
      </c>
      <c r="D27050" t="s">
        <v>2390</v>
      </c>
      <c r="E27050">
        <v>0</v>
      </c>
    </row>
    <row r="27051" spans="1:5" x14ac:dyDescent="0.3">
      <c r="A27051">
        <v>53110017</v>
      </c>
      <c r="B27051" t="s">
        <v>1520</v>
      </c>
      <c r="C27051" t="s">
        <v>8</v>
      </c>
      <c r="D27051" t="s">
        <v>2391</v>
      </c>
      <c r="E27051">
        <v>0</v>
      </c>
    </row>
    <row r="27052" spans="1:5" x14ac:dyDescent="0.3">
      <c r="A27052">
        <v>53110017</v>
      </c>
      <c r="B27052" t="s">
        <v>1520</v>
      </c>
      <c r="C27052" t="s">
        <v>8</v>
      </c>
      <c r="D27052" t="s">
        <v>2392</v>
      </c>
      <c r="E27052">
        <v>0</v>
      </c>
    </row>
    <row r="27053" spans="1:5" x14ac:dyDescent="0.3">
      <c r="A27053">
        <v>53110017</v>
      </c>
      <c r="B27053" t="s">
        <v>1520</v>
      </c>
      <c r="C27053" t="s">
        <v>8</v>
      </c>
      <c r="D27053" t="s">
        <v>2393</v>
      </c>
      <c r="E27053">
        <v>0</v>
      </c>
    </row>
    <row r="27054" spans="1:5" x14ac:dyDescent="0.3">
      <c r="A27054">
        <v>53110017</v>
      </c>
      <c r="B27054" t="s">
        <v>1520</v>
      </c>
      <c r="C27054" t="s">
        <v>8</v>
      </c>
      <c r="D27054" t="s">
        <v>2394</v>
      </c>
      <c r="E27054">
        <v>0</v>
      </c>
    </row>
    <row r="27055" spans="1:5" x14ac:dyDescent="0.3">
      <c r="A27055">
        <v>53110017</v>
      </c>
      <c r="B27055" t="s">
        <v>1520</v>
      </c>
      <c r="C27055" t="s">
        <v>8</v>
      </c>
      <c r="D27055" t="s">
        <v>2395</v>
      </c>
      <c r="E27055">
        <v>0</v>
      </c>
    </row>
    <row r="27056" spans="1:5" x14ac:dyDescent="0.3">
      <c r="A27056">
        <v>53110017</v>
      </c>
      <c r="B27056" t="s">
        <v>1520</v>
      </c>
      <c r="C27056" t="s">
        <v>8</v>
      </c>
      <c r="D27056" t="s">
        <v>2396</v>
      </c>
      <c r="E27056">
        <v>-5</v>
      </c>
    </row>
    <row r="27057" spans="1:5" x14ac:dyDescent="0.3">
      <c r="A27057">
        <v>53110017</v>
      </c>
      <c r="B27057" t="s">
        <v>1520</v>
      </c>
      <c r="C27057" t="s">
        <v>8</v>
      </c>
      <c r="D27057" t="s">
        <v>2397</v>
      </c>
      <c r="E27057">
        <v>-3</v>
      </c>
    </row>
    <row r="27058" spans="1:5" x14ac:dyDescent="0.3">
      <c r="A27058">
        <v>53110017</v>
      </c>
      <c r="B27058" t="s">
        <v>1520</v>
      </c>
      <c r="C27058" t="s">
        <v>8</v>
      </c>
      <c r="D27058" t="s">
        <v>2398</v>
      </c>
      <c r="E27058">
        <v>0</v>
      </c>
    </row>
    <row r="27059" spans="1:5" x14ac:dyDescent="0.3">
      <c r="A27059">
        <v>53110017</v>
      </c>
      <c r="B27059" t="s">
        <v>1520</v>
      </c>
      <c r="C27059" t="s">
        <v>8</v>
      </c>
      <c r="D27059" t="s">
        <v>2399</v>
      </c>
      <c r="E27059">
        <v>0</v>
      </c>
    </row>
    <row r="27060" spans="1:5" x14ac:dyDescent="0.3">
      <c r="A27060">
        <v>53110017</v>
      </c>
      <c r="B27060" t="s">
        <v>1520</v>
      </c>
      <c r="C27060" t="s">
        <v>8</v>
      </c>
      <c r="D27060" t="s">
        <v>2400</v>
      </c>
      <c r="E27060">
        <v>0</v>
      </c>
    </row>
    <row r="27061" spans="1:5" x14ac:dyDescent="0.3">
      <c r="A27061">
        <v>53110017</v>
      </c>
      <c r="B27061" t="s">
        <v>1520</v>
      </c>
      <c r="C27061" t="s">
        <v>8</v>
      </c>
      <c r="D27061" t="s">
        <v>2401</v>
      </c>
      <c r="E27061">
        <v>0</v>
      </c>
    </row>
    <row r="27062" spans="1:5" x14ac:dyDescent="0.3">
      <c r="A27062">
        <v>53110017</v>
      </c>
      <c r="B27062" t="s">
        <v>1520</v>
      </c>
      <c r="C27062" t="s">
        <v>8</v>
      </c>
      <c r="D27062" t="s">
        <v>2402</v>
      </c>
      <c r="E27062">
        <v>-1</v>
      </c>
    </row>
    <row r="27063" spans="1:5" x14ac:dyDescent="0.3">
      <c r="A27063">
        <v>53110017</v>
      </c>
      <c r="B27063" t="s">
        <v>1520</v>
      </c>
      <c r="C27063" t="s">
        <v>8</v>
      </c>
      <c r="D27063" t="s">
        <v>2403</v>
      </c>
      <c r="E27063">
        <v>0</v>
      </c>
    </row>
    <row r="27064" spans="1:5" x14ac:dyDescent="0.3">
      <c r="A27064">
        <v>53110017</v>
      </c>
      <c r="B27064" t="s">
        <v>1520</v>
      </c>
      <c r="C27064" t="s">
        <v>8</v>
      </c>
      <c r="D27064" t="s">
        <v>2404</v>
      </c>
      <c r="E27064">
        <v>0</v>
      </c>
    </row>
    <row r="27065" spans="1:5" x14ac:dyDescent="0.3">
      <c r="A27065">
        <v>53110017</v>
      </c>
      <c r="B27065" t="s">
        <v>1520</v>
      </c>
      <c r="C27065" t="s">
        <v>8</v>
      </c>
      <c r="D27065" t="s">
        <v>2405</v>
      </c>
      <c r="E27065">
        <v>0</v>
      </c>
    </row>
    <row r="27066" spans="1:5" x14ac:dyDescent="0.3">
      <c r="A27066">
        <v>53110017</v>
      </c>
      <c r="B27066" t="s">
        <v>1520</v>
      </c>
      <c r="C27066" t="s">
        <v>8</v>
      </c>
      <c r="D27066" t="s">
        <v>2406</v>
      </c>
      <c r="E27066">
        <v>-1</v>
      </c>
    </row>
    <row r="27067" spans="1:5" x14ac:dyDescent="0.3">
      <c r="A27067">
        <v>53110017</v>
      </c>
      <c r="B27067" t="s">
        <v>1520</v>
      </c>
      <c r="C27067" t="s">
        <v>8</v>
      </c>
      <c r="D27067" t="s">
        <v>2407</v>
      </c>
      <c r="E27067">
        <v>0</v>
      </c>
    </row>
    <row r="27068" spans="1:5" x14ac:dyDescent="0.3">
      <c r="A27068">
        <v>53110017</v>
      </c>
      <c r="B27068" t="s">
        <v>1520</v>
      </c>
      <c r="C27068" t="s">
        <v>8</v>
      </c>
      <c r="D27068" t="s">
        <v>2408</v>
      </c>
      <c r="E27068">
        <v>0</v>
      </c>
    </row>
    <row r="27069" spans="1:5" x14ac:dyDescent="0.3">
      <c r="A27069">
        <v>53110017</v>
      </c>
      <c r="B27069" t="s">
        <v>1520</v>
      </c>
      <c r="C27069" t="s">
        <v>8</v>
      </c>
      <c r="D27069" t="s">
        <v>2409</v>
      </c>
      <c r="E27069">
        <v>0</v>
      </c>
    </row>
    <row r="27070" spans="1:5" x14ac:dyDescent="0.3">
      <c r="A27070">
        <v>53110017</v>
      </c>
      <c r="B27070" t="s">
        <v>1520</v>
      </c>
      <c r="C27070" t="s">
        <v>8</v>
      </c>
      <c r="D27070" t="s">
        <v>2410</v>
      </c>
      <c r="E27070">
        <v>0</v>
      </c>
    </row>
    <row r="27071" spans="1:5" x14ac:dyDescent="0.3">
      <c r="A27071">
        <v>53110017</v>
      </c>
      <c r="B27071" t="s">
        <v>1520</v>
      </c>
      <c r="C27071" t="s">
        <v>8</v>
      </c>
      <c r="D27071" t="s">
        <v>2411</v>
      </c>
      <c r="E27071">
        <v>0</v>
      </c>
    </row>
    <row r="27072" spans="1:5" x14ac:dyDescent="0.3">
      <c r="A27072">
        <v>53110017</v>
      </c>
      <c r="B27072" t="s">
        <v>1520</v>
      </c>
      <c r="C27072" t="s">
        <v>8</v>
      </c>
      <c r="D27072" t="s">
        <v>2412</v>
      </c>
      <c r="E27072">
        <v>-1</v>
      </c>
    </row>
    <row r="27073" spans="1:5" x14ac:dyDescent="0.3">
      <c r="A27073">
        <v>53110017</v>
      </c>
      <c r="B27073" t="s">
        <v>1520</v>
      </c>
      <c r="C27073" t="s">
        <v>8</v>
      </c>
      <c r="D27073" t="s">
        <v>2413</v>
      </c>
      <c r="E27073">
        <v>0</v>
      </c>
    </row>
    <row r="27074" spans="1:5" x14ac:dyDescent="0.3">
      <c r="A27074">
        <v>37020010</v>
      </c>
      <c r="B27074" t="s">
        <v>1522</v>
      </c>
      <c r="C27074" t="s">
        <v>976</v>
      </c>
      <c r="D27074" t="s">
        <v>2378</v>
      </c>
      <c r="E27074">
        <v>0</v>
      </c>
    </row>
    <row r="27075" spans="1:5" x14ac:dyDescent="0.3">
      <c r="A27075">
        <v>37020010</v>
      </c>
      <c r="B27075" t="s">
        <v>1522</v>
      </c>
      <c r="C27075" t="s">
        <v>976</v>
      </c>
      <c r="D27075" t="s">
        <v>2379</v>
      </c>
      <c r="E27075">
        <v>0</v>
      </c>
    </row>
    <row r="27076" spans="1:5" x14ac:dyDescent="0.3">
      <c r="A27076">
        <v>37020010</v>
      </c>
      <c r="B27076" t="s">
        <v>1522</v>
      </c>
      <c r="C27076" t="s">
        <v>976</v>
      </c>
      <c r="D27076" t="s">
        <v>2380</v>
      </c>
      <c r="E27076">
        <v>0</v>
      </c>
    </row>
    <row r="27077" spans="1:5" x14ac:dyDescent="0.3">
      <c r="A27077">
        <v>37020010</v>
      </c>
      <c r="B27077" t="s">
        <v>1522</v>
      </c>
      <c r="C27077" t="s">
        <v>976</v>
      </c>
      <c r="D27077" t="s">
        <v>2381</v>
      </c>
      <c r="E27077">
        <v>0</v>
      </c>
    </row>
    <row r="27078" spans="1:5" x14ac:dyDescent="0.3">
      <c r="A27078">
        <v>37020010</v>
      </c>
      <c r="B27078" t="s">
        <v>1522</v>
      </c>
      <c r="C27078" t="s">
        <v>976</v>
      </c>
      <c r="D27078" t="s">
        <v>2382</v>
      </c>
      <c r="E27078">
        <v>0</v>
      </c>
    </row>
    <row r="27079" spans="1:5" x14ac:dyDescent="0.3">
      <c r="A27079">
        <v>37020010</v>
      </c>
      <c r="B27079" t="s">
        <v>1522</v>
      </c>
      <c r="C27079" t="s">
        <v>976</v>
      </c>
      <c r="D27079" t="s">
        <v>2383</v>
      </c>
      <c r="E27079">
        <v>0</v>
      </c>
    </row>
    <row r="27080" spans="1:5" x14ac:dyDescent="0.3">
      <c r="A27080">
        <v>37020010</v>
      </c>
      <c r="B27080" t="s">
        <v>1522</v>
      </c>
      <c r="C27080" t="s">
        <v>976</v>
      </c>
      <c r="D27080" t="s">
        <v>2384</v>
      </c>
      <c r="E27080">
        <v>0</v>
      </c>
    </row>
    <row r="27081" spans="1:5" x14ac:dyDescent="0.3">
      <c r="A27081">
        <v>37020010</v>
      </c>
      <c r="B27081" t="s">
        <v>1522</v>
      </c>
      <c r="C27081" t="s">
        <v>976</v>
      </c>
      <c r="D27081" t="s">
        <v>2385</v>
      </c>
      <c r="E27081">
        <v>0</v>
      </c>
    </row>
    <row r="27082" spans="1:5" x14ac:dyDescent="0.3">
      <c r="A27082">
        <v>37020010</v>
      </c>
      <c r="B27082" t="s">
        <v>1522</v>
      </c>
      <c r="C27082" t="s">
        <v>976</v>
      </c>
      <c r="D27082" t="s">
        <v>2386</v>
      </c>
      <c r="E27082">
        <v>0</v>
      </c>
    </row>
    <row r="27083" spans="1:5" x14ac:dyDescent="0.3">
      <c r="A27083">
        <v>37020010</v>
      </c>
      <c r="B27083" t="s">
        <v>1522</v>
      </c>
      <c r="C27083" t="s">
        <v>976</v>
      </c>
      <c r="D27083" t="s">
        <v>2387</v>
      </c>
      <c r="E27083">
        <v>0</v>
      </c>
    </row>
    <row r="27084" spans="1:5" x14ac:dyDescent="0.3">
      <c r="A27084">
        <v>37020010</v>
      </c>
      <c r="B27084" t="s">
        <v>1522</v>
      </c>
      <c r="C27084" t="s">
        <v>976</v>
      </c>
      <c r="D27084" t="s">
        <v>2388</v>
      </c>
      <c r="E27084">
        <v>-2</v>
      </c>
    </row>
    <row r="27085" spans="1:5" x14ac:dyDescent="0.3">
      <c r="A27085">
        <v>37020010</v>
      </c>
      <c r="B27085" t="s">
        <v>1522</v>
      </c>
      <c r="C27085" t="s">
        <v>976</v>
      </c>
      <c r="D27085" t="s">
        <v>2389</v>
      </c>
      <c r="E27085">
        <v>-10</v>
      </c>
    </row>
    <row r="27086" spans="1:5" x14ac:dyDescent="0.3">
      <c r="A27086">
        <v>37020010</v>
      </c>
      <c r="B27086" t="s">
        <v>1522</v>
      </c>
      <c r="C27086" t="s">
        <v>976</v>
      </c>
      <c r="D27086" t="s">
        <v>2390</v>
      </c>
      <c r="E27086">
        <v>0</v>
      </c>
    </row>
    <row r="27087" spans="1:5" x14ac:dyDescent="0.3">
      <c r="A27087">
        <v>37020010</v>
      </c>
      <c r="B27087" t="s">
        <v>1522</v>
      </c>
      <c r="C27087" t="s">
        <v>976</v>
      </c>
      <c r="D27087" t="s">
        <v>2391</v>
      </c>
      <c r="E27087">
        <v>0</v>
      </c>
    </row>
    <row r="27088" spans="1:5" x14ac:dyDescent="0.3">
      <c r="A27088">
        <v>37020010</v>
      </c>
      <c r="B27088" t="s">
        <v>1522</v>
      </c>
      <c r="C27088" t="s">
        <v>976</v>
      </c>
      <c r="D27088" t="s">
        <v>2392</v>
      </c>
      <c r="E27088">
        <v>0</v>
      </c>
    </row>
    <row r="27089" spans="1:5" x14ac:dyDescent="0.3">
      <c r="A27089">
        <v>37020010</v>
      </c>
      <c r="B27089" t="s">
        <v>1522</v>
      </c>
      <c r="C27089" t="s">
        <v>976</v>
      </c>
      <c r="D27089" t="s">
        <v>2393</v>
      </c>
      <c r="E27089">
        <v>0</v>
      </c>
    </row>
    <row r="27090" spans="1:5" x14ac:dyDescent="0.3">
      <c r="A27090">
        <v>37020010</v>
      </c>
      <c r="B27090" t="s">
        <v>1522</v>
      </c>
      <c r="C27090" t="s">
        <v>976</v>
      </c>
      <c r="D27090" t="s">
        <v>2394</v>
      </c>
      <c r="E27090">
        <v>-3</v>
      </c>
    </row>
    <row r="27091" spans="1:5" x14ac:dyDescent="0.3">
      <c r="A27091">
        <v>37020010</v>
      </c>
      <c r="B27091" t="s">
        <v>1522</v>
      </c>
      <c r="C27091" t="s">
        <v>976</v>
      </c>
      <c r="D27091" t="s">
        <v>2395</v>
      </c>
      <c r="E27091">
        <v>0</v>
      </c>
    </row>
    <row r="27092" spans="1:5" x14ac:dyDescent="0.3">
      <c r="A27092">
        <v>37020010</v>
      </c>
      <c r="B27092" t="s">
        <v>1522</v>
      </c>
      <c r="C27092" t="s">
        <v>976</v>
      </c>
      <c r="D27092" t="s">
        <v>2396</v>
      </c>
      <c r="E27092">
        <v>0</v>
      </c>
    </row>
    <row r="27093" spans="1:5" x14ac:dyDescent="0.3">
      <c r="A27093">
        <v>37020010</v>
      </c>
      <c r="B27093" t="s">
        <v>1522</v>
      </c>
      <c r="C27093" t="s">
        <v>976</v>
      </c>
      <c r="D27093" t="s">
        <v>2397</v>
      </c>
      <c r="E27093">
        <v>0</v>
      </c>
    </row>
    <row r="27094" spans="1:5" x14ac:dyDescent="0.3">
      <c r="A27094">
        <v>37020010</v>
      </c>
      <c r="B27094" t="s">
        <v>1522</v>
      </c>
      <c r="C27094" t="s">
        <v>976</v>
      </c>
      <c r="D27094" t="s">
        <v>2398</v>
      </c>
      <c r="E27094">
        <v>-5</v>
      </c>
    </row>
    <row r="27095" spans="1:5" x14ac:dyDescent="0.3">
      <c r="A27095">
        <v>37020010</v>
      </c>
      <c r="B27095" t="s">
        <v>1522</v>
      </c>
      <c r="C27095" t="s">
        <v>976</v>
      </c>
      <c r="D27095" t="s">
        <v>2399</v>
      </c>
      <c r="E27095">
        <v>0</v>
      </c>
    </row>
    <row r="27096" spans="1:5" x14ac:dyDescent="0.3">
      <c r="A27096">
        <v>37020010</v>
      </c>
      <c r="B27096" t="s">
        <v>1522</v>
      </c>
      <c r="C27096" t="s">
        <v>976</v>
      </c>
      <c r="D27096" t="s">
        <v>2400</v>
      </c>
      <c r="E27096">
        <v>0</v>
      </c>
    </row>
    <row r="27097" spans="1:5" x14ac:dyDescent="0.3">
      <c r="A27097">
        <v>37020010</v>
      </c>
      <c r="B27097" t="s">
        <v>1522</v>
      </c>
      <c r="C27097" t="s">
        <v>976</v>
      </c>
      <c r="D27097" t="s">
        <v>2401</v>
      </c>
      <c r="E27097">
        <v>-3</v>
      </c>
    </row>
    <row r="27098" spans="1:5" x14ac:dyDescent="0.3">
      <c r="A27098">
        <v>37020010</v>
      </c>
      <c r="B27098" t="s">
        <v>1522</v>
      </c>
      <c r="C27098" t="s">
        <v>976</v>
      </c>
      <c r="D27098" t="s">
        <v>2402</v>
      </c>
      <c r="E27098">
        <v>0</v>
      </c>
    </row>
    <row r="27099" spans="1:5" x14ac:dyDescent="0.3">
      <c r="A27099">
        <v>37020010</v>
      </c>
      <c r="B27099" t="s">
        <v>1522</v>
      </c>
      <c r="C27099" t="s">
        <v>976</v>
      </c>
      <c r="D27099" t="s">
        <v>2403</v>
      </c>
      <c r="E27099">
        <v>0</v>
      </c>
    </row>
    <row r="27100" spans="1:5" x14ac:dyDescent="0.3">
      <c r="A27100">
        <v>37020010</v>
      </c>
      <c r="B27100" t="s">
        <v>1522</v>
      </c>
      <c r="C27100" t="s">
        <v>976</v>
      </c>
      <c r="D27100" t="s">
        <v>2404</v>
      </c>
      <c r="E27100">
        <v>0</v>
      </c>
    </row>
    <row r="27101" spans="1:5" x14ac:dyDescent="0.3">
      <c r="A27101">
        <v>37020010</v>
      </c>
      <c r="B27101" t="s">
        <v>1522</v>
      </c>
      <c r="C27101" t="s">
        <v>976</v>
      </c>
      <c r="D27101" t="s">
        <v>2405</v>
      </c>
      <c r="E27101">
        <v>-15</v>
      </c>
    </row>
    <row r="27102" spans="1:5" x14ac:dyDescent="0.3">
      <c r="A27102">
        <v>37020010</v>
      </c>
      <c r="B27102" t="s">
        <v>1522</v>
      </c>
      <c r="C27102" t="s">
        <v>976</v>
      </c>
      <c r="D27102" t="s">
        <v>2406</v>
      </c>
      <c r="E27102">
        <v>0</v>
      </c>
    </row>
    <row r="27103" spans="1:5" x14ac:dyDescent="0.3">
      <c r="A27103">
        <v>37020010</v>
      </c>
      <c r="B27103" t="s">
        <v>1522</v>
      </c>
      <c r="C27103" t="s">
        <v>976</v>
      </c>
      <c r="D27103" t="s">
        <v>2407</v>
      </c>
      <c r="E27103">
        <v>0</v>
      </c>
    </row>
    <row r="27104" spans="1:5" x14ac:dyDescent="0.3">
      <c r="A27104">
        <v>37020010</v>
      </c>
      <c r="B27104" t="s">
        <v>1522</v>
      </c>
      <c r="C27104" t="s">
        <v>976</v>
      </c>
      <c r="D27104" t="s">
        <v>2408</v>
      </c>
      <c r="E27104">
        <v>-8</v>
      </c>
    </row>
    <row r="27105" spans="1:5" x14ac:dyDescent="0.3">
      <c r="A27105">
        <v>37020010</v>
      </c>
      <c r="B27105" t="s">
        <v>1522</v>
      </c>
      <c r="C27105" t="s">
        <v>976</v>
      </c>
      <c r="D27105" t="s">
        <v>2409</v>
      </c>
      <c r="E27105">
        <v>0</v>
      </c>
    </row>
    <row r="27106" spans="1:5" x14ac:dyDescent="0.3">
      <c r="A27106">
        <v>37020010</v>
      </c>
      <c r="B27106" t="s">
        <v>1522</v>
      </c>
      <c r="C27106" t="s">
        <v>976</v>
      </c>
      <c r="D27106" t="s">
        <v>2410</v>
      </c>
      <c r="E27106">
        <v>0</v>
      </c>
    </row>
    <row r="27107" spans="1:5" x14ac:dyDescent="0.3">
      <c r="A27107">
        <v>37020010</v>
      </c>
      <c r="B27107" t="s">
        <v>1522</v>
      </c>
      <c r="C27107" t="s">
        <v>976</v>
      </c>
      <c r="D27107" t="s">
        <v>2411</v>
      </c>
      <c r="E27107">
        <v>-6</v>
      </c>
    </row>
    <row r="27108" spans="1:5" x14ac:dyDescent="0.3">
      <c r="A27108">
        <v>37020010</v>
      </c>
      <c r="B27108" t="s">
        <v>1522</v>
      </c>
      <c r="C27108" t="s">
        <v>976</v>
      </c>
      <c r="D27108" t="s">
        <v>2412</v>
      </c>
      <c r="E27108">
        <v>0</v>
      </c>
    </row>
    <row r="27109" spans="1:5" x14ac:dyDescent="0.3">
      <c r="A27109">
        <v>37020010</v>
      </c>
      <c r="B27109" t="s">
        <v>1522</v>
      </c>
      <c r="C27109" t="s">
        <v>976</v>
      </c>
      <c r="D27109" t="s">
        <v>2413</v>
      </c>
      <c r="E27109">
        <v>0</v>
      </c>
    </row>
    <row r="27110" spans="1:5" x14ac:dyDescent="0.3">
      <c r="A27110">
        <v>39100004</v>
      </c>
      <c r="B27110" t="s">
        <v>1524</v>
      </c>
      <c r="C27110" t="s">
        <v>130</v>
      </c>
      <c r="D27110" t="s">
        <v>2378</v>
      </c>
      <c r="E27110">
        <v>0</v>
      </c>
    </row>
    <row r="27111" spans="1:5" x14ac:dyDescent="0.3">
      <c r="A27111">
        <v>39100004</v>
      </c>
      <c r="B27111" t="s">
        <v>1524</v>
      </c>
      <c r="C27111" t="s">
        <v>130</v>
      </c>
      <c r="D27111" t="s">
        <v>2379</v>
      </c>
      <c r="E27111">
        <v>0</v>
      </c>
    </row>
    <row r="27112" spans="1:5" x14ac:dyDescent="0.3">
      <c r="A27112">
        <v>39100004</v>
      </c>
      <c r="B27112" t="s">
        <v>1524</v>
      </c>
      <c r="C27112" t="s">
        <v>130</v>
      </c>
      <c r="D27112" t="s">
        <v>2380</v>
      </c>
      <c r="E27112">
        <v>0</v>
      </c>
    </row>
    <row r="27113" spans="1:5" x14ac:dyDescent="0.3">
      <c r="A27113">
        <v>39100004</v>
      </c>
      <c r="B27113" t="s">
        <v>1524</v>
      </c>
      <c r="C27113" t="s">
        <v>130</v>
      </c>
      <c r="D27113" t="s">
        <v>2381</v>
      </c>
      <c r="E27113">
        <v>0</v>
      </c>
    </row>
    <row r="27114" spans="1:5" x14ac:dyDescent="0.3">
      <c r="A27114">
        <v>39100004</v>
      </c>
      <c r="B27114" t="s">
        <v>1524</v>
      </c>
      <c r="C27114" t="s">
        <v>130</v>
      </c>
      <c r="D27114" t="s">
        <v>2382</v>
      </c>
      <c r="E27114">
        <v>0</v>
      </c>
    </row>
    <row r="27115" spans="1:5" x14ac:dyDescent="0.3">
      <c r="A27115">
        <v>39100004</v>
      </c>
      <c r="B27115" t="s">
        <v>1524</v>
      </c>
      <c r="C27115" t="s">
        <v>130</v>
      </c>
      <c r="D27115" t="s">
        <v>2383</v>
      </c>
      <c r="E27115">
        <v>0</v>
      </c>
    </row>
    <row r="27116" spans="1:5" x14ac:dyDescent="0.3">
      <c r="A27116">
        <v>39100004</v>
      </c>
      <c r="B27116" t="s">
        <v>1524</v>
      </c>
      <c r="C27116" t="s">
        <v>130</v>
      </c>
      <c r="D27116" t="s">
        <v>2384</v>
      </c>
      <c r="E27116">
        <v>0</v>
      </c>
    </row>
    <row r="27117" spans="1:5" x14ac:dyDescent="0.3">
      <c r="A27117">
        <v>39100004</v>
      </c>
      <c r="B27117" t="s">
        <v>1524</v>
      </c>
      <c r="C27117" t="s">
        <v>130</v>
      </c>
      <c r="D27117" t="s">
        <v>2385</v>
      </c>
      <c r="E27117">
        <v>0</v>
      </c>
    </row>
    <row r="27118" spans="1:5" x14ac:dyDescent="0.3">
      <c r="A27118">
        <v>39100004</v>
      </c>
      <c r="B27118" t="s">
        <v>1524</v>
      </c>
      <c r="C27118" t="s">
        <v>130</v>
      </c>
      <c r="D27118" t="s">
        <v>2386</v>
      </c>
      <c r="E27118">
        <v>-1</v>
      </c>
    </row>
    <row r="27119" spans="1:5" x14ac:dyDescent="0.3">
      <c r="A27119">
        <v>39100004</v>
      </c>
      <c r="B27119" t="s">
        <v>1524</v>
      </c>
      <c r="C27119" t="s">
        <v>130</v>
      </c>
      <c r="D27119" t="s">
        <v>2387</v>
      </c>
      <c r="E27119">
        <v>-0.5</v>
      </c>
    </row>
    <row r="27120" spans="1:5" x14ac:dyDescent="0.3">
      <c r="A27120">
        <v>39100004</v>
      </c>
      <c r="B27120" t="s">
        <v>1524</v>
      </c>
      <c r="C27120" t="s">
        <v>130</v>
      </c>
      <c r="D27120" t="s">
        <v>2388</v>
      </c>
      <c r="E27120">
        <v>0</v>
      </c>
    </row>
    <row r="27121" spans="1:5" x14ac:dyDescent="0.3">
      <c r="A27121">
        <v>39100004</v>
      </c>
      <c r="B27121" t="s">
        <v>1524</v>
      </c>
      <c r="C27121" t="s">
        <v>130</v>
      </c>
      <c r="D27121" t="s">
        <v>2389</v>
      </c>
      <c r="E27121">
        <v>0</v>
      </c>
    </row>
    <row r="27122" spans="1:5" x14ac:dyDescent="0.3">
      <c r="A27122">
        <v>39100004</v>
      </c>
      <c r="B27122" t="s">
        <v>1524</v>
      </c>
      <c r="C27122" t="s">
        <v>130</v>
      </c>
      <c r="D27122" t="s">
        <v>2390</v>
      </c>
      <c r="E27122">
        <v>-1</v>
      </c>
    </row>
    <row r="27123" spans="1:5" x14ac:dyDescent="0.3">
      <c r="A27123">
        <v>39100004</v>
      </c>
      <c r="B27123" t="s">
        <v>1524</v>
      </c>
      <c r="C27123" t="s">
        <v>130</v>
      </c>
      <c r="D27123" t="s">
        <v>2391</v>
      </c>
      <c r="E27123">
        <v>0</v>
      </c>
    </row>
    <row r="27124" spans="1:5" x14ac:dyDescent="0.3">
      <c r="A27124">
        <v>39100004</v>
      </c>
      <c r="B27124" t="s">
        <v>1524</v>
      </c>
      <c r="C27124" t="s">
        <v>130</v>
      </c>
      <c r="D27124" t="s">
        <v>2392</v>
      </c>
      <c r="E27124">
        <v>0</v>
      </c>
    </row>
    <row r="27125" spans="1:5" x14ac:dyDescent="0.3">
      <c r="A27125">
        <v>39100004</v>
      </c>
      <c r="B27125" t="s">
        <v>1524</v>
      </c>
      <c r="C27125" t="s">
        <v>130</v>
      </c>
      <c r="D27125" t="s">
        <v>2393</v>
      </c>
      <c r="E27125">
        <v>0</v>
      </c>
    </row>
    <row r="27126" spans="1:5" x14ac:dyDescent="0.3">
      <c r="A27126">
        <v>39100004</v>
      </c>
      <c r="B27126" t="s">
        <v>1524</v>
      </c>
      <c r="C27126" t="s">
        <v>130</v>
      </c>
      <c r="D27126" t="s">
        <v>2394</v>
      </c>
      <c r="E27126">
        <v>0</v>
      </c>
    </row>
    <row r="27127" spans="1:5" x14ac:dyDescent="0.3">
      <c r="A27127">
        <v>39100004</v>
      </c>
      <c r="B27127" t="s">
        <v>1524</v>
      </c>
      <c r="C27127" t="s">
        <v>130</v>
      </c>
      <c r="D27127" t="s">
        <v>2395</v>
      </c>
      <c r="E27127">
        <v>0</v>
      </c>
    </row>
    <row r="27128" spans="1:5" x14ac:dyDescent="0.3">
      <c r="A27128">
        <v>39100004</v>
      </c>
      <c r="B27128" t="s">
        <v>1524</v>
      </c>
      <c r="C27128" t="s">
        <v>130</v>
      </c>
      <c r="D27128" t="s">
        <v>2396</v>
      </c>
      <c r="E27128">
        <v>0</v>
      </c>
    </row>
    <row r="27129" spans="1:5" x14ac:dyDescent="0.3">
      <c r="A27129">
        <v>39100004</v>
      </c>
      <c r="B27129" t="s">
        <v>1524</v>
      </c>
      <c r="C27129" t="s">
        <v>130</v>
      </c>
      <c r="D27129" t="s">
        <v>2397</v>
      </c>
      <c r="E27129">
        <v>0</v>
      </c>
    </row>
    <row r="27130" spans="1:5" x14ac:dyDescent="0.3">
      <c r="A27130">
        <v>39100004</v>
      </c>
      <c r="B27130" t="s">
        <v>1524</v>
      </c>
      <c r="C27130" t="s">
        <v>130</v>
      </c>
      <c r="D27130" t="s">
        <v>2398</v>
      </c>
      <c r="E27130">
        <v>-0.5</v>
      </c>
    </row>
    <row r="27131" spans="1:5" x14ac:dyDescent="0.3">
      <c r="A27131">
        <v>39100004</v>
      </c>
      <c r="B27131" t="s">
        <v>1524</v>
      </c>
      <c r="C27131" t="s">
        <v>130</v>
      </c>
      <c r="D27131" t="s">
        <v>2399</v>
      </c>
      <c r="E27131">
        <v>0</v>
      </c>
    </row>
    <row r="27132" spans="1:5" x14ac:dyDescent="0.3">
      <c r="A27132">
        <v>39100004</v>
      </c>
      <c r="B27132" t="s">
        <v>1524</v>
      </c>
      <c r="C27132" t="s">
        <v>130</v>
      </c>
      <c r="D27132" t="s">
        <v>2400</v>
      </c>
      <c r="E27132">
        <v>0</v>
      </c>
    </row>
    <row r="27133" spans="1:5" x14ac:dyDescent="0.3">
      <c r="A27133">
        <v>39100004</v>
      </c>
      <c r="B27133" t="s">
        <v>1524</v>
      </c>
      <c r="C27133" t="s">
        <v>130</v>
      </c>
      <c r="D27133" t="s">
        <v>2401</v>
      </c>
      <c r="E27133">
        <v>0</v>
      </c>
    </row>
    <row r="27134" spans="1:5" x14ac:dyDescent="0.3">
      <c r="A27134">
        <v>39100004</v>
      </c>
      <c r="B27134" t="s">
        <v>1524</v>
      </c>
      <c r="C27134" t="s">
        <v>130</v>
      </c>
      <c r="D27134" t="s">
        <v>2402</v>
      </c>
      <c r="E27134">
        <v>-1</v>
      </c>
    </row>
    <row r="27135" spans="1:5" x14ac:dyDescent="0.3">
      <c r="A27135">
        <v>39100004</v>
      </c>
      <c r="B27135" t="s">
        <v>1524</v>
      </c>
      <c r="C27135" t="s">
        <v>130</v>
      </c>
      <c r="D27135" t="s">
        <v>2403</v>
      </c>
      <c r="E27135">
        <v>-3</v>
      </c>
    </row>
    <row r="27136" spans="1:5" x14ac:dyDescent="0.3">
      <c r="A27136">
        <v>39100004</v>
      </c>
      <c r="B27136" t="s">
        <v>1524</v>
      </c>
      <c r="C27136" t="s">
        <v>130</v>
      </c>
      <c r="D27136" t="s">
        <v>2404</v>
      </c>
      <c r="E27136">
        <v>0</v>
      </c>
    </row>
    <row r="27137" spans="1:5" x14ac:dyDescent="0.3">
      <c r="A27137">
        <v>39100004</v>
      </c>
      <c r="B27137" t="s">
        <v>1524</v>
      </c>
      <c r="C27137" t="s">
        <v>130</v>
      </c>
      <c r="D27137" t="s">
        <v>2405</v>
      </c>
      <c r="E27137">
        <v>0</v>
      </c>
    </row>
    <row r="27138" spans="1:5" x14ac:dyDescent="0.3">
      <c r="A27138">
        <v>39100004</v>
      </c>
      <c r="B27138" t="s">
        <v>1524</v>
      </c>
      <c r="C27138" t="s">
        <v>130</v>
      </c>
      <c r="D27138" t="s">
        <v>2406</v>
      </c>
      <c r="E27138">
        <v>0</v>
      </c>
    </row>
    <row r="27139" spans="1:5" x14ac:dyDescent="0.3">
      <c r="A27139">
        <v>39100004</v>
      </c>
      <c r="B27139" t="s">
        <v>1524</v>
      </c>
      <c r="C27139" t="s">
        <v>130</v>
      </c>
      <c r="D27139" t="s">
        <v>2407</v>
      </c>
      <c r="E27139">
        <v>0</v>
      </c>
    </row>
    <row r="27140" spans="1:5" x14ac:dyDescent="0.3">
      <c r="A27140">
        <v>39100004</v>
      </c>
      <c r="B27140" t="s">
        <v>1524</v>
      </c>
      <c r="C27140" t="s">
        <v>130</v>
      </c>
      <c r="D27140" t="s">
        <v>2408</v>
      </c>
      <c r="E27140">
        <v>-1</v>
      </c>
    </row>
    <row r="27141" spans="1:5" x14ac:dyDescent="0.3">
      <c r="A27141">
        <v>39100004</v>
      </c>
      <c r="B27141" t="s">
        <v>1524</v>
      </c>
      <c r="C27141" t="s">
        <v>130</v>
      </c>
      <c r="D27141" t="s">
        <v>2409</v>
      </c>
      <c r="E27141">
        <v>0</v>
      </c>
    </row>
    <row r="27142" spans="1:5" x14ac:dyDescent="0.3">
      <c r="A27142">
        <v>39100004</v>
      </c>
      <c r="B27142" t="s">
        <v>1524</v>
      </c>
      <c r="C27142" t="s">
        <v>130</v>
      </c>
      <c r="D27142" t="s">
        <v>2410</v>
      </c>
      <c r="E27142">
        <v>0</v>
      </c>
    </row>
    <row r="27143" spans="1:5" x14ac:dyDescent="0.3">
      <c r="A27143">
        <v>39100004</v>
      </c>
      <c r="B27143" t="s">
        <v>1524</v>
      </c>
      <c r="C27143" t="s">
        <v>130</v>
      </c>
      <c r="D27143" t="s">
        <v>2411</v>
      </c>
      <c r="E27143">
        <v>-1</v>
      </c>
    </row>
    <row r="27144" spans="1:5" x14ac:dyDescent="0.3">
      <c r="A27144">
        <v>39100004</v>
      </c>
      <c r="B27144" t="s">
        <v>1524</v>
      </c>
      <c r="C27144" t="s">
        <v>130</v>
      </c>
      <c r="D27144" t="s">
        <v>2412</v>
      </c>
      <c r="E27144">
        <v>-2</v>
      </c>
    </row>
    <row r="27145" spans="1:5" x14ac:dyDescent="0.3">
      <c r="A27145">
        <v>39100004</v>
      </c>
      <c r="B27145" t="s">
        <v>1524</v>
      </c>
      <c r="C27145" t="s">
        <v>130</v>
      </c>
      <c r="D27145" t="s">
        <v>2413</v>
      </c>
      <c r="E27145">
        <v>0</v>
      </c>
    </row>
    <row r="27146" spans="1:5" x14ac:dyDescent="0.3">
      <c r="A27146">
        <v>59220036</v>
      </c>
      <c r="B27146" t="s">
        <v>1526</v>
      </c>
      <c r="C27146" t="s">
        <v>8</v>
      </c>
      <c r="D27146" t="s">
        <v>2378</v>
      </c>
      <c r="E27146">
        <v>0</v>
      </c>
    </row>
    <row r="27147" spans="1:5" x14ac:dyDescent="0.3">
      <c r="A27147">
        <v>59220036</v>
      </c>
      <c r="B27147" t="s">
        <v>1526</v>
      </c>
      <c r="C27147" t="s">
        <v>8</v>
      </c>
      <c r="D27147" t="s">
        <v>2379</v>
      </c>
      <c r="E27147">
        <v>0</v>
      </c>
    </row>
    <row r="27148" spans="1:5" x14ac:dyDescent="0.3">
      <c r="A27148">
        <v>59220036</v>
      </c>
      <c r="B27148" t="s">
        <v>1526</v>
      </c>
      <c r="C27148" t="s">
        <v>8</v>
      </c>
      <c r="D27148" t="s">
        <v>2380</v>
      </c>
      <c r="E27148">
        <v>0</v>
      </c>
    </row>
    <row r="27149" spans="1:5" x14ac:dyDescent="0.3">
      <c r="A27149">
        <v>59220036</v>
      </c>
      <c r="B27149" t="s">
        <v>1526</v>
      </c>
      <c r="C27149" t="s">
        <v>8</v>
      </c>
      <c r="D27149" t="s">
        <v>2381</v>
      </c>
      <c r="E27149">
        <v>0</v>
      </c>
    </row>
    <row r="27150" spans="1:5" x14ac:dyDescent="0.3">
      <c r="A27150">
        <v>59220036</v>
      </c>
      <c r="B27150" t="s">
        <v>1526</v>
      </c>
      <c r="C27150" t="s">
        <v>8</v>
      </c>
      <c r="D27150" t="s">
        <v>2382</v>
      </c>
      <c r="E27150">
        <v>0</v>
      </c>
    </row>
    <row r="27151" spans="1:5" x14ac:dyDescent="0.3">
      <c r="A27151">
        <v>59220036</v>
      </c>
      <c r="B27151" t="s">
        <v>1526</v>
      </c>
      <c r="C27151" t="s">
        <v>8</v>
      </c>
      <c r="D27151" t="s">
        <v>2383</v>
      </c>
      <c r="E27151">
        <v>0</v>
      </c>
    </row>
    <row r="27152" spans="1:5" x14ac:dyDescent="0.3">
      <c r="A27152">
        <v>59220036</v>
      </c>
      <c r="B27152" t="s">
        <v>1526</v>
      </c>
      <c r="C27152" t="s">
        <v>8</v>
      </c>
      <c r="D27152" t="s">
        <v>2384</v>
      </c>
      <c r="E27152">
        <v>0</v>
      </c>
    </row>
    <row r="27153" spans="1:5" x14ac:dyDescent="0.3">
      <c r="A27153">
        <v>59220036</v>
      </c>
      <c r="B27153" t="s">
        <v>1526</v>
      </c>
      <c r="C27153" t="s">
        <v>8</v>
      </c>
      <c r="D27153" t="s">
        <v>2385</v>
      </c>
      <c r="E27153">
        <v>0</v>
      </c>
    </row>
    <row r="27154" spans="1:5" x14ac:dyDescent="0.3">
      <c r="A27154">
        <v>59220036</v>
      </c>
      <c r="B27154" t="s">
        <v>1526</v>
      </c>
      <c r="C27154" t="s">
        <v>8</v>
      </c>
      <c r="D27154" t="s">
        <v>2386</v>
      </c>
      <c r="E27154">
        <v>0</v>
      </c>
    </row>
    <row r="27155" spans="1:5" x14ac:dyDescent="0.3">
      <c r="A27155">
        <v>59220036</v>
      </c>
      <c r="B27155" t="s">
        <v>1526</v>
      </c>
      <c r="C27155" t="s">
        <v>8</v>
      </c>
      <c r="D27155" t="s">
        <v>2387</v>
      </c>
      <c r="E27155">
        <v>-3</v>
      </c>
    </row>
    <row r="27156" spans="1:5" x14ac:dyDescent="0.3">
      <c r="A27156">
        <v>59220036</v>
      </c>
      <c r="B27156" t="s">
        <v>1526</v>
      </c>
      <c r="C27156" t="s">
        <v>8</v>
      </c>
      <c r="D27156" t="s">
        <v>2388</v>
      </c>
      <c r="E27156">
        <v>0</v>
      </c>
    </row>
    <row r="27157" spans="1:5" x14ac:dyDescent="0.3">
      <c r="A27157">
        <v>59220036</v>
      </c>
      <c r="B27157" t="s">
        <v>1526</v>
      </c>
      <c r="C27157" t="s">
        <v>8</v>
      </c>
      <c r="D27157" t="s">
        <v>2389</v>
      </c>
      <c r="E27157">
        <v>0</v>
      </c>
    </row>
    <row r="27158" spans="1:5" x14ac:dyDescent="0.3">
      <c r="A27158">
        <v>59220036</v>
      </c>
      <c r="B27158" t="s">
        <v>1526</v>
      </c>
      <c r="C27158" t="s">
        <v>8</v>
      </c>
      <c r="D27158" t="s">
        <v>2390</v>
      </c>
      <c r="E27158">
        <v>0</v>
      </c>
    </row>
    <row r="27159" spans="1:5" x14ac:dyDescent="0.3">
      <c r="A27159">
        <v>59220036</v>
      </c>
      <c r="B27159" t="s">
        <v>1526</v>
      </c>
      <c r="C27159" t="s">
        <v>8</v>
      </c>
      <c r="D27159" t="s">
        <v>2391</v>
      </c>
      <c r="E27159">
        <v>0</v>
      </c>
    </row>
    <row r="27160" spans="1:5" x14ac:dyDescent="0.3">
      <c r="A27160">
        <v>59220036</v>
      </c>
      <c r="B27160" t="s">
        <v>1526</v>
      </c>
      <c r="C27160" t="s">
        <v>8</v>
      </c>
      <c r="D27160" t="s">
        <v>2392</v>
      </c>
      <c r="E27160">
        <v>0</v>
      </c>
    </row>
    <row r="27161" spans="1:5" x14ac:dyDescent="0.3">
      <c r="A27161">
        <v>59220036</v>
      </c>
      <c r="B27161" t="s">
        <v>1526</v>
      </c>
      <c r="C27161" t="s">
        <v>8</v>
      </c>
      <c r="D27161" t="s">
        <v>2393</v>
      </c>
      <c r="E27161">
        <v>0</v>
      </c>
    </row>
    <row r="27162" spans="1:5" x14ac:dyDescent="0.3">
      <c r="A27162">
        <v>59220036</v>
      </c>
      <c r="B27162" t="s">
        <v>1526</v>
      </c>
      <c r="C27162" t="s">
        <v>8</v>
      </c>
      <c r="D27162" t="s">
        <v>2394</v>
      </c>
      <c r="E27162">
        <v>0</v>
      </c>
    </row>
    <row r="27163" spans="1:5" x14ac:dyDescent="0.3">
      <c r="A27163">
        <v>59220036</v>
      </c>
      <c r="B27163" t="s">
        <v>1526</v>
      </c>
      <c r="C27163" t="s">
        <v>8</v>
      </c>
      <c r="D27163" t="s">
        <v>2395</v>
      </c>
      <c r="E27163">
        <v>0</v>
      </c>
    </row>
    <row r="27164" spans="1:5" x14ac:dyDescent="0.3">
      <c r="A27164">
        <v>59220036</v>
      </c>
      <c r="B27164" t="s">
        <v>1526</v>
      </c>
      <c r="C27164" t="s">
        <v>8</v>
      </c>
      <c r="D27164" t="s">
        <v>2396</v>
      </c>
      <c r="E27164">
        <v>-2</v>
      </c>
    </row>
    <row r="27165" spans="1:5" x14ac:dyDescent="0.3">
      <c r="A27165">
        <v>59220036</v>
      </c>
      <c r="B27165" t="s">
        <v>1526</v>
      </c>
      <c r="C27165" t="s">
        <v>8</v>
      </c>
      <c r="D27165" t="s">
        <v>2397</v>
      </c>
      <c r="E27165">
        <v>0</v>
      </c>
    </row>
    <row r="27166" spans="1:5" x14ac:dyDescent="0.3">
      <c r="A27166">
        <v>59220036</v>
      </c>
      <c r="B27166" t="s">
        <v>1526</v>
      </c>
      <c r="C27166" t="s">
        <v>8</v>
      </c>
      <c r="D27166" t="s">
        <v>2398</v>
      </c>
      <c r="E27166">
        <v>0</v>
      </c>
    </row>
    <row r="27167" spans="1:5" x14ac:dyDescent="0.3">
      <c r="A27167">
        <v>59220036</v>
      </c>
      <c r="B27167" t="s">
        <v>1526</v>
      </c>
      <c r="C27167" t="s">
        <v>8</v>
      </c>
      <c r="D27167" t="s">
        <v>2399</v>
      </c>
      <c r="E27167">
        <v>0</v>
      </c>
    </row>
    <row r="27168" spans="1:5" x14ac:dyDescent="0.3">
      <c r="A27168">
        <v>59220036</v>
      </c>
      <c r="B27168" t="s">
        <v>1526</v>
      </c>
      <c r="C27168" t="s">
        <v>8</v>
      </c>
      <c r="D27168" t="s">
        <v>2400</v>
      </c>
      <c r="E27168">
        <v>0</v>
      </c>
    </row>
    <row r="27169" spans="1:5" x14ac:dyDescent="0.3">
      <c r="A27169">
        <v>59220036</v>
      </c>
      <c r="B27169" t="s">
        <v>1526</v>
      </c>
      <c r="C27169" t="s">
        <v>8</v>
      </c>
      <c r="D27169" t="s">
        <v>2401</v>
      </c>
      <c r="E27169">
        <v>0</v>
      </c>
    </row>
    <row r="27170" spans="1:5" x14ac:dyDescent="0.3">
      <c r="A27170">
        <v>59220036</v>
      </c>
      <c r="B27170" t="s">
        <v>1526</v>
      </c>
      <c r="C27170" t="s">
        <v>8</v>
      </c>
      <c r="D27170" t="s">
        <v>2402</v>
      </c>
      <c r="E27170">
        <v>0</v>
      </c>
    </row>
    <row r="27171" spans="1:5" x14ac:dyDescent="0.3">
      <c r="A27171">
        <v>59220036</v>
      </c>
      <c r="B27171" t="s">
        <v>1526</v>
      </c>
      <c r="C27171" t="s">
        <v>8</v>
      </c>
      <c r="D27171" t="s">
        <v>2403</v>
      </c>
      <c r="E27171">
        <v>0</v>
      </c>
    </row>
    <row r="27172" spans="1:5" x14ac:dyDescent="0.3">
      <c r="A27172">
        <v>59220036</v>
      </c>
      <c r="B27172" t="s">
        <v>1526</v>
      </c>
      <c r="C27172" t="s">
        <v>8</v>
      </c>
      <c r="D27172" t="s">
        <v>2404</v>
      </c>
      <c r="E27172">
        <v>0</v>
      </c>
    </row>
    <row r="27173" spans="1:5" x14ac:dyDescent="0.3">
      <c r="A27173">
        <v>59220036</v>
      </c>
      <c r="B27173" t="s">
        <v>1526</v>
      </c>
      <c r="C27173" t="s">
        <v>8</v>
      </c>
      <c r="D27173" t="s">
        <v>2405</v>
      </c>
      <c r="E27173">
        <v>0</v>
      </c>
    </row>
    <row r="27174" spans="1:5" x14ac:dyDescent="0.3">
      <c r="A27174">
        <v>59220036</v>
      </c>
      <c r="B27174" t="s">
        <v>1526</v>
      </c>
      <c r="C27174" t="s">
        <v>8</v>
      </c>
      <c r="D27174" t="s">
        <v>2406</v>
      </c>
      <c r="E27174">
        <v>0</v>
      </c>
    </row>
    <row r="27175" spans="1:5" x14ac:dyDescent="0.3">
      <c r="A27175">
        <v>59220036</v>
      </c>
      <c r="B27175" t="s">
        <v>1526</v>
      </c>
      <c r="C27175" t="s">
        <v>8</v>
      </c>
      <c r="D27175" t="s">
        <v>2407</v>
      </c>
      <c r="E27175">
        <v>0</v>
      </c>
    </row>
    <row r="27176" spans="1:5" x14ac:dyDescent="0.3">
      <c r="A27176">
        <v>59220036</v>
      </c>
      <c r="B27176" t="s">
        <v>1526</v>
      </c>
      <c r="C27176" t="s">
        <v>8</v>
      </c>
      <c r="D27176" t="s">
        <v>2408</v>
      </c>
      <c r="E27176">
        <v>0</v>
      </c>
    </row>
    <row r="27177" spans="1:5" x14ac:dyDescent="0.3">
      <c r="A27177">
        <v>59220036</v>
      </c>
      <c r="B27177" t="s">
        <v>1526</v>
      </c>
      <c r="C27177" t="s">
        <v>8</v>
      </c>
      <c r="D27177" t="s">
        <v>2409</v>
      </c>
      <c r="E27177">
        <v>-3</v>
      </c>
    </row>
    <row r="27178" spans="1:5" x14ac:dyDescent="0.3">
      <c r="A27178">
        <v>59220036</v>
      </c>
      <c r="B27178" t="s">
        <v>1526</v>
      </c>
      <c r="C27178" t="s">
        <v>8</v>
      </c>
      <c r="D27178" t="s">
        <v>2410</v>
      </c>
      <c r="E27178">
        <v>0</v>
      </c>
    </row>
    <row r="27179" spans="1:5" x14ac:dyDescent="0.3">
      <c r="A27179">
        <v>59220036</v>
      </c>
      <c r="B27179" t="s">
        <v>1526</v>
      </c>
      <c r="C27179" t="s">
        <v>8</v>
      </c>
      <c r="D27179" t="s">
        <v>2411</v>
      </c>
      <c r="E27179">
        <v>-3</v>
      </c>
    </row>
    <row r="27180" spans="1:5" x14ac:dyDescent="0.3">
      <c r="A27180">
        <v>59220036</v>
      </c>
      <c r="B27180" t="s">
        <v>1526</v>
      </c>
      <c r="C27180" t="s">
        <v>8</v>
      </c>
      <c r="D27180" t="s">
        <v>2412</v>
      </c>
      <c r="E27180">
        <v>0</v>
      </c>
    </row>
    <row r="27181" spans="1:5" x14ac:dyDescent="0.3">
      <c r="A27181">
        <v>59220036</v>
      </c>
      <c r="B27181" t="s">
        <v>1526</v>
      </c>
      <c r="C27181" t="s">
        <v>8</v>
      </c>
      <c r="D27181" t="s">
        <v>2413</v>
      </c>
      <c r="E27181">
        <v>0</v>
      </c>
    </row>
    <row r="27182" spans="1:5" x14ac:dyDescent="0.3">
      <c r="A27182">
        <v>65050153</v>
      </c>
      <c r="B27182" t="s">
        <v>1528</v>
      </c>
      <c r="C27182" t="s">
        <v>8</v>
      </c>
      <c r="D27182" t="s">
        <v>2378</v>
      </c>
      <c r="E27182">
        <v>0</v>
      </c>
    </row>
    <row r="27183" spans="1:5" x14ac:dyDescent="0.3">
      <c r="A27183">
        <v>65050153</v>
      </c>
      <c r="B27183" t="s">
        <v>1528</v>
      </c>
      <c r="C27183" t="s">
        <v>8</v>
      </c>
      <c r="D27183" t="s">
        <v>2379</v>
      </c>
      <c r="E27183">
        <v>0</v>
      </c>
    </row>
    <row r="27184" spans="1:5" x14ac:dyDescent="0.3">
      <c r="A27184">
        <v>65050153</v>
      </c>
      <c r="B27184" t="s">
        <v>1528</v>
      </c>
      <c r="C27184" t="s">
        <v>8</v>
      </c>
      <c r="D27184" t="s">
        <v>2380</v>
      </c>
      <c r="E27184">
        <v>0</v>
      </c>
    </row>
    <row r="27185" spans="1:5" x14ac:dyDescent="0.3">
      <c r="A27185">
        <v>65050153</v>
      </c>
      <c r="B27185" t="s">
        <v>1528</v>
      </c>
      <c r="C27185" t="s">
        <v>8</v>
      </c>
      <c r="D27185" t="s">
        <v>2381</v>
      </c>
      <c r="E27185">
        <v>0</v>
      </c>
    </row>
    <row r="27186" spans="1:5" x14ac:dyDescent="0.3">
      <c r="A27186">
        <v>65050153</v>
      </c>
      <c r="B27186" t="s">
        <v>1528</v>
      </c>
      <c r="C27186" t="s">
        <v>8</v>
      </c>
      <c r="D27186" t="s">
        <v>2382</v>
      </c>
      <c r="E27186">
        <v>-2</v>
      </c>
    </row>
    <row r="27187" spans="1:5" x14ac:dyDescent="0.3">
      <c r="A27187">
        <v>65050153</v>
      </c>
      <c r="B27187" t="s">
        <v>1528</v>
      </c>
      <c r="C27187" t="s">
        <v>8</v>
      </c>
      <c r="D27187" t="s">
        <v>2383</v>
      </c>
      <c r="E27187">
        <v>0</v>
      </c>
    </row>
    <row r="27188" spans="1:5" x14ac:dyDescent="0.3">
      <c r="A27188">
        <v>65050153</v>
      </c>
      <c r="B27188" t="s">
        <v>1528</v>
      </c>
      <c r="C27188" t="s">
        <v>8</v>
      </c>
      <c r="D27188" t="s">
        <v>2384</v>
      </c>
      <c r="E27188">
        <v>0</v>
      </c>
    </row>
    <row r="27189" spans="1:5" x14ac:dyDescent="0.3">
      <c r="A27189">
        <v>65050153</v>
      </c>
      <c r="B27189" t="s">
        <v>1528</v>
      </c>
      <c r="C27189" t="s">
        <v>8</v>
      </c>
      <c r="D27189" t="s">
        <v>2385</v>
      </c>
      <c r="E27189">
        <v>0</v>
      </c>
    </row>
    <row r="27190" spans="1:5" x14ac:dyDescent="0.3">
      <c r="A27190">
        <v>65050153</v>
      </c>
      <c r="B27190" t="s">
        <v>1528</v>
      </c>
      <c r="C27190" t="s">
        <v>8</v>
      </c>
      <c r="D27190" t="s">
        <v>2386</v>
      </c>
      <c r="E27190">
        <v>0</v>
      </c>
    </row>
    <row r="27191" spans="1:5" x14ac:dyDescent="0.3">
      <c r="A27191">
        <v>65050153</v>
      </c>
      <c r="B27191" t="s">
        <v>1528</v>
      </c>
      <c r="C27191" t="s">
        <v>8</v>
      </c>
      <c r="D27191" t="s">
        <v>2387</v>
      </c>
      <c r="E27191">
        <v>0</v>
      </c>
    </row>
    <row r="27192" spans="1:5" x14ac:dyDescent="0.3">
      <c r="A27192">
        <v>65050153</v>
      </c>
      <c r="B27192" t="s">
        <v>1528</v>
      </c>
      <c r="C27192" t="s">
        <v>8</v>
      </c>
      <c r="D27192" t="s">
        <v>2388</v>
      </c>
      <c r="E27192">
        <v>0</v>
      </c>
    </row>
    <row r="27193" spans="1:5" x14ac:dyDescent="0.3">
      <c r="A27193">
        <v>65050153</v>
      </c>
      <c r="B27193" t="s">
        <v>1528</v>
      </c>
      <c r="C27193" t="s">
        <v>8</v>
      </c>
      <c r="D27193" t="s">
        <v>2389</v>
      </c>
      <c r="E27193">
        <v>0</v>
      </c>
    </row>
    <row r="27194" spans="1:5" x14ac:dyDescent="0.3">
      <c r="A27194">
        <v>65050153</v>
      </c>
      <c r="B27194" t="s">
        <v>1528</v>
      </c>
      <c r="C27194" t="s">
        <v>8</v>
      </c>
      <c r="D27194" t="s">
        <v>2390</v>
      </c>
      <c r="E27194">
        <v>-2</v>
      </c>
    </row>
    <row r="27195" spans="1:5" x14ac:dyDescent="0.3">
      <c r="A27195">
        <v>65050153</v>
      </c>
      <c r="B27195" t="s">
        <v>1528</v>
      </c>
      <c r="C27195" t="s">
        <v>8</v>
      </c>
      <c r="D27195" t="s">
        <v>2391</v>
      </c>
      <c r="E27195">
        <v>0</v>
      </c>
    </row>
    <row r="27196" spans="1:5" x14ac:dyDescent="0.3">
      <c r="A27196">
        <v>65050153</v>
      </c>
      <c r="B27196" t="s">
        <v>1528</v>
      </c>
      <c r="C27196" t="s">
        <v>8</v>
      </c>
      <c r="D27196" t="s">
        <v>2392</v>
      </c>
      <c r="E27196">
        <v>0</v>
      </c>
    </row>
    <row r="27197" spans="1:5" x14ac:dyDescent="0.3">
      <c r="A27197">
        <v>65050153</v>
      </c>
      <c r="B27197" t="s">
        <v>1528</v>
      </c>
      <c r="C27197" t="s">
        <v>8</v>
      </c>
      <c r="D27197" t="s">
        <v>2393</v>
      </c>
      <c r="E27197">
        <v>0</v>
      </c>
    </row>
    <row r="27198" spans="1:5" x14ac:dyDescent="0.3">
      <c r="A27198">
        <v>65050153</v>
      </c>
      <c r="B27198" t="s">
        <v>1528</v>
      </c>
      <c r="C27198" t="s">
        <v>8</v>
      </c>
      <c r="D27198" t="s">
        <v>2394</v>
      </c>
      <c r="E27198">
        <v>0</v>
      </c>
    </row>
    <row r="27199" spans="1:5" x14ac:dyDescent="0.3">
      <c r="A27199">
        <v>65050153</v>
      </c>
      <c r="B27199" t="s">
        <v>1528</v>
      </c>
      <c r="C27199" t="s">
        <v>8</v>
      </c>
      <c r="D27199" t="s">
        <v>2395</v>
      </c>
      <c r="E27199">
        <v>0</v>
      </c>
    </row>
    <row r="27200" spans="1:5" x14ac:dyDescent="0.3">
      <c r="A27200">
        <v>65050153</v>
      </c>
      <c r="B27200" t="s">
        <v>1528</v>
      </c>
      <c r="C27200" t="s">
        <v>8</v>
      </c>
      <c r="D27200" t="s">
        <v>2396</v>
      </c>
      <c r="E27200">
        <v>0</v>
      </c>
    </row>
    <row r="27201" spans="1:5" x14ac:dyDescent="0.3">
      <c r="A27201">
        <v>65050153</v>
      </c>
      <c r="B27201" t="s">
        <v>1528</v>
      </c>
      <c r="C27201" t="s">
        <v>8</v>
      </c>
      <c r="D27201" t="s">
        <v>2397</v>
      </c>
      <c r="E27201">
        <v>0</v>
      </c>
    </row>
    <row r="27202" spans="1:5" x14ac:dyDescent="0.3">
      <c r="A27202">
        <v>65050153</v>
      </c>
      <c r="B27202" t="s">
        <v>1528</v>
      </c>
      <c r="C27202" t="s">
        <v>8</v>
      </c>
      <c r="D27202" t="s">
        <v>2398</v>
      </c>
      <c r="E27202">
        <v>0</v>
      </c>
    </row>
    <row r="27203" spans="1:5" x14ac:dyDescent="0.3">
      <c r="A27203">
        <v>65050153</v>
      </c>
      <c r="B27203" t="s">
        <v>1528</v>
      </c>
      <c r="C27203" t="s">
        <v>8</v>
      </c>
      <c r="D27203" t="s">
        <v>2399</v>
      </c>
      <c r="E27203">
        <v>0</v>
      </c>
    </row>
    <row r="27204" spans="1:5" x14ac:dyDescent="0.3">
      <c r="A27204">
        <v>65050153</v>
      </c>
      <c r="B27204" t="s">
        <v>1528</v>
      </c>
      <c r="C27204" t="s">
        <v>8</v>
      </c>
      <c r="D27204" t="s">
        <v>2400</v>
      </c>
      <c r="E27204">
        <v>0</v>
      </c>
    </row>
    <row r="27205" spans="1:5" x14ac:dyDescent="0.3">
      <c r="A27205">
        <v>65050153</v>
      </c>
      <c r="B27205" t="s">
        <v>1528</v>
      </c>
      <c r="C27205" t="s">
        <v>8</v>
      </c>
      <c r="D27205" t="s">
        <v>2401</v>
      </c>
      <c r="E27205">
        <v>0</v>
      </c>
    </row>
    <row r="27206" spans="1:5" x14ac:dyDescent="0.3">
      <c r="A27206">
        <v>65050153</v>
      </c>
      <c r="B27206" t="s">
        <v>1528</v>
      </c>
      <c r="C27206" t="s">
        <v>8</v>
      </c>
      <c r="D27206" t="s">
        <v>2402</v>
      </c>
      <c r="E27206">
        <v>0</v>
      </c>
    </row>
    <row r="27207" spans="1:5" x14ac:dyDescent="0.3">
      <c r="A27207">
        <v>65050153</v>
      </c>
      <c r="B27207" t="s">
        <v>1528</v>
      </c>
      <c r="C27207" t="s">
        <v>8</v>
      </c>
      <c r="D27207" t="s">
        <v>2403</v>
      </c>
      <c r="E27207">
        <v>0</v>
      </c>
    </row>
    <row r="27208" spans="1:5" x14ac:dyDescent="0.3">
      <c r="A27208">
        <v>65050153</v>
      </c>
      <c r="B27208" t="s">
        <v>1528</v>
      </c>
      <c r="C27208" t="s">
        <v>8</v>
      </c>
      <c r="D27208" t="s">
        <v>2404</v>
      </c>
      <c r="E27208">
        <v>0</v>
      </c>
    </row>
    <row r="27209" spans="1:5" x14ac:dyDescent="0.3">
      <c r="A27209">
        <v>65050153</v>
      </c>
      <c r="B27209" t="s">
        <v>1528</v>
      </c>
      <c r="C27209" t="s">
        <v>8</v>
      </c>
      <c r="D27209" t="s">
        <v>2405</v>
      </c>
      <c r="E27209">
        <v>0</v>
      </c>
    </row>
    <row r="27210" spans="1:5" x14ac:dyDescent="0.3">
      <c r="A27210">
        <v>65050153</v>
      </c>
      <c r="B27210" t="s">
        <v>1528</v>
      </c>
      <c r="C27210" t="s">
        <v>8</v>
      </c>
      <c r="D27210" t="s">
        <v>2406</v>
      </c>
      <c r="E27210">
        <v>0</v>
      </c>
    </row>
    <row r="27211" spans="1:5" x14ac:dyDescent="0.3">
      <c r="A27211">
        <v>65050153</v>
      </c>
      <c r="B27211" t="s">
        <v>1528</v>
      </c>
      <c r="C27211" t="s">
        <v>8</v>
      </c>
      <c r="D27211" t="s">
        <v>2407</v>
      </c>
      <c r="E27211">
        <v>0</v>
      </c>
    </row>
    <row r="27212" spans="1:5" x14ac:dyDescent="0.3">
      <c r="A27212">
        <v>65050153</v>
      </c>
      <c r="B27212" t="s">
        <v>1528</v>
      </c>
      <c r="C27212" t="s">
        <v>8</v>
      </c>
      <c r="D27212" t="s">
        <v>2408</v>
      </c>
      <c r="E27212">
        <v>0</v>
      </c>
    </row>
    <row r="27213" spans="1:5" x14ac:dyDescent="0.3">
      <c r="A27213">
        <v>65050153</v>
      </c>
      <c r="B27213" t="s">
        <v>1528</v>
      </c>
      <c r="C27213" t="s">
        <v>8</v>
      </c>
      <c r="D27213" t="s">
        <v>2409</v>
      </c>
      <c r="E27213">
        <v>0</v>
      </c>
    </row>
    <row r="27214" spans="1:5" x14ac:dyDescent="0.3">
      <c r="A27214">
        <v>65050153</v>
      </c>
      <c r="B27214" t="s">
        <v>1528</v>
      </c>
      <c r="C27214" t="s">
        <v>8</v>
      </c>
      <c r="D27214" t="s">
        <v>2410</v>
      </c>
      <c r="E27214">
        <v>0</v>
      </c>
    </row>
    <row r="27215" spans="1:5" x14ac:dyDescent="0.3">
      <c r="A27215">
        <v>65050153</v>
      </c>
      <c r="B27215" t="s">
        <v>1528</v>
      </c>
      <c r="C27215" t="s">
        <v>8</v>
      </c>
      <c r="D27215" t="s">
        <v>2411</v>
      </c>
      <c r="E27215">
        <v>-2</v>
      </c>
    </row>
    <row r="27216" spans="1:5" x14ac:dyDescent="0.3">
      <c r="A27216">
        <v>65050153</v>
      </c>
      <c r="B27216" t="s">
        <v>1528</v>
      </c>
      <c r="C27216" t="s">
        <v>8</v>
      </c>
      <c r="D27216" t="s">
        <v>2412</v>
      </c>
      <c r="E27216">
        <v>0</v>
      </c>
    </row>
    <row r="27217" spans="1:5" x14ac:dyDescent="0.3">
      <c r="A27217">
        <v>65050153</v>
      </c>
      <c r="B27217" t="s">
        <v>1528</v>
      </c>
      <c r="C27217" t="s">
        <v>8</v>
      </c>
      <c r="D27217" t="s">
        <v>2413</v>
      </c>
      <c r="E27217">
        <v>0</v>
      </c>
    </row>
    <row r="27218" spans="1:5" x14ac:dyDescent="0.3">
      <c r="A27218">
        <v>43190016</v>
      </c>
      <c r="B27218" t="s">
        <v>1530</v>
      </c>
      <c r="C27218" t="s">
        <v>8</v>
      </c>
      <c r="D27218" t="s">
        <v>2378</v>
      </c>
      <c r="E27218">
        <v>0</v>
      </c>
    </row>
    <row r="27219" spans="1:5" x14ac:dyDescent="0.3">
      <c r="A27219">
        <v>43190016</v>
      </c>
      <c r="B27219" t="s">
        <v>1530</v>
      </c>
      <c r="C27219" t="s">
        <v>8</v>
      </c>
      <c r="D27219" t="s">
        <v>2379</v>
      </c>
      <c r="E27219">
        <v>0</v>
      </c>
    </row>
    <row r="27220" spans="1:5" x14ac:dyDescent="0.3">
      <c r="A27220">
        <v>43190016</v>
      </c>
      <c r="B27220" t="s">
        <v>1530</v>
      </c>
      <c r="C27220" t="s">
        <v>8</v>
      </c>
      <c r="D27220" t="s">
        <v>2380</v>
      </c>
      <c r="E27220">
        <v>0</v>
      </c>
    </row>
    <row r="27221" spans="1:5" x14ac:dyDescent="0.3">
      <c r="A27221">
        <v>43190016</v>
      </c>
      <c r="B27221" t="s">
        <v>1530</v>
      </c>
      <c r="C27221" t="s">
        <v>8</v>
      </c>
      <c r="D27221" t="s">
        <v>2381</v>
      </c>
      <c r="E27221">
        <v>0</v>
      </c>
    </row>
    <row r="27222" spans="1:5" x14ac:dyDescent="0.3">
      <c r="A27222">
        <v>43190016</v>
      </c>
      <c r="B27222" t="s">
        <v>1530</v>
      </c>
      <c r="C27222" t="s">
        <v>8</v>
      </c>
      <c r="D27222" t="s">
        <v>2382</v>
      </c>
      <c r="E27222">
        <v>0</v>
      </c>
    </row>
    <row r="27223" spans="1:5" x14ac:dyDescent="0.3">
      <c r="A27223">
        <v>43190016</v>
      </c>
      <c r="B27223" t="s">
        <v>1530</v>
      </c>
      <c r="C27223" t="s">
        <v>8</v>
      </c>
      <c r="D27223" t="s">
        <v>2383</v>
      </c>
      <c r="E27223">
        <v>0</v>
      </c>
    </row>
    <row r="27224" spans="1:5" x14ac:dyDescent="0.3">
      <c r="A27224">
        <v>43190016</v>
      </c>
      <c r="B27224" t="s">
        <v>1530</v>
      </c>
      <c r="C27224" t="s">
        <v>8</v>
      </c>
      <c r="D27224" t="s">
        <v>2384</v>
      </c>
      <c r="E27224">
        <v>0</v>
      </c>
    </row>
    <row r="27225" spans="1:5" x14ac:dyDescent="0.3">
      <c r="A27225">
        <v>43190016</v>
      </c>
      <c r="B27225" t="s">
        <v>1530</v>
      </c>
      <c r="C27225" t="s">
        <v>8</v>
      </c>
      <c r="D27225" t="s">
        <v>2385</v>
      </c>
      <c r="E27225">
        <v>0</v>
      </c>
    </row>
    <row r="27226" spans="1:5" x14ac:dyDescent="0.3">
      <c r="A27226">
        <v>43190016</v>
      </c>
      <c r="B27226" t="s">
        <v>1530</v>
      </c>
      <c r="C27226" t="s">
        <v>8</v>
      </c>
      <c r="D27226" t="s">
        <v>2386</v>
      </c>
      <c r="E27226">
        <v>0</v>
      </c>
    </row>
    <row r="27227" spans="1:5" x14ac:dyDescent="0.3">
      <c r="A27227">
        <v>43190016</v>
      </c>
      <c r="B27227" t="s">
        <v>1530</v>
      </c>
      <c r="C27227" t="s">
        <v>8</v>
      </c>
      <c r="D27227" t="s">
        <v>2387</v>
      </c>
      <c r="E27227">
        <v>0</v>
      </c>
    </row>
    <row r="27228" spans="1:5" x14ac:dyDescent="0.3">
      <c r="A27228">
        <v>43190016</v>
      </c>
      <c r="B27228" t="s">
        <v>1530</v>
      </c>
      <c r="C27228" t="s">
        <v>8</v>
      </c>
      <c r="D27228" t="s">
        <v>2388</v>
      </c>
      <c r="E27228">
        <v>0</v>
      </c>
    </row>
    <row r="27229" spans="1:5" x14ac:dyDescent="0.3">
      <c r="A27229">
        <v>43190016</v>
      </c>
      <c r="B27229" t="s">
        <v>1530</v>
      </c>
      <c r="C27229" t="s">
        <v>8</v>
      </c>
      <c r="D27229" t="s">
        <v>2389</v>
      </c>
      <c r="E27229">
        <v>0</v>
      </c>
    </row>
    <row r="27230" spans="1:5" x14ac:dyDescent="0.3">
      <c r="A27230">
        <v>43190016</v>
      </c>
      <c r="B27230" t="s">
        <v>1530</v>
      </c>
      <c r="C27230" t="s">
        <v>8</v>
      </c>
      <c r="D27230" t="s">
        <v>2390</v>
      </c>
      <c r="E27230">
        <v>0</v>
      </c>
    </row>
    <row r="27231" spans="1:5" x14ac:dyDescent="0.3">
      <c r="A27231">
        <v>43190016</v>
      </c>
      <c r="B27231" t="s">
        <v>1530</v>
      </c>
      <c r="C27231" t="s">
        <v>8</v>
      </c>
      <c r="D27231" t="s">
        <v>2391</v>
      </c>
      <c r="E27231">
        <v>0</v>
      </c>
    </row>
    <row r="27232" spans="1:5" x14ac:dyDescent="0.3">
      <c r="A27232">
        <v>43190016</v>
      </c>
      <c r="B27232" t="s">
        <v>1530</v>
      </c>
      <c r="C27232" t="s">
        <v>8</v>
      </c>
      <c r="D27232" t="s">
        <v>2392</v>
      </c>
      <c r="E27232">
        <v>0</v>
      </c>
    </row>
    <row r="27233" spans="1:5" x14ac:dyDescent="0.3">
      <c r="A27233">
        <v>43190016</v>
      </c>
      <c r="B27233" t="s">
        <v>1530</v>
      </c>
      <c r="C27233" t="s">
        <v>8</v>
      </c>
      <c r="D27233" t="s">
        <v>2393</v>
      </c>
      <c r="E27233">
        <v>0</v>
      </c>
    </row>
    <row r="27234" spans="1:5" x14ac:dyDescent="0.3">
      <c r="A27234">
        <v>43190016</v>
      </c>
      <c r="B27234" t="s">
        <v>1530</v>
      </c>
      <c r="C27234" t="s">
        <v>8</v>
      </c>
      <c r="D27234" t="s">
        <v>2394</v>
      </c>
      <c r="E27234">
        <v>0</v>
      </c>
    </row>
    <row r="27235" spans="1:5" x14ac:dyDescent="0.3">
      <c r="A27235">
        <v>43190016</v>
      </c>
      <c r="B27235" t="s">
        <v>1530</v>
      </c>
      <c r="C27235" t="s">
        <v>8</v>
      </c>
      <c r="D27235" t="s">
        <v>2395</v>
      </c>
      <c r="E27235">
        <v>0</v>
      </c>
    </row>
    <row r="27236" spans="1:5" x14ac:dyDescent="0.3">
      <c r="A27236">
        <v>43190016</v>
      </c>
      <c r="B27236" t="s">
        <v>1530</v>
      </c>
      <c r="C27236" t="s">
        <v>8</v>
      </c>
      <c r="D27236" t="s">
        <v>2396</v>
      </c>
      <c r="E27236">
        <v>0</v>
      </c>
    </row>
    <row r="27237" spans="1:5" x14ac:dyDescent="0.3">
      <c r="A27237">
        <v>43190016</v>
      </c>
      <c r="B27237" t="s">
        <v>1530</v>
      </c>
      <c r="C27237" t="s">
        <v>8</v>
      </c>
      <c r="D27237" t="s">
        <v>2397</v>
      </c>
      <c r="E27237">
        <v>0</v>
      </c>
    </row>
    <row r="27238" spans="1:5" x14ac:dyDescent="0.3">
      <c r="A27238">
        <v>43190016</v>
      </c>
      <c r="B27238" t="s">
        <v>1530</v>
      </c>
      <c r="C27238" t="s">
        <v>8</v>
      </c>
      <c r="D27238" t="s">
        <v>2398</v>
      </c>
      <c r="E27238">
        <v>0</v>
      </c>
    </row>
    <row r="27239" spans="1:5" x14ac:dyDescent="0.3">
      <c r="A27239">
        <v>43190016</v>
      </c>
      <c r="B27239" t="s">
        <v>1530</v>
      </c>
      <c r="C27239" t="s">
        <v>8</v>
      </c>
      <c r="D27239" t="s">
        <v>2399</v>
      </c>
      <c r="E27239">
        <v>0</v>
      </c>
    </row>
    <row r="27240" spans="1:5" x14ac:dyDescent="0.3">
      <c r="A27240">
        <v>43190016</v>
      </c>
      <c r="B27240" t="s">
        <v>1530</v>
      </c>
      <c r="C27240" t="s">
        <v>8</v>
      </c>
      <c r="D27240" t="s">
        <v>2400</v>
      </c>
      <c r="E27240">
        <v>0</v>
      </c>
    </row>
    <row r="27241" spans="1:5" x14ac:dyDescent="0.3">
      <c r="A27241">
        <v>43190016</v>
      </c>
      <c r="B27241" t="s">
        <v>1530</v>
      </c>
      <c r="C27241" t="s">
        <v>8</v>
      </c>
      <c r="D27241" t="s">
        <v>2401</v>
      </c>
      <c r="E27241">
        <v>0</v>
      </c>
    </row>
    <row r="27242" spans="1:5" x14ac:dyDescent="0.3">
      <c r="A27242">
        <v>43190016</v>
      </c>
      <c r="B27242" t="s">
        <v>1530</v>
      </c>
      <c r="C27242" t="s">
        <v>8</v>
      </c>
      <c r="D27242" t="s">
        <v>2402</v>
      </c>
      <c r="E27242">
        <v>0</v>
      </c>
    </row>
    <row r="27243" spans="1:5" x14ac:dyDescent="0.3">
      <c r="A27243">
        <v>43190016</v>
      </c>
      <c r="B27243" t="s">
        <v>1530</v>
      </c>
      <c r="C27243" t="s">
        <v>8</v>
      </c>
      <c r="D27243" t="s">
        <v>2403</v>
      </c>
      <c r="E27243">
        <v>0</v>
      </c>
    </row>
    <row r="27244" spans="1:5" x14ac:dyDescent="0.3">
      <c r="A27244">
        <v>43190016</v>
      </c>
      <c r="B27244" t="s">
        <v>1530</v>
      </c>
      <c r="C27244" t="s">
        <v>8</v>
      </c>
      <c r="D27244" t="s">
        <v>2404</v>
      </c>
      <c r="E27244">
        <v>0</v>
      </c>
    </row>
    <row r="27245" spans="1:5" x14ac:dyDescent="0.3">
      <c r="A27245">
        <v>43190016</v>
      </c>
      <c r="B27245" t="s">
        <v>1530</v>
      </c>
      <c r="C27245" t="s">
        <v>8</v>
      </c>
      <c r="D27245" t="s">
        <v>2405</v>
      </c>
      <c r="E27245">
        <v>0</v>
      </c>
    </row>
    <row r="27246" spans="1:5" x14ac:dyDescent="0.3">
      <c r="A27246">
        <v>43190016</v>
      </c>
      <c r="B27246" t="s">
        <v>1530</v>
      </c>
      <c r="C27246" t="s">
        <v>8</v>
      </c>
      <c r="D27246" t="s">
        <v>2406</v>
      </c>
      <c r="E27246">
        <v>0</v>
      </c>
    </row>
    <row r="27247" spans="1:5" x14ac:dyDescent="0.3">
      <c r="A27247">
        <v>43190016</v>
      </c>
      <c r="B27247" t="s">
        <v>1530</v>
      </c>
      <c r="C27247" t="s">
        <v>8</v>
      </c>
      <c r="D27247" t="s">
        <v>2407</v>
      </c>
      <c r="E27247">
        <v>-1</v>
      </c>
    </row>
    <row r="27248" spans="1:5" x14ac:dyDescent="0.3">
      <c r="A27248">
        <v>43190016</v>
      </c>
      <c r="B27248" t="s">
        <v>1530</v>
      </c>
      <c r="C27248" t="s">
        <v>8</v>
      </c>
      <c r="D27248" t="s">
        <v>2408</v>
      </c>
      <c r="E27248">
        <v>0</v>
      </c>
    </row>
    <row r="27249" spans="1:5" x14ac:dyDescent="0.3">
      <c r="A27249">
        <v>43190016</v>
      </c>
      <c r="B27249" t="s">
        <v>1530</v>
      </c>
      <c r="C27249" t="s">
        <v>8</v>
      </c>
      <c r="D27249" t="s">
        <v>2409</v>
      </c>
      <c r="E27249">
        <v>0</v>
      </c>
    </row>
    <row r="27250" spans="1:5" x14ac:dyDescent="0.3">
      <c r="A27250">
        <v>43190016</v>
      </c>
      <c r="B27250" t="s">
        <v>1530</v>
      </c>
      <c r="C27250" t="s">
        <v>8</v>
      </c>
      <c r="D27250" t="s">
        <v>2410</v>
      </c>
      <c r="E27250">
        <v>0</v>
      </c>
    </row>
    <row r="27251" spans="1:5" x14ac:dyDescent="0.3">
      <c r="A27251">
        <v>43190016</v>
      </c>
      <c r="B27251" t="s">
        <v>1530</v>
      </c>
      <c r="C27251" t="s">
        <v>8</v>
      </c>
      <c r="D27251" t="s">
        <v>2411</v>
      </c>
      <c r="E27251">
        <v>0</v>
      </c>
    </row>
    <row r="27252" spans="1:5" x14ac:dyDescent="0.3">
      <c r="A27252">
        <v>43190016</v>
      </c>
      <c r="B27252" t="s">
        <v>1530</v>
      </c>
      <c r="C27252" t="s">
        <v>8</v>
      </c>
      <c r="D27252" t="s">
        <v>2412</v>
      </c>
      <c r="E27252">
        <v>0</v>
      </c>
    </row>
    <row r="27253" spans="1:5" x14ac:dyDescent="0.3">
      <c r="A27253">
        <v>43190016</v>
      </c>
      <c r="B27253" t="s">
        <v>1530</v>
      </c>
      <c r="C27253" t="s">
        <v>8</v>
      </c>
      <c r="D27253" t="s">
        <v>2413</v>
      </c>
      <c r="E27253">
        <v>0</v>
      </c>
    </row>
    <row r="27254" spans="1:5" x14ac:dyDescent="0.3">
      <c r="A27254">
        <v>37020018</v>
      </c>
      <c r="B27254" t="s">
        <v>1532</v>
      </c>
      <c r="C27254" t="s">
        <v>8</v>
      </c>
      <c r="D27254" t="s">
        <v>2378</v>
      </c>
      <c r="E27254">
        <v>0</v>
      </c>
    </row>
    <row r="27255" spans="1:5" x14ac:dyDescent="0.3">
      <c r="A27255">
        <v>37020018</v>
      </c>
      <c r="B27255" t="s">
        <v>1532</v>
      </c>
      <c r="C27255" t="s">
        <v>8</v>
      </c>
      <c r="D27255" t="s">
        <v>2379</v>
      </c>
      <c r="E27255">
        <v>0</v>
      </c>
    </row>
    <row r="27256" spans="1:5" x14ac:dyDescent="0.3">
      <c r="A27256">
        <v>37020018</v>
      </c>
      <c r="B27256" t="s">
        <v>1532</v>
      </c>
      <c r="C27256" t="s">
        <v>8</v>
      </c>
      <c r="D27256" t="s">
        <v>2380</v>
      </c>
      <c r="E27256">
        <v>0</v>
      </c>
    </row>
    <row r="27257" spans="1:5" x14ac:dyDescent="0.3">
      <c r="A27257">
        <v>37020018</v>
      </c>
      <c r="B27257" t="s">
        <v>1532</v>
      </c>
      <c r="C27257" t="s">
        <v>8</v>
      </c>
      <c r="D27257" t="s">
        <v>2381</v>
      </c>
      <c r="E27257">
        <v>0</v>
      </c>
    </row>
    <row r="27258" spans="1:5" x14ac:dyDescent="0.3">
      <c r="A27258">
        <v>37020018</v>
      </c>
      <c r="B27258" t="s">
        <v>1532</v>
      </c>
      <c r="C27258" t="s">
        <v>8</v>
      </c>
      <c r="D27258" t="s">
        <v>2382</v>
      </c>
      <c r="E27258">
        <v>0</v>
      </c>
    </row>
    <row r="27259" spans="1:5" x14ac:dyDescent="0.3">
      <c r="A27259">
        <v>37020018</v>
      </c>
      <c r="B27259" t="s">
        <v>1532</v>
      </c>
      <c r="C27259" t="s">
        <v>8</v>
      </c>
      <c r="D27259" t="s">
        <v>2383</v>
      </c>
      <c r="E27259">
        <v>0</v>
      </c>
    </row>
    <row r="27260" spans="1:5" x14ac:dyDescent="0.3">
      <c r="A27260">
        <v>37020018</v>
      </c>
      <c r="B27260" t="s">
        <v>1532</v>
      </c>
      <c r="C27260" t="s">
        <v>8</v>
      </c>
      <c r="D27260" t="s">
        <v>2384</v>
      </c>
      <c r="E27260">
        <v>0</v>
      </c>
    </row>
    <row r="27261" spans="1:5" x14ac:dyDescent="0.3">
      <c r="A27261">
        <v>37020018</v>
      </c>
      <c r="B27261" t="s">
        <v>1532</v>
      </c>
      <c r="C27261" t="s">
        <v>8</v>
      </c>
      <c r="D27261" t="s">
        <v>2385</v>
      </c>
      <c r="E27261">
        <v>0</v>
      </c>
    </row>
    <row r="27262" spans="1:5" x14ac:dyDescent="0.3">
      <c r="A27262">
        <v>37020018</v>
      </c>
      <c r="B27262" t="s">
        <v>1532</v>
      </c>
      <c r="C27262" t="s">
        <v>8</v>
      </c>
      <c r="D27262" t="s">
        <v>2386</v>
      </c>
      <c r="E27262">
        <v>0</v>
      </c>
    </row>
    <row r="27263" spans="1:5" x14ac:dyDescent="0.3">
      <c r="A27263">
        <v>37020018</v>
      </c>
      <c r="B27263" t="s">
        <v>1532</v>
      </c>
      <c r="C27263" t="s">
        <v>8</v>
      </c>
      <c r="D27263" t="s">
        <v>2387</v>
      </c>
      <c r="E27263">
        <v>0</v>
      </c>
    </row>
    <row r="27264" spans="1:5" x14ac:dyDescent="0.3">
      <c r="A27264">
        <v>37020018</v>
      </c>
      <c r="B27264" t="s">
        <v>1532</v>
      </c>
      <c r="C27264" t="s">
        <v>8</v>
      </c>
      <c r="D27264" t="s">
        <v>2388</v>
      </c>
      <c r="E27264">
        <v>-7</v>
      </c>
    </row>
    <row r="27265" spans="1:5" x14ac:dyDescent="0.3">
      <c r="A27265">
        <v>37020018</v>
      </c>
      <c r="B27265" t="s">
        <v>1532</v>
      </c>
      <c r="C27265" t="s">
        <v>8</v>
      </c>
      <c r="D27265" t="s">
        <v>2389</v>
      </c>
      <c r="E27265">
        <v>0</v>
      </c>
    </row>
    <row r="27266" spans="1:5" x14ac:dyDescent="0.3">
      <c r="A27266">
        <v>37020018</v>
      </c>
      <c r="B27266" t="s">
        <v>1532</v>
      </c>
      <c r="C27266" t="s">
        <v>8</v>
      </c>
      <c r="D27266" t="s">
        <v>2390</v>
      </c>
      <c r="E27266">
        <v>-2</v>
      </c>
    </row>
    <row r="27267" spans="1:5" x14ac:dyDescent="0.3">
      <c r="A27267">
        <v>37020018</v>
      </c>
      <c r="B27267" t="s">
        <v>1532</v>
      </c>
      <c r="C27267" t="s">
        <v>8</v>
      </c>
      <c r="D27267" t="s">
        <v>2391</v>
      </c>
      <c r="E27267">
        <v>0</v>
      </c>
    </row>
    <row r="27268" spans="1:5" x14ac:dyDescent="0.3">
      <c r="A27268">
        <v>37020018</v>
      </c>
      <c r="B27268" t="s">
        <v>1532</v>
      </c>
      <c r="C27268" t="s">
        <v>8</v>
      </c>
      <c r="D27268" t="s">
        <v>2392</v>
      </c>
      <c r="E27268">
        <v>0</v>
      </c>
    </row>
    <row r="27269" spans="1:5" x14ac:dyDescent="0.3">
      <c r="A27269">
        <v>37020018</v>
      </c>
      <c r="B27269" t="s">
        <v>1532</v>
      </c>
      <c r="C27269" t="s">
        <v>8</v>
      </c>
      <c r="D27269" t="s">
        <v>2393</v>
      </c>
      <c r="E27269">
        <v>0</v>
      </c>
    </row>
    <row r="27270" spans="1:5" x14ac:dyDescent="0.3">
      <c r="A27270">
        <v>37020018</v>
      </c>
      <c r="B27270" t="s">
        <v>1532</v>
      </c>
      <c r="C27270" t="s">
        <v>8</v>
      </c>
      <c r="D27270" t="s">
        <v>2394</v>
      </c>
      <c r="E27270">
        <v>0</v>
      </c>
    </row>
    <row r="27271" spans="1:5" x14ac:dyDescent="0.3">
      <c r="A27271">
        <v>37020018</v>
      </c>
      <c r="B27271" t="s">
        <v>1532</v>
      </c>
      <c r="C27271" t="s">
        <v>8</v>
      </c>
      <c r="D27271" t="s">
        <v>2395</v>
      </c>
      <c r="E27271">
        <v>-20</v>
      </c>
    </row>
    <row r="27272" spans="1:5" x14ac:dyDescent="0.3">
      <c r="A27272">
        <v>37020018</v>
      </c>
      <c r="B27272" t="s">
        <v>1532</v>
      </c>
      <c r="C27272" t="s">
        <v>8</v>
      </c>
      <c r="D27272" t="s">
        <v>2396</v>
      </c>
      <c r="E27272">
        <v>0</v>
      </c>
    </row>
    <row r="27273" spans="1:5" x14ac:dyDescent="0.3">
      <c r="A27273">
        <v>37020018</v>
      </c>
      <c r="B27273" t="s">
        <v>1532</v>
      </c>
      <c r="C27273" t="s">
        <v>8</v>
      </c>
      <c r="D27273" t="s">
        <v>2397</v>
      </c>
      <c r="E27273">
        <v>0</v>
      </c>
    </row>
    <row r="27274" spans="1:5" x14ac:dyDescent="0.3">
      <c r="A27274">
        <v>37020018</v>
      </c>
      <c r="B27274" t="s">
        <v>1532</v>
      </c>
      <c r="C27274" t="s">
        <v>8</v>
      </c>
      <c r="D27274" t="s">
        <v>2398</v>
      </c>
      <c r="E27274">
        <v>0</v>
      </c>
    </row>
    <row r="27275" spans="1:5" x14ac:dyDescent="0.3">
      <c r="A27275">
        <v>37020018</v>
      </c>
      <c r="B27275" t="s">
        <v>1532</v>
      </c>
      <c r="C27275" t="s">
        <v>8</v>
      </c>
      <c r="D27275" t="s">
        <v>2399</v>
      </c>
      <c r="E27275">
        <v>0</v>
      </c>
    </row>
    <row r="27276" spans="1:5" x14ac:dyDescent="0.3">
      <c r="A27276">
        <v>37020018</v>
      </c>
      <c r="B27276" t="s">
        <v>1532</v>
      </c>
      <c r="C27276" t="s">
        <v>8</v>
      </c>
      <c r="D27276" t="s">
        <v>2400</v>
      </c>
      <c r="E27276">
        <v>0</v>
      </c>
    </row>
    <row r="27277" spans="1:5" x14ac:dyDescent="0.3">
      <c r="A27277">
        <v>37020018</v>
      </c>
      <c r="B27277" t="s">
        <v>1532</v>
      </c>
      <c r="C27277" t="s">
        <v>8</v>
      </c>
      <c r="D27277" t="s">
        <v>2401</v>
      </c>
      <c r="E27277">
        <v>0</v>
      </c>
    </row>
    <row r="27278" spans="1:5" x14ac:dyDescent="0.3">
      <c r="A27278">
        <v>37020018</v>
      </c>
      <c r="B27278" t="s">
        <v>1532</v>
      </c>
      <c r="C27278" t="s">
        <v>8</v>
      </c>
      <c r="D27278" t="s">
        <v>2402</v>
      </c>
      <c r="E27278">
        <v>0</v>
      </c>
    </row>
    <row r="27279" spans="1:5" x14ac:dyDescent="0.3">
      <c r="A27279">
        <v>37020018</v>
      </c>
      <c r="B27279" t="s">
        <v>1532</v>
      </c>
      <c r="C27279" t="s">
        <v>8</v>
      </c>
      <c r="D27279" t="s">
        <v>2403</v>
      </c>
      <c r="E27279">
        <v>0</v>
      </c>
    </row>
    <row r="27280" spans="1:5" x14ac:dyDescent="0.3">
      <c r="A27280">
        <v>37020018</v>
      </c>
      <c r="B27280" t="s">
        <v>1532</v>
      </c>
      <c r="C27280" t="s">
        <v>8</v>
      </c>
      <c r="D27280" t="s">
        <v>2404</v>
      </c>
      <c r="E27280">
        <v>-20</v>
      </c>
    </row>
    <row r="27281" spans="1:5" x14ac:dyDescent="0.3">
      <c r="A27281">
        <v>37020018</v>
      </c>
      <c r="B27281" t="s">
        <v>1532</v>
      </c>
      <c r="C27281" t="s">
        <v>8</v>
      </c>
      <c r="D27281" t="s">
        <v>2405</v>
      </c>
      <c r="E27281">
        <v>-20</v>
      </c>
    </row>
    <row r="27282" spans="1:5" x14ac:dyDescent="0.3">
      <c r="A27282">
        <v>37020018</v>
      </c>
      <c r="B27282" t="s">
        <v>1532</v>
      </c>
      <c r="C27282" t="s">
        <v>8</v>
      </c>
      <c r="D27282" t="s">
        <v>2406</v>
      </c>
      <c r="E27282">
        <v>0</v>
      </c>
    </row>
    <row r="27283" spans="1:5" x14ac:dyDescent="0.3">
      <c r="A27283">
        <v>37020018</v>
      </c>
      <c r="B27283" t="s">
        <v>1532</v>
      </c>
      <c r="C27283" t="s">
        <v>8</v>
      </c>
      <c r="D27283" t="s">
        <v>2407</v>
      </c>
      <c r="E27283">
        <v>-20</v>
      </c>
    </row>
    <row r="27284" spans="1:5" x14ac:dyDescent="0.3">
      <c r="A27284">
        <v>37020018</v>
      </c>
      <c r="B27284" t="s">
        <v>1532</v>
      </c>
      <c r="C27284" t="s">
        <v>8</v>
      </c>
      <c r="D27284" t="s">
        <v>2408</v>
      </c>
      <c r="E27284">
        <v>0</v>
      </c>
    </row>
    <row r="27285" spans="1:5" x14ac:dyDescent="0.3">
      <c r="A27285">
        <v>37020018</v>
      </c>
      <c r="B27285" t="s">
        <v>1532</v>
      </c>
      <c r="C27285" t="s">
        <v>8</v>
      </c>
      <c r="D27285" t="s">
        <v>2409</v>
      </c>
      <c r="E27285">
        <v>0</v>
      </c>
    </row>
    <row r="27286" spans="1:5" x14ac:dyDescent="0.3">
      <c r="A27286">
        <v>37020018</v>
      </c>
      <c r="B27286" t="s">
        <v>1532</v>
      </c>
      <c r="C27286" t="s">
        <v>8</v>
      </c>
      <c r="D27286" t="s">
        <v>2410</v>
      </c>
      <c r="E27286">
        <v>-50</v>
      </c>
    </row>
    <row r="27287" spans="1:5" x14ac:dyDescent="0.3">
      <c r="A27287">
        <v>37020018</v>
      </c>
      <c r="B27287" t="s">
        <v>1532</v>
      </c>
      <c r="C27287" t="s">
        <v>8</v>
      </c>
      <c r="D27287" t="s">
        <v>2411</v>
      </c>
      <c r="E27287">
        <v>-132.5</v>
      </c>
    </row>
    <row r="27288" spans="1:5" x14ac:dyDescent="0.3">
      <c r="A27288">
        <v>37020018</v>
      </c>
      <c r="B27288" t="s">
        <v>1532</v>
      </c>
      <c r="C27288" t="s">
        <v>8</v>
      </c>
      <c r="D27288" t="s">
        <v>2412</v>
      </c>
      <c r="E27288">
        <v>0</v>
      </c>
    </row>
    <row r="27289" spans="1:5" x14ac:dyDescent="0.3">
      <c r="A27289">
        <v>37020018</v>
      </c>
      <c r="B27289" t="s">
        <v>1532</v>
      </c>
      <c r="C27289" t="s">
        <v>8</v>
      </c>
      <c r="D27289" t="s">
        <v>2413</v>
      </c>
      <c r="E27289">
        <v>-20</v>
      </c>
    </row>
    <row r="27290" spans="1:5" x14ac:dyDescent="0.3">
      <c r="A27290">
        <v>75330009</v>
      </c>
      <c r="B27290" t="s">
        <v>1534</v>
      </c>
      <c r="C27290" t="s">
        <v>130</v>
      </c>
      <c r="D27290" t="s">
        <v>2378</v>
      </c>
      <c r="E27290">
        <v>0</v>
      </c>
    </row>
    <row r="27291" spans="1:5" x14ac:dyDescent="0.3">
      <c r="A27291">
        <v>75330009</v>
      </c>
      <c r="B27291" t="s">
        <v>1534</v>
      </c>
      <c r="C27291" t="s">
        <v>130</v>
      </c>
      <c r="D27291" t="s">
        <v>2379</v>
      </c>
      <c r="E27291">
        <v>0</v>
      </c>
    </row>
    <row r="27292" spans="1:5" x14ac:dyDescent="0.3">
      <c r="A27292">
        <v>75330009</v>
      </c>
      <c r="B27292" t="s">
        <v>1534</v>
      </c>
      <c r="C27292" t="s">
        <v>130</v>
      </c>
      <c r="D27292" t="s">
        <v>2380</v>
      </c>
      <c r="E27292">
        <v>0</v>
      </c>
    </row>
    <row r="27293" spans="1:5" x14ac:dyDescent="0.3">
      <c r="A27293">
        <v>75330009</v>
      </c>
      <c r="B27293" t="s">
        <v>1534</v>
      </c>
      <c r="C27293" t="s">
        <v>130</v>
      </c>
      <c r="D27293" t="s">
        <v>2381</v>
      </c>
      <c r="E27293">
        <v>0</v>
      </c>
    </row>
    <row r="27294" spans="1:5" x14ac:dyDescent="0.3">
      <c r="A27294">
        <v>75330009</v>
      </c>
      <c r="B27294" t="s">
        <v>1534</v>
      </c>
      <c r="C27294" t="s">
        <v>130</v>
      </c>
      <c r="D27294" t="s">
        <v>2382</v>
      </c>
      <c r="E27294">
        <v>0</v>
      </c>
    </row>
    <row r="27295" spans="1:5" x14ac:dyDescent="0.3">
      <c r="A27295">
        <v>75330009</v>
      </c>
      <c r="B27295" t="s">
        <v>1534</v>
      </c>
      <c r="C27295" t="s">
        <v>130</v>
      </c>
      <c r="D27295" t="s">
        <v>2383</v>
      </c>
      <c r="E27295">
        <v>0</v>
      </c>
    </row>
    <row r="27296" spans="1:5" x14ac:dyDescent="0.3">
      <c r="A27296">
        <v>75330009</v>
      </c>
      <c r="B27296" t="s">
        <v>1534</v>
      </c>
      <c r="C27296" t="s">
        <v>130</v>
      </c>
      <c r="D27296" t="s">
        <v>2384</v>
      </c>
      <c r="E27296">
        <v>0</v>
      </c>
    </row>
    <row r="27297" spans="1:5" x14ac:dyDescent="0.3">
      <c r="A27297">
        <v>75330009</v>
      </c>
      <c r="B27297" t="s">
        <v>1534</v>
      </c>
      <c r="C27297" t="s">
        <v>130</v>
      </c>
      <c r="D27297" t="s">
        <v>2385</v>
      </c>
      <c r="E27297">
        <v>-100</v>
      </c>
    </row>
    <row r="27298" spans="1:5" x14ac:dyDescent="0.3">
      <c r="A27298">
        <v>75330009</v>
      </c>
      <c r="B27298" t="s">
        <v>1534</v>
      </c>
      <c r="C27298" t="s">
        <v>130</v>
      </c>
      <c r="D27298" t="s">
        <v>2386</v>
      </c>
      <c r="E27298">
        <v>0</v>
      </c>
    </row>
    <row r="27299" spans="1:5" x14ac:dyDescent="0.3">
      <c r="A27299">
        <v>75330009</v>
      </c>
      <c r="B27299" t="s">
        <v>1534</v>
      </c>
      <c r="C27299" t="s">
        <v>130</v>
      </c>
      <c r="D27299" t="s">
        <v>2387</v>
      </c>
      <c r="E27299">
        <v>0</v>
      </c>
    </row>
    <row r="27300" spans="1:5" x14ac:dyDescent="0.3">
      <c r="A27300">
        <v>75330009</v>
      </c>
      <c r="B27300" t="s">
        <v>1534</v>
      </c>
      <c r="C27300" t="s">
        <v>130</v>
      </c>
      <c r="D27300" t="s">
        <v>2388</v>
      </c>
      <c r="E27300">
        <v>0</v>
      </c>
    </row>
    <row r="27301" spans="1:5" x14ac:dyDescent="0.3">
      <c r="A27301">
        <v>75330009</v>
      </c>
      <c r="B27301" t="s">
        <v>1534</v>
      </c>
      <c r="C27301" t="s">
        <v>130</v>
      </c>
      <c r="D27301" t="s">
        <v>2389</v>
      </c>
      <c r="E27301">
        <v>0</v>
      </c>
    </row>
    <row r="27302" spans="1:5" x14ac:dyDescent="0.3">
      <c r="A27302">
        <v>75330009</v>
      </c>
      <c r="B27302" t="s">
        <v>1534</v>
      </c>
      <c r="C27302" t="s">
        <v>130</v>
      </c>
      <c r="D27302" t="s">
        <v>2390</v>
      </c>
      <c r="E27302">
        <v>0</v>
      </c>
    </row>
    <row r="27303" spans="1:5" x14ac:dyDescent="0.3">
      <c r="A27303">
        <v>75330009</v>
      </c>
      <c r="B27303" t="s">
        <v>1534</v>
      </c>
      <c r="C27303" t="s">
        <v>130</v>
      </c>
      <c r="D27303" t="s">
        <v>2391</v>
      </c>
      <c r="E27303">
        <v>0</v>
      </c>
    </row>
    <row r="27304" spans="1:5" x14ac:dyDescent="0.3">
      <c r="A27304">
        <v>75330009</v>
      </c>
      <c r="B27304" t="s">
        <v>1534</v>
      </c>
      <c r="C27304" t="s">
        <v>130</v>
      </c>
      <c r="D27304" t="s">
        <v>2392</v>
      </c>
      <c r="E27304">
        <v>0</v>
      </c>
    </row>
    <row r="27305" spans="1:5" x14ac:dyDescent="0.3">
      <c r="A27305">
        <v>75330009</v>
      </c>
      <c r="B27305" t="s">
        <v>1534</v>
      </c>
      <c r="C27305" t="s">
        <v>130</v>
      </c>
      <c r="D27305" t="s">
        <v>2393</v>
      </c>
      <c r="E27305">
        <v>0</v>
      </c>
    </row>
    <row r="27306" spans="1:5" x14ac:dyDescent="0.3">
      <c r="A27306">
        <v>75330009</v>
      </c>
      <c r="B27306" t="s">
        <v>1534</v>
      </c>
      <c r="C27306" t="s">
        <v>130</v>
      </c>
      <c r="D27306" t="s">
        <v>2394</v>
      </c>
      <c r="E27306">
        <v>0</v>
      </c>
    </row>
    <row r="27307" spans="1:5" x14ac:dyDescent="0.3">
      <c r="A27307">
        <v>75330009</v>
      </c>
      <c r="B27307" t="s">
        <v>1534</v>
      </c>
      <c r="C27307" t="s">
        <v>130</v>
      </c>
      <c r="D27307" t="s">
        <v>2395</v>
      </c>
      <c r="E27307">
        <v>0</v>
      </c>
    </row>
    <row r="27308" spans="1:5" x14ac:dyDescent="0.3">
      <c r="A27308">
        <v>75330009</v>
      </c>
      <c r="B27308" t="s">
        <v>1534</v>
      </c>
      <c r="C27308" t="s">
        <v>130</v>
      </c>
      <c r="D27308" t="s">
        <v>2396</v>
      </c>
      <c r="E27308">
        <v>0</v>
      </c>
    </row>
    <row r="27309" spans="1:5" x14ac:dyDescent="0.3">
      <c r="A27309">
        <v>75330009</v>
      </c>
      <c r="B27309" t="s">
        <v>1534</v>
      </c>
      <c r="C27309" t="s">
        <v>130</v>
      </c>
      <c r="D27309" t="s">
        <v>2397</v>
      </c>
      <c r="E27309">
        <v>0</v>
      </c>
    </row>
    <row r="27310" spans="1:5" x14ac:dyDescent="0.3">
      <c r="A27310">
        <v>75330009</v>
      </c>
      <c r="B27310" t="s">
        <v>1534</v>
      </c>
      <c r="C27310" t="s">
        <v>130</v>
      </c>
      <c r="D27310" t="s">
        <v>2398</v>
      </c>
      <c r="E27310">
        <v>0</v>
      </c>
    </row>
    <row r="27311" spans="1:5" x14ac:dyDescent="0.3">
      <c r="A27311">
        <v>75330009</v>
      </c>
      <c r="B27311" t="s">
        <v>1534</v>
      </c>
      <c r="C27311" t="s">
        <v>130</v>
      </c>
      <c r="D27311" t="s">
        <v>2399</v>
      </c>
      <c r="E27311">
        <v>0</v>
      </c>
    </row>
    <row r="27312" spans="1:5" x14ac:dyDescent="0.3">
      <c r="A27312">
        <v>75330009</v>
      </c>
      <c r="B27312" t="s">
        <v>1534</v>
      </c>
      <c r="C27312" t="s">
        <v>130</v>
      </c>
      <c r="D27312" t="s">
        <v>2400</v>
      </c>
      <c r="E27312">
        <v>0</v>
      </c>
    </row>
    <row r="27313" spans="1:5" x14ac:dyDescent="0.3">
      <c r="A27313">
        <v>75330009</v>
      </c>
      <c r="B27313" t="s">
        <v>1534</v>
      </c>
      <c r="C27313" t="s">
        <v>130</v>
      </c>
      <c r="D27313" t="s">
        <v>2401</v>
      </c>
      <c r="E27313">
        <v>0</v>
      </c>
    </row>
    <row r="27314" spans="1:5" x14ac:dyDescent="0.3">
      <c r="A27314">
        <v>75330009</v>
      </c>
      <c r="B27314" t="s">
        <v>1534</v>
      </c>
      <c r="C27314" t="s">
        <v>130</v>
      </c>
      <c r="D27314" t="s">
        <v>2402</v>
      </c>
      <c r="E27314">
        <v>-64</v>
      </c>
    </row>
    <row r="27315" spans="1:5" x14ac:dyDescent="0.3">
      <c r="A27315">
        <v>75330009</v>
      </c>
      <c r="B27315" t="s">
        <v>1534</v>
      </c>
      <c r="C27315" t="s">
        <v>130</v>
      </c>
      <c r="D27315" t="s">
        <v>2403</v>
      </c>
      <c r="E27315">
        <v>0</v>
      </c>
    </row>
    <row r="27316" spans="1:5" x14ac:dyDescent="0.3">
      <c r="A27316">
        <v>75330009</v>
      </c>
      <c r="B27316" t="s">
        <v>1534</v>
      </c>
      <c r="C27316" t="s">
        <v>130</v>
      </c>
      <c r="D27316" t="s">
        <v>2404</v>
      </c>
      <c r="E27316">
        <v>0</v>
      </c>
    </row>
    <row r="27317" spans="1:5" x14ac:dyDescent="0.3">
      <c r="A27317">
        <v>75330009</v>
      </c>
      <c r="B27317" t="s">
        <v>1534</v>
      </c>
      <c r="C27317" t="s">
        <v>130</v>
      </c>
      <c r="D27317" t="s">
        <v>2405</v>
      </c>
      <c r="E27317">
        <v>0</v>
      </c>
    </row>
    <row r="27318" spans="1:5" x14ac:dyDescent="0.3">
      <c r="A27318">
        <v>75330009</v>
      </c>
      <c r="B27318" t="s">
        <v>1534</v>
      </c>
      <c r="C27318" t="s">
        <v>130</v>
      </c>
      <c r="D27318" t="s">
        <v>2406</v>
      </c>
      <c r="E27318">
        <v>0</v>
      </c>
    </row>
    <row r="27319" spans="1:5" x14ac:dyDescent="0.3">
      <c r="A27319">
        <v>75330009</v>
      </c>
      <c r="B27319" t="s">
        <v>1534</v>
      </c>
      <c r="C27319" t="s">
        <v>130</v>
      </c>
      <c r="D27319" t="s">
        <v>2407</v>
      </c>
      <c r="E27319">
        <v>0</v>
      </c>
    </row>
    <row r="27320" spans="1:5" x14ac:dyDescent="0.3">
      <c r="A27320">
        <v>75330009</v>
      </c>
      <c r="B27320" t="s">
        <v>1534</v>
      </c>
      <c r="C27320" t="s">
        <v>130</v>
      </c>
      <c r="D27320" t="s">
        <v>2408</v>
      </c>
      <c r="E27320">
        <v>0</v>
      </c>
    </row>
    <row r="27321" spans="1:5" x14ac:dyDescent="0.3">
      <c r="A27321">
        <v>75330009</v>
      </c>
      <c r="B27321" t="s">
        <v>1534</v>
      </c>
      <c r="C27321" t="s">
        <v>130</v>
      </c>
      <c r="D27321" t="s">
        <v>2409</v>
      </c>
      <c r="E27321">
        <v>0</v>
      </c>
    </row>
    <row r="27322" spans="1:5" x14ac:dyDescent="0.3">
      <c r="A27322">
        <v>75330009</v>
      </c>
      <c r="B27322" t="s">
        <v>1534</v>
      </c>
      <c r="C27322" t="s">
        <v>130</v>
      </c>
      <c r="D27322" t="s">
        <v>2410</v>
      </c>
      <c r="E27322">
        <v>0</v>
      </c>
    </row>
    <row r="27323" spans="1:5" x14ac:dyDescent="0.3">
      <c r="A27323">
        <v>75330009</v>
      </c>
      <c r="B27323" t="s">
        <v>1534</v>
      </c>
      <c r="C27323" t="s">
        <v>130</v>
      </c>
      <c r="D27323" t="s">
        <v>2411</v>
      </c>
      <c r="E27323">
        <v>0</v>
      </c>
    </row>
    <row r="27324" spans="1:5" x14ac:dyDescent="0.3">
      <c r="A27324">
        <v>75330009</v>
      </c>
      <c r="B27324" t="s">
        <v>1534</v>
      </c>
      <c r="C27324" t="s">
        <v>130</v>
      </c>
      <c r="D27324" t="s">
        <v>2412</v>
      </c>
      <c r="E27324">
        <v>0</v>
      </c>
    </row>
    <row r="27325" spans="1:5" x14ac:dyDescent="0.3">
      <c r="A27325">
        <v>75330009</v>
      </c>
      <c r="B27325" t="s">
        <v>1534</v>
      </c>
      <c r="C27325" t="s">
        <v>130</v>
      </c>
      <c r="D27325" t="s">
        <v>2413</v>
      </c>
      <c r="E27325">
        <v>0</v>
      </c>
    </row>
    <row r="27326" spans="1:5" x14ac:dyDescent="0.3">
      <c r="A27326">
        <v>45800031</v>
      </c>
      <c r="B27326" t="s">
        <v>1536</v>
      </c>
      <c r="C27326" t="s">
        <v>8</v>
      </c>
      <c r="D27326" t="s">
        <v>2378</v>
      </c>
      <c r="E27326">
        <v>0</v>
      </c>
    </row>
    <row r="27327" spans="1:5" x14ac:dyDescent="0.3">
      <c r="A27327">
        <v>45800031</v>
      </c>
      <c r="B27327" t="s">
        <v>1536</v>
      </c>
      <c r="C27327" t="s">
        <v>8</v>
      </c>
      <c r="D27327" t="s">
        <v>2379</v>
      </c>
      <c r="E27327">
        <v>0</v>
      </c>
    </row>
    <row r="27328" spans="1:5" x14ac:dyDescent="0.3">
      <c r="A27328">
        <v>45800031</v>
      </c>
      <c r="B27328" t="s">
        <v>1536</v>
      </c>
      <c r="C27328" t="s">
        <v>8</v>
      </c>
      <c r="D27328" t="s">
        <v>2380</v>
      </c>
      <c r="E27328">
        <v>0</v>
      </c>
    </row>
    <row r="27329" spans="1:5" x14ac:dyDescent="0.3">
      <c r="A27329">
        <v>45800031</v>
      </c>
      <c r="B27329" t="s">
        <v>1536</v>
      </c>
      <c r="C27329" t="s">
        <v>8</v>
      </c>
      <c r="D27329" t="s">
        <v>2381</v>
      </c>
      <c r="E27329">
        <v>0</v>
      </c>
    </row>
    <row r="27330" spans="1:5" x14ac:dyDescent="0.3">
      <c r="A27330">
        <v>45800031</v>
      </c>
      <c r="B27330" t="s">
        <v>1536</v>
      </c>
      <c r="C27330" t="s">
        <v>8</v>
      </c>
      <c r="D27330" t="s">
        <v>2382</v>
      </c>
      <c r="E27330">
        <v>0</v>
      </c>
    </row>
    <row r="27331" spans="1:5" x14ac:dyDescent="0.3">
      <c r="A27331">
        <v>45800031</v>
      </c>
      <c r="B27331" t="s">
        <v>1536</v>
      </c>
      <c r="C27331" t="s">
        <v>8</v>
      </c>
      <c r="D27331" t="s">
        <v>2383</v>
      </c>
      <c r="E27331">
        <v>0</v>
      </c>
    </row>
    <row r="27332" spans="1:5" x14ac:dyDescent="0.3">
      <c r="A27332">
        <v>45800031</v>
      </c>
      <c r="B27332" t="s">
        <v>1536</v>
      </c>
      <c r="C27332" t="s">
        <v>8</v>
      </c>
      <c r="D27332" t="s">
        <v>2384</v>
      </c>
      <c r="E27332">
        <v>0</v>
      </c>
    </row>
    <row r="27333" spans="1:5" x14ac:dyDescent="0.3">
      <c r="A27333">
        <v>45800031</v>
      </c>
      <c r="B27333" t="s">
        <v>1536</v>
      </c>
      <c r="C27333" t="s">
        <v>8</v>
      </c>
      <c r="D27333" t="s">
        <v>2385</v>
      </c>
      <c r="E27333">
        <v>0</v>
      </c>
    </row>
    <row r="27334" spans="1:5" x14ac:dyDescent="0.3">
      <c r="A27334">
        <v>45800031</v>
      </c>
      <c r="B27334" t="s">
        <v>1536</v>
      </c>
      <c r="C27334" t="s">
        <v>8</v>
      </c>
      <c r="D27334" t="s">
        <v>2386</v>
      </c>
      <c r="E27334">
        <v>0</v>
      </c>
    </row>
    <row r="27335" spans="1:5" x14ac:dyDescent="0.3">
      <c r="A27335">
        <v>45800031</v>
      </c>
      <c r="B27335" t="s">
        <v>1536</v>
      </c>
      <c r="C27335" t="s">
        <v>8</v>
      </c>
      <c r="D27335" t="s">
        <v>2387</v>
      </c>
      <c r="E27335">
        <v>0</v>
      </c>
    </row>
    <row r="27336" spans="1:5" x14ac:dyDescent="0.3">
      <c r="A27336">
        <v>45800031</v>
      </c>
      <c r="B27336" t="s">
        <v>1536</v>
      </c>
      <c r="C27336" t="s">
        <v>8</v>
      </c>
      <c r="D27336" t="s">
        <v>2388</v>
      </c>
      <c r="E27336">
        <v>0</v>
      </c>
    </row>
    <row r="27337" spans="1:5" x14ac:dyDescent="0.3">
      <c r="A27337">
        <v>45800031</v>
      </c>
      <c r="B27337" t="s">
        <v>1536</v>
      </c>
      <c r="C27337" t="s">
        <v>8</v>
      </c>
      <c r="D27337" t="s">
        <v>2389</v>
      </c>
      <c r="E27337">
        <v>0</v>
      </c>
    </row>
    <row r="27338" spans="1:5" x14ac:dyDescent="0.3">
      <c r="A27338">
        <v>45800031</v>
      </c>
      <c r="B27338" t="s">
        <v>1536</v>
      </c>
      <c r="C27338" t="s">
        <v>8</v>
      </c>
      <c r="D27338" t="s">
        <v>2390</v>
      </c>
      <c r="E27338">
        <v>0</v>
      </c>
    </row>
    <row r="27339" spans="1:5" x14ac:dyDescent="0.3">
      <c r="A27339">
        <v>45800031</v>
      </c>
      <c r="B27339" t="s">
        <v>1536</v>
      </c>
      <c r="C27339" t="s">
        <v>8</v>
      </c>
      <c r="D27339" t="s">
        <v>2391</v>
      </c>
      <c r="E27339">
        <v>0</v>
      </c>
    </row>
    <row r="27340" spans="1:5" x14ac:dyDescent="0.3">
      <c r="A27340">
        <v>45800031</v>
      </c>
      <c r="B27340" t="s">
        <v>1536</v>
      </c>
      <c r="C27340" t="s">
        <v>8</v>
      </c>
      <c r="D27340" t="s">
        <v>2392</v>
      </c>
      <c r="E27340">
        <v>0</v>
      </c>
    </row>
    <row r="27341" spans="1:5" x14ac:dyDescent="0.3">
      <c r="A27341">
        <v>45800031</v>
      </c>
      <c r="B27341" t="s">
        <v>1536</v>
      </c>
      <c r="C27341" t="s">
        <v>8</v>
      </c>
      <c r="D27341" t="s">
        <v>2393</v>
      </c>
      <c r="E27341">
        <v>0</v>
      </c>
    </row>
    <row r="27342" spans="1:5" x14ac:dyDescent="0.3">
      <c r="A27342">
        <v>45800031</v>
      </c>
      <c r="B27342" t="s">
        <v>1536</v>
      </c>
      <c r="C27342" t="s">
        <v>8</v>
      </c>
      <c r="D27342" t="s">
        <v>2394</v>
      </c>
      <c r="E27342">
        <v>0</v>
      </c>
    </row>
    <row r="27343" spans="1:5" x14ac:dyDescent="0.3">
      <c r="A27343">
        <v>45800031</v>
      </c>
      <c r="B27343" t="s">
        <v>1536</v>
      </c>
      <c r="C27343" t="s">
        <v>8</v>
      </c>
      <c r="D27343" t="s">
        <v>2395</v>
      </c>
      <c r="E27343">
        <v>0</v>
      </c>
    </row>
    <row r="27344" spans="1:5" x14ac:dyDescent="0.3">
      <c r="A27344">
        <v>45800031</v>
      </c>
      <c r="B27344" t="s">
        <v>1536</v>
      </c>
      <c r="C27344" t="s">
        <v>8</v>
      </c>
      <c r="D27344" t="s">
        <v>2396</v>
      </c>
      <c r="E27344">
        <v>0</v>
      </c>
    </row>
    <row r="27345" spans="1:5" x14ac:dyDescent="0.3">
      <c r="A27345">
        <v>45800031</v>
      </c>
      <c r="B27345" t="s">
        <v>1536</v>
      </c>
      <c r="C27345" t="s">
        <v>8</v>
      </c>
      <c r="D27345" t="s">
        <v>2397</v>
      </c>
      <c r="E27345">
        <v>0</v>
      </c>
    </row>
    <row r="27346" spans="1:5" x14ac:dyDescent="0.3">
      <c r="A27346">
        <v>45800031</v>
      </c>
      <c r="B27346" t="s">
        <v>1536</v>
      </c>
      <c r="C27346" t="s">
        <v>8</v>
      </c>
      <c r="D27346" t="s">
        <v>2398</v>
      </c>
      <c r="E27346">
        <v>0</v>
      </c>
    </row>
    <row r="27347" spans="1:5" x14ac:dyDescent="0.3">
      <c r="A27347">
        <v>45800031</v>
      </c>
      <c r="B27347" t="s">
        <v>1536</v>
      </c>
      <c r="C27347" t="s">
        <v>8</v>
      </c>
      <c r="D27347" t="s">
        <v>2399</v>
      </c>
      <c r="E27347">
        <v>0</v>
      </c>
    </row>
    <row r="27348" spans="1:5" x14ac:dyDescent="0.3">
      <c r="A27348">
        <v>45800031</v>
      </c>
      <c r="B27348" t="s">
        <v>1536</v>
      </c>
      <c r="C27348" t="s">
        <v>8</v>
      </c>
      <c r="D27348" t="s">
        <v>2400</v>
      </c>
      <c r="E27348">
        <v>0</v>
      </c>
    </row>
    <row r="27349" spans="1:5" x14ac:dyDescent="0.3">
      <c r="A27349">
        <v>45800031</v>
      </c>
      <c r="B27349" t="s">
        <v>1536</v>
      </c>
      <c r="C27349" t="s">
        <v>8</v>
      </c>
      <c r="D27349" t="s">
        <v>2401</v>
      </c>
      <c r="E27349">
        <v>0</v>
      </c>
    </row>
    <row r="27350" spans="1:5" x14ac:dyDescent="0.3">
      <c r="A27350">
        <v>45800031</v>
      </c>
      <c r="B27350" t="s">
        <v>1536</v>
      </c>
      <c r="C27350" t="s">
        <v>8</v>
      </c>
      <c r="D27350" t="s">
        <v>2402</v>
      </c>
      <c r="E27350">
        <v>0</v>
      </c>
    </row>
    <row r="27351" spans="1:5" x14ac:dyDescent="0.3">
      <c r="A27351">
        <v>45800031</v>
      </c>
      <c r="B27351" t="s">
        <v>1536</v>
      </c>
      <c r="C27351" t="s">
        <v>8</v>
      </c>
      <c r="D27351" t="s">
        <v>2403</v>
      </c>
      <c r="E27351">
        <v>0</v>
      </c>
    </row>
    <row r="27352" spans="1:5" x14ac:dyDescent="0.3">
      <c r="A27352">
        <v>45800031</v>
      </c>
      <c r="B27352" t="s">
        <v>1536</v>
      </c>
      <c r="C27352" t="s">
        <v>8</v>
      </c>
      <c r="D27352" t="s">
        <v>2404</v>
      </c>
      <c r="E27352">
        <v>0</v>
      </c>
    </row>
    <row r="27353" spans="1:5" x14ac:dyDescent="0.3">
      <c r="A27353">
        <v>45800031</v>
      </c>
      <c r="B27353" t="s">
        <v>1536</v>
      </c>
      <c r="C27353" t="s">
        <v>8</v>
      </c>
      <c r="D27353" t="s">
        <v>2405</v>
      </c>
      <c r="E27353">
        <v>0</v>
      </c>
    </row>
    <row r="27354" spans="1:5" x14ac:dyDescent="0.3">
      <c r="A27354">
        <v>45800031</v>
      </c>
      <c r="B27354" t="s">
        <v>1536</v>
      </c>
      <c r="C27354" t="s">
        <v>8</v>
      </c>
      <c r="D27354" t="s">
        <v>2406</v>
      </c>
      <c r="E27354">
        <v>-1</v>
      </c>
    </row>
    <row r="27355" spans="1:5" x14ac:dyDescent="0.3">
      <c r="A27355">
        <v>45800031</v>
      </c>
      <c r="B27355" t="s">
        <v>1536</v>
      </c>
      <c r="C27355" t="s">
        <v>8</v>
      </c>
      <c r="D27355" t="s">
        <v>2407</v>
      </c>
      <c r="E27355">
        <v>0</v>
      </c>
    </row>
    <row r="27356" spans="1:5" x14ac:dyDescent="0.3">
      <c r="A27356">
        <v>45800031</v>
      </c>
      <c r="B27356" t="s">
        <v>1536</v>
      </c>
      <c r="C27356" t="s">
        <v>8</v>
      </c>
      <c r="D27356" t="s">
        <v>2408</v>
      </c>
      <c r="E27356">
        <v>0</v>
      </c>
    </row>
    <row r="27357" spans="1:5" x14ac:dyDescent="0.3">
      <c r="A27357">
        <v>45800031</v>
      </c>
      <c r="B27357" t="s">
        <v>1536</v>
      </c>
      <c r="C27357" t="s">
        <v>8</v>
      </c>
      <c r="D27357" t="s">
        <v>2409</v>
      </c>
      <c r="E27357">
        <v>0</v>
      </c>
    </row>
    <row r="27358" spans="1:5" x14ac:dyDescent="0.3">
      <c r="A27358">
        <v>45800031</v>
      </c>
      <c r="B27358" t="s">
        <v>1536</v>
      </c>
      <c r="C27358" t="s">
        <v>8</v>
      </c>
      <c r="D27358" t="s">
        <v>2410</v>
      </c>
      <c r="E27358">
        <v>0</v>
      </c>
    </row>
    <row r="27359" spans="1:5" x14ac:dyDescent="0.3">
      <c r="A27359">
        <v>45800031</v>
      </c>
      <c r="B27359" t="s">
        <v>1536</v>
      </c>
      <c r="C27359" t="s">
        <v>8</v>
      </c>
      <c r="D27359" t="s">
        <v>2411</v>
      </c>
      <c r="E27359">
        <v>0</v>
      </c>
    </row>
    <row r="27360" spans="1:5" x14ac:dyDescent="0.3">
      <c r="A27360">
        <v>45800031</v>
      </c>
      <c r="B27360" t="s">
        <v>1536</v>
      </c>
      <c r="C27360" t="s">
        <v>8</v>
      </c>
      <c r="D27360" t="s">
        <v>2412</v>
      </c>
      <c r="E27360">
        <v>0</v>
      </c>
    </row>
    <row r="27361" spans="1:5" x14ac:dyDescent="0.3">
      <c r="A27361">
        <v>45800031</v>
      </c>
      <c r="B27361" t="s">
        <v>1536</v>
      </c>
      <c r="C27361" t="s">
        <v>8</v>
      </c>
      <c r="D27361" t="s">
        <v>2413</v>
      </c>
      <c r="E27361">
        <v>0</v>
      </c>
    </row>
    <row r="27362" spans="1:5" x14ac:dyDescent="0.3">
      <c r="A27362">
        <v>71130006</v>
      </c>
      <c r="B27362" t="s">
        <v>1538</v>
      </c>
      <c r="C27362" t="s">
        <v>130</v>
      </c>
      <c r="D27362" t="s">
        <v>2378</v>
      </c>
      <c r="E27362">
        <v>0</v>
      </c>
    </row>
    <row r="27363" spans="1:5" x14ac:dyDescent="0.3">
      <c r="A27363">
        <v>71130006</v>
      </c>
      <c r="B27363" t="s">
        <v>1538</v>
      </c>
      <c r="C27363" t="s">
        <v>130</v>
      </c>
      <c r="D27363" t="s">
        <v>2379</v>
      </c>
      <c r="E27363">
        <v>0</v>
      </c>
    </row>
    <row r="27364" spans="1:5" x14ac:dyDescent="0.3">
      <c r="A27364">
        <v>71130006</v>
      </c>
      <c r="B27364" t="s">
        <v>1538</v>
      </c>
      <c r="C27364" t="s">
        <v>130</v>
      </c>
      <c r="D27364" t="s">
        <v>2380</v>
      </c>
      <c r="E27364">
        <v>0</v>
      </c>
    </row>
    <row r="27365" spans="1:5" x14ac:dyDescent="0.3">
      <c r="A27365">
        <v>71130006</v>
      </c>
      <c r="B27365" t="s">
        <v>1538</v>
      </c>
      <c r="C27365" t="s">
        <v>130</v>
      </c>
      <c r="D27365" t="s">
        <v>2381</v>
      </c>
      <c r="E27365">
        <v>0</v>
      </c>
    </row>
    <row r="27366" spans="1:5" x14ac:dyDescent="0.3">
      <c r="A27366">
        <v>71130006</v>
      </c>
      <c r="B27366" t="s">
        <v>1538</v>
      </c>
      <c r="C27366" t="s">
        <v>130</v>
      </c>
      <c r="D27366" t="s">
        <v>2382</v>
      </c>
      <c r="E27366">
        <v>0</v>
      </c>
    </row>
    <row r="27367" spans="1:5" x14ac:dyDescent="0.3">
      <c r="A27367">
        <v>71130006</v>
      </c>
      <c r="B27367" t="s">
        <v>1538</v>
      </c>
      <c r="C27367" t="s">
        <v>130</v>
      </c>
      <c r="D27367" t="s">
        <v>2383</v>
      </c>
      <c r="E27367">
        <v>0</v>
      </c>
    </row>
    <row r="27368" spans="1:5" x14ac:dyDescent="0.3">
      <c r="A27368">
        <v>71130006</v>
      </c>
      <c r="B27368" t="s">
        <v>1538</v>
      </c>
      <c r="C27368" t="s">
        <v>130</v>
      </c>
      <c r="D27368" t="s">
        <v>2384</v>
      </c>
      <c r="E27368">
        <v>0</v>
      </c>
    </row>
    <row r="27369" spans="1:5" x14ac:dyDescent="0.3">
      <c r="A27369">
        <v>71130006</v>
      </c>
      <c r="B27369" t="s">
        <v>1538</v>
      </c>
      <c r="C27369" t="s">
        <v>130</v>
      </c>
      <c r="D27369" t="s">
        <v>2385</v>
      </c>
      <c r="E27369">
        <v>0</v>
      </c>
    </row>
    <row r="27370" spans="1:5" x14ac:dyDescent="0.3">
      <c r="A27370">
        <v>71130006</v>
      </c>
      <c r="B27370" t="s">
        <v>1538</v>
      </c>
      <c r="C27370" t="s">
        <v>130</v>
      </c>
      <c r="D27370" t="s">
        <v>2386</v>
      </c>
      <c r="E27370">
        <v>0</v>
      </c>
    </row>
    <row r="27371" spans="1:5" x14ac:dyDescent="0.3">
      <c r="A27371">
        <v>71130006</v>
      </c>
      <c r="B27371" t="s">
        <v>1538</v>
      </c>
      <c r="C27371" t="s">
        <v>130</v>
      </c>
      <c r="D27371" t="s">
        <v>2387</v>
      </c>
      <c r="E27371">
        <v>0</v>
      </c>
    </row>
    <row r="27372" spans="1:5" x14ac:dyDescent="0.3">
      <c r="A27372">
        <v>71130006</v>
      </c>
      <c r="B27372" t="s">
        <v>1538</v>
      </c>
      <c r="C27372" t="s">
        <v>130</v>
      </c>
      <c r="D27372" t="s">
        <v>2388</v>
      </c>
      <c r="E27372">
        <v>0</v>
      </c>
    </row>
    <row r="27373" spans="1:5" x14ac:dyDescent="0.3">
      <c r="A27373">
        <v>71130006</v>
      </c>
      <c r="B27373" t="s">
        <v>1538</v>
      </c>
      <c r="C27373" t="s">
        <v>130</v>
      </c>
      <c r="D27373" t="s">
        <v>2389</v>
      </c>
      <c r="E27373">
        <v>0</v>
      </c>
    </row>
    <row r="27374" spans="1:5" x14ac:dyDescent="0.3">
      <c r="A27374">
        <v>71130006</v>
      </c>
      <c r="B27374" t="s">
        <v>1538</v>
      </c>
      <c r="C27374" t="s">
        <v>130</v>
      </c>
      <c r="D27374" t="s">
        <v>2390</v>
      </c>
      <c r="E27374">
        <v>0</v>
      </c>
    </row>
    <row r="27375" spans="1:5" x14ac:dyDescent="0.3">
      <c r="A27375">
        <v>71130006</v>
      </c>
      <c r="B27375" t="s">
        <v>1538</v>
      </c>
      <c r="C27375" t="s">
        <v>130</v>
      </c>
      <c r="D27375" t="s">
        <v>2391</v>
      </c>
      <c r="E27375">
        <v>0</v>
      </c>
    </row>
    <row r="27376" spans="1:5" x14ac:dyDescent="0.3">
      <c r="A27376">
        <v>71130006</v>
      </c>
      <c r="B27376" t="s">
        <v>1538</v>
      </c>
      <c r="C27376" t="s">
        <v>130</v>
      </c>
      <c r="D27376" t="s">
        <v>2392</v>
      </c>
      <c r="E27376">
        <v>0</v>
      </c>
    </row>
    <row r="27377" spans="1:5" x14ac:dyDescent="0.3">
      <c r="A27377">
        <v>71130006</v>
      </c>
      <c r="B27377" t="s">
        <v>1538</v>
      </c>
      <c r="C27377" t="s">
        <v>130</v>
      </c>
      <c r="D27377" t="s">
        <v>2393</v>
      </c>
      <c r="E27377">
        <v>0</v>
      </c>
    </row>
    <row r="27378" spans="1:5" x14ac:dyDescent="0.3">
      <c r="A27378">
        <v>71130006</v>
      </c>
      <c r="B27378" t="s">
        <v>1538</v>
      </c>
      <c r="C27378" t="s">
        <v>130</v>
      </c>
      <c r="D27378" t="s">
        <v>2394</v>
      </c>
      <c r="E27378">
        <v>0</v>
      </c>
    </row>
    <row r="27379" spans="1:5" x14ac:dyDescent="0.3">
      <c r="A27379">
        <v>71130006</v>
      </c>
      <c r="B27379" t="s">
        <v>1538</v>
      </c>
      <c r="C27379" t="s">
        <v>130</v>
      </c>
      <c r="D27379" t="s">
        <v>2395</v>
      </c>
      <c r="E27379">
        <v>0</v>
      </c>
    </row>
    <row r="27380" spans="1:5" x14ac:dyDescent="0.3">
      <c r="A27380">
        <v>71130006</v>
      </c>
      <c r="B27380" t="s">
        <v>1538</v>
      </c>
      <c r="C27380" t="s">
        <v>130</v>
      </c>
      <c r="D27380" t="s">
        <v>2396</v>
      </c>
      <c r="E27380">
        <v>0</v>
      </c>
    </row>
    <row r="27381" spans="1:5" x14ac:dyDescent="0.3">
      <c r="A27381">
        <v>71130006</v>
      </c>
      <c r="B27381" t="s">
        <v>1538</v>
      </c>
      <c r="C27381" t="s">
        <v>130</v>
      </c>
      <c r="D27381" t="s">
        <v>2397</v>
      </c>
      <c r="E27381">
        <v>0</v>
      </c>
    </row>
    <row r="27382" spans="1:5" x14ac:dyDescent="0.3">
      <c r="A27382">
        <v>71130006</v>
      </c>
      <c r="B27382" t="s">
        <v>1538</v>
      </c>
      <c r="C27382" t="s">
        <v>130</v>
      </c>
      <c r="D27382" t="s">
        <v>2398</v>
      </c>
      <c r="E27382">
        <v>0</v>
      </c>
    </row>
    <row r="27383" spans="1:5" x14ac:dyDescent="0.3">
      <c r="A27383">
        <v>71130006</v>
      </c>
      <c r="B27383" t="s">
        <v>1538</v>
      </c>
      <c r="C27383" t="s">
        <v>130</v>
      </c>
      <c r="D27383" t="s">
        <v>2399</v>
      </c>
      <c r="E27383">
        <v>0</v>
      </c>
    </row>
    <row r="27384" spans="1:5" x14ac:dyDescent="0.3">
      <c r="A27384">
        <v>71130006</v>
      </c>
      <c r="B27384" t="s">
        <v>1538</v>
      </c>
      <c r="C27384" t="s">
        <v>130</v>
      </c>
      <c r="D27384" t="s">
        <v>2400</v>
      </c>
      <c r="E27384">
        <v>0</v>
      </c>
    </row>
    <row r="27385" spans="1:5" x14ac:dyDescent="0.3">
      <c r="A27385">
        <v>71130006</v>
      </c>
      <c r="B27385" t="s">
        <v>1538</v>
      </c>
      <c r="C27385" t="s">
        <v>130</v>
      </c>
      <c r="D27385" t="s">
        <v>2401</v>
      </c>
      <c r="E27385">
        <v>0</v>
      </c>
    </row>
    <row r="27386" spans="1:5" x14ac:dyDescent="0.3">
      <c r="A27386">
        <v>71130006</v>
      </c>
      <c r="B27386" t="s">
        <v>1538</v>
      </c>
      <c r="C27386" t="s">
        <v>130</v>
      </c>
      <c r="D27386" t="s">
        <v>2402</v>
      </c>
      <c r="E27386">
        <v>0</v>
      </c>
    </row>
    <row r="27387" spans="1:5" x14ac:dyDescent="0.3">
      <c r="A27387">
        <v>71130006</v>
      </c>
      <c r="B27387" t="s">
        <v>1538</v>
      </c>
      <c r="C27387" t="s">
        <v>130</v>
      </c>
      <c r="D27387" t="s">
        <v>2403</v>
      </c>
      <c r="E27387">
        <v>0</v>
      </c>
    </row>
    <row r="27388" spans="1:5" x14ac:dyDescent="0.3">
      <c r="A27388">
        <v>71130006</v>
      </c>
      <c r="B27388" t="s">
        <v>1538</v>
      </c>
      <c r="C27388" t="s">
        <v>130</v>
      </c>
      <c r="D27388" t="s">
        <v>2404</v>
      </c>
      <c r="E27388">
        <v>0</v>
      </c>
    </row>
    <row r="27389" spans="1:5" x14ac:dyDescent="0.3">
      <c r="A27389">
        <v>71130006</v>
      </c>
      <c r="B27389" t="s">
        <v>1538</v>
      </c>
      <c r="C27389" t="s">
        <v>130</v>
      </c>
      <c r="D27389" t="s">
        <v>2405</v>
      </c>
      <c r="E27389">
        <v>0</v>
      </c>
    </row>
    <row r="27390" spans="1:5" x14ac:dyDescent="0.3">
      <c r="A27390">
        <v>71130006</v>
      </c>
      <c r="B27390" t="s">
        <v>1538</v>
      </c>
      <c r="C27390" t="s">
        <v>130</v>
      </c>
      <c r="D27390" t="s">
        <v>2406</v>
      </c>
      <c r="E27390">
        <v>0</v>
      </c>
    </row>
    <row r="27391" spans="1:5" x14ac:dyDescent="0.3">
      <c r="A27391">
        <v>71130006</v>
      </c>
      <c r="B27391" t="s">
        <v>1538</v>
      </c>
      <c r="C27391" t="s">
        <v>130</v>
      </c>
      <c r="D27391" t="s">
        <v>2407</v>
      </c>
      <c r="E27391">
        <v>0</v>
      </c>
    </row>
    <row r="27392" spans="1:5" x14ac:dyDescent="0.3">
      <c r="A27392">
        <v>71130006</v>
      </c>
      <c r="B27392" t="s">
        <v>1538</v>
      </c>
      <c r="C27392" t="s">
        <v>130</v>
      </c>
      <c r="D27392" t="s">
        <v>2408</v>
      </c>
      <c r="E27392">
        <v>0</v>
      </c>
    </row>
    <row r="27393" spans="1:5" x14ac:dyDescent="0.3">
      <c r="A27393">
        <v>71130006</v>
      </c>
      <c r="B27393" t="s">
        <v>1538</v>
      </c>
      <c r="C27393" t="s">
        <v>130</v>
      </c>
      <c r="D27393" t="s">
        <v>2409</v>
      </c>
      <c r="E27393">
        <v>0</v>
      </c>
    </row>
    <row r="27394" spans="1:5" x14ac:dyDescent="0.3">
      <c r="A27394">
        <v>71130006</v>
      </c>
      <c r="B27394" t="s">
        <v>1538</v>
      </c>
      <c r="C27394" t="s">
        <v>130</v>
      </c>
      <c r="D27394" t="s">
        <v>2410</v>
      </c>
      <c r="E27394">
        <v>0</v>
      </c>
    </row>
    <row r="27395" spans="1:5" x14ac:dyDescent="0.3">
      <c r="A27395">
        <v>71130006</v>
      </c>
      <c r="B27395" t="s">
        <v>1538</v>
      </c>
      <c r="C27395" t="s">
        <v>130</v>
      </c>
      <c r="D27395" t="s">
        <v>2411</v>
      </c>
      <c r="E27395">
        <v>0</v>
      </c>
    </row>
    <row r="27396" spans="1:5" x14ac:dyDescent="0.3">
      <c r="A27396">
        <v>71130006</v>
      </c>
      <c r="B27396" t="s">
        <v>1538</v>
      </c>
      <c r="C27396" t="s">
        <v>130</v>
      </c>
      <c r="D27396" t="s">
        <v>2412</v>
      </c>
      <c r="E27396">
        <v>0</v>
      </c>
    </row>
    <row r="27397" spans="1:5" x14ac:dyDescent="0.3">
      <c r="A27397">
        <v>71130006</v>
      </c>
      <c r="B27397" t="s">
        <v>1538</v>
      </c>
      <c r="C27397" t="s">
        <v>130</v>
      </c>
      <c r="D27397" t="s">
        <v>2413</v>
      </c>
      <c r="E27397">
        <v>-10</v>
      </c>
    </row>
    <row r="27398" spans="1:5" x14ac:dyDescent="0.3">
      <c r="A27398">
        <v>87220056</v>
      </c>
      <c r="B27398" t="s">
        <v>1540</v>
      </c>
      <c r="C27398" t="s">
        <v>8</v>
      </c>
      <c r="D27398" t="s">
        <v>2378</v>
      </c>
      <c r="E27398">
        <v>0</v>
      </c>
    </row>
    <row r="27399" spans="1:5" x14ac:dyDescent="0.3">
      <c r="A27399">
        <v>87220056</v>
      </c>
      <c r="B27399" t="s">
        <v>1540</v>
      </c>
      <c r="C27399" t="s">
        <v>8</v>
      </c>
      <c r="D27399" t="s">
        <v>2379</v>
      </c>
      <c r="E27399">
        <v>0</v>
      </c>
    </row>
    <row r="27400" spans="1:5" x14ac:dyDescent="0.3">
      <c r="A27400">
        <v>87220056</v>
      </c>
      <c r="B27400" t="s">
        <v>1540</v>
      </c>
      <c r="C27400" t="s">
        <v>8</v>
      </c>
      <c r="D27400" t="s">
        <v>2380</v>
      </c>
      <c r="E27400">
        <v>0</v>
      </c>
    </row>
    <row r="27401" spans="1:5" x14ac:dyDescent="0.3">
      <c r="A27401">
        <v>87220056</v>
      </c>
      <c r="B27401" t="s">
        <v>1540</v>
      </c>
      <c r="C27401" t="s">
        <v>8</v>
      </c>
      <c r="D27401" t="s">
        <v>2381</v>
      </c>
      <c r="E27401">
        <v>0</v>
      </c>
    </row>
    <row r="27402" spans="1:5" x14ac:dyDescent="0.3">
      <c r="A27402">
        <v>87220056</v>
      </c>
      <c r="B27402" t="s">
        <v>1540</v>
      </c>
      <c r="C27402" t="s">
        <v>8</v>
      </c>
      <c r="D27402" t="s">
        <v>2382</v>
      </c>
      <c r="E27402">
        <v>0</v>
      </c>
    </row>
    <row r="27403" spans="1:5" x14ac:dyDescent="0.3">
      <c r="A27403">
        <v>87220056</v>
      </c>
      <c r="B27403" t="s">
        <v>1540</v>
      </c>
      <c r="C27403" t="s">
        <v>8</v>
      </c>
      <c r="D27403" t="s">
        <v>2383</v>
      </c>
      <c r="E27403">
        <v>0</v>
      </c>
    </row>
    <row r="27404" spans="1:5" x14ac:dyDescent="0.3">
      <c r="A27404">
        <v>87220056</v>
      </c>
      <c r="B27404" t="s">
        <v>1540</v>
      </c>
      <c r="C27404" t="s">
        <v>8</v>
      </c>
      <c r="D27404" t="s">
        <v>2384</v>
      </c>
      <c r="E27404">
        <v>0</v>
      </c>
    </row>
    <row r="27405" spans="1:5" x14ac:dyDescent="0.3">
      <c r="A27405">
        <v>87220056</v>
      </c>
      <c r="B27405" t="s">
        <v>1540</v>
      </c>
      <c r="C27405" t="s">
        <v>8</v>
      </c>
      <c r="D27405" t="s">
        <v>2385</v>
      </c>
      <c r="E27405">
        <v>0</v>
      </c>
    </row>
    <row r="27406" spans="1:5" x14ac:dyDescent="0.3">
      <c r="A27406">
        <v>87220056</v>
      </c>
      <c r="B27406" t="s">
        <v>1540</v>
      </c>
      <c r="C27406" t="s">
        <v>8</v>
      </c>
      <c r="D27406" t="s">
        <v>2386</v>
      </c>
      <c r="E27406">
        <v>0</v>
      </c>
    </row>
    <row r="27407" spans="1:5" x14ac:dyDescent="0.3">
      <c r="A27407">
        <v>87220056</v>
      </c>
      <c r="B27407" t="s">
        <v>1540</v>
      </c>
      <c r="C27407" t="s">
        <v>8</v>
      </c>
      <c r="D27407" t="s">
        <v>2387</v>
      </c>
      <c r="E27407">
        <v>0</v>
      </c>
    </row>
    <row r="27408" spans="1:5" x14ac:dyDescent="0.3">
      <c r="A27408">
        <v>87220056</v>
      </c>
      <c r="B27408" t="s">
        <v>1540</v>
      </c>
      <c r="C27408" t="s">
        <v>8</v>
      </c>
      <c r="D27408" t="s">
        <v>2388</v>
      </c>
      <c r="E27408">
        <v>0</v>
      </c>
    </row>
    <row r="27409" spans="1:5" x14ac:dyDescent="0.3">
      <c r="A27409">
        <v>87220056</v>
      </c>
      <c r="B27409" t="s">
        <v>1540</v>
      </c>
      <c r="C27409" t="s">
        <v>8</v>
      </c>
      <c r="D27409" t="s">
        <v>2389</v>
      </c>
      <c r="E27409">
        <v>0</v>
      </c>
    </row>
    <row r="27410" spans="1:5" x14ac:dyDescent="0.3">
      <c r="A27410">
        <v>87220056</v>
      </c>
      <c r="B27410" t="s">
        <v>1540</v>
      </c>
      <c r="C27410" t="s">
        <v>8</v>
      </c>
      <c r="D27410" t="s">
        <v>2390</v>
      </c>
      <c r="E27410">
        <v>0</v>
      </c>
    </row>
    <row r="27411" spans="1:5" x14ac:dyDescent="0.3">
      <c r="A27411">
        <v>87220056</v>
      </c>
      <c r="B27411" t="s">
        <v>1540</v>
      </c>
      <c r="C27411" t="s">
        <v>8</v>
      </c>
      <c r="D27411" t="s">
        <v>2391</v>
      </c>
      <c r="E27411">
        <v>0</v>
      </c>
    </row>
    <row r="27412" spans="1:5" x14ac:dyDescent="0.3">
      <c r="A27412">
        <v>87220056</v>
      </c>
      <c r="B27412" t="s">
        <v>1540</v>
      </c>
      <c r="C27412" t="s">
        <v>8</v>
      </c>
      <c r="D27412" t="s">
        <v>2392</v>
      </c>
      <c r="E27412">
        <v>0</v>
      </c>
    </row>
    <row r="27413" spans="1:5" x14ac:dyDescent="0.3">
      <c r="A27413">
        <v>87220056</v>
      </c>
      <c r="B27413" t="s">
        <v>1540</v>
      </c>
      <c r="C27413" t="s">
        <v>8</v>
      </c>
      <c r="D27413" t="s">
        <v>2393</v>
      </c>
      <c r="E27413">
        <v>0</v>
      </c>
    </row>
    <row r="27414" spans="1:5" x14ac:dyDescent="0.3">
      <c r="A27414">
        <v>87220056</v>
      </c>
      <c r="B27414" t="s">
        <v>1540</v>
      </c>
      <c r="C27414" t="s">
        <v>8</v>
      </c>
      <c r="D27414" t="s">
        <v>2394</v>
      </c>
      <c r="E27414">
        <v>0</v>
      </c>
    </row>
    <row r="27415" spans="1:5" x14ac:dyDescent="0.3">
      <c r="A27415">
        <v>87220056</v>
      </c>
      <c r="B27415" t="s">
        <v>1540</v>
      </c>
      <c r="C27415" t="s">
        <v>8</v>
      </c>
      <c r="D27415" t="s">
        <v>2395</v>
      </c>
      <c r="E27415">
        <v>0</v>
      </c>
    </row>
    <row r="27416" spans="1:5" x14ac:dyDescent="0.3">
      <c r="A27416">
        <v>87220056</v>
      </c>
      <c r="B27416" t="s">
        <v>1540</v>
      </c>
      <c r="C27416" t="s">
        <v>8</v>
      </c>
      <c r="D27416" t="s">
        <v>2396</v>
      </c>
      <c r="E27416">
        <v>0</v>
      </c>
    </row>
    <row r="27417" spans="1:5" x14ac:dyDescent="0.3">
      <c r="A27417">
        <v>87220056</v>
      </c>
      <c r="B27417" t="s">
        <v>1540</v>
      </c>
      <c r="C27417" t="s">
        <v>8</v>
      </c>
      <c r="D27417" t="s">
        <v>2397</v>
      </c>
      <c r="E27417">
        <v>0</v>
      </c>
    </row>
    <row r="27418" spans="1:5" x14ac:dyDescent="0.3">
      <c r="A27418">
        <v>87220056</v>
      </c>
      <c r="B27418" t="s">
        <v>1540</v>
      </c>
      <c r="C27418" t="s">
        <v>8</v>
      </c>
      <c r="D27418" t="s">
        <v>2398</v>
      </c>
      <c r="E27418">
        <v>0</v>
      </c>
    </row>
    <row r="27419" spans="1:5" x14ac:dyDescent="0.3">
      <c r="A27419">
        <v>87220056</v>
      </c>
      <c r="B27419" t="s">
        <v>1540</v>
      </c>
      <c r="C27419" t="s">
        <v>8</v>
      </c>
      <c r="D27419" t="s">
        <v>2399</v>
      </c>
      <c r="E27419">
        <v>0</v>
      </c>
    </row>
    <row r="27420" spans="1:5" x14ac:dyDescent="0.3">
      <c r="A27420">
        <v>87220056</v>
      </c>
      <c r="B27420" t="s">
        <v>1540</v>
      </c>
      <c r="C27420" t="s">
        <v>8</v>
      </c>
      <c r="D27420" t="s">
        <v>2400</v>
      </c>
      <c r="E27420">
        <v>0</v>
      </c>
    </row>
    <row r="27421" spans="1:5" x14ac:dyDescent="0.3">
      <c r="A27421">
        <v>87220056</v>
      </c>
      <c r="B27421" t="s">
        <v>1540</v>
      </c>
      <c r="C27421" t="s">
        <v>8</v>
      </c>
      <c r="D27421" t="s">
        <v>2401</v>
      </c>
      <c r="E27421">
        <v>0</v>
      </c>
    </row>
    <row r="27422" spans="1:5" x14ac:dyDescent="0.3">
      <c r="A27422">
        <v>87220056</v>
      </c>
      <c r="B27422" t="s">
        <v>1540</v>
      </c>
      <c r="C27422" t="s">
        <v>8</v>
      </c>
      <c r="D27422" t="s">
        <v>2402</v>
      </c>
      <c r="E27422">
        <v>0</v>
      </c>
    </row>
    <row r="27423" spans="1:5" x14ac:dyDescent="0.3">
      <c r="A27423">
        <v>87220056</v>
      </c>
      <c r="B27423" t="s">
        <v>1540</v>
      </c>
      <c r="C27423" t="s">
        <v>8</v>
      </c>
      <c r="D27423" t="s">
        <v>2403</v>
      </c>
      <c r="E27423">
        <v>0</v>
      </c>
    </row>
    <row r="27424" spans="1:5" x14ac:dyDescent="0.3">
      <c r="A27424">
        <v>87220056</v>
      </c>
      <c r="B27424" t="s">
        <v>1540</v>
      </c>
      <c r="C27424" t="s">
        <v>8</v>
      </c>
      <c r="D27424" t="s">
        <v>2404</v>
      </c>
      <c r="E27424">
        <v>-4</v>
      </c>
    </row>
    <row r="27425" spans="1:5" x14ac:dyDescent="0.3">
      <c r="A27425">
        <v>87220056</v>
      </c>
      <c r="B27425" t="s">
        <v>1540</v>
      </c>
      <c r="C27425" t="s">
        <v>8</v>
      </c>
      <c r="D27425" t="s">
        <v>2405</v>
      </c>
      <c r="E27425">
        <v>0</v>
      </c>
    </row>
    <row r="27426" spans="1:5" x14ac:dyDescent="0.3">
      <c r="A27426">
        <v>87220056</v>
      </c>
      <c r="B27426" t="s">
        <v>1540</v>
      </c>
      <c r="C27426" t="s">
        <v>8</v>
      </c>
      <c r="D27426" t="s">
        <v>2406</v>
      </c>
      <c r="E27426">
        <v>0</v>
      </c>
    </row>
    <row r="27427" spans="1:5" x14ac:dyDescent="0.3">
      <c r="A27427">
        <v>87220056</v>
      </c>
      <c r="B27427" t="s">
        <v>1540</v>
      </c>
      <c r="C27427" t="s">
        <v>8</v>
      </c>
      <c r="D27427" t="s">
        <v>2407</v>
      </c>
      <c r="E27427">
        <v>0</v>
      </c>
    </row>
    <row r="27428" spans="1:5" x14ac:dyDescent="0.3">
      <c r="A27428">
        <v>87220056</v>
      </c>
      <c r="B27428" t="s">
        <v>1540</v>
      </c>
      <c r="C27428" t="s">
        <v>8</v>
      </c>
      <c r="D27428" t="s">
        <v>2408</v>
      </c>
      <c r="E27428">
        <v>0</v>
      </c>
    </row>
    <row r="27429" spans="1:5" x14ac:dyDescent="0.3">
      <c r="A27429">
        <v>87220056</v>
      </c>
      <c r="B27429" t="s">
        <v>1540</v>
      </c>
      <c r="C27429" t="s">
        <v>8</v>
      </c>
      <c r="D27429" t="s">
        <v>2409</v>
      </c>
      <c r="E27429">
        <v>0</v>
      </c>
    </row>
    <row r="27430" spans="1:5" x14ac:dyDescent="0.3">
      <c r="A27430">
        <v>87220056</v>
      </c>
      <c r="B27430" t="s">
        <v>1540</v>
      </c>
      <c r="C27430" t="s">
        <v>8</v>
      </c>
      <c r="D27430" t="s">
        <v>2410</v>
      </c>
      <c r="E27430">
        <v>0</v>
      </c>
    </row>
    <row r="27431" spans="1:5" x14ac:dyDescent="0.3">
      <c r="A27431">
        <v>87220056</v>
      </c>
      <c r="B27431" t="s">
        <v>1540</v>
      </c>
      <c r="C27431" t="s">
        <v>8</v>
      </c>
      <c r="D27431" t="s">
        <v>2411</v>
      </c>
      <c r="E27431">
        <v>0</v>
      </c>
    </row>
    <row r="27432" spans="1:5" x14ac:dyDescent="0.3">
      <c r="A27432">
        <v>87220056</v>
      </c>
      <c r="B27432" t="s">
        <v>1540</v>
      </c>
      <c r="C27432" t="s">
        <v>8</v>
      </c>
      <c r="D27432" t="s">
        <v>2412</v>
      </c>
      <c r="E27432">
        <v>0</v>
      </c>
    </row>
    <row r="27433" spans="1:5" x14ac:dyDescent="0.3">
      <c r="A27433">
        <v>87220056</v>
      </c>
      <c r="B27433" t="s">
        <v>1540</v>
      </c>
      <c r="C27433" t="s">
        <v>8</v>
      </c>
      <c r="D27433" t="s">
        <v>2413</v>
      </c>
      <c r="E27433">
        <v>0</v>
      </c>
    </row>
    <row r="27434" spans="1:5" x14ac:dyDescent="0.3">
      <c r="A27434">
        <v>23310031</v>
      </c>
      <c r="B27434" t="s">
        <v>1542</v>
      </c>
      <c r="C27434" t="s">
        <v>8</v>
      </c>
      <c r="D27434" t="s">
        <v>2378</v>
      </c>
      <c r="E27434">
        <v>0</v>
      </c>
    </row>
    <row r="27435" spans="1:5" x14ac:dyDescent="0.3">
      <c r="A27435">
        <v>23310031</v>
      </c>
      <c r="B27435" t="s">
        <v>1542</v>
      </c>
      <c r="C27435" t="s">
        <v>8</v>
      </c>
      <c r="D27435" t="s">
        <v>2379</v>
      </c>
      <c r="E27435">
        <v>0</v>
      </c>
    </row>
    <row r="27436" spans="1:5" x14ac:dyDescent="0.3">
      <c r="A27436">
        <v>23310031</v>
      </c>
      <c r="B27436" t="s">
        <v>1542</v>
      </c>
      <c r="C27436" t="s">
        <v>8</v>
      </c>
      <c r="D27436" t="s">
        <v>2380</v>
      </c>
      <c r="E27436">
        <v>0</v>
      </c>
    </row>
    <row r="27437" spans="1:5" x14ac:dyDescent="0.3">
      <c r="A27437">
        <v>23310031</v>
      </c>
      <c r="B27437" t="s">
        <v>1542</v>
      </c>
      <c r="C27437" t="s">
        <v>8</v>
      </c>
      <c r="D27437" t="s">
        <v>2381</v>
      </c>
      <c r="E27437">
        <v>0</v>
      </c>
    </row>
    <row r="27438" spans="1:5" x14ac:dyDescent="0.3">
      <c r="A27438">
        <v>23310031</v>
      </c>
      <c r="B27438" t="s">
        <v>1542</v>
      </c>
      <c r="C27438" t="s">
        <v>8</v>
      </c>
      <c r="D27438" t="s">
        <v>2382</v>
      </c>
      <c r="E27438">
        <v>0</v>
      </c>
    </row>
    <row r="27439" spans="1:5" x14ac:dyDescent="0.3">
      <c r="A27439">
        <v>23310031</v>
      </c>
      <c r="B27439" t="s">
        <v>1542</v>
      </c>
      <c r="C27439" t="s">
        <v>8</v>
      </c>
      <c r="D27439" t="s">
        <v>2383</v>
      </c>
      <c r="E27439">
        <v>0</v>
      </c>
    </row>
    <row r="27440" spans="1:5" x14ac:dyDescent="0.3">
      <c r="A27440">
        <v>23310031</v>
      </c>
      <c r="B27440" t="s">
        <v>1542</v>
      </c>
      <c r="C27440" t="s">
        <v>8</v>
      </c>
      <c r="D27440" t="s">
        <v>2384</v>
      </c>
      <c r="E27440">
        <v>0</v>
      </c>
    </row>
    <row r="27441" spans="1:5" x14ac:dyDescent="0.3">
      <c r="A27441">
        <v>23310031</v>
      </c>
      <c r="B27441" t="s">
        <v>1542</v>
      </c>
      <c r="C27441" t="s">
        <v>8</v>
      </c>
      <c r="D27441" t="s">
        <v>2385</v>
      </c>
      <c r="E27441">
        <v>0</v>
      </c>
    </row>
    <row r="27442" spans="1:5" x14ac:dyDescent="0.3">
      <c r="A27442">
        <v>23310031</v>
      </c>
      <c r="B27442" t="s">
        <v>1542</v>
      </c>
      <c r="C27442" t="s">
        <v>8</v>
      </c>
      <c r="D27442" t="s">
        <v>2386</v>
      </c>
      <c r="E27442">
        <v>0</v>
      </c>
    </row>
    <row r="27443" spans="1:5" x14ac:dyDescent="0.3">
      <c r="A27443">
        <v>23310031</v>
      </c>
      <c r="B27443" t="s">
        <v>1542</v>
      </c>
      <c r="C27443" t="s">
        <v>8</v>
      </c>
      <c r="D27443" t="s">
        <v>2387</v>
      </c>
      <c r="E27443">
        <v>0</v>
      </c>
    </row>
    <row r="27444" spans="1:5" x14ac:dyDescent="0.3">
      <c r="A27444">
        <v>23310031</v>
      </c>
      <c r="B27444" t="s">
        <v>1542</v>
      </c>
      <c r="C27444" t="s">
        <v>8</v>
      </c>
      <c r="D27444" t="s">
        <v>2388</v>
      </c>
      <c r="E27444">
        <v>0</v>
      </c>
    </row>
    <row r="27445" spans="1:5" x14ac:dyDescent="0.3">
      <c r="A27445">
        <v>23310031</v>
      </c>
      <c r="B27445" t="s">
        <v>1542</v>
      </c>
      <c r="C27445" t="s">
        <v>8</v>
      </c>
      <c r="D27445" t="s">
        <v>2389</v>
      </c>
      <c r="E27445">
        <v>0</v>
      </c>
    </row>
    <row r="27446" spans="1:5" x14ac:dyDescent="0.3">
      <c r="A27446">
        <v>23310031</v>
      </c>
      <c r="B27446" t="s">
        <v>1542</v>
      </c>
      <c r="C27446" t="s">
        <v>8</v>
      </c>
      <c r="D27446" t="s">
        <v>2390</v>
      </c>
      <c r="E27446">
        <v>0</v>
      </c>
    </row>
    <row r="27447" spans="1:5" x14ac:dyDescent="0.3">
      <c r="A27447">
        <v>23310031</v>
      </c>
      <c r="B27447" t="s">
        <v>1542</v>
      </c>
      <c r="C27447" t="s">
        <v>8</v>
      </c>
      <c r="D27447" t="s">
        <v>2391</v>
      </c>
      <c r="E27447">
        <v>0</v>
      </c>
    </row>
    <row r="27448" spans="1:5" x14ac:dyDescent="0.3">
      <c r="A27448">
        <v>23310031</v>
      </c>
      <c r="B27448" t="s">
        <v>1542</v>
      </c>
      <c r="C27448" t="s">
        <v>8</v>
      </c>
      <c r="D27448" t="s">
        <v>2392</v>
      </c>
      <c r="E27448">
        <v>0</v>
      </c>
    </row>
    <row r="27449" spans="1:5" x14ac:dyDescent="0.3">
      <c r="A27449">
        <v>23310031</v>
      </c>
      <c r="B27449" t="s">
        <v>1542</v>
      </c>
      <c r="C27449" t="s">
        <v>8</v>
      </c>
      <c r="D27449" t="s">
        <v>2393</v>
      </c>
      <c r="E27449">
        <v>0</v>
      </c>
    </row>
    <row r="27450" spans="1:5" x14ac:dyDescent="0.3">
      <c r="A27450">
        <v>23310031</v>
      </c>
      <c r="B27450" t="s">
        <v>1542</v>
      </c>
      <c r="C27450" t="s">
        <v>8</v>
      </c>
      <c r="D27450" t="s">
        <v>2394</v>
      </c>
      <c r="E27450">
        <v>0</v>
      </c>
    </row>
    <row r="27451" spans="1:5" x14ac:dyDescent="0.3">
      <c r="A27451">
        <v>23310031</v>
      </c>
      <c r="B27451" t="s">
        <v>1542</v>
      </c>
      <c r="C27451" t="s">
        <v>8</v>
      </c>
      <c r="D27451" t="s">
        <v>2395</v>
      </c>
      <c r="E27451">
        <v>0</v>
      </c>
    </row>
    <row r="27452" spans="1:5" x14ac:dyDescent="0.3">
      <c r="A27452">
        <v>23310031</v>
      </c>
      <c r="B27452" t="s">
        <v>1542</v>
      </c>
      <c r="C27452" t="s">
        <v>8</v>
      </c>
      <c r="D27452" t="s">
        <v>2396</v>
      </c>
      <c r="E27452">
        <v>0</v>
      </c>
    </row>
    <row r="27453" spans="1:5" x14ac:dyDescent="0.3">
      <c r="A27453">
        <v>23310031</v>
      </c>
      <c r="B27453" t="s">
        <v>1542</v>
      </c>
      <c r="C27453" t="s">
        <v>8</v>
      </c>
      <c r="D27453" t="s">
        <v>2397</v>
      </c>
      <c r="E27453">
        <v>0</v>
      </c>
    </row>
    <row r="27454" spans="1:5" x14ac:dyDescent="0.3">
      <c r="A27454">
        <v>23310031</v>
      </c>
      <c r="B27454" t="s">
        <v>1542</v>
      </c>
      <c r="C27454" t="s">
        <v>8</v>
      </c>
      <c r="D27454" t="s">
        <v>2398</v>
      </c>
      <c r="E27454">
        <v>0</v>
      </c>
    </row>
    <row r="27455" spans="1:5" x14ac:dyDescent="0.3">
      <c r="A27455">
        <v>23310031</v>
      </c>
      <c r="B27455" t="s">
        <v>1542</v>
      </c>
      <c r="C27455" t="s">
        <v>8</v>
      </c>
      <c r="D27455" t="s">
        <v>2399</v>
      </c>
      <c r="E27455">
        <v>0</v>
      </c>
    </row>
    <row r="27456" spans="1:5" x14ac:dyDescent="0.3">
      <c r="A27456">
        <v>23310031</v>
      </c>
      <c r="B27456" t="s">
        <v>1542</v>
      </c>
      <c r="C27456" t="s">
        <v>8</v>
      </c>
      <c r="D27456" t="s">
        <v>2400</v>
      </c>
      <c r="E27456">
        <v>0</v>
      </c>
    </row>
    <row r="27457" spans="1:5" x14ac:dyDescent="0.3">
      <c r="A27457">
        <v>23310031</v>
      </c>
      <c r="B27457" t="s">
        <v>1542</v>
      </c>
      <c r="C27457" t="s">
        <v>8</v>
      </c>
      <c r="D27457" t="s">
        <v>2401</v>
      </c>
      <c r="E27457">
        <v>0</v>
      </c>
    </row>
    <row r="27458" spans="1:5" x14ac:dyDescent="0.3">
      <c r="A27458">
        <v>23310031</v>
      </c>
      <c r="B27458" t="s">
        <v>1542</v>
      </c>
      <c r="C27458" t="s">
        <v>8</v>
      </c>
      <c r="D27458" t="s">
        <v>2402</v>
      </c>
      <c r="E27458">
        <v>0</v>
      </c>
    </row>
    <row r="27459" spans="1:5" x14ac:dyDescent="0.3">
      <c r="A27459">
        <v>23310031</v>
      </c>
      <c r="B27459" t="s">
        <v>1542</v>
      </c>
      <c r="C27459" t="s">
        <v>8</v>
      </c>
      <c r="D27459" t="s">
        <v>2403</v>
      </c>
      <c r="E27459">
        <v>-6</v>
      </c>
    </row>
    <row r="27460" spans="1:5" x14ac:dyDescent="0.3">
      <c r="A27460">
        <v>23310031</v>
      </c>
      <c r="B27460" t="s">
        <v>1542</v>
      </c>
      <c r="C27460" t="s">
        <v>8</v>
      </c>
      <c r="D27460" t="s">
        <v>2404</v>
      </c>
      <c r="E27460">
        <v>0</v>
      </c>
    </row>
    <row r="27461" spans="1:5" x14ac:dyDescent="0.3">
      <c r="A27461">
        <v>23310031</v>
      </c>
      <c r="B27461" t="s">
        <v>1542</v>
      </c>
      <c r="C27461" t="s">
        <v>8</v>
      </c>
      <c r="D27461" t="s">
        <v>2405</v>
      </c>
      <c r="E27461">
        <v>0</v>
      </c>
    </row>
    <row r="27462" spans="1:5" x14ac:dyDescent="0.3">
      <c r="A27462">
        <v>23310031</v>
      </c>
      <c r="B27462" t="s">
        <v>1542</v>
      </c>
      <c r="C27462" t="s">
        <v>8</v>
      </c>
      <c r="D27462" t="s">
        <v>2406</v>
      </c>
      <c r="E27462">
        <v>0</v>
      </c>
    </row>
    <row r="27463" spans="1:5" x14ac:dyDescent="0.3">
      <c r="A27463">
        <v>23310031</v>
      </c>
      <c r="B27463" t="s">
        <v>1542</v>
      </c>
      <c r="C27463" t="s">
        <v>8</v>
      </c>
      <c r="D27463" t="s">
        <v>2407</v>
      </c>
      <c r="E27463">
        <v>0</v>
      </c>
    </row>
    <row r="27464" spans="1:5" x14ac:dyDescent="0.3">
      <c r="A27464">
        <v>23310031</v>
      </c>
      <c r="B27464" t="s">
        <v>1542</v>
      </c>
      <c r="C27464" t="s">
        <v>8</v>
      </c>
      <c r="D27464" t="s">
        <v>2408</v>
      </c>
      <c r="E27464">
        <v>0</v>
      </c>
    </row>
    <row r="27465" spans="1:5" x14ac:dyDescent="0.3">
      <c r="A27465">
        <v>23310031</v>
      </c>
      <c r="B27465" t="s">
        <v>1542</v>
      </c>
      <c r="C27465" t="s">
        <v>8</v>
      </c>
      <c r="D27465" t="s">
        <v>2409</v>
      </c>
      <c r="E27465">
        <v>0</v>
      </c>
    </row>
    <row r="27466" spans="1:5" x14ac:dyDescent="0.3">
      <c r="A27466">
        <v>23310031</v>
      </c>
      <c r="B27466" t="s">
        <v>1542</v>
      </c>
      <c r="C27466" t="s">
        <v>8</v>
      </c>
      <c r="D27466" t="s">
        <v>2410</v>
      </c>
      <c r="E27466">
        <v>-1</v>
      </c>
    </row>
    <row r="27467" spans="1:5" x14ac:dyDescent="0.3">
      <c r="A27467">
        <v>23310031</v>
      </c>
      <c r="B27467" t="s">
        <v>1542</v>
      </c>
      <c r="C27467" t="s">
        <v>8</v>
      </c>
      <c r="D27467" t="s">
        <v>2411</v>
      </c>
      <c r="E27467">
        <v>0</v>
      </c>
    </row>
    <row r="27468" spans="1:5" x14ac:dyDescent="0.3">
      <c r="A27468">
        <v>23310031</v>
      </c>
      <c r="B27468" t="s">
        <v>1542</v>
      </c>
      <c r="C27468" t="s">
        <v>8</v>
      </c>
      <c r="D27468" t="s">
        <v>2412</v>
      </c>
      <c r="E27468">
        <v>0</v>
      </c>
    </row>
    <row r="27469" spans="1:5" x14ac:dyDescent="0.3">
      <c r="A27469">
        <v>23310031</v>
      </c>
      <c r="B27469" t="s">
        <v>1542</v>
      </c>
      <c r="C27469" t="s">
        <v>8</v>
      </c>
      <c r="D27469" t="s">
        <v>2413</v>
      </c>
      <c r="E27469">
        <v>0</v>
      </c>
    </row>
    <row r="27470" spans="1:5" x14ac:dyDescent="0.3">
      <c r="A27470">
        <v>10400019</v>
      </c>
      <c r="B27470" t="s">
        <v>1544</v>
      </c>
      <c r="C27470" t="s">
        <v>8</v>
      </c>
      <c r="D27470" t="s">
        <v>2378</v>
      </c>
      <c r="E27470">
        <v>0</v>
      </c>
    </row>
    <row r="27471" spans="1:5" x14ac:dyDescent="0.3">
      <c r="A27471">
        <v>10400019</v>
      </c>
      <c r="B27471" t="s">
        <v>1544</v>
      </c>
      <c r="C27471" t="s">
        <v>8</v>
      </c>
      <c r="D27471" t="s">
        <v>2379</v>
      </c>
      <c r="E27471">
        <v>-250</v>
      </c>
    </row>
    <row r="27472" spans="1:5" x14ac:dyDescent="0.3">
      <c r="A27472">
        <v>10400019</v>
      </c>
      <c r="B27472" t="s">
        <v>1544</v>
      </c>
      <c r="C27472" t="s">
        <v>8</v>
      </c>
      <c r="D27472" t="s">
        <v>2380</v>
      </c>
      <c r="E27472">
        <v>-300</v>
      </c>
    </row>
    <row r="27473" spans="1:5" x14ac:dyDescent="0.3">
      <c r="A27473">
        <v>10400019</v>
      </c>
      <c r="B27473" t="s">
        <v>1544</v>
      </c>
      <c r="C27473" t="s">
        <v>8</v>
      </c>
      <c r="D27473" t="s">
        <v>2381</v>
      </c>
      <c r="E27473">
        <v>0</v>
      </c>
    </row>
    <row r="27474" spans="1:5" x14ac:dyDescent="0.3">
      <c r="A27474">
        <v>10400019</v>
      </c>
      <c r="B27474" t="s">
        <v>1544</v>
      </c>
      <c r="C27474" t="s">
        <v>8</v>
      </c>
      <c r="D27474" t="s">
        <v>2382</v>
      </c>
      <c r="E27474">
        <v>0</v>
      </c>
    </row>
    <row r="27475" spans="1:5" x14ac:dyDescent="0.3">
      <c r="A27475">
        <v>10400019</v>
      </c>
      <c r="B27475" t="s">
        <v>1544</v>
      </c>
      <c r="C27475" t="s">
        <v>8</v>
      </c>
      <c r="D27475" t="s">
        <v>2383</v>
      </c>
      <c r="E27475">
        <v>0</v>
      </c>
    </row>
    <row r="27476" spans="1:5" x14ac:dyDescent="0.3">
      <c r="A27476">
        <v>10400019</v>
      </c>
      <c r="B27476" t="s">
        <v>1544</v>
      </c>
      <c r="C27476" t="s">
        <v>8</v>
      </c>
      <c r="D27476" t="s">
        <v>2384</v>
      </c>
      <c r="E27476">
        <v>0</v>
      </c>
    </row>
    <row r="27477" spans="1:5" x14ac:dyDescent="0.3">
      <c r="A27477">
        <v>10400019</v>
      </c>
      <c r="B27477" t="s">
        <v>1544</v>
      </c>
      <c r="C27477" t="s">
        <v>8</v>
      </c>
      <c r="D27477" t="s">
        <v>2385</v>
      </c>
      <c r="E27477">
        <v>0</v>
      </c>
    </row>
    <row r="27478" spans="1:5" x14ac:dyDescent="0.3">
      <c r="A27478">
        <v>10400019</v>
      </c>
      <c r="B27478" t="s">
        <v>1544</v>
      </c>
      <c r="C27478" t="s">
        <v>8</v>
      </c>
      <c r="D27478" t="s">
        <v>2386</v>
      </c>
      <c r="E27478">
        <v>0</v>
      </c>
    </row>
    <row r="27479" spans="1:5" x14ac:dyDescent="0.3">
      <c r="A27479">
        <v>10400019</v>
      </c>
      <c r="B27479" t="s">
        <v>1544</v>
      </c>
      <c r="C27479" t="s">
        <v>8</v>
      </c>
      <c r="D27479" t="s">
        <v>2387</v>
      </c>
      <c r="E27479">
        <v>0</v>
      </c>
    </row>
    <row r="27480" spans="1:5" x14ac:dyDescent="0.3">
      <c r="A27480">
        <v>10400019</v>
      </c>
      <c r="B27480" t="s">
        <v>1544</v>
      </c>
      <c r="C27480" t="s">
        <v>8</v>
      </c>
      <c r="D27480" t="s">
        <v>2388</v>
      </c>
      <c r="E27480">
        <v>0</v>
      </c>
    </row>
    <row r="27481" spans="1:5" x14ac:dyDescent="0.3">
      <c r="A27481">
        <v>10400019</v>
      </c>
      <c r="B27481" t="s">
        <v>1544</v>
      </c>
      <c r="C27481" t="s">
        <v>8</v>
      </c>
      <c r="D27481" t="s">
        <v>2389</v>
      </c>
      <c r="E27481">
        <v>0</v>
      </c>
    </row>
    <row r="27482" spans="1:5" x14ac:dyDescent="0.3">
      <c r="A27482">
        <v>10400019</v>
      </c>
      <c r="B27482" t="s">
        <v>1544</v>
      </c>
      <c r="C27482" t="s">
        <v>8</v>
      </c>
      <c r="D27482" t="s">
        <v>2390</v>
      </c>
      <c r="E27482">
        <v>0</v>
      </c>
    </row>
    <row r="27483" spans="1:5" x14ac:dyDescent="0.3">
      <c r="A27483">
        <v>10400019</v>
      </c>
      <c r="B27483" t="s">
        <v>1544</v>
      </c>
      <c r="C27483" t="s">
        <v>8</v>
      </c>
      <c r="D27483" t="s">
        <v>2391</v>
      </c>
      <c r="E27483">
        <v>-500</v>
      </c>
    </row>
    <row r="27484" spans="1:5" x14ac:dyDescent="0.3">
      <c r="A27484">
        <v>10400019</v>
      </c>
      <c r="B27484" t="s">
        <v>1544</v>
      </c>
      <c r="C27484" t="s">
        <v>8</v>
      </c>
      <c r="D27484" t="s">
        <v>2392</v>
      </c>
      <c r="E27484">
        <v>0</v>
      </c>
    </row>
    <row r="27485" spans="1:5" x14ac:dyDescent="0.3">
      <c r="A27485">
        <v>10400019</v>
      </c>
      <c r="B27485" t="s">
        <v>1544</v>
      </c>
      <c r="C27485" t="s">
        <v>8</v>
      </c>
      <c r="D27485" t="s">
        <v>2393</v>
      </c>
      <c r="E27485">
        <v>0</v>
      </c>
    </row>
    <row r="27486" spans="1:5" x14ac:dyDescent="0.3">
      <c r="A27486">
        <v>10400019</v>
      </c>
      <c r="B27486" t="s">
        <v>1544</v>
      </c>
      <c r="C27486" t="s">
        <v>8</v>
      </c>
      <c r="D27486" t="s">
        <v>2394</v>
      </c>
      <c r="E27486">
        <v>0</v>
      </c>
    </row>
    <row r="27487" spans="1:5" x14ac:dyDescent="0.3">
      <c r="A27487">
        <v>10400019</v>
      </c>
      <c r="B27487" t="s">
        <v>1544</v>
      </c>
      <c r="C27487" t="s">
        <v>8</v>
      </c>
      <c r="D27487" t="s">
        <v>2395</v>
      </c>
      <c r="E27487">
        <v>0</v>
      </c>
    </row>
    <row r="27488" spans="1:5" x14ac:dyDescent="0.3">
      <c r="A27488">
        <v>10400019</v>
      </c>
      <c r="B27488" t="s">
        <v>1544</v>
      </c>
      <c r="C27488" t="s">
        <v>8</v>
      </c>
      <c r="D27488" t="s">
        <v>2396</v>
      </c>
      <c r="E27488">
        <v>0</v>
      </c>
    </row>
    <row r="27489" spans="1:5" x14ac:dyDescent="0.3">
      <c r="A27489">
        <v>10400019</v>
      </c>
      <c r="B27489" t="s">
        <v>1544</v>
      </c>
      <c r="C27489" t="s">
        <v>8</v>
      </c>
      <c r="D27489" t="s">
        <v>2397</v>
      </c>
      <c r="E27489">
        <v>0</v>
      </c>
    </row>
    <row r="27490" spans="1:5" x14ac:dyDescent="0.3">
      <c r="A27490">
        <v>10400019</v>
      </c>
      <c r="B27490" t="s">
        <v>1544</v>
      </c>
      <c r="C27490" t="s">
        <v>8</v>
      </c>
      <c r="D27490" t="s">
        <v>2398</v>
      </c>
      <c r="E27490">
        <v>0</v>
      </c>
    </row>
    <row r="27491" spans="1:5" x14ac:dyDescent="0.3">
      <c r="A27491">
        <v>10400019</v>
      </c>
      <c r="B27491" t="s">
        <v>1544</v>
      </c>
      <c r="C27491" t="s">
        <v>8</v>
      </c>
      <c r="D27491" t="s">
        <v>2399</v>
      </c>
      <c r="E27491">
        <v>0</v>
      </c>
    </row>
    <row r="27492" spans="1:5" x14ac:dyDescent="0.3">
      <c r="A27492">
        <v>10400019</v>
      </c>
      <c r="B27492" t="s">
        <v>1544</v>
      </c>
      <c r="C27492" t="s">
        <v>8</v>
      </c>
      <c r="D27492" t="s">
        <v>2400</v>
      </c>
      <c r="E27492">
        <v>0</v>
      </c>
    </row>
    <row r="27493" spans="1:5" x14ac:dyDescent="0.3">
      <c r="A27493">
        <v>10400019</v>
      </c>
      <c r="B27493" t="s">
        <v>1544</v>
      </c>
      <c r="C27493" t="s">
        <v>8</v>
      </c>
      <c r="D27493" t="s">
        <v>2401</v>
      </c>
      <c r="E27493">
        <v>0</v>
      </c>
    </row>
    <row r="27494" spans="1:5" x14ac:dyDescent="0.3">
      <c r="A27494">
        <v>10400019</v>
      </c>
      <c r="B27494" t="s">
        <v>1544</v>
      </c>
      <c r="C27494" t="s">
        <v>8</v>
      </c>
      <c r="D27494" t="s">
        <v>2402</v>
      </c>
      <c r="E27494">
        <v>0</v>
      </c>
    </row>
    <row r="27495" spans="1:5" x14ac:dyDescent="0.3">
      <c r="A27495">
        <v>10400019</v>
      </c>
      <c r="B27495" t="s">
        <v>1544</v>
      </c>
      <c r="C27495" t="s">
        <v>8</v>
      </c>
      <c r="D27495" t="s">
        <v>2403</v>
      </c>
      <c r="E27495">
        <v>-1000</v>
      </c>
    </row>
    <row r="27496" spans="1:5" x14ac:dyDescent="0.3">
      <c r="A27496">
        <v>10400019</v>
      </c>
      <c r="B27496" t="s">
        <v>1544</v>
      </c>
      <c r="C27496" t="s">
        <v>8</v>
      </c>
      <c r="D27496" t="s">
        <v>2404</v>
      </c>
      <c r="E27496">
        <v>0</v>
      </c>
    </row>
    <row r="27497" spans="1:5" x14ac:dyDescent="0.3">
      <c r="A27497">
        <v>10400019</v>
      </c>
      <c r="B27497" t="s">
        <v>1544</v>
      </c>
      <c r="C27497" t="s">
        <v>8</v>
      </c>
      <c r="D27497" t="s">
        <v>2405</v>
      </c>
      <c r="E27497">
        <v>0</v>
      </c>
    </row>
    <row r="27498" spans="1:5" x14ac:dyDescent="0.3">
      <c r="A27498">
        <v>10400019</v>
      </c>
      <c r="B27498" t="s">
        <v>1544</v>
      </c>
      <c r="C27498" t="s">
        <v>8</v>
      </c>
      <c r="D27498" t="s">
        <v>2406</v>
      </c>
      <c r="E27498">
        <v>0</v>
      </c>
    </row>
    <row r="27499" spans="1:5" x14ac:dyDescent="0.3">
      <c r="A27499">
        <v>10400019</v>
      </c>
      <c r="B27499" t="s">
        <v>1544</v>
      </c>
      <c r="C27499" t="s">
        <v>8</v>
      </c>
      <c r="D27499" t="s">
        <v>2407</v>
      </c>
      <c r="E27499">
        <v>0</v>
      </c>
    </row>
    <row r="27500" spans="1:5" x14ac:dyDescent="0.3">
      <c r="A27500">
        <v>10400019</v>
      </c>
      <c r="B27500" t="s">
        <v>1544</v>
      </c>
      <c r="C27500" t="s">
        <v>8</v>
      </c>
      <c r="D27500" t="s">
        <v>2408</v>
      </c>
      <c r="E27500">
        <v>0</v>
      </c>
    </row>
    <row r="27501" spans="1:5" x14ac:dyDescent="0.3">
      <c r="A27501">
        <v>10400019</v>
      </c>
      <c r="B27501" t="s">
        <v>1544</v>
      </c>
      <c r="C27501" t="s">
        <v>8</v>
      </c>
      <c r="D27501" t="s">
        <v>2409</v>
      </c>
      <c r="E27501">
        <v>0</v>
      </c>
    </row>
    <row r="27502" spans="1:5" x14ac:dyDescent="0.3">
      <c r="A27502">
        <v>10400019</v>
      </c>
      <c r="B27502" t="s">
        <v>1544</v>
      </c>
      <c r="C27502" t="s">
        <v>8</v>
      </c>
      <c r="D27502" t="s">
        <v>2410</v>
      </c>
      <c r="E27502">
        <v>0</v>
      </c>
    </row>
    <row r="27503" spans="1:5" x14ac:dyDescent="0.3">
      <c r="A27503">
        <v>10400019</v>
      </c>
      <c r="B27503" t="s">
        <v>1544</v>
      </c>
      <c r="C27503" t="s">
        <v>8</v>
      </c>
      <c r="D27503" t="s">
        <v>2411</v>
      </c>
      <c r="E27503">
        <v>0</v>
      </c>
    </row>
    <row r="27504" spans="1:5" x14ac:dyDescent="0.3">
      <c r="A27504">
        <v>10400019</v>
      </c>
      <c r="B27504" t="s">
        <v>1544</v>
      </c>
      <c r="C27504" t="s">
        <v>8</v>
      </c>
      <c r="D27504" t="s">
        <v>2412</v>
      </c>
      <c r="E27504">
        <v>0</v>
      </c>
    </row>
    <row r="27505" spans="1:5" x14ac:dyDescent="0.3">
      <c r="A27505">
        <v>10400019</v>
      </c>
      <c r="B27505" t="s">
        <v>1544</v>
      </c>
      <c r="C27505" t="s">
        <v>8</v>
      </c>
      <c r="D27505" t="s">
        <v>2413</v>
      </c>
      <c r="E27505">
        <v>0</v>
      </c>
    </row>
    <row r="27506" spans="1:5" x14ac:dyDescent="0.3">
      <c r="A27506">
        <v>60510035</v>
      </c>
      <c r="B27506" t="s">
        <v>1546</v>
      </c>
      <c r="C27506" t="s">
        <v>8</v>
      </c>
      <c r="D27506" t="s">
        <v>2378</v>
      </c>
      <c r="E27506">
        <v>0</v>
      </c>
    </row>
    <row r="27507" spans="1:5" x14ac:dyDescent="0.3">
      <c r="A27507">
        <v>60510035</v>
      </c>
      <c r="B27507" t="s">
        <v>1546</v>
      </c>
      <c r="C27507" t="s">
        <v>8</v>
      </c>
      <c r="D27507" t="s">
        <v>2379</v>
      </c>
      <c r="E27507">
        <v>0</v>
      </c>
    </row>
    <row r="27508" spans="1:5" x14ac:dyDescent="0.3">
      <c r="A27508">
        <v>60510035</v>
      </c>
      <c r="B27508" t="s">
        <v>1546</v>
      </c>
      <c r="C27508" t="s">
        <v>8</v>
      </c>
      <c r="D27508" t="s">
        <v>2380</v>
      </c>
      <c r="E27508">
        <v>0</v>
      </c>
    </row>
    <row r="27509" spans="1:5" x14ac:dyDescent="0.3">
      <c r="A27509">
        <v>60510035</v>
      </c>
      <c r="B27509" t="s">
        <v>1546</v>
      </c>
      <c r="C27509" t="s">
        <v>8</v>
      </c>
      <c r="D27509" t="s">
        <v>2381</v>
      </c>
      <c r="E27509">
        <v>0</v>
      </c>
    </row>
    <row r="27510" spans="1:5" x14ac:dyDescent="0.3">
      <c r="A27510">
        <v>60510035</v>
      </c>
      <c r="B27510" t="s">
        <v>1546</v>
      </c>
      <c r="C27510" t="s">
        <v>8</v>
      </c>
      <c r="D27510" t="s">
        <v>2382</v>
      </c>
      <c r="E27510">
        <v>-4</v>
      </c>
    </row>
    <row r="27511" spans="1:5" x14ac:dyDescent="0.3">
      <c r="A27511">
        <v>60510035</v>
      </c>
      <c r="B27511" t="s">
        <v>1546</v>
      </c>
      <c r="C27511" t="s">
        <v>8</v>
      </c>
      <c r="D27511" t="s">
        <v>2383</v>
      </c>
      <c r="E27511">
        <v>-4</v>
      </c>
    </row>
    <row r="27512" spans="1:5" x14ac:dyDescent="0.3">
      <c r="A27512">
        <v>60510035</v>
      </c>
      <c r="B27512" t="s">
        <v>1546</v>
      </c>
      <c r="C27512" t="s">
        <v>8</v>
      </c>
      <c r="D27512" t="s">
        <v>2384</v>
      </c>
      <c r="E27512">
        <v>0</v>
      </c>
    </row>
    <row r="27513" spans="1:5" x14ac:dyDescent="0.3">
      <c r="A27513">
        <v>60510035</v>
      </c>
      <c r="B27513" t="s">
        <v>1546</v>
      </c>
      <c r="C27513" t="s">
        <v>8</v>
      </c>
      <c r="D27513" t="s">
        <v>2385</v>
      </c>
      <c r="E27513">
        <v>0</v>
      </c>
    </row>
    <row r="27514" spans="1:5" x14ac:dyDescent="0.3">
      <c r="A27514">
        <v>60510035</v>
      </c>
      <c r="B27514" t="s">
        <v>1546</v>
      </c>
      <c r="C27514" t="s">
        <v>8</v>
      </c>
      <c r="D27514" t="s">
        <v>2386</v>
      </c>
      <c r="E27514">
        <v>0</v>
      </c>
    </row>
    <row r="27515" spans="1:5" x14ac:dyDescent="0.3">
      <c r="A27515">
        <v>60510035</v>
      </c>
      <c r="B27515" t="s">
        <v>1546</v>
      </c>
      <c r="C27515" t="s">
        <v>8</v>
      </c>
      <c r="D27515" t="s">
        <v>2387</v>
      </c>
      <c r="E27515">
        <v>0</v>
      </c>
    </row>
    <row r="27516" spans="1:5" x14ac:dyDescent="0.3">
      <c r="A27516">
        <v>60510035</v>
      </c>
      <c r="B27516" t="s">
        <v>1546</v>
      </c>
      <c r="C27516" t="s">
        <v>8</v>
      </c>
      <c r="D27516" t="s">
        <v>2388</v>
      </c>
      <c r="E27516">
        <v>-1</v>
      </c>
    </row>
    <row r="27517" spans="1:5" x14ac:dyDescent="0.3">
      <c r="A27517">
        <v>60510035</v>
      </c>
      <c r="B27517" t="s">
        <v>1546</v>
      </c>
      <c r="C27517" t="s">
        <v>8</v>
      </c>
      <c r="D27517" t="s">
        <v>2389</v>
      </c>
      <c r="E27517">
        <v>0</v>
      </c>
    </row>
    <row r="27518" spans="1:5" x14ac:dyDescent="0.3">
      <c r="A27518">
        <v>60510035</v>
      </c>
      <c r="B27518" t="s">
        <v>1546</v>
      </c>
      <c r="C27518" t="s">
        <v>8</v>
      </c>
      <c r="D27518" t="s">
        <v>2390</v>
      </c>
      <c r="E27518">
        <v>0</v>
      </c>
    </row>
    <row r="27519" spans="1:5" x14ac:dyDescent="0.3">
      <c r="A27519">
        <v>60510035</v>
      </c>
      <c r="B27519" t="s">
        <v>1546</v>
      </c>
      <c r="C27519" t="s">
        <v>8</v>
      </c>
      <c r="D27519" t="s">
        <v>2391</v>
      </c>
      <c r="E27519">
        <v>0</v>
      </c>
    </row>
    <row r="27520" spans="1:5" x14ac:dyDescent="0.3">
      <c r="A27520">
        <v>60510035</v>
      </c>
      <c r="B27520" t="s">
        <v>1546</v>
      </c>
      <c r="C27520" t="s">
        <v>8</v>
      </c>
      <c r="D27520" t="s">
        <v>2392</v>
      </c>
      <c r="E27520">
        <v>0</v>
      </c>
    </row>
    <row r="27521" spans="1:5" x14ac:dyDescent="0.3">
      <c r="A27521">
        <v>60510035</v>
      </c>
      <c r="B27521" t="s">
        <v>1546</v>
      </c>
      <c r="C27521" t="s">
        <v>8</v>
      </c>
      <c r="D27521" t="s">
        <v>2393</v>
      </c>
      <c r="E27521">
        <v>0</v>
      </c>
    </row>
    <row r="27522" spans="1:5" x14ac:dyDescent="0.3">
      <c r="A27522">
        <v>60510035</v>
      </c>
      <c r="B27522" t="s">
        <v>1546</v>
      </c>
      <c r="C27522" t="s">
        <v>8</v>
      </c>
      <c r="D27522" t="s">
        <v>2394</v>
      </c>
      <c r="E27522">
        <v>0</v>
      </c>
    </row>
    <row r="27523" spans="1:5" x14ac:dyDescent="0.3">
      <c r="A27523">
        <v>60510035</v>
      </c>
      <c r="B27523" t="s">
        <v>1546</v>
      </c>
      <c r="C27523" t="s">
        <v>8</v>
      </c>
      <c r="D27523" t="s">
        <v>2395</v>
      </c>
      <c r="E27523">
        <v>0</v>
      </c>
    </row>
    <row r="27524" spans="1:5" x14ac:dyDescent="0.3">
      <c r="A27524">
        <v>60510035</v>
      </c>
      <c r="B27524" t="s">
        <v>1546</v>
      </c>
      <c r="C27524" t="s">
        <v>8</v>
      </c>
      <c r="D27524" t="s">
        <v>2396</v>
      </c>
      <c r="E27524">
        <v>0</v>
      </c>
    </row>
    <row r="27525" spans="1:5" x14ac:dyDescent="0.3">
      <c r="A27525">
        <v>60510035</v>
      </c>
      <c r="B27525" t="s">
        <v>1546</v>
      </c>
      <c r="C27525" t="s">
        <v>8</v>
      </c>
      <c r="D27525" t="s">
        <v>2397</v>
      </c>
      <c r="E27525">
        <v>0</v>
      </c>
    </row>
    <row r="27526" spans="1:5" x14ac:dyDescent="0.3">
      <c r="A27526">
        <v>60510035</v>
      </c>
      <c r="B27526" t="s">
        <v>1546</v>
      </c>
      <c r="C27526" t="s">
        <v>8</v>
      </c>
      <c r="D27526" t="s">
        <v>2398</v>
      </c>
      <c r="E27526">
        <v>0</v>
      </c>
    </row>
    <row r="27527" spans="1:5" x14ac:dyDescent="0.3">
      <c r="A27527">
        <v>60510035</v>
      </c>
      <c r="B27527" t="s">
        <v>1546</v>
      </c>
      <c r="C27527" t="s">
        <v>8</v>
      </c>
      <c r="D27527" t="s">
        <v>2399</v>
      </c>
      <c r="E27527">
        <v>0</v>
      </c>
    </row>
    <row r="27528" spans="1:5" x14ac:dyDescent="0.3">
      <c r="A27528">
        <v>60510035</v>
      </c>
      <c r="B27528" t="s">
        <v>1546</v>
      </c>
      <c r="C27528" t="s">
        <v>8</v>
      </c>
      <c r="D27528" t="s">
        <v>2400</v>
      </c>
      <c r="E27528">
        <v>-1</v>
      </c>
    </row>
    <row r="27529" spans="1:5" x14ac:dyDescent="0.3">
      <c r="A27529">
        <v>60510035</v>
      </c>
      <c r="B27529" t="s">
        <v>1546</v>
      </c>
      <c r="C27529" t="s">
        <v>8</v>
      </c>
      <c r="D27529" t="s">
        <v>2401</v>
      </c>
      <c r="E27529">
        <v>0</v>
      </c>
    </row>
    <row r="27530" spans="1:5" x14ac:dyDescent="0.3">
      <c r="A27530">
        <v>60510035</v>
      </c>
      <c r="B27530" t="s">
        <v>1546</v>
      </c>
      <c r="C27530" t="s">
        <v>8</v>
      </c>
      <c r="D27530" t="s">
        <v>2402</v>
      </c>
      <c r="E27530">
        <v>-3</v>
      </c>
    </row>
    <row r="27531" spans="1:5" x14ac:dyDescent="0.3">
      <c r="A27531">
        <v>60510035</v>
      </c>
      <c r="B27531" t="s">
        <v>1546</v>
      </c>
      <c r="C27531" t="s">
        <v>8</v>
      </c>
      <c r="D27531" t="s">
        <v>2403</v>
      </c>
      <c r="E27531">
        <v>-5</v>
      </c>
    </row>
    <row r="27532" spans="1:5" x14ac:dyDescent="0.3">
      <c r="A27532">
        <v>60510035</v>
      </c>
      <c r="B27532" t="s">
        <v>1546</v>
      </c>
      <c r="C27532" t="s">
        <v>8</v>
      </c>
      <c r="D27532" t="s">
        <v>2404</v>
      </c>
      <c r="E27532">
        <v>0</v>
      </c>
    </row>
    <row r="27533" spans="1:5" x14ac:dyDescent="0.3">
      <c r="A27533">
        <v>60510035</v>
      </c>
      <c r="B27533" t="s">
        <v>1546</v>
      </c>
      <c r="C27533" t="s">
        <v>8</v>
      </c>
      <c r="D27533" t="s">
        <v>2405</v>
      </c>
      <c r="E27533">
        <v>0</v>
      </c>
    </row>
    <row r="27534" spans="1:5" x14ac:dyDescent="0.3">
      <c r="A27534">
        <v>60510035</v>
      </c>
      <c r="B27534" t="s">
        <v>1546</v>
      </c>
      <c r="C27534" t="s">
        <v>8</v>
      </c>
      <c r="D27534" t="s">
        <v>2406</v>
      </c>
      <c r="E27534">
        <v>0</v>
      </c>
    </row>
    <row r="27535" spans="1:5" x14ac:dyDescent="0.3">
      <c r="A27535">
        <v>60510035</v>
      </c>
      <c r="B27535" t="s">
        <v>1546</v>
      </c>
      <c r="C27535" t="s">
        <v>8</v>
      </c>
      <c r="D27535" t="s">
        <v>2407</v>
      </c>
      <c r="E27535">
        <v>-1</v>
      </c>
    </row>
    <row r="27536" spans="1:5" x14ac:dyDescent="0.3">
      <c r="A27536">
        <v>60510035</v>
      </c>
      <c r="B27536" t="s">
        <v>1546</v>
      </c>
      <c r="C27536" t="s">
        <v>8</v>
      </c>
      <c r="D27536" t="s">
        <v>2408</v>
      </c>
      <c r="E27536">
        <v>0</v>
      </c>
    </row>
    <row r="27537" spans="1:5" x14ac:dyDescent="0.3">
      <c r="A27537">
        <v>60510035</v>
      </c>
      <c r="B27537" t="s">
        <v>1546</v>
      </c>
      <c r="C27537" t="s">
        <v>8</v>
      </c>
      <c r="D27537" t="s">
        <v>2409</v>
      </c>
      <c r="E27537">
        <v>0</v>
      </c>
    </row>
    <row r="27538" spans="1:5" x14ac:dyDescent="0.3">
      <c r="A27538">
        <v>60510035</v>
      </c>
      <c r="B27538" t="s">
        <v>1546</v>
      </c>
      <c r="C27538" t="s">
        <v>8</v>
      </c>
      <c r="D27538" t="s">
        <v>2410</v>
      </c>
      <c r="E27538">
        <v>0</v>
      </c>
    </row>
    <row r="27539" spans="1:5" x14ac:dyDescent="0.3">
      <c r="A27539">
        <v>60510035</v>
      </c>
      <c r="B27539" t="s">
        <v>1546</v>
      </c>
      <c r="C27539" t="s">
        <v>8</v>
      </c>
      <c r="D27539" t="s">
        <v>2411</v>
      </c>
      <c r="E27539">
        <v>0</v>
      </c>
    </row>
    <row r="27540" spans="1:5" x14ac:dyDescent="0.3">
      <c r="A27540">
        <v>60510035</v>
      </c>
      <c r="B27540" t="s">
        <v>1546</v>
      </c>
      <c r="C27540" t="s">
        <v>8</v>
      </c>
      <c r="D27540" t="s">
        <v>2412</v>
      </c>
      <c r="E27540">
        <v>0</v>
      </c>
    </row>
    <row r="27541" spans="1:5" x14ac:dyDescent="0.3">
      <c r="A27541">
        <v>60510035</v>
      </c>
      <c r="B27541" t="s">
        <v>1546</v>
      </c>
      <c r="C27541" t="s">
        <v>8</v>
      </c>
      <c r="D27541" t="s">
        <v>2413</v>
      </c>
      <c r="E27541">
        <v>0</v>
      </c>
    </row>
    <row r="27542" spans="1:5" x14ac:dyDescent="0.3">
      <c r="A27542">
        <v>37400004</v>
      </c>
      <c r="B27542" t="s">
        <v>1548</v>
      </c>
      <c r="C27542" t="s">
        <v>976</v>
      </c>
      <c r="D27542" t="s">
        <v>2378</v>
      </c>
      <c r="E27542">
        <v>0</v>
      </c>
    </row>
    <row r="27543" spans="1:5" x14ac:dyDescent="0.3">
      <c r="A27543">
        <v>37400004</v>
      </c>
      <c r="B27543" t="s">
        <v>1548</v>
      </c>
      <c r="C27543" t="s">
        <v>976</v>
      </c>
      <c r="D27543" t="s">
        <v>2379</v>
      </c>
      <c r="E27543">
        <v>0</v>
      </c>
    </row>
    <row r="27544" spans="1:5" x14ac:dyDescent="0.3">
      <c r="A27544">
        <v>37400004</v>
      </c>
      <c r="B27544" t="s">
        <v>1548</v>
      </c>
      <c r="C27544" t="s">
        <v>976</v>
      </c>
      <c r="D27544" t="s">
        <v>2380</v>
      </c>
      <c r="E27544">
        <v>0</v>
      </c>
    </row>
    <row r="27545" spans="1:5" x14ac:dyDescent="0.3">
      <c r="A27545">
        <v>37400004</v>
      </c>
      <c r="B27545" t="s">
        <v>1548</v>
      </c>
      <c r="C27545" t="s">
        <v>976</v>
      </c>
      <c r="D27545" t="s">
        <v>2381</v>
      </c>
      <c r="E27545">
        <v>0</v>
      </c>
    </row>
    <row r="27546" spans="1:5" x14ac:dyDescent="0.3">
      <c r="A27546">
        <v>37400004</v>
      </c>
      <c r="B27546" t="s">
        <v>1548</v>
      </c>
      <c r="C27546" t="s">
        <v>976</v>
      </c>
      <c r="D27546" t="s">
        <v>2382</v>
      </c>
      <c r="E27546">
        <v>0</v>
      </c>
    </row>
    <row r="27547" spans="1:5" x14ac:dyDescent="0.3">
      <c r="A27547">
        <v>37400004</v>
      </c>
      <c r="B27547" t="s">
        <v>1548</v>
      </c>
      <c r="C27547" t="s">
        <v>976</v>
      </c>
      <c r="D27547" t="s">
        <v>2383</v>
      </c>
      <c r="E27547">
        <v>0</v>
      </c>
    </row>
    <row r="27548" spans="1:5" x14ac:dyDescent="0.3">
      <c r="A27548">
        <v>37400004</v>
      </c>
      <c r="B27548" t="s">
        <v>1548</v>
      </c>
      <c r="C27548" t="s">
        <v>976</v>
      </c>
      <c r="D27548" t="s">
        <v>2384</v>
      </c>
      <c r="E27548">
        <v>0</v>
      </c>
    </row>
    <row r="27549" spans="1:5" x14ac:dyDescent="0.3">
      <c r="A27549">
        <v>37400004</v>
      </c>
      <c r="B27549" t="s">
        <v>1548</v>
      </c>
      <c r="C27549" t="s">
        <v>976</v>
      </c>
      <c r="D27549" t="s">
        <v>2385</v>
      </c>
      <c r="E27549">
        <v>0</v>
      </c>
    </row>
    <row r="27550" spans="1:5" x14ac:dyDescent="0.3">
      <c r="A27550">
        <v>37400004</v>
      </c>
      <c r="B27550" t="s">
        <v>1548</v>
      </c>
      <c r="C27550" t="s">
        <v>976</v>
      </c>
      <c r="D27550" t="s">
        <v>2386</v>
      </c>
      <c r="E27550">
        <v>0</v>
      </c>
    </row>
    <row r="27551" spans="1:5" x14ac:dyDescent="0.3">
      <c r="A27551">
        <v>37400004</v>
      </c>
      <c r="B27551" t="s">
        <v>1548</v>
      </c>
      <c r="C27551" t="s">
        <v>976</v>
      </c>
      <c r="D27551" t="s">
        <v>2387</v>
      </c>
      <c r="E27551">
        <v>-5</v>
      </c>
    </row>
    <row r="27552" spans="1:5" x14ac:dyDescent="0.3">
      <c r="A27552">
        <v>37400004</v>
      </c>
      <c r="B27552" t="s">
        <v>1548</v>
      </c>
      <c r="C27552" t="s">
        <v>976</v>
      </c>
      <c r="D27552" t="s">
        <v>2388</v>
      </c>
      <c r="E27552">
        <v>0</v>
      </c>
    </row>
    <row r="27553" spans="1:5" x14ac:dyDescent="0.3">
      <c r="A27553">
        <v>37400004</v>
      </c>
      <c r="B27553" t="s">
        <v>1548</v>
      </c>
      <c r="C27553" t="s">
        <v>976</v>
      </c>
      <c r="D27553" t="s">
        <v>2389</v>
      </c>
      <c r="E27553">
        <v>0</v>
      </c>
    </row>
    <row r="27554" spans="1:5" x14ac:dyDescent="0.3">
      <c r="A27554">
        <v>37400004</v>
      </c>
      <c r="B27554" t="s">
        <v>1548</v>
      </c>
      <c r="C27554" t="s">
        <v>976</v>
      </c>
      <c r="D27554" t="s">
        <v>2390</v>
      </c>
      <c r="E27554">
        <v>0</v>
      </c>
    </row>
    <row r="27555" spans="1:5" x14ac:dyDescent="0.3">
      <c r="A27555">
        <v>37400004</v>
      </c>
      <c r="B27555" t="s">
        <v>1548</v>
      </c>
      <c r="C27555" t="s">
        <v>976</v>
      </c>
      <c r="D27555" t="s">
        <v>2391</v>
      </c>
      <c r="E27555">
        <v>0</v>
      </c>
    </row>
    <row r="27556" spans="1:5" x14ac:dyDescent="0.3">
      <c r="A27556">
        <v>37400004</v>
      </c>
      <c r="B27556" t="s">
        <v>1548</v>
      </c>
      <c r="C27556" t="s">
        <v>976</v>
      </c>
      <c r="D27556" t="s">
        <v>2392</v>
      </c>
      <c r="E27556">
        <v>0</v>
      </c>
    </row>
    <row r="27557" spans="1:5" x14ac:dyDescent="0.3">
      <c r="A27557">
        <v>37400004</v>
      </c>
      <c r="B27557" t="s">
        <v>1548</v>
      </c>
      <c r="C27557" t="s">
        <v>976</v>
      </c>
      <c r="D27557" t="s">
        <v>2393</v>
      </c>
      <c r="E27557">
        <v>0</v>
      </c>
    </row>
    <row r="27558" spans="1:5" x14ac:dyDescent="0.3">
      <c r="A27558">
        <v>37400004</v>
      </c>
      <c r="B27558" t="s">
        <v>1548</v>
      </c>
      <c r="C27558" t="s">
        <v>976</v>
      </c>
      <c r="D27558" t="s">
        <v>2394</v>
      </c>
      <c r="E27558">
        <v>0</v>
      </c>
    </row>
    <row r="27559" spans="1:5" x14ac:dyDescent="0.3">
      <c r="A27559">
        <v>37400004</v>
      </c>
      <c r="B27559" t="s">
        <v>1548</v>
      </c>
      <c r="C27559" t="s">
        <v>976</v>
      </c>
      <c r="D27559" t="s">
        <v>2395</v>
      </c>
      <c r="E27559">
        <v>0</v>
      </c>
    </row>
    <row r="27560" spans="1:5" x14ac:dyDescent="0.3">
      <c r="A27560">
        <v>37400004</v>
      </c>
      <c r="B27560" t="s">
        <v>1548</v>
      </c>
      <c r="C27560" t="s">
        <v>976</v>
      </c>
      <c r="D27560" t="s">
        <v>2396</v>
      </c>
      <c r="E27560">
        <v>-1</v>
      </c>
    </row>
    <row r="27561" spans="1:5" x14ac:dyDescent="0.3">
      <c r="A27561">
        <v>37400004</v>
      </c>
      <c r="B27561" t="s">
        <v>1548</v>
      </c>
      <c r="C27561" t="s">
        <v>976</v>
      </c>
      <c r="D27561" t="s">
        <v>2397</v>
      </c>
      <c r="E27561">
        <v>0</v>
      </c>
    </row>
    <row r="27562" spans="1:5" x14ac:dyDescent="0.3">
      <c r="A27562">
        <v>37400004</v>
      </c>
      <c r="B27562" t="s">
        <v>1548</v>
      </c>
      <c r="C27562" t="s">
        <v>976</v>
      </c>
      <c r="D27562" t="s">
        <v>2398</v>
      </c>
      <c r="E27562">
        <v>0</v>
      </c>
    </row>
    <row r="27563" spans="1:5" x14ac:dyDescent="0.3">
      <c r="A27563">
        <v>37400004</v>
      </c>
      <c r="B27563" t="s">
        <v>1548</v>
      </c>
      <c r="C27563" t="s">
        <v>976</v>
      </c>
      <c r="D27563" t="s">
        <v>2399</v>
      </c>
      <c r="E27563">
        <v>0</v>
      </c>
    </row>
    <row r="27564" spans="1:5" x14ac:dyDescent="0.3">
      <c r="A27564">
        <v>37400004</v>
      </c>
      <c r="B27564" t="s">
        <v>1548</v>
      </c>
      <c r="C27564" t="s">
        <v>976</v>
      </c>
      <c r="D27564" t="s">
        <v>2400</v>
      </c>
      <c r="E27564">
        <v>0</v>
      </c>
    </row>
    <row r="27565" spans="1:5" x14ac:dyDescent="0.3">
      <c r="A27565">
        <v>37400004</v>
      </c>
      <c r="B27565" t="s">
        <v>1548</v>
      </c>
      <c r="C27565" t="s">
        <v>976</v>
      </c>
      <c r="D27565" t="s">
        <v>2401</v>
      </c>
      <c r="E27565">
        <v>0</v>
      </c>
    </row>
    <row r="27566" spans="1:5" x14ac:dyDescent="0.3">
      <c r="A27566">
        <v>37400004</v>
      </c>
      <c r="B27566" t="s">
        <v>1548</v>
      </c>
      <c r="C27566" t="s">
        <v>976</v>
      </c>
      <c r="D27566" t="s">
        <v>2402</v>
      </c>
      <c r="E27566">
        <v>0</v>
      </c>
    </row>
    <row r="27567" spans="1:5" x14ac:dyDescent="0.3">
      <c r="A27567">
        <v>37400004</v>
      </c>
      <c r="B27567" t="s">
        <v>1548</v>
      </c>
      <c r="C27567" t="s">
        <v>976</v>
      </c>
      <c r="D27567" t="s">
        <v>2403</v>
      </c>
      <c r="E27567">
        <v>0</v>
      </c>
    </row>
    <row r="27568" spans="1:5" x14ac:dyDescent="0.3">
      <c r="A27568">
        <v>37400004</v>
      </c>
      <c r="B27568" t="s">
        <v>1548</v>
      </c>
      <c r="C27568" t="s">
        <v>976</v>
      </c>
      <c r="D27568" t="s">
        <v>2404</v>
      </c>
      <c r="E27568">
        <v>0</v>
      </c>
    </row>
    <row r="27569" spans="1:5" x14ac:dyDescent="0.3">
      <c r="A27569">
        <v>37400004</v>
      </c>
      <c r="B27569" t="s">
        <v>1548</v>
      </c>
      <c r="C27569" t="s">
        <v>976</v>
      </c>
      <c r="D27569" t="s">
        <v>2405</v>
      </c>
      <c r="E27569">
        <v>0</v>
      </c>
    </row>
    <row r="27570" spans="1:5" x14ac:dyDescent="0.3">
      <c r="A27570">
        <v>37400004</v>
      </c>
      <c r="B27570" t="s">
        <v>1548</v>
      </c>
      <c r="C27570" t="s">
        <v>976</v>
      </c>
      <c r="D27570" t="s">
        <v>2406</v>
      </c>
      <c r="E27570">
        <v>0</v>
      </c>
    </row>
    <row r="27571" spans="1:5" x14ac:dyDescent="0.3">
      <c r="A27571">
        <v>37400004</v>
      </c>
      <c r="B27571" t="s">
        <v>1548</v>
      </c>
      <c r="C27571" t="s">
        <v>976</v>
      </c>
      <c r="D27571" t="s">
        <v>2407</v>
      </c>
      <c r="E27571">
        <v>-2</v>
      </c>
    </row>
    <row r="27572" spans="1:5" x14ac:dyDescent="0.3">
      <c r="A27572">
        <v>37400004</v>
      </c>
      <c r="B27572" t="s">
        <v>1548</v>
      </c>
      <c r="C27572" t="s">
        <v>976</v>
      </c>
      <c r="D27572" t="s">
        <v>2408</v>
      </c>
      <c r="E27572">
        <v>0</v>
      </c>
    </row>
    <row r="27573" spans="1:5" x14ac:dyDescent="0.3">
      <c r="A27573">
        <v>37400004</v>
      </c>
      <c r="B27573" t="s">
        <v>1548</v>
      </c>
      <c r="C27573" t="s">
        <v>976</v>
      </c>
      <c r="D27573" t="s">
        <v>2409</v>
      </c>
      <c r="E27573">
        <v>0</v>
      </c>
    </row>
    <row r="27574" spans="1:5" x14ac:dyDescent="0.3">
      <c r="A27574">
        <v>37400004</v>
      </c>
      <c r="B27574" t="s">
        <v>1548</v>
      </c>
      <c r="C27574" t="s">
        <v>976</v>
      </c>
      <c r="D27574" t="s">
        <v>2410</v>
      </c>
      <c r="E27574">
        <v>-1</v>
      </c>
    </row>
    <row r="27575" spans="1:5" x14ac:dyDescent="0.3">
      <c r="A27575">
        <v>37400004</v>
      </c>
      <c r="B27575" t="s">
        <v>1548</v>
      </c>
      <c r="C27575" t="s">
        <v>976</v>
      </c>
      <c r="D27575" t="s">
        <v>2411</v>
      </c>
      <c r="E27575">
        <v>0</v>
      </c>
    </row>
    <row r="27576" spans="1:5" x14ac:dyDescent="0.3">
      <c r="A27576">
        <v>37400004</v>
      </c>
      <c r="B27576" t="s">
        <v>1548</v>
      </c>
      <c r="C27576" t="s">
        <v>976</v>
      </c>
      <c r="D27576" t="s">
        <v>2412</v>
      </c>
      <c r="E27576">
        <v>0</v>
      </c>
    </row>
    <row r="27577" spans="1:5" x14ac:dyDescent="0.3">
      <c r="A27577">
        <v>37400004</v>
      </c>
      <c r="B27577" t="s">
        <v>1548</v>
      </c>
      <c r="C27577" t="s">
        <v>976</v>
      </c>
      <c r="D27577" t="s">
        <v>2413</v>
      </c>
      <c r="E27577">
        <v>0</v>
      </c>
    </row>
    <row r="27578" spans="1:5" x14ac:dyDescent="0.3">
      <c r="A27578">
        <v>23320003</v>
      </c>
      <c r="B27578" t="s">
        <v>1550</v>
      </c>
      <c r="C27578" t="s">
        <v>8</v>
      </c>
      <c r="D27578" t="s">
        <v>2378</v>
      </c>
      <c r="E27578">
        <v>0</v>
      </c>
    </row>
    <row r="27579" spans="1:5" x14ac:dyDescent="0.3">
      <c r="A27579">
        <v>23320003</v>
      </c>
      <c r="B27579" t="s">
        <v>1550</v>
      </c>
      <c r="C27579" t="s">
        <v>8</v>
      </c>
      <c r="D27579" t="s">
        <v>2379</v>
      </c>
      <c r="E27579">
        <v>0</v>
      </c>
    </row>
    <row r="27580" spans="1:5" x14ac:dyDescent="0.3">
      <c r="A27580">
        <v>23320003</v>
      </c>
      <c r="B27580" t="s">
        <v>1550</v>
      </c>
      <c r="C27580" t="s">
        <v>8</v>
      </c>
      <c r="D27580" t="s">
        <v>2380</v>
      </c>
      <c r="E27580">
        <v>-1</v>
      </c>
    </row>
    <row r="27581" spans="1:5" x14ac:dyDescent="0.3">
      <c r="A27581">
        <v>23320003</v>
      </c>
      <c r="B27581" t="s">
        <v>1550</v>
      </c>
      <c r="C27581" t="s">
        <v>8</v>
      </c>
      <c r="D27581" t="s">
        <v>2381</v>
      </c>
      <c r="E27581">
        <v>0</v>
      </c>
    </row>
    <row r="27582" spans="1:5" x14ac:dyDescent="0.3">
      <c r="A27582">
        <v>23320003</v>
      </c>
      <c r="B27582" t="s">
        <v>1550</v>
      </c>
      <c r="C27582" t="s">
        <v>8</v>
      </c>
      <c r="D27582" t="s">
        <v>2382</v>
      </c>
      <c r="E27582">
        <v>0</v>
      </c>
    </row>
    <row r="27583" spans="1:5" x14ac:dyDescent="0.3">
      <c r="A27583">
        <v>23320003</v>
      </c>
      <c r="B27583" t="s">
        <v>1550</v>
      </c>
      <c r="C27583" t="s">
        <v>8</v>
      </c>
      <c r="D27583" t="s">
        <v>2383</v>
      </c>
      <c r="E27583">
        <v>0</v>
      </c>
    </row>
    <row r="27584" spans="1:5" x14ac:dyDescent="0.3">
      <c r="A27584">
        <v>23320003</v>
      </c>
      <c r="B27584" t="s">
        <v>1550</v>
      </c>
      <c r="C27584" t="s">
        <v>8</v>
      </c>
      <c r="D27584" t="s">
        <v>2384</v>
      </c>
      <c r="E27584">
        <v>0</v>
      </c>
    </row>
    <row r="27585" spans="1:5" x14ac:dyDescent="0.3">
      <c r="A27585">
        <v>23320003</v>
      </c>
      <c r="B27585" t="s">
        <v>1550</v>
      </c>
      <c r="C27585" t="s">
        <v>8</v>
      </c>
      <c r="D27585" t="s">
        <v>2385</v>
      </c>
      <c r="E27585">
        <v>-3</v>
      </c>
    </row>
    <row r="27586" spans="1:5" x14ac:dyDescent="0.3">
      <c r="A27586">
        <v>23320003</v>
      </c>
      <c r="B27586" t="s">
        <v>1550</v>
      </c>
      <c r="C27586" t="s">
        <v>8</v>
      </c>
      <c r="D27586" t="s">
        <v>2386</v>
      </c>
      <c r="E27586">
        <v>0</v>
      </c>
    </row>
    <row r="27587" spans="1:5" x14ac:dyDescent="0.3">
      <c r="A27587">
        <v>23320003</v>
      </c>
      <c r="B27587" t="s">
        <v>1550</v>
      </c>
      <c r="C27587" t="s">
        <v>8</v>
      </c>
      <c r="D27587" t="s">
        <v>2387</v>
      </c>
      <c r="E27587">
        <v>-1</v>
      </c>
    </row>
    <row r="27588" spans="1:5" x14ac:dyDescent="0.3">
      <c r="A27588">
        <v>23320003</v>
      </c>
      <c r="B27588" t="s">
        <v>1550</v>
      </c>
      <c r="C27588" t="s">
        <v>8</v>
      </c>
      <c r="D27588" t="s">
        <v>2388</v>
      </c>
      <c r="E27588">
        <v>-1</v>
      </c>
    </row>
    <row r="27589" spans="1:5" x14ac:dyDescent="0.3">
      <c r="A27589">
        <v>23320003</v>
      </c>
      <c r="B27589" t="s">
        <v>1550</v>
      </c>
      <c r="C27589" t="s">
        <v>8</v>
      </c>
      <c r="D27589" t="s">
        <v>2389</v>
      </c>
      <c r="E27589">
        <v>-9</v>
      </c>
    </row>
    <row r="27590" spans="1:5" x14ac:dyDescent="0.3">
      <c r="A27590">
        <v>23320003</v>
      </c>
      <c r="B27590" t="s">
        <v>1550</v>
      </c>
      <c r="C27590" t="s">
        <v>8</v>
      </c>
      <c r="D27590" t="s">
        <v>2390</v>
      </c>
      <c r="E27590">
        <v>-5</v>
      </c>
    </row>
    <row r="27591" spans="1:5" x14ac:dyDescent="0.3">
      <c r="A27591">
        <v>23320003</v>
      </c>
      <c r="B27591" t="s">
        <v>1550</v>
      </c>
      <c r="C27591" t="s">
        <v>8</v>
      </c>
      <c r="D27591" t="s">
        <v>2391</v>
      </c>
      <c r="E27591">
        <v>-1</v>
      </c>
    </row>
    <row r="27592" spans="1:5" x14ac:dyDescent="0.3">
      <c r="A27592">
        <v>23320003</v>
      </c>
      <c r="B27592" t="s">
        <v>1550</v>
      </c>
      <c r="C27592" t="s">
        <v>8</v>
      </c>
      <c r="D27592" t="s">
        <v>2392</v>
      </c>
      <c r="E27592">
        <v>-3</v>
      </c>
    </row>
    <row r="27593" spans="1:5" x14ac:dyDescent="0.3">
      <c r="A27593">
        <v>23320003</v>
      </c>
      <c r="B27593" t="s">
        <v>1550</v>
      </c>
      <c r="C27593" t="s">
        <v>8</v>
      </c>
      <c r="D27593" t="s">
        <v>2393</v>
      </c>
      <c r="E27593">
        <v>-2</v>
      </c>
    </row>
    <row r="27594" spans="1:5" x14ac:dyDescent="0.3">
      <c r="A27594">
        <v>23320003</v>
      </c>
      <c r="B27594" t="s">
        <v>1550</v>
      </c>
      <c r="C27594" t="s">
        <v>8</v>
      </c>
      <c r="D27594" t="s">
        <v>2394</v>
      </c>
      <c r="E27594">
        <v>0</v>
      </c>
    </row>
    <row r="27595" spans="1:5" x14ac:dyDescent="0.3">
      <c r="A27595">
        <v>23320003</v>
      </c>
      <c r="B27595" t="s">
        <v>1550</v>
      </c>
      <c r="C27595" t="s">
        <v>8</v>
      </c>
      <c r="D27595" t="s">
        <v>2395</v>
      </c>
      <c r="E27595">
        <v>0</v>
      </c>
    </row>
    <row r="27596" spans="1:5" x14ac:dyDescent="0.3">
      <c r="A27596">
        <v>23320003</v>
      </c>
      <c r="B27596" t="s">
        <v>1550</v>
      </c>
      <c r="C27596" t="s">
        <v>8</v>
      </c>
      <c r="D27596" t="s">
        <v>2396</v>
      </c>
      <c r="E27596">
        <v>-2</v>
      </c>
    </row>
    <row r="27597" spans="1:5" x14ac:dyDescent="0.3">
      <c r="A27597">
        <v>23320003</v>
      </c>
      <c r="B27597" t="s">
        <v>1550</v>
      </c>
      <c r="C27597" t="s">
        <v>8</v>
      </c>
      <c r="D27597" t="s">
        <v>2397</v>
      </c>
      <c r="E27597">
        <v>-1</v>
      </c>
    </row>
    <row r="27598" spans="1:5" x14ac:dyDescent="0.3">
      <c r="A27598">
        <v>23320003</v>
      </c>
      <c r="B27598" t="s">
        <v>1550</v>
      </c>
      <c r="C27598" t="s">
        <v>8</v>
      </c>
      <c r="D27598" t="s">
        <v>2398</v>
      </c>
      <c r="E27598">
        <v>0</v>
      </c>
    </row>
    <row r="27599" spans="1:5" x14ac:dyDescent="0.3">
      <c r="A27599">
        <v>23320003</v>
      </c>
      <c r="B27599" t="s">
        <v>1550</v>
      </c>
      <c r="C27599" t="s">
        <v>8</v>
      </c>
      <c r="D27599" t="s">
        <v>2399</v>
      </c>
      <c r="E27599">
        <v>0</v>
      </c>
    </row>
    <row r="27600" spans="1:5" x14ac:dyDescent="0.3">
      <c r="A27600">
        <v>23320003</v>
      </c>
      <c r="B27600" t="s">
        <v>1550</v>
      </c>
      <c r="C27600" t="s">
        <v>8</v>
      </c>
      <c r="D27600" t="s">
        <v>2400</v>
      </c>
      <c r="E27600">
        <v>0</v>
      </c>
    </row>
    <row r="27601" spans="1:5" x14ac:dyDescent="0.3">
      <c r="A27601">
        <v>23320003</v>
      </c>
      <c r="B27601" t="s">
        <v>1550</v>
      </c>
      <c r="C27601" t="s">
        <v>8</v>
      </c>
      <c r="D27601" t="s">
        <v>2401</v>
      </c>
      <c r="E27601">
        <v>0</v>
      </c>
    </row>
    <row r="27602" spans="1:5" x14ac:dyDescent="0.3">
      <c r="A27602">
        <v>23320003</v>
      </c>
      <c r="B27602" t="s">
        <v>1550</v>
      </c>
      <c r="C27602" t="s">
        <v>8</v>
      </c>
      <c r="D27602" t="s">
        <v>2402</v>
      </c>
      <c r="E27602">
        <v>0</v>
      </c>
    </row>
    <row r="27603" spans="1:5" x14ac:dyDescent="0.3">
      <c r="A27603">
        <v>23320003</v>
      </c>
      <c r="B27603" t="s">
        <v>1550</v>
      </c>
      <c r="C27603" t="s">
        <v>8</v>
      </c>
      <c r="D27603" t="s">
        <v>2403</v>
      </c>
      <c r="E27603">
        <v>-2</v>
      </c>
    </row>
    <row r="27604" spans="1:5" x14ac:dyDescent="0.3">
      <c r="A27604">
        <v>23320003</v>
      </c>
      <c r="B27604" t="s">
        <v>1550</v>
      </c>
      <c r="C27604" t="s">
        <v>8</v>
      </c>
      <c r="D27604" t="s">
        <v>2404</v>
      </c>
      <c r="E27604">
        <v>-1</v>
      </c>
    </row>
    <row r="27605" spans="1:5" x14ac:dyDescent="0.3">
      <c r="A27605">
        <v>23320003</v>
      </c>
      <c r="B27605" t="s">
        <v>1550</v>
      </c>
      <c r="C27605" t="s">
        <v>8</v>
      </c>
      <c r="D27605" t="s">
        <v>2405</v>
      </c>
      <c r="E27605">
        <v>-2</v>
      </c>
    </row>
    <row r="27606" spans="1:5" x14ac:dyDescent="0.3">
      <c r="A27606">
        <v>23320003</v>
      </c>
      <c r="B27606" t="s">
        <v>1550</v>
      </c>
      <c r="C27606" t="s">
        <v>8</v>
      </c>
      <c r="D27606" t="s">
        <v>2406</v>
      </c>
      <c r="E27606">
        <v>0</v>
      </c>
    </row>
    <row r="27607" spans="1:5" x14ac:dyDescent="0.3">
      <c r="A27607">
        <v>23320003</v>
      </c>
      <c r="B27607" t="s">
        <v>1550</v>
      </c>
      <c r="C27607" t="s">
        <v>8</v>
      </c>
      <c r="D27607" t="s">
        <v>2407</v>
      </c>
      <c r="E27607">
        <v>0</v>
      </c>
    </row>
    <row r="27608" spans="1:5" x14ac:dyDescent="0.3">
      <c r="A27608">
        <v>23320003</v>
      </c>
      <c r="B27608" t="s">
        <v>1550</v>
      </c>
      <c r="C27608" t="s">
        <v>8</v>
      </c>
      <c r="D27608" t="s">
        <v>2408</v>
      </c>
      <c r="E27608">
        <v>-4</v>
      </c>
    </row>
    <row r="27609" spans="1:5" x14ac:dyDescent="0.3">
      <c r="A27609">
        <v>23320003</v>
      </c>
      <c r="B27609" t="s">
        <v>1550</v>
      </c>
      <c r="C27609" t="s">
        <v>8</v>
      </c>
      <c r="D27609" t="s">
        <v>2409</v>
      </c>
      <c r="E27609">
        <v>0</v>
      </c>
    </row>
    <row r="27610" spans="1:5" x14ac:dyDescent="0.3">
      <c r="A27610">
        <v>23320003</v>
      </c>
      <c r="B27610" t="s">
        <v>1550</v>
      </c>
      <c r="C27610" t="s">
        <v>8</v>
      </c>
      <c r="D27610" t="s">
        <v>2410</v>
      </c>
      <c r="E27610">
        <v>0</v>
      </c>
    </row>
    <row r="27611" spans="1:5" x14ac:dyDescent="0.3">
      <c r="A27611">
        <v>23320003</v>
      </c>
      <c r="B27611" t="s">
        <v>1550</v>
      </c>
      <c r="C27611" t="s">
        <v>8</v>
      </c>
      <c r="D27611" t="s">
        <v>2411</v>
      </c>
      <c r="E27611">
        <v>0</v>
      </c>
    </row>
    <row r="27612" spans="1:5" x14ac:dyDescent="0.3">
      <c r="A27612">
        <v>23320003</v>
      </c>
      <c r="B27612" t="s">
        <v>1550</v>
      </c>
      <c r="C27612" t="s">
        <v>8</v>
      </c>
      <c r="D27612" t="s">
        <v>2412</v>
      </c>
      <c r="E27612">
        <v>-2</v>
      </c>
    </row>
    <row r="27613" spans="1:5" x14ac:dyDescent="0.3">
      <c r="A27613">
        <v>23320003</v>
      </c>
      <c r="B27613" t="s">
        <v>1550</v>
      </c>
      <c r="C27613" t="s">
        <v>8</v>
      </c>
      <c r="D27613" t="s">
        <v>2413</v>
      </c>
      <c r="E27613">
        <v>0</v>
      </c>
    </row>
    <row r="27614" spans="1:5" x14ac:dyDescent="0.3">
      <c r="A27614">
        <v>45430012</v>
      </c>
      <c r="B27614" t="s">
        <v>1552</v>
      </c>
      <c r="C27614" t="s">
        <v>976</v>
      </c>
      <c r="D27614" t="s">
        <v>2378</v>
      </c>
      <c r="E27614">
        <v>0</v>
      </c>
    </row>
    <row r="27615" spans="1:5" x14ac:dyDescent="0.3">
      <c r="A27615">
        <v>45430012</v>
      </c>
      <c r="B27615" t="s">
        <v>1552</v>
      </c>
      <c r="C27615" t="s">
        <v>976</v>
      </c>
      <c r="D27615" t="s">
        <v>2379</v>
      </c>
      <c r="E27615">
        <v>0</v>
      </c>
    </row>
    <row r="27616" spans="1:5" x14ac:dyDescent="0.3">
      <c r="A27616">
        <v>45430012</v>
      </c>
      <c r="B27616" t="s">
        <v>1552</v>
      </c>
      <c r="C27616" t="s">
        <v>976</v>
      </c>
      <c r="D27616" t="s">
        <v>2380</v>
      </c>
      <c r="E27616">
        <v>0</v>
      </c>
    </row>
    <row r="27617" spans="1:5" x14ac:dyDescent="0.3">
      <c r="A27617">
        <v>45430012</v>
      </c>
      <c r="B27617" t="s">
        <v>1552</v>
      </c>
      <c r="C27617" t="s">
        <v>976</v>
      </c>
      <c r="D27617" t="s">
        <v>2381</v>
      </c>
      <c r="E27617">
        <v>0</v>
      </c>
    </row>
    <row r="27618" spans="1:5" x14ac:dyDescent="0.3">
      <c r="A27618">
        <v>45430012</v>
      </c>
      <c r="B27618" t="s">
        <v>1552</v>
      </c>
      <c r="C27618" t="s">
        <v>976</v>
      </c>
      <c r="D27618" t="s">
        <v>2382</v>
      </c>
      <c r="E27618">
        <v>0</v>
      </c>
    </row>
    <row r="27619" spans="1:5" x14ac:dyDescent="0.3">
      <c r="A27619">
        <v>45430012</v>
      </c>
      <c r="B27619" t="s">
        <v>1552</v>
      </c>
      <c r="C27619" t="s">
        <v>976</v>
      </c>
      <c r="D27619" t="s">
        <v>2383</v>
      </c>
      <c r="E27619">
        <v>0</v>
      </c>
    </row>
    <row r="27620" spans="1:5" x14ac:dyDescent="0.3">
      <c r="A27620">
        <v>45430012</v>
      </c>
      <c r="B27620" t="s">
        <v>1552</v>
      </c>
      <c r="C27620" t="s">
        <v>976</v>
      </c>
      <c r="D27620" t="s">
        <v>2384</v>
      </c>
      <c r="E27620">
        <v>0</v>
      </c>
    </row>
    <row r="27621" spans="1:5" x14ac:dyDescent="0.3">
      <c r="A27621">
        <v>45430012</v>
      </c>
      <c r="B27621" t="s">
        <v>1552</v>
      </c>
      <c r="C27621" t="s">
        <v>976</v>
      </c>
      <c r="D27621" t="s">
        <v>2385</v>
      </c>
      <c r="E27621">
        <v>0</v>
      </c>
    </row>
    <row r="27622" spans="1:5" x14ac:dyDescent="0.3">
      <c r="A27622">
        <v>45430012</v>
      </c>
      <c r="B27622" t="s">
        <v>1552</v>
      </c>
      <c r="C27622" t="s">
        <v>976</v>
      </c>
      <c r="D27622" t="s">
        <v>2386</v>
      </c>
      <c r="E27622">
        <v>0</v>
      </c>
    </row>
    <row r="27623" spans="1:5" x14ac:dyDescent="0.3">
      <c r="A27623">
        <v>45430012</v>
      </c>
      <c r="B27623" t="s">
        <v>1552</v>
      </c>
      <c r="C27623" t="s">
        <v>976</v>
      </c>
      <c r="D27623" t="s">
        <v>2387</v>
      </c>
      <c r="E27623">
        <v>0</v>
      </c>
    </row>
    <row r="27624" spans="1:5" x14ac:dyDescent="0.3">
      <c r="A27624">
        <v>45430012</v>
      </c>
      <c r="B27624" t="s">
        <v>1552</v>
      </c>
      <c r="C27624" t="s">
        <v>976</v>
      </c>
      <c r="D27624" t="s">
        <v>2388</v>
      </c>
      <c r="E27624">
        <v>0</v>
      </c>
    </row>
    <row r="27625" spans="1:5" x14ac:dyDescent="0.3">
      <c r="A27625">
        <v>45430012</v>
      </c>
      <c r="B27625" t="s">
        <v>1552</v>
      </c>
      <c r="C27625" t="s">
        <v>976</v>
      </c>
      <c r="D27625" t="s">
        <v>2389</v>
      </c>
      <c r="E27625">
        <v>0</v>
      </c>
    </row>
    <row r="27626" spans="1:5" x14ac:dyDescent="0.3">
      <c r="A27626">
        <v>45430012</v>
      </c>
      <c r="B27626" t="s">
        <v>1552</v>
      </c>
      <c r="C27626" t="s">
        <v>976</v>
      </c>
      <c r="D27626" t="s">
        <v>2390</v>
      </c>
      <c r="E27626">
        <v>0</v>
      </c>
    </row>
    <row r="27627" spans="1:5" x14ac:dyDescent="0.3">
      <c r="A27627">
        <v>45430012</v>
      </c>
      <c r="B27627" t="s">
        <v>1552</v>
      </c>
      <c r="C27627" t="s">
        <v>976</v>
      </c>
      <c r="D27627" t="s">
        <v>2391</v>
      </c>
      <c r="E27627">
        <v>0</v>
      </c>
    </row>
    <row r="27628" spans="1:5" x14ac:dyDescent="0.3">
      <c r="A27628">
        <v>45430012</v>
      </c>
      <c r="B27628" t="s">
        <v>1552</v>
      </c>
      <c r="C27628" t="s">
        <v>976</v>
      </c>
      <c r="D27628" t="s">
        <v>2392</v>
      </c>
      <c r="E27628">
        <v>0</v>
      </c>
    </row>
    <row r="27629" spans="1:5" x14ac:dyDescent="0.3">
      <c r="A27629">
        <v>45430012</v>
      </c>
      <c r="B27629" t="s">
        <v>1552</v>
      </c>
      <c r="C27629" t="s">
        <v>976</v>
      </c>
      <c r="D27629" t="s">
        <v>2393</v>
      </c>
      <c r="E27629">
        <v>0</v>
      </c>
    </row>
    <row r="27630" spans="1:5" x14ac:dyDescent="0.3">
      <c r="A27630">
        <v>45430012</v>
      </c>
      <c r="B27630" t="s">
        <v>1552</v>
      </c>
      <c r="C27630" t="s">
        <v>976</v>
      </c>
      <c r="D27630" t="s">
        <v>2394</v>
      </c>
      <c r="E27630">
        <v>0</v>
      </c>
    </row>
    <row r="27631" spans="1:5" x14ac:dyDescent="0.3">
      <c r="A27631">
        <v>45430012</v>
      </c>
      <c r="B27631" t="s">
        <v>1552</v>
      </c>
      <c r="C27631" t="s">
        <v>976</v>
      </c>
      <c r="D27631" t="s">
        <v>2395</v>
      </c>
      <c r="E27631">
        <v>0</v>
      </c>
    </row>
    <row r="27632" spans="1:5" x14ac:dyDescent="0.3">
      <c r="A27632">
        <v>45430012</v>
      </c>
      <c r="B27632" t="s">
        <v>1552</v>
      </c>
      <c r="C27632" t="s">
        <v>976</v>
      </c>
      <c r="D27632" t="s">
        <v>2396</v>
      </c>
      <c r="E27632">
        <v>0</v>
      </c>
    </row>
    <row r="27633" spans="1:5" x14ac:dyDescent="0.3">
      <c r="A27633">
        <v>45430012</v>
      </c>
      <c r="B27633" t="s">
        <v>1552</v>
      </c>
      <c r="C27633" t="s">
        <v>976</v>
      </c>
      <c r="D27633" t="s">
        <v>2397</v>
      </c>
      <c r="E27633">
        <v>0</v>
      </c>
    </row>
    <row r="27634" spans="1:5" x14ac:dyDescent="0.3">
      <c r="A27634">
        <v>45430012</v>
      </c>
      <c r="B27634" t="s">
        <v>1552</v>
      </c>
      <c r="C27634" t="s">
        <v>976</v>
      </c>
      <c r="D27634" t="s">
        <v>2398</v>
      </c>
      <c r="E27634">
        <v>0</v>
      </c>
    </row>
    <row r="27635" spans="1:5" x14ac:dyDescent="0.3">
      <c r="A27635">
        <v>45430012</v>
      </c>
      <c r="B27635" t="s">
        <v>1552</v>
      </c>
      <c r="C27635" t="s">
        <v>976</v>
      </c>
      <c r="D27635" t="s">
        <v>2399</v>
      </c>
      <c r="E27635">
        <v>0</v>
      </c>
    </row>
    <row r="27636" spans="1:5" x14ac:dyDescent="0.3">
      <c r="A27636">
        <v>45430012</v>
      </c>
      <c r="B27636" t="s">
        <v>1552</v>
      </c>
      <c r="C27636" t="s">
        <v>976</v>
      </c>
      <c r="D27636" t="s">
        <v>2400</v>
      </c>
      <c r="E27636">
        <v>0</v>
      </c>
    </row>
    <row r="27637" spans="1:5" x14ac:dyDescent="0.3">
      <c r="A27637">
        <v>45430012</v>
      </c>
      <c r="B27637" t="s">
        <v>1552</v>
      </c>
      <c r="C27637" t="s">
        <v>976</v>
      </c>
      <c r="D27637" t="s">
        <v>2401</v>
      </c>
      <c r="E27637">
        <v>0</v>
      </c>
    </row>
    <row r="27638" spans="1:5" x14ac:dyDescent="0.3">
      <c r="A27638">
        <v>45430012</v>
      </c>
      <c r="B27638" t="s">
        <v>1552</v>
      </c>
      <c r="C27638" t="s">
        <v>976</v>
      </c>
      <c r="D27638" t="s">
        <v>2402</v>
      </c>
      <c r="E27638">
        <v>0</v>
      </c>
    </row>
    <row r="27639" spans="1:5" x14ac:dyDescent="0.3">
      <c r="A27639">
        <v>45430012</v>
      </c>
      <c r="B27639" t="s">
        <v>1552</v>
      </c>
      <c r="C27639" t="s">
        <v>976</v>
      </c>
      <c r="D27639" t="s">
        <v>2403</v>
      </c>
      <c r="E27639">
        <v>0</v>
      </c>
    </row>
    <row r="27640" spans="1:5" x14ac:dyDescent="0.3">
      <c r="A27640">
        <v>45430012</v>
      </c>
      <c r="B27640" t="s">
        <v>1552</v>
      </c>
      <c r="C27640" t="s">
        <v>976</v>
      </c>
      <c r="D27640" t="s">
        <v>2404</v>
      </c>
      <c r="E27640">
        <v>0</v>
      </c>
    </row>
    <row r="27641" spans="1:5" x14ac:dyDescent="0.3">
      <c r="A27641">
        <v>45430012</v>
      </c>
      <c r="B27641" t="s">
        <v>1552</v>
      </c>
      <c r="C27641" t="s">
        <v>976</v>
      </c>
      <c r="D27641" t="s">
        <v>2405</v>
      </c>
      <c r="E27641">
        <v>0</v>
      </c>
    </row>
    <row r="27642" spans="1:5" x14ac:dyDescent="0.3">
      <c r="A27642">
        <v>45430012</v>
      </c>
      <c r="B27642" t="s">
        <v>1552</v>
      </c>
      <c r="C27642" t="s">
        <v>976</v>
      </c>
      <c r="D27642" t="s">
        <v>2406</v>
      </c>
      <c r="E27642">
        <v>0</v>
      </c>
    </row>
    <row r="27643" spans="1:5" x14ac:dyDescent="0.3">
      <c r="A27643">
        <v>45430012</v>
      </c>
      <c r="B27643" t="s">
        <v>1552</v>
      </c>
      <c r="C27643" t="s">
        <v>976</v>
      </c>
      <c r="D27643" t="s">
        <v>2407</v>
      </c>
      <c r="E27643">
        <v>0</v>
      </c>
    </row>
    <row r="27644" spans="1:5" x14ac:dyDescent="0.3">
      <c r="A27644">
        <v>45430012</v>
      </c>
      <c r="B27644" t="s">
        <v>1552</v>
      </c>
      <c r="C27644" t="s">
        <v>976</v>
      </c>
      <c r="D27644" t="s">
        <v>2408</v>
      </c>
      <c r="E27644">
        <v>0</v>
      </c>
    </row>
    <row r="27645" spans="1:5" x14ac:dyDescent="0.3">
      <c r="A27645">
        <v>45430012</v>
      </c>
      <c r="B27645" t="s">
        <v>1552</v>
      </c>
      <c r="C27645" t="s">
        <v>976</v>
      </c>
      <c r="D27645" t="s">
        <v>2409</v>
      </c>
      <c r="E27645">
        <v>0</v>
      </c>
    </row>
    <row r="27646" spans="1:5" x14ac:dyDescent="0.3">
      <c r="A27646">
        <v>45430012</v>
      </c>
      <c r="B27646" t="s">
        <v>1552</v>
      </c>
      <c r="C27646" t="s">
        <v>976</v>
      </c>
      <c r="D27646" t="s">
        <v>2410</v>
      </c>
      <c r="E27646">
        <v>0</v>
      </c>
    </row>
    <row r="27647" spans="1:5" x14ac:dyDescent="0.3">
      <c r="A27647">
        <v>45430012</v>
      </c>
      <c r="B27647" t="s">
        <v>1552</v>
      </c>
      <c r="C27647" t="s">
        <v>976</v>
      </c>
      <c r="D27647" t="s">
        <v>2411</v>
      </c>
      <c r="E27647">
        <v>-20</v>
      </c>
    </row>
    <row r="27648" spans="1:5" x14ac:dyDescent="0.3">
      <c r="A27648">
        <v>45430012</v>
      </c>
      <c r="B27648" t="s">
        <v>1552</v>
      </c>
      <c r="C27648" t="s">
        <v>976</v>
      </c>
      <c r="D27648" t="s">
        <v>2412</v>
      </c>
      <c r="E27648">
        <v>0</v>
      </c>
    </row>
    <row r="27649" spans="1:5" x14ac:dyDescent="0.3">
      <c r="A27649">
        <v>45430012</v>
      </c>
      <c r="B27649" t="s">
        <v>1552</v>
      </c>
      <c r="C27649" t="s">
        <v>976</v>
      </c>
      <c r="D27649" t="s">
        <v>2413</v>
      </c>
      <c r="E27649">
        <v>0</v>
      </c>
    </row>
    <row r="27650" spans="1:5" x14ac:dyDescent="0.3">
      <c r="A27650">
        <v>53200200</v>
      </c>
      <c r="B27650" t="s">
        <v>1554</v>
      </c>
      <c r="C27650" t="s">
        <v>8</v>
      </c>
      <c r="D27650" t="s">
        <v>2378</v>
      </c>
      <c r="E27650">
        <v>0</v>
      </c>
    </row>
    <row r="27651" spans="1:5" x14ac:dyDescent="0.3">
      <c r="A27651">
        <v>53200200</v>
      </c>
      <c r="B27651" t="s">
        <v>1554</v>
      </c>
      <c r="C27651" t="s">
        <v>8</v>
      </c>
      <c r="D27651" t="s">
        <v>2379</v>
      </c>
      <c r="E27651">
        <v>0</v>
      </c>
    </row>
    <row r="27652" spans="1:5" x14ac:dyDescent="0.3">
      <c r="A27652">
        <v>53200200</v>
      </c>
      <c r="B27652" t="s">
        <v>1554</v>
      </c>
      <c r="C27652" t="s">
        <v>8</v>
      </c>
      <c r="D27652" t="s">
        <v>2380</v>
      </c>
      <c r="E27652">
        <v>0</v>
      </c>
    </row>
    <row r="27653" spans="1:5" x14ac:dyDescent="0.3">
      <c r="A27653">
        <v>53200200</v>
      </c>
      <c r="B27653" t="s">
        <v>1554</v>
      </c>
      <c r="C27653" t="s">
        <v>8</v>
      </c>
      <c r="D27653" t="s">
        <v>2381</v>
      </c>
      <c r="E27653">
        <v>0</v>
      </c>
    </row>
    <row r="27654" spans="1:5" x14ac:dyDescent="0.3">
      <c r="A27654">
        <v>53200200</v>
      </c>
      <c r="B27654" t="s">
        <v>1554</v>
      </c>
      <c r="C27654" t="s">
        <v>8</v>
      </c>
      <c r="D27654" t="s">
        <v>2382</v>
      </c>
      <c r="E27654">
        <v>0</v>
      </c>
    </row>
    <row r="27655" spans="1:5" x14ac:dyDescent="0.3">
      <c r="A27655">
        <v>53200200</v>
      </c>
      <c r="B27655" t="s">
        <v>1554</v>
      </c>
      <c r="C27655" t="s">
        <v>8</v>
      </c>
      <c r="D27655" t="s">
        <v>2383</v>
      </c>
      <c r="E27655">
        <v>0</v>
      </c>
    </row>
    <row r="27656" spans="1:5" x14ac:dyDescent="0.3">
      <c r="A27656">
        <v>53200200</v>
      </c>
      <c r="B27656" t="s">
        <v>1554</v>
      </c>
      <c r="C27656" t="s">
        <v>8</v>
      </c>
      <c r="D27656" t="s">
        <v>2384</v>
      </c>
      <c r="E27656">
        <v>0</v>
      </c>
    </row>
    <row r="27657" spans="1:5" x14ac:dyDescent="0.3">
      <c r="A27657">
        <v>53200200</v>
      </c>
      <c r="B27657" t="s">
        <v>1554</v>
      </c>
      <c r="C27657" t="s">
        <v>8</v>
      </c>
      <c r="D27657" t="s">
        <v>2385</v>
      </c>
      <c r="E27657">
        <v>-10</v>
      </c>
    </row>
    <row r="27658" spans="1:5" x14ac:dyDescent="0.3">
      <c r="A27658">
        <v>53200200</v>
      </c>
      <c r="B27658" t="s">
        <v>1554</v>
      </c>
      <c r="C27658" t="s">
        <v>8</v>
      </c>
      <c r="D27658" t="s">
        <v>2386</v>
      </c>
      <c r="E27658">
        <v>0</v>
      </c>
    </row>
    <row r="27659" spans="1:5" x14ac:dyDescent="0.3">
      <c r="A27659">
        <v>53200200</v>
      </c>
      <c r="B27659" t="s">
        <v>1554</v>
      </c>
      <c r="C27659" t="s">
        <v>8</v>
      </c>
      <c r="D27659" t="s">
        <v>2387</v>
      </c>
      <c r="E27659">
        <v>0</v>
      </c>
    </row>
    <row r="27660" spans="1:5" x14ac:dyDescent="0.3">
      <c r="A27660">
        <v>53200200</v>
      </c>
      <c r="B27660" t="s">
        <v>1554</v>
      </c>
      <c r="C27660" t="s">
        <v>8</v>
      </c>
      <c r="D27660" t="s">
        <v>2388</v>
      </c>
      <c r="E27660">
        <v>0</v>
      </c>
    </row>
    <row r="27661" spans="1:5" x14ac:dyDescent="0.3">
      <c r="A27661">
        <v>53200200</v>
      </c>
      <c r="B27661" t="s">
        <v>1554</v>
      </c>
      <c r="C27661" t="s">
        <v>8</v>
      </c>
      <c r="D27661" t="s">
        <v>2389</v>
      </c>
      <c r="E27661">
        <v>0</v>
      </c>
    </row>
    <row r="27662" spans="1:5" x14ac:dyDescent="0.3">
      <c r="A27662">
        <v>53200200</v>
      </c>
      <c r="B27662" t="s">
        <v>1554</v>
      </c>
      <c r="C27662" t="s">
        <v>8</v>
      </c>
      <c r="D27662" t="s">
        <v>2390</v>
      </c>
      <c r="E27662">
        <v>0</v>
      </c>
    </row>
    <row r="27663" spans="1:5" x14ac:dyDescent="0.3">
      <c r="A27663">
        <v>53200200</v>
      </c>
      <c r="B27663" t="s">
        <v>1554</v>
      </c>
      <c r="C27663" t="s">
        <v>8</v>
      </c>
      <c r="D27663" t="s">
        <v>2391</v>
      </c>
      <c r="E27663">
        <v>-3</v>
      </c>
    </row>
    <row r="27664" spans="1:5" x14ac:dyDescent="0.3">
      <c r="A27664">
        <v>53200200</v>
      </c>
      <c r="B27664" t="s">
        <v>1554</v>
      </c>
      <c r="C27664" t="s">
        <v>8</v>
      </c>
      <c r="D27664" t="s">
        <v>2392</v>
      </c>
      <c r="E27664">
        <v>0</v>
      </c>
    </row>
    <row r="27665" spans="1:5" x14ac:dyDescent="0.3">
      <c r="A27665">
        <v>53200200</v>
      </c>
      <c r="B27665" t="s">
        <v>1554</v>
      </c>
      <c r="C27665" t="s">
        <v>8</v>
      </c>
      <c r="D27665" t="s">
        <v>2393</v>
      </c>
      <c r="E27665">
        <v>0</v>
      </c>
    </row>
    <row r="27666" spans="1:5" x14ac:dyDescent="0.3">
      <c r="A27666">
        <v>53200200</v>
      </c>
      <c r="B27666" t="s">
        <v>1554</v>
      </c>
      <c r="C27666" t="s">
        <v>8</v>
      </c>
      <c r="D27666" t="s">
        <v>2394</v>
      </c>
      <c r="E27666">
        <v>0</v>
      </c>
    </row>
    <row r="27667" spans="1:5" x14ac:dyDescent="0.3">
      <c r="A27667">
        <v>53200200</v>
      </c>
      <c r="B27667" t="s">
        <v>1554</v>
      </c>
      <c r="C27667" t="s">
        <v>8</v>
      </c>
      <c r="D27667" t="s">
        <v>2395</v>
      </c>
      <c r="E27667">
        <v>0</v>
      </c>
    </row>
    <row r="27668" spans="1:5" x14ac:dyDescent="0.3">
      <c r="A27668">
        <v>53200200</v>
      </c>
      <c r="B27668" t="s">
        <v>1554</v>
      </c>
      <c r="C27668" t="s">
        <v>8</v>
      </c>
      <c r="D27668" t="s">
        <v>2396</v>
      </c>
      <c r="E27668">
        <v>0</v>
      </c>
    </row>
    <row r="27669" spans="1:5" x14ac:dyDescent="0.3">
      <c r="A27669">
        <v>53200200</v>
      </c>
      <c r="B27669" t="s">
        <v>1554</v>
      </c>
      <c r="C27669" t="s">
        <v>8</v>
      </c>
      <c r="D27669" t="s">
        <v>2397</v>
      </c>
      <c r="E27669">
        <v>0</v>
      </c>
    </row>
    <row r="27670" spans="1:5" x14ac:dyDescent="0.3">
      <c r="A27670">
        <v>53200200</v>
      </c>
      <c r="B27670" t="s">
        <v>1554</v>
      </c>
      <c r="C27670" t="s">
        <v>8</v>
      </c>
      <c r="D27670" t="s">
        <v>2398</v>
      </c>
      <c r="E27670">
        <v>0</v>
      </c>
    </row>
    <row r="27671" spans="1:5" x14ac:dyDescent="0.3">
      <c r="A27671">
        <v>53200200</v>
      </c>
      <c r="B27671" t="s">
        <v>1554</v>
      </c>
      <c r="C27671" t="s">
        <v>8</v>
      </c>
      <c r="D27671" t="s">
        <v>2399</v>
      </c>
      <c r="E27671">
        <v>0</v>
      </c>
    </row>
    <row r="27672" spans="1:5" x14ac:dyDescent="0.3">
      <c r="A27672">
        <v>53200200</v>
      </c>
      <c r="B27672" t="s">
        <v>1554</v>
      </c>
      <c r="C27672" t="s">
        <v>8</v>
      </c>
      <c r="D27672" t="s">
        <v>2400</v>
      </c>
      <c r="E27672">
        <v>0</v>
      </c>
    </row>
    <row r="27673" spans="1:5" x14ac:dyDescent="0.3">
      <c r="A27673">
        <v>53200200</v>
      </c>
      <c r="B27673" t="s">
        <v>1554</v>
      </c>
      <c r="C27673" t="s">
        <v>8</v>
      </c>
      <c r="D27673" t="s">
        <v>2401</v>
      </c>
      <c r="E27673">
        <v>0</v>
      </c>
    </row>
    <row r="27674" spans="1:5" x14ac:dyDescent="0.3">
      <c r="A27674">
        <v>53200200</v>
      </c>
      <c r="B27674" t="s">
        <v>1554</v>
      </c>
      <c r="C27674" t="s">
        <v>8</v>
      </c>
      <c r="D27674" t="s">
        <v>2402</v>
      </c>
      <c r="E27674">
        <v>0</v>
      </c>
    </row>
    <row r="27675" spans="1:5" x14ac:dyDescent="0.3">
      <c r="A27675">
        <v>53200200</v>
      </c>
      <c r="B27675" t="s">
        <v>1554</v>
      </c>
      <c r="C27675" t="s">
        <v>8</v>
      </c>
      <c r="D27675" t="s">
        <v>2403</v>
      </c>
      <c r="E27675">
        <v>0</v>
      </c>
    </row>
    <row r="27676" spans="1:5" x14ac:dyDescent="0.3">
      <c r="A27676">
        <v>53200200</v>
      </c>
      <c r="B27676" t="s">
        <v>1554</v>
      </c>
      <c r="C27676" t="s">
        <v>8</v>
      </c>
      <c r="D27676" t="s">
        <v>2404</v>
      </c>
      <c r="E27676">
        <v>0</v>
      </c>
    </row>
    <row r="27677" spans="1:5" x14ac:dyDescent="0.3">
      <c r="A27677">
        <v>53200200</v>
      </c>
      <c r="B27677" t="s">
        <v>1554</v>
      </c>
      <c r="C27677" t="s">
        <v>8</v>
      </c>
      <c r="D27677" t="s">
        <v>2405</v>
      </c>
      <c r="E27677">
        <v>0</v>
      </c>
    </row>
    <row r="27678" spans="1:5" x14ac:dyDescent="0.3">
      <c r="A27678">
        <v>53200200</v>
      </c>
      <c r="B27678" t="s">
        <v>1554</v>
      </c>
      <c r="C27678" t="s">
        <v>8</v>
      </c>
      <c r="D27678" t="s">
        <v>2406</v>
      </c>
      <c r="E27678">
        <v>0</v>
      </c>
    </row>
    <row r="27679" spans="1:5" x14ac:dyDescent="0.3">
      <c r="A27679">
        <v>53200200</v>
      </c>
      <c r="B27679" t="s">
        <v>1554</v>
      </c>
      <c r="C27679" t="s">
        <v>8</v>
      </c>
      <c r="D27679" t="s">
        <v>2407</v>
      </c>
      <c r="E27679">
        <v>0</v>
      </c>
    </row>
    <row r="27680" spans="1:5" x14ac:dyDescent="0.3">
      <c r="A27680">
        <v>53200200</v>
      </c>
      <c r="B27680" t="s">
        <v>1554</v>
      </c>
      <c r="C27680" t="s">
        <v>8</v>
      </c>
      <c r="D27680" t="s">
        <v>2408</v>
      </c>
      <c r="E27680">
        <v>0</v>
      </c>
    </row>
    <row r="27681" spans="1:5" x14ac:dyDescent="0.3">
      <c r="A27681">
        <v>53200200</v>
      </c>
      <c r="B27681" t="s">
        <v>1554</v>
      </c>
      <c r="C27681" t="s">
        <v>8</v>
      </c>
      <c r="D27681" t="s">
        <v>2409</v>
      </c>
      <c r="E27681">
        <v>0</v>
      </c>
    </row>
    <row r="27682" spans="1:5" x14ac:dyDescent="0.3">
      <c r="A27682">
        <v>53200200</v>
      </c>
      <c r="B27682" t="s">
        <v>1554</v>
      </c>
      <c r="C27682" t="s">
        <v>8</v>
      </c>
      <c r="D27682" t="s">
        <v>2410</v>
      </c>
      <c r="E27682">
        <v>0</v>
      </c>
    </row>
    <row r="27683" spans="1:5" x14ac:dyDescent="0.3">
      <c r="A27683">
        <v>53200200</v>
      </c>
      <c r="B27683" t="s">
        <v>1554</v>
      </c>
      <c r="C27683" t="s">
        <v>8</v>
      </c>
      <c r="D27683" t="s">
        <v>2411</v>
      </c>
      <c r="E27683">
        <v>-4</v>
      </c>
    </row>
    <row r="27684" spans="1:5" x14ac:dyDescent="0.3">
      <c r="A27684">
        <v>53200200</v>
      </c>
      <c r="B27684" t="s">
        <v>1554</v>
      </c>
      <c r="C27684" t="s">
        <v>8</v>
      </c>
      <c r="D27684" t="s">
        <v>2412</v>
      </c>
      <c r="E27684">
        <v>0</v>
      </c>
    </row>
    <row r="27685" spans="1:5" x14ac:dyDescent="0.3">
      <c r="A27685">
        <v>53200200</v>
      </c>
      <c r="B27685" t="s">
        <v>1554</v>
      </c>
      <c r="C27685" t="s">
        <v>8</v>
      </c>
      <c r="D27685" t="s">
        <v>2413</v>
      </c>
      <c r="E27685">
        <v>0</v>
      </c>
    </row>
    <row r="27686" spans="1:5" x14ac:dyDescent="0.3">
      <c r="A27686">
        <v>47610001</v>
      </c>
      <c r="B27686" t="s">
        <v>1556</v>
      </c>
      <c r="C27686" t="s">
        <v>8</v>
      </c>
      <c r="D27686" t="s">
        <v>2378</v>
      </c>
      <c r="E27686">
        <v>0</v>
      </c>
    </row>
    <row r="27687" spans="1:5" x14ac:dyDescent="0.3">
      <c r="A27687">
        <v>47610001</v>
      </c>
      <c r="B27687" t="s">
        <v>1556</v>
      </c>
      <c r="C27687" t="s">
        <v>8</v>
      </c>
      <c r="D27687" t="s">
        <v>2379</v>
      </c>
      <c r="E27687">
        <v>-1</v>
      </c>
    </row>
    <row r="27688" spans="1:5" x14ac:dyDescent="0.3">
      <c r="A27688">
        <v>47610001</v>
      </c>
      <c r="B27688" t="s">
        <v>1556</v>
      </c>
      <c r="C27688" t="s">
        <v>8</v>
      </c>
      <c r="D27688" t="s">
        <v>2380</v>
      </c>
      <c r="E27688">
        <v>-1</v>
      </c>
    </row>
    <row r="27689" spans="1:5" x14ac:dyDescent="0.3">
      <c r="A27689">
        <v>47610001</v>
      </c>
      <c r="B27689" t="s">
        <v>1556</v>
      </c>
      <c r="C27689" t="s">
        <v>8</v>
      </c>
      <c r="D27689" t="s">
        <v>2381</v>
      </c>
      <c r="E27689">
        <v>0</v>
      </c>
    </row>
    <row r="27690" spans="1:5" x14ac:dyDescent="0.3">
      <c r="A27690">
        <v>47610001</v>
      </c>
      <c r="B27690" t="s">
        <v>1556</v>
      </c>
      <c r="C27690" t="s">
        <v>8</v>
      </c>
      <c r="D27690" t="s">
        <v>2382</v>
      </c>
      <c r="E27690">
        <v>-1</v>
      </c>
    </row>
    <row r="27691" spans="1:5" x14ac:dyDescent="0.3">
      <c r="A27691">
        <v>47610001</v>
      </c>
      <c r="B27691" t="s">
        <v>1556</v>
      </c>
      <c r="C27691" t="s">
        <v>8</v>
      </c>
      <c r="D27691" t="s">
        <v>2383</v>
      </c>
      <c r="E27691">
        <v>0</v>
      </c>
    </row>
    <row r="27692" spans="1:5" x14ac:dyDescent="0.3">
      <c r="A27692">
        <v>47610001</v>
      </c>
      <c r="B27692" t="s">
        <v>1556</v>
      </c>
      <c r="C27692" t="s">
        <v>8</v>
      </c>
      <c r="D27692" t="s">
        <v>2384</v>
      </c>
      <c r="E27692">
        <v>-1</v>
      </c>
    </row>
    <row r="27693" spans="1:5" x14ac:dyDescent="0.3">
      <c r="A27693">
        <v>47610001</v>
      </c>
      <c r="B27693" t="s">
        <v>1556</v>
      </c>
      <c r="C27693" t="s">
        <v>8</v>
      </c>
      <c r="D27693" t="s">
        <v>2385</v>
      </c>
      <c r="E27693">
        <v>-1</v>
      </c>
    </row>
    <row r="27694" spans="1:5" x14ac:dyDescent="0.3">
      <c r="A27694">
        <v>47610001</v>
      </c>
      <c r="B27694" t="s">
        <v>1556</v>
      </c>
      <c r="C27694" t="s">
        <v>8</v>
      </c>
      <c r="D27694" t="s">
        <v>2386</v>
      </c>
      <c r="E27694">
        <v>-2</v>
      </c>
    </row>
    <row r="27695" spans="1:5" x14ac:dyDescent="0.3">
      <c r="A27695">
        <v>47610001</v>
      </c>
      <c r="B27695" t="s">
        <v>1556</v>
      </c>
      <c r="C27695" t="s">
        <v>8</v>
      </c>
      <c r="D27695" t="s">
        <v>2387</v>
      </c>
      <c r="E27695">
        <v>0</v>
      </c>
    </row>
    <row r="27696" spans="1:5" x14ac:dyDescent="0.3">
      <c r="A27696">
        <v>47610001</v>
      </c>
      <c r="B27696" t="s">
        <v>1556</v>
      </c>
      <c r="C27696" t="s">
        <v>8</v>
      </c>
      <c r="D27696" t="s">
        <v>2388</v>
      </c>
      <c r="E27696">
        <v>-1</v>
      </c>
    </row>
    <row r="27697" spans="1:5" x14ac:dyDescent="0.3">
      <c r="A27697">
        <v>47610001</v>
      </c>
      <c r="B27697" t="s">
        <v>1556</v>
      </c>
      <c r="C27697" t="s">
        <v>8</v>
      </c>
      <c r="D27697" t="s">
        <v>2389</v>
      </c>
      <c r="E27697">
        <v>-1</v>
      </c>
    </row>
    <row r="27698" spans="1:5" x14ac:dyDescent="0.3">
      <c r="A27698">
        <v>47610001</v>
      </c>
      <c r="B27698" t="s">
        <v>1556</v>
      </c>
      <c r="C27698" t="s">
        <v>8</v>
      </c>
      <c r="D27698" t="s">
        <v>2390</v>
      </c>
      <c r="E27698">
        <v>-1</v>
      </c>
    </row>
    <row r="27699" spans="1:5" x14ac:dyDescent="0.3">
      <c r="A27699">
        <v>47610001</v>
      </c>
      <c r="B27699" t="s">
        <v>1556</v>
      </c>
      <c r="C27699" t="s">
        <v>8</v>
      </c>
      <c r="D27699" t="s">
        <v>2391</v>
      </c>
      <c r="E27699">
        <v>-3</v>
      </c>
    </row>
    <row r="27700" spans="1:5" x14ac:dyDescent="0.3">
      <c r="A27700">
        <v>47610001</v>
      </c>
      <c r="B27700" t="s">
        <v>1556</v>
      </c>
      <c r="C27700" t="s">
        <v>8</v>
      </c>
      <c r="D27700" t="s">
        <v>2392</v>
      </c>
      <c r="E27700">
        <v>0</v>
      </c>
    </row>
    <row r="27701" spans="1:5" x14ac:dyDescent="0.3">
      <c r="A27701">
        <v>47610001</v>
      </c>
      <c r="B27701" t="s">
        <v>1556</v>
      </c>
      <c r="C27701" t="s">
        <v>8</v>
      </c>
      <c r="D27701" t="s">
        <v>2393</v>
      </c>
      <c r="E27701">
        <v>0</v>
      </c>
    </row>
    <row r="27702" spans="1:5" x14ac:dyDescent="0.3">
      <c r="A27702">
        <v>47610001</v>
      </c>
      <c r="B27702" t="s">
        <v>1556</v>
      </c>
      <c r="C27702" t="s">
        <v>8</v>
      </c>
      <c r="D27702" t="s">
        <v>2394</v>
      </c>
      <c r="E27702">
        <v>0</v>
      </c>
    </row>
    <row r="27703" spans="1:5" x14ac:dyDescent="0.3">
      <c r="A27703">
        <v>47610001</v>
      </c>
      <c r="B27703" t="s">
        <v>1556</v>
      </c>
      <c r="C27703" t="s">
        <v>8</v>
      </c>
      <c r="D27703" t="s">
        <v>2395</v>
      </c>
      <c r="E27703">
        <v>0</v>
      </c>
    </row>
    <row r="27704" spans="1:5" x14ac:dyDescent="0.3">
      <c r="A27704">
        <v>47610001</v>
      </c>
      <c r="B27704" t="s">
        <v>1556</v>
      </c>
      <c r="C27704" t="s">
        <v>8</v>
      </c>
      <c r="D27704" t="s">
        <v>2396</v>
      </c>
      <c r="E27704">
        <v>0</v>
      </c>
    </row>
    <row r="27705" spans="1:5" x14ac:dyDescent="0.3">
      <c r="A27705">
        <v>47610001</v>
      </c>
      <c r="B27705" t="s">
        <v>1556</v>
      </c>
      <c r="C27705" t="s">
        <v>8</v>
      </c>
      <c r="D27705" t="s">
        <v>2397</v>
      </c>
      <c r="E27705">
        <v>0</v>
      </c>
    </row>
    <row r="27706" spans="1:5" x14ac:dyDescent="0.3">
      <c r="A27706">
        <v>47610001</v>
      </c>
      <c r="B27706" t="s">
        <v>1556</v>
      </c>
      <c r="C27706" t="s">
        <v>8</v>
      </c>
      <c r="D27706" t="s">
        <v>2398</v>
      </c>
      <c r="E27706">
        <v>0</v>
      </c>
    </row>
    <row r="27707" spans="1:5" x14ac:dyDescent="0.3">
      <c r="A27707">
        <v>47610001</v>
      </c>
      <c r="B27707" t="s">
        <v>1556</v>
      </c>
      <c r="C27707" t="s">
        <v>8</v>
      </c>
      <c r="D27707" t="s">
        <v>2399</v>
      </c>
      <c r="E27707">
        <v>0</v>
      </c>
    </row>
    <row r="27708" spans="1:5" x14ac:dyDescent="0.3">
      <c r="A27708">
        <v>47610001</v>
      </c>
      <c r="B27708" t="s">
        <v>1556</v>
      </c>
      <c r="C27708" t="s">
        <v>8</v>
      </c>
      <c r="D27708" t="s">
        <v>2400</v>
      </c>
      <c r="E27708">
        <v>0</v>
      </c>
    </row>
    <row r="27709" spans="1:5" x14ac:dyDescent="0.3">
      <c r="A27709">
        <v>47610001</v>
      </c>
      <c r="B27709" t="s">
        <v>1556</v>
      </c>
      <c r="C27709" t="s">
        <v>8</v>
      </c>
      <c r="D27709" t="s">
        <v>2401</v>
      </c>
      <c r="E27709">
        <v>0</v>
      </c>
    </row>
    <row r="27710" spans="1:5" x14ac:dyDescent="0.3">
      <c r="A27710">
        <v>47610001</v>
      </c>
      <c r="B27710" t="s">
        <v>1556</v>
      </c>
      <c r="C27710" t="s">
        <v>8</v>
      </c>
      <c r="D27710" t="s">
        <v>2402</v>
      </c>
      <c r="E27710">
        <v>0</v>
      </c>
    </row>
    <row r="27711" spans="1:5" x14ac:dyDescent="0.3">
      <c r="A27711">
        <v>47610001</v>
      </c>
      <c r="B27711" t="s">
        <v>1556</v>
      </c>
      <c r="C27711" t="s">
        <v>8</v>
      </c>
      <c r="D27711" t="s">
        <v>2403</v>
      </c>
      <c r="E27711">
        <v>0</v>
      </c>
    </row>
    <row r="27712" spans="1:5" x14ac:dyDescent="0.3">
      <c r="A27712">
        <v>47610001</v>
      </c>
      <c r="B27712" t="s">
        <v>1556</v>
      </c>
      <c r="C27712" t="s">
        <v>8</v>
      </c>
      <c r="D27712" t="s">
        <v>2404</v>
      </c>
      <c r="E27712">
        <v>-1</v>
      </c>
    </row>
    <row r="27713" spans="1:5" x14ac:dyDescent="0.3">
      <c r="A27713">
        <v>47610001</v>
      </c>
      <c r="B27713" t="s">
        <v>1556</v>
      </c>
      <c r="C27713" t="s">
        <v>8</v>
      </c>
      <c r="D27713" t="s">
        <v>2405</v>
      </c>
      <c r="E27713">
        <v>0</v>
      </c>
    </row>
    <row r="27714" spans="1:5" x14ac:dyDescent="0.3">
      <c r="A27714">
        <v>47610001</v>
      </c>
      <c r="B27714" t="s">
        <v>1556</v>
      </c>
      <c r="C27714" t="s">
        <v>8</v>
      </c>
      <c r="D27714" t="s">
        <v>2406</v>
      </c>
      <c r="E27714">
        <v>0</v>
      </c>
    </row>
    <row r="27715" spans="1:5" x14ac:dyDescent="0.3">
      <c r="A27715">
        <v>47610001</v>
      </c>
      <c r="B27715" t="s">
        <v>1556</v>
      </c>
      <c r="C27715" t="s">
        <v>8</v>
      </c>
      <c r="D27715" t="s">
        <v>2407</v>
      </c>
      <c r="E27715">
        <v>0</v>
      </c>
    </row>
    <row r="27716" spans="1:5" x14ac:dyDescent="0.3">
      <c r="A27716">
        <v>47610001</v>
      </c>
      <c r="B27716" t="s">
        <v>1556</v>
      </c>
      <c r="C27716" t="s">
        <v>8</v>
      </c>
      <c r="D27716" t="s">
        <v>2408</v>
      </c>
      <c r="E27716">
        <v>0</v>
      </c>
    </row>
    <row r="27717" spans="1:5" x14ac:dyDescent="0.3">
      <c r="A27717">
        <v>47610001</v>
      </c>
      <c r="B27717" t="s">
        <v>1556</v>
      </c>
      <c r="C27717" t="s">
        <v>8</v>
      </c>
      <c r="D27717" t="s">
        <v>2409</v>
      </c>
      <c r="E27717">
        <v>0</v>
      </c>
    </row>
    <row r="27718" spans="1:5" x14ac:dyDescent="0.3">
      <c r="A27718">
        <v>47610001</v>
      </c>
      <c r="B27718" t="s">
        <v>1556</v>
      </c>
      <c r="C27718" t="s">
        <v>8</v>
      </c>
      <c r="D27718" t="s">
        <v>2410</v>
      </c>
      <c r="E27718">
        <v>-2</v>
      </c>
    </row>
    <row r="27719" spans="1:5" x14ac:dyDescent="0.3">
      <c r="A27719">
        <v>47610001</v>
      </c>
      <c r="B27719" t="s">
        <v>1556</v>
      </c>
      <c r="C27719" t="s">
        <v>8</v>
      </c>
      <c r="D27719" t="s">
        <v>2411</v>
      </c>
      <c r="E27719">
        <v>0</v>
      </c>
    </row>
    <row r="27720" spans="1:5" x14ac:dyDescent="0.3">
      <c r="A27720">
        <v>47610001</v>
      </c>
      <c r="B27720" t="s">
        <v>1556</v>
      </c>
      <c r="C27720" t="s">
        <v>8</v>
      </c>
      <c r="D27720" t="s">
        <v>2412</v>
      </c>
      <c r="E27720">
        <v>0</v>
      </c>
    </row>
    <row r="27721" spans="1:5" x14ac:dyDescent="0.3">
      <c r="A27721">
        <v>47610001</v>
      </c>
      <c r="B27721" t="s">
        <v>1556</v>
      </c>
      <c r="C27721" t="s">
        <v>8</v>
      </c>
      <c r="D27721" t="s">
        <v>2413</v>
      </c>
      <c r="E27721">
        <v>0</v>
      </c>
    </row>
    <row r="27722" spans="1:5" x14ac:dyDescent="0.3">
      <c r="A27722">
        <v>50070018</v>
      </c>
      <c r="B27722" t="s">
        <v>1558</v>
      </c>
      <c r="C27722" t="s">
        <v>130</v>
      </c>
      <c r="D27722" t="s">
        <v>2378</v>
      </c>
      <c r="E27722">
        <v>0</v>
      </c>
    </row>
    <row r="27723" spans="1:5" x14ac:dyDescent="0.3">
      <c r="A27723">
        <v>50070018</v>
      </c>
      <c r="B27723" t="s">
        <v>1558</v>
      </c>
      <c r="C27723" t="s">
        <v>130</v>
      </c>
      <c r="D27723" t="s">
        <v>2379</v>
      </c>
      <c r="E27723">
        <v>0</v>
      </c>
    </row>
    <row r="27724" spans="1:5" x14ac:dyDescent="0.3">
      <c r="A27724">
        <v>50070018</v>
      </c>
      <c r="B27724" t="s">
        <v>1558</v>
      </c>
      <c r="C27724" t="s">
        <v>130</v>
      </c>
      <c r="D27724" t="s">
        <v>2380</v>
      </c>
      <c r="E27724">
        <v>0</v>
      </c>
    </row>
    <row r="27725" spans="1:5" x14ac:dyDescent="0.3">
      <c r="A27725">
        <v>50070018</v>
      </c>
      <c r="B27725" t="s">
        <v>1558</v>
      </c>
      <c r="C27725" t="s">
        <v>130</v>
      </c>
      <c r="D27725" t="s">
        <v>2381</v>
      </c>
      <c r="E27725">
        <v>0</v>
      </c>
    </row>
    <row r="27726" spans="1:5" x14ac:dyDescent="0.3">
      <c r="A27726">
        <v>50070018</v>
      </c>
      <c r="B27726" t="s">
        <v>1558</v>
      </c>
      <c r="C27726" t="s">
        <v>130</v>
      </c>
      <c r="D27726" t="s">
        <v>2382</v>
      </c>
      <c r="E27726">
        <v>0</v>
      </c>
    </row>
    <row r="27727" spans="1:5" x14ac:dyDescent="0.3">
      <c r="A27727">
        <v>50070018</v>
      </c>
      <c r="B27727" t="s">
        <v>1558</v>
      </c>
      <c r="C27727" t="s">
        <v>130</v>
      </c>
      <c r="D27727" t="s">
        <v>2383</v>
      </c>
      <c r="E27727">
        <v>0</v>
      </c>
    </row>
    <row r="27728" spans="1:5" x14ac:dyDescent="0.3">
      <c r="A27728">
        <v>50070018</v>
      </c>
      <c r="B27728" t="s">
        <v>1558</v>
      </c>
      <c r="C27728" t="s">
        <v>130</v>
      </c>
      <c r="D27728" t="s">
        <v>2384</v>
      </c>
      <c r="E27728">
        <v>-25</v>
      </c>
    </row>
    <row r="27729" spans="1:5" x14ac:dyDescent="0.3">
      <c r="A27729">
        <v>50070018</v>
      </c>
      <c r="B27729" t="s">
        <v>1558</v>
      </c>
      <c r="C27729" t="s">
        <v>130</v>
      </c>
      <c r="D27729" t="s">
        <v>2385</v>
      </c>
      <c r="E27729">
        <v>0</v>
      </c>
    </row>
    <row r="27730" spans="1:5" x14ac:dyDescent="0.3">
      <c r="A27730">
        <v>50070018</v>
      </c>
      <c r="B27730" t="s">
        <v>1558</v>
      </c>
      <c r="C27730" t="s">
        <v>130</v>
      </c>
      <c r="D27730" t="s">
        <v>2386</v>
      </c>
      <c r="E27730">
        <v>0</v>
      </c>
    </row>
    <row r="27731" spans="1:5" x14ac:dyDescent="0.3">
      <c r="A27731">
        <v>50070018</v>
      </c>
      <c r="B27731" t="s">
        <v>1558</v>
      </c>
      <c r="C27731" t="s">
        <v>130</v>
      </c>
      <c r="D27731" t="s">
        <v>2387</v>
      </c>
      <c r="E27731">
        <v>0</v>
      </c>
    </row>
    <row r="27732" spans="1:5" x14ac:dyDescent="0.3">
      <c r="A27732">
        <v>50070018</v>
      </c>
      <c r="B27732" t="s">
        <v>1558</v>
      </c>
      <c r="C27732" t="s">
        <v>130</v>
      </c>
      <c r="D27732" t="s">
        <v>2388</v>
      </c>
      <c r="E27732">
        <v>0</v>
      </c>
    </row>
    <row r="27733" spans="1:5" x14ac:dyDescent="0.3">
      <c r="A27733">
        <v>50070018</v>
      </c>
      <c r="B27733" t="s">
        <v>1558</v>
      </c>
      <c r="C27733" t="s">
        <v>130</v>
      </c>
      <c r="D27733" t="s">
        <v>2389</v>
      </c>
      <c r="E27733">
        <v>0</v>
      </c>
    </row>
    <row r="27734" spans="1:5" x14ac:dyDescent="0.3">
      <c r="A27734">
        <v>50070018</v>
      </c>
      <c r="B27734" t="s">
        <v>1558</v>
      </c>
      <c r="C27734" t="s">
        <v>130</v>
      </c>
      <c r="D27734" t="s">
        <v>2390</v>
      </c>
      <c r="E27734">
        <v>-20</v>
      </c>
    </row>
    <row r="27735" spans="1:5" x14ac:dyDescent="0.3">
      <c r="A27735">
        <v>50070018</v>
      </c>
      <c r="B27735" t="s">
        <v>1558</v>
      </c>
      <c r="C27735" t="s">
        <v>130</v>
      </c>
      <c r="D27735" t="s">
        <v>2391</v>
      </c>
      <c r="E27735">
        <v>0</v>
      </c>
    </row>
    <row r="27736" spans="1:5" x14ac:dyDescent="0.3">
      <c r="A27736">
        <v>50070018</v>
      </c>
      <c r="B27736" t="s">
        <v>1558</v>
      </c>
      <c r="C27736" t="s">
        <v>130</v>
      </c>
      <c r="D27736" t="s">
        <v>2392</v>
      </c>
      <c r="E27736">
        <v>0</v>
      </c>
    </row>
    <row r="27737" spans="1:5" x14ac:dyDescent="0.3">
      <c r="A27737">
        <v>50070018</v>
      </c>
      <c r="B27737" t="s">
        <v>1558</v>
      </c>
      <c r="C27737" t="s">
        <v>130</v>
      </c>
      <c r="D27737" t="s">
        <v>2393</v>
      </c>
      <c r="E27737">
        <v>0</v>
      </c>
    </row>
    <row r="27738" spans="1:5" x14ac:dyDescent="0.3">
      <c r="A27738">
        <v>50070018</v>
      </c>
      <c r="B27738" t="s">
        <v>1558</v>
      </c>
      <c r="C27738" t="s">
        <v>130</v>
      </c>
      <c r="D27738" t="s">
        <v>2394</v>
      </c>
      <c r="E27738">
        <v>-20</v>
      </c>
    </row>
    <row r="27739" spans="1:5" x14ac:dyDescent="0.3">
      <c r="A27739">
        <v>50070018</v>
      </c>
      <c r="B27739" t="s">
        <v>1558</v>
      </c>
      <c r="C27739" t="s">
        <v>130</v>
      </c>
      <c r="D27739" t="s">
        <v>2395</v>
      </c>
      <c r="E27739">
        <v>-20</v>
      </c>
    </row>
    <row r="27740" spans="1:5" x14ac:dyDescent="0.3">
      <c r="A27740">
        <v>50070018</v>
      </c>
      <c r="B27740" t="s">
        <v>1558</v>
      </c>
      <c r="C27740" t="s">
        <v>130</v>
      </c>
      <c r="D27740" t="s">
        <v>2396</v>
      </c>
      <c r="E27740">
        <v>-50</v>
      </c>
    </row>
    <row r="27741" spans="1:5" x14ac:dyDescent="0.3">
      <c r="A27741">
        <v>50070018</v>
      </c>
      <c r="B27741" t="s">
        <v>1558</v>
      </c>
      <c r="C27741" t="s">
        <v>130</v>
      </c>
      <c r="D27741" t="s">
        <v>2397</v>
      </c>
      <c r="E27741">
        <v>0</v>
      </c>
    </row>
    <row r="27742" spans="1:5" x14ac:dyDescent="0.3">
      <c r="A27742">
        <v>50070018</v>
      </c>
      <c r="B27742" t="s">
        <v>1558</v>
      </c>
      <c r="C27742" t="s">
        <v>130</v>
      </c>
      <c r="D27742" t="s">
        <v>2398</v>
      </c>
      <c r="E27742">
        <v>0</v>
      </c>
    </row>
    <row r="27743" spans="1:5" x14ac:dyDescent="0.3">
      <c r="A27743">
        <v>50070018</v>
      </c>
      <c r="B27743" t="s">
        <v>1558</v>
      </c>
      <c r="C27743" t="s">
        <v>130</v>
      </c>
      <c r="D27743" t="s">
        <v>2399</v>
      </c>
      <c r="E27743">
        <v>0</v>
      </c>
    </row>
    <row r="27744" spans="1:5" x14ac:dyDescent="0.3">
      <c r="A27744">
        <v>50070018</v>
      </c>
      <c r="B27744" t="s">
        <v>1558</v>
      </c>
      <c r="C27744" t="s">
        <v>130</v>
      </c>
      <c r="D27744" t="s">
        <v>2400</v>
      </c>
      <c r="E27744">
        <v>0</v>
      </c>
    </row>
    <row r="27745" spans="1:5" x14ac:dyDescent="0.3">
      <c r="A27745">
        <v>50070018</v>
      </c>
      <c r="B27745" t="s">
        <v>1558</v>
      </c>
      <c r="C27745" t="s">
        <v>130</v>
      </c>
      <c r="D27745" t="s">
        <v>2401</v>
      </c>
      <c r="E27745">
        <v>0</v>
      </c>
    </row>
    <row r="27746" spans="1:5" x14ac:dyDescent="0.3">
      <c r="A27746">
        <v>50070018</v>
      </c>
      <c r="B27746" t="s">
        <v>1558</v>
      </c>
      <c r="C27746" t="s">
        <v>130</v>
      </c>
      <c r="D27746" t="s">
        <v>2402</v>
      </c>
      <c r="E27746">
        <v>0</v>
      </c>
    </row>
    <row r="27747" spans="1:5" x14ac:dyDescent="0.3">
      <c r="A27747">
        <v>50070018</v>
      </c>
      <c r="B27747" t="s">
        <v>1558</v>
      </c>
      <c r="C27747" t="s">
        <v>130</v>
      </c>
      <c r="D27747" t="s">
        <v>2403</v>
      </c>
      <c r="E27747">
        <v>0</v>
      </c>
    </row>
    <row r="27748" spans="1:5" x14ac:dyDescent="0.3">
      <c r="A27748">
        <v>50070018</v>
      </c>
      <c r="B27748" t="s">
        <v>1558</v>
      </c>
      <c r="C27748" t="s">
        <v>130</v>
      </c>
      <c r="D27748" t="s">
        <v>2404</v>
      </c>
      <c r="E27748">
        <v>0</v>
      </c>
    </row>
    <row r="27749" spans="1:5" x14ac:dyDescent="0.3">
      <c r="A27749">
        <v>50070018</v>
      </c>
      <c r="B27749" t="s">
        <v>1558</v>
      </c>
      <c r="C27749" t="s">
        <v>130</v>
      </c>
      <c r="D27749" t="s">
        <v>2405</v>
      </c>
      <c r="E27749">
        <v>0</v>
      </c>
    </row>
    <row r="27750" spans="1:5" x14ac:dyDescent="0.3">
      <c r="A27750">
        <v>50070018</v>
      </c>
      <c r="B27750" t="s">
        <v>1558</v>
      </c>
      <c r="C27750" t="s">
        <v>130</v>
      </c>
      <c r="D27750" t="s">
        <v>2406</v>
      </c>
      <c r="E27750">
        <v>0</v>
      </c>
    </row>
    <row r="27751" spans="1:5" x14ac:dyDescent="0.3">
      <c r="A27751">
        <v>50070018</v>
      </c>
      <c r="B27751" t="s">
        <v>1558</v>
      </c>
      <c r="C27751" t="s">
        <v>130</v>
      </c>
      <c r="D27751" t="s">
        <v>2407</v>
      </c>
      <c r="E27751">
        <v>0</v>
      </c>
    </row>
    <row r="27752" spans="1:5" x14ac:dyDescent="0.3">
      <c r="A27752">
        <v>50070018</v>
      </c>
      <c r="B27752" t="s">
        <v>1558</v>
      </c>
      <c r="C27752" t="s">
        <v>130</v>
      </c>
      <c r="D27752" t="s">
        <v>2408</v>
      </c>
      <c r="E27752">
        <v>0</v>
      </c>
    </row>
    <row r="27753" spans="1:5" x14ac:dyDescent="0.3">
      <c r="A27753">
        <v>50070018</v>
      </c>
      <c r="B27753" t="s">
        <v>1558</v>
      </c>
      <c r="C27753" t="s">
        <v>130</v>
      </c>
      <c r="D27753" t="s">
        <v>2409</v>
      </c>
      <c r="E27753">
        <v>0</v>
      </c>
    </row>
    <row r="27754" spans="1:5" x14ac:dyDescent="0.3">
      <c r="A27754">
        <v>50070018</v>
      </c>
      <c r="B27754" t="s">
        <v>1558</v>
      </c>
      <c r="C27754" t="s">
        <v>130</v>
      </c>
      <c r="D27754" t="s">
        <v>2410</v>
      </c>
      <c r="E27754">
        <v>-20</v>
      </c>
    </row>
    <row r="27755" spans="1:5" x14ac:dyDescent="0.3">
      <c r="A27755">
        <v>50070018</v>
      </c>
      <c r="B27755" t="s">
        <v>1558</v>
      </c>
      <c r="C27755" t="s">
        <v>130</v>
      </c>
      <c r="D27755" t="s">
        <v>2411</v>
      </c>
      <c r="E27755">
        <v>0</v>
      </c>
    </row>
    <row r="27756" spans="1:5" x14ac:dyDescent="0.3">
      <c r="A27756">
        <v>50070018</v>
      </c>
      <c r="B27756" t="s">
        <v>1558</v>
      </c>
      <c r="C27756" t="s">
        <v>130</v>
      </c>
      <c r="D27756" t="s">
        <v>2412</v>
      </c>
      <c r="E27756">
        <v>0</v>
      </c>
    </row>
    <row r="27757" spans="1:5" x14ac:dyDescent="0.3">
      <c r="A27757">
        <v>50070018</v>
      </c>
      <c r="B27757" t="s">
        <v>1558</v>
      </c>
      <c r="C27757" t="s">
        <v>130</v>
      </c>
      <c r="D27757" t="s">
        <v>2413</v>
      </c>
      <c r="E27757">
        <v>0</v>
      </c>
    </row>
    <row r="27758" spans="1:5" x14ac:dyDescent="0.3">
      <c r="A27758">
        <v>65050090</v>
      </c>
      <c r="B27758" t="s">
        <v>1560</v>
      </c>
      <c r="C27758" t="s">
        <v>8</v>
      </c>
      <c r="D27758" t="s">
        <v>2378</v>
      </c>
      <c r="E27758">
        <v>0</v>
      </c>
    </row>
    <row r="27759" spans="1:5" x14ac:dyDescent="0.3">
      <c r="A27759">
        <v>65050090</v>
      </c>
      <c r="B27759" t="s">
        <v>1560</v>
      </c>
      <c r="C27759" t="s">
        <v>8</v>
      </c>
      <c r="D27759" t="s">
        <v>2379</v>
      </c>
      <c r="E27759">
        <v>0</v>
      </c>
    </row>
    <row r="27760" spans="1:5" x14ac:dyDescent="0.3">
      <c r="A27760">
        <v>65050090</v>
      </c>
      <c r="B27760" t="s">
        <v>1560</v>
      </c>
      <c r="C27760" t="s">
        <v>8</v>
      </c>
      <c r="D27760" t="s">
        <v>2380</v>
      </c>
      <c r="E27760">
        <v>0</v>
      </c>
    </row>
    <row r="27761" spans="1:5" x14ac:dyDescent="0.3">
      <c r="A27761">
        <v>65050090</v>
      </c>
      <c r="B27761" t="s">
        <v>1560</v>
      </c>
      <c r="C27761" t="s">
        <v>8</v>
      </c>
      <c r="D27761" t="s">
        <v>2381</v>
      </c>
      <c r="E27761">
        <v>-2</v>
      </c>
    </row>
    <row r="27762" spans="1:5" x14ac:dyDescent="0.3">
      <c r="A27762">
        <v>65050090</v>
      </c>
      <c r="B27762" t="s">
        <v>1560</v>
      </c>
      <c r="C27762" t="s">
        <v>8</v>
      </c>
      <c r="D27762" t="s">
        <v>2382</v>
      </c>
      <c r="E27762">
        <v>-5</v>
      </c>
    </row>
    <row r="27763" spans="1:5" x14ac:dyDescent="0.3">
      <c r="A27763">
        <v>65050090</v>
      </c>
      <c r="B27763" t="s">
        <v>1560</v>
      </c>
      <c r="C27763" t="s">
        <v>8</v>
      </c>
      <c r="D27763" t="s">
        <v>2383</v>
      </c>
      <c r="E27763">
        <v>0</v>
      </c>
    </row>
    <row r="27764" spans="1:5" x14ac:dyDescent="0.3">
      <c r="A27764">
        <v>65050090</v>
      </c>
      <c r="B27764" t="s">
        <v>1560</v>
      </c>
      <c r="C27764" t="s">
        <v>8</v>
      </c>
      <c r="D27764" t="s">
        <v>2384</v>
      </c>
      <c r="E27764">
        <v>0</v>
      </c>
    </row>
    <row r="27765" spans="1:5" x14ac:dyDescent="0.3">
      <c r="A27765">
        <v>65050090</v>
      </c>
      <c r="B27765" t="s">
        <v>1560</v>
      </c>
      <c r="C27765" t="s">
        <v>8</v>
      </c>
      <c r="D27765" t="s">
        <v>2385</v>
      </c>
      <c r="E27765">
        <v>-2</v>
      </c>
    </row>
    <row r="27766" spans="1:5" x14ac:dyDescent="0.3">
      <c r="A27766">
        <v>65050090</v>
      </c>
      <c r="B27766" t="s">
        <v>1560</v>
      </c>
      <c r="C27766" t="s">
        <v>8</v>
      </c>
      <c r="D27766" t="s">
        <v>2386</v>
      </c>
      <c r="E27766">
        <v>0</v>
      </c>
    </row>
    <row r="27767" spans="1:5" x14ac:dyDescent="0.3">
      <c r="A27767">
        <v>65050090</v>
      </c>
      <c r="B27767" t="s">
        <v>1560</v>
      </c>
      <c r="C27767" t="s">
        <v>8</v>
      </c>
      <c r="D27767" t="s">
        <v>2387</v>
      </c>
      <c r="E27767">
        <v>0</v>
      </c>
    </row>
    <row r="27768" spans="1:5" x14ac:dyDescent="0.3">
      <c r="A27768">
        <v>65050090</v>
      </c>
      <c r="B27768" t="s">
        <v>1560</v>
      </c>
      <c r="C27768" t="s">
        <v>8</v>
      </c>
      <c r="D27768" t="s">
        <v>2388</v>
      </c>
      <c r="E27768">
        <v>0</v>
      </c>
    </row>
    <row r="27769" spans="1:5" x14ac:dyDescent="0.3">
      <c r="A27769">
        <v>65050090</v>
      </c>
      <c r="B27769" t="s">
        <v>1560</v>
      </c>
      <c r="C27769" t="s">
        <v>8</v>
      </c>
      <c r="D27769" t="s">
        <v>2389</v>
      </c>
      <c r="E27769">
        <v>-2</v>
      </c>
    </row>
    <row r="27770" spans="1:5" x14ac:dyDescent="0.3">
      <c r="A27770">
        <v>65050090</v>
      </c>
      <c r="B27770" t="s">
        <v>1560</v>
      </c>
      <c r="C27770" t="s">
        <v>8</v>
      </c>
      <c r="D27770" t="s">
        <v>2390</v>
      </c>
      <c r="E27770">
        <v>0</v>
      </c>
    </row>
    <row r="27771" spans="1:5" x14ac:dyDescent="0.3">
      <c r="A27771">
        <v>65050090</v>
      </c>
      <c r="B27771" t="s">
        <v>1560</v>
      </c>
      <c r="C27771" t="s">
        <v>8</v>
      </c>
      <c r="D27771" t="s">
        <v>2391</v>
      </c>
      <c r="E27771">
        <v>0</v>
      </c>
    </row>
    <row r="27772" spans="1:5" x14ac:dyDescent="0.3">
      <c r="A27772">
        <v>65050090</v>
      </c>
      <c r="B27772" t="s">
        <v>1560</v>
      </c>
      <c r="C27772" t="s">
        <v>8</v>
      </c>
      <c r="D27772" t="s">
        <v>2392</v>
      </c>
      <c r="E27772">
        <v>0</v>
      </c>
    </row>
    <row r="27773" spans="1:5" x14ac:dyDescent="0.3">
      <c r="A27773">
        <v>65050090</v>
      </c>
      <c r="B27773" t="s">
        <v>1560</v>
      </c>
      <c r="C27773" t="s">
        <v>8</v>
      </c>
      <c r="D27773" t="s">
        <v>2393</v>
      </c>
      <c r="E27773">
        <v>0</v>
      </c>
    </row>
    <row r="27774" spans="1:5" x14ac:dyDescent="0.3">
      <c r="A27774">
        <v>65050090</v>
      </c>
      <c r="B27774" t="s">
        <v>1560</v>
      </c>
      <c r="C27774" t="s">
        <v>8</v>
      </c>
      <c r="D27774" t="s">
        <v>2394</v>
      </c>
      <c r="E27774">
        <v>0</v>
      </c>
    </row>
    <row r="27775" spans="1:5" x14ac:dyDescent="0.3">
      <c r="A27775">
        <v>65050090</v>
      </c>
      <c r="B27775" t="s">
        <v>1560</v>
      </c>
      <c r="C27775" t="s">
        <v>8</v>
      </c>
      <c r="D27775" t="s">
        <v>2395</v>
      </c>
      <c r="E27775">
        <v>0</v>
      </c>
    </row>
    <row r="27776" spans="1:5" x14ac:dyDescent="0.3">
      <c r="A27776">
        <v>65050090</v>
      </c>
      <c r="B27776" t="s">
        <v>1560</v>
      </c>
      <c r="C27776" t="s">
        <v>8</v>
      </c>
      <c r="D27776" t="s">
        <v>2396</v>
      </c>
      <c r="E27776">
        <v>-2</v>
      </c>
    </row>
    <row r="27777" spans="1:5" x14ac:dyDescent="0.3">
      <c r="A27777">
        <v>65050090</v>
      </c>
      <c r="B27777" t="s">
        <v>1560</v>
      </c>
      <c r="C27777" t="s">
        <v>8</v>
      </c>
      <c r="D27777" t="s">
        <v>2397</v>
      </c>
      <c r="E27777">
        <v>0</v>
      </c>
    </row>
    <row r="27778" spans="1:5" x14ac:dyDescent="0.3">
      <c r="A27778">
        <v>65050090</v>
      </c>
      <c r="B27778" t="s">
        <v>1560</v>
      </c>
      <c r="C27778" t="s">
        <v>8</v>
      </c>
      <c r="D27778" t="s">
        <v>2398</v>
      </c>
      <c r="E27778">
        <v>0</v>
      </c>
    </row>
    <row r="27779" spans="1:5" x14ac:dyDescent="0.3">
      <c r="A27779">
        <v>65050090</v>
      </c>
      <c r="B27779" t="s">
        <v>1560</v>
      </c>
      <c r="C27779" t="s">
        <v>8</v>
      </c>
      <c r="D27779" t="s">
        <v>2399</v>
      </c>
      <c r="E27779">
        <v>0</v>
      </c>
    </row>
    <row r="27780" spans="1:5" x14ac:dyDescent="0.3">
      <c r="A27780">
        <v>65050090</v>
      </c>
      <c r="B27780" t="s">
        <v>1560</v>
      </c>
      <c r="C27780" t="s">
        <v>8</v>
      </c>
      <c r="D27780" t="s">
        <v>2400</v>
      </c>
      <c r="E27780">
        <v>0</v>
      </c>
    </row>
    <row r="27781" spans="1:5" x14ac:dyDescent="0.3">
      <c r="A27781">
        <v>65050090</v>
      </c>
      <c r="B27781" t="s">
        <v>1560</v>
      </c>
      <c r="C27781" t="s">
        <v>8</v>
      </c>
      <c r="D27781" t="s">
        <v>2401</v>
      </c>
      <c r="E27781">
        <v>0</v>
      </c>
    </row>
    <row r="27782" spans="1:5" x14ac:dyDescent="0.3">
      <c r="A27782">
        <v>65050090</v>
      </c>
      <c r="B27782" t="s">
        <v>1560</v>
      </c>
      <c r="C27782" t="s">
        <v>8</v>
      </c>
      <c r="D27782" t="s">
        <v>2402</v>
      </c>
      <c r="E27782">
        <v>0</v>
      </c>
    </row>
    <row r="27783" spans="1:5" x14ac:dyDescent="0.3">
      <c r="A27783">
        <v>65050090</v>
      </c>
      <c r="B27783" t="s">
        <v>1560</v>
      </c>
      <c r="C27783" t="s">
        <v>8</v>
      </c>
      <c r="D27783" t="s">
        <v>2403</v>
      </c>
      <c r="E27783">
        <v>-4</v>
      </c>
    </row>
    <row r="27784" spans="1:5" x14ac:dyDescent="0.3">
      <c r="A27784">
        <v>65050090</v>
      </c>
      <c r="B27784" t="s">
        <v>1560</v>
      </c>
      <c r="C27784" t="s">
        <v>8</v>
      </c>
      <c r="D27784" t="s">
        <v>2404</v>
      </c>
      <c r="E27784">
        <v>-2</v>
      </c>
    </row>
    <row r="27785" spans="1:5" x14ac:dyDescent="0.3">
      <c r="A27785">
        <v>65050090</v>
      </c>
      <c r="B27785" t="s">
        <v>1560</v>
      </c>
      <c r="C27785" t="s">
        <v>8</v>
      </c>
      <c r="D27785" t="s">
        <v>2405</v>
      </c>
      <c r="E27785">
        <v>-2</v>
      </c>
    </row>
    <row r="27786" spans="1:5" x14ac:dyDescent="0.3">
      <c r="A27786">
        <v>65050090</v>
      </c>
      <c r="B27786" t="s">
        <v>1560</v>
      </c>
      <c r="C27786" t="s">
        <v>8</v>
      </c>
      <c r="D27786" t="s">
        <v>2406</v>
      </c>
      <c r="E27786">
        <v>0</v>
      </c>
    </row>
    <row r="27787" spans="1:5" x14ac:dyDescent="0.3">
      <c r="A27787">
        <v>65050090</v>
      </c>
      <c r="B27787" t="s">
        <v>1560</v>
      </c>
      <c r="C27787" t="s">
        <v>8</v>
      </c>
      <c r="D27787" t="s">
        <v>2407</v>
      </c>
      <c r="E27787">
        <v>0</v>
      </c>
    </row>
    <row r="27788" spans="1:5" x14ac:dyDescent="0.3">
      <c r="A27788">
        <v>65050090</v>
      </c>
      <c r="B27788" t="s">
        <v>1560</v>
      </c>
      <c r="C27788" t="s">
        <v>8</v>
      </c>
      <c r="D27788" t="s">
        <v>2408</v>
      </c>
      <c r="E27788">
        <v>0</v>
      </c>
    </row>
    <row r="27789" spans="1:5" x14ac:dyDescent="0.3">
      <c r="A27789">
        <v>65050090</v>
      </c>
      <c r="B27789" t="s">
        <v>1560</v>
      </c>
      <c r="C27789" t="s">
        <v>8</v>
      </c>
      <c r="D27789" t="s">
        <v>2409</v>
      </c>
      <c r="E27789">
        <v>0</v>
      </c>
    </row>
    <row r="27790" spans="1:5" x14ac:dyDescent="0.3">
      <c r="A27790">
        <v>65050090</v>
      </c>
      <c r="B27790" t="s">
        <v>1560</v>
      </c>
      <c r="C27790" t="s">
        <v>8</v>
      </c>
      <c r="D27790" t="s">
        <v>2410</v>
      </c>
      <c r="E27790">
        <v>-4</v>
      </c>
    </row>
    <row r="27791" spans="1:5" x14ac:dyDescent="0.3">
      <c r="A27791">
        <v>65050090</v>
      </c>
      <c r="B27791" t="s">
        <v>1560</v>
      </c>
      <c r="C27791" t="s">
        <v>8</v>
      </c>
      <c r="D27791" t="s">
        <v>2411</v>
      </c>
      <c r="E27791">
        <v>-2</v>
      </c>
    </row>
    <row r="27792" spans="1:5" x14ac:dyDescent="0.3">
      <c r="A27792">
        <v>65050090</v>
      </c>
      <c r="B27792" t="s">
        <v>1560</v>
      </c>
      <c r="C27792" t="s">
        <v>8</v>
      </c>
      <c r="D27792" t="s">
        <v>2412</v>
      </c>
      <c r="E27792">
        <v>0</v>
      </c>
    </row>
    <row r="27793" spans="1:5" x14ac:dyDescent="0.3">
      <c r="A27793">
        <v>65050090</v>
      </c>
      <c r="B27793" t="s">
        <v>1560</v>
      </c>
      <c r="C27793" t="s">
        <v>8</v>
      </c>
      <c r="D27793" t="s">
        <v>2413</v>
      </c>
      <c r="E27793">
        <v>-4</v>
      </c>
    </row>
    <row r="27794" spans="1:5" x14ac:dyDescent="0.3">
      <c r="A27794">
        <v>23320014</v>
      </c>
      <c r="B27794" t="s">
        <v>1562</v>
      </c>
      <c r="C27794" t="s">
        <v>8</v>
      </c>
      <c r="D27794" t="s">
        <v>2378</v>
      </c>
      <c r="E27794">
        <v>0</v>
      </c>
    </row>
    <row r="27795" spans="1:5" x14ac:dyDescent="0.3">
      <c r="A27795">
        <v>23320014</v>
      </c>
      <c r="B27795" t="s">
        <v>1562</v>
      </c>
      <c r="C27795" t="s">
        <v>8</v>
      </c>
      <c r="D27795" t="s">
        <v>2379</v>
      </c>
      <c r="E27795">
        <v>0</v>
      </c>
    </row>
    <row r="27796" spans="1:5" x14ac:dyDescent="0.3">
      <c r="A27796">
        <v>23320014</v>
      </c>
      <c r="B27796" t="s">
        <v>1562</v>
      </c>
      <c r="C27796" t="s">
        <v>8</v>
      </c>
      <c r="D27796" t="s">
        <v>2380</v>
      </c>
      <c r="E27796">
        <v>-6</v>
      </c>
    </row>
    <row r="27797" spans="1:5" x14ac:dyDescent="0.3">
      <c r="A27797">
        <v>23320014</v>
      </c>
      <c r="B27797" t="s">
        <v>1562</v>
      </c>
      <c r="C27797" t="s">
        <v>8</v>
      </c>
      <c r="D27797" t="s">
        <v>2381</v>
      </c>
      <c r="E27797">
        <v>0</v>
      </c>
    </row>
    <row r="27798" spans="1:5" x14ac:dyDescent="0.3">
      <c r="A27798">
        <v>23320014</v>
      </c>
      <c r="B27798" t="s">
        <v>1562</v>
      </c>
      <c r="C27798" t="s">
        <v>8</v>
      </c>
      <c r="D27798" t="s">
        <v>2382</v>
      </c>
      <c r="E27798">
        <v>0</v>
      </c>
    </row>
    <row r="27799" spans="1:5" x14ac:dyDescent="0.3">
      <c r="A27799">
        <v>23320014</v>
      </c>
      <c r="B27799" t="s">
        <v>1562</v>
      </c>
      <c r="C27799" t="s">
        <v>8</v>
      </c>
      <c r="D27799" t="s">
        <v>2383</v>
      </c>
      <c r="E27799">
        <v>0</v>
      </c>
    </row>
    <row r="27800" spans="1:5" x14ac:dyDescent="0.3">
      <c r="A27800">
        <v>23320014</v>
      </c>
      <c r="B27800" t="s">
        <v>1562</v>
      </c>
      <c r="C27800" t="s">
        <v>8</v>
      </c>
      <c r="D27800" t="s">
        <v>2384</v>
      </c>
      <c r="E27800">
        <v>0</v>
      </c>
    </row>
    <row r="27801" spans="1:5" x14ac:dyDescent="0.3">
      <c r="A27801">
        <v>23320014</v>
      </c>
      <c r="B27801" t="s">
        <v>1562</v>
      </c>
      <c r="C27801" t="s">
        <v>8</v>
      </c>
      <c r="D27801" t="s">
        <v>2385</v>
      </c>
      <c r="E27801">
        <v>0</v>
      </c>
    </row>
    <row r="27802" spans="1:5" x14ac:dyDescent="0.3">
      <c r="A27802">
        <v>23320014</v>
      </c>
      <c r="B27802" t="s">
        <v>1562</v>
      </c>
      <c r="C27802" t="s">
        <v>8</v>
      </c>
      <c r="D27802" t="s">
        <v>2386</v>
      </c>
      <c r="E27802">
        <v>0</v>
      </c>
    </row>
    <row r="27803" spans="1:5" x14ac:dyDescent="0.3">
      <c r="A27803">
        <v>23320014</v>
      </c>
      <c r="B27803" t="s">
        <v>1562</v>
      </c>
      <c r="C27803" t="s">
        <v>8</v>
      </c>
      <c r="D27803" t="s">
        <v>2387</v>
      </c>
      <c r="E27803">
        <v>0</v>
      </c>
    </row>
    <row r="27804" spans="1:5" x14ac:dyDescent="0.3">
      <c r="A27804">
        <v>23320014</v>
      </c>
      <c r="B27804" t="s">
        <v>1562</v>
      </c>
      <c r="C27804" t="s">
        <v>8</v>
      </c>
      <c r="D27804" t="s">
        <v>2388</v>
      </c>
      <c r="E27804">
        <v>0</v>
      </c>
    </row>
    <row r="27805" spans="1:5" x14ac:dyDescent="0.3">
      <c r="A27805">
        <v>23320014</v>
      </c>
      <c r="B27805" t="s">
        <v>1562</v>
      </c>
      <c r="C27805" t="s">
        <v>8</v>
      </c>
      <c r="D27805" t="s">
        <v>2389</v>
      </c>
      <c r="E27805">
        <v>0</v>
      </c>
    </row>
    <row r="27806" spans="1:5" x14ac:dyDescent="0.3">
      <c r="A27806">
        <v>23320014</v>
      </c>
      <c r="B27806" t="s">
        <v>1562</v>
      </c>
      <c r="C27806" t="s">
        <v>8</v>
      </c>
      <c r="D27806" t="s">
        <v>2390</v>
      </c>
      <c r="E27806">
        <v>0</v>
      </c>
    </row>
    <row r="27807" spans="1:5" x14ac:dyDescent="0.3">
      <c r="A27807">
        <v>23320014</v>
      </c>
      <c r="B27807" t="s">
        <v>1562</v>
      </c>
      <c r="C27807" t="s">
        <v>8</v>
      </c>
      <c r="D27807" t="s">
        <v>2391</v>
      </c>
      <c r="E27807">
        <v>0</v>
      </c>
    </row>
    <row r="27808" spans="1:5" x14ac:dyDescent="0.3">
      <c r="A27808">
        <v>23320014</v>
      </c>
      <c r="B27808" t="s">
        <v>1562</v>
      </c>
      <c r="C27808" t="s">
        <v>8</v>
      </c>
      <c r="D27808" t="s">
        <v>2392</v>
      </c>
      <c r="E27808">
        <v>0</v>
      </c>
    </row>
    <row r="27809" spans="1:5" x14ac:dyDescent="0.3">
      <c r="A27809">
        <v>23320014</v>
      </c>
      <c r="B27809" t="s">
        <v>1562</v>
      </c>
      <c r="C27809" t="s">
        <v>8</v>
      </c>
      <c r="D27809" t="s">
        <v>2393</v>
      </c>
      <c r="E27809">
        <v>0</v>
      </c>
    </row>
    <row r="27810" spans="1:5" x14ac:dyDescent="0.3">
      <c r="A27810">
        <v>23320014</v>
      </c>
      <c r="B27810" t="s">
        <v>1562</v>
      </c>
      <c r="C27810" t="s">
        <v>8</v>
      </c>
      <c r="D27810" t="s">
        <v>2394</v>
      </c>
      <c r="E27810">
        <v>0</v>
      </c>
    </row>
    <row r="27811" spans="1:5" x14ac:dyDescent="0.3">
      <c r="A27811">
        <v>23320014</v>
      </c>
      <c r="B27811" t="s">
        <v>1562</v>
      </c>
      <c r="C27811" t="s">
        <v>8</v>
      </c>
      <c r="D27811" t="s">
        <v>2395</v>
      </c>
      <c r="E27811">
        <v>0</v>
      </c>
    </row>
    <row r="27812" spans="1:5" x14ac:dyDescent="0.3">
      <c r="A27812">
        <v>23320014</v>
      </c>
      <c r="B27812" t="s">
        <v>1562</v>
      </c>
      <c r="C27812" t="s">
        <v>8</v>
      </c>
      <c r="D27812" t="s">
        <v>2396</v>
      </c>
      <c r="E27812">
        <v>0</v>
      </c>
    </row>
    <row r="27813" spans="1:5" x14ac:dyDescent="0.3">
      <c r="A27813">
        <v>23320014</v>
      </c>
      <c r="B27813" t="s">
        <v>1562</v>
      </c>
      <c r="C27813" t="s">
        <v>8</v>
      </c>
      <c r="D27813" t="s">
        <v>2397</v>
      </c>
      <c r="E27813">
        <v>-1</v>
      </c>
    </row>
    <row r="27814" spans="1:5" x14ac:dyDescent="0.3">
      <c r="A27814">
        <v>23320014</v>
      </c>
      <c r="B27814" t="s">
        <v>1562</v>
      </c>
      <c r="C27814" t="s">
        <v>8</v>
      </c>
      <c r="D27814" t="s">
        <v>2398</v>
      </c>
      <c r="E27814">
        <v>0</v>
      </c>
    </row>
    <row r="27815" spans="1:5" x14ac:dyDescent="0.3">
      <c r="A27815">
        <v>23320014</v>
      </c>
      <c r="B27815" t="s">
        <v>1562</v>
      </c>
      <c r="C27815" t="s">
        <v>8</v>
      </c>
      <c r="D27815" t="s">
        <v>2399</v>
      </c>
      <c r="E27815">
        <v>0</v>
      </c>
    </row>
    <row r="27816" spans="1:5" x14ac:dyDescent="0.3">
      <c r="A27816">
        <v>23320014</v>
      </c>
      <c r="B27816" t="s">
        <v>1562</v>
      </c>
      <c r="C27816" t="s">
        <v>8</v>
      </c>
      <c r="D27816" t="s">
        <v>2400</v>
      </c>
      <c r="E27816">
        <v>-1</v>
      </c>
    </row>
    <row r="27817" spans="1:5" x14ac:dyDescent="0.3">
      <c r="A27817">
        <v>23320014</v>
      </c>
      <c r="B27817" t="s">
        <v>1562</v>
      </c>
      <c r="C27817" t="s">
        <v>8</v>
      </c>
      <c r="D27817" t="s">
        <v>2401</v>
      </c>
      <c r="E27817">
        <v>0</v>
      </c>
    </row>
    <row r="27818" spans="1:5" x14ac:dyDescent="0.3">
      <c r="A27818">
        <v>23320014</v>
      </c>
      <c r="B27818" t="s">
        <v>1562</v>
      </c>
      <c r="C27818" t="s">
        <v>8</v>
      </c>
      <c r="D27818" t="s">
        <v>2402</v>
      </c>
      <c r="E27818">
        <v>0</v>
      </c>
    </row>
    <row r="27819" spans="1:5" x14ac:dyDescent="0.3">
      <c r="A27819">
        <v>23320014</v>
      </c>
      <c r="B27819" t="s">
        <v>1562</v>
      </c>
      <c r="C27819" t="s">
        <v>8</v>
      </c>
      <c r="D27819" t="s">
        <v>2403</v>
      </c>
      <c r="E27819">
        <v>0</v>
      </c>
    </row>
    <row r="27820" spans="1:5" x14ac:dyDescent="0.3">
      <c r="A27820">
        <v>23320014</v>
      </c>
      <c r="B27820" t="s">
        <v>1562</v>
      </c>
      <c r="C27820" t="s">
        <v>8</v>
      </c>
      <c r="D27820" t="s">
        <v>2404</v>
      </c>
      <c r="E27820">
        <v>0</v>
      </c>
    </row>
    <row r="27821" spans="1:5" x14ac:dyDescent="0.3">
      <c r="A27821">
        <v>23320014</v>
      </c>
      <c r="B27821" t="s">
        <v>1562</v>
      </c>
      <c r="C27821" t="s">
        <v>8</v>
      </c>
      <c r="D27821" t="s">
        <v>2405</v>
      </c>
      <c r="E27821">
        <v>-2</v>
      </c>
    </row>
    <row r="27822" spans="1:5" x14ac:dyDescent="0.3">
      <c r="A27822">
        <v>23320014</v>
      </c>
      <c r="B27822" t="s">
        <v>1562</v>
      </c>
      <c r="C27822" t="s">
        <v>8</v>
      </c>
      <c r="D27822" t="s">
        <v>2406</v>
      </c>
      <c r="E27822">
        <v>0</v>
      </c>
    </row>
    <row r="27823" spans="1:5" x14ac:dyDescent="0.3">
      <c r="A27823">
        <v>23320014</v>
      </c>
      <c r="B27823" t="s">
        <v>1562</v>
      </c>
      <c r="C27823" t="s">
        <v>8</v>
      </c>
      <c r="D27823" t="s">
        <v>2407</v>
      </c>
      <c r="E27823">
        <v>0</v>
      </c>
    </row>
    <row r="27824" spans="1:5" x14ac:dyDescent="0.3">
      <c r="A27824">
        <v>23320014</v>
      </c>
      <c r="B27824" t="s">
        <v>1562</v>
      </c>
      <c r="C27824" t="s">
        <v>8</v>
      </c>
      <c r="D27824" t="s">
        <v>2408</v>
      </c>
      <c r="E27824">
        <v>0</v>
      </c>
    </row>
    <row r="27825" spans="1:5" x14ac:dyDescent="0.3">
      <c r="A27825">
        <v>23320014</v>
      </c>
      <c r="B27825" t="s">
        <v>1562</v>
      </c>
      <c r="C27825" t="s">
        <v>8</v>
      </c>
      <c r="D27825" t="s">
        <v>2409</v>
      </c>
      <c r="E27825">
        <v>0</v>
      </c>
    </row>
    <row r="27826" spans="1:5" x14ac:dyDescent="0.3">
      <c r="A27826">
        <v>23320014</v>
      </c>
      <c r="B27826" t="s">
        <v>1562</v>
      </c>
      <c r="C27826" t="s">
        <v>8</v>
      </c>
      <c r="D27826" t="s">
        <v>2410</v>
      </c>
      <c r="E27826">
        <v>0</v>
      </c>
    </row>
    <row r="27827" spans="1:5" x14ac:dyDescent="0.3">
      <c r="A27827">
        <v>23320014</v>
      </c>
      <c r="B27827" t="s">
        <v>1562</v>
      </c>
      <c r="C27827" t="s">
        <v>8</v>
      </c>
      <c r="D27827" t="s">
        <v>2411</v>
      </c>
      <c r="E27827">
        <v>0</v>
      </c>
    </row>
    <row r="27828" spans="1:5" x14ac:dyDescent="0.3">
      <c r="A27828">
        <v>23320014</v>
      </c>
      <c r="B27828" t="s">
        <v>1562</v>
      </c>
      <c r="C27828" t="s">
        <v>8</v>
      </c>
      <c r="D27828" t="s">
        <v>2412</v>
      </c>
      <c r="E27828">
        <v>0</v>
      </c>
    </row>
    <row r="27829" spans="1:5" x14ac:dyDescent="0.3">
      <c r="A27829">
        <v>23320014</v>
      </c>
      <c r="B27829" t="s">
        <v>1562</v>
      </c>
      <c r="C27829" t="s">
        <v>8</v>
      </c>
      <c r="D27829" t="s">
        <v>2413</v>
      </c>
      <c r="E27829">
        <v>0</v>
      </c>
    </row>
    <row r="27830" spans="1:5" x14ac:dyDescent="0.3">
      <c r="A27830">
        <v>53200185</v>
      </c>
      <c r="B27830" t="s">
        <v>1564</v>
      </c>
      <c r="C27830" t="s">
        <v>8</v>
      </c>
      <c r="D27830" t="s">
        <v>2378</v>
      </c>
      <c r="E27830">
        <v>0</v>
      </c>
    </row>
    <row r="27831" spans="1:5" x14ac:dyDescent="0.3">
      <c r="A27831">
        <v>53200185</v>
      </c>
      <c r="B27831" t="s">
        <v>1564</v>
      </c>
      <c r="C27831" t="s">
        <v>8</v>
      </c>
      <c r="D27831" t="s">
        <v>2379</v>
      </c>
      <c r="E27831">
        <v>-18</v>
      </c>
    </row>
    <row r="27832" spans="1:5" x14ac:dyDescent="0.3">
      <c r="A27832">
        <v>53200185</v>
      </c>
      <c r="B27832" t="s">
        <v>1564</v>
      </c>
      <c r="C27832" t="s">
        <v>8</v>
      </c>
      <c r="D27832" t="s">
        <v>2380</v>
      </c>
      <c r="E27832">
        <v>-5</v>
      </c>
    </row>
    <row r="27833" spans="1:5" x14ac:dyDescent="0.3">
      <c r="A27833">
        <v>53200185</v>
      </c>
      <c r="B27833" t="s">
        <v>1564</v>
      </c>
      <c r="C27833" t="s">
        <v>8</v>
      </c>
      <c r="D27833" t="s">
        <v>2381</v>
      </c>
      <c r="E27833">
        <v>0</v>
      </c>
    </row>
    <row r="27834" spans="1:5" x14ac:dyDescent="0.3">
      <c r="A27834">
        <v>53200185</v>
      </c>
      <c r="B27834" t="s">
        <v>1564</v>
      </c>
      <c r="C27834" t="s">
        <v>8</v>
      </c>
      <c r="D27834" t="s">
        <v>2382</v>
      </c>
      <c r="E27834">
        <v>0</v>
      </c>
    </row>
    <row r="27835" spans="1:5" x14ac:dyDescent="0.3">
      <c r="A27835">
        <v>53200185</v>
      </c>
      <c r="B27835" t="s">
        <v>1564</v>
      </c>
      <c r="C27835" t="s">
        <v>8</v>
      </c>
      <c r="D27835" t="s">
        <v>2383</v>
      </c>
      <c r="E27835">
        <v>0</v>
      </c>
    </row>
    <row r="27836" spans="1:5" x14ac:dyDescent="0.3">
      <c r="A27836">
        <v>53200185</v>
      </c>
      <c r="B27836" t="s">
        <v>1564</v>
      </c>
      <c r="C27836" t="s">
        <v>8</v>
      </c>
      <c r="D27836" t="s">
        <v>2384</v>
      </c>
      <c r="E27836">
        <v>0</v>
      </c>
    </row>
    <row r="27837" spans="1:5" x14ac:dyDescent="0.3">
      <c r="A27837">
        <v>53200185</v>
      </c>
      <c r="B27837" t="s">
        <v>1564</v>
      </c>
      <c r="C27837" t="s">
        <v>8</v>
      </c>
      <c r="D27837" t="s">
        <v>2385</v>
      </c>
      <c r="E27837">
        <v>0</v>
      </c>
    </row>
    <row r="27838" spans="1:5" x14ac:dyDescent="0.3">
      <c r="A27838">
        <v>53200185</v>
      </c>
      <c r="B27838" t="s">
        <v>1564</v>
      </c>
      <c r="C27838" t="s">
        <v>8</v>
      </c>
      <c r="D27838" t="s">
        <v>2386</v>
      </c>
      <c r="E27838">
        <v>-8</v>
      </c>
    </row>
    <row r="27839" spans="1:5" x14ac:dyDescent="0.3">
      <c r="A27839">
        <v>53200185</v>
      </c>
      <c r="B27839" t="s">
        <v>1564</v>
      </c>
      <c r="C27839" t="s">
        <v>8</v>
      </c>
      <c r="D27839" t="s">
        <v>2387</v>
      </c>
      <c r="E27839">
        <v>-6</v>
      </c>
    </row>
    <row r="27840" spans="1:5" x14ac:dyDescent="0.3">
      <c r="A27840">
        <v>53200185</v>
      </c>
      <c r="B27840" t="s">
        <v>1564</v>
      </c>
      <c r="C27840" t="s">
        <v>8</v>
      </c>
      <c r="D27840" t="s">
        <v>2388</v>
      </c>
      <c r="E27840">
        <v>-3</v>
      </c>
    </row>
    <row r="27841" spans="1:5" x14ac:dyDescent="0.3">
      <c r="A27841">
        <v>53200185</v>
      </c>
      <c r="B27841" t="s">
        <v>1564</v>
      </c>
      <c r="C27841" t="s">
        <v>8</v>
      </c>
      <c r="D27841" t="s">
        <v>2389</v>
      </c>
      <c r="E27841">
        <v>0</v>
      </c>
    </row>
    <row r="27842" spans="1:5" x14ac:dyDescent="0.3">
      <c r="A27842">
        <v>53200185</v>
      </c>
      <c r="B27842" t="s">
        <v>1564</v>
      </c>
      <c r="C27842" t="s">
        <v>8</v>
      </c>
      <c r="D27842" t="s">
        <v>2390</v>
      </c>
      <c r="E27842">
        <v>0</v>
      </c>
    </row>
    <row r="27843" spans="1:5" x14ac:dyDescent="0.3">
      <c r="A27843">
        <v>53200185</v>
      </c>
      <c r="B27843" t="s">
        <v>1564</v>
      </c>
      <c r="C27843" t="s">
        <v>8</v>
      </c>
      <c r="D27843" t="s">
        <v>2391</v>
      </c>
      <c r="E27843">
        <v>0</v>
      </c>
    </row>
    <row r="27844" spans="1:5" x14ac:dyDescent="0.3">
      <c r="A27844">
        <v>53200185</v>
      </c>
      <c r="B27844" t="s">
        <v>1564</v>
      </c>
      <c r="C27844" t="s">
        <v>8</v>
      </c>
      <c r="D27844" t="s">
        <v>2392</v>
      </c>
      <c r="E27844">
        <v>0</v>
      </c>
    </row>
    <row r="27845" spans="1:5" x14ac:dyDescent="0.3">
      <c r="A27845">
        <v>53200185</v>
      </c>
      <c r="B27845" t="s">
        <v>1564</v>
      </c>
      <c r="C27845" t="s">
        <v>8</v>
      </c>
      <c r="D27845" t="s">
        <v>2393</v>
      </c>
      <c r="E27845">
        <v>0</v>
      </c>
    </row>
    <row r="27846" spans="1:5" x14ac:dyDescent="0.3">
      <c r="A27846">
        <v>53200185</v>
      </c>
      <c r="B27846" t="s">
        <v>1564</v>
      </c>
      <c r="C27846" t="s">
        <v>8</v>
      </c>
      <c r="D27846" t="s">
        <v>2394</v>
      </c>
      <c r="E27846">
        <v>0</v>
      </c>
    </row>
    <row r="27847" spans="1:5" x14ac:dyDescent="0.3">
      <c r="A27847">
        <v>53200185</v>
      </c>
      <c r="B27847" t="s">
        <v>1564</v>
      </c>
      <c r="C27847" t="s">
        <v>8</v>
      </c>
      <c r="D27847" t="s">
        <v>2395</v>
      </c>
      <c r="E27847">
        <v>0</v>
      </c>
    </row>
    <row r="27848" spans="1:5" x14ac:dyDescent="0.3">
      <c r="A27848">
        <v>53200185</v>
      </c>
      <c r="B27848" t="s">
        <v>1564</v>
      </c>
      <c r="C27848" t="s">
        <v>8</v>
      </c>
      <c r="D27848" t="s">
        <v>2396</v>
      </c>
      <c r="E27848">
        <v>0</v>
      </c>
    </row>
    <row r="27849" spans="1:5" x14ac:dyDescent="0.3">
      <c r="A27849">
        <v>53200185</v>
      </c>
      <c r="B27849" t="s">
        <v>1564</v>
      </c>
      <c r="C27849" t="s">
        <v>8</v>
      </c>
      <c r="D27849" t="s">
        <v>2397</v>
      </c>
      <c r="E27849">
        <v>0</v>
      </c>
    </row>
    <row r="27850" spans="1:5" x14ac:dyDescent="0.3">
      <c r="A27850">
        <v>53200185</v>
      </c>
      <c r="B27850" t="s">
        <v>1564</v>
      </c>
      <c r="C27850" t="s">
        <v>8</v>
      </c>
      <c r="D27850" t="s">
        <v>2398</v>
      </c>
      <c r="E27850">
        <v>0</v>
      </c>
    </row>
    <row r="27851" spans="1:5" x14ac:dyDescent="0.3">
      <c r="A27851">
        <v>53200185</v>
      </c>
      <c r="B27851" t="s">
        <v>1564</v>
      </c>
      <c r="C27851" t="s">
        <v>8</v>
      </c>
      <c r="D27851" t="s">
        <v>2399</v>
      </c>
      <c r="E27851">
        <v>0</v>
      </c>
    </row>
    <row r="27852" spans="1:5" x14ac:dyDescent="0.3">
      <c r="A27852">
        <v>53200185</v>
      </c>
      <c r="B27852" t="s">
        <v>1564</v>
      </c>
      <c r="C27852" t="s">
        <v>8</v>
      </c>
      <c r="D27852" t="s">
        <v>2400</v>
      </c>
      <c r="E27852">
        <v>0</v>
      </c>
    </row>
    <row r="27853" spans="1:5" x14ac:dyDescent="0.3">
      <c r="A27853">
        <v>53200185</v>
      </c>
      <c r="B27853" t="s">
        <v>1564</v>
      </c>
      <c r="C27853" t="s">
        <v>8</v>
      </c>
      <c r="D27853" t="s">
        <v>2401</v>
      </c>
      <c r="E27853">
        <v>0</v>
      </c>
    </row>
    <row r="27854" spans="1:5" x14ac:dyDescent="0.3">
      <c r="A27854">
        <v>53200185</v>
      </c>
      <c r="B27854" t="s">
        <v>1564</v>
      </c>
      <c r="C27854" t="s">
        <v>8</v>
      </c>
      <c r="D27854" t="s">
        <v>2402</v>
      </c>
      <c r="E27854">
        <v>0</v>
      </c>
    </row>
    <row r="27855" spans="1:5" x14ac:dyDescent="0.3">
      <c r="A27855">
        <v>53200185</v>
      </c>
      <c r="B27855" t="s">
        <v>1564</v>
      </c>
      <c r="C27855" t="s">
        <v>8</v>
      </c>
      <c r="D27855" t="s">
        <v>2403</v>
      </c>
      <c r="E27855">
        <v>-6</v>
      </c>
    </row>
    <row r="27856" spans="1:5" x14ac:dyDescent="0.3">
      <c r="A27856">
        <v>53200185</v>
      </c>
      <c r="B27856" t="s">
        <v>1564</v>
      </c>
      <c r="C27856" t="s">
        <v>8</v>
      </c>
      <c r="D27856" t="s">
        <v>2404</v>
      </c>
      <c r="E27856">
        <v>0</v>
      </c>
    </row>
    <row r="27857" spans="1:5" x14ac:dyDescent="0.3">
      <c r="A27857">
        <v>53200185</v>
      </c>
      <c r="B27857" t="s">
        <v>1564</v>
      </c>
      <c r="C27857" t="s">
        <v>8</v>
      </c>
      <c r="D27857" t="s">
        <v>2405</v>
      </c>
      <c r="E27857">
        <v>0</v>
      </c>
    </row>
    <row r="27858" spans="1:5" x14ac:dyDescent="0.3">
      <c r="A27858">
        <v>53200185</v>
      </c>
      <c r="B27858" t="s">
        <v>1564</v>
      </c>
      <c r="C27858" t="s">
        <v>8</v>
      </c>
      <c r="D27858" t="s">
        <v>2406</v>
      </c>
      <c r="E27858">
        <v>0</v>
      </c>
    </row>
    <row r="27859" spans="1:5" x14ac:dyDescent="0.3">
      <c r="A27859">
        <v>53200185</v>
      </c>
      <c r="B27859" t="s">
        <v>1564</v>
      </c>
      <c r="C27859" t="s">
        <v>8</v>
      </c>
      <c r="D27859" t="s">
        <v>2407</v>
      </c>
      <c r="E27859">
        <v>0</v>
      </c>
    </row>
    <row r="27860" spans="1:5" x14ac:dyDescent="0.3">
      <c r="A27860">
        <v>53200185</v>
      </c>
      <c r="B27860" t="s">
        <v>1564</v>
      </c>
      <c r="C27860" t="s">
        <v>8</v>
      </c>
      <c r="D27860" t="s">
        <v>2408</v>
      </c>
      <c r="E27860">
        <v>0</v>
      </c>
    </row>
    <row r="27861" spans="1:5" x14ac:dyDescent="0.3">
      <c r="A27861">
        <v>53200185</v>
      </c>
      <c r="B27861" t="s">
        <v>1564</v>
      </c>
      <c r="C27861" t="s">
        <v>8</v>
      </c>
      <c r="D27861" t="s">
        <v>2409</v>
      </c>
      <c r="E27861">
        <v>0</v>
      </c>
    </row>
    <row r="27862" spans="1:5" x14ac:dyDescent="0.3">
      <c r="A27862">
        <v>53200185</v>
      </c>
      <c r="B27862" t="s">
        <v>1564</v>
      </c>
      <c r="C27862" t="s">
        <v>8</v>
      </c>
      <c r="D27862" t="s">
        <v>2410</v>
      </c>
      <c r="E27862">
        <v>0</v>
      </c>
    </row>
    <row r="27863" spans="1:5" x14ac:dyDescent="0.3">
      <c r="A27863">
        <v>53200185</v>
      </c>
      <c r="B27863" t="s">
        <v>1564</v>
      </c>
      <c r="C27863" t="s">
        <v>8</v>
      </c>
      <c r="D27863" t="s">
        <v>2411</v>
      </c>
      <c r="E27863">
        <v>0</v>
      </c>
    </row>
    <row r="27864" spans="1:5" x14ac:dyDescent="0.3">
      <c r="A27864">
        <v>53200185</v>
      </c>
      <c r="B27864" t="s">
        <v>1564</v>
      </c>
      <c r="C27864" t="s">
        <v>8</v>
      </c>
      <c r="D27864" t="s">
        <v>2412</v>
      </c>
      <c r="E27864">
        <v>0</v>
      </c>
    </row>
    <row r="27865" spans="1:5" x14ac:dyDescent="0.3">
      <c r="A27865">
        <v>53200185</v>
      </c>
      <c r="B27865" t="s">
        <v>1564</v>
      </c>
      <c r="C27865" t="s">
        <v>8</v>
      </c>
      <c r="D27865" t="s">
        <v>2413</v>
      </c>
      <c r="E27865">
        <v>0</v>
      </c>
    </row>
    <row r="27866" spans="1:5" x14ac:dyDescent="0.3">
      <c r="A27866">
        <v>37050006</v>
      </c>
      <c r="B27866" t="s">
        <v>1566</v>
      </c>
      <c r="C27866" t="s">
        <v>976</v>
      </c>
      <c r="D27866" t="s">
        <v>2378</v>
      </c>
      <c r="E27866">
        <v>-18</v>
      </c>
    </row>
    <row r="27867" spans="1:5" x14ac:dyDescent="0.3">
      <c r="A27867">
        <v>37050006</v>
      </c>
      <c r="B27867" t="s">
        <v>1566</v>
      </c>
      <c r="C27867" t="s">
        <v>976</v>
      </c>
      <c r="D27867" t="s">
        <v>2379</v>
      </c>
      <c r="E27867">
        <v>-230</v>
      </c>
    </row>
    <row r="27868" spans="1:5" x14ac:dyDescent="0.3">
      <c r="A27868">
        <v>37050006</v>
      </c>
      <c r="B27868" t="s">
        <v>1566</v>
      </c>
      <c r="C27868" t="s">
        <v>976</v>
      </c>
      <c r="D27868" t="s">
        <v>2380</v>
      </c>
      <c r="E27868">
        <v>-3563</v>
      </c>
    </row>
    <row r="27869" spans="1:5" x14ac:dyDescent="0.3">
      <c r="A27869">
        <v>37050006</v>
      </c>
      <c r="B27869" t="s">
        <v>1566</v>
      </c>
      <c r="C27869" t="s">
        <v>976</v>
      </c>
      <c r="D27869" t="s">
        <v>2381</v>
      </c>
      <c r="E27869">
        <v>-253</v>
      </c>
    </row>
    <row r="27870" spans="1:5" x14ac:dyDescent="0.3">
      <c r="A27870">
        <v>37050006</v>
      </c>
      <c r="B27870" t="s">
        <v>1566</v>
      </c>
      <c r="C27870" t="s">
        <v>976</v>
      </c>
      <c r="D27870" t="s">
        <v>2382</v>
      </c>
      <c r="E27870">
        <v>-45</v>
      </c>
    </row>
    <row r="27871" spans="1:5" x14ac:dyDescent="0.3">
      <c r="A27871">
        <v>37050006</v>
      </c>
      <c r="B27871" t="s">
        <v>1566</v>
      </c>
      <c r="C27871" t="s">
        <v>976</v>
      </c>
      <c r="D27871" t="s">
        <v>2383</v>
      </c>
      <c r="E27871">
        <v>0</v>
      </c>
    </row>
    <row r="27872" spans="1:5" x14ac:dyDescent="0.3">
      <c r="A27872">
        <v>37050006</v>
      </c>
      <c r="B27872" t="s">
        <v>1566</v>
      </c>
      <c r="C27872" t="s">
        <v>976</v>
      </c>
      <c r="D27872" t="s">
        <v>2384</v>
      </c>
      <c r="E27872">
        <v>0</v>
      </c>
    </row>
    <row r="27873" spans="1:5" x14ac:dyDescent="0.3">
      <c r="A27873">
        <v>37050006</v>
      </c>
      <c r="B27873" t="s">
        <v>1566</v>
      </c>
      <c r="C27873" t="s">
        <v>976</v>
      </c>
      <c r="D27873" t="s">
        <v>2385</v>
      </c>
      <c r="E27873">
        <v>-20</v>
      </c>
    </row>
    <row r="27874" spans="1:5" x14ac:dyDescent="0.3">
      <c r="A27874">
        <v>37050006</v>
      </c>
      <c r="B27874" t="s">
        <v>1566</v>
      </c>
      <c r="C27874" t="s">
        <v>976</v>
      </c>
      <c r="D27874" t="s">
        <v>2386</v>
      </c>
      <c r="E27874">
        <v>-56</v>
      </c>
    </row>
    <row r="27875" spans="1:5" x14ac:dyDescent="0.3">
      <c r="A27875">
        <v>37050006</v>
      </c>
      <c r="B27875" t="s">
        <v>1566</v>
      </c>
      <c r="C27875" t="s">
        <v>976</v>
      </c>
      <c r="D27875" t="s">
        <v>2387</v>
      </c>
      <c r="E27875">
        <v>0</v>
      </c>
    </row>
    <row r="27876" spans="1:5" x14ac:dyDescent="0.3">
      <c r="A27876">
        <v>37050006</v>
      </c>
      <c r="B27876" t="s">
        <v>1566</v>
      </c>
      <c r="C27876" t="s">
        <v>976</v>
      </c>
      <c r="D27876" t="s">
        <v>2388</v>
      </c>
      <c r="E27876">
        <v>0</v>
      </c>
    </row>
    <row r="27877" spans="1:5" x14ac:dyDescent="0.3">
      <c r="A27877">
        <v>37050006</v>
      </c>
      <c r="B27877" t="s">
        <v>1566</v>
      </c>
      <c r="C27877" t="s">
        <v>976</v>
      </c>
      <c r="D27877" t="s">
        <v>2389</v>
      </c>
      <c r="E27877">
        <v>-101</v>
      </c>
    </row>
    <row r="27878" spans="1:5" x14ac:dyDescent="0.3">
      <c r="A27878">
        <v>37050006</v>
      </c>
      <c r="B27878" t="s">
        <v>1566</v>
      </c>
      <c r="C27878" t="s">
        <v>976</v>
      </c>
      <c r="D27878" t="s">
        <v>2390</v>
      </c>
      <c r="E27878">
        <v>-1175</v>
      </c>
    </row>
    <row r="27879" spans="1:5" x14ac:dyDescent="0.3">
      <c r="A27879">
        <v>37050006</v>
      </c>
      <c r="B27879" t="s">
        <v>1566</v>
      </c>
      <c r="C27879" t="s">
        <v>976</v>
      </c>
      <c r="D27879" t="s">
        <v>2391</v>
      </c>
      <c r="E27879">
        <v>-370</v>
      </c>
    </row>
    <row r="27880" spans="1:5" x14ac:dyDescent="0.3">
      <c r="A27880">
        <v>37050006</v>
      </c>
      <c r="B27880" t="s">
        <v>1566</v>
      </c>
      <c r="C27880" t="s">
        <v>976</v>
      </c>
      <c r="D27880" t="s">
        <v>2392</v>
      </c>
      <c r="E27880">
        <v>-276</v>
      </c>
    </row>
    <row r="27881" spans="1:5" x14ac:dyDescent="0.3">
      <c r="A27881">
        <v>37050006</v>
      </c>
      <c r="B27881" t="s">
        <v>1566</v>
      </c>
      <c r="C27881" t="s">
        <v>976</v>
      </c>
      <c r="D27881" t="s">
        <v>2393</v>
      </c>
      <c r="E27881">
        <v>-80</v>
      </c>
    </row>
    <row r="27882" spans="1:5" x14ac:dyDescent="0.3">
      <c r="A27882">
        <v>37050006</v>
      </c>
      <c r="B27882" t="s">
        <v>1566</v>
      </c>
      <c r="C27882" t="s">
        <v>976</v>
      </c>
      <c r="D27882" t="s">
        <v>2394</v>
      </c>
      <c r="E27882">
        <v>-80</v>
      </c>
    </row>
    <row r="27883" spans="1:5" x14ac:dyDescent="0.3">
      <c r="A27883">
        <v>37050006</v>
      </c>
      <c r="B27883" t="s">
        <v>1566</v>
      </c>
      <c r="C27883" t="s">
        <v>976</v>
      </c>
      <c r="D27883" t="s">
        <v>2395</v>
      </c>
      <c r="E27883">
        <v>-80</v>
      </c>
    </row>
    <row r="27884" spans="1:5" x14ac:dyDescent="0.3">
      <c r="A27884">
        <v>37050006</v>
      </c>
      <c r="B27884" t="s">
        <v>1566</v>
      </c>
      <c r="C27884" t="s">
        <v>976</v>
      </c>
      <c r="D27884" t="s">
        <v>2396</v>
      </c>
      <c r="E27884">
        <v>-60</v>
      </c>
    </row>
    <row r="27885" spans="1:5" x14ac:dyDescent="0.3">
      <c r="A27885">
        <v>37050006</v>
      </c>
      <c r="B27885" t="s">
        <v>1566</v>
      </c>
      <c r="C27885" t="s">
        <v>976</v>
      </c>
      <c r="D27885" t="s">
        <v>2397</v>
      </c>
      <c r="E27885">
        <v>-80</v>
      </c>
    </row>
    <row r="27886" spans="1:5" x14ac:dyDescent="0.3">
      <c r="A27886">
        <v>37050006</v>
      </c>
      <c r="B27886" t="s">
        <v>1566</v>
      </c>
      <c r="C27886" t="s">
        <v>976</v>
      </c>
      <c r="D27886" t="s">
        <v>2398</v>
      </c>
      <c r="E27886">
        <v>-100</v>
      </c>
    </row>
    <row r="27887" spans="1:5" x14ac:dyDescent="0.3">
      <c r="A27887">
        <v>37050006</v>
      </c>
      <c r="B27887" t="s">
        <v>1566</v>
      </c>
      <c r="C27887" t="s">
        <v>976</v>
      </c>
      <c r="D27887" t="s">
        <v>2399</v>
      </c>
      <c r="E27887">
        <v>-40</v>
      </c>
    </row>
    <row r="27888" spans="1:5" x14ac:dyDescent="0.3">
      <c r="A27888">
        <v>37050006</v>
      </c>
      <c r="B27888" t="s">
        <v>1566</v>
      </c>
      <c r="C27888" t="s">
        <v>976</v>
      </c>
      <c r="D27888" t="s">
        <v>2400</v>
      </c>
      <c r="E27888">
        <v>-130</v>
      </c>
    </row>
    <row r="27889" spans="1:5" x14ac:dyDescent="0.3">
      <c r="A27889">
        <v>37050006</v>
      </c>
      <c r="B27889" t="s">
        <v>1566</v>
      </c>
      <c r="C27889" t="s">
        <v>976</v>
      </c>
      <c r="D27889" t="s">
        <v>2401</v>
      </c>
      <c r="E27889">
        <v>-220</v>
      </c>
    </row>
    <row r="27890" spans="1:5" x14ac:dyDescent="0.3">
      <c r="A27890">
        <v>37050006</v>
      </c>
      <c r="B27890" t="s">
        <v>1566</v>
      </c>
      <c r="C27890" t="s">
        <v>976</v>
      </c>
      <c r="D27890" t="s">
        <v>2402</v>
      </c>
      <c r="E27890">
        <v>-666</v>
      </c>
    </row>
    <row r="27891" spans="1:5" x14ac:dyDescent="0.3">
      <c r="A27891">
        <v>37050006</v>
      </c>
      <c r="B27891" t="s">
        <v>1566</v>
      </c>
      <c r="C27891" t="s">
        <v>976</v>
      </c>
      <c r="D27891" t="s">
        <v>2403</v>
      </c>
      <c r="E27891">
        <v>-80</v>
      </c>
    </row>
    <row r="27892" spans="1:5" x14ac:dyDescent="0.3">
      <c r="A27892">
        <v>37050006</v>
      </c>
      <c r="B27892" t="s">
        <v>1566</v>
      </c>
      <c r="C27892" t="s">
        <v>976</v>
      </c>
      <c r="D27892" t="s">
        <v>2404</v>
      </c>
      <c r="E27892">
        <v>0</v>
      </c>
    </row>
    <row r="27893" spans="1:5" x14ac:dyDescent="0.3">
      <c r="A27893">
        <v>37050006</v>
      </c>
      <c r="B27893" t="s">
        <v>1566</v>
      </c>
      <c r="C27893" t="s">
        <v>976</v>
      </c>
      <c r="D27893" t="s">
        <v>2405</v>
      </c>
      <c r="E27893">
        <v>-20</v>
      </c>
    </row>
    <row r="27894" spans="1:5" x14ac:dyDescent="0.3">
      <c r="A27894">
        <v>37050006</v>
      </c>
      <c r="B27894" t="s">
        <v>1566</v>
      </c>
      <c r="C27894" t="s">
        <v>976</v>
      </c>
      <c r="D27894" t="s">
        <v>2406</v>
      </c>
      <c r="E27894">
        <v>-57</v>
      </c>
    </row>
    <row r="27895" spans="1:5" x14ac:dyDescent="0.3">
      <c r="A27895">
        <v>37050006</v>
      </c>
      <c r="B27895" t="s">
        <v>1566</v>
      </c>
      <c r="C27895" t="s">
        <v>976</v>
      </c>
      <c r="D27895" t="s">
        <v>2407</v>
      </c>
      <c r="E27895">
        <v>-40</v>
      </c>
    </row>
    <row r="27896" spans="1:5" x14ac:dyDescent="0.3">
      <c r="A27896">
        <v>37050006</v>
      </c>
      <c r="B27896" t="s">
        <v>1566</v>
      </c>
      <c r="C27896" t="s">
        <v>976</v>
      </c>
      <c r="D27896" t="s">
        <v>2408</v>
      </c>
      <c r="E27896">
        <v>-60</v>
      </c>
    </row>
    <row r="27897" spans="1:5" x14ac:dyDescent="0.3">
      <c r="A27897">
        <v>37050006</v>
      </c>
      <c r="B27897" t="s">
        <v>1566</v>
      </c>
      <c r="C27897" t="s">
        <v>976</v>
      </c>
      <c r="D27897" t="s">
        <v>2409</v>
      </c>
      <c r="E27897">
        <v>-145</v>
      </c>
    </row>
    <row r="27898" spans="1:5" x14ac:dyDescent="0.3">
      <c r="A27898">
        <v>37050006</v>
      </c>
      <c r="B27898" t="s">
        <v>1566</v>
      </c>
      <c r="C27898" t="s">
        <v>976</v>
      </c>
      <c r="D27898" t="s">
        <v>2410</v>
      </c>
      <c r="E27898">
        <v>-40</v>
      </c>
    </row>
    <row r="27899" spans="1:5" x14ac:dyDescent="0.3">
      <c r="A27899">
        <v>37050006</v>
      </c>
      <c r="B27899" t="s">
        <v>1566</v>
      </c>
      <c r="C27899" t="s">
        <v>976</v>
      </c>
      <c r="D27899" t="s">
        <v>2411</v>
      </c>
      <c r="E27899">
        <v>-300</v>
      </c>
    </row>
    <row r="27900" spans="1:5" x14ac:dyDescent="0.3">
      <c r="A27900">
        <v>37050006</v>
      </c>
      <c r="B27900" t="s">
        <v>1566</v>
      </c>
      <c r="C27900" t="s">
        <v>976</v>
      </c>
      <c r="D27900" t="s">
        <v>2412</v>
      </c>
      <c r="E27900">
        <v>-40</v>
      </c>
    </row>
    <row r="27901" spans="1:5" x14ac:dyDescent="0.3">
      <c r="A27901">
        <v>37050006</v>
      </c>
      <c r="B27901" t="s">
        <v>1566</v>
      </c>
      <c r="C27901" t="s">
        <v>976</v>
      </c>
      <c r="D27901" t="s">
        <v>2413</v>
      </c>
      <c r="E27901">
        <v>0</v>
      </c>
    </row>
    <row r="27902" spans="1:5" x14ac:dyDescent="0.3">
      <c r="A27902">
        <v>23310043</v>
      </c>
      <c r="B27902" t="s">
        <v>1568</v>
      </c>
      <c r="C27902" t="s">
        <v>8</v>
      </c>
      <c r="D27902" t="s">
        <v>2378</v>
      </c>
      <c r="E27902">
        <v>0</v>
      </c>
    </row>
    <row r="27903" spans="1:5" x14ac:dyDescent="0.3">
      <c r="A27903">
        <v>23310043</v>
      </c>
      <c r="B27903" t="s">
        <v>1568</v>
      </c>
      <c r="C27903" t="s">
        <v>8</v>
      </c>
      <c r="D27903" t="s">
        <v>2379</v>
      </c>
      <c r="E27903">
        <v>0</v>
      </c>
    </row>
    <row r="27904" spans="1:5" x14ac:dyDescent="0.3">
      <c r="A27904">
        <v>23310043</v>
      </c>
      <c r="B27904" t="s">
        <v>1568</v>
      </c>
      <c r="C27904" t="s">
        <v>8</v>
      </c>
      <c r="D27904" t="s">
        <v>2380</v>
      </c>
      <c r="E27904">
        <v>0</v>
      </c>
    </row>
    <row r="27905" spans="1:5" x14ac:dyDescent="0.3">
      <c r="A27905">
        <v>23310043</v>
      </c>
      <c r="B27905" t="s">
        <v>1568</v>
      </c>
      <c r="C27905" t="s">
        <v>8</v>
      </c>
      <c r="D27905" t="s">
        <v>2381</v>
      </c>
      <c r="E27905">
        <v>0</v>
      </c>
    </row>
    <row r="27906" spans="1:5" x14ac:dyDescent="0.3">
      <c r="A27906">
        <v>23310043</v>
      </c>
      <c r="B27906" t="s">
        <v>1568</v>
      </c>
      <c r="C27906" t="s">
        <v>8</v>
      </c>
      <c r="D27906" t="s">
        <v>2382</v>
      </c>
      <c r="E27906">
        <v>0</v>
      </c>
    </row>
    <row r="27907" spans="1:5" x14ac:dyDescent="0.3">
      <c r="A27907">
        <v>23310043</v>
      </c>
      <c r="B27907" t="s">
        <v>1568</v>
      </c>
      <c r="C27907" t="s">
        <v>8</v>
      </c>
      <c r="D27907" t="s">
        <v>2383</v>
      </c>
      <c r="E27907">
        <v>0</v>
      </c>
    </row>
    <row r="27908" spans="1:5" x14ac:dyDescent="0.3">
      <c r="A27908">
        <v>23310043</v>
      </c>
      <c r="B27908" t="s">
        <v>1568</v>
      </c>
      <c r="C27908" t="s">
        <v>8</v>
      </c>
      <c r="D27908" t="s">
        <v>2384</v>
      </c>
      <c r="E27908">
        <v>0</v>
      </c>
    </row>
    <row r="27909" spans="1:5" x14ac:dyDescent="0.3">
      <c r="A27909">
        <v>23310043</v>
      </c>
      <c r="B27909" t="s">
        <v>1568</v>
      </c>
      <c r="C27909" t="s">
        <v>8</v>
      </c>
      <c r="D27909" t="s">
        <v>2385</v>
      </c>
      <c r="E27909">
        <v>0</v>
      </c>
    </row>
    <row r="27910" spans="1:5" x14ac:dyDescent="0.3">
      <c r="A27910">
        <v>23310043</v>
      </c>
      <c r="B27910" t="s">
        <v>1568</v>
      </c>
      <c r="C27910" t="s">
        <v>8</v>
      </c>
      <c r="D27910" t="s">
        <v>2386</v>
      </c>
      <c r="E27910">
        <v>0</v>
      </c>
    </row>
    <row r="27911" spans="1:5" x14ac:dyDescent="0.3">
      <c r="A27911">
        <v>23310043</v>
      </c>
      <c r="B27911" t="s">
        <v>1568</v>
      </c>
      <c r="C27911" t="s">
        <v>8</v>
      </c>
      <c r="D27911" t="s">
        <v>2387</v>
      </c>
      <c r="E27911">
        <v>0</v>
      </c>
    </row>
    <row r="27912" spans="1:5" x14ac:dyDescent="0.3">
      <c r="A27912">
        <v>23310043</v>
      </c>
      <c r="B27912" t="s">
        <v>1568</v>
      </c>
      <c r="C27912" t="s">
        <v>8</v>
      </c>
      <c r="D27912" t="s">
        <v>2388</v>
      </c>
      <c r="E27912">
        <v>0</v>
      </c>
    </row>
    <row r="27913" spans="1:5" x14ac:dyDescent="0.3">
      <c r="A27913">
        <v>23310043</v>
      </c>
      <c r="B27913" t="s">
        <v>1568</v>
      </c>
      <c r="C27913" t="s">
        <v>8</v>
      </c>
      <c r="D27913" t="s">
        <v>2389</v>
      </c>
      <c r="E27913">
        <v>0</v>
      </c>
    </row>
    <row r="27914" spans="1:5" x14ac:dyDescent="0.3">
      <c r="A27914">
        <v>23310043</v>
      </c>
      <c r="B27914" t="s">
        <v>1568</v>
      </c>
      <c r="C27914" t="s">
        <v>8</v>
      </c>
      <c r="D27914" t="s">
        <v>2390</v>
      </c>
      <c r="E27914">
        <v>0</v>
      </c>
    </row>
    <row r="27915" spans="1:5" x14ac:dyDescent="0.3">
      <c r="A27915">
        <v>23310043</v>
      </c>
      <c r="B27915" t="s">
        <v>1568</v>
      </c>
      <c r="C27915" t="s">
        <v>8</v>
      </c>
      <c r="D27915" t="s">
        <v>2391</v>
      </c>
      <c r="E27915">
        <v>0</v>
      </c>
    </row>
    <row r="27916" spans="1:5" x14ac:dyDescent="0.3">
      <c r="A27916">
        <v>23310043</v>
      </c>
      <c r="B27916" t="s">
        <v>1568</v>
      </c>
      <c r="C27916" t="s">
        <v>8</v>
      </c>
      <c r="D27916" t="s">
        <v>2392</v>
      </c>
      <c r="E27916">
        <v>0</v>
      </c>
    </row>
    <row r="27917" spans="1:5" x14ac:dyDescent="0.3">
      <c r="A27917">
        <v>23310043</v>
      </c>
      <c r="B27917" t="s">
        <v>1568</v>
      </c>
      <c r="C27917" t="s">
        <v>8</v>
      </c>
      <c r="D27917" t="s">
        <v>2393</v>
      </c>
      <c r="E27917">
        <v>0</v>
      </c>
    </row>
    <row r="27918" spans="1:5" x14ac:dyDescent="0.3">
      <c r="A27918">
        <v>23310043</v>
      </c>
      <c r="B27918" t="s">
        <v>1568</v>
      </c>
      <c r="C27918" t="s">
        <v>8</v>
      </c>
      <c r="D27918" t="s">
        <v>2394</v>
      </c>
      <c r="E27918">
        <v>0</v>
      </c>
    </row>
    <row r="27919" spans="1:5" x14ac:dyDescent="0.3">
      <c r="A27919">
        <v>23310043</v>
      </c>
      <c r="B27919" t="s">
        <v>1568</v>
      </c>
      <c r="C27919" t="s">
        <v>8</v>
      </c>
      <c r="D27919" t="s">
        <v>2395</v>
      </c>
      <c r="E27919">
        <v>0</v>
      </c>
    </row>
    <row r="27920" spans="1:5" x14ac:dyDescent="0.3">
      <c r="A27920">
        <v>23310043</v>
      </c>
      <c r="B27920" t="s">
        <v>1568</v>
      </c>
      <c r="C27920" t="s">
        <v>8</v>
      </c>
      <c r="D27920" t="s">
        <v>2396</v>
      </c>
      <c r="E27920">
        <v>-2</v>
      </c>
    </row>
    <row r="27921" spans="1:5" x14ac:dyDescent="0.3">
      <c r="A27921">
        <v>23310043</v>
      </c>
      <c r="B27921" t="s">
        <v>1568</v>
      </c>
      <c r="C27921" t="s">
        <v>8</v>
      </c>
      <c r="D27921" t="s">
        <v>2397</v>
      </c>
      <c r="E27921">
        <v>0</v>
      </c>
    </row>
    <row r="27922" spans="1:5" x14ac:dyDescent="0.3">
      <c r="A27922">
        <v>23310043</v>
      </c>
      <c r="B27922" t="s">
        <v>1568</v>
      </c>
      <c r="C27922" t="s">
        <v>8</v>
      </c>
      <c r="D27922" t="s">
        <v>2398</v>
      </c>
      <c r="E27922">
        <v>0</v>
      </c>
    </row>
    <row r="27923" spans="1:5" x14ac:dyDescent="0.3">
      <c r="A27923">
        <v>23310043</v>
      </c>
      <c r="B27923" t="s">
        <v>1568</v>
      </c>
      <c r="C27923" t="s">
        <v>8</v>
      </c>
      <c r="D27923" t="s">
        <v>2399</v>
      </c>
      <c r="E27923">
        <v>0</v>
      </c>
    </row>
    <row r="27924" spans="1:5" x14ac:dyDescent="0.3">
      <c r="A27924">
        <v>23310043</v>
      </c>
      <c r="B27924" t="s">
        <v>1568</v>
      </c>
      <c r="C27924" t="s">
        <v>8</v>
      </c>
      <c r="D27924" t="s">
        <v>2400</v>
      </c>
      <c r="E27924">
        <v>0</v>
      </c>
    </row>
    <row r="27925" spans="1:5" x14ac:dyDescent="0.3">
      <c r="A27925">
        <v>23310043</v>
      </c>
      <c r="B27925" t="s">
        <v>1568</v>
      </c>
      <c r="C27925" t="s">
        <v>8</v>
      </c>
      <c r="D27925" t="s">
        <v>2401</v>
      </c>
      <c r="E27925">
        <v>0</v>
      </c>
    </row>
    <row r="27926" spans="1:5" x14ac:dyDescent="0.3">
      <c r="A27926">
        <v>23310043</v>
      </c>
      <c r="B27926" t="s">
        <v>1568</v>
      </c>
      <c r="C27926" t="s">
        <v>8</v>
      </c>
      <c r="D27926" t="s">
        <v>2402</v>
      </c>
      <c r="E27926">
        <v>0</v>
      </c>
    </row>
    <row r="27927" spans="1:5" x14ac:dyDescent="0.3">
      <c r="A27927">
        <v>23310043</v>
      </c>
      <c r="B27927" t="s">
        <v>1568</v>
      </c>
      <c r="C27927" t="s">
        <v>8</v>
      </c>
      <c r="D27927" t="s">
        <v>2403</v>
      </c>
      <c r="E27927">
        <v>-2</v>
      </c>
    </row>
    <row r="27928" spans="1:5" x14ac:dyDescent="0.3">
      <c r="A27928">
        <v>23310043</v>
      </c>
      <c r="B27928" t="s">
        <v>1568</v>
      </c>
      <c r="C27928" t="s">
        <v>8</v>
      </c>
      <c r="D27928" t="s">
        <v>2404</v>
      </c>
      <c r="E27928">
        <v>0</v>
      </c>
    </row>
    <row r="27929" spans="1:5" x14ac:dyDescent="0.3">
      <c r="A27929">
        <v>23310043</v>
      </c>
      <c r="B27929" t="s">
        <v>1568</v>
      </c>
      <c r="C27929" t="s">
        <v>8</v>
      </c>
      <c r="D27929" t="s">
        <v>2405</v>
      </c>
      <c r="E27929">
        <v>0</v>
      </c>
    </row>
    <row r="27930" spans="1:5" x14ac:dyDescent="0.3">
      <c r="A27930">
        <v>23310043</v>
      </c>
      <c r="B27930" t="s">
        <v>1568</v>
      </c>
      <c r="C27930" t="s">
        <v>8</v>
      </c>
      <c r="D27930" t="s">
        <v>2406</v>
      </c>
      <c r="E27930">
        <v>0</v>
      </c>
    </row>
    <row r="27931" spans="1:5" x14ac:dyDescent="0.3">
      <c r="A27931">
        <v>23310043</v>
      </c>
      <c r="B27931" t="s">
        <v>1568</v>
      </c>
      <c r="C27931" t="s">
        <v>8</v>
      </c>
      <c r="D27931" t="s">
        <v>2407</v>
      </c>
      <c r="E27931">
        <v>0</v>
      </c>
    </row>
    <row r="27932" spans="1:5" x14ac:dyDescent="0.3">
      <c r="A27932">
        <v>23310043</v>
      </c>
      <c r="B27932" t="s">
        <v>1568</v>
      </c>
      <c r="C27932" t="s">
        <v>8</v>
      </c>
      <c r="D27932" t="s">
        <v>2408</v>
      </c>
      <c r="E27932">
        <v>0</v>
      </c>
    </row>
    <row r="27933" spans="1:5" x14ac:dyDescent="0.3">
      <c r="A27933">
        <v>23310043</v>
      </c>
      <c r="B27933" t="s">
        <v>1568</v>
      </c>
      <c r="C27933" t="s">
        <v>8</v>
      </c>
      <c r="D27933" t="s">
        <v>2409</v>
      </c>
      <c r="E27933">
        <v>0</v>
      </c>
    </row>
    <row r="27934" spans="1:5" x14ac:dyDescent="0.3">
      <c r="A27934">
        <v>23310043</v>
      </c>
      <c r="B27934" t="s">
        <v>1568</v>
      </c>
      <c r="C27934" t="s">
        <v>8</v>
      </c>
      <c r="D27934" t="s">
        <v>2410</v>
      </c>
      <c r="E27934">
        <v>0</v>
      </c>
    </row>
    <row r="27935" spans="1:5" x14ac:dyDescent="0.3">
      <c r="A27935">
        <v>23310043</v>
      </c>
      <c r="B27935" t="s">
        <v>1568</v>
      </c>
      <c r="C27935" t="s">
        <v>8</v>
      </c>
      <c r="D27935" t="s">
        <v>2411</v>
      </c>
      <c r="E27935">
        <v>-2</v>
      </c>
    </row>
    <row r="27936" spans="1:5" x14ac:dyDescent="0.3">
      <c r="A27936">
        <v>23310043</v>
      </c>
      <c r="B27936" t="s">
        <v>1568</v>
      </c>
      <c r="C27936" t="s">
        <v>8</v>
      </c>
      <c r="D27936" t="s">
        <v>2412</v>
      </c>
      <c r="E27936">
        <v>0</v>
      </c>
    </row>
    <row r="27937" spans="1:5" x14ac:dyDescent="0.3">
      <c r="A27937">
        <v>23310043</v>
      </c>
      <c r="B27937" t="s">
        <v>1568</v>
      </c>
      <c r="C27937" t="s">
        <v>8</v>
      </c>
      <c r="D27937" t="s">
        <v>2413</v>
      </c>
      <c r="E27937">
        <v>0</v>
      </c>
    </row>
    <row r="27938" spans="1:5" x14ac:dyDescent="0.3">
      <c r="A27938">
        <v>60510030</v>
      </c>
      <c r="B27938" t="s">
        <v>1570</v>
      </c>
      <c r="C27938" t="s">
        <v>8</v>
      </c>
      <c r="D27938" t="s">
        <v>2378</v>
      </c>
      <c r="E27938">
        <v>0</v>
      </c>
    </row>
    <row r="27939" spans="1:5" x14ac:dyDescent="0.3">
      <c r="A27939">
        <v>60510030</v>
      </c>
      <c r="B27939" t="s">
        <v>1570</v>
      </c>
      <c r="C27939" t="s">
        <v>8</v>
      </c>
      <c r="D27939" t="s">
        <v>2379</v>
      </c>
      <c r="E27939">
        <v>0</v>
      </c>
    </row>
    <row r="27940" spans="1:5" x14ac:dyDescent="0.3">
      <c r="A27940">
        <v>60510030</v>
      </c>
      <c r="B27940" t="s">
        <v>1570</v>
      </c>
      <c r="C27940" t="s">
        <v>8</v>
      </c>
      <c r="D27940" t="s">
        <v>2380</v>
      </c>
      <c r="E27940">
        <v>0</v>
      </c>
    </row>
    <row r="27941" spans="1:5" x14ac:dyDescent="0.3">
      <c r="A27941">
        <v>60510030</v>
      </c>
      <c r="B27941" t="s">
        <v>1570</v>
      </c>
      <c r="C27941" t="s">
        <v>8</v>
      </c>
      <c r="D27941" t="s">
        <v>2381</v>
      </c>
      <c r="E27941">
        <v>0</v>
      </c>
    </row>
    <row r="27942" spans="1:5" x14ac:dyDescent="0.3">
      <c r="A27942">
        <v>60510030</v>
      </c>
      <c r="B27942" t="s">
        <v>1570</v>
      </c>
      <c r="C27942" t="s">
        <v>8</v>
      </c>
      <c r="D27942" t="s">
        <v>2382</v>
      </c>
      <c r="E27942">
        <v>0</v>
      </c>
    </row>
    <row r="27943" spans="1:5" x14ac:dyDescent="0.3">
      <c r="A27943">
        <v>60510030</v>
      </c>
      <c r="B27943" t="s">
        <v>1570</v>
      </c>
      <c r="C27943" t="s">
        <v>8</v>
      </c>
      <c r="D27943" t="s">
        <v>2383</v>
      </c>
      <c r="E27943">
        <v>0</v>
      </c>
    </row>
    <row r="27944" spans="1:5" x14ac:dyDescent="0.3">
      <c r="A27944">
        <v>60510030</v>
      </c>
      <c r="B27944" t="s">
        <v>1570</v>
      </c>
      <c r="C27944" t="s">
        <v>8</v>
      </c>
      <c r="D27944" t="s">
        <v>2384</v>
      </c>
      <c r="E27944">
        <v>-2</v>
      </c>
    </row>
    <row r="27945" spans="1:5" x14ac:dyDescent="0.3">
      <c r="A27945">
        <v>60510030</v>
      </c>
      <c r="B27945" t="s">
        <v>1570</v>
      </c>
      <c r="C27945" t="s">
        <v>8</v>
      </c>
      <c r="D27945" t="s">
        <v>2385</v>
      </c>
      <c r="E27945">
        <v>0</v>
      </c>
    </row>
    <row r="27946" spans="1:5" x14ac:dyDescent="0.3">
      <c r="A27946">
        <v>60510030</v>
      </c>
      <c r="B27946" t="s">
        <v>1570</v>
      </c>
      <c r="C27946" t="s">
        <v>8</v>
      </c>
      <c r="D27946" t="s">
        <v>2386</v>
      </c>
      <c r="E27946">
        <v>-1</v>
      </c>
    </row>
    <row r="27947" spans="1:5" x14ac:dyDescent="0.3">
      <c r="A27947">
        <v>60510030</v>
      </c>
      <c r="B27947" t="s">
        <v>1570</v>
      </c>
      <c r="C27947" t="s">
        <v>8</v>
      </c>
      <c r="D27947" t="s">
        <v>2387</v>
      </c>
      <c r="E27947">
        <v>0</v>
      </c>
    </row>
    <row r="27948" spans="1:5" x14ac:dyDescent="0.3">
      <c r="A27948">
        <v>60510030</v>
      </c>
      <c r="B27948" t="s">
        <v>1570</v>
      </c>
      <c r="C27948" t="s">
        <v>8</v>
      </c>
      <c r="D27948" t="s">
        <v>2388</v>
      </c>
      <c r="E27948">
        <v>-2</v>
      </c>
    </row>
    <row r="27949" spans="1:5" x14ac:dyDescent="0.3">
      <c r="A27949">
        <v>60510030</v>
      </c>
      <c r="B27949" t="s">
        <v>1570</v>
      </c>
      <c r="C27949" t="s">
        <v>8</v>
      </c>
      <c r="D27949" t="s">
        <v>2389</v>
      </c>
      <c r="E27949">
        <v>0</v>
      </c>
    </row>
    <row r="27950" spans="1:5" x14ac:dyDescent="0.3">
      <c r="A27950">
        <v>60510030</v>
      </c>
      <c r="B27950" t="s">
        <v>1570</v>
      </c>
      <c r="C27950" t="s">
        <v>8</v>
      </c>
      <c r="D27950" t="s">
        <v>2390</v>
      </c>
      <c r="E27950">
        <v>0</v>
      </c>
    </row>
    <row r="27951" spans="1:5" x14ac:dyDescent="0.3">
      <c r="A27951">
        <v>60510030</v>
      </c>
      <c r="B27951" t="s">
        <v>1570</v>
      </c>
      <c r="C27951" t="s">
        <v>8</v>
      </c>
      <c r="D27951" t="s">
        <v>2391</v>
      </c>
      <c r="E27951">
        <v>-3</v>
      </c>
    </row>
    <row r="27952" spans="1:5" x14ac:dyDescent="0.3">
      <c r="A27952">
        <v>60510030</v>
      </c>
      <c r="B27952" t="s">
        <v>1570</v>
      </c>
      <c r="C27952" t="s">
        <v>8</v>
      </c>
      <c r="D27952" t="s">
        <v>2392</v>
      </c>
      <c r="E27952">
        <v>0</v>
      </c>
    </row>
    <row r="27953" spans="1:5" x14ac:dyDescent="0.3">
      <c r="A27953">
        <v>60510030</v>
      </c>
      <c r="B27953" t="s">
        <v>1570</v>
      </c>
      <c r="C27953" t="s">
        <v>8</v>
      </c>
      <c r="D27953" t="s">
        <v>2393</v>
      </c>
      <c r="E27953">
        <v>-2</v>
      </c>
    </row>
    <row r="27954" spans="1:5" x14ac:dyDescent="0.3">
      <c r="A27954">
        <v>60510030</v>
      </c>
      <c r="B27954" t="s">
        <v>1570</v>
      </c>
      <c r="C27954" t="s">
        <v>8</v>
      </c>
      <c r="D27954" t="s">
        <v>2394</v>
      </c>
      <c r="E27954">
        <v>0</v>
      </c>
    </row>
    <row r="27955" spans="1:5" x14ac:dyDescent="0.3">
      <c r="A27955">
        <v>60510030</v>
      </c>
      <c r="B27955" t="s">
        <v>1570</v>
      </c>
      <c r="C27955" t="s">
        <v>8</v>
      </c>
      <c r="D27955" t="s">
        <v>2395</v>
      </c>
      <c r="E27955">
        <v>0</v>
      </c>
    </row>
    <row r="27956" spans="1:5" x14ac:dyDescent="0.3">
      <c r="A27956">
        <v>60510030</v>
      </c>
      <c r="B27956" t="s">
        <v>1570</v>
      </c>
      <c r="C27956" t="s">
        <v>8</v>
      </c>
      <c r="D27956" t="s">
        <v>2396</v>
      </c>
      <c r="E27956">
        <v>0</v>
      </c>
    </row>
    <row r="27957" spans="1:5" x14ac:dyDescent="0.3">
      <c r="A27957">
        <v>60510030</v>
      </c>
      <c r="B27957" t="s">
        <v>1570</v>
      </c>
      <c r="C27957" t="s">
        <v>8</v>
      </c>
      <c r="D27957" t="s">
        <v>2397</v>
      </c>
      <c r="E27957">
        <v>0</v>
      </c>
    </row>
    <row r="27958" spans="1:5" x14ac:dyDescent="0.3">
      <c r="A27958">
        <v>60510030</v>
      </c>
      <c r="B27958" t="s">
        <v>1570</v>
      </c>
      <c r="C27958" t="s">
        <v>8</v>
      </c>
      <c r="D27958" t="s">
        <v>2398</v>
      </c>
      <c r="E27958">
        <v>-1</v>
      </c>
    </row>
    <row r="27959" spans="1:5" x14ac:dyDescent="0.3">
      <c r="A27959">
        <v>60510030</v>
      </c>
      <c r="B27959" t="s">
        <v>1570</v>
      </c>
      <c r="C27959" t="s">
        <v>8</v>
      </c>
      <c r="D27959" t="s">
        <v>2399</v>
      </c>
      <c r="E27959">
        <v>0</v>
      </c>
    </row>
    <row r="27960" spans="1:5" x14ac:dyDescent="0.3">
      <c r="A27960">
        <v>60510030</v>
      </c>
      <c r="B27960" t="s">
        <v>1570</v>
      </c>
      <c r="C27960" t="s">
        <v>8</v>
      </c>
      <c r="D27960" t="s">
        <v>2400</v>
      </c>
      <c r="E27960">
        <v>0</v>
      </c>
    </row>
    <row r="27961" spans="1:5" x14ac:dyDescent="0.3">
      <c r="A27961">
        <v>60510030</v>
      </c>
      <c r="B27961" t="s">
        <v>1570</v>
      </c>
      <c r="C27961" t="s">
        <v>8</v>
      </c>
      <c r="D27961" t="s">
        <v>2401</v>
      </c>
      <c r="E27961">
        <v>0</v>
      </c>
    </row>
    <row r="27962" spans="1:5" x14ac:dyDescent="0.3">
      <c r="A27962">
        <v>60510030</v>
      </c>
      <c r="B27962" t="s">
        <v>1570</v>
      </c>
      <c r="C27962" t="s">
        <v>8</v>
      </c>
      <c r="D27962" t="s">
        <v>2402</v>
      </c>
      <c r="E27962">
        <v>-2</v>
      </c>
    </row>
    <row r="27963" spans="1:5" x14ac:dyDescent="0.3">
      <c r="A27963">
        <v>60510030</v>
      </c>
      <c r="B27963" t="s">
        <v>1570</v>
      </c>
      <c r="C27963" t="s">
        <v>8</v>
      </c>
      <c r="D27963" t="s">
        <v>2403</v>
      </c>
      <c r="E27963">
        <v>0</v>
      </c>
    </row>
    <row r="27964" spans="1:5" x14ac:dyDescent="0.3">
      <c r="A27964">
        <v>60510030</v>
      </c>
      <c r="B27964" t="s">
        <v>1570</v>
      </c>
      <c r="C27964" t="s">
        <v>8</v>
      </c>
      <c r="D27964" t="s">
        <v>2404</v>
      </c>
      <c r="E27964">
        <v>0</v>
      </c>
    </row>
    <row r="27965" spans="1:5" x14ac:dyDescent="0.3">
      <c r="A27965">
        <v>60510030</v>
      </c>
      <c r="B27965" t="s">
        <v>1570</v>
      </c>
      <c r="C27965" t="s">
        <v>8</v>
      </c>
      <c r="D27965" t="s">
        <v>2405</v>
      </c>
      <c r="E27965">
        <v>0</v>
      </c>
    </row>
    <row r="27966" spans="1:5" x14ac:dyDescent="0.3">
      <c r="A27966">
        <v>60510030</v>
      </c>
      <c r="B27966" t="s">
        <v>1570</v>
      </c>
      <c r="C27966" t="s">
        <v>8</v>
      </c>
      <c r="D27966" t="s">
        <v>2406</v>
      </c>
      <c r="E27966">
        <v>0</v>
      </c>
    </row>
    <row r="27967" spans="1:5" x14ac:dyDescent="0.3">
      <c r="A27967">
        <v>60510030</v>
      </c>
      <c r="B27967" t="s">
        <v>1570</v>
      </c>
      <c r="C27967" t="s">
        <v>8</v>
      </c>
      <c r="D27967" t="s">
        <v>2407</v>
      </c>
      <c r="E27967">
        <v>-1</v>
      </c>
    </row>
    <row r="27968" spans="1:5" x14ac:dyDescent="0.3">
      <c r="A27968">
        <v>60510030</v>
      </c>
      <c r="B27968" t="s">
        <v>1570</v>
      </c>
      <c r="C27968" t="s">
        <v>8</v>
      </c>
      <c r="D27968" t="s">
        <v>2408</v>
      </c>
      <c r="E27968">
        <v>-3</v>
      </c>
    </row>
    <row r="27969" spans="1:5" x14ac:dyDescent="0.3">
      <c r="A27969">
        <v>60510030</v>
      </c>
      <c r="B27969" t="s">
        <v>1570</v>
      </c>
      <c r="C27969" t="s">
        <v>8</v>
      </c>
      <c r="D27969" t="s">
        <v>2409</v>
      </c>
      <c r="E27969">
        <v>0</v>
      </c>
    </row>
    <row r="27970" spans="1:5" x14ac:dyDescent="0.3">
      <c r="A27970">
        <v>60510030</v>
      </c>
      <c r="B27970" t="s">
        <v>1570</v>
      </c>
      <c r="C27970" t="s">
        <v>8</v>
      </c>
      <c r="D27970" t="s">
        <v>2410</v>
      </c>
      <c r="E27970">
        <v>-2</v>
      </c>
    </row>
    <row r="27971" spans="1:5" x14ac:dyDescent="0.3">
      <c r="A27971">
        <v>60510030</v>
      </c>
      <c r="B27971" t="s">
        <v>1570</v>
      </c>
      <c r="C27971" t="s">
        <v>8</v>
      </c>
      <c r="D27971" t="s">
        <v>2411</v>
      </c>
      <c r="E27971">
        <v>0</v>
      </c>
    </row>
    <row r="27972" spans="1:5" x14ac:dyDescent="0.3">
      <c r="A27972">
        <v>60510030</v>
      </c>
      <c r="B27972" t="s">
        <v>1570</v>
      </c>
      <c r="C27972" t="s">
        <v>8</v>
      </c>
      <c r="D27972" t="s">
        <v>2412</v>
      </c>
      <c r="E27972">
        <v>0</v>
      </c>
    </row>
    <row r="27973" spans="1:5" x14ac:dyDescent="0.3">
      <c r="A27973">
        <v>60510030</v>
      </c>
      <c r="B27973" t="s">
        <v>1570</v>
      </c>
      <c r="C27973" t="s">
        <v>8</v>
      </c>
      <c r="D27973" t="s">
        <v>2413</v>
      </c>
      <c r="E27973">
        <v>-6</v>
      </c>
    </row>
    <row r="27974" spans="1:5" x14ac:dyDescent="0.3">
      <c r="A27974">
        <v>50370014</v>
      </c>
      <c r="B27974" t="s">
        <v>1572</v>
      </c>
      <c r="C27974" t="s">
        <v>8</v>
      </c>
      <c r="D27974" t="s">
        <v>2378</v>
      </c>
      <c r="E27974">
        <v>0</v>
      </c>
    </row>
    <row r="27975" spans="1:5" x14ac:dyDescent="0.3">
      <c r="A27975">
        <v>50370014</v>
      </c>
      <c r="B27975" t="s">
        <v>1572</v>
      </c>
      <c r="C27975" t="s">
        <v>8</v>
      </c>
      <c r="D27975" t="s">
        <v>2379</v>
      </c>
      <c r="E27975">
        <v>-3</v>
      </c>
    </row>
    <row r="27976" spans="1:5" x14ac:dyDescent="0.3">
      <c r="A27976">
        <v>50370014</v>
      </c>
      <c r="B27976" t="s">
        <v>1572</v>
      </c>
      <c r="C27976" t="s">
        <v>8</v>
      </c>
      <c r="D27976" t="s">
        <v>2380</v>
      </c>
      <c r="E27976">
        <v>0</v>
      </c>
    </row>
    <row r="27977" spans="1:5" x14ac:dyDescent="0.3">
      <c r="A27977">
        <v>50370014</v>
      </c>
      <c r="B27977" t="s">
        <v>1572</v>
      </c>
      <c r="C27977" t="s">
        <v>8</v>
      </c>
      <c r="D27977" t="s">
        <v>2381</v>
      </c>
      <c r="E27977">
        <v>0</v>
      </c>
    </row>
    <row r="27978" spans="1:5" x14ac:dyDescent="0.3">
      <c r="A27978">
        <v>50370014</v>
      </c>
      <c r="B27978" t="s">
        <v>1572</v>
      </c>
      <c r="C27978" t="s">
        <v>8</v>
      </c>
      <c r="D27978" t="s">
        <v>2382</v>
      </c>
      <c r="E27978">
        <v>0</v>
      </c>
    </row>
    <row r="27979" spans="1:5" x14ac:dyDescent="0.3">
      <c r="A27979">
        <v>50370014</v>
      </c>
      <c r="B27979" t="s">
        <v>1572</v>
      </c>
      <c r="C27979" t="s">
        <v>8</v>
      </c>
      <c r="D27979" t="s">
        <v>2383</v>
      </c>
      <c r="E27979">
        <v>0</v>
      </c>
    </row>
    <row r="27980" spans="1:5" x14ac:dyDescent="0.3">
      <c r="A27980">
        <v>50370014</v>
      </c>
      <c r="B27980" t="s">
        <v>1572</v>
      </c>
      <c r="C27980" t="s">
        <v>8</v>
      </c>
      <c r="D27980" t="s">
        <v>2384</v>
      </c>
      <c r="E27980">
        <v>0</v>
      </c>
    </row>
    <row r="27981" spans="1:5" x14ac:dyDescent="0.3">
      <c r="A27981">
        <v>50370014</v>
      </c>
      <c r="B27981" t="s">
        <v>1572</v>
      </c>
      <c r="C27981" t="s">
        <v>8</v>
      </c>
      <c r="D27981" t="s">
        <v>2385</v>
      </c>
      <c r="E27981">
        <v>0</v>
      </c>
    </row>
    <row r="27982" spans="1:5" x14ac:dyDescent="0.3">
      <c r="A27982">
        <v>50370014</v>
      </c>
      <c r="B27982" t="s">
        <v>1572</v>
      </c>
      <c r="C27982" t="s">
        <v>8</v>
      </c>
      <c r="D27982" t="s">
        <v>2386</v>
      </c>
      <c r="E27982">
        <v>0</v>
      </c>
    </row>
    <row r="27983" spans="1:5" x14ac:dyDescent="0.3">
      <c r="A27983">
        <v>50370014</v>
      </c>
      <c r="B27983" t="s">
        <v>1572</v>
      </c>
      <c r="C27983" t="s">
        <v>8</v>
      </c>
      <c r="D27983" t="s">
        <v>2387</v>
      </c>
      <c r="E27983">
        <v>0</v>
      </c>
    </row>
    <row r="27984" spans="1:5" x14ac:dyDescent="0.3">
      <c r="A27984">
        <v>50370014</v>
      </c>
      <c r="B27984" t="s">
        <v>1572</v>
      </c>
      <c r="C27984" t="s">
        <v>8</v>
      </c>
      <c r="D27984" t="s">
        <v>2388</v>
      </c>
      <c r="E27984">
        <v>-2</v>
      </c>
    </row>
    <row r="27985" spans="1:5" x14ac:dyDescent="0.3">
      <c r="A27985">
        <v>50370014</v>
      </c>
      <c r="B27985" t="s">
        <v>1572</v>
      </c>
      <c r="C27985" t="s">
        <v>8</v>
      </c>
      <c r="D27985" t="s">
        <v>2389</v>
      </c>
      <c r="E27985">
        <v>0</v>
      </c>
    </row>
    <row r="27986" spans="1:5" x14ac:dyDescent="0.3">
      <c r="A27986">
        <v>50370014</v>
      </c>
      <c r="B27986" t="s">
        <v>1572</v>
      </c>
      <c r="C27986" t="s">
        <v>8</v>
      </c>
      <c r="D27986" t="s">
        <v>2390</v>
      </c>
      <c r="E27986">
        <v>-4</v>
      </c>
    </row>
    <row r="27987" spans="1:5" x14ac:dyDescent="0.3">
      <c r="A27987">
        <v>50370014</v>
      </c>
      <c r="B27987" t="s">
        <v>1572</v>
      </c>
      <c r="C27987" t="s">
        <v>8</v>
      </c>
      <c r="D27987" t="s">
        <v>2391</v>
      </c>
      <c r="E27987">
        <v>0</v>
      </c>
    </row>
    <row r="27988" spans="1:5" x14ac:dyDescent="0.3">
      <c r="A27988">
        <v>50370014</v>
      </c>
      <c r="B27988" t="s">
        <v>1572</v>
      </c>
      <c r="C27988" t="s">
        <v>8</v>
      </c>
      <c r="D27988" t="s">
        <v>2392</v>
      </c>
      <c r="E27988">
        <v>0</v>
      </c>
    </row>
    <row r="27989" spans="1:5" x14ac:dyDescent="0.3">
      <c r="A27989">
        <v>50370014</v>
      </c>
      <c r="B27989" t="s">
        <v>1572</v>
      </c>
      <c r="C27989" t="s">
        <v>8</v>
      </c>
      <c r="D27989" t="s">
        <v>2393</v>
      </c>
      <c r="E27989">
        <v>0</v>
      </c>
    </row>
    <row r="27990" spans="1:5" x14ac:dyDescent="0.3">
      <c r="A27990">
        <v>50370014</v>
      </c>
      <c r="B27990" t="s">
        <v>1572</v>
      </c>
      <c r="C27990" t="s">
        <v>8</v>
      </c>
      <c r="D27990" t="s">
        <v>2394</v>
      </c>
      <c r="E27990">
        <v>-1</v>
      </c>
    </row>
    <row r="27991" spans="1:5" x14ac:dyDescent="0.3">
      <c r="A27991">
        <v>50370014</v>
      </c>
      <c r="B27991" t="s">
        <v>1572</v>
      </c>
      <c r="C27991" t="s">
        <v>8</v>
      </c>
      <c r="D27991" t="s">
        <v>2395</v>
      </c>
      <c r="E27991">
        <v>-1</v>
      </c>
    </row>
    <row r="27992" spans="1:5" x14ac:dyDescent="0.3">
      <c r="A27992">
        <v>50370014</v>
      </c>
      <c r="B27992" t="s">
        <v>1572</v>
      </c>
      <c r="C27992" t="s">
        <v>8</v>
      </c>
      <c r="D27992" t="s">
        <v>2396</v>
      </c>
      <c r="E27992">
        <v>-1</v>
      </c>
    </row>
    <row r="27993" spans="1:5" x14ac:dyDescent="0.3">
      <c r="A27993">
        <v>50370014</v>
      </c>
      <c r="B27993" t="s">
        <v>1572</v>
      </c>
      <c r="C27993" t="s">
        <v>8</v>
      </c>
      <c r="D27993" t="s">
        <v>2397</v>
      </c>
      <c r="E27993">
        <v>0</v>
      </c>
    </row>
    <row r="27994" spans="1:5" x14ac:dyDescent="0.3">
      <c r="A27994">
        <v>50370014</v>
      </c>
      <c r="B27994" t="s">
        <v>1572</v>
      </c>
      <c r="C27994" t="s">
        <v>8</v>
      </c>
      <c r="D27994" t="s">
        <v>2398</v>
      </c>
      <c r="E27994">
        <v>-1</v>
      </c>
    </row>
    <row r="27995" spans="1:5" x14ac:dyDescent="0.3">
      <c r="A27995">
        <v>50370014</v>
      </c>
      <c r="B27995" t="s">
        <v>1572</v>
      </c>
      <c r="C27995" t="s">
        <v>8</v>
      </c>
      <c r="D27995" t="s">
        <v>2399</v>
      </c>
      <c r="E27995">
        <v>0</v>
      </c>
    </row>
    <row r="27996" spans="1:5" x14ac:dyDescent="0.3">
      <c r="A27996">
        <v>50370014</v>
      </c>
      <c r="B27996" t="s">
        <v>1572</v>
      </c>
      <c r="C27996" t="s">
        <v>8</v>
      </c>
      <c r="D27996" t="s">
        <v>2400</v>
      </c>
      <c r="E27996">
        <v>0</v>
      </c>
    </row>
    <row r="27997" spans="1:5" x14ac:dyDescent="0.3">
      <c r="A27997">
        <v>50370014</v>
      </c>
      <c r="B27997" t="s">
        <v>1572</v>
      </c>
      <c r="C27997" t="s">
        <v>8</v>
      </c>
      <c r="D27997" t="s">
        <v>2401</v>
      </c>
      <c r="E27997">
        <v>0</v>
      </c>
    </row>
    <row r="27998" spans="1:5" x14ac:dyDescent="0.3">
      <c r="A27998">
        <v>50370014</v>
      </c>
      <c r="B27998" t="s">
        <v>1572</v>
      </c>
      <c r="C27998" t="s">
        <v>8</v>
      </c>
      <c r="D27998" t="s">
        <v>2402</v>
      </c>
      <c r="E27998">
        <v>0</v>
      </c>
    </row>
    <row r="27999" spans="1:5" x14ac:dyDescent="0.3">
      <c r="A27999">
        <v>50370014</v>
      </c>
      <c r="B27999" t="s">
        <v>1572</v>
      </c>
      <c r="C27999" t="s">
        <v>8</v>
      </c>
      <c r="D27999" t="s">
        <v>2403</v>
      </c>
      <c r="E27999">
        <v>-1</v>
      </c>
    </row>
    <row r="28000" spans="1:5" x14ac:dyDescent="0.3">
      <c r="A28000">
        <v>50370014</v>
      </c>
      <c r="B28000" t="s">
        <v>1572</v>
      </c>
      <c r="C28000" t="s">
        <v>8</v>
      </c>
      <c r="D28000" t="s">
        <v>2404</v>
      </c>
      <c r="E28000">
        <v>0</v>
      </c>
    </row>
    <row r="28001" spans="1:5" x14ac:dyDescent="0.3">
      <c r="A28001">
        <v>50370014</v>
      </c>
      <c r="B28001" t="s">
        <v>1572</v>
      </c>
      <c r="C28001" t="s">
        <v>8</v>
      </c>
      <c r="D28001" t="s">
        <v>2405</v>
      </c>
      <c r="E28001">
        <v>0</v>
      </c>
    </row>
    <row r="28002" spans="1:5" x14ac:dyDescent="0.3">
      <c r="A28002">
        <v>50370014</v>
      </c>
      <c r="B28002" t="s">
        <v>1572</v>
      </c>
      <c r="C28002" t="s">
        <v>8</v>
      </c>
      <c r="D28002" t="s">
        <v>2406</v>
      </c>
      <c r="E28002">
        <v>0</v>
      </c>
    </row>
    <row r="28003" spans="1:5" x14ac:dyDescent="0.3">
      <c r="A28003">
        <v>50370014</v>
      </c>
      <c r="B28003" t="s">
        <v>1572</v>
      </c>
      <c r="C28003" t="s">
        <v>8</v>
      </c>
      <c r="D28003" t="s">
        <v>2407</v>
      </c>
      <c r="E28003">
        <v>-1</v>
      </c>
    </row>
    <row r="28004" spans="1:5" x14ac:dyDescent="0.3">
      <c r="A28004">
        <v>50370014</v>
      </c>
      <c r="B28004" t="s">
        <v>1572</v>
      </c>
      <c r="C28004" t="s">
        <v>8</v>
      </c>
      <c r="D28004" t="s">
        <v>2408</v>
      </c>
      <c r="E28004">
        <v>0</v>
      </c>
    </row>
    <row r="28005" spans="1:5" x14ac:dyDescent="0.3">
      <c r="A28005">
        <v>50370014</v>
      </c>
      <c r="B28005" t="s">
        <v>1572</v>
      </c>
      <c r="C28005" t="s">
        <v>8</v>
      </c>
      <c r="D28005" t="s">
        <v>2409</v>
      </c>
      <c r="E28005">
        <v>0</v>
      </c>
    </row>
    <row r="28006" spans="1:5" x14ac:dyDescent="0.3">
      <c r="A28006">
        <v>50370014</v>
      </c>
      <c r="B28006" t="s">
        <v>1572</v>
      </c>
      <c r="C28006" t="s">
        <v>8</v>
      </c>
      <c r="D28006" t="s">
        <v>2410</v>
      </c>
      <c r="E28006">
        <v>0</v>
      </c>
    </row>
    <row r="28007" spans="1:5" x14ac:dyDescent="0.3">
      <c r="A28007">
        <v>50370014</v>
      </c>
      <c r="B28007" t="s">
        <v>1572</v>
      </c>
      <c r="C28007" t="s">
        <v>8</v>
      </c>
      <c r="D28007" t="s">
        <v>2411</v>
      </c>
      <c r="E28007">
        <v>-1</v>
      </c>
    </row>
    <row r="28008" spans="1:5" x14ac:dyDescent="0.3">
      <c r="A28008">
        <v>50370014</v>
      </c>
      <c r="B28008" t="s">
        <v>1572</v>
      </c>
      <c r="C28008" t="s">
        <v>8</v>
      </c>
      <c r="D28008" t="s">
        <v>2412</v>
      </c>
      <c r="E28008">
        <v>0</v>
      </c>
    </row>
    <row r="28009" spans="1:5" x14ac:dyDescent="0.3">
      <c r="A28009">
        <v>50370014</v>
      </c>
      <c r="B28009" t="s">
        <v>1572</v>
      </c>
      <c r="C28009" t="s">
        <v>8</v>
      </c>
      <c r="D28009" t="s">
        <v>2413</v>
      </c>
      <c r="E28009">
        <v>0</v>
      </c>
    </row>
    <row r="28010" spans="1:5" x14ac:dyDescent="0.3">
      <c r="A28010">
        <v>55930089</v>
      </c>
      <c r="B28010" t="s">
        <v>1574</v>
      </c>
      <c r="C28010" t="s">
        <v>8</v>
      </c>
      <c r="D28010" t="s">
        <v>2378</v>
      </c>
      <c r="E28010">
        <v>0</v>
      </c>
    </row>
    <row r="28011" spans="1:5" x14ac:dyDescent="0.3">
      <c r="A28011">
        <v>55930089</v>
      </c>
      <c r="B28011" t="s">
        <v>1574</v>
      </c>
      <c r="C28011" t="s">
        <v>8</v>
      </c>
      <c r="D28011" t="s">
        <v>2379</v>
      </c>
      <c r="E28011">
        <v>0</v>
      </c>
    </row>
    <row r="28012" spans="1:5" x14ac:dyDescent="0.3">
      <c r="A28012">
        <v>55930089</v>
      </c>
      <c r="B28012" t="s">
        <v>1574</v>
      </c>
      <c r="C28012" t="s">
        <v>8</v>
      </c>
      <c r="D28012" t="s">
        <v>2380</v>
      </c>
      <c r="E28012">
        <v>0</v>
      </c>
    </row>
    <row r="28013" spans="1:5" x14ac:dyDescent="0.3">
      <c r="A28013">
        <v>55930089</v>
      </c>
      <c r="B28013" t="s">
        <v>1574</v>
      </c>
      <c r="C28013" t="s">
        <v>8</v>
      </c>
      <c r="D28013" t="s">
        <v>2381</v>
      </c>
      <c r="E28013">
        <v>0</v>
      </c>
    </row>
    <row r="28014" spans="1:5" x14ac:dyDescent="0.3">
      <c r="A28014">
        <v>55930089</v>
      </c>
      <c r="B28014" t="s">
        <v>1574</v>
      </c>
      <c r="C28014" t="s">
        <v>8</v>
      </c>
      <c r="D28014" t="s">
        <v>2382</v>
      </c>
      <c r="E28014">
        <v>0</v>
      </c>
    </row>
    <row r="28015" spans="1:5" x14ac:dyDescent="0.3">
      <c r="A28015">
        <v>55930089</v>
      </c>
      <c r="B28015" t="s">
        <v>1574</v>
      </c>
      <c r="C28015" t="s">
        <v>8</v>
      </c>
      <c r="D28015" t="s">
        <v>2383</v>
      </c>
      <c r="E28015">
        <v>0</v>
      </c>
    </row>
    <row r="28016" spans="1:5" x14ac:dyDescent="0.3">
      <c r="A28016">
        <v>55930089</v>
      </c>
      <c r="B28016" t="s">
        <v>1574</v>
      </c>
      <c r="C28016" t="s">
        <v>8</v>
      </c>
      <c r="D28016" t="s">
        <v>2384</v>
      </c>
      <c r="E28016">
        <v>0</v>
      </c>
    </row>
    <row r="28017" spans="1:5" x14ac:dyDescent="0.3">
      <c r="A28017">
        <v>55930089</v>
      </c>
      <c r="B28017" t="s">
        <v>1574</v>
      </c>
      <c r="C28017" t="s">
        <v>8</v>
      </c>
      <c r="D28017" t="s">
        <v>2385</v>
      </c>
      <c r="E28017">
        <v>-2</v>
      </c>
    </row>
    <row r="28018" spans="1:5" x14ac:dyDescent="0.3">
      <c r="A28018">
        <v>55930089</v>
      </c>
      <c r="B28018" t="s">
        <v>1574</v>
      </c>
      <c r="C28018" t="s">
        <v>8</v>
      </c>
      <c r="D28018" t="s">
        <v>2386</v>
      </c>
      <c r="E28018">
        <v>0</v>
      </c>
    </row>
    <row r="28019" spans="1:5" x14ac:dyDescent="0.3">
      <c r="A28019">
        <v>55930089</v>
      </c>
      <c r="B28019" t="s">
        <v>1574</v>
      </c>
      <c r="C28019" t="s">
        <v>8</v>
      </c>
      <c r="D28019" t="s">
        <v>2387</v>
      </c>
      <c r="E28019">
        <v>0</v>
      </c>
    </row>
    <row r="28020" spans="1:5" x14ac:dyDescent="0.3">
      <c r="A28020">
        <v>55930089</v>
      </c>
      <c r="B28020" t="s">
        <v>1574</v>
      </c>
      <c r="C28020" t="s">
        <v>8</v>
      </c>
      <c r="D28020" t="s">
        <v>2388</v>
      </c>
      <c r="E28020">
        <v>0</v>
      </c>
    </row>
    <row r="28021" spans="1:5" x14ac:dyDescent="0.3">
      <c r="A28021">
        <v>55930089</v>
      </c>
      <c r="B28021" t="s">
        <v>1574</v>
      </c>
      <c r="C28021" t="s">
        <v>8</v>
      </c>
      <c r="D28021" t="s">
        <v>2389</v>
      </c>
      <c r="E28021">
        <v>0</v>
      </c>
    </row>
    <row r="28022" spans="1:5" x14ac:dyDescent="0.3">
      <c r="A28022">
        <v>55930089</v>
      </c>
      <c r="B28022" t="s">
        <v>1574</v>
      </c>
      <c r="C28022" t="s">
        <v>8</v>
      </c>
      <c r="D28022" t="s">
        <v>2390</v>
      </c>
      <c r="E28022">
        <v>-1</v>
      </c>
    </row>
    <row r="28023" spans="1:5" x14ac:dyDescent="0.3">
      <c r="A28023">
        <v>55930089</v>
      </c>
      <c r="B28023" t="s">
        <v>1574</v>
      </c>
      <c r="C28023" t="s">
        <v>8</v>
      </c>
      <c r="D28023" t="s">
        <v>2391</v>
      </c>
      <c r="E28023">
        <v>0</v>
      </c>
    </row>
    <row r="28024" spans="1:5" x14ac:dyDescent="0.3">
      <c r="A28024">
        <v>55930089</v>
      </c>
      <c r="B28024" t="s">
        <v>1574</v>
      </c>
      <c r="C28024" t="s">
        <v>8</v>
      </c>
      <c r="D28024" t="s">
        <v>2392</v>
      </c>
      <c r="E28024">
        <v>0</v>
      </c>
    </row>
    <row r="28025" spans="1:5" x14ac:dyDescent="0.3">
      <c r="A28025">
        <v>55930089</v>
      </c>
      <c r="B28025" t="s">
        <v>1574</v>
      </c>
      <c r="C28025" t="s">
        <v>8</v>
      </c>
      <c r="D28025" t="s">
        <v>2393</v>
      </c>
      <c r="E28025">
        <v>0</v>
      </c>
    </row>
    <row r="28026" spans="1:5" x14ac:dyDescent="0.3">
      <c r="A28026">
        <v>55930089</v>
      </c>
      <c r="B28026" t="s">
        <v>1574</v>
      </c>
      <c r="C28026" t="s">
        <v>8</v>
      </c>
      <c r="D28026" t="s">
        <v>2394</v>
      </c>
      <c r="E28026">
        <v>0</v>
      </c>
    </row>
    <row r="28027" spans="1:5" x14ac:dyDescent="0.3">
      <c r="A28027">
        <v>55930089</v>
      </c>
      <c r="B28027" t="s">
        <v>1574</v>
      </c>
      <c r="C28027" t="s">
        <v>8</v>
      </c>
      <c r="D28027" t="s">
        <v>2395</v>
      </c>
      <c r="E28027">
        <v>0</v>
      </c>
    </row>
    <row r="28028" spans="1:5" x14ac:dyDescent="0.3">
      <c r="A28028">
        <v>55930089</v>
      </c>
      <c r="B28028" t="s">
        <v>1574</v>
      </c>
      <c r="C28028" t="s">
        <v>8</v>
      </c>
      <c r="D28028" t="s">
        <v>2396</v>
      </c>
      <c r="E28028">
        <v>0</v>
      </c>
    </row>
    <row r="28029" spans="1:5" x14ac:dyDescent="0.3">
      <c r="A28029">
        <v>55930089</v>
      </c>
      <c r="B28029" t="s">
        <v>1574</v>
      </c>
      <c r="C28029" t="s">
        <v>8</v>
      </c>
      <c r="D28029" t="s">
        <v>2397</v>
      </c>
      <c r="E28029">
        <v>0</v>
      </c>
    </row>
    <row r="28030" spans="1:5" x14ac:dyDescent="0.3">
      <c r="A28030">
        <v>55930089</v>
      </c>
      <c r="B28030" t="s">
        <v>1574</v>
      </c>
      <c r="C28030" t="s">
        <v>8</v>
      </c>
      <c r="D28030" t="s">
        <v>2398</v>
      </c>
      <c r="E28030">
        <v>0</v>
      </c>
    </row>
    <row r="28031" spans="1:5" x14ac:dyDescent="0.3">
      <c r="A28031">
        <v>55930089</v>
      </c>
      <c r="B28031" t="s">
        <v>1574</v>
      </c>
      <c r="C28031" t="s">
        <v>8</v>
      </c>
      <c r="D28031" t="s">
        <v>2399</v>
      </c>
      <c r="E28031">
        <v>0</v>
      </c>
    </row>
    <row r="28032" spans="1:5" x14ac:dyDescent="0.3">
      <c r="A28032">
        <v>55930089</v>
      </c>
      <c r="B28032" t="s">
        <v>1574</v>
      </c>
      <c r="C28032" t="s">
        <v>8</v>
      </c>
      <c r="D28032" t="s">
        <v>2400</v>
      </c>
      <c r="E28032">
        <v>0</v>
      </c>
    </row>
    <row r="28033" spans="1:5" x14ac:dyDescent="0.3">
      <c r="A28033">
        <v>55930089</v>
      </c>
      <c r="B28033" t="s">
        <v>1574</v>
      </c>
      <c r="C28033" t="s">
        <v>8</v>
      </c>
      <c r="D28033" t="s">
        <v>2401</v>
      </c>
      <c r="E28033">
        <v>0</v>
      </c>
    </row>
    <row r="28034" spans="1:5" x14ac:dyDescent="0.3">
      <c r="A28034">
        <v>55930089</v>
      </c>
      <c r="B28034" t="s">
        <v>1574</v>
      </c>
      <c r="C28034" t="s">
        <v>8</v>
      </c>
      <c r="D28034" t="s">
        <v>2402</v>
      </c>
      <c r="E28034">
        <v>0</v>
      </c>
    </row>
    <row r="28035" spans="1:5" x14ac:dyDescent="0.3">
      <c r="A28035">
        <v>55930089</v>
      </c>
      <c r="B28035" t="s">
        <v>1574</v>
      </c>
      <c r="C28035" t="s">
        <v>8</v>
      </c>
      <c r="D28035" t="s">
        <v>2403</v>
      </c>
      <c r="E28035">
        <v>0</v>
      </c>
    </row>
    <row r="28036" spans="1:5" x14ac:dyDescent="0.3">
      <c r="A28036">
        <v>55930089</v>
      </c>
      <c r="B28036" t="s">
        <v>1574</v>
      </c>
      <c r="C28036" t="s">
        <v>8</v>
      </c>
      <c r="D28036" t="s">
        <v>2404</v>
      </c>
      <c r="E28036">
        <v>0</v>
      </c>
    </row>
    <row r="28037" spans="1:5" x14ac:dyDescent="0.3">
      <c r="A28037">
        <v>55930089</v>
      </c>
      <c r="B28037" t="s">
        <v>1574</v>
      </c>
      <c r="C28037" t="s">
        <v>8</v>
      </c>
      <c r="D28037" t="s">
        <v>2405</v>
      </c>
      <c r="E28037">
        <v>0</v>
      </c>
    </row>
    <row r="28038" spans="1:5" x14ac:dyDescent="0.3">
      <c r="A28038">
        <v>55930089</v>
      </c>
      <c r="B28038" t="s">
        <v>1574</v>
      </c>
      <c r="C28038" t="s">
        <v>8</v>
      </c>
      <c r="D28038" t="s">
        <v>2406</v>
      </c>
      <c r="E28038">
        <v>0</v>
      </c>
    </row>
    <row r="28039" spans="1:5" x14ac:dyDescent="0.3">
      <c r="A28039">
        <v>55930089</v>
      </c>
      <c r="B28039" t="s">
        <v>1574</v>
      </c>
      <c r="C28039" t="s">
        <v>8</v>
      </c>
      <c r="D28039" t="s">
        <v>2407</v>
      </c>
      <c r="E28039">
        <v>0</v>
      </c>
    </row>
    <row r="28040" spans="1:5" x14ac:dyDescent="0.3">
      <c r="A28040">
        <v>55930089</v>
      </c>
      <c r="B28040" t="s">
        <v>1574</v>
      </c>
      <c r="C28040" t="s">
        <v>8</v>
      </c>
      <c r="D28040" t="s">
        <v>2408</v>
      </c>
      <c r="E28040">
        <v>-1</v>
      </c>
    </row>
    <row r="28041" spans="1:5" x14ac:dyDescent="0.3">
      <c r="A28041">
        <v>55930089</v>
      </c>
      <c r="B28041" t="s">
        <v>1574</v>
      </c>
      <c r="C28041" t="s">
        <v>8</v>
      </c>
      <c r="D28041" t="s">
        <v>2409</v>
      </c>
      <c r="E28041">
        <v>0</v>
      </c>
    </row>
    <row r="28042" spans="1:5" x14ac:dyDescent="0.3">
      <c r="A28042">
        <v>55930089</v>
      </c>
      <c r="B28042" t="s">
        <v>1574</v>
      </c>
      <c r="C28042" t="s">
        <v>8</v>
      </c>
      <c r="D28042" t="s">
        <v>2410</v>
      </c>
      <c r="E28042">
        <v>0</v>
      </c>
    </row>
    <row r="28043" spans="1:5" x14ac:dyDescent="0.3">
      <c r="A28043">
        <v>55930089</v>
      </c>
      <c r="B28043" t="s">
        <v>1574</v>
      </c>
      <c r="C28043" t="s">
        <v>8</v>
      </c>
      <c r="D28043" t="s">
        <v>2411</v>
      </c>
      <c r="E28043">
        <v>0</v>
      </c>
    </row>
    <row r="28044" spans="1:5" x14ac:dyDescent="0.3">
      <c r="A28044">
        <v>55930089</v>
      </c>
      <c r="B28044" t="s">
        <v>1574</v>
      </c>
      <c r="C28044" t="s">
        <v>8</v>
      </c>
      <c r="D28044" t="s">
        <v>2412</v>
      </c>
      <c r="E28044">
        <v>0</v>
      </c>
    </row>
    <row r="28045" spans="1:5" x14ac:dyDescent="0.3">
      <c r="A28045">
        <v>55930089</v>
      </c>
      <c r="B28045" t="s">
        <v>1574</v>
      </c>
      <c r="C28045" t="s">
        <v>8</v>
      </c>
      <c r="D28045" t="s">
        <v>2413</v>
      </c>
      <c r="E28045">
        <v>0</v>
      </c>
    </row>
    <row r="28046" spans="1:5" x14ac:dyDescent="0.3">
      <c r="A28046">
        <v>37020014</v>
      </c>
      <c r="B28046" t="s">
        <v>1576</v>
      </c>
      <c r="C28046" t="s">
        <v>976</v>
      </c>
      <c r="D28046" t="s">
        <v>2378</v>
      </c>
      <c r="E28046">
        <v>0</v>
      </c>
    </row>
    <row r="28047" spans="1:5" x14ac:dyDescent="0.3">
      <c r="A28047">
        <v>37020014</v>
      </c>
      <c r="B28047" t="s">
        <v>1576</v>
      </c>
      <c r="C28047" t="s">
        <v>976</v>
      </c>
      <c r="D28047" t="s">
        <v>2379</v>
      </c>
      <c r="E28047">
        <v>0</v>
      </c>
    </row>
    <row r="28048" spans="1:5" x14ac:dyDescent="0.3">
      <c r="A28048">
        <v>37020014</v>
      </c>
      <c r="B28048" t="s">
        <v>1576</v>
      </c>
      <c r="C28048" t="s">
        <v>976</v>
      </c>
      <c r="D28048" t="s">
        <v>2380</v>
      </c>
      <c r="E28048">
        <v>0</v>
      </c>
    </row>
    <row r="28049" spans="1:5" x14ac:dyDescent="0.3">
      <c r="A28049">
        <v>37020014</v>
      </c>
      <c r="B28049" t="s">
        <v>1576</v>
      </c>
      <c r="C28049" t="s">
        <v>976</v>
      </c>
      <c r="D28049" t="s">
        <v>2381</v>
      </c>
      <c r="E28049">
        <v>0</v>
      </c>
    </row>
    <row r="28050" spans="1:5" x14ac:dyDescent="0.3">
      <c r="A28050">
        <v>37020014</v>
      </c>
      <c r="B28050" t="s">
        <v>1576</v>
      </c>
      <c r="C28050" t="s">
        <v>976</v>
      </c>
      <c r="D28050" t="s">
        <v>2382</v>
      </c>
      <c r="E28050">
        <v>0</v>
      </c>
    </row>
    <row r="28051" spans="1:5" x14ac:dyDescent="0.3">
      <c r="A28051">
        <v>37020014</v>
      </c>
      <c r="B28051" t="s">
        <v>1576</v>
      </c>
      <c r="C28051" t="s">
        <v>976</v>
      </c>
      <c r="D28051" t="s">
        <v>2383</v>
      </c>
      <c r="E28051">
        <v>0</v>
      </c>
    </row>
    <row r="28052" spans="1:5" x14ac:dyDescent="0.3">
      <c r="A28052">
        <v>37020014</v>
      </c>
      <c r="B28052" t="s">
        <v>1576</v>
      </c>
      <c r="C28052" t="s">
        <v>976</v>
      </c>
      <c r="D28052" t="s">
        <v>2384</v>
      </c>
      <c r="E28052">
        <v>0</v>
      </c>
    </row>
    <row r="28053" spans="1:5" x14ac:dyDescent="0.3">
      <c r="A28053">
        <v>37020014</v>
      </c>
      <c r="B28053" t="s">
        <v>1576</v>
      </c>
      <c r="C28053" t="s">
        <v>976</v>
      </c>
      <c r="D28053" t="s">
        <v>2385</v>
      </c>
      <c r="E28053">
        <v>0</v>
      </c>
    </row>
    <row r="28054" spans="1:5" x14ac:dyDescent="0.3">
      <c r="A28054">
        <v>37020014</v>
      </c>
      <c r="B28054" t="s">
        <v>1576</v>
      </c>
      <c r="C28054" t="s">
        <v>976</v>
      </c>
      <c r="D28054" t="s">
        <v>2386</v>
      </c>
      <c r="E28054">
        <v>0</v>
      </c>
    </row>
    <row r="28055" spans="1:5" x14ac:dyDescent="0.3">
      <c r="A28055">
        <v>37020014</v>
      </c>
      <c r="B28055" t="s">
        <v>1576</v>
      </c>
      <c r="C28055" t="s">
        <v>976</v>
      </c>
      <c r="D28055" t="s">
        <v>2387</v>
      </c>
      <c r="E28055">
        <v>0</v>
      </c>
    </row>
    <row r="28056" spans="1:5" x14ac:dyDescent="0.3">
      <c r="A28056">
        <v>37020014</v>
      </c>
      <c r="B28056" t="s">
        <v>1576</v>
      </c>
      <c r="C28056" t="s">
        <v>976</v>
      </c>
      <c r="D28056" t="s">
        <v>2388</v>
      </c>
      <c r="E28056">
        <v>0</v>
      </c>
    </row>
    <row r="28057" spans="1:5" x14ac:dyDescent="0.3">
      <c r="A28057">
        <v>37020014</v>
      </c>
      <c r="B28057" t="s">
        <v>1576</v>
      </c>
      <c r="C28057" t="s">
        <v>976</v>
      </c>
      <c r="D28057" t="s">
        <v>2389</v>
      </c>
      <c r="E28057">
        <v>0</v>
      </c>
    </row>
    <row r="28058" spans="1:5" x14ac:dyDescent="0.3">
      <c r="A28058">
        <v>37020014</v>
      </c>
      <c r="B28058" t="s">
        <v>1576</v>
      </c>
      <c r="C28058" t="s">
        <v>976</v>
      </c>
      <c r="D28058" t="s">
        <v>2390</v>
      </c>
      <c r="E28058">
        <v>0</v>
      </c>
    </row>
    <row r="28059" spans="1:5" x14ac:dyDescent="0.3">
      <c r="A28059">
        <v>37020014</v>
      </c>
      <c r="B28059" t="s">
        <v>1576</v>
      </c>
      <c r="C28059" t="s">
        <v>976</v>
      </c>
      <c r="D28059" t="s">
        <v>2391</v>
      </c>
      <c r="E28059">
        <v>0</v>
      </c>
    </row>
    <row r="28060" spans="1:5" x14ac:dyDescent="0.3">
      <c r="A28060">
        <v>37020014</v>
      </c>
      <c r="B28060" t="s">
        <v>1576</v>
      </c>
      <c r="C28060" t="s">
        <v>976</v>
      </c>
      <c r="D28060" t="s">
        <v>2392</v>
      </c>
      <c r="E28060">
        <v>0</v>
      </c>
    </row>
    <row r="28061" spans="1:5" x14ac:dyDescent="0.3">
      <c r="A28061">
        <v>37020014</v>
      </c>
      <c r="B28061" t="s">
        <v>1576</v>
      </c>
      <c r="C28061" t="s">
        <v>976</v>
      </c>
      <c r="D28061" t="s">
        <v>2393</v>
      </c>
      <c r="E28061">
        <v>0</v>
      </c>
    </row>
    <row r="28062" spans="1:5" x14ac:dyDescent="0.3">
      <c r="A28062">
        <v>37020014</v>
      </c>
      <c r="B28062" t="s">
        <v>1576</v>
      </c>
      <c r="C28062" t="s">
        <v>976</v>
      </c>
      <c r="D28062" t="s">
        <v>2394</v>
      </c>
      <c r="E28062">
        <v>0</v>
      </c>
    </row>
    <row r="28063" spans="1:5" x14ac:dyDescent="0.3">
      <c r="A28063">
        <v>37020014</v>
      </c>
      <c r="B28063" t="s">
        <v>1576</v>
      </c>
      <c r="C28063" t="s">
        <v>976</v>
      </c>
      <c r="D28063" t="s">
        <v>2395</v>
      </c>
      <c r="E28063">
        <v>0</v>
      </c>
    </row>
    <row r="28064" spans="1:5" x14ac:dyDescent="0.3">
      <c r="A28064">
        <v>37020014</v>
      </c>
      <c r="B28064" t="s">
        <v>1576</v>
      </c>
      <c r="C28064" t="s">
        <v>976</v>
      </c>
      <c r="D28064" t="s">
        <v>2396</v>
      </c>
      <c r="E28064">
        <v>0</v>
      </c>
    </row>
    <row r="28065" spans="1:5" x14ac:dyDescent="0.3">
      <c r="A28065">
        <v>37020014</v>
      </c>
      <c r="B28065" t="s">
        <v>1576</v>
      </c>
      <c r="C28065" t="s">
        <v>976</v>
      </c>
      <c r="D28065" t="s">
        <v>2397</v>
      </c>
      <c r="E28065">
        <v>0</v>
      </c>
    </row>
    <row r="28066" spans="1:5" x14ac:dyDescent="0.3">
      <c r="A28066">
        <v>37020014</v>
      </c>
      <c r="B28066" t="s">
        <v>1576</v>
      </c>
      <c r="C28066" t="s">
        <v>976</v>
      </c>
      <c r="D28066" t="s">
        <v>2398</v>
      </c>
      <c r="E28066">
        <v>0</v>
      </c>
    </row>
    <row r="28067" spans="1:5" x14ac:dyDescent="0.3">
      <c r="A28067">
        <v>37020014</v>
      </c>
      <c r="B28067" t="s">
        <v>1576</v>
      </c>
      <c r="C28067" t="s">
        <v>976</v>
      </c>
      <c r="D28067" t="s">
        <v>2399</v>
      </c>
      <c r="E28067">
        <v>0</v>
      </c>
    </row>
    <row r="28068" spans="1:5" x14ac:dyDescent="0.3">
      <c r="A28068">
        <v>37020014</v>
      </c>
      <c r="B28068" t="s">
        <v>1576</v>
      </c>
      <c r="C28068" t="s">
        <v>976</v>
      </c>
      <c r="D28068" t="s">
        <v>2400</v>
      </c>
      <c r="E28068">
        <v>0</v>
      </c>
    </row>
    <row r="28069" spans="1:5" x14ac:dyDescent="0.3">
      <c r="A28069">
        <v>37020014</v>
      </c>
      <c r="B28069" t="s">
        <v>1576</v>
      </c>
      <c r="C28069" t="s">
        <v>976</v>
      </c>
      <c r="D28069" t="s">
        <v>2401</v>
      </c>
      <c r="E28069">
        <v>0</v>
      </c>
    </row>
    <row r="28070" spans="1:5" x14ac:dyDescent="0.3">
      <c r="A28070">
        <v>37020014</v>
      </c>
      <c r="B28070" t="s">
        <v>1576</v>
      </c>
      <c r="C28070" t="s">
        <v>976</v>
      </c>
      <c r="D28070" t="s">
        <v>2402</v>
      </c>
      <c r="E28070">
        <v>0</v>
      </c>
    </row>
    <row r="28071" spans="1:5" x14ac:dyDescent="0.3">
      <c r="A28071">
        <v>37020014</v>
      </c>
      <c r="B28071" t="s">
        <v>1576</v>
      </c>
      <c r="C28071" t="s">
        <v>976</v>
      </c>
      <c r="D28071" t="s">
        <v>2403</v>
      </c>
      <c r="E28071">
        <v>0</v>
      </c>
    </row>
    <row r="28072" spans="1:5" x14ac:dyDescent="0.3">
      <c r="A28072">
        <v>37020014</v>
      </c>
      <c r="B28072" t="s">
        <v>1576</v>
      </c>
      <c r="C28072" t="s">
        <v>976</v>
      </c>
      <c r="D28072" t="s">
        <v>2404</v>
      </c>
      <c r="E28072">
        <v>0</v>
      </c>
    </row>
    <row r="28073" spans="1:5" x14ac:dyDescent="0.3">
      <c r="A28073">
        <v>37020014</v>
      </c>
      <c r="B28073" t="s">
        <v>1576</v>
      </c>
      <c r="C28073" t="s">
        <v>976</v>
      </c>
      <c r="D28073" t="s">
        <v>2405</v>
      </c>
      <c r="E28073">
        <v>0</v>
      </c>
    </row>
    <row r="28074" spans="1:5" x14ac:dyDescent="0.3">
      <c r="A28074">
        <v>37020014</v>
      </c>
      <c r="B28074" t="s">
        <v>1576</v>
      </c>
      <c r="C28074" t="s">
        <v>976</v>
      </c>
      <c r="D28074" t="s">
        <v>2406</v>
      </c>
      <c r="E28074">
        <v>0</v>
      </c>
    </row>
    <row r="28075" spans="1:5" x14ac:dyDescent="0.3">
      <c r="A28075">
        <v>37020014</v>
      </c>
      <c r="B28075" t="s">
        <v>1576</v>
      </c>
      <c r="C28075" t="s">
        <v>976</v>
      </c>
      <c r="D28075" t="s">
        <v>2407</v>
      </c>
      <c r="E28075">
        <v>0</v>
      </c>
    </row>
    <row r="28076" spans="1:5" x14ac:dyDescent="0.3">
      <c r="A28076">
        <v>37020014</v>
      </c>
      <c r="B28076" t="s">
        <v>1576</v>
      </c>
      <c r="C28076" t="s">
        <v>976</v>
      </c>
      <c r="D28076" t="s">
        <v>2408</v>
      </c>
      <c r="E28076">
        <v>0</v>
      </c>
    </row>
    <row r="28077" spans="1:5" x14ac:dyDescent="0.3">
      <c r="A28077">
        <v>37020014</v>
      </c>
      <c r="B28077" t="s">
        <v>1576</v>
      </c>
      <c r="C28077" t="s">
        <v>976</v>
      </c>
      <c r="D28077" t="s">
        <v>2409</v>
      </c>
      <c r="E28077">
        <v>-1</v>
      </c>
    </row>
    <row r="28078" spans="1:5" x14ac:dyDescent="0.3">
      <c r="A28078">
        <v>37020014</v>
      </c>
      <c r="B28078" t="s">
        <v>1576</v>
      </c>
      <c r="C28078" t="s">
        <v>976</v>
      </c>
      <c r="D28078" t="s">
        <v>2410</v>
      </c>
      <c r="E28078">
        <v>-10</v>
      </c>
    </row>
    <row r="28079" spans="1:5" x14ac:dyDescent="0.3">
      <c r="A28079">
        <v>37020014</v>
      </c>
      <c r="B28079" t="s">
        <v>1576</v>
      </c>
      <c r="C28079" t="s">
        <v>976</v>
      </c>
      <c r="D28079" t="s">
        <v>2411</v>
      </c>
      <c r="E28079">
        <v>-12</v>
      </c>
    </row>
    <row r="28080" spans="1:5" x14ac:dyDescent="0.3">
      <c r="A28080">
        <v>37020014</v>
      </c>
      <c r="B28080" t="s">
        <v>1576</v>
      </c>
      <c r="C28080" t="s">
        <v>976</v>
      </c>
      <c r="D28080" t="s">
        <v>2412</v>
      </c>
      <c r="E28080">
        <v>0</v>
      </c>
    </row>
    <row r="28081" spans="1:5" x14ac:dyDescent="0.3">
      <c r="A28081">
        <v>37020014</v>
      </c>
      <c r="B28081" t="s">
        <v>1576</v>
      </c>
      <c r="C28081" t="s">
        <v>976</v>
      </c>
      <c r="D28081" t="s">
        <v>2413</v>
      </c>
      <c r="E28081">
        <v>0</v>
      </c>
    </row>
    <row r="28082" spans="1:5" x14ac:dyDescent="0.3">
      <c r="A28082">
        <v>37020007</v>
      </c>
      <c r="B28082" t="s">
        <v>1578</v>
      </c>
      <c r="C28082" t="s">
        <v>976</v>
      </c>
      <c r="D28082" t="s">
        <v>2378</v>
      </c>
      <c r="E28082">
        <v>0</v>
      </c>
    </row>
    <row r="28083" spans="1:5" x14ac:dyDescent="0.3">
      <c r="A28083">
        <v>37020007</v>
      </c>
      <c r="B28083" t="s">
        <v>1578</v>
      </c>
      <c r="C28083" t="s">
        <v>976</v>
      </c>
      <c r="D28083" t="s">
        <v>2379</v>
      </c>
      <c r="E28083">
        <v>-10</v>
      </c>
    </row>
    <row r="28084" spans="1:5" x14ac:dyDescent="0.3">
      <c r="A28084">
        <v>37020007</v>
      </c>
      <c r="B28084" t="s">
        <v>1578</v>
      </c>
      <c r="C28084" t="s">
        <v>976</v>
      </c>
      <c r="D28084" t="s">
        <v>2380</v>
      </c>
      <c r="E28084">
        <v>0</v>
      </c>
    </row>
    <row r="28085" spans="1:5" x14ac:dyDescent="0.3">
      <c r="A28085">
        <v>37020007</v>
      </c>
      <c r="B28085" t="s">
        <v>1578</v>
      </c>
      <c r="C28085" t="s">
        <v>976</v>
      </c>
      <c r="D28085" t="s">
        <v>2381</v>
      </c>
      <c r="E28085">
        <v>-244</v>
      </c>
    </row>
    <row r="28086" spans="1:5" x14ac:dyDescent="0.3">
      <c r="A28086">
        <v>37020007</v>
      </c>
      <c r="B28086" t="s">
        <v>1578</v>
      </c>
      <c r="C28086" t="s">
        <v>976</v>
      </c>
      <c r="D28086" t="s">
        <v>2382</v>
      </c>
      <c r="E28086">
        <v>0</v>
      </c>
    </row>
    <row r="28087" spans="1:5" x14ac:dyDescent="0.3">
      <c r="A28087">
        <v>37020007</v>
      </c>
      <c r="B28087" t="s">
        <v>1578</v>
      </c>
      <c r="C28087" t="s">
        <v>976</v>
      </c>
      <c r="D28087" t="s">
        <v>2383</v>
      </c>
      <c r="E28087">
        <v>-209</v>
      </c>
    </row>
    <row r="28088" spans="1:5" x14ac:dyDescent="0.3">
      <c r="A28088">
        <v>37020007</v>
      </c>
      <c r="B28088" t="s">
        <v>1578</v>
      </c>
      <c r="C28088" t="s">
        <v>976</v>
      </c>
      <c r="D28088" t="s">
        <v>2384</v>
      </c>
      <c r="E28088">
        <v>0</v>
      </c>
    </row>
    <row r="28089" spans="1:5" x14ac:dyDescent="0.3">
      <c r="A28089">
        <v>37020007</v>
      </c>
      <c r="B28089" t="s">
        <v>1578</v>
      </c>
      <c r="C28089" t="s">
        <v>976</v>
      </c>
      <c r="D28089" t="s">
        <v>2385</v>
      </c>
      <c r="E28089">
        <v>-219</v>
      </c>
    </row>
    <row r="28090" spans="1:5" x14ac:dyDescent="0.3">
      <c r="A28090">
        <v>37020007</v>
      </c>
      <c r="B28090" t="s">
        <v>1578</v>
      </c>
      <c r="C28090" t="s">
        <v>976</v>
      </c>
      <c r="D28090" t="s">
        <v>2386</v>
      </c>
      <c r="E28090">
        <v>-10</v>
      </c>
    </row>
    <row r="28091" spans="1:5" x14ac:dyDescent="0.3">
      <c r="A28091">
        <v>37020007</v>
      </c>
      <c r="B28091" t="s">
        <v>1578</v>
      </c>
      <c r="C28091" t="s">
        <v>976</v>
      </c>
      <c r="D28091" t="s">
        <v>2387</v>
      </c>
      <c r="E28091">
        <v>-989</v>
      </c>
    </row>
    <row r="28092" spans="1:5" x14ac:dyDescent="0.3">
      <c r="A28092">
        <v>37020007</v>
      </c>
      <c r="B28092" t="s">
        <v>1578</v>
      </c>
      <c r="C28092" t="s">
        <v>976</v>
      </c>
      <c r="D28092" t="s">
        <v>2388</v>
      </c>
      <c r="E28092">
        <v>0</v>
      </c>
    </row>
    <row r="28093" spans="1:5" x14ac:dyDescent="0.3">
      <c r="A28093">
        <v>37020007</v>
      </c>
      <c r="B28093" t="s">
        <v>1578</v>
      </c>
      <c r="C28093" t="s">
        <v>976</v>
      </c>
      <c r="D28093" t="s">
        <v>2389</v>
      </c>
      <c r="E28093">
        <v>-1045</v>
      </c>
    </row>
    <row r="28094" spans="1:5" x14ac:dyDescent="0.3">
      <c r="A28094">
        <v>37020007</v>
      </c>
      <c r="B28094" t="s">
        <v>1578</v>
      </c>
      <c r="C28094" t="s">
        <v>976</v>
      </c>
      <c r="D28094" t="s">
        <v>2390</v>
      </c>
      <c r="E28094">
        <v>-1586</v>
      </c>
    </row>
    <row r="28095" spans="1:5" x14ac:dyDescent="0.3">
      <c r="A28095">
        <v>37020007</v>
      </c>
      <c r="B28095" t="s">
        <v>1578</v>
      </c>
      <c r="C28095" t="s">
        <v>976</v>
      </c>
      <c r="D28095" t="s">
        <v>2391</v>
      </c>
      <c r="E28095">
        <v>-5</v>
      </c>
    </row>
    <row r="28096" spans="1:5" x14ac:dyDescent="0.3">
      <c r="A28096">
        <v>37020007</v>
      </c>
      <c r="B28096" t="s">
        <v>1578</v>
      </c>
      <c r="C28096" t="s">
        <v>976</v>
      </c>
      <c r="D28096" t="s">
        <v>2392</v>
      </c>
      <c r="E28096">
        <v>-453</v>
      </c>
    </row>
    <row r="28097" spans="1:5" x14ac:dyDescent="0.3">
      <c r="A28097">
        <v>37020007</v>
      </c>
      <c r="B28097" t="s">
        <v>1578</v>
      </c>
      <c r="C28097" t="s">
        <v>976</v>
      </c>
      <c r="D28097" t="s">
        <v>2393</v>
      </c>
      <c r="E28097">
        <v>-836</v>
      </c>
    </row>
    <row r="28098" spans="1:5" x14ac:dyDescent="0.3">
      <c r="A28098">
        <v>37020007</v>
      </c>
      <c r="B28098" t="s">
        <v>1578</v>
      </c>
      <c r="C28098" t="s">
        <v>976</v>
      </c>
      <c r="D28098" t="s">
        <v>2394</v>
      </c>
      <c r="E28098">
        <v>0</v>
      </c>
    </row>
    <row r="28099" spans="1:5" x14ac:dyDescent="0.3">
      <c r="A28099">
        <v>37020007</v>
      </c>
      <c r="B28099" t="s">
        <v>1578</v>
      </c>
      <c r="C28099" t="s">
        <v>976</v>
      </c>
      <c r="D28099" t="s">
        <v>2395</v>
      </c>
      <c r="E28099">
        <v>-209</v>
      </c>
    </row>
    <row r="28100" spans="1:5" x14ac:dyDescent="0.3">
      <c r="A28100">
        <v>37020007</v>
      </c>
      <c r="B28100" t="s">
        <v>1578</v>
      </c>
      <c r="C28100" t="s">
        <v>976</v>
      </c>
      <c r="D28100" t="s">
        <v>2396</v>
      </c>
      <c r="E28100">
        <v>0</v>
      </c>
    </row>
    <row r="28101" spans="1:5" x14ac:dyDescent="0.3">
      <c r="A28101">
        <v>37020007</v>
      </c>
      <c r="B28101" t="s">
        <v>1578</v>
      </c>
      <c r="C28101" t="s">
        <v>976</v>
      </c>
      <c r="D28101" t="s">
        <v>2397</v>
      </c>
      <c r="E28101">
        <v>0</v>
      </c>
    </row>
    <row r="28102" spans="1:5" x14ac:dyDescent="0.3">
      <c r="A28102">
        <v>37020007</v>
      </c>
      <c r="B28102" t="s">
        <v>1578</v>
      </c>
      <c r="C28102" t="s">
        <v>976</v>
      </c>
      <c r="D28102" t="s">
        <v>2398</v>
      </c>
      <c r="E28102">
        <v>-209</v>
      </c>
    </row>
    <row r="28103" spans="1:5" x14ac:dyDescent="0.3">
      <c r="A28103">
        <v>37020007</v>
      </c>
      <c r="B28103" t="s">
        <v>1578</v>
      </c>
      <c r="C28103" t="s">
        <v>976</v>
      </c>
      <c r="D28103" t="s">
        <v>2399</v>
      </c>
      <c r="E28103">
        <v>-209</v>
      </c>
    </row>
    <row r="28104" spans="1:5" x14ac:dyDescent="0.3">
      <c r="A28104">
        <v>37020007</v>
      </c>
      <c r="B28104" t="s">
        <v>1578</v>
      </c>
      <c r="C28104" t="s">
        <v>976</v>
      </c>
      <c r="D28104" t="s">
        <v>2400</v>
      </c>
      <c r="E28104">
        <v>0</v>
      </c>
    </row>
    <row r="28105" spans="1:5" x14ac:dyDescent="0.3">
      <c r="A28105">
        <v>37020007</v>
      </c>
      <c r="B28105" t="s">
        <v>1578</v>
      </c>
      <c r="C28105" t="s">
        <v>976</v>
      </c>
      <c r="D28105" t="s">
        <v>2401</v>
      </c>
      <c r="E28105">
        <v>-35</v>
      </c>
    </row>
    <row r="28106" spans="1:5" x14ac:dyDescent="0.3">
      <c r="A28106">
        <v>37020007</v>
      </c>
      <c r="B28106" t="s">
        <v>1578</v>
      </c>
      <c r="C28106" t="s">
        <v>976</v>
      </c>
      <c r="D28106" t="s">
        <v>2402</v>
      </c>
      <c r="E28106">
        <v>-420</v>
      </c>
    </row>
    <row r="28107" spans="1:5" x14ac:dyDescent="0.3">
      <c r="A28107">
        <v>37020007</v>
      </c>
      <c r="B28107" t="s">
        <v>1578</v>
      </c>
      <c r="C28107" t="s">
        <v>976</v>
      </c>
      <c r="D28107" t="s">
        <v>2403</v>
      </c>
      <c r="E28107">
        <v>-632</v>
      </c>
    </row>
    <row r="28108" spans="1:5" x14ac:dyDescent="0.3">
      <c r="A28108">
        <v>37020007</v>
      </c>
      <c r="B28108" t="s">
        <v>1578</v>
      </c>
      <c r="C28108" t="s">
        <v>976</v>
      </c>
      <c r="D28108" t="s">
        <v>2404</v>
      </c>
      <c r="E28108">
        <v>-30</v>
      </c>
    </row>
    <row r="28109" spans="1:5" x14ac:dyDescent="0.3">
      <c r="A28109">
        <v>37020007</v>
      </c>
      <c r="B28109" t="s">
        <v>1578</v>
      </c>
      <c r="C28109" t="s">
        <v>976</v>
      </c>
      <c r="D28109" t="s">
        <v>2405</v>
      </c>
      <c r="E28109">
        <v>0</v>
      </c>
    </row>
    <row r="28110" spans="1:5" x14ac:dyDescent="0.3">
      <c r="A28110">
        <v>37020007</v>
      </c>
      <c r="B28110" t="s">
        <v>1578</v>
      </c>
      <c r="C28110" t="s">
        <v>976</v>
      </c>
      <c r="D28110" t="s">
        <v>2406</v>
      </c>
      <c r="E28110">
        <v>0</v>
      </c>
    </row>
    <row r="28111" spans="1:5" x14ac:dyDescent="0.3">
      <c r="A28111">
        <v>37020007</v>
      </c>
      <c r="B28111" t="s">
        <v>1578</v>
      </c>
      <c r="C28111" t="s">
        <v>976</v>
      </c>
      <c r="D28111" t="s">
        <v>2407</v>
      </c>
      <c r="E28111">
        <v>0</v>
      </c>
    </row>
    <row r="28112" spans="1:5" x14ac:dyDescent="0.3">
      <c r="A28112">
        <v>37020007</v>
      </c>
      <c r="B28112" t="s">
        <v>1578</v>
      </c>
      <c r="C28112" t="s">
        <v>976</v>
      </c>
      <c r="D28112" t="s">
        <v>2408</v>
      </c>
      <c r="E28112">
        <v>-409</v>
      </c>
    </row>
    <row r="28113" spans="1:5" x14ac:dyDescent="0.3">
      <c r="A28113">
        <v>37020007</v>
      </c>
      <c r="B28113" t="s">
        <v>1578</v>
      </c>
      <c r="C28113" t="s">
        <v>976</v>
      </c>
      <c r="D28113" t="s">
        <v>2409</v>
      </c>
      <c r="E28113">
        <v>0</v>
      </c>
    </row>
    <row r="28114" spans="1:5" x14ac:dyDescent="0.3">
      <c r="A28114">
        <v>37020007</v>
      </c>
      <c r="B28114" t="s">
        <v>1578</v>
      </c>
      <c r="C28114" t="s">
        <v>976</v>
      </c>
      <c r="D28114" t="s">
        <v>2410</v>
      </c>
      <c r="E28114">
        <v>0</v>
      </c>
    </row>
    <row r="28115" spans="1:5" x14ac:dyDescent="0.3">
      <c r="A28115">
        <v>37020007</v>
      </c>
      <c r="B28115" t="s">
        <v>1578</v>
      </c>
      <c r="C28115" t="s">
        <v>976</v>
      </c>
      <c r="D28115" t="s">
        <v>2411</v>
      </c>
      <c r="E28115">
        <v>0</v>
      </c>
    </row>
    <row r="28116" spans="1:5" x14ac:dyDescent="0.3">
      <c r="A28116">
        <v>37020007</v>
      </c>
      <c r="B28116" t="s">
        <v>1578</v>
      </c>
      <c r="C28116" t="s">
        <v>976</v>
      </c>
      <c r="D28116" t="s">
        <v>2412</v>
      </c>
      <c r="E28116">
        <v>0</v>
      </c>
    </row>
    <row r="28117" spans="1:5" x14ac:dyDescent="0.3">
      <c r="A28117">
        <v>37020007</v>
      </c>
      <c r="B28117" t="s">
        <v>1578</v>
      </c>
      <c r="C28117" t="s">
        <v>976</v>
      </c>
      <c r="D28117" t="s">
        <v>2413</v>
      </c>
      <c r="E28117">
        <v>0</v>
      </c>
    </row>
    <row r="28118" spans="1:5" x14ac:dyDescent="0.3">
      <c r="A28118">
        <v>30100014</v>
      </c>
      <c r="B28118" t="s">
        <v>1580</v>
      </c>
      <c r="C28118" t="s">
        <v>8</v>
      </c>
      <c r="D28118" t="s">
        <v>2378</v>
      </c>
      <c r="E28118">
        <v>-1</v>
      </c>
    </row>
    <row r="28119" spans="1:5" x14ac:dyDescent="0.3">
      <c r="A28119">
        <v>30100014</v>
      </c>
      <c r="B28119" t="s">
        <v>1580</v>
      </c>
      <c r="C28119" t="s">
        <v>8</v>
      </c>
      <c r="D28119" t="s">
        <v>2379</v>
      </c>
      <c r="E28119">
        <v>0</v>
      </c>
    </row>
    <row r="28120" spans="1:5" x14ac:dyDescent="0.3">
      <c r="A28120">
        <v>30100014</v>
      </c>
      <c r="B28120" t="s">
        <v>1580</v>
      </c>
      <c r="C28120" t="s">
        <v>8</v>
      </c>
      <c r="D28120" t="s">
        <v>2380</v>
      </c>
      <c r="E28120">
        <v>0</v>
      </c>
    </row>
    <row r="28121" spans="1:5" x14ac:dyDescent="0.3">
      <c r="A28121">
        <v>30100014</v>
      </c>
      <c r="B28121" t="s">
        <v>1580</v>
      </c>
      <c r="C28121" t="s">
        <v>8</v>
      </c>
      <c r="D28121" t="s">
        <v>2381</v>
      </c>
      <c r="E28121">
        <v>0</v>
      </c>
    </row>
    <row r="28122" spans="1:5" x14ac:dyDescent="0.3">
      <c r="A28122">
        <v>30100014</v>
      </c>
      <c r="B28122" t="s">
        <v>1580</v>
      </c>
      <c r="C28122" t="s">
        <v>8</v>
      </c>
      <c r="D28122" t="s">
        <v>2382</v>
      </c>
      <c r="E28122">
        <v>0</v>
      </c>
    </row>
    <row r="28123" spans="1:5" x14ac:dyDescent="0.3">
      <c r="A28123">
        <v>30100014</v>
      </c>
      <c r="B28123" t="s">
        <v>1580</v>
      </c>
      <c r="C28123" t="s">
        <v>8</v>
      </c>
      <c r="D28123" t="s">
        <v>2383</v>
      </c>
      <c r="E28123">
        <v>0</v>
      </c>
    </row>
    <row r="28124" spans="1:5" x14ac:dyDescent="0.3">
      <c r="A28124">
        <v>30100014</v>
      </c>
      <c r="B28124" t="s">
        <v>1580</v>
      </c>
      <c r="C28124" t="s">
        <v>8</v>
      </c>
      <c r="D28124" t="s">
        <v>2384</v>
      </c>
      <c r="E28124">
        <v>0</v>
      </c>
    </row>
    <row r="28125" spans="1:5" x14ac:dyDescent="0.3">
      <c r="A28125">
        <v>30100014</v>
      </c>
      <c r="B28125" t="s">
        <v>1580</v>
      </c>
      <c r="C28125" t="s">
        <v>8</v>
      </c>
      <c r="D28125" t="s">
        <v>2385</v>
      </c>
      <c r="E28125">
        <v>0</v>
      </c>
    </row>
    <row r="28126" spans="1:5" x14ac:dyDescent="0.3">
      <c r="A28126">
        <v>30100014</v>
      </c>
      <c r="B28126" t="s">
        <v>1580</v>
      </c>
      <c r="C28126" t="s">
        <v>8</v>
      </c>
      <c r="D28126" t="s">
        <v>2386</v>
      </c>
      <c r="E28126">
        <v>0</v>
      </c>
    </row>
    <row r="28127" spans="1:5" x14ac:dyDescent="0.3">
      <c r="A28127">
        <v>30100014</v>
      </c>
      <c r="B28127" t="s">
        <v>1580</v>
      </c>
      <c r="C28127" t="s">
        <v>8</v>
      </c>
      <c r="D28127" t="s">
        <v>2387</v>
      </c>
      <c r="E28127">
        <v>0</v>
      </c>
    </row>
    <row r="28128" spans="1:5" x14ac:dyDescent="0.3">
      <c r="A28128">
        <v>30100014</v>
      </c>
      <c r="B28128" t="s">
        <v>1580</v>
      </c>
      <c r="C28128" t="s">
        <v>8</v>
      </c>
      <c r="D28128" t="s">
        <v>2388</v>
      </c>
      <c r="E28128">
        <v>0</v>
      </c>
    </row>
    <row r="28129" spans="1:5" x14ac:dyDescent="0.3">
      <c r="A28129">
        <v>30100014</v>
      </c>
      <c r="B28129" t="s">
        <v>1580</v>
      </c>
      <c r="C28129" t="s">
        <v>8</v>
      </c>
      <c r="D28129" t="s">
        <v>2389</v>
      </c>
      <c r="E28129">
        <v>0</v>
      </c>
    </row>
    <row r="28130" spans="1:5" x14ac:dyDescent="0.3">
      <c r="A28130">
        <v>30100014</v>
      </c>
      <c r="B28130" t="s">
        <v>1580</v>
      </c>
      <c r="C28130" t="s">
        <v>8</v>
      </c>
      <c r="D28130" t="s">
        <v>2390</v>
      </c>
      <c r="E28130">
        <v>-1</v>
      </c>
    </row>
    <row r="28131" spans="1:5" x14ac:dyDescent="0.3">
      <c r="A28131">
        <v>30100014</v>
      </c>
      <c r="B28131" t="s">
        <v>1580</v>
      </c>
      <c r="C28131" t="s">
        <v>8</v>
      </c>
      <c r="D28131" t="s">
        <v>2391</v>
      </c>
      <c r="E28131">
        <v>0</v>
      </c>
    </row>
    <row r="28132" spans="1:5" x14ac:dyDescent="0.3">
      <c r="A28132">
        <v>30100014</v>
      </c>
      <c r="B28132" t="s">
        <v>1580</v>
      </c>
      <c r="C28132" t="s">
        <v>8</v>
      </c>
      <c r="D28132" t="s">
        <v>2392</v>
      </c>
      <c r="E28132">
        <v>-2</v>
      </c>
    </row>
    <row r="28133" spans="1:5" x14ac:dyDescent="0.3">
      <c r="A28133">
        <v>30100014</v>
      </c>
      <c r="B28133" t="s">
        <v>1580</v>
      </c>
      <c r="C28133" t="s">
        <v>8</v>
      </c>
      <c r="D28133" t="s">
        <v>2393</v>
      </c>
      <c r="E28133">
        <v>0</v>
      </c>
    </row>
    <row r="28134" spans="1:5" x14ac:dyDescent="0.3">
      <c r="A28134">
        <v>30100014</v>
      </c>
      <c r="B28134" t="s">
        <v>1580</v>
      </c>
      <c r="C28134" t="s">
        <v>8</v>
      </c>
      <c r="D28134" t="s">
        <v>2394</v>
      </c>
      <c r="E28134">
        <v>-2</v>
      </c>
    </row>
    <row r="28135" spans="1:5" x14ac:dyDescent="0.3">
      <c r="A28135">
        <v>30100014</v>
      </c>
      <c r="B28135" t="s">
        <v>1580</v>
      </c>
      <c r="C28135" t="s">
        <v>8</v>
      </c>
      <c r="D28135" t="s">
        <v>2395</v>
      </c>
      <c r="E28135">
        <v>0</v>
      </c>
    </row>
    <row r="28136" spans="1:5" x14ac:dyDescent="0.3">
      <c r="A28136">
        <v>30100014</v>
      </c>
      <c r="B28136" t="s">
        <v>1580</v>
      </c>
      <c r="C28136" t="s">
        <v>8</v>
      </c>
      <c r="D28136" t="s">
        <v>2396</v>
      </c>
      <c r="E28136">
        <v>0</v>
      </c>
    </row>
    <row r="28137" spans="1:5" x14ac:dyDescent="0.3">
      <c r="A28137">
        <v>30100014</v>
      </c>
      <c r="B28137" t="s">
        <v>1580</v>
      </c>
      <c r="C28137" t="s">
        <v>8</v>
      </c>
      <c r="D28137" t="s">
        <v>2397</v>
      </c>
      <c r="E28137">
        <v>0</v>
      </c>
    </row>
    <row r="28138" spans="1:5" x14ac:dyDescent="0.3">
      <c r="A28138">
        <v>30100014</v>
      </c>
      <c r="B28138" t="s">
        <v>1580</v>
      </c>
      <c r="C28138" t="s">
        <v>8</v>
      </c>
      <c r="D28138" t="s">
        <v>2398</v>
      </c>
      <c r="E28138">
        <v>0</v>
      </c>
    </row>
    <row r="28139" spans="1:5" x14ac:dyDescent="0.3">
      <c r="A28139">
        <v>30100014</v>
      </c>
      <c r="B28139" t="s">
        <v>1580</v>
      </c>
      <c r="C28139" t="s">
        <v>8</v>
      </c>
      <c r="D28139" t="s">
        <v>2399</v>
      </c>
      <c r="E28139">
        <v>0</v>
      </c>
    </row>
    <row r="28140" spans="1:5" x14ac:dyDescent="0.3">
      <c r="A28140">
        <v>30100014</v>
      </c>
      <c r="B28140" t="s">
        <v>1580</v>
      </c>
      <c r="C28140" t="s">
        <v>8</v>
      </c>
      <c r="D28140" t="s">
        <v>2400</v>
      </c>
      <c r="E28140">
        <v>0</v>
      </c>
    </row>
    <row r="28141" spans="1:5" x14ac:dyDescent="0.3">
      <c r="A28141">
        <v>30100014</v>
      </c>
      <c r="B28141" t="s">
        <v>1580</v>
      </c>
      <c r="C28141" t="s">
        <v>8</v>
      </c>
      <c r="D28141" t="s">
        <v>2401</v>
      </c>
      <c r="E28141">
        <v>0</v>
      </c>
    </row>
    <row r="28142" spans="1:5" x14ac:dyDescent="0.3">
      <c r="A28142">
        <v>30100014</v>
      </c>
      <c r="B28142" t="s">
        <v>1580</v>
      </c>
      <c r="C28142" t="s">
        <v>8</v>
      </c>
      <c r="D28142" t="s">
        <v>2402</v>
      </c>
      <c r="E28142">
        <v>-1</v>
      </c>
    </row>
    <row r="28143" spans="1:5" x14ac:dyDescent="0.3">
      <c r="A28143">
        <v>30100014</v>
      </c>
      <c r="B28143" t="s">
        <v>1580</v>
      </c>
      <c r="C28143" t="s">
        <v>8</v>
      </c>
      <c r="D28143" t="s">
        <v>2403</v>
      </c>
      <c r="E28143">
        <v>-1</v>
      </c>
    </row>
    <row r="28144" spans="1:5" x14ac:dyDescent="0.3">
      <c r="A28144">
        <v>30100014</v>
      </c>
      <c r="B28144" t="s">
        <v>1580</v>
      </c>
      <c r="C28144" t="s">
        <v>8</v>
      </c>
      <c r="D28144" t="s">
        <v>2404</v>
      </c>
      <c r="E28144">
        <v>0</v>
      </c>
    </row>
    <row r="28145" spans="1:5" x14ac:dyDescent="0.3">
      <c r="A28145">
        <v>30100014</v>
      </c>
      <c r="B28145" t="s">
        <v>1580</v>
      </c>
      <c r="C28145" t="s">
        <v>8</v>
      </c>
      <c r="D28145" t="s">
        <v>2405</v>
      </c>
      <c r="E28145">
        <v>0</v>
      </c>
    </row>
    <row r="28146" spans="1:5" x14ac:dyDescent="0.3">
      <c r="A28146">
        <v>30100014</v>
      </c>
      <c r="B28146" t="s">
        <v>1580</v>
      </c>
      <c r="C28146" t="s">
        <v>8</v>
      </c>
      <c r="D28146" t="s">
        <v>2406</v>
      </c>
      <c r="E28146">
        <v>0</v>
      </c>
    </row>
    <row r="28147" spans="1:5" x14ac:dyDescent="0.3">
      <c r="A28147">
        <v>30100014</v>
      </c>
      <c r="B28147" t="s">
        <v>1580</v>
      </c>
      <c r="C28147" t="s">
        <v>8</v>
      </c>
      <c r="D28147" t="s">
        <v>2407</v>
      </c>
      <c r="E28147">
        <v>0</v>
      </c>
    </row>
    <row r="28148" spans="1:5" x14ac:dyDescent="0.3">
      <c r="A28148">
        <v>30100014</v>
      </c>
      <c r="B28148" t="s">
        <v>1580</v>
      </c>
      <c r="C28148" t="s">
        <v>8</v>
      </c>
      <c r="D28148" t="s">
        <v>2408</v>
      </c>
      <c r="E28148">
        <v>0</v>
      </c>
    </row>
    <row r="28149" spans="1:5" x14ac:dyDescent="0.3">
      <c r="A28149">
        <v>30100014</v>
      </c>
      <c r="B28149" t="s">
        <v>1580</v>
      </c>
      <c r="C28149" t="s">
        <v>8</v>
      </c>
      <c r="D28149" t="s">
        <v>2409</v>
      </c>
      <c r="E28149">
        <v>0</v>
      </c>
    </row>
    <row r="28150" spans="1:5" x14ac:dyDescent="0.3">
      <c r="A28150">
        <v>30100014</v>
      </c>
      <c r="B28150" t="s">
        <v>1580</v>
      </c>
      <c r="C28150" t="s">
        <v>8</v>
      </c>
      <c r="D28150" t="s">
        <v>2410</v>
      </c>
      <c r="E28150">
        <v>0</v>
      </c>
    </row>
    <row r="28151" spans="1:5" x14ac:dyDescent="0.3">
      <c r="A28151">
        <v>30100014</v>
      </c>
      <c r="B28151" t="s">
        <v>1580</v>
      </c>
      <c r="C28151" t="s">
        <v>8</v>
      </c>
      <c r="D28151" t="s">
        <v>2411</v>
      </c>
      <c r="E28151">
        <v>0</v>
      </c>
    </row>
    <row r="28152" spans="1:5" x14ac:dyDescent="0.3">
      <c r="A28152">
        <v>30100014</v>
      </c>
      <c r="B28152" t="s">
        <v>1580</v>
      </c>
      <c r="C28152" t="s">
        <v>8</v>
      </c>
      <c r="D28152" t="s">
        <v>2412</v>
      </c>
      <c r="E28152">
        <v>0</v>
      </c>
    </row>
    <row r="28153" spans="1:5" x14ac:dyDescent="0.3">
      <c r="A28153">
        <v>30100014</v>
      </c>
      <c r="B28153" t="s">
        <v>1580</v>
      </c>
      <c r="C28153" t="s">
        <v>8</v>
      </c>
      <c r="D28153" t="s">
        <v>2413</v>
      </c>
      <c r="E28153">
        <v>0</v>
      </c>
    </row>
    <row r="28154" spans="1:5" x14ac:dyDescent="0.3">
      <c r="A28154">
        <v>60510019</v>
      </c>
      <c r="B28154" t="s">
        <v>1582</v>
      </c>
      <c r="C28154" t="s">
        <v>8</v>
      </c>
      <c r="D28154" t="s">
        <v>2378</v>
      </c>
      <c r="E28154">
        <v>0</v>
      </c>
    </row>
    <row r="28155" spans="1:5" x14ac:dyDescent="0.3">
      <c r="A28155">
        <v>60510019</v>
      </c>
      <c r="B28155" t="s">
        <v>1582</v>
      </c>
      <c r="C28155" t="s">
        <v>8</v>
      </c>
      <c r="D28155" t="s">
        <v>2379</v>
      </c>
      <c r="E28155">
        <v>0</v>
      </c>
    </row>
    <row r="28156" spans="1:5" x14ac:dyDescent="0.3">
      <c r="A28156">
        <v>60510019</v>
      </c>
      <c r="B28156" t="s">
        <v>1582</v>
      </c>
      <c r="C28156" t="s">
        <v>8</v>
      </c>
      <c r="D28156" t="s">
        <v>2380</v>
      </c>
      <c r="E28156">
        <v>0</v>
      </c>
    </row>
    <row r="28157" spans="1:5" x14ac:dyDescent="0.3">
      <c r="A28157">
        <v>60510019</v>
      </c>
      <c r="B28157" t="s">
        <v>1582</v>
      </c>
      <c r="C28157" t="s">
        <v>8</v>
      </c>
      <c r="D28157" t="s">
        <v>2381</v>
      </c>
      <c r="E28157">
        <v>0</v>
      </c>
    </row>
    <row r="28158" spans="1:5" x14ac:dyDescent="0.3">
      <c r="A28158">
        <v>60510019</v>
      </c>
      <c r="B28158" t="s">
        <v>1582</v>
      </c>
      <c r="C28158" t="s">
        <v>8</v>
      </c>
      <c r="D28158" t="s">
        <v>2382</v>
      </c>
      <c r="E28158">
        <v>0</v>
      </c>
    </row>
    <row r="28159" spans="1:5" x14ac:dyDescent="0.3">
      <c r="A28159">
        <v>60510019</v>
      </c>
      <c r="B28159" t="s">
        <v>1582</v>
      </c>
      <c r="C28159" t="s">
        <v>8</v>
      </c>
      <c r="D28159" t="s">
        <v>2383</v>
      </c>
      <c r="E28159">
        <v>0</v>
      </c>
    </row>
    <row r="28160" spans="1:5" x14ac:dyDescent="0.3">
      <c r="A28160">
        <v>60510019</v>
      </c>
      <c r="B28160" t="s">
        <v>1582</v>
      </c>
      <c r="C28160" t="s">
        <v>8</v>
      </c>
      <c r="D28160" t="s">
        <v>2384</v>
      </c>
      <c r="E28160">
        <v>0</v>
      </c>
    </row>
    <row r="28161" spans="1:5" x14ac:dyDescent="0.3">
      <c r="A28161">
        <v>60510019</v>
      </c>
      <c r="B28161" t="s">
        <v>1582</v>
      </c>
      <c r="C28161" t="s">
        <v>8</v>
      </c>
      <c r="D28161" t="s">
        <v>2385</v>
      </c>
      <c r="E28161">
        <v>0</v>
      </c>
    </row>
    <row r="28162" spans="1:5" x14ac:dyDescent="0.3">
      <c r="A28162">
        <v>60510019</v>
      </c>
      <c r="B28162" t="s">
        <v>1582</v>
      </c>
      <c r="C28162" t="s">
        <v>8</v>
      </c>
      <c r="D28162" t="s">
        <v>2386</v>
      </c>
      <c r="E28162">
        <v>0</v>
      </c>
    </row>
    <row r="28163" spans="1:5" x14ac:dyDescent="0.3">
      <c r="A28163">
        <v>60510019</v>
      </c>
      <c r="B28163" t="s">
        <v>1582</v>
      </c>
      <c r="C28163" t="s">
        <v>8</v>
      </c>
      <c r="D28163" t="s">
        <v>2387</v>
      </c>
      <c r="E28163">
        <v>-2</v>
      </c>
    </row>
    <row r="28164" spans="1:5" x14ac:dyDescent="0.3">
      <c r="A28164">
        <v>60510019</v>
      </c>
      <c r="B28164" t="s">
        <v>1582</v>
      </c>
      <c r="C28164" t="s">
        <v>8</v>
      </c>
      <c r="D28164" t="s">
        <v>2388</v>
      </c>
      <c r="E28164">
        <v>-1</v>
      </c>
    </row>
    <row r="28165" spans="1:5" x14ac:dyDescent="0.3">
      <c r="A28165">
        <v>60510019</v>
      </c>
      <c r="B28165" t="s">
        <v>1582</v>
      </c>
      <c r="C28165" t="s">
        <v>8</v>
      </c>
      <c r="D28165" t="s">
        <v>2389</v>
      </c>
      <c r="E28165">
        <v>0</v>
      </c>
    </row>
    <row r="28166" spans="1:5" x14ac:dyDescent="0.3">
      <c r="A28166">
        <v>60510019</v>
      </c>
      <c r="B28166" t="s">
        <v>1582</v>
      </c>
      <c r="C28166" t="s">
        <v>8</v>
      </c>
      <c r="D28166" t="s">
        <v>2390</v>
      </c>
      <c r="E28166">
        <v>0</v>
      </c>
    </row>
    <row r="28167" spans="1:5" x14ac:dyDescent="0.3">
      <c r="A28167">
        <v>60510019</v>
      </c>
      <c r="B28167" t="s">
        <v>1582</v>
      </c>
      <c r="C28167" t="s">
        <v>8</v>
      </c>
      <c r="D28167" t="s">
        <v>2391</v>
      </c>
      <c r="E28167">
        <v>0</v>
      </c>
    </row>
    <row r="28168" spans="1:5" x14ac:dyDescent="0.3">
      <c r="A28168">
        <v>60510019</v>
      </c>
      <c r="B28168" t="s">
        <v>1582</v>
      </c>
      <c r="C28168" t="s">
        <v>8</v>
      </c>
      <c r="D28168" t="s">
        <v>2392</v>
      </c>
      <c r="E28168">
        <v>0</v>
      </c>
    </row>
    <row r="28169" spans="1:5" x14ac:dyDescent="0.3">
      <c r="A28169">
        <v>60510019</v>
      </c>
      <c r="B28169" t="s">
        <v>1582</v>
      </c>
      <c r="C28169" t="s">
        <v>8</v>
      </c>
      <c r="D28169" t="s">
        <v>2393</v>
      </c>
      <c r="E28169">
        <v>0</v>
      </c>
    </row>
    <row r="28170" spans="1:5" x14ac:dyDescent="0.3">
      <c r="A28170">
        <v>60510019</v>
      </c>
      <c r="B28170" t="s">
        <v>1582</v>
      </c>
      <c r="C28170" t="s">
        <v>8</v>
      </c>
      <c r="D28170" t="s">
        <v>2394</v>
      </c>
      <c r="E28170">
        <v>0</v>
      </c>
    </row>
    <row r="28171" spans="1:5" x14ac:dyDescent="0.3">
      <c r="A28171">
        <v>60510019</v>
      </c>
      <c r="B28171" t="s">
        <v>1582</v>
      </c>
      <c r="C28171" t="s">
        <v>8</v>
      </c>
      <c r="D28171" t="s">
        <v>2395</v>
      </c>
      <c r="E28171">
        <v>0</v>
      </c>
    </row>
    <row r="28172" spans="1:5" x14ac:dyDescent="0.3">
      <c r="A28172">
        <v>60510019</v>
      </c>
      <c r="B28172" t="s">
        <v>1582</v>
      </c>
      <c r="C28172" t="s">
        <v>8</v>
      </c>
      <c r="D28172" t="s">
        <v>2396</v>
      </c>
      <c r="E28172">
        <v>-2</v>
      </c>
    </row>
    <row r="28173" spans="1:5" x14ac:dyDescent="0.3">
      <c r="A28173">
        <v>60510019</v>
      </c>
      <c r="B28173" t="s">
        <v>1582</v>
      </c>
      <c r="C28173" t="s">
        <v>8</v>
      </c>
      <c r="D28173" t="s">
        <v>2397</v>
      </c>
      <c r="E28173">
        <v>0</v>
      </c>
    </row>
    <row r="28174" spans="1:5" x14ac:dyDescent="0.3">
      <c r="A28174">
        <v>60510019</v>
      </c>
      <c r="B28174" t="s">
        <v>1582</v>
      </c>
      <c r="C28174" t="s">
        <v>8</v>
      </c>
      <c r="D28174" t="s">
        <v>2398</v>
      </c>
      <c r="E28174">
        <v>-4</v>
      </c>
    </row>
    <row r="28175" spans="1:5" x14ac:dyDescent="0.3">
      <c r="A28175">
        <v>60510019</v>
      </c>
      <c r="B28175" t="s">
        <v>1582</v>
      </c>
      <c r="C28175" t="s">
        <v>8</v>
      </c>
      <c r="D28175" t="s">
        <v>2399</v>
      </c>
      <c r="E28175">
        <v>0</v>
      </c>
    </row>
    <row r="28176" spans="1:5" x14ac:dyDescent="0.3">
      <c r="A28176">
        <v>60510019</v>
      </c>
      <c r="B28176" t="s">
        <v>1582</v>
      </c>
      <c r="C28176" t="s">
        <v>8</v>
      </c>
      <c r="D28176" t="s">
        <v>2400</v>
      </c>
      <c r="E28176">
        <v>0</v>
      </c>
    </row>
    <row r="28177" spans="1:5" x14ac:dyDescent="0.3">
      <c r="A28177">
        <v>60510019</v>
      </c>
      <c r="B28177" t="s">
        <v>1582</v>
      </c>
      <c r="C28177" t="s">
        <v>8</v>
      </c>
      <c r="D28177" t="s">
        <v>2401</v>
      </c>
      <c r="E28177">
        <v>-1</v>
      </c>
    </row>
    <row r="28178" spans="1:5" x14ac:dyDescent="0.3">
      <c r="A28178">
        <v>60510019</v>
      </c>
      <c r="B28178" t="s">
        <v>1582</v>
      </c>
      <c r="C28178" t="s">
        <v>8</v>
      </c>
      <c r="D28178" t="s">
        <v>2402</v>
      </c>
      <c r="E28178">
        <v>0</v>
      </c>
    </row>
    <row r="28179" spans="1:5" x14ac:dyDescent="0.3">
      <c r="A28179">
        <v>60510019</v>
      </c>
      <c r="B28179" t="s">
        <v>1582</v>
      </c>
      <c r="C28179" t="s">
        <v>8</v>
      </c>
      <c r="D28179" t="s">
        <v>2403</v>
      </c>
      <c r="E28179">
        <v>-2</v>
      </c>
    </row>
    <row r="28180" spans="1:5" x14ac:dyDescent="0.3">
      <c r="A28180">
        <v>60510019</v>
      </c>
      <c r="B28180" t="s">
        <v>1582</v>
      </c>
      <c r="C28180" t="s">
        <v>8</v>
      </c>
      <c r="D28180" t="s">
        <v>2404</v>
      </c>
      <c r="E28180">
        <v>0</v>
      </c>
    </row>
    <row r="28181" spans="1:5" x14ac:dyDescent="0.3">
      <c r="A28181">
        <v>60510019</v>
      </c>
      <c r="B28181" t="s">
        <v>1582</v>
      </c>
      <c r="C28181" t="s">
        <v>8</v>
      </c>
      <c r="D28181" t="s">
        <v>2405</v>
      </c>
      <c r="E28181">
        <v>0</v>
      </c>
    </row>
    <row r="28182" spans="1:5" x14ac:dyDescent="0.3">
      <c r="A28182">
        <v>60510019</v>
      </c>
      <c r="B28182" t="s">
        <v>1582</v>
      </c>
      <c r="C28182" t="s">
        <v>8</v>
      </c>
      <c r="D28182" t="s">
        <v>2406</v>
      </c>
      <c r="E28182">
        <v>-2</v>
      </c>
    </row>
    <row r="28183" spans="1:5" x14ac:dyDescent="0.3">
      <c r="A28183">
        <v>60510019</v>
      </c>
      <c r="B28183" t="s">
        <v>1582</v>
      </c>
      <c r="C28183" t="s">
        <v>8</v>
      </c>
      <c r="D28183" t="s">
        <v>2407</v>
      </c>
      <c r="E28183">
        <v>0</v>
      </c>
    </row>
    <row r="28184" spans="1:5" x14ac:dyDescent="0.3">
      <c r="A28184">
        <v>60510019</v>
      </c>
      <c r="B28184" t="s">
        <v>1582</v>
      </c>
      <c r="C28184" t="s">
        <v>8</v>
      </c>
      <c r="D28184" t="s">
        <v>2408</v>
      </c>
      <c r="E28184">
        <v>0</v>
      </c>
    </row>
    <row r="28185" spans="1:5" x14ac:dyDescent="0.3">
      <c r="A28185">
        <v>60510019</v>
      </c>
      <c r="B28185" t="s">
        <v>1582</v>
      </c>
      <c r="C28185" t="s">
        <v>8</v>
      </c>
      <c r="D28185" t="s">
        <v>2409</v>
      </c>
      <c r="E28185">
        <v>0</v>
      </c>
    </row>
    <row r="28186" spans="1:5" x14ac:dyDescent="0.3">
      <c r="A28186">
        <v>60510019</v>
      </c>
      <c r="B28186" t="s">
        <v>1582</v>
      </c>
      <c r="C28186" t="s">
        <v>8</v>
      </c>
      <c r="D28186" t="s">
        <v>2410</v>
      </c>
      <c r="E28186">
        <v>0</v>
      </c>
    </row>
    <row r="28187" spans="1:5" x14ac:dyDescent="0.3">
      <c r="A28187">
        <v>60510019</v>
      </c>
      <c r="B28187" t="s">
        <v>1582</v>
      </c>
      <c r="C28187" t="s">
        <v>8</v>
      </c>
      <c r="D28187" t="s">
        <v>2411</v>
      </c>
      <c r="E28187">
        <v>0</v>
      </c>
    </row>
    <row r="28188" spans="1:5" x14ac:dyDescent="0.3">
      <c r="A28188">
        <v>60510019</v>
      </c>
      <c r="B28188" t="s">
        <v>1582</v>
      </c>
      <c r="C28188" t="s">
        <v>8</v>
      </c>
      <c r="D28188" t="s">
        <v>2412</v>
      </c>
      <c r="E28188">
        <v>0</v>
      </c>
    </row>
    <row r="28189" spans="1:5" x14ac:dyDescent="0.3">
      <c r="A28189">
        <v>60510019</v>
      </c>
      <c r="B28189" t="s">
        <v>1582</v>
      </c>
      <c r="C28189" t="s">
        <v>8</v>
      </c>
      <c r="D28189" t="s">
        <v>2413</v>
      </c>
      <c r="E28189">
        <v>-1</v>
      </c>
    </row>
    <row r="28190" spans="1:5" x14ac:dyDescent="0.3">
      <c r="A28190">
        <v>23320057</v>
      </c>
      <c r="B28190" t="s">
        <v>1584</v>
      </c>
      <c r="C28190" t="s">
        <v>8</v>
      </c>
      <c r="D28190" t="s">
        <v>2378</v>
      </c>
      <c r="E28190">
        <v>0</v>
      </c>
    </row>
    <row r="28191" spans="1:5" x14ac:dyDescent="0.3">
      <c r="A28191">
        <v>23320057</v>
      </c>
      <c r="B28191" t="s">
        <v>1584</v>
      </c>
      <c r="C28191" t="s">
        <v>8</v>
      </c>
      <c r="D28191" t="s">
        <v>2379</v>
      </c>
      <c r="E28191">
        <v>0</v>
      </c>
    </row>
    <row r="28192" spans="1:5" x14ac:dyDescent="0.3">
      <c r="A28192">
        <v>23320057</v>
      </c>
      <c r="B28192" t="s">
        <v>1584</v>
      </c>
      <c r="C28192" t="s">
        <v>8</v>
      </c>
      <c r="D28192" t="s">
        <v>2380</v>
      </c>
      <c r="E28192">
        <v>-4</v>
      </c>
    </row>
    <row r="28193" spans="1:5" x14ac:dyDescent="0.3">
      <c r="A28193">
        <v>23320057</v>
      </c>
      <c r="B28193" t="s">
        <v>1584</v>
      </c>
      <c r="C28193" t="s">
        <v>8</v>
      </c>
      <c r="D28193" t="s">
        <v>2381</v>
      </c>
      <c r="E28193">
        <v>0</v>
      </c>
    </row>
    <row r="28194" spans="1:5" x14ac:dyDescent="0.3">
      <c r="A28194">
        <v>23320057</v>
      </c>
      <c r="B28194" t="s">
        <v>1584</v>
      </c>
      <c r="C28194" t="s">
        <v>8</v>
      </c>
      <c r="D28194" t="s">
        <v>2382</v>
      </c>
      <c r="E28194">
        <v>-7</v>
      </c>
    </row>
    <row r="28195" spans="1:5" x14ac:dyDescent="0.3">
      <c r="A28195">
        <v>23320057</v>
      </c>
      <c r="B28195" t="s">
        <v>1584</v>
      </c>
      <c r="C28195" t="s">
        <v>8</v>
      </c>
      <c r="D28195" t="s">
        <v>2383</v>
      </c>
      <c r="E28195">
        <v>-19</v>
      </c>
    </row>
    <row r="28196" spans="1:5" x14ac:dyDescent="0.3">
      <c r="A28196">
        <v>23320057</v>
      </c>
      <c r="B28196" t="s">
        <v>1584</v>
      </c>
      <c r="C28196" t="s">
        <v>8</v>
      </c>
      <c r="D28196" t="s">
        <v>2384</v>
      </c>
      <c r="E28196">
        <v>-1</v>
      </c>
    </row>
    <row r="28197" spans="1:5" x14ac:dyDescent="0.3">
      <c r="A28197">
        <v>23320057</v>
      </c>
      <c r="B28197" t="s">
        <v>1584</v>
      </c>
      <c r="C28197" t="s">
        <v>8</v>
      </c>
      <c r="D28197" t="s">
        <v>2385</v>
      </c>
      <c r="E28197">
        <v>-1</v>
      </c>
    </row>
    <row r="28198" spans="1:5" x14ac:dyDescent="0.3">
      <c r="A28198">
        <v>23320057</v>
      </c>
      <c r="B28198" t="s">
        <v>1584</v>
      </c>
      <c r="C28198" t="s">
        <v>8</v>
      </c>
      <c r="D28198" t="s">
        <v>2386</v>
      </c>
      <c r="E28198">
        <v>0</v>
      </c>
    </row>
    <row r="28199" spans="1:5" x14ac:dyDescent="0.3">
      <c r="A28199">
        <v>23320057</v>
      </c>
      <c r="B28199" t="s">
        <v>1584</v>
      </c>
      <c r="C28199" t="s">
        <v>8</v>
      </c>
      <c r="D28199" t="s">
        <v>2387</v>
      </c>
      <c r="E28199">
        <v>0</v>
      </c>
    </row>
    <row r="28200" spans="1:5" x14ac:dyDescent="0.3">
      <c r="A28200">
        <v>23320057</v>
      </c>
      <c r="B28200" t="s">
        <v>1584</v>
      </c>
      <c r="C28200" t="s">
        <v>8</v>
      </c>
      <c r="D28200" t="s">
        <v>2388</v>
      </c>
      <c r="E28200">
        <v>0</v>
      </c>
    </row>
    <row r="28201" spans="1:5" x14ac:dyDescent="0.3">
      <c r="A28201">
        <v>23320057</v>
      </c>
      <c r="B28201" t="s">
        <v>1584</v>
      </c>
      <c r="C28201" t="s">
        <v>8</v>
      </c>
      <c r="D28201" t="s">
        <v>2389</v>
      </c>
      <c r="E28201">
        <v>0</v>
      </c>
    </row>
    <row r="28202" spans="1:5" x14ac:dyDescent="0.3">
      <c r="A28202">
        <v>23320057</v>
      </c>
      <c r="B28202" t="s">
        <v>1584</v>
      </c>
      <c r="C28202" t="s">
        <v>8</v>
      </c>
      <c r="D28202" t="s">
        <v>2390</v>
      </c>
      <c r="E28202">
        <v>-2</v>
      </c>
    </row>
    <row r="28203" spans="1:5" x14ac:dyDescent="0.3">
      <c r="A28203">
        <v>23320057</v>
      </c>
      <c r="B28203" t="s">
        <v>1584</v>
      </c>
      <c r="C28203" t="s">
        <v>8</v>
      </c>
      <c r="D28203" t="s">
        <v>2391</v>
      </c>
      <c r="E28203">
        <v>-4</v>
      </c>
    </row>
    <row r="28204" spans="1:5" x14ac:dyDescent="0.3">
      <c r="A28204">
        <v>23320057</v>
      </c>
      <c r="B28204" t="s">
        <v>1584</v>
      </c>
      <c r="C28204" t="s">
        <v>8</v>
      </c>
      <c r="D28204" t="s">
        <v>2392</v>
      </c>
      <c r="E28204">
        <v>0</v>
      </c>
    </row>
    <row r="28205" spans="1:5" x14ac:dyDescent="0.3">
      <c r="A28205">
        <v>23320057</v>
      </c>
      <c r="B28205" t="s">
        <v>1584</v>
      </c>
      <c r="C28205" t="s">
        <v>8</v>
      </c>
      <c r="D28205" t="s">
        <v>2393</v>
      </c>
      <c r="E28205">
        <v>0</v>
      </c>
    </row>
    <row r="28206" spans="1:5" x14ac:dyDescent="0.3">
      <c r="A28206">
        <v>23320057</v>
      </c>
      <c r="B28206" t="s">
        <v>1584</v>
      </c>
      <c r="C28206" t="s">
        <v>8</v>
      </c>
      <c r="D28206" t="s">
        <v>2394</v>
      </c>
      <c r="E28206">
        <v>0</v>
      </c>
    </row>
    <row r="28207" spans="1:5" x14ac:dyDescent="0.3">
      <c r="A28207">
        <v>23320057</v>
      </c>
      <c r="B28207" t="s">
        <v>1584</v>
      </c>
      <c r="C28207" t="s">
        <v>8</v>
      </c>
      <c r="D28207" t="s">
        <v>2395</v>
      </c>
      <c r="E28207">
        <v>-1</v>
      </c>
    </row>
    <row r="28208" spans="1:5" x14ac:dyDescent="0.3">
      <c r="A28208">
        <v>23320057</v>
      </c>
      <c r="B28208" t="s">
        <v>1584</v>
      </c>
      <c r="C28208" t="s">
        <v>8</v>
      </c>
      <c r="D28208" t="s">
        <v>2396</v>
      </c>
      <c r="E28208">
        <v>0</v>
      </c>
    </row>
    <row r="28209" spans="1:5" x14ac:dyDescent="0.3">
      <c r="A28209">
        <v>23320057</v>
      </c>
      <c r="B28209" t="s">
        <v>1584</v>
      </c>
      <c r="C28209" t="s">
        <v>8</v>
      </c>
      <c r="D28209" t="s">
        <v>2397</v>
      </c>
      <c r="E28209">
        <v>0</v>
      </c>
    </row>
    <row r="28210" spans="1:5" x14ac:dyDescent="0.3">
      <c r="A28210">
        <v>23320057</v>
      </c>
      <c r="B28210" t="s">
        <v>1584</v>
      </c>
      <c r="C28210" t="s">
        <v>8</v>
      </c>
      <c r="D28210" t="s">
        <v>2398</v>
      </c>
      <c r="E28210">
        <v>-10</v>
      </c>
    </row>
    <row r="28211" spans="1:5" x14ac:dyDescent="0.3">
      <c r="A28211">
        <v>23320057</v>
      </c>
      <c r="B28211" t="s">
        <v>1584</v>
      </c>
      <c r="C28211" t="s">
        <v>8</v>
      </c>
      <c r="D28211" t="s">
        <v>2399</v>
      </c>
      <c r="E28211">
        <v>-4</v>
      </c>
    </row>
    <row r="28212" spans="1:5" x14ac:dyDescent="0.3">
      <c r="A28212">
        <v>23320057</v>
      </c>
      <c r="B28212" t="s">
        <v>1584</v>
      </c>
      <c r="C28212" t="s">
        <v>8</v>
      </c>
      <c r="D28212" t="s">
        <v>2400</v>
      </c>
      <c r="E28212">
        <v>0</v>
      </c>
    </row>
    <row r="28213" spans="1:5" x14ac:dyDescent="0.3">
      <c r="A28213">
        <v>23320057</v>
      </c>
      <c r="B28213" t="s">
        <v>1584</v>
      </c>
      <c r="C28213" t="s">
        <v>8</v>
      </c>
      <c r="D28213" t="s">
        <v>2401</v>
      </c>
      <c r="E28213">
        <v>0</v>
      </c>
    </row>
    <row r="28214" spans="1:5" x14ac:dyDescent="0.3">
      <c r="A28214">
        <v>23320057</v>
      </c>
      <c r="B28214" t="s">
        <v>1584</v>
      </c>
      <c r="C28214" t="s">
        <v>8</v>
      </c>
      <c r="D28214" t="s">
        <v>2402</v>
      </c>
      <c r="E28214">
        <v>-9</v>
      </c>
    </row>
    <row r="28215" spans="1:5" x14ac:dyDescent="0.3">
      <c r="A28215">
        <v>23320057</v>
      </c>
      <c r="B28215" t="s">
        <v>1584</v>
      </c>
      <c r="C28215" t="s">
        <v>8</v>
      </c>
      <c r="D28215" t="s">
        <v>2403</v>
      </c>
      <c r="E28215">
        <v>0</v>
      </c>
    </row>
    <row r="28216" spans="1:5" x14ac:dyDescent="0.3">
      <c r="A28216">
        <v>23320057</v>
      </c>
      <c r="B28216" t="s">
        <v>1584</v>
      </c>
      <c r="C28216" t="s">
        <v>8</v>
      </c>
      <c r="D28216" t="s">
        <v>2404</v>
      </c>
      <c r="E28216">
        <v>-1</v>
      </c>
    </row>
    <row r="28217" spans="1:5" x14ac:dyDescent="0.3">
      <c r="A28217">
        <v>23320057</v>
      </c>
      <c r="B28217" t="s">
        <v>1584</v>
      </c>
      <c r="C28217" t="s">
        <v>8</v>
      </c>
      <c r="D28217" t="s">
        <v>2405</v>
      </c>
      <c r="E28217">
        <v>0</v>
      </c>
    </row>
    <row r="28218" spans="1:5" x14ac:dyDescent="0.3">
      <c r="A28218">
        <v>23320057</v>
      </c>
      <c r="B28218" t="s">
        <v>1584</v>
      </c>
      <c r="C28218" t="s">
        <v>8</v>
      </c>
      <c r="D28218" t="s">
        <v>2406</v>
      </c>
      <c r="E28218">
        <v>0</v>
      </c>
    </row>
    <row r="28219" spans="1:5" x14ac:dyDescent="0.3">
      <c r="A28219">
        <v>23320057</v>
      </c>
      <c r="B28219" t="s">
        <v>1584</v>
      </c>
      <c r="C28219" t="s">
        <v>8</v>
      </c>
      <c r="D28219" t="s">
        <v>2407</v>
      </c>
      <c r="E28219">
        <v>0</v>
      </c>
    </row>
    <row r="28220" spans="1:5" x14ac:dyDescent="0.3">
      <c r="A28220">
        <v>23320057</v>
      </c>
      <c r="B28220" t="s">
        <v>1584</v>
      </c>
      <c r="C28220" t="s">
        <v>8</v>
      </c>
      <c r="D28220" t="s">
        <v>2408</v>
      </c>
      <c r="E28220">
        <v>-2</v>
      </c>
    </row>
    <row r="28221" spans="1:5" x14ac:dyDescent="0.3">
      <c r="A28221">
        <v>23320057</v>
      </c>
      <c r="B28221" t="s">
        <v>1584</v>
      </c>
      <c r="C28221" t="s">
        <v>8</v>
      </c>
      <c r="D28221" t="s">
        <v>2409</v>
      </c>
      <c r="E28221">
        <v>0</v>
      </c>
    </row>
    <row r="28222" spans="1:5" x14ac:dyDescent="0.3">
      <c r="A28222">
        <v>23320057</v>
      </c>
      <c r="B28222" t="s">
        <v>1584</v>
      </c>
      <c r="C28222" t="s">
        <v>8</v>
      </c>
      <c r="D28222" t="s">
        <v>2410</v>
      </c>
      <c r="E28222">
        <v>-8</v>
      </c>
    </row>
    <row r="28223" spans="1:5" x14ac:dyDescent="0.3">
      <c r="A28223">
        <v>23320057</v>
      </c>
      <c r="B28223" t="s">
        <v>1584</v>
      </c>
      <c r="C28223" t="s">
        <v>8</v>
      </c>
      <c r="D28223" t="s">
        <v>2411</v>
      </c>
      <c r="E28223">
        <v>-2</v>
      </c>
    </row>
    <row r="28224" spans="1:5" x14ac:dyDescent="0.3">
      <c r="A28224">
        <v>23320057</v>
      </c>
      <c r="B28224" t="s">
        <v>1584</v>
      </c>
      <c r="C28224" t="s">
        <v>8</v>
      </c>
      <c r="D28224" t="s">
        <v>2412</v>
      </c>
      <c r="E28224">
        <v>-3</v>
      </c>
    </row>
    <row r="28225" spans="1:5" x14ac:dyDescent="0.3">
      <c r="A28225">
        <v>23320057</v>
      </c>
      <c r="B28225" t="s">
        <v>1584</v>
      </c>
      <c r="C28225" t="s">
        <v>8</v>
      </c>
      <c r="D28225" t="s">
        <v>2413</v>
      </c>
      <c r="E28225">
        <v>0</v>
      </c>
    </row>
    <row r="28226" spans="1:5" x14ac:dyDescent="0.3">
      <c r="A28226">
        <v>50220002</v>
      </c>
      <c r="B28226" t="s">
        <v>1586</v>
      </c>
      <c r="C28226" t="s">
        <v>8</v>
      </c>
      <c r="D28226" t="s">
        <v>2378</v>
      </c>
      <c r="E28226">
        <v>0</v>
      </c>
    </row>
    <row r="28227" spans="1:5" x14ac:dyDescent="0.3">
      <c r="A28227">
        <v>50220002</v>
      </c>
      <c r="B28227" t="s">
        <v>1586</v>
      </c>
      <c r="C28227" t="s">
        <v>8</v>
      </c>
      <c r="D28227" t="s">
        <v>2379</v>
      </c>
      <c r="E28227">
        <v>0</v>
      </c>
    </row>
    <row r="28228" spans="1:5" x14ac:dyDescent="0.3">
      <c r="A28228">
        <v>50220002</v>
      </c>
      <c r="B28228" t="s">
        <v>1586</v>
      </c>
      <c r="C28228" t="s">
        <v>8</v>
      </c>
      <c r="D28228" t="s">
        <v>2380</v>
      </c>
      <c r="E28228">
        <v>0</v>
      </c>
    </row>
    <row r="28229" spans="1:5" x14ac:dyDescent="0.3">
      <c r="A28229">
        <v>50220002</v>
      </c>
      <c r="B28229" t="s">
        <v>1586</v>
      </c>
      <c r="C28229" t="s">
        <v>8</v>
      </c>
      <c r="D28229" t="s">
        <v>2381</v>
      </c>
      <c r="E28229">
        <v>0</v>
      </c>
    </row>
    <row r="28230" spans="1:5" x14ac:dyDescent="0.3">
      <c r="A28230">
        <v>50220002</v>
      </c>
      <c r="B28230" t="s">
        <v>1586</v>
      </c>
      <c r="C28230" t="s">
        <v>8</v>
      </c>
      <c r="D28230" t="s">
        <v>2382</v>
      </c>
      <c r="E28230">
        <v>0</v>
      </c>
    </row>
    <row r="28231" spans="1:5" x14ac:dyDescent="0.3">
      <c r="A28231">
        <v>50220002</v>
      </c>
      <c r="B28231" t="s">
        <v>1586</v>
      </c>
      <c r="C28231" t="s">
        <v>8</v>
      </c>
      <c r="D28231" t="s">
        <v>2383</v>
      </c>
      <c r="E28231">
        <v>0</v>
      </c>
    </row>
    <row r="28232" spans="1:5" x14ac:dyDescent="0.3">
      <c r="A28232">
        <v>50220002</v>
      </c>
      <c r="B28232" t="s">
        <v>1586</v>
      </c>
      <c r="C28232" t="s">
        <v>8</v>
      </c>
      <c r="D28232" t="s">
        <v>2384</v>
      </c>
      <c r="E28232">
        <v>0</v>
      </c>
    </row>
    <row r="28233" spans="1:5" x14ac:dyDescent="0.3">
      <c r="A28233">
        <v>50220002</v>
      </c>
      <c r="B28233" t="s">
        <v>1586</v>
      </c>
      <c r="C28233" t="s">
        <v>8</v>
      </c>
      <c r="D28233" t="s">
        <v>2385</v>
      </c>
      <c r="E28233">
        <v>0</v>
      </c>
    </row>
    <row r="28234" spans="1:5" x14ac:dyDescent="0.3">
      <c r="A28234">
        <v>50220002</v>
      </c>
      <c r="B28234" t="s">
        <v>1586</v>
      </c>
      <c r="C28234" t="s">
        <v>8</v>
      </c>
      <c r="D28234" t="s">
        <v>2386</v>
      </c>
      <c r="E28234">
        <v>0</v>
      </c>
    </row>
    <row r="28235" spans="1:5" x14ac:dyDescent="0.3">
      <c r="A28235">
        <v>50220002</v>
      </c>
      <c r="B28235" t="s">
        <v>1586</v>
      </c>
      <c r="C28235" t="s">
        <v>8</v>
      </c>
      <c r="D28235" t="s">
        <v>2387</v>
      </c>
      <c r="E28235">
        <v>-1</v>
      </c>
    </row>
    <row r="28236" spans="1:5" x14ac:dyDescent="0.3">
      <c r="A28236">
        <v>50220002</v>
      </c>
      <c r="B28236" t="s">
        <v>1586</v>
      </c>
      <c r="C28236" t="s">
        <v>8</v>
      </c>
      <c r="D28236" t="s">
        <v>2388</v>
      </c>
      <c r="E28236">
        <v>0</v>
      </c>
    </row>
    <row r="28237" spans="1:5" x14ac:dyDescent="0.3">
      <c r="A28237">
        <v>50220002</v>
      </c>
      <c r="B28237" t="s">
        <v>1586</v>
      </c>
      <c r="C28237" t="s">
        <v>8</v>
      </c>
      <c r="D28237" t="s">
        <v>2389</v>
      </c>
      <c r="E28237">
        <v>0</v>
      </c>
    </row>
    <row r="28238" spans="1:5" x14ac:dyDescent="0.3">
      <c r="A28238">
        <v>50220002</v>
      </c>
      <c r="B28238" t="s">
        <v>1586</v>
      </c>
      <c r="C28238" t="s">
        <v>8</v>
      </c>
      <c r="D28238" t="s">
        <v>2390</v>
      </c>
      <c r="E28238">
        <v>0</v>
      </c>
    </row>
    <row r="28239" spans="1:5" x14ac:dyDescent="0.3">
      <c r="A28239">
        <v>50220002</v>
      </c>
      <c r="B28239" t="s">
        <v>1586</v>
      </c>
      <c r="C28239" t="s">
        <v>8</v>
      </c>
      <c r="D28239" t="s">
        <v>2391</v>
      </c>
      <c r="E28239">
        <v>0</v>
      </c>
    </row>
    <row r="28240" spans="1:5" x14ac:dyDescent="0.3">
      <c r="A28240">
        <v>50220002</v>
      </c>
      <c r="B28240" t="s">
        <v>1586</v>
      </c>
      <c r="C28240" t="s">
        <v>8</v>
      </c>
      <c r="D28240" t="s">
        <v>2392</v>
      </c>
      <c r="E28240">
        <v>0</v>
      </c>
    </row>
    <row r="28241" spans="1:5" x14ac:dyDescent="0.3">
      <c r="A28241">
        <v>50220002</v>
      </c>
      <c r="B28241" t="s">
        <v>1586</v>
      </c>
      <c r="C28241" t="s">
        <v>8</v>
      </c>
      <c r="D28241" t="s">
        <v>2393</v>
      </c>
      <c r="E28241">
        <v>0</v>
      </c>
    </row>
    <row r="28242" spans="1:5" x14ac:dyDescent="0.3">
      <c r="A28242">
        <v>50220002</v>
      </c>
      <c r="B28242" t="s">
        <v>1586</v>
      </c>
      <c r="C28242" t="s">
        <v>8</v>
      </c>
      <c r="D28242" t="s">
        <v>2394</v>
      </c>
      <c r="E28242">
        <v>0</v>
      </c>
    </row>
    <row r="28243" spans="1:5" x14ac:dyDescent="0.3">
      <c r="A28243">
        <v>50220002</v>
      </c>
      <c r="B28243" t="s">
        <v>1586</v>
      </c>
      <c r="C28243" t="s">
        <v>8</v>
      </c>
      <c r="D28243" t="s">
        <v>2395</v>
      </c>
      <c r="E28243">
        <v>0</v>
      </c>
    </row>
    <row r="28244" spans="1:5" x14ac:dyDescent="0.3">
      <c r="A28244">
        <v>50220002</v>
      </c>
      <c r="B28244" t="s">
        <v>1586</v>
      </c>
      <c r="C28244" t="s">
        <v>8</v>
      </c>
      <c r="D28244" t="s">
        <v>2396</v>
      </c>
      <c r="E28244">
        <v>-2</v>
      </c>
    </row>
    <row r="28245" spans="1:5" x14ac:dyDescent="0.3">
      <c r="A28245">
        <v>50220002</v>
      </c>
      <c r="B28245" t="s">
        <v>1586</v>
      </c>
      <c r="C28245" t="s">
        <v>8</v>
      </c>
      <c r="D28245" t="s">
        <v>2397</v>
      </c>
      <c r="E28245">
        <v>0</v>
      </c>
    </row>
    <row r="28246" spans="1:5" x14ac:dyDescent="0.3">
      <c r="A28246">
        <v>50220002</v>
      </c>
      <c r="B28246" t="s">
        <v>1586</v>
      </c>
      <c r="C28246" t="s">
        <v>8</v>
      </c>
      <c r="D28246" t="s">
        <v>2398</v>
      </c>
      <c r="E28246">
        <v>0</v>
      </c>
    </row>
    <row r="28247" spans="1:5" x14ac:dyDescent="0.3">
      <c r="A28247">
        <v>50220002</v>
      </c>
      <c r="B28247" t="s">
        <v>1586</v>
      </c>
      <c r="C28247" t="s">
        <v>8</v>
      </c>
      <c r="D28247" t="s">
        <v>2399</v>
      </c>
      <c r="E28247">
        <v>0</v>
      </c>
    </row>
    <row r="28248" spans="1:5" x14ac:dyDescent="0.3">
      <c r="A28248">
        <v>50220002</v>
      </c>
      <c r="B28248" t="s">
        <v>1586</v>
      </c>
      <c r="C28248" t="s">
        <v>8</v>
      </c>
      <c r="D28248" t="s">
        <v>2400</v>
      </c>
      <c r="E28248">
        <v>0</v>
      </c>
    </row>
    <row r="28249" spans="1:5" x14ac:dyDescent="0.3">
      <c r="A28249">
        <v>50220002</v>
      </c>
      <c r="B28249" t="s">
        <v>1586</v>
      </c>
      <c r="C28249" t="s">
        <v>8</v>
      </c>
      <c r="D28249" t="s">
        <v>2401</v>
      </c>
      <c r="E28249">
        <v>0</v>
      </c>
    </row>
    <row r="28250" spans="1:5" x14ac:dyDescent="0.3">
      <c r="A28250">
        <v>50220002</v>
      </c>
      <c r="B28250" t="s">
        <v>1586</v>
      </c>
      <c r="C28250" t="s">
        <v>8</v>
      </c>
      <c r="D28250" t="s">
        <v>2402</v>
      </c>
      <c r="E28250">
        <v>0</v>
      </c>
    </row>
    <row r="28251" spans="1:5" x14ac:dyDescent="0.3">
      <c r="A28251">
        <v>50220002</v>
      </c>
      <c r="B28251" t="s">
        <v>1586</v>
      </c>
      <c r="C28251" t="s">
        <v>8</v>
      </c>
      <c r="D28251" t="s">
        <v>2403</v>
      </c>
      <c r="E28251">
        <v>0</v>
      </c>
    </row>
    <row r="28252" spans="1:5" x14ac:dyDescent="0.3">
      <c r="A28252">
        <v>50220002</v>
      </c>
      <c r="B28252" t="s">
        <v>1586</v>
      </c>
      <c r="C28252" t="s">
        <v>8</v>
      </c>
      <c r="D28252" t="s">
        <v>2404</v>
      </c>
      <c r="E28252">
        <v>0</v>
      </c>
    </row>
    <row r="28253" spans="1:5" x14ac:dyDescent="0.3">
      <c r="A28253">
        <v>50220002</v>
      </c>
      <c r="B28253" t="s">
        <v>1586</v>
      </c>
      <c r="C28253" t="s">
        <v>8</v>
      </c>
      <c r="D28253" t="s">
        <v>2405</v>
      </c>
      <c r="E28253">
        <v>-3</v>
      </c>
    </row>
    <row r="28254" spans="1:5" x14ac:dyDescent="0.3">
      <c r="A28254">
        <v>50220002</v>
      </c>
      <c r="B28254" t="s">
        <v>1586</v>
      </c>
      <c r="C28254" t="s">
        <v>8</v>
      </c>
      <c r="D28254" t="s">
        <v>2406</v>
      </c>
      <c r="E28254">
        <v>0</v>
      </c>
    </row>
    <row r="28255" spans="1:5" x14ac:dyDescent="0.3">
      <c r="A28255">
        <v>50220002</v>
      </c>
      <c r="B28255" t="s">
        <v>1586</v>
      </c>
      <c r="C28255" t="s">
        <v>8</v>
      </c>
      <c r="D28255" t="s">
        <v>2407</v>
      </c>
      <c r="E28255">
        <v>0</v>
      </c>
    </row>
    <row r="28256" spans="1:5" x14ac:dyDescent="0.3">
      <c r="A28256">
        <v>50220002</v>
      </c>
      <c r="B28256" t="s">
        <v>1586</v>
      </c>
      <c r="C28256" t="s">
        <v>8</v>
      </c>
      <c r="D28256" t="s">
        <v>2408</v>
      </c>
      <c r="E28256">
        <v>0</v>
      </c>
    </row>
    <row r="28257" spans="1:5" x14ac:dyDescent="0.3">
      <c r="A28257">
        <v>50220002</v>
      </c>
      <c r="B28257" t="s">
        <v>1586</v>
      </c>
      <c r="C28257" t="s">
        <v>8</v>
      </c>
      <c r="D28257" t="s">
        <v>2409</v>
      </c>
      <c r="E28257">
        <v>0</v>
      </c>
    </row>
    <row r="28258" spans="1:5" x14ac:dyDescent="0.3">
      <c r="A28258">
        <v>50220002</v>
      </c>
      <c r="B28258" t="s">
        <v>1586</v>
      </c>
      <c r="C28258" t="s">
        <v>8</v>
      </c>
      <c r="D28258" t="s">
        <v>2410</v>
      </c>
      <c r="E28258">
        <v>0</v>
      </c>
    </row>
    <row r="28259" spans="1:5" x14ac:dyDescent="0.3">
      <c r="A28259">
        <v>50220002</v>
      </c>
      <c r="B28259" t="s">
        <v>1586</v>
      </c>
      <c r="C28259" t="s">
        <v>8</v>
      </c>
      <c r="D28259" t="s">
        <v>2411</v>
      </c>
      <c r="E28259">
        <v>0</v>
      </c>
    </row>
    <row r="28260" spans="1:5" x14ac:dyDescent="0.3">
      <c r="A28260">
        <v>50220002</v>
      </c>
      <c r="B28260" t="s">
        <v>1586</v>
      </c>
      <c r="C28260" t="s">
        <v>8</v>
      </c>
      <c r="D28260" t="s">
        <v>2412</v>
      </c>
      <c r="E28260">
        <v>0</v>
      </c>
    </row>
    <row r="28261" spans="1:5" x14ac:dyDescent="0.3">
      <c r="A28261">
        <v>50220002</v>
      </c>
      <c r="B28261" t="s">
        <v>1586</v>
      </c>
      <c r="C28261" t="s">
        <v>8</v>
      </c>
      <c r="D28261" t="s">
        <v>2413</v>
      </c>
      <c r="E28261">
        <v>0</v>
      </c>
    </row>
    <row r="28262" spans="1:5" x14ac:dyDescent="0.3">
      <c r="A28262">
        <v>37020012</v>
      </c>
      <c r="B28262" t="s">
        <v>1588</v>
      </c>
      <c r="C28262" t="s">
        <v>976</v>
      </c>
      <c r="D28262" t="s">
        <v>2378</v>
      </c>
      <c r="E28262">
        <v>-30</v>
      </c>
    </row>
    <row r="28263" spans="1:5" x14ac:dyDescent="0.3">
      <c r="A28263">
        <v>37020012</v>
      </c>
      <c r="B28263" t="s">
        <v>1588</v>
      </c>
      <c r="C28263" t="s">
        <v>976</v>
      </c>
      <c r="D28263" t="s">
        <v>2379</v>
      </c>
      <c r="E28263">
        <v>-127</v>
      </c>
    </row>
    <row r="28264" spans="1:5" x14ac:dyDescent="0.3">
      <c r="A28264">
        <v>37020012</v>
      </c>
      <c r="B28264" t="s">
        <v>1588</v>
      </c>
      <c r="C28264" t="s">
        <v>976</v>
      </c>
      <c r="D28264" t="s">
        <v>2380</v>
      </c>
      <c r="E28264">
        <v>-105</v>
      </c>
    </row>
    <row r="28265" spans="1:5" x14ac:dyDescent="0.3">
      <c r="A28265">
        <v>37020012</v>
      </c>
      <c r="B28265" t="s">
        <v>1588</v>
      </c>
      <c r="C28265" t="s">
        <v>976</v>
      </c>
      <c r="D28265" t="s">
        <v>2381</v>
      </c>
      <c r="E28265">
        <v>-22</v>
      </c>
    </row>
    <row r="28266" spans="1:5" x14ac:dyDescent="0.3">
      <c r="A28266">
        <v>37020012</v>
      </c>
      <c r="B28266" t="s">
        <v>1588</v>
      </c>
      <c r="C28266" t="s">
        <v>976</v>
      </c>
      <c r="D28266" t="s">
        <v>2382</v>
      </c>
      <c r="E28266">
        <v>-45</v>
      </c>
    </row>
    <row r="28267" spans="1:5" x14ac:dyDescent="0.3">
      <c r="A28267">
        <v>37020012</v>
      </c>
      <c r="B28267" t="s">
        <v>1588</v>
      </c>
      <c r="C28267" t="s">
        <v>976</v>
      </c>
      <c r="D28267" t="s">
        <v>2383</v>
      </c>
      <c r="E28267">
        <v>-122</v>
      </c>
    </row>
    <row r="28268" spans="1:5" x14ac:dyDescent="0.3">
      <c r="A28268">
        <v>37020012</v>
      </c>
      <c r="B28268" t="s">
        <v>1588</v>
      </c>
      <c r="C28268" t="s">
        <v>976</v>
      </c>
      <c r="D28268" t="s">
        <v>2384</v>
      </c>
      <c r="E28268">
        <v>-30</v>
      </c>
    </row>
    <row r="28269" spans="1:5" x14ac:dyDescent="0.3">
      <c r="A28269">
        <v>37020012</v>
      </c>
      <c r="B28269" t="s">
        <v>1588</v>
      </c>
      <c r="C28269" t="s">
        <v>976</v>
      </c>
      <c r="D28269" t="s">
        <v>2385</v>
      </c>
      <c r="E28269">
        <v>-60</v>
      </c>
    </row>
    <row r="28270" spans="1:5" x14ac:dyDescent="0.3">
      <c r="A28270">
        <v>37020012</v>
      </c>
      <c r="B28270" t="s">
        <v>1588</v>
      </c>
      <c r="C28270" t="s">
        <v>976</v>
      </c>
      <c r="D28270" t="s">
        <v>2386</v>
      </c>
      <c r="E28270">
        <v>-65</v>
      </c>
    </row>
    <row r="28271" spans="1:5" x14ac:dyDescent="0.3">
      <c r="A28271">
        <v>37020012</v>
      </c>
      <c r="B28271" t="s">
        <v>1588</v>
      </c>
      <c r="C28271" t="s">
        <v>976</v>
      </c>
      <c r="D28271" t="s">
        <v>2387</v>
      </c>
      <c r="E28271">
        <v>-129</v>
      </c>
    </row>
    <row r="28272" spans="1:5" x14ac:dyDescent="0.3">
      <c r="A28272">
        <v>37020012</v>
      </c>
      <c r="B28272" t="s">
        <v>1588</v>
      </c>
      <c r="C28272" t="s">
        <v>976</v>
      </c>
      <c r="D28272" t="s">
        <v>2388</v>
      </c>
      <c r="E28272">
        <v>-100</v>
      </c>
    </row>
    <row r="28273" spans="1:5" x14ac:dyDescent="0.3">
      <c r="A28273">
        <v>37020012</v>
      </c>
      <c r="B28273" t="s">
        <v>1588</v>
      </c>
      <c r="C28273" t="s">
        <v>976</v>
      </c>
      <c r="D28273" t="s">
        <v>2389</v>
      </c>
      <c r="E28273">
        <v>-80</v>
      </c>
    </row>
    <row r="28274" spans="1:5" x14ac:dyDescent="0.3">
      <c r="A28274">
        <v>37020012</v>
      </c>
      <c r="B28274" t="s">
        <v>1588</v>
      </c>
      <c r="C28274" t="s">
        <v>976</v>
      </c>
      <c r="D28274" t="s">
        <v>2390</v>
      </c>
      <c r="E28274">
        <v>-35</v>
      </c>
    </row>
    <row r="28275" spans="1:5" x14ac:dyDescent="0.3">
      <c r="A28275">
        <v>37020012</v>
      </c>
      <c r="B28275" t="s">
        <v>1588</v>
      </c>
      <c r="C28275" t="s">
        <v>976</v>
      </c>
      <c r="D28275" t="s">
        <v>2391</v>
      </c>
      <c r="E28275">
        <v>-55</v>
      </c>
    </row>
    <row r="28276" spans="1:5" x14ac:dyDescent="0.3">
      <c r="A28276">
        <v>37020012</v>
      </c>
      <c r="B28276" t="s">
        <v>1588</v>
      </c>
      <c r="C28276" t="s">
        <v>976</v>
      </c>
      <c r="D28276" t="s">
        <v>2392</v>
      </c>
      <c r="E28276">
        <v>-78</v>
      </c>
    </row>
    <row r="28277" spans="1:5" x14ac:dyDescent="0.3">
      <c r="A28277">
        <v>37020012</v>
      </c>
      <c r="B28277" t="s">
        <v>1588</v>
      </c>
      <c r="C28277" t="s">
        <v>976</v>
      </c>
      <c r="D28277" t="s">
        <v>2393</v>
      </c>
      <c r="E28277">
        <v>-113</v>
      </c>
    </row>
    <row r="28278" spans="1:5" x14ac:dyDescent="0.3">
      <c r="A28278">
        <v>37020012</v>
      </c>
      <c r="B28278" t="s">
        <v>1588</v>
      </c>
      <c r="C28278" t="s">
        <v>976</v>
      </c>
      <c r="D28278" t="s">
        <v>2394</v>
      </c>
      <c r="E28278">
        <v>-75</v>
      </c>
    </row>
    <row r="28279" spans="1:5" x14ac:dyDescent="0.3">
      <c r="A28279">
        <v>37020012</v>
      </c>
      <c r="B28279" t="s">
        <v>1588</v>
      </c>
      <c r="C28279" t="s">
        <v>976</v>
      </c>
      <c r="D28279" t="s">
        <v>2395</v>
      </c>
      <c r="E28279">
        <v>-117</v>
      </c>
    </row>
    <row r="28280" spans="1:5" x14ac:dyDescent="0.3">
      <c r="A28280">
        <v>37020012</v>
      </c>
      <c r="B28280" t="s">
        <v>1588</v>
      </c>
      <c r="C28280" t="s">
        <v>976</v>
      </c>
      <c r="D28280" t="s">
        <v>2396</v>
      </c>
      <c r="E28280">
        <v>-127</v>
      </c>
    </row>
    <row r="28281" spans="1:5" x14ac:dyDescent="0.3">
      <c r="A28281">
        <v>37020012</v>
      </c>
      <c r="B28281" t="s">
        <v>1588</v>
      </c>
      <c r="C28281" t="s">
        <v>976</v>
      </c>
      <c r="D28281" t="s">
        <v>2397</v>
      </c>
      <c r="E28281">
        <v>-35</v>
      </c>
    </row>
    <row r="28282" spans="1:5" x14ac:dyDescent="0.3">
      <c r="A28282">
        <v>37020012</v>
      </c>
      <c r="B28282" t="s">
        <v>1588</v>
      </c>
      <c r="C28282" t="s">
        <v>976</v>
      </c>
      <c r="D28282" t="s">
        <v>2398</v>
      </c>
      <c r="E28282">
        <v>-125</v>
      </c>
    </row>
    <row r="28283" spans="1:5" x14ac:dyDescent="0.3">
      <c r="A28283">
        <v>37020012</v>
      </c>
      <c r="B28283" t="s">
        <v>1588</v>
      </c>
      <c r="C28283" t="s">
        <v>976</v>
      </c>
      <c r="D28283" t="s">
        <v>2399</v>
      </c>
      <c r="E28283">
        <v>-45</v>
      </c>
    </row>
    <row r="28284" spans="1:5" x14ac:dyDescent="0.3">
      <c r="A28284">
        <v>37020012</v>
      </c>
      <c r="B28284" t="s">
        <v>1588</v>
      </c>
      <c r="C28284" t="s">
        <v>976</v>
      </c>
      <c r="D28284" t="s">
        <v>2400</v>
      </c>
      <c r="E28284">
        <v>-103</v>
      </c>
    </row>
    <row r="28285" spans="1:5" x14ac:dyDescent="0.3">
      <c r="A28285">
        <v>37020012</v>
      </c>
      <c r="B28285" t="s">
        <v>1588</v>
      </c>
      <c r="C28285" t="s">
        <v>976</v>
      </c>
      <c r="D28285" t="s">
        <v>2401</v>
      </c>
      <c r="E28285">
        <v>-41</v>
      </c>
    </row>
    <row r="28286" spans="1:5" x14ac:dyDescent="0.3">
      <c r="A28286">
        <v>37020012</v>
      </c>
      <c r="B28286" t="s">
        <v>1588</v>
      </c>
      <c r="C28286" t="s">
        <v>976</v>
      </c>
      <c r="D28286" t="s">
        <v>2402</v>
      </c>
      <c r="E28286">
        <v>-2</v>
      </c>
    </row>
    <row r="28287" spans="1:5" x14ac:dyDescent="0.3">
      <c r="A28287">
        <v>37020012</v>
      </c>
      <c r="B28287" t="s">
        <v>1588</v>
      </c>
      <c r="C28287" t="s">
        <v>976</v>
      </c>
      <c r="D28287" t="s">
        <v>2403</v>
      </c>
      <c r="E28287">
        <v>-40</v>
      </c>
    </row>
    <row r="28288" spans="1:5" x14ac:dyDescent="0.3">
      <c r="A28288">
        <v>37020012</v>
      </c>
      <c r="B28288" t="s">
        <v>1588</v>
      </c>
      <c r="C28288" t="s">
        <v>976</v>
      </c>
      <c r="D28288" t="s">
        <v>2404</v>
      </c>
      <c r="E28288">
        <v>-20</v>
      </c>
    </row>
    <row r="28289" spans="1:5" x14ac:dyDescent="0.3">
      <c r="A28289">
        <v>37020012</v>
      </c>
      <c r="B28289" t="s">
        <v>1588</v>
      </c>
      <c r="C28289" t="s">
        <v>976</v>
      </c>
      <c r="D28289" t="s">
        <v>2405</v>
      </c>
      <c r="E28289">
        <v>-85</v>
      </c>
    </row>
    <row r="28290" spans="1:5" x14ac:dyDescent="0.3">
      <c r="A28290">
        <v>37020012</v>
      </c>
      <c r="B28290" t="s">
        <v>1588</v>
      </c>
      <c r="C28290" t="s">
        <v>976</v>
      </c>
      <c r="D28290" t="s">
        <v>2406</v>
      </c>
      <c r="E28290">
        <v>-62</v>
      </c>
    </row>
    <row r="28291" spans="1:5" x14ac:dyDescent="0.3">
      <c r="A28291">
        <v>37020012</v>
      </c>
      <c r="B28291" t="s">
        <v>1588</v>
      </c>
      <c r="C28291" t="s">
        <v>976</v>
      </c>
      <c r="D28291" t="s">
        <v>2407</v>
      </c>
      <c r="E28291">
        <v>0</v>
      </c>
    </row>
    <row r="28292" spans="1:5" x14ac:dyDescent="0.3">
      <c r="A28292">
        <v>37020012</v>
      </c>
      <c r="B28292" t="s">
        <v>1588</v>
      </c>
      <c r="C28292" t="s">
        <v>976</v>
      </c>
      <c r="D28292" t="s">
        <v>2408</v>
      </c>
      <c r="E28292">
        <v>-60</v>
      </c>
    </row>
    <row r="28293" spans="1:5" x14ac:dyDescent="0.3">
      <c r="A28293">
        <v>37020012</v>
      </c>
      <c r="B28293" t="s">
        <v>1588</v>
      </c>
      <c r="C28293" t="s">
        <v>976</v>
      </c>
      <c r="D28293" t="s">
        <v>2409</v>
      </c>
      <c r="E28293">
        <v>-40</v>
      </c>
    </row>
    <row r="28294" spans="1:5" x14ac:dyDescent="0.3">
      <c r="A28294">
        <v>37020012</v>
      </c>
      <c r="B28294" t="s">
        <v>1588</v>
      </c>
      <c r="C28294" t="s">
        <v>976</v>
      </c>
      <c r="D28294" t="s">
        <v>2410</v>
      </c>
      <c r="E28294">
        <v>-77</v>
      </c>
    </row>
    <row r="28295" spans="1:5" x14ac:dyDescent="0.3">
      <c r="A28295">
        <v>37020012</v>
      </c>
      <c r="B28295" t="s">
        <v>1588</v>
      </c>
      <c r="C28295" t="s">
        <v>976</v>
      </c>
      <c r="D28295" t="s">
        <v>2411</v>
      </c>
      <c r="E28295">
        <v>-122</v>
      </c>
    </row>
    <row r="28296" spans="1:5" x14ac:dyDescent="0.3">
      <c r="A28296">
        <v>37020012</v>
      </c>
      <c r="B28296" t="s">
        <v>1588</v>
      </c>
      <c r="C28296" t="s">
        <v>976</v>
      </c>
      <c r="D28296" t="s">
        <v>2412</v>
      </c>
      <c r="E28296">
        <v>-20</v>
      </c>
    </row>
    <row r="28297" spans="1:5" x14ac:dyDescent="0.3">
      <c r="A28297">
        <v>37020012</v>
      </c>
      <c r="B28297" t="s">
        <v>1588</v>
      </c>
      <c r="C28297" t="s">
        <v>976</v>
      </c>
      <c r="D28297" t="s">
        <v>2413</v>
      </c>
      <c r="E28297">
        <v>-54</v>
      </c>
    </row>
    <row r="28298" spans="1:5" x14ac:dyDescent="0.3">
      <c r="A28298">
        <v>43190019</v>
      </c>
      <c r="B28298" t="s">
        <v>1590</v>
      </c>
      <c r="C28298" t="s">
        <v>8</v>
      </c>
      <c r="D28298" t="s">
        <v>2378</v>
      </c>
      <c r="E28298">
        <v>0</v>
      </c>
    </row>
    <row r="28299" spans="1:5" x14ac:dyDescent="0.3">
      <c r="A28299">
        <v>43190019</v>
      </c>
      <c r="B28299" t="s">
        <v>1590</v>
      </c>
      <c r="C28299" t="s">
        <v>8</v>
      </c>
      <c r="D28299" t="s">
        <v>2379</v>
      </c>
      <c r="E28299">
        <v>0</v>
      </c>
    </row>
    <row r="28300" spans="1:5" x14ac:dyDescent="0.3">
      <c r="A28300">
        <v>43190019</v>
      </c>
      <c r="B28300" t="s">
        <v>1590</v>
      </c>
      <c r="C28300" t="s">
        <v>8</v>
      </c>
      <c r="D28300" t="s">
        <v>2380</v>
      </c>
      <c r="E28300">
        <v>0</v>
      </c>
    </row>
    <row r="28301" spans="1:5" x14ac:dyDescent="0.3">
      <c r="A28301">
        <v>43190019</v>
      </c>
      <c r="B28301" t="s">
        <v>1590</v>
      </c>
      <c r="C28301" t="s">
        <v>8</v>
      </c>
      <c r="D28301" t="s">
        <v>2381</v>
      </c>
      <c r="E28301">
        <v>0</v>
      </c>
    </row>
    <row r="28302" spans="1:5" x14ac:dyDescent="0.3">
      <c r="A28302">
        <v>43190019</v>
      </c>
      <c r="B28302" t="s">
        <v>1590</v>
      </c>
      <c r="C28302" t="s">
        <v>8</v>
      </c>
      <c r="D28302" t="s">
        <v>2382</v>
      </c>
      <c r="E28302">
        <v>0</v>
      </c>
    </row>
    <row r="28303" spans="1:5" x14ac:dyDescent="0.3">
      <c r="A28303">
        <v>43190019</v>
      </c>
      <c r="B28303" t="s">
        <v>1590</v>
      </c>
      <c r="C28303" t="s">
        <v>8</v>
      </c>
      <c r="D28303" t="s">
        <v>2383</v>
      </c>
      <c r="E28303">
        <v>0</v>
      </c>
    </row>
    <row r="28304" spans="1:5" x14ac:dyDescent="0.3">
      <c r="A28304">
        <v>43190019</v>
      </c>
      <c r="B28304" t="s">
        <v>1590</v>
      </c>
      <c r="C28304" t="s">
        <v>8</v>
      </c>
      <c r="D28304" t="s">
        <v>2384</v>
      </c>
      <c r="E28304">
        <v>0</v>
      </c>
    </row>
    <row r="28305" spans="1:5" x14ac:dyDescent="0.3">
      <c r="A28305">
        <v>43190019</v>
      </c>
      <c r="B28305" t="s">
        <v>1590</v>
      </c>
      <c r="C28305" t="s">
        <v>8</v>
      </c>
      <c r="D28305" t="s">
        <v>2385</v>
      </c>
      <c r="E28305">
        <v>0</v>
      </c>
    </row>
    <row r="28306" spans="1:5" x14ac:dyDescent="0.3">
      <c r="A28306">
        <v>43190019</v>
      </c>
      <c r="B28306" t="s">
        <v>1590</v>
      </c>
      <c r="C28306" t="s">
        <v>8</v>
      </c>
      <c r="D28306" t="s">
        <v>2386</v>
      </c>
      <c r="E28306">
        <v>0</v>
      </c>
    </row>
    <row r="28307" spans="1:5" x14ac:dyDescent="0.3">
      <c r="A28307">
        <v>43190019</v>
      </c>
      <c r="B28307" t="s">
        <v>1590</v>
      </c>
      <c r="C28307" t="s">
        <v>8</v>
      </c>
      <c r="D28307" t="s">
        <v>2387</v>
      </c>
      <c r="E28307">
        <v>0</v>
      </c>
    </row>
    <row r="28308" spans="1:5" x14ac:dyDescent="0.3">
      <c r="A28308">
        <v>43190019</v>
      </c>
      <c r="B28308" t="s">
        <v>1590</v>
      </c>
      <c r="C28308" t="s">
        <v>8</v>
      </c>
      <c r="D28308" t="s">
        <v>2388</v>
      </c>
      <c r="E28308">
        <v>0</v>
      </c>
    </row>
    <row r="28309" spans="1:5" x14ac:dyDescent="0.3">
      <c r="A28309">
        <v>43190019</v>
      </c>
      <c r="B28309" t="s">
        <v>1590</v>
      </c>
      <c r="C28309" t="s">
        <v>8</v>
      </c>
      <c r="D28309" t="s">
        <v>2389</v>
      </c>
      <c r="E28309">
        <v>0</v>
      </c>
    </row>
    <row r="28310" spans="1:5" x14ac:dyDescent="0.3">
      <c r="A28310">
        <v>43190019</v>
      </c>
      <c r="B28310" t="s">
        <v>1590</v>
      </c>
      <c r="C28310" t="s">
        <v>8</v>
      </c>
      <c r="D28310" t="s">
        <v>2390</v>
      </c>
      <c r="E28310">
        <v>0</v>
      </c>
    </row>
    <row r="28311" spans="1:5" x14ac:dyDescent="0.3">
      <c r="A28311">
        <v>43190019</v>
      </c>
      <c r="B28311" t="s">
        <v>1590</v>
      </c>
      <c r="C28311" t="s">
        <v>8</v>
      </c>
      <c r="D28311" t="s">
        <v>2391</v>
      </c>
      <c r="E28311">
        <v>0</v>
      </c>
    </row>
    <row r="28312" spans="1:5" x14ac:dyDescent="0.3">
      <c r="A28312">
        <v>43190019</v>
      </c>
      <c r="B28312" t="s">
        <v>1590</v>
      </c>
      <c r="C28312" t="s">
        <v>8</v>
      </c>
      <c r="D28312" t="s">
        <v>2392</v>
      </c>
      <c r="E28312">
        <v>0</v>
      </c>
    </row>
    <row r="28313" spans="1:5" x14ac:dyDescent="0.3">
      <c r="A28313">
        <v>43190019</v>
      </c>
      <c r="B28313" t="s">
        <v>1590</v>
      </c>
      <c r="C28313" t="s">
        <v>8</v>
      </c>
      <c r="D28313" t="s">
        <v>2393</v>
      </c>
      <c r="E28313">
        <v>0</v>
      </c>
    </row>
    <row r="28314" spans="1:5" x14ac:dyDescent="0.3">
      <c r="A28314">
        <v>43190019</v>
      </c>
      <c r="B28314" t="s">
        <v>1590</v>
      </c>
      <c r="C28314" t="s">
        <v>8</v>
      </c>
      <c r="D28314" t="s">
        <v>2394</v>
      </c>
      <c r="E28314">
        <v>0</v>
      </c>
    </row>
    <row r="28315" spans="1:5" x14ac:dyDescent="0.3">
      <c r="A28315">
        <v>43190019</v>
      </c>
      <c r="B28315" t="s">
        <v>1590</v>
      </c>
      <c r="C28315" t="s">
        <v>8</v>
      </c>
      <c r="D28315" t="s">
        <v>2395</v>
      </c>
      <c r="E28315">
        <v>0</v>
      </c>
    </row>
    <row r="28316" spans="1:5" x14ac:dyDescent="0.3">
      <c r="A28316">
        <v>43190019</v>
      </c>
      <c r="B28316" t="s">
        <v>1590</v>
      </c>
      <c r="C28316" t="s">
        <v>8</v>
      </c>
      <c r="D28316" t="s">
        <v>2396</v>
      </c>
      <c r="E28316">
        <v>0</v>
      </c>
    </row>
    <row r="28317" spans="1:5" x14ac:dyDescent="0.3">
      <c r="A28317">
        <v>43190019</v>
      </c>
      <c r="B28317" t="s">
        <v>1590</v>
      </c>
      <c r="C28317" t="s">
        <v>8</v>
      </c>
      <c r="D28317" t="s">
        <v>2397</v>
      </c>
      <c r="E28317">
        <v>0</v>
      </c>
    </row>
    <row r="28318" spans="1:5" x14ac:dyDescent="0.3">
      <c r="A28318">
        <v>43190019</v>
      </c>
      <c r="B28318" t="s">
        <v>1590</v>
      </c>
      <c r="C28318" t="s">
        <v>8</v>
      </c>
      <c r="D28318" t="s">
        <v>2398</v>
      </c>
      <c r="E28318">
        <v>0</v>
      </c>
    </row>
    <row r="28319" spans="1:5" x14ac:dyDescent="0.3">
      <c r="A28319">
        <v>43190019</v>
      </c>
      <c r="B28319" t="s">
        <v>1590</v>
      </c>
      <c r="C28319" t="s">
        <v>8</v>
      </c>
      <c r="D28319" t="s">
        <v>2399</v>
      </c>
      <c r="E28319">
        <v>0</v>
      </c>
    </row>
    <row r="28320" spans="1:5" x14ac:dyDescent="0.3">
      <c r="A28320">
        <v>43190019</v>
      </c>
      <c r="B28320" t="s">
        <v>1590</v>
      </c>
      <c r="C28320" t="s">
        <v>8</v>
      </c>
      <c r="D28320" t="s">
        <v>2400</v>
      </c>
      <c r="E28320">
        <v>0</v>
      </c>
    </row>
    <row r="28321" spans="1:5" x14ac:dyDescent="0.3">
      <c r="A28321">
        <v>43190019</v>
      </c>
      <c r="B28321" t="s">
        <v>1590</v>
      </c>
      <c r="C28321" t="s">
        <v>8</v>
      </c>
      <c r="D28321" t="s">
        <v>2401</v>
      </c>
      <c r="E28321">
        <v>0</v>
      </c>
    </row>
    <row r="28322" spans="1:5" x14ac:dyDescent="0.3">
      <c r="A28322">
        <v>43190019</v>
      </c>
      <c r="B28322" t="s">
        <v>1590</v>
      </c>
      <c r="C28322" t="s">
        <v>8</v>
      </c>
      <c r="D28322" t="s">
        <v>2402</v>
      </c>
      <c r="E28322">
        <v>0</v>
      </c>
    </row>
    <row r="28323" spans="1:5" x14ac:dyDescent="0.3">
      <c r="A28323">
        <v>43190019</v>
      </c>
      <c r="B28323" t="s">
        <v>1590</v>
      </c>
      <c r="C28323" t="s">
        <v>8</v>
      </c>
      <c r="D28323" t="s">
        <v>2403</v>
      </c>
      <c r="E28323">
        <v>0</v>
      </c>
    </row>
    <row r="28324" spans="1:5" x14ac:dyDescent="0.3">
      <c r="A28324">
        <v>43190019</v>
      </c>
      <c r="B28324" t="s">
        <v>1590</v>
      </c>
      <c r="C28324" t="s">
        <v>8</v>
      </c>
      <c r="D28324" t="s">
        <v>2404</v>
      </c>
      <c r="E28324">
        <v>0</v>
      </c>
    </row>
    <row r="28325" spans="1:5" x14ac:dyDescent="0.3">
      <c r="A28325">
        <v>43190019</v>
      </c>
      <c r="B28325" t="s">
        <v>1590</v>
      </c>
      <c r="C28325" t="s">
        <v>8</v>
      </c>
      <c r="D28325" t="s">
        <v>2405</v>
      </c>
      <c r="E28325">
        <v>0</v>
      </c>
    </row>
    <row r="28326" spans="1:5" x14ac:dyDescent="0.3">
      <c r="A28326">
        <v>43190019</v>
      </c>
      <c r="B28326" t="s">
        <v>1590</v>
      </c>
      <c r="C28326" t="s">
        <v>8</v>
      </c>
      <c r="D28326" t="s">
        <v>2406</v>
      </c>
      <c r="E28326">
        <v>0</v>
      </c>
    </row>
    <row r="28327" spans="1:5" x14ac:dyDescent="0.3">
      <c r="A28327">
        <v>43190019</v>
      </c>
      <c r="B28327" t="s">
        <v>1590</v>
      </c>
      <c r="C28327" t="s">
        <v>8</v>
      </c>
      <c r="D28327" t="s">
        <v>2407</v>
      </c>
      <c r="E28327">
        <v>0</v>
      </c>
    </row>
    <row r="28328" spans="1:5" x14ac:dyDescent="0.3">
      <c r="A28328">
        <v>43190019</v>
      </c>
      <c r="B28328" t="s">
        <v>1590</v>
      </c>
      <c r="C28328" t="s">
        <v>8</v>
      </c>
      <c r="D28328" t="s">
        <v>2408</v>
      </c>
      <c r="E28328">
        <v>0</v>
      </c>
    </row>
    <row r="28329" spans="1:5" x14ac:dyDescent="0.3">
      <c r="A28329">
        <v>43190019</v>
      </c>
      <c r="B28329" t="s">
        <v>1590</v>
      </c>
      <c r="C28329" t="s">
        <v>8</v>
      </c>
      <c r="D28329" t="s">
        <v>2409</v>
      </c>
      <c r="E28329">
        <v>0</v>
      </c>
    </row>
    <row r="28330" spans="1:5" x14ac:dyDescent="0.3">
      <c r="A28330">
        <v>43190019</v>
      </c>
      <c r="B28330" t="s">
        <v>1590</v>
      </c>
      <c r="C28330" t="s">
        <v>8</v>
      </c>
      <c r="D28330" t="s">
        <v>2410</v>
      </c>
      <c r="E28330">
        <v>0</v>
      </c>
    </row>
    <row r="28331" spans="1:5" x14ac:dyDescent="0.3">
      <c r="A28331">
        <v>43190019</v>
      </c>
      <c r="B28331" t="s">
        <v>1590</v>
      </c>
      <c r="C28331" t="s">
        <v>8</v>
      </c>
      <c r="D28331" t="s">
        <v>2411</v>
      </c>
      <c r="E28331">
        <v>0</v>
      </c>
    </row>
    <row r="28332" spans="1:5" x14ac:dyDescent="0.3">
      <c r="A28332">
        <v>43190019</v>
      </c>
      <c r="B28332" t="s">
        <v>1590</v>
      </c>
      <c r="C28332" t="s">
        <v>8</v>
      </c>
      <c r="D28332" t="s">
        <v>2412</v>
      </c>
      <c r="E28332">
        <v>-1</v>
      </c>
    </row>
    <row r="28333" spans="1:5" x14ac:dyDescent="0.3">
      <c r="A28333">
        <v>43190019</v>
      </c>
      <c r="B28333" t="s">
        <v>1590</v>
      </c>
      <c r="C28333" t="s">
        <v>8</v>
      </c>
      <c r="D28333" t="s">
        <v>2413</v>
      </c>
      <c r="E28333">
        <v>0</v>
      </c>
    </row>
    <row r="28334" spans="1:5" x14ac:dyDescent="0.3">
      <c r="A28334">
        <v>23310038</v>
      </c>
      <c r="B28334" t="s">
        <v>1592</v>
      </c>
      <c r="C28334" t="s">
        <v>8</v>
      </c>
      <c r="D28334" t="s">
        <v>2378</v>
      </c>
      <c r="E28334">
        <v>0</v>
      </c>
    </row>
    <row r="28335" spans="1:5" x14ac:dyDescent="0.3">
      <c r="A28335">
        <v>23310038</v>
      </c>
      <c r="B28335" t="s">
        <v>1592</v>
      </c>
      <c r="C28335" t="s">
        <v>8</v>
      </c>
      <c r="D28335" t="s">
        <v>2379</v>
      </c>
      <c r="E28335">
        <v>-1</v>
      </c>
    </row>
    <row r="28336" spans="1:5" x14ac:dyDescent="0.3">
      <c r="A28336">
        <v>23310038</v>
      </c>
      <c r="B28336" t="s">
        <v>1592</v>
      </c>
      <c r="C28336" t="s">
        <v>8</v>
      </c>
      <c r="D28336" t="s">
        <v>2380</v>
      </c>
      <c r="E28336">
        <v>0</v>
      </c>
    </row>
    <row r="28337" spans="1:5" x14ac:dyDescent="0.3">
      <c r="A28337">
        <v>23310038</v>
      </c>
      <c r="B28337" t="s">
        <v>1592</v>
      </c>
      <c r="C28337" t="s">
        <v>8</v>
      </c>
      <c r="D28337" t="s">
        <v>2381</v>
      </c>
      <c r="E28337">
        <v>0</v>
      </c>
    </row>
    <row r="28338" spans="1:5" x14ac:dyDescent="0.3">
      <c r="A28338">
        <v>23310038</v>
      </c>
      <c r="B28338" t="s">
        <v>1592</v>
      </c>
      <c r="C28338" t="s">
        <v>8</v>
      </c>
      <c r="D28338" t="s">
        <v>2382</v>
      </c>
      <c r="E28338">
        <v>0</v>
      </c>
    </row>
    <row r="28339" spans="1:5" x14ac:dyDescent="0.3">
      <c r="A28339">
        <v>23310038</v>
      </c>
      <c r="B28339" t="s">
        <v>1592</v>
      </c>
      <c r="C28339" t="s">
        <v>8</v>
      </c>
      <c r="D28339" t="s">
        <v>2383</v>
      </c>
      <c r="E28339">
        <v>0</v>
      </c>
    </row>
    <row r="28340" spans="1:5" x14ac:dyDescent="0.3">
      <c r="A28340">
        <v>23310038</v>
      </c>
      <c r="B28340" t="s">
        <v>1592</v>
      </c>
      <c r="C28340" t="s">
        <v>8</v>
      </c>
      <c r="D28340" t="s">
        <v>2384</v>
      </c>
      <c r="E28340">
        <v>0</v>
      </c>
    </row>
    <row r="28341" spans="1:5" x14ac:dyDescent="0.3">
      <c r="A28341">
        <v>23310038</v>
      </c>
      <c r="B28341" t="s">
        <v>1592</v>
      </c>
      <c r="C28341" t="s">
        <v>8</v>
      </c>
      <c r="D28341" t="s">
        <v>2385</v>
      </c>
      <c r="E28341">
        <v>0</v>
      </c>
    </row>
    <row r="28342" spans="1:5" x14ac:dyDescent="0.3">
      <c r="A28342">
        <v>23310038</v>
      </c>
      <c r="B28342" t="s">
        <v>1592</v>
      </c>
      <c r="C28342" t="s">
        <v>8</v>
      </c>
      <c r="D28342" t="s">
        <v>2386</v>
      </c>
      <c r="E28342">
        <v>0</v>
      </c>
    </row>
    <row r="28343" spans="1:5" x14ac:dyDescent="0.3">
      <c r="A28343">
        <v>23310038</v>
      </c>
      <c r="B28343" t="s">
        <v>1592</v>
      </c>
      <c r="C28343" t="s">
        <v>8</v>
      </c>
      <c r="D28343" t="s">
        <v>2387</v>
      </c>
      <c r="E28343">
        <v>0</v>
      </c>
    </row>
    <row r="28344" spans="1:5" x14ac:dyDescent="0.3">
      <c r="A28344">
        <v>23310038</v>
      </c>
      <c r="B28344" t="s">
        <v>1592</v>
      </c>
      <c r="C28344" t="s">
        <v>8</v>
      </c>
      <c r="D28344" t="s">
        <v>2388</v>
      </c>
      <c r="E28344">
        <v>0</v>
      </c>
    </row>
    <row r="28345" spans="1:5" x14ac:dyDescent="0.3">
      <c r="A28345">
        <v>23310038</v>
      </c>
      <c r="B28345" t="s">
        <v>1592</v>
      </c>
      <c r="C28345" t="s">
        <v>8</v>
      </c>
      <c r="D28345" t="s">
        <v>2389</v>
      </c>
      <c r="E28345">
        <v>-1</v>
      </c>
    </row>
    <row r="28346" spans="1:5" x14ac:dyDescent="0.3">
      <c r="A28346">
        <v>23310038</v>
      </c>
      <c r="B28346" t="s">
        <v>1592</v>
      </c>
      <c r="C28346" t="s">
        <v>8</v>
      </c>
      <c r="D28346" t="s">
        <v>2390</v>
      </c>
      <c r="E28346">
        <v>0</v>
      </c>
    </row>
    <row r="28347" spans="1:5" x14ac:dyDescent="0.3">
      <c r="A28347">
        <v>23310038</v>
      </c>
      <c r="B28347" t="s">
        <v>1592</v>
      </c>
      <c r="C28347" t="s">
        <v>8</v>
      </c>
      <c r="D28347" t="s">
        <v>2391</v>
      </c>
      <c r="E28347">
        <v>0</v>
      </c>
    </row>
    <row r="28348" spans="1:5" x14ac:dyDescent="0.3">
      <c r="A28348">
        <v>23310038</v>
      </c>
      <c r="B28348" t="s">
        <v>1592</v>
      </c>
      <c r="C28348" t="s">
        <v>8</v>
      </c>
      <c r="D28348" t="s">
        <v>2392</v>
      </c>
      <c r="E28348">
        <v>0</v>
      </c>
    </row>
    <row r="28349" spans="1:5" x14ac:dyDescent="0.3">
      <c r="A28349">
        <v>23310038</v>
      </c>
      <c r="B28349" t="s">
        <v>1592</v>
      </c>
      <c r="C28349" t="s">
        <v>8</v>
      </c>
      <c r="D28349" t="s">
        <v>2393</v>
      </c>
      <c r="E28349">
        <v>0</v>
      </c>
    </row>
    <row r="28350" spans="1:5" x14ac:dyDescent="0.3">
      <c r="A28350">
        <v>23310038</v>
      </c>
      <c r="B28350" t="s">
        <v>1592</v>
      </c>
      <c r="C28350" t="s">
        <v>8</v>
      </c>
      <c r="D28350" t="s">
        <v>2394</v>
      </c>
      <c r="E28350">
        <v>0</v>
      </c>
    </row>
    <row r="28351" spans="1:5" x14ac:dyDescent="0.3">
      <c r="A28351">
        <v>23310038</v>
      </c>
      <c r="B28351" t="s">
        <v>1592</v>
      </c>
      <c r="C28351" t="s">
        <v>8</v>
      </c>
      <c r="D28351" t="s">
        <v>2395</v>
      </c>
      <c r="E28351">
        <v>0</v>
      </c>
    </row>
    <row r="28352" spans="1:5" x14ac:dyDescent="0.3">
      <c r="A28352">
        <v>23310038</v>
      </c>
      <c r="B28352" t="s">
        <v>1592</v>
      </c>
      <c r="C28352" t="s">
        <v>8</v>
      </c>
      <c r="D28352" t="s">
        <v>2396</v>
      </c>
      <c r="E28352">
        <v>0</v>
      </c>
    </row>
    <row r="28353" spans="1:5" x14ac:dyDescent="0.3">
      <c r="A28353">
        <v>23310038</v>
      </c>
      <c r="B28353" t="s">
        <v>1592</v>
      </c>
      <c r="C28353" t="s">
        <v>8</v>
      </c>
      <c r="D28353" t="s">
        <v>2397</v>
      </c>
      <c r="E28353">
        <v>0</v>
      </c>
    </row>
    <row r="28354" spans="1:5" x14ac:dyDescent="0.3">
      <c r="A28354">
        <v>23310038</v>
      </c>
      <c r="B28354" t="s">
        <v>1592</v>
      </c>
      <c r="C28354" t="s">
        <v>8</v>
      </c>
      <c r="D28354" t="s">
        <v>2398</v>
      </c>
      <c r="E28354">
        <v>0</v>
      </c>
    </row>
    <row r="28355" spans="1:5" x14ac:dyDescent="0.3">
      <c r="A28355">
        <v>23310038</v>
      </c>
      <c r="B28355" t="s">
        <v>1592</v>
      </c>
      <c r="C28355" t="s">
        <v>8</v>
      </c>
      <c r="D28355" t="s">
        <v>2399</v>
      </c>
      <c r="E28355">
        <v>0</v>
      </c>
    </row>
    <row r="28356" spans="1:5" x14ac:dyDescent="0.3">
      <c r="A28356">
        <v>23310038</v>
      </c>
      <c r="B28356" t="s">
        <v>1592</v>
      </c>
      <c r="C28356" t="s">
        <v>8</v>
      </c>
      <c r="D28356" t="s">
        <v>2400</v>
      </c>
      <c r="E28356">
        <v>0</v>
      </c>
    </row>
    <row r="28357" spans="1:5" x14ac:dyDescent="0.3">
      <c r="A28357">
        <v>23310038</v>
      </c>
      <c r="B28357" t="s">
        <v>1592</v>
      </c>
      <c r="C28357" t="s">
        <v>8</v>
      </c>
      <c r="D28357" t="s">
        <v>2401</v>
      </c>
      <c r="E28357">
        <v>0</v>
      </c>
    </row>
    <row r="28358" spans="1:5" x14ac:dyDescent="0.3">
      <c r="A28358">
        <v>23310038</v>
      </c>
      <c r="B28358" t="s">
        <v>1592</v>
      </c>
      <c r="C28358" t="s">
        <v>8</v>
      </c>
      <c r="D28358" t="s">
        <v>2402</v>
      </c>
      <c r="E28358">
        <v>0</v>
      </c>
    </row>
    <row r="28359" spans="1:5" x14ac:dyDescent="0.3">
      <c r="A28359">
        <v>23310038</v>
      </c>
      <c r="B28359" t="s">
        <v>1592</v>
      </c>
      <c r="C28359" t="s">
        <v>8</v>
      </c>
      <c r="D28359" t="s">
        <v>2403</v>
      </c>
      <c r="E28359">
        <v>0</v>
      </c>
    </row>
    <row r="28360" spans="1:5" x14ac:dyDescent="0.3">
      <c r="A28360">
        <v>23310038</v>
      </c>
      <c r="B28360" t="s">
        <v>1592</v>
      </c>
      <c r="C28360" t="s">
        <v>8</v>
      </c>
      <c r="D28360" t="s">
        <v>2404</v>
      </c>
      <c r="E28360">
        <v>0</v>
      </c>
    </row>
    <row r="28361" spans="1:5" x14ac:dyDescent="0.3">
      <c r="A28361">
        <v>23310038</v>
      </c>
      <c r="B28361" t="s">
        <v>1592</v>
      </c>
      <c r="C28361" t="s">
        <v>8</v>
      </c>
      <c r="D28361" t="s">
        <v>2405</v>
      </c>
      <c r="E28361">
        <v>0</v>
      </c>
    </row>
    <row r="28362" spans="1:5" x14ac:dyDescent="0.3">
      <c r="A28362">
        <v>23310038</v>
      </c>
      <c r="B28362" t="s">
        <v>1592</v>
      </c>
      <c r="C28362" t="s">
        <v>8</v>
      </c>
      <c r="D28362" t="s">
        <v>2406</v>
      </c>
      <c r="E28362">
        <v>0</v>
      </c>
    </row>
    <row r="28363" spans="1:5" x14ac:dyDescent="0.3">
      <c r="A28363">
        <v>23310038</v>
      </c>
      <c r="B28363" t="s">
        <v>1592</v>
      </c>
      <c r="C28363" t="s">
        <v>8</v>
      </c>
      <c r="D28363" t="s">
        <v>2407</v>
      </c>
      <c r="E28363">
        <v>0</v>
      </c>
    </row>
    <row r="28364" spans="1:5" x14ac:dyDescent="0.3">
      <c r="A28364">
        <v>23310038</v>
      </c>
      <c r="B28364" t="s">
        <v>1592</v>
      </c>
      <c r="C28364" t="s">
        <v>8</v>
      </c>
      <c r="D28364" t="s">
        <v>2408</v>
      </c>
      <c r="E28364">
        <v>0</v>
      </c>
    </row>
    <row r="28365" spans="1:5" x14ac:dyDescent="0.3">
      <c r="A28365">
        <v>23310038</v>
      </c>
      <c r="B28365" t="s">
        <v>1592</v>
      </c>
      <c r="C28365" t="s">
        <v>8</v>
      </c>
      <c r="D28365" t="s">
        <v>2409</v>
      </c>
      <c r="E28365">
        <v>-4</v>
      </c>
    </row>
    <row r="28366" spans="1:5" x14ac:dyDescent="0.3">
      <c r="A28366">
        <v>23310038</v>
      </c>
      <c r="B28366" t="s">
        <v>1592</v>
      </c>
      <c r="C28366" t="s">
        <v>8</v>
      </c>
      <c r="D28366" t="s">
        <v>2410</v>
      </c>
      <c r="E28366">
        <v>0</v>
      </c>
    </row>
    <row r="28367" spans="1:5" x14ac:dyDescent="0.3">
      <c r="A28367">
        <v>23310038</v>
      </c>
      <c r="B28367" t="s">
        <v>1592</v>
      </c>
      <c r="C28367" t="s">
        <v>8</v>
      </c>
      <c r="D28367" t="s">
        <v>2411</v>
      </c>
      <c r="E28367">
        <v>0</v>
      </c>
    </row>
    <row r="28368" spans="1:5" x14ac:dyDescent="0.3">
      <c r="A28368">
        <v>23310038</v>
      </c>
      <c r="B28368" t="s">
        <v>1592</v>
      </c>
      <c r="C28368" t="s">
        <v>8</v>
      </c>
      <c r="D28368" t="s">
        <v>2412</v>
      </c>
      <c r="E28368">
        <v>0</v>
      </c>
    </row>
    <row r="28369" spans="1:5" x14ac:dyDescent="0.3">
      <c r="A28369">
        <v>23310038</v>
      </c>
      <c r="B28369" t="s">
        <v>1592</v>
      </c>
      <c r="C28369" t="s">
        <v>8</v>
      </c>
      <c r="D28369" t="s">
        <v>2413</v>
      </c>
      <c r="E28369">
        <v>0</v>
      </c>
    </row>
    <row r="28370" spans="1:5" x14ac:dyDescent="0.3">
      <c r="A28370">
        <v>65050093</v>
      </c>
      <c r="B28370" t="s">
        <v>1594</v>
      </c>
      <c r="C28370" t="s">
        <v>8</v>
      </c>
      <c r="D28370" t="s">
        <v>2378</v>
      </c>
      <c r="E28370">
        <v>0</v>
      </c>
    </row>
    <row r="28371" spans="1:5" x14ac:dyDescent="0.3">
      <c r="A28371">
        <v>65050093</v>
      </c>
      <c r="B28371" t="s">
        <v>1594</v>
      </c>
      <c r="C28371" t="s">
        <v>8</v>
      </c>
      <c r="D28371" t="s">
        <v>2379</v>
      </c>
      <c r="E28371">
        <v>0</v>
      </c>
    </row>
    <row r="28372" spans="1:5" x14ac:dyDescent="0.3">
      <c r="A28372">
        <v>65050093</v>
      </c>
      <c r="B28372" t="s">
        <v>1594</v>
      </c>
      <c r="C28372" t="s">
        <v>8</v>
      </c>
      <c r="D28372" t="s">
        <v>2380</v>
      </c>
      <c r="E28372">
        <v>0</v>
      </c>
    </row>
    <row r="28373" spans="1:5" x14ac:dyDescent="0.3">
      <c r="A28373">
        <v>65050093</v>
      </c>
      <c r="B28373" t="s">
        <v>1594</v>
      </c>
      <c r="C28373" t="s">
        <v>8</v>
      </c>
      <c r="D28373" t="s">
        <v>2381</v>
      </c>
      <c r="E28373">
        <v>0</v>
      </c>
    </row>
    <row r="28374" spans="1:5" x14ac:dyDescent="0.3">
      <c r="A28374">
        <v>65050093</v>
      </c>
      <c r="B28374" t="s">
        <v>1594</v>
      </c>
      <c r="C28374" t="s">
        <v>8</v>
      </c>
      <c r="D28374" t="s">
        <v>2382</v>
      </c>
      <c r="E28374">
        <v>0</v>
      </c>
    </row>
    <row r="28375" spans="1:5" x14ac:dyDescent="0.3">
      <c r="A28375">
        <v>65050093</v>
      </c>
      <c r="B28375" t="s">
        <v>1594</v>
      </c>
      <c r="C28375" t="s">
        <v>8</v>
      </c>
      <c r="D28375" t="s">
        <v>2383</v>
      </c>
      <c r="E28375">
        <v>0</v>
      </c>
    </row>
    <row r="28376" spans="1:5" x14ac:dyDescent="0.3">
      <c r="A28376">
        <v>65050093</v>
      </c>
      <c r="B28376" t="s">
        <v>1594</v>
      </c>
      <c r="C28376" t="s">
        <v>8</v>
      </c>
      <c r="D28376" t="s">
        <v>2384</v>
      </c>
      <c r="E28376">
        <v>0</v>
      </c>
    </row>
    <row r="28377" spans="1:5" x14ac:dyDescent="0.3">
      <c r="A28377">
        <v>65050093</v>
      </c>
      <c r="B28377" t="s">
        <v>1594</v>
      </c>
      <c r="C28377" t="s">
        <v>8</v>
      </c>
      <c r="D28377" t="s">
        <v>2385</v>
      </c>
      <c r="E28377">
        <v>-1</v>
      </c>
    </row>
    <row r="28378" spans="1:5" x14ac:dyDescent="0.3">
      <c r="A28378">
        <v>65050093</v>
      </c>
      <c r="B28378" t="s">
        <v>1594</v>
      </c>
      <c r="C28378" t="s">
        <v>8</v>
      </c>
      <c r="D28378" t="s">
        <v>2386</v>
      </c>
      <c r="E28378">
        <v>0</v>
      </c>
    </row>
    <row r="28379" spans="1:5" x14ac:dyDescent="0.3">
      <c r="A28379">
        <v>65050093</v>
      </c>
      <c r="B28379" t="s">
        <v>1594</v>
      </c>
      <c r="C28379" t="s">
        <v>8</v>
      </c>
      <c r="D28379" t="s">
        <v>2387</v>
      </c>
      <c r="E28379">
        <v>-4</v>
      </c>
    </row>
    <row r="28380" spans="1:5" x14ac:dyDescent="0.3">
      <c r="A28380">
        <v>65050093</v>
      </c>
      <c r="B28380" t="s">
        <v>1594</v>
      </c>
      <c r="C28380" t="s">
        <v>8</v>
      </c>
      <c r="D28380" t="s">
        <v>2388</v>
      </c>
      <c r="E28380">
        <v>0</v>
      </c>
    </row>
    <row r="28381" spans="1:5" x14ac:dyDescent="0.3">
      <c r="A28381">
        <v>65050093</v>
      </c>
      <c r="B28381" t="s">
        <v>1594</v>
      </c>
      <c r="C28381" t="s">
        <v>8</v>
      </c>
      <c r="D28381" t="s">
        <v>2389</v>
      </c>
      <c r="E28381">
        <v>0</v>
      </c>
    </row>
    <row r="28382" spans="1:5" x14ac:dyDescent="0.3">
      <c r="A28382">
        <v>65050093</v>
      </c>
      <c r="B28382" t="s">
        <v>1594</v>
      </c>
      <c r="C28382" t="s">
        <v>8</v>
      </c>
      <c r="D28382" t="s">
        <v>2390</v>
      </c>
      <c r="E28382">
        <v>0</v>
      </c>
    </row>
    <row r="28383" spans="1:5" x14ac:dyDescent="0.3">
      <c r="A28383">
        <v>65050093</v>
      </c>
      <c r="B28383" t="s">
        <v>1594</v>
      </c>
      <c r="C28383" t="s">
        <v>8</v>
      </c>
      <c r="D28383" t="s">
        <v>2391</v>
      </c>
      <c r="E28383">
        <v>0</v>
      </c>
    </row>
    <row r="28384" spans="1:5" x14ac:dyDescent="0.3">
      <c r="A28384">
        <v>65050093</v>
      </c>
      <c r="B28384" t="s">
        <v>1594</v>
      </c>
      <c r="C28384" t="s">
        <v>8</v>
      </c>
      <c r="D28384" t="s">
        <v>2392</v>
      </c>
      <c r="E28384">
        <v>0</v>
      </c>
    </row>
    <row r="28385" spans="1:5" x14ac:dyDescent="0.3">
      <c r="A28385">
        <v>65050093</v>
      </c>
      <c r="B28385" t="s">
        <v>1594</v>
      </c>
      <c r="C28385" t="s">
        <v>8</v>
      </c>
      <c r="D28385" t="s">
        <v>2393</v>
      </c>
      <c r="E28385">
        <v>0</v>
      </c>
    </row>
    <row r="28386" spans="1:5" x14ac:dyDescent="0.3">
      <c r="A28386">
        <v>65050093</v>
      </c>
      <c r="B28386" t="s">
        <v>1594</v>
      </c>
      <c r="C28386" t="s">
        <v>8</v>
      </c>
      <c r="D28386" t="s">
        <v>2394</v>
      </c>
      <c r="E28386">
        <v>0</v>
      </c>
    </row>
    <row r="28387" spans="1:5" x14ac:dyDescent="0.3">
      <c r="A28387">
        <v>65050093</v>
      </c>
      <c r="B28387" t="s">
        <v>1594</v>
      </c>
      <c r="C28387" t="s">
        <v>8</v>
      </c>
      <c r="D28387" t="s">
        <v>2395</v>
      </c>
      <c r="E28387">
        <v>0</v>
      </c>
    </row>
    <row r="28388" spans="1:5" x14ac:dyDescent="0.3">
      <c r="A28388">
        <v>65050093</v>
      </c>
      <c r="B28388" t="s">
        <v>1594</v>
      </c>
      <c r="C28388" t="s">
        <v>8</v>
      </c>
      <c r="D28388" t="s">
        <v>2396</v>
      </c>
      <c r="E28388">
        <v>0</v>
      </c>
    </row>
    <row r="28389" spans="1:5" x14ac:dyDescent="0.3">
      <c r="A28389">
        <v>65050093</v>
      </c>
      <c r="B28389" t="s">
        <v>1594</v>
      </c>
      <c r="C28389" t="s">
        <v>8</v>
      </c>
      <c r="D28389" t="s">
        <v>2397</v>
      </c>
      <c r="E28389">
        <v>-2</v>
      </c>
    </row>
    <row r="28390" spans="1:5" x14ac:dyDescent="0.3">
      <c r="A28390">
        <v>65050093</v>
      </c>
      <c r="B28390" t="s">
        <v>1594</v>
      </c>
      <c r="C28390" t="s">
        <v>8</v>
      </c>
      <c r="D28390" t="s">
        <v>2398</v>
      </c>
      <c r="E28390">
        <v>0</v>
      </c>
    </row>
    <row r="28391" spans="1:5" x14ac:dyDescent="0.3">
      <c r="A28391">
        <v>65050093</v>
      </c>
      <c r="B28391" t="s">
        <v>1594</v>
      </c>
      <c r="C28391" t="s">
        <v>8</v>
      </c>
      <c r="D28391" t="s">
        <v>2399</v>
      </c>
      <c r="E28391">
        <v>-4</v>
      </c>
    </row>
    <row r="28392" spans="1:5" x14ac:dyDescent="0.3">
      <c r="A28392">
        <v>65050093</v>
      </c>
      <c r="B28392" t="s">
        <v>1594</v>
      </c>
      <c r="C28392" t="s">
        <v>8</v>
      </c>
      <c r="D28392" t="s">
        <v>2400</v>
      </c>
      <c r="E28392">
        <v>0</v>
      </c>
    </row>
    <row r="28393" spans="1:5" x14ac:dyDescent="0.3">
      <c r="A28393">
        <v>65050093</v>
      </c>
      <c r="B28393" t="s">
        <v>1594</v>
      </c>
      <c r="C28393" t="s">
        <v>8</v>
      </c>
      <c r="D28393" t="s">
        <v>2401</v>
      </c>
      <c r="E28393">
        <v>0</v>
      </c>
    </row>
    <row r="28394" spans="1:5" x14ac:dyDescent="0.3">
      <c r="A28394">
        <v>65050093</v>
      </c>
      <c r="B28394" t="s">
        <v>1594</v>
      </c>
      <c r="C28394" t="s">
        <v>8</v>
      </c>
      <c r="D28394" t="s">
        <v>2402</v>
      </c>
      <c r="E28394">
        <v>0</v>
      </c>
    </row>
    <row r="28395" spans="1:5" x14ac:dyDescent="0.3">
      <c r="A28395">
        <v>65050093</v>
      </c>
      <c r="B28395" t="s">
        <v>1594</v>
      </c>
      <c r="C28395" t="s">
        <v>8</v>
      </c>
      <c r="D28395" t="s">
        <v>2403</v>
      </c>
      <c r="E28395">
        <v>0</v>
      </c>
    </row>
    <row r="28396" spans="1:5" x14ac:dyDescent="0.3">
      <c r="A28396">
        <v>65050093</v>
      </c>
      <c r="B28396" t="s">
        <v>1594</v>
      </c>
      <c r="C28396" t="s">
        <v>8</v>
      </c>
      <c r="D28396" t="s">
        <v>2404</v>
      </c>
      <c r="E28396">
        <v>0</v>
      </c>
    </row>
    <row r="28397" spans="1:5" x14ac:dyDescent="0.3">
      <c r="A28397">
        <v>65050093</v>
      </c>
      <c r="B28397" t="s">
        <v>1594</v>
      </c>
      <c r="C28397" t="s">
        <v>8</v>
      </c>
      <c r="D28397" t="s">
        <v>2405</v>
      </c>
      <c r="E28397">
        <v>-2</v>
      </c>
    </row>
    <row r="28398" spans="1:5" x14ac:dyDescent="0.3">
      <c r="A28398">
        <v>65050093</v>
      </c>
      <c r="B28398" t="s">
        <v>1594</v>
      </c>
      <c r="C28398" t="s">
        <v>8</v>
      </c>
      <c r="D28398" t="s">
        <v>2406</v>
      </c>
      <c r="E28398">
        <v>0</v>
      </c>
    </row>
    <row r="28399" spans="1:5" x14ac:dyDescent="0.3">
      <c r="A28399">
        <v>65050093</v>
      </c>
      <c r="B28399" t="s">
        <v>1594</v>
      </c>
      <c r="C28399" t="s">
        <v>8</v>
      </c>
      <c r="D28399" t="s">
        <v>2407</v>
      </c>
      <c r="E28399">
        <v>0</v>
      </c>
    </row>
    <row r="28400" spans="1:5" x14ac:dyDescent="0.3">
      <c r="A28400">
        <v>65050093</v>
      </c>
      <c r="B28400" t="s">
        <v>1594</v>
      </c>
      <c r="C28400" t="s">
        <v>8</v>
      </c>
      <c r="D28400" t="s">
        <v>2408</v>
      </c>
      <c r="E28400">
        <v>0</v>
      </c>
    </row>
    <row r="28401" spans="1:5" x14ac:dyDescent="0.3">
      <c r="A28401">
        <v>65050093</v>
      </c>
      <c r="B28401" t="s">
        <v>1594</v>
      </c>
      <c r="C28401" t="s">
        <v>8</v>
      </c>
      <c r="D28401" t="s">
        <v>2409</v>
      </c>
      <c r="E28401">
        <v>0</v>
      </c>
    </row>
    <row r="28402" spans="1:5" x14ac:dyDescent="0.3">
      <c r="A28402">
        <v>65050093</v>
      </c>
      <c r="B28402" t="s">
        <v>1594</v>
      </c>
      <c r="C28402" t="s">
        <v>8</v>
      </c>
      <c r="D28402" t="s">
        <v>2410</v>
      </c>
      <c r="E28402">
        <v>0</v>
      </c>
    </row>
    <row r="28403" spans="1:5" x14ac:dyDescent="0.3">
      <c r="A28403">
        <v>65050093</v>
      </c>
      <c r="B28403" t="s">
        <v>1594</v>
      </c>
      <c r="C28403" t="s">
        <v>8</v>
      </c>
      <c r="D28403" t="s">
        <v>2411</v>
      </c>
      <c r="E28403">
        <v>0</v>
      </c>
    </row>
    <row r="28404" spans="1:5" x14ac:dyDescent="0.3">
      <c r="A28404">
        <v>65050093</v>
      </c>
      <c r="B28404" t="s">
        <v>1594</v>
      </c>
      <c r="C28404" t="s">
        <v>8</v>
      </c>
      <c r="D28404" t="s">
        <v>2412</v>
      </c>
      <c r="E28404">
        <v>0</v>
      </c>
    </row>
    <row r="28405" spans="1:5" x14ac:dyDescent="0.3">
      <c r="A28405">
        <v>65050093</v>
      </c>
      <c r="B28405" t="s">
        <v>1594</v>
      </c>
      <c r="C28405" t="s">
        <v>8</v>
      </c>
      <c r="D28405" t="s">
        <v>2413</v>
      </c>
      <c r="E28405">
        <v>0</v>
      </c>
    </row>
    <row r="28406" spans="1:5" x14ac:dyDescent="0.3">
      <c r="A28406">
        <v>39200191</v>
      </c>
      <c r="B28406" t="s">
        <v>1596</v>
      </c>
      <c r="C28406" t="s">
        <v>8</v>
      </c>
      <c r="D28406" t="s">
        <v>2378</v>
      </c>
      <c r="E28406">
        <v>0</v>
      </c>
    </row>
    <row r="28407" spans="1:5" x14ac:dyDescent="0.3">
      <c r="A28407">
        <v>39200191</v>
      </c>
      <c r="B28407" t="s">
        <v>1596</v>
      </c>
      <c r="C28407" t="s">
        <v>8</v>
      </c>
      <c r="D28407" t="s">
        <v>2379</v>
      </c>
      <c r="E28407">
        <v>0</v>
      </c>
    </row>
    <row r="28408" spans="1:5" x14ac:dyDescent="0.3">
      <c r="A28408">
        <v>39200191</v>
      </c>
      <c r="B28408" t="s">
        <v>1596</v>
      </c>
      <c r="C28408" t="s">
        <v>8</v>
      </c>
      <c r="D28408" t="s">
        <v>2380</v>
      </c>
      <c r="E28408">
        <v>0</v>
      </c>
    </row>
    <row r="28409" spans="1:5" x14ac:dyDescent="0.3">
      <c r="A28409">
        <v>39200191</v>
      </c>
      <c r="B28409" t="s">
        <v>1596</v>
      </c>
      <c r="C28409" t="s">
        <v>8</v>
      </c>
      <c r="D28409" t="s">
        <v>2381</v>
      </c>
      <c r="E28409">
        <v>-2</v>
      </c>
    </row>
    <row r="28410" spans="1:5" x14ac:dyDescent="0.3">
      <c r="A28410">
        <v>39200191</v>
      </c>
      <c r="B28410" t="s">
        <v>1596</v>
      </c>
      <c r="C28410" t="s">
        <v>8</v>
      </c>
      <c r="D28410" t="s">
        <v>2382</v>
      </c>
      <c r="E28410">
        <v>0</v>
      </c>
    </row>
    <row r="28411" spans="1:5" x14ac:dyDescent="0.3">
      <c r="A28411">
        <v>39200191</v>
      </c>
      <c r="B28411" t="s">
        <v>1596</v>
      </c>
      <c r="C28411" t="s">
        <v>8</v>
      </c>
      <c r="D28411" t="s">
        <v>2383</v>
      </c>
      <c r="E28411">
        <v>0</v>
      </c>
    </row>
    <row r="28412" spans="1:5" x14ac:dyDescent="0.3">
      <c r="A28412">
        <v>39200191</v>
      </c>
      <c r="B28412" t="s">
        <v>1596</v>
      </c>
      <c r="C28412" t="s">
        <v>8</v>
      </c>
      <c r="D28412" t="s">
        <v>2384</v>
      </c>
      <c r="E28412">
        <v>0</v>
      </c>
    </row>
    <row r="28413" spans="1:5" x14ac:dyDescent="0.3">
      <c r="A28413">
        <v>39200191</v>
      </c>
      <c r="B28413" t="s">
        <v>1596</v>
      </c>
      <c r="C28413" t="s">
        <v>8</v>
      </c>
      <c r="D28413" t="s">
        <v>2385</v>
      </c>
      <c r="E28413">
        <v>0</v>
      </c>
    </row>
    <row r="28414" spans="1:5" x14ac:dyDescent="0.3">
      <c r="A28414">
        <v>39200191</v>
      </c>
      <c r="B28414" t="s">
        <v>1596</v>
      </c>
      <c r="C28414" t="s">
        <v>8</v>
      </c>
      <c r="D28414" t="s">
        <v>2386</v>
      </c>
      <c r="E28414">
        <v>0</v>
      </c>
    </row>
    <row r="28415" spans="1:5" x14ac:dyDescent="0.3">
      <c r="A28415">
        <v>39200191</v>
      </c>
      <c r="B28415" t="s">
        <v>1596</v>
      </c>
      <c r="C28415" t="s">
        <v>8</v>
      </c>
      <c r="D28415" t="s">
        <v>2387</v>
      </c>
      <c r="E28415">
        <v>0</v>
      </c>
    </row>
    <row r="28416" spans="1:5" x14ac:dyDescent="0.3">
      <c r="A28416">
        <v>39200191</v>
      </c>
      <c r="B28416" t="s">
        <v>1596</v>
      </c>
      <c r="C28416" t="s">
        <v>8</v>
      </c>
      <c r="D28416" t="s">
        <v>2388</v>
      </c>
      <c r="E28416">
        <v>0</v>
      </c>
    </row>
    <row r="28417" spans="1:5" x14ac:dyDescent="0.3">
      <c r="A28417">
        <v>39200191</v>
      </c>
      <c r="B28417" t="s">
        <v>1596</v>
      </c>
      <c r="C28417" t="s">
        <v>8</v>
      </c>
      <c r="D28417" t="s">
        <v>2389</v>
      </c>
      <c r="E28417">
        <v>0</v>
      </c>
    </row>
    <row r="28418" spans="1:5" x14ac:dyDescent="0.3">
      <c r="A28418">
        <v>39200191</v>
      </c>
      <c r="B28418" t="s">
        <v>1596</v>
      </c>
      <c r="C28418" t="s">
        <v>8</v>
      </c>
      <c r="D28418" t="s">
        <v>2390</v>
      </c>
      <c r="E28418">
        <v>-4</v>
      </c>
    </row>
    <row r="28419" spans="1:5" x14ac:dyDescent="0.3">
      <c r="A28419">
        <v>39200191</v>
      </c>
      <c r="B28419" t="s">
        <v>1596</v>
      </c>
      <c r="C28419" t="s">
        <v>8</v>
      </c>
      <c r="D28419" t="s">
        <v>2391</v>
      </c>
      <c r="E28419">
        <v>0</v>
      </c>
    </row>
    <row r="28420" spans="1:5" x14ac:dyDescent="0.3">
      <c r="A28420">
        <v>39200191</v>
      </c>
      <c r="B28420" t="s">
        <v>1596</v>
      </c>
      <c r="C28420" t="s">
        <v>8</v>
      </c>
      <c r="D28420" t="s">
        <v>2392</v>
      </c>
      <c r="E28420">
        <v>-1</v>
      </c>
    </row>
    <row r="28421" spans="1:5" x14ac:dyDescent="0.3">
      <c r="A28421">
        <v>39200191</v>
      </c>
      <c r="B28421" t="s">
        <v>1596</v>
      </c>
      <c r="C28421" t="s">
        <v>8</v>
      </c>
      <c r="D28421" t="s">
        <v>2393</v>
      </c>
      <c r="E28421">
        <v>-2</v>
      </c>
    </row>
    <row r="28422" spans="1:5" x14ac:dyDescent="0.3">
      <c r="A28422">
        <v>39200191</v>
      </c>
      <c r="B28422" t="s">
        <v>1596</v>
      </c>
      <c r="C28422" t="s">
        <v>8</v>
      </c>
      <c r="D28422" t="s">
        <v>2394</v>
      </c>
      <c r="E28422">
        <v>-2</v>
      </c>
    </row>
    <row r="28423" spans="1:5" x14ac:dyDescent="0.3">
      <c r="A28423">
        <v>39200191</v>
      </c>
      <c r="B28423" t="s">
        <v>1596</v>
      </c>
      <c r="C28423" t="s">
        <v>8</v>
      </c>
      <c r="D28423" t="s">
        <v>2395</v>
      </c>
      <c r="E28423">
        <v>0</v>
      </c>
    </row>
    <row r="28424" spans="1:5" x14ac:dyDescent="0.3">
      <c r="A28424">
        <v>39200191</v>
      </c>
      <c r="B28424" t="s">
        <v>1596</v>
      </c>
      <c r="C28424" t="s">
        <v>8</v>
      </c>
      <c r="D28424" t="s">
        <v>2396</v>
      </c>
      <c r="E28424">
        <v>0</v>
      </c>
    </row>
    <row r="28425" spans="1:5" x14ac:dyDescent="0.3">
      <c r="A28425">
        <v>39200191</v>
      </c>
      <c r="B28425" t="s">
        <v>1596</v>
      </c>
      <c r="C28425" t="s">
        <v>8</v>
      </c>
      <c r="D28425" t="s">
        <v>2397</v>
      </c>
      <c r="E28425">
        <v>0</v>
      </c>
    </row>
    <row r="28426" spans="1:5" x14ac:dyDescent="0.3">
      <c r="A28426">
        <v>39200191</v>
      </c>
      <c r="B28426" t="s">
        <v>1596</v>
      </c>
      <c r="C28426" t="s">
        <v>8</v>
      </c>
      <c r="D28426" t="s">
        <v>2398</v>
      </c>
      <c r="E28426">
        <v>0</v>
      </c>
    </row>
    <row r="28427" spans="1:5" x14ac:dyDescent="0.3">
      <c r="A28427">
        <v>39200191</v>
      </c>
      <c r="B28427" t="s">
        <v>1596</v>
      </c>
      <c r="C28427" t="s">
        <v>8</v>
      </c>
      <c r="D28427" t="s">
        <v>2399</v>
      </c>
      <c r="E28427">
        <v>-4</v>
      </c>
    </row>
    <row r="28428" spans="1:5" x14ac:dyDescent="0.3">
      <c r="A28428">
        <v>39200191</v>
      </c>
      <c r="B28428" t="s">
        <v>1596</v>
      </c>
      <c r="C28428" t="s">
        <v>8</v>
      </c>
      <c r="D28428" t="s">
        <v>2400</v>
      </c>
      <c r="E28428">
        <v>0</v>
      </c>
    </row>
    <row r="28429" spans="1:5" x14ac:dyDescent="0.3">
      <c r="A28429">
        <v>39200191</v>
      </c>
      <c r="B28429" t="s">
        <v>1596</v>
      </c>
      <c r="C28429" t="s">
        <v>8</v>
      </c>
      <c r="D28429" t="s">
        <v>2401</v>
      </c>
      <c r="E28429">
        <v>-8</v>
      </c>
    </row>
    <row r="28430" spans="1:5" x14ac:dyDescent="0.3">
      <c r="A28430">
        <v>39200191</v>
      </c>
      <c r="B28430" t="s">
        <v>1596</v>
      </c>
      <c r="C28430" t="s">
        <v>8</v>
      </c>
      <c r="D28430" t="s">
        <v>2402</v>
      </c>
      <c r="E28430">
        <v>-1</v>
      </c>
    </row>
    <row r="28431" spans="1:5" x14ac:dyDescent="0.3">
      <c r="A28431">
        <v>39200191</v>
      </c>
      <c r="B28431" t="s">
        <v>1596</v>
      </c>
      <c r="C28431" t="s">
        <v>8</v>
      </c>
      <c r="D28431" t="s">
        <v>2403</v>
      </c>
      <c r="E28431">
        <v>-2</v>
      </c>
    </row>
    <row r="28432" spans="1:5" x14ac:dyDescent="0.3">
      <c r="A28432">
        <v>39200191</v>
      </c>
      <c r="B28432" t="s">
        <v>1596</v>
      </c>
      <c r="C28432" t="s">
        <v>8</v>
      </c>
      <c r="D28432" t="s">
        <v>2404</v>
      </c>
      <c r="E28432">
        <v>0</v>
      </c>
    </row>
    <row r="28433" spans="1:5" x14ac:dyDescent="0.3">
      <c r="A28433">
        <v>39200191</v>
      </c>
      <c r="B28433" t="s">
        <v>1596</v>
      </c>
      <c r="C28433" t="s">
        <v>8</v>
      </c>
      <c r="D28433" t="s">
        <v>2405</v>
      </c>
      <c r="E28433">
        <v>0</v>
      </c>
    </row>
    <row r="28434" spans="1:5" x14ac:dyDescent="0.3">
      <c r="A28434">
        <v>39200191</v>
      </c>
      <c r="B28434" t="s">
        <v>1596</v>
      </c>
      <c r="C28434" t="s">
        <v>8</v>
      </c>
      <c r="D28434" t="s">
        <v>2406</v>
      </c>
      <c r="E28434">
        <v>-1</v>
      </c>
    </row>
    <row r="28435" spans="1:5" x14ac:dyDescent="0.3">
      <c r="A28435">
        <v>39200191</v>
      </c>
      <c r="B28435" t="s">
        <v>1596</v>
      </c>
      <c r="C28435" t="s">
        <v>8</v>
      </c>
      <c r="D28435" t="s">
        <v>2407</v>
      </c>
      <c r="E28435">
        <v>-6</v>
      </c>
    </row>
    <row r="28436" spans="1:5" x14ac:dyDescent="0.3">
      <c r="A28436">
        <v>39200191</v>
      </c>
      <c r="B28436" t="s">
        <v>1596</v>
      </c>
      <c r="C28436" t="s">
        <v>8</v>
      </c>
      <c r="D28436" t="s">
        <v>2408</v>
      </c>
      <c r="E28436">
        <v>0</v>
      </c>
    </row>
    <row r="28437" spans="1:5" x14ac:dyDescent="0.3">
      <c r="A28437">
        <v>39200191</v>
      </c>
      <c r="B28437" t="s">
        <v>1596</v>
      </c>
      <c r="C28437" t="s">
        <v>8</v>
      </c>
      <c r="D28437" t="s">
        <v>2409</v>
      </c>
      <c r="E28437">
        <v>0</v>
      </c>
    </row>
    <row r="28438" spans="1:5" x14ac:dyDescent="0.3">
      <c r="A28438">
        <v>39200191</v>
      </c>
      <c r="B28438" t="s">
        <v>1596</v>
      </c>
      <c r="C28438" t="s">
        <v>8</v>
      </c>
      <c r="D28438" t="s">
        <v>2410</v>
      </c>
      <c r="E28438">
        <v>0</v>
      </c>
    </row>
    <row r="28439" spans="1:5" x14ac:dyDescent="0.3">
      <c r="A28439">
        <v>39200191</v>
      </c>
      <c r="B28439" t="s">
        <v>1596</v>
      </c>
      <c r="C28439" t="s">
        <v>8</v>
      </c>
      <c r="D28439" t="s">
        <v>2411</v>
      </c>
      <c r="E28439">
        <v>0</v>
      </c>
    </row>
    <row r="28440" spans="1:5" x14ac:dyDescent="0.3">
      <c r="A28440">
        <v>39200191</v>
      </c>
      <c r="B28440" t="s">
        <v>1596</v>
      </c>
      <c r="C28440" t="s">
        <v>8</v>
      </c>
      <c r="D28440" t="s">
        <v>2412</v>
      </c>
      <c r="E28440">
        <v>-3</v>
      </c>
    </row>
    <row r="28441" spans="1:5" x14ac:dyDescent="0.3">
      <c r="A28441">
        <v>39200191</v>
      </c>
      <c r="B28441" t="s">
        <v>1596</v>
      </c>
      <c r="C28441" t="s">
        <v>8</v>
      </c>
      <c r="D28441" t="s">
        <v>2413</v>
      </c>
      <c r="E28441">
        <v>0</v>
      </c>
    </row>
    <row r="28442" spans="1:5" x14ac:dyDescent="0.3">
      <c r="A28442">
        <v>30040057</v>
      </c>
      <c r="B28442" t="s">
        <v>1598</v>
      </c>
      <c r="C28442" t="s">
        <v>8</v>
      </c>
      <c r="D28442" t="s">
        <v>2378</v>
      </c>
      <c r="E28442">
        <v>0</v>
      </c>
    </row>
    <row r="28443" spans="1:5" x14ac:dyDescent="0.3">
      <c r="A28443">
        <v>30040057</v>
      </c>
      <c r="B28443" t="s">
        <v>1598</v>
      </c>
      <c r="C28443" t="s">
        <v>8</v>
      </c>
      <c r="D28443" t="s">
        <v>2379</v>
      </c>
      <c r="E28443">
        <v>0</v>
      </c>
    </row>
    <row r="28444" spans="1:5" x14ac:dyDescent="0.3">
      <c r="A28444">
        <v>30040057</v>
      </c>
      <c r="B28444" t="s">
        <v>1598</v>
      </c>
      <c r="C28444" t="s">
        <v>8</v>
      </c>
      <c r="D28444" t="s">
        <v>2380</v>
      </c>
      <c r="E28444">
        <v>0</v>
      </c>
    </row>
    <row r="28445" spans="1:5" x14ac:dyDescent="0.3">
      <c r="A28445">
        <v>30040057</v>
      </c>
      <c r="B28445" t="s">
        <v>1598</v>
      </c>
      <c r="C28445" t="s">
        <v>8</v>
      </c>
      <c r="D28445" t="s">
        <v>2381</v>
      </c>
      <c r="E28445">
        <v>0</v>
      </c>
    </row>
    <row r="28446" spans="1:5" x14ac:dyDescent="0.3">
      <c r="A28446">
        <v>30040057</v>
      </c>
      <c r="B28446" t="s">
        <v>1598</v>
      </c>
      <c r="C28446" t="s">
        <v>8</v>
      </c>
      <c r="D28446" t="s">
        <v>2382</v>
      </c>
      <c r="E28446">
        <v>0</v>
      </c>
    </row>
    <row r="28447" spans="1:5" x14ac:dyDescent="0.3">
      <c r="A28447">
        <v>30040057</v>
      </c>
      <c r="B28447" t="s">
        <v>1598</v>
      </c>
      <c r="C28447" t="s">
        <v>8</v>
      </c>
      <c r="D28447" t="s">
        <v>2383</v>
      </c>
      <c r="E28447">
        <v>0</v>
      </c>
    </row>
    <row r="28448" spans="1:5" x14ac:dyDescent="0.3">
      <c r="A28448">
        <v>30040057</v>
      </c>
      <c r="B28448" t="s">
        <v>1598</v>
      </c>
      <c r="C28448" t="s">
        <v>8</v>
      </c>
      <c r="D28448" t="s">
        <v>2384</v>
      </c>
      <c r="E28448">
        <v>0</v>
      </c>
    </row>
    <row r="28449" spans="1:5" x14ac:dyDescent="0.3">
      <c r="A28449">
        <v>30040057</v>
      </c>
      <c r="B28449" t="s">
        <v>1598</v>
      </c>
      <c r="C28449" t="s">
        <v>8</v>
      </c>
      <c r="D28449" t="s">
        <v>2385</v>
      </c>
      <c r="E28449">
        <v>0</v>
      </c>
    </row>
    <row r="28450" spans="1:5" x14ac:dyDescent="0.3">
      <c r="A28450">
        <v>30040057</v>
      </c>
      <c r="B28450" t="s">
        <v>1598</v>
      </c>
      <c r="C28450" t="s">
        <v>8</v>
      </c>
      <c r="D28450" t="s">
        <v>2386</v>
      </c>
      <c r="E28450">
        <v>0</v>
      </c>
    </row>
    <row r="28451" spans="1:5" x14ac:dyDescent="0.3">
      <c r="A28451">
        <v>30040057</v>
      </c>
      <c r="B28451" t="s">
        <v>1598</v>
      </c>
      <c r="C28451" t="s">
        <v>8</v>
      </c>
      <c r="D28451" t="s">
        <v>2387</v>
      </c>
      <c r="E28451">
        <v>0</v>
      </c>
    </row>
    <row r="28452" spans="1:5" x14ac:dyDescent="0.3">
      <c r="A28452">
        <v>30040057</v>
      </c>
      <c r="B28452" t="s">
        <v>1598</v>
      </c>
      <c r="C28452" t="s">
        <v>8</v>
      </c>
      <c r="D28452" t="s">
        <v>2388</v>
      </c>
      <c r="E28452">
        <v>0</v>
      </c>
    </row>
    <row r="28453" spans="1:5" x14ac:dyDescent="0.3">
      <c r="A28453">
        <v>30040057</v>
      </c>
      <c r="B28453" t="s">
        <v>1598</v>
      </c>
      <c r="C28453" t="s">
        <v>8</v>
      </c>
      <c r="D28453" t="s">
        <v>2389</v>
      </c>
      <c r="E28453">
        <v>0</v>
      </c>
    </row>
    <row r="28454" spans="1:5" x14ac:dyDescent="0.3">
      <c r="A28454">
        <v>30040057</v>
      </c>
      <c r="B28454" t="s">
        <v>1598</v>
      </c>
      <c r="C28454" t="s">
        <v>8</v>
      </c>
      <c r="D28454" t="s">
        <v>2390</v>
      </c>
      <c r="E28454">
        <v>0</v>
      </c>
    </row>
    <row r="28455" spans="1:5" x14ac:dyDescent="0.3">
      <c r="A28455">
        <v>30040057</v>
      </c>
      <c r="B28455" t="s">
        <v>1598</v>
      </c>
      <c r="C28455" t="s">
        <v>8</v>
      </c>
      <c r="D28455" t="s">
        <v>2391</v>
      </c>
      <c r="E28455">
        <v>0</v>
      </c>
    </row>
    <row r="28456" spans="1:5" x14ac:dyDescent="0.3">
      <c r="A28456">
        <v>30040057</v>
      </c>
      <c r="B28456" t="s">
        <v>1598</v>
      </c>
      <c r="C28456" t="s">
        <v>8</v>
      </c>
      <c r="D28456" t="s">
        <v>2392</v>
      </c>
      <c r="E28456">
        <v>0</v>
      </c>
    </row>
    <row r="28457" spans="1:5" x14ac:dyDescent="0.3">
      <c r="A28457">
        <v>30040057</v>
      </c>
      <c r="B28457" t="s">
        <v>1598</v>
      </c>
      <c r="C28457" t="s">
        <v>8</v>
      </c>
      <c r="D28457" t="s">
        <v>2393</v>
      </c>
      <c r="E28457">
        <v>0</v>
      </c>
    </row>
    <row r="28458" spans="1:5" x14ac:dyDescent="0.3">
      <c r="A28458">
        <v>30040057</v>
      </c>
      <c r="B28458" t="s">
        <v>1598</v>
      </c>
      <c r="C28458" t="s">
        <v>8</v>
      </c>
      <c r="D28458" t="s">
        <v>2394</v>
      </c>
      <c r="E28458">
        <v>0</v>
      </c>
    </row>
    <row r="28459" spans="1:5" x14ac:dyDescent="0.3">
      <c r="A28459">
        <v>30040057</v>
      </c>
      <c r="B28459" t="s">
        <v>1598</v>
      </c>
      <c r="C28459" t="s">
        <v>8</v>
      </c>
      <c r="D28459" t="s">
        <v>2395</v>
      </c>
      <c r="E28459">
        <v>0</v>
      </c>
    </row>
    <row r="28460" spans="1:5" x14ac:dyDescent="0.3">
      <c r="A28460">
        <v>30040057</v>
      </c>
      <c r="B28460" t="s">
        <v>1598</v>
      </c>
      <c r="C28460" t="s">
        <v>8</v>
      </c>
      <c r="D28460" t="s">
        <v>2396</v>
      </c>
      <c r="E28460">
        <v>-12</v>
      </c>
    </row>
    <row r="28461" spans="1:5" x14ac:dyDescent="0.3">
      <c r="A28461">
        <v>30040057</v>
      </c>
      <c r="B28461" t="s">
        <v>1598</v>
      </c>
      <c r="C28461" t="s">
        <v>8</v>
      </c>
      <c r="D28461" t="s">
        <v>2397</v>
      </c>
      <c r="E28461">
        <v>0</v>
      </c>
    </row>
    <row r="28462" spans="1:5" x14ac:dyDescent="0.3">
      <c r="A28462">
        <v>30040057</v>
      </c>
      <c r="B28462" t="s">
        <v>1598</v>
      </c>
      <c r="C28462" t="s">
        <v>8</v>
      </c>
      <c r="D28462" t="s">
        <v>2398</v>
      </c>
      <c r="E28462">
        <v>0</v>
      </c>
    </row>
    <row r="28463" spans="1:5" x14ac:dyDescent="0.3">
      <c r="A28463">
        <v>30040057</v>
      </c>
      <c r="B28463" t="s">
        <v>1598</v>
      </c>
      <c r="C28463" t="s">
        <v>8</v>
      </c>
      <c r="D28463" t="s">
        <v>2399</v>
      </c>
      <c r="E28463">
        <v>0</v>
      </c>
    </row>
    <row r="28464" spans="1:5" x14ac:dyDescent="0.3">
      <c r="A28464">
        <v>30040057</v>
      </c>
      <c r="B28464" t="s">
        <v>1598</v>
      </c>
      <c r="C28464" t="s">
        <v>8</v>
      </c>
      <c r="D28464" t="s">
        <v>2400</v>
      </c>
      <c r="E28464">
        <v>0</v>
      </c>
    </row>
    <row r="28465" spans="1:5" x14ac:dyDescent="0.3">
      <c r="A28465">
        <v>30040057</v>
      </c>
      <c r="B28465" t="s">
        <v>1598</v>
      </c>
      <c r="C28465" t="s">
        <v>8</v>
      </c>
      <c r="D28465" t="s">
        <v>2401</v>
      </c>
      <c r="E28465">
        <v>0</v>
      </c>
    </row>
    <row r="28466" spans="1:5" x14ac:dyDescent="0.3">
      <c r="A28466">
        <v>30040057</v>
      </c>
      <c r="B28466" t="s">
        <v>1598</v>
      </c>
      <c r="C28466" t="s">
        <v>8</v>
      </c>
      <c r="D28466" t="s">
        <v>2402</v>
      </c>
      <c r="E28466">
        <v>0</v>
      </c>
    </row>
    <row r="28467" spans="1:5" x14ac:dyDescent="0.3">
      <c r="A28467">
        <v>30040057</v>
      </c>
      <c r="B28467" t="s">
        <v>1598</v>
      </c>
      <c r="C28467" t="s">
        <v>8</v>
      </c>
      <c r="D28467" t="s">
        <v>2403</v>
      </c>
      <c r="E28467">
        <v>0</v>
      </c>
    </row>
    <row r="28468" spans="1:5" x14ac:dyDescent="0.3">
      <c r="A28468">
        <v>30040057</v>
      </c>
      <c r="B28468" t="s">
        <v>1598</v>
      </c>
      <c r="C28468" t="s">
        <v>8</v>
      </c>
      <c r="D28468" t="s">
        <v>2404</v>
      </c>
      <c r="E28468">
        <v>0</v>
      </c>
    </row>
    <row r="28469" spans="1:5" x14ac:dyDescent="0.3">
      <c r="A28469">
        <v>30040057</v>
      </c>
      <c r="B28469" t="s">
        <v>1598</v>
      </c>
      <c r="C28469" t="s">
        <v>8</v>
      </c>
      <c r="D28469" t="s">
        <v>2405</v>
      </c>
      <c r="E28469">
        <v>-4</v>
      </c>
    </row>
    <row r="28470" spans="1:5" x14ac:dyDescent="0.3">
      <c r="A28470">
        <v>30040057</v>
      </c>
      <c r="B28470" t="s">
        <v>1598</v>
      </c>
      <c r="C28470" t="s">
        <v>8</v>
      </c>
      <c r="D28470" t="s">
        <v>2406</v>
      </c>
      <c r="E28470">
        <v>0</v>
      </c>
    </row>
    <row r="28471" spans="1:5" x14ac:dyDescent="0.3">
      <c r="A28471">
        <v>30040057</v>
      </c>
      <c r="B28471" t="s">
        <v>1598</v>
      </c>
      <c r="C28471" t="s">
        <v>8</v>
      </c>
      <c r="D28471" t="s">
        <v>2407</v>
      </c>
      <c r="E28471">
        <v>-4</v>
      </c>
    </row>
    <row r="28472" spans="1:5" x14ac:dyDescent="0.3">
      <c r="A28472">
        <v>30040057</v>
      </c>
      <c r="B28472" t="s">
        <v>1598</v>
      </c>
      <c r="C28472" t="s">
        <v>8</v>
      </c>
      <c r="D28472" t="s">
        <v>2408</v>
      </c>
      <c r="E28472">
        <v>0</v>
      </c>
    </row>
    <row r="28473" spans="1:5" x14ac:dyDescent="0.3">
      <c r="A28473">
        <v>30040057</v>
      </c>
      <c r="B28473" t="s">
        <v>1598</v>
      </c>
      <c r="C28473" t="s">
        <v>8</v>
      </c>
      <c r="D28473" t="s">
        <v>2409</v>
      </c>
      <c r="E28473">
        <v>-10</v>
      </c>
    </row>
    <row r="28474" spans="1:5" x14ac:dyDescent="0.3">
      <c r="A28474">
        <v>30040057</v>
      </c>
      <c r="B28474" t="s">
        <v>1598</v>
      </c>
      <c r="C28474" t="s">
        <v>8</v>
      </c>
      <c r="D28474" t="s">
        <v>2410</v>
      </c>
      <c r="E28474">
        <v>0</v>
      </c>
    </row>
    <row r="28475" spans="1:5" x14ac:dyDescent="0.3">
      <c r="A28475">
        <v>30040057</v>
      </c>
      <c r="B28475" t="s">
        <v>1598</v>
      </c>
      <c r="C28475" t="s">
        <v>8</v>
      </c>
      <c r="D28475" t="s">
        <v>2411</v>
      </c>
      <c r="E28475">
        <v>0</v>
      </c>
    </row>
    <row r="28476" spans="1:5" x14ac:dyDescent="0.3">
      <c r="A28476">
        <v>30040057</v>
      </c>
      <c r="B28476" t="s">
        <v>1598</v>
      </c>
      <c r="C28476" t="s">
        <v>8</v>
      </c>
      <c r="D28476" t="s">
        <v>2412</v>
      </c>
      <c r="E28476">
        <v>0</v>
      </c>
    </row>
    <row r="28477" spans="1:5" x14ac:dyDescent="0.3">
      <c r="A28477">
        <v>30040057</v>
      </c>
      <c r="B28477" t="s">
        <v>1598</v>
      </c>
      <c r="C28477" t="s">
        <v>8</v>
      </c>
      <c r="D28477" t="s">
        <v>2413</v>
      </c>
      <c r="E28477">
        <v>-10</v>
      </c>
    </row>
    <row r="28478" spans="1:5" x14ac:dyDescent="0.3">
      <c r="A28478">
        <v>30070032</v>
      </c>
      <c r="B28478" t="s">
        <v>1600</v>
      </c>
      <c r="C28478" t="s">
        <v>8</v>
      </c>
      <c r="D28478" t="s">
        <v>2378</v>
      </c>
      <c r="E28478">
        <v>0</v>
      </c>
    </row>
    <row r="28479" spans="1:5" x14ac:dyDescent="0.3">
      <c r="A28479">
        <v>30070032</v>
      </c>
      <c r="B28479" t="s">
        <v>1600</v>
      </c>
      <c r="C28479" t="s">
        <v>8</v>
      </c>
      <c r="D28479" t="s">
        <v>2379</v>
      </c>
      <c r="E28479">
        <v>0</v>
      </c>
    </row>
    <row r="28480" spans="1:5" x14ac:dyDescent="0.3">
      <c r="A28480">
        <v>30070032</v>
      </c>
      <c r="B28480" t="s">
        <v>1600</v>
      </c>
      <c r="C28480" t="s">
        <v>8</v>
      </c>
      <c r="D28480" t="s">
        <v>2380</v>
      </c>
      <c r="E28480">
        <v>0</v>
      </c>
    </row>
    <row r="28481" spans="1:5" x14ac:dyDescent="0.3">
      <c r="A28481">
        <v>30070032</v>
      </c>
      <c r="B28481" t="s">
        <v>1600</v>
      </c>
      <c r="C28481" t="s">
        <v>8</v>
      </c>
      <c r="D28481" t="s">
        <v>2381</v>
      </c>
      <c r="E28481">
        <v>0</v>
      </c>
    </row>
    <row r="28482" spans="1:5" x14ac:dyDescent="0.3">
      <c r="A28482">
        <v>30070032</v>
      </c>
      <c r="B28482" t="s">
        <v>1600</v>
      </c>
      <c r="C28482" t="s">
        <v>8</v>
      </c>
      <c r="D28482" t="s">
        <v>2382</v>
      </c>
      <c r="E28482">
        <v>0</v>
      </c>
    </row>
    <row r="28483" spans="1:5" x14ac:dyDescent="0.3">
      <c r="A28483">
        <v>30070032</v>
      </c>
      <c r="B28483" t="s">
        <v>1600</v>
      </c>
      <c r="C28483" t="s">
        <v>8</v>
      </c>
      <c r="D28483" t="s">
        <v>2383</v>
      </c>
      <c r="E28483">
        <v>0</v>
      </c>
    </row>
    <row r="28484" spans="1:5" x14ac:dyDescent="0.3">
      <c r="A28484">
        <v>30070032</v>
      </c>
      <c r="B28484" t="s">
        <v>1600</v>
      </c>
      <c r="C28484" t="s">
        <v>8</v>
      </c>
      <c r="D28484" t="s">
        <v>2384</v>
      </c>
      <c r="E28484">
        <v>0</v>
      </c>
    </row>
    <row r="28485" spans="1:5" x14ac:dyDescent="0.3">
      <c r="A28485">
        <v>30070032</v>
      </c>
      <c r="B28485" t="s">
        <v>1600</v>
      </c>
      <c r="C28485" t="s">
        <v>8</v>
      </c>
      <c r="D28485" t="s">
        <v>2385</v>
      </c>
      <c r="E28485">
        <v>0</v>
      </c>
    </row>
    <row r="28486" spans="1:5" x14ac:dyDescent="0.3">
      <c r="A28486">
        <v>30070032</v>
      </c>
      <c r="B28486" t="s">
        <v>1600</v>
      </c>
      <c r="C28486" t="s">
        <v>8</v>
      </c>
      <c r="D28486" t="s">
        <v>2386</v>
      </c>
      <c r="E28486">
        <v>0</v>
      </c>
    </row>
    <row r="28487" spans="1:5" x14ac:dyDescent="0.3">
      <c r="A28487">
        <v>30070032</v>
      </c>
      <c r="B28487" t="s">
        <v>1600</v>
      </c>
      <c r="C28487" t="s">
        <v>8</v>
      </c>
      <c r="D28487" t="s">
        <v>2387</v>
      </c>
      <c r="E28487">
        <v>0</v>
      </c>
    </row>
    <row r="28488" spans="1:5" x14ac:dyDescent="0.3">
      <c r="A28488">
        <v>30070032</v>
      </c>
      <c r="B28488" t="s">
        <v>1600</v>
      </c>
      <c r="C28488" t="s">
        <v>8</v>
      </c>
      <c r="D28488" t="s">
        <v>2388</v>
      </c>
      <c r="E28488">
        <v>0</v>
      </c>
    </row>
    <row r="28489" spans="1:5" x14ac:dyDescent="0.3">
      <c r="A28489">
        <v>30070032</v>
      </c>
      <c r="B28489" t="s">
        <v>1600</v>
      </c>
      <c r="C28489" t="s">
        <v>8</v>
      </c>
      <c r="D28489" t="s">
        <v>2389</v>
      </c>
      <c r="E28489">
        <v>0</v>
      </c>
    </row>
    <row r="28490" spans="1:5" x14ac:dyDescent="0.3">
      <c r="A28490">
        <v>30070032</v>
      </c>
      <c r="B28490" t="s">
        <v>1600</v>
      </c>
      <c r="C28490" t="s">
        <v>8</v>
      </c>
      <c r="D28490" t="s">
        <v>2390</v>
      </c>
      <c r="E28490">
        <v>-31</v>
      </c>
    </row>
    <row r="28491" spans="1:5" x14ac:dyDescent="0.3">
      <c r="A28491">
        <v>30070032</v>
      </c>
      <c r="B28491" t="s">
        <v>1600</v>
      </c>
      <c r="C28491" t="s">
        <v>8</v>
      </c>
      <c r="D28491" t="s">
        <v>2391</v>
      </c>
      <c r="E28491">
        <v>-26</v>
      </c>
    </row>
    <row r="28492" spans="1:5" x14ac:dyDescent="0.3">
      <c r="A28492">
        <v>30070032</v>
      </c>
      <c r="B28492" t="s">
        <v>1600</v>
      </c>
      <c r="C28492" t="s">
        <v>8</v>
      </c>
      <c r="D28492" t="s">
        <v>2392</v>
      </c>
      <c r="E28492">
        <v>-2</v>
      </c>
    </row>
    <row r="28493" spans="1:5" x14ac:dyDescent="0.3">
      <c r="A28493">
        <v>30070032</v>
      </c>
      <c r="B28493" t="s">
        <v>1600</v>
      </c>
      <c r="C28493" t="s">
        <v>8</v>
      </c>
      <c r="D28493" t="s">
        <v>2393</v>
      </c>
      <c r="E28493">
        <v>0</v>
      </c>
    </row>
    <row r="28494" spans="1:5" x14ac:dyDescent="0.3">
      <c r="A28494">
        <v>30070032</v>
      </c>
      <c r="B28494" t="s">
        <v>1600</v>
      </c>
      <c r="C28494" t="s">
        <v>8</v>
      </c>
      <c r="D28494" t="s">
        <v>2394</v>
      </c>
      <c r="E28494">
        <v>-16</v>
      </c>
    </row>
    <row r="28495" spans="1:5" x14ac:dyDescent="0.3">
      <c r="A28495">
        <v>30070032</v>
      </c>
      <c r="B28495" t="s">
        <v>1600</v>
      </c>
      <c r="C28495" t="s">
        <v>8</v>
      </c>
      <c r="D28495" t="s">
        <v>2395</v>
      </c>
      <c r="E28495">
        <v>0</v>
      </c>
    </row>
    <row r="28496" spans="1:5" x14ac:dyDescent="0.3">
      <c r="A28496">
        <v>30070032</v>
      </c>
      <c r="B28496" t="s">
        <v>1600</v>
      </c>
      <c r="C28496" t="s">
        <v>8</v>
      </c>
      <c r="D28496" t="s">
        <v>2396</v>
      </c>
      <c r="E28496">
        <v>0</v>
      </c>
    </row>
    <row r="28497" spans="1:5" x14ac:dyDescent="0.3">
      <c r="A28497">
        <v>30070032</v>
      </c>
      <c r="B28497" t="s">
        <v>1600</v>
      </c>
      <c r="C28497" t="s">
        <v>8</v>
      </c>
      <c r="D28497" t="s">
        <v>2397</v>
      </c>
      <c r="E28497">
        <v>0</v>
      </c>
    </row>
    <row r="28498" spans="1:5" x14ac:dyDescent="0.3">
      <c r="A28498">
        <v>30070032</v>
      </c>
      <c r="B28498" t="s">
        <v>1600</v>
      </c>
      <c r="C28498" t="s">
        <v>8</v>
      </c>
      <c r="D28498" t="s">
        <v>2398</v>
      </c>
      <c r="E28498">
        <v>0</v>
      </c>
    </row>
    <row r="28499" spans="1:5" x14ac:dyDescent="0.3">
      <c r="A28499">
        <v>30070032</v>
      </c>
      <c r="B28499" t="s">
        <v>1600</v>
      </c>
      <c r="C28499" t="s">
        <v>8</v>
      </c>
      <c r="D28499" t="s">
        <v>2399</v>
      </c>
      <c r="E28499">
        <v>0</v>
      </c>
    </row>
    <row r="28500" spans="1:5" x14ac:dyDescent="0.3">
      <c r="A28500">
        <v>30070032</v>
      </c>
      <c r="B28500" t="s">
        <v>1600</v>
      </c>
      <c r="C28500" t="s">
        <v>8</v>
      </c>
      <c r="D28500" t="s">
        <v>2400</v>
      </c>
      <c r="E28500">
        <v>0</v>
      </c>
    </row>
    <row r="28501" spans="1:5" x14ac:dyDescent="0.3">
      <c r="A28501">
        <v>30070032</v>
      </c>
      <c r="B28501" t="s">
        <v>1600</v>
      </c>
      <c r="C28501" t="s">
        <v>8</v>
      </c>
      <c r="D28501" t="s">
        <v>2401</v>
      </c>
      <c r="E28501">
        <v>0</v>
      </c>
    </row>
    <row r="28502" spans="1:5" x14ac:dyDescent="0.3">
      <c r="A28502">
        <v>30070032</v>
      </c>
      <c r="B28502" t="s">
        <v>1600</v>
      </c>
      <c r="C28502" t="s">
        <v>8</v>
      </c>
      <c r="D28502" t="s">
        <v>2402</v>
      </c>
      <c r="E28502">
        <v>0</v>
      </c>
    </row>
    <row r="28503" spans="1:5" x14ac:dyDescent="0.3">
      <c r="A28503">
        <v>30070032</v>
      </c>
      <c r="B28503" t="s">
        <v>1600</v>
      </c>
      <c r="C28503" t="s">
        <v>8</v>
      </c>
      <c r="D28503" t="s">
        <v>2403</v>
      </c>
      <c r="E28503">
        <v>-90</v>
      </c>
    </row>
    <row r="28504" spans="1:5" x14ac:dyDescent="0.3">
      <c r="A28504">
        <v>30070032</v>
      </c>
      <c r="B28504" t="s">
        <v>1600</v>
      </c>
      <c r="C28504" t="s">
        <v>8</v>
      </c>
      <c r="D28504" t="s">
        <v>2404</v>
      </c>
      <c r="E28504">
        <v>0</v>
      </c>
    </row>
    <row r="28505" spans="1:5" x14ac:dyDescent="0.3">
      <c r="A28505">
        <v>30070032</v>
      </c>
      <c r="B28505" t="s">
        <v>1600</v>
      </c>
      <c r="C28505" t="s">
        <v>8</v>
      </c>
      <c r="D28505" t="s">
        <v>2405</v>
      </c>
      <c r="E28505">
        <v>0</v>
      </c>
    </row>
    <row r="28506" spans="1:5" x14ac:dyDescent="0.3">
      <c r="A28506">
        <v>30070032</v>
      </c>
      <c r="B28506" t="s">
        <v>1600</v>
      </c>
      <c r="C28506" t="s">
        <v>8</v>
      </c>
      <c r="D28506" t="s">
        <v>2406</v>
      </c>
      <c r="E28506">
        <v>0</v>
      </c>
    </row>
    <row r="28507" spans="1:5" x14ac:dyDescent="0.3">
      <c r="A28507">
        <v>30070032</v>
      </c>
      <c r="B28507" t="s">
        <v>1600</v>
      </c>
      <c r="C28507" t="s">
        <v>8</v>
      </c>
      <c r="D28507" t="s">
        <v>2407</v>
      </c>
      <c r="E28507">
        <v>0</v>
      </c>
    </row>
    <row r="28508" spans="1:5" x14ac:dyDescent="0.3">
      <c r="A28508">
        <v>30070032</v>
      </c>
      <c r="B28508" t="s">
        <v>1600</v>
      </c>
      <c r="C28508" t="s">
        <v>8</v>
      </c>
      <c r="D28508" t="s">
        <v>2408</v>
      </c>
      <c r="E28508">
        <v>0</v>
      </c>
    </row>
    <row r="28509" spans="1:5" x14ac:dyDescent="0.3">
      <c r="A28509">
        <v>30070032</v>
      </c>
      <c r="B28509" t="s">
        <v>1600</v>
      </c>
      <c r="C28509" t="s">
        <v>8</v>
      </c>
      <c r="D28509" t="s">
        <v>2409</v>
      </c>
      <c r="E28509">
        <v>-7</v>
      </c>
    </row>
    <row r="28510" spans="1:5" x14ac:dyDescent="0.3">
      <c r="A28510">
        <v>30070032</v>
      </c>
      <c r="B28510" t="s">
        <v>1600</v>
      </c>
      <c r="C28510" t="s">
        <v>8</v>
      </c>
      <c r="D28510" t="s">
        <v>2410</v>
      </c>
      <c r="E28510">
        <v>0</v>
      </c>
    </row>
    <row r="28511" spans="1:5" x14ac:dyDescent="0.3">
      <c r="A28511">
        <v>30070032</v>
      </c>
      <c r="B28511" t="s">
        <v>1600</v>
      </c>
      <c r="C28511" t="s">
        <v>8</v>
      </c>
      <c r="D28511" t="s">
        <v>2411</v>
      </c>
      <c r="E28511">
        <v>0</v>
      </c>
    </row>
    <row r="28512" spans="1:5" x14ac:dyDescent="0.3">
      <c r="A28512">
        <v>30070032</v>
      </c>
      <c r="B28512" t="s">
        <v>1600</v>
      </c>
      <c r="C28512" t="s">
        <v>8</v>
      </c>
      <c r="D28512" t="s">
        <v>2412</v>
      </c>
      <c r="E28512">
        <v>0</v>
      </c>
    </row>
    <row r="28513" spans="1:5" x14ac:dyDescent="0.3">
      <c r="A28513">
        <v>30070032</v>
      </c>
      <c r="B28513" t="s">
        <v>1600</v>
      </c>
      <c r="C28513" t="s">
        <v>8</v>
      </c>
      <c r="D28513" t="s">
        <v>2413</v>
      </c>
      <c r="E28513">
        <v>0</v>
      </c>
    </row>
    <row r="28514" spans="1:5" x14ac:dyDescent="0.3">
      <c r="A28514">
        <v>65050007</v>
      </c>
      <c r="B28514" t="s">
        <v>1602</v>
      </c>
      <c r="C28514" t="s">
        <v>8</v>
      </c>
      <c r="D28514" t="s">
        <v>2378</v>
      </c>
      <c r="E28514">
        <v>0</v>
      </c>
    </row>
    <row r="28515" spans="1:5" x14ac:dyDescent="0.3">
      <c r="A28515">
        <v>65050007</v>
      </c>
      <c r="B28515" t="s">
        <v>1602</v>
      </c>
      <c r="C28515" t="s">
        <v>8</v>
      </c>
      <c r="D28515" t="s">
        <v>2379</v>
      </c>
      <c r="E28515">
        <v>0</v>
      </c>
    </row>
    <row r="28516" spans="1:5" x14ac:dyDescent="0.3">
      <c r="A28516">
        <v>65050007</v>
      </c>
      <c r="B28516" t="s">
        <v>1602</v>
      </c>
      <c r="C28516" t="s">
        <v>8</v>
      </c>
      <c r="D28516" t="s">
        <v>2380</v>
      </c>
      <c r="E28516">
        <v>0</v>
      </c>
    </row>
    <row r="28517" spans="1:5" x14ac:dyDescent="0.3">
      <c r="A28517">
        <v>65050007</v>
      </c>
      <c r="B28517" t="s">
        <v>1602</v>
      </c>
      <c r="C28517" t="s">
        <v>8</v>
      </c>
      <c r="D28517" t="s">
        <v>2381</v>
      </c>
      <c r="E28517">
        <v>0</v>
      </c>
    </row>
    <row r="28518" spans="1:5" x14ac:dyDescent="0.3">
      <c r="A28518">
        <v>65050007</v>
      </c>
      <c r="B28518" t="s">
        <v>1602</v>
      </c>
      <c r="C28518" t="s">
        <v>8</v>
      </c>
      <c r="D28518" t="s">
        <v>2382</v>
      </c>
      <c r="E28518">
        <v>0</v>
      </c>
    </row>
    <row r="28519" spans="1:5" x14ac:dyDescent="0.3">
      <c r="A28519">
        <v>65050007</v>
      </c>
      <c r="B28519" t="s">
        <v>1602</v>
      </c>
      <c r="C28519" t="s">
        <v>8</v>
      </c>
      <c r="D28519" t="s">
        <v>2383</v>
      </c>
      <c r="E28519">
        <v>0</v>
      </c>
    </row>
    <row r="28520" spans="1:5" x14ac:dyDescent="0.3">
      <c r="A28520">
        <v>65050007</v>
      </c>
      <c r="B28520" t="s">
        <v>1602</v>
      </c>
      <c r="C28520" t="s">
        <v>8</v>
      </c>
      <c r="D28520" t="s">
        <v>2384</v>
      </c>
      <c r="E28520">
        <v>0</v>
      </c>
    </row>
    <row r="28521" spans="1:5" x14ac:dyDescent="0.3">
      <c r="A28521">
        <v>65050007</v>
      </c>
      <c r="B28521" t="s">
        <v>1602</v>
      </c>
      <c r="C28521" t="s">
        <v>8</v>
      </c>
      <c r="D28521" t="s">
        <v>2385</v>
      </c>
      <c r="E28521">
        <v>0</v>
      </c>
    </row>
    <row r="28522" spans="1:5" x14ac:dyDescent="0.3">
      <c r="A28522">
        <v>65050007</v>
      </c>
      <c r="B28522" t="s">
        <v>1602</v>
      </c>
      <c r="C28522" t="s">
        <v>8</v>
      </c>
      <c r="D28522" t="s">
        <v>2386</v>
      </c>
      <c r="E28522">
        <v>0</v>
      </c>
    </row>
    <row r="28523" spans="1:5" x14ac:dyDescent="0.3">
      <c r="A28523">
        <v>65050007</v>
      </c>
      <c r="B28523" t="s">
        <v>1602</v>
      </c>
      <c r="C28523" t="s">
        <v>8</v>
      </c>
      <c r="D28523" t="s">
        <v>2387</v>
      </c>
      <c r="E28523">
        <v>0</v>
      </c>
    </row>
    <row r="28524" spans="1:5" x14ac:dyDescent="0.3">
      <c r="A28524">
        <v>65050007</v>
      </c>
      <c r="B28524" t="s">
        <v>1602</v>
      </c>
      <c r="C28524" t="s">
        <v>8</v>
      </c>
      <c r="D28524" t="s">
        <v>2388</v>
      </c>
      <c r="E28524">
        <v>0</v>
      </c>
    </row>
    <row r="28525" spans="1:5" x14ac:dyDescent="0.3">
      <c r="A28525">
        <v>65050007</v>
      </c>
      <c r="B28525" t="s">
        <v>1602</v>
      </c>
      <c r="C28525" t="s">
        <v>8</v>
      </c>
      <c r="D28525" t="s">
        <v>2389</v>
      </c>
      <c r="E28525">
        <v>0</v>
      </c>
    </row>
    <row r="28526" spans="1:5" x14ac:dyDescent="0.3">
      <c r="A28526">
        <v>65050007</v>
      </c>
      <c r="B28526" t="s">
        <v>1602</v>
      </c>
      <c r="C28526" t="s">
        <v>8</v>
      </c>
      <c r="D28526" t="s">
        <v>2390</v>
      </c>
      <c r="E28526">
        <v>0</v>
      </c>
    </row>
    <row r="28527" spans="1:5" x14ac:dyDescent="0.3">
      <c r="A28527">
        <v>65050007</v>
      </c>
      <c r="B28527" t="s">
        <v>1602</v>
      </c>
      <c r="C28527" t="s">
        <v>8</v>
      </c>
      <c r="D28527" t="s">
        <v>2391</v>
      </c>
      <c r="E28527">
        <v>0</v>
      </c>
    </row>
    <row r="28528" spans="1:5" x14ac:dyDescent="0.3">
      <c r="A28528">
        <v>65050007</v>
      </c>
      <c r="B28528" t="s">
        <v>1602</v>
      </c>
      <c r="C28528" t="s">
        <v>8</v>
      </c>
      <c r="D28528" t="s">
        <v>2392</v>
      </c>
      <c r="E28528">
        <v>0</v>
      </c>
    </row>
    <row r="28529" spans="1:5" x14ac:dyDescent="0.3">
      <c r="A28529">
        <v>65050007</v>
      </c>
      <c r="B28529" t="s">
        <v>1602</v>
      </c>
      <c r="C28529" t="s">
        <v>8</v>
      </c>
      <c r="D28529" t="s">
        <v>2393</v>
      </c>
      <c r="E28529">
        <v>0</v>
      </c>
    </row>
    <row r="28530" spans="1:5" x14ac:dyDescent="0.3">
      <c r="A28530">
        <v>65050007</v>
      </c>
      <c r="B28530" t="s">
        <v>1602</v>
      </c>
      <c r="C28530" t="s">
        <v>8</v>
      </c>
      <c r="D28530" t="s">
        <v>2394</v>
      </c>
      <c r="E28530">
        <v>0</v>
      </c>
    </row>
    <row r="28531" spans="1:5" x14ac:dyDescent="0.3">
      <c r="A28531">
        <v>65050007</v>
      </c>
      <c r="B28531" t="s">
        <v>1602</v>
      </c>
      <c r="C28531" t="s">
        <v>8</v>
      </c>
      <c r="D28531" t="s">
        <v>2395</v>
      </c>
      <c r="E28531">
        <v>0</v>
      </c>
    </row>
    <row r="28532" spans="1:5" x14ac:dyDescent="0.3">
      <c r="A28532">
        <v>65050007</v>
      </c>
      <c r="B28532" t="s">
        <v>1602</v>
      </c>
      <c r="C28532" t="s">
        <v>8</v>
      </c>
      <c r="D28532" t="s">
        <v>2396</v>
      </c>
      <c r="E28532">
        <v>0</v>
      </c>
    </row>
    <row r="28533" spans="1:5" x14ac:dyDescent="0.3">
      <c r="A28533">
        <v>65050007</v>
      </c>
      <c r="B28533" t="s">
        <v>1602</v>
      </c>
      <c r="C28533" t="s">
        <v>8</v>
      </c>
      <c r="D28533" t="s">
        <v>2397</v>
      </c>
      <c r="E28533">
        <v>0</v>
      </c>
    </row>
    <row r="28534" spans="1:5" x14ac:dyDescent="0.3">
      <c r="A28534">
        <v>65050007</v>
      </c>
      <c r="B28534" t="s">
        <v>1602</v>
      </c>
      <c r="C28534" t="s">
        <v>8</v>
      </c>
      <c r="D28534" t="s">
        <v>2398</v>
      </c>
      <c r="E28534">
        <v>0</v>
      </c>
    </row>
    <row r="28535" spans="1:5" x14ac:dyDescent="0.3">
      <c r="A28535">
        <v>65050007</v>
      </c>
      <c r="B28535" t="s">
        <v>1602</v>
      </c>
      <c r="C28535" t="s">
        <v>8</v>
      </c>
      <c r="D28535" t="s">
        <v>2399</v>
      </c>
      <c r="E28535">
        <v>0</v>
      </c>
    </row>
    <row r="28536" spans="1:5" x14ac:dyDescent="0.3">
      <c r="A28536">
        <v>65050007</v>
      </c>
      <c r="B28536" t="s">
        <v>1602</v>
      </c>
      <c r="C28536" t="s">
        <v>8</v>
      </c>
      <c r="D28536" t="s">
        <v>2400</v>
      </c>
      <c r="E28536">
        <v>0</v>
      </c>
    </row>
    <row r="28537" spans="1:5" x14ac:dyDescent="0.3">
      <c r="A28537">
        <v>65050007</v>
      </c>
      <c r="B28537" t="s">
        <v>1602</v>
      </c>
      <c r="C28537" t="s">
        <v>8</v>
      </c>
      <c r="D28537" t="s">
        <v>2401</v>
      </c>
      <c r="E28537">
        <v>0</v>
      </c>
    </row>
    <row r="28538" spans="1:5" x14ac:dyDescent="0.3">
      <c r="A28538">
        <v>65050007</v>
      </c>
      <c r="B28538" t="s">
        <v>1602</v>
      </c>
      <c r="C28538" t="s">
        <v>8</v>
      </c>
      <c r="D28538" t="s">
        <v>2402</v>
      </c>
      <c r="E28538">
        <v>0</v>
      </c>
    </row>
    <row r="28539" spans="1:5" x14ac:dyDescent="0.3">
      <c r="A28539">
        <v>65050007</v>
      </c>
      <c r="B28539" t="s">
        <v>1602</v>
      </c>
      <c r="C28539" t="s">
        <v>8</v>
      </c>
      <c r="D28539" t="s">
        <v>2403</v>
      </c>
      <c r="E28539">
        <v>0</v>
      </c>
    </row>
    <row r="28540" spans="1:5" x14ac:dyDescent="0.3">
      <c r="A28540">
        <v>65050007</v>
      </c>
      <c r="B28540" t="s">
        <v>1602</v>
      </c>
      <c r="C28540" t="s">
        <v>8</v>
      </c>
      <c r="D28540" t="s">
        <v>2404</v>
      </c>
      <c r="E28540">
        <v>0</v>
      </c>
    </row>
    <row r="28541" spans="1:5" x14ac:dyDescent="0.3">
      <c r="A28541">
        <v>65050007</v>
      </c>
      <c r="B28541" t="s">
        <v>1602</v>
      </c>
      <c r="C28541" t="s">
        <v>8</v>
      </c>
      <c r="D28541" t="s">
        <v>2405</v>
      </c>
      <c r="E28541">
        <v>0</v>
      </c>
    </row>
    <row r="28542" spans="1:5" x14ac:dyDescent="0.3">
      <c r="A28542">
        <v>65050007</v>
      </c>
      <c r="B28542" t="s">
        <v>1602</v>
      </c>
      <c r="C28542" t="s">
        <v>8</v>
      </c>
      <c r="D28542" t="s">
        <v>2406</v>
      </c>
      <c r="E28542">
        <v>0</v>
      </c>
    </row>
    <row r="28543" spans="1:5" x14ac:dyDescent="0.3">
      <c r="A28543">
        <v>65050007</v>
      </c>
      <c r="B28543" t="s">
        <v>1602</v>
      </c>
      <c r="C28543" t="s">
        <v>8</v>
      </c>
      <c r="D28543" t="s">
        <v>2407</v>
      </c>
      <c r="E28543">
        <v>0</v>
      </c>
    </row>
    <row r="28544" spans="1:5" x14ac:dyDescent="0.3">
      <c r="A28544">
        <v>65050007</v>
      </c>
      <c r="B28544" t="s">
        <v>1602</v>
      </c>
      <c r="C28544" t="s">
        <v>8</v>
      </c>
      <c r="D28544" t="s">
        <v>2408</v>
      </c>
      <c r="E28544">
        <v>0</v>
      </c>
    </row>
    <row r="28545" spans="1:5" x14ac:dyDescent="0.3">
      <c r="A28545">
        <v>65050007</v>
      </c>
      <c r="B28545" t="s">
        <v>1602</v>
      </c>
      <c r="C28545" t="s">
        <v>8</v>
      </c>
      <c r="D28545" t="s">
        <v>2409</v>
      </c>
      <c r="E28545">
        <v>-4</v>
      </c>
    </row>
    <row r="28546" spans="1:5" x14ac:dyDescent="0.3">
      <c r="A28546">
        <v>65050007</v>
      </c>
      <c r="B28546" t="s">
        <v>1602</v>
      </c>
      <c r="C28546" t="s">
        <v>8</v>
      </c>
      <c r="D28546" t="s">
        <v>2410</v>
      </c>
      <c r="E28546">
        <v>0</v>
      </c>
    </row>
    <row r="28547" spans="1:5" x14ac:dyDescent="0.3">
      <c r="A28547">
        <v>65050007</v>
      </c>
      <c r="B28547" t="s">
        <v>1602</v>
      </c>
      <c r="C28547" t="s">
        <v>8</v>
      </c>
      <c r="D28547" t="s">
        <v>2411</v>
      </c>
      <c r="E28547">
        <v>0</v>
      </c>
    </row>
    <row r="28548" spans="1:5" x14ac:dyDescent="0.3">
      <c r="A28548">
        <v>65050007</v>
      </c>
      <c r="B28548" t="s">
        <v>1602</v>
      </c>
      <c r="C28548" t="s">
        <v>8</v>
      </c>
      <c r="D28548" t="s">
        <v>2412</v>
      </c>
      <c r="E28548">
        <v>0</v>
      </c>
    </row>
    <row r="28549" spans="1:5" x14ac:dyDescent="0.3">
      <c r="A28549">
        <v>65050007</v>
      </c>
      <c r="B28549" t="s">
        <v>1602</v>
      </c>
      <c r="C28549" t="s">
        <v>8</v>
      </c>
      <c r="D28549" t="s">
        <v>2413</v>
      </c>
      <c r="E28549">
        <v>0</v>
      </c>
    </row>
    <row r="28550" spans="1:5" x14ac:dyDescent="0.3">
      <c r="A28550">
        <v>53230051</v>
      </c>
      <c r="B28550" t="s">
        <v>1604</v>
      </c>
      <c r="C28550" t="s">
        <v>8</v>
      </c>
      <c r="D28550" t="s">
        <v>2378</v>
      </c>
      <c r="E28550">
        <v>0</v>
      </c>
    </row>
    <row r="28551" spans="1:5" x14ac:dyDescent="0.3">
      <c r="A28551">
        <v>53230051</v>
      </c>
      <c r="B28551" t="s">
        <v>1604</v>
      </c>
      <c r="C28551" t="s">
        <v>8</v>
      </c>
      <c r="D28551" t="s">
        <v>2379</v>
      </c>
      <c r="E28551">
        <v>0</v>
      </c>
    </row>
    <row r="28552" spans="1:5" x14ac:dyDescent="0.3">
      <c r="A28552">
        <v>53230051</v>
      </c>
      <c r="B28552" t="s">
        <v>1604</v>
      </c>
      <c r="C28552" t="s">
        <v>8</v>
      </c>
      <c r="D28552" t="s">
        <v>2380</v>
      </c>
      <c r="E28552">
        <v>0</v>
      </c>
    </row>
    <row r="28553" spans="1:5" x14ac:dyDescent="0.3">
      <c r="A28553">
        <v>53230051</v>
      </c>
      <c r="B28553" t="s">
        <v>1604</v>
      </c>
      <c r="C28553" t="s">
        <v>8</v>
      </c>
      <c r="D28553" t="s">
        <v>2381</v>
      </c>
      <c r="E28553">
        <v>0</v>
      </c>
    </row>
    <row r="28554" spans="1:5" x14ac:dyDescent="0.3">
      <c r="A28554">
        <v>53230051</v>
      </c>
      <c r="B28554" t="s">
        <v>1604</v>
      </c>
      <c r="C28554" t="s">
        <v>8</v>
      </c>
      <c r="D28554" t="s">
        <v>2382</v>
      </c>
      <c r="E28554">
        <v>0</v>
      </c>
    </row>
    <row r="28555" spans="1:5" x14ac:dyDescent="0.3">
      <c r="A28555">
        <v>53230051</v>
      </c>
      <c r="B28555" t="s">
        <v>1604</v>
      </c>
      <c r="C28555" t="s">
        <v>8</v>
      </c>
      <c r="D28555" t="s">
        <v>2383</v>
      </c>
      <c r="E28555">
        <v>0</v>
      </c>
    </row>
    <row r="28556" spans="1:5" x14ac:dyDescent="0.3">
      <c r="A28556">
        <v>53230051</v>
      </c>
      <c r="B28556" t="s">
        <v>1604</v>
      </c>
      <c r="C28556" t="s">
        <v>8</v>
      </c>
      <c r="D28556" t="s">
        <v>2384</v>
      </c>
      <c r="E28556">
        <v>0</v>
      </c>
    </row>
    <row r="28557" spans="1:5" x14ac:dyDescent="0.3">
      <c r="A28557">
        <v>53230051</v>
      </c>
      <c r="B28557" t="s">
        <v>1604</v>
      </c>
      <c r="C28557" t="s">
        <v>8</v>
      </c>
      <c r="D28557" t="s">
        <v>2385</v>
      </c>
      <c r="E28557">
        <v>0</v>
      </c>
    </row>
    <row r="28558" spans="1:5" x14ac:dyDescent="0.3">
      <c r="A28558">
        <v>53230051</v>
      </c>
      <c r="B28558" t="s">
        <v>1604</v>
      </c>
      <c r="C28558" t="s">
        <v>8</v>
      </c>
      <c r="D28558" t="s">
        <v>2386</v>
      </c>
      <c r="E28558">
        <v>0</v>
      </c>
    </row>
    <row r="28559" spans="1:5" x14ac:dyDescent="0.3">
      <c r="A28559">
        <v>53230051</v>
      </c>
      <c r="B28559" t="s">
        <v>1604</v>
      </c>
      <c r="C28559" t="s">
        <v>8</v>
      </c>
      <c r="D28559" t="s">
        <v>2387</v>
      </c>
      <c r="E28559">
        <v>0</v>
      </c>
    </row>
    <row r="28560" spans="1:5" x14ac:dyDescent="0.3">
      <c r="A28560">
        <v>53230051</v>
      </c>
      <c r="B28560" t="s">
        <v>1604</v>
      </c>
      <c r="C28560" t="s">
        <v>8</v>
      </c>
      <c r="D28560" t="s">
        <v>2388</v>
      </c>
      <c r="E28560">
        <v>0</v>
      </c>
    </row>
    <row r="28561" spans="1:5" x14ac:dyDescent="0.3">
      <c r="A28561">
        <v>53230051</v>
      </c>
      <c r="B28561" t="s">
        <v>1604</v>
      </c>
      <c r="C28561" t="s">
        <v>8</v>
      </c>
      <c r="D28561" t="s">
        <v>2389</v>
      </c>
      <c r="E28561">
        <v>0</v>
      </c>
    </row>
    <row r="28562" spans="1:5" x14ac:dyDescent="0.3">
      <c r="A28562">
        <v>53230051</v>
      </c>
      <c r="B28562" t="s">
        <v>1604</v>
      </c>
      <c r="C28562" t="s">
        <v>8</v>
      </c>
      <c r="D28562" t="s">
        <v>2390</v>
      </c>
      <c r="E28562">
        <v>0</v>
      </c>
    </row>
    <row r="28563" spans="1:5" x14ac:dyDescent="0.3">
      <c r="A28563">
        <v>53230051</v>
      </c>
      <c r="B28563" t="s">
        <v>1604</v>
      </c>
      <c r="C28563" t="s">
        <v>8</v>
      </c>
      <c r="D28563" t="s">
        <v>2391</v>
      </c>
      <c r="E28563">
        <v>0</v>
      </c>
    </row>
    <row r="28564" spans="1:5" x14ac:dyDescent="0.3">
      <c r="A28564">
        <v>53230051</v>
      </c>
      <c r="B28564" t="s">
        <v>1604</v>
      </c>
      <c r="C28564" t="s">
        <v>8</v>
      </c>
      <c r="D28564" t="s">
        <v>2392</v>
      </c>
      <c r="E28564">
        <v>0</v>
      </c>
    </row>
    <row r="28565" spans="1:5" x14ac:dyDescent="0.3">
      <c r="A28565">
        <v>53230051</v>
      </c>
      <c r="B28565" t="s">
        <v>1604</v>
      </c>
      <c r="C28565" t="s">
        <v>8</v>
      </c>
      <c r="D28565" t="s">
        <v>2393</v>
      </c>
      <c r="E28565">
        <v>0</v>
      </c>
    </row>
    <row r="28566" spans="1:5" x14ac:dyDescent="0.3">
      <c r="A28566">
        <v>53230051</v>
      </c>
      <c r="B28566" t="s">
        <v>1604</v>
      </c>
      <c r="C28566" t="s">
        <v>8</v>
      </c>
      <c r="D28566" t="s">
        <v>2394</v>
      </c>
      <c r="E28566">
        <v>0</v>
      </c>
    </row>
    <row r="28567" spans="1:5" x14ac:dyDescent="0.3">
      <c r="A28567">
        <v>53230051</v>
      </c>
      <c r="B28567" t="s">
        <v>1604</v>
      </c>
      <c r="C28567" t="s">
        <v>8</v>
      </c>
      <c r="D28567" t="s">
        <v>2395</v>
      </c>
      <c r="E28567">
        <v>0</v>
      </c>
    </row>
    <row r="28568" spans="1:5" x14ac:dyDescent="0.3">
      <c r="A28568">
        <v>53230051</v>
      </c>
      <c r="B28568" t="s">
        <v>1604</v>
      </c>
      <c r="C28568" t="s">
        <v>8</v>
      </c>
      <c r="D28568" t="s">
        <v>2396</v>
      </c>
      <c r="E28568">
        <v>0</v>
      </c>
    </row>
    <row r="28569" spans="1:5" x14ac:dyDescent="0.3">
      <c r="A28569">
        <v>53230051</v>
      </c>
      <c r="B28569" t="s">
        <v>1604</v>
      </c>
      <c r="C28569" t="s">
        <v>8</v>
      </c>
      <c r="D28569" t="s">
        <v>2397</v>
      </c>
      <c r="E28569">
        <v>0</v>
      </c>
    </row>
    <row r="28570" spans="1:5" x14ac:dyDescent="0.3">
      <c r="A28570">
        <v>53230051</v>
      </c>
      <c r="B28570" t="s">
        <v>1604</v>
      </c>
      <c r="C28570" t="s">
        <v>8</v>
      </c>
      <c r="D28570" t="s">
        <v>2398</v>
      </c>
      <c r="E28570">
        <v>0</v>
      </c>
    </row>
    <row r="28571" spans="1:5" x14ac:dyDescent="0.3">
      <c r="A28571">
        <v>53230051</v>
      </c>
      <c r="B28571" t="s">
        <v>1604</v>
      </c>
      <c r="C28571" t="s">
        <v>8</v>
      </c>
      <c r="D28571" t="s">
        <v>2399</v>
      </c>
      <c r="E28571">
        <v>0</v>
      </c>
    </row>
    <row r="28572" spans="1:5" x14ac:dyDescent="0.3">
      <c r="A28572">
        <v>53230051</v>
      </c>
      <c r="B28572" t="s">
        <v>1604</v>
      </c>
      <c r="C28572" t="s">
        <v>8</v>
      </c>
      <c r="D28572" t="s">
        <v>2400</v>
      </c>
      <c r="E28572">
        <v>0</v>
      </c>
    </row>
    <row r="28573" spans="1:5" x14ac:dyDescent="0.3">
      <c r="A28573">
        <v>53230051</v>
      </c>
      <c r="B28573" t="s">
        <v>1604</v>
      </c>
      <c r="C28573" t="s">
        <v>8</v>
      </c>
      <c r="D28573" t="s">
        <v>2401</v>
      </c>
      <c r="E28573">
        <v>0</v>
      </c>
    </row>
    <row r="28574" spans="1:5" x14ac:dyDescent="0.3">
      <c r="A28574">
        <v>53230051</v>
      </c>
      <c r="B28574" t="s">
        <v>1604</v>
      </c>
      <c r="C28574" t="s">
        <v>8</v>
      </c>
      <c r="D28574" t="s">
        <v>2402</v>
      </c>
      <c r="E28574">
        <v>-1</v>
      </c>
    </row>
    <row r="28575" spans="1:5" x14ac:dyDescent="0.3">
      <c r="A28575">
        <v>53230051</v>
      </c>
      <c r="B28575" t="s">
        <v>1604</v>
      </c>
      <c r="C28575" t="s">
        <v>8</v>
      </c>
      <c r="D28575" t="s">
        <v>2403</v>
      </c>
      <c r="E28575">
        <v>0</v>
      </c>
    </row>
    <row r="28576" spans="1:5" x14ac:dyDescent="0.3">
      <c r="A28576">
        <v>53230051</v>
      </c>
      <c r="B28576" t="s">
        <v>1604</v>
      </c>
      <c r="C28576" t="s">
        <v>8</v>
      </c>
      <c r="D28576" t="s">
        <v>2404</v>
      </c>
      <c r="E28576">
        <v>0</v>
      </c>
    </row>
    <row r="28577" spans="1:5" x14ac:dyDescent="0.3">
      <c r="A28577">
        <v>53230051</v>
      </c>
      <c r="B28577" t="s">
        <v>1604</v>
      </c>
      <c r="C28577" t="s">
        <v>8</v>
      </c>
      <c r="D28577" t="s">
        <v>2405</v>
      </c>
      <c r="E28577">
        <v>0</v>
      </c>
    </row>
    <row r="28578" spans="1:5" x14ac:dyDescent="0.3">
      <c r="A28578">
        <v>53230051</v>
      </c>
      <c r="B28578" t="s">
        <v>1604</v>
      </c>
      <c r="C28578" t="s">
        <v>8</v>
      </c>
      <c r="D28578" t="s">
        <v>2406</v>
      </c>
      <c r="E28578">
        <v>0</v>
      </c>
    </row>
    <row r="28579" spans="1:5" x14ac:dyDescent="0.3">
      <c r="A28579">
        <v>53230051</v>
      </c>
      <c r="B28579" t="s">
        <v>1604</v>
      </c>
      <c r="C28579" t="s">
        <v>8</v>
      </c>
      <c r="D28579" t="s">
        <v>2407</v>
      </c>
      <c r="E28579">
        <v>0</v>
      </c>
    </row>
    <row r="28580" spans="1:5" x14ac:dyDescent="0.3">
      <c r="A28580">
        <v>53230051</v>
      </c>
      <c r="B28580" t="s">
        <v>1604</v>
      </c>
      <c r="C28580" t="s">
        <v>8</v>
      </c>
      <c r="D28580" t="s">
        <v>2408</v>
      </c>
      <c r="E28580">
        <v>0</v>
      </c>
    </row>
    <row r="28581" spans="1:5" x14ac:dyDescent="0.3">
      <c r="A28581">
        <v>53230051</v>
      </c>
      <c r="B28581" t="s">
        <v>1604</v>
      </c>
      <c r="C28581" t="s">
        <v>8</v>
      </c>
      <c r="D28581" t="s">
        <v>2409</v>
      </c>
      <c r="E28581">
        <v>0</v>
      </c>
    </row>
    <row r="28582" spans="1:5" x14ac:dyDescent="0.3">
      <c r="A28582">
        <v>53230051</v>
      </c>
      <c r="B28582" t="s">
        <v>1604</v>
      </c>
      <c r="C28582" t="s">
        <v>8</v>
      </c>
      <c r="D28582" t="s">
        <v>2410</v>
      </c>
      <c r="E28582">
        <v>0</v>
      </c>
    </row>
    <row r="28583" spans="1:5" x14ac:dyDescent="0.3">
      <c r="A28583">
        <v>53230051</v>
      </c>
      <c r="B28583" t="s">
        <v>1604</v>
      </c>
      <c r="C28583" t="s">
        <v>8</v>
      </c>
      <c r="D28583" t="s">
        <v>2411</v>
      </c>
      <c r="E28583">
        <v>0</v>
      </c>
    </row>
    <row r="28584" spans="1:5" x14ac:dyDescent="0.3">
      <c r="A28584">
        <v>53230051</v>
      </c>
      <c r="B28584" t="s">
        <v>1604</v>
      </c>
      <c r="C28584" t="s">
        <v>8</v>
      </c>
      <c r="D28584" t="s">
        <v>2412</v>
      </c>
      <c r="E28584">
        <v>0</v>
      </c>
    </row>
    <row r="28585" spans="1:5" x14ac:dyDescent="0.3">
      <c r="A28585">
        <v>53230051</v>
      </c>
      <c r="B28585" t="s">
        <v>1604</v>
      </c>
      <c r="C28585" t="s">
        <v>8</v>
      </c>
      <c r="D28585" t="s">
        <v>2413</v>
      </c>
      <c r="E28585">
        <v>0</v>
      </c>
    </row>
    <row r="28586" spans="1:5" x14ac:dyDescent="0.3">
      <c r="A28586">
        <v>90250013</v>
      </c>
      <c r="B28586" t="s">
        <v>1606</v>
      </c>
      <c r="C28586" t="s">
        <v>8</v>
      </c>
      <c r="D28586" t="s">
        <v>2378</v>
      </c>
      <c r="E28586">
        <v>0</v>
      </c>
    </row>
    <row r="28587" spans="1:5" x14ac:dyDescent="0.3">
      <c r="A28587">
        <v>90250013</v>
      </c>
      <c r="B28587" t="s">
        <v>1606</v>
      </c>
      <c r="C28587" t="s">
        <v>8</v>
      </c>
      <c r="D28587" t="s">
        <v>2379</v>
      </c>
      <c r="E28587">
        <v>0</v>
      </c>
    </row>
    <row r="28588" spans="1:5" x14ac:dyDescent="0.3">
      <c r="A28588">
        <v>90250013</v>
      </c>
      <c r="B28588" t="s">
        <v>1606</v>
      </c>
      <c r="C28588" t="s">
        <v>8</v>
      </c>
      <c r="D28588" t="s">
        <v>2380</v>
      </c>
      <c r="E28588">
        <v>0</v>
      </c>
    </row>
    <row r="28589" spans="1:5" x14ac:dyDescent="0.3">
      <c r="A28589">
        <v>90250013</v>
      </c>
      <c r="B28589" t="s">
        <v>1606</v>
      </c>
      <c r="C28589" t="s">
        <v>8</v>
      </c>
      <c r="D28589" t="s">
        <v>2381</v>
      </c>
      <c r="E28589">
        <v>0</v>
      </c>
    </row>
    <row r="28590" spans="1:5" x14ac:dyDescent="0.3">
      <c r="A28590">
        <v>90250013</v>
      </c>
      <c r="B28590" t="s">
        <v>1606</v>
      </c>
      <c r="C28590" t="s">
        <v>8</v>
      </c>
      <c r="D28590" t="s">
        <v>2382</v>
      </c>
      <c r="E28590">
        <v>0</v>
      </c>
    </row>
    <row r="28591" spans="1:5" x14ac:dyDescent="0.3">
      <c r="A28591">
        <v>90250013</v>
      </c>
      <c r="B28591" t="s">
        <v>1606</v>
      </c>
      <c r="C28591" t="s">
        <v>8</v>
      </c>
      <c r="D28591" t="s">
        <v>2383</v>
      </c>
      <c r="E28591">
        <v>0</v>
      </c>
    </row>
    <row r="28592" spans="1:5" x14ac:dyDescent="0.3">
      <c r="A28592">
        <v>90250013</v>
      </c>
      <c r="B28592" t="s">
        <v>1606</v>
      </c>
      <c r="C28592" t="s">
        <v>8</v>
      </c>
      <c r="D28592" t="s">
        <v>2384</v>
      </c>
      <c r="E28592">
        <v>0</v>
      </c>
    </row>
    <row r="28593" spans="1:5" x14ac:dyDescent="0.3">
      <c r="A28593">
        <v>90250013</v>
      </c>
      <c r="B28593" t="s">
        <v>1606</v>
      </c>
      <c r="C28593" t="s">
        <v>8</v>
      </c>
      <c r="D28593" t="s">
        <v>2385</v>
      </c>
      <c r="E28593">
        <v>0</v>
      </c>
    </row>
    <row r="28594" spans="1:5" x14ac:dyDescent="0.3">
      <c r="A28594">
        <v>90250013</v>
      </c>
      <c r="B28594" t="s">
        <v>1606</v>
      </c>
      <c r="C28594" t="s">
        <v>8</v>
      </c>
      <c r="D28594" t="s">
        <v>2386</v>
      </c>
      <c r="E28594">
        <v>0</v>
      </c>
    </row>
    <row r="28595" spans="1:5" x14ac:dyDescent="0.3">
      <c r="A28595">
        <v>90250013</v>
      </c>
      <c r="B28595" t="s">
        <v>1606</v>
      </c>
      <c r="C28595" t="s">
        <v>8</v>
      </c>
      <c r="D28595" t="s">
        <v>2387</v>
      </c>
      <c r="E28595">
        <v>0</v>
      </c>
    </row>
    <row r="28596" spans="1:5" x14ac:dyDescent="0.3">
      <c r="A28596">
        <v>90250013</v>
      </c>
      <c r="B28596" t="s">
        <v>1606</v>
      </c>
      <c r="C28596" t="s">
        <v>8</v>
      </c>
      <c r="D28596" t="s">
        <v>2388</v>
      </c>
      <c r="E28596">
        <v>0</v>
      </c>
    </row>
    <row r="28597" spans="1:5" x14ac:dyDescent="0.3">
      <c r="A28597">
        <v>90250013</v>
      </c>
      <c r="B28597" t="s">
        <v>1606</v>
      </c>
      <c r="C28597" t="s">
        <v>8</v>
      </c>
      <c r="D28597" t="s">
        <v>2389</v>
      </c>
      <c r="E28597">
        <v>0</v>
      </c>
    </row>
    <row r="28598" spans="1:5" x14ac:dyDescent="0.3">
      <c r="A28598">
        <v>90250013</v>
      </c>
      <c r="B28598" t="s">
        <v>1606</v>
      </c>
      <c r="C28598" t="s">
        <v>8</v>
      </c>
      <c r="D28598" t="s">
        <v>2390</v>
      </c>
      <c r="E28598">
        <v>0</v>
      </c>
    </row>
    <row r="28599" spans="1:5" x14ac:dyDescent="0.3">
      <c r="A28599">
        <v>90250013</v>
      </c>
      <c r="B28599" t="s">
        <v>1606</v>
      </c>
      <c r="C28599" t="s">
        <v>8</v>
      </c>
      <c r="D28599" t="s">
        <v>2391</v>
      </c>
      <c r="E28599">
        <v>0</v>
      </c>
    </row>
    <row r="28600" spans="1:5" x14ac:dyDescent="0.3">
      <c r="A28600">
        <v>90250013</v>
      </c>
      <c r="B28600" t="s">
        <v>1606</v>
      </c>
      <c r="C28600" t="s">
        <v>8</v>
      </c>
      <c r="D28600" t="s">
        <v>2392</v>
      </c>
      <c r="E28600">
        <v>0</v>
      </c>
    </row>
    <row r="28601" spans="1:5" x14ac:dyDescent="0.3">
      <c r="A28601">
        <v>90250013</v>
      </c>
      <c r="B28601" t="s">
        <v>1606</v>
      </c>
      <c r="C28601" t="s">
        <v>8</v>
      </c>
      <c r="D28601" t="s">
        <v>2393</v>
      </c>
      <c r="E28601">
        <v>0</v>
      </c>
    </row>
    <row r="28602" spans="1:5" x14ac:dyDescent="0.3">
      <c r="A28602">
        <v>90250013</v>
      </c>
      <c r="B28602" t="s">
        <v>1606</v>
      </c>
      <c r="C28602" t="s">
        <v>8</v>
      </c>
      <c r="D28602" t="s">
        <v>2394</v>
      </c>
      <c r="E28602">
        <v>-3</v>
      </c>
    </row>
    <row r="28603" spans="1:5" x14ac:dyDescent="0.3">
      <c r="A28603">
        <v>90250013</v>
      </c>
      <c r="B28603" t="s">
        <v>1606</v>
      </c>
      <c r="C28603" t="s">
        <v>8</v>
      </c>
      <c r="D28603" t="s">
        <v>2395</v>
      </c>
      <c r="E28603">
        <v>0</v>
      </c>
    </row>
    <row r="28604" spans="1:5" x14ac:dyDescent="0.3">
      <c r="A28604">
        <v>90250013</v>
      </c>
      <c r="B28604" t="s">
        <v>1606</v>
      </c>
      <c r="C28604" t="s">
        <v>8</v>
      </c>
      <c r="D28604" t="s">
        <v>2396</v>
      </c>
      <c r="E28604">
        <v>0</v>
      </c>
    </row>
    <row r="28605" spans="1:5" x14ac:dyDescent="0.3">
      <c r="A28605">
        <v>90250013</v>
      </c>
      <c r="B28605" t="s">
        <v>1606</v>
      </c>
      <c r="C28605" t="s">
        <v>8</v>
      </c>
      <c r="D28605" t="s">
        <v>2397</v>
      </c>
      <c r="E28605">
        <v>-1</v>
      </c>
    </row>
    <row r="28606" spans="1:5" x14ac:dyDescent="0.3">
      <c r="A28606">
        <v>90250013</v>
      </c>
      <c r="B28606" t="s">
        <v>1606</v>
      </c>
      <c r="C28606" t="s">
        <v>8</v>
      </c>
      <c r="D28606" t="s">
        <v>2398</v>
      </c>
      <c r="E28606">
        <v>-3</v>
      </c>
    </row>
    <row r="28607" spans="1:5" x14ac:dyDescent="0.3">
      <c r="A28607">
        <v>90250013</v>
      </c>
      <c r="B28607" t="s">
        <v>1606</v>
      </c>
      <c r="C28607" t="s">
        <v>8</v>
      </c>
      <c r="D28607" t="s">
        <v>2399</v>
      </c>
      <c r="E28607">
        <v>0</v>
      </c>
    </row>
    <row r="28608" spans="1:5" x14ac:dyDescent="0.3">
      <c r="A28608">
        <v>90250013</v>
      </c>
      <c r="B28608" t="s">
        <v>1606</v>
      </c>
      <c r="C28608" t="s">
        <v>8</v>
      </c>
      <c r="D28608" t="s">
        <v>2400</v>
      </c>
      <c r="E28608">
        <v>0</v>
      </c>
    </row>
    <row r="28609" spans="1:5" x14ac:dyDescent="0.3">
      <c r="A28609">
        <v>90250013</v>
      </c>
      <c r="B28609" t="s">
        <v>1606</v>
      </c>
      <c r="C28609" t="s">
        <v>8</v>
      </c>
      <c r="D28609" t="s">
        <v>2401</v>
      </c>
      <c r="E28609">
        <v>-6</v>
      </c>
    </row>
    <row r="28610" spans="1:5" x14ac:dyDescent="0.3">
      <c r="A28610">
        <v>90250013</v>
      </c>
      <c r="B28610" t="s">
        <v>1606</v>
      </c>
      <c r="C28610" t="s">
        <v>8</v>
      </c>
      <c r="D28610" t="s">
        <v>2402</v>
      </c>
      <c r="E28610">
        <v>0</v>
      </c>
    </row>
    <row r="28611" spans="1:5" x14ac:dyDescent="0.3">
      <c r="A28611">
        <v>90250013</v>
      </c>
      <c r="B28611" t="s">
        <v>1606</v>
      </c>
      <c r="C28611" t="s">
        <v>8</v>
      </c>
      <c r="D28611" t="s">
        <v>2403</v>
      </c>
      <c r="E28611">
        <v>0</v>
      </c>
    </row>
    <row r="28612" spans="1:5" x14ac:dyDescent="0.3">
      <c r="A28612">
        <v>90250013</v>
      </c>
      <c r="B28612" t="s">
        <v>1606</v>
      </c>
      <c r="C28612" t="s">
        <v>8</v>
      </c>
      <c r="D28612" t="s">
        <v>2404</v>
      </c>
      <c r="E28612">
        <v>0</v>
      </c>
    </row>
    <row r="28613" spans="1:5" x14ac:dyDescent="0.3">
      <c r="A28613">
        <v>90250013</v>
      </c>
      <c r="B28613" t="s">
        <v>1606</v>
      </c>
      <c r="C28613" t="s">
        <v>8</v>
      </c>
      <c r="D28613" t="s">
        <v>2405</v>
      </c>
      <c r="E28613">
        <v>-2</v>
      </c>
    </row>
    <row r="28614" spans="1:5" x14ac:dyDescent="0.3">
      <c r="A28614">
        <v>90250013</v>
      </c>
      <c r="B28614" t="s">
        <v>1606</v>
      </c>
      <c r="C28614" t="s">
        <v>8</v>
      </c>
      <c r="D28614" t="s">
        <v>2406</v>
      </c>
      <c r="E28614">
        <v>0</v>
      </c>
    </row>
    <row r="28615" spans="1:5" x14ac:dyDescent="0.3">
      <c r="A28615">
        <v>90250013</v>
      </c>
      <c r="B28615" t="s">
        <v>1606</v>
      </c>
      <c r="C28615" t="s">
        <v>8</v>
      </c>
      <c r="D28615" t="s">
        <v>2407</v>
      </c>
      <c r="E28615">
        <v>0</v>
      </c>
    </row>
    <row r="28616" spans="1:5" x14ac:dyDescent="0.3">
      <c r="A28616">
        <v>90250013</v>
      </c>
      <c r="B28616" t="s">
        <v>1606</v>
      </c>
      <c r="C28616" t="s">
        <v>8</v>
      </c>
      <c r="D28616" t="s">
        <v>2408</v>
      </c>
      <c r="E28616">
        <v>0</v>
      </c>
    </row>
    <row r="28617" spans="1:5" x14ac:dyDescent="0.3">
      <c r="A28617">
        <v>90250013</v>
      </c>
      <c r="B28617" t="s">
        <v>1606</v>
      </c>
      <c r="C28617" t="s">
        <v>8</v>
      </c>
      <c r="D28617" t="s">
        <v>2409</v>
      </c>
      <c r="E28617">
        <v>0</v>
      </c>
    </row>
    <row r="28618" spans="1:5" x14ac:dyDescent="0.3">
      <c r="A28618">
        <v>90250013</v>
      </c>
      <c r="B28618" t="s">
        <v>1606</v>
      </c>
      <c r="C28618" t="s">
        <v>8</v>
      </c>
      <c r="D28618" t="s">
        <v>2410</v>
      </c>
      <c r="E28618">
        <v>0</v>
      </c>
    </row>
    <row r="28619" spans="1:5" x14ac:dyDescent="0.3">
      <c r="A28619">
        <v>90250013</v>
      </c>
      <c r="B28619" t="s">
        <v>1606</v>
      </c>
      <c r="C28619" t="s">
        <v>8</v>
      </c>
      <c r="D28619" t="s">
        <v>2411</v>
      </c>
      <c r="E28619">
        <v>0</v>
      </c>
    </row>
    <row r="28620" spans="1:5" x14ac:dyDescent="0.3">
      <c r="A28620">
        <v>90250013</v>
      </c>
      <c r="B28620" t="s">
        <v>1606</v>
      </c>
      <c r="C28620" t="s">
        <v>8</v>
      </c>
      <c r="D28620" t="s">
        <v>2412</v>
      </c>
      <c r="E28620">
        <v>0</v>
      </c>
    </row>
    <row r="28621" spans="1:5" x14ac:dyDescent="0.3">
      <c r="A28621">
        <v>90250013</v>
      </c>
      <c r="B28621" t="s">
        <v>1606</v>
      </c>
      <c r="C28621" t="s">
        <v>8</v>
      </c>
      <c r="D28621" t="s">
        <v>2413</v>
      </c>
      <c r="E28621">
        <v>0</v>
      </c>
    </row>
    <row r="28622" spans="1:5" x14ac:dyDescent="0.3">
      <c r="A28622">
        <v>54300001</v>
      </c>
      <c r="B28622" t="s">
        <v>1608</v>
      </c>
      <c r="C28622" t="s">
        <v>8</v>
      </c>
      <c r="D28622" t="s">
        <v>2378</v>
      </c>
      <c r="E28622">
        <v>0</v>
      </c>
    </row>
    <row r="28623" spans="1:5" x14ac:dyDescent="0.3">
      <c r="A28623">
        <v>54300001</v>
      </c>
      <c r="B28623" t="s">
        <v>1608</v>
      </c>
      <c r="C28623" t="s">
        <v>8</v>
      </c>
      <c r="D28623" t="s">
        <v>2379</v>
      </c>
      <c r="E28623">
        <v>0</v>
      </c>
    </row>
    <row r="28624" spans="1:5" x14ac:dyDescent="0.3">
      <c r="A28624">
        <v>54300001</v>
      </c>
      <c r="B28624" t="s">
        <v>1608</v>
      </c>
      <c r="C28624" t="s">
        <v>8</v>
      </c>
      <c r="D28624" t="s">
        <v>2380</v>
      </c>
      <c r="E28624">
        <v>-2</v>
      </c>
    </row>
    <row r="28625" spans="1:5" x14ac:dyDescent="0.3">
      <c r="A28625">
        <v>54300001</v>
      </c>
      <c r="B28625" t="s">
        <v>1608</v>
      </c>
      <c r="C28625" t="s">
        <v>8</v>
      </c>
      <c r="D28625" t="s">
        <v>2381</v>
      </c>
      <c r="E28625">
        <v>-2</v>
      </c>
    </row>
    <row r="28626" spans="1:5" x14ac:dyDescent="0.3">
      <c r="A28626">
        <v>54300001</v>
      </c>
      <c r="B28626" t="s">
        <v>1608</v>
      </c>
      <c r="C28626" t="s">
        <v>8</v>
      </c>
      <c r="D28626" t="s">
        <v>2382</v>
      </c>
      <c r="E28626">
        <v>0</v>
      </c>
    </row>
    <row r="28627" spans="1:5" x14ac:dyDescent="0.3">
      <c r="A28627">
        <v>54300001</v>
      </c>
      <c r="B28627" t="s">
        <v>1608</v>
      </c>
      <c r="C28627" t="s">
        <v>8</v>
      </c>
      <c r="D28627" t="s">
        <v>2383</v>
      </c>
      <c r="E28627">
        <v>0</v>
      </c>
    </row>
    <row r="28628" spans="1:5" x14ac:dyDescent="0.3">
      <c r="A28628">
        <v>54300001</v>
      </c>
      <c r="B28628" t="s">
        <v>1608</v>
      </c>
      <c r="C28628" t="s">
        <v>8</v>
      </c>
      <c r="D28628" t="s">
        <v>2384</v>
      </c>
      <c r="E28628">
        <v>-2</v>
      </c>
    </row>
    <row r="28629" spans="1:5" x14ac:dyDescent="0.3">
      <c r="A28629">
        <v>54300001</v>
      </c>
      <c r="B28629" t="s">
        <v>1608</v>
      </c>
      <c r="C28629" t="s">
        <v>8</v>
      </c>
      <c r="D28629" t="s">
        <v>2385</v>
      </c>
      <c r="E28629">
        <v>0</v>
      </c>
    </row>
    <row r="28630" spans="1:5" x14ac:dyDescent="0.3">
      <c r="A28630">
        <v>54300001</v>
      </c>
      <c r="B28630" t="s">
        <v>1608</v>
      </c>
      <c r="C28630" t="s">
        <v>8</v>
      </c>
      <c r="D28630" t="s">
        <v>2386</v>
      </c>
      <c r="E28630">
        <v>-1</v>
      </c>
    </row>
    <row r="28631" spans="1:5" x14ac:dyDescent="0.3">
      <c r="A28631">
        <v>54300001</v>
      </c>
      <c r="B28631" t="s">
        <v>1608</v>
      </c>
      <c r="C28631" t="s">
        <v>8</v>
      </c>
      <c r="D28631" t="s">
        <v>2387</v>
      </c>
      <c r="E28631">
        <v>0</v>
      </c>
    </row>
    <row r="28632" spans="1:5" x14ac:dyDescent="0.3">
      <c r="A28632">
        <v>54300001</v>
      </c>
      <c r="B28632" t="s">
        <v>1608</v>
      </c>
      <c r="C28632" t="s">
        <v>8</v>
      </c>
      <c r="D28632" t="s">
        <v>2388</v>
      </c>
      <c r="E28632">
        <v>0</v>
      </c>
    </row>
    <row r="28633" spans="1:5" x14ac:dyDescent="0.3">
      <c r="A28633">
        <v>54300001</v>
      </c>
      <c r="B28633" t="s">
        <v>1608</v>
      </c>
      <c r="C28633" t="s">
        <v>8</v>
      </c>
      <c r="D28633" t="s">
        <v>2389</v>
      </c>
      <c r="E28633">
        <v>-3</v>
      </c>
    </row>
    <row r="28634" spans="1:5" x14ac:dyDescent="0.3">
      <c r="A28634">
        <v>54300001</v>
      </c>
      <c r="B28634" t="s">
        <v>1608</v>
      </c>
      <c r="C28634" t="s">
        <v>8</v>
      </c>
      <c r="D28634" t="s">
        <v>2390</v>
      </c>
      <c r="E28634">
        <v>-1</v>
      </c>
    </row>
    <row r="28635" spans="1:5" x14ac:dyDescent="0.3">
      <c r="A28635">
        <v>54300001</v>
      </c>
      <c r="B28635" t="s">
        <v>1608</v>
      </c>
      <c r="C28635" t="s">
        <v>8</v>
      </c>
      <c r="D28635" t="s">
        <v>2391</v>
      </c>
      <c r="E28635">
        <v>-1</v>
      </c>
    </row>
    <row r="28636" spans="1:5" x14ac:dyDescent="0.3">
      <c r="A28636">
        <v>54300001</v>
      </c>
      <c r="B28636" t="s">
        <v>1608</v>
      </c>
      <c r="C28636" t="s">
        <v>8</v>
      </c>
      <c r="D28636" t="s">
        <v>2392</v>
      </c>
      <c r="E28636">
        <v>-1</v>
      </c>
    </row>
    <row r="28637" spans="1:5" x14ac:dyDescent="0.3">
      <c r="A28637">
        <v>54300001</v>
      </c>
      <c r="B28637" t="s">
        <v>1608</v>
      </c>
      <c r="C28637" t="s">
        <v>8</v>
      </c>
      <c r="D28637" t="s">
        <v>2393</v>
      </c>
      <c r="E28637">
        <v>-1</v>
      </c>
    </row>
    <row r="28638" spans="1:5" x14ac:dyDescent="0.3">
      <c r="A28638">
        <v>54300001</v>
      </c>
      <c r="B28638" t="s">
        <v>1608</v>
      </c>
      <c r="C28638" t="s">
        <v>8</v>
      </c>
      <c r="D28638" t="s">
        <v>2394</v>
      </c>
      <c r="E28638">
        <v>0</v>
      </c>
    </row>
    <row r="28639" spans="1:5" x14ac:dyDescent="0.3">
      <c r="A28639">
        <v>54300001</v>
      </c>
      <c r="B28639" t="s">
        <v>1608</v>
      </c>
      <c r="C28639" t="s">
        <v>8</v>
      </c>
      <c r="D28639" t="s">
        <v>2395</v>
      </c>
      <c r="E28639">
        <v>-1</v>
      </c>
    </row>
    <row r="28640" spans="1:5" x14ac:dyDescent="0.3">
      <c r="A28640">
        <v>54300001</v>
      </c>
      <c r="B28640" t="s">
        <v>1608</v>
      </c>
      <c r="C28640" t="s">
        <v>8</v>
      </c>
      <c r="D28640" t="s">
        <v>2396</v>
      </c>
      <c r="E28640">
        <v>0</v>
      </c>
    </row>
    <row r="28641" spans="1:5" x14ac:dyDescent="0.3">
      <c r="A28641">
        <v>54300001</v>
      </c>
      <c r="B28641" t="s">
        <v>1608</v>
      </c>
      <c r="C28641" t="s">
        <v>8</v>
      </c>
      <c r="D28641" t="s">
        <v>2397</v>
      </c>
      <c r="E28641">
        <v>-1</v>
      </c>
    </row>
    <row r="28642" spans="1:5" x14ac:dyDescent="0.3">
      <c r="A28642">
        <v>54300001</v>
      </c>
      <c r="B28642" t="s">
        <v>1608</v>
      </c>
      <c r="C28642" t="s">
        <v>8</v>
      </c>
      <c r="D28642" t="s">
        <v>2398</v>
      </c>
      <c r="E28642">
        <v>-3</v>
      </c>
    </row>
    <row r="28643" spans="1:5" x14ac:dyDescent="0.3">
      <c r="A28643">
        <v>54300001</v>
      </c>
      <c r="B28643" t="s">
        <v>1608</v>
      </c>
      <c r="C28643" t="s">
        <v>8</v>
      </c>
      <c r="D28643" t="s">
        <v>2399</v>
      </c>
      <c r="E28643">
        <v>0</v>
      </c>
    </row>
    <row r="28644" spans="1:5" x14ac:dyDescent="0.3">
      <c r="A28644">
        <v>54300001</v>
      </c>
      <c r="B28644" t="s">
        <v>1608</v>
      </c>
      <c r="C28644" t="s">
        <v>8</v>
      </c>
      <c r="D28644" t="s">
        <v>2400</v>
      </c>
      <c r="E28644">
        <v>-1</v>
      </c>
    </row>
    <row r="28645" spans="1:5" x14ac:dyDescent="0.3">
      <c r="A28645">
        <v>54300001</v>
      </c>
      <c r="B28645" t="s">
        <v>1608</v>
      </c>
      <c r="C28645" t="s">
        <v>8</v>
      </c>
      <c r="D28645" t="s">
        <v>2401</v>
      </c>
      <c r="E28645">
        <v>-2</v>
      </c>
    </row>
    <row r="28646" spans="1:5" x14ac:dyDescent="0.3">
      <c r="A28646">
        <v>54300001</v>
      </c>
      <c r="B28646" t="s">
        <v>1608</v>
      </c>
      <c r="C28646" t="s">
        <v>8</v>
      </c>
      <c r="D28646" t="s">
        <v>2402</v>
      </c>
      <c r="E28646">
        <v>-2</v>
      </c>
    </row>
    <row r="28647" spans="1:5" x14ac:dyDescent="0.3">
      <c r="A28647">
        <v>54300001</v>
      </c>
      <c r="B28647" t="s">
        <v>1608</v>
      </c>
      <c r="C28647" t="s">
        <v>8</v>
      </c>
      <c r="D28647" t="s">
        <v>2403</v>
      </c>
      <c r="E28647">
        <v>-1</v>
      </c>
    </row>
    <row r="28648" spans="1:5" x14ac:dyDescent="0.3">
      <c r="A28648">
        <v>54300001</v>
      </c>
      <c r="B28648" t="s">
        <v>1608</v>
      </c>
      <c r="C28648" t="s">
        <v>8</v>
      </c>
      <c r="D28648" t="s">
        <v>2404</v>
      </c>
      <c r="E28648">
        <v>0</v>
      </c>
    </row>
    <row r="28649" spans="1:5" x14ac:dyDescent="0.3">
      <c r="A28649">
        <v>54300001</v>
      </c>
      <c r="B28649" t="s">
        <v>1608</v>
      </c>
      <c r="C28649" t="s">
        <v>8</v>
      </c>
      <c r="D28649" t="s">
        <v>2405</v>
      </c>
      <c r="E28649">
        <v>-2</v>
      </c>
    </row>
    <row r="28650" spans="1:5" x14ac:dyDescent="0.3">
      <c r="A28650">
        <v>54300001</v>
      </c>
      <c r="B28650" t="s">
        <v>1608</v>
      </c>
      <c r="C28650" t="s">
        <v>8</v>
      </c>
      <c r="D28650" t="s">
        <v>2406</v>
      </c>
      <c r="E28650">
        <v>-2</v>
      </c>
    </row>
    <row r="28651" spans="1:5" x14ac:dyDescent="0.3">
      <c r="A28651">
        <v>54300001</v>
      </c>
      <c r="B28651" t="s">
        <v>1608</v>
      </c>
      <c r="C28651" t="s">
        <v>8</v>
      </c>
      <c r="D28651" t="s">
        <v>2407</v>
      </c>
      <c r="E28651">
        <v>-2</v>
      </c>
    </row>
    <row r="28652" spans="1:5" x14ac:dyDescent="0.3">
      <c r="A28652">
        <v>54300001</v>
      </c>
      <c r="B28652" t="s">
        <v>1608</v>
      </c>
      <c r="C28652" t="s">
        <v>8</v>
      </c>
      <c r="D28652" t="s">
        <v>2408</v>
      </c>
      <c r="E28652">
        <v>0</v>
      </c>
    </row>
    <row r="28653" spans="1:5" x14ac:dyDescent="0.3">
      <c r="A28653">
        <v>54300001</v>
      </c>
      <c r="B28653" t="s">
        <v>1608</v>
      </c>
      <c r="C28653" t="s">
        <v>8</v>
      </c>
      <c r="D28653" t="s">
        <v>2409</v>
      </c>
      <c r="E28653">
        <v>0</v>
      </c>
    </row>
    <row r="28654" spans="1:5" x14ac:dyDescent="0.3">
      <c r="A28654">
        <v>54300001</v>
      </c>
      <c r="B28654" t="s">
        <v>1608</v>
      </c>
      <c r="C28654" t="s">
        <v>8</v>
      </c>
      <c r="D28654" t="s">
        <v>2410</v>
      </c>
      <c r="E28654">
        <v>-1</v>
      </c>
    </row>
    <row r="28655" spans="1:5" x14ac:dyDescent="0.3">
      <c r="A28655">
        <v>54300001</v>
      </c>
      <c r="B28655" t="s">
        <v>1608</v>
      </c>
      <c r="C28655" t="s">
        <v>8</v>
      </c>
      <c r="D28655" t="s">
        <v>2411</v>
      </c>
      <c r="E28655">
        <v>-1</v>
      </c>
    </row>
    <row r="28656" spans="1:5" x14ac:dyDescent="0.3">
      <c r="A28656">
        <v>54300001</v>
      </c>
      <c r="B28656" t="s">
        <v>1608</v>
      </c>
      <c r="C28656" t="s">
        <v>8</v>
      </c>
      <c r="D28656" t="s">
        <v>2412</v>
      </c>
      <c r="E28656">
        <v>0</v>
      </c>
    </row>
    <row r="28657" spans="1:5" x14ac:dyDescent="0.3">
      <c r="A28657">
        <v>54300001</v>
      </c>
      <c r="B28657" t="s">
        <v>1608</v>
      </c>
      <c r="C28657" t="s">
        <v>8</v>
      </c>
      <c r="D28657" t="s">
        <v>2413</v>
      </c>
      <c r="E28657">
        <v>0</v>
      </c>
    </row>
    <row r="28658" spans="1:5" x14ac:dyDescent="0.3">
      <c r="A28658">
        <v>71130003</v>
      </c>
      <c r="B28658" t="s">
        <v>1610</v>
      </c>
      <c r="C28658" t="s">
        <v>130</v>
      </c>
      <c r="D28658" t="s">
        <v>2378</v>
      </c>
      <c r="E28658">
        <v>0</v>
      </c>
    </row>
    <row r="28659" spans="1:5" x14ac:dyDescent="0.3">
      <c r="A28659">
        <v>71130003</v>
      </c>
      <c r="B28659" t="s">
        <v>1610</v>
      </c>
      <c r="C28659" t="s">
        <v>130</v>
      </c>
      <c r="D28659" t="s">
        <v>2379</v>
      </c>
      <c r="E28659">
        <v>0</v>
      </c>
    </row>
    <row r="28660" spans="1:5" x14ac:dyDescent="0.3">
      <c r="A28660">
        <v>71130003</v>
      </c>
      <c r="B28660" t="s">
        <v>1610</v>
      </c>
      <c r="C28660" t="s">
        <v>130</v>
      </c>
      <c r="D28660" t="s">
        <v>2380</v>
      </c>
      <c r="E28660">
        <v>0</v>
      </c>
    </row>
    <row r="28661" spans="1:5" x14ac:dyDescent="0.3">
      <c r="A28661">
        <v>71130003</v>
      </c>
      <c r="B28661" t="s">
        <v>1610</v>
      </c>
      <c r="C28661" t="s">
        <v>130</v>
      </c>
      <c r="D28661" t="s">
        <v>2381</v>
      </c>
      <c r="E28661">
        <v>0</v>
      </c>
    </row>
    <row r="28662" spans="1:5" x14ac:dyDescent="0.3">
      <c r="A28662">
        <v>71130003</v>
      </c>
      <c r="B28662" t="s">
        <v>1610</v>
      </c>
      <c r="C28662" t="s">
        <v>130</v>
      </c>
      <c r="D28662" t="s">
        <v>2382</v>
      </c>
      <c r="E28662">
        <v>0</v>
      </c>
    </row>
    <row r="28663" spans="1:5" x14ac:dyDescent="0.3">
      <c r="A28663">
        <v>71130003</v>
      </c>
      <c r="B28663" t="s">
        <v>1610</v>
      </c>
      <c r="C28663" t="s">
        <v>130</v>
      </c>
      <c r="D28663" t="s">
        <v>2383</v>
      </c>
      <c r="E28663">
        <v>-12</v>
      </c>
    </row>
    <row r="28664" spans="1:5" x14ac:dyDescent="0.3">
      <c r="A28664">
        <v>71130003</v>
      </c>
      <c r="B28664" t="s">
        <v>1610</v>
      </c>
      <c r="C28664" t="s">
        <v>130</v>
      </c>
      <c r="D28664" t="s">
        <v>2384</v>
      </c>
      <c r="E28664">
        <v>0</v>
      </c>
    </row>
    <row r="28665" spans="1:5" x14ac:dyDescent="0.3">
      <c r="A28665">
        <v>71130003</v>
      </c>
      <c r="B28665" t="s">
        <v>1610</v>
      </c>
      <c r="C28665" t="s">
        <v>130</v>
      </c>
      <c r="D28665" t="s">
        <v>2385</v>
      </c>
      <c r="E28665">
        <v>0</v>
      </c>
    </row>
    <row r="28666" spans="1:5" x14ac:dyDescent="0.3">
      <c r="A28666">
        <v>71130003</v>
      </c>
      <c r="B28666" t="s">
        <v>1610</v>
      </c>
      <c r="C28666" t="s">
        <v>130</v>
      </c>
      <c r="D28666" t="s">
        <v>2386</v>
      </c>
      <c r="E28666">
        <v>0</v>
      </c>
    </row>
    <row r="28667" spans="1:5" x14ac:dyDescent="0.3">
      <c r="A28667">
        <v>71130003</v>
      </c>
      <c r="B28667" t="s">
        <v>1610</v>
      </c>
      <c r="C28667" t="s">
        <v>130</v>
      </c>
      <c r="D28667" t="s">
        <v>2387</v>
      </c>
      <c r="E28667">
        <v>0</v>
      </c>
    </row>
    <row r="28668" spans="1:5" x14ac:dyDescent="0.3">
      <c r="A28668">
        <v>71130003</v>
      </c>
      <c r="B28668" t="s">
        <v>1610</v>
      </c>
      <c r="C28668" t="s">
        <v>130</v>
      </c>
      <c r="D28668" t="s">
        <v>2388</v>
      </c>
      <c r="E28668">
        <v>0</v>
      </c>
    </row>
    <row r="28669" spans="1:5" x14ac:dyDescent="0.3">
      <c r="A28669">
        <v>71130003</v>
      </c>
      <c r="B28669" t="s">
        <v>1610</v>
      </c>
      <c r="C28669" t="s">
        <v>130</v>
      </c>
      <c r="D28669" t="s">
        <v>2389</v>
      </c>
      <c r="E28669">
        <v>0</v>
      </c>
    </row>
    <row r="28670" spans="1:5" x14ac:dyDescent="0.3">
      <c r="A28670">
        <v>71130003</v>
      </c>
      <c r="B28670" t="s">
        <v>1610</v>
      </c>
      <c r="C28670" t="s">
        <v>130</v>
      </c>
      <c r="D28670" t="s">
        <v>2390</v>
      </c>
      <c r="E28670">
        <v>0</v>
      </c>
    </row>
    <row r="28671" spans="1:5" x14ac:dyDescent="0.3">
      <c r="A28671">
        <v>71130003</v>
      </c>
      <c r="B28671" t="s">
        <v>1610</v>
      </c>
      <c r="C28671" t="s">
        <v>130</v>
      </c>
      <c r="D28671" t="s">
        <v>2391</v>
      </c>
      <c r="E28671">
        <v>0</v>
      </c>
    </row>
    <row r="28672" spans="1:5" x14ac:dyDescent="0.3">
      <c r="A28672">
        <v>71130003</v>
      </c>
      <c r="B28672" t="s">
        <v>1610</v>
      </c>
      <c r="C28672" t="s">
        <v>130</v>
      </c>
      <c r="D28672" t="s">
        <v>2392</v>
      </c>
      <c r="E28672">
        <v>0</v>
      </c>
    </row>
    <row r="28673" spans="1:5" x14ac:dyDescent="0.3">
      <c r="A28673">
        <v>71130003</v>
      </c>
      <c r="B28673" t="s">
        <v>1610</v>
      </c>
      <c r="C28673" t="s">
        <v>130</v>
      </c>
      <c r="D28673" t="s">
        <v>2393</v>
      </c>
      <c r="E28673">
        <v>0</v>
      </c>
    </row>
    <row r="28674" spans="1:5" x14ac:dyDescent="0.3">
      <c r="A28674">
        <v>71130003</v>
      </c>
      <c r="B28674" t="s">
        <v>1610</v>
      </c>
      <c r="C28674" t="s">
        <v>130</v>
      </c>
      <c r="D28674" t="s">
        <v>2394</v>
      </c>
      <c r="E28674">
        <v>0</v>
      </c>
    </row>
    <row r="28675" spans="1:5" x14ac:dyDescent="0.3">
      <c r="A28675">
        <v>71130003</v>
      </c>
      <c r="B28675" t="s">
        <v>1610</v>
      </c>
      <c r="C28675" t="s">
        <v>130</v>
      </c>
      <c r="D28675" t="s">
        <v>2395</v>
      </c>
      <c r="E28675">
        <v>0</v>
      </c>
    </row>
    <row r="28676" spans="1:5" x14ac:dyDescent="0.3">
      <c r="A28676">
        <v>71130003</v>
      </c>
      <c r="B28676" t="s">
        <v>1610</v>
      </c>
      <c r="C28676" t="s">
        <v>130</v>
      </c>
      <c r="D28676" t="s">
        <v>2396</v>
      </c>
      <c r="E28676">
        <v>0</v>
      </c>
    </row>
    <row r="28677" spans="1:5" x14ac:dyDescent="0.3">
      <c r="A28677">
        <v>71130003</v>
      </c>
      <c r="B28677" t="s">
        <v>1610</v>
      </c>
      <c r="C28677" t="s">
        <v>130</v>
      </c>
      <c r="D28677" t="s">
        <v>2397</v>
      </c>
      <c r="E28677">
        <v>0</v>
      </c>
    </row>
    <row r="28678" spans="1:5" x14ac:dyDescent="0.3">
      <c r="A28678">
        <v>71130003</v>
      </c>
      <c r="B28678" t="s">
        <v>1610</v>
      </c>
      <c r="C28678" t="s">
        <v>130</v>
      </c>
      <c r="D28678" t="s">
        <v>2398</v>
      </c>
      <c r="E28678">
        <v>0</v>
      </c>
    </row>
    <row r="28679" spans="1:5" x14ac:dyDescent="0.3">
      <c r="A28679">
        <v>71130003</v>
      </c>
      <c r="B28679" t="s">
        <v>1610</v>
      </c>
      <c r="C28679" t="s">
        <v>130</v>
      </c>
      <c r="D28679" t="s">
        <v>2399</v>
      </c>
      <c r="E28679">
        <v>0</v>
      </c>
    </row>
    <row r="28680" spans="1:5" x14ac:dyDescent="0.3">
      <c r="A28680">
        <v>71130003</v>
      </c>
      <c r="B28680" t="s">
        <v>1610</v>
      </c>
      <c r="C28680" t="s">
        <v>130</v>
      </c>
      <c r="D28680" t="s">
        <v>2400</v>
      </c>
      <c r="E28680">
        <v>0</v>
      </c>
    </row>
    <row r="28681" spans="1:5" x14ac:dyDescent="0.3">
      <c r="A28681">
        <v>71130003</v>
      </c>
      <c r="B28681" t="s">
        <v>1610</v>
      </c>
      <c r="C28681" t="s">
        <v>130</v>
      </c>
      <c r="D28681" t="s">
        <v>2401</v>
      </c>
      <c r="E28681">
        <v>0</v>
      </c>
    </row>
    <row r="28682" spans="1:5" x14ac:dyDescent="0.3">
      <c r="A28682">
        <v>71130003</v>
      </c>
      <c r="B28682" t="s">
        <v>1610</v>
      </c>
      <c r="C28682" t="s">
        <v>130</v>
      </c>
      <c r="D28682" t="s">
        <v>2402</v>
      </c>
      <c r="E28682">
        <v>0</v>
      </c>
    </row>
    <row r="28683" spans="1:5" x14ac:dyDescent="0.3">
      <c r="A28683">
        <v>71130003</v>
      </c>
      <c r="B28683" t="s">
        <v>1610</v>
      </c>
      <c r="C28683" t="s">
        <v>130</v>
      </c>
      <c r="D28683" t="s">
        <v>2403</v>
      </c>
      <c r="E28683">
        <v>0</v>
      </c>
    </row>
    <row r="28684" spans="1:5" x14ac:dyDescent="0.3">
      <c r="A28684">
        <v>71130003</v>
      </c>
      <c r="B28684" t="s">
        <v>1610</v>
      </c>
      <c r="C28684" t="s">
        <v>130</v>
      </c>
      <c r="D28684" t="s">
        <v>2404</v>
      </c>
      <c r="E28684">
        <v>0</v>
      </c>
    </row>
    <row r="28685" spans="1:5" x14ac:dyDescent="0.3">
      <c r="A28685">
        <v>71130003</v>
      </c>
      <c r="B28685" t="s">
        <v>1610</v>
      </c>
      <c r="C28685" t="s">
        <v>130</v>
      </c>
      <c r="D28685" t="s">
        <v>2405</v>
      </c>
      <c r="E28685">
        <v>0</v>
      </c>
    </row>
    <row r="28686" spans="1:5" x14ac:dyDescent="0.3">
      <c r="A28686">
        <v>71130003</v>
      </c>
      <c r="B28686" t="s">
        <v>1610</v>
      </c>
      <c r="C28686" t="s">
        <v>130</v>
      </c>
      <c r="D28686" t="s">
        <v>2406</v>
      </c>
      <c r="E28686">
        <v>0</v>
      </c>
    </row>
    <row r="28687" spans="1:5" x14ac:dyDescent="0.3">
      <c r="A28687">
        <v>71130003</v>
      </c>
      <c r="B28687" t="s">
        <v>1610</v>
      </c>
      <c r="C28687" t="s">
        <v>130</v>
      </c>
      <c r="D28687" t="s">
        <v>2407</v>
      </c>
      <c r="E28687">
        <v>0</v>
      </c>
    </row>
    <row r="28688" spans="1:5" x14ac:dyDescent="0.3">
      <c r="A28688">
        <v>71130003</v>
      </c>
      <c r="B28688" t="s">
        <v>1610</v>
      </c>
      <c r="C28688" t="s">
        <v>130</v>
      </c>
      <c r="D28688" t="s">
        <v>2408</v>
      </c>
      <c r="E28688">
        <v>0</v>
      </c>
    </row>
    <row r="28689" spans="1:5" x14ac:dyDescent="0.3">
      <c r="A28689">
        <v>71130003</v>
      </c>
      <c r="B28689" t="s">
        <v>1610</v>
      </c>
      <c r="C28689" t="s">
        <v>130</v>
      </c>
      <c r="D28689" t="s">
        <v>2409</v>
      </c>
      <c r="E28689">
        <v>0</v>
      </c>
    </row>
    <row r="28690" spans="1:5" x14ac:dyDescent="0.3">
      <c r="A28690">
        <v>71130003</v>
      </c>
      <c r="B28690" t="s">
        <v>1610</v>
      </c>
      <c r="C28690" t="s">
        <v>130</v>
      </c>
      <c r="D28690" t="s">
        <v>2410</v>
      </c>
      <c r="E28690">
        <v>0</v>
      </c>
    </row>
    <row r="28691" spans="1:5" x14ac:dyDescent="0.3">
      <c r="A28691">
        <v>71130003</v>
      </c>
      <c r="B28691" t="s">
        <v>1610</v>
      </c>
      <c r="C28691" t="s">
        <v>130</v>
      </c>
      <c r="D28691" t="s">
        <v>2411</v>
      </c>
      <c r="E28691">
        <v>-4</v>
      </c>
    </row>
    <row r="28692" spans="1:5" x14ac:dyDescent="0.3">
      <c r="A28692">
        <v>71130003</v>
      </c>
      <c r="B28692" t="s">
        <v>1610</v>
      </c>
      <c r="C28692" t="s">
        <v>130</v>
      </c>
      <c r="D28692" t="s">
        <v>2412</v>
      </c>
      <c r="E28692">
        <v>-4</v>
      </c>
    </row>
    <row r="28693" spans="1:5" x14ac:dyDescent="0.3">
      <c r="A28693">
        <v>71130003</v>
      </c>
      <c r="B28693" t="s">
        <v>1610</v>
      </c>
      <c r="C28693" t="s">
        <v>130</v>
      </c>
      <c r="D28693" t="s">
        <v>2413</v>
      </c>
      <c r="E28693">
        <v>0</v>
      </c>
    </row>
    <row r="28694" spans="1:5" x14ac:dyDescent="0.3">
      <c r="A28694">
        <v>42100002</v>
      </c>
      <c r="B28694" t="s">
        <v>1612</v>
      </c>
      <c r="C28694" t="s">
        <v>8</v>
      </c>
      <c r="D28694" t="s">
        <v>2378</v>
      </c>
      <c r="E28694">
        <v>0</v>
      </c>
    </row>
    <row r="28695" spans="1:5" x14ac:dyDescent="0.3">
      <c r="A28695">
        <v>42100002</v>
      </c>
      <c r="B28695" t="s">
        <v>1612</v>
      </c>
      <c r="C28695" t="s">
        <v>8</v>
      </c>
      <c r="D28695" t="s">
        <v>2379</v>
      </c>
      <c r="E28695">
        <v>0</v>
      </c>
    </row>
    <row r="28696" spans="1:5" x14ac:dyDescent="0.3">
      <c r="A28696">
        <v>42100002</v>
      </c>
      <c r="B28696" t="s">
        <v>1612</v>
      </c>
      <c r="C28696" t="s">
        <v>8</v>
      </c>
      <c r="D28696" t="s">
        <v>2380</v>
      </c>
      <c r="E28696">
        <v>0</v>
      </c>
    </row>
    <row r="28697" spans="1:5" x14ac:dyDescent="0.3">
      <c r="A28697">
        <v>42100002</v>
      </c>
      <c r="B28697" t="s">
        <v>1612</v>
      </c>
      <c r="C28697" t="s">
        <v>8</v>
      </c>
      <c r="D28697" t="s">
        <v>2381</v>
      </c>
      <c r="E28697">
        <v>0</v>
      </c>
    </row>
    <row r="28698" spans="1:5" x14ac:dyDescent="0.3">
      <c r="A28698">
        <v>42100002</v>
      </c>
      <c r="B28698" t="s">
        <v>1612</v>
      </c>
      <c r="C28698" t="s">
        <v>8</v>
      </c>
      <c r="D28698" t="s">
        <v>2382</v>
      </c>
      <c r="E28698">
        <v>0</v>
      </c>
    </row>
    <row r="28699" spans="1:5" x14ac:dyDescent="0.3">
      <c r="A28699">
        <v>42100002</v>
      </c>
      <c r="B28699" t="s">
        <v>1612</v>
      </c>
      <c r="C28699" t="s">
        <v>8</v>
      </c>
      <c r="D28699" t="s">
        <v>2383</v>
      </c>
      <c r="E28699">
        <v>0</v>
      </c>
    </row>
    <row r="28700" spans="1:5" x14ac:dyDescent="0.3">
      <c r="A28700">
        <v>42100002</v>
      </c>
      <c r="B28700" t="s">
        <v>1612</v>
      </c>
      <c r="C28700" t="s">
        <v>8</v>
      </c>
      <c r="D28700" t="s">
        <v>2384</v>
      </c>
      <c r="E28700">
        <v>0</v>
      </c>
    </row>
    <row r="28701" spans="1:5" x14ac:dyDescent="0.3">
      <c r="A28701">
        <v>42100002</v>
      </c>
      <c r="B28701" t="s">
        <v>1612</v>
      </c>
      <c r="C28701" t="s">
        <v>8</v>
      </c>
      <c r="D28701" t="s">
        <v>2385</v>
      </c>
      <c r="E28701">
        <v>-1</v>
      </c>
    </row>
    <row r="28702" spans="1:5" x14ac:dyDescent="0.3">
      <c r="A28702">
        <v>42100002</v>
      </c>
      <c r="B28702" t="s">
        <v>1612</v>
      </c>
      <c r="C28702" t="s">
        <v>8</v>
      </c>
      <c r="D28702" t="s">
        <v>2386</v>
      </c>
      <c r="E28702">
        <v>0</v>
      </c>
    </row>
    <row r="28703" spans="1:5" x14ac:dyDescent="0.3">
      <c r="A28703">
        <v>42100002</v>
      </c>
      <c r="B28703" t="s">
        <v>1612</v>
      </c>
      <c r="C28703" t="s">
        <v>8</v>
      </c>
      <c r="D28703" t="s">
        <v>2387</v>
      </c>
      <c r="E28703">
        <v>0</v>
      </c>
    </row>
    <row r="28704" spans="1:5" x14ac:dyDescent="0.3">
      <c r="A28704">
        <v>42100002</v>
      </c>
      <c r="B28704" t="s">
        <v>1612</v>
      </c>
      <c r="C28704" t="s">
        <v>8</v>
      </c>
      <c r="D28704" t="s">
        <v>2388</v>
      </c>
      <c r="E28704">
        <v>0</v>
      </c>
    </row>
    <row r="28705" spans="1:5" x14ac:dyDescent="0.3">
      <c r="A28705">
        <v>42100002</v>
      </c>
      <c r="B28705" t="s">
        <v>1612</v>
      </c>
      <c r="C28705" t="s">
        <v>8</v>
      </c>
      <c r="D28705" t="s">
        <v>2389</v>
      </c>
      <c r="E28705">
        <v>0</v>
      </c>
    </row>
    <row r="28706" spans="1:5" x14ac:dyDescent="0.3">
      <c r="A28706">
        <v>42100002</v>
      </c>
      <c r="B28706" t="s">
        <v>1612</v>
      </c>
      <c r="C28706" t="s">
        <v>8</v>
      </c>
      <c r="D28706" t="s">
        <v>2390</v>
      </c>
      <c r="E28706">
        <v>-2</v>
      </c>
    </row>
    <row r="28707" spans="1:5" x14ac:dyDescent="0.3">
      <c r="A28707">
        <v>42100002</v>
      </c>
      <c r="B28707" t="s">
        <v>1612</v>
      </c>
      <c r="C28707" t="s">
        <v>8</v>
      </c>
      <c r="D28707" t="s">
        <v>2391</v>
      </c>
      <c r="E28707">
        <v>0</v>
      </c>
    </row>
    <row r="28708" spans="1:5" x14ac:dyDescent="0.3">
      <c r="A28708">
        <v>42100002</v>
      </c>
      <c r="B28708" t="s">
        <v>1612</v>
      </c>
      <c r="C28708" t="s">
        <v>8</v>
      </c>
      <c r="D28708" t="s">
        <v>2392</v>
      </c>
      <c r="E28708">
        <v>-1</v>
      </c>
    </row>
    <row r="28709" spans="1:5" x14ac:dyDescent="0.3">
      <c r="A28709">
        <v>42100002</v>
      </c>
      <c r="B28709" t="s">
        <v>1612</v>
      </c>
      <c r="C28709" t="s">
        <v>8</v>
      </c>
      <c r="D28709" t="s">
        <v>2393</v>
      </c>
      <c r="E28709">
        <v>0</v>
      </c>
    </row>
    <row r="28710" spans="1:5" x14ac:dyDescent="0.3">
      <c r="A28710">
        <v>42100002</v>
      </c>
      <c r="B28710" t="s">
        <v>1612</v>
      </c>
      <c r="C28710" t="s">
        <v>8</v>
      </c>
      <c r="D28710" t="s">
        <v>2394</v>
      </c>
      <c r="E28710">
        <v>0</v>
      </c>
    </row>
    <row r="28711" spans="1:5" x14ac:dyDescent="0.3">
      <c r="A28711">
        <v>42100002</v>
      </c>
      <c r="B28711" t="s">
        <v>1612</v>
      </c>
      <c r="C28711" t="s">
        <v>8</v>
      </c>
      <c r="D28711" t="s">
        <v>2395</v>
      </c>
      <c r="E28711">
        <v>0</v>
      </c>
    </row>
    <row r="28712" spans="1:5" x14ac:dyDescent="0.3">
      <c r="A28712">
        <v>42100002</v>
      </c>
      <c r="B28712" t="s">
        <v>1612</v>
      </c>
      <c r="C28712" t="s">
        <v>8</v>
      </c>
      <c r="D28712" t="s">
        <v>2396</v>
      </c>
      <c r="E28712">
        <v>0</v>
      </c>
    </row>
    <row r="28713" spans="1:5" x14ac:dyDescent="0.3">
      <c r="A28713">
        <v>42100002</v>
      </c>
      <c r="B28713" t="s">
        <v>1612</v>
      </c>
      <c r="C28713" t="s">
        <v>8</v>
      </c>
      <c r="D28713" t="s">
        <v>2397</v>
      </c>
      <c r="E28713">
        <v>0</v>
      </c>
    </row>
    <row r="28714" spans="1:5" x14ac:dyDescent="0.3">
      <c r="A28714">
        <v>42100002</v>
      </c>
      <c r="B28714" t="s">
        <v>1612</v>
      </c>
      <c r="C28714" t="s">
        <v>8</v>
      </c>
      <c r="D28714" t="s">
        <v>2398</v>
      </c>
      <c r="E28714">
        <v>0</v>
      </c>
    </row>
    <row r="28715" spans="1:5" x14ac:dyDescent="0.3">
      <c r="A28715">
        <v>42100002</v>
      </c>
      <c r="B28715" t="s">
        <v>1612</v>
      </c>
      <c r="C28715" t="s">
        <v>8</v>
      </c>
      <c r="D28715" t="s">
        <v>2399</v>
      </c>
      <c r="E28715">
        <v>0</v>
      </c>
    </row>
    <row r="28716" spans="1:5" x14ac:dyDescent="0.3">
      <c r="A28716">
        <v>42100002</v>
      </c>
      <c r="B28716" t="s">
        <v>1612</v>
      </c>
      <c r="C28716" t="s">
        <v>8</v>
      </c>
      <c r="D28716" t="s">
        <v>2400</v>
      </c>
      <c r="E28716">
        <v>0</v>
      </c>
    </row>
    <row r="28717" spans="1:5" x14ac:dyDescent="0.3">
      <c r="A28717">
        <v>42100002</v>
      </c>
      <c r="B28717" t="s">
        <v>1612</v>
      </c>
      <c r="C28717" t="s">
        <v>8</v>
      </c>
      <c r="D28717" t="s">
        <v>2401</v>
      </c>
      <c r="E28717">
        <v>-3</v>
      </c>
    </row>
    <row r="28718" spans="1:5" x14ac:dyDescent="0.3">
      <c r="A28718">
        <v>42100002</v>
      </c>
      <c r="B28718" t="s">
        <v>1612</v>
      </c>
      <c r="C28718" t="s">
        <v>8</v>
      </c>
      <c r="D28718" t="s">
        <v>2402</v>
      </c>
      <c r="E28718">
        <v>0</v>
      </c>
    </row>
    <row r="28719" spans="1:5" x14ac:dyDescent="0.3">
      <c r="A28719">
        <v>42100002</v>
      </c>
      <c r="B28719" t="s">
        <v>1612</v>
      </c>
      <c r="C28719" t="s">
        <v>8</v>
      </c>
      <c r="D28719" t="s">
        <v>2403</v>
      </c>
      <c r="E28719">
        <v>-2</v>
      </c>
    </row>
    <row r="28720" spans="1:5" x14ac:dyDescent="0.3">
      <c r="A28720">
        <v>42100002</v>
      </c>
      <c r="B28720" t="s">
        <v>1612</v>
      </c>
      <c r="C28720" t="s">
        <v>8</v>
      </c>
      <c r="D28720" t="s">
        <v>2404</v>
      </c>
      <c r="E28720">
        <v>0</v>
      </c>
    </row>
    <row r="28721" spans="1:5" x14ac:dyDescent="0.3">
      <c r="A28721">
        <v>42100002</v>
      </c>
      <c r="B28721" t="s">
        <v>1612</v>
      </c>
      <c r="C28721" t="s">
        <v>8</v>
      </c>
      <c r="D28721" t="s">
        <v>2405</v>
      </c>
      <c r="E28721">
        <v>0</v>
      </c>
    </row>
    <row r="28722" spans="1:5" x14ac:dyDescent="0.3">
      <c r="A28722">
        <v>42100002</v>
      </c>
      <c r="B28722" t="s">
        <v>1612</v>
      </c>
      <c r="C28722" t="s">
        <v>8</v>
      </c>
      <c r="D28722" t="s">
        <v>2406</v>
      </c>
      <c r="E28722">
        <v>-1</v>
      </c>
    </row>
    <row r="28723" spans="1:5" x14ac:dyDescent="0.3">
      <c r="A28723">
        <v>42100002</v>
      </c>
      <c r="B28723" t="s">
        <v>1612</v>
      </c>
      <c r="C28723" t="s">
        <v>8</v>
      </c>
      <c r="D28723" t="s">
        <v>2407</v>
      </c>
      <c r="E28723">
        <v>0</v>
      </c>
    </row>
    <row r="28724" spans="1:5" x14ac:dyDescent="0.3">
      <c r="A28724">
        <v>42100002</v>
      </c>
      <c r="B28724" t="s">
        <v>1612</v>
      </c>
      <c r="C28724" t="s">
        <v>8</v>
      </c>
      <c r="D28724" t="s">
        <v>2408</v>
      </c>
      <c r="E28724">
        <v>0</v>
      </c>
    </row>
    <row r="28725" spans="1:5" x14ac:dyDescent="0.3">
      <c r="A28725">
        <v>42100002</v>
      </c>
      <c r="B28725" t="s">
        <v>1612</v>
      </c>
      <c r="C28725" t="s">
        <v>8</v>
      </c>
      <c r="D28725" t="s">
        <v>2409</v>
      </c>
      <c r="E28725">
        <v>0</v>
      </c>
    </row>
    <row r="28726" spans="1:5" x14ac:dyDescent="0.3">
      <c r="A28726">
        <v>42100002</v>
      </c>
      <c r="B28726" t="s">
        <v>1612</v>
      </c>
      <c r="C28726" t="s">
        <v>8</v>
      </c>
      <c r="D28726" t="s">
        <v>2410</v>
      </c>
      <c r="E28726">
        <v>-2</v>
      </c>
    </row>
    <row r="28727" spans="1:5" x14ac:dyDescent="0.3">
      <c r="A28727">
        <v>42100002</v>
      </c>
      <c r="B28727" t="s">
        <v>1612</v>
      </c>
      <c r="C28727" t="s">
        <v>8</v>
      </c>
      <c r="D28727" t="s">
        <v>2411</v>
      </c>
      <c r="E28727">
        <v>0</v>
      </c>
    </row>
    <row r="28728" spans="1:5" x14ac:dyDescent="0.3">
      <c r="A28728">
        <v>42100002</v>
      </c>
      <c r="B28728" t="s">
        <v>1612</v>
      </c>
      <c r="C28728" t="s">
        <v>8</v>
      </c>
      <c r="D28728" t="s">
        <v>2412</v>
      </c>
      <c r="E28728">
        <v>0</v>
      </c>
    </row>
    <row r="28729" spans="1:5" x14ac:dyDescent="0.3">
      <c r="A28729">
        <v>42100002</v>
      </c>
      <c r="B28729" t="s">
        <v>1612</v>
      </c>
      <c r="C28729" t="s">
        <v>8</v>
      </c>
      <c r="D28729" t="s">
        <v>2413</v>
      </c>
      <c r="E28729">
        <v>0</v>
      </c>
    </row>
    <row r="28730" spans="1:5" x14ac:dyDescent="0.3">
      <c r="A28730">
        <v>60510092</v>
      </c>
      <c r="B28730" t="s">
        <v>1614</v>
      </c>
      <c r="C28730" t="s">
        <v>8</v>
      </c>
      <c r="D28730" t="s">
        <v>2378</v>
      </c>
      <c r="E28730">
        <v>0</v>
      </c>
    </row>
    <row r="28731" spans="1:5" x14ac:dyDescent="0.3">
      <c r="A28731">
        <v>60510092</v>
      </c>
      <c r="B28731" t="s">
        <v>1614</v>
      </c>
      <c r="C28731" t="s">
        <v>8</v>
      </c>
      <c r="D28731" t="s">
        <v>2379</v>
      </c>
      <c r="E28731">
        <v>-2</v>
      </c>
    </row>
    <row r="28732" spans="1:5" x14ac:dyDescent="0.3">
      <c r="A28732">
        <v>60510092</v>
      </c>
      <c r="B28732" t="s">
        <v>1614</v>
      </c>
      <c r="C28732" t="s">
        <v>8</v>
      </c>
      <c r="D28732" t="s">
        <v>2380</v>
      </c>
      <c r="E28732">
        <v>0</v>
      </c>
    </row>
    <row r="28733" spans="1:5" x14ac:dyDescent="0.3">
      <c r="A28733">
        <v>60510092</v>
      </c>
      <c r="B28733" t="s">
        <v>1614</v>
      </c>
      <c r="C28733" t="s">
        <v>8</v>
      </c>
      <c r="D28733" t="s">
        <v>2381</v>
      </c>
      <c r="E28733">
        <v>0</v>
      </c>
    </row>
    <row r="28734" spans="1:5" x14ac:dyDescent="0.3">
      <c r="A28734">
        <v>60510092</v>
      </c>
      <c r="B28734" t="s">
        <v>1614</v>
      </c>
      <c r="C28734" t="s">
        <v>8</v>
      </c>
      <c r="D28734" t="s">
        <v>2382</v>
      </c>
      <c r="E28734">
        <v>-2</v>
      </c>
    </row>
    <row r="28735" spans="1:5" x14ac:dyDescent="0.3">
      <c r="A28735">
        <v>60510092</v>
      </c>
      <c r="B28735" t="s">
        <v>1614</v>
      </c>
      <c r="C28735" t="s">
        <v>8</v>
      </c>
      <c r="D28735" t="s">
        <v>2383</v>
      </c>
      <c r="E28735">
        <v>-2</v>
      </c>
    </row>
    <row r="28736" spans="1:5" x14ac:dyDescent="0.3">
      <c r="A28736">
        <v>60510092</v>
      </c>
      <c r="B28736" t="s">
        <v>1614</v>
      </c>
      <c r="C28736" t="s">
        <v>8</v>
      </c>
      <c r="D28736" t="s">
        <v>2384</v>
      </c>
      <c r="E28736">
        <v>0</v>
      </c>
    </row>
    <row r="28737" spans="1:5" x14ac:dyDescent="0.3">
      <c r="A28737">
        <v>60510092</v>
      </c>
      <c r="B28737" t="s">
        <v>1614</v>
      </c>
      <c r="C28737" t="s">
        <v>8</v>
      </c>
      <c r="D28737" t="s">
        <v>2385</v>
      </c>
      <c r="E28737">
        <v>0</v>
      </c>
    </row>
    <row r="28738" spans="1:5" x14ac:dyDescent="0.3">
      <c r="A28738">
        <v>60510092</v>
      </c>
      <c r="B28738" t="s">
        <v>1614</v>
      </c>
      <c r="C28738" t="s">
        <v>8</v>
      </c>
      <c r="D28738" t="s">
        <v>2386</v>
      </c>
      <c r="E28738">
        <v>0</v>
      </c>
    </row>
    <row r="28739" spans="1:5" x14ac:dyDescent="0.3">
      <c r="A28739">
        <v>60510092</v>
      </c>
      <c r="B28739" t="s">
        <v>1614</v>
      </c>
      <c r="C28739" t="s">
        <v>8</v>
      </c>
      <c r="D28739" t="s">
        <v>2387</v>
      </c>
      <c r="E28739">
        <v>0</v>
      </c>
    </row>
    <row r="28740" spans="1:5" x14ac:dyDescent="0.3">
      <c r="A28740">
        <v>60510092</v>
      </c>
      <c r="B28740" t="s">
        <v>1614</v>
      </c>
      <c r="C28740" t="s">
        <v>8</v>
      </c>
      <c r="D28740" t="s">
        <v>2388</v>
      </c>
      <c r="E28740">
        <v>0</v>
      </c>
    </row>
    <row r="28741" spans="1:5" x14ac:dyDescent="0.3">
      <c r="A28741">
        <v>60510092</v>
      </c>
      <c r="B28741" t="s">
        <v>1614</v>
      </c>
      <c r="C28741" t="s">
        <v>8</v>
      </c>
      <c r="D28741" t="s">
        <v>2389</v>
      </c>
      <c r="E28741">
        <v>0</v>
      </c>
    </row>
    <row r="28742" spans="1:5" x14ac:dyDescent="0.3">
      <c r="A28742">
        <v>60510092</v>
      </c>
      <c r="B28742" t="s">
        <v>1614</v>
      </c>
      <c r="C28742" t="s">
        <v>8</v>
      </c>
      <c r="D28742" t="s">
        <v>2390</v>
      </c>
      <c r="E28742">
        <v>0</v>
      </c>
    </row>
    <row r="28743" spans="1:5" x14ac:dyDescent="0.3">
      <c r="A28743">
        <v>60510092</v>
      </c>
      <c r="B28743" t="s">
        <v>1614</v>
      </c>
      <c r="C28743" t="s">
        <v>8</v>
      </c>
      <c r="D28743" t="s">
        <v>2391</v>
      </c>
      <c r="E28743">
        <v>0</v>
      </c>
    </row>
    <row r="28744" spans="1:5" x14ac:dyDescent="0.3">
      <c r="A28744">
        <v>60510092</v>
      </c>
      <c r="B28744" t="s">
        <v>1614</v>
      </c>
      <c r="C28744" t="s">
        <v>8</v>
      </c>
      <c r="D28744" t="s">
        <v>2392</v>
      </c>
      <c r="E28744">
        <v>0</v>
      </c>
    </row>
    <row r="28745" spans="1:5" x14ac:dyDescent="0.3">
      <c r="A28745">
        <v>60510092</v>
      </c>
      <c r="B28745" t="s">
        <v>1614</v>
      </c>
      <c r="C28745" t="s">
        <v>8</v>
      </c>
      <c r="D28745" t="s">
        <v>2393</v>
      </c>
      <c r="E28745">
        <v>0</v>
      </c>
    </row>
    <row r="28746" spans="1:5" x14ac:dyDescent="0.3">
      <c r="A28746">
        <v>60510092</v>
      </c>
      <c r="B28746" t="s">
        <v>1614</v>
      </c>
      <c r="C28746" t="s">
        <v>8</v>
      </c>
      <c r="D28746" t="s">
        <v>2394</v>
      </c>
      <c r="E28746">
        <v>0</v>
      </c>
    </row>
    <row r="28747" spans="1:5" x14ac:dyDescent="0.3">
      <c r="A28747">
        <v>60510092</v>
      </c>
      <c r="B28747" t="s">
        <v>1614</v>
      </c>
      <c r="C28747" t="s">
        <v>8</v>
      </c>
      <c r="D28747" t="s">
        <v>2395</v>
      </c>
      <c r="E28747">
        <v>0</v>
      </c>
    </row>
    <row r="28748" spans="1:5" x14ac:dyDescent="0.3">
      <c r="A28748">
        <v>60510092</v>
      </c>
      <c r="B28748" t="s">
        <v>1614</v>
      </c>
      <c r="C28748" t="s">
        <v>8</v>
      </c>
      <c r="D28748" t="s">
        <v>2396</v>
      </c>
      <c r="E28748">
        <v>0</v>
      </c>
    </row>
    <row r="28749" spans="1:5" x14ac:dyDescent="0.3">
      <c r="A28749">
        <v>60510092</v>
      </c>
      <c r="B28749" t="s">
        <v>1614</v>
      </c>
      <c r="C28749" t="s">
        <v>8</v>
      </c>
      <c r="D28749" t="s">
        <v>2397</v>
      </c>
      <c r="E28749">
        <v>-4</v>
      </c>
    </row>
    <row r="28750" spans="1:5" x14ac:dyDescent="0.3">
      <c r="A28750">
        <v>60510092</v>
      </c>
      <c r="B28750" t="s">
        <v>1614</v>
      </c>
      <c r="C28750" t="s">
        <v>8</v>
      </c>
      <c r="D28750" t="s">
        <v>2398</v>
      </c>
      <c r="E28750">
        <v>0</v>
      </c>
    </row>
    <row r="28751" spans="1:5" x14ac:dyDescent="0.3">
      <c r="A28751">
        <v>60510092</v>
      </c>
      <c r="B28751" t="s">
        <v>1614</v>
      </c>
      <c r="C28751" t="s">
        <v>8</v>
      </c>
      <c r="D28751" t="s">
        <v>2399</v>
      </c>
      <c r="E28751">
        <v>0</v>
      </c>
    </row>
    <row r="28752" spans="1:5" x14ac:dyDescent="0.3">
      <c r="A28752">
        <v>60510092</v>
      </c>
      <c r="B28752" t="s">
        <v>1614</v>
      </c>
      <c r="C28752" t="s">
        <v>8</v>
      </c>
      <c r="D28752" t="s">
        <v>2400</v>
      </c>
      <c r="E28752">
        <v>0</v>
      </c>
    </row>
    <row r="28753" spans="1:5" x14ac:dyDescent="0.3">
      <c r="A28753">
        <v>60510092</v>
      </c>
      <c r="B28753" t="s">
        <v>1614</v>
      </c>
      <c r="C28753" t="s">
        <v>8</v>
      </c>
      <c r="D28753" t="s">
        <v>2401</v>
      </c>
      <c r="E28753">
        <v>0</v>
      </c>
    </row>
    <row r="28754" spans="1:5" x14ac:dyDescent="0.3">
      <c r="A28754">
        <v>60510092</v>
      </c>
      <c r="B28754" t="s">
        <v>1614</v>
      </c>
      <c r="C28754" t="s">
        <v>8</v>
      </c>
      <c r="D28754" t="s">
        <v>2402</v>
      </c>
      <c r="E28754">
        <v>0</v>
      </c>
    </row>
    <row r="28755" spans="1:5" x14ac:dyDescent="0.3">
      <c r="A28755">
        <v>60510092</v>
      </c>
      <c r="B28755" t="s">
        <v>1614</v>
      </c>
      <c r="C28755" t="s">
        <v>8</v>
      </c>
      <c r="D28755" t="s">
        <v>2403</v>
      </c>
      <c r="E28755">
        <v>0</v>
      </c>
    </row>
    <row r="28756" spans="1:5" x14ac:dyDescent="0.3">
      <c r="A28756">
        <v>60510092</v>
      </c>
      <c r="B28756" t="s">
        <v>1614</v>
      </c>
      <c r="C28756" t="s">
        <v>8</v>
      </c>
      <c r="D28756" t="s">
        <v>2404</v>
      </c>
      <c r="E28756">
        <v>0</v>
      </c>
    </row>
    <row r="28757" spans="1:5" x14ac:dyDescent="0.3">
      <c r="A28757">
        <v>60510092</v>
      </c>
      <c r="B28757" t="s">
        <v>1614</v>
      </c>
      <c r="C28757" t="s">
        <v>8</v>
      </c>
      <c r="D28757" t="s">
        <v>2405</v>
      </c>
      <c r="E28757">
        <v>0</v>
      </c>
    </row>
    <row r="28758" spans="1:5" x14ac:dyDescent="0.3">
      <c r="A28758">
        <v>60510092</v>
      </c>
      <c r="B28758" t="s">
        <v>1614</v>
      </c>
      <c r="C28758" t="s">
        <v>8</v>
      </c>
      <c r="D28758" t="s">
        <v>2406</v>
      </c>
      <c r="E28758">
        <v>0</v>
      </c>
    </row>
    <row r="28759" spans="1:5" x14ac:dyDescent="0.3">
      <c r="A28759">
        <v>60510092</v>
      </c>
      <c r="B28759" t="s">
        <v>1614</v>
      </c>
      <c r="C28759" t="s">
        <v>8</v>
      </c>
      <c r="D28759" t="s">
        <v>2407</v>
      </c>
      <c r="E28759">
        <v>0</v>
      </c>
    </row>
    <row r="28760" spans="1:5" x14ac:dyDescent="0.3">
      <c r="A28760">
        <v>60510092</v>
      </c>
      <c r="B28760" t="s">
        <v>1614</v>
      </c>
      <c r="C28760" t="s">
        <v>8</v>
      </c>
      <c r="D28760" t="s">
        <v>2408</v>
      </c>
      <c r="E28760">
        <v>0</v>
      </c>
    </row>
    <row r="28761" spans="1:5" x14ac:dyDescent="0.3">
      <c r="A28761">
        <v>60510092</v>
      </c>
      <c r="B28761" t="s">
        <v>1614</v>
      </c>
      <c r="C28761" t="s">
        <v>8</v>
      </c>
      <c r="D28761" t="s">
        <v>2409</v>
      </c>
      <c r="E28761">
        <v>0</v>
      </c>
    </row>
    <row r="28762" spans="1:5" x14ac:dyDescent="0.3">
      <c r="A28762">
        <v>60510092</v>
      </c>
      <c r="B28762" t="s">
        <v>1614</v>
      </c>
      <c r="C28762" t="s">
        <v>8</v>
      </c>
      <c r="D28762" t="s">
        <v>2410</v>
      </c>
      <c r="E28762">
        <v>-2</v>
      </c>
    </row>
    <row r="28763" spans="1:5" x14ac:dyDescent="0.3">
      <c r="A28763">
        <v>60510092</v>
      </c>
      <c r="B28763" t="s">
        <v>1614</v>
      </c>
      <c r="C28763" t="s">
        <v>8</v>
      </c>
      <c r="D28763" t="s">
        <v>2411</v>
      </c>
      <c r="E28763">
        <v>0</v>
      </c>
    </row>
    <row r="28764" spans="1:5" x14ac:dyDescent="0.3">
      <c r="A28764">
        <v>60510092</v>
      </c>
      <c r="B28764" t="s">
        <v>1614</v>
      </c>
      <c r="C28764" t="s">
        <v>8</v>
      </c>
      <c r="D28764" t="s">
        <v>2412</v>
      </c>
      <c r="E28764">
        <v>0</v>
      </c>
    </row>
    <row r="28765" spans="1:5" x14ac:dyDescent="0.3">
      <c r="A28765">
        <v>60510092</v>
      </c>
      <c r="B28765" t="s">
        <v>1614</v>
      </c>
      <c r="C28765" t="s">
        <v>8</v>
      </c>
      <c r="D28765" t="s">
        <v>2413</v>
      </c>
      <c r="E28765">
        <v>0</v>
      </c>
    </row>
    <row r="28766" spans="1:5" x14ac:dyDescent="0.3">
      <c r="A28766">
        <v>53080012</v>
      </c>
      <c r="B28766" t="s">
        <v>1616</v>
      </c>
      <c r="C28766" t="s">
        <v>8</v>
      </c>
      <c r="D28766" t="s">
        <v>2378</v>
      </c>
      <c r="E28766">
        <v>-3</v>
      </c>
    </row>
    <row r="28767" spans="1:5" x14ac:dyDescent="0.3">
      <c r="A28767">
        <v>53080012</v>
      </c>
      <c r="B28767" t="s">
        <v>1616</v>
      </c>
      <c r="C28767" t="s">
        <v>8</v>
      </c>
      <c r="D28767" t="s">
        <v>2379</v>
      </c>
      <c r="E28767">
        <v>-3</v>
      </c>
    </row>
    <row r="28768" spans="1:5" x14ac:dyDescent="0.3">
      <c r="A28768">
        <v>53080012</v>
      </c>
      <c r="B28768" t="s">
        <v>1616</v>
      </c>
      <c r="C28768" t="s">
        <v>8</v>
      </c>
      <c r="D28768" t="s">
        <v>2380</v>
      </c>
      <c r="E28768">
        <v>-3</v>
      </c>
    </row>
    <row r="28769" spans="1:5" x14ac:dyDescent="0.3">
      <c r="A28769">
        <v>53080012</v>
      </c>
      <c r="B28769" t="s">
        <v>1616</v>
      </c>
      <c r="C28769" t="s">
        <v>8</v>
      </c>
      <c r="D28769" t="s">
        <v>2381</v>
      </c>
      <c r="E28769">
        <v>0</v>
      </c>
    </row>
    <row r="28770" spans="1:5" x14ac:dyDescent="0.3">
      <c r="A28770">
        <v>53080012</v>
      </c>
      <c r="B28770" t="s">
        <v>1616</v>
      </c>
      <c r="C28770" t="s">
        <v>8</v>
      </c>
      <c r="D28770" t="s">
        <v>2382</v>
      </c>
      <c r="E28770">
        <v>-4</v>
      </c>
    </row>
    <row r="28771" spans="1:5" x14ac:dyDescent="0.3">
      <c r="A28771">
        <v>53080012</v>
      </c>
      <c r="B28771" t="s">
        <v>1616</v>
      </c>
      <c r="C28771" t="s">
        <v>8</v>
      </c>
      <c r="D28771" t="s">
        <v>2383</v>
      </c>
      <c r="E28771">
        <v>-3</v>
      </c>
    </row>
    <row r="28772" spans="1:5" x14ac:dyDescent="0.3">
      <c r="A28772">
        <v>53080012</v>
      </c>
      <c r="B28772" t="s">
        <v>1616</v>
      </c>
      <c r="C28772" t="s">
        <v>8</v>
      </c>
      <c r="D28772" t="s">
        <v>2384</v>
      </c>
      <c r="E28772">
        <v>-1</v>
      </c>
    </row>
    <row r="28773" spans="1:5" x14ac:dyDescent="0.3">
      <c r="A28773">
        <v>53080012</v>
      </c>
      <c r="B28773" t="s">
        <v>1616</v>
      </c>
      <c r="C28773" t="s">
        <v>8</v>
      </c>
      <c r="D28773" t="s">
        <v>2385</v>
      </c>
      <c r="E28773">
        <v>0</v>
      </c>
    </row>
    <row r="28774" spans="1:5" x14ac:dyDescent="0.3">
      <c r="A28774">
        <v>53080012</v>
      </c>
      <c r="B28774" t="s">
        <v>1616</v>
      </c>
      <c r="C28774" t="s">
        <v>8</v>
      </c>
      <c r="D28774" t="s">
        <v>2386</v>
      </c>
      <c r="E28774">
        <v>-5</v>
      </c>
    </row>
    <row r="28775" spans="1:5" x14ac:dyDescent="0.3">
      <c r="A28775">
        <v>53080012</v>
      </c>
      <c r="B28775" t="s">
        <v>1616</v>
      </c>
      <c r="C28775" t="s">
        <v>8</v>
      </c>
      <c r="D28775" t="s">
        <v>2387</v>
      </c>
      <c r="E28775">
        <v>0</v>
      </c>
    </row>
    <row r="28776" spans="1:5" x14ac:dyDescent="0.3">
      <c r="A28776">
        <v>53080012</v>
      </c>
      <c r="B28776" t="s">
        <v>1616</v>
      </c>
      <c r="C28776" t="s">
        <v>8</v>
      </c>
      <c r="D28776" t="s">
        <v>2388</v>
      </c>
      <c r="E28776">
        <v>0</v>
      </c>
    </row>
    <row r="28777" spans="1:5" x14ac:dyDescent="0.3">
      <c r="A28777">
        <v>53080012</v>
      </c>
      <c r="B28777" t="s">
        <v>1616</v>
      </c>
      <c r="C28777" t="s">
        <v>8</v>
      </c>
      <c r="D28777" t="s">
        <v>2389</v>
      </c>
      <c r="E28777">
        <v>0</v>
      </c>
    </row>
    <row r="28778" spans="1:5" x14ac:dyDescent="0.3">
      <c r="A28778">
        <v>53080012</v>
      </c>
      <c r="B28778" t="s">
        <v>1616</v>
      </c>
      <c r="C28778" t="s">
        <v>8</v>
      </c>
      <c r="D28778" t="s">
        <v>2390</v>
      </c>
      <c r="E28778">
        <v>0</v>
      </c>
    </row>
    <row r="28779" spans="1:5" x14ac:dyDescent="0.3">
      <c r="A28779">
        <v>53080012</v>
      </c>
      <c r="B28779" t="s">
        <v>1616</v>
      </c>
      <c r="C28779" t="s">
        <v>8</v>
      </c>
      <c r="D28779" t="s">
        <v>2391</v>
      </c>
      <c r="E28779">
        <v>0</v>
      </c>
    </row>
    <row r="28780" spans="1:5" x14ac:dyDescent="0.3">
      <c r="A28780">
        <v>53080012</v>
      </c>
      <c r="B28780" t="s">
        <v>1616</v>
      </c>
      <c r="C28780" t="s">
        <v>8</v>
      </c>
      <c r="D28780" t="s">
        <v>2392</v>
      </c>
      <c r="E28780">
        <v>0</v>
      </c>
    </row>
    <row r="28781" spans="1:5" x14ac:dyDescent="0.3">
      <c r="A28781">
        <v>53080012</v>
      </c>
      <c r="B28781" t="s">
        <v>1616</v>
      </c>
      <c r="C28781" t="s">
        <v>8</v>
      </c>
      <c r="D28781" t="s">
        <v>2393</v>
      </c>
      <c r="E28781">
        <v>-6</v>
      </c>
    </row>
    <row r="28782" spans="1:5" x14ac:dyDescent="0.3">
      <c r="A28782">
        <v>53080012</v>
      </c>
      <c r="B28782" t="s">
        <v>1616</v>
      </c>
      <c r="C28782" t="s">
        <v>8</v>
      </c>
      <c r="D28782" t="s">
        <v>2394</v>
      </c>
      <c r="E28782">
        <v>-11</v>
      </c>
    </row>
    <row r="28783" spans="1:5" x14ac:dyDescent="0.3">
      <c r="A28783">
        <v>53080012</v>
      </c>
      <c r="B28783" t="s">
        <v>1616</v>
      </c>
      <c r="C28783" t="s">
        <v>8</v>
      </c>
      <c r="D28783" t="s">
        <v>2395</v>
      </c>
      <c r="E28783">
        <v>-8</v>
      </c>
    </row>
    <row r="28784" spans="1:5" x14ac:dyDescent="0.3">
      <c r="A28784">
        <v>53080012</v>
      </c>
      <c r="B28784" t="s">
        <v>1616</v>
      </c>
      <c r="C28784" t="s">
        <v>8</v>
      </c>
      <c r="D28784" t="s">
        <v>2396</v>
      </c>
      <c r="E28784">
        <v>0</v>
      </c>
    </row>
    <row r="28785" spans="1:5" x14ac:dyDescent="0.3">
      <c r="A28785">
        <v>53080012</v>
      </c>
      <c r="B28785" t="s">
        <v>1616</v>
      </c>
      <c r="C28785" t="s">
        <v>8</v>
      </c>
      <c r="D28785" t="s">
        <v>2397</v>
      </c>
      <c r="E28785">
        <v>-2</v>
      </c>
    </row>
    <row r="28786" spans="1:5" x14ac:dyDescent="0.3">
      <c r="A28786">
        <v>53080012</v>
      </c>
      <c r="B28786" t="s">
        <v>1616</v>
      </c>
      <c r="C28786" t="s">
        <v>8</v>
      </c>
      <c r="D28786" t="s">
        <v>2398</v>
      </c>
      <c r="E28786">
        <v>0</v>
      </c>
    </row>
    <row r="28787" spans="1:5" x14ac:dyDescent="0.3">
      <c r="A28787">
        <v>53080012</v>
      </c>
      <c r="B28787" t="s">
        <v>1616</v>
      </c>
      <c r="C28787" t="s">
        <v>8</v>
      </c>
      <c r="D28787" t="s">
        <v>2399</v>
      </c>
      <c r="E28787">
        <v>0</v>
      </c>
    </row>
    <row r="28788" spans="1:5" x14ac:dyDescent="0.3">
      <c r="A28788">
        <v>53080012</v>
      </c>
      <c r="B28788" t="s">
        <v>1616</v>
      </c>
      <c r="C28788" t="s">
        <v>8</v>
      </c>
      <c r="D28788" t="s">
        <v>2400</v>
      </c>
      <c r="E28788">
        <v>-1</v>
      </c>
    </row>
    <row r="28789" spans="1:5" x14ac:dyDescent="0.3">
      <c r="A28789">
        <v>53080012</v>
      </c>
      <c r="B28789" t="s">
        <v>1616</v>
      </c>
      <c r="C28789" t="s">
        <v>8</v>
      </c>
      <c r="D28789" t="s">
        <v>2401</v>
      </c>
      <c r="E28789">
        <v>-6</v>
      </c>
    </row>
    <row r="28790" spans="1:5" x14ac:dyDescent="0.3">
      <c r="A28790">
        <v>53080012</v>
      </c>
      <c r="B28790" t="s">
        <v>1616</v>
      </c>
      <c r="C28790" t="s">
        <v>8</v>
      </c>
      <c r="D28790" t="s">
        <v>2402</v>
      </c>
      <c r="E28790">
        <v>-8</v>
      </c>
    </row>
    <row r="28791" spans="1:5" x14ac:dyDescent="0.3">
      <c r="A28791">
        <v>53080012</v>
      </c>
      <c r="B28791" t="s">
        <v>1616</v>
      </c>
      <c r="C28791" t="s">
        <v>8</v>
      </c>
      <c r="D28791" t="s">
        <v>2403</v>
      </c>
      <c r="E28791">
        <v>0</v>
      </c>
    </row>
    <row r="28792" spans="1:5" x14ac:dyDescent="0.3">
      <c r="A28792">
        <v>53080012</v>
      </c>
      <c r="B28792" t="s">
        <v>1616</v>
      </c>
      <c r="C28792" t="s">
        <v>8</v>
      </c>
      <c r="D28792" t="s">
        <v>2404</v>
      </c>
      <c r="E28792">
        <v>-1</v>
      </c>
    </row>
    <row r="28793" spans="1:5" x14ac:dyDescent="0.3">
      <c r="A28793">
        <v>53080012</v>
      </c>
      <c r="B28793" t="s">
        <v>1616</v>
      </c>
      <c r="C28793" t="s">
        <v>8</v>
      </c>
      <c r="D28793" t="s">
        <v>2405</v>
      </c>
      <c r="E28793">
        <v>0</v>
      </c>
    </row>
    <row r="28794" spans="1:5" x14ac:dyDescent="0.3">
      <c r="A28794">
        <v>53080012</v>
      </c>
      <c r="B28794" t="s">
        <v>1616</v>
      </c>
      <c r="C28794" t="s">
        <v>8</v>
      </c>
      <c r="D28794" t="s">
        <v>2406</v>
      </c>
      <c r="E28794">
        <v>-4</v>
      </c>
    </row>
    <row r="28795" spans="1:5" x14ac:dyDescent="0.3">
      <c r="A28795">
        <v>53080012</v>
      </c>
      <c r="B28795" t="s">
        <v>1616</v>
      </c>
      <c r="C28795" t="s">
        <v>8</v>
      </c>
      <c r="D28795" t="s">
        <v>2407</v>
      </c>
      <c r="E28795">
        <v>-1</v>
      </c>
    </row>
    <row r="28796" spans="1:5" x14ac:dyDescent="0.3">
      <c r="A28796">
        <v>53080012</v>
      </c>
      <c r="B28796" t="s">
        <v>1616</v>
      </c>
      <c r="C28796" t="s">
        <v>8</v>
      </c>
      <c r="D28796" t="s">
        <v>2408</v>
      </c>
      <c r="E28796">
        <v>0</v>
      </c>
    </row>
    <row r="28797" spans="1:5" x14ac:dyDescent="0.3">
      <c r="A28797">
        <v>53080012</v>
      </c>
      <c r="B28797" t="s">
        <v>1616</v>
      </c>
      <c r="C28797" t="s">
        <v>8</v>
      </c>
      <c r="D28797" t="s">
        <v>2409</v>
      </c>
      <c r="E28797">
        <v>-3</v>
      </c>
    </row>
    <row r="28798" spans="1:5" x14ac:dyDescent="0.3">
      <c r="A28798">
        <v>53080012</v>
      </c>
      <c r="B28798" t="s">
        <v>1616</v>
      </c>
      <c r="C28798" t="s">
        <v>8</v>
      </c>
      <c r="D28798" t="s">
        <v>2410</v>
      </c>
      <c r="E28798">
        <v>0</v>
      </c>
    </row>
    <row r="28799" spans="1:5" x14ac:dyDescent="0.3">
      <c r="A28799">
        <v>53080012</v>
      </c>
      <c r="B28799" t="s">
        <v>1616</v>
      </c>
      <c r="C28799" t="s">
        <v>8</v>
      </c>
      <c r="D28799" t="s">
        <v>2411</v>
      </c>
      <c r="E28799">
        <v>0</v>
      </c>
    </row>
    <row r="28800" spans="1:5" x14ac:dyDescent="0.3">
      <c r="A28800">
        <v>53080012</v>
      </c>
      <c r="B28800" t="s">
        <v>1616</v>
      </c>
      <c r="C28800" t="s">
        <v>8</v>
      </c>
      <c r="D28800" t="s">
        <v>2412</v>
      </c>
      <c r="E28800">
        <v>0</v>
      </c>
    </row>
    <row r="28801" spans="1:5" x14ac:dyDescent="0.3">
      <c r="A28801">
        <v>53080012</v>
      </c>
      <c r="B28801" t="s">
        <v>1616</v>
      </c>
      <c r="C28801" t="s">
        <v>8</v>
      </c>
      <c r="D28801" t="s">
        <v>2413</v>
      </c>
      <c r="E28801">
        <v>0</v>
      </c>
    </row>
    <row r="28802" spans="1:5" x14ac:dyDescent="0.3">
      <c r="A28802">
        <v>39300001</v>
      </c>
      <c r="B28802" t="s">
        <v>1618</v>
      </c>
      <c r="C28802" t="s">
        <v>8</v>
      </c>
      <c r="D28802" t="s">
        <v>2378</v>
      </c>
      <c r="E28802">
        <v>-35</v>
      </c>
    </row>
    <row r="28803" spans="1:5" x14ac:dyDescent="0.3">
      <c r="A28803">
        <v>39300001</v>
      </c>
      <c r="B28803" t="s">
        <v>1618</v>
      </c>
      <c r="C28803" t="s">
        <v>8</v>
      </c>
      <c r="D28803" t="s">
        <v>2379</v>
      </c>
      <c r="E28803">
        <v>-23</v>
      </c>
    </row>
    <row r="28804" spans="1:5" x14ac:dyDescent="0.3">
      <c r="A28804">
        <v>39300001</v>
      </c>
      <c r="B28804" t="s">
        <v>1618</v>
      </c>
      <c r="C28804" t="s">
        <v>8</v>
      </c>
      <c r="D28804" t="s">
        <v>2380</v>
      </c>
      <c r="E28804">
        <v>-60</v>
      </c>
    </row>
    <row r="28805" spans="1:5" x14ac:dyDescent="0.3">
      <c r="A28805">
        <v>39300001</v>
      </c>
      <c r="B28805" t="s">
        <v>1618</v>
      </c>
      <c r="C28805" t="s">
        <v>8</v>
      </c>
      <c r="D28805" t="s">
        <v>2381</v>
      </c>
      <c r="E28805">
        <v>-24</v>
      </c>
    </row>
    <row r="28806" spans="1:5" x14ac:dyDescent="0.3">
      <c r="A28806">
        <v>39300001</v>
      </c>
      <c r="B28806" t="s">
        <v>1618</v>
      </c>
      <c r="C28806" t="s">
        <v>8</v>
      </c>
      <c r="D28806" t="s">
        <v>2382</v>
      </c>
      <c r="E28806">
        <v>-23</v>
      </c>
    </row>
    <row r="28807" spans="1:5" x14ac:dyDescent="0.3">
      <c r="A28807">
        <v>39300001</v>
      </c>
      <c r="B28807" t="s">
        <v>1618</v>
      </c>
      <c r="C28807" t="s">
        <v>8</v>
      </c>
      <c r="D28807" t="s">
        <v>2383</v>
      </c>
      <c r="E28807">
        <v>-10</v>
      </c>
    </row>
    <row r="28808" spans="1:5" x14ac:dyDescent="0.3">
      <c r="A28808">
        <v>39300001</v>
      </c>
      <c r="B28808" t="s">
        <v>1618</v>
      </c>
      <c r="C28808" t="s">
        <v>8</v>
      </c>
      <c r="D28808" t="s">
        <v>2384</v>
      </c>
      <c r="E28808">
        <v>-5</v>
      </c>
    </row>
    <row r="28809" spans="1:5" x14ac:dyDescent="0.3">
      <c r="A28809">
        <v>39300001</v>
      </c>
      <c r="B28809" t="s">
        <v>1618</v>
      </c>
      <c r="C28809" t="s">
        <v>8</v>
      </c>
      <c r="D28809" t="s">
        <v>2385</v>
      </c>
      <c r="E28809">
        <v>-21</v>
      </c>
    </row>
    <row r="28810" spans="1:5" x14ac:dyDescent="0.3">
      <c r="A28810">
        <v>39300001</v>
      </c>
      <c r="B28810" t="s">
        <v>1618</v>
      </c>
      <c r="C28810" t="s">
        <v>8</v>
      </c>
      <c r="D28810" t="s">
        <v>2386</v>
      </c>
      <c r="E28810">
        <v>-28</v>
      </c>
    </row>
    <row r="28811" spans="1:5" x14ac:dyDescent="0.3">
      <c r="A28811">
        <v>39300001</v>
      </c>
      <c r="B28811" t="s">
        <v>1618</v>
      </c>
      <c r="C28811" t="s">
        <v>8</v>
      </c>
      <c r="D28811" t="s">
        <v>2387</v>
      </c>
      <c r="E28811">
        <v>-24</v>
      </c>
    </row>
    <row r="28812" spans="1:5" x14ac:dyDescent="0.3">
      <c r="A28812">
        <v>39300001</v>
      </c>
      <c r="B28812" t="s">
        <v>1618</v>
      </c>
      <c r="C28812" t="s">
        <v>8</v>
      </c>
      <c r="D28812" t="s">
        <v>2388</v>
      </c>
      <c r="E28812">
        <v>-22</v>
      </c>
    </row>
    <row r="28813" spans="1:5" x14ac:dyDescent="0.3">
      <c r="A28813">
        <v>39300001</v>
      </c>
      <c r="B28813" t="s">
        <v>1618</v>
      </c>
      <c r="C28813" t="s">
        <v>8</v>
      </c>
      <c r="D28813" t="s">
        <v>2389</v>
      </c>
      <c r="E28813">
        <v>-37</v>
      </c>
    </row>
    <row r="28814" spans="1:5" x14ac:dyDescent="0.3">
      <c r="A28814">
        <v>39300001</v>
      </c>
      <c r="B28814" t="s">
        <v>1618</v>
      </c>
      <c r="C28814" t="s">
        <v>8</v>
      </c>
      <c r="D28814" t="s">
        <v>2390</v>
      </c>
      <c r="E28814">
        <v>-10</v>
      </c>
    </row>
    <row r="28815" spans="1:5" x14ac:dyDescent="0.3">
      <c r="A28815">
        <v>39300001</v>
      </c>
      <c r="B28815" t="s">
        <v>1618</v>
      </c>
      <c r="C28815" t="s">
        <v>8</v>
      </c>
      <c r="D28815" t="s">
        <v>2391</v>
      </c>
      <c r="E28815">
        <v>-51</v>
      </c>
    </row>
    <row r="28816" spans="1:5" x14ac:dyDescent="0.3">
      <c r="A28816">
        <v>39300001</v>
      </c>
      <c r="B28816" t="s">
        <v>1618</v>
      </c>
      <c r="C28816" t="s">
        <v>8</v>
      </c>
      <c r="D28816" t="s">
        <v>2392</v>
      </c>
      <c r="E28816">
        <v>-30</v>
      </c>
    </row>
    <row r="28817" spans="1:5" x14ac:dyDescent="0.3">
      <c r="A28817">
        <v>39300001</v>
      </c>
      <c r="B28817" t="s">
        <v>1618</v>
      </c>
      <c r="C28817" t="s">
        <v>8</v>
      </c>
      <c r="D28817" t="s">
        <v>2393</v>
      </c>
      <c r="E28817">
        <v>-14</v>
      </c>
    </row>
    <row r="28818" spans="1:5" x14ac:dyDescent="0.3">
      <c r="A28818">
        <v>39300001</v>
      </c>
      <c r="B28818" t="s">
        <v>1618</v>
      </c>
      <c r="C28818" t="s">
        <v>8</v>
      </c>
      <c r="D28818" t="s">
        <v>2394</v>
      </c>
      <c r="E28818">
        <v>-20</v>
      </c>
    </row>
    <row r="28819" spans="1:5" x14ac:dyDescent="0.3">
      <c r="A28819">
        <v>39300001</v>
      </c>
      <c r="B28819" t="s">
        <v>1618</v>
      </c>
      <c r="C28819" t="s">
        <v>8</v>
      </c>
      <c r="D28819" t="s">
        <v>2395</v>
      </c>
      <c r="E28819">
        <v>-4</v>
      </c>
    </row>
    <row r="28820" spans="1:5" x14ac:dyDescent="0.3">
      <c r="A28820">
        <v>39300001</v>
      </c>
      <c r="B28820" t="s">
        <v>1618</v>
      </c>
      <c r="C28820" t="s">
        <v>8</v>
      </c>
      <c r="D28820" t="s">
        <v>2396</v>
      </c>
      <c r="E28820">
        <v>-15</v>
      </c>
    </row>
    <row r="28821" spans="1:5" x14ac:dyDescent="0.3">
      <c r="A28821">
        <v>39300001</v>
      </c>
      <c r="B28821" t="s">
        <v>1618</v>
      </c>
      <c r="C28821" t="s">
        <v>8</v>
      </c>
      <c r="D28821" t="s">
        <v>2397</v>
      </c>
      <c r="E28821">
        <v>-14</v>
      </c>
    </row>
    <row r="28822" spans="1:5" x14ac:dyDescent="0.3">
      <c r="A28822">
        <v>39300001</v>
      </c>
      <c r="B28822" t="s">
        <v>1618</v>
      </c>
      <c r="C28822" t="s">
        <v>8</v>
      </c>
      <c r="D28822" t="s">
        <v>2398</v>
      </c>
      <c r="E28822">
        <v>-41</v>
      </c>
    </row>
    <row r="28823" spans="1:5" x14ac:dyDescent="0.3">
      <c r="A28823">
        <v>39300001</v>
      </c>
      <c r="B28823" t="s">
        <v>1618</v>
      </c>
      <c r="C28823" t="s">
        <v>8</v>
      </c>
      <c r="D28823" t="s">
        <v>2399</v>
      </c>
      <c r="E28823">
        <v>-26</v>
      </c>
    </row>
    <row r="28824" spans="1:5" x14ac:dyDescent="0.3">
      <c r="A28824">
        <v>39300001</v>
      </c>
      <c r="B28824" t="s">
        <v>1618</v>
      </c>
      <c r="C28824" t="s">
        <v>8</v>
      </c>
      <c r="D28824" t="s">
        <v>2400</v>
      </c>
      <c r="E28824">
        <v>-11</v>
      </c>
    </row>
    <row r="28825" spans="1:5" x14ac:dyDescent="0.3">
      <c r="A28825">
        <v>39300001</v>
      </c>
      <c r="B28825" t="s">
        <v>1618</v>
      </c>
      <c r="C28825" t="s">
        <v>8</v>
      </c>
      <c r="D28825" t="s">
        <v>2401</v>
      </c>
      <c r="E28825">
        <v>-18</v>
      </c>
    </row>
    <row r="28826" spans="1:5" x14ac:dyDescent="0.3">
      <c r="A28826">
        <v>39300001</v>
      </c>
      <c r="B28826" t="s">
        <v>1618</v>
      </c>
      <c r="C28826" t="s">
        <v>8</v>
      </c>
      <c r="D28826" t="s">
        <v>2402</v>
      </c>
      <c r="E28826">
        <v>-137</v>
      </c>
    </row>
    <row r="28827" spans="1:5" x14ac:dyDescent="0.3">
      <c r="A28827">
        <v>39300001</v>
      </c>
      <c r="B28827" t="s">
        <v>1618</v>
      </c>
      <c r="C28827" t="s">
        <v>8</v>
      </c>
      <c r="D28827" t="s">
        <v>2403</v>
      </c>
      <c r="E28827">
        <v>-97</v>
      </c>
    </row>
    <row r="28828" spans="1:5" x14ac:dyDescent="0.3">
      <c r="A28828">
        <v>39300001</v>
      </c>
      <c r="B28828" t="s">
        <v>1618</v>
      </c>
      <c r="C28828" t="s">
        <v>8</v>
      </c>
      <c r="D28828" t="s">
        <v>2404</v>
      </c>
      <c r="E28828">
        <v>-37</v>
      </c>
    </row>
    <row r="28829" spans="1:5" x14ac:dyDescent="0.3">
      <c r="A28829">
        <v>39300001</v>
      </c>
      <c r="B28829" t="s">
        <v>1618</v>
      </c>
      <c r="C28829" t="s">
        <v>8</v>
      </c>
      <c r="D28829" t="s">
        <v>2405</v>
      </c>
      <c r="E28829">
        <v>-12</v>
      </c>
    </row>
    <row r="28830" spans="1:5" x14ac:dyDescent="0.3">
      <c r="A28830">
        <v>39300001</v>
      </c>
      <c r="B28830" t="s">
        <v>1618</v>
      </c>
      <c r="C28830" t="s">
        <v>8</v>
      </c>
      <c r="D28830" t="s">
        <v>2406</v>
      </c>
      <c r="E28830">
        <v>-8</v>
      </c>
    </row>
    <row r="28831" spans="1:5" x14ac:dyDescent="0.3">
      <c r="A28831">
        <v>39300001</v>
      </c>
      <c r="B28831" t="s">
        <v>1618</v>
      </c>
      <c r="C28831" t="s">
        <v>8</v>
      </c>
      <c r="D28831" t="s">
        <v>2407</v>
      </c>
      <c r="E28831">
        <v>-71</v>
      </c>
    </row>
    <row r="28832" spans="1:5" x14ac:dyDescent="0.3">
      <c r="A28832">
        <v>39300001</v>
      </c>
      <c r="B28832" t="s">
        <v>1618</v>
      </c>
      <c r="C28832" t="s">
        <v>8</v>
      </c>
      <c r="D28832" t="s">
        <v>2408</v>
      </c>
      <c r="E28832">
        <v>-25</v>
      </c>
    </row>
    <row r="28833" spans="1:5" x14ac:dyDescent="0.3">
      <c r="A28833">
        <v>39300001</v>
      </c>
      <c r="B28833" t="s">
        <v>1618</v>
      </c>
      <c r="C28833" t="s">
        <v>8</v>
      </c>
      <c r="D28833" t="s">
        <v>2409</v>
      </c>
      <c r="E28833">
        <v>-24</v>
      </c>
    </row>
    <row r="28834" spans="1:5" x14ac:dyDescent="0.3">
      <c r="A28834">
        <v>39300001</v>
      </c>
      <c r="B28834" t="s">
        <v>1618</v>
      </c>
      <c r="C28834" t="s">
        <v>8</v>
      </c>
      <c r="D28834" t="s">
        <v>2410</v>
      </c>
      <c r="E28834">
        <v>-25</v>
      </c>
    </row>
    <row r="28835" spans="1:5" x14ac:dyDescent="0.3">
      <c r="A28835">
        <v>39300001</v>
      </c>
      <c r="B28835" t="s">
        <v>1618</v>
      </c>
      <c r="C28835" t="s">
        <v>8</v>
      </c>
      <c r="D28835" t="s">
        <v>2411</v>
      </c>
      <c r="E28835">
        <v>-19</v>
      </c>
    </row>
    <row r="28836" spans="1:5" x14ac:dyDescent="0.3">
      <c r="A28836">
        <v>39300001</v>
      </c>
      <c r="B28836" t="s">
        <v>1618</v>
      </c>
      <c r="C28836" t="s">
        <v>8</v>
      </c>
      <c r="D28836" t="s">
        <v>2412</v>
      </c>
      <c r="E28836">
        <v>-27</v>
      </c>
    </row>
    <row r="28837" spans="1:5" x14ac:dyDescent="0.3">
      <c r="A28837">
        <v>39300001</v>
      </c>
      <c r="B28837" t="s">
        <v>1618</v>
      </c>
      <c r="C28837" t="s">
        <v>8</v>
      </c>
      <c r="D28837" t="s">
        <v>2413</v>
      </c>
      <c r="E28837">
        <v>-21</v>
      </c>
    </row>
    <row r="28838" spans="1:5" x14ac:dyDescent="0.3">
      <c r="A28838">
        <v>90250022</v>
      </c>
      <c r="B28838" t="s">
        <v>1620</v>
      </c>
      <c r="C28838" t="s">
        <v>8</v>
      </c>
      <c r="D28838" t="s">
        <v>2378</v>
      </c>
      <c r="E28838">
        <v>0</v>
      </c>
    </row>
    <row r="28839" spans="1:5" x14ac:dyDescent="0.3">
      <c r="A28839">
        <v>90250022</v>
      </c>
      <c r="B28839" t="s">
        <v>1620</v>
      </c>
      <c r="C28839" t="s">
        <v>8</v>
      </c>
      <c r="D28839" t="s">
        <v>2379</v>
      </c>
      <c r="E28839">
        <v>0</v>
      </c>
    </row>
    <row r="28840" spans="1:5" x14ac:dyDescent="0.3">
      <c r="A28840">
        <v>90250022</v>
      </c>
      <c r="B28840" t="s">
        <v>1620</v>
      </c>
      <c r="C28840" t="s">
        <v>8</v>
      </c>
      <c r="D28840" t="s">
        <v>2380</v>
      </c>
      <c r="E28840">
        <v>0</v>
      </c>
    </row>
    <row r="28841" spans="1:5" x14ac:dyDescent="0.3">
      <c r="A28841">
        <v>90250022</v>
      </c>
      <c r="B28841" t="s">
        <v>1620</v>
      </c>
      <c r="C28841" t="s">
        <v>8</v>
      </c>
      <c r="D28841" t="s">
        <v>2381</v>
      </c>
      <c r="E28841">
        <v>0</v>
      </c>
    </row>
    <row r="28842" spans="1:5" x14ac:dyDescent="0.3">
      <c r="A28842">
        <v>90250022</v>
      </c>
      <c r="B28842" t="s">
        <v>1620</v>
      </c>
      <c r="C28842" t="s">
        <v>8</v>
      </c>
      <c r="D28842" t="s">
        <v>2382</v>
      </c>
      <c r="E28842">
        <v>0</v>
      </c>
    </row>
    <row r="28843" spans="1:5" x14ac:dyDescent="0.3">
      <c r="A28843">
        <v>90250022</v>
      </c>
      <c r="B28843" t="s">
        <v>1620</v>
      </c>
      <c r="C28843" t="s">
        <v>8</v>
      </c>
      <c r="D28843" t="s">
        <v>2383</v>
      </c>
      <c r="E28843">
        <v>0</v>
      </c>
    </row>
    <row r="28844" spans="1:5" x14ac:dyDescent="0.3">
      <c r="A28844">
        <v>90250022</v>
      </c>
      <c r="B28844" t="s">
        <v>1620</v>
      </c>
      <c r="C28844" t="s">
        <v>8</v>
      </c>
      <c r="D28844" t="s">
        <v>2384</v>
      </c>
      <c r="E28844">
        <v>0</v>
      </c>
    </row>
    <row r="28845" spans="1:5" x14ac:dyDescent="0.3">
      <c r="A28845">
        <v>90250022</v>
      </c>
      <c r="B28845" t="s">
        <v>1620</v>
      </c>
      <c r="C28845" t="s">
        <v>8</v>
      </c>
      <c r="D28845" t="s">
        <v>2385</v>
      </c>
      <c r="E28845">
        <v>0</v>
      </c>
    </row>
    <row r="28846" spans="1:5" x14ac:dyDescent="0.3">
      <c r="A28846">
        <v>90250022</v>
      </c>
      <c r="B28846" t="s">
        <v>1620</v>
      </c>
      <c r="C28846" t="s">
        <v>8</v>
      </c>
      <c r="D28846" t="s">
        <v>2386</v>
      </c>
      <c r="E28846">
        <v>0</v>
      </c>
    </row>
    <row r="28847" spans="1:5" x14ac:dyDescent="0.3">
      <c r="A28847">
        <v>90250022</v>
      </c>
      <c r="B28847" t="s">
        <v>1620</v>
      </c>
      <c r="C28847" t="s">
        <v>8</v>
      </c>
      <c r="D28847" t="s">
        <v>2387</v>
      </c>
      <c r="E28847">
        <v>0</v>
      </c>
    </row>
    <row r="28848" spans="1:5" x14ac:dyDescent="0.3">
      <c r="A28848">
        <v>90250022</v>
      </c>
      <c r="B28848" t="s">
        <v>1620</v>
      </c>
      <c r="C28848" t="s">
        <v>8</v>
      </c>
      <c r="D28848" t="s">
        <v>2388</v>
      </c>
      <c r="E28848">
        <v>0</v>
      </c>
    </row>
    <row r="28849" spans="1:5" x14ac:dyDescent="0.3">
      <c r="A28849">
        <v>90250022</v>
      </c>
      <c r="B28849" t="s">
        <v>1620</v>
      </c>
      <c r="C28849" t="s">
        <v>8</v>
      </c>
      <c r="D28849" t="s">
        <v>2389</v>
      </c>
      <c r="E28849">
        <v>0</v>
      </c>
    </row>
    <row r="28850" spans="1:5" x14ac:dyDescent="0.3">
      <c r="A28850">
        <v>90250022</v>
      </c>
      <c r="B28850" t="s">
        <v>1620</v>
      </c>
      <c r="C28850" t="s">
        <v>8</v>
      </c>
      <c r="D28850" t="s">
        <v>2390</v>
      </c>
      <c r="E28850">
        <v>0</v>
      </c>
    </row>
    <row r="28851" spans="1:5" x14ac:dyDescent="0.3">
      <c r="A28851">
        <v>90250022</v>
      </c>
      <c r="B28851" t="s">
        <v>1620</v>
      </c>
      <c r="C28851" t="s">
        <v>8</v>
      </c>
      <c r="D28851" t="s">
        <v>2391</v>
      </c>
      <c r="E28851">
        <v>-3</v>
      </c>
    </row>
    <row r="28852" spans="1:5" x14ac:dyDescent="0.3">
      <c r="A28852">
        <v>90250022</v>
      </c>
      <c r="B28852" t="s">
        <v>1620</v>
      </c>
      <c r="C28852" t="s">
        <v>8</v>
      </c>
      <c r="D28852" t="s">
        <v>2392</v>
      </c>
      <c r="E28852">
        <v>-3</v>
      </c>
    </row>
    <row r="28853" spans="1:5" x14ac:dyDescent="0.3">
      <c r="A28853">
        <v>90250022</v>
      </c>
      <c r="B28853" t="s">
        <v>1620</v>
      </c>
      <c r="C28853" t="s">
        <v>8</v>
      </c>
      <c r="D28853" t="s">
        <v>2393</v>
      </c>
      <c r="E28853">
        <v>0</v>
      </c>
    </row>
    <row r="28854" spans="1:5" x14ac:dyDescent="0.3">
      <c r="A28854">
        <v>90250022</v>
      </c>
      <c r="B28854" t="s">
        <v>1620</v>
      </c>
      <c r="C28854" t="s">
        <v>8</v>
      </c>
      <c r="D28854" t="s">
        <v>2394</v>
      </c>
      <c r="E28854">
        <v>-3</v>
      </c>
    </row>
    <row r="28855" spans="1:5" x14ac:dyDescent="0.3">
      <c r="A28855">
        <v>90250022</v>
      </c>
      <c r="B28855" t="s">
        <v>1620</v>
      </c>
      <c r="C28855" t="s">
        <v>8</v>
      </c>
      <c r="D28855" t="s">
        <v>2395</v>
      </c>
      <c r="E28855">
        <v>0</v>
      </c>
    </row>
    <row r="28856" spans="1:5" x14ac:dyDescent="0.3">
      <c r="A28856">
        <v>90250022</v>
      </c>
      <c r="B28856" t="s">
        <v>1620</v>
      </c>
      <c r="C28856" t="s">
        <v>8</v>
      </c>
      <c r="D28856" t="s">
        <v>2396</v>
      </c>
      <c r="E28856">
        <v>0</v>
      </c>
    </row>
    <row r="28857" spans="1:5" x14ac:dyDescent="0.3">
      <c r="A28857">
        <v>90250022</v>
      </c>
      <c r="B28857" t="s">
        <v>1620</v>
      </c>
      <c r="C28857" t="s">
        <v>8</v>
      </c>
      <c r="D28857" t="s">
        <v>2397</v>
      </c>
      <c r="E28857">
        <v>0</v>
      </c>
    </row>
    <row r="28858" spans="1:5" x14ac:dyDescent="0.3">
      <c r="A28858">
        <v>90250022</v>
      </c>
      <c r="B28858" t="s">
        <v>1620</v>
      </c>
      <c r="C28858" t="s">
        <v>8</v>
      </c>
      <c r="D28858" t="s">
        <v>2398</v>
      </c>
      <c r="E28858">
        <v>-3</v>
      </c>
    </row>
    <row r="28859" spans="1:5" x14ac:dyDescent="0.3">
      <c r="A28859">
        <v>90250022</v>
      </c>
      <c r="B28859" t="s">
        <v>1620</v>
      </c>
      <c r="C28859" t="s">
        <v>8</v>
      </c>
      <c r="D28859" t="s">
        <v>2399</v>
      </c>
      <c r="E28859">
        <v>0</v>
      </c>
    </row>
    <row r="28860" spans="1:5" x14ac:dyDescent="0.3">
      <c r="A28860">
        <v>90250022</v>
      </c>
      <c r="B28860" t="s">
        <v>1620</v>
      </c>
      <c r="C28860" t="s">
        <v>8</v>
      </c>
      <c r="D28860" t="s">
        <v>2400</v>
      </c>
      <c r="E28860">
        <v>-3</v>
      </c>
    </row>
    <row r="28861" spans="1:5" x14ac:dyDescent="0.3">
      <c r="A28861">
        <v>90250022</v>
      </c>
      <c r="B28861" t="s">
        <v>1620</v>
      </c>
      <c r="C28861" t="s">
        <v>8</v>
      </c>
      <c r="D28861" t="s">
        <v>2401</v>
      </c>
      <c r="E28861">
        <v>0</v>
      </c>
    </row>
    <row r="28862" spans="1:5" x14ac:dyDescent="0.3">
      <c r="A28862">
        <v>90250022</v>
      </c>
      <c r="B28862" t="s">
        <v>1620</v>
      </c>
      <c r="C28862" t="s">
        <v>8</v>
      </c>
      <c r="D28862" t="s">
        <v>2402</v>
      </c>
      <c r="E28862">
        <v>0</v>
      </c>
    </row>
    <row r="28863" spans="1:5" x14ac:dyDescent="0.3">
      <c r="A28863">
        <v>90250022</v>
      </c>
      <c r="B28863" t="s">
        <v>1620</v>
      </c>
      <c r="C28863" t="s">
        <v>8</v>
      </c>
      <c r="D28863" t="s">
        <v>2403</v>
      </c>
      <c r="E28863">
        <v>0</v>
      </c>
    </row>
    <row r="28864" spans="1:5" x14ac:dyDescent="0.3">
      <c r="A28864">
        <v>90250022</v>
      </c>
      <c r="B28864" t="s">
        <v>1620</v>
      </c>
      <c r="C28864" t="s">
        <v>8</v>
      </c>
      <c r="D28864" t="s">
        <v>2404</v>
      </c>
      <c r="E28864">
        <v>0</v>
      </c>
    </row>
    <row r="28865" spans="1:5" x14ac:dyDescent="0.3">
      <c r="A28865">
        <v>90250022</v>
      </c>
      <c r="B28865" t="s">
        <v>1620</v>
      </c>
      <c r="C28865" t="s">
        <v>8</v>
      </c>
      <c r="D28865" t="s">
        <v>2405</v>
      </c>
      <c r="E28865">
        <v>0</v>
      </c>
    </row>
    <row r="28866" spans="1:5" x14ac:dyDescent="0.3">
      <c r="A28866">
        <v>90250022</v>
      </c>
      <c r="B28866" t="s">
        <v>1620</v>
      </c>
      <c r="C28866" t="s">
        <v>8</v>
      </c>
      <c r="D28866" t="s">
        <v>2406</v>
      </c>
      <c r="E28866">
        <v>0</v>
      </c>
    </row>
    <row r="28867" spans="1:5" x14ac:dyDescent="0.3">
      <c r="A28867">
        <v>90250022</v>
      </c>
      <c r="B28867" t="s">
        <v>1620</v>
      </c>
      <c r="C28867" t="s">
        <v>8</v>
      </c>
      <c r="D28867" t="s">
        <v>2407</v>
      </c>
      <c r="E28867">
        <v>-3</v>
      </c>
    </row>
    <row r="28868" spans="1:5" x14ac:dyDescent="0.3">
      <c r="A28868">
        <v>90250022</v>
      </c>
      <c r="B28868" t="s">
        <v>1620</v>
      </c>
      <c r="C28868" t="s">
        <v>8</v>
      </c>
      <c r="D28868" t="s">
        <v>2408</v>
      </c>
      <c r="E28868">
        <v>0</v>
      </c>
    </row>
    <row r="28869" spans="1:5" x14ac:dyDescent="0.3">
      <c r="A28869">
        <v>90250022</v>
      </c>
      <c r="B28869" t="s">
        <v>1620</v>
      </c>
      <c r="C28869" t="s">
        <v>8</v>
      </c>
      <c r="D28869" t="s">
        <v>2409</v>
      </c>
      <c r="E28869">
        <v>0</v>
      </c>
    </row>
    <row r="28870" spans="1:5" x14ac:dyDescent="0.3">
      <c r="A28870">
        <v>90250022</v>
      </c>
      <c r="B28870" t="s">
        <v>1620</v>
      </c>
      <c r="C28870" t="s">
        <v>8</v>
      </c>
      <c r="D28870" t="s">
        <v>2410</v>
      </c>
      <c r="E28870">
        <v>-3</v>
      </c>
    </row>
    <row r="28871" spans="1:5" x14ac:dyDescent="0.3">
      <c r="A28871">
        <v>90250022</v>
      </c>
      <c r="B28871" t="s">
        <v>1620</v>
      </c>
      <c r="C28871" t="s">
        <v>8</v>
      </c>
      <c r="D28871" t="s">
        <v>2411</v>
      </c>
      <c r="E28871">
        <v>0</v>
      </c>
    </row>
    <row r="28872" spans="1:5" x14ac:dyDescent="0.3">
      <c r="A28872">
        <v>90250022</v>
      </c>
      <c r="B28872" t="s">
        <v>1620</v>
      </c>
      <c r="C28872" t="s">
        <v>8</v>
      </c>
      <c r="D28872" t="s">
        <v>2412</v>
      </c>
      <c r="E28872">
        <v>0</v>
      </c>
    </row>
    <row r="28873" spans="1:5" x14ac:dyDescent="0.3">
      <c r="A28873">
        <v>90250022</v>
      </c>
      <c r="B28873" t="s">
        <v>1620</v>
      </c>
      <c r="C28873" t="s">
        <v>8</v>
      </c>
      <c r="D28873" t="s">
        <v>2413</v>
      </c>
      <c r="E28873">
        <v>-4</v>
      </c>
    </row>
    <row r="28874" spans="1:5" x14ac:dyDescent="0.3">
      <c r="A28874">
        <v>90250023</v>
      </c>
      <c r="B28874" t="s">
        <v>1622</v>
      </c>
      <c r="C28874" t="s">
        <v>8</v>
      </c>
      <c r="D28874" t="s">
        <v>2378</v>
      </c>
      <c r="E28874">
        <v>0</v>
      </c>
    </row>
    <row r="28875" spans="1:5" x14ac:dyDescent="0.3">
      <c r="A28875">
        <v>90250023</v>
      </c>
      <c r="B28875" t="s">
        <v>1622</v>
      </c>
      <c r="C28875" t="s">
        <v>8</v>
      </c>
      <c r="D28875" t="s">
        <v>2379</v>
      </c>
      <c r="E28875">
        <v>0</v>
      </c>
    </row>
    <row r="28876" spans="1:5" x14ac:dyDescent="0.3">
      <c r="A28876">
        <v>90250023</v>
      </c>
      <c r="B28876" t="s">
        <v>1622</v>
      </c>
      <c r="C28876" t="s">
        <v>8</v>
      </c>
      <c r="D28876" t="s">
        <v>2380</v>
      </c>
      <c r="E28876">
        <v>0</v>
      </c>
    </row>
    <row r="28877" spans="1:5" x14ac:dyDescent="0.3">
      <c r="A28877">
        <v>90250023</v>
      </c>
      <c r="B28877" t="s">
        <v>1622</v>
      </c>
      <c r="C28877" t="s">
        <v>8</v>
      </c>
      <c r="D28877" t="s">
        <v>2381</v>
      </c>
      <c r="E28877">
        <v>0</v>
      </c>
    </row>
    <row r="28878" spans="1:5" x14ac:dyDescent="0.3">
      <c r="A28878">
        <v>90250023</v>
      </c>
      <c r="B28878" t="s">
        <v>1622</v>
      </c>
      <c r="C28878" t="s">
        <v>8</v>
      </c>
      <c r="D28878" t="s">
        <v>2382</v>
      </c>
      <c r="E28878">
        <v>0</v>
      </c>
    </row>
    <row r="28879" spans="1:5" x14ac:dyDescent="0.3">
      <c r="A28879">
        <v>90250023</v>
      </c>
      <c r="B28879" t="s">
        <v>1622</v>
      </c>
      <c r="C28879" t="s">
        <v>8</v>
      </c>
      <c r="D28879" t="s">
        <v>2383</v>
      </c>
      <c r="E28879">
        <v>0</v>
      </c>
    </row>
    <row r="28880" spans="1:5" x14ac:dyDescent="0.3">
      <c r="A28880">
        <v>90250023</v>
      </c>
      <c r="B28880" t="s">
        <v>1622</v>
      </c>
      <c r="C28880" t="s">
        <v>8</v>
      </c>
      <c r="D28880" t="s">
        <v>2384</v>
      </c>
      <c r="E28880">
        <v>0</v>
      </c>
    </row>
    <row r="28881" spans="1:5" x14ac:dyDescent="0.3">
      <c r="A28881">
        <v>90250023</v>
      </c>
      <c r="B28881" t="s">
        <v>1622</v>
      </c>
      <c r="C28881" t="s">
        <v>8</v>
      </c>
      <c r="D28881" t="s">
        <v>2385</v>
      </c>
      <c r="E28881">
        <v>0</v>
      </c>
    </row>
    <row r="28882" spans="1:5" x14ac:dyDescent="0.3">
      <c r="A28882">
        <v>90250023</v>
      </c>
      <c r="B28882" t="s">
        <v>1622</v>
      </c>
      <c r="C28882" t="s">
        <v>8</v>
      </c>
      <c r="D28882" t="s">
        <v>2386</v>
      </c>
      <c r="E28882">
        <v>0</v>
      </c>
    </row>
    <row r="28883" spans="1:5" x14ac:dyDescent="0.3">
      <c r="A28883">
        <v>90250023</v>
      </c>
      <c r="B28883" t="s">
        <v>1622</v>
      </c>
      <c r="C28883" t="s">
        <v>8</v>
      </c>
      <c r="D28883" t="s">
        <v>2387</v>
      </c>
      <c r="E28883">
        <v>0</v>
      </c>
    </row>
    <row r="28884" spans="1:5" x14ac:dyDescent="0.3">
      <c r="A28884">
        <v>90250023</v>
      </c>
      <c r="B28884" t="s">
        <v>1622</v>
      </c>
      <c r="C28884" t="s">
        <v>8</v>
      </c>
      <c r="D28884" t="s">
        <v>2388</v>
      </c>
      <c r="E28884">
        <v>0</v>
      </c>
    </row>
    <row r="28885" spans="1:5" x14ac:dyDescent="0.3">
      <c r="A28885">
        <v>90250023</v>
      </c>
      <c r="B28885" t="s">
        <v>1622</v>
      </c>
      <c r="C28885" t="s">
        <v>8</v>
      </c>
      <c r="D28885" t="s">
        <v>2389</v>
      </c>
      <c r="E28885">
        <v>0</v>
      </c>
    </row>
    <row r="28886" spans="1:5" x14ac:dyDescent="0.3">
      <c r="A28886">
        <v>90250023</v>
      </c>
      <c r="B28886" t="s">
        <v>1622</v>
      </c>
      <c r="C28886" t="s">
        <v>8</v>
      </c>
      <c r="D28886" t="s">
        <v>2390</v>
      </c>
      <c r="E28886">
        <v>0</v>
      </c>
    </row>
    <row r="28887" spans="1:5" x14ac:dyDescent="0.3">
      <c r="A28887">
        <v>90250023</v>
      </c>
      <c r="B28887" t="s">
        <v>1622</v>
      </c>
      <c r="C28887" t="s">
        <v>8</v>
      </c>
      <c r="D28887" t="s">
        <v>2391</v>
      </c>
      <c r="E28887">
        <v>-3</v>
      </c>
    </row>
    <row r="28888" spans="1:5" x14ac:dyDescent="0.3">
      <c r="A28888">
        <v>90250023</v>
      </c>
      <c r="B28888" t="s">
        <v>1622</v>
      </c>
      <c r="C28888" t="s">
        <v>8</v>
      </c>
      <c r="D28888" t="s">
        <v>2392</v>
      </c>
      <c r="E28888">
        <v>-3</v>
      </c>
    </row>
    <row r="28889" spans="1:5" x14ac:dyDescent="0.3">
      <c r="A28889">
        <v>90250023</v>
      </c>
      <c r="B28889" t="s">
        <v>1622</v>
      </c>
      <c r="C28889" t="s">
        <v>8</v>
      </c>
      <c r="D28889" t="s">
        <v>2393</v>
      </c>
      <c r="E28889">
        <v>0</v>
      </c>
    </row>
    <row r="28890" spans="1:5" x14ac:dyDescent="0.3">
      <c r="A28890">
        <v>90250023</v>
      </c>
      <c r="B28890" t="s">
        <v>1622</v>
      </c>
      <c r="C28890" t="s">
        <v>8</v>
      </c>
      <c r="D28890" t="s">
        <v>2394</v>
      </c>
      <c r="E28890">
        <v>-3</v>
      </c>
    </row>
    <row r="28891" spans="1:5" x14ac:dyDescent="0.3">
      <c r="A28891">
        <v>90250023</v>
      </c>
      <c r="B28891" t="s">
        <v>1622</v>
      </c>
      <c r="C28891" t="s">
        <v>8</v>
      </c>
      <c r="D28891" t="s">
        <v>2395</v>
      </c>
      <c r="E28891">
        <v>0</v>
      </c>
    </row>
    <row r="28892" spans="1:5" x14ac:dyDescent="0.3">
      <c r="A28892">
        <v>90250023</v>
      </c>
      <c r="B28892" t="s">
        <v>1622</v>
      </c>
      <c r="C28892" t="s">
        <v>8</v>
      </c>
      <c r="D28892" t="s">
        <v>2396</v>
      </c>
      <c r="E28892">
        <v>0</v>
      </c>
    </row>
    <row r="28893" spans="1:5" x14ac:dyDescent="0.3">
      <c r="A28893">
        <v>90250023</v>
      </c>
      <c r="B28893" t="s">
        <v>1622</v>
      </c>
      <c r="C28893" t="s">
        <v>8</v>
      </c>
      <c r="D28893" t="s">
        <v>2397</v>
      </c>
      <c r="E28893">
        <v>0</v>
      </c>
    </row>
    <row r="28894" spans="1:5" x14ac:dyDescent="0.3">
      <c r="A28894">
        <v>90250023</v>
      </c>
      <c r="B28894" t="s">
        <v>1622</v>
      </c>
      <c r="C28894" t="s">
        <v>8</v>
      </c>
      <c r="D28894" t="s">
        <v>2398</v>
      </c>
      <c r="E28894">
        <v>-3</v>
      </c>
    </row>
    <row r="28895" spans="1:5" x14ac:dyDescent="0.3">
      <c r="A28895">
        <v>90250023</v>
      </c>
      <c r="B28895" t="s">
        <v>1622</v>
      </c>
      <c r="C28895" t="s">
        <v>8</v>
      </c>
      <c r="D28895" t="s">
        <v>2399</v>
      </c>
      <c r="E28895">
        <v>0</v>
      </c>
    </row>
    <row r="28896" spans="1:5" x14ac:dyDescent="0.3">
      <c r="A28896">
        <v>90250023</v>
      </c>
      <c r="B28896" t="s">
        <v>1622</v>
      </c>
      <c r="C28896" t="s">
        <v>8</v>
      </c>
      <c r="D28896" t="s">
        <v>2400</v>
      </c>
      <c r="E28896">
        <v>-3</v>
      </c>
    </row>
    <row r="28897" spans="1:5" x14ac:dyDescent="0.3">
      <c r="A28897">
        <v>90250023</v>
      </c>
      <c r="B28897" t="s">
        <v>1622</v>
      </c>
      <c r="C28897" t="s">
        <v>8</v>
      </c>
      <c r="D28897" t="s">
        <v>2401</v>
      </c>
      <c r="E28897">
        <v>0</v>
      </c>
    </row>
    <row r="28898" spans="1:5" x14ac:dyDescent="0.3">
      <c r="A28898">
        <v>90250023</v>
      </c>
      <c r="B28898" t="s">
        <v>1622</v>
      </c>
      <c r="C28898" t="s">
        <v>8</v>
      </c>
      <c r="D28898" t="s">
        <v>2402</v>
      </c>
      <c r="E28898">
        <v>0</v>
      </c>
    </row>
    <row r="28899" spans="1:5" x14ac:dyDescent="0.3">
      <c r="A28899">
        <v>90250023</v>
      </c>
      <c r="B28899" t="s">
        <v>1622</v>
      </c>
      <c r="C28899" t="s">
        <v>8</v>
      </c>
      <c r="D28899" t="s">
        <v>2403</v>
      </c>
      <c r="E28899">
        <v>0</v>
      </c>
    </row>
    <row r="28900" spans="1:5" x14ac:dyDescent="0.3">
      <c r="A28900">
        <v>90250023</v>
      </c>
      <c r="B28900" t="s">
        <v>1622</v>
      </c>
      <c r="C28900" t="s">
        <v>8</v>
      </c>
      <c r="D28900" t="s">
        <v>2404</v>
      </c>
      <c r="E28900">
        <v>0</v>
      </c>
    </row>
    <row r="28901" spans="1:5" x14ac:dyDescent="0.3">
      <c r="A28901">
        <v>90250023</v>
      </c>
      <c r="B28901" t="s">
        <v>1622</v>
      </c>
      <c r="C28901" t="s">
        <v>8</v>
      </c>
      <c r="D28901" t="s">
        <v>2405</v>
      </c>
      <c r="E28901">
        <v>-3</v>
      </c>
    </row>
    <row r="28902" spans="1:5" x14ac:dyDescent="0.3">
      <c r="A28902">
        <v>90250023</v>
      </c>
      <c r="B28902" t="s">
        <v>1622</v>
      </c>
      <c r="C28902" t="s">
        <v>8</v>
      </c>
      <c r="D28902" t="s">
        <v>2406</v>
      </c>
      <c r="E28902">
        <v>0</v>
      </c>
    </row>
    <row r="28903" spans="1:5" x14ac:dyDescent="0.3">
      <c r="A28903">
        <v>90250023</v>
      </c>
      <c r="B28903" t="s">
        <v>1622</v>
      </c>
      <c r="C28903" t="s">
        <v>8</v>
      </c>
      <c r="D28903" t="s">
        <v>2407</v>
      </c>
      <c r="E28903">
        <v>-3</v>
      </c>
    </row>
    <row r="28904" spans="1:5" x14ac:dyDescent="0.3">
      <c r="A28904">
        <v>90250023</v>
      </c>
      <c r="B28904" t="s">
        <v>1622</v>
      </c>
      <c r="C28904" t="s">
        <v>8</v>
      </c>
      <c r="D28904" t="s">
        <v>2408</v>
      </c>
      <c r="E28904">
        <v>0</v>
      </c>
    </row>
    <row r="28905" spans="1:5" x14ac:dyDescent="0.3">
      <c r="A28905">
        <v>90250023</v>
      </c>
      <c r="B28905" t="s">
        <v>1622</v>
      </c>
      <c r="C28905" t="s">
        <v>8</v>
      </c>
      <c r="D28905" t="s">
        <v>2409</v>
      </c>
      <c r="E28905">
        <v>0</v>
      </c>
    </row>
    <row r="28906" spans="1:5" x14ac:dyDescent="0.3">
      <c r="A28906">
        <v>90250023</v>
      </c>
      <c r="B28906" t="s">
        <v>1622</v>
      </c>
      <c r="C28906" t="s">
        <v>8</v>
      </c>
      <c r="D28906" t="s">
        <v>2410</v>
      </c>
      <c r="E28906">
        <v>-3</v>
      </c>
    </row>
    <row r="28907" spans="1:5" x14ac:dyDescent="0.3">
      <c r="A28907">
        <v>90250023</v>
      </c>
      <c r="B28907" t="s">
        <v>1622</v>
      </c>
      <c r="C28907" t="s">
        <v>8</v>
      </c>
      <c r="D28907" t="s">
        <v>2411</v>
      </c>
      <c r="E28907">
        <v>0</v>
      </c>
    </row>
    <row r="28908" spans="1:5" x14ac:dyDescent="0.3">
      <c r="A28908">
        <v>90250023</v>
      </c>
      <c r="B28908" t="s">
        <v>1622</v>
      </c>
      <c r="C28908" t="s">
        <v>8</v>
      </c>
      <c r="D28908" t="s">
        <v>2412</v>
      </c>
      <c r="E28908">
        <v>0</v>
      </c>
    </row>
    <row r="28909" spans="1:5" x14ac:dyDescent="0.3">
      <c r="A28909">
        <v>90250023</v>
      </c>
      <c r="B28909" t="s">
        <v>1622</v>
      </c>
      <c r="C28909" t="s">
        <v>8</v>
      </c>
      <c r="D28909" t="s">
        <v>2413</v>
      </c>
      <c r="E28909">
        <v>-3</v>
      </c>
    </row>
    <row r="28910" spans="1:5" x14ac:dyDescent="0.3">
      <c r="A28910">
        <v>37030015</v>
      </c>
      <c r="B28910" t="s">
        <v>1624</v>
      </c>
      <c r="C28910" t="s">
        <v>976</v>
      </c>
      <c r="D28910" t="s">
        <v>2378</v>
      </c>
      <c r="E28910">
        <v>-33</v>
      </c>
    </row>
    <row r="28911" spans="1:5" x14ac:dyDescent="0.3">
      <c r="A28911">
        <v>37030015</v>
      </c>
      <c r="B28911" t="s">
        <v>1624</v>
      </c>
      <c r="C28911" t="s">
        <v>976</v>
      </c>
      <c r="D28911" t="s">
        <v>2379</v>
      </c>
      <c r="E28911">
        <v>-65.900000000000006</v>
      </c>
    </row>
    <row r="28912" spans="1:5" x14ac:dyDescent="0.3">
      <c r="A28912">
        <v>37030015</v>
      </c>
      <c r="B28912" t="s">
        <v>1624</v>
      </c>
      <c r="C28912" t="s">
        <v>976</v>
      </c>
      <c r="D28912" t="s">
        <v>2380</v>
      </c>
      <c r="E28912">
        <v>-5</v>
      </c>
    </row>
    <row r="28913" spans="1:5" x14ac:dyDescent="0.3">
      <c r="A28913">
        <v>37030015</v>
      </c>
      <c r="B28913" t="s">
        <v>1624</v>
      </c>
      <c r="C28913" t="s">
        <v>976</v>
      </c>
      <c r="D28913" t="s">
        <v>2381</v>
      </c>
      <c r="E28913">
        <v>-20</v>
      </c>
    </row>
    <row r="28914" spans="1:5" x14ac:dyDescent="0.3">
      <c r="A28914">
        <v>37030015</v>
      </c>
      <c r="B28914" t="s">
        <v>1624</v>
      </c>
      <c r="C28914" t="s">
        <v>976</v>
      </c>
      <c r="D28914" t="s">
        <v>2382</v>
      </c>
      <c r="E28914">
        <v>0</v>
      </c>
    </row>
    <row r="28915" spans="1:5" x14ac:dyDescent="0.3">
      <c r="A28915">
        <v>37030015</v>
      </c>
      <c r="B28915" t="s">
        <v>1624</v>
      </c>
      <c r="C28915" t="s">
        <v>976</v>
      </c>
      <c r="D28915" t="s">
        <v>2383</v>
      </c>
      <c r="E28915">
        <v>0</v>
      </c>
    </row>
    <row r="28916" spans="1:5" x14ac:dyDescent="0.3">
      <c r="A28916">
        <v>37030015</v>
      </c>
      <c r="B28916" t="s">
        <v>1624</v>
      </c>
      <c r="C28916" t="s">
        <v>976</v>
      </c>
      <c r="D28916" t="s">
        <v>2384</v>
      </c>
      <c r="E28916">
        <v>-170</v>
      </c>
    </row>
    <row r="28917" spans="1:5" x14ac:dyDescent="0.3">
      <c r="A28917">
        <v>37030015</v>
      </c>
      <c r="B28917" t="s">
        <v>1624</v>
      </c>
      <c r="C28917" t="s">
        <v>976</v>
      </c>
      <c r="D28917" t="s">
        <v>2385</v>
      </c>
      <c r="E28917">
        <v>-67</v>
      </c>
    </row>
    <row r="28918" spans="1:5" x14ac:dyDescent="0.3">
      <c r="A28918">
        <v>37030015</v>
      </c>
      <c r="B28918" t="s">
        <v>1624</v>
      </c>
      <c r="C28918" t="s">
        <v>976</v>
      </c>
      <c r="D28918" t="s">
        <v>2386</v>
      </c>
      <c r="E28918">
        <v>-22</v>
      </c>
    </row>
    <row r="28919" spans="1:5" x14ac:dyDescent="0.3">
      <c r="A28919">
        <v>37030015</v>
      </c>
      <c r="B28919" t="s">
        <v>1624</v>
      </c>
      <c r="C28919" t="s">
        <v>976</v>
      </c>
      <c r="D28919" t="s">
        <v>2387</v>
      </c>
      <c r="E28919">
        <v>-164</v>
      </c>
    </row>
    <row r="28920" spans="1:5" x14ac:dyDescent="0.3">
      <c r="A28920">
        <v>37030015</v>
      </c>
      <c r="B28920" t="s">
        <v>1624</v>
      </c>
      <c r="C28920" t="s">
        <v>976</v>
      </c>
      <c r="D28920" t="s">
        <v>2388</v>
      </c>
      <c r="E28920">
        <v>-64</v>
      </c>
    </row>
    <row r="28921" spans="1:5" x14ac:dyDescent="0.3">
      <c r="A28921">
        <v>37030015</v>
      </c>
      <c r="B28921" t="s">
        <v>1624</v>
      </c>
      <c r="C28921" t="s">
        <v>976</v>
      </c>
      <c r="D28921" t="s">
        <v>2389</v>
      </c>
      <c r="E28921">
        <v>-25</v>
      </c>
    </row>
    <row r="28922" spans="1:5" x14ac:dyDescent="0.3">
      <c r="A28922">
        <v>37030015</v>
      </c>
      <c r="B28922" t="s">
        <v>1624</v>
      </c>
      <c r="C28922" t="s">
        <v>976</v>
      </c>
      <c r="D28922" t="s">
        <v>2390</v>
      </c>
      <c r="E28922">
        <v>-199.6</v>
      </c>
    </row>
    <row r="28923" spans="1:5" x14ac:dyDescent="0.3">
      <c r="A28923">
        <v>37030015</v>
      </c>
      <c r="B28923" t="s">
        <v>1624</v>
      </c>
      <c r="C28923" t="s">
        <v>976</v>
      </c>
      <c r="D28923" t="s">
        <v>2391</v>
      </c>
      <c r="E28923">
        <v>-217.5</v>
      </c>
    </row>
    <row r="28924" spans="1:5" x14ac:dyDescent="0.3">
      <c r="A28924">
        <v>37030015</v>
      </c>
      <c r="B28924" t="s">
        <v>1624</v>
      </c>
      <c r="C28924" t="s">
        <v>976</v>
      </c>
      <c r="D28924" t="s">
        <v>2392</v>
      </c>
      <c r="E28924">
        <v>-20</v>
      </c>
    </row>
    <row r="28925" spans="1:5" x14ac:dyDescent="0.3">
      <c r="A28925">
        <v>37030015</v>
      </c>
      <c r="B28925" t="s">
        <v>1624</v>
      </c>
      <c r="C28925" t="s">
        <v>976</v>
      </c>
      <c r="D28925" t="s">
        <v>2393</v>
      </c>
      <c r="E28925">
        <v>0</v>
      </c>
    </row>
    <row r="28926" spans="1:5" x14ac:dyDescent="0.3">
      <c r="A28926">
        <v>37030015</v>
      </c>
      <c r="B28926" t="s">
        <v>1624</v>
      </c>
      <c r="C28926" t="s">
        <v>976</v>
      </c>
      <c r="D28926" t="s">
        <v>2394</v>
      </c>
      <c r="E28926">
        <v>0</v>
      </c>
    </row>
    <row r="28927" spans="1:5" x14ac:dyDescent="0.3">
      <c r="A28927">
        <v>37030015</v>
      </c>
      <c r="B28927" t="s">
        <v>1624</v>
      </c>
      <c r="C28927" t="s">
        <v>976</v>
      </c>
      <c r="D28927" t="s">
        <v>2395</v>
      </c>
      <c r="E28927">
        <v>-3</v>
      </c>
    </row>
    <row r="28928" spans="1:5" x14ac:dyDescent="0.3">
      <c r="A28928">
        <v>37030015</v>
      </c>
      <c r="B28928" t="s">
        <v>1624</v>
      </c>
      <c r="C28928" t="s">
        <v>976</v>
      </c>
      <c r="D28928" t="s">
        <v>2396</v>
      </c>
      <c r="E28928">
        <v>-1</v>
      </c>
    </row>
    <row r="28929" spans="1:5" x14ac:dyDescent="0.3">
      <c r="A28929">
        <v>37030015</v>
      </c>
      <c r="B28929" t="s">
        <v>1624</v>
      </c>
      <c r="C28929" t="s">
        <v>976</v>
      </c>
      <c r="D28929" t="s">
        <v>2397</v>
      </c>
      <c r="E28929">
        <v>0</v>
      </c>
    </row>
    <row r="28930" spans="1:5" x14ac:dyDescent="0.3">
      <c r="A28930">
        <v>37030015</v>
      </c>
      <c r="B28930" t="s">
        <v>1624</v>
      </c>
      <c r="C28930" t="s">
        <v>976</v>
      </c>
      <c r="D28930" t="s">
        <v>2398</v>
      </c>
      <c r="E28930">
        <v>0</v>
      </c>
    </row>
    <row r="28931" spans="1:5" x14ac:dyDescent="0.3">
      <c r="A28931">
        <v>37030015</v>
      </c>
      <c r="B28931" t="s">
        <v>1624</v>
      </c>
      <c r="C28931" t="s">
        <v>976</v>
      </c>
      <c r="D28931" t="s">
        <v>2399</v>
      </c>
      <c r="E28931">
        <v>-3</v>
      </c>
    </row>
    <row r="28932" spans="1:5" x14ac:dyDescent="0.3">
      <c r="A28932">
        <v>37030015</v>
      </c>
      <c r="B28932" t="s">
        <v>1624</v>
      </c>
      <c r="C28932" t="s">
        <v>976</v>
      </c>
      <c r="D28932" t="s">
        <v>2400</v>
      </c>
      <c r="E28932">
        <v>0</v>
      </c>
    </row>
    <row r="28933" spans="1:5" x14ac:dyDescent="0.3">
      <c r="A28933">
        <v>37030015</v>
      </c>
      <c r="B28933" t="s">
        <v>1624</v>
      </c>
      <c r="C28933" t="s">
        <v>976</v>
      </c>
      <c r="D28933" t="s">
        <v>2401</v>
      </c>
      <c r="E28933">
        <v>-50</v>
      </c>
    </row>
    <row r="28934" spans="1:5" x14ac:dyDescent="0.3">
      <c r="A28934">
        <v>37030015</v>
      </c>
      <c r="B28934" t="s">
        <v>1624</v>
      </c>
      <c r="C28934" t="s">
        <v>976</v>
      </c>
      <c r="D28934" t="s">
        <v>2402</v>
      </c>
      <c r="E28934">
        <v>-175</v>
      </c>
    </row>
    <row r="28935" spans="1:5" x14ac:dyDescent="0.3">
      <c r="A28935">
        <v>37030015</v>
      </c>
      <c r="B28935" t="s">
        <v>1624</v>
      </c>
      <c r="C28935" t="s">
        <v>976</v>
      </c>
      <c r="D28935" t="s">
        <v>2403</v>
      </c>
      <c r="E28935">
        <v>0</v>
      </c>
    </row>
    <row r="28936" spans="1:5" x14ac:dyDescent="0.3">
      <c r="A28936">
        <v>37030015</v>
      </c>
      <c r="B28936" t="s">
        <v>1624</v>
      </c>
      <c r="C28936" t="s">
        <v>976</v>
      </c>
      <c r="D28936" t="s">
        <v>2404</v>
      </c>
      <c r="E28936">
        <v>0</v>
      </c>
    </row>
    <row r="28937" spans="1:5" x14ac:dyDescent="0.3">
      <c r="A28937">
        <v>37030015</v>
      </c>
      <c r="B28937" t="s">
        <v>1624</v>
      </c>
      <c r="C28937" t="s">
        <v>976</v>
      </c>
      <c r="D28937" t="s">
        <v>2405</v>
      </c>
      <c r="E28937">
        <v>0</v>
      </c>
    </row>
    <row r="28938" spans="1:5" x14ac:dyDescent="0.3">
      <c r="A28938">
        <v>37030015</v>
      </c>
      <c r="B28938" t="s">
        <v>1624</v>
      </c>
      <c r="C28938" t="s">
        <v>976</v>
      </c>
      <c r="D28938" t="s">
        <v>2406</v>
      </c>
      <c r="E28938">
        <v>-54</v>
      </c>
    </row>
    <row r="28939" spans="1:5" x14ac:dyDescent="0.3">
      <c r="A28939">
        <v>37030015</v>
      </c>
      <c r="B28939" t="s">
        <v>1624</v>
      </c>
      <c r="C28939" t="s">
        <v>976</v>
      </c>
      <c r="D28939" t="s">
        <v>2407</v>
      </c>
      <c r="E28939">
        <v>0</v>
      </c>
    </row>
    <row r="28940" spans="1:5" x14ac:dyDescent="0.3">
      <c r="A28940">
        <v>37030015</v>
      </c>
      <c r="B28940" t="s">
        <v>1624</v>
      </c>
      <c r="C28940" t="s">
        <v>976</v>
      </c>
      <c r="D28940" t="s">
        <v>2408</v>
      </c>
      <c r="E28940">
        <v>0</v>
      </c>
    </row>
    <row r="28941" spans="1:5" x14ac:dyDescent="0.3">
      <c r="A28941">
        <v>37030015</v>
      </c>
      <c r="B28941" t="s">
        <v>1624</v>
      </c>
      <c r="C28941" t="s">
        <v>976</v>
      </c>
      <c r="D28941" t="s">
        <v>2409</v>
      </c>
      <c r="E28941">
        <v>-40</v>
      </c>
    </row>
    <row r="28942" spans="1:5" x14ac:dyDescent="0.3">
      <c r="A28942">
        <v>37030015</v>
      </c>
      <c r="B28942" t="s">
        <v>1624</v>
      </c>
      <c r="C28942" t="s">
        <v>976</v>
      </c>
      <c r="D28942" t="s">
        <v>2410</v>
      </c>
      <c r="E28942">
        <v>-10</v>
      </c>
    </row>
    <row r="28943" spans="1:5" x14ac:dyDescent="0.3">
      <c r="A28943">
        <v>37030015</v>
      </c>
      <c r="B28943" t="s">
        <v>1624</v>
      </c>
      <c r="C28943" t="s">
        <v>976</v>
      </c>
      <c r="D28943" t="s">
        <v>2411</v>
      </c>
      <c r="E28943">
        <v>-77</v>
      </c>
    </row>
    <row r="28944" spans="1:5" x14ac:dyDescent="0.3">
      <c r="A28944">
        <v>37030015</v>
      </c>
      <c r="B28944" t="s">
        <v>1624</v>
      </c>
      <c r="C28944" t="s">
        <v>976</v>
      </c>
      <c r="D28944" t="s">
        <v>2412</v>
      </c>
      <c r="E28944">
        <v>-5</v>
      </c>
    </row>
    <row r="28945" spans="1:5" x14ac:dyDescent="0.3">
      <c r="A28945">
        <v>37030015</v>
      </c>
      <c r="B28945" t="s">
        <v>1624</v>
      </c>
      <c r="C28945" t="s">
        <v>976</v>
      </c>
      <c r="D28945" t="s">
        <v>2413</v>
      </c>
      <c r="E28945">
        <v>-30</v>
      </c>
    </row>
    <row r="28946" spans="1:5" x14ac:dyDescent="0.3">
      <c r="A28946">
        <v>23320113</v>
      </c>
      <c r="B28946" t="s">
        <v>1626</v>
      </c>
      <c r="C28946" t="s">
        <v>8</v>
      </c>
      <c r="D28946" t="s">
        <v>2378</v>
      </c>
      <c r="E28946">
        <v>0</v>
      </c>
    </row>
    <row r="28947" spans="1:5" x14ac:dyDescent="0.3">
      <c r="A28947">
        <v>23320113</v>
      </c>
      <c r="B28947" t="s">
        <v>1626</v>
      </c>
      <c r="C28947" t="s">
        <v>8</v>
      </c>
      <c r="D28947" t="s">
        <v>2379</v>
      </c>
      <c r="E28947">
        <v>0</v>
      </c>
    </row>
    <row r="28948" spans="1:5" x14ac:dyDescent="0.3">
      <c r="A28948">
        <v>23320113</v>
      </c>
      <c r="B28948" t="s">
        <v>1626</v>
      </c>
      <c r="C28948" t="s">
        <v>8</v>
      </c>
      <c r="D28948" t="s">
        <v>2380</v>
      </c>
      <c r="E28948">
        <v>0</v>
      </c>
    </row>
    <row r="28949" spans="1:5" x14ac:dyDescent="0.3">
      <c r="A28949">
        <v>23320113</v>
      </c>
      <c r="B28949" t="s">
        <v>1626</v>
      </c>
      <c r="C28949" t="s">
        <v>8</v>
      </c>
      <c r="D28949" t="s">
        <v>2381</v>
      </c>
      <c r="E28949">
        <v>0</v>
      </c>
    </row>
    <row r="28950" spans="1:5" x14ac:dyDescent="0.3">
      <c r="A28950">
        <v>23320113</v>
      </c>
      <c r="B28950" t="s">
        <v>1626</v>
      </c>
      <c r="C28950" t="s">
        <v>8</v>
      </c>
      <c r="D28950" t="s">
        <v>2382</v>
      </c>
      <c r="E28950">
        <v>0</v>
      </c>
    </row>
    <row r="28951" spans="1:5" x14ac:dyDescent="0.3">
      <c r="A28951">
        <v>23320113</v>
      </c>
      <c r="B28951" t="s">
        <v>1626</v>
      </c>
      <c r="C28951" t="s">
        <v>8</v>
      </c>
      <c r="D28951" t="s">
        <v>2383</v>
      </c>
      <c r="E28951">
        <v>0</v>
      </c>
    </row>
    <row r="28952" spans="1:5" x14ac:dyDescent="0.3">
      <c r="A28952">
        <v>23320113</v>
      </c>
      <c r="B28952" t="s">
        <v>1626</v>
      </c>
      <c r="C28952" t="s">
        <v>8</v>
      </c>
      <c r="D28952" t="s">
        <v>2384</v>
      </c>
      <c r="E28952">
        <v>0</v>
      </c>
    </row>
    <row r="28953" spans="1:5" x14ac:dyDescent="0.3">
      <c r="A28953">
        <v>23320113</v>
      </c>
      <c r="B28953" t="s">
        <v>1626</v>
      </c>
      <c r="C28953" t="s">
        <v>8</v>
      </c>
      <c r="D28953" t="s">
        <v>2385</v>
      </c>
      <c r="E28953">
        <v>0</v>
      </c>
    </row>
    <row r="28954" spans="1:5" x14ac:dyDescent="0.3">
      <c r="A28954">
        <v>23320113</v>
      </c>
      <c r="B28954" t="s">
        <v>1626</v>
      </c>
      <c r="C28954" t="s">
        <v>8</v>
      </c>
      <c r="D28954" t="s">
        <v>2386</v>
      </c>
      <c r="E28954">
        <v>0</v>
      </c>
    </row>
    <row r="28955" spans="1:5" x14ac:dyDescent="0.3">
      <c r="A28955">
        <v>23320113</v>
      </c>
      <c r="B28955" t="s">
        <v>1626</v>
      </c>
      <c r="C28955" t="s">
        <v>8</v>
      </c>
      <c r="D28955" t="s">
        <v>2387</v>
      </c>
      <c r="E28955">
        <v>0</v>
      </c>
    </row>
    <row r="28956" spans="1:5" x14ac:dyDescent="0.3">
      <c r="A28956">
        <v>23320113</v>
      </c>
      <c r="B28956" t="s">
        <v>1626</v>
      </c>
      <c r="C28956" t="s">
        <v>8</v>
      </c>
      <c r="D28956" t="s">
        <v>2388</v>
      </c>
      <c r="E28956">
        <v>0</v>
      </c>
    </row>
    <row r="28957" spans="1:5" x14ac:dyDescent="0.3">
      <c r="A28957">
        <v>23320113</v>
      </c>
      <c r="B28957" t="s">
        <v>1626</v>
      </c>
      <c r="C28957" t="s">
        <v>8</v>
      </c>
      <c r="D28957" t="s">
        <v>2389</v>
      </c>
      <c r="E28957">
        <v>0</v>
      </c>
    </row>
    <row r="28958" spans="1:5" x14ac:dyDescent="0.3">
      <c r="A28958">
        <v>23320113</v>
      </c>
      <c r="B28958" t="s">
        <v>1626</v>
      </c>
      <c r="C28958" t="s">
        <v>8</v>
      </c>
      <c r="D28958" t="s">
        <v>2390</v>
      </c>
      <c r="E28958">
        <v>0</v>
      </c>
    </row>
    <row r="28959" spans="1:5" x14ac:dyDescent="0.3">
      <c r="A28959">
        <v>23320113</v>
      </c>
      <c r="B28959" t="s">
        <v>1626</v>
      </c>
      <c r="C28959" t="s">
        <v>8</v>
      </c>
      <c r="D28959" t="s">
        <v>2391</v>
      </c>
      <c r="E28959">
        <v>0</v>
      </c>
    </row>
    <row r="28960" spans="1:5" x14ac:dyDescent="0.3">
      <c r="A28960">
        <v>23320113</v>
      </c>
      <c r="B28960" t="s">
        <v>1626</v>
      </c>
      <c r="C28960" t="s">
        <v>8</v>
      </c>
      <c r="D28960" t="s">
        <v>2392</v>
      </c>
      <c r="E28960">
        <v>0</v>
      </c>
    </row>
    <row r="28961" spans="1:5" x14ac:dyDescent="0.3">
      <c r="A28961">
        <v>23320113</v>
      </c>
      <c r="B28961" t="s">
        <v>1626</v>
      </c>
      <c r="C28961" t="s">
        <v>8</v>
      </c>
      <c r="D28961" t="s">
        <v>2393</v>
      </c>
      <c r="E28961">
        <v>0</v>
      </c>
    </row>
    <row r="28962" spans="1:5" x14ac:dyDescent="0.3">
      <c r="A28962">
        <v>23320113</v>
      </c>
      <c r="B28962" t="s">
        <v>1626</v>
      </c>
      <c r="C28962" t="s">
        <v>8</v>
      </c>
      <c r="D28962" t="s">
        <v>2394</v>
      </c>
      <c r="E28962">
        <v>0</v>
      </c>
    </row>
    <row r="28963" spans="1:5" x14ac:dyDescent="0.3">
      <c r="A28963">
        <v>23320113</v>
      </c>
      <c r="B28963" t="s">
        <v>1626</v>
      </c>
      <c r="C28963" t="s">
        <v>8</v>
      </c>
      <c r="D28963" t="s">
        <v>2395</v>
      </c>
      <c r="E28963">
        <v>0</v>
      </c>
    </row>
    <row r="28964" spans="1:5" x14ac:dyDescent="0.3">
      <c r="A28964">
        <v>23320113</v>
      </c>
      <c r="B28964" t="s">
        <v>1626</v>
      </c>
      <c r="C28964" t="s">
        <v>8</v>
      </c>
      <c r="D28964" t="s">
        <v>2396</v>
      </c>
      <c r="E28964">
        <v>0</v>
      </c>
    </row>
    <row r="28965" spans="1:5" x14ac:dyDescent="0.3">
      <c r="A28965">
        <v>23320113</v>
      </c>
      <c r="B28965" t="s">
        <v>1626</v>
      </c>
      <c r="C28965" t="s">
        <v>8</v>
      </c>
      <c r="D28965" t="s">
        <v>2397</v>
      </c>
      <c r="E28965">
        <v>0</v>
      </c>
    </row>
    <row r="28966" spans="1:5" x14ac:dyDescent="0.3">
      <c r="A28966">
        <v>23320113</v>
      </c>
      <c r="B28966" t="s">
        <v>1626</v>
      </c>
      <c r="C28966" t="s">
        <v>8</v>
      </c>
      <c r="D28966" t="s">
        <v>2398</v>
      </c>
      <c r="E28966">
        <v>0</v>
      </c>
    </row>
    <row r="28967" spans="1:5" x14ac:dyDescent="0.3">
      <c r="A28967">
        <v>23320113</v>
      </c>
      <c r="B28967" t="s">
        <v>1626</v>
      </c>
      <c r="C28967" t="s">
        <v>8</v>
      </c>
      <c r="D28967" t="s">
        <v>2399</v>
      </c>
      <c r="E28967">
        <v>0</v>
      </c>
    </row>
    <row r="28968" spans="1:5" x14ac:dyDescent="0.3">
      <c r="A28968">
        <v>23320113</v>
      </c>
      <c r="B28968" t="s">
        <v>1626</v>
      </c>
      <c r="C28968" t="s">
        <v>8</v>
      </c>
      <c r="D28968" t="s">
        <v>2400</v>
      </c>
      <c r="E28968">
        <v>0</v>
      </c>
    </row>
    <row r="28969" spans="1:5" x14ac:dyDescent="0.3">
      <c r="A28969">
        <v>23320113</v>
      </c>
      <c r="B28969" t="s">
        <v>1626</v>
      </c>
      <c r="C28969" t="s">
        <v>8</v>
      </c>
      <c r="D28969" t="s">
        <v>2401</v>
      </c>
      <c r="E28969">
        <v>0</v>
      </c>
    </row>
    <row r="28970" spans="1:5" x14ac:dyDescent="0.3">
      <c r="A28970">
        <v>23320113</v>
      </c>
      <c r="B28970" t="s">
        <v>1626</v>
      </c>
      <c r="C28970" t="s">
        <v>8</v>
      </c>
      <c r="D28970" t="s">
        <v>2402</v>
      </c>
      <c r="E28970">
        <v>-4</v>
      </c>
    </row>
    <row r="28971" spans="1:5" x14ac:dyDescent="0.3">
      <c r="A28971">
        <v>23320113</v>
      </c>
      <c r="B28971" t="s">
        <v>1626</v>
      </c>
      <c r="C28971" t="s">
        <v>8</v>
      </c>
      <c r="D28971" t="s">
        <v>2403</v>
      </c>
      <c r="E28971">
        <v>0</v>
      </c>
    </row>
    <row r="28972" spans="1:5" x14ac:dyDescent="0.3">
      <c r="A28972">
        <v>23320113</v>
      </c>
      <c r="B28972" t="s">
        <v>1626</v>
      </c>
      <c r="C28972" t="s">
        <v>8</v>
      </c>
      <c r="D28972" t="s">
        <v>2404</v>
      </c>
      <c r="E28972">
        <v>0</v>
      </c>
    </row>
    <row r="28973" spans="1:5" x14ac:dyDescent="0.3">
      <c r="A28973">
        <v>23320113</v>
      </c>
      <c r="B28973" t="s">
        <v>1626</v>
      </c>
      <c r="C28973" t="s">
        <v>8</v>
      </c>
      <c r="D28973" t="s">
        <v>2405</v>
      </c>
      <c r="E28973">
        <v>0</v>
      </c>
    </row>
    <row r="28974" spans="1:5" x14ac:dyDescent="0.3">
      <c r="A28974">
        <v>23320113</v>
      </c>
      <c r="B28974" t="s">
        <v>1626</v>
      </c>
      <c r="C28974" t="s">
        <v>8</v>
      </c>
      <c r="D28974" t="s">
        <v>2406</v>
      </c>
      <c r="E28974">
        <v>0</v>
      </c>
    </row>
    <row r="28975" spans="1:5" x14ac:dyDescent="0.3">
      <c r="A28975">
        <v>23320113</v>
      </c>
      <c r="B28975" t="s">
        <v>1626</v>
      </c>
      <c r="C28975" t="s">
        <v>8</v>
      </c>
      <c r="D28975" t="s">
        <v>2407</v>
      </c>
      <c r="E28975">
        <v>0</v>
      </c>
    </row>
    <row r="28976" spans="1:5" x14ac:dyDescent="0.3">
      <c r="A28976">
        <v>23320113</v>
      </c>
      <c r="B28976" t="s">
        <v>1626</v>
      </c>
      <c r="C28976" t="s">
        <v>8</v>
      </c>
      <c r="D28976" t="s">
        <v>2408</v>
      </c>
      <c r="E28976">
        <v>0</v>
      </c>
    </row>
    <row r="28977" spans="1:5" x14ac:dyDescent="0.3">
      <c r="A28977">
        <v>23320113</v>
      </c>
      <c r="B28977" t="s">
        <v>1626</v>
      </c>
      <c r="C28977" t="s">
        <v>8</v>
      </c>
      <c r="D28977" t="s">
        <v>2409</v>
      </c>
      <c r="E28977">
        <v>0</v>
      </c>
    </row>
    <row r="28978" spans="1:5" x14ac:dyDescent="0.3">
      <c r="A28978">
        <v>23320113</v>
      </c>
      <c r="B28978" t="s">
        <v>1626</v>
      </c>
      <c r="C28978" t="s">
        <v>8</v>
      </c>
      <c r="D28978" t="s">
        <v>2410</v>
      </c>
      <c r="E28978">
        <v>0</v>
      </c>
    </row>
    <row r="28979" spans="1:5" x14ac:dyDescent="0.3">
      <c r="A28979">
        <v>23320113</v>
      </c>
      <c r="B28979" t="s">
        <v>1626</v>
      </c>
      <c r="C28979" t="s">
        <v>8</v>
      </c>
      <c r="D28979" t="s">
        <v>2411</v>
      </c>
      <c r="E28979">
        <v>0</v>
      </c>
    </row>
    <row r="28980" spans="1:5" x14ac:dyDescent="0.3">
      <c r="A28980">
        <v>23320113</v>
      </c>
      <c r="B28980" t="s">
        <v>1626</v>
      </c>
      <c r="C28980" t="s">
        <v>8</v>
      </c>
      <c r="D28980" t="s">
        <v>2412</v>
      </c>
      <c r="E28980">
        <v>0</v>
      </c>
    </row>
    <row r="28981" spans="1:5" x14ac:dyDescent="0.3">
      <c r="A28981">
        <v>23320113</v>
      </c>
      <c r="B28981" t="s">
        <v>1626</v>
      </c>
      <c r="C28981" t="s">
        <v>8</v>
      </c>
      <c r="D28981" t="s">
        <v>2413</v>
      </c>
      <c r="E28981">
        <v>0</v>
      </c>
    </row>
    <row r="28982" spans="1:5" x14ac:dyDescent="0.3">
      <c r="A28982">
        <v>37020001</v>
      </c>
      <c r="B28982" t="s">
        <v>1628</v>
      </c>
      <c r="C28982" t="s">
        <v>976</v>
      </c>
      <c r="D28982" t="s">
        <v>2378</v>
      </c>
      <c r="E28982">
        <v>0</v>
      </c>
    </row>
    <row r="28983" spans="1:5" x14ac:dyDescent="0.3">
      <c r="A28983">
        <v>37020001</v>
      </c>
      <c r="B28983" t="s">
        <v>1628</v>
      </c>
      <c r="C28983" t="s">
        <v>976</v>
      </c>
      <c r="D28983" t="s">
        <v>2379</v>
      </c>
      <c r="E28983">
        <v>0</v>
      </c>
    </row>
    <row r="28984" spans="1:5" x14ac:dyDescent="0.3">
      <c r="A28984">
        <v>37020001</v>
      </c>
      <c r="B28984" t="s">
        <v>1628</v>
      </c>
      <c r="C28984" t="s">
        <v>976</v>
      </c>
      <c r="D28984" t="s">
        <v>2380</v>
      </c>
      <c r="E28984">
        <v>-20</v>
      </c>
    </row>
    <row r="28985" spans="1:5" x14ac:dyDescent="0.3">
      <c r="A28985">
        <v>37020001</v>
      </c>
      <c r="B28985" t="s">
        <v>1628</v>
      </c>
      <c r="C28985" t="s">
        <v>976</v>
      </c>
      <c r="D28985" t="s">
        <v>2381</v>
      </c>
      <c r="E28985">
        <v>0</v>
      </c>
    </row>
    <row r="28986" spans="1:5" x14ac:dyDescent="0.3">
      <c r="A28986">
        <v>37020001</v>
      </c>
      <c r="B28986" t="s">
        <v>1628</v>
      </c>
      <c r="C28986" t="s">
        <v>976</v>
      </c>
      <c r="D28986" t="s">
        <v>2382</v>
      </c>
      <c r="E28986">
        <v>0</v>
      </c>
    </row>
    <row r="28987" spans="1:5" x14ac:dyDescent="0.3">
      <c r="A28987">
        <v>37020001</v>
      </c>
      <c r="B28987" t="s">
        <v>1628</v>
      </c>
      <c r="C28987" t="s">
        <v>976</v>
      </c>
      <c r="D28987" t="s">
        <v>2383</v>
      </c>
      <c r="E28987">
        <v>0</v>
      </c>
    </row>
    <row r="28988" spans="1:5" x14ac:dyDescent="0.3">
      <c r="A28988">
        <v>37020001</v>
      </c>
      <c r="B28988" t="s">
        <v>1628</v>
      </c>
      <c r="C28988" t="s">
        <v>976</v>
      </c>
      <c r="D28988" t="s">
        <v>2384</v>
      </c>
      <c r="E28988">
        <v>0</v>
      </c>
    </row>
    <row r="28989" spans="1:5" x14ac:dyDescent="0.3">
      <c r="A28989">
        <v>37020001</v>
      </c>
      <c r="B28989" t="s">
        <v>1628</v>
      </c>
      <c r="C28989" t="s">
        <v>976</v>
      </c>
      <c r="D28989" t="s">
        <v>2385</v>
      </c>
      <c r="E28989">
        <v>0</v>
      </c>
    </row>
    <row r="28990" spans="1:5" x14ac:dyDescent="0.3">
      <c r="A28990">
        <v>37020001</v>
      </c>
      <c r="B28990" t="s">
        <v>1628</v>
      </c>
      <c r="C28990" t="s">
        <v>976</v>
      </c>
      <c r="D28990" t="s">
        <v>2386</v>
      </c>
      <c r="E28990">
        <v>-10</v>
      </c>
    </row>
    <row r="28991" spans="1:5" x14ac:dyDescent="0.3">
      <c r="A28991">
        <v>37020001</v>
      </c>
      <c r="B28991" t="s">
        <v>1628</v>
      </c>
      <c r="C28991" t="s">
        <v>976</v>
      </c>
      <c r="D28991" t="s">
        <v>2387</v>
      </c>
      <c r="E28991">
        <v>0</v>
      </c>
    </row>
    <row r="28992" spans="1:5" x14ac:dyDescent="0.3">
      <c r="A28992">
        <v>37020001</v>
      </c>
      <c r="B28992" t="s">
        <v>1628</v>
      </c>
      <c r="C28992" t="s">
        <v>976</v>
      </c>
      <c r="D28992" t="s">
        <v>2388</v>
      </c>
      <c r="E28992">
        <v>0</v>
      </c>
    </row>
    <row r="28993" spans="1:5" x14ac:dyDescent="0.3">
      <c r="A28993">
        <v>37020001</v>
      </c>
      <c r="B28993" t="s">
        <v>1628</v>
      </c>
      <c r="C28993" t="s">
        <v>976</v>
      </c>
      <c r="D28993" t="s">
        <v>2389</v>
      </c>
      <c r="E28993">
        <v>0</v>
      </c>
    </row>
    <row r="28994" spans="1:5" x14ac:dyDescent="0.3">
      <c r="A28994">
        <v>37020001</v>
      </c>
      <c r="B28994" t="s">
        <v>1628</v>
      </c>
      <c r="C28994" t="s">
        <v>976</v>
      </c>
      <c r="D28994" t="s">
        <v>2390</v>
      </c>
      <c r="E28994">
        <v>-22</v>
      </c>
    </row>
    <row r="28995" spans="1:5" x14ac:dyDescent="0.3">
      <c r="A28995">
        <v>37020001</v>
      </c>
      <c r="B28995" t="s">
        <v>1628</v>
      </c>
      <c r="C28995" t="s">
        <v>976</v>
      </c>
      <c r="D28995" t="s">
        <v>2391</v>
      </c>
      <c r="E28995">
        <v>-15</v>
      </c>
    </row>
    <row r="28996" spans="1:5" x14ac:dyDescent="0.3">
      <c r="A28996">
        <v>37020001</v>
      </c>
      <c r="B28996" t="s">
        <v>1628</v>
      </c>
      <c r="C28996" t="s">
        <v>976</v>
      </c>
      <c r="D28996" t="s">
        <v>2392</v>
      </c>
      <c r="E28996">
        <v>-3</v>
      </c>
    </row>
    <row r="28997" spans="1:5" x14ac:dyDescent="0.3">
      <c r="A28997">
        <v>37020001</v>
      </c>
      <c r="B28997" t="s">
        <v>1628</v>
      </c>
      <c r="C28997" t="s">
        <v>976</v>
      </c>
      <c r="D28997" t="s">
        <v>2393</v>
      </c>
      <c r="E28997">
        <v>-12</v>
      </c>
    </row>
    <row r="28998" spans="1:5" x14ac:dyDescent="0.3">
      <c r="A28998">
        <v>37020001</v>
      </c>
      <c r="B28998" t="s">
        <v>1628</v>
      </c>
      <c r="C28998" t="s">
        <v>976</v>
      </c>
      <c r="D28998" t="s">
        <v>2394</v>
      </c>
      <c r="E28998">
        <v>-5</v>
      </c>
    </row>
    <row r="28999" spans="1:5" x14ac:dyDescent="0.3">
      <c r="A28999">
        <v>37020001</v>
      </c>
      <c r="B28999" t="s">
        <v>1628</v>
      </c>
      <c r="C28999" t="s">
        <v>976</v>
      </c>
      <c r="D28999" t="s">
        <v>2395</v>
      </c>
      <c r="E28999">
        <v>0</v>
      </c>
    </row>
    <row r="29000" spans="1:5" x14ac:dyDescent="0.3">
      <c r="A29000">
        <v>37020001</v>
      </c>
      <c r="B29000" t="s">
        <v>1628</v>
      </c>
      <c r="C29000" t="s">
        <v>976</v>
      </c>
      <c r="D29000" t="s">
        <v>2396</v>
      </c>
      <c r="E29000">
        <v>-10</v>
      </c>
    </row>
    <row r="29001" spans="1:5" x14ac:dyDescent="0.3">
      <c r="A29001">
        <v>37020001</v>
      </c>
      <c r="B29001" t="s">
        <v>1628</v>
      </c>
      <c r="C29001" t="s">
        <v>976</v>
      </c>
      <c r="D29001" t="s">
        <v>2397</v>
      </c>
      <c r="E29001">
        <v>-5</v>
      </c>
    </row>
    <row r="29002" spans="1:5" x14ac:dyDescent="0.3">
      <c r="A29002">
        <v>37020001</v>
      </c>
      <c r="B29002" t="s">
        <v>1628</v>
      </c>
      <c r="C29002" t="s">
        <v>976</v>
      </c>
      <c r="D29002" t="s">
        <v>2398</v>
      </c>
      <c r="E29002">
        <v>0</v>
      </c>
    </row>
    <row r="29003" spans="1:5" x14ac:dyDescent="0.3">
      <c r="A29003">
        <v>37020001</v>
      </c>
      <c r="B29003" t="s">
        <v>1628</v>
      </c>
      <c r="C29003" t="s">
        <v>976</v>
      </c>
      <c r="D29003" t="s">
        <v>2399</v>
      </c>
      <c r="E29003">
        <v>-20</v>
      </c>
    </row>
    <row r="29004" spans="1:5" x14ac:dyDescent="0.3">
      <c r="A29004">
        <v>37020001</v>
      </c>
      <c r="B29004" t="s">
        <v>1628</v>
      </c>
      <c r="C29004" t="s">
        <v>976</v>
      </c>
      <c r="D29004" t="s">
        <v>2400</v>
      </c>
      <c r="E29004">
        <v>0</v>
      </c>
    </row>
    <row r="29005" spans="1:5" x14ac:dyDescent="0.3">
      <c r="A29005">
        <v>37020001</v>
      </c>
      <c r="B29005" t="s">
        <v>1628</v>
      </c>
      <c r="C29005" t="s">
        <v>976</v>
      </c>
      <c r="D29005" t="s">
        <v>2401</v>
      </c>
      <c r="E29005">
        <v>-10</v>
      </c>
    </row>
    <row r="29006" spans="1:5" x14ac:dyDescent="0.3">
      <c r="A29006">
        <v>37020001</v>
      </c>
      <c r="B29006" t="s">
        <v>1628</v>
      </c>
      <c r="C29006" t="s">
        <v>976</v>
      </c>
      <c r="D29006" t="s">
        <v>2402</v>
      </c>
      <c r="E29006">
        <v>-5</v>
      </c>
    </row>
    <row r="29007" spans="1:5" x14ac:dyDescent="0.3">
      <c r="A29007">
        <v>37020001</v>
      </c>
      <c r="B29007" t="s">
        <v>1628</v>
      </c>
      <c r="C29007" t="s">
        <v>976</v>
      </c>
      <c r="D29007" t="s">
        <v>2403</v>
      </c>
      <c r="E29007">
        <v>-40</v>
      </c>
    </row>
    <row r="29008" spans="1:5" x14ac:dyDescent="0.3">
      <c r="A29008">
        <v>37020001</v>
      </c>
      <c r="B29008" t="s">
        <v>1628</v>
      </c>
      <c r="C29008" t="s">
        <v>976</v>
      </c>
      <c r="D29008" t="s">
        <v>2404</v>
      </c>
      <c r="E29008">
        <v>-22</v>
      </c>
    </row>
    <row r="29009" spans="1:5" x14ac:dyDescent="0.3">
      <c r="A29009">
        <v>37020001</v>
      </c>
      <c r="B29009" t="s">
        <v>1628</v>
      </c>
      <c r="C29009" t="s">
        <v>976</v>
      </c>
      <c r="D29009" t="s">
        <v>2405</v>
      </c>
      <c r="E29009">
        <v>-6</v>
      </c>
    </row>
    <row r="29010" spans="1:5" x14ac:dyDescent="0.3">
      <c r="A29010">
        <v>37020001</v>
      </c>
      <c r="B29010" t="s">
        <v>1628</v>
      </c>
      <c r="C29010" t="s">
        <v>976</v>
      </c>
      <c r="D29010" t="s">
        <v>2406</v>
      </c>
      <c r="E29010">
        <v>-9</v>
      </c>
    </row>
    <row r="29011" spans="1:5" x14ac:dyDescent="0.3">
      <c r="A29011">
        <v>37020001</v>
      </c>
      <c r="B29011" t="s">
        <v>1628</v>
      </c>
      <c r="C29011" t="s">
        <v>976</v>
      </c>
      <c r="D29011" t="s">
        <v>2407</v>
      </c>
      <c r="E29011">
        <v>-20</v>
      </c>
    </row>
    <row r="29012" spans="1:5" x14ac:dyDescent="0.3">
      <c r="A29012">
        <v>37020001</v>
      </c>
      <c r="B29012" t="s">
        <v>1628</v>
      </c>
      <c r="C29012" t="s">
        <v>976</v>
      </c>
      <c r="D29012" t="s">
        <v>2408</v>
      </c>
      <c r="E29012">
        <v>0</v>
      </c>
    </row>
    <row r="29013" spans="1:5" x14ac:dyDescent="0.3">
      <c r="A29013">
        <v>37020001</v>
      </c>
      <c r="B29013" t="s">
        <v>1628</v>
      </c>
      <c r="C29013" t="s">
        <v>976</v>
      </c>
      <c r="D29013" t="s">
        <v>2409</v>
      </c>
      <c r="E29013">
        <v>-15</v>
      </c>
    </row>
    <row r="29014" spans="1:5" x14ac:dyDescent="0.3">
      <c r="A29014">
        <v>37020001</v>
      </c>
      <c r="B29014" t="s">
        <v>1628</v>
      </c>
      <c r="C29014" t="s">
        <v>976</v>
      </c>
      <c r="D29014" t="s">
        <v>2410</v>
      </c>
      <c r="E29014">
        <v>0</v>
      </c>
    </row>
    <row r="29015" spans="1:5" x14ac:dyDescent="0.3">
      <c r="A29015">
        <v>37020001</v>
      </c>
      <c r="B29015" t="s">
        <v>1628</v>
      </c>
      <c r="C29015" t="s">
        <v>976</v>
      </c>
      <c r="D29015" t="s">
        <v>2411</v>
      </c>
      <c r="E29015">
        <v>-19</v>
      </c>
    </row>
    <row r="29016" spans="1:5" x14ac:dyDescent="0.3">
      <c r="A29016">
        <v>37020001</v>
      </c>
      <c r="B29016" t="s">
        <v>1628</v>
      </c>
      <c r="C29016" t="s">
        <v>976</v>
      </c>
      <c r="D29016" t="s">
        <v>2412</v>
      </c>
      <c r="E29016">
        <v>0</v>
      </c>
    </row>
    <row r="29017" spans="1:5" x14ac:dyDescent="0.3">
      <c r="A29017">
        <v>37020001</v>
      </c>
      <c r="B29017" t="s">
        <v>1628</v>
      </c>
      <c r="C29017" t="s">
        <v>976</v>
      </c>
      <c r="D29017" t="s">
        <v>2413</v>
      </c>
      <c r="E29017">
        <v>-2</v>
      </c>
    </row>
    <row r="29018" spans="1:5" x14ac:dyDescent="0.3">
      <c r="A29018">
        <v>72250091</v>
      </c>
      <c r="B29018" t="s">
        <v>1630</v>
      </c>
      <c r="C29018" t="s">
        <v>976</v>
      </c>
      <c r="D29018" t="s">
        <v>2378</v>
      </c>
      <c r="E29018">
        <v>-15</v>
      </c>
    </row>
    <row r="29019" spans="1:5" x14ac:dyDescent="0.3">
      <c r="A29019">
        <v>72250091</v>
      </c>
      <c r="B29019" t="s">
        <v>1630</v>
      </c>
      <c r="C29019" t="s">
        <v>976</v>
      </c>
      <c r="D29019" t="s">
        <v>2379</v>
      </c>
      <c r="E29019">
        <v>-35</v>
      </c>
    </row>
    <row r="29020" spans="1:5" x14ac:dyDescent="0.3">
      <c r="A29020">
        <v>72250091</v>
      </c>
      <c r="B29020" t="s">
        <v>1630</v>
      </c>
      <c r="C29020" t="s">
        <v>976</v>
      </c>
      <c r="D29020" t="s">
        <v>2380</v>
      </c>
      <c r="E29020">
        <v>-61</v>
      </c>
    </row>
    <row r="29021" spans="1:5" x14ac:dyDescent="0.3">
      <c r="A29021">
        <v>72250091</v>
      </c>
      <c r="B29021" t="s">
        <v>1630</v>
      </c>
      <c r="C29021" t="s">
        <v>976</v>
      </c>
      <c r="D29021" t="s">
        <v>2381</v>
      </c>
      <c r="E29021">
        <v>-5</v>
      </c>
    </row>
    <row r="29022" spans="1:5" x14ac:dyDescent="0.3">
      <c r="A29022">
        <v>72250091</v>
      </c>
      <c r="B29022" t="s">
        <v>1630</v>
      </c>
      <c r="C29022" t="s">
        <v>976</v>
      </c>
      <c r="D29022" t="s">
        <v>2382</v>
      </c>
      <c r="E29022">
        <v>-5</v>
      </c>
    </row>
    <row r="29023" spans="1:5" x14ac:dyDescent="0.3">
      <c r="A29023">
        <v>72250091</v>
      </c>
      <c r="B29023" t="s">
        <v>1630</v>
      </c>
      <c r="C29023" t="s">
        <v>976</v>
      </c>
      <c r="D29023" t="s">
        <v>2383</v>
      </c>
      <c r="E29023">
        <v>-25</v>
      </c>
    </row>
    <row r="29024" spans="1:5" x14ac:dyDescent="0.3">
      <c r="A29024">
        <v>72250091</v>
      </c>
      <c r="B29024" t="s">
        <v>1630</v>
      </c>
      <c r="C29024" t="s">
        <v>976</v>
      </c>
      <c r="D29024" t="s">
        <v>2384</v>
      </c>
      <c r="E29024">
        <v>-60</v>
      </c>
    </row>
    <row r="29025" spans="1:5" x14ac:dyDescent="0.3">
      <c r="A29025">
        <v>72250091</v>
      </c>
      <c r="B29025" t="s">
        <v>1630</v>
      </c>
      <c r="C29025" t="s">
        <v>976</v>
      </c>
      <c r="D29025" t="s">
        <v>2385</v>
      </c>
      <c r="E29025">
        <v>-25</v>
      </c>
    </row>
    <row r="29026" spans="1:5" x14ac:dyDescent="0.3">
      <c r="A29026">
        <v>72250091</v>
      </c>
      <c r="B29026" t="s">
        <v>1630</v>
      </c>
      <c r="C29026" t="s">
        <v>976</v>
      </c>
      <c r="D29026" t="s">
        <v>2386</v>
      </c>
      <c r="E29026">
        <v>-60</v>
      </c>
    </row>
    <row r="29027" spans="1:5" x14ac:dyDescent="0.3">
      <c r="A29027">
        <v>72250091</v>
      </c>
      <c r="B29027" t="s">
        <v>1630</v>
      </c>
      <c r="C29027" t="s">
        <v>976</v>
      </c>
      <c r="D29027" t="s">
        <v>2387</v>
      </c>
      <c r="E29027">
        <v>-15</v>
      </c>
    </row>
    <row r="29028" spans="1:5" x14ac:dyDescent="0.3">
      <c r="A29028">
        <v>72250091</v>
      </c>
      <c r="B29028" t="s">
        <v>1630</v>
      </c>
      <c r="C29028" t="s">
        <v>976</v>
      </c>
      <c r="D29028" t="s">
        <v>2388</v>
      </c>
      <c r="E29028">
        <v>-25</v>
      </c>
    </row>
    <row r="29029" spans="1:5" x14ac:dyDescent="0.3">
      <c r="A29029">
        <v>72250091</v>
      </c>
      <c r="B29029" t="s">
        <v>1630</v>
      </c>
      <c r="C29029" t="s">
        <v>976</v>
      </c>
      <c r="D29029" t="s">
        <v>2389</v>
      </c>
      <c r="E29029">
        <v>-30</v>
      </c>
    </row>
    <row r="29030" spans="1:5" x14ac:dyDescent="0.3">
      <c r="A29030">
        <v>72250091</v>
      </c>
      <c r="B29030" t="s">
        <v>1630</v>
      </c>
      <c r="C29030" t="s">
        <v>976</v>
      </c>
      <c r="D29030" t="s">
        <v>2390</v>
      </c>
      <c r="E29030">
        <v>-50</v>
      </c>
    </row>
    <row r="29031" spans="1:5" x14ac:dyDescent="0.3">
      <c r="A29031">
        <v>72250091</v>
      </c>
      <c r="B29031" t="s">
        <v>1630</v>
      </c>
      <c r="C29031" t="s">
        <v>976</v>
      </c>
      <c r="D29031" t="s">
        <v>2391</v>
      </c>
      <c r="E29031">
        <v>-35</v>
      </c>
    </row>
    <row r="29032" spans="1:5" x14ac:dyDescent="0.3">
      <c r="A29032">
        <v>72250091</v>
      </c>
      <c r="B29032" t="s">
        <v>1630</v>
      </c>
      <c r="C29032" t="s">
        <v>976</v>
      </c>
      <c r="D29032" t="s">
        <v>2392</v>
      </c>
      <c r="E29032">
        <v>-10</v>
      </c>
    </row>
    <row r="29033" spans="1:5" x14ac:dyDescent="0.3">
      <c r="A29033">
        <v>72250091</v>
      </c>
      <c r="B29033" t="s">
        <v>1630</v>
      </c>
      <c r="C29033" t="s">
        <v>976</v>
      </c>
      <c r="D29033" t="s">
        <v>2393</v>
      </c>
      <c r="E29033">
        <v>-45</v>
      </c>
    </row>
    <row r="29034" spans="1:5" x14ac:dyDescent="0.3">
      <c r="A29034">
        <v>72250091</v>
      </c>
      <c r="B29034" t="s">
        <v>1630</v>
      </c>
      <c r="C29034" t="s">
        <v>976</v>
      </c>
      <c r="D29034" t="s">
        <v>2394</v>
      </c>
      <c r="E29034">
        <v>-25</v>
      </c>
    </row>
    <row r="29035" spans="1:5" x14ac:dyDescent="0.3">
      <c r="A29035">
        <v>72250091</v>
      </c>
      <c r="B29035" t="s">
        <v>1630</v>
      </c>
      <c r="C29035" t="s">
        <v>976</v>
      </c>
      <c r="D29035" t="s">
        <v>2395</v>
      </c>
      <c r="E29035">
        <v>-5</v>
      </c>
    </row>
    <row r="29036" spans="1:5" x14ac:dyDescent="0.3">
      <c r="A29036">
        <v>72250091</v>
      </c>
      <c r="B29036" t="s">
        <v>1630</v>
      </c>
      <c r="C29036" t="s">
        <v>976</v>
      </c>
      <c r="D29036" t="s">
        <v>2396</v>
      </c>
      <c r="E29036">
        <v>-40</v>
      </c>
    </row>
    <row r="29037" spans="1:5" x14ac:dyDescent="0.3">
      <c r="A29037">
        <v>72250091</v>
      </c>
      <c r="B29037" t="s">
        <v>1630</v>
      </c>
      <c r="C29037" t="s">
        <v>976</v>
      </c>
      <c r="D29037" t="s">
        <v>2397</v>
      </c>
      <c r="E29037">
        <v>-10</v>
      </c>
    </row>
    <row r="29038" spans="1:5" x14ac:dyDescent="0.3">
      <c r="A29038">
        <v>72250091</v>
      </c>
      <c r="B29038" t="s">
        <v>1630</v>
      </c>
      <c r="C29038" t="s">
        <v>976</v>
      </c>
      <c r="D29038" t="s">
        <v>2398</v>
      </c>
      <c r="E29038">
        <v>-50</v>
      </c>
    </row>
    <row r="29039" spans="1:5" x14ac:dyDescent="0.3">
      <c r="A29039">
        <v>72250091</v>
      </c>
      <c r="B29039" t="s">
        <v>1630</v>
      </c>
      <c r="C29039" t="s">
        <v>976</v>
      </c>
      <c r="D29039" t="s">
        <v>2399</v>
      </c>
      <c r="E29039">
        <v>-20</v>
      </c>
    </row>
    <row r="29040" spans="1:5" x14ac:dyDescent="0.3">
      <c r="A29040">
        <v>72250091</v>
      </c>
      <c r="B29040" t="s">
        <v>1630</v>
      </c>
      <c r="C29040" t="s">
        <v>976</v>
      </c>
      <c r="D29040" t="s">
        <v>2400</v>
      </c>
      <c r="E29040">
        <v>-50</v>
      </c>
    </row>
    <row r="29041" spans="1:5" x14ac:dyDescent="0.3">
      <c r="A29041">
        <v>72250091</v>
      </c>
      <c r="B29041" t="s">
        <v>1630</v>
      </c>
      <c r="C29041" t="s">
        <v>976</v>
      </c>
      <c r="D29041" t="s">
        <v>2401</v>
      </c>
      <c r="E29041">
        <v>-25</v>
      </c>
    </row>
    <row r="29042" spans="1:5" x14ac:dyDescent="0.3">
      <c r="A29042">
        <v>72250091</v>
      </c>
      <c r="B29042" t="s">
        <v>1630</v>
      </c>
      <c r="C29042" t="s">
        <v>976</v>
      </c>
      <c r="D29042" t="s">
        <v>2402</v>
      </c>
      <c r="E29042">
        <v>-15</v>
      </c>
    </row>
    <row r="29043" spans="1:5" x14ac:dyDescent="0.3">
      <c r="A29043">
        <v>72250091</v>
      </c>
      <c r="B29043" t="s">
        <v>1630</v>
      </c>
      <c r="C29043" t="s">
        <v>976</v>
      </c>
      <c r="D29043" t="s">
        <v>2403</v>
      </c>
      <c r="E29043">
        <v>-120</v>
      </c>
    </row>
    <row r="29044" spans="1:5" x14ac:dyDescent="0.3">
      <c r="A29044">
        <v>72250091</v>
      </c>
      <c r="B29044" t="s">
        <v>1630</v>
      </c>
      <c r="C29044" t="s">
        <v>976</v>
      </c>
      <c r="D29044" t="s">
        <v>2404</v>
      </c>
      <c r="E29044">
        <v>0</v>
      </c>
    </row>
    <row r="29045" spans="1:5" x14ac:dyDescent="0.3">
      <c r="A29045">
        <v>72250091</v>
      </c>
      <c r="B29045" t="s">
        <v>1630</v>
      </c>
      <c r="C29045" t="s">
        <v>976</v>
      </c>
      <c r="D29045" t="s">
        <v>2405</v>
      </c>
      <c r="E29045">
        <v>-20</v>
      </c>
    </row>
    <row r="29046" spans="1:5" x14ac:dyDescent="0.3">
      <c r="A29046">
        <v>72250091</v>
      </c>
      <c r="B29046" t="s">
        <v>1630</v>
      </c>
      <c r="C29046" t="s">
        <v>976</v>
      </c>
      <c r="D29046" t="s">
        <v>2406</v>
      </c>
      <c r="E29046">
        <v>-40</v>
      </c>
    </row>
    <row r="29047" spans="1:5" x14ac:dyDescent="0.3">
      <c r="A29047">
        <v>72250091</v>
      </c>
      <c r="B29047" t="s">
        <v>1630</v>
      </c>
      <c r="C29047" t="s">
        <v>976</v>
      </c>
      <c r="D29047" t="s">
        <v>2407</v>
      </c>
      <c r="E29047">
        <v>0</v>
      </c>
    </row>
    <row r="29048" spans="1:5" x14ac:dyDescent="0.3">
      <c r="A29048">
        <v>72250091</v>
      </c>
      <c r="B29048" t="s">
        <v>1630</v>
      </c>
      <c r="C29048" t="s">
        <v>976</v>
      </c>
      <c r="D29048" t="s">
        <v>2408</v>
      </c>
      <c r="E29048">
        <v>0</v>
      </c>
    </row>
    <row r="29049" spans="1:5" x14ac:dyDescent="0.3">
      <c r="A29049">
        <v>72250091</v>
      </c>
      <c r="B29049" t="s">
        <v>1630</v>
      </c>
      <c r="C29049" t="s">
        <v>976</v>
      </c>
      <c r="D29049" t="s">
        <v>2409</v>
      </c>
      <c r="E29049">
        <v>0</v>
      </c>
    </row>
    <row r="29050" spans="1:5" x14ac:dyDescent="0.3">
      <c r="A29050">
        <v>72250091</v>
      </c>
      <c r="B29050" t="s">
        <v>1630</v>
      </c>
      <c r="C29050" t="s">
        <v>976</v>
      </c>
      <c r="D29050" t="s">
        <v>2410</v>
      </c>
      <c r="E29050">
        <v>0</v>
      </c>
    </row>
    <row r="29051" spans="1:5" x14ac:dyDescent="0.3">
      <c r="A29051">
        <v>72250091</v>
      </c>
      <c r="B29051" t="s">
        <v>1630</v>
      </c>
      <c r="C29051" t="s">
        <v>976</v>
      </c>
      <c r="D29051" t="s">
        <v>2411</v>
      </c>
      <c r="E29051">
        <v>-30</v>
      </c>
    </row>
    <row r="29052" spans="1:5" x14ac:dyDescent="0.3">
      <c r="A29052">
        <v>72250091</v>
      </c>
      <c r="B29052" t="s">
        <v>1630</v>
      </c>
      <c r="C29052" t="s">
        <v>976</v>
      </c>
      <c r="D29052" t="s">
        <v>2412</v>
      </c>
      <c r="E29052">
        <v>0</v>
      </c>
    </row>
    <row r="29053" spans="1:5" x14ac:dyDescent="0.3">
      <c r="A29053">
        <v>72250091</v>
      </c>
      <c r="B29053" t="s">
        <v>1630</v>
      </c>
      <c r="C29053" t="s">
        <v>976</v>
      </c>
      <c r="D29053" t="s">
        <v>2413</v>
      </c>
      <c r="E29053">
        <v>-20</v>
      </c>
    </row>
    <row r="29054" spans="1:5" x14ac:dyDescent="0.3">
      <c r="A29054">
        <v>59110046</v>
      </c>
      <c r="B29054" t="s">
        <v>1632</v>
      </c>
      <c r="C29054" t="s">
        <v>8</v>
      </c>
      <c r="D29054" t="s">
        <v>2378</v>
      </c>
      <c r="E29054">
        <v>0</v>
      </c>
    </row>
    <row r="29055" spans="1:5" x14ac:dyDescent="0.3">
      <c r="A29055">
        <v>59110046</v>
      </c>
      <c r="B29055" t="s">
        <v>1632</v>
      </c>
      <c r="C29055" t="s">
        <v>8</v>
      </c>
      <c r="D29055" t="s">
        <v>2379</v>
      </c>
      <c r="E29055">
        <v>0</v>
      </c>
    </row>
    <row r="29056" spans="1:5" x14ac:dyDescent="0.3">
      <c r="A29056">
        <v>59110046</v>
      </c>
      <c r="B29056" t="s">
        <v>1632</v>
      </c>
      <c r="C29056" t="s">
        <v>8</v>
      </c>
      <c r="D29056" t="s">
        <v>2380</v>
      </c>
      <c r="E29056">
        <v>0</v>
      </c>
    </row>
    <row r="29057" spans="1:5" x14ac:dyDescent="0.3">
      <c r="A29057">
        <v>59110046</v>
      </c>
      <c r="B29057" t="s">
        <v>1632</v>
      </c>
      <c r="C29057" t="s">
        <v>8</v>
      </c>
      <c r="D29057" t="s">
        <v>2381</v>
      </c>
      <c r="E29057">
        <v>0</v>
      </c>
    </row>
    <row r="29058" spans="1:5" x14ac:dyDescent="0.3">
      <c r="A29058">
        <v>59110046</v>
      </c>
      <c r="B29058" t="s">
        <v>1632</v>
      </c>
      <c r="C29058" t="s">
        <v>8</v>
      </c>
      <c r="D29058" t="s">
        <v>2382</v>
      </c>
      <c r="E29058">
        <v>0</v>
      </c>
    </row>
    <row r="29059" spans="1:5" x14ac:dyDescent="0.3">
      <c r="A29059">
        <v>59110046</v>
      </c>
      <c r="B29059" t="s">
        <v>1632</v>
      </c>
      <c r="C29059" t="s">
        <v>8</v>
      </c>
      <c r="D29059" t="s">
        <v>2383</v>
      </c>
      <c r="E29059">
        <v>0</v>
      </c>
    </row>
    <row r="29060" spans="1:5" x14ac:dyDescent="0.3">
      <c r="A29060">
        <v>59110046</v>
      </c>
      <c r="B29060" t="s">
        <v>1632</v>
      </c>
      <c r="C29060" t="s">
        <v>8</v>
      </c>
      <c r="D29060" t="s">
        <v>2384</v>
      </c>
      <c r="E29060">
        <v>0</v>
      </c>
    </row>
    <row r="29061" spans="1:5" x14ac:dyDescent="0.3">
      <c r="A29061">
        <v>59110046</v>
      </c>
      <c r="B29061" t="s">
        <v>1632</v>
      </c>
      <c r="C29061" t="s">
        <v>8</v>
      </c>
      <c r="D29061" t="s">
        <v>2385</v>
      </c>
      <c r="E29061">
        <v>0</v>
      </c>
    </row>
    <row r="29062" spans="1:5" x14ac:dyDescent="0.3">
      <c r="A29062">
        <v>59110046</v>
      </c>
      <c r="B29062" t="s">
        <v>1632</v>
      </c>
      <c r="C29062" t="s">
        <v>8</v>
      </c>
      <c r="D29062" t="s">
        <v>2386</v>
      </c>
      <c r="E29062">
        <v>0</v>
      </c>
    </row>
    <row r="29063" spans="1:5" x14ac:dyDescent="0.3">
      <c r="A29063">
        <v>59110046</v>
      </c>
      <c r="B29063" t="s">
        <v>1632</v>
      </c>
      <c r="C29063" t="s">
        <v>8</v>
      </c>
      <c r="D29063" t="s">
        <v>2387</v>
      </c>
      <c r="E29063">
        <v>0</v>
      </c>
    </row>
    <row r="29064" spans="1:5" x14ac:dyDescent="0.3">
      <c r="A29064">
        <v>59110046</v>
      </c>
      <c r="B29064" t="s">
        <v>1632</v>
      </c>
      <c r="C29064" t="s">
        <v>8</v>
      </c>
      <c r="D29064" t="s">
        <v>2388</v>
      </c>
      <c r="E29064">
        <v>0</v>
      </c>
    </row>
    <row r="29065" spans="1:5" x14ac:dyDescent="0.3">
      <c r="A29065">
        <v>59110046</v>
      </c>
      <c r="B29065" t="s">
        <v>1632</v>
      </c>
      <c r="C29065" t="s">
        <v>8</v>
      </c>
      <c r="D29065" t="s">
        <v>2389</v>
      </c>
      <c r="E29065">
        <v>0</v>
      </c>
    </row>
    <row r="29066" spans="1:5" x14ac:dyDescent="0.3">
      <c r="A29066">
        <v>59110046</v>
      </c>
      <c r="B29066" t="s">
        <v>1632</v>
      </c>
      <c r="C29066" t="s">
        <v>8</v>
      </c>
      <c r="D29066" t="s">
        <v>2390</v>
      </c>
      <c r="E29066">
        <v>0</v>
      </c>
    </row>
    <row r="29067" spans="1:5" x14ac:dyDescent="0.3">
      <c r="A29067">
        <v>59110046</v>
      </c>
      <c r="B29067" t="s">
        <v>1632</v>
      </c>
      <c r="C29067" t="s">
        <v>8</v>
      </c>
      <c r="D29067" t="s">
        <v>2391</v>
      </c>
      <c r="E29067">
        <v>0</v>
      </c>
    </row>
    <row r="29068" spans="1:5" x14ac:dyDescent="0.3">
      <c r="A29068">
        <v>59110046</v>
      </c>
      <c r="B29068" t="s">
        <v>1632</v>
      </c>
      <c r="C29068" t="s">
        <v>8</v>
      </c>
      <c r="D29068" t="s">
        <v>2392</v>
      </c>
      <c r="E29068">
        <v>0</v>
      </c>
    </row>
    <row r="29069" spans="1:5" x14ac:dyDescent="0.3">
      <c r="A29069">
        <v>59110046</v>
      </c>
      <c r="B29069" t="s">
        <v>1632</v>
      </c>
      <c r="C29069" t="s">
        <v>8</v>
      </c>
      <c r="D29069" t="s">
        <v>2393</v>
      </c>
      <c r="E29069">
        <v>0</v>
      </c>
    </row>
    <row r="29070" spans="1:5" x14ac:dyDescent="0.3">
      <c r="A29070">
        <v>59110046</v>
      </c>
      <c r="B29070" t="s">
        <v>1632</v>
      </c>
      <c r="C29070" t="s">
        <v>8</v>
      </c>
      <c r="D29070" t="s">
        <v>2394</v>
      </c>
      <c r="E29070">
        <v>0</v>
      </c>
    </row>
    <row r="29071" spans="1:5" x14ac:dyDescent="0.3">
      <c r="A29071">
        <v>59110046</v>
      </c>
      <c r="B29071" t="s">
        <v>1632</v>
      </c>
      <c r="C29071" t="s">
        <v>8</v>
      </c>
      <c r="D29071" t="s">
        <v>2395</v>
      </c>
      <c r="E29071">
        <v>0</v>
      </c>
    </row>
    <row r="29072" spans="1:5" x14ac:dyDescent="0.3">
      <c r="A29072">
        <v>59110046</v>
      </c>
      <c r="B29072" t="s">
        <v>1632</v>
      </c>
      <c r="C29072" t="s">
        <v>8</v>
      </c>
      <c r="D29072" t="s">
        <v>2396</v>
      </c>
      <c r="E29072">
        <v>-2</v>
      </c>
    </row>
    <row r="29073" spans="1:5" x14ac:dyDescent="0.3">
      <c r="A29073">
        <v>59110046</v>
      </c>
      <c r="B29073" t="s">
        <v>1632</v>
      </c>
      <c r="C29073" t="s">
        <v>8</v>
      </c>
      <c r="D29073" t="s">
        <v>2397</v>
      </c>
      <c r="E29073">
        <v>0</v>
      </c>
    </row>
    <row r="29074" spans="1:5" x14ac:dyDescent="0.3">
      <c r="A29074">
        <v>59110046</v>
      </c>
      <c r="B29074" t="s">
        <v>1632</v>
      </c>
      <c r="C29074" t="s">
        <v>8</v>
      </c>
      <c r="D29074" t="s">
        <v>2398</v>
      </c>
      <c r="E29074">
        <v>0</v>
      </c>
    </row>
    <row r="29075" spans="1:5" x14ac:dyDescent="0.3">
      <c r="A29075">
        <v>59110046</v>
      </c>
      <c r="B29075" t="s">
        <v>1632</v>
      </c>
      <c r="C29075" t="s">
        <v>8</v>
      </c>
      <c r="D29075" t="s">
        <v>2399</v>
      </c>
      <c r="E29075">
        <v>0</v>
      </c>
    </row>
    <row r="29076" spans="1:5" x14ac:dyDescent="0.3">
      <c r="A29076">
        <v>59110046</v>
      </c>
      <c r="B29076" t="s">
        <v>1632</v>
      </c>
      <c r="C29076" t="s">
        <v>8</v>
      </c>
      <c r="D29076" t="s">
        <v>2400</v>
      </c>
      <c r="E29076">
        <v>-4</v>
      </c>
    </row>
    <row r="29077" spans="1:5" x14ac:dyDescent="0.3">
      <c r="A29077">
        <v>59110046</v>
      </c>
      <c r="B29077" t="s">
        <v>1632</v>
      </c>
      <c r="C29077" t="s">
        <v>8</v>
      </c>
      <c r="D29077" t="s">
        <v>2401</v>
      </c>
      <c r="E29077">
        <v>0</v>
      </c>
    </row>
    <row r="29078" spans="1:5" x14ac:dyDescent="0.3">
      <c r="A29078">
        <v>59110046</v>
      </c>
      <c r="B29078" t="s">
        <v>1632</v>
      </c>
      <c r="C29078" t="s">
        <v>8</v>
      </c>
      <c r="D29078" t="s">
        <v>2402</v>
      </c>
      <c r="E29078">
        <v>-4</v>
      </c>
    </row>
    <row r="29079" spans="1:5" x14ac:dyDescent="0.3">
      <c r="A29079">
        <v>59110046</v>
      </c>
      <c r="B29079" t="s">
        <v>1632</v>
      </c>
      <c r="C29079" t="s">
        <v>8</v>
      </c>
      <c r="D29079" t="s">
        <v>2403</v>
      </c>
      <c r="E29079">
        <v>0</v>
      </c>
    </row>
    <row r="29080" spans="1:5" x14ac:dyDescent="0.3">
      <c r="A29080">
        <v>59110046</v>
      </c>
      <c r="B29080" t="s">
        <v>1632</v>
      </c>
      <c r="C29080" t="s">
        <v>8</v>
      </c>
      <c r="D29080" t="s">
        <v>2404</v>
      </c>
      <c r="E29080">
        <v>0</v>
      </c>
    </row>
    <row r="29081" spans="1:5" x14ac:dyDescent="0.3">
      <c r="A29081">
        <v>59110046</v>
      </c>
      <c r="B29081" t="s">
        <v>1632</v>
      </c>
      <c r="C29081" t="s">
        <v>8</v>
      </c>
      <c r="D29081" t="s">
        <v>2405</v>
      </c>
      <c r="E29081">
        <v>0</v>
      </c>
    </row>
    <row r="29082" spans="1:5" x14ac:dyDescent="0.3">
      <c r="A29082">
        <v>59110046</v>
      </c>
      <c r="B29082" t="s">
        <v>1632</v>
      </c>
      <c r="C29082" t="s">
        <v>8</v>
      </c>
      <c r="D29082" t="s">
        <v>2406</v>
      </c>
      <c r="E29082">
        <v>0</v>
      </c>
    </row>
    <row r="29083" spans="1:5" x14ac:dyDescent="0.3">
      <c r="A29083">
        <v>59110046</v>
      </c>
      <c r="B29083" t="s">
        <v>1632</v>
      </c>
      <c r="C29083" t="s">
        <v>8</v>
      </c>
      <c r="D29083" t="s">
        <v>2407</v>
      </c>
      <c r="E29083">
        <v>0</v>
      </c>
    </row>
    <row r="29084" spans="1:5" x14ac:dyDescent="0.3">
      <c r="A29084">
        <v>59110046</v>
      </c>
      <c r="B29084" t="s">
        <v>1632</v>
      </c>
      <c r="C29084" t="s">
        <v>8</v>
      </c>
      <c r="D29084" t="s">
        <v>2408</v>
      </c>
      <c r="E29084">
        <v>0</v>
      </c>
    </row>
    <row r="29085" spans="1:5" x14ac:dyDescent="0.3">
      <c r="A29085">
        <v>59110046</v>
      </c>
      <c r="B29085" t="s">
        <v>1632</v>
      </c>
      <c r="C29085" t="s">
        <v>8</v>
      </c>
      <c r="D29085" t="s">
        <v>2409</v>
      </c>
      <c r="E29085">
        <v>0</v>
      </c>
    </row>
    <row r="29086" spans="1:5" x14ac:dyDescent="0.3">
      <c r="A29086">
        <v>59110046</v>
      </c>
      <c r="B29086" t="s">
        <v>1632</v>
      </c>
      <c r="C29086" t="s">
        <v>8</v>
      </c>
      <c r="D29086" t="s">
        <v>2410</v>
      </c>
      <c r="E29086">
        <v>0</v>
      </c>
    </row>
    <row r="29087" spans="1:5" x14ac:dyDescent="0.3">
      <c r="A29087">
        <v>59110046</v>
      </c>
      <c r="B29087" t="s">
        <v>1632</v>
      </c>
      <c r="C29087" t="s">
        <v>8</v>
      </c>
      <c r="D29087" t="s">
        <v>2411</v>
      </c>
      <c r="E29087">
        <v>0</v>
      </c>
    </row>
    <row r="29088" spans="1:5" x14ac:dyDescent="0.3">
      <c r="A29088">
        <v>59110046</v>
      </c>
      <c r="B29088" t="s">
        <v>1632</v>
      </c>
      <c r="C29088" t="s">
        <v>8</v>
      </c>
      <c r="D29088" t="s">
        <v>2412</v>
      </c>
      <c r="E29088">
        <v>0</v>
      </c>
    </row>
    <row r="29089" spans="1:5" x14ac:dyDescent="0.3">
      <c r="A29089">
        <v>59110046</v>
      </c>
      <c r="B29089" t="s">
        <v>1632</v>
      </c>
      <c r="C29089" t="s">
        <v>8</v>
      </c>
      <c r="D29089" t="s">
        <v>2413</v>
      </c>
      <c r="E29089">
        <v>0</v>
      </c>
    </row>
    <row r="29090" spans="1:5" x14ac:dyDescent="0.3">
      <c r="A29090">
        <v>37020004</v>
      </c>
      <c r="B29090" t="s">
        <v>1634</v>
      </c>
      <c r="C29090" t="s">
        <v>976</v>
      </c>
      <c r="D29090" t="s">
        <v>2378</v>
      </c>
      <c r="E29090">
        <v>0</v>
      </c>
    </row>
    <row r="29091" spans="1:5" x14ac:dyDescent="0.3">
      <c r="A29091">
        <v>37020004</v>
      </c>
      <c r="B29091" t="s">
        <v>1634</v>
      </c>
      <c r="C29091" t="s">
        <v>976</v>
      </c>
      <c r="D29091" t="s">
        <v>2379</v>
      </c>
      <c r="E29091">
        <v>-20</v>
      </c>
    </row>
    <row r="29092" spans="1:5" x14ac:dyDescent="0.3">
      <c r="A29092">
        <v>37020004</v>
      </c>
      <c r="B29092" t="s">
        <v>1634</v>
      </c>
      <c r="C29092" t="s">
        <v>976</v>
      </c>
      <c r="D29092" t="s">
        <v>2380</v>
      </c>
      <c r="E29092">
        <v>0</v>
      </c>
    </row>
    <row r="29093" spans="1:5" x14ac:dyDescent="0.3">
      <c r="A29093">
        <v>37020004</v>
      </c>
      <c r="B29093" t="s">
        <v>1634</v>
      </c>
      <c r="C29093" t="s">
        <v>976</v>
      </c>
      <c r="D29093" t="s">
        <v>2381</v>
      </c>
      <c r="E29093">
        <v>0</v>
      </c>
    </row>
    <row r="29094" spans="1:5" x14ac:dyDescent="0.3">
      <c r="A29094">
        <v>37020004</v>
      </c>
      <c r="B29094" t="s">
        <v>1634</v>
      </c>
      <c r="C29094" t="s">
        <v>976</v>
      </c>
      <c r="D29094" t="s">
        <v>2382</v>
      </c>
      <c r="E29094">
        <v>0</v>
      </c>
    </row>
    <row r="29095" spans="1:5" x14ac:dyDescent="0.3">
      <c r="A29095">
        <v>37020004</v>
      </c>
      <c r="B29095" t="s">
        <v>1634</v>
      </c>
      <c r="C29095" t="s">
        <v>976</v>
      </c>
      <c r="D29095" t="s">
        <v>2383</v>
      </c>
      <c r="E29095">
        <v>-15</v>
      </c>
    </row>
    <row r="29096" spans="1:5" x14ac:dyDescent="0.3">
      <c r="A29096">
        <v>37020004</v>
      </c>
      <c r="B29096" t="s">
        <v>1634</v>
      </c>
      <c r="C29096" t="s">
        <v>976</v>
      </c>
      <c r="D29096" t="s">
        <v>2384</v>
      </c>
      <c r="E29096">
        <v>0</v>
      </c>
    </row>
    <row r="29097" spans="1:5" x14ac:dyDescent="0.3">
      <c r="A29097">
        <v>37020004</v>
      </c>
      <c r="B29097" t="s">
        <v>1634</v>
      </c>
      <c r="C29097" t="s">
        <v>976</v>
      </c>
      <c r="D29097" t="s">
        <v>2385</v>
      </c>
      <c r="E29097">
        <v>0</v>
      </c>
    </row>
    <row r="29098" spans="1:5" x14ac:dyDescent="0.3">
      <c r="A29098">
        <v>37020004</v>
      </c>
      <c r="B29098" t="s">
        <v>1634</v>
      </c>
      <c r="C29098" t="s">
        <v>976</v>
      </c>
      <c r="D29098" t="s">
        <v>2386</v>
      </c>
      <c r="E29098">
        <v>0</v>
      </c>
    </row>
    <row r="29099" spans="1:5" x14ac:dyDescent="0.3">
      <c r="A29099">
        <v>37020004</v>
      </c>
      <c r="B29099" t="s">
        <v>1634</v>
      </c>
      <c r="C29099" t="s">
        <v>976</v>
      </c>
      <c r="D29099" t="s">
        <v>2387</v>
      </c>
      <c r="E29099">
        <v>-25</v>
      </c>
    </row>
    <row r="29100" spans="1:5" x14ac:dyDescent="0.3">
      <c r="A29100">
        <v>37020004</v>
      </c>
      <c r="B29100" t="s">
        <v>1634</v>
      </c>
      <c r="C29100" t="s">
        <v>976</v>
      </c>
      <c r="D29100" t="s">
        <v>2388</v>
      </c>
      <c r="E29100">
        <v>0</v>
      </c>
    </row>
    <row r="29101" spans="1:5" x14ac:dyDescent="0.3">
      <c r="A29101">
        <v>37020004</v>
      </c>
      <c r="B29101" t="s">
        <v>1634</v>
      </c>
      <c r="C29101" t="s">
        <v>976</v>
      </c>
      <c r="D29101" t="s">
        <v>2389</v>
      </c>
      <c r="E29101">
        <v>0</v>
      </c>
    </row>
    <row r="29102" spans="1:5" x14ac:dyDescent="0.3">
      <c r="A29102">
        <v>37020004</v>
      </c>
      <c r="B29102" t="s">
        <v>1634</v>
      </c>
      <c r="C29102" t="s">
        <v>976</v>
      </c>
      <c r="D29102" t="s">
        <v>2390</v>
      </c>
      <c r="E29102">
        <v>0</v>
      </c>
    </row>
    <row r="29103" spans="1:5" x14ac:dyDescent="0.3">
      <c r="A29103">
        <v>37020004</v>
      </c>
      <c r="B29103" t="s">
        <v>1634</v>
      </c>
      <c r="C29103" t="s">
        <v>976</v>
      </c>
      <c r="D29103" t="s">
        <v>2391</v>
      </c>
      <c r="E29103">
        <v>0</v>
      </c>
    </row>
    <row r="29104" spans="1:5" x14ac:dyDescent="0.3">
      <c r="A29104">
        <v>37020004</v>
      </c>
      <c r="B29104" t="s">
        <v>1634</v>
      </c>
      <c r="C29104" t="s">
        <v>976</v>
      </c>
      <c r="D29104" t="s">
        <v>2392</v>
      </c>
      <c r="E29104">
        <v>0</v>
      </c>
    </row>
    <row r="29105" spans="1:5" x14ac:dyDescent="0.3">
      <c r="A29105">
        <v>37020004</v>
      </c>
      <c r="B29105" t="s">
        <v>1634</v>
      </c>
      <c r="C29105" t="s">
        <v>976</v>
      </c>
      <c r="D29105" t="s">
        <v>2393</v>
      </c>
      <c r="E29105">
        <v>-32</v>
      </c>
    </row>
    <row r="29106" spans="1:5" x14ac:dyDescent="0.3">
      <c r="A29106">
        <v>37020004</v>
      </c>
      <c r="B29106" t="s">
        <v>1634</v>
      </c>
      <c r="C29106" t="s">
        <v>976</v>
      </c>
      <c r="D29106" t="s">
        <v>2394</v>
      </c>
      <c r="E29106">
        <v>0</v>
      </c>
    </row>
    <row r="29107" spans="1:5" x14ac:dyDescent="0.3">
      <c r="A29107">
        <v>37020004</v>
      </c>
      <c r="B29107" t="s">
        <v>1634</v>
      </c>
      <c r="C29107" t="s">
        <v>976</v>
      </c>
      <c r="D29107" t="s">
        <v>2395</v>
      </c>
      <c r="E29107">
        <v>-12</v>
      </c>
    </row>
    <row r="29108" spans="1:5" x14ac:dyDescent="0.3">
      <c r="A29108">
        <v>37020004</v>
      </c>
      <c r="B29108" t="s">
        <v>1634</v>
      </c>
      <c r="C29108" t="s">
        <v>976</v>
      </c>
      <c r="D29108" t="s">
        <v>2396</v>
      </c>
      <c r="E29108">
        <v>0</v>
      </c>
    </row>
    <row r="29109" spans="1:5" x14ac:dyDescent="0.3">
      <c r="A29109">
        <v>37020004</v>
      </c>
      <c r="B29109" t="s">
        <v>1634</v>
      </c>
      <c r="C29109" t="s">
        <v>976</v>
      </c>
      <c r="D29109" t="s">
        <v>2397</v>
      </c>
      <c r="E29109">
        <v>0</v>
      </c>
    </row>
    <row r="29110" spans="1:5" x14ac:dyDescent="0.3">
      <c r="A29110">
        <v>37020004</v>
      </c>
      <c r="B29110" t="s">
        <v>1634</v>
      </c>
      <c r="C29110" t="s">
        <v>976</v>
      </c>
      <c r="D29110" t="s">
        <v>2398</v>
      </c>
      <c r="E29110">
        <v>-12</v>
      </c>
    </row>
    <row r="29111" spans="1:5" x14ac:dyDescent="0.3">
      <c r="A29111">
        <v>37020004</v>
      </c>
      <c r="B29111" t="s">
        <v>1634</v>
      </c>
      <c r="C29111" t="s">
        <v>976</v>
      </c>
      <c r="D29111" t="s">
        <v>2399</v>
      </c>
      <c r="E29111">
        <v>-4</v>
      </c>
    </row>
    <row r="29112" spans="1:5" x14ac:dyDescent="0.3">
      <c r="A29112">
        <v>37020004</v>
      </c>
      <c r="B29112" t="s">
        <v>1634</v>
      </c>
      <c r="C29112" t="s">
        <v>976</v>
      </c>
      <c r="D29112" t="s">
        <v>2400</v>
      </c>
      <c r="E29112">
        <v>0</v>
      </c>
    </row>
    <row r="29113" spans="1:5" x14ac:dyDescent="0.3">
      <c r="A29113">
        <v>37020004</v>
      </c>
      <c r="B29113" t="s">
        <v>1634</v>
      </c>
      <c r="C29113" t="s">
        <v>976</v>
      </c>
      <c r="D29113" t="s">
        <v>2401</v>
      </c>
      <c r="E29113">
        <v>-69</v>
      </c>
    </row>
    <row r="29114" spans="1:5" x14ac:dyDescent="0.3">
      <c r="A29114">
        <v>37020004</v>
      </c>
      <c r="B29114" t="s">
        <v>1634</v>
      </c>
      <c r="C29114" t="s">
        <v>976</v>
      </c>
      <c r="D29114" t="s">
        <v>2402</v>
      </c>
      <c r="E29114">
        <v>-30</v>
      </c>
    </row>
    <row r="29115" spans="1:5" x14ac:dyDescent="0.3">
      <c r="A29115">
        <v>37020004</v>
      </c>
      <c r="B29115" t="s">
        <v>1634</v>
      </c>
      <c r="C29115" t="s">
        <v>976</v>
      </c>
      <c r="D29115" t="s">
        <v>2403</v>
      </c>
      <c r="E29115">
        <v>0</v>
      </c>
    </row>
    <row r="29116" spans="1:5" x14ac:dyDescent="0.3">
      <c r="A29116">
        <v>37020004</v>
      </c>
      <c r="B29116" t="s">
        <v>1634</v>
      </c>
      <c r="C29116" t="s">
        <v>976</v>
      </c>
      <c r="D29116" t="s">
        <v>2404</v>
      </c>
      <c r="E29116">
        <v>0</v>
      </c>
    </row>
    <row r="29117" spans="1:5" x14ac:dyDescent="0.3">
      <c r="A29117">
        <v>37020004</v>
      </c>
      <c r="B29117" t="s">
        <v>1634</v>
      </c>
      <c r="C29117" t="s">
        <v>976</v>
      </c>
      <c r="D29117" t="s">
        <v>2405</v>
      </c>
      <c r="E29117">
        <v>-4</v>
      </c>
    </row>
    <row r="29118" spans="1:5" x14ac:dyDescent="0.3">
      <c r="A29118">
        <v>37020004</v>
      </c>
      <c r="B29118" t="s">
        <v>1634</v>
      </c>
      <c r="C29118" t="s">
        <v>976</v>
      </c>
      <c r="D29118" t="s">
        <v>2406</v>
      </c>
      <c r="E29118">
        <v>0</v>
      </c>
    </row>
    <row r="29119" spans="1:5" x14ac:dyDescent="0.3">
      <c r="A29119">
        <v>37020004</v>
      </c>
      <c r="B29119" t="s">
        <v>1634</v>
      </c>
      <c r="C29119" t="s">
        <v>976</v>
      </c>
      <c r="D29119" t="s">
        <v>2407</v>
      </c>
      <c r="E29119">
        <v>-15</v>
      </c>
    </row>
    <row r="29120" spans="1:5" x14ac:dyDescent="0.3">
      <c r="A29120">
        <v>37020004</v>
      </c>
      <c r="B29120" t="s">
        <v>1634</v>
      </c>
      <c r="C29120" t="s">
        <v>976</v>
      </c>
      <c r="D29120" t="s">
        <v>2408</v>
      </c>
      <c r="E29120">
        <v>-10</v>
      </c>
    </row>
    <row r="29121" spans="1:5" x14ac:dyDescent="0.3">
      <c r="A29121">
        <v>37020004</v>
      </c>
      <c r="B29121" t="s">
        <v>1634</v>
      </c>
      <c r="C29121" t="s">
        <v>976</v>
      </c>
      <c r="D29121" t="s">
        <v>2409</v>
      </c>
      <c r="E29121">
        <v>-20</v>
      </c>
    </row>
    <row r="29122" spans="1:5" x14ac:dyDescent="0.3">
      <c r="A29122">
        <v>37020004</v>
      </c>
      <c r="B29122" t="s">
        <v>1634</v>
      </c>
      <c r="C29122" t="s">
        <v>976</v>
      </c>
      <c r="D29122" t="s">
        <v>2410</v>
      </c>
      <c r="E29122">
        <v>-98</v>
      </c>
    </row>
    <row r="29123" spans="1:5" x14ac:dyDescent="0.3">
      <c r="A29123">
        <v>37020004</v>
      </c>
      <c r="B29123" t="s">
        <v>1634</v>
      </c>
      <c r="C29123" t="s">
        <v>976</v>
      </c>
      <c r="D29123" t="s">
        <v>2411</v>
      </c>
      <c r="E29123">
        <v>-32</v>
      </c>
    </row>
    <row r="29124" spans="1:5" x14ac:dyDescent="0.3">
      <c r="A29124">
        <v>37020004</v>
      </c>
      <c r="B29124" t="s">
        <v>1634</v>
      </c>
      <c r="C29124" t="s">
        <v>976</v>
      </c>
      <c r="D29124" t="s">
        <v>2412</v>
      </c>
      <c r="E29124">
        <v>0</v>
      </c>
    </row>
    <row r="29125" spans="1:5" x14ac:dyDescent="0.3">
      <c r="A29125">
        <v>37020004</v>
      </c>
      <c r="B29125" t="s">
        <v>1634</v>
      </c>
      <c r="C29125" t="s">
        <v>976</v>
      </c>
      <c r="D29125" t="s">
        <v>2413</v>
      </c>
      <c r="E29125">
        <v>-36</v>
      </c>
    </row>
    <row r="29126" spans="1:5" x14ac:dyDescent="0.3">
      <c r="A29126">
        <v>55930088</v>
      </c>
      <c r="B29126" t="s">
        <v>1636</v>
      </c>
      <c r="C29126" t="s">
        <v>8</v>
      </c>
      <c r="D29126" t="s">
        <v>2378</v>
      </c>
      <c r="E29126">
        <v>0</v>
      </c>
    </row>
    <row r="29127" spans="1:5" x14ac:dyDescent="0.3">
      <c r="A29127">
        <v>55930088</v>
      </c>
      <c r="B29127" t="s">
        <v>1636</v>
      </c>
      <c r="C29127" t="s">
        <v>8</v>
      </c>
      <c r="D29127" t="s">
        <v>2379</v>
      </c>
      <c r="E29127">
        <v>0</v>
      </c>
    </row>
    <row r="29128" spans="1:5" x14ac:dyDescent="0.3">
      <c r="A29128">
        <v>55930088</v>
      </c>
      <c r="B29128" t="s">
        <v>1636</v>
      </c>
      <c r="C29128" t="s">
        <v>8</v>
      </c>
      <c r="D29128" t="s">
        <v>2380</v>
      </c>
      <c r="E29128">
        <v>0</v>
      </c>
    </row>
    <row r="29129" spans="1:5" x14ac:dyDescent="0.3">
      <c r="A29129">
        <v>55930088</v>
      </c>
      <c r="B29129" t="s">
        <v>1636</v>
      </c>
      <c r="C29129" t="s">
        <v>8</v>
      </c>
      <c r="D29129" t="s">
        <v>2381</v>
      </c>
      <c r="E29129">
        <v>0</v>
      </c>
    </row>
    <row r="29130" spans="1:5" x14ac:dyDescent="0.3">
      <c r="A29130">
        <v>55930088</v>
      </c>
      <c r="B29130" t="s">
        <v>1636</v>
      </c>
      <c r="C29130" t="s">
        <v>8</v>
      </c>
      <c r="D29130" t="s">
        <v>2382</v>
      </c>
      <c r="E29130">
        <v>0</v>
      </c>
    </row>
    <row r="29131" spans="1:5" x14ac:dyDescent="0.3">
      <c r="A29131">
        <v>55930088</v>
      </c>
      <c r="B29131" t="s">
        <v>1636</v>
      </c>
      <c r="C29131" t="s">
        <v>8</v>
      </c>
      <c r="D29131" t="s">
        <v>2383</v>
      </c>
      <c r="E29131">
        <v>0</v>
      </c>
    </row>
    <row r="29132" spans="1:5" x14ac:dyDescent="0.3">
      <c r="A29132">
        <v>55930088</v>
      </c>
      <c r="B29132" t="s">
        <v>1636</v>
      </c>
      <c r="C29132" t="s">
        <v>8</v>
      </c>
      <c r="D29132" t="s">
        <v>2384</v>
      </c>
      <c r="E29132">
        <v>0</v>
      </c>
    </row>
    <row r="29133" spans="1:5" x14ac:dyDescent="0.3">
      <c r="A29133">
        <v>55930088</v>
      </c>
      <c r="B29133" t="s">
        <v>1636</v>
      </c>
      <c r="C29133" t="s">
        <v>8</v>
      </c>
      <c r="D29133" t="s">
        <v>2385</v>
      </c>
      <c r="E29133">
        <v>-1</v>
      </c>
    </row>
    <row r="29134" spans="1:5" x14ac:dyDescent="0.3">
      <c r="A29134">
        <v>55930088</v>
      </c>
      <c r="B29134" t="s">
        <v>1636</v>
      </c>
      <c r="C29134" t="s">
        <v>8</v>
      </c>
      <c r="D29134" t="s">
        <v>2386</v>
      </c>
      <c r="E29134">
        <v>0</v>
      </c>
    </row>
    <row r="29135" spans="1:5" x14ac:dyDescent="0.3">
      <c r="A29135">
        <v>55930088</v>
      </c>
      <c r="B29135" t="s">
        <v>1636</v>
      </c>
      <c r="C29135" t="s">
        <v>8</v>
      </c>
      <c r="D29135" t="s">
        <v>2387</v>
      </c>
      <c r="E29135">
        <v>0</v>
      </c>
    </row>
    <row r="29136" spans="1:5" x14ac:dyDescent="0.3">
      <c r="A29136">
        <v>55930088</v>
      </c>
      <c r="B29136" t="s">
        <v>1636</v>
      </c>
      <c r="C29136" t="s">
        <v>8</v>
      </c>
      <c r="D29136" t="s">
        <v>2388</v>
      </c>
      <c r="E29136">
        <v>0</v>
      </c>
    </row>
    <row r="29137" spans="1:5" x14ac:dyDescent="0.3">
      <c r="A29137">
        <v>55930088</v>
      </c>
      <c r="B29137" t="s">
        <v>1636</v>
      </c>
      <c r="C29137" t="s">
        <v>8</v>
      </c>
      <c r="D29137" t="s">
        <v>2389</v>
      </c>
      <c r="E29137">
        <v>0</v>
      </c>
    </row>
    <row r="29138" spans="1:5" x14ac:dyDescent="0.3">
      <c r="A29138">
        <v>55930088</v>
      </c>
      <c r="B29138" t="s">
        <v>1636</v>
      </c>
      <c r="C29138" t="s">
        <v>8</v>
      </c>
      <c r="D29138" t="s">
        <v>2390</v>
      </c>
      <c r="E29138">
        <v>0</v>
      </c>
    </row>
    <row r="29139" spans="1:5" x14ac:dyDescent="0.3">
      <c r="A29139">
        <v>55930088</v>
      </c>
      <c r="B29139" t="s">
        <v>1636</v>
      </c>
      <c r="C29139" t="s">
        <v>8</v>
      </c>
      <c r="D29139" t="s">
        <v>2391</v>
      </c>
      <c r="E29139">
        <v>0</v>
      </c>
    </row>
    <row r="29140" spans="1:5" x14ac:dyDescent="0.3">
      <c r="A29140">
        <v>55930088</v>
      </c>
      <c r="B29140" t="s">
        <v>1636</v>
      </c>
      <c r="C29140" t="s">
        <v>8</v>
      </c>
      <c r="D29140" t="s">
        <v>2392</v>
      </c>
      <c r="E29140">
        <v>0</v>
      </c>
    </row>
    <row r="29141" spans="1:5" x14ac:dyDescent="0.3">
      <c r="A29141">
        <v>55930088</v>
      </c>
      <c r="B29141" t="s">
        <v>1636</v>
      </c>
      <c r="C29141" t="s">
        <v>8</v>
      </c>
      <c r="D29141" t="s">
        <v>2393</v>
      </c>
      <c r="E29141">
        <v>0</v>
      </c>
    </row>
    <row r="29142" spans="1:5" x14ac:dyDescent="0.3">
      <c r="A29142">
        <v>55930088</v>
      </c>
      <c r="B29142" t="s">
        <v>1636</v>
      </c>
      <c r="C29142" t="s">
        <v>8</v>
      </c>
      <c r="D29142" t="s">
        <v>2394</v>
      </c>
      <c r="E29142">
        <v>0</v>
      </c>
    </row>
    <row r="29143" spans="1:5" x14ac:dyDescent="0.3">
      <c r="A29143">
        <v>55930088</v>
      </c>
      <c r="B29143" t="s">
        <v>1636</v>
      </c>
      <c r="C29143" t="s">
        <v>8</v>
      </c>
      <c r="D29143" t="s">
        <v>2395</v>
      </c>
      <c r="E29143">
        <v>0</v>
      </c>
    </row>
    <row r="29144" spans="1:5" x14ac:dyDescent="0.3">
      <c r="A29144">
        <v>55930088</v>
      </c>
      <c r="B29144" t="s">
        <v>1636</v>
      </c>
      <c r="C29144" t="s">
        <v>8</v>
      </c>
      <c r="D29144" t="s">
        <v>2396</v>
      </c>
      <c r="E29144">
        <v>0</v>
      </c>
    </row>
    <row r="29145" spans="1:5" x14ac:dyDescent="0.3">
      <c r="A29145">
        <v>55930088</v>
      </c>
      <c r="B29145" t="s">
        <v>1636</v>
      </c>
      <c r="C29145" t="s">
        <v>8</v>
      </c>
      <c r="D29145" t="s">
        <v>2397</v>
      </c>
      <c r="E29145">
        <v>0</v>
      </c>
    </row>
    <row r="29146" spans="1:5" x14ac:dyDescent="0.3">
      <c r="A29146">
        <v>55930088</v>
      </c>
      <c r="B29146" t="s">
        <v>1636</v>
      </c>
      <c r="C29146" t="s">
        <v>8</v>
      </c>
      <c r="D29146" t="s">
        <v>2398</v>
      </c>
      <c r="E29146">
        <v>0</v>
      </c>
    </row>
    <row r="29147" spans="1:5" x14ac:dyDescent="0.3">
      <c r="A29147">
        <v>55930088</v>
      </c>
      <c r="B29147" t="s">
        <v>1636</v>
      </c>
      <c r="C29147" t="s">
        <v>8</v>
      </c>
      <c r="D29147" t="s">
        <v>2399</v>
      </c>
      <c r="E29147">
        <v>0</v>
      </c>
    </row>
    <row r="29148" spans="1:5" x14ac:dyDescent="0.3">
      <c r="A29148">
        <v>55930088</v>
      </c>
      <c r="B29148" t="s">
        <v>1636</v>
      </c>
      <c r="C29148" t="s">
        <v>8</v>
      </c>
      <c r="D29148" t="s">
        <v>2400</v>
      </c>
      <c r="E29148">
        <v>0</v>
      </c>
    </row>
    <row r="29149" spans="1:5" x14ac:dyDescent="0.3">
      <c r="A29149">
        <v>55930088</v>
      </c>
      <c r="B29149" t="s">
        <v>1636</v>
      </c>
      <c r="C29149" t="s">
        <v>8</v>
      </c>
      <c r="D29149" t="s">
        <v>2401</v>
      </c>
      <c r="E29149">
        <v>0</v>
      </c>
    </row>
    <row r="29150" spans="1:5" x14ac:dyDescent="0.3">
      <c r="A29150">
        <v>55930088</v>
      </c>
      <c r="B29150" t="s">
        <v>1636</v>
      </c>
      <c r="C29150" t="s">
        <v>8</v>
      </c>
      <c r="D29150" t="s">
        <v>2402</v>
      </c>
      <c r="E29150">
        <v>0</v>
      </c>
    </row>
    <row r="29151" spans="1:5" x14ac:dyDescent="0.3">
      <c r="A29151">
        <v>55930088</v>
      </c>
      <c r="B29151" t="s">
        <v>1636</v>
      </c>
      <c r="C29151" t="s">
        <v>8</v>
      </c>
      <c r="D29151" t="s">
        <v>2403</v>
      </c>
      <c r="E29151">
        <v>0</v>
      </c>
    </row>
    <row r="29152" spans="1:5" x14ac:dyDescent="0.3">
      <c r="A29152">
        <v>55930088</v>
      </c>
      <c r="B29152" t="s">
        <v>1636</v>
      </c>
      <c r="C29152" t="s">
        <v>8</v>
      </c>
      <c r="D29152" t="s">
        <v>2404</v>
      </c>
      <c r="E29152">
        <v>0</v>
      </c>
    </row>
    <row r="29153" spans="1:5" x14ac:dyDescent="0.3">
      <c r="A29153">
        <v>55930088</v>
      </c>
      <c r="B29153" t="s">
        <v>1636</v>
      </c>
      <c r="C29153" t="s">
        <v>8</v>
      </c>
      <c r="D29153" t="s">
        <v>2405</v>
      </c>
      <c r="E29153">
        <v>0</v>
      </c>
    </row>
    <row r="29154" spans="1:5" x14ac:dyDescent="0.3">
      <c r="A29154">
        <v>55930088</v>
      </c>
      <c r="B29154" t="s">
        <v>1636</v>
      </c>
      <c r="C29154" t="s">
        <v>8</v>
      </c>
      <c r="D29154" t="s">
        <v>2406</v>
      </c>
      <c r="E29154">
        <v>0</v>
      </c>
    </row>
    <row r="29155" spans="1:5" x14ac:dyDescent="0.3">
      <c r="A29155">
        <v>55930088</v>
      </c>
      <c r="B29155" t="s">
        <v>1636</v>
      </c>
      <c r="C29155" t="s">
        <v>8</v>
      </c>
      <c r="D29155" t="s">
        <v>2407</v>
      </c>
      <c r="E29155">
        <v>0</v>
      </c>
    </row>
    <row r="29156" spans="1:5" x14ac:dyDescent="0.3">
      <c r="A29156">
        <v>55930088</v>
      </c>
      <c r="B29156" t="s">
        <v>1636</v>
      </c>
      <c r="C29156" t="s">
        <v>8</v>
      </c>
      <c r="D29156" t="s">
        <v>2408</v>
      </c>
      <c r="E29156">
        <v>0</v>
      </c>
    </row>
    <row r="29157" spans="1:5" x14ac:dyDescent="0.3">
      <c r="A29157">
        <v>55930088</v>
      </c>
      <c r="B29157" t="s">
        <v>1636</v>
      </c>
      <c r="C29157" t="s">
        <v>8</v>
      </c>
      <c r="D29157" t="s">
        <v>2409</v>
      </c>
      <c r="E29157">
        <v>0</v>
      </c>
    </row>
    <row r="29158" spans="1:5" x14ac:dyDescent="0.3">
      <c r="A29158">
        <v>55930088</v>
      </c>
      <c r="B29158" t="s">
        <v>1636</v>
      </c>
      <c r="C29158" t="s">
        <v>8</v>
      </c>
      <c r="D29158" t="s">
        <v>2410</v>
      </c>
      <c r="E29158">
        <v>0</v>
      </c>
    </row>
    <row r="29159" spans="1:5" x14ac:dyDescent="0.3">
      <c r="A29159">
        <v>55930088</v>
      </c>
      <c r="B29159" t="s">
        <v>1636</v>
      </c>
      <c r="C29159" t="s">
        <v>8</v>
      </c>
      <c r="D29159" t="s">
        <v>2411</v>
      </c>
      <c r="E29159">
        <v>-1</v>
      </c>
    </row>
    <row r="29160" spans="1:5" x14ac:dyDescent="0.3">
      <c r="A29160">
        <v>55930088</v>
      </c>
      <c r="B29160" t="s">
        <v>1636</v>
      </c>
      <c r="C29160" t="s">
        <v>8</v>
      </c>
      <c r="D29160" t="s">
        <v>2412</v>
      </c>
      <c r="E29160">
        <v>0</v>
      </c>
    </row>
    <row r="29161" spans="1:5" x14ac:dyDescent="0.3">
      <c r="A29161">
        <v>55930088</v>
      </c>
      <c r="B29161" t="s">
        <v>1636</v>
      </c>
      <c r="C29161" t="s">
        <v>8</v>
      </c>
      <c r="D29161" t="s">
        <v>2413</v>
      </c>
      <c r="E29161">
        <v>0</v>
      </c>
    </row>
    <row r="29162" spans="1:5" x14ac:dyDescent="0.3">
      <c r="A29162">
        <v>65050084</v>
      </c>
      <c r="B29162" t="s">
        <v>1638</v>
      </c>
      <c r="C29162" t="s">
        <v>8</v>
      </c>
      <c r="D29162" t="s">
        <v>2378</v>
      </c>
      <c r="E29162">
        <v>-8</v>
      </c>
    </row>
    <row r="29163" spans="1:5" x14ac:dyDescent="0.3">
      <c r="A29163">
        <v>65050084</v>
      </c>
      <c r="B29163" t="s">
        <v>1638</v>
      </c>
      <c r="C29163" t="s">
        <v>8</v>
      </c>
      <c r="D29163" t="s">
        <v>2379</v>
      </c>
      <c r="E29163">
        <v>0</v>
      </c>
    </row>
    <row r="29164" spans="1:5" x14ac:dyDescent="0.3">
      <c r="A29164">
        <v>65050084</v>
      </c>
      <c r="B29164" t="s">
        <v>1638</v>
      </c>
      <c r="C29164" t="s">
        <v>8</v>
      </c>
      <c r="D29164" t="s">
        <v>2380</v>
      </c>
      <c r="E29164">
        <v>0</v>
      </c>
    </row>
    <row r="29165" spans="1:5" x14ac:dyDescent="0.3">
      <c r="A29165">
        <v>65050084</v>
      </c>
      <c r="B29165" t="s">
        <v>1638</v>
      </c>
      <c r="C29165" t="s">
        <v>8</v>
      </c>
      <c r="D29165" t="s">
        <v>2381</v>
      </c>
      <c r="E29165">
        <v>-8</v>
      </c>
    </row>
    <row r="29166" spans="1:5" x14ac:dyDescent="0.3">
      <c r="A29166">
        <v>65050084</v>
      </c>
      <c r="B29166" t="s">
        <v>1638</v>
      </c>
      <c r="C29166" t="s">
        <v>8</v>
      </c>
      <c r="D29166" t="s">
        <v>2382</v>
      </c>
      <c r="E29166">
        <v>-2</v>
      </c>
    </row>
    <row r="29167" spans="1:5" x14ac:dyDescent="0.3">
      <c r="A29167">
        <v>65050084</v>
      </c>
      <c r="B29167" t="s">
        <v>1638</v>
      </c>
      <c r="C29167" t="s">
        <v>8</v>
      </c>
      <c r="D29167" t="s">
        <v>2383</v>
      </c>
      <c r="E29167">
        <v>-8</v>
      </c>
    </row>
    <row r="29168" spans="1:5" x14ac:dyDescent="0.3">
      <c r="A29168">
        <v>65050084</v>
      </c>
      <c r="B29168" t="s">
        <v>1638</v>
      </c>
      <c r="C29168" t="s">
        <v>8</v>
      </c>
      <c r="D29168" t="s">
        <v>2384</v>
      </c>
      <c r="E29168">
        <v>0</v>
      </c>
    </row>
    <row r="29169" spans="1:5" x14ac:dyDescent="0.3">
      <c r="A29169">
        <v>65050084</v>
      </c>
      <c r="B29169" t="s">
        <v>1638</v>
      </c>
      <c r="C29169" t="s">
        <v>8</v>
      </c>
      <c r="D29169" t="s">
        <v>2385</v>
      </c>
      <c r="E29169">
        <v>-12</v>
      </c>
    </row>
    <row r="29170" spans="1:5" x14ac:dyDescent="0.3">
      <c r="A29170">
        <v>65050084</v>
      </c>
      <c r="B29170" t="s">
        <v>1638</v>
      </c>
      <c r="C29170" t="s">
        <v>8</v>
      </c>
      <c r="D29170" t="s">
        <v>2386</v>
      </c>
      <c r="E29170">
        <v>0</v>
      </c>
    </row>
    <row r="29171" spans="1:5" x14ac:dyDescent="0.3">
      <c r="A29171">
        <v>65050084</v>
      </c>
      <c r="B29171" t="s">
        <v>1638</v>
      </c>
      <c r="C29171" t="s">
        <v>8</v>
      </c>
      <c r="D29171" t="s">
        <v>2387</v>
      </c>
      <c r="E29171">
        <v>-8</v>
      </c>
    </row>
    <row r="29172" spans="1:5" x14ac:dyDescent="0.3">
      <c r="A29172">
        <v>65050084</v>
      </c>
      <c r="B29172" t="s">
        <v>1638</v>
      </c>
      <c r="C29172" t="s">
        <v>8</v>
      </c>
      <c r="D29172" t="s">
        <v>2388</v>
      </c>
      <c r="E29172">
        <v>0</v>
      </c>
    </row>
    <row r="29173" spans="1:5" x14ac:dyDescent="0.3">
      <c r="A29173">
        <v>65050084</v>
      </c>
      <c r="B29173" t="s">
        <v>1638</v>
      </c>
      <c r="C29173" t="s">
        <v>8</v>
      </c>
      <c r="D29173" t="s">
        <v>2389</v>
      </c>
      <c r="E29173">
        <v>0</v>
      </c>
    </row>
    <row r="29174" spans="1:5" x14ac:dyDescent="0.3">
      <c r="A29174">
        <v>65050084</v>
      </c>
      <c r="B29174" t="s">
        <v>1638</v>
      </c>
      <c r="C29174" t="s">
        <v>8</v>
      </c>
      <c r="D29174" t="s">
        <v>2390</v>
      </c>
      <c r="E29174">
        <v>-12</v>
      </c>
    </row>
    <row r="29175" spans="1:5" x14ac:dyDescent="0.3">
      <c r="A29175">
        <v>65050084</v>
      </c>
      <c r="B29175" t="s">
        <v>1638</v>
      </c>
      <c r="C29175" t="s">
        <v>8</v>
      </c>
      <c r="D29175" t="s">
        <v>2391</v>
      </c>
      <c r="E29175">
        <v>0</v>
      </c>
    </row>
    <row r="29176" spans="1:5" x14ac:dyDescent="0.3">
      <c r="A29176">
        <v>65050084</v>
      </c>
      <c r="B29176" t="s">
        <v>1638</v>
      </c>
      <c r="C29176" t="s">
        <v>8</v>
      </c>
      <c r="D29176" t="s">
        <v>2392</v>
      </c>
      <c r="E29176">
        <v>-4</v>
      </c>
    </row>
    <row r="29177" spans="1:5" x14ac:dyDescent="0.3">
      <c r="A29177">
        <v>65050084</v>
      </c>
      <c r="B29177" t="s">
        <v>1638</v>
      </c>
      <c r="C29177" t="s">
        <v>8</v>
      </c>
      <c r="D29177" t="s">
        <v>2393</v>
      </c>
      <c r="E29177">
        <v>-4</v>
      </c>
    </row>
    <row r="29178" spans="1:5" x14ac:dyDescent="0.3">
      <c r="A29178">
        <v>65050084</v>
      </c>
      <c r="B29178" t="s">
        <v>1638</v>
      </c>
      <c r="C29178" t="s">
        <v>8</v>
      </c>
      <c r="D29178" t="s">
        <v>2394</v>
      </c>
      <c r="E29178">
        <v>-8</v>
      </c>
    </row>
    <row r="29179" spans="1:5" x14ac:dyDescent="0.3">
      <c r="A29179">
        <v>65050084</v>
      </c>
      <c r="B29179" t="s">
        <v>1638</v>
      </c>
      <c r="C29179" t="s">
        <v>8</v>
      </c>
      <c r="D29179" t="s">
        <v>2395</v>
      </c>
      <c r="E29179">
        <v>0</v>
      </c>
    </row>
    <row r="29180" spans="1:5" x14ac:dyDescent="0.3">
      <c r="A29180">
        <v>65050084</v>
      </c>
      <c r="B29180" t="s">
        <v>1638</v>
      </c>
      <c r="C29180" t="s">
        <v>8</v>
      </c>
      <c r="D29180" t="s">
        <v>2396</v>
      </c>
      <c r="E29180">
        <v>0</v>
      </c>
    </row>
    <row r="29181" spans="1:5" x14ac:dyDescent="0.3">
      <c r="A29181">
        <v>65050084</v>
      </c>
      <c r="B29181" t="s">
        <v>1638</v>
      </c>
      <c r="C29181" t="s">
        <v>8</v>
      </c>
      <c r="D29181" t="s">
        <v>2397</v>
      </c>
      <c r="E29181">
        <v>-4</v>
      </c>
    </row>
    <row r="29182" spans="1:5" x14ac:dyDescent="0.3">
      <c r="A29182">
        <v>65050084</v>
      </c>
      <c r="B29182" t="s">
        <v>1638</v>
      </c>
      <c r="C29182" t="s">
        <v>8</v>
      </c>
      <c r="D29182" t="s">
        <v>2398</v>
      </c>
      <c r="E29182">
        <v>-4</v>
      </c>
    </row>
    <row r="29183" spans="1:5" x14ac:dyDescent="0.3">
      <c r="A29183">
        <v>65050084</v>
      </c>
      <c r="B29183" t="s">
        <v>1638</v>
      </c>
      <c r="C29183" t="s">
        <v>8</v>
      </c>
      <c r="D29183" t="s">
        <v>2399</v>
      </c>
      <c r="E29183">
        <v>-8</v>
      </c>
    </row>
    <row r="29184" spans="1:5" x14ac:dyDescent="0.3">
      <c r="A29184">
        <v>65050084</v>
      </c>
      <c r="B29184" t="s">
        <v>1638</v>
      </c>
      <c r="C29184" t="s">
        <v>8</v>
      </c>
      <c r="D29184" t="s">
        <v>2400</v>
      </c>
      <c r="E29184">
        <v>-6</v>
      </c>
    </row>
    <row r="29185" spans="1:5" x14ac:dyDescent="0.3">
      <c r="A29185">
        <v>65050084</v>
      </c>
      <c r="B29185" t="s">
        <v>1638</v>
      </c>
      <c r="C29185" t="s">
        <v>8</v>
      </c>
      <c r="D29185" t="s">
        <v>2401</v>
      </c>
      <c r="E29185">
        <v>0</v>
      </c>
    </row>
    <row r="29186" spans="1:5" x14ac:dyDescent="0.3">
      <c r="A29186">
        <v>65050084</v>
      </c>
      <c r="B29186" t="s">
        <v>1638</v>
      </c>
      <c r="C29186" t="s">
        <v>8</v>
      </c>
      <c r="D29186" t="s">
        <v>2402</v>
      </c>
      <c r="E29186">
        <v>0</v>
      </c>
    </row>
    <row r="29187" spans="1:5" x14ac:dyDescent="0.3">
      <c r="A29187">
        <v>65050084</v>
      </c>
      <c r="B29187" t="s">
        <v>1638</v>
      </c>
      <c r="C29187" t="s">
        <v>8</v>
      </c>
      <c r="D29187" t="s">
        <v>2403</v>
      </c>
      <c r="E29187">
        <v>-12</v>
      </c>
    </row>
    <row r="29188" spans="1:5" x14ac:dyDescent="0.3">
      <c r="A29188">
        <v>65050084</v>
      </c>
      <c r="B29188" t="s">
        <v>1638</v>
      </c>
      <c r="C29188" t="s">
        <v>8</v>
      </c>
      <c r="D29188" t="s">
        <v>2404</v>
      </c>
      <c r="E29188">
        <v>0</v>
      </c>
    </row>
    <row r="29189" spans="1:5" x14ac:dyDescent="0.3">
      <c r="A29189">
        <v>65050084</v>
      </c>
      <c r="B29189" t="s">
        <v>1638</v>
      </c>
      <c r="C29189" t="s">
        <v>8</v>
      </c>
      <c r="D29189" t="s">
        <v>2405</v>
      </c>
      <c r="E29189">
        <v>-8</v>
      </c>
    </row>
    <row r="29190" spans="1:5" x14ac:dyDescent="0.3">
      <c r="A29190">
        <v>65050084</v>
      </c>
      <c r="B29190" t="s">
        <v>1638</v>
      </c>
      <c r="C29190" t="s">
        <v>8</v>
      </c>
      <c r="D29190" t="s">
        <v>2406</v>
      </c>
      <c r="E29190">
        <v>0</v>
      </c>
    </row>
    <row r="29191" spans="1:5" x14ac:dyDescent="0.3">
      <c r="A29191">
        <v>65050084</v>
      </c>
      <c r="B29191" t="s">
        <v>1638</v>
      </c>
      <c r="C29191" t="s">
        <v>8</v>
      </c>
      <c r="D29191" t="s">
        <v>2407</v>
      </c>
      <c r="E29191">
        <v>0</v>
      </c>
    </row>
    <row r="29192" spans="1:5" x14ac:dyDescent="0.3">
      <c r="A29192">
        <v>65050084</v>
      </c>
      <c r="B29192" t="s">
        <v>1638</v>
      </c>
      <c r="C29192" t="s">
        <v>8</v>
      </c>
      <c r="D29192" t="s">
        <v>2408</v>
      </c>
      <c r="E29192">
        <v>0</v>
      </c>
    </row>
    <row r="29193" spans="1:5" x14ac:dyDescent="0.3">
      <c r="A29193">
        <v>65050084</v>
      </c>
      <c r="B29193" t="s">
        <v>1638</v>
      </c>
      <c r="C29193" t="s">
        <v>8</v>
      </c>
      <c r="D29193" t="s">
        <v>2409</v>
      </c>
      <c r="E29193">
        <v>0</v>
      </c>
    </row>
    <row r="29194" spans="1:5" x14ac:dyDescent="0.3">
      <c r="A29194">
        <v>65050084</v>
      </c>
      <c r="B29194" t="s">
        <v>1638</v>
      </c>
      <c r="C29194" t="s">
        <v>8</v>
      </c>
      <c r="D29194" t="s">
        <v>2410</v>
      </c>
      <c r="E29194">
        <v>-12</v>
      </c>
    </row>
    <row r="29195" spans="1:5" x14ac:dyDescent="0.3">
      <c r="A29195">
        <v>65050084</v>
      </c>
      <c r="B29195" t="s">
        <v>1638</v>
      </c>
      <c r="C29195" t="s">
        <v>8</v>
      </c>
      <c r="D29195" t="s">
        <v>2411</v>
      </c>
      <c r="E29195">
        <v>-10</v>
      </c>
    </row>
    <row r="29196" spans="1:5" x14ac:dyDescent="0.3">
      <c r="A29196">
        <v>65050084</v>
      </c>
      <c r="B29196" t="s">
        <v>1638</v>
      </c>
      <c r="C29196" t="s">
        <v>8</v>
      </c>
      <c r="D29196" t="s">
        <v>2412</v>
      </c>
      <c r="E29196">
        <v>0</v>
      </c>
    </row>
    <row r="29197" spans="1:5" x14ac:dyDescent="0.3">
      <c r="A29197">
        <v>65050084</v>
      </c>
      <c r="B29197" t="s">
        <v>1638</v>
      </c>
      <c r="C29197" t="s">
        <v>8</v>
      </c>
      <c r="D29197" t="s">
        <v>2413</v>
      </c>
      <c r="E29197">
        <v>-4</v>
      </c>
    </row>
    <row r="29198" spans="1:5" x14ac:dyDescent="0.3">
      <c r="A29198">
        <v>30040059</v>
      </c>
      <c r="B29198" t="s">
        <v>1640</v>
      </c>
      <c r="C29198" t="s">
        <v>8</v>
      </c>
      <c r="D29198" t="s">
        <v>2378</v>
      </c>
      <c r="E29198">
        <v>0</v>
      </c>
    </row>
    <row r="29199" spans="1:5" x14ac:dyDescent="0.3">
      <c r="A29199">
        <v>30040059</v>
      </c>
      <c r="B29199" t="s">
        <v>1640</v>
      </c>
      <c r="C29199" t="s">
        <v>8</v>
      </c>
      <c r="D29199" t="s">
        <v>2379</v>
      </c>
      <c r="E29199">
        <v>0</v>
      </c>
    </row>
    <row r="29200" spans="1:5" x14ac:dyDescent="0.3">
      <c r="A29200">
        <v>30040059</v>
      </c>
      <c r="B29200" t="s">
        <v>1640</v>
      </c>
      <c r="C29200" t="s">
        <v>8</v>
      </c>
      <c r="D29200" t="s">
        <v>2380</v>
      </c>
      <c r="E29200">
        <v>0</v>
      </c>
    </row>
    <row r="29201" spans="1:5" x14ac:dyDescent="0.3">
      <c r="A29201">
        <v>30040059</v>
      </c>
      <c r="B29201" t="s">
        <v>1640</v>
      </c>
      <c r="C29201" t="s">
        <v>8</v>
      </c>
      <c r="D29201" t="s">
        <v>2381</v>
      </c>
      <c r="E29201">
        <v>0</v>
      </c>
    </row>
    <row r="29202" spans="1:5" x14ac:dyDescent="0.3">
      <c r="A29202">
        <v>30040059</v>
      </c>
      <c r="B29202" t="s">
        <v>1640</v>
      </c>
      <c r="C29202" t="s">
        <v>8</v>
      </c>
      <c r="D29202" t="s">
        <v>2382</v>
      </c>
      <c r="E29202">
        <v>0</v>
      </c>
    </row>
    <row r="29203" spans="1:5" x14ac:dyDescent="0.3">
      <c r="A29203">
        <v>30040059</v>
      </c>
      <c r="B29203" t="s">
        <v>1640</v>
      </c>
      <c r="C29203" t="s">
        <v>8</v>
      </c>
      <c r="D29203" t="s">
        <v>2383</v>
      </c>
      <c r="E29203">
        <v>0</v>
      </c>
    </row>
    <row r="29204" spans="1:5" x14ac:dyDescent="0.3">
      <c r="A29204">
        <v>30040059</v>
      </c>
      <c r="B29204" t="s">
        <v>1640</v>
      </c>
      <c r="C29204" t="s">
        <v>8</v>
      </c>
      <c r="D29204" t="s">
        <v>2384</v>
      </c>
      <c r="E29204">
        <v>0</v>
      </c>
    </row>
    <row r="29205" spans="1:5" x14ac:dyDescent="0.3">
      <c r="A29205">
        <v>30040059</v>
      </c>
      <c r="B29205" t="s">
        <v>1640</v>
      </c>
      <c r="C29205" t="s">
        <v>8</v>
      </c>
      <c r="D29205" t="s">
        <v>2385</v>
      </c>
      <c r="E29205">
        <v>0</v>
      </c>
    </row>
    <row r="29206" spans="1:5" x14ac:dyDescent="0.3">
      <c r="A29206">
        <v>30040059</v>
      </c>
      <c r="B29206" t="s">
        <v>1640</v>
      </c>
      <c r="C29206" t="s">
        <v>8</v>
      </c>
      <c r="D29206" t="s">
        <v>2386</v>
      </c>
      <c r="E29206">
        <v>0</v>
      </c>
    </row>
    <row r="29207" spans="1:5" x14ac:dyDescent="0.3">
      <c r="A29207">
        <v>30040059</v>
      </c>
      <c r="B29207" t="s">
        <v>1640</v>
      </c>
      <c r="C29207" t="s">
        <v>8</v>
      </c>
      <c r="D29207" t="s">
        <v>2387</v>
      </c>
      <c r="E29207">
        <v>0</v>
      </c>
    </row>
    <row r="29208" spans="1:5" x14ac:dyDescent="0.3">
      <c r="A29208">
        <v>30040059</v>
      </c>
      <c r="B29208" t="s">
        <v>1640</v>
      </c>
      <c r="C29208" t="s">
        <v>8</v>
      </c>
      <c r="D29208" t="s">
        <v>2388</v>
      </c>
      <c r="E29208">
        <v>0</v>
      </c>
    </row>
    <row r="29209" spans="1:5" x14ac:dyDescent="0.3">
      <c r="A29209">
        <v>30040059</v>
      </c>
      <c r="B29209" t="s">
        <v>1640</v>
      </c>
      <c r="C29209" t="s">
        <v>8</v>
      </c>
      <c r="D29209" t="s">
        <v>2389</v>
      </c>
      <c r="E29209">
        <v>0</v>
      </c>
    </row>
    <row r="29210" spans="1:5" x14ac:dyDescent="0.3">
      <c r="A29210">
        <v>30040059</v>
      </c>
      <c r="B29210" t="s">
        <v>1640</v>
      </c>
      <c r="C29210" t="s">
        <v>8</v>
      </c>
      <c r="D29210" t="s">
        <v>2390</v>
      </c>
      <c r="E29210">
        <v>0</v>
      </c>
    </row>
    <row r="29211" spans="1:5" x14ac:dyDescent="0.3">
      <c r="A29211">
        <v>30040059</v>
      </c>
      <c r="B29211" t="s">
        <v>1640</v>
      </c>
      <c r="C29211" t="s">
        <v>8</v>
      </c>
      <c r="D29211" t="s">
        <v>2391</v>
      </c>
      <c r="E29211">
        <v>0</v>
      </c>
    </row>
    <row r="29212" spans="1:5" x14ac:dyDescent="0.3">
      <c r="A29212">
        <v>30040059</v>
      </c>
      <c r="B29212" t="s">
        <v>1640</v>
      </c>
      <c r="C29212" t="s">
        <v>8</v>
      </c>
      <c r="D29212" t="s">
        <v>2392</v>
      </c>
      <c r="E29212">
        <v>0</v>
      </c>
    </row>
    <row r="29213" spans="1:5" x14ac:dyDescent="0.3">
      <c r="A29213">
        <v>30040059</v>
      </c>
      <c r="B29213" t="s">
        <v>1640</v>
      </c>
      <c r="C29213" t="s">
        <v>8</v>
      </c>
      <c r="D29213" t="s">
        <v>2393</v>
      </c>
      <c r="E29213">
        <v>0</v>
      </c>
    </row>
    <row r="29214" spans="1:5" x14ac:dyDescent="0.3">
      <c r="A29214">
        <v>30040059</v>
      </c>
      <c r="B29214" t="s">
        <v>1640</v>
      </c>
      <c r="C29214" t="s">
        <v>8</v>
      </c>
      <c r="D29214" t="s">
        <v>2394</v>
      </c>
      <c r="E29214">
        <v>0</v>
      </c>
    </row>
    <row r="29215" spans="1:5" x14ac:dyDescent="0.3">
      <c r="A29215">
        <v>30040059</v>
      </c>
      <c r="B29215" t="s">
        <v>1640</v>
      </c>
      <c r="C29215" t="s">
        <v>8</v>
      </c>
      <c r="D29215" t="s">
        <v>2395</v>
      </c>
      <c r="E29215">
        <v>0</v>
      </c>
    </row>
    <row r="29216" spans="1:5" x14ac:dyDescent="0.3">
      <c r="A29216">
        <v>30040059</v>
      </c>
      <c r="B29216" t="s">
        <v>1640</v>
      </c>
      <c r="C29216" t="s">
        <v>8</v>
      </c>
      <c r="D29216" t="s">
        <v>2396</v>
      </c>
      <c r="E29216">
        <v>0</v>
      </c>
    </row>
    <row r="29217" spans="1:5" x14ac:dyDescent="0.3">
      <c r="A29217">
        <v>30040059</v>
      </c>
      <c r="B29217" t="s">
        <v>1640</v>
      </c>
      <c r="C29217" t="s">
        <v>8</v>
      </c>
      <c r="D29217" t="s">
        <v>2397</v>
      </c>
      <c r="E29217">
        <v>0</v>
      </c>
    </row>
    <row r="29218" spans="1:5" x14ac:dyDescent="0.3">
      <c r="A29218">
        <v>30040059</v>
      </c>
      <c r="B29218" t="s">
        <v>1640</v>
      </c>
      <c r="C29218" t="s">
        <v>8</v>
      </c>
      <c r="D29218" t="s">
        <v>2398</v>
      </c>
      <c r="E29218">
        <v>0</v>
      </c>
    </row>
    <row r="29219" spans="1:5" x14ac:dyDescent="0.3">
      <c r="A29219">
        <v>30040059</v>
      </c>
      <c r="B29219" t="s">
        <v>1640</v>
      </c>
      <c r="C29219" t="s">
        <v>8</v>
      </c>
      <c r="D29219" t="s">
        <v>2399</v>
      </c>
      <c r="E29219">
        <v>0</v>
      </c>
    </row>
    <row r="29220" spans="1:5" x14ac:dyDescent="0.3">
      <c r="A29220">
        <v>30040059</v>
      </c>
      <c r="B29220" t="s">
        <v>1640</v>
      </c>
      <c r="C29220" t="s">
        <v>8</v>
      </c>
      <c r="D29220" t="s">
        <v>2400</v>
      </c>
      <c r="E29220">
        <v>0</v>
      </c>
    </row>
    <row r="29221" spans="1:5" x14ac:dyDescent="0.3">
      <c r="A29221">
        <v>30040059</v>
      </c>
      <c r="B29221" t="s">
        <v>1640</v>
      </c>
      <c r="C29221" t="s">
        <v>8</v>
      </c>
      <c r="D29221" t="s">
        <v>2401</v>
      </c>
      <c r="E29221">
        <v>0</v>
      </c>
    </row>
    <row r="29222" spans="1:5" x14ac:dyDescent="0.3">
      <c r="A29222">
        <v>30040059</v>
      </c>
      <c r="B29222" t="s">
        <v>1640</v>
      </c>
      <c r="C29222" t="s">
        <v>8</v>
      </c>
      <c r="D29222" t="s">
        <v>2402</v>
      </c>
      <c r="E29222">
        <v>0</v>
      </c>
    </row>
    <row r="29223" spans="1:5" x14ac:dyDescent="0.3">
      <c r="A29223">
        <v>30040059</v>
      </c>
      <c r="B29223" t="s">
        <v>1640</v>
      </c>
      <c r="C29223" t="s">
        <v>8</v>
      </c>
      <c r="D29223" t="s">
        <v>2403</v>
      </c>
      <c r="E29223">
        <v>0</v>
      </c>
    </row>
    <row r="29224" spans="1:5" x14ac:dyDescent="0.3">
      <c r="A29224">
        <v>30040059</v>
      </c>
      <c r="B29224" t="s">
        <v>1640</v>
      </c>
      <c r="C29224" t="s">
        <v>8</v>
      </c>
      <c r="D29224" t="s">
        <v>2404</v>
      </c>
      <c r="E29224">
        <v>0</v>
      </c>
    </row>
    <row r="29225" spans="1:5" x14ac:dyDescent="0.3">
      <c r="A29225">
        <v>30040059</v>
      </c>
      <c r="B29225" t="s">
        <v>1640</v>
      </c>
      <c r="C29225" t="s">
        <v>8</v>
      </c>
      <c r="D29225" t="s">
        <v>2405</v>
      </c>
      <c r="E29225">
        <v>0</v>
      </c>
    </row>
    <row r="29226" spans="1:5" x14ac:dyDescent="0.3">
      <c r="A29226">
        <v>30040059</v>
      </c>
      <c r="B29226" t="s">
        <v>1640</v>
      </c>
      <c r="C29226" t="s">
        <v>8</v>
      </c>
      <c r="D29226" t="s">
        <v>2406</v>
      </c>
      <c r="E29226">
        <v>0</v>
      </c>
    </row>
    <row r="29227" spans="1:5" x14ac:dyDescent="0.3">
      <c r="A29227">
        <v>30040059</v>
      </c>
      <c r="B29227" t="s">
        <v>1640</v>
      </c>
      <c r="C29227" t="s">
        <v>8</v>
      </c>
      <c r="D29227" t="s">
        <v>2407</v>
      </c>
      <c r="E29227">
        <v>0</v>
      </c>
    </row>
    <row r="29228" spans="1:5" x14ac:dyDescent="0.3">
      <c r="A29228">
        <v>30040059</v>
      </c>
      <c r="B29228" t="s">
        <v>1640</v>
      </c>
      <c r="C29228" t="s">
        <v>8</v>
      </c>
      <c r="D29228" t="s">
        <v>2408</v>
      </c>
      <c r="E29228">
        <v>0</v>
      </c>
    </row>
    <row r="29229" spans="1:5" x14ac:dyDescent="0.3">
      <c r="A29229">
        <v>30040059</v>
      </c>
      <c r="B29229" t="s">
        <v>1640</v>
      </c>
      <c r="C29229" t="s">
        <v>8</v>
      </c>
      <c r="D29229" t="s">
        <v>2409</v>
      </c>
      <c r="E29229">
        <v>0</v>
      </c>
    </row>
    <row r="29230" spans="1:5" x14ac:dyDescent="0.3">
      <c r="A29230">
        <v>30040059</v>
      </c>
      <c r="B29230" t="s">
        <v>1640</v>
      </c>
      <c r="C29230" t="s">
        <v>8</v>
      </c>
      <c r="D29230" t="s">
        <v>2410</v>
      </c>
      <c r="E29230">
        <v>-10</v>
      </c>
    </row>
    <row r="29231" spans="1:5" x14ac:dyDescent="0.3">
      <c r="A29231">
        <v>30040059</v>
      </c>
      <c r="B29231" t="s">
        <v>1640</v>
      </c>
      <c r="C29231" t="s">
        <v>8</v>
      </c>
      <c r="D29231" t="s">
        <v>2411</v>
      </c>
      <c r="E29231">
        <v>0</v>
      </c>
    </row>
    <row r="29232" spans="1:5" x14ac:dyDescent="0.3">
      <c r="A29232">
        <v>30040059</v>
      </c>
      <c r="B29232" t="s">
        <v>1640</v>
      </c>
      <c r="C29232" t="s">
        <v>8</v>
      </c>
      <c r="D29232" t="s">
        <v>2412</v>
      </c>
      <c r="E29232">
        <v>0</v>
      </c>
    </row>
    <row r="29233" spans="1:5" x14ac:dyDescent="0.3">
      <c r="A29233">
        <v>30040059</v>
      </c>
      <c r="B29233" t="s">
        <v>1640</v>
      </c>
      <c r="C29233" t="s">
        <v>8</v>
      </c>
      <c r="D29233" t="s">
        <v>2413</v>
      </c>
      <c r="E29233">
        <v>0</v>
      </c>
    </row>
    <row r="29234" spans="1:5" x14ac:dyDescent="0.3">
      <c r="A29234">
        <v>37020013</v>
      </c>
      <c r="B29234" t="s">
        <v>1642</v>
      </c>
      <c r="C29234" t="s">
        <v>976</v>
      </c>
      <c r="D29234" t="s">
        <v>2378</v>
      </c>
      <c r="E29234">
        <v>-20</v>
      </c>
    </row>
    <row r="29235" spans="1:5" x14ac:dyDescent="0.3">
      <c r="A29235">
        <v>37020013</v>
      </c>
      <c r="B29235" t="s">
        <v>1642</v>
      </c>
      <c r="C29235" t="s">
        <v>976</v>
      </c>
      <c r="D29235" t="s">
        <v>2379</v>
      </c>
      <c r="E29235">
        <v>-60</v>
      </c>
    </row>
    <row r="29236" spans="1:5" x14ac:dyDescent="0.3">
      <c r="A29236">
        <v>37020013</v>
      </c>
      <c r="B29236" t="s">
        <v>1642</v>
      </c>
      <c r="C29236" t="s">
        <v>976</v>
      </c>
      <c r="D29236" t="s">
        <v>2380</v>
      </c>
      <c r="E29236">
        <v>-20</v>
      </c>
    </row>
    <row r="29237" spans="1:5" x14ac:dyDescent="0.3">
      <c r="A29237">
        <v>37020013</v>
      </c>
      <c r="B29237" t="s">
        <v>1642</v>
      </c>
      <c r="C29237" t="s">
        <v>976</v>
      </c>
      <c r="D29237" t="s">
        <v>2381</v>
      </c>
      <c r="E29237">
        <v>-45</v>
      </c>
    </row>
    <row r="29238" spans="1:5" x14ac:dyDescent="0.3">
      <c r="A29238">
        <v>37020013</v>
      </c>
      <c r="B29238" t="s">
        <v>1642</v>
      </c>
      <c r="C29238" t="s">
        <v>976</v>
      </c>
      <c r="D29238" t="s">
        <v>2382</v>
      </c>
      <c r="E29238">
        <v>-215</v>
      </c>
    </row>
    <row r="29239" spans="1:5" x14ac:dyDescent="0.3">
      <c r="A29239">
        <v>37020013</v>
      </c>
      <c r="B29239" t="s">
        <v>1642</v>
      </c>
      <c r="C29239" t="s">
        <v>976</v>
      </c>
      <c r="D29239" t="s">
        <v>2383</v>
      </c>
      <c r="E29239">
        <v>-40</v>
      </c>
    </row>
    <row r="29240" spans="1:5" x14ac:dyDescent="0.3">
      <c r="A29240">
        <v>37020013</v>
      </c>
      <c r="B29240" t="s">
        <v>1642</v>
      </c>
      <c r="C29240" t="s">
        <v>976</v>
      </c>
      <c r="D29240" t="s">
        <v>2384</v>
      </c>
      <c r="E29240">
        <v>-60</v>
      </c>
    </row>
    <row r="29241" spans="1:5" x14ac:dyDescent="0.3">
      <c r="A29241">
        <v>37020013</v>
      </c>
      <c r="B29241" t="s">
        <v>1642</v>
      </c>
      <c r="C29241" t="s">
        <v>976</v>
      </c>
      <c r="D29241" t="s">
        <v>2385</v>
      </c>
      <c r="E29241">
        <v>-50</v>
      </c>
    </row>
    <row r="29242" spans="1:5" x14ac:dyDescent="0.3">
      <c r="A29242">
        <v>37020013</v>
      </c>
      <c r="B29242" t="s">
        <v>1642</v>
      </c>
      <c r="C29242" t="s">
        <v>976</v>
      </c>
      <c r="D29242" t="s">
        <v>2386</v>
      </c>
      <c r="E29242">
        <v>-25</v>
      </c>
    </row>
    <row r="29243" spans="1:5" x14ac:dyDescent="0.3">
      <c r="A29243">
        <v>37020013</v>
      </c>
      <c r="B29243" t="s">
        <v>1642</v>
      </c>
      <c r="C29243" t="s">
        <v>976</v>
      </c>
      <c r="D29243" t="s">
        <v>2387</v>
      </c>
      <c r="E29243">
        <v>-200</v>
      </c>
    </row>
    <row r="29244" spans="1:5" x14ac:dyDescent="0.3">
      <c r="A29244">
        <v>37020013</v>
      </c>
      <c r="B29244" t="s">
        <v>1642</v>
      </c>
      <c r="C29244" t="s">
        <v>976</v>
      </c>
      <c r="D29244" t="s">
        <v>2388</v>
      </c>
      <c r="E29244">
        <v>0</v>
      </c>
    </row>
    <row r="29245" spans="1:5" x14ac:dyDescent="0.3">
      <c r="A29245">
        <v>37020013</v>
      </c>
      <c r="B29245" t="s">
        <v>1642</v>
      </c>
      <c r="C29245" t="s">
        <v>976</v>
      </c>
      <c r="D29245" t="s">
        <v>2389</v>
      </c>
      <c r="E29245">
        <v>-50</v>
      </c>
    </row>
    <row r="29246" spans="1:5" x14ac:dyDescent="0.3">
      <c r="A29246">
        <v>37020013</v>
      </c>
      <c r="B29246" t="s">
        <v>1642</v>
      </c>
      <c r="C29246" t="s">
        <v>976</v>
      </c>
      <c r="D29246" t="s">
        <v>2390</v>
      </c>
      <c r="E29246">
        <v>-65</v>
      </c>
    </row>
    <row r="29247" spans="1:5" x14ac:dyDescent="0.3">
      <c r="A29247">
        <v>37020013</v>
      </c>
      <c r="B29247" t="s">
        <v>1642</v>
      </c>
      <c r="C29247" t="s">
        <v>976</v>
      </c>
      <c r="D29247" t="s">
        <v>2391</v>
      </c>
      <c r="E29247">
        <v>0</v>
      </c>
    </row>
    <row r="29248" spans="1:5" x14ac:dyDescent="0.3">
      <c r="A29248">
        <v>37020013</v>
      </c>
      <c r="B29248" t="s">
        <v>1642</v>
      </c>
      <c r="C29248" t="s">
        <v>976</v>
      </c>
      <c r="D29248" t="s">
        <v>2392</v>
      </c>
      <c r="E29248">
        <v>0</v>
      </c>
    </row>
    <row r="29249" spans="1:5" x14ac:dyDescent="0.3">
      <c r="A29249">
        <v>37020013</v>
      </c>
      <c r="B29249" t="s">
        <v>1642</v>
      </c>
      <c r="C29249" t="s">
        <v>976</v>
      </c>
      <c r="D29249" t="s">
        <v>2393</v>
      </c>
      <c r="E29249">
        <v>-140</v>
      </c>
    </row>
    <row r="29250" spans="1:5" x14ac:dyDescent="0.3">
      <c r="A29250">
        <v>37020013</v>
      </c>
      <c r="B29250" t="s">
        <v>1642</v>
      </c>
      <c r="C29250" t="s">
        <v>976</v>
      </c>
      <c r="D29250" t="s">
        <v>2394</v>
      </c>
      <c r="E29250">
        <v>-40</v>
      </c>
    </row>
    <row r="29251" spans="1:5" x14ac:dyDescent="0.3">
      <c r="A29251">
        <v>37020013</v>
      </c>
      <c r="B29251" t="s">
        <v>1642</v>
      </c>
      <c r="C29251" t="s">
        <v>976</v>
      </c>
      <c r="D29251" t="s">
        <v>2395</v>
      </c>
      <c r="E29251">
        <v>-80</v>
      </c>
    </row>
    <row r="29252" spans="1:5" x14ac:dyDescent="0.3">
      <c r="A29252">
        <v>37020013</v>
      </c>
      <c r="B29252" t="s">
        <v>1642</v>
      </c>
      <c r="C29252" t="s">
        <v>976</v>
      </c>
      <c r="D29252" t="s">
        <v>2396</v>
      </c>
      <c r="E29252">
        <v>-20</v>
      </c>
    </row>
    <row r="29253" spans="1:5" x14ac:dyDescent="0.3">
      <c r="A29253">
        <v>37020013</v>
      </c>
      <c r="B29253" t="s">
        <v>1642</v>
      </c>
      <c r="C29253" t="s">
        <v>976</v>
      </c>
      <c r="D29253" t="s">
        <v>2397</v>
      </c>
      <c r="E29253">
        <v>-100</v>
      </c>
    </row>
    <row r="29254" spans="1:5" x14ac:dyDescent="0.3">
      <c r="A29254">
        <v>37020013</v>
      </c>
      <c r="B29254" t="s">
        <v>1642</v>
      </c>
      <c r="C29254" t="s">
        <v>976</v>
      </c>
      <c r="D29254" t="s">
        <v>2398</v>
      </c>
      <c r="E29254">
        <v>-170</v>
      </c>
    </row>
    <row r="29255" spans="1:5" x14ac:dyDescent="0.3">
      <c r="A29255">
        <v>37020013</v>
      </c>
      <c r="B29255" t="s">
        <v>1642</v>
      </c>
      <c r="C29255" t="s">
        <v>976</v>
      </c>
      <c r="D29255" t="s">
        <v>2399</v>
      </c>
      <c r="E29255">
        <v>-90</v>
      </c>
    </row>
    <row r="29256" spans="1:5" x14ac:dyDescent="0.3">
      <c r="A29256">
        <v>37020013</v>
      </c>
      <c r="B29256" t="s">
        <v>1642</v>
      </c>
      <c r="C29256" t="s">
        <v>976</v>
      </c>
      <c r="D29256" t="s">
        <v>2400</v>
      </c>
      <c r="E29256">
        <v>-30</v>
      </c>
    </row>
    <row r="29257" spans="1:5" x14ac:dyDescent="0.3">
      <c r="A29257">
        <v>37020013</v>
      </c>
      <c r="B29257" t="s">
        <v>1642</v>
      </c>
      <c r="C29257" t="s">
        <v>976</v>
      </c>
      <c r="D29257" t="s">
        <v>2401</v>
      </c>
      <c r="E29257">
        <v>-20</v>
      </c>
    </row>
    <row r="29258" spans="1:5" x14ac:dyDescent="0.3">
      <c r="A29258">
        <v>37020013</v>
      </c>
      <c r="B29258" t="s">
        <v>1642</v>
      </c>
      <c r="C29258" t="s">
        <v>976</v>
      </c>
      <c r="D29258" t="s">
        <v>2402</v>
      </c>
      <c r="E29258">
        <v>0</v>
      </c>
    </row>
    <row r="29259" spans="1:5" x14ac:dyDescent="0.3">
      <c r="A29259">
        <v>37020013</v>
      </c>
      <c r="B29259" t="s">
        <v>1642</v>
      </c>
      <c r="C29259" t="s">
        <v>976</v>
      </c>
      <c r="D29259" t="s">
        <v>2403</v>
      </c>
      <c r="E29259">
        <v>-20</v>
      </c>
    </row>
    <row r="29260" spans="1:5" x14ac:dyDescent="0.3">
      <c r="A29260">
        <v>37020013</v>
      </c>
      <c r="B29260" t="s">
        <v>1642</v>
      </c>
      <c r="C29260" t="s">
        <v>976</v>
      </c>
      <c r="D29260" t="s">
        <v>2404</v>
      </c>
      <c r="E29260">
        <v>-80</v>
      </c>
    </row>
    <row r="29261" spans="1:5" x14ac:dyDescent="0.3">
      <c r="A29261">
        <v>37020013</v>
      </c>
      <c r="B29261" t="s">
        <v>1642</v>
      </c>
      <c r="C29261" t="s">
        <v>976</v>
      </c>
      <c r="D29261" t="s">
        <v>2405</v>
      </c>
      <c r="E29261">
        <v>-20</v>
      </c>
    </row>
    <row r="29262" spans="1:5" x14ac:dyDescent="0.3">
      <c r="A29262">
        <v>37020013</v>
      </c>
      <c r="B29262" t="s">
        <v>1642</v>
      </c>
      <c r="C29262" t="s">
        <v>976</v>
      </c>
      <c r="D29262" t="s">
        <v>2406</v>
      </c>
      <c r="E29262">
        <v>-10</v>
      </c>
    </row>
    <row r="29263" spans="1:5" x14ac:dyDescent="0.3">
      <c r="A29263">
        <v>37020013</v>
      </c>
      <c r="B29263" t="s">
        <v>1642</v>
      </c>
      <c r="C29263" t="s">
        <v>976</v>
      </c>
      <c r="D29263" t="s">
        <v>2407</v>
      </c>
      <c r="E29263">
        <v>-60</v>
      </c>
    </row>
    <row r="29264" spans="1:5" x14ac:dyDescent="0.3">
      <c r="A29264">
        <v>37020013</v>
      </c>
      <c r="B29264" t="s">
        <v>1642</v>
      </c>
      <c r="C29264" t="s">
        <v>976</v>
      </c>
      <c r="D29264" t="s">
        <v>2408</v>
      </c>
      <c r="E29264">
        <v>-20</v>
      </c>
    </row>
    <row r="29265" spans="1:5" x14ac:dyDescent="0.3">
      <c r="A29265">
        <v>37020013</v>
      </c>
      <c r="B29265" t="s">
        <v>1642</v>
      </c>
      <c r="C29265" t="s">
        <v>976</v>
      </c>
      <c r="D29265" t="s">
        <v>2409</v>
      </c>
      <c r="E29265">
        <v>-15</v>
      </c>
    </row>
    <row r="29266" spans="1:5" x14ac:dyDescent="0.3">
      <c r="A29266">
        <v>37020013</v>
      </c>
      <c r="B29266" t="s">
        <v>1642</v>
      </c>
      <c r="C29266" t="s">
        <v>976</v>
      </c>
      <c r="D29266" t="s">
        <v>2410</v>
      </c>
      <c r="E29266">
        <v>-40</v>
      </c>
    </row>
    <row r="29267" spans="1:5" x14ac:dyDescent="0.3">
      <c r="A29267">
        <v>37020013</v>
      </c>
      <c r="B29267" t="s">
        <v>1642</v>
      </c>
      <c r="C29267" t="s">
        <v>976</v>
      </c>
      <c r="D29267" t="s">
        <v>2411</v>
      </c>
      <c r="E29267">
        <v>-40</v>
      </c>
    </row>
    <row r="29268" spans="1:5" x14ac:dyDescent="0.3">
      <c r="A29268">
        <v>37020013</v>
      </c>
      <c r="B29268" t="s">
        <v>1642</v>
      </c>
      <c r="C29268" t="s">
        <v>976</v>
      </c>
      <c r="D29268" t="s">
        <v>2412</v>
      </c>
      <c r="E29268">
        <v>-20</v>
      </c>
    </row>
    <row r="29269" spans="1:5" x14ac:dyDescent="0.3">
      <c r="A29269">
        <v>37020013</v>
      </c>
      <c r="B29269" t="s">
        <v>1642</v>
      </c>
      <c r="C29269" t="s">
        <v>976</v>
      </c>
      <c r="D29269" t="s">
        <v>2413</v>
      </c>
      <c r="E29269">
        <v>-10</v>
      </c>
    </row>
    <row r="29270" spans="1:5" x14ac:dyDescent="0.3">
      <c r="A29270">
        <v>72170021</v>
      </c>
      <c r="B29270" t="s">
        <v>1644</v>
      </c>
      <c r="C29270" t="s">
        <v>8</v>
      </c>
      <c r="D29270" t="s">
        <v>2378</v>
      </c>
      <c r="E29270">
        <v>0</v>
      </c>
    </row>
    <row r="29271" spans="1:5" x14ac:dyDescent="0.3">
      <c r="A29271">
        <v>72170021</v>
      </c>
      <c r="B29271" t="s">
        <v>1644</v>
      </c>
      <c r="C29271" t="s">
        <v>8</v>
      </c>
      <c r="D29271" t="s">
        <v>2379</v>
      </c>
      <c r="E29271">
        <v>-2</v>
      </c>
    </row>
    <row r="29272" spans="1:5" x14ac:dyDescent="0.3">
      <c r="A29272">
        <v>72170021</v>
      </c>
      <c r="B29272" t="s">
        <v>1644</v>
      </c>
      <c r="C29272" t="s">
        <v>8</v>
      </c>
      <c r="D29272" t="s">
        <v>2380</v>
      </c>
      <c r="E29272">
        <v>0</v>
      </c>
    </row>
    <row r="29273" spans="1:5" x14ac:dyDescent="0.3">
      <c r="A29273">
        <v>72170021</v>
      </c>
      <c r="B29273" t="s">
        <v>1644</v>
      </c>
      <c r="C29273" t="s">
        <v>8</v>
      </c>
      <c r="D29273" t="s">
        <v>2381</v>
      </c>
      <c r="E29273">
        <v>0</v>
      </c>
    </row>
    <row r="29274" spans="1:5" x14ac:dyDescent="0.3">
      <c r="A29274">
        <v>72170021</v>
      </c>
      <c r="B29274" t="s">
        <v>1644</v>
      </c>
      <c r="C29274" t="s">
        <v>8</v>
      </c>
      <c r="D29274" t="s">
        <v>2382</v>
      </c>
      <c r="E29274">
        <v>0</v>
      </c>
    </row>
    <row r="29275" spans="1:5" x14ac:dyDescent="0.3">
      <c r="A29275">
        <v>72170021</v>
      </c>
      <c r="B29275" t="s">
        <v>1644</v>
      </c>
      <c r="C29275" t="s">
        <v>8</v>
      </c>
      <c r="D29275" t="s">
        <v>2383</v>
      </c>
      <c r="E29275">
        <v>0</v>
      </c>
    </row>
    <row r="29276" spans="1:5" x14ac:dyDescent="0.3">
      <c r="A29276">
        <v>72170021</v>
      </c>
      <c r="B29276" t="s">
        <v>1644</v>
      </c>
      <c r="C29276" t="s">
        <v>8</v>
      </c>
      <c r="D29276" t="s">
        <v>2384</v>
      </c>
      <c r="E29276">
        <v>0</v>
      </c>
    </row>
    <row r="29277" spans="1:5" x14ac:dyDescent="0.3">
      <c r="A29277">
        <v>72170021</v>
      </c>
      <c r="B29277" t="s">
        <v>1644</v>
      </c>
      <c r="C29277" t="s">
        <v>8</v>
      </c>
      <c r="D29277" t="s">
        <v>2385</v>
      </c>
      <c r="E29277">
        <v>0</v>
      </c>
    </row>
    <row r="29278" spans="1:5" x14ac:dyDescent="0.3">
      <c r="A29278">
        <v>72170021</v>
      </c>
      <c r="B29278" t="s">
        <v>1644</v>
      </c>
      <c r="C29278" t="s">
        <v>8</v>
      </c>
      <c r="D29278" t="s">
        <v>2386</v>
      </c>
      <c r="E29278">
        <v>0</v>
      </c>
    </row>
    <row r="29279" spans="1:5" x14ac:dyDescent="0.3">
      <c r="A29279">
        <v>72170021</v>
      </c>
      <c r="B29279" t="s">
        <v>1644</v>
      </c>
      <c r="C29279" t="s">
        <v>8</v>
      </c>
      <c r="D29279" t="s">
        <v>2387</v>
      </c>
      <c r="E29279">
        <v>0</v>
      </c>
    </row>
    <row r="29280" spans="1:5" x14ac:dyDescent="0.3">
      <c r="A29280">
        <v>72170021</v>
      </c>
      <c r="B29280" t="s">
        <v>1644</v>
      </c>
      <c r="C29280" t="s">
        <v>8</v>
      </c>
      <c r="D29280" t="s">
        <v>2388</v>
      </c>
      <c r="E29280">
        <v>0</v>
      </c>
    </row>
    <row r="29281" spans="1:5" x14ac:dyDescent="0.3">
      <c r="A29281">
        <v>72170021</v>
      </c>
      <c r="B29281" t="s">
        <v>1644</v>
      </c>
      <c r="C29281" t="s">
        <v>8</v>
      </c>
      <c r="D29281" t="s">
        <v>2389</v>
      </c>
      <c r="E29281">
        <v>0</v>
      </c>
    </row>
    <row r="29282" spans="1:5" x14ac:dyDescent="0.3">
      <c r="A29282">
        <v>72170021</v>
      </c>
      <c r="B29282" t="s">
        <v>1644</v>
      </c>
      <c r="C29282" t="s">
        <v>8</v>
      </c>
      <c r="D29282" t="s">
        <v>2390</v>
      </c>
      <c r="E29282">
        <v>0</v>
      </c>
    </row>
    <row r="29283" spans="1:5" x14ac:dyDescent="0.3">
      <c r="A29283">
        <v>72170021</v>
      </c>
      <c r="B29283" t="s">
        <v>1644</v>
      </c>
      <c r="C29283" t="s">
        <v>8</v>
      </c>
      <c r="D29283" t="s">
        <v>2391</v>
      </c>
      <c r="E29283">
        <v>0</v>
      </c>
    </row>
    <row r="29284" spans="1:5" x14ac:dyDescent="0.3">
      <c r="A29284">
        <v>72170021</v>
      </c>
      <c r="B29284" t="s">
        <v>1644</v>
      </c>
      <c r="C29284" t="s">
        <v>8</v>
      </c>
      <c r="D29284" t="s">
        <v>2392</v>
      </c>
      <c r="E29284">
        <v>0</v>
      </c>
    </row>
    <row r="29285" spans="1:5" x14ac:dyDescent="0.3">
      <c r="A29285">
        <v>72170021</v>
      </c>
      <c r="B29285" t="s">
        <v>1644</v>
      </c>
      <c r="C29285" t="s">
        <v>8</v>
      </c>
      <c r="D29285" t="s">
        <v>2393</v>
      </c>
      <c r="E29285">
        <v>0</v>
      </c>
    </row>
    <row r="29286" spans="1:5" x14ac:dyDescent="0.3">
      <c r="A29286">
        <v>72170021</v>
      </c>
      <c r="B29286" t="s">
        <v>1644</v>
      </c>
      <c r="C29286" t="s">
        <v>8</v>
      </c>
      <c r="D29286" t="s">
        <v>2394</v>
      </c>
      <c r="E29286">
        <v>-1</v>
      </c>
    </row>
    <row r="29287" spans="1:5" x14ac:dyDescent="0.3">
      <c r="A29287">
        <v>72170021</v>
      </c>
      <c r="B29287" t="s">
        <v>1644</v>
      </c>
      <c r="C29287" t="s">
        <v>8</v>
      </c>
      <c r="D29287" t="s">
        <v>2395</v>
      </c>
      <c r="E29287">
        <v>-1</v>
      </c>
    </row>
    <row r="29288" spans="1:5" x14ac:dyDescent="0.3">
      <c r="A29288">
        <v>72170021</v>
      </c>
      <c r="B29288" t="s">
        <v>1644</v>
      </c>
      <c r="C29288" t="s">
        <v>8</v>
      </c>
      <c r="D29288" t="s">
        <v>2396</v>
      </c>
      <c r="E29288">
        <v>0</v>
      </c>
    </row>
    <row r="29289" spans="1:5" x14ac:dyDescent="0.3">
      <c r="A29289">
        <v>72170021</v>
      </c>
      <c r="B29289" t="s">
        <v>1644</v>
      </c>
      <c r="C29289" t="s">
        <v>8</v>
      </c>
      <c r="D29289" t="s">
        <v>2397</v>
      </c>
      <c r="E29289">
        <v>0</v>
      </c>
    </row>
    <row r="29290" spans="1:5" x14ac:dyDescent="0.3">
      <c r="A29290">
        <v>72170021</v>
      </c>
      <c r="B29290" t="s">
        <v>1644</v>
      </c>
      <c r="C29290" t="s">
        <v>8</v>
      </c>
      <c r="D29290" t="s">
        <v>2398</v>
      </c>
      <c r="E29290">
        <v>0</v>
      </c>
    </row>
    <row r="29291" spans="1:5" x14ac:dyDescent="0.3">
      <c r="A29291">
        <v>72170021</v>
      </c>
      <c r="B29291" t="s">
        <v>1644</v>
      </c>
      <c r="C29291" t="s">
        <v>8</v>
      </c>
      <c r="D29291" t="s">
        <v>2399</v>
      </c>
      <c r="E29291">
        <v>0</v>
      </c>
    </row>
    <row r="29292" spans="1:5" x14ac:dyDescent="0.3">
      <c r="A29292">
        <v>72170021</v>
      </c>
      <c r="B29292" t="s">
        <v>1644</v>
      </c>
      <c r="C29292" t="s">
        <v>8</v>
      </c>
      <c r="D29292" t="s">
        <v>2400</v>
      </c>
      <c r="E29292">
        <v>0</v>
      </c>
    </row>
    <row r="29293" spans="1:5" x14ac:dyDescent="0.3">
      <c r="A29293">
        <v>72170021</v>
      </c>
      <c r="B29293" t="s">
        <v>1644</v>
      </c>
      <c r="C29293" t="s">
        <v>8</v>
      </c>
      <c r="D29293" t="s">
        <v>2401</v>
      </c>
      <c r="E29293">
        <v>0</v>
      </c>
    </row>
    <row r="29294" spans="1:5" x14ac:dyDescent="0.3">
      <c r="A29294">
        <v>72170021</v>
      </c>
      <c r="B29294" t="s">
        <v>1644</v>
      </c>
      <c r="C29294" t="s">
        <v>8</v>
      </c>
      <c r="D29294" t="s">
        <v>2402</v>
      </c>
      <c r="E29294">
        <v>0</v>
      </c>
    </row>
    <row r="29295" spans="1:5" x14ac:dyDescent="0.3">
      <c r="A29295">
        <v>72170021</v>
      </c>
      <c r="B29295" t="s">
        <v>1644</v>
      </c>
      <c r="C29295" t="s">
        <v>8</v>
      </c>
      <c r="D29295" t="s">
        <v>2403</v>
      </c>
      <c r="E29295">
        <v>-2</v>
      </c>
    </row>
    <row r="29296" spans="1:5" x14ac:dyDescent="0.3">
      <c r="A29296">
        <v>72170021</v>
      </c>
      <c r="B29296" t="s">
        <v>1644</v>
      </c>
      <c r="C29296" t="s">
        <v>8</v>
      </c>
      <c r="D29296" t="s">
        <v>2404</v>
      </c>
      <c r="E29296">
        <v>0</v>
      </c>
    </row>
    <row r="29297" spans="1:5" x14ac:dyDescent="0.3">
      <c r="A29297">
        <v>72170021</v>
      </c>
      <c r="B29297" t="s">
        <v>1644</v>
      </c>
      <c r="C29297" t="s">
        <v>8</v>
      </c>
      <c r="D29297" t="s">
        <v>2405</v>
      </c>
      <c r="E29297">
        <v>-4</v>
      </c>
    </row>
    <row r="29298" spans="1:5" x14ac:dyDescent="0.3">
      <c r="A29298">
        <v>72170021</v>
      </c>
      <c r="B29298" t="s">
        <v>1644</v>
      </c>
      <c r="C29298" t="s">
        <v>8</v>
      </c>
      <c r="D29298" t="s">
        <v>2406</v>
      </c>
      <c r="E29298">
        <v>0</v>
      </c>
    </row>
    <row r="29299" spans="1:5" x14ac:dyDescent="0.3">
      <c r="A29299">
        <v>72170021</v>
      </c>
      <c r="B29299" t="s">
        <v>1644</v>
      </c>
      <c r="C29299" t="s">
        <v>8</v>
      </c>
      <c r="D29299" t="s">
        <v>2407</v>
      </c>
      <c r="E29299">
        <v>0</v>
      </c>
    </row>
    <row r="29300" spans="1:5" x14ac:dyDescent="0.3">
      <c r="A29300">
        <v>72170021</v>
      </c>
      <c r="B29300" t="s">
        <v>1644</v>
      </c>
      <c r="C29300" t="s">
        <v>8</v>
      </c>
      <c r="D29300" t="s">
        <v>2408</v>
      </c>
      <c r="E29300">
        <v>0</v>
      </c>
    </row>
    <row r="29301" spans="1:5" x14ac:dyDescent="0.3">
      <c r="A29301">
        <v>72170021</v>
      </c>
      <c r="B29301" t="s">
        <v>1644</v>
      </c>
      <c r="C29301" t="s">
        <v>8</v>
      </c>
      <c r="D29301" t="s">
        <v>2409</v>
      </c>
      <c r="E29301">
        <v>0</v>
      </c>
    </row>
    <row r="29302" spans="1:5" x14ac:dyDescent="0.3">
      <c r="A29302">
        <v>72170021</v>
      </c>
      <c r="B29302" t="s">
        <v>1644</v>
      </c>
      <c r="C29302" t="s">
        <v>8</v>
      </c>
      <c r="D29302" t="s">
        <v>2410</v>
      </c>
      <c r="E29302">
        <v>0</v>
      </c>
    </row>
    <row r="29303" spans="1:5" x14ac:dyDescent="0.3">
      <c r="A29303">
        <v>72170021</v>
      </c>
      <c r="B29303" t="s">
        <v>1644</v>
      </c>
      <c r="C29303" t="s">
        <v>8</v>
      </c>
      <c r="D29303" t="s">
        <v>2411</v>
      </c>
      <c r="E29303">
        <v>0</v>
      </c>
    </row>
    <row r="29304" spans="1:5" x14ac:dyDescent="0.3">
      <c r="A29304">
        <v>72170021</v>
      </c>
      <c r="B29304" t="s">
        <v>1644</v>
      </c>
      <c r="C29304" t="s">
        <v>8</v>
      </c>
      <c r="D29304" t="s">
        <v>2412</v>
      </c>
      <c r="E29304">
        <v>0</v>
      </c>
    </row>
    <row r="29305" spans="1:5" x14ac:dyDescent="0.3">
      <c r="A29305">
        <v>72170021</v>
      </c>
      <c r="B29305" t="s">
        <v>1644</v>
      </c>
      <c r="C29305" t="s">
        <v>8</v>
      </c>
      <c r="D29305" t="s">
        <v>2413</v>
      </c>
      <c r="E29305">
        <v>0</v>
      </c>
    </row>
    <row r="29306" spans="1:5" x14ac:dyDescent="0.3">
      <c r="A29306">
        <v>43190018</v>
      </c>
      <c r="B29306" t="s">
        <v>1646</v>
      </c>
      <c r="C29306" t="s">
        <v>8</v>
      </c>
      <c r="D29306" t="s">
        <v>2378</v>
      </c>
      <c r="E29306">
        <v>0</v>
      </c>
    </row>
    <row r="29307" spans="1:5" x14ac:dyDescent="0.3">
      <c r="A29307">
        <v>43190018</v>
      </c>
      <c r="B29307" t="s">
        <v>1646</v>
      </c>
      <c r="C29307" t="s">
        <v>8</v>
      </c>
      <c r="D29307" t="s">
        <v>2379</v>
      </c>
      <c r="E29307">
        <v>0</v>
      </c>
    </row>
    <row r="29308" spans="1:5" x14ac:dyDescent="0.3">
      <c r="A29308">
        <v>43190018</v>
      </c>
      <c r="B29308" t="s">
        <v>1646</v>
      </c>
      <c r="C29308" t="s">
        <v>8</v>
      </c>
      <c r="D29308" t="s">
        <v>2380</v>
      </c>
      <c r="E29308">
        <v>0</v>
      </c>
    </row>
    <row r="29309" spans="1:5" x14ac:dyDescent="0.3">
      <c r="A29309">
        <v>43190018</v>
      </c>
      <c r="B29309" t="s">
        <v>1646</v>
      </c>
      <c r="C29309" t="s">
        <v>8</v>
      </c>
      <c r="D29309" t="s">
        <v>2381</v>
      </c>
      <c r="E29309">
        <v>0</v>
      </c>
    </row>
    <row r="29310" spans="1:5" x14ac:dyDescent="0.3">
      <c r="A29310">
        <v>43190018</v>
      </c>
      <c r="B29310" t="s">
        <v>1646</v>
      </c>
      <c r="C29310" t="s">
        <v>8</v>
      </c>
      <c r="D29310" t="s">
        <v>2382</v>
      </c>
      <c r="E29310">
        <v>0</v>
      </c>
    </row>
    <row r="29311" spans="1:5" x14ac:dyDescent="0.3">
      <c r="A29311">
        <v>43190018</v>
      </c>
      <c r="B29311" t="s">
        <v>1646</v>
      </c>
      <c r="C29311" t="s">
        <v>8</v>
      </c>
      <c r="D29311" t="s">
        <v>2383</v>
      </c>
      <c r="E29311">
        <v>0</v>
      </c>
    </row>
    <row r="29312" spans="1:5" x14ac:dyDescent="0.3">
      <c r="A29312">
        <v>43190018</v>
      </c>
      <c r="B29312" t="s">
        <v>1646</v>
      </c>
      <c r="C29312" t="s">
        <v>8</v>
      </c>
      <c r="D29312" t="s">
        <v>2384</v>
      </c>
      <c r="E29312">
        <v>0</v>
      </c>
    </row>
    <row r="29313" spans="1:5" x14ac:dyDescent="0.3">
      <c r="A29313">
        <v>43190018</v>
      </c>
      <c r="B29313" t="s">
        <v>1646</v>
      </c>
      <c r="C29313" t="s">
        <v>8</v>
      </c>
      <c r="D29313" t="s">
        <v>2385</v>
      </c>
      <c r="E29313">
        <v>0</v>
      </c>
    </row>
    <row r="29314" spans="1:5" x14ac:dyDescent="0.3">
      <c r="A29314">
        <v>43190018</v>
      </c>
      <c r="B29314" t="s">
        <v>1646</v>
      </c>
      <c r="C29314" t="s">
        <v>8</v>
      </c>
      <c r="D29314" t="s">
        <v>2386</v>
      </c>
      <c r="E29314">
        <v>0</v>
      </c>
    </row>
    <row r="29315" spans="1:5" x14ac:dyDescent="0.3">
      <c r="A29315">
        <v>43190018</v>
      </c>
      <c r="B29315" t="s">
        <v>1646</v>
      </c>
      <c r="C29315" t="s">
        <v>8</v>
      </c>
      <c r="D29315" t="s">
        <v>2387</v>
      </c>
      <c r="E29315">
        <v>0</v>
      </c>
    </row>
    <row r="29316" spans="1:5" x14ac:dyDescent="0.3">
      <c r="A29316">
        <v>43190018</v>
      </c>
      <c r="B29316" t="s">
        <v>1646</v>
      </c>
      <c r="C29316" t="s">
        <v>8</v>
      </c>
      <c r="D29316" t="s">
        <v>2388</v>
      </c>
      <c r="E29316">
        <v>0</v>
      </c>
    </row>
    <row r="29317" spans="1:5" x14ac:dyDescent="0.3">
      <c r="A29317">
        <v>43190018</v>
      </c>
      <c r="B29317" t="s">
        <v>1646</v>
      </c>
      <c r="C29317" t="s">
        <v>8</v>
      </c>
      <c r="D29317" t="s">
        <v>2389</v>
      </c>
      <c r="E29317">
        <v>0</v>
      </c>
    </row>
    <row r="29318" spans="1:5" x14ac:dyDescent="0.3">
      <c r="A29318">
        <v>43190018</v>
      </c>
      <c r="B29318" t="s">
        <v>1646</v>
      </c>
      <c r="C29318" t="s">
        <v>8</v>
      </c>
      <c r="D29318" t="s">
        <v>2390</v>
      </c>
      <c r="E29318">
        <v>0</v>
      </c>
    </row>
    <row r="29319" spans="1:5" x14ac:dyDescent="0.3">
      <c r="A29319">
        <v>43190018</v>
      </c>
      <c r="B29319" t="s">
        <v>1646</v>
      </c>
      <c r="C29319" t="s">
        <v>8</v>
      </c>
      <c r="D29319" t="s">
        <v>2391</v>
      </c>
      <c r="E29319">
        <v>0</v>
      </c>
    </row>
    <row r="29320" spans="1:5" x14ac:dyDescent="0.3">
      <c r="A29320">
        <v>43190018</v>
      </c>
      <c r="B29320" t="s">
        <v>1646</v>
      </c>
      <c r="C29320" t="s">
        <v>8</v>
      </c>
      <c r="D29320" t="s">
        <v>2392</v>
      </c>
      <c r="E29320">
        <v>0</v>
      </c>
    </row>
    <row r="29321" spans="1:5" x14ac:dyDescent="0.3">
      <c r="A29321">
        <v>43190018</v>
      </c>
      <c r="B29321" t="s">
        <v>1646</v>
      </c>
      <c r="C29321" t="s">
        <v>8</v>
      </c>
      <c r="D29321" t="s">
        <v>2393</v>
      </c>
      <c r="E29321">
        <v>0</v>
      </c>
    </row>
    <row r="29322" spans="1:5" x14ac:dyDescent="0.3">
      <c r="A29322">
        <v>43190018</v>
      </c>
      <c r="B29322" t="s">
        <v>1646</v>
      </c>
      <c r="C29322" t="s">
        <v>8</v>
      </c>
      <c r="D29322" t="s">
        <v>2394</v>
      </c>
      <c r="E29322">
        <v>0</v>
      </c>
    </row>
    <row r="29323" spans="1:5" x14ac:dyDescent="0.3">
      <c r="A29323">
        <v>43190018</v>
      </c>
      <c r="B29323" t="s">
        <v>1646</v>
      </c>
      <c r="C29323" t="s">
        <v>8</v>
      </c>
      <c r="D29323" t="s">
        <v>2395</v>
      </c>
      <c r="E29323">
        <v>0</v>
      </c>
    </row>
    <row r="29324" spans="1:5" x14ac:dyDescent="0.3">
      <c r="A29324">
        <v>43190018</v>
      </c>
      <c r="B29324" t="s">
        <v>1646</v>
      </c>
      <c r="C29324" t="s">
        <v>8</v>
      </c>
      <c r="D29324" t="s">
        <v>2396</v>
      </c>
      <c r="E29324">
        <v>0</v>
      </c>
    </row>
    <row r="29325" spans="1:5" x14ac:dyDescent="0.3">
      <c r="A29325">
        <v>43190018</v>
      </c>
      <c r="B29325" t="s">
        <v>1646</v>
      </c>
      <c r="C29325" t="s">
        <v>8</v>
      </c>
      <c r="D29325" t="s">
        <v>2397</v>
      </c>
      <c r="E29325">
        <v>0</v>
      </c>
    </row>
    <row r="29326" spans="1:5" x14ac:dyDescent="0.3">
      <c r="A29326">
        <v>43190018</v>
      </c>
      <c r="B29326" t="s">
        <v>1646</v>
      </c>
      <c r="C29326" t="s">
        <v>8</v>
      </c>
      <c r="D29326" t="s">
        <v>2398</v>
      </c>
      <c r="E29326">
        <v>0</v>
      </c>
    </row>
    <row r="29327" spans="1:5" x14ac:dyDescent="0.3">
      <c r="A29327">
        <v>43190018</v>
      </c>
      <c r="B29327" t="s">
        <v>1646</v>
      </c>
      <c r="C29327" t="s">
        <v>8</v>
      </c>
      <c r="D29327" t="s">
        <v>2399</v>
      </c>
      <c r="E29327">
        <v>0</v>
      </c>
    </row>
    <row r="29328" spans="1:5" x14ac:dyDescent="0.3">
      <c r="A29328">
        <v>43190018</v>
      </c>
      <c r="B29328" t="s">
        <v>1646</v>
      </c>
      <c r="C29328" t="s">
        <v>8</v>
      </c>
      <c r="D29328" t="s">
        <v>2400</v>
      </c>
      <c r="E29328">
        <v>0</v>
      </c>
    </row>
    <row r="29329" spans="1:5" x14ac:dyDescent="0.3">
      <c r="A29329">
        <v>43190018</v>
      </c>
      <c r="B29329" t="s">
        <v>1646</v>
      </c>
      <c r="C29329" t="s">
        <v>8</v>
      </c>
      <c r="D29329" t="s">
        <v>2401</v>
      </c>
      <c r="E29329">
        <v>0</v>
      </c>
    </row>
    <row r="29330" spans="1:5" x14ac:dyDescent="0.3">
      <c r="A29330">
        <v>43190018</v>
      </c>
      <c r="B29330" t="s">
        <v>1646</v>
      </c>
      <c r="C29330" t="s">
        <v>8</v>
      </c>
      <c r="D29330" t="s">
        <v>2402</v>
      </c>
      <c r="E29330">
        <v>0</v>
      </c>
    </row>
    <row r="29331" spans="1:5" x14ac:dyDescent="0.3">
      <c r="A29331">
        <v>43190018</v>
      </c>
      <c r="B29331" t="s">
        <v>1646</v>
      </c>
      <c r="C29331" t="s">
        <v>8</v>
      </c>
      <c r="D29331" t="s">
        <v>2403</v>
      </c>
      <c r="E29331">
        <v>0</v>
      </c>
    </row>
    <row r="29332" spans="1:5" x14ac:dyDescent="0.3">
      <c r="A29332">
        <v>43190018</v>
      </c>
      <c r="B29332" t="s">
        <v>1646</v>
      </c>
      <c r="C29332" t="s">
        <v>8</v>
      </c>
      <c r="D29332" t="s">
        <v>2404</v>
      </c>
      <c r="E29332">
        <v>0</v>
      </c>
    </row>
    <row r="29333" spans="1:5" x14ac:dyDescent="0.3">
      <c r="A29333">
        <v>43190018</v>
      </c>
      <c r="B29333" t="s">
        <v>1646</v>
      </c>
      <c r="C29333" t="s">
        <v>8</v>
      </c>
      <c r="D29333" t="s">
        <v>2405</v>
      </c>
      <c r="E29333">
        <v>0</v>
      </c>
    </row>
    <row r="29334" spans="1:5" x14ac:dyDescent="0.3">
      <c r="A29334">
        <v>43190018</v>
      </c>
      <c r="B29334" t="s">
        <v>1646</v>
      </c>
      <c r="C29334" t="s">
        <v>8</v>
      </c>
      <c r="D29334" t="s">
        <v>2406</v>
      </c>
      <c r="E29334">
        <v>0</v>
      </c>
    </row>
    <row r="29335" spans="1:5" x14ac:dyDescent="0.3">
      <c r="A29335">
        <v>43190018</v>
      </c>
      <c r="B29335" t="s">
        <v>1646</v>
      </c>
      <c r="C29335" t="s">
        <v>8</v>
      </c>
      <c r="D29335" t="s">
        <v>2407</v>
      </c>
      <c r="E29335">
        <v>0</v>
      </c>
    </row>
    <row r="29336" spans="1:5" x14ac:dyDescent="0.3">
      <c r="A29336">
        <v>43190018</v>
      </c>
      <c r="B29336" t="s">
        <v>1646</v>
      </c>
      <c r="C29336" t="s">
        <v>8</v>
      </c>
      <c r="D29336" t="s">
        <v>2408</v>
      </c>
      <c r="E29336">
        <v>0</v>
      </c>
    </row>
    <row r="29337" spans="1:5" x14ac:dyDescent="0.3">
      <c r="A29337">
        <v>43190018</v>
      </c>
      <c r="B29337" t="s">
        <v>1646</v>
      </c>
      <c r="C29337" t="s">
        <v>8</v>
      </c>
      <c r="D29337" t="s">
        <v>2409</v>
      </c>
      <c r="E29337">
        <v>0</v>
      </c>
    </row>
    <row r="29338" spans="1:5" x14ac:dyDescent="0.3">
      <c r="A29338">
        <v>43190018</v>
      </c>
      <c r="B29338" t="s">
        <v>1646</v>
      </c>
      <c r="C29338" t="s">
        <v>8</v>
      </c>
      <c r="D29338" t="s">
        <v>2410</v>
      </c>
      <c r="E29338">
        <v>0</v>
      </c>
    </row>
    <row r="29339" spans="1:5" x14ac:dyDescent="0.3">
      <c r="A29339">
        <v>43190018</v>
      </c>
      <c r="B29339" t="s">
        <v>1646</v>
      </c>
      <c r="C29339" t="s">
        <v>8</v>
      </c>
      <c r="D29339" t="s">
        <v>2411</v>
      </c>
      <c r="E29339">
        <v>0</v>
      </c>
    </row>
    <row r="29340" spans="1:5" x14ac:dyDescent="0.3">
      <c r="A29340">
        <v>43190018</v>
      </c>
      <c r="B29340" t="s">
        <v>1646</v>
      </c>
      <c r="C29340" t="s">
        <v>8</v>
      </c>
      <c r="D29340" t="s">
        <v>2412</v>
      </c>
      <c r="E29340">
        <v>-2</v>
      </c>
    </row>
    <row r="29341" spans="1:5" x14ac:dyDescent="0.3">
      <c r="A29341">
        <v>43190018</v>
      </c>
      <c r="B29341" t="s">
        <v>1646</v>
      </c>
      <c r="C29341" t="s">
        <v>8</v>
      </c>
      <c r="D29341" t="s">
        <v>2413</v>
      </c>
      <c r="E29341">
        <v>0</v>
      </c>
    </row>
    <row r="29342" spans="1:5" x14ac:dyDescent="0.3">
      <c r="A29342">
        <v>23320103</v>
      </c>
      <c r="B29342" t="s">
        <v>1648</v>
      </c>
      <c r="C29342" t="s">
        <v>8</v>
      </c>
      <c r="D29342" t="s">
        <v>2378</v>
      </c>
      <c r="E29342">
        <v>-2</v>
      </c>
    </row>
    <row r="29343" spans="1:5" x14ac:dyDescent="0.3">
      <c r="A29343">
        <v>23320103</v>
      </c>
      <c r="B29343" t="s">
        <v>1648</v>
      </c>
      <c r="C29343" t="s">
        <v>8</v>
      </c>
      <c r="D29343" t="s">
        <v>2379</v>
      </c>
      <c r="E29343">
        <v>0</v>
      </c>
    </row>
    <row r="29344" spans="1:5" x14ac:dyDescent="0.3">
      <c r="A29344">
        <v>23320103</v>
      </c>
      <c r="B29344" t="s">
        <v>1648</v>
      </c>
      <c r="C29344" t="s">
        <v>8</v>
      </c>
      <c r="D29344" t="s">
        <v>2380</v>
      </c>
      <c r="E29344">
        <v>0</v>
      </c>
    </row>
    <row r="29345" spans="1:5" x14ac:dyDescent="0.3">
      <c r="A29345">
        <v>23320103</v>
      </c>
      <c r="B29345" t="s">
        <v>1648</v>
      </c>
      <c r="C29345" t="s">
        <v>8</v>
      </c>
      <c r="D29345" t="s">
        <v>2381</v>
      </c>
      <c r="E29345">
        <v>0</v>
      </c>
    </row>
    <row r="29346" spans="1:5" x14ac:dyDescent="0.3">
      <c r="A29346">
        <v>23320103</v>
      </c>
      <c r="B29346" t="s">
        <v>1648</v>
      </c>
      <c r="C29346" t="s">
        <v>8</v>
      </c>
      <c r="D29346" t="s">
        <v>2382</v>
      </c>
      <c r="E29346">
        <v>0</v>
      </c>
    </row>
    <row r="29347" spans="1:5" x14ac:dyDescent="0.3">
      <c r="A29347">
        <v>23320103</v>
      </c>
      <c r="B29347" t="s">
        <v>1648</v>
      </c>
      <c r="C29347" t="s">
        <v>8</v>
      </c>
      <c r="D29347" t="s">
        <v>2383</v>
      </c>
      <c r="E29347">
        <v>0</v>
      </c>
    </row>
    <row r="29348" spans="1:5" x14ac:dyDescent="0.3">
      <c r="A29348">
        <v>23320103</v>
      </c>
      <c r="B29348" t="s">
        <v>1648</v>
      </c>
      <c r="C29348" t="s">
        <v>8</v>
      </c>
      <c r="D29348" t="s">
        <v>2384</v>
      </c>
      <c r="E29348">
        <v>0</v>
      </c>
    </row>
    <row r="29349" spans="1:5" x14ac:dyDescent="0.3">
      <c r="A29349">
        <v>23320103</v>
      </c>
      <c r="B29349" t="s">
        <v>1648</v>
      </c>
      <c r="C29349" t="s">
        <v>8</v>
      </c>
      <c r="D29349" t="s">
        <v>2385</v>
      </c>
      <c r="E29349">
        <v>0</v>
      </c>
    </row>
    <row r="29350" spans="1:5" x14ac:dyDescent="0.3">
      <c r="A29350">
        <v>23320103</v>
      </c>
      <c r="B29350" t="s">
        <v>1648</v>
      </c>
      <c r="C29350" t="s">
        <v>8</v>
      </c>
      <c r="D29350" t="s">
        <v>2386</v>
      </c>
      <c r="E29350">
        <v>0</v>
      </c>
    </row>
    <row r="29351" spans="1:5" x14ac:dyDescent="0.3">
      <c r="A29351">
        <v>23320103</v>
      </c>
      <c r="B29351" t="s">
        <v>1648</v>
      </c>
      <c r="C29351" t="s">
        <v>8</v>
      </c>
      <c r="D29351" t="s">
        <v>2387</v>
      </c>
      <c r="E29351">
        <v>0</v>
      </c>
    </row>
    <row r="29352" spans="1:5" x14ac:dyDescent="0.3">
      <c r="A29352">
        <v>23320103</v>
      </c>
      <c r="B29352" t="s">
        <v>1648</v>
      </c>
      <c r="C29352" t="s">
        <v>8</v>
      </c>
      <c r="D29352" t="s">
        <v>2388</v>
      </c>
      <c r="E29352">
        <v>0</v>
      </c>
    </row>
    <row r="29353" spans="1:5" x14ac:dyDescent="0.3">
      <c r="A29353">
        <v>23320103</v>
      </c>
      <c r="B29353" t="s">
        <v>1648</v>
      </c>
      <c r="C29353" t="s">
        <v>8</v>
      </c>
      <c r="D29353" t="s">
        <v>2389</v>
      </c>
      <c r="E29353">
        <v>0</v>
      </c>
    </row>
    <row r="29354" spans="1:5" x14ac:dyDescent="0.3">
      <c r="A29354">
        <v>23320103</v>
      </c>
      <c r="B29354" t="s">
        <v>1648</v>
      </c>
      <c r="C29354" t="s">
        <v>8</v>
      </c>
      <c r="D29354" t="s">
        <v>2390</v>
      </c>
      <c r="E29354">
        <v>0</v>
      </c>
    </row>
    <row r="29355" spans="1:5" x14ac:dyDescent="0.3">
      <c r="A29355">
        <v>23320103</v>
      </c>
      <c r="B29355" t="s">
        <v>1648</v>
      </c>
      <c r="C29355" t="s">
        <v>8</v>
      </c>
      <c r="D29355" t="s">
        <v>2391</v>
      </c>
      <c r="E29355">
        <v>0</v>
      </c>
    </row>
    <row r="29356" spans="1:5" x14ac:dyDescent="0.3">
      <c r="A29356">
        <v>23320103</v>
      </c>
      <c r="B29356" t="s">
        <v>1648</v>
      </c>
      <c r="C29356" t="s">
        <v>8</v>
      </c>
      <c r="D29356" t="s">
        <v>2392</v>
      </c>
      <c r="E29356">
        <v>0</v>
      </c>
    </row>
    <row r="29357" spans="1:5" x14ac:dyDescent="0.3">
      <c r="A29357">
        <v>23320103</v>
      </c>
      <c r="B29357" t="s">
        <v>1648</v>
      </c>
      <c r="C29357" t="s">
        <v>8</v>
      </c>
      <c r="D29357" t="s">
        <v>2393</v>
      </c>
      <c r="E29357">
        <v>0</v>
      </c>
    </row>
    <row r="29358" spans="1:5" x14ac:dyDescent="0.3">
      <c r="A29358">
        <v>23320103</v>
      </c>
      <c r="B29358" t="s">
        <v>1648</v>
      </c>
      <c r="C29358" t="s">
        <v>8</v>
      </c>
      <c r="D29358" t="s">
        <v>2394</v>
      </c>
      <c r="E29358">
        <v>0</v>
      </c>
    </row>
    <row r="29359" spans="1:5" x14ac:dyDescent="0.3">
      <c r="A29359">
        <v>23320103</v>
      </c>
      <c r="B29359" t="s">
        <v>1648</v>
      </c>
      <c r="C29359" t="s">
        <v>8</v>
      </c>
      <c r="D29359" t="s">
        <v>2395</v>
      </c>
      <c r="E29359">
        <v>0</v>
      </c>
    </row>
    <row r="29360" spans="1:5" x14ac:dyDescent="0.3">
      <c r="A29360">
        <v>23320103</v>
      </c>
      <c r="B29360" t="s">
        <v>1648</v>
      </c>
      <c r="C29360" t="s">
        <v>8</v>
      </c>
      <c r="D29360" t="s">
        <v>2396</v>
      </c>
      <c r="E29360">
        <v>0</v>
      </c>
    </row>
    <row r="29361" spans="1:5" x14ac:dyDescent="0.3">
      <c r="A29361">
        <v>23320103</v>
      </c>
      <c r="B29361" t="s">
        <v>1648</v>
      </c>
      <c r="C29361" t="s">
        <v>8</v>
      </c>
      <c r="D29361" t="s">
        <v>2397</v>
      </c>
      <c r="E29361">
        <v>0</v>
      </c>
    </row>
    <row r="29362" spans="1:5" x14ac:dyDescent="0.3">
      <c r="A29362">
        <v>23320103</v>
      </c>
      <c r="B29362" t="s">
        <v>1648</v>
      </c>
      <c r="C29362" t="s">
        <v>8</v>
      </c>
      <c r="D29362" t="s">
        <v>2398</v>
      </c>
      <c r="E29362">
        <v>-2</v>
      </c>
    </row>
    <row r="29363" spans="1:5" x14ac:dyDescent="0.3">
      <c r="A29363">
        <v>23320103</v>
      </c>
      <c r="B29363" t="s">
        <v>1648</v>
      </c>
      <c r="C29363" t="s">
        <v>8</v>
      </c>
      <c r="D29363" t="s">
        <v>2399</v>
      </c>
      <c r="E29363">
        <v>-1</v>
      </c>
    </row>
    <row r="29364" spans="1:5" x14ac:dyDescent="0.3">
      <c r="A29364">
        <v>23320103</v>
      </c>
      <c r="B29364" t="s">
        <v>1648</v>
      </c>
      <c r="C29364" t="s">
        <v>8</v>
      </c>
      <c r="D29364" t="s">
        <v>2400</v>
      </c>
      <c r="E29364">
        <v>0</v>
      </c>
    </row>
    <row r="29365" spans="1:5" x14ac:dyDescent="0.3">
      <c r="A29365">
        <v>23320103</v>
      </c>
      <c r="B29365" t="s">
        <v>1648</v>
      </c>
      <c r="C29365" t="s">
        <v>8</v>
      </c>
      <c r="D29365" t="s">
        <v>2401</v>
      </c>
      <c r="E29365">
        <v>0</v>
      </c>
    </row>
    <row r="29366" spans="1:5" x14ac:dyDescent="0.3">
      <c r="A29366">
        <v>23320103</v>
      </c>
      <c r="B29366" t="s">
        <v>1648</v>
      </c>
      <c r="C29366" t="s">
        <v>8</v>
      </c>
      <c r="D29366" t="s">
        <v>2402</v>
      </c>
      <c r="E29366">
        <v>0</v>
      </c>
    </row>
    <row r="29367" spans="1:5" x14ac:dyDescent="0.3">
      <c r="A29367">
        <v>23320103</v>
      </c>
      <c r="B29367" t="s">
        <v>1648</v>
      </c>
      <c r="C29367" t="s">
        <v>8</v>
      </c>
      <c r="D29367" t="s">
        <v>2403</v>
      </c>
      <c r="E29367">
        <v>-1</v>
      </c>
    </row>
    <row r="29368" spans="1:5" x14ac:dyDescent="0.3">
      <c r="A29368">
        <v>23320103</v>
      </c>
      <c r="B29368" t="s">
        <v>1648</v>
      </c>
      <c r="C29368" t="s">
        <v>8</v>
      </c>
      <c r="D29368" t="s">
        <v>2404</v>
      </c>
      <c r="E29368">
        <v>0</v>
      </c>
    </row>
    <row r="29369" spans="1:5" x14ac:dyDescent="0.3">
      <c r="A29369">
        <v>23320103</v>
      </c>
      <c r="B29369" t="s">
        <v>1648</v>
      </c>
      <c r="C29369" t="s">
        <v>8</v>
      </c>
      <c r="D29369" t="s">
        <v>2405</v>
      </c>
      <c r="E29369">
        <v>-2</v>
      </c>
    </row>
    <row r="29370" spans="1:5" x14ac:dyDescent="0.3">
      <c r="A29370">
        <v>23320103</v>
      </c>
      <c r="B29370" t="s">
        <v>1648</v>
      </c>
      <c r="C29370" t="s">
        <v>8</v>
      </c>
      <c r="D29370" t="s">
        <v>2406</v>
      </c>
      <c r="E29370">
        <v>0</v>
      </c>
    </row>
    <row r="29371" spans="1:5" x14ac:dyDescent="0.3">
      <c r="A29371">
        <v>23320103</v>
      </c>
      <c r="B29371" t="s">
        <v>1648</v>
      </c>
      <c r="C29371" t="s">
        <v>8</v>
      </c>
      <c r="D29371" t="s">
        <v>2407</v>
      </c>
      <c r="E29371">
        <v>0</v>
      </c>
    </row>
    <row r="29372" spans="1:5" x14ac:dyDescent="0.3">
      <c r="A29372">
        <v>23320103</v>
      </c>
      <c r="B29372" t="s">
        <v>1648</v>
      </c>
      <c r="C29372" t="s">
        <v>8</v>
      </c>
      <c r="D29372" t="s">
        <v>2408</v>
      </c>
      <c r="E29372">
        <v>0</v>
      </c>
    </row>
    <row r="29373" spans="1:5" x14ac:dyDescent="0.3">
      <c r="A29373">
        <v>23320103</v>
      </c>
      <c r="B29373" t="s">
        <v>1648</v>
      </c>
      <c r="C29373" t="s">
        <v>8</v>
      </c>
      <c r="D29373" t="s">
        <v>2409</v>
      </c>
      <c r="E29373">
        <v>0</v>
      </c>
    </row>
    <row r="29374" spans="1:5" x14ac:dyDescent="0.3">
      <c r="A29374">
        <v>23320103</v>
      </c>
      <c r="B29374" t="s">
        <v>1648</v>
      </c>
      <c r="C29374" t="s">
        <v>8</v>
      </c>
      <c r="D29374" t="s">
        <v>2410</v>
      </c>
      <c r="E29374">
        <v>0</v>
      </c>
    </row>
    <row r="29375" spans="1:5" x14ac:dyDescent="0.3">
      <c r="A29375">
        <v>23320103</v>
      </c>
      <c r="B29375" t="s">
        <v>1648</v>
      </c>
      <c r="C29375" t="s">
        <v>8</v>
      </c>
      <c r="D29375" t="s">
        <v>2411</v>
      </c>
      <c r="E29375">
        <v>-2</v>
      </c>
    </row>
    <row r="29376" spans="1:5" x14ac:dyDescent="0.3">
      <c r="A29376">
        <v>23320103</v>
      </c>
      <c r="B29376" t="s">
        <v>1648</v>
      </c>
      <c r="C29376" t="s">
        <v>8</v>
      </c>
      <c r="D29376" t="s">
        <v>2412</v>
      </c>
      <c r="E29376">
        <v>0</v>
      </c>
    </row>
    <row r="29377" spans="1:5" x14ac:dyDescent="0.3">
      <c r="A29377">
        <v>23320103</v>
      </c>
      <c r="B29377" t="s">
        <v>1648</v>
      </c>
      <c r="C29377" t="s">
        <v>8</v>
      </c>
      <c r="D29377" t="s">
        <v>2413</v>
      </c>
      <c r="E29377">
        <v>0</v>
      </c>
    </row>
    <row r="29378" spans="1:5" x14ac:dyDescent="0.3">
      <c r="A29378">
        <v>50100012</v>
      </c>
      <c r="B29378" t="s">
        <v>1650</v>
      </c>
      <c r="C29378" t="s">
        <v>130</v>
      </c>
      <c r="D29378" t="s">
        <v>2378</v>
      </c>
      <c r="E29378">
        <v>0</v>
      </c>
    </row>
    <row r="29379" spans="1:5" x14ac:dyDescent="0.3">
      <c r="A29379">
        <v>50100012</v>
      </c>
      <c r="B29379" t="s">
        <v>1650</v>
      </c>
      <c r="C29379" t="s">
        <v>130</v>
      </c>
      <c r="D29379" t="s">
        <v>2379</v>
      </c>
      <c r="E29379">
        <v>0</v>
      </c>
    </row>
    <row r="29380" spans="1:5" x14ac:dyDescent="0.3">
      <c r="A29380">
        <v>50100012</v>
      </c>
      <c r="B29380" t="s">
        <v>1650</v>
      </c>
      <c r="C29380" t="s">
        <v>130</v>
      </c>
      <c r="D29380" t="s">
        <v>2380</v>
      </c>
      <c r="E29380">
        <v>0</v>
      </c>
    </row>
    <row r="29381" spans="1:5" x14ac:dyDescent="0.3">
      <c r="A29381">
        <v>50100012</v>
      </c>
      <c r="B29381" t="s">
        <v>1650</v>
      </c>
      <c r="C29381" t="s">
        <v>130</v>
      </c>
      <c r="D29381" t="s">
        <v>2381</v>
      </c>
      <c r="E29381">
        <v>0</v>
      </c>
    </row>
    <row r="29382" spans="1:5" x14ac:dyDescent="0.3">
      <c r="A29382">
        <v>50100012</v>
      </c>
      <c r="B29382" t="s">
        <v>1650</v>
      </c>
      <c r="C29382" t="s">
        <v>130</v>
      </c>
      <c r="D29382" t="s">
        <v>2382</v>
      </c>
      <c r="E29382">
        <v>0</v>
      </c>
    </row>
    <row r="29383" spans="1:5" x14ac:dyDescent="0.3">
      <c r="A29383">
        <v>50100012</v>
      </c>
      <c r="B29383" t="s">
        <v>1650</v>
      </c>
      <c r="C29383" t="s">
        <v>130</v>
      </c>
      <c r="D29383" t="s">
        <v>2383</v>
      </c>
      <c r="E29383">
        <v>0</v>
      </c>
    </row>
    <row r="29384" spans="1:5" x14ac:dyDescent="0.3">
      <c r="A29384">
        <v>50100012</v>
      </c>
      <c r="B29384" t="s">
        <v>1650</v>
      </c>
      <c r="C29384" t="s">
        <v>130</v>
      </c>
      <c r="D29384" t="s">
        <v>2384</v>
      </c>
      <c r="E29384">
        <v>0</v>
      </c>
    </row>
    <row r="29385" spans="1:5" x14ac:dyDescent="0.3">
      <c r="A29385">
        <v>50100012</v>
      </c>
      <c r="B29385" t="s">
        <v>1650</v>
      </c>
      <c r="C29385" t="s">
        <v>130</v>
      </c>
      <c r="D29385" t="s">
        <v>2385</v>
      </c>
      <c r="E29385">
        <v>0</v>
      </c>
    </row>
    <row r="29386" spans="1:5" x14ac:dyDescent="0.3">
      <c r="A29386">
        <v>50100012</v>
      </c>
      <c r="B29386" t="s">
        <v>1650</v>
      </c>
      <c r="C29386" t="s">
        <v>130</v>
      </c>
      <c r="D29386" t="s">
        <v>2386</v>
      </c>
      <c r="E29386">
        <v>0</v>
      </c>
    </row>
    <row r="29387" spans="1:5" x14ac:dyDescent="0.3">
      <c r="A29387">
        <v>50100012</v>
      </c>
      <c r="B29387" t="s">
        <v>1650</v>
      </c>
      <c r="C29387" t="s">
        <v>130</v>
      </c>
      <c r="D29387" t="s">
        <v>2387</v>
      </c>
      <c r="E29387">
        <v>0</v>
      </c>
    </row>
    <row r="29388" spans="1:5" x14ac:dyDescent="0.3">
      <c r="A29388">
        <v>50100012</v>
      </c>
      <c r="B29388" t="s">
        <v>1650</v>
      </c>
      <c r="C29388" t="s">
        <v>130</v>
      </c>
      <c r="D29388" t="s">
        <v>2388</v>
      </c>
      <c r="E29388">
        <v>0</v>
      </c>
    </row>
    <row r="29389" spans="1:5" x14ac:dyDescent="0.3">
      <c r="A29389">
        <v>50100012</v>
      </c>
      <c r="B29389" t="s">
        <v>1650</v>
      </c>
      <c r="C29389" t="s">
        <v>130</v>
      </c>
      <c r="D29389" t="s">
        <v>2389</v>
      </c>
      <c r="E29389">
        <v>0</v>
      </c>
    </row>
    <row r="29390" spans="1:5" x14ac:dyDescent="0.3">
      <c r="A29390">
        <v>50100012</v>
      </c>
      <c r="B29390" t="s">
        <v>1650</v>
      </c>
      <c r="C29390" t="s">
        <v>130</v>
      </c>
      <c r="D29390" t="s">
        <v>2390</v>
      </c>
      <c r="E29390">
        <v>0</v>
      </c>
    </row>
    <row r="29391" spans="1:5" x14ac:dyDescent="0.3">
      <c r="A29391">
        <v>50100012</v>
      </c>
      <c r="B29391" t="s">
        <v>1650</v>
      </c>
      <c r="C29391" t="s">
        <v>130</v>
      </c>
      <c r="D29391" t="s">
        <v>2391</v>
      </c>
      <c r="E29391">
        <v>0</v>
      </c>
    </row>
    <row r="29392" spans="1:5" x14ac:dyDescent="0.3">
      <c r="A29392">
        <v>50100012</v>
      </c>
      <c r="B29392" t="s">
        <v>1650</v>
      </c>
      <c r="C29392" t="s">
        <v>130</v>
      </c>
      <c r="D29392" t="s">
        <v>2392</v>
      </c>
      <c r="E29392">
        <v>0</v>
      </c>
    </row>
    <row r="29393" spans="1:5" x14ac:dyDescent="0.3">
      <c r="A29393">
        <v>50100012</v>
      </c>
      <c r="B29393" t="s">
        <v>1650</v>
      </c>
      <c r="C29393" t="s">
        <v>130</v>
      </c>
      <c r="D29393" t="s">
        <v>2393</v>
      </c>
      <c r="E29393">
        <v>0</v>
      </c>
    </row>
    <row r="29394" spans="1:5" x14ac:dyDescent="0.3">
      <c r="A29394">
        <v>50100012</v>
      </c>
      <c r="B29394" t="s">
        <v>1650</v>
      </c>
      <c r="C29394" t="s">
        <v>130</v>
      </c>
      <c r="D29394" t="s">
        <v>2394</v>
      </c>
      <c r="E29394">
        <v>0</v>
      </c>
    </row>
    <row r="29395" spans="1:5" x14ac:dyDescent="0.3">
      <c r="A29395">
        <v>50100012</v>
      </c>
      <c r="B29395" t="s">
        <v>1650</v>
      </c>
      <c r="C29395" t="s">
        <v>130</v>
      </c>
      <c r="D29395" t="s">
        <v>2395</v>
      </c>
      <c r="E29395">
        <v>0</v>
      </c>
    </row>
    <row r="29396" spans="1:5" x14ac:dyDescent="0.3">
      <c r="A29396">
        <v>50100012</v>
      </c>
      <c r="B29396" t="s">
        <v>1650</v>
      </c>
      <c r="C29396" t="s">
        <v>130</v>
      </c>
      <c r="D29396" t="s">
        <v>2396</v>
      </c>
      <c r="E29396">
        <v>0</v>
      </c>
    </row>
    <row r="29397" spans="1:5" x14ac:dyDescent="0.3">
      <c r="A29397">
        <v>50100012</v>
      </c>
      <c r="B29397" t="s">
        <v>1650</v>
      </c>
      <c r="C29397" t="s">
        <v>130</v>
      </c>
      <c r="D29397" t="s">
        <v>2397</v>
      </c>
      <c r="E29397">
        <v>0</v>
      </c>
    </row>
    <row r="29398" spans="1:5" x14ac:dyDescent="0.3">
      <c r="A29398">
        <v>50100012</v>
      </c>
      <c r="B29398" t="s">
        <v>1650</v>
      </c>
      <c r="C29398" t="s">
        <v>130</v>
      </c>
      <c r="D29398" t="s">
        <v>2398</v>
      </c>
      <c r="E29398">
        <v>0</v>
      </c>
    </row>
    <row r="29399" spans="1:5" x14ac:dyDescent="0.3">
      <c r="A29399">
        <v>50100012</v>
      </c>
      <c r="B29399" t="s">
        <v>1650</v>
      </c>
      <c r="C29399" t="s">
        <v>130</v>
      </c>
      <c r="D29399" t="s">
        <v>2399</v>
      </c>
      <c r="E29399">
        <v>0</v>
      </c>
    </row>
    <row r="29400" spans="1:5" x14ac:dyDescent="0.3">
      <c r="A29400">
        <v>50100012</v>
      </c>
      <c r="B29400" t="s">
        <v>1650</v>
      </c>
      <c r="C29400" t="s">
        <v>130</v>
      </c>
      <c r="D29400" t="s">
        <v>2400</v>
      </c>
      <c r="E29400">
        <v>0</v>
      </c>
    </row>
    <row r="29401" spans="1:5" x14ac:dyDescent="0.3">
      <c r="A29401">
        <v>50100012</v>
      </c>
      <c r="B29401" t="s">
        <v>1650</v>
      </c>
      <c r="C29401" t="s">
        <v>130</v>
      </c>
      <c r="D29401" t="s">
        <v>2401</v>
      </c>
      <c r="E29401">
        <v>0</v>
      </c>
    </row>
    <row r="29402" spans="1:5" x14ac:dyDescent="0.3">
      <c r="A29402">
        <v>50100012</v>
      </c>
      <c r="B29402" t="s">
        <v>1650</v>
      </c>
      <c r="C29402" t="s">
        <v>130</v>
      </c>
      <c r="D29402" t="s">
        <v>2402</v>
      </c>
      <c r="E29402">
        <v>-80</v>
      </c>
    </row>
    <row r="29403" spans="1:5" x14ac:dyDescent="0.3">
      <c r="A29403">
        <v>50100012</v>
      </c>
      <c r="B29403" t="s">
        <v>1650</v>
      </c>
      <c r="C29403" t="s">
        <v>130</v>
      </c>
      <c r="D29403" t="s">
        <v>2403</v>
      </c>
      <c r="E29403">
        <v>0</v>
      </c>
    </row>
    <row r="29404" spans="1:5" x14ac:dyDescent="0.3">
      <c r="A29404">
        <v>50100012</v>
      </c>
      <c r="B29404" t="s">
        <v>1650</v>
      </c>
      <c r="C29404" t="s">
        <v>130</v>
      </c>
      <c r="D29404" t="s">
        <v>2404</v>
      </c>
      <c r="E29404">
        <v>0</v>
      </c>
    </row>
    <row r="29405" spans="1:5" x14ac:dyDescent="0.3">
      <c r="A29405">
        <v>50100012</v>
      </c>
      <c r="B29405" t="s">
        <v>1650</v>
      </c>
      <c r="C29405" t="s">
        <v>130</v>
      </c>
      <c r="D29405" t="s">
        <v>2405</v>
      </c>
      <c r="E29405">
        <v>0</v>
      </c>
    </row>
    <row r="29406" spans="1:5" x14ac:dyDescent="0.3">
      <c r="A29406">
        <v>50100012</v>
      </c>
      <c r="B29406" t="s">
        <v>1650</v>
      </c>
      <c r="C29406" t="s">
        <v>130</v>
      </c>
      <c r="D29406" t="s">
        <v>2406</v>
      </c>
      <c r="E29406">
        <v>0</v>
      </c>
    </row>
    <row r="29407" spans="1:5" x14ac:dyDescent="0.3">
      <c r="A29407">
        <v>50100012</v>
      </c>
      <c r="B29407" t="s">
        <v>1650</v>
      </c>
      <c r="C29407" t="s">
        <v>130</v>
      </c>
      <c r="D29407" t="s">
        <v>2407</v>
      </c>
      <c r="E29407">
        <v>0</v>
      </c>
    </row>
    <row r="29408" spans="1:5" x14ac:dyDescent="0.3">
      <c r="A29408">
        <v>50100012</v>
      </c>
      <c r="B29408" t="s">
        <v>1650</v>
      </c>
      <c r="C29408" t="s">
        <v>130</v>
      </c>
      <c r="D29408" t="s">
        <v>2408</v>
      </c>
      <c r="E29408">
        <v>0</v>
      </c>
    </row>
    <row r="29409" spans="1:5" x14ac:dyDescent="0.3">
      <c r="A29409">
        <v>50100012</v>
      </c>
      <c r="B29409" t="s">
        <v>1650</v>
      </c>
      <c r="C29409" t="s">
        <v>130</v>
      </c>
      <c r="D29409" t="s">
        <v>2409</v>
      </c>
      <c r="E29409">
        <v>0</v>
      </c>
    </row>
    <row r="29410" spans="1:5" x14ac:dyDescent="0.3">
      <c r="A29410">
        <v>50100012</v>
      </c>
      <c r="B29410" t="s">
        <v>1650</v>
      </c>
      <c r="C29410" t="s">
        <v>130</v>
      </c>
      <c r="D29410" t="s">
        <v>2410</v>
      </c>
      <c r="E29410">
        <v>0</v>
      </c>
    </row>
    <row r="29411" spans="1:5" x14ac:dyDescent="0.3">
      <c r="A29411">
        <v>50100012</v>
      </c>
      <c r="B29411" t="s">
        <v>1650</v>
      </c>
      <c r="C29411" t="s">
        <v>130</v>
      </c>
      <c r="D29411" t="s">
        <v>2411</v>
      </c>
      <c r="E29411">
        <v>0</v>
      </c>
    </row>
    <row r="29412" spans="1:5" x14ac:dyDescent="0.3">
      <c r="A29412">
        <v>50100012</v>
      </c>
      <c r="B29412" t="s">
        <v>1650</v>
      </c>
      <c r="C29412" t="s">
        <v>130</v>
      </c>
      <c r="D29412" t="s">
        <v>2412</v>
      </c>
      <c r="E29412">
        <v>0</v>
      </c>
    </row>
    <row r="29413" spans="1:5" x14ac:dyDescent="0.3">
      <c r="A29413">
        <v>50100012</v>
      </c>
      <c r="B29413" t="s">
        <v>1650</v>
      </c>
      <c r="C29413" t="s">
        <v>130</v>
      </c>
      <c r="D29413" t="s">
        <v>2413</v>
      </c>
      <c r="E29413">
        <v>0</v>
      </c>
    </row>
    <row r="29414" spans="1:5" x14ac:dyDescent="0.3">
      <c r="A29414">
        <v>84100977</v>
      </c>
      <c r="B29414" t="s">
        <v>1652</v>
      </c>
      <c r="C29414" t="s">
        <v>8</v>
      </c>
      <c r="D29414" t="s">
        <v>2378</v>
      </c>
      <c r="E29414">
        <v>0</v>
      </c>
    </row>
    <row r="29415" spans="1:5" x14ac:dyDescent="0.3">
      <c r="A29415">
        <v>84100977</v>
      </c>
      <c r="B29415" t="s">
        <v>1652</v>
      </c>
      <c r="C29415" t="s">
        <v>8</v>
      </c>
      <c r="D29415" t="s">
        <v>2379</v>
      </c>
      <c r="E29415">
        <v>0</v>
      </c>
    </row>
    <row r="29416" spans="1:5" x14ac:dyDescent="0.3">
      <c r="A29416">
        <v>84100977</v>
      </c>
      <c r="B29416" t="s">
        <v>1652</v>
      </c>
      <c r="C29416" t="s">
        <v>8</v>
      </c>
      <c r="D29416" t="s">
        <v>2380</v>
      </c>
      <c r="E29416">
        <v>0</v>
      </c>
    </row>
    <row r="29417" spans="1:5" x14ac:dyDescent="0.3">
      <c r="A29417">
        <v>84100977</v>
      </c>
      <c r="B29417" t="s">
        <v>1652</v>
      </c>
      <c r="C29417" t="s">
        <v>8</v>
      </c>
      <c r="D29417" t="s">
        <v>2381</v>
      </c>
      <c r="E29417">
        <v>0</v>
      </c>
    </row>
    <row r="29418" spans="1:5" x14ac:dyDescent="0.3">
      <c r="A29418">
        <v>84100977</v>
      </c>
      <c r="B29418" t="s">
        <v>1652</v>
      </c>
      <c r="C29418" t="s">
        <v>8</v>
      </c>
      <c r="D29418" t="s">
        <v>2382</v>
      </c>
      <c r="E29418">
        <v>0</v>
      </c>
    </row>
    <row r="29419" spans="1:5" x14ac:dyDescent="0.3">
      <c r="A29419">
        <v>84100977</v>
      </c>
      <c r="B29419" t="s">
        <v>1652</v>
      </c>
      <c r="C29419" t="s">
        <v>8</v>
      </c>
      <c r="D29419" t="s">
        <v>2383</v>
      </c>
      <c r="E29419">
        <v>0</v>
      </c>
    </row>
    <row r="29420" spans="1:5" x14ac:dyDescent="0.3">
      <c r="A29420">
        <v>84100977</v>
      </c>
      <c r="B29420" t="s">
        <v>1652</v>
      </c>
      <c r="C29420" t="s">
        <v>8</v>
      </c>
      <c r="D29420" t="s">
        <v>2384</v>
      </c>
      <c r="E29420">
        <v>0</v>
      </c>
    </row>
    <row r="29421" spans="1:5" x14ac:dyDescent="0.3">
      <c r="A29421">
        <v>84100977</v>
      </c>
      <c r="B29421" t="s">
        <v>1652</v>
      </c>
      <c r="C29421" t="s">
        <v>8</v>
      </c>
      <c r="D29421" t="s">
        <v>2385</v>
      </c>
      <c r="E29421">
        <v>0</v>
      </c>
    </row>
    <row r="29422" spans="1:5" x14ac:dyDescent="0.3">
      <c r="A29422">
        <v>84100977</v>
      </c>
      <c r="B29422" t="s">
        <v>1652</v>
      </c>
      <c r="C29422" t="s">
        <v>8</v>
      </c>
      <c r="D29422" t="s">
        <v>2386</v>
      </c>
      <c r="E29422">
        <v>0</v>
      </c>
    </row>
    <row r="29423" spans="1:5" x14ac:dyDescent="0.3">
      <c r="A29423">
        <v>84100977</v>
      </c>
      <c r="B29423" t="s">
        <v>1652</v>
      </c>
      <c r="C29423" t="s">
        <v>8</v>
      </c>
      <c r="D29423" t="s">
        <v>2387</v>
      </c>
      <c r="E29423">
        <v>0</v>
      </c>
    </row>
    <row r="29424" spans="1:5" x14ac:dyDescent="0.3">
      <c r="A29424">
        <v>84100977</v>
      </c>
      <c r="B29424" t="s">
        <v>1652</v>
      </c>
      <c r="C29424" t="s">
        <v>8</v>
      </c>
      <c r="D29424" t="s">
        <v>2388</v>
      </c>
      <c r="E29424">
        <v>0</v>
      </c>
    </row>
    <row r="29425" spans="1:5" x14ac:dyDescent="0.3">
      <c r="A29425">
        <v>84100977</v>
      </c>
      <c r="B29425" t="s">
        <v>1652</v>
      </c>
      <c r="C29425" t="s">
        <v>8</v>
      </c>
      <c r="D29425" t="s">
        <v>2389</v>
      </c>
      <c r="E29425">
        <v>0</v>
      </c>
    </row>
    <row r="29426" spans="1:5" x14ac:dyDescent="0.3">
      <c r="A29426">
        <v>84100977</v>
      </c>
      <c r="B29426" t="s">
        <v>1652</v>
      </c>
      <c r="C29426" t="s">
        <v>8</v>
      </c>
      <c r="D29426" t="s">
        <v>2390</v>
      </c>
      <c r="E29426">
        <v>-8</v>
      </c>
    </row>
    <row r="29427" spans="1:5" x14ac:dyDescent="0.3">
      <c r="A29427">
        <v>84100977</v>
      </c>
      <c r="B29427" t="s">
        <v>1652</v>
      </c>
      <c r="C29427" t="s">
        <v>8</v>
      </c>
      <c r="D29427" t="s">
        <v>2391</v>
      </c>
      <c r="E29427">
        <v>-22</v>
      </c>
    </row>
    <row r="29428" spans="1:5" x14ac:dyDescent="0.3">
      <c r="A29428">
        <v>84100977</v>
      </c>
      <c r="B29428" t="s">
        <v>1652</v>
      </c>
      <c r="C29428" t="s">
        <v>8</v>
      </c>
      <c r="D29428" t="s">
        <v>2392</v>
      </c>
      <c r="E29428">
        <v>0</v>
      </c>
    </row>
    <row r="29429" spans="1:5" x14ac:dyDescent="0.3">
      <c r="A29429">
        <v>84100977</v>
      </c>
      <c r="B29429" t="s">
        <v>1652</v>
      </c>
      <c r="C29429" t="s">
        <v>8</v>
      </c>
      <c r="D29429" t="s">
        <v>2393</v>
      </c>
      <c r="E29429">
        <v>0</v>
      </c>
    </row>
    <row r="29430" spans="1:5" x14ac:dyDescent="0.3">
      <c r="A29430">
        <v>84100977</v>
      </c>
      <c r="B29430" t="s">
        <v>1652</v>
      </c>
      <c r="C29430" t="s">
        <v>8</v>
      </c>
      <c r="D29430" t="s">
        <v>2394</v>
      </c>
      <c r="E29430">
        <v>0</v>
      </c>
    </row>
    <row r="29431" spans="1:5" x14ac:dyDescent="0.3">
      <c r="A29431">
        <v>84100977</v>
      </c>
      <c r="B29431" t="s">
        <v>1652</v>
      </c>
      <c r="C29431" t="s">
        <v>8</v>
      </c>
      <c r="D29431" t="s">
        <v>2395</v>
      </c>
      <c r="E29431">
        <v>0</v>
      </c>
    </row>
    <row r="29432" spans="1:5" x14ac:dyDescent="0.3">
      <c r="A29432">
        <v>84100977</v>
      </c>
      <c r="B29432" t="s">
        <v>1652</v>
      </c>
      <c r="C29432" t="s">
        <v>8</v>
      </c>
      <c r="D29432" t="s">
        <v>2396</v>
      </c>
      <c r="E29432">
        <v>0</v>
      </c>
    </row>
    <row r="29433" spans="1:5" x14ac:dyDescent="0.3">
      <c r="A29433">
        <v>84100977</v>
      </c>
      <c r="B29433" t="s">
        <v>1652</v>
      </c>
      <c r="C29433" t="s">
        <v>8</v>
      </c>
      <c r="D29433" t="s">
        <v>2397</v>
      </c>
      <c r="E29433">
        <v>0</v>
      </c>
    </row>
    <row r="29434" spans="1:5" x14ac:dyDescent="0.3">
      <c r="A29434">
        <v>84100977</v>
      </c>
      <c r="B29434" t="s">
        <v>1652</v>
      </c>
      <c r="C29434" t="s">
        <v>8</v>
      </c>
      <c r="D29434" t="s">
        <v>2398</v>
      </c>
      <c r="E29434">
        <v>-2</v>
      </c>
    </row>
    <row r="29435" spans="1:5" x14ac:dyDescent="0.3">
      <c r="A29435">
        <v>84100977</v>
      </c>
      <c r="B29435" t="s">
        <v>1652</v>
      </c>
      <c r="C29435" t="s">
        <v>8</v>
      </c>
      <c r="D29435" t="s">
        <v>2399</v>
      </c>
      <c r="E29435">
        <v>0</v>
      </c>
    </row>
    <row r="29436" spans="1:5" x14ac:dyDescent="0.3">
      <c r="A29436">
        <v>84100977</v>
      </c>
      <c r="B29436" t="s">
        <v>1652</v>
      </c>
      <c r="C29436" t="s">
        <v>8</v>
      </c>
      <c r="D29436" t="s">
        <v>2400</v>
      </c>
      <c r="E29436">
        <v>-28</v>
      </c>
    </row>
    <row r="29437" spans="1:5" x14ac:dyDescent="0.3">
      <c r="A29437">
        <v>84100977</v>
      </c>
      <c r="B29437" t="s">
        <v>1652</v>
      </c>
      <c r="C29437" t="s">
        <v>8</v>
      </c>
      <c r="D29437" t="s">
        <v>2401</v>
      </c>
      <c r="E29437">
        <v>-10</v>
      </c>
    </row>
    <row r="29438" spans="1:5" x14ac:dyDescent="0.3">
      <c r="A29438">
        <v>84100977</v>
      </c>
      <c r="B29438" t="s">
        <v>1652</v>
      </c>
      <c r="C29438" t="s">
        <v>8</v>
      </c>
      <c r="D29438" t="s">
        <v>2402</v>
      </c>
      <c r="E29438">
        <v>-30</v>
      </c>
    </row>
    <row r="29439" spans="1:5" x14ac:dyDescent="0.3">
      <c r="A29439">
        <v>84100977</v>
      </c>
      <c r="B29439" t="s">
        <v>1652</v>
      </c>
      <c r="C29439" t="s">
        <v>8</v>
      </c>
      <c r="D29439" t="s">
        <v>2403</v>
      </c>
      <c r="E29439">
        <v>0</v>
      </c>
    </row>
    <row r="29440" spans="1:5" x14ac:dyDescent="0.3">
      <c r="A29440">
        <v>84100977</v>
      </c>
      <c r="B29440" t="s">
        <v>1652</v>
      </c>
      <c r="C29440" t="s">
        <v>8</v>
      </c>
      <c r="D29440" t="s">
        <v>2404</v>
      </c>
      <c r="E29440">
        <v>-20</v>
      </c>
    </row>
    <row r="29441" spans="1:5" x14ac:dyDescent="0.3">
      <c r="A29441">
        <v>84100977</v>
      </c>
      <c r="B29441" t="s">
        <v>1652</v>
      </c>
      <c r="C29441" t="s">
        <v>8</v>
      </c>
      <c r="D29441" t="s">
        <v>2405</v>
      </c>
      <c r="E29441">
        <v>0</v>
      </c>
    </row>
    <row r="29442" spans="1:5" x14ac:dyDescent="0.3">
      <c r="A29442">
        <v>84100977</v>
      </c>
      <c r="B29442" t="s">
        <v>1652</v>
      </c>
      <c r="C29442" t="s">
        <v>8</v>
      </c>
      <c r="D29442" t="s">
        <v>2406</v>
      </c>
      <c r="E29442">
        <v>0</v>
      </c>
    </row>
    <row r="29443" spans="1:5" x14ac:dyDescent="0.3">
      <c r="A29443">
        <v>84100977</v>
      </c>
      <c r="B29443" t="s">
        <v>1652</v>
      </c>
      <c r="C29443" t="s">
        <v>8</v>
      </c>
      <c r="D29443" t="s">
        <v>2407</v>
      </c>
      <c r="E29443">
        <v>-10</v>
      </c>
    </row>
    <row r="29444" spans="1:5" x14ac:dyDescent="0.3">
      <c r="A29444">
        <v>84100977</v>
      </c>
      <c r="B29444" t="s">
        <v>1652</v>
      </c>
      <c r="C29444" t="s">
        <v>8</v>
      </c>
      <c r="D29444" t="s">
        <v>2408</v>
      </c>
      <c r="E29444">
        <v>0</v>
      </c>
    </row>
    <row r="29445" spans="1:5" x14ac:dyDescent="0.3">
      <c r="A29445">
        <v>84100977</v>
      </c>
      <c r="B29445" t="s">
        <v>1652</v>
      </c>
      <c r="C29445" t="s">
        <v>8</v>
      </c>
      <c r="D29445" t="s">
        <v>2409</v>
      </c>
      <c r="E29445">
        <v>-50</v>
      </c>
    </row>
    <row r="29446" spans="1:5" x14ac:dyDescent="0.3">
      <c r="A29446">
        <v>84100977</v>
      </c>
      <c r="B29446" t="s">
        <v>1652</v>
      </c>
      <c r="C29446" t="s">
        <v>8</v>
      </c>
      <c r="D29446" t="s">
        <v>2410</v>
      </c>
      <c r="E29446">
        <v>0</v>
      </c>
    </row>
    <row r="29447" spans="1:5" x14ac:dyDescent="0.3">
      <c r="A29447">
        <v>84100977</v>
      </c>
      <c r="B29447" t="s">
        <v>1652</v>
      </c>
      <c r="C29447" t="s">
        <v>8</v>
      </c>
      <c r="D29447" t="s">
        <v>2411</v>
      </c>
      <c r="E29447">
        <v>0</v>
      </c>
    </row>
    <row r="29448" spans="1:5" x14ac:dyDescent="0.3">
      <c r="A29448">
        <v>84100977</v>
      </c>
      <c r="B29448" t="s">
        <v>1652</v>
      </c>
      <c r="C29448" t="s">
        <v>8</v>
      </c>
      <c r="D29448" t="s">
        <v>2412</v>
      </c>
      <c r="E29448">
        <v>0</v>
      </c>
    </row>
    <row r="29449" spans="1:5" x14ac:dyDescent="0.3">
      <c r="A29449">
        <v>84100977</v>
      </c>
      <c r="B29449" t="s">
        <v>1652</v>
      </c>
      <c r="C29449" t="s">
        <v>8</v>
      </c>
      <c r="D29449" t="s">
        <v>2413</v>
      </c>
      <c r="E29449">
        <v>0</v>
      </c>
    </row>
    <row r="29450" spans="1:5" x14ac:dyDescent="0.3">
      <c r="A29450">
        <v>66320002</v>
      </c>
      <c r="B29450" t="s">
        <v>1654</v>
      </c>
      <c r="C29450" t="s">
        <v>8</v>
      </c>
      <c r="D29450" t="s">
        <v>2378</v>
      </c>
      <c r="E29450">
        <v>0</v>
      </c>
    </row>
    <row r="29451" spans="1:5" x14ac:dyDescent="0.3">
      <c r="A29451">
        <v>66320002</v>
      </c>
      <c r="B29451" t="s">
        <v>1654</v>
      </c>
      <c r="C29451" t="s">
        <v>8</v>
      </c>
      <c r="D29451" t="s">
        <v>2379</v>
      </c>
      <c r="E29451">
        <v>0</v>
      </c>
    </row>
    <row r="29452" spans="1:5" x14ac:dyDescent="0.3">
      <c r="A29452">
        <v>66320002</v>
      </c>
      <c r="B29452" t="s">
        <v>1654</v>
      </c>
      <c r="C29452" t="s">
        <v>8</v>
      </c>
      <c r="D29452" t="s">
        <v>2380</v>
      </c>
      <c r="E29452">
        <v>0</v>
      </c>
    </row>
    <row r="29453" spans="1:5" x14ac:dyDescent="0.3">
      <c r="A29453">
        <v>66320002</v>
      </c>
      <c r="B29453" t="s">
        <v>1654</v>
      </c>
      <c r="C29453" t="s">
        <v>8</v>
      </c>
      <c r="D29453" t="s">
        <v>2381</v>
      </c>
      <c r="E29453">
        <v>0</v>
      </c>
    </row>
    <row r="29454" spans="1:5" x14ac:dyDescent="0.3">
      <c r="A29454">
        <v>66320002</v>
      </c>
      <c r="B29454" t="s">
        <v>1654</v>
      </c>
      <c r="C29454" t="s">
        <v>8</v>
      </c>
      <c r="D29454" t="s">
        <v>2382</v>
      </c>
      <c r="E29454">
        <v>0</v>
      </c>
    </row>
    <row r="29455" spans="1:5" x14ac:dyDescent="0.3">
      <c r="A29455">
        <v>66320002</v>
      </c>
      <c r="B29455" t="s">
        <v>1654</v>
      </c>
      <c r="C29455" t="s">
        <v>8</v>
      </c>
      <c r="D29455" t="s">
        <v>2383</v>
      </c>
      <c r="E29455">
        <v>0</v>
      </c>
    </row>
    <row r="29456" spans="1:5" x14ac:dyDescent="0.3">
      <c r="A29456">
        <v>66320002</v>
      </c>
      <c r="B29456" t="s">
        <v>1654</v>
      </c>
      <c r="C29456" t="s">
        <v>8</v>
      </c>
      <c r="D29456" t="s">
        <v>2384</v>
      </c>
      <c r="E29456">
        <v>0</v>
      </c>
    </row>
    <row r="29457" spans="1:5" x14ac:dyDescent="0.3">
      <c r="A29457">
        <v>66320002</v>
      </c>
      <c r="B29457" t="s">
        <v>1654</v>
      </c>
      <c r="C29457" t="s">
        <v>8</v>
      </c>
      <c r="D29457" t="s">
        <v>2385</v>
      </c>
      <c r="E29457">
        <v>0</v>
      </c>
    </row>
    <row r="29458" spans="1:5" x14ac:dyDescent="0.3">
      <c r="A29458">
        <v>66320002</v>
      </c>
      <c r="B29458" t="s">
        <v>1654</v>
      </c>
      <c r="C29458" t="s">
        <v>8</v>
      </c>
      <c r="D29458" t="s">
        <v>2386</v>
      </c>
      <c r="E29458">
        <v>0</v>
      </c>
    </row>
    <row r="29459" spans="1:5" x14ac:dyDescent="0.3">
      <c r="A29459">
        <v>66320002</v>
      </c>
      <c r="B29459" t="s">
        <v>1654</v>
      </c>
      <c r="C29459" t="s">
        <v>8</v>
      </c>
      <c r="D29459" t="s">
        <v>2387</v>
      </c>
      <c r="E29459">
        <v>0</v>
      </c>
    </row>
    <row r="29460" spans="1:5" x14ac:dyDescent="0.3">
      <c r="A29460">
        <v>66320002</v>
      </c>
      <c r="B29460" t="s">
        <v>1654</v>
      </c>
      <c r="C29460" t="s">
        <v>8</v>
      </c>
      <c r="D29460" t="s">
        <v>2388</v>
      </c>
      <c r="E29460">
        <v>0</v>
      </c>
    </row>
    <row r="29461" spans="1:5" x14ac:dyDescent="0.3">
      <c r="A29461">
        <v>66320002</v>
      </c>
      <c r="B29461" t="s">
        <v>1654</v>
      </c>
      <c r="C29461" t="s">
        <v>8</v>
      </c>
      <c r="D29461" t="s">
        <v>2389</v>
      </c>
      <c r="E29461">
        <v>0</v>
      </c>
    </row>
    <row r="29462" spans="1:5" x14ac:dyDescent="0.3">
      <c r="A29462">
        <v>66320002</v>
      </c>
      <c r="B29462" t="s">
        <v>1654</v>
      </c>
      <c r="C29462" t="s">
        <v>8</v>
      </c>
      <c r="D29462" t="s">
        <v>2390</v>
      </c>
      <c r="E29462">
        <v>0</v>
      </c>
    </row>
    <row r="29463" spans="1:5" x14ac:dyDescent="0.3">
      <c r="A29463">
        <v>66320002</v>
      </c>
      <c r="B29463" t="s">
        <v>1654</v>
      </c>
      <c r="C29463" t="s">
        <v>8</v>
      </c>
      <c r="D29463" t="s">
        <v>2391</v>
      </c>
      <c r="E29463">
        <v>0</v>
      </c>
    </row>
    <row r="29464" spans="1:5" x14ac:dyDescent="0.3">
      <c r="A29464">
        <v>66320002</v>
      </c>
      <c r="B29464" t="s">
        <v>1654</v>
      </c>
      <c r="C29464" t="s">
        <v>8</v>
      </c>
      <c r="D29464" t="s">
        <v>2392</v>
      </c>
      <c r="E29464">
        <v>-2</v>
      </c>
    </row>
    <row r="29465" spans="1:5" x14ac:dyDescent="0.3">
      <c r="A29465">
        <v>66320002</v>
      </c>
      <c r="B29465" t="s">
        <v>1654</v>
      </c>
      <c r="C29465" t="s">
        <v>8</v>
      </c>
      <c r="D29465" t="s">
        <v>2393</v>
      </c>
      <c r="E29465">
        <v>0</v>
      </c>
    </row>
    <row r="29466" spans="1:5" x14ac:dyDescent="0.3">
      <c r="A29466">
        <v>66320002</v>
      </c>
      <c r="B29466" t="s">
        <v>1654</v>
      </c>
      <c r="C29466" t="s">
        <v>8</v>
      </c>
      <c r="D29466" t="s">
        <v>2394</v>
      </c>
      <c r="E29466">
        <v>-4</v>
      </c>
    </row>
    <row r="29467" spans="1:5" x14ac:dyDescent="0.3">
      <c r="A29467">
        <v>66320002</v>
      </c>
      <c r="B29467" t="s">
        <v>1654</v>
      </c>
      <c r="C29467" t="s">
        <v>8</v>
      </c>
      <c r="D29467" t="s">
        <v>2395</v>
      </c>
      <c r="E29467">
        <v>0</v>
      </c>
    </row>
    <row r="29468" spans="1:5" x14ac:dyDescent="0.3">
      <c r="A29468">
        <v>66320002</v>
      </c>
      <c r="B29468" t="s">
        <v>1654</v>
      </c>
      <c r="C29468" t="s">
        <v>8</v>
      </c>
      <c r="D29468" t="s">
        <v>2396</v>
      </c>
      <c r="E29468">
        <v>0</v>
      </c>
    </row>
    <row r="29469" spans="1:5" x14ac:dyDescent="0.3">
      <c r="A29469">
        <v>66320002</v>
      </c>
      <c r="B29469" t="s">
        <v>1654</v>
      </c>
      <c r="C29469" t="s">
        <v>8</v>
      </c>
      <c r="D29469" t="s">
        <v>2397</v>
      </c>
      <c r="E29469">
        <v>0</v>
      </c>
    </row>
    <row r="29470" spans="1:5" x14ac:dyDescent="0.3">
      <c r="A29470">
        <v>66320002</v>
      </c>
      <c r="B29470" t="s">
        <v>1654</v>
      </c>
      <c r="C29470" t="s">
        <v>8</v>
      </c>
      <c r="D29470" t="s">
        <v>2398</v>
      </c>
      <c r="E29470">
        <v>0</v>
      </c>
    </row>
    <row r="29471" spans="1:5" x14ac:dyDescent="0.3">
      <c r="A29471">
        <v>66320002</v>
      </c>
      <c r="B29471" t="s">
        <v>1654</v>
      </c>
      <c r="C29471" t="s">
        <v>8</v>
      </c>
      <c r="D29471" t="s">
        <v>2399</v>
      </c>
      <c r="E29471">
        <v>0</v>
      </c>
    </row>
    <row r="29472" spans="1:5" x14ac:dyDescent="0.3">
      <c r="A29472">
        <v>66320002</v>
      </c>
      <c r="B29472" t="s">
        <v>1654</v>
      </c>
      <c r="C29472" t="s">
        <v>8</v>
      </c>
      <c r="D29472" t="s">
        <v>2400</v>
      </c>
      <c r="E29472">
        <v>0</v>
      </c>
    </row>
    <row r="29473" spans="1:5" x14ac:dyDescent="0.3">
      <c r="A29473">
        <v>66320002</v>
      </c>
      <c r="B29473" t="s">
        <v>1654</v>
      </c>
      <c r="C29473" t="s">
        <v>8</v>
      </c>
      <c r="D29473" t="s">
        <v>2401</v>
      </c>
      <c r="E29473">
        <v>0</v>
      </c>
    </row>
    <row r="29474" spans="1:5" x14ac:dyDescent="0.3">
      <c r="A29474">
        <v>66320002</v>
      </c>
      <c r="B29474" t="s">
        <v>1654</v>
      </c>
      <c r="C29474" t="s">
        <v>8</v>
      </c>
      <c r="D29474" t="s">
        <v>2402</v>
      </c>
      <c r="E29474">
        <v>0</v>
      </c>
    </row>
    <row r="29475" spans="1:5" x14ac:dyDescent="0.3">
      <c r="A29475">
        <v>66320002</v>
      </c>
      <c r="B29475" t="s">
        <v>1654</v>
      </c>
      <c r="C29475" t="s">
        <v>8</v>
      </c>
      <c r="D29475" t="s">
        <v>2403</v>
      </c>
      <c r="E29475">
        <v>0</v>
      </c>
    </row>
    <row r="29476" spans="1:5" x14ac:dyDescent="0.3">
      <c r="A29476">
        <v>66320002</v>
      </c>
      <c r="B29476" t="s">
        <v>1654</v>
      </c>
      <c r="C29476" t="s">
        <v>8</v>
      </c>
      <c r="D29476" t="s">
        <v>2404</v>
      </c>
      <c r="E29476">
        <v>0</v>
      </c>
    </row>
    <row r="29477" spans="1:5" x14ac:dyDescent="0.3">
      <c r="A29477">
        <v>66320002</v>
      </c>
      <c r="B29477" t="s">
        <v>1654</v>
      </c>
      <c r="C29477" t="s">
        <v>8</v>
      </c>
      <c r="D29477" t="s">
        <v>2405</v>
      </c>
      <c r="E29477">
        <v>-4</v>
      </c>
    </row>
    <row r="29478" spans="1:5" x14ac:dyDescent="0.3">
      <c r="A29478">
        <v>66320002</v>
      </c>
      <c r="B29478" t="s">
        <v>1654</v>
      </c>
      <c r="C29478" t="s">
        <v>8</v>
      </c>
      <c r="D29478" t="s">
        <v>2406</v>
      </c>
      <c r="E29478">
        <v>0</v>
      </c>
    </row>
    <row r="29479" spans="1:5" x14ac:dyDescent="0.3">
      <c r="A29479">
        <v>66320002</v>
      </c>
      <c r="B29479" t="s">
        <v>1654</v>
      </c>
      <c r="C29479" t="s">
        <v>8</v>
      </c>
      <c r="D29479" t="s">
        <v>2407</v>
      </c>
      <c r="E29479">
        <v>0</v>
      </c>
    </row>
    <row r="29480" spans="1:5" x14ac:dyDescent="0.3">
      <c r="A29480">
        <v>66320002</v>
      </c>
      <c r="B29480" t="s">
        <v>1654</v>
      </c>
      <c r="C29480" t="s">
        <v>8</v>
      </c>
      <c r="D29480" t="s">
        <v>2408</v>
      </c>
      <c r="E29480">
        <v>0</v>
      </c>
    </row>
    <row r="29481" spans="1:5" x14ac:dyDescent="0.3">
      <c r="A29481">
        <v>66320002</v>
      </c>
      <c r="B29481" t="s">
        <v>1654</v>
      </c>
      <c r="C29481" t="s">
        <v>8</v>
      </c>
      <c r="D29481" t="s">
        <v>2409</v>
      </c>
      <c r="E29481">
        <v>0</v>
      </c>
    </row>
    <row r="29482" spans="1:5" x14ac:dyDescent="0.3">
      <c r="A29482">
        <v>66320002</v>
      </c>
      <c r="B29482" t="s">
        <v>1654</v>
      </c>
      <c r="C29482" t="s">
        <v>8</v>
      </c>
      <c r="D29482" t="s">
        <v>2410</v>
      </c>
      <c r="E29482">
        <v>0</v>
      </c>
    </row>
    <row r="29483" spans="1:5" x14ac:dyDescent="0.3">
      <c r="A29483">
        <v>66320002</v>
      </c>
      <c r="B29483" t="s">
        <v>1654</v>
      </c>
      <c r="C29483" t="s">
        <v>8</v>
      </c>
      <c r="D29483" t="s">
        <v>2411</v>
      </c>
      <c r="E29483">
        <v>0</v>
      </c>
    </row>
    <row r="29484" spans="1:5" x14ac:dyDescent="0.3">
      <c r="A29484">
        <v>66320002</v>
      </c>
      <c r="B29484" t="s">
        <v>1654</v>
      </c>
      <c r="C29484" t="s">
        <v>8</v>
      </c>
      <c r="D29484" t="s">
        <v>2412</v>
      </c>
      <c r="E29484">
        <v>0</v>
      </c>
    </row>
    <row r="29485" spans="1:5" x14ac:dyDescent="0.3">
      <c r="A29485">
        <v>66320002</v>
      </c>
      <c r="B29485" t="s">
        <v>1654</v>
      </c>
      <c r="C29485" t="s">
        <v>8</v>
      </c>
      <c r="D29485" t="s">
        <v>2413</v>
      </c>
      <c r="E29485">
        <v>0</v>
      </c>
    </row>
    <row r="29486" spans="1:5" x14ac:dyDescent="0.3">
      <c r="A29486">
        <v>65210094</v>
      </c>
      <c r="B29486" t="s">
        <v>1656</v>
      </c>
      <c r="C29486" t="s">
        <v>8</v>
      </c>
      <c r="D29486" t="s">
        <v>2378</v>
      </c>
      <c r="E29486">
        <v>0</v>
      </c>
    </row>
    <row r="29487" spans="1:5" x14ac:dyDescent="0.3">
      <c r="A29487">
        <v>65210094</v>
      </c>
      <c r="B29487" t="s">
        <v>1656</v>
      </c>
      <c r="C29487" t="s">
        <v>8</v>
      </c>
      <c r="D29487" t="s">
        <v>2379</v>
      </c>
      <c r="E29487">
        <v>0</v>
      </c>
    </row>
    <row r="29488" spans="1:5" x14ac:dyDescent="0.3">
      <c r="A29488">
        <v>65210094</v>
      </c>
      <c r="B29488" t="s">
        <v>1656</v>
      </c>
      <c r="C29488" t="s">
        <v>8</v>
      </c>
      <c r="D29488" t="s">
        <v>2380</v>
      </c>
      <c r="E29488">
        <v>0</v>
      </c>
    </row>
    <row r="29489" spans="1:5" x14ac:dyDescent="0.3">
      <c r="A29489">
        <v>65210094</v>
      </c>
      <c r="B29489" t="s">
        <v>1656</v>
      </c>
      <c r="C29489" t="s">
        <v>8</v>
      </c>
      <c r="D29489" t="s">
        <v>2381</v>
      </c>
      <c r="E29489">
        <v>0</v>
      </c>
    </row>
    <row r="29490" spans="1:5" x14ac:dyDescent="0.3">
      <c r="A29490">
        <v>65210094</v>
      </c>
      <c r="B29490" t="s">
        <v>1656</v>
      </c>
      <c r="C29490" t="s">
        <v>8</v>
      </c>
      <c r="D29490" t="s">
        <v>2382</v>
      </c>
      <c r="E29490">
        <v>0</v>
      </c>
    </row>
    <row r="29491" spans="1:5" x14ac:dyDescent="0.3">
      <c r="A29491">
        <v>65210094</v>
      </c>
      <c r="B29491" t="s">
        <v>1656</v>
      </c>
      <c r="C29491" t="s">
        <v>8</v>
      </c>
      <c r="D29491" t="s">
        <v>2383</v>
      </c>
      <c r="E29491">
        <v>0</v>
      </c>
    </row>
    <row r="29492" spans="1:5" x14ac:dyDescent="0.3">
      <c r="A29492">
        <v>65210094</v>
      </c>
      <c r="B29492" t="s">
        <v>1656</v>
      </c>
      <c r="C29492" t="s">
        <v>8</v>
      </c>
      <c r="D29492" t="s">
        <v>2384</v>
      </c>
      <c r="E29492">
        <v>0</v>
      </c>
    </row>
    <row r="29493" spans="1:5" x14ac:dyDescent="0.3">
      <c r="A29493">
        <v>65210094</v>
      </c>
      <c r="B29493" t="s">
        <v>1656</v>
      </c>
      <c r="C29493" t="s">
        <v>8</v>
      </c>
      <c r="D29493" t="s">
        <v>2385</v>
      </c>
      <c r="E29493">
        <v>0</v>
      </c>
    </row>
    <row r="29494" spans="1:5" x14ac:dyDescent="0.3">
      <c r="A29494">
        <v>65210094</v>
      </c>
      <c r="B29494" t="s">
        <v>1656</v>
      </c>
      <c r="C29494" t="s">
        <v>8</v>
      </c>
      <c r="D29494" t="s">
        <v>2386</v>
      </c>
      <c r="E29494">
        <v>0</v>
      </c>
    </row>
    <row r="29495" spans="1:5" x14ac:dyDescent="0.3">
      <c r="A29495">
        <v>65210094</v>
      </c>
      <c r="B29495" t="s">
        <v>1656</v>
      </c>
      <c r="C29495" t="s">
        <v>8</v>
      </c>
      <c r="D29495" t="s">
        <v>2387</v>
      </c>
      <c r="E29495">
        <v>0</v>
      </c>
    </row>
    <row r="29496" spans="1:5" x14ac:dyDescent="0.3">
      <c r="A29496">
        <v>65210094</v>
      </c>
      <c r="B29496" t="s">
        <v>1656</v>
      </c>
      <c r="C29496" t="s">
        <v>8</v>
      </c>
      <c r="D29496" t="s">
        <v>2388</v>
      </c>
      <c r="E29496">
        <v>0</v>
      </c>
    </row>
    <row r="29497" spans="1:5" x14ac:dyDescent="0.3">
      <c r="A29497">
        <v>65210094</v>
      </c>
      <c r="B29497" t="s">
        <v>1656</v>
      </c>
      <c r="C29497" t="s">
        <v>8</v>
      </c>
      <c r="D29497" t="s">
        <v>2389</v>
      </c>
      <c r="E29497">
        <v>0</v>
      </c>
    </row>
    <row r="29498" spans="1:5" x14ac:dyDescent="0.3">
      <c r="A29498">
        <v>65210094</v>
      </c>
      <c r="B29498" t="s">
        <v>1656</v>
      </c>
      <c r="C29498" t="s">
        <v>8</v>
      </c>
      <c r="D29498" t="s">
        <v>2390</v>
      </c>
      <c r="E29498">
        <v>0</v>
      </c>
    </row>
    <row r="29499" spans="1:5" x14ac:dyDescent="0.3">
      <c r="A29499">
        <v>65210094</v>
      </c>
      <c r="B29499" t="s">
        <v>1656</v>
      </c>
      <c r="C29499" t="s">
        <v>8</v>
      </c>
      <c r="D29499" t="s">
        <v>2391</v>
      </c>
      <c r="E29499">
        <v>0</v>
      </c>
    </row>
    <row r="29500" spans="1:5" x14ac:dyDescent="0.3">
      <c r="A29500">
        <v>65210094</v>
      </c>
      <c r="B29500" t="s">
        <v>1656</v>
      </c>
      <c r="C29500" t="s">
        <v>8</v>
      </c>
      <c r="D29500" t="s">
        <v>2392</v>
      </c>
      <c r="E29500">
        <v>0</v>
      </c>
    </row>
    <row r="29501" spans="1:5" x14ac:dyDescent="0.3">
      <c r="A29501">
        <v>65210094</v>
      </c>
      <c r="B29501" t="s">
        <v>1656</v>
      </c>
      <c r="C29501" t="s">
        <v>8</v>
      </c>
      <c r="D29501" t="s">
        <v>2393</v>
      </c>
      <c r="E29501">
        <v>0</v>
      </c>
    </row>
    <row r="29502" spans="1:5" x14ac:dyDescent="0.3">
      <c r="A29502">
        <v>65210094</v>
      </c>
      <c r="B29502" t="s">
        <v>1656</v>
      </c>
      <c r="C29502" t="s">
        <v>8</v>
      </c>
      <c r="D29502" t="s">
        <v>2394</v>
      </c>
      <c r="E29502">
        <v>0</v>
      </c>
    </row>
    <row r="29503" spans="1:5" x14ac:dyDescent="0.3">
      <c r="A29503">
        <v>65210094</v>
      </c>
      <c r="B29503" t="s">
        <v>1656</v>
      </c>
      <c r="C29503" t="s">
        <v>8</v>
      </c>
      <c r="D29503" t="s">
        <v>2395</v>
      </c>
      <c r="E29503">
        <v>0</v>
      </c>
    </row>
    <row r="29504" spans="1:5" x14ac:dyDescent="0.3">
      <c r="A29504">
        <v>65210094</v>
      </c>
      <c r="B29504" t="s">
        <v>1656</v>
      </c>
      <c r="C29504" t="s">
        <v>8</v>
      </c>
      <c r="D29504" t="s">
        <v>2396</v>
      </c>
      <c r="E29504">
        <v>0</v>
      </c>
    </row>
    <row r="29505" spans="1:5" x14ac:dyDescent="0.3">
      <c r="A29505">
        <v>65210094</v>
      </c>
      <c r="B29505" t="s">
        <v>1656</v>
      </c>
      <c r="C29505" t="s">
        <v>8</v>
      </c>
      <c r="D29505" t="s">
        <v>2397</v>
      </c>
      <c r="E29505">
        <v>0</v>
      </c>
    </row>
    <row r="29506" spans="1:5" x14ac:dyDescent="0.3">
      <c r="A29506">
        <v>65210094</v>
      </c>
      <c r="B29506" t="s">
        <v>1656</v>
      </c>
      <c r="C29506" t="s">
        <v>8</v>
      </c>
      <c r="D29506" t="s">
        <v>2398</v>
      </c>
      <c r="E29506">
        <v>0</v>
      </c>
    </row>
    <row r="29507" spans="1:5" x14ac:dyDescent="0.3">
      <c r="A29507">
        <v>65210094</v>
      </c>
      <c r="B29507" t="s">
        <v>1656</v>
      </c>
      <c r="C29507" t="s">
        <v>8</v>
      </c>
      <c r="D29507" t="s">
        <v>2399</v>
      </c>
      <c r="E29507">
        <v>0</v>
      </c>
    </row>
    <row r="29508" spans="1:5" x14ac:dyDescent="0.3">
      <c r="A29508">
        <v>65210094</v>
      </c>
      <c r="B29508" t="s">
        <v>1656</v>
      </c>
      <c r="C29508" t="s">
        <v>8</v>
      </c>
      <c r="D29508" t="s">
        <v>2400</v>
      </c>
      <c r="E29508">
        <v>0</v>
      </c>
    </row>
    <row r="29509" spans="1:5" x14ac:dyDescent="0.3">
      <c r="A29509">
        <v>65210094</v>
      </c>
      <c r="B29509" t="s">
        <v>1656</v>
      </c>
      <c r="C29509" t="s">
        <v>8</v>
      </c>
      <c r="D29509" t="s">
        <v>2401</v>
      </c>
      <c r="E29509">
        <v>0</v>
      </c>
    </row>
    <row r="29510" spans="1:5" x14ac:dyDescent="0.3">
      <c r="A29510">
        <v>65210094</v>
      </c>
      <c r="B29510" t="s">
        <v>1656</v>
      </c>
      <c r="C29510" t="s">
        <v>8</v>
      </c>
      <c r="D29510" t="s">
        <v>2402</v>
      </c>
      <c r="E29510">
        <v>-1</v>
      </c>
    </row>
    <row r="29511" spans="1:5" x14ac:dyDescent="0.3">
      <c r="A29511">
        <v>65210094</v>
      </c>
      <c r="B29511" t="s">
        <v>1656</v>
      </c>
      <c r="C29511" t="s">
        <v>8</v>
      </c>
      <c r="D29511" t="s">
        <v>2403</v>
      </c>
      <c r="E29511">
        <v>0</v>
      </c>
    </row>
    <row r="29512" spans="1:5" x14ac:dyDescent="0.3">
      <c r="A29512">
        <v>65210094</v>
      </c>
      <c r="B29512" t="s">
        <v>1656</v>
      </c>
      <c r="C29512" t="s">
        <v>8</v>
      </c>
      <c r="D29512" t="s">
        <v>2404</v>
      </c>
      <c r="E29512">
        <v>0</v>
      </c>
    </row>
    <row r="29513" spans="1:5" x14ac:dyDescent="0.3">
      <c r="A29513">
        <v>65210094</v>
      </c>
      <c r="B29513" t="s">
        <v>1656</v>
      </c>
      <c r="C29513" t="s">
        <v>8</v>
      </c>
      <c r="D29513" t="s">
        <v>2405</v>
      </c>
      <c r="E29513">
        <v>0</v>
      </c>
    </row>
    <row r="29514" spans="1:5" x14ac:dyDescent="0.3">
      <c r="A29514">
        <v>65210094</v>
      </c>
      <c r="B29514" t="s">
        <v>1656</v>
      </c>
      <c r="C29514" t="s">
        <v>8</v>
      </c>
      <c r="D29514" t="s">
        <v>2406</v>
      </c>
      <c r="E29514">
        <v>0</v>
      </c>
    </row>
    <row r="29515" spans="1:5" x14ac:dyDescent="0.3">
      <c r="A29515">
        <v>65210094</v>
      </c>
      <c r="B29515" t="s">
        <v>1656</v>
      </c>
      <c r="C29515" t="s">
        <v>8</v>
      </c>
      <c r="D29515" t="s">
        <v>2407</v>
      </c>
      <c r="E29515">
        <v>0</v>
      </c>
    </row>
    <row r="29516" spans="1:5" x14ac:dyDescent="0.3">
      <c r="A29516">
        <v>65210094</v>
      </c>
      <c r="B29516" t="s">
        <v>1656</v>
      </c>
      <c r="C29516" t="s">
        <v>8</v>
      </c>
      <c r="D29516" t="s">
        <v>2408</v>
      </c>
      <c r="E29516">
        <v>0</v>
      </c>
    </row>
    <row r="29517" spans="1:5" x14ac:dyDescent="0.3">
      <c r="A29517">
        <v>65210094</v>
      </c>
      <c r="B29517" t="s">
        <v>1656</v>
      </c>
      <c r="C29517" t="s">
        <v>8</v>
      </c>
      <c r="D29517" t="s">
        <v>2409</v>
      </c>
      <c r="E29517">
        <v>0</v>
      </c>
    </row>
    <row r="29518" spans="1:5" x14ac:dyDescent="0.3">
      <c r="A29518">
        <v>65210094</v>
      </c>
      <c r="B29518" t="s">
        <v>1656</v>
      </c>
      <c r="C29518" t="s">
        <v>8</v>
      </c>
      <c r="D29518" t="s">
        <v>2410</v>
      </c>
      <c r="E29518">
        <v>0</v>
      </c>
    </row>
    <row r="29519" spans="1:5" x14ac:dyDescent="0.3">
      <c r="A29519">
        <v>65210094</v>
      </c>
      <c r="B29519" t="s">
        <v>1656</v>
      </c>
      <c r="C29519" t="s">
        <v>8</v>
      </c>
      <c r="D29519" t="s">
        <v>2411</v>
      </c>
      <c r="E29519">
        <v>0</v>
      </c>
    </row>
    <row r="29520" spans="1:5" x14ac:dyDescent="0.3">
      <c r="A29520">
        <v>65210094</v>
      </c>
      <c r="B29520" t="s">
        <v>1656</v>
      </c>
      <c r="C29520" t="s">
        <v>8</v>
      </c>
      <c r="D29520" t="s">
        <v>2412</v>
      </c>
      <c r="E29520">
        <v>0</v>
      </c>
    </row>
    <row r="29521" spans="1:5" x14ac:dyDescent="0.3">
      <c r="A29521">
        <v>65210094</v>
      </c>
      <c r="B29521" t="s">
        <v>1656</v>
      </c>
      <c r="C29521" t="s">
        <v>8</v>
      </c>
      <c r="D29521" t="s">
        <v>2413</v>
      </c>
      <c r="E29521">
        <v>0</v>
      </c>
    </row>
    <row r="29522" spans="1:5" x14ac:dyDescent="0.3">
      <c r="A29522">
        <v>45800229</v>
      </c>
      <c r="B29522" t="s">
        <v>1658</v>
      </c>
      <c r="C29522" t="s">
        <v>8</v>
      </c>
      <c r="D29522" t="s">
        <v>2378</v>
      </c>
      <c r="E29522">
        <v>0</v>
      </c>
    </row>
    <row r="29523" spans="1:5" x14ac:dyDescent="0.3">
      <c r="A29523">
        <v>45800229</v>
      </c>
      <c r="B29523" t="s">
        <v>1658</v>
      </c>
      <c r="C29523" t="s">
        <v>8</v>
      </c>
      <c r="D29523" t="s">
        <v>2379</v>
      </c>
      <c r="E29523">
        <v>0</v>
      </c>
    </row>
    <row r="29524" spans="1:5" x14ac:dyDescent="0.3">
      <c r="A29524">
        <v>45800229</v>
      </c>
      <c r="B29524" t="s">
        <v>1658</v>
      </c>
      <c r="C29524" t="s">
        <v>8</v>
      </c>
      <c r="D29524" t="s">
        <v>2380</v>
      </c>
      <c r="E29524">
        <v>0</v>
      </c>
    </row>
    <row r="29525" spans="1:5" x14ac:dyDescent="0.3">
      <c r="A29525">
        <v>45800229</v>
      </c>
      <c r="B29525" t="s">
        <v>1658</v>
      </c>
      <c r="C29525" t="s">
        <v>8</v>
      </c>
      <c r="D29525" t="s">
        <v>2381</v>
      </c>
      <c r="E29525">
        <v>0</v>
      </c>
    </row>
    <row r="29526" spans="1:5" x14ac:dyDescent="0.3">
      <c r="A29526">
        <v>45800229</v>
      </c>
      <c r="B29526" t="s">
        <v>1658</v>
      </c>
      <c r="C29526" t="s">
        <v>8</v>
      </c>
      <c r="D29526" t="s">
        <v>2382</v>
      </c>
      <c r="E29526">
        <v>0</v>
      </c>
    </row>
    <row r="29527" spans="1:5" x14ac:dyDescent="0.3">
      <c r="A29527">
        <v>45800229</v>
      </c>
      <c r="B29527" t="s">
        <v>1658</v>
      </c>
      <c r="C29527" t="s">
        <v>8</v>
      </c>
      <c r="D29527" t="s">
        <v>2383</v>
      </c>
      <c r="E29527">
        <v>0</v>
      </c>
    </row>
    <row r="29528" spans="1:5" x14ac:dyDescent="0.3">
      <c r="A29528">
        <v>45800229</v>
      </c>
      <c r="B29528" t="s">
        <v>1658</v>
      </c>
      <c r="C29528" t="s">
        <v>8</v>
      </c>
      <c r="D29528" t="s">
        <v>2384</v>
      </c>
      <c r="E29528">
        <v>0</v>
      </c>
    </row>
    <row r="29529" spans="1:5" x14ac:dyDescent="0.3">
      <c r="A29529">
        <v>45800229</v>
      </c>
      <c r="B29529" t="s">
        <v>1658</v>
      </c>
      <c r="C29529" t="s">
        <v>8</v>
      </c>
      <c r="D29529" t="s">
        <v>2385</v>
      </c>
      <c r="E29529">
        <v>0</v>
      </c>
    </row>
    <row r="29530" spans="1:5" x14ac:dyDescent="0.3">
      <c r="A29530">
        <v>45800229</v>
      </c>
      <c r="B29530" t="s">
        <v>1658</v>
      </c>
      <c r="C29530" t="s">
        <v>8</v>
      </c>
      <c r="D29530" t="s">
        <v>2386</v>
      </c>
      <c r="E29530">
        <v>0</v>
      </c>
    </row>
    <row r="29531" spans="1:5" x14ac:dyDescent="0.3">
      <c r="A29531">
        <v>45800229</v>
      </c>
      <c r="B29531" t="s">
        <v>1658</v>
      </c>
      <c r="C29531" t="s">
        <v>8</v>
      </c>
      <c r="D29531" t="s">
        <v>2387</v>
      </c>
      <c r="E29531">
        <v>0</v>
      </c>
    </row>
    <row r="29532" spans="1:5" x14ac:dyDescent="0.3">
      <c r="A29532">
        <v>45800229</v>
      </c>
      <c r="B29532" t="s">
        <v>1658</v>
      </c>
      <c r="C29532" t="s">
        <v>8</v>
      </c>
      <c r="D29532" t="s">
        <v>2388</v>
      </c>
      <c r="E29532">
        <v>0</v>
      </c>
    </row>
    <row r="29533" spans="1:5" x14ac:dyDescent="0.3">
      <c r="A29533">
        <v>45800229</v>
      </c>
      <c r="B29533" t="s">
        <v>1658</v>
      </c>
      <c r="C29533" t="s">
        <v>8</v>
      </c>
      <c r="D29533" t="s">
        <v>2389</v>
      </c>
      <c r="E29533">
        <v>0</v>
      </c>
    </row>
    <row r="29534" spans="1:5" x14ac:dyDescent="0.3">
      <c r="A29534">
        <v>45800229</v>
      </c>
      <c r="B29534" t="s">
        <v>1658</v>
      </c>
      <c r="C29534" t="s">
        <v>8</v>
      </c>
      <c r="D29534" t="s">
        <v>2390</v>
      </c>
      <c r="E29534">
        <v>0</v>
      </c>
    </row>
    <row r="29535" spans="1:5" x14ac:dyDescent="0.3">
      <c r="A29535">
        <v>45800229</v>
      </c>
      <c r="B29535" t="s">
        <v>1658</v>
      </c>
      <c r="C29535" t="s">
        <v>8</v>
      </c>
      <c r="D29535" t="s">
        <v>2391</v>
      </c>
      <c r="E29535">
        <v>0</v>
      </c>
    </row>
    <row r="29536" spans="1:5" x14ac:dyDescent="0.3">
      <c r="A29536">
        <v>45800229</v>
      </c>
      <c r="B29536" t="s">
        <v>1658</v>
      </c>
      <c r="C29536" t="s">
        <v>8</v>
      </c>
      <c r="D29536" t="s">
        <v>2392</v>
      </c>
      <c r="E29536">
        <v>0</v>
      </c>
    </row>
    <row r="29537" spans="1:5" x14ac:dyDescent="0.3">
      <c r="A29537">
        <v>45800229</v>
      </c>
      <c r="B29537" t="s">
        <v>1658</v>
      </c>
      <c r="C29537" t="s">
        <v>8</v>
      </c>
      <c r="D29537" t="s">
        <v>2393</v>
      </c>
      <c r="E29537">
        <v>0</v>
      </c>
    </row>
    <row r="29538" spans="1:5" x14ac:dyDescent="0.3">
      <c r="A29538">
        <v>45800229</v>
      </c>
      <c r="B29538" t="s">
        <v>1658</v>
      </c>
      <c r="C29538" t="s">
        <v>8</v>
      </c>
      <c r="D29538" t="s">
        <v>2394</v>
      </c>
      <c r="E29538">
        <v>0</v>
      </c>
    </row>
    <row r="29539" spans="1:5" x14ac:dyDescent="0.3">
      <c r="A29539">
        <v>45800229</v>
      </c>
      <c r="B29539" t="s">
        <v>1658</v>
      </c>
      <c r="C29539" t="s">
        <v>8</v>
      </c>
      <c r="D29539" t="s">
        <v>2395</v>
      </c>
      <c r="E29539">
        <v>0</v>
      </c>
    </row>
    <row r="29540" spans="1:5" x14ac:dyDescent="0.3">
      <c r="A29540">
        <v>45800229</v>
      </c>
      <c r="B29540" t="s">
        <v>1658</v>
      </c>
      <c r="C29540" t="s">
        <v>8</v>
      </c>
      <c r="D29540" t="s">
        <v>2396</v>
      </c>
      <c r="E29540">
        <v>0</v>
      </c>
    </row>
    <row r="29541" spans="1:5" x14ac:dyDescent="0.3">
      <c r="A29541">
        <v>45800229</v>
      </c>
      <c r="B29541" t="s">
        <v>1658</v>
      </c>
      <c r="C29541" t="s">
        <v>8</v>
      </c>
      <c r="D29541" t="s">
        <v>2397</v>
      </c>
      <c r="E29541">
        <v>0</v>
      </c>
    </row>
    <row r="29542" spans="1:5" x14ac:dyDescent="0.3">
      <c r="A29542">
        <v>45800229</v>
      </c>
      <c r="B29542" t="s">
        <v>1658</v>
      </c>
      <c r="C29542" t="s">
        <v>8</v>
      </c>
      <c r="D29542" t="s">
        <v>2398</v>
      </c>
      <c r="E29542">
        <v>0</v>
      </c>
    </row>
    <row r="29543" spans="1:5" x14ac:dyDescent="0.3">
      <c r="A29543">
        <v>45800229</v>
      </c>
      <c r="B29543" t="s">
        <v>1658</v>
      </c>
      <c r="C29543" t="s">
        <v>8</v>
      </c>
      <c r="D29543" t="s">
        <v>2399</v>
      </c>
      <c r="E29543">
        <v>0</v>
      </c>
    </row>
    <row r="29544" spans="1:5" x14ac:dyDescent="0.3">
      <c r="A29544">
        <v>45800229</v>
      </c>
      <c r="B29544" t="s">
        <v>1658</v>
      </c>
      <c r="C29544" t="s">
        <v>8</v>
      </c>
      <c r="D29544" t="s">
        <v>2400</v>
      </c>
      <c r="E29544">
        <v>0</v>
      </c>
    </row>
    <row r="29545" spans="1:5" x14ac:dyDescent="0.3">
      <c r="A29545">
        <v>45800229</v>
      </c>
      <c r="B29545" t="s">
        <v>1658</v>
      </c>
      <c r="C29545" t="s">
        <v>8</v>
      </c>
      <c r="D29545" t="s">
        <v>2401</v>
      </c>
      <c r="E29545">
        <v>0</v>
      </c>
    </row>
    <row r="29546" spans="1:5" x14ac:dyDescent="0.3">
      <c r="A29546">
        <v>45800229</v>
      </c>
      <c r="B29546" t="s">
        <v>1658</v>
      </c>
      <c r="C29546" t="s">
        <v>8</v>
      </c>
      <c r="D29546" t="s">
        <v>2402</v>
      </c>
      <c r="E29546">
        <v>0</v>
      </c>
    </row>
    <row r="29547" spans="1:5" x14ac:dyDescent="0.3">
      <c r="A29547">
        <v>45800229</v>
      </c>
      <c r="B29547" t="s">
        <v>1658</v>
      </c>
      <c r="C29547" t="s">
        <v>8</v>
      </c>
      <c r="D29547" t="s">
        <v>2403</v>
      </c>
      <c r="E29547">
        <v>0</v>
      </c>
    </row>
    <row r="29548" spans="1:5" x14ac:dyDescent="0.3">
      <c r="A29548">
        <v>45800229</v>
      </c>
      <c r="B29548" t="s">
        <v>1658</v>
      </c>
      <c r="C29548" t="s">
        <v>8</v>
      </c>
      <c r="D29548" t="s">
        <v>2404</v>
      </c>
      <c r="E29548">
        <v>0</v>
      </c>
    </row>
    <row r="29549" spans="1:5" x14ac:dyDescent="0.3">
      <c r="A29549">
        <v>45800229</v>
      </c>
      <c r="B29549" t="s">
        <v>1658</v>
      </c>
      <c r="C29549" t="s">
        <v>8</v>
      </c>
      <c r="D29549" t="s">
        <v>2405</v>
      </c>
      <c r="E29549">
        <v>0</v>
      </c>
    </row>
    <row r="29550" spans="1:5" x14ac:dyDescent="0.3">
      <c r="A29550">
        <v>45800229</v>
      </c>
      <c r="B29550" t="s">
        <v>1658</v>
      </c>
      <c r="C29550" t="s">
        <v>8</v>
      </c>
      <c r="D29550" t="s">
        <v>2406</v>
      </c>
      <c r="E29550">
        <v>-10</v>
      </c>
    </row>
    <row r="29551" spans="1:5" x14ac:dyDescent="0.3">
      <c r="A29551">
        <v>45800229</v>
      </c>
      <c r="B29551" t="s">
        <v>1658</v>
      </c>
      <c r="C29551" t="s">
        <v>8</v>
      </c>
      <c r="D29551" t="s">
        <v>2407</v>
      </c>
      <c r="E29551">
        <v>7</v>
      </c>
    </row>
    <row r="29552" spans="1:5" x14ac:dyDescent="0.3">
      <c r="A29552">
        <v>45800229</v>
      </c>
      <c r="B29552" t="s">
        <v>1658</v>
      </c>
      <c r="C29552" t="s">
        <v>8</v>
      </c>
      <c r="D29552" t="s">
        <v>2408</v>
      </c>
      <c r="E29552">
        <v>0</v>
      </c>
    </row>
    <row r="29553" spans="1:5" x14ac:dyDescent="0.3">
      <c r="A29553">
        <v>45800229</v>
      </c>
      <c r="B29553" t="s">
        <v>1658</v>
      </c>
      <c r="C29553" t="s">
        <v>8</v>
      </c>
      <c r="D29553" t="s">
        <v>2409</v>
      </c>
      <c r="E29553">
        <v>0</v>
      </c>
    </row>
    <row r="29554" spans="1:5" x14ac:dyDescent="0.3">
      <c r="A29554">
        <v>45800229</v>
      </c>
      <c r="B29554" t="s">
        <v>1658</v>
      </c>
      <c r="C29554" t="s">
        <v>8</v>
      </c>
      <c r="D29554" t="s">
        <v>2410</v>
      </c>
      <c r="E29554">
        <v>0</v>
      </c>
    </row>
    <row r="29555" spans="1:5" x14ac:dyDescent="0.3">
      <c r="A29555">
        <v>45800229</v>
      </c>
      <c r="B29555" t="s">
        <v>1658</v>
      </c>
      <c r="C29555" t="s">
        <v>8</v>
      </c>
      <c r="D29555" t="s">
        <v>2411</v>
      </c>
      <c r="E29555">
        <v>0</v>
      </c>
    </row>
    <row r="29556" spans="1:5" x14ac:dyDescent="0.3">
      <c r="A29556">
        <v>45800229</v>
      </c>
      <c r="B29556" t="s">
        <v>1658</v>
      </c>
      <c r="C29556" t="s">
        <v>8</v>
      </c>
      <c r="D29556" t="s">
        <v>2412</v>
      </c>
      <c r="E29556">
        <v>0</v>
      </c>
    </row>
    <row r="29557" spans="1:5" x14ac:dyDescent="0.3">
      <c r="A29557">
        <v>45800229</v>
      </c>
      <c r="B29557" t="s">
        <v>1658</v>
      </c>
      <c r="C29557" t="s">
        <v>8</v>
      </c>
      <c r="D29557" t="s">
        <v>2413</v>
      </c>
      <c r="E29557">
        <v>0</v>
      </c>
    </row>
    <row r="29558" spans="1:5" x14ac:dyDescent="0.3">
      <c r="A29558">
        <v>51040033</v>
      </c>
      <c r="B29558" t="s">
        <v>1660</v>
      </c>
      <c r="C29558" t="s">
        <v>8</v>
      </c>
      <c r="D29558" t="s">
        <v>2378</v>
      </c>
      <c r="E29558">
        <v>0</v>
      </c>
    </row>
    <row r="29559" spans="1:5" x14ac:dyDescent="0.3">
      <c r="A29559">
        <v>51040033</v>
      </c>
      <c r="B29559" t="s">
        <v>1660</v>
      </c>
      <c r="C29559" t="s">
        <v>8</v>
      </c>
      <c r="D29559" t="s">
        <v>2379</v>
      </c>
      <c r="E29559">
        <v>0</v>
      </c>
    </row>
    <row r="29560" spans="1:5" x14ac:dyDescent="0.3">
      <c r="A29560">
        <v>51040033</v>
      </c>
      <c r="B29560" t="s">
        <v>1660</v>
      </c>
      <c r="C29560" t="s">
        <v>8</v>
      </c>
      <c r="D29560" t="s">
        <v>2380</v>
      </c>
      <c r="E29560">
        <v>0</v>
      </c>
    </row>
    <row r="29561" spans="1:5" x14ac:dyDescent="0.3">
      <c r="A29561">
        <v>51040033</v>
      </c>
      <c r="B29561" t="s">
        <v>1660</v>
      </c>
      <c r="C29561" t="s">
        <v>8</v>
      </c>
      <c r="D29561" t="s">
        <v>2381</v>
      </c>
      <c r="E29561">
        <v>0</v>
      </c>
    </row>
    <row r="29562" spans="1:5" x14ac:dyDescent="0.3">
      <c r="A29562">
        <v>51040033</v>
      </c>
      <c r="B29562" t="s">
        <v>1660</v>
      </c>
      <c r="C29562" t="s">
        <v>8</v>
      </c>
      <c r="D29562" t="s">
        <v>2382</v>
      </c>
      <c r="E29562">
        <v>-1</v>
      </c>
    </row>
    <row r="29563" spans="1:5" x14ac:dyDescent="0.3">
      <c r="A29563">
        <v>51040033</v>
      </c>
      <c r="B29563" t="s">
        <v>1660</v>
      </c>
      <c r="C29563" t="s">
        <v>8</v>
      </c>
      <c r="D29563" t="s">
        <v>2383</v>
      </c>
      <c r="E29563">
        <v>-1</v>
      </c>
    </row>
    <row r="29564" spans="1:5" x14ac:dyDescent="0.3">
      <c r="A29564">
        <v>51040033</v>
      </c>
      <c r="B29564" t="s">
        <v>1660</v>
      </c>
      <c r="C29564" t="s">
        <v>8</v>
      </c>
      <c r="D29564" t="s">
        <v>2384</v>
      </c>
      <c r="E29564">
        <v>0</v>
      </c>
    </row>
    <row r="29565" spans="1:5" x14ac:dyDescent="0.3">
      <c r="A29565">
        <v>51040033</v>
      </c>
      <c r="B29565" t="s">
        <v>1660</v>
      </c>
      <c r="C29565" t="s">
        <v>8</v>
      </c>
      <c r="D29565" t="s">
        <v>2385</v>
      </c>
      <c r="E29565">
        <v>0</v>
      </c>
    </row>
    <row r="29566" spans="1:5" x14ac:dyDescent="0.3">
      <c r="A29566">
        <v>51040033</v>
      </c>
      <c r="B29566" t="s">
        <v>1660</v>
      </c>
      <c r="C29566" t="s">
        <v>8</v>
      </c>
      <c r="D29566" t="s">
        <v>2386</v>
      </c>
      <c r="E29566">
        <v>0</v>
      </c>
    </row>
    <row r="29567" spans="1:5" x14ac:dyDescent="0.3">
      <c r="A29567">
        <v>51040033</v>
      </c>
      <c r="B29567" t="s">
        <v>1660</v>
      </c>
      <c r="C29567" t="s">
        <v>8</v>
      </c>
      <c r="D29567" t="s">
        <v>2387</v>
      </c>
      <c r="E29567">
        <v>-1</v>
      </c>
    </row>
    <row r="29568" spans="1:5" x14ac:dyDescent="0.3">
      <c r="A29568">
        <v>51040033</v>
      </c>
      <c r="B29568" t="s">
        <v>1660</v>
      </c>
      <c r="C29568" t="s">
        <v>8</v>
      </c>
      <c r="D29568" t="s">
        <v>2388</v>
      </c>
      <c r="E29568">
        <v>0</v>
      </c>
    </row>
    <row r="29569" spans="1:5" x14ac:dyDescent="0.3">
      <c r="A29569">
        <v>51040033</v>
      </c>
      <c r="B29569" t="s">
        <v>1660</v>
      </c>
      <c r="C29569" t="s">
        <v>8</v>
      </c>
      <c r="D29569" t="s">
        <v>2389</v>
      </c>
      <c r="E29569">
        <v>-1</v>
      </c>
    </row>
    <row r="29570" spans="1:5" x14ac:dyDescent="0.3">
      <c r="A29570">
        <v>51040033</v>
      </c>
      <c r="B29570" t="s">
        <v>1660</v>
      </c>
      <c r="C29570" t="s">
        <v>8</v>
      </c>
      <c r="D29570" t="s">
        <v>2390</v>
      </c>
      <c r="E29570">
        <v>0</v>
      </c>
    </row>
    <row r="29571" spans="1:5" x14ac:dyDescent="0.3">
      <c r="A29571">
        <v>51040033</v>
      </c>
      <c r="B29571" t="s">
        <v>1660</v>
      </c>
      <c r="C29571" t="s">
        <v>8</v>
      </c>
      <c r="D29571" t="s">
        <v>2391</v>
      </c>
      <c r="E29571">
        <v>0</v>
      </c>
    </row>
    <row r="29572" spans="1:5" x14ac:dyDescent="0.3">
      <c r="A29572">
        <v>51040033</v>
      </c>
      <c r="B29572" t="s">
        <v>1660</v>
      </c>
      <c r="C29572" t="s">
        <v>8</v>
      </c>
      <c r="D29572" t="s">
        <v>2392</v>
      </c>
      <c r="E29572">
        <v>0</v>
      </c>
    </row>
    <row r="29573" spans="1:5" x14ac:dyDescent="0.3">
      <c r="A29573">
        <v>51040033</v>
      </c>
      <c r="B29573" t="s">
        <v>1660</v>
      </c>
      <c r="C29573" t="s">
        <v>8</v>
      </c>
      <c r="D29573" t="s">
        <v>2393</v>
      </c>
      <c r="E29573">
        <v>0</v>
      </c>
    </row>
    <row r="29574" spans="1:5" x14ac:dyDescent="0.3">
      <c r="A29574">
        <v>51040033</v>
      </c>
      <c r="B29574" t="s">
        <v>1660</v>
      </c>
      <c r="C29574" t="s">
        <v>8</v>
      </c>
      <c r="D29574" t="s">
        <v>2394</v>
      </c>
      <c r="E29574">
        <v>0</v>
      </c>
    </row>
    <row r="29575" spans="1:5" x14ac:dyDescent="0.3">
      <c r="A29575">
        <v>51040033</v>
      </c>
      <c r="B29575" t="s">
        <v>1660</v>
      </c>
      <c r="C29575" t="s">
        <v>8</v>
      </c>
      <c r="D29575" t="s">
        <v>2395</v>
      </c>
      <c r="E29575">
        <v>0</v>
      </c>
    </row>
    <row r="29576" spans="1:5" x14ac:dyDescent="0.3">
      <c r="A29576">
        <v>51040033</v>
      </c>
      <c r="B29576" t="s">
        <v>1660</v>
      </c>
      <c r="C29576" t="s">
        <v>8</v>
      </c>
      <c r="D29576" t="s">
        <v>2396</v>
      </c>
      <c r="E29576">
        <v>0</v>
      </c>
    </row>
    <row r="29577" spans="1:5" x14ac:dyDescent="0.3">
      <c r="A29577">
        <v>51040033</v>
      </c>
      <c r="B29577" t="s">
        <v>1660</v>
      </c>
      <c r="C29577" t="s">
        <v>8</v>
      </c>
      <c r="D29577" t="s">
        <v>2397</v>
      </c>
      <c r="E29577">
        <v>0</v>
      </c>
    </row>
    <row r="29578" spans="1:5" x14ac:dyDescent="0.3">
      <c r="A29578">
        <v>51040033</v>
      </c>
      <c r="B29578" t="s">
        <v>1660</v>
      </c>
      <c r="C29578" t="s">
        <v>8</v>
      </c>
      <c r="D29578" t="s">
        <v>2398</v>
      </c>
      <c r="E29578">
        <v>0</v>
      </c>
    </row>
    <row r="29579" spans="1:5" x14ac:dyDescent="0.3">
      <c r="A29579">
        <v>51040033</v>
      </c>
      <c r="B29579" t="s">
        <v>1660</v>
      </c>
      <c r="C29579" t="s">
        <v>8</v>
      </c>
      <c r="D29579" t="s">
        <v>2399</v>
      </c>
      <c r="E29579">
        <v>0</v>
      </c>
    </row>
    <row r="29580" spans="1:5" x14ac:dyDescent="0.3">
      <c r="A29580">
        <v>51040033</v>
      </c>
      <c r="B29580" t="s">
        <v>1660</v>
      </c>
      <c r="C29580" t="s">
        <v>8</v>
      </c>
      <c r="D29580" t="s">
        <v>2400</v>
      </c>
      <c r="E29580">
        <v>0</v>
      </c>
    </row>
    <row r="29581" spans="1:5" x14ac:dyDescent="0.3">
      <c r="A29581">
        <v>51040033</v>
      </c>
      <c r="B29581" t="s">
        <v>1660</v>
      </c>
      <c r="C29581" t="s">
        <v>8</v>
      </c>
      <c r="D29581" t="s">
        <v>2401</v>
      </c>
      <c r="E29581">
        <v>0</v>
      </c>
    </row>
    <row r="29582" spans="1:5" x14ac:dyDescent="0.3">
      <c r="A29582">
        <v>51040033</v>
      </c>
      <c r="B29582" t="s">
        <v>1660</v>
      </c>
      <c r="C29582" t="s">
        <v>8</v>
      </c>
      <c r="D29582" t="s">
        <v>2402</v>
      </c>
      <c r="E29582">
        <v>0</v>
      </c>
    </row>
    <row r="29583" spans="1:5" x14ac:dyDescent="0.3">
      <c r="A29583">
        <v>51040033</v>
      </c>
      <c r="B29583" t="s">
        <v>1660</v>
      </c>
      <c r="C29583" t="s">
        <v>8</v>
      </c>
      <c r="D29583" t="s">
        <v>2403</v>
      </c>
      <c r="E29583">
        <v>0</v>
      </c>
    </row>
    <row r="29584" spans="1:5" x14ac:dyDescent="0.3">
      <c r="A29584">
        <v>51040033</v>
      </c>
      <c r="B29584" t="s">
        <v>1660</v>
      </c>
      <c r="C29584" t="s">
        <v>8</v>
      </c>
      <c r="D29584" t="s">
        <v>2404</v>
      </c>
      <c r="E29584">
        <v>0</v>
      </c>
    </row>
    <row r="29585" spans="1:5" x14ac:dyDescent="0.3">
      <c r="A29585">
        <v>51040033</v>
      </c>
      <c r="B29585" t="s">
        <v>1660</v>
      </c>
      <c r="C29585" t="s">
        <v>8</v>
      </c>
      <c r="D29585" t="s">
        <v>2405</v>
      </c>
      <c r="E29585">
        <v>0</v>
      </c>
    </row>
    <row r="29586" spans="1:5" x14ac:dyDescent="0.3">
      <c r="A29586">
        <v>51040033</v>
      </c>
      <c r="B29586" t="s">
        <v>1660</v>
      </c>
      <c r="C29586" t="s">
        <v>8</v>
      </c>
      <c r="D29586" t="s">
        <v>2406</v>
      </c>
      <c r="E29586">
        <v>0</v>
      </c>
    </row>
    <row r="29587" spans="1:5" x14ac:dyDescent="0.3">
      <c r="A29587">
        <v>51040033</v>
      </c>
      <c r="B29587" t="s">
        <v>1660</v>
      </c>
      <c r="C29587" t="s">
        <v>8</v>
      </c>
      <c r="D29587" t="s">
        <v>2407</v>
      </c>
      <c r="E29587">
        <v>0</v>
      </c>
    </row>
    <row r="29588" spans="1:5" x14ac:dyDescent="0.3">
      <c r="A29588">
        <v>51040033</v>
      </c>
      <c r="B29588" t="s">
        <v>1660</v>
      </c>
      <c r="C29588" t="s">
        <v>8</v>
      </c>
      <c r="D29588" t="s">
        <v>2408</v>
      </c>
      <c r="E29588">
        <v>-1</v>
      </c>
    </row>
    <row r="29589" spans="1:5" x14ac:dyDescent="0.3">
      <c r="A29589">
        <v>51040033</v>
      </c>
      <c r="B29589" t="s">
        <v>1660</v>
      </c>
      <c r="C29589" t="s">
        <v>8</v>
      </c>
      <c r="D29589" t="s">
        <v>2409</v>
      </c>
      <c r="E29589">
        <v>0</v>
      </c>
    </row>
    <row r="29590" spans="1:5" x14ac:dyDescent="0.3">
      <c r="A29590">
        <v>51040033</v>
      </c>
      <c r="B29590" t="s">
        <v>1660</v>
      </c>
      <c r="C29590" t="s">
        <v>8</v>
      </c>
      <c r="D29590" t="s">
        <v>2410</v>
      </c>
      <c r="E29590">
        <v>0</v>
      </c>
    </row>
    <row r="29591" spans="1:5" x14ac:dyDescent="0.3">
      <c r="A29591">
        <v>51040033</v>
      </c>
      <c r="B29591" t="s">
        <v>1660</v>
      </c>
      <c r="C29591" t="s">
        <v>8</v>
      </c>
      <c r="D29591" t="s">
        <v>2411</v>
      </c>
      <c r="E29591">
        <v>0</v>
      </c>
    </row>
    <row r="29592" spans="1:5" x14ac:dyDescent="0.3">
      <c r="A29592">
        <v>51040033</v>
      </c>
      <c r="B29592" t="s">
        <v>1660</v>
      </c>
      <c r="C29592" t="s">
        <v>8</v>
      </c>
      <c r="D29592" t="s">
        <v>2412</v>
      </c>
      <c r="E29592">
        <v>0</v>
      </c>
    </row>
    <row r="29593" spans="1:5" x14ac:dyDescent="0.3">
      <c r="A29593">
        <v>51040033</v>
      </c>
      <c r="B29593" t="s">
        <v>1660</v>
      </c>
      <c r="C29593" t="s">
        <v>8</v>
      </c>
      <c r="D29593" t="s">
        <v>2413</v>
      </c>
      <c r="E29593">
        <v>0</v>
      </c>
    </row>
    <row r="29594" spans="1:5" x14ac:dyDescent="0.3">
      <c r="A29594">
        <v>53080021</v>
      </c>
      <c r="B29594" t="s">
        <v>1662</v>
      </c>
      <c r="C29594" t="s">
        <v>8</v>
      </c>
      <c r="D29594" t="s">
        <v>2378</v>
      </c>
      <c r="E29594">
        <v>0</v>
      </c>
    </row>
    <row r="29595" spans="1:5" x14ac:dyDescent="0.3">
      <c r="A29595">
        <v>53080021</v>
      </c>
      <c r="B29595" t="s">
        <v>1662</v>
      </c>
      <c r="C29595" t="s">
        <v>8</v>
      </c>
      <c r="D29595" t="s">
        <v>2379</v>
      </c>
      <c r="E29595">
        <v>0</v>
      </c>
    </row>
    <row r="29596" spans="1:5" x14ac:dyDescent="0.3">
      <c r="A29596">
        <v>53080021</v>
      </c>
      <c r="B29596" t="s">
        <v>1662</v>
      </c>
      <c r="C29596" t="s">
        <v>8</v>
      </c>
      <c r="D29596" t="s">
        <v>2380</v>
      </c>
      <c r="E29596">
        <v>0</v>
      </c>
    </row>
    <row r="29597" spans="1:5" x14ac:dyDescent="0.3">
      <c r="A29597">
        <v>53080021</v>
      </c>
      <c r="B29597" t="s">
        <v>1662</v>
      </c>
      <c r="C29597" t="s">
        <v>8</v>
      </c>
      <c r="D29597" t="s">
        <v>2381</v>
      </c>
      <c r="E29597">
        <v>0</v>
      </c>
    </row>
    <row r="29598" spans="1:5" x14ac:dyDescent="0.3">
      <c r="A29598">
        <v>53080021</v>
      </c>
      <c r="B29598" t="s">
        <v>1662</v>
      </c>
      <c r="C29598" t="s">
        <v>8</v>
      </c>
      <c r="D29598" t="s">
        <v>2382</v>
      </c>
      <c r="E29598">
        <v>0</v>
      </c>
    </row>
    <row r="29599" spans="1:5" x14ac:dyDescent="0.3">
      <c r="A29599">
        <v>53080021</v>
      </c>
      <c r="B29599" t="s">
        <v>1662</v>
      </c>
      <c r="C29599" t="s">
        <v>8</v>
      </c>
      <c r="D29599" t="s">
        <v>2383</v>
      </c>
      <c r="E29599">
        <v>0</v>
      </c>
    </row>
    <row r="29600" spans="1:5" x14ac:dyDescent="0.3">
      <c r="A29600">
        <v>53080021</v>
      </c>
      <c r="B29600" t="s">
        <v>1662</v>
      </c>
      <c r="C29600" t="s">
        <v>8</v>
      </c>
      <c r="D29600" t="s">
        <v>2384</v>
      </c>
      <c r="E29600">
        <v>0</v>
      </c>
    </row>
    <row r="29601" spans="1:5" x14ac:dyDescent="0.3">
      <c r="A29601">
        <v>53080021</v>
      </c>
      <c r="B29601" t="s">
        <v>1662</v>
      </c>
      <c r="C29601" t="s">
        <v>8</v>
      </c>
      <c r="D29601" t="s">
        <v>2385</v>
      </c>
      <c r="E29601">
        <v>0</v>
      </c>
    </row>
    <row r="29602" spans="1:5" x14ac:dyDescent="0.3">
      <c r="A29602">
        <v>53080021</v>
      </c>
      <c r="B29602" t="s">
        <v>1662</v>
      </c>
      <c r="C29602" t="s">
        <v>8</v>
      </c>
      <c r="D29602" t="s">
        <v>2386</v>
      </c>
      <c r="E29602">
        <v>0</v>
      </c>
    </row>
    <row r="29603" spans="1:5" x14ac:dyDescent="0.3">
      <c r="A29603">
        <v>53080021</v>
      </c>
      <c r="B29603" t="s">
        <v>1662</v>
      </c>
      <c r="C29603" t="s">
        <v>8</v>
      </c>
      <c r="D29603" t="s">
        <v>2387</v>
      </c>
      <c r="E29603">
        <v>0</v>
      </c>
    </row>
    <row r="29604" spans="1:5" x14ac:dyDescent="0.3">
      <c r="A29604">
        <v>53080021</v>
      </c>
      <c r="B29604" t="s">
        <v>1662</v>
      </c>
      <c r="C29604" t="s">
        <v>8</v>
      </c>
      <c r="D29604" t="s">
        <v>2388</v>
      </c>
      <c r="E29604">
        <v>0</v>
      </c>
    </row>
    <row r="29605" spans="1:5" x14ac:dyDescent="0.3">
      <c r="A29605">
        <v>53080021</v>
      </c>
      <c r="B29605" t="s">
        <v>1662</v>
      </c>
      <c r="C29605" t="s">
        <v>8</v>
      </c>
      <c r="D29605" t="s">
        <v>2389</v>
      </c>
      <c r="E29605">
        <v>0</v>
      </c>
    </row>
    <row r="29606" spans="1:5" x14ac:dyDescent="0.3">
      <c r="A29606">
        <v>53080021</v>
      </c>
      <c r="B29606" t="s">
        <v>1662</v>
      </c>
      <c r="C29606" t="s">
        <v>8</v>
      </c>
      <c r="D29606" t="s">
        <v>2390</v>
      </c>
      <c r="E29606">
        <v>0</v>
      </c>
    </row>
    <row r="29607" spans="1:5" x14ac:dyDescent="0.3">
      <c r="A29607">
        <v>53080021</v>
      </c>
      <c r="B29607" t="s">
        <v>1662</v>
      </c>
      <c r="C29607" t="s">
        <v>8</v>
      </c>
      <c r="D29607" t="s">
        <v>2391</v>
      </c>
      <c r="E29607">
        <v>0</v>
      </c>
    </row>
    <row r="29608" spans="1:5" x14ac:dyDescent="0.3">
      <c r="A29608">
        <v>53080021</v>
      </c>
      <c r="B29608" t="s">
        <v>1662</v>
      </c>
      <c r="C29608" t="s">
        <v>8</v>
      </c>
      <c r="D29608" t="s">
        <v>2392</v>
      </c>
      <c r="E29608">
        <v>0</v>
      </c>
    </row>
    <row r="29609" spans="1:5" x14ac:dyDescent="0.3">
      <c r="A29609">
        <v>53080021</v>
      </c>
      <c r="B29609" t="s">
        <v>1662</v>
      </c>
      <c r="C29609" t="s">
        <v>8</v>
      </c>
      <c r="D29609" t="s">
        <v>2393</v>
      </c>
      <c r="E29609">
        <v>0</v>
      </c>
    </row>
    <row r="29610" spans="1:5" x14ac:dyDescent="0.3">
      <c r="A29610">
        <v>53080021</v>
      </c>
      <c r="B29610" t="s">
        <v>1662</v>
      </c>
      <c r="C29610" t="s">
        <v>8</v>
      </c>
      <c r="D29610" t="s">
        <v>2394</v>
      </c>
      <c r="E29610">
        <v>0</v>
      </c>
    </row>
    <row r="29611" spans="1:5" x14ac:dyDescent="0.3">
      <c r="A29611">
        <v>53080021</v>
      </c>
      <c r="B29611" t="s">
        <v>1662</v>
      </c>
      <c r="C29611" t="s">
        <v>8</v>
      </c>
      <c r="D29611" t="s">
        <v>2395</v>
      </c>
      <c r="E29611">
        <v>0</v>
      </c>
    </row>
    <row r="29612" spans="1:5" x14ac:dyDescent="0.3">
      <c r="A29612">
        <v>53080021</v>
      </c>
      <c r="B29612" t="s">
        <v>1662</v>
      </c>
      <c r="C29612" t="s">
        <v>8</v>
      </c>
      <c r="D29612" t="s">
        <v>2396</v>
      </c>
      <c r="E29612">
        <v>0</v>
      </c>
    </row>
    <row r="29613" spans="1:5" x14ac:dyDescent="0.3">
      <c r="A29613">
        <v>53080021</v>
      </c>
      <c r="B29613" t="s">
        <v>1662</v>
      </c>
      <c r="C29613" t="s">
        <v>8</v>
      </c>
      <c r="D29613" t="s">
        <v>2397</v>
      </c>
      <c r="E29613">
        <v>0</v>
      </c>
    </row>
    <row r="29614" spans="1:5" x14ac:dyDescent="0.3">
      <c r="A29614">
        <v>53080021</v>
      </c>
      <c r="B29614" t="s">
        <v>1662</v>
      </c>
      <c r="C29614" t="s">
        <v>8</v>
      </c>
      <c r="D29614" t="s">
        <v>2398</v>
      </c>
      <c r="E29614">
        <v>0</v>
      </c>
    </row>
    <row r="29615" spans="1:5" x14ac:dyDescent="0.3">
      <c r="A29615">
        <v>53080021</v>
      </c>
      <c r="B29615" t="s">
        <v>1662</v>
      </c>
      <c r="C29615" t="s">
        <v>8</v>
      </c>
      <c r="D29615" t="s">
        <v>2399</v>
      </c>
      <c r="E29615">
        <v>0</v>
      </c>
    </row>
    <row r="29616" spans="1:5" x14ac:dyDescent="0.3">
      <c r="A29616">
        <v>53080021</v>
      </c>
      <c r="B29616" t="s">
        <v>1662</v>
      </c>
      <c r="C29616" t="s">
        <v>8</v>
      </c>
      <c r="D29616" t="s">
        <v>2400</v>
      </c>
      <c r="E29616">
        <v>0</v>
      </c>
    </row>
    <row r="29617" spans="1:5" x14ac:dyDescent="0.3">
      <c r="A29617">
        <v>53080021</v>
      </c>
      <c r="B29617" t="s">
        <v>1662</v>
      </c>
      <c r="C29617" t="s">
        <v>8</v>
      </c>
      <c r="D29617" t="s">
        <v>2401</v>
      </c>
      <c r="E29617">
        <v>0</v>
      </c>
    </row>
    <row r="29618" spans="1:5" x14ac:dyDescent="0.3">
      <c r="A29618">
        <v>53080021</v>
      </c>
      <c r="B29618" t="s">
        <v>1662</v>
      </c>
      <c r="C29618" t="s">
        <v>8</v>
      </c>
      <c r="D29618" t="s">
        <v>2402</v>
      </c>
      <c r="E29618">
        <v>0</v>
      </c>
    </row>
    <row r="29619" spans="1:5" x14ac:dyDescent="0.3">
      <c r="A29619">
        <v>53080021</v>
      </c>
      <c r="B29619" t="s">
        <v>1662</v>
      </c>
      <c r="C29619" t="s">
        <v>8</v>
      </c>
      <c r="D29619" t="s">
        <v>2403</v>
      </c>
      <c r="E29619">
        <v>0</v>
      </c>
    </row>
    <row r="29620" spans="1:5" x14ac:dyDescent="0.3">
      <c r="A29620">
        <v>53080021</v>
      </c>
      <c r="B29620" t="s">
        <v>1662</v>
      </c>
      <c r="C29620" t="s">
        <v>8</v>
      </c>
      <c r="D29620" t="s">
        <v>2404</v>
      </c>
      <c r="E29620">
        <v>0</v>
      </c>
    </row>
    <row r="29621" spans="1:5" x14ac:dyDescent="0.3">
      <c r="A29621">
        <v>53080021</v>
      </c>
      <c r="B29621" t="s">
        <v>1662</v>
      </c>
      <c r="C29621" t="s">
        <v>8</v>
      </c>
      <c r="D29621" t="s">
        <v>2405</v>
      </c>
      <c r="E29621">
        <v>0</v>
      </c>
    </row>
    <row r="29622" spans="1:5" x14ac:dyDescent="0.3">
      <c r="A29622">
        <v>53080021</v>
      </c>
      <c r="B29622" t="s">
        <v>1662</v>
      </c>
      <c r="C29622" t="s">
        <v>8</v>
      </c>
      <c r="D29622" t="s">
        <v>2406</v>
      </c>
      <c r="E29622">
        <v>0</v>
      </c>
    </row>
    <row r="29623" spans="1:5" x14ac:dyDescent="0.3">
      <c r="A29623">
        <v>53080021</v>
      </c>
      <c r="B29623" t="s">
        <v>1662</v>
      </c>
      <c r="C29623" t="s">
        <v>8</v>
      </c>
      <c r="D29623" t="s">
        <v>2407</v>
      </c>
      <c r="E29623">
        <v>0</v>
      </c>
    </row>
    <row r="29624" spans="1:5" x14ac:dyDescent="0.3">
      <c r="A29624">
        <v>53080021</v>
      </c>
      <c r="B29624" t="s">
        <v>1662</v>
      </c>
      <c r="C29624" t="s">
        <v>8</v>
      </c>
      <c r="D29624" t="s">
        <v>2408</v>
      </c>
      <c r="E29624">
        <v>-2</v>
      </c>
    </row>
    <row r="29625" spans="1:5" x14ac:dyDescent="0.3">
      <c r="A29625">
        <v>53080021</v>
      </c>
      <c r="B29625" t="s">
        <v>1662</v>
      </c>
      <c r="C29625" t="s">
        <v>8</v>
      </c>
      <c r="D29625" t="s">
        <v>2409</v>
      </c>
      <c r="E29625">
        <v>0</v>
      </c>
    </row>
    <row r="29626" spans="1:5" x14ac:dyDescent="0.3">
      <c r="A29626">
        <v>53080021</v>
      </c>
      <c r="B29626" t="s">
        <v>1662</v>
      </c>
      <c r="C29626" t="s">
        <v>8</v>
      </c>
      <c r="D29626" t="s">
        <v>2410</v>
      </c>
      <c r="E29626">
        <v>0</v>
      </c>
    </row>
    <row r="29627" spans="1:5" x14ac:dyDescent="0.3">
      <c r="A29627">
        <v>53080021</v>
      </c>
      <c r="B29627" t="s">
        <v>1662</v>
      </c>
      <c r="C29627" t="s">
        <v>8</v>
      </c>
      <c r="D29627" t="s">
        <v>2411</v>
      </c>
      <c r="E29627">
        <v>0</v>
      </c>
    </row>
    <row r="29628" spans="1:5" x14ac:dyDescent="0.3">
      <c r="A29628">
        <v>53080021</v>
      </c>
      <c r="B29628" t="s">
        <v>1662</v>
      </c>
      <c r="C29628" t="s">
        <v>8</v>
      </c>
      <c r="D29628" t="s">
        <v>2412</v>
      </c>
      <c r="E29628">
        <v>0</v>
      </c>
    </row>
    <row r="29629" spans="1:5" x14ac:dyDescent="0.3">
      <c r="A29629">
        <v>53080021</v>
      </c>
      <c r="B29629" t="s">
        <v>1662</v>
      </c>
      <c r="C29629" t="s">
        <v>8</v>
      </c>
      <c r="D29629" t="s">
        <v>2413</v>
      </c>
      <c r="E29629">
        <v>0</v>
      </c>
    </row>
    <row r="29630" spans="1:5" x14ac:dyDescent="0.3">
      <c r="A29630">
        <v>53080014</v>
      </c>
      <c r="B29630" t="s">
        <v>1664</v>
      </c>
      <c r="C29630" t="s">
        <v>8</v>
      </c>
      <c r="D29630" t="s">
        <v>2378</v>
      </c>
      <c r="E29630">
        <v>0</v>
      </c>
    </row>
    <row r="29631" spans="1:5" x14ac:dyDescent="0.3">
      <c r="A29631">
        <v>53080014</v>
      </c>
      <c r="B29631" t="s">
        <v>1664</v>
      </c>
      <c r="C29631" t="s">
        <v>8</v>
      </c>
      <c r="D29631" t="s">
        <v>2379</v>
      </c>
      <c r="E29631">
        <v>0</v>
      </c>
    </row>
    <row r="29632" spans="1:5" x14ac:dyDescent="0.3">
      <c r="A29632">
        <v>53080014</v>
      </c>
      <c r="B29632" t="s">
        <v>1664</v>
      </c>
      <c r="C29632" t="s">
        <v>8</v>
      </c>
      <c r="D29632" t="s">
        <v>2380</v>
      </c>
      <c r="E29632">
        <v>0</v>
      </c>
    </row>
    <row r="29633" spans="1:5" x14ac:dyDescent="0.3">
      <c r="A29633">
        <v>53080014</v>
      </c>
      <c r="B29633" t="s">
        <v>1664</v>
      </c>
      <c r="C29633" t="s">
        <v>8</v>
      </c>
      <c r="D29633" t="s">
        <v>2381</v>
      </c>
      <c r="E29633">
        <v>0</v>
      </c>
    </row>
    <row r="29634" spans="1:5" x14ac:dyDescent="0.3">
      <c r="A29634">
        <v>53080014</v>
      </c>
      <c r="B29634" t="s">
        <v>1664</v>
      </c>
      <c r="C29634" t="s">
        <v>8</v>
      </c>
      <c r="D29634" t="s">
        <v>2382</v>
      </c>
      <c r="E29634">
        <v>0</v>
      </c>
    </row>
    <row r="29635" spans="1:5" x14ac:dyDescent="0.3">
      <c r="A29635">
        <v>53080014</v>
      </c>
      <c r="B29635" t="s">
        <v>1664</v>
      </c>
      <c r="C29635" t="s">
        <v>8</v>
      </c>
      <c r="D29635" t="s">
        <v>2383</v>
      </c>
      <c r="E29635">
        <v>0</v>
      </c>
    </row>
    <row r="29636" spans="1:5" x14ac:dyDescent="0.3">
      <c r="A29636">
        <v>53080014</v>
      </c>
      <c r="B29636" t="s">
        <v>1664</v>
      </c>
      <c r="C29636" t="s">
        <v>8</v>
      </c>
      <c r="D29636" t="s">
        <v>2384</v>
      </c>
      <c r="E29636">
        <v>0</v>
      </c>
    </row>
    <row r="29637" spans="1:5" x14ac:dyDescent="0.3">
      <c r="A29637">
        <v>53080014</v>
      </c>
      <c r="B29637" t="s">
        <v>1664</v>
      </c>
      <c r="C29637" t="s">
        <v>8</v>
      </c>
      <c r="D29637" t="s">
        <v>2385</v>
      </c>
      <c r="E29637">
        <v>0</v>
      </c>
    </row>
    <row r="29638" spans="1:5" x14ac:dyDescent="0.3">
      <c r="A29638">
        <v>53080014</v>
      </c>
      <c r="B29638" t="s">
        <v>1664</v>
      </c>
      <c r="C29638" t="s">
        <v>8</v>
      </c>
      <c r="D29638" t="s">
        <v>2386</v>
      </c>
      <c r="E29638">
        <v>0</v>
      </c>
    </row>
    <row r="29639" spans="1:5" x14ac:dyDescent="0.3">
      <c r="A29639">
        <v>53080014</v>
      </c>
      <c r="B29639" t="s">
        <v>1664</v>
      </c>
      <c r="C29639" t="s">
        <v>8</v>
      </c>
      <c r="D29639" t="s">
        <v>2387</v>
      </c>
      <c r="E29639">
        <v>0</v>
      </c>
    </row>
    <row r="29640" spans="1:5" x14ac:dyDescent="0.3">
      <c r="A29640">
        <v>53080014</v>
      </c>
      <c r="B29640" t="s">
        <v>1664</v>
      </c>
      <c r="C29640" t="s">
        <v>8</v>
      </c>
      <c r="D29640" t="s">
        <v>2388</v>
      </c>
      <c r="E29640">
        <v>0</v>
      </c>
    </row>
    <row r="29641" spans="1:5" x14ac:dyDescent="0.3">
      <c r="A29641">
        <v>53080014</v>
      </c>
      <c r="B29641" t="s">
        <v>1664</v>
      </c>
      <c r="C29641" t="s">
        <v>8</v>
      </c>
      <c r="D29641" t="s">
        <v>2389</v>
      </c>
      <c r="E29641">
        <v>0</v>
      </c>
    </row>
    <row r="29642" spans="1:5" x14ac:dyDescent="0.3">
      <c r="A29642">
        <v>53080014</v>
      </c>
      <c r="B29642" t="s">
        <v>1664</v>
      </c>
      <c r="C29642" t="s">
        <v>8</v>
      </c>
      <c r="D29642" t="s">
        <v>2390</v>
      </c>
      <c r="E29642">
        <v>0</v>
      </c>
    </row>
    <row r="29643" spans="1:5" x14ac:dyDescent="0.3">
      <c r="A29643">
        <v>53080014</v>
      </c>
      <c r="B29643" t="s">
        <v>1664</v>
      </c>
      <c r="C29643" t="s">
        <v>8</v>
      </c>
      <c r="D29643" t="s">
        <v>2391</v>
      </c>
      <c r="E29643">
        <v>0</v>
      </c>
    </row>
    <row r="29644" spans="1:5" x14ac:dyDescent="0.3">
      <c r="A29644">
        <v>53080014</v>
      </c>
      <c r="B29644" t="s">
        <v>1664</v>
      </c>
      <c r="C29644" t="s">
        <v>8</v>
      </c>
      <c r="D29644" t="s">
        <v>2392</v>
      </c>
      <c r="E29644">
        <v>0</v>
      </c>
    </row>
    <row r="29645" spans="1:5" x14ac:dyDescent="0.3">
      <c r="A29645">
        <v>53080014</v>
      </c>
      <c r="B29645" t="s">
        <v>1664</v>
      </c>
      <c r="C29645" t="s">
        <v>8</v>
      </c>
      <c r="D29645" t="s">
        <v>2393</v>
      </c>
      <c r="E29645">
        <v>-1</v>
      </c>
    </row>
    <row r="29646" spans="1:5" x14ac:dyDescent="0.3">
      <c r="A29646">
        <v>53080014</v>
      </c>
      <c r="B29646" t="s">
        <v>1664</v>
      </c>
      <c r="C29646" t="s">
        <v>8</v>
      </c>
      <c r="D29646" t="s">
        <v>2394</v>
      </c>
      <c r="E29646">
        <v>0</v>
      </c>
    </row>
    <row r="29647" spans="1:5" x14ac:dyDescent="0.3">
      <c r="A29647">
        <v>53080014</v>
      </c>
      <c r="B29647" t="s">
        <v>1664</v>
      </c>
      <c r="C29647" t="s">
        <v>8</v>
      </c>
      <c r="D29647" t="s">
        <v>2395</v>
      </c>
      <c r="E29647">
        <v>-1</v>
      </c>
    </row>
    <row r="29648" spans="1:5" x14ac:dyDescent="0.3">
      <c r="A29648">
        <v>53080014</v>
      </c>
      <c r="B29648" t="s">
        <v>1664</v>
      </c>
      <c r="C29648" t="s">
        <v>8</v>
      </c>
      <c r="D29648" t="s">
        <v>2396</v>
      </c>
      <c r="E29648">
        <v>-5</v>
      </c>
    </row>
    <row r="29649" spans="1:5" x14ac:dyDescent="0.3">
      <c r="A29649">
        <v>53080014</v>
      </c>
      <c r="B29649" t="s">
        <v>1664</v>
      </c>
      <c r="C29649" t="s">
        <v>8</v>
      </c>
      <c r="D29649" t="s">
        <v>2397</v>
      </c>
      <c r="E29649">
        <v>0</v>
      </c>
    </row>
    <row r="29650" spans="1:5" x14ac:dyDescent="0.3">
      <c r="A29650">
        <v>53080014</v>
      </c>
      <c r="B29650" t="s">
        <v>1664</v>
      </c>
      <c r="C29650" t="s">
        <v>8</v>
      </c>
      <c r="D29650" t="s">
        <v>2398</v>
      </c>
      <c r="E29650">
        <v>0</v>
      </c>
    </row>
    <row r="29651" spans="1:5" x14ac:dyDescent="0.3">
      <c r="A29651">
        <v>53080014</v>
      </c>
      <c r="B29651" t="s">
        <v>1664</v>
      </c>
      <c r="C29651" t="s">
        <v>8</v>
      </c>
      <c r="D29651" t="s">
        <v>2399</v>
      </c>
      <c r="E29651">
        <v>-2</v>
      </c>
    </row>
    <row r="29652" spans="1:5" x14ac:dyDescent="0.3">
      <c r="A29652">
        <v>53080014</v>
      </c>
      <c r="B29652" t="s">
        <v>1664</v>
      </c>
      <c r="C29652" t="s">
        <v>8</v>
      </c>
      <c r="D29652" t="s">
        <v>2400</v>
      </c>
      <c r="E29652">
        <v>0</v>
      </c>
    </row>
    <row r="29653" spans="1:5" x14ac:dyDescent="0.3">
      <c r="A29653">
        <v>53080014</v>
      </c>
      <c r="B29653" t="s">
        <v>1664</v>
      </c>
      <c r="C29653" t="s">
        <v>8</v>
      </c>
      <c r="D29653" t="s">
        <v>2401</v>
      </c>
      <c r="E29653">
        <v>0</v>
      </c>
    </row>
    <row r="29654" spans="1:5" x14ac:dyDescent="0.3">
      <c r="A29654">
        <v>53080014</v>
      </c>
      <c r="B29654" t="s">
        <v>1664</v>
      </c>
      <c r="C29654" t="s">
        <v>8</v>
      </c>
      <c r="D29654" t="s">
        <v>2402</v>
      </c>
      <c r="E29654">
        <v>0</v>
      </c>
    </row>
    <row r="29655" spans="1:5" x14ac:dyDescent="0.3">
      <c r="A29655">
        <v>53080014</v>
      </c>
      <c r="B29655" t="s">
        <v>1664</v>
      </c>
      <c r="C29655" t="s">
        <v>8</v>
      </c>
      <c r="D29655" t="s">
        <v>2403</v>
      </c>
      <c r="E29655">
        <v>0</v>
      </c>
    </row>
    <row r="29656" spans="1:5" x14ac:dyDescent="0.3">
      <c r="A29656">
        <v>53080014</v>
      </c>
      <c r="B29656" t="s">
        <v>1664</v>
      </c>
      <c r="C29656" t="s">
        <v>8</v>
      </c>
      <c r="D29656" t="s">
        <v>2404</v>
      </c>
      <c r="E29656">
        <v>0</v>
      </c>
    </row>
    <row r="29657" spans="1:5" x14ac:dyDescent="0.3">
      <c r="A29657">
        <v>53080014</v>
      </c>
      <c r="B29657" t="s">
        <v>1664</v>
      </c>
      <c r="C29657" t="s">
        <v>8</v>
      </c>
      <c r="D29657" t="s">
        <v>2405</v>
      </c>
      <c r="E29657">
        <v>0</v>
      </c>
    </row>
    <row r="29658" spans="1:5" x14ac:dyDescent="0.3">
      <c r="A29658">
        <v>53080014</v>
      </c>
      <c r="B29658" t="s">
        <v>1664</v>
      </c>
      <c r="C29658" t="s">
        <v>8</v>
      </c>
      <c r="D29658" t="s">
        <v>2406</v>
      </c>
      <c r="E29658">
        <v>0</v>
      </c>
    </row>
    <row r="29659" spans="1:5" x14ac:dyDescent="0.3">
      <c r="A29659">
        <v>53080014</v>
      </c>
      <c r="B29659" t="s">
        <v>1664</v>
      </c>
      <c r="C29659" t="s">
        <v>8</v>
      </c>
      <c r="D29659" t="s">
        <v>2407</v>
      </c>
      <c r="E29659">
        <v>0</v>
      </c>
    </row>
    <row r="29660" spans="1:5" x14ac:dyDescent="0.3">
      <c r="A29660">
        <v>53080014</v>
      </c>
      <c r="B29660" t="s">
        <v>1664</v>
      </c>
      <c r="C29660" t="s">
        <v>8</v>
      </c>
      <c r="D29660" t="s">
        <v>2408</v>
      </c>
      <c r="E29660">
        <v>0</v>
      </c>
    </row>
    <row r="29661" spans="1:5" x14ac:dyDescent="0.3">
      <c r="A29661">
        <v>53080014</v>
      </c>
      <c r="B29661" t="s">
        <v>1664</v>
      </c>
      <c r="C29661" t="s">
        <v>8</v>
      </c>
      <c r="D29661" t="s">
        <v>2409</v>
      </c>
      <c r="E29661">
        <v>0</v>
      </c>
    </row>
    <row r="29662" spans="1:5" x14ac:dyDescent="0.3">
      <c r="A29662">
        <v>53080014</v>
      </c>
      <c r="B29662" t="s">
        <v>1664</v>
      </c>
      <c r="C29662" t="s">
        <v>8</v>
      </c>
      <c r="D29662" t="s">
        <v>2410</v>
      </c>
      <c r="E29662">
        <v>-2</v>
      </c>
    </row>
    <row r="29663" spans="1:5" x14ac:dyDescent="0.3">
      <c r="A29663">
        <v>53080014</v>
      </c>
      <c r="B29663" t="s">
        <v>1664</v>
      </c>
      <c r="C29663" t="s">
        <v>8</v>
      </c>
      <c r="D29663" t="s">
        <v>2411</v>
      </c>
      <c r="E29663">
        <v>0</v>
      </c>
    </row>
    <row r="29664" spans="1:5" x14ac:dyDescent="0.3">
      <c r="A29664">
        <v>53080014</v>
      </c>
      <c r="B29664" t="s">
        <v>1664</v>
      </c>
      <c r="C29664" t="s">
        <v>8</v>
      </c>
      <c r="D29664" t="s">
        <v>2412</v>
      </c>
      <c r="E29664">
        <v>0</v>
      </c>
    </row>
    <row r="29665" spans="1:5" x14ac:dyDescent="0.3">
      <c r="A29665">
        <v>53080014</v>
      </c>
      <c r="B29665" t="s">
        <v>1664</v>
      </c>
      <c r="C29665" t="s">
        <v>8</v>
      </c>
      <c r="D29665" t="s">
        <v>2413</v>
      </c>
      <c r="E29665">
        <v>0</v>
      </c>
    </row>
    <row r="29666" spans="1:5" x14ac:dyDescent="0.3">
      <c r="A29666">
        <v>37260002</v>
      </c>
      <c r="B29666" t="s">
        <v>1666</v>
      </c>
      <c r="C29666" t="s">
        <v>119</v>
      </c>
      <c r="D29666" t="s">
        <v>2378</v>
      </c>
      <c r="E29666">
        <v>0</v>
      </c>
    </row>
    <row r="29667" spans="1:5" x14ac:dyDescent="0.3">
      <c r="A29667">
        <v>37260002</v>
      </c>
      <c r="B29667" t="s">
        <v>1666</v>
      </c>
      <c r="C29667" t="s">
        <v>119</v>
      </c>
      <c r="D29667" t="s">
        <v>2379</v>
      </c>
      <c r="E29667">
        <v>0</v>
      </c>
    </row>
    <row r="29668" spans="1:5" x14ac:dyDescent="0.3">
      <c r="A29668">
        <v>37260002</v>
      </c>
      <c r="B29668" t="s">
        <v>1666</v>
      </c>
      <c r="C29668" t="s">
        <v>119</v>
      </c>
      <c r="D29668" t="s">
        <v>2380</v>
      </c>
      <c r="E29668">
        <v>-2</v>
      </c>
    </row>
    <row r="29669" spans="1:5" x14ac:dyDescent="0.3">
      <c r="A29669">
        <v>37260002</v>
      </c>
      <c r="B29669" t="s">
        <v>1666</v>
      </c>
      <c r="C29669" t="s">
        <v>119</v>
      </c>
      <c r="D29669" t="s">
        <v>2381</v>
      </c>
      <c r="E29669">
        <v>0</v>
      </c>
    </row>
    <row r="29670" spans="1:5" x14ac:dyDescent="0.3">
      <c r="A29670">
        <v>37260002</v>
      </c>
      <c r="B29670" t="s">
        <v>1666</v>
      </c>
      <c r="C29670" t="s">
        <v>119</v>
      </c>
      <c r="D29670" t="s">
        <v>2382</v>
      </c>
      <c r="E29670">
        <v>0</v>
      </c>
    </row>
    <row r="29671" spans="1:5" x14ac:dyDescent="0.3">
      <c r="A29671">
        <v>37260002</v>
      </c>
      <c r="B29671" t="s">
        <v>1666</v>
      </c>
      <c r="C29671" t="s">
        <v>119</v>
      </c>
      <c r="D29671" t="s">
        <v>2383</v>
      </c>
      <c r="E29671">
        <v>-20</v>
      </c>
    </row>
    <row r="29672" spans="1:5" x14ac:dyDescent="0.3">
      <c r="A29672">
        <v>37260002</v>
      </c>
      <c r="B29672" t="s">
        <v>1666</v>
      </c>
      <c r="C29672" t="s">
        <v>119</v>
      </c>
      <c r="D29672" t="s">
        <v>2384</v>
      </c>
      <c r="E29672">
        <v>0</v>
      </c>
    </row>
    <row r="29673" spans="1:5" x14ac:dyDescent="0.3">
      <c r="A29673">
        <v>37260002</v>
      </c>
      <c r="B29673" t="s">
        <v>1666</v>
      </c>
      <c r="C29673" t="s">
        <v>119</v>
      </c>
      <c r="D29673" t="s">
        <v>2385</v>
      </c>
      <c r="E29673">
        <v>0</v>
      </c>
    </row>
    <row r="29674" spans="1:5" x14ac:dyDescent="0.3">
      <c r="A29674">
        <v>37260002</v>
      </c>
      <c r="B29674" t="s">
        <v>1666</v>
      </c>
      <c r="C29674" t="s">
        <v>119</v>
      </c>
      <c r="D29674" t="s">
        <v>2386</v>
      </c>
      <c r="E29674">
        <v>0</v>
      </c>
    </row>
    <row r="29675" spans="1:5" x14ac:dyDescent="0.3">
      <c r="A29675">
        <v>37260002</v>
      </c>
      <c r="B29675" t="s">
        <v>1666</v>
      </c>
      <c r="C29675" t="s">
        <v>119</v>
      </c>
      <c r="D29675" t="s">
        <v>2387</v>
      </c>
      <c r="E29675">
        <v>0</v>
      </c>
    </row>
    <row r="29676" spans="1:5" x14ac:dyDescent="0.3">
      <c r="A29676">
        <v>37260002</v>
      </c>
      <c r="B29676" t="s">
        <v>1666</v>
      </c>
      <c r="C29676" t="s">
        <v>119</v>
      </c>
      <c r="D29676" t="s">
        <v>2388</v>
      </c>
      <c r="E29676">
        <v>0</v>
      </c>
    </row>
    <row r="29677" spans="1:5" x14ac:dyDescent="0.3">
      <c r="A29677">
        <v>37260002</v>
      </c>
      <c r="B29677" t="s">
        <v>1666</v>
      </c>
      <c r="C29677" t="s">
        <v>119</v>
      </c>
      <c r="D29677" t="s">
        <v>2389</v>
      </c>
      <c r="E29677">
        <v>0</v>
      </c>
    </row>
    <row r="29678" spans="1:5" x14ac:dyDescent="0.3">
      <c r="A29678">
        <v>37260002</v>
      </c>
      <c r="B29678" t="s">
        <v>1666</v>
      </c>
      <c r="C29678" t="s">
        <v>119</v>
      </c>
      <c r="D29678" t="s">
        <v>2390</v>
      </c>
      <c r="E29678">
        <v>-25</v>
      </c>
    </row>
    <row r="29679" spans="1:5" x14ac:dyDescent="0.3">
      <c r="A29679">
        <v>37260002</v>
      </c>
      <c r="B29679" t="s">
        <v>1666</v>
      </c>
      <c r="C29679" t="s">
        <v>119</v>
      </c>
      <c r="D29679" t="s">
        <v>2391</v>
      </c>
      <c r="E29679">
        <v>0</v>
      </c>
    </row>
    <row r="29680" spans="1:5" x14ac:dyDescent="0.3">
      <c r="A29680">
        <v>37260002</v>
      </c>
      <c r="B29680" t="s">
        <v>1666</v>
      </c>
      <c r="C29680" t="s">
        <v>119</v>
      </c>
      <c r="D29680" t="s">
        <v>2392</v>
      </c>
      <c r="E29680">
        <v>0</v>
      </c>
    </row>
    <row r="29681" spans="1:5" x14ac:dyDescent="0.3">
      <c r="A29681">
        <v>37260002</v>
      </c>
      <c r="B29681" t="s">
        <v>1666</v>
      </c>
      <c r="C29681" t="s">
        <v>119</v>
      </c>
      <c r="D29681" t="s">
        <v>2393</v>
      </c>
      <c r="E29681">
        <v>0</v>
      </c>
    </row>
    <row r="29682" spans="1:5" x14ac:dyDescent="0.3">
      <c r="A29682">
        <v>37260002</v>
      </c>
      <c r="B29682" t="s">
        <v>1666</v>
      </c>
      <c r="C29682" t="s">
        <v>119</v>
      </c>
      <c r="D29682" t="s">
        <v>2394</v>
      </c>
      <c r="E29682">
        <v>0</v>
      </c>
    </row>
    <row r="29683" spans="1:5" x14ac:dyDescent="0.3">
      <c r="A29683">
        <v>37260002</v>
      </c>
      <c r="B29683" t="s">
        <v>1666</v>
      </c>
      <c r="C29683" t="s">
        <v>119</v>
      </c>
      <c r="D29683" t="s">
        <v>2395</v>
      </c>
      <c r="E29683">
        <v>0</v>
      </c>
    </row>
    <row r="29684" spans="1:5" x14ac:dyDescent="0.3">
      <c r="A29684">
        <v>37260002</v>
      </c>
      <c r="B29684" t="s">
        <v>1666</v>
      </c>
      <c r="C29684" t="s">
        <v>119</v>
      </c>
      <c r="D29684" t="s">
        <v>2396</v>
      </c>
      <c r="E29684">
        <v>0</v>
      </c>
    </row>
    <row r="29685" spans="1:5" x14ac:dyDescent="0.3">
      <c r="A29685">
        <v>37260002</v>
      </c>
      <c r="B29685" t="s">
        <v>1666</v>
      </c>
      <c r="C29685" t="s">
        <v>119</v>
      </c>
      <c r="D29685" t="s">
        <v>2397</v>
      </c>
      <c r="E29685">
        <v>0</v>
      </c>
    </row>
    <row r="29686" spans="1:5" x14ac:dyDescent="0.3">
      <c r="A29686">
        <v>37260002</v>
      </c>
      <c r="B29686" t="s">
        <v>1666</v>
      </c>
      <c r="C29686" t="s">
        <v>119</v>
      </c>
      <c r="D29686" t="s">
        <v>2398</v>
      </c>
      <c r="E29686">
        <v>-20</v>
      </c>
    </row>
    <row r="29687" spans="1:5" x14ac:dyDescent="0.3">
      <c r="A29687">
        <v>37260002</v>
      </c>
      <c r="B29687" t="s">
        <v>1666</v>
      </c>
      <c r="C29687" t="s">
        <v>119</v>
      </c>
      <c r="D29687" t="s">
        <v>2399</v>
      </c>
      <c r="E29687">
        <v>0</v>
      </c>
    </row>
    <row r="29688" spans="1:5" x14ac:dyDescent="0.3">
      <c r="A29688">
        <v>37260002</v>
      </c>
      <c r="B29688" t="s">
        <v>1666</v>
      </c>
      <c r="C29688" t="s">
        <v>119</v>
      </c>
      <c r="D29688" t="s">
        <v>2400</v>
      </c>
      <c r="E29688">
        <v>0</v>
      </c>
    </row>
    <row r="29689" spans="1:5" x14ac:dyDescent="0.3">
      <c r="A29689">
        <v>37260002</v>
      </c>
      <c r="B29689" t="s">
        <v>1666</v>
      </c>
      <c r="C29689" t="s">
        <v>119</v>
      </c>
      <c r="D29689" t="s">
        <v>2401</v>
      </c>
      <c r="E29689">
        <v>0</v>
      </c>
    </row>
    <row r="29690" spans="1:5" x14ac:dyDescent="0.3">
      <c r="A29690">
        <v>37260002</v>
      </c>
      <c r="B29690" t="s">
        <v>1666</v>
      </c>
      <c r="C29690" t="s">
        <v>119</v>
      </c>
      <c r="D29690" t="s">
        <v>2402</v>
      </c>
      <c r="E29690">
        <v>-20</v>
      </c>
    </row>
    <row r="29691" spans="1:5" x14ac:dyDescent="0.3">
      <c r="A29691">
        <v>37260002</v>
      </c>
      <c r="B29691" t="s">
        <v>1666</v>
      </c>
      <c r="C29691" t="s">
        <v>119</v>
      </c>
      <c r="D29691" t="s">
        <v>2403</v>
      </c>
      <c r="E29691">
        <v>-20</v>
      </c>
    </row>
    <row r="29692" spans="1:5" x14ac:dyDescent="0.3">
      <c r="A29692">
        <v>37260002</v>
      </c>
      <c r="B29692" t="s">
        <v>1666</v>
      </c>
      <c r="C29692" t="s">
        <v>119</v>
      </c>
      <c r="D29692" t="s">
        <v>2404</v>
      </c>
      <c r="E29692">
        <v>0</v>
      </c>
    </row>
    <row r="29693" spans="1:5" x14ac:dyDescent="0.3">
      <c r="A29693">
        <v>37260002</v>
      </c>
      <c r="B29693" t="s">
        <v>1666</v>
      </c>
      <c r="C29693" t="s">
        <v>119</v>
      </c>
      <c r="D29693" t="s">
        <v>2405</v>
      </c>
      <c r="E29693">
        <v>0</v>
      </c>
    </row>
    <row r="29694" spans="1:5" x14ac:dyDescent="0.3">
      <c r="A29694">
        <v>37260002</v>
      </c>
      <c r="B29694" t="s">
        <v>1666</v>
      </c>
      <c r="C29694" t="s">
        <v>119</v>
      </c>
      <c r="D29694" t="s">
        <v>2406</v>
      </c>
      <c r="E29694">
        <v>0</v>
      </c>
    </row>
    <row r="29695" spans="1:5" x14ac:dyDescent="0.3">
      <c r="A29695">
        <v>37260002</v>
      </c>
      <c r="B29695" t="s">
        <v>1666</v>
      </c>
      <c r="C29695" t="s">
        <v>119</v>
      </c>
      <c r="D29695" t="s">
        <v>2407</v>
      </c>
      <c r="E29695">
        <v>0</v>
      </c>
    </row>
    <row r="29696" spans="1:5" x14ac:dyDescent="0.3">
      <c r="A29696">
        <v>37260002</v>
      </c>
      <c r="B29696" t="s">
        <v>1666</v>
      </c>
      <c r="C29696" t="s">
        <v>119</v>
      </c>
      <c r="D29696" t="s">
        <v>2408</v>
      </c>
      <c r="E29696">
        <v>0</v>
      </c>
    </row>
    <row r="29697" spans="1:5" x14ac:dyDescent="0.3">
      <c r="A29697">
        <v>37260002</v>
      </c>
      <c r="B29697" t="s">
        <v>1666</v>
      </c>
      <c r="C29697" t="s">
        <v>119</v>
      </c>
      <c r="D29697" t="s">
        <v>2409</v>
      </c>
      <c r="E29697">
        <v>0</v>
      </c>
    </row>
    <row r="29698" spans="1:5" x14ac:dyDescent="0.3">
      <c r="A29698">
        <v>37260002</v>
      </c>
      <c r="B29698" t="s">
        <v>1666</v>
      </c>
      <c r="C29698" t="s">
        <v>119</v>
      </c>
      <c r="D29698" t="s">
        <v>2410</v>
      </c>
      <c r="E29698">
        <v>-20</v>
      </c>
    </row>
    <row r="29699" spans="1:5" x14ac:dyDescent="0.3">
      <c r="A29699">
        <v>37260002</v>
      </c>
      <c r="B29699" t="s">
        <v>1666</v>
      </c>
      <c r="C29699" t="s">
        <v>119</v>
      </c>
      <c r="D29699" t="s">
        <v>2411</v>
      </c>
      <c r="E29699">
        <v>0</v>
      </c>
    </row>
    <row r="29700" spans="1:5" x14ac:dyDescent="0.3">
      <c r="A29700">
        <v>37260002</v>
      </c>
      <c r="B29700" t="s">
        <v>1666</v>
      </c>
      <c r="C29700" t="s">
        <v>119</v>
      </c>
      <c r="D29700" t="s">
        <v>2412</v>
      </c>
      <c r="E29700">
        <v>0</v>
      </c>
    </row>
    <row r="29701" spans="1:5" x14ac:dyDescent="0.3">
      <c r="A29701">
        <v>37260002</v>
      </c>
      <c r="B29701" t="s">
        <v>1666</v>
      </c>
      <c r="C29701" t="s">
        <v>119</v>
      </c>
      <c r="D29701" t="s">
        <v>2413</v>
      </c>
      <c r="E29701">
        <v>0</v>
      </c>
    </row>
    <row r="29702" spans="1:5" x14ac:dyDescent="0.3">
      <c r="A29702">
        <v>75020117</v>
      </c>
      <c r="B29702" t="s">
        <v>1668</v>
      </c>
      <c r="C29702" t="s">
        <v>8</v>
      </c>
      <c r="D29702" t="s">
        <v>2378</v>
      </c>
      <c r="E29702">
        <v>0</v>
      </c>
    </row>
    <row r="29703" spans="1:5" x14ac:dyDescent="0.3">
      <c r="A29703">
        <v>75020117</v>
      </c>
      <c r="B29703" t="s">
        <v>1668</v>
      </c>
      <c r="C29703" t="s">
        <v>8</v>
      </c>
      <c r="D29703" t="s">
        <v>2379</v>
      </c>
      <c r="E29703">
        <v>0</v>
      </c>
    </row>
    <row r="29704" spans="1:5" x14ac:dyDescent="0.3">
      <c r="A29704">
        <v>75020117</v>
      </c>
      <c r="B29704" t="s">
        <v>1668</v>
      </c>
      <c r="C29704" t="s">
        <v>8</v>
      </c>
      <c r="D29704" t="s">
        <v>2380</v>
      </c>
      <c r="E29704">
        <v>-20</v>
      </c>
    </row>
    <row r="29705" spans="1:5" x14ac:dyDescent="0.3">
      <c r="A29705">
        <v>75020117</v>
      </c>
      <c r="B29705" t="s">
        <v>1668</v>
      </c>
      <c r="C29705" t="s">
        <v>8</v>
      </c>
      <c r="D29705" t="s">
        <v>2381</v>
      </c>
      <c r="E29705">
        <v>0</v>
      </c>
    </row>
    <row r="29706" spans="1:5" x14ac:dyDescent="0.3">
      <c r="A29706">
        <v>75020117</v>
      </c>
      <c r="B29706" t="s">
        <v>1668</v>
      </c>
      <c r="C29706" t="s">
        <v>8</v>
      </c>
      <c r="D29706" t="s">
        <v>2382</v>
      </c>
      <c r="E29706">
        <v>0</v>
      </c>
    </row>
    <row r="29707" spans="1:5" x14ac:dyDescent="0.3">
      <c r="A29707">
        <v>75020117</v>
      </c>
      <c r="B29707" t="s">
        <v>1668</v>
      </c>
      <c r="C29707" t="s">
        <v>8</v>
      </c>
      <c r="D29707" t="s">
        <v>2383</v>
      </c>
      <c r="E29707">
        <v>0</v>
      </c>
    </row>
    <row r="29708" spans="1:5" x14ac:dyDescent="0.3">
      <c r="A29708">
        <v>75020117</v>
      </c>
      <c r="B29708" t="s">
        <v>1668</v>
      </c>
      <c r="C29708" t="s">
        <v>8</v>
      </c>
      <c r="D29708" t="s">
        <v>2384</v>
      </c>
      <c r="E29708">
        <v>0</v>
      </c>
    </row>
    <row r="29709" spans="1:5" x14ac:dyDescent="0.3">
      <c r="A29709">
        <v>75020117</v>
      </c>
      <c r="B29709" t="s">
        <v>1668</v>
      </c>
      <c r="C29709" t="s">
        <v>8</v>
      </c>
      <c r="D29709" t="s">
        <v>2385</v>
      </c>
      <c r="E29709">
        <v>0</v>
      </c>
    </row>
    <row r="29710" spans="1:5" x14ac:dyDescent="0.3">
      <c r="A29710">
        <v>75020117</v>
      </c>
      <c r="B29710" t="s">
        <v>1668</v>
      </c>
      <c r="C29710" t="s">
        <v>8</v>
      </c>
      <c r="D29710" t="s">
        <v>2386</v>
      </c>
      <c r="E29710">
        <v>-2</v>
      </c>
    </row>
    <row r="29711" spans="1:5" x14ac:dyDescent="0.3">
      <c r="A29711">
        <v>75020117</v>
      </c>
      <c r="B29711" t="s">
        <v>1668</v>
      </c>
      <c r="C29711" t="s">
        <v>8</v>
      </c>
      <c r="D29711" t="s">
        <v>2387</v>
      </c>
      <c r="E29711">
        <v>0</v>
      </c>
    </row>
    <row r="29712" spans="1:5" x14ac:dyDescent="0.3">
      <c r="A29712">
        <v>75020117</v>
      </c>
      <c r="B29712" t="s">
        <v>1668</v>
      </c>
      <c r="C29712" t="s">
        <v>8</v>
      </c>
      <c r="D29712" t="s">
        <v>2388</v>
      </c>
      <c r="E29712">
        <v>0</v>
      </c>
    </row>
    <row r="29713" spans="1:5" x14ac:dyDescent="0.3">
      <c r="A29713">
        <v>75020117</v>
      </c>
      <c r="B29713" t="s">
        <v>1668</v>
      </c>
      <c r="C29713" t="s">
        <v>8</v>
      </c>
      <c r="D29713" t="s">
        <v>2389</v>
      </c>
      <c r="E29713">
        <v>-1</v>
      </c>
    </row>
    <row r="29714" spans="1:5" x14ac:dyDescent="0.3">
      <c r="A29714">
        <v>75020117</v>
      </c>
      <c r="B29714" t="s">
        <v>1668</v>
      </c>
      <c r="C29714" t="s">
        <v>8</v>
      </c>
      <c r="D29714" t="s">
        <v>2390</v>
      </c>
      <c r="E29714">
        <v>0</v>
      </c>
    </row>
    <row r="29715" spans="1:5" x14ac:dyDescent="0.3">
      <c r="A29715">
        <v>75020117</v>
      </c>
      <c r="B29715" t="s">
        <v>1668</v>
      </c>
      <c r="C29715" t="s">
        <v>8</v>
      </c>
      <c r="D29715" t="s">
        <v>2391</v>
      </c>
      <c r="E29715">
        <v>-13</v>
      </c>
    </row>
    <row r="29716" spans="1:5" x14ac:dyDescent="0.3">
      <c r="A29716">
        <v>75020117</v>
      </c>
      <c r="B29716" t="s">
        <v>1668</v>
      </c>
      <c r="C29716" t="s">
        <v>8</v>
      </c>
      <c r="D29716" t="s">
        <v>2392</v>
      </c>
      <c r="E29716">
        <v>0</v>
      </c>
    </row>
    <row r="29717" spans="1:5" x14ac:dyDescent="0.3">
      <c r="A29717">
        <v>75020117</v>
      </c>
      <c r="B29717" t="s">
        <v>1668</v>
      </c>
      <c r="C29717" t="s">
        <v>8</v>
      </c>
      <c r="D29717" t="s">
        <v>2393</v>
      </c>
      <c r="E29717">
        <v>0</v>
      </c>
    </row>
    <row r="29718" spans="1:5" x14ac:dyDescent="0.3">
      <c r="A29718">
        <v>75020117</v>
      </c>
      <c r="B29718" t="s">
        <v>1668</v>
      </c>
      <c r="C29718" t="s">
        <v>8</v>
      </c>
      <c r="D29718" t="s">
        <v>2394</v>
      </c>
      <c r="E29718">
        <v>0</v>
      </c>
    </row>
    <row r="29719" spans="1:5" x14ac:dyDescent="0.3">
      <c r="A29719">
        <v>75020117</v>
      </c>
      <c r="B29719" t="s">
        <v>1668</v>
      </c>
      <c r="C29719" t="s">
        <v>8</v>
      </c>
      <c r="D29719" t="s">
        <v>2395</v>
      </c>
      <c r="E29719">
        <v>0</v>
      </c>
    </row>
    <row r="29720" spans="1:5" x14ac:dyDescent="0.3">
      <c r="A29720">
        <v>75020117</v>
      </c>
      <c r="B29720" t="s">
        <v>1668</v>
      </c>
      <c r="C29720" t="s">
        <v>8</v>
      </c>
      <c r="D29720" t="s">
        <v>2396</v>
      </c>
      <c r="E29720">
        <v>0</v>
      </c>
    </row>
    <row r="29721" spans="1:5" x14ac:dyDescent="0.3">
      <c r="A29721">
        <v>75020117</v>
      </c>
      <c r="B29721" t="s">
        <v>1668</v>
      </c>
      <c r="C29721" t="s">
        <v>8</v>
      </c>
      <c r="D29721" t="s">
        <v>2397</v>
      </c>
      <c r="E29721">
        <v>0</v>
      </c>
    </row>
    <row r="29722" spans="1:5" x14ac:dyDescent="0.3">
      <c r="A29722">
        <v>75020117</v>
      </c>
      <c r="B29722" t="s">
        <v>1668</v>
      </c>
      <c r="C29722" t="s">
        <v>8</v>
      </c>
      <c r="D29722" t="s">
        <v>2398</v>
      </c>
      <c r="E29722">
        <v>-6</v>
      </c>
    </row>
    <row r="29723" spans="1:5" x14ac:dyDescent="0.3">
      <c r="A29723">
        <v>75020117</v>
      </c>
      <c r="B29723" t="s">
        <v>1668</v>
      </c>
      <c r="C29723" t="s">
        <v>8</v>
      </c>
      <c r="D29723" t="s">
        <v>2399</v>
      </c>
      <c r="E29723">
        <v>0</v>
      </c>
    </row>
    <row r="29724" spans="1:5" x14ac:dyDescent="0.3">
      <c r="A29724">
        <v>75020117</v>
      </c>
      <c r="B29724" t="s">
        <v>1668</v>
      </c>
      <c r="C29724" t="s">
        <v>8</v>
      </c>
      <c r="D29724" t="s">
        <v>2400</v>
      </c>
      <c r="E29724">
        <v>0</v>
      </c>
    </row>
    <row r="29725" spans="1:5" x14ac:dyDescent="0.3">
      <c r="A29725">
        <v>75020117</v>
      </c>
      <c r="B29725" t="s">
        <v>1668</v>
      </c>
      <c r="C29725" t="s">
        <v>8</v>
      </c>
      <c r="D29725" t="s">
        <v>2401</v>
      </c>
      <c r="E29725">
        <v>0</v>
      </c>
    </row>
    <row r="29726" spans="1:5" x14ac:dyDescent="0.3">
      <c r="A29726">
        <v>75020117</v>
      </c>
      <c r="B29726" t="s">
        <v>1668</v>
      </c>
      <c r="C29726" t="s">
        <v>8</v>
      </c>
      <c r="D29726" t="s">
        <v>2402</v>
      </c>
      <c r="E29726">
        <v>-14</v>
      </c>
    </row>
    <row r="29727" spans="1:5" x14ac:dyDescent="0.3">
      <c r="A29727">
        <v>75020117</v>
      </c>
      <c r="B29727" t="s">
        <v>1668</v>
      </c>
      <c r="C29727" t="s">
        <v>8</v>
      </c>
      <c r="D29727" t="s">
        <v>2403</v>
      </c>
      <c r="E29727">
        <v>-20</v>
      </c>
    </row>
    <row r="29728" spans="1:5" x14ac:dyDescent="0.3">
      <c r="A29728">
        <v>75020117</v>
      </c>
      <c r="B29728" t="s">
        <v>1668</v>
      </c>
      <c r="C29728" t="s">
        <v>8</v>
      </c>
      <c r="D29728" t="s">
        <v>2404</v>
      </c>
      <c r="E29728">
        <v>0</v>
      </c>
    </row>
    <row r="29729" spans="1:5" x14ac:dyDescent="0.3">
      <c r="A29729">
        <v>75020117</v>
      </c>
      <c r="B29729" t="s">
        <v>1668</v>
      </c>
      <c r="C29729" t="s">
        <v>8</v>
      </c>
      <c r="D29729" t="s">
        <v>2405</v>
      </c>
      <c r="E29729">
        <v>0</v>
      </c>
    </row>
    <row r="29730" spans="1:5" x14ac:dyDescent="0.3">
      <c r="A29730">
        <v>75020117</v>
      </c>
      <c r="B29730" t="s">
        <v>1668</v>
      </c>
      <c r="C29730" t="s">
        <v>8</v>
      </c>
      <c r="D29730" t="s">
        <v>2406</v>
      </c>
      <c r="E29730">
        <v>-3</v>
      </c>
    </row>
    <row r="29731" spans="1:5" x14ac:dyDescent="0.3">
      <c r="A29731">
        <v>75020117</v>
      </c>
      <c r="B29731" t="s">
        <v>1668</v>
      </c>
      <c r="C29731" t="s">
        <v>8</v>
      </c>
      <c r="D29731" t="s">
        <v>2407</v>
      </c>
      <c r="E29731">
        <v>0</v>
      </c>
    </row>
    <row r="29732" spans="1:5" x14ac:dyDescent="0.3">
      <c r="A29732">
        <v>75020117</v>
      </c>
      <c r="B29732" t="s">
        <v>1668</v>
      </c>
      <c r="C29732" t="s">
        <v>8</v>
      </c>
      <c r="D29732" t="s">
        <v>2408</v>
      </c>
      <c r="E29732">
        <v>0</v>
      </c>
    </row>
    <row r="29733" spans="1:5" x14ac:dyDescent="0.3">
      <c r="A29733">
        <v>75020117</v>
      </c>
      <c r="B29733" t="s">
        <v>1668</v>
      </c>
      <c r="C29733" t="s">
        <v>8</v>
      </c>
      <c r="D29733" t="s">
        <v>2409</v>
      </c>
      <c r="E29733">
        <v>-2</v>
      </c>
    </row>
    <row r="29734" spans="1:5" x14ac:dyDescent="0.3">
      <c r="A29734">
        <v>75020117</v>
      </c>
      <c r="B29734" t="s">
        <v>1668</v>
      </c>
      <c r="C29734" t="s">
        <v>8</v>
      </c>
      <c r="D29734" t="s">
        <v>2410</v>
      </c>
      <c r="E29734">
        <v>0</v>
      </c>
    </row>
    <row r="29735" spans="1:5" x14ac:dyDescent="0.3">
      <c r="A29735">
        <v>75020117</v>
      </c>
      <c r="B29735" t="s">
        <v>1668</v>
      </c>
      <c r="C29735" t="s">
        <v>8</v>
      </c>
      <c r="D29735" t="s">
        <v>2411</v>
      </c>
      <c r="E29735">
        <v>-15</v>
      </c>
    </row>
    <row r="29736" spans="1:5" x14ac:dyDescent="0.3">
      <c r="A29736">
        <v>75020117</v>
      </c>
      <c r="B29736" t="s">
        <v>1668</v>
      </c>
      <c r="C29736" t="s">
        <v>8</v>
      </c>
      <c r="D29736" t="s">
        <v>2412</v>
      </c>
      <c r="E29736">
        <v>-6</v>
      </c>
    </row>
    <row r="29737" spans="1:5" x14ac:dyDescent="0.3">
      <c r="A29737">
        <v>75020117</v>
      </c>
      <c r="B29737" t="s">
        <v>1668</v>
      </c>
      <c r="C29737" t="s">
        <v>8</v>
      </c>
      <c r="D29737" t="s">
        <v>2413</v>
      </c>
      <c r="E29737">
        <v>-4</v>
      </c>
    </row>
    <row r="29738" spans="1:5" x14ac:dyDescent="0.3">
      <c r="A29738">
        <v>60510033</v>
      </c>
      <c r="B29738" t="s">
        <v>1670</v>
      </c>
      <c r="C29738" t="s">
        <v>8</v>
      </c>
      <c r="D29738" t="s">
        <v>2378</v>
      </c>
      <c r="E29738">
        <v>-6</v>
      </c>
    </row>
    <row r="29739" spans="1:5" x14ac:dyDescent="0.3">
      <c r="A29739">
        <v>60510033</v>
      </c>
      <c r="B29739" t="s">
        <v>1670</v>
      </c>
      <c r="C29739" t="s">
        <v>8</v>
      </c>
      <c r="D29739" t="s">
        <v>2379</v>
      </c>
      <c r="E29739">
        <v>-4</v>
      </c>
    </row>
    <row r="29740" spans="1:5" x14ac:dyDescent="0.3">
      <c r="A29740">
        <v>60510033</v>
      </c>
      <c r="B29740" t="s">
        <v>1670</v>
      </c>
      <c r="C29740" t="s">
        <v>8</v>
      </c>
      <c r="D29740" t="s">
        <v>2380</v>
      </c>
      <c r="E29740">
        <v>0</v>
      </c>
    </row>
    <row r="29741" spans="1:5" x14ac:dyDescent="0.3">
      <c r="A29741">
        <v>60510033</v>
      </c>
      <c r="B29741" t="s">
        <v>1670</v>
      </c>
      <c r="C29741" t="s">
        <v>8</v>
      </c>
      <c r="D29741" t="s">
        <v>2381</v>
      </c>
      <c r="E29741">
        <v>0</v>
      </c>
    </row>
    <row r="29742" spans="1:5" x14ac:dyDescent="0.3">
      <c r="A29742">
        <v>60510033</v>
      </c>
      <c r="B29742" t="s">
        <v>1670</v>
      </c>
      <c r="C29742" t="s">
        <v>8</v>
      </c>
      <c r="D29742" t="s">
        <v>2382</v>
      </c>
      <c r="E29742">
        <v>-2</v>
      </c>
    </row>
    <row r="29743" spans="1:5" x14ac:dyDescent="0.3">
      <c r="A29743">
        <v>60510033</v>
      </c>
      <c r="B29743" t="s">
        <v>1670</v>
      </c>
      <c r="C29743" t="s">
        <v>8</v>
      </c>
      <c r="D29743" t="s">
        <v>2383</v>
      </c>
      <c r="E29743">
        <v>0</v>
      </c>
    </row>
    <row r="29744" spans="1:5" x14ac:dyDescent="0.3">
      <c r="A29744">
        <v>60510033</v>
      </c>
      <c r="B29744" t="s">
        <v>1670</v>
      </c>
      <c r="C29744" t="s">
        <v>8</v>
      </c>
      <c r="D29744" t="s">
        <v>2384</v>
      </c>
      <c r="E29744">
        <v>-9</v>
      </c>
    </row>
    <row r="29745" spans="1:5" x14ac:dyDescent="0.3">
      <c r="A29745">
        <v>60510033</v>
      </c>
      <c r="B29745" t="s">
        <v>1670</v>
      </c>
      <c r="C29745" t="s">
        <v>8</v>
      </c>
      <c r="D29745" t="s">
        <v>2385</v>
      </c>
      <c r="E29745">
        <v>-9</v>
      </c>
    </row>
    <row r="29746" spans="1:5" x14ac:dyDescent="0.3">
      <c r="A29746">
        <v>60510033</v>
      </c>
      <c r="B29746" t="s">
        <v>1670</v>
      </c>
      <c r="C29746" t="s">
        <v>8</v>
      </c>
      <c r="D29746" t="s">
        <v>2386</v>
      </c>
      <c r="E29746">
        <v>0</v>
      </c>
    </row>
    <row r="29747" spans="1:5" x14ac:dyDescent="0.3">
      <c r="A29747">
        <v>60510033</v>
      </c>
      <c r="B29747" t="s">
        <v>1670</v>
      </c>
      <c r="C29747" t="s">
        <v>8</v>
      </c>
      <c r="D29747" t="s">
        <v>2387</v>
      </c>
      <c r="E29747">
        <v>-4</v>
      </c>
    </row>
    <row r="29748" spans="1:5" x14ac:dyDescent="0.3">
      <c r="A29748">
        <v>60510033</v>
      </c>
      <c r="B29748" t="s">
        <v>1670</v>
      </c>
      <c r="C29748" t="s">
        <v>8</v>
      </c>
      <c r="D29748" t="s">
        <v>2388</v>
      </c>
      <c r="E29748">
        <v>0</v>
      </c>
    </row>
    <row r="29749" spans="1:5" x14ac:dyDescent="0.3">
      <c r="A29749">
        <v>60510033</v>
      </c>
      <c r="B29749" t="s">
        <v>1670</v>
      </c>
      <c r="C29749" t="s">
        <v>8</v>
      </c>
      <c r="D29749" t="s">
        <v>2389</v>
      </c>
      <c r="E29749">
        <v>0</v>
      </c>
    </row>
    <row r="29750" spans="1:5" x14ac:dyDescent="0.3">
      <c r="A29750">
        <v>60510033</v>
      </c>
      <c r="B29750" t="s">
        <v>1670</v>
      </c>
      <c r="C29750" t="s">
        <v>8</v>
      </c>
      <c r="D29750" t="s">
        <v>2390</v>
      </c>
      <c r="E29750">
        <v>-2</v>
      </c>
    </row>
    <row r="29751" spans="1:5" x14ac:dyDescent="0.3">
      <c r="A29751">
        <v>60510033</v>
      </c>
      <c r="B29751" t="s">
        <v>1670</v>
      </c>
      <c r="C29751" t="s">
        <v>8</v>
      </c>
      <c r="D29751" t="s">
        <v>2391</v>
      </c>
      <c r="E29751">
        <v>-2</v>
      </c>
    </row>
    <row r="29752" spans="1:5" x14ac:dyDescent="0.3">
      <c r="A29752">
        <v>60510033</v>
      </c>
      <c r="B29752" t="s">
        <v>1670</v>
      </c>
      <c r="C29752" t="s">
        <v>8</v>
      </c>
      <c r="D29752" t="s">
        <v>2392</v>
      </c>
      <c r="E29752">
        <v>0</v>
      </c>
    </row>
    <row r="29753" spans="1:5" x14ac:dyDescent="0.3">
      <c r="A29753">
        <v>60510033</v>
      </c>
      <c r="B29753" t="s">
        <v>1670</v>
      </c>
      <c r="C29753" t="s">
        <v>8</v>
      </c>
      <c r="D29753" t="s">
        <v>2393</v>
      </c>
      <c r="E29753">
        <v>-4</v>
      </c>
    </row>
    <row r="29754" spans="1:5" x14ac:dyDescent="0.3">
      <c r="A29754">
        <v>60510033</v>
      </c>
      <c r="B29754" t="s">
        <v>1670</v>
      </c>
      <c r="C29754" t="s">
        <v>8</v>
      </c>
      <c r="D29754" t="s">
        <v>2394</v>
      </c>
      <c r="E29754">
        <v>-4</v>
      </c>
    </row>
    <row r="29755" spans="1:5" x14ac:dyDescent="0.3">
      <c r="A29755">
        <v>60510033</v>
      </c>
      <c r="B29755" t="s">
        <v>1670</v>
      </c>
      <c r="C29755" t="s">
        <v>8</v>
      </c>
      <c r="D29755" t="s">
        <v>2395</v>
      </c>
      <c r="E29755">
        <v>0</v>
      </c>
    </row>
    <row r="29756" spans="1:5" x14ac:dyDescent="0.3">
      <c r="A29756">
        <v>60510033</v>
      </c>
      <c r="B29756" t="s">
        <v>1670</v>
      </c>
      <c r="C29756" t="s">
        <v>8</v>
      </c>
      <c r="D29756" t="s">
        <v>2396</v>
      </c>
      <c r="E29756">
        <v>-4</v>
      </c>
    </row>
    <row r="29757" spans="1:5" x14ac:dyDescent="0.3">
      <c r="A29757">
        <v>60510033</v>
      </c>
      <c r="B29757" t="s">
        <v>1670</v>
      </c>
      <c r="C29757" t="s">
        <v>8</v>
      </c>
      <c r="D29757" t="s">
        <v>2397</v>
      </c>
      <c r="E29757">
        <v>0</v>
      </c>
    </row>
    <row r="29758" spans="1:5" x14ac:dyDescent="0.3">
      <c r="A29758">
        <v>60510033</v>
      </c>
      <c r="B29758" t="s">
        <v>1670</v>
      </c>
      <c r="C29758" t="s">
        <v>8</v>
      </c>
      <c r="D29758" t="s">
        <v>2398</v>
      </c>
      <c r="E29758">
        <v>-14</v>
      </c>
    </row>
    <row r="29759" spans="1:5" x14ac:dyDescent="0.3">
      <c r="A29759">
        <v>60510033</v>
      </c>
      <c r="B29759" t="s">
        <v>1670</v>
      </c>
      <c r="C29759" t="s">
        <v>8</v>
      </c>
      <c r="D29759" t="s">
        <v>2399</v>
      </c>
      <c r="E29759">
        <v>0</v>
      </c>
    </row>
    <row r="29760" spans="1:5" x14ac:dyDescent="0.3">
      <c r="A29760">
        <v>60510033</v>
      </c>
      <c r="B29760" t="s">
        <v>1670</v>
      </c>
      <c r="C29760" t="s">
        <v>8</v>
      </c>
      <c r="D29760" t="s">
        <v>2400</v>
      </c>
      <c r="E29760">
        <v>-3</v>
      </c>
    </row>
    <row r="29761" spans="1:5" x14ac:dyDescent="0.3">
      <c r="A29761">
        <v>60510033</v>
      </c>
      <c r="B29761" t="s">
        <v>1670</v>
      </c>
      <c r="C29761" t="s">
        <v>8</v>
      </c>
      <c r="D29761" t="s">
        <v>2401</v>
      </c>
      <c r="E29761">
        <v>-1</v>
      </c>
    </row>
    <row r="29762" spans="1:5" x14ac:dyDescent="0.3">
      <c r="A29762">
        <v>60510033</v>
      </c>
      <c r="B29762" t="s">
        <v>1670</v>
      </c>
      <c r="C29762" t="s">
        <v>8</v>
      </c>
      <c r="D29762" t="s">
        <v>2402</v>
      </c>
      <c r="E29762">
        <v>0</v>
      </c>
    </row>
    <row r="29763" spans="1:5" x14ac:dyDescent="0.3">
      <c r="A29763">
        <v>60510033</v>
      </c>
      <c r="B29763" t="s">
        <v>1670</v>
      </c>
      <c r="C29763" t="s">
        <v>8</v>
      </c>
      <c r="D29763" t="s">
        <v>2403</v>
      </c>
      <c r="E29763">
        <v>0</v>
      </c>
    </row>
    <row r="29764" spans="1:5" x14ac:dyDescent="0.3">
      <c r="A29764">
        <v>60510033</v>
      </c>
      <c r="B29764" t="s">
        <v>1670</v>
      </c>
      <c r="C29764" t="s">
        <v>8</v>
      </c>
      <c r="D29764" t="s">
        <v>2404</v>
      </c>
      <c r="E29764">
        <v>-3</v>
      </c>
    </row>
    <row r="29765" spans="1:5" x14ac:dyDescent="0.3">
      <c r="A29765">
        <v>60510033</v>
      </c>
      <c r="B29765" t="s">
        <v>1670</v>
      </c>
      <c r="C29765" t="s">
        <v>8</v>
      </c>
      <c r="D29765" t="s">
        <v>2405</v>
      </c>
      <c r="E29765">
        <v>0</v>
      </c>
    </row>
    <row r="29766" spans="1:5" x14ac:dyDescent="0.3">
      <c r="A29766">
        <v>60510033</v>
      </c>
      <c r="B29766" t="s">
        <v>1670</v>
      </c>
      <c r="C29766" t="s">
        <v>8</v>
      </c>
      <c r="D29766" t="s">
        <v>2406</v>
      </c>
      <c r="E29766">
        <v>0</v>
      </c>
    </row>
    <row r="29767" spans="1:5" x14ac:dyDescent="0.3">
      <c r="A29767">
        <v>60510033</v>
      </c>
      <c r="B29767" t="s">
        <v>1670</v>
      </c>
      <c r="C29767" t="s">
        <v>8</v>
      </c>
      <c r="D29767" t="s">
        <v>2407</v>
      </c>
      <c r="E29767">
        <v>-8</v>
      </c>
    </row>
    <row r="29768" spans="1:5" x14ac:dyDescent="0.3">
      <c r="A29768">
        <v>60510033</v>
      </c>
      <c r="B29768" t="s">
        <v>1670</v>
      </c>
      <c r="C29768" t="s">
        <v>8</v>
      </c>
      <c r="D29768" t="s">
        <v>2408</v>
      </c>
      <c r="E29768">
        <v>0</v>
      </c>
    </row>
    <row r="29769" spans="1:5" x14ac:dyDescent="0.3">
      <c r="A29769">
        <v>60510033</v>
      </c>
      <c r="B29769" t="s">
        <v>1670</v>
      </c>
      <c r="C29769" t="s">
        <v>8</v>
      </c>
      <c r="D29769" t="s">
        <v>2409</v>
      </c>
      <c r="E29769">
        <v>0</v>
      </c>
    </row>
    <row r="29770" spans="1:5" x14ac:dyDescent="0.3">
      <c r="A29770">
        <v>60510033</v>
      </c>
      <c r="B29770" t="s">
        <v>1670</v>
      </c>
      <c r="C29770" t="s">
        <v>8</v>
      </c>
      <c r="D29770" t="s">
        <v>2410</v>
      </c>
      <c r="E29770">
        <v>0</v>
      </c>
    </row>
    <row r="29771" spans="1:5" x14ac:dyDescent="0.3">
      <c r="A29771">
        <v>60510033</v>
      </c>
      <c r="B29771" t="s">
        <v>1670</v>
      </c>
      <c r="C29771" t="s">
        <v>8</v>
      </c>
      <c r="D29771" t="s">
        <v>2411</v>
      </c>
      <c r="E29771">
        <v>-8</v>
      </c>
    </row>
    <row r="29772" spans="1:5" x14ac:dyDescent="0.3">
      <c r="A29772">
        <v>60510033</v>
      </c>
      <c r="B29772" t="s">
        <v>1670</v>
      </c>
      <c r="C29772" t="s">
        <v>8</v>
      </c>
      <c r="D29772" t="s">
        <v>2412</v>
      </c>
      <c r="E29772">
        <v>-15</v>
      </c>
    </row>
    <row r="29773" spans="1:5" x14ac:dyDescent="0.3">
      <c r="A29773">
        <v>60510033</v>
      </c>
      <c r="B29773" t="s">
        <v>1670</v>
      </c>
      <c r="C29773" t="s">
        <v>8</v>
      </c>
      <c r="D29773" t="s">
        <v>2413</v>
      </c>
      <c r="E29773">
        <v>-1</v>
      </c>
    </row>
    <row r="29774" spans="1:5" x14ac:dyDescent="0.3">
      <c r="A29774">
        <v>65050076</v>
      </c>
      <c r="B29774" t="s">
        <v>1672</v>
      </c>
      <c r="C29774" t="s">
        <v>8</v>
      </c>
      <c r="D29774" t="s">
        <v>2378</v>
      </c>
      <c r="E29774">
        <v>0</v>
      </c>
    </row>
    <row r="29775" spans="1:5" x14ac:dyDescent="0.3">
      <c r="A29775">
        <v>65050076</v>
      </c>
      <c r="B29775" t="s">
        <v>1672</v>
      </c>
      <c r="C29775" t="s">
        <v>8</v>
      </c>
      <c r="D29775" t="s">
        <v>2379</v>
      </c>
      <c r="E29775">
        <v>0</v>
      </c>
    </row>
    <row r="29776" spans="1:5" x14ac:dyDescent="0.3">
      <c r="A29776">
        <v>65050076</v>
      </c>
      <c r="B29776" t="s">
        <v>1672</v>
      </c>
      <c r="C29776" t="s">
        <v>8</v>
      </c>
      <c r="D29776" t="s">
        <v>2380</v>
      </c>
      <c r="E29776">
        <v>0</v>
      </c>
    </row>
    <row r="29777" spans="1:5" x14ac:dyDescent="0.3">
      <c r="A29777">
        <v>65050076</v>
      </c>
      <c r="B29777" t="s">
        <v>1672</v>
      </c>
      <c r="C29777" t="s">
        <v>8</v>
      </c>
      <c r="D29777" t="s">
        <v>2381</v>
      </c>
      <c r="E29777">
        <v>0</v>
      </c>
    </row>
    <row r="29778" spans="1:5" x14ac:dyDescent="0.3">
      <c r="A29778">
        <v>65050076</v>
      </c>
      <c r="B29778" t="s">
        <v>1672</v>
      </c>
      <c r="C29778" t="s">
        <v>8</v>
      </c>
      <c r="D29778" t="s">
        <v>2382</v>
      </c>
      <c r="E29778">
        <v>0</v>
      </c>
    </row>
    <row r="29779" spans="1:5" x14ac:dyDescent="0.3">
      <c r="A29779">
        <v>65050076</v>
      </c>
      <c r="B29779" t="s">
        <v>1672</v>
      </c>
      <c r="C29779" t="s">
        <v>8</v>
      </c>
      <c r="D29779" t="s">
        <v>2383</v>
      </c>
      <c r="E29779">
        <v>0</v>
      </c>
    </row>
    <row r="29780" spans="1:5" x14ac:dyDescent="0.3">
      <c r="A29780">
        <v>65050076</v>
      </c>
      <c r="B29780" t="s">
        <v>1672</v>
      </c>
      <c r="C29780" t="s">
        <v>8</v>
      </c>
      <c r="D29780" t="s">
        <v>2384</v>
      </c>
      <c r="E29780">
        <v>0</v>
      </c>
    </row>
    <row r="29781" spans="1:5" x14ac:dyDescent="0.3">
      <c r="A29781">
        <v>65050076</v>
      </c>
      <c r="B29781" t="s">
        <v>1672</v>
      </c>
      <c r="C29781" t="s">
        <v>8</v>
      </c>
      <c r="D29781" t="s">
        <v>2385</v>
      </c>
      <c r="E29781">
        <v>-2</v>
      </c>
    </row>
    <row r="29782" spans="1:5" x14ac:dyDescent="0.3">
      <c r="A29782">
        <v>65050076</v>
      </c>
      <c r="B29782" t="s">
        <v>1672</v>
      </c>
      <c r="C29782" t="s">
        <v>8</v>
      </c>
      <c r="D29782" t="s">
        <v>2386</v>
      </c>
      <c r="E29782">
        <v>0</v>
      </c>
    </row>
    <row r="29783" spans="1:5" x14ac:dyDescent="0.3">
      <c r="A29783">
        <v>65050076</v>
      </c>
      <c r="B29783" t="s">
        <v>1672</v>
      </c>
      <c r="C29783" t="s">
        <v>8</v>
      </c>
      <c r="D29783" t="s">
        <v>2387</v>
      </c>
      <c r="E29783">
        <v>-4</v>
      </c>
    </row>
    <row r="29784" spans="1:5" x14ac:dyDescent="0.3">
      <c r="A29784">
        <v>65050076</v>
      </c>
      <c r="B29784" t="s">
        <v>1672</v>
      </c>
      <c r="C29784" t="s">
        <v>8</v>
      </c>
      <c r="D29784" t="s">
        <v>2388</v>
      </c>
      <c r="E29784">
        <v>0</v>
      </c>
    </row>
    <row r="29785" spans="1:5" x14ac:dyDescent="0.3">
      <c r="A29785">
        <v>65050076</v>
      </c>
      <c r="B29785" t="s">
        <v>1672</v>
      </c>
      <c r="C29785" t="s">
        <v>8</v>
      </c>
      <c r="D29785" t="s">
        <v>2389</v>
      </c>
      <c r="E29785">
        <v>0</v>
      </c>
    </row>
    <row r="29786" spans="1:5" x14ac:dyDescent="0.3">
      <c r="A29786">
        <v>65050076</v>
      </c>
      <c r="B29786" t="s">
        <v>1672</v>
      </c>
      <c r="C29786" t="s">
        <v>8</v>
      </c>
      <c r="D29786" t="s">
        <v>2390</v>
      </c>
      <c r="E29786">
        <v>0</v>
      </c>
    </row>
    <row r="29787" spans="1:5" x14ac:dyDescent="0.3">
      <c r="A29787">
        <v>65050076</v>
      </c>
      <c r="B29787" t="s">
        <v>1672</v>
      </c>
      <c r="C29787" t="s">
        <v>8</v>
      </c>
      <c r="D29787" t="s">
        <v>2391</v>
      </c>
      <c r="E29787">
        <v>0</v>
      </c>
    </row>
    <row r="29788" spans="1:5" x14ac:dyDescent="0.3">
      <c r="A29788">
        <v>65050076</v>
      </c>
      <c r="B29788" t="s">
        <v>1672</v>
      </c>
      <c r="C29788" t="s">
        <v>8</v>
      </c>
      <c r="D29788" t="s">
        <v>2392</v>
      </c>
      <c r="E29788">
        <v>0</v>
      </c>
    </row>
    <row r="29789" spans="1:5" x14ac:dyDescent="0.3">
      <c r="A29789">
        <v>65050076</v>
      </c>
      <c r="B29789" t="s">
        <v>1672</v>
      </c>
      <c r="C29789" t="s">
        <v>8</v>
      </c>
      <c r="D29789" t="s">
        <v>2393</v>
      </c>
      <c r="E29789">
        <v>0</v>
      </c>
    </row>
    <row r="29790" spans="1:5" x14ac:dyDescent="0.3">
      <c r="A29790">
        <v>65050076</v>
      </c>
      <c r="B29790" t="s">
        <v>1672</v>
      </c>
      <c r="C29790" t="s">
        <v>8</v>
      </c>
      <c r="D29790" t="s">
        <v>2394</v>
      </c>
      <c r="E29790">
        <v>0</v>
      </c>
    </row>
    <row r="29791" spans="1:5" x14ac:dyDescent="0.3">
      <c r="A29791">
        <v>65050076</v>
      </c>
      <c r="B29791" t="s">
        <v>1672</v>
      </c>
      <c r="C29791" t="s">
        <v>8</v>
      </c>
      <c r="D29791" t="s">
        <v>2395</v>
      </c>
      <c r="E29791">
        <v>0</v>
      </c>
    </row>
    <row r="29792" spans="1:5" x14ac:dyDescent="0.3">
      <c r="A29792">
        <v>65050076</v>
      </c>
      <c r="B29792" t="s">
        <v>1672</v>
      </c>
      <c r="C29792" t="s">
        <v>8</v>
      </c>
      <c r="D29792" t="s">
        <v>2396</v>
      </c>
      <c r="E29792">
        <v>0</v>
      </c>
    </row>
    <row r="29793" spans="1:5" x14ac:dyDescent="0.3">
      <c r="A29793">
        <v>65050076</v>
      </c>
      <c r="B29793" t="s">
        <v>1672</v>
      </c>
      <c r="C29793" t="s">
        <v>8</v>
      </c>
      <c r="D29793" t="s">
        <v>2397</v>
      </c>
      <c r="E29793">
        <v>0</v>
      </c>
    </row>
    <row r="29794" spans="1:5" x14ac:dyDescent="0.3">
      <c r="A29794">
        <v>65050076</v>
      </c>
      <c r="B29794" t="s">
        <v>1672</v>
      </c>
      <c r="C29794" t="s">
        <v>8</v>
      </c>
      <c r="D29794" t="s">
        <v>2398</v>
      </c>
      <c r="E29794">
        <v>0</v>
      </c>
    </row>
    <row r="29795" spans="1:5" x14ac:dyDescent="0.3">
      <c r="A29795">
        <v>65050076</v>
      </c>
      <c r="B29795" t="s">
        <v>1672</v>
      </c>
      <c r="C29795" t="s">
        <v>8</v>
      </c>
      <c r="D29795" t="s">
        <v>2399</v>
      </c>
      <c r="E29795">
        <v>-2</v>
      </c>
    </row>
    <row r="29796" spans="1:5" x14ac:dyDescent="0.3">
      <c r="A29796">
        <v>65050076</v>
      </c>
      <c r="B29796" t="s">
        <v>1672</v>
      </c>
      <c r="C29796" t="s">
        <v>8</v>
      </c>
      <c r="D29796" t="s">
        <v>2400</v>
      </c>
      <c r="E29796">
        <v>0</v>
      </c>
    </row>
    <row r="29797" spans="1:5" x14ac:dyDescent="0.3">
      <c r="A29797">
        <v>65050076</v>
      </c>
      <c r="B29797" t="s">
        <v>1672</v>
      </c>
      <c r="C29797" t="s">
        <v>8</v>
      </c>
      <c r="D29797" t="s">
        <v>2401</v>
      </c>
      <c r="E29797">
        <v>0</v>
      </c>
    </row>
    <row r="29798" spans="1:5" x14ac:dyDescent="0.3">
      <c r="A29798">
        <v>65050076</v>
      </c>
      <c r="B29798" t="s">
        <v>1672</v>
      </c>
      <c r="C29798" t="s">
        <v>8</v>
      </c>
      <c r="D29798" t="s">
        <v>2402</v>
      </c>
      <c r="E29798">
        <v>0</v>
      </c>
    </row>
    <row r="29799" spans="1:5" x14ac:dyDescent="0.3">
      <c r="A29799">
        <v>65050076</v>
      </c>
      <c r="B29799" t="s">
        <v>1672</v>
      </c>
      <c r="C29799" t="s">
        <v>8</v>
      </c>
      <c r="D29799" t="s">
        <v>2403</v>
      </c>
      <c r="E29799">
        <v>0</v>
      </c>
    </row>
    <row r="29800" spans="1:5" x14ac:dyDescent="0.3">
      <c r="A29800">
        <v>65050076</v>
      </c>
      <c r="B29800" t="s">
        <v>1672</v>
      </c>
      <c r="C29800" t="s">
        <v>8</v>
      </c>
      <c r="D29800" t="s">
        <v>2404</v>
      </c>
      <c r="E29800">
        <v>0</v>
      </c>
    </row>
    <row r="29801" spans="1:5" x14ac:dyDescent="0.3">
      <c r="A29801">
        <v>65050076</v>
      </c>
      <c r="B29801" t="s">
        <v>1672</v>
      </c>
      <c r="C29801" t="s">
        <v>8</v>
      </c>
      <c r="D29801" t="s">
        <v>2405</v>
      </c>
      <c r="E29801">
        <v>0</v>
      </c>
    </row>
    <row r="29802" spans="1:5" x14ac:dyDescent="0.3">
      <c r="A29802">
        <v>65050076</v>
      </c>
      <c r="B29802" t="s">
        <v>1672</v>
      </c>
      <c r="C29802" t="s">
        <v>8</v>
      </c>
      <c r="D29802" t="s">
        <v>2406</v>
      </c>
      <c r="E29802">
        <v>-2</v>
      </c>
    </row>
    <row r="29803" spans="1:5" x14ac:dyDescent="0.3">
      <c r="A29803">
        <v>65050076</v>
      </c>
      <c r="B29803" t="s">
        <v>1672</v>
      </c>
      <c r="C29803" t="s">
        <v>8</v>
      </c>
      <c r="D29803" t="s">
        <v>2407</v>
      </c>
      <c r="E29803">
        <v>0</v>
      </c>
    </row>
    <row r="29804" spans="1:5" x14ac:dyDescent="0.3">
      <c r="A29804">
        <v>65050076</v>
      </c>
      <c r="B29804" t="s">
        <v>1672</v>
      </c>
      <c r="C29804" t="s">
        <v>8</v>
      </c>
      <c r="D29804" t="s">
        <v>2408</v>
      </c>
      <c r="E29804">
        <v>0</v>
      </c>
    </row>
    <row r="29805" spans="1:5" x14ac:dyDescent="0.3">
      <c r="A29805">
        <v>65050076</v>
      </c>
      <c r="B29805" t="s">
        <v>1672</v>
      </c>
      <c r="C29805" t="s">
        <v>8</v>
      </c>
      <c r="D29805" t="s">
        <v>2409</v>
      </c>
      <c r="E29805">
        <v>0</v>
      </c>
    </row>
    <row r="29806" spans="1:5" x14ac:dyDescent="0.3">
      <c r="A29806">
        <v>65050076</v>
      </c>
      <c r="B29806" t="s">
        <v>1672</v>
      </c>
      <c r="C29806" t="s">
        <v>8</v>
      </c>
      <c r="D29806" t="s">
        <v>2410</v>
      </c>
      <c r="E29806">
        <v>0</v>
      </c>
    </row>
    <row r="29807" spans="1:5" x14ac:dyDescent="0.3">
      <c r="A29807">
        <v>65050076</v>
      </c>
      <c r="B29807" t="s">
        <v>1672</v>
      </c>
      <c r="C29807" t="s">
        <v>8</v>
      </c>
      <c r="D29807" t="s">
        <v>2411</v>
      </c>
      <c r="E29807">
        <v>0</v>
      </c>
    </row>
    <row r="29808" spans="1:5" x14ac:dyDescent="0.3">
      <c r="A29808">
        <v>65050076</v>
      </c>
      <c r="B29808" t="s">
        <v>1672</v>
      </c>
      <c r="C29808" t="s">
        <v>8</v>
      </c>
      <c r="D29808" t="s">
        <v>2412</v>
      </c>
      <c r="E29808">
        <v>0</v>
      </c>
    </row>
    <row r="29809" spans="1:5" x14ac:dyDescent="0.3">
      <c r="A29809">
        <v>65050076</v>
      </c>
      <c r="B29809" t="s">
        <v>1672</v>
      </c>
      <c r="C29809" t="s">
        <v>8</v>
      </c>
      <c r="D29809" t="s">
        <v>2413</v>
      </c>
      <c r="E29809">
        <v>0</v>
      </c>
    </row>
    <row r="29810" spans="1:5" x14ac:dyDescent="0.3">
      <c r="A29810">
        <v>75020116</v>
      </c>
      <c r="B29810" t="s">
        <v>1674</v>
      </c>
      <c r="C29810" t="s">
        <v>8</v>
      </c>
      <c r="D29810" t="s">
        <v>2378</v>
      </c>
      <c r="E29810">
        <v>-1</v>
      </c>
    </row>
    <row r="29811" spans="1:5" x14ac:dyDescent="0.3">
      <c r="A29811">
        <v>75020116</v>
      </c>
      <c r="B29811" t="s">
        <v>1674</v>
      </c>
      <c r="C29811" t="s">
        <v>8</v>
      </c>
      <c r="D29811" t="s">
        <v>2379</v>
      </c>
      <c r="E29811">
        <v>-4</v>
      </c>
    </row>
    <row r="29812" spans="1:5" x14ac:dyDescent="0.3">
      <c r="A29812">
        <v>75020116</v>
      </c>
      <c r="B29812" t="s">
        <v>1674</v>
      </c>
      <c r="C29812" t="s">
        <v>8</v>
      </c>
      <c r="D29812" t="s">
        <v>2380</v>
      </c>
      <c r="E29812">
        <v>0</v>
      </c>
    </row>
    <row r="29813" spans="1:5" x14ac:dyDescent="0.3">
      <c r="A29813">
        <v>75020116</v>
      </c>
      <c r="B29813" t="s">
        <v>1674</v>
      </c>
      <c r="C29813" t="s">
        <v>8</v>
      </c>
      <c r="D29813" t="s">
        <v>2381</v>
      </c>
      <c r="E29813">
        <v>-2</v>
      </c>
    </row>
    <row r="29814" spans="1:5" x14ac:dyDescent="0.3">
      <c r="A29814">
        <v>75020116</v>
      </c>
      <c r="B29814" t="s">
        <v>1674</v>
      </c>
      <c r="C29814" t="s">
        <v>8</v>
      </c>
      <c r="D29814" t="s">
        <v>2382</v>
      </c>
      <c r="E29814">
        <v>-8</v>
      </c>
    </row>
    <row r="29815" spans="1:5" x14ac:dyDescent="0.3">
      <c r="A29815">
        <v>75020116</v>
      </c>
      <c r="B29815" t="s">
        <v>1674</v>
      </c>
      <c r="C29815" t="s">
        <v>8</v>
      </c>
      <c r="D29815" t="s">
        <v>2383</v>
      </c>
      <c r="E29815">
        <v>0</v>
      </c>
    </row>
    <row r="29816" spans="1:5" x14ac:dyDescent="0.3">
      <c r="A29816">
        <v>75020116</v>
      </c>
      <c r="B29816" t="s">
        <v>1674</v>
      </c>
      <c r="C29816" t="s">
        <v>8</v>
      </c>
      <c r="D29816" t="s">
        <v>2384</v>
      </c>
      <c r="E29816">
        <v>0</v>
      </c>
    </row>
    <row r="29817" spans="1:5" x14ac:dyDescent="0.3">
      <c r="A29817">
        <v>75020116</v>
      </c>
      <c r="B29817" t="s">
        <v>1674</v>
      </c>
      <c r="C29817" t="s">
        <v>8</v>
      </c>
      <c r="D29817" t="s">
        <v>2385</v>
      </c>
      <c r="E29817">
        <v>0</v>
      </c>
    </row>
    <row r="29818" spans="1:5" x14ac:dyDescent="0.3">
      <c r="A29818">
        <v>75020116</v>
      </c>
      <c r="B29818" t="s">
        <v>1674</v>
      </c>
      <c r="C29818" t="s">
        <v>8</v>
      </c>
      <c r="D29818" t="s">
        <v>2386</v>
      </c>
      <c r="E29818">
        <v>-5</v>
      </c>
    </row>
    <row r="29819" spans="1:5" x14ac:dyDescent="0.3">
      <c r="A29819">
        <v>75020116</v>
      </c>
      <c r="B29819" t="s">
        <v>1674</v>
      </c>
      <c r="C29819" t="s">
        <v>8</v>
      </c>
      <c r="D29819" t="s">
        <v>2387</v>
      </c>
      <c r="E29819">
        <v>0</v>
      </c>
    </row>
    <row r="29820" spans="1:5" x14ac:dyDescent="0.3">
      <c r="A29820">
        <v>75020116</v>
      </c>
      <c r="B29820" t="s">
        <v>1674</v>
      </c>
      <c r="C29820" t="s">
        <v>8</v>
      </c>
      <c r="D29820" t="s">
        <v>2388</v>
      </c>
      <c r="E29820">
        <v>0</v>
      </c>
    </row>
    <row r="29821" spans="1:5" x14ac:dyDescent="0.3">
      <c r="A29821">
        <v>75020116</v>
      </c>
      <c r="B29821" t="s">
        <v>1674</v>
      </c>
      <c r="C29821" t="s">
        <v>8</v>
      </c>
      <c r="D29821" t="s">
        <v>2389</v>
      </c>
      <c r="E29821">
        <v>0</v>
      </c>
    </row>
    <row r="29822" spans="1:5" x14ac:dyDescent="0.3">
      <c r="A29822">
        <v>75020116</v>
      </c>
      <c r="B29822" t="s">
        <v>1674</v>
      </c>
      <c r="C29822" t="s">
        <v>8</v>
      </c>
      <c r="D29822" t="s">
        <v>2390</v>
      </c>
      <c r="E29822">
        <v>-2</v>
      </c>
    </row>
    <row r="29823" spans="1:5" x14ac:dyDescent="0.3">
      <c r="A29823">
        <v>75020116</v>
      </c>
      <c r="B29823" t="s">
        <v>1674</v>
      </c>
      <c r="C29823" t="s">
        <v>8</v>
      </c>
      <c r="D29823" t="s">
        <v>2391</v>
      </c>
      <c r="E29823">
        <v>-6</v>
      </c>
    </row>
    <row r="29824" spans="1:5" x14ac:dyDescent="0.3">
      <c r="A29824">
        <v>75020116</v>
      </c>
      <c r="B29824" t="s">
        <v>1674</v>
      </c>
      <c r="C29824" t="s">
        <v>8</v>
      </c>
      <c r="D29824" t="s">
        <v>2392</v>
      </c>
      <c r="E29824">
        <v>-2</v>
      </c>
    </row>
    <row r="29825" spans="1:5" x14ac:dyDescent="0.3">
      <c r="A29825">
        <v>75020116</v>
      </c>
      <c r="B29825" t="s">
        <v>1674</v>
      </c>
      <c r="C29825" t="s">
        <v>8</v>
      </c>
      <c r="D29825" t="s">
        <v>2393</v>
      </c>
      <c r="E29825">
        <v>0</v>
      </c>
    </row>
    <row r="29826" spans="1:5" x14ac:dyDescent="0.3">
      <c r="A29826">
        <v>75020116</v>
      </c>
      <c r="B29826" t="s">
        <v>1674</v>
      </c>
      <c r="C29826" t="s">
        <v>8</v>
      </c>
      <c r="D29826" t="s">
        <v>2394</v>
      </c>
      <c r="E29826">
        <v>-12</v>
      </c>
    </row>
    <row r="29827" spans="1:5" x14ac:dyDescent="0.3">
      <c r="A29827">
        <v>75020116</v>
      </c>
      <c r="B29827" t="s">
        <v>1674</v>
      </c>
      <c r="C29827" t="s">
        <v>8</v>
      </c>
      <c r="D29827" t="s">
        <v>2395</v>
      </c>
      <c r="E29827">
        <v>0</v>
      </c>
    </row>
    <row r="29828" spans="1:5" x14ac:dyDescent="0.3">
      <c r="A29828">
        <v>75020116</v>
      </c>
      <c r="B29828" t="s">
        <v>1674</v>
      </c>
      <c r="C29828" t="s">
        <v>8</v>
      </c>
      <c r="D29828" t="s">
        <v>2396</v>
      </c>
      <c r="E29828">
        <v>0</v>
      </c>
    </row>
    <row r="29829" spans="1:5" x14ac:dyDescent="0.3">
      <c r="A29829">
        <v>75020116</v>
      </c>
      <c r="B29829" t="s">
        <v>1674</v>
      </c>
      <c r="C29829" t="s">
        <v>8</v>
      </c>
      <c r="D29829" t="s">
        <v>2397</v>
      </c>
      <c r="E29829">
        <v>-4</v>
      </c>
    </row>
    <row r="29830" spans="1:5" x14ac:dyDescent="0.3">
      <c r="A29830">
        <v>75020116</v>
      </c>
      <c r="B29830" t="s">
        <v>1674</v>
      </c>
      <c r="C29830" t="s">
        <v>8</v>
      </c>
      <c r="D29830" t="s">
        <v>2398</v>
      </c>
      <c r="E29830">
        <v>0</v>
      </c>
    </row>
    <row r="29831" spans="1:5" x14ac:dyDescent="0.3">
      <c r="A29831">
        <v>75020116</v>
      </c>
      <c r="B29831" t="s">
        <v>1674</v>
      </c>
      <c r="C29831" t="s">
        <v>8</v>
      </c>
      <c r="D29831" t="s">
        <v>2399</v>
      </c>
      <c r="E29831">
        <v>0</v>
      </c>
    </row>
    <row r="29832" spans="1:5" x14ac:dyDescent="0.3">
      <c r="A29832">
        <v>75020116</v>
      </c>
      <c r="B29832" t="s">
        <v>1674</v>
      </c>
      <c r="C29832" t="s">
        <v>8</v>
      </c>
      <c r="D29832" t="s">
        <v>2400</v>
      </c>
      <c r="E29832">
        <v>0</v>
      </c>
    </row>
    <row r="29833" spans="1:5" x14ac:dyDescent="0.3">
      <c r="A29833">
        <v>75020116</v>
      </c>
      <c r="B29833" t="s">
        <v>1674</v>
      </c>
      <c r="C29833" t="s">
        <v>8</v>
      </c>
      <c r="D29833" t="s">
        <v>2401</v>
      </c>
      <c r="E29833">
        <v>-8</v>
      </c>
    </row>
    <row r="29834" spans="1:5" x14ac:dyDescent="0.3">
      <c r="A29834">
        <v>75020116</v>
      </c>
      <c r="B29834" t="s">
        <v>1674</v>
      </c>
      <c r="C29834" t="s">
        <v>8</v>
      </c>
      <c r="D29834" t="s">
        <v>2402</v>
      </c>
      <c r="E29834">
        <v>-2</v>
      </c>
    </row>
    <row r="29835" spans="1:5" x14ac:dyDescent="0.3">
      <c r="A29835">
        <v>75020116</v>
      </c>
      <c r="B29835" t="s">
        <v>1674</v>
      </c>
      <c r="C29835" t="s">
        <v>8</v>
      </c>
      <c r="D29835" t="s">
        <v>2403</v>
      </c>
      <c r="E29835">
        <v>0</v>
      </c>
    </row>
    <row r="29836" spans="1:5" x14ac:dyDescent="0.3">
      <c r="A29836">
        <v>75020116</v>
      </c>
      <c r="B29836" t="s">
        <v>1674</v>
      </c>
      <c r="C29836" t="s">
        <v>8</v>
      </c>
      <c r="D29836" t="s">
        <v>2404</v>
      </c>
      <c r="E29836">
        <v>0</v>
      </c>
    </row>
    <row r="29837" spans="1:5" x14ac:dyDescent="0.3">
      <c r="A29837">
        <v>75020116</v>
      </c>
      <c r="B29837" t="s">
        <v>1674</v>
      </c>
      <c r="C29837" t="s">
        <v>8</v>
      </c>
      <c r="D29837" t="s">
        <v>2405</v>
      </c>
      <c r="E29837">
        <v>-16</v>
      </c>
    </row>
    <row r="29838" spans="1:5" x14ac:dyDescent="0.3">
      <c r="A29838">
        <v>75020116</v>
      </c>
      <c r="B29838" t="s">
        <v>1674</v>
      </c>
      <c r="C29838" t="s">
        <v>8</v>
      </c>
      <c r="D29838" t="s">
        <v>2406</v>
      </c>
      <c r="E29838">
        <v>0</v>
      </c>
    </row>
    <row r="29839" spans="1:5" x14ac:dyDescent="0.3">
      <c r="A29839">
        <v>75020116</v>
      </c>
      <c r="B29839" t="s">
        <v>1674</v>
      </c>
      <c r="C29839" t="s">
        <v>8</v>
      </c>
      <c r="D29839" t="s">
        <v>2407</v>
      </c>
      <c r="E29839">
        <v>0</v>
      </c>
    </row>
    <row r="29840" spans="1:5" x14ac:dyDescent="0.3">
      <c r="A29840">
        <v>75020116</v>
      </c>
      <c r="B29840" t="s">
        <v>1674</v>
      </c>
      <c r="C29840" t="s">
        <v>8</v>
      </c>
      <c r="D29840" t="s">
        <v>2408</v>
      </c>
      <c r="E29840">
        <v>0</v>
      </c>
    </row>
    <row r="29841" spans="1:5" x14ac:dyDescent="0.3">
      <c r="A29841">
        <v>75020116</v>
      </c>
      <c r="B29841" t="s">
        <v>1674</v>
      </c>
      <c r="C29841" t="s">
        <v>8</v>
      </c>
      <c r="D29841" t="s">
        <v>2409</v>
      </c>
      <c r="E29841">
        <v>0</v>
      </c>
    </row>
    <row r="29842" spans="1:5" x14ac:dyDescent="0.3">
      <c r="A29842">
        <v>75020116</v>
      </c>
      <c r="B29842" t="s">
        <v>1674</v>
      </c>
      <c r="C29842" t="s">
        <v>8</v>
      </c>
      <c r="D29842" t="s">
        <v>2410</v>
      </c>
      <c r="E29842">
        <v>0</v>
      </c>
    </row>
    <row r="29843" spans="1:5" x14ac:dyDescent="0.3">
      <c r="A29843">
        <v>75020116</v>
      </c>
      <c r="B29843" t="s">
        <v>1674</v>
      </c>
      <c r="C29843" t="s">
        <v>8</v>
      </c>
      <c r="D29843" t="s">
        <v>2411</v>
      </c>
      <c r="E29843">
        <v>-6</v>
      </c>
    </row>
    <row r="29844" spans="1:5" x14ac:dyDescent="0.3">
      <c r="A29844">
        <v>75020116</v>
      </c>
      <c r="B29844" t="s">
        <v>1674</v>
      </c>
      <c r="C29844" t="s">
        <v>8</v>
      </c>
      <c r="D29844" t="s">
        <v>2412</v>
      </c>
      <c r="E29844">
        <v>-14</v>
      </c>
    </row>
    <row r="29845" spans="1:5" x14ac:dyDescent="0.3">
      <c r="A29845">
        <v>75020116</v>
      </c>
      <c r="B29845" t="s">
        <v>1674</v>
      </c>
      <c r="C29845" t="s">
        <v>8</v>
      </c>
      <c r="D29845" t="s">
        <v>2413</v>
      </c>
      <c r="E29845">
        <v>3</v>
      </c>
    </row>
    <row r="29846" spans="1:5" x14ac:dyDescent="0.3">
      <c r="A29846">
        <v>50070022</v>
      </c>
      <c r="B29846" t="s">
        <v>1676</v>
      </c>
      <c r="C29846" t="s">
        <v>130</v>
      </c>
      <c r="D29846" t="s">
        <v>2378</v>
      </c>
      <c r="E29846">
        <v>0</v>
      </c>
    </row>
    <row r="29847" spans="1:5" x14ac:dyDescent="0.3">
      <c r="A29847">
        <v>50070022</v>
      </c>
      <c r="B29847" t="s">
        <v>1676</v>
      </c>
      <c r="C29847" t="s">
        <v>130</v>
      </c>
      <c r="D29847" t="s">
        <v>2379</v>
      </c>
      <c r="E29847">
        <v>0</v>
      </c>
    </row>
    <row r="29848" spans="1:5" x14ac:dyDescent="0.3">
      <c r="A29848">
        <v>50070022</v>
      </c>
      <c r="B29848" t="s">
        <v>1676</v>
      </c>
      <c r="C29848" t="s">
        <v>130</v>
      </c>
      <c r="D29848" t="s">
        <v>2380</v>
      </c>
      <c r="E29848">
        <v>0</v>
      </c>
    </row>
    <row r="29849" spans="1:5" x14ac:dyDescent="0.3">
      <c r="A29849">
        <v>50070022</v>
      </c>
      <c r="B29849" t="s">
        <v>1676</v>
      </c>
      <c r="C29849" t="s">
        <v>130</v>
      </c>
      <c r="D29849" t="s">
        <v>2381</v>
      </c>
      <c r="E29849">
        <v>0</v>
      </c>
    </row>
    <row r="29850" spans="1:5" x14ac:dyDescent="0.3">
      <c r="A29850">
        <v>50070022</v>
      </c>
      <c r="B29850" t="s">
        <v>1676</v>
      </c>
      <c r="C29850" t="s">
        <v>130</v>
      </c>
      <c r="D29850" t="s">
        <v>2382</v>
      </c>
      <c r="E29850">
        <v>-30</v>
      </c>
    </row>
    <row r="29851" spans="1:5" x14ac:dyDescent="0.3">
      <c r="A29851">
        <v>50070022</v>
      </c>
      <c r="B29851" t="s">
        <v>1676</v>
      </c>
      <c r="C29851" t="s">
        <v>130</v>
      </c>
      <c r="D29851" t="s">
        <v>2383</v>
      </c>
      <c r="E29851">
        <v>-50</v>
      </c>
    </row>
    <row r="29852" spans="1:5" x14ac:dyDescent="0.3">
      <c r="A29852">
        <v>50070022</v>
      </c>
      <c r="B29852" t="s">
        <v>1676</v>
      </c>
      <c r="C29852" t="s">
        <v>130</v>
      </c>
      <c r="D29852" t="s">
        <v>2384</v>
      </c>
      <c r="E29852">
        <v>0</v>
      </c>
    </row>
    <row r="29853" spans="1:5" x14ac:dyDescent="0.3">
      <c r="A29853">
        <v>50070022</v>
      </c>
      <c r="B29853" t="s">
        <v>1676</v>
      </c>
      <c r="C29853" t="s">
        <v>130</v>
      </c>
      <c r="D29853" t="s">
        <v>2385</v>
      </c>
      <c r="E29853">
        <v>0</v>
      </c>
    </row>
    <row r="29854" spans="1:5" x14ac:dyDescent="0.3">
      <c r="A29854">
        <v>50070022</v>
      </c>
      <c r="B29854" t="s">
        <v>1676</v>
      </c>
      <c r="C29854" t="s">
        <v>130</v>
      </c>
      <c r="D29854" t="s">
        <v>2386</v>
      </c>
      <c r="E29854">
        <v>0</v>
      </c>
    </row>
    <row r="29855" spans="1:5" x14ac:dyDescent="0.3">
      <c r="A29855">
        <v>50070022</v>
      </c>
      <c r="B29855" t="s">
        <v>1676</v>
      </c>
      <c r="C29855" t="s">
        <v>130</v>
      </c>
      <c r="D29855" t="s">
        <v>2387</v>
      </c>
      <c r="E29855">
        <v>0</v>
      </c>
    </row>
    <row r="29856" spans="1:5" x14ac:dyDescent="0.3">
      <c r="A29856">
        <v>50070022</v>
      </c>
      <c r="B29856" t="s">
        <v>1676</v>
      </c>
      <c r="C29856" t="s">
        <v>130</v>
      </c>
      <c r="D29856" t="s">
        <v>2388</v>
      </c>
      <c r="E29856">
        <v>0</v>
      </c>
    </row>
    <row r="29857" spans="1:5" x14ac:dyDescent="0.3">
      <c r="A29857">
        <v>50070022</v>
      </c>
      <c r="B29857" t="s">
        <v>1676</v>
      </c>
      <c r="C29857" t="s">
        <v>130</v>
      </c>
      <c r="D29857" t="s">
        <v>2389</v>
      </c>
      <c r="E29857">
        <v>0</v>
      </c>
    </row>
    <row r="29858" spans="1:5" x14ac:dyDescent="0.3">
      <c r="A29858">
        <v>50070022</v>
      </c>
      <c r="B29858" t="s">
        <v>1676</v>
      </c>
      <c r="C29858" t="s">
        <v>130</v>
      </c>
      <c r="D29858" t="s">
        <v>2390</v>
      </c>
      <c r="E29858">
        <v>-105</v>
      </c>
    </row>
    <row r="29859" spans="1:5" x14ac:dyDescent="0.3">
      <c r="A29859">
        <v>50070022</v>
      </c>
      <c r="B29859" t="s">
        <v>1676</v>
      </c>
      <c r="C29859" t="s">
        <v>130</v>
      </c>
      <c r="D29859" t="s">
        <v>2391</v>
      </c>
      <c r="E29859">
        <v>-15</v>
      </c>
    </row>
    <row r="29860" spans="1:5" x14ac:dyDescent="0.3">
      <c r="A29860">
        <v>50070022</v>
      </c>
      <c r="B29860" t="s">
        <v>1676</v>
      </c>
      <c r="C29860" t="s">
        <v>130</v>
      </c>
      <c r="D29860" t="s">
        <v>2392</v>
      </c>
      <c r="E29860">
        <v>0</v>
      </c>
    </row>
    <row r="29861" spans="1:5" x14ac:dyDescent="0.3">
      <c r="A29861">
        <v>50070022</v>
      </c>
      <c r="B29861" t="s">
        <v>1676</v>
      </c>
      <c r="C29861" t="s">
        <v>130</v>
      </c>
      <c r="D29861" t="s">
        <v>2393</v>
      </c>
      <c r="E29861">
        <v>0</v>
      </c>
    </row>
    <row r="29862" spans="1:5" x14ac:dyDescent="0.3">
      <c r="A29862">
        <v>50070022</v>
      </c>
      <c r="B29862" t="s">
        <v>1676</v>
      </c>
      <c r="C29862" t="s">
        <v>130</v>
      </c>
      <c r="D29862" t="s">
        <v>2394</v>
      </c>
      <c r="E29862">
        <v>0</v>
      </c>
    </row>
    <row r="29863" spans="1:5" x14ac:dyDescent="0.3">
      <c r="A29863">
        <v>50070022</v>
      </c>
      <c r="B29863" t="s">
        <v>1676</v>
      </c>
      <c r="C29863" t="s">
        <v>130</v>
      </c>
      <c r="D29863" t="s">
        <v>2395</v>
      </c>
      <c r="E29863">
        <v>0</v>
      </c>
    </row>
    <row r="29864" spans="1:5" x14ac:dyDescent="0.3">
      <c r="A29864">
        <v>50070022</v>
      </c>
      <c r="B29864" t="s">
        <v>1676</v>
      </c>
      <c r="C29864" t="s">
        <v>130</v>
      </c>
      <c r="D29864" t="s">
        <v>2396</v>
      </c>
      <c r="E29864">
        <v>0</v>
      </c>
    </row>
    <row r="29865" spans="1:5" x14ac:dyDescent="0.3">
      <c r="A29865">
        <v>50070022</v>
      </c>
      <c r="B29865" t="s">
        <v>1676</v>
      </c>
      <c r="C29865" t="s">
        <v>130</v>
      </c>
      <c r="D29865" t="s">
        <v>2397</v>
      </c>
      <c r="E29865">
        <v>0</v>
      </c>
    </row>
    <row r="29866" spans="1:5" x14ac:dyDescent="0.3">
      <c r="A29866">
        <v>50070022</v>
      </c>
      <c r="B29866" t="s">
        <v>1676</v>
      </c>
      <c r="C29866" t="s">
        <v>130</v>
      </c>
      <c r="D29866" t="s">
        <v>2398</v>
      </c>
      <c r="E29866">
        <v>0</v>
      </c>
    </row>
    <row r="29867" spans="1:5" x14ac:dyDescent="0.3">
      <c r="A29867">
        <v>50070022</v>
      </c>
      <c r="B29867" t="s">
        <v>1676</v>
      </c>
      <c r="C29867" t="s">
        <v>130</v>
      </c>
      <c r="D29867" t="s">
        <v>2399</v>
      </c>
      <c r="E29867">
        <v>0</v>
      </c>
    </row>
    <row r="29868" spans="1:5" x14ac:dyDescent="0.3">
      <c r="A29868">
        <v>50070022</v>
      </c>
      <c r="B29868" t="s">
        <v>1676</v>
      </c>
      <c r="C29868" t="s">
        <v>130</v>
      </c>
      <c r="D29868" t="s">
        <v>2400</v>
      </c>
      <c r="E29868">
        <v>0</v>
      </c>
    </row>
    <row r="29869" spans="1:5" x14ac:dyDescent="0.3">
      <c r="A29869">
        <v>50070022</v>
      </c>
      <c r="B29869" t="s">
        <v>1676</v>
      </c>
      <c r="C29869" t="s">
        <v>130</v>
      </c>
      <c r="D29869" t="s">
        <v>2401</v>
      </c>
      <c r="E29869">
        <v>0</v>
      </c>
    </row>
    <row r="29870" spans="1:5" x14ac:dyDescent="0.3">
      <c r="A29870">
        <v>50070022</v>
      </c>
      <c r="B29870" t="s">
        <v>1676</v>
      </c>
      <c r="C29870" t="s">
        <v>130</v>
      </c>
      <c r="D29870" t="s">
        <v>2402</v>
      </c>
      <c r="E29870">
        <v>-20</v>
      </c>
    </row>
    <row r="29871" spans="1:5" x14ac:dyDescent="0.3">
      <c r="A29871">
        <v>50070022</v>
      </c>
      <c r="B29871" t="s">
        <v>1676</v>
      </c>
      <c r="C29871" t="s">
        <v>130</v>
      </c>
      <c r="D29871" t="s">
        <v>2403</v>
      </c>
      <c r="E29871">
        <v>0</v>
      </c>
    </row>
    <row r="29872" spans="1:5" x14ac:dyDescent="0.3">
      <c r="A29872">
        <v>50070022</v>
      </c>
      <c r="B29872" t="s">
        <v>1676</v>
      </c>
      <c r="C29872" t="s">
        <v>130</v>
      </c>
      <c r="D29872" t="s">
        <v>2404</v>
      </c>
      <c r="E29872">
        <v>-70</v>
      </c>
    </row>
    <row r="29873" spans="1:5" x14ac:dyDescent="0.3">
      <c r="A29873">
        <v>50070022</v>
      </c>
      <c r="B29873" t="s">
        <v>1676</v>
      </c>
      <c r="C29873" t="s">
        <v>130</v>
      </c>
      <c r="D29873" t="s">
        <v>2405</v>
      </c>
      <c r="E29873">
        <v>0</v>
      </c>
    </row>
    <row r="29874" spans="1:5" x14ac:dyDescent="0.3">
      <c r="A29874">
        <v>50070022</v>
      </c>
      <c r="B29874" t="s">
        <v>1676</v>
      </c>
      <c r="C29874" t="s">
        <v>130</v>
      </c>
      <c r="D29874" t="s">
        <v>2406</v>
      </c>
      <c r="E29874">
        <v>0</v>
      </c>
    </row>
    <row r="29875" spans="1:5" x14ac:dyDescent="0.3">
      <c r="A29875">
        <v>50070022</v>
      </c>
      <c r="B29875" t="s">
        <v>1676</v>
      </c>
      <c r="C29875" t="s">
        <v>130</v>
      </c>
      <c r="D29875" t="s">
        <v>2407</v>
      </c>
      <c r="E29875">
        <v>-100</v>
      </c>
    </row>
    <row r="29876" spans="1:5" x14ac:dyDescent="0.3">
      <c r="A29876">
        <v>50070022</v>
      </c>
      <c r="B29876" t="s">
        <v>1676</v>
      </c>
      <c r="C29876" t="s">
        <v>130</v>
      </c>
      <c r="D29876" t="s">
        <v>2408</v>
      </c>
      <c r="E29876">
        <v>0</v>
      </c>
    </row>
    <row r="29877" spans="1:5" x14ac:dyDescent="0.3">
      <c r="A29877">
        <v>50070022</v>
      </c>
      <c r="B29877" t="s">
        <v>1676</v>
      </c>
      <c r="C29877" t="s">
        <v>130</v>
      </c>
      <c r="D29877" t="s">
        <v>2409</v>
      </c>
      <c r="E29877">
        <v>0</v>
      </c>
    </row>
    <row r="29878" spans="1:5" x14ac:dyDescent="0.3">
      <c r="A29878">
        <v>50070022</v>
      </c>
      <c r="B29878" t="s">
        <v>1676</v>
      </c>
      <c r="C29878" t="s">
        <v>130</v>
      </c>
      <c r="D29878" t="s">
        <v>2410</v>
      </c>
      <c r="E29878">
        <v>0</v>
      </c>
    </row>
    <row r="29879" spans="1:5" x14ac:dyDescent="0.3">
      <c r="A29879">
        <v>50070022</v>
      </c>
      <c r="B29879" t="s">
        <v>1676</v>
      </c>
      <c r="C29879" t="s">
        <v>130</v>
      </c>
      <c r="D29879" t="s">
        <v>2411</v>
      </c>
      <c r="E29879">
        <v>-30</v>
      </c>
    </row>
    <row r="29880" spans="1:5" x14ac:dyDescent="0.3">
      <c r="A29880">
        <v>50070022</v>
      </c>
      <c r="B29880" t="s">
        <v>1676</v>
      </c>
      <c r="C29880" t="s">
        <v>130</v>
      </c>
      <c r="D29880" t="s">
        <v>2412</v>
      </c>
      <c r="E29880">
        <v>0</v>
      </c>
    </row>
    <row r="29881" spans="1:5" x14ac:dyDescent="0.3">
      <c r="A29881">
        <v>50070022</v>
      </c>
      <c r="B29881" t="s">
        <v>1676</v>
      </c>
      <c r="C29881" t="s">
        <v>130</v>
      </c>
      <c r="D29881" t="s">
        <v>2413</v>
      </c>
      <c r="E29881">
        <v>0</v>
      </c>
    </row>
    <row r="29882" spans="1:5" x14ac:dyDescent="0.3">
      <c r="A29882">
        <v>84100976</v>
      </c>
      <c r="B29882" t="s">
        <v>1678</v>
      </c>
      <c r="C29882" t="s">
        <v>8</v>
      </c>
      <c r="D29882" t="s">
        <v>2378</v>
      </c>
      <c r="E29882">
        <v>0</v>
      </c>
    </row>
    <row r="29883" spans="1:5" x14ac:dyDescent="0.3">
      <c r="A29883">
        <v>84100976</v>
      </c>
      <c r="B29883" t="s">
        <v>1678</v>
      </c>
      <c r="C29883" t="s">
        <v>8</v>
      </c>
      <c r="D29883" t="s">
        <v>2379</v>
      </c>
      <c r="E29883">
        <v>0</v>
      </c>
    </row>
    <row r="29884" spans="1:5" x14ac:dyDescent="0.3">
      <c r="A29884">
        <v>84100976</v>
      </c>
      <c r="B29884" t="s">
        <v>1678</v>
      </c>
      <c r="C29884" t="s">
        <v>8</v>
      </c>
      <c r="D29884" t="s">
        <v>2380</v>
      </c>
      <c r="E29884">
        <v>0</v>
      </c>
    </row>
    <row r="29885" spans="1:5" x14ac:dyDescent="0.3">
      <c r="A29885">
        <v>84100976</v>
      </c>
      <c r="B29885" t="s">
        <v>1678</v>
      </c>
      <c r="C29885" t="s">
        <v>8</v>
      </c>
      <c r="D29885" t="s">
        <v>2381</v>
      </c>
      <c r="E29885">
        <v>0</v>
      </c>
    </row>
    <row r="29886" spans="1:5" x14ac:dyDescent="0.3">
      <c r="A29886">
        <v>84100976</v>
      </c>
      <c r="B29886" t="s">
        <v>1678</v>
      </c>
      <c r="C29886" t="s">
        <v>8</v>
      </c>
      <c r="D29886" t="s">
        <v>2382</v>
      </c>
      <c r="E29886">
        <v>0</v>
      </c>
    </row>
    <row r="29887" spans="1:5" x14ac:dyDescent="0.3">
      <c r="A29887">
        <v>84100976</v>
      </c>
      <c r="B29887" t="s">
        <v>1678</v>
      </c>
      <c r="C29887" t="s">
        <v>8</v>
      </c>
      <c r="D29887" t="s">
        <v>2383</v>
      </c>
      <c r="E29887">
        <v>0</v>
      </c>
    </row>
    <row r="29888" spans="1:5" x14ac:dyDescent="0.3">
      <c r="A29888">
        <v>84100976</v>
      </c>
      <c r="B29888" t="s">
        <v>1678</v>
      </c>
      <c r="C29888" t="s">
        <v>8</v>
      </c>
      <c r="D29888" t="s">
        <v>2384</v>
      </c>
      <c r="E29888">
        <v>0</v>
      </c>
    </row>
    <row r="29889" spans="1:5" x14ac:dyDescent="0.3">
      <c r="A29889">
        <v>84100976</v>
      </c>
      <c r="B29889" t="s">
        <v>1678</v>
      </c>
      <c r="C29889" t="s">
        <v>8</v>
      </c>
      <c r="D29889" t="s">
        <v>2385</v>
      </c>
      <c r="E29889">
        <v>0</v>
      </c>
    </row>
    <row r="29890" spans="1:5" x14ac:dyDescent="0.3">
      <c r="A29890">
        <v>84100976</v>
      </c>
      <c r="B29890" t="s">
        <v>1678</v>
      </c>
      <c r="C29890" t="s">
        <v>8</v>
      </c>
      <c r="D29890" t="s">
        <v>2386</v>
      </c>
      <c r="E29890">
        <v>0</v>
      </c>
    </row>
    <row r="29891" spans="1:5" x14ac:dyDescent="0.3">
      <c r="A29891">
        <v>84100976</v>
      </c>
      <c r="B29891" t="s">
        <v>1678</v>
      </c>
      <c r="C29891" t="s">
        <v>8</v>
      </c>
      <c r="D29891" t="s">
        <v>2387</v>
      </c>
      <c r="E29891">
        <v>0</v>
      </c>
    </row>
    <row r="29892" spans="1:5" x14ac:dyDescent="0.3">
      <c r="A29892">
        <v>84100976</v>
      </c>
      <c r="B29892" t="s">
        <v>1678</v>
      </c>
      <c r="C29892" t="s">
        <v>8</v>
      </c>
      <c r="D29892" t="s">
        <v>2388</v>
      </c>
      <c r="E29892">
        <v>0</v>
      </c>
    </row>
    <row r="29893" spans="1:5" x14ac:dyDescent="0.3">
      <c r="A29893">
        <v>84100976</v>
      </c>
      <c r="B29893" t="s">
        <v>1678</v>
      </c>
      <c r="C29893" t="s">
        <v>8</v>
      </c>
      <c r="D29893" t="s">
        <v>2389</v>
      </c>
      <c r="E29893">
        <v>0</v>
      </c>
    </row>
    <row r="29894" spans="1:5" x14ac:dyDescent="0.3">
      <c r="A29894">
        <v>84100976</v>
      </c>
      <c r="B29894" t="s">
        <v>1678</v>
      </c>
      <c r="C29894" t="s">
        <v>8</v>
      </c>
      <c r="D29894" t="s">
        <v>2390</v>
      </c>
      <c r="E29894">
        <v>-8</v>
      </c>
    </row>
    <row r="29895" spans="1:5" x14ac:dyDescent="0.3">
      <c r="A29895">
        <v>84100976</v>
      </c>
      <c r="B29895" t="s">
        <v>1678</v>
      </c>
      <c r="C29895" t="s">
        <v>8</v>
      </c>
      <c r="D29895" t="s">
        <v>2391</v>
      </c>
      <c r="E29895">
        <v>-22</v>
      </c>
    </row>
    <row r="29896" spans="1:5" x14ac:dyDescent="0.3">
      <c r="A29896">
        <v>84100976</v>
      </c>
      <c r="B29896" t="s">
        <v>1678</v>
      </c>
      <c r="C29896" t="s">
        <v>8</v>
      </c>
      <c r="D29896" t="s">
        <v>2392</v>
      </c>
      <c r="E29896">
        <v>0</v>
      </c>
    </row>
    <row r="29897" spans="1:5" x14ac:dyDescent="0.3">
      <c r="A29897">
        <v>84100976</v>
      </c>
      <c r="B29897" t="s">
        <v>1678</v>
      </c>
      <c r="C29897" t="s">
        <v>8</v>
      </c>
      <c r="D29897" t="s">
        <v>2393</v>
      </c>
      <c r="E29897">
        <v>0</v>
      </c>
    </row>
    <row r="29898" spans="1:5" x14ac:dyDescent="0.3">
      <c r="A29898">
        <v>84100976</v>
      </c>
      <c r="B29898" t="s">
        <v>1678</v>
      </c>
      <c r="C29898" t="s">
        <v>8</v>
      </c>
      <c r="D29898" t="s">
        <v>2394</v>
      </c>
      <c r="E29898">
        <v>0</v>
      </c>
    </row>
    <row r="29899" spans="1:5" x14ac:dyDescent="0.3">
      <c r="A29899">
        <v>84100976</v>
      </c>
      <c r="B29899" t="s">
        <v>1678</v>
      </c>
      <c r="C29899" t="s">
        <v>8</v>
      </c>
      <c r="D29899" t="s">
        <v>2395</v>
      </c>
      <c r="E29899">
        <v>0</v>
      </c>
    </row>
    <row r="29900" spans="1:5" x14ac:dyDescent="0.3">
      <c r="A29900">
        <v>84100976</v>
      </c>
      <c r="B29900" t="s">
        <v>1678</v>
      </c>
      <c r="C29900" t="s">
        <v>8</v>
      </c>
      <c r="D29900" t="s">
        <v>2396</v>
      </c>
      <c r="E29900">
        <v>0</v>
      </c>
    </row>
    <row r="29901" spans="1:5" x14ac:dyDescent="0.3">
      <c r="A29901">
        <v>84100976</v>
      </c>
      <c r="B29901" t="s">
        <v>1678</v>
      </c>
      <c r="C29901" t="s">
        <v>8</v>
      </c>
      <c r="D29901" t="s">
        <v>2397</v>
      </c>
      <c r="E29901">
        <v>0</v>
      </c>
    </row>
    <row r="29902" spans="1:5" x14ac:dyDescent="0.3">
      <c r="A29902">
        <v>84100976</v>
      </c>
      <c r="B29902" t="s">
        <v>1678</v>
      </c>
      <c r="C29902" t="s">
        <v>8</v>
      </c>
      <c r="D29902" t="s">
        <v>2398</v>
      </c>
      <c r="E29902">
        <v>-1</v>
      </c>
    </row>
    <row r="29903" spans="1:5" x14ac:dyDescent="0.3">
      <c r="A29903">
        <v>84100976</v>
      </c>
      <c r="B29903" t="s">
        <v>1678</v>
      </c>
      <c r="C29903" t="s">
        <v>8</v>
      </c>
      <c r="D29903" t="s">
        <v>2399</v>
      </c>
      <c r="E29903">
        <v>0</v>
      </c>
    </row>
    <row r="29904" spans="1:5" x14ac:dyDescent="0.3">
      <c r="A29904">
        <v>84100976</v>
      </c>
      <c r="B29904" t="s">
        <v>1678</v>
      </c>
      <c r="C29904" t="s">
        <v>8</v>
      </c>
      <c r="D29904" t="s">
        <v>2400</v>
      </c>
      <c r="E29904">
        <v>0</v>
      </c>
    </row>
    <row r="29905" spans="1:5" x14ac:dyDescent="0.3">
      <c r="A29905">
        <v>84100976</v>
      </c>
      <c r="B29905" t="s">
        <v>1678</v>
      </c>
      <c r="C29905" t="s">
        <v>8</v>
      </c>
      <c r="D29905" t="s">
        <v>2401</v>
      </c>
      <c r="E29905">
        <v>-10</v>
      </c>
    </row>
    <row r="29906" spans="1:5" x14ac:dyDescent="0.3">
      <c r="A29906">
        <v>84100976</v>
      </c>
      <c r="B29906" t="s">
        <v>1678</v>
      </c>
      <c r="C29906" t="s">
        <v>8</v>
      </c>
      <c r="D29906" t="s">
        <v>2402</v>
      </c>
      <c r="E29906">
        <v>-20</v>
      </c>
    </row>
    <row r="29907" spans="1:5" x14ac:dyDescent="0.3">
      <c r="A29907">
        <v>84100976</v>
      </c>
      <c r="B29907" t="s">
        <v>1678</v>
      </c>
      <c r="C29907" t="s">
        <v>8</v>
      </c>
      <c r="D29907" t="s">
        <v>2403</v>
      </c>
      <c r="E29907">
        <v>0</v>
      </c>
    </row>
    <row r="29908" spans="1:5" x14ac:dyDescent="0.3">
      <c r="A29908">
        <v>84100976</v>
      </c>
      <c r="B29908" t="s">
        <v>1678</v>
      </c>
      <c r="C29908" t="s">
        <v>8</v>
      </c>
      <c r="D29908" t="s">
        <v>2404</v>
      </c>
      <c r="E29908">
        <v>-20</v>
      </c>
    </row>
    <row r="29909" spans="1:5" x14ac:dyDescent="0.3">
      <c r="A29909">
        <v>84100976</v>
      </c>
      <c r="B29909" t="s">
        <v>1678</v>
      </c>
      <c r="C29909" t="s">
        <v>8</v>
      </c>
      <c r="D29909" t="s">
        <v>2405</v>
      </c>
      <c r="E29909">
        <v>0</v>
      </c>
    </row>
    <row r="29910" spans="1:5" x14ac:dyDescent="0.3">
      <c r="A29910">
        <v>84100976</v>
      </c>
      <c r="B29910" t="s">
        <v>1678</v>
      </c>
      <c r="C29910" t="s">
        <v>8</v>
      </c>
      <c r="D29910" t="s">
        <v>2406</v>
      </c>
      <c r="E29910">
        <v>0</v>
      </c>
    </row>
    <row r="29911" spans="1:5" x14ac:dyDescent="0.3">
      <c r="A29911">
        <v>84100976</v>
      </c>
      <c r="B29911" t="s">
        <v>1678</v>
      </c>
      <c r="C29911" t="s">
        <v>8</v>
      </c>
      <c r="D29911" t="s">
        <v>2407</v>
      </c>
      <c r="E29911">
        <v>-10</v>
      </c>
    </row>
    <row r="29912" spans="1:5" x14ac:dyDescent="0.3">
      <c r="A29912">
        <v>84100976</v>
      </c>
      <c r="B29912" t="s">
        <v>1678</v>
      </c>
      <c r="C29912" t="s">
        <v>8</v>
      </c>
      <c r="D29912" t="s">
        <v>2408</v>
      </c>
      <c r="E29912">
        <v>0</v>
      </c>
    </row>
    <row r="29913" spans="1:5" x14ac:dyDescent="0.3">
      <c r="A29913">
        <v>84100976</v>
      </c>
      <c r="B29913" t="s">
        <v>1678</v>
      </c>
      <c r="C29913" t="s">
        <v>8</v>
      </c>
      <c r="D29913" t="s">
        <v>2409</v>
      </c>
      <c r="E29913">
        <v>-30</v>
      </c>
    </row>
    <row r="29914" spans="1:5" x14ac:dyDescent="0.3">
      <c r="A29914">
        <v>84100976</v>
      </c>
      <c r="B29914" t="s">
        <v>1678</v>
      </c>
      <c r="C29914" t="s">
        <v>8</v>
      </c>
      <c r="D29914" t="s">
        <v>2410</v>
      </c>
      <c r="E29914">
        <v>0</v>
      </c>
    </row>
    <row r="29915" spans="1:5" x14ac:dyDescent="0.3">
      <c r="A29915">
        <v>84100976</v>
      </c>
      <c r="B29915" t="s">
        <v>1678</v>
      </c>
      <c r="C29915" t="s">
        <v>8</v>
      </c>
      <c r="D29915" t="s">
        <v>2411</v>
      </c>
      <c r="E29915">
        <v>0</v>
      </c>
    </row>
    <row r="29916" spans="1:5" x14ac:dyDescent="0.3">
      <c r="A29916">
        <v>84100976</v>
      </c>
      <c r="B29916" t="s">
        <v>1678</v>
      </c>
      <c r="C29916" t="s">
        <v>8</v>
      </c>
      <c r="D29916" t="s">
        <v>2412</v>
      </c>
      <c r="E29916">
        <v>0</v>
      </c>
    </row>
    <row r="29917" spans="1:5" x14ac:dyDescent="0.3">
      <c r="A29917">
        <v>84100976</v>
      </c>
      <c r="B29917" t="s">
        <v>1678</v>
      </c>
      <c r="C29917" t="s">
        <v>8</v>
      </c>
      <c r="D29917" t="s">
        <v>2413</v>
      </c>
      <c r="E29917">
        <v>0</v>
      </c>
    </row>
    <row r="29918" spans="1:5" x14ac:dyDescent="0.3">
      <c r="A29918">
        <v>65050088</v>
      </c>
      <c r="B29918" t="s">
        <v>1680</v>
      </c>
      <c r="C29918" t="s">
        <v>8</v>
      </c>
      <c r="D29918" t="s">
        <v>2378</v>
      </c>
      <c r="E29918">
        <v>-2</v>
      </c>
    </row>
    <row r="29919" spans="1:5" x14ac:dyDescent="0.3">
      <c r="A29919">
        <v>65050088</v>
      </c>
      <c r="B29919" t="s">
        <v>1680</v>
      </c>
      <c r="C29919" t="s">
        <v>8</v>
      </c>
      <c r="D29919" t="s">
        <v>2379</v>
      </c>
      <c r="E29919">
        <v>0</v>
      </c>
    </row>
    <row r="29920" spans="1:5" x14ac:dyDescent="0.3">
      <c r="A29920">
        <v>65050088</v>
      </c>
      <c r="B29920" t="s">
        <v>1680</v>
      </c>
      <c r="C29920" t="s">
        <v>8</v>
      </c>
      <c r="D29920" t="s">
        <v>2380</v>
      </c>
      <c r="E29920">
        <v>0</v>
      </c>
    </row>
    <row r="29921" spans="1:5" x14ac:dyDescent="0.3">
      <c r="A29921">
        <v>65050088</v>
      </c>
      <c r="B29921" t="s">
        <v>1680</v>
      </c>
      <c r="C29921" t="s">
        <v>8</v>
      </c>
      <c r="D29921" t="s">
        <v>2381</v>
      </c>
      <c r="E29921">
        <v>0</v>
      </c>
    </row>
    <row r="29922" spans="1:5" x14ac:dyDescent="0.3">
      <c r="A29922">
        <v>65050088</v>
      </c>
      <c r="B29922" t="s">
        <v>1680</v>
      </c>
      <c r="C29922" t="s">
        <v>8</v>
      </c>
      <c r="D29922" t="s">
        <v>2382</v>
      </c>
      <c r="E29922">
        <v>0</v>
      </c>
    </row>
    <row r="29923" spans="1:5" x14ac:dyDescent="0.3">
      <c r="A29923">
        <v>65050088</v>
      </c>
      <c r="B29923" t="s">
        <v>1680</v>
      </c>
      <c r="C29923" t="s">
        <v>8</v>
      </c>
      <c r="D29923" t="s">
        <v>2383</v>
      </c>
      <c r="E29923">
        <v>-2</v>
      </c>
    </row>
    <row r="29924" spans="1:5" x14ac:dyDescent="0.3">
      <c r="A29924">
        <v>65050088</v>
      </c>
      <c r="B29924" t="s">
        <v>1680</v>
      </c>
      <c r="C29924" t="s">
        <v>8</v>
      </c>
      <c r="D29924" t="s">
        <v>2384</v>
      </c>
      <c r="E29924">
        <v>0</v>
      </c>
    </row>
    <row r="29925" spans="1:5" x14ac:dyDescent="0.3">
      <c r="A29925">
        <v>65050088</v>
      </c>
      <c r="B29925" t="s">
        <v>1680</v>
      </c>
      <c r="C29925" t="s">
        <v>8</v>
      </c>
      <c r="D29925" t="s">
        <v>2385</v>
      </c>
      <c r="E29925">
        <v>0</v>
      </c>
    </row>
    <row r="29926" spans="1:5" x14ac:dyDescent="0.3">
      <c r="A29926">
        <v>65050088</v>
      </c>
      <c r="B29926" t="s">
        <v>1680</v>
      </c>
      <c r="C29926" t="s">
        <v>8</v>
      </c>
      <c r="D29926" t="s">
        <v>2386</v>
      </c>
      <c r="E29926">
        <v>0</v>
      </c>
    </row>
    <row r="29927" spans="1:5" x14ac:dyDescent="0.3">
      <c r="A29927">
        <v>65050088</v>
      </c>
      <c r="B29927" t="s">
        <v>1680</v>
      </c>
      <c r="C29927" t="s">
        <v>8</v>
      </c>
      <c r="D29927" t="s">
        <v>2387</v>
      </c>
      <c r="E29927">
        <v>-4</v>
      </c>
    </row>
    <row r="29928" spans="1:5" x14ac:dyDescent="0.3">
      <c r="A29928">
        <v>65050088</v>
      </c>
      <c r="B29928" t="s">
        <v>1680</v>
      </c>
      <c r="C29928" t="s">
        <v>8</v>
      </c>
      <c r="D29928" t="s">
        <v>2388</v>
      </c>
      <c r="E29928">
        <v>0</v>
      </c>
    </row>
    <row r="29929" spans="1:5" x14ac:dyDescent="0.3">
      <c r="A29929">
        <v>65050088</v>
      </c>
      <c r="B29929" t="s">
        <v>1680</v>
      </c>
      <c r="C29929" t="s">
        <v>8</v>
      </c>
      <c r="D29929" t="s">
        <v>2389</v>
      </c>
      <c r="E29929">
        <v>0</v>
      </c>
    </row>
    <row r="29930" spans="1:5" x14ac:dyDescent="0.3">
      <c r="A29930">
        <v>65050088</v>
      </c>
      <c r="B29930" t="s">
        <v>1680</v>
      </c>
      <c r="C29930" t="s">
        <v>8</v>
      </c>
      <c r="D29930" t="s">
        <v>2390</v>
      </c>
      <c r="E29930">
        <v>-6</v>
      </c>
    </row>
    <row r="29931" spans="1:5" x14ac:dyDescent="0.3">
      <c r="A29931">
        <v>65050088</v>
      </c>
      <c r="B29931" t="s">
        <v>1680</v>
      </c>
      <c r="C29931" t="s">
        <v>8</v>
      </c>
      <c r="D29931" t="s">
        <v>2391</v>
      </c>
      <c r="E29931">
        <v>-4</v>
      </c>
    </row>
    <row r="29932" spans="1:5" x14ac:dyDescent="0.3">
      <c r="A29932">
        <v>65050088</v>
      </c>
      <c r="B29932" t="s">
        <v>1680</v>
      </c>
      <c r="C29932" t="s">
        <v>8</v>
      </c>
      <c r="D29932" t="s">
        <v>2392</v>
      </c>
      <c r="E29932">
        <v>0</v>
      </c>
    </row>
    <row r="29933" spans="1:5" x14ac:dyDescent="0.3">
      <c r="A29933">
        <v>65050088</v>
      </c>
      <c r="B29933" t="s">
        <v>1680</v>
      </c>
      <c r="C29933" t="s">
        <v>8</v>
      </c>
      <c r="D29933" t="s">
        <v>2393</v>
      </c>
      <c r="E29933">
        <v>0</v>
      </c>
    </row>
    <row r="29934" spans="1:5" x14ac:dyDescent="0.3">
      <c r="A29934">
        <v>65050088</v>
      </c>
      <c r="B29934" t="s">
        <v>1680</v>
      </c>
      <c r="C29934" t="s">
        <v>8</v>
      </c>
      <c r="D29934" t="s">
        <v>2394</v>
      </c>
      <c r="E29934">
        <v>-2</v>
      </c>
    </row>
    <row r="29935" spans="1:5" x14ac:dyDescent="0.3">
      <c r="A29935">
        <v>65050088</v>
      </c>
      <c r="B29935" t="s">
        <v>1680</v>
      </c>
      <c r="C29935" t="s">
        <v>8</v>
      </c>
      <c r="D29935" t="s">
        <v>2395</v>
      </c>
      <c r="E29935">
        <v>0</v>
      </c>
    </row>
    <row r="29936" spans="1:5" x14ac:dyDescent="0.3">
      <c r="A29936">
        <v>65050088</v>
      </c>
      <c r="B29936" t="s">
        <v>1680</v>
      </c>
      <c r="C29936" t="s">
        <v>8</v>
      </c>
      <c r="D29936" t="s">
        <v>2396</v>
      </c>
      <c r="E29936">
        <v>0</v>
      </c>
    </row>
    <row r="29937" spans="1:5" x14ac:dyDescent="0.3">
      <c r="A29937">
        <v>65050088</v>
      </c>
      <c r="B29937" t="s">
        <v>1680</v>
      </c>
      <c r="C29937" t="s">
        <v>8</v>
      </c>
      <c r="D29937" t="s">
        <v>2397</v>
      </c>
      <c r="E29937">
        <v>-2</v>
      </c>
    </row>
    <row r="29938" spans="1:5" x14ac:dyDescent="0.3">
      <c r="A29938">
        <v>65050088</v>
      </c>
      <c r="B29938" t="s">
        <v>1680</v>
      </c>
      <c r="C29938" t="s">
        <v>8</v>
      </c>
      <c r="D29938" t="s">
        <v>2398</v>
      </c>
      <c r="E29938">
        <v>0</v>
      </c>
    </row>
    <row r="29939" spans="1:5" x14ac:dyDescent="0.3">
      <c r="A29939">
        <v>65050088</v>
      </c>
      <c r="B29939" t="s">
        <v>1680</v>
      </c>
      <c r="C29939" t="s">
        <v>8</v>
      </c>
      <c r="D29939" t="s">
        <v>2399</v>
      </c>
      <c r="E29939">
        <v>-4</v>
      </c>
    </row>
    <row r="29940" spans="1:5" x14ac:dyDescent="0.3">
      <c r="A29940">
        <v>65050088</v>
      </c>
      <c r="B29940" t="s">
        <v>1680</v>
      </c>
      <c r="C29940" t="s">
        <v>8</v>
      </c>
      <c r="D29940" t="s">
        <v>2400</v>
      </c>
      <c r="E29940">
        <v>0</v>
      </c>
    </row>
    <row r="29941" spans="1:5" x14ac:dyDescent="0.3">
      <c r="A29941">
        <v>65050088</v>
      </c>
      <c r="B29941" t="s">
        <v>1680</v>
      </c>
      <c r="C29941" t="s">
        <v>8</v>
      </c>
      <c r="D29941" t="s">
        <v>2401</v>
      </c>
      <c r="E29941">
        <v>0</v>
      </c>
    </row>
    <row r="29942" spans="1:5" x14ac:dyDescent="0.3">
      <c r="A29942">
        <v>65050088</v>
      </c>
      <c r="B29942" t="s">
        <v>1680</v>
      </c>
      <c r="C29942" t="s">
        <v>8</v>
      </c>
      <c r="D29942" t="s">
        <v>2402</v>
      </c>
      <c r="E29942">
        <v>0</v>
      </c>
    </row>
    <row r="29943" spans="1:5" x14ac:dyDescent="0.3">
      <c r="A29943">
        <v>65050088</v>
      </c>
      <c r="B29943" t="s">
        <v>1680</v>
      </c>
      <c r="C29943" t="s">
        <v>8</v>
      </c>
      <c r="D29943" t="s">
        <v>2403</v>
      </c>
      <c r="E29943">
        <v>-6</v>
      </c>
    </row>
    <row r="29944" spans="1:5" x14ac:dyDescent="0.3">
      <c r="A29944">
        <v>65050088</v>
      </c>
      <c r="B29944" t="s">
        <v>1680</v>
      </c>
      <c r="C29944" t="s">
        <v>8</v>
      </c>
      <c r="D29944" t="s">
        <v>2404</v>
      </c>
      <c r="E29944">
        <v>-4</v>
      </c>
    </row>
    <row r="29945" spans="1:5" x14ac:dyDescent="0.3">
      <c r="A29945">
        <v>65050088</v>
      </c>
      <c r="B29945" t="s">
        <v>1680</v>
      </c>
      <c r="C29945" t="s">
        <v>8</v>
      </c>
      <c r="D29945" t="s">
        <v>2405</v>
      </c>
      <c r="E29945">
        <v>0</v>
      </c>
    </row>
    <row r="29946" spans="1:5" x14ac:dyDescent="0.3">
      <c r="A29946">
        <v>65050088</v>
      </c>
      <c r="B29946" t="s">
        <v>1680</v>
      </c>
      <c r="C29946" t="s">
        <v>8</v>
      </c>
      <c r="D29946" t="s">
        <v>2406</v>
      </c>
      <c r="E29946">
        <v>-4</v>
      </c>
    </row>
    <row r="29947" spans="1:5" x14ac:dyDescent="0.3">
      <c r="A29947">
        <v>65050088</v>
      </c>
      <c r="B29947" t="s">
        <v>1680</v>
      </c>
      <c r="C29947" t="s">
        <v>8</v>
      </c>
      <c r="D29947" t="s">
        <v>2407</v>
      </c>
      <c r="E29947">
        <v>0</v>
      </c>
    </row>
    <row r="29948" spans="1:5" x14ac:dyDescent="0.3">
      <c r="A29948">
        <v>65050088</v>
      </c>
      <c r="B29948" t="s">
        <v>1680</v>
      </c>
      <c r="C29948" t="s">
        <v>8</v>
      </c>
      <c r="D29948" t="s">
        <v>2408</v>
      </c>
      <c r="E29948">
        <v>0</v>
      </c>
    </row>
    <row r="29949" spans="1:5" x14ac:dyDescent="0.3">
      <c r="A29949">
        <v>65050088</v>
      </c>
      <c r="B29949" t="s">
        <v>1680</v>
      </c>
      <c r="C29949" t="s">
        <v>8</v>
      </c>
      <c r="D29949" t="s">
        <v>2409</v>
      </c>
      <c r="E29949">
        <v>0</v>
      </c>
    </row>
    <row r="29950" spans="1:5" x14ac:dyDescent="0.3">
      <c r="A29950">
        <v>65050088</v>
      </c>
      <c r="B29950" t="s">
        <v>1680</v>
      </c>
      <c r="C29950" t="s">
        <v>8</v>
      </c>
      <c r="D29950" t="s">
        <v>2410</v>
      </c>
      <c r="E29950">
        <v>0</v>
      </c>
    </row>
    <row r="29951" spans="1:5" x14ac:dyDescent="0.3">
      <c r="A29951">
        <v>65050088</v>
      </c>
      <c r="B29951" t="s">
        <v>1680</v>
      </c>
      <c r="C29951" t="s">
        <v>8</v>
      </c>
      <c r="D29951" t="s">
        <v>2411</v>
      </c>
      <c r="E29951">
        <v>-2</v>
      </c>
    </row>
    <row r="29952" spans="1:5" x14ac:dyDescent="0.3">
      <c r="A29952">
        <v>65050088</v>
      </c>
      <c r="B29952" t="s">
        <v>1680</v>
      </c>
      <c r="C29952" t="s">
        <v>8</v>
      </c>
      <c r="D29952" t="s">
        <v>2412</v>
      </c>
      <c r="E29952">
        <v>0</v>
      </c>
    </row>
    <row r="29953" spans="1:5" x14ac:dyDescent="0.3">
      <c r="A29953">
        <v>65050088</v>
      </c>
      <c r="B29953" t="s">
        <v>1680</v>
      </c>
      <c r="C29953" t="s">
        <v>8</v>
      </c>
      <c r="D29953" t="s">
        <v>2413</v>
      </c>
      <c r="E29953">
        <v>0</v>
      </c>
    </row>
    <row r="29954" spans="1:5" x14ac:dyDescent="0.3">
      <c r="A29954">
        <v>60510027</v>
      </c>
      <c r="B29954" t="s">
        <v>1682</v>
      </c>
      <c r="C29954" t="s">
        <v>8</v>
      </c>
      <c r="D29954" t="s">
        <v>2378</v>
      </c>
      <c r="E29954">
        <v>0</v>
      </c>
    </row>
    <row r="29955" spans="1:5" x14ac:dyDescent="0.3">
      <c r="A29955">
        <v>60510027</v>
      </c>
      <c r="B29955" t="s">
        <v>1682</v>
      </c>
      <c r="C29955" t="s">
        <v>8</v>
      </c>
      <c r="D29955" t="s">
        <v>2379</v>
      </c>
      <c r="E29955">
        <v>0</v>
      </c>
    </row>
    <row r="29956" spans="1:5" x14ac:dyDescent="0.3">
      <c r="A29956">
        <v>60510027</v>
      </c>
      <c r="B29956" t="s">
        <v>1682</v>
      </c>
      <c r="C29956" t="s">
        <v>8</v>
      </c>
      <c r="D29956" t="s">
        <v>2380</v>
      </c>
      <c r="E29956">
        <v>-3</v>
      </c>
    </row>
    <row r="29957" spans="1:5" x14ac:dyDescent="0.3">
      <c r="A29957">
        <v>60510027</v>
      </c>
      <c r="B29957" t="s">
        <v>1682</v>
      </c>
      <c r="C29957" t="s">
        <v>8</v>
      </c>
      <c r="D29957" t="s">
        <v>2381</v>
      </c>
      <c r="E29957">
        <v>0</v>
      </c>
    </row>
    <row r="29958" spans="1:5" x14ac:dyDescent="0.3">
      <c r="A29958">
        <v>60510027</v>
      </c>
      <c r="B29958" t="s">
        <v>1682</v>
      </c>
      <c r="C29958" t="s">
        <v>8</v>
      </c>
      <c r="D29958" t="s">
        <v>2382</v>
      </c>
      <c r="E29958">
        <v>-1</v>
      </c>
    </row>
    <row r="29959" spans="1:5" x14ac:dyDescent="0.3">
      <c r="A29959">
        <v>60510027</v>
      </c>
      <c r="B29959" t="s">
        <v>1682</v>
      </c>
      <c r="C29959" t="s">
        <v>8</v>
      </c>
      <c r="D29959" t="s">
        <v>2383</v>
      </c>
      <c r="E29959">
        <v>0</v>
      </c>
    </row>
    <row r="29960" spans="1:5" x14ac:dyDescent="0.3">
      <c r="A29960">
        <v>60510027</v>
      </c>
      <c r="B29960" t="s">
        <v>1682</v>
      </c>
      <c r="C29960" t="s">
        <v>8</v>
      </c>
      <c r="D29960" t="s">
        <v>2384</v>
      </c>
      <c r="E29960">
        <v>-3</v>
      </c>
    </row>
    <row r="29961" spans="1:5" x14ac:dyDescent="0.3">
      <c r="A29961">
        <v>60510027</v>
      </c>
      <c r="B29961" t="s">
        <v>1682</v>
      </c>
      <c r="C29961" t="s">
        <v>8</v>
      </c>
      <c r="D29961" t="s">
        <v>2385</v>
      </c>
      <c r="E29961">
        <v>-3</v>
      </c>
    </row>
    <row r="29962" spans="1:5" x14ac:dyDescent="0.3">
      <c r="A29962">
        <v>60510027</v>
      </c>
      <c r="B29962" t="s">
        <v>1682</v>
      </c>
      <c r="C29962" t="s">
        <v>8</v>
      </c>
      <c r="D29962" t="s">
        <v>2386</v>
      </c>
      <c r="E29962">
        <v>-8</v>
      </c>
    </row>
    <row r="29963" spans="1:5" x14ac:dyDescent="0.3">
      <c r="A29963">
        <v>60510027</v>
      </c>
      <c r="B29963" t="s">
        <v>1682</v>
      </c>
      <c r="C29963" t="s">
        <v>8</v>
      </c>
      <c r="D29963" t="s">
        <v>2387</v>
      </c>
      <c r="E29963">
        <v>0</v>
      </c>
    </row>
    <row r="29964" spans="1:5" x14ac:dyDescent="0.3">
      <c r="A29964">
        <v>60510027</v>
      </c>
      <c r="B29964" t="s">
        <v>1682</v>
      </c>
      <c r="C29964" t="s">
        <v>8</v>
      </c>
      <c r="D29964" t="s">
        <v>2388</v>
      </c>
      <c r="E29964">
        <v>0</v>
      </c>
    </row>
    <row r="29965" spans="1:5" x14ac:dyDescent="0.3">
      <c r="A29965">
        <v>60510027</v>
      </c>
      <c r="B29965" t="s">
        <v>1682</v>
      </c>
      <c r="C29965" t="s">
        <v>8</v>
      </c>
      <c r="D29965" t="s">
        <v>2389</v>
      </c>
      <c r="E29965">
        <v>0</v>
      </c>
    </row>
    <row r="29966" spans="1:5" x14ac:dyDescent="0.3">
      <c r="A29966">
        <v>60510027</v>
      </c>
      <c r="B29966" t="s">
        <v>1682</v>
      </c>
      <c r="C29966" t="s">
        <v>8</v>
      </c>
      <c r="D29966" t="s">
        <v>2390</v>
      </c>
      <c r="E29966">
        <v>0</v>
      </c>
    </row>
    <row r="29967" spans="1:5" x14ac:dyDescent="0.3">
      <c r="A29967">
        <v>60510027</v>
      </c>
      <c r="B29967" t="s">
        <v>1682</v>
      </c>
      <c r="C29967" t="s">
        <v>8</v>
      </c>
      <c r="D29967" t="s">
        <v>2391</v>
      </c>
      <c r="E29967">
        <v>0</v>
      </c>
    </row>
    <row r="29968" spans="1:5" x14ac:dyDescent="0.3">
      <c r="A29968">
        <v>60510027</v>
      </c>
      <c r="B29968" t="s">
        <v>1682</v>
      </c>
      <c r="C29968" t="s">
        <v>8</v>
      </c>
      <c r="D29968" t="s">
        <v>2392</v>
      </c>
      <c r="E29968">
        <v>-3</v>
      </c>
    </row>
    <row r="29969" spans="1:5" x14ac:dyDescent="0.3">
      <c r="A29969">
        <v>60510027</v>
      </c>
      <c r="B29969" t="s">
        <v>1682</v>
      </c>
      <c r="C29969" t="s">
        <v>8</v>
      </c>
      <c r="D29969" t="s">
        <v>2393</v>
      </c>
      <c r="E29969">
        <v>0</v>
      </c>
    </row>
    <row r="29970" spans="1:5" x14ac:dyDescent="0.3">
      <c r="A29970">
        <v>60510027</v>
      </c>
      <c r="B29970" t="s">
        <v>1682</v>
      </c>
      <c r="C29970" t="s">
        <v>8</v>
      </c>
      <c r="D29970" t="s">
        <v>2394</v>
      </c>
      <c r="E29970">
        <v>0</v>
      </c>
    </row>
    <row r="29971" spans="1:5" x14ac:dyDescent="0.3">
      <c r="A29971">
        <v>60510027</v>
      </c>
      <c r="B29971" t="s">
        <v>1682</v>
      </c>
      <c r="C29971" t="s">
        <v>8</v>
      </c>
      <c r="D29971" t="s">
        <v>2395</v>
      </c>
      <c r="E29971">
        <v>0</v>
      </c>
    </row>
    <row r="29972" spans="1:5" x14ac:dyDescent="0.3">
      <c r="A29972">
        <v>60510027</v>
      </c>
      <c r="B29972" t="s">
        <v>1682</v>
      </c>
      <c r="C29972" t="s">
        <v>8</v>
      </c>
      <c r="D29972" t="s">
        <v>2396</v>
      </c>
      <c r="E29972">
        <v>0</v>
      </c>
    </row>
    <row r="29973" spans="1:5" x14ac:dyDescent="0.3">
      <c r="A29973">
        <v>60510027</v>
      </c>
      <c r="B29973" t="s">
        <v>1682</v>
      </c>
      <c r="C29973" t="s">
        <v>8</v>
      </c>
      <c r="D29973" t="s">
        <v>2397</v>
      </c>
      <c r="E29973">
        <v>0</v>
      </c>
    </row>
    <row r="29974" spans="1:5" x14ac:dyDescent="0.3">
      <c r="A29974">
        <v>60510027</v>
      </c>
      <c r="B29974" t="s">
        <v>1682</v>
      </c>
      <c r="C29974" t="s">
        <v>8</v>
      </c>
      <c r="D29974" t="s">
        <v>2398</v>
      </c>
      <c r="E29974">
        <v>0</v>
      </c>
    </row>
    <row r="29975" spans="1:5" x14ac:dyDescent="0.3">
      <c r="A29975">
        <v>60510027</v>
      </c>
      <c r="B29975" t="s">
        <v>1682</v>
      </c>
      <c r="C29975" t="s">
        <v>8</v>
      </c>
      <c r="D29975" t="s">
        <v>2399</v>
      </c>
      <c r="E29975">
        <v>0</v>
      </c>
    </row>
    <row r="29976" spans="1:5" x14ac:dyDescent="0.3">
      <c r="A29976">
        <v>60510027</v>
      </c>
      <c r="B29976" t="s">
        <v>1682</v>
      </c>
      <c r="C29976" t="s">
        <v>8</v>
      </c>
      <c r="D29976" t="s">
        <v>2400</v>
      </c>
      <c r="E29976">
        <v>0</v>
      </c>
    </row>
    <row r="29977" spans="1:5" x14ac:dyDescent="0.3">
      <c r="A29977">
        <v>60510027</v>
      </c>
      <c r="B29977" t="s">
        <v>1682</v>
      </c>
      <c r="C29977" t="s">
        <v>8</v>
      </c>
      <c r="D29977" t="s">
        <v>2401</v>
      </c>
      <c r="E29977">
        <v>0</v>
      </c>
    </row>
    <row r="29978" spans="1:5" x14ac:dyDescent="0.3">
      <c r="A29978">
        <v>60510027</v>
      </c>
      <c r="B29978" t="s">
        <v>1682</v>
      </c>
      <c r="C29978" t="s">
        <v>8</v>
      </c>
      <c r="D29978" t="s">
        <v>2402</v>
      </c>
      <c r="E29978">
        <v>0</v>
      </c>
    </row>
    <row r="29979" spans="1:5" x14ac:dyDescent="0.3">
      <c r="A29979">
        <v>60510027</v>
      </c>
      <c r="B29979" t="s">
        <v>1682</v>
      </c>
      <c r="C29979" t="s">
        <v>8</v>
      </c>
      <c r="D29979" t="s">
        <v>2403</v>
      </c>
      <c r="E29979">
        <v>0</v>
      </c>
    </row>
    <row r="29980" spans="1:5" x14ac:dyDescent="0.3">
      <c r="A29980">
        <v>60510027</v>
      </c>
      <c r="B29980" t="s">
        <v>1682</v>
      </c>
      <c r="C29980" t="s">
        <v>8</v>
      </c>
      <c r="D29980" t="s">
        <v>2404</v>
      </c>
      <c r="E29980">
        <v>-5</v>
      </c>
    </row>
    <row r="29981" spans="1:5" x14ac:dyDescent="0.3">
      <c r="A29981">
        <v>60510027</v>
      </c>
      <c r="B29981" t="s">
        <v>1682</v>
      </c>
      <c r="C29981" t="s">
        <v>8</v>
      </c>
      <c r="D29981" t="s">
        <v>2405</v>
      </c>
      <c r="E29981">
        <v>0</v>
      </c>
    </row>
    <row r="29982" spans="1:5" x14ac:dyDescent="0.3">
      <c r="A29982">
        <v>60510027</v>
      </c>
      <c r="B29982" t="s">
        <v>1682</v>
      </c>
      <c r="C29982" t="s">
        <v>8</v>
      </c>
      <c r="D29982" t="s">
        <v>2406</v>
      </c>
      <c r="E29982">
        <v>-10</v>
      </c>
    </row>
    <row r="29983" spans="1:5" x14ac:dyDescent="0.3">
      <c r="A29983">
        <v>60510027</v>
      </c>
      <c r="B29983" t="s">
        <v>1682</v>
      </c>
      <c r="C29983" t="s">
        <v>8</v>
      </c>
      <c r="D29983" t="s">
        <v>2407</v>
      </c>
      <c r="E29983">
        <v>0</v>
      </c>
    </row>
    <row r="29984" spans="1:5" x14ac:dyDescent="0.3">
      <c r="A29984">
        <v>60510027</v>
      </c>
      <c r="B29984" t="s">
        <v>1682</v>
      </c>
      <c r="C29984" t="s">
        <v>8</v>
      </c>
      <c r="D29984" t="s">
        <v>2408</v>
      </c>
      <c r="E29984">
        <v>0</v>
      </c>
    </row>
    <row r="29985" spans="1:5" x14ac:dyDescent="0.3">
      <c r="A29985">
        <v>60510027</v>
      </c>
      <c r="B29985" t="s">
        <v>1682</v>
      </c>
      <c r="C29985" t="s">
        <v>8</v>
      </c>
      <c r="D29985" t="s">
        <v>2409</v>
      </c>
      <c r="E29985">
        <v>0</v>
      </c>
    </row>
    <row r="29986" spans="1:5" x14ac:dyDescent="0.3">
      <c r="A29986">
        <v>60510027</v>
      </c>
      <c r="B29986" t="s">
        <v>1682</v>
      </c>
      <c r="C29986" t="s">
        <v>8</v>
      </c>
      <c r="D29986" t="s">
        <v>2410</v>
      </c>
      <c r="E29986">
        <v>-2</v>
      </c>
    </row>
    <row r="29987" spans="1:5" x14ac:dyDescent="0.3">
      <c r="A29987">
        <v>60510027</v>
      </c>
      <c r="B29987" t="s">
        <v>1682</v>
      </c>
      <c r="C29987" t="s">
        <v>8</v>
      </c>
      <c r="D29987" t="s">
        <v>2411</v>
      </c>
      <c r="E29987">
        <v>-2</v>
      </c>
    </row>
    <row r="29988" spans="1:5" x14ac:dyDescent="0.3">
      <c r="A29988">
        <v>60510027</v>
      </c>
      <c r="B29988" t="s">
        <v>1682</v>
      </c>
      <c r="C29988" t="s">
        <v>8</v>
      </c>
      <c r="D29988" t="s">
        <v>2412</v>
      </c>
      <c r="E29988">
        <v>-1</v>
      </c>
    </row>
    <row r="29989" spans="1:5" x14ac:dyDescent="0.3">
      <c r="A29989">
        <v>60510027</v>
      </c>
      <c r="B29989" t="s">
        <v>1682</v>
      </c>
      <c r="C29989" t="s">
        <v>8</v>
      </c>
      <c r="D29989" t="s">
        <v>2413</v>
      </c>
      <c r="E29989">
        <v>0</v>
      </c>
    </row>
    <row r="29990" spans="1:5" x14ac:dyDescent="0.3">
      <c r="A29990">
        <v>92400001</v>
      </c>
      <c r="B29990" t="s">
        <v>1684</v>
      </c>
      <c r="C29990" t="s">
        <v>119</v>
      </c>
      <c r="D29990" t="s">
        <v>2378</v>
      </c>
      <c r="E29990">
        <v>-4490.8819999999996</v>
      </c>
    </row>
    <row r="29991" spans="1:5" x14ac:dyDescent="0.3">
      <c r="A29991">
        <v>92400001</v>
      </c>
      <c r="B29991" t="s">
        <v>1684</v>
      </c>
      <c r="C29991" t="s">
        <v>119</v>
      </c>
      <c r="D29991" t="s">
        <v>2379</v>
      </c>
      <c r="E29991">
        <v>-5885.7939999999999</v>
      </c>
    </row>
    <row r="29992" spans="1:5" x14ac:dyDescent="0.3">
      <c r="A29992">
        <v>92400001</v>
      </c>
      <c r="B29992" t="s">
        <v>1684</v>
      </c>
      <c r="C29992" t="s">
        <v>119</v>
      </c>
      <c r="D29992" t="s">
        <v>2380</v>
      </c>
      <c r="E29992">
        <v>-6330.7860000000001</v>
      </c>
    </row>
    <row r="29993" spans="1:5" x14ac:dyDescent="0.3">
      <c r="A29993">
        <v>92400001</v>
      </c>
      <c r="B29993" t="s">
        <v>1684</v>
      </c>
      <c r="C29993" t="s">
        <v>119</v>
      </c>
      <c r="D29993" t="s">
        <v>2381</v>
      </c>
      <c r="E29993">
        <v>-2689.1849999999999</v>
      </c>
    </row>
    <row r="29994" spans="1:5" x14ac:dyDescent="0.3">
      <c r="A29994">
        <v>92400001</v>
      </c>
      <c r="B29994" t="s">
        <v>1684</v>
      </c>
      <c r="C29994" t="s">
        <v>119</v>
      </c>
      <c r="D29994" t="s">
        <v>2382</v>
      </c>
      <c r="E29994">
        <v>-7951.7300000000005</v>
      </c>
    </row>
    <row r="29995" spans="1:5" x14ac:dyDescent="0.3">
      <c r="A29995">
        <v>92400001</v>
      </c>
      <c r="B29995" t="s">
        <v>1684</v>
      </c>
      <c r="C29995" t="s">
        <v>119</v>
      </c>
      <c r="D29995" t="s">
        <v>2383</v>
      </c>
      <c r="E29995">
        <v>-4667.5069999999996</v>
      </c>
    </row>
    <row r="29996" spans="1:5" x14ac:dyDescent="0.3">
      <c r="A29996">
        <v>92400001</v>
      </c>
      <c r="B29996" t="s">
        <v>1684</v>
      </c>
      <c r="C29996" t="s">
        <v>119</v>
      </c>
      <c r="D29996" t="s">
        <v>2384</v>
      </c>
      <c r="E29996">
        <v>-2980.6130000000003</v>
      </c>
    </row>
    <row r="29997" spans="1:5" x14ac:dyDescent="0.3">
      <c r="A29997">
        <v>92400001</v>
      </c>
      <c r="B29997" t="s">
        <v>1684</v>
      </c>
      <c r="C29997" t="s">
        <v>119</v>
      </c>
      <c r="D29997" t="s">
        <v>2385</v>
      </c>
      <c r="E29997">
        <v>-593.34</v>
      </c>
    </row>
    <row r="29998" spans="1:5" x14ac:dyDescent="0.3">
      <c r="A29998">
        <v>92400001</v>
      </c>
      <c r="B29998" t="s">
        <v>1684</v>
      </c>
      <c r="C29998" t="s">
        <v>119</v>
      </c>
      <c r="D29998" t="s">
        <v>2386</v>
      </c>
      <c r="E29998">
        <v>-5337.7170000000006</v>
      </c>
    </row>
    <row r="29999" spans="1:5" x14ac:dyDescent="0.3">
      <c r="A29999">
        <v>92400001</v>
      </c>
      <c r="B29999" t="s">
        <v>1684</v>
      </c>
      <c r="C29999" t="s">
        <v>119</v>
      </c>
      <c r="D29999" t="s">
        <v>2387</v>
      </c>
      <c r="E29999">
        <v>-5375.9789999999994</v>
      </c>
    </row>
    <row r="30000" spans="1:5" x14ac:dyDescent="0.3">
      <c r="A30000">
        <v>92400001</v>
      </c>
      <c r="B30000" t="s">
        <v>1684</v>
      </c>
      <c r="C30000" t="s">
        <v>119</v>
      </c>
      <c r="D30000" t="s">
        <v>2388</v>
      </c>
      <c r="E30000">
        <v>-5365.3940000000002</v>
      </c>
    </row>
    <row r="30001" spans="1:5" x14ac:dyDescent="0.3">
      <c r="A30001">
        <v>92400001</v>
      </c>
      <c r="B30001" t="s">
        <v>1684</v>
      </c>
      <c r="C30001" t="s">
        <v>119</v>
      </c>
      <c r="D30001" t="s">
        <v>2389</v>
      </c>
      <c r="E30001">
        <v>-3794.9340000000002</v>
      </c>
    </row>
    <row r="30002" spans="1:5" x14ac:dyDescent="0.3">
      <c r="A30002">
        <v>92400001</v>
      </c>
      <c r="B30002" t="s">
        <v>1684</v>
      </c>
      <c r="C30002" t="s">
        <v>119</v>
      </c>
      <c r="D30002" t="s">
        <v>2390</v>
      </c>
      <c r="E30002">
        <v>-6372.2250000000004</v>
      </c>
    </row>
    <row r="30003" spans="1:5" x14ac:dyDescent="0.3">
      <c r="A30003">
        <v>92400001</v>
      </c>
      <c r="B30003" t="s">
        <v>1684</v>
      </c>
      <c r="C30003" t="s">
        <v>119</v>
      </c>
      <c r="D30003" t="s">
        <v>2391</v>
      </c>
      <c r="E30003">
        <v>-5752.3140000000003</v>
      </c>
    </row>
    <row r="30004" spans="1:5" x14ac:dyDescent="0.3">
      <c r="A30004">
        <v>92400001</v>
      </c>
      <c r="B30004" t="s">
        <v>1684</v>
      </c>
      <c r="C30004" t="s">
        <v>119</v>
      </c>
      <c r="D30004" t="s">
        <v>2392</v>
      </c>
      <c r="E30004">
        <v>-3809.1499999999996</v>
      </c>
    </row>
    <row r="30005" spans="1:5" x14ac:dyDescent="0.3">
      <c r="A30005">
        <v>92400001</v>
      </c>
      <c r="B30005" t="s">
        <v>1684</v>
      </c>
      <c r="C30005" t="s">
        <v>119</v>
      </c>
      <c r="D30005" t="s">
        <v>2393</v>
      </c>
      <c r="E30005">
        <v>-3399.8960000000002</v>
      </c>
    </row>
    <row r="30006" spans="1:5" x14ac:dyDescent="0.3">
      <c r="A30006">
        <v>92400001</v>
      </c>
      <c r="B30006" t="s">
        <v>1684</v>
      </c>
      <c r="C30006" t="s">
        <v>119</v>
      </c>
      <c r="D30006" t="s">
        <v>2394</v>
      </c>
      <c r="E30006">
        <v>-9282.4050000000007</v>
      </c>
    </row>
    <row r="30007" spans="1:5" x14ac:dyDescent="0.3">
      <c r="A30007">
        <v>92400001</v>
      </c>
      <c r="B30007" t="s">
        <v>1684</v>
      </c>
      <c r="C30007" t="s">
        <v>119</v>
      </c>
      <c r="D30007" t="s">
        <v>2395</v>
      </c>
      <c r="E30007">
        <v>-4122.5019999999995</v>
      </c>
    </row>
    <row r="30008" spans="1:5" x14ac:dyDescent="0.3">
      <c r="A30008">
        <v>92400001</v>
      </c>
      <c r="B30008" t="s">
        <v>1684</v>
      </c>
      <c r="C30008" t="s">
        <v>119</v>
      </c>
      <c r="D30008" t="s">
        <v>2396</v>
      </c>
      <c r="E30008">
        <v>-2350.9469999999997</v>
      </c>
    </row>
    <row r="30009" spans="1:5" x14ac:dyDescent="0.3">
      <c r="A30009">
        <v>92400001</v>
      </c>
      <c r="B30009" t="s">
        <v>1684</v>
      </c>
      <c r="C30009" t="s">
        <v>119</v>
      </c>
      <c r="D30009" t="s">
        <v>2397</v>
      </c>
      <c r="E30009">
        <v>-5540.2909999999993</v>
      </c>
    </row>
    <row r="30010" spans="1:5" x14ac:dyDescent="0.3">
      <c r="A30010">
        <v>92400001</v>
      </c>
      <c r="B30010" t="s">
        <v>1684</v>
      </c>
      <c r="C30010" t="s">
        <v>119</v>
      </c>
      <c r="D30010" t="s">
        <v>2398</v>
      </c>
      <c r="E30010">
        <v>-4570.0889999999999</v>
      </c>
    </row>
    <row r="30011" spans="1:5" x14ac:dyDescent="0.3">
      <c r="A30011">
        <v>92400001</v>
      </c>
      <c r="B30011" t="s">
        <v>1684</v>
      </c>
      <c r="C30011" t="s">
        <v>119</v>
      </c>
      <c r="D30011" t="s">
        <v>2399</v>
      </c>
      <c r="E30011">
        <v>-5830.7089999999998</v>
      </c>
    </row>
    <row r="30012" spans="1:5" x14ac:dyDescent="0.3">
      <c r="A30012">
        <v>92400001</v>
      </c>
      <c r="B30012" t="s">
        <v>1684</v>
      </c>
      <c r="C30012" t="s">
        <v>119</v>
      </c>
      <c r="D30012" t="s">
        <v>2400</v>
      </c>
      <c r="E30012">
        <v>-5401.6129999999994</v>
      </c>
    </row>
    <row r="30013" spans="1:5" x14ac:dyDescent="0.3">
      <c r="A30013">
        <v>92400001</v>
      </c>
      <c r="B30013" t="s">
        <v>1684</v>
      </c>
      <c r="C30013" t="s">
        <v>119</v>
      </c>
      <c r="D30013" t="s">
        <v>2401</v>
      </c>
      <c r="E30013">
        <v>-6133.2139999999999</v>
      </c>
    </row>
    <row r="30014" spans="1:5" x14ac:dyDescent="0.3">
      <c r="A30014">
        <v>92400001</v>
      </c>
      <c r="B30014" t="s">
        <v>1684</v>
      </c>
      <c r="C30014" t="s">
        <v>119</v>
      </c>
      <c r="D30014" t="s">
        <v>2402</v>
      </c>
      <c r="E30014">
        <v>-3871</v>
      </c>
    </row>
    <row r="30015" spans="1:5" x14ac:dyDescent="0.3">
      <c r="A30015">
        <v>92400001</v>
      </c>
      <c r="B30015" t="s">
        <v>1684</v>
      </c>
      <c r="C30015" t="s">
        <v>119</v>
      </c>
      <c r="D30015" t="s">
        <v>2403</v>
      </c>
      <c r="E30015">
        <v>-5842.6610000000001</v>
      </c>
    </row>
    <row r="30016" spans="1:5" x14ac:dyDescent="0.3">
      <c r="A30016">
        <v>92400001</v>
      </c>
      <c r="B30016" t="s">
        <v>1684</v>
      </c>
      <c r="C30016" t="s">
        <v>119</v>
      </c>
      <c r="D30016" t="s">
        <v>2404</v>
      </c>
      <c r="E30016">
        <v>-8113.348</v>
      </c>
    </row>
    <row r="30017" spans="1:5" x14ac:dyDescent="0.3">
      <c r="A30017">
        <v>92400001</v>
      </c>
      <c r="B30017" t="s">
        <v>1684</v>
      </c>
      <c r="C30017" t="s">
        <v>119</v>
      </c>
      <c r="D30017" t="s">
        <v>2405</v>
      </c>
      <c r="E30017">
        <v>-4692.09</v>
      </c>
    </row>
    <row r="30018" spans="1:5" x14ac:dyDescent="0.3">
      <c r="A30018">
        <v>92400001</v>
      </c>
      <c r="B30018" t="s">
        <v>1684</v>
      </c>
      <c r="C30018" t="s">
        <v>119</v>
      </c>
      <c r="D30018" t="s">
        <v>2406</v>
      </c>
      <c r="E30018">
        <v>-3721.5189999999998</v>
      </c>
    </row>
    <row r="30019" spans="1:5" x14ac:dyDescent="0.3">
      <c r="A30019">
        <v>92400001</v>
      </c>
      <c r="B30019" t="s">
        <v>1684</v>
      </c>
      <c r="C30019" t="s">
        <v>119</v>
      </c>
      <c r="D30019" t="s">
        <v>2407</v>
      </c>
      <c r="E30019">
        <v>-1664.05</v>
      </c>
    </row>
    <row r="30020" spans="1:5" x14ac:dyDescent="0.3">
      <c r="A30020">
        <v>92400001</v>
      </c>
      <c r="B30020" t="s">
        <v>1684</v>
      </c>
      <c r="C30020" t="s">
        <v>119</v>
      </c>
      <c r="D30020" t="s">
        <v>2408</v>
      </c>
      <c r="E30020">
        <v>-853.07400000000007</v>
      </c>
    </row>
    <row r="30021" spans="1:5" x14ac:dyDescent="0.3">
      <c r="A30021">
        <v>92400001</v>
      </c>
      <c r="B30021" t="s">
        <v>1684</v>
      </c>
      <c r="C30021" t="s">
        <v>119</v>
      </c>
      <c r="D30021" t="s">
        <v>2409</v>
      </c>
      <c r="E30021">
        <v>-2099.6579999999999</v>
      </c>
    </row>
    <row r="30022" spans="1:5" x14ac:dyDescent="0.3">
      <c r="A30022">
        <v>92400001</v>
      </c>
      <c r="B30022" t="s">
        <v>1684</v>
      </c>
      <c r="C30022" t="s">
        <v>119</v>
      </c>
      <c r="D30022" t="s">
        <v>2410</v>
      </c>
      <c r="E30022">
        <v>-1893.54</v>
      </c>
    </row>
    <row r="30023" spans="1:5" x14ac:dyDescent="0.3">
      <c r="A30023">
        <v>92400001</v>
      </c>
      <c r="B30023" t="s">
        <v>1684</v>
      </c>
      <c r="C30023" t="s">
        <v>119</v>
      </c>
      <c r="D30023" t="s">
        <v>2411</v>
      </c>
      <c r="E30023">
        <v>-2350.3919999999998</v>
      </c>
    </row>
    <row r="30024" spans="1:5" x14ac:dyDescent="0.3">
      <c r="A30024">
        <v>92400001</v>
      </c>
      <c r="B30024" t="s">
        <v>1684</v>
      </c>
      <c r="C30024" t="s">
        <v>119</v>
      </c>
      <c r="D30024" t="s">
        <v>2412</v>
      </c>
      <c r="E30024">
        <v>-1262.778</v>
      </c>
    </row>
    <row r="30025" spans="1:5" x14ac:dyDescent="0.3">
      <c r="A30025">
        <v>92400001</v>
      </c>
      <c r="B30025" t="s">
        <v>1684</v>
      </c>
      <c r="C30025" t="s">
        <v>119</v>
      </c>
      <c r="D30025" t="s">
        <v>2413</v>
      </c>
      <c r="E30025">
        <v>-1338.3919999999998</v>
      </c>
    </row>
    <row r="30026" spans="1:5" x14ac:dyDescent="0.3">
      <c r="A30026">
        <v>92400002</v>
      </c>
      <c r="B30026" t="s">
        <v>1686</v>
      </c>
      <c r="C30026" t="s">
        <v>119</v>
      </c>
      <c r="D30026" t="s">
        <v>2378</v>
      </c>
      <c r="E30026">
        <v>-4314.7690000000002</v>
      </c>
    </row>
    <row r="30027" spans="1:5" x14ac:dyDescent="0.3">
      <c r="A30027">
        <v>92400002</v>
      </c>
      <c r="B30027" t="s">
        <v>1686</v>
      </c>
      <c r="C30027" t="s">
        <v>119</v>
      </c>
      <c r="D30027" t="s">
        <v>2379</v>
      </c>
      <c r="E30027">
        <v>-3233.0420000000004</v>
      </c>
    </row>
    <row r="30028" spans="1:5" x14ac:dyDescent="0.3">
      <c r="A30028">
        <v>92400002</v>
      </c>
      <c r="B30028" t="s">
        <v>1686</v>
      </c>
      <c r="C30028" t="s">
        <v>119</v>
      </c>
      <c r="D30028" t="s">
        <v>2380</v>
      </c>
      <c r="E30028">
        <v>-3477.4740000000002</v>
      </c>
    </row>
    <row r="30029" spans="1:5" x14ac:dyDescent="0.3">
      <c r="A30029">
        <v>92400002</v>
      </c>
      <c r="B30029" t="s">
        <v>1686</v>
      </c>
      <c r="C30029" t="s">
        <v>119</v>
      </c>
      <c r="D30029" t="s">
        <v>2381</v>
      </c>
      <c r="E30029">
        <v>-2160.165</v>
      </c>
    </row>
    <row r="30030" spans="1:5" x14ac:dyDescent="0.3">
      <c r="A30030">
        <v>92400002</v>
      </c>
      <c r="B30030" t="s">
        <v>1686</v>
      </c>
      <c r="C30030" t="s">
        <v>119</v>
      </c>
      <c r="D30030" t="s">
        <v>2382</v>
      </c>
      <c r="E30030">
        <v>-2846.9160000000002</v>
      </c>
    </row>
    <row r="30031" spans="1:5" x14ac:dyDescent="0.3">
      <c r="A30031">
        <v>92400002</v>
      </c>
      <c r="B30031" t="s">
        <v>1686</v>
      </c>
      <c r="C30031" t="s">
        <v>119</v>
      </c>
      <c r="D30031" t="s">
        <v>2383</v>
      </c>
      <c r="E30031">
        <v>-3749.3090000000002</v>
      </c>
    </row>
    <row r="30032" spans="1:5" x14ac:dyDescent="0.3">
      <c r="A30032">
        <v>92400002</v>
      </c>
      <c r="B30032" t="s">
        <v>1686</v>
      </c>
      <c r="C30032" t="s">
        <v>119</v>
      </c>
      <c r="D30032" t="s">
        <v>2384</v>
      </c>
      <c r="E30032">
        <v>-2394.2629999999999</v>
      </c>
    </row>
    <row r="30033" spans="1:5" x14ac:dyDescent="0.3">
      <c r="A30033">
        <v>92400002</v>
      </c>
      <c r="B30033" t="s">
        <v>1686</v>
      </c>
      <c r="C30033" t="s">
        <v>119</v>
      </c>
      <c r="D30033" t="s">
        <v>2385</v>
      </c>
      <c r="E30033">
        <v>-156.86000000000001</v>
      </c>
    </row>
    <row r="30034" spans="1:5" x14ac:dyDescent="0.3">
      <c r="A30034">
        <v>92400002</v>
      </c>
      <c r="B30034" t="s">
        <v>1686</v>
      </c>
      <c r="C30034" t="s">
        <v>119</v>
      </c>
      <c r="D30034" t="s">
        <v>2386</v>
      </c>
      <c r="E30034">
        <v>-2287.5929999999998</v>
      </c>
    </row>
    <row r="30035" spans="1:5" x14ac:dyDescent="0.3">
      <c r="A30035">
        <v>92400002</v>
      </c>
      <c r="B30035" t="s">
        <v>1686</v>
      </c>
      <c r="C30035" t="s">
        <v>119</v>
      </c>
      <c r="D30035" t="s">
        <v>2387</v>
      </c>
      <c r="E30035">
        <v>-3450.848</v>
      </c>
    </row>
    <row r="30036" spans="1:5" x14ac:dyDescent="0.3">
      <c r="A30036">
        <v>92400002</v>
      </c>
      <c r="B30036" t="s">
        <v>1686</v>
      </c>
      <c r="C30036" t="s">
        <v>119</v>
      </c>
      <c r="D30036" t="s">
        <v>2388</v>
      </c>
      <c r="E30036">
        <v>-3443.462</v>
      </c>
    </row>
    <row r="30037" spans="1:5" x14ac:dyDescent="0.3">
      <c r="A30037">
        <v>92400002</v>
      </c>
      <c r="B30037" t="s">
        <v>1686</v>
      </c>
      <c r="C30037" t="s">
        <v>119</v>
      </c>
      <c r="D30037" t="s">
        <v>2389</v>
      </c>
      <c r="E30037">
        <v>-2822.1220000000003</v>
      </c>
    </row>
    <row r="30038" spans="1:5" x14ac:dyDescent="0.3">
      <c r="A30038">
        <v>92400002</v>
      </c>
      <c r="B30038" t="s">
        <v>1686</v>
      </c>
      <c r="C30038" t="s">
        <v>119</v>
      </c>
      <c r="D30038" t="s">
        <v>2390</v>
      </c>
      <c r="E30038">
        <v>-2973.7049999999999</v>
      </c>
    </row>
    <row r="30039" spans="1:5" x14ac:dyDescent="0.3">
      <c r="A30039">
        <v>92400002</v>
      </c>
      <c r="B30039" t="s">
        <v>1686</v>
      </c>
      <c r="C30039" t="s">
        <v>119</v>
      </c>
      <c r="D30039" t="s">
        <v>2391</v>
      </c>
      <c r="E30039">
        <v>-3159.7219999999998</v>
      </c>
    </row>
    <row r="30040" spans="1:5" x14ac:dyDescent="0.3">
      <c r="A30040">
        <v>92400002</v>
      </c>
      <c r="B30040" t="s">
        <v>1686</v>
      </c>
      <c r="C30040" t="s">
        <v>119</v>
      </c>
      <c r="D30040" t="s">
        <v>2392</v>
      </c>
      <c r="E30040">
        <v>-2092.35</v>
      </c>
    </row>
    <row r="30041" spans="1:5" x14ac:dyDescent="0.3">
      <c r="A30041">
        <v>92400002</v>
      </c>
      <c r="B30041" t="s">
        <v>1686</v>
      </c>
      <c r="C30041" t="s">
        <v>119</v>
      </c>
      <c r="D30041" t="s">
        <v>2393</v>
      </c>
      <c r="E30041">
        <v>-2731.0639999999999</v>
      </c>
    </row>
    <row r="30042" spans="1:5" x14ac:dyDescent="0.3">
      <c r="A30042">
        <v>92400002</v>
      </c>
      <c r="B30042" t="s">
        <v>1686</v>
      </c>
      <c r="C30042" t="s">
        <v>119</v>
      </c>
      <c r="D30042" t="s">
        <v>2394</v>
      </c>
      <c r="E30042">
        <v>0</v>
      </c>
    </row>
    <row r="30043" spans="1:5" x14ac:dyDescent="0.3">
      <c r="A30043">
        <v>92400002</v>
      </c>
      <c r="B30043" t="s">
        <v>1686</v>
      </c>
      <c r="C30043" t="s">
        <v>119</v>
      </c>
      <c r="D30043" t="s">
        <v>2395</v>
      </c>
      <c r="E30043">
        <v>-3311.518</v>
      </c>
    </row>
    <row r="30044" spans="1:5" x14ac:dyDescent="0.3">
      <c r="A30044">
        <v>92400002</v>
      </c>
      <c r="B30044" t="s">
        <v>1686</v>
      </c>
      <c r="C30044" t="s">
        <v>119</v>
      </c>
      <c r="D30044" t="s">
        <v>2396</v>
      </c>
      <c r="E30044">
        <v>-5991.1229999999996</v>
      </c>
    </row>
    <row r="30045" spans="1:5" x14ac:dyDescent="0.3">
      <c r="A30045">
        <v>92400002</v>
      </c>
      <c r="B30045" t="s">
        <v>1686</v>
      </c>
      <c r="C30045" t="s">
        <v>119</v>
      </c>
      <c r="D30045" t="s">
        <v>2397</v>
      </c>
      <c r="E30045">
        <v>-1464.675</v>
      </c>
    </row>
    <row r="30046" spans="1:5" x14ac:dyDescent="0.3">
      <c r="A30046">
        <v>92400002</v>
      </c>
      <c r="B30046" t="s">
        <v>1686</v>
      </c>
      <c r="C30046" t="s">
        <v>119</v>
      </c>
      <c r="D30046" t="s">
        <v>2398</v>
      </c>
      <c r="E30046">
        <v>-4249.3809999999994</v>
      </c>
    </row>
    <row r="30047" spans="1:5" x14ac:dyDescent="0.3">
      <c r="A30047">
        <v>92400002</v>
      </c>
      <c r="B30047" t="s">
        <v>1686</v>
      </c>
      <c r="C30047" t="s">
        <v>119</v>
      </c>
      <c r="D30047" t="s">
        <v>2399</v>
      </c>
      <c r="E30047">
        <v>-3742.0969999999998</v>
      </c>
    </row>
    <row r="30048" spans="1:5" x14ac:dyDescent="0.3">
      <c r="A30048">
        <v>92400002</v>
      </c>
      <c r="B30048" t="s">
        <v>1686</v>
      </c>
      <c r="C30048" t="s">
        <v>119</v>
      </c>
      <c r="D30048" t="s">
        <v>2400</v>
      </c>
      <c r="E30048">
        <v>-4072.6379999999999</v>
      </c>
    </row>
    <row r="30049" spans="1:5" x14ac:dyDescent="0.3">
      <c r="A30049">
        <v>92400002</v>
      </c>
      <c r="B30049" t="s">
        <v>1686</v>
      </c>
      <c r="C30049" t="s">
        <v>119</v>
      </c>
      <c r="D30049" t="s">
        <v>2401</v>
      </c>
      <c r="E30049">
        <v>-3936.2420000000002</v>
      </c>
    </row>
    <row r="30050" spans="1:5" x14ac:dyDescent="0.3">
      <c r="A30050">
        <v>92400002</v>
      </c>
      <c r="B30050" t="s">
        <v>1686</v>
      </c>
      <c r="C30050" t="s">
        <v>119</v>
      </c>
      <c r="D30050" t="s">
        <v>2402</v>
      </c>
      <c r="E30050">
        <v>-6084.3379999999997</v>
      </c>
    </row>
    <row r="30051" spans="1:5" x14ac:dyDescent="0.3">
      <c r="A30051">
        <v>92400002</v>
      </c>
      <c r="B30051" t="s">
        <v>1686</v>
      </c>
      <c r="C30051" t="s">
        <v>119</v>
      </c>
      <c r="D30051" t="s">
        <v>2403</v>
      </c>
      <c r="E30051">
        <v>-3209.3489999999997</v>
      </c>
    </row>
    <row r="30052" spans="1:5" x14ac:dyDescent="0.3">
      <c r="A30052">
        <v>92400002</v>
      </c>
      <c r="B30052" t="s">
        <v>1686</v>
      </c>
      <c r="C30052" t="s">
        <v>119</v>
      </c>
      <c r="D30052" t="s">
        <v>2404</v>
      </c>
      <c r="E30052">
        <v>-4456.6279999999997</v>
      </c>
    </row>
    <row r="30053" spans="1:5" x14ac:dyDescent="0.3">
      <c r="A30053">
        <v>92400002</v>
      </c>
      <c r="B30053" t="s">
        <v>1686</v>
      </c>
      <c r="C30053" t="s">
        <v>119</v>
      </c>
      <c r="D30053" t="s">
        <v>2405</v>
      </c>
      <c r="E30053">
        <v>-3769.056</v>
      </c>
    </row>
    <row r="30054" spans="1:5" x14ac:dyDescent="0.3">
      <c r="A30054">
        <v>92400002</v>
      </c>
      <c r="B30054" t="s">
        <v>1686</v>
      </c>
      <c r="C30054" t="s">
        <v>119</v>
      </c>
      <c r="D30054" t="s">
        <v>2406</v>
      </c>
      <c r="E30054">
        <v>-2989.4170000000004</v>
      </c>
    </row>
    <row r="30055" spans="1:5" x14ac:dyDescent="0.3">
      <c r="A30055">
        <v>92400002</v>
      </c>
      <c r="B30055" t="s">
        <v>1686</v>
      </c>
      <c r="C30055" t="s">
        <v>119</v>
      </c>
      <c r="D30055" t="s">
        <v>2407</v>
      </c>
      <c r="E30055">
        <v>-1336.6959999999999</v>
      </c>
    </row>
    <row r="30056" spans="1:5" x14ac:dyDescent="0.3">
      <c r="A30056">
        <v>92400002</v>
      </c>
      <c r="B30056" t="s">
        <v>1686</v>
      </c>
      <c r="C30056" t="s">
        <v>119</v>
      </c>
      <c r="D30056" t="s">
        <v>2408</v>
      </c>
      <c r="E30056">
        <v>-2173.962</v>
      </c>
    </row>
    <row r="30057" spans="1:5" x14ac:dyDescent="0.3">
      <c r="A30057">
        <v>92400002</v>
      </c>
      <c r="B30057" t="s">
        <v>1686</v>
      </c>
      <c r="C30057" t="s">
        <v>119</v>
      </c>
      <c r="D30057" t="s">
        <v>2409</v>
      </c>
      <c r="E30057">
        <v>-555.08199999999999</v>
      </c>
    </row>
    <row r="30058" spans="1:5" x14ac:dyDescent="0.3">
      <c r="A30058">
        <v>92400002</v>
      </c>
      <c r="B30058" t="s">
        <v>1686</v>
      </c>
      <c r="C30058" t="s">
        <v>119</v>
      </c>
      <c r="D30058" t="s">
        <v>2410</v>
      </c>
      <c r="E30058">
        <v>-1760.66</v>
      </c>
    </row>
    <row r="30059" spans="1:5" x14ac:dyDescent="0.3">
      <c r="A30059">
        <v>92400002</v>
      </c>
      <c r="B30059" t="s">
        <v>1686</v>
      </c>
      <c r="C30059" t="s">
        <v>119</v>
      </c>
      <c r="D30059" t="s">
        <v>2411</v>
      </c>
      <c r="E30059">
        <v>-621.36800000000005</v>
      </c>
    </row>
    <row r="30060" spans="1:5" x14ac:dyDescent="0.3">
      <c r="A30060">
        <v>92400002</v>
      </c>
      <c r="B30060" t="s">
        <v>1686</v>
      </c>
      <c r="C30060" t="s">
        <v>119</v>
      </c>
      <c r="D30060" t="s">
        <v>2412</v>
      </c>
      <c r="E30060">
        <v>-952.62200000000007</v>
      </c>
    </row>
    <row r="30061" spans="1:5" x14ac:dyDescent="0.3">
      <c r="A30061">
        <v>92400002</v>
      </c>
      <c r="B30061" t="s">
        <v>1686</v>
      </c>
      <c r="C30061" t="s">
        <v>119</v>
      </c>
      <c r="D30061" t="s">
        <v>2413</v>
      </c>
      <c r="E30061">
        <v>-858.96800000000007</v>
      </c>
    </row>
    <row r="30062" spans="1:5" x14ac:dyDescent="0.3">
      <c r="A30062">
        <v>37030004</v>
      </c>
      <c r="B30062" t="s">
        <v>1688</v>
      </c>
      <c r="C30062" t="s">
        <v>976</v>
      </c>
      <c r="D30062" t="s">
        <v>2378</v>
      </c>
      <c r="E30062">
        <v>-369</v>
      </c>
    </row>
    <row r="30063" spans="1:5" x14ac:dyDescent="0.3">
      <c r="A30063">
        <v>37030004</v>
      </c>
      <c r="B30063" t="s">
        <v>1688</v>
      </c>
      <c r="C30063" t="s">
        <v>976</v>
      </c>
      <c r="D30063" t="s">
        <v>2379</v>
      </c>
      <c r="E30063">
        <v>-100</v>
      </c>
    </row>
    <row r="30064" spans="1:5" x14ac:dyDescent="0.3">
      <c r="A30064">
        <v>37030004</v>
      </c>
      <c r="B30064" t="s">
        <v>1688</v>
      </c>
      <c r="C30064" t="s">
        <v>976</v>
      </c>
      <c r="D30064" t="s">
        <v>2380</v>
      </c>
      <c r="E30064">
        <v>0</v>
      </c>
    </row>
    <row r="30065" spans="1:5" x14ac:dyDescent="0.3">
      <c r="A30065">
        <v>37030004</v>
      </c>
      <c r="B30065" t="s">
        <v>1688</v>
      </c>
      <c r="C30065" t="s">
        <v>976</v>
      </c>
      <c r="D30065" t="s">
        <v>2381</v>
      </c>
      <c r="E30065">
        <v>-418</v>
      </c>
    </row>
    <row r="30066" spans="1:5" x14ac:dyDescent="0.3">
      <c r="A30066">
        <v>37030004</v>
      </c>
      <c r="B30066" t="s">
        <v>1688</v>
      </c>
      <c r="C30066" t="s">
        <v>976</v>
      </c>
      <c r="D30066" t="s">
        <v>2382</v>
      </c>
      <c r="E30066">
        <v>-836</v>
      </c>
    </row>
    <row r="30067" spans="1:5" x14ac:dyDescent="0.3">
      <c r="A30067">
        <v>37030004</v>
      </c>
      <c r="B30067" t="s">
        <v>1688</v>
      </c>
      <c r="C30067" t="s">
        <v>976</v>
      </c>
      <c r="D30067" t="s">
        <v>2383</v>
      </c>
      <c r="E30067">
        <v>-418</v>
      </c>
    </row>
    <row r="30068" spans="1:5" x14ac:dyDescent="0.3">
      <c r="A30068">
        <v>37030004</v>
      </c>
      <c r="B30068" t="s">
        <v>1688</v>
      </c>
      <c r="C30068" t="s">
        <v>976</v>
      </c>
      <c r="D30068" t="s">
        <v>2384</v>
      </c>
      <c r="E30068">
        <v>-120.5</v>
      </c>
    </row>
    <row r="30069" spans="1:5" x14ac:dyDescent="0.3">
      <c r="A30069">
        <v>37030004</v>
      </c>
      <c r="B30069" t="s">
        <v>1688</v>
      </c>
      <c r="C30069" t="s">
        <v>976</v>
      </c>
      <c r="D30069" t="s">
        <v>2385</v>
      </c>
      <c r="E30069">
        <v>-20</v>
      </c>
    </row>
    <row r="30070" spans="1:5" x14ac:dyDescent="0.3">
      <c r="A30070">
        <v>37030004</v>
      </c>
      <c r="B30070" t="s">
        <v>1688</v>
      </c>
      <c r="C30070" t="s">
        <v>976</v>
      </c>
      <c r="D30070" t="s">
        <v>2386</v>
      </c>
      <c r="E30070">
        <v>-229</v>
      </c>
    </row>
    <row r="30071" spans="1:5" x14ac:dyDescent="0.3">
      <c r="A30071">
        <v>37030004</v>
      </c>
      <c r="B30071" t="s">
        <v>1688</v>
      </c>
      <c r="C30071" t="s">
        <v>976</v>
      </c>
      <c r="D30071" t="s">
        <v>2387</v>
      </c>
      <c r="E30071">
        <v>-718</v>
      </c>
    </row>
    <row r="30072" spans="1:5" x14ac:dyDescent="0.3">
      <c r="A30072">
        <v>37030004</v>
      </c>
      <c r="B30072" t="s">
        <v>1688</v>
      </c>
      <c r="C30072" t="s">
        <v>976</v>
      </c>
      <c r="D30072" t="s">
        <v>2388</v>
      </c>
      <c r="E30072">
        <v>-359</v>
      </c>
    </row>
    <row r="30073" spans="1:5" x14ac:dyDescent="0.3">
      <c r="A30073">
        <v>37030004</v>
      </c>
      <c r="B30073" t="s">
        <v>1688</v>
      </c>
      <c r="C30073" t="s">
        <v>976</v>
      </c>
      <c r="D30073" t="s">
        <v>2389</v>
      </c>
      <c r="E30073">
        <v>-209</v>
      </c>
    </row>
    <row r="30074" spans="1:5" x14ac:dyDescent="0.3">
      <c r="A30074">
        <v>37030004</v>
      </c>
      <c r="B30074" t="s">
        <v>1688</v>
      </c>
      <c r="C30074" t="s">
        <v>976</v>
      </c>
      <c r="D30074" t="s">
        <v>2390</v>
      </c>
      <c r="E30074">
        <v>-637</v>
      </c>
    </row>
    <row r="30075" spans="1:5" x14ac:dyDescent="0.3">
      <c r="A30075">
        <v>37030004</v>
      </c>
      <c r="B30075" t="s">
        <v>1688</v>
      </c>
      <c r="C30075" t="s">
        <v>976</v>
      </c>
      <c r="D30075" t="s">
        <v>2391</v>
      </c>
      <c r="E30075">
        <v>-707</v>
      </c>
    </row>
    <row r="30076" spans="1:5" x14ac:dyDescent="0.3">
      <c r="A30076">
        <v>37030004</v>
      </c>
      <c r="B30076" t="s">
        <v>1688</v>
      </c>
      <c r="C30076" t="s">
        <v>976</v>
      </c>
      <c r="D30076" t="s">
        <v>2392</v>
      </c>
      <c r="E30076">
        <v>-349</v>
      </c>
    </row>
    <row r="30077" spans="1:5" x14ac:dyDescent="0.3">
      <c r="A30077">
        <v>37030004</v>
      </c>
      <c r="B30077" t="s">
        <v>1688</v>
      </c>
      <c r="C30077" t="s">
        <v>976</v>
      </c>
      <c r="D30077" t="s">
        <v>2393</v>
      </c>
      <c r="E30077">
        <v>0</v>
      </c>
    </row>
    <row r="30078" spans="1:5" x14ac:dyDescent="0.3">
      <c r="A30078">
        <v>37030004</v>
      </c>
      <c r="B30078" t="s">
        <v>1688</v>
      </c>
      <c r="C30078" t="s">
        <v>976</v>
      </c>
      <c r="D30078" t="s">
        <v>2394</v>
      </c>
      <c r="E30078">
        <v>-916</v>
      </c>
    </row>
    <row r="30079" spans="1:5" x14ac:dyDescent="0.3">
      <c r="A30079">
        <v>37030004</v>
      </c>
      <c r="B30079" t="s">
        <v>1688</v>
      </c>
      <c r="C30079" t="s">
        <v>976</v>
      </c>
      <c r="D30079" t="s">
        <v>2395</v>
      </c>
      <c r="E30079">
        <v>-627</v>
      </c>
    </row>
    <row r="30080" spans="1:5" x14ac:dyDescent="0.3">
      <c r="A30080">
        <v>37030004</v>
      </c>
      <c r="B30080" t="s">
        <v>1688</v>
      </c>
      <c r="C30080" t="s">
        <v>976</v>
      </c>
      <c r="D30080" t="s">
        <v>2396</v>
      </c>
      <c r="E30080">
        <v>-418</v>
      </c>
    </row>
    <row r="30081" spans="1:5" x14ac:dyDescent="0.3">
      <c r="A30081">
        <v>37030004</v>
      </c>
      <c r="B30081" t="s">
        <v>1688</v>
      </c>
      <c r="C30081" t="s">
        <v>976</v>
      </c>
      <c r="D30081" t="s">
        <v>2397</v>
      </c>
      <c r="E30081">
        <v>-214</v>
      </c>
    </row>
    <row r="30082" spans="1:5" x14ac:dyDescent="0.3">
      <c r="A30082">
        <v>37030004</v>
      </c>
      <c r="B30082" t="s">
        <v>1688</v>
      </c>
      <c r="C30082" t="s">
        <v>976</v>
      </c>
      <c r="D30082" t="s">
        <v>2398</v>
      </c>
      <c r="E30082">
        <v>-518</v>
      </c>
    </row>
    <row r="30083" spans="1:5" x14ac:dyDescent="0.3">
      <c r="A30083">
        <v>37030004</v>
      </c>
      <c r="B30083" t="s">
        <v>1688</v>
      </c>
      <c r="C30083" t="s">
        <v>976</v>
      </c>
      <c r="D30083" t="s">
        <v>2399</v>
      </c>
      <c r="E30083">
        <v>-1682</v>
      </c>
    </row>
    <row r="30084" spans="1:5" x14ac:dyDescent="0.3">
      <c r="A30084">
        <v>37030004</v>
      </c>
      <c r="B30084" t="s">
        <v>1688</v>
      </c>
      <c r="C30084" t="s">
        <v>976</v>
      </c>
      <c r="D30084" t="s">
        <v>2400</v>
      </c>
      <c r="E30084">
        <v>-717</v>
      </c>
    </row>
    <row r="30085" spans="1:5" x14ac:dyDescent="0.3">
      <c r="A30085">
        <v>37030004</v>
      </c>
      <c r="B30085" t="s">
        <v>1688</v>
      </c>
      <c r="C30085" t="s">
        <v>976</v>
      </c>
      <c r="D30085" t="s">
        <v>2401</v>
      </c>
      <c r="E30085">
        <v>-437</v>
      </c>
    </row>
    <row r="30086" spans="1:5" x14ac:dyDescent="0.3">
      <c r="A30086">
        <v>37030004</v>
      </c>
      <c r="B30086" t="s">
        <v>1688</v>
      </c>
      <c r="C30086" t="s">
        <v>976</v>
      </c>
      <c r="D30086" t="s">
        <v>2402</v>
      </c>
      <c r="E30086">
        <v>-399</v>
      </c>
    </row>
    <row r="30087" spans="1:5" x14ac:dyDescent="0.3">
      <c r="A30087">
        <v>37030004</v>
      </c>
      <c r="B30087" t="s">
        <v>1688</v>
      </c>
      <c r="C30087" t="s">
        <v>976</v>
      </c>
      <c r="D30087" t="s">
        <v>2403</v>
      </c>
      <c r="E30087">
        <v>-936</v>
      </c>
    </row>
    <row r="30088" spans="1:5" x14ac:dyDescent="0.3">
      <c r="A30088">
        <v>37030004</v>
      </c>
      <c r="B30088" t="s">
        <v>1688</v>
      </c>
      <c r="C30088" t="s">
        <v>976</v>
      </c>
      <c r="D30088" t="s">
        <v>2404</v>
      </c>
      <c r="E30088">
        <v>-627</v>
      </c>
    </row>
    <row r="30089" spans="1:5" x14ac:dyDescent="0.3">
      <c r="A30089">
        <v>37030004</v>
      </c>
      <c r="B30089" t="s">
        <v>1688</v>
      </c>
      <c r="C30089" t="s">
        <v>976</v>
      </c>
      <c r="D30089" t="s">
        <v>2405</v>
      </c>
      <c r="E30089">
        <v>-1483</v>
      </c>
    </row>
    <row r="30090" spans="1:5" x14ac:dyDescent="0.3">
      <c r="A30090">
        <v>37030004</v>
      </c>
      <c r="B30090" t="s">
        <v>1688</v>
      </c>
      <c r="C30090" t="s">
        <v>976</v>
      </c>
      <c r="D30090" t="s">
        <v>2406</v>
      </c>
      <c r="E30090">
        <v>-692</v>
      </c>
    </row>
    <row r="30091" spans="1:5" x14ac:dyDescent="0.3">
      <c r="A30091">
        <v>37030004</v>
      </c>
      <c r="B30091" t="s">
        <v>1688</v>
      </c>
      <c r="C30091" t="s">
        <v>976</v>
      </c>
      <c r="D30091" t="s">
        <v>2407</v>
      </c>
      <c r="E30091">
        <v>-3424</v>
      </c>
    </row>
    <row r="30092" spans="1:5" x14ac:dyDescent="0.3">
      <c r="A30092">
        <v>37030004</v>
      </c>
      <c r="B30092" t="s">
        <v>1688</v>
      </c>
      <c r="C30092" t="s">
        <v>976</v>
      </c>
      <c r="D30092" t="s">
        <v>2408</v>
      </c>
      <c r="E30092">
        <v>-3842</v>
      </c>
    </row>
    <row r="30093" spans="1:5" x14ac:dyDescent="0.3">
      <c r="A30093">
        <v>37030004</v>
      </c>
      <c r="B30093" t="s">
        <v>1688</v>
      </c>
      <c r="C30093" t="s">
        <v>976</v>
      </c>
      <c r="D30093" t="s">
        <v>2409</v>
      </c>
      <c r="E30093">
        <v>-2732</v>
      </c>
    </row>
    <row r="30094" spans="1:5" x14ac:dyDescent="0.3">
      <c r="A30094">
        <v>37030004</v>
      </c>
      <c r="B30094" t="s">
        <v>1688</v>
      </c>
      <c r="C30094" t="s">
        <v>976</v>
      </c>
      <c r="D30094" t="s">
        <v>2410</v>
      </c>
      <c r="E30094">
        <v>-1045</v>
      </c>
    </row>
    <row r="30095" spans="1:5" x14ac:dyDescent="0.3">
      <c r="A30095">
        <v>37030004</v>
      </c>
      <c r="B30095" t="s">
        <v>1688</v>
      </c>
      <c r="C30095" t="s">
        <v>976</v>
      </c>
      <c r="D30095" t="s">
        <v>2411</v>
      </c>
      <c r="E30095">
        <v>-10</v>
      </c>
    </row>
    <row r="30096" spans="1:5" x14ac:dyDescent="0.3">
      <c r="A30096">
        <v>37030004</v>
      </c>
      <c r="B30096" t="s">
        <v>1688</v>
      </c>
      <c r="C30096" t="s">
        <v>976</v>
      </c>
      <c r="D30096" t="s">
        <v>2412</v>
      </c>
      <c r="E30096">
        <v>-418</v>
      </c>
    </row>
    <row r="30097" spans="1:5" x14ac:dyDescent="0.3">
      <c r="A30097">
        <v>37030004</v>
      </c>
      <c r="B30097" t="s">
        <v>1688</v>
      </c>
      <c r="C30097" t="s">
        <v>976</v>
      </c>
      <c r="D30097" t="s">
        <v>2413</v>
      </c>
      <c r="E30097">
        <v>-1185</v>
      </c>
    </row>
    <row r="30098" spans="1:5" x14ac:dyDescent="0.3">
      <c r="A30098">
        <v>10400029</v>
      </c>
      <c r="B30098" t="s">
        <v>1690</v>
      </c>
      <c r="C30098" t="s">
        <v>8</v>
      </c>
      <c r="D30098" t="s">
        <v>2378</v>
      </c>
      <c r="E30098">
        <v>0</v>
      </c>
    </row>
    <row r="30099" spans="1:5" x14ac:dyDescent="0.3">
      <c r="A30099">
        <v>10400029</v>
      </c>
      <c r="B30099" t="s">
        <v>1690</v>
      </c>
      <c r="C30099" t="s">
        <v>8</v>
      </c>
      <c r="D30099" t="s">
        <v>2379</v>
      </c>
      <c r="E30099">
        <v>0</v>
      </c>
    </row>
    <row r="30100" spans="1:5" x14ac:dyDescent="0.3">
      <c r="A30100">
        <v>10400029</v>
      </c>
      <c r="B30100" t="s">
        <v>1690</v>
      </c>
      <c r="C30100" t="s">
        <v>8</v>
      </c>
      <c r="D30100" t="s">
        <v>2380</v>
      </c>
      <c r="E30100">
        <v>0</v>
      </c>
    </row>
    <row r="30101" spans="1:5" x14ac:dyDescent="0.3">
      <c r="A30101">
        <v>10400029</v>
      </c>
      <c r="B30101" t="s">
        <v>1690</v>
      </c>
      <c r="C30101" t="s">
        <v>8</v>
      </c>
      <c r="D30101" t="s">
        <v>2381</v>
      </c>
      <c r="E30101">
        <v>0</v>
      </c>
    </row>
    <row r="30102" spans="1:5" x14ac:dyDescent="0.3">
      <c r="A30102">
        <v>10400029</v>
      </c>
      <c r="B30102" t="s">
        <v>1690</v>
      </c>
      <c r="C30102" t="s">
        <v>8</v>
      </c>
      <c r="D30102" t="s">
        <v>2382</v>
      </c>
      <c r="E30102">
        <v>0</v>
      </c>
    </row>
    <row r="30103" spans="1:5" x14ac:dyDescent="0.3">
      <c r="A30103">
        <v>10400029</v>
      </c>
      <c r="B30103" t="s">
        <v>1690</v>
      </c>
      <c r="C30103" t="s">
        <v>8</v>
      </c>
      <c r="D30103" t="s">
        <v>2383</v>
      </c>
      <c r="E30103">
        <v>0</v>
      </c>
    </row>
    <row r="30104" spans="1:5" x14ac:dyDescent="0.3">
      <c r="A30104">
        <v>10400029</v>
      </c>
      <c r="B30104" t="s">
        <v>1690</v>
      </c>
      <c r="C30104" t="s">
        <v>8</v>
      </c>
      <c r="D30104" t="s">
        <v>2384</v>
      </c>
      <c r="E30104">
        <v>0</v>
      </c>
    </row>
    <row r="30105" spans="1:5" x14ac:dyDescent="0.3">
      <c r="A30105">
        <v>10400029</v>
      </c>
      <c r="B30105" t="s">
        <v>1690</v>
      </c>
      <c r="C30105" t="s">
        <v>8</v>
      </c>
      <c r="D30105" t="s">
        <v>2385</v>
      </c>
      <c r="E30105">
        <v>0</v>
      </c>
    </row>
    <row r="30106" spans="1:5" x14ac:dyDescent="0.3">
      <c r="A30106">
        <v>10400029</v>
      </c>
      <c r="B30106" t="s">
        <v>1690</v>
      </c>
      <c r="C30106" t="s">
        <v>8</v>
      </c>
      <c r="D30106" t="s">
        <v>2386</v>
      </c>
      <c r="E30106">
        <v>0</v>
      </c>
    </row>
    <row r="30107" spans="1:5" x14ac:dyDescent="0.3">
      <c r="A30107">
        <v>10400029</v>
      </c>
      <c r="B30107" t="s">
        <v>1690</v>
      </c>
      <c r="C30107" t="s">
        <v>8</v>
      </c>
      <c r="D30107" t="s">
        <v>2387</v>
      </c>
      <c r="E30107">
        <v>0</v>
      </c>
    </row>
    <row r="30108" spans="1:5" x14ac:dyDescent="0.3">
      <c r="A30108">
        <v>10400029</v>
      </c>
      <c r="B30108" t="s">
        <v>1690</v>
      </c>
      <c r="C30108" t="s">
        <v>8</v>
      </c>
      <c r="D30108" t="s">
        <v>2388</v>
      </c>
      <c r="E30108">
        <v>0</v>
      </c>
    </row>
    <row r="30109" spans="1:5" x14ac:dyDescent="0.3">
      <c r="A30109">
        <v>10400029</v>
      </c>
      <c r="B30109" t="s">
        <v>1690</v>
      </c>
      <c r="C30109" t="s">
        <v>8</v>
      </c>
      <c r="D30109" t="s">
        <v>2389</v>
      </c>
      <c r="E30109">
        <v>0</v>
      </c>
    </row>
    <row r="30110" spans="1:5" x14ac:dyDescent="0.3">
      <c r="A30110">
        <v>10400029</v>
      </c>
      <c r="B30110" t="s">
        <v>1690</v>
      </c>
      <c r="C30110" t="s">
        <v>8</v>
      </c>
      <c r="D30110" t="s">
        <v>2390</v>
      </c>
      <c r="E30110">
        <v>0</v>
      </c>
    </row>
    <row r="30111" spans="1:5" x14ac:dyDescent="0.3">
      <c r="A30111">
        <v>10400029</v>
      </c>
      <c r="B30111" t="s">
        <v>1690</v>
      </c>
      <c r="C30111" t="s">
        <v>8</v>
      </c>
      <c r="D30111" t="s">
        <v>2391</v>
      </c>
      <c r="E30111">
        <v>0</v>
      </c>
    </row>
    <row r="30112" spans="1:5" x14ac:dyDescent="0.3">
      <c r="A30112">
        <v>10400029</v>
      </c>
      <c r="B30112" t="s">
        <v>1690</v>
      </c>
      <c r="C30112" t="s">
        <v>8</v>
      </c>
      <c r="D30112" t="s">
        <v>2392</v>
      </c>
      <c r="E30112">
        <v>0</v>
      </c>
    </row>
    <row r="30113" spans="1:5" x14ac:dyDescent="0.3">
      <c r="A30113">
        <v>10400029</v>
      </c>
      <c r="B30113" t="s">
        <v>1690</v>
      </c>
      <c r="C30113" t="s">
        <v>8</v>
      </c>
      <c r="D30113" t="s">
        <v>2393</v>
      </c>
      <c r="E30113">
        <v>0</v>
      </c>
    </row>
    <row r="30114" spans="1:5" x14ac:dyDescent="0.3">
      <c r="A30114">
        <v>10400029</v>
      </c>
      <c r="B30114" t="s">
        <v>1690</v>
      </c>
      <c r="C30114" t="s">
        <v>8</v>
      </c>
      <c r="D30114" t="s">
        <v>2394</v>
      </c>
      <c r="E30114">
        <v>0</v>
      </c>
    </row>
    <row r="30115" spans="1:5" x14ac:dyDescent="0.3">
      <c r="A30115">
        <v>10400029</v>
      </c>
      <c r="B30115" t="s">
        <v>1690</v>
      </c>
      <c r="C30115" t="s">
        <v>8</v>
      </c>
      <c r="D30115" t="s">
        <v>2395</v>
      </c>
      <c r="E30115">
        <v>0</v>
      </c>
    </row>
    <row r="30116" spans="1:5" x14ac:dyDescent="0.3">
      <c r="A30116">
        <v>10400029</v>
      </c>
      <c r="B30116" t="s">
        <v>1690</v>
      </c>
      <c r="C30116" t="s">
        <v>8</v>
      </c>
      <c r="D30116" t="s">
        <v>2396</v>
      </c>
      <c r="E30116">
        <v>0</v>
      </c>
    </row>
    <row r="30117" spans="1:5" x14ac:dyDescent="0.3">
      <c r="A30117">
        <v>10400029</v>
      </c>
      <c r="B30117" t="s">
        <v>1690</v>
      </c>
      <c r="C30117" t="s">
        <v>8</v>
      </c>
      <c r="D30117" t="s">
        <v>2397</v>
      </c>
      <c r="E30117">
        <v>0</v>
      </c>
    </row>
    <row r="30118" spans="1:5" x14ac:dyDescent="0.3">
      <c r="A30118">
        <v>10400029</v>
      </c>
      <c r="B30118" t="s">
        <v>1690</v>
      </c>
      <c r="C30118" t="s">
        <v>8</v>
      </c>
      <c r="D30118" t="s">
        <v>2398</v>
      </c>
      <c r="E30118">
        <v>0</v>
      </c>
    </row>
    <row r="30119" spans="1:5" x14ac:dyDescent="0.3">
      <c r="A30119">
        <v>10400029</v>
      </c>
      <c r="B30119" t="s">
        <v>1690</v>
      </c>
      <c r="C30119" t="s">
        <v>8</v>
      </c>
      <c r="D30119" t="s">
        <v>2399</v>
      </c>
      <c r="E30119">
        <v>0</v>
      </c>
    </row>
    <row r="30120" spans="1:5" x14ac:dyDescent="0.3">
      <c r="A30120">
        <v>10400029</v>
      </c>
      <c r="B30120" t="s">
        <v>1690</v>
      </c>
      <c r="C30120" t="s">
        <v>8</v>
      </c>
      <c r="D30120" t="s">
        <v>2400</v>
      </c>
      <c r="E30120">
        <v>0</v>
      </c>
    </row>
    <row r="30121" spans="1:5" x14ac:dyDescent="0.3">
      <c r="A30121">
        <v>10400029</v>
      </c>
      <c r="B30121" t="s">
        <v>1690</v>
      </c>
      <c r="C30121" t="s">
        <v>8</v>
      </c>
      <c r="D30121" t="s">
        <v>2401</v>
      </c>
      <c r="E30121">
        <v>0</v>
      </c>
    </row>
    <row r="30122" spans="1:5" x14ac:dyDescent="0.3">
      <c r="A30122">
        <v>10400029</v>
      </c>
      <c r="B30122" t="s">
        <v>1690</v>
      </c>
      <c r="C30122" t="s">
        <v>8</v>
      </c>
      <c r="D30122" t="s">
        <v>2402</v>
      </c>
      <c r="E30122">
        <v>-1280</v>
      </c>
    </row>
    <row r="30123" spans="1:5" x14ac:dyDescent="0.3">
      <c r="A30123">
        <v>10400029</v>
      </c>
      <c r="B30123" t="s">
        <v>1690</v>
      </c>
      <c r="C30123" t="s">
        <v>8</v>
      </c>
      <c r="D30123" t="s">
        <v>2403</v>
      </c>
      <c r="E30123">
        <v>-80</v>
      </c>
    </row>
    <row r="30124" spans="1:5" x14ac:dyDescent="0.3">
      <c r="A30124">
        <v>10400029</v>
      </c>
      <c r="B30124" t="s">
        <v>1690</v>
      </c>
      <c r="C30124" t="s">
        <v>8</v>
      </c>
      <c r="D30124" t="s">
        <v>2404</v>
      </c>
      <c r="E30124">
        <v>0</v>
      </c>
    </row>
    <row r="30125" spans="1:5" x14ac:dyDescent="0.3">
      <c r="A30125">
        <v>10400029</v>
      </c>
      <c r="B30125" t="s">
        <v>1690</v>
      </c>
      <c r="C30125" t="s">
        <v>8</v>
      </c>
      <c r="D30125" t="s">
        <v>2405</v>
      </c>
      <c r="E30125">
        <v>0</v>
      </c>
    </row>
    <row r="30126" spans="1:5" x14ac:dyDescent="0.3">
      <c r="A30126">
        <v>10400029</v>
      </c>
      <c r="B30126" t="s">
        <v>1690</v>
      </c>
      <c r="C30126" t="s">
        <v>8</v>
      </c>
      <c r="D30126" t="s">
        <v>2406</v>
      </c>
      <c r="E30126">
        <v>0</v>
      </c>
    </row>
    <row r="30127" spans="1:5" x14ac:dyDescent="0.3">
      <c r="A30127">
        <v>10400029</v>
      </c>
      <c r="B30127" t="s">
        <v>1690</v>
      </c>
      <c r="C30127" t="s">
        <v>8</v>
      </c>
      <c r="D30127" t="s">
        <v>2407</v>
      </c>
      <c r="E30127">
        <v>0</v>
      </c>
    </row>
    <row r="30128" spans="1:5" x14ac:dyDescent="0.3">
      <c r="A30128">
        <v>10400029</v>
      </c>
      <c r="B30128" t="s">
        <v>1690</v>
      </c>
      <c r="C30128" t="s">
        <v>8</v>
      </c>
      <c r="D30128" t="s">
        <v>2408</v>
      </c>
      <c r="E30128">
        <v>0</v>
      </c>
    </row>
    <row r="30129" spans="1:5" x14ac:dyDescent="0.3">
      <c r="A30129">
        <v>10400029</v>
      </c>
      <c r="B30129" t="s">
        <v>1690</v>
      </c>
      <c r="C30129" t="s">
        <v>8</v>
      </c>
      <c r="D30129" t="s">
        <v>2409</v>
      </c>
      <c r="E30129">
        <v>0</v>
      </c>
    </row>
    <row r="30130" spans="1:5" x14ac:dyDescent="0.3">
      <c r="A30130">
        <v>10400029</v>
      </c>
      <c r="B30130" t="s">
        <v>1690</v>
      </c>
      <c r="C30130" t="s">
        <v>8</v>
      </c>
      <c r="D30130" t="s">
        <v>2410</v>
      </c>
      <c r="E30130">
        <v>0</v>
      </c>
    </row>
    <row r="30131" spans="1:5" x14ac:dyDescent="0.3">
      <c r="A30131">
        <v>10400029</v>
      </c>
      <c r="B30131" t="s">
        <v>1690</v>
      </c>
      <c r="C30131" t="s">
        <v>8</v>
      </c>
      <c r="D30131" t="s">
        <v>2411</v>
      </c>
      <c r="E30131">
        <v>0</v>
      </c>
    </row>
    <row r="30132" spans="1:5" x14ac:dyDescent="0.3">
      <c r="A30132">
        <v>10400029</v>
      </c>
      <c r="B30132" t="s">
        <v>1690</v>
      </c>
      <c r="C30132" t="s">
        <v>8</v>
      </c>
      <c r="D30132" t="s">
        <v>2412</v>
      </c>
      <c r="E30132">
        <v>0</v>
      </c>
    </row>
    <row r="30133" spans="1:5" x14ac:dyDescent="0.3">
      <c r="A30133">
        <v>10400029</v>
      </c>
      <c r="B30133" t="s">
        <v>1690</v>
      </c>
      <c r="C30133" t="s">
        <v>8</v>
      </c>
      <c r="D30133" t="s">
        <v>2413</v>
      </c>
      <c r="E30133">
        <v>0</v>
      </c>
    </row>
    <row r="30134" spans="1:5" x14ac:dyDescent="0.3">
      <c r="A30134">
        <v>50100008</v>
      </c>
      <c r="B30134" t="s">
        <v>1692</v>
      </c>
      <c r="C30134" t="s">
        <v>130</v>
      </c>
      <c r="D30134" t="s">
        <v>2378</v>
      </c>
      <c r="E30134">
        <v>0</v>
      </c>
    </row>
    <row r="30135" spans="1:5" x14ac:dyDescent="0.3">
      <c r="A30135">
        <v>50100008</v>
      </c>
      <c r="B30135" t="s">
        <v>1692</v>
      </c>
      <c r="C30135" t="s">
        <v>130</v>
      </c>
      <c r="D30135" t="s">
        <v>2379</v>
      </c>
      <c r="E30135">
        <v>0</v>
      </c>
    </row>
    <row r="30136" spans="1:5" x14ac:dyDescent="0.3">
      <c r="A30136">
        <v>50100008</v>
      </c>
      <c r="B30136" t="s">
        <v>1692</v>
      </c>
      <c r="C30136" t="s">
        <v>130</v>
      </c>
      <c r="D30136" t="s">
        <v>2380</v>
      </c>
      <c r="E30136">
        <v>0</v>
      </c>
    </row>
    <row r="30137" spans="1:5" x14ac:dyDescent="0.3">
      <c r="A30137">
        <v>50100008</v>
      </c>
      <c r="B30137" t="s">
        <v>1692</v>
      </c>
      <c r="C30137" t="s">
        <v>130</v>
      </c>
      <c r="D30137" t="s">
        <v>2381</v>
      </c>
      <c r="E30137">
        <v>0</v>
      </c>
    </row>
    <row r="30138" spans="1:5" x14ac:dyDescent="0.3">
      <c r="A30138">
        <v>50100008</v>
      </c>
      <c r="B30138" t="s">
        <v>1692</v>
      </c>
      <c r="C30138" t="s">
        <v>130</v>
      </c>
      <c r="D30138" t="s">
        <v>2382</v>
      </c>
      <c r="E30138">
        <v>0</v>
      </c>
    </row>
    <row r="30139" spans="1:5" x14ac:dyDescent="0.3">
      <c r="A30139">
        <v>50100008</v>
      </c>
      <c r="B30139" t="s">
        <v>1692</v>
      </c>
      <c r="C30139" t="s">
        <v>130</v>
      </c>
      <c r="D30139" t="s">
        <v>2383</v>
      </c>
      <c r="E30139">
        <v>0</v>
      </c>
    </row>
    <row r="30140" spans="1:5" x14ac:dyDescent="0.3">
      <c r="A30140">
        <v>50100008</v>
      </c>
      <c r="B30140" t="s">
        <v>1692</v>
      </c>
      <c r="C30140" t="s">
        <v>130</v>
      </c>
      <c r="D30140" t="s">
        <v>2384</v>
      </c>
      <c r="E30140">
        <v>0</v>
      </c>
    </row>
    <row r="30141" spans="1:5" x14ac:dyDescent="0.3">
      <c r="A30141">
        <v>50100008</v>
      </c>
      <c r="B30141" t="s">
        <v>1692</v>
      </c>
      <c r="C30141" t="s">
        <v>130</v>
      </c>
      <c r="D30141" t="s">
        <v>2385</v>
      </c>
      <c r="E30141">
        <v>0</v>
      </c>
    </row>
    <row r="30142" spans="1:5" x14ac:dyDescent="0.3">
      <c r="A30142">
        <v>50100008</v>
      </c>
      <c r="B30142" t="s">
        <v>1692</v>
      </c>
      <c r="C30142" t="s">
        <v>130</v>
      </c>
      <c r="D30142" t="s">
        <v>2386</v>
      </c>
      <c r="E30142">
        <v>0</v>
      </c>
    </row>
    <row r="30143" spans="1:5" x14ac:dyDescent="0.3">
      <c r="A30143">
        <v>50100008</v>
      </c>
      <c r="B30143" t="s">
        <v>1692</v>
      </c>
      <c r="C30143" t="s">
        <v>130</v>
      </c>
      <c r="D30143" t="s">
        <v>2387</v>
      </c>
      <c r="E30143">
        <v>0</v>
      </c>
    </row>
    <row r="30144" spans="1:5" x14ac:dyDescent="0.3">
      <c r="A30144">
        <v>50100008</v>
      </c>
      <c r="B30144" t="s">
        <v>1692</v>
      </c>
      <c r="C30144" t="s">
        <v>130</v>
      </c>
      <c r="D30144" t="s">
        <v>2388</v>
      </c>
      <c r="E30144">
        <v>0</v>
      </c>
    </row>
    <row r="30145" spans="1:5" x14ac:dyDescent="0.3">
      <c r="A30145">
        <v>50100008</v>
      </c>
      <c r="B30145" t="s">
        <v>1692</v>
      </c>
      <c r="C30145" t="s">
        <v>130</v>
      </c>
      <c r="D30145" t="s">
        <v>2389</v>
      </c>
      <c r="E30145">
        <v>0</v>
      </c>
    </row>
    <row r="30146" spans="1:5" x14ac:dyDescent="0.3">
      <c r="A30146">
        <v>50100008</v>
      </c>
      <c r="B30146" t="s">
        <v>1692</v>
      </c>
      <c r="C30146" t="s">
        <v>130</v>
      </c>
      <c r="D30146" t="s">
        <v>2390</v>
      </c>
      <c r="E30146">
        <v>0</v>
      </c>
    </row>
    <row r="30147" spans="1:5" x14ac:dyDescent="0.3">
      <c r="A30147">
        <v>50100008</v>
      </c>
      <c r="B30147" t="s">
        <v>1692</v>
      </c>
      <c r="C30147" t="s">
        <v>130</v>
      </c>
      <c r="D30147" t="s">
        <v>2391</v>
      </c>
      <c r="E30147">
        <v>0</v>
      </c>
    </row>
    <row r="30148" spans="1:5" x14ac:dyDescent="0.3">
      <c r="A30148">
        <v>50100008</v>
      </c>
      <c r="B30148" t="s">
        <v>1692</v>
      </c>
      <c r="C30148" t="s">
        <v>130</v>
      </c>
      <c r="D30148" t="s">
        <v>2392</v>
      </c>
      <c r="E30148">
        <v>0</v>
      </c>
    </row>
    <row r="30149" spans="1:5" x14ac:dyDescent="0.3">
      <c r="A30149">
        <v>50100008</v>
      </c>
      <c r="B30149" t="s">
        <v>1692</v>
      </c>
      <c r="C30149" t="s">
        <v>130</v>
      </c>
      <c r="D30149" t="s">
        <v>2393</v>
      </c>
      <c r="E30149">
        <v>0</v>
      </c>
    </row>
    <row r="30150" spans="1:5" x14ac:dyDescent="0.3">
      <c r="A30150">
        <v>50100008</v>
      </c>
      <c r="B30150" t="s">
        <v>1692</v>
      </c>
      <c r="C30150" t="s">
        <v>130</v>
      </c>
      <c r="D30150" t="s">
        <v>2394</v>
      </c>
      <c r="E30150">
        <v>0</v>
      </c>
    </row>
    <row r="30151" spans="1:5" x14ac:dyDescent="0.3">
      <c r="A30151">
        <v>50100008</v>
      </c>
      <c r="B30151" t="s">
        <v>1692</v>
      </c>
      <c r="C30151" t="s">
        <v>130</v>
      </c>
      <c r="D30151" t="s">
        <v>2395</v>
      </c>
      <c r="E30151">
        <v>0</v>
      </c>
    </row>
    <row r="30152" spans="1:5" x14ac:dyDescent="0.3">
      <c r="A30152">
        <v>50100008</v>
      </c>
      <c r="B30152" t="s">
        <v>1692</v>
      </c>
      <c r="C30152" t="s">
        <v>130</v>
      </c>
      <c r="D30152" t="s">
        <v>2396</v>
      </c>
      <c r="E30152">
        <v>0</v>
      </c>
    </row>
    <row r="30153" spans="1:5" x14ac:dyDescent="0.3">
      <c r="A30153">
        <v>50100008</v>
      </c>
      <c r="B30153" t="s">
        <v>1692</v>
      </c>
      <c r="C30153" t="s">
        <v>130</v>
      </c>
      <c r="D30153" t="s">
        <v>2397</v>
      </c>
      <c r="E30153">
        <v>0</v>
      </c>
    </row>
    <row r="30154" spans="1:5" x14ac:dyDescent="0.3">
      <c r="A30154">
        <v>50100008</v>
      </c>
      <c r="B30154" t="s">
        <v>1692</v>
      </c>
      <c r="C30154" t="s">
        <v>130</v>
      </c>
      <c r="D30154" t="s">
        <v>2398</v>
      </c>
      <c r="E30154">
        <v>0</v>
      </c>
    </row>
    <row r="30155" spans="1:5" x14ac:dyDescent="0.3">
      <c r="A30155">
        <v>50100008</v>
      </c>
      <c r="B30155" t="s">
        <v>1692</v>
      </c>
      <c r="C30155" t="s">
        <v>130</v>
      </c>
      <c r="D30155" t="s">
        <v>2399</v>
      </c>
      <c r="E30155">
        <v>0</v>
      </c>
    </row>
    <row r="30156" spans="1:5" x14ac:dyDescent="0.3">
      <c r="A30156">
        <v>50100008</v>
      </c>
      <c r="B30156" t="s">
        <v>1692</v>
      </c>
      <c r="C30156" t="s">
        <v>130</v>
      </c>
      <c r="D30156" t="s">
        <v>2400</v>
      </c>
      <c r="E30156">
        <v>0</v>
      </c>
    </row>
    <row r="30157" spans="1:5" x14ac:dyDescent="0.3">
      <c r="A30157">
        <v>50100008</v>
      </c>
      <c r="B30157" t="s">
        <v>1692</v>
      </c>
      <c r="C30157" t="s">
        <v>130</v>
      </c>
      <c r="D30157" t="s">
        <v>2401</v>
      </c>
      <c r="E30157">
        <v>0</v>
      </c>
    </row>
    <row r="30158" spans="1:5" x14ac:dyDescent="0.3">
      <c r="A30158">
        <v>50100008</v>
      </c>
      <c r="B30158" t="s">
        <v>1692</v>
      </c>
      <c r="C30158" t="s">
        <v>130</v>
      </c>
      <c r="D30158" t="s">
        <v>2402</v>
      </c>
      <c r="E30158">
        <v>-50</v>
      </c>
    </row>
    <row r="30159" spans="1:5" x14ac:dyDescent="0.3">
      <c r="A30159">
        <v>50100008</v>
      </c>
      <c r="B30159" t="s">
        <v>1692</v>
      </c>
      <c r="C30159" t="s">
        <v>130</v>
      </c>
      <c r="D30159" t="s">
        <v>2403</v>
      </c>
      <c r="E30159">
        <v>0</v>
      </c>
    </row>
    <row r="30160" spans="1:5" x14ac:dyDescent="0.3">
      <c r="A30160">
        <v>50100008</v>
      </c>
      <c r="B30160" t="s">
        <v>1692</v>
      </c>
      <c r="C30160" t="s">
        <v>130</v>
      </c>
      <c r="D30160" t="s">
        <v>2404</v>
      </c>
      <c r="E30160">
        <v>0</v>
      </c>
    </row>
    <row r="30161" spans="1:5" x14ac:dyDescent="0.3">
      <c r="A30161">
        <v>50100008</v>
      </c>
      <c r="B30161" t="s">
        <v>1692</v>
      </c>
      <c r="C30161" t="s">
        <v>130</v>
      </c>
      <c r="D30161" t="s">
        <v>2405</v>
      </c>
      <c r="E30161">
        <v>-10</v>
      </c>
    </row>
    <row r="30162" spans="1:5" x14ac:dyDescent="0.3">
      <c r="A30162">
        <v>50100008</v>
      </c>
      <c r="B30162" t="s">
        <v>1692</v>
      </c>
      <c r="C30162" t="s">
        <v>130</v>
      </c>
      <c r="D30162" t="s">
        <v>2406</v>
      </c>
      <c r="E30162">
        <v>0</v>
      </c>
    </row>
    <row r="30163" spans="1:5" x14ac:dyDescent="0.3">
      <c r="A30163">
        <v>50100008</v>
      </c>
      <c r="B30163" t="s">
        <v>1692</v>
      </c>
      <c r="C30163" t="s">
        <v>130</v>
      </c>
      <c r="D30163" t="s">
        <v>2407</v>
      </c>
      <c r="E30163">
        <v>-140</v>
      </c>
    </row>
    <row r="30164" spans="1:5" x14ac:dyDescent="0.3">
      <c r="A30164">
        <v>50100008</v>
      </c>
      <c r="B30164" t="s">
        <v>1692</v>
      </c>
      <c r="C30164" t="s">
        <v>130</v>
      </c>
      <c r="D30164" t="s">
        <v>2408</v>
      </c>
      <c r="E30164">
        <v>0</v>
      </c>
    </row>
    <row r="30165" spans="1:5" x14ac:dyDescent="0.3">
      <c r="A30165">
        <v>50100008</v>
      </c>
      <c r="B30165" t="s">
        <v>1692</v>
      </c>
      <c r="C30165" t="s">
        <v>130</v>
      </c>
      <c r="D30165" t="s">
        <v>2409</v>
      </c>
      <c r="E30165">
        <v>0</v>
      </c>
    </row>
    <row r="30166" spans="1:5" x14ac:dyDescent="0.3">
      <c r="A30166">
        <v>50100008</v>
      </c>
      <c r="B30166" t="s">
        <v>1692</v>
      </c>
      <c r="C30166" t="s">
        <v>130</v>
      </c>
      <c r="D30166" t="s">
        <v>2410</v>
      </c>
      <c r="E30166">
        <v>0</v>
      </c>
    </row>
    <row r="30167" spans="1:5" x14ac:dyDescent="0.3">
      <c r="A30167">
        <v>50100008</v>
      </c>
      <c r="B30167" t="s">
        <v>1692</v>
      </c>
      <c r="C30167" t="s">
        <v>130</v>
      </c>
      <c r="D30167" t="s">
        <v>2411</v>
      </c>
      <c r="E30167">
        <v>0</v>
      </c>
    </row>
    <row r="30168" spans="1:5" x14ac:dyDescent="0.3">
      <c r="A30168">
        <v>50100008</v>
      </c>
      <c r="B30168" t="s">
        <v>1692</v>
      </c>
      <c r="C30168" t="s">
        <v>130</v>
      </c>
      <c r="D30168" t="s">
        <v>2412</v>
      </c>
      <c r="E30168">
        <v>0</v>
      </c>
    </row>
    <row r="30169" spans="1:5" x14ac:dyDescent="0.3">
      <c r="A30169">
        <v>50100008</v>
      </c>
      <c r="B30169" t="s">
        <v>1692</v>
      </c>
      <c r="C30169" t="s">
        <v>130</v>
      </c>
      <c r="D30169" t="s">
        <v>2413</v>
      </c>
      <c r="E30169">
        <v>0</v>
      </c>
    </row>
    <row r="30170" spans="1:5" x14ac:dyDescent="0.3">
      <c r="A30170">
        <v>23310028</v>
      </c>
      <c r="B30170" t="s">
        <v>1694</v>
      </c>
      <c r="C30170" t="s">
        <v>8</v>
      </c>
      <c r="D30170" t="s">
        <v>2378</v>
      </c>
      <c r="E30170">
        <v>0</v>
      </c>
    </row>
    <row r="30171" spans="1:5" x14ac:dyDescent="0.3">
      <c r="A30171">
        <v>23310028</v>
      </c>
      <c r="B30171" t="s">
        <v>1694</v>
      </c>
      <c r="C30171" t="s">
        <v>8</v>
      </c>
      <c r="D30171" t="s">
        <v>2379</v>
      </c>
      <c r="E30171">
        <v>0</v>
      </c>
    </row>
    <row r="30172" spans="1:5" x14ac:dyDescent="0.3">
      <c r="A30172">
        <v>23310028</v>
      </c>
      <c r="B30172" t="s">
        <v>1694</v>
      </c>
      <c r="C30172" t="s">
        <v>8</v>
      </c>
      <c r="D30172" t="s">
        <v>2380</v>
      </c>
      <c r="E30172">
        <v>0</v>
      </c>
    </row>
    <row r="30173" spans="1:5" x14ac:dyDescent="0.3">
      <c r="A30173">
        <v>23310028</v>
      </c>
      <c r="B30173" t="s">
        <v>1694</v>
      </c>
      <c r="C30173" t="s">
        <v>8</v>
      </c>
      <c r="D30173" t="s">
        <v>2381</v>
      </c>
      <c r="E30173">
        <v>0</v>
      </c>
    </row>
    <row r="30174" spans="1:5" x14ac:dyDescent="0.3">
      <c r="A30174">
        <v>23310028</v>
      </c>
      <c r="B30174" t="s">
        <v>1694</v>
      </c>
      <c r="C30174" t="s">
        <v>8</v>
      </c>
      <c r="D30174" t="s">
        <v>2382</v>
      </c>
      <c r="E30174">
        <v>0</v>
      </c>
    </row>
    <row r="30175" spans="1:5" x14ac:dyDescent="0.3">
      <c r="A30175">
        <v>23310028</v>
      </c>
      <c r="B30175" t="s">
        <v>1694</v>
      </c>
      <c r="C30175" t="s">
        <v>8</v>
      </c>
      <c r="D30175" t="s">
        <v>2383</v>
      </c>
      <c r="E30175">
        <v>0</v>
      </c>
    </row>
    <row r="30176" spans="1:5" x14ac:dyDescent="0.3">
      <c r="A30176">
        <v>23310028</v>
      </c>
      <c r="B30176" t="s">
        <v>1694</v>
      </c>
      <c r="C30176" t="s">
        <v>8</v>
      </c>
      <c r="D30176" t="s">
        <v>2384</v>
      </c>
      <c r="E30176">
        <v>0</v>
      </c>
    </row>
    <row r="30177" spans="1:5" x14ac:dyDescent="0.3">
      <c r="A30177">
        <v>23310028</v>
      </c>
      <c r="B30177" t="s">
        <v>1694</v>
      </c>
      <c r="C30177" t="s">
        <v>8</v>
      </c>
      <c r="D30177" t="s">
        <v>2385</v>
      </c>
      <c r="E30177">
        <v>0</v>
      </c>
    </row>
    <row r="30178" spans="1:5" x14ac:dyDescent="0.3">
      <c r="A30178">
        <v>23310028</v>
      </c>
      <c r="B30178" t="s">
        <v>1694</v>
      </c>
      <c r="C30178" t="s">
        <v>8</v>
      </c>
      <c r="D30178" t="s">
        <v>2386</v>
      </c>
      <c r="E30178">
        <v>0</v>
      </c>
    </row>
    <row r="30179" spans="1:5" x14ac:dyDescent="0.3">
      <c r="A30179">
        <v>23310028</v>
      </c>
      <c r="B30179" t="s">
        <v>1694</v>
      </c>
      <c r="C30179" t="s">
        <v>8</v>
      </c>
      <c r="D30179" t="s">
        <v>2387</v>
      </c>
      <c r="E30179">
        <v>0</v>
      </c>
    </row>
    <row r="30180" spans="1:5" x14ac:dyDescent="0.3">
      <c r="A30180">
        <v>23310028</v>
      </c>
      <c r="B30180" t="s">
        <v>1694</v>
      </c>
      <c r="C30180" t="s">
        <v>8</v>
      </c>
      <c r="D30180" t="s">
        <v>2388</v>
      </c>
      <c r="E30180">
        <v>0</v>
      </c>
    </row>
    <row r="30181" spans="1:5" x14ac:dyDescent="0.3">
      <c r="A30181">
        <v>23310028</v>
      </c>
      <c r="B30181" t="s">
        <v>1694</v>
      </c>
      <c r="C30181" t="s">
        <v>8</v>
      </c>
      <c r="D30181" t="s">
        <v>2389</v>
      </c>
      <c r="E30181">
        <v>0</v>
      </c>
    </row>
    <row r="30182" spans="1:5" x14ac:dyDescent="0.3">
      <c r="A30182">
        <v>23310028</v>
      </c>
      <c r="B30182" t="s">
        <v>1694</v>
      </c>
      <c r="C30182" t="s">
        <v>8</v>
      </c>
      <c r="D30182" t="s">
        <v>2390</v>
      </c>
      <c r="E30182">
        <v>0</v>
      </c>
    </row>
    <row r="30183" spans="1:5" x14ac:dyDescent="0.3">
      <c r="A30183">
        <v>23310028</v>
      </c>
      <c r="B30183" t="s">
        <v>1694</v>
      </c>
      <c r="C30183" t="s">
        <v>8</v>
      </c>
      <c r="D30183" t="s">
        <v>2391</v>
      </c>
      <c r="E30183">
        <v>0</v>
      </c>
    </row>
    <row r="30184" spans="1:5" x14ac:dyDescent="0.3">
      <c r="A30184">
        <v>23310028</v>
      </c>
      <c r="B30184" t="s">
        <v>1694</v>
      </c>
      <c r="C30184" t="s">
        <v>8</v>
      </c>
      <c r="D30184" t="s">
        <v>2392</v>
      </c>
      <c r="E30184">
        <v>0</v>
      </c>
    </row>
    <row r="30185" spans="1:5" x14ac:dyDescent="0.3">
      <c r="A30185">
        <v>23310028</v>
      </c>
      <c r="B30185" t="s">
        <v>1694</v>
      </c>
      <c r="C30185" t="s">
        <v>8</v>
      </c>
      <c r="D30185" t="s">
        <v>2393</v>
      </c>
      <c r="E30185">
        <v>-2</v>
      </c>
    </row>
    <row r="30186" spans="1:5" x14ac:dyDescent="0.3">
      <c r="A30186">
        <v>23310028</v>
      </c>
      <c r="B30186" t="s">
        <v>1694</v>
      </c>
      <c r="C30186" t="s">
        <v>8</v>
      </c>
      <c r="D30186" t="s">
        <v>2394</v>
      </c>
      <c r="E30186">
        <v>0</v>
      </c>
    </row>
    <row r="30187" spans="1:5" x14ac:dyDescent="0.3">
      <c r="A30187">
        <v>23310028</v>
      </c>
      <c r="B30187" t="s">
        <v>1694</v>
      </c>
      <c r="C30187" t="s">
        <v>8</v>
      </c>
      <c r="D30187" t="s">
        <v>2395</v>
      </c>
      <c r="E30187">
        <v>0</v>
      </c>
    </row>
    <row r="30188" spans="1:5" x14ac:dyDescent="0.3">
      <c r="A30188">
        <v>23310028</v>
      </c>
      <c r="B30188" t="s">
        <v>1694</v>
      </c>
      <c r="C30188" t="s">
        <v>8</v>
      </c>
      <c r="D30188" t="s">
        <v>2396</v>
      </c>
      <c r="E30188">
        <v>0</v>
      </c>
    </row>
    <row r="30189" spans="1:5" x14ac:dyDescent="0.3">
      <c r="A30189">
        <v>23310028</v>
      </c>
      <c r="B30189" t="s">
        <v>1694</v>
      </c>
      <c r="C30189" t="s">
        <v>8</v>
      </c>
      <c r="D30189" t="s">
        <v>2397</v>
      </c>
      <c r="E30189">
        <v>0</v>
      </c>
    </row>
    <row r="30190" spans="1:5" x14ac:dyDescent="0.3">
      <c r="A30190">
        <v>23310028</v>
      </c>
      <c r="B30190" t="s">
        <v>1694</v>
      </c>
      <c r="C30190" t="s">
        <v>8</v>
      </c>
      <c r="D30190" t="s">
        <v>2398</v>
      </c>
      <c r="E30190">
        <v>0</v>
      </c>
    </row>
    <row r="30191" spans="1:5" x14ac:dyDescent="0.3">
      <c r="A30191">
        <v>23310028</v>
      </c>
      <c r="B30191" t="s">
        <v>1694</v>
      </c>
      <c r="C30191" t="s">
        <v>8</v>
      </c>
      <c r="D30191" t="s">
        <v>2399</v>
      </c>
      <c r="E30191">
        <v>0</v>
      </c>
    </row>
    <row r="30192" spans="1:5" x14ac:dyDescent="0.3">
      <c r="A30192">
        <v>23310028</v>
      </c>
      <c r="B30192" t="s">
        <v>1694</v>
      </c>
      <c r="C30192" t="s">
        <v>8</v>
      </c>
      <c r="D30192" t="s">
        <v>2400</v>
      </c>
      <c r="E30192">
        <v>0</v>
      </c>
    </row>
    <row r="30193" spans="1:5" x14ac:dyDescent="0.3">
      <c r="A30193">
        <v>23310028</v>
      </c>
      <c r="B30193" t="s">
        <v>1694</v>
      </c>
      <c r="C30193" t="s">
        <v>8</v>
      </c>
      <c r="D30193" t="s">
        <v>2401</v>
      </c>
      <c r="E30193">
        <v>0</v>
      </c>
    </row>
    <row r="30194" spans="1:5" x14ac:dyDescent="0.3">
      <c r="A30194">
        <v>23310028</v>
      </c>
      <c r="B30194" t="s">
        <v>1694</v>
      </c>
      <c r="C30194" t="s">
        <v>8</v>
      </c>
      <c r="D30194" t="s">
        <v>2402</v>
      </c>
      <c r="E30194">
        <v>0</v>
      </c>
    </row>
    <row r="30195" spans="1:5" x14ac:dyDescent="0.3">
      <c r="A30195">
        <v>23310028</v>
      </c>
      <c r="B30195" t="s">
        <v>1694</v>
      </c>
      <c r="C30195" t="s">
        <v>8</v>
      </c>
      <c r="D30195" t="s">
        <v>2403</v>
      </c>
      <c r="E30195">
        <v>-2</v>
      </c>
    </row>
    <row r="30196" spans="1:5" x14ac:dyDescent="0.3">
      <c r="A30196">
        <v>23310028</v>
      </c>
      <c r="B30196" t="s">
        <v>1694</v>
      </c>
      <c r="C30196" t="s">
        <v>8</v>
      </c>
      <c r="D30196" t="s">
        <v>2404</v>
      </c>
      <c r="E30196">
        <v>0</v>
      </c>
    </row>
    <row r="30197" spans="1:5" x14ac:dyDescent="0.3">
      <c r="A30197">
        <v>23310028</v>
      </c>
      <c r="B30197" t="s">
        <v>1694</v>
      </c>
      <c r="C30197" t="s">
        <v>8</v>
      </c>
      <c r="D30197" t="s">
        <v>2405</v>
      </c>
      <c r="E30197">
        <v>0</v>
      </c>
    </row>
    <row r="30198" spans="1:5" x14ac:dyDescent="0.3">
      <c r="A30198">
        <v>23310028</v>
      </c>
      <c r="B30198" t="s">
        <v>1694</v>
      </c>
      <c r="C30198" t="s">
        <v>8</v>
      </c>
      <c r="D30198" t="s">
        <v>2406</v>
      </c>
      <c r="E30198">
        <v>0</v>
      </c>
    </row>
    <row r="30199" spans="1:5" x14ac:dyDescent="0.3">
      <c r="A30199">
        <v>23310028</v>
      </c>
      <c r="B30199" t="s">
        <v>1694</v>
      </c>
      <c r="C30199" t="s">
        <v>8</v>
      </c>
      <c r="D30199" t="s">
        <v>2407</v>
      </c>
      <c r="E30199">
        <v>0</v>
      </c>
    </row>
    <row r="30200" spans="1:5" x14ac:dyDescent="0.3">
      <c r="A30200">
        <v>23310028</v>
      </c>
      <c r="B30200" t="s">
        <v>1694</v>
      </c>
      <c r="C30200" t="s">
        <v>8</v>
      </c>
      <c r="D30200" t="s">
        <v>2408</v>
      </c>
      <c r="E30200">
        <v>0</v>
      </c>
    </row>
    <row r="30201" spans="1:5" x14ac:dyDescent="0.3">
      <c r="A30201">
        <v>23310028</v>
      </c>
      <c r="B30201" t="s">
        <v>1694</v>
      </c>
      <c r="C30201" t="s">
        <v>8</v>
      </c>
      <c r="D30201" t="s">
        <v>2409</v>
      </c>
      <c r="E30201">
        <v>0</v>
      </c>
    </row>
    <row r="30202" spans="1:5" x14ac:dyDescent="0.3">
      <c r="A30202">
        <v>23310028</v>
      </c>
      <c r="B30202" t="s">
        <v>1694</v>
      </c>
      <c r="C30202" t="s">
        <v>8</v>
      </c>
      <c r="D30202" t="s">
        <v>2410</v>
      </c>
      <c r="E30202">
        <v>0</v>
      </c>
    </row>
    <row r="30203" spans="1:5" x14ac:dyDescent="0.3">
      <c r="A30203">
        <v>23310028</v>
      </c>
      <c r="B30203" t="s">
        <v>1694</v>
      </c>
      <c r="C30203" t="s">
        <v>8</v>
      </c>
      <c r="D30203" t="s">
        <v>2411</v>
      </c>
      <c r="E30203">
        <v>-4</v>
      </c>
    </row>
    <row r="30204" spans="1:5" x14ac:dyDescent="0.3">
      <c r="A30204">
        <v>23310028</v>
      </c>
      <c r="B30204" t="s">
        <v>1694</v>
      </c>
      <c r="C30204" t="s">
        <v>8</v>
      </c>
      <c r="D30204" t="s">
        <v>2412</v>
      </c>
      <c r="E30204">
        <v>0</v>
      </c>
    </row>
    <row r="30205" spans="1:5" x14ac:dyDescent="0.3">
      <c r="A30205">
        <v>23310028</v>
      </c>
      <c r="B30205" t="s">
        <v>1694</v>
      </c>
      <c r="C30205" t="s">
        <v>8</v>
      </c>
      <c r="D30205" t="s">
        <v>2413</v>
      </c>
      <c r="E30205">
        <v>0</v>
      </c>
    </row>
    <row r="30206" spans="1:5" x14ac:dyDescent="0.3">
      <c r="A30206">
        <v>39300002</v>
      </c>
      <c r="B30206" t="s">
        <v>1696</v>
      </c>
      <c r="C30206" t="s">
        <v>8</v>
      </c>
      <c r="D30206" t="s">
        <v>2378</v>
      </c>
      <c r="E30206">
        <v>-2</v>
      </c>
    </row>
    <row r="30207" spans="1:5" x14ac:dyDescent="0.3">
      <c r="A30207">
        <v>39300002</v>
      </c>
      <c r="B30207" t="s">
        <v>1696</v>
      </c>
      <c r="C30207" t="s">
        <v>8</v>
      </c>
      <c r="D30207" t="s">
        <v>2379</v>
      </c>
      <c r="E30207">
        <v>-3</v>
      </c>
    </row>
    <row r="30208" spans="1:5" x14ac:dyDescent="0.3">
      <c r="A30208">
        <v>39300002</v>
      </c>
      <c r="B30208" t="s">
        <v>1696</v>
      </c>
      <c r="C30208" t="s">
        <v>8</v>
      </c>
      <c r="D30208" t="s">
        <v>2380</v>
      </c>
      <c r="E30208">
        <v>-4</v>
      </c>
    </row>
    <row r="30209" spans="1:5" x14ac:dyDescent="0.3">
      <c r="A30209">
        <v>39300002</v>
      </c>
      <c r="B30209" t="s">
        <v>1696</v>
      </c>
      <c r="C30209" t="s">
        <v>8</v>
      </c>
      <c r="D30209" t="s">
        <v>2381</v>
      </c>
      <c r="E30209">
        <v>-8</v>
      </c>
    </row>
    <row r="30210" spans="1:5" x14ac:dyDescent="0.3">
      <c r="A30210">
        <v>39300002</v>
      </c>
      <c r="B30210" t="s">
        <v>1696</v>
      </c>
      <c r="C30210" t="s">
        <v>8</v>
      </c>
      <c r="D30210" t="s">
        <v>2382</v>
      </c>
      <c r="E30210">
        <v>0</v>
      </c>
    </row>
    <row r="30211" spans="1:5" x14ac:dyDescent="0.3">
      <c r="A30211">
        <v>39300002</v>
      </c>
      <c r="B30211" t="s">
        <v>1696</v>
      </c>
      <c r="C30211" t="s">
        <v>8</v>
      </c>
      <c r="D30211" t="s">
        <v>2383</v>
      </c>
      <c r="E30211">
        <v>-1</v>
      </c>
    </row>
    <row r="30212" spans="1:5" x14ac:dyDescent="0.3">
      <c r="A30212">
        <v>39300002</v>
      </c>
      <c r="B30212" t="s">
        <v>1696</v>
      </c>
      <c r="C30212" t="s">
        <v>8</v>
      </c>
      <c r="D30212" t="s">
        <v>2384</v>
      </c>
      <c r="E30212">
        <v>-3</v>
      </c>
    </row>
    <row r="30213" spans="1:5" x14ac:dyDescent="0.3">
      <c r="A30213">
        <v>39300002</v>
      </c>
      <c r="B30213" t="s">
        <v>1696</v>
      </c>
      <c r="C30213" t="s">
        <v>8</v>
      </c>
      <c r="D30213" t="s">
        <v>2385</v>
      </c>
      <c r="E30213">
        <v>-4</v>
      </c>
    </row>
    <row r="30214" spans="1:5" x14ac:dyDescent="0.3">
      <c r="A30214">
        <v>39300002</v>
      </c>
      <c r="B30214" t="s">
        <v>1696</v>
      </c>
      <c r="C30214" t="s">
        <v>8</v>
      </c>
      <c r="D30214" t="s">
        <v>2386</v>
      </c>
      <c r="E30214">
        <v>-8</v>
      </c>
    </row>
    <row r="30215" spans="1:5" x14ac:dyDescent="0.3">
      <c r="A30215">
        <v>39300002</v>
      </c>
      <c r="B30215" t="s">
        <v>1696</v>
      </c>
      <c r="C30215" t="s">
        <v>8</v>
      </c>
      <c r="D30215" t="s">
        <v>2387</v>
      </c>
      <c r="E30215">
        <v>-3</v>
      </c>
    </row>
    <row r="30216" spans="1:5" x14ac:dyDescent="0.3">
      <c r="A30216">
        <v>39300002</v>
      </c>
      <c r="B30216" t="s">
        <v>1696</v>
      </c>
      <c r="C30216" t="s">
        <v>8</v>
      </c>
      <c r="D30216" t="s">
        <v>2388</v>
      </c>
      <c r="E30216">
        <v>0</v>
      </c>
    </row>
    <row r="30217" spans="1:5" x14ac:dyDescent="0.3">
      <c r="A30217">
        <v>39300002</v>
      </c>
      <c r="B30217" t="s">
        <v>1696</v>
      </c>
      <c r="C30217" t="s">
        <v>8</v>
      </c>
      <c r="D30217" t="s">
        <v>2389</v>
      </c>
      <c r="E30217">
        <v>-3</v>
      </c>
    </row>
    <row r="30218" spans="1:5" x14ac:dyDescent="0.3">
      <c r="A30218">
        <v>39300002</v>
      </c>
      <c r="B30218" t="s">
        <v>1696</v>
      </c>
      <c r="C30218" t="s">
        <v>8</v>
      </c>
      <c r="D30218" t="s">
        <v>2390</v>
      </c>
      <c r="E30218">
        <v>-8</v>
      </c>
    </row>
    <row r="30219" spans="1:5" x14ac:dyDescent="0.3">
      <c r="A30219">
        <v>39300002</v>
      </c>
      <c r="B30219" t="s">
        <v>1696</v>
      </c>
      <c r="C30219" t="s">
        <v>8</v>
      </c>
      <c r="D30219" t="s">
        <v>2391</v>
      </c>
      <c r="E30219">
        <v>-11</v>
      </c>
    </row>
    <row r="30220" spans="1:5" x14ac:dyDescent="0.3">
      <c r="A30220">
        <v>39300002</v>
      </c>
      <c r="B30220" t="s">
        <v>1696</v>
      </c>
      <c r="C30220" t="s">
        <v>8</v>
      </c>
      <c r="D30220" t="s">
        <v>2392</v>
      </c>
      <c r="E30220">
        <v>-2</v>
      </c>
    </row>
    <row r="30221" spans="1:5" x14ac:dyDescent="0.3">
      <c r="A30221">
        <v>39300002</v>
      </c>
      <c r="B30221" t="s">
        <v>1696</v>
      </c>
      <c r="C30221" t="s">
        <v>8</v>
      </c>
      <c r="D30221" t="s">
        <v>2393</v>
      </c>
      <c r="E30221">
        <v>-2</v>
      </c>
    </row>
    <row r="30222" spans="1:5" x14ac:dyDescent="0.3">
      <c r="A30222">
        <v>39300002</v>
      </c>
      <c r="B30222" t="s">
        <v>1696</v>
      </c>
      <c r="C30222" t="s">
        <v>8</v>
      </c>
      <c r="D30222" t="s">
        <v>2394</v>
      </c>
      <c r="E30222">
        <v>0</v>
      </c>
    </row>
    <row r="30223" spans="1:5" x14ac:dyDescent="0.3">
      <c r="A30223">
        <v>39300002</v>
      </c>
      <c r="B30223" t="s">
        <v>1696</v>
      </c>
      <c r="C30223" t="s">
        <v>8</v>
      </c>
      <c r="D30223" t="s">
        <v>2395</v>
      </c>
      <c r="E30223">
        <v>-2</v>
      </c>
    </row>
    <row r="30224" spans="1:5" x14ac:dyDescent="0.3">
      <c r="A30224">
        <v>39300002</v>
      </c>
      <c r="B30224" t="s">
        <v>1696</v>
      </c>
      <c r="C30224" t="s">
        <v>8</v>
      </c>
      <c r="D30224" t="s">
        <v>2396</v>
      </c>
      <c r="E30224">
        <v>-3</v>
      </c>
    </row>
    <row r="30225" spans="1:5" x14ac:dyDescent="0.3">
      <c r="A30225">
        <v>39300002</v>
      </c>
      <c r="B30225" t="s">
        <v>1696</v>
      </c>
      <c r="C30225" t="s">
        <v>8</v>
      </c>
      <c r="D30225" t="s">
        <v>2397</v>
      </c>
      <c r="E30225">
        <v>0</v>
      </c>
    </row>
    <row r="30226" spans="1:5" x14ac:dyDescent="0.3">
      <c r="A30226">
        <v>39300002</v>
      </c>
      <c r="B30226" t="s">
        <v>1696</v>
      </c>
      <c r="C30226" t="s">
        <v>8</v>
      </c>
      <c r="D30226" t="s">
        <v>2398</v>
      </c>
      <c r="E30226">
        <v>-2</v>
      </c>
    </row>
    <row r="30227" spans="1:5" x14ac:dyDescent="0.3">
      <c r="A30227">
        <v>39300002</v>
      </c>
      <c r="B30227" t="s">
        <v>1696</v>
      </c>
      <c r="C30227" t="s">
        <v>8</v>
      </c>
      <c r="D30227" t="s">
        <v>2399</v>
      </c>
      <c r="E30227">
        <v>0</v>
      </c>
    </row>
    <row r="30228" spans="1:5" x14ac:dyDescent="0.3">
      <c r="A30228">
        <v>39300002</v>
      </c>
      <c r="B30228" t="s">
        <v>1696</v>
      </c>
      <c r="C30228" t="s">
        <v>8</v>
      </c>
      <c r="D30228" t="s">
        <v>2400</v>
      </c>
      <c r="E30228">
        <v>-1</v>
      </c>
    </row>
    <row r="30229" spans="1:5" x14ac:dyDescent="0.3">
      <c r="A30229">
        <v>39300002</v>
      </c>
      <c r="B30229" t="s">
        <v>1696</v>
      </c>
      <c r="C30229" t="s">
        <v>8</v>
      </c>
      <c r="D30229" t="s">
        <v>2401</v>
      </c>
      <c r="E30229">
        <v>-2</v>
      </c>
    </row>
    <row r="30230" spans="1:5" x14ac:dyDescent="0.3">
      <c r="A30230">
        <v>39300002</v>
      </c>
      <c r="B30230" t="s">
        <v>1696</v>
      </c>
      <c r="C30230" t="s">
        <v>8</v>
      </c>
      <c r="D30230" t="s">
        <v>2402</v>
      </c>
      <c r="E30230">
        <v>-9</v>
      </c>
    </row>
    <row r="30231" spans="1:5" x14ac:dyDescent="0.3">
      <c r="A30231">
        <v>39300002</v>
      </c>
      <c r="B30231" t="s">
        <v>1696</v>
      </c>
      <c r="C30231" t="s">
        <v>8</v>
      </c>
      <c r="D30231" t="s">
        <v>2403</v>
      </c>
      <c r="E30231">
        <v>-3</v>
      </c>
    </row>
    <row r="30232" spans="1:5" x14ac:dyDescent="0.3">
      <c r="A30232">
        <v>39300002</v>
      </c>
      <c r="B30232" t="s">
        <v>1696</v>
      </c>
      <c r="C30232" t="s">
        <v>8</v>
      </c>
      <c r="D30232" t="s">
        <v>2404</v>
      </c>
      <c r="E30232">
        <v>-2</v>
      </c>
    </row>
    <row r="30233" spans="1:5" x14ac:dyDescent="0.3">
      <c r="A30233">
        <v>39300002</v>
      </c>
      <c r="B30233" t="s">
        <v>1696</v>
      </c>
      <c r="C30233" t="s">
        <v>8</v>
      </c>
      <c r="D30233" t="s">
        <v>2405</v>
      </c>
      <c r="E30233">
        <v>-2</v>
      </c>
    </row>
    <row r="30234" spans="1:5" x14ac:dyDescent="0.3">
      <c r="A30234">
        <v>39300002</v>
      </c>
      <c r="B30234" t="s">
        <v>1696</v>
      </c>
      <c r="C30234" t="s">
        <v>8</v>
      </c>
      <c r="D30234" t="s">
        <v>2406</v>
      </c>
      <c r="E30234">
        <v>-2</v>
      </c>
    </row>
    <row r="30235" spans="1:5" x14ac:dyDescent="0.3">
      <c r="A30235">
        <v>39300002</v>
      </c>
      <c r="B30235" t="s">
        <v>1696</v>
      </c>
      <c r="C30235" t="s">
        <v>8</v>
      </c>
      <c r="D30235" t="s">
        <v>2407</v>
      </c>
      <c r="E30235">
        <v>-3</v>
      </c>
    </row>
    <row r="30236" spans="1:5" x14ac:dyDescent="0.3">
      <c r="A30236">
        <v>39300002</v>
      </c>
      <c r="B30236" t="s">
        <v>1696</v>
      </c>
      <c r="C30236" t="s">
        <v>8</v>
      </c>
      <c r="D30236" t="s">
        <v>2408</v>
      </c>
      <c r="E30236">
        <v>0</v>
      </c>
    </row>
    <row r="30237" spans="1:5" x14ac:dyDescent="0.3">
      <c r="A30237">
        <v>39300002</v>
      </c>
      <c r="B30237" t="s">
        <v>1696</v>
      </c>
      <c r="C30237" t="s">
        <v>8</v>
      </c>
      <c r="D30237" t="s">
        <v>2409</v>
      </c>
      <c r="E30237">
        <v>0</v>
      </c>
    </row>
    <row r="30238" spans="1:5" x14ac:dyDescent="0.3">
      <c r="A30238">
        <v>39300002</v>
      </c>
      <c r="B30238" t="s">
        <v>1696</v>
      </c>
      <c r="C30238" t="s">
        <v>8</v>
      </c>
      <c r="D30238" t="s">
        <v>2410</v>
      </c>
      <c r="E30238">
        <v>-5</v>
      </c>
    </row>
    <row r="30239" spans="1:5" x14ac:dyDescent="0.3">
      <c r="A30239">
        <v>39300002</v>
      </c>
      <c r="B30239" t="s">
        <v>1696</v>
      </c>
      <c r="C30239" t="s">
        <v>8</v>
      </c>
      <c r="D30239" t="s">
        <v>2411</v>
      </c>
      <c r="E30239">
        <v>-12</v>
      </c>
    </row>
    <row r="30240" spans="1:5" x14ac:dyDescent="0.3">
      <c r="A30240">
        <v>39300002</v>
      </c>
      <c r="B30240" t="s">
        <v>1696</v>
      </c>
      <c r="C30240" t="s">
        <v>8</v>
      </c>
      <c r="D30240" t="s">
        <v>2412</v>
      </c>
      <c r="E30240">
        <v>0</v>
      </c>
    </row>
    <row r="30241" spans="1:5" x14ac:dyDescent="0.3">
      <c r="A30241">
        <v>39300002</v>
      </c>
      <c r="B30241" t="s">
        <v>1696</v>
      </c>
      <c r="C30241" t="s">
        <v>8</v>
      </c>
      <c r="D30241" t="s">
        <v>2413</v>
      </c>
      <c r="E30241">
        <v>0</v>
      </c>
    </row>
    <row r="30242" spans="1:5" x14ac:dyDescent="0.3">
      <c r="A30242">
        <v>54220003</v>
      </c>
      <c r="B30242" t="s">
        <v>1698</v>
      </c>
      <c r="C30242" t="s">
        <v>8</v>
      </c>
      <c r="D30242" t="s">
        <v>2378</v>
      </c>
      <c r="E30242">
        <v>0</v>
      </c>
    </row>
    <row r="30243" spans="1:5" x14ac:dyDescent="0.3">
      <c r="A30243">
        <v>54220003</v>
      </c>
      <c r="B30243" t="s">
        <v>1698</v>
      </c>
      <c r="C30243" t="s">
        <v>8</v>
      </c>
      <c r="D30243" t="s">
        <v>2379</v>
      </c>
      <c r="E30243">
        <v>0</v>
      </c>
    </row>
    <row r="30244" spans="1:5" x14ac:dyDescent="0.3">
      <c r="A30244">
        <v>54220003</v>
      </c>
      <c r="B30244" t="s">
        <v>1698</v>
      </c>
      <c r="C30244" t="s">
        <v>8</v>
      </c>
      <c r="D30244" t="s">
        <v>2380</v>
      </c>
      <c r="E30244">
        <v>0</v>
      </c>
    </row>
    <row r="30245" spans="1:5" x14ac:dyDescent="0.3">
      <c r="A30245">
        <v>54220003</v>
      </c>
      <c r="B30245" t="s">
        <v>1698</v>
      </c>
      <c r="C30245" t="s">
        <v>8</v>
      </c>
      <c r="D30245" t="s">
        <v>2381</v>
      </c>
      <c r="E30245">
        <v>0</v>
      </c>
    </row>
    <row r="30246" spans="1:5" x14ac:dyDescent="0.3">
      <c r="A30246">
        <v>54220003</v>
      </c>
      <c r="B30246" t="s">
        <v>1698</v>
      </c>
      <c r="C30246" t="s">
        <v>8</v>
      </c>
      <c r="D30246" t="s">
        <v>2382</v>
      </c>
      <c r="E30246">
        <v>0</v>
      </c>
    </row>
    <row r="30247" spans="1:5" x14ac:dyDescent="0.3">
      <c r="A30247">
        <v>54220003</v>
      </c>
      <c r="B30247" t="s">
        <v>1698</v>
      </c>
      <c r="C30247" t="s">
        <v>8</v>
      </c>
      <c r="D30247" t="s">
        <v>2383</v>
      </c>
      <c r="E30247">
        <v>0</v>
      </c>
    </row>
    <row r="30248" spans="1:5" x14ac:dyDescent="0.3">
      <c r="A30248">
        <v>54220003</v>
      </c>
      <c r="B30248" t="s">
        <v>1698</v>
      </c>
      <c r="C30248" t="s">
        <v>8</v>
      </c>
      <c r="D30248" t="s">
        <v>2384</v>
      </c>
      <c r="E30248">
        <v>0</v>
      </c>
    </row>
    <row r="30249" spans="1:5" x14ac:dyDescent="0.3">
      <c r="A30249">
        <v>54220003</v>
      </c>
      <c r="B30249" t="s">
        <v>1698</v>
      </c>
      <c r="C30249" t="s">
        <v>8</v>
      </c>
      <c r="D30249" t="s">
        <v>2385</v>
      </c>
      <c r="E30249">
        <v>0</v>
      </c>
    </row>
    <row r="30250" spans="1:5" x14ac:dyDescent="0.3">
      <c r="A30250">
        <v>54220003</v>
      </c>
      <c r="B30250" t="s">
        <v>1698</v>
      </c>
      <c r="C30250" t="s">
        <v>8</v>
      </c>
      <c r="D30250" t="s">
        <v>2386</v>
      </c>
      <c r="E30250">
        <v>0</v>
      </c>
    </row>
    <row r="30251" spans="1:5" x14ac:dyDescent="0.3">
      <c r="A30251">
        <v>54220003</v>
      </c>
      <c r="B30251" t="s">
        <v>1698</v>
      </c>
      <c r="C30251" t="s">
        <v>8</v>
      </c>
      <c r="D30251" t="s">
        <v>2387</v>
      </c>
      <c r="E30251">
        <v>0</v>
      </c>
    </row>
    <row r="30252" spans="1:5" x14ac:dyDescent="0.3">
      <c r="A30252">
        <v>54220003</v>
      </c>
      <c r="B30252" t="s">
        <v>1698</v>
      </c>
      <c r="C30252" t="s">
        <v>8</v>
      </c>
      <c r="D30252" t="s">
        <v>2388</v>
      </c>
      <c r="E30252">
        <v>0</v>
      </c>
    </row>
    <row r="30253" spans="1:5" x14ac:dyDescent="0.3">
      <c r="A30253">
        <v>54220003</v>
      </c>
      <c r="B30253" t="s">
        <v>1698</v>
      </c>
      <c r="C30253" t="s">
        <v>8</v>
      </c>
      <c r="D30253" t="s">
        <v>2389</v>
      </c>
      <c r="E30253">
        <v>0</v>
      </c>
    </row>
    <row r="30254" spans="1:5" x14ac:dyDescent="0.3">
      <c r="A30254">
        <v>54220003</v>
      </c>
      <c r="B30254" t="s">
        <v>1698</v>
      </c>
      <c r="C30254" t="s">
        <v>8</v>
      </c>
      <c r="D30254" t="s">
        <v>2390</v>
      </c>
      <c r="E30254">
        <v>0</v>
      </c>
    </row>
    <row r="30255" spans="1:5" x14ac:dyDescent="0.3">
      <c r="A30255">
        <v>54220003</v>
      </c>
      <c r="B30255" t="s">
        <v>1698</v>
      </c>
      <c r="C30255" t="s">
        <v>8</v>
      </c>
      <c r="D30255" t="s">
        <v>2391</v>
      </c>
      <c r="E30255">
        <v>0</v>
      </c>
    </row>
    <row r="30256" spans="1:5" x14ac:dyDescent="0.3">
      <c r="A30256">
        <v>54220003</v>
      </c>
      <c r="B30256" t="s">
        <v>1698</v>
      </c>
      <c r="C30256" t="s">
        <v>8</v>
      </c>
      <c r="D30256" t="s">
        <v>2392</v>
      </c>
      <c r="E30256">
        <v>0</v>
      </c>
    </row>
    <row r="30257" spans="1:5" x14ac:dyDescent="0.3">
      <c r="A30257">
        <v>54220003</v>
      </c>
      <c r="B30257" t="s">
        <v>1698</v>
      </c>
      <c r="C30257" t="s">
        <v>8</v>
      </c>
      <c r="D30257" t="s">
        <v>2393</v>
      </c>
      <c r="E30257">
        <v>-3</v>
      </c>
    </row>
    <row r="30258" spans="1:5" x14ac:dyDescent="0.3">
      <c r="A30258">
        <v>54220003</v>
      </c>
      <c r="B30258" t="s">
        <v>1698</v>
      </c>
      <c r="C30258" t="s">
        <v>8</v>
      </c>
      <c r="D30258" t="s">
        <v>2394</v>
      </c>
      <c r="E30258">
        <v>0</v>
      </c>
    </row>
    <row r="30259" spans="1:5" x14ac:dyDescent="0.3">
      <c r="A30259">
        <v>54220003</v>
      </c>
      <c r="B30259" t="s">
        <v>1698</v>
      </c>
      <c r="C30259" t="s">
        <v>8</v>
      </c>
      <c r="D30259" t="s">
        <v>2395</v>
      </c>
      <c r="E30259">
        <v>0</v>
      </c>
    </row>
    <row r="30260" spans="1:5" x14ac:dyDescent="0.3">
      <c r="A30260">
        <v>54220003</v>
      </c>
      <c r="B30260" t="s">
        <v>1698</v>
      </c>
      <c r="C30260" t="s">
        <v>8</v>
      </c>
      <c r="D30260" t="s">
        <v>2396</v>
      </c>
      <c r="E30260">
        <v>0</v>
      </c>
    </row>
    <row r="30261" spans="1:5" x14ac:dyDescent="0.3">
      <c r="A30261">
        <v>54220003</v>
      </c>
      <c r="B30261" t="s">
        <v>1698</v>
      </c>
      <c r="C30261" t="s">
        <v>8</v>
      </c>
      <c r="D30261" t="s">
        <v>2397</v>
      </c>
      <c r="E30261">
        <v>0</v>
      </c>
    </row>
    <row r="30262" spans="1:5" x14ac:dyDescent="0.3">
      <c r="A30262">
        <v>54220003</v>
      </c>
      <c r="B30262" t="s">
        <v>1698</v>
      </c>
      <c r="C30262" t="s">
        <v>8</v>
      </c>
      <c r="D30262" t="s">
        <v>2398</v>
      </c>
      <c r="E30262">
        <v>0</v>
      </c>
    </row>
    <row r="30263" spans="1:5" x14ac:dyDescent="0.3">
      <c r="A30263">
        <v>54220003</v>
      </c>
      <c r="B30263" t="s">
        <v>1698</v>
      </c>
      <c r="C30263" t="s">
        <v>8</v>
      </c>
      <c r="D30263" t="s">
        <v>2399</v>
      </c>
      <c r="E30263">
        <v>0</v>
      </c>
    </row>
    <row r="30264" spans="1:5" x14ac:dyDescent="0.3">
      <c r="A30264">
        <v>54220003</v>
      </c>
      <c r="B30264" t="s">
        <v>1698</v>
      </c>
      <c r="C30264" t="s">
        <v>8</v>
      </c>
      <c r="D30264" t="s">
        <v>2400</v>
      </c>
      <c r="E30264">
        <v>0</v>
      </c>
    </row>
    <row r="30265" spans="1:5" x14ac:dyDescent="0.3">
      <c r="A30265">
        <v>54220003</v>
      </c>
      <c r="B30265" t="s">
        <v>1698</v>
      </c>
      <c r="C30265" t="s">
        <v>8</v>
      </c>
      <c r="D30265" t="s">
        <v>2401</v>
      </c>
      <c r="E30265">
        <v>0</v>
      </c>
    </row>
    <row r="30266" spans="1:5" x14ac:dyDescent="0.3">
      <c r="A30266">
        <v>54220003</v>
      </c>
      <c r="B30266" t="s">
        <v>1698</v>
      </c>
      <c r="C30266" t="s">
        <v>8</v>
      </c>
      <c r="D30266" t="s">
        <v>2402</v>
      </c>
      <c r="E30266">
        <v>0</v>
      </c>
    </row>
    <row r="30267" spans="1:5" x14ac:dyDescent="0.3">
      <c r="A30267">
        <v>54220003</v>
      </c>
      <c r="B30267" t="s">
        <v>1698</v>
      </c>
      <c r="C30267" t="s">
        <v>8</v>
      </c>
      <c r="D30267" t="s">
        <v>2403</v>
      </c>
      <c r="E30267">
        <v>0</v>
      </c>
    </row>
    <row r="30268" spans="1:5" x14ac:dyDescent="0.3">
      <c r="A30268">
        <v>54220003</v>
      </c>
      <c r="B30268" t="s">
        <v>1698</v>
      </c>
      <c r="C30268" t="s">
        <v>8</v>
      </c>
      <c r="D30268" t="s">
        <v>2404</v>
      </c>
      <c r="E30268">
        <v>0</v>
      </c>
    </row>
    <row r="30269" spans="1:5" x14ac:dyDescent="0.3">
      <c r="A30269">
        <v>54220003</v>
      </c>
      <c r="B30269" t="s">
        <v>1698</v>
      </c>
      <c r="C30269" t="s">
        <v>8</v>
      </c>
      <c r="D30269" t="s">
        <v>2405</v>
      </c>
      <c r="E30269">
        <v>-1</v>
      </c>
    </row>
    <row r="30270" spans="1:5" x14ac:dyDescent="0.3">
      <c r="A30270">
        <v>54220003</v>
      </c>
      <c r="B30270" t="s">
        <v>1698</v>
      </c>
      <c r="C30270" t="s">
        <v>8</v>
      </c>
      <c r="D30270" t="s">
        <v>2406</v>
      </c>
      <c r="E30270">
        <v>0</v>
      </c>
    </row>
    <row r="30271" spans="1:5" x14ac:dyDescent="0.3">
      <c r="A30271">
        <v>54220003</v>
      </c>
      <c r="B30271" t="s">
        <v>1698</v>
      </c>
      <c r="C30271" t="s">
        <v>8</v>
      </c>
      <c r="D30271" t="s">
        <v>2407</v>
      </c>
      <c r="E30271">
        <v>0</v>
      </c>
    </row>
    <row r="30272" spans="1:5" x14ac:dyDescent="0.3">
      <c r="A30272">
        <v>54220003</v>
      </c>
      <c r="B30272" t="s">
        <v>1698</v>
      </c>
      <c r="C30272" t="s">
        <v>8</v>
      </c>
      <c r="D30272" t="s">
        <v>2408</v>
      </c>
      <c r="E30272">
        <v>0</v>
      </c>
    </row>
    <row r="30273" spans="1:5" x14ac:dyDescent="0.3">
      <c r="A30273">
        <v>54220003</v>
      </c>
      <c r="B30273" t="s">
        <v>1698</v>
      </c>
      <c r="C30273" t="s">
        <v>8</v>
      </c>
      <c r="D30273" t="s">
        <v>2409</v>
      </c>
      <c r="E30273">
        <v>0</v>
      </c>
    </row>
    <row r="30274" spans="1:5" x14ac:dyDescent="0.3">
      <c r="A30274">
        <v>54220003</v>
      </c>
      <c r="B30274" t="s">
        <v>1698</v>
      </c>
      <c r="C30274" t="s">
        <v>8</v>
      </c>
      <c r="D30274" t="s">
        <v>2410</v>
      </c>
      <c r="E30274">
        <v>0</v>
      </c>
    </row>
    <row r="30275" spans="1:5" x14ac:dyDescent="0.3">
      <c r="A30275">
        <v>54220003</v>
      </c>
      <c r="B30275" t="s">
        <v>1698</v>
      </c>
      <c r="C30275" t="s">
        <v>8</v>
      </c>
      <c r="D30275" t="s">
        <v>2411</v>
      </c>
      <c r="E30275">
        <v>0</v>
      </c>
    </row>
    <row r="30276" spans="1:5" x14ac:dyDescent="0.3">
      <c r="A30276">
        <v>54220003</v>
      </c>
      <c r="B30276" t="s">
        <v>1698</v>
      </c>
      <c r="C30276" t="s">
        <v>8</v>
      </c>
      <c r="D30276" t="s">
        <v>2412</v>
      </c>
      <c r="E30276">
        <v>0</v>
      </c>
    </row>
    <row r="30277" spans="1:5" x14ac:dyDescent="0.3">
      <c r="A30277">
        <v>54220003</v>
      </c>
      <c r="B30277" t="s">
        <v>1698</v>
      </c>
      <c r="C30277" t="s">
        <v>8</v>
      </c>
      <c r="D30277" t="s">
        <v>2413</v>
      </c>
      <c r="E30277">
        <v>0</v>
      </c>
    </row>
    <row r="30278" spans="1:5" x14ac:dyDescent="0.3">
      <c r="A30278">
        <v>53080011</v>
      </c>
      <c r="B30278" t="s">
        <v>1700</v>
      </c>
      <c r="C30278" t="s">
        <v>8</v>
      </c>
      <c r="D30278" t="s">
        <v>2378</v>
      </c>
      <c r="E30278">
        <v>-1</v>
      </c>
    </row>
    <row r="30279" spans="1:5" x14ac:dyDescent="0.3">
      <c r="A30279">
        <v>53080011</v>
      </c>
      <c r="B30279" t="s">
        <v>1700</v>
      </c>
      <c r="C30279" t="s">
        <v>8</v>
      </c>
      <c r="D30279" t="s">
        <v>2379</v>
      </c>
      <c r="E30279">
        <v>-2</v>
      </c>
    </row>
    <row r="30280" spans="1:5" x14ac:dyDescent="0.3">
      <c r="A30280">
        <v>53080011</v>
      </c>
      <c r="B30280" t="s">
        <v>1700</v>
      </c>
      <c r="C30280" t="s">
        <v>8</v>
      </c>
      <c r="D30280" t="s">
        <v>2380</v>
      </c>
      <c r="E30280">
        <v>0</v>
      </c>
    </row>
    <row r="30281" spans="1:5" x14ac:dyDescent="0.3">
      <c r="A30281">
        <v>53080011</v>
      </c>
      <c r="B30281" t="s">
        <v>1700</v>
      </c>
      <c r="C30281" t="s">
        <v>8</v>
      </c>
      <c r="D30281" t="s">
        <v>2381</v>
      </c>
      <c r="E30281">
        <v>-10</v>
      </c>
    </row>
    <row r="30282" spans="1:5" x14ac:dyDescent="0.3">
      <c r="A30282">
        <v>53080011</v>
      </c>
      <c r="B30282" t="s">
        <v>1700</v>
      </c>
      <c r="C30282" t="s">
        <v>8</v>
      </c>
      <c r="D30282" t="s">
        <v>2382</v>
      </c>
      <c r="E30282">
        <v>-1</v>
      </c>
    </row>
    <row r="30283" spans="1:5" x14ac:dyDescent="0.3">
      <c r="A30283">
        <v>53080011</v>
      </c>
      <c r="B30283" t="s">
        <v>1700</v>
      </c>
      <c r="C30283" t="s">
        <v>8</v>
      </c>
      <c r="D30283" t="s">
        <v>2383</v>
      </c>
      <c r="E30283">
        <v>-3</v>
      </c>
    </row>
    <row r="30284" spans="1:5" x14ac:dyDescent="0.3">
      <c r="A30284">
        <v>53080011</v>
      </c>
      <c r="B30284" t="s">
        <v>1700</v>
      </c>
      <c r="C30284" t="s">
        <v>8</v>
      </c>
      <c r="D30284" t="s">
        <v>2384</v>
      </c>
      <c r="E30284">
        <v>-2</v>
      </c>
    </row>
    <row r="30285" spans="1:5" x14ac:dyDescent="0.3">
      <c r="A30285">
        <v>53080011</v>
      </c>
      <c r="B30285" t="s">
        <v>1700</v>
      </c>
      <c r="C30285" t="s">
        <v>8</v>
      </c>
      <c r="D30285" t="s">
        <v>2385</v>
      </c>
      <c r="E30285">
        <v>0</v>
      </c>
    </row>
    <row r="30286" spans="1:5" x14ac:dyDescent="0.3">
      <c r="A30286">
        <v>53080011</v>
      </c>
      <c r="B30286" t="s">
        <v>1700</v>
      </c>
      <c r="C30286" t="s">
        <v>8</v>
      </c>
      <c r="D30286" t="s">
        <v>2386</v>
      </c>
      <c r="E30286">
        <v>-1</v>
      </c>
    </row>
    <row r="30287" spans="1:5" x14ac:dyDescent="0.3">
      <c r="A30287">
        <v>53080011</v>
      </c>
      <c r="B30287" t="s">
        <v>1700</v>
      </c>
      <c r="C30287" t="s">
        <v>8</v>
      </c>
      <c r="D30287" t="s">
        <v>2387</v>
      </c>
      <c r="E30287">
        <v>-1</v>
      </c>
    </row>
    <row r="30288" spans="1:5" x14ac:dyDescent="0.3">
      <c r="A30288">
        <v>53080011</v>
      </c>
      <c r="B30288" t="s">
        <v>1700</v>
      </c>
      <c r="C30288" t="s">
        <v>8</v>
      </c>
      <c r="D30288" t="s">
        <v>2388</v>
      </c>
      <c r="E30288">
        <v>0</v>
      </c>
    </row>
    <row r="30289" spans="1:5" x14ac:dyDescent="0.3">
      <c r="A30289">
        <v>53080011</v>
      </c>
      <c r="B30289" t="s">
        <v>1700</v>
      </c>
      <c r="C30289" t="s">
        <v>8</v>
      </c>
      <c r="D30289" t="s">
        <v>2389</v>
      </c>
      <c r="E30289">
        <v>0</v>
      </c>
    </row>
    <row r="30290" spans="1:5" x14ac:dyDescent="0.3">
      <c r="A30290">
        <v>53080011</v>
      </c>
      <c r="B30290" t="s">
        <v>1700</v>
      </c>
      <c r="C30290" t="s">
        <v>8</v>
      </c>
      <c r="D30290" t="s">
        <v>2390</v>
      </c>
      <c r="E30290">
        <v>0</v>
      </c>
    </row>
    <row r="30291" spans="1:5" x14ac:dyDescent="0.3">
      <c r="A30291">
        <v>53080011</v>
      </c>
      <c r="B30291" t="s">
        <v>1700</v>
      </c>
      <c r="C30291" t="s">
        <v>8</v>
      </c>
      <c r="D30291" t="s">
        <v>2391</v>
      </c>
      <c r="E30291">
        <v>0</v>
      </c>
    </row>
    <row r="30292" spans="1:5" x14ac:dyDescent="0.3">
      <c r="A30292">
        <v>53080011</v>
      </c>
      <c r="B30292" t="s">
        <v>1700</v>
      </c>
      <c r="C30292" t="s">
        <v>8</v>
      </c>
      <c r="D30292" t="s">
        <v>2392</v>
      </c>
      <c r="E30292">
        <v>0</v>
      </c>
    </row>
    <row r="30293" spans="1:5" x14ac:dyDescent="0.3">
      <c r="A30293">
        <v>53080011</v>
      </c>
      <c r="B30293" t="s">
        <v>1700</v>
      </c>
      <c r="C30293" t="s">
        <v>8</v>
      </c>
      <c r="D30293" t="s">
        <v>2393</v>
      </c>
      <c r="E30293">
        <v>-7</v>
      </c>
    </row>
    <row r="30294" spans="1:5" x14ac:dyDescent="0.3">
      <c r="A30294">
        <v>53080011</v>
      </c>
      <c r="B30294" t="s">
        <v>1700</v>
      </c>
      <c r="C30294" t="s">
        <v>8</v>
      </c>
      <c r="D30294" t="s">
        <v>2394</v>
      </c>
      <c r="E30294">
        <v>-4</v>
      </c>
    </row>
    <row r="30295" spans="1:5" x14ac:dyDescent="0.3">
      <c r="A30295">
        <v>53080011</v>
      </c>
      <c r="B30295" t="s">
        <v>1700</v>
      </c>
      <c r="C30295" t="s">
        <v>8</v>
      </c>
      <c r="D30295" t="s">
        <v>2395</v>
      </c>
      <c r="E30295">
        <v>-3</v>
      </c>
    </row>
    <row r="30296" spans="1:5" x14ac:dyDescent="0.3">
      <c r="A30296">
        <v>53080011</v>
      </c>
      <c r="B30296" t="s">
        <v>1700</v>
      </c>
      <c r="C30296" t="s">
        <v>8</v>
      </c>
      <c r="D30296" t="s">
        <v>2396</v>
      </c>
      <c r="E30296">
        <v>-4</v>
      </c>
    </row>
    <row r="30297" spans="1:5" x14ac:dyDescent="0.3">
      <c r="A30297">
        <v>53080011</v>
      </c>
      <c r="B30297" t="s">
        <v>1700</v>
      </c>
      <c r="C30297" t="s">
        <v>8</v>
      </c>
      <c r="D30297" t="s">
        <v>2397</v>
      </c>
      <c r="E30297">
        <v>-10</v>
      </c>
    </row>
    <row r="30298" spans="1:5" x14ac:dyDescent="0.3">
      <c r="A30298">
        <v>53080011</v>
      </c>
      <c r="B30298" t="s">
        <v>1700</v>
      </c>
      <c r="C30298" t="s">
        <v>8</v>
      </c>
      <c r="D30298" t="s">
        <v>2398</v>
      </c>
      <c r="E30298">
        <v>0</v>
      </c>
    </row>
    <row r="30299" spans="1:5" x14ac:dyDescent="0.3">
      <c r="A30299">
        <v>53080011</v>
      </c>
      <c r="B30299" t="s">
        <v>1700</v>
      </c>
      <c r="C30299" t="s">
        <v>8</v>
      </c>
      <c r="D30299" t="s">
        <v>2399</v>
      </c>
      <c r="E30299">
        <v>-3</v>
      </c>
    </row>
    <row r="30300" spans="1:5" x14ac:dyDescent="0.3">
      <c r="A30300">
        <v>53080011</v>
      </c>
      <c r="B30300" t="s">
        <v>1700</v>
      </c>
      <c r="C30300" t="s">
        <v>8</v>
      </c>
      <c r="D30300" t="s">
        <v>2400</v>
      </c>
      <c r="E30300">
        <v>0</v>
      </c>
    </row>
    <row r="30301" spans="1:5" x14ac:dyDescent="0.3">
      <c r="A30301">
        <v>53080011</v>
      </c>
      <c r="B30301" t="s">
        <v>1700</v>
      </c>
      <c r="C30301" t="s">
        <v>8</v>
      </c>
      <c r="D30301" t="s">
        <v>2401</v>
      </c>
      <c r="E30301">
        <v>-8</v>
      </c>
    </row>
    <row r="30302" spans="1:5" x14ac:dyDescent="0.3">
      <c r="A30302">
        <v>53080011</v>
      </c>
      <c r="B30302" t="s">
        <v>1700</v>
      </c>
      <c r="C30302" t="s">
        <v>8</v>
      </c>
      <c r="D30302" t="s">
        <v>2402</v>
      </c>
      <c r="E30302">
        <v>-8</v>
      </c>
    </row>
    <row r="30303" spans="1:5" x14ac:dyDescent="0.3">
      <c r="A30303">
        <v>53080011</v>
      </c>
      <c r="B30303" t="s">
        <v>1700</v>
      </c>
      <c r="C30303" t="s">
        <v>8</v>
      </c>
      <c r="D30303" t="s">
        <v>2403</v>
      </c>
      <c r="E30303">
        <v>0</v>
      </c>
    </row>
    <row r="30304" spans="1:5" x14ac:dyDescent="0.3">
      <c r="A30304">
        <v>53080011</v>
      </c>
      <c r="B30304" t="s">
        <v>1700</v>
      </c>
      <c r="C30304" t="s">
        <v>8</v>
      </c>
      <c r="D30304" t="s">
        <v>2404</v>
      </c>
      <c r="E30304">
        <v>-2</v>
      </c>
    </row>
    <row r="30305" spans="1:5" x14ac:dyDescent="0.3">
      <c r="A30305">
        <v>53080011</v>
      </c>
      <c r="B30305" t="s">
        <v>1700</v>
      </c>
      <c r="C30305" t="s">
        <v>8</v>
      </c>
      <c r="D30305" t="s">
        <v>2405</v>
      </c>
      <c r="E30305">
        <v>0</v>
      </c>
    </row>
    <row r="30306" spans="1:5" x14ac:dyDescent="0.3">
      <c r="A30306">
        <v>53080011</v>
      </c>
      <c r="B30306" t="s">
        <v>1700</v>
      </c>
      <c r="C30306" t="s">
        <v>8</v>
      </c>
      <c r="D30306" t="s">
        <v>2406</v>
      </c>
      <c r="E30306">
        <v>-4</v>
      </c>
    </row>
    <row r="30307" spans="1:5" x14ac:dyDescent="0.3">
      <c r="A30307">
        <v>53080011</v>
      </c>
      <c r="B30307" t="s">
        <v>1700</v>
      </c>
      <c r="C30307" t="s">
        <v>8</v>
      </c>
      <c r="D30307" t="s">
        <v>2407</v>
      </c>
      <c r="E30307">
        <v>0</v>
      </c>
    </row>
    <row r="30308" spans="1:5" x14ac:dyDescent="0.3">
      <c r="A30308">
        <v>53080011</v>
      </c>
      <c r="B30308" t="s">
        <v>1700</v>
      </c>
      <c r="C30308" t="s">
        <v>8</v>
      </c>
      <c r="D30308" t="s">
        <v>2408</v>
      </c>
      <c r="E30308">
        <v>0</v>
      </c>
    </row>
    <row r="30309" spans="1:5" x14ac:dyDescent="0.3">
      <c r="A30309">
        <v>53080011</v>
      </c>
      <c r="B30309" t="s">
        <v>1700</v>
      </c>
      <c r="C30309" t="s">
        <v>8</v>
      </c>
      <c r="D30309" t="s">
        <v>2409</v>
      </c>
      <c r="E30309">
        <v>-3</v>
      </c>
    </row>
    <row r="30310" spans="1:5" x14ac:dyDescent="0.3">
      <c r="A30310">
        <v>53080011</v>
      </c>
      <c r="B30310" t="s">
        <v>1700</v>
      </c>
      <c r="C30310" t="s">
        <v>8</v>
      </c>
      <c r="D30310" t="s">
        <v>2410</v>
      </c>
      <c r="E30310">
        <v>0</v>
      </c>
    </row>
    <row r="30311" spans="1:5" x14ac:dyDescent="0.3">
      <c r="A30311">
        <v>53080011</v>
      </c>
      <c r="B30311" t="s">
        <v>1700</v>
      </c>
      <c r="C30311" t="s">
        <v>8</v>
      </c>
      <c r="D30311" t="s">
        <v>2411</v>
      </c>
      <c r="E30311">
        <v>0</v>
      </c>
    </row>
    <row r="30312" spans="1:5" x14ac:dyDescent="0.3">
      <c r="A30312">
        <v>53080011</v>
      </c>
      <c r="B30312" t="s">
        <v>1700</v>
      </c>
      <c r="C30312" t="s">
        <v>8</v>
      </c>
      <c r="D30312" t="s">
        <v>2412</v>
      </c>
      <c r="E30312">
        <v>-1</v>
      </c>
    </row>
    <row r="30313" spans="1:5" x14ac:dyDescent="0.3">
      <c r="A30313">
        <v>53080011</v>
      </c>
      <c r="B30313" t="s">
        <v>1700</v>
      </c>
      <c r="C30313" t="s">
        <v>8</v>
      </c>
      <c r="D30313" t="s">
        <v>2413</v>
      </c>
      <c r="E30313">
        <v>0</v>
      </c>
    </row>
    <row r="30314" spans="1:5" x14ac:dyDescent="0.3">
      <c r="A30314">
        <v>23320030</v>
      </c>
      <c r="B30314" t="s">
        <v>1702</v>
      </c>
      <c r="C30314" t="s">
        <v>8</v>
      </c>
      <c r="D30314" t="s">
        <v>2378</v>
      </c>
      <c r="E30314">
        <v>0</v>
      </c>
    </row>
    <row r="30315" spans="1:5" x14ac:dyDescent="0.3">
      <c r="A30315">
        <v>23320030</v>
      </c>
      <c r="B30315" t="s">
        <v>1702</v>
      </c>
      <c r="C30315" t="s">
        <v>8</v>
      </c>
      <c r="D30315" t="s">
        <v>2379</v>
      </c>
      <c r="E30315">
        <v>0</v>
      </c>
    </row>
    <row r="30316" spans="1:5" x14ac:dyDescent="0.3">
      <c r="A30316">
        <v>23320030</v>
      </c>
      <c r="B30316" t="s">
        <v>1702</v>
      </c>
      <c r="C30316" t="s">
        <v>8</v>
      </c>
      <c r="D30316" t="s">
        <v>2380</v>
      </c>
      <c r="E30316">
        <v>0</v>
      </c>
    </row>
    <row r="30317" spans="1:5" x14ac:dyDescent="0.3">
      <c r="A30317">
        <v>23320030</v>
      </c>
      <c r="B30317" t="s">
        <v>1702</v>
      </c>
      <c r="C30317" t="s">
        <v>8</v>
      </c>
      <c r="D30317" t="s">
        <v>2381</v>
      </c>
      <c r="E30317">
        <v>0</v>
      </c>
    </row>
    <row r="30318" spans="1:5" x14ac:dyDescent="0.3">
      <c r="A30318">
        <v>23320030</v>
      </c>
      <c r="B30318" t="s">
        <v>1702</v>
      </c>
      <c r="C30318" t="s">
        <v>8</v>
      </c>
      <c r="D30318" t="s">
        <v>2382</v>
      </c>
      <c r="E30318">
        <v>0</v>
      </c>
    </row>
    <row r="30319" spans="1:5" x14ac:dyDescent="0.3">
      <c r="A30319">
        <v>23320030</v>
      </c>
      <c r="B30319" t="s">
        <v>1702</v>
      </c>
      <c r="C30319" t="s">
        <v>8</v>
      </c>
      <c r="D30319" t="s">
        <v>2383</v>
      </c>
      <c r="E30319">
        <v>0</v>
      </c>
    </row>
    <row r="30320" spans="1:5" x14ac:dyDescent="0.3">
      <c r="A30320">
        <v>23320030</v>
      </c>
      <c r="B30320" t="s">
        <v>1702</v>
      </c>
      <c r="C30320" t="s">
        <v>8</v>
      </c>
      <c r="D30320" t="s">
        <v>2384</v>
      </c>
      <c r="E30320">
        <v>0</v>
      </c>
    </row>
    <row r="30321" spans="1:5" x14ac:dyDescent="0.3">
      <c r="A30321">
        <v>23320030</v>
      </c>
      <c r="B30321" t="s">
        <v>1702</v>
      </c>
      <c r="C30321" t="s">
        <v>8</v>
      </c>
      <c r="D30321" t="s">
        <v>2385</v>
      </c>
      <c r="E30321">
        <v>0</v>
      </c>
    </row>
    <row r="30322" spans="1:5" x14ac:dyDescent="0.3">
      <c r="A30322">
        <v>23320030</v>
      </c>
      <c r="B30322" t="s">
        <v>1702</v>
      </c>
      <c r="C30322" t="s">
        <v>8</v>
      </c>
      <c r="D30322" t="s">
        <v>2386</v>
      </c>
      <c r="E30322">
        <v>0</v>
      </c>
    </row>
    <row r="30323" spans="1:5" x14ac:dyDescent="0.3">
      <c r="A30323">
        <v>23320030</v>
      </c>
      <c r="B30323" t="s">
        <v>1702</v>
      </c>
      <c r="C30323" t="s">
        <v>8</v>
      </c>
      <c r="D30323" t="s">
        <v>2387</v>
      </c>
      <c r="E30323">
        <v>0</v>
      </c>
    </row>
    <row r="30324" spans="1:5" x14ac:dyDescent="0.3">
      <c r="A30324">
        <v>23320030</v>
      </c>
      <c r="B30324" t="s">
        <v>1702</v>
      </c>
      <c r="C30324" t="s">
        <v>8</v>
      </c>
      <c r="D30324" t="s">
        <v>2388</v>
      </c>
      <c r="E30324">
        <v>0</v>
      </c>
    </row>
    <row r="30325" spans="1:5" x14ac:dyDescent="0.3">
      <c r="A30325">
        <v>23320030</v>
      </c>
      <c r="B30325" t="s">
        <v>1702</v>
      </c>
      <c r="C30325" t="s">
        <v>8</v>
      </c>
      <c r="D30325" t="s">
        <v>2389</v>
      </c>
      <c r="E30325">
        <v>0</v>
      </c>
    </row>
    <row r="30326" spans="1:5" x14ac:dyDescent="0.3">
      <c r="A30326">
        <v>23320030</v>
      </c>
      <c r="B30326" t="s">
        <v>1702</v>
      </c>
      <c r="C30326" t="s">
        <v>8</v>
      </c>
      <c r="D30326" t="s">
        <v>2390</v>
      </c>
      <c r="E30326">
        <v>-3</v>
      </c>
    </row>
    <row r="30327" spans="1:5" x14ac:dyDescent="0.3">
      <c r="A30327">
        <v>23320030</v>
      </c>
      <c r="B30327" t="s">
        <v>1702</v>
      </c>
      <c r="C30327" t="s">
        <v>8</v>
      </c>
      <c r="D30327" t="s">
        <v>2391</v>
      </c>
      <c r="E30327">
        <v>0</v>
      </c>
    </row>
    <row r="30328" spans="1:5" x14ac:dyDescent="0.3">
      <c r="A30328">
        <v>23320030</v>
      </c>
      <c r="B30328" t="s">
        <v>1702</v>
      </c>
      <c r="C30328" t="s">
        <v>8</v>
      </c>
      <c r="D30328" t="s">
        <v>2392</v>
      </c>
      <c r="E30328">
        <v>0</v>
      </c>
    </row>
    <row r="30329" spans="1:5" x14ac:dyDescent="0.3">
      <c r="A30329">
        <v>23320030</v>
      </c>
      <c r="B30329" t="s">
        <v>1702</v>
      </c>
      <c r="C30329" t="s">
        <v>8</v>
      </c>
      <c r="D30329" t="s">
        <v>2393</v>
      </c>
      <c r="E30329">
        <v>0</v>
      </c>
    </row>
    <row r="30330" spans="1:5" x14ac:dyDescent="0.3">
      <c r="A30330">
        <v>23320030</v>
      </c>
      <c r="B30330" t="s">
        <v>1702</v>
      </c>
      <c r="C30330" t="s">
        <v>8</v>
      </c>
      <c r="D30330" t="s">
        <v>2394</v>
      </c>
      <c r="E30330">
        <v>0</v>
      </c>
    </row>
    <row r="30331" spans="1:5" x14ac:dyDescent="0.3">
      <c r="A30331">
        <v>23320030</v>
      </c>
      <c r="B30331" t="s">
        <v>1702</v>
      </c>
      <c r="C30331" t="s">
        <v>8</v>
      </c>
      <c r="D30331" t="s">
        <v>2395</v>
      </c>
      <c r="E30331">
        <v>0</v>
      </c>
    </row>
    <row r="30332" spans="1:5" x14ac:dyDescent="0.3">
      <c r="A30332">
        <v>23320030</v>
      </c>
      <c r="B30332" t="s">
        <v>1702</v>
      </c>
      <c r="C30332" t="s">
        <v>8</v>
      </c>
      <c r="D30332" t="s">
        <v>2396</v>
      </c>
      <c r="E30332">
        <v>0</v>
      </c>
    </row>
    <row r="30333" spans="1:5" x14ac:dyDescent="0.3">
      <c r="A30333">
        <v>23320030</v>
      </c>
      <c r="B30333" t="s">
        <v>1702</v>
      </c>
      <c r="C30333" t="s">
        <v>8</v>
      </c>
      <c r="D30333" t="s">
        <v>2397</v>
      </c>
      <c r="E30333">
        <v>0</v>
      </c>
    </row>
    <row r="30334" spans="1:5" x14ac:dyDescent="0.3">
      <c r="A30334">
        <v>23320030</v>
      </c>
      <c r="B30334" t="s">
        <v>1702</v>
      </c>
      <c r="C30334" t="s">
        <v>8</v>
      </c>
      <c r="D30334" t="s">
        <v>2398</v>
      </c>
      <c r="E30334">
        <v>0</v>
      </c>
    </row>
    <row r="30335" spans="1:5" x14ac:dyDescent="0.3">
      <c r="A30335">
        <v>23320030</v>
      </c>
      <c r="B30335" t="s">
        <v>1702</v>
      </c>
      <c r="C30335" t="s">
        <v>8</v>
      </c>
      <c r="D30335" t="s">
        <v>2399</v>
      </c>
      <c r="E30335">
        <v>0</v>
      </c>
    </row>
    <row r="30336" spans="1:5" x14ac:dyDescent="0.3">
      <c r="A30336">
        <v>23320030</v>
      </c>
      <c r="B30336" t="s">
        <v>1702</v>
      </c>
      <c r="C30336" t="s">
        <v>8</v>
      </c>
      <c r="D30336" t="s">
        <v>2400</v>
      </c>
      <c r="E30336">
        <v>0</v>
      </c>
    </row>
    <row r="30337" spans="1:5" x14ac:dyDescent="0.3">
      <c r="A30337">
        <v>23320030</v>
      </c>
      <c r="B30337" t="s">
        <v>1702</v>
      </c>
      <c r="C30337" t="s">
        <v>8</v>
      </c>
      <c r="D30337" t="s">
        <v>2401</v>
      </c>
      <c r="E30337">
        <v>0</v>
      </c>
    </row>
    <row r="30338" spans="1:5" x14ac:dyDescent="0.3">
      <c r="A30338">
        <v>23320030</v>
      </c>
      <c r="B30338" t="s">
        <v>1702</v>
      </c>
      <c r="C30338" t="s">
        <v>8</v>
      </c>
      <c r="D30338" t="s">
        <v>2402</v>
      </c>
      <c r="E30338">
        <v>0</v>
      </c>
    </row>
    <row r="30339" spans="1:5" x14ac:dyDescent="0.3">
      <c r="A30339">
        <v>23320030</v>
      </c>
      <c r="B30339" t="s">
        <v>1702</v>
      </c>
      <c r="C30339" t="s">
        <v>8</v>
      </c>
      <c r="D30339" t="s">
        <v>2403</v>
      </c>
      <c r="E30339">
        <v>0</v>
      </c>
    </row>
    <row r="30340" spans="1:5" x14ac:dyDescent="0.3">
      <c r="A30340">
        <v>23320030</v>
      </c>
      <c r="B30340" t="s">
        <v>1702</v>
      </c>
      <c r="C30340" t="s">
        <v>8</v>
      </c>
      <c r="D30340" t="s">
        <v>2404</v>
      </c>
      <c r="E30340">
        <v>0</v>
      </c>
    </row>
    <row r="30341" spans="1:5" x14ac:dyDescent="0.3">
      <c r="A30341">
        <v>23320030</v>
      </c>
      <c r="B30341" t="s">
        <v>1702</v>
      </c>
      <c r="C30341" t="s">
        <v>8</v>
      </c>
      <c r="D30341" t="s">
        <v>2405</v>
      </c>
      <c r="E30341">
        <v>0</v>
      </c>
    </row>
    <row r="30342" spans="1:5" x14ac:dyDescent="0.3">
      <c r="A30342">
        <v>23320030</v>
      </c>
      <c r="B30342" t="s">
        <v>1702</v>
      </c>
      <c r="C30342" t="s">
        <v>8</v>
      </c>
      <c r="D30342" t="s">
        <v>2406</v>
      </c>
      <c r="E30342">
        <v>0</v>
      </c>
    </row>
    <row r="30343" spans="1:5" x14ac:dyDescent="0.3">
      <c r="A30343">
        <v>23320030</v>
      </c>
      <c r="B30343" t="s">
        <v>1702</v>
      </c>
      <c r="C30343" t="s">
        <v>8</v>
      </c>
      <c r="D30343" t="s">
        <v>2407</v>
      </c>
      <c r="E30343">
        <v>0</v>
      </c>
    </row>
    <row r="30344" spans="1:5" x14ac:dyDescent="0.3">
      <c r="A30344">
        <v>23320030</v>
      </c>
      <c r="B30344" t="s">
        <v>1702</v>
      </c>
      <c r="C30344" t="s">
        <v>8</v>
      </c>
      <c r="D30344" t="s">
        <v>2408</v>
      </c>
      <c r="E30344">
        <v>0</v>
      </c>
    </row>
    <row r="30345" spans="1:5" x14ac:dyDescent="0.3">
      <c r="A30345">
        <v>23320030</v>
      </c>
      <c r="B30345" t="s">
        <v>1702</v>
      </c>
      <c r="C30345" t="s">
        <v>8</v>
      </c>
      <c r="D30345" t="s">
        <v>2409</v>
      </c>
      <c r="E30345">
        <v>-1</v>
      </c>
    </row>
    <row r="30346" spans="1:5" x14ac:dyDescent="0.3">
      <c r="A30346">
        <v>23320030</v>
      </c>
      <c r="B30346" t="s">
        <v>1702</v>
      </c>
      <c r="C30346" t="s">
        <v>8</v>
      </c>
      <c r="D30346" t="s">
        <v>2410</v>
      </c>
      <c r="E30346">
        <v>0</v>
      </c>
    </row>
    <row r="30347" spans="1:5" x14ac:dyDescent="0.3">
      <c r="A30347">
        <v>23320030</v>
      </c>
      <c r="B30347" t="s">
        <v>1702</v>
      </c>
      <c r="C30347" t="s">
        <v>8</v>
      </c>
      <c r="D30347" t="s">
        <v>2411</v>
      </c>
      <c r="E30347">
        <v>0</v>
      </c>
    </row>
    <row r="30348" spans="1:5" x14ac:dyDescent="0.3">
      <c r="A30348">
        <v>23320030</v>
      </c>
      <c r="B30348" t="s">
        <v>1702</v>
      </c>
      <c r="C30348" t="s">
        <v>8</v>
      </c>
      <c r="D30348" t="s">
        <v>2412</v>
      </c>
      <c r="E30348">
        <v>0</v>
      </c>
    </row>
    <row r="30349" spans="1:5" x14ac:dyDescent="0.3">
      <c r="A30349">
        <v>23320030</v>
      </c>
      <c r="B30349" t="s">
        <v>1702</v>
      </c>
      <c r="C30349" t="s">
        <v>8</v>
      </c>
      <c r="D30349" t="s">
        <v>2413</v>
      </c>
      <c r="E30349">
        <v>0</v>
      </c>
    </row>
    <row r="30350" spans="1:5" x14ac:dyDescent="0.3">
      <c r="A30350">
        <v>38200005</v>
      </c>
      <c r="B30350" t="s">
        <v>1704</v>
      </c>
      <c r="C30350" t="s">
        <v>8</v>
      </c>
      <c r="D30350" t="s">
        <v>2378</v>
      </c>
      <c r="E30350">
        <v>0</v>
      </c>
    </row>
    <row r="30351" spans="1:5" x14ac:dyDescent="0.3">
      <c r="A30351">
        <v>38200005</v>
      </c>
      <c r="B30351" t="s">
        <v>1704</v>
      </c>
      <c r="C30351" t="s">
        <v>8</v>
      </c>
      <c r="D30351" t="s">
        <v>2379</v>
      </c>
      <c r="E30351">
        <v>0</v>
      </c>
    </row>
    <row r="30352" spans="1:5" x14ac:dyDescent="0.3">
      <c r="A30352">
        <v>38200005</v>
      </c>
      <c r="B30352" t="s">
        <v>1704</v>
      </c>
      <c r="C30352" t="s">
        <v>8</v>
      </c>
      <c r="D30352" t="s">
        <v>2380</v>
      </c>
      <c r="E30352">
        <v>-1</v>
      </c>
    </row>
    <row r="30353" spans="1:5" x14ac:dyDescent="0.3">
      <c r="A30353">
        <v>38200005</v>
      </c>
      <c r="B30353" t="s">
        <v>1704</v>
      </c>
      <c r="C30353" t="s">
        <v>8</v>
      </c>
      <c r="D30353" t="s">
        <v>2381</v>
      </c>
      <c r="E30353">
        <v>-2</v>
      </c>
    </row>
    <row r="30354" spans="1:5" x14ac:dyDescent="0.3">
      <c r="A30354">
        <v>38200005</v>
      </c>
      <c r="B30354" t="s">
        <v>1704</v>
      </c>
      <c r="C30354" t="s">
        <v>8</v>
      </c>
      <c r="D30354" t="s">
        <v>2382</v>
      </c>
      <c r="E30354">
        <v>-1</v>
      </c>
    </row>
    <row r="30355" spans="1:5" x14ac:dyDescent="0.3">
      <c r="A30355">
        <v>38200005</v>
      </c>
      <c r="B30355" t="s">
        <v>1704</v>
      </c>
      <c r="C30355" t="s">
        <v>8</v>
      </c>
      <c r="D30355" t="s">
        <v>2383</v>
      </c>
      <c r="E30355">
        <v>0</v>
      </c>
    </row>
    <row r="30356" spans="1:5" x14ac:dyDescent="0.3">
      <c r="A30356">
        <v>38200005</v>
      </c>
      <c r="B30356" t="s">
        <v>1704</v>
      </c>
      <c r="C30356" t="s">
        <v>8</v>
      </c>
      <c r="D30356" t="s">
        <v>2384</v>
      </c>
      <c r="E30356">
        <v>0</v>
      </c>
    </row>
    <row r="30357" spans="1:5" x14ac:dyDescent="0.3">
      <c r="A30357">
        <v>38200005</v>
      </c>
      <c r="B30357" t="s">
        <v>1704</v>
      </c>
      <c r="C30357" t="s">
        <v>8</v>
      </c>
      <c r="D30357" t="s">
        <v>2385</v>
      </c>
      <c r="E30357">
        <v>0</v>
      </c>
    </row>
    <row r="30358" spans="1:5" x14ac:dyDescent="0.3">
      <c r="A30358">
        <v>38200005</v>
      </c>
      <c r="B30358" t="s">
        <v>1704</v>
      </c>
      <c r="C30358" t="s">
        <v>8</v>
      </c>
      <c r="D30358" t="s">
        <v>2386</v>
      </c>
      <c r="E30358">
        <v>0</v>
      </c>
    </row>
    <row r="30359" spans="1:5" x14ac:dyDescent="0.3">
      <c r="A30359">
        <v>38200005</v>
      </c>
      <c r="B30359" t="s">
        <v>1704</v>
      </c>
      <c r="C30359" t="s">
        <v>8</v>
      </c>
      <c r="D30359" t="s">
        <v>2387</v>
      </c>
      <c r="E30359">
        <v>0</v>
      </c>
    </row>
    <row r="30360" spans="1:5" x14ac:dyDescent="0.3">
      <c r="A30360">
        <v>38200005</v>
      </c>
      <c r="B30360" t="s">
        <v>1704</v>
      </c>
      <c r="C30360" t="s">
        <v>8</v>
      </c>
      <c r="D30360" t="s">
        <v>2388</v>
      </c>
      <c r="E30360">
        <v>0</v>
      </c>
    </row>
    <row r="30361" spans="1:5" x14ac:dyDescent="0.3">
      <c r="A30361">
        <v>38200005</v>
      </c>
      <c r="B30361" t="s">
        <v>1704</v>
      </c>
      <c r="C30361" t="s">
        <v>8</v>
      </c>
      <c r="D30361" t="s">
        <v>2389</v>
      </c>
      <c r="E30361">
        <v>0</v>
      </c>
    </row>
    <row r="30362" spans="1:5" x14ac:dyDescent="0.3">
      <c r="A30362">
        <v>38200005</v>
      </c>
      <c r="B30362" t="s">
        <v>1704</v>
      </c>
      <c r="C30362" t="s">
        <v>8</v>
      </c>
      <c r="D30362" t="s">
        <v>2390</v>
      </c>
      <c r="E30362">
        <v>-5</v>
      </c>
    </row>
    <row r="30363" spans="1:5" x14ac:dyDescent="0.3">
      <c r="A30363">
        <v>38200005</v>
      </c>
      <c r="B30363" t="s">
        <v>1704</v>
      </c>
      <c r="C30363" t="s">
        <v>8</v>
      </c>
      <c r="D30363" t="s">
        <v>2391</v>
      </c>
      <c r="E30363">
        <v>0</v>
      </c>
    </row>
    <row r="30364" spans="1:5" x14ac:dyDescent="0.3">
      <c r="A30364">
        <v>38200005</v>
      </c>
      <c r="B30364" t="s">
        <v>1704</v>
      </c>
      <c r="C30364" t="s">
        <v>8</v>
      </c>
      <c r="D30364" t="s">
        <v>2392</v>
      </c>
      <c r="E30364">
        <v>0</v>
      </c>
    </row>
    <row r="30365" spans="1:5" x14ac:dyDescent="0.3">
      <c r="A30365">
        <v>38200005</v>
      </c>
      <c r="B30365" t="s">
        <v>1704</v>
      </c>
      <c r="C30365" t="s">
        <v>8</v>
      </c>
      <c r="D30365" t="s">
        <v>2393</v>
      </c>
      <c r="E30365">
        <v>0</v>
      </c>
    </row>
    <row r="30366" spans="1:5" x14ac:dyDescent="0.3">
      <c r="A30366">
        <v>38200005</v>
      </c>
      <c r="B30366" t="s">
        <v>1704</v>
      </c>
      <c r="C30366" t="s">
        <v>8</v>
      </c>
      <c r="D30366" t="s">
        <v>2394</v>
      </c>
      <c r="E30366">
        <v>0</v>
      </c>
    </row>
    <row r="30367" spans="1:5" x14ac:dyDescent="0.3">
      <c r="A30367">
        <v>38200005</v>
      </c>
      <c r="B30367" t="s">
        <v>1704</v>
      </c>
      <c r="C30367" t="s">
        <v>8</v>
      </c>
      <c r="D30367" t="s">
        <v>2395</v>
      </c>
      <c r="E30367">
        <v>0</v>
      </c>
    </row>
    <row r="30368" spans="1:5" x14ac:dyDescent="0.3">
      <c r="A30368">
        <v>38200005</v>
      </c>
      <c r="B30368" t="s">
        <v>1704</v>
      </c>
      <c r="C30368" t="s">
        <v>8</v>
      </c>
      <c r="D30368" t="s">
        <v>2396</v>
      </c>
      <c r="E30368">
        <v>0</v>
      </c>
    </row>
    <row r="30369" spans="1:5" x14ac:dyDescent="0.3">
      <c r="A30369">
        <v>38200005</v>
      </c>
      <c r="B30369" t="s">
        <v>1704</v>
      </c>
      <c r="C30369" t="s">
        <v>8</v>
      </c>
      <c r="D30369" t="s">
        <v>2397</v>
      </c>
      <c r="E30369">
        <v>0</v>
      </c>
    </row>
    <row r="30370" spans="1:5" x14ac:dyDescent="0.3">
      <c r="A30370">
        <v>38200005</v>
      </c>
      <c r="B30370" t="s">
        <v>1704</v>
      </c>
      <c r="C30370" t="s">
        <v>8</v>
      </c>
      <c r="D30370" t="s">
        <v>2398</v>
      </c>
      <c r="E30370">
        <v>-1</v>
      </c>
    </row>
    <row r="30371" spans="1:5" x14ac:dyDescent="0.3">
      <c r="A30371">
        <v>38200005</v>
      </c>
      <c r="B30371" t="s">
        <v>1704</v>
      </c>
      <c r="C30371" t="s">
        <v>8</v>
      </c>
      <c r="D30371" t="s">
        <v>2399</v>
      </c>
      <c r="E30371">
        <v>-1</v>
      </c>
    </row>
    <row r="30372" spans="1:5" x14ac:dyDescent="0.3">
      <c r="A30372">
        <v>38200005</v>
      </c>
      <c r="B30372" t="s">
        <v>1704</v>
      </c>
      <c r="C30372" t="s">
        <v>8</v>
      </c>
      <c r="D30372" t="s">
        <v>2400</v>
      </c>
      <c r="E30372">
        <v>-1</v>
      </c>
    </row>
    <row r="30373" spans="1:5" x14ac:dyDescent="0.3">
      <c r="A30373">
        <v>38200005</v>
      </c>
      <c r="B30373" t="s">
        <v>1704</v>
      </c>
      <c r="C30373" t="s">
        <v>8</v>
      </c>
      <c r="D30373" t="s">
        <v>2401</v>
      </c>
      <c r="E30373">
        <v>0</v>
      </c>
    </row>
    <row r="30374" spans="1:5" x14ac:dyDescent="0.3">
      <c r="A30374">
        <v>38200005</v>
      </c>
      <c r="B30374" t="s">
        <v>1704</v>
      </c>
      <c r="C30374" t="s">
        <v>8</v>
      </c>
      <c r="D30374" t="s">
        <v>2402</v>
      </c>
      <c r="E30374">
        <v>-2</v>
      </c>
    </row>
    <row r="30375" spans="1:5" x14ac:dyDescent="0.3">
      <c r="A30375">
        <v>38200005</v>
      </c>
      <c r="B30375" t="s">
        <v>1704</v>
      </c>
      <c r="C30375" t="s">
        <v>8</v>
      </c>
      <c r="D30375" t="s">
        <v>2403</v>
      </c>
      <c r="E30375">
        <v>-3</v>
      </c>
    </row>
    <row r="30376" spans="1:5" x14ac:dyDescent="0.3">
      <c r="A30376">
        <v>38200005</v>
      </c>
      <c r="B30376" t="s">
        <v>1704</v>
      </c>
      <c r="C30376" t="s">
        <v>8</v>
      </c>
      <c r="D30376" t="s">
        <v>2404</v>
      </c>
      <c r="E30376">
        <v>-1</v>
      </c>
    </row>
    <row r="30377" spans="1:5" x14ac:dyDescent="0.3">
      <c r="A30377">
        <v>38200005</v>
      </c>
      <c r="B30377" t="s">
        <v>1704</v>
      </c>
      <c r="C30377" t="s">
        <v>8</v>
      </c>
      <c r="D30377" t="s">
        <v>2405</v>
      </c>
      <c r="E30377">
        <v>0</v>
      </c>
    </row>
    <row r="30378" spans="1:5" x14ac:dyDescent="0.3">
      <c r="A30378">
        <v>38200005</v>
      </c>
      <c r="B30378" t="s">
        <v>1704</v>
      </c>
      <c r="C30378" t="s">
        <v>8</v>
      </c>
      <c r="D30378" t="s">
        <v>2406</v>
      </c>
      <c r="E30378">
        <v>0</v>
      </c>
    </row>
    <row r="30379" spans="1:5" x14ac:dyDescent="0.3">
      <c r="A30379">
        <v>38200005</v>
      </c>
      <c r="B30379" t="s">
        <v>1704</v>
      </c>
      <c r="C30379" t="s">
        <v>8</v>
      </c>
      <c r="D30379" t="s">
        <v>2407</v>
      </c>
      <c r="E30379">
        <v>0</v>
      </c>
    </row>
    <row r="30380" spans="1:5" x14ac:dyDescent="0.3">
      <c r="A30380">
        <v>38200005</v>
      </c>
      <c r="B30380" t="s">
        <v>1704</v>
      </c>
      <c r="C30380" t="s">
        <v>8</v>
      </c>
      <c r="D30380" t="s">
        <v>2408</v>
      </c>
      <c r="E30380">
        <v>0</v>
      </c>
    </row>
    <row r="30381" spans="1:5" x14ac:dyDescent="0.3">
      <c r="A30381">
        <v>38200005</v>
      </c>
      <c r="B30381" t="s">
        <v>1704</v>
      </c>
      <c r="C30381" t="s">
        <v>8</v>
      </c>
      <c r="D30381" t="s">
        <v>2409</v>
      </c>
      <c r="E30381">
        <v>-1</v>
      </c>
    </row>
    <row r="30382" spans="1:5" x14ac:dyDescent="0.3">
      <c r="A30382">
        <v>38200005</v>
      </c>
      <c r="B30382" t="s">
        <v>1704</v>
      </c>
      <c r="C30382" t="s">
        <v>8</v>
      </c>
      <c r="D30382" t="s">
        <v>2410</v>
      </c>
      <c r="E30382">
        <v>-1</v>
      </c>
    </row>
    <row r="30383" spans="1:5" x14ac:dyDescent="0.3">
      <c r="A30383">
        <v>38200005</v>
      </c>
      <c r="B30383" t="s">
        <v>1704</v>
      </c>
      <c r="C30383" t="s">
        <v>8</v>
      </c>
      <c r="D30383" t="s">
        <v>2411</v>
      </c>
      <c r="E30383">
        <v>0</v>
      </c>
    </row>
    <row r="30384" spans="1:5" x14ac:dyDescent="0.3">
      <c r="A30384">
        <v>38200005</v>
      </c>
      <c r="B30384" t="s">
        <v>1704</v>
      </c>
      <c r="C30384" t="s">
        <v>8</v>
      </c>
      <c r="D30384" t="s">
        <v>2412</v>
      </c>
      <c r="E30384">
        <v>0</v>
      </c>
    </row>
    <row r="30385" spans="1:5" x14ac:dyDescent="0.3">
      <c r="A30385">
        <v>38200005</v>
      </c>
      <c r="B30385" t="s">
        <v>1704</v>
      </c>
      <c r="C30385" t="s">
        <v>8</v>
      </c>
      <c r="D30385" t="s">
        <v>2413</v>
      </c>
      <c r="E30385">
        <v>0</v>
      </c>
    </row>
    <row r="30386" spans="1:5" x14ac:dyDescent="0.3">
      <c r="A30386">
        <v>60510091</v>
      </c>
      <c r="B30386" t="s">
        <v>1706</v>
      </c>
      <c r="C30386" t="s">
        <v>8</v>
      </c>
      <c r="D30386" t="s">
        <v>2378</v>
      </c>
      <c r="E30386">
        <v>-4</v>
      </c>
    </row>
    <row r="30387" spans="1:5" x14ac:dyDescent="0.3">
      <c r="A30387">
        <v>60510091</v>
      </c>
      <c r="B30387" t="s">
        <v>1706</v>
      </c>
      <c r="C30387" t="s">
        <v>8</v>
      </c>
      <c r="D30387" t="s">
        <v>2379</v>
      </c>
      <c r="E30387">
        <v>0</v>
      </c>
    </row>
    <row r="30388" spans="1:5" x14ac:dyDescent="0.3">
      <c r="A30388">
        <v>60510091</v>
      </c>
      <c r="B30388" t="s">
        <v>1706</v>
      </c>
      <c r="C30388" t="s">
        <v>8</v>
      </c>
      <c r="D30388" t="s">
        <v>2380</v>
      </c>
      <c r="E30388">
        <v>0</v>
      </c>
    </row>
    <row r="30389" spans="1:5" x14ac:dyDescent="0.3">
      <c r="A30389">
        <v>60510091</v>
      </c>
      <c r="B30389" t="s">
        <v>1706</v>
      </c>
      <c r="C30389" t="s">
        <v>8</v>
      </c>
      <c r="D30389" t="s">
        <v>2381</v>
      </c>
      <c r="E30389">
        <v>0</v>
      </c>
    </row>
    <row r="30390" spans="1:5" x14ac:dyDescent="0.3">
      <c r="A30390">
        <v>60510091</v>
      </c>
      <c r="B30390" t="s">
        <v>1706</v>
      </c>
      <c r="C30390" t="s">
        <v>8</v>
      </c>
      <c r="D30390" t="s">
        <v>2382</v>
      </c>
      <c r="E30390">
        <v>0</v>
      </c>
    </row>
    <row r="30391" spans="1:5" x14ac:dyDescent="0.3">
      <c r="A30391">
        <v>60510091</v>
      </c>
      <c r="B30391" t="s">
        <v>1706</v>
      </c>
      <c r="C30391" t="s">
        <v>8</v>
      </c>
      <c r="D30391" t="s">
        <v>2383</v>
      </c>
      <c r="E30391">
        <v>0</v>
      </c>
    </row>
    <row r="30392" spans="1:5" x14ac:dyDescent="0.3">
      <c r="A30392">
        <v>60510091</v>
      </c>
      <c r="B30392" t="s">
        <v>1706</v>
      </c>
      <c r="C30392" t="s">
        <v>8</v>
      </c>
      <c r="D30392" t="s">
        <v>2384</v>
      </c>
      <c r="E30392">
        <v>0</v>
      </c>
    </row>
    <row r="30393" spans="1:5" x14ac:dyDescent="0.3">
      <c r="A30393">
        <v>60510091</v>
      </c>
      <c r="B30393" t="s">
        <v>1706</v>
      </c>
      <c r="C30393" t="s">
        <v>8</v>
      </c>
      <c r="D30393" t="s">
        <v>2385</v>
      </c>
      <c r="E30393">
        <v>0</v>
      </c>
    </row>
    <row r="30394" spans="1:5" x14ac:dyDescent="0.3">
      <c r="A30394">
        <v>60510091</v>
      </c>
      <c r="B30394" t="s">
        <v>1706</v>
      </c>
      <c r="C30394" t="s">
        <v>8</v>
      </c>
      <c r="D30394" t="s">
        <v>2386</v>
      </c>
      <c r="E30394">
        <v>0</v>
      </c>
    </row>
    <row r="30395" spans="1:5" x14ac:dyDescent="0.3">
      <c r="A30395">
        <v>60510091</v>
      </c>
      <c r="B30395" t="s">
        <v>1706</v>
      </c>
      <c r="C30395" t="s">
        <v>8</v>
      </c>
      <c r="D30395" t="s">
        <v>2387</v>
      </c>
      <c r="E30395">
        <v>0</v>
      </c>
    </row>
    <row r="30396" spans="1:5" x14ac:dyDescent="0.3">
      <c r="A30396">
        <v>60510091</v>
      </c>
      <c r="B30396" t="s">
        <v>1706</v>
      </c>
      <c r="C30396" t="s">
        <v>8</v>
      </c>
      <c r="D30396" t="s">
        <v>2388</v>
      </c>
      <c r="E30396">
        <v>0</v>
      </c>
    </row>
    <row r="30397" spans="1:5" x14ac:dyDescent="0.3">
      <c r="A30397">
        <v>60510091</v>
      </c>
      <c r="B30397" t="s">
        <v>1706</v>
      </c>
      <c r="C30397" t="s">
        <v>8</v>
      </c>
      <c r="D30397" t="s">
        <v>2389</v>
      </c>
      <c r="E30397">
        <v>0</v>
      </c>
    </row>
    <row r="30398" spans="1:5" x14ac:dyDescent="0.3">
      <c r="A30398">
        <v>60510091</v>
      </c>
      <c r="B30398" t="s">
        <v>1706</v>
      </c>
      <c r="C30398" t="s">
        <v>8</v>
      </c>
      <c r="D30398" t="s">
        <v>2390</v>
      </c>
      <c r="E30398">
        <v>0</v>
      </c>
    </row>
    <row r="30399" spans="1:5" x14ac:dyDescent="0.3">
      <c r="A30399">
        <v>60510091</v>
      </c>
      <c r="B30399" t="s">
        <v>1706</v>
      </c>
      <c r="C30399" t="s">
        <v>8</v>
      </c>
      <c r="D30399" t="s">
        <v>2391</v>
      </c>
      <c r="E30399">
        <v>0</v>
      </c>
    </row>
    <row r="30400" spans="1:5" x14ac:dyDescent="0.3">
      <c r="A30400">
        <v>60510091</v>
      </c>
      <c r="B30400" t="s">
        <v>1706</v>
      </c>
      <c r="C30400" t="s">
        <v>8</v>
      </c>
      <c r="D30400" t="s">
        <v>2392</v>
      </c>
      <c r="E30400">
        <v>0</v>
      </c>
    </row>
    <row r="30401" spans="1:5" x14ac:dyDescent="0.3">
      <c r="A30401">
        <v>60510091</v>
      </c>
      <c r="B30401" t="s">
        <v>1706</v>
      </c>
      <c r="C30401" t="s">
        <v>8</v>
      </c>
      <c r="D30401" t="s">
        <v>2393</v>
      </c>
      <c r="E30401">
        <v>0</v>
      </c>
    </row>
    <row r="30402" spans="1:5" x14ac:dyDescent="0.3">
      <c r="A30402">
        <v>60510091</v>
      </c>
      <c r="B30402" t="s">
        <v>1706</v>
      </c>
      <c r="C30402" t="s">
        <v>8</v>
      </c>
      <c r="D30402" t="s">
        <v>2394</v>
      </c>
      <c r="E30402">
        <v>0</v>
      </c>
    </row>
    <row r="30403" spans="1:5" x14ac:dyDescent="0.3">
      <c r="A30403">
        <v>60510091</v>
      </c>
      <c r="B30403" t="s">
        <v>1706</v>
      </c>
      <c r="C30403" t="s">
        <v>8</v>
      </c>
      <c r="D30403" t="s">
        <v>2395</v>
      </c>
      <c r="E30403">
        <v>0</v>
      </c>
    </row>
    <row r="30404" spans="1:5" x14ac:dyDescent="0.3">
      <c r="A30404">
        <v>60510091</v>
      </c>
      <c r="B30404" t="s">
        <v>1706</v>
      </c>
      <c r="C30404" t="s">
        <v>8</v>
      </c>
      <c r="D30404" t="s">
        <v>2396</v>
      </c>
      <c r="E30404">
        <v>0</v>
      </c>
    </row>
    <row r="30405" spans="1:5" x14ac:dyDescent="0.3">
      <c r="A30405">
        <v>60510091</v>
      </c>
      <c r="B30405" t="s">
        <v>1706</v>
      </c>
      <c r="C30405" t="s">
        <v>8</v>
      </c>
      <c r="D30405" t="s">
        <v>2397</v>
      </c>
      <c r="E30405">
        <v>0</v>
      </c>
    </row>
    <row r="30406" spans="1:5" x14ac:dyDescent="0.3">
      <c r="A30406">
        <v>60510091</v>
      </c>
      <c r="B30406" t="s">
        <v>1706</v>
      </c>
      <c r="C30406" t="s">
        <v>8</v>
      </c>
      <c r="D30406" t="s">
        <v>2398</v>
      </c>
      <c r="E30406">
        <v>0</v>
      </c>
    </row>
    <row r="30407" spans="1:5" x14ac:dyDescent="0.3">
      <c r="A30407">
        <v>60510091</v>
      </c>
      <c r="B30407" t="s">
        <v>1706</v>
      </c>
      <c r="C30407" t="s">
        <v>8</v>
      </c>
      <c r="D30407" t="s">
        <v>2399</v>
      </c>
      <c r="E30407">
        <v>0</v>
      </c>
    </row>
    <row r="30408" spans="1:5" x14ac:dyDescent="0.3">
      <c r="A30408">
        <v>60510091</v>
      </c>
      <c r="B30408" t="s">
        <v>1706</v>
      </c>
      <c r="C30408" t="s">
        <v>8</v>
      </c>
      <c r="D30408" t="s">
        <v>2400</v>
      </c>
      <c r="E30408">
        <v>0</v>
      </c>
    </row>
    <row r="30409" spans="1:5" x14ac:dyDescent="0.3">
      <c r="A30409">
        <v>60510091</v>
      </c>
      <c r="B30409" t="s">
        <v>1706</v>
      </c>
      <c r="C30409" t="s">
        <v>8</v>
      </c>
      <c r="D30409" t="s">
        <v>2401</v>
      </c>
      <c r="E30409">
        <v>0</v>
      </c>
    </row>
    <row r="30410" spans="1:5" x14ac:dyDescent="0.3">
      <c r="A30410">
        <v>60510091</v>
      </c>
      <c r="B30410" t="s">
        <v>1706</v>
      </c>
      <c r="C30410" t="s">
        <v>8</v>
      </c>
      <c r="D30410" t="s">
        <v>2402</v>
      </c>
      <c r="E30410">
        <v>0</v>
      </c>
    </row>
    <row r="30411" spans="1:5" x14ac:dyDescent="0.3">
      <c r="A30411">
        <v>60510091</v>
      </c>
      <c r="B30411" t="s">
        <v>1706</v>
      </c>
      <c r="C30411" t="s">
        <v>8</v>
      </c>
      <c r="D30411" t="s">
        <v>2403</v>
      </c>
      <c r="E30411">
        <v>0</v>
      </c>
    </row>
    <row r="30412" spans="1:5" x14ac:dyDescent="0.3">
      <c r="A30412">
        <v>60510091</v>
      </c>
      <c r="B30412" t="s">
        <v>1706</v>
      </c>
      <c r="C30412" t="s">
        <v>8</v>
      </c>
      <c r="D30412" t="s">
        <v>2404</v>
      </c>
      <c r="E30412">
        <v>0</v>
      </c>
    </row>
    <row r="30413" spans="1:5" x14ac:dyDescent="0.3">
      <c r="A30413">
        <v>60510091</v>
      </c>
      <c r="B30413" t="s">
        <v>1706</v>
      </c>
      <c r="C30413" t="s">
        <v>8</v>
      </c>
      <c r="D30413" t="s">
        <v>2405</v>
      </c>
      <c r="E30413">
        <v>0</v>
      </c>
    </row>
    <row r="30414" spans="1:5" x14ac:dyDescent="0.3">
      <c r="A30414">
        <v>60510091</v>
      </c>
      <c r="B30414" t="s">
        <v>1706</v>
      </c>
      <c r="C30414" t="s">
        <v>8</v>
      </c>
      <c r="D30414" t="s">
        <v>2406</v>
      </c>
      <c r="E30414">
        <v>0</v>
      </c>
    </row>
    <row r="30415" spans="1:5" x14ac:dyDescent="0.3">
      <c r="A30415">
        <v>60510091</v>
      </c>
      <c r="B30415" t="s">
        <v>1706</v>
      </c>
      <c r="C30415" t="s">
        <v>8</v>
      </c>
      <c r="D30415" t="s">
        <v>2407</v>
      </c>
      <c r="E30415">
        <v>0</v>
      </c>
    </row>
    <row r="30416" spans="1:5" x14ac:dyDescent="0.3">
      <c r="A30416">
        <v>60510091</v>
      </c>
      <c r="B30416" t="s">
        <v>1706</v>
      </c>
      <c r="C30416" t="s">
        <v>8</v>
      </c>
      <c r="D30416" t="s">
        <v>2408</v>
      </c>
      <c r="E30416">
        <v>0</v>
      </c>
    </row>
    <row r="30417" spans="1:5" x14ac:dyDescent="0.3">
      <c r="A30417">
        <v>60510091</v>
      </c>
      <c r="B30417" t="s">
        <v>1706</v>
      </c>
      <c r="C30417" t="s">
        <v>8</v>
      </c>
      <c r="D30417" t="s">
        <v>2409</v>
      </c>
      <c r="E30417">
        <v>0</v>
      </c>
    </row>
    <row r="30418" spans="1:5" x14ac:dyDescent="0.3">
      <c r="A30418">
        <v>60510091</v>
      </c>
      <c r="B30418" t="s">
        <v>1706</v>
      </c>
      <c r="C30418" t="s">
        <v>8</v>
      </c>
      <c r="D30418" t="s">
        <v>2410</v>
      </c>
      <c r="E30418">
        <v>-2</v>
      </c>
    </row>
    <row r="30419" spans="1:5" x14ac:dyDescent="0.3">
      <c r="A30419">
        <v>60510091</v>
      </c>
      <c r="B30419" t="s">
        <v>1706</v>
      </c>
      <c r="C30419" t="s">
        <v>8</v>
      </c>
      <c r="D30419" t="s">
        <v>2411</v>
      </c>
      <c r="E30419">
        <v>0</v>
      </c>
    </row>
    <row r="30420" spans="1:5" x14ac:dyDescent="0.3">
      <c r="A30420">
        <v>60510091</v>
      </c>
      <c r="B30420" t="s">
        <v>1706</v>
      </c>
      <c r="C30420" t="s">
        <v>8</v>
      </c>
      <c r="D30420" t="s">
        <v>2412</v>
      </c>
      <c r="E30420">
        <v>0</v>
      </c>
    </row>
    <row r="30421" spans="1:5" x14ac:dyDescent="0.3">
      <c r="A30421">
        <v>60510091</v>
      </c>
      <c r="B30421" t="s">
        <v>1706</v>
      </c>
      <c r="C30421" t="s">
        <v>8</v>
      </c>
      <c r="D30421" t="s">
        <v>2413</v>
      </c>
      <c r="E30421">
        <v>0</v>
      </c>
    </row>
    <row r="30422" spans="1:5" x14ac:dyDescent="0.3">
      <c r="A30422">
        <v>84100975</v>
      </c>
      <c r="B30422" t="s">
        <v>1708</v>
      </c>
      <c r="C30422" t="s">
        <v>8</v>
      </c>
      <c r="D30422" t="s">
        <v>2378</v>
      </c>
      <c r="E30422">
        <v>0</v>
      </c>
    </row>
    <row r="30423" spans="1:5" x14ac:dyDescent="0.3">
      <c r="A30423">
        <v>84100975</v>
      </c>
      <c r="B30423" t="s">
        <v>1708</v>
      </c>
      <c r="C30423" t="s">
        <v>8</v>
      </c>
      <c r="D30423" t="s">
        <v>2379</v>
      </c>
      <c r="E30423">
        <v>0</v>
      </c>
    </row>
    <row r="30424" spans="1:5" x14ac:dyDescent="0.3">
      <c r="A30424">
        <v>84100975</v>
      </c>
      <c r="B30424" t="s">
        <v>1708</v>
      </c>
      <c r="C30424" t="s">
        <v>8</v>
      </c>
      <c r="D30424" t="s">
        <v>2380</v>
      </c>
      <c r="E30424">
        <v>0</v>
      </c>
    </row>
    <row r="30425" spans="1:5" x14ac:dyDescent="0.3">
      <c r="A30425">
        <v>84100975</v>
      </c>
      <c r="B30425" t="s">
        <v>1708</v>
      </c>
      <c r="C30425" t="s">
        <v>8</v>
      </c>
      <c r="D30425" t="s">
        <v>2381</v>
      </c>
      <c r="E30425">
        <v>0</v>
      </c>
    </row>
    <row r="30426" spans="1:5" x14ac:dyDescent="0.3">
      <c r="A30426">
        <v>84100975</v>
      </c>
      <c r="B30426" t="s">
        <v>1708</v>
      </c>
      <c r="C30426" t="s">
        <v>8</v>
      </c>
      <c r="D30426" t="s">
        <v>2382</v>
      </c>
      <c r="E30426">
        <v>0</v>
      </c>
    </row>
    <row r="30427" spans="1:5" x14ac:dyDescent="0.3">
      <c r="A30427">
        <v>84100975</v>
      </c>
      <c r="B30427" t="s">
        <v>1708</v>
      </c>
      <c r="C30427" t="s">
        <v>8</v>
      </c>
      <c r="D30427" t="s">
        <v>2383</v>
      </c>
      <c r="E30427">
        <v>0</v>
      </c>
    </row>
    <row r="30428" spans="1:5" x14ac:dyDescent="0.3">
      <c r="A30428">
        <v>84100975</v>
      </c>
      <c r="B30428" t="s">
        <v>1708</v>
      </c>
      <c r="C30428" t="s">
        <v>8</v>
      </c>
      <c r="D30428" t="s">
        <v>2384</v>
      </c>
      <c r="E30428">
        <v>0</v>
      </c>
    </row>
    <row r="30429" spans="1:5" x14ac:dyDescent="0.3">
      <c r="A30429">
        <v>84100975</v>
      </c>
      <c r="B30429" t="s">
        <v>1708</v>
      </c>
      <c r="C30429" t="s">
        <v>8</v>
      </c>
      <c r="D30429" t="s">
        <v>2385</v>
      </c>
      <c r="E30429">
        <v>0</v>
      </c>
    </row>
    <row r="30430" spans="1:5" x14ac:dyDescent="0.3">
      <c r="A30430">
        <v>84100975</v>
      </c>
      <c r="B30430" t="s">
        <v>1708</v>
      </c>
      <c r="C30430" t="s">
        <v>8</v>
      </c>
      <c r="D30430" t="s">
        <v>2386</v>
      </c>
      <c r="E30430">
        <v>0</v>
      </c>
    </row>
    <row r="30431" spans="1:5" x14ac:dyDescent="0.3">
      <c r="A30431">
        <v>84100975</v>
      </c>
      <c r="B30431" t="s">
        <v>1708</v>
      </c>
      <c r="C30431" t="s">
        <v>8</v>
      </c>
      <c r="D30431" t="s">
        <v>2387</v>
      </c>
      <c r="E30431">
        <v>0</v>
      </c>
    </row>
    <row r="30432" spans="1:5" x14ac:dyDescent="0.3">
      <c r="A30432">
        <v>84100975</v>
      </c>
      <c r="B30432" t="s">
        <v>1708</v>
      </c>
      <c r="C30432" t="s">
        <v>8</v>
      </c>
      <c r="D30432" t="s">
        <v>2388</v>
      </c>
      <c r="E30432">
        <v>0</v>
      </c>
    </row>
    <row r="30433" spans="1:5" x14ac:dyDescent="0.3">
      <c r="A30433">
        <v>84100975</v>
      </c>
      <c r="B30433" t="s">
        <v>1708</v>
      </c>
      <c r="C30433" t="s">
        <v>8</v>
      </c>
      <c r="D30433" t="s">
        <v>2389</v>
      </c>
      <c r="E30433">
        <v>0</v>
      </c>
    </row>
    <row r="30434" spans="1:5" x14ac:dyDescent="0.3">
      <c r="A30434">
        <v>84100975</v>
      </c>
      <c r="B30434" t="s">
        <v>1708</v>
      </c>
      <c r="C30434" t="s">
        <v>8</v>
      </c>
      <c r="D30434" t="s">
        <v>2390</v>
      </c>
      <c r="E30434">
        <v>-8</v>
      </c>
    </row>
    <row r="30435" spans="1:5" x14ac:dyDescent="0.3">
      <c r="A30435">
        <v>84100975</v>
      </c>
      <c r="B30435" t="s">
        <v>1708</v>
      </c>
      <c r="C30435" t="s">
        <v>8</v>
      </c>
      <c r="D30435" t="s">
        <v>2391</v>
      </c>
      <c r="E30435">
        <v>-22</v>
      </c>
    </row>
    <row r="30436" spans="1:5" x14ac:dyDescent="0.3">
      <c r="A30436">
        <v>84100975</v>
      </c>
      <c r="B30436" t="s">
        <v>1708</v>
      </c>
      <c r="C30436" t="s">
        <v>8</v>
      </c>
      <c r="D30436" t="s">
        <v>2392</v>
      </c>
      <c r="E30436">
        <v>0</v>
      </c>
    </row>
    <row r="30437" spans="1:5" x14ac:dyDescent="0.3">
      <c r="A30437">
        <v>84100975</v>
      </c>
      <c r="B30437" t="s">
        <v>1708</v>
      </c>
      <c r="C30437" t="s">
        <v>8</v>
      </c>
      <c r="D30437" t="s">
        <v>2393</v>
      </c>
      <c r="E30437">
        <v>0</v>
      </c>
    </row>
    <row r="30438" spans="1:5" x14ac:dyDescent="0.3">
      <c r="A30438">
        <v>84100975</v>
      </c>
      <c r="B30438" t="s">
        <v>1708</v>
      </c>
      <c r="C30438" t="s">
        <v>8</v>
      </c>
      <c r="D30438" t="s">
        <v>2394</v>
      </c>
      <c r="E30438">
        <v>0</v>
      </c>
    </row>
    <row r="30439" spans="1:5" x14ac:dyDescent="0.3">
      <c r="A30439">
        <v>84100975</v>
      </c>
      <c r="B30439" t="s">
        <v>1708</v>
      </c>
      <c r="C30439" t="s">
        <v>8</v>
      </c>
      <c r="D30439" t="s">
        <v>2395</v>
      </c>
      <c r="E30439">
        <v>0</v>
      </c>
    </row>
    <row r="30440" spans="1:5" x14ac:dyDescent="0.3">
      <c r="A30440">
        <v>84100975</v>
      </c>
      <c r="B30440" t="s">
        <v>1708</v>
      </c>
      <c r="C30440" t="s">
        <v>8</v>
      </c>
      <c r="D30440" t="s">
        <v>2396</v>
      </c>
      <c r="E30440">
        <v>0</v>
      </c>
    </row>
    <row r="30441" spans="1:5" x14ac:dyDescent="0.3">
      <c r="A30441">
        <v>84100975</v>
      </c>
      <c r="B30441" t="s">
        <v>1708</v>
      </c>
      <c r="C30441" t="s">
        <v>8</v>
      </c>
      <c r="D30441" t="s">
        <v>2397</v>
      </c>
      <c r="E30441">
        <v>0</v>
      </c>
    </row>
    <row r="30442" spans="1:5" x14ac:dyDescent="0.3">
      <c r="A30442">
        <v>84100975</v>
      </c>
      <c r="B30442" t="s">
        <v>1708</v>
      </c>
      <c r="C30442" t="s">
        <v>8</v>
      </c>
      <c r="D30442" t="s">
        <v>2398</v>
      </c>
      <c r="E30442">
        <v>-1</v>
      </c>
    </row>
    <row r="30443" spans="1:5" x14ac:dyDescent="0.3">
      <c r="A30443">
        <v>84100975</v>
      </c>
      <c r="B30443" t="s">
        <v>1708</v>
      </c>
      <c r="C30443" t="s">
        <v>8</v>
      </c>
      <c r="D30443" t="s">
        <v>2399</v>
      </c>
      <c r="E30443">
        <v>0</v>
      </c>
    </row>
    <row r="30444" spans="1:5" x14ac:dyDescent="0.3">
      <c r="A30444">
        <v>84100975</v>
      </c>
      <c r="B30444" t="s">
        <v>1708</v>
      </c>
      <c r="C30444" t="s">
        <v>8</v>
      </c>
      <c r="D30444" t="s">
        <v>2400</v>
      </c>
      <c r="E30444">
        <v>0</v>
      </c>
    </row>
    <row r="30445" spans="1:5" x14ac:dyDescent="0.3">
      <c r="A30445">
        <v>84100975</v>
      </c>
      <c r="B30445" t="s">
        <v>1708</v>
      </c>
      <c r="C30445" t="s">
        <v>8</v>
      </c>
      <c r="D30445" t="s">
        <v>2401</v>
      </c>
      <c r="E30445">
        <v>-10</v>
      </c>
    </row>
    <row r="30446" spans="1:5" x14ac:dyDescent="0.3">
      <c r="A30446">
        <v>84100975</v>
      </c>
      <c r="B30446" t="s">
        <v>1708</v>
      </c>
      <c r="C30446" t="s">
        <v>8</v>
      </c>
      <c r="D30446" t="s">
        <v>2402</v>
      </c>
      <c r="E30446">
        <v>0</v>
      </c>
    </row>
    <row r="30447" spans="1:5" x14ac:dyDescent="0.3">
      <c r="A30447">
        <v>84100975</v>
      </c>
      <c r="B30447" t="s">
        <v>1708</v>
      </c>
      <c r="C30447" t="s">
        <v>8</v>
      </c>
      <c r="D30447" t="s">
        <v>2403</v>
      </c>
      <c r="E30447">
        <v>0</v>
      </c>
    </row>
    <row r="30448" spans="1:5" x14ac:dyDescent="0.3">
      <c r="A30448">
        <v>84100975</v>
      </c>
      <c r="B30448" t="s">
        <v>1708</v>
      </c>
      <c r="C30448" t="s">
        <v>8</v>
      </c>
      <c r="D30448" t="s">
        <v>2404</v>
      </c>
      <c r="E30448">
        <v>0</v>
      </c>
    </row>
    <row r="30449" spans="1:5" x14ac:dyDescent="0.3">
      <c r="A30449">
        <v>84100975</v>
      </c>
      <c r="B30449" t="s">
        <v>1708</v>
      </c>
      <c r="C30449" t="s">
        <v>8</v>
      </c>
      <c r="D30449" t="s">
        <v>2405</v>
      </c>
      <c r="E30449">
        <v>0</v>
      </c>
    </row>
    <row r="30450" spans="1:5" x14ac:dyDescent="0.3">
      <c r="A30450">
        <v>84100975</v>
      </c>
      <c r="B30450" t="s">
        <v>1708</v>
      </c>
      <c r="C30450" t="s">
        <v>8</v>
      </c>
      <c r="D30450" t="s">
        <v>2406</v>
      </c>
      <c r="E30450">
        <v>0</v>
      </c>
    </row>
    <row r="30451" spans="1:5" x14ac:dyDescent="0.3">
      <c r="A30451">
        <v>84100975</v>
      </c>
      <c r="B30451" t="s">
        <v>1708</v>
      </c>
      <c r="C30451" t="s">
        <v>8</v>
      </c>
      <c r="D30451" t="s">
        <v>2407</v>
      </c>
      <c r="E30451">
        <v>0</v>
      </c>
    </row>
    <row r="30452" spans="1:5" x14ac:dyDescent="0.3">
      <c r="A30452">
        <v>84100975</v>
      </c>
      <c r="B30452" t="s">
        <v>1708</v>
      </c>
      <c r="C30452" t="s">
        <v>8</v>
      </c>
      <c r="D30452" t="s">
        <v>2408</v>
      </c>
      <c r="E30452">
        <v>0</v>
      </c>
    </row>
    <row r="30453" spans="1:5" x14ac:dyDescent="0.3">
      <c r="A30453">
        <v>84100975</v>
      </c>
      <c r="B30453" t="s">
        <v>1708</v>
      </c>
      <c r="C30453" t="s">
        <v>8</v>
      </c>
      <c r="D30453" t="s">
        <v>2409</v>
      </c>
      <c r="E30453">
        <v>-20</v>
      </c>
    </row>
    <row r="30454" spans="1:5" x14ac:dyDescent="0.3">
      <c r="A30454">
        <v>84100975</v>
      </c>
      <c r="B30454" t="s">
        <v>1708</v>
      </c>
      <c r="C30454" t="s">
        <v>8</v>
      </c>
      <c r="D30454" t="s">
        <v>2410</v>
      </c>
      <c r="E30454">
        <v>0</v>
      </c>
    </row>
    <row r="30455" spans="1:5" x14ac:dyDescent="0.3">
      <c r="A30455">
        <v>84100975</v>
      </c>
      <c r="B30455" t="s">
        <v>1708</v>
      </c>
      <c r="C30455" t="s">
        <v>8</v>
      </c>
      <c r="D30455" t="s">
        <v>2411</v>
      </c>
      <c r="E30455">
        <v>0</v>
      </c>
    </row>
    <row r="30456" spans="1:5" x14ac:dyDescent="0.3">
      <c r="A30456">
        <v>84100975</v>
      </c>
      <c r="B30456" t="s">
        <v>1708</v>
      </c>
      <c r="C30456" t="s">
        <v>8</v>
      </c>
      <c r="D30456" t="s">
        <v>2412</v>
      </c>
      <c r="E30456">
        <v>0</v>
      </c>
    </row>
    <row r="30457" spans="1:5" x14ac:dyDescent="0.3">
      <c r="A30457">
        <v>84100975</v>
      </c>
      <c r="B30457" t="s">
        <v>1708</v>
      </c>
      <c r="C30457" t="s">
        <v>8</v>
      </c>
      <c r="D30457" t="s">
        <v>2413</v>
      </c>
      <c r="E30457">
        <v>0</v>
      </c>
    </row>
    <row r="30458" spans="1:5" x14ac:dyDescent="0.3">
      <c r="A30458">
        <v>60510029</v>
      </c>
      <c r="B30458" t="s">
        <v>1710</v>
      </c>
      <c r="C30458" t="s">
        <v>8</v>
      </c>
      <c r="D30458" t="s">
        <v>2378</v>
      </c>
      <c r="E30458">
        <v>0</v>
      </c>
    </row>
    <row r="30459" spans="1:5" x14ac:dyDescent="0.3">
      <c r="A30459">
        <v>60510029</v>
      </c>
      <c r="B30459" t="s">
        <v>1710</v>
      </c>
      <c r="C30459" t="s">
        <v>8</v>
      </c>
      <c r="D30459" t="s">
        <v>2379</v>
      </c>
      <c r="E30459">
        <v>0</v>
      </c>
    </row>
    <row r="30460" spans="1:5" x14ac:dyDescent="0.3">
      <c r="A30460">
        <v>60510029</v>
      </c>
      <c r="B30460" t="s">
        <v>1710</v>
      </c>
      <c r="C30460" t="s">
        <v>8</v>
      </c>
      <c r="D30460" t="s">
        <v>2380</v>
      </c>
      <c r="E30460">
        <v>0</v>
      </c>
    </row>
    <row r="30461" spans="1:5" x14ac:dyDescent="0.3">
      <c r="A30461">
        <v>60510029</v>
      </c>
      <c r="B30461" t="s">
        <v>1710</v>
      </c>
      <c r="C30461" t="s">
        <v>8</v>
      </c>
      <c r="D30461" t="s">
        <v>2381</v>
      </c>
      <c r="E30461">
        <v>0</v>
      </c>
    </row>
    <row r="30462" spans="1:5" x14ac:dyDescent="0.3">
      <c r="A30462">
        <v>60510029</v>
      </c>
      <c r="B30462" t="s">
        <v>1710</v>
      </c>
      <c r="C30462" t="s">
        <v>8</v>
      </c>
      <c r="D30462" t="s">
        <v>2382</v>
      </c>
      <c r="E30462">
        <v>0</v>
      </c>
    </row>
    <row r="30463" spans="1:5" x14ac:dyDescent="0.3">
      <c r="A30463">
        <v>60510029</v>
      </c>
      <c r="B30463" t="s">
        <v>1710</v>
      </c>
      <c r="C30463" t="s">
        <v>8</v>
      </c>
      <c r="D30463" t="s">
        <v>2383</v>
      </c>
      <c r="E30463">
        <v>-6</v>
      </c>
    </row>
    <row r="30464" spans="1:5" x14ac:dyDescent="0.3">
      <c r="A30464">
        <v>60510029</v>
      </c>
      <c r="B30464" t="s">
        <v>1710</v>
      </c>
      <c r="C30464" t="s">
        <v>8</v>
      </c>
      <c r="D30464" t="s">
        <v>2384</v>
      </c>
      <c r="E30464">
        <v>0</v>
      </c>
    </row>
    <row r="30465" spans="1:5" x14ac:dyDescent="0.3">
      <c r="A30465">
        <v>60510029</v>
      </c>
      <c r="B30465" t="s">
        <v>1710</v>
      </c>
      <c r="C30465" t="s">
        <v>8</v>
      </c>
      <c r="D30465" t="s">
        <v>2385</v>
      </c>
      <c r="E30465">
        <v>-2</v>
      </c>
    </row>
    <row r="30466" spans="1:5" x14ac:dyDescent="0.3">
      <c r="A30466">
        <v>60510029</v>
      </c>
      <c r="B30466" t="s">
        <v>1710</v>
      </c>
      <c r="C30466" t="s">
        <v>8</v>
      </c>
      <c r="D30466" t="s">
        <v>2386</v>
      </c>
      <c r="E30466">
        <v>0</v>
      </c>
    </row>
    <row r="30467" spans="1:5" x14ac:dyDescent="0.3">
      <c r="A30467">
        <v>60510029</v>
      </c>
      <c r="B30467" t="s">
        <v>1710</v>
      </c>
      <c r="C30467" t="s">
        <v>8</v>
      </c>
      <c r="D30467" t="s">
        <v>2387</v>
      </c>
      <c r="E30467">
        <v>0</v>
      </c>
    </row>
    <row r="30468" spans="1:5" x14ac:dyDescent="0.3">
      <c r="A30468">
        <v>60510029</v>
      </c>
      <c r="B30468" t="s">
        <v>1710</v>
      </c>
      <c r="C30468" t="s">
        <v>8</v>
      </c>
      <c r="D30468" t="s">
        <v>2388</v>
      </c>
      <c r="E30468">
        <v>0</v>
      </c>
    </row>
    <row r="30469" spans="1:5" x14ac:dyDescent="0.3">
      <c r="A30469">
        <v>60510029</v>
      </c>
      <c r="B30469" t="s">
        <v>1710</v>
      </c>
      <c r="C30469" t="s">
        <v>8</v>
      </c>
      <c r="D30469" t="s">
        <v>2389</v>
      </c>
      <c r="E30469">
        <v>0</v>
      </c>
    </row>
    <row r="30470" spans="1:5" x14ac:dyDescent="0.3">
      <c r="A30470">
        <v>60510029</v>
      </c>
      <c r="B30470" t="s">
        <v>1710</v>
      </c>
      <c r="C30470" t="s">
        <v>8</v>
      </c>
      <c r="D30470" t="s">
        <v>2390</v>
      </c>
      <c r="E30470">
        <v>0</v>
      </c>
    </row>
    <row r="30471" spans="1:5" x14ac:dyDescent="0.3">
      <c r="A30471">
        <v>60510029</v>
      </c>
      <c r="B30471" t="s">
        <v>1710</v>
      </c>
      <c r="C30471" t="s">
        <v>8</v>
      </c>
      <c r="D30471" t="s">
        <v>2391</v>
      </c>
      <c r="E30471">
        <v>0</v>
      </c>
    </row>
    <row r="30472" spans="1:5" x14ac:dyDescent="0.3">
      <c r="A30472">
        <v>60510029</v>
      </c>
      <c r="B30472" t="s">
        <v>1710</v>
      </c>
      <c r="C30472" t="s">
        <v>8</v>
      </c>
      <c r="D30472" t="s">
        <v>2392</v>
      </c>
      <c r="E30472">
        <v>0</v>
      </c>
    </row>
    <row r="30473" spans="1:5" x14ac:dyDescent="0.3">
      <c r="A30473">
        <v>60510029</v>
      </c>
      <c r="B30473" t="s">
        <v>1710</v>
      </c>
      <c r="C30473" t="s">
        <v>8</v>
      </c>
      <c r="D30473" t="s">
        <v>2393</v>
      </c>
      <c r="E30473">
        <v>0</v>
      </c>
    </row>
    <row r="30474" spans="1:5" x14ac:dyDescent="0.3">
      <c r="A30474">
        <v>60510029</v>
      </c>
      <c r="B30474" t="s">
        <v>1710</v>
      </c>
      <c r="C30474" t="s">
        <v>8</v>
      </c>
      <c r="D30474" t="s">
        <v>2394</v>
      </c>
      <c r="E30474">
        <v>0</v>
      </c>
    </row>
    <row r="30475" spans="1:5" x14ac:dyDescent="0.3">
      <c r="A30475">
        <v>60510029</v>
      </c>
      <c r="B30475" t="s">
        <v>1710</v>
      </c>
      <c r="C30475" t="s">
        <v>8</v>
      </c>
      <c r="D30475" t="s">
        <v>2395</v>
      </c>
      <c r="E30475">
        <v>0</v>
      </c>
    </row>
    <row r="30476" spans="1:5" x14ac:dyDescent="0.3">
      <c r="A30476">
        <v>60510029</v>
      </c>
      <c r="B30476" t="s">
        <v>1710</v>
      </c>
      <c r="C30476" t="s">
        <v>8</v>
      </c>
      <c r="D30476" t="s">
        <v>2396</v>
      </c>
      <c r="E30476">
        <v>0</v>
      </c>
    </row>
    <row r="30477" spans="1:5" x14ac:dyDescent="0.3">
      <c r="A30477">
        <v>60510029</v>
      </c>
      <c r="B30477" t="s">
        <v>1710</v>
      </c>
      <c r="C30477" t="s">
        <v>8</v>
      </c>
      <c r="D30477" t="s">
        <v>2397</v>
      </c>
      <c r="E30477">
        <v>0</v>
      </c>
    </row>
    <row r="30478" spans="1:5" x14ac:dyDescent="0.3">
      <c r="A30478">
        <v>60510029</v>
      </c>
      <c r="B30478" t="s">
        <v>1710</v>
      </c>
      <c r="C30478" t="s">
        <v>8</v>
      </c>
      <c r="D30478" t="s">
        <v>2398</v>
      </c>
      <c r="E30478">
        <v>-5</v>
      </c>
    </row>
    <row r="30479" spans="1:5" x14ac:dyDescent="0.3">
      <c r="A30479">
        <v>60510029</v>
      </c>
      <c r="B30479" t="s">
        <v>1710</v>
      </c>
      <c r="C30479" t="s">
        <v>8</v>
      </c>
      <c r="D30479" t="s">
        <v>2399</v>
      </c>
      <c r="E30479">
        <v>-7</v>
      </c>
    </row>
    <row r="30480" spans="1:5" x14ac:dyDescent="0.3">
      <c r="A30480">
        <v>60510029</v>
      </c>
      <c r="B30480" t="s">
        <v>1710</v>
      </c>
      <c r="C30480" t="s">
        <v>8</v>
      </c>
      <c r="D30480" t="s">
        <v>2400</v>
      </c>
      <c r="E30480">
        <v>0</v>
      </c>
    </row>
    <row r="30481" spans="1:5" x14ac:dyDescent="0.3">
      <c r="A30481">
        <v>60510029</v>
      </c>
      <c r="B30481" t="s">
        <v>1710</v>
      </c>
      <c r="C30481" t="s">
        <v>8</v>
      </c>
      <c r="D30481" t="s">
        <v>2401</v>
      </c>
      <c r="E30481">
        <v>-1</v>
      </c>
    </row>
    <row r="30482" spans="1:5" x14ac:dyDescent="0.3">
      <c r="A30482">
        <v>60510029</v>
      </c>
      <c r="B30482" t="s">
        <v>1710</v>
      </c>
      <c r="C30482" t="s">
        <v>8</v>
      </c>
      <c r="D30482" t="s">
        <v>2402</v>
      </c>
      <c r="E30482">
        <v>-1</v>
      </c>
    </row>
    <row r="30483" spans="1:5" x14ac:dyDescent="0.3">
      <c r="A30483">
        <v>60510029</v>
      </c>
      <c r="B30483" t="s">
        <v>1710</v>
      </c>
      <c r="C30483" t="s">
        <v>8</v>
      </c>
      <c r="D30483" t="s">
        <v>2403</v>
      </c>
      <c r="E30483">
        <v>-1</v>
      </c>
    </row>
    <row r="30484" spans="1:5" x14ac:dyDescent="0.3">
      <c r="A30484">
        <v>60510029</v>
      </c>
      <c r="B30484" t="s">
        <v>1710</v>
      </c>
      <c r="C30484" t="s">
        <v>8</v>
      </c>
      <c r="D30484" t="s">
        <v>2404</v>
      </c>
      <c r="E30484">
        <v>0</v>
      </c>
    </row>
    <row r="30485" spans="1:5" x14ac:dyDescent="0.3">
      <c r="A30485">
        <v>60510029</v>
      </c>
      <c r="B30485" t="s">
        <v>1710</v>
      </c>
      <c r="C30485" t="s">
        <v>8</v>
      </c>
      <c r="D30485" t="s">
        <v>2405</v>
      </c>
      <c r="E30485">
        <v>0</v>
      </c>
    </row>
    <row r="30486" spans="1:5" x14ac:dyDescent="0.3">
      <c r="A30486">
        <v>60510029</v>
      </c>
      <c r="B30486" t="s">
        <v>1710</v>
      </c>
      <c r="C30486" t="s">
        <v>8</v>
      </c>
      <c r="D30486" t="s">
        <v>2406</v>
      </c>
      <c r="E30486">
        <v>0</v>
      </c>
    </row>
    <row r="30487" spans="1:5" x14ac:dyDescent="0.3">
      <c r="A30487">
        <v>60510029</v>
      </c>
      <c r="B30487" t="s">
        <v>1710</v>
      </c>
      <c r="C30487" t="s">
        <v>8</v>
      </c>
      <c r="D30487" t="s">
        <v>2407</v>
      </c>
      <c r="E30487">
        <v>0</v>
      </c>
    </row>
    <row r="30488" spans="1:5" x14ac:dyDescent="0.3">
      <c r="A30488">
        <v>60510029</v>
      </c>
      <c r="B30488" t="s">
        <v>1710</v>
      </c>
      <c r="C30488" t="s">
        <v>8</v>
      </c>
      <c r="D30488" t="s">
        <v>2408</v>
      </c>
      <c r="E30488">
        <v>0</v>
      </c>
    </row>
    <row r="30489" spans="1:5" x14ac:dyDescent="0.3">
      <c r="A30489">
        <v>60510029</v>
      </c>
      <c r="B30489" t="s">
        <v>1710</v>
      </c>
      <c r="C30489" t="s">
        <v>8</v>
      </c>
      <c r="D30489" t="s">
        <v>2409</v>
      </c>
      <c r="E30489">
        <v>0</v>
      </c>
    </row>
    <row r="30490" spans="1:5" x14ac:dyDescent="0.3">
      <c r="A30490">
        <v>60510029</v>
      </c>
      <c r="B30490" t="s">
        <v>1710</v>
      </c>
      <c r="C30490" t="s">
        <v>8</v>
      </c>
      <c r="D30490" t="s">
        <v>2410</v>
      </c>
      <c r="E30490">
        <v>0</v>
      </c>
    </row>
    <row r="30491" spans="1:5" x14ac:dyDescent="0.3">
      <c r="A30491">
        <v>60510029</v>
      </c>
      <c r="B30491" t="s">
        <v>1710</v>
      </c>
      <c r="C30491" t="s">
        <v>8</v>
      </c>
      <c r="D30491" t="s">
        <v>2411</v>
      </c>
      <c r="E30491">
        <v>-2</v>
      </c>
    </row>
    <row r="30492" spans="1:5" x14ac:dyDescent="0.3">
      <c r="A30492">
        <v>60510029</v>
      </c>
      <c r="B30492" t="s">
        <v>1710</v>
      </c>
      <c r="C30492" t="s">
        <v>8</v>
      </c>
      <c r="D30492" t="s">
        <v>2412</v>
      </c>
      <c r="E30492">
        <v>-2</v>
      </c>
    </row>
    <row r="30493" spans="1:5" x14ac:dyDescent="0.3">
      <c r="A30493">
        <v>60510029</v>
      </c>
      <c r="B30493" t="s">
        <v>1710</v>
      </c>
      <c r="C30493" t="s">
        <v>8</v>
      </c>
      <c r="D30493" t="s">
        <v>2413</v>
      </c>
      <c r="E30493">
        <v>-1</v>
      </c>
    </row>
    <row r="30494" spans="1:5" x14ac:dyDescent="0.3">
      <c r="A30494">
        <v>65510065</v>
      </c>
      <c r="B30494" t="s">
        <v>1712</v>
      </c>
      <c r="C30494" t="s">
        <v>8</v>
      </c>
      <c r="D30494" t="s">
        <v>2378</v>
      </c>
      <c r="E30494">
        <v>0</v>
      </c>
    </row>
    <row r="30495" spans="1:5" x14ac:dyDescent="0.3">
      <c r="A30495">
        <v>65510065</v>
      </c>
      <c r="B30495" t="s">
        <v>1712</v>
      </c>
      <c r="C30495" t="s">
        <v>8</v>
      </c>
      <c r="D30495" t="s">
        <v>2379</v>
      </c>
      <c r="E30495">
        <v>0</v>
      </c>
    </row>
    <row r="30496" spans="1:5" x14ac:dyDescent="0.3">
      <c r="A30496">
        <v>65510065</v>
      </c>
      <c r="B30496" t="s">
        <v>1712</v>
      </c>
      <c r="C30496" t="s">
        <v>8</v>
      </c>
      <c r="D30496" t="s">
        <v>2380</v>
      </c>
      <c r="E30496">
        <v>0</v>
      </c>
    </row>
    <row r="30497" spans="1:5" x14ac:dyDescent="0.3">
      <c r="A30497">
        <v>65510065</v>
      </c>
      <c r="B30497" t="s">
        <v>1712</v>
      </c>
      <c r="C30497" t="s">
        <v>8</v>
      </c>
      <c r="D30497" t="s">
        <v>2381</v>
      </c>
      <c r="E30497">
        <v>0</v>
      </c>
    </row>
    <row r="30498" spans="1:5" x14ac:dyDescent="0.3">
      <c r="A30498">
        <v>65510065</v>
      </c>
      <c r="B30498" t="s">
        <v>1712</v>
      </c>
      <c r="C30498" t="s">
        <v>8</v>
      </c>
      <c r="D30498" t="s">
        <v>2382</v>
      </c>
      <c r="E30498">
        <v>0</v>
      </c>
    </row>
    <row r="30499" spans="1:5" x14ac:dyDescent="0.3">
      <c r="A30499">
        <v>65510065</v>
      </c>
      <c r="B30499" t="s">
        <v>1712</v>
      </c>
      <c r="C30499" t="s">
        <v>8</v>
      </c>
      <c r="D30499" t="s">
        <v>2383</v>
      </c>
      <c r="E30499">
        <v>0</v>
      </c>
    </row>
    <row r="30500" spans="1:5" x14ac:dyDescent="0.3">
      <c r="A30500">
        <v>65510065</v>
      </c>
      <c r="B30500" t="s">
        <v>1712</v>
      </c>
      <c r="C30500" t="s">
        <v>8</v>
      </c>
      <c r="D30500" t="s">
        <v>2384</v>
      </c>
      <c r="E30500">
        <v>0</v>
      </c>
    </row>
    <row r="30501" spans="1:5" x14ac:dyDescent="0.3">
      <c r="A30501">
        <v>65510065</v>
      </c>
      <c r="B30501" t="s">
        <v>1712</v>
      </c>
      <c r="C30501" t="s">
        <v>8</v>
      </c>
      <c r="D30501" t="s">
        <v>2385</v>
      </c>
      <c r="E30501">
        <v>0</v>
      </c>
    </row>
    <row r="30502" spans="1:5" x14ac:dyDescent="0.3">
      <c r="A30502">
        <v>65510065</v>
      </c>
      <c r="B30502" t="s">
        <v>1712</v>
      </c>
      <c r="C30502" t="s">
        <v>8</v>
      </c>
      <c r="D30502" t="s">
        <v>2386</v>
      </c>
      <c r="E30502">
        <v>0</v>
      </c>
    </row>
    <row r="30503" spans="1:5" x14ac:dyDescent="0.3">
      <c r="A30503">
        <v>65510065</v>
      </c>
      <c r="B30503" t="s">
        <v>1712</v>
      </c>
      <c r="C30503" t="s">
        <v>8</v>
      </c>
      <c r="D30503" t="s">
        <v>2387</v>
      </c>
      <c r="E30503">
        <v>0</v>
      </c>
    </row>
    <row r="30504" spans="1:5" x14ac:dyDescent="0.3">
      <c r="A30504">
        <v>65510065</v>
      </c>
      <c r="B30504" t="s">
        <v>1712</v>
      </c>
      <c r="C30504" t="s">
        <v>8</v>
      </c>
      <c r="D30504" t="s">
        <v>2388</v>
      </c>
      <c r="E30504">
        <v>0</v>
      </c>
    </row>
    <row r="30505" spans="1:5" x14ac:dyDescent="0.3">
      <c r="A30505">
        <v>65510065</v>
      </c>
      <c r="B30505" t="s">
        <v>1712</v>
      </c>
      <c r="C30505" t="s">
        <v>8</v>
      </c>
      <c r="D30505" t="s">
        <v>2389</v>
      </c>
      <c r="E30505">
        <v>0</v>
      </c>
    </row>
    <row r="30506" spans="1:5" x14ac:dyDescent="0.3">
      <c r="A30506">
        <v>65510065</v>
      </c>
      <c r="B30506" t="s">
        <v>1712</v>
      </c>
      <c r="C30506" t="s">
        <v>8</v>
      </c>
      <c r="D30506" t="s">
        <v>2390</v>
      </c>
      <c r="E30506">
        <v>0</v>
      </c>
    </row>
    <row r="30507" spans="1:5" x14ac:dyDescent="0.3">
      <c r="A30507">
        <v>65510065</v>
      </c>
      <c r="B30507" t="s">
        <v>1712</v>
      </c>
      <c r="C30507" t="s">
        <v>8</v>
      </c>
      <c r="D30507" t="s">
        <v>2391</v>
      </c>
      <c r="E30507">
        <v>0</v>
      </c>
    </row>
    <row r="30508" spans="1:5" x14ac:dyDescent="0.3">
      <c r="A30508">
        <v>65510065</v>
      </c>
      <c r="B30508" t="s">
        <v>1712</v>
      </c>
      <c r="C30508" t="s">
        <v>8</v>
      </c>
      <c r="D30508" t="s">
        <v>2392</v>
      </c>
      <c r="E30508">
        <v>0</v>
      </c>
    </row>
    <row r="30509" spans="1:5" x14ac:dyDescent="0.3">
      <c r="A30509">
        <v>65510065</v>
      </c>
      <c r="B30509" t="s">
        <v>1712</v>
      </c>
      <c r="C30509" t="s">
        <v>8</v>
      </c>
      <c r="D30509" t="s">
        <v>2393</v>
      </c>
      <c r="E30509">
        <v>-14</v>
      </c>
    </row>
    <row r="30510" spans="1:5" x14ac:dyDescent="0.3">
      <c r="A30510">
        <v>65510065</v>
      </c>
      <c r="B30510" t="s">
        <v>1712</v>
      </c>
      <c r="C30510" t="s">
        <v>8</v>
      </c>
      <c r="D30510" t="s">
        <v>2394</v>
      </c>
      <c r="E30510">
        <v>0</v>
      </c>
    </row>
    <row r="30511" spans="1:5" x14ac:dyDescent="0.3">
      <c r="A30511">
        <v>65510065</v>
      </c>
      <c r="B30511" t="s">
        <v>1712</v>
      </c>
      <c r="C30511" t="s">
        <v>8</v>
      </c>
      <c r="D30511" t="s">
        <v>2395</v>
      </c>
      <c r="E30511">
        <v>0</v>
      </c>
    </row>
    <row r="30512" spans="1:5" x14ac:dyDescent="0.3">
      <c r="A30512">
        <v>65510065</v>
      </c>
      <c r="B30512" t="s">
        <v>1712</v>
      </c>
      <c r="C30512" t="s">
        <v>8</v>
      </c>
      <c r="D30512" t="s">
        <v>2396</v>
      </c>
      <c r="E30512">
        <v>0</v>
      </c>
    </row>
    <row r="30513" spans="1:5" x14ac:dyDescent="0.3">
      <c r="A30513">
        <v>65510065</v>
      </c>
      <c r="B30513" t="s">
        <v>1712</v>
      </c>
      <c r="C30513" t="s">
        <v>8</v>
      </c>
      <c r="D30513" t="s">
        <v>2397</v>
      </c>
      <c r="E30513">
        <v>0</v>
      </c>
    </row>
    <row r="30514" spans="1:5" x14ac:dyDescent="0.3">
      <c r="A30514">
        <v>65510065</v>
      </c>
      <c r="B30514" t="s">
        <v>1712</v>
      </c>
      <c r="C30514" t="s">
        <v>8</v>
      </c>
      <c r="D30514" t="s">
        <v>2398</v>
      </c>
      <c r="E30514">
        <v>0</v>
      </c>
    </row>
    <row r="30515" spans="1:5" x14ac:dyDescent="0.3">
      <c r="A30515">
        <v>65510065</v>
      </c>
      <c r="B30515" t="s">
        <v>1712</v>
      </c>
      <c r="C30515" t="s">
        <v>8</v>
      </c>
      <c r="D30515" t="s">
        <v>2399</v>
      </c>
      <c r="E30515">
        <v>0</v>
      </c>
    </row>
    <row r="30516" spans="1:5" x14ac:dyDescent="0.3">
      <c r="A30516">
        <v>65510065</v>
      </c>
      <c r="B30516" t="s">
        <v>1712</v>
      </c>
      <c r="C30516" t="s">
        <v>8</v>
      </c>
      <c r="D30516" t="s">
        <v>2400</v>
      </c>
      <c r="E30516">
        <v>0</v>
      </c>
    </row>
    <row r="30517" spans="1:5" x14ac:dyDescent="0.3">
      <c r="A30517">
        <v>65510065</v>
      </c>
      <c r="B30517" t="s">
        <v>1712</v>
      </c>
      <c r="C30517" t="s">
        <v>8</v>
      </c>
      <c r="D30517" t="s">
        <v>2401</v>
      </c>
      <c r="E30517">
        <v>0</v>
      </c>
    </row>
    <row r="30518" spans="1:5" x14ac:dyDescent="0.3">
      <c r="A30518">
        <v>65510065</v>
      </c>
      <c r="B30518" t="s">
        <v>1712</v>
      </c>
      <c r="C30518" t="s">
        <v>8</v>
      </c>
      <c r="D30518" t="s">
        <v>2402</v>
      </c>
      <c r="E30518">
        <v>0</v>
      </c>
    </row>
    <row r="30519" spans="1:5" x14ac:dyDescent="0.3">
      <c r="A30519">
        <v>65510065</v>
      </c>
      <c r="B30519" t="s">
        <v>1712</v>
      </c>
      <c r="C30519" t="s">
        <v>8</v>
      </c>
      <c r="D30519" t="s">
        <v>2403</v>
      </c>
      <c r="E30519">
        <v>0</v>
      </c>
    </row>
    <row r="30520" spans="1:5" x14ac:dyDescent="0.3">
      <c r="A30520">
        <v>65510065</v>
      </c>
      <c r="B30520" t="s">
        <v>1712</v>
      </c>
      <c r="C30520" t="s">
        <v>8</v>
      </c>
      <c r="D30520" t="s">
        <v>2404</v>
      </c>
      <c r="E30520">
        <v>0</v>
      </c>
    </row>
    <row r="30521" spans="1:5" x14ac:dyDescent="0.3">
      <c r="A30521">
        <v>65510065</v>
      </c>
      <c r="B30521" t="s">
        <v>1712</v>
      </c>
      <c r="C30521" t="s">
        <v>8</v>
      </c>
      <c r="D30521" t="s">
        <v>2405</v>
      </c>
      <c r="E30521">
        <v>0</v>
      </c>
    </row>
    <row r="30522" spans="1:5" x14ac:dyDescent="0.3">
      <c r="A30522">
        <v>65510065</v>
      </c>
      <c r="B30522" t="s">
        <v>1712</v>
      </c>
      <c r="C30522" t="s">
        <v>8</v>
      </c>
      <c r="D30522" t="s">
        <v>2406</v>
      </c>
      <c r="E30522">
        <v>0</v>
      </c>
    </row>
    <row r="30523" spans="1:5" x14ac:dyDescent="0.3">
      <c r="A30523">
        <v>65510065</v>
      </c>
      <c r="B30523" t="s">
        <v>1712</v>
      </c>
      <c r="C30523" t="s">
        <v>8</v>
      </c>
      <c r="D30523" t="s">
        <v>2407</v>
      </c>
      <c r="E30523">
        <v>0</v>
      </c>
    </row>
    <row r="30524" spans="1:5" x14ac:dyDescent="0.3">
      <c r="A30524">
        <v>65510065</v>
      </c>
      <c r="B30524" t="s">
        <v>1712</v>
      </c>
      <c r="C30524" t="s">
        <v>8</v>
      </c>
      <c r="D30524" t="s">
        <v>2408</v>
      </c>
      <c r="E30524">
        <v>0</v>
      </c>
    </row>
    <row r="30525" spans="1:5" x14ac:dyDescent="0.3">
      <c r="A30525">
        <v>65510065</v>
      </c>
      <c r="B30525" t="s">
        <v>1712</v>
      </c>
      <c r="C30525" t="s">
        <v>8</v>
      </c>
      <c r="D30525" t="s">
        <v>2409</v>
      </c>
      <c r="E30525">
        <v>0</v>
      </c>
    </row>
    <row r="30526" spans="1:5" x14ac:dyDescent="0.3">
      <c r="A30526">
        <v>65510065</v>
      </c>
      <c r="B30526" t="s">
        <v>1712</v>
      </c>
      <c r="C30526" t="s">
        <v>8</v>
      </c>
      <c r="D30526" t="s">
        <v>2410</v>
      </c>
      <c r="E30526">
        <v>0</v>
      </c>
    </row>
    <row r="30527" spans="1:5" x14ac:dyDescent="0.3">
      <c r="A30527">
        <v>65510065</v>
      </c>
      <c r="B30527" t="s">
        <v>1712</v>
      </c>
      <c r="C30527" t="s">
        <v>8</v>
      </c>
      <c r="D30527" t="s">
        <v>2411</v>
      </c>
      <c r="E30527">
        <v>0</v>
      </c>
    </row>
    <row r="30528" spans="1:5" x14ac:dyDescent="0.3">
      <c r="A30528">
        <v>65510065</v>
      </c>
      <c r="B30528" t="s">
        <v>1712</v>
      </c>
      <c r="C30528" t="s">
        <v>8</v>
      </c>
      <c r="D30528" t="s">
        <v>2412</v>
      </c>
      <c r="E30528">
        <v>0</v>
      </c>
    </row>
    <row r="30529" spans="1:5" x14ac:dyDescent="0.3">
      <c r="A30529">
        <v>65510065</v>
      </c>
      <c r="B30529" t="s">
        <v>1712</v>
      </c>
      <c r="C30529" t="s">
        <v>8</v>
      </c>
      <c r="D30529" t="s">
        <v>2413</v>
      </c>
      <c r="E30529">
        <v>-1</v>
      </c>
    </row>
    <row r="30530" spans="1:5" x14ac:dyDescent="0.3">
      <c r="A30530">
        <v>2010003</v>
      </c>
      <c r="B30530" t="s">
        <v>1714</v>
      </c>
      <c r="C30530" t="s">
        <v>20</v>
      </c>
      <c r="D30530" t="s">
        <v>2378</v>
      </c>
      <c r="E30530">
        <v>0</v>
      </c>
    </row>
    <row r="30531" spans="1:5" x14ac:dyDescent="0.3">
      <c r="A30531">
        <v>2010003</v>
      </c>
      <c r="B30531" t="s">
        <v>1714</v>
      </c>
      <c r="C30531" t="s">
        <v>20</v>
      </c>
      <c r="D30531" t="s">
        <v>2379</v>
      </c>
      <c r="E30531">
        <v>0</v>
      </c>
    </row>
    <row r="30532" spans="1:5" x14ac:dyDescent="0.3">
      <c r="A30532">
        <v>2010003</v>
      </c>
      <c r="B30532" t="s">
        <v>1714</v>
      </c>
      <c r="C30532" t="s">
        <v>20</v>
      </c>
      <c r="D30532" t="s">
        <v>2380</v>
      </c>
      <c r="E30532">
        <v>0</v>
      </c>
    </row>
    <row r="30533" spans="1:5" x14ac:dyDescent="0.3">
      <c r="A30533">
        <v>2010003</v>
      </c>
      <c r="B30533" t="s">
        <v>1714</v>
      </c>
      <c r="C30533" t="s">
        <v>20</v>
      </c>
      <c r="D30533" t="s">
        <v>2381</v>
      </c>
      <c r="E30533">
        <v>0</v>
      </c>
    </row>
    <row r="30534" spans="1:5" x14ac:dyDescent="0.3">
      <c r="A30534">
        <v>2010003</v>
      </c>
      <c r="B30534" t="s">
        <v>1714</v>
      </c>
      <c r="C30534" t="s">
        <v>20</v>
      </c>
      <c r="D30534" t="s">
        <v>2382</v>
      </c>
      <c r="E30534">
        <v>0</v>
      </c>
    </row>
    <row r="30535" spans="1:5" x14ac:dyDescent="0.3">
      <c r="A30535">
        <v>2010003</v>
      </c>
      <c r="B30535" t="s">
        <v>1714</v>
      </c>
      <c r="C30535" t="s">
        <v>20</v>
      </c>
      <c r="D30535" t="s">
        <v>2383</v>
      </c>
      <c r="E30535">
        <v>0</v>
      </c>
    </row>
    <row r="30536" spans="1:5" x14ac:dyDescent="0.3">
      <c r="A30536">
        <v>2010003</v>
      </c>
      <c r="B30536" t="s">
        <v>1714</v>
      </c>
      <c r="C30536" t="s">
        <v>20</v>
      </c>
      <c r="D30536" t="s">
        <v>2384</v>
      </c>
      <c r="E30536">
        <v>0</v>
      </c>
    </row>
    <row r="30537" spans="1:5" x14ac:dyDescent="0.3">
      <c r="A30537">
        <v>2010003</v>
      </c>
      <c r="B30537" t="s">
        <v>1714</v>
      </c>
      <c r="C30537" t="s">
        <v>20</v>
      </c>
      <c r="D30537" t="s">
        <v>2385</v>
      </c>
      <c r="E30537">
        <v>0</v>
      </c>
    </row>
    <row r="30538" spans="1:5" x14ac:dyDescent="0.3">
      <c r="A30538">
        <v>2010003</v>
      </c>
      <c r="B30538" t="s">
        <v>1714</v>
      </c>
      <c r="C30538" t="s">
        <v>20</v>
      </c>
      <c r="D30538" t="s">
        <v>2386</v>
      </c>
      <c r="E30538">
        <v>-7603.8959999999997</v>
      </c>
    </row>
    <row r="30539" spans="1:5" x14ac:dyDescent="0.3">
      <c r="A30539">
        <v>2010003</v>
      </c>
      <c r="B30539" t="s">
        <v>1714</v>
      </c>
      <c r="C30539" t="s">
        <v>20</v>
      </c>
      <c r="D30539" t="s">
        <v>2387</v>
      </c>
      <c r="E30539">
        <v>-10735.487999999999</v>
      </c>
    </row>
    <row r="30540" spans="1:5" x14ac:dyDescent="0.3">
      <c r="A30540">
        <v>2010003</v>
      </c>
      <c r="B30540" t="s">
        <v>1714</v>
      </c>
      <c r="C30540" t="s">
        <v>20</v>
      </c>
      <c r="D30540" t="s">
        <v>2388</v>
      </c>
      <c r="E30540">
        <v>-4191.152</v>
      </c>
    </row>
    <row r="30541" spans="1:5" x14ac:dyDescent="0.3">
      <c r="A30541">
        <v>2010003</v>
      </c>
      <c r="B30541" t="s">
        <v>1714</v>
      </c>
      <c r="C30541" t="s">
        <v>20</v>
      </c>
      <c r="D30541" t="s">
        <v>2389</v>
      </c>
      <c r="E30541">
        <v>-6215.0339999999997</v>
      </c>
    </row>
    <row r="30542" spans="1:5" x14ac:dyDescent="0.3">
      <c r="A30542">
        <v>2010003</v>
      </c>
      <c r="B30542" t="s">
        <v>1714</v>
      </c>
      <c r="C30542" t="s">
        <v>20</v>
      </c>
      <c r="D30542" t="s">
        <v>2390</v>
      </c>
      <c r="E30542">
        <v>-2000</v>
      </c>
    </row>
    <row r="30543" spans="1:5" x14ac:dyDescent="0.3">
      <c r="A30543">
        <v>2010003</v>
      </c>
      <c r="B30543" t="s">
        <v>1714</v>
      </c>
      <c r="C30543" t="s">
        <v>20</v>
      </c>
      <c r="D30543" t="s">
        <v>2391</v>
      </c>
      <c r="E30543">
        <v>-3884.0680000000002</v>
      </c>
    </row>
    <row r="30544" spans="1:5" x14ac:dyDescent="0.3">
      <c r="A30544">
        <v>2010003</v>
      </c>
      <c r="B30544" t="s">
        <v>1714</v>
      </c>
      <c r="C30544" t="s">
        <v>20</v>
      </c>
      <c r="D30544" t="s">
        <v>2392</v>
      </c>
      <c r="E30544">
        <v>-8952.1049999999996</v>
      </c>
    </row>
    <row r="30545" spans="1:5" x14ac:dyDescent="0.3">
      <c r="A30545">
        <v>2010003</v>
      </c>
      <c r="B30545" t="s">
        <v>1714</v>
      </c>
      <c r="C30545" t="s">
        <v>20</v>
      </c>
      <c r="D30545" t="s">
        <v>2393</v>
      </c>
      <c r="E30545">
        <v>-8287.5239999999994</v>
      </c>
    </row>
    <row r="30546" spans="1:5" x14ac:dyDescent="0.3">
      <c r="A30546">
        <v>2010003</v>
      </c>
      <c r="B30546" t="s">
        <v>1714</v>
      </c>
      <c r="C30546" t="s">
        <v>20</v>
      </c>
      <c r="D30546" t="s">
        <v>2394</v>
      </c>
      <c r="E30546">
        <v>-5515.49</v>
      </c>
    </row>
    <row r="30547" spans="1:5" x14ac:dyDescent="0.3">
      <c r="A30547">
        <v>2010003</v>
      </c>
      <c r="B30547" t="s">
        <v>1714</v>
      </c>
      <c r="C30547" t="s">
        <v>20</v>
      </c>
      <c r="D30547" t="s">
        <v>2395</v>
      </c>
      <c r="E30547">
        <v>-12637.537</v>
      </c>
    </row>
    <row r="30548" spans="1:5" x14ac:dyDescent="0.3">
      <c r="A30548">
        <v>2010003</v>
      </c>
      <c r="B30548" t="s">
        <v>1714</v>
      </c>
      <c r="C30548" t="s">
        <v>20</v>
      </c>
      <c r="D30548" t="s">
        <v>2396</v>
      </c>
      <c r="E30548">
        <v>-4083.76</v>
      </c>
    </row>
    <row r="30549" spans="1:5" x14ac:dyDescent="0.3">
      <c r="A30549">
        <v>2010003</v>
      </c>
      <c r="B30549" t="s">
        <v>1714</v>
      </c>
      <c r="C30549" t="s">
        <v>20</v>
      </c>
      <c r="D30549" t="s">
        <v>2397</v>
      </c>
      <c r="E30549">
        <v>-1982.82</v>
      </c>
    </row>
    <row r="30550" spans="1:5" x14ac:dyDescent="0.3">
      <c r="A30550">
        <v>2010003</v>
      </c>
      <c r="B30550" t="s">
        <v>1714</v>
      </c>
      <c r="C30550" t="s">
        <v>20</v>
      </c>
      <c r="D30550" t="s">
        <v>2398</v>
      </c>
      <c r="E30550">
        <v>-9151.14</v>
      </c>
    </row>
    <row r="30551" spans="1:5" x14ac:dyDescent="0.3">
      <c r="A30551">
        <v>2010003</v>
      </c>
      <c r="B30551" t="s">
        <v>1714</v>
      </c>
      <c r="C30551" t="s">
        <v>20</v>
      </c>
      <c r="D30551" t="s">
        <v>2399</v>
      </c>
      <c r="E30551">
        <v>-12339.746999999999</v>
      </c>
    </row>
    <row r="30552" spans="1:5" x14ac:dyDescent="0.3">
      <c r="A30552">
        <v>2010003</v>
      </c>
      <c r="B30552" t="s">
        <v>1714</v>
      </c>
      <c r="C30552" t="s">
        <v>20</v>
      </c>
      <c r="D30552" t="s">
        <v>2400</v>
      </c>
      <c r="E30552">
        <v>-8455.1919999999991</v>
      </c>
    </row>
    <row r="30553" spans="1:5" x14ac:dyDescent="0.3">
      <c r="A30553">
        <v>2010003</v>
      </c>
      <c r="B30553" t="s">
        <v>1714</v>
      </c>
      <c r="C30553" t="s">
        <v>20</v>
      </c>
      <c r="D30553" t="s">
        <v>2401</v>
      </c>
      <c r="E30553">
        <v>-7915.4080000000004</v>
      </c>
    </row>
    <row r="30554" spans="1:5" x14ac:dyDescent="0.3">
      <c r="A30554">
        <v>2010003</v>
      </c>
      <c r="B30554" t="s">
        <v>1714</v>
      </c>
      <c r="C30554" t="s">
        <v>20</v>
      </c>
      <c r="D30554" t="s">
        <v>2402</v>
      </c>
      <c r="E30554">
        <v>-2226.904</v>
      </c>
    </row>
    <row r="30555" spans="1:5" x14ac:dyDescent="0.3">
      <c r="A30555">
        <v>2010003</v>
      </c>
      <c r="B30555" t="s">
        <v>1714</v>
      </c>
      <c r="C30555" t="s">
        <v>20</v>
      </c>
      <c r="D30555" t="s">
        <v>2403</v>
      </c>
      <c r="E30555">
        <v>-1238.6559999999999</v>
      </c>
    </row>
    <row r="30556" spans="1:5" x14ac:dyDescent="0.3">
      <c r="A30556">
        <v>2010003</v>
      </c>
      <c r="B30556" t="s">
        <v>1714</v>
      </c>
      <c r="C30556" t="s">
        <v>20</v>
      </c>
      <c r="D30556" t="s">
        <v>2404</v>
      </c>
      <c r="E30556">
        <v>-1080.704</v>
      </c>
    </row>
    <row r="30557" spans="1:5" x14ac:dyDescent="0.3">
      <c r="A30557">
        <v>2010003</v>
      </c>
      <c r="B30557" t="s">
        <v>1714</v>
      </c>
      <c r="C30557" t="s">
        <v>20</v>
      </c>
      <c r="D30557" t="s">
        <v>2405</v>
      </c>
      <c r="E30557">
        <v>0</v>
      </c>
    </row>
    <row r="30558" spans="1:5" x14ac:dyDescent="0.3">
      <c r="A30558">
        <v>2010003</v>
      </c>
      <c r="B30558" t="s">
        <v>1714</v>
      </c>
      <c r="C30558" t="s">
        <v>20</v>
      </c>
      <c r="D30558" t="s">
        <v>2406</v>
      </c>
      <c r="E30558">
        <v>0</v>
      </c>
    </row>
    <row r="30559" spans="1:5" x14ac:dyDescent="0.3">
      <c r="A30559">
        <v>2010003</v>
      </c>
      <c r="B30559" t="s">
        <v>1714</v>
      </c>
      <c r="C30559" t="s">
        <v>20</v>
      </c>
      <c r="D30559" t="s">
        <v>2407</v>
      </c>
      <c r="E30559">
        <v>0</v>
      </c>
    </row>
    <row r="30560" spans="1:5" x14ac:dyDescent="0.3">
      <c r="A30560">
        <v>2010003</v>
      </c>
      <c r="B30560" t="s">
        <v>1714</v>
      </c>
      <c r="C30560" t="s">
        <v>20</v>
      </c>
      <c r="D30560" t="s">
        <v>2408</v>
      </c>
      <c r="E30560">
        <v>0</v>
      </c>
    </row>
    <row r="30561" spans="1:5" x14ac:dyDescent="0.3">
      <c r="A30561">
        <v>2010003</v>
      </c>
      <c r="B30561" t="s">
        <v>1714</v>
      </c>
      <c r="C30561" t="s">
        <v>20</v>
      </c>
      <c r="D30561" t="s">
        <v>2409</v>
      </c>
      <c r="E30561">
        <v>0</v>
      </c>
    </row>
    <row r="30562" spans="1:5" x14ac:dyDescent="0.3">
      <c r="A30562">
        <v>2010003</v>
      </c>
      <c r="B30562" t="s">
        <v>1714</v>
      </c>
      <c r="C30562" t="s">
        <v>20</v>
      </c>
      <c r="D30562" t="s">
        <v>2410</v>
      </c>
      <c r="E30562">
        <v>0</v>
      </c>
    </row>
    <row r="30563" spans="1:5" x14ac:dyDescent="0.3">
      <c r="A30563">
        <v>2010003</v>
      </c>
      <c r="B30563" t="s">
        <v>1714</v>
      </c>
      <c r="C30563" t="s">
        <v>20</v>
      </c>
      <c r="D30563" t="s">
        <v>2411</v>
      </c>
      <c r="E30563">
        <v>0</v>
      </c>
    </row>
    <row r="30564" spans="1:5" x14ac:dyDescent="0.3">
      <c r="A30564">
        <v>2010003</v>
      </c>
      <c r="B30564" t="s">
        <v>1714</v>
      </c>
      <c r="C30564" t="s">
        <v>20</v>
      </c>
      <c r="D30564" t="s">
        <v>2412</v>
      </c>
      <c r="E30564">
        <v>0</v>
      </c>
    </row>
    <row r="30565" spans="1:5" x14ac:dyDescent="0.3">
      <c r="A30565">
        <v>2010003</v>
      </c>
      <c r="B30565" t="s">
        <v>1714</v>
      </c>
      <c r="C30565" t="s">
        <v>20</v>
      </c>
      <c r="D30565" t="s">
        <v>2413</v>
      </c>
      <c r="E30565">
        <v>0</v>
      </c>
    </row>
    <row r="30566" spans="1:5" x14ac:dyDescent="0.3">
      <c r="A30566">
        <v>37020009</v>
      </c>
      <c r="B30566" t="s">
        <v>1716</v>
      </c>
      <c r="C30566" t="s">
        <v>976</v>
      </c>
      <c r="D30566" t="s">
        <v>2378</v>
      </c>
      <c r="E30566">
        <v>0</v>
      </c>
    </row>
    <row r="30567" spans="1:5" x14ac:dyDescent="0.3">
      <c r="A30567">
        <v>37020009</v>
      </c>
      <c r="B30567" t="s">
        <v>1716</v>
      </c>
      <c r="C30567" t="s">
        <v>976</v>
      </c>
      <c r="D30567" t="s">
        <v>2379</v>
      </c>
      <c r="E30567">
        <v>0</v>
      </c>
    </row>
    <row r="30568" spans="1:5" x14ac:dyDescent="0.3">
      <c r="A30568">
        <v>37020009</v>
      </c>
      <c r="B30568" t="s">
        <v>1716</v>
      </c>
      <c r="C30568" t="s">
        <v>976</v>
      </c>
      <c r="D30568" t="s">
        <v>2380</v>
      </c>
      <c r="E30568">
        <v>-25</v>
      </c>
    </row>
    <row r="30569" spans="1:5" x14ac:dyDescent="0.3">
      <c r="A30569">
        <v>37020009</v>
      </c>
      <c r="B30569" t="s">
        <v>1716</v>
      </c>
      <c r="C30569" t="s">
        <v>976</v>
      </c>
      <c r="D30569" t="s">
        <v>2381</v>
      </c>
      <c r="E30569">
        <v>-20</v>
      </c>
    </row>
    <row r="30570" spans="1:5" x14ac:dyDescent="0.3">
      <c r="A30570">
        <v>37020009</v>
      </c>
      <c r="B30570" t="s">
        <v>1716</v>
      </c>
      <c r="C30570" t="s">
        <v>976</v>
      </c>
      <c r="D30570" t="s">
        <v>2382</v>
      </c>
      <c r="E30570">
        <v>0</v>
      </c>
    </row>
    <row r="30571" spans="1:5" x14ac:dyDescent="0.3">
      <c r="A30571">
        <v>37020009</v>
      </c>
      <c r="B30571" t="s">
        <v>1716</v>
      </c>
      <c r="C30571" t="s">
        <v>976</v>
      </c>
      <c r="D30571" t="s">
        <v>2383</v>
      </c>
      <c r="E30571">
        <v>0</v>
      </c>
    </row>
    <row r="30572" spans="1:5" x14ac:dyDescent="0.3">
      <c r="A30572">
        <v>37020009</v>
      </c>
      <c r="B30572" t="s">
        <v>1716</v>
      </c>
      <c r="C30572" t="s">
        <v>976</v>
      </c>
      <c r="D30572" t="s">
        <v>2384</v>
      </c>
      <c r="E30572">
        <v>0</v>
      </c>
    </row>
    <row r="30573" spans="1:5" x14ac:dyDescent="0.3">
      <c r="A30573">
        <v>37020009</v>
      </c>
      <c r="B30573" t="s">
        <v>1716</v>
      </c>
      <c r="C30573" t="s">
        <v>976</v>
      </c>
      <c r="D30573" t="s">
        <v>2385</v>
      </c>
      <c r="E30573">
        <v>0</v>
      </c>
    </row>
    <row r="30574" spans="1:5" x14ac:dyDescent="0.3">
      <c r="A30574">
        <v>37020009</v>
      </c>
      <c r="B30574" t="s">
        <v>1716</v>
      </c>
      <c r="C30574" t="s">
        <v>976</v>
      </c>
      <c r="D30574" t="s">
        <v>2386</v>
      </c>
      <c r="E30574">
        <v>-10</v>
      </c>
    </row>
    <row r="30575" spans="1:5" x14ac:dyDescent="0.3">
      <c r="A30575">
        <v>37020009</v>
      </c>
      <c r="B30575" t="s">
        <v>1716</v>
      </c>
      <c r="C30575" t="s">
        <v>976</v>
      </c>
      <c r="D30575" t="s">
        <v>2387</v>
      </c>
      <c r="E30575">
        <v>-10</v>
      </c>
    </row>
    <row r="30576" spans="1:5" x14ac:dyDescent="0.3">
      <c r="A30576">
        <v>37020009</v>
      </c>
      <c r="B30576" t="s">
        <v>1716</v>
      </c>
      <c r="C30576" t="s">
        <v>976</v>
      </c>
      <c r="D30576" t="s">
        <v>2388</v>
      </c>
      <c r="E30576">
        <v>-53</v>
      </c>
    </row>
    <row r="30577" spans="1:5" x14ac:dyDescent="0.3">
      <c r="A30577">
        <v>37020009</v>
      </c>
      <c r="B30577" t="s">
        <v>1716</v>
      </c>
      <c r="C30577" t="s">
        <v>976</v>
      </c>
      <c r="D30577" t="s">
        <v>2389</v>
      </c>
      <c r="E30577">
        <v>0</v>
      </c>
    </row>
    <row r="30578" spans="1:5" x14ac:dyDescent="0.3">
      <c r="A30578">
        <v>37020009</v>
      </c>
      <c r="B30578" t="s">
        <v>1716</v>
      </c>
      <c r="C30578" t="s">
        <v>976</v>
      </c>
      <c r="D30578" t="s">
        <v>2390</v>
      </c>
      <c r="E30578">
        <v>-54</v>
      </c>
    </row>
    <row r="30579" spans="1:5" x14ac:dyDescent="0.3">
      <c r="A30579">
        <v>37020009</v>
      </c>
      <c r="B30579" t="s">
        <v>1716</v>
      </c>
      <c r="C30579" t="s">
        <v>976</v>
      </c>
      <c r="D30579" t="s">
        <v>2391</v>
      </c>
      <c r="E30579">
        <v>-98</v>
      </c>
    </row>
    <row r="30580" spans="1:5" x14ac:dyDescent="0.3">
      <c r="A30580">
        <v>37020009</v>
      </c>
      <c r="B30580" t="s">
        <v>1716</v>
      </c>
      <c r="C30580" t="s">
        <v>976</v>
      </c>
      <c r="D30580" t="s">
        <v>2392</v>
      </c>
      <c r="E30580">
        <v>-10</v>
      </c>
    </row>
    <row r="30581" spans="1:5" x14ac:dyDescent="0.3">
      <c r="A30581">
        <v>37020009</v>
      </c>
      <c r="B30581" t="s">
        <v>1716</v>
      </c>
      <c r="C30581" t="s">
        <v>976</v>
      </c>
      <c r="D30581" t="s">
        <v>2393</v>
      </c>
      <c r="E30581">
        <v>0</v>
      </c>
    </row>
    <row r="30582" spans="1:5" x14ac:dyDescent="0.3">
      <c r="A30582">
        <v>37020009</v>
      </c>
      <c r="B30582" t="s">
        <v>1716</v>
      </c>
      <c r="C30582" t="s">
        <v>976</v>
      </c>
      <c r="D30582" t="s">
        <v>2394</v>
      </c>
      <c r="E30582">
        <v>0</v>
      </c>
    </row>
    <row r="30583" spans="1:5" x14ac:dyDescent="0.3">
      <c r="A30583">
        <v>37020009</v>
      </c>
      <c r="B30583" t="s">
        <v>1716</v>
      </c>
      <c r="C30583" t="s">
        <v>976</v>
      </c>
      <c r="D30583" t="s">
        <v>2395</v>
      </c>
      <c r="E30583">
        <v>-20</v>
      </c>
    </row>
    <row r="30584" spans="1:5" x14ac:dyDescent="0.3">
      <c r="A30584">
        <v>37020009</v>
      </c>
      <c r="B30584" t="s">
        <v>1716</v>
      </c>
      <c r="C30584" t="s">
        <v>976</v>
      </c>
      <c r="D30584" t="s">
        <v>2396</v>
      </c>
      <c r="E30584">
        <v>-60</v>
      </c>
    </row>
    <row r="30585" spans="1:5" x14ac:dyDescent="0.3">
      <c r="A30585">
        <v>37020009</v>
      </c>
      <c r="B30585" t="s">
        <v>1716</v>
      </c>
      <c r="C30585" t="s">
        <v>976</v>
      </c>
      <c r="D30585" t="s">
        <v>2397</v>
      </c>
      <c r="E30585">
        <v>0</v>
      </c>
    </row>
    <row r="30586" spans="1:5" x14ac:dyDescent="0.3">
      <c r="A30586">
        <v>37020009</v>
      </c>
      <c r="B30586" t="s">
        <v>1716</v>
      </c>
      <c r="C30586" t="s">
        <v>976</v>
      </c>
      <c r="D30586" t="s">
        <v>2398</v>
      </c>
      <c r="E30586">
        <v>0</v>
      </c>
    </row>
    <row r="30587" spans="1:5" x14ac:dyDescent="0.3">
      <c r="A30587">
        <v>37020009</v>
      </c>
      <c r="B30587" t="s">
        <v>1716</v>
      </c>
      <c r="C30587" t="s">
        <v>976</v>
      </c>
      <c r="D30587" t="s">
        <v>2399</v>
      </c>
      <c r="E30587">
        <v>0</v>
      </c>
    </row>
    <row r="30588" spans="1:5" x14ac:dyDescent="0.3">
      <c r="A30588">
        <v>37020009</v>
      </c>
      <c r="B30588" t="s">
        <v>1716</v>
      </c>
      <c r="C30588" t="s">
        <v>976</v>
      </c>
      <c r="D30588" t="s">
        <v>2400</v>
      </c>
      <c r="E30588">
        <v>-30</v>
      </c>
    </row>
    <row r="30589" spans="1:5" x14ac:dyDescent="0.3">
      <c r="A30589">
        <v>37020009</v>
      </c>
      <c r="B30589" t="s">
        <v>1716</v>
      </c>
      <c r="C30589" t="s">
        <v>976</v>
      </c>
      <c r="D30589" t="s">
        <v>2401</v>
      </c>
      <c r="E30589">
        <v>0</v>
      </c>
    </row>
    <row r="30590" spans="1:5" x14ac:dyDescent="0.3">
      <c r="A30590">
        <v>37020009</v>
      </c>
      <c r="B30590" t="s">
        <v>1716</v>
      </c>
      <c r="C30590" t="s">
        <v>976</v>
      </c>
      <c r="D30590" t="s">
        <v>2402</v>
      </c>
      <c r="E30590">
        <v>-44</v>
      </c>
    </row>
    <row r="30591" spans="1:5" x14ac:dyDescent="0.3">
      <c r="A30591">
        <v>37020009</v>
      </c>
      <c r="B30591" t="s">
        <v>1716</v>
      </c>
      <c r="C30591" t="s">
        <v>976</v>
      </c>
      <c r="D30591" t="s">
        <v>2403</v>
      </c>
      <c r="E30591">
        <v>-20</v>
      </c>
    </row>
    <row r="30592" spans="1:5" x14ac:dyDescent="0.3">
      <c r="A30592">
        <v>37020009</v>
      </c>
      <c r="B30592" t="s">
        <v>1716</v>
      </c>
      <c r="C30592" t="s">
        <v>976</v>
      </c>
      <c r="D30592" t="s">
        <v>2404</v>
      </c>
      <c r="E30592">
        <v>0</v>
      </c>
    </row>
    <row r="30593" spans="1:5" x14ac:dyDescent="0.3">
      <c r="A30593">
        <v>37020009</v>
      </c>
      <c r="B30593" t="s">
        <v>1716</v>
      </c>
      <c r="C30593" t="s">
        <v>976</v>
      </c>
      <c r="D30593" t="s">
        <v>2405</v>
      </c>
      <c r="E30593">
        <v>0</v>
      </c>
    </row>
    <row r="30594" spans="1:5" x14ac:dyDescent="0.3">
      <c r="A30594">
        <v>37020009</v>
      </c>
      <c r="B30594" t="s">
        <v>1716</v>
      </c>
      <c r="C30594" t="s">
        <v>976</v>
      </c>
      <c r="D30594" t="s">
        <v>2406</v>
      </c>
      <c r="E30594">
        <v>-4.5</v>
      </c>
    </row>
    <row r="30595" spans="1:5" x14ac:dyDescent="0.3">
      <c r="A30595">
        <v>37020009</v>
      </c>
      <c r="B30595" t="s">
        <v>1716</v>
      </c>
      <c r="C30595" t="s">
        <v>976</v>
      </c>
      <c r="D30595" t="s">
        <v>2407</v>
      </c>
      <c r="E30595">
        <v>-20</v>
      </c>
    </row>
    <row r="30596" spans="1:5" x14ac:dyDescent="0.3">
      <c r="A30596">
        <v>37020009</v>
      </c>
      <c r="B30596" t="s">
        <v>1716</v>
      </c>
      <c r="C30596" t="s">
        <v>976</v>
      </c>
      <c r="D30596" t="s">
        <v>2408</v>
      </c>
      <c r="E30596">
        <v>0</v>
      </c>
    </row>
    <row r="30597" spans="1:5" x14ac:dyDescent="0.3">
      <c r="A30597">
        <v>37020009</v>
      </c>
      <c r="B30597" t="s">
        <v>1716</v>
      </c>
      <c r="C30597" t="s">
        <v>976</v>
      </c>
      <c r="D30597" t="s">
        <v>2409</v>
      </c>
      <c r="E30597">
        <v>0</v>
      </c>
    </row>
    <row r="30598" spans="1:5" x14ac:dyDescent="0.3">
      <c r="A30598">
        <v>37020009</v>
      </c>
      <c r="B30598" t="s">
        <v>1716</v>
      </c>
      <c r="C30598" t="s">
        <v>976</v>
      </c>
      <c r="D30598" t="s">
        <v>2410</v>
      </c>
      <c r="E30598">
        <v>-60</v>
      </c>
    </row>
    <row r="30599" spans="1:5" x14ac:dyDescent="0.3">
      <c r="A30599">
        <v>37020009</v>
      </c>
      <c r="B30599" t="s">
        <v>1716</v>
      </c>
      <c r="C30599" t="s">
        <v>976</v>
      </c>
      <c r="D30599" t="s">
        <v>2411</v>
      </c>
      <c r="E30599">
        <v>-95</v>
      </c>
    </row>
    <row r="30600" spans="1:5" x14ac:dyDescent="0.3">
      <c r="A30600">
        <v>37020009</v>
      </c>
      <c r="B30600" t="s">
        <v>1716</v>
      </c>
      <c r="C30600" t="s">
        <v>976</v>
      </c>
      <c r="D30600" t="s">
        <v>2412</v>
      </c>
      <c r="E30600">
        <v>0</v>
      </c>
    </row>
    <row r="30601" spans="1:5" x14ac:dyDescent="0.3">
      <c r="A30601">
        <v>37020009</v>
      </c>
      <c r="B30601" t="s">
        <v>1716</v>
      </c>
      <c r="C30601" t="s">
        <v>976</v>
      </c>
      <c r="D30601" t="s">
        <v>2413</v>
      </c>
      <c r="E30601">
        <v>-26</v>
      </c>
    </row>
    <row r="30602" spans="1:5" x14ac:dyDescent="0.3">
      <c r="A30602">
        <v>50100011</v>
      </c>
      <c r="B30602" t="s">
        <v>1718</v>
      </c>
      <c r="C30602" t="s">
        <v>130</v>
      </c>
      <c r="D30602" t="s">
        <v>2378</v>
      </c>
      <c r="E30602">
        <v>0</v>
      </c>
    </row>
    <row r="30603" spans="1:5" x14ac:dyDescent="0.3">
      <c r="A30603">
        <v>50100011</v>
      </c>
      <c r="B30603" t="s">
        <v>1718</v>
      </c>
      <c r="C30603" t="s">
        <v>130</v>
      </c>
      <c r="D30603" t="s">
        <v>2379</v>
      </c>
      <c r="E30603">
        <v>0</v>
      </c>
    </row>
    <row r="30604" spans="1:5" x14ac:dyDescent="0.3">
      <c r="A30604">
        <v>50100011</v>
      </c>
      <c r="B30604" t="s">
        <v>1718</v>
      </c>
      <c r="C30604" t="s">
        <v>130</v>
      </c>
      <c r="D30604" t="s">
        <v>2380</v>
      </c>
      <c r="E30604">
        <v>0</v>
      </c>
    </row>
    <row r="30605" spans="1:5" x14ac:dyDescent="0.3">
      <c r="A30605">
        <v>50100011</v>
      </c>
      <c r="B30605" t="s">
        <v>1718</v>
      </c>
      <c r="C30605" t="s">
        <v>130</v>
      </c>
      <c r="D30605" t="s">
        <v>2381</v>
      </c>
      <c r="E30605">
        <v>0</v>
      </c>
    </row>
    <row r="30606" spans="1:5" x14ac:dyDescent="0.3">
      <c r="A30606">
        <v>50100011</v>
      </c>
      <c r="B30606" t="s">
        <v>1718</v>
      </c>
      <c r="C30606" t="s">
        <v>130</v>
      </c>
      <c r="D30606" t="s">
        <v>2382</v>
      </c>
      <c r="E30606">
        <v>0</v>
      </c>
    </row>
    <row r="30607" spans="1:5" x14ac:dyDescent="0.3">
      <c r="A30607">
        <v>50100011</v>
      </c>
      <c r="B30607" t="s">
        <v>1718</v>
      </c>
      <c r="C30607" t="s">
        <v>130</v>
      </c>
      <c r="D30607" t="s">
        <v>2383</v>
      </c>
      <c r="E30607">
        <v>0</v>
      </c>
    </row>
    <row r="30608" spans="1:5" x14ac:dyDescent="0.3">
      <c r="A30608">
        <v>50100011</v>
      </c>
      <c r="B30608" t="s">
        <v>1718</v>
      </c>
      <c r="C30608" t="s">
        <v>130</v>
      </c>
      <c r="D30608" t="s">
        <v>2384</v>
      </c>
      <c r="E30608">
        <v>0</v>
      </c>
    </row>
    <row r="30609" spans="1:5" x14ac:dyDescent="0.3">
      <c r="A30609">
        <v>50100011</v>
      </c>
      <c r="B30609" t="s">
        <v>1718</v>
      </c>
      <c r="C30609" t="s">
        <v>130</v>
      </c>
      <c r="D30609" t="s">
        <v>2385</v>
      </c>
      <c r="E30609">
        <v>0</v>
      </c>
    </row>
    <row r="30610" spans="1:5" x14ac:dyDescent="0.3">
      <c r="A30610">
        <v>50100011</v>
      </c>
      <c r="B30610" t="s">
        <v>1718</v>
      </c>
      <c r="C30610" t="s">
        <v>130</v>
      </c>
      <c r="D30610" t="s">
        <v>2386</v>
      </c>
      <c r="E30610">
        <v>0</v>
      </c>
    </row>
    <row r="30611" spans="1:5" x14ac:dyDescent="0.3">
      <c r="A30611">
        <v>50100011</v>
      </c>
      <c r="B30611" t="s">
        <v>1718</v>
      </c>
      <c r="C30611" t="s">
        <v>130</v>
      </c>
      <c r="D30611" t="s">
        <v>2387</v>
      </c>
      <c r="E30611">
        <v>0</v>
      </c>
    </row>
    <row r="30612" spans="1:5" x14ac:dyDescent="0.3">
      <c r="A30612">
        <v>50100011</v>
      </c>
      <c r="B30612" t="s">
        <v>1718</v>
      </c>
      <c r="C30612" t="s">
        <v>130</v>
      </c>
      <c r="D30612" t="s">
        <v>2388</v>
      </c>
      <c r="E30612">
        <v>0</v>
      </c>
    </row>
    <row r="30613" spans="1:5" x14ac:dyDescent="0.3">
      <c r="A30613">
        <v>50100011</v>
      </c>
      <c r="B30613" t="s">
        <v>1718</v>
      </c>
      <c r="C30613" t="s">
        <v>130</v>
      </c>
      <c r="D30613" t="s">
        <v>2389</v>
      </c>
      <c r="E30613">
        <v>0</v>
      </c>
    </row>
    <row r="30614" spans="1:5" x14ac:dyDescent="0.3">
      <c r="A30614">
        <v>50100011</v>
      </c>
      <c r="B30614" t="s">
        <v>1718</v>
      </c>
      <c r="C30614" t="s">
        <v>130</v>
      </c>
      <c r="D30614" t="s">
        <v>2390</v>
      </c>
      <c r="E30614">
        <v>0</v>
      </c>
    </row>
    <row r="30615" spans="1:5" x14ac:dyDescent="0.3">
      <c r="A30615">
        <v>50100011</v>
      </c>
      <c r="B30615" t="s">
        <v>1718</v>
      </c>
      <c r="C30615" t="s">
        <v>130</v>
      </c>
      <c r="D30615" t="s">
        <v>2391</v>
      </c>
      <c r="E30615">
        <v>0</v>
      </c>
    </row>
    <row r="30616" spans="1:5" x14ac:dyDescent="0.3">
      <c r="A30616">
        <v>50100011</v>
      </c>
      <c r="B30616" t="s">
        <v>1718</v>
      </c>
      <c r="C30616" t="s">
        <v>130</v>
      </c>
      <c r="D30616" t="s">
        <v>2392</v>
      </c>
      <c r="E30616">
        <v>0</v>
      </c>
    </row>
    <row r="30617" spans="1:5" x14ac:dyDescent="0.3">
      <c r="A30617">
        <v>50100011</v>
      </c>
      <c r="B30617" t="s">
        <v>1718</v>
      </c>
      <c r="C30617" t="s">
        <v>130</v>
      </c>
      <c r="D30617" t="s">
        <v>2393</v>
      </c>
      <c r="E30617">
        <v>0</v>
      </c>
    </row>
    <row r="30618" spans="1:5" x14ac:dyDescent="0.3">
      <c r="A30618">
        <v>50100011</v>
      </c>
      <c r="B30618" t="s">
        <v>1718</v>
      </c>
      <c r="C30618" t="s">
        <v>130</v>
      </c>
      <c r="D30618" t="s">
        <v>2394</v>
      </c>
      <c r="E30618">
        <v>0</v>
      </c>
    </row>
    <row r="30619" spans="1:5" x14ac:dyDescent="0.3">
      <c r="A30619">
        <v>50100011</v>
      </c>
      <c r="B30619" t="s">
        <v>1718</v>
      </c>
      <c r="C30619" t="s">
        <v>130</v>
      </c>
      <c r="D30619" t="s">
        <v>2395</v>
      </c>
      <c r="E30619">
        <v>0</v>
      </c>
    </row>
    <row r="30620" spans="1:5" x14ac:dyDescent="0.3">
      <c r="A30620">
        <v>50100011</v>
      </c>
      <c r="B30620" t="s">
        <v>1718</v>
      </c>
      <c r="C30620" t="s">
        <v>130</v>
      </c>
      <c r="D30620" t="s">
        <v>2396</v>
      </c>
      <c r="E30620">
        <v>0</v>
      </c>
    </row>
    <row r="30621" spans="1:5" x14ac:dyDescent="0.3">
      <c r="A30621">
        <v>50100011</v>
      </c>
      <c r="B30621" t="s">
        <v>1718</v>
      </c>
      <c r="C30621" t="s">
        <v>130</v>
      </c>
      <c r="D30621" t="s">
        <v>2397</v>
      </c>
      <c r="E30621">
        <v>0</v>
      </c>
    </row>
    <row r="30622" spans="1:5" x14ac:dyDescent="0.3">
      <c r="A30622">
        <v>50100011</v>
      </c>
      <c r="B30622" t="s">
        <v>1718</v>
      </c>
      <c r="C30622" t="s">
        <v>130</v>
      </c>
      <c r="D30622" t="s">
        <v>2398</v>
      </c>
      <c r="E30622">
        <v>0</v>
      </c>
    </row>
    <row r="30623" spans="1:5" x14ac:dyDescent="0.3">
      <c r="A30623">
        <v>50100011</v>
      </c>
      <c r="B30623" t="s">
        <v>1718</v>
      </c>
      <c r="C30623" t="s">
        <v>130</v>
      </c>
      <c r="D30623" t="s">
        <v>2399</v>
      </c>
      <c r="E30623">
        <v>0</v>
      </c>
    </row>
    <row r="30624" spans="1:5" x14ac:dyDescent="0.3">
      <c r="A30624">
        <v>50100011</v>
      </c>
      <c r="B30624" t="s">
        <v>1718</v>
      </c>
      <c r="C30624" t="s">
        <v>130</v>
      </c>
      <c r="D30624" t="s">
        <v>2400</v>
      </c>
      <c r="E30624">
        <v>0</v>
      </c>
    </row>
    <row r="30625" spans="1:5" x14ac:dyDescent="0.3">
      <c r="A30625">
        <v>50100011</v>
      </c>
      <c r="B30625" t="s">
        <v>1718</v>
      </c>
      <c r="C30625" t="s">
        <v>130</v>
      </c>
      <c r="D30625" t="s">
        <v>2401</v>
      </c>
      <c r="E30625">
        <v>0</v>
      </c>
    </row>
    <row r="30626" spans="1:5" x14ac:dyDescent="0.3">
      <c r="A30626">
        <v>50100011</v>
      </c>
      <c r="B30626" t="s">
        <v>1718</v>
      </c>
      <c r="C30626" t="s">
        <v>130</v>
      </c>
      <c r="D30626" t="s">
        <v>2402</v>
      </c>
      <c r="E30626">
        <v>0</v>
      </c>
    </row>
    <row r="30627" spans="1:5" x14ac:dyDescent="0.3">
      <c r="A30627">
        <v>50100011</v>
      </c>
      <c r="B30627" t="s">
        <v>1718</v>
      </c>
      <c r="C30627" t="s">
        <v>130</v>
      </c>
      <c r="D30627" t="s">
        <v>2403</v>
      </c>
      <c r="E30627">
        <v>0</v>
      </c>
    </row>
    <row r="30628" spans="1:5" x14ac:dyDescent="0.3">
      <c r="A30628">
        <v>50100011</v>
      </c>
      <c r="B30628" t="s">
        <v>1718</v>
      </c>
      <c r="C30628" t="s">
        <v>130</v>
      </c>
      <c r="D30628" t="s">
        <v>2404</v>
      </c>
      <c r="E30628">
        <v>0</v>
      </c>
    </row>
    <row r="30629" spans="1:5" x14ac:dyDescent="0.3">
      <c r="A30629">
        <v>50100011</v>
      </c>
      <c r="B30629" t="s">
        <v>1718</v>
      </c>
      <c r="C30629" t="s">
        <v>130</v>
      </c>
      <c r="D30629" t="s">
        <v>2405</v>
      </c>
      <c r="E30629">
        <v>-2</v>
      </c>
    </row>
    <row r="30630" spans="1:5" x14ac:dyDescent="0.3">
      <c r="A30630">
        <v>50100011</v>
      </c>
      <c r="B30630" t="s">
        <v>1718</v>
      </c>
      <c r="C30630" t="s">
        <v>130</v>
      </c>
      <c r="D30630" t="s">
        <v>2406</v>
      </c>
      <c r="E30630">
        <v>0</v>
      </c>
    </row>
    <row r="30631" spans="1:5" x14ac:dyDescent="0.3">
      <c r="A30631">
        <v>50100011</v>
      </c>
      <c r="B30631" t="s">
        <v>1718</v>
      </c>
      <c r="C30631" t="s">
        <v>130</v>
      </c>
      <c r="D30631" t="s">
        <v>2407</v>
      </c>
      <c r="E30631">
        <v>0</v>
      </c>
    </row>
    <row r="30632" spans="1:5" x14ac:dyDescent="0.3">
      <c r="A30632">
        <v>50100011</v>
      </c>
      <c r="B30632" t="s">
        <v>1718</v>
      </c>
      <c r="C30632" t="s">
        <v>130</v>
      </c>
      <c r="D30632" t="s">
        <v>2408</v>
      </c>
      <c r="E30632">
        <v>0</v>
      </c>
    </row>
    <row r="30633" spans="1:5" x14ac:dyDescent="0.3">
      <c r="A30633">
        <v>50100011</v>
      </c>
      <c r="B30633" t="s">
        <v>1718</v>
      </c>
      <c r="C30633" t="s">
        <v>130</v>
      </c>
      <c r="D30633" t="s">
        <v>2409</v>
      </c>
      <c r="E30633">
        <v>-26</v>
      </c>
    </row>
    <row r="30634" spans="1:5" x14ac:dyDescent="0.3">
      <c r="A30634">
        <v>50100011</v>
      </c>
      <c r="B30634" t="s">
        <v>1718</v>
      </c>
      <c r="C30634" t="s">
        <v>130</v>
      </c>
      <c r="D30634" t="s">
        <v>2410</v>
      </c>
      <c r="E30634">
        <v>0</v>
      </c>
    </row>
    <row r="30635" spans="1:5" x14ac:dyDescent="0.3">
      <c r="A30635">
        <v>50100011</v>
      </c>
      <c r="B30635" t="s">
        <v>1718</v>
      </c>
      <c r="C30635" t="s">
        <v>130</v>
      </c>
      <c r="D30635" t="s">
        <v>2411</v>
      </c>
      <c r="E30635">
        <v>0</v>
      </c>
    </row>
    <row r="30636" spans="1:5" x14ac:dyDescent="0.3">
      <c r="A30636">
        <v>50100011</v>
      </c>
      <c r="B30636" t="s">
        <v>1718</v>
      </c>
      <c r="C30636" t="s">
        <v>130</v>
      </c>
      <c r="D30636" t="s">
        <v>2412</v>
      </c>
      <c r="E30636">
        <v>0</v>
      </c>
    </row>
    <row r="30637" spans="1:5" x14ac:dyDescent="0.3">
      <c r="A30637">
        <v>50100011</v>
      </c>
      <c r="B30637" t="s">
        <v>1718</v>
      </c>
      <c r="C30637" t="s">
        <v>130</v>
      </c>
      <c r="D30637" t="s">
        <v>2413</v>
      </c>
      <c r="E30637">
        <v>0</v>
      </c>
    </row>
    <row r="30638" spans="1:5" x14ac:dyDescent="0.3">
      <c r="A30638">
        <v>39210003</v>
      </c>
      <c r="B30638" t="s">
        <v>1720</v>
      </c>
      <c r="C30638" t="s">
        <v>130</v>
      </c>
      <c r="D30638" t="s">
        <v>2378</v>
      </c>
      <c r="E30638">
        <v>0</v>
      </c>
    </row>
    <row r="30639" spans="1:5" x14ac:dyDescent="0.3">
      <c r="A30639">
        <v>39210003</v>
      </c>
      <c r="B30639" t="s">
        <v>1720</v>
      </c>
      <c r="C30639" t="s">
        <v>130</v>
      </c>
      <c r="D30639" t="s">
        <v>2379</v>
      </c>
      <c r="E30639">
        <v>0</v>
      </c>
    </row>
    <row r="30640" spans="1:5" x14ac:dyDescent="0.3">
      <c r="A30640">
        <v>39210003</v>
      </c>
      <c r="B30640" t="s">
        <v>1720</v>
      </c>
      <c r="C30640" t="s">
        <v>130</v>
      </c>
      <c r="D30640" t="s">
        <v>2380</v>
      </c>
      <c r="E30640">
        <v>0</v>
      </c>
    </row>
    <row r="30641" spans="1:5" x14ac:dyDescent="0.3">
      <c r="A30641">
        <v>39210003</v>
      </c>
      <c r="B30641" t="s">
        <v>1720</v>
      </c>
      <c r="C30641" t="s">
        <v>130</v>
      </c>
      <c r="D30641" t="s">
        <v>2381</v>
      </c>
      <c r="E30641">
        <v>0</v>
      </c>
    </row>
    <row r="30642" spans="1:5" x14ac:dyDescent="0.3">
      <c r="A30642">
        <v>39210003</v>
      </c>
      <c r="B30642" t="s">
        <v>1720</v>
      </c>
      <c r="C30642" t="s">
        <v>130</v>
      </c>
      <c r="D30642" t="s">
        <v>2382</v>
      </c>
      <c r="E30642">
        <v>0</v>
      </c>
    </row>
    <row r="30643" spans="1:5" x14ac:dyDescent="0.3">
      <c r="A30643">
        <v>39210003</v>
      </c>
      <c r="B30643" t="s">
        <v>1720</v>
      </c>
      <c r="C30643" t="s">
        <v>130</v>
      </c>
      <c r="D30643" t="s">
        <v>2383</v>
      </c>
      <c r="E30643">
        <v>0</v>
      </c>
    </row>
    <row r="30644" spans="1:5" x14ac:dyDescent="0.3">
      <c r="A30644">
        <v>39210003</v>
      </c>
      <c r="B30644" t="s">
        <v>1720</v>
      </c>
      <c r="C30644" t="s">
        <v>130</v>
      </c>
      <c r="D30644" t="s">
        <v>2384</v>
      </c>
      <c r="E30644">
        <v>0</v>
      </c>
    </row>
    <row r="30645" spans="1:5" x14ac:dyDescent="0.3">
      <c r="A30645">
        <v>39210003</v>
      </c>
      <c r="B30645" t="s">
        <v>1720</v>
      </c>
      <c r="C30645" t="s">
        <v>130</v>
      </c>
      <c r="D30645" t="s">
        <v>2385</v>
      </c>
      <c r="E30645">
        <v>0</v>
      </c>
    </row>
    <row r="30646" spans="1:5" x14ac:dyDescent="0.3">
      <c r="A30646">
        <v>39210003</v>
      </c>
      <c r="B30646" t="s">
        <v>1720</v>
      </c>
      <c r="C30646" t="s">
        <v>130</v>
      </c>
      <c r="D30646" t="s">
        <v>2386</v>
      </c>
      <c r="E30646">
        <v>0</v>
      </c>
    </row>
    <row r="30647" spans="1:5" x14ac:dyDescent="0.3">
      <c r="A30647">
        <v>39210003</v>
      </c>
      <c r="B30647" t="s">
        <v>1720</v>
      </c>
      <c r="C30647" t="s">
        <v>130</v>
      </c>
      <c r="D30647" t="s">
        <v>2387</v>
      </c>
      <c r="E30647">
        <v>0</v>
      </c>
    </row>
    <row r="30648" spans="1:5" x14ac:dyDescent="0.3">
      <c r="A30648">
        <v>39210003</v>
      </c>
      <c r="B30648" t="s">
        <v>1720</v>
      </c>
      <c r="C30648" t="s">
        <v>130</v>
      </c>
      <c r="D30648" t="s">
        <v>2388</v>
      </c>
      <c r="E30648">
        <v>0</v>
      </c>
    </row>
    <row r="30649" spans="1:5" x14ac:dyDescent="0.3">
      <c r="A30649">
        <v>39210003</v>
      </c>
      <c r="B30649" t="s">
        <v>1720</v>
      </c>
      <c r="C30649" t="s">
        <v>130</v>
      </c>
      <c r="D30649" t="s">
        <v>2389</v>
      </c>
      <c r="E30649">
        <v>0</v>
      </c>
    </row>
    <row r="30650" spans="1:5" x14ac:dyDescent="0.3">
      <c r="A30650">
        <v>39210003</v>
      </c>
      <c r="B30650" t="s">
        <v>1720</v>
      </c>
      <c r="C30650" t="s">
        <v>130</v>
      </c>
      <c r="D30650" t="s">
        <v>2390</v>
      </c>
      <c r="E30650">
        <v>0</v>
      </c>
    </row>
    <row r="30651" spans="1:5" x14ac:dyDescent="0.3">
      <c r="A30651">
        <v>39210003</v>
      </c>
      <c r="B30651" t="s">
        <v>1720</v>
      </c>
      <c r="C30651" t="s">
        <v>130</v>
      </c>
      <c r="D30651" t="s">
        <v>2391</v>
      </c>
      <c r="E30651">
        <v>0</v>
      </c>
    </row>
    <row r="30652" spans="1:5" x14ac:dyDescent="0.3">
      <c r="A30652">
        <v>39210003</v>
      </c>
      <c r="B30652" t="s">
        <v>1720</v>
      </c>
      <c r="C30652" t="s">
        <v>130</v>
      </c>
      <c r="D30652" t="s">
        <v>2392</v>
      </c>
      <c r="E30652">
        <v>0</v>
      </c>
    </row>
    <row r="30653" spans="1:5" x14ac:dyDescent="0.3">
      <c r="A30653">
        <v>39210003</v>
      </c>
      <c r="B30653" t="s">
        <v>1720</v>
      </c>
      <c r="C30653" t="s">
        <v>130</v>
      </c>
      <c r="D30653" t="s">
        <v>2393</v>
      </c>
      <c r="E30653">
        <v>0</v>
      </c>
    </row>
    <row r="30654" spans="1:5" x14ac:dyDescent="0.3">
      <c r="A30654">
        <v>39210003</v>
      </c>
      <c r="B30654" t="s">
        <v>1720</v>
      </c>
      <c r="C30654" t="s">
        <v>130</v>
      </c>
      <c r="D30654" t="s">
        <v>2394</v>
      </c>
      <c r="E30654">
        <v>0</v>
      </c>
    </row>
    <row r="30655" spans="1:5" x14ac:dyDescent="0.3">
      <c r="A30655">
        <v>39210003</v>
      </c>
      <c r="B30655" t="s">
        <v>1720</v>
      </c>
      <c r="C30655" t="s">
        <v>130</v>
      </c>
      <c r="D30655" t="s">
        <v>2395</v>
      </c>
      <c r="E30655">
        <v>0</v>
      </c>
    </row>
    <row r="30656" spans="1:5" x14ac:dyDescent="0.3">
      <c r="A30656">
        <v>39210003</v>
      </c>
      <c r="B30656" t="s">
        <v>1720</v>
      </c>
      <c r="C30656" t="s">
        <v>130</v>
      </c>
      <c r="D30656" t="s">
        <v>2396</v>
      </c>
      <c r="E30656">
        <v>0</v>
      </c>
    </row>
    <row r="30657" spans="1:5" x14ac:dyDescent="0.3">
      <c r="A30657">
        <v>39210003</v>
      </c>
      <c r="B30657" t="s">
        <v>1720</v>
      </c>
      <c r="C30657" t="s">
        <v>130</v>
      </c>
      <c r="D30657" t="s">
        <v>2397</v>
      </c>
      <c r="E30657">
        <v>0</v>
      </c>
    </row>
    <row r="30658" spans="1:5" x14ac:dyDescent="0.3">
      <c r="A30658">
        <v>39210003</v>
      </c>
      <c r="B30658" t="s">
        <v>1720</v>
      </c>
      <c r="C30658" t="s">
        <v>130</v>
      </c>
      <c r="D30658" t="s">
        <v>2398</v>
      </c>
      <c r="E30658">
        <v>0</v>
      </c>
    </row>
    <row r="30659" spans="1:5" x14ac:dyDescent="0.3">
      <c r="A30659">
        <v>39210003</v>
      </c>
      <c r="B30659" t="s">
        <v>1720</v>
      </c>
      <c r="C30659" t="s">
        <v>130</v>
      </c>
      <c r="D30659" t="s">
        <v>2399</v>
      </c>
      <c r="E30659">
        <v>-1</v>
      </c>
    </row>
    <row r="30660" spans="1:5" x14ac:dyDescent="0.3">
      <c r="A30660">
        <v>39210003</v>
      </c>
      <c r="B30660" t="s">
        <v>1720</v>
      </c>
      <c r="C30660" t="s">
        <v>130</v>
      </c>
      <c r="D30660" t="s">
        <v>2400</v>
      </c>
      <c r="E30660">
        <v>0</v>
      </c>
    </row>
    <row r="30661" spans="1:5" x14ac:dyDescent="0.3">
      <c r="A30661">
        <v>39210003</v>
      </c>
      <c r="B30661" t="s">
        <v>1720</v>
      </c>
      <c r="C30661" t="s">
        <v>130</v>
      </c>
      <c r="D30661" t="s">
        <v>2401</v>
      </c>
      <c r="E30661">
        <v>0</v>
      </c>
    </row>
    <row r="30662" spans="1:5" x14ac:dyDescent="0.3">
      <c r="A30662">
        <v>39210003</v>
      </c>
      <c r="B30662" t="s">
        <v>1720</v>
      </c>
      <c r="C30662" t="s">
        <v>130</v>
      </c>
      <c r="D30662" t="s">
        <v>2402</v>
      </c>
      <c r="E30662">
        <v>0</v>
      </c>
    </row>
    <row r="30663" spans="1:5" x14ac:dyDescent="0.3">
      <c r="A30663">
        <v>39210003</v>
      </c>
      <c r="B30663" t="s">
        <v>1720</v>
      </c>
      <c r="C30663" t="s">
        <v>130</v>
      </c>
      <c r="D30663" t="s">
        <v>2403</v>
      </c>
      <c r="E30663">
        <v>0</v>
      </c>
    </row>
    <row r="30664" spans="1:5" x14ac:dyDescent="0.3">
      <c r="A30664">
        <v>39210003</v>
      </c>
      <c r="B30664" t="s">
        <v>1720</v>
      </c>
      <c r="C30664" t="s">
        <v>130</v>
      </c>
      <c r="D30664" t="s">
        <v>2404</v>
      </c>
      <c r="E30664">
        <v>0</v>
      </c>
    </row>
    <row r="30665" spans="1:5" x14ac:dyDescent="0.3">
      <c r="A30665">
        <v>39210003</v>
      </c>
      <c r="B30665" t="s">
        <v>1720</v>
      </c>
      <c r="C30665" t="s">
        <v>130</v>
      </c>
      <c r="D30665" t="s">
        <v>2405</v>
      </c>
      <c r="E30665">
        <v>0</v>
      </c>
    </row>
    <row r="30666" spans="1:5" x14ac:dyDescent="0.3">
      <c r="A30666">
        <v>39210003</v>
      </c>
      <c r="B30666" t="s">
        <v>1720</v>
      </c>
      <c r="C30666" t="s">
        <v>130</v>
      </c>
      <c r="D30666" t="s">
        <v>2406</v>
      </c>
      <c r="E30666">
        <v>0</v>
      </c>
    </row>
    <row r="30667" spans="1:5" x14ac:dyDescent="0.3">
      <c r="A30667">
        <v>39210003</v>
      </c>
      <c r="B30667" t="s">
        <v>1720</v>
      </c>
      <c r="C30667" t="s">
        <v>130</v>
      </c>
      <c r="D30667" t="s">
        <v>2407</v>
      </c>
      <c r="E30667">
        <v>0</v>
      </c>
    </row>
    <row r="30668" spans="1:5" x14ac:dyDescent="0.3">
      <c r="A30668">
        <v>39210003</v>
      </c>
      <c r="B30668" t="s">
        <v>1720</v>
      </c>
      <c r="C30668" t="s">
        <v>130</v>
      </c>
      <c r="D30668" t="s">
        <v>2408</v>
      </c>
      <c r="E30668">
        <v>0</v>
      </c>
    </row>
    <row r="30669" spans="1:5" x14ac:dyDescent="0.3">
      <c r="A30669">
        <v>39210003</v>
      </c>
      <c r="B30669" t="s">
        <v>1720</v>
      </c>
      <c r="C30669" t="s">
        <v>130</v>
      </c>
      <c r="D30669" t="s">
        <v>2409</v>
      </c>
      <c r="E30669">
        <v>0</v>
      </c>
    </row>
    <row r="30670" spans="1:5" x14ac:dyDescent="0.3">
      <c r="A30670">
        <v>39210003</v>
      </c>
      <c r="B30670" t="s">
        <v>1720</v>
      </c>
      <c r="C30670" t="s">
        <v>130</v>
      </c>
      <c r="D30670" t="s">
        <v>2410</v>
      </c>
      <c r="E30670">
        <v>0</v>
      </c>
    </row>
    <row r="30671" spans="1:5" x14ac:dyDescent="0.3">
      <c r="A30671">
        <v>39210003</v>
      </c>
      <c r="B30671" t="s">
        <v>1720</v>
      </c>
      <c r="C30671" t="s">
        <v>130</v>
      </c>
      <c r="D30671" t="s">
        <v>2411</v>
      </c>
      <c r="E30671">
        <v>-0.5</v>
      </c>
    </row>
    <row r="30672" spans="1:5" x14ac:dyDescent="0.3">
      <c r="A30672">
        <v>39210003</v>
      </c>
      <c r="B30672" t="s">
        <v>1720</v>
      </c>
      <c r="C30672" t="s">
        <v>130</v>
      </c>
      <c r="D30672" t="s">
        <v>2412</v>
      </c>
      <c r="E30672">
        <v>0</v>
      </c>
    </row>
    <row r="30673" spans="1:5" x14ac:dyDescent="0.3">
      <c r="A30673">
        <v>39210003</v>
      </c>
      <c r="B30673" t="s">
        <v>1720</v>
      </c>
      <c r="C30673" t="s">
        <v>130</v>
      </c>
      <c r="D30673" t="s">
        <v>2413</v>
      </c>
      <c r="E30673">
        <v>0</v>
      </c>
    </row>
    <row r="30674" spans="1:5" x14ac:dyDescent="0.3">
      <c r="A30674">
        <v>53080013</v>
      </c>
      <c r="B30674" t="s">
        <v>1722</v>
      </c>
      <c r="C30674" t="s">
        <v>8</v>
      </c>
      <c r="D30674" t="s">
        <v>2378</v>
      </c>
      <c r="E30674">
        <v>0</v>
      </c>
    </row>
    <row r="30675" spans="1:5" x14ac:dyDescent="0.3">
      <c r="A30675">
        <v>53080013</v>
      </c>
      <c r="B30675" t="s">
        <v>1722</v>
      </c>
      <c r="C30675" t="s">
        <v>8</v>
      </c>
      <c r="D30675" t="s">
        <v>2379</v>
      </c>
      <c r="E30675">
        <v>0</v>
      </c>
    </row>
    <row r="30676" spans="1:5" x14ac:dyDescent="0.3">
      <c r="A30676">
        <v>53080013</v>
      </c>
      <c r="B30676" t="s">
        <v>1722</v>
      </c>
      <c r="C30676" t="s">
        <v>8</v>
      </c>
      <c r="D30676" t="s">
        <v>2380</v>
      </c>
      <c r="E30676">
        <v>0</v>
      </c>
    </row>
    <row r="30677" spans="1:5" x14ac:dyDescent="0.3">
      <c r="A30677">
        <v>53080013</v>
      </c>
      <c r="B30677" t="s">
        <v>1722</v>
      </c>
      <c r="C30677" t="s">
        <v>8</v>
      </c>
      <c r="D30677" t="s">
        <v>2381</v>
      </c>
      <c r="E30677">
        <v>0</v>
      </c>
    </row>
    <row r="30678" spans="1:5" x14ac:dyDescent="0.3">
      <c r="A30678">
        <v>53080013</v>
      </c>
      <c r="B30678" t="s">
        <v>1722</v>
      </c>
      <c r="C30678" t="s">
        <v>8</v>
      </c>
      <c r="D30678" t="s">
        <v>2382</v>
      </c>
      <c r="E30678">
        <v>0</v>
      </c>
    </row>
    <row r="30679" spans="1:5" x14ac:dyDescent="0.3">
      <c r="A30679">
        <v>53080013</v>
      </c>
      <c r="B30679" t="s">
        <v>1722</v>
      </c>
      <c r="C30679" t="s">
        <v>8</v>
      </c>
      <c r="D30679" t="s">
        <v>2383</v>
      </c>
      <c r="E30679">
        <v>0</v>
      </c>
    </row>
    <row r="30680" spans="1:5" x14ac:dyDescent="0.3">
      <c r="A30680">
        <v>53080013</v>
      </c>
      <c r="B30680" t="s">
        <v>1722</v>
      </c>
      <c r="C30680" t="s">
        <v>8</v>
      </c>
      <c r="D30680" t="s">
        <v>2384</v>
      </c>
      <c r="E30680">
        <v>0</v>
      </c>
    </row>
    <row r="30681" spans="1:5" x14ac:dyDescent="0.3">
      <c r="A30681">
        <v>53080013</v>
      </c>
      <c r="B30681" t="s">
        <v>1722</v>
      </c>
      <c r="C30681" t="s">
        <v>8</v>
      </c>
      <c r="D30681" t="s">
        <v>2385</v>
      </c>
      <c r="E30681">
        <v>0</v>
      </c>
    </row>
    <row r="30682" spans="1:5" x14ac:dyDescent="0.3">
      <c r="A30682">
        <v>53080013</v>
      </c>
      <c r="B30682" t="s">
        <v>1722</v>
      </c>
      <c r="C30682" t="s">
        <v>8</v>
      </c>
      <c r="D30682" t="s">
        <v>2386</v>
      </c>
      <c r="E30682">
        <v>0</v>
      </c>
    </row>
    <row r="30683" spans="1:5" x14ac:dyDescent="0.3">
      <c r="A30683">
        <v>53080013</v>
      </c>
      <c r="B30683" t="s">
        <v>1722</v>
      </c>
      <c r="C30683" t="s">
        <v>8</v>
      </c>
      <c r="D30683" t="s">
        <v>2387</v>
      </c>
      <c r="E30683">
        <v>0</v>
      </c>
    </row>
    <row r="30684" spans="1:5" x14ac:dyDescent="0.3">
      <c r="A30684">
        <v>53080013</v>
      </c>
      <c r="B30684" t="s">
        <v>1722</v>
      </c>
      <c r="C30684" t="s">
        <v>8</v>
      </c>
      <c r="D30684" t="s">
        <v>2388</v>
      </c>
      <c r="E30684">
        <v>0</v>
      </c>
    </row>
    <row r="30685" spans="1:5" x14ac:dyDescent="0.3">
      <c r="A30685">
        <v>53080013</v>
      </c>
      <c r="B30685" t="s">
        <v>1722</v>
      </c>
      <c r="C30685" t="s">
        <v>8</v>
      </c>
      <c r="D30685" t="s">
        <v>2389</v>
      </c>
      <c r="E30685">
        <v>0</v>
      </c>
    </row>
    <row r="30686" spans="1:5" x14ac:dyDescent="0.3">
      <c r="A30686">
        <v>53080013</v>
      </c>
      <c r="B30686" t="s">
        <v>1722</v>
      </c>
      <c r="C30686" t="s">
        <v>8</v>
      </c>
      <c r="D30686" t="s">
        <v>2390</v>
      </c>
      <c r="E30686">
        <v>0</v>
      </c>
    </row>
    <row r="30687" spans="1:5" x14ac:dyDescent="0.3">
      <c r="A30687">
        <v>53080013</v>
      </c>
      <c r="B30687" t="s">
        <v>1722</v>
      </c>
      <c r="C30687" t="s">
        <v>8</v>
      </c>
      <c r="D30687" t="s">
        <v>2391</v>
      </c>
      <c r="E30687">
        <v>0</v>
      </c>
    </row>
    <row r="30688" spans="1:5" x14ac:dyDescent="0.3">
      <c r="A30688">
        <v>53080013</v>
      </c>
      <c r="B30688" t="s">
        <v>1722</v>
      </c>
      <c r="C30688" t="s">
        <v>8</v>
      </c>
      <c r="D30688" t="s">
        <v>2392</v>
      </c>
      <c r="E30688">
        <v>0</v>
      </c>
    </row>
    <row r="30689" spans="1:5" x14ac:dyDescent="0.3">
      <c r="A30689">
        <v>53080013</v>
      </c>
      <c r="B30689" t="s">
        <v>1722</v>
      </c>
      <c r="C30689" t="s">
        <v>8</v>
      </c>
      <c r="D30689" t="s">
        <v>2393</v>
      </c>
      <c r="E30689">
        <v>0</v>
      </c>
    </row>
    <row r="30690" spans="1:5" x14ac:dyDescent="0.3">
      <c r="A30690">
        <v>53080013</v>
      </c>
      <c r="B30690" t="s">
        <v>1722</v>
      </c>
      <c r="C30690" t="s">
        <v>8</v>
      </c>
      <c r="D30690" t="s">
        <v>2394</v>
      </c>
      <c r="E30690">
        <v>0</v>
      </c>
    </row>
    <row r="30691" spans="1:5" x14ac:dyDescent="0.3">
      <c r="A30691">
        <v>53080013</v>
      </c>
      <c r="B30691" t="s">
        <v>1722</v>
      </c>
      <c r="C30691" t="s">
        <v>8</v>
      </c>
      <c r="D30691" t="s">
        <v>2395</v>
      </c>
      <c r="E30691">
        <v>0</v>
      </c>
    </row>
    <row r="30692" spans="1:5" x14ac:dyDescent="0.3">
      <c r="A30692">
        <v>53080013</v>
      </c>
      <c r="B30692" t="s">
        <v>1722</v>
      </c>
      <c r="C30692" t="s">
        <v>8</v>
      </c>
      <c r="D30692" t="s">
        <v>2396</v>
      </c>
      <c r="E30692">
        <v>-1</v>
      </c>
    </row>
    <row r="30693" spans="1:5" x14ac:dyDescent="0.3">
      <c r="A30693">
        <v>53080013</v>
      </c>
      <c r="B30693" t="s">
        <v>1722</v>
      </c>
      <c r="C30693" t="s">
        <v>8</v>
      </c>
      <c r="D30693" t="s">
        <v>2397</v>
      </c>
      <c r="E30693">
        <v>0</v>
      </c>
    </row>
    <row r="30694" spans="1:5" x14ac:dyDescent="0.3">
      <c r="A30694">
        <v>53080013</v>
      </c>
      <c r="B30694" t="s">
        <v>1722</v>
      </c>
      <c r="C30694" t="s">
        <v>8</v>
      </c>
      <c r="D30694" t="s">
        <v>2398</v>
      </c>
      <c r="E30694">
        <v>0</v>
      </c>
    </row>
    <row r="30695" spans="1:5" x14ac:dyDescent="0.3">
      <c r="A30695">
        <v>53080013</v>
      </c>
      <c r="B30695" t="s">
        <v>1722</v>
      </c>
      <c r="C30695" t="s">
        <v>8</v>
      </c>
      <c r="D30695" t="s">
        <v>2399</v>
      </c>
      <c r="E30695">
        <v>0</v>
      </c>
    </row>
    <row r="30696" spans="1:5" x14ac:dyDescent="0.3">
      <c r="A30696">
        <v>53080013</v>
      </c>
      <c r="B30696" t="s">
        <v>1722</v>
      </c>
      <c r="C30696" t="s">
        <v>8</v>
      </c>
      <c r="D30696" t="s">
        <v>2400</v>
      </c>
      <c r="E30696">
        <v>0</v>
      </c>
    </row>
    <row r="30697" spans="1:5" x14ac:dyDescent="0.3">
      <c r="A30697">
        <v>53080013</v>
      </c>
      <c r="B30697" t="s">
        <v>1722</v>
      </c>
      <c r="C30697" t="s">
        <v>8</v>
      </c>
      <c r="D30697" t="s">
        <v>2401</v>
      </c>
      <c r="E30697">
        <v>0</v>
      </c>
    </row>
    <row r="30698" spans="1:5" x14ac:dyDescent="0.3">
      <c r="A30698">
        <v>53080013</v>
      </c>
      <c r="B30698" t="s">
        <v>1722</v>
      </c>
      <c r="C30698" t="s">
        <v>8</v>
      </c>
      <c r="D30698" t="s">
        <v>2402</v>
      </c>
      <c r="E30698">
        <v>-6</v>
      </c>
    </row>
    <row r="30699" spans="1:5" x14ac:dyDescent="0.3">
      <c r="A30699">
        <v>53080013</v>
      </c>
      <c r="B30699" t="s">
        <v>1722</v>
      </c>
      <c r="C30699" t="s">
        <v>8</v>
      </c>
      <c r="D30699" t="s">
        <v>2403</v>
      </c>
      <c r="E30699">
        <v>0</v>
      </c>
    </row>
    <row r="30700" spans="1:5" x14ac:dyDescent="0.3">
      <c r="A30700">
        <v>53080013</v>
      </c>
      <c r="B30700" t="s">
        <v>1722</v>
      </c>
      <c r="C30700" t="s">
        <v>8</v>
      </c>
      <c r="D30700" t="s">
        <v>2404</v>
      </c>
      <c r="E30700">
        <v>0</v>
      </c>
    </row>
    <row r="30701" spans="1:5" x14ac:dyDescent="0.3">
      <c r="A30701">
        <v>53080013</v>
      </c>
      <c r="B30701" t="s">
        <v>1722</v>
      </c>
      <c r="C30701" t="s">
        <v>8</v>
      </c>
      <c r="D30701" t="s">
        <v>2405</v>
      </c>
      <c r="E30701">
        <v>0</v>
      </c>
    </row>
    <row r="30702" spans="1:5" x14ac:dyDescent="0.3">
      <c r="A30702">
        <v>53080013</v>
      </c>
      <c r="B30702" t="s">
        <v>1722</v>
      </c>
      <c r="C30702" t="s">
        <v>8</v>
      </c>
      <c r="D30702" t="s">
        <v>2406</v>
      </c>
      <c r="E30702">
        <v>0</v>
      </c>
    </row>
    <row r="30703" spans="1:5" x14ac:dyDescent="0.3">
      <c r="A30703">
        <v>53080013</v>
      </c>
      <c r="B30703" t="s">
        <v>1722</v>
      </c>
      <c r="C30703" t="s">
        <v>8</v>
      </c>
      <c r="D30703" t="s">
        <v>2407</v>
      </c>
      <c r="E30703">
        <v>0</v>
      </c>
    </row>
    <row r="30704" spans="1:5" x14ac:dyDescent="0.3">
      <c r="A30704">
        <v>53080013</v>
      </c>
      <c r="B30704" t="s">
        <v>1722</v>
      </c>
      <c r="C30704" t="s">
        <v>8</v>
      </c>
      <c r="D30704" t="s">
        <v>2408</v>
      </c>
      <c r="E30704">
        <v>0</v>
      </c>
    </row>
    <row r="30705" spans="1:5" x14ac:dyDescent="0.3">
      <c r="A30705">
        <v>53080013</v>
      </c>
      <c r="B30705" t="s">
        <v>1722</v>
      </c>
      <c r="C30705" t="s">
        <v>8</v>
      </c>
      <c r="D30705" t="s">
        <v>2409</v>
      </c>
      <c r="E30705">
        <v>-2</v>
      </c>
    </row>
    <row r="30706" spans="1:5" x14ac:dyDescent="0.3">
      <c r="A30706">
        <v>53080013</v>
      </c>
      <c r="B30706" t="s">
        <v>1722</v>
      </c>
      <c r="C30706" t="s">
        <v>8</v>
      </c>
      <c r="D30706" t="s">
        <v>2410</v>
      </c>
      <c r="E30706">
        <v>-1</v>
      </c>
    </row>
    <row r="30707" spans="1:5" x14ac:dyDescent="0.3">
      <c r="A30707">
        <v>53080013</v>
      </c>
      <c r="B30707" t="s">
        <v>1722</v>
      </c>
      <c r="C30707" t="s">
        <v>8</v>
      </c>
      <c r="D30707" t="s">
        <v>2411</v>
      </c>
      <c r="E30707">
        <v>0</v>
      </c>
    </row>
    <row r="30708" spans="1:5" x14ac:dyDescent="0.3">
      <c r="A30708">
        <v>53080013</v>
      </c>
      <c r="B30708" t="s">
        <v>1722</v>
      </c>
      <c r="C30708" t="s">
        <v>8</v>
      </c>
      <c r="D30708" t="s">
        <v>2412</v>
      </c>
      <c r="E30708">
        <v>0</v>
      </c>
    </row>
    <row r="30709" spans="1:5" x14ac:dyDescent="0.3">
      <c r="A30709">
        <v>53080013</v>
      </c>
      <c r="B30709" t="s">
        <v>1722</v>
      </c>
      <c r="C30709" t="s">
        <v>8</v>
      </c>
      <c r="D30709" t="s">
        <v>2413</v>
      </c>
      <c r="E30709">
        <v>0</v>
      </c>
    </row>
    <row r="30710" spans="1:5" x14ac:dyDescent="0.3">
      <c r="A30710">
        <v>55930091</v>
      </c>
      <c r="B30710" t="s">
        <v>1724</v>
      </c>
      <c r="C30710" t="s">
        <v>8</v>
      </c>
      <c r="D30710" t="s">
        <v>2378</v>
      </c>
      <c r="E30710">
        <v>0</v>
      </c>
    </row>
    <row r="30711" spans="1:5" x14ac:dyDescent="0.3">
      <c r="A30711">
        <v>55930091</v>
      </c>
      <c r="B30711" t="s">
        <v>1724</v>
      </c>
      <c r="C30711" t="s">
        <v>8</v>
      </c>
      <c r="D30711" t="s">
        <v>2379</v>
      </c>
      <c r="E30711">
        <v>0</v>
      </c>
    </row>
    <row r="30712" spans="1:5" x14ac:dyDescent="0.3">
      <c r="A30712">
        <v>55930091</v>
      </c>
      <c r="B30712" t="s">
        <v>1724</v>
      </c>
      <c r="C30712" t="s">
        <v>8</v>
      </c>
      <c r="D30712" t="s">
        <v>2380</v>
      </c>
      <c r="E30712">
        <v>-1</v>
      </c>
    </row>
    <row r="30713" spans="1:5" x14ac:dyDescent="0.3">
      <c r="A30713">
        <v>55930091</v>
      </c>
      <c r="B30713" t="s">
        <v>1724</v>
      </c>
      <c r="C30713" t="s">
        <v>8</v>
      </c>
      <c r="D30713" t="s">
        <v>2381</v>
      </c>
      <c r="E30713">
        <v>0</v>
      </c>
    </row>
    <row r="30714" spans="1:5" x14ac:dyDescent="0.3">
      <c r="A30714">
        <v>55930091</v>
      </c>
      <c r="B30714" t="s">
        <v>1724</v>
      </c>
      <c r="C30714" t="s">
        <v>8</v>
      </c>
      <c r="D30714" t="s">
        <v>2382</v>
      </c>
      <c r="E30714">
        <v>-1</v>
      </c>
    </row>
    <row r="30715" spans="1:5" x14ac:dyDescent="0.3">
      <c r="A30715">
        <v>55930091</v>
      </c>
      <c r="B30715" t="s">
        <v>1724</v>
      </c>
      <c r="C30715" t="s">
        <v>8</v>
      </c>
      <c r="D30715" t="s">
        <v>2383</v>
      </c>
      <c r="E30715">
        <v>0</v>
      </c>
    </row>
    <row r="30716" spans="1:5" x14ac:dyDescent="0.3">
      <c r="A30716">
        <v>55930091</v>
      </c>
      <c r="B30716" t="s">
        <v>1724</v>
      </c>
      <c r="C30716" t="s">
        <v>8</v>
      </c>
      <c r="D30716" t="s">
        <v>2384</v>
      </c>
      <c r="E30716">
        <v>0</v>
      </c>
    </row>
    <row r="30717" spans="1:5" x14ac:dyDescent="0.3">
      <c r="A30717">
        <v>55930091</v>
      </c>
      <c r="B30717" t="s">
        <v>1724</v>
      </c>
      <c r="C30717" t="s">
        <v>8</v>
      </c>
      <c r="D30717" t="s">
        <v>2385</v>
      </c>
      <c r="E30717">
        <v>0</v>
      </c>
    </row>
    <row r="30718" spans="1:5" x14ac:dyDescent="0.3">
      <c r="A30718">
        <v>55930091</v>
      </c>
      <c r="B30718" t="s">
        <v>1724</v>
      </c>
      <c r="C30718" t="s">
        <v>8</v>
      </c>
      <c r="D30718" t="s">
        <v>2386</v>
      </c>
      <c r="E30718">
        <v>0</v>
      </c>
    </row>
    <row r="30719" spans="1:5" x14ac:dyDescent="0.3">
      <c r="A30719">
        <v>55930091</v>
      </c>
      <c r="B30719" t="s">
        <v>1724</v>
      </c>
      <c r="C30719" t="s">
        <v>8</v>
      </c>
      <c r="D30719" t="s">
        <v>2387</v>
      </c>
      <c r="E30719">
        <v>0</v>
      </c>
    </row>
    <row r="30720" spans="1:5" x14ac:dyDescent="0.3">
      <c r="A30720">
        <v>55930091</v>
      </c>
      <c r="B30720" t="s">
        <v>1724</v>
      </c>
      <c r="C30720" t="s">
        <v>8</v>
      </c>
      <c r="D30720" t="s">
        <v>2388</v>
      </c>
      <c r="E30720">
        <v>0</v>
      </c>
    </row>
    <row r="30721" spans="1:5" x14ac:dyDescent="0.3">
      <c r="A30721">
        <v>55930091</v>
      </c>
      <c r="B30721" t="s">
        <v>1724</v>
      </c>
      <c r="C30721" t="s">
        <v>8</v>
      </c>
      <c r="D30721" t="s">
        <v>2389</v>
      </c>
      <c r="E30721">
        <v>0</v>
      </c>
    </row>
    <row r="30722" spans="1:5" x14ac:dyDescent="0.3">
      <c r="A30722">
        <v>55930091</v>
      </c>
      <c r="B30722" t="s">
        <v>1724</v>
      </c>
      <c r="C30722" t="s">
        <v>8</v>
      </c>
      <c r="D30722" t="s">
        <v>2390</v>
      </c>
      <c r="E30722">
        <v>0</v>
      </c>
    </row>
    <row r="30723" spans="1:5" x14ac:dyDescent="0.3">
      <c r="A30723">
        <v>55930091</v>
      </c>
      <c r="B30723" t="s">
        <v>1724</v>
      </c>
      <c r="C30723" t="s">
        <v>8</v>
      </c>
      <c r="D30723" t="s">
        <v>2391</v>
      </c>
      <c r="E30723">
        <v>0</v>
      </c>
    </row>
    <row r="30724" spans="1:5" x14ac:dyDescent="0.3">
      <c r="A30724">
        <v>55930091</v>
      </c>
      <c r="B30724" t="s">
        <v>1724</v>
      </c>
      <c r="C30724" t="s">
        <v>8</v>
      </c>
      <c r="D30724" t="s">
        <v>2392</v>
      </c>
      <c r="E30724">
        <v>0</v>
      </c>
    </row>
    <row r="30725" spans="1:5" x14ac:dyDescent="0.3">
      <c r="A30725">
        <v>55930091</v>
      </c>
      <c r="B30725" t="s">
        <v>1724</v>
      </c>
      <c r="C30725" t="s">
        <v>8</v>
      </c>
      <c r="D30725" t="s">
        <v>2393</v>
      </c>
      <c r="E30725">
        <v>0</v>
      </c>
    </row>
    <row r="30726" spans="1:5" x14ac:dyDescent="0.3">
      <c r="A30726">
        <v>55930091</v>
      </c>
      <c r="B30726" t="s">
        <v>1724</v>
      </c>
      <c r="C30726" t="s">
        <v>8</v>
      </c>
      <c r="D30726" t="s">
        <v>2394</v>
      </c>
      <c r="E30726">
        <v>0</v>
      </c>
    </row>
    <row r="30727" spans="1:5" x14ac:dyDescent="0.3">
      <c r="A30727">
        <v>55930091</v>
      </c>
      <c r="B30727" t="s">
        <v>1724</v>
      </c>
      <c r="C30727" t="s">
        <v>8</v>
      </c>
      <c r="D30727" t="s">
        <v>2395</v>
      </c>
      <c r="E30727">
        <v>0</v>
      </c>
    </row>
    <row r="30728" spans="1:5" x14ac:dyDescent="0.3">
      <c r="A30728">
        <v>55930091</v>
      </c>
      <c r="B30728" t="s">
        <v>1724</v>
      </c>
      <c r="C30728" t="s">
        <v>8</v>
      </c>
      <c r="D30728" t="s">
        <v>2396</v>
      </c>
      <c r="E30728">
        <v>0</v>
      </c>
    </row>
    <row r="30729" spans="1:5" x14ac:dyDescent="0.3">
      <c r="A30729">
        <v>55930091</v>
      </c>
      <c r="B30729" t="s">
        <v>1724</v>
      </c>
      <c r="C30729" t="s">
        <v>8</v>
      </c>
      <c r="D30729" t="s">
        <v>2397</v>
      </c>
      <c r="E30729">
        <v>0</v>
      </c>
    </row>
    <row r="30730" spans="1:5" x14ac:dyDescent="0.3">
      <c r="A30730">
        <v>55930091</v>
      </c>
      <c r="B30730" t="s">
        <v>1724</v>
      </c>
      <c r="C30730" t="s">
        <v>8</v>
      </c>
      <c r="D30730" t="s">
        <v>2398</v>
      </c>
      <c r="E30730">
        <v>0</v>
      </c>
    </row>
    <row r="30731" spans="1:5" x14ac:dyDescent="0.3">
      <c r="A30731">
        <v>55930091</v>
      </c>
      <c r="B30731" t="s">
        <v>1724</v>
      </c>
      <c r="C30731" t="s">
        <v>8</v>
      </c>
      <c r="D30731" t="s">
        <v>2399</v>
      </c>
      <c r="E30731">
        <v>0</v>
      </c>
    </row>
    <row r="30732" spans="1:5" x14ac:dyDescent="0.3">
      <c r="A30732">
        <v>55930091</v>
      </c>
      <c r="B30732" t="s">
        <v>1724</v>
      </c>
      <c r="C30732" t="s">
        <v>8</v>
      </c>
      <c r="D30732" t="s">
        <v>2400</v>
      </c>
      <c r="E30732">
        <v>0</v>
      </c>
    </row>
    <row r="30733" spans="1:5" x14ac:dyDescent="0.3">
      <c r="A30733">
        <v>55930091</v>
      </c>
      <c r="B30733" t="s">
        <v>1724</v>
      </c>
      <c r="C30733" t="s">
        <v>8</v>
      </c>
      <c r="D30733" t="s">
        <v>2401</v>
      </c>
      <c r="E30733">
        <v>0</v>
      </c>
    </row>
    <row r="30734" spans="1:5" x14ac:dyDescent="0.3">
      <c r="A30734">
        <v>55930091</v>
      </c>
      <c r="B30734" t="s">
        <v>1724</v>
      </c>
      <c r="C30734" t="s">
        <v>8</v>
      </c>
      <c r="D30734" t="s">
        <v>2402</v>
      </c>
      <c r="E30734">
        <v>0</v>
      </c>
    </row>
    <row r="30735" spans="1:5" x14ac:dyDescent="0.3">
      <c r="A30735">
        <v>55930091</v>
      </c>
      <c r="B30735" t="s">
        <v>1724</v>
      </c>
      <c r="C30735" t="s">
        <v>8</v>
      </c>
      <c r="D30735" t="s">
        <v>2403</v>
      </c>
      <c r="E30735">
        <v>0</v>
      </c>
    </row>
    <row r="30736" spans="1:5" x14ac:dyDescent="0.3">
      <c r="A30736">
        <v>55930091</v>
      </c>
      <c r="B30736" t="s">
        <v>1724</v>
      </c>
      <c r="C30736" t="s">
        <v>8</v>
      </c>
      <c r="D30736" t="s">
        <v>2404</v>
      </c>
      <c r="E30736">
        <v>0</v>
      </c>
    </row>
    <row r="30737" spans="1:5" x14ac:dyDescent="0.3">
      <c r="A30737">
        <v>55930091</v>
      </c>
      <c r="B30737" t="s">
        <v>1724</v>
      </c>
      <c r="C30737" t="s">
        <v>8</v>
      </c>
      <c r="D30737" t="s">
        <v>2405</v>
      </c>
      <c r="E30737">
        <v>0</v>
      </c>
    </row>
    <row r="30738" spans="1:5" x14ac:dyDescent="0.3">
      <c r="A30738">
        <v>55930091</v>
      </c>
      <c r="B30738" t="s">
        <v>1724</v>
      </c>
      <c r="C30738" t="s">
        <v>8</v>
      </c>
      <c r="D30738" t="s">
        <v>2406</v>
      </c>
      <c r="E30738">
        <v>0</v>
      </c>
    </row>
    <row r="30739" spans="1:5" x14ac:dyDescent="0.3">
      <c r="A30739">
        <v>55930091</v>
      </c>
      <c r="B30739" t="s">
        <v>1724</v>
      </c>
      <c r="C30739" t="s">
        <v>8</v>
      </c>
      <c r="D30739" t="s">
        <v>2407</v>
      </c>
      <c r="E30739">
        <v>0</v>
      </c>
    </row>
    <row r="30740" spans="1:5" x14ac:dyDescent="0.3">
      <c r="A30740">
        <v>55930091</v>
      </c>
      <c r="B30740" t="s">
        <v>1724</v>
      </c>
      <c r="C30740" t="s">
        <v>8</v>
      </c>
      <c r="D30740" t="s">
        <v>2408</v>
      </c>
      <c r="E30740">
        <v>0</v>
      </c>
    </row>
    <row r="30741" spans="1:5" x14ac:dyDescent="0.3">
      <c r="A30741">
        <v>55930091</v>
      </c>
      <c r="B30741" t="s">
        <v>1724</v>
      </c>
      <c r="C30741" t="s">
        <v>8</v>
      </c>
      <c r="D30741" t="s">
        <v>2409</v>
      </c>
      <c r="E30741">
        <v>0</v>
      </c>
    </row>
    <row r="30742" spans="1:5" x14ac:dyDescent="0.3">
      <c r="A30742">
        <v>55930091</v>
      </c>
      <c r="B30742" t="s">
        <v>1724</v>
      </c>
      <c r="C30742" t="s">
        <v>8</v>
      </c>
      <c r="D30742" t="s">
        <v>2410</v>
      </c>
      <c r="E30742">
        <v>0</v>
      </c>
    </row>
    <row r="30743" spans="1:5" x14ac:dyDescent="0.3">
      <c r="A30743">
        <v>55930091</v>
      </c>
      <c r="B30743" t="s">
        <v>1724</v>
      </c>
      <c r="C30743" t="s">
        <v>8</v>
      </c>
      <c r="D30743" t="s">
        <v>2411</v>
      </c>
      <c r="E30743">
        <v>-1</v>
      </c>
    </row>
    <row r="30744" spans="1:5" x14ac:dyDescent="0.3">
      <c r="A30744">
        <v>55930091</v>
      </c>
      <c r="B30744" t="s">
        <v>1724</v>
      </c>
      <c r="C30744" t="s">
        <v>8</v>
      </c>
      <c r="D30744" t="s">
        <v>2412</v>
      </c>
      <c r="E30744">
        <v>0</v>
      </c>
    </row>
    <row r="30745" spans="1:5" x14ac:dyDescent="0.3">
      <c r="A30745">
        <v>55930091</v>
      </c>
      <c r="B30745" t="s">
        <v>1724</v>
      </c>
      <c r="C30745" t="s">
        <v>8</v>
      </c>
      <c r="D30745" t="s">
        <v>2413</v>
      </c>
      <c r="E30745">
        <v>0</v>
      </c>
    </row>
    <row r="30746" spans="1:5" x14ac:dyDescent="0.3">
      <c r="A30746">
        <v>65050092</v>
      </c>
      <c r="B30746" t="s">
        <v>1726</v>
      </c>
      <c r="C30746" t="s">
        <v>8</v>
      </c>
      <c r="D30746" t="s">
        <v>2378</v>
      </c>
      <c r="E30746">
        <v>0</v>
      </c>
    </row>
    <row r="30747" spans="1:5" x14ac:dyDescent="0.3">
      <c r="A30747">
        <v>65050092</v>
      </c>
      <c r="B30747" t="s">
        <v>1726</v>
      </c>
      <c r="C30747" t="s">
        <v>8</v>
      </c>
      <c r="D30747" t="s">
        <v>2379</v>
      </c>
      <c r="E30747">
        <v>0</v>
      </c>
    </row>
    <row r="30748" spans="1:5" x14ac:dyDescent="0.3">
      <c r="A30748">
        <v>65050092</v>
      </c>
      <c r="B30748" t="s">
        <v>1726</v>
      </c>
      <c r="C30748" t="s">
        <v>8</v>
      </c>
      <c r="D30748" t="s">
        <v>2380</v>
      </c>
      <c r="E30748">
        <v>0</v>
      </c>
    </row>
    <row r="30749" spans="1:5" x14ac:dyDescent="0.3">
      <c r="A30749">
        <v>65050092</v>
      </c>
      <c r="B30749" t="s">
        <v>1726</v>
      </c>
      <c r="C30749" t="s">
        <v>8</v>
      </c>
      <c r="D30749" t="s">
        <v>2381</v>
      </c>
      <c r="E30749">
        <v>0</v>
      </c>
    </row>
    <row r="30750" spans="1:5" x14ac:dyDescent="0.3">
      <c r="A30750">
        <v>65050092</v>
      </c>
      <c r="B30750" t="s">
        <v>1726</v>
      </c>
      <c r="C30750" t="s">
        <v>8</v>
      </c>
      <c r="D30750" t="s">
        <v>2382</v>
      </c>
      <c r="E30750">
        <v>0</v>
      </c>
    </row>
    <row r="30751" spans="1:5" x14ac:dyDescent="0.3">
      <c r="A30751">
        <v>65050092</v>
      </c>
      <c r="B30751" t="s">
        <v>1726</v>
      </c>
      <c r="C30751" t="s">
        <v>8</v>
      </c>
      <c r="D30751" t="s">
        <v>2383</v>
      </c>
      <c r="E30751">
        <v>0</v>
      </c>
    </row>
    <row r="30752" spans="1:5" x14ac:dyDescent="0.3">
      <c r="A30752">
        <v>65050092</v>
      </c>
      <c r="B30752" t="s">
        <v>1726</v>
      </c>
      <c r="C30752" t="s">
        <v>8</v>
      </c>
      <c r="D30752" t="s">
        <v>2384</v>
      </c>
      <c r="E30752">
        <v>0</v>
      </c>
    </row>
    <row r="30753" spans="1:5" x14ac:dyDescent="0.3">
      <c r="A30753">
        <v>65050092</v>
      </c>
      <c r="B30753" t="s">
        <v>1726</v>
      </c>
      <c r="C30753" t="s">
        <v>8</v>
      </c>
      <c r="D30753" t="s">
        <v>2385</v>
      </c>
      <c r="E30753">
        <v>0</v>
      </c>
    </row>
    <row r="30754" spans="1:5" x14ac:dyDescent="0.3">
      <c r="A30754">
        <v>65050092</v>
      </c>
      <c r="B30754" t="s">
        <v>1726</v>
      </c>
      <c r="C30754" t="s">
        <v>8</v>
      </c>
      <c r="D30754" t="s">
        <v>2386</v>
      </c>
      <c r="E30754">
        <v>0</v>
      </c>
    </row>
    <row r="30755" spans="1:5" x14ac:dyDescent="0.3">
      <c r="A30755">
        <v>65050092</v>
      </c>
      <c r="B30755" t="s">
        <v>1726</v>
      </c>
      <c r="C30755" t="s">
        <v>8</v>
      </c>
      <c r="D30755" t="s">
        <v>2387</v>
      </c>
      <c r="E30755">
        <v>0</v>
      </c>
    </row>
    <row r="30756" spans="1:5" x14ac:dyDescent="0.3">
      <c r="A30756">
        <v>65050092</v>
      </c>
      <c r="B30756" t="s">
        <v>1726</v>
      </c>
      <c r="C30756" t="s">
        <v>8</v>
      </c>
      <c r="D30756" t="s">
        <v>2388</v>
      </c>
      <c r="E30756">
        <v>0</v>
      </c>
    </row>
    <row r="30757" spans="1:5" x14ac:dyDescent="0.3">
      <c r="A30757">
        <v>65050092</v>
      </c>
      <c r="B30757" t="s">
        <v>1726</v>
      </c>
      <c r="C30757" t="s">
        <v>8</v>
      </c>
      <c r="D30757" t="s">
        <v>2389</v>
      </c>
      <c r="E30757">
        <v>0</v>
      </c>
    </row>
    <row r="30758" spans="1:5" x14ac:dyDescent="0.3">
      <c r="A30758">
        <v>65050092</v>
      </c>
      <c r="B30758" t="s">
        <v>1726</v>
      </c>
      <c r="C30758" t="s">
        <v>8</v>
      </c>
      <c r="D30758" t="s">
        <v>2390</v>
      </c>
      <c r="E30758">
        <v>0</v>
      </c>
    </row>
    <row r="30759" spans="1:5" x14ac:dyDescent="0.3">
      <c r="A30759">
        <v>65050092</v>
      </c>
      <c r="B30759" t="s">
        <v>1726</v>
      </c>
      <c r="C30759" t="s">
        <v>8</v>
      </c>
      <c r="D30759" t="s">
        <v>2391</v>
      </c>
      <c r="E30759">
        <v>-1</v>
      </c>
    </row>
    <row r="30760" spans="1:5" x14ac:dyDescent="0.3">
      <c r="A30760">
        <v>65050092</v>
      </c>
      <c r="B30760" t="s">
        <v>1726</v>
      </c>
      <c r="C30760" t="s">
        <v>8</v>
      </c>
      <c r="D30760" t="s">
        <v>2392</v>
      </c>
      <c r="E30760">
        <v>0</v>
      </c>
    </row>
    <row r="30761" spans="1:5" x14ac:dyDescent="0.3">
      <c r="A30761">
        <v>65050092</v>
      </c>
      <c r="B30761" t="s">
        <v>1726</v>
      </c>
      <c r="C30761" t="s">
        <v>8</v>
      </c>
      <c r="D30761" t="s">
        <v>2393</v>
      </c>
      <c r="E30761">
        <v>0</v>
      </c>
    </row>
    <row r="30762" spans="1:5" x14ac:dyDescent="0.3">
      <c r="A30762">
        <v>65050092</v>
      </c>
      <c r="B30762" t="s">
        <v>1726</v>
      </c>
      <c r="C30762" t="s">
        <v>8</v>
      </c>
      <c r="D30762" t="s">
        <v>2394</v>
      </c>
      <c r="E30762">
        <v>0</v>
      </c>
    </row>
    <row r="30763" spans="1:5" x14ac:dyDescent="0.3">
      <c r="A30763">
        <v>65050092</v>
      </c>
      <c r="B30763" t="s">
        <v>1726</v>
      </c>
      <c r="C30763" t="s">
        <v>8</v>
      </c>
      <c r="D30763" t="s">
        <v>2395</v>
      </c>
      <c r="E30763">
        <v>0</v>
      </c>
    </row>
    <row r="30764" spans="1:5" x14ac:dyDescent="0.3">
      <c r="A30764">
        <v>65050092</v>
      </c>
      <c r="B30764" t="s">
        <v>1726</v>
      </c>
      <c r="C30764" t="s">
        <v>8</v>
      </c>
      <c r="D30764" t="s">
        <v>2396</v>
      </c>
      <c r="E30764">
        <v>0</v>
      </c>
    </row>
    <row r="30765" spans="1:5" x14ac:dyDescent="0.3">
      <c r="A30765">
        <v>65050092</v>
      </c>
      <c r="B30765" t="s">
        <v>1726</v>
      </c>
      <c r="C30765" t="s">
        <v>8</v>
      </c>
      <c r="D30765" t="s">
        <v>2397</v>
      </c>
      <c r="E30765">
        <v>0</v>
      </c>
    </row>
    <row r="30766" spans="1:5" x14ac:dyDescent="0.3">
      <c r="A30766">
        <v>65050092</v>
      </c>
      <c r="B30766" t="s">
        <v>1726</v>
      </c>
      <c r="C30766" t="s">
        <v>8</v>
      </c>
      <c r="D30766" t="s">
        <v>2398</v>
      </c>
      <c r="E30766">
        <v>0</v>
      </c>
    </row>
    <row r="30767" spans="1:5" x14ac:dyDescent="0.3">
      <c r="A30767">
        <v>65050092</v>
      </c>
      <c r="B30767" t="s">
        <v>1726</v>
      </c>
      <c r="C30767" t="s">
        <v>8</v>
      </c>
      <c r="D30767" t="s">
        <v>2399</v>
      </c>
      <c r="E30767">
        <v>0</v>
      </c>
    </row>
    <row r="30768" spans="1:5" x14ac:dyDescent="0.3">
      <c r="A30768">
        <v>65050092</v>
      </c>
      <c r="B30768" t="s">
        <v>1726</v>
      </c>
      <c r="C30768" t="s">
        <v>8</v>
      </c>
      <c r="D30768" t="s">
        <v>2400</v>
      </c>
      <c r="E30768">
        <v>0</v>
      </c>
    </row>
    <row r="30769" spans="1:5" x14ac:dyDescent="0.3">
      <c r="A30769">
        <v>65050092</v>
      </c>
      <c r="B30769" t="s">
        <v>1726</v>
      </c>
      <c r="C30769" t="s">
        <v>8</v>
      </c>
      <c r="D30769" t="s">
        <v>2401</v>
      </c>
      <c r="E30769">
        <v>0</v>
      </c>
    </row>
    <row r="30770" spans="1:5" x14ac:dyDescent="0.3">
      <c r="A30770">
        <v>65050092</v>
      </c>
      <c r="B30770" t="s">
        <v>1726</v>
      </c>
      <c r="C30770" t="s">
        <v>8</v>
      </c>
      <c r="D30770" t="s">
        <v>2402</v>
      </c>
      <c r="E30770">
        <v>0</v>
      </c>
    </row>
    <row r="30771" spans="1:5" x14ac:dyDescent="0.3">
      <c r="A30771">
        <v>65050092</v>
      </c>
      <c r="B30771" t="s">
        <v>1726</v>
      </c>
      <c r="C30771" t="s">
        <v>8</v>
      </c>
      <c r="D30771" t="s">
        <v>2403</v>
      </c>
      <c r="E30771">
        <v>0</v>
      </c>
    </row>
    <row r="30772" spans="1:5" x14ac:dyDescent="0.3">
      <c r="A30772">
        <v>65050092</v>
      </c>
      <c r="B30772" t="s">
        <v>1726</v>
      </c>
      <c r="C30772" t="s">
        <v>8</v>
      </c>
      <c r="D30772" t="s">
        <v>2404</v>
      </c>
      <c r="E30772">
        <v>0</v>
      </c>
    </row>
    <row r="30773" spans="1:5" x14ac:dyDescent="0.3">
      <c r="A30773">
        <v>65050092</v>
      </c>
      <c r="B30773" t="s">
        <v>1726</v>
      </c>
      <c r="C30773" t="s">
        <v>8</v>
      </c>
      <c r="D30773" t="s">
        <v>2405</v>
      </c>
      <c r="E30773">
        <v>0</v>
      </c>
    </row>
    <row r="30774" spans="1:5" x14ac:dyDescent="0.3">
      <c r="A30774">
        <v>65050092</v>
      </c>
      <c r="B30774" t="s">
        <v>1726</v>
      </c>
      <c r="C30774" t="s">
        <v>8</v>
      </c>
      <c r="D30774" t="s">
        <v>2406</v>
      </c>
      <c r="E30774">
        <v>-1</v>
      </c>
    </row>
    <row r="30775" spans="1:5" x14ac:dyDescent="0.3">
      <c r="A30775">
        <v>65050092</v>
      </c>
      <c r="B30775" t="s">
        <v>1726</v>
      </c>
      <c r="C30775" t="s">
        <v>8</v>
      </c>
      <c r="D30775" t="s">
        <v>2407</v>
      </c>
      <c r="E30775">
        <v>0</v>
      </c>
    </row>
    <row r="30776" spans="1:5" x14ac:dyDescent="0.3">
      <c r="A30776">
        <v>65050092</v>
      </c>
      <c r="B30776" t="s">
        <v>1726</v>
      </c>
      <c r="C30776" t="s">
        <v>8</v>
      </c>
      <c r="D30776" t="s">
        <v>2408</v>
      </c>
      <c r="E30776">
        <v>0</v>
      </c>
    </row>
    <row r="30777" spans="1:5" x14ac:dyDescent="0.3">
      <c r="A30777">
        <v>65050092</v>
      </c>
      <c r="B30777" t="s">
        <v>1726</v>
      </c>
      <c r="C30777" t="s">
        <v>8</v>
      </c>
      <c r="D30777" t="s">
        <v>2409</v>
      </c>
      <c r="E30777">
        <v>0</v>
      </c>
    </row>
    <row r="30778" spans="1:5" x14ac:dyDescent="0.3">
      <c r="A30778">
        <v>65050092</v>
      </c>
      <c r="B30778" t="s">
        <v>1726</v>
      </c>
      <c r="C30778" t="s">
        <v>8</v>
      </c>
      <c r="D30778" t="s">
        <v>2410</v>
      </c>
      <c r="E30778">
        <v>-2</v>
      </c>
    </row>
    <row r="30779" spans="1:5" x14ac:dyDescent="0.3">
      <c r="A30779">
        <v>65050092</v>
      </c>
      <c r="B30779" t="s">
        <v>1726</v>
      </c>
      <c r="C30779" t="s">
        <v>8</v>
      </c>
      <c r="D30779" t="s">
        <v>2411</v>
      </c>
      <c r="E30779">
        <v>0</v>
      </c>
    </row>
    <row r="30780" spans="1:5" x14ac:dyDescent="0.3">
      <c r="A30780">
        <v>65050092</v>
      </c>
      <c r="B30780" t="s">
        <v>1726</v>
      </c>
      <c r="C30780" t="s">
        <v>8</v>
      </c>
      <c r="D30780" t="s">
        <v>2412</v>
      </c>
      <c r="E30780">
        <v>0</v>
      </c>
    </row>
    <row r="30781" spans="1:5" x14ac:dyDescent="0.3">
      <c r="A30781">
        <v>65050092</v>
      </c>
      <c r="B30781" t="s">
        <v>1726</v>
      </c>
      <c r="C30781" t="s">
        <v>8</v>
      </c>
      <c r="D30781" t="s">
        <v>2413</v>
      </c>
      <c r="E30781">
        <v>0</v>
      </c>
    </row>
    <row r="30782" spans="1:5" x14ac:dyDescent="0.3">
      <c r="A30782">
        <v>30100009</v>
      </c>
      <c r="B30782" t="s">
        <v>1728</v>
      </c>
      <c r="C30782" t="s">
        <v>130</v>
      </c>
      <c r="D30782" t="s">
        <v>2378</v>
      </c>
      <c r="E30782">
        <v>0</v>
      </c>
    </row>
    <row r="30783" spans="1:5" x14ac:dyDescent="0.3">
      <c r="A30783">
        <v>30100009</v>
      </c>
      <c r="B30783" t="s">
        <v>1728</v>
      </c>
      <c r="C30783" t="s">
        <v>130</v>
      </c>
      <c r="D30783" t="s">
        <v>2379</v>
      </c>
      <c r="E30783">
        <v>-1</v>
      </c>
    </row>
    <row r="30784" spans="1:5" x14ac:dyDescent="0.3">
      <c r="A30784">
        <v>30100009</v>
      </c>
      <c r="B30784" t="s">
        <v>1728</v>
      </c>
      <c r="C30784" t="s">
        <v>130</v>
      </c>
      <c r="D30784" t="s">
        <v>2380</v>
      </c>
      <c r="E30784">
        <v>-1</v>
      </c>
    </row>
    <row r="30785" spans="1:5" x14ac:dyDescent="0.3">
      <c r="A30785">
        <v>30100009</v>
      </c>
      <c r="B30785" t="s">
        <v>1728</v>
      </c>
      <c r="C30785" t="s">
        <v>130</v>
      </c>
      <c r="D30785" t="s">
        <v>2381</v>
      </c>
      <c r="E30785">
        <v>0</v>
      </c>
    </row>
    <row r="30786" spans="1:5" x14ac:dyDescent="0.3">
      <c r="A30786">
        <v>30100009</v>
      </c>
      <c r="B30786" t="s">
        <v>1728</v>
      </c>
      <c r="C30786" t="s">
        <v>130</v>
      </c>
      <c r="D30786" t="s">
        <v>2382</v>
      </c>
      <c r="E30786">
        <v>0</v>
      </c>
    </row>
    <row r="30787" spans="1:5" x14ac:dyDescent="0.3">
      <c r="A30787">
        <v>30100009</v>
      </c>
      <c r="B30787" t="s">
        <v>1728</v>
      </c>
      <c r="C30787" t="s">
        <v>130</v>
      </c>
      <c r="D30787" t="s">
        <v>2383</v>
      </c>
      <c r="E30787">
        <v>0</v>
      </c>
    </row>
    <row r="30788" spans="1:5" x14ac:dyDescent="0.3">
      <c r="A30788">
        <v>30100009</v>
      </c>
      <c r="B30788" t="s">
        <v>1728</v>
      </c>
      <c r="C30788" t="s">
        <v>130</v>
      </c>
      <c r="D30788" t="s">
        <v>2384</v>
      </c>
      <c r="E30788">
        <v>-2</v>
      </c>
    </row>
    <row r="30789" spans="1:5" x14ac:dyDescent="0.3">
      <c r="A30789">
        <v>30100009</v>
      </c>
      <c r="B30789" t="s">
        <v>1728</v>
      </c>
      <c r="C30789" t="s">
        <v>130</v>
      </c>
      <c r="D30789" t="s">
        <v>2385</v>
      </c>
      <c r="E30789">
        <v>0</v>
      </c>
    </row>
    <row r="30790" spans="1:5" x14ac:dyDescent="0.3">
      <c r="A30790">
        <v>30100009</v>
      </c>
      <c r="B30790" t="s">
        <v>1728</v>
      </c>
      <c r="C30790" t="s">
        <v>130</v>
      </c>
      <c r="D30790" t="s">
        <v>2386</v>
      </c>
      <c r="E30790">
        <v>-10</v>
      </c>
    </row>
    <row r="30791" spans="1:5" x14ac:dyDescent="0.3">
      <c r="A30791">
        <v>30100009</v>
      </c>
      <c r="B30791" t="s">
        <v>1728</v>
      </c>
      <c r="C30791" t="s">
        <v>130</v>
      </c>
      <c r="D30791" t="s">
        <v>2387</v>
      </c>
      <c r="E30791">
        <v>0</v>
      </c>
    </row>
    <row r="30792" spans="1:5" x14ac:dyDescent="0.3">
      <c r="A30792">
        <v>30100009</v>
      </c>
      <c r="B30792" t="s">
        <v>1728</v>
      </c>
      <c r="C30792" t="s">
        <v>130</v>
      </c>
      <c r="D30792" t="s">
        <v>2388</v>
      </c>
      <c r="E30792">
        <v>-1</v>
      </c>
    </row>
    <row r="30793" spans="1:5" x14ac:dyDescent="0.3">
      <c r="A30793">
        <v>30100009</v>
      </c>
      <c r="B30793" t="s">
        <v>1728</v>
      </c>
      <c r="C30793" t="s">
        <v>130</v>
      </c>
      <c r="D30793" t="s">
        <v>2389</v>
      </c>
      <c r="E30793">
        <v>-3</v>
      </c>
    </row>
    <row r="30794" spans="1:5" x14ac:dyDescent="0.3">
      <c r="A30794">
        <v>30100009</v>
      </c>
      <c r="B30794" t="s">
        <v>1728</v>
      </c>
      <c r="C30794" t="s">
        <v>130</v>
      </c>
      <c r="D30794" t="s">
        <v>2390</v>
      </c>
      <c r="E30794">
        <v>0</v>
      </c>
    </row>
    <row r="30795" spans="1:5" x14ac:dyDescent="0.3">
      <c r="A30795">
        <v>30100009</v>
      </c>
      <c r="B30795" t="s">
        <v>1728</v>
      </c>
      <c r="C30795" t="s">
        <v>130</v>
      </c>
      <c r="D30795" t="s">
        <v>2391</v>
      </c>
      <c r="E30795">
        <v>0</v>
      </c>
    </row>
    <row r="30796" spans="1:5" x14ac:dyDescent="0.3">
      <c r="A30796">
        <v>30100009</v>
      </c>
      <c r="B30796" t="s">
        <v>1728</v>
      </c>
      <c r="C30796" t="s">
        <v>130</v>
      </c>
      <c r="D30796" t="s">
        <v>2392</v>
      </c>
      <c r="E30796">
        <v>0</v>
      </c>
    </row>
    <row r="30797" spans="1:5" x14ac:dyDescent="0.3">
      <c r="A30797">
        <v>30100009</v>
      </c>
      <c r="B30797" t="s">
        <v>1728</v>
      </c>
      <c r="C30797" t="s">
        <v>130</v>
      </c>
      <c r="D30797" t="s">
        <v>2393</v>
      </c>
      <c r="E30797">
        <v>0</v>
      </c>
    </row>
    <row r="30798" spans="1:5" x14ac:dyDescent="0.3">
      <c r="A30798">
        <v>30100009</v>
      </c>
      <c r="B30798" t="s">
        <v>1728</v>
      </c>
      <c r="C30798" t="s">
        <v>130</v>
      </c>
      <c r="D30798" t="s">
        <v>2394</v>
      </c>
      <c r="E30798">
        <v>0</v>
      </c>
    </row>
    <row r="30799" spans="1:5" x14ac:dyDescent="0.3">
      <c r="A30799">
        <v>30100009</v>
      </c>
      <c r="B30799" t="s">
        <v>1728</v>
      </c>
      <c r="C30799" t="s">
        <v>130</v>
      </c>
      <c r="D30799" t="s">
        <v>2395</v>
      </c>
      <c r="E30799">
        <v>0</v>
      </c>
    </row>
    <row r="30800" spans="1:5" x14ac:dyDescent="0.3">
      <c r="A30800">
        <v>30100009</v>
      </c>
      <c r="B30800" t="s">
        <v>1728</v>
      </c>
      <c r="C30800" t="s">
        <v>130</v>
      </c>
      <c r="D30800" t="s">
        <v>2396</v>
      </c>
      <c r="E30800">
        <v>0</v>
      </c>
    </row>
    <row r="30801" spans="1:5" x14ac:dyDescent="0.3">
      <c r="A30801">
        <v>30100009</v>
      </c>
      <c r="B30801" t="s">
        <v>1728</v>
      </c>
      <c r="C30801" t="s">
        <v>130</v>
      </c>
      <c r="D30801" t="s">
        <v>2397</v>
      </c>
      <c r="E30801">
        <v>0</v>
      </c>
    </row>
    <row r="30802" spans="1:5" x14ac:dyDescent="0.3">
      <c r="A30802">
        <v>30100009</v>
      </c>
      <c r="B30802" t="s">
        <v>1728</v>
      </c>
      <c r="C30802" t="s">
        <v>130</v>
      </c>
      <c r="D30802" t="s">
        <v>2398</v>
      </c>
      <c r="E30802">
        <v>0</v>
      </c>
    </row>
    <row r="30803" spans="1:5" x14ac:dyDescent="0.3">
      <c r="A30803">
        <v>30100009</v>
      </c>
      <c r="B30803" t="s">
        <v>1728</v>
      </c>
      <c r="C30803" t="s">
        <v>130</v>
      </c>
      <c r="D30803" t="s">
        <v>2399</v>
      </c>
      <c r="E30803">
        <v>0</v>
      </c>
    </row>
    <row r="30804" spans="1:5" x14ac:dyDescent="0.3">
      <c r="A30804">
        <v>30100009</v>
      </c>
      <c r="B30804" t="s">
        <v>1728</v>
      </c>
      <c r="C30804" t="s">
        <v>130</v>
      </c>
      <c r="D30804" t="s">
        <v>2400</v>
      </c>
      <c r="E30804">
        <v>-2</v>
      </c>
    </row>
    <row r="30805" spans="1:5" x14ac:dyDescent="0.3">
      <c r="A30805">
        <v>30100009</v>
      </c>
      <c r="B30805" t="s">
        <v>1728</v>
      </c>
      <c r="C30805" t="s">
        <v>130</v>
      </c>
      <c r="D30805" t="s">
        <v>2401</v>
      </c>
      <c r="E30805">
        <v>0</v>
      </c>
    </row>
    <row r="30806" spans="1:5" x14ac:dyDescent="0.3">
      <c r="A30806">
        <v>30100009</v>
      </c>
      <c r="B30806" t="s">
        <v>1728</v>
      </c>
      <c r="C30806" t="s">
        <v>130</v>
      </c>
      <c r="D30806" t="s">
        <v>2402</v>
      </c>
      <c r="E30806">
        <v>0</v>
      </c>
    </row>
    <row r="30807" spans="1:5" x14ac:dyDescent="0.3">
      <c r="A30807">
        <v>30100009</v>
      </c>
      <c r="B30807" t="s">
        <v>1728</v>
      </c>
      <c r="C30807" t="s">
        <v>130</v>
      </c>
      <c r="D30807" t="s">
        <v>2403</v>
      </c>
      <c r="E30807">
        <v>-16</v>
      </c>
    </row>
    <row r="30808" spans="1:5" x14ac:dyDescent="0.3">
      <c r="A30808">
        <v>30100009</v>
      </c>
      <c r="B30808" t="s">
        <v>1728</v>
      </c>
      <c r="C30808" t="s">
        <v>130</v>
      </c>
      <c r="D30808" t="s">
        <v>2404</v>
      </c>
      <c r="E30808">
        <v>0</v>
      </c>
    </row>
    <row r="30809" spans="1:5" x14ac:dyDescent="0.3">
      <c r="A30809">
        <v>30100009</v>
      </c>
      <c r="B30809" t="s">
        <v>1728</v>
      </c>
      <c r="C30809" t="s">
        <v>130</v>
      </c>
      <c r="D30809" t="s">
        <v>2405</v>
      </c>
      <c r="E30809">
        <v>-1</v>
      </c>
    </row>
    <row r="30810" spans="1:5" x14ac:dyDescent="0.3">
      <c r="A30810">
        <v>30100009</v>
      </c>
      <c r="B30810" t="s">
        <v>1728</v>
      </c>
      <c r="C30810" t="s">
        <v>130</v>
      </c>
      <c r="D30810" t="s">
        <v>2406</v>
      </c>
      <c r="E30810">
        <v>0</v>
      </c>
    </row>
    <row r="30811" spans="1:5" x14ac:dyDescent="0.3">
      <c r="A30811">
        <v>30100009</v>
      </c>
      <c r="B30811" t="s">
        <v>1728</v>
      </c>
      <c r="C30811" t="s">
        <v>130</v>
      </c>
      <c r="D30811" t="s">
        <v>2407</v>
      </c>
      <c r="E30811">
        <v>0</v>
      </c>
    </row>
    <row r="30812" spans="1:5" x14ac:dyDescent="0.3">
      <c r="A30812">
        <v>30100009</v>
      </c>
      <c r="B30812" t="s">
        <v>1728</v>
      </c>
      <c r="C30812" t="s">
        <v>130</v>
      </c>
      <c r="D30812" t="s">
        <v>2408</v>
      </c>
      <c r="E30812">
        <v>-1</v>
      </c>
    </row>
    <row r="30813" spans="1:5" x14ac:dyDescent="0.3">
      <c r="A30813">
        <v>30100009</v>
      </c>
      <c r="B30813" t="s">
        <v>1728</v>
      </c>
      <c r="C30813" t="s">
        <v>130</v>
      </c>
      <c r="D30813" t="s">
        <v>2409</v>
      </c>
      <c r="E30813">
        <v>-4</v>
      </c>
    </row>
    <row r="30814" spans="1:5" x14ac:dyDescent="0.3">
      <c r="A30814">
        <v>30100009</v>
      </c>
      <c r="B30814" t="s">
        <v>1728</v>
      </c>
      <c r="C30814" t="s">
        <v>130</v>
      </c>
      <c r="D30814" t="s">
        <v>2410</v>
      </c>
      <c r="E30814">
        <v>0</v>
      </c>
    </row>
    <row r="30815" spans="1:5" x14ac:dyDescent="0.3">
      <c r="A30815">
        <v>30100009</v>
      </c>
      <c r="B30815" t="s">
        <v>1728</v>
      </c>
      <c r="C30815" t="s">
        <v>130</v>
      </c>
      <c r="D30815" t="s">
        <v>2411</v>
      </c>
      <c r="E30815">
        <v>0</v>
      </c>
    </row>
    <row r="30816" spans="1:5" x14ac:dyDescent="0.3">
      <c r="A30816">
        <v>30100009</v>
      </c>
      <c r="B30816" t="s">
        <v>1728</v>
      </c>
      <c r="C30816" t="s">
        <v>130</v>
      </c>
      <c r="D30816" t="s">
        <v>2412</v>
      </c>
      <c r="E30816">
        <v>-2</v>
      </c>
    </row>
    <row r="30817" spans="1:5" x14ac:dyDescent="0.3">
      <c r="A30817">
        <v>30100009</v>
      </c>
      <c r="B30817" t="s">
        <v>1728</v>
      </c>
      <c r="C30817" t="s">
        <v>130</v>
      </c>
      <c r="D30817" t="s">
        <v>2413</v>
      </c>
      <c r="E30817">
        <v>0</v>
      </c>
    </row>
    <row r="30818" spans="1:5" x14ac:dyDescent="0.3">
      <c r="A30818">
        <v>2010005</v>
      </c>
      <c r="B30818" t="s">
        <v>1730</v>
      </c>
      <c r="C30818" t="s">
        <v>20</v>
      </c>
      <c r="D30818" t="s">
        <v>2378</v>
      </c>
      <c r="E30818">
        <v>-7181.1869999999999</v>
      </c>
    </row>
    <row r="30819" spans="1:5" x14ac:dyDescent="0.3">
      <c r="A30819">
        <v>2010005</v>
      </c>
      <c r="B30819" t="s">
        <v>1730</v>
      </c>
      <c r="C30819" t="s">
        <v>20</v>
      </c>
      <c r="D30819" t="s">
        <v>2379</v>
      </c>
      <c r="E30819">
        <v>-6693.473</v>
      </c>
    </row>
    <row r="30820" spans="1:5" x14ac:dyDescent="0.3">
      <c r="A30820">
        <v>2010005</v>
      </c>
      <c r="B30820" t="s">
        <v>1730</v>
      </c>
      <c r="C30820" t="s">
        <v>20</v>
      </c>
      <c r="D30820" t="s">
        <v>2380</v>
      </c>
      <c r="E30820">
        <v>-8923.0689999999995</v>
      </c>
    </row>
    <row r="30821" spans="1:5" x14ac:dyDescent="0.3">
      <c r="A30821">
        <v>2010005</v>
      </c>
      <c r="B30821" t="s">
        <v>1730</v>
      </c>
      <c r="C30821" t="s">
        <v>20</v>
      </c>
      <c r="D30821" t="s">
        <v>2381</v>
      </c>
      <c r="E30821">
        <v>-5289.8389999999999</v>
      </c>
    </row>
    <row r="30822" spans="1:5" x14ac:dyDescent="0.3">
      <c r="A30822">
        <v>2010005</v>
      </c>
      <c r="B30822" t="s">
        <v>1730</v>
      </c>
      <c r="C30822" t="s">
        <v>20</v>
      </c>
      <c r="D30822" t="s">
        <v>2382</v>
      </c>
      <c r="E30822">
        <v>-8728.51</v>
      </c>
    </row>
    <row r="30823" spans="1:5" x14ac:dyDescent="0.3">
      <c r="A30823">
        <v>2010005</v>
      </c>
      <c r="B30823" t="s">
        <v>1730</v>
      </c>
      <c r="C30823" t="s">
        <v>20</v>
      </c>
      <c r="D30823" t="s">
        <v>2383</v>
      </c>
      <c r="E30823">
        <v>-8621.0410000000011</v>
      </c>
    </row>
    <row r="30824" spans="1:5" x14ac:dyDescent="0.3">
      <c r="A30824">
        <v>2010005</v>
      </c>
      <c r="B30824" t="s">
        <v>1730</v>
      </c>
      <c r="C30824" t="s">
        <v>20</v>
      </c>
      <c r="D30824" t="s">
        <v>2384</v>
      </c>
      <c r="E30824">
        <v>-8248.393</v>
      </c>
    </row>
    <row r="30825" spans="1:5" x14ac:dyDescent="0.3">
      <c r="A30825">
        <v>2010005</v>
      </c>
      <c r="B30825" t="s">
        <v>1730</v>
      </c>
      <c r="C30825" t="s">
        <v>20</v>
      </c>
      <c r="D30825" t="s">
        <v>2385</v>
      </c>
      <c r="E30825">
        <v>-10612.572</v>
      </c>
    </row>
    <row r="30826" spans="1:5" x14ac:dyDescent="0.3">
      <c r="A30826">
        <v>2010005</v>
      </c>
      <c r="B30826" t="s">
        <v>1730</v>
      </c>
      <c r="C30826" t="s">
        <v>20</v>
      </c>
      <c r="D30826" t="s">
        <v>2386</v>
      </c>
      <c r="E30826">
        <v>-10387.063</v>
      </c>
    </row>
    <row r="30827" spans="1:5" x14ac:dyDescent="0.3">
      <c r="A30827">
        <v>2010005</v>
      </c>
      <c r="B30827" t="s">
        <v>1730</v>
      </c>
      <c r="C30827" t="s">
        <v>20</v>
      </c>
      <c r="D30827" t="s">
        <v>2387</v>
      </c>
      <c r="E30827">
        <v>-9953.5499999999993</v>
      </c>
    </row>
    <row r="30828" spans="1:5" x14ac:dyDescent="0.3">
      <c r="A30828">
        <v>2010005</v>
      </c>
      <c r="B30828" t="s">
        <v>1730</v>
      </c>
      <c r="C30828" t="s">
        <v>20</v>
      </c>
      <c r="D30828" t="s">
        <v>2388</v>
      </c>
      <c r="E30828">
        <v>-7660.75</v>
      </c>
    </row>
    <row r="30829" spans="1:5" x14ac:dyDescent="0.3">
      <c r="A30829">
        <v>2010005</v>
      </c>
      <c r="B30829" t="s">
        <v>1730</v>
      </c>
      <c r="C30829" t="s">
        <v>20</v>
      </c>
      <c r="D30829" t="s">
        <v>2389</v>
      </c>
      <c r="E30829">
        <v>-5953.9410000000007</v>
      </c>
    </row>
    <row r="30830" spans="1:5" x14ac:dyDescent="0.3">
      <c r="A30830">
        <v>2010005</v>
      </c>
      <c r="B30830" t="s">
        <v>1730</v>
      </c>
      <c r="C30830" t="s">
        <v>20</v>
      </c>
      <c r="D30830" t="s">
        <v>2390</v>
      </c>
      <c r="E30830">
        <v>-7882.1170000000002</v>
      </c>
    </row>
    <row r="30831" spans="1:5" x14ac:dyDescent="0.3">
      <c r="A30831">
        <v>2010005</v>
      </c>
      <c r="B30831" t="s">
        <v>1730</v>
      </c>
      <c r="C30831" t="s">
        <v>20</v>
      </c>
      <c r="D30831" t="s">
        <v>2391</v>
      </c>
      <c r="E30831">
        <v>-9406.7150000000001</v>
      </c>
    </row>
    <row r="30832" spans="1:5" x14ac:dyDescent="0.3">
      <c r="A30832">
        <v>2010005</v>
      </c>
      <c r="B30832" t="s">
        <v>1730</v>
      </c>
      <c r="C30832" t="s">
        <v>20</v>
      </c>
      <c r="D30832" t="s">
        <v>2392</v>
      </c>
      <c r="E30832">
        <v>-8536.7999999999993</v>
      </c>
    </row>
    <row r="30833" spans="1:5" x14ac:dyDescent="0.3">
      <c r="A30833">
        <v>2010005</v>
      </c>
      <c r="B30833" t="s">
        <v>1730</v>
      </c>
      <c r="C30833" t="s">
        <v>20</v>
      </c>
      <c r="D30833" t="s">
        <v>2393</v>
      </c>
      <c r="E30833">
        <v>-7411.0679999999993</v>
      </c>
    </row>
    <row r="30834" spans="1:5" x14ac:dyDescent="0.3">
      <c r="A30834">
        <v>2010005</v>
      </c>
      <c r="B30834" t="s">
        <v>1730</v>
      </c>
      <c r="C30834" t="s">
        <v>20</v>
      </c>
      <c r="D30834" t="s">
        <v>2394</v>
      </c>
      <c r="E30834">
        <v>-14474.379000000001</v>
      </c>
    </row>
    <row r="30835" spans="1:5" x14ac:dyDescent="0.3">
      <c r="A30835">
        <v>2010005</v>
      </c>
      <c r="B30835" t="s">
        <v>1730</v>
      </c>
      <c r="C30835" t="s">
        <v>20</v>
      </c>
      <c r="D30835" t="s">
        <v>2395</v>
      </c>
      <c r="E30835">
        <v>-8866.726999999999</v>
      </c>
    </row>
    <row r="30836" spans="1:5" x14ac:dyDescent="0.3">
      <c r="A30836">
        <v>2010005</v>
      </c>
      <c r="B30836" t="s">
        <v>1730</v>
      </c>
      <c r="C30836" t="s">
        <v>20</v>
      </c>
      <c r="D30836" t="s">
        <v>2396</v>
      </c>
      <c r="E30836">
        <v>-9341.6049999999996</v>
      </c>
    </row>
    <row r="30837" spans="1:5" x14ac:dyDescent="0.3">
      <c r="A30837">
        <v>2010005</v>
      </c>
      <c r="B30837" t="s">
        <v>1730</v>
      </c>
      <c r="C30837" t="s">
        <v>20</v>
      </c>
      <c r="D30837" t="s">
        <v>2397</v>
      </c>
      <c r="E30837">
        <v>-11086.109</v>
      </c>
    </row>
    <row r="30838" spans="1:5" x14ac:dyDescent="0.3">
      <c r="A30838">
        <v>2010005</v>
      </c>
      <c r="B30838" t="s">
        <v>1730</v>
      </c>
      <c r="C30838" t="s">
        <v>20</v>
      </c>
      <c r="D30838" t="s">
        <v>2398</v>
      </c>
      <c r="E30838">
        <v>-9984.637999999999</v>
      </c>
    </row>
    <row r="30839" spans="1:5" x14ac:dyDescent="0.3">
      <c r="A30839">
        <v>2010005</v>
      </c>
      <c r="B30839" t="s">
        <v>1730</v>
      </c>
      <c r="C30839" t="s">
        <v>20</v>
      </c>
      <c r="D30839" t="s">
        <v>2399</v>
      </c>
      <c r="E30839">
        <v>-9529.5210000000006</v>
      </c>
    </row>
    <row r="30840" spans="1:5" x14ac:dyDescent="0.3">
      <c r="A30840">
        <v>2010005</v>
      </c>
      <c r="B30840" t="s">
        <v>1730</v>
      </c>
      <c r="C30840" t="s">
        <v>20</v>
      </c>
      <c r="D30840" t="s">
        <v>2400</v>
      </c>
      <c r="E30840">
        <v>-8733.4989999999998</v>
      </c>
    </row>
    <row r="30841" spans="1:5" x14ac:dyDescent="0.3">
      <c r="A30841">
        <v>2010005</v>
      </c>
      <c r="B30841" t="s">
        <v>1730</v>
      </c>
      <c r="C30841" t="s">
        <v>20</v>
      </c>
      <c r="D30841" t="s">
        <v>2401</v>
      </c>
      <c r="E30841">
        <v>-7787.6530000000002</v>
      </c>
    </row>
    <row r="30842" spans="1:5" x14ac:dyDescent="0.3">
      <c r="A30842">
        <v>2010005</v>
      </c>
      <c r="B30842" t="s">
        <v>1730</v>
      </c>
      <c r="C30842" t="s">
        <v>20</v>
      </c>
      <c r="D30842" t="s">
        <v>2402</v>
      </c>
      <c r="E30842">
        <v>-9318.4210000000003</v>
      </c>
    </row>
    <row r="30843" spans="1:5" x14ac:dyDescent="0.3">
      <c r="A30843">
        <v>2010005</v>
      </c>
      <c r="B30843" t="s">
        <v>1730</v>
      </c>
      <c r="C30843" t="s">
        <v>20</v>
      </c>
      <c r="D30843" t="s">
        <v>2403</v>
      </c>
      <c r="E30843">
        <v>-8790.3809999999994</v>
      </c>
    </row>
    <row r="30844" spans="1:5" x14ac:dyDescent="0.3">
      <c r="A30844">
        <v>2010005</v>
      </c>
      <c r="B30844" t="s">
        <v>1730</v>
      </c>
      <c r="C30844" t="s">
        <v>20</v>
      </c>
      <c r="D30844" t="s">
        <v>2404</v>
      </c>
      <c r="E30844">
        <v>-9665.4499999999989</v>
      </c>
    </row>
    <row r="30845" spans="1:5" x14ac:dyDescent="0.3">
      <c r="A30845">
        <v>2010005</v>
      </c>
      <c r="B30845" t="s">
        <v>1730</v>
      </c>
      <c r="C30845" t="s">
        <v>20</v>
      </c>
      <c r="D30845" t="s">
        <v>2405</v>
      </c>
      <c r="E30845">
        <v>-13409.592000000001</v>
      </c>
    </row>
    <row r="30846" spans="1:5" x14ac:dyDescent="0.3">
      <c r="A30846">
        <v>2010005</v>
      </c>
      <c r="B30846" t="s">
        <v>1730</v>
      </c>
      <c r="C30846" t="s">
        <v>20</v>
      </c>
      <c r="D30846" t="s">
        <v>2406</v>
      </c>
      <c r="E30846">
        <v>-13240.243</v>
      </c>
    </row>
    <row r="30847" spans="1:5" x14ac:dyDescent="0.3">
      <c r="A30847">
        <v>2010005</v>
      </c>
      <c r="B30847" t="s">
        <v>1730</v>
      </c>
      <c r="C30847" t="s">
        <v>20</v>
      </c>
      <c r="D30847" t="s">
        <v>2407</v>
      </c>
      <c r="E30847">
        <v>-10331.797</v>
      </c>
    </row>
    <row r="30848" spans="1:5" x14ac:dyDescent="0.3">
      <c r="A30848">
        <v>2010005</v>
      </c>
      <c r="B30848" t="s">
        <v>1730</v>
      </c>
      <c r="C30848" t="s">
        <v>20</v>
      </c>
      <c r="D30848" t="s">
        <v>2408</v>
      </c>
      <c r="E30848">
        <v>-12818.949000000001</v>
      </c>
    </row>
    <row r="30849" spans="1:5" x14ac:dyDescent="0.3">
      <c r="A30849">
        <v>2010005</v>
      </c>
      <c r="B30849" t="s">
        <v>1730</v>
      </c>
      <c r="C30849" t="s">
        <v>20</v>
      </c>
      <c r="D30849" t="s">
        <v>2409</v>
      </c>
      <c r="E30849">
        <v>-10970.844999999999</v>
      </c>
    </row>
    <row r="30850" spans="1:5" x14ac:dyDescent="0.3">
      <c r="A30850">
        <v>2010005</v>
      </c>
      <c r="B30850" t="s">
        <v>1730</v>
      </c>
      <c r="C30850" t="s">
        <v>20</v>
      </c>
      <c r="D30850" t="s">
        <v>2410</v>
      </c>
      <c r="E30850">
        <v>-10865.587</v>
      </c>
    </row>
    <row r="30851" spans="1:5" x14ac:dyDescent="0.3">
      <c r="A30851">
        <v>2010005</v>
      </c>
      <c r="B30851" t="s">
        <v>1730</v>
      </c>
      <c r="C30851" t="s">
        <v>20</v>
      </c>
      <c r="D30851" t="s">
        <v>2411</v>
      </c>
      <c r="E30851">
        <v>-11550.008000000002</v>
      </c>
    </row>
    <row r="30852" spans="1:5" x14ac:dyDescent="0.3">
      <c r="A30852">
        <v>2010005</v>
      </c>
      <c r="B30852" t="s">
        <v>1730</v>
      </c>
      <c r="C30852" t="s">
        <v>20</v>
      </c>
      <c r="D30852" t="s">
        <v>2412</v>
      </c>
      <c r="E30852">
        <v>-8444.1639999999989</v>
      </c>
    </row>
    <row r="30853" spans="1:5" x14ac:dyDescent="0.3">
      <c r="A30853">
        <v>2010005</v>
      </c>
      <c r="B30853" t="s">
        <v>1730</v>
      </c>
      <c r="C30853" t="s">
        <v>20</v>
      </c>
      <c r="D30853" t="s">
        <v>2413</v>
      </c>
      <c r="E30853">
        <v>-7990.34</v>
      </c>
    </row>
    <row r="30854" spans="1:5" x14ac:dyDescent="0.3">
      <c r="A30854">
        <v>51050007</v>
      </c>
      <c r="B30854" t="s">
        <v>1732</v>
      </c>
      <c r="C30854" t="s">
        <v>8</v>
      </c>
      <c r="D30854" t="s">
        <v>2378</v>
      </c>
      <c r="E30854">
        <v>0</v>
      </c>
    </row>
    <row r="30855" spans="1:5" x14ac:dyDescent="0.3">
      <c r="A30855">
        <v>51050007</v>
      </c>
      <c r="B30855" t="s">
        <v>1732</v>
      </c>
      <c r="C30855" t="s">
        <v>8</v>
      </c>
      <c r="D30855" t="s">
        <v>2379</v>
      </c>
      <c r="E30855">
        <v>0</v>
      </c>
    </row>
    <row r="30856" spans="1:5" x14ac:dyDescent="0.3">
      <c r="A30856">
        <v>51050007</v>
      </c>
      <c r="B30856" t="s">
        <v>1732</v>
      </c>
      <c r="C30856" t="s">
        <v>8</v>
      </c>
      <c r="D30856" t="s">
        <v>2380</v>
      </c>
      <c r="E30856">
        <v>0</v>
      </c>
    </row>
    <row r="30857" spans="1:5" x14ac:dyDescent="0.3">
      <c r="A30857">
        <v>51050007</v>
      </c>
      <c r="B30857" t="s">
        <v>1732</v>
      </c>
      <c r="C30857" t="s">
        <v>8</v>
      </c>
      <c r="D30857" t="s">
        <v>2381</v>
      </c>
      <c r="E30857">
        <v>-4</v>
      </c>
    </row>
    <row r="30858" spans="1:5" x14ac:dyDescent="0.3">
      <c r="A30858">
        <v>51050007</v>
      </c>
      <c r="B30858" t="s">
        <v>1732</v>
      </c>
      <c r="C30858" t="s">
        <v>8</v>
      </c>
      <c r="D30858" t="s">
        <v>2382</v>
      </c>
      <c r="E30858">
        <v>-78</v>
      </c>
    </row>
    <row r="30859" spans="1:5" x14ac:dyDescent="0.3">
      <c r="A30859">
        <v>51050007</v>
      </c>
      <c r="B30859" t="s">
        <v>1732</v>
      </c>
      <c r="C30859" t="s">
        <v>8</v>
      </c>
      <c r="D30859" t="s">
        <v>2383</v>
      </c>
      <c r="E30859">
        <v>-20</v>
      </c>
    </row>
    <row r="30860" spans="1:5" x14ac:dyDescent="0.3">
      <c r="A30860">
        <v>51050007</v>
      </c>
      <c r="B30860" t="s">
        <v>1732</v>
      </c>
      <c r="C30860" t="s">
        <v>8</v>
      </c>
      <c r="D30860" t="s">
        <v>2384</v>
      </c>
      <c r="E30860">
        <v>-85</v>
      </c>
    </row>
    <row r="30861" spans="1:5" x14ac:dyDescent="0.3">
      <c r="A30861">
        <v>51050007</v>
      </c>
      <c r="B30861" t="s">
        <v>1732</v>
      </c>
      <c r="C30861" t="s">
        <v>8</v>
      </c>
      <c r="D30861" t="s">
        <v>2385</v>
      </c>
      <c r="E30861">
        <v>-88</v>
      </c>
    </row>
    <row r="30862" spans="1:5" x14ac:dyDescent="0.3">
      <c r="A30862">
        <v>51050007</v>
      </c>
      <c r="B30862" t="s">
        <v>1732</v>
      </c>
      <c r="C30862" t="s">
        <v>8</v>
      </c>
      <c r="D30862" t="s">
        <v>2386</v>
      </c>
      <c r="E30862">
        <v>-125</v>
      </c>
    </row>
    <row r="30863" spans="1:5" x14ac:dyDescent="0.3">
      <c r="A30863">
        <v>51050007</v>
      </c>
      <c r="B30863" t="s">
        <v>1732</v>
      </c>
      <c r="C30863" t="s">
        <v>8</v>
      </c>
      <c r="D30863" t="s">
        <v>2387</v>
      </c>
      <c r="E30863">
        <v>-218</v>
      </c>
    </row>
    <row r="30864" spans="1:5" x14ac:dyDescent="0.3">
      <c r="A30864">
        <v>51050007</v>
      </c>
      <c r="B30864" t="s">
        <v>1732</v>
      </c>
      <c r="C30864" t="s">
        <v>8</v>
      </c>
      <c r="D30864" t="s">
        <v>2388</v>
      </c>
      <c r="E30864">
        <v>-182</v>
      </c>
    </row>
    <row r="30865" spans="1:5" x14ac:dyDescent="0.3">
      <c r="A30865">
        <v>51050007</v>
      </c>
      <c r="B30865" t="s">
        <v>1732</v>
      </c>
      <c r="C30865" t="s">
        <v>8</v>
      </c>
      <c r="D30865" t="s">
        <v>2389</v>
      </c>
      <c r="E30865">
        <v>0</v>
      </c>
    </row>
    <row r="30866" spans="1:5" x14ac:dyDescent="0.3">
      <c r="A30866">
        <v>51050007</v>
      </c>
      <c r="B30866" t="s">
        <v>1732</v>
      </c>
      <c r="C30866" t="s">
        <v>8</v>
      </c>
      <c r="D30866" t="s">
        <v>2390</v>
      </c>
      <c r="E30866">
        <v>-10</v>
      </c>
    </row>
    <row r="30867" spans="1:5" x14ac:dyDescent="0.3">
      <c r="A30867">
        <v>51050007</v>
      </c>
      <c r="B30867" t="s">
        <v>1732</v>
      </c>
      <c r="C30867" t="s">
        <v>8</v>
      </c>
      <c r="D30867" t="s">
        <v>2391</v>
      </c>
      <c r="E30867">
        <v>-25</v>
      </c>
    </row>
    <row r="30868" spans="1:5" x14ac:dyDescent="0.3">
      <c r="A30868">
        <v>51050007</v>
      </c>
      <c r="B30868" t="s">
        <v>1732</v>
      </c>
      <c r="C30868" t="s">
        <v>8</v>
      </c>
      <c r="D30868" t="s">
        <v>2392</v>
      </c>
      <c r="E30868">
        <v>-2</v>
      </c>
    </row>
    <row r="30869" spans="1:5" x14ac:dyDescent="0.3">
      <c r="A30869">
        <v>51050007</v>
      </c>
      <c r="B30869" t="s">
        <v>1732</v>
      </c>
      <c r="C30869" t="s">
        <v>8</v>
      </c>
      <c r="D30869" t="s">
        <v>2393</v>
      </c>
      <c r="E30869">
        <v>-77</v>
      </c>
    </row>
    <row r="30870" spans="1:5" x14ac:dyDescent="0.3">
      <c r="A30870">
        <v>51050007</v>
      </c>
      <c r="B30870" t="s">
        <v>1732</v>
      </c>
      <c r="C30870" t="s">
        <v>8</v>
      </c>
      <c r="D30870" t="s">
        <v>2394</v>
      </c>
      <c r="E30870">
        <v>-86</v>
      </c>
    </row>
    <row r="30871" spans="1:5" x14ac:dyDescent="0.3">
      <c r="A30871">
        <v>51050007</v>
      </c>
      <c r="B30871" t="s">
        <v>1732</v>
      </c>
      <c r="C30871" t="s">
        <v>8</v>
      </c>
      <c r="D30871" t="s">
        <v>2395</v>
      </c>
      <c r="E30871">
        <v>0</v>
      </c>
    </row>
    <row r="30872" spans="1:5" x14ac:dyDescent="0.3">
      <c r="A30872">
        <v>51050007</v>
      </c>
      <c r="B30872" t="s">
        <v>1732</v>
      </c>
      <c r="C30872" t="s">
        <v>8</v>
      </c>
      <c r="D30872" t="s">
        <v>2396</v>
      </c>
      <c r="E30872">
        <v>0</v>
      </c>
    </row>
    <row r="30873" spans="1:5" x14ac:dyDescent="0.3">
      <c r="A30873">
        <v>51050007</v>
      </c>
      <c r="B30873" t="s">
        <v>1732</v>
      </c>
      <c r="C30873" t="s">
        <v>8</v>
      </c>
      <c r="D30873" t="s">
        <v>2397</v>
      </c>
      <c r="E30873">
        <v>0</v>
      </c>
    </row>
    <row r="30874" spans="1:5" x14ac:dyDescent="0.3">
      <c r="A30874">
        <v>51050007</v>
      </c>
      <c r="B30874" t="s">
        <v>1732</v>
      </c>
      <c r="C30874" t="s">
        <v>8</v>
      </c>
      <c r="D30874" t="s">
        <v>2398</v>
      </c>
      <c r="E30874">
        <v>-200</v>
      </c>
    </row>
    <row r="30875" spans="1:5" x14ac:dyDescent="0.3">
      <c r="A30875">
        <v>51050007</v>
      </c>
      <c r="B30875" t="s">
        <v>1732</v>
      </c>
      <c r="C30875" t="s">
        <v>8</v>
      </c>
      <c r="D30875" t="s">
        <v>2399</v>
      </c>
      <c r="E30875">
        <v>-58</v>
      </c>
    </row>
    <row r="30876" spans="1:5" x14ac:dyDescent="0.3">
      <c r="A30876">
        <v>51050007</v>
      </c>
      <c r="B30876" t="s">
        <v>1732</v>
      </c>
      <c r="C30876" t="s">
        <v>8</v>
      </c>
      <c r="D30876" t="s">
        <v>2400</v>
      </c>
      <c r="E30876">
        <v>-27</v>
      </c>
    </row>
    <row r="30877" spans="1:5" x14ac:dyDescent="0.3">
      <c r="A30877">
        <v>51050007</v>
      </c>
      <c r="B30877" t="s">
        <v>1732</v>
      </c>
      <c r="C30877" t="s">
        <v>8</v>
      </c>
      <c r="D30877" t="s">
        <v>2401</v>
      </c>
      <c r="E30877">
        <v>-30</v>
      </c>
    </row>
    <row r="30878" spans="1:5" x14ac:dyDescent="0.3">
      <c r="A30878">
        <v>51050007</v>
      </c>
      <c r="B30878" t="s">
        <v>1732</v>
      </c>
      <c r="C30878" t="s">
        <v>8</v>
      </c>
      <c r="D30878" t="s">
        <v>2402</v>
      </c>
      <c r="E30878">
        <v>-83</v>
      </c>
    </row>
    <row r="30879" spans="1:5" x14ac:dyDescent="0.3">
      <c r="A30879">
        <v>51050007</v>
      </c>
      <c r="B30879" t="s">
        <v>1732</v>
      </c>
      <c r="C30879" t="s">
        <v>8</v>
      </c>
      <c r="D30879" t="s">
        <v>2403</v>
      </c>
      <c r="E30879">
        <v>0</v>
      </c>
    </row>
    <row r="30880" spans="1:5" x14ac:dyDescent="0.3">
      <c r="A30880">
        <v>51050007</v>
      </c>
      <c r="B30880" t="s">
        <v>1732</v>
      </c>
      <c r="C30880" t="s">
        <v>8</v>
      </c>
      <c r="D30880" t="s">
        <v>2404</v>
      </c>
      <c r="E30880">
        <v>-25</v>
      </c>
    </row>
    <row r="30881" spans="1:5" x14ac:dyDescent="0.3">
      <c r="A30881">
        <v>51050007</v>
      </c>
      <c r="B30881" t="s">
        <v>1732</v>
      </c>
      <c r="C30881" t="s">
        <v>8</v>
      </c>
      <c r="D30881" t="s">
        <v>2405</v>
      </c>
      <c r="E30881">
        <v>-78</v>
      </c>
    </row>
    <row r="30882" spans="1:5" x14ac:dyDescent="0.3">
      <c r="A30882">
        <v>51050007</v>
      </c>
      <c r="B30882" t="s">
        <v>1732</v>
      </c>
      <c r="C30882" t="s">
        <v>8</v>
      </c>
      <c r="D30882" t="s">
        <v>2406</v>
      </c>
      <c r="E30882">
        <v>0</v>
      </c>
    </row>
    <row r="30883" spans="1:5" x14ac:dyDescent="0.3">
      <c r="A30883">
        <v>51050007</v>
      </c>
      <c r="B30883" t="s">
        <v>1732</v>
      </c>
      <c r="C30883" t="s">
        <v>8</v>
      </c>
      <c r="D30883" t="s">
        <v>2407</v>
      </c>
      <c r="E30883">
        <v>0</v>
      </c>
    </row>
    <row r="30884" spans="1:5" x14ac:dyDescent="0.3">
      <c r="A30884">
        <v>51050007</v>
      </c>
      <c r="B30884" t="s">
        <v>1732</v>
      </c>
      <c r="C30884" t="s">
        <v>8</v>
      </c>
      <c r="D30884" t="s">
        <v>2408</v>
      </c>
      <c r="E30884">
        <v>0</v>
      </c>
    </row>
    <row r="30885" spans="1:5" x14ac:dyDescent="0.3">
      <c r="A30885">
        <v>51050007</v>
      </c>
      <c r="B30885" t="s">
        <v>1732</v>
      </c>
      <c r="C30885" t="s">
        <v>8</v>
      </c>
      <c r="D30885" t="s">
        <v>2409</v>
      </c>
      <c r="E30885">
        <v>-8</v>
      </c>
    </row>
    <row r="30886" spans="1:5" x14ac:dyDescent="0.3">
      <c r="A30886">
        <v>51050007</v>
      </c>
      <c r="B30886" t="s">
        <v>1732</v>
      </c>
      <c r="C30886" t="s">
        <v>8</v>
      </c>
      <c r="D30886" t="s">
        <v>2410</v>
      </c>
      <c r="E30886">
        <v>-10</v>
      </c>
    </row>
    <row r="30887" spans="1:5" x14ac:dyDescent="0.3">
      <c r="A30887">
        <v>51050007</v>
      </c>
      <c r="B30887" t="s">
        <v>1732</v>
      </c>
      <c r="C30887" t="s">
        <v>8</v>
      </c>
      <c r="D30887" t="s">
        <v>2411</v>
      </c>
      <c r="E30887">
        <v>-45</v>
      </c>
    </row>
    <row r="30888" spans="1:5" x14ac:dyDescent="0.3">
      <c r="A30888">
        <v>51050007</v>
      </c>
      <c r="B30888" t="s">
        <v>1732</v>
      </c>
      <c r="C30888" t="s">
        <v>8</v>
      </c>
      <c r="D30888" t="s">
        <v>2412</v>
      </c>
      <c r="E30888">
        <v>-25</v>
      </c>
    </row>
    <row r="30889" spans="1:5" x14ac:dyDescent="0.3">
      <c r="A30889">
        <v>51050007</v>
      </c>
      <c r="B30889" t="s">
        <v>1732</v>
      </c>
      <c r="C30889" t="s">
        <v>8</v>
      </c>
      <c r="D30889" t="s">
        <v>2413</v>
      </c>
      <c r="E30889">
        <v>-134</v>
      </c>
    </row>
    <row r="30890" spans="1:5" x14ac:dyDescent="0.3">
      <c r="A30890">
        <v>37500011</v>
      </c>
      <c r="B30890" t="s">
        <v>1734</v>
      </c>
      <c r="C30890" t="s">
        <v>8</v>
      </c>
      <c r="D30890" t="s">
        <v>2378</v>
      </c>
      <c r="E30890">
        <v>0</v>
      </c>
    </row>
    <row r="30891" spans="1:5" x14ac:dyDescent="0.3">
      <c r="A30891">
        <v>37500011</v>
      </c>
      <c r="B30891" t="s">
        <v>1734</v>
      </c>
      <c r="C30891" t="s">
        <v>8</v>
      </c>
      <c r="D30891" t="s">
        <v>2379</v>
      </c>
      <c r="E30891">
        <v>0</v>
      </c>
    </row>
    <row r="30892" spans="1:5" x14ac:dyDescent="0.3">
      <c r="A30892">
        <v>37500011</v>
      </c>
      <c r="B30892" t="s">
        <v>1734</v>
      </c>
      <c r="C30892" t="s">
        <v>8</v>
      </c>
      <c r="D30892" t="s">
        <v>2380</v>
      </c>
      <c r="E30892">
        <v>0</v>
      </c>
    </row>
    <row r="30893" spans="1:5" x14ac:dyDescent="0.3">
      <c r="A30893">
        <v>37500011</v>
      </c>
      <c r="B30893" t="s">
        <v>1734</v>
      </c>
      <c r="C30893" t="s">
        <v>8</v>
      </c>
      <c r="D30893" t="s">
        <v>2381</v>
      </c>
      <c r="E30893">
        <v>-1</v>
      </c>
    </row>
    <row r="30894" spans="1:5" x14ac:dyDescent="0.3">
      <c r="A30894">
        <v>37500011</v>
      </c>
      <c r="B30894" t="s">
        <v>1734</v>
      </c>
      <c r="C30894" t="s">
        <v>8</v>
      </c>
      <c r="D30894" t="s">
        <v>2382</v>
      </c>
      <c r="E30894">
        <v>0</v>
      </c>
    </row>
    <row r="30895" spans="1:5" x14ac:dyDescent="0.3">
      <c r="A30895">
        <v>37500011</v>
      </c>
      <c r="B30895" t="s">
        <v>1734</v>
      </c>
      <c r="C30895" t="s">
        <v>8</v>
      </c>
      <c r="D30895" t="s">
        <v>2383</v>
      </c>
      <c r="E30895">
        <v>0</v>
      </c>
    </row>
    <row r="30896" spans="1:5" x14ac:dyDescent="0.3">
      <c r="A30896">
        <v>37500011</v>
      </c>
      <c r="B30896" t="s">
        <v>1734</v>
      </c>
      <c r="C30896" t="s">
        <v>8</v>
      </c>
      <c r="D30896" t="s">
        <v>2384</v>
      </c>
      <c r="E30896">
        <v>0</v>
      </c>
    </row>
    <row r="30897" spans="1:5" x14ac:dyDescent="0.3">
      <c r="A30897">
        <v>37500011</v>
      </c>
      <c r="B30897" t="s">
        <v>1734</v>
      </c>
      <c r="C30897" t="s">
        <v>8</v>
      </c>
      <c r="D30897" t="s">
        <v>2385</v>
      </c>
      <c r="E30897">
        <v>-1</v>
      </c>
    </row>
    <row r="30898" spans="1:5" x14ac:dyDescent="0.3">
      <c r="A30898">
        <v>37500011</v>
      </c>
      <c r="B30898" t="s">
        <v>1734</v>
      </c>
      <c r="C30898" t="s">
        <v>8</v>
      </c>
      <c r="D30898" t="s">
        <v>2386</v>
      </c>
      <c r="E30898">
        <v>0</v>
      </c>
    </row>
    <row r="30899" spans="1:5" x14ac:dyDescent="0.3">
      <c r="A30899">
        <v>37500011</v>
      </c>
      <c r="B30899" t="s">
        <v>1734</v>
      </c>
      <c r="C30899" t="s">
        <v>8</v>
      </c>
      <c r="D30899" t="s">
        <v>2387</v>
      </c>
      <c r="E30899">
        <v>0</v>
      </c>
    </row>
    <row r="30900" spans="1:5" x14ac:dyDescent="0.3">
      <c r="A30900">
        <v>37500011</v>
      </c>
      <c r="B30900" t="s">
        <v>1734</v>
      </c>
      <c r="C30900" t="s">
        <v>8</v>
      </c>
      <c r="D30900" t="s">
        <v>2388</v>
      </c>
      <c r="E30900">
        <v>0</v>
      </c>
    </row>
    <row r="30901" spans="1:5" x14ac:dyDescent="0.3">
      <c r="A30901">
        <v>37500011</v>
      </c>
      <c r="B30901" t="s">
        <v>1734</v>
      </c>
      <c r="C30901" t="s">
        <v>8</v>
      </c>
      <c r="D30901" t="s">
        <v>2389</v>
      </c>
      <c r="E30901">
        <v>0</v>
      </c>
    </row>
    <row r="30902" spans="1:5" x14ac:dyDescent="0.3">
      <c r="A30902">
        <v>37500011</v>
      </c>
      <c r="B30902" t="s">
        <v>1734</v>
      </c>
      <c r="C30902" t="s">
        <v>8</v>
      </c>
      <c r="D30902" t="s">
        <v>2390</v>
      </c>
      <c r="E30902">
        <v>0</v>
      </c>
    </row>
    <row r="30903" spans="1:5" x14ac:dyDescent="0.3">
      <c r="A30903">
        <v>37500011</v>
      </c>
      <c r="B30903" t="s">
        <v>1734</v>
      </c>
      <c r="C30903" t="s">
        <v>8</v>
      </c>
      <c r="D30903" t="s">
        <v>2391</v>
      </c>
      <c r="E30903">
        <v>0</v>
      </c>
    </row>
    <row r="30904" spans="1:5" x14ac:dyDescent="0.3">
      <c r="A30904">
        <v>37500011</v>
      </c>
      <c r="B30904" t="s">
        <v>1734</v>
      </c>
      <c r="C30904" t="s">
        <v>8</v>
      </c>
      <c r="D30904" t="s">
        <v>2392</v>
      </c>
      <c r="E30904">
        <v>0</v>
      </c>
    </row>
    <row r="30905" spans="1:5" x14ac:dyDescent="0.3">
      <c r="A30905">
        <v>37500011</v>
      </c>
      <c r="B30905" t="s">
        <v>1734</v>
      </c>
      <c r="C30905" t="s">
        <v>8</v>
      </c>
      <c r="D30905" t="s">
        <v>2393</v>
      </c>
      <c r="E30905">
        <v>0</v>
      </c>
    </row>
    <row r="30906" spans="1:5" x14ac:dyDescent="0.3">
      <c r="A30906">
        <v>37500011</v>
      </c>
      <c r="B30906" t="s">
        <v>1734</v>
      </c>
      <c r="C30906" t="s">
        <v>8</v>
      </c>
      <c r="D30906" t="s">
        <v>2394</v>
      </c>
      <c r="E30906">
        <v>0</v>
      </c>
    </row>
    <row r="30907" spans="1:5" x14ac:dyDescent="0.3">
      <c r="A30907">
        <v>37500011</v>
      </c>
      <c r="B30907" t="s">
        <v>1734</v>
      </c>
      <c r="C30907" t="s">
        <v>8</v>
      </c>
      <c r="D30907" t="s">
        <v>2395</v>
      </c>
      <c r="E30907">
        <v>-1</v>
      </c>
    </row>
    <row r="30908" spans="1:5" x14ac:dyDescent="0.3">
      <c r="A30908">
        <v>37500011</v>
      </c>
      <c r="B30908" t="s">
        <v>1734</v>
      </c>
      <c r="C30908" t="s">
        <v>8</v>
      </c>
      <c r="D30908" t="s">
        <v>2396</v>
      </c>
      <c r="E30908">
        <v>0</v>
      </c>
    </row>
    <row r="30909" spans="1:5" x14ac:dyDescent="0.3">
      <c r="A30909">
        <v>37500011</v>
      </c>
      <c r="B30909" t="s">
        <v>1734</v>
      </c>
      <c r="C30909" t="s">
        <v>8</v>
      </c>
      <c r="D30909" t="s">
        <v>2397</v>
      </c>
      <c r="E30909">
        <v>0</v>
      </c>
    </row>
    <row r="30910" spans="1:5" x14ac:dyDescent="0.3">
      <c r="A30910">
        <v>37500011</v>
      </c>
      <c r="B30910" t="s">
        <v>1734</v>
      </c>
      <c r="C30910" t="s">
        <v>8</v>
      </c>
      <c r="D30910" t="s">
        <v>2398</v>
      </c>
      <c r="E30910">
        <v>0</v>
      </c>
    </row>
    <row r="30911" spans="1:5" x14ac:dyDescent="0.3">
      <c r="A30911">
        <v>37500011</v>
      </c>
      <c r="B30911" t="s">
        <v>1734</v>
      </c>
      <c r="C30911" t="s">
        <v>8</v>
      </c>
      <c r="D30911" t="s">
        <v>2399</v>
      </c>
      <c r="E30911">
        <v>-1</v>
      </c>
    </row>
    <row r="30912" spans="1:5" x14ac:dyDescent="0.3">
      <c r="A30912">
        <v>37500011</v>
      </c>
      <c r="B30912" t="s">
        <v>1734</v>
      </c>
      <c r="C30912" t="s">
        <v>8</v>
      </c>
      <c r="D30912" t="s">
        <v>2400</v>
      </c>
      <c r="E30912">
        <v>0</v>
      </c>
    </row>
    <row r="30913" spans="1:5" x14ac:dyDescent="0.3">
      <c r="A30913">
        <v>37500011</v>
      </c>
      <c r="B30913" t="s">
        <v>1734</v>
      </c>
      <c r="C30913" t="s">
        <v>8</v>
      </c>
      <c r="D30913" t="s">
        <v>2401</v>
      </c>
      <c r="E30913">
        <v>0</v>
      </c>
    </row>
    <row r="30914" spans="1:5" x14ac:dyDescent="0.3">
      <c r="A30914">
        <v>37500011</v>
      </c>
      <c r="B30914" t="s">
        <v>1734</v>
      </c>
      <c r="C30914" t="s">
        <v>8</v>
      </c>
      <c r="D30914" t="s">
        <v>2402</v>
      </c>
      <c r="E30914">
        <v>0</v>
      </c>
    </row>
    <row r="30915" spans="1:5" x14ac:dyDescent="0.3">
      <c r="A30915">
        <v>37500011</v>
      </c>
      <c r="B30915" t="s">
        <v>1734</v>
      </c>
      <c r="C30915" t="s">
        <v>8</v>
      </c>
      <c r="D30915" t="s">
        <v>2403</v>
      </c>
      <c r="E30915">
        <v>0</v>
      </c>
    </row>
    <row r="30916" spans="1:5" x14ac:dyDescent="0.3">
      <c r="A30916">
        <v>37500011</v>
      </c>
      <c r="B30916" t="s">
        <v>1734</v>
      </c>
      <c r="C30916" t="s">
        <v>8</v>
      </c>
      <c r="D30916" t="s">
        <v>2404</v>
      </c>
      <c r="E30916">
        <v>0</v>
      </c>
    </row>
    <row r="30917" spans="1:5" x14ac:dyDescent="0.3">
      <c r="A30917">
        <v>37500011</v>
      </c>
      <c r="B30917" t="s">
        <v>1734</v>
      </c>
      <c r="C30917" t="s">
        <v>8</v>
      </c>
      <c r="D30917" t="s">
        <v>2405</v>
      </c>
      <c r="E30917">
        <v>0</v>
      </c>
    </row>
    <row r="30918" spans="1:5" x14ac:dyDescent="0.3">
      <c r="A30918">
        <v>37500011</v>
      </c>
      <c r="B30918" t="s">
        <v>1734</v>
      </c>
      <c r="C30918" t="s">
        <v>8</v>
      </c>
      <c r="D30918" t="s">
        <v>2406</v>
      </c>
      <c r="E30918">
        <v>0</v>
      </c>
    </row>
    <row r="30919" spans="1:5" x14ac:dyDescent="0.3">
      <c r="A30919">
        <v>37500011</v>
      </c>
      <c r="B30919" t="s">
        <v>1734</v>
      </c>
      <c r="C30919" t="s">
        <v>8</v>
      </c>
      <c r="D30919" t="s">
        <v>2407</v>
      </c>
      <c r="E30919">
        <v>-1</v>
      </c>
    </row>
    <row r="30920" spans="1:5" x14ac:dyDescent="0.3">
      <c r="A30920">
        <v>37500011</v>
      </c>
      <c r="B30920" t="s">
        <v>1734</v>
      </c>
      <c r="C30920" t="s">
        <v>8</v>
      </c>
      <c r="D30920" t="s">
        <v>2408</v>
      </c>
      <c r="E30920">
        <v>-1</v>
      </c>
    </row>
    <row r="30921" spans="1:5" x14ac:dyDescent="0.3">
      <c r="A30921">
        <v>37500011</v>
      </c>
      <c r="B30921" t="s">
        <v>1734</v>
      </c>
      <c r="C30921" t="s">
        <v>8</v>
      </c>
      <c r="D30921" t="s">
        <v>2409</v>
      </c>
      <c r="E30921">
        <v>0</v>
      </c>
    </row>
    <row r="30922" spans="1:5" x14ac:dyDescent="0.3">
      <c r="A30922">
        <v>37500011</v>
      </c>
      <c r="B30922" t="s">
        <v>1734</v>
      </c>
      <c r="C30922" t="s">
        <v>8</v>
      </c>
      <c r="D30922" t="s">
        <v>2410</v>
      </c>
      <c r="E30922">
        <v>0</v>
      </c>
    </row>
    <row r="30923" spans="1:5" x14ac:dyDescent="0.3">
      <c r="A30923">
        <v>37500011</v>
      </c>
      <c r="B30923" t="s">
        <v>1734</v>
      </c>
      <c r="C30923" t="s">
        <v>8</v>
      </c>
      <c r="D30923" t="s">
        <v>2411</v>
      </c>
      <c r="E30923">
        <v>0</v>
      </c>
    </row>
    <row r="30924" spans="1:5" x14ac:dyDescent="0.3">
      <c r="A30924">
        <v>37500011</v>
      </c>
      <c r="B30924" t="s">
        <v>1734</v>
      </c>
      <c r="C30924" t="s">
        <v>8</v>
      </c>
      <c r="D30924" t="s">
        <v>2412</v>
      </c>
      <c r="E30924">
        <v>0</v>
      </c>
    </row>
    <row r="30925" spans="1:5" x14ac:dyDescent="0.3">
      <c r="A30925">
        <v>37500011</v>
      </c>
      <c r="B30925" t="s">
        <v>1734</v>
      </c>
      <c r="C30925" t="s">
        <v>8</v>
      </c>
      <c r="D30925" t="s">
        <v>2413</v>
      </c>
      <c r="E30925">
        <v>0</v>
      </c>
    </row>
    <row r="30926" spans="1:5" x14ac:dyDescent="0.3">
      <c r="A30926">
        <v>60510037</v>
      </c>
      <c r="B30926" t="s">
        <v>1736</v>
      </c>
      <c r="C30926" t="s">
        <v>8</v>
      </c>
      <c r="D30926" t="s">
        <v>2378</v>
      </c>
      <c r="E30926">
        <v>-7</v>
      </c>
    </row>
    <row r="30927" spans="1:5" x14ac:dyDescent="0.3">
      <c r="A30927">
        <v>60510037</v>
      </c>
      <c r="B30927" t="s">
        <v>1736</v>
      </c>
      <c r="C30927" t="s">
        <v>8</v>
      </c>
      <c r="D30927" t="s">
        <v>2379</v>
      </c>
      <c r="E30927">
        <v>-4</v>
      </c>
    </row>
    <row r="30928" spans="1:5" x14ac:dyDescent="0.3">
      <c r="A30928">
        <v>60510037</v>
      </c>
      <c r="B30928" t="s">
        <v>1736</v>
      </c>
      <c r="C30928" t="s">
        <v>8</v>
      </c>
      <c r="D30928" t="s">
        <v>2380</v>
      </c>
      <c r="E30928">
        <v>-21</v>
      </c>
    </row>
    <row r="30929" spans="1:5" x14ac:dyDescent="0.3">
      <c r="A30929">
        <v>60510037</v>
      </c>
      <c r="B30929" t="s">
        <v>1736</v>
      </c>
      <c r="C30929" t="s">
        <v>8</v>
      </c>
      <c r="D30929" t="s">
        <v>2381</v>
      </c>
      <c r="E30929">
        <v>-3</v>
      </c>
    </row>
    <row r="30930" spans="1:5" x14ac:dyDescent="0.3">
      <c r="A30930">
        <v>60510037</v>
      </c>
      <c r="B30930" t="s">
        <v>1736</v>
      </c>
      <c r="C30930" t="s">
        <v>8</v>
      </c>
      <c r="D30930" t="s">
        <v>2382</v>
      </c>
      <c r="E30930">
        <v>-11</v>
      </c>
    </row>
    <row r="30931" spans="1:5" x14ac:dyDescent="0.3">
      <c r="A30931">
        <v>60510037</v>
      </c>
      <c r="B30931" t="s">
        <v>1736</v>
      </c>
      <c r="C30931" t="s">
        <v>8</v>
      </c>
      <c r="D30931" t="s">
        <v>2383</v>
      </c>
      <c r="E30931">
        <v>0</v>
      </c>
    </row>
    <row r="30932" spans="1:5" x14ac:dyDescent="0.3">
      <c r="A30932">
        <v>60510037</v>
      </c>
      <c r="B30932" t="s">
        <v>1736</v>
      </c>
      <c r="C30932" t="s">
        <v>8</v>
      </c>
      <c r="D30932" t="s">
        <v>2384</v>
      </c>
      <c r="E30932">
        <v>0</v>
      </c>
    </row>
    <row r="30933" spans="1:5" x14ac:dyDescent="0.3">
      <c r="A30933">
        <v>60510037</v>
      </c>
      <c r="B30933" t="s">
        <v>1736</v>
      </c>
      <c r="C30933" t="s">
        <v>8</v>
      </c>
      <c r="D30933" t="s">
        <v>2385</v>
      </c>
      <c r="E30933">
        <v>-5</v>
      </c>
    </row>
    <row r="30934" spans="1:5" x14ac:dyDescent="0.3">
      <c r="A30934">
        <v>60510037</v>
      </c>
      <c r="B30934" t="s">
        <v>1736</v>
      </c>
      <c r="C30934" t="s">
        <v>8</v>
      </c>
      <c r="D30934" t="s">
        <v>2386</v>
      </c>
      <c r="E30934">
        <v>0</v>
      </c>
    </row>
    <row r="30935" spans="1:5" x14ac:dyDescent="0.3">
      <c r="A30935">
        <v>60510037</v>
      </c>
      <c r="B30935" t="s">
        <v>1736</v>
      </c>
      <c r="C30935" t="s">
        <v>8</v>
      </c>
      <c r="D30935" t="s">
        <v>2387</v>
      </c>
      <c r="E30935">
        <v>0</v>
      </c>
    </row>
    <row r="30936" spans="1:5" x14ac:dyDescent="0.3">
      <c r="A30936">
        <v>60510037</v>
      </c>
      <c r="B30936" t="s">
        <v>1736</v>
      </c>
      <c r="C30936" t="s">
        <v>8</v>
      </c>
      <c r="D30936" t="s">
        <v>2388</v>
      </c>
      <c r="E30936">
        <v>-1</v>
      </c>
    </row>
    <row r="30937" spans="1:5" x14ac:dyDescent="0.3">
      <c r="A30937">
        <v>60510037</v>
      </c>
      <c r="B30937" t="s">
        <v>1736</v>
      </c>
      <c r="C30937" t="s">
        <v>8</v>
      </c>
      <c r="D30937" t="s">
        <v>2389</v>
      </c>
      <c r="E30937">
        <v>-1</v>
      </c>
    </row>
    <row r="30938" spans="1:5" x14ac:dyDescent="0.3">
      <c r="A30938">
        <v>60510037</v>
      </c>
      <c r="B30938" t="s">
        <v>1736</v>
      </c>
      <c r="C30938" t="s">
        <v>8</v>
      </c>
      <c r="D30938" t="s">
        <v>2390</v>
      </c>
      <c r="E30938">
        <v>0</v>
      </c>
    </row>
    <row r="30939" spans="1:5" x14ac:dyDescent="0.3">
      <c r="A30939">
        <v>60510037</v>
      </c>
      <c r="B30939" t="s">
        <v>1736</v>
      </c>
      <c r="C30939" t="s">
        <v>8</v>
      </c>
      <c r="D30939" t="s">
        <v>2391</v>
      </c>
      <c r="E30939">
        <v>-2</v>
      </c>
    </row>
    <row r="30940" spans="1:5" x14ac:dyDescent="0.3">
      <c r="A30940">
        <v>60510037</v>
      </c>
      <c r="B30940" t="s">
        <v>1736</v>
      </c>
      <c r="C30940" t="s">
        <v>8</v>
      </c>
      <c r="D30940" t="s">
        <v>2392</v>
      </c>
      <c r="E30940">
        <v>-8</v>
      </c>
    </row>
    <row r="30941" spans="1:5" x14ac:dyDescent="0.3">
      <c r="A30941">
        <v>60510037</v>
      </c>
      <c r="B30941" t="s">
        <v>1736</v>
      </c>
      <c r="C30941" t="s">
        <v>8</v>
      </c>
      <c r="D30941" t="s">
        <v>2393</v>
      </c>
      <c r="E30941">
        <v>-1</v>
      </c>
    </row>
    <row r="30942" spans="1:5" x14ac:dyDescent="0.3">
      <c r="A30942">
        <v>60510037</v>
      </c>
      <c r="B30942" t="s">
        <v>1736</v>
      </c>
      <c r="C30942" t="s">
        <v>8</v>
      </c>
      <c r="D30942" t="s">
        <v>2394</v>
      </c>
      <c r="E30942">
        <v>0</v>
      </c>
    </row>
    <row r="30943" spans="1:5" x14ac:dyDescent="0.3">
      <c r="A30943">
        <v>60510037</v>
      </c>
      <c r="B30943" t="s">
        <v>1736</v>
      </c>
      <c r="C30943" t="s">
        <v>8</v>
      </c>
      <c r="D30943" t="s">
        <v>2395</v>
      </c>
      <c r="E30943">
        <v>0</v>
      </c>
    </row>
    <row r="30944" spans="1:5" x14ac:dyDescent="0.3">
      <c r="A30944">
        <v>60510037</v>
      </c>
      <c r="B30944" t="s">
        <v>1736</v>
      </c>
      <c r="C30944" t="s">
        <v>8</v>
      </c>
      <c r="D30944" t="s">
        <v>2396</v>
      </c>
      <c r="E30944">
        <v>-4</v>
      </c>
    </row>
    <row r="30945" spans="1:5" x14ac:dyDescent="0.3">
      <c r="A30945">
        <v>60510037</v>
      </c>
      <c r="B30945" t="s">
        <v>1736</v>
      </c>
      <c r="C30945" t="s">
        <v>8</v>
      </c>
      <c r="D30945" t="s">
        <v>2397</v>
      </c>
      <c r="E30945">
        <v>0</v>
      </c>
    </row>
    <row r="30946" spans="1:5" x14ac:dyDescent="0.3">
      <c r="A30946">
        <v>60510037</v>
      </c>
      <c r="B30946" t="s">
        <v>1736</v>
      </c>
      <c r="C30946" t="s">
        <v>8</v>
      </c>
      <c r="D30946" t="s">
        <v>2398</v>
      </c>
      <c r="E30946">
        <v>-14</v>
      </c>
    </row>
    <row r="30947" spans="1:5" x14ac:dyDescent="0.3">
      <c r="A30947">
        <v>60510037</v>
      </c>
      <c r="B30947" t="s">
        <v>1736</v>
      </c>
      <c r="C30947" t="s">
        <v>8</v>
      </c>
      <c r="D30947" t="s">
        <v>2399</v>
      </c>
      <c r="E30947">
        <v>0</v>
      </c>
    </row>
    <row r="30948" spans="1:5" x14ac:dyDescent="0.3">
      <c r="A30948">
        <v>60510037</v>
      </c>
      <c r="B30948" t="s">
        <v>1736</v>
      </c>
      <c r="C30948" t="s">
        <v>8</v>
      </c>
      <c r="D30948" t="s">
        <v>2400</v>
      </c>
      <c r="E30948">
        <v>0</v>
      </c>
    </row>
    <row r="30949" spans="1:5" x14ac:dyDescent="0.3">
      <c r="A30949">
        <v>60510037</v>
      </c>
      <c r="B30949" t="s">
        <v>1736</v>
      </c>
      <c r="C30949" t="s">
        <v>8</v>
      </c>
      <c r="D30949" t="s">
        <v>2401</v>
      </c>
      <c r="E30949">
        <v>-1</v>
      </c>
    </row>
    <row r="30950" spans="1:5" x14ac:dyDescent="0.3">
      <c r="A30950">
        <v>60510037</v>
      </c>
      <c r="B30950" t="s">
        <v>1736</v>
      </c>
      <c r="C30950" t="s">
        <v>8</v>
      </c>
      <c r="D30950" t="s">
        <v>2402</v>
      </c>
      <c r="E30950">
        <v>0</v>
      </c>
    </row>
    <row r="30951" spans="1:5" x14ac:dyDescent="0.3">
      <c r="A30951">
        <v>60510037</v>
      </c>
      <c r="B30951" t="s">
        <v>1736</v>
      </c>
      <c r="C30951" t="s">
        <v>8</v>
      </c>
      <c r="D30951" t="s">
        <v>2403</v>
      </c>
      <c r="E30951">
        <v>-12</v>
      </c>
    </row>
    <row r="30952" spans="1:5" x14ac:dyDescent="0.3">
      <c r="A30952">
        <v>60510037</v>
      </c>
      <c r="B30952" t="s">
        <v>1736</v>
      </c>
      <c r="C30952" t="s">
        <v>8</v>
      </c>
      <c r="D30952" t="s">
        <v>2404</v>
      </c>
      <c r="E30952">
        <v>-10</v>
      </c>
    </row>
    <row r="30953" spans="1:5" x14ac:dyDescent="0.3">
      <c r="A30953">
        <v>60510037</v>
      </c>
      <c r="B30953" t="s">
        <v>1736</v>
      </c>
      <c r="C30953" t="s">
        <v>8</v>
      </c>
      <c r="D30953" t="s">
        <v>2405</v>
      </c>
      <c r="E30953">
        <v>0</v>
      </c>
    </row>
    <row r="30954" spans="1:5" x14ac:dyDescent="0.3">
      <c r="A30954">
        <v>60510037</v>
      </c>
      <c r="B30954" t="s">
        <v>1736</v>
      </c>
      <c r="C30954" t="s">
        <v>8</v>
      </c>
      <c r="D30954" t="s">
        <v>2406</v>
      </c>
      <c r="E30954">
        <v>-4</v>
      </c>
    </row>
    <row r="30955" spans="1:5" x14ac:dyDescent="0.3">
      <c r="A30955">
        <v>60510037</v>
      </c>
      <c r="B30955" t="s">
        <v>1736</v>
      </c>
      <c r="C30955" t="s">
        <v>8</v>
      </c>
      <c r="D30955" t="s">
        <v>2407</v>
      </c>
      <c r="E30955">
        <v>0</v>
      </c>
    </row>
    <row r="30956" spans="1:5" x14ac:dyDescent="0.3">
      <c r="A30956">
        <v>60510037</v>
      </c>
      <c r="B30956" t="s">
        <v>1736</v>
      </c>
      <c r="C30956" t="s">
        <v>8</v>
      </c>
      <c r="D30956" t="s">
        <v>2408</v>
      </c>
      <c r="E30956">
        <v>-1</v>
      </c>
    </row>
    <row r="30957" spans="1:5" x14ac:dyDescent="0.3">
      <c r="A30957">
        <v>60510037</v>
      </c>
      <c r="B30957" t="s">
        <v>1736</v>
      </c>
      <c r="C30957" t="s">
        <v>8</v>
      </c>
      <c r="D30957" t="s">
        <v>2409</v>
      </c>
      <c r="E30957">
        <v>-4</v>
      </c>
    </row>
    <row r="30958" spans="1:5" x14ac:dyDescent="0.3">
      <c r="A30958">
        <v>60510037</v>
      </c>
      <c r="B30958" t="s">
        <v>1736</v>
      </c>
      <c r="C30958" t="s">
        <v>8</v>
      </c>
      <c r="D30958" t="s">
        <v>2410</v>
      </c>
      <c r="E30958">
        <v>-1</v>
      </c>
    </row>
    <row r="30959" spans="1:5" x14ac:dyDescent="0.3">
      <c r="A30959">
        <v>60510037</v>
      </c>
      <c r="B30959" t="s">
        <v>1736</v>
      </c>
      <c r="C30959" t="s">
        <v>8</v>
      </c>
      <c r="D30959" t="s">
        <v>2411</v>
      </c>
      <c r="E30959">
        <v>0</v>
      </c>
    </row>
    <row r="30960" spans="1:5" x14ac:dyDescent="0.3">
      <c r="A30960">
        <v>60510037</v>
      </c>
      <c r="B30960" t="s">
        <v>1736</v>
      </c>
      <c r="C30960" t="s">
        <v>8</v>
      </c>
      <c r="D30960" t="s">
        <v>2412</v>
      </c>
      <c r="E30960">
        <v>-25</v>
      </c>
    </row>
    <row r="30961" spans="1:5" x14ac:dyDescent="0.3">
      <c r="A30961">
        <v>60510037</v>
      </c>
      <c r="B30961" t="s">
        <v>1736</v>
      </c>
      <c r="C30961" t="s">
        <v>8</v>
      </c>
      <c r="D30961" t="s">
        <v>2413</v>
      </c>
      <c r="E30961">
        <v>0</v>
      </c>
    </row>
    <row r="30962" spans="1:5" x14ac:dyDescent="0.3">
      <c r="A30962">
        <v>2010006</v>
      </c>
      <c r="B30962" t="s">
        <v>1738</v>
      </c>
      <c r="C30962" t="s">
        <v>20</v>
      </c>
      <c r="D30962" t="s">
        <v>2378</v>
      </c>
      <c r="E30962">
        <v>-84808.967999999993</v>
      </c>
    </row>
    <row r="30963" spans="1:5" x14ac:dyDescent="0.3">
      <c r="A30963">
        <v>2010006</v>
      </c>
      <c r="B30963" t="s">
        <v>1738</v>
      </c>
      <c r="C30963" t="s">
        <v>20</v>
      </c>
      <c r="D30963" t="s">
        <v>2379</v>
      </c>
      <c r="E30963">
        <v>-91207.366999999998</v>
      </c>
    </row>
    <row r="30964" spans="1:5" x14ac:dyDescent="0.3">
      <c r="A30964">
        <v>2010006</v>
      </c>
      <c r="B30964" t="s">
        <v>1738</v>
      </c>
      <c r="C30964" t="s">
        <v>20</v>
      </c>
      <c r="D30964" t="s">
        <v>2380</v>
      </c>
      <c r="E30964">
        <v>-33434.366999999998</v>
      </c>
    </row>
    <row r="30965" spans="1:5" x14ac:dyDescent="0.3">
      <c r="A30965">
        <v>2010006</v>
      </c>
      <c r="B30965" t="s">
        <v>1738</v>
      </c>
      <c r="C30965" t="s">
        <v>20</v>
      </c>
      <c r="D30965" t="s">
        <v>2381</v>
      </c>
      <c r="E30965">
        <v>-130435.204</v>
      </c>
    </row>
    <row r="30966" spans="1:5" x14ac:dyDescent="0.3">
      <c r="A30966">
        <v>2010006</v>
      </c>
      <c r="B30966" t="s">
        <v>1738</v>
      </c>
      <c r="C30966" t="s">
        <v>20</v>
      </c>
      <c r="D30966" t="s">
        <v>2382</v>
      </c>
      <c r="E30966">
        <v>-126150.24100000001</v>
      </c>
    </row>
    <row r="30967" spans="1:5" x14ac:dyDescent="0.3">
      <c r="A30967">
        <v>2010006</v>
      </c>
      <c r="B30967" t="s">
        <v>1738</v>
      </c>
      <c r="C30967" t="s">
        <v>20</v>
      </c>
      <c r="D30967" t="s">
        <v>2383</v>
      </c>
      <c r="E30967">
        <v>-119443.632</v>
      </c>
    </row>
    <row r="30968" spans="1:5" x14ac:dyDescent="0.3">
      <c r="A30968">
        <v>2010006</v>
      </c>
      <c r="B30968" t="s">
        <v>1738</v>
      </c>
      <c r="C30968" t="s">
        <v>20</v>
      </c>
      <c r="D30968" t="s">
        <v>2384</v>
      </c>
      <c r="E30968">
        <v>-144115.98499999999</v>
      </c>
    </row>
    <row r="30969" spans="1:5" x14ac:dyDescent="0.3">
      <c r="A30969">
        <v>2010006</v>
      </c>
      <c r="B30969" t="s">
        <v>1738</v>
      </c>
      <c r="C30969" t="s">
        <v>20</v>
      </c>
      <c r="D30969" t="s">
        <v>2385</v>
      </c>
      <c r="E30969">
        <v>-131856.348</v>
      </c>
    </row>
    <row r="30970" spans="1:5" x14ac:dyDescent="0.3">
      <c r="A30970">
        <v>2010006</v>
      </c>
      <c r="B30970" t="s">
        <v>1738</v>
      </c>
      <c r="C30970" t="s">
        <v>20</v>
      </c>
      <c r="D30970" t="s">
        <v>2386</v>
      </c>
      <c r="E30970">
        <v>-122097.16</v>
      </c>
    </row>
    <row r="30971" spans="1:5" x14ac:dyDescent="0.3">
      <c r="A30971">
        <v>2010006</v>
      </c>
      <c r="B30971" t="s">
        <v>1738</v>
      </c>
      <c r="C30971" t="s">
        <v>20</v>
      </c>
      <c r="D30971" t="s">
        <v>2387</v>
      </c>
      <c r="E30971">
        <v>-140812.61499999999</v>
      </c>
    </row>
    <row r="30972" spans="1:5" x14ac:dyDescent="0.3">
      <c r="A30972">
        <v>2010006</v>
      </c>
      <c r="B30972" t="s">
        <v>1738</v>
      </c>
      <c r="C30972" t="s">
        <v>20</v>
      </c>
      <c r="D30972" t="s">
        <v>2388</v>
      </c>
      <c r="E30972">
        <v>-123559.303</v>
      </c>
    </row>
    <row r="30973" spans="1:5" x14ac:dyDescent="0.3">
      <c r="A30973">
        <v>2010006</v>
      </c>
      <c r="B30973" t="s">
        <v>1738</v>
      </c>
      <c r="C30973" t="s">
        <v>20</v>
      </c>
      <c r="D30973" t="s">
        <v>2389</v>
      </c>
      <c r="E30973">
        <v>-110435.66499999999</v>
      </c>
    </row>
    <row r="30974" spans="1:5" x14ac:dyDescent="0.3">
      <c r="A30974">
        <v>2010006</v>
      </c>
      <c r="B30974" t="s">
        <v>1738</v>
      </c>
      <c r="C30974" t="s">
        <v>20</v>
      </c>
      <c r="D30974" t="s">
        <v>2390</v>
      </c>
      <c r="E30974">
        <v>-86521.676000000007</v>
      </c>
    </row>
    <row r="30975" spans="1:5" x14ac:dyDescent="0.3">
      <c r="A30975">
        <v>2010006</v>
      </c>
      <c r="B30975" t="s">
        <v>1738</v>
      </c>
      <c r="C30975" t="s">
        <v>20</v>
      </c>
      <c r="D30975" t="s">
        <v>2391</v>
      </c>
      <c r="E30975">
        <v>-66391.085000000006</v>
      </c>
    </row>
    <row r="30976" spans="1:5" x14ac:dyDescent="0.3">
      <c r="A30976">
        <v>2010006</v>
      </c>
      <c r="B30976" t="s">
        <v>1738</v>
      </c>
      <c r="C30976" t="s">
        <v>20</v>
      </c>
      <c r="D30976" t="s">
        <v>2392</v>
      </c>
      <c r="E30976">
        <v>-130267.065</v>
      </c>
    </row>
    <row r="30977" spans="1:5" x14ac:dyDescent="0.3">
      <c r="A30977">
        <v>2010006</v>
      </c>
      <c r="B30977" t="s">
        <v>1738</v>
      </c>
      <c r="C30977" t="s">
        <v>20</v>
      </c>
      <c r="D30977" t="s">
        <v>2393</v>
      </c>
      <c r="E30977">
        <v>-124703.62</v>
      </c>
    </row>
    <row r="30978" spans="1:5" x14ac:dyDescent="0.3">
      <c r="A30978">
        <v>2010006</v>
      </c>
      <c r="B30978" t="s">
        <v>1738</v>
      </c>
      <c r="C30978" t="s">
        <v>20</v>
      </c>
      <c r="D30978" t="s">
        <v>2394</v>
      </c>
      <c r="E30978">
        <v>-134663.035</v>
      </c>
    </row>
    <row r="30979" spans="1:5" x14ac:dyDescent="0.3">
      <c r="A30979">
        <v>2010006</v>
      </c>
      <c r="B30979" t="s">
        <v>1738</v>
      </c>
      <c r="C30979" t="s">
        <v>20</v>
      </c>
      <c r="D30979" t="s">
        <v>2395</v>
      </c>
      <c r="E30979">
        <v>-134180.40299999999</v>
      </c>
    </row>
    <row r="30980" spans="1:5" x14ac:dyDescent="0.3">
      <c r="A30980">
        <v>2010006</v>
      </c>
      <c r="B30980" t="s">
        <v>1738</v>
      </c>
      <c r="C30980" t="s">
        <v>20</v>
      </c>
      <c r="D30980" t="s">
        <v>2396</v>
      </c>
      <c r="E30980">
        <v>-117588.001</v>
      </c>
    </row>
    <row r="30981" spans="1:5" x14ac:dyDescent="0.3">
      <c r="A30981">
        <v>2010006</v>
      </c>
      <c r="B30981" t="s">
        <v>1738</v>
      </c>
      <c r="C30981" t="s">
        <v>20</v>
      </c>
      <c r="D30981" t="s">
        <v>2397</v>
      </c>
      <c r="E30981">
        <v>-130581.652</v>
      </c>
    </row>
    <row r="30982" spans="1:5" x14ac:dyDescent="0.3">
      <c r="A30982">
        <v>2010006</v>
      </c>
      <c r="B30982" t="s">
        <v>1738</v>
      </c>
      <c r="C30982" t="s">
        <v>20</v>
      </c>
      <c r="D30982" t="s">
        <v>2398</v>
      </c>
      <c r="E30982">
        <v>-130540.75</v>
      </c>
    </row>
    <row r="30983" spans="1:5" x14ac:dyDescent="0.3">
      <c r="A30983">
        <v>2010006</v>
      </c>
      <c r="B30983" t="s">
        <v>1738</v>
      </c>
      <c r="C30983" t="s">
        <v>20</v>
      </c>
      <c r="D30983" t="s">
        <v>2399</v>
      </c>
      <c r="E30983">
        <v>-137046.296</v>
      </c>
    </row>
    <row r="30984" spans="1:5" x14ac:dyDescent="0.3">
      <c r="A30984">
        <v>2010006</v>
      </c>
      <c r="B30984" t="s">
        <v>1738</v>
      </c>
      <c r="C30984" t="s">
        <v>20</v>
      </c>
      <c r="D30984" t="s">
        <v>2400</v>
      </c>
      <c r="E30984">
        <v>-146214.378</v>
      </c>
    </row>
    <row r="30985" spans="1:5" x14ac:dyDescent="0.3">
      <c r="A30985">
        <v>2010006</v>
      </c>
      <c r="B30985" t="s">
        <v>1738</v>
      </c>
      <c r="C30985" t="s">
        <v>20</v>
      </c>
      <c r="D30985" t="s">
        <v>2401</v>
      </c>
      <c r="E30985">
        <v>-136459.64799999999</v>
      </c>
    </row>
    <row r="30986" spans="1:5" x14ac:dyDescent="0.3">
      <c r="A30986">
        <v>2010006</v>
      </c>
      <c r="B30986" t="s">
        <v>1738</v>
      </c>
      <c r="C30986" t="s">
        <v>20</v>
      </c>
      <c r="D30986" t="s">
        <v>2402</v>
      </c>
      <c r="E30986">
        <v>-72371.558000000005</v>
      </c>
    </row>
    <row r="30987" spans="1:5" x14ac:dyDescent="0.3">
      <c r="A30987">
        <v>2010006</v>
      </c>
      <c r="B30987" t="s">
        <v>1738</v>
      </c>
      <c r="C30987" t="s">
        <v>20</v>
      </c>
      <c r="D30987" t="s">
        <v>2403</v>
      </c>
      <c r="E30987">
        <v>-59241.472000000002</v>
      </c>
    </row>
    <row r="30988" spans="1:5" x14ac:dyDescent="0.3">
      <c r="A30988">
        <v>2010006</v>
      </c>
      <c r="B30988" t="s">
        <v>1738</v>
      </c>
      <c r="C30988" t="s">
        <v>20</v>
      </c>
      <c r="D30988" t="s">
        <v>2404</v>
      </c>
      <c r="E30988">
        <v>-141818.51199999999</v>
      </c>
    </row>
    <row r="30989" spans="1:5" x14ac:dyDescent="0.3">
      <c r="A30989">
        <v>2010006</v>
      </c>
      <c r="B30989" t="s">
        <v>1738</v>
      </c>
      <c r="C30989" t="s">
        <v>20</v>
      </c>
      <c r="D30989" t="s">
        <v>2405</v>
      </c>
      <c r="E30989">
        <v>-128405.504</v>
      </c>
    </row>
    <row r="30990" spans="1:5" x14ac:dyDescent="0.3">
      <c r="A30990">
        <v>2010006</v>
      </c>
      <c r="B30990" t="s">
        <v>1738</v>
      </c>
      <c r="C30990" t="s">
        <v>20</v>
      </c>
      <c r="D30990" t="s">
        <v>2406</v>
      </c>
      <c r="E30990">
        <v>-143667.94399999999</v>
      </c>
    </row>
    <row r="30991" spans="1:5" x14ac:dyDescent="0.3">
      <c r="A30991">
        <v>2010006</v>
      </c>
      <c r="B30991" t="s">
        <v>1738</v>
      </c>
      <c r="C30991" t="s">
        <v>20</v>
      </c>
      <c r="D30991" t="s">
        <v>2407</v>
      </c>
      <c r="E30991">
        <v>-134224.503</v>
      </c>
    </row>
    <row r="30992" spans="1:5" x14ac:dyDescent="0.3">
      <c r="A30992">
        <v>2010006</v>
      </c>
      <c r="B30992" t="s">
        <v>1738</v>
      </c>
      <c r="C30992" t="s">
        <v>20</v>
      </c>
      <c r="D30992" t="s">
        <v>2408</v>
      </c>
      <c r="E30992">
        <v>-142841.769</v>
      </c>
    </row>
    <row r="30993" spans="1:5" x14ac:dyDescent="0.3">
      <c r="A30993">
        <v>2010006</v>
      </c>
      <c r="B30993" t="s">
        <v>1738</v>
      </c>
      <c r="C30993" t="s">
        <v>20</v>
      </c>
      <c r="D30993" t="s">
        <v>2409</v>
      </c>
      <c r="E30993">
        <v>-104792.45600000001</v>
      </c>
    </row>
    <row r="30994" spans="1:5" x14ac:dyDescent="0.3">
      <c r="A30994">
        <v>2010006</v>
      </c>
      <c r="B30994" t="s">
        <v>1738</v>
      </c>
      <c r="C30994" t="s">
        <v>20</v>
      </c>
      <c r="D30994" t="s">
        <v>2410</v>
      </c>
      <c r="E30994">
        <v>-115460.224</v>
      </c>
    </row>
    <row r="30995" spans="1:5" x14ac:dyDescent="0.3">
      <c r="A30995">
        <v>2010006</v>
      </c>
      <c r="B30995" t="s">
        <v>1738</v>
      </c>
      <c r="C30995" t="s">
        <v>20</v>
      </c>
      <c r="D30995" t="s">
        <v>2411</v>
      </c>
      <c r="E30995">
        <v>-132292.60800000001</v>
      </c>
    </row>
    <row r="30996" spans="1:5" x14ac:dyDescent="0.3">
      <c r="A30996">
        <v>2010006</v>
      </c>
      <c r="B30996" t="s">
        <v>1738</v>
      </c>
      <c r="C30996" t="s">
        <v>20</v>
      </c>
      <c r="D30996" t="s">
        <v>2412</v>
      </c>
      <c r="E30996">
        <v>-145485.304</v>
      </c>
    </row>
    <row r="30997" spans="1:5" x14ac:dyDescent="0.3">
      <c r="A30997">
        <v>2010006</v>
      </c>
      <c r="B30997" t="s">
        <v>1738</v>
      </c>
      <c r="C30997" t="s">
        <v>20</v>
      </c>
      <c r="D30997" t="s">
        <v>2413</v>
      </c>
      <c r="E30997">
        <v>-135000.06400000001</v>
      </c>
    </row>
    <row r="30998" spans="1:5" x14ac:dyDescent="0.3">
      <c r="A30998">
        <v>50070020</v>
      </c>
      <c r="B30998" t="s">
        <v>1740</v>
      </c>
      <c r="C30998" t="s">
        <v>130</v>
      </c>
      <c r="D30998" t="s">
        <v>2378</v>
      </c>
      <c r="E30998">
        <v>0</v>
      </c>
    </row>
    <row r="30999" spans="1:5" x14ac:dyDescent="0.3">
      <c r="A30999">
        <v>50070020</v>
      </c>
      <c r="B30999" t="s">
        <v>1740</v>
      </c>
      <c r="C30999" t="s">
        <v>130</v>
      </c>
      <c r="D30999" t="s">
        <v>2379</v>
      </c>
      <c r="E30999">
        <v>-140</v>
      </c>
    </row>
    <row r="31000" spans="1:5" x14ac:dyDescent="0.3">
      <c r="A31000">
        <v>50070020</v>
      </c>
      <c r="B31000" t="s">
        <v>1740</v>
      </c>
      <c r="C31000" t="s">
        <v>130</v>
      </c>
      <c r="D31000" t="s">
        <v>2380</v>
      </c>
      <c r="E31000">
        <v>0</v>
      </c>
    </row>
    <row r="31001" spans="1:5" x14ac:dyDescent="0.3">
      <c r="A31001">
        <v>50070020</v>
      </c>
      <c r="B31001" t="s">
        <v>1740</v>
      </c>
      <c r="C31001" t="s">
        <v>130</v>
      </c>
      <c r="D31001" t="s">
        <v>2381</v>
      </c>
      <c r="E31001">
        <v>0</v>
      </c>
    </row>
    <row r="31002" spans="1:5" x14ac:dyDescent="0.3">
      <c r="A31002">
        <v>50070020</v>
      </c>
      <c r="B31002" t="s">
        <v>1740</v>
      </c>
      <c r="C31002" t="s">
        <v>130</v>
      </c>
      <c r="D31002" t="s">
        <v>2382</v>
      </c>
      <c r="E31002">
        <v>0</v>
      </c>
    </row>
    <row r="31003" spans="1:5" x14ac:dyDescent="0.3">
      <c r="A31003">
        <v>50070020</v>
      </c>
      <c r="B31003" t="s">
        <v>1740</v>
      </c>
      <c r="C31003" t="s">
        <v>130</v>
      </c>
      <c r="D31003" t="s">
        <v>2383</v>
      </c>
      <c r="E31003">
        <v>0</v>
      </c>
    </row>
    <row r="31004" spans="1:5" x14ac:dyDescent="0.3">
      <c r="A31004">
        <v>50070020</v>
      </c>
      <c r="B31004" t="s">
        <v>1740</v>
      </c>
      <c r="C31004" t="s">
        <v>130</v>
      </c>
      <c r="D31004" t="s">
        <v>2384</v>
      </c>
      <c r="E31004">
        <v>0</v>
      </c>
    </row>
    <row r="31005" spans="1:5" x14ac:dyDescent="0.3">
      <c r="A31005">
        <v>50070020</v>
      </c>
      <c r="B31005" t="s">
        <v>1740</v>
      </c>
      <c r="C31005" t="s">
        <v>130</v>
      </c>
      <c r="D31005" t="s">
        <v>2385</v>
      </c>
      <c r="E31005">
        <v>0</v>
      </c>
    </row>
    <row r="31006" spans="1:5" x14ac:dyDescent="0.3">
      <c r="A31006">
        <v>50070020</v>
      </c>
      <c r="B31006" t="s">
        <v>1740</v>
      </c>
      <c r="C31006" t="s">
        <v>130</v>
      </c>
      <c r="D31006" t="s">
        <v>2386</v>
      </c>
      <c r="E31006">
        <v>0</v>
      </c>
    </row>
    <row r="31007" spans="1:5" x14ac:dyDescent="0.3">
      <c r="A31007">
        <v>50070020</v>
      </c>
      <c r="B31007" t="s">
        <v>1740</v>
      </c>
      <c r="C31007" t="s">
        <v>130</v>
      </c>
      <c r="D31007" t="s">
        <v>2387</v>
      </c>
      <c r="E31007">
        <v>0</v>
      </c>
    </row>
    <row r="31008" spans="1:5" x14ac:dyDescent="0.3">
      <c r="A31008">
        <v>50070020</v>
      </c>
      <c r="B31008" t="s">
        <v>1740</v>
      </c>
      <c r="C31008" t="s">
        <v>130</v>
      </c>
      <c r="D31008" t="s">
        <v>2388</v>
      </c>
      <c r="E31008">
        <v>0</v>
      </c>
    </row>
    <row r="31009" spans="1:5" x14ac:dyDescent="0.3">
      <c r="A31009">
        <v>50070020</v>
      </c>
      <c r="B31009" t="s">
        <v>1740</v>
      </c>
      <c r="C31009" t="s">
        <v>130</v>
      </c>
      <c r="D31009" t="s">
        <v>2389</v>
      </c>
      <c r="E31009">
        <v>0</v>
      </c>
    </row>
    <row r="31010" spans="1:5" x14ac:dyDescent="0.3">
      <c r="A31010">
        <v>50070020</v>
      </c>
      <c r="B31010" t="s">
        <v>1740</v>
      </c>
      <c r="C31010" t="s">
        <v>130</v>
      </c>
      <c r="D31010" t="s">
        <v>2390</v>
      </c>
      <c r="E31010">
        <v>-20</v>
      </c>
    </row>
    <row r="31011" spans="1:5" x14ac:dyDescent="0.3">
      <c r="A31011">
        <v>50070020</v>
      </c>
      <c r="B31011" t="s">
        <v>1740</v>
      </c>
      <c r="C31011" t="s">
        <v>130</v>
      </c>
      <c r="D31011" t="s">
        <v>2391</v>
      </c>
      <c r="E31011">
        <v>0</v>
      </c>
    </row>
    <row r="31012" spans="1:5" x14ac:dyDescent="0.3">
      <c r="A31012">
        <v>50070020</v>
      </c>
      <c r="B31012" t="s">
        <v>1740</v>
      </c>
      <c r="C31012" t="s">
        <v>130</v>
      </c>
      <c r="D31012" t="s">
        <v>2392</v>
      </c>
      <c r="E31012">
        <v>0</v>
      </c>
    </row>
    <row r="31013" spans="1:5" x14ac:dyDescent="0.3">
      <c r="A31013">
        <v>50070020</v>
      </c>
      <c r="B31013" t="s">
        <v>1740</v>
      </c>
      <c r="C31013" t="s">
        <v>130</v>
      </c>
      <c r="D31013" t="s">
        <v>2393</v>
      </c>
      <c r="E31013">
        <v>0</v>
      </c>
    </row>
    <row r="31014" spans="1:5" x14ac:dyDescent="0.3">
      <c r="A31014">
        <v>50070020</v>
      </c>
      <c r="B31014" t="s">
        <v>1740</v>
      </c>
      <c r="C31014" t="s">
        <v>130</v>
      </c>
      <c r="D31014" t="s">
        <v>2394</v>
      </c>
      <c r="E31014">
        <v>-200</v>
      </c>
    </row>
    <row r="31015" spans="1:5" x14ac:dyDescent="0.3">
      <c r="A31015">
        <v>50070020</v>
      </c>
      <c r="B31015" t="s">
        <v>1740</v>
      </c>
      <c r="C31015" t="s">
        <v>130</v>
      </c>
      <c r="D31015" t="s">
        <v>2395</v>
      </c>
      <c r="E31015">
        <v>0</v>
      </c>
    </row>
    <row r="31016" spans="1:5" x14ac:dyDescent="0.3">
      <c r="A31016">
        <v>50070020</v>
      </c>
      <c r="B31016" t="s">
        <v>1740</v>
      </c>
      <c r="C31016" t="s">
        <v>130</v>
      </c>
      <c r="D31016" t="s">
        <v>2396</v>
      </c>
      <c r="E31016">
        <v>-20</v>
      </c>
    </row>
    <row r="31017" spans="1:5" x14ac:dyDescent="0.3">
      <c r="A31017">
        <v>50070020</v>
      </c>
      <c r="B31017" t="s">
        <v>1740</v>
      </c>
      <c r="C31017" t="s">
        <v>130</v>
      </c>
      <c r="D31017" t="s">
        <v>2397</v>
      </c>
      <c r="E31017">
        <v>0</v>
      </c>
    </row>
    <row r="31018" spans="1:5" x14ac:dyDescent="0.3">
      <c r="A31018">
        <v>50070020</v>
      </c>
      <c r="B31018" t="s">
        <v>1740</v>
      </c>
      <c r="C31018" t="s">
        <v>130</v>
      </c>
      <c r="D31018" t="s">
        <v>2398</v>
      </c>
      <c r="E31018">
        <v>-37</v>
      </c>
    </row>
    <row r="31019" spans="1:5" x14ac:dyDescent="0.3">
      <c r="A31019">
        <v>50070020</v>
      </c>
      <c r="B31019" t="s">
        <v>1740</v>
      </c>
      <c r="C31019" t="s">
        <v>130</v>
      </c>
      <c r="D31019" t="s">
        <v>2399</v>
      </c>
      <c r="E31019">
        <v>-210</v>
      </c>
    </row>
    <row r="31020" spans="1:5" x14ac:dyDescent="0.3">
      <c r="A31020">
        <v>50070020</v>
      </c>
      <c r="B31020" t="s">
        <v>1740</v>
      </c>
      <c r="C31020" t="s">
        <v>130</v>
      </c>
      <c r="D31020" t="s">
        <v>2400</v>
      </c>
      <c r="E31020">
        <v>0</v>
      </c>
    </row>
    <row r="31021" spans="1:5" x14ac:dyDescent="0.3">
      <c r="A31021">
        <v>50070020</v>
      </c>
      <c r="B31021" t="s">
        <v>1740</v>
      </c>
      <c r="C31021" t="s">
        <v>130</v>
      </c>
      <c r="D31021" t="s">
        <v>2401</v>
      </c>
      <c r="E31021">
        <v>0</v>
      </c>
    </row>
    <row r="31022" spans="1:5" x14ac:dyDescent="0.3">
      <c r="A31022">
        <v>50070020</v>
      </c>
      <c r="B31022" t="s">
        <v>1740</v>
      </c>
      <c r="C31022" t="s">
        <v>130</v>
      </c>
      <c r="D31022" t="s">
        <v>2402</v>
      </c>
      <c r="E31022">
        <v>-120</v>
      </c>
    </row>
    <row r="31023" spans="1:5" x14ac:dyDescent="0.3">
      <c r="A31023">
        <v>50070020</v>
      </c>
      <c r="B31023" t="s">
        <v>1740</v>
      </c>
      <c r="C31023" t="s">
        <v>130</v>
      </c>
      <c r="D31023" t="s">
        <v>2403</v>
      </c>
      <c r="E31023">
        <v>-30</v>
      </c>
    </row>
    <row r="31024" spans="1:5" x14ac:dyDescent="0.3">
      <c r="A31024">
        <v>50070020</v>
      </c>
      <c r="B31024" t="s">
        <v>1740</v>
      </c>
      <c r="C31024" t="s">
        <v>130</v>
      </c>
      <c r="D31024" t="s">
        <v>2404</v>
      </c>
      <c r="E31024">
        <v>0</v>
      </c>
    </row>
    <row r="31025" spans="1:5" x14ac:dyDescent="0.3">
      <c r="A31025">
        <v>50070020</v>
      </c>
      <c r="B31025" t="s">
        <v>1740</v>
      </c>
      <c r="C31025" t="s">
        <v>130</v>
      </c>
      <c r="D31025" t="s">
        <v>2405</v>
      </c>
      <c r="E31025">
        <v>0</v>
      </c>
    </row>
    <row r="31026" spans="1:5" x14ac:dyDescent="0.3">
      <c r="A31026">
        <v>50070020</v>
      </c>
      <c r="B31026" t="s">
        <v>1740</v>
      </c>
      <c r="C31026" t="s">
        <v>130</v>
      </c>
      <c r="D31026" t="s">
        <v>2406</v>
      </c>
      <c r="E31026">
        <v>0</v>
      </c>
    </row>
    <row r="31027" spans="1:5" x14ac:dyDescent="0.3">
      <c r="A31027">
        <v>50070020</v>
      </c>
      <c r="B31027" t="s">
        <v>1740</v>
      </c>
      <c r="C31027" t="s">
        <v>130</v>
      </c>
      <c r="D31027" t="s">
        <v>2407</v>
      </c>
      <c r="E31027">
        <v>-100</v>
      </c>
    </row>
    <row r="31028" spans="1:5" x14ac:dyDescent="0.3">
      <c r="A31028">
        <v>50070020</v>
      </c>
      <c r="B31028" t="s">
        <v>1740</v>
      </c>
      <c r="C31028" t="s">
        <v>130</v>
      </c>
      <c r="D31028" t="s">
        <v>2408</v>
      </c>
      <c r="E31028">
        <v>0</v>
      </c>
    </row>
    <row r="31029" spans="1:5" x14ac:dyDescent="0.3">
      <c r="A31029">
        <v>50070020</v>
      </c>
      <c r="B31029" t="s">
        <v>1740</v>
      </c>
      <c r="C31029" t="s">
        <v>130</v>
      </c>
      <c r="D31029" t="s">
        <v>2409</v>
      </c>
      <c r="E31029">
        <v>0</v>
      </c>
    </row>
    <row r="31030" spans="1:5" x14ac:dyDescent="0.3">
      <c r="A31030">
        <v>50070020</v>
      </c>
      <c r="B31030" t="s">
        <v>1740</v>
      </c>
      <c r="C31030" t="s">
        <v>130</v>
      </c>
      <c r="D31030" t="s">
        <v>2410</v>
      </c>
      <c r="E31030">
        <v>-50</v>
      </c>
    </row>
    <row r="31031" spans="1:5" x14ac:dyDescent="0.3">
      <c r="A31031">
        <v>50070020</v>
      </c>
      <c r="B31031" t="s">
        <v>1740</v>
      </c>
      <c r="C31031" t="s">
        <v>130</v>
      </c>
      <c r="D31031" t="s">
        <v>2411</v>
      </c>
      <c r="E31031">
        <v>-100</v>
      </c>
    </row>
    <row r="31032" spans="1:5" x14ac:dyDescent="0.3">
      <c r="A31032">
        <v>50070020</v>
      </c>
      <c r="B31032" t="s">
        <v>1740</v>
      </c>
      <c r="C31032" t="s">
        <v>130</v>
      </c>
      <c r="D31032" t="s">
        <v>2412</v>
      </c>
      <c r="E31032">
        <v>0</v>
      </c>
    </row>
    <row r="31033" spans="1:5" x14ac:dyDescent="0.3">
      <c r="A31033">
        <v>50070020</v>
      </c>
      <c r="B31033" t="s">
        <v>1740</v>
      </c>
      <c r="C31033" t="s">
        <v>130</v>
      </c>
      <c r="D31033" t="s">
        <v>2413</v>
      </c>
      <c r="E31033">
        <v>0</v>
      </c>
    </row>
    <row r="31034" spans="1:5" x14ac:dyDescent="0.3">
      <c r="A31034">
        <v>60510018</v>
      </c>
      <c r="B31034" t="s">
        <v>1742</v>
      </c>
      <c r="C31034" t="s">
        <v>8</v>
      </c>
      <c r="D31034" t="s">
        <v>2378</v>
      </c>
      <c r="E31034">
        <v>0</v>
      </c>
    </row>
    <row r="31035" spans="1:5" x14ac:dyDescent="0.3">
      <c r="A31035">
        <v>60510018</v>
      </c>
      <c r="B31035" t="s">
        <v>1742</v>
      </c>
      <c r="C31035" t="s">
        <v>8</v>
      </c>
      <c r="D31035" t="s">
        <v>2379</v>
      </c>
      <c r="E31035">
        <v>-4</v>
      </c>
    </row>
    <row r="31036" spans="1:5" x14ac:dyDescent="0.3">
      <c r="A31036">
        <v>60510018</v>
      </c>
      <c r="B31036" t="s">
        <v>1742</v>
      </c>
      <c r="C31036" t="s">
        <v>8</v>
      </c>
      <c r="D31036" t="s">
        <v>2380</v>
      </c>
      <c r="E31036">
        <v>-2</v>
      </c>
    </row>
    <row r="31037" spans="1:5" x14ac:dyDescent="0.3">
      <c r="A31037">
        <v>60510018</v>
      </c>
      <c r="B31037" t="s">
        <v>1742</v>
      </c>
      <c r="C31037" t="s">
        <v>8</v>
      </c>
      <c r="D31037" t="s">
        <v>2381</v>
      </c>
      <c r="E31037">
        <v>0</v>
      </c>
    </row>
    <row r="31038" spans="1:5" x14ac:dyDescent="0.3">
      <c r="A31038">
        <v>60510018</v>
      </c>
      <c r="B31038" t="s">
        <v>1742</v>
      </c>
      <c r="C31038" t="s">
        <v>8</v>
      </c>
      <c r="D31038" t="s">
        <v>2382</v>
      </c>
      <c r="E31038">
        <v>0</v>
      </c>
    </row>
    <row r="31039" spans="1:5" x14ac:dyDescent="0.3">
      <c r="A31039">
        <v>60510018</v>
      </c>
      <c r="B31039" t="s">
        <v>1742</v>
      </c>
      <c r="C31039" t="s">
        <v>8</v>
      </c>
      <c r="D31039" t="s">
        <v>2383</v>
      </c>
      <c r="E31039">
        <v>-1</v>
      </c>
    </row>
    <row r="31040" spans="1:5" x14ac:dyDescent="0.3">
      <c r="A31040">
        <v>60510018</v>
      </c>
      <c r="B31040" t="s">
        <v>1742</v>
      </c>
      <c r="C31040" t="s">
        <v>8</v>
      </c>
      <c r="D31040" t="s">
        <v>2384</v>
      </c>
      <c r="E31040">
        <v>0</v>
      </c>
    </row>
    <row r="31041" spans="1:5" x14ac:dyDescent="0.3">
      <c r="A31041">
        <v>60510018</v>
      </c>
      <c r="B31041" t="s">
        <v>1742</v>
      </c>
      <c r="C31041" t="s">
        <v>8</v>
      </c>
      <c r="D31041" t="s">
        <v>2385</v>
      </c>
      <c r="E31041">
        <v>-3</v>
      </c>
    </row>
    <row r="31042" spans="1:5" x14ac:dyDescent="0.3">
      <c r="A31042">
        <v>60510018</v>
      </c>
      <c r="B31042" t="s">
        <v>1742</v>
      </c>
      <c r="C31042" t="s">
        <v>8</v>
      </c>
      <c r="D31042" t="s">
        <v>2386</v>
      </c>
      <c r="E31042">
        <v>0</v>
      </c>
    </row>
    <row r="31043" spans="1:5" x14ac:dyDescent="0.3">
      <c r="A31043">
        <v>60510018</v>
      </c>
      <c r="B31043" t="s">
        <v>1742</v>
      </c>
      <c r="C31043" t="s">
        <v>8</v>
      </c>
      <c r="D31043" t="s">
        <v>2387</v>
      </c>
      <c r="E31043">
        <v>-2</v>
      </c>
    </row>
    <row r="31044" spans="1:5" x14ac:dyDescent="0.3">
      <c r="A31044">
        <v>60510018</v>
      </c>
      <c r="B31044" t="s">
        <v>1742</v>
      </c>
      <c r="C31044" t="s">
        <v>8</v>
      </c>
      <c r="D31044" t="s">
        <v>2388</v>
      </c>
      <c r="E31044">
        <v>0</v>
      </c>
    </row>
    <row r="31045" spans="1:5" x14ac:dyDescent="0.3">
      <c r="A31045">
        <v>60510018</v>
      </c>
      <c r="B31045" t="s">
        <v>1742</v>
      </c>
      <c r="C31045" t="s">
        <v>8</v>
      </c>
      <c r="D31045" t="s">
        <v>2389</v>
      </c>
      <c r="E31045">
        <v>0</v>
      </c>
    </row>
    <row r="31046" spans="1:5" x14ac:dyDescent="0.3">
      <c r="A31046">
        <v>60510018</v>
      </c>
      <c r="B31046" t="s">
        <v>1742</v>
      </c>
      <c r="C31046" t="s">
        <v>8</v>
      </c>
      <c r="D31046" t="s">
        <v>2390</v>
      </c>
      <c r="E31046">
        <v>0</v>
      </c>
    </row>
    <row r="31047" spans="1:5" x14ac:dyDescent="0.3">
      <c r="A31047">
        <v>60510018</v>
      </c>
      <c r="B31047" t="s">
        <v>1742</v>
      </c>
      <c r="C31047" t="s">
        <v>8</v>
      </c>
      <c r="D31047" t="s">
        <v>2391</v>
      </c>
      <c r="E31047">
        <v>-1</v>
      </c>
    </row>
    <row r="31048" spans="1:5" x14ac:dyDescent="0.3">
      <c r="A31048">
        <v>60510018</v>
      </c>
      <c r="B31048" t="s">
        <v>1742</v>
      </c>
      <c r="C31048" t="s">
        <v>8</v>
      </c>
      <c r="D31048" t="s">
        <v>2392</v>
      </c>
      <c r="E31048">
        <v>0</v>
      </c>
    </row>
    <row r="31049" spans="1:5" x14ac:dyDescent="0.3">
      <c r="A31049">
        <v>60510018</v>
      </c>
      <c r="B31049" t="s">
        <v>1742</v>
      </c>
      <c r="C31049" t="s">
        <v>8</v>
      </c>
      <c r="D31049" t="s">
        <v>2393</v>
      </c>
      <c r="E31049">
        <v>0</v>
      </c>
    </row>
    <row r="31050" spans="1:5" x14ac:dyDescent="0.3">
      <c r="A31050">
        <v>60510018</v>
      </c>
      <c r="B31050" t="s">
        <v>1742</v>
      </c>
      <c r="C31050" t="s">
        <v>8</v>
      </c>
      <c r="D31050" t="s">
        <v>2394</v>
      </c>
      <c r="E31050">
        <v>-2</v>
      </c>
    </row>
    <row r="31051" spans="1:5" x14ac:dyDescent="0.3">
      <c r="A31051">
        <v>60510018</v>
      </c>
      <c r="B31051" t="s">
        <v>1742</v>
      </c>
      <c r="C31051" t="s">
        <v>8</v>
      </c>
      <c r="D31051" t="s">
        <v>2395</v>
      </c>
      <c r="E31051">
        <v>0</v>
      </c>
    </row>
    <row r="31052" spans="1:5" x14ac:dyDescent="0.3">
      <c r="A31052">
        <v>60510018</v>
      </c>
      <c r="B31052" t="s">
        <v>1742</v>
      </c>
      <c r="C31052" t="s">
        <v>8</v>
      </c>
      <c r="D31052" t="s">
        <v>2396</v>
      </c>
      <c r="E31052">
        <v>0</v>
      </c>
    </row>
    <row r="31053" spans="1:5" x14ac:dyDescent="0.3">
      <c r="A31053">
        <v>60510018</v>
      </c>
      <c r="B31053" t="s">
        <v>1742</v>
      </c>
      <c r="C31053" t="s">
        <v>8</v>
      </c>
      <c r="D31053" t="s">
        <v>2397</v>
      </c>
      <c r="E31053">
        <v>0</v>
      </c>
    </row>
    <row r="31054" spans="1:5" x14ac:dyDescent="0.3">
      <c r="A31054">
        <v>60510018</v>
      </c>
      <c r="B31054" t="s">
        <v>1742</v>
      </c>
      <c r="C31054" t="s">
        <v>8</v>
      </c>
      <c r="D31054" t="s">
        <v>2398</v>
      </c>
      <c r="E31054">
        <v>-1</v>
      </c>
    </row>
    <row r="31055" spans="1:5" x14ac:dyDescent="0.3">
      <c r="A31055">
        <v>60510018</v>
      </c>
      <c r="B31055" t="s">
        <v>1742</v>
      </c>
      <c r="C31055" t="s">
        <v>8</v>
      </c>
      <c r="D31055" t="s">
        <v>2399</v>
      </c>
      <c r="E31055">
        <v>0</v>
      </c>
    </row>
    <row r="31056" spans="1:5" x14ac:dyDescent="0.3">
      <c r="A31056">
        <v>60510018</v>
      </c>
      <c r="B31056" t="s">
        <v>1742</v>
      </c>
      <c r="C31056" t="s">
        <v>8</v>
      </c>
      <c r="D31056" t="s">
        <v>2400</v>
      </c>
      <c r="E31056">
        <v>-3</v>
      </c>
    </row>
    <row r="31057" spans="1:5" x14ac:dyDescent="0.3">
      <c r="A31057">
        <v>60510018</v>
      </c>
      <c r="B31057" t="s">
        <v>1742</v>
      </c>
      <c r="C31057" t="s">
        <v>8</v>
      </c>
      <c r="D31057" t="s">
        <v>2401</v>
      </c>
      <c r="E31057">
        <v>0</v>
      </c>
    </row>
    <row r="31058" spans="1:5" x14ac:dyDescent="0.3">
      <c r="A31058">
        <v>60510018</v>
      </c>
      <c r="B31058" t="s">
        <v>1742</v>
      </c>
      <c r="C31058" t="s">
        <v>8</v>
      </c>
      <c r="D31058" t="s">
        <v>2402</v>
      </c>
      <c r="E31058">
        <v>0</v>
      </c>
    </row>
    <row r="31059" spans="1:5" x14ac:dyDescent="0.3">
      <c r="A31059">
        <v>60510018</v>
      </c>
      <c r="B31059" t="s">
        <v>1742</v>
      </c>
      <c r="C31059" t="s">
        <v>8</v>
      </c>
      <c r="D31059" t="s">
        <v>2403</v>
      </c>
      <c r="E31059">
        <v>0</v>
      </c>
    </row>
    <row r="31060" spans="1:5" x14ac:dyDescent="0.3">
      <c r="A31060">
        <v>60510018</v>
      </c>
      <c r="B31060" t="s">
        <v>1742</v>
      </c>
      <c r="C31060" t="s">
        <v>8</v>
      </c>
      <c r="D31060" t="s">
        <v>2404</v>
      </c>
      <c r="E31060">
        <v>0</v>
      </c>
    </row>
    <row r="31061" spans="1:5" x14ac:dyDescent="0.3">
      <c r="A31061">
        <v>60510018</v>
      </c>
      <c r="B31061" t="s">
        <v>1742</v>
      </c>
      <c r="C31061" t="s">
        <v>8</v>
      </c>
      <c r="D31061" t="s">
        <v>2405</v>
      </c>
      <c r="E31061">
        <v>0</v>
      </c>
    </row>
    <row r="31062" spans="1:5" x14ac:dyDescent="0.3">
      <c r="A31062">
        <v>60510018</v>
      </c>
      <c r="B31062" t="s">
        <v>1742</v>
      </c>
      <c r="C31062" t="s">
        <v>8</v>
      </c>
      <c r="D31062" t="s">
        <v>2406</v>
      </c>
      <c r="E31062">
        <v>0</v>
      </c>
    </row>
    <row r="31063" spans="1:5" x14ac:dyDescent="0.3">
      <c r="A31063">
        <v>60510018</v>
      </c>
      <c r="B31063" t="s">
        <v>1742</v>
      </c>
      <c r="C31063" t="s">
        <v>8</v>
      </c>
      <c r="D31063" t="s">
        <v>2407</v>
      </c>
      <c r="E31063">
        <v>0</v>
      </c>
    </row>
    <row r="31064" spans="1:5" x14ac:dyDescent="0.3">
      <c r="A31064">
        <v>60510018</v>
      </c>
      <c r="B31064" t="s">
        <v>1742</v>
      </c>
      <c r="C31064" t="s">
        <v>8</v>
      </c>
      <c r="D31064" t="s">
        <v>2408</v>
      </c>
      <c r="E31064">
        <v>0</v>
      </c>
    </row>
    <row r="31065" spans="1:5" x14ac:dyDescent="0.3">
      <c r="A31065">
        <v>60510018</v>
      </c>
      <c r="B31065" t="s">
        <v>1742</v>
      </c>
      <c r="C31065" t="s">
        <v>8</v>
      </c>
      <c r="D31065" t="s">
        <v>2409</v>
      </c>
      <c r="E31065">
        <v>0</v>
      </c>
    </row>
    <row r="31066" spans="1:5" x14ac:dyDescent="0.3">
      <c r="A31066">
        <v>60510018</v>
      </c>
      <c r="B31066" t="s">
        <v>1742</v>
      </c>
      <c r="C31066" t="s">
        <v>8</v>
      </c>
      <c r="D31066" t="s">
        <v>2410</v>
      </c>
      <c r="E31066">
        <v>0</v>
      </c>
    </row>
    <row r="31067" spans="1:5" x14ac:dyDescent="0.3">
      <c r="A31067">
        <v>60510018</v>
      </c>
      <c r="B31067" t="s">
        <v>1742</v>
      </c>
      <c r="C31067" t="s">
        <v>8</v>
      </c>
      <c r="D31067" t="s">
        <v>2411</v>
      </c>
      <c r="E31067">
        <v>0</v>
      </c>
    </row>
    <row r="31068" spans="1:5" x14ac:dyDescent="0.3">
      <c r="A31068">
        <v>60510018</v>
      </c>
      <c r="B31068" t="s">
        <v>1742</v>
      </c>
      <c r="C31068" t="s">
        <v>8</v>
      </c>
      <c r="D31068" t="s">
        <v>2412</v>
      </c>
      <c r="E31068">
        <v>-1</v>
      </c>
    </row>
    <row r="31069" spans="1:5" x14ac:dyDescent="0.3">
      <c r="A31069">
        <v>60510018</v>
      </c>
      <c r="B31069" t="s">
        <v>1742</v>
      </c>
      <c r="C31069" t="s">
        <v>8</v>
      </c>
      <c r="D31069" t="s">
        <v>2413</v>
      </c>
      <c r="E31069">
        <v>-2</v>
      </c>
    </row>
    <row r="31070" spans="1:5" x14ac:dyDescent="0.3">
      <c r="A31070">
        <v>50100004</v>
      </c>
      <c r="B31070" t="s">
        <v>1744</v>
      </c>
      <c r="C31070" t="s">
        <v>130</v>
      </c>
      <c r="D31070" t="s">
        <v>2378</v>
      </c>
      <c r="E31070">
        <v>0</v>
      </c>
    </row>
    <row r="31071" spans="1:5" x14ac:dyDescent="0.3">
      <c r="A31071">
        <v>50100004</v>
      </c>
      <c r="B31071" t="s">
        <v>1744</v>
      </c>
      <c r="C31071" t="s">
        <v>130</v>
      </c>
      <c r="D31071" t="s">
        <v>2379</v>
      </c>
      <c r="E31071">
        <v>-20</v>
      </c>
    </row>
    <row r="31072" spans="1:5" x14ac:dyDescent="0.3">
      <c r="A31072">
        <v>50100004</v>
      </c>
      <c r="B31072" t="s">
        <v>1744</v>
      </c>
      <c r="C31072" t="s">
        <v>130</v>
      </c>
      <c r="D31072" t="s">
        <v>2380</v>
      </c>
      <c r="E31072">
        <v>0</v>
      </c>
    </row>
    <row r="31073" spans="1:5" x14ac:dyDescent="0.3">
      <c r="A31073">
        <v>50100004</v>
      </c>
      <c r="B31073" t="s">
        <v>1744</v>
      </c>
      <c r="C31073" t="s">
        <v>130</v>
      </c>
      <c r="D31073" t="s">
        <v>2381</v>
      </c>
      <c r="E31073">
        <v>0</v>
      </c>
    </row>
    <row r="31074" spans="1:5" x14ac:dyDescent="0.3">
      <c r="A31074">
        <v>50100004</v>
      </c>
      <c r="B31074" t="s">
        <v>1744</v>
      </c>
      <c r="C31074" t="s">
        <v>130</v>
      </c>
      <c r="D31074" t="s">
        <v>2382</v>
      </c>
      <c r="E31074">
        <v>-40</v>
      </c>
    </row>
    <row r="31075" spans="1:5" x14ac:dyDescent="0.3">
      <c r="A31075">
        <v>50100004</v>
      </c>
      <c r="B31075" t="s">
        <v>1744</v>
      </c>
      <c r="C31075" t="s">
        <v>130</v>
      </c>
      <c r="D31075" t="s">
        <v>2383</v>
      </c>
      <c r="E31075">
        <v>-20</v>
      </c>
    </row>
    <row r="31076" spans="1:5" x14ac:dyDescent="0.3">
      <c r="A31076">
        <v>50100004</v>
      </c>
      <c r="B31076" t="s">
        <v>1744</v>
      </c>
      <c r="C31076" t="s">
        <v>130</v>
      </c>
      <c r="D31076" t="s">
        <v>2384</v>
      </c>
      <c r="E31076">
        <v>-10</v>
      </c>
    </row>
    <row r="31077" spans="1:5" x14ac:dyDescent="0.3">
      <c r="A31077">
        <v>50100004</v>
      </c>
      <c r="B31077" t="s">
        <v>1744</v>
      </c>
      <c r="C31077" t="s">
        <v>130</v>
      </c>
      <c r="D31077" t="s">
        <v>2385</v>
      </c>
      <c r="E31077">
        <v>0</v>
      </c>
    </row>
    <row r="31078" spans="1:5" x14ac:dyDescent="0.3">
      <c r="A31078">
        <v>50100004</v>
      </c>
      <c r="B31078" t="s">
        <v>1744</v>
      </c>
      <c r="C31078" t="s">
        <v>130</v>
      </c>
      <c r="D31078" t="s">
        <v>2386</v>
      </c>
      <c r="E31078">
        <v>0</v>
      </c>
    </row>
    <row r="31079" spans="1:5" x14ac:dyDescent="0.3">
      <c r="A31079">
        <v>50100004</v>
      </c>
      <c r="B31079" t="s">
        <v>1744</v>
      </c>
      <c r="C31079" t="s">
        <v>130</v>
      </c>
      <c r="D31079" t="s">
        <v>2387</v>
      </c>
      <c r="E31079">
        <v>-35</v>
      </c>
    </row>
    <row r="31080" spans="1:5" x14ac:dyDescent="0.3">
      <c r="A31080">
        <v>50100004</v>
      </c>
      <c r="B31080" t="s">
        <v>1744</v>
      </c>
      <c r="C31080" t="s">
        <v>130</v>
      </c>
      <c r="D31080" t="s">
        <v>2388</v>
      </c>
      <c r="E31080">
        <v>0</v>
      </c>
    </row>
    <row r="31081" spans="1:5" x14ac:dyDescent="0.3">
      <c r="A31081">
        <v>50100004</v>
      </c>
      <c r="B31081" t="s">
        <v>1744</v>
      </c>
      <c r="C31081" t="s">
        <v>130</v>
      </c>
      <c r="D31081" t="s">
        <v>2389</v>
      </c>
      <c r="E31081">
        <v>0</v>
      </c>
    </row>
    <row r="31082" spans="1:5" x14ac:dyDescent="0.3">
      <c r="A31082">
        <v>50100004</v>
      </c>
      <c r="B31082" t="s">
        <v>1744</v>
      </c>
      <c r="C31082" t="s">
        <v>130</v>
      </c>
      <c r="D31082" t="s">
        <v>2390</v>
      </c>
      <c r="E31082">
        <v>0</v>
      </c>
    </row>
    <row r="31083" spans="1:5" x14ac:dyDescent="0.3">
      <c r="A31083">
        <v>50100004</v>
      </c>
      <c r="B31083" t="s">
        <v>1744</v>
      </c>
      <c r="C31083" t="s">
        <v>130</v>
      </c>
      <c r="D31083" t="s">
        <v>2391</v>
      </c>
      <c r="E31083">
        <v>-25</v>
      </c>
    </row>
    <row r="31084" spans="1:5" x14ac:dyDescent="0.3">
      <c r="A31084">
        <v>50100004</v>
      </c>
      <c r="B31084" t="s">
        <v>1744</v>
      </c>
      <c r="C31084" t="s">
        <v>130</v>
      </c>
      <c r="D31084" t="s">
        <v>2392</v>
      </c>
      <c r="E31084">
        <v>0</v>
      </c>
    </row>
    <row r="31085" spans="1:5" x14ac:dyDescent="0.3">
      <c r="A31085">
        <v>50100004</v>
      </c>
      <c r="B31085" t="s">
        <v>1744</v>
      </c>
      <c r="C31085" t="s">
        <v>130</v>
      </c>
      <c r="D31085" t="s">
        <v>2393</v>
      </c>
      <c r="E31085">
        <v>0</v>
      </c>
    </row>
    <row r="31086" spans="1:5" x14ac:dyDescent="0.3">
      <c r="A31086">
        <v>50100004</v>
      </c>
      <c r="B31086" t="s">
        <v>1744</v>
      </c>
      <c r="C31086" t="s">
        <v>130</v>
      </c>
      <c r="D31086" t="s">
        <v>2394</v>
      </c>
      <c r="E31086">
        <v>0</v>
      </c>
    </row>
    <row r="31087" spans="1:5" x14ac:dyDescent="0.3">
      <c r="A31087">
        <v>50100004</v>
      </c>
      <c r="B31087" t="s">
        <v>1744</v>
      </c>
      <c r="C31087" t="s">
        <v>130</v>
      </c>
      <c r="D31087" t="s">
        <v>2395</v>
      </c>
      <c r="E31087">
        <v>-20</v>
      </c>
    </row>
    <row r="31088" spans="1:5" x14ac:dyDescent="0.3">
      <c r="A31088">
        <v>50100004</v>
      </c>
      <c r="B31088" t="s">
        <v>1744</v>
      </c>
      <c r="C31088" t="s">
        <v>130</v>
      </c>
      <c r="D31088" t="s">
        <v>2396</v>
      </c>
      <c r="E31088">
        <v>-15</v>
      </c>
    </row>
    <row r="31089" spans="1:5" x14ac:dyDescent="0.3">
      <c r="A31089">
        <v>50100004</v>
      </c>
      <c r="B31089" t="s">
        <v>1744</v>
      </c>
      <c r="C31089" t="s">
        <v>130</v>
      </c>
      <c r="D31089" t="s">
        <v>2397</v>
      </c>
      <c r="E31089">
        <v>0</v>
      </c>
    </row>
    <row r="31090" spans="1:5" x14ac:dyDescent="0.3">
      <c r="A31090">
        <v>50100004</v>
      </c>
      <c r="B31090" t="s">
        <v>1744</v>
      </c>
      <c r="C31090" t="s">
        <v>130</v>
      </c>
      <c r="D31090" t="s">
        <v>2398</v>
      </c>
      <c r="E31090">
        <v>0</v>
      </c>
    </row>
    <row r="31091" spans="1:5" x14ac:dyDescent="0.3">
      <c r="A31091">
        <v>50100004</v>
      </c>
      <c r="B31091" t="s">
        <v>1744</v>
      </c>
      <c r="C31091" t="s">
        <v>130</v>
      </c>
      <c r="D31091" t="s">
        <v>2399</v>
      </c>
      <c r="E31091">
        <v>-15</v>
      </c>
    </row>
    <row r="31092" spans="1:5" x14ac:dyDescent="0.3">
      <c r="A31092">
        <v>50100004</v>
      </c>
      <c r="B31092" t="s">
        <v>1744</v>
      </c>
      <c r="C31092" t="s">
        <v>130</v>
      </c>
      <c r="D31092" t="s">
        <v>2400</v>
      </c>
      <c r="E31092">
        <v>0</v>
      </c>
    </row>
    <row r="31093" spans="1:5" x14ac:dyDescent="0.3">
      <c r="A31093">
        <v>50100004</v>
      </c>
      <c r="B31093" t="s">
        <v>1744</v>
      </c>
      <c r="C31093" t="s">
        <v>130</v>
      </c>
      <c r="D31093" t="s">
        <v>2401</v>
      </c>
      <c r="E31093">
        <v>0</v>
      </c>
    </row>
    <row r="31094" spans="1:5" x14ac:dyDescent="0.3">
      <c r="A31094">
        <v>50100004</v>
      </c>
      <c r="B31094" t="s">
        <v>1744</v>
      </c>
      <c r="C31094" t="s">
        <v>130</v>
      </c>
      <c r="D31094" t="s">
        <v>2402</v>
      </c>
      <c r="E31094">
        <v>-180</v>
      </c>
    </row>
    <row r="31095" spans="1:5" x14ac:dyDescent="0.3">
      <c r="A31095">
        <v>50100004</v>
      </c>
      <c r="B31095" t="s">
        <v>1744</v>
      </c>
      <c r="C31095" t="s">
        <v>130</v>
      </c>
      <c r="D31095" t="s">
        <v>2403</v>
      </c>
      <c r="E31095">
        <v>0</v>
      </c>
    </row>
    <row r="31096" spans="1:5" x14ac:dyDescent="0.3">
      <c r="A31096">
        <v>50100004</v>
      </c>
      <c r="B31096" t="s">
        <v>1744</v>
      </c>
      <c r="C31096" t="s">
        <v>130</v>
      </c>
      <c r="D31096" t="s">
        <v>2404</v>
      </c>
      <c r="E31096">
        <v>0</v>
      </c>
    </row>
    <row r="31097" spans="1:5" x14ac:dyDescent="0.3">
      <c r="A31097">
        <v>50100004</v>
      </c>
      <c r="B31097" t="s">
        <v>1744</v>
      </c>
      <c r="C31097" t="s">
        <v>130</v>
      </c>
      <c r="D31097" t="s">
        <v>2405</v>
      </c>
      <c r="E31097">
        <v>0</v>
      </c>
    </row>
    <row r="31098" spans="1:5" x14ac:dyDescent="0.3">
      <c r="A31098">
        <v>50100004</v>
      </c>
      <c r="B31098" t="s">
        <v>1744</v>
      </c>
      <c r="C31098" t="s">
        <v>130</v>
      </c>
      <c r="D31098" t="s">
        <v>2406</v>
      </c>
      <c r="E31098">
        <v>0</v>
      </c>
    </row>
    <row r="31099" spans="1:5" x14ac:dyDescent="0.3">
      <c r="A31099">
        <v>50100004</v>
      </c>
      <c r="B31099" t="s">
        <v>1744</v>
      </c>
      <c r="C31099" t="s">
        <v>130</v>
      </c>
      <c r="D31099" t="s">
        <v>2407</v>
      </c>
      <c r="E31099">
        <v>0</v>
      </c>
    </row>
    <row r="31100" spans="1:5" x14ac:dyDescent="0.3">
      <c r="A31100">
        <v>50100004</v>
      </c>
      <c r="B31100" t="s">
        <v>1744</v>
      </c>
      <c r="C31100" t="s">
        <v>130</v>
      </c>
      <c r="D31100" t="s">
        <v>2408</v>
      </c>
      <c r="E31100">
        <v>0</v>
      </c>
    </row>
    <row r="31101" spans="1:5" x14ac:dyDescent="0.3">
      <c r="A31101">
        <v>50100004</v>
      </c>
      <c r="B31101" t="s">
        <v>1744</v>
      </c>
      <c r="C31101" t="s">
        <v>130</v>
      </c>
      <c r="D31101" t="s">
        <v>2409</v>
      </c>
      <c r="E31101">
        <v>-20</v>
      </c>
    </row>
    <row r="31102" spans="1:5" x14ac:dyDescent="0.3">
      <c r="A31102">
        <v>50100004</v>
      </c>
      <c r="B31102" t="s">
        <v>1744</v>
      </c>
      <c r="C31102" t="s">
        <v>130</v>
      </c>
      <c r="D31102" t="s">
        <v>2410</v>
      </c>
      <c r="E31102">
        <v>0</v>
      </c>
    </row>
    <row r="31103" spans="1:5" x14ac:dyDescent="0.3">
      <c r="A31103">
        <v>50100004</v>
      </c>
      <c r="B31103" t="s">
        <v>1744</v>
      </c>
      <c r="C31103" t="s">
        <v>130</v>
      </c>
      <c r="D31103" t="s">
        <v>2411</v>
      </c>
      <c r="E31103">
        <v>0</v>
      </c>
    </row>
    <row r="31104" spans="1:5" x14ac:dyDescent="0.3">
      <c r="A31104">
        <v>50100004</v>
      </c>
      <c r="B31104" t="s">
        <v>1744</v>
      </c>
      <c r="C31104" t="s">
        <v>130</v>
      </c>
      <c r="D31104" t="s">
        <v>2412</v>
      </c>
      <c r="E31104">
        <v>-5</v>
      </c>
    </row>
    <row r="31105" spans="1:5" x14ac:dyDescent="0.3">
      <c r="A31105">
        <v>50100004</v>
      </c>
      <c r="B31105" t="s">
        <v>1744</v>
      </c>
      <c r="C31105" t="s">
        <v>130</v>
      </c>
      <c r="D31105" t="s">
        <v>2413</v>
      </c>
      <c r="E31105">
        <v>0</v>
      </c>
    </row>
    <row r="31106" spans="1:5" x14ac:dyDescent="0.3">
      <c r="A31106">
        <v>23170006</v>
      </c>
      <c r="B31106" t="s">
        <v>1746</v>
      </c>
      <c r="C31106" t="s">
        <v>130</v>
      </c>
      <c r="D31106" t="s">
        <v>2378</v>
      </c>
      <c r="E31106">
        <v>0</v>
      </c>
    </row>
    <row r="31107" spans="1:5" x14ac:dyDescent="0.3">
      <c r="A31107">
        <v>23170006</v>
      </c>
      <c r="B31107" t="s">
        <v>1746</v>
      </c>
      <c r="C31107" t="s">
        <v>130</v>
      </c>
      <c r="D31107" t="s">
        <v>2379</v>
      </c>
      <c r="E31107">
        <v>0</v>
      </c>
    </row>
    <row r="31108" spans="1:5" x14ac:dyDescent="0.3">
      <c r="A31108">
        <v>23170006</v>
      </c>
      <c r="B31108" t="s">
        <v>1746</v>
      </c>
      <c r="C31108" t="s">
        <v>130</v>
      </c>
      <c r="D31108" t="s">
        <v>2380</v>
      </c>
      <c r="E31108">
        <v>0</v>
      </c>
    </row>
    <row r="31109" spans="1:5" x14ac:dyDescent="0.3">
      <c r="A31109">
        <v>23170006</v>
      </c>
      <c r="B31109" t="s">
        <v>1746</v>
      </c>
      <c r="C31109" t="s">
        <v>130</v>
      </c>
      <c r="D31109" t="s">
        <v>2381</v>
      </c>
      <c r="E31109">
        <v>0</v>
      </c>
    </row>
    <row r="31110" spans="1:5" x14ac:dyDescent="0.3">
      <c r="A31110">
        <v>23170006</v>
      </c>
      <c r="B31110" t="s">
        <v>1746</v>
      </c>
      <c r="C31110" t="s">
        <v>130</v>
      </c>
      <c r="D31110" t="s">
        <v>2382</v>
      </c>
      <c r="E31110">
        <v>0</v>
      </c>
    </row>
    <row r="31111" spans="1:5" x14ac:dyDescent="0.3">
      <c r="A31111">
        <v>23170006</v>
      </c>
      <c r="B31111" t="s">
        <v>1746</v>
      </c>
      <c r="C31111" t="s">
        <v>130</v>
      </c>
      <c r="D31111" t="s">
        <v>2383</v>
      </c>
      <c r="E31111">
        <v>0</v>
      </c>
    </row>
    <row r="31112" spans="1:5" x14ac:dyDescent="0.3">
      <c r="A31112">
        <v>23170006</v>
      </c>
      <c r="B31112" t="s">
        <v>1746</v>
      </c>
      <c r="C31112" t="s">
        <v>130</v>
      </c>
      <c r="D31112" t="s">
        <v>2384</v>
      </c>
      <c r="E31112">
        <v>0</v>
      </c>
    </row>
    <row r="31113" spans="1:5" x14ac:dyDescent="0.3">
      <c r="A31113">
        <v>23170006</v>
      </c>
      <c r="B31113" t="s">
        <v>1746</v>
      </c>
      <c r="C31113" t="s">
        <v>130</v>
      </c>
      <c r="D31113" t="s">
        <v>2385</v>
      </c>
      <c r="E31113">
        <v>0</v>
      </c>
    </row>
    <row r="31114" spans="1:5" x14ac:dyDescent="0.3">
      <c r="A31114">
        <v>23170006</v>
      </c>
      <c r="B31114" t="s">
        <v>1746</v>
      </c>
      <c r="C31114" t="s">
        <v>130</v>
      </c>
      <c r="D31114" t="s">
        <v>2386</v>
      </c>
      <c r="E31114">
        <v>0</v>
      </c>
    </row>
    <row r="31115" spans="1:5" x14ac:dyDescent="0.3">
      <c r="A31115">
        <v>23170006</v>
      </c>
      <c r="B31115" t="s">
        <v>1746</v>
      </c>
      <c r="C31115" t="s">
        <v>130</v>
      </c>
      <c r="D31115" t="s">
        <v>2387</v>
      </c>
      <c r="E31115">
        <v>0</v>
      </c>
    </row>
    <row r="31116" spans="1:5" x14ac:dyDescent="0.3">
      <c r="A31116">
        <v>23170006</v>
      </c>
      <c r="B31116" t="s">
        <v>1746</v>
      </c>
      <c r="C31116" t="s">
        <v>130</v>
      </c>
      <c r="D31116" t="s">
        <v>2388</v>
      </c>
      <c r="E31116">
        <v>0</v>
      </c>
    </row>
    <row r="31117" spans="1:5" x14ac:dyDescent="0.3">
      <c r="A31117">
        <v>23170006</v>
      </c>
      <c r="B31117" t="s">
        <v>1746</v>
      </c>
      <c r="C31117" t="s">
        <v>130</v>
      </c>
      <c r="D31117" t="s">
        <v>2389</v>
      </c>
      <c r="E31117">
        <v>0</v>
      </c>
    </row>
    <row r="31118" spans="1:5" x14ac:dyDescent="0.3">
      <c r="A31118">
        <v>23170006</v>
      </c>
      <c r="B31118" t="s">
        <v>1746</v>
      </c>
      <c r="C31118" t="s">
        <v>130</v>
      </c>
      <c r="D31118" t="s">
        <v>2390</v>
      </c>
      <c r="E31118">
        <v>0</v>
      </c>
    </row>
    <row r="31119" spans="1:5" x14ac:dyDescent="0.3">
      <c r="A31119">
        <v>23170006</v>
      </c>
      <c r="B31119" t="s">
        <v>1746</v>
      </c>
      <c r="C31119" t="s">
        <v>130</v>
      </c>
      <c r="D31119" t="s">
        <v>2391</v>
      </c>
      <c r="E31119">
        <v>0</v>
      </c>
    </row>
    <row r="31120" spans="1:5" x14ac:dyDescent="0.3">
      <c r="A31120">
        <v>23170006</v>
      </c>
      <c r="B31120" t="s">
        <v>1746</v>
      </c>
      <c r="C31120" t="s">
        <v>130</v>
      </c>
      <c r="D31120" t="s">
        <v>2392</v>
      </c>
      <c r="E31120">
        <v>0</v>
      </c>
    </row>
    <row r="31121" spans="1:5" x14ac:dyDescent="0.3">
      <c r="A31121">
        <v>23170006</v>
      </c>
      <c r="B31121" t="s">
        <v>1746</v>
      </c>
      <c r="C31121" t="s">
        <v>130</v>
      </c>
      <c r="D31121" t="s">
        <v>2393</v>
      </c>
      <c r="E31121">
        <v>0</v>
      </c>
    </row>
    <row r="31122" spans="1:5" x14ac:dyDescent="0.3">
      <c r="A31122">
        <v>23170006</v>
      </c>
      <c r="B31122" t="s">
        <v>1746</v>
      </c>
      <c r="C31122" t="s">
        <v>130</v>
      </c>
      <c r="D31122" t="s">
        <v>2394</v>
      </c>
      <c r="E31122">
        <v>0</v>
      </c>
    </row>
    <row r="31123" spans="1:5" x14ac:dyDescent="0.3">
      <c r="A31123">
        <v>23170006</v>
      </c>
      <c r="B31123" t="s">
        <v>1746</v>
      </c>
      <c r="C31123" t="s">
        <v>130</v>
      </c>
      <c r="D31123" t="s">
        <v>2395</v>
      </c>
      <c r="E31123">
        <v>0</v>
      </c>
    </row>
    <row r="31124" spans="1:5" x14ac:dyDescent="0.3">
      <c r="A31124">
        <v>23170006</v>
      </c>
      <c r="B31124" t="s">
        <v>1746</v>
      </c>
      <c r="C31124" t="s">
        <v>130</v>
      </c>
      <c r="D31124" t="s">
        <v>2396</v>
      </c>
      <c r="E31124">
        <v>0</v>
      </c>
    </row>
    <row r="31125" spans="1:5" x14ac:dyDescent="0.3">
      <c r="A31125">
        <v>23170006</v>
      </c>
      <c r="B31125" t="s">
        <v>1746</v>
      </c>
      <c r="C31125" t="s">
        <v>130</v>
      </c>
      <c r="D31125" t="s">
        <v>2397</v>
      </c>
      <c r="E31125">
        <v>0</v>
      </c>
    </row>
    <row r="31126" spans="1:5" x14ac:dyDescent="0.3">
      <c r="A31126">
        <v>23170006</v>
      </c>
      <c r="B31126" t="s">
        <v>1746</v>
      </c>
      <c r="C31126" t="s">
        <v>130</v>
      </c>
      <c r="D31126" t="s">
        <v>2398</v>
      </c>
      <c r="E31126">
        <v>0</v>
      </c>
    </row>
    <row r="31127" spans="1:5" x14ac:dyDescent="0.3">
      <c r="A31127">
        <v>23170006</v>
      </c>
      <c r="B31127" t="s">
        <v>1746</v>
      </c>
      <c r="C31127" t="s">
        <v>130</v>
      </c>
      <c r="D31127" t="s">
        <v>2399</v>
      </c>
      <c r="E31127">
        <v>0</v>
      </c>
    </row>
    <row r="31128" spans="1:5" x14ac:dyDescent="0.3">
      <c r="A31128">
        <v>23170006</v>
      </c>
      <c r="B31128" t="s">
        <v>1746</v>
      </c>
      <c r="C31128" t="s">
        <v>130</v>
      </c>
      <c r="D31128" t="s">
        <v>2400</v>
      </c>
      <c r="E31128">
        <v>0</v>
      </c>
    </row>
    <row r="31129" spans="1:5" x14ac:dyDescent="0.3">
      <c r="A31129">
        <v>23170006</v>
      </c>
      <c r="B31129" t="s">
        <v>1746</v>
      </c>
      <c r="C31129" t="s">
        <v>130</v>
      </c>
      <c r="D31129" t="s">
        <v>2401</v>
      </c>
      <c r="E31129">
        <v>0</v>
      </c>
    </row>
    <row r="31130" spans="1:5" x14ac:dyDescent="0.3">
      <c r="A31130">
        <v>23170006</v>
      </c>
      <c r="B31130" t="s">
        <v>1746</v>
      </c>
      <c r="C31130" t="s">
        <v>130</v>
      </c>
      <c r="D31130" t="s">
        <v>2402</v>
      </c>
      <c r="E31130">
        <v>0</v>
      </c>
    </row>
    <row r="31131" spans="1:5" x14ac:dyDescent="0.3">
      <c r="A31131">
        <v>23170006</v>
      </c>
      <c r="B31131" t="s">
        <v>1746</v>
      </c>
      <c r="C31131" t="s">
        <v>130</v>
      </c>
      <c r="D31131" t="s">
        <v>2403</v>
      </c>
      <c r="E31131">
        <v>0</v>
      </c>
    </row>
    <row r="31132" spans="1:5" x14ac:dyDescent="0.3">
      <c r="A31132">
        <v>23170006</v>
      </c>
      <c r="B31132" t="s">
        <v>1746</v>
      </c>
      <c r="C31132" t="s">
        <v>130</v>
      </c>
      <c r="D31132" t="s">
        <v>2404</v>
      </c>
      <c r="E31132">
        <v>0</v>
      </c>
    </row>
    <row r="31133" spans="1:5" x14ac:dyDescent="0.3">
      <c r="A31133">
        <v>23170006</v>
      </c>
      <c r="B31133" t="s">
        <v>1746</v>
      </c>
      <c r="C31133" t="s">
        <v>130</v>
      </c>
      <c r="D31133" t="s">
        <v>2405</v>
      </c>
      <c r="E31133">
        <v>0</v>
      </c>
    </row>
    <row r="31134" spans="1:5" x14ac:dyDescent="0.3">
      <c r="A31134">
        <v>23170006</v>
      </c>
      <c r="B31134" t="s">
        <v>1746</v>
      </c>
      <c r="C31134" t="s">
        <v>130</v>
      </c>
      <c r="D31134" t="s">
        <v>2406</v>
      </c>
      <c r="E31134">
        <v>0</v>
      </c>
    </row>
    <row r="31135" spans="1:5" x14ac:dyDescent="0.3">
      <c r="A31135">
        <v>23170006</v>
      </c>
      <c r="B31135" t="s">
        <v>1746</v>
      </c>
      <c r="C31135" t="s">
        <v>130</v>
      </c>
      <c r="D31135" t="s">
        <v>2407</v>
      </c>
      <c r="E31135">
        <v>0</v>
      </c>
    </row>
    <row r="31136" spans="1:5" x14ac:dyDescent="0.3">
      <c r="A31136">
        <v>23170006</v>
      </c>
      <c r="B31136" t="s">
        <v>1746</v>
      </c>
      <c r="C31136" t="s">
        <v>130</v>
      </c>
      <c r="D31136" t="s">
        <v>2408</v>
      </c>
      <c r="E31136">
        <v>0</v>
      </c>
    </row>
    <row r="31137" spans="1:5" x14ac:dyDescent="0.3">
      <c r="A31137">
        <v>23170006</v>
      </c>
      <c r="B31137" t="s">
        <v>1746</v>
      </c>
      <c r="C31137" t="s">
        <v>130</v>
      </c>
      <c r="D31137" t="s">
        <v>2409</v>
      </c>
      <c r="E31137">
        <v>0</v>
      </c>
    </row>
    <row r="31138" spans="1:5" x14ac:dyDescent="0.3">
      <c r="A31138">
        <v>23170006</v>
      </c>
      <c r="B31138" t="s">
        <v>1746</v>
      </c>
      <c r="C31138" t="s">
        <v>130</v>
      </c>
      <c r="D31138" t="s">
        <v>2410</v>
      </c>
      <c r="E31138">
        <v>-4</v>
      </c>
    </row>
    <row r="31139" spans="1:5" x14ac:dyDescent="0.3">
      <c r="A31139">
        <v>23170006</v>
      </c>
      <c r="B31139" t="s">
        <v>1746</v>
      </c>
      <c r="C31139" t="s">
        <v>130</v>
      </c>
      <c r="D31139" t="s">
        <v>2411</v>
      </c>
      <c r="E31139">
        <v>0</v>
      </c>
    </row>
    <row r="31140" spans="1:5" x14ac:dyDescent="0.3">
      <c r="A31140">
        <v>23170006</v>
      </c>
      <c r="B31140" t="s">
        <v>1746</v>
      </c>
      <c r="C31140" t="s">
        <v>130</v>
      </c>
      <c r="D31140" t="s">
        <v>2412</v>
      </c>
      <c r="E31140">
        <v>0</v>
      </c>
    </row>
    <row r="31141" spans="1:5" x14ac:dyDescent="0.3">
      <c r="A31141">
        <v>23170006</v>
      </c>
      <c r="B31141" t="s">
        <v>1746</v>
      </c>
      <c r="C31141" t="s">
        <v>130</v>
      </c>
      <c r="D31141" t="s">
        <v>2413</v>
      </c>
      <c r="E31141">
        <v>-26</v>
      </c>
    </row>
    <row r="31142" spans="1:5" x14ac:dyDescent="0.3">
      <c r="A31142">
        <v>30010093</v>
      </c>
      <c r="B31142" t="s">
        <v>1748</v>
      </c>
      <c r="C31142" t="s">
        <v>8</v>
      </c>
      <c r="D31142" t="s">
        <v>2378</v>
      </c>
      <c r="E31142">
        <v>0</v>
      </c>
    </row>
    <row r="31143" spans="1:5" x14ac:dyDescent="0.3">
      <c r="A31143">
        <v>30010093</v>
      </c>
      <c r="B31143" t="s">
        <v>1748</v>
      </c>
      <c r="C31143" t="s">
        <v>8</v>
      </c>
      <c r="D31143" t="s">
        <v>2379</v>
      </c>
      <c r="E31143">
        <v>0</v>
      </c>
    </row>
    <row r="31144" spans="1:5" x14ac:dyDescent="0.3">
      <c r="A31144">
        <v>30010093</v>
      </c>
      <c r="B31144" t="s">
        <v>1748</v>
      </c>
      <c r="C31144" t="s">
        <v>8</v>
      </c>
      <c r="D31144" t="s">
        <v>2380</v>
      </c>
      <c r="E31144">
        <v>-20</v>
      </c>
    </row>
    <row r="31145" spans="1:5" x14ac:dyDescent="0.3">
      <c r="A31145">
        <v>30010093</v>
      </c>
      <c r="B31145" t="s">
        <v>1748</v>
      </c>
      <c r="C31145" t="s">
        <v>8</v>
      </c>
      <c r="D31145" t="s">
        <v>2381</v>
      </c>
      <c r="E31145">
        <v>-10</v>
      </c>
    </row>
    <row r="31146" spans="1:5" x14ac:dyDescent="0.3">
      <c r="A31146">
        <v>30010093</v>
      </c>
      <c r="B31146" t="s">
        <v>1748</v>
      </c>
      <c r="C31146" t="s">
        <v>8</v>
      </c>
      <c r="D31146" t="s">
        <v>2382</v>
      </c>
      <c r="E31146">
        <v>0</v>
      </c>
    </row>
    <row r="31147" spans="1:5" x14ac:dyDescent="0.3">
      <c r="A31147">
        <v>30010093</v>
      </c>
      <c r="B31147" t="s">
        <v>1748</v>
      </c>
      <c r="C31147" t="s">
        <v>8</v>
      </c>
      <c r="D31147" t="s">
        <v>2383</v>
      </c>
      <c r="E31147">
        <v>0</v>
      </c>
    </row>
    <row r="31148" spans="1:5" x14ac:dyDescent="0.3">
      <c r="A31148">
        <v>30010093</v>
      </c>
      <c r="B31148" t="s">
        <v>1748</v>
      </c>
      <c r="C31148" t="s">
        <v>8</v>
      </c>
      <c r="D31148" t="s">
        <v>2384</v>
      </c>
      <c r="E31148">
        <v>0</v>
      </c>
    </row>
    <row r="31149" spans="1:5" x14ac:dyDescent="0.3">
      <c r="A31149">
        <v>30010093</v>
      </c>
      <c r="B31149" t="s">
        <v>1748</v>
      </c>
      <c r="C31149" t="s">
        <v>8</v>
      </c>
      <c r="D31149" t="s">
        <v>2385</v>
      </c>
      <c r="E31149">
        <v>0</v>
      </c>
    </row>
    <row r="31150" spans="1:5" x14ac:dyDescent="0.3">
      <c r="A31150">
        <v>30010093</v>
      </c>
      <c r="B31150" t="s">
        <v>1748</v>
      </c>
      <c r="C31150" t="s">
        <v>8</v>
      </c>
      <c r="D31150" t="s">
        <v>2386</v>
      </c>
      <c r="E31150">
        <v>0</v>
      </c>
    </row>
    <row r="31151" spans="1:5" x14ac:dyDescent="0.3">
      <c r="A31151">
        <v>30010093</v>
      </c>
      <c r="B31151" t="s">
        <v>1748</v>
      </c>
      <c r="C31151" t="s">
        <v>8</v>
      </c>
      <c r="D31151" t="s">
        <v>2387</v>
      </c>
      <c r="E31151">
        <v>0</v>
      </c>
    </row>
    <row r="31152" spans="1:5" x14ac:dyDescent="0.3">
      <c r="A31152">
        <v>30010093</v>
      </c>
      <c r="B31152" t="s">
        <v>1748</v>
      </c>
      <c r="C31152" t="s">
        <v>8</v>
      </c>
      <c r="D31152" t="s">
        <v>2388</v>
      </c>
      <c r="E31152">
        <v>0</v>
      </c>
    </row>
    <row r="31153" spans="1:5" x14ac:dyDescent="0.3">
      <c r="A31153">
        <v>30010093</v>
      </c>
      <c r="B31153" t="s">
        <v>1748</v>
      </c>
      <c r="C31153" t="s">
        <v>8</v>
      </c>
      <c r="D31153" t="s">
        <v>2389</v>
      </c>
      <c r="E31153">
        <v>0</v>
      </c>
    </row>
    <row r="31154" spans="1:5" x14ac:dyDescent="0.3">
      <c r="A31154">
        <v>30010093</v>
      </c>
      <c r="B31154" t="s">
        <v>1748</v>
      </c>
      <c r="C31154" t="s">
        <v>8</v>
      </c>
      <c r="D31154" t="s">
        <v>2390</v>
      </c>
      <c r="E31154">
        <v>0</v>
      </c>
    </row>
    <row r="31155" spans="1:5" x14ac:dyDescent="0.3">
      <c r="A31155">
        <v>30010093</v>
      </c>
      <c r="B31155" t="s">
        <v>1748</v>
      </c>
      <c r="C31155" t="s">
        <v>8</v>
      </c>
      <c r="D31155" t="s">
        <v>2391</v>
      </c>
      <c r="E31155">
        <v>-10</v>
      </c>
    </row>
    <row r="31156" spans="1:5" x14ac:dyDescent="0.3">
      <c r="A31156">
        <v>30010093</v>
      </c>
      <c r="B31156" t="s">
        <v>1748</v>
      </c>
      <c r="C31156" t="s">
        <v>8</v>
      </c>
      <c r="D31156" t="s">
        <v>2392</v>
      </c>
      <c r="E31156">
        <v>0</v>
      </c>
    </row>
    <row r="31157" spans="1:5" x14ac:dyDescent="0.3">
      <c r="A31157">
        <v>30010093</v>
      </c>
      <c r="B31157" t="s">
        <v>1748</v>
      </c>
      <c r="C31157" t="s">
        <v>8</v>
      </c>
      <c r="D31157" t="s">
        <v>2393</v>
      </c>
      <c r="E31157">
        <v>0</v>
      </c>
    </row>
    <row r="31158" spans="1:5" x14ac:dyDescent="0.3">
      <c r="A31158">
        <v>30010093</v>
      </c>
      <c r="B31158" t="s">
        <v>1748</v>
      </c>
      <c r="C31158" t="s">
        <v>8</v>
      </c>
      <c r="D31158" t="s">
        <v>2394</v>
      </c>
      <c r="E31158">
        <v>0</v>
      </c>
    </row>
    <row r="31159" spans="1:5" x14ac:dyDescent="0.3">
      <c r="A31159">
        <v>30010093</v>
      </c>
      <c r="B31159" t="s">
        <v>1748</v>
      </c>
      <c r="C31159" t="s">
        <v>8</v>
      </c>
      <c r="D31159" t="s">
        <v>2395</v>
      </c>
      <c r="E31159">
        <v>0</v>
      </c>
    </row>
    <row r="31160" spans="1:5" x14ac:dyDescent="0.3">
      <c r="A31160">
        <v>30010093</v>
      </c>
      <c r="B31160" t="s">
        <v>1748</v>
      </c>
      <c r="C31160" t="s">
        <v>8</v>
      </c>
      <c r="D31160" t="s">
        <v>2396</v>
      </c>
      <c r="E31160">
        <v>0</v>
      </c>
    </row>
    <row r="31161" spans="1:5" x14ac:dyDescent="0.3">
      <c r="A31161">
        <v>30010093</v>
      </c>
      <c r="B31161" t="s">
        <v>1748</v>
      </c>
      <c r="C31161" t="s">
        <v>8</v>
      </c>
      <c r="D31161" t="s">
        <v>2397</v>
      </c>
      <c r="E31161">
        <v>0</v>
      </c>
    </row>
    <row r="31162" spans="1:5" x14ac:dyDescent="0.3">
      <c r="A31162">
        <v>30010093</v>
      </c>
      <c r="B31162" t="s">
        <v>1748</v>
      </c>
      <c r="C31162" t="s">
        <v>8</v>
      </c>
      <c r="D31162" t="s">
        <v>2398</v>
      </c>
      <c r="E31162">
        <v>0</v>
      </c>
    </row>
    <row r="31163" spans="1:5" x14ac:dyDescent="0.3">
      <c r="A31163">
        <v>30010093</v>
      </c>
      <c r="B31163" t="s">
        <v>1748</v>
      </c>
      <c r="C31163" t="s">
        <v>8</v>
      </c>
      <c r="D31163" t="s">
        <v>2399</v>
      </c>
      <c r="E31163">
        <v>0</v>
      </c>
    </row>
    <row r="31164" spans="1:5" x14ac:dyDescent="0.3">
      <c r="A31164">
        <v>30010093</v>
      </c>
      <c r="B31164" t="s">
        <v>1748</v>
      </c>
      <c r="C31164" t="s">
        <v>8</v>
      </c>
      <c r="D31164" t="s">
        <v>2400</v>
      </c>
      <c r="E31164">
        <v>0</v>
      </c>
    </row>
    <row r="31165" spans="1:5" x14ac:dyDescent="0.3">
      <c r="A31165">
        <v>30010093</v>
      </c>
      <c r="B31165" t="s">
        <v>1748</v>
      </c>
      <c r="C31165" t="s">
        <v>8</v>
      </c>
      <c r="D31165" t="s">
        <v>2401</v>
      </c>
      <c r="E31165">
        <v>0</v>
      </c>
    </row>
    <row r="31166" spans="1:5" x14ac:dyDescent="0.3">
      <c r="A31166">
        <v>30010093</v>
      </c>
      <c r="B31166" t="s">
        <v>1748</v>
      </c>
      <c r="C31166" t="s">
        <v>8</v>
      </c>
      <c r="D31166" t="s">
        <v>2402</v>
      </c>
      <c r="E31166">
        <v>0</v>
      </c>
    </row>
    <row r="31167" spans="1:5" x14ac:dyDescent="0.3">
      <c r="A31167">
        <v>30010093</v>
      </c>
      <c r="B31167" t="s">
        <v>1748</v>
      </c>
      <c r="C31167" t="s">
        <v>8</v>
      </c>
      <c r="D31167" t="s">
        <v>2403</v>
      </c>
      <c r="E31167">
        <v>-100</v>
      </c>
    </row>
    <row r="31168" spans="1:5" x14ac:dyDescent="0.3">
      <c r="A31168">
        <v>30010093</v>
      </c>
      <c r="B31168" t="s">
        <v>1748</v>
      </c>
      <c r="C31168" t="s">
        <v>8</v>
      </c>
      <c r="D31168" t="s">
        <v>2404</v>
      </c>
      <c r="E31168">
        <v>0</v>
      </c>
    </row>
    <row r="31169" spans="1:5" x14ac:dyDescent="0.3">
      <c r="A31169">
        <v>30010093</v>
      </c>
      <c r="B31169" t="s">
        <v>1748</v>
      </c>
      <c r="C31169" t="s">
        <v>8</v>
      </c>
      <c r="D31169" t="s">
        <v>2405</v>
      </c>
      <c r="E31169">
        <v>0</v>
      </c>
    </row>
    <row r="31170" spans="1:5" x14ac:dyDescent="0.3">
      <c r="A31170">
        <v>30010093</v>
      </c>
      <c r="B31170" t="s">
        <v>1748</v>
      </c>
      <c r="C31170" t="s">
        <v>8</v>
      </c>
      <c r="D31170" t="s">
        <v>2406</v>
      </c>
      <c r="E31170">
        <v>0</v>
      </c>
    </row>
    <row r="31171" spans="1:5" x14ac:dyDescent="0.3">
      <c r="A31171">
        <v>30010093</v>
      </c>
      <c r="B31171" t="s">
        <v>1748</v>
      </c>
      <c r="C31171" t="s">
        <v>8</v>
      </c>
      <c r="D31171" t="s">
        <v>2407</v>
      </c>
      <c r="E31171">
        <v>0</v>
      </c>
    </row>
    <row r="31172" spans="1:5" x14ac:dyDescent="0.3">
      <c r="A31172">
        <v>30010093</v>
      </c>
      <c r="B31172" t="s">
        <v>1748</v>
      </c>
      <c r="C31172" t="s">
        <v>8</v>
      </c>
      <c r="D31172" t="s">
        <v>2408</v>
      </c>
      <c r="E31172">
        <v>0</v>
      </c>
    </row>
    <row r="31173" spans="1:5" x14ac:dyDescent="0.3">
      <c r="A31173">
        <v>30010093</v>
      </c>
      <c r="B31173" t="s">
        <v>1748</v>
      </c>
      <c r="C31173" t="s">
        <v>8</v>
      </c>
      <c r="D31173" t="s">
        <v>2409</v>
      </c>
      <c r="E31173">
        <v>0</v>
      </c>
    </row>
    <row r="31174" spans="1:5" x14ac:dyDescent="0.3">
      <c r="A31174">
        <v>30010093</v>
      </c>
      <c r="B31174" t="s">
        <v>1748</v>
      </c>
      <c r="C31174" t="s">
        <v>8</v>
      </c>
      <c r="D31174" t="s">
        <v>2410</v>
      </c>
      <c r="E31174">
        <v>0</v>
      </c>
    </row>
    <row r="31175" spans="1:5" x14ac:dyDescent="0.3">
      <c r="A31175">
        <v>30010093</v>
      </c>
      <c r="B31175" t="s">
        <v>1748</v>
      </c>
      <c r="C31175" t="s">
        <v>8</v>
      </c>
      <c r="D31175" t="s">
        <v>2411</v>
      </c>
      <c r="E31175">
        <v>0</v>
      </c>
    </row>
    <row r="31176" spans="1:5" x14ac:dyDescent="0.3">
      <c r="A31176">
        <v>30010093</v>
      </c>
      <c r="B31176" t="s">
        <v>1748</v>
      </c>
      <c r="C31176" t="s">
        <v>8</v>
      </c>
      <c r="D31176" t="s">
        <v>2412</v>
      </c>
      <c r="E31176">
        <v>-6</v>
      </c>
    </row>
    <row r="31177" spans="1:5" x14ac:dyDescent="0.3">
      <c r="A31177">
        <v>30010093</v>
      </c>
      <c r="B31177" t="s">
        <v>1748</v>
      </c>
      <c r="C31177" t="s">
        <v>8</v>
      </c>
      <c r="D31177" t="s">
        <v>2413</v>
      </c>
      <c r="E31177">
        <v>0</v>
      </c>
    </row>
    <row r="31178" spans="1:5" x14ac:dyDescent="0.3">
      <c r="A31178">
        <v>50370012</v>
      </c>
      <c r="B31178" t="s">
        <v>1750</v>
      </c>
      <c r="C31178" t="s">
        <v>8</v>
      </c>
      <c r="D31178" t="s">
        <v>2378</v>
      </c>
      <c r="E31178">
        <v>0</v>
      </c>
    </row>
    <row r="31179" spans="1:5" x14ac:dyDescent="0.3">
      <c r="A31179">
        <v>50370012</v>
      </c>
      <c r="B31179" t="s">
        <v>1750</v>
      </c>
      <c r="C31179" t="s">
        <v>8</v>
      </c>
      <c r="D31179" t="s">
        <v>2379</v>
      </c>
      <c r="E31179">
        <v>0</v>
      </c>
    </row>
    <row r="31180" spans="1:5" x14ac:dyDescent="0.3">
      <c r="A31180">
        <v>50370012</v>
      </c>
      <c r="B31180" t="s">
        <v>1750</v>
      </c>
      <c r="C31180" t="s">
        <v>8</v>
      </c>
      <c r="D31180" t="s">
        <v>2380</v>
      </c>
      <c r="E31180">
        <v>0</v>
      </c>
    </row>
    <row r="31181" spans="1:5" x14ac:dyDescent="0.3">
      <c r="A31181">
        <v>50370012</v>
      </c>
      <c r="B31181" t="s">
        <v>1750</v>
      </c>
      <c r="C31181" t="s">
        <v>8</v>
      </c>
      <c r="D31181" t="s">
        <v>2381</v>
      </c>
      <c r="E31181">
        <v>0</v>
      </c>
    </row>
    <row r="31182" spans="1:5" x14ac:dyDescent="0.3">
      <c r="A31182">
        <v>50370012</v>
      </c>
      <c r="B31182" t="s">
        <v>1750</v>
      </c>
      <c r="C31182" t="s">
        <v>8</v>
      </c>
      <c r="D31182" t="s">
        <v>2382</v>
      </c>
      <c r="E31182">
        <v>0</v>
      </c>
    </row>
    <row r="31183" spans="1:5" x14ac:dyDescent="0.3">
      <c r="A31183">
        <v>50370012</v>
      </c>
      <c r="B31183" t="s">
        <v>1750</v>
      </c>
      <c r="C31183" t="s">
        <v>8</v>
      </c>
      <c r="D31183" t="s">
        <v>2383</v>
      </c>
      <c r="E31183">
        <v>0</v>
      </c>
    </row>
    <row r="31184" spans="1:5" x14ac:dyDescent="0.3">
      <c r="A31184">
        <v>50370012</v>
      </c>
      <c r="B31184" t="s">
        <v>1750</v>
      </c>
      <c r="C31184" t="s">
        <v>8</v>
      </c>
      <c r="D31184" t="s">
        <v>2384</v>
      </c>
      <c r="E31184">
        <v>0</v>
      </c>
    </row>
    <row r="31185" spans="1:5" x14ac:dyDescent="0.3">
      <c r="A31185">
        <v>50370012</v>
      </c>
      <c r="B31185" t="s">
        <v>1750</v>
      </c>
      <c r="C31185" t="s">
        <v>8</v>
      </c>
      <c r="D31185" t="s">
        <v>2385</v>
      </c>
      <c r="E31185">
        <v>0</v>
      </c>
    </row>
    <row r="31186" spans="1:5" x14ac:dyDescent="0.3">
      <c r="A31186">
        <v>50370012</v>
      </c>
      <c r="B31186" t="s">
        <v>1750</v>
      </c>
      <c r="C31186" t="s">
        <v>8</v>
      </c>
      <c r="D31186" t="s">
        <v>2386</v>
      </c>
      <c r="E31186">
        <v>-1</v>
      </c>
    </row>
    <row r="31187" spans="1:5" x14ac:dyDescent="0.3">
      <c r="A31187">
        <v>50370012</v>
      </c>
      <c r="B31187" t="s">
        <v>1750</v>
      </c>
      <c r="C31187" t="s">
        <v>8</v>
      </c>
      <c r="D31187" t="s">
        <v>2387</v>
      </c>
      <c r="E31187">
        <v>-1</v>
      </c>
    </row>
    <row r="31188" spans="1:5" x14ac:dyDescent="0.3">
      <c r="A31188">
        <v>50370012</v>
      </c>
      <c r="B31188" t="s">
        <v>1750</v>
      </c>
      <c r="C31188" t="s">
        <v>8</v>
      </c>
      <c r="D31188" t="s">
        <v>2388</v>
      </c>
      <c r="E31188">
        <v>0</v>
      </c>
    </row>
    <row r="31189" spans="1:5" x14ac:dyDescent="0.3">
      <c r="A31189">
        <v>50370012</v>
      </c>
      <c r="B31189" t="s">
        <v>1750</v>
      </c>
      <c r="C31189" t="s">
        <v>8</v>
      </c>
      <c r="D31189" t="s">
        <v>2389</v>
      </c>
      <c r="E31189">
        <v>0</v>
      </c>
    </row>
    <row r="31190" spans="1:5" x14ac:dyDescent="0.3">
      <c r="A31190">
        <v>50370012</v>
      </c>
      <c r="B31190" t="s">
        <v>1750</v>
      </c>
      <c r="C31190" t="s">
        <v>8</v>
      </c>
      <c r="D31190" t="s">
        <v>2390</v>
      </c>
      <c r="E31190">
        <v>0</v>
      </c>
    </row>
    <row r="31191" spans="1:5" x14ac:dyDescent="0.3">
      <c r="A31191">
        <v>50370012</v>
      </c>
      <c r="B31191" t="s">
        <v>1750</v>
      </c>
      <c r="C31191" t="s">
        <v>8</v>
      </c>
      <c r="D31191" t="s">
        <v>2391</v>
      </c>
      <c r="E31191">
        <v>0</v>
      </c>
    </row>
    <row r="31192" spans="1:5" x14ac:dyDescent="0.3">
      <c r="A31192">
        <v>50370012</v>
      </c>
      <c r="B31192" t="s">
        <v>1750</v>
      </c>
      <c r="C31192" t="s">
        <v>8</v>
      </c>
      <c r="D31192" t="s">
        <v>2392</v>
      </c>
      <c r="E31192">
        <v>0</v>
      </c>
    </row>
    <row r="31193" spans="1:5" x14ac:dyDescent="0.3">
      <c r="A31193">
        <v>50370012</v>
      </c>
      <c r="B31193" t="s">
        <v>1750</v>
      </c>
      <c r="C31193" t="s">
        <v>8</v>
      </c>
      <c r="D31193" t="s">
        <v>2393</v>
      </c>
      <c r="E31193">
        <v>0</v>
      </c>
    </row>
    <row r="31194" spans="1:5" x14ac:dyDescent="0.3">
      <c r="A31194">
        <v>50370012</v>
      </c>
      <c r="B31194" t="s">
        <v>1750</v>
      </c>
      <c r="C31194" t="s">
        <v>8</v>
      </c>
      <c r="D31194" t="s">
        <v>2394</v>
      </c>
      <c r="E31194">
        <v>0</v>
      </c>
    </row>
    <row r="31195" spans="1:5" x14ac:dyDescent="0.3">
      <c r="A31195">
        <v>50370012</v>
      </c>
      <c r="B31195" t="s">
        <v>1750</v>
      </c>
      <c r="C31195" t="s">
        <v>8</v>
      </c>
      <c r="D31195" t="s">
        <v>2395</v>
      </c>
      <c r="E31195">
        <v>0</v>
      </c>
    </row>
    <row r="31196" spans="1:5" x14ac:dyDescent="0.3">
      <c r="A31196">
        <v>50370012</v>
      </c>
      <c r="B31196" t="s">
        <v>1750</v>
      </c>
      <c r="C31196" t="s">
        <v>8</v>
      </c>
      <c r="D31196" t="s">
        <v>2396</v>
      </c>
      <c r="E31196">
        <v>0</v>
      </c>
    </row>
    <row r="31197" spans="1:5" x14ac:dyDescent="0.3">
      <c r="A31197">
        <v>50370012</v>
      </c>
      <c r="B31197" t="s">
        <v>1750</v>
      </c>
      <c r="C31197" t="s">
        <v>8</v>
      </c>
      <c r="D31197" t="s">
        <v>2397</v>
      </c>
      <c r="E31197">
        <v>0</v>
      </c>
    </row>
    <row r="31198" spans="1:5" x14ac:dyDescent="0.3">
      <c r="A31198">
        <v>50370012</v>
      </c>
      <c r="B31198" t="s">
        <v>1750</v>
      </c>
      <c r="C31198" t="s">
        <v>8</v>
      </c>
      <c r="D31198" t="s">
        <v>2398</v>
      </c>
      <c r="E31198">
        <v>0</v>
      </c>
    </row>
    <row r="31199" spans="1:5" x14ac:dyDescent="0.3">
      <c r="A31199">
        <v>50370012</v>
      </c>
      <c r="B31199" t="s">
        <v>1750</v>
      </c>
      <c r="C31199" t="s">
        <v>8</v>
      </c>
      <c r="D31199" t="s">
        <v>2399</v>
      </c>
      <c r="E31199">
        <v>0</v>
      </c>
    </row>
    <row r="31200" spans="1:5" x14ac:dyDescent="0.3">
      <c r="A31200">
        <v>50370012</v>
      </c>
      <c r="B31200" t="s">
        <v>1750</v>
      </c>
      <c r="C31200" t="s">
        <v>8</v>
      </c>
      <c r="D31200" t="s">
        <v>2400</v>
      </c>
      <c r="E31200">
        <v>0</v>
      </c>
    </row>
    <row r="31201" spans="1:5" x14ac:dyDescent="0.3">
      <c r="A31201">
        <v>50370012</v>
      </c>
      <c r="B31201" t="s">
        <v>1750</v>
      </c>
      <c r="C31201" t="s">
        <v>8</v>
      </c>
      <c r="D31201" t="s">
        <v>2401</v>
      </c>
      <c r="E31201">
        <v>0</v>
      </c>
    </row>
    <row r="31202" spans="1:5" x14ac:dyDescent="0.3">
      <c r="A31202">
        <v>50370012</v>
      </c>
      <c r="B31202" t="s">
        <v>1750</v>
      </c>
      <c r="C31202" t="s">
        <v>8</v>
      </c>
      <c r="D31202" t="s">
        <v>2402</v>
      </c>
      <c r="E31202">
        <v>0</v>
      </c>
    </row>
    <row r="31203" spans="1:5" x14ac:dyDescent="0.3">
      <c r="A31203">
        <v>50370012</v>
      </c>
      <c r="B31203" t="s">
        <v>1750</v>
      </c>
      <c r="C31203" t="s">
        <v>8</v>
      </c>
      <c r="D31203" t="s">
        <v>2403</v>
      </c>
      <c r="E31203">
        <v>-1</v>
      </c>
    </row>
    <row r="31204" spans="1:5" x14ac:dyDescent="0.3">
      <c r="A31204">
        <v>50370012</v>
      </c>
      <c r="B31204" t="s">
        <v>1750</v>
      </c>
      <c r="C31204" t="s">
        <v>8</v>
      </c>
      <c r="D31204" t="s">
        <v>2404</v>
      </c>
      <c r="E31204">
        <v>0</v>
      </c>
    </row>
    <row r="31205" spans="1:5" x14ac:dyDescent="0.3">
      <c r="A31205">
        <v>50370012</v>
      </c>
      <c r="B31205" t="s">
        <v>1750</v>
      </c>
      <c r="C31205" t="s">
        <v>8</v>
      </c>
      <c r="D31205" t="s">
        <v>2405</v>
      </c>
      <c r="E31205">
        <v>0</v>
      </c>
    </row>
    <row r="31206" spans="1:5" x14ac:dyDescent="0.3">
      <c r="A31206">
        <v>50370012</v>
      </c>
      <c r="B31206" t="s">
        <v>1750</v>
      </c>
      <c r="C31206" t="s">
        <v>8</v>
      </c>
      <c r="D31206" t="s">
        <v>2406</v>
      </c>
      <c r="E31206">
        <v>0</v>
      </c>
    </row>
    <row r="31207" spans="1:5" x14ac:dyDescent="0.3">
      <c r="A31207">
        <v>50370012</v>
      </c>
      <c r="B31207" t="s">
        <v>1750</v>
      </c>
      <c r="C31207" t="s">
        <v>8</v>
      </c>
      <c r="D31207" t="s">
        <v>2407</v>
      </c>
      <c r="E31207">
        <v>-1</v>
      </c>
    </row>
    <row r="31208" spans="1:5" x14ac:dyDescent="0.3">
      <c r="A31208">
        <v>50370012</v>
      </c>
      <c r="B31208" t="s">
        <v>1750</v>
      </c>
      <c r="C31208" t="s">
        <v>8</v>
      </c>
      <c r="D31208" t="s">
        <v>2408</v>
      </c>
      <c r="E31208">
        <v>0</v>
      </c>
    </row>
    <row r="31209" spans="1:5" x14ac:dyDescent="0.3">
      <c r="A31209">
        <v>50370012</v>
      </c>
      <c r="B31209" t="s">
        <v>1750</v>
      </c>
      <c r="C31209" t="s">
        <v>8</v>
      </c>
      <c r="D31209" t="s">
        <v>2409</v>
      </c>
      <c r="E31209">
        <v>0</v>
      </c>
    </row>
    <row r="31210" spans="1:5" x14ac:dyDescent="0.3">
      <c r="A31210">
        <v>50370012</v>
      </c>
      <c r="B31210" t="s">
        <v>1750</v>
      </c>
      <c r="C31210" t="s">
        <v>8</v>
      </c>
      <c r="D31210" t="s">
        <v>2410</v>
      </c>
      <c r="E31210">
        <v>-2</v>
      </c>
    </row>
    <row r="31211" spans="1:5" x14ac:dyDescent="0.3">
      <c r="A31211">
        <v>50370012</v>
      </c>
      <c r="B31211" t="s">
        <v>1750</v>
      </c>
      <c r="C31211" t="s">
        <v>8</v>
      </c>
      <c r="D31211" t="s">
        <v>2411</v>
      </c>
      <c r="E31211">
        <v>-1</v>
      </c>
    </row>
    <row r="31212" spans="1:5" x14ac:dyDescent="0.3">
      <c r="A31212">
        <v>50370012</v>
      </c>
      <c r="B31212" t="s">
        <v>1750</v>
      </c>
      <c r="C31212" t="s">
        <v>8</v>
      </c>
      <c r="D31212" t="s">
        <v>2412</v>
      </c>
      <c r="E31212">
        <v>0</v>
      </c>
    </row>
    <row r="31213" spans="1:5" x14ac:dyDescent="0.3">
      <c r="A31213">
        <v>50370012</v>
      </c>
      <c r="B31213" t="s">
        <v>1750</v>
      </c>
      <c r="C31213" t="s">
        <v>8</v>
      </c>
      <c r="D31213" t="s">
        <v>2413</v>
      </c>
      <c r="E31213">
        <v>0</v>
      </c>
    </row>
    <row r="31214" spans="1:5" x14ac:dyDescent="0.3">
      <c r="A31214">
        <v>87220002</v>
      </c>
      <c r="B31214" t="s">
        <v>1752</v>
      </c>
      <c r="C31214" t="s">
        <v>8</v>
      </c>
      <c r="D31214" t="s">
        <v>2378</v>
      </c>
      <c r="E31214">
        <v>0</v>
      </c>
    </row>
    <row r="31215" spans="1:5" x14ac:dyDescent="0.3">
      <c r="A31215">
        <v>87220002</v>
      </c>
      <c r="B31215" t="s">
        <v>1752</v>
      </c>
      <c r="C31215" t="s">
        <v>8</v>
      </c>
      <c r="D31215" t="s">
        <v>2379</v>
      </c>
      <c r="E31215">
        <v>0</v>
      </c>
    </row>
    <row r="31216" spans="1:5" x14ac:dyDescent="0.3">
      <c r="A31216">
        <v>87220002</v>
      </c>
      <c r="B31216" t="s">
        <v>1752</v>
      </c>
      <c r="C31216" t="s">
        <v>8</v>
      </c>
      <c r="D31216" t="s">
        <v>2380</v>
      </c>
      <c r="E31216">
        <v>0</v>
      </c>
    </row>
    <row r="31217" spans="1:5" x14ac:dyDescent="0.3">
      <c r="A31217">
        <v>87220002</v>
      </c>
      <c r="B31217" t="s">
        <v>1752</v>
      </c>
      <c r="C31217" t="s">
        <v>8</v>
      </c>
      <c r="D31217" t="s">
        <v>2381</v>
      </c>
      <c r="E31217">
        <v>0</v>
      </c>
    </row>
    <row r="31218" spans="1:5" x14ac:dyDescent="0.3">
      <c r="A31218">
        <v>87220002</v>
      </c>
      <c r="B31218" t="s">
        <v>1752</v>
      </c>
      <c r="C31218" t="s">
        <v>8</v>
      </c>
      <c r="D31218" t="s">
        <v>2382</v>
      </c>
      <c r="E31218">
        <v>0</v>
      </c>
    </row>
    <row r="31219" spans="1:5" x14ac:dyDescent="0.3">
      <c r="A31219">
        <v>87220002</v>
      </c>
      <c r="B31219" t="s">
        <v>1752</v>
      </c>
      <c r="C31219" t="s">
        <v>8</v>
      </c>
      <c r="D31219" t="s">
        <v>2383</v>
      </c>
      <c r="E31219">
        <v>0</v>
      </c>
    </row>
    <row r="31220" spans="1:5" x14ac:dyDescent="0.3">
      <c r="A31220">
        <v>87220002</v>
      </c>
      <c r="B31220" t="s">
        <v>1752</v>
      </c>
      <c r="C31220" t="s">
        <v>8</v>
      </c>
      <c r="D31220" t="s">
        <v>2384</v>
      </c>
      <c r="E31220">
        <v>0</v>
      </c>
    </row>
    <row r="31221" spans="1:5" x14ac:dyDescent="0.3">
      <c r="A31221">
        <v>87220002</v>
      </c>
      <c r="B31221" t="s">
        <v>1752</v>
      </c>
      <c r="C31221" t="s">
        <v>8</v>
      </c>
      <c r="D31221" t="s">
        <v>2385</v>
      </c>
      <c r="E31221">
        <v>0</v>
      </c>
    </row>
    <row r="31222" spans="1:5" x14ac:dyDescent="0.3">
      <c r="A31222">
        <v>87220002</v>
      </c>
      <c r="B31222" t="s">
        <v>1752</v>
      </c>
      <c r="C31222" t="s">
        <v>8</v>
      </c>
      <c r="D31222" t="s">
        <v>2386</v>
      </c>
      <c r="E31222">
        <v>0</v>
      </c>
    </row>
    <row r="31223" spans="1:5" x14ac:dyDescent="0.3">
      <c r="A31223">
        <v>87220002</v>
      </c>
      <c r="B31223" t="s">
        <v>1752</v>
      </c>
      <c r="C31223" t="s">
        <v>8</v>
      </c>
      <c r="D31223" t="s">
        <v>2387</v>
      </c>
      <c r="E31223">
        <v>0</v>
      </c>
    </row>
    <row r="31224" spans="1:5" x14ac:dyDescent="0.3">
      <c r="A31224">
        <v>87220002</v>
      </c>
      <c r="B31224" t="s">
        <v>1752</v>
      </c>
      <c r="C31224" t="s">
        <v>8</v>
      </c>
      <c r="D31224" t="s">
        <v>2388</v>
      </c>
      <c r="E31224">
        <v>0</v>
      </c>
    </row>
    <row r="31225" spans="1:5" x14ac:dyDescent="0.3">
      <c r="A31225">
        <v>87220002</v>
      </c>
      <c r="B31225" t="s">
        <v>1752</v>
      </c>
      <c r="C31225" t="s">
        <v>8</v>
      </c>
      <c r="D31225" t="s">
        <v>2389</v>
      </c>
      <c r="E31225">
        <v>0</v>
      </c>
    </row>
    <row r="31226" spans="1:5" x14ac:dyDescent="0.3">
      <c r="A31226">
        <v>87220002</v>
      </c>
      <c r="B31226" t="s">
        <v>1752</v>
      </c>
      <c r="C31226" t="s">
        <v>8</v>
      </c>
      <c r="D31226" t="s">
        <v>2390</v>
      </c>
      <c r="E31226">
        <v>0</v>
      </c>
    </row>
    <row r="31227" spans="1:5" x14ac:dyDescent="0.3">
      <c r="A31227">
        <v>87220002</v>
      </c>
      <c r="B31227" t="s">
        <v>1752</v>
      </c>
      <c r="C31227" t="s">
        <v>8</v>
      </c>
      <c r="D31227" t="s">
        <v>2391</v>
      </c>
      <c r="E31227">
        <v>0</v>
      </c>
    </row>
    <row r="31228" spans="1:5" x14ac:dyDescent="0.3">
      <c r="A31228">
        <v>87220002</v>
      </c>
      <c r="B31228" t="s">
        <v>1752</v>
      </c>
      <c r="C31228" t="s">
        <v>8</v>
      </c>
      <c r="D31228" t="s">
        <v>2392</v>
      </c>
      <c r="E31228">
        <v>0</v>
      </c>
    </row>
    <row r="31229" spans="1:5" x14ac:dyDescent="0.3">
      <c r="A31229">
        <v>87220002</v>
      </c>
      <c r="B31229" t="s">
        <v>1752</v>
      </c>
      <c r="C31229" t="s">
        <v>8</v>
      </c>
      <c r="D31229" t="s">
        <v>2393</v>
      </c>
      <c r="E31229">
        <v>0</v>
      </c>
    </row>
    <row r="31230" spans="1:5" x14ac:dyDescent="0.3">
      <c r="A31230">
        <v>87220002</v>
      </c>
      <c r="B31230" t="s">
        <v>1752</v>
      </c>
      <c r="C31230" t="s">
        <v>8</v>
      </c>
      <c r="D31230" t="s">
        <v>2394</v>
      </c>
      <c r="E31230">
        <v>0</v>
      </c>
    </row>
    <row r="31231" spans="1:5" x14ac:dyDescent="0.3">
      <c r="A31231">
        <v>87220002</v>
      </c>
      <c r="B31231" t="s">
        <v>1752</v>
      </c>
      <c r="C31231" t="s">
        <v>8</v>
      </c>
      <c r="D31231" t="s">
        <v>2395</v>
      </c>
      <c r="E31231">
        <v>0</v>
      </c>
    </row>
    <row r="31232" spans="1:5" x14ac:dyDescent="0.3">
      <c r="A31232">
        <v>87220002</v>
      </c>
      <c r="B31232" t="s">
        <v>1752</v>
      </c>
      <c r="C31232" t="s">
        <v>8</v>
      </c>
      <c r="D31232" t="s">
        <v>2396</v>
      </c>
      <c r="E31232">
        <v>0</v>
      </c>
    </row>
    <row r="31233" spans="1:5" x14ac:dyDescent="0.3">
      <c r="A31233">
        <v>87220002</v>
      </c>
      <c r="B31233" t="s">
        <v>1752</v>
      </c>
      <c r="C31233" t="s">
        <v>8</v>
      </c>
      <c r="D31233" t="s">
        <v>2397</v>
      </c>
      <c r="E31233">
        <v>0</v>
      </c>
    </row>
    <row r="31234" spans="1:5" x14ac:dyDescent="0.3">
      <c r="A31234">
        <v>87220002</v>
      </c>
      <c r="B31234" t="s">
        <v>1752</v>
      </c>
      <c r="C31234" t="s">
        <v>8</v>
      </c>
      <c r="D31234" t="s">
        <v>2398</v>
      </c>
      <c r="E31234">
        <v>0</v>
      </c>
    </row>
    <row r="31235" spans="1:5" x14ac:dyDescent="0.3">
      <c r="A31235">
        <v>87220002</v>
      </c>
      <c r="B31235" t="s">
        <v>1752</v>
      </c>
      <c r="C31235" t="s">
        <v>8</v>
      </c>
      <c r="D31235" t="s">
        <v>2399</v>
      </c>
      <c r="E31235">
        <v>0</v>
      </c>
    </row>
    <row r="31236" spans="1:5" x14ac:dyDescent="0.3">
      <c r="A31236">
        <v>87220002</v>
      </c>
      <c r="B31236" t="s">
        <v>1752</v>
      </c>
      <c r="C31236" t="s">
        <v>8</v>
      </c>
      <c r="D31236" t="s">
        <v>2400</v>
      </c>
      <c r="E31236">
        <v>0</v>
      </c>
    </row>
    <row r="31237" spans="1:5" x14ac:dyDescent="0.3">
      <c r="A31237">
        <v>87220002</v>
      </c>
      <c r="B31237" t="s">
        <v>1752</v>
      </c>
      <c r="C31237" t="s">
        <v>8</v>
      </c>
      <c r="D31237" t="s">
        <v>2401</v>
      </c>
      <c r="E31237">
        <v>0</v>
      </c>
    </row>
    <row r="31238" spans="1:5" x14ac:dyDescent="0.3">
      <c r="A31238">
        <v>87220002</v>
      </c>
      <c r="B31238" t="s">
        <v>1752</v>
      </c>
      <c r="C31238" t="s">
        <v>8</v>
      </c>
      <c r="D31238" t="s">
        <v>2402</v>
      </c>
      <c r="E31238">
        <v>0</v>
      </c>
    </row>
    <row r="31239" spans="1:5" x14ac:dyDescent="0.3">
      <c r="A31239">
        <v>87220002</v>
      </c>
      <c r="B31239" t="s">
        <v>1752</v>
      </c>
      <c r="C31239" t="s">
        <v>8</v>
      </c>
      <c r="D31239" t="s">
        <v>2403</v>
      </c>
      <c r="E31239">
        <v>0</v>
      </c>
    </row>
    <row r="31240" spans="1:5" x14ac:dyDescent="0.3">
      <c r="A31240">
        <v>87220002</v>
      </c>
      <c r="B31240" t="s">
        <v>1752</v>
      </c>
      <c r="C31240" t="s">
        <v>8</v>
      </c>
      <c r="D31240" t="s">
        <v>2404</v>
      </c>
      <c r="E31240">
        <v>0</v>
      </c>
    </row>
    <row r="31241" spans="1:5" x14ac:dyDescent="0.3">
      <c r="A31241">
        <v>87220002</v>
      </c>
      <c r="B31241" t="s">
        <v>1752</v>
      </c>
      <c r="C31241" t="s">
        <v>8</v>
      </c>
      <c r="D31241" t="s">
        <v>2405</v>
      </c>
      <c r="E31241">
        <v>0</v>
      </c>
    </row>
    <row r="31242" spans="1:5" x14ac:dyDescent="0.3">
      <c r="A31242">
        <v>87220002</v>
      </c>
      <c r="B31242" t="s">
        <v>1752</v>
      </c>
      <c r="C31242" t="s">
        <v>8</v>
      </c>
      <c r="D31242" t="s">
        <v>2406</v>
      </c>
      <c r="E31242">
        <v>0</v>
      </c>
    </row>
    <row r="31243" spans="1:5" x14ac:dyDescent="0.3">
      <c r="A31243">
        <v>87220002</v>
      </c>
      <c r="B31243" t="s">
        <v>1752</v>
      </c>
      <c r="C31243" t="s">
        <v>8</v>
      </c>
      <c r="D31243" t="s">
        <v>2407</v>
      </c>
      <c r="E31243">
        <v>0</v>
      </c>
    </row>
    <row r="31244" spans="1:5" x14ac:dyDescent="0.3">
      <c r="A31244">
        <v>87220002</v>
      </c>
      <c r="B31244" t="s">
        <v>1752</v>
      </c>
      <c r="C31244" t="s">
        <v>8</v>
      </c>
      <c r="D31244" t="s">
        <v>2408</v>
      </c>
      <c r="E31244">
        <v>0</v>
      </c>
    </row>
    <row r="31245" spans="1:5" x14ac:dyDescent="0.3">
      <c r="A31245">
        <v>87220002</v>
      </c>
      <c r="B31245" t="s">
        <v>1752</v>
      </c>
      <c r="C31245" t="s">
        <v>8</v>
      </c>
      <c r="D31245" t="s">
        <v>2409</v>
      </c>
      <c r="E31245">
        <v>0</v>
      </c>
    </row>
    <row r="31246" spans="1:5" x14ac:dyDescent="0.3">
      <c r="A31246">
        <v>87220002</v>
      </c>
      <c r="B31246" t="s">
        <v>1752</v>
      </c>
      <c r="C31246" t="s">
        <v>8</v>
      </c>
      <c r="D31246" t="s">
        <v>2410</v>
      </c>
      <c r="E31246">
        <v>-30</v>
      </c>
    </row>
    <row r="31247" spans="1:5" x14ac:dyDescent="0.3">
      <c r="A31247">
        <v>87220002</v>
      </c>
      <c r="B31247" t="s">
        <v>1752</v>
      </c>
      <c r="C31247" t="s">
        <v>8</v>
      </c>
      <c r="D31247" t="s">
        <v>2411</v>
      </c>
      <c r="E31247">
        <v>0</v>
      </c>
    </row>
    <row r="31248" spans="1:5" x14ac:dyDescent="0.3">
      <c r="A31248">
        <v>87220002</v>
      </c>
      <c r="B31248" t="s">
        <v>1752</v>
      </c>
      <c r="C31248" t="s">
        <v>8</v>
      </c>
      <c r="D31248" t="s">
        <v>2412</v>
      </c>
      <c r="E31248">
        <v>0</v>
      </c>
    </row>
    <row r="31249" spans="1:5" x14ac:dyDescent="0.3">
      <c r="A31249">
        <v>87220002</v>
      </c>
      <c r="B31249" t="s">
        <v>1752</v>
      </c>
      <c r="C31249" t="s">
        <v>8</v>
      </c>
      <c r="D31249" t="s">
        <v>2413</v>
      </c>
      <c r="E31249">
        <v>0</v>
      </c>
    </row>
    <row r="31250" spans="1:5" x14ac:dyDescent="0.3">
      <c r="A31250">
        <v>23170013</v>
      </c>
      <c r="B31250" t="s">
        <v>1754</v>
      </c>
      <c r="C31250" t="s">
        <v>130</v>
      </c>
      <c r="D31250" t="s">
        <v>2378</v>
      </c>
      <c r="E31250">
        <v>0</v>
      </c>
    </row>
    <row r="31251" spans="1:5" x14ac:dyDescent="0.3">
      <c r="A31251">
        <v>23170013</v>
      </c>
      <c r="B31251" t="s">
        <v>1754</v>
      </c>
      <c r="C31251" t="s">
        <v>130</v>
      </c>
      <c r="D31251" t="s">
        <v>2379</v>
      </c>
      <c r="E31251">
        <v>0</v>
      </c>
    </row>
    <row r="31252" spans="1:5" x14ac:dyDescent="0.3">
      <c r="A31252">
        <v>23170013</v>
      </c>
      <c r="B31252" t="s">
        <v>1754</v>
      </c>
      <c r="C31252" t="s">
        <v>130</v>
      </c>
      <c r="D31252" t="s">
        <v>2380</v>
      </c>
      <c r="E31252">
        <v>0</v>
      </c>
    </row>
    <row r="31253" spans="1:5" x14ac:dyDescent="0.3">
      <c r="A31253">
        <v>23170013</v>
      </c>
      <c r="B31253" t="s">
        <v>1754</v>
      </c>
      <c r="C31253" t="s">
        <v>130</v>
      </c>
      <c r="D31253" t="s">
        <v>2381</v>
      </c>
      <c r="E31253">
        <v>0</v>
      </c>
    </row>
    <row r="31254" spans="1:5" x14ac:dyDescent="0.3">
      <c r="A31254">
        <v>23170013</v>
      </c>
      <c r="B31254" t="s">
        <v>1754</v>
      </c>
      <c r="C31254" t="s">
        <v>130</v>
      </c>
      <c r="D31254" t="s">
        <v>2382</v>
      </c>
      <c r="E31254">
        <v>0</v>
      </c>
    </row>
    <row r="31255" spans="1:5" x14ac:dyDescent="0.3">
      <c r="A31255">
        <v>23170013</v>
      </c>
      <c r="B31255" t="s">
        <v>1754</v>
      </c>
      <c r="C31255" t="s">
        <v>130</v>
      </c>
      <c r="D31255" t="s">
        <v>2383</v>
      </c>
      <c r="E31255">
        <v>0</v>
      </c>
    </row>
    <row r="31256" spans="1:5" x14ac:dyDescent="0.3">
      <c r="A31256">
        <v>23170013</v>
      </c>
      <c r="B31256" t="s">
        <v>1754</v>
      </c>
      <c r="C31256" t="s">
        <v>130</v>
      </c>
      <c r="D31256" t="s">
        <v>2384</v>
      </c>
      <c r="E31256">
        <v>0</v>
      </c>
    </row>
    <row r="31257" spans="1:5" x14ac:dyDescent="0.3">
      <c r="A31257">
        <v>23170013</v>
      </c>
      <c r="B31257" t="s">
        <v>1754</v>
      </c>
      <c r="C31257" t="s">
        <v>130</v>
      </c>
      <c r="D31257" t="s">
        <v>2385</v>
      </c>
      <c r="E31257">
        <v>0</v>
      </c>
    </row>
    <row r="31258" spans="1:5" x14ac:dyDescent="0.3">
      <c r="A31258">
        <v>23170013</v>
      </c>
      <c r="B31258" t="s">
        <v>1754</v>
      </c>
      <c r="C31258" t="s">
        <v>130</v>
      </c>
      <c r="D31258" t="s">
        <v>2386</v>
      </c>
      <c r="E31258">
        <v>0</v>
      </c>
    </row>
    <row r="31259" spans="1:5" x14ac:dyDescent="0.3">
      <c r="A31259">
        <v>23170013</v>
      </c>
      <c r="B31259" t="s">
        <v>1754</v>
      </c>
      <c r="C31259" t="s">
        <v>130</v>
      </c>
      <c r="D31259" t="s">
        <v>2387</v>
      </c>
      <c r="E31259">
        <v>0</v>
      </c>
    </row>
    <row r="31260" spans="1:5" x14ac:dyDescent="0.3">
      <c r="A31260">
        <v>23170013</v>
      </c>
      <c r="B31260" t="s">
        <v>1754</v>
      </c>
      <c r="C31260" t="s">
        <v>130</v>
      </c>
      <c r="D31260" t="s">
        <v>2388</v>
      </c>
      <c r="E31260">
        <v>0</v>
      </c>
    </row>
    <row r="31261" spans="1:5" x14ac:dyDescent="0.3">
      <c r="A31261">
        <v>23170013</v>
      </c>
      <c r="B31261" t="s">
        <v>1754</v>
      </c>
      <c r="C31261" t="s">
        <v>130</v>
      </c>
      <c r="D31261" t="s">
        <v>2389</v>
      </c>
      <c r="E31261">
        <v>0</v>
      </c>
    </row>
    <row r="31262" spans="1:5" x14ac:dyDescent="0.3">
      <c r="A31262">
        <v>23170013</v>
      </c>
      <c r="B31262" t="s">
        <v>1754</v>
      </c>
      <c r="C31262" t="s">
        <v>130</v>
      </c>
      <c r="D31262" t="s">
        <v>2390</v>
      </c>
      <c r="E31262">
        <v>0</v>
      </c>
    </row>
    <row r="31263" spans="1:5" x14ac:dyDescent="0.3">
      <c r="A31263">
        <v>23170013</v>
      </c>
      <c r="B31263" t="s">
        <v>1754</v>
      </c>
      <c r="C31263" t="s">
        <v>130</v>
      </c>
      <c r="D31263" t="s">
        <v>2391</v>
      </c>
      <c r="E31263">
        <v>0</v>
      </c>
    </row>
    <row r="31264" spans="1:5" x14ac:dyDescent="0.3">
      <c r="A31264">
        <v>23170013</v>
      </c>
      <c r="B31264" t="s">
        <v>1754</v>
      </c>
      <c r="C31264" t="s">
        <v>130</v>
      </c>
      <c r="D31264" t="s">
        <v>2392</v>
      </c>
      <c r="E31264">
        <v>0</v>
      </c>
    </row>
    <row r="31265" spans="1:5" x14ac:dyDescent="0.3">
      <c r="A31265">
        <v>23170013</v>
      </c>
      <c r="B31265" t="s">
        <v>1754</v>
      </c>
      <c r="C31265" t="s">
        <v>130</v>
      </c>
      <c r="D31265" t="s">
        <v>2393</v>
      </c>
      <c r="E31265">
        <v>0</v>
      </c>
    </row>
    <row r="31266" spans="1:5" x14ac:dyDescent="0.3">
      <c r="A31266">
        <v>23170013</v>
      </c>
      <c r="B31266" t="s">
        <v>1754</v>
      </c>
      <c r="C31266" t="s">
        <v>130</v>
      </c>
      <c r="D31266" t="s">
        <v>2394</v>
      </c>
      <c r="E31266">
        <v>0</v>
      </c>
    </row>
    <row r="31267" spans="1:5" x14ac:dyDescent="0.3">
      <c r="A31267">
        <v>23170013</v>
      </c>
      <c r="B31267" t="s">
        <v>1754</v>
      </c>
      <c r="C31267" t="s">
        <v>130</v>
      </c>
      <c r="D31267" t="s">
        <v>2395</v>
      </c>
      <c r="E31267">
        <v>0</v>
      </c>
    </row>
    <row r="31268" spans="1:5" x14ac:dyDescent="0.3">
      <c r="A31268">
        <v>23170013</v>
      </c>
      <c r="B31268" t="s">
        <v>1754</v>
      </c>
      <c r="C31268" t="s">
        <v>130</v>
      </c>
      <c r="D31268" t="s">
        <v>2396</v>
      </c>
      <c r="E31268">
        <v>0</v>
      </c>
    </row>
    <row r="31269" spans="1:5" x14ac:dyDescent="0.3">
      <c r="A31269">
        <v>23170013</v>
      </c>
      <c r="B31269" t="s">
        <v>1754</v>
      </c>
      <c r="C31269" t="s">
        <v>130</v>
      </c>
      <c r="D31269" t="s">
        <v>2397</v>
      </c>
      <c r="E31269">
        <v>0</v>
      </c>
    </row>
    <row r="31270" spans="1:5" x14ac:dyDescent="0.3">
      <c r="A31270">
        <v>23170013</v>
      </c>
      <c r="B31270" t="s">
        <v>1754</v>
      </c>
      <c r="C31270" t="s">
        <v>130</v>
      </c>
      <c r="D31270" t="s">
        <v>2398</v>
      </c>
      <c r="E31270">
        <v>0</v>
      </c>
    </row>
    <row r="31271" spans="1:5" x14ac:dyDescent="0.3">
      <c r="A31271">
        <v>23170013</v>
      </c>
      <c r="B31271" t="s">
        <v>1754</v>
      </c>
      <c r="C31271" t="s">
        <v>130</v>
      </c>
      <c r="D31271" t="s">
        <v>2399</v>
      </c>
      <c r="E31271">
        <v>0</v>
      </c>
    </row>
    <row r="31272" spans="1:5" x14ac:dyDescent="0.3">
      <c r="A31272">
        <v>23170013</v>
      </c>
      <c r="B31272" t="s">
        <v>1754</v>
      </c>
      <c r="C31272" t="s">
        <v>130</v>
      </c>
      <c r="D31272" t="s">
        <v>2400</v>
      </c>
      <c r="E31272">
        <v>0</v>
      </c>
    </row>
    <row r="31273" spans="1:5" x14ac:dyDescent="0.3">
      <c r="A31273">
        <v>23170013</v>
      </c>
      <c r="B31273" t="s">
        <v>1754</v>
      </c>
      <c r="C31273" t="s">
        <v>130</v>
      </c>
      <c r="D31273" t="s">
        <v>2401</v>
      </c>
      <c r="E31273">
        <v>0</v>
      </c>
    </row>
    <row r="31274" spans="1:5" x14ac:dyDescent="0.3">
      <c r="A31274">
        <v>23170013</v>
      </c>
      <c r="B31274" t="s">
        <v>1754</v>
      </c>
      <c r="C31274" t="s">
        <v>130</v>
      </c>
      <c r="D31274" t="s">
        <v>2402</v>
      </c>
      <c r="E31274">
        <v>0</v>
      </c>
    </row>
    <row r="31275" spans="1:5" x14ac:dyDescent="0.3">
      <c r="A31275">
        <v>23170013</v>
      </c>
      <c r="B31275" t="s">
        <v>1754</v>
      </c>
      <c r="C31275" t="s">
        <v>130</v>
      </c>
      <c r="D31275" t="s">
        <v>2403</v>
      </c>
      <c r="E31275">
        <v>-5</v>
      </c>
    </row>
    <row r="31276" spans="1:5" x14ac:dyDescent="0.3">
      <c r="A31276">
        <v>23170013</v>
      </c>
      <c r="B31276" t="s">
        <v>1754</v>
      </c>
      <c r="C31276" t="s">
        <v>130</v>
      </c>
      <c r="D31276" t="s">
        <v>2404</v>
      </c>
      <c r="E31276">
        <v>0</v>
      </c>
    </row>
    <row r="31277" spans="1:5" x14ac:dyDescent="0.3">
      <c r="A31277">
        <v>23170013</v>
      </c>
      <c r="B31277" t="s">
        <v>1754</v>
      </c>
      <c r="C31277" t="s">
        <v>130</v>
      </c>
      <c r="D31277" t="s">
        <v>2405</v>
      </c>
      <c r="E31277">
        <v>0</v>
      </c>
    </row>
    <row r="31278" spans="1:5" x14ac:dyDescent="0.3">
      <c r="A31278">
        <v>23170013</v>
      </c>
      <c r="B31278" t="s">
        <v>1754</v>
      </c>
      <c r="C31278" t="s">
        <v>130</v>
      </c>
      <c r="D31278" t="s">
        <v>2406</v>
      </c>
      <c r="E31278">
        <v>0</v>
      </c>
    </row>
    <row r="31279" spans="1:5" x14ac:dyDescent="0.3">
      <c r="A31279">
        <v>23170013</v>
      </c>
      <c r="B31279" t="s">
        <v>1754</v>
      </c>
      <c r="C31279" t="s">
        <v>130</v>
      </c>
      <c r="D31279" t="s">
        <v>2407</v>
      </c>
      <c r="E31279">
        <v>0</v>
      </c>
    </row>
    <row r="31280" spans="1:5" x14ac:dyDescent="0.3">
      <c r="A31280">
        <v>23170013</v>
      </c>
      <c r="B31280" t="s">
        <v>1754</v>
      </c>
      <c r="C31280" t="s">
        <v>130</v>
      </c>
      <c r="D31280" t="s">
        <v>2408</v>
      </c>
      <c r="E31280">
        <v>0</v>
      </c>
    </row>
    <row r="31281" spans="1:5" x14ac:dyDescent="0.3">
      <c r="A31281">
        <v>23170013</v>
      </c>
      <c r="B31281" t="s">
        <v>1754</v>
      </c>
      <c r="C31281" t="s">
        <v>130</v>
      </c>
      <c r="D31281" t="s">
        <v>2409</v>
      </c>
      <c r="E31281">
        <v>0</v>
      </c>
    </row>
    <row r="31282" spans="1:5" x14ac:dyDescent="0.3">
      <c r="A31282">
        <v>23170013</v>
      </c>
      <c r="B31282" t="s">
        <v>1754</v>
      </c>
      <c r="C31282" t="s">
        <v>130</v>
      </c>
      <c r="D31282" t="s">
        <v>2410</v>
      </c>
      <c r="E31282">
        <v>0</v>
      </c>
    </row>
    <row r="31283" spans="1:5" x14ac:dyDescent="0.3">
      <c r="A31283">
        <v>23170013</v>
      </c>
      <c r="B31283" t="s">
        <v>1754</v>
      </c>
      <c r="C31283" t="s">
        <v>130</v>
      </c>
      <c r="D31283" t="s">
        <v>2411</v>
      </c>
      <c r="E31283">
        <v>0</v>
      </c>
    </row>
    <row r="31284" spans="1:5" x14ac:dyDescent="0.3">
      <c r="A31284">
        <v>23170013</v>
      </c>
      <c r="B31284" t="s">
        <v>1754</v>
      </c>
      <c r="C31284" t="s">
        <v>130</v>
      </c>
      <c r="D31284" t="s">
        <v>2412</v>
      </c>
      <c r="E31284">
        <v>0</v>
      </c>
    </row>
    <row r="31285" spans="1:5" x14ac:dyDescent="0.3">
      <c r="A31285">
        <v>23170013</v>
      </c>
      <c r="B31285" t="s">
        <v>1754</v>
      </c>
      <c r="C31285" t="s">
        <v>130</v>
      </c>
      <c r="D31285" t="s">
        <v>2413</v>
      </c>
      <c r="E31285">
        <v>0</v>
      </c>
    </row>
    <row r="31286" spans="1:5" x14ac:dyDescent="0.3">
      <c r="A31286">
        <v>30040060</v>
      </c>
      <c r="B31286" t="s">
        <v>1756</v>
      </c>
      <c r="C31286" t="s">
        <v>8</v>
      </c>
      <c r="D31286" t="s">
        <v>2378</v>
      </c>
      <c r="E31286">
        <v>0</v>
      </c>
    </row>
    <row r="31287" spans="1:5" x14ac:dyDescent="0.3">
      <c r="A31287">
        <v>30040060</v>
      </c>
      <c r="B31287" t="s">
        <v>1756</v>
      </c>
      <c r="C31287" t="s">
        <v>8</v>
      </c>
      <c r="D31287" t="s">
        <v>2379</v>
      </c>
      <c r="E31287">
        <v>0</v>
      </c>
    </row>
    <row r="31288" spans="1:5" x14ac:dyDescent="0.3">
      <c r="A31288">
        <v>30040060</v>
      </c>
      <c r="B31288" t="s">
        <v>1756</v>
      </c>
      <c r="C31288" t="s">
        <v>8</v>
      </c>
      <c r="D31288" t="s">
        <v>2380</v>
      </c>
      <c r="E31288">
        <v>-70</v>
      </c>
    </row>
    <row r="31289" spans="1:5" x14ac:dyDescent="0.3">
      <c r="A31289">
        <v>30040060</v>
      </c>
      <c r="B31289" t="s">
        <v>1756</v>
      </c>
      <c r="C31289" t="s">
        <v>8</v>
      </c>
      <c r="D31289" t="s">
        <v>2381</v>
      </c>
      <c r="E31289">
        <v>0</v>
      </c>
    </row>
    <row r="31290" spans="1:5" x14ac:dyDescent="0.3">
      <c r="A31290">
        <v>30040060</v>
      </c>
      <c r="B31290" t="s">
        <v>1756</v>
      </c>
      <c r="C31290" t="s">
        <v>8</v>
      </c>
      <c r="D31290" t="s">
        <v>2382</v>
      </c>
      <c r="E31290">
        <v>0</v>
      </c>
    </row>
    <row r="31291" spans="1:5" x14ac:dyDescent="0.3">
      <c r="A31291">
        <v>30040060</v>
      </c>
      <c r="B31291" t="s">
        <v>1756</v>
      </c>
      <c r="C31291" t="s">
        <v>8</v>
      </c>
      <c r="D31291" t="s">
        <v>2383</v>
      </c>
      <c r="E31291">
        <v>0</v>
      </c>
    </row>
    <row r="31292" spans="1:5" x14ac:dyDescent="0.3">
      <c r="A31292">
        <v>30040060</v>
      </c>
      <c r="B31292" t="s">
        <v>1756</v>
      </c>
      <c r="C31292" t="s">
        <v>8</v>
      </c>
      <c r="D31292" t="s">
        <v>2384</v>
      </c>
      <c r="E31292">
        <v>0</v>
      </c>
    </row>
    <row r="31293" spans="1:5" x14ac:dyDescent="0.3">
      <c r="A31293">
        <v>30040060</v>
      </c>
      <c r="B31293" t="s">
        <v>1756</v>
      </c>
      <c r="C31293" t="s">
        <v>8</v>
      </c>
      <c r="D31293" t="s">
        <v>2385</v>
      </c>
      <c r="E31293">
        <v>0</v>
      </c>
    </row>
    <row r="31294" spans="1:5" x14ac:dyDescent="0.3">
      <c r="A31294">
        <v>30040060</v>
      </c>
      <c r="B31294" t="s">
        <v>1756</v>
      </c>
      <c r="C31294" t="s">
        <v>8</v>
      </c>
      <c r="D31294" t="s">
        <v>2386</v>
      </c>
      <c r="E31294">
        <v>0</v>
      </c>
    </row>
    <row r="31295" spans="1:5" x14ac:dyDescent="0.3">
      <c r="A31295">
        <v>30040060</v>
      </c>
      <c r="B31295" t="s">
        <v>1756</v>
      </c>
      <c r="C31295" t="s">
        <v>8</v>
      </c>
      <c r="D31295" t="s">
        <v>2387</v>
      </c>
      <c r="E31295">
        <v>0</v>
      </c>
    </row>
    <row r="31296" spans="1:5" x14ac:dyDescent="0.3">
      <c r="A31296">
        <v>30040060</v>
      </c>
      <c r="B31296" t="s">
        <v>1756</v>
      </c>
      <c r="C31296" t="s">
        <v>8</v>
      </c>
      <c r="D31296" t="s">
        <v>2388</v>
      </c>
      <c r="E31296">
        <v>0</v>
      </c>
    </row>
    <row r="31297" spans="1:5" x14ac:dyDescent="0.3">
      <c r="A31297">
        <v>30040060</v>
      </c>
      <c r="B31297" t="s">
        <v>1756</v>
      </c>
      <c r="C31297" t="s">
        <v>8</v>
      </c>
      <c r="D31297" t="s">
        <v>2389</v>
      </c>
      <c r="E31297">
        <v>0</v>
      </c>
    </row>
    <row r="31298" spans="1:5" x14ac:dyDescent="0.3">
      <c r="A31298">
        <v>30040060</v>
      </c>
      <c r="B31298" t="s">
        <v>1756</v>
      </c>
      <c r="C31298" t="s">
        <v>8</v>
      </c>
      <c r="D31298" t="s">
        <v>2390</v>
      </c>
      <c r="E31298">
        <v>0</v>
      </c>
    </row>
    <row r="31299" spans="1:5" x14ac:dyDescent="0.3">
      <c r="A31299">
        <v>30040060</v>
      </c>
      <c r="B31299" t="s">
        <v>1756</v>
      </c>
      <c r="C31299" t="s">
        <v>8</v>
      </c>
      <c r="D31299" t="s">
        <v>2391</v>
      </c>
      <c r="E31299">
        <v>0</v>
      </c>
    </row>
    <row r="31300" spans="1:5" x14ac:dyDescent="0.3">
      <c r="A31300">
        <v>30040060</v>
      </c>
      <c r="B31300" t="s">
        <v>1756</v>
      </c>
      <c r="C31300" t="s">
        <v>8</v>
      </c>
      <c r="D31300" t="s">
        <v>2392</v>
      </c>
      <c r="E31300">
        <v>0</v>
      </c>
    </row>
    <row r="31301" spans="1:5" x14ac:dyDescent="0.3">
      <c r="A31301">
        <v>30040060</v>
      </c>
      <c r="B31301" t="s">
        <v>1756</v>
      </c>
      <c r="C31301" t="s">
        <v>8</v>
      </c>
      <c r="D31301" t="s">
        <v>2393</v>
      </c>
      <c r="E31301">
        <v>0</v>
      </c>
    </row>
    <row r="31302" spans="1:5" x14ac:dyDescent="0.3">
      <c r="A31302">
        <v>30040060</v>
      </c>
      <c r="B31302" t="s">
        <v>1756</v>
      </c>
      <c r="C31302" t="s">
        <v>8</v>
      </c>
      <c r="D31302" t="s">
        <v>2394</v>
      </c>
      <c r="E31302">
        <v>0</v>
      </c>
    </row>
    <row r="31303" spans="1:5" x14ac:dyDescent="0.3">
      <c r="A31303">
        <v>30040060</v>
      </c>
      <c r="B31303" t="s">
        <v>1756</v>
      </c>
      <c r="C31303" t="s">
        <v>8</v>
      </c>
      <c r="D31303" t="s">
        <v>2395</v>
      </c>
      <c r="E31303">
        <v>0</v>
      </c>
    </row>
    <row r="31304" spans="1:5" x14ac:dyDescent="0.3">
      <c r="A31304">
        <v>30040060</v>
      </c>
      <c r="B31304" t="s">
        <v>1756</v>
      </c>
      <c r="C31304" t="s">
        <v>8</v>
      </c>
      <c r="D31304" t="s">
        <v>2396</v>
      </c>
      <c r="E31304">
        <v>0</v>
      </c>
    </row>
    <row r="31305" spans="1:5" x14ac:dyDescent="0.3">
      <c r="A31305">
        <v>30040060</v>
      </c>
      <c r="B31305" t="s">
        <v>1756</v>
      </c>
      <c r="C31305" t="s">
        <v>8</v>
      </c>
      <c r="D31305" t="s">
        <v>2397</v>
      </c>
      <c r="E31305">
        <v>0</v>
      </c>
    </row>
    <row r="31306" spans="1:5" x14ac:dyDescent="0.3">
      <c r="A31306">
        <v>30040060</v>
      </c>
      <c r="B31306" t="s">
        <v>1756</v>
      </c>
      <c r="C31306" t="s">
        <v>8</v>
      </c>
      <c r="D31306" t="s">
        <v>2398</v>
      </c>
      <c r="E31306">
        <v>0</v>
      </c>
    </row>
    <row r="31307" spans="1:5" x14ac:dyDescent="0.3">
      <c r="A31307">
        <v>30040060</v>
      </c>
      <c r="B31307" t="s">
        <v>1756</v>
      </c>
      <c r="C31307" t="s">
        <v>8</v>
      </c>
      <c r="D31307" t="s">
        <v>2399</v>
      </c>
      <c r="E31307">
        <v>0</v>
      </c>
    </row>
    <row r="31308" spans="1:5" x14ac:dyDescent="0.3">
      <c r="A31308">
        <v>30040060</v>
      </c>
      <c r="B31308" t="s">
        <v>1756</v>
      </c>
      <c r="C31308" t="s">
        <v>8</v>
      </c>
      <c r="D31308" t="s">
        <v>2400</v>
      </c>
      <c r="E31308">
        <v>0</v>
      </c>
    </row>
    <row r="31309" spans="1:5" x14ac:dyDescent="0.3">
      <c r="A31309">
        <v>30040060</v>
      </c>
      <c r="B31309" t="s">
        <v>1756</v>
      </c>
      <c r="C31309" t="s">
        <v>8</v>
      </c>
      <c r="D31309" t="s">
        <v>2401</v>
      </c>
      <c r="E31309">
        <v>0</v>
      </c>
    </row>
    <row r="31310" spans="1:5" x14ac:dyDescent="0.3">
      <c r="A31310">
        <v>30040060</v>
      </c>
      <c r="B31310" t="s">
        <v>1756</v>
      </c>
      <c r="C31310" t="s">
        <v>8</v>
      </c>
      <c r="D31310" t="s">
        <v>2402</v>
      </c>
      <c r="E31310">
        <v>0</v>
      </c>
    </row>
    <row r="31311" spans="1:5" x14ac:dyDescent="0.3">
      <c r="A31311">
        <v>30040060</v>
      </c>
      <c r="B31311" t="s">
        <v>1756</v>
      </c>
      <c r="C31311" t="s">
        <v>8</v>
      </c>
      <c r="D31311" t="s">
        <v>2403</v>
      </c>
      <c r="E31311">
        <v>-26</v>
      </c>
    </row>
    <row r="31312" spans="1:5" x14ac:dyDescent="0.3">
      <c r="A31312">
        <v>30040060</v>
      </c>
      <c r="B31312" t="s">
        <v>1756</v>
      </c>
      <c r="C31312" t="s">
        <v>8</v>
      </c>
      <c r="D31312" t="s">
        <v>2404</v>
      </c>
      <c r="E31312">
        <v>0</v>
      </c>
    </row>
    <row r="31313" spans="1:5" x14ac:dyDescent="0.3">
      <c r="A31313">
        <v>30040060</v>
      </c>
      <c r="B31313" t="s">
        <v>1756</v>
      </c>
      <c r="C31313" t="s">
        <v>8</v>
      </c>
      <c r="D31313" t="s">
        <v>2405</v>
      </c>
      <c r="E31313">
        <v>-10</v>
      </c>
    </row>
    <row r="31314" spans="1:5" x14ac:dyDescent="0.3">
      <c r="A31314">
        <v>30040060</v>
      </c>
      <c r="B31314" t="s">
        <v>1756</v>
      </c>
      <c r="C31314" t="s">
        <v>8</v>
      </c>
      <c r="D31314" t="s">
        <v>2406</v>
      </c>
      <c r="E31314">
        <v>0</v>
      </c>
    </row>
    <row r="31315" spans="1:5" x14ac:dyDescent="0.3">
      <c r="A31315">
        <v>30040060</v>
      </c>
      <c r="B31315" t="s">
        <v>1756</v>
      </c>
      <c r="C31315" t="s">
        <v>8</v>
      </c>
      <c r="D31315" t="s">
        <v>2407</v>
      </c>
      <c r="E31315">
        <v>0</v>
      </c>
    </row>
    <row r="31316" spans="1:5" x14ac:dyDescent="0.3">
      <c r="A31316">
        <v>30040060</v>
      </c>
      <c r="B31316" t="s">
        <v>1756</v>
      </c>
      <c r="C31316" t="s">
        <v>8</v>
      </c>
      <c r="D31316" t="s">
        <v>2408</v>
      </c>
      <c r="E31316">
        <v>0</v>
      </c>
    </row>
    <row r="31317" spans="1:5" x14ac:dyDescent="0.3">
      <c r="A31317">
        <v>30040060</v>
      </c>
      <c r="B31317" t="s">
        <v>1756</v>
      </c>
      <c r="C31317" t="s">
        <v>8</v>
      </c>
      <c r="D31317" t="s">
        <v>2409</v>
      </c>
      <c r="E31317">
        <v>0</v>
      </c>
    </row>
    <row r="31318" spans="1:5" x14ac:dyDescent="0.3">
      <c r="A31318">
        <v>30040060</v>
      </c>
      <c r="B31318" t="s">
        <v>1756</v>
      </c>
      <c r="C31318" t="s">
        <v>8</v>
      </c>
      <c r="D31318" t="s">
        <v>2410</v>
      </c>
      <c r="E31318">
        <v>0</v>
      </c>
    </row>
    <row r="31319" spans="1:5" x14ac:dyDescent="0.3">
      <c r="A31319">
        <v>30040060</v>
      </c>
      <c r="B31319" t="s">
        <v>1756</v>
      </c>
      <c r="C31319" t="s">
        <v>8</v>
      </c>
      <c r="D31319" t="s">
        <v>2411</v>
      </c>
      <c r="E31319">
        <v>0</v>
      </c>
    </row>
    <row r="31320" spans="1:5" x14ac:dyDescent="0.3">
      <c r="A31320">
        <v>30040060</v>
      </c>
      <c r="B31320" t="s">
        <v>1756</v>
      </c>
      <c r="C31320" t="s">
        <v>8</v>
      </c>
      <c r="D31320" t="s">
        <v>2412</v>
      </c>
      <c r="E31320">
        <v>0</v>
      </c>
    </row>
    <row r="31321" spans="1:5" x14ac:dyDescent="0.3">
      <c r="A31321">
        <v>30040060</v>
      </c>
      <c r="B31321" t="s">
        <v>1756</v>
      </c>
      <c r="C31321" t="s">
        <v>8</v>
      </c>
      <c r="D31321" t="s">
        <v>2413</v>
      </c>
      <c r="E31321">
        <v>0</v>
      </c>
    </row>
    <row r="31322" spans="1:5" x14ac:dyDescent="0.3">
      <c r="A31322">
        <v>50360004</v>
      </c>
      <c r="B31322" t="s">
        <v>1758</v>
      </c>
      <c r="C31322" t="s">
        <v>8</v>
      </c>
      <c r="D31322" t="s">
        <v>2378</v>
      </c>
      <c r="E31322">
        <v>0</v>
      </c>
    </row>
    <row r="31323" spans="1:5" x14ac:dyDescent="0.3">
      <c r="A31323">
        <v>50360004</v>
      </c>
      <c r="B31323" t="s">
        <v>1758</v>
      </c>
      <c r="C31323" t="s">
        <v>8</v>
      </c>
      <c r="D31323" t="s">
        <v>2379</v>
      </c>
      <c r="E31323">
        <v>0</v>
      </c>
    </row>
    <row r="31324" spans="1:5" x14ac:dyDescent="0.3">
      <c r="A31324">
        <v>50360004</v>
      </c>
      <c r="B31324" t="s">
        <v>1758</v>
      </c>
      <c r="C31324" t="s">
        <v>8</v>
      </c>
      <c r="D31324" t="s">
        <v>2380</v>
      </c>
      <c r="E31324">
        <v>0</v>
      </c>
    </row>
    <row r="31325" spans="1:5" x14ac:dyDescent="0.3">
      <c r="A31325">
        <v>50360004</v>
      </c>
      <c r="B31325" t="s">
        <v>1758</v>
      </c>
      <c r="C31325" t="s">
        <v>8</v>
      </c>
      <c r="D31325" t="s">
        <v>2381</v>
      </c>
      <c r="E31325">
        <v>0</v>
      </c>
    </row>
    <row r="31326" spans="1:5" x14ac:dyDescent="0.3">
      <c r="A31326">
        <v>50360004</v>
      </c>
      <c r="B31326" t="s">
        <v>1758</v>
      </c>
      <c r="C31326" t="s">
        <v>8</v>
      </c>
      <c r="D31326" t="s">
        <v>2382</v>
      </c>
      <c r="E31326">
        <v>0</v>
      </c>
    </row>
    <row r="31327" spans="1:5" x14ac:dyDescent="0.3">
      <c r="A31327">
        <v>50360004</v>
      </c>
      <c r="B31327" t="s">
        <v>1758</v>
      </c>
      <c r="C31327" t="s">
        <v>8</v>
      </c>
      <c r="D31327" t="s">
        <v>2383</v>
      </c>
      <c r="E31327">
        <v>0</v>
      </c>
    </row>
    <row r="31328" spans="1:5" x14ac:dyDescent="0.3">
      <c r="A31328">
        <v>50360004</v>
      </c>
      <c r="B31328" t="s">
        <v>1758</v>
      </c>
      <c r="C31328" t="s">
        <v>8</v>
      </c>
      <c r="D31328" t="s">
        <v>2384</v>
      </c>
      <c r="E31328">
        <v>-7</v>
      </c>
    </row>
    <row r="31329" spans="1:5" x14ac:dyDescent="0.3">
      <c r="A31329">
        <v>50360004</v>
      </c>
      <c r="B31329" t="s">
        <v>1758</v>
      </c>
      <c r="C31329" t="s">
        <v>8</v>
      </c>
      <c r="D31329" t="s">
        <v>2385</v>
      </c>
      <c r="E31329">
        <v>0</v>
      </c>
    </row>
    <row r="31330" spans="1:5" x14ac:dyDescent="0.3">
      <c r="A31330">
        <v>50360004</v>
      </c>
      <c r="B31330" t="s">
        <v>1758</v>
      </c>
      <c r="C31330" t="s">
        <v>8</v>
      </c>
      <c r="D31330" t="s">
        <v>2386</v>
      </c>
      <c r="E31330">
        <v>0</v>
      </c>
    </row>
    <row r="31331" spans="1:5" x14ac:dyDescent="0.3">
      <c r="A31331">
        <v>50360004</v>
      </c>
      <c r="B31331" t="s">
        <v>1758</v>
      </c>
      <c r="C31331" t="s">
        <v>8</v>
      </c>
      <c r="D31331" t="s">
        <v>2387</v>
      </c>
      <c r="E31331">
        <v>0</v>
      </c>
    </row>
    <row r="31332" spans="1:5" x14ac:dyDescent="0.3">
      <c r="A31332">
        <v>50360004</v>
      </c>
      <c r="B31332" t="s">
        <v>1758</v>
      </c>
      <c r="C31332" t="s">
        <v>8</v>
      </c>
      <c r="D31332" t="s">
        <v>2388</v>
      </c>
      <c r="E31332">
        <v>0</v>
      </c>
    </row>
    <row r="31333" spans="1:5" x14ac:dyDescent="0.3">
      <c r="A31333">
        <v>50360004</v>
      </c>
      <c r="B31333" t="s">
        <v>1758</v>
      </c>
      <c r="C31333" t="s">
        <v>8</v>
      </c>
      <c r="D31333" t="s">
        <v>2389</v>
      </c>
      <c r="E31333">
        <v>0</v>
      </c>
    </row>
    <row r="31334" spans="1:5" x14ac:dyDescent="0.3">
      <c r="A31334">
        <v>50360004</v>
      </c>
      <c r="B31334" t="s">
        <v>1758</v>
      </c>
      <c r="C31334" t="s">
        <v>8</v>
      </c>
      <c r="D31334" t="s">
        <v>2390</v>
      </c>
      <c r="E31334">
        <v>0</v>
      </c>
    </row>
    <row r="31335" spans="1:5" x14ac:dyDescent="0.3">
      <c r="A31335">
        <v>50360004</v>
      </c>
      <c r="B31335" t="s">
        <v>1758</v>
      </c>
      <c r="C31335" t="s">
        <v>8</v>
      </c>
      <c r="D31335" t="s">
        <v>2391</v>
      </c>
      <c r="E31335">
        <v>0</v>
      </c>
    </row>
    <row r="31336" spans="1:5" x14ac:dyDescent="0.3">
      <c r="A31336">
        <v>50360004</v>
      </c>
      <c r="B31336" t="s">
        <v>1758</v>
      </c>
      <c r="C31336" t="s">
        <v>8</v>
      </c>
      <c r="D31336" t="s">
        <v>2392</v>
      </c>
      <c r="E31336">
        <v>0</v>
      </c>
    </row>
    <row r="31337" spans="1:5" x14ac:dyDescent="0.3">
      <c r="A31337">
        <v>50360004</v>
      </c>
      <c r="B31337" t="s">
        <v>1758</v>
      </c>
      <c r="C31337" t="s">
        <v>8</v>
      </c>
      <c r="D31337" t="s">
        <v>2393</v>
      </c>
      <c r="E31337">
        <v>0</v>
      </c>
    </row>
    <row r="31338" spans="1:5" x14ac:dyDescent="0.3">
      <c r="A31338">
        <v>50360004</v>
      </c>
      <c r="B31338" t="s">
        <v>1758</v>
      </c>
      <c r="C31338" t="s">
        <v>8</v>
      </c>
      <c r="D31338" t="s">
        <v>2394</v>
      </c>
      <c r="E31338">
        <v>0</v>
      </c>
    </row>
    <row r="31339" spans="1:5" x14ac:dyDescent="0.3">
      <c r="A31339">
        <v>50360004</v>
      </c>
      <c r="B31339" t="s">
        <v>1758</v>
      </c>
      <c r="C31339" t="s">
        <v>8</v>
      </c>
      <c r="D31339" t="s">
        <v>2395</v>
      </c>
      <c r="E31339">
        <v>0</v>
      </c>
    </row>
    <row r="31340" spans="1:5" x14ac:dyDescent="0.3">
      <c r="A31340">
        <v>50360004</v>
      </c>
      <c r="B31340" t="s">
        <v>1758</v>
      </c>
      <c r="C31340" t="s">
        <v>8</v>
      </c>
      <c r="D31340" t="s">
        <v>2396</v>
      </c>
      <c r="E31340">
        <v>-4</v>
      </c>
    </row>
    <row r="31341" spans="1:5" x14ac:dyDescent="0.3">
      <c r="A31341">
        <v>50360004</v>
      </c>
      <c r="B31341" t="s">
        <v>1758</v>
      </c>
      <c r="C31341" t="s">
        <v>8</v>
      </c>
      <c r="D31341" t="s">
        <v>2397</v>
      </c>
      <c r="E31341">
        <v>0</v>
      </c>
    </row>
    <row r="31342" spans="1:5" x14ac:dyDescent="0.3">
      <c r="A31342">
        <v>50360004</v>
      </c>
      <c r="B31342" t="s">
        <v>1758</v>
      </c>
      <c r="C31342" t="s">
        <v>8</v>
      </c>
      <c r="D31342" t="s">
        <v>2398</v>
      </c>
      <c r="E31342">
        <v>-3</v>
      </c>
    </row>
    <row r="31343" spans="1:5" x14ac:dyDescent="0.3">
      <c r="A31343">
        <v>50360004</v>
      </c>
      <c r="B31343" t="s">
        <v>1758</v>
      </c>
      <c r="C31343" t="s">
        <v>8</v>
      </c>
      <c r="D31343" t="s">
        <v>2399</v>
      </c>
      <c r="E31343">
        <v>0</v>
      </c>
    </row>
    <row r="31344" spans="1:5" x14ac:dyDescent="0.3">
      <c r="A31344">
        <v>50360004</v>
      </c>
      <c r="B31344" t="s">
        <v>1758</v>
      </c>
      <c r="C31344" t="s">
        <v>8</v>
      </c>
      <c r="D31344" t="s">
        <v>2400</v>
      </c>
      <c r="E31344">
        <v>0</v>
      </c>
    </row>
    <row r="31345" spans="1:5" x14ac:dyDescent="0.3">
      <c r="A31345">
        <v>50360004</v>
      </c>
      <c r="B31345" t="s">
        <v>1758</v>
      </c>
      <c r="C31345" t="s">
        <v>8</v>
      </c>
      <c r="D31345" t="s">
        <v>2401</v>
      </c>
      <c r="E31345">
        <v>0</v>
      </c>
    </row>
    <row r="31346" spans="1:5" x14ac:dyDescent="0.3">
      <c r="A31346">
        <v>50360004</v>
      </c>
      <c r="B31346" t="s">
        <v>1758</v>
      </c>
      <c r="C31346" t="s">
        <v>8</v>
      </c>
      <c r="D31346" t="s">
        <v>2402</v>
      </c>
      <c r="E31346">
        <v>0</v>
      </c>
    </row>
    <row r="31347" spans="1:5" x14ac:dyDescent="0.3">
      <c r="A31347">
        <v>50360004</v>
      </c>
      <c r="B31347" t="s">
        <v>1758</v>
      </c>
      <c r="C31347" t="s">
        <v>8</v>
      </c>
      <c r="D31347" t="s">
        <v>2403</v>
      </c>
      <c r="E31347">
        <v>0</v>
      </c>
    </row>
    <row r="31348" spans="1:5" x14ac:dyDescent="0.3">
      <c r="A31348">
        <v>50360004</v>
      </c>
      <c r="B31348" t="s">
        <v>1758</v>
      </c>
      <c r="C31348" t="s">
        <v>8</v>
      </c>
      <c r="D31348" t="s">
        <v>2404</v>
      </c>
      <c r="E31348">
        <v>0</v>
      </c>
    </row>
    <row r="31349" spans="1:5" x14ac:dyDescent="0.3">
      <c r="A31349">
        <v>50360004</v>
      </c>
      <c r="B31349" t="s">
        <v>1758</v>
      </c>
      <c r="C31349" t="s">
        <v>8</v>
      </c>
      <c r="D31349" t="s">
        <v>2405</v>
      </c>
      <c r="E31349">
        <v>0</v>
      </c>
    </row>
    <row r="31350" spans="1:5" x14ac:dyDescent="0.3">
      <c r="A31350">
        <v>50360004</v>
      </c>
      <c r="B31350" t="s">
        <v>1758</v>
      </c>
      <c r="C31350" t="s">
        <v>8</v>
      </c>
      <c r="D31350" t="s">
        <v>2406</v>
      </c>
      <c r="E31350">
        <v>0</v>
      </c>
    </row>
    <row r="31351" spans="1:5" x14ac:dyDescent="0.3">
      <c r="A31351">
        <v>50360004</v>
      </c>
      <c r="B31351" t="s">
        <v>1758</v>
      </c>
      <c r="C31351" t="s">
        <v>8</v>
      </c>
      <c r="D31351" t="s">
        <v>2407</v>
      </c>
      <c r="E31351">
        <v>0</v>
      </c>
    </row>
    <row r="31352" spans="1:5" x14ac:dyDescent="0.3">
      <c r="A31352">
        <v>50360004</v>
      </c>
      <c r="B31352" t="s">
        <v>1758</v>
      </c>
      <c r="C31352" t="s">
        <v>8</v>
      </c>
      <c r="D31352" t="s">
        <v>2408</v>
      </c>
      <c r="E31352">
        <v>0</v>
      </c>
    </row>
    <row r="31353" spans="1:5" x14ac:dyDescent="0.3">
      <c r="A31353">
        <v>50360004</v>
      </c>
      <c r="B31353" t="s">
        <v>1758</v>
      </c>
      <c r="C31353" t="s">
        <v>8</v>
      </c>
      <c r="D31353" t="s">
        <v>2409</v>
      </c>
      <c r="E31353">
        <v>0</v>
      </c>
    </row>
    <row r="31354" spans="1:5" x14ac:dyDescent="0.3">
      <c r="A31354">
        <v>50360004</v>
      </c>
      <c r="B31354" t="s">
        <v>1758</v>
      </c>
      <c r="C31354" t="s">
        <v>8</v>
      </c>
      <c r="D31354" t="s">
        <v>2410</v>
      </c>
      <c r="E31354">
        <v>0</v>
      </c>
    </row>
    <row r="31355" spans="1:5" x14ac:dyDescent="0.3">
      <c r="A31355">
        <v>50360004</v>
      </c>
      <c r="B31355" t="s">
        <v>1758</v>
      </c>
      <c r="C31355" t="s">
        <v>8</v>
      </c>
      <c r="D31355" t="s">
        <v>2411</v>
      </c>
      <c r="E31355">
        <v>0</v>
      </c>
    </row>
    <row r="31356" spans="1:5" x14ac:dyDescent="0.3">
      <c r="A31356">
        <v>50360004</v>
      </c>
      <c r="B31356" t="s">
        <v>1758</v>
      </c>
      <c r="C31356" t="s">
        <v>8</v>
      </c>
      <c r="D31356" t="s">
        <v>2412</v>
      </c>
      <c r="E31356">
        <v>0</v>
      </c>
    </row>
    <row r="31357" spans="1:5" x14ac:dyDescent="0.3">
      <c r="A31357">
        <v>50360004</v>
      </c>
      <c r="B31357" t="s">
        <v>1758</v>
      </c>
      <c r="C31357" t="s">
        <v>8</v>
      </c>
      <c r="D31357" t="s">
        <v>2413</v>
      </c>
      <c r="E31357">
        <v>-2</v>
      </c>
    </row>
    <row r="31358" spans="1:5" x14ac:dyDescent="0.3">
      <c r="A31358">
        <v>51050008</v>
      </c>
      <c r="B31358" t="s">
        <v>1760</v>
      </c>
      <c r="C31358" t="s">
        <v>8</v>
      </c>
      <c r="D31358" t="s">
        <v>2378</v>
      </c>
      <c r="E31358">
        <v>0</v>
      </c>
    </row>
    <row r="31359" spans="1:5" x14ac:dyDescent="0.3">
      <c r="A31359">
        <v>51050008</v>
      </c>
      <c r="B31359" t="s">
        <v>1760</v>
      </c>
      <c r="C31359" t="s">
        <v>8</v>
      </c>
      <c r="D31359" t="s">
        <v>2379</v>
      </c>
      <c r="E31359">
        <v>0</v>
      </c>
    </row>
    <row r="31360" spans="1:5" x14ac:dyDescent="0.3">
      <c r="A31360">
        <v>51050008</v>
      </c>
      <c r="B31360" t="s">
        <v>1760</v>
      </c>
      <c r="C31360" t="s">
        <v>8</v>
      </c>
      <c r="D31360" t="s">
        <v>2380</v>
      </c>
      <c r="E31360">
        <v>0</v>
      </c>
    </row>
    <row r="31361" spans="1:5" x14ac:dyDescent="0.3">
      <c r="A31361">
        <v>51050008</v>
      </c>
      <c r="B31361" t="s">
        <v>1760</v>
      </c>
      <c r="C31361" t="s">
        <v>8</v>
      </c>
      <c r="D31361" t="s">
        <v>2381</v>
      </c>
      <c r="E31361">
        <v>-20</v>
      </c>
    </row>
    <row r="31362" spans="1:5" x14ac:dyDescent="0.3">
      <c r="A31362">
        <v>51050008</v>
      </c>
      <c r="B31362" t="s">
        <v>1760</v>
      </c>
      <c r="C31362" t="s">
        <v>8</v>
      </c>
      <c r="D31362" t="s">
        <v>2382</v>
      </c>
      <c r="E31362">
        <v>0</v>
      </c>
    </row>
    <row r="31363" spans="1:5" x14ac:dyDescent="0.3">
      <c r="A31363">
        <v>51050008</v>
      </c>
      <c r="B31363" t="s">
        <v>1760</v>
      </c>
      <c r="C31363" t="s">
        <v>8</v>
      </c>
      <c r="D31363" t="s">
        <v>2383</v>
      </c>
      <c r="E31363">
        <v>0</v>
      </c>
    </row>
    <row r="31364" spans="1:5" x14ac:dyDescent="0.3">
      <c r="A31364">
        <v>51050008</v>
      </c>
      <c r="B31364" t="s">
        <v>1760</v>
      </c>
      <c r="C31364" t="s">
        <v>8</v>
      </c>
      <c r="D31364" t="s">
        <v>2384</v>
      </c>
      <c r="E31364">
        <v>0</v>
      </c>
    </row>
    <row r="31365" spans="1:5" x14ac:dyDescent="0.3">
      <c r="A31365">
        <v>51050008</v>
      </c>
      <c r="B31365" t="s">
        <v>1760</v>
      </c>
      <c r="C31365" t="s">
        <v>8</v>
      </c>
      <c r="D31365" t="s">
        <v>2385</v>
      </c>
      <c r="E31365">
        <v>0</v>
      </c>
    </row>
    <row r="31366" spans="1:5" x14ac:dyDescent="0.3">
      <c r="A31366">
        <v>51050008</v>
      </c>
      <c r="B31366" t="s">
        <v>1760</v>
      </c>
      <c r="C31366" t="s">
        <v>8</v>
      </c>
      <c r="D31366" t="s">
        <v>2386</v>
      </c>
      <c r="E31366">
        <v>-35</v>
      </c>
    </row>
    <row r="31367" spans="1:5" x14ac:dyDescent="0.3">
      <c r="A31367">
        <v>51050008</v>
      </c>
      <c r="B31367" t="s">
        <v>1760</v>
      </c>
      <c r="C31367" t="s">
        <v>8</v>
      </c>
      <c r="D31367" t="s">
        <v>2387</v>
      </c>
      <c r="E31367">
        <v>-10</v>
      </c>
    </row>
    <row r="31368" spans="1:5" x14ac:dyDescent="0.3">
      <c r="A31368">
        <v>51050008</v>
      </c>
      <c r="B31368" t="s">
        <v>1760</v>
      </c>
      <c r="C31368" t="s">
        <v>8</v>
      </c>
      <c r="D31368" t="s">
        <v>2388</v>
      </c>
      <c r="E31368">
        <v>-35</v>
      </c>
    </row>
    <row r="31369" spans="1:5" x14ac:dyDescent="0.3">
      <c r="A31369">
        <v>51050008</v>
      </c>
      <c r="B31369" t="s">
        <v>1760</v>
      </c>
      <c r="C31369" t="s">
        <v>8</v>
      </c>
      <c r="D31369" t="s">
        <v>2389</v>
      </c>
      <c r="E31369">
        <v>0</v>
      </c>
    </row>
    <row r="31370" spans="1:5" x14ac:dyDescent="0.3">
      <c r="A31370">
        <v>51050008</v>
      </c>
      <c r="B31370" t="s">
        <v>1760</v>
      </c>
      <c r="C31370" t="s">
        <v>8</v>
      </c>
      <c r="D31370" t="s">
        <v>2390</v>
      </c>
      <c r="E31370">
        <v>0</v>
      </c>
    </row>
    <row r="31371" spans="1:5" x14ac:dyDescent="0.3">
      <c r="A31371">
        <v>51050008</v>
      </c>
      <c r="B31371" t="s">
        <v>1760</v>
      </c>
      <c r="C31371" t="s">
        <v>8</v>
      </c>
      <c r="D31371" t="s">
        <v>2391</v>
      </c>
      <c r="E31371">
        <v>0</v>
      </c>
    </row>
    <row r="31372" spans="1:5" x14ac:dyDescent="0.3">
      <c r="A31372">
        <v>51050008</v>
      </c>
      <c r="B31372" t="s">
        <v>1760</v>
      </c>
      <c r="C31372" t="s">
        <v>8</v>
      </c>
      <c r="D31372" t="s">
        <v>2392</v>
      </c>
      <c r="E31372">
        <v>0</v>
      </c>
    </row>
    <row r="31373" spans="1:5" x14ac:dyDescent="0.3">
      <c r="A31373">
        <v>51050008</v>
      </c>
      <c r="B31373" t="s">
        <v>1760</v>
      </c>
      <c r="C31373" t="s">
        <v>8</v>
      </c>
      <c r="D31373" t="s">
        <v>2393</v>
      </c>
      <c r="E31373">
        <v>-13</v>
      </c>
    </row>
    <row r="31374" spans="1:5" x14ac:dyDescent="0.3">
      <c r="A31374">
        <v>51050008</v>
      </c>
      <c r="B31374" t="s">
        <v>1760</v>
      </c>
      <c r="C31374" t="s">
        <v>8</v>
      </c>
      <c r="D31374" t="s">
        <v>2394</v>
      </c>
      <c r="E31374">
        <v>0</v>
      </c>
    </row>
    <row r="31375" spans="1:5" x14ac:dyDescent="0.3">
      <c r="A31375">
        <v>51050008</v>
      </c>
      <c r="B31375" t="s">
        <v>1760</v>
      </c>
      <c r="C31375" t="s">
        <v>8</v>
      </c>
      <c r="D31375" t="s">
        <v>2395</v>
      </c>
      <c r="E31375">
        <v>-15</v>
      </c>
    </row>
    <row r="31376" spans="1:5" x14ac:dyDescent="0.3">
      <c r="A31376">
        <v>51050008</v>
      </c>
      <c r="B31376" t="s">
        <v>1760</v>
      </c>
      <c r="C31376" t="s">
        <v>8</v>
      </c>
      <c r="D31376" t="s">
        <v>2396</v>
      </c>
      <c r="E31376">
        <v>0</v>
      </c>
    </row>
    <row r="31377" spans="1:5" x14ac:dyDescent="0.3">
      <c r="A31377">
        <v>51050008</v>
      </c>
      <c r="B31377" t="s">
        <v>1760</v>
      </c>
      <c r="C31377" t="s">
        <v>8</v>
      </c>
      <c r="D31377" t="s">
        <v>2397</v>
      </c>
      <c r="E31377">
        <v>0</v>
      </c>
    </row>
    <row r="31378" spans="1:5" x14ac:dyDescent="0.3">
      <c r="A31378">
        <v>51050008</v>
      </c>
      <c r="B31378" t="s">
        <v>1760</v>
      </c>
      <c r="C31378" t="s">
        <v>8</v>
      </c>
      <c r="D31378" t="s">
        <v>2398</v>
      </c>
      <c r="E31378">
        <v>0</v>
      </c>
    </row>
    <row r="31379" spans="1:5" x14ac:dyDescent="0.3">
      <c r="A31379">
        <v>51050008</v>
      </c>
      <c r="B31379" t="s">
        <v>1760</v>
      </c>
      <c r="C31379" t="s">
        <v>8</v>
      </c>
      <c r="D31379" t="s">
        <v>2399</v>
      </c>
      <c r="E31379">
        <v>0</v>
      </c>
    </row>
    <row r="31380" spans="1:5" x14ac:dyDescent="0.3">
      <c r="A31380">
        <v>51050008</v>
      </c>
      <c r="B31380" t="s">
        <v>1760</v>
      </c>
      <c r="C31380" t="s">
        <v>8</v>
      </c>
      <c r="D31380" t="s">
        <v>2400</v>
      </c>
      <c r="E31380">
        <v>0</v>
      </c>
    </row>
    <row r="31381" spans="1:5" x14ac:dyDescent="0.3">
      <c r="A31381">
        <v>51050008</v>
      </c>
      <c r="B31381" t="s">
        <v>1760</v>
      </c>
      <c r="C31381" t="s">
        <v>8</v>
      </c>
      <c r="D31381" t="s">
        <v>2401</v>
      </c>
      <c r="E31381">
        <v>0</v>
      </c>
    </row>
    <row r="31382" spans="1:5" x14ac:dyDescent="0.3">
      <c r="A31382">
        <v>51050008</v>
      </c>
      <c r="B31382" t="s">
        <v>1760</v>
      </c>
      <c r="C31382" t="s">
        <v>8</v>
      </c>
      <c r="D31382" t="s">
        <v>2402</v>
      </c>
      <c r="E31382">
        <v>0</v>
      </c>
    </row>
    <row r="31383" spans="1:5" x14ac:dyDescent="0.3">
      <c r="A31383">
        <v>51050008</v>
      </c>
      <c r="B31383" t="s">
        <v>1760</v>
      </c>
      <c r="C31383" t="s">
        <v>8</v>
      </c>
      <c r="D31383" t="s">
        <v>2403</v>
      </c>
      <c r="E31383">
        <v>-10</v>
      </c>
    </row>
    <row r="31384" spans="1:5" x14ac:dyDescent="0.3">
      <c r="A31384">
        <v>51050008</v>
      </c>
      <c r="B31384" t="s">
        <v>1760</v>
      </c>
      <c r="C31384" t="s">
        <v>8</v>
      </c>
      <c r="D31384" t="s">
        <v>2404</v>
      </c>
      <c r="E31384">
        <v>0</v>
      </c>
    </row>
    <row r="31385" spans="1:5" x14ac:dyDescent="0.3">
      <c r="A31385">
        <v>51050008</v>
      </c>
      <c r="B31385" t="s">
        <v>1760</v>
      </c>
      <c r="C31385" t="s">
        <v>8</v>
      </c>
      <c r="D31385" t="s">
        <v>2405</v>
      </c>
      <c r="E31385">
        <v>0</v>
      </c>
    </row>
    <row r="31386" spans="1:5" x14ac:dyDescent="0.3">
      <c r="A31386">
        <v>51050008</v>
      </c>
      <c r="B31386" t="s">
        <v>1760</v>
      </c>
      <c r="C31386" t="s">
        <v>8</v>
      </c>
      <c r="D31386" t="s">
        <v>2406</v>
      </c>
      <c r="E31386">
        <v>-10</v>
      </c>
    </row>
    <row r="31387" spans="1:5" x14ac:dyDescent="0.3">
      <c r="A31387">
        <v>51050008</v>
      </c>
      <c r="B31387" t="s">
        <v>1760</v>
      </c>
      <c r="C31387" t="s">
        <v>8</v>
      </c>
      <c r="D31387" t="s">
        <v>2407</v>
      </c>
      <c r="E31387">
        <v>0</v>
      </c>
    </row>
    <row r="31388" spans="1:5" x14ac:dyDescent="0.3">
      <c r="A31388">
        <v>51050008</v>
      </c>
      <c r="B31388" t="s">
        <v>1760</v>
      </c>
      <c r="C31388" t="s">
        <v>8</v>
      </c>
      <c r="D31388" t="s">
        <v>2408</v>
      </c>
      <c r="E31388">
        <v>0</v>
      </c>
    </row>
    <row r="31389" spans="1:5" x14ac:dyDescent="0.3">
      <c r="A31389">
        <v>51050008</v>
      </c>
      <c r="B31389" t="s">
        <v>1760</v>
      </c>
      <c r="C31389" t="s">
        <v>8</v>
      </c>
      <c r="D31389" t="s">
        <v>2409</v>
      </c>
      <c r="E31389">
        <v>0</v>
      </c>
    </row>
    <row r="31390" spans="1:5" x14ac:dyDescent="0.3">
      <c r="A31390">
        <v>51050008</v>
      </c>
      <c r="B31390" t="s">
        <v>1760</v>
      </c>
      <c r="C31390" t="s">
        <v>8</v>
      </c>
      <c r="D31390" t="s">
        <v>2410</v>
      </c>
      <c r="E31390">
        <v>0</v>
      </c>
    </row>
    <row r="31391" spans="1:5" x14ac:dyDescent="0.3">
      <c r="A31391">
        <v>51050008</v>
      </c>
      <c r="B31391" t="s">
        <v>1760</v>
      </c>
      <c r="C31391" t="s">
        <v>8</v>
      </c>
      <c r="D31391" t="s">
        <v>2411</v>
      </c>
      <c r="E31391">
        <v>-52</v>
      </c>
    </row>
    <row r="31392" spans="1:5" x14ac:dyDescent="0.3">
      <c r="A31392">
        <v>51050008</v>
      </c>
      <c r="B31392" t="s">
        <v>1760</v>
      </c>
      <c r="C31392" t="s">
        <v>8</v>
      </c>
      <c r="D31392" t="s">
        <v>2412</v>
      </c>
      <c r="E31392">
        <v>0</v>
      </c>
    </row>
    <row r="31393" spans="1:5" x14ac:dyDescent="0.3">
      <c r="A31393">
        <v>51050008</v>
      </c>
      <c r="B31393" t="s">
        <v>1760</v>
      </c>
      <c r="C31393" t="s">
        <v>8</v>
      </c>
      <c r="D31393" t="s">
        <v>2413</v>
      </c>
      <c r="E31393">
        <v>-27</v>
      </c>
    </row>
    <row r="31394" spans="1:5" x14ac:dyDescent="0.3">
      <c r="A31394">
        <v>87220012</v>
      </c>
      <c r="B31394" t="s">
        <v>1762</v>
      </c>
      <c r="C31394" t="s">
        <v>8</v>
      </c>
      <c r="D31394" t="s">
        <v>2378</v>
      </c>
      <c r="E31394">
        <v>0</v>
      </c>
    </row>
    <row r="31395" spans="1:5" x14ac:dyDescent="0.3">
      <c r="A31395">
        <v>87220012</v>
      </c>
      <c r="B31395" t="s">
        <v>1762</v>
      </c>
      <c r="C31395" t="s">
        <v>8</v>
      </c>
      <c r="D31395" t="s">
        <v>2379</v>
      </c>
      <c r="E31395">
        <v>0</v>
      </c>
    </row>
    <row r="31396" spans="1:5" x14ac:dyDescent="0.3">
      <c r="A31396">
        <v>87220012</v>
      </c>
      <c r="B31396" t="s">
        <v>1762</v>
      </c>
      <c r="C31396" t="s">
        <v>8</v>
      </c>
      <c r="D31396" t="s">
        <v>2380</v>
      </c>
      <c r="E31396">
        <v>0</v>
      </c>
    </row>
    <row r="31397" spans="1:5" x14ac:dyDescent="0.3">
      <c r="A31397">
        <v>87220012</v>
      </c>
      <c r="B31397" t="s">
        <v>1762</v>
      </c>
      <c r="C31397" t="s">
        <v>8</v>
      </c>
      <c r="D31397" t="s">
        <v>2381</v>
      </c>
      <c r="E31397">
        <v>0</v>
      </c>
    </row>
    <row r="31398" spans="1:5" x14ac:dyDescent="0.3">
      <c r="A31398">
        <v>87220012</v>
      </c>
      <c r="B31398" t="s">
        <v>1762</v>
      </c>
      <c r="C31398" t="s">
        <v>8</v>
      </c>
      <c r="D31398" t="s">
        <v>2382</v>
      </c>
      <c r="E31398">
        <v>0</v>
      </c>
    </row>
    <row r="31399" spans="1:5" x14ac:dyDescent="0.3">
      <c r="A31399">
        <v>87220012</v>
      </c>
      <c r="B31399" t="s">
        <v>1762</v>
      </c>
      <c r="C31399" t="s">
        <v>8</v>
      </c>
      <c r="D31399" t="s">
        <v>2383</v>
      </c>
      <c r="E31399">
        <v>0</v>
      </c>
    </row>
    <row r="31400" spans="1:5" x14ac:dyDescent="0.3">
      <c r="A31400">
        <v>87220012</v>
      </c>
      <c r="B31400" t="s">
        <v>1762</v>
      </c>
      <c r="C31400" t="s">
        <v>8</v>
      </c>
      <c r="D31400" t="s">
        <v>2384</v>
      </c>
      <c r="E31400">
        <v>0</v>
      </c>
    </row>
    <row r="31401" spans="1:5" x14ac:dyDescent="0.3">
      <c r="A31401">
        <v>87220012</v>
      </c>
      <c r="B31401" t="s">
        <v>1762</v>
      </c>
      <c r="C31401" t="s">
        <v>8</v>
      </c>
      <c r="D31401" t="s">
        <v>2385</v>
      </c>
      <c r="E31401">
        <v>0</v>
      </c>
    </row>
    <row r="31402" spans="1:5" x14ac:dyDescent="0.3">
      <c r="A31402">
        <v>87220012</v>
      </c>
      <c r="B31402" t="s">
        <v>1762</v>
      </c>
      <c r="C31402" t="s">
        <v>8</v>
      </c>
      <c r="D31402" t="s">
        <v>2386</v>
      </c>
      <c r="E31402">
        <v>0</v>
      </c>
    </row>
    <row r="31403" spans="1:5" x14ac:dyDescent="0.3">
      <c r="A31403">
        <v>87220012</v>
      </c>
      <c r="B31403" t="s">
        <v>1762</v>
      </c>
      <c r="C31403" t="s">
        <v>8</v>
      </c>
      <c r="D31403" t="s">
        <v>2387</v>
      </c>
      <c r="E31403">
        <v>0</v>
      </c>
    </row>
    <row r="31404" spans="1:5" x14ac:dyDescent="0.3">
      <c r="A31404">
        <v>87220012</v>
      </c>
      <c r="B31404" t="s">
        <v>1762</v>
      </c>
      <c r="C31404" t="s">
        <v>8</v>
      </c>
      <c r="D31404" t="s">
        <v>2388</v>
      </c>
      <c r="E31404">
        <v>0</v>
      </c>
    </row>
    <row r="31405" spans="1:5" x14ac:dyDescent="0.3">
      <c r="A31405">
        <v>87220012</v>
      </c>
      <c r="B31405" t="s">
        <v>1762</v>
      </c>
      <c r="C31405" t="s">
        <v>8</v>
      </c>
      <c r="D31405" t="s">
        <v>2389</v>
      </c>
      <c r="E31405">
        <v>0</v>
      </c>
    </row>
    <row r="31406" spans="1:5" x14ac:dyDescent="0.3">
      <c r="A31406">
        <v>87220012</v>
      </c>
      <c r="B31406" t="s">
        <v>1762</v>
      </c>
      <c r="C31406" t="s">
        <v>8</v>
      </c>
      <c r="D31406" t="s">
        <v>2390</v>
      </c>
      <c r="E31406">
        <v>0</v>
      </c>
    </row>
    <row r="31407" spans="1:5" x14ac:dyDescent="0.3">
      <c r="A31407">
        <v>87220012</v>
      </c>
      <c r="B31407" t="s">
        <v>1762</v>
      </c>
      <c r="C31407" t="s">
        <v>8</v>
      </c>
      <c r="D31407" t="s">
        <v>2391</v>
      </c>
      <c r="E31407">
        <v>0</v>
      </c>
    </row>
    <row r="31408" spans="1:5" x14ac:dyDescent="0.3">
      <c r="A31408">
        <v>87220012</v>
      </c>
      <c r="B31408" t="s">
        <v>1762</v>
      </c>
      <c r="C31408" t="s">
        <v>8</v>
      </c>
      <c r="D31408" t="s">
        <v>2392</v>
      </c>
      <c r="E31408">
        <v>0</v>
      </c>
    </row>
    <row r="31409" spans="1:5" x14ac:dyDescent="0.3">
      <c r="A31409">
        <v>87220012</v>
      </c>
      <c r="B31409" t="s">
        <v>1762</v>
      </c>
      <c r="C31409" t="s">
        <v>8</v>
      </c>
      <c r="D31409" t="s">
        <v>2393</v>
      </c>
      <c r="E31409">
        <v>0</v>
      </c>
    </row>
    <row r="31410" spans="1:5" x14ac:dyDescent="0.3">
      <c r="A31410">
        <v>87220012</v>
      </c>
      <c r="B31410" t="s">
        <v>1762</v>
      </c>
      <c r="C31410" t="s">
        <v>8</v>
      </c>
      <c r="D31410" t="s">
        <v>2394</v>
      </c>
      <c r="E31410">
        <v>0</v>
      </c>
    </row>
    <row r="31411" spans="1:5" x14ac:dyDescent="0.3">
      <c r="A31411">
        <v>87220012</v>
      </c>
      <c r="B31411" t="s">
        <v>1762</v>
      </c>
      <c r="C31411" t="s">
        <v>8</v>
      </c>
      <c r="D31411" t="s">
        <v>2395</v>
      </c>
      <c r="E31411">
        <v>0</v>
      </c>
    </row>
    <row r="31412" spans="1:5" x14ac:dyDescent="0.3">
      <c r="A31412">
        <v>87220012</v>
      </c>
      <c r="B31412" t="s">
        <v>1762</v>
      </c>
      <c r="C31412" t="s">
        <v>8</v>
      </c>
      <c r="D31412" t="s">
        <v>2396</v>
      </c>
      <c r="E31412">
        <v>0</v>
      </c>
    </row>
    <row r="31413" spans="1:5" x14ac:dyDescent="0.3">
      <c r="A31413">
        <v>87220012</v>
      </c>
      <c r="B31413" t="s">
        <v>1762</v>
      </c>
      <c r="C31413" t="s">
        <v>8</v>
      </c>
      <c r="D31413" t="s">
        <v>2397</v>
      </c>
      <c r="E31413">
        <v>0</v>
      </c>
    </row>
    <row r="31414" spans="1:5" x14ac:dyDescent="0.3">
      <c r="A31414">
        <v>87220012</v>
      </c>
      <c r="B31414" t="s">
        <v>1762</v>
      </c>
      <c r="C31414" t="s">
        <v>8</v>
      </c>
      <c r="D31414" t="s">
        <v>2398</v>
      </c>
      <c r="E31414">
        <v>0</v>
      </c>
    </row>
    <row r="31415" spans="1:5" x14ac:dyDescent="0.3">
      <c r="A31415">
        <v>87220012</v>
      </c>
      <c r="B31415" t="s">
        <v>1762</v>
      </c>
      <c r="C31415" t="s">
        <v>8</v>
      </c>
      <c r="D31415" t="s">
        <v>2399</v>
      </c>
      <c r="E31415">
        <v>0</v>
      </c>
    </row>
    <row r="31416" spans="1:5" x14ac:dyDescent="0.3">
      <c r="A31416">
        <v>87220012</v>
      </c>
      <c r="B31416" t="s">
        <v>1762</v>
      </c>
      <c r="C31416" t="s">
        <v>8</v>
      </c>
      <c r="D31416" t="s">
        <v>2400</v>
      </c>
      <c r="E31416">
        <v>0</v>
      </c>
    </row>
    <row r="31417" spans="1:5" x14ac:dyDescent="0.3">
      <c r="A31417">
        <v>87220012</v>
      </c>
      <c r="B31417" t="s">
        <v>1762</v>
      </c>
      <c r="C31417" t="s">
        <v>8</v>
      </c>
      <c r="D31417" t="s">
        <v>2401</v>
      </c>
      <c r="E31417">
        <v>0</v>
      </c>
    </row>
    <row r="31418" spans="1:5" x14ac:dyDescent="0.3">
      <c r="A31418">
        <v>87220012</v>
      </c>
      <c r="B31418" t="s">
        <v>1762</v>
      </c>
      <c r="C31418" t="s">
        <v>8</v>
      </c>
      <c r="D31418" t="s">
        <v>2402</v>
      </c>
      <c r="E31418">
        <v>0</v>
      </c>
    </row>
    <row r="31419" spans="1:5" x14ac:dyDescent="0.3">
      <c r="A31419">
        <v>87220012</v>
      </c>
      <c r="B31419" t="s">
        <v>1762</v>
      </c>
      <c r="C31419" t="s">
        <v>8</v>
      </c>
      <c r="D31419" t="s">
        <v>2403</v>
      </c>
      <c r="E31419">
        <v>-12</v>
      </c>
    </row>
    <row r="31420" spans="1:5" x14ac:dyDescent="0.3">
      <c r="A31420">
        <v>87220012</v>
      </c>
      <c r="B31420" t="s">
        <v>1762</v>
      </c>
      <c r="C31420" t="s">
        <v>8</v>
      </c>
      <c r="D31420" t="s">
        <v>2404</v>
      </c>
      <c r="E31420">
        <v>0</v>
      </c>
    </row>
    <row r="31421" spans="1:5" x14ac:dyDescent="0.3">
      <c r="A31421">
        <v>87220012</v>
      </c>
      <c r="B31421" t="s">
        <v>1762</v>
      </c>
      <c r="C31421" t="s">
        <v>8</v>
      </c>
      <c r="D31421" t="s">
        <v>2405</v>
      </c>
      <c r="E31421">
        <v>0</v>
      </c>
    </row>
    <row r="31422" spans="1:5" x14ac:dyDescent="0.3">
      <c r="A31422">
        <v>87220012</v>
      </c>
      <c r="B31422" t="s">
        <v>1762</v>
      </c>
      <c r="C31422" t="s">
        <v>8</v>
      </c>
      <c r="D31422" t="s">
        <v>2406</v>
      </c>
      <c r="E31422">
        <v>0</v>
      </c>
    </row>
    <row r="31423" spans="1:5" x14ac:dyDescent="0.3">
      <c r="A31423">
        <v>87220012</v>
      </c>
      <c r="B31423" t="s">
        <v>1762</v>
      </c>
      <c r="C31423" t="s">
        <v>8</v>
      </c>
      <c r="D31423" t="s">
        <v>2407</v>
      </c>
      <c r="E31423">
        <v>0</v>
      </c>
    </row>
    <row r="31424" spans="1:5" x14ac:dyDescent="0.3">
      <c r="A31424">
        <v>87220012</v>
      </c>
      <c r="B31424" t="s">
        <v>1762</v>
      </c>
      <c r="C31424" t="s">
        <v>8</v>
      </c>
      <c r="D31424" t="s">
        <v>2408</v>
      </c>
      <c r="E31424">
        <v>0</v>
      </c>
    </row>
    <row r="31425" spans="1:5" x14ac:dyDescent="0.3">
      <c r="A31425">
        <v>87220012</v>
      </c>
      <c r="B31425" t="s">
        <v>1762</v>
      </c>
      <c r="C31425" t="s">
        <v>8</v>
      </c>
      <c r="D31425" t="s">
        <v>2409</v>
      </c>
      <c r="E31425">
        <v>0</v>
      </c>
    </row>
    <row r="31426" spans="1:5" x14ac:dyDescent="0.3">
      <c r="A31426">
        <v>87220012</v>
      </c>
      <c r="B31426" t="s">
        <v>1762</v>
      </c>
      <c r="C31426" t="s">
        <v>8</v>
      </c>
      <c r="D31426" t="s">
        <v>2410</v>
      </c>
      <c r="E31426">
        <v>0</v>
      </c>
    </row>
    <row r="31427" spans="1:5" x14ac:dyDescent="0.3">
      <c r="A31427">
        <v>87220012</v>
      </c>
      <c r="B31427" t="s">
        <v>1762</v>
      </c>
      <c r="C31427" t="s">
        <v>8</v>
      </c>
      <c r="D31427" t="s">
        <v>2411</v>
      </c>
      <c r="E31427">
        <v>0</v>
      </c>
    </row>
    <row r="31428" spans="1:5" x14ac:dyDescent="0.3">
      <c r="A31428">
        <v>87220012</v>
      </c>
      <c r="B31428" t="s">
        <v>1762</v>
      </c>
      <c r="C31428" t="s">
        <v>8</v>
      </c>
      <c r="D31428" t="s">
        <v>2412</v>
      </c>
      <c r="E31428">
        <v>0</v>
      </c>
    </row>
    <row r="31429" spans="1:5" x14ac:dyDescent="0.3">
      <c r="A31429">
        <v>87220012</v>
      </c>
      <c r="B31429" t="s">
        <v>1762</v>
      </c>
      <c r="C31429" t="s">
        <v>8</v>
      </c>
      <c r="D31429" t="s">
        <v>2413</v>
      </c>
      <c r="E31429">
        <v>0</v>
      </c>
    </row>
    <row r="31430" spans="1:5" x14ac:dyDescent="0.3">
      <c r="A31430">
        <v>30100012</v>
      </c>
      <c r="B31430" t="s">
        <v>1764</v>
      </c>
      <c r="C31430" t="s">
        <v>8</v>
      </c>
      <c r="D31430" t="s">
        <v>2378</v>
      </c>
      <c r="E31430">
        <v>-2</v>
      </c>
    </row>
    <row r="31431" spans="1:5" x14ac:dyDescent="0.3">
      <c r="A31431">
        <v>30100012</v>
      </c>
      <c r="B31431" t="s">
        <v>1764</v>
      </c>
      <c r="C31431" t="s">
        <v>8</v>
      </c>
      <c r="D31431" t="s">
        <v>2379</v>
      </c>
      <c r="E31431">
        <v>-1</v>
      </c>
    </row>
    <row r="31432" spans="1:5" x14ac:dyDescent="0.3">
      <c r="A31432">
        <v>30100012</v>
      </c>
      <c r="B31432" t="s">
        <v>1764</v>
      </c>
      <c r="C31432" t="s">
        <v>8</v>
      </c>
      <c r="D31432" t="s">
        <v>2380</v>
      </c>
      <c r="E31432">
        <v>-1</v>
      </c>
    </row>
    <row r="31433" spans="1:5" x14ac:dyDescent="0.3">
      <c r="A31433">
        <v>30100012</v>
      </c>
      <c r="B31433" t="s">
        <v>1764</v>
      </c>
      <c r="C31433" t="s">
        <v>8</v>
      </c>
      <c r="D31433" t="s">
        <v>2381</v>
      </c>
      <c r="E31433">
        <v>-3</v>
      </c>
    </row>
    <row r="31434" spans="1:5" x14ac:dyDescent="0.3">
      <c r="A31434">
        <v>30100012</v>
      </c>
      <c r="B31434" t="s">
        <v>1764</v>
      </c>
      <c r="C31434" t="s">
        <v>8</v>
      </c>
      <c r="D31434" t="s">
        <v>2382</v>
      </c>
      <c r="E31434">
        <v>-1</v>
      </c>
    </row>
    <row r="31435" spans="1:5" x14ac:dyDescent="0.3">
      <c r="A31435">
        <v>30100012</v>
      </c>
      <c r="B31435" t="s">
        <v>1764</v>
      </c>
      <c r="C31435" t="s">
        <v>8</v>
      </c>
      <c r="D31435" t="s">
        <v>2383</v>
      </c>
      <c r="E31435">
        <v>0</v>
      </c>
    </row>
    <row r="31436" spans="1:5" x14ac:dyDescent="0.3">
      <c r="A31436">
        <v>30100012</v>
      </c>
      <c r="B31436" t="s">
        <v>1764</v>
      </c>
      <c r="C31436" t="s">
        <v>8</v>
      </c>
      <c r="D31436" t="s">
        <v>2384</v>
      </c>
      <c r="E31436">
        <v>0</v>
      </c>
    </row>
    <row r="31437" spans="1:5" x14ac:dyDescent="0.3">
      <c r="A31437">
        <v>30100012</v>
      </c>
      <c r="B31437" t="s">
        <v>1764</v>
      </c>
      <c r="C31437" t="s">
        <v>8</v>
      </c>
      <c r="D31437" t="s">
        <v>2385</v>
      </c>
      <c r="E31437">
        <v>0</v>
      </c>
    </row>
    <row r="31438" spans="1:5" x14ac:dyDescent="0.3">
      <c r="A31438">
        <v>30100012</v>
      </c>
      <c r="B31438" t="s">
        <v>1764</v>
      </c>
      <c r="C31438" t="s">
        <v>8</v>
      </c>
      <c r="D31438" t="s">
        <v>2386</v>
      </c>
      <c r="E31438">
        <v>0</v>
      </c>
    </row>
    <row r="31439" spans="1:5" x14ac:dyDescent="0.3">
      <c r="A31439">
        <v>30100012</v>
      </c>
      <c r="B31439" t="s">
        <v>1764</v>
      </c>
      <c r="C31439" t="s">
        <v>8</v>
      </c>
      <c r="D31439" t="s">
        <v>2387</v>
      </c>
      <c r="E31439">
        <v>-2</v>
      </c>
    </row>
    <row r="31440" spans="1:5" x14ac:dyDescent="0.3">
      <c r="A31440">
        <v>30100012</v>
      </c>
      <c r="B31440" t="s">
        <v>1764</v>
      </c>
      <c r="C31440" t="s">
        <v>8</v>
      </c>
      <c r="D31440" t="s">
        <v>2388</v>
      </c>
      <c r="E31440">
        <v>0</v>
      </c>
    </row>
    <row r="31441" spans="1:5" x14ac:dyDescent="0.3">
      <c r="A31441">
        <v>30100012</v>
      </c>
      <c r="B31441" t="s">
        <v>1764</v>
      </c>
      <c r="C31441" t="s">
        <v>8</v>
      </c>
      <c r="D31441" t="s">
        <v>2389</v>
      </c>
      <c r="E31441">
        <v>-2</v>
      </c>
    </row>
    <row r="31442" spans="1:5" x14ac:dyDescent="0.3">
      <c r="A31442">
        <v>30100012</v>
      </c>
      <c r="B31442" t="s">
        <v>1764</v>
      </c>
      <c r="C31442" t="s">
        <v>8</v>
      </c>
      <c r="D31442" t="s">
        <v>2390</v>
      </c>
      <c r="E31442">
        <v>0</v>
      </c>
    </row>
    <row r="31443" spans="1:5" x14ac:dyDescent="0.3">
      <c r="A31443">
        <v>30100012</v>
      </c>
      <c r="B31443" t="s">
        <v>1764</v>
      </c>
      <c r="C31443" t="s">
        <v>8</v>
      </c>
      <c r="D31443" t="s">
        <v>2391</v>
      </c>
      <c r="E31443">
        <v>0</v>
      </c>
    </row>
    <row r="31444" spans="1:5" x14ac:dyDescent="0.3">
      <c r="A31444">
        <v>30100012</v>
      </c>
      <c r="B31444" t="s">
        <v>1764</v>
      </c>
      <c r="C31444" t="s">
        <v>8</v>
      </c>
      <c r="D31444" t="s">
        <v>2392</v>
      </c>
      <c r="E31444">
        <v>0</v>
      </c>
    </row>
    <row r="31445" spans="1:5" x14ac:dyDescent="0.3">
      <c r="A31445">
        <v>30100012</v>
      </c>
      <c r="B31445" t="s">
        <v>1764</v>
      </c>
      <c r="C31445" t="s">
        <v>8</v>
      </c>
      <c r="D31445" t="s">
        <v>2393</v>
      </c>
      <c r="E31445">
        <v>0</v>
      </c>
    </row>
    <row r="31446" spans="1:5" x14ac:dyDescent="0.3">
      <c r="A31446">
        <v>30100012</v>
      </c>
      <c r="B31446" t="s">
        <v>1764</v>
      </c>
      <c r="C31446" t="s">
        <v>8</v>
      </c>
      <c r="D31446" t="s">
        <v>2394</v>
      </c>
      <c r="E31446">
        <v>0</v>
      </c>
    </row>
    <row r="31447" spans="1:5" x14ac:dyDescent="0.3">
      <c r="A31447">
        <v>30100012</v>
      </c>
      <c r="B31447" t="s">
        <v>1764</v>
      </c>
      <c r="C31447" t="s">
        <v>8</v>
      </c>
      <c r="D31447" t="s">
        <v>2395</v>
      </c>
      <c r="E31447">
        <v>0</v>
      </c>
    </row>
    <row r="31448" spans="1:5" x14ac:dyDescent="0.3">
      <c r="A31448">
        <v>30100012</v>
      </c>
      <c r="B31448" t="s">
        <v>1764</v>
      </c>
      <c r="C31448" t="s">
        <v>8</v>
      </c>
      <c r="D31448" t="s">
        <v>2396</v>
      </c>
      <c r="E31448">
        <v>0</v>
      </c>
    </row>
    <row r="31449" spans="1:5" x14ac:dyDescent="0.3">
      <c r="A31449">
        <v>30100012</v>
      </c>
      <c r="B31449" t="s">
        <v>1764</v>
      </c>
      <c r="C31449" t="s">
        <v>8</v>
      </c>
      <c r="D31449" t="s">
        <v>2397</v>
      </c>
      <c r="E31449">
        <v>0</v>
      </c>
    </row>
    <row r="31450" spans="1:5" x14ac:dyDescent="0.3">
      <c r="A31450">
        <v>30100012</v>
      </c>
      <c r="B31450" t="s">
        <v>1764</v>
      </c>
      <c r="C31450" t="s">
        <v>8</v>
      </c>
      <c r="D31450" t="s">
        <v>2398</v>
      </c>
      <c r="E31450">
        <v>0</v>
      </c>
    </row>
    <row r="31451" spans="1:5" x14ac:dyDescent="0.3">
      <c r="A31451">
        <v>30100012</v>
      </c>
      <c r="B31451" t="s">
        <v>1764</v>
      </c>
      <c r="C31451" t="s">
        <v>8</v>
      </c>
      <c r="D31451" t="s">
        <v>2399</v>
      </c>
      <c r="E31451">
        <v>0</v>
      </c>
    </row>
    <row r="31452" spans="1:5" x14ac:dyDescent="0.3">
      <c r="A31452">
        <v>30100012</v>
      </c>
      <c r="B31452" t="s">
        <v>1764</v>
      </c>
      <c r="C31452" t="s">
        <v>8</v>
      </c>
      <c r="D31452" t="s">
        <v>2400</v>
      </c>
      <c r="E31452">
        <v>-2</v>
      </c>
    </row>
    <row r="31453" spans="1:5" x14ac:dyDescent="0.3">
      <c r="A31453">
        <v>30100012</v>
      </c>
      <c r="B31453" t="s">
        <v>1764</v>
      </c>
      <c r="C31453" t="s">
        <v>8</v>
      </c>
      <c r="D31453" t="s">
        <v>2401</v>
      </c>
      <c r="E31453">
        <v>0</v>
      </c>
    </row>
    <row r="31454" spans="1:5" x14ac:dyDescent="0.3">
      <c r="A31454">
        <v>30100012</v>
      </c>
      <c r="B31454" t="s">
        <v>1764</v>
      </c>
      <c r="C31454" t="s">
        <v>8</v>
      </c>
      <c r="D31454" t="s">
        <v>2402</v>
      </c>
      <c r="E31454">
        <v>0</v>
      </c>
    </row>
    <row r="31455" spans="1:5" x14ac:dyDescent="0.3">
      <c r="A31455">
        <v>30100012</v>
      </c>
      <c r="B31455" t="s">
        <v>1764</v>
      </c>
      <c r="C31455" t="s">
        <v>8</v>
      </c>
      <c r="D31455" t="s">
        <v>2403</v>
      </c>
      <c r="E31455">
        <v>0</v>
      </c>
    </row>
    <row r="31456" spans="1:5" x14ac:dyDescent="0.3">
      <c r="A31456">
        <v>30100012</v>
      </c>
      <c r="B31456" t="s">
        <v>1764</v>
      </c>
      <c r="C31456" t="s">
        <v>8</v>
      </c>
      <c r="D31456" t="s">
        <v>2404</v>
      </c>
      <c r="E31456">
        <v>-3</v>
      </c>
    </row>
    <row r="31457" spans="1:5" x14ac:dyDescent="0.3">
      <c r="A31457">
        <v>30100012</v>
      </c>
      <c r="B31457" t="s">
        <v>1764</v>
      </c>
      <c r="C31457" t="s">
        <v>8</v>
      </c>
      <c r="D31457" t="s">
        <v>2405</v>
      </c>
      <c r="E31457">
        <v>0</v>
      </c>
    </row>
    <row r="31458" spans="1:5" x14ac:dyDescent="0.3">
      <c r="A31458">
        <v>30100012</v>
      </c>
      <c r="B31458" t="s">
        <v>1764</v>
      </c>
      <c r="C31458" t="s">
        <v>8</v>
      </c>
      <c r="D31458" t="s">
        <v>2406</v>
      </c>
      <c r="E31458">
        <v>0</v>
      </c>
    </row>
    <row r="31459" spans="1:5" x14ac:dyDescent="0.3">
      <c r="A31459">
        <v>30100012</v>
      </c>
      <c r="B31459" t="s">
        <v>1764</v>
      </c>
      <c r="C31459" t="s">
        <v>8</v>
      </c>
      <c r="D31459" t="s">
        <v>2407</v>
      </c>
      <c r="E31459">
        <v>0</v>
      </c>
    </row>
    <row r="31460" spans="1:5" x14ac:dyDescent="0.3">
      <c r="A31460">
        <v>30100012</v>
      </c>
      <c r="B31460" t="s">
        <v>1764</v>
      </c>
      <c r="C31460" t="s">
        <v>8</v>
      </c>
      <c r="D31460" t="s">
        <v>2408</v>
      </c>
      <c r="E31460">
        <v>-1</v>
      </c>
    </row>
    <row r="31461" spans="1:5" x14ac:dyDescent="0.3">
      <c r="A31461">
        <v>30100012</v>
      </c>
      <c r="B31461" t="s">
        <v>1764</v>
      </c>
      <c r="C31461" t="s">
        <v>8</v>
      </c>
      <c r="D31461" t="s">
        <v>2409</v>
      </c>
      <c r="E31461">
        <v>0</v>
      </c>
    </row>
    <row r="31462" spans="1:5" x14ac:dyDescent="0.3">
      <c r="A31462">
        <v>30100012</v>
      </c>
      <c r="B31462" t="s">
        <v>1764</v>
      </c>
      <c r="C31462" t="s">
        <v>8</v>
      </c>
      <c r="D31462" t="s">
        <v>2410</v>
      </c>
      <c r="E31462">
        <v>0</v>
      </c>
    </row>
    <row r="31463" spans="1:5" x14ac:dyDescent="0.3">
      <c r="A31463">
        <v>30100012</v>
      </c>
      <c r="B31463" t="s">
        <v>1764</v>
      </c>
      <c r="C31463" t="s">
        <v>8</v>
      </c>
      <c r="D31463" t="s">
        <v>2411</v>
      </c>
      <c r="E31463">
        <v>0</v>
      </c>
    </row>
    <row r="31464" spans="1:5" x14ac:dyDescent="0.3">
      <c r="A31464">
        <v>30100012</v>
      </c>
      <c r="B31464" t="s">
        <v>1764</v>
      </c>
      <c r="C31464" t="s">
        <v>8</v>
      </c>
      <c r="D31464" t="s">
        <v>2412</v>
      </c>
      <c r="E31464">
        <v>0</v>
      </c>
    </row>
    <row r="31465" spans="1:5" x14ac:dyDescent="0.3">
      <c r="A31465">
        <v>30100012</v>
      </c>
      <c r="B31465" t="s">
        <v>1764</v>
      </c>
      <c r="C31465" t="s">
        <v>8</v>
      </c>
      <c r="D31465" t="s">
        <v>2413</v>
      </c>
      <c r="E31465">
        <v>-2</v>
      </c>
    </row>
    <row r="31466" spans="1:5" x14ac:dyDescent="0.3">
      <c r="A31466">
        <v>60510034</v>
      </c>
      <c r="B31466" t="s">
        <v>1766</v>
      </c>
      <c r="C31466" t="s">
        <v>8</v>
      </c>
      <c r="D31466" t="s">
        <v>2378</v>
      </c>
      <c r="E31466">
        <v>0</v>
      </c>
    </row>
    <row r="31467" spans="1:5" x14ac:dyDescent="0.3">
      <c r="A31467">
        <v>60510034</v>
      </c>
      <c r="B31467" t="s">
        <v>1766</v>
      </c>
      <c r="C31467" t="s">
        <v>8</v>
      </c>
      <c r="D31467" t="s">
        <v>2379</v>
      </c>
      <c r="E31467">
        <v>0</v>
      </c>
    </row>
    <row r="31468" spans="1:5" x14ac:dyDescent="0.3">
      <c r="A31468">
        <v>60510034</v>
      </c>
      <c r="B31468" t="s">
        <v>1766</v>
      </c>
      <c r="C31468" t="s">
        <v>8</v>
      </c>
      <c r="D31468" t="s">
        <v>2380</v>
      </c>
      <c r="E31468">
        <v>0</v>
      </c>
    </row>
    <row r="31469" spans="1:5" x14ac:dyDescent="0.3">
      <c r="A31469">
        <v>60510034</v>
      </c>
      <c r="B31469" t="s">
        <v>1766</v>
      </c>
      <c r="C31469" t="s">
        <v>8</v>
      </c>
      <c r="D31469" t="s">
        <v>2381</v>
      </c>
      <c r="E31469">
        <v>0</v>
      </c>
    </row>
    <row r="31470" spans="1:5" x14ac:dyDescent="0.3">
      <c r="A31470">
        <v>60510034</v>
      </c>
      <c r="B31470" t="s">
        <v>1766</v>
      </c>
      <c r="C31470" t="s">
        <v>8</v>
      </c>
      <c r="D31470" t="s">
        <v>2382</v>
      </c>
      <c r="E31470">
        <v>0</v>
      </c>
    </row>
    <row r="31471" spans="1:5" x14ac:dyDescent="0.3">
      <c r="A31471">
        <v>60510034</v>
      </c>
      <c r="B31471" t="s">
        <v>1766</v>
      </c>
      <c r="C31471" t="s">
        <v>8</v>
      </c>
      <c r="D31471" t="s">
        <v>2383</v>
      </c>
      <c r="E31471">
        <v>0</v>
      </c>
    </row>
    <row r="31472" spans="1:5" x14ac:dyDescent="0.3">
      <c r="A31472">
        <v>60510034</v>
      </c>
      <c r="B31472" t="s">
        <v>1766</v>
      </c>
      <c r="C31472" t="s">
        <v>8</v>
      </c>
      <c r="D31472" t="s">
        <v>2384</v>
      </c>
      <c r="E31472">
        <v>0</v>
      </c>
    </row>
    <row r="31473" spans="1:5" x14ac:dyDescent="0.3">
      <c r="A31473">
        <v>60510034</v>
      </c>
      <c r="B31473" t="s">
        <v>1766</v>
      </c>
      <c r="C31473" t="s">
        <v>8</v>
      </c>
      <c r="D31473" t="s">
        <v>2385</v>
      </c>
      <c r="E31473">
        <v>-2</v>
      </c>
    </row>
    <row r="31474" spans="1:5" x14ac:dyDescent="0.3">
      <c r="A31474">
        <v>60510034</v>
      </c>
      <c r="B31474" t="s">
        <v>1766</v>
      </c>
      <c r="C31474" t="s">
        <v>8</v>
      </c>
      <c r="D31474" t="s">
        <v>2386</v>
      </c>
      <c r="E31474">
        <v>0</v>
      </c>
    </row>
    <row r="31475" spans="1:5" x14ac:dyDescent="0.3">
      <c r="A31475">
        <v>60510034</v>
      </c>
      <c r="B31475" t="s">
        <v>1766</v>
      </c>
      <c r="C31475" t="s">
        <v>8</v>
      </c>
      <c r="D31475" t="s">
        <v>2387</v>
      </c>
      <c r="E31475">
        <v>0</v>
      </c>
    </row>
    <row r="31476" spans="1:5" x14ac:dyDescent="0.3">
      <c r="A31476">
        <v>60510034</v>
      </c>
      <c r="B31476" t="s">
        <v>1766</v>
      </c>
      <c r="C31476" t="s">
        <v>8</v>
      </c>
      <c r="D31476" t="s">
        <v>2388</v>
      </c>
      <c r="E31476">
        <v>0</v>
      </c>
    </row>
    <row r="31477" spans="1:5" x14ac:dyDescent="0.3">
      <c r="A31477">
        <v>60510034</v>
      </c>
      <c r="B31477" t="s">
        <v>1766</v>
      </c>
      <c r="C31477" t="s">
        <v>8</v>
      </c>
      <c r="D31477" t="s">
        <v>2389</v>
      </c>
      <c r="E31477">
        <v>0</v>
      </c>
    </row>
    <row r="31478" spans="1:5" x14ac:dyDescent="0.3">
      <c r="A31478">
        <v>60510034</v>
      </c>
      <c r="B31478" t="s">
        <v>1766</v>
      </c>
      <c r="C31478" t="s">
        <v>8</v>
      </c>
      <c r="D31478" t="s">
        <v>2390</v>
      </c>
      <c r="E31478">
        <v>0</v>
      </c>
    </row>
    <row r="31479" spans="1:5" x14ac:dyDescent="0.3">
      <c r="A31479">
        <v>60510034</v>
      </c>
      <c r="B31479" t="s">
        <v>1766</v>
      </c>
      <c r="C31479" t="s">
        <v>8</v>
      </c>
      <c r="D31479" t="s">
        <v>2391</v>
      </c>
      <c r="E31479">
        <v>-1</v>
      </c>
    </row>
    <row r="31480" spans="1:5" x14ac:dyDescent="0.3">
      <c r="A31480">
        <v>60510034</v>
      </c>
      <c r="B31480" t="s">
        <v>1766</v>
      </c>
      <c r="C31480" t="s">
        <v>8</v>
      </c>
      <c r="D31480" t="s">
        <v>2392</v>
      </c>
      <c r="E31480">
        <v>0</v>
      </c>
    </row>
    <row r="31481" spans="1:5" x14ac:dyDescent="0.3">
      <c r="A31481">
        <v>60510034</v>
      </c>
      <c r="B31481" t="s">
        <v>1766</v>
      </c>
      <c r="C31481" t="s">
        <v>8</v>
      </c>
      <c r="D31481" t="s">
        <v>2393</v>
      </c>
      <c r="E31481">
        <v>-10</v>
      </c>
    </row>
    <row r="31482" spans="1:5" x14ac:dyDescent="0.3">
      <c r="A31482">
        <v>60510034</v>
      </c>
      <c r="B31482" t="s">
        <v>1766</v>
      </c>
      <c r="C31482" t="s">
        <v>8</v>
      </c>
      <c r="D31482" t="s">
        <v>2394</v>
      </c>
      <c r="E31482">
        <v>0</v>
      </c>
    </row>
    <row r="31483" spans="1:5" x14ac:dyDescent="0.3">
      <c r="A31483">
        <v>60510034</v>
      </c>
      <c r="B31483" t="s">
        <v>1766</v>
      </c>
      <c r="C31483" t="s">
        <v>8</v>
      </c>
      <c r="D31483" t="s">
        <v>2395</v>
      </c>
      <c r="E31483">
        <v>0</v>
      </c>
    </row>
    <row r="31484" spans="1:5" x14ac:dyDescent="0.3">
      <c r="A31484">
        <v>60510034</v>
      </c>
      <c r="B31484" t="s">
        <v>1766</v>
      </c>
      <c r="C31484" t="s">
        <v>8</v>
      </c>
      <c r="D31484" t="s">
        <v>2396</v>
      </c>
      <c r="E31484">
        <v>0</v>
      </c>
    </row>
    <row r="31485" spans="1:5" x14ac:dyDescent="0.3">
      <c r="A31485">
        <v>60510034</v>
      </c>
      <c r="B31485" t="s">
        <v>1766</v>
      </c>
      <c r="C31485" t="s">
        <v>8</v>
      </c>
      <c r="D31485" t="s">
        <v>2397</v>
      </c>
      <c r="E31485">
        <v>0</v>
      </c>
    </row>
    <row r="31486" spans="1:5" x14ac:dyDescent="0.3">
      <c r="A31486">
        <v>60510034</v>
      </c>
      <c r="B31486" t="s">
        <v>1766</v>
      </c>
      <c r="C31486" t="s">
        <v>8</v>
      </c>
      <c r="D31486" t="s">
        <v>2398</v>
      </c>
      <c r="E31486">
        <v>0</v>
      </c>
    </row>
    <row r="31487" spans="1:5" x14ac:dyDescent="0.3">
      <c r="A31487">
        <v>60510034</v>
      </c>
      <c r="B31487" t="s">
        <v>1766</v>
      </c>
      <c r="C31487" t="s">
        <v>8</v>
      </c>
      <c r="D31487" t="s">
        <v>2399</v>
      </c>
      <c r="E31487">
        <v>0</v>
      </c>
    </row>
    <row r="31488" spans="1:5" x14ac:dyDescent="0.3">
      <c r="A31488">
        <v>60510034</v>
      </c>
      <c r="B31488" t="s">
        <v>1766</v>
      </c>
      <c r="C31488" t="s">
        <v>8</v>
      </c>
      <c r="D31488" t="s">
        <v>2400</v>
      </c>
      <c r="E31488">
        <v>0</v>
      </c>
    </row>
    <row r="31489" spans="1:5" x14ac:dyDescent="0.3">
      <c r="A31489">
        <v>60510034</v>
      </c>
      <c r="B31489" t="s">
        <v>1766</v>
      </c>
      <c r="C31489" t="s">
        <v>8</v>
      </c>
      <c r="D31489" t="s">
        <v>2401</v>
      </c>
      <c r="E31489">
        <v>0</v>
      </c>
    </row>
    <row r="31490" spans="1:5" x14ac:dyDescent="0.3">
      <c r="A31490">
        <v>60510034</v>
      </c>
      <c r="B31490" t="s">
        <v>1766</v>
      </c>
      <c r="C31490" t="s">
        <v>8</v>
      </c>
      <c r="D31490" t="s">
        <v>2402</v>
      </c>
      <c r="E31490">
        <v>0</v>
      </c>
    </row>
    <row r="31491" spans="1:5" x14ac:dyDescent="0.3">
      <c r="A31491">
        <v>60510034</v>
      </c>
      <c r="B31491" t="s">
        <v>1766</v>
      </c>
      <c r="C31491" t="s">
        <v>8</v>
      </c>
      <c r="D31491" t="s">
        <v>2403</v>
      </c>
      <c r="E31491">
        <v>0</v>
      </c>
    </row>
    <row r="31492" spans="1:5" x14ac:dyDescent="0.3">
      <c r="A31492">
        <v>60510034</v>
      </c>
      <c r="B31492" t="s">
        <v>1766</v>
      </c>
      <c r="C31492" t="s">
        <v>8</v>
      </c>
      <c r="D31492" t="s">
        <v>2404</v>
      </c>
      <c r="E31492">
        <v>0</v>
      </c>
    </row>
    <row r="31493" spans="1:5" x14ac:dyDescent="0.3">
      <c r="A31493">
        <v>60510034</v>
      </c>
      <c r="B31493" t="s">
        <v>1766</v>
      </c>
      <c r="C31493" t="s">
        <v>8</v>
      </c>
      <c r="D31493" t="s">
        <v>2405</v>
      </c>
      <c r="E31493">
        <v>0</v>
      </c>
    </row>
    <row r="31494" spans="1:5" x14ac:dyDescent="0.3">
      <c r="A31494">
        <v>60510034</v>
      </c>
      <c r="B31494" t="s">
        <v>1766</v>
      </c>
      <c r="C31494" t="s">
        <v>8</v>
      </c>
      <c r="D31494" t="s">
        <v>2406</v>
      </c>
      <c r="E31494">
        <v>0</v>
      </c>
    </row>
    <row r="31495" spans="1:5" x14ac:dyDescent="0.3">
      <c r="A31495">
        <v>60510034</v>
      </c>
      <c r="B31495" t="s">
        <v>1766</v>
      </c>
      <c r="C31495" t="s">
        <v>8</v>
      </c>
      <c r="D31495" t="s">
        <v>2407</v>
      </c>
      <c r="E31495">
        <v>0</v>
      </c>
    </row>
    <row r="31496" spans="1:5" x14ac:dyDescent="0.3">
      <c r="A31496">
        <v>60510034</v>
      </c>
      <c r="B31496" t="s">
        <v>1766</v>
      </c>
      <c r="C31496" t="s">
        <v>8</v>
      </c>
      <c r="D31496" t="s">
        <v>2408</v>
      </c>
      <c r="E31496">
        <v>0</v>
      </c>
    </row>
    <row r="31497" spans="1:5" x14ac:dyDescent="0.3">
      <c r="A31497">
        <v>60510034</v>
      </c>
      <c r="B31497" t="s">
        <v>1766</v>
      </c>
      <c r="C31497" t="s">
        <v>8</v>
      </c>
      <c r="D31497" t="s">
        <v>2409</v>
      </c>
      <c r="E31497">
        <v>0</v>
      </c>
    </row>
    <row r="31498" spans="1:5" x14ac:dyDescent="0.3">
      <c r="A31498">
        <v>60510034</v>
      </c>
      <c r="B31498" t="s">
        <v>1766</v>
      </c>
      <c r="C31498" t="s">
        <v>8</v>
      </c>
      <c r="D31498" t="s">
        <v>2410</v>
      </c>
      <c r="E31498">
        <v>0</v>
      </c>
    </row>
    <row r="31499" spans="1:5" x14ac:dyDescent="0.3">
      <c r="A31499">
        <v>60510034</v>
      </c>
      <c r="B31499" t="s">
        <v>1766</v>
      </c>
      <c r="C31499" t="s">
        <v>8</v>
      </c>
      <c r="D31499" t="s">
        <v>2411</v>
      </c>
      <c r="E31499">
        <v>-14</v>
      </c>
    </row>
    <row r="31500" spans="1:5" x14ac:dyDescent="0.3">
      <c r="A31500">
        <v>60510034</v>
      </c>
      <c r="B31500" t="s">
        <v>1766</v>
      </c>
      <c r="C31500" t="s">
        <v>8</v>
      </c>
      <c r="D31500" t="s">
        <v>2412</v>
      </c>
      <c r="E31500">
        <v>-2</v>
      </c>
    </row>
    <row r="31501" spans="1:5" x14ac:dyDescent="0.3">
      <c r="A31501">
        <v>60510034</v>
      </c>
      <c r="B31501" t="s">
        <v>1766</v>
      </c>
      <c r="C31501" t="s">
        <v>8</v>
      </c>
      <c r="D31501" t="s">
        <v>2413</v>
      </c>
      <c r="E31501">
        <v>-2</v>
      </c>
    </row>
    <row r="31502" spans="1:5" x14ac:dyDescent="0.3">
      <c r="A31502">
        <v>65050157</v>
      </c>
      <c r="B31502" t="s">
        <v>1768</v>
      </c>
      <c r="C31502" t="s">
        <v>8</v>
      </c>
      <c r="D31502" t="s">
        <v>2378</v>
      </c>
      <c r="E31502">
        <v>0</v>
      </c>
    </row>
    <row r="31503" spans="1:5" x14ac:dyDescent="0.3">
      <c r="A31503">
        <v>65050157</v>
      </c>
      <c r="B31503" t="s">
        <v>1768</v>
      </c>
      <c r="C31503" t="s">
        <v>8</v>
      </c>
      <c r="D31503" t="s">
        <v>2379</v>
      </c>
      <c r="E31503">
        <v>0</v>
      </c>
    </row>
    <row r="31504" spans="1:5" x14ac:dyDescent="0.3">
      <c r="A31504">
        <v>65050157</v>
      </c>
      <c r="B31504" t="s">
        <v>1768</v>
      </c>
      <c r="C31504" t="s">
        <v>8</v>
      </c>
      <c r="D31504" t="s">
        <v>2380</v>
      </c>
      <c r="E31504">
        <v>0</v>
      </c>
    </row>
    <row r="31505" spans="1:5" x14ac:dyDescent="0.3">
      <c r="A31505">
        <v>65050157</v>
      </c>
      <c r="B31505" t="s">
        <v>1768</v>
      </c>
      <c r="C31505" t="s">
        <v>8</v>
      </c>
      <c r="D31505" t="s">
        <v>2381</v>
      </c>
      <c r="E31505">
        <v>0</v>
      </c>
    </row>
    <row r="31506" spans="1:5" x14ac:dyDescent="0.3">
      <c r="A31506">
        <v>65050157</v>
      </c>
      <c r="B31506" t="s">
        <v>1768</v>
      </c>
      <c r="C31506" t="s">
        <v>8</v>
      </c>
      <c r="D31506" t="s">
        <v>2382</v>
      </c>
      <c r="E31506">
        <v>0</v>
      </c>
    </row>
    <row r="31507" spans="1:5" x14ac:dyDescent="0.3">
      <c r="A31507">
        <v>65050157</v>
      </c>
      <c r="B31507" t="s">
        <v>1768</v>
      </c>
      <c r="C31507" t="s">
        <v>8</v>
      </c>
      <c r="D31507" t="s">
        <v>2383</v>
      </c>
      <c r="E31507">
        <v>0</v>
      </c>
    </row>
    <row r="31508" spans="1:5" x14ac:dyDescent="0.3">
      <c r="A31508">
        <v>65050157</v>
      </c>
      <c r="B31508" t="s">
        <v>1768</v>
      </c>
      <c r="C31508" t="s">
        <v>8</v>
      </c>
      <c r="D31508" t="s">
        <v>2384</v>
      </c>
      <c r="E31508">
        <v>0</v>
      </c>
    </row>
    <row r="31509" spans="1:5" x14ac:dyDescent="0.3">
      <c r="A31509">
        <v>65050157</v>
      </c>
      <c r="B31509" t="s">
        <v>1768</v>
      </c>
      <c r="C31509" t="s">
        <v>8</v>
      </c>
      <c r="D31509" t="s">
        <v>2385</v>
      </c>
      <c r="E31509">
        <v>0</v>
      </c>
    </row>
    <row r="31510" spans="1:5" x14ac:dyDescent="0.3">
      <c r="A31510">
        <v>65050157</v>
      </c>
      <c r="B31510" t="s">
        <v>1768</v>
      </c>
      <c r="C31510" t="s">
        <v>8</v>
      </c>
      <c r="D31510" t="s">
        <v>2386</v>
      </c>
      <c r="E31510">
        <v>0</v>
      </c>
    </row>
    <row r="31511" spans="1:5" x14ac:dyDescent="0.3">
      <c r="A31511">
        <v>65050157</v>
      </c>
      <c r="B31511" t="s">
        <v>1768</v>
      </c>
      <c r="C31511" t="s">
        <v>8</v>
      </c>
      <c r="D31511" t="s">
        <v>2387</v>
      </c>
      <c r="E31511">
        <v>0</v>
      </c>
    </row>
    <row r="31512" spans="1:5" x14ac:dyDescent="0.3">
      <c r="A31512">
        <v>65050157</v>
      </c>
      <c r="B31512" t="s">
        <v>1768</v>
      </c>
      <c r="C31512" t="s">
        <v>8</v>
      </c>
      <c r="D31512" t="s">
        <v>2388</v>
      </c>
      <c r="E31512">
        <v>0</v>
      </c>
    </row>
    <row r="31513" spans="1:5" x14ac:dyDescent="0.3">
      <c r="A31513">
        <v>65050157</v>
      </c>
      <c r="B31513" t="s">
        <v>1768</v>
      </c>
      <c r="C31513" t="s">
        <v>8</v>
      </c>
      <c r="D31513" t="s">
        <v>2389</v>
      </c>
      <c r="E31513">
        <v>0</v>
      </c>
    </row>
    <row r="31514" spans="1:5" x14ac:dyDescent="0.3">
      <c r="A31514">
        <v>65050157</v>
      </c>
      <c r="B31514" t="s">
        <v>1768</v>
      </c>
      <c r="C31514" t="s">
        <v>8</v>
      </c>
      <c r="D31514" t="s">
        <v>2390</v>
      </c>
      <c r="E31514">
        <v>0</v>
      </c>
    </row>
    <row r="31515" spans="1:5" x14ac:dyDescent="0.3">
      <c r="A31515">
        <v>65050157</v>
      </c>
      <c r="B31515" t="s">
        <v>1768</v>
      </c>
      <c r="C31515" t="s">
        <v>8</v>
      </c>
      <c r="D31515" t="s">
        <v>2391</v>
      </c>
      <c r="E31515">
        <v>0</v>
      </c>
    </row>
    <row r="31516" spans="1:5" x14ac:dyDescent="0.3">
      <c r="A31516">
        <v>65050157</v>
      </c>
      <c r="B31516" t="s">
        <v>1768</v>
      </c>
      <c r="C31516" t="s">
        <v>8</v>
      </c>
      <c r="D31516" t="s">
        <v>2392</v>
      </c>
      <c r="E31516">
        <v>0</v>
      </c>
    </row>
    <row r="31517" spans="1:5" x14ac:dyDescent="0.3">
      <c r="A31517">
        <v>65050157</v>
      </c>
      <c r="B31517" t="s">
        <v>1768</v>
      </c>
      <c r="C31517" t="s">
        <v>8</v>
      </c>
      <c r="D31517" t="s">
        <v>2393</v>
      </c>
      <c r="E31517">
        <v>0</v>
      </c>
    </row>
    <row r="31518" spans="1:5" x14ac:dyDescent="0.3">
      <c r="A31518">
        <v>65050157</v>
      </c>
      <c r="B31518" t="s">
        <v>1768</v>
      </c>
      <c r="C31518" t="s">
        <v>8</v>
      </c>
      <c r="D31518" t="s">
        <v>2394</v>
      </c>
      <c r="E31518">
        <v>0</v>
      </c>
    </row>
    <row r="31519" spans="1:5" x14ac:dyDescent="0.3">
      <c r="A31519">
        <v>65050157</v>
      </c>
      <c r="B31519" t="s">
        <v>1768</v>
      </c>
      <c r="C31519" t="s">
        <v>8</v>
      </c>
      <c r="D31519" t="s">
        <v>2395</v>
      </c>
      <c r="E31519">
        <v>0</v>
      </c>
    </row>
    <row r="31520" spans="1:5" x14ac:dyDescent="0.3">
      <c r="A31520">
        <v>65050157</v>
      </c>
      <c r="B31520" t="s">
        <v>1768</v>
      </c>
      <c r="C31520" t="s">
        <v>8</v>
      </c>
      <c r="D31520" t="s">
        <v>2396</v>
      </c>
      <c r="E31520">
        <v>0</v>
      </c>
    </row>
    <row r="31521" spans="1:5" x14ac:dyDescent="0.3">
      <c r="A31521">
        <v>65050157</v>
      </c>
      <c r="B31521" t="s">
        <v>1768</v>
      </c>
      <c r="C31521" t="s">
        <v>8</v>
      </c>
      <c r="D31521" t="s">
        <v>2397</v>
      </c>
      <c r="E31521">
        <v>0</v>
      </c>
    </row>
    <row r="31522" spans="1:5" x14ac:dyDescent="0.3">
      <c r="A31522">
        <v>65050157</v>
      </c>
      <c r="B31522" t="s">
        <v>1768</v>
      </c>
      <c r="C31522" t="s">
        <v>8</v>
      </c>
      <c r="D31522" t="s">
        <v>2398</v>
      </c>
      <c r="E31522">
        <v>0</v>
      </c>
    </row>
    <row r="31523" spans="1:5" x14ac:dyDescent="0.3">
      <c r="A31523">
        <v>65050157</v>
      </c>
      <c r="B31523" t="s">
        <v>1768</v>
      </c>
      <c r="C31523" t="s">
        <v>8</v>
      </c>
      <c r="D31523" t="s">
        <v>2399</v>
      </c>
      <c r="E31523">
        <v>0</v>
      </c>
    </row>
    <row r="31524" spans="1:5" x14ac:dyDescent="0.3">
      <c r="A31524">
        <v>65050157</v>
      </c>
      <c r="B31524" t="s">
        <v>1768</v>
      </c>
      <c r="C31524" t="s">
        <v>8</v>
      </c>
      <c r="D31524" t="s">
        <v>2400</v>
      </c>
      <c r="E31524">
        <v>0</v>
      </c>
    </row>
    <row r="31525" spans="1:5" x14ac:dyDescent="0.3">
      <c r="A31525">
        <v>65050157</v>
      </c>
      <c r="B31525" t="s">
        <v>1768</v>
      </c>
      <c r="C31525" t="s">
        <v>8</v>
      </c>
      <c r="D31525" t="s">
        <v>2401</v>
      </c>
      <c r="E31525">
        <v>0</v>
      </c>
    </row>
    <row r="31526" spans="1:5" x14ac:dyDescent="0.3">
      <c r="A31526">
        <v>65050157</v>
      </c>
      <c r="B31526" t="s">
        <v>1768</v>
      </c>
      <c r="C31526" t="s">
        <v>8</v>
      </c>
      <c r="D31526" t="s">
        <v>2402</v>
      </c>
      <c r="E31526">
        <v>0</v>
      </c>
    </row>
    <row r="31527" spans="1:5" x14ac:dyDescent="0.3">
      <c r="A31527">
        <v>65050157</v>
      </c>
      <c r="B31527" t="s">
        <v>1768</v>
      </c>
      <c r="C31527" t="s">
        <v>8</v>
      </c>
      <c r="D31527" t="s">
        <v>2403</v>
      </c>
      <c r="E31527">
        <v>0</v>
      </c>
    </row>
    <row r="31528" spans="1:5" x14ac:dyDescent="0.3">
      <c r="A31528">
        <v>65050157</v>
      </c>
      <c r="B31528" t="s">
        <v>1768</v>
      </c>
      <c r="C31528" t="s">
        <v>8</v>
      </c>
      <c r="D31528" t="s">
        <v>2404</v>
      </c>
      <c r="E31528">
        <v>0</v>
      </c>
    </row>
    <row r="31529" spans="1:5" x14ac:dyDescent="0.3">
      <c r="A31529">
        <v>65050157</v>
      </c>
      <c r="B31529" t="s">
        <v>1768</v>
      </c>
      <c r="C31529" t="s">
        <v>8</v>
      </c>
      <c r="D31529" t="s">
        <v>2405</v>
      </c>
      <c r="E31529">
        <v>0</v>
      </c>
    </row>
    <row r="31530" spans="1:5" x14ac:dyDescent="0.3">
      <c r="A31530">
        <v>65050157</v>
      </c>
      <c r="B31530" t="s">
        <v>1768</v>
      </c>
      <c r="C31530" t="s">
        <v>8</v>
      </c>
      <c r="D31530" t="s">
        <v>2406</v>
      </c>
      <c r="E31530">
        <v>-1</v>
      </c>
    </row>
    <row r="31531" spans="1:5" x14ac:dyDescent="0.3">
      <c r="A31531">
        <v>65050157</v>
      </c>
      <c r="B31531" t="s">
        <v>1768</v>
      </c>
      <c r="C31531" t="s">
        <v>8</v>
      </c>
      <c r="D31531" t="s">
        <v>2407</v>
      </c>
      <c r="E31531">
        <v>0</v>
      </c>
    </row>
    <row r="31532" spans="1:5" x14ac:dyDescent="0.3">
      <c r="A31532">
        <v>65050157</v>
      </c>
      <c r="B31532" t="s">
        <v>1768</v>
      </c>
      <c r="C31532" t="s">
        <v>8</v>
      </c>
      <c r="D31532" t="s">
        <v>2408</v>
      </c>
      <c r="E31532">
        <v>-1</v>
      </c>
    </row>
    <row r="31533" spans="1:5" x14ac:dyDescent="0.3">
      <c r="A31533">
        <v>65050157</v>
      </c>
      <c r="B31533" t="s">
        <v>1768</v>
      </c>
      <c r="C31533" t="s">
        <v>8</v>
      </c>
      <c r="D31533" t="s">
        <v>2409</v>
      </c>
      <c r="E31533">
        <v>0</v>
      </c>
    </row>
    <row r="31534" spans="1:5" x14ac:dyDescent="0.3">
      <c r="A31534">
        <v>65050157</v>
      </c>
      <c r="B31534" t="s">
        <v>1768</v>
      </c>
      <c r="C31534" t="s">
        <v>8</v>
      </c>
      <c r="D31534" t="s">
        <v>2410</v>
      </c>
      <c r="E31534">
        <v>0</v>
      </c>
    </row>
    <row r="31535" spans="1:5" x14ac:dyDescent="0.3">
      <c r="A31535">
        <v>65050157</v>
      </c>
      <c r="B31535" t="s">
        <v>1768</v>
      </c>
      <c r="C31535" t="s">
        <v>8</v>
      </c>
      <c r="D31535" t="s">
        <v>2411</v>
      </c>
      <c r="E31535">
        <v>0</v>
      </c>
    </row>
    <row r="31536" spans="1:5" x14ac:dyDescent="0.3">
      <c r="A31536">
        <v>65050157</v>
      </c>
      <c r="B31536" t="s">
        <v>1768</v>
      </c>
      <c r="C31536" t="s">
        <v>8</v>
      </c>
      <c r="D31536" t="s">
        <v>2412</v>
      </c>
      <c r="E31536">
        <v>0</v>
      </c>
    </row>
    <row r="31537" spans="1:5" x14ac:dyDescent="0.3">
      <c r="A31537">
        <v>65050157</v>
      </c>
      <c r="B31537" t="s">
        <v>1768</v>
      </c>
      <c r="C31537" t="s">
        <v>8</v>
      </c>
      <c r="D31537" t="s">
        <v>2413</v>
      </c>
      <c r="E31537">
        <v>0</v>
      </c>
    </row>
    <row r="31538" spans="1:5" x14ac:dyDescent="0.3">
      <c r="A31538">
        <v>50370011</v>
      </c>
      <c r="B31538" t="s">
        <v>1770</v>
      </c>
      <c r="C31538" t="s">
        <v>8</v>
      </c>
      <c r="D31538" t="s">
        <v>2378</v>
      </c>
      <c r="E31538">
        <v>0</v>
      </c>
    </row>
    <row r="31539" spans="1:5" x14ac:dyDescent="0.3">
      <c r="A31539">
        <v>50370011</v>
      </c>
      <c r="B31539" t="s">
        <v>1770</v>
      </c>
      <c r="C31539" t="s">
        <v>8</v>
      </c>
      <c r="D31539" t="s">
        <v>2379</v>
      </c>
      <c r="E31539">
        <v>0</v>
      </c>
    </row>
    <row r="31540" spans="1:5" x14ac:dyDescent="0.3">
      <c r="A31540">
        <v>50370011</v>
      </c>
      <c r="B31540" t="s">
        <v>1770</v>
      </c>
      <c r="C31540" t="s">
        <v>8</v>
      </c>
      <c r="D31540" t="s">
        <v>2380</v>
      </c>
      <c r="E31540">
        <v>0</v>
      </c>
    </row>
    <row r="31541" spans="1:5" x14ac:dyDescent="0.3">
      <c r="A31541">
        <v>50370011</v>
      </c>
      <c r="B31541" t="s">
        <v>1770</v>
      </c>
      <c r="C31541" t="s">
        <v>8</v>
      </c>
      <c r="D31541" t="s">
        <v>2381</v>
      </c>
      <c r="E31541">
        <v>0</v>
      </c>
    </row>
    <row r="31542" spans="1:5" x14ac:dyDescent="0.3">
      <c r="A31542">
        <v>50370011</v>
      </c>
      <c r="B31542" t="s">
        <v>1770</v>
      </c>
      <c r="C31542" t="s">
        <v>8</v>
      </c>
      <c r="D31542" t="s">
        <v>2382</v>
      </c>
      <c r="E31542">
        <v>0</v>
      </c>
    </row>
    <row r="31543" spans="1:5" x14ac:dyDescent="0.3">
      <c r="A31543">
        <v>50370011</v>
      </c>
      <c r="B31543" t="s">
        <v>1770</v>
      </c>
      <c r="C31543" t="s">
        <v>8</v>
      </c>
      <c r="D31543" t="s">
        <v>2383</v>
      </c>
      <c r="E31543">
        <v>-2</v>
      </c>
    </row>
    <row r="31544" spans="1:5" x14ac:dyDescent="0.3">
      <c r="A31544">
        <v>50370011</v>
      </c>
      <c r="B31544" t="s">
        <v>1770</v>
      </c>
      <c r="C31544" t="s">
        <v>8</v>
      </c>
      <c r="D31544" t="s">
        <v>2384</v>
      </c>
      <c r="E31544">
        <v>0</v>
      </c>
    </row>
    <row r="31545" spans="1:5" x14ac:dyDescent="0.3">
      <c r="A31545">
        <v>50370011</v>
      </c>
      <c r="B31545" t="s">
        <v>1770</v>
      </c>
      <c r="C31545" t="s">
        <v>8</v>
      </c>
      <c r="D31545" t="s">
        <v>2385</v>
      </c>
      <c r="E31545">
        <v>0</v>
      </c>
    </row>
    <row r="31546" spans="1:5" x14ac:dyDescent="0.3">
      <c r="A31546">
        <v>50370011</v>
      </c>
      <c r="B31546" t="s">
        <v>1770</v>
      </c>
      <c r="C31546" t="s">
        <v>8</v>
      </c>
      <c r="D31546" t="s">
        <v>2386</v>
      </c>
      <c r="E31546">
        <v>-2</v>
      </c>
    </row>
    <row r="31547" spans="1:5" x14ac:dyDescent="0.3">
      <c r="A31547">
        <v>50370011</v>
      </c>
      <c r="B31547" t="s">
        <v>1770</v>
      </c>
      <c r="C31547" t="s">
        <v>8</v>
      </c>
      <c r="D31547" t="s">
        <v>2387</v>
      </c>
      <c r="E31547">
        <v>0</v>
      </c>
    </row>
    <row r="31548" spans="1:5" x14ac:dyDescent="0.3">
      <c r="A31548">
        <v>50370011</v>
      </c>
      <c r="B31548" t="s">
        <v>1770</v>
      </c>
      <c r="C31548" t="s">
        <v>8</v>
      </c>
      <c r="D31548" t="s">
        <v>2388</v>
      </c>
      <c r="E31548">
        <v>0</v>
      </c>
    </row>
    <row r="31549" spans="1:5" x14ac:dyDescent="0.3">
      <c r="A31549">
        <v>50370011</v>
      </c>
      <c r="B31549" t="s">
        <v>1770</v>
      </c>
      <c r="C31549" t="s">
        <v>8</v>
      </c>
      <c r="D31549" t="s">
        <v>2389</v>
      </c>
      <c r="E31549">
        <v>-7</v>
      </c>
    </row>
    <row r="31550" spans="1:5" x14ac:dyDescent="0.3">
      <c r="A31550">
        <v>50370011</v>
      </c>
      <c r="B31550" t="s">
        <v>1770</v>
      </c>
      <c r="C31550" t="s">
        <v>8</v>
      </c>
      <c r="D31550" t="s">
        <v>2390</v>
      </c>
      <c r="E31550">
        <v>-9</v>
      </c>
    </row>
    <row r="31551" spans="1:5" x14ac:dyDescent="0.3">
      <c r="A31551">
        <v>50370011</v>
      </c>
      <c r="B31551" t="s">
        <v>1770</v>
      </c>
      <c r="C31551" t="s">
        <v>8</v>
      </c>
      <c r="D31551" t="s">
        <v>2391</v>
      </c>
      <c r="E31551">
        <v>0</v>
      </c>
    </row>
    <row r="31552" spans="1:5" x14ac:dyDescent="0.3">
      <c r="A31552">
        <v>50370011</v>
      </c>
      <c r="B31552" t="s">
        <v>1770</v>
      </c>
      <c r="C31552" t="s">
        <v>8</v>
      </c>
      <c r="D31552" t="s">
        <v>2392</v>
      </c>
      <c r="E31552">
        <v>0</v>
      </c>
    </row>
    <row r="31553" spans="1:5" x14ac:dyDescent="0.3">
      <c r="A31553">
        <v>50370011</v>
      </c>
      <c r="B31553" t="s">
        <v>1770</v>
      </c>
      <c r="C31553" t="s">
        <v>8</v>
      </c>
      <c r="D31553" t="s">
        <v>2393</v>
      </c>
      <c r="E31553">
        <v>0</v>
      </c>
    </row>
    <row r="31554" spans="1:5" x14ac:dyDescent="0.3">
      <c r="A31554">
        <v>50370011</v>
      </c>
      <c r="B31554" t="s">
        <v>1770</v>
      </c>
      <c r="C31554" t="s">
        <v>8</v>
      </c>
      <c r="D31554" t="s">
        <v>2394</v>
      </c>
      <c r="E31554">
        <v>0</v>
      </c>
    </row>
    <row r="31555" spans="1:5" x14ac:dyDescent="0.3">
      <c r="A31555">
        <v>50370011</v>
      </c>
      <c r="B31555" t="s">
        <v>1770</v>
      </c>
      <c r="C31555" t="s">
        <v>8</v>
      </c>
      <c r="D31555" t="s">
        <v>2395</v>
      </c>
      <c r="E31555">
        <v>0</v>
      </c>
    </row>
    <row r="31556" spans="1:5" x14ac:dyDescent="0.3">
      <c r="A31556">
        <v>50370011</v>
      </c>
      <c r="B31556" t="s">
        <v>1770</v>
      </c>
      <c r="C31556" t="s">
        <v>8</v>
      </c>
      <c r="D31556" t="s">
        <v>2396</v>
      </c>
      <c r="E31556">
        <v>-4</v>
      </c>
    </row>
    <row r="31557" spans="1:5" x14ac:dyDescent="0.3">
      <c r="A31557">
        <v>50370011</v>
      </c>
      <c r="B31557" t="s">
        <v>1770</v>
      </c>
      <c r="C31557" t="s">
        <v>8</v>
      </c>
      <c r="D31557" t="s">
        <v>2397</v>
      </c>
      <c r="E31557">
        <v>-1</v>
      </c>
    </row>
    <row r="31558" spans="1:5" x14ac:dyDescent="0.3">
      <c r="A31558">
        <v>50370011</v>
      </c>
      <c r="B31558" t="s">
        <v>1770</v>
      </c>
      <c r="C31558" t="s">
        <v>8</v>
      </c>
      <c r="D31558" t="s">
        <v>2398</v>
      </c>
      <c r="E31558">
        <v>0</v>
      </c>
    </row>
    <row r="31559" spans="1:5" x14ac:dyDescent="0.3">
      <c r="A31559">
        <v>50370011</v>
      </c>
      <c r="B31559" t="s">
        <v>1770</v>
      </c>
      <c r="C31559" t="s">
        <v>8</v>
      </c>
      <c r="D31559" t="s">
        <v>2399</v>
      </c>
      <c r="E31559">
        <v>0</v>
      </c>
    </row>
    <row r="31560" spans="1:5" x14ac:dyDescent="0.3">
      <c r="A31560">
        <v>50370011</v>
      </c>
      <c r="B31560" t="s">
        <v>1770</v>
      </c>
      <c r="C31560" t="s">
        <v>8</v>
      </c>
      <c r="D31560" t="s">
        <v>2400</v>
      </c>
      <c r="E31560">
        <v>0</v>
      </c>
    </row>
    <row r="31561" spans="1:5" x14ac:dyDescent="0.3">
      <c r="A31561">
        <v>50370011</v>
      </c>
      <c r="B31561" t="s">
        <v>1770</v>
      </c>
      <c r="C31561" t="s">
        <v>8</v>
      </c>
      <c r="D31561" t="s">
        <v>2401</v>
      </c>
      <c r="E31561">
        <v>0</v>
      </c>
    </row>
    <row r="31562" spans="1:5" x14ac:dyDescent="0.3">
      <c r="A31562">
        <v>50370011</v>
      </c>
      <c r="B31562" t="s">
        <v>1770</v>
      </c>
      <c r="C31562" t="s">
        <v>8</v>
      </c>
      <c r="D31562" t="s">
        <v>2402</v>
      </c>
      <c r="E31562">
        <v>-3</v>
      </c>
    </row>
    <row r="31563" spans="1:5" x14ac:dyDescent="0.3">
      <c r="A31563">
        <v>50370011</v>
      </c>
      <c r="B31563" t="s">
        <v>1770</v>
      </c>
      <c r="C31563" t="s">
        <v>8</v>
      </c>
      <c r="D31563" t="s">
        <v>2403</v>
      </c>
      <c r="E31563">
        <v>-1</v>
      </c>
    </row>
    <row r="31564" spans="1:5" x14ac:dyDescent="0.3">
      <c r="A31564">
        <v>50370011</v>
      </c>
      <c r="B31564" t="s">
        <v>1770</v>
      </c>
      <c r="C31564" t="s">
        <v>8</v>
      </c>
      <c r="D31564" t="s">
        <v>2404</v>
      </c>
      <c r="E31564">
        <v>0</v>
      </c>
    </row>
    <row r="31565" spans="1:5" x14ac:dyDescent="0.3">
      <c r="A31565">
        <v>50370011</v>
      </c>
      <c r="B31565" t="s">
        <v>1770</v>
      </c>
      <c r="C31565" t="s">
        <v>8</v>
      </c>
      <c r="D31565" t="s">
        <v>2405</v>
      </c>
      <c r="E31565">
        <v>0</v>
      </c>
    </row>
    <row r="31566" spans="1:5" x14ac:dyDescent="0.3">
      <c r="A31566">
        <v>50370011</v>
      </c>
      <c r="B31566" t="s">
        <v>1770</v>
      </c>
      <c r="C31566" t="s">
        <v>8</v>
      </c>
      <c r="D31566" t="s">
        <v>2406</v>
      </c>
      <c r="E31566">
        <v>-9</v>
      </c>
    </row>
    <row r="31567" spans="1:5" x14ac:dyDescent="0.3">
      <c r="A31567">
        <v>50370011</v>
      </c>
      <c r="B31567" t="s">
        <v>1770</v>
      </c>
      <c r="C31567" t="s">
        <v>8</v>
      </c>
      <c r="D31567" t="s">
        <v>2407</v>
      </c>
      <c r="E31567">
        <v>-1</v>
      </c>
    </row>
    <row r="31568" spans="1:5" x14ac:dyDescent="0.3">
      <c r="A31568">
        <v>50370011</v>
      </c>
      <c r="B31568" t="s">
        <v>1770</v>
      </c>
      <c r="C31568" t="s">
        <v>8</v>
      </c>
      <c r="D31568" t="s">
        <v>2408</v>
      </c>
      <c r="E31568">
        <v>0</v>
      </c>
    </row>
    <row r="31569" spans="1:5" x14ac:dyDescent="0.3">
      <c r="A31569">
        <v>50370011</v>
      </c>
      <c r="B31569" t="s">
        <v>1770</v>
      </c>
      <c r="C31569" t="s">
        <v>8</v>
      </c>
      <c r="D31569" t="s">
        <v>2409</v>
      </c>
      <c r="E31569">
        <v>0</v>
      </c>
    </row>
    <row r="31570" spans="1:5" x14ac:dyDescent="0.3">
      <c r="A31570">
        <v>50370011</v>
      </c>
      <c r="B31570" t="s">
        <v>1770</v>
      </c>
      <c r="C31570" t="s">
        <v>8</v>
      </c>
      <c r="D31570" t="s">
        <v>2410</v>
      </c>
      <c r="E31570">
        <v>0</v>
      </c>
    </row>
    <row r="31571" spans="1:5" x14ac:dyDescent="0.3">
      <c r="A31571">
        <v>50370011</v>
      </c>
      <c r="B31571" t="s">
        <v>1770</v>
      </c>
      <c r="C31571" t="s">
        <v>8</v>
      </c>
      <c r="D31571" t="s">
        <v>2411</v>
      </c>
      <c r="E31571">
        <v>0</v>
      </c>
    </row>
    <row r="31572" spans="1:5" x14ac:dyDescent="0.3">
      <c r="A31572">
        <v>50370011</v>
      </c>
      <c r="B31572" t="s">
        <v>1770</v>
      </c>
      <c r="C31572" t="s">
        <v>8</v>
      </c>
      <c r="D31572" t="s">
        <v>2412</v>
      </c>
      <c r="E31572">
        <v>0</v>
      </c>
    </row>
    <row r="31573" spans="1:5" x14ac:dyDescent="0.3">
      <c r="A31573">
        <v>50370011</v>
      </c>
      <c r="B31573" t="s">
        <v>1770</v>
      </c>
      <c r="C31573" t="s">
        <v>8</v>
      </c>
      <c r="D31573" t="s">
        <v>2413</v>
      </c>
      <c r="E31573">
        <v>-2</v>
      </c>
    </row>
    <row r="31574" spans="1:5" x14ac:dyDescent="0.3">
      <c r="A31574">
        <v>3010002</v>
      </c>
      <c r="B31574" t="s">
        <v>1772</v>
      </c>
      <c r="C31574" t="s">
        <v>20</v>
      </c>
      <c r="D31574" t="s">
        <v>2378</v>
      </c>
      <c r="E31574">
        <v>-2169.2240000000002</v>
      </c>
    </row>
    <row r="31575" spans="1:5" x14ac:dyDescent="0.3">
      <c r="A31575">
        <v>3010002</v>
      </c>
      <c r="B31575" t="s">
        <v>1772</v>
      </c>
      <c r="C31575" t="s">
        <v>20</v>
      </c>
      <c r="D31575" t="s">
        <v>2379</v>
      </c>
      <c r="E31575">
        <v>-3539.0430000000001</v>
      </c>
    </row>
    <row r="31576" spans="1:5" x14ac:dyDescent="0.3">
      <c r="A31576">
        <v>3010002</v>
      </c>
      <c r="B31576" t="s">
        <v>1772</v>
      </c>
      <c r="C31576" t="s">
        <v>20</v>
      </c>
      <c r="D31576" t="s">
        <v>2380</v>
      </c>
      <c r="E31576">
        <v>-1118.279</v>
      </c>
    </row>
    <row r="31577" spans="1:5" x14ac:dyDescent="0.3">
      <c r="A31577">
        <v>3010002</v>
      </c>
      <c r="B31577" t="s">
        <v>1772</v>
      </c>
      <c r="C31577" t="s">
        <v>20</v>
      </c>
      <c r="D31577" t="s">
        <v>2381</v>
      </c>
      <c r="E31577">
        <v>-4378.0990000000002</v>
      </c>
    </row>
    <row r="31578" spans="1:5" x14ac:dyDescent="0.3">
      <c r="A31578">
        <v>3010002</v>
      </c>
      <c r="B31578" t="s">
        <v>1772</v>
      </c>
      <c r="C31578" t="s">
        <v>20</v>
      </c>
      <c r="D31578" t="s">
        <v>2382</v>
      </c>
      <c r="E31578">
        <v>-6084.6229999999996</v>
      </c>
    </row>
    <row r="31579" spans="1:5" x14ac:dyDescent="0.3">
      <c r="A31579">
        <v>3010002</v>
      </c>
      <c r="B31579" t="s">
        <v>1772</v>
      </c>
      <c r="C31579" t="s">
        <v>20</v>
      </c>
      <c r="D31579" t="s">
        <v>2383</v>
      </c>
      <c r="E31579">
        <v>-2547.6239999999998</v>
      </c>
    </row>
    <row r="31580" spans="1:5" x14ac:dyDescent="0.3">
      <c r="A31580">
        <v>3010002</v>
      </c>
      <c r="B31580" t="s">
        <v>1772</v>
      </c>
      <c r="C31580" t="s">
        <v>20</v>
      </c>
      <c r="D31580" t="s">
        <v>2384</v>
      </c>
      <c r="E31580">
        <v>-3047.68</v>
      </c>
    </row>
    <row r="31581" spans="1:5" x14ac:dyDescent="0.3">
      <c r="A31581">
        <v>3010002</v>
      </c>
      <c r="B31581" t="s">
        <v>1772</v>
      </c>
      <c r="C31581" t="s">
        <v>20</v>
      </c>
      <c r="D31581" t="s">
        <v>2385</v>
      </c>
      <c r="E31581">
        <v>-4840.768</v>
      </c>
    </row>
    <row r="31582" spans="1:5" x14ac:dyDescent="0.3">
      <c r="A31582">
        <v>3010002</v>
      </c>
      <c r="B31582" t="s">
        <v>1772</v>
      </c>
      <c r="C31582" t="s">
        <v>20</v>
      </c>
      <c r="D31582" t="s">
        <v>2386</v>
      </c>
      <c r="E31582">
        <v>-3155.8240000000001</v>
      </c>
    </row>
    <row r="31583" spans="1:5" x14ac:dyDescent="0.3">
      <c r="A31583">
        <v>3010002</v>
      </c>
      <c r="B31583" t="s">
        <v>1772</v>
      </c>
      <c r="C31583" t="s">
        <v>20</v>
      </c>
      <c r="D31583" t="s">
        <v>2387</v>
      </c>
      <c r="E31583">
        <v>-3358.2080000000001</v>
      </c>
    </row>
    <row r="31584" spans="1:5" x14ac:dyDescent="0.3">
      <c r="A31584">
        <v>3010002</v>
      </c>
      <c r="B31584" t="s">
        <v>1772</v>
      </c>
      <c r="C31584" t="s">
        <v>20</v>
      </c>
      <c r="D31584" t="s">
        <v>2388</v>
      </c>
      <c r="E31584">
        <v>-4336.826</v>
      </c>
    </row>
    <row r="31585" spans="1:5" x14ac:dyDescent="0.3">
      <c r="A31585">
        <v>3010002</v>
      </c>
      <c r="B31585" t="s">
        <v>1772</v>
      </c>
      <c r="C31585" t="s">
        <v>20</v>
      </c>
      <c r="D31585" t="s">
        <v>2389</v>
      </c>
      <c r="E31585">
        <v>-2978.0819999999999</v>
      </c>
    </row>
    <row r="31586" spans="1:5" x14ac:dyDescent="0.3">
      <c r="A31586">
        <v>3010002</v>
      </c>
      <c r="B31586" t="s">
        <v>1772</v>
      </c>
      <c r="C31586" t="s">
        <v>20</v>
      </c>
      <c r="D31586" t="s">
        <v>2390</v>
      </c>
      <c r="E31586">
        <v>-1875.848</v>
      </c>
    </row>
    <row r="31587" spans="1:5" x14ac:dyDescent="0.3">
      <c r="A31587">
        <v>3010002</v>
      </c>
      <c r="B31587" t="s">
        <v>1772</v>
      </c>
      <c r="C31587" t="s">
        <v>20</v>
      </c>
      <c r="D31587" t="s">
        <v>2391</v>
      </c>
      <c r="E31587">
        <v>-1390.7629999999999</v>
      </c>
    </row>
    <row r="31588" spans="1:5" x14ac:dyDescent="0.3">
      <c r="A31588">
        <v>3010002</v>
      </c>
      <c r="B31588" t="s">
        <v>1772</v>
      </c>
      <c r="C31588" t="s">
        <v>20</v>
      </c>
      <c r="D31588" t="s">
        <v>2392</v>
      </c>
      <c r="E31588">
        <v>-4530.59</v>
      </c>
    </row>
    <row r="31589" spans="1:5" x14ac:dyDescent="0.3">
      <c r="A31589">
        <v>3010002</v>
      </c>
      <c r="B31589" t="s">
        <v>1772</v>
      </c>
      <c r="C31589" t="s">
        <v>20</v>
      </c>
      <c r="D31589" t="s">
        <v>2393</v>
      </c>
      <c r="E31589">
        <v>-2303.1</v>
      </c>
    </row>
    <row r="31590" spans="1:5" x14ac:dyDescent="0.3">
      <c r="A31590">
        <v>3010002</v>
      </c>
      <c r="B31590" t="s">
        <v>1772</v>
      </c>
      <c r="C31590" t="s">
        <v>20</v>
      </c>
      <c r="D31590" t="s">
        <v>2394</v>
      </c>
      <c r="E31590">
        <v>-3511.2060000000001</v>
      </c>
    </row>
    <row r="31591" spans="1:5" x14ac:dyDescent="0.3">
      <c r="A31591">
        <v>3010002</v>
      </c>
      <c r="B31591" t="s">
        <v>1772</v>
      </c>
      <c r="C31591" t="s">
        <v>20</v>
      </c>
      <c r="D31591" t="s">
        <v>2395</v>
      </c>
      <c r="E31591">
        <v>-1919.922</v>
      </c>
    </row>
    <row r="31592" spans="1:5" x14ac:dyDescent="0.3">
      <c r="A31592">
        <v>3010002</v>
      </c>
      <c r="B31592" t="s">
        <v>1772</v>
      </c>
      <c r="C31592" t="s">
        <v>20</v>
      </c>
      <c r="D31592" t="s">
        <v>2396</v>
      </c>
      <c r="E31592">
        <v>-1517.386</v>
      </c>
    </row>
    <row r="31593" spans="1:5" x14ac:dyDescent="0.3">
      <c r="A31593">
        <v>3010002</v>
      </c>
      <c r="B31593" t="s">
        <v>1772</v>
      </c>
      <c r="C31593" t="s">
        <v>20</v>
      </c>
      <c r="D31593" t="s">
        <v>2397</v>
      </c>
      <c r="E31593">
        <v>-3741.9270000000001</v>
      </c>
    </row>
    <row r="31594" spans="1:5" x14ac:dyDescent="0.3">
      <c r="A31594">
        <v>3010002</v>
      </c>
      <c r="B31594" t="s">
        <v>1772</v>
      </c>
      <c r="C31594" t="s">
        <v>20</v>
      </c>
      <c r="D31594" t="s">
        <v>2398</v>
      </c>
      <c r="E31594">
        <v>-2833.402</v>
      </c>
    </row>
    <row r="31595" spans="1:5" x14ac:dyDescent="0.3">
      <c r="A31595">
        <v>3010002</v>
      </c>
      <c r="B31595" t="s">
        <v>1772</v>
      </c>
      <c r="C31595" t="s">
        <v>20</v>
      </c>
      <c r="D31595" t="s">
        <v>2399</v>
      </c>
      <c r="E31595">
        <v>-648.80799999999999</v>
      </c>
    </row>
    <row r="31596" spans="1:5" x14ac:dyDescent="0.3">
      <c r="A31596">
        <v>3010002</v>
      </c>
      <c r="B31596" t="s">
        <v>1772</v>
      </c>
      <c r="C31596" t="s">
        <v>20</v>
      </c>
      <c r="D31596" t="s">
        <v>2400</v>
      </c>
      <c r="E31596">
        <v>-4468.6450000000004</v>
      </c>
    </row>
    <row r="31597" spans="1:5" x14ac:dyDescent="0.3">
      <c r="A31597">
        <v>3010002</v>
      </c>
      <c r="B31597" t="s">
        <v>1772</v>
      </c>
      <c r="C31597" t="s">
        <v>20</v>
      </c>
      <c r="D31597" t="s">
        <v>2401</v>
      </c>
      <c r="E31597">
        <v>-1099.7360000000001</v>
      </c>
    </row>
    <row r="31598" spans="1:5" x14ac:dyDescent="0.3">
      <c r="A31598">
        <v>3010002</v>
      </c>
      <c r="B31598" t="s">
        <v>1772</v>
      </c>
      <c r="C31598" t="s">
        <v>20</v>
      </c>
      <c r="D31598" t="s">
        <v>2402</v>
      </c>
      <c r="E31598">
        <v>-3373.556</v>
      </c>
    </row>
    <row r="31599" spans="1:5" x14ac:dyDescent="0.3">
      <c r="A31599">
        <v>3010002</v>
      </c>
      <c r="B31599" t="s">
        <v>1772</v>
      </c>
      <c r="C31599" t="s">
        <v>20</v>
      </c>
      <c r="D31599" t="s">
        <v>2403</v>
      </c>
      <c r="E31599">
        <v>-608.96400000000006</v>
      </c>
    </row>
    <row r="31600" spans="1:5" x14ac:dyDescent="0.3">
      <c r="A31600">
        <v>3010002</v>
      </c>
      <c r="B31600" t="s">
        <v>1772</v>
      </c>
      <c r="C31600" t="s">
        <v>20</v>
      </c>
      <c r="D31600" t="s">
        <v>2404</v>
      </c>
      <c r="E31600">
        <v>-1801.8610000000001</v>
      </c>
    </row>
    <row r="31601" spans="1:5" x14ac:dyDescent="0.3">
      <c r="A31601">
        <v>3010002</v>
      </c>
      <c r="B31601" t="s">
        <v>1772</v>
      </c>
      <c r="C31601" t="s">
        <v>20</v>
      </c>
      <c r="D31601" t="s">
        <v>2405</v>
      </c>
      <c r="E31601">
        <v>-2552.864</v>
      </c>
    </row>
    <row r="31602" spans="1:5" x14ac:dyDescent="0.3">
      <c r="A31602">
        <v>3010002</v>
      </c>
      <c r="B31602" t="s">
        <v>1772</v>
      </c>
      <c r="C31602" t="s">
        <v>20</v>
      </c>
      <c r="D31602" t="s">
        <v>2406</v>
      </c>
      <c r="E31602">
        <v>-688.096</v>
      </c>
    </row>
    <row r="31603" spans="1:5" x14ac:dyDescent="0.3">
      <c r="A31603">
        <v>3010002</v>
      </c>
      <c r="B31603" t="s">
        <v>1772</v>
      </c>
      <c r="C31603" t="s">
        <v>20</v>
      </c>
      <c r="D31603" t="s">
        <v>2407</v>
      </c>
      <c r="E31603">
        <v>-1814.6320000000001</v>
      </c>
    </row>
    <row r="31604" spans="1:5" x14ac:dyDescent="0.3">
      <c r="A31604">
        <v>3010002</v>
      </c>
      <c r="B31604" t="s">
        <v>1772</v>
      </c>
      <c r="C31604" t="s">
        <v>20</v>
      </c>
      <c r="D31604" t="s">
        <v>2408</v>
      </c>
      <c r="E31604">
        <v>-1785.4559999999999</v>
      </c>
    </row>
    <row r="31605" spans="1:5" x14ac:dyDescent="0.3">
      <c r="A31605">
        <v>3010002</v>
      </c>
      <c r="B31605" t="s">
        <v>1772</v>
      </c>
      <c r="C31605" t="s">
        <v>20</v>
      </c>
      <c r="D31605" t="s">
        <v>2409</v>
      </c>
      <c r="E31605">
        <v>-2911.96</v>
      </c>
    </row>
    <row r="31606" spans="1:5" x14ac:dyDescent="0.3">
      <c r="A31606">
        <v>3010002</v>
      </c>
      <c r="B31606" t="s">
        <v>1772</v>
      </c>
      <c r="C31606" t="s">
        <v>20</v>
      </c>
      <c r="D31606" t="s">
        <v>2410</v>
      </c>
      <c r="E31606">
        <v>-303.06599999999997</v>
      </c>
    </row>
    <row r="31607" spans="1:5" x14ac:dyDescent="0.3">
      <c r="A31607">
        <v>3010002</v>
      </c>
      <c r="B31607" t="s">
        <v>1772</v>
      </c>
      <c r="C31607" t="s">
        <v>20</v>
      </c>
      <c r="D31607" t="s">
        <v>2411</v>
      </c>
      <c r="E31607">
        <v>-3306.808</v>
      </c>
    </row>
    <row r="31608" spans="1:5" x14ac:dyDescent="0.3">
      <c r="A31608">
        <v>3010002</v>
      </c>
      <c r="B31608" t="s">
        <v>1772</v>
      </c>
      <c r="C31608" t="s">
        <v>20</v>
      </c>
      <c r="D31608" t="s">
        <v>2412</v>
      </c>
      <c r="E31608">
        <v>-2013.92</v>
      </c>
    </row>
    <row r="31609" spans="1:5" x14ac:dyDescent="0.3">
      <c r="A31609">
        <v>3010002</v>
      </c>
      <c r="B31609" t="s">
        <v>1772</v>
      </c>
      <c r="C31609" t="s">
        <v>20</v>
      </c>
      <c r="D31609" t="s">
        <v>2413</v>
      </c>
      <c r="E31609">
        <v>-1674.0719999999999</v>
      </c>
    </row>
    <row r="31610" spans="1:5" x14ac:dyDescent="0.3">
      <c r="A31610">
        <v>60510088</v>
      </c>
      <c r="B31610" t="s">
        <v>1774</v>
      </c>
      <c r="C31610" t="s">
        <v>8</v>
      </c>
      <c r="D31610" t="s">
        <v>2378</v>
      </c>
      <c r="E31610">
        <v>-3</v>
      </c>
    </row>
    <row r="31611" spans="1:5" x14ac:dyDescent="0.3">
      <c r="A31611">
        <v>60510088</v>
      </c>
      <c r="B31611" t="s">
        <v>1774</v>
      </c>
      <c r="C31611" t="s">
        <v>8</v>
      </c>
      <c r="D31611" t="s">
        <v>2379</v>
      </c>
      <c r="E31611">
        <v>0</v>
      </c>
    </row>
    <row r="31612" spans="1:5" x14ac:dyDescent="0.3">
      <c r="A31612">
        <v>60510088</v>
      </c>
      <c r="B31612" t="s">
        <v>1774</v>
      </c>
      <c r="C31612" t="s">
        <v>8</v>
      </c>
      <c r="D31612" t="s">
        <v>2380</v>
      </c>
      <c r="E31612">
        <v>0</v>
      </c>
    </row>
    <row r="31613" spans="1:5" x14ac:dyDescent="0.3">
      <c r="A31613">
        <v>60510088</v>
      </c>
      <c r="B31613" t="s">
        <v>1774</v>
      </c>
      <c r="C31613" t="s">
        <v>8</v>
      </c>
      <c r="D31613" t="s">
        <v>2381</v>
      </c>
      <c r="E31613">
        <v>0</v>
      </c>
    </row>
    <row r="31614" spans="1:5" x14ac:dyDescent="0.3">
      <c r="A31614">
        <v>60510088</v>
      </c>
      <c r="B31614" t="s">
        <v>1774</v>
      </c>
      <c r="C31614" t="s">
        <v>8</v>
      </c>
      <c r="D31614" t="s">
        <v>2382</v>
      </c>
      <c r="E31614">
        <v>0</v>
      </c>
    </row>
    <row r="31615" spans="1:5" x14ac:dyDescent="0.3">
      <c r="A31615">
        <v>60510088</v>
      </c>
      <c r="B31615" t="s">
        <v>1774</v>
      </c>
      <c r="C31615" t="s">
        <v>8</v>
      </c>
      <c r="D31615" t="s">
        <v>2383</v>
      </c>
      <c r="E31615">
        <v>0</v>
      </c>
    </row>
    <row r="31616" spans="1:5" x14ac:dyDescent="0.3">
      <c r="A31616">
        <v>60510088</v>
      </c>
      <c r="B31616" t="s">
        <v>1774</v>
      </c>
      <c r="C31616" t="s">
        <v>8</v>
      </c>
      <c r="D31616" t="s">
        <v>2384</v>
      </c>
      <c r="E31616">
        <v>0</v>
      </c>
    </row>
    <row r="31617" spans="1:5" x14ac:dyDescent="0.3">
      <c r="A31617">
        <v>60510088</v>
      </c>
      <c r="B31617" t="s">
        <v>1774</v>
      </c>
      <c r="C31617" t="s">
        <v>8</v>
      </c>
      <c r="D31617" t="s">
        <v>2385</v>
      </c>
      <c r="E31617">
        <v>0</v>
      </c>
    </row>
    <row r="31618" spans="1:5" x14ac:dyDescent="0.3">
      <c r="A31618">
        <v>60510088</v>
      </c>
      <c r="B31618" t="s">
        <v>1774</v>
      </c>
      <c r="C31618" t="s">
        <v>8</v>
      </c>
      <c r="D31618" t="s">
        <v>2386</v>
      </c>
      <c r="E31618">
        <v>0</v>
      </c>
    </row>
    <row r="31619" spans="1:5" x14ac:dyDescent="0.3">
      <c r="A31619">
        <v>60510088</v>
      </c>
      <c r="B31619" t="s">
        <v>1774</v>
      </c>
      <c r="C31619" t="s">
        <v>8</v>
      </c>
      <c r="D31619" t="s">
        <v>2387</v>
      </c>
      <c r="E31619">
        <v>0</v>
      </c>
    </row>
    <row r="31620" spans="1:5" x14ac:dyDescent="0.3">
      <c r="A31620">
        <v>60510088</v>
      </c>
      <c r="B31620" t="s">
        <v>1774</v>
      </c>
      <c r="C31620" t="s">
        <v>8</v>
      </c>
      <c r="D31620" t="s">
        <v>2388</v>
      </c>
      <c r="E31620">
        <v>0</v>
      </c>
    </row>
    <row r="31621" spans="1:5" x14ac:dyDescent="0.3">
      <c r="A31621">
        <v>60510088</v>
      </c>
      <c r="B31621" t="s">
        <v>1774</v>
      </c>
      <c r="C31621" t="s">
        <v>8</v>
      </c>
      <c r="D31621" t="s">
        <v>2389</v>
      </c>
      <c r="E31621">
        <v>0</v>
      </c>
    </row>
    <row r="31622" spans="1:5" x14ac:dyDescent="0.3">
      <c r="A31622">
        <v>60510088</v>
      </c>
      <c r="B31622" t="s">
        <v>1774</v>
      </c>
      <c r="C31622" t="s">
        <v>8</v>
      </c>
      <c r="D31622" t="s">
        <v>2390</v>
      </c>
      <c r="E31622">
        <v>0</v>
      </c>
    </row>
    <row r="31623" spans="1:5" x14ac:dyDescent="0.3">
      <c r="A31623">
        <v>60510088</v>
      </c>
      <c r="B31623" t="s">
        <v>1774</v>
      </c>
      <c r="C31623" t="s">
        <v>8</v>
      </c>
      <c r="D31623" t="s">
        <v>2391</v>
      </c>
      <c r="E31623">
        <v>0</v>
      </c>
    </row>
    <row r="31624" spans="1:5" x14ac:dyDescent="0.3">
      <c r="A31624">
        <v>60510088</v>
      </c>
      <c r="B31624" t="s">
        <v>1774</v>
      </c>
      <c r="C31624" t="s">
        <v>8</v>
      </c>
      <c r="D31624" t="s">
        <v>2392</v>
      </c>
      <c r="E31624">
        <v>0</v>
      </c>
    </row>
    <row r="31625" spans="1:5" x14ac:dyDescent="0.3">
      <c r="A31625">
        <v>60510088</v>
      </c>
      <c r="B31625" t="s">
        <v>1774</v>
      </c>
      <c r="C31625" t="s">
        <v>8</v>
      </c>
      <c r="D31625" t="s">
        <v>2393</v>
      </c>
      <c r="E31625">
        <v>0</v>
      </c>
    </row>
    <row r="31626" spans="1:5" x14ac:dyDescent="0.3">
      <c r="A31626">
        <v>60510088</v>
      </c>
      <c r="B31626" t="s">
        <v>1774</v>
      </c>
      <c r="C31626" t="s">
        <v>8</v>
      </c>
      <c r="D31626" t="s">
        <v>2394</v>
      </c>
      <c r="E31626">
        <v>0</v>
      </c>
    </row>
    <row r="31627" spans="1:5" x14ac:dyDescent="0.3">
      <c r="A31627">
        <v>60510088</v>
      </c>
      <c r="B31627" t="s">
        <v>1774</v>
      </c>
      <c r="C31627" t="s">
        <v>8</v>
      </c>
      <c r="D31627" t="s">
        <v>2395</v>
      </c>
      <c r="E31627">
        <v>0</v>
      </c>
    </row>
    <row r="31628" spans="1:5" x14ac:dyDescent="0.3">
      <c r="A31628">
        <v>60510088</v>
      </c>
      <c r="B31628" t="s">
        <v>1774</v>
      </c>
      <c r="C31628" t="s">
        <v>8</v>
      </c>
      <c r="D31628" t="s">
        <v>2396</v>
      </c>
      <c r="E31628">
        <v>-2</v>
      </c>
    </row>
    <row r="31629" spans="1:5" x14ac:dyDescent="0.3">
      <c r="A31629">
        <v>60510088</v>
      </c>
      <c r="B31629" t="s">
        <v>1774</v>
      </c>
      <c r="C31629" t="s">
        <v>8</v>
      </c>
      <c r="D31629" t="s">
        <v>2397</v>
      </c>
      <c r="E31629">
        <v>0</v>
      </c>
    </row>
    <row r="31630" spans="1:5" x14ac:dyDescent="0.3">
      <c r="A31630">
        <v>60510088</v>
      </c>
      <c r="B31630" t="s">
        <v>1774</v>
      </c>
      <c r="C31630" t="s">
        <v>8</v>
      </c>
      <c r="D31630" t="s">
        <v>2398</v>
      </c>
      <c r="E31630">
        <v>0</v>
      </c>
    </row>
    <row r="31631" spans="1:5" x14ac:dyDescent="0.3">
      <c r="A31631">
        <v>60510088</v>
      </c>
      <c r="B31631" t="s">
        <v>1774</v>
      </c>
      <c r="C31631" t="s">
        <v>8</v>
      </c>
      <c r="D31631" t="s">
        <v>2399</v>
      </c>
      <c r="E31631">
        <v>0</v>
      </c>
    </row>
    <row r="31632" spans="1:5" x14ac:dyDescent="0.3">
      <c r="A31632">
        <v>60510088</v>
      </c>
      <c r="B31632" t="s">
        <v>1774</v>
      </c>
      <c r="C31632" t="s">
        <v>8</v>
      </c>
      <c r="D31632" t="s">
        <v>2400</v>
      </c>
      <c r="E31632">
        <v>0</v>
      </c>
    </row>
    <row r="31633" spans="1:5" x14ac:dyDescent="0.3">
      <c r="A31633">
        <v>60510088</v>
      </c>
      <c r="B31633" t="s">
        <v>1774</v>
      </c>
      <c r="C31633" t="s">
        <v>8</v>
      </c>
      <c r="D31633" t="s">
        <v>2401</v>
      </c>
      <c r="E31633">
        <v>0</v>
      </c>
    </row>
    <row r="31634" spans="1:5" x14ac:dyDescent="0.3">
      <c r="A31634">
        <v>60510088</v>
      </c>
      <c r="B31634" t="s">
        <v>1774</v>
      </c>
      <c r="C31634" t="s">
        <v>8</v>
      </c>
      <c r="D31634" t="s">
        <v>2402</v>
      </c>
      <c r="E31634">
        <v>-2</v>
      </c>
    </row>
    <row r="31635" spans="1:5" x14ac:dyDescent="0.3">
      <c r="A31635">
        <v>60510088</v>
      </c>
      <c r="B31635" t="s">
        <v>1774</v>
      </c>
      <c r="C31635" t="s">
        <v>8</v>
      </c>
      <c r="D31635" t="s">
        <v>2403</v>
      </c>
      <c r="E31635">
        <v>0</v>
      </c>
    </row>
    <row r="31636" spans="1:5" x14ac:dyDescent="0.3">
      <c r="A31636">
        <v>60510088</v>
      </c>
      <c r="B31636" t="s">
        <v>1774</v>
      </c>
      <c r="C31636" t="s">
        <v>8</v>
      </c>
      <c r="D31636" t="s">
        <v>2404</v>
      </c>
      <c r="E31636">
        <v>0</v>
      </c>
    </row>
    <row r="31637" spans="1:5" x14ac:dyDescent="0.3">
      <c r="A31637">
        <v>60510088</v>
      </c>
      <c r="B31637" t="s">
        <v>1774</v>
      </c>
      <c r="C31637" t="s">
        <v>8</v>
      </c>
      <c r="D31637" t="s">
        <v>2405</v>
      </c>
      <c r="E31637">
        <v>0</v>
      </c>
    </row>
    <row r="31638" spans="1:5" x14ac:dyDescent="0.3">
      <c r="A31638">
        <v>60510088</v>
      </c>
      <c r="B31638" t="s">
        <v>1774</v>
      </c>
      <c r="C31638" t="s">
        <v>8</v>
      </c>
      <c r="D31638" t="s">
        <v>2406</v>
      </c>
      <c r="E31638">
        <v>0</v>
      </c>
    </row>
    <row r="31639" spans="1:5" x14ac:dyDescent="0.3">
      <c r="A31639">
        <v>60510088</v>
      </c>
      <c r="B31639" t="s">
        <v>1774</v>
      </c>
      <c r="C31639" t="s">
        <v>8</v>
      </c>
      <c r="D31639" t="s">
        <v>2407</v>
      </c>
      <c r="E31639">
        <v>-7</v>
      </c>
    </row>
    <row r="31640" spans="1:5" x14ac:dyDescent="0.3">
      <c r="A31640">
        <v>60510088</v>
      </c>
      <c r="B31640" t="s">
        <v>1774</v>
      </c>
      <c r="C31640" t="s">
        <v>8</v>
      </c>
      <c r="D31640" t="s">
        <v>2408</v>
      </c>
      <c r="E31640">
        <v>0</v>
      </c>
    </row>
    <row r="31641" spans="1:5" x14ac:dyDescent="0.3">
      <c r="A31641">
        <v>60510088</v>
      </c>
      <c r="B31641" t="s">
        <v>1774</v>
      </c>
      <c r="C31641" t="s">
        <v>8</v>
      </c>
      <c r="D31641" t="s">
        <v>2409</v>
      </c>
      <c r="E31641">
        <v>0</v>
      </c>
    </row>
    <row r="31642" spans="1:5" x14ac:dyDescent="0.3">
      <c r="A31642">
        <v>60510088</v>
      </c>
      <c r="B31642" t="s">
        <v>1774</v>
      </c>
      <c r="C31642" t="s">
        <v>8</v>
      </c>
      <c r="D31642" t="s">
        <v>2410</v>
      </c>
      <c r="E31642">
        <v>0</v>
      </c>
    </row>
    <row r="31643" spans="1:5" x14ac:dyDescent="0.3">
      <c r="A31643">
        <v>60510088</v>
      </c>
      <c r="B31643" t="s">
        <v>1774</v>
      </c>
      <c r="C31643" t="s">
        <v>8</v>
      </c>
      <c r="D31643" t="s">
        <v>2411</v>
      </c>
      <c r="E31643">
        <v>0</v>
      </c>
    </row>
    <row r="31644" spans="1:5" x14ac:dyDescent="0.3">
      <c r="A31644">
        <v>60510088</v>
      </c>
      <c r="B31644" t="s">
        <v>1774</v>
      </c>
      <c r="C31644" t="s">
        <v>8</v>
      </c>
      <c r="D31644" t="s">
        <v>2412</v>
      </c>
      <c r="E31644">
        <v>0</v>
      </c>
    </row>
    <row r="31645" spans="1:5" x14ac:dyDescent="0.3">
      <c r="A31645">
        <v>60510088</v>
      </c>
      <c r="B31645" t="s">
        <v>1774</v>
      </c>
      <c r="C31645" t="s">
        <v>8</v>
      </c>
      <c r="D31645" t="s">
        <v>2413</v>
      </c>
      <c r="E31645">
        <v>-1</v>
      </c>
    </row>
    <row r="31646" spans="1:5" x14ac:dyDescent="0.3">
      <c r="A31646">
        <v>10400015</v>
      </c>
      <c r="B31646" t="s">
        <v>1776</v>
      </c>
      <c r="C31646" t="s">
        <v>8</v>
      </c>
      <c r="D31646" t="s">
        <v>2378</v>
      </c>
      <c r="E31646">
        <v>0</v>
      </c>
    </row>
    <row r="31647" spans="1:5" x14ac:dyDescent="0.3">
      <c r="A31647">
        <v>10400015</v>
      </c>
      <c r="B31647" t="s">
        <v>1776</v>
      </c>
      <c r="C31647" t="s">
        <v>8</v>
      </c>
      <c r="D31647" t="s">
        <v>2379</v>
      </c>
      <c r="E31647">
        <v>0</v>
      </c>
    </row>
    <row r="31648" spans="1:5" x14ac:dyDescent="0.3">
      <c r="A31648">
        <v>10400015</v>
      </c>
      <c r="B31648" t="s">
        <v>1776</v>
      </c>
      <c r="C31648" t="s">
        <v>8</v>
      </c>
      <c r="D31648" t="s">
        <v>2380</v>
      </c>
      <c r="E31648">
        <v>0</v>
      </c>
    </row>
    <row r="31649" spans="1:5" x14ac:dyDescent="0.3">
      <c r="A31649">
        <v>10400015</v>
      </c>
      <c r="B31649" t="s">
        <v>1776</v>
      </c>
      <c r="C31649" t="s">
        <v>8</v>
      </c>
      <c r="D31649" t="s">
        <v>2381</v>
      </c>
      <c r="E31649">
        <v>0</v>
      </c>
    </row>
    <row r="31650" spans="1:5" x14ac:dyDescent="0.3">
      <c r="A31650">
        <v>10400015</v>
      </c>
      <c r="B31650" t="s">
        <v>1776</v>
      </c>
      <c r="C31650" t="s">
        <v>8</v>
      </c>
      <c r="D31650" t="s">
        <v>2382</v>
      </c>
      <c r="E31650">
        <v>0</v>
      </c>
    </row>
    <row r="31651" spans="1:5" x14ac:dyDescent="0.3">
      <c r="A31651">
        <v>10400015</v>
      </c>
      <c r="B31651" t="s">
        <v>1776</v>
      </c>
      <c r="C31651" t="s">
        <v>8</v>
      </c>
      <c r="D31651" t="s">
        <v>2383</v>
      </c>
      <c r="E31651">
        <v>0</v>
      </c>
    </row>
    <row r="31652" spans="1:5" x14ac:dyDescent="0.3">
      <c r="A31652">
        <v>10400015</v>
      </c>
      <c r="B31652" t="s">
        <v>1776</v>
      </c>
      <c r="C31652" t="s">
        <v>8</v>
      </c>
      <c r="D31652" t="s">
        <v>2384</v>
      </c>
      <c r="E31652">
        <v>0</v>
      </c>
    </row>
    <row r="31653" spans="1:5" x14ac:dyDescent="0.3">
      <c r="A31653">
        <v>10400015</v>
      </c>
      <c r="B31653" t="s">
        <v>1776</v>
      </c>
      <c r="C31653" t="s">
        <v>8</v>
      </c>
      <c r="D31653" t="s">
        <v>2385</v>
      </c>
      <c r="E31653">
        <v>0</v>
      </c>
    </row>
    <row r="31654" spans="1:5" x14ac:dyDescent="0.3">
      <c r="A31654">
        <v>10400015</v>
      </c>
      <c r="B31654" t="s">
        <v>1776</v>
      </c>
      <c r="C31654" t="s">
        <v>8</v>
      </c>
      <c r="D31654" t="s">
        <v>2386</v>
      </c>
      <c r="E31654">
        <v>-60</v>
      </c>
    </row>
    <row r="31655" spans="1:5" x14ac:dyDescent="0.3">
      <c r="A31655">
        <v>10400015</v>
      </c>
      <c r="B31655" t="s">
        <v>1776</v>
      </c>
      <c r="C31655" t="s">
        <v>8</v>
      </c>
      <c r="D31655" t="s">
        <v>2387</v>
      </c>
      <c r="E31655">
        <v>0</v>
      </c>
    </row>
    <row r="31656" spans="1:5" x14ac:dyDescent="0.3">
      <c r="A31656">
        <v>10400015</v>
      </c>
      <c r="B31656" t="s">
        <v>1776</v>
      </c>
      <c r="C31656" t="s">
        <v>8</v>
      </c>
      <c r="D31656" t="s">
        <v>2388</v>
      </c>
      <c r="E31656">
        <v>-350</v>
      </c>
    </row>
    <row r="31657" spans="1:5" x14ac:dyDescent="0.3">
      <c r="A31657">
        <v>10400015</v>
      </c>
      <c r="B31657" t="s">
        <v>1776</v>
      </c>
      <c r="C31657" t="s">
        <v>8</v>
      </c>
      <c r="D31657" t="s">
        <v>2389</v>
      </c>
      <c r="E31657">
        <v>0</v>
      </c>
    </row>
    <row r="31658" spans="1:5" x14ac:dyDescent="0.3">
      <c r="A31658">
        <v>10400015</v>
      </c>
      <c r="B31658" t="s">
        <v>1776</v>
      </c>
      <c r="C31658" t="s">
        <v>8</v>
      </c>
      <c r="D31658" t="s">
        <v>2390</v>
      </c>
      <c r="E31658">
        <v>-500</v>
      </c>
    </row>
    <row r="31659" spans="1:5" x14ac:dyDescent="0.3">
      <c r="A31659">
        <v>10400015</v>
      </c>
      <c r="B31659" t="s">
        <v>1776</v>
      </c>
      <c r="C31659" t="s">
        <v>8</v>
      </c>
      <c r="D31659" t="s">
        <v>2391</v>
      </c>
      <c r="E31659">
        <v>-290</v>
      </c>
    </row>
    <row r="31660" spans="1:5" x14ac:dyDescent="0.3">
      <c r="A31660">
        <v>10400015</v>
      </c>
      <c r="B31660" t="s">
        <v>1776</v>
      </c>
      <c r="C31660" t="s">
        <v>8</v>
      </c>
      <c r="D31660" t="s">
        <v>2392</v>
      </c>
      <c r="E31660">
        <v>0</v>
      </c>
    </row>
    <row r="31661" spans="1:5" x14ac:dyDescent="0.3">
      <c r="A31661">
        <v>10400015</v>
      </c>
      <c r="B31661" t="s">
        <v>1776</v>
      </c>
      <c r="C31661" t="s">
        <v>8</v>
      </c>
      <c r="D31661" t="s">
        <v>2393</v>
      </c>
      <c r="E31661">
        <v>0</v>
      </c>
    </row>
    <row r="31662" spans="1:5" x14ac:dyDescent="0.3">
      <c r="A31662">
        <v>10400015</v>
      </c>
      <c r="B31662" t="s">
        <v>1776</v>
      </c>
      <c r="C31662" t="s">
        <v>8</v>
      </c>
      <c r="D31662" t="s">
        <v>2394</v>
      </c>
      <c r="E31662">
        <v>0</v>
      </c>
    </row>
    <row r="31663" spans="1:5" x14ac:dyDescent="0.3">
      <c r="A31663">
        <v>10400015</v>
      </c>
      <c r="B31663" t="s">
        <v>1776</v>
      </c>
      <c r="C31663" t="s">
        <v>8</v>
      </c>
      <c r="D31663" t="s">
        <v>2395</v>
      </c>
      <c r="E31663">
        <v>0</v>
      </c>
    </row>
    <row r="31664" spans="1:5" x14ac:dyDescent="0.3">
      <c r="A31664">
        <v>10400015</v>
      </c>
      <c r="B31664" t="s">
        <v>1776</v>
      </c>
      <c r="C31664" t="s">
        <v>8</v>
      </c>
      <c r="D31664" t="s">
        <v>2396</v>
      </c>
      <c r="E31664">
        <v>-100</v>
      </c>
    </row>
    <row r="31665" spans="1:5" x14ac:dyDescent="0.3">
      <c r="A31665">
        <v>10400015</v>
      </c>
      <c r="B31665" t="s">
        <v>1776</v>
      </c>
      <c r="C31665" t="s">
        <v>8</v>
      </c>
      <c r="D31665" t="s">
        <v>2397</v>
      </c>
      <c r="E31665">
        <v>0</v>
      </c>
    </row>
    <row r="31666" spans="1:5" x14ac:dyDescent="0.3">
      <c r="A31666">
        <v>10400015</v>
      </c>
      <c r="B31666" t="s">
        <v>1776</v>
      </c>
      <c r="C31666" t="s">
        <v>8</v>
      </c>
      <c r="D31666" t="s">
        <v>2398</v>
      </c>
      <c r="E31666">
        <v>0</v>
      </c>
    </row>
    <row r="31667" spans="1:5" x14ac:dyDescent="0.3">
      <c r="A31667">
        <v>10400015</v>
      </c>
      <c r="B31667" t="s">
        <v>1776</v>
      </c>
      <c r="C31667" t="s">
        <v>8</v>
      </c>
      <c r="D31667" t="s">
        <v>2399</v>
      </c>
      <c r="E31667">
        <v>-200</v>
      </c>
    </row>
    <row r="31668" spans="1:5" x14ac:dyDescent="0.3">
      <c r="A31668">
        <v>10400015</v>
      </c>
      <c r="B31668" t="s">
        <v>1776</v>
      </c>
      <c r="C31668" t="s">
        <v>8</v>
      </c>
      <c r="D31668" t="s">
        <v>2400</v>
      </c>
      <c r="E31668">
        <v>0</v>
      </c>
    </row>
    <row r="31669" spans="1:5" x14ac:dyDescent="0.3">
      <c r="A31669">
        <v>10400015</v>
      </c>
      <c r="B31669" t="s">
        <v>1776</v>
      </c>
      <c r="C31669" t="s">
        <v>8</v>
      </c>
      <c r="D31669" t="s">
        <v>2401</v>
      </c>
      <c r="E31669">
        <v>0</v>
      </c>
    </row>
    <row r="31670" spans="1:5" x14ac:dyDescent="0.3">
      <c r="A31670">
        <v>10400015</v>
      </c>
      <c r="B31670" t="s">
        <v>1776</v>
      </c>
      <c r="C31670" t="s">
        <v>8</v>
      </c>
      <c r="D31670" t="s">
        <v>2402</v>
      </c>
      <c r="E31670">
        <v>0</v>
      </c>
    </row>
    <row r="31671" spans="1:5" x14ac:dyDescent="0.3">
      <c r="A31671">
        <v>10400015</v>
      </c>
      <c r="B31671" t="s">
        <v>1776</v>
      </c>
      <c r="C31671" t="s">
        <v>8</v>
      </c>
      <c r="D31671" t="s">
        <v>2403</v>
      </c>
      <c r="E31671">
        <v>-400</v>
      </c>
    </row>
    <row r="31672" spans="1:5" x14ac:dyDescent="0.3">
      <c r="A31672">
        <v>10400015</v>
      </c>
      <c r="B31672" t="s">
        <v>1776</v>
      </c>
      <c r="C31672" t="s">
        <v>8</v>
      </c>
      <c r="D31672" t="s">
        <v>2404</v>
      </c>
      <c r="E31672">
        <v>0</v>
      </c>
    </row>
    <row r="31673" spans="1:5" x14ac:dyDescent="0.3">
      <c r="A31673">
        <v>10400015</v>
      </c>
      <c r="B31673" t="s">
        <v>1776</v>
      </c>
      <c r="C31673" t="s">
        <v>8</v>
      </c>
      <c r="D31673" t="s">
        <v>2405</v>
      </c>
      <c r="E31673">
        <v>0</v>
      </c>
    </row>
    <row r="31674" spans="1:5" x14ac:dyDescent="0.3">
      <c r="A31674">
        <v>10400015</v>
      </c>
      <c r="B31674" t="s">
        <v>1776</v>
      </c>
      <c r="C31674" t="s">
        <v>8</v>
      </c>
      <c r="D31674" t="s">
        <v>2406</v>
      </c>
      <c r="E31674">
        <v>0</v>
      </c>
    </row>
    <row r="31675" spans="1:5" x14ac:dyDescent="0.3">
      <c r="A31675">
        <v>10400015</v>
      </c>
      <c r="B31675" t="s">
        <v>1776</v>
      </c>
      <c r="C31675" t="s">
        <v>8</v>
      </c>
      <c r="D31675" t="s">
        <v>2407</v>
      </c>
      <c r="E31675">
        <v>0</v>
      </c>
    </row>
    <row r="31676" spans="1:5" x14ac:dyDescent="0.3">
      <c r="A31676">
        <v>10400015</v>
      </c>
      <c r="B31676" t="s">
        <v>1776</v>
      </c>
      <c r="C31676" t="s">
        <v>8</v>
      </c>
      <c r="D31676" t="s">
        <v>2408</v>
      </c>
      <c r="E31676">
        <v>0</v>
      </c>
    </row>
    <row r="31677" spans="1:5" x14ac:dyDescent="0.3">
      <c r="A31677">
        <v>10400015</v>
      </c>
      <c r="B31677" t="s">
        <v>1776</v>
      </c>
      <c r="C31677" t="s">
        <v>8</v>
      </c>
      <c r="D31677" t="s">
        <v>2409</v>
      </c>
      <c r="E31677">
        <v>-300</v>
      </c>
    </row>
    <row r="31678" spans="1:5" x14ac:dyDescent="0.3">
      <c r="A31678">
        <v>10400015</v>
      </c>
      <c r="B31678" t="s">
        <v>1776</v>
      </c>
      <c r="C31678" t="s">
        <v>8</v>
      </c>
      <c r="D31678" t="s">
        <v>2410</v>
      </c>
      <c r="E31678">
        <v>0</v>
      </c>
    </row>
    <row r="31679" spans="1:5" x14ac:dyDescent="0.3">
      <c r="A31679">
        <v>10400015</v>
      </c>
      <c r="B31679" t="s">
        <v>1776</v>
      </c>
      <c r="C31679" t="s">
        <v>8</v>
      </c>
      <c r="D31679" t="s">
        <v>2411</v>
      </c>
      <c r="E31679">
        <v>0</v>
      </c>
    </row>
    <row r="31680" spans="1:5" x14ac:dyDescent="0.3">
      <c r="A31680">
        <v>10400015</v>
      </c>
      <c r="B31680" t="s">
        <v>1776</v>
      </c>
      <c r="C31680" t="s">
        <v>8</v>
      </c>
      <c r="D31680" t="s">
        <v>2412</v>
      </c>
      <c r="E31680">
        <v>0</v>
      </c>
    </row>
    <row r="31681" spans="1:5" x14ac:dyDescent="0.3">
      <c r="A31681">
        <v>10400015</v>
      </c>
      <c r="B31681" t="s">
        <v>1776</v>
      </c>
      <c r="C31681" t="s">
        <v>8</v>
      </c>
      <c r="D31681" t="s">
        <v>2413</v>
      </c>
      <c r="E31681">
        <v>0</v>
      </c>
    </row>
    <row r="31682" spans="1:5" x14ac:dyDescent="0.3">
      <c r="A31682">
        <v>54300007</v>
      </c>
      <c r="B31682" t="s">
        <v>1778</v>
      </c>
      <c r="C31682" t="s">
        <v>8</v>
      </c>
      <c r="D31682" t="s">
        <v>2378</v>
      </c>
      <c r="E31682">
        <v>0</v>
      </c>
    </row>
    <row r="31683" spans="1:5" x14ac:dyDescent="0.3">
      <c r="A31683">
        <v>54300007</v>
      </c>
      <c r="B31683" t="s">
        <v>1778</v>
      </c>
      <c r="C31683" t="s">
        <v>8</v>
      </c>
      <c r="D31683" t="s">
        <v>2379</v>
      </c>
      <c r="E31683">
        <v>0</v>
      </c>
    </row>
    <row r="31684" spans="1:5" x14ac:dyDescent="0.3">
      <c r="A31684">
        <v>54300007</v>
      </c>
      <c r="B31684" t="s">
        <v>1778</v>
      </c>
      <c r="C31684" t="s">
        <v>8</v>
      </c>
      <c r="D31684" t="s">
        <v>2380</v>
      </c>
      <c r="E31684">
        <v>0</v>
      </c>
    </row>
    <row r="31685" spans="1:5" x14ac:dyDescent="0.3">
      <c r="A31685">
        <v>54300007</v>
      </c>
      <c r="B31685" t="s">
        <v>1778</v>
      </c>
      <c r="C31685" t="s">
        <v>8</v>
      </c>
      <c r="D31685" t="s">
        <v>2381</v>
      </c>
      <c r="E31685">
        <v>0</v>
      </c>
    </row>
    <row r="31686" spans="1:5" x14ac:dyDescent="0.3">
      <c r="A31686">
        <v>54300007</v>
      </c>
      <c r="B31686" t="s">
        <v>1778</v>
      </c>
      <c r="C31686" t="s">
        <v>8</v>
      </c>
      <c r="D31686" t="s">
        <v>2382</v>
      </c>
      <c r="E31686">
        <v>0</v>
      </c>
    </row>
    <row r="31687" spans="1:5" x14ac:dyDescent="0.3">
      <c r="A31687">
        <v>54300007</v>
      </c>
      <c r="B31687" t="s">
        <v>1778</v>
      </c>
      <c r="C31687" t="s">
        <v>8</v>
      </c>
      <c r="D31687" t="s">
        <v>2383</v>
      </c>
      <c r="E31687">
        <v>0</v>
      </c>
    </row>
    <row r="31688" spans="1:5" x14ac:dyDescent="0.3">
      <c r="A31688">
        <v>54300007</v>
      </c>
      <c r="B31688" t="s">
        <v>1778</v>
      </c>
      <c r="C31688" t="s">
        <v>8</v>
      </c>
      <c r="D31688" t="s">
        <v>2384</v>
      </c>
      <c r="E31688">
        <v>0</v>
      </c>
    </row>
    <row r="31689" spans="1:5" x14ac:dyDescent="0.3">
      <c r="A31689">
        <v>54300007</v>
      </c>
      <c r="B31689" t="s">
        <v>1778</v>
      </c>
      <c r="C31689" t="s">
        <v>8</v>
      </c>
      <c r="D31689" t="s">
        <v>2385</v>
      </c>
      <c r="E31689">
        <v>0</v>
      </c>
    </row>
    <row r="31690" spans="1:5" x14ac:dyDescent="0.3">
      <c r="A31690">
        <v>54300007</v>
      </c>
      <c r="B31690" t="s">
        <v>1778</v>
      </c>
      <c r="C31690" t="s">
        <v>8</v>
      </c>
      <c r="D31690" t="s">
        <v>2386</v>
      </c>
      <c r="E31690">
        <v>-1</v>
      </c>
    </row>
    <row r="31691" spans="1:5" x14ac:dyDescent="0.3">
      <c r="A31691">
        <v>54300007</v>
      </c>
      <c r="B31691" t="s">
        <v>1778</v>
      </c>
      <c r="C31691" t="s">
        <v>8</v>
      </c>
      <c r="D31691" t="s">
        <v>2387</v>
      </c>
      <c r="E31691">
        <v>0</v>
      </c>
    </row>
    <row r="31692" spans="1:5" x14ac:dyDescent="0.3">
      <c r="A31692">
        <v>54300007</v>
      </c>
      <c r="B31692" t="s">
        <v>1778</v>
      </c>
      <c r="C31692" t="s">
        <v>8</v>
      </c>
      <c r="D31692" t="s">
        <v>2388</v>
      </c>
      <c r="E31692">
        <v>0</v>
      </c>
    </row>
    <row r="31693" spans="1:5" x14ac:dyDescent="0.3">
      <c r="A31693">
        <v>54300007</v>
      </c>
      <c r="B31693" t="s">
        <v>1778</v>
      </c>
      <c r="C31693" t="s">
        <v>8</v>
      </c>
      <c r="D31693" t="s">
        <v>2389</v>
      </c>
      <c r="E31693">
        <v>0</v>
      </c>
    </row>
    <row r="31694" spans="1:5" x14ac:dyDescent="0.3">
      <c r="A31694">
        <v>54300007</v>
      </c>
      <c r="B31694" t="s">
        <v>1778</v>
      </c>
      <c r="C31694" t="s">
        <v>8</v>
      </c>
      <c r="D31694" t="s">
        <v>2390</v>
      </c>
      <c r="E31694">
        <v>0</v>
      </c>
    </row>
    <row r="31695" spans="1:5" x14ac:dyDescent="0.3">
      <c r="A31695">
        <v>54300007</v>
      </c>
      <c r="B31695" t="s">
        <v>1778</v>
      </c>
      <c r="C31695" t="s">
        <v>8</v>
      </c>
      <c r="D31695" t="s">
        <v>2391</v>
      </c>
      <c r="E31695">
        <v>0</v>
      </c>
    </row>
    <row r="31696" spans="1:5" x14ac:dyDescent="0.3">
      <c r="A31696">
        <v>54300007</v>
      </c>
      <c r="B31696" t="s">
        <v>1778</v>
      </c>
      <c r="C31696" t="s">
        <v>8</v>
      </c>
      <c r="D31696" t="s">
        <v>2392</v>
      </c>
      <c r="E31696">
        <v>0</v>
      </c>
    </row>
    <row r="31697" spans="1:5" x14ac:dyDescent="0.3">
      <c r="A31697">
        <v>54300007</v>
      </c>
      <c r="B31697" t="s">
        <v>1778</v>
      </c>
      <c r="C31697" t="s">
        <v>8</v>
      </c>
      <c r="D31697" t="s">
        <v>2393</v>
      </c>
      <c r="E31697">
        <v>0</v>
      </c>
    </row>
    <row r="31698" spans="1:5" x14ac:dyDescent="0.3">
      <c r="A31698">
        <v>54300007</v>
      </c>
      <c r="B31698" t="s">
        <v>1778</v>
      </c>
      <c r="C31698" t="s">
        <v>8</v>
      </c>
      <c r="D31698" t="s">
        <v>2394</v>
      </c>
      <c r="E31698">
        <v>0</v>
      </c>
    </row>
    <row r="31699" spans="1:5" x14ac:dyDescent="0.3">
      <c r="A31699">
        <v>54300007</v>
      </c>
      <c r="B31699" t="s">
        <v>1778</v>
      </c>
      <c r="C31699" t="s">
        <v>8</v>
      </c>
      <c r="D31699" t="s">
        <v>2395</v>
      </c>
      <c r="E31699">
        <v>0</v>
      </c>
    </row>
    <row r="31700" spans="1:5" x14ac:dyDescent="0.3">
      <c r="A31700">
        <v>54300007</v>
      </c>
      <c r="B31700" t="s">
        <v>1778</v>
      </c>
      <c r="C31700" t="s">
        <v>8</v>
      </c>
      <c r="D31700" t="s">
        <v>2396</v>
      </c>
      <c r="E31700">
        <v>0</v>
      </c>
    </row>
    <row r="31701" spans="1:5" x14ac:dyDescent="0.3">
      <c r="A31701">
        <v>54300007</v>
      </c>
      <c r="B31701" t="s">
        <v>1778</v>
      </c>
      <c r="C31701" t="s">
        <v>8</v>
      </c>
      <c r="D31701" t="s">
        <v>2397</v>
      </c>
      <c r="E31701">
        <v>0</v>
      </c>
    </row>
    <row r="31702" spans="1:5" x14ac:dyDescent="0.3">
      <c r="A31702">
        <v>54300007</v>
      </c>
      <c r="B31702" t="s">
        <v>1778</v>
      </c>
      <c r="C31702" t="s">
        <v>8</v>
      </c>
      <c r="D31702" t="s">
        <v>2398</v>
      </c>
      <c r="E31702">
        <v>0</v>
      </c>
    </row>
    <row r="31703" spans="1:5" x14ac:dyDescent="0.3">
      <c r="A31703">
        <v>54300007</v>
      </c>
      <c r="B31703" t="s">
        <v>1778</v>
      </c>
      <c r="C31703" t="s">
        <v>8</v>
      </c>
      <c r="D31703" t="s">
        <v>2399</v>
      </c>
      <c r="E31703">
        <v>0</v>
      </c>
    </row>
    <row r="31704" spans="1:5" x14ac:dyDescent="0.3">
      <c r="A31704">
        <v>54300007</v>
      </c>
      <c r="B31704" t="s">
        <v>1778</v>
      </c>
      <c r="C31704" t="s">
        <v>8</v>
      </c>
      <c r="D31704" t="s">
        <v>2400</v>
      </c>
      <c r="E31704">
        <v>0</v>
      </c>
    </row>
    <row r="31705" spans="1:5" x14ac:dyDescent="0.3">
      <c r="A31705">
        <v>54300007</v>
      </c>
      <c r="B31705" t="s">
        <v>1778</v>
      </c>
      <c r="C31705" t="s">
        <v>8</v>
      </c>
      <c r="D31705" t="s">
        <v>2401</v>
      </c>
      <c r="E31705">
        <v>-1</v>
      </c>
    </row>
    <row r="31706" spans="1:5" x14ac:dyDescent="0.3">
      <c r="A31706">
        <v>54300007</v>
      </c>
      <c r="B31706" t="s">
        <v>1778</v>
      </c>
      <c r="C31706" t="s">
        <v>8</v>
      </c>
      <c r="D31706" t="s">
        <v>2402</v>
      </c>
      <c r="E31706">
        <v>0</v>
      </c>
    </row>
    <row r="31707" spans="1:5" x14ac:dyDescent="0.3">
      <c r="A31707">
        <v>54300007</v>
      </c>
      <c r="B31707" t="s">
        <v>1778</v>
      </c>
      <c r="C31707" t="s">
        <v>8</v>
      </c>
      <c r="D31707" t="s">
        <v>2403</v>
      </c>
      <c r="E31707">
        <v>0</v>
      </c>
    </row>
    <row r="31708" spans="1:5" x14ac:dyDescent="0.3">
      <c r="A31708">
        <v>54300007</v>
      </c>
      <c r="B31708" t="s">
        <v>1778</v>
      </c>
      <c r="C31708" t="s">
        <v>8</v>
      </c>
      <c r="D31708" t="s">
        <v>2404</v>
      </c>
      <c r="E31708">
        <v>0</v>
      </c>
    </row>
    <row r="31709" spans="1:5" x14ac:dyDescent="0.3">
      <c r="A31709">
        <v>54300007</v>
      </c>
      <c r="B31709" t="s">
        <v>1778</v>
      </c>
      <c r="C31709" t="s">
        <v>8</v>
      </c>
      <c r="D31709" t="s">
        <v>2405</v>
      </c>
      <c r="E31709">
        <v>0</v>
      </c>
    </row>
    <row r="31710" spans="1:5" x14ac:dyDescent="0.3">
      <c r="A31710">
        <v>54300007</v>
      </c>
      <c r="B31710" t="s">
        <v>1778</v>
      </c>
      <c r="C31710" t="s">
        <v>8</v>
      </c>
      <c r="D31710" t="s">
        <v>2406</v>
      </c>
      <c r="E31710">
        <v>0</v>
      </c>
    </row>
    <row r="31711" spans="1:5" x14ac:dyDescent="0.3">
      <c r="A31711">
        <v>54300007</v>
      </c>
      <c r="B31711" t="s">
        <v>1778</v>
      </c>
      <c r="C31711" t="s">
        <v>8</v>
      </c>
      <c r="D31711" t="s">
        <v>2407</v>
      </c>
      <c r="E31711">
        <v>-1</v>
      </c>
    </row>
    <row r="31712" spans="1:5" x14ac:dyDescent="0.3">
      <c r="A31712">
        <v>54300007</v>
      </c>
      <c r="B31712" t="s">
        <v>1778</v>
      </c>
      <c r="C31712" t="s">
        <v>8</v>
      </c>
      <c r="D31712" t="s">
        <v>2408</v>
      </c>
      <c r="E31712">
        <v>0</v>
      </c>
    </row>
    <row r="31713" spans="1:5" x14ac:dyDescent="0.3">
      <c r="A31713">
        <v>54300007</v>
      </c>
      <c r="B31713" t="s">
        <v>1778</v>
      </c>
      <c r="C31713" t="s">
        <v>8</v>
      </c>
      <c r="D31713" t="s">
        <v>2409</v>
      </c>
      <c r="E31713">
        <v>0</v>
      </c>
    </row>
    <row r="31714" spans="1:5" x14ac:dyDescent="0.3">
      <c r="A31714">
        <v>54300007</v>
      </c>
      <c r="B31714" t="s">
        <v>1778</v>
      </c>
      <c r="C31714" t="s">
        <v>8</v>
      </c>
      <c r="D31714" t="s">
        <v>2410</v>
      </c>
      <c r="E31714">
        <v>0</v>
      </c>
    </row>
    <row r="31715" spans="1:5" x14ac:dyDescent="0.3">
      <c r="A31715">
        <v>54300007</v>
      </c>
      <c r="B31715" t="s">
        <v>1778</v>
      </c>
      <c r="C31715" t="s">
        <v>8</v>
      </c>
      <c r="D31715" t="s">
        <v>2411</v>
      </c>
      <c r="E31715">
        <v>-1</v>
      </c>
    </row>
    <row r="31716" spans="1:5" x14ac:dyDescent="0.3">
      <c r="A31716">
        <v>54300007</v>
      </c>
      <c r="B31716" t="s">
        <v>1778</v>
      </c>
      <c r="C31716" t="s">
        <v>8</v>
      </c>
      <c r="D31716" t="s">
        <v>2412</v>
      </c>
      <c r="E31716">
        <v>0</v>
      </c>
    </row>
    <row r="31717" spans="1:5" x14ac:dyDescent="0.3">
      <c r="A31717">
        <v>54300007</v>
      </c>
      <c r="B31717" t="s">
        <v>1778</v>
      </c>
      <c r="C31717" t="s">
        <v>8</v>
      </c>
      <c r="D31717" t="s">
        <v>2413</v>
      </c>
      <c r="E31717">
        <v>0</v>
      </c>
    </row>
    <row r="31718" spans="1:5" x14ac:dyDescent="0.3">
      <c r="A31718">
        <v>60510093</v>
      </c>
      <c r="B31718" t="s">
        <v>1780</v>
      </c>
      <c r="C31718" t="s">
        <v>8</v>
      </c>
      <c r="D31718" t="s">
        <v>2378</v>
      </c>
      <c r="E31718">
        <v>-3</v>
      </c>
    </row>
    <row r="31719" spans="1:5" x14ac:dyDescent="0.3">
      <c r="A31719">
        <v>60510093</v>
      </c>
      <c r="B31719" t="s">
        <v>1780</v>
      </c>
      <c r="C31719" t="s">
        <v>8</v>
      </c>
      <c r="D31719" t="s">
        <v>2379</v>
      </c>
      <c r="E31719">
        <v>0</v>
      </c>
    </row>
    <row r="31720" spans="1:5" x14ac:dyDescent="0.3">
      <c r="A31720">
        <v>60510093</v>
      </c>
      <c r="B31720" t="s">
        <v>1780</v>
      </c>
      <c r="C31720" t="s">
        <v>8</v>
      </c>
      <c r="D31720" t="s">
        <v>2380</v>
      </c>
      <c r="E31720">
        <v>0</v>
      </c>
    </row>
    <row r="31721" spans="1:5" x14ac:dyDescent="0.3">
      <c r="A31721">
        <v>60510093</v>
      </c>
      <c r="B31721" t="s">
        <v>1780</v>
      </c>
      <c r="C31721" t="s">
        <v>8</v>
      </c>
      <c r="D31721" t="s">
        <v>2381</v>
      </c>
      <c r="E31721">
        <v>0</v>
      </c>
    </row>
    <row r="31722" spans="1:5" x14ac:dyDescent="0.3">
      <c r="A31722">
        <v>60510093</v>
      </c>
      <c r="B31722" t="s">
        <v>1780</v>
      </c>
      <c r="C31722" t="s">
        <v>8</v>
      </c>
      <c r="D31722" t="s">
        <v>2382</v>
      </c>
      <c r="E31722">
        <v>-2</v>
      </c>
    </row>
    <row r="31723" spans="1:5" x14ac:dyDescent="0.3">
      <c r="A31723">
        <v>60510093</v>
      </c>
      <c r="B31723" t="s">
        <v>1780</v>
      </c>
      <c r="C31723" t="s">
        <v>8</v>
      </c>
      <c r="D31723" t="s">
        <v>2383</v>
      </c>
      <c r="E31723">
        <v>-1</v>
      </c>
    </row>
    <row r="31724" spans="1:5" x14ac:dyDescent="0.3">
      <c r="A31724">
        <v>60510093</v>
      </c>
      <c r="B31724" t="s">
        <v>1780</v>
      </c>
      <c r="C31724" t="s">
        <v>8</v>
      </c>
      <c r="D31724" t="s">
        <v>2384</v>
      </c>
      <c r="E31724">
        <v>-3</v>
      </c>
    </row>
    <row r="31725" spans="1:5" x14ac:dyDescent="0.3">
      <c r="A31725">
        <v>60510093</v>
      </c>
      <c r="B31725" t="s">
        <v>1780</v>
      </c>
      <c r="C31725" t="s">
        <v>8</v>
      </c>
      <c r="D31725" t="s">
        <v>2385</v>
      </c>
      <c r="E31725">
        <v>0</v>
      </c>
    </row>
    <row r="31726" spans="1:5" x14ac:dyDescent="0.3">
      <c r="A31726">
        <v>60510093</v>
      </c>
      <c r="B31726" t="s">
        <v>1780</v>
      </c>
      <c r="C31726" t="s">
        <v>8</v>
      </c>
      <c r="D31726" t="s">
        <v>2386</v>
      </c>
      <c r="E31726">
        <v>0</v>
      </c>
    </row>
    <row r="31727" spans="1:5" x14ac:dyDescent="0.3">
      <c r="A31727">
        <v>60510093</v>
      </c>
      <c r="B31727" t="s">
        <v>1780</v>
      </c>
      <c r="C31727" t="s">
        <v>8</v>
      </c>
      <c r="D31727" t="s">
        <v>2387</v>
      </c>
      <c r="E31727">
        <v>0</v>
      </c>
    </row>
    <row r="31728" spans="1:5" x14ac:dyDescent="0.3">
      <c r="A31728">
        <v>60510093</v>
      </c>
      <c r="B31728" t="s">
        <v>1780</v>
      </c>
      <c r="C31728" t="s">
        <v>8</v>
      </c>
      <c r="D31728" t="s">
        <v>2388</v>
      </c>
      <c r="E31728">
        <v>0</v>
      </c>
    </row>
    <row r="31729" spans="1:5" x14ac:dyDescent="0.3">
      <c r="A31729">
        <v>60510093</v>
      </c>
      <c r="B31729" t="s">
        <v>1780</v>
      </c>
      <c r="C31729" t="s">
        <v>8</v>
      </c>
      <c r="D31729" t="s">
        <v>2389</v>
      </c>
      <c r="E31729">
        <v>0</v>
      </c>
    </row>
    <row r="31730" spans="1:5" x14ac:dyDescent="0.3">
      <c r="A31730">
        <v>60510093</v>
      </c>
      <c r="B31730" t="s">
        <v>1780</v>
      </c>
      <c r="C31730" t="s">
        <v>8</v>
      </c>
      <c r="D31730" t="s">
        <v>2390</v>
      </c>
      <c r="E31730">
        <v>0</v>
      </c>
    </row>
    <row r="31731" spans="1:5" x14ac:dyDescent="0.3">
      <c r="A31731">
        <v>60510093</v>
      </c>
      <c r="B31731" t="s">
        <v>1780</v>
      </c>
      <c r="C31731" t="s">
        <v>8</v>
      </c>
      <c r="D31731" t="s">
        <v>2391</v>
      </c>
      <c r="E31731">
        <v>0</v>
      </c>
    </row>
    <row r="31732" spans="1:5" x14ac:dyDescent="0.3">
      <c r="A31732">
        <v>60510093</v>
      </c>
      <c r="B31732" t="s">
        <v>1780</v>
      </c>
      <c r="C31732" t="s">
        <v>8</v>
      </c>
      <c r="D31732" t="s">
        <v>2392</v>
      </c>
      <c r="E31732">
        <v>-1</v>
      </c>
    </row>
    <row r="31733" spans="1:5" x14ac:dyDescent="0.3">
      <c r="A31733">
        <v>60510093</v>
      </c>
      <c r="B31733" t="s">
        <v>1780</v>
      </c>
      <c r="C31733" t="s">
        <v>8</v>
      </c>
      <c r="D31733" t="s">
        <v>2393</v>
      </c>
      <c r="E31733">
        <v>0</v>
      </c>
    </row>
    <row r="31734" spans="1:5" x14ac:dyDescent="0.3">
      <c r="A31734">
        <v>60510093</v>
      </c>
      <c r="B31734" t="s">
        <v>1780</v>
      </c>
      <c r="C31734" t="s">
        <v>8</v>
      </c>
      <c r="D31734" t="s">
        <v>2394</v>
      </c>
      <c r="E31734">
        <v>0</v>
      </c>
    </row>
    <row r="31735" spans="1:5" x14ac:dyDescent="0.3">
      <c r="A31735">
        <v>60510093</v>
      </c>
      <c r="B31735" t="s">
        <v>1780</v>
      </c>
      <c r="C31735" t="s">
        <v>8</v>
      </c>
      <c r="D31735" t="s">
        <v>2395</v>
      </c>
      <c r="E31735">
        <v>0</v>
      </c>
    </row>
    <row r="31736" spans="1:5" x14ac:dyDescent="0.3">
      <c r="A31736">
        <v>60510093</v>
      </c>
      <c r="B31736" t="s">
        <v>1780</v>
      </c>
      <c r="C31736" t="s">
        <v>8</v>
      </c>
      <c r="D31736" t="s">
        <v>2396</v>
      </c>
      <c r="E31736">
        <v>0</v>
      </c>
    </row>
    <row r="31737" spans="1:5" x14ac:dyDescent="0.3">
      <c r="A31737">
        <v>60510093</v>
      </c>
      <c r="B31737" t="s">
        <v>1780</v>
      </c>
      <c r="C31737" t="s">
        <v>8</v>
      </c>
      <c r="D31737" t="s">
        <v>2397</v>
      </c>
      <c r="E31737">
        <v>0</v>
      </c>
    </row>
    <row r="31738" spans="1:5" x14ac:dyDescent="0.3">
      <c r="A31738">
        <v>60510093</v>
      </c>
      <c r="B31738" t="s">
        <v>1780</v>
      </c>
      <c r="C31738" t="s">
        <v>8</v>
      </c>
      <c r="D31738" t="s">
        <v>2398</v>
      </c>
      <c r="E31738">
        <v>0</v>
      </c>
    </row>
    <row r="31739" spans="1:5" x14ac:dyDescent="0.3">
      <c r="A31739">
        <v>60510093</v>
      </c>
      <c r="B31739" t="s">
        <v>1780</v>
      </c>
      <c r="C31739" t="s">
        <v>8</v>
      </c>
      <c r="D31739" t="s">
        <v>2399</v>
      </c>
      <c r="E31739">
        <v>0</v>
      </c>
    </row>
    <row r="31740" spans="1:5" x14ac:dyDescent="0.3">
      <c r="A31740">
        <v>60510093</v>
      </c>
      <c r="B31740" t="s">
        <v>1780</v>
      </c>
      <c r="C31740" t="s">
        <v>8</v>
      </c>
      <c r="D31740" t="s">
        <v>2400</v>
      </c>
      <c r="E31740">
        <v>0</v>
      </c>
    </row>
    <row r="31741" spans="1:5" x14ac:dyDescent="0.3">
      <c r="A31741">
        <v>60510093</v>
      </c>
      <c r="B31741" t="s">
        <v>1780</v>
      </c>
      <c r="C31741" t="s">
        <v>8</v>
      </c>
      <c r="D31741" t="s">
        <v>2401</v>
      </c>
      <c r="E31741">
        <v>0</v>
      </c>
    </row>
    <row r="31742" spans="1:5" x14ac:dyDescent="0.3">
      <c r="A31742">
        <v>60510093</v>
      </c>
      <c r="B31742" t="s">
        <v>1780</v>
      </c>
      <c r="C31742" t="s">
        <v>8</v>
      </c>
      <c r="D31742" t="s">
        <v>2402</v>
      </c>
      <c r="E31742">
        <v>-2</v>
      </c>
    </row>
    <row r="31743" spans="1:5" x14ac:dyDescent="0.3">
      <c r="A31743">
        <v>60510093</v>
      </c>
      <c r="B31743" t="s">
        <v>1780</v>
      </c>
      <c r="C31743" t="s">
        <v>8</v>
      </c>
      <c r="D31743" t="s">
        <v>2403</v>
      </c>
      <c r="E31743">
        <v>0</v>
      </c>
    </row>
    <row r="31744" spans="1:5" x14ac:dyDescent="0.3">
      <c r="A31744">
        <v>60510093</v>
      </c>
      <c r="B31744" t="s">
        <v>1780</v>
      </c>
      <c r="C31744" t="s">
        <v>8</v>
      </c>
      <c r="D31744" t="s">
        <v>2404</v>
      </c>
      <c r="E31744">
        <v>0</v>
      </c>
    </row>
    <row r="31745" spans="1:5" x14ac:dyDescent="0.3">
      <c r="A31745">
        <v>60510093</v>
      </c>
      <c r="B31745" t="s">
        <v>1780</v>
      </c>
      <c r="C31745" t="s">
        <v>8</v>
      </c>
      <c r="D31745" t="s">
        <v>2405</v>
      </c>
      <c r="E31745">
        <v>0</v>
      </c>
    </row>
    <row r="31746" spans="1:5" x14ac:dyDescent="0.3">
      <c r="A31746">
        <v>60510093</v>
      </c>
      <c r="B31746" t="s">
        <v>1780</v>
      </c>
      <c r="C31746" t="s">
        <v>8</v>
      </c>
      <c r="D31746" t="s">
        <v>2406</v>
      </c>
      <c r="E31746">
        <v>-2</v>
      </c>
    </row>
    <row r="31747" spans="1:5" x14ac:dyDescent="0.3">
      <c r="A31747">
        <v>60510093</v>
      </c>
      <c r="B31747" t="s">
        <v>1780</v>
      </c>
      <c r="C31747" t="s">
        <v>8</v>
      </c>
      <c r="D31747" t="s">
        <v>2407</v>
      </c>
      <c r="E31747">
        <v>0</v>
      </c>
    </row>
    <row r="31748" spans="1:5" x14ac:dyDescent="0.3">
      <c r="A31748">
        <v>60510093</v>
      </c>
      <c r="B31748" t="s">
        <v>1780</v>
      </c>
      <c r="C31748" t="s">
        <v>8</v>
      </c>
      <c r="D31748" t="s">
        <v>2408</v>
      </c>
      <c r="E31748">
        <v>0</v>
      </c>
    </row>
    <row r="31749" spans="1:5" x14ac:dyDescent="0.3">
      <c r="A31749">
        <v>60510093</v>
      </c>
      <c r="B31749" t="s">
        <v>1780</v>
      </c>
      <c r="C31749" t="s">
        <v>8</v>
      </c>
      <c r="D31749" t="s">
        <v>2409</v>
      </c>
      <c r="E31749">
        <v>-3</v>
      </c>
    </row>
    <row r="31750" spans="1:5" x14ac:dyDescent="0.3">
      <c r="A31750">
        <v>60510093</v>
      </c>
      <c r="B31750" t="s">
        <v>1780</v>
      </c>
      <c r="C31750" t="s">
        <v>8</v>
      </c>
      <c r="D31750" t="s">
        <v>2410</v>
      </c>
      <c r="E31750">
        <v>0</v>
      </c>
    </row>
    <row r="31751" spans="1:5" x14ac:dyDescent="0.3">
      <c r="A31751">
        <v>60510093</v>
      </c>
      <c r="B31751" t="s">
        <v>1780</v>
      </c>
      <c r="C31751" t="s">
        <v>8</v>
      </c>
      <c r="D31751" t="s">
        <v>2411</v>
      </c>
      <c r="E31751">
        <v>0</v>
      </c>
    </row>
    <row r="31752" spans="1:5" x14ac:dyDescent="0.3">
      <c r="A31752">
        <v>60510093</v>
      </c>
      <c r="B31752" t="s">
        <v>1780</v>
      </c>
      <c r="C31752" t="s">
        <v>8</v>
      </c>
      <c r="D31752" t="s">
        <v>2412</v>
      </c>
      <c r="E31752">
        <v>0</v>
      </c>
    </row>
    <row r="31753" spans="1:5" x14ac:dyDescent="0.3">
      <c r="A31753">
        <v>60510093</v>
      </c>
      <c r="B31753" t="s">
        <v>1780</v>
      </c>
      <c r="C31753" t="s">
        <v>8</v>
      </c>
      <c r="D31753" t="s">
        <v>2413</v>
      </c>
      <c r="E31753">
        <v>0</v>
      </c>
    </row>
    <row r="31754" spans="1:5" x14ac:dyDescent="0.3">
      <c r="A31754">
        <v>39100003</v>
      </c>
      <c r="B31754" t="s">
        <v>1782</v>
      </c>
      <c r="C31754" t="s">
        <v>130</v>
      </c>
      <c r="D31754" t="s">
        <v>2378</v>
      </c>
      <c r="E31754">
        <v>0</v>
      </c>
    </row>
    <row r="31755" spans="1:5" x14ac:dyDescent="0.3">
      <c r="A31755">
        <v>39100003</v>
      </c>
      <c r="B31755" t="s">
        <v>1782</v>
      </c>
      <c r="C31755" t="s">
        <v>130</v>
      </c>
      <c r="D31755" t="s">
        <v>2379</v>
      </c>
      <c r="E31755">
        <v>0</v>
      </c>
    </row>
    <row r="31756" spans="1:5" x14ac:dyDescent="0.3">
      <c r="A31756">
        <v>39100003</v>
      </c>
      <c r="B31756" t="s">
        <v>1782</v>
      </c>
      <c r="C31756" t="s">
        <v>130</v>
      </c>
      <c r="D31756" t="s">
        <v>2380</v>
      </c>
      <c r="E31756">
        <v>0</v>
      </c>
    </row>
    <row r="31757" spans="1:5" x14ac:dyDescent="0.3">
      <c r="A31757">
        <v>39100003</v>
      </c>
      <c r="B31757" t="s">
        <v>1782</v>
      </c>
      <c r="C31757" t="s">
        <v>130</v>
      </c>
      <c r="D31757" t="s">
        <v>2381</v>
      </c>
      <c r="E31757">
        <v>0</v>
      </c>
    </row>
    <row r="31758" spans="1:5" x14ac:dyDescent="0.3">
      <c r="A31758">
        <v>39100003</v>
      </c>
      <c r="B31758" t="s">
        <v>1782</v>
      </c>
      <c r="C31758" t="s">
        <v>130</v>
      </c>
      <c r="D31758" t="s">
        <v>2382</v>
      </c>
      <c r="E31758">
        <v>0</v>
      </c>
    </row>
    <row r="31759" spans="1:5" x14ac:dyDescent="0.3">
      <c r="A31759">
        <v>39100003</v>
      </c>
      <c r="B31759" t="s">
        <v>1782</v>
      </c>
      <c r="C31759" t="s">
        <v>130</v>
      </c>
      <c r="D31759" t="s">
        <v>2383</v>
      </c>
      <c r="E31759">
        <v>0</v>
      </c>
    </row>
    <row r="31760" spans="1:5" x14ac:dyDescent="0.3">
      <c r="A31760">
        <v>39100003</v>
      </c>
      <c r="B31760" t="s">
        <v>1782</v>
      </c>
      <c r="C31760" t="s">
        <v>130</v>
      </c>
      <c r="D31760" t="s">
        <v>2384</v>
      </c>
      <c r="E31760">
        <v>0</v>
      </c>
    </row>
    <row r="31761" spans="1:5" x14ac:dyDescent="0.3">
      <c r="A31761">
        <v>39100003</v>
      </c>
      <c r="B31761" t="s">
        <v>1782</v>
      </c>
      <c r="C31761" t="s">
        <v>130</v>
      </c>
      <c r="D31761" t="s">
        <v>2385</v>
      </c>
      <c r="E31761">
        <v>0</v>
      </c>
    </row>
    <row r="31762" spans="1:5" x14ac:dyDescent="0.3">
      <c r="A31762">
        <v>39100003</v>
      </c>
      <c r="B31762" t="s">
        <v>1782</v>
      </c>
      <c r="C31762" t="s">
        <v>130</v>
      </c>
      <c r="D31762" t="s">
        <v>2386</v>
      </c>
      <c r="E31762">
        <v>0</v>
      </c>
    </row>
    <row r="31763" spans="1:5" x14ac:dyDescent="0.3">
      <c r="A31763">
        <v>39100003</v>
      </c>
      <c r="B31763" t="s">
        <v>1782</v>
      </c>
      <c r="C31763" t="s">
        <v>130</v>
      </c>
      <c r="D31763" t="s">
        <v>2387</v>
      </c>
      <c r="E31763">
        <v>0</v>
      </c>
    </row>
    <row r="31764" spans="1:5" x14ac:dyDescent="0.3">
      <c r="A31764">
        <v>39100003</v>
      </c>
      <c r="B31764" t="s">
        <v>1782</v>
      </c>
      <c r="C31764" t="s">
        <v>130</v>
      </c>
      <c r="D31764" t="s">
        <v>2388</v>
      </c>
      <c r="E31764">
        <v>0</v>
      </c>
    </row>
    <row r="31765" spans="1:5" x14ac:dyDescent="0.3">
      <c r="A31765">
        <v>39100003</v>
      </c>
      <c r="B31765" t="s">
        <v>1782</v>
      </c>
      <c r="C31765" t="s">
        <v>130</v>
      </c>
      <c r="D31765" t="s">
        <v>2389</v>
      </c>
      <c r="E31765">
        <v>0</v>
      </c>
    </row>
    <row r="31766" spans="1:5" x14ac:dyDescent="0.3">
      <c r="A31766">
        <v>39100003</v>
      </c>
      <c r="B31766" t="s">
        <v>1782</v>
      </c>
      <c r="C31766" t="s">
        <v>130</v>
      </c>
      <c r="D31766" t="s">
        <v>2390</v>
      </c>
      <c r="E31766">
        <v>0</v>
      </c>
    </row>
    <row r="31767" spans="1:5" x14ac:dyDescent="0.3">
      <c r="A31767">
        <v>39100003</v>
      </c>
      <c r="B31767" t="s">
        <v>1782</v>
      </c>
      <c r="C31767" t="s">
        <v>130</v>
      </c>
      <c r="D31767" t="s">
        <v>2391</v>
      </c>
      <c r="E31767">
        <v>0</v>
      </c>
    </row>
    <row r="31768" spans="1:5" x14ac:dyDescent="0.3">
      <c r="A31768">
        <v>39100003</v>
      </c>
      <c r="B31768" t="s">
        <v>1782</v>
      </c>
      <c r="C31768" t="s">
        <v>130</v>
      </c>
      <c r="D31768" t="s">
        <v>2392</v>
      </c>
      <c r="E31768">
        <v>0</v>
      </c>
    </row>
    <row r="31769" spans="1:5" x14ac:dyDescent="0.3">
      <c r="A31769">
        <v>39100003</v>
      </c>
      <c r="B31769" t="s">
        <v>1782</v>
      </c>
      <c r="C31769" t="s">
        <v>130</v>
      </c>
      <c r="D31769" t="s">
        <v>2393</v>
      </c>
      <c r="E31769">
        <v>0</v>
      </c>
    </row>
    <row r="31770" spans="1:5" x14ac:dyDescent="0.3">
      <c r="A31770">
        <v>39100003</v>
      </c>
      <c r="B31770" t="s">
        <v>1782</v>
      </c>
      <c r="C31770" t="s">
        <v>130</v>
      </c>
      <c r="D31770" t="s">
        <v>2394</v>
      </c>
      <c r="E31770">
        <v>0</v>
      </c>
    </row>
    <row r="31771" spans="1:5" x14ac:dyDescent="0.3">
      <c r="A31771">
        <v>39100003</v>
      </c>
      <c r="B31771" t="s">
        <v>1782</v>
      </c>
      <c r="C31771" t="s">
        <v>130</v>
      </c>
      <c r="D31771" t="s">
        <v>2395</v>
      </c>
      <c r="E31771">
        <v>0</v>
      </c>
    </row>
    <row r="31772" spans="1:5" x14ac:dyDescent="0.3">
      <c r="A31772">
        <v>39100003</v>
      </c>
      <c r="B31772" t="s">
        <v>1782</v>
      </c>
      <c r="C31772" t="s">
        <v>130</v>
      </c>
      <c r="D31772" t="s">
        <v>2396</v>
      </c>
      <c r="E31772">
        <v>0</v>
      </c>
    </row>
    <row r="31773" spans="1:5" x14ac:dyDescent="0.3">
      <c r="A31773">
        <v>39100003</v>
      </c>
      <c r="B31773" t="s">
        <v>1782</v>
      </c>
      <c r="C31773" t="s">
        <v>130</v>
      </c>
      <c r="D31773" t="s">
        <v>2397</v>
      </c>
      <c r="E31773">
        <v>0</v>
      </c>
    </row>
    <row r="31774" spans="1:5" x14ac:dyDescent="0.3">
      <c r="A31774">
        <v>39100003</v>
      </c>
      <c r="B31774" t="s">
        <v>1782</v>
      </c>
      <c r="C31774" t="s">
        <v>130</v>
      </c>
      <c r="D31774" t="s">
        <v>2398</v>
      </c>
      <c r="E31774">
        <v>0</v>
      </c>
    </row>
    <row r="31775" spans="1:5" x14ac:dyDescent="0.3">
      <c r="A31775">
        <v>39100003</v>
      </c>
      <c r="B31775" t="s">
        <v>1782</v>
      </c>
      <c r="C31775" t="s">
        <v>130</v>
      </c>
      <c r="D31775" t="s">
        <v>2399</v>
      </c>
      <c r="E31775">
        <v>0</v>
      </c>
    </row>
    <row r="31776" spans="1:5" x14ac:dyDescent="0.3">
      <c r="A31776">
        <v>39100003</v>
      </c>
      <c r="B31776" t="s">
        <v>1782</v>
      </c>
      <c r="C31776" t="s">
        <v>130</v>
      </c>
      <c r="D31776" t="s">
        <v>2400</v>
      </c>
      <c r="E31776">
        <v>0</v>
      </c>
    </row>
    <row r="31777" spans="1:5" x14ac:dyDescent="0.3">
      <c r="A31777">
        <v>39100003</v>
      </c>
      <c r="B31777" t="s">
        <v>1782</v>
      </c>
      <c r="C31777" t="s">
        <v>130</v>
      </c>
      <c r="D31777" t="s">
        <v>2401</v>
      </c>
      <c r="E31777">
        <v>-2</v>
      </c>
    </row>
    <row r="31778" spans="1:5" x14ac:dyDescent="0.3">
      <c r="A31778">
        <v>39100003</v>
      </c>
      <c r="B31778" t="s">
        <v>1782</v>
      </c>
      <c r="C31778" t="s">
        <v>130</v>
      </c>
      <c r="D31778" t="s">
        <v>2402</v>
      </c>
      <c r="E31778">
        <v>0</v>
      </c>
    </row>
    <row r="31779" spans="1:5" x14ac:dyDescent="0.3">
      <c r="A31779">
        <v>39100003</v>
      </c>
      <c r="B31779" t="s">
        <v>1782</v>
      </c>
      <c r="C31779" t="s">
        <v>130</v>
      </c>
      <c r="D31779" t="s">
        <v>2403</v>
      </c>
      <c r="E31779">
        <v>0</v>
      </c>
    </row>
    <row r="31780" spans="1:5" x14ac:dyDescent="0.3">
      <c r="A31780">
        <v>39100003</v>
      </c>
      <c r="B31780" t="s">
        <v>1782</v>
      </c>
      <c r="C31780" t="s">
        <v>130</v>
      </c>
      <c r="D31780" t="s">
        <v>2404</v>
      </c>
      <c r="E31780">
        <v>0</v>
      </c>
    </row>
    <row r="31781" spans="1:5" x14ac:dyDescent="0.3">
      <c r="A31781">
        <v>39100003</v>
      </c>
      <c r="B31781" t="s">
        <v>1782</v>
      </c>
      <c r="C31781" t="s">
        <v>130</v>
      </c>
      <c r="D31781" t="s">
        <v>2405</v>
      </c>
      <c r="E31781">
        <v>-0.5</v>
      </c>
    </row>
    <row r="31782" spans="1:5" x14ac:dyDescent="0.3">
      <c r="A31782">
        <v>39100003</v>
      </c>
      <c r="B31782" t="s">
        <v>1782</v>
      </c>
      <c r="C31782" t="s">
        <v>130</v>
      </c>
      <c r="D31782" t="s">
        <v>2406</v>
      </c>
      <c r="E31782">
        <v>0</v>
      </c>
    </row>
    <row r="31783" spans="1:5" x14ac:dyDescent="0.3">
      <c r="A31783">
        <v>39100003</v>
      </c>
      <c r="B31783" t="s">
        <v>1782</v>
      </c>
      <c r="C31783" t="s">
        <v>130</v>
      </c>
      <c r="D31783" t="s">
        <v>2407</v>
      </c>
      <c r="E31783">
        <v>0</v>
      </c>
    </row>
    <row r="31784" spans="1:5" x14ac:dyDescent="0.3">
      <c r="A31784">
        <v>39100003</v>
      </c>
      <c r="B31784" t="s">
        <v>1782</v>
      </c>
      <c r="C31784" t="s">
        <v>130</v>
      </c>
      <c r="D31784" t="s">
        <v>2408</v>
      </c>
      <c r="E31784">
        <v>-1</v>
      </c>
    </row>
    <row r="31785" spans="1:5" x14ac:dyDescent="0.3">
      <c r="A31785">
        <v>39100003</v>
      </c>
      <c r="B31785" t="s">
        <v>1782</v>
      </c>
      <c r="C31785" t="s">
        <v>130</v>
      </c>
      <c r="D31785" t="s">
        <v>2409</v>
      </c>
      <c r="E31785">
        <v>0</v>
      </c>
    </row>
    <row r="31786" spans="1:5" x14ac:dyDescent="0.3">
      <c r="A31786">
        <v>39100003</v>
      </c>
      <c r="B31786" t="s">
        <v>1782</v>
      </c>
      <c r="C31786" t="s">
        <v>130</v>
      </c>
      <c r="D31786" t="s">
        <v>2410</v>
      </c>
      <c r="E31786">
        <v>0</v>
      </c>
    </row>
    <row r="31787" spans="1:5" x14ac:dyDescent="0.3">
      <c r="A31787">
        <v>39100003</v>
      </c>
      <c r="B31787" t="s">
        <v>1782</v>
      </c>
      <c r="C31787" t="s">
        <v>130</v>
      </c>
      <c r="D31787" t="s">
        <v>2411</v>
      </c>
      <c r="E31787">
        <v>0</v>
      </c>
    </row>
    <row r="31788" spans="1:5" x14ac:dyDescent="0.3">
      <c r="A31788">
        <v>39100003</v>
      </c>
      <c r="B31788" t="s">
        <v>1782</v>
      </c>
      <c r="C31788" t="s">
        <v>130</v>
      </c>
      <c r="D31788" t="s">
        <v>2412</v>
      </c>
      <c r="E31788">
        <v>-0.5</v>
      </c>
    </row>
    <row r="31789" spans="1:5" x14ac:dyDescent="0.3">
      <c r="A31789">
        <v>39100003</v>
      </c>
      <c r="B31789" t="s">
        <v>1782</v>
      </c>
      <c r="C31789" t="s">
        <v>130</v>
      </c>
      <c r="D31789" t="s">
        <v>2413</v>
      </c>
      <c r="E31789">
        <v>0</v>
      </c>
    </row>
    <row r="31790" spans="1:5" x14ac:dyDescent="0.3">
      <c r="A31790">
        <v>37510016</v>
      </c>
      <c r="B31790" t="s">
        <v>1784</v>
      </c>
      <c r="C31790" t="s">
        <v>8</v>
      </c>
      <c r="D31790" t="s">
        <v>2378</v>
      </c>
      <c r="E31790">
        <v>0</v>
      </c>
    </row>
    <row r="31791" spans="1:5" x14ac:dyDescent="0.3">
      <c r="A31791">
        <v>37510016</v>
      </c>
      <c r="B31791" t="s">
        <v>1784</v>
      </c>
      <c r="C31791" t="s">
        <v>8</v>
      </c>
      <c r="D31791" t="s">
        <v>2379</v>
      </c>
      <c r="E31791">
        <v>0</v>
      </c>
    </row>
    <row r="31792" spans="1:5" x14ac:dyDescent="0.3">
      <c r="A31792">
        <v>37510016</v>
      </c>
      <c r="B31792" t="s">
        <v>1784</v>
      </c>
      <c r="C31792" t="s">
        <v>8</v>
      </c>
      <c r="D31792" t="s">
        <v>2380</v>
      </c>
      <c r="E31792">
        <v>0</v>
      </c>
    </row>
    <row r="31793" spans="1:5" x14ac:dyDescent="0.3">
      <c r="A31793">
        <v>37510016</v>
      </c>
      <c r="B31793" t="s">
        <v>1784</v>
      </c>
      <c r="C31793" t="s">
        <v>8</v>
      </c>
      <c r="D31793" t="s">
        <v>2381</v>
      </c>
      <c r="E31793">
        <v>0</v>
      </c>
    </row>
    <row r="31794" spans="1:5" x14ac:dyDescent="0.3">
      <c r="A31794">
        <v>37510016</v>
      </c>
      <c r="B31794" t="s">
        <v>1784</v>
      </c>
      <c r="C31794" t="s">
        <v>8</v>
      </c>
      <c r="D31794" t="s">
        <v>2382</v>
      </c>
      <c r="E31794">
        <v>0</v>
      </c>
    </row>
    <row r="31795" spans="1:5" x14ac:dyDescent="0.3">
      <c r="A31795">
        <v>37510016</v>
      </c>
      <c r="B31795" t="s">
        <v>1784</v>
      </c>
      <c r="C31795" t="s">
        <v>8</v>
      </c>
      <c r="D31795" t="s">
        <v>2383</v>
      </c>
      <c r="E31795">
        <v>0</v>
      </c>
    </row>
    <row r="31796" spans="1:5" x14ac:dyDescent="0.3">
      <c r="A31796">
        <v>37510016</v>
      </c>
      <c r="B31796" t="s">
        <v>1784</v>
      </c>
      <c r="C31796" t="s">
        <v>8</v>
      </c>
      <c r="D31796" t="s">
        <v>2384</v>
      </c>
      <c r="E31796">
        <v>0</v>
      </c>
    </row>
    <row r="31797" spans="1:5" x14ac:dyDescent="0.3">
      <c r="A31797">
        <v>37510016</v>
      </c>
      <c r="B31797" t="s">
        <v>1784</v>
      </c>
      <c r="C31797" t="s">
        <v>8</v>
      </c>
      <c r="D31797" t="s">
        <v>2385</v>
      </c>
      <c r="E31797">
        <v>0</v>
      </c>
    </row>
    <row r="31798" spans="1:5" x14ac:dyDescent="0.3">
      <c r="A31798">
        <v>37510016</v>
      </c>
      <c r="B31798" t="s">
        <v>1784</v>
      </c>
      <c r="C31798" t="s">
        <v>8</v>
      </c>
      <c r="D31798" t="s">
        <v>2386</v>
      </c>
      <c r="E31798">
        <v>0</v>
      </c>
    </row>
    <row r="31799" spans="1:5" x14ac:dyDescent="0.3">
      <c r="A31799">
        <v>37510016</v>
      </c>
      <c r="B31799" t="s">
        <v>1784</v>
      </c>
      <c r="C31799" t="s">
        <v>8</v>
      </c>
      <c r="D31799" t="s">
        <v>2387</v>
      </c>
      <c r="E31799">
        <v>0</v>
      </c>
    </row>
    <row r="31800" spans="1:5" x14ac:dyDescent="0.3">
      <c r="A31800">
        <v>37510016</v>
      </c>
      <c r="B31800" t="s">
        <v>1784</v>
      </c>
      <c r="C31800" t="s">
        <v>8</v>
      </c>
      <c r="D31800" t="s">
        <v>2388</v>
      </c>
      <c r="E31800">
        <v>0</v>
      </c>
    </row>
    <row r="31801" spans="1:5" x14ac:dyDescent="0.3">
      <c r="A31801">
        <v>37510016</v>
      </c>
      <c r="B31801" t="s">
        <v>1784</v>
      </c>
      <c r="C31801" t="s">
        <v>8</v>
      </c>
      <c r="D31801" t="s">
        <v>2389</v>
      </c>
      <c r="E31801">
        <v>0</v>
      </c>
    </row>
    <row r="31802" spans="1:5" x14ac:dyDescent="0.3">
      <c r="A31802">
        <v>37510016</v>
      </c>
      <c r="B31802" t="s">
        <v>1784</v>
      </c>
      <c r="C31802" t="s">
        <v>8</v>
      </c>
      <c r="D31802" t="s">
        <v>2390</v>
      </c>
      <c r="E31802">
        <v>0</v>
      </c>
    </row>
    <row r="31803" spans="1:5" x14ac:dyDescent="0.3">
      <c r="A31803">
        <v>37510016</v>
      </c>
      <c r="B31803" t="s">
        <v>1784</v>
      </c>
      <c r="C31803" t="s">
        <v>8</v>
      </c>
      <c r="D31803" t="s">
        <v>2391</v>
      </c>
      <c r="E31803">
        <v>0</v>
      </c>
    </row>
    <row r="31804" spans="1:5" x14ac:dyDescent="0.3">
      <c r="A31804">
        <v>37510016</v>
      </c>
      <c r="B31804" t="s">
        <v>1784</v>
      </c>
      <c r="C31804" t="s">
        <v>8</v>
      </c>
      <c r="D31804" t="s">
        <v>2392</v>
      </c>
      <c r="E31804">
        <v>-1</v>
      </c>
    </row>
    <row r="31805" spans="1:5" x14ac:dyDescent="0.3">
      <c r="A31805">
        <v>37510016</v>
      </c>
      <c r="B31805" t="s">
        <v>1784</v>
      </c>
      <c r="C31805" t="s">
        <v>8</v>
      </c>
      <c r="D31805" t="s">
        <v>2393</v>
      </c>
      <c r="E31805">
        <v>0</v>
      </c>
    </row>
    <row r="31806" spans="1:5" x14ac:dyDescent="0.3">
      <c r="A31806">
        <v>37510016</v>
      </c>
      <c r="B31806" t="s">
        <v>1784</v>
      </c>
      <c r="C31806" t="s">
        <v>8</v>
      </c>
      <c r="D31806" t="s">
        <v>2394</v>
      </c>
      <c r="E31806">
        <v>0</v>
      </c>
    </row>
    <row r="31807" spans="1:5" x14ac:dyDescent="0.3">
      <c r="A31807">
        <v>37510016</v>
      </c>
      <c r="B31807" t="s">
        <v>1784</v>
      </c>
      <c r="C31807" t="s">
        <v>8</v>
      </c>
      <c r="D31807" t="s">
        <v>2395</v>
      </c>
      <c r="E31807">
        <v>0</v>
      </c>
    </row>
    <row r="31808" spans="1:5" x14ac:dyDescent="0.3">
      <c r="A31808">
        <v>37510016</v>
      </c>
      <c r="B31808" t="s">
        <v>1784</v>
      </c>
      <c r="C31808" t="s">
        <v>8</v>
      </c>
      <c r="D31808" t="s">
        <v>2396</v>
      </c>
      <c r="E31808">
        <v>0</v>
      </c>
    </row>
    <row r="31809" spans="1:5" x14ac:dyDescent="0.3">
      <c r="A31809">
        <v>37510016</v>
      </c>
      <c r="B31809" t="s">
        <v>1784</v>
      </c>
      <c r="C31809" t="s">
        <v>8</v>
      </c>
      <c r="D31809" t="s">
        <v>2397</v>
      </c>
      <c r="E31809">
        <v>0</v>
      </c>
    </row>
    <row r="31810" spans="1:5" x14ac:dyDescent="0.3">
      <c r="A31810">
        <v>37510016</v>
      </c>
      <c r="B31810" t="s">
        <v>1784</v>
      </c>
      <c r="C31810" t="s">
        <v>8</v>
      </c>
      <c r="D31810" t="s">
        <v>2398</v>
      </c>
      <c r="E31810">
        <v>0</v>
      </c>
    </row>
    <row r="31811" spans="1:5" x14ac:dyDescent="0.3">
      <c r="A31811">
        <v>37510016</v>
      </c>
      <c r="B31811" t="s">
        <v>1784</v>
      </c>
      <c r="C31811" t="s">
        <v>8</v>
      </c>
      <c r="D31811" t="s">
        <v>2399</v>
      </c>
      <c r="E31811">
        <v>0</v>
      </c>
    </row>
    <row r="31812" spans="1:5" x14ac:dyDescent="0.3">
      <c r="A31812">
        <v>37510016</v>
      </c>
      <c r="B31812" t="s">
        <v>1784</v>
      </c>
      <c r="C31812" t="s">
        <v>8</v>
      </c>
      <c r="D31812" t="s">
        <v>2400</v>
      </c>
      <c r="E31812">
        <v>0</v>
      </c>
    </row>
    <row r="31813" spans="1:5" x14ac:dyDescent="0.3">
      <c r="A31813">
        <v>37510016</v>
      </c>
      <c r="B31813" t="s">
        <v>1784</v>
      </c>
      <c r="C31813" t="s">
        <v>8</v>
      </c>
      <c r="D31813" t="s">
        <v>2401</v>
      </c>
      <c r="E31813">
        <v>0</v>
      </c>
    </row>
    <row r="31814" spans="1:5" x14ac:dyDescent="0.3">
      <c r="A31814">
        <v>37510016</v>
      </c>
      <c r="B31814" t="s">
        <v>1784</v>
      </c>
      <c r="C31814" t="s">
        <v>8</v>
      </c>
      <c r="D31814" t="s">
        <v>2402</v>
      </c>
      <c r="E31814">
        <v>0</v>
      </c>
    </row>
    <row r="31815" spans="1:5" x14ac:dyDescent="0.3">
      <c r="A31815">
        <v>37510016</v>
      </c>
      <c r="B31815" t="s">
        <v>1784</v>
      </c>
      <c r="C31815" t="s">
        <v>8</v>
      </c>
      <c r="D31815" t="s">
        <v>2403</v>
      </c>
      <c r="E31815">
        <v>0</v>
      </c>
    </row>
    <row r="31816" spans="1:5" x14ac:dyDescent="0.3">
      <c r="A31816">
        <v>37510016</v>
      </c>
      <c r="B31816" t="s">
        <v>1784</v>
      </c>
      <c r="C31816" t="s">
        <v>8</v>
      </c>
      <c r="D31816" t="s">
        <v>2404</v>
      </c>
      <c r="E31816">
        <v>0</v>
      </c>
    </row>
    <row r="31817" spans="1:5" x14ac:dyDescent="0.3">
      <c r="A31817">
        <v>37510016</v>
      </c>
      <c r="B31817" t="s">
        <v>1784</v>
      </c>
      <c r="C31817" t="s">
        <v>8</v>
      </c>
      <c r="D31817" t="s">
        <v>2405</v>
      </c>
      <c r="E31817">
        <v>0</v>
      </c>
    </row>
    <row r="31818" spans="1:5" x14ac:dyDescent="0.3">
      <c r="A31818">
        <v>37510016</v>
      </c>
      <c r="B31818" t="s">
        <v>1784</v>
      </c>
      <c r="C31818" t="s">
        <v>8</v>
      </c>
      <c r="D31818" t="s">
        <v>2406</v>
      </c>
      <c r="E31818">
        <v>0</v>
      </c>
    </row>
    <row r="31819" spans="1:5" x14ac:dyDescent="0.3">
      <c r="A31819">
        <v>37510016</v>
      </c>
      <c r="B31819" t="s">
        <v>1784</v>
      </c>
      <c r="C31819" t="s">
        <v>8</v>
      </c>
      <c r="D31819" t="s">
        <v>2407</v>
      </c>
      <c r="E31819">
        <v>0</v>
      </c>
    </row>
    <row r="31820" spans="1:5" x14ac:dyDescent="0.3">
      <c r="A31820">
        <v>37510016</v>
      </c>
      <c r="B31820" t="s">
        <v>1784</v>
      </c>
      <c r="C31820" t="s">
        <v>8</v>
      </c>
      <c r="D31820" t="s">
        <v>2408</v>
      </c>
      <c r="E31820">
        <v>0</v>
      </c>
    </row>
    <row r="31821" spans="1:5" x14ac:dyDescent="0.3">
      <c r="A31821">
        <v>37510016</v>
      </c>
      <c r="B31821" t="s">
        <v>1784</v>
      </c>
      <c r="C31821" t="s">
        <v>8</v>
      </c>
      <c r="D31821" t="s">
        <v>2409</v>
      </c>
      <c r="E31821">
        <v>0</v>
      </c>
    </row>
    <row r="31822" spans="1:5" x14ac:dyDescent="0.3">
      <c r="A31822">
        <v>37510016</v>
      </c>
      <c r="B31822" t="s">
        <v>1784</v>
      </c>
      <c r="C31822" t="s">
        <v>8</v>
      </c>
      <c r="D31822" t="s">
        <v>2410</v>
      </c>
      <c r="E31822">
        <v>-3</v>
      </c>
    </row>
    <row r="31823" spans="1:5" x14ac:dyDescent="0.3">
      <c r="A31823">
        <v>37510016</v>
      </c>
      <c r="B31823" t="s">
        <v>1784</v>
      </c>
      <c r="C31823" t="s">
        <v>8</v>
      </c>
      <c r="D31823" t="s">
        <v>2411</v>
      </c>
      <c r="E31823">
        <v>0</v>
      </c>
    </row>
    <row r="31824" spans="1:5" x14ac:dyDescent="0.3">
      <c r="A31824">
        <v>37510016</v>
      </c>
      <c r="B31824" t="s">
        <v>1784</v>
      </c>
      <c r="C31824" t="s">
        <v>8</v>
      </c>
      <c r="D31824" t="s">
        <v>2412</v>
      </c>
      <c r="E31824">
        <v>0</v>
      </c>
    </row>
    <row r="31825" spans="1:5" x14ac:dyDescent="0.3">
      <c r="A31825">
        <v>37510016</v>
      </c>
      <c r="B31825" t="s">
        <v>1784</v>
      </c>
      <c r="C31825" t="s">
        <v>8</v>
      </c>
      <c r="D31825" t="s">
        <v>2413</v>
      </c>
      <c r="E31825">
        <v>0</v>
      </c>
    </row>
    <row r="31826" spans="1:5" x14ac:dyDescent="0.3">
      <c r="A31826">
        <v>23320055</v>
      </c>
      <c r="B31826" t="s">
        <v>1786</v>
      </c>
      <c r="C31826" t="s">
        <v>8</v>
      </c>
      <c r="D31826" t="s">
        <v>2378</v>
      </c>
      <c r="E31826">
        <v>0</v>
      </c>
    </row>
    <row r="31827" spans="1:5" x14ac:dyDescent="0.3">
      <c r="A31827">
        <v>23320055</v>
      </c>
      <c r="B31827" t="s">
        <v>1786</v>
      </c>
      <c r="C31827" t="s">
        <v>8</v>
      </c>
      <c r="D31827" t="s">
        <v>2379</v>
      </c>
      <c r="E31827">
        <v>0</v>
      </c>
    </row>
    <row r="31828" spans="1:5" x14ac:dyDescent="0.3">
      <c r="A31828">
        <v>23320055</v>
      </c>
      <c r="B31828" t="s">
        <v>1786</v>
      </c>
      <c r="C31828" t="s">
        <v>8</v>
      </c>
      <c r="D31828" t="s">
        <v>2380</v>
      </c>
      <c r="E31828">
        <v>-3</v>
      </c>
    </row>
    <row r="31829" spans="1:5" x14ac:dyDescent="0.3">
      <c r="A31829">
        <v>23320055</v>
      </c>
      <c r="B31829" t="s">
        <v>1786</v>
      </c>
      <c r="C31829" t="s">
        <v>8</v>
      </c>
      <c r="D31829" t="s">
        <v>2381</v>
      </c>
      <c r="E31829">
        <v>0</v>
      </c>
    </row>
    <row r="31830" spans="1:5" x14ac:dyDescent="0.3">
      <c r="A31830">
        <v>23320055</v>
      </c>
      <c r="B31830" t="s">
        <v>1786</v>
      </c>
      <c r="C31830" t="s">
        <v>8</v>
      </c>
      <c r="D31830" t="s">
        <v>2382</v>
      </c>
      <c r="E31830">
        <v>0</v>
      </c>
    </row>
    <row r="31831" spans="1:5" x14ac:dyDescent="0.3">
      <c r="A31831">
        <v>23320055</v>
      </c>
      <c r="B31831" t="s">
        <v>1786</v>
      </c>
      <c r="C31831" t="s">
        <v>8</v>
      </c>
      <c r="D31831" t="s">
        <v>2383</v>
      </c>
      <c r="E31831">
        <v>0</v>
      </c>
    </row>
    <row r="31832" spans="1:5" x14ac:dyDescent="0.3">
      <c r="A31832">
        <v>23320055</v>
      </c>
      <c r="B31832" t="s">
        <v>1786</v>
      </c>
      <c r="C31832" t="s">
        <v>8</v>
      </c>
      <c r="D31832" t="s">
        <v>2384</v>
      </c>
      <c r="E31832">
        <v>0</v>
      </c>
    </row>
    <row r="31833" spans="1:5" x14ac:dyDescent="0.3">
      <c r="A31833">
        <v>23320055</v>
      </c>
      <c r="B31833" t="s">
        <v>1786</v>
      </c>
      <c r="C31833" t="s">
        <v>8</v>
      </c>
      <c r="D31833" t="s">
        <v>2385</v>
      </c>
      <c r="E31833">
        <v>0</v>
      </c>
    </row>
    <row r="31834" spans="1:5" x14ac:dyDescent="0.3">
      <c r="A31834">
        <v>23320055</v>
      </c>
      <c r="B31834" t="s">
        <v>1786</v>
      </c>
      <c r="C31834" t="s">
        <v>8</v>
      </c>
      <c r="D31834" t="s">
        <v>2386</v>
      </c>
      <c r="E31834">
        <v>0</v>
      </c>
    </row>
    <row r="31835" spans="1:5" x14ac:dyDescent="0.3">
      <c r="A31835">
        <v>23320055</v>
      </c>
      <c r="B31835" t="s">
        <v>1786</v>
      </c>
      <c r="C31835" t="s">
        <v>8</v>
      </c>
      <c r="D31835" t="s">
        <v>2387</v>
      </c>
      <c r="E31835">
        <v>0</v>
      </c>
    </row>
    <row r="31836" spans="1:5" x14ac:dyDescent="0.3">
      <c r="A31836">
        <v>23320055</v>
      </c>
      <c r="B31836" t="s">
        <v>1786</v>
      </c>
      <c r="C31836" t="s">
        <v>8</v>
      </c>
      <c r="D31836" t="s">
        <v>2388</v>
      </c>
      <c r="E31836">
        <v>-2</v>
      </c>
    </row>
    <row r="31837" spans="1:5" x14ac:dyDescent="0.3">
      <c r="A31837">
        <v>23320055</v>
      </c>
      <c r="B31837" t="s">
        <v>1786</v>
      </c>
      <c r="C31837" t="s">
        <v>8</v>
      </c>
      <c r="D31837" t="s">
        <v>2389</v>
      </c>
      <c r="E31837">
        <v>-1</v>
      </c>
    </row>
    <row r="31838" spans="1:5" x14ac:dyDescent="0.3">
      <c r="A31838">
        <v>23320055</v>
      </c>
      <c r="B31838" t="s">
        <v>1786</v>
      </c>
      <c r="C31838" t="s">
        <v>8</v>
      </c>
      <c r="D31838" t="s">
        <v>2390</v>
      </c>
      <c r="E31838">
        <v>0</v>
      </c>
    </row>
    <row r="31839" spans="1:5" x14ac:dyDescent="0.3">
      <c r="A31839">
        <v>23320055</v>
      </c>
      <c r="B31839" t="s">
        <v>1786</v>
      </c>
      <c r="C31839" t="s">
        <v>8</v>
      </c>
      <c r="D31839" t="s">
        <v>2391</v>
      </c>
      <c r="E31839">
        <v>-4</v>
      </c>
    </row>
    <row r="31840" spans="1:5" x14ac:dyDescent="0.3">
      <c r="A31840">
        <v>23320055</v>
      </c>
      <c r="B31840" t="s">
        <v>1786</v>
      </c>
      <c r="C31840" t="s">
        <v>8</v>
      </c>
      <c r="D31840" t="s">
        <v>2392</v>
      </c>
      <c r="E31840">
        <v>-2</v>
      </c>
    </row>
    <row r="31841" spans="1:5" x14ac:dyDescent="0.3">
      <c r="A31841">
        <v>23320055</v>
      </c>
      <c r="B31841" t="s">
        <v>1786</v>
      </c>
      <c r="C31841" t="s">
        <v>8</v>
      </c>
      <c r="D31841" t="s">
        <v>2393</v>
      </c>
      <c r="E31841">
        <v>-2</v>
      </c>
    </row>
    <row r="31842" spans="1:5" x14ac:dyDescent="0.3">
      <c r="A31842">
        <v>23320055</v>
      </c>
      <c r="B31842" t="s">
        <v>1786</v>
      </c>
      <c r="C31842" t="s">
        <v>8</v>
      </c>
      <c r="D31842" t="s">
        <v>2394</v>
      </c>
      <c r="E31842">
        <v>-2</v>
      </c>
    </row>
    <row r="31843" spans="1:5" x14ac:dyDescent="0.3">
      <c r="A31843">
        <v>23320055</v>
      </c>
      <c r="B31843" t="s">
        <v>1786</v>
      </c>
      <c r="C31843" t="s">
        <v>8</v>
      </c>
      <c r="D31843" t="s">
        <v>2395</v>
      </c>
      <c r="E31843">
        <v>0</v>
      </c>
    </row>
    <row r="31844" spans="1:5" x14ac:dyDescent="0.3">
      <c r="A31844">
        <v>23320055</v>
      </c>
      <c r="B31844" t="s">
        <v>1786</v>
      </c>
      <c r="C31844" t="s">
        <v>8</v>
      </c>
      <c r="D31844" t="s">
        <v>2396</v>
      </c>
      <c r="E31844">
        <v>0</v>
      </c>
    </row>
    <row r="31845" spans="1:5" x14ac:dyDescent="0.3">
      <c r="A31845">
        <v>23320055</v>
      </c>
      <c r="B31845" t="s">
        <v>1786</v>
      </c>
      <c r="C31845" t="s">
        <v>8</v>
      </c>
      <c r="D31845" t="s">
        <v>2397</v>
      </c>
      <c r="E31845">
        <v>0</v>
      </c>
    </row>
    <row r="31846" spans="1:5" x14ac:dyDescent="0.3">
      <c r="A31846">
        <v>23320055</v>
      </c>
      <c r="B31846" t="s">
        <v>1786</v>
      </c>
      <c r="C31846" t="s">
        <v>8</v>
      </c>
      <c r="D31846" t="s">
        <v>2398</v>
      </c>
      <c r="E31846">
        <v>0</v>
      </c>
    </row>
    <row r="31847" spans="1:5" x14ac:dyDescent="0.3">
      <c r="A31847">
        <v>23320055</v>
      </c>
      <c r="B31847" t="s">
        <v>1786</v>
      </c>
      <c r="C31847" t="s">
        <v>8</v>
      </c>
      <c r="D31847" t="s">
        <v>2399</v>
      </c>
      <c r="E31847">
        <v>0</v>
      </c>
    </row>
    <row r="31848" spans="1:5" x14ac:dyDescent="0.3">
      <c r="A31848">
        <v>23320055</v>
      </c>
      <c r="B31848" t="s">
        <v>1786</v>
      </c>
      <c r="C31848" t="s">
        <v>8</v>
      </c>
      <c r="D31848" t="s">
        <v>2400</v>
      </c>
      <c r="E31848">
        <v>0</v>
      </c>
    </row>
    <row r="31849" spans="1:5" x14ac:dyDescent="0.3">
      <c r="A31849">
        <v>23320055</v>
      </c>
      <c r="B31849" t="s">
        <v>1786</v>
      </c>
      <c r="C31849" t="s">
        <v>8</v>
      </c>
      <c r="D31849" t="s">
        <v>2401</v>
      </c>
      <c r="E31849">
        <v>0</v>
      </c>
    </row>
    <row r="31850" spans="1:5" x14ac:dyDescent="0.3">
      <c r="A31850">
        <v>23320055</v>
      </c>
      <c r="B31850" t="s">
        <v>1786</v>
      </c>
      <c r="C31850" t="s">
        <v>8</v>
      </c>
      <c r="D31850" t="s">
        <v>2402</v>
      </c>
      <c r="E31850">
        <v>0</v>
      </c>
    </row>
    <row r="31851" spans="1:5" x14ac:dyDescent="0.3">
      <c r="A31851">
        <v>23320055</v>
      </c>
      <c r="B31851" t="s">
        <v>1786</v>
      </c>
      <c r="C31851" t="s">
        <v>8</v>
      </c>
      <c r="D31851" t="s">
        <v>2403</v>
      </c>
      <c r="E31851">
        <v>-1</v>
      </c>
    </row>
    <row r="31852" spans="1:5" x14ac:dyDescent="0.3">
      <c r="A31852">
        <v>23320055</v>
      </c>
      <c r="B31852" t="s">
        <v>1786</v>
      </c>
      <c r="C31852" t="s">
        <v>8</v>
      </c>
      <c r="D31852" t="s">
        <v>2404</v>
      </c>
      <c r="E31852">
        <v>-2</v>
      </c>
    </row>
    <row r="31853" spans="1:5" x14ac:dyDescent="0.3">
      <c r="A31853">
        <v>23320055</v>
      </c>
      <c r="B31853" t="s">
        <v>1786</v>
      </c>
      <c r="C31853" t="s">
        <v>8</v>
      </c>
      <c r="D31853" t="s">
        <v>2405</v>
      </c>
      <c r="E31853">
        <v>0</v>
      </c>
    </row>
    <row r="31854" spans="1:5" x14ac:dyDescent="0.3">
      <c r="A31854">
        <v>23320055</v>
      </c>
      <c r="B31854" t="s">
        <v>1786</v>
      </c>
      <c r="C31854" t="s">
        <v>8</v>
      </c>
      <c r="D31854" t="s">
        <v>2406</v>
      </c>
      <c r="E31854">
        <v>0</v>
      </c>
    </row>
    <row r="31855" spans="1:5" x14ac:dyDescent="0.3">
      <c r="A31855">
        <v>23320055</v>
      </c>
      <c r="B31855" t="s">
        <v>1786</v>
      </c>
      <c r="C31855" t="s">
        <v>8</v>
      </c>
      <c r="D31855" t="s">
        <v>2407</v>
      </c>
      <c r="E31855">
        <v>0</v>
      </c>
    </row>
    <row r="31856" spans="1:5" x14ac:dyDescent="0.3">
      <c r="A31856">
        <v>23320055</v>
      </c>
      <c r="B31856" t="s">
        <v>1786</v>
      </c>
      <c r="C31856" t="s">
        <v>8</v>
      </c>
      <c r="D31856" t="s">
        <v>2408</v>
      </c>
      <c r="E31856">
        <v>-2</v>
      </c>
    </row>
    <row r="31857" spans="1:5" x14ac:dyDescent="0.3">
      <c r="A31857">
        <v>23320055</v>
      </c>
      <c r="B31857" t="s">
        <v>1786</v>
      </c>
      <c r="C31857" t="s">
        <v>8</v>
      </c>
      <c r="D31857" t="s">
        <v>2409</v>
      </c>
      <c r="E31857">
        <v>0</v>
      </c>
    </row>
    <row r="31858" spans="1:5" x14ac:dyDescent="0.3">
      <c r="A31858">
        <v>23320055</v>
      </c>
      <c r="B31858" t="s">
        <v>1786</v>
      </c>
      <c r="C31858" t="s">
        <v>8</v>
      </c>
      <c r="D31858" t="s">
        <v>2410</v>
      </c>
      <c r="E31858">
        <v>-4</v>
      </c>
    </row>
    <row r="31859" spans="1:5" x14ac:dyDescent="0.3">
      <c r="A31859">
        <v>23320055</v>
      </c>
      <c r="B31859" t="s">
        <v>1786</v>
      </c>
      <c r="C31859" t="s">
        <v>8</v>
      </c>
      <c r="D31859" t="s">
        <v>2411</v>
      </c>
      <c r="E31859">
        <v>0</v>
      </c>
    </row>
    <row r="31860" spans="1:5" x14ac:dyDescent="0.3">
      <c r="A31860">
        <v>23320055</v>
      </c>
      <c r="B31860" t="s">
        <v>1786</v>
      </c>
      <c r="C31860" t="s">
        <v>8</v>
      </c>
      <c r="D31860" t="s">
        <v>2412</v>
      </c>
      <c r="E31860">
        <v>0</v>
      </c>
    </row>
    <row r="31861" spans="1:5" x14ac:dyDescent="0.3">
      <c r="A31861">
        <v>23320055</v>
      </c>
      <c r="B31861" t="s">
        <v>1786</v>
      </c>
      <c r="C31861" t="s">
        <v>8</v>
      </c>
      <c r="D31861" t="s">
        <v>2413</v>
      </c>
      <c r="E31861">
        <v>0</v>
      </c>
    </row>
    <row r="31862" spans="1:5" x14ac:dyDescent="0.3">
      <c r="A31862">
        <v>50100003</v>
      </c>
      <c r="B31862" t="s">
        <v>1788</v>
      </c>
      <c r="C31862" t="s">
        <v>130</v>
      </c>
      <c r="D31862" t="s">
        <v>2378</v>
      </c>
      <c r="E31862">
        <v>0</v>
      </c>
    </row>
    <row r="31863" spans="1:5" x14ac:dyDescent="0.3">
      <c r="A31863">
        <v>50100003</v>
      </c>
      <c r="B31863" t="s">
        <v>1788</v>
      </c>
      <c r="C31863" t="s">
        <v>130</v>
      </c>
      <c r="D31863" t="s">
        <v>2379</v>
      </c>
      <c r="E31863">
        <v>0</v>
      </c>
    </row>
    <row r="31864" spans="1:5" x14ac:dyDescent="0.3">
      <c r="A31864">
        <v>50100003</v>
      </c>
      <c r="B31864" t="s">
        <v>1788</v>
      </c>
      <c r="C31864" t="s">
        <v>130</v>
      </c>
      <c r="D31864" t="s">
        <v>2380</v>
      </c>
      <c r="E31864">
        <v>0</v>
      </c>
    </row>
    <row r="31865" spans="1:5" x14ac:dyDescent="0.3">
      <c r="A31865">
        <v>50100003</v>
      </c>
      <c r="B31865" t="s">
        <v>1788</v>
      </c>
      <c r="C31865" t="s">
        <v>130</v>
      </c>
      <c r="D31865" t="s">
        <v>2381</v>
      </c>
      <c r="E31865">
        <v>0</v>
      </c>
    </row>
    <row r="31866" spans="1:5" x14ac:dyDescent="0.3">
      <c r="A31866">
        <v>50100003</v>
      </c>
      <c r="B31866" t="s">
        <v>1788</v>
      </c>
      <c r="C31866" t="s">
        <v>130</v>
      </c>
      <c r="D31866" t="s">
        <v>2382</v>
      </c>
      <c r="E31866">
        <v>0</v>
      </c>
    </row>
    <row r="31867" spans="1:5" x14ac:dyDescent="0.3">
      <c r="A31867">
        <v>50100003</v>
      </c>
      <c r="B31867" t="s">
        <v>1788</v>
      </c>
      <c r="C31867" t="s">
        <v>130</v>
      </c>
      <c r="D31867" t="s">
        <v>2383</v>
      </c>
      <c r="E31867">
        <v>0</v>
      </c>
    </row>
    <row r="31868" spans="1:5" x14ac:dyDescent="0.3">
      <c r="A31868">
        <v>50100003</v>
      </c>
      <c r="B31868" t="s">
        <v>1788</v>
      </c>
      <c r="C31868" t="s">
        <v>130</v>
      </c>
      <c r="D31868" t="s">
        <v>2384</v>
      </c>
      <c r="E31868">
        <v>0</v>
      </c>
    </row>
    <row r="31869" spans="1:5" x14ac:dyDescent="0.3">
      <c r="A31869">
        <v>50100003</v>
      </c>
      <c r="B31869" t="s">
        <v>1788</v>
      </c>
      <c r="C31869" t="s">
        <v>130</v>
      </c>
      <c r="D31869" t="s">
        <v>2385</v>
      </c>
      <c r="E31869">
        <v>0</v>
      </c>
    </row>
    <row r="31870" spans="1:5" x14ac:dyDescent="0.3">
      <c r="A31870">
        <v>50100003</v>
      </c>
      <c r="B31870" t="s">
        <v>1788</v>
      </c>
      <c r="C31870" t="s">
        <v>130</v>
      </c>
      <c r="D31870" t="s">
        <v>2386</v>
      </c>
      <c r="E31870">
        <v>0</v>
      </c>
    </row>
    <row r="31871" spans="1:5" x14ac:dyDescent="0.3">
      <c r="A31871">
        <v>50100003</v>
      </c>
      <c r="B31871" t="s">
        <v>1788</v>
      </c>
      <c r="C31871" t="s">
        <v>130</v>
      </c>
      <c r="D31871" t="s">
        <v>2387</v>
      </c>
      <c r="E31871">
        <v>0</v>
      </c>
    </row>
    <row r="31872" spans="1:5" x14ac:dyDescent="0.3">
      <c r="A31872">
        <v>50100003</v>
      </c>
      <c r="B31872" t="s">
        <v>1788</v>
      </c>
      <c r="C31872" t="s">
        <v>130</v>
      </c>
      <c r="D31872" t="s">
        <v>2388</v>
      </c>
      <c r="E31872">
        <v>0</v>
      </c>
    </row>
    <row r="31873" spans="1:5" x14ac:dyDescent="0.3">
      <c r="A31873">
        <v>50100003</v>
      </c>
      <c r="B31873" t="s">
        <v>1788</v>
      </c>
      <c r="C31873" t="s">
        <v>130</v>
      </c>
      <c r="D31873" t="s">
        <v>2389</v>
      </c>
      <c r="E31873">
        <v>0</v>
      </c>
    </row>
    <row r="31874" spans="1:5" x14ac:dyDescent="0.3">
      <c r="A31874">
        <v>50100003</v>
      </c>
      <c r="B31874" t="s">
        <v>1788</v>
      </c>
      <c r="C31874" t="s">
        <v>130</v>
      </c>
      <c r="D31874" t="s">
        <v>2390</v>
      </c>
      <c r="E31874">
        <v>0</v>
      </c>
    </row>
    <row r="31875" spans="1:5" x14ac:dyDescent="0.3">
      <c r="A31875">
        <v>50100003</v>
      </c>
      <c r="B31875" t="s">
        <v>1788</v>
      </c>
      <c r="C31875" t="s">
        <v>130</v>
      </c>
      <c r="D31875" t="s">
        <v>2391</v>
      </c>
      <c r="E31875">
        <v>0</v>
      </c>
    </row>
    <row r="31876" spans="1:5" x14ac:dyDescent="0.3">
      <c r="A31876">
        <v>50100003</v>
      </c>
      <c r="B31876" t="s">
        <v>1788</v>
      </c>
      <c r="C31876" t="s">
        <v>130</v>
      </c>
      <c r="D31876" t="s">
        <v>2392</v>
      </c>
      <c r="E31876">
        <v>0</v>
      </c>
    </row>
    <row r="31877" spans="1:5" x14ac:dyDescent="0.3">
      <c r="A31877">
        <v>50100003</v>
      </c>
      <c r="B31877" t="s">
        <v>1788</v>
      </c>
      <c r="C31877" t="s">
        <v>130</v>
      </c>
      <c r="D31877" t="s">
        <v>2393</v>
      </c>
      <c r="E31877">
        <v>0</v>
      </c>
    </row>
    <row r="31878" spans="1:5" x14ac:dyDescent="0.3">
      <c r="A31878">
        <v>50100003</v>
      </c>
      <c r="B31878" t="s">
        <v>1788</v>
      </c>
      <c r="C31878" t="s">
        <v>130</v>
      </c>
      <c r="D31878" t="s">
        <v>2394</v>
      </c>
      <c r="E31878">
        <v>0</v>
      </c>
    </row>
    <row r="31879" spans="1:5" x14ac:dyDescent="0.3">
      <c r="A31879">
        <v>50100003</v>
      </c>
      <c r="B31879" t="s">
        <v>1788</v>
      </c>
      <c r="C31879" t="s">
        <v>130</v>
      </c>
      <c r="D31879" t="s">
        <v>2395</v>
      </c>
      <c r="E31879">
        <v>0</v>
      </c>
    </row>
    <row r="31880" spans="1:5" x14ac:dyDescent="0.3">
      <c r="A31880">
        <v>50100003</v>
      </c>
      <c r="B31880" t="s">
        <v>1788</v>
      </c>
      <c r="C31880" t="s">
        <v>130</v>
      </c>
      <c r="D31880" t="s">
        <v>2396</v>
      </c>
      <c r="E31880">
        <v>0</v>
      </c>
    </row>
    <row r="31881" spans="1:5" x14ac:dyDescent="0.3">
      <c r="A31881">
        <v>50100003</v>
      </c>
      <c r="B31881" t="s">
        <v>1788</v>
      </c>
      <c r="C31881" t="s">
        <v>130</v>
      </c>
      <c r="D31881" t="s">
        <v>2397</v>
      </c>
      <c r="E31881">
        <v>0</v>
      </c>
    </row>
    <row r="31882" spans="1:5" x14ac:dyDescent="0.3">
      <c r="A31882">
        <v>50100003</v>
      </c>
      <c r="B31882" t="s">
        <v>1788</v>
      </c>
      <c r="C31882" t="s">
        <v>130</v>
      </c>
      <c r="D31882" t="s">
        <v>2398</v>
      </c>
      <c r="E31882">
        <v>0</v>
      </c>
    </row>
    <row r="31883" spans="1:5" x14ac:dyDescent="0.3">
      <c r="A31883">
        <v>50100003</v>
      </c>
      <c r="B31883" t="s">
        <v>1788</v>
      </c>
      <c r="C31883" t="s">
        <v>130</v>
      </c>
      <c r="D31883" t="s">
        <v>2399</v>
      </c>
      <c r="E31883">
        <v>0</v>
      </c>
    </row>
    <row r="31884" spans="1:5" x14ac:dyDescent="0.3">
      <c r="A31884">
        <v>50100003</v>
      </c>
      <c r="B31884" t="s">
        <v>1788</v>
      </c>
      <c r="C31884" t="s">
        <v>130</v>
      </c>
      <c r="D31884" t="s">
        <v>2400</v>
      </c>
      <c r="E31884">
        <v>0</v>
      </c>
    </row>
    <row r="31885" spans="1:5" x14ac:dyDescent="0.3">
      <c r="A31885">
        <v>50100003</v>
      </c>
      <c r="B31885" t="s">
        <v>1788</v>
      </c>
      <c r="C31885" t="s">
        <v>130</v>
      </c>
      <c r="D31885" t="s">
        <v>2401</v>
      </c>
      <c r="E31885">
        <v>0</v>
      </c>
    </row>
    <row r="31886" spans="1:5" x14ac:dyDescent="0.3">
      <c r="A31886">
        <v>50100003</v>
      </c>
      <c r="B31886" t="s">
        <v>1788</v>
      </c>
      <c r="C31886" t="s">
        <v>130</v>
      </c>
      <c r="D31886" t="s">
        <v>2402</v>
      </c>
      <c r="E31886">
        <v>0</v>
      </c>
    </row>
    <row r="31887" spans="1:5" x14ac:dyDescent="0.3">
      <c r="A31887">
        <v>50100003</v>
      </c>
      <c r="B31887" t="s">
        <v>1788</v>
      </c>
      <c r="C31887" t="s">
        <v>130</v>
      </c>
      <c r="D31887" t="s">
        <v>2403</v>
      </c>
      <c r="E31887">
        <v>0</v>
      </c>
    </row>
    <row r="31888" spans="1:5" x14ac:dyDescent="0.3">
      <c r="A31888">
        <v>50100003</v>
      </c>
      <c r="B31888" t="s">
        <v>1788</v>
      </c>
      <c r="C31888" t="s">
        <v>130</v>
      </c>
      <c r="D31888" t="s">
        <v>2404</v>
      </c>
      <c r="E31888">
        <v>0</v>
      </c>
    </row>
    <row r="31889" spans="1:5" x14ac:dyDescent="0.3">
      <c r="A31889">
        <v>50100003</v>
      </c>
      <c r="B31889" t="s">
        <v>1788</v>
      </c>
      <c r="C31889" t="s">
        <v>130</v>
      </c>
      <c r="D31889" t="s">
        <v>2405</v>
      </c>
      <c r="E31889">
        <v>0</v>
      </c>
    </row>
    <row r="31890" spans="1:5" x14ac:dyDescent="0.3">
      <c r="A31890">
        <v>50100003</v>
      </c>
      <c r="B31890" t="s">
        <v>1788</v>
      </c>
      <c r="C31890" t="s">
        <v>130</v>
      </c>
      <c r="D31890" t="s">
        <v>2406</v>
      </c>
      <c r="E31890">
        <v>-61</v>
      </c>
    </row>
    <row r="31891" spans="1:5" x14ac:dyDescent="0.3">
      <c r="A31891">
        <v>50100003</v>
      </c>
      <c r="B31891" t="s">
        <v>1788</v>
      </c>
      <c r="C31891" t="s">
        <v>130</v>
      </c>
      <c r="D31891" t="s">
        <v>2407</v>
      </c>
      <c r="E31891">
        <v>0</v>
      </c>
    </row>
    <row r="31892" spans="1:5" x14ac:dyDescent="0.3">
      <c r="A31892">
        <v>50100003</v>
      </c>
      <c r="B31892" t="s">
        <v>1788</v>
      </c>
      <c r="C31892" t="s">
        <v>130</v>
      </c>
      <c r="D31892" t="s">
        <v>2408</v>
      </c>
      <c r="E31892">
        <v>0</v>
      </c>
    </row>
    <row r="31893" spans="1:5" x14ac:dyDescent="0.3">
      <c r="A31893">
        <v>50100003</v>
      </c>
      <c r="B31893" t="s">
        <v>1788</v>
      </c>
      <c r="C31893" t="s">
        <v>130</v>
      </c>
      <c r="D31893" t="s">
        <v>2409</v>
      </c>
      <c r="E31893">
        <v>-60</v>
      </c>
    </row>
    <row r="31894" spans="1:5" x14ac:dyDescent="0.3">
      <c r="A31894">
        <v>50100003</v>
      </c>
      <c r="B31894" t="s">
        <v>1788</v>
      </c>
      <c r="C31894" t="s">
        <v>130</v>
      </c>
      <c r="D31894" t="s">
        <v>2410</v>
      </c>
      <c r="E31894">
        <v>0</v>
      </c>
    </row>
    <row r="31895" spans="1:5" x14ac:dyDescent="0.3">
      <c r="A31895">
        <v>50100003</v>
      </c>
      <c r="B31895" t="s">
        <v>1788</v>
      </c>
      <c r="C31895" t="s">
        <v>130</v>
      </c>
      <c r="D31895" t="s">
        <v>2411</v>
      </c>
      <c r="E31895">
        <v>-20</v>
      </c>
    </row>
    <row r="31896" spans="1:5" x14ac:dyDescent="0.3">
      <c r="A31896">
        <v>50100003</v>
      </c>
      <c r="B31896" t="s">
        <v>1788</v>
      </c>
      <c r="C31896" t="s">
        <v>130</v>
      </c>
      <c r="D31896" t="s">
        <v>2412</v>
      </c>
      <c r="E31896">
        <v>0</v>
      </c>
    </row>
    <row r="31897" spans="1:5" x14ac:dyDescent="0.3">
      <c r="A31897">
        <v>50100003</v>
      </c>
      <c r="B31897" t="s">
        <v>1788</v>
      </c>
      <c r="C31897" t="s">
        <v>130</v>
      </c>
      <c r="D31897" t="s">
        <v>2413</v>
      </c>
      <c r="E31897">
        <v>-30</v>
      </c>
    </row>
    <row r="31898" spans="1:5" x14ac:dyDescent="0.3">
      <c r="A31898">
        <v>23410035</v>
      </c>
      <c r="B31898" t="s">
        <v>1790</v>
      </c>
      <c r="C31898" t="s">
        <v>8</v>
      </c>
      <c r="D31898" t="s">
        <v>2378</v>
      </c>
      <c r="E31898">
        <v>0</v>
      </c>
    </row>
    <row r="31899" spans="1:5" x14ac:dyDescent="0.3">
      <c r="A31899">
        <v>23410035</v>
      </c>
      <c r="B31899" t="s">
        <v>1790</v>
      </c>
      <c r="C31899" t="s">
        <v>8</v>
      </c>
      <c r="D31899" t="s">
        <v>2379</v>
      </c>
      <c r="E31899">
        <v>0</v>
      </c>
    </row>
    <row r="31900" spans="1:5" x14ac:dyDescent="0.3">
      <c r="A31900">
        <v>23410035</v>
      </c>
      <c r="B31900" t="s">
        <v>1790</v>
      </c>
      <c r="C31900" t="s">
        <v>8</v>
      </c>
      <c r="D31900" t="s">
        <v>2380</v>
      </c>
      <c r="E31900">
        <v>0</v>
      </c>
    </row>
    <row r="31901" spans="1:5" x14ac:dyDescent="0.3">
      <c r="A31901">
        <v>23410035</v>
      </c>
      <c r="B31901" t="s">
        <v>1790</v>
      </c>
      <c r="C31901" t="s">
        <v>8</v>
      </c>
      <c r="D31901" t="s">
        <v>2381</v>
      </c>
      <c r="E31901">
        <v>0</v>
      </c>
    </row>
    <row r="31902" spans="1:5" x14ac:dyDescent="0.3">
      <c r="A31902">
        <v>23410035</v>
      </c>
      <c r="B31902" t="s">
        <v>1790</v>
      </c>
      <c r="C31902" t="s">
        <v>8</v>
      </c>
      <c r="D31902" t="s">
        <v>2382</v>
      </c>
      <c r="E31902">
        <v>0</v>
      </c>
    </row>
    <row r="31903" spans="1:5" x14ac:dyDescent="0.3">
      <c r="A31903">
        <v>23410035</v>
      </c>
      <c r="B31903" t="s">
        <v>1790</v>
      </c>
      <c r="C31903" t="s">
        <v>8</v>
      </c>
      <c r="D31903" t="s">
        <v>2383</v>
      </c>
      <c r="E31903">
        <v>0</v>
      </c>
    </row>
    <row r="31904" spans="1:5" x14ac:dyDescent="0.3">
      <c r="A31904">
        <v>23410035</v>
      </c>
      <c r="B31904" t="s">
        <v>1790</v>
      </c>
      <c r="C31904" t="s">
        <v>8</v>
      </c>
      <c r="D31904" t="s">
        <v>2384</v>
      </c>
      <c r="E31904">
        <v>0</v>
      </c>
    </row>
    <row r="31905" spans="1:5" x14ac:dyDescent="0.3">
      <c r="A31905">
        <v>23410035</v>
      </c>
      <c r="B31905" t="s">
        <v>1790</v>
      </c>
      <c r="C31905" t="s">
        <v>8</v>
      </c>
      <c r="D31905" t="s">
        <v>2385</v>
      </c>
      <c r="E31905">
        <v>0</v>
      </c>
    </row>
    <row r="31906" spans="1:5" x14ac:dyDescent="0.3">
      <c r="A31906">
        <v>23410035</v>
      </c>
      <c r="B31906" t="s">
        <v>1790</v>
      </c>
      <c r="C31906" t="s">
        <v>8</v>
      </c>
      <c r="D31906" t="s">
        <v>2386</v>
      </c>
      <c r="E31906">
        <v>0</v>
      </c>
    </row>
    <row r="31907" spans="1:5" x14ac:dyDescent="0.3">
      <c r="A31907">
        <v>23410035</v>
      </c>
      <c r="B31907" t="s">
        <v>1790</v>
      </c>
      <c r="C31907" t="s">
        <v>8</v>
      </c>
      <c r="D31907" t="s">
        <v>2387</v>
      </c>
      <c r="E31907">
        <v>0</v>
      </c>
    </row>
    <row r="31908" spans="1:5" x14ac:dyDescent="0.3">
      <c r="A31908">
        <v>23410035</v>
      </c>
      <c r="B31908" t="s">
        <v>1790</v>
      </c>
      <c r="C31908" t="s">
        <v>8</v>
      </c>
      <c r="D31908" t="s">
        <v>2388</v>
      </c>
      <c r="E31908">
        <v>0</v>
      </c>
    </row>
    <row r="31909" spans="1:5" x14ac:dyDescent="0.3">
      <c r="A31909">
        <v>23410035</v>
      </c>
      <c r="B31909" t="s">
        <v>1790</v>
      </c>
      <c r="C31909" t="s">
        <v>8</v>
      </c>
      <c r="D31909" t="s">
        <v>2389</v>
      </c>
      <c r="E31909">
        <v>0</v>
      </c>
    </row>
    <row r="31910" spans="1:5" x14ac:dyDescent="0.3">
      <c r="A31910">
        <v>23410035</v>
      </c>
      <c r="B31910" t="s">
        <v>1790</v>
      </c>
      <c r="C31910" t="s">
        <v>8</v>
      </c>
      <c r="D31910" t="s">
        <v>2390</v>
      </c>
      <c r="E31910">
        <v>0</v>
      </c>
    </row>
    <row r="31911" spans="1:5" x14ac:dyDescent="0.3">
      <c r="A31911">
        <v>23410035</v>
      </c>
      <c r="B31911" t="s">
        <v>1790</v>
      </c>
      <c r="C31911" t="s">
        <v>8</v>
      </c>
      <c r="D31911" t="s">
        <v>2391</v>
      </c>
      <c r="E31911">
        <v>0</v>
      </c>
    </row>
    <row r="31912" spans="1:5" x14ac:dyDescent="0.3">
      <c r="A31912">
        <v>23410035</v>
      </c>
      <c r="B31912" t="s">
        <v>1790</v>
      </c>
      <c r="C31912" t="s">
        <v>8</v>
      </c>
      <c r="D31912" t="s">
        <v>2392</v>
      </c>
      <c r="E31912">
        <v>0</v>
      </c>
    </row>
    <row r="31913" spans="1:5" x14ac:dyDescent="0.3">
      <c r="A31913">
        <v>23410035</v>
      </c>
      <c r="B31913" t="s">
        <v>1790</v>
      </c>
      <c r="C31913" t="s">
        <v>8</v>
      </c>
      <c r="D31913" t="s">
        <v>2393</v>
      </c>
      <c r="E31913">
        <v>0</v>
      </c>
    </row>
    <row r="31914" spans="1:5" x14ac:dyDescent="0.3">
      <c r="A31914">
        <v>23410035</v>
      </c>
      <c r="B31914" t="s">
        <v>1790</v>
      </c>
      <c r="C31914" t="s">
        <v>8</v>
      </c>
      <c r="D31914" t="s">
        <v>2394</v>
      </c>
      <c r="E31914">
        <v>0</v>
      </c>
    </row>
    <row r="31915" spans="1:5" x14ac:dyDescent="0.3">
      <c r="A31915">
        <v>23410035</v>
      </c>
      <c r="B31915" t="s">
        <v>1790</v>
      </c>
      <c r="C31915" t="s">
        <v>8</v>
      </c>
      <c r="D31915" t="s">
        <v>2395</v>
      </c>
      <c r="E31915">
        <v>0</v>
      </c>
    </row>
    <row r="31916" spans="1:5" x14ac:dyDescent="0.3">
      <c r="A31916">
        <v>23410035</v>
      </c>
      <c r="B31916" t="s">
        <v>1790</v>
      </c>
      <c r="C31916" t="s">
        <v>8</v>
      </c>
      <c r="D31916" t="s">
        <v>2396</v>
      </c>
      <c r="E31916">
        <v>0</v>
      </c>
    </row>
    <row r="31917" spans="1:5" x14ac:dyDescent="0.3">
      <c r="A31917">
        <v>23410035</v>
      </c>
      <c r="B31917" t="s">
        <v>1790</v>
      </c>
      <c r="C31917" t="s">
        <v>8</v>
      </c>
      <c r="D31917" t="s">
        <v>2397</v>
      </c>
      <c r="E31917">
        <v>0</v>
      </c>
    </row>
    <row r="31918" spans="1:5" x14ac:dyDescent="0.3">
      <c r="A31918">
        <v>23410035</v>
      </c>
      <c r="B31918" t="s">
        <v>1790</v>
      </c>
      <c r="C31918" t="s">
        <v>8</v>
      </c>
      <c r="D31918" t="s">
        <v>2398</v>
      </c>
      <c r="E31918">
        <v>0</v>
      </c>
    </row>
    <row r="31919" spans="1:5" x14ac:dyDescent="0.3">
      <c r="A31919">
        <v>23410035</v>
      </c>
      <c r="B31919" t="s">
        <v>1790</v>
      </c>
      <c r="C31919" t="s">
        <v>8</v>
      </c>
      <c r="D31919" t="s">
        <v>2399</v>
      </c>
      <c r="E31919">
        <v>0</v>
      </c>
    </row>
    <row r="31920" spans="1:5" x14ac:dyDescent="0.3">
      <c r="A31920">
        <v>23410035</v>
      </c>
      <c r="B31920" t="s">
        <v>1790</v>
      </c>
      <c r="C31920" t="s">
        <v>8</v>
      </c>
      <c r="D31920" t="s">
        <v>2400</v>
      </c>
      <c r="E31920">
        <v>0</v>
      </c>
    </row>
    <row r="31921" spans="1:5" x14ac:dyDescent="0.3">
      <c r="A31921">
        <v>23410035</v>
      </c>
      <c r="B31921" t="s">
        <v>1790</v>
      </c>
      <c r="C31921" t="s">
        <v>8</v>
      </c>
      <c r="D31921" t="s">
        <v>2401</v>
      </c>
      <c r="E31921">
        <v>0</v>
      </c>
    </row>
    <row r="31922" spans="1:5" x14ac:dyDescent="0.3">
      <c r="A31922">
        <v>23410035</v>
      </c>
      <c r="B31922" t="s">
        <v>1790</v>
      </c>
      <c r="C31922" t="s">
        <v>8</v>
      </c>
      <c r="D31922" t="s">
        <v>2402</v>
      </c>
      <c r="E31922">
        <v>0</v>
      </c>
    </row>
    <row r="31923" spans="1:5" x14ac:dyDescent="0.3">
      <c r="A31923">
        <v>23410035</v>
      </c>
      <c r="B31923" t="s">
        <v>1790</v>
      </c>
      <c r="C31923" t="s">
        <v>8</v>
      </c>
      <c r="D31923" t="s">
        <v>2403</v>
      </c>
      <c r="E31923">
        <v>0</v>
      </c>
    </row>
    <row r="31924" spans="1:5" x14ac:dyDescent="0.3">
      <c r="A31924">
        <v>23410035</v>
      </c>
      <c r="B31924" t="s">
        <v>1790</v>
      </c>
      <c r="C31924" t="s">
        <v>8</v>
      </c>
      <c r="D31924" t="s">
        <v>2404</v>
      </c>
      <c r="E31924">
        <v>0</v>
      </c>
    </row>
    <row r="31925" spans="1:5" x14ac:dyDescent="0.3">
      <c r="A31925">
        <v>23410035</v>
      </c>
      <c r="B31925" t="s">
        <v>1790</v>
      </c>
      <c r="C31925" t="s">
        <v>8</v>
      </c>
      <c r="D31925" t="s">
        <v>2405</v>
      </c>
      <c r="E31925">
        <v>0</v>
      </c>
    </row>
    <row r="31926" spans="1:5" x14ac:dyDescent="0.3">
      <c r="A31926">
        <v>23410035</v>
      </c>
      <c r="B31926" t="s">
        <v>1790</v>
      </c>
      <c r="C31926" t="s">
        <v>8</v>
      </c>
      <c r="D31926" t="s">
        <v>2406</v>
      </c>
      <c r="E31926">
        <v>0</v>
      </c>
    </row>
    <row r="31927" spans="1:5" x14ac:dyDescent="0.3">
      <c r="A31927">
        <v>23410035</v>
      </c>
      <c r="B31927" t="s">
        <v>1790</v>
      </c>
      <c r="C31927" t="s">
        <v>8</v>
      </c>
      <c r="D31927" t="s">
        <v>2407</v>
      </c>
      <c r="E31927">
        <v>0</v>
      </c>
    </row>
    <row r="31928" spans="1:5" x14ac:dyDescent="0.3">
      <c r="A31928">
        <v>23410035</v>
      </c>
      <c r="B31928" t="s">
        <v>1790</v>
      </c>
      <c r="C31928" t="s">
        <v>8</v>
      </c>
      <c r="D31928" t="s">
        <v>2408</v>
      </c>
      <c r="E31928">
        <v>0</v>
      </c>
    </row>
    <row r="31929" spans="1:5" x14ac:dyDescent="0.3">
      <c r="A31929">
        <v>23410035</v>
      </c>
      <c r="B31929" t="s">
        <v>1790</v>
      </c>
      <c r="C31929" t="s">
        <v>8</v>
      </c>
      <c r="D31929" t="s">
        <v>2409</v>
      </c>
      <c r="E31929">
        <v>-3</v>
      </c>
    </row>
    <row r="31930" spans="1:5" x14ac:dyDescent="0.3">
      <c r="A31930">
        <v>23410035</v>
      </c>
      <c r="B31930" t="s">
        <v>1790</v>
      </c>
      <c r="C31930" t="s">
        <v>8</v>
      </c>
      <c r="D31930" t="s">
        <v>2410</v>
      </c>
      <c r="E31930">
        <v>0</v>
      </c>
    </row>
    <row r="31931" spans="1:5" x14ac:dyDescent="0.3">
      <c r="A31931">
        <v>23410035</v>
      </c>
      <c r="B31931" t="s">
        <v>1790</v>
      </c>
      <c r="C31931" t="s">
        <v>8</v>
      </c>
      <c r="D31931" t="s">
        <v>2411</v>
      </c>
      <c r="E31931">
        <v>0</v>
      </c>
    </row>
    <row r="31932" spans="1:5" x14ac:dyDescent="0.3">
      <c r="A31932">
        <v>23410035</v>
      </c>
      <c r="B31932" t="s">
        <v>1790</v>
      </c>
      <c r="C31932" t="s">
        <v>8</v>
      </c>
      <c r="D31932" t="s">
        <v>2412</v>
      </c>
      <c r="E31932">
        <v>0</v>
      </c>
    </row>
    <row r="31933" spans="1:5" x14ac:dyDescent="0.3">
      <c r="A31933">
        <v>23410035</v>
      </c>
      <c r="B31933" t="s">
        <v>1790</v>
      </c>
      <c r="C31933" t="s">
        <v>8</v>
      </c>
      <c r="D31933" t="s">
        <v>2413</v>
      </c>
      <c r="E31933">
        <v>0</v>
      </c>
    </row>
    <row r="31934" spans="1:5" x14ac:dyDescent="0.3">
      <c r="A31934">
        <v>50370001</v>
      </c>
      <c r="B31934" t="s">
        <v>1792</v>
      </c>
      <c r="C31934" t="s">
        <v>8</v>
      </c>
      <c r="D31934" t="s">
        <v>2378</v>
      </c>
      <c r="E31934">
        <v>0</v>
      </c>
    </row>
    <row r="31935" spans="1:5" x14ac:dyDescent="0.3">
      <c r="A31935">
        <v>50370001</v>
      </c>
      <c r="B31935" t="s">
        <v>1792</v>
      </c>
      <c r="C31935" t="s">
        <v>8</v>
      </c>
      <c r="D31935" t="s">
        <v>2379</v>
      </c>
      <c r="E31935">
        <v>-2</v>
      </c>
    </row>
    <row r="31936" spans="1:5" x14ac:dyDescent="0.3">
      <c r="A31936">
        <v>50370001</v>
      </c>
      <c r="B31936" t="s">
        <v>1792</v>
      </c>
      <c r="C31936" t="s">
        <v>8</v>
      </c>
      <c r="D31936" t="s">
        <v>2380</v>
      </c>
      <c r="E31936">
        <v>-9</v>
      </c>
    </row>
    <row r="31937" spans="1:5" x14ac:dyDescent="0.3">
      <c r="A31937">
        <v>50370001</v>
      </c>
      <c r="B31937" t="s">
        <v>1792</v>
      </c>
      <c r="C31937" t="s">
        <v>8</v>
      </c>
      <c r="D31937" t="s">
        <v>2381</v>
      </c>
      <c r="E31937">
        <v>-1</v>
      </c>
    </row>
    <row r="31938" spans="1:5" x14ac:dyDescent="0.3">
      <c r="A31938">
        <v>50370001</v>
      </c>
      <c r="B31938" t="s">
        <v>1792</v>
      </c>
      <c r="C31938" t="s">
        <v>8</v>
      </c>
      <c r="D31938" t="s">
        <v>2382</v>
      </c>
      <c r="E31938">
        <v>0</v>
      </c>
    </row>
    <row r="31939" spans="1:5" x14ac:dyDescent="0.3">
      <c r="A31939">
        <v>50370001</v>
      </c>
      <c r="B31939" t="s">
        <v>1792</v>
      </c>
      <c r="C31939" t="s">
        <v>8</v>
      </c>
      <c r="D31939" t="s">
        <v>2383</v>
      </c>
      <c r="E31939">
        <v>-1</v>
      </c>
    </row>
    <row r="31940" spans="1:5" x14ac:dyDescent="0.3">
      <c r="A31940">
        <v>50370001</v>
      </c>
      <c r="B31940" t="s">
        <v>1792</v>
      </c>
      <c r="C31940" t="s">
        <v>8</v>
      </c>
      <c r="D31940" t="s">
        <v>2384</v>
      </c>
      <c r="E31940">
        <v>-1</v>
      </c>
    </row>
    <row r="31941" spans="1:5" x14ac:dyDescent="0.3">
      <c r="A31941">
        <v>50370001</v>
      </c>
      <c r="B31941" t="s">
        <v>1792</v>
      </c>
      <c r="C31941" t="s">
        <v>8</v>
      </c>
      <c r="D31941" t="s">
        <v>2385</v>
      </c>
      <c r="E31941">
        <v>-2</v>
      </c>
    </row>
    <row r="31942" spans="1:5" x14ac:dyDescent="0.3">
      <c r="A31942">
        <v>50370001</v>
      </c>
      <c r="B31942" t="s">
        <v>1792</v>
      </c>
      <c r="C31942" t="s">
        <v>8</v>
      </c>
      <c r="D31942" t="s">
        <v>2386</v>
      </c>
      <c r="E31942">
        <v>0</v>
      </c>
    </row>
    <row r="31943" spans="1:5" x14ac:dyDescent="0.3">
      <c r="A31943">
        <v>50370001</v>
      </c>
      <c r="B31943" t="s">
        <v>1792</v>
      </c>
      <c r="C31943" t="s">
        <v>8</v>
      </c>
      <c r="D31943" t="s">
        <v>2387</v>
      </c>
      <c r="E31943">
        <v>0</v>
      </c>
    </row>
    <row r="31944" spans="1:5" x14ac:dyDescent="0.3">
      <c r="A31944">
        <v>50370001</v>
      </c>
      <c r="B31944" t="s">
        <v>1792</v>
      </c>
      <c r="C31944" t="s">
        <v>8</v>
      </c>
      <c r="D31944" t="s">
        <v>2388</v>
      </c>
      <c r="E31944">
        <v>-1</v>
      </c>
    </row>
    <row r="31945" spans="1:5" x14ac:dyDescent="0.3">
      <c r="A31945">
        <v>50370001</v>
      </c>
      <c r="B31945" t="s">
        <v>1792</v>
      </c>
      <c r="C31945" t="s">
        <v>8</v>
      </c>
      <c r="D31945" t="s">
        <v>2389</v>
      </c>
      <c r="E31945">
        <v>0</v>
      </c>
    </row>
    <row r="31946" spans="1:5" x14ac:dyDescent="0.3">
      <c r="A31946">
        <v>50370001</v>
      </c>
      <c r="B31946" t="s">
        <v>1792</v>
      </c>
      <c r="C31946" t="s">
        <v>8</v>
      </c>
      <c r="D31946" t="s">
        <v>2390</v>
      </c>
      <c r="E31946">
        <v>-10</v>
      </c>
    </row>
    <row r="31947" spans="1:5" x14ac:dyDescent="0.3">
      <c r="A31947">
        <v>50370001</v>
      </c>
      <c r="B31947" t="s">
        <v>1792</v>
      </c>
      <c r="C31947" t="s">
        <v>8</v>
      </c>
      <c r="D31947" t="s">
        <v>2391</v>
      </c>
      <c r="E31947">
        <v>-5</v>
      </c>
    </row>
    <row r="31948" spans="1:5" x14ac:dyDescent="0.3">
      <c r="A31948">
        <v>50370001</v>
      </c>
      <c r="B31948" t="s">
        <v>1792</v>
      </c>
      <c r="C31948" t="s">
        <v>8</v>
      </c>
      <c r="D31948" t="s">
        <v>2392</v>
      </c>
      <c r="E31948">
        <v>0</v>
      </c>
    </row>
    <row r="31949" spans="1:5" x14ac:dyDescent="0.3">
      <c r="A31949">
        <v>50370001</v>
      </c>
      <c r="B31949" t="s">
        <v>1792</v>
      </c>
      <c r="C31949" t="s">
        <v>8</v>
      </c>
      <c r="D31949" t="s">
        <v>2393</v>
      </c>
      <c r="E31949">
        <v>0</v>
      </c>
    </row>
    <row r="31950" spans="1:5" x14ac:dyDescent="0.3">
      <c r="A31950">
        <v>50370001</v>
      </c>
      <c r="B31950" t="s">
        <v>1792</v>
      </c>
      <c r="C31950" t="s">
        <v>8</v>
      </c>
      <c r="D31950" t="s">
        <v>2394</v>
      </c>
      <c r="E31950">
        <v>0</v>
      </c>
    </row>
    <row r="31951" spans="1:5" x14ac:dyDescent="0.3">
      <c r="A31951">
        <v>50370001</v>
      </c>
      <c r="B31951" t="s">
        <v>1792</v>
      </c>
      <c r="C31951" t="s">
        <v>8</v>
      </c>
      <c r="D31951" t="s">
        <v>2395</v>
      </c>
      <c r="E31951">
        <v>0</v>
      </c>
    </row>
    <row r="31952" spans="1:5" x14ac:dyDescent="0.3">
      <c r="A31952">
        <v>50370001</v>
      </c>
      <c r="B31952" t="s">
        <v>1792</v>
      </c>
      <c r="C31952" t="s">
        <v>8</v>
      </c>
      <c r="D31952" t="s">
        <v>2396</v>
      </c>
      <c r="E31952">
        <v>-4</v>
      </c>
    </row>
    <row r="31953" spans="1:5" x14ac:dyDescent="0.3">
      <c r="A31953">
        <v>50370001</v>
      </c>
      <c r="B31953" t="s">
        <v>1792</v>
      </c>
      <c r="C31953" t="s">
        <v>8</v>
      </c>
      <c r="D31953" t="s">
        <v>2397</v>
      </c>
      <c r="E31953">
        <v>-1</v>
      </c>
    </row>
    <row r="31954" spans="1:5" x14ac:dyDescent="0.3">
      <c r="A31954">
        <v>50370001</v>
      </c>
      <c r="B31954" t="s">
        <v>1792</v>
      </c>
      <c r="C31954" t="s">
        <v>8</v>
      </c>
      <c r="D31954" t="s">
        <v>2398</v>
      </c>
      <c r="E31954">
        <v>-1</v>
      </c>
    </row>
    <row r="31955" spans="1:5" x14ac:dyDescent="0.3">
      <c r="A31955">
        <v>50370001</v>
      </c>
      <c r="B31955" t="s">
        <v>1792</v>
      </c>
      <c r="C31955" t="s">
        <v>8</v>
      </c>
      <c r="D31955" t="s">
        <v>2399</v>
      </c>
      <c r="E31955">
        <v>0</v>
      </c>
    </row>
    <row r="31956" spans="1:5" x14ac:dyDescent="0.3">
      <c r="A31956">
        <v>50370001</v>
      </c>
      <c r="B31956" t="s">
        <v>1792</v>
      </c>
      <c r="C31956" t="s">
        <v>8</v>
      </c>
      <c r="D31956" t="s">
        <v>2400</v>
      </c>
      <c r="E31956">
        <v>0</v>
      </c>
    </row>
    <row r="31957" spans="1:5" x14ac:dyDescent="0.3">
      <c r="A31957">
        <v>50370001</v>
      </c>
      <c r="B31957" t="s">
        <v>1792</v>
      </c>
      <c r="C31957" t="s">
        <v>8</v>
      </c>
      <c r="D31957" t="s">
        <v>2401</v>
      </c>
      <c r="E31957">
        <v>0</v>
      </c>
    </row>
    <row r="31958" spans="1:5" x14ac:dyDescent="0.3">
      <c r="A31958">
        <v>50370001</v>
      </c>
      <c r="B31958" t="s">
        <v>1792</v>
      </c>
      <c r="C31958" t="s">
        <v>8</v>
      </c>
      <c r="D31958" t="s">
        <v>2402</v>
      </c>
      <c r="E31958">
        <v>-5</v>
      </c>
    </row>
    <row r="31959" spans="1:5" x14ac:dyDescent="0.3">
      <c r="A31959">
        <v>50370001</v>
      </c>
      <c r="B31959" t="s">
        <v>1792</v>
      </c>
      <c r="C31959" t="s">
        <v>8</v>
      </c>
      <c r="D31959" t="s">
        <v>2403</v>
      </c>
      <c r="E31959">
        <v>-3</v>
      </c>
    </row>
    <row r="31960" spans="1:5" x14ac:dyDescent="0.3">
      <c r="A31960">
        <v>50370001</v>
      </c>
      <c r="B31960" t="s">
        <v>1792</v>
      </c>
      <c r="C31960" t="s">
        <v>8</v>
      </c>
      <c r="D31960" t="s">
        <v>2404</v>
      </c>
      <c r="E31960">
        <v>0</v>
      </c>
    </row>
    <row r="31961" spans="1:5" x14ac:dyDescent="0.3">
      <c r="A31961">
        <v>50370001</v>
      </c>
      <c r="B31961" t="s">
        <v>1792</v>
      </c>
      <c r="C31961" t="s">
        <v>8</v>
      </c>
      <c r="D31961" t="s">
        <v>2405</v>
      </c>
      <c r="E31961">
        <v>0</v>
      </c>
    </row>
    <row r="31962" spans="1:5" x14ac:dyDescent="0.3">
      <c r="A31962">
        <v>50370001</v>
      </c>
      <c r="B31962" t="s">
        <v>1792</v>
      </c>
      <c r="C31962" t="s">
        <v>8</v>
      </c>
      <c r="D31962" t="s">
        <v>2406</v>
      </c>
      <c r="E31962">
        <v>-14</v>
      </c>
    </row>
    <row r="31963" spans="1:5" x14ac:dyDescent="0.3">
      <c r="A31963">
        <v>50370001</v>
      </c>
      <c r="B31963" t="s">
        <v>1792</v>
      </c>
      <c r="C31963" t="s">
        <v>8</v>
      </c>
      <c r="D31963" t="s">
        <v>2407</v>
      </c>
      <c r="E31963">
        <v>0</v>
      </c>
    </row>
    <row r="31964" spans="1:5" x14ac:dyDescent="0.3">
      <c r="A31964">
        <v>50370001</v>
      </c>
      <c r="B31964" t="s">
        <v>1792</v>
      </c>
      <c r="C31964" t="s">
        <v>8</v>
      </c>
      <c r="D31964" t="s">
        <v>2408</v>
      </c>
      <c r="E31964">
        <v>-1</v>
      </c>
    </row>
    <row r="31965" spans="1:5" x14ac:dyDescent="0.3">
      <c r="A31965">
        <v>50370001</v>
      </c>
      <c r="B31965" t="s">
        <v>1792</v>
      </c>
      <c r="C31965" t="s">
        <v>8</v>
      </c>
      <c r="D31965" t="s">
        <v>2409</v>
      </c>
      <c r="E31965">
        <v>-1</v>
      </c>
    </row>
    <row r="31966" spans="1:5" x14ac:dyDescent="0.3">
      <c r="A31966">
        <v>50370001</v>
      </c>
      <c r="B31966" t="s">
        <v>1792</v>
      </c>
      <c r="C31966" t="s">
        <v>8</v>
      </c>
      <c r="D31966" t="s">
        <v>2410</v>
      </c>
      <c r="E31966">
        <v>0</v>
      </c>
    </row>
    <row r="31967" spans="1:5" x14ac:dyDescent="0.3">
      <c r="A31967">
        <v>50370001</v>
      </c>
      <c r="B31967" t="s">
        <v>1792</v>
      </c>
      <c r="C31967" t="s">
        <v>8</v>
      </c>
      <c r="D31967" t="s">
        <v>2411</v>
      </c>
      <c r="E31967">
        <v>-5</v>
      </c>
    </row>
    <row r="31968" spans="1:5" x14ac:dyDescent="0.3">
      <c r="A31968">
        <v>50370001</v>
      </c>
      <c r="B31968" t="s">
        <v>1792</v>
      </c>
      <c r="C31968" t="s">
        <v>8</v>
      </c>
      <c r="D31968" t="s">
        <v>2412</v>
      </c>
      <c r="E31968">
        <v>-3</v>
      </c>
    </row>
    <row r="31969" spans="1:5" x14ac:dyDescent="0.3">
      <c r="A31969">
        <v>50370001</v>
      </c>
      <c r="B31969" t="s">
        <v>1792</v>
      </c>
      <c r="C31969" t="s">
        <v>8</v>
      </c>
      <c r="D31969" t="s">
        <v>2413</v>
      </c>
      <c r="E31969">
        <v>-5</v>
      </c>
    </row>
    <row r="31970" spans="1:5" x14ac:dyDescent="0.3">
      <c r="A31970">
        <v>30100001</v>
      </c>
      <c r="B31970" t="s">
        <v>1794</v>
      </c>
      <c r="C31970" t="s">
        <v>130</v>
      </c>
      <c r="D31970" t="s">
        <v>2378</v>
      </c>
      <c r="E31970">
        <v>0</v>
      </c>
    </row>
    <row r="31971" spans="1:5" x14ac:dyDescent="0.3">
      <c r="A31971">
        <v>30100001</v>
      </c>
      <c r="B31971" t="s">
        <v>1794</v>
      </c>
      <c r="C31971" t="s">
        <v>130</v>
      </c>
      <c r="D31971" t="s">
        <v>2379</v>
      </c>
      <c r="E31971">
        <v>0</v>
      </c>
    </row>
    <row r="31972" spans="1:5" x14ac:dyDescent="0.3">
      <c r="A31972">
        <v>30100001</v>
      </c>
      <c r="B31972" t="s">
        <v>1794</v>
      </c>
      <c r="C31972" t="s">
        <v>130</v>
      </c>
      <c r="D31972" t="s">
        <v>2380</v>
      </c>
      <c r="E31972">
        <v>-2</v>
      </c>
    </row>
    <row r="31973" spans="1:5" x14ac:dyDescent="0.3">
      <c r="A31973">
        <v>30100001</v>
      </c>
      <c r="B31973" t="s">
        <v>1794</v>
      </c>
      <c r="C31973" t="s">
        <v>130</v>
      </c>
      <c r="D31973" t="s">
        <v>2381</v>
      </c>
      <c r="E31973">
        <v>-1</v>
      </c>
    </row>
    <row r="31974" spans="1:5" x14ac:dyDescent="0.3">
      <c r="A31974">
        <v>30100001</v>
      </c>
      <c r="B31974" t="s">
        <v>1794</v>
      </c>
      <c r="C31974" t="s">
        <v>130</v>
      </c>
      <c r="D31974" t="s">
        <v>2382</v>
      </c>
      <c r="E31974">
        <v>0</v>
      </c>
    </row>
    <row r="31975" spans="1:5" x14ac:dyDescent="0.3">
      <c r="A31975">
        <v>30100001</v>
      </c>
      <c r="B31975" t="s">
        <v>1794</v>
      </c>
      <c r="C31975" t="s">
        <v>130</v>
      </c>
      <c r="D31975" t="s">
        <v>2383</v>
      </c>
      <c r="E31975">
        <v>-2</v>
      </c>
    </row>
    <row r="31976" spans="1:5" x14ac:dyDescent="0.3">
      <c r="A31976">
        <v>30100001</v>
      </c>
      <c r="B31976" t="s">
        <v>1794</v>
      </c>
      <c r="C31976" t="s">
        <v>130</v>
      </c>
      <c r="D31976" t="s">
        <v>2384</v>
      </c>
      <c r="E31976">
        <v>0</v>
      </c>
    </row>
    <row r="31977" spans="1:5" x14ac:dyDescent="0.3">
      <c r="A31977">
        <v>30100001</v>
      </c>
      <c r="B31977" t="s">
        <v>1794</v>
      </c>
      <c r="C31977" t="s">
        <v>130</v>
      </c>
      <c r="D31977" t="s">
        <v>2385</v>
      </c>
      <c r="E31977">
        <v>0</v>
      </c>
    </row>
    <row r="31978" spans="1:5" x14ac:dyDescent="0.3">
      <c r="A31978">
        <v>30100001</v>
      </c>
      <c r="B31978" t="s">
        <v>1794</v>
      </c>
      <c r="C31978" t="s">
        <v>130</v>
      </c>
      <c r="D31978" t="s">
        <v>2386</v>
      </c>
      <c r="E31978">
        <v>-1</v>
      </c>
    </row>
    <row r="31979" spans="1:5" x14ac:dyDescent="0.3">
      <c r="A31979">
        <v>30100001</v>
      </c>
      <c r="B31979" t="s">
        <v>1794</v>
      </c>
      <c r="C31979" t="s">
        <v>130</v>
      </c>
      <c r="D31979" t="s">
        <v>2387</v>
      </c>
      <c r="E31979">
        <v>-2</v>
      </c>
    </row>
    <row r="31980" spans="1:5" x14ac:dyDescent="0.3">
      <c r="A31980">
        <v>30100001</v>
      </c>
      <c r="B31980" t="s">
        <v>1794</v>
      </c>
      <c r="C31980" t="s">
        <v>130</v>
      </c>
      <c r="D31980" t="s">
        <v>2388</v>
      </c>
      <c r="E31980">
        <v>-2</v>
      </c>
    </row>
    <row r="31981" spans="1:5" x14ac:dyDescent="0.3">
      <c r="A31981">
        <v>30100001</v>
      </c>
      <c r="B31981" t="s">
        <v>1794</v>
      </c>
      <c r="C31981" t="s">
        <v>130</v>
      </c>
      <c r="D31981" t="s">
        <v>2389</v>
      </c>
      <c r="E31981">
        <v>-4</v>
      </c>
    </row>
    <row r="31982" spans="1:5" x14ac:dyDescent="0.3">
      <c r="A31982">
        <v>30100001</v>
      </c>
      <c r="B31982" t="s">
        <v>1794</v>
      </c>
      <c r="C31982" t="s">
        <v>130</v>
      </c>
      <c r="D31982" t="s">
        <v>2390</v>
      </c>
      <c r="E31982">
        <v>0</v>
      </c>
    </row>
    <row r="31983" spans="1:5" x14ac:dyDescent="0.3">
      <c r="A31983">
        <v>30100001</v>
      </c>
      <c r="B31983" t="s">
        <v>1794</v>
      </c>
      <c r="C31983" t="s">
        <v>130</v>
      </c>
      <c r="D31983" t="s">
        <v>2391</v>
      </c>
      <c r="E31983">
        <v>-2</v>
      </c>
    </row>
    <row r="31984" spans="1:5" x14ac:dyDescent="0.3">
      <c r="A31984">
        <v>30100001</v>
      </c>
      <c r="B31984" t="s">
        <v>1794</v>
      </c>
      <c r="C31984" t="s">
        <v>130</v>
      </c>
      <c r="D31984" t="s">
        <v>2392</v>
      </c>
      <c r="E31984">
        <v>-1</v>
      </c>
    </row>
    <row r="31985" spans="1:5" x14ac:dyDescent="0.3">
      <c r="A31985">
        <v>30100001</v>
      </c>
      <c r="B31985" t="s">
        <v>1794</v>
      </c>
      <c r="C31985" t="s">
        <v>130</v>
      </c>
      <c r="D31985" t="s">
        <v>2393</v>
      </c>
      <c r="E31985">
        <v>0</v>
      </c>
    </row>
    <row r="31986" spans="1:5" x14ac:dyDescent="0.3">
      <c r="A31986">
        <v>30100001</v>
      </c>
      <c r="B31986" t="s">
        <v>1794</v>
      </c>
      <c r="C31986" t="s">
        <v>130</v>
      </c>
      <c r="D31986" t="s">
        <v>2394</v>
      </c>
      <c r="E31986">
        <v>-3</v>
      </c>
    </row>
    <row r="31987" spans="1:5" x14ac:dyDescent="0.3">
      <c r="A31987">
        <v>30100001</v>
      </c>
      <c r="B31987" t="s">
        <v>1794</v>
      </c>
      <c r="C31987" t="s">
        <v>130</v>
      </c>
      <c r="D31987" t="s">
        <v>2395</v>
      </c>
      <c r="E31987">
        <v>0</v>
      </c>
    </row>
    <row r="31988" spans="1:5" x14ac:dyDescent="0.3">
      <c r="A31988">
        <v>30100001</v>
      </c>
      <c r="B31988" t="s">
        <v>1794</v>
      </c>
      <c r="C31988" t="s">
        <v>130</v>
      </c>
      <c r="D31988" t="s">
        <v>2396</v>
      </c>
      <c r="E31988">
        <v>-2</v>
      </c>
    </row>
    <row r="31989" spans="1:5" x14ac:dyDescent="0.3">
      <c r="A31989">
        <v>30100001</v>
      </c>
      <c r="B31989" t="s">
        <v>1794</v>
      </c>
      <c r="C31989" t="s">
        <v>130</v>
      </c>
      <c r="D31989" t="s">
        <v>2397</v>
      </c>
      <c r="E31989">
        <v>0</v>
      </c>
    </row>
    <row r="31990" spans="1:5" x14ac:dyDescent="0.3">
      <c r="A31990">
        <v>30100001</v>
      </c>
      <c r="B31990" t="s">
        <v>1794</v>
      </c>
      <c r="C31990" t="s">
        <v>130</v>
      </c>
      <c r="D31990" t="s">
        <v>2398</v>
      </c>
      <c r="E31990">
        <v>-1</v>
      </c>
    </row>
    <row r="31991" spans="1:5" x14ac:dyDescent="0.3">
      <c r="A31991">
        <v>30100001</v>
      </c>
      <c r="B31991" t="s">
        <v>1794</v>
      </c>
      <c r="C31991" t="s">
        <v>130</v>
      </c>
      <c r="D31991" t="s">
        <v>2399</v>
      </c>
      <c r="E31991">
        <v>0</v>
      </c>
    </row>
    <row r="31992" spans="1:5" x14ac:dyDescent="0.3">
      <c r="A31992">
        <v>30100001</v>
      </c>
      <c r="B31992" t="s">
        <v>1794</v>
      </c>
      <c r="C31992" t="s">
        <v>130</v>
      </c>
      <c r="D31992" t="s">
        <v>2400</v>
      </c>
      <c r="E31992">
        <v>-1</v>
      </c>
    </row>
    <row r="31993" spans="1:5" x14ac:dyDescent="0.3">
      <c r="A31993">
        <v>30100001</v>
      </c>
      <c r="B31993" t="s">
        <v>1794</v>
      </c>
      <c r="C31993" t="s">
        <v>130</v>
      </c>
      <c r="D31993" t="s">
        <v>2401</v>
      </c>
      <c r="E31993">
        <v>0</v>
      </c>
    </row>
    <row r="31994" spans="1:5" x14ac:dyDescent="0.3">
      <c r="A31994">
        <v>30100001</v>
      </c>
      <c r="B31994" t="s">
        <v>1794</v>
      </c>
      <c r="C31994" t="s">
        <v>130</v>
      </c>
      <c r="D31994" t="s">
        <v>2402</v>
      </c>
      <c r="E31994">
        <v>0</v>
      </c>
    </row>
    <row r="31995" spans="1:5" x14ac:dyDescent="0.3">
      <c r="A31995">
        <v>30100001</v>
      </c>
      <c r="B31995" t="s">
        <v>1794</v>
      </c>
      <c r="C31995" t="s">
        <v>130</v>
      </c>
      <c r="D31995" t="s">
        <v>2403</v>
      </c>
      <c r="E31995">
        <v>0</v>
      </c>
    </row>
    <row r="31996" spans="1:5" x14ac:dyDescent="0.3">
      <c r="A31996">
        <v>30100001</v>
      </c>
      <c r="B31996" t="s">
        <v>1794</v>
      </c>
      <c r="C31996" t="s">
        <v>130</v>
      </c>
      <c r="D31996" t="s">
        <v>2404</v>
      </c>
      <c r="E31996">
        <v>0</v>
      </c>
    </row>
    <row r="31997" spans="1:5" x14ac:dyDescent="0.3">
      <c r="A31997">
        <v>30100001</v>
      </c>
      <c r="B31997" t="s">
        <v>1794</v>
      </c>
      <c r="C31997" t="s">
        <v>130</v>
      </c>
      <c r="D31997" t="s">
        <v>2405</v>
      </c>
      <c r="E31997">
        <v>0</v>
      </c>
    </row>
    <row r="31998" spans="1:5" x14ac:dyDescent="0.3">
      <c r="A31998">
        <v>30100001</v>
      </c>
      <c r="B31998" t="s">
        <v>1794</v>
      </c>
      <c r="C31998" t="s">
        <v>130</v>
      </c>
      <c r="D31998" t="s">
        <v>2406</v>
      </c>
      <c r="E31998">
        <v>0</v>
      </c>
    </row>
    <row r="31999" spans="1:5" x14ac:dyDescent="0.3">
      <c r="A31999">
        <v>30100001</v>
      </c>
      <c r="B31999" t="s">
        <v>1794</v>
      </c>
      <c r="C31999" t="s">
        <v>130</v>
      </c>
      <c r="D31999" t="s">
        <v>2407</v>
      </c>
      <c r="E31999">
        <v>0</v>
      </c>
    </row>
    <row r="32000" spans="1:5" x14ac:dyDescent="0.3">
      <c r="A32000">
        <v>30100001</v>
      </c>
      <c r="B32000" t="s">
        <v>1794</v>
      </c>
      <c r="C32000" t="s">
        <v>130</v>
      </c>
      <c r="D32000" t="s">
        <v>2408</v>
      </c>
      <c r="E32000">
        <v>0</v>
      </c>
    </row>
    <row r="32001" spans="1:5" x14ac:dyDescent="0.3">
      <c r="A32001">
        <v>30100001</v>
      </c>
      <c r="B32001" t="s">
        <v>1794</v>
      </c>
      <c r="C32001" t="s">
        <v>130</v>
      </c>
      <c r="D32001" t="s">
        <v>2409</v>
      </c>
      <c r="E32001">
        <v>0</v>
      </c>
    </row>
    <row r="32002" spans="1:5" x14ac:dyDescent="0.3">
      <c r="A32002">
        <v>30100001</v>
      </c>
      <c r="B32002" t="s">
        <v>1794</v>
      </c>
      <c r="C32002" t="s">
        <v>130</v>
      </c>
      <c r="D32002" t="s">
        <v>2410</v>
      </c>
      <c r="E32002">
        <v>-5</v>
      </c>
    </row>
    <row r="32003" spans="1:5" x14ac:dyDescent="0.3">
      <c r="A32003">
        <v>30100001</v>
      </c>
      <c r="B32003" t="s">
        <v>1794</v>
      </c>
      <c r="C32003" t="s">
        <v>130</v>
      </c>
      <c r="D32003" t="s">
        <v>2411</v>
      </c>
      <c r="E32003">
        <v>0</v>
      </c>
    </row>
    <row r="32004" spans="1:5" x14ac:dyDescent="0.3">
      <c r="A32004">
        <v>30100001</v>
      </c>
      <c r="B32004" t="s">
        <v>1794</v>
      </c>
      <c r="C32004" t="s">
        <v>130</v>
      </c>
      <c r="D32004" t="s">
        <v>2412</v>
      </c>
      <c r="E32004">
        <v>0</v>
      </c>
    </row>
    <row r="32005" spans="1:5" x14ac:dyDescent="0.3">
      <c r="A32005">
        <v>30100001</v>
      </c>
      <c r="B32005" t="s">
        <v>1794</v>
      </c>
      <c r="C32005" t="s">
        <v>130</v>
      </c>
      <c r="D32005" t="s">
        <v>2413</v>
      </c>
      <c r="E32005">
        <v>0</v>
      </c>
    </row>
    <row r="32006" spans="1:5" x14ac:dyDescent="0.3">
      <c r="A32006">
        <v>51040040</v>
      </c>
      <c r="B32006" t="s">
        <v>1796</v>
      </c>
      <c r="C32006" t="s">
        <v>8</v>
      </c>
      <c r="D32006" t="s">
        <v>2378</v>
      </c>
      <c r="E32006">
        <v>0</v>
      </c>
    </row>
    <row r="32007" spans="1:5" x14ac:dyDescent="0.3">
      <c r="A32007">
        <v>51040040</v>
      </c>
      <c r="B32007" t="s">
        <v>1796</v>
      </c>
      <c r="C32007" t="s">
        <v>8</v>
      </c>
      <c r="D32007" t="s">
        <v>2379</v>
      </c>
      <c r="E32007">
        <v>0</v>
      </c>
    </row>
    <row r="32008" spans="1:5" x14ac:dyDescent="0.3">
      <c r="A32008">
        <v>51040040</v>
      </c>
      <c r="B32008" t="s">
        <v>1796</v>
      </c>
      <c r="C32008" t="s">
        <v>8</v>
      </c>
      <c r="D32008" t="s">
        <v>2380</v>
      </c>
      <c r="E32008">
        <v>0</v>
      </c>
    </row>
    <row r="32009" spans="1:5" x14ac:dyDescent="0.3">
      <c r="A32009">
        <v>51040040</v>
      </c>
      <c r="B32009" t="s">
        <v>1796</v>
      </c>
      <c r="C32009" t="s">
        <v>8</v>
      </c>
      <c r="D32009" t="s">
        <v>2381</v>
      </c>
      <c r="E32009">
        <v>0</v>
      </c>
    </row>
    <row r="32010" spans="1:5" x14ac:dyDescent="0.3">
      <c r="A32010">
        <v>51040040</v>
      </c>
      <c r="B32010" t="s">
        <v>1796</v>
      </c>
      <c r="C32010" t="s">
        <v>8</v>
      </c>
      <c r="D32010" t="s">
        <v>2382</v>
      </c>
      <c r="E32010">
        <v>-21</v>
      </c>
    </row>
    <row r="32011" spans="1:5" x14ac:dyDescent="0.3">
      <c r="A32011">
        <v>51040040</v>
      </c>
      <c r="B32011" t="s">
        <v>1796</v>
      </c>
      <c r="C32011" t="s">
        <v>8</v>
      </c>
      <c r="D32011" t="s">
        <v>2383</v>
      </c>
      <c r="E32011">
        <v>0</v>
      </c>
    </row>
    <row r="32012" spans="1:5" x14ac:dyDescent="0.3">
      <c r="A32012">
        <v>51040040</v>
      </c>
      <c r="B32012" t="s">
        <v>1796</v>
      </c>
      <c r="C32012" t="s">
        <v>8</v>
      </c>
      <c r="D32012" t="s">
        <v>2384</v>
      </c>
      <c r="E32012">
        <v>0</v>
      </c>
    </row>
    <row r="32013" spans="1:5" x14ac:dyDescent="0.3">
      <c r="A32013">
        <v>51040040</v>
      </c>
      <c r="B32013" t="s">
        <v>1796</v>
      </c>
      <c r="C32013" t="s">
        <v>8</v>
      </c>
      <c r="D32013" t="s">
        <v>2385</v>
      </c>
      <c r="E32013">
        <v>-20</v>
      </c>
    </row>
    <row r="32014" spans="1:5" x14ac:dyDescent="0.3">
      <c r="A32014">
        <v>51040040</v>
      </c>
      <c r="B32014" t="s">
        <v>1796</v>
      </c>
      <c r="C32014" t="s">
        <v>8</v>
      </c>
      <c r="D32014" t="s">
        <v>2386</v>
      </c>
      <c r="E32014">
        <v>-9</v>
      </c>
    </row>
    <row r="32015" spans="1:5" x14ac:dyDescent="0.3">
      <c r="A32015">
        <v>51040040</v>
      </c>
      <c r="B32015" t="s">
        <v>1796</v>
      </c>
      <c r="C32015" t="s">
        <v>8</v>
      </c>
      <c r="D32015" t="s">
        <v>2387</v>
      </c>
      <c r="E32015">
        <v>-21</v>
      </c>
    </row>
    <row r="32016" spans="1:5" x14ac:dyDescent="0.3">
      <c r="A32016">
        <v>51040040</v>
      </c>
      <c r="B32016" t="s">
        <v>1796</v>
      </c>
      <c r="C32016" t="s">
        <v>8</v>
      </c>
      <c r="D32016" t="s">
        <v>2388</v>
      </c>
      <c r="E32016">
        <v>0</v>
      </c>
    </row>
    <row r="32017" spans="1:5" x14ac:dyDescent="0.3">
      <c r="A32017">
        <v>51040040</v>
      </c>
      <c r="B32017" t="s">
        <v>1796</v>
      </c>
      <c r="C32017" t="s">
        <v>8</v>
      </c>
      <c r="D32017" t="s">
        <v>2389</v>
      </c>
      <c r="E32017">
        <v>0</v>
      </c>
    </row>
    <row r="32018" spans="1:5" x14ac:dyDescent="0.3">
      <c r="A32018">
        <v>51040040</v>
      </c>
      <c r="B32018" t="s">
        <v>1796</v>
      </c>
      <c r="C32018" t="s">
        <v>8</v>
      </c>
      <c r="D32018" t="s">
        <v>2390</v>
      </c>
      <c r="E32018">
        <v>-20</v>
      </c>
    </row>
    <row r="32019" spans="1:5" x14ac:dyDescent="0.3">
      <c r="A32019">
        <v>51040040</v>
      </c>
      <c r="B32019" t="s">
        <v>1796</v>
      </c>
      <c r="C32019" t="s">
        <v>8</v>
      </c>
      <c r="D32019" t="s">
        <v>2391</v>
      </c>
      <c r="E32019">
        <v>-4</v>
      </c>
    </row>
    <row r="32020" spans="1:5" x14ac:dyDescent="0.3">
      <c r="A32020">
        <v>51040040</v>
      </c>
      <c r="B32020" t="s">
        <v>1796</v>
      </c>
      <c r="C32020" t="s">
        <v>8</v>
      </c>
      <c r="D32020" t="s">
        <v>2392</v>
      </c>
      <c r="E32020">
        <v>0</v>
      </c>
    </row>
    <row r="32021" spans="1:5" x14ac:dyDescent="0.3">
      <c r="A32021">
        <v>51040040</v>
      </c>
      <c r="B32021" t="s">
        <v>1796</v>
      </c>
      <c r="C32021" t="s">
        <v>8</v>
      </c>
      <c r="D32021" t="s">
        <v>2393</v>
      </c>
      <c r="E32021">
        <v>0</v>
      </c>
    </row>
    <row r="32022" spans="1:5" x14ac:dyDescent="0.3">
      <c r="A32022">
        <v>51040040</v>
      </c>
      <c r="B32022" t="s">
        <v>1796</v>
      </c>
      <c r="C32022" t="s">
        <v>8</v>
      </c>
      <c r="D32022" t="s">
        <v>2394</v>
      </c>
      <c r="E32022">
        <v>0</v>
      </c>
    </row>
    <row r="32023" spans="1:5" x14ac:dyDescent="0.3">
      <c r="A32023">
        <v>51040040</v>
      </c>
      <c r="B32023" t="s">
        <v>1796</v>
      </c>
      <c r="C32023" t="s">
        <v>8</v>
      </c>
      <c r="D32023" t="s">
        <v>2395</v>
      </c>
      <c r="E32023">
        <v>-5</v>
      </c>
    </row>
    <row r="32024" spans="1:5" x14ac:dyDescent="0.3">
      <c r="A32024">
        <v>51040040</v>
      </c>
      <c r="B32024" t="s">
        <v>1796</v>
      </c>
      <c r="C32024" t="s">
        <v>8</v>
      </c>
      <c r="D32024" t="s">
        <v>2396</v>
      </c>
      <c r="E32024">
        <v>0</v>
      </c>
    </row>
    <row r="32025" spans="1:5" x14ac:dyDescent="0.3">
      <c r="A32025">
        <v>51040040</v>
      </c>
      <c r="B32025" t="s">
        <v>1796</v>
      </c>
      <c r="C32025" t="s">
        <v>8</v>
      </c>
      <c r="D32025" t="s">
        <v>2397</v>
      </c>
      <c r="E32025">
        <v>0</v>
      </c>
    </row>
    <row r="32026" spans="1:5" x14ac:dyDescent="0.3">
      <c r="A32026">
        <v>51040040</v>
      </c>
      <c r="B32026" t="s">
        <v>1796</v>
      </c>
      <c r="C32026" t="s">
        <v>8</v>
      </c>
      <c r="D32026" t="s">
        <v>2398</v>
      </c>
      <c r="E32026">
        <v>0</v>
      </c>
    </row>
    <row r="32027" spans="1:5" x14ac:dyDescent="0.3">
      <c r="A32027">
        <v>51040040</v>
      </c>
      <c r="B32027" t="s">
        <v>1796</v>
      </c>
      <c r="C32027" t="s">
        <v>8</v>
      </c>
      <c r="D32027" t="s">
        <v>2399</v>
      </c>
      <c r="E32027">
        <v>0</v>
      </c>
    </row>
    <row r="32028" spans="1:5" x14ac:dyDescent="0.3">
      <c r="A32028">
        <v>51040040</v>
      </c>
      <c r="B32028" t="s">
        <v>1796</v>
      </c>
      <c r="C32028" t="s">
        <v>8</v>
      </c>
      <c r="D32028" t="s">
        <v>2400</v>
      </c>
      <c r="E32028">
        <v>0</v>
      </c>
    </row>
    <row r="32029" spans="1:5" x14ac:dyDescent="0.3">
      <c r="A32029">
        <v>51040040</v>
      </c>
      <c r="B32029" t="s">
        <v>1796</v>
      </c>
      <c r="C32029" t="s">
        <v>8</v>
      </c>
      <c r="D32029" t="s">
        <v>2401</v>
      </c>
      <c r="E32029">
        <v>0</v>
      </c>
    </row>
    <row r="32030" spans="1:5" x14ac:dyDescent="0.3">
      <c r="A32030">
        <v>51040040</v>
      </c>
      <c r="B32030" t="s">
        <v>1796</v>
      </c>
      <c r="C32030" t="s">
        <v>8</v>
      </c>
      <c r="D32030" t="s">
        <v>2402</v>
      </c>
      <c r="E32030">
        <v>0</v>
      </c>
    </row>
    <row r="32031" spans="1:5" x14ac:dyDescent="0.3">
      <c r="A32031">
        <v>51040040</v>
      </c>
      <c r="B32031" t="s">
        <v>1796</v>
      </c>
      <c r="C32031" t="s">
        <v>8</v>
      </c>
      <c r="D32031" t="s">
        <v>2403</v>
      </c>
      <c r="E32031">
        <v>0</v>
      </c>
    </row>
    <row r="32032" spans="1:5" x14ac:dyDescent="0.3">
      <c r="A32032">
        <v>51040040</v>
      </c>
      <c r="B32032" t="s">
        <v>1796</v>
      </c>
      <c r="C32032" t="s">
        <v>8</v>
      </c>
      <c r="D32032" t="s">
        <v>2404</v>
      </c>
      <c r="E32032">
        <v>-5</v>
      </c>
    </row>
    <row r="32033" spans="1:5" x14ac:dyDescent="0.3">
      <c r="A32033">
        <v>51040040</v>
      </c>
      <c r="B32033" t="s">
        <v>1796</v>
      </c>
      <c r="C32033" t="s">
        <v>8</v>
      </c>
      <c r="D32033" t="s">
        <v>2405</v>
      </c>
      <c r="E32033">
        <v>-6</v>
      </c>
    </row>
    <row r="32034" spans="1:5" x14ac:dyDescent="0.3">
      <c r="A32034">
        <v>51040040</v>
      </c>
      <c r="B32034" t="s">
        <v>1796</v>
      </c>
      <c r="C32034" t="s">
        <v>8</v>
      </c>
      <c r="D32034" t="s">
        <v>2406</v>
      </c>
      <c r="E32034">
        <v>0</v>
      </c>
    </row>
    <row r="32035" spans="1:5" x14ac:dyDescent="0.3">
      <c r="A32035">
        <v>51040040</v>
      </c>
      <c r="B32035" t="s">
        <v>1796</v>
      </c>
      <c r="C32035" t="s">
        <v>8</v>
      </c>
      <c r="D32035" t="s">
        <v>2407</v>
      </c>
      <c r="E32035">
        <v>0</v>
      </c>
    </row>
    <row r="32036" spans="1:5" x14ac:dyDescent="0.3">
      <c r="A32036">
        <v>51040040</v>
      </c>
      <c r="B32036" t="s">
        <v>1796</v>
      </c>
      <c r="C32036" t="s">
        <v>8</v>
      </c>
      <c r="D32036" t="s">
        <v>2408</v>
      </c>
      <c r="E32036">
        <v>0</v>
      </c>
    </row>
    <row r="32037" spans="1:5" x14ac:dyDescent="0.3">
      <c r="A32037">
        <v>51040040</v>
      </c>
      <c r="B32037" t="s">
        <v>1796</v>
      </c>
      <c r="C32037" t="s">
        <v>8</v>
      </c>
      <c r="D32037" t="s">
        <v>2409</v>
      </c>
      <c r="E32037">
        <v>0</v>
      </c>
    </row>
    <row r="32038" spans="1:5" x14ac:dyDescent="0.3">
      <c r="A32038">
        <v>51040040</v>
      </c>
      <c r="B32038" t="s">
        <v>1796</v>
      </c>
      <c r="C32038" t="s">
        <v>8</v>
      </c>
      <c r="D32038" t="s">
        <v>2410</v>
      </c>
      <c r="E32038">
        <v>0</v>
      </c>
    </row>
    <row r="32039" spans="1:5" x14ac:dyDescent="0.3">
      <c r="A32039">
        <v>51040040</v>
      </c>
      <c r="B32039" t="s">
        <v>1796</v>
      </c>
      <c r="C32039" t="s">
        <v>8</v>
      </c>
      <c r="D32039" t="s">
        <v>2411</v>
      </c>
      <c r="E32039">
        <v>-1</v>
      </c>
    </row>
    <row r="32040" spans="1:5" x14ac:dyDescent="0.3">
      <c r="A32040">
        <v>51040040</v>
      </c>
      <c r="B32040" t="s">
        <v>1796</v>
      </c>
      <c r="C32040" t="s">
        <v>8</v>
      </c>
      <c r="D32040" t="s">
        <v>2412</v>
      </c>
      <c r="E32040">
        <v>0</v>
      </c>
    </row>
    <row r="32041" spans="1:5" x14ac:dyDescent="0.3">
      <c r="A32041">
        <v>51040040</v>
      </c>
      <c r="B32041" t="s">
        <v>1796</v>
      </c>
      <c r="C32041" t="s">
        <v>8</v>
      </c>
      <c r="D32041" t="s">
        <v>2413</v>
      </c>
      <c r="E32041">
        <v>0</v>
      </c>
    </row>
    <row r="32042" spans="1:5" x14ac:dyDescent="0.3">
      <c r="A32042">
        <v>30100010</v>
      </c>
      <c r="B32042" t="s">
        <v>1798</v>
      </c>
      <c r="C32042" t="s">
        <v>8</v>
      </c>
      <c r="D32042" t="s">
        <v>2378</v>
      </c>
      <c r="E32042">
        <v>0</v>
      </c>
    </row>
    <row r="32043" spans="1:5" x14ac:dyDescent="0.3">
      <c r="A32043">
        <v>30100010</v>
      </c>
      <c r="B32043" t="s">
        <v>1798</v>
      </c>
      <c r="C32043" t="s">
        <v>8</v>
      </c>
      <c r="D32043" t="s">
        <v>2379</v>
      </c>
      <c r="E32043">
        <v>-12</v>
      </c>
    </row>
    <row r="32044" spans="1:5" x14ac:dyDescent="0.3">
      <c r="A32044">
        <v>30100010</v>
      </c>
      <c r="B32044" t="s">
        <v>1798</v>
      </c>
      <c r="C32044" t="s">
        <v>8</v>
      </c>
      <c r="D32044" t="s">
        <v>2380</v>
      </c>
      <c r="E32044">
        <v>-59</v>
      </c>
    </row>
    <row r="32045" spans="1:5" x14ac:dyDescent="0.3">
      <c r="A32045">
        <v>30100010</v>
      </c>
      <c r="B32045" t="s">
        <v>1798</v>
      </c>
      <c r="C32045" t="s">
        <v>8</v>
      </c>
      <c r="D32045" t="s">
        <v>2381</v>
      </c>
      <c r="E32045">
        <v>0</v>
      </c>
    </row>
    <row r="32046" spans="1:5" x14ac:dyDescent="0.3">
      <c r="A32046">
        <v>30100010</v>
      </c>
      <c r="B32046" t="s">
        <v>1798</v>
      </c>
      <c r="C32046" t="s">
        <v>8</v>
      </c>
      <c r="D32046" t="s">
        <v>2382</v>
      </c>
      <c r="E32046">
        <v>-2</v>
      </c>
    </row>
    <row r="32047" spans="1:5" x14ac:dyDescent="0.3">
      <c r="A32047">
        <v>30100010</v>
      </c>
      <c r="B32047" t="s">
        <v>1798</v>
      </c>
      <c r="C32047" t="s">
        <v>8</v>
      </c>
      <c r="D32047" t="s">
        <v>2383</v>
      </c>
      <c r="E32047">
        <v>0</v>
      </c>
    </row>
    <row r="32048" spans="1:5" x14ac:dyDescent="0.3">
      <c r="A32048">
        <v>30100010</v>
      </c>
      <c r="B32048" t="s">
        <v>1798</v>
      </c>
      <c r="C32048" t="s">
        <v>8</v>
      </c>
      <c r="D32048" t="s">
        <v>2384</v>
      </c>
      <c r="E32048">
        <v>0</v>
      </c>
    </row>
    <row r="32049" spans="1:5" x14ac:dyDescent="0.3">
      <c r="A32049">
        <v>30100010</v>
      </c>
      <c r="B32049" t="s">
        <v>1798</v>
      </c>
      <c r="C32049" t="s">
        <v>8</v>
      </c>
      <c r="D32049" t="s">
        <v>2385</v>
      </c>
      <c r="E32049">
        <v>0</v>
      </c>
    </row>
    <row r="32050" spans="1:5" x14ac:dyDescent="0.3">
      <c r="A32050">
        <v>30100010</v>
      </c>
      <c r="B32050" t="s">
        <v>1798</v>
      </c>
      <c r="C32050" t="s">
        <v>8</v>
      </c>
      <c r="D32050" t="s">
        <v>2386</v>
      </c>
      <c r="E32050">
        <v>0</v>
      </c>
    </row>
    <row r="32051" spans="1:5" x14ac:dyDescent="0.3">
      <c r="A32051">
        <v>30100010</v>
      </c>
      <c r="B32051" t="s">
        <v>1798</v>
      </c>
      <c r="C32051" t="s">
        <v>8</v>
      </c>
      <c r="D32051" t="s">
        <v>2387</v>
      </c>
      <c r="E32051">
        <v>-3</v>
      </c>
    </row>
    <row r="32052" spans="1:5" x14ac:dyDescent="0.3">
      <c r="A32052">
        <v>30100010</v>
      </c>
      <c r="B32052" t="s">
        <v>1798</v>
      </c>
      <c r="C32052" t="s">
        <v>8</v>
      </c>
      <c r="D32052" t="s">
        <v>2388</v>
      </c>
      <c r="E32052">
        <v>-3</v>
      </c>
    </row>
    <row r="32053" spans="1:5" x14ac:dyDescent="0.3">
      <c r="A32053">
        <v>30100010</v>
      </c>
      <c r="B32053" t="s">
        <v>1798</v>
      </c>
      <c r="C32053" t="s">
        <v>8</v>
      </c>
      <c r="D32053" t="s">
        <v>2389</v>
      </c>
      <c r="E32053">
        <v>-2</v>
      </c>
    </row>
    <row r="32054" spans="1:5" x14ac:dyDescent="0.3">
      <c r="A32054">
        <v>30100010</v>
      </c>
      <c r="B32054" t="s">
        <v>1798</v>
      </c>
      <c r="C32054" t="s">
        <v>8</v>
      </c>
      <c r="D32054" t="s">
        <v>2390</v>
      </c>
      <c r="E32054">
        <v>-63</v>
      </c>
    </row>
    <row r="32055" spans="1:5" x14ac:dyDescent="0.3">
      <c r="A32055">
        <v>30100010</v>
      </c>
      <c r="B32055" t="s">
        <v>1798</v>
      </c>
      <c r="C32055" t="s">
        <v>8</v>
      </c>
      <c r="D32055" t="s">
        <v>2391</v>
      </c>
      <c r="E32055">
        <v>-139</v>
      </c>
    </row>
    <row r="32056" spans="1:5" x14ac:dyDescent="0.3">
      <c r="A32056">
        <v>30100010</v>
      </c>
      <c r="B32056" t="s">
        <v>1798</v>
      </c>
      <c r="C32056" t="s">
        <v>8</v>
      </c>
      <c r="D32056" t="s">
        <v>2392</v>
      </c>
      <c r="E32056">
        <v>-2</v>
      </c>
    </row>
    <row r="32057" spans="1:5" x14ac:dyDescent="0.3">
      <c r="A32057">
        <v>30100010</v>
      </c>
      <c r="B32057" t="s">
        <v>1798</v>
      </c>
      <c r="C32057" t="s">
        <v>8</v>
      </c>
      <c r="D32057" t="s">
        <v>2393</v>
      </c>
      <c r="E32057">
        <v>-1</v>
      </c>
    </row>
    <row r="32058" spans="1:5" x14ac:dyDescent="0.3">
      <c r="A32058">
        <v>30100010</v>
      </c>
      <c r="B32058" t="s">
        <v>1798</v>
      </c>
      <c r="C32058" t="s">
        <v>8</v>
      </c>
      <c r="D32058" t="s">
        <v>2394</v>
      </c>
      <c r="E32058">
        <v>0</v>
      </c>
    </row>
    <row r="32059" spans="1:5" x14ac:dyDescent="0.3">
      <c r="A32059">
        <v>30100010</v>
      </c>
      <c r="B32059" t="s">
        <v>1798</v>
      </c>
      <c r="C32059" t="s">
        <v>8</v>
      </c>
      <c r="D32059" t="s">
        <v>2395</v>
      </c>
      <c r="E32059">
        <v>0</v>
      </c>
    </row>
    <row r="32060" spans="1:5" x14ac:dyDescent="0.3">
      <c r="A32060">
        <v>30100010</v>
      </c>
      <c r="B32060" t="s">
        <v>1798</v>
      </c>
      <c r="C32060" t="s">
        <v>8</v>
      </c>
      <c r="D32060" t="s">
        <v>2396</v>
      </c>
      <c r="E32060">
        <v>-10</v>
      </c>
    </row>
    <row r="32061" spans="1:5" x14ac:dyDescent="0.3">
      <c r="A32061">
        <v>30100010</v>
      </c>
      <c r="B32061" t="s">
        <v>1798</v>
      </c>
      <c r="C32061" t="s">
        <v>8</v>
      </c>
      <c r="D32061" t="s">
        <v>2397</v>
      </c>
      <c r="E32061">
        <v>0</v>
      </c>
    </row>
    <row r="32062" spans="1:5" x14ac:dyDescent="0.3">
      <c r="A32062">
        <v>30100010</v>
      </c>
      <c r="B32062" t="s">
        <v>1798</v>
      </c>
      <c r="C32062" t="s">
        <v>8</v>
      </c>
      <c r="D32062" t="s">
        <v>2398</v>
      </c>
      <c r="E32062">
        <v>0</v>
      </c>
    </row>
    <row r="32063" spans="1:5" x14ac:dyDescent="0.3">
      <c r="A32063">
        <v>30100010</v>
      </c>
      <c r="B32063" t="s">
        <v>1798</v>
      </c>
      <c r="C32063" t="s">
        <v>8</v>
      </c>
      <c r="D32063" t="s">
        <v>2399</v>
      </c>
      <c r="E32063">
        <v>-10</v>
      </c>
    </row>
    <row r="32064" spans="1:5" x14ac:dyDescent="0.3">
      <c r="A32064">
        <v>30100010</v>
      </c>
      <c r="B32064" t="s">
        <v>1798</v>
      </c>
      <c r="C32064" t="s">
        <v>8</v>
      </c>
      <c r="D32064" t="s">
        <v>2400</v>
      </c>
      <c r="E32064">
        <v>0</v>
      </c>
    </row>
    <row r="32065" spans="1:5" x14ac:dyDescent="0.3">
      <c r="A32065">
        <v>30100010</v>
      </c>
      <c r="B32065" t="s">
        <v>1798</v>
      </c>
      <c r="C32065" t="s">
        <v>8</v>
      </c>
      <c r="D32065" t="s">
        <v>2401</v>
      </c>
      <c r="E32065">
        <v>0</v>
      </c>
    </row>
    <row r="32066" spans="1:5" x14ac:dyDescent="0.3">
      <c r="A32066">
        <v>30100010</v>
      </c>
      <c r="B32066" t="s">
        <v>1798</v>
      </c>
      <c r="C32066" t="s">
        <v>8</v>
      </c>
      <c r="D32066" t="s">
        <v>2402</v>
      </c>
      <c r="E32066">
        <v>-89</v>
      </c>
    </row>
    <row r="32067" spans="1:5" x14ac:dyDescent="0.3">
      <c r="A32067">
        <v>30100010</v>
      </c>
      <c r="B32067" t="s">
        <v>1798</v>
      </c>
      <c r="C32067" t="s">
        <v>8</v>
      </c>
      <c r="D32067" t="s">
        <v>2403</v>
      </c>
      <c r="E32067">
        <v>-305</v>
      </c>
    </row>
    <row r="32068" spans="1:5" x14ac:dyDescent="0.3">
      <c r="A32068">
        <v>30100010</v>
      </c>
      <c r="B32068" t="s">
        <v>1798</v>
      </c>
      <c r="C32068" t="s">
        <v>8</v>
      </c>
      <c r="D32068" t="s">
        <v>2404</v>
      </c>
      <c r="E32068">
        <v>-100</v>
      </c>
    </row>
    <row r="32069" spans="1:5" x14ac:dyDescent="0.3">
      <c r="A32069">
        <v>30100010</v>
      </c>
      <c r="B32069" t="s">
        <v>1798</v>
      </c>
      <c r="C32069" t="s">
        <v>8</v>
      </c>
      <c r="D32069" t="s">
        <v>2405</v>
      </c>
      <c r="E32069">
        <v>0</v>
      </c>
    </row>
    <row r="32070" spans="1:5" x14ac:dyDescent="0.3">
      <c r="A32070">
        <v>30100010</v>
      </c>
      <c r="B32070" t="s">
        <v>1798</v>
      </c>
      <c r="C32070" t="s">
        <v>8</v>
      </c>
      <c r="D32070" t="s">
        <v>2406</v>
      </c>
      <c r="E32070">
        <v>0</v>
      </c>
    </row>
    <row r="32071" spans="1:5" x14ac:dyDescent="0.3">
      <c r="A32071">
        <v>30100010</v>
      </c>
      <c r="B32071" t="s">
        <v>1798</v>
      </c>
      <c r="C32071" t="s">
        <v>8</v>
      </c>
      <c r="D32071" t="s">
        <v>2407</v>
      </c>
      <c r="E32071">
        <v>-10</v>
      </c>
    </row>
    <row r="32072" spans="1:5" x14ac:dyDescent="0.3">
      <c r="A32072">
        <v>30100010</v>
      </c>
      <c r="B32072" t="s">
        <v>1798</v>
      </c>
      <c r="C32072" t="s">
        <v>8</v>
      </c>
      <c r="D32072" t="s">
        <v>2408</v>
      </c>
      <c r="E32072">
        <v>-200</v>
      </c>
    </row>
    <row r="32073" spans="1:5" x14ac:dyDescent="0.3">
      <c r="A32073">
        <v>30100010</v>
      </c>
      <c r="B32073" t="s">
        <v>1798</v>
      </c>
      <c r="C32073" t="s">
        <v>8</v>
      </c>
      <c r="D32073" t="s">
        <v>2409</v>
      </c>
      <c r="E32073">
        <v>0</v>
      </c>
    </row>
    <row r="32074" spans="1:5" x14ac:dyDescent="0.3">
      <c r="A32074">
        <v>30100010</v>
      </c>
      <c r="B32074" t="s">
        <v>1798</v>
      </c>
      <c r="C32074" t="s">
        <v>8</v>
      </c>
      <c r="D32074" t="s">
        <v>2410</v>
      </c>
      <c r="E32074">
        <v>0</v>
      </c>
    </row>
    <row r="32075" spans="1:5" x14ac:dyDescent="0.3">
      <c r="A32075">
        <v>30100010</v>
      </c>
      <c r="B32075" t="s">
        <v>1798</v>
      </c>
      <c r="C32075" t="s">
        <v>8</v>
      </c>
      <c r="D32075" t="s">
        <v>2411</v>
      </c>
      <c r="E32075">
        <v>0</v>
      </c>
    </row>
    <row r="32076" spans="1:5" x14ac:dyDescent="0.3">
      <c r="A32076">
        <v>30100010</v>
      </c>
      <c r="B32076" t="s">
        <v>1798</v>
      </c>
      <c r="C32076" t="s">
        <v>8</v>
      </c>
      <c r="D32076" t="s">
        <v>2412</v>
      </c>
      <c r="E32076">
        <v>0</v>
      </c>
    </row>
    <row r="32077" spans="1:5" x14ac:dyDescent="0.3">
      <c r="A32077">
        <v>30100010</v>
      </c>
      <c r="B32077" t="s">
        <v>1798</v>
      </c>
      <c r="C32077" t="s">
        <v>8</v>
      </c>
      <c r="D32077" t="s">
        <v>2413</v>
      </c>
      <c r="E32077">
        <v>-1</v>
      </c>
    </row>
    <row r="32078" spans="1:5" x14ac:dyDescent="0.3">
      <c r="A32078">
        <v>37510045</v>
      </c>
      <c r="B32078" t="s">
        <v>1800</v>
      </c>
      <c r="C32078" t="s">
        <v>8</v>
      </c>
      <c r="D32078" t="s">
        <v>2378</v>
      </c>
      <c r="E32078">
        <v>-1</v>
      </c>
    </row>
    <row r="32079" spans="1:5" x14ac:dyDescent="0.3">
      <c r="A32079">
        <v>37510045</v>
      </c>
      <c r="B32079" t="s">
        <v>1800</v>
      </c>
      <c r="C32079" t="s">
        <v>8</v>
      </c>
      <c r="D32079" t="s">
        <v>2379</v>
      </c>
      <c r="E32079">
        <v>0</v>
      </c>
    </row>
    <row r="32080" spans="1:5" x14ac:dyDescent="0.3">
      <c r="A32080">
        <v>37510045</v>
      </c>
      <c r="B32080" t="s">
        <v>1800</v>
      </c>
      <c r="C32080" t="s">
        <v>8</v>
      </c>
      <c r="D32080" t="s">
        <v>2380</v>
      </c>
      <c r="E32080">
        <v>0</v>
      </c>
    </row>
    <row r="32081" spans="1:5" x14ac:dyDescent="0.3">
      <c r="A32081">
        <v>37510045</v>
      </c>
      <c r="B32081" t="s">
        <v>1800</v>
      </c>
      <c r="C32081" t="s">
        <v>8</v>
      </c>
      <c r="D32081" t="s">
        <v>2381</v>
      </c>
      <c r="E32081">
        <v>0</v>
      </c>
    </row>
    <row r="32082" spans="1:5" x14ac:dyDescent="0.3">
      <c r="A32082">
        <v>37510045</v>
      </c>
      <c r="B32082" t="s">
        <v>1800</v>
      </c>
      <c r="C32082" t="s">
        <v>8</v>
      </c>
      <c r="D32082" t="s">
        <v>2382</v>
      </c>
      <c r="E32082">
        <v>0</v>
      </c>
    </row>
    <row r="32083" spans="1:5" x14ac:dyDescent="0.3">
      <c r="A32083">
        <v>37510045</v>
      </c>
      <c r="B32083" t="s">
        <v>1800</v>
      </c>
      <c r="C32083" t="s">
        <v>8</v>
      </c>
      <c r="D32083" t="s">
        <v>2383</v>
      </c>
      <c r="E32083">
        <v>-2</v>
      </c>
    </row>
    <row r="32084" spans="1:5" x14ac:dyDescent="0.3">
      <c r="A32084">
        <v>37510045</v>
      </c>
      <c r="B32084" t="s">
        <v>1800</v>
      </c>
      <c r="C32084" t="s">
        <v>8</v>
      </c>
      <c r="D32084" t="s">
        <v>2384</v>
      </c>
      <c r="E32084">
        <v>0</v>
      </c>
    </row>
    <row r="32085" spans="1:5" x14ac:dyDescent="0.3">
      <c r="A32085">
        <v>37510045</v>
      </c>
      <c r="B32085" t="s">
        <v>1800</v>
      </c>
      <c r="C32085" t="s">
        <v>8</v>
      </c>
      <c r="D32085" t="s">
        <v>2385</v>
      </c>
      <c r="E32085">
        <v>0</v>
      </c>
    </row>
    <row r="32086" spans="1:5" x14ac:dyDescent="0.3">
      <c r="A32086">
        <v>37510045</v>
      </c>
      <c r="B32086" t="s">
        <v>1800</v>
      </c>
      <c r="C32086" t="s">
        <v>8</v>
      </c>
      <c r="D32086" t="s">
        <v>2386</v>
      </c>
      <c r="E32086">
        <v>0</v>
      </c>
    </row>
    <row r="32087" spans="1:5" x14ac:dyDescent="0.3">
      <c r="A32087">
        <v>37510045</v>
      </c>
      <c r="B32087" t="s">
        <v>1800</v>
      </c>
      <c r="C32087" t="s">
        <v>8</v>
      </c>
      <c r="D32087" t="s">
        <v>2387</v>
      </c>
      <c r="E32087">
        <v>-1</v>
      </c>
    </row>
    <row r="32088" spans="1:5" x14ac:dyDescent="0.3">
      <c r="A32088">
        <v>37510045</v>
      </c>
      <c r="B32088" t="s">
        <v>1800</v>
      </c>
      <c r="C32088" t="s">
        <v>8</v>
      </c>
      <c r="D32088" t="s">
        <v>2388</v>
      </c>
      <c r="E32088">
        <v>0</v>
      </c>
    </row>
    <row r="32089" spans="1:5" x14ac:dyDescent="0.3">
      <c r="A32089">
        <v>37510045</v>
      </c>
      <c r="B32089" t="s">
        <v>1800</v>
      </c>
      <c r="C32089" t="s">
        <v>8</v>
      </c>
      <c r="D32089" t="s">
        <v>2389</v>
      </c>
      <c r="E32089">
        <v>0</v>
      </c>
    </row>
    <row r="32090" spans="1:5" x14ac:dyDescent="0.3">
      <c r="A32090">
        <v>37510045</v>
      </c>
      <c r="B32090" t="s">
        <v>1800</v>
      </c>
      <c r="C32090" t="s">
        <v>8</v>
      </c>
      <c r="D32090" t="s">
        <v>2390</v>
      </c>
      <c r="E32090">
        <v>0</v>
      </c>
    </row>
    <row r="32091" spans="1:5" x14ac:dyDescent="0.3">
      <c r="A32091">
        <v>37510045</v>
      </c>
      <c r="B32091" t="s">
        <v>1800</v>
      </c>
      <c r="C32091" t="s">
        <v>8</v>
      </c>
      <c r="D32091" t="s">
        <v>2391</v>
      </c>
      <c r="E32091">
        <v>0</v>
      </c>
    </row>
    <row r="32092" spans="1:5" x14ac:dyDescent="0.3">
      <c r="A32092">
        <v>37510045</v>
      </c>
      <c r="B32092" t="s">
        <v>1800</v>
      </c>
      <c r="C32092" t="s">
        <v>8</v>
      </c>
      <c r="D32092" t="s">
        <v>2392</v>
      </c>
      <c r="E32092">
        <v>0</v>
      </c>
    </row>
    <row r="32093" spans="1:5" x14ac:dyDescent="0.3">
      <c r="A32093">
        <v>37510045</v>
      </c>
      <c r="B32093" t="s">
        <v>1800</v>
      </c>
      <c r="C32093" t="s">
        <v>8</v>
      </c>
      <c r="D32093" t="s">
        <v>2393</v>
      </c>
      <c r="E32093">
        <v>0</v>
      </c>
    </row>
    <row r="32094" spans="1:5" x14ac:dyDescent="0.3">
      <c r="A32094">
        <v>37510045</v>
      </c>
      <c r="B32094" t="s">
        <v>1800</v>
      </c>
      <c r="C32094" t="s">
        <v>8</v>
      </c>
      <c r="D32094" t="s">
        <v>2394</v>
      </c>
      <c r="E32094">
        <v>0</v>
      </c>
    </row>
    <row r="32095" spans="1:5" x14ac:dyDescent="0.3">
      <c r="A32095">
        <v>37510045</v>
      </c>
      <c r="B32095" t="s">
        <v>1800</v>
      </c>
      <c r="C32095" t="s">
        <v>8</v>
      </c>
      <c r="D32095" t="s">
        <v>2395</v>
      </c>
      <c r="E32095">
        <v>-1</v>
      </c>
    </row>
    <row r="32096" spans="1:5" x14ac:dyDescent="0.3">
      <c r="A32096">
        <v>37510045</v>
      </c>
      <c r="B32096" t="s">
        <v>1800</v>
      </c>
      <c r="C32096" t="s">
        <v>8</v>
      </c>
      <c r="D32096" t="s">
        <v>2396</v>
      </c>
      <c r="E32096">
        <v>0</v>
      </c>
    </row>
    <row r="32097" spans="1:5" x14ac:dyDescent="0.3">
      <c r="A32097">
        <v>37510045</v>
      </c>
      <c r="B32097" t="s">
        <v>1800</v>
      </c>
      <c r="C32097" t="s">
        <v>8</v>
      </c>
      <c r="D32097" t="s">
        <v>2397</v>
      </c>
      <c r="E32097">
        <v>0</v>
      </c>
    </row>
    <row r="32098" spans="1:5" x14ac:dyDescent="0.3">
      <c r="A32098">
        <v>37510045</v>
      </c>
      <c r="B32098" t="s">
        <v>1800</v>
      </c>
      <c r="C32098" t="s">
        <v>8</v>
      </c>
      <c r="D32098" t="s">
        <v>2398</v>
      </c>
      <c r="E32098">
        <v>-1</v>
      </c>
    </row>
    <row r="32099" spans="1:5" x14ac:dyDescent="0.3">
      <c r="A32099">
        <v>37510045</v>
      </c>
      <c r="B32099" t="s">
        <v>1800</v>
      </c>
      <c r="C32099" t="s">
        <v>8</v>
      </c>
      <c r="D32099" t="s">
        <v>2399</v>
      </c>
      <c r="E32099">
        <v>-3</v>
      </c>
    </row>
    <row r="32100" spans="1:5" x14ac:dyDescent="0.3">
      <c r="A32100">
        <v>37510045</v>
      </c>
      <c r="B32100" t="s">
        <v>1800</v>
      </c>
      <c r="C32100" t="s">
        <v>8</v>
      </c>
      <c r="D32100" t="s">
        <v>2400</v>
      </c>
      <c r="E32100">
        <v>0</v>
      </c>
    </row>
    <row r="32101" spans="1:5" x14ac:dyDescent="0.3">
      <c r="A32101">
        <v>37510045</v>
      </c>
      <c r="B32101" t="s">
        <v>1800</v>
      </c>
      <c r="C32101" t="s">
        <v>8</v>
      </c>
      <c r="D32101" t="s">
        <v>2401</v>
      </c>
      <c r="E32101">
        <v>0</v>
      </c>
    </row>
    <row r="32102" spans="1:5" x14ac:dyDescent="0.3">
      <c r="A32102">
        <v>37510045</v>
      </c>
      <c r="B32102" t="s">
        <v>1800</v>
      </c>
      <c r="C32102" t="s">
        <v>8</v>
      </c>
      <c r="D32102" t="s">
        <v>2402</v>
      </c>
      <c r="E32102">
        <v>0</v>
      </c>
    </row>
    <row r="32103" spans="1:5" x14ac:dyDescent="0.3">
      <c r="A32103">
        <v>37510045</v>
      </c>
      <c r="B32103" t="s">
        <v>1800</v>
      </c>
      <c r="C32103" t="s">
        <v>8</v>
      </c>
      <c r="D32103" t="s">
        <v>2403</v>
      </c>
      <c r="E32103">
        <v>-1</v>
      </c>
    </row>
    <row r="32104" spans="1:5" x14ac:dyDescent="0.3">
      <c r="A32104">
        <v>37510045</v>
      </c>
      <c r="B32104" t="s">
        <v>1800</v>
      </c>
      <c r="C32104" t="s">
        <v>8</v>
      </c>
      <c r="D32104" t="s">
        <v>2404</v>
      </c>
      <c r="E32104">
        <v>0</v>
      </c>
    </row>
    <row r="32105" spans="1:5" x14ac:dyDescent="0.3">
      <c r="A32105">
        <v>37510045</v>
      </c>
      <c r="B32105" t="s">
        <v>1800</v>
      </c>
      <c r="C32105" t="s">
        <v>8</v>
      </c>
      <c r="D32105" t="s">
        <v>2405</v>
      </c>
      <c r="E32105">
        <v>0</v>
      </c>
    </row>
    <row r="32106" spans="1:5" x14ac:dyDescent="0.3">
      <c r="A32106">
        <v>37510045</v>
      </c>
      <c r="B32106" t="s">
        <v>1800</v>
      </c>
      <c r="C32106" t="s">
        <v>8</v>
      </c>
      <c r="D32106" t="s">
        <v>2406</v>
      </c>
      <c r="E32106">
        <v>0</v>
      </c>
    </row>
    <row r="32107" spans="1:5" x14ac:dyDescent="0.3">
      <c r="A32107">
        <v>37510045</v>
      </c>
      <c r="B32107" t="s">
        <v>1800</v>
      </c>
      <c r="C32107" t="s">
        <v>8</v>
      </c>
      <c r="D32107" t="s">
        <v>2407</v>
      </c>
      <c r="E32107">
        <v>0</v>
      </c>
    </row>
    <row r="32108" spans="1:5" x14ac:dyDescent="0.3">
      <c r="A32108">
        <v>37510045</v>
      </c>
      <c r="B32108" t="s">
        <v>1800</v>
      </c>
      <c r="C32108" t="s">
        <v>8</v>
      </c>
      <c r="D32108" t="s">
        <v>2408</v>
      </c>
      <c r="E32108">
        <v>-1</v>
      </c>
    </row>
    <row r="32109" spans="1:5" x14ac:dyDescent="0.3">
      <c r="A32109">
        <v>37510045</v>
      </c>
      <c r="B32109" t="s">
        <v>1800</v>
      </c>
      <c r="C32109" t="s">
        <v>8</v>
      </c>
      <c r="D32109" t="s">
        <v>2409</v>
      </c>
      <c r="E32109">
        <v>0</v>
      </c>
    </row>
    <row r="32110" spans="1:5" x14ac:dyDescent="0.3">
      <c r="A32110">
        <v>37510045</v>
      </c>
      <c r="B32110" t="s">
        <v>1800</v>
      </c>
      <c r="C32110" t="s">
        <v>8</v>
      </c>
      <c r="D32110" t="s">
        <v>2410</v>
      </c>
      <c r="E32110">
        <v>-2</v>
      </c>
    </row>
    <row r="32111" spans="1:5" x14ac:dyDescent="0.3">
      <c r="A32111">
        <v>37510045</v>
      </c>
      <c r="B32111" t="s">
        <v>1800</v>
      </c>
      <c r="C32111" t="s">
        <v>8</v>
      </c>
      <c r="D32111" t="s">
        <v>2411</v>
      </c>
      <c r="E32111">
        <v>-1</v>
      </c>
    </row>
    <row r="32112" spans="1:5" x14ac:dyDescent="0.3">
      <c r="A32112">
        <v>37510045</v>
      </c>
      <c r="B32112" t="s">
        <v>1800</v>
      </c>
      <c r="C32112" t="s">
        <v>8</v>
      </c>
      <c r="D32112" t="s">
        <v>2412</v>
      </c>
      <c r="E32112">
        <v>0</v>
      </c>
    </row>
    <row r="32113" spans="1:5" x14ac:dyDescent="0.3">
      <c r="A32113">
        <v>37510045</v>
      </c>
      <c r="B32113" t="s">
        <v>1800</v>
      </c>
      <c r="C32113" t="s">
        <v>8</v>
      </c>
      <c r="D32113" t="s">
        <v>2413</v>
      </c>
      <c r="E32113">
        <v>-1</v>
      </c>
    </row>
    <row r="32114" spans="1:5" x14ac:dyDescent="0.3">
      <c r="A32114">
        <v>50070021</v>
      </c>
      <c r="B32114" t="s">
        <v>1802</v>
      </c>
      <c r="C32114" t="s">
        <v>130</v>
      </c>
      <c r="D32114" t="s">
        <v>2378</v>
      </c>
      <c r="E32114">
        <v>0</v>
      </c>
    </row>
    <row r="32115" spans="1:5" x14ac:dyDescent="0.3">
      <c r="A32115">
        <v>50070021</v>
      </c>
      <c r="B32115" t="s">
        <v>1802</v>
      </c>
      <c r="C32115" t="s">
        <v>130</v>
      </c>
      <c r="D32115" t="s">
        <v>2379</v>
      </c>
      <c r="E32115">
        <v>-20</v>
      </c>
    </row>
    <row r="32116" spans="1:5" x14ac:dyDescent="0.3">
      <c r="A32116">
        <v>50070021</v>
      </c>
      <c r="B32116" t="s">
        <v>1802</v>
      </c>
      <c r="C32116" t="s">
        <v>130</v>
      </c>
      <c r="D32116" t="s">
        <v>2380</v>
      </c>
      <c r="E32116">
        <v>-140</v>
      </c>
    </row>
    <row r="32117" spans="1:5" x14ac:dyDescent="0.3">
      <c r="A32117">
        <v>50070021</v>
      </c>
      <c r="B32117" t="s">
        <v>1802</v>
      </c>
      <c r="C32117" t="s">
        <v>130</v>
      </c>
      <c r="D32117" t="s">
        <v>2381</v>
      </c>
      <c r="E32117">
        <v>0</v>
      </c>
    </row>
    <row r="32118" spans="1:5" x14ac:dyDescent="0.3">
      <c r="A32118">
        <v>50070021</v>
      </c>
      <c r="B32118" t="s">
        <v>1802</v>
      </c>
      <c r="C32118" t="s">
        <v>130</v>
      </c>
      <c r="D32118" t="s">
        <v>2382</v>
      </c>
      <c r="E32118">
        <v>0</v>
      </c>
    </row>
    <row r="32119" spans="1:5" x14ac:dyDescent="0.3">
      <c r="A32119">
        <v>50070021</v>
      </c>
      <c r="B32119" t="s">
        <v>1802</v>
      </c>
      <c r="C32119" t="s">
        <v>130</v>
      </c>
      <c r="D32119" t="s">
        <v>2383</v>
      </c>
      <c r="E32119">
        <v>0</v>
      </c>
    </row>
    <row r="32120" spans="1:5" x14ac:dyDescent="0.3">
      <c r="A32120">
        <v>50070021</v>
      </c>
      <c r="B32120" t="s">
        <v>1802</v>
      </c>
      <c r="C32120" t="s">
        <v>130</v>
      </c>
      <c r="D32120" t="s">
        <v>2384</v>
      </c>
      <c r="E32120">
        <v>0</v>
      </c>
    </row>
    <row r="32121" spans="1:5" x14ac:dyDescent="0.3">
      <c r="A32121">
        <v>50070021</v>
      </c>
      <c r="B32121" t="s">
        <v>1802</v>
      </c>
      <c r="C32121" t="s">
        <v>130</v>
      </c>
      <c r="D32121" t="s">
        <v>2385</v>
      </c>
      <c r="E32121">
        <v>0</v>
      </c>
    </row>
    <row r="32122" spans="1:5" x14ac:dyDescent="0.3">
      <c r="A32122">
        <v>50070021</v>
      </c>
      <c r="B32122" t="s">
        <v>1802</v>
      </c>
      <c r="C32122" t="s">
        <v>130</v>
      </c>
      <c r="D32122" t="s">
        <v>2386</v>
      </c>
      <c r="E32122">
        <v>-45</v>
      </c>
    </row>
    <row r="32123" spans="1:5" x14ac:dyDescent="0.3">
      <c r="A32123">
        <v>50070021</v>
      </c>
      <c r="B32123" t="s">
        <v>1802</v>
      </c>
      <c r="C32123" t="s">
        <v>130</v>
      </c>
      <c r="D32123" t="s">
        <v>2387</v>
      </c>
      <c r="E32123">
        <v>-20</v>
      </c>
    </row>
    <row r="32124" spans="1:5" x14ac:dyDescent="0.3">
      <c r="A32124">
        <v>50070021</v>
      </c>
      <c r="B32124" t="s">
        <v>1802</v>
      </c>
      <c r="C32124" t="s">
        <v>130</v>
      </c>
      <c r="D32124" t="s">
        <v>2388</v>
      </c>
      <c r="E32124">
        <v>0</v>
      </c>
    </row>
    <row r="32125" spans="1:5" x14ac:dyDescent="0.3">
      <c r="A32125">
        <v>50070021</v>
      </c>
      <c r="B32125" t="s">
        <v>1802</v>
      </c>
      <c r="C32125" t="s">
        <v>130</v>
      </c>
      <c r="D32125" t="s">
        <v>2389</v>
      </c>
      <c r="E32125">
        <v>-5</v>
      </c>
    </row>
    <row r="32126" spans="1:5" x14ac:dyDescent="0.3">
      <c r="A32126">
        <v>50070021</v>
      </c>
      <c r="B32126" t="s">
        <v>1802</v>
      </c>
      <c r="C32126" t="s">
        <v>130</v>
      </c>
      <c r="D32126" t="s">
        <v>2390</v>
      </c>
      <c r="E32126">
        <v>0</v>
      </c>
    </row>
    <row r="32127" spans="1:5" x14ac:dyDescent="0.3">
      <c r="A32127">
        <v>50070021</v>
      </c>
      <c r="B32127" t="s">
        <v>1802</v>
      </c>
      <c r="C32127" t="s">
        <v>130</v>
      </c>
      <c r="D32127" t="s">
        <v>2391</v>
      </c>
      <c r="E32127">
        <v>0</v>
      </c>
    </row>
    <row r="32128" spans="1:5" x14ac:dyDescent="0.3">
      <c r="A32128">
        <v>50070021</v>
      </c>
      <c r="B32128" t="s">
        <v>1802</v>
      </c>
      <c r="C32128" t="s">
        <v>130</v>
      </c>
      <c r="D32128" t="s">
        <v>2392</v>
      </c>
      <c r="E32128">
        <v>0</v>
      </c>
    </row>
    <row r="32129" spans="1:5" x14ac:dyDescent="0.3">
      <c r="A32129">
        <v>50070021</v>
      </c>
      <c r="B32129" t="s">
        <v>1802</v>
      </c>
      <c r="C32129" t="s">
        <v>130</v>
      </c>
      <c r="D32129" t="s">
        <v>2393</v>
      </c>
      <c r="E32129">
        <v>-10</v>
      </c>
    </row>
    <row r="32130" spans="1:5" x14ac:dyDescent="0.3">
      <c r="A32130">
        <v>50070021</v>
      </c>
      <c r="B32130" t="s">
        <v>1802</v>
      </c>
      <c r="C32130" t="s">
        <v>130</v>
      </c>
      <c r="D32130" t="s">
        <v>2394</v>
      </c>
      <c r="E32130">
        <v>0</v>
      </c>
    </row>
    <row r="32131" spans="1:5" x14ac:dyDescent="0.3">
      <c r="A32131">
        <v>50070021</v>
      </c>
      <c r="B32131" t="s">
        <v>1802</v>
      </c>
      <c r="C32131" t="s">
        <v>130</v>
      </c>
      <c r="D32131" t="s">
        <v>2395</v>
      </c>
      <c r="E32131">
        <v>-70</v>
      </c>
    </row>
    <row r="32132" spans="1:5" x14ac:dyDescent="0.3">
      <c r="A32132">
        <v>50070021</v>
      </c>
      <c r="B32132" t="s">
        <v>1802</v>
      </c>
      <c r="C32132" t="s">
        <v>130</v>
      </c>
      <c r="D32132" t="s">
        <v>2396</v>
      </c>
      <c r="E32132">
        <v>-65</v>
      </c>
    </row>
    <row r="32133" spans="1:5" x14ac:dyDescent="0.3">
      <c r="A32133">
        <v>50070021</v>
      </c>
      <c r="B32133" t="s">
        <v>1802</v>
      </c>
      <c r="C32133" t="s">
        <v>130</v>
      </c>
      <c r="D32133" t="s">
        <v>2397</v>
      </c>
      <c r="E32133">
        <v>-15</v>
      </c>
    </row>
    <row r="32134" spans="1:5" x14ac:dyDescent="0.3">
      <c r="A32134">
        <v>50070021</v>
      </c>
      <c r="B32134" t="s">
        <v>1802</v>
      </c>
      <c r="C32134" t="s">
        <v>130</v>
      </c>
      <c r="D32134" t="s">
        <v>2398</v>
      </c>
      <c r="E32134">
        <v>0</v>
      </c>
    </row>
    <row r="32135" spans="1:5" x14ac:dyDescent="0.3">
      <c r="A32135">
        <v>50070021</v>
      </c>
      <c r="B32135" t="s">
        <v>1802</v>
      </c>
      <c r="C32135" t="s">
        <v>130</v>
      </c>
      <c r="D32135" t="s">
        <v>2399</v>
      </c>
      <c r="E32135">
        <v>-70</v>
      </c>
    </row>
    <row r="32136" spans="1:5" x14ac:dyDescent="0.3">
      <c r="A32136">
        <v>50070021</v>
      </c>
      <c r="B32136" t="s">
        <v>1802</v>
      </c>
      <c r="C32136" t="s">
        <v>130</v>
      </c>
      <c r="D32136" t="s">
        <v>2400</v>
      </c>
      <c r="E32136">
        <v>0</v>
      </c>
    </row>
    <row r="32137" spans="1:5" x14ac:dyDescent="0.3">
      <c r="A32137">
        <v>50070021</v>
      </c>
      <c r="B32137" t="s">
        <v>1802</v>
      </c>
      <c r="C32137" t="s">
        <v>130</v>
      </c>
      <c r="D32137" t="s">
        <v>2401</v>
      </c>
      <c r="E32137">
        <v>0</v>
      </c>
    </row>
    <row r="32138" spans="1:5" x14ac:dyDescent="0.3">
      <c r="A32138">
        <v>50070021</v>
      </c>
      <c r="B32138" t="s">
        <v>1802</v>
      </c>
      <c r="C32138" t="s">
        <v>130</v>
      </c>
      <c r="D32138" t="s">
        <v>2402</v>
      </c>
      <c r="E32138">
        <v>-300</v>
      </c>
    </row>
    <row r="32139" spans="1:5" x14ac:dyDescent="0.3">
      <c r="A32139">
        <v>50070021</v>
      </c>
      <c r="B32139" t="s">
        <v>1802</v>
      </c>
      <c r="C32139" t="s">
        <v>130</v>
      </c>
      <c r="D32139" t="s">
        <v>2403</v>
      </c>
      <c r="E32139">
        <v>0</v>
      </c>
    </row>
    <row r="32140" spans="1:5" x14ac:dyDescent="0.3">
      <c r="A32140">
        <v>50070021</v>
      </c>
      <c r="B32140" t="s">
        <v>1802</v>
      </c>
      <c r="C32140" t="s">
        <v>130</v>
      </c>
      <c r="D32140" t="s">
        <v>2404</v>
      </c>
      <c r="E32140">
        <v>0</v>
      </c>
    </row>
    <row r="32141" spans="1:5" x14ac:dyDescent="0.3">
      <c r="A32141">
        <v>50070021</v>
      </c>
      <c r="B32141" t="s">
        <v>1802</v>
      </c>
      <c r="C32141" t="s">
        <v>130</v>
      </c>
      <c r="D32141" t="s">
        <v>2405</v>
      </c>
      <c r="E32141">
        <v>0</v>
      </c>
    </row>
    <row r="32142" spans="1:5" x14ac:dyDescent="0.3">
      <c r="A32142">
        <v>50070021</v>
      </c>
      <c r="B32142" t="s">
        <v>1802</v>
      </c>
      <c r="C32142" t="s">
        <v>130</v>
      </c>
      <c r="D32142" t="s">
        <v>2406</v>
      </c>
      <c r="E32142">
        <v>0</v>
      </c>
    </row>
    <row r="32143" spans="1:5" x14ac:dyDescent="0.3">
      <c r="A32143">
        <v>50070021</v>
      </c>
      <c r="B32143" t="s">
        <v>1802</v>
      </c>
      <c r="C32143" t="s">
        <v>130</v>
      </c>
      <c r="D32143" t="s">
        <v>2407</v>
      </c>
      <c r="E32143">
        <v>-30</v>
      </c>
    </row>
    <row r="32144" spans="1:5" x14ac:dyDescent="0.3">
      <c r="A32144">
        <v>50070021</v>
      </c>
      <c r="B32144" t="s">
        <v>1802</v>
      </c>
      <c r="C32144" t="s">
        <v>130</v>
      </c>
      <c r="D32144" t="s">
        <v>2408</v>
      </c>
      <c r="E32144">
        <v>-40</v>
      </c>
    </row>
    <row r="32145" spans="1:5" x14ac:dyDescent="0.3">
      <c r="A32145">
        <v>50070021</v>
      </c>
      <c r="B32145" t="s">
        <v>1802</v>
      </c>
      <c r="C32145" t="s">
        <v>130</v>
      </c>
      <c r="D32145" t="s">
        <v>2409</v>
      </c>
      <c r="E32145">
        <v>0</v>
      </c>
    </row>
    <row r="32146" spans="1:5" x14ac:dyDescent="0.3">
      <c r="A32146">
        <v>50070021</v>
      </c>
      <c r="B32146" t="s">
        <v>1802</v>
      </c>
      <c r="C32146" t="s">
        <v>130</v>
      </c>
      <c r="D32146" t="s">
        <v>2410</v>
      </c>
      <c r="E32146">
        <v>-95</v>
      </c>
    </row>
    <row r="32147" spans="1:5" x14ac:dyDescent="0.3">
      <c r="A32147">
        <v>50070021</v>
      </c>
      <c r="B32147" t="s">
        <v>1802</v>
      </c>
      <c r="C32147" t="s">
        <v>130</v>
      </c>
      <c r="D32147" t="s">
        <v>2411</v>
      </c>
      <c r="E32147">
        <v>-5</v>
      </c>
    </row>
    <row r="32148" spans="1:5" x14ac:dyDescent="0.3">
      <c r="A32148">
        <v>50070021</v>
      </c>
      <c r="B32148" t="s">
        <v>1802</v>
      </c>
      <c r="C32148" t="s">
        <v>130</v>
      </c>
      <c r="D32148" t="s">
        <v>2412</v>
      </c>
      <c r="E32148">
        <v>0</v>
      </c>
    </row>
    <row r="32149" spans="1:5" x14ac:dyDescent="0.3">
      <c r="A32149">
        <v>50070021</v>
      </c>
      <c r="B32149" t="s">
        <v>1802</v>
      </c>
      <c r="C32149" t="s">
        <v>130</v>
      </c>
      <c r="D32149" t="s">
        <v>2413</v>
      </c>
      <c r="E32149">
        <v>-100</v>
      </c>
    </row>
    <row r="32150" spans="1:5" x14ac:dyDescent="0.3">
      <c r="A32150">
        <v>50380004</v>
      </c>
      <c r="B32150" t="s">
        <v>1804</v>
      </c>
      <c r="C32150" t="s">
        <v>8</v>
      </c>
      <c r="D32150" t="s">
        <v>2378</v>
      </c>
      <c r="E32150">
        <v>0</v>
      </c>
    </row>
    <row r="32151" spans="1:5" x14ac:dyDescent="0.3">
      <c r="A32151">
        <v>50380004</v>
      </c>
      <c r="B32151" t="s">
        <v>1804</v>
      </c>
      <c r="C32151" t="s">
        <v>8</v>
      </c>
      <c r="D32151" t="s">
        <v>2379</v>
      </c>
      <c r="E32151">
        <v>0</v>
      </c>
    </row>
    <row r="32152" spans="1:5" x14ac:dyDescent="0.3">
      <c r="A32152">
        <v>50380004</v>
      </c>
      <c r="B32152" t="s">
        <v>1804</v>
      </c>
      <c r="C32152" t="s">
        <v>8</v>
      </c>
      <c r="D32152" t="s">
        <v>2380</v>
      </c>
      <c r="E32152">
        <v>0</v>
      </c>
    </row>
    <row r="32153" spans="1:5" x14ac:dyDescent="0.3">
      <c r="A32153">
        <v>50380004</v>
      </c>
      <c r="B32153" t="s">
        <v>1804</v>
      </c>
      <c r="C32153" t="s">
        <v>8</v>
      </c>
      <c r="D32153" t="s">
        <v>2381</v>
      </c>
      <c r="E32153">
        <v>0</v>
      </c>
    </row>
    <row r="32154" spans="1:5" x14ac:dyDescent="0.3">
      <c r="A32154">
        <v>50380004</v>
      </c>
      <c r="B32154" t="s">
        <v>1804</v>
      </c>
      <c r="C32154" t="s">
        <v>8</v>
      </c>
      <c r="D32154" t="s">
        <v>2382</v>
      </c>
      <c r="E32154">
        <v>0</v>
      </c>
    </row>
    <row r="32155" spans="1:5" x14ac:dyDescent="0.3">
      <c r="A32155">
        <v>50380004</v>
      </c>
      <c r="B32155" t="s">
        <v>1804</v>
      </c>
      <c r="C32155" t="s">
        <v>8</v>
      </c>
      <c r="D32155" t="s">
        <v>2383</v>
      </c>
      <c r="E32155">
        <v>-1</v>
      </c>
    </row>
    <row r="32156" spans="1:5" x14ac:dyDescent="0.3">
      <c r="A32156">
        <v>50380004</v>
      </c>
      <c r="B32156" t="s">
        <v>1804</v>
      </c>
      <c r="C32156" t="s">
        <v>8</v>
      </c>
      <c r="D32156" t="s">
        <v>2384</v>
      </c>
      <c r="E32156">
        <v>-1</v>
      </c>
    </row>
    <row r="32157" spans="1:5" x14ac:dyDescent="0.3">
      <c r="A32157">
        <v>50380004</v>
      </c>
      <c r="B32157" t="s">
        <v>1804</v>
      </c>
      <c r="C32157" t="s">
        <v>8</v>
      </c>
      <c r="D32157" t="s">
        <v>2385</v>
      </c>
      <c r="E32157">
        <v>0</v>
      </c>
    </row>
    <row r="32158" spans="1:5" x14ac:dyDescent="0.3">
      <c r="A32158">
        <v>50380004</v>
      </c>
      <c r="B32158" t="s">
        <v>1804</v>
      </c>
      <c r="C32158" t="s">
        <v>8</v>
      </c>
      <c r="D32158" t="s">
        <v>2386</v>
      </c>
      <c r="E32158">
        <v>-1</v>
      </c>
    </row>
    <row r="32159" spans="1:5" x14ac:dyDescent="0.3">
      <c r="A32159">
        <v>50380004</v>
      </c>
      <c r="B32159" t="s">
        <v>1804</v>
      </c>
      <c r="C32159" t="s">
        <v>8</v>
      </c>
      <c r="D32159" t="s">
        <v>2387</v>
      </c>
      <c r="E32159">
        <v>0</v>
      </c>
    </row>
    <row r="32160" spans="1:5" x14ac:dyDescent="0.3">
      <c r="A32160">
        <v>50380004</v>
      </c>
      <c r="B32160" t="s">
        <v>1804</v>
      </c>
      <c r="C32160" t="s">
        <v>8</v>
      </c>
      <c r="D32160" t="s">
        <v>2388</v>
      </c>
      <c r="E32160">
        <v>-1</v>
      </c>
    </row>
    <row r="32161" spans="1:5" x14ac:dyDescent="0.3">
      <c r="A32161">
        <v>50380004</v>
      </c>
      <c r="B32161" t="s">
        <v>1804</v>
      </c>
      <c r="C32161" t="s">
        <v>8</v>
      </c>
      <c r="D32161" t="s">
        <v>2389</v>
      </c>
      <c r="E32161">
        <v>0</v>
      </c>
    </row>
    <row r="32162" spans="1:5" x14ac:dyDescent="0.3">
      <c r="A32162">
        <v>50380004</v>
      </c>
      <c r="B32162" t="s">
        <v>1804</v>
      </c>
      <c r="C32162" t="s">
        <v>8</v>
      </c>
      <c r="D32162" t="s">
        <v>2390</v>
      </c>
      <c r="E32162">
        <v>0</v>
      </c>
    </row>
    <row r="32163" spans="1:5" x14ac:dyDescent="0.3">
      <c r="A32163">
        <v>50380004</v>
      </c>
      <c r="B32163" t="s">
        <v>1804</v>
      </c>
      <c r="C32163" t="s">
        <v>8</v>
      </c>
      <c r="D32163" t="s">
        <v>2391</v>
      </c>
      <c r="E32163">
        <v>0</v>
      </c>
    </row>
    <row r="32164" spans="1:5" x14ac:dyDescent="0.3">
      <c r="A32164">
        <v>50380004</v>
      </c>
      <c r="B32164" t="s">
        <v>1804</v>
      </c>
      <c r="C32164" t="s">
        <v>8</v>
      </c>
      <c r="D32164" t="s">
        <v>2392</v>
      </c>
      <c r="E32164">
        <v>0</v>
      </c>
    </row>
    <row r="32165" spans="1:5" x14ac:dyDescent="0.3">
      <c r="A32165">
        <v>50380004</v>
      </c>
      <c r="B32165" t="s">
        <v>1804</v>
      </c>
      <c r="C32165" t="s">
        <v>8</v>
      </c>
      <c r="D32165" t="s">
        <v>2393</v>
      </c>
      <c r="E32165">
        <v>0</v>
      </c>
    </row>
    <row r="32166" spans="1:5" x14ac:dyDescent="0.3">
      <c r="A32166">
        <v>50380004</v>
      </c>
      <c r="B32166" t="s">
        <v>1804</v>
      </c>
      <c r="C32166" t="s">
        <v>8</v>
      </c>
      <c r="D32166" t="s">
        <v>2394</v>
      </c>
      <c r="E32166">
        <v>0</v>
      </c>
    </row>
    <row r="32167" spans="1:5" x14ac:dyDescent="0.3">
      <c r="A32167">
        <v>50380004</v>
      </c>
      <c r="B32167" t="s">
        <v>1804</v>
      </c>
      <c r="C32167" t="s">
        <v>8</v>
      </c>
      <c r="D32167" t="s">
        <v>2395</v>
      </c>
      <c r="E32167">
        <v>0</v>
      </c>
    </row>
    <row r="32168" spans="1:5" x14ac:dyDescent="0.3">
      <c r="A32168">
        <v>50380004</v>
      </c>
      <c r="B32168" t="s">
        <v>1804</v>
      </c>
      <c r="C32168" t="s">
        <v>8</v>
      </c>
      <c r="D32168" t="s">
        <v>2396</v>
      </c>
      <c r="E32168">
        <v>-3</v>
      </c>
    </row>
    <row r="32169" spans="1:5" x14ac:dyDescent="0.3">
      <c r="A32169">
        <v>50380004</v>
      </c>
      <c r="B32169" t="s">
        <v>1804</v>
      </c>
      <c r="C32169" t="s">
        <v>8</v>
      </c>
      <c r="D32169" t="s">
        <v>2397</v>
      </c>
      <c r="E32169">
        <v>0</v>
      </c>
    </row>
    <row r="32170" spans="1:5" x14ac:dyDescent="0.3">
      <c r="A32170">
        <v>50380004</v>
      </c>
      <c r="B32170" t="s">
        <v>1804</v>
      </c>
      <c r="C32170" t="s">
        <v>8</v>
      </c>
      <c r="D32170" t="s">
        <v>2398</v>
      </c>
      <c r="E32170">
        <v>0</v>
      </c>
    </row>
    <row r="32171" spans="1:5" x14ac:dyDescent="0.3">
      <c r="A32171">
        <v>50380004</v>
      </c>
      <c r="B32171" t="s">
        <v>1804</v>
      </c>
      <c r="C32171" t="s">
        <v>8</v>
      </c>
      <c r="D32171" t="s">
        <v>2399</v>
      </c>
      <c r="E32171">
        <v>-1</v>
      </c>
    </row>
    <row r="32172" spans="1:5" x14ac:dyDescent="0.3">
      <c r="A32172">
        <v>50380004</v>
      </c>
      <c r="B32172" t="s">
        <v>1804</v>
      </c>
      <c r="C32172" t="s">
        <v>8</v>
      </c>
      <c r="D32172" t="s">
        <v>2400</v>
      </c>
      <c r="E32172">
        <v>-1</v>
      </c>
    </row>
    <row r="32173" spans="1:5" x14ac:dyDescent="0.3">
      <c r="A32173">
        <v>50380004</v>
      </c>
      <c r="B32173" t="s">
        <v>1804</v>
      </c>
      <c r="C32173" t="s">
        <v>8</v>
      </c>
      <c r="D32173" t="s">
        <v>2401</v>
      </c>
      <c r="E32173">
        <v>0</v>
      </c>
    </row>
    <row r="32174" spans="1:5" x14ac:dyDescent="0.3">
      <c r="A32174">
        <v>50380004</v>
      </c>
      <c r="B32174" t="s">
        <v>1804</v>
      </c>
      <c r="C32174" t="s">
        <v>8</v>
      </c>
      <c r="D32174" t="s">
        <v>2402</v>
      </c>
      <c r="E32174">
        <v>-2</v>
      </c>
    </row>
    <row r="32175" spans="1:5" x14ac:dyDescent="0.3">
      <c r="A32175">
        <v>50380004</v>
      </c>
      <c r="B32175" t="s">
        <v>1804</v>
      </c>
      <c r="C32175" t="s">
        <v>8</v>
      </c>
      <c r="D32175" t="s">
        <v>2403</v>
      </c>
      <c r="E32175">
        <v>-1</v>
      </c>
    </row>
    <row r="32176" spans="1:5" x14ac:dyDescent="0.3">
      <c r="A32176">
        <v>50380004</v>
      </c>
      <c r="B32176" t="s">
        <v>1804</v>
      </c>
      <c r="C32176" t="s">
        <v>8</v>
      </c>
      <c r="D32176" t="s">
        <v>2404</v>
      </c>
      <c r="E32176">
        <v>-1</v>
      </c>
    </row>
    <row r="32177" spans="1:5" x14ac:dyDescent="0.3">
      <c r="A32177">
        <v>50380004</v>
      </c>
      <c r="B32177" t="s">
        <v>1804</v>
      </c>
      <c r="C32177" t="s">
        <v>8</v>
      </c>
      <c r="D32177" t="s">
        <v>2405</v>
      </c>
      <c r="E32177">
        <v>-1</v>
      </c>
    </row>
    <row r="32178" spans="1:5" x14ac:dyDescent="0.3">
      <c r="A32178">
        <v>50380004</v>
      </c>
      <c r="B32178" t="s">
        <v>1804</v>
      </c>
      <c r="C32178" t="s">
        <v>8</v>
      </c>
      <c r="D32178" t="s">
        <v>2406</v>
      </c>
      <c r="E32178">
        <v>-3</v>
      </c>
    </row>
    <row r="32179" spans="1:5" x14ac:dyDescent="0.3">
      <c r="A32179">
        <v>50380004</v>
      </c>
      <c r="B32179" t="s">
        <v>1804</v>
      </c>
      <c r="C32179" t="s">
        <v>8</v>
      </c>
      <c r="D32179" t="s">
        <v>2407</v>
      </c>
      <c r="E32179">
        <v>0</v>
      </c>
    </row>
    <row r="32180" spans="1:5" x14ac:dyDescent="0.3">
      <c r="A32180">
        <v>50380004</v>
      </c>
      <c r="B32180" t="s">
        <v>1804</v>
      </c>
      <c r="C32180" t="s">
        <v>8</v>
      </c>
      <c r="D32180" t="s">
        <v>2408</v>
      </c>
      <c r="E32180">
        <v>0</v>
      </c>
    </row>
    <row r="32181" spans="1:5" x14ac:dyDescent="0.3">
      <c r="A32181">
        <v>50380004</v>
      </c>
      <c r="B32181" t="s">
        <v>1804</v>
      </c>
      <c r="C32181" t="s">
        <v>8</v>
      </c>
      <c r="D32181" t="s">
        <v>2409</v>
      </c>
      <c r="E32181">
        <v>-3</v>
      </c>
    </row>
    <row r="32182" spans="1:5" x14ac:dyDescent="0.3">
      <c r="A32182">
        <v>50380004</v>
      </c>
      <c r="B32182" t="s">
        <v>1804</v>
      </c>
      <c r="C32182" t="s">
        <v>8</v>
      </c>
      <c r="D32182" t="s">
        <v>2410</v>
      </c>
      <c r="E32182">
        <v>-1</v>
      </c>
    </row>
    <row r="32183" spans="1:5" x14ac:dyDescent="0.3">
      <c r="A32183">
        <v>50380004</v>
      </c>
      <c r="B32183" t="s">
        <v>1804</v>
      </c>
      <c r="C32183" t="s">
        <v>8</v>
      </c>
      <c r="D32183" t="s">
        <v>2411</v>
      </c>
      <c r="E32183">
        <v>-2</v>
      </c>
    </row>
    <row r="32184" spans="1:5" x14ac:dyDescent="0.3">
      <c r="A32184">
        <v>50380004</v>
      </c>
      <c r="B32184" t="s">
        <v>1804</v>
      </c>
      <c r="C32184" t="s">
        <v>8</v>
      </c>
      <c r="D32184" t="s">
        <v>2412</v>
      </c>
      <c r="E32184">
        <v>0</v>
      </c>
    </row>
    <row r="32185" spans="1:5" x14ac:dyDescent="0.3">
      <c r="A32185">
        <v>50380004</v>
      </c>
      <c r="B32185" t="s">
        <v>1804</v>
      </c>
      <c r="C32185" t="s">
        <v>8</v>
      </c>
      <c r="D32185" t="s">
        <v>2413</v>
      </c>
      <c r="E32185">
        <v>-3</v>
      </c>
    </row>
    <row r="32186" spans="1:5" x14ac:dyDescent="0.3">
      <c r="A32186">
        <v>23320100</v>
      </c>
      <c r="B32186" t="s">
        <v>1806</v>
      </c>
      <c r="C32186" t="s">
        <v>8</v>
      </c>
      <c r="D32186" t="s">
        <v>2378</v>
      </c>
      <c r="E32186">
        <v>-3</v>
      </c>
    </row>
    <row r="32187" spans="1:5" x14ac:dyDescent="0.3">
      <c r="A32187">
        <v>23320100</v>
      </c>
      <c r="B32187" t="s">
        <v>1806</v>
      </c>
      <c r="C32187" t="s">
        <v>8</v>
      </c>
      <c r="D32187" t="s">
        <v>2379</v>
      </c>
      <c r="E32187">
        <v>-1</v>
      </c>
    </row>
    <row r="32188" spans="1:5" x14ac:dyDescent="0.3">
      <c r="A32188">
        <v>23320100</v>
      </c>
      <c r="B32188" t="s">
        <v>1806</v>
      </c>
      <c r="C32188" t="s">
        <v>8</v>
      </c>
      <c r="D32188" t="s">
        <v>2380</v>
      </c>
      <c r="E32188">
        <v>0</v>
      </c>
    </row>
    <row r="32189" spans="1:5" x14ac:dyDescent="0.3">
      <c r="A32189">
        <v>23320100</v>
      </c>
      <c r="B32189" t="s">
        <v>1806</v>
      </c>
      <c r="C32189" t="s">
        <v>8</v>
      </c>
      <c r="D32189" t="s">
        <v>2381</v>
      </c>
      <c r="E32189">
        <v>0</v>
      </c>
    </row>
    <row r="32190" spans="1:5" x14ac:dyDescent="0.3">
      <c r="A32190">
        <v>23320100</v>
      </c>
      <c r="B32190" t="s">
        <v>1806</v>
      </c>
      <c r="C32190" t="s">
        <v>8</v>
      </c>
      <c r="D32190" t="s">
        <v>2382</v>
      </c>
      <c r="E32190">
        <v>0</v>
      </c>
    </row>
    <row r="32191" spans="1:5" x14ac:dyDescent="0.3">
      <c r="A32191">
        <v>23320100</v>
      </c>
      <c r="B32191" t="s">
        <v>1806</v>
      </c>
      <c r="C32191" t="s">
        <v>8</v>
      </c>
      <c r="D32191" t="s">
        <v>2383</v>
      </c>
      <c r="E32191">
        <v>0</v>
      </c>
    </row>
    <row r="32192" spans="1:5" x14ac:dyDescent="0.3">
      <c r="A32192">
        <v>23320100</v>
      </c>
      <c r="B32192" t="s">
        <v>1806</v>
      </c>
      <c r="C32192" t="s">
        <v>8</v>
      </c>
      <c r="D32192" t="s">
        <v>2384</v>
      </c>
      <c r="E32192">
        <v>0</v>
      </c>
    </row>
    <row r="32193" spans="1:5" x14ac:dyDescent="0.3">
      <c r="A32193">
        <v>23320100</v>
      </c>
      <c r="B32193" t="s">
        <v>1806</v>
      </c>
      <c r="C32193" t="s">
        <v>8</v>
      </c>
      <c r="D32193" t="s">
        <v>2385</v>
      </c>
      <c r="E32193">
        <v>0</v>
      </c>
    </row>
    <row r="32194" spans="1:5" x14ac:dyDescent="0.3">
      <c r="A32194">
        <v>23320100</v>
      </c>
      <c r="B32194" t="s">
        <v>1806</v>
      </c>
      <c r="C32194" t="s">
        <v>8</v>
      </c>
      <c r="D32194" t="s">
        <v>2386</v>
      </c>
      <c r="E32194">
        <v>0</v>
      </c>
    </row>
    <row r="32195" spans="1:5" x14ac:dyDescent="0.3">
      <c r="A32195">
        <v>23320100</v>
      </c>
      <c r="B32195" t="s">
        <v>1806</v>
      </c>
      <c r="C32195" t="s">
        <v>8</v>
      </c>
      <c r="D32195" t="s">
        <v>2387</v>
      </c>
      <c r="E32195">
        <v>0</v>
      </c>
    </row>
    <row r="32196" spans="1:5" x14ac:dyDescent="0.3">
      <c r="A32196">
        <v>23320100</v>
      </c>
      <c r="B32196" t="s">
        <v>1806</v>
      </c>
      <c r="C32196" t="s">
        <v>8</v>
      </c>
      <c r="D32196" t="s">
        <v>2388</v>
      </c>
      <c r="E32196">
        <v>0</v>
      </c>
    </row>
    <row r="32197" spans="1:5" x14ac:dyDescent="0.3">
      <c r="A32197">
        <v>23320100</v>
      </c>
      <c r="B32197" t="s">
        <v>1806</v>
      </c>
      <c r="C32197" t="s">
        <v>8</v>
      </c>
      <c r="D32197" t="s">
        <v>2389</v>
      </c>
      <c r="E32197">
        <v>0</v>
      </c>
    </row>
    <row r="32198" spans="1:5" x14ac:dyDescent="0.3">
      <c r="A32198">
        <v>23320100</v>
      </c>
      <c r="B32198" t="s">
        <v>1806</v>
      </c>
      <c r="C32198" t="s">
        <v>8</v>
      </c>
      <c r="D32198" t="s">
        <v>2390</v>
      </c>
      <c r="E32198">
        <v>0</v>
      </c>
    </row>
    <row r="32199" spans="1:5" x14ac:dyDescent="0.3">
      <c r="A32199">
        <v>23320100</v>
      </c>
      <c r="B32199" t="s">
        <v>1806</v>
      </c>
      <c r="C32199" t="s">
        <v>8</v>
      </c>
      <c r="D32199" t="s">
        <v>2391</v>
      </c>
      <c r="E32199">
        <v>-4</v>
      </c>
    </row>
    <row r="32200" spans="1:5" x14ac:dyDescent="0.3">
      <c r="A32200">
        <v>23320100</v>
      </c>
      <c r="B32200" t="s">
        <v>1806</v>
      </c>
      <c r="C32200" t="s">
        <v>8</v>
      </c>
      <c r="D32200" t="s">
        <v>2392</v>
      </c>
      <c r="E32200">
        <v>-5</v>
      </c>
    </row>
    <row r="32201" spans="1:5" x14ac:dyDescent="0.3">
      <c r="A32201">
        <v>23320100</v>
      </c>
      <c r="B32201" t="s">
        <v>1806</v>
      </c>
      <c r="C32201" t="s">
        <v>8</v>
      </c>
      <c r="D32201" t="s">
        <v>2393</v>
      </c>
      <c r="E32201">
        <v>0</v>
      </c>
    </row>
    <row r="32202" spans="1:5" x14ac:dyDescent="0.3">
      <c r="A32202">
        <v>23320100</v>
      </c>
      <c r="B32202" t="s">
        <v>1806</v>
      </c>
      <c r="C32202" t="s">
        <v>8</v>
      </c>
      <c r="D32202" t="s">
        <v>2394</v>
      </c>
      <c r="E32202">
        <v>0</v>
      </c>
    </row>
    <row r="32203" spans="1:5" x14ac:dyDescent="0.3">
      <c r="A32203">
        <v>23320100</v>
      </c>
      <c r="B32203" t="s">
        <v>1806</v>
      </c>
      <c r="C32203" t="s">
        <v>8</v>
      </c>
      <c r="D32203" t="s">
        <v>2395</v>
      </c>
      <c r="E32203">
        <v>0</v>
      </c>
    </row>
    <row r="32204" spans="1:5" x14ac:dyDescent="0.3">
      <c r="A32204">
        <v>23320100</v>
      </c>
      <c r="B32204" t="s">
        <v>1806</v>
      </c>
      <c r="C32204" t="s">
        <v>8</v>
      </c>
      <c r="D32204" t="s">
        <v>2396</v>
      </c>
      <c r="E32204">
        <v>0</v>
      </c>
    </row>
    <row r="32205" spans="1:5" x14ac:dyDescent="0.3">
      <c r="A32205">
        <v>23320100</v>
      </c>
      <c r="B32205" t="s">
        <v>1806</v>
      </c>
      <c r="C32205" t="s">
        <v>8</v>
      </c>
      <c r="D32205" t="s">
        <v>2397</v>
      </c>
      <c r="E32205">
        <v>0</v>
      </c>
    </row>
    <row r="32206" spans="1:5" x14ac:dyDescent="0.3">
      <c r="A32206">
        <v>23320100</v>
      </c>
      <c r="B32206" t="s">
        <v>1806</v>
      </c>
      <c r="C32206" t="s">
        <v>8</v>
      </c>
      <c r="D32206" t="s">
        <v>2398</v>
      </c>
      <c r="E32206">
        <v>-16</v>
      </c>
    </row>
    <row r="32207" spans="1:5" x14ac:dyDescent="0.3">
      <c r="A32207">
        <v>23320100</v>
      </c>
      <c r="B32207" t="s">
        <v>1806</v>
      </c>
      <c r="C32207" t="s">
        <v>8</v>
      </c>
      <c r="D32207" t="s">
        <v>2399</v>
      </c>
      <c r="E32207">
        <v>0</v>
      </c>
    </row>
    <row r="32208" spans="1:5" x14ac:dyDescent="0.3">
      <c r="A32208">
        <v>23320100</v>
      </c>
      <c r="B32208" t="s">
        <v>1806</v>
      </c>
      <c r="C32208" t="s">
        <v>8</v>
      </c>
      <c r="D32208" t="s">
        <v>2400</v>
      </c>
      <c r="E32208">
        <v>0</v>
      </c>
    </row>
    <row r="32209" spans="1:5" x14ac:dyDescent="0.3">
      <c r="A32209">
        <v>23320100</v>
      </c>
      <c r="B32209" t="s">
        <v>1806</v>
      </c>
      <c r="C32209" t="s">
        <v>8</v>
      </c>
      <c r="D32209" t="s">
        <v>2401</v>
      </c>
      <c r="E32209">
        <v>0</v>
      </c>
    </row>
    <row r="32210" spans="1:5" x14ac:dyDescent="0.3">
      <c r="A32210">
        <v>23320100</v>
      </c>
      <c r="B32210" t="s">
        <v>1806</v>
      </c>
      <c r="C32210" t="s">
        <v>8</v>
      </c>
      <c r="D32210" t="s">
        <v>2402</v>
      </c>
      <c r="E32210">
        <v>0</v>
      </c>
    </row>
    <row r="32211" spans="1:5" x14ac:dyDescent="0.3">
      <c r="A32211">
        <v>23320100</v>
      </c>
      <c r="B32211" t="s">
        <v>1806</v>
      </c>
      <c r="C32211" t="s">
        <v>8</v>
      </c>
      <c r="D32211" t="s">
        <v>2403</v>
      </c>
      <c r="E32211">
        <v>0</v>
      </c>
    </row>
    <row r="32212" spans="1:5" x14ac:dyDescent="0.3">
      <c r="A32212">
        <v>23320100</v>
      </c>
      <c r="B32212" t="s">
        <v>1806</v>
      </c>
      <c r="C32212" t="s">
        <v>8</v>
      </c>
      <c r="D32212" t="s">
        <v>2404</v>
      </c>
      <c r="E32212">
        <v>-10</v>
      </c>
    </row>
    <row r="32213" spans="1:5" x14ac:dyDescent="0.3">
      <c r="A32213">
        <v>23320100</v>
      </c>
      <c r="B32213" t="s">
        <v>1806</v>
      </c>
      <c r="C32213" t="s">
        <v>8</v>
      </c>
      <c r="D32213" t="s">
        <v>2405</v>
      </c>
      <c r="E32213">
        <v>0</v>
      </c>
    </row>
    <row r="32214" spans="1:5" x14ac:dyDescent="0.3">
      <c r="A32214">
        <v>23320100</v>
      </c>
      <c r="B32214" t="s">
        <v>1806</v>
      </c>
      <c r="C32214" t="s">
        <v>8</v>
      </c>
      <c r="D32214" t="s">
        <v>2406</v>
      </c>
      <c r="E32214">
        <v>0</v>
      </c>
    </row>
    <row r="32215" spans="1:5" x14ac:dyDescent="0.3">
      <c r="A32215">
        <v>23320100</v>
      </c>
      <c r="B32215" t="s">
        <v>1806</v>
      </c>
      <c r="C32215" t="s">
        <v>8</v>
      </c>
      <c r="D32215" t="s">
        <v>2407</v>
      </c>
      <c r="E32215">
        <v>-1</v>
      </c>
    </row>
    <row r="32216" spans="1:5" x14ac:dyDescent="0.3">
      <c r="A32216">
        <v>23320100</v>
      </c>
      <c r="B32216" t="s">
        <v>1806</v>
      </c>
      <c r="C32216" t="s">
        <v>8</v>
      </c>
      <c r="D32216" t="s">
        <v>2408</v>
      </c>
      <c r="E32216">
        <v>0</v>
      </c>
    </row>
    <row r="32217" spans="1:5" x14ac:dyDescent="0.3">
      <c r="A32217">
        <v>23320100</v>
      </c>
      <c r="B32217" t="s">
        <v>1806</v>
      </c>
      <c r="C32217" t="s">
        <v>8</v>
      </c>
      <c r="D32217" t="s">
        <v>2409</v>
      </c>
      <c r="E32217">
        <v>0</v>
      </c>
    </row>
    <row r="32218" spans="1:5" x14ac:dyDescent="0.3">
      <c r="A32218">
        <v>23320100</v>
      </c>
      <c r="B32218" t="s">
        <v>1806</v>
      </c>
      <c r="C32218" t="s">
        <v>8</v>
      </c>
      <c r="D32218" t="s">
        <v>2410</v>
      </c>
      <c r="E32218">
        <v>0</v>
      </c>
    </row>
    <row r="32219" spans="1:5" x14ac:dyDescent="0.3">
      <c r="A32219">
        <v>23320100</v>
      </c>
      <c r="B32219" t="s">
        <v>1806</v>
      </c>
      <c r="C32219" t="s">
        <v>8</v>
      </c>
      <c r="D32219" t="s">
        <v>2411</v>
      </c>
      <c r="E32219">
        <v>-2</v>
      </c>
    </row>
    <row r="32220" spans="1:5" x14ac:dyDescent="0.3">
      <c r="A32220">
        <v>23320100</v>
      </c>
      <c r="B32220" t="s">
        <v>1806</v>
      </c>
      <c r="C32220" t="s">
        <v>8</v>
      </c>
      <c r="D32220" t="s">
        <v>2412</v>
      </c>
      <c r="E32220">
        <v>-1</v>
      </c>
    </row>
    <row r="32221" spans="1:5" x14ac:dyDescent="0.3">
      <c r="A32221">
        <v>23320100</v>
      </c>
      <c r="B32221" t="s">
        <v>1806</v>
      </c>
      <c r="C32221" t="s">
        <v>8</v>
      </c>
      <c r="D32221" t="s">
        <v>2413</v>
      </c>
      <c r="E32221">
        <v>0</v>
      </c>
    </row>
    <row r="32222" spans="1:5" x14ac:dyDescent="0.3">
      <c r="A32222">
        <v>75330017</v>
      </c>
      <c r="B32222" t="s">
        <v>1808</v>
      </c>
      <c r="C32222" t="s">
        <v>8</v>
      </c>
      <c r="D32222" t="s">
        <v>2378</v>
      </c>
      <c r="E32222">
        <v>0</v>
      </c>
    </row>
    <row r="32223" spans="1:5" x14ac:dyDescent="0.3">
      <c r="A32223">
        <v>75330017</v>
      </c>
      <c r="B32223" t="s">
        <v>1808</v>
      </c>
      <c r="C32223" t="s">
        <v>8</v>
      </c>
      <c r="D32223" t="s">
        <v>2379</v>
      </c>
      <c r="E32223">
        <v>-12</v>
      </c>
    </row>
    <row r="32224" spans="1:5" x14ac:dyDescent="0.3">
      <c r="A32224">
        <v>75330017</v>
      </c>
      <c r="B32224" t="s">
        <v>1808</v>
      </c>
      <c r="C32224" t="s">
        <v>8</v>
      </c>
      <c r="D32224" t="s">
        <v>2380</v>
      </c>
      <c r="E32224">
        <v>0</v>
      </c>
    </row>
    <row r="32225" spans="1:5" x14ac:dyDescent="0.3">
      <c r="A32225">
        <v>75330017</v>
      </c>
      <c r="B32225" t="s">
        <v>1808</v>
      </c>
      <c r="C32225" t="s">
        <v>8</v>
      </c>
      <c r="D32225" t="s">
        <v>2381</v>
      </c>
      <c r="E32225">
        <v>0</v>
      </c>
    </row>
    <row r="32226" spans="1:5" x14ac:dyDescent="0.3">
      <c r="A32226">
        <v>75330017</v>
      </c>
      <c r="B32226" t="s">
        <v>1808</v>
      </c>
      <c r="C32226" t="s">
        <v>8</v>
      </c>
      <c r="D32226" t="s">
        <v>2382</v>
      </c>
      <c r="E32226">
        <v>0</v>
      </c>
    </row>
    <row r="32227" spans="1:5" x14ac:dyDescent="0.3">
      <c r="A32227">
        <v>75330017</v>
      </c>
      <c r="B32227" t="s">
        <v>1808</v>
      </c>
      <c r="C32227" t="s">
        <v>8</v>
      </c>
      <c r="D32227" t="s">
        <v>2383</v>
      </c>
      <c r="E32227">
        <v>0</v>
      </c>
    </row>
    <row r="32228" spans="1:5" x14ac:dyDescent="0.3">
      <c r="A32228">
        <v>75330017</v>
      </c>
      <c r="B32228" t="s">
        <v>1808</v>
      </c>
      <c r="C32228" t="s">
        <v>8</v>
      </c>
      <c r="D32228" t="s">
        <v>2384</v>
      </c>
      <c r="E32228">
        <v>0</v>
      </c>
    </row>
    <row r="32229" spans="1:5" x14ac:dyDescent="0.3">
      <c r="A32229">
        <v>75330017</v>
      </c>
      <c r="B32229" t="s">
        <v>1808</v>
      </c>
      <c r="C32229" t="s">
        <v>8</v>
      </c>
      <c r="D32229" t="s">
        <v>2385</v>
      </c>
      <c r="E32229">
        <v>0</v>
      </c>
    </row>
    <row r="32230" spans="1:5" x14ac:dyDescent="0.3">
      <c r="A32230">
        <v>75330017</v>
      </c>
      <c r="B32230" t="s">
        <v>1808</v>
      </c>
      <c r="C32230" t="s">
        <v>8</v>
      </c>
      <c r="D32230" t="s">
        <v>2386</v>
      </c>
      <c r="E32230">
        <v>0</v>
      </c>
    </row>
    <row r="32231" spans="1:5" x14ac:dyDescent="0.3">
      <c r="A32231">
        <v>75330017</v>
      </c>
      <c r="B32231" t="s">
        <v>1808</v>
      </c>
      <c r="C32231" t="s">
        <v>8</v>
      </c>
      <c r="D32231" t="s">
        <v>2387</v>
      </c>
      <c r="E32231">
        <v>0</v>
      </c>
    </row>
    <row r="32232" spans="1:5" x14ac:dyDescent="0.3">
      <c r="A32232">
        <v>75330017</v>
      </c>
      <c r="B32232" t="s">
        <v>1808</v>
      </c>
      <c r="C32232" t="s">
        <v>8</v>
      </c>
      <c r="D32232" t="s">
        <v>2388</v>
      </c>
      <c r="E32232">
        <v>0</v>
      </c>
    </row>
    <row r="32233" spans="1:5" x14ac:dyDescent="0.3">
      <c r="A32233">
        <v>75330017</v>
      </c>
      <c r="B32233" t="s">
        <v>1808</v>
      </c>
      <c r="C32233" t="s">
        <v>8</v>
      </c>
      <c r="D32233" t="s">
        <v>2389</v>
      </c>
      <c r="E32233">
        <v>0</v>
      </c>
    </row>
    <row r="32234" spans="1:5" x14ac:dyDescent="0.3">
      <c r="A32234">
        <v>75330017</v>
      </c>
      <c r="B32234" t="s">
        <v>1808</v>
      </c>
      <c r="C32234" t="s">
        <v>8</v>
      </c>
      <c r="D32234" t="s">
        <v>2390</v>
      </c>
      <c r="E32234">
        <v>-4</v>
      </c>
    </row>
    <row r="32235" spans="1:5" x14ac:dyDescent="0.3">
      <c r="A32235">
        <v>75330017</v>
      </c>
      <c r="B32235" t="s">
        <v>1808</v>
      </c>
      <c r="C32235" t="s">
        <v>8</v>
      </c>
      <c r="D32235" t="s">
        <v>2391</v>
      </c>
      <c r="E32235">
        <v>0</v>
      </c>
    </row>
    <row r="32236" spans="1:5" x14ac:dyDescent="0.3">
      <c r="A32236">
        <v>75330017</v>
      </c>
      <c r="B32236" t="s">
        <v>1808</v>
      </c>
      <c r="C32236" t="s">
        <v>8</v>
      </c>
      <c r="D32236" t="s">
        <v>2392</v>
      </c>
      <c r="E32236">
        <v>0</v>
      </c>
    </row>
    <row r="32237" spans="1:5" x14ac:dyDescent="0.3">
      <c r="A32237">
        <v>75330017</v>
      </c>
      <c r="B32237" t="s">
        <v>1808</v>
      </c>
      <c r="C32237" t="s">
        <v>8</v>
      </c>
      <c r="D32237" t="s">
        <v>2393</v>
      </c>
      <c r="E32237">
        <v>0</v>
      </c>
    </row>
    <row r="32238" spans="1:5" x14ac:dyDescent="0.3">
      <c r="A32238">
        <v>75330017</v>
      </c>
      <c r="B32238" t="s">
        <v>1808</v>
      </c>
      <c r="C32238" t="s">
        <v>8</v>
      </c>
      <c r="D32238" t="s">
        <v>2394</v>
      </c>
      <c r="E32238">
        <v>0</v>
      </c>
    </row>
    <row r="32239" spans="1:5" x14ac:dyDescent="0.3">
      <c r="A32239">
        <v>75330017</v>
      </c>
      <c r="B32239" t="s">
        <v>1808</v>
      </c>
      <c r="C32239" t="s">
        <v>8</v>
      </c>
      <c r="D32239" t="s">
        <v>2395</v>
      </c>
      <c r="E32239">
        <v>0</v>
      </c>
    </row>
    <row r="32240" spans="1:5" x14ac:dyDescent="0.3">
      <c r="A32240">
        <v>75330017</v>
      </c>
      <c r="B32240" t="s">
        <v>1808</v>
      </c>
      <c r="C32240" t="s">
        <v>8</v>
      </c>
      <c r="D32240" t="s">
        <v>2396</v>
      </c>
      <c r="E32240">
        <v>0</v>
      </c>
    </row>
    <row r="32241" spans="1:5" x14ac:dyDescent="0.3">
      <c r="A32241">
        <v>75330017</v>
      </c>
      <c r="B32241" t="s">
        <v>1808</v>
      </c>
      <c r="C32241" t="s">
        <v>8</v>
      </c>
      <c r="D32241" t="s">
        <v>2397</v>
      </c>
      <c r="E32241">
        <v>0</v>
      </c>
    </row>
    <row r="32242" spans="1:5" x14ac:dyDescent="0.3">
      <c r="A32242">
        <v>75330017</v>
      </c>
      <c r="B32242" t="s">
        <v>1808</v>
      </c>
      <c r="C32242" t="s">
        <v>8</v>
      </c>
      <c r="D32242" t="s">
        <v>2398</v>
      </c>
      <c r="E32242">
        <v>0</v>
      </c>
    </row>
    <row r="32243" spans="1:5" x14ac:dyDescent="0.3">
      <c r="A32243">
        <v>75330017</v>
      </c>
      <c r="B32243" t="s">
        <v>1808</v>
      </c>
      <c r="C32243" t="s">
        <v>8</v>
      </c>
      <c r="D32243" t="s">
        <v>2399</v>
      </c>
      <c r="E32243">
        <v>0</v>
      </c>
    </row>
    <row r="32244" spans="1:5" x14ac:dyDescent="0.3">
      <c r="A32244">
        <v>75330017</v>
      </c>
      <c r="B32244" t="s">
        <v>1808</v>
      </c>
      <c r="C32244" t="s">
        <v>8</v>
      </c>
      <c r="D32244" t="s">
        <v>2400</v>
      </c>
      <c r="E32244">
        <v>0</v>
      </c>
    </row>
    <row r="32245" spans="1:5" x14ac:dyDescent="0.3">
      <c r="A32245">
        <v>75330017</v>
      </c>
      <c r="B32245" t="s">
        <v>1808</v>
      </c>
      <c r="C32245" t="s">
        <v>8</v>
      </c>
      <c r="D32245" t="s">
        <v>2401</v>
      </c>
      <c r="E32245">
        <v>0</v>
      </c>
    </row>
    <row r="32246" spans="1:5" x14ac:dyDescent="0.3">
      <c r="A32246">
        <v>75330017</v>
      </c>
      <c r="B32246" t="s">
        <v>1808</v>
      </c>
      <c r="C32246" t="s">
        <v>8</v>
      </c>
      <c r="D32246" t="s">
        <v>2402</v>
      </c>
      <c r="E32246">
        <v>0</v>
      </c>
    </row>
    <row r="32247" spans="1:5" x14ac:dyDescent="0.3">
      <c r="A32247">
        <v>75330017</v>
      </c>
      <c r="B32247" t="s">
        <v>1808</v>
      </c>
      <c r="C32247" t="s">
        <v>8</v>
      </c>
      <c r="D32247" t="s">
        <v>2403</v>
      </c>
      <c r="E32247">
        <v>-8</v>
      </c>
    </row>
    <row r="32248" spans="1:5" x14ac:dyDescent="0.3">
      <c r="A32248">
        <v>75330017</v>
      </c>
      <c r="B32248" t="s">
        <v>1808</v>
      </c>
      <c r="C32248" t="s">
        <v>8</v>
      </c>
      <c r="D32248" t="s">
        <v>2404</v>
      </c>
      <c r="E32248">
        <v>0</v>
      </c>
    </row>
    <row r="32249" spans="1:5" x14ac:dyDescent="0.3">
      <c r="A32249">
        <v>75330017</v>
      </c>
      <c r="B32249" t="s">
        <v>1808</v>
      </c>
      <c r="C32249" t="s">
        <v>8</v>
      </c>
      <c r="D32249" t="s">
        <v>2405</v>
      </c>
      <c r="E32249">
        <v>0</v>
      </c>
    </row>
    <row r="32250" spans="1:5" x14ac:dyDescent="0.3">
      <c r="A32250">
        <v>75330017</v>
      </c>
      <c r="B32250" t="s">
        <v>1808</v>
      </c>
      <c r="C32250" t="s">
        <v>8</v>
      </c>
      <c r="D32250" t="s">
        <v>2406</v>
      </c>
      <c r="E32250">
        <v>0</v>
      </c>
    </row>
    <row r="32251" spans="1:5" x14ac:dyDescent="0.3">
      <c r="A32251">
        <v>75330017</v>
      </c>
      <c r="B32251" t="s">
        <v>1808</v>
      </c>
      <c r="C32251" t="s">
        <v>8</v>
      </c>
      <c r="D32251" t="s">
        <v>2407</v>
      </c>
      <c r="E32251">
        <v>0</v>
      </c>
    </row>
    <row r="32252" spans="1:5" x14ac:dyDescent="0.3">
      <c r="A32252">
        <v>75330017</v>
      </c>
      <c r="B32252" t="s">
        <v>1808</v>
      </c>
      <c r="C32252" t="s">
        <v>8</v>
      </c>
      <c r="D32252" t="s">
        <v>2408</v>
      </c>
      <c r="E32252">
        <v>0</v>
      </c>
    </row>
    <row r="32253" spans="1:5" x14ac:dyDescent="0.3">
      <c r="A32253">
        <v>75330017</v>
      </c>
      <c r="B32253" t="s">
        <v>1808</v>
      </c>
      <c r="C32253" t="s">
        <v>8</v>
      </c>
      <c r="D32253" t="s">
        <v>2409</v>
      </c>
      <c r="E32253">
        <v>-20</v>
      </c>
    </row>
    <row r="32254" spans="1:5" x14ac:dyDescent="0.3">
      <c r="A32254">
        <v>75330017</v>
      </c>
      <c r="B32254" t="s">
        <v>1808</v>
      </c>
      <c r="C32254" t="s">
        <v>8</v>
      </c>
      <c r="D32254" t="s">
        <v>2410</v>
      </c>
      <c r="E32254">
        <v>0</v>
      </c>
    </row>
    <row r="32255" spans="1:5" x14ac:dyDescent="0.3">
      <c r="A32255">
        <v>75330017</v>
      </c>
      <c r="B32255" t="s">
        <v>1808</v>
      </c>
      <c r="C32255" t="s">
        <v>8</v>
      </c>
      <c r="D32255" t="s">
        <v>2411</v>
      </c>
      <c r="E32255">
        <v>0</v>
      </c>
    </row>
    <row r="32256" spans="1:5" x14ac:dyDescent="0.3">
      <c r="A32256">
        <v>75330017</v>
      </c>
      <c r="B32256" t="s">
        <v>1808</v>
      </c>
      <c r="C32256" t="s">
        <v>8</v>
      </c>
      <c r="D32256" t="s">
        <v>2412</v>
      </c>
      <c r="E32256">
        <v>0</v>
      </c>
    </row>
    <row r="32257" spans="1:5" x14ac:dyDescent="0.3">
      <c r="A32257">
        <v>75330017</v>
      </c>
      <c r="B32257" t="s">
        <v>1808</v>
      </c>
      <c r="C32257" t="s">
        <v>8</v>
      </c>
      <c r="D32257" t="s">
        <v>2413</v>
      </c>
      <c r="E32257">
        <v>0</v>
      </c>
    </row>
    <row r="32258" spans="1:5" x14ac:dyDescent="0.3">
      <c r="A32258">
        <v>23320154</v>
      </c>
      <c r="B32258" t="s">
        <v>1810</v>
      </c>
      <c r="C32258" t="s">
        <v>130</v>
      </c>
      <c r="D32258" t="s">
        <v>2378</v>
      </c>
      <c r="E32258">
        <v>0</v>
      </c>
    </row>
    <row r="32259" spans="1:5" x14ac:dyDescent="0.3">
      <c r="A32259">
        <v>23320154</v>
      </c>
      <c r="B32259" t="s">
        <v>1810</v>
      </c>
      <c r="C32259" t="s">
        <v>130</v>
      </c>
      <c r="D32259" t="s">
        <v>2379</v>
      </c>
      <c r="E32259">
        <v>0</v>
      </c>
    </row>
    <row r="32260" spans="1:5" x14ac:dyDescent="0.3">
      <c r="A32260">
        <v>23320154</v>
      </c>
      <c r="B32260" t="s">
        <v>1810</v>
      </c>
      <c r="C32260" t="s">
        <v>130</v>
      </c>
      <c r="D32260" t="s">
        <v>2380</v>
      </c>
      <c r="E32260">
        <v>-3</v>
      </c>
    </row>
    <row r="32261" spans="1:5" x14ac:dyDescent="0.3">
      <c r="A32261">
        <v>23320154</v>
      </c>
      <c r="B32261" t="s">
        <v>1810</v>
      </c>
      <c r="C32261" t="s">
        <v>130</v>
      </c>
      <c r="D32261" t="s">
        <v>2381</v>
      </c>
      <c r="E32261">
        <v>0</v>
      </c>
    </row>
    <row r="32262" spans="1:5" x14ac:dyDescent="0.3">
      <c r="A32262">
        <v>23320154</v>
      </c>
      <c r="B32262" t="s">
        <v>1810</v>
      </c>
      <c r="C32262" t="s">
        <v>130</v>
      </c>
      <c r="D32262" t="s">
        <v>2382</v>
      </c>
      <c r="E32262">
        <v>-2</v>
      </c>
    </row>
    <row r="32263" spans="1:5" x14ac:dyDescent="0.3">
      <c r="A32263">
        <v>23320154</v>
      </c>
      <c r="B32263" t="s">
        <v>1810</v>
      </c>
      <c r="C32263" t="s">
        <v>130</v>
      </c>
      <c r="D32263" t="s">
        <v>2383</v>
      </c>
      <c r="E32263">
        <v>0</v>
      </c>
    </row>
    <row r="32264" spans="1:5" x14ac:dyDescent="0.3">
      <c r="A32264">
        <v>23320154</v>
      </c>
      <c r="B32264" t="s">
        <v>1810</v>
      </c>
      <c r="C32264" t="s">
        <v>130</v>
      </c>
      <c r="D32264" t="s">
        <v>2384</v>
      </c>
      <c r="E32264">
        <v>0</v>
      </c>
    </row>
    <row r="32265" spans="1:5" x14ac:dyDescent="0.3">
      <c r="A32265">
        <v>23320154</v>
      </c>
      <c r="B32265" t="s">
        <v>1810</v>
      </c>
      <c r="C32265" t="s">
        <v>130</v>
      </c>
      <c r="D32265" t="s">
        <v>2385</v>
      </c>
      <c r="E32265">
        <v>0</v>
      </c>
    </row>
    <row r="32266" spans="1:5" x14ac:dyDescent="0.3">
      <c r="A32266">
        <v>23320154</v>
      </c>
      <c r="B32266" t="s">
        <v>1810</v>
      </c>
      <c r="C32266" t="s">
        <v>130</v>
      </c>
      <c r="D32266" t="s">
        <v>2386</v>
      </c>
      <c r="E32266">
        <v>0</v>
      </c>
    </row>
    <row r="32267" spans="1:5" x14ac:dyDescent="0.3">
      <c r="A32267">
        <v>23320154</v>
      </c>
      <c r="B32267" t="s">
        <v>1810</v>
      </c>
      <c r="C32267" t="s">
        <v>130</v>
      </c>
      <c r="D32267" t="s">
        <v>2387</v>
      </c>
      <c r="E32267">
        <v>-5</v>
      </c>
    </row>
    <row r="32268" spans="1:5" x14ac:dyDescent="0.3">
      <c r="A32268">
        <v>23320154</v>
      </c>
      <c r="B32268" t="s">
        <v>1810</v>
      </c>
      <c r="C32268" t="s">
        <v>130</v>
      </c>
      <c r="D32268" t="s">
        <v>2388</v>
      </c>
      <c r="E32268">
        <v>0</v>
      </c>
    </row>
    <row r="32269" spans="1:5" x14ac:dyDescent="0.3">
      <c r="A32269">
        <v>23320154</v>
      </c>
      <c r="B32269" t="s">
        <v>1810</v>
      </c>
      <c r="C32269" t="s">
        <v>130</v>
      </c>
      <c r="D32269" t="s">
        <v>2389</v>
      </c>
      <c r="E32269">
        <v>0</v>
      </c>
    </row>
    <row r="32270" spans="1:5" x14ac:dyDescent="0.3">
      <c r="A32270">
        <v>23320154</v>
      </c>
      <c r="B32270" t="s">
        <v>1810</v>
      </c>
      <c r="C32270" t="s">
        <v>130</v>
      </c>
      <c r="D32270" t="s">
        <v>2390</v>
      </c>
      <c r="E32270">
        <v>0</v>
      </c>
    </row>
    <row r="32271" spans="1:5" x14ac:dyDescent="0.3">
      <c r="A32271">
        <v>23320154</v>
      </c>
      <c r="B32271" t="s">
        <v>1810</v>
      </c>
      <c r="C32271" t="s">
        <v>130</v>
      </c>
      <c r="D32271" t="s">
        <v>2391</v>
      </c>
      <c r="E32271">
        <v>0</v>
      </c>
    </row>
    <row r="32272" spans="1:5" x14ac:dyDescent="0.3">
      <c r="A32272">
        <v>23320154</v>
      </c>
      <c r="B32272" t="s">
        <v>1810</v>
      </c>
      <c r="C32272" t="s">
        <v>130</v>
      </c>
      <c r="D32272" t="s">
        <v>2392</v>
      </c>
      <c r="E32272">
        <v>0</v>
      </c>
    </row>
    <row r="32273" spans="1:5" x14ac:dyDescent="0.3">
      <c r="A32273">
        <v>23320154</v>
      </c>
      <c r="B32273" t="s">
        <v>1810</v>
      </c>
      <c r="C32273" t="s">
        <v>130</v>
      </c>
      <c r="D32273" t="s">
        <v>2393</v>
      </c>
      <c r="E32273">
        <v>0</v>
      </c>
    </row>
    <row r="32274" spans="1:5" x14ac:dyDescent="0.3">
      <c r="A32274">
        <v>23320154</v>
      </c>
      <c r="B32274" t="s">
        <v>1810</v>
      </c>
      <c r="C32274" t="s">
        <v>130</v>
      </c>
      <c r="D32274" t="s">
        <v>2394</v>
      </c>
      <c r="E32274">
        <v>0</v>
      </c>
    </row>
    <row r="32275" spans="1:5" x14ac:dyDescent="0.3">
      <c r="A32275">
        <v>23320154</v>
      </c>
      <c r="B32275" t="s">
        <v>1810</v>
      </c>
      <c r="C32275" t="s">
        <v>130</v>
      </c>
      <c r="D32275" t="s">
        <v>2395</v>
      </c>
      <c r="E32275">
        <v>0</v>
      </c>
    </row>
    <row r="32276" spans="1:5" x14ac:dyDescent="0.3">
      <c r="A32276">
        <v>23320154</v>
      </c>
      <c r="B32276" t="s">
        <v>1810</v>
      </c>
      <c r="C32276" t="s">
        <v>130</v>
      </c>
      <c r="D32276" t="s">
        <v>2396</v>
      </c>
      <c r="E32276">
        <v>0</v>
      </c>
    </row>
    <row r="32277" spans="1:5" x14ac:dyDescent="0.3">
      <c r="A32277">
        <v>23320154</v>
      </c>
      <c r="B32277" t="s">
        <v>1810</v>
      </c>
      <c r="C32277" t="s">
        <v>130</v>
      </c>
      <c r="D32277" t="s">
        <v>2397</v>
      </c>
      <c r="E32277">
        <v>0</v>
      </c>
    </row>
    <row r="32278" spans="1:5" x14ac:dyDescent="0.3">
      <c r="A32278">
        <v>23320154</v>
      </c>
      <c r="B32278" t="s">
        <v>1810</v>
      </c>
      <c r="C32278" t="s">
        <v>130</v>
      </c>
      <c r="D32278" t="s">
        <v>2398</v>
      </c>
      <c r="E32278">
        <v>0</v>
      </c>
    </row>
    <row r="32279" spans="1:5" x14ac:dyDescent="0.3">
      <c r="A32279">
        <v>23320154</v>
      </c>
      <c r="B32279" t="s">
        <v>1810</v>
      </c>
      <c r="C32279" t="s">
        <v>130</v>
      </c>
      <c r="D32279" t="s">
        <v>2399</v>
      </c>
      <c r="E32279">
        <v>0</v>
      </c>
    </row>
    <row r="32280" spans="1:5" x14ac:dyDescent="0.3">
      <c r="A32280">
        <v>23320154</v>
      </c>
      <c r="B32280" t="s">
        <v>1810</v>
      </c>
      <c r="C32280" t="s">
        <v>130</v>
      </c>
      <c r="D32280" t="s">
        <v>2400</v>
      </c>
      <c r="E32280">
        <v>0</v>
      </c>
    </row>
    <row r="32281" spans="1:5" x14ac:dyDescent="0.3">
      <c r="A32281">
        <v>23320154</v>
      </c>
      <c r="B32281" t="s">
        <v>1810</v>
      </c>
      <c r="C32281" t="s">
        <v>130</v>
      </c>
      <c r="D32281" t="s">
        <v>2401</v>
      </c>
      <c r="E32281">
        <v>0</v>
      </c>
    </row>
    <row r="32282" spans="1:5" x14ac:dyDescent="0.3">
      <c r="A32282">
        <v>23320154</v>
      </c>
      <c r="B32282" t="s">
        <v>1810</v>
      </c>
      <c r="C32282" t="s">
        <v>130</v>
      </c>
      <c r="D32282" t="s">
        <v>2402</v>
      </c>
      <c r="E32282">
        <v>0</v>
      </c>
    </row>
    <row r="32283" spans="1:5" x14ac:dyDescent="0.3">
      <c r="A32283">
        <v>23320154</v>
      </c>
      <c r="B32283" t="s">
        <v>1810</v>
      </c>
      <c r="C32283" t="s">
        <v>130</v>
      </c>
      <c r="D32283" t="s">
        <v>2403</v>
      </c>
      <c r="E32283">
        <v>-5</v>
      </c>
    </row>
    <row r="32284" spans="1:5" x14ac:dyDescent="0.3">
      <c r="A32284">
        <v>23320154</v>
      </c>
      <c r="B32284" t="s">
        <v>1810</v>
      </c>
      <c r="C32284" t="s">
        <v>130</v>
      </c>
      <c r="D32284" t="s">
        <v>2404</v>
      </c>
      <c r="E32284">
        <v>-20</v>
      </c>
    </row>
    <row r="32285" spans="1:5" x14ac:dyDescent="0.3">
      <c r="A32285">
        <v>23320154</v>
      </c>
      <c r="B32285" t="s">
        <v>1810</v>
      </c>
      <c r="C32285" t="s">
        <v>130</v>
      </c>
      <c r="D32285" t="s">
        <v>2405</v>
      </c>
      <c r="E32285">
        <v>0</v>
      </c>
    </row>
    <row r="32286" spans="1:5" x14ac:dyDescent="0.3">
      <c r="A32286">
        <v>23320154</v>
      </c>
      <c r="B32286" t="s">
        <v>1810</v>
      </c>
      <c r="C32286" t="s">
        <v>130</v>
      </c>
      <c r="D32286" t="s">
        <v>2406</v>
      </c>
      <c r="E32286">
        <v>-25</v>
      </c>
    </row>
    <row r="32287" spans="1:5" x14ac:dyDescent="0.3">
      <c r="A32287">
        <v>23320154</v>
      </c>
      <c r="B32287" t="s">
        <v>1810</v>
      </c>
      <c r="C32287" t="s">
        <v>130</v>
      </c>
      <c r="D32287" t="s">
        <v>2407</v>
      </c>
      <c r="E32287">
        <v>-50</v>
      </c>
    </row>
    <row r="32288" spans="1:5" x14ac:dyDescent="0.3">
      <c r="A32288">
        <v>23320154</v>
      </c>
      <c r="B32288" t="s">
        <v>1810</v>
      </c>
      <c r="C32288" t="s">
        <v>130</v>
      </c>
      <c r="D32288" t="s">
        <v>2408</v>
      </c>
      <c r="E32288">
        <v>-50</v>
      </c>
    </row>
    <row r="32289" spans="1:5" x14ac:dyDescent="0.3">
      <c r="A32289">
        <v>23320154</v>
      </c>
      <c r="B32289" t="s">
        <v>1810</v>
      </c>
      <c r="C32289" t="s">
        <v>130</v>
      </c>
      <c r="D32289" t="s">
        <v>2409</v>
      </c>
      <c r="E32289">
        <v>0</v>
      </c>
    </row>
    <row r="32290" spans="1:5" x14ac:dyDescent="0.3">
      <c r="A32290">
        <v>23320154</v>
      </c>
      <c r="B32290" t="s">
        <v>1810</v>
      </c>
      <c r="C32290" t="s">
        <v>130</v>
      </c>
      <c r="D32290" t="s">
        <v>2410</v>
      </c>
      <c r="E32290">
        <v>0</v>
      </c>
    </row>
    <row r="32291" spans="1:5" x14ac:dyDescent="0.3">
      <c r="A32291">
        <v>23320154</v>
      </c>
      <c r="B32291" t="s">
        <v>1810</v>
      </c>
      <c r="C32291" t="s">
        <v>130</v>
      </c>
      <c r="D32291" t="s">
        <v>2411</v>
      </c>
      <c r="E32291">
        <v>0</v>
      </c>
    </row>
    <row r="32292" spans="1:5" x14ac:dyDescent="0.3">
      <c r="A32292">
        <v>23320154</v>
      </c>
      <c r="B32292" t="s">
        <v>1810</v>
      </c>
      <c r="C32292" t="s">
        <v>130</v>
      </c>
      <c r="D32292" t="s">
        <v>2412</v>
      </c>
      <c r="E32292">
        <v>0</v>
      </c>
    </row>
    <row r="32293" spans="1:5" x14ac:dyDescent="0.3">
      <c r="A32293">
        <v>23320154</v>
      </c>
      <c r="B32293" t="s">
        <v>1810</v>
      </c>
      <c r="C32293" t="s">
        <v>130</v>
      </c>
      <c r="D32293" t="s">
        <v>2413</v>
      </c>
      <c r="E32293">
        <v>0</v>
      </c>
    </row>
    <row r="32294" spans="1:5" x14ac:dyDescent="0.3">
      <c r="A32294">
        <v>39160004</v>
      </c>
      <c r="B32294" t="s">
        <v>1812</v>
      </c>
      <c r="C32294" t="s">
        <v>130</v>
      </c>
      <c r="D32294" t="s">
        <v>2378</v>
      </c>
      <c r="E32294">
        <v>-50</v>
      </c>
    </row>
    <row r="32295" spans="1:5" x14ac:dyDescent="0.3">
      <c r="A32295">
        <v>39160004</v>
      </c>
      <c r="B32295" t="s">
        <v>1812</v>
      </c>
      <c r="C32295" t="s">
        <v>130</v>
      </c>
      <c r="D32295" t="s">
        <v>2379</v>
      </c>
      <c r="E32295">
        <v>0</v>
      </c>
    </row>
    <row r="32296" spans="1:5" x14ac:dyDescent="0.3">
      <c r="A32296">
        <v>39160004</v>
      </c>
      <c r="B32296" t="s">
        <v>1812</v>
      </c>
      <c r="C32296" t="s">
        <v>130</v>
      </c>
      <c r="D32296" t="s">
        <v>2380</v>
      </c>
      <c r="E32296">
        <v>-24</v>
      </c>
    </row>
    <row r="32297" spans="1:5" x14ac:dyDescent="0.3">
      <c r="A32297">
        <v>39160004</v>
      </c>
      <c r="B32297" t="s">
        <v>1812</v>
      </c>
      <c r="C32297" t="s">
        <v>130</v>
      </c>
      <c r="D32297" t="s">
        <v>2381</v>
      </c>
      <c r="E32297">
        <v>0</v>
      </c>
    </row>
    <row r="32298" spans="1:5" x14ac:dyDescent="0.3">
      <c r="A32298">
        <v>39160004</v>
      </c>
      <c r="B32298" t="s">
        <v>1812</v>
      </c>
      <c r="C32298" t="s">
        <v>130</v>
      </c>
      <c r="D32298" t="s">
        <v>2382</v>
      </c>
      <c r="E32298">
        <v>0</v>
      </c>
    </row>
    <row r="32299" spans="1:5" x14ac:dyDescent="0.3">
      <c r="A32299">
        <v>39160004</v>
      </c>
      <c r="B32299" t="s">
        <v>1812</v>
      </c>
      <c r="C32299" t="s">
        <v>130</v>
      </c>
      <c r="D32299" t="s">
        <v>2383</v>
      </c>
      <c r="E32299">
        <v>0</v>
      </c>
    </row>
    <row r="32300" spans="1:5" x14ac:dyDescent="0.3">
      <c r="A32300">
        <v>39160004</v>
      </c>
      <c r="B32300" t="s">
        <v>1812</v>
      </c>
      <c r="C32300" t="s">
        <v>130</v>
      </c>
      <c r="D32300" t="s">
        <v>2384</v>
      </c>
      <c r="E32300">
        <v>0</v>
      </c>
    </row>
    <row r="32301" spans="1:5" x14ac:dyDescent="0.3">
      <c r="A32301">
        <v>39160004</v>
      </c>
      <c r="B32301" t="s">
        <v>1812</v>
      </c>
      <c r="C32301" t="s">
        <v>130</v>
      </c>
      <c r="D32301" t="s">
        <v>2385</v>
      </c>
      <c r="E32301">
        <v>0</v>
      </c>
    </row>
    <row r="32302" spans="1:5" x14ac:dyDescent="0.3">
      <c r="A32302">
        <v>39160004</v>
      </c>
      <c r="B32302" t="s">
        <v>1812</v>
      </c>
      <c r="C32302" t="s">
        <v>130</v>
      </c>
      <c r="D32302" t="s">
        <v>2386</v>
      </c>
      <c r="E32302">
        <v>0</v>
      </c>
    </row>
    <row r="32303" spans="1:5" x14ac:dyDescent="0.3">
      <c r="A32303">
        <v>39160004</v>
      </c>
      <c r="B32303" t="s">
        <v>1812</v>
      </c>
      <c r="C32303" t="s">
        <v>130</v>
      </c>
      <c r="D32303" t="s">
        <v>2387</v>
      </c>
      <c r="E32303">
        <v>0</v>
      </c>
    </row>
    <row r="32304" spans="1:5" x14ac:dyDescent="0.3">
      <c r="A32304">
        <v>39160004</v>
      </c>
      <c r="B32304" t="s">
        <v>1812</v>
      </c>
      <c r="C32304" t="s">
        <v>130</v>
      </c>
      <c r="D32304" t="s">
        <v>2388</v>
      </c>
      <c r="E32304">
        <v>0</v>
      </c>
    </row>
    <row r="32305" spans="1:5" x14ac:dyDescent="0.3">
      <c r="A32305">
        <v>39160004</v>
      </c>
      <c r="B32305" t="s">
        <v>1812</v>
      </c>
      <c r="C32305" t="s">
        <v>130</v>
      </c>
      <c r="D32305" t="s">
        <v>2389</v>
      </c>
      <c r="E32305">
        <v>0</v>
      </c>
    </row>
    <row r="32306" spans="1:5" x14ac:dyDescent="0.3">
      <c r="A32306">
        <v>39160004</v>
      </c>
      <c r="B32306" t="s">
        <v>1812</v>
      </c>
      <c r="C32306" t="s">
        <v>130</v>
      </c>
      <c r="D32306" t="s">
        <v>2390</v>
      </c>
      <c r="E32306">
        <v>0</v>
      </c>
    </row>
    <row r="32307" spans="1:5" x14ac:dyDescent="0.3">
      <c r="A32307">
        <v>39160004</v>
      </c>
      <c r="B32307" t="s">
        <v>1812</v>
      </c>
      <c r="C32307" t="s">
        <v>130</v>
      </c>
      <c r="D32307" t="s">
        <v>2391</v>
      </c>
      <c r="E32307">
        <v>-20</v>
      </c>
    </row>
    <row r="32308" spans="1:5" x14ac:dyDescent="0.3">
      <c r="A32308">
        <v>39160004</v>
      </c>
      <c r="B32308" t="s">
        <v>1812</v>
      </c>
      <c r="C32308" t="s">
        <v>130</v>
      </c>
      <c r="D32308" t="s">
        <v>2392</v>
      </c>
      <c r="E32308">
        <v>0</v>
      </c>
    </row>
    <row r="32309" spans="1:5" x14ac:dyDescent="0.3">
      <c r="A32309">
        <v>39160004</v>
      </c>
      <c r="B32309" t="s">
        <v>1812</v>
      </c>
      <c r="C32309" t="s">
        <v>130</v>
      </c>
      <c r="D32309" t="s">
        <v>2393</v>
      </c>
      <c r="E32309">
        <v>0</v>
      </c>
    </row>
    <row r="32310" spans="1:5" x14ac:dyDescent="0.3">
      <c r="A32310">
        <v>39160004</v>
      </c>
      <c r="B32310" t="s">
        <v>1812</v>
      </c>
      <c r="C32310" t="s">
        <v>130</v>
      </c>
      <c r="D32310" t="s">
        <v>2394</v>
      </c>
      <c r="E32310">
        <v>0</v>
      </c>
    </row>
    <row r="32311" spans="1:5" x14ac:dyDescent="0.3">
      <c r="A32311">
        <v>39160004</v>
      </c>
      <c r="B32311" t="s">
        <v>1812</v>
      </c>
      <c r="C32311" t="s">
        <v>130</v>
      </c>
      <c r="D32311" t="s">
        <v>2395</v>
      </c>
      <c r="E32311">
        <v>0</v>
      </c>
    </row>
    <row r="32312" spans="1:5" x14ac:dyDescent="0.3">
      <c r="A32312">
        <v>39160004</v>
      </c>
      <c r="B32312" t="s">
        <v>1812</v>
      </c>
      <c r="C32312" t="s">
        <v>130</v>
      </c>
      <c r="D32312" t="s">
        <v>2396</v>
      </c>
      <c r="E32312">
        <v>0</v>
      </c>
    </row>
    <row r="32313" spans="1:5" x14ac:dyDescent="0.3">
      <c r="A32313">
        <v>39160004</v>
      </c>
      <c r="B32313" t="s">
        <v>1812</v>
      </c>
      <c r="C32313" t="s">
        <v>130</v>
      </c>
      <c r="D32313" t="s">
        <v>2397</v>
      </c>
      <c r="E32313">
        <v>0</v>
      </c>
    </row>
    <row r="32314" spans="1:5" x14ac:dyDescent="0.3">
      <c r="A32314">
        <v>39160004</v>
      </c>
      <c r="B32314" t="s">
        <v>1812</v>
      </c>
      <c r="C32314" t="s">
        <v>130</v>
      </c>
      <c r="D32314" t="s">
        <v>2398</v>
      </c>
      <c r="E32314">
        <v>-2</v>
      </c>
    </row>
    <row r="32315" spans="1:5" x14ac:dyDescent="0.3">
      <c r="A32315">
        <v>39160004</v>
      </c>
      <c r="B32315" t="s">
        <v>1812</v>
      </c>
      <c r="C32315" t="s">
        <v>130</v>
      </c>
      <c r="D32315" t="s">
        <v>2399</v>
      </c>
      <c r="E32315">
        <v>0</v>
      </c>
    </row>
    <row r="32316" spans="1:5" x14ac:dyDescent="0.3">
      <c r="A32316">
        <v>39160004</v>
      </c>
      <c r="B32316" t="s">
        <v>1812</v>
      </c>
      <c r="C32316" t="s">
        <v>130</v>
      </c>
      <c r="D32316" t="s">
        <v>2400</v>
      </c>
      <c r="E32316">
        <v>0</v>
      </c>
    </row>
    <row r="32317" spans="1:5" x14ac:dyDescent="0.3">
      <c r="A32317">
        <v>39160004</v>
      </c>
      <c r="B32317" t="s">
        <v>1812</v>
      </c>
      <c r="C32317" t="s">
        <v>130</v>
      </c>
      <c r="D32317" t="s">
        <v>2401</v>
      </c>
      <c r="E32317">
        <v>0</v>
      </c>
    </row>
    <row r="32318" spans="1:5" x14ac:dyDescent="0.3">
      <c r="A32318">
        <v>39160004</v>
      </c>
      <c r="B32318" t="s">
        <v>1812</v>
      </c>
      <c r="C32318" t="s">
        <v>130</v>
      </c>
      <c r="D32318" t="s">
        <v>2402</v>
      </c>
      <c r="E32318">
        <v>-12</v>
      </c>
    </row>
    <row r="32319" spans="1:5" x14ac:dyDescent="0.3">
      <c r="A32319">
        <v>39160004</v>
      </c>
      <c r="B32319" t="s">
        <v>1812</v>
      </c>
      <c r="C32319" t="s">
        <v>130</v>
      </c>
      <c r="D32319" t="s">
        <v>2403</v>
      </c>
      <c r="E32319">
        <v>0</v>
      </c>
    </row>
    <row r="32320" spans="1:5" x14ac:dyDescent="0.3">
      <c r="A32320">
        <v>39160004</v>
      </c>
      <c r="B32320" t="s">
        <v>1812</v>
      </c>
      <c r="C32320" t="s">
        <v>130</v>
      </c>
      <c r="D32320" t="s">
        <v>2404</v>
      </c>
      <c r="E32320">
        <v>0</v>
      </c>
    </row>
    <row r="32321" spans="1:5" x14ac:dyDescent="0.3">
      <c r="A32321">
        <v>39160004</v>
      </c>
      <c r="B32321" t="s">
        <v>1812</v>
      </c>
      <c r="C32321" t="s">
        <v>130</v>
      </c>
      <c r="D32321" t="s">
        <v>2405</v>
      </c>
      <c r="E32321">
        <v>0</v>
      </c>
    </row>
    <row r="32322" spans="1:5" x14ac:dyDescent="0.3">
      <c r="A32322">
        <v>39160004</v>
      </c>
      <c r="B32322" t="s">
        <v>1812</v>
      </c>
      <c r="C32322" t="s">
        <v>130</v>
      </c>
      <c r="D32322" t="s">
        <v>2406</v>
      </c>
      <c r="E32322">
        <v>0</v>
      </c>
    </row>
    <row r="32323" spans="1:5" x14ac:dyDescent="0.3">
      <c r="A32323">
        <v>39160004</v>
      </c>
      <c r="B32323" t="s">
        <v>1812</v>
      </c>
      <c r="C32323" t="s">
        <v>130</v>
      </c>
      <c r="D32323" t="s">
        <v>2407</v>
      </c>
      <c r="E32323">
        <v>0</v>
      </c>
    </row>
    <row r="32324" spans="1:5" x14ac:dyDescent="0.3">
      <c r="A32324">
        <v>39160004</v>
      </c>
      <c r="B32324" t="s">
        <v>1812</v>
      </c>
      <c r="C32324" t="s">
        <v>130</v>
      </c>
      <c r="D32324" t="s">
        <v>2408</v>
      </c>
      <c r="E32324">
        <v>0</v>
      </c>
    </row>
    <row r="32325" spans="1:5" x14ac:dyDescent="0.3">
      <c r="A32325">
        <v>39160004</v>
      </c>
      <c r="B32325" t="s">
        <v>1812</v>
      </c>
      <c r="C32325" t="s">
        <v>130</v>
      </c>
      <c r="D32325" t="s">
        <v>2409</v>
      </c>
      <c r="E32325">
        <v>0</v>
      </c>
    </row>
    <row r="32326" spans="1:5" x14ac:dyDescent="0.3">
      <c r="A32326">
        <v>39160004</v>
      </c>
      <c r="B32326" t="s">
        <v>1812</v>
      </c>
      <c r="C32326" t="s">
        <v>130</v>
      </c>
      <c r="D32326" t="s">
        <v>2410</v>
      </c>
      <c r="E32326">
        <v>0</v>
      </c>
    </row>
    <row r="32327" spans="1:5" x14ac:dyDescent="0.3">
      <c r="A32327">
        <v>39160004</v>
      </c>
      <c r="B32327" t="s">
        <v>1812</v>
      </c>
      <c r="C32327" t="s">
        <v>130</v>
      </c>
      <c r="D32327" t="s">
        <v>2411</v>
      </c>
      <c r="E32327">
        <v>0</v>
      </c>
    </row>
    <row r="32328" spans="1:5" x14ac:dyDescent="0.3">
      <c r="A32328">
        <v>39160004</v>
      </c>
      <c r="B32328" t="s">
        <v>1812</v>
      </c>
      <c r="C32328" t="s">
        <v>130</v>
      </c>
      <c r="D32328" t="s">
        <v>2412</v>
      </c>
      <c r="E32328">
        <v>0</v>
      </c>
    </row>
    <row r="32329" spans="1:5" x14ac:dyDescent="0.3">
      <c r="A32329">
        <v>39160004</v>
      </c>
      <c r="B32329" t="s">
        <v>1812</v>
      </c>
      <c r="C32329" t="s">
        <v>130</v>
      </c>
      <c r="D32329" t="s">
        <v>2413</v>
      </c>
      <c r="E32329">
        <v>0</v>
      </c>
    </row>
    <row r="32330" spans="1:5" x14ac:dyDescent="0.3">
      <c r="A32330">
        <v>42100011</v>
      </c>
      <c r="B32330" t="s">
        <v>1814</v>
      </c>
      <c r="C32330" t="s">
        <v>8</v>
      </c>
      <c r="D32330" t="s">
        <v>2378</v>
      </c>
      <c r="E32330">
        <v>0</v>
      </c>
    </row>
    <row r="32331" spans="1:5" x14ac:dyDescent="0.3">
      <c r="A32331">
        <v>42100011</v>
      </c>
      <c r="B32331" t="s">
        <v>1814</v>
      </c>
      <c r="C32331" t="s">
        <v>8</v>
      </c>
      <c r="D32331" t="s">
        <v>2379</v>
      </c>
      <c r="E32331">
        <v>-4</v>
      </c>
    </row>
    <row r="32332" spans="1:5" x14ac:dyDescent="0.3">
      <c r="A32332">
        <v>42100011</v>
      </c>
      <c r="B32332" t="s">
        <v>1814</v>
      </c>
      <c r="C32332" t="s">
        <v>8</v>
      </c>
      <c r="D32332" t="s">
        <v>2380</v>
      </c>
      <c r="E32332">
        <v>-2</v>
      </c>
    </row>
    <row r="32333" spans="1:5" x14ac:dyDescent="0.3">
      <c r="A32333">
        <v>42100011</v>
      </c>
      <c r="B32333" t="s">
        <v>1814</v>
      </c>
      <c r="C32333" t="s">
        <v>8</v>
      </c>
      <c r="D32333" t="s">
        <v>2381</v>
      </c>
      <c r="E32333">
        <v>-1</v>
      </c>
    </row>
    <row r="32334" spans="1:5" x14ac:dyDescent="0.3">
      <c r="A32334">
        <v>42100011</v>
      </c>
      <c r="B32334" t="s">
        <v>1814</v>
      </c>
      <c r="C32334" t="s">
        <v>8</v>
      </c>
      <c r="D32334" t="s">
        <v>2382</v>
      </c>
      <c r="E32334">
        <v>0</v>
      </c>
    </row>
    <row r="32335" spans="1:5" x14ac:dyDescent="0.3">
      <c r="A32335">
        <v>42100011</v>
      </c>
      <c r="B32335" t="s">
        <v>1814</v>
      </c>
      <c r="C32335" t="s">
        <v>8</v>
      </c>
      <c r="D32335" t="s">
        <v>2383</v>
      </c>
      <c r="E32335">
        <v>-1</v>
      </c>
    </row>
    <row r="32336" spans="1:5" x14ac:dyDescent="0.3">
      <c r="A32336">
        <v>42100011</v>
      </c>
      <c r="B32336" t="s">
        <v>1814</v>
      </c>
      <c r="C32336" t="s">
        <v>8</v>
      </c>
      <c r="D32336" t="s">
        <v>2384</v>
      </c>
      <c r="E32336">
        <v>0</v>
      </c>
    </row>
    <row r="32337" spans="1:5" x14ac:dyDescent="0.3">
      <c r="A32337">
        <v>42100011</v>
      </c>
      <c r="B32337" t="s">
        <v>1814</v>
      </c>
      <c r="C32337" t="s">
        <v>8</v>
      </c>
      <c r="D32337" t="s">
        <v>2385</v>
      </c>
      <c r="E32337">
        <v>0</v>
      </c>
    </row>
    <row r="32338" spans="1:5" x14ac:dyDescent="0.3">
      <c r="A32338">
        <v>42100011</v>
      </c>
      <c r="B32338" t="s">
        <v>1814</v>
      </c>
      <c r="C32338" t="s">
        <v>8</v>
      </c>
      <c r="D32338" t="s">
        <v>2386</v>
      </c>
      <c r="E32338">
        <v>0</v>
      </c>
    </row>
    <row r="32339" spans="1:5" x14ac:dyDescent="0.3">
      <c r="A32339">
        <v>42100011</v>
      </c>
      <c r="B32339" t="s">
        <v>1814</v>
      </c>
      <c r="C32339" t="s">
        <v>8</v>
      </c>
      <c r="D32339" t="s">
        <v>2387</v>
      </c>
      <c r="E32339">
        <v>0</v>
      </c>
    </row>
    <row r="32340" spans="1:5" x14ac:dyDescent="0.3">
      <c r="A32340">
        <v>42100011</v>
      </c>
      <c r="B32340" t="s">
        <v>1814</v>
      </c>
      <c r="C32340" t="s">
        <v>8</v>
      </c>
      <c r="D32340" t="s">
        <v>2388</v>
      </c>
      <c r="E32340">
        <v>-3</v>
      </c>
    </row>
    <row r="32341" spans="1:5" x14ac:dyDescent="0.3">
      <c r="A32341">
        <v>42100011</v>
      </c>
      <c r="B32341" t="s">
        <v>1814</v>
      </c>
      <c r="C32341" t="s">
        <v>8</v>
      </c>
      <c r="D32341" t="s">
        <v>2389</v>
      </c>
      <c r="E32341">
        <v>-2</v>
      </c>
    </row>
    <row r="32342" spans="1:5" x14ac:dyDescent="0.3">
      <c r="A32342">
        <v>42100011</v>
      </c>
      <c r="B32342" t="s">
        <v>1814</v>
      </c>
      <c r="C32342" t="s">
        <v>8</v>
      </c>
      <c r="D32342" t="s">
        <v>2390</v>
      </c>
      <c r="E32342">
        <v>-5</v>
      </c>
    </row>
    <row r="32343" spans="1:5" x14ac:dyDescent="0.3">
      <c r="A32343">
        <v>42100011</v>
      </c>
      <c r="B32343" t="s">
        <v>1814</v>
      </c>
      <c r="C32343" t="s">
        <v>8</v>
      </c>
      <c r="D32343" t="s">
        <v>2391</v>
      </c>
      <c r="E32343">
        <v>-3</v>
      </c>
    </row>
    <row r="32344" spans="1:5" x14ac:dyDescent="0.3">
      <c r="A32344">
        <v>42100011</v>
      </c>
      <c r="B32344" t="s">
        <v>1814</v>
      </c>
      <c r="C32344" t="s">
        <v>8</v>
      </c>
      <c r="D32344" t="s">
        <v>2392</v>
      </c>
      <c r="E32344">
        <v>0</v>
      </c>
    </row>
    <row r="32345" spans="1:5" x14ac:dyDescent="0.3">
      <c r="A32345">
        <v>42100011</v>
      </c>
      <c r="B32345" t="s">
        <v>1814</v>
      </c>
      <c r="C32345" t="s">
        <v>8</v>
      </c>
      <c r="D32345" t="s">
        <v>2393</v>
      </c>
      <c r="E32345">
        <v>0</v>
      </c>
    </row>
    <row r="32346" spans="1:5" x14ac:dyDescent="0.3">
      <c r="A32346">
        <v>42100011</v>
      </c>
      <c r="B32346" t="s">
        <v>1814</v>
      </c>
      <c r="C32346" t="s">
        <v>8</v>
      </c>
      <c r="D32346" t="s">
        <v>2394</v>
      </c>
      <c r="E32346">
        <v>-3</v>
      </c>
    </row>
    <row r="32347" spans="1:5" x14ac:dyDescent="0.3">
      <c r="A32347">
        <v>42100011</v>
      </c>
      <c r="B32347" t="s">
        <v>1814</v>
      </c>
      <c r="C32347" t="s">
        <v>8</v>
      </c>
      <c r="D32347" t="s">
        <v>2395</v>
      </c>
      <c r="E32347">
        <v>0</v>
      </c>
    </row>
    <row r="32348" spans="1:5" x14ac:dyDescent="0.3">
      <c r="A32348">
        <v>42100011</v>
      </c>
      <c r="B32348" t="s">
        <v>1814</v>
      </c>
      <c r="C32348" t="s">
        <v>8</v>
      </c>
      <c r="D32348" t="s">
        <v>2396</v>
      </c>
      <c r="E32348">
        <v>-4</v>
      </c>
    </row>
    <row r="32349" spans="1:5" x14ac:dyDescent="0.3">
      <c r="A32349">
        <v>42100011</v>
      </c>
      <c r="B32349" t="s">
        <v>1814</v>
      </c>
      <c r="C32349" t="s">
        <v>8</v>
      </c>
      <c r="D32349" t="s">
        <v>2397</v>
      </c>
      <c r="E32349">
        <v>0</v>
      </c>
    </row>
    <row r="32350" spans="1:5" x14ac:dyDescent="0.3">
      <c r="A32350">
        <v>42100011</v>
      </c>
      <c r="B32350" t="s">
        <v>1814</v>
      </c>
      <c r="C32350" t="s">
        <v>8</v>
      </c>
      <c r="D32350" t="s">
        <v>2398</v>
      </c>
      <c r="E32350">
        <v>0</v>
      </c>
    </row>
    <row r="32351" spans="1:5" x14ac:dyDescent="0.3">
      <c r="A32351">
        <v>42100011</v>
      </c>
      <c r="B32351" t="s">
        <v>1814</v>
      </c>
      <c r="C32351" t="s">
        <v>8</v>
      </c>
      <c r="D32351" t="s">
        <v>2399</v>
      </c>
      <c r="E32351">
        <v>0</v>
      </c>
    </row>
    <row r="32352" spans="1:5" x14ac:dyDescent="0.3">
      <c r="A32352">
        <v>42100011</v>
      </c>
      <c r="B32352" t="s">
        <v>1814</v>
      </c>
      <c r="C32352" t="s">
        <v>8</v>
      </c>
      <c r="D32352" t="s">
        <v>2400</v>
      </c>
      <c r="E32352">
        <v>-1</v>
      </c>
    </row>
    <row r="32353" spans="1:5" x14ac:dyDescent="0.3">
      <c r="A32353">
        <v>42100011</v>
      </c>
      <c r="B32353" t="s">
        <v>1814</v>
      </c>
      <c r="C32353" t="s">
        <v>8</v>
      </c>
      <c r="D32353" t="s">
        <v>2401</v>
      </c>
      <c r="E32353">
        <v>-1</v>
      </c>
    </row>
    <row r="32354" spans="1:5" x14ac:dyDescent="0.3">
      <c r="A32354">
        <v>42100011</v>
      </c>
      <c r="B32354" t="s">
        <v>1814</v>
      </c>
      <c r="C32354" t="s">
        <v>8</v>
      </c>
      <c r="D32354" t="s">
        <v>2402</v>
      </c>
      <c r="E32354">
        <v>-3</v>
      </c>
    </row>
    <row r="32355" spans="1:5" x14ac:dyDescent="0.3">
      <c r="A32355">
        <v>42100011</v>
      </c>
      <c r="B32355" t="s">
        <v>1814</v>
      </c>
      <c r="C32355" t="s">
        <v>8</v>
      </c>
      <c r="D32355" t="s">
        <v>2403</v>
      </c>
      <c r="E32355">
        <v>-3</v>
      </c>
    </row>
    <row r="32356" spans="1:5" x14ac:dyDescent="0.3">
      <c r="A32356">
        <v>42100011</v>
      </c>
      <c r="B32356" t="s">
        <v>1814</v>
      </c>
      <c r="C32356" t="s">
        <v>8</v>
      </c>
      <c r="D32356" t="s">
        <v>2404</v>
      </c>
      <c r="E32356">
        <v>-1</v>
      </c>
    </row>
    <row r="32357" spans="1:5" x14ac:dyDescent="0.3">
      <c r="A32357">
        <v>42100011</v>
      </c>
      <c r="B32357" t="s">
        <v>1814</v>
      </c>
      <c r="C32357" t="s">
        <v>8</v>
      </c>
      <c r="D32357" t="s">
        <v>2405</v>
      </c>
      <c r="E32357">
        <v>0</v>
      </c>
    </row>
    <row r="32358" spans="1:5" x14ac:dyDescent="0.3">
      <c r="A32358">
        <v>42100011</v>
      </c>
      <c r="B32358" t="s">
        <v>1814</v>
      </c>
      <c r="C32358" t="s">
        <v>8</v>
      </c>
      <c r="D32358" t="s">
        <v>2406</v>
      </c>
      <c r="E32358">
        <v>-1</v>
      </c>
    </row>
    <row r="32359" spans="1:5" x14ac:dyDescent="0.3">
      <c r="A32359">
        <v>42100011</v>
      </c>
      <c r="B32359" t="s">
        <v>1814</v>
      </c>
      <c r="C32359" t="s">
        <v>8</v>
      </c>
      <c r="D32359" t="s">
        <v>2407</v>
      </c>
      <c r="E32359">
        <v>0</v>
      </c>
    </row>
    <row r="32360" spans="1:5" x14ac:dyDescent="0.3">
      <c r="A32360">
        <v>42100011</v>
      </c>
      <c r="B32360" t="s">
        <v>1814</v>
      </c>
      <c r="C32360" t="s">
        <v>8</v>
      </c>
      <c r="D32360" t="s">
        <v>2408</v>
      </c>
      <c r="E32360">
        <v>-2</v>
      </c>
    </row>
    <row r="32361" spans="1:5" x14ac:dyDescent="0.3">
      <c r="A32361">
        <v>42100011</v>
      </c>
      <c r="B32361" t="s">
        <v>1814</v>
      </c>
      <c r="C32361" t="s">
        <v>8</v>
      </c>
      <c r="D32361" t="s">
        <v>2409</v>
      </c>
      <c r="E32361">
        <v>0</v>
      </c>
    </row>
    <row r="32362" spans="1:5" x14ac:dyDescent="0.3">
      <c r="A32362">
        <v>42100011</v>
      </c>
      <c r="B32362" t="s">
        <v>1814</v>
      </c>
      <c r="C32362" t="s">
        <v>8</v>
      </c>
      <c r="D32362" t="s">
        <v>2410</v>
      </c>
      <c r="E32362">
        <v>-1</v>
      </c>
    </row>
    <row r="32363" spans="1:5" x14ac:dyDescent="0.3">
      <c r="A32363">
        <v>42100011</v>
      </c>
      <c r="B32363" t="s">
        <v>1814</v>
      </c>
      <c r="C32363" t="s">
        <v>8</v>
      </c>
      <c r="D32363" t="s">
        <v>2411</v>
      </c>
      <c r="E32363">
        <v>-8</v>
      </c>
    </row>
    <row r="32364" spans="1:5" x14ac:dyDescent="0.3">
      <c r="A32364">
        <v>42100011</v>
      </c>
      <c r="B32364" t="s">
        <v>1814</v>
      </c>
      <c r="C32364" t="s">
        <v>8</v>
      </c>
      <c r="D32364" t="s">
        <v>2412</v>
      </c>
      <c r="E32364">
        <v>-1</v>
      </c>
    </row>
    <row r="32365" spans="1:5" x14ac:dyDescent="0.3">
      <c r="A32365">
        <v>42100011</v>
      </c>
      <c r="B32365" t="s">
        <v>1814</v>
      </c>
      <c r="C32365" t="s">
        <v>8</v>
      </c>
      <c r="D32365" t="s">
        <v>2413</v>
      </c>
      <c r="E32365">
        <v>-4</v>
      </c>
    </row>
    <row r="32366" spans="1:5" x14ac:dyDescent="0.3">
      <c r="A32366">
        <v>50350011</v>
      </c>
      <c r="B32366" t="s">
        <v>1816</v>
      </c>
      <c r="C32366" t="s">
        <v>8</v>
      </c>
      <c r="D32366" t="s">
        <v>2378</v>
      </c>
      <c r="E32366">
        <v>0</v>
      </c>
    </row>
    <row r="32367" spans="1:5" x14ac:dyDescent="0.3">
      <c r="A32367">
        <v>50350011</v>
      </c>
      <c r="B32367" t="s">
        <v>1816</v>
      </c>
      <c r="C32367" t="s">
        <v>8</v>
      </c>
      <c r="D32367" t="s">
        <v>2379</v>
      </c>
      <c r="E32367">
        <v>0</v>
      </c>
    </row>
    <row r="32368" spans="1:5" x14ac:dyDescent="0.3">
      <c r="A32368">
        <v>50350011</v>
      </c>
      <c r="B32368" t="s">
        <v>1816</v>
      </c>
      <c r="C32368" t="s">
        <v>8</v>
      </c>
      <c r="D32368" t="s">
        <v>2380</v>
      </c>
      <c r="E32368">
        <v>0</v>
      </c>
    </row>
    <row r="32369" spans="1:5" x14ac:dyDescent="0.3">
      <c r="A32369">
        <v>50350011</v>
      </c>
      <c r="B32369" t="s">
        <v>1816</v>
      </c>
      <c r="C32369" t="s">
        <v>8</v>
      </c>
      <c r="D32369" t="s">
        <v>2381</v>
      </c>
      <c r="E32369">
        <v>0</v>
      </c>
    </row>
    <row r="32370" spans="1:5" x14ac:dyDescent="0.3">
      <c r="A32370">
        <v>50350011</v>
      </c>
      <c r="B32370" t="s">
        <v>1816</v>
      </c>
      <c r="C32370" t="s">
        <v>8</v>
      </c>
      <c r="D32370" t="s">
        <v>2382</v>
      </c>
      <c r="E32370">
        <v>0</v>
      </c>
    </row>
    <row r="32371" spans="1:5" x14ac:dyDescent="0.3">
      <c r="A32371">
        <v>50350011</v>
      </c>
      <c r="B32371" t="s">
        <v>1816</v>
      </c>
      <c r="C32371" t="s">
        <v>8</v>
      </c>
      <c r="D32371" t="s">
        <v>2383</v>
      </c>
      <c r="E32371">
        <v>0</v>
      </c>
    </row>
    <row r="32372" spans="1:5" x14ac:dyDescent="0.3">
      <c r="A32372">
        <v>50350011</v>
      </c>
      <c r="B32372" t="s">
        <v>1816</v>
      </c>
      <c r="C32372" t="s">
        <v>8</v>
      </c>
      <c r="D32372" t="s">
        <v>2384</v>
      </c>
      <c r="E32372">
        <v>0</v>
      </c>
    </row>
    <row r="32373" spans="1:5" x14ac:dyDescent="0.3">
      <c r="A32373">
        <v>50350011</v>
      </c>
      <c r="B32373" t="s">
        <v>1816</v>
      </c>
      <c r="C32373" t="s">
        <v>8</v>
      </c>
      <c r="D32373" t="s">
        <v>2385</v>
      </c>
      <c r="E32373">
        <v>0</v>
      </c>
    </row>
    <row r="32374" spans="1:5" x14ac:dyDescent="0.3">
      <c r="A32374">
        <v>50350011</v>
      </c>
      <c r="B32374" t="s">
        <v>1816</v>
      </c>
      <c r="C32374" t="s">
        <v>8</v>
      </c>
      <c r="D32374" t="s">
        <v>2386</v>
      </c>
      <c r="E32374">
        <v>0</v>
      </c>
    </row>
    <row r="32375" spans="1:5" x14ac:dyDescent="0.3">
      <c r="A32375">
        <v>50350011</v>
      </c>
      <c r="B32375" t="s">
        <v>1816</v>
      </c>
      <c r="C32375" t="s">
        <v>8</v>
      </c>
      <c r="D32375" t="s">
        <v>2387</v>
      </c>
      <c r="E32375">
        <v>0</v>
      </c>
    </row>
    <row r="32376" spans="1:5" x14ac:dyDescent="0.3">
      <c r="A32376">
        <v>50350011</v>
      </c>
      <c r="B32376" t="s">
        <v>1816</v>
      </c>
      <c r="C32376" t="s">
        <v>8</v>
      </c>
      <c r="D32376" t="s">
        <v>2388</v>
      </c>
      <c r="E32376">
        <v>0</v>
      </c>
    </row>
    <row r="32377" spans="1:5" x14ac:dyDescent="0.3">
      <c r="A32377">
        <v>50350011</v>
      </c>
      <c r="B32377" t="s">
        <v>1816</v>
      </c>
      <c r="C32377" t="s">
        <v>8</v>
      </c>
      <c r="D32377" t="s">
        <v>2389</v>
      </c>
      <c r="E32377">
        <v>0</v>
      </c>
    </row>
    <row r="32378" spans="1:5" x14ac:dyDescent="0.3">
      <c r="A32378">
        <v>50350011</v>
      </c>
      <c r="B32378" t="s">
        <v>1816</v>
      </c>
      <c r="C32378" t="s">
        <v>8</v>
      </c>
      <c r="D32378" t="s">
        <v>2390</v>
      </c>
      <c r="E32378">
        <v>0</v>
      </c>
    </row>
    <row r="32379" spans="1:5" x14ac:dyDescent="0.3">
      <c r="A32379">
        <v>50350011</v>
      </c>
      <c r="B32379" t="s">
        <v>1816</v>
      </c>
      <c r="C32379" t="s">
        <v>8</v>
      </c>
      <c r="D32379" t="s">
        <v>2391</v>
      </c>
      <c r="E32379">
        <v>0</v>
      </c>
    </row>
    <row r="32380" spans="1:5" x14ac:dyDescent="0.3">
      <c r="A32380">
        <v>50350011</v>
      </c>
      <c r="B32380" t="s">
        <v>1816</v>
      </c>
      <c r="C32380" t="s">
        <v>8</v>
      </c>
      <c r="D32380" t="s">
        <v>2392</v>
      </c>
      <c r="E32380">
        <v>0</v>
      </c>
    </row>
    <row r="32381" spans="1:5" x14ac:dyDescent="0.3">
      <c r="A32381">
        <v>50350011</v>
      </c>
      <c r="B32381" t="s">
        <v>1816</v>
      </c>
      <c r="C32381" t="s">
        <v>8</v>
      </c>
      <c r="D32381" t="s">
        <v>2393</v>
      </c>
      <c r="E32381">
        <v>0</v>
      </c>
    </row>
    <row r="32382" spans="1:5" x14ac:dyDescent="0.3">
      <c r="A32382">
        <v>50350011</v>
      </c>
      <c r="B32382" t="s">
        <v>1816</v>
      </c>
      <c r="C32382" t="s">
        <v>8</v>
      </c>
      <c r="D32382" t="s">
        <v>2394</v>
      </c>
      <c r="E32382">
        <v>0</v>
      </c>
    </row>
    <row r="32383" spans="1:5" x14ac:dyDescent="0.3">
      <c r="A32383">
        <v>50350011</v>
      </c>
      <c r="B32383" t="s">
        <v>1816</v>
      </c>
      <c r="C32383" t="s">
        <v>8</v>
      </c>
      <c r="D32383" t="s">
        <v>2395</v>
      </c>
      <c r="E32383">
        <v>0</v>
      </c>
    </row>
    <row r="32384" spans="1:5" x14ac:dyDescent="0.3">
      <c r="A32384">
        <v>50350011</v>
      </c>
      <c r="B32384" t="s">
        <v>1816</v>
      </c>
      <c r="C32384" t="s">
        <v>8</v>
      </c>
      <c r="D32384" t="s">
        <v>2396</v>
      </c>
      <c r="E32384">
        <v>-1</v>
      </c>
    </row>
    <row r="32385" spans="1:5" x14ac:dyDescent="0.3">
      <c r="A32385">
        <v>50350011</v>
      </c>
      <c r="B32385" t="s">
        <v>1816</v>
      </c>
      <c r="C32385" t="s">
        <v>8</v>
      </c>
      <c r="D32385" t="s">
        <v>2397</v>
      </c>
      <c r="E32385">
        <v>0</v>
      </c>
    </row>
    <row r="32386" spans="1:5" x14ac:dyDescent="0.3">
      <c r="A32386">
        <v>50350011</v>
      </c>
      <c r="B32386" t="s">
        <v>1816</v>
      </c>
      <c r="C32386" t="s">
        <v>8</v>
      </c>
      <c r="D32386" t="s">
        <v>2398</v>
      </c>
      <c r="E32386">
        <v>0</v>
      </c>
    </row>
    <row r="32387" spans="1:5" x14ac:dyDescent="0.3">
      <c r="A32387">
        <v>50350011</v>
      </c>
      <c r="B32387" t="s">
        <v>1816</v>
      </c>
      <c r="C32387" t="s">
        <v>8</v>
      </c>
      <c r="D32387" t="s">
        <v>2399</v>
      </c>
      <c r="E32387">
        <v>0</v>
      </c>
    </row>
    <row r="32388" spans="1:5" x14ac:dyDescent="0.3">
      <c r="A32388">
        <v>50350011</v>
      </c>
      <c r="B32388" t="s">
        <v>1816</v>
      </c>
      <c r="C32388" t="s">
        <v>8</v>
      </c>
      <c r="D32388" t="s">
        <v>2400</v>
      </c>
      <c r="E32388">
        <v>0</v>
      </c>
    </row>
    <row r="32389" spans="1:5" x14ac:dyDescent="0.3">
      <c r="A32389">
        <v>50350011</v>
      </c>
      <c r="B32389" t="s">
        <v>1816</v>
      </c>
      <c r="C32389" t="s">
        <v>8</v>
      </c>
      <c r="D32389" t="s">
        <v>2401</v>
      </c>
      <c r="E32389">
        <v>0</v>
      </c>
    </row>
    <row r="32390" spans="1:5" x14ac:dyDescent="0.3">
      <c r="A32390">
        <v>50350011</v>
      </c>
      <c r="B32390" t="s">
        <v>1816</v>
      </c>
      <c r="C32390" t="s">
        <v>8</v>
      </c>
      <c r="D32390" t="s">
        <v>2402</v>
      </c>
      <c r="E32390">
        <v>0</v>
      </c>
    </row>
    <row r="32391" spans="1:5" x14ac:dyDescent="0.3">
      <c r="A32391">
        <v>50350011</v>
      </c>
      <c r="B32391" t="s">
        <v>1816</v>
      </c>
      <c r="C32391" t="s">
        <v>8</v>
      </c>
      <c r="D32391" t="s">
        <v>2403</v>
      </c>
      <c r="E32391">
        <v>0</v>
      </c>
    </row>
    <row r="32392" spans="1:5" x14ac:dyDescent="0.3">
      <c r="A32392">
        <v>50350011</v>
      </c>
      <c r="B32392" t="s">
        <v>1816</v>
      </c>
      <c r="C32392" t="s">
        <v>8</v>
      </c>
      <c r="D32392" t="s">
        <v>2404</v>
      </c>
      <c r="E32392">
        <v>0</v>
      </c>
    </row>
    <row r="32393" spans="1:5" x14ac:dyDescent="0.3">
      <c r="A32393">
        <v>50350011</v>
      </c>
      <c r="B32393" t="s">
        <v>1816</v>
      </c>
      <c r="C32393" t="s">
        <v>8</v>
      </c>
      <c r="D32393" t="s">
        <v>2405</v>
      </c>
      <c r="E32393">
        <v>0</v>
      </c>
    </row>
    <row r="32394" spans="1:5" x14ac:dyDescent="0.3">
      <c r="A32394">
        <v>50350011</v>
      </c>
      <c r="B32394" t="s">
        <v>1816</v>
      </c>
      <c r="C32394" t="s">
        <v>8</v>
      </c>
      <c r="D32394" t="s">
        <v>2406</v>
      </c>
      <c r="E32394">
        <v>0</v>
      </c>
    </row>
    <row r="32395" spans="1:5" x14ac:dyDescent="0.3">
      <c r="A32395">
        <v>50350011</v>
      </c>
      <c r="B32395" t="s">
        <v>1816</v>
      </c>
      <c r="C32395" t="s">
        <v>8</v>
      </c>
      <c r="D32395" t="s">
        <v>2407</v>
      </c>
      <c r="E32395">
        <v>0</v>
      </c>
    </row>
    <row r="32396" spans="1:5" x14ac:dyDescent="0.3">
      <c r="A32396">
        <v>50350011</v>
      </c>
      <c r="B32396" t="s">
        <v>1816</v>
      </c>
      <c r="C32396" t="s">
        <v>8</v>
      </c>
      <c r="D32396" t="s">
        <v>2408</v>
      </c>
      <c r="E32396">
        <v>-3</v>
      </c>
    </row>
    <row r="32397" spans="1:5" x14ac:dyDescent="0.3">
      <c r="A32397">
        <v>50350011</v>
      </c>
      <c r="B32397" t="s">
        <v>1816</v>
      </c>
      <c r="C32397" t="s">
        <v>8</v>
      </c>
      <c r="D32397" t="s">
        <v>2409</v>
      </c>
      <c r="E32397">
        <v>0</v>
      </c>
    </row>
    <row r="32398" spans="1:5" x14ac:dyDescent="0.3">
      <c r="A32398">
        <v>50350011</v>
      </c>
      <c r="B32398" t="s">
        <v>1816</v>
      </c>
      <c r="C32398" t="s">
        <v>8</v>
      </c>
      <c r="D32398" t="s">
        <v>2410</v>
      </c>
      <c r="E32398">
        <v>0</v>
      </c>
    </row>
    <row r="32399" spans="1:5" x14ac:dyDescent="0.3">
      <c r="A32399">
        <v>50350011</v>
      </c>
      <c r="B32399" t="s">
        <v>1816</v>
      </c>
      <c r="C32399" t="s">
        <v>8</v>
      </c>
      <c r="D32399" t="s">
        <v>2411</v>
      </c>
      <c r="E32399">
        <v>0</v>
      </c>
    </row>
    <row r="32400" spans="1:5" x14ac:dyDescent="0.3">
      <c r="A32400">
        <v>50350011</v>
      </c>
      <c r="B32400" t="s">
        <v>1816</v>
      </c>
      <c r="C32400" t="s">
        <v>8</v>
      </c>
      <c r="D32400" t="s">
        <v>2412</v>
      </c>
      <c r="E32400">
        <v>0</v>
      </c>
    </row>
    <row r="32401" spans="1:5" x14ac:dyDescent="0.3">
      <c r="A32401">
        <v>50350011</v>
      </c>
      <c r="B32401" t="s">
        <v>1816</v>
      </c>
      <c r="C32401" t="s">
        <v>8</v>
      </c>
      <c r="D32401" t="s">
        <v>2413</v>
      </c>
      <c r="E32401">
        <v>0</v>
      </c>
    </row>
    <row r="32402" spans="1:5" x14ac:dyDescent="0.3">
      <c r="A32402">
        <v>43200007</v>
      </c>
      <c r="B32402" t="s">
        <v>1818</v>
      </c>
      <c r="C32402" t="s">
        <v>8</v>
      </c>
      <c r="D32402" t="s">
        <v>2378</v>
      </c>
      <c r="E32402">
        <v>0</v>
      </c>
    </row>
    <row r="32403" spans="1:5" x14ac:dyDescent="0.3">
      <c r="A32403">
        <v>43200007</v>
      </c>
      <c r="B32403" t="s">
        <v>1818</v>
      </c>
      <c r="C32403" t="s">
        <v>8</v>
      </c>
      <c r="D32403" t="s">
        <v>2379</v>
      </c>
      <c r="E32403">
        <v>0</v>
      </c>
    </row>
    <row r="32404" spans="1:5" x14ac:dyDescent="0.3">
      <c r="A32404">
        <v>43200007</v>
      </c>
      <c r="B32404" t="s">
        <v>1818</v>
      </c>
      <c r="C32404" t="s">
        <v>8</v>
      </c>
      <c r="D32404" t="s">
        <v>2380</v>
      </c>
      <c r="E32404">
        <v>0</v>
      </c>
    </row>
    <row r="32405" spans="1:5" x14ac:dyDescent="0.3">
      <c r="A32405">
        <v>43200007</v>
      </c>
      <c r="B32405" t="s">
        <v>1818</v>
      </c>
      <c r="C32405" t="s">
        <v>8</v>
      </c>
      <c r="D32405" t="s">
        <v>2381</v>
      </c>
      <c r="E32405">
        <v>0</v>
      </c>
    </row>
    <row r="32406" spans="1:5" x14ac:dyDescent="0.3">
      <c r="A32406">
        <v>43200007</v>
      </c>
      <c r="B32406" t="s">
        <v>1818</v>
      </c>
      <c r="C32406" t="s">
        <v>8</v>
      </c>
      <c r="D32406" t="s">
        <v>2382</v>
      </c>
      <c r="E32406">
        <v>0</v>
      </c>
    </row>
    <row r="32407" spans="1:5" x14ac:dyDescent="0.3">
      <c r="A32407">
        <v>43200007</v>
      </c>
      <c r="B32407" t="s">
        <v>1818</v>
      </c>
      <c r="C32407" t="s">
        <v>8</v>
      </c>
      <c r="D32407" t="s">
        <v>2383</v>
      </c>
      <c r="E32407">
        <v>0</v>
      </c>
    </row>
    <row r="32408" spans="1:5" x14ac:dyDescent="0.3">
      <c r="A32408">
        <v>43200007</v>
      </c>
      <c r="B32408" t="s">
        <v>1818</v>
      </c>
      <c r="C32408" t="s">
        <v>8</v>
      </c>
      <c r="D32408" t="s">
        <v>2384</v>
      </c>
      <c r="E32408">
        <v>0</v>
      </c>
    </row>
    <row r="32409" spans="1:5" x14ac:dyDescent="0.3">
      <c r="A32409">
        <v>43200007</v>
      </c>
      <c r="B32409" t="s">
        <v>1818</v>
      </c>
      <c r="C32409" t="s">
        <v>8</v>
      </c>
      <c r="D32409" t="s">
        <v>2385</v>
      </c>
      <c r="E32409">
        <v>0</v>
      </c>
    </row>
    <row r="32410" spans="1:5" x14ac:dyDescent="0.3">
      <c r="A32410">
        <v>43200007</v>
      </c>
      <c r="B32410" t="s">
        <v>1818</v>
      </c>
      <c r="C32410" t="s">
        <v>8</v>
      </c>
      <c r="D32410" t="s">
        <v>2386</v>
      </c>
      <c r="E32410">
        <v>0</v>
      </c>
    </row>
    <row r="32411" spans="1:5" x14ac:dyDescent="0.3">
      <c r="A32411">
        <v>43200007</v>
      </c>
      <c r="B32411" t="s">
        <v>1818</v>
      </c>
      <c r="C32411" t="s">
        <v>8</v>
      </c>
      <c r="D32411" t="s">
        <v>2387</v>
      </c>
      <c r="E32411">
        <v>0</v>
      </c>
    </row>
    <row r="32412" spans="1:5" x14ac:dyDescent="0.3">
      <c r="A32412">
        <v>43200007</v>
      </c>
      <c r="B32412" t="s">
        <v>1818</v>
      </c>
      <c r="C32412" t="s">
        <v>8</v>
      </c>
      <c r="D32412" t="s">
        <v>2388</v>
      </c>
      <c r="E32412">
        <v>0</v>
      </c>
    </row>
    <row r="32413" spans="1:5" x14ac:dyDescent="0.3">
      <c r="A32413">
        <v>43200007</v>
      </c>
      <c r="B32413" t="s">
        <v>1818</v>
      </c>
      <c r="C32413" t="s">
        <v>8</v>
      </c>
      <c r="D32413" t="s">
        <v>2389</v>
      </c>
      <c r="E32413">
        <v>0</v>
      </c>
    </row>
    <row r="32414" spans="1:5" x14ac:dyDescent="0.3">
      <c r="A32414">
        <v>43200007</v>
      </c>
      <c r="B32414" t="s">
        <v>1818</v>
      </c>
      <c r="C32414" t="s">
        <v>8</v>
      </c>
      <c r="D32414" t="s">
        <v>2390</v>
      </c>
      <c r="E32414">
        <v>0</v>
      </c>
    </row>
    <row r="32415" spans="1:5" x14ac:dyDescent="0.3">
      <c r="A32415">
        <v>43200007</v>
      </c>
      <c r="B32415" t="s">
        <v>1818</v>
      </c>
      <c r="C32415" t="s">
        <v>8</v>
      </c>
      <c r="D32415" t="s">
        <v>2391</v>
      </c>
      <c r="E32415">
        <v>0</v>
      </c>
    </row>
    <row r="32416" spans="1:5" x14ac:dyDescent="0.3">
      <c r="A32416">
        <v>43200007</v>
      </c>
      <c r="B32416" t="s">
        <v>1818</v>
      </c>
      <c r="C32416" t="s">
        <v>8</v>
      </c>
      <c r="D32416" t="s">
        <v>2392</v>
      </c>
      <c r="E32416">
        <v>0</v>
      </c>
    </row>
    <row r="32417" spans="1:5" x14ac:dyDescent="0.3">
      <c r="A32417">
        <v>43200007</v>
      </c>
      <c r="B32417" t="s">
        <v>1818</v>
      </c>
      <c r="C32417" t="s">
        <v>8</v>
      </c>
      <c r="D32417" t="s">
        <v>2393</v>
      </c>
      <c r="E32417">
        <v>0</v>
      </c>
    </row>
    <row r="32418" spans="1:5" x14ac:dyDescent="0.3">
      <c r="A32418">
        <v>43200007</v>
      </c>
      <c r="B32418" t="s">
        <v>1818</v>
      </c>
      <c r="C32418" t="s">
        <v>8</v>
      </c>
      <c r="D32418" t="s">
        <v>2394</v>
      </c>
      <c r="E32418">
        <v>0</v>
      </c>
    </row>
    <row r="32419" spans="1:5" x14ac:dyDescent="0.3">
      <c r="A32419">
        <v>43200007</v>
      </c>
      <c r="B32419" t="s">
        <v>1818</v>
      </c>
      <c r="C32419" t="s">
        <v>8</v>
      </c>
      <c r="D32419" t="s">
        <v>2395</v>
      </c>
      <c r="E32419">
        <v>0</v>
      </c>
    </row>
    <row r="32420" spans="1:5" x14ac:dyDescent="0.3">
      <c r="A32420">
        <v>43200007</v>
      </c>
      <c r="B32420" t="s">
        <v>1818</v>
      </c>
      <c r="C32420" t="s">
        <v>8</v>
      </c>
      <c r="D32420" t="s">
        <v>2396</v>
      </c>
      <c r="E32420">
        <v>0</v>
      </c>
    </row>
    <row r="32421" spans="1:5" x14ac:dyDescent="0.3">
      <c r="A32421">
        <v>43200007</v>
      </c>
      <c r="B32421" t="s">
        <v>1818</v>
      </c>
      <c r="C32421" t="s">
        <v>8</v>
      </c>
      <c r="D32421" t="s">
        <v>2397</v>
      </c>
      <c r="E32421">
        <v>0</v>
      </c>
    </row>
    <row r="32422" spans="1:5" x14ac:dyDescent="0.3">
      <c r="A32422">
        <v>43200007</v>
      </c>
      <c r="B32422" t="s">
        <v>1818</v>
      </c>
      <c r="C32422" t="s">
        <v>8</v>
      </c>
      <c r="D32422" t="s">
        <v>2398</v>
      </c>
      <c r="E32422">
        <v>0</v>
      </c>
    </row>
    <row r="32423" spans="1:5" x14ac:dyDescent="0.3">
      <c r="A32423">
        <v>43200007</v>
      </c>
      <c r="B32423" t="s">
        <v>1818</v>
      </c>
      <c r="C32423" t="s">
        <v>8</v>
      </c>
      <c r="D32423" t="s">
        <v>2399</v>
      </c>
      <c r="E32423">
        <v>0</v>
      </c>
    </row>
    <row r="32424" spans="1:5" x14ac:dyDescent="0.3">
      <c r="A32424">
        <v>43200007</v>
      </c>
      <c r="B32424" t="s">
        <v>1818</v>
      </c>
      <c r="C32424" t="s">
        <v>8</v>
      </c>
      <c r="D32424" t="s">
        <v>2400</v>
      </c>
      <c r="E32424">
        <v>0</v>
      </c>
    </row>
    <row r="32425" spans="1:5" x14ac:dyDescent="0.3">
      <c r="A32425">
        <v>43200007</v>
      </c>
      <c r="B32425" t="s">
        <v>1818</v>
      </c>
      <c r="C32425" t="s">
        <v>8</v>
      </c>
      <c r="D32425" t="s">
        <v>2401</v>
      </c>
      <c r="E32425">
        <v>0</v>
      </c>
    </row>
    <row r="32426" spans="1:5" x14ac:dyDescent="0.3">
      <c r="A32426">
        <v>43200007</v>
      </c>
      <c r="B32426" t="s">
        <v>1818</v>
      </c>
      <c r="C32426" t="s">
        <v>8</v>
      </c>
      <c r="D32426" t="s">
        <v>2402</v>
      </c>
      <c r="E32426">
        <v>0</v>
      </c>
    </row>
    <row r="32427" spans="1:5" x14ac:dyDescent="0.3">
      <c r="A32427">
        <v>43200007</v>
      </c>
      <c r="B32427" t="s">
        <v>1818</v>
      </c>
      <c r="C32427" t="s">
        <v>8</v>
      </c>
      <c r="D32427" t="s">
        <v>2403</v>
      </c>
      <c r="E32427">
        <v>-1</v>
      </c>
    </row>
    <row r="32428" spans="1:5" x14ac:dyDescent="0.3">
      <c r="A32428">
        <v>43200007</v>
      </c>
      <c r="B32428" t="s">
        <v>1818</v>
      </c>
      <c r="C32428" t="s">
        <v>8</v>
      </c>
      <c r="D32428" t="s">
        <v>2404</v>
      </c>
      <c r="E32428">
        <v>0</v>
      </c>
    </row>
    <row r="32429" spans="1:5" x14ac:dyDescent="0.3">
      <c r="A32429">
        <v>43200007</v>
      </c>
      <c r="B32429" t="s">
        <v>1818</v>
      </c>
      <c r="C32429" t="s">
        <v>8</v>
      </c>
      <c r="D32429" t="s">
        <v>2405</v>
      </c>
      <c r="E32429">
        <v>0</v>
      </c>
    </row>
    <row r="32430" spans="1:5" x14ac:dyDescent="0.3">
      <c r="A32430">
        <v>43200007</v>
      </c>
      <c r="B32430" t="s">
        <v>1818</v>
      </c>
      <c r="C32430" t="s">
        <v>8</v>
      </c>
      <c r="D32430" t="s">
        <v>2406</v>
      </c>
      <c r="E32430">
        <v>0</v>
      </c>
    </row>
    <row r="32431" spans="1:5" x14ac:dyDescent="0.3">
      <c r="A32431">
        <v>43200007</v>
      </c>
      <c r="B32431" t="s">
        <v>1818</v>
      </c>
      <c r="C32431" t="s">
        <v>8</v>
      </c>
      <c r="D32431" t="s">
        <v>2407</v>
      </c>
      <c r="E32431">
        <v>0</v>
      </c>
    </row>
    <row r="32432" spans="1:5" x14ac:dyDescent="0.3">
      <c r="A32432">
        <v>43200007</v>
      </c>
      <c r="B32432" t="s">
        <v>1818</v>
      </c>
      <c r="C32432" t="s">
        <v>8</v>
      </c>
      <c r="D32432" t="s">
        <v>2408</v>
      </c>
      <c r="E32432">
        <v>0</v>
      </c>
    </row>
    <row r="32433" spans="1:5" x14ac:dyDescent="0.3">
      <c r="A32433">
        <v>43200007</v>
      </c>
      <c r="B32433" t="s">
        <v>1818</v>
      </c>
      <c r="C32433" t="s">
        <v>8</v>
      </c>
      <c r="D32433" t="s">
        <v>2409</v>
      </c>
      <c r="E32433">
        <v>0</v>
      </c>
    </row>
    <row r="32434" spans="1:5" x14ac:dyDescent="0.3">
      <c r="A32434">
        <v>43200007</v>
      </c>
      <c r="B32434" t="s">
        <v>1818</v>
      </c>
      <c r="C32434" t="s">
        <v>8</v>
      </c>
      <c r="D32434" t="s">
        <v>2410</v>
      </c>
      <c r="E32434">
        <v>0</v>
      </c>
    </row>
    <row r="32435" spans="1:5" x14ac:dyDescent="0.3">
      <c r="A32435">
        <v>43200007</v>
      </c>
      <c r="B32435" t="s">
        <v>1818</v>
      </c>
      <c r="C32435" t="s">
        <v>8</v>
      </c>
      <c r="D32435" t="s">
        <v>2411</v>
      </c>
      <c r="E32435">
        <v>0</v>
      </c>
    </row>
    <row r="32436" spans="1:5" x14ac:dyDescent="0.3">
      <c r="A32436">
        <v>43200007</v>
      </c>
      <c r="B32436" t="s">
        <v>1818</v>
      </c>
      <c r="C32436" t="s">
        <v>8</v>
      </c>
      <c r="D32436" t="s">
        <v>2412</v>
      </c>
      <c r="E32436">
        <v>0</v>
      </c>
    </row>
    <row r="32437" spans="1:5" x14ac:dyDescent="0.3">
      <c r="A32437">
        <v>43200007</v>
      </c>
      <c r="B32437" t="s">
        <v>1818</v>
      </c>
      <c r="C32437" t="s">
        <v>8</v>
      </c>
      <c r="D32437" t="s">
        <v>2413</v>
      </c>
      <c r="E32437">
        <v>0</v>
      </c>
    </row>
    <row r="32438" spans="1:5" x14ac:dyDescent="0.3">
      <c r="A32438">
        <v>37510003</v>
      </c>
      <c r="B32438" t="s">
        <v>1820</v>
      </c>
      <c r="C32438" t="s">
        <v>8</v>
      </c>
      <c r="D32438" t="s">
        <v>2378</v>
      </c>
      <c r="E32438">
        <v>0</v>
      </c>
    </row>
    <row r="32439" spans="1:5" x14ac:dyDescent="0.3">
      <c r="A32439">
        <v>37510003</v>
      </c>
      <c r="B32439" t="s">
        <v>1820</v>
      </c>
      <c r="C32439" t="s">
        <v>8</v>
      </c>
      <c r="D32439" t="s">
        <v>2379</v>
      </c>
      <c r="E32439">
        <v>0</v>
      </c>
    </row>
    <row r="32440" spans="1:5" x14ac:dyDescent="0.3">
      <c r="A32440">
        <v>37510003</v>
      </c>
      <c r="B32440" t="s">
        <v>1820</v>
      </c>
      <c r="C32440" t="s">
        <v>8</v>
      </c>
      <c r="D32440" t="s">
        <v>2380</v>
      </c>
      <c r="E32440">
        <v>0</v>
      </c>
    </row>
    <row r="32441" spans="1:5" x14ac:dyDescent="0.3">
      <c r="A32441">
        <v>37510003</v>
      </c>
      <c r="B32441" t="s">
        <v>1820</v>
      </c>
      <c r="C32441" t="s">
        <v>8</v>
      </c>
      <c r="D32441" t="s">
        <v>2381</v>
      </c>
      <c r="E32441">
        <v>0</v>
      </c>
    </row>
    <row r="32442" spans="1:5" x14ac:dyDescent="0.3">
      <c r="A32442">
        <v>37510003</v>
      </c>
      <c r="B32442" t="s">
        <v>1820</v>
      </c>
      <c r="C32442" t="s">
        <v>8</v>
      </c>
      <c r="D32442" t="s">
        <v>2382</v>
      </c>
      <c r="E32442">
        <v>0</v>
      </c>
    </row>
    <row r="32443" spans="1:5" x14ac:dyDescent="0.3">
      <c r="A32443">
        <v>37510003</v>
      </c>
      <c r="B32443" t="s">
        <v>1820</v>
      </c>
      <c r="C32443" t="s">
        <v>8</v>
      </c>
      <c r="D32443" t="s">
        <v>2383</v>
      </c>
      <c r="E32443">
        <v>0</v>
      </c>
    </row>
    <row r="32444" spans="1:5" x14ac:dyDescent="0.3">
      <c r="A32444">
        <v>37510003</v>
      </c>
      <c r="B32444" t="s">
        <v>1820</v>
      </c>
      <c r="C32444" t="s">
        <v>8</v>
      </c>
      <c r="D32444" t="s">
        <v>2384</v>
      </c>
      <c r="E32444">
        <v>0</v>
      </c>
    </row>
    <row r="32445" spans="1:5" x14ac:dyDescent="0.3">
      <c r="A32445">
        <v>37510003</v>
      </c>
      <c r="B32445" t="s">
        <v>1820</v>
      </c>
      <c r="C32445" t="s">
        <v>8</v>
      </c>
      <c r="D32445" t="s">
        <v>2385</v>
      </c>
      <c r="E32445">
        <v>0</v>
      </c>
    </row>
    <row r="32446" spans="1:5" x14ac:dyDescent="0.3">
      <c r="A32446">
        <v>37510003</v>
      </c>
      <c r="B32446" t="s">
        <v>1820</v>
      </c>
      <c r="C32446" t="s">
        <v>8</v>
      </c>
      <c r="D32446" t="s">
        <v>2386</v>
      </c>
      <c r="E32446">
        <v>0</v>
      </c>
    </row>
    <row r="32447" spans="1:5" x14ac:dyDescent="0.3">
      <c r="A32447">
        <v>37510003</v>
      </c>
      <c r="B32447" t="s">
        <v>1820</v>
      </c>
      <c r="C32447" t="s">
        <v>8</v>
      </c>
      <c r="D32447" t="s">
        <v>2387</v>
      </c>
      <c r="E32447">
        <v>0</v>
      </c>
    </row>
    <row r="32448" spans="1:5" x14ac:dyDescent="0.3">
      <c r="A32448">
        <v>37510003</v>
      </c>
      <c r="B32448" t="s">
        <v>1820</v>
      </c>
      <c r="C32448" t="s">
        <v>8</v>
      </c>
      <c r="D32448" t="s">
        <v>2388</v>
      </c>
      <c r="E32448">
        <v>-4</v>
      </c>
    </row>
    <row r="32449" spans="1:5" x14ac:dyDescent="0.3">
      <c r="A32449">
        <v>37510003</v>
      </c>
      <c r="B32449" t="s">
        <v>1820</v>
      </c>
      <c r="C32449" t="s">
        <v>8</v>
      </c>
      <c r="D32449" t="s">
        <v>2389</v>
      </c>
      <c r="E32449">
        <v>0</v>
      </c>
    </row>
    <row r="32450" spans="1:5" x14ac:dyDescent="0.3">
      <c r="A32450">
        <v>37510003</v>
      </c>
      <c r="B32450" t="s">
        <v>1820</v>
      </c>
      <c r="C32450" t="s">
        <v>8</v>
      </c>
      <c r="D32450" t="s">
        <v>2390</v>
      </c>
      <c r="E32450">
        <v>0</v>
      </c>
    </row>
    <row r="32451" spans="1:5" x14ac:dyDescent="0.3">
      <c r="A32451">
        <v>37510003</v>
      </c>
      <c r="B32451" t="s">
        <v>1820</v>
      </c>
      <c r="C32451" t="s">
        <v>8</v>
      </c>
      <c r="D32451" t="s">
        <v>2391</v>
      </c>
      <c r="E32451">
        <v>0</v>
      </c>
    </row>
    <row r="32452" spans="1:5" x14ac:dyDescent="0.3">
      <c r="A32452">
        <v>37510003</v>
      </c>
      <c r="B32452" t="s">
        <v>1820</v>
      </c>
      <c r="C32452" t="s">
        <v>8</v>
      </c>
      <c r="D32452" t="s">
        <v>2392</v>
      </c>
      <c r="E32452">
        <v>0</v>
      </c>
    </row>
    <row r="32453" spans="1:5" x14ac:dyDescent="0.3">
      <c r="A32453">
        <v>37510003</v>
      </c>
      <c r="B32453" t="s">
        <v>1820</v>
      </c>
      <c r="C32453" t="s">
        <v>8</v>
      </c>
      <c r="D32453" t="s">
        <v>2393</v>
      </c>
      <c r="E32453">
        <v>0</v>
      </c>
    </row>
    <row r="32454" spans="1:5" x14ac:dyDescent="0.3">
      <c r="A32454">
        <v>37510003</v>
      </c>
      <c r="B32454" t="s">
        <v>1820</v>
      </c>
      <c r="C32454" t="s">
        <v>8</v>
      </c>
      <c r="D32454" t="s">
        <v>2394</v>
      </c>
      <c r="E32454">
        <v>0</v>
      </c>
    </row>
    <row r="32455" spans="1:5" x14ac:dyDescent="0.3">
      <c r="A32455">
        <v>37510003</v>
      </c>
      <c r="B32455" t="s">
        <v>1820</v>
      </c>
      <c r="C32455" t="s">
        <v>8</v>
      </c>
      <c r="D32455" t="s">
        <v>2395</v>
      </c>
      <c r="E32455">
        <v>0</v>
      </c>
    </row>
    <row r="32456" spans="1:5" x14ac:dyDescent="0.3">
      <c r="A32456">
        <v>37510003</v>
      </c>
      <c r="B32456" t="s">
        <v>1820</v>
      </c>
      <c r="C32456" t="s">
        <v>8</v>
      </c>
      <c r="D32456" t="s">
        <v>2396</v>
      </c>
      <c r="E32456">
        <v>0</v>
      </c>
    </row>
    <row r="32457" spans="1:5" x14ac:dyDescent="0.3">
      <c r="A32457">
        <v>37510003</v>
      </c>
      <c r="B32457" t="s">
        <v>1820</v>
      </c>
      <c r="C32457" t="s">
        <v>8</v>
      </c>
      <c r="D32457" t="s">
        <v>2397</v>
      </c>
      <c r="E32457">
        <v>0</v>
      </c>
    </row>
    <row r="32458" spans="1:5" x14ac:dyDescent="0.3">
      <c r="A32458">
        <v>37510003</v>
      </c>
      <c r="B32458" t="s">
        <v>1820</v>
      </c>
      <c r="C32458" t="s">
        <v>8</v>
      </c>
      <c r="D32458" t="s">
        <v>2398</v>
      </c>
      <c r="E32458">
        <v>0</v>
      </c>
    </row>
    <row r="32459" spans="1:5" x14ac:dyDescent="0.3">
      <c r="A32459">
        <v>37510003</v>
      </c>
      <c r="B32459" t="s">
        <v>1820</v>
      </c>
      <c r="C32459" t="s">
        <v>8</v>
      </c>
      <c r="D32459" t="s">
        <v>2399</v>
      </c>
      <c r="E32459">
        <v>0</v>
      </c>
    </row>
    <row r="32460" spans="1:5" x14ac:dyDescent="0.3">
      <c r="A32460">
        <v>37510003</v>
      </c>
      <c r="B32460" t="s">
        <v>1820</v>
      </c>
      <c r="C32460" t="s">
        <v>8</v>
      </c>
      <c r="D32460" t="s">
        <v>2400</v>
      </c>
      <c r="E32460">
        <v>0</v>
      </c>
    </row>
    <row r="32461" spans="1:5" x14ac:dyDescent="0.3">
      <c r="A32461">
        <v>37510003</v>
      </c>
      <c r="B32461" t="s">
        <v>1820</v>
      </c>
      <c r="C32461" t="s">
        <v>8</v>
      </c>
      <c r="D32461" t="s">
        <v>2401</v>
      </c>
      <c r="E32461">
        <v>0</v>
      </c>
    </row>
    <row r="32462" spans="1:5" x14ac:dyDescent="0.3">
      <c r="A32462">
        <v>37510003</v>
      </c>
      <c r="B32462" t="s">
        <v>1820</v>
      </c>
      <c r="C32462" t="s">
        <v>8</v>
      </c>
      <c r="D32462" t="s">
        <v>2402</v>
      </c>
      <c r="E32462">
        <v>0</v>
      </c>
    </row>
    <row r="32463" spans="1:5" x14ac:dyDescent="0.3">
      <c r="A32463">
        <v>37510003</v>
      </c>
      <c r="B32463" t="s">
        <v>1820</v>
      </c>
      <c r="C32463" t="s">
        <v>8</v>
      </c>
      <c r="D32463" t="s">
        <v>2403</v>
      </c>
      <c r="E32463">
        <v>0</v>
      </c>
    </row>
    <row r="32464" spans="1:5" x14ac:dyDescent="0.3">
      <c r="A32464">
        <v>37510003</v>
      </c>
      <c r="B32464" t="s">
        <v>1820</v>
      </c>
      <c r="C32464" t="s">
        <v>8</v>
      </c>
      <c r="D32464" t="s">
        <v>2404</v>
      </c>
      <c r="E32464">
        <v>0</v>
      </c>
    </row>
    <row r="32465" spans="1:5" x14ac:dyDescent="0.3">
      <c r="A32465">
        <v>37510003</v>
      </c>
      <c r="B32465" t="s">
        <v>1820</v>
      </c>
      <c r="C32465" t="s">
        <v>8</v>
      </c>
      <c r="D32465" t="s">
        <v>2405</v>
      </c>
      <c r="E32465">
        <v>0</v>
      </c>
    </row>
    <row r="32466" spans="1:5" x14ac:dyDescent="0.3">
      <c r="A32466">
        <v>37510003</v>
      </c>
      <c r="B32466" t="s">
        <v>1820</v>
      </c>
      <c r="C32466" t="s">
        <v>8</v>
      </c>
      <c r="D32466" t="s">
        <v>2406</v>
      </c>
      <c r="E32466">
        <v>0</v>
      </c>
    </row>
    <row r="32467" spans="1:5" x14ac:dyDescent="0.3">
      <c r="A32467">
        <v>37510003</v>
      </c>
      <c r="B32467" t="s">
        <v>1820</v>
      </c>
      <c r="C32467" t="s">
        <v>8</v>
      </c>
      <c r="D32467" t="s">
        <v>2407</v>
      </c>
      <c r="E32467">
        <v>0</v>
      </c>
    </row>
    <row r="32468" spans="1:5" x14ac:dyDescent="0.3">
      <c r="A32468">
        <v>37510003</v>
      </c>
      <c r="B32468" t="s">
        <v>1820</v>
      </c>
      <c r="C32468" t="s">
        <v>8</v>
      </c>
      <c r="D32468" t="s">
        <v>2408</v>
      </c>
      <c r="E32468">
        <v>0</v>
      </c>
    </row>
    <row r="32469" spans="1:5" x14ac:dyDescent="0.3">
      <c r="A32469">
        <v>37510003</v>
      </c>
      <c r="B32469" t="s">
        <v>1820</v>
      </c>
      <c r="C32469" t="s">
        <v>8</v>
      </c>
      <c r="D32469" t="s">
        <v>2409</v>
      </c>
      <c r="E32469">
        <v>0</v>
      </c>
    </row>
    <row r="32470" spans="1:5" x14ac:dyDescent="0.3">
      <c r="A32470">
        <v>37510003</v>
      </c>
      <c r="B32470" t="s">
        <v>1820</v>
      </c>
      <c r="C32470" t="s">
        <v>8</v>
      </c>
      <c r="D32470" t="s">
        <v>2410</v>
      </c>
      <c r="E32470">
        <v>0</v>
      </c>
    </row>
    <row r="32471" spans="1:5" x14ac:dyDescent="0.3">
      <c r="A32471">
        <v>37510003</v>
      </c>
      <c r="B32471" t="s">
        <v>1820</v>
      </c>
      <c r="C32471" t="s">
        <v>8</v>
      </c>
      <c r="D32471" t="s">
        <v>2411</v>
      </c>
      <c r="E32471">
        <v>0</v>
      </c>
    </row>
    <row r="32472" spans="1:5" x14ac:dyDescent="0.3">
      <c r="A32472">
        <v>37510003</v>
      </c>
      <c r="B32472" t="s">
        <v>1820</v>
      </c>
      <c r="C32472" t="s">
        <v>8</v>
      </c>
      <c r="D32472" t="s">
        <v>2412</v>
      </c>
      <c r="E32472">
        <v>-1</v>
      </c>
    </row>
    <row r="32473" spans="1:5" x14ac:dyDescent="0.3">
      <c r="A32473">
        <v>37510003</v>
      </c>
      <c r="B32473" t="s">
        <v>1820</v>
      </c>
      <c r="C32473" t="s">
        <v>8</v>
      </c>
      <c r="D32473" t="s">
        <v>2413</v>
      </c>
      <c r="E32473">
        <v>0</v>
      </c>
    </row>
    <row r="32474" spans="1:5" x14ac:dyDescent="0.3">
      <c r="A32474">
        <v>75330016</v>
      </c>
      <c r="B32474" t="s">
        <v>1822</v>
      </c>
      <c r="C32474" t="s">
        <v>8</v>
      </c>
      <c r="D32474" t="s">
        <v>2378</v>
      </c>
      <c r="E32474">
        <v>0</v>
      </c>
    </row>
    <row r="32475" spans="1:5" x14ac:dyDescent="0.3">
      <c r="A32475">
        <v>75330016</v>
      </c>
      <c r="B32475" t="s">
        <v>1822</v>
      </c>
      <c r="C32475" t="s">
        <v>8</v>
      </c>
      <c r="D32475" t="s">
        <v>2379</v>
      </c>
      <c r="E32475">
        <v>0</v>
      </c>
    </row>
    <row r="32476" spans="1:5" x14ac:dyDescent="0.3">
      <c r="A32476">
        <v>75330016</v>
      </c>
      <c r="B32476" t="s">
        <v>1822</v>
      </c>
      <c r="C32476" t="s">
        <v>8</v>
      </c>
      <c r="D32476" t="s">
        <v>2380</v>
      </c>
      <c r="E32476">
        <v>0</v>
      </c>
    </row>
    <row r="32477" spans="1:5" x14ac:dyDescent="0.3">
      <c r="A32477">
        <v>75330016</v>
      </c>
      <c r="B32477" t="s">
        <v>1822</v>
      </c>
      <c r="C32477" t="s">
        <v>8</v>
      </c>
      <c r="D32477" t="s">
        <v>2381</v>
      </c>
      <c r="E32477">
        <v>0</v>
      </c>
    </row>
    <row r="32478" spans="1:5" x14ac:dyDescent="0.3">
      <c r="A32478">
        <v>75330016</v>
      </c>
      <c r="B32478" t="s">
        <v>1822</v>
      </c>
      <c r="C32478" t="s">
        <v>8</v>
      </c>
      <c r="D32478" t="s">
        <v>2382</v>
      </c>
      <c r="E32478">
        <v>0</v>
      </c>
    </row>
    <row r="32479" spans="1:5" x14ac:dyDescent="0.3">
      <c r="A32479">
        <v>75330016</v>
      </c>
      <c r="B32479" t="s">
        <v>1822</v>
      </c>
      <c r="C32479" t="s">
        <v>8</v>
      </c>
      <c r="D32479" t="s">
        <v>2383</v>
      </c>
      <c r="E32479">
        <v>0</v>
      </c>
    </row>
    <row r="32480" spans="1:5" x14ac:dyDescent="0.3">
      <c r="A32480">
        <v>75330016</v>
      </c>
      <c r="B32480" t="s">
        <v>1822</v>
      </c>
      <c r="C32480" t="s">
        <v>8</v>
      </c>
      <c r="D32480" t="s">
        <v>2384</v>
      </c>
      <c r="E32480">
        <v>0</v>
      </c>
    </row>
    <row r="32481" spans="1:5" x14ac:dyDescent="0.3">
      <c r="A32481">
        <v>75330016</v>
      </c>
      <c r="B32481" t="s">
        <v>1822</v>
      </c>
      <c r="C32481" t="s">
        <v>8</v>
      </c>
      <c r="D32481" t="s">
        <v>2385</v>
      </c>
      <c r="E32481">
        <v>-10</v>
      </c>
    </row>
    <row r="32482" spans="1:5" x14ac:dyDescent="0.3">
      <c r="A32482">
        <v>75330016</v>
      </c>
      <c r="B32482" t="s">
        <v>1822</v>
      </c>
      <c r="C32482" t="s">
        <v>8</v>
      </c>
      <c r="D32482" t="s">
        <v>2386</v>
      </c>
      <c r="E32482">
        <v>0</v>
      </c>
    </row>
    <row r="32483" spans="1:5" x14ac:dyDescent="0.3">
      <c r="A32483">
        <v>75330016</v>
      </c>
      <c r="B32483" t="s">
        <v>1822</v>
      </c>
      <c r="C32483" t="s">
        <v>8</v>
      </c>
      <c r="D32483" t="s">
        <v>2387</v>
      </c>
      <c r="E32483">
        <v>0</v>
      </c>
    </row>
    <row r="32484" spans="1:5" x14ac:dyDescent="0.3">
      <c r="A32484">
        <v>75330016</v>
      </c>
      <c r="B32484" t="s">
        <v>1822</v>
      </c>
      <c r="C32484" t="s">
        <v>8</v>
      </c>
      <c r="D32484" t="s">
        <v>2388</v>
      </c>
      <c r="E32484">
        <v>0</v>
      </c>
    </row>
    <row r="32485" spans="1:5" x14ac:dyDescent="0.3">
      <c r="A32485">
        <v>75330016</v>
      </c>
      <c r="B32485" t="s">
        <v>1822</v>
      </c>
      <c r="C32485" t="s">
        <v>8</v>
      </c>
      <c r="D32485" t="s">
        <v>2389</v>
      </c>
      <c r="E32485">
        <v>0</v>
      </c>
    </row>
    <row r="32486" spans="1:5" x14ac:dyDescent="0.3">
      <c r="A32486">
        <v>75330016</v>
      </c>
      <c r="B32486" t="s">
        <v>1822</v>
      </c>
      <c r="C32486" t="s">
        <v>8</v>
      </c>
      <c r="D32486" t="s">
        <v>2390</v>
      </c>
      <c r="E32486">
        <v>0</v>
      </c>
    </row>
    <row r="32487" spans="1:5" x14ac:dyDescent="0.3">
      <c r="A32487">
        <v>75330016</v>
      </c>
      <c r="B32487" t="s">
        <v>1822</v>
      </c>
      <c r="C32487" t="s">
        <v>8</v>
      </c>
      <c r="D32487" t="s">
        <v>2391</v>
      </c>
      <c r="E32487">
        <v>0</v>
      </c>
    </row>
    <row r="32488" spans="1:5" x14ac:dyDescent="0.3">
      <c r="A32488">
        <v>75330016</v>
      </c>
      <c r="B32488" t="s">
        <v>1822</v>
      </c>
      <c r="C32488" t="s">
        <v>8</v>
      </c>
      <c r="D32488" t="s">
        <v>2392</v>
      </c>
      <c r="E32488">
        <v>0</v>
      </c>
    </row>
    <row r="32489" spans="1:5" x14ac:dyDescent="0.3">
      <c r="A32489">
        <v>75330016</v>
      </c>
      <c r="B32489" t="s">
        <v>1822</v>
      </c>
      <c r="C32489" t="s">
        <v>8</v>
      </c>
      <c r="D32489" t="s">
        <v>2393</v>
      </c>
      <c r="E32489">
        <v>0</v>
      </c>
    </row>
    <row r="32490" spans="1:5" x14ac:dyDescent="0.3">
      <c r="A32490">
        <v>75330016</v>
      </c>
      <c r="B32490" t="s">
        <v>1822</v>
      </c>
      <c r="C32490" t="s">
        <v>8</v>
      </c>
      <c r="D32490" t="s">
        <v>2394</v>
      </c>
      <c r="E32490">
        <v>0</v>
      </c>
    </row>
    <row r="32491" spans="1:5" x14ac:dyDescent="0.3">
      <c r="A32491">
        <v>75330016</v>
      </c>
      <c r="B32491" t="s">
        <v>1822</v>
      </c>
      <c r="C32491" t="s">
        <v>8</v>
      </c>
      <c r="D32491" t="s">
        <v>2395</v>
      </c>
      <c r="E32491">
        <v>0</v>
      </c>
    </row>
    <row r="32492" spans="1:5" x14ac:dyDescent="0.3">
      <c r="A32492">
        <v>75330016</v>
      </c>
      <c r="B32492" t="s">
        <v>1822</v>
      </c>
      <c r="C32492" t="s">
        <v>8</v>
      </c>
      <c r="D32492" t="s">
        <v>2396</v>
      </c>
      <c r="E32492">
        <v>0</v>
      </c>
    </row>
    <row r="32493" spans="1:5" x14ac:dyDescent="0.3">
      <c r="A32493">
        <v>75330016</v>
      </c>
      <c r="B32493" t="s">
        <v>1822</v>
      </c>
      <c r="C32493" t="s">
        <v>8</v>
      </c>
      <c r="D32493" t="s">
        <v>2397</v>
      </c>
      <c r="E32493">
        <v>0</v>
      </c>
    </row>
    <row r="32494" spans="1:5" x14ac:dyDescent="0.3">
      <c r="A32494">
        <v>75330016</v>
      </c>
      <c r="B32494" t="s">
        <v>1822</v>
      </c>
      <c r="C32494" t="s">
        <v>8</v>
      </c>
      <c r="D32494" t="s">
        <v>2398</v>
      </c>
      <c r="E32494">
        <v>0</v>
      </c>
    </row>
    <row r="32495" spans="1:5" x14ac:dyDescent="0.3">
      <c r="A32495">
        <v>75330016</v>
      </c>
      <c r="B32495" t="s">
        <v>1822</v>
      </c>
      <c r="C32495" t="s">
        <v>8</v>
      </c>
      <c r="D32495" t="s">
        <v>2399</v>
      </c>
      <c r="E32495">
        <v>0</v>
      </c>
    </row>
    <row r="32496" spans="1:5" x14ac:dyDescent="0.3">
      <c r="A32496">
        <v>75330016</v>
      </c>
      <c r="B32496" t="s">
        <v>1822</v>
      </c>
      <c r="C32496" t="s">
        <v>8</v>
      </c>
      <c r="D32496" t="s">
        <v>2400</v>
      </c>
      <c r="E32496">
        <v>0</v>
      </c>
    </row>
    <row r="32497" spans="1:5" x14ac:dyDescent="0.3">
      <c r="A32497">
        <v>75330016</v>
      </c>
      <c r="B32497" t="s">
        <v>1822</v>
      </c>
      <c r="C32497" t="s">
        <v>8</v>
      </c>
      <c r="D32497" t="s">
        <v>2401</v>
      </c>
      <c r="E32497">
        <v>0</v>
      </c>
    </row>
    <row r="32498" spans="1:5" x14ac:dyDescent="0.3">
      <c r="A32498">
        <v>75330016</v>
      </c>
      <c r="B32498" t="s">
        <v>1822</v>
      </c>
      <c r="C32498" t="s">
        <v>8</v>
      </c>
      <c r="D32498" t="s">
        <v>2402</v>
      </c>
      <c r="E32498">
        <v>0</v>
      </c>
    </row>
    <row r="32499" spans="1:5" x14ac:dyDescent="0.3">
      <c r="A32499">
        <v>75330016</v>
      </c>
      <c r="B32499" t="s">
        <v>1822</v>
      </c>
      <c r="C32499" t="s">
        <v>8</v>
      </c>
      <c r="D32499" t="s">
        <v>2403</v>
      </c>
      <c r="E32499">
        <v>0</v>
      </c>
    </row>
    <row r="32500" spans="1:5" x14ac:dyDescent="0.3">
      <c r="A32500">
        <v>75330016</v>
      </c>
      <c r="B32500" t="s">
        <v>1822</v>
      </c>
      <c r="C32500" t="s">
        <v>8</v>
      </c>
      <c r="D32500" t="s">
        <v>2404</v>
      </c>
      <c r="E32500">
        <v>-14</v>
      </c>
    </row>
    <row r="32501" spans="1:5" x14ac:dyDescent="0.3">
      <c r="A32501">
        <v>75330016</v>
      </c>
      <c r="B32501" t="s">
        <v>1822</v>
      </c>
      <c r="C32501" t="s">
        <v>8</v>
      </c>
      <c r="D32501" t="s">
        <v>2405</v>
      </c>
      <c r="E32501">
        <v>0</v>
      </c>
    </row>
    <row r="32502" spans="1:5" x14ac:dyDescent="0.3">
      <c r="A32502">
        <v>75330016</v>
      </c>
      <c r="B32502" t="s">
        <v>1822</v>
      </c>
      <c r="C32502" t="s">
        <v>8</v>
      </c>
      <c r="D32502" t="s">
        <v>2406</v>
      </c>
      <c r="E32502">
        <v>0</v>
      </c>
    </row>
    <row r="32503" spans="1:5" x14ac:dyDescent="0.3">
      <c r="A32503">
        <v>75330016</v>
      </c>
      <c r="B32503" t="s">
        <v>1822</v>
      </c>
      <c r="C32503" t="s">
        <v>8</v>
      </c>
      <c r="D32503" t="s">
        <v>2407</v>
      </c>
      <c r="E32503">
        <v>0</v>
      </c>
    </row>
    <row r="32504" spans="1:5" x14ac:dyDescent="0.3">
      <c r="A32504">
        <v>75330016</v>
      </c>
      <c r="B32504" t="s">
        <v>1822</v>
      </c>
      <c r="C32504" t="s">
        <v>8</v>
      </c>
      <c r="D32504" t="s">
        <v>2408</v>
      </c>
      <c r="E32504">
        <v>0</v>
      </c>
    </row>
    <row r="32505" spans="1:5" x14ac:dyDescent="0.3">
      <c r="A32505">
        <v>75330016</v>
      </c>
      <c r="B32505" t="s">
        <v>1822</v>
      </c>
      <c r="C32505" t="s">
        <v>8</v>
      </c>
      <c r="D32505" t="s">
        <v>2409</v>
      </c>
      <c r="E32505">
        <v>0</v>
      </c>
    </row>
    <row r="32506" spans="1:5" x14ac:dyDescent="0.3">
      <c r="A32506">
        <v>75330016</v>
      </c>
      <c r="B32506" t="s">
        <v>1822</v>
      </c>
      <c r="C32506" t="s">
        <v>8</v>
      </c>
      <c r="D32506" t="s">
        <v>2410</v>
      </c>
      <c r="E32506">
        <v>0</v>
      </c>
    </row>
    <row r="32507" spans="1:5" x14ac:dyDescent="0.3">
      <c r="A32507">
        <v>75330016</v>
      </c>
      <c r="B32507" t="s">
        <v>1822</v>
      </c>
      <c r="C32507" t="s">
        <v>8</v>
      </c>
      <c r="D32507" t="s">
        <v>2411</v>
      </c>
      <c r="E32507">
        <v>0</v>
      </c>
    </row>
    <row r="32508" spans="1:5" x14ac:dyDescent="0.3">
      <c r="A32508">
        <v>75330016</v>
      </c>
      <c r="B32508" t="s">
        <v>1822</v>
      </c>
      <c r="C32508" t="s">
        <v>8</v>
      </c>
      <c r="D32508" t="s">
        <v>2412</v>
      </c>
      <c r="E32508">
        <v>0</v>
      </c>
    </row>
    <row r="32509" spans="1:5" x14ac:dyDescent="0.3">
      <c r="A32509">
        <v>75330016</v>
      </c>
      <c r="B32509" t="s">
        <v>1822</v>
      </c>
      <c r="C32509" t="s">
        <v>8</v>
      </c>
      <c r="D32509" t="s">
        <v>2413</v>
      </c>
      <c r="E32509">
        <v>0</v>
      </c>
    </row>
    <row r="32510" spans="1:5" x14ac:dyDescent="0.3">
      <c r="A32510">
        <v>50350022</v>
      </c>
      <c r="B32510" t="s">
        <v>1824</v>
      </c>
      <c r="C32510" t="s">
        <v>8</v>
      </c>
      <c r="D32510" t="s">
        <v>2378</v>
      </c>
      <c r="E32510">
        <v>0</v>
      </c>
    </row>
    <row r="32511" spans="1:5" x14ac:dyDescent="0.3">
      <c r="A32511">
        <v>50350022</v>
      </c>
      <c r="B32511" t="s">
        <v>1824</v>
      </c>
      <c r="C32511" t="s">
        <v>8</v>
      </c>
      <c r="D32511" t="s">
        <v>2379</v>
      </c>
      <c r="E32511">
        <v>0</v>
      </c>
    </row>
    <row r="32512" spans="1:5" x14ac:dyDescent="0.3">
      <c r="A32512">
        <v>50350022</v>
      </c>
      <c r="B32512" t="s">
        <v>1824</v>
      </c>
      <c r="C32512" t="s">
        <v>8</v>
      </c>
      <c r="D32512" t="s">
        <v>2380</v>
      </c>
      <c r="E32512">
        <v>-5</v>
      </c>
    </row>
    <row r="32513" spans="1:5" x14ac:dyDescent="0.3">
      <c r="A32513">
        <v>50350022</v>
      </c>
      <c r="B32513" t="s">
        <v>1824</v>
      </c>
      <c r="C32513" t="s">
        <v>8</v>
      </c>
      <c r="D32513" t="s">
        <v>2381</v>
      </c>
      <c r="E32513">
        <v>0</v>
      </c>
    </row>
    <row r="32514" spans="1:5" x14ac:dyDescent="0.3">
      <c r="A32514">
        <v>50350022</v>
      </c>
      <c r="B32514" t="s">
        <v>1824</v>
      </c>
      <c r="C32514" t="s">
        <v>8</v>
      </c>
      <c r="D32514" t="s">
        <v>2382</v>
      </c>
      <c r="E32514">
        <v>0</v>
      </c>
    </row>
    <row r="32515" spans="1:5" x14ac:dyDescent="0.3">
      <c r="A32515">
        <v>50350022</v>
      </c>
      <c r="B32515" t="s">
        <v>1824</v>
      </c>
      <c r="C32515" t="s">
        <v>8</v>
      </c>
      <c r="D32515" t="s">
        <v>2383</v>
      </c>
      <c r="E32515">
        <v>0</v>
      </c>
    </row>
    <row r="32516" spans="1:5" x14ac:dyDescent="0.3">
      <c r="A32516">
        <v>50350022</v>
      </c>
      <c r="B32516" t="s">
        <v>1824</v>
      </c>
      <c r="C32516" t="s">
        <v>8</v>
      </c>
      <c r="D32516" t="s">
        <v>2384</v>
      </c>
      <c r="E32516">
        <v>0</v>
      </c>
    </row>
    <row r="32517" spans="1:5" x14ac:dyDescent="0.3">
      <c r="A32517">
        <v>50350022</v>
      </c>
      <c r="B32517" t="s">
        <v>1824</v>
      </c>
      <c r="C32517" t="s">
        <v>8</v>
      </c>
      <c r="D32517" t="s">
        <v>2385</v>
      </c>
      <c r="E32517">
        <v>0</v>
      </c>
    </row>
    <row r="32518" spans="1:5" x14ac:dyDescent="0.3">
      <c r="A32518">
        <v>50350022</v>
      </c>
      <c r="B32518" t="s">
        <v>1824</v>
      </c>
      <c r="C32518" t="s">
        <v>8</v>
      </c>
      <c r="D32518" t="s">
        <v>2386</v>
      </c>
      <c r="E32518">
        <v>0</v>
      </c>
    </row>
    <row r="32519" spans="1:5" x14ac:dyDescent="0.3">
      <c r="A32519">
        <v>50350022</v>
      </c>
      <c r="B32519" t="s">
        <v>1824</v>
      </c>
      <c r="C32519" t="s">
        <v>8</v>
      </c>
      <c r="D32519" t="s">
        <v>2387</v>
      </c>
      <c r="E32519">
        <v>0</v>
      </c>
    </row>
    <row r="32520" spans="1:5" x14ac:dyDescent="0.3">
      <c r="A32520">
        <v>50350022</v>
      </c>
      <c r="B32520" t="s">
        <v>1824</v>
      </c>
      <c r="C32520" t="s">
        <v>8</v>
      </c>
      <c r="D32520" t="s">
        <v>2388</v>
      </c>
      <c r="E32520">
        <v>0</v>
      </c>
    </row>
    <row r="32521" spans="1:5" x14ac:dyDescent="0.3">
      <c r="A32521">
        <v>50350022</v>
      </c>
      <c r="B32521" t="s">
        <v>1824</v>
      </c>
      <c r="C32521" t="s">
        <v>8</v>
      </c>
      <c r="D32521" t="s">
        <v>2389</v>
      </c>
      <c r="E32521">
        <v>0</v>
      </c>
    </row>
    <row r="32522" spans="1:5" x14ac:dyDescent="0.3">
      <c r="A32522">
        <v>50350022</v>
      </c>
      <c r="B32522" t="s">
        <v>1824</v>
      </c>
      <c r="C32522" t="s">
        <v>8</v>
      </c>
      <c r="D32522" t="s">
        <v>2390</v>
      </c>
      <c r="E32522">
        <v>0</v>
      </c>
    </row>
    <row r="32523" spans="1:5" x14ac:dyDescent="0.3">
      <c r="A32523">
        <v>50350022</v>
      </c>
      <c r="B32523" t="s">
        <v>1824</v>
      </c>
      <c r="C32523" t="s">
        <v>8</v>
      </c>
      <c r="D32523" t="s">
        <v>2391</v>
      </c>
      <c r="E32523">
        <v>0</v>
      </c>
    </row>
    <row r="32524" spans="1:5" x14ac:dyDescent="0.3">
      <c r="A32524">
        <v>50350022</v>
      </c>
      <c r="B32524" t="s">
        <v>1824</v>
      </c>
      <c r="C32524" t="s">
        <v>8</v>
      </c>
      <c r="D32524" t="s">
        <v>2392</v>
      </c>
      <c r="E32524">
        <v>0</v>
      </c>
    </row>
    <row r="32525" spans="1:5" x14ac:dyDescent="0.3">
      <c r="A32525">
        <v>50350022</v>
      </c>
      <c r="B32525" t="s">
        <v>1824</v>
      </c>
      <c r="C32525" t="s">
        <v>8</v>
      </c>
      <c r="D32525" t="s">
        <v>2393</v>
      </c>
      <c r="E32525">
        <v>-2</v>
      </c>
    </row>
    <row r="32526" spans="1:5" x14ac:dyDescent="0.3">
      <c r="A32526">
        <v>50350022</v>
      </c>
      <c r="B32526" t="s">
        <v>1824</v>
      </c>
      <c r="C32526" t="s">
        <v>8</v>
      </c>
      <c r="D32526" t="s">
        <v>2394</v>
      </c>
      <c r="E32526">
        <v>0</v>
      </c>
    </row>
    <row r="32527" spans="1:5" x14ac:dyDescent="0.3">
      <c r="A32527">
        <v>50350022</v>
      </c>
      <c r="B32527" t="s">
        <v>1824</v>
      </c>
      <c r="C32527" t="s">
        <v>8</v>
      </c>
      <c r="D32527" t="s">
        <v>2395</v>
      </c>
      <c r="E32527">
        <v>0</v>
      </c>
    </row>
    <row r="32528" spans="1:5" x14ac:dyDescent="0.3">
      <c r="A32528">
        <v>50350022</v>
      </c>
      <c r="B32528" t="s">
        <v>1824</v>
      </c>
      <c r="C32528" t="s">
        <v>8</v>
      </c>
      <c r="D32528" t="s">
        <v>2396</v>
      </c>
      <c r="E32528">
        <v>0</v>
      </c>
    </row>
    <row r="32529" spans="1:5" x14ac:dyDescent="0.3">
      <c r="A32529">
        <v>50350022</v>
      </c>
      <c r="B32529" t="s">
        <v>1824</v>
      </c>
      <c r="C32529" t="s">
        <v>8</v>
      </c>
      <c r="D32529" t="s">
        <v>2397</v>
      </c>
      <c r="E32529">
        <v>-2</v>
      </c>
    </row>
    <row r="32530" spans="1:5" x14ac:dyDescent="0.3">
      <c r="A32530">
        <v>50350022</v>
      </c>
      <c r="B32530" t="s">
        <v>1824</v>
      </c>
      <c r="C32530" t="s">
        <v>8</v>
      </c>
      <c r="D32530" t="s">
        <v>2398</v>
      </c>
      <c r="E32530">
        <v>0</v>
      </c>
    </row>
    <row r="32531" spans="1:5" x14ac:dyDescent="0.3">
      <c r="A32531">
        <v>50350022</v>
      </c>
      <c r="B32531" t="s">
        <v>1824</v>
      </c>
      <c r="C32531" t="s">
        <v>8</v>
      </c>
      <c r="D32531" t="s">
        <v>2399</v>
      </c>
      <c r="E32531">
        <v>0</v>
      </c>
    </row>
    <row r="32532" spans="1:5" x14ac:dyDescent="0.3">
      <c r="A32532">
        <v>50350022</v>
      </c>
      <c r="B32532" t="s">
        <v>1824</v>
      </c>
      <c r="C32532" t="s">
        <v>8</v>
      </c>
      <c r="D32532" t="s">
        <v>2400</v>
      </c>
      <c r="E32532">
        <v>0</v>
      </c>
    </row>
    <row r="32533" spans="1:5" x14ac:dyDescent="0.3">
      <c r="A32533">
        <v>50350022</v>
      </c>
      <c r="B32533" t="s">
        <v>1824</v>
      </c>
      <c r="C32533" t="s">
        <v>8</v>
      </c>
      <c r="D32533" t="s">
        <v>2401</v>
      </c>
      <c r="E32533">
        <v>0</v>
      </c>
    </row>
    <row r="32534" spans="1:5" x14ac:dyDescent="0.3">
      <c r="A32534">
        <v>50350022</v>
      </c>
      <c r="B32534" t="s">
        <v>1824</v>
      </c>
      <c r="C32534" t="s">
        <v>8</v>
      </c>
      <c r="D32534" t="s">
        <v>2402</v>
      </c>
      <c r="E32534">
        <v>0</v>
      </c>
    </row>
    <row r="32535" spans="1:5" x14ac:dyDescent="0.3">
      <c r="A32535">
        <v>50350022</v>
      </c>
      <c r="B32535" t="s">
        <v>1824</v>
      </c>
      <c r="C32535" t="s">
        <v>8</v>
      </c>
      <c r="D32535" t="s">
        <v>2403</v>
      </c>
      <c r="E32535">
        <v>0</v>
      </c>
    </row>
    <row r="32536" spans="1:5" x14ac:dyDescent="0.3">
      <c r="A32536">
        <v>50350022</v>
      </c>
      <c r="B32536" t="s">
        <v>1824</v>
      </c>
      <c r="C32536" t="s">
        <v>8</v>
      </c>
      <c r="D32536" t="s">
        <v>2404</v>
      </c>
      <c r="E32536">
        <v>0</v>
      </c>
    </row>
    <row r="32537" spans="1:5" x14ac:dyDescent="0.3">
      <c r="A32537">
        <v>50350022</v>
      </c>
      <c r="B32537" t="s">
        <v>1824</v>
      </c>
      <c r="C32537" t="s">
        <v>8</v>
      </c>
      <c r="D32537" t="s">
        <v>2405</v>
      </c>
      <c r="E32537">
        <v>0</v>
      </c>
    </row>
    <row r="32538" spans="1:5" x14ac:dyDescent="0.3">
      <c r="A32538">
        <v>50350022</v>
      </c>
      <c r="B32538" t="s">
        <v>1824</v>
      </c>
      <c r="C32538" t="s">
        <v>8</v>
      </c>
      <c r="D32538" t="s">
        <v>2406</v>
      </c>
      <c r="E32538">
        <v>0</v>
      </c>
    </row>
    <row r="32539" spans="1:5" x14ac:dyDescent="0.3">
      <c r="A32539">
        <v>50350022</v>
      </c>
      <c r="B32539" t="s">
        <v>1824</v>
      </c>
      <c r="C32539" t="s">
        <v>8</v>
      </c>
      <c r="D32539" t="s">
        <v>2407</v>
      </c>
      <c r="E32539">
        <v>0</v>
      </c>
    </row>
    <row r="32540" spans="1:5" x14ac:dyDescent="0.3">
      <c r="A32540">
        <v>50350022</v>
      </c>
      <c r="B32540" t="s">
        <v>1824</v>
      </c>
      <c r="C32540" t="s">
        <v>8</v>
      </c>
      <c r="D32540" t="s">
        <v>2408</v>
      </c>
      <c r="E32540">
        <v>0</v>
      </c>
    </row>
    <row r="32541" spans="1:5" x14ac:dyDescent="0.3">
      <c r="A32541">
        <v>50350022</v>
      </c>
      <c r="B32541" t="s">
        <v>1824</v>
      </c>
      <c r="C32541" t="s">
        <v>8</v>
      </c>
      <c r="D32541" t="s">
        <v>2409</v>
      </c>
      <c r="E32541">
        <v>0</v>
      </c>
    </row>
    <row r="32542" spans="1:5" x14ac:dyDescent="0.3">
      <c r="A32542">
        <v>50350022</v>
      </c>
      <c r="B32542" t="s">
        <v>1824</v>
      </c>
      <c r="C32542" t="s">
        <v>8</v>
      </c>
      <c r="D32542" t="s">
        <v>2410</v>
      </c>
      <c r="E32542">
        <v>-1</v>
      </c>
    </row>
    <row r="32543" spans="1:5" x14ac:dyDescent="0.3">
      <c r="A32543">
        <v>50350022</v>
      </c>
      <c r="B32543" t="s">
        <v>1824</v>
      </c>
      <c r="C32543" t="s">
        <v>8</v>
      </c>
      <c r="D32543" t="s">
        <v>2411</v>
      </c>
      <c r="E32543">
        <v>0</v>
      </c>
    </row>
    <row r="32544" spans="1:5" x14ac:dyDescent="0.3">
      <c r="A32544">
        <v>50350022</v>
      </c>
      <c r="B32544" t="s">
        <v>1824</v>
      </c>
      <c r="C32544" t="s">
        <v>8</v>
      </c>
      <c r="D32544" t="s">
        <v>2412</v>
      </c>
      <c r="E32544">
        <v>0</v>
      </c>
    </row>
    <row r="32545" spans="1:5" x14ac:dyDescent="0.3">
      <c r="A32545">
        <v>50350022</v>
      </c>
      <c r="B32545" t="s">
        <v>1824</v>
      </c>
      <c r="C32545" t="s">
        <v>8</v>
      </c>
      <c r="D32545" t="s">
        <v>2413</v>
      </c>
      <c r="E32545">
        <v>-7</v>
      </c>
    </row>
    <row r="32546" spans="1:5" x14ac:dyDescent="0.3">
      <c r="A32546">
        <v>39160009</v>
      </c>
      <c r="B32546" t="s">
        <v>1826</v>
      </c>
      <c r="C32546" t="s">
        <v>130</v>
      </c>
      <c r="D32546" t="s">
        <v>2378</v>
      </c>
      <c r="E32546">
        <v>0</v>
      </c>
    </row>
    <row r="32547" spans="1:5" x14ac:dyDescent="0.3">
      <c r="A32547">
        <v>39160009</v>
      </c>
      <c r="B32547" t="s">
        <v>1826</v>
      </c>
      <c r="C32547" t="s">
        <v>130</v>
      </c>
      <c r="D32547" t="s">
        <v>2379</v>
      </c>
      <c r="E32547">
        <v>-30</v>
      </c>
    </row>
    <row r="32548" spans="1:5" x14ac:dyDescent="0.3">
      <c r="A32548">
        <v>39160009</v>
      </c>
      <c r="B32548" t="s">
        <v>1826</v>
      </c>
      <c r="C32548" t="s">
        <v>130</v>
      </c>
      <c r="D32548" t="s">
        <v>2380</v>
      </c>
      <c r="E32548">
        <v>-93</v>
      </c>
    </row>
    <row r="32549" spans="1:5" x14ac:dyDescent="0.3">
      <c r="A32549">
        <v>39160009</v>
      </c>
      <c r="B32549" t="s">
        <v>1826</v>
      </c>
      <c r="C32549" t="s">
        <v>130</v>
      </c>
      <c r="D32549" t="s">
        <v>2381</v>
      </c>
      <c r="E32549">
        <v>0</v>
      </c>
    </row>
    <row r="32550" spans="1:5" x14ac:dyDescent="0.3">
      <c r="A32550">
        <v>39160009</v>
      </c>
      <c r="B32550" t="s">
        <v>1826</v>
      </c>
      <c r="C32550" t="s">
        <v>130</v>
      </c>
      <c r="D32550" t="s">
        <v>2382</v>
      </c>
      <c r="E32550">
        <v>0</v>
      </c>
    </row>
    <row r="32551" spans="1:5" x14ac:dyDescent="0.3">
      <c r="A32551">
        <v>39160009</v>
      </c>
      <c r="B32551" t="s">
        <v>1826</v>
      </c>
      <c r="C32551" t="s">
        <v>130</v>
      </c>
      <c r="D32551" t="s">
        <v>2383</v>
      </c>
      <c r="E32551">
        <v>0</v>
      </c>
    </row>
    <row r="32552" spans="1:5" x14ac:dyDescent="0.3">
      <c r="A32552">
        <v>39160009</v>
      </c>
      <c r="B32552" t="s">
        <v>1826</v>
      </c>
      <c r="C32552" t="s">
        <v>130</v>
      </c>
      <c r="D32552" t="s">
        <v>2384</v>
      </c>
      <c r="E32552">
        <v>0</v>
      </c>
    </row>
    <row r="32553" spans="1:5" x14ac:dyDescent="0.3">
      <c r="A32553">
        <v>39160009</v>
      </c>
      <c r="B32553" t="s">
        <v>1826</v>
      </c>
      <c r="C32553" t="s">
        <v>130</v>
      </c>
      <c r="D32553" t="s">
        <v>2385</v>
      </c>
      <c r="E32553">
        <v>0</v>
      </c>
    </row>
    <row r="32554" spans="1:5" x14ac:dyDescent="0.3">
      <c r="A32554">
        <v>39160009</v>
      </c>
      <c r="B32554" t="s">
        <v>1826</v>
      </c>
      <c r="C32554" t="s">
        <v>130</v>
      </c>
      <c r="D32554" t="s">
        <v>2386</v>
      </c>
      <c r="E32554">
        <v>0</v>
      </c>
    </row>
    <row r="32555" spans="1:5" x14ac:dyDescent="0.3">
      <c r="A32555">
        <v>39160009</v>
      </c>
      <c r="B32555" t="s">
        <v>1826</v>
      </c>
      <c r="C32555" t="s">
        <v>130</v>
      </c>
      <c r="D32555" t="s">
        <v>2387</v>
      </c>
      <c r="E32555">
        <v>-3</v>
      </c>
    </row>
    <row r="32556" spans="1:5" x14ac:dyDescent="0.3">
      <c r="A32556">
        <v>39160009</v>
      </c>
      <c r="B32556" t="s">
        <v>1826</v>
      </c>
      <c r="C32556" t="s">
        <v>130</v>
      </c>
      <c r="D32556" t="s">
        <v>2388</v>
      </c>
      <c r="E32556">
        <v>0</v>
      </c>
    </row>
    <row r="32557" spans="1:5" x14ac:dyDescent="0.3">
      <c r="A32557">
        <v>39160009</v>
      </c>
      <c r="B32557" t="s">
        <v>1826</v>
      </c>
      <c r="C32557" t="s">
        <v>130</v>
      </c>
      <c r="D32557" t="s">
        <v>2389</v>
      </c>
      <c r="E32557">
        <v>0</v>
      </c>
    </row>
    <row r="32558" spans="1:5" x14ac:dyDescent="0.3">
      <c r="A32558">
        <v>39160009</v>
      </c>
      <c r="B32558" t="s">
        <v>1826</v>
      </c>
      <c r="C32558" t="s">
        <v>130</v>
      </c>
      <c r="D32558" t="s">
        <v>2390</v>
      </c>
      <c r="E32558">
        <v>-10</v>
      </c>
    </row>
    <row r="32559" spans="1:5" x14ac:dyDescent="0.3">
      <c r="A32559">
        <v>39160009</v>
      </c>
      <c r="B32559" t="s">
        <v>1826</v>
      </c>
      <c r="C32559" t="s">
        <v>130</v>
      </c>
      <c r="D32559" t="s">
        <v>2391</v>
      </c>
      <c r="E32559">
        <v>-29</v>
      </c>
    </row>
    <row r="32560" spans="1:5" x14ac:dyDescent="0.3">
      <c r="A32560">
        <v>39160009</v>
      </c>
      <c r="B32560" t="s">
        <v>1826</v>
      </c>
      <c r="C32560" t="s">
        <v>130</v>
      </c>
      <c r="D32560" t="s">
        <v>2392</v>
      </c>
      <c r="E32560">
        <v>0</v>
      </c>
    </row>
    <row r="32561" spans="1:5" x14ac:dyDescent="0.3">
      <c r="A32561">
        <v>39160009</v>
      </c>
      <c r="B32561" t="s">
        <v>1826</v>
      </c>
      <c r="C32561" t="s">
        <v>130</v>
      </c>
      <c r="D32561" t="s">
        <v>2393</v>
      </c>
      <c r="E32561">
        <v>0</v>
      </c>
    </row>
    <row r="32562" spans="1:5" x14ac:dyDescent="0.3">
      <c r="A32562">
        <v>39160009</v>
      </c>
      <c r="B32562" t="s">
        <v>1826</v>
      </c>
      <c r="C32562" t="s">
        <v>130</v>
      </c>
      <c r="D32562" t="s">
        <v>2394</v>
      </c>
      <c r="E32562">
        <v>0</v>
      </c>
    </row>
    <row r="32563" spans="1:5" x14ac:dyDescent="0.3">
      <c r="A32563">
        <v>39160009</v>
      </c>
      <c r="B32563" t="s">
        <v>1826</v>
      </c>
      <c r="C32563" t="s">
        <v>130</v>
      </c>
      <c r="D32563" t="s">
        <v>2395</v>
      </c>
      <c r="E32563">
        <v>0</v>
      </c>
    </row>
    <row r="32564" spans="1:5" x14ac:dyDescent="0.3">
      <c r="A32564">
        <v>39160009</v>
      </c>
      <c r="B32564" t="s">
        <v>1826</v>
      </c>
      <c r="C32564" t="s">
        <v>130</v>
      </c>
      <c r="D32564" t="s">
        <v>2396</v>
      </c>
      <c r="E32564">
        <v>0</v>
      </c>
    </row>
    <row r="32565" spans="1:5" x14ac:dyDescent="0.3">
      <c r="A32565">
        <v>39160009</v>
      </c>
      <c r="B32565" t="s">
        <v>1826</v>
      </c>
      <c r="C32565" t="s">
        <v>130</v>
      </c>
      <c r="D32565" t="s">
        <v>2397</v>
      </c>
      <c r="E32565">
        <v>0</v>
      </c>
    </row>
    <row r="32566" spans="1:5" x14ac:dyDescent="0.3">
      <c r="A32566">
        <v>39160009</v>
      </c>
      <c r="B32566" t="s">
        <v>1826</v>
      </c>
      <c r="C32566" t="s">
        <v>130</v>
      </c>
      <c r="D32566" t="s">
        <v>2398</v>
      </c>
      <c r="E32566">
        <v>-10</v>
      </c>
    </row>
    <row r="32567" spans="1:5" x14ac:dyDescent="0.3">
      <c r="A32567">
        <v>39160009</v>
      </c>
      <c r="B32567" t="s">
        <v>1826</v>
      </c>
      <c r="C32567" t="s">
        <v>130</v>
      </c>
      <c r="D32567" t="s">
        <v>2399</v>
      </c>
      <c r="E32567">
        <v>-15</v>
      </c>
    </row>
    <row r="32568" spans="1:5" x14ac:dyDescent="0.3">
      <c r="A32568">
        <v>39160009</v>
      </c>
      <c r="B32568" t="s">
        <v>1826</v>
      </c>
      <c r="C32568" t="s">
        <v>130</v>
      </c>
      <c r="D32568" t="s">
        <v>2400</v>
      </c>
      <c r="E32568">
        <v>0</v>
      </c>
    </row>
    <row r="32569" spans="1:5" x14ac:dyDescent="0.3">
      <c r="A32569">
        <v>39160009</v>
      </c>
      <c r="B32569" t="s">
        <v>1826</v>
      </c>
      <c r="C32569" t="s">
        <v>130</v>
      </c>
      <c r="D32569" t="s">
        <v>2401</v>
      </c>
      <c r="E32569">
        <v>0</v>
      </c>
    </row>
    <row r="32570" spans="1:5" x14ac:dyDescent="0.3">
      <c r="A32570">
        <v>39160009</v>
      </c>
      <c r="B32570" t="s">
        <v>1826</v>
      </c>
      <c r="C32570" t="s">
        <v>130</v>
      </c>
      <c r="D32570" t="s">
        <v>2402</v>
      </c>
      <c r="E32570">
        <v>-69.5</v>
      </c>
    </row>
    <row r="32571" spans="1:5" x14ac:dyDescent="0.3">
      <c r="A32571">
        <v>39160009</v>
      </c>
      <c r="B32571" t="s">
        <v>1826</v>
      </c>
      <c r="C32571" t="s">
        <v>130</v>
      </c>
      <c r="D32571" t="s">
        <v>2403</v>
      </c>
      <c r="E32571">
        <v>0</v>
      </c>
    </row>
    <row r="32572" spans="1:5" x14ac:dyDescent="0.3">
      <c r="A32572">
        <v>39160009</v>
      </c>
      <c r="B32572" t="s">
        <v>1826</v>
      </c>
      <c r="C32572" t="s">
        <v>130</v>
      </c>
      <c r="D32572" t="s">
        <v>2404</v>
      </c>
      <c r="E32572">
        <v>0</v>
      </c>
    </row>
    <row r="32573" spans="1:5" x14ac:dyDescent="0.3">
      <c r="A32573">
        <v>39160009</v>
      </c>
      <c r="B32573" t="s">
        <v>1826</v>
      </c>
      <c r="C32573" t="s">
        <v>130</v>
      </c>
      <c r="D32573" t="s">
        <v>2405</v>
      </c>
      <c r="E32573">
        <v>0</v>
      </c>
    </row>
    <row r="32574" spans="1:5" x14ac:dyDescent="0.3">
      <c r="A32574">
        <v>39160009</v>
      </c>
      <c r="B32574" t="s">
        <v>1826</v>
      </c>
      <c r="C32574" t="s">
        <v>130</v>
      </c>
      <c r="D32574" t="s">
        <v>2406</v>
      </c>
      <c r="E32574">
        <v>0</v>
      </c>
    </row>
    <row r="32575" spans="1:5" x14ac:dyDescent="0.3">
      <c r="A32575">
        <v>39160009</v>
      </c>
      <c r="B32575" t="s">
        <v>1826</v>
      </c>
      <c r="C32575" t="s">
        <v>130</v>
      </c>
      <c r="D32575" t="s">
        <v>2407</v>
      </c>
      <c r="E32575">
        <v>0</v>
      </c>
    </row>
    <row r="32576" spans="1:5" x14ac:dyDescent="0.3">
      <c r="A32576">
        <v>39160009</v>
      </c>
      <c r="B32576" t="s">
        <v>1826</v>
      </c>
      <c r="C32576" t="s">
        <v>130</v>
      </c>
      <c r="D32576" t="s">
        <v>2408</v>
      </c>
      <c r="E32576">
        <v>0</v>
      </c>
    </row>
    <row r="32577" spans="1:5" x14ac:dyDescent="0.3">
      <c r="A32577">
        <v>39160009</v>
      </c>
      <c r="B32577" t="s">
        <v>1826</v>
      </c>
      <c r="C32577" t="s">
        <v>130</v>
      </c>
      <c r="D32577" t="s">
        <v>2409</v>
      </c>
      <c r="E32577">
        <v>-61.5</v>
      </c>
    </row>
    <row r="32578" spans="1:5" x14ac:dyDescent="0.3">
      <c r="A32578">
        <v>39160009</v>
      </c>
      <c r="B32578" t="s">
        <v>1826</v>
      </c>
      <c r="C32578" t="s">
        <v>130</v>
      </c>
      <c r="D32578" t="s">
        <v>2410</v>
      </c>
      <c r="E32578">
        <v>0</v>
      </c>
    </row>
    <row r="32579" spans="1:5" x14ac:dyDescent="0.3">
      <c r="A32579">
        <v>39160009</v>
      </c>
      <c r="B32579" t="s">
        <v>1826</v>
      </c>
      <c r="C32579" t="s">
        <v>130</v>
      </c>
      <c r="D32579" t="s">
        <v>2411</v>
      </c>
      <c r="E32579">
        <v>-10</v>
      </c>
    </row>
    <row r="32580" spans="1:5" x14ac:dyDescent="0.3">
      <c r="A32580">
        <v>39160009</v>
      </c>
      <c r="B32580" t="s">
        <v>1826</v>
      </c>
      <c r="C32580" t="s">
        <v>130</v>
      </c>
      <c r="D32580" t="s">
        <v>2412</v>
      </c>
      <c r="E32580">
        <v>0</v>
      </c>
    </row>
    <row r="32581" spans="1:5" x14ac:dyDescent="0.3">
      <c r="A32581">
        <v>39160009</v>
      </c>
      <c r="B32581" t="s">
        <v>1826</v>
      </c>
      <c r="C32581" t="s">
        <v>130</v>
      </c>
      <c r="D32581" t="s">
        <v>2413</v>
      </c>
      <c r="E32581">
        <v>0</v>
      </c>
    </row>
    <row r="32582" spans="1:5" x14ac:dyDescent="0.3">
      <c r="A32582">
        <v>50340004</v>
      </c>
      <c r="B32582" t="s">
        <v>1828</v>
      </c>
      <c r="C32582" t="s">
        <v>8</v>
      </c>
      <c r="D32582" t="s">
        <v>2378</v>
      </c>
      <c r="E32582">
        <v>0</v>
      </c>
    </row>
    <row r="32583" spans="1:5" x14ac:dyDescent="0.3">
      <c r="A32583">
        <v>50340004</v>
      </c>
      <c r="B32583" t="s">
        <v>1828</v>
      </c>
      <c r="C32583" t="s">
        <v>8</v>
      </c>
      <c r="D32583" t="s">
        <v>2379</v>
      </c>
      <c r="E32583">
        <v>0</v>
      </c>
    </row>
    <row r="32584" spans="1:5" x14ac:dyDescent="0.3">
      <c r="A32584">
        <v>50340004</v>
      </c>
      <c r="B32584" t="s">
        <v>1828</v>
      </c>
      <c r="C32584" t="s">
        <v>8</v>
      </c>
      <c r="D32584" t="s">
        <v>2380</v>
      </c>
      <c r="E32584">
        <v>0</v>
      </c>
    </row>
    <row r="32585" spans="1:5" x14ac:dyDescent="0.3">
      <c r="A32585">
        <v>50340004</v>
      </c>
      <c r="B32585" t="s">
        <v>1828</v>
      </c>
      <c r="C32585" t="s">
        <v>8</v>
      </c>
      <c r="D32585" t="s">
        <v>2381</v>
      </c>
      <c r="E32585">
        <v>0</v>
      </c>
    </row>
    <row r="32586" spans="1:5" x14ac:dyDescent="0.3">
      <c r="A32586">
        <v>50340004</v>
      </c>
      <c r="B32586" t="s">
        <v>1828</v>
      </c>
      <c r="C32586" t="s">
        <v>8</v>
      </c>
      <c r="D32586" t="s">
        <v>2382</v>
      </c>
      <c r="E32586">
        <v>0</v>
      </c>
    </row>
    <row r="32587" spans="1:5" x14ac:dyDescent="0.3">
      <c r="A32587">
        <v>50340004</v>
      </c>
      <c r="B32587" t="s">
        <v>1828</v>
      </c>
      <c r="C32587" t="s">
        <v>8</v>
      </c>
      <c r="D32587" t="s">
        <v>2383</v>
      </c>
      <c r="E32587">
        <v>0</v>
      </c>
    </row>
    <row r="32588" spans="1:5" x14ac:dyDescent="0.3">
      <c r="A32588">
        <v>50340004</v>
      </c>
      <c r="B32588" t="s">
        <v>1828</v>
      </c>
      <c r="C32588" t="s">
        <v>8</v>
      </c>
      <c r="D32588" t="s">
        <v>2384</v>
      </c>
      <c r="E32588">
        <v>0</v>
      </c>
    </row>
    <row r="32589" spans="1:5" x14ac:dyDescent="0.3">
      <c r="A32589">
        <v>50340004</v>
      </c>
      <c r="B32589" t="s">
        <v>1828</v>
      </c>
      <c r="C32589" t="s">
        <v>8</v>
      </c>
      <c r="D32589" t="s">
        <v>2385</v>
      </c>
      <c r="E32589">
        <v>0</v>
      </c>
    </row>
    <row r="32590" spans="1:5" x14ac:dyDescent="0.3">
      <c r="A32590">
        <v>50340004</v>
      </c>
      <c r="B32590" t="s">
        <v>1828</v>
      </c>
      <c r="C32590" t="s">
        <v>8</v>
      </c>
      <c r="D32590" t="s">
        <v>2386</v>
      </c>
      <c r="E32590">
        <v>0</v>
      </c>
    </row>
    <row r="32591" spans="1:5" x14ac:dyDescent="0.3">
      <c r="A32591">
        <v>50340004</v>
      </c>
      <c r="B32591" t="s">
        <v>1828</v>
      </c>
      <c r="C32591" t="s">
        <v>8</v>
      </c>
      <c r="D32591" t="s">
        <v>2387</v>
      </c>
      <c r="E32591">
        <v>0</v>
      </c>
    </row>
    <row r="32592" spans="1:5" x14ac:dyDescent="0.3">
      <c r="A32592">
        <v>50340004</v>
      </c>
      <c r="B32592" t="s">
        <v>1828</v>
      </c>
      <c r="C32592" t="s">
        <v>8</v>
      </c>
      <c r="D32592" t="s">
        <v>2388</v>
      </c>
      <c r="E32592">
        <v>0</v>
      </c>
    </row>
    <row r="32593" spans="1:5" x14ac:dyDescent="0.3">
      <c r="A32593">
        <v>50340004</v>
      </c>
      <c r="B32593" t="s">
        <v>1828</v>
      </c>
      <c r="C32593" t="s">
        <v>8</v>
      </c>
      <c r="D32593" t="s">
        <v>2389</v>
      </c>
      <c r="E32593">
        <v>0</v>
      </c>
    </row>
    <row r="32594" spans="1:5" x14ac:dyDescent="0.3">
      <c r="A32594">
        <v>50340004</v>
      </c>
      <c r="B32594" t="s">
        <v>1828</v>
      </c>
      <c r="C32594" t="s">
        <v>8</v>
      </c>
      <c r="D32594" t="s">
        <v>2390</v>
      </c>
      <c r="E32594">
        <v>0</v>
      </c>
    </row>
    <row r="32595" spans="1:5" x14ac:dyDescent="0.3">
      <c r="A32595">
        <v>50340004</v>
      </c>
      <c r="B32595" t="s">
        <v>1828</v>
      </c>
      <c r="C32595" t="s">
        <v>8</v>
      </c>
      <c r="D32595" t="s">
        <v>2391</v>
      </c>
      <c r="E32595">
        <v>0</v>
      </c>
    </row>
    <row r="32596" spans="1:5" x14ac:dyDescent="0.3">
      <c r="A32596">
        <v>50340004</v>
      </c>
      <c r="B32596" t="s">
        <v>1828</v>
      </c>
      <c r="C32596" t="s">
        <v>8</v>
      </c>
      <c r="D32596" t="s">
        <v>2392</v>
      </c>
      <c r="E32596">
        <v>0</v>
      </c>
    </row>
    <row r="32597" spans="1:5" x14ac:dyDescent="0.3">
      <c r="A32597">
        <v>50340004</v>
      </c>
      <c r="B32597" t="s">
        <v>1828</v>
      </c>
      <c r="C32597" t="s">
        <v>8</v>
      </c>
      <c r="D32597" t="s">
        <v>2393</v>
      </c>
      <c r="E32597">
        <v>0</v>
      </c>
    </row>
    <row r="32598" spans="1:5" x14ac:dyDescent="0.3">
      <c r="A32598">
        <v>50340004</v>
      </c>
      <c r="B32598" t="s">
        <v>1828</v>
      </c>
      <c r="C32598" t="s">
        <v>8</v>
      </c>
      <c r="D32598" t="s">
        <v>2394</v>
      </c>
      <c r="E32598">
        <v>0</v>
      </c>
    </row>
    <row r="32599" spans="1:5" x14ac:dyDescent="0.3">
      <c r="A32599">
        <v>50340004</v>
      </c>
      <c r="B32599" t="s">
        <v>1828</v>
      </c>
      <c r="C32599" t="s">
        <v>8</v>
      </c>
      <c r="D32599" t="s">
        <v>2395</v>
      </c>
      <c r="E32599">
        <v>0</v>
      </c>
    </row>
    <row r="32600" spans="1:5" x14ac:dyDescent="0.3">
      <c r="A32600">
        <v>50340004</v>
      </c>
      <c r="B32600" t="s">
        <v>1828</v>
      </c>
      <c r="C32600" t="s">
        <v>8</v>
      </c>
      <c r="D32600" t="s">
        <v>2396</v>
      </c>
      <c r="E32600">
        <v>0</v>
      </c>
    </row>
    <row r="32601" spans="1:5" x14ac:dyDescent="0.3">
      <c r="A32601">
        <v>50340004</v>
      </c>
      <c r="B32601" t="s">
        <v>1828</v>
      </c>
      <c r="C32601" t="s">
        <v>8</v>
      </c>
      <c r="D32601" t="s">
        <v>2397</v>
      </c>
      <c r="E32601">
        <v>0</v>
      </c>
    </row>
    <row r="32602" spans="1:5" x14ac:dyDescent="0.3">
      <c r="A32602">
        <v>50340004</v>
      </c>
      <c r="B32602" t="s">
        <v>1828</v>
      </c>
      <c r="C32602" t="s">
        <v>8</v>
      </c>
      <c r="D32602" t="s">
        <v>2398</v>
      </c>
      <c r="E32602">
        <v>0</v>
      </c>
    </row>
    <row r="32603" spans="1:5" x14ac:dyDescent="0.3">
      <c r="A32603">
        <v>50340004</v>
      </c>
      <c r="B32603" t="s">
        <v>1828</v>
      </c>
      <c r="C32603" t="s">
        <v>8</v>
      </c>
      <c r="D32603" t="s">
        <v>2399</v>
      </c>
      <c r="E32603">
        <v>0</v>
      </c>
    </row>
    <row r="32604" spans="1:5" x14ac:dyDescent="0.3">
      <c r="A32604">
        <v>50340004</v>
      </c>
      <c r="B32604" t="s">
        <v>1828</v>
      </c>
      <c r="C32604" t="s">
        <v>8</v>
      </c>
      <c r="D32604" t="s">
        <v>2400</v>
      </c>
      <c r="E32604">
        <v>0</v>
      </c>
    </row>
    <row r="32605" spans="1:5" x14ac:dyDescent="0.3">
      <c r="A32605">
        <v>50340004</v>
      </c>
      <c r="B32605" t="s">
        <v>1828</v>
      </c>
      <c r="C32605" t="s">
        <v>8</v>
      </c>
      <c r="D32605" t="s">
        <v>2401</v>
      </c>
      <c r="E32605">
        <v>0</v>
      </c>
    </row>
    <row r="32606" spans="1:5" x14ac:dyDescent="0.3">
      <c r="A32606">
        <v>50340004</v>
      </c>
      <c r="B32606" t="s">
        <v>1828</v>
      </c>
      <c r="C32606" t="s">
        <v>8</v>
      </c>
      <c r="D32606" t="s">
        <v>2402</v>
      </c>
      <c r="E32606">
        <v>0</v>
      </c>
    </row>
    <row r="32607" spans="1:5" x14ac:dyDescent="0.3">
      <c r="A32607">
        <v>50340004</v>
      </c>
      <c r="B32607" t="s">
        <v>1828</v>
      </c>
      <c r="C32607" t="s">
        <v>8</v>
      </c>
      <c r="D32607" t="s">
        <v>2403</v>
      </c>
      <c r="E32607">
        <v>0</v>
      </c>
    </row>
    <row r="32608" spans="1:5" x14ac:dyDescent="0.3">
      <c r="A32608">
        <v>50340004</v>
      </c>
      <c r="B32608" t="s">
        <v>1828</v>
      </c>
      <c r="C32608" t="s">
        <v>8</v>
      </c>
      <c r="D32608" t="s">
        <v>2404</v>
      </c>
      <c r="E32608">
        <v>0</v>
      </c>
    </row>
    <row r="32609" spans="1:5" x14ac:dyDescent="0.3">
      <c r="A32609">
        <v>50340004</v>
      </c>
      <c r="B32609" t="s">
        <v>1828</v>
      </c>
      <c r="C32609" t="s">
        <v>8</v>
      </c>
      <c r="D32609" t="s">
        <v>2405</v>
      </c>
      <c r="E32609">
        <v>0</v>
      </c>
    </row>
    <row r="32610" spans="1:5" x14ac:dyDescent="0.3">
      <c r="A32610">
        <v>50340004</v>
      </c>
      <c r="B32610" t="s">
        <v>1828</v>
      </c>
      <c r="C32610" t="s">
        <v>8</v>
      </c>
      <c r="D32610" t="s">
        <v>2406</v>
      </c>
      <c r="E32610">
        <v>0</v>
      </c>
    </row>
    <row r="32611" spans="1:5" x14ac:dyDescent="0.3">
      <c r="A32611">
        <v>50340004</v>
      </c>
      <c r="B32611" t="s">
        <v>1828</v>
      </c>
      <c r="C32611" t="s">
        <v>8</v>
      </c>
      <c r="D32611" t="s">
        <v>2407</v>
      </c>
      <c r="E32611">
        <v>0</v>
      </c>
    </row>
    <row r="32612" spans="1:5" x14ac:dyDescent="0.3">
      <c r="A32612">
        <v>50340004</v>
      </c>
      <c r="B32612" t="s">
        <v>1828</v>
      </c>
      <c r="C32612" t="s">
        <v>8</v>
      </c>
      <c r="D32612" t="s">
        <v>2408</v>
      </c>
      <c r="E32612">
        <v>0</v>
      </c>
    </row>
    <row r="32613" spans="1:5" x14ac:dyDescent="0.3">
      <c r="A32613">
        <v>50340004</v>
      </c>
      <c r="B32613" t="s">
        <v>1828</v>
      </c>
      <c r="C32613" t="s">
        <v>8</v>
      </c>
      <c r="D32613" t="s">
        <v>2409</v>
      </c>
      <c r="E32613">
        <v>0</v>
      </c>
    </row>
    <row r="32614" spans="1:5" x14ac:dyDescent="0.3">
      <c r="A32614">
        <v>50340004</v>
      </c>
      <c r="B32614" t="s">
        <v>1828</v>
      </c>
      <c r="C32614" t="s">
        <v>8</v>
      </c>
      <c r="D32614" t="s">
        <v>2410</v>
      </c>
      <c r="E32614">
        <v>0</v>
      </c>
    </row>
    <row r="32615" spans="1:5" x14ac:dyDescent="0.3">
      <c r="A32615">
        <v>50340004</v>
      </c>
      <c r="B32615" t="s">
        <v>1828</v>
      </c>
      <c r="C32615" t="s">
        <v>8</v>
      </c>
      <c r="D32615" t="s">
        <v>2411</v>
      </c>
      <c r="E32615">
        <v>-4</v>
      </c>
    </row>
    <row r="32616" spans="1:5" x14ac:dyDescent="0.3">
      <c r="A32616">
        <v>50340004</v>
      </c>
      <c r="B32616" t="s">
        <v>1828</v>
      </c>
      <c r="C32616" t="s">
        <v>8</v>
      </c>
      <c r="D32616" t="s">
        <v>2412</v>
      </c>
      <c r="E32616">
        <v>0</v>
      </c>
    </row>
    <row r="32617" spans="1:5" x14ac:dyDescent="0.3">
      <c r="A32617">
        <v>50340004</v>
      </c>
      <c r="B32617" t="s">
        <v>1828</v>
      </c>
      <c r="C32617" t="s">
        <v>8</v>
      </c>
      <c r="D32617" t="s">
        <v>2413</v>
      </c>
      <c r="E32617">
        <v>0</v>
      </c>
    </row>
    <row r="32618" spans="1:5" x14ac:dyDescent="0.3">
      <c r="A32618">
        <v>54300006</v>
      </c>
      <c r="B32618" t="s">
        <v>1830</v>
      </c>
      <c r="C32618" t="s">
        <v>8</v>
      </c>
      <c r="D32618" t="s">
        <v>2378</v>
      </c>
      <c r="E32618">
        <v>0</v>
      </c>
    </row>
    <row r="32619" spans="1:5" x14ac:dyDescent="0.3">
      <c r="A32619">
        <v>54300006</v>
      </c>
      <c r="B32619" t="s">
        <v>1830</v>
      </c>
      <c r="C32619" t="s">
        <v>8</v>
      </c>
      <c r="D32619" t="s">
        <v>2379</v>
      </c>
      <c r="E32619">
        <v>0</v>
      </c>
    </row>
    <row r="32620" spans="1:5" x14ac:dyDescent="0.3">
      <c r="A32620">
        <v>54300006</v>
      </c>
      <c r="B32620" t="s">
        <v>1830</v>
      </c>
      <c r="C32620" t="s">
        <v>8</v>
      </c>
      <c r="D32620" t="s">
        <v>2380</v>
      </c>
      <c r="E32620">
        <v>0</v>
      </c>
    </row>
    <row r="32621" spans="1:5" x14ac:dyDescent="0.3">
      <c r="A32621">
        <v>54300006</v>
      </c>
      <c r="B32621" t="s">
        <v>1830</v>
      </c>
      <c r="C32621" t="s">
        <v>8</v>
      </c>
      <c r="D32621" t="s">
        <v>2381</v>
      </c>
      <c r="E32621">
        <v>-1</v>
      </c>
    </row>
    <row r="32622" spans="1:5" x14ac:dyDescent="0.3">
      <c r="A32622">
        <v>54300006</v>
      </c>
      <c r="B32622" t="s">
        <v>1830</v>
      </c>
      <c r="C32622" t="s">
        <v>8</v>
      </c>
      <c r="D32622" t="s">
        <v>2382</v>
      </c>
      <c r="E32622">
        <v>0</v>
      </c>
    </row>
    <row r="32623" spans="1:5" x14ac:dyDescent="0.3">
      <c r="A32623">
        <v>54300006</v>
      </c>
      <c r="B32623" t="s">
        <v>1830</v>
      </c>
      <c r="C32623" t="s">
        <v>8</v>
      </c>
      <c r="D32623" t="s">
        <v>2383</v>
      </c>
      <c r="E32623">
        <v>0</v>
      </c>
    </row>
    <row r="32624" spans="1:5" x14ac:dyDescent="0.3">
      <c r="A32624">
        <v>54300006</v>
      </c>
      <c r="B32624" t="s">
        <v>1830</v>
      </c>
      <c r="C32624" t="s">
        <v>8</v>
      </c>
      <c r="D32624" t="s">
        <v>2384</v>
      </c>
      <c r="E32624">
        <v>0</v>
      </c>
    </row>
    <row r="32625" spans="1:5" x14ac:dyDescent="0.3">
      <c r="A32625">
        <v>54300006</v>
      </c>
      <c r="B32625" t="s">
        <v>1830</v>
      </c>
      <c r="C32625" t="s">
        <v>8</v>
      </c>
      <c r="D32625" t="s">
        <v>2385</v>
      </c>
      <c r="E32625">
        <v>0</v>
      </c>
    </row>
    <row r="32626" spans="1:5" x14ac:dyDescent="0.3">
      <c r="A32626">
        <v>54300006</v>
      </c>
      <c r="B32626" t="s">
        <v>1830</v>
      </c>
      <c r="C32626" t="s">
        <v>8</v>
      </c>
      <c r="D32626" t="s">
        <v>2386</v>
      </c>
      <c r="E32626">
        <v>0</v>
      </c>
    </row>
    <row r="32627" spans="1:5" x14ac:dyDescent="0.3">
      <c r="A32627">
        <v>54300006</v>
      </c>
      <c r="B32627" t="s">
        <v>1830</v>
      </c>
      <c r="C32627" t="s">
        <v>8</v>
      </c>
      <c r="D32627" t="s">
        <v>2387</v>
      </c>
      <c r="E32627">
        <v>0</v>
      </c>
    </row>
    <row r="32628" spans="1:5" x14ac:dyDescent="0.3">
      <c r="A32628">
        <v>54300006</v>
      </c>
      <c r="B32628" t="s">
        <v>1830</v>
      </c>
      <c r="C32628" t="s">
        <v>8</v>
      </c>
      <c r="D32628" t="s">
        <v>2388</v>
      </c>
      <c r="E32628">
        <v>0</v>
      </c>
    </row>
    <row r="32629" spans="1:5" x14ac:dyDescent="0.3">
      <c r="A32629">
        <v>54300006</v>
      </c>
      <c r="B32629" t="s">
        <v>1830</v>
      </c>
      <c r="C32629" t="s">
        <v>8</v>
      </c>
      <c r="D32629" t="s">
        <v>2389</v>
      </c>
      <c r="E32629">
        <v>0</v>
      </c>
    </row>
    <row r="32630" spans="1:5" x14ac:dyDescent="0.3">
      <c r="A32630">
        <v>54300006</v>
      </c>
      <c r="B32630" t="s">
        <v>1830</v>
      </c>
      <c r="C32630" t="s">
        <v>8</v>
      </c>
      <c r="D32630" t="s">
        <v>2390</v>
      </c>
      <c r="E32630">
        <v>0</v>
      </c>
    </row>
    <row r="32631" spans="1:5" x14ac:dyDescent="0.3">
      <c r="A32631">
        <v>54300006</v>
      </c>
      <c r="B32631" t="s">
        <v>1830</v>
      </c>
      <c r="C32631" t="s">
        <v>8</v>
      </c>
      <c r="D32631" t="s">
        <v>2391</v>
      </c>
      <c r="E32631">
        <v>0</v>
      </c>
    </row>
    <row r="32632" spans="1:5" x14ac:dyDescent="0.3">
      <c r="A32632">
        <v>54300006</v>
      </c>
      <c r="B32632" t="s">
        <v>1830</v>
      </c>
      <c r="C32632" t="s">
        <v>8</v>
      </c>
      <c r="D32632" t="s">
        <v>2392</v>
      </c>
      <c r="E32632">
        <v>0</v>
      </c>
    </row>
    <row r="32633" spans="1:5" x14ac:dyDescent="0.3">
      <c r="A32633">
        <v>54300006</v>
      </c>
      <c r="B32633" t="s">
        <v>1830</v>
      </c>
      <c r="C32633" t="s">
        <v>8</v>
      </c>
      <c r="D32633" t="s">
        <v>2393</v>
      </c>
      <c r="E32633">
        <v>0</v>
      </c>
    </row>
    <row r="32634" spans="1:5" x14ac:dyDescent="0.3">
      <c r="A32634">
        <v>54300006</v>
      </c>
      <c r="B32634" t="s">
        <v>1830</v>
      </c>
      <c r="C32634" t="s">
        <v>8</v>
      </c>
      <c r="D32634" t="s">
        <v>2394</v>
      </c>
      <c r="E32634">
        <v>0</v>
      </c>
    </row>
    <row r="32635" spans="1:5" x14ac:dyDescent="0.3">
      <c r="A32635">
        <v>54300006</v>
      </c>
      <c r="B32635" t="s">
        <v>1830</v>
      </c>
      <c r="C32635" t="s">
        <v>8</v>
      </c>
      <c r="D32635" t="s">
        <v>2395</v>
      </c>
      <c r="E32635">
        <v>0</v>
      </c>
    </row>
    <row r="32636" spans="1:5" x14ac:dyDescent="0.3">
      <c r="A32636">
        <v>54300006</v>
      </c>
      <c r="B32636" t="s">
        <v>1830</v>
      </c>
      <c r="C32636" t="s">
        <v>8</v>
      </c>
      <c r="D32636" t="s">
        <v>2396</v>
      </c>
      <c r="E32636">
        <v>0</v>
      </c>
    </row>
    <row r="32637" spans="1:5" x14ac:dyDescent="0.3">
      <c r="A32637">
        <v>54300006</v>
      </c>
      <c r="B32637" t="s">
        <v>1830</v>
      </c>
      <c r="C32637" t="s">
        <v>8</v>
      </c>
      <c r="D32637" t="s">
        <v>2397</v>
      </c>
      <c r="E32637">
        <v>0</v>
      </c>
    </row>
    <row r="32638" spans="1:5" x14ac:dyDescent="0.3">
      <c r="A32638">
        <v>54300006</v>
      </c>
      <c r="B32638" t="s">
        <v>1830</v>
      </c>
      <c r="C32638" t="s">
        <v>8</v>
      </c>
      <c r="D32638" t="s">
        <v>2398</v>
      </c>
      <c r="E32638">
        <v>0</v>
      </c>
    </row>
    <row r="32639" spans="1:5" x14ac:dyDescent="0.3">
      <c r="A32639">
        <v>54300006</v>
      </c>
      <c r="B32639" t="s">
        <v>1830</v>
      </c>
      <c r="C32639" t="s">
        <v>8</v>
      </c>
      <c r="D32639" t="s">
        <v>2399</v>
      </c>
      <c r="E32639">
        <v>0</v>
      </c>
    </row>
    <row r="32640" spans="1:5" x14ac:dyDescent="0.3">
      <c r="A32640">
        <v>54300006</v>
      </c>
      <c r="B32640" t="s">
        <v>1830</v>
      </c>
      <c r="C32640" t="s">
        <v>8</v>
      </c>
      <c r="D32640" t="s">
        <v>2400</v>
      </c>
      <c r="E32640">
        <v>0</v>
      </c>
    </row>
    <row r="32641" spans="1:5" x14ac:dyDescent="0.3">
      <c r="A32641">
        <v>54300006</v>
      </c>
      <c r="B32641" t="s">
        <v>1830</v>
      </c>
      <c r="C32641" t="s">
        <v>8</v>
      </c>
      <c r="D32641" t="s">
        <v>2401</v>
      </c>
      <c r="E32641">
        <v>0</v>
      </c>
    </row>
    <row r="32642" spans="1:5" x14ac:dyDescent="0.3">
      <c r="A32642">
        <v>54300006</v>
      </c>
      <c r="B32642" t="s">
        <v>1830</v>
      </c>
      <c r="C32642" t="s">
        <v>8</v>
      </c>
      <c r="D32642" t="s">
        <v>2402</v>
      </c>
      <c r="E32642">
        <v>0</v>
      </c>
    </row>
    <row r="32643" spans="1:5" x14ac:dyDescent="0.3">
      <c r="A32643">
        <v>54300006</v>
      </c>
      <c r="B32643" t="s">
        <v>1830</v>
      </c>
      <c r="C32643" t="s">
        <v>8</v>
      </c>
      <c r="D32643" t="s">
        <v>2403</v>
      </c>
      <c r="E32643">
        <v>0</v>
      </c>
    </row>
    <row r="32644" spans="1:5" x14ac:dyDescent="0.3">
      <c r="A32644">
        <v>54300006</v>
      </c>
      <c r="B32644" t="s">
        <v>1830</v>
      </c>
      <c r="C32644" t="s">
        <v>8</v>
      </c>
      <c r="D32644" t="s">
        <v>2404</v>
      </c>
      <c r="E32644">
        <v>0</v>
      </c>
    </row>
    <row r="32645" spans="1:5" x14ac:dyDescent="0.3">
      <c r="A32645">
        <v>54300006</v>
      </c>
      <c r="B32645" t="s">
        <v>1830</v>
      </c>
      <c r="C32645" t="s">
        <v>8</v>
      </c>
      <c r="D32645" t="s">
        <v>2405</v>
      </c>
      <c r="E32645">
        <v>0</v>
      </c>
    </row>
    <row r="32646" spans="1:5" x14ac:dyDescent="0.3">
      <c r="A32646">
        <v>54300006</v>
      </c>
      <c r="B32646" t="s">
        <v>1830</v>
      </c>
      <c r="C32646" t="s">
        <v>8</v>
      </c>
      <c r="D32646" t="s">
        <v>2406</v>
      </c>
      <c r="E32646">
        <v>0</v>
      </c>
    </row>
    <row r="32647" spans="1:5" x14ac:dyDescent="0.3">
      <c r="A32647">
        <v>54300006</v>
      </c>
      <c r="B32647" t="s">
        <v>1830</v>
      </c>
      <c r="C32647" t="s">
        <v>8</v>
      </c>
      <c r="D32647" t="s">
        <v>2407</v>
      </c>
      <c r="E32647">
        <v>0</v>
      </c>
    </row>
    <row r="32648" spans="1:5" x14ac:dyDescent="0.3">
      <c r="A32648">
        <v>54300006</v>
      </c>
      <c r="B32648" t="s">
        <v>1830</v>
      </c>
      <c r="C32648" t="s">
        <v>8</v>
      </c>
      <c r="D32648" t="s">
        <v>2408</v>
      </c>
      <c r="E32648">
        <v>0</v>
      </c>
    </row>
    <row r="32649" spans="1:5" x14ac:dyDescent="0.3">
      <c r="A32649">
        <v>54300006</v>
      </c>
      <c r="B32649" t="s">
        <v>1830</v>
      </c>
      <c r="C32649" t="s">
        <v>8</v>
      </c>
      <c r="D32649" t="s">
        <v>2409</v>
      </c>
      <c r="E32649">
        <v>0</v>
      </c>
    </row>
    <row r="32650" spans="1:5" x14ac:dyDescent="0.3">
      <c r="A32650">
        <v>54300006</v>
      </c>
      <c r="B32650" t="s">
        <v>1830</v>
      </c>
      <c r="C32650" t="s">
        <v>8</v>
      </c>
      <c r="D32650" t="s">
        <v>2410</v>
      </c>
      <c r="E32650">
        <v>0</v>
      </c>
    </row>
    <row r="32651" spans="1:5" x14ac:dyDescent="0.3">
      <c r="A32651">
        <v>54300006</v>
      </c>
      <c r="B32651" t="s">
        <v>1830</v>
      </c>
      <c r="C32651" t="s">
        <v>8</v>
      </c>
      <c r="D32651" t="s">
        <v>2411</v>
      </c>
      <c r="E32651">
        <v>-3</v>
      </c>
    </row>
    <row r="32652" spans="1:5" x14ac:dyDescent="0.3">
      <c r="A32652">
        <v>54300006</v>
      </c>
      <c r="B32652" t="s">
        <v>1830</v>
      </c>
      <c r="C32652" t="s">
        <v>8</v>
      </c>
      <c r="D32652" t="s">
        <v>2412</v>
      </c>
      <c r="E32652">
        <v>0</v>
      </c>
    </row>
    <row r="32653" spans="1:5" x14ac:dyDescent="0.3">
      <c r="A32653">
        <v>54300006</v>
      </c>
      <c r="B32653" t="s">
        <v>1830</v>
      </c>
      <c r="C32653" t="s">
        <v>8</v>
      </c>
      <c r="D32653" t="s">
        <v>2413</v>
      </c>
      <c r="E32653">
        <v>0</v>
      </c>
    </row>
    <row r="32654" spans="1:5" x14ac:dyDescent="0.3">
      <c r="A32654">
        <v>23320004</v>
      </c>
      <c r="B32654" t="s">
        <v>1832</v>
      </c>
      <c r="C32654" t="s">
        <v>8</v>
      </c>
      <c r="D32654" t="s">
        <v>2378</v>
      </c>
      <c r="E32654">
        <v>-2</v>
      </c>
    </row>
    <row r="32655" spans="1:5" x14ac:dyDescent="0.3">
      <c r="A32655">
        <v>23320004</v>
      </c>
      <c r="B32655" t="s">
        <v>1832</v>
      </c>
      <c r="C32655" t="s">
        <v>8</v>
      </c>
      <c r="D32655" t="s">
        <v>2379</v>
      </c>
      <c r="E32655">
        <v>0</v>
      </c>
    </row>
    <row r="32656" spans="1:5" x14ac:dyDescent="0.3">
      <c r="A32656">
        <v>23320004</v>
      </c>
      <c r="B32656" t="s">
        <v>1832</v>
      </c>
      <c r="C32656" t="s">
        <v>8</v>
      </c>
      <c r="D32656" t="s">
        <v>2380</v>
      </c>
      <c r="E32656">
        <v>0</v>
      </c>
    </row>
    <row r="32657" spans="1:5" x14ac:dyDescent="0.3">
      <c r="A32657">
        <v>23320004</v>
      </c>
      <c r="B32657" t="s">
        <v>1832</v>
      </c>
      <c r="C32657" t="s">
        <v>8</v>
      </c>
      <c r="D32657" t="s">
        <v>2381</v>
      </c>
      <c r="E32657">
        <v>0</v>
      </c>
    </row>
    <row r="32658" spans="1:5" x14ac:dyDescent="0.3">
      <c r="A32658">
        <v>23320004</v>
      </c>
      <c r="B32658" t="s">
        <v>1832</v>
      </c>
      <c r="C32658" t="s">
        <v>8</v>
      </c>
      <c r="D32658" t="s">
        <v>2382</v>
      </c>
      <c r="E32658">
        <v>0</v>
      </c>
    </row>
    <row r="32659" spans="1:5" x14ac:dyDescent="0.3">
      <c r="A32659">
        <v>23320004</v>
      </c>
      <c r="B32659" t="s">
        <v>1832</v>
      </c>
      <c r="C32659" t="s">
        <v>8</v>
      </c>
      <c r="D32659" t="s">
        <v>2383</v>
      </c>
      <c r="E32659">
        <v>0</v>
      </c>
    </row>
    <row r="32660" spans="1:5" x14ac:dyDescent="0.3">
      <c r="A32660">
        <v>23320004</v>
      </c>
      <c r="B32660" t="s">
        <v>1832</v>
      </c>
      <c r="C32660" t="s">
        <v>8</v>
      </c>
      <c r="D32660" t="s">
        <v>2384</v>
      </c>
      <c r="E32660">
        <v>0</v>
      </c>
    </row>
    <row r="32661" spans="1:5" x14ac:dyDescent="0.3">
      <c r="A32661">
        <v>23320004</v>
      </c>
      <c r="B32661" t="s">
        <v>1832</v>
      </c>
      <c r="C32661" t="s">
        <v>8</v>
      </c>
      <c r="D32661" t="s">
        <v>2385</v>
      </c>
      <c r="E32661">
        <v>0</v>
      </c>
    </row>
    <row r="32662" spans="1:5" x14ac:dyDescent="0.3">
      <c r="A32662">
        <v>23320004</v>
      </c>
      <c r="B32662" t="s">
        <v>1832</v>
      </c>
      <c r="C32662" t="s">
        <v>8</v>
      </c>
      <c r="D32662" t="s">
        <v>2386</v>
      </c>
      <c r="E32662">
        <v>0</v>
      </c>
    </row>
    <row r="32663" spans="1:5" x14ac:dyDescent="0.3">
      <c r="A32663">
        <v>23320004</v>
      </c>
      <c r="B32663" t="s">
        <v>1832</v>
      </c>
      <c r="C32663" t="s">
        <v>8</v>
      </c>
      <c r="D32663" t="s">
        <v>2387</v>
      </c>
      <c r="E32663">
        <v>0</v>
      </c>
    </row>
    <row r="32664" spans="1:5" x14ac:dyDescent="0.3">
      <c r="A32664">
        <v>23320004</v>
      </c>
      <c r="B32664" t="s">
        <v>1832</v>
      </c>
      <c r="C32664" t="s">
        <v>8</v>
      </c>
      <c r="D32664" t="s">
        <v>2388</v>
      </c>
      <c r="E32664">
        <v>-4</v>
      </c>
    </row>
    <row r="32665" spans="1:5" x14ac:dyDescent="0.3">
      <c r="A32665">
        <v>23320004</v>
      </c>
      <c r="B32665" t="s">
        <v>1832</v>
      </c>
      <c r="C32665" t="s">
        <v>8</v>
      </c>
      <c r="D32665" t="s">
        <v>2389</v>
      </c>
      <c r="E32665">
        <v>0</v>
      </c>
    </row>
    <row r="32666" spans="1:5" x14ac:dyDescent="0.3">
      <c r="A32666">
        <v>23320004</v>
      </c>
      <c r="B32666" t="s">
        <v>1832</v>
      </c>
      <c r="C32666" t="s">
        <v>8</v>
      </c>
      <c r="D32666" t="s">
        <v>2390</v>
      </c>
      <c r="E32666">
        <v>-4</v>
      </c>
    </row>
    <row r="32667" spans="1:5" x14ac:dyDescent="0.3">
      <c r="A32667">
        <v>23320004</v>
      </c>
      <c r="B32667" t="s">
        <v>1832</v>
      </c>
      <c r="C32667" t="s">
        <v>8</v>
      </c>
      <c r="D32667" t="s">
        <v>2391</v>
      </c>
      <c r="E32667">
        <v>0</v>
      </c>
    </row>
    <row r="32668" spans="1:5" x14ac:dyDescent="0.3">
      <c r="A32668">
        <v>23320004</v>
      </c>
      <c r="B32668" t="s">
        <v>1832</v>
      </c>
      <c r="C32668" t="s">
        <v>8</v>
      </c>
      <c r="D32668" t="s">
        <v>2392</v>
      </c>
      <c r="E32668">
        <v>0</v>
      </c>
    </row>
    <row r="32669" spans="1:5" x14ac:dyDescent="0.3">
      <c r="A32669">
        <v>23320004</v>
      </c>
      <c r="B32669" t="s">
        <v>1832</v>
      </c>
      <c r="C32669" t="s">
        <v>8</v>
      </c>
      <c r="D32669" t="s">
        <v>2393</v>
      </c>
      <c r="E32669">
        <v>-2</v>
      </c>
    </row>
    <row r="32670" spans="1:5" x14ac:dyDescent="0.3">
      <c r="A32670">
        <v>23320004</v>
      </c>
      <c r="B32670" t="s">
        <v>1832</v>
      </c>
      <c r="C32670" t="s">
        <v>8</v>
      </c>
      <c r="D32670" t="s">
        <v>2394</v>
      </c>
      <c r="E32670">
        <v>0</v>
      </c>
    </row>
    <row r="32671" spans="1:5" x14ac:dyDescent="0.3">
      <c r="A32671">
        <v>23320004</v>
      </c>
      <c r="B32671" t="s">
        <v>1832</v>
      </c>
      <c r="C32671" t="s">
        <v>8</v>
      </c>
      <c r="D32671" t="s">
        <v>2395</v>
      </c>
      <c r="E32671">
        <v>0</v>
      </c>
    </row>
    <row r="32672" spans="1:5" x14ac:dyDescent="0.3">
      <c r="A32672">
        <v>23320004</v>
      </c>
      <c r="B32672" t="s">
        <v>1832</v>
      </c>
      <c r="C32672" t="s">
        <v>8</v>
      </c>
      <c r="D32672" t="s">
        <v>2396</v>
      </c>
      <c r="E32672">
        <v>0</v>
      </c>
    </row>
    <row r="32673" spans="1:5" x14ac:dyDescent="0.3">
      <c r="A32673">
        <v>23320004</v>
      </c>
      <c r="B32673" t="s">
        <v>1832</v>
      </c>
      <c r="C32673" t="s">
        <v>8</v>
      </c>
      <c r="D32673" t="s">
        <v>2397</v>
      </c>
      <c r="E32673">
        <v>0</v>
      </c>
    </row>
    <row r="32674" spans="1:5" x14ac:dyDescent="0.3">
      <c r="A32674">
        <v>23320004</v>
      </c>
      <c r="B32674" t="s">
        <v>1832</v>
      </c>
      <c r="C32674" t="s">
        <v>8</v>
      </c>
      <c r="D32674" t="s">
        <v>2398</v>
      </c>
      <c r="E32674">
        <v>0</v>
      </c>
    </row>
    <row r="32675" spans="1:5" x14ac:dyDescent="0.3">
      <c r="A32675">
        <v>23320004</v>
      </c>
      <c r="B32675" t="s">
        <v>1832</v>
      </c>
      <c r="C32675" t="s">
        <v>8</v>
      </c>
      <c r="D32675" t="s">
        <v>2399</v>
      </c>
      <c r="E32675">
        <v>0</v>
      </c>
    </row>
    <row r="32676" spans="1:5" x14ac:dyDescent="0.3">
      <c r="A32676">
        <v>23320004</v>
      </c>
      <c r="B32676" t="s">
        <v>1832</v>
      </c>
      <c r="C32676" t="s">
        <v>8</v>
      </c>
      <c r="D32676" t="s">
        <v>2400</v>
      </c>
      <c r="E32676">
        <v>0</v>
      </c>
    </row>
    <row r="32677" spans="1:5" x14ac:dyDescent="0.3">
      <c r="A32677">
        <v>23320004</v>
      </c>
      <c r="B32677" t="s">
        <v>1832</v>
      </c>
      <c r="C32677" t="s">
        <v>8</v>
      </c>
      <c r="D32677" t="s">
        <v>2401</v>
      </c>
      <c r="E32677">
        <v>0</v>
      </c>
    </row>
    <row r="32678" spans="1:5" x14ac:dyDescent="0.3">
      <c r="A32678">
        <v>23320004</v>
      </c>
      <c r="B32678" t="s">
        <v>1832</v>
      </c>
      <c r="C32678" t="s">
        <v>8</v>
      </c>
      <c r="D32678" t="s">
        <v>2402</v>
      </c>
      <c r="E32678">
        <v>0</v>
      </c>
    </row>
    <row r="32679" spans="1:5" x14ac:dyDescent="0.3">
      <c r="A32679">
        <v>23320004</v>
      </c>
      <c r="B32679" t="s">
        <v>1832</v>
      </c>
      <c r="C32679" t="s">
        <v>8</v>
      </c>
      <c r="D32679" t="s">
        <v>2403</v>
      </c>
      <c r="E32679">
        <v>-4</v>
      </c>
    </row>
    <row r="32680" spans="1:5" x14ac:dyDescent="0.3">
      <c r="A32680">
        <v>23320004</v>
      </c>
      <c r="B32680" t="s">
        <v>1832</v>
      </c>
      <c r="C32680" t="s">
        <v>8</v>
      </c>
      <c r="D32680" t="s">
        <v>2404</v>
      </c>
      <c r="E32680">
        <v>0</v>
      </c>
    </row>
    <row r="32681" spans="1:5" x14ac:dyDescent="0.3">
      <c r="A32681">
        <v>23320004</v>
      </c>
      <c r="B32681" t="s">
        <v>1832</v>
      </c>
      <c r="C32681" t="s">
        <v>8</v>
      </c>
      <c r="D32681" t="s">
        <v>2405</v>
      </c>
      <c r="E32681">
        <v>0</v>
      </c>
    </row>
    <row r="32682" spans="1:5" x14ac:dyDescent="0.3">
      <c r="A32682">
        <v>23320004</v>
      </c>
      <c r="B32682" t="s">
        <v>1832</v>
      </c>
      <c r="C32682" t="s">
        <v>8</v>
      </c>
      <c r="D32682" t="s">
        <v>2406</v>
      </c>
      <c r="E32682">
        <v>0</v>
      </c>
    </row>
    <row r="32683" spans="1:5" x14ac:dyDescent="0.3">
      <c r="A32683">
        <v>23320004</v>
      </c>
      <c r="B32683" t="s">
        <v>1832</v>
      </c>
      <c r="C32683" t="s">
        <v>8</v>
      </c>
      <c r="D32683" t="s">
        <v>2407</v>
      </c>
      <c r="E32683">
        <v>0</v>
      </c>
    </row>
    <row r="32684" spans="1:5" x14ac:dyDescent="0.3">
      <c r="A32684">
        <v>23320004</v>
      </c>
      <c r="B32684" t="s">
        <v>1832</v>
      </c>
      <c r="C32684" t="s">
        <v>8</v>
      </c>
      <c r="D32684" t="s">
        <v>2408</v>
      </c>
      <c r="E32684">
        <v>0</v>
      </c>
    </row>
    <row r="32685" spans="1:5" x14ac:dyDescent="0.3">
      <c r="A32685">
        <v>23320004</v>
      </c>
      <c r="B32685" t="s">
        <v>1832</v>
      </c>
      <c r="C32685" t="s">
        <v>8</v>
      </c>
      <c r="D32685" t="s">
        <v>2409</v>
      </c>
      <c r="E32685">
        <v>0</v>
      </c>
    </row>
    <row r="32686" spans="1:5" x14ac:dyDescent="0.3">
      <c r="A32686">
        <v>23320004</v>
      </c>
      <c r="B32686" t="s">
        <v>1832</v>
      </c>
      <c r="C32686" t="s">
        <v>8</v>
      </c>
      <c r="D32686" t="s">
        <v>2410</v>
      </c>
      <c r="E32686">
        <v>0</v>
      </c>
    </row>
    <row r="32687" spans="1:5" x14ac:dyDescent="0.3">
      <c r="A32687">
        <v>23320004</v>
      </c>
      <c r="B32687" t="s">
        <v>1832</v>
      </c>
      <c r="C32687" t="s">
        <v>8</v>
      </c>
      <c r="D32687" t="s">
        <v>2411</v>
      </c>
      <c r="E32687">
        <v>0</v>
      </c>
    </row>
    <row r="32688" spans="1:5" x14ac:dyDescent="0.3">
      <c r="A32688">
        <v>23320004</v>
      </c>
      <c r="B32688" t="s">
        <v>1832</v>
      </c>
      <c r="C32688" t="s">
        <v>8</v>
      </c>
      <c r="D32688" t="s">
        <v>2412</v>
      </c>
      <c r="E32688">
        <v>0</v>
      </c>
    </row>
    <row r="32689" spans="1:5" x14ac:dyDescent="0.3">
      <c r="A32689">
        <v>23320004</v>
      </c>
      <c r="B32689" t="s">
        <v>1832</v>
      </c>
      <c r="C32689" t="s">
        <v>8</v>
      </c>
      <c r="D32689" t="s">
        <v>2413</v>
      </c>
      <c r="E32689">
        <v>0</v>
      </c>
    </row>
    <row r="32690" spans="1:5" x14ac:dyDescent="0.3">
      <c r="A32690">
        <v>23310035</v>
      </c>
      <c r="B32690" t="s">
        <v>1834</v>
      </c>
      <c r="C32690" t="s">
        <v>8</v>
      </c>
      <c r="D32690" t="s">
        <v>2378</v>
      </c>
      <c r="E32690">
        <v>0</v>
      </c>
    </row>
    <row r="32691" spans="1:5" x14ac:dyDescent="0.3">
      <c r="A32691">
        <v>23310035</v>
      </c>
      <c r="B32691" t="s">
        <v>1834</v>
      </c>
      <c r="C32691" t="s">
        <v>8</v>
      </c>
      <c r="D32691" t="s">
        <v>2379</v>
      </c>
      <c r="E32691">
        <v>0</v>
      </c>
    </row>
    <row r="32692" spans="1:5" x14ac:dyDescent="0.3">
      <c r="A32692">
        <v>23310035</v>
      </c>
      <c r="B32692" t="s">
        <v>1834</v>
      </c>
      <c r="C32692" t="s">
        <v>8</v>
      </c>
      <c r="D32692" t="s">
        <v>2380</v>
      </c>
      <c r="E32692">
        <v>0</v>
      </c>
    </row>
    <row r="32693" spans="1:5" x14ac:dyDescent="0.3">
      <c r="A32693">
        <v>23310035</v>
      </c>
      <c r="B32693" t="s">
        <v>1834</v>
      </c>
      <c r="C32693" t="s">
        <v>8</v>
      </c>
      <c r="D32693" t="s">
        <v>2381</v>
      </c>
      <c r="E32693">
        <v>0</v>
      </c>
    </row>
    <row r="32694" spans="1:5" x14ac:dyDescent="0.3">
      <c r="A32694">
        <v>23310035</v>
      </c>
      <c r="B32694" t="s">
        <v>1834</v>
      </c>
      <c r="C32694" t="s">
        <v>8</v>
      </c>
      <c r="D32694" t="s">
        <v>2382</v>
      </c>
      <c r="E32694">
        <v>0</v>
      </c>
    </row>
    <row r="32695" spans="1:5" x14ac:dyDescent="0.3">
      <c r="A32695">
        <v>23310035</v>
      </c>
      <c r="B32695" t="s">
        <v>1834</v>
      </c>
      <c r="C32695" t="s">
        <v>8</v>
      </c>
      <c r="D32695" t="s">
        <v>2383</v>
      </c>
      <c r="E32695">
        <v>0</v>
      </c>
    </row>
    <row r="32696" spans="1:5" x14ac:dyDescent="0.3">
      <c r="A32696">
        <v>23310035</v>
      </c>
      <c r="B32696" t="s">
        <v>1834</v>
      </c>
      <c r="C32696" t="s">
        <v>8</v>
      </c>
      <c r="D32696" t="s">
        <v>2384</v>
      </c>
      <c r="E32696">
        <v>0</v>
      </c>
    </row>
    <row r="32697" spans="1:5" x14ac:dyDescent="0.3">
      <c r="A32697">
        <v>23310035</v>
      </c>
      <c r="B32697" t="s">
        <v>1834</v>
      </c>
      <c r="C32697" t="s">
        <v>8</v>
      </c>
      <c r="D32697" t="s">
        <v>2385</v>
      </c>
      <c r="E32697">
        <v>0</v>
      </c>
    </row>
    <row r="32698" spans="1:5" x14ac:dyDescent="0.3">
      <c r="A32698">
        <v>23310035</v>
      </c>
      <c r="B32698" t="s">
        <v>1834</v>
      </c>
      <c r="C32698" t="s">
        <v>8</v>
      </c>
      <c r="D32698" t="s">
        <v>2386</v>
      </c>
      <c r="E32698">
        <v>0</v>
      </c>
    </row>
    <row r="32699" spans="1:5" x14ac:dyDescent="0.3">
      <c r="A32699">
        <v>23310035</v>
      </c>
      <c r="B32699" t="s">
        <v>1834</v>
      </c>
      <c r="C32699" t="s">
        <v>8</v>
      </c>
      <c r="D32699" t="s">
        <v>2387</v>
      </c>
      <c r="E32699">
        <v>0</v>
      </c>
    </row>
    <row r="32700" spans="1:5" x14ac:dyDescent="0.3">
      <c r="A32700">
        <v>23310035</v>
      </c>
      <c r="B32700" t="s">
        <v>1834</v>
      </c>
      <c r="C32700" t="s">
        <v>8</v>
      </c>
      <c r="D32700" t="s">
        <v>2388</v>
      </c>
      <c r="E32700">
        <v>0</v>
      </c>
    </row>
    <row r="32701" spans="1:5" x14ac:dyDescent="0.3">
      <c r="A32701">
        <v>23310035</v>
      </c>
      <c r="B32701" t="s">
        <v>1834</v>
      </c>
      <c r="C32701" t="s">
        <v>8</v>
      </c>
      <c r="D32701" t="s">
        <v>2389</v>
      </c>
      <c r="E32701">
        <v>0</v>
      </c>
    </row>
    <row r="32702" spans="1:5" x14ac:dyDescent="0.3">
      <c r="A32702">
        <v>23310035</v>
      </c>
      <c r="B32702" t="s">
        <v>1834</v>
      </c>
      <c r="C32702" t="s">
        <v>8</v>
      </c>
      <c r="D32702" t="s">
        <v>2390</v>
      </c>
      <c r="E32702">
        <v>0</v>
      </c>
    </row>
    <row r="32703" spans="1:5" x14ac:dyDescent="0.3">
      <c r="A32703">
        <v>23310035</v>
      </c>
      <c r="B32703" t="s">
        <v>1834</v>
      </c>
      <c r="C32703" t="s">
        <v>8</v>
      </c>
      <c r="D32703" t="s">
        <v>2391</v>
      </c>
      <c r="E32703">
        <v>0</v>
      </c>
    </row>
    <row r="32704" spans="1:5" x14ac:dyDescent="0.3">
      <c r="A32704">
        <v>23310035</v>
      </c>
      <c r="B32704" t="s">
        <v>1834</v>
      </c>
      <c r="C32704" t="s">
        <v>8</v>
      </c>
      <c r="D32704" t="s">
        <v>2392</v>
      </c>
      <c r="E32704">
        <v>0</v>
      </c>
    </row>
    <row r="32705" spans="1:5" x14ac:dyDescent="0.3">
      <c r="A32705">
        <v>23310035</v>
      </c>
      <c r="B32705" t="s">
        <v>1834</v>
      </c>
      <c r="C32705" t="s">
        <v>8</v>
      </c>
      <c r="D32705" t="s">
        <v>2393</v>
      </c>
      <c r="E32705">
        <v>0</v>
      </c>
    </row>
    <row r="32706" spans="1:5" x14ac:dyDescent="0.3">
      <c r="A32706">
        <v>23310035</v>
      </c>
      <c r="B32706" t="s">
        <v>1834</v>
      </c>
      <c r="C32706" t="s">
        <v>8</v>
      </c>
      <c r="D32706" t="s">
        <v>2394</v>
      </c>
      <c r="E32706">
        <v>0</v>
      </c>
    </row>
    <row r="32707" spans="1:5" x14ac:dyDescent="0.3">
      <c r="A32707">
        <v>23310035</v>
      </c>
      <c r="B32707" t="s">
        <v>1834</v>
      </c>
      <c r="C32707" t="s">
        <v>8</v>
      </c>
      <c r="D32707" t="s">
        <v>2395</v>
      </c>
      <c r="E32707">
        <v>0</v>
      </c>
    </row>
    <row r="32708" spans="1:5" x14ac:dyDescent="0.3">
      <c r="A32708">
        <v>23310035</v>
      </c>
      <c r="B32708" t="s">
        <v>1834</v>
      </c>
      <c r="C32708" t="s">
        <v>8</v>
      </c>
      <c r="D32708" t="s">
        <v>2396</v>
      </c>
      <c r="E32708">
        <v>0</v>
      </c>
    </row>
    <row r="32709" spans="1:5" x14ac:dyDescent="0.3">
      <c r="A32709">
        <v>23310035</v>
      </c>
      <c r="B32709" t="s">
        <v>1834</v>
      </c>
      <c r="C32709" t="s">
        <v>8</v>
      </c>
      <c r="D32709" t="s">
        <v>2397</v>
      </c>
      <c r="E32709">
        <v>0</v>
      </c>
    </row>
    <row r="32710" spans="1:5" x14ac:dyDescent="0.3">
      <c r="A32710">
        <v>23310035</v>
      </c>
      <c r="B32710" t="s">
        <v>1834</v>
      </c>
      <c r="C32710" t="s">
        <v>8</v>
      </c>
      <c r="D32710" t="s">
        <v>2398</v>
      </c>
      <c r="E32710">
        <v>0</v>
      </c>
    </row>
    <row r="32711" spans="1:5" x14ac:dyDescent="0.3">
      <c r="A32711">
        <v>23310035</v>
      </c>
      <c r="B32711" t="s">
        <v>1834</v>
      </c>
      <c r="C32711" t="s">
        <v>8</v>
      </c>
      <c r="D32711" t="s">
        <v>2399</v>
      </c>
      <c r="E32711">
        <v>0</v>
      </c>
    </row>
    <row r="32712" spans="1:5" x14ac:dyDescent="0.3">
      <c r="A32712">
        <v>23310035</v>
      </c>
      <c r="B32712" t="s">
        <v>1834</v>
      </c>
      <c r="C32712" t="s">
        <v>8</v>
      </c>
      <c r="D32712" t="s">
        <v>2400</v>
      </c>
      <c r="E32712">
        <v>0</v>
      </c>
    </row>
    <row r="32713" spans="1:5" x14ac:dyDescent="0.3">
      <c r="A32713">
        <v>23310035</v>
      </c>
      <c r="B32713" t="s">
        <v>1834</v>
      </c>
      <c r="C32713" t="s">
        <v>8</v>
      </c>
      <c r="D32713" t="s">
        <v>2401</v>
      </c>
      <c r="E32713">
        <v>0</v>
      </c>
    </row>
    <row r="32714" spans="1:5" x14ac:dyDescent="0.3">
      <c r="A32714">
        <v>23310035</v>
      </c>
      <c r="B32714" t="s">
        <v>1834</v>
      </c>
      <c r="C32714" t="s">
        <v>8</v>
      </c>
      <c r="D32714" t="s">
        <v>2402</v>
      </c>
      <c r="E32714">
        <v>0</v>
      </c>
    </row>
    <row r="32715" spans="1:5" x14ac:dyDescent="0.3">
      <c r="A32715">
        <v>23310035</v>
      </c>
      <c r="B32715" t="s">
        <v>1834</v>
      </c>
      <c r="C32715" t="s">
        <v>8</v>
      </c>
      <c r="D32715" t="s">
        <v>2403</v>
      </c>
      <c r="E32715">
        <v>0</v>
      </c>
    </row>
    <row r="32716" spans="1:5" x14ac:dyDescent="0.3">
      <c r="A32716">
        <v>23310035</v>
      </c>
      <c r="B32716" t="s">
        <v>1834</v>
      </c>
      <c r="C32716" t="s">
        <v>8</v>
      </c>
      <c r="D32716" t="s">
        <v>2404</v>
      </c>
      <c r="E32716">
        <v>0</v>
      </c>
    </row>
    <row r="32717" spans="1:5" x14ac:dyDescent="0.3">
      <c r="A32717">
        <v>23310035</v>
      </c>
      <c r="B32717" t="s">
        <v>1834</v>
      </c>
      <c r="C32717" t="s">
        <v>8</v>
      </c>
      <c r="D32717" t="s">
        <v>2405</v>
      </c>
      <c r="E32717">
        <v>0</v>
      </c>
    </row>
    <row r="32718" spans="1:5" x14ac:dyDescent="0.3">
      <c r="A32718">
        <v>23310035</v>
      </c>
      <c r="B32718" t="s">
        <v>1834</v>
      </c>
      <c r="C32718" t="s">
        <v>8</v>
      </c>
      <c r="D32718" t="s">
        <v>2406</v>
      </c>
      <c r="E32718">
        <v>0</v>
      </c>
    </row>
    <row r="32719" spans="1:5" x14ac:dyDescent="0.3">
      <c r="A32719">
        <v>23310035</v>
      </c>
      <c r="B32719" t="s">
        <v>1834</v>
      </c>
      <c r="C32719" t="s">
        <v>8</v>
      </c>
      <c r="D32719" t="s">
        <v>2407</v>
      </c>
      <c r="E32719">
        <v>-2</v>
      </c>
    </row>
    <row r="32720" spans="1:5" x14ac:dyDescent="0.3">
      <c r="A32720">
        <v>23310035</v>
      </c>
      <c r="B32720" t="s">
        <v>1834</v>
      </c>
      <c r="C32720" t="s">
        <v>8</v>
      </c>
      <c r="D32720" t="s">
        <v>2408</v>
      </c>
      <c r="E32720">
        <v>0</v>
      </c>
    </row>
    <row r="32721" spans="1:5" x14ac:dyDescent="0.3">
      <c r="A32721">
        <v>23310035</v>
      </c>
      <c r="B32721" t="s">
        <v>1834</v>
      </c>
      <c r="C32721" t="s">
        <v>8</v>
      </c>
      <c r="D32721" t="s">
        <v>2409</v>
      </c>
      <c r="E32721">
        <v>0</v>
      </c>
    </row>
    <row r="32722" spans="1:5" x14ac:dyDescent="0.3">
      <c r="A32722">
        <v>23310035</v>
      </c>
      <c r="B32722" t="s">
        <v>1834</v>
      </c>
      <c r="C32722" t="s">
        <v>8</v>
      </c>
      <c r="D32722" t="s">
        <v>2410</v>
      </c>
      <c r="E32722">
        <v>0</v>
      </c>
    </row>
    <row r="32723" spans="1:5" x14ac:dyDescent="0.3">
      <c r="A32723">
        <v>23310035</v>
      </c>
      <c r="B32723" t="s">
        <v>1834</v>
      </c>
      <c r="C32723" t="s">
        <v>8</v>
      </c>
      <c r="D32723" t="s">
        <v>2411</v>
      </c>
      <c r="E32723">
        <v>0</v>
      </c>
    </row>
    <row r="32724" spans="1:5" x14ac:dyDescent="0.3">
      <c r="A32724">
        <v>23310035</v>
      </c>
      <c r="B32724" t="s">
        <v>1834</v>
      </c>
      <c r="C32724" t="s">
        <v>8</v>
      </c>
      <c r="D32724" t="s">
        <v>2412</v>
      </c>
      <c r="E32724">
        <v>0</v>
      </c>
    </row>
    <row r="32725" spans="1:5" x14ac:dyDescent="0.3">
      <c r="A32725">
        <v>23310035</v>
      </c>
      <c r="B32725" t="s">
        <v>1834</v>
      </c>
      <c r="C32725" t="s">
        <v>8</v>
      </c>
      <c r="D32725" t="s">
        <v>2413</v>
      </c>
      <c r="E32725">
        <v>0</v>
      </c>
    </row>
    <row r="32726" spans="1:5" x14ac:dyDescent="0.3">
      <c r="A32726">
        <v>75330014</v>
      </c>
      <c r="B32726" t="s">
        <v>1836</v>
      </c>
      <c r="C32726" t="s">
        <v>8</v>
      </c>
      <c r="D32726" t="s">
        <v>2378</v>
      </c>
      <c r="E32726">
        <v>0</v>
      </c>
    </row>
    <row r="32727" spans="1:5" x14ac:dyDescent="0.3">
      <c r="A32727">
        <v>75330014</v>
      </c>
      <c r="B32727" t="s">
        <v>1836</v>
      </c>
      <c r="C32727" t="s">
        <v>8</v>
      </c>
      <c r="D32727" t="s">
        <v>2379</v>
      </c>
      <c r="E32727">
        <v>0</v>
      </c>
    </row>
    <row r="32728" spans="1:5" x14ac:dyDescent="0.3">
      <c r="A32728">
        <v>75330014</v>
      </c>
      <c r="B32728" t="s">
        <v>1836</v>
      </c>
      <c r="C32728" t="s">
        <v>8</v>
      </c>
      <c r="D32728" t="s">
        <v>2380</v>
      </c>
      <c r="E32728">
        <v>0</v>
      </c>
    </row>
    <row r="32729" spans="1:5" x14ac:dyDescent="0.3">
      <c r="A32729">
        <v>75330014</v>
      </c>
      <c r="B32729" t="s">
        <v>1836</v>
      </c>
      <c r="C32729" t="s">
        <v>8</v>
      </c>
      <c r="D32729" t="s">
        <v>2381</v>
      </c>
      <c r="E32729">
        <v>0</v>
      </c>
    </row>
    <row r="32730" spans="1:5" x14ac:dyDescent="0.3">
      <c r="A32730">
        <v>75330014</v>
      </c>
      <c r="B32730" t="s">
        <v>1836</v>
      </c>
      <c r="C32730" t="s">
        <v>8</v>
      </c>
      <c r="D32730" t="s">
        <v>2382</v>
      </c>
      <c r="E32730">
        <v>0</v>
      </c>
    </row>
    <row r="32731" spans="1:5" x14ac:dyDescent="0.3">
      <c r="A32731">
        <v>75330014</v>
      </c>
      <c r="B32731" t="s">
        <v>1836</v>
      </c>
      <c r="C32731" t="s">
        <v>8</v>
      </c>
      <c r="D32731" t="s">
        <v>2383</v>
      </c>
      <c r="E32731">
        <v>0</v>
      </c>
    </row>
    <row r="32732" spans="1:5" x14ac:dyDescent="0.3">
      <c r="A32732">
        <v>75330014</v>
      </c>
      <c r="B32732" t="s">
        <v>1836</v>
      </c>
      <c r="C32732" t="s">
        <v>8</v>
      </c>
      <c r="D32732" t="s">
        <v>2384</v>
      </c>
      <c r="E32732">
        <v>0</v>
      </c>
    </row>
    <row r="32733" spans="1:5" x14ac:dyDescent="0.3">
      <c r="A32733">
        <v>75330014</v>
      </c>
      <c r="B32733" t="s">
        <v>1836</v>
      </c>
      <c r="C32733" t="s">
        <v>8</v>
      </c>
      <c r="D32733" t="s">
        <v>2385</v>
      </c>
      <c r="E32733">
        <v>0</v>
      </c>
    </row>
    <row r="32734" spans="1:5" x14ac:dyDescent="0.3">
      <c r="A32734">
        <v>75330014</v>
      </c>
      <c r="B32734" t="s">
        <v>1836</v>
      </c>
      <c r="C32734" t="s">
        <v>8</v>
      </c>
      <c r="D32734" t="s">
        <v>2386</v>
      </c>
      <c r="E32734">
        <v>0</v>
      </c>
    </row>
    <row r="32735" spans="1:5" x14ac:dyDescent="0.3">
      <c r="A32735">
        <v>75330014</v>
      </c>
      <c r="B32735" t="s">
        <v>1836</v>
      </c>
      <c r="C32735" t="s">
        <v>8</v>
      </c>
      <c r="D32735" t="s">
        <v>2387</v>
      </c>
      <c r="E32735">
        <v>0</v>
      </c>
    </row>
    <row r="32736" spans="1:5" x14ac:dyDescent="0.3">
      <c r="A32736">
        <v>75330014</v>
      </c>
      <c r="B32736" t="s">
        <v>1836</v>
      </c>
      <c r="C32736" t="s">
        <v>8</v>
      </c>
      <c r="D32736" t="s">
        <v>2388</v>
      </c>
      <c r="E32736">
        <v>0</v>
      </c>
    </row>
    <row r="32737" spans="1:5" x14ac:dyDescent="0.3">
      <c r="A32737">
        <v>75330014</v>
      </c>
      <c r="B32737" t="s">
        <v>1836</v>
      </c>
      <c r="C32737" t="s">
        <v>8</v>
      </c>
      <c r="D32737" t="s">
        <v>2389</v>
      </c>
      <c r="E32737">
        <v>0</v>
      </c>
    </row>
    <row r="32738" spans="1:5" x14ac:dyDescent="0.3">
      <c r="A32738">
        <v>75330014</v>
      </c>
      <c r="B32738" t="s">
        <v>1836</v>
      </c>
      <c r="C32738" t="s">
        <v>8</v>
      </c>
      <c r="D32738" t="s">
        <v>2390</v>
      </c>
      <c r="E32738">
        <v>-10</v>
      </c>
    </row>
    <row r="32739" spans="1:5" x14ac:dyDescent="0.3">
      <c r="A32739">
        <v>75330014</v>
      </c>
      <c r="B32739" t="s">
        <v>1836</v>
      </c>
      <c r="C32739" t="s">
        <v>8</v>
      </c>
      <c r="D32739" t="s">
        <v>2391</v>
      </c>
      <c r="E32739">
        <v>-4</v>
      </c>
    </row>
    <row r="32740" spans="1:5" x14ac:dyDescent="0.3">
      <c r="A32740">
        <v>75330014</v>
      </c>
      <c r="B32740" t="s">
        <v>1836</v>
      </c>
      <c r="C32740" t="s">
        <v>8</v>
      </c>
      <c r="D32740" t="s">
        <v>2392</v>
      </c>
      <c r="E32740">
        <v>0</v>
      </c>
    </row>
    <row r="32741" spans="1:5" x14ac:dyDescent="0.3">
      <c r="A32741">
        <v>75330014</v>
      </c>
      <c r="B32741" t="s">
        <v>1836</v>
      </c>
      <c r="C32741" t="s">
        <v>8</v>
      </c>
      <c r="D32741" t="s">
        <v>2393</v>
      </c>
      <c r="E32741">
        <v>0</v>
      </c>
    </row>
    <row r="32742" spans="1:5" x14ac:dyDescent="0.3">
      <c r="A32742">
        <v>75330014</v>
      </c>
      <c r="B32742" t="s">
        <v>1836</v>
      </c>
      <c r="C32742" t="s">
        <v>8</v>
      </c>
      <c r="D32742" t="s">
        <v>2394</v>
      </c>
      <c r="E32742">
        <v>0</v>
      </c>
    </row>
    <row r="32743" spans="1:5" x14ac:dyDescent="0.3">
      <c r="A32743">
        <v>75330014</v>
      </c>
      <c r="B32743" t="s">
        <v>1836</v>
      </c>
      <c r="C32743" t="s">
        <v>8</v>
      </c>
      <c r="D32743" t="s">
        <v>2395</v>
      </c>
      <c r="E32743">
        <v>0</v>
      </c>
    </row>
    <row r="32744" spans="1:5" x14ac:dyDescent="0.3">
      <c r="A32744">
        <v>75330014</v>
      </c>
      <c r="B32744" t="s">
        <v>1836</v>
      </c>
      <c r="C32744" t="s">
        <v>8</v>
      </c>
      <c r="D32744" t="s">
        <v>2396</v>
      </c>
      <c r="E32744">
        <v>-16</v>
      </c>
    </row>
    <row r="32745" spans="1:5" x14ac:dyDescent="0.3">
      <c r="A32745">
        <v>75330014</v>
      </c>
      <c r="B32745" t="s">
        <v>1836</v>
      </c>
      <c r="C32745" t="s">
        <v>8</v>
      </c>
      <c r="D32745" t="s">
        <v>2397</v>
      </c>
      <c r="E32745">
        <v>0</v>
      </c>
    </row>
    <row r="32746" spans="1:5" x14ac:dyDescent="0.3">
      <c r="A32746">
        <v>75330014</v>
      </c>
      <c r="B32746" t="s">
        <v>1836</v>
      </c>
      <c r="C32746" t="s">
        <v>8</v>
      </c>
      <c r="D32746" t="s">
        <v>2398</v>
      </c>
      <c r="E32746">
        <v>0</v>
      </c>
    </row>
    <row r="32747" spans="1:5" x14ac:dyDescent="0.3">
      <c r="A32747">
        <v>75330014</v>
      </c>
      <c r="B32747" t="s">
        <v>1836</v>
      </c>
      <c r="C32747" t="s">
        <v>8</v>
      </c>
      <c r="D32747" t="s">
        <v>2399</v>
      </c>
      <c r="E32747">
        <v>0</v>
      </c>
    </row>
    <row r="32748" spans="1:5" x14ac:dyDescent="0.3">
      <c r="A32748">
        <v>75330014</v>
      </c>
      <c r="B32748" t="s">
        <v>1836</v>
      </c>
      <c r="C32748" t="s">
        <v>8</v>
      </c>
      <c r="D32748" t="s">
        <v>2400</v>
      </c>
      <c r="E32748">
        <v>0</v>
      </c>
    </row>
    <row r="32749" spans="1:5" x14ac:dyDescent="0.3">
      <c r="A32749">
        <v>75330014</v>
      </c>
      <c r="B32749" t="s">
        <v>1836</v>
      </c>
      <c r="C32749" t="s">
        <v>8</v>
      </c>
      <c r="D32749" t="s">
        <v>2401</v>
      </c>
      <c r="E32749">
        <v>0</v>
      </c>
    </row>
    <row r="32750" spans="1:5" x14ac:dyDescent="0.3">
      <c r="A32750">
        <v>75330014</v>
      </c>
      <c r="B32750" t="s">
        <v>1836</v>
      </c>
      <c r="C32750" t="s">
        <v>8</v>
      </c>
      <c r="D32750" t="s">
        <v>2402</v>
      </c>
      <c r="E32750">
        <v>0</v>
      </c>
    </row>
    <row r="32751" spans="1:5" x14ac:dyDescent="0.3">
      <c r="A32751">
        <v>75330014</v>
      </c>
      <c r="B32751" t="s">
        <v>1836</v>
      </c>
      <c r="C32751" t="s">
        <v>8</v>
      </c>
      <c r="D32751" t="s">
        <v>2403</v>
      </c>
      <c r="E32751">
        <v>-4</v>
      </c>
    </row>
    <row r="32752" spans="1:5" x14ac:dyDescent="0.3">
      <c r="A32752">
        <v>75330014</v>
      </c>
      <c r="B32752" t="s">
        <v>1836</v>
      </c>
      <c r="C32752" t="s">
        <v>8</v>
      </c>
      <c r="D32752" t="s">
        <v>2404</v>
      </c>
      <c r="E32752">
        <v>-3</v>
      </c>
    </row>
    <row r="32753" spans="1:5" x14ac:dyDescent="0.3">
      <c r="A32753">
        <v>75330014</v>
      </c>
      <c r="B32753" t="s">
        <v>1836</v>
      </c>
      <c r="C32753" t="s">
        <v>8</v>
      </c>
      <c r="D32753" t="s">
        <v>2405</v>
      </c>
      <c r="E32753">
        <v>0</v>
      </c>
    </row>
    <row r="32754" spans="1:5" x14ac:dyDescent="0.3">
      <c r="A32754">
        <v>75330014</v>
      </c>
      <c r="B32754" t="s">
        <v>1836</v>
      </c>
      <c r="C32754" t="s">
        <v>8</v>
      </c>
      <c r="D32754" t="s">
        <v>2406</v>
      </c>
      <c r="E32754">
        <v>0</v>
      </c>
    </row>
    <row r="32755" spans="1:5" x14ac:dyDescent="0.3">
      <c r="A32755">
        <v>75330014</v>
      </c>
      <c r="B32755" t="s">
        <v>1836</v>
      </c>
      <c r="C32755" t="s">
        <v>8</v>
      </c>
      <c r="D32755" t="s">
        <v>2407</v>
      </c>
      <c r="E32755">
        <v>0</v>
      </c>
    </row>
    <row r="32756" spans="1:5" x14ac:dyDescent="0.3">
      <c r="A32756">
        <v>75330014</v>
      </c>
      <c r="B32756" t="s">
        <v>1836</v>
      </c>
      <c r="C32756" t="s">
        <v>8</v>
      </c>
      <c r="D32756" t="s">
        <v>2408</v>
      </c>
      <c r="E32756">
        <v>0</v>
      </c>
    </row>
    <row r="32757" spans="1:5" x14ac:dyDescent="0.3">
      <c r="A32757">
        <v>75330014</v>
      </c>
      <c r="B32757" t="s">
        <v>1836</v>
      </c>
      <c r="C32757" t="s">
        <v>8</v>
      </c>
      <c r="D32757" t="s">
        <v>2409</v>
      </c>
      <c r="E32757">
        <v>-10</v>
      </c>
    </row>
    <row r="32758" spans="1:5" x14ac:dyDescent="0.3">
      <c r="A32758">
        <v>75330014</v>
      </c>
      <c r="B32758" t="s">
        <v>1836</v>
      </c>
      <c r="C32758" t="s">
        <v>8</v>
      </c>
      <c r="D32758" t="s">
        <v>2410</v>
      </c>
      <c r="E32758">
        <v>0</v>
      </c>
    </row>
    <row r="32759" spans="1:5" x14ac:dyDescent="0.3">
      <c r="A32759">
        <v>75330014</v>
      </c>
      <c r="B32759" t="s">
        <v>1836</v>
      </c>
      <c r="C32759" t="s">
        <v>8</v>
      </c>
      <c r="D32759" t="s">
        <v>2411</v>
      </c>
      <c r="E32759">
        <v>0</v>
      </c>
    </row>
    <row r="32760" spans="1:5" x14ac:dyDescent="0.3">
      <c r="A32760">
        <v>75330014</v>
      </c>
      <c r="B32760" t="s">
        <v>1836</v>
      </c>
      <c r="C32760" t="s">
        <v>8</v>
      </c>
      <c r="D32760" t="s">
        <v>2412</v>
      </c>
      <c r="E32760">
        <v>0</v>
      </c>
    </row>
    <row r="32761" spans="1:5" x14ac:dyDescent="0.3">
      <c r="A32761">
        <v>75330014</v>
      </c>
      <c r="B32761" t="s">
        <v>1836</v>
      </c>
      <c r="C32761" t="s">
        <v>8</v>
      </c>
      <c r="D32761" t="s">
        <v>2413</v>
      </c>
      <c r="E32761">
        <v>0</v>
      </c>
    </row>
    <row r="32762" spans="1:5" x14ac:dyDescent="0.3">
      <c r="A32762">
        <v>60510048</v>
      </c>
      <c r="B32762" t="s">
        <v>1838</v>
      </c>
      <c r="C32762" t="s">
        <v>8</v>
      </c>
      <c r="D32762" t="s">
        <v>2378</v>
      </c>
      <c r="E32762">
        <v>-4</v>
      </c>
    </row>
    <row r="32763" spans="1:5" x14ac:dyDescent="0.3">
      <c r="A32763">
        <v>60510048</v>
      </c>
      <c r="B32763" t="s">
        <v>1838</v>
      </c>
      <c r="C32763" t="s">
        <v>8</v>
      </c>
      <c r="D32763" t="s">
        <v>2379</v>
      </c>
      <c r="E32763">
        <v>-4</v>
      </c>
    </row>
    <row r="32764" spans="1:5" x14ac:dyDescent="0.3">
      <c r="A32764">
        <v>60510048</v>
      </c>
      <c r="B32764" t="s">
        <v>1838</v>
      </c>
      <c r="C32764" t="s">
        <v>8</v>
      </c>
      <c r="D32764" t="s">
        <v>2380</v>
      </c>
      <c r="E32764">
        <v>-1</v>
      </c>
    </row>
    <row r="32765" spans="1:5" x14ac:dyDescent="0.3">
      <c r="A32765">
        <v>60510048</v>
      </c>
      <c r="B32765" t="s">
        <v>1838</v>
      </c>
      <c r="C32765" t="s">
        <v>8</v>
      </c>
      <c r="D32765" t="s">
        <v>2381</v>
      </c>
      <c r="E32765">
        <v>-1</v>
      </c>
    </row>
    <row r="32766" spans="1:5" x14ac:dyDescent="0.3">
      <c r="A32766">
        <v>60510048</v>
      </c>
      <c r="B32766" t="s">
        <v>1838</v>
      </c>
      <c r="C32766" t="s">
        <v>8</v>
      </c>
      <c r="D32766" t="s">
        <v>2382</v>
      </c>
      <c r="E32766">
        <v>-5</v>
      </c>
    </row>
    <row r="32767" spans="1:5" x14ac:dyDescent="0.3">
      <c r="A32767">
        <v>60510048</v>
      </c>
      <c r="B32767" t="s">
        <v>1838</v>
      </c>
      <c r="C32767" t="s">
        <v>8</v>
      </c>
      <c r="D32767" t="s">
        <v>2383</v>
      </c>
      <c r="E32767">
        <v>0</v>
      </c>
    </row>
    <row r="32768" spans="1:5" x14ac:dyDescent="0.3">
      <c r="A32768">
        <v>60510048</v>
      </c>
      <c r="B32768" t="s">
        <v>1838</v>
      </c>
      <c r="C32768" t="s">
        <v>8</v>
      </c>
      <c r="D32768" t="s">
        <v>2384</v>
      </c>
      <c r="E32768">
        <v>-2</v>
      </c>
    </row>
    <row r="32769" spans="1:5" x14ac:dyDescent="0.3">
      <c r="A32769">
        <v>60510048</v>
      </c>
      <c r="B32769" t="s">
        <v>1838</v>
      </c>
      <c r="C32769" t="s">
        <v>8</v>
      </c>
      <c r="D32769" t="s">
        <v>2385</v>
      </c>
      <c r="E32769">
        <v>-7</v>
      </c>
    </row>
    <row r="32770" spans="1:5" x14ac:dyDescent="0.3">
      <c r="A32770">
        <v>60510048</v>
      </c>
      <c r="B32770" t="s">
        <v>1838</v>
      </c>
      <c r="C32770" t="s">
        <v>8</v>
      </c>
      <c r="D32770" t="s">
        <v>2386</v>
      </c>
      <c r="E32770">
        <v>0</v>
      </c>
    </row>
    <row r="32771" spans="1:5" x14ac:dyDescent="0.3">
      <c r="A32771">
        <v>60510048</v>
      </c>
      <c r="B32771" t="s">
        <v>1838</v>
      </c>
      <c r="C32771" t="s">
        <v>8</v>
      </c>
      <c r="D32771" t="s">
        <v>2387</v>
      </c>
      <c r="E32771">
        <v>-6</v>
      </c>
    </row>
    <row r="32772" spans="1:5" x14ac:dyDescent="0.3">
      <c r="A32772">
        <v>60510048</v>
      </c>
      <c r="B32772" t="s">
        <v>1838</v>
      </c>
      <c r="C32772" t="s">
        <v>8</v>
      </c>
      <c r="D32772" t="s">
        <v>2388</v>
      </c>
      <c r="E32772">
        <v>0</v>
      </c>
    </row>
    <row r="32773" spans="1:5" x14ac:dyDescent="0.3">
      <c r="A32773">
        <v>60510048</v>
      </c>
      <c r="B32773" t="s">
        <v>1838</v>
      </c>
      <c r="C32773" t="s">
        <v>8</v>
      </c>
      <c r="D32773" t="s">
        <v>2389</v>
      </c>
      <c r="E32773">
        <v>0</v>
      </c>
    </row>
    <row r="32774" spans="1:5" x14ac:dyDescent="0.3">
      <c r="A32774">
        <v>60510048</v>
      </c>
      <c r="B32774" t="s">
        <v>1838</v>
      </c>
      <c r="C32774" t="s">
        <v>8</v>
      </c>
      <c r="D32774" t="s">
        <v>2390</v>
      </c>
      <c r="E32774">
        <v>0</v>
      </c>
    </row>
    <row r="32775" spans="1:5" x14ac:dyDescent="0.3">
      <c r="A32775">
        <v>60510048</v>
      </c>
      <c r="B32775" t="s">
        <v>1838</v>
      </c>
      <c r="C32775" t="s">
        <v>8</v>
      </c>
      <c r="D32775" t="s">
        <v>2391</v>
      </c>
      <c r="E32775">
        <v>0</v>
      </c>
    </row>
    <row r="32776" spans="1:5" x14ac:dyDescent="0.3">
      <c r="A32776">
        <v>60510048</v>
      </c>
      <c r="B32776" t="s">
        <v>1838</v>
      </c>
      <c r="C32776" t="s">
        <v>8</v>
      </c>
      <c r="D32776" t="s">
        <v>2392</v>
      </c>
      <c r="E32776">
        <v>0</v>
      </c>
    </row>
    <row r="32777" spans="1:5" x14ac:dyDescent="0.3">
      <c r="A32777">
        <v>60510048</v>
      </c>
      <c r="B32777" t="s">
        <v>1838</v>
      </c>
      <c r="C32777" t="s">
        <v>8</v>
      </c>
      <c r="D32777" t="s">
        <v>2393</v>
      </c>
      <c r="E32777">
        <v>0</v>
      </c>
    </row>
    <row r="32778" spans="1:5" x14ac:dyDescent="0.3">
      <c r="A32778">
        <v>60510048</v>
      </c>
      <c r="B32778" t="s">
        <v>1838</v>
      </c>
      <c r="C32778" t="s">
        <v>8</v>
      </c>
      <c r="D32778" t="s">
        <v>2394</v>
      </c>
      <c r="E32778">
        <v>0</v>
      </c>
    </row>
    <row r="32779" spans="1:5" x14ac:dyDescent="0.3">
      <c r="A32779">
        <v>60510048</v>
      </c>
      <c r="B32779" t="s">
        <v>1838</v>
      </c>
      <c r="C32779" t="s">
        <v>8</v>
      </c>
      <c r="D32779" t="s">
        <v>2395</v>
      </c>
      <c r="E32779">
        <v>0</v>
      </c>
    </row>
    <row r="32780" spans="1:5" x14ac:dyDescent="0.3">
      <c r="A32780">
        <v>60510048</v>
      </c>
      <c r="B32780" t="s">
        <v>1838</v>
      </c>
      <c r="C32780" t="s">
        <v>8</v>
      </c>
      <c r="D32780" t="s">
        <v>2396</v>
      </c>
      <c r="E32780">
        <v>0</v>
      </c>
    </row>
    <row r="32781" spans="1:5" x14ac:dyDescent="0.3">
      <c r="A32781">
        <v>60510048</v>
      </c>
      <c r="B32781" t="s">
        <v>1838</v>
      </c>
      <c r="C32781" t="s">
        <v>8</v>
      </c>
      <c r="D32781" t="s">
        <v>2397</v>
      </c>
      <c r="E32781">
        <v>-2</v>
      </c>
    </row>
    <row r="32782" spans="1:5" x14ac:dyDescent="0.3">
      <c r="A32782">
        <v>60510048</v>
      </c>
      <c r="B32782" t="s">
        <v>1838</v>
      </c>
      <c r="C32782" t="s">
        <v>8</v>
      </c>
      <c r="D32782" t="s">
        <v>2398</v>
      </c>
      <c r="E32782">
        <v>-4</v>
      </c>
    </row>
    <row r="32783" spans="1:5" x14ac:dyDescent="0.3">
      <c r="A32783">
        <v>60510048</v>
      </c>
      <c r="B32783" t="s">
        <v>1838</v>
      </c>
      <c r="C32783" t="s">
        <v>8</v>
      </c>
      <c r="D32783" t="s">
        <v>2399</v>
      </c>
      <c r="E32783">
        <v>0</v>
      </c>
    </row>
    <row r="32784" spans="1:5" x14ac:dyDescent="0.3">
      <c r="A32784">
        <v>60510048</v>
      </c>
      <c r="B32784" t="s">
        <v>1838</v>
      </c>
      <c r="C32784" t="s">
        <v>8</v>
      </c>
      <c r="D32784" t="s">
        <v>2400</v>
      </c>
      <c r="E32784">
        <v>-3</v>
      </c>
    </row>
    <row r="32785" spans="1:5" x14ac:dyDescent="0.3">
      <c r="A32785">
        <v>60510048</v>
      </c>
      <c r="B32785" t="s">
        <v>1838</v>
      </c>
      <c r="C32785" t="s">
        <v>8</v>
      </c>
      <c r="D32785" t="s">
        <v>2401</v>
      </c>
      <c r="E32785">
        <v>0</v>
      </c>
    </row>
    <row r="32786" spans="1:5" x14ac:dyDescent="0.3">
      <c r="A32786">
        <v>60510048</v>
      </c>
      <c r="B32786" t="s">
        <v>1838</v>
      </c>
      <c r="C32786" t="s">
        <v>8</v>
      </c>
      <c r="D32786" t="s">
        <v>2402</v>
      </c>
      <c r="E32786">
        <v>0</v>
      </c>
    </row>
    <row r="32787" spans="1:5" x14ac:dyDescent="0.3">
      <c r="A32787">
        <v>60510048</v>
      </c>
      <c r="B32787" t="s">
        <v>1838</v>
      </c>
      <c r="C32787" t="s">
        <v>8</v>
      </c>
      <c r="D32787" t="s">
        <v>2403</v>
      </c>
      <c r="E32787">
        <v>-2</v>
      </c>
    </row>
    <row r="32788" spans="1:5" x14ac:dyDescent="0.3">
      <c r="A32788">
        <v>60510048</v>
      </c>
      <c r="B32788" t="s">
        <v>1838</v>
      </c>
      <c r="C32788" t="s">
        <v>8</v>
      </c>
      <c r="D32788" t="s">
        <v>2404</v>
      </c>
      <c r="E32788">
        <v>-4</v>
      </c>
    </row>
    <row r="32789" spans="1:5" x14ac:dyDescent="0.3">
      <c r="A32789">
        <v>60510048</v>
      </c>
      <c r="B32789" t="s">
        <v>1838</v>
      </c>
      <c r="C32789" t="s">
        <v>8</v>
      </c>
      <c r="D32789" t="s">
        <v>2405</v>
      </c>
      <c r="E32789">
        <v>0</v>
      </c>
    </row>
    <row r="32790" spans="1:5" x14ac:dyDescent="0.3">
      <c r="A32790">
        <v>60510048</v>
      </c>
      <c r="B32790" t="s">
        <v>1838</v>
      </c>
      <c r="C32790" t="s">
        <v>8</v>
      </c>
      <c r="D32790" t="s">
        <v>2406</v>
      </c>
      <c r="E32790">
        <v>-9</v>
      </c>
    </row>
    <row r="32791" spans="1:5" x14ac:dyDescent="0.3">
      <c r="A32791">
        <v>60510048</v>
      </c>
      <c r="B32791" t="s">
        <v>1838</v>
      </c>
      <c r="C32791" t="s">
        <v>8</v>
      </c>
      <c r="D32791" t="s">
        <v>2407</v>
      </c>
      <c r="E32791">
        <v>0</v>
      </c>
    </row>
    <row r="32792" spans="1:5" x14ac:dyDescent="0.3">
      <c r="A32792">
        <v>60510048</v>
      </c>
      <c r="B32792" t="s">
        <v>1838</v>
      </c>
      <c r="C32792" t="s">
        <v>8</v>
      </c>
      <c r="D32792" t="s">
        <v>2408</v>
      </c>
      <c r="E32792">
        <v>0</v>
      </c>
    </row>
    <row r="32793" spans="1:5" x14ac:dyDescent="0.3">
      <c r="A32793">
        <v>60510048</v>
      </c>
      <c r="B32793" t="s">
        <v>1838</v>
      </c>
      <c r="C32793" t="s">
        <v>8</v>
      </c>
      <c r="D32793" t="s">
        <v>2409</v>
      </c>
      <c r="E32793">
        <v>0</v>
      </c>
    </row>
    <row r="32794" spans="1:5" x14ac:dyDescent="0.3">
      <c r="A32794">
        <v>60510048</v>
      </c>
      <c r="B32794" t="s">
        <v>1838</v>
      </c>
      <c r="C32794" t="s">
        <v>8</v>
      </c>
      <c r="D32794" t="s">
        <v>2410</v>
      </c>
      <c r="E32794">
        <v>-5</v>
      </c>
    </row>
    <row r="32795" spans="1:5" x14ac:dyDescent="0.3">
      <c r="A32795">
        <v>60510048</v>
      </c>
      <c r="B32795" t="s">
        <v>1838</v>
      </c>
      <c r="C32795" t="s">
        <v>8</v>
      </c>
      <c r="D32795" t="s">
        <v>2411</v>
      </c>
      <c r="E32795">
        <v>0</v>
      </c>
    </row>
    <row r="32796" spans="1:5" x14ac:dyDescent="0.3">
      <c r="A32796">
        <v>60510048</v>
      </c>
      <c r="B32796" t="s">
        <v>1838</v>
      </c>
      <c r="C32796" t="s">
        <v>8</v>
      </c>
      <c r="D32796" t="s">
        <v>2412</v>
      </c>
      <c r="E32796">
        <v>-1</v>
      </c>
    </row>
    <row r="32797" spans="1:5" x14ac:dyDescent="0.3">
      <c r="A32797">
        <v>60510048</v>
      </c>
      <c r="B32797" t="s">
        <v>1838</v>
      </c>
      <c r="C32797" t="s">
        <v>8</v>
      </c>
      <c r="D32797" t="s">
        <v>2413</v>
      </c>
      <c r="E32797">
        <v>0</v>
      </c>
    </row>
    <row r="32798" spans="1:5" x14ac:dyDescent="0.3">
      <c r="A32798">
        <v>72170018</v>
      </c>
      <c r="B32798" t="s">
        <v>1840</v>
      </c>
      <c r="C32798" t="s">
        <v>8</v>
      </c>
      <c r="D32798" t="s">
        <v>2378</v>
      </c>
      <c r="E32798">
        <v>0</v>
      </c>
    </row>
    <row r="32799" spans="1:5" x14ac:dyDescent="0.3">
      <c r="A32799">
        <v>72170018</v>
      </c>
      <c r="B32799" t="s">
        <v>1840</v>
      </c>
      <c r="C32799" t="s">
        <v>8</v>
      </c>
      <c r="D32799" t="s">
        <v>2379</v>
      </c>
      <c r="E32799">
        <v>-1</v>
      </c>
    </row>
    <row r="32800" spans="1:5" x14ac:dyDescent="0.3">
      <c r="A32800">
        <v>72170018</v>
      </c>
      <c r="B32800" t="s">
        <v>1840</v>
      </c>
      <c r="C32800" t="s">
        <v>8</v>
      </c>
      <c r="D32800" t="s">
        <v>2380</v>
      </c>
      <c r="E32800">
        <v>0</v>
      </c>
    </row>
    <row r="32801" spans="1:5" x14ac:dyDescent="0.3">
      <c r="A32801">
        <v>72170018</v>
      </c>
      <c r="B32801" t="s">
        <v>1840</v>
      </c>
      <c r="C32801" t="s">
        <v>8</v>
      </c>
      <c r="D32801" t="s">
        <v>2381</v>
      </c>
      <c r="E32801">
        <v>0</v>
      </c>
    </row>
    <row r="32802" spans="1:5" x14ac:dyDescent="0.3">
      <c r="A32802">
        <v>72170018</v>
      </c>
      <c r="B32802" t="s">
        <v>1840</v>
      </c>
      <c r="C32802" t="s">
        <v>8</v>
      </c>
      <c r="D32802" t="s">
        <v>2382</v>
      </c>
      <c r="E32802">
        <v>0</v>
      </c>
    </row>
    <row r="32803" spans="1:5" x14ac:dyDescent="0.3">
      <c r="A32803">
        <v>72170018</v>
      </c>
      <c r="B32803" t="s">
        <v>1840</v>
      </c>
      <c r="C32803" t="s">
        <v>8</v>
      </c>
      <c r="D32803" t="s">
        <v>2383</v>
      </c>
      <c r="E32803">
        <v>0</v>
      </c>
    </row>
    <row r="32804" spans="1:5" x14ac:dyDescent="0.3">
      <c r="A32804">
        <v>72170018</v>
      </c>
      <c r="B32804" t="s">
        <v>1840</v>
      </c>
      <c r="C32804" t="s">
        <v>8</v>
      </c>
      <c r="D32804" t="s">
        <v>2384</v>
      </c>
      <c r="E32804">
        <v>0</v>
      </c>
    </row>
    <row r="32805" spans="1:5" x14ac:dyDescent="0.3">
      <c r="A32805">
        <v>72170018</v>
      </c>
      <c r="B32805" t="s">
        <v>1840</v>
      </c>
      <c r="C32805" t="s">
        <v>8</v>
      </c>
      <c r="D32805" t="s">
        <v>2385</v>
      </c>
      <c r="E32805">
        <v>0</v>
      </c>
    </row>
    <row r="32806" spans="1:5" x14ac:dyDescent="0.3">
      <c r="A32806">
        <v>72170018</v>
      </c>
      <c r="B32806" t="s">
        <v>1840</v>
      </c>
      <c r="C32806" t="s">
        <v>8</v>
      </c>
      <c r="D32806" t="s">
        <v>2386</v>
      </c>
      <c r="E32806">
        <v>0</v>
      </c>
    </row>
    <row r="32807" spans="1:5" x14ac:dyDescent="0.3">
      <c r="A32807">
        <v>72170018</v>
      </c>
      <c r="B32807" t="s">
        <v>1840</v>
      </c>
      <c r="C32807" t="s">
        <v>8</v>
      </c>
      <c r="D32807" t="s">
        <v>2387</v>
      </c>
      <c r="E32807">
        <v>0</v>
      </c>
    </row>
    <row r="32808" spans="1:5" x14ac:dyDescent="0.3">
      <c r="A32808">
        <v>72170018</v>
      </c>
      <c r="B32808" t="s">
        <v>1840</v>
      </c>
      <c r="C32808" t="s">
        <v>8</v>
      </c>
      <c r="D32808" t="s">
        <v>2388</v>
      </c>
      <c r="E32808">
        <v>0</v>
      </c>
    </row>
    <row r="32809" spans="1:5" x14ac:dyDescent="0.3">
      <c r="A32809">
        <v>72170018</v>
      </c>
      <c r="B32809" t="s">
        <v>1840</v>
      </c>
      <c r="C32809" t="s">
        <v>8</v>
      </c>
      <c r="D32809" t="s">
        <v>2389</v>
      </c>
      <c r="E32809">
        <v>0</v>
      </c>
    </row>
    <row r="32810" spans="1:5" x14ac:dyDescent="0.3">
      <c r="A32810">
        <v>72170018</v>
      </c>
      <c r="B32810" t="s">
        <v>1840</v>
      </c>
      <c r="C32810" t="s">
        <v>8</v>
      </c>
      <c r="D32810" t="s">
        <v>2390</v>
      </c>
      <c r="E32810">
        <v>0</v>
      </c>
    </row>
    <row r="32811" spans="1:5" x14ac:dyDescent="0.3">
      <c r="A32811">
        <v>72170018</v>
      </c>
      <c r="B32811" t="s">
        <v>1840</v>
      </c>
      <c r="C32811" t="s">
        <v>8</v>
      </c>
      <c r="D32811" t="s">
        <v>2391</v>
      </c>
      <c r="E32811">
        <v>0</v>
      </c>
    </row>
    <row r="32812" spans="1:5" x14ac:dyDescent="0.3">
      <c r="A32812">
        <v>72170018</v>
      </c>
      <c r="B32812" t="s">
        <v>1840</v>
      </c>
      <c r="C32812" t="s">
        <v>8</v>
      </c>
      <c r="D32812" t="s">
        <v>2392</v>
      </c>
      <c r="E32812">
        <v>0</v>
      </c>
    </row>
    <row r="32813" spans="1:5" x14ac:dyDescent="0.3">
      <c r="A32813">
        <v>72170018</v>
      </c>
      <c r="B32813" t="s">
        <v>1840</v>
      </c>
      <c r="C32813" t="s">
        <v>8</v>
      </c>
      <c r="D32813" t="s">
        <v>2393</v>
      </c>
      <c r="E32813">
        <v>0</v>
      </c>
    </row>
    <row r="32814" spans="1:5" x14ac:dyDescent="0.3">
      <c r="A32814">
        <v>72170018</v>
      </c>
      <c r="B32814" t="s">
        <v>1840</v>
      </c>
      <c r="C32814" t="s">
        <v>8</v>
      </c>
      <c r="D32814" t="s">
        <v>2394</v>
      </c>
      <c r="E32814">
        <v>-1</v>
      </c>
    </row>
    <row r="32815" spans="1:5" x14ac:dyDescent="0.3">
      <c r="A32815">
        <v>72170018</v>
      </c>
      <c r="B32815" t="s">
        <v>1840</v>
      </c>
      <c r="C32815" t="s">
        <v>8</v>
      </c>
      <c r="D32815" t="s">
        <v>2395</v>
      </c>
      <c r="E32815">
        <v>-3</v>
      </c>
    </row>
    <row r="32816" spans="1:5" x14ac:dyDescent="0.3">
      <c r="A32816">
        <v>72170018</v>
      </c>
      <c r="B32816" t="s">
        <v>1840</v>
      </c>
      <c r="C32816" t="s">
        <v>8</v>
      </c>
      <c r="D32816" t="s">
        <v>2396</v>
      </c>
      <c r="E32816">
        <v>0</v>
      </c>
    </row>
    <row r="32817" spans="1:5" x14ac:dyDescent="0.3">
      <c r="A32817">
        <v>72170018</v>
      </c>
      <c r="B32817" t="s">
        <v>1840</v>
      </c>
      <c r="C32817" t="s">
        <v>8</v>
      </c>
      <c r="D32817" t="s">
        <v>2397</v>
      </c>
      <c r="E32817">
        <v>0</v>
      </c>
    </row>
    <row r="32818" spans="1:5" x14ac:dyDescent="0.3">
      <c r="A32818">
        <v>72170018</v>
      </c>
      <c r="B32818" t="s">
        <v>1840</v>
      </c>
      <c r="C32818" t="s">
        <v>8</v>
      </c>
      <c r="D32818" t="s">
        <v>2398</v>
      </c>
      <c r="E32818">
        <v>0</v>
      </c>
    </row>
    <row r="32819" spans="1:5" x14ac:dyDescent="0.3">
      <c r="A32819">
        <v>72170018</v>
      </c>
      <c r="B32819" t="s">
        <v>1840</v>
      </c>
      <c r="C32819" t="s">
        <v>8</v>
      </c>
      <c r="D32819" t="s">
        <v>2399</v>
      </c>
      <c r="E32819">
        <v>0</v>
      </c>
    </row>
    <row r="32820" spans="1:5" x14ac:dyDescent="0.3">
      <c r="A32820">
        <v>72170018</v>
      </c>
      <c r="B32820" t="s">
        <v>1840</v>
      </c>
      <c r="C32820" t="s">
        <v>8</v>
      </c>
      <c r="D32820" t="s">
        <v>2400</v>
      </c>
      <c r="E32820">
        <v>-7</v>
      </c>
    </row>
    <row r="32821" spans="1:5" x14ac:dyDescent="0.3">
      <c r="A32821">
        <v>72170018</v>
      </c>
      <c r="B32821" t="s">
        <v>1840</v>
      </c>
      <c r="C32821" t="s">
        <v>8</v>
      </c>
      <c r="D32821" t="s">
        <v>2401</v>
      </c>
      <c r="E32821">
        <v>-1</v>
      </c>
    </row>
    <row r="32822" spans="1:5" x14ac:dyDescent="0.3">
      <c r="A32822">
        <v>72170018</v>
      </c>
      <c r="B32822" t="s">
        <v>1840</v>
      </c>
      <c r="C32822" t="s">
        <v>8</v>
      </c>
      <c r="D32822" t="s">
        <v>2402</v>
      </c>
      <c r="E32822">
        <v>0</v>
      </c>
    </row>
    <row r="32823" spans="1:5" x14ac:dyDescent="0.3">
      <c r="A32823">
        <v>72170018</v>
      </c>
      <c r="B32823" t="s">
        <v>1840</v>
      </c>
      <c r="C32823" t="s">
        <v>8</v>
      </c>
      <c r="D32823" t="s">
        <v>2403</v>
      </c>
      <c r="E32823">
        <v>0</v>
      </c>
    </row>
    <row r="32824" spans="1:5" x14ac:dyDescent="0.3">
      <c r="A32824">
        <v>72170018</v>
      </c>
      <c r="B32824" t="s">
        <v>1840</v>
      </c>
      <c r="C32824" t="s">
        <v>8</v>
      </c>
      <c r="D32824" t="s">
        <v>2404</v>
      </c>
      <c r="E32824">
        <v>0</v>
      </c>
    </row>
    <row r="32825" spans="1:5" x14ac:dyDescent="0.3">
      <c r="A32825">
        <v>72170018</v>
      </c>
      <c r="B32825" t="s">
        <v>1840</v>
      </c>
      <c r="C32825" t="s">
        <v>8</v>
      </c>
      <c r="D32825" t="s">
        <v>2405</v>
      </c>
      <c r="E32825">
        <v>0</v>
      </c>
    </row>
    <row r="32826" spans="1:5" x14ac:dyDescent="0.3">
      <c r="A32826">
        <v>72170018</v>
      </c>
      <c r="B32826" t="s">
        <v>1840</v>
      </c>
      <c r="C32826" t="s">
        <v>8</v>
      </c>
      <c r="D32826" t="s">
        <v>2406</v>
      </c>
      <c r="E32826">
        <v>0</v>
      </c>
    </row>
    <row r="32827" spans="1:5" x14ac:dyDescent="0.3">
      <c r="A32827">
        <v>72170018</v>
      </c>
      <c r="B32827" t="s">
        <v>1840</v>
      </c>
      <c r="C32827" t="s">
        <v>8</v>
      </c>
      <c r="D32827" t="s">
        <v>2407</v>
      </c>
      <c r="E32827">
        <v>0</v>
      </c>
    </row>
    <row r="32828" spans="1:5" x14ac:dyDescent="0.3">
      <c r="A32828">
        <v>72170018</v>
      </c>
      <c r="B32828" t="s">
        <v>1840</v>
      </c>
      <c r="C32828" t="s">
        <v>8</v>
      </c>
      <c r="D32828" t="s">
        <v>2408</v>
      </c>
      <c r="E32828">
        <v>0</v>
      </c>
    </row>
    <row r="32829" spans="1:5" x14ac:dyDescent="0.3">
      <c r="A32829">
        <v>72170018</v>
      </c>
      <c r="B32829" t="s">
        <v>1840</v>
      </c>
      <c r="C32829" t="s">
        <v>8</v>
      </c>
      <c r="D32829" t="s">
        <v>2409</v>
      </c>
      <c r="E32829">
        <v>0</v>
      </c>
    </row>
    <row r="32830" spans="1:5" x14ac:dyDescent="0.3">
      <c r="A32830">
        <v>72170018</v>
      </c>
      <c r="B32830" t="s">
        <v>1840</v>
      </c>
      <c r="C32830" t="s">
        <v>8</v>
      </c>
      <c r="D32830" t="s">
        <v>2410</v>
      </c>
      <c r="E32830">
        <v>-4</v>
      </c>
    </row>
    <row r="32831" spans="1:5" x14ac:dyDescent="0.3">
      <c r="A32831">
        <v>72170018</v>
      </c>
      <c r="B32831" t="s">
        <v>1840</v>
      </c>
      <c r="C32831" t="s">
        <v>8</v>
      </c>
      <c r="D32831" t="s">
        <v>2411</v>
      </c>
      <c r="E32831">
        <v>0</v>
      </c>
    </row>
    <row r="32832" spans="1:5" x14ac:dyDescent="0.3">
      <c r="A32832">
        <v>72170018</v>
      </c>
      <c r="B32832" t="s">
        <v>1840</v>
      </c>
      <c r="C32832" t="s">
        <v>8</v>
      </c>
      <c r="D32832" t="s">
        <v>2412</v>
      </c>
      <c r="E32832">
        <v>0</v>
      </c>
    </row>
    <row r="32833" spans="1:5" x14ac:dyDescent="0.3">
      <c r="A32833">
        <v>72170018</v>
      </c>
      <c r="B32833" t="s">
        <v>1840</v>
      </c>
      <c r="C32833" t="s">
        <v>8</v>
      </c>
      <c r="D32833" t="s">
        <v>2413</v>
      </c>
      <c r="E32833">
        <v>0</v>
      </c>
    </row>
    <row r="32834" spans="1:5" x14ac:dyDescent="0.3">
      <c r="A32834">
        <v>50070005</v>
      </c>
      <c r="B32834" t="s">
        <v>1842</v>
      </c>
      <c r="C32834" t="s">
        <v>130</v>
      </c>
      <c r="D32834" t="s">
        <v>2378</v>
      </c>
      <c r="E32834">
        <v>-10</v>
      </c>
    </row>
    <row r="32835" spans="1:5" x14ac:dyDescent="0.3">
      <c r="A32835">
        <v>50070005</v>
      </c>
      <c r="B32835" t="s">
        <v>1842</v>
      </c>
      <c r="C32835" t="s">
        <v>130</v>
      </c>
      <c r="D32835" t="s">
        <v>2379</v>
      </c>
      <c r="E32835">
        <v>-90</v>
      </c>
    </row>
    <row r="32836" spans="1:5" x14ac:dyDescent="0.3">
      <c r="A32836">
        <v>50070005</v>
      </c>
      <c r="B32836" t="s">
        <v>1842</v>
      </c>
      <c r="C32836" t="s">
        <v>130</v>
      </c>
      <c r="D32836" t="s">
        <v>2380</v>
      </c>
      <c r="E32836">
        <v>0</v>
      </c>
    </row>
    <row r="32837" spans="1:5" x14ac:dyDescent="0.3">
      <c r="A32837">
        <v>50070005</v>
      </c>
      <c r="B32837" t="s">
        <v>1842</v>
      </c>
      <c r="C32837" t="s">
        <v>130</v>
      </c>
      <c r="D32837" t="s">
        <v>2381</v>
      </c>
      <c r="E32837">
        <v>-40</v>
      </c>
    </row>
    <row r="32838" spans="1:5" x14ac:dyDescent="0.3">
      <c r="A32838">
        <v>50070005</v>
      </c>
      <c r="B32838" t="s">
        <v>1842</v>
      </c>
      <c r="C32838" t="s">
        <v>130</v>
      </c>
      <c r="D32838" t="s">
        <v>2382</v>
      </c>
      <c r="E32838">
        <v>-80</v>
      </c>
    </row>
    <row r="32839" spans="1:5" x14ac:dyDescent="0.3">
      <c r="A32839">
        <v>50070005</v>
      </c>
      <c r="B32839" t="s">
        <v>1842</v>
      </c>
      <c r="C32839" t="s">
        <v>130</v>
      </c>
      <c r="D32839" t="s">
        <v>2383</v>
      </c>
      <c r="E32839">
        <v>-5</v>
      </c>
    </row>
    <row r="32840" spans="1:5" x14ac:dyDescent="0.3">
      <c r="A32840">
        <v>50070005</v>
      </c>
      <c r="B32840" t="s">
        <v>1842</v>
      </c>
      <c r="C32840" t="s">
        <v>130</v>
      </c>
      <c r="D32840" t="s">
        <v>2384</v>
      </c>
      <c r="E32840">
        <v>0</v>
      </c>
    </row>
    <row r="32841" spans="1:5" x14ac:dyDescent="0.3">
      <c r="A32841">
        <v>50070005</v>
      </c>
      <c r="B32841" t="s">
        <v>1842</v>
      </c>
      <c r="C32841" t="s">
        <v>130</v>
      </c>
      <c r="D32841" t="s">
        <v>2385</v>
      </c>
      <c r="E32841">
        <v>-155</v>
      </c>
    </row>
    <row r="32842" spans="1:5" x14ac:dyDescent="0.3">
      <c r="A32842">
        <v>50070005</v>
      </c>
      <c r="B32842" t="s">
        <v>1842</v>
      </c>
      <c r="C32842" t="s">
        <v>130</v>
      </c>
      <c r="D32842" t="s">
        <v>2386</v>
      </c>
      <c r="E32842">
        <v>-20</v>
      </c>
    </row>
    <row r="32843" spans="1:5" x14ac:dyDescent="0.3">
      <c r="A32843">
        <v>50070005</v>
      </c>
      <c r="B32843" t="s">
        <v>1842</v>
      </c>
      <c r="C32843" t="s">
        <v>130</v>
      </c>
      <c r="D32843" t="s">
        <v>2387</v>
      </c>
      <c r="E32843">
        <v>0</v>
      </c>
    </row>
    <row r="32844" spans="1:5" x14ac:dyDescent="0.3">
      <c r="A32844">
        <v>50070005</v>
      </c>
      <c r="B32844" t="s">
        <v>1842</v>
      </c>
      <c r="C32844" t="s">
        <v>130</v>
      </c>
      <c r="D32844" t="s">
        <v>2388</v>
      </c>
      <c r="E32844">
        <v>-115</v>
      </c>
    </row>
    <row r="32845" spans="1:5" x14ac:dyDescent="0.3">
      <c r="A32845">
        <v>50070005</v>
      </c>
      <c r="B32845" t="s">
        <v>1842</v>
      </c>
      <c r="C32845" t="s">
        <v>130</v>
      </c>
      <c r="D32845" t="s">
        <v>2389</v>
      </c>
      <c r="E32845">
        <v>-185</v>
      </c>
    </row>
    <row r="32846" spans="1:5" x14ac:dyDescent="0.3">
      <c r="A32846">
        <v>50070005</v>
      </c>
      <c r="B32846" t="s">
        <v>1842</v>
      </c>
      <c r="C32846" t="s">
        <v>130</v>
      </c>
      <c r="D32846" t="s">
        <v>2390</v>
      </c>
      <c r="E32846">
        <v>-265</v>
      </c>
    </row>
    <row r="32847" spans="1:5" x14ac:dyDescent="0.3">
      <c r="A32847">
        <v>50070005</v>
      </c>
      <c r="B32847" t="s">
        <v>1842</v>
      </c>
      <c r="C32847" t="s">
        <v>130</v>
      </c>
      <c r="D32847" t="s">
        <v>2391</v>
      </c>
      <c r="E32847">
        <v>-34</v>
      </c>
    </row>
    <row r="32848" spans="1:5" x14ac:dyDescent="0.3">
      <c r="A32848">
        <v>50070005</v>
      </c>
      <c r="B32848" t="s">
        <v>1842</v>
      </c>
      <c r="C32848" t="s">
        <v>130</v>
      </c>
      <c r="D32848" t="s">
        <v>2392</v>
      </c>
      <c r="E32848">
        <v>-1</v>
      </c>
    </row>
    <row r="32849" spans="1:5" x14ac:dyDescent="0.3">
      <c r="A32849">
        <v>50070005</v>
      </c>
      <c r="B32849" t="s">
        <v>1842</v>
      </c>
      <c r="C32849" t="s">
        <v>130</v>
      </c>
      <c r="D32849" t="s">
        <v>2393</v>
      </c>
      <c r="E32849">
        <v>0</v>
      </c>
    </row>
    <row r="32850" spans="1:5" x14ac:dyDescent="0.3">
      <c r="A32850">
        <v>50070005</v>
      </c>
      <c r="B32850" t="s">
        <v>1842</v>
      </c>
      <c r="C32850" t="s">
        <v>130</v>
      </c>
      <c r="D32850" t="s">
        <v>2394</v>
      </c>
      <c r="E32850">
        <v>0</v>
      </c>
    </row>
    <row r="32851" spans="1:5" x14ac:dyDescent="0.3">
      <c r="A32851">
        <v>50070005</v>
      </c>
      <c r="B32851" t="s">
        <v>1842</v>
      </c>
      <c r="C32851" t="s">
        <v>130</v>
      </c>
      <c r="D32851" t="s">
        <v>2395</v>
      </c>
      <c r="E32851">
        <v>0</v>
      </c>
    </row>
    <row r="32852" spans="1:5" x14ac:dyDescent="0.3">
      <c r="A32852">
        <v>50070005</v>
      </c>
      <c r="B32852" t="s">
        <v>1842</v>
      </c>
      <c r="C32852" t="s">
        <v>130</v>
      </c>
      <c r="D32852" t="s">
        <v>2396</v>
      </c>
      <c r="E32852">
        <v>0</v>
      </c>
    </row>
    <row r="32853" spans="1:5" x14ac:dyDescent="0.3">
      <c r="A32853">
        <v>50070005</v>
      </c>
      <c r="B32853" t="s">
        <v>1842</v>
      </c>
      <c r="C32853" t="s">
        <v>130</v>
      </c>
      <c r="D32853" t="s">
        <v>2397</v>
      </c>
      <c r="E32853">
        <v>0</v>
      </c>
    </row>
    <row r="32854" spans="1:5" x14ac:dyDescent="0.3">
      <c r="A32854">
        <v>50070005</v>
      </c>
      <c r="B32854" t="s">
        <v>1842</v>
      </c>
      <c r="C32854" t="s">
        <v>130</v>
      </c>
      <c r="D32854" t="s">
        <v>2398</v>
      </c>
      <c r="E32854">
        <v>0</v>
      </c>
    </row>
    <row r="32855" spans="1:5" x14ac:dyDescent="0.3">
      <c r="A32855">
        <v>50070005</v>
      </c>
      <c r="B32855" t="s">
        <v>1842</v>
      </c>
      <c r="C32855" t="s">
        <v>130</v>
      </c>
      <c r="D32855" t="s">
        <v>2399</v>
      </c>
      <c r="E32855">
        <v>0</v>
      </c>
    </row>
    <row r="32856" spans="1:5" x14ac:dyDescent="0.3">
      <c r="A32856">
        <v>50070005</v>
      </c>
      <c r="B32856" t="s">
        <v>1842</v>
      </c>
      <c r="C32856" t="s">
        <v>130</v>
      </c>
      <c r="D32856" t="s">
        <v>2400</v>
      </c>
      <c r="E32856">
        <v>-60</v>
      </c>
    </row>
    <row r="32857" spans="1:5" x14ac:dyDescent="0.3">
      <c r="A32857">
        <v>50070005</v>
      </c>
      <c r="B32857" t="s">
        <v>1842</v>
      </c>
      <c r="C32857" t="s">
        <v>130</v>
      </c>
      <c r="D32857" t="s">
        <v>2401</v>
      </c>
      <c r="E32857">
        <v>-62</v>
      </c>
    </row>
    <row r="32858" spans="1:5" x14ac:dyDescent="0.3">
      <c r="A32858">
        <v>50070005</v>
      </c>
      <c r="B32858" t="s">
        <v>1842</v>
      </c>
      <c r="C32858" t="s">
        <v>130</v>
      </c>
      <c r="D32858" t="s">
        <v>2402</v>
      </c>
      <c r="E32858">
        <v>-172</v>
      </c>
    </row>
    <row r="32859" spans="1:5" x14ac:dyDescent="0.3">
      <c r="A32859">
        <v>50070005</v>
      </c>
      <c r="B32859" t="s">
        <v>1842</v>
      </c>
      <c r="C32859" t="s">
        <v>130</v>
      </c>
      <c r="D32859" t="s">
        <v>2403</v>
      </c>
      <c r="E32859">
        <v>0</v>
      </c>
    </row>
    <row r="32860" spans="1:5" x14ac:dyDescent="0.3">
      <c r="A32860">
        <v>50070005</v>
      </c>
      <c r="B32860" t="s">
        <v>1842</v>
      </c>
      <c r="C32860" t="s">
        <v>130</v>
      </c>
      <c r="D32860" t="s">
        <v>2404</v>
      </c>
      <c r="E32860">
        <v>-5</v>
      </c>
    </row>
    <row r="32861" spans="1:5" x14ac:dyDescent="0.3">
      <c r="A32861">
        <v>50070005</v>
      </c>
      <c r="B32861" t="s">
        <v>1842</v>
      </c>
      <c r="C32861" t="s">
        <v>130</v>
      </c>
      <c r="D32861" t="s">
        <v>2405</v>
      </c>
      <c r="E32861">
        <v>-20</v>
      </c>
    </row>
    <row r="32862" spans="1:5" x14ac:dyDescent="0.3">
      <c r="A32862">
        <v>50070005</v>
      </c>
      <c r="B32862" t="s">
        <v>1842</v>
      </c>
      <c r="C32862" t="s">
        <v>130</v>
      </c>
      <c r="D32862" t="s">
        <v>2406</v>
      </c>
      <c r="E32862">
        <v>-140</v>
      </c>
    </row>
    <row r="32863" spans="1:5" x14ac:dyDescent="0.3">
      <c r="A32863">
        <v>50070005</v>
      </c>
      <c r="B32863" t="s">
        <v>1842</v>
      </c>
      <c r="C32863" t="s">
        <v>130</v>
      </c>
      <c r="D32863" t="s">
        <v>2407</v>
      </c>
      <c r="E32863">
        <v>-141</v>
      </c>
    </row>
    <row r="32864" spans="1:5" x14ac:dyDescent="0.3">
      <c r="A32864">
        <v>50070005</v>
      </c>
      <c r="B32864" t="s">
        <v>1842</v>
      </c>
      <c r="C32864" t="s">
        <v>130</v>
      </c>
      <c r="D32864" t="s">
        <v>2408</v>
      </c>
      <c r="E32864">
        <v>0</v>
      </c>
    </row>
    <row r="32865" spans="1:5" x14ac:dyDescent="0.3">
      <c r="A32865">
        <v>50070005</v>
      </c>
      <c r="B32865" t="s">
        <v>1842</v>
      </c>
      <c r="C32865" t="s">
        <v>130</v>
      </c>
      <c r="D32865" t="s">
        <v>2409</v>
      </c>
      <c r="E32865">
        <v>-70</v>
      </c>
    </row>
    <row r="32866" spans="1:5" x14ac:dyDescent="0.3">
      <c r="A32866">
        <v>50070005</v>
      </c>
      <c r="B32866" t="s">
        <v>1842</v>
      </c>
      <c r="C32866" t="s">
        <v>130</v>
      </c>
      <c r="D32866" t="s">
        <v>2410</v>
      </c>
      <c r="E32866">
        <v>-230</v>
      </c>
    </row>
    <row r="32867" spans="1:5" x14ac:dyDescent="0.3">
      <c r="A32867">
        <v>50070005</v>
      </c>
      <c r="B32867" t="s">
        <v>1842</v>
      </c>
      <c r="C32867" t="s">
        <v>130</v>
      </c>
      <c r="D32867" t="s">
        <v>2411</v>
      </c>
      <c r="E32867">
        <v>-50</v>
      </c>
    </row>
    <row r="32868" spans="1:5" x14ac:dyDescent="0.3">
      <c r="A32868">
        <v>50070005</v>
      </c>
      <c r="B32868" t="s">
        <v>1842</v>
      </c>
      <c r="C32868" t="s">
        <v>130</v>
      </c>
      <c r="D32868" t="s">
        <v>2412</v>
      </c>
      <c r="E32868">
        <v>-190</v>
      </c>
    </row>
    <row r="32869" spans="1:5" x14ac:dyDescent="0.3">
      <c r="A32869">
        <v>50070005</v>
      </c>
      <c r="B32869" t="s">
        <v>1842</v>
      </c>
      <c r="C32869" t="s">
        <v>130</v>
      </c>
      <c r="D32869" t="s">
        <v>2413</v>
      </c>
      <c r="E32869">
        <v>-110</v>
      </c>
    </row>
    <row r="32870" spans="1:5" x14ac:dyDescent="0.3">
      <c r="A32870">
        <v>54300002</v>
      </c>
      <c r="B32870" t="s">
        <v>1844</v>
      </c>
      <c r="C32870" t="s">
        <v>8</v>
      </c>
      <c r="D32870" t="s">
        <v>2378</v>
      </c>
      <c r="E32870">
        <v>-4</v>
      </c>
    </row>
    <row r="32871" spans="1:5" x14ac:dyDescent="0.3">
      <c r="A32871">
        <v>54300002</v>
      </c>
      <c r="B32871" t="s">
        <v>1844</v>
      </c>
      <c r="C32871" t="s">
        <v>8</v>
      </c>
      <c r="D32871" t="s">
        <v>2379</v>
      </c>
      <c r="E32871">
        <v>0</v>
      </c>
    </row>
    <row r="32872" spans="1:5" x14ac:dyDescent="0.3">
      <c r="A32872">
        <v>54300002</v>
      </c>
      <c r="B32872" t="s">
        <v>1844</v>
      </c>
      <c r="C32872" t="s">
        <v>8</v>
      </c>
      <c r="D32872" t="s">
        <v>2380</v>
      </c>
      <c r="E32872">
        <v>-4</v>
      </c>
    </row>
    <row r="32873" spans="1:5" x14ac:dyDescent="0.3">
      <c r="A32873">
        <v>54300002</v>
      </c>
      <c r="B32873" t="s">
        <v>1844</v>
      </c>
      <c r="C32873" t="s">
        <v>8</v>
      </c>
      <c r="D32873" t="s">
        <v>2381</v>
      </c>
      <c r="E32873">
        <v>0</v>
      </c>
    </row>
    <row r="32874" spans="1:5" x14ac:dyDescent="0.3">
      <c r="A32874">
        <v>54300002</v>
      </c>
      <c r="B32874" t="s">
        <v>1844</v>
      </c>
      <c r="C32874" t="s">
        <v>8</v>
      </c>
      <c r="D32874" t="s">
        <v>2382</v>
      </c>
      <c r="E32874">
        <v>-4</v>
      </c>
    </row>
    <row r="32875" spans="1:5" x14ac:dyDescent="0.3">
      <c r="A32875">
        <v>54300002</v>
      </c>
      <c r="B32875" t="s">
        <v>1844</v>
      </c>
      <c r="C32875" t="s">
        <v>8</v>
      </c>
      <c r="D32875" t="s">
        <v>2383</v>
      </c>
      <c r="E32875">
        <v>-2</v>
      </c>
    </row>
    <row r="32876" spans="1:5" x14ac:dyDescent="0.3">
      <c r="A32876">
        <v>54300002</v>
      </c>
      <c r="B32876" t="s">
        <v>1844</v>
      </c>
      <c r="C32876" t="s">
        <v>8</v>
      </c>
      <c r="D32876" t="s">
        <v>2384</v>
      </c>
      <c r="E32876">
        <v>0</v>
      </c>
    </row>
    <row r="32877" spans="1:5" x14ac:dyDescent="0.3">
      <c r="A32877">
        <v>54300002</v>
      </c>
      <c r="B32877" t="s">
        <v>1844</v>
      </c>
      <c r="C32877" t="s">
        <v>8</v>
      </c>
      <c r="D32877" t="s">
        <v>2385</v>
      </c>
      <c r="E32877">
        <v>0</v>
      </c>
    </row>
    <row r="32878" spans="1:5" x14ac:dyDescent="0.3">
      <c r="A32878">
        <v>54300002</v>
      </c>
      <c r="B32878" t="s">
        <v>1844</v>
      </c>
      <c r="C32878" t="s">
        <v>8</v>
      </c>
      <c r="D32878" t="s">
        <v>2386</v>
      </c>
      <c r="E32878">
        <v>0</v>
      </c>
    </row>
    <row r="32879" spans="1:5" x14ac:dyDescent="0.3">
      <c r="A32879">
        <v>54300002</v>
      </c>
      <c r="B32879" t="s">
        <v>1844</v>
      </c>
      <c r="C32879" t="s">
        <v>8</v>
      </c>
      <c r="D32879" t="s">
        <v>2387</v>
      </c>
      <c r="E32879">
        <v>-4</v>
      </c>
    </row>
    <row r="32880" spans="1:5" x14ac:dyDescent="0.3">
      <c r="A32880">
        <v>54300002</v>
      </c>
      <c r="B32880" t="s">
        <v>1844</v>
      </c>
      <c r="C32880" t="s">
        <v>8</v>
      </c>
      <c r="D32880" t="s">
        <v>2388</v>
      </c>
      <c r="E32880">
        <v>-8</v>
      </c>
    </row>
    <row r="32881" spans="1:5" x14ac:dyDescent="0.3">
      <c r="A32881">
        <v>54300002</v>
      </c>
      <c r="B32881" t="s">
        <v>1844</v>
      </c>
      <c r="C32881" t="s">
        <v>8</v>
      </c>
      <c r="D32881" t="s">
        <v>2389</v>
      </c>
      <c r="E32881">
        <v>-4</v>
      </c>
    </row>
    <row r="32882" spans="1:5" x14ac:dyDescent="0.3">
      <c r="A32882">
        <v>54300002</v>
      </c>
      <c r="B32882" t="s">
        <v>1844</v>
      </c>
      <c r="C32882" t="s">
        <v>8</v>
      </c>
      <c r="D32882" t="s">
        <v>2390</v>
      </c>
      <c r="E32882">
        <v>0</v>
      </c>
    </row>
    <row r="32883" spans="1:5" x14ac:dyDescent="0.3">
      <c r="A32883">
        <v>54300002</v>
      </c>
      <c r="B32883" t="s">
        <v>1844</v>
      </c>
      <c r="C32883" t="s">
        <v>8</v>
      </c>
      <c r="D32883" t="s">
        <v>2391</v>
      </c>
      <c r="E32883">
        <v>-2</v>
      </c>
    </row>
    <row r="32884" spans="1:5" x14ac:dyDescent="0.3">
      <c r="A32884">
        <v>54300002</v>
      </c>
      <c r="B32884" t="s">
        <v>1844</v>
      </c>
      <c r="C32884" t="s">
        <v>8</v>
      </c>
      <c r="D32884" t="s">
        <v>2392</v>
      </c>
      <c r="E32884">
        <v>0</v>
      </c>
    </row>
    <row r="32885" spans="1:5" x14ac:dyDescent="0.3">
      <c r="A32885">
        <v>54300002</v>
      </c>
      <c r="B32885" t="s">
        <v>1844</v>
      </c>
      <c r="C32885" t="s">
        <v>8</v>
      </c>
      <c r="D32885" t="s">
        <v>2393</v>
      </c>
      <c r="E32885">
        <v>-5</v>
      </c>
    </row>
    <row r="32886" spans="1:5" x14ac:dyDescent="0.3">
      <c r="A32886">
        <v>54300002</v>
      </c>
      <c r="B32886" t="s">
        <v>1844</v>
      </c>
      <c r="C32886" t="s">
        <v>8</v>
      </c>
      <c r="D32886" t="s">
        <v>2394</v>
      </c>
      <c r="E32886">
        <v>0</v>
      </c>
    </row>
    <row r="32887" spans="1:5" x14ac:dyDescent="0.3">
      <c r="A32887">
        <v>54300002</v>
      </c>
      <c r="B32887" t="s">
        <v>1844</v>
      </c>
      <c r="C32887" t="s">
        <v>8</v>
      </c>
      <c r="D32887" t="s">
        <v>2395</v>
      </c>
      <c r="E32887">
        <v>0</v>
      </c>
    </row>
    <row r="32888" spans="1:5" x14ac:dyDescent="0.3">
      <c r="A32888">
        <v>54300002</v>
      </c>
      <c r="B32888" t="s">
        <v>1844</v>
      </c>
      <c r="C32888" t="s">
        <v>8</v>
      </c>
      <c r="D32888" t="s">
        <v>2396</v>
      </c>
      <c r="E32888">
        <v>0</v>
      </c>
    </row>
    <row r="32889" spans="1:5" x14ac:dyDescent="0.3">
      <c r="A32889">
        <v>54300002</v>
      </c>
      <c r="B32889" t="s">
        <v>1844</v>
      </c>
      <c r="C32889" t="s">
        <v>8</v>
      </c>
      <c r="D32889" t="s">
        <v>2397</v>
      </c>
      <c r="E32889">
        <v>0</v>
      </c>
    </row>
    <row r="32890" spans="1:5" x14ac:dyDescent="0.3">
      <c r="A32890">
        <v>54300002</v>
      </c>
      <c r="B32890" t="s">
        <v>1844</v>
      </c>
      <c r="C32890" t="s">
        <v>8</v>
      </c>
      <c r="D32890" t="s">
        <v>2398</v>
      </c>
      <c r="E32890">
        <v>0</v>
      </c>
    </row>
    <row r="32891" spans="1:5" x14ac:dyDescent="0.3">
      <c r="A32891">
        <v>54300002</v>
      </c>
      <c r="B32891" t="s">
        <v>1844</v>
      </c>
      <c r="C32891" t="s">
        <v>8</v>
      </c>
      <c r="D32891" t="s">
        <v>2399</v>
      </c>
      <c r="E32891">
        <v>0</v>
      </c>
    </row>
    <row r="32892" spans="1:5" x14ac:dyDescent="0.3">
      <c r="A32892">
        <v>54300002</v>
      </c>
      <c r="B32892" t="s">
        <v>1844</v>
      </c>
      <c r="C32892" t="s">
        <v>8</v>
      </c>
      <c r="D32892" t="s">
        <v>2400</v>
      </c>
      <c r="E32892">
        <v>0</v>
      </c>
    </row>
    <row r="32893" spans="1:5" x14ac:dyDescent="0.3">
      <c r="A32893">
        <v>54300002</v>
      </c>
      <c r="B32893" t="s">
        <v>1844</v>
      </c>
      <c r="C32893" t="s">
        <v>8</v>
      </c>
      <c r="D32893" t="s">
        <v>2401</v>
      </c>
      <c r="E32893">
        <v>0</v>
      </c>
    </row>
    <row r="32894" spans="1:5" x14ac:dyDescent="0.3">
      <c r="A32894">
        <v>54300002</v>
      </c>
      <c r="B32894" t="s">
        <v>1844</v>
      </c>
      <c r="C32894" t="s">
        <v>8</v>
      </c>
      <c r="D32894" t="s">
        <v>2402</v>
      </c>
      <c r="E32894">
        <v>0</v>
      </c>
    </row>
    <row r="32895" spans="1:5" x14ac:dyDescent="0.3">
      <c r="A32895">
        <v>54300002</v>
      </c>
      <c r="B32895" t="s">
        <v>1844</v>
      </c>
      <c r="C32895" t="s">
        <v>8</v>
      </c>
      <c r="D32895" t="s">
        <v>2403</v>
      </c>
      <c r="E32895">
        <v>0</v>
      </c>
    </row>
    <row r="32896" spans="1:5" x14ac:dyDescent="0.3">
      <c r="A32896">
        <v>54300002</v>
      </c>
      <c r="B32896" t="s">
        <v>1844</v>
      </c>
      <c r="C32896" t="s">
        <v>8</v>
      </c>
      <c r="D32896" t="s">
        <v>2404</v>
      </c>
      <c r="E32896">
        <v>0</v>
      </c>
    </row>
    <row r="32897" spans="1:5" x14ac:dyDescent="0.3">
      <c r="A32897">
        <v>54300002</v>
      </c>
      <c r="B32897" t="s">
        <v>1844</v>
      </c>
      <c r="C32897" t="s">
        <v>8</v>
      </c>
      <c r="D32897" t="s">
        <v>2405</v>
      </c>
      <c r="E32897">
        <v>0</v>
      </c>
    </row>
    <row r="32898" spans="1:5" x14ac:dyDescent="0.3">
      <c r="A32898">
        <v>54300002</v>
      </c>
      <c r="B32898" t="s">
        <v>1844</v>
      </c>
      <c r="C32898" t="s">
        <v>8</v>
      </c>
      <c r="D32898" t="s">
        <v>2406</v>
      </c>
      <c r="E32898">
        <v>0</v>
      </c>
    </row>
    <row r="32899" spans="1:5" x14ac:dyDescent="0.3">
      <c r="A32899">
        <v>54300002</v>
      </c>
      <c r="B32899" t="s">
        <v>1844</v>
      </c>
      <c r="C32899" t="s">
        <v>8</v>
      </c>
      <c r="D32899" t="s">
        <v>2407</v>
      </c>
      <c r="E32899">
        <v>0</v>
      </c>
    </row>
    <row r="32900" spans="1:5" x14ac:dyDescent="0.3">
      <c r="A32900">
        <v>54300002</v>
      </c>
      <c r="B32900" t="s">
        <v>1844</v>
      </c>
      <c r="C32900" t="s">
        <v>8</v>
      </c>
      <c r="D32900" t="s">
        <v>2408</v>
      </c>
      <c r="E32900">
        <v>-12</v>
      </c>
    </row>
    <row r="32901" spans="1:5" x14ac:dyDescent="0.3">
      <c r="A32901">
        <v>54300002</v>
      </c>
      <c r="B32901" t="s">
        <v>1844</v>
      </c>
      <c r="C32901" t="s">
        <v>8</v>
      </c>
      <c r="D32901" t="s">
        <v>2409</v>
      </c>
      <c r="E32901">
        <v>0</v>
      </c>
    </row>
    <row r="32902" spans="1:5" x14ac:dyDescent="0.3">
      <c r="A32902">
        <v>54300002</v>
      </c>
      <c r="B32902" t="s">
        <v>1844</v>
      </c>
      <c r="C32902" t="s">
        <v>8</v>
      </c>
      <c r="D32902" t="s">
        <v>2410</v>
      </c>
      <c r="E32902">
        <v>-4</v>
      </c>
    </row>
    <row r="32903" spans="1:5" x14ac:dyDescent="0.3">
      <c r="A32903">
        <v>54300002</v>
      </c>
      <c r="B32903" t="s">
        <v>1844</v>
      </c>
      <c r="C32903" t="s">
        <v>8</v>
      </c>
      <c r="D32903" t="s">
        <v>2411</v>
      </c>
      <c r="E32903">
        <v>-4</v>
      </c>
    </row>
    <row r="32904" spans="1:5" x14ac:dyDescent="0.3">
      <c r="A32904">
        <v>54300002</v>
      </c>
      <c r="B32904" t="s">
        <v>1844</v>
      </c>
      <c r="C32904" t="s">
        <v>8</v>
      </c>
      <c r="D32904" t="s">
        <v>2412</v>
      </c>
      <c r="E32904">
        <v>0</v>
      </c>
    </row>
    <row r="32905" spans="1:5" x14ac:dyDescent="0.3">
      <c r="A32905">
        <v>54300002</v>
      </c>
      <c r="B32905" t="s">
        <v>1844</v>
      </c>
      <c r="C32905" t="s">
        <v>8</v>
      </c>
      <c r="D32905" t="s">
        <v>2413</v>
      </c>
      <c r="E32905">
        <v>0</v>
      </c>
    </row>
    <row r="32906" spans="1:5" x14ac:dyDescent="0.3">
      <c r="A32906">
        <v>50010006</v>
      </c>
      <c r="B32906" t="s">
        <v>1846</v>
      </c>
      <c r="C32906" t="s">
        <v>130</v>
      </c>
      <c r="D32906" t="s">
        <v>2378</v>
      </c>
      <c r="E32906">
        <v>0</v>
      </c>
    </row>
    <row r="32907" spans="1:5" x14ac:dyDescent="0.3">
      <c r="A32907">
        <v>50010006</v>
      </c>
      <c r="B32907" t="s">
        <v>1846</v>
      </c>
      <c r="C32907" t="s">
        <v>130</v>
      </c>
      <c r="D32907" t="s">
        <v>2379</v>
      </c>
      <c r="E32907">
        <v>0</v>
      </c>
    </row>
    <row r="32908" spans="1:5" x14ac:dyDescent="0.3">
      <c r="A32908">
        <v>50010006</v>
      </c>
      <c r="B32908" t="s">
        <v>1846</v>
      </c>
      <c r="C32908" t="s">
        <v>130</v>
      </c>
      <c r="D32908" t="s">
        <v>2380</v>
      </c>
      <c r="E32908">
        <v>0</v>
      </c>
    </row>
    <row r="32909" spans="1:5" x14ac:dyDescent="0.3">
      <c r="A32909">
        <v>50010006</v>
      </c>
      <c r="B32909" t="s">
        <v>1846</v>
      </c>
      <c r="C32909" t="s">
        <v>130</v>
      </c>
      <c r="D32909" t="s">
        <v>2381</v>
      </c>
      <c r="E32909">
        <v>0</v>
      </c>
    </row>
    <row r="32910" spans="1:5" x14ac:dyDescent="0.3">
      <c r="A32910">
        <v>50010006</v>
      </c>
      <c r="B32910" t="s">
        <v>1846</v>
      </c>
      <c r="C32910" t="s">
        <v>130</v>
      </c>
      <c r="D32910" t="s">
        <v>2382</v>
      </c>
      <c r="E32910">
        <v>0</v>
      </c>
    </row>
    <row r="32911" spans="1:5" x14ac:dyDescent="0.3">
      <c r="A32911">
        <v>50010006</v>
      </c>
      <c r="B32911" t="s">
        <v>1846</v>
      </c>
      <c r="C32911" t="s">
        <v>130</v>
      </c>
      <c r="D32911" t="s">
        <v>2383</v>
      </c>
      <c r="E32911">
        <v>0</v>
      </c>
    </row>
    <row r="32912" spans="1:5" x14ac:dyDescent="0.3">
      <c r="A32912">
        <v>50010006</v>
      </c>
      <c r="B32912" t="s">
        <v>1846</v>
      </c>
      <c r="C32912" t="s">
        <v>130</v>
      </c>
      <c r="D32912" t="s">
        <v>2384</v>
      </c>
      <c r="E32912">
        <v>-3</v>
      </c>
    </row>
    <row r="32913" spans="1:5" x14ac:dyDescent="0.3">
      <c r="A32913">
        <v>50010006</v>
      </c>
      <c r="B32913" t="s">
        <v>1846</v>
      </c>
      <c r="C32913" t="s">
        <v>130</v>
      </c>
      <c r="D32913" t="s">
        <v>2385</v>
      </c>
      <c r="E32913">
        <v>0</v>
      </c>
    </row>
    <row r="32914" spans="1:5" x14ac:dyDescent="0.3">
      <c r="A32914">
        <v>50010006</v>
      </c>
      <c r="B32914" t="s">
        <v>1846</v>
      </c>
      <c r="C32914" t="s">
        <v>130</v>
      </c>
      <c r="D32914" t="s">
        <v>2386</v>
      </c>
      <c r="E32914">
        <v>-57</v>
      </c>
    </row>
    <row r="32915" spans="1:5" x14ac:dyDescent="0.3">
      <c r="A32915">
        <v>50010006</v>
      </c>
      <c r="B32915" t="s">
        <v>1846</v>
      </c>
      <c r="C32915" t="s">
        <v>130</v>
      </c>
      <c r="D32915" t="s">
        <v>2387</v>
      </c>
      <c r="E32915">
        <v>0</v>
      </c>
    </row>
    <row r="32916" spans="1:5" x14ac:dyDescent="0.3">
      <c r="A32916">
        <v>50010006</v>
      </c>
      <c r="B32916" t="s">
        <v>1846</v>
      </c>
      <c r="C32916" t="s">
        <v>130</v>
      </c>
      <c r="D32916" t="s">
        <v>2388</v>
      </c>
      <c r="E32916">
        <v>0</v>
      </c>
    </row>
    <row r="32917" spans="1:5" x14ac:dyDescent="0.3">
      <c r="A32917">
        <v>50010006</v>
      </c>
      <c r="B32917" t="s">
        <v>1846</v>
      </c>
      <c r="C32917" t="s">
        <v>130</v>
      </c>
      <c r="D32917" t="s">
        <v>2389</v>
      </c>
      <c r="E32917">
        <v>0</v>
      </c>
    </row>
    <row r="32918" spans="1:5" x14ac:dyDescent="0.3">
      <c r="A32918">
        <v>50010006</v>
      </c>
      <c r="B32918" t="s">
        <v>1846</v>
      </c>
      <c r="C32918" t="s">
        <v>130</v>
      </c>
      <c r="D32918" t="s">
        <v>2390</v>
      </c>
      <c r="E32918">
        <v>0</v>
      </c>
    </row>
    <row r="32919" spans="1:5" x14ac:dyDescent="0.3">
      <c r="A32919">
        <v>50010006</v>
      </c>
      <c r="B32919" t="s">
        <v>1846</v>
      </c>
      <c r="C32919" t="s">
        <v>130</v>
      </c>
      <c r="D32919" t="s">
        <v>2391</v>
      </c>
      <c r="E32919">
        <v>0</v>
      </c>
    </row>
    <row r="32920" spans="1:5" x14ac:dyDescent="0.3">
      <c r="A32920">
        <v>50010006</v>
      </c>
      <c r="B32920" t="s">
        <v>1846</v>
      </c>
      <c r="C32920" t="s">
        <v>130</v>
      </c>
      <c r="D32920" t="s">
        <v>2392</v>
      </c>
      <c r="E32920">
        <v>0</v>
      </c>
    </row>
    <row r="32921" spans="1:5" x14ac:dyDescent="0.3">
      <c r="A32921">
        <v>50010006</v>
      </c>
      <c r="B32921" t="s">
        <v>1846</v>
      </c>
      <c r="C32921" t="s">
        <v>130</v>
      </c>
      <c r="D32921" t="s">
        <v>2393</v>
      </c>
      <c r="E32921">
        <v>0</v>
      </c>
    </row>
    <row r="32922" spans="1:5" x14ac:dyDescent="0.3">
      <c r="A32922">
        <v>50010006</v>
      </c>
      <c r="B32922" t="s">
        <v>1846</v>
      </c>
      <c r="C32922" t="s">
        <v>130</v>
      </c>
      <c r="D32922" t="s">
        <v>2394</v>
      </c>
      <c r="E32922">
        <v>-5</v>
      </c>
    </row>
    <row r="32923" spans="1:5" x14ac:dyDescent="0.3">
      <c r="A32923">
        <v>50010006</v>
      </c>
      <c r="B32923" t="s">
        <v>1846</v>
      </c>
      <c r="C32923" t="s">
        <v>130</v>
      </c>
      <c r="D32923" t="s">
        <v>2395</v>
      </c>
      <c r="E32923">
        <v>0</v>
      </c>
    </row>
    <row r="32924" spans="1:5" x14ac:dyDescent="0.3">
      <c r="A32924">
        <v>50010006</v>
      </c>
      <c r="B32924" t="s">
        <v>1846</v>
      </c>
      <c r="C32924" t="s">
        <v>130</v>
      </c>
      <c r="D32924" t="s">
        <v>2396</v>
      </c>
      <c r="E32924">
        <v>0</v>
      </c>
    </row>
    <row r="32925" spans="1:5" x14ac:dyDescent="0.3">
      <c r="A32925">
        <v>50010006</v>
      </c>
      <c r="B32925" t="s">
        <v>1846</v>
      </c>
      <c r="C32925" t="s">
        <v>130</v>
      </c>
      <c r="D32925" t="s">
        <v>2397</v>
      </c>
      <c r="E32925">
        <v>-20</v>
      </c>
    </row>
    <row r="32926" spans="1:5" x14ac:dyDescent="0.3">
      <c r="A32926">
        <v>50010006</v>
      </c>
      <c r="B32926" t="s">
        <v>1846</v>
      </c>
      <c r="C32926" t="s">
        <v>130</v>
      </c>
      <c r="D32926" t="s">
        <v>2398</v>
      </c>
      <c r="E32926">
        <v>0</v>
      </c>
    </row>
    <row r="32927" spans="1:5" x14ac:dyDescent="0.3">
      <c r="A32927">
        <v>50010006</v>
      </c>
      <c r="B32927" t="s">
        <v>1846</v>
      </c>
      <c r="C32927" t="s">
        <v>130</v>
      </c>
      <c r="D32927" t="s">
        <v>2399</v>
      </c>
      <c r="E32927">
        <v>0</v>
      </c>
    </row>
    <row r="32928" spans="1:5" x14ac:dyDescent="0.3">
      <c r="A32928">
        <v>50010006</v>
      </c>
      <c r="B32928" t="s">
        <v>1846</v>
      </c>
      <c r="C32928" t="s">
        <v>130</v>
      </c>
      <c r="D32928" t="s">
        <v>2400</v>
      </c>
      <c r="E32928">
        <v>0</v>
      </c>
    </row>
    <row r="32929" spans="1:5" x14ac:dyDescent="0.3">
      <c r="A32929">
        <v>50010006</v>
      </c>
      <c r="B32929" t="s">
        <v>1846</v>
      </c>
      <c r="C32929" t="s">
        <v>130</v>
      </c>
      <c r="D32929" t="s">
        <v>2401</v>
      </c>
      <c r="E32929">
        <v>0</v>
      </c>
    </row>
    <row r="32930" spans="1:5" x14ac:dyDescent="0.3">
      <c r="A32930">
        <v>50010006</v>
      </c>
      <c r="B32930" t="s">
        <v>1846</v>
      </c>
      <c r="C32930" t="s">
        <v>130</v>
      </c>
      <c r="D32930" t="s">
        <v>2402</v>
      </c>
      <c r="E32930">
        <v>0</v>
      </c>
    </row>
    <row r="32931" spans="1:5" x14ac:dyDescent="0.3">
      <c r="A32931">
        <v>50010006</v>
      </c>
      <c r="B32931" t="s">
        <v>1846</v>
      </c>
      <c r="C32931" t="s">
        <v>130</v>
      </c>
      <c r="D32931" t="s">
        <v>2403</v>
      </c>
      <c r="E32931">
        <v>-16</v>
      </c>
    </row>
    <row r="32932" spans="1:5" x14ac:dyDescent="0.3">
      <c r="A32932">
        <v>50010006</v>
      </c>
      <c r="B32932" t="s">
        <v>1846</v>
      </c>
      <c r="C32932" t="s">
        <v>130</v>
      </c>
      <c r="D32932" t="s">
        <v>2404</v>
      </c>
      <c r="E32932">
        <v>-59</v>
      </c>
    </row>
    <row r="32933" spans="1:5" x14ac:dyDescent="0.3">
      <c r="A32933">
        <v>50010006</v>
      </c>
      <c r="B32933" t="s">
        <v>1846</v>
      </c>
      <c r="C32933" t="s">
        <v>130</v>
      </c>
      <c r="D32933" t="s">
        <v>2405</v>
      </c>
      <c r="E32933">
        <v>0</v>
      </c>
    </row>
    <row r="32934" spans="1:5" x14ac:dyDescent="0.3">
      <c r="A32934">
        <v>50010006</v>
      </c>
      <c r="B32934" t="s">
        <v>1846</v>
      </c>
      <c r="C32934" t="s">
        <v>130</v>
      </c>
      <c r="D32934" t="s">
        <v>2406</v>
      </c>
      <c r="E32934">
        <v>0</v>
      </c>
    </row>
    <row r="32935" spans="1:5" x14ac:dyDescent="0.3">
      <c r="A32935">
        <v>50010006</v>
      </c>
      <c r="B32935" t="s">
        <v>1846</v>
      </c>
      <c r="C32935" t="s">
        <v>130</v>
      </c>
      <c r="D32935" t="s">
        <v>2407</v>
      </c>
      <c r="E32935">
        <v>0</v>
      </c>
    </row>
    <row r="32936" spans="1:5" x14ac:dyDescent="0.3">
      <c r="A32936">
        <v>50010006</v>
      </c>
      <c r="B32936" t="s">
        <v>1846</v>
      </c>
      <c r="C32936" t="s">
        <v>130</v>
      </c>
      <c r="D32936" t="s">
        <v>2408</v>
      </c>
      <c r="E32936">
        <v>0</v>
      </c>
    </row>
    <row r="32937" spans="1:5" x14ac:dyDescent="0.3">
      <c r="A32937">
        <v>50010006</v>
      </c>
      <c r="B32937" t="s">
        <v>1846</v>
      </c>
      <c r="C32937" t="s">
        <v>130</v>
      </c>
      <c r="D32937" t="s">
        <v>2409</v>
      </c>
      <c r="E32937">
        <v>0</v>
      </c>
    </row>
    <row r="32938" spans="1:5" x14ac:dyDescent="0.3">
      <c r="A32938">
        <v>50010006</v>
      </c>
      <c r="B32938" t="s">
        <v>1846</v>
      </c>
      <c r="C32938" t="s">
        <v>130</v>
      </c>
      <c r="D32938" t="s">
        <v>2410</v>
      </c>
      <c r="E32938">
        <v>0</v>
      </c>
    </row>
    <row r="32939" spans="1:5" x14ac:dyDescent="0.3">
      <c r="A32939">
        <v>50010006</v>
      </c>
      <c r="B32939" t="s">
        <v>1846</v>
      </c>
      <c r="C32939" t="s">
        <v>130</v>
      </c>
      <c r="D32939" t="s">
        <v>2411</v>
      </c>
      <c r="E32939">
        <v>0</v>
      </c>
    </row>
    <row r="32940" spans="1:5" x14ac:dyDescent="0.3">
      <c r="A32940">
        <v>50010006</v>
      </c>
      <c r="B32940" t="s">
        <v>1846</v>
      </c>
      <c r="C32940" t="s">
        <v>130</v>
      </c>
      <c r="D32940" t="s">
        <v>2412</v>
      </c>
      <c r="E32940">
        <v>0</v>
      </c>
    </row>
    <row r="32941" spans="1:5" x14ac:dyDescent="0.3">
      <c r="A32941">
        <v>50010006</v>
      </c>
      <c r="B32941" t="s">
        <v>1846</v>
      </c>
      <c r="C32941" t="s">
        <v>130</v>
      </c>
      <c r="D32941" t="s">
        <v>2413</v>
      </c>
      <c r="E32941">
        <v>-5</v>
      </c>
    </row>
    <row r="32942" spans="1:5" x14ac:dyDescent="0.3">
      <c r="A32942">
        <v>87220061</v>
      </c>
      <c r="B32942" t="s">
        <v>1848</v>
      </c>
      <c r="C32942" t="s">
        <v>8</v>
      </c>
      <c r="D32942" t="s">
        <v>2378</v>
      </c>
      <c r="E32942">
        <v>0</v>
      </c>
    </row>
    <row r="32943" spans="1:5" x14ac:dyDescent="0.3">
      <c r="A32943">
        <v>87220061</v>
      </c>
      <c r="B32943" t="s">
        <v>1848</v>
      </c>
      <c r="C32943" t="s">
        <v>8</v>
      </c>
      <c r="D32943" t="s">
        <v>2379</v>
      </c>
      <c r="E32943">
        <v>0</v>
      </c>
    </row>
    <row r="32944" spans="1:5" x14ac:dyDescent="0.3">
      <c r="A32944">
        <v>87220061</v>
      </c>
      <c r="B32944" t="s">
        <v>1848</v>
      </c>
      <c r="C32944" t="s">
        <v>8</v>
      </c>
      <c r="D32944" t="s">
        <v>2380</v>
      </c>
      <c r="E32944">
        <v>-4</v>
      </c>
    </row>
    <row r="32945" spans="1:5" x14ac:dyDescent="0.3">
      <c r="A32945">
        <v>87220061</v>
      </c>
      <c r="B32945" t="s">
        <v>1848</v>
      </c>
      <c r="C32945" t="s">
        <v>8</v>
      </c>
      <c r="D32945" t="s">
        <v>2381</v>
      </c>
      <c r="E32945">
        <v>0</v>
      </c>
    </row>
    <row r="32946" spans="1:5" x14ac:dyDescent="0.3">
      <c r="A32946">
        <v>87220061</v>
      </c>
      <c r="B32946" t="s">
        <v>1848</v>
      </c>
      <c r="C32946" t="s">
        <v>8</v>
      </c>
      <c r="D32946" t="s">
        <v>2382</v>
      </c>
      <c r="E32946">
        <v>0</v>
      </c>
    </row>
    <row r="32947" spans="1:5" x14ac:dyDescent="0.3">
      <c r="A32947">
        <v>87220061</v>
      </c>
      <c r="B32947" t="s">
        <v>1848</v>
      </c>
      <c r="C32947" t="s">
        <v>8</v>
      </c>
      <c r="D32947" t="s">
        <v>2383</v>
      </c>
      <c r="E32947">
        <v>0</v>
      </c>
    </row>
    <row r="32948" spans="1:5" x14ac:dyDescent="0.3">
      <c r="A32948">
        <v>87220061</v>
      </c>
      <c r="B32948" t="s">
        <v>1848</v>
      </c>
      <c r="C32948" t="s">
        <v>8</v>
      </c>
      <c r="D32948" t="s">
        <v>2384</v>
      </c>
      <c r="E32948">
        <v>0</v>
      </c>
    </row>
    <row r="32949" spans="1:5" x14ac:dyDescent="0.3">
      <c r="A32949">
        <v>87220061</v>
      </c>
      <c r="B32949" t="s">
        <v>1848</v>
      </c>
      <c r="C32949" t="s">
        <v>8</v>
      </c>
      <c r="D32949" t="s">
        <v>2385</v>
      </c>
      <c r="E32949">
        <v>0</v>
      </c>
    </row>
    <row r="32950" spans="1:5" x14ac:dyDescent="0.3">
      <c r="A32950">
        <v>87220061</v>
      </c>
      <c r="B32950" t="s">
        <v>1848</v>
      </c>
      <c r="C32950" t="s">
        <v>8</v>
      </c>
      <c r="D32950" t="s">
        <v>2386</v>
      </c>
      <c r="E32950">
        <v>0</v>
      </c>
    </row>
    <row r="32951" spans="1:5" x14ac:dyDescent="0.3">
      <c r="A32951">
        <v>87220061</v>
      </c>
      <c r="B32951" t="s">
        <v>1848</v>
      </c>
      <c r="C32951" t="s">
        <v>8</v>
      </c>
      <c r="D32951" t="s">
        <v>2387</v>
      </c>
      <c r="E32951">
        <v>0</v>
      </c>
    </row>
    <row r="32952" spans="1:5" x14ac:dyDescent="0.3">
      <c r="A32952">
        <v>87220061</v>
      </c>
      <c r="B32952" t="s">
        <v>1848</v>
      </c>
      <c r="C32952" t="s">
        <v>8</v>
      </c>
      <c r="D32952" t="s">
        <v>2388</v>
      </c>
      <c r="E32952">
        <v>0</v>
      </c>
    </row>
    <row r="32953" spans="1:5" x14ac:dyDescent="0.3">
      <c r="A32953">
        <v>87220061</v>
      </c>
      <c r="B32953" t="s">
        <v>1848</v>
      </c>
      <c r="C32953" t="s">
        <v>8</v>
      </c>
      <c r="D32953" t="s">
        <v>2389</v>
      </c>
      <c r="E32953">
        <v>0</v>
      </c>
    </row>
    <row r="32954" spans="1:5" x14ac:dyDescent="0.3">
      <c r="A32954">
        <v>87220061</v>
      </c>
      <c r="B32954" t="s">
        <v>1848</v>
      </c>
      <c r="C32954" t="s">
        <v>8</v>
      </c>
      <c r="D32954" t="s">
        <v>2390</v>
      </c>
      <c r="E32954">
        <v>0</v>
      </c>
    </row>
    <row r="32955" spans="1:5" x14ac:dyDescent="0.3">
      <c r="A32955">
        <v>87220061</v>
      </c>
      <c r="B32955" t="s">
        <v>1848</v>
      </c>
      <c r="C32955" t="s">
        <v>8</v>
      </c>
      <c r="D32955" t="s">
        <v>2391</v>
      </c>
      <c r="E32955">
        <v>0</v>
      </c>
    </row>
    <row r="32956" spans="1:5" x14ac:dyDescent="0.3">
      <c r="A32956">
        <v>87220061</v>
      </c>
      <c r="B32956" t="s">
        <v>1848</v>
      </c>
      <c r="C32956" t="s">
        <v>8</v>
      </c>
      <c r="D32956" t="s">
        <v>2392</v>
      </c>
      <c r="E32956">
        <v>0</v>
      </c>
    </row>
    <row r="32957" spans="1:5" x14ac:dyDescent="0.3">
      <c r="A32957">
        <v>87220061</v>
      </c>
      <c r="B32957" t="s">
        <v>1848</v>
      </c>
      <c r="C32957" t="s">
        <v>8</v>
      </c>
      <c r="D32957" t="s">
        <v>2393</v>
      </c>
      <c r="E32957">
        <v>0</v>
      </c>
    </row>
    <row r="32958" spans="1:5" x14ac:dyDescent="0.3">
      <c r="A32958">
        <v>87220061</v>
      </c>
      <c r="B32958" t="s">
        <v>1848</v>
      </c>
      <c r="C32958" t="s">
        <v>8</v>
      </c>
      <c r="D32958" t="s">
        <v>2394</v>
      </c>
      <c r="E32958">
        <v>0</v>
      </c>
    </row>
    <row r="32959" spans="1:5" x14ac:dyDescent="0.3">
      <c r="A32959">
        <v>87220061</v>
      </c>
      <c r="B32959" t="s">
        <v>1848</v>
      </c>
      <c r="C32959" t="s">
        <v>8</v>
      </c>
      <c r="D32959" t="s">
        <v>2395</v>
      </c>
      <c r="E32959">
        <v>0</v>
      </c>
    </row>
    <row r="32960" spans="1:5" x14ac:dyDescent="0.3">
      <c r="A32960">
        <v>87220061</v>
      </c>
      <c r="B32960" t="s">
        <v>1848</v>
      </c>
      <c r="C32960" t="s">
        <v>8</v>
      </c>
      <c r="D32960" t="s">
        <v>2396</v>
      </c>
      <c r="E32960">
        <v>0</v>
      </c>
    </row>
    <row r="32961" spans="1:5" x14ac:dyDescent="0.3">
      <c r="A32961">
        <v>87220061</v>
      </c>
      <c r="B32961" t="s">
        <v>1848</v>
      </c>
      <c r="C32961" t="s">
        <v>8</v>
      </c>
      <c r="D32961" t="s">
        <v>2397</v>
      </c>
      <c r="E32961">
        <v>0</v>
      </c>
    </row>
    <row r="32962" spans="1:5" x14ac:dyDescent="0.3">
      <c r="A32962">
        <v>87220061</v>
      </c>
      <c r="B32962" t="s">
        <v>1848</v>
      </c>
      <c r="C32962" t="s">
        <v>8</v>
      </c>
      <c r="D32962" t="s">
        <v>2398</v>
      </c>
      <c r="E32962">
        <v>0</v>
      </c>
    </row>
    <row r="32963" spans="1:5" x14ac:dyDescent="0.3">
      <c r="A32963">
        <v>87220061</v>
      </c>
      <c r="B32963" t="s">
        <v>1848</v>
      </c>
      <c r="C32963" t="s">
        <v>8</v>
      </c>
      <c r="D32963" t="s">
        <v>2399</v>
      </c>
      <c r="E32963">
        <v>0</v>
      </c>
    </row>
    <row r="32964" spans="1:5" x14ac:dyDescent="0.3">
      <c r="A32964">
        <v>87220061</v>
      </c>
      <c r="B32964" t="s">
        <v>1848</v>
      </c>
      <c r="C32964" t="s">
        <v>8</v>
      </c>
      <c r="D32964" t="s">
        <v>2400</v>
      </c>
      <c r="E32964">
        <v>0</v>
      </c>
    </row>
    <row r="32965" spans="1:5" x14ac:dyDescent="0.3">
      <c r="A32965">
        <v>87220061</v>
      </c>
      <c r="B32965" t="s">
        <v>1848</v>
      </c>
      <c r="C32965" t="s">
        <v>8</v>
      </c>
      <c r="D32965" t="s">
        <v>2401</v>
      </c>
      <c r="E32965">
        <v>0</v>
      </c>
    </row>
    <row r="32966" spans="1:5" x14ac:dyDescent="0.3">
      <c r="A32966">
        <v>87220061</v>
      </c>
      <c r="B32966" t="s">
        <v>1848</v>
      </c>
      <c r="C32966" t="s">
        <v>8</v>
      </c>
      <c r="D32966" t="s">
        <v>2402</v>
      </c>
      <c r="E32966">
        <v>0</v>
      </c>
    </row>
    <row r="32967" spans="1:5" x14ac:dyDescent="0.3">
      <c r="A32967">
        <v>87220061</v>
      </c>
      <c r="B32967" t="s">
        <v>1848</v>
      </c>
      <c r="C32967" t="s">
        <v>8</v>
      </c>
      <c r="D32967" t="s">
        <v>2403</v>
      </c>
      <c r="E32967">
        <v>0</v>
      </c>
    </row>
    <row r="32968" spans="1:5" x14ac:dyDescent="0.3">
      <c r="A32968">
        <v>87220061</v>
      </c>
      <c r="B32968" t="s">
        <v>1848</v>
      </c>
      <c r="C32968" t="s">
        <v>8</v>
      </c>
      <c r="D32968" t="s">
        <v>2404</v>
      </c>
      <c r="E32968">
        <v>0</v>
      </c>
    </row>
    <row r="32969" spans="1:5" x14ac:dyDescent="0.3">
      <c r="A32969">
        <v>87220061</v>
      </c>
      <c r="B32969" t="s">
        <v>1848</v>
      </c>
      <c r="C32969" t="s">
        <v>8</v>
      </c>
      <c r="D32969" t="s">
        <v>2405</v>
      </c>
      <c r="E32969">
        <v>0</v>
      </c>
    </row>
    <row r="32970" spans="1:5" x14ac:dyDescent="0.3">
      <c r="A32970">
        <v>87220061</v>
      </c>
      <c r="B32970" t="s">
        <v>1848</v>
      </c>
      <c r="C32970" t="s">
        <v>8</v>
      </c>
      <c r="D32970" t="s">
        <v>2406</v>
      </c>
      <c r="E32970">
        <v>0</v>
      </c>
    </row>
    <row r="32971" spans="1:5" x14ac:dyDescent="0.3">
      <c r="A32971">
        <v>87220061</v>
      </c>
      <c r="B32971" t="s">
        <v>1848</v>
      </c>
      <c r="C32971" t="s">
        <v>8</v>
      </c>
      <c r="D32971" t="s">
        <v>2407</v>
      </c>
      <c r="E32971">
        <v>0</v>
      </c>
    </row>
    <row r="32972" spans="1:5" x14ac:dyDescent="0.3">
      <c r="A32972">
        <v>87220061</v>
      </c>
      <c r="B32972" t="s">
        <v>1848</v>
      </c>
      <c r="C32972" t="s">
        <v>8</v>
      </c>
      <c r="D32972" t="s">
        <v>2408</v>
      </c>
      <c r="E32972">
        <v>-100</v>
      </c>
    </row>
    <row r="32973" spans="1:5" x14ac:dyDescent="0.3">
      <c r="A32973">
        <v>87220061</v>
      </c>
      <c r="B32973" t="s">
        <v>1848</v>
      </c>
      <c r="C32973" t="s">
        <v>8</v>
      </c>
      <c r="D32973" t="s">
        <v>2409</v>
      </c>
      <c r="E32973">
        <v>0</v>
      </c>
    </row>
    <row r="32974" spans="1:5" x14ac:dyDescent="0.3">
      <c r="A32974">
        <v>87220061</v>
      </c>
      <c r="B32974" t="s">
        <v>1848</v>
      </c>
      <c r="C32974" t="s">
        <v>8</v>
      </c>
      <c r="D32974" t="s">
        <v>2410</v>
      </c>
      <c r="E32974">
        <v>0</v>
      </c>
    </row>
    <row r="32975" spans="1:5" x14ac:dyDescent="0.3">
      <c r="A32975">
        <v>87220061</v>
      </c>
      <c r="B32975" t="s">
        <v>1848</v>
      </c>
      <c r="C32975" t="s">
        <v>8</v>
      </c>
      <c r="D32975" t="s">
        <v>2411</v>
      </c>
      <c r="E32975">
        <v>0</v>
      </c>
    </row>
    <row r="32976" spans="1:5" x14ac:dyDescent="0.3">
      <c r="A32976">
        <v>87220061</v>
      </c>
      <c r="B32976" t="s">
        <v>1848</v>
      </c>
      <c r="C32976" t="s">
        <v>8</v>
      </c>
      <c r="D32976" t="s">
        <v>2412</v>
      </c>
      <c r="E32976">
        <v>0</v>
      </c>
    </row>
    <row r="32977" spans="1:5" x14ac:dyDescent="0.3">
      <c r="A32977">
        <v>87220061</v>
      </c>
      <c r="B32977" t="s">
        <v>1848</v>
      </c>
      <c r="C32977" t="s">
        <v>8</v>
      </c>
      <c r="D32977" t="s">
        <v>2413</v>
      </c>
      <c r="E32977">
        <v>0</v>
      </c>
    </row>
    <row r="32978" spans="1:5" x14ac:dyDescent="0.3">
      <c r="A32978">
        <v>30010017</v>
      </c>
      <c r="B32978" t="s">
        <v>1850</v>
      </c>
      <c r="C32978" t="s">
        <v>8</v>
      </c>
      <c r="D32978" t="s">
        <v>2378</v>
      </c>
      <c r="E32978">
        <v>-10</v>
      </c>
    </row>
    <row r="32979" spans="1:5" x14ac:dyDescent="0.3">
      <c r="A32979">
        <v>30010017</v>
      </c>
      <c r="B32979" t="s">
        <v>1850</v>
      </c>
      <c r="C32979" t="s">
        <v>8</v>
      </c>
      <c r="D32979" t="s">
        <v>2379</v>
      </c>
      <c r="E32979">
        <v>0</v>
      </c>
    </row>
    <row r="32980" spans="1:5" x14ac:dyDescent="0.3">
      <c r="A32980">
        <v>30010017</v>
      </c>
      <c r="B32980" t="s">
        <v>1850</v>
      </c>
      <c r="C32980" t="s">
        <v>8</v>
      </c>
      <c r="D32980" t="s">
        <v>2380</v>
      </c>
      <c r="E32980">
        <v>0</v>
      </c>
    </row>
    <row r="32981" spans="1:5" x14ac:dyDescent="0.3">
      <c r="A32981">
        <v>30010017</v>
      </c>
      <c r="B32981" t="s">
        <v>1850</v>
      </c>
      <c r="C32981" t="s">
        <v>8</v>
      </c>
      <c r="D32981" t="s">
        <v>2381</v>
      </c>
      <c r="E32981">
        <v>0</v>
      </c>
    </row>
    <row r="32982" spans="1:5" x14ac:dyDescent="0.3">
      <c r="A32982">
        <v>30010017</v>
      </c>
      <c r="B32982" t="s">
        <v>1850</v>
      </c>
      <c r="C32982" t="s">
        <v>8</v>
      </c>
      <c r="D32982" t="s">
        <v>2382</v>
      </c>
      <c r="E32982">
        <v>0</v>
      </c>
    </row>
    <row r="32983" spans="1:5" x14ac:dyDescent="0.3">
      <c r="A32983">
        <v>30010017</v>
      </c>
      <c r="B32983" t="s">
        <v>1850</v>
      </c>
      <c r="C32983" t="s">
        <v>8</v>
      </c>
      <c r="D32983" t="s">
        <v>2383</v>
      </c>
      <c r="E32983">
        <v>0</v>
      </c>
    </row>
    <row r="32984" spans="1:5" x14ac:dyDescent="0.3">
      <c r="A32984">
        <v>30010017</v>
      </c>
      <c r="B32984" t="s">
        <v>1850</v>
      </c>
      <c r="C32984" t="s">
        <v>8</v>
      </c>
      <c r="D32984" t="s">
        <v>2384</v>
      </c>
      <c r="E32984">
        <v>0</v>
      </c>
    </row>
    <row r="32985" spans="1:5" x14ac:dyDescent="0.3">
      <c r="A32985">
        <v>30010017</v>
      </c>
      <c r="B32985" t="s">
        <v>1850</v>
      </c>
      <c r="C32985" t="s">
        <v>8</v>
      </c>
      <c r="D32985" t="s">
        <v>2385</v>
      </c>
      <c r="E32985">
        <v>0</v>
      </c>
    </row>
    <row r="32986" spans="1:5" x14ac:dyDescent="0.3">
      <c r="A32986">
        <v>30010017</v>
      </c>
      <c r="B32986" t="s">
        <v>1850</v>
      </c>
      <c r="C32986" t="s">
        <v>8</v>
      </c>
      <c r="D32986" t="s">
        <v>2386</v>
      </c>
      <c r="E32986">
        <v>0</v>
      </c>
    </row>
    <row r="32987" spans="1:5" x14ac:dyDescent="0.3">
      <c r="A32987">
        <v>30010017</v>
      </c>
      <c r="B32987" t="s">
        <v>1850</v>
      </c>
      <c r="C32987" t="s">
        <v>8</v>
      </c>
      <c r="D32987" t="s">
        <v>2387</v>
      </c>
      <c r="E32987">
        <v>0</v>
      </c>
    </row>
    <row r="32988" spans="1:5" x14ac:dyDescent="0.3">
      <c r="A32988">
        <v>30010017</v>
      </c>
      <c r="B32988" t="s">
        <v>1850</v>
      </c>
      <c r="C32988" t="s">
        <v>8</v>
      </c>
      <c r="D32988" t="s">
        <v>2388</v>
      </c>
      <c r="E32988">
        <v>0</v>
      </c>
    </row>
    <row r="32989" spans="1:5" x14ac:dyDescent="0.3">
      <c r="A32989">
        <v>30010017</v>
      </c>
      <c r="B32989" t="s">
        <v>1850</v>
      </c>
      <c r="C32989" t="s">
        <v>8</v>
      </c>
      <c r="D32989" t="s">
        <v>2389</v>
      </c>
      <c r="E32989">
        <v>0</v>
      </c>
    </row>
    <row r="32990" spans="1:5" x14ac:dyDescent="0.3">
      <c r="A32990">
        <v>30010017</v>
      </c>
      <c r="B32990" t="s">
        <v>1850</v>
      </c>
      <c r="C32990" t="s">
        <v>8</v>
      </c>
      <c r="D32990" t="s">
        <v>2390</v>
      </c>
      <c r="E32990">
        <v>0</v>
      </c>
    </row>
    <row r="32991" spans="1:5" x14ac:dyDescent="0.3">
      <c r="A32991">
        <v>30010017</v>
      </c>
      <c r="B32991" t="s">
        <v>1850</v>
      </c>
      <c r="C32991" t="s">
        <v>8</v>
      </c>
      <c r="D32991" t="s">
        <v>2391</v>
      </c>
      <c r="E32991">
        <v>0</v>
      </c>
    </row>
    <row r="32992" spans="1:5" x14ac:dyDescent="0.3">
      <c r="A32992">
        <v>30010017</v>
      </c>
      <c r="B32992" t="s">
        <v>1850</v>
      </c>
      <c r="C32992" t="s">
        <v>8</v>
      </c>
      <c r="D32992" t="s">
        <v>2392</v>
      </c>
      <c r="E32992">
        <v>0</v>
      </c>
    </row>
    <row r="32993" spans="1:5" x14ac:dyDescent="0.3">
      <c r="A32993">
        <v>30010017</v>
      </c>
      <c r="B32993" t="s">
        <v>1850</v>
      </c>
      <c r="C32993" t="s">
        <v>8</v>
      </c>
      <c r="D32993" t="s">
        <v>2393</v>
      </c>
      <c r="E32993">
        <v>0</v>
      </c>
    </row>
    <row r="32994" spans="1:5" x14ac:dyDescent="0.3">
      <c r="A32994">
        <v>30010017</v>
      </c>
      <c r="B32994" t="s">
        <v>1850</v>
      </c>
      <c r="C32994" t="s">
        <v>8</v>
      </c>
      <c r="D32994" t="s">
        <v>2394</v>
      </c>
      <c r="E32994">
        <v>0</v>
      </c>
    </row>
    <row r="32995" spans="1:5" x14ac:dyDescent="0.3">
      <c r="A32995">
        <v>30010017</v>
      </c>
      <c r="B32995" t="s">
        <v>1850</v>
      </c>
      <c r="C32995" t="s">
        <v>8</v>
      </c>
      <c r="D32995" t="s">
        <v>2395</v>
      </c>
      <c r="E32995">
        <v>0</v>
      </c>
    </row>
    <row r="32996" spans="1:5" x14ac:dyDescent="0.3">
      <c r="A32996">
        <v>30010017</v>
      </c>
      <c r="B32996" t="s">
        <v>1850</v>
      </c>
      <c r="C32996" t="s">
        <v>8</v>
      </c>
      <c r="D32996" t="s">
        <v>2396</v>
      </c>
      <c r="E32996">
        <v>0</v>
      </c>
    </row>
    <row r="32997" spans="1:5" x14ac:dyDescent="0.3">
      <c r="A32997">
        <v>30010017</v>
      </c>
      <c r="B32997" t="s">
        <v>1850</v>
      </c>
      <c r="C32997" t="s">
        <v>8</v>
      </c>
      <c r="D32997" t="s">
        <v>2397</v>
      </c>
      <c r="E32997">
        <v>0</v>
      </c>
    </row>
    <row r="32998" spans="1:5" x14ac:dyDescent="0.3">
      <c r="A32998">
        <v>30010017</v>
      </c>
      <c r="B32998" t="s">
        <v>1850</v>
      </c>
      <c r="C32998" t="s">
        <v>8</v>
      </c>
      <c r="D32998" t="s">
        <v>2398</v>
      </c>
      <c r="E32998">
        <v>0</v>
      </c>
    </row>
    <row r="32999" spans="1:5" x14ac:dyDescent="0.3">
      <c r="A32999">
        <v>30010017</v>
      </c>
      <c r="B32999" t="s">
        <v>1850</v>
      </c>
      <c r="C32999" t="s">
        <v>8</v>
      </c>
      <c r="D32999" t="s">
        <v>2399</v>
      </c>
      <c r="E32999">
        <v>0</v>
      </c>
    </row>
    <row r="33000" spans="1:5" x14ac:dyDescent="0.3">
      <c r="A33000">
        <v>30010017</v>
      </c>
      <c r="B33000" t="s">
        <v>1850</v>
      </c>
      <c r="C33000" t="s">
        <v>8</v>
      </c>
      <c r="D33000" t="s">
        <v>2400</v>
      </c>
      <c r="E33000">
        <v>0</v>
      </c>
    </row>
    <row r="33001" spans="1:5" x14ac:dyDescent="0.3">
      <c r="A33001">
        <v>30010017</v>
      </c>
      <c r="B33001" t="s">
        <v>1850</v>
      </c>
      <c r="C33001" t="s">
        <v>8</v>
      </c>
      <c r="D33001" t="s">
        <v>2401</v>
      </c>
      <c r="E33001">
        <v>0</v>
      </c>
    </row>
    <row r="33002" spans="1:5" x14ac:dyDescent="0.3">
      <c r="A33002">
        <v>30010017</v>
      </c>
      <c r="B33002" t="s">
        <v>1850</v>
      </c>
      <c r="C33002" t="s">
        <v>8</v>
      </c>
      <c r="D33002" t="s">
        <v>2402</v>
      </c>
      <c r="E33002">
        <v>0</v>
      </c>
    </row>
    <row r="33003" spans="1:5" x14ac:dyDescent="0.3">
      <c r="A33003">
        <v>30010017</v>
      </c>
      <c r="B33003" t="s">
        <v>1850</v>
      </c>
      <c r="C33003" t="s">
        <v>8</v>
      </c>
      <c r="D33003" t="s">
        <v>2403</v>
      </c>
      <c r="E33003">
        <v>-30</v>
      </c>
    </row>
    <row r="33004" spans="1:5" x14ac:dyDescent="0.3">
      <c r="A33004">
        <v>30010017</v>
      </c>
      <c r="B33004" t="s">
        <v>1850</v>
      </c>
      <c r="C33004" t="s">
        <v>8</v>
      </c>
      <c r="D33004" t="s">
        <v>2404</v>
      </c>
      <c r="E33004">
        <v>0</v>
      </c>
    </row>
    <row r="33005" spans="1:5" x14ac:dyDescent="0.3">
      <c r="A33005">
        <v>30010017</v>
      </c>
      <c r="B33005" t="s">
        <v>1850</v>
      </c>
      <c r="C33005" t="s">
        <v>8</v>
      </c>
      <c r="D33005" t="s">
        <v>2405</v>
      </c>
      <c r="E33005">
        <v>0</v>
      </c>
    </row>
    <row r="33006" spans="1:5" x14ac:dyDescent="0.3">
      <c r="A33006">
        <v>30010017</v>
      </c>
      <c r="B33006" t="s">
        <v>1850</v>
      </c>
      <c r="C33006" t="s">
        <v>8</v>
      </c>
      <c r="D33006" t="s">
        <v>2406</v>
      </c>
      <c r="E33006">
        <v>0</v>
      </c>
    </row>
    <row r="33007" spans="1:5" x14ac:dyDescent="0.3">
      <c r="A33007">
        <v>30010017</v>
      </c>
      <c r="B33007" t="s">
        <v>1850</v>
      </c>
      <c r="C33007" t="s">
        <v>8</v>
      </c>
      <c r="D33007" t="s">
        <v>2407</v>
      </c>
      <c r="E33007">
        <v>0</v>
      </c>
    </row>
    <row r="33008" spans="1:5" x14ac:dyDescent="0.3">
      <c r="A33008">
        <v>30010017</v>
      </c>
      <c r="B33008" t="s">
        <v>1850</v>
      </c>
      <c r="C33008" t="s">
        <v>8</v>
      </c>
      <c r="D33008" t="s">
        <v>2408</v>
      </c>
      <c r="E33008">
        <v>0</v>
      </c>
    </row>
    <row r="33009" spans="1:5" x14ac:dyDescent="0.3">
      <c r="A33009">
        <v>30010017</v>
      </c>
      <c r="B33009" t="s">
        <v>1850</v>
      </c>
      <c r="C33009" t="s">
        <v>8</v>
      </c>
      <c r="D33009" t="s">
        <v>2409</v>
      </c>
      <c r="E33009">
        <v>0</v>
      </c>
    </row>
    <row r="33010" spans="1:5" x14ac:dyDescent="0.3">
      <c r="A33010">
        <v>30010017</v>
      </c>
      <c r="B33010" t="s">
        <v>1850</v>
      </c>
      <c r="C33010" t="s">
        <v>8</v>
      </c>
      <c r="D33010" t="s">
        <v>2410</v>
      </c>
      <c r="E33010">
        <v>0</v>
      </c>
    </row>
    <row r="33011" spans="1:5" x14ac:dyDescent="0.3">
      <c r="A33011">
        <v>30010017</v>
      </c>
      <c r="B33011" t="s">
        <v>1850</v>
      </c>
      <c r="C33011" t="s">
        <v>8</v>
      </c>
      <c r="D33011" t="s">
        <v>2411</v>
      </c>
      <c r="E33011">
        <v>0</v>
      </c>
    </row>
    <row r="33012" spans="1:5" x14ac:dyDescent="0.3">
      <c r="A33012">
        <v>30010017</v>
      </c>
      <c r="B33012" t="s">
        <v>1850</v>
      </c>
      <c r="C33012" t="s">
        <v>8</v>
      </c>
      <c r="D33012" t="s">
        <v>2412</v>
      </c>
      <c r="E33012">
        <v>-28</v>
      </c>
    </row>
    <row r="33013" spans="1:5" x14ac:dyDescent="0.3">
      <c r="A33013">
        <v>30010017</v>
      </c>
      <c r="B33013" t="s">
        <v>1850</v>
      </c>
      <c r="C33013" t="s">
        <v>8</v>
      </c>
      <c r="D33013" t="s">
        <v>2413</v>
      </c>
      <c r="E33013">
        <v>0</v>
      </c>
    </row>
    <row r="33014" spans="1:5" x14ac:dyDescent="0.3">
      <c r="A33014">
        <v>55930090</v>
      </c>
      <c r="B33014" t="s">
        <v>1852</v>
      </c>
      <c r="C33014" t="s">
        <v>8</v>
      </c>
      <c r="D33014" t="s">
        <v>2378</v>
      </c>
      <c r="E33014">
        <v>0</v>
      </c>
    </row>
    <row r="33015" spans="1:5" x14ac:dyDescent="0.3">
      <c r="A33015">
        <v>55930090</v>
      </c>
      <c r="B33015" t="s">
        <v>1852</v>
      </c>
      <c r="C33015" t="s">
        <v>8</v>
      </c>
      <c r="D33015" t="s">
        <v>2379</v>
      </c>
      <c r="E33015">
        <v>0</v>
      </c>
    </row>
    <row r="33016" spans="1:5" x14ac:dyDescent="0.3">
      <c r="A33016">
        <v>55930090</v>
      </c>
      <c r="B33016" t="s">
        <v>1852</v>
      </c>
      <c r="C33016" t="s">
        <v>8</v>
      </c>
      <c r="D33016" t="s">
        <v>2380</v>
      </c>
      <c r="E33016">
        <v>0</v>
      </c>
    </row>
    <row r="33017" spans="1:5" x14ac:dyDescent="0.3">
      <c r="A33017">
        <v>55930090</v>
      </c>
      <c r="B33017" t="s">
        <v>1852</v>
      </c>
      <c r="C33017" t="s">
        <v>8</v>
      </c>
      <c r="D33017" t="s">
        <v>2381</v>
      </c>
      <c r="E33017">
        <v>0</v>
      </c>
    </row>
    <row r="33018" spans="1:5" x14ac:dyDescent="0.3">
      <c r="A33018">
        <v>55930090</v>
      </c>
      <c r="B33018" t="s">
        <v>1852</v>
      </c>
      <c r="C33018" t="s">
        <v>8</v>
      </c>
      <c r="D33018" t="s">
        <v>2382</v>
      </c>
      <c r="E33018">
        <v>0</v>
      </c>
    </row>
    <row r="33019" spans="1:5" x14ac:dyDescent="0.3">
      <c r="A33019">
        <v>55930090</v>
      </c>
      <c r="B33019" t="s">
        <v>1852</v>
      </c>
      <c r="C33019" t="s">
        <v>8</v>
      </c>
      <c r="D33019" t="s">
        <v>2383</v>
      </c>
      <c r="E33019">
        <v>0</v>
      </c>
    </row>
    <row r="33020" spans="1:5" x14ac:dyDescent="0.3">
      <c r="A33020">
        <v>55930090</v>
      </c>
      <c r="B33020" t="s">
        <v>1852</v>
      </c>
      <c r="C33020" t="s">
        <v>8</v>
      </c>
      <c r="D33020" t="s">
        <v>2384</v>
      </c>
      <c r="E33020">
        <v>0</v>
      </c>
    </row>
    <row r="33021" spans="1:5" x14ac:dyDescent="0.3">
      <c r="A33021">
        <v>55930090</v>
      </c>
      <c r="B33021" t="s">
        <v>1852</v>
      </c>
      <c r="C33021" t="s">
        <v>8</v>
      </c>
      <c r="D33021" t="s">
        <v>2385</v>
      </c>
      <c r="E33021">
        <v>0</v>
      </c>
    </row>
    <row r="33022" spans="1:5" x14ac:dyDescent="0.3">
      <c r="A33022">
        <v>55930090</v>
      </c>
      <c r="B33022" t="s">
        <v>1852</v>
      </c>
      <c r="C33022" t="s">
        <v>8</v>
      </c>
      <c r="D33022" t="s">
        <v>2386</v>
      </c>
      <c r="E33022">
        <v>0</v>
      </c>
    </row>
    <row r="33023" spans="1:5" x14ac:dyDescent="0.3">
      <c r="A33023">
        <v>55930090</v>
      </c>
      <c r="B33023" t="s">
        <v>1852</v>
      </c>
      <c r="C33023" t="s">
        <v>8</v>
      </c>
      <c r="D33023" t="s">
        <v>2387</v>
      </c>
      <c r="E33023">
        <v>0</v>
      </c>
    </row>
    <row r="33024" spans="1:5" x14ac:dyDescent="0.3">
      <c r="A33024">
        <v>55930090</v>
      </c>
      <c r="B33024" t="s">
        <v>1852</v>
      </c>
      <c r="C33024" t="s">
        <v>8</v>
      </c>
      <c r="D33024" t="s">
        <v>2388</v>
      </c>
      <c r="E33024">
        <v>0</v>
      </c>
    </row>
    <row r="33025" spans="1:5" x14ac:dyDescent="0.3">
      <c r="A33025">
        <v>55930090</v>
      </c>
      <c r="B33025" t="s">
        <v>1852</v>
      </c>
      <c r="C33025" t="s">
        <v>8</v>
      </c>
      <c r="D33025" t="s">
        <v>2389</v>
      </c>
      <c r="E33025">
        <v>0</v>
      </c>
    </row>
    <row r="33026" spans="1:5" x14ac:dyDescent="0.3">
      <c r="A33026">
        <v>55930090</v>
      </c>
      <c r="B33026" t="s">
        <v>1852</v>
      </c>
      <c r="C33026" t="s">
        <v>8</v>
      </c>
      <c r="D33026" t="s">
        <v>2390</v>
      </c>
      <c r="E33026">
        <v>0</v>
      </c>
    </row>
    <row r="33027" spans="1:5" x14ac:dyDescent="0.3">
      <c r="A33027">
        <v>55930090</v>
      </c>
      <c r="B33027" t="s">
        <v>1852</v>
      </c>
      <c r="C33027" t="s">
        <v>8</v>
      </c>
      <c r="D33027" t="s">
        <v>2391</v>
      </c>
      <c r="E33027">
        <v>0</v>
      </c>
    </row>
    <row r="33028" spans="1:5" x14ac:dyDescent="0.3">
      <c r="A33028">
        <v>55930090</v>
      </c>
      <c r="B33028" t="s">
        <v>1852</v>
      </c>
      <c r="C33028" t="s">
        <v>8</v>
      </c>
      <c r="D33028" t="s">
        <v>2392</v>
      </c>
      <c r="E33028">
        <v>0</v>
      </c>
    </row>
    <row r="33029" spans="1:5" x14ac:dyDescent="0.3">
      <c r="A33029">
        <v>55930090</v>
      </c>
      <c r="B33029" t="s">
        <v>1852</v>
      </c>
      <c r="C33029" t="s">
        <v>8</v>
      </c>
      <c r="D33029" t="s">
        <v>2393</v>
      </c>
      <c r="E33029">
        <v>0</v>
      </c>
    </row>
    <row r="33030" spans="1:5" x14ac:dyDescent="0.3">
      <c r="A33030">
        <v>55930090</v>
      </c>
      <c r="B33030" t="s">
        <v>1852</v>
      </c>
      <c r="C33030" t="s">
        <v>8</v>
      </c>
      <c r="D33030" t="s">
        <v>2394</v>
      </c>
      <c r="E33030">
        <v>0</v>
      </c>
    </row>
    <row r="33031" spans="1:5" x14ac:dyDescent="0.3">
      <c r="A33031">
        <v>55930090</v>
      </c>
      <c r="B33031" t="s">
        <v>1852</v>
      </c>
      <c r="C33031" t="s">
        <v>8</v>
      </c>
      <c r="D33031" t="s">
        <v>2395</v>
      </c>
      <c r="E33031">
        <v>0</v>
      </c>
    </row>
    <row r="33032" spans="1:5" x14ac:dyDescent="0.3">
      <c r="A33032">
        <v>55930090</v>
      </c>
      <c r="B33032" t="s">
        <v>1852</v>
      </c>
      <c r="C33032" t="s">
        <v>8</v>
      </c>
      <c r="D33032" t="s">
        <v>2396</v>
      </c>
      <c r="E33032">
        <v>0</v>
      </c>
    </row>
    <row r="33033" spans="1:5" x14ac:dyDescent="0.3">
      <c r="A33033">
        <v>55930090</v>
      </c>
      <c r="B33033" t="s">
        <v>1852</v>
      </c>
      <c r="C33033" t="s">
        <v>8</v>
      </c>
      <c r="D33033" t="s">
        <v>2397</v>
      </c>
      <c r="E33033">
        <v>0</v>
      </c>
    </row>
    <row r="33034" spans="1:5" x14ac:dyDescent="0.3">
      <c r="A33034">
        <v>55930090</v>
      </c>
      <c r="B33034" t="s">
        <v>1852</v>
      </c>
      <c r="C33034" t="s">
        <v>8</v>
      </c>
      <c r="D33034" t="s">
        <v>2398</v>
      </c>
      <c r="E33034">
        <v>0</v>
      </c>
    </row>
    <row r="33035" spans="1:5" x14ac:dyDescent="0.3">
      <c r="A33035">
        <v>55930090</v>
      </c>
      <c r="B33035" t="s">
        <v>1852</v>
      </c>
      <c r="C33035" t="s">
        <v>8</v>
      </c>
      <c r="D33035" t="s">
        <v>2399</v>
      </c>
      <c r="E33035">
        <v>0</v>
      </c>
    </row>
    <row r="33036" spans="1:5" x14ac:dyDescent="0.3">
      <c r="A33036">
        <v>55930090</v>
      </c>
      <c r="B33036" t="s">
        <v>1852</v>
      </c>
      <c r="C33036" t="s">
        <v>8</v>
      </c>
      <c r="D33036" t="s">
        <v>2400</v>
      </c>
      <c r="E33036">
        <v>0</v>
      </c>
    </row>
    <row r="33037" spans="1:5" x14ac:dyDescent="0.3">
      <c r="A33037">
        <v>55930090</v>
      </c>
      <c r="B33037" t="s">
        <v>1852</v>
      </c>
      <c r="C33037" t="s">
        <v>8</v>
      </c>
      <c r="D33037" t="s">
        <v>2401</v>
      </c>
      <c r="E33037">
        <v>0</v>
      </c>
    </row>
    <row r="33038" spans="1:5" x14ac:dyDescent="0.3">
      <c r="A33038">
        <v>55930090</v>
      </c>
      <c r="B33038" t="s">
        <v>1852</v>
      </c>
      <c r="C33038" t="s">
        <v>8</v>
      </c>
      <c r="D33038" t="s">
        <v>2402</v>
      </c>
      <c r="E33038">
        <v>0</v>
      </c>
    </row>
    <row r="33039" spans="1:5" x14ac:dyDescent="0.3">
      <c r="A33039">
        <v>55930090</v>
      </c>
      <c r="B33039" t="s">
        <v>1852</v>
      </c>
      <c r="C33039" t="s">
        <v>8</v>
      </c>
      <c r="D33039" t="s">
        <v>2403</v>
      </c>
      <c r="E33039">
        <v>0</v>
      </c>
    </row>
    <row r="33040" spans="1:5" x14ac:dyDescent="0.3">
      <c r="A33040">
        <v>55930090</v>
      </c>
      <c r="B33040" t="s">
        <v>1852</v>
      </c>
      <c r="C33040" t="s">
        <v>8</v>
      </c>
      <c r="D33040" t="s">
        <v>2404</v>
      </c>
      <c r="E33040">
        <v>0</v>
      </c>
    </row>
    <row r="33041" spans="1:5" x14ac:dyDescent="0.3">
      <c r="A33041">
        <v>55930090</v>
      </c>
      <c r="B33041" t="s">
        <v>1852</v>
      </c>
      <c r="C33041" t="s">
        <v>8</v>
      </c>
      <c r="D33041" t="s">
        <v>2405</v>
      </c>
      <c r="E33041">
        <v>0</v>
      </c>
    </row>
    <row r="33042" spans="1:5" x14ac:dyDescent="0.3">
      <c r="A33042">
        <v>55930090</v>
      </c>
      <c r="B33042" t="s">
        <v>1852</v>
      </c>
      <c r="C33042" t="s">
        <v>8</v>
      </c>
      <c r="D33042" t="s">
        <v>2406</v>
      </c>
      <c r="E33042">
        <v>0</v>
      </c>
    </row>
    <row r="33043" spans="1:5" x14ac:dyDescent="0.3">
      <c r="A33043">
        <v>55930090</v>
      </c>
      <c r="B33043" t="s">
        <v>1852</v>
      </c>
      <c r="C33043" t="s">
        <v>8</v>
      </c>
      <c r="D33043" t="s">
        <v>2407</v>
      </c>
      <c r="E33043">
        <v>0</v>
      </c>
    </row>
    <row r="33044" spans="1:5" x14ac:dyDescent="0.3">
      <c r="A33044">
        <v>55930090</v>
      </c>
      <c r="B33044" t="s">
        <v>1852</v>
      </c>
      <c r="C33044" t="s">
        <v>8</v>
      </c>
      <c r="D33044" t="s">
        <v>2408</v>
      </c>
      <c r="E33044">
        <v>0</v>
      </c>
    </row>
    <row r="33045" spans="1:5" x14ac:dyDescent="0.3">
      <c r="A33045">
        <v>55930090</v>
      </c>
      <c r="B33045" t="s">
        <v>1852</v>
      </c>
      <c r="C33045" t="s">
        <v>8</v>
      </c>
      <c r="D33045" t="s">
        <v>2409</v>
      </c>
      <c r="E33045">
        <v>0</v>
      </c>
    </row>
    <row r="33046" spans="1:5" x14ac:dyDescent="0.3">
      <c r="A33046">
        <v>55930090</v>
      </c>
      <c r="B33046" t="s">
        <v>1852</v>
      </c>
      <c r="C33046" t="s">
        <v>8</v>
      </c>
      <c r="D33046" t="s">
        <v>2410</v>
      </c>
      <c r="E33046">
        <v>0</v>
      </c>
    </row>
    <row r="33047" spans="1:5" x14ac:dyDescent="0.3">
      <c r="A33047">
        <v>55930090</v>
      </c>
      <c r="B33047" t="s">
        <v>1852</v>
      </c>
      <c r="C33047" t="s">
        <v>8</v>
      </c>
      <c r="D33047" t="s">
        <v>2411</v>
      </c>
      <c r="E33047">
        <v>0</v>
      </c>
    </row>
    <row r="33048" spans="1:5" x14ac:dyDescent="0.3">
      <c r="A33048">
        <v>55930090</v>
      </c>
      <c r="B33048" t="s">
        <v>1852</v>
      </c>
      <c r="C33048" t="s">
        <v>8</v>
      </c>
      <c r="D33048" t="s">
        <v>2412</v>
      </c>
      <c r="E33048">
        <v>0</v>
      </c>
    </row>
    <row r="33049" spans="1:5" x14ac:dyDescent="0.3">
      <c r="A33049">
        <v>55930090</v>
      </c>
      <c r="B33049" t="s">
        <v>1852</v>
      </c>
      <c r="C33049" t="s">
        <v>8</v>
      </c>
      <c r="D33049" t="s">
        <v>2413</v>
      </c>
      <c r="E33049">
        <v>-1</v>
      </c>
    </row>
    <row r="33050" spans="1:5" x14ac:dyDescent="0.3">
      <c r="A33050">
        <v>37510012</v>
      </c>
      <c r="B33050" t="s">
        <v>1854</v>
      </c>
      <c r="C33050" t="s">
        <v>8</v>
      </c>
      <c r="D33050" t="s">
        <v>2378</v>
      </c>
      <c r="E33050">
        <v>0</v>
      </c>
    </row>
    <row r="33051" spans="1:5" x14ac:dyDescent="0.3">
      <c r="A33051">
        <v>37510012</v>
      </c>
      <c r="B33051" t="s">
        <v>1854</v>
      </c>
      <c r="C33051" t="s">
        <v>8</v>
      </c>
      <c r="D33051" t="s">
        <v>2379</v>
      </c>
      <c r="E33051">
        <v>0</v>
      </c>
    </row>
    <row r="33052" spans="1:5" x14ac:dyDescent="0.3">
      <c r="A33052">
        <v>37510012</v>
      </c>
      <c r="B33052" t="s">
        <v>1854</v>
      </c>
      <c r="C33052" t="s">
        <v>8</v>
      </c>
      <c r="D33052" t="s">
        <v>2380</v>
      </c>
      <c r="E33052">
        <v>-5</v>
      </c>
    </row>
    <row r="33053" spans="1:5" x14ac:dyDescent="0.3">
      <c r="A33053">
        <v>37510012</v>
      </c>
      <c r="B33053" t="s">
        <v>1854</v>
      </c>
      <c r="C33053" t="s">
        <v>8</v>
      </c>
      <c r="D33053" t="s">
        <v>2381</v>
      </c>
      <c r="E33053">
        <v>0</v>
      </c>
    </row>
    <row r="33054" spans="1:5" x14ac:dyDescent="0.3">
      <c r="A33054">
        <v>37510012</v>
      </c>
      <c r="B33054" t="s">
        <v>1854</v>
      </c>
      <c r="C33054" t="s">
        <v>8</v>
      </c>
      <c r="D33054" t="s">
        <v>2382</v>
      </c>
      <c r="E33054">
        <v>0</v>
      </c>
    </row>
    <row r="33055" spans="1:5" x14ac:dyDescent="0.3">
      <c r="A33055">
        <v>37510012</v>
      </c>
      <c r="B33055" t="s">
        <v>1854</v>
      </c>
      <c r="C33055" t="s">
        <v>8</v>
      </c>
      <c r="D33055" t="s">
        <v>2383</v>
      </c>
      <c r="E33055">
        <v>0</v>
      </c>
    </row>
    <row r="33056" spans="1:5" x14ac:dyDescent="0.3">
      <c r="A33056">
        <v>37510012</v>
      </c>
      <c r="B33056" t="s">
        <v>1854</v>
      </c>
      <c r="C33056" t="s">
        <v>8</v>
      </c>
      <c r="D33056" t="s">
        <v>2384</v>
      </c>
      <c r="E33056">
        <v>0</v>
      </c>
    </row>
    <row r="33057" spans="1:5" x14ac:dyDescent="0.3">
      <c r="A33057">
        <v>37510012</v>
      </c>
      <c r="B33057" t="s">
        <v>1854</v>
      </c>
      <c r="C33057" t="s">
        <v>8</v>
      </c>
      <c r="D33057" t="s">
        <v>2385</v>
      </c>
      <c r="E33057">
        <v>0</v>
      </c>
    </row>
    <row r="33058" spans="1:5" x14ac:dyDescent="0.3">
      <c r="A33058">
        <v>37510012</v>
      </c>
      <c r="B33058" t="s">
        <v>1854</v>
      </c>
      <c r="C33058" t="s">
        <v>8</v>
      </c>
      <c r="D33058" t="s">
        <v>2386</v>
      </c>
      <c r="E33058">
        <v>0</v>
      </c>
    </row>
    <row r="33059" spans="1:5" x14ac:dyDescent="0.3">
      <c r="A33059">
        <v>37510012</v>
      </c>
      <c r="B33059" t="s">
        <v>1854</v>
      </c>
      <c r="C33059" t="s">
        <v>8</v>
      </c>
      <c r="D33059" t="s">
        <v>2387</v>
      </c>
      <c r="E33059">
        <v>0</v>
      </c>
    </row>
    <row r="33060" spans="1:5" x14ac:dyDescent="0.3">
      <c r="A33060">
        <v>37510012</v>
      </c>
      <c r="B33060" t="s">
        <v>1854</v>
      </c>
      <c r="C33060" t="s">
        <v>8</v>
      </c>
      <c r="D33060" t="s">
        <v>2388</v>
      </c>
      <c r="E33060">
        <v>0</v>
      </c>
    </row>
    <row r="33061" spans="1:5" x14ac:dyDescent="0.3">
      <c r="A33061">
        <v>37510012</v>
      </c>
      <c r="B33061" t="s">
        <v>1854</v>
      </c>
      <c r="C33061" t="s">
        <v>8</v>
      </c>
      <c r="D33061" t="s">
        <v>2389</v>
      </c>
      <c r="E33061">
        <v>0</v>
      </c>
    </row>
    <row r="33062" spans="1:5" x14ac:dyDescent="0.3">
      <c r="A33062">
        <v>37510012</v>
      </c>
      <c r="B33062" t="s">
        <v>1854</v>
      </c>
      <c r="C33062" t="s">
        <v>8</v>
      </c>
      <c r="D33062" t="s">
        <v>2390</v>
      </c>
      <c r="E33062">
        <v>0</v>
      </c>
    </row>
    <row r="33063" spans="1:5" x14ac:dyDescent="0.3">
      <c r="A33063">
        <v>37510012</v>
      </c>
      <c r="B33063" t="s">
        <v>1854</v>
      </c>
      <c r="C33063" t="s">
        <v>8</v>
      </c>
      <c r="D33063" t="s">
        <v>2391</v>
      </c>
      <c r="E33063">
        <v>0</v>
      </c>
    </row>
    <row r="33064" spans="1:5" x14ac:dyDescent="0.3">
      <c r="A33064">
        <v>37510012</v>
      </c>
      <c r="B33064" t="s">
        <v>1854</v>
      </c>
      <c r="C33064" t="s">
        <v>8</v>
      </c>
      <c r="D33064" t="s">
        <v>2392</v>
      </c>
      <c r="E33064">
        <v>0</v>
      </c>
    </row>
    <row r="33065" spans="1:5" x14ac:dyDescent="0.3">
      <c r="A33065">
        <v>37510012</v>
      </c>
      <c r="B33065" t="s">
        <v>1854</v>
      </c>
      <c r="C33065" t="s">
        <v>8</v>
      </c>
      <c r="D33065" t="s">
        <v>2393</v>
      </c>
      <c r="E33065">
        <v>0</v>
      </c>
    </row>
    <row r="33066" spans="1:5" x14ac:dyDescent="0.3">
      <c r="A33066">
        <v>37510012</v>
      </c>
      <c r="B33066" t="s">
        <v>1854</v>
      </c>
      <c r="C33066" t="s">
        <v>8</v>
      </c>
      <c r="D33066" t="s">
        <v>2394</v>
      </c>
      <c r="E33066">
        <v>0</v>
      </c>
    </row>
    <row r="33067" spans="1:5" x14ac:dyDescent="0.3">
      <c r="A33067">
        <v>37510012</v>
      </c>
      <c r="B33067" t="s">
        <v>1854</v>
      </c>
      <c r="C33067" t="s">
        <v>8</v>
      </c>
      <c r="D33067" t="s">
        <v>2395</v>
      </c>
      <c r="E33067">
        <v>-5</v>
      </c>
    </row>
    <row r="33068" spans="1:5" x14ac:dyDescent="0.3">
      <c r="A33068">
        <v>37510012</v>
      </c>
      <c r="B33068" t="s">
        <v>1854</v>
      </c>
      <c r="C33068" t="s">
        <v>8</v>
      </c>
      <c r="D33068" t="s">
        <v>2396</v>
      </c>
      <c r="E33068">
        <v>0</v>
      </c>
    </row>
    <row r="33069" spans="1:5" x14ac:dyDescent="0.3">
      <c r="A33069">
        <v>37510012</v>
      </c>
      <c r="B33069" t="s">
        <v>1854</v>
      </c>
      <c r="C33069" t="s">
        <v>8</v>
      </c>
      <c r="D33069" t="s">
        <v>2397</v>
      </c>
      <c r="E33069">
        <v>0</v>
      </c>
    </row>
    <row r="33070" spans="1:5" x14ac:dyDescent="0.3">
      <c r="A33070">
        <v>37510012</v>
      </c>
      <c r="B33070" t="s">
        <v>1854</v>
      </c>
      <c r="C33070" t="s">
        <v>8</v>
      </c>
      <c r="D33070" t="s">
        <v>2398</v>
      </c>
      <c r="E33070">
        <v>0</v>
      </c>
    </row>
    <row r="33071" spans="1:5" x14ac:dyDescent="0.3">
      <c r="A33071">
        <v>37510012</v>
      </c>
      <c r="B33071" t="s">
        <v>1854</v>
      </c>
      <c r="C33071" t="s">
        <v>8</v>
      </c>
      <c r="D33071" t="s">
        <v>2399</v>
      </c>
      <c r="E33071">
        <v>0</v>
      </c>
    </row>
    <row r="33072" spans="1:5" x14ac:dyDescent="0.3">
      <c r="A33072">
        <v>37510012</v>
      </c>
      <c r="B33072" t="s">
        <v>1854</v>
      </c>
      <c r="C33072" t="s">
        <v>8</v>
      </c>
      <c r="D33072" t="s">
        <v>2400</v>
      </c>
      <c r="E33072">
        <v>0</v>
      </c>
    </row>
    <row r="33073" spans="1:5" x14ac:dyDescent="0.3">
      <c r="A33073">
        <v>37510012</v>
      </c>
      <c r="B33073" t="s">
        <v>1854</v>
      </c>
      <c r="C33073" t="s">
        <v>8</v>
      </c>
      <c r="D33073" t="s">
        <v>2401</v>
      </c>
      <c r="E33073">
        <v>0</v>
      </c>
    </row>
    <row r="33074" spans="1:5" x14ac:dyDescent="0.3">
      <c r="A33074">
        <v>37510012</v>
      </c>
      <c r="B33074" t="s">
        <v>1854</v>
      </c>
      <c r="C33074" t="s">
        <v>8</v>
      </c>
      <c r="D33074" t="s">
        <v>2402</v>
      </c>
      <c r="E33074">
        <v>0</v>
      </c>
    </row>
    <row r="33075" spans="1:5" x14ac:dyDescent="0.3">
      <c r="A33075">
        <v>37510012</v>
      </c>
      <c r="B33075" t="s">
        <v>1854</v>
      </c>
      <c r="C33075" t="s">
        <v>8</v>
      </c>
      <c r="D33075" t="s">
        <v>2403</v>
      </c>
      <c r="E33075">
        <v>-2</v>
      </c>
    </row>
    <row r="33076" spans="1:5" x14ac:dyDescent="0.3">
      <c r="A33076">
        <v>37510012</v>
      </c>
      <c r="B33076" t="s">
        <v>1854</v>
      </c>
      <c r="C33076" t="s">
        <v>8</v>
      </c>
      <c r="D33076" t="s">
        <v>2404</v>
      </c>
      <c r="E33076">
        <v>0</v>
      </c>
    </row>
    <row r="33077" spans="1:5" x14ac:dyDescent="0.3">
      <c r="A33077">
        <v>37510012</v>
      </c>
      <c r="B33077" t="s">
        <v>1854</v>
      </c>
      <c r="C33077" t="s">
        <v>8</v>
      </c>
      <c r="D33077" t="s">
        <v>2405</v>
      </c>
      <c r="E33077">
        <v>0</v>
      </c>
    </row>
    <row r="33078" spans="1:5" x14ac:dyDescent="0.3">
      <c r="A33078">
        <v>37510012</v>
      </c>
      <c r="B33078" t="s">
        <v>1854</v>
      </c>
      <c r="C33078" t="s">
        <v>8</v>
      </c>
      <c r="D33078" t="s">
        <v>2406</v>
      </c>
      <c r="E33078">
        <v>0</v>
      </c>
    </row>
    <row r="33079" spans="1:5" x14ac:dyDescent="0.3">
      <c r="A33079">
        <v>37510012</v>
      </c>
      <c r="B33079" t="s">
        <v>1854</v>
      </c>
      <c r="C33079" t="s">
        <v>8</v>
      </c>
      <c r="D33079" t="s">
        <v>2407</v>
      </c>
      <c r="E33079">
        <v>0</v>
      </c>
    </row>
    <row r="33080" spans="1:5" x14ac:dyDescent="0.3">
      <c r="A33080">
        <v>37510012</v>
      </c>
      <c r="B33080" t="s">
        <v>1854</v>
      </c>
      <c r="C33080" t="s">
        <v>8</v>
      </c>
      <c r="D33080" t="s">
        <v>2408</v>
      </c>
      <c r="E33080">
        <v>0</v>
      </c>
    </row>
    <row r="33081" spans="1:5" x14ac:dyDescent="0.3">
      <c r="A33081">
        <v>37510012</v>
      </c>
      <c r="B33081" t="s">
        <v>1854</v>
      </c>
      <c r="C33081" t="s">
        <v>8</v>
      </c>
      <c r="D33081" t="s">
        <v>2409</v>
      </c>
      <c r="E33081">
        <v>0</v>
      </c>
    </row>
    <row r="33082" spans="1:5" x14ac:dyDescent="0.3">
      <c r="A33082">
        <v>37510012</v>
      </c>
      <c r="B33082" t="s">
        <v>1854</v>
      </c>
      <c r="C33082" t="s">
        <v>8</v>
      </c>
      <c r="D33082" t="s">
        <v>2410</v>
      </c>
      <c r="E33082">
        <v>0</v>
      </c>
    </row>
    <row r="33083" spans="1:5" x14ac:dyDescent="0.3">
      <c r="A33083">
        <v>37510012</v>
      </c>
      <c r="B33083" t="s">
        <v>1854</v>
      </c>
      <c r="C33083" t="s">
        <v>8</v>
      </c>
      <c r="D33083" t="s">
        <v>2411</v>
      </c>
      <c r="E33083">
        <v>0</v>
      </c>
    </row>
    <row r="33084" spans="1:5" x14ac:dyDescent="0.3">
      <c r="A33084">
        <v>37510012</v>
      </c>
      <c r="B33084" t="s">
        <v>1854</v>
      </c>
      <c r="C33084" t="s">
        <v>8</v>
      </c>
      <c r="D33084" t="s">
        <v>2412</v>
      </c>
      <c r="E33084">
        <v>0</v>
      </c>
    </row>
    <row r="33085" spans="1:5" x14ac:dyDescent="0.3">
      <c r="A33085">
        <v>37510012</v>
      </c>
      <c r="B33085" t="s">
        <v>1854</v>
      </c>
      <c r="C33085" t="s">
        <v>8</v>
      </c>
      <c r="D33085" t="s">
        <v>2413</v>
      </c>
      <c r="E33085">
        <v>0</v>
      </c>
    </row>
    <row r="33086" spans="1:5" x14ac:dyDescent="0.3">
      <c r="A33086">
        <v>30010096</v>
      </c>
      <c r="B33086" t="s">
        <v>1856</v>
      </c>
      <c r="C33086" t="s">
        <v>8</v>
      </c>
      <c r="D33086" t="s">
        <v>2378</v>
      </c>
      <c r="E33086">
        <v>0</v>
      </c>
    </row>
    <row r="33087" spans="1:5" x14ac:dyDescent="0.3">
      <c r="A33087">
        <v>30010096</v>
      </c>
      <c r="B33087" t="s">
        <v>1856</v>
      </c>
      <c r="C33087" t="s">
        <v>8</v>
      </c>
      <c r="D33087" t="s">
        <v>2379</v>
      </c>
      <c r="E33087">
        <v>0</v>
      </c>
    </row>
    <row r="33088" spans="1:5" x14ac:dyDescent="0.3">
      <c r="A33088">
        <v>30010096</v>
      </c>
      <c r="B33088" t="s">
        <v>1856</v>
      </c>
      <c r="C33088" t="s">
        <v>8</v>
      </c>
      <c r="D33088" t="s">
        <v>2380</v>
      </c>
      <c r="E33088">
        <v>0</v>
      </c>
    </row>
    <row r="33089" spans="1:5" x14ac:dyDescent="0.3">
      <c r="A33089">
        <v>30010096</v>
      </c>
      <c r="B33089" t="s">
        <v>1856</v>
      </c>
      <c r="C33089" t="s">
        <v>8</v>
      </c>
      <c r="D33089" t="s">
        <v>2381</v>
      </c>
      <c r="E33089">
        <v>0</v>
      </c>
    </row>
    <row r="33090" spans="1:5" x14ac:dyDescent="0.3">
      <c r="A33090">
        <v>30010096</v>
      </c>
      <c r="B33090" t="s">
        <v>1856</v>
      </c>
      <c r="C33090" t="s">
        <v>8</v>
      </c>
      <c r="D33090" t="s">
        <v>2382</v>
      </c>
      <c r="E33090">
        <v>0</v>
      </c>
    </row>
    <row r="33091" spans="1:5" x14ac:dyDescent="0.3">
      <c r="A33091">
        <v>30010096</v>
      </c>
      <c r="B33091" t="s">
        <v>1856</v>
      </c>
      <c r="C33091" t="s">
        <v>8</v>
      </c>
      <c r="D33091" t="s">
        <v>2383</v>
      </c>
      <c r="E33091">
        <v>0</v>
      </c>
    </row>
    <row r="33092" spans="1:5" x14ac:dyDescent="0.3">
      <c r="A33092">
        <v>30010096</v>
      </c>
      <c r="B33092" t="s">
        <v>1856</v>
      </c>
      <c r="C33092" t="s">
        <v>8</v>
      </c>
      <c r="D33092" t="s">
        <v>2384</v>
      </c>
      <c r="E33092">
        <v>0</v>
      </c>
    </row>
    <row r="33093" spans="1:5" x14ac:dyDescent="0.3">
      <c r="A33093">
        <v>30010096</v>
      </c>
      <c r="B33093" t="s">
        <v>1856</v>
      </c>
      <c r="C33093" t="s">
        <v>8</v>
      </c>
      <c r="D33093" t="s">
        <v>2385</v>
      </c>
      <c r="E33093">
        <v>0</v>
      </c>
    </row>
    <row r="33094" spans="1:5" x14ac:dyDescent="0.3">
      <c r="A33094">
        <v>30010096</v>
      </c>
      <c r="B33094" t="s">
        <v>1856</v>
      </c>
      <c r="C33094" t="s">
        <v>8</v>
      </c>
      <c r="D33094" t="s">
        <v>2386</v>
      </c>
      <c r="E33094">
        <v>0</v>
      </c>
    </row>
    <row r="33095" spans="1:5" x14ac:dyDescent="0.3">
      <c r="A33095">
        <v>30010096</v>
      </c>
      <c r="B33095" t="s">
        <v>1856</v>
      </c>
      <c r="C33095" t="s">
        <v>8</v>
      </c>
      <c r="D33095" t="s">
        <v>2387</v>
      </c>
      <c r="E33095">
        <v>0</v>
      </c>
    </row>
    <row r="33096" spans="1:5" x14ac:dyDescent="0.3">
      <c r="A33096">
        <v>30010096</v>
      </c>
      <c r="B33096" t="s">
        <v>1856</v>
      </c>
      <c r="C33096" t="s">
        <v>8</v>
      </c>
      <c r="D33096" t="s">
        <v>2388</v>
      </c>
      <c r="E33096">
        <v>0</v>
      </c>
    </row>
    <row r="33097" spans="1:5" x14ac:dyDescent="0.3">
      <c r="A33097">
        <v>30010096</v>
      </c>
      <c r="B33097" t="s">
        <v>1856</v>
      </c>
      <c r="C33097" t="s">
        <v>8</v>
      </c>
      <c r="D33097" t="s">
        <v>2389</v>
      </c>
      <c r="E33097">
        <v>0</v>
      </c>
    </row>
    <row r="33098" spans="1:5" x14ac:dyDescent="0.3">
      <c r="A33098">
        <v>30010096</v>
      </c>
      <c r="B33098" t="s">
        <v>1856</v>
      </c>
      <c r="C33098" t="s">
        <v>8</v>
      </c>
      <c r="D33098" t="s">
        <v>2390</v>
      </c>
      <c r="E33098">
        <v>0</v>
      </c>
    </row>
    <row r="33099" spans="1:5" x14ac:dyDescent="0.3">
      <c r="A33099">
        <v>30010096</v>
      </c>
      <c r="B33099" t="s">
        <v>1856</v>
      </c>
      <c r="C33099" t="s">
        <v>8</v>
      </c>
      <c r="D33099" t="s">
        <v>2391</v>
      </c>
      <c r="E33099">
        <v>0</v>
      </c>
    </row>
    <row r="33100" spans="1:5" x14ac:dyDescent="0.3">
      <c r="A33100">
        <v>30010096</v>
      </c>
      <c r="B33100" t="s">
        <v>1856</v>
      </c>
      <c r="C33100" t="s">
        <v>8</v>
      </c>
      <c r="D33100" t="s">
        <v>2392</v>
      </c>
      <c r="E33100">
        <v>0</v>
      </c>
    </row>
    <row r="33101" spans="1:5" x14ac:dyDescent="0.3">
      <c r="A33101">
        <v>30010096</v>
      </c>
      <c r="B33101" t="s">
        <v>1856</v>
      </c>
      <c r="C33101" t="s">
        <v>8</v>
      </c>
      <c r="D33101" t="s">
        <v>2393</v>
      </c>
      <c r="E33101">
        <v>0</v>
      </c>
    </row>
    <row r="33102" spans="1:5" x14ac:dyDescent="0.3">
      <c r="A33102">
        <v>30010096</v>
      </c>
      <c r="B33102" t="s">
        <v>1856</v>
      </c>
      <c r="C33102" t="s">
        <v>8</v>
      </c>
      <c r="D33102" t="s">
        <v>2394</v>
      </c>
      <c r="E33102">
        <v>0</v>
      </c>
    </row>
    <row r="33103" spans="1:5" x14ac:dyDescent="0.3">
      <c r="A33103">
        <v>30010096</v>
      </c>
      <c r="B33103" t="s">
        <v>1856</v>
      </c>
      <c r="C33103" t="s">
        <v>8</v>
      </c>
      <c r="D33103" t="s">
        <v>2395</v>
      </c>
      <c r="E33103">
        <v>0</v>
      </c>
    </row>
    <row r="33104" spans="1:5" x14ac:dyDescent="0.3">
      <c r="A33104">
        <v>30010096</v>
      </c>
      <c r="B33104" t="s">
        <v>1856</v>
      </c>
      <c r="C33104" t="s">
        <v>8</v>
      </c>
      <c r="D33104" t="s">
        <v>2396</v>
      </c>
      <c r="E33104">
        <v>0</v>
      </c>
    </row>
    <row r="33105" spans="1:5" x14ac:dyDescent="0.3">
      <c r="A33105">
        <v>30010096</v>
      </c>
      <c r="B33105" t="s">
        <v>1856</v>
      </c>
      <c r="C33105" t="s">
        <v>8</v>
      </c>
      <c r="D33105" t="s">
        <v>2397</v>
      </c>
      <c r="E33105">
        <v>0</v>
      </c>
    </row>
    <row r="33106" spans="1:5" x14ac:dyDescent="0.3">
      <c r="A33106">
        <v>30010096</v>
      </c>
      <c r="B33106" t="s">
        <v>1856</v>
      </c>
      <c r="C33106" t="s">
        <v>8</v>
      </c>
      <c r="D33106" t="s">
        <v>2398</v>
      </c>
      <c r="E33106">
        <v>0</v>
      </c>
    </row>
    <row r="33107" spans="1:5" x14ac:dyDescent="0.3">
      <c r="A33107">
        <v>30010096</v>
      </c>
      <c r="B33107" t="s">
        <v>1856</v>
      </c>
      <c r="C33107" t="s">
        <v>8</v>
      </c>
      <c r="D33107" t="s">
        <v>2399</v>
      </c>
      <c r="E33107">
        <v>0</v>
      </c>
    </row>
    <row r="33108" spans="1:5" x14ac:dyDescent="0.3">
      <c r="A33108">
        <v>30010096</v>
      </c>
      <c r="B33108" t="s">
        <v>1856</v>
      </c>
      <c r="C33108" t="s">
        <v>8</v>
      </c>
      <c r="D33108" t="s">
        <v>2400</v>
      </c>
      <c r="E33108">
        <v>0</v>
      </c>
    </row>
    <row r="33109" spans="1:5" x14ac:dyDescent="0.3">
      <c r="A33109">
        <v>30010096</v>
      </c>
      <c r="B33109" t="s">
        <v>1856</v>
      </c>
      <c r="C33109" t="s">
        <v>8</v>
      </c>
      <c r="D33109" t="s">
        <v>2401</v>
      </c>
      <c r="E33109">
        <v>0</v>
      </c>
    </row>
    <row r="33110" spans="1:5" x14ac:dyDescent="0.3">
      <c r="A33110">
        <v>30010096</v>
      </c>
      <c r="B33110" t="s">
        <v>1856</v>
      </c>
      <c r="C33110" t="s">
        <v>8</v>
      </c>
      <c r="D33110" t="s">
        <v>2402</v>
      </c>
      <c r="E33110">
        <v>-7</v>
      </c>
    </row>
    <row r="33111" spans="1:5" x14ac:dyDescent="0.3">
      <c r="A33111">
        <v>30010096</v>
      </c>
      <c r="B33111" t="s">
        <v>1856</v>
      </c>
      <c r="C33111" t="s">
        <v>8</v>
      </c>
      <c r="D33111" t="s">
        <v>2403</v>
      </c>
      <c r="E33111">
        <v>-27</v>
      </c>
    </row>
    <row r="33112" spans="1:5" x14ac:dyDescent="0.3">
      <c r="A33112">
        <v>30010096</v>
      </c>
      <c r="B33112" t="s">
        <v>1856</v>
      </c>
      <c r="C33112" t="s">
        <v>8</v>
      </c>
      <c r="D33112" t="s">
        <v>2404</v>
      </c>
      <c r="E33112">
        <v>0</v>
      </c>
    </row>
    <row r="33113" spans="1:5" x14ac:dyDescent="0.3">
      <c r="A33113">
        <v>30010096</v>
      </c>
      <c r="B33113" t="s">
        <v>1856</v>
      </c>
      <c r="C33113" t="s">
        <v>8</v>
      </c>
      <c r="D33113" t="s">
        <v>2405</v>
      </c>
      <c r="E33113">
        <v>0</v>
      </c>
    </row>
    <row r="33114" spans="1:5" x14ac:dyDescent="0.3">
      <c r="A33114">
        <v>30010096</v>
      </c>
      <c r="B33114" t="s">
        <v>1856</v>
      </c>
      <c r="C33114" t="s">
        <v>8</v>
      </c>
      <c r="D33114" t="s">
        <v>2406</v>
      </c>
      <c r="E33114">
        <v>0</v>
      </c>
    </row>
    <row r="33115" spans="1:5" x14ac:dyDescent="0.3">
      <c r="A33115">
        <v>30010096</v>
      </c>
      <c r="B33115" t="s">
        <v>1856</v>
      </c>
      <c r="C33115" t="s">
        <v>8</v>
      </c>
      <c r="D33115" t="s">
        <v>2407</v>
      </c>
      <c r="E33115">
        <v>0</v>
      </c>
    </row>
    <row r="33116" spans="1:5" x14ac:dyDescent="0.3">
      <c r="A33116">
        <v>30010096</v>
      </c>
      <c r="B33116" t="s">
        <v>1856</v>
      </c>
      <c r="C33116" t="s">
        <v>8</v>
      </c>
      <c r="D33116" t="s">
        <v>2408</v>
      </c>
      <c r="E33116">
        <v>0</v>
      </c>
    </row>
    <row r="33117" spans="1:5" x14ac:dyDescent="0.3">
      <c r="A33117">
        <v>30010096</v>
      </c>
      <c r="B33117" t="s">
        <v>1856</v>
      </c>
      <c r="C33117" t="s">
        <v>8</v>
      </c>
      <c r="D33117" t="s">
        <v>2409</v>
      </c>
      <c r="E33117">
        <v>0</v>
      </c>
    </row>
    <row r="33118" spans="1:5" x14ac:dyDescent="0.3">
      <c r="A33118">
        <v>30010096</v>
      </c>
      <c r="B33118" t="s">
        <v>1856</v>
      </c>
      <c r="C33118" t="s">
        <v>8</v>
      </c>
      <c r="D33118" t="s">
        <v>2410</v>
      </c>
      <c r="E33118">
        <v>-10</v>
      </c>
    </row>
    <row r="33119" spans="1:5" x14ac:dyDescent="0.3">
      <c r="A33119">
        <v>30010096</v>
      </c>
      <c r="B33119" t="s">
        <v>1856</v>
      </c>
      <c r="C33119" t="s">
        <v>8</v>
      </c>
      <c r="D33119" t="s">
        <v>2411</v>
      </c>
      <c r="E33119">
        <v>0</v>
      </c>
    </row>
    <row r="33120" spans="1:5" x14ac:dyDescent="0.3">
      <c r="A33120">
        <v>30010096</v>
      </c>
      <c r="B33120" t="s">
        <v>1856</v>
      </c>
      <c r="C33120" t="s">
        <v>8</v>
      </c>
      <c r="D33120" t="s">
        <v>2412</v>
      </c>
      <c r="E33120">
        <v>0</v>
      </c>
    </row>
    <row r="33121" spans="1:5" x14ac:dyDescent="0.3">
      <c r="A33121">
        <v>30010096</v>
      </c>
      <c r="B33121" t="s">
        <v>1856</v>
      </c>
      <c r="C33121" t="s">
        <v>8</v>
      </c>
      <c r="D33121" t="s">
        <v>2413</v>
      </c>
      <c r="E33121">
        <v>0</v>
      </c>
    </row>
    <row r="33122" spans="1:5" x14ac:dyDescent="0.3">
      <c r="A33122">
        <v>30090017</v>
      </c>
      <c r="B33122" t="s">
        <v>1858</v>
      </c>
      <c r="C33122" t="s">
        <v>8</v>
      </c>
      <c r="D33122" t="s">
        <v>2378</v>
      </c>
      <c r="E33122">
        <v>0</v>
      </c>
    </row>
    <row r="33123" spans="1:5" x14ac:dyDescent="0.3">
      <c r="A33123">
        <v>30090017</v>
      </c>
      <c r="B33123" t="s">
        <v>1858</v>
      </c>
      <c r="C33123" t="s">
        <v>8</v>
      </c>
      <c r="D33123" t="s">
        <v>2379</v>
      </c>
      <c r="E33123">
        <v>-6</v>
      </c>
    </row>
    <row r="33124" spans="1:5" x14ac:dyDescent="0.3">
      <c r="A33124">
        <v>30090017</v>
      </c>
      <c r="B33124" t="s">
        <v>1858</v>
      </c>
      <c r="C33124" t="s">
        <v>8</v>
      </c>
      <c r="D33124" t="s">
        <v>2380</v>
      </c>
      <c r="E33124">
        <v>-2</v>
      </c>
    </row>
    <row r="33125" spans="1:5" x14ac:dyDescent="0.3">
      <c r="A33125">
        <v>30090017</v>
      </c>
      <c r="B33125" t="s">
        <v>1858</v>
      </c>
      <c r="C33125" t="s">
        <v>8</v>
      </c>
      <c r="D33125" t="s">
        <v>2381</v>
      </c>
      <c r="E33125">
        <v>-40</v>
      </c>
    </row>
    <row r="33126" spans="1:5" x14ac:dyDescent="0.3">
      <c r="A33126">
        <v>30090017</v>
      </c>
      <c r="B33126" t="s">
        <v>1858</v>
      </c>
      <c r="C33126" t="s">
        <v>8</v>
      </c>
      <c r="D33126" t="s">
        <v>2382</v>
      </c>
      <c r="E33126">
        <v>0</v>
      </c>
    </row>
    <row r="33127" spans="1:5" x14ac:dyDescent="0.3">
      <c r="A33127">
        <v>30090017</v>
      </c>
      <c r="B33127" t="s">
        <v>1858</v>
      </c>
      <c r="C33127" t="s">
        <v>8</v>
      </c>
      <c r="D33127" t="s">
        <v>2383</v>
      </c>
      <c r="E33127">
        <v>0</v>
      </c>
    </row>
    <row r="33128" spans="1:5" x14ac:dyDescent="0.3">
      <c r="A33128">
        <v>30090017</v>
      </c>
      <c r="B33128" t="s">
        <v>1858</v>
      </c>
      <c r="C33128" t="s">
        <v>8</v>
      </c>
      <c r="D33128" t="s">
        <v>2384</v>
      </c>
      <c r="E33128">
        <v>0</v>
      </c>
    </row>
    <row r="33129" spans="1:5" x14ac:dyDescent="0.3">
      <c r="A33129">
        <v>30090017</v>
      </c>
      <c r="B33129" t="s">
        <v>1858</v>
      </c>
      <c r="C33129" t="s">
        <v>8</v>
      </c>
      <c r="D33129" t="s">
        <v>2385</v>
      </c>
      <c r="E33129">
        <v>0</v>
      </c>
    </row>
    <row r="33130" spans="1:5" x14ac:dyDescent="0.3">
      <c r="A33130">
        <v>30090017</v>
      </c>
      <c r="B33130" t="s">
        <v>1858</v>
      </c>
      <c r="C33130" t="s">
        <v>8</v>
      </c>
      <c r="D33130" t="s">
        <v>2386</v>
      </c>
      <c r="E33130">
        <v>0</v>
      </c>
    </row>
    <row r="33131" spans="1:5" x14ac:dyDescent="0.3">
      <c r="A33131">
        <v>30090017</v>
      </c>
      <c r="B33131" t="s">
        <v>1858</v>
      </c>
      <c r="C33131" t="s">
        <v>8</v>
      </c>
      <c r="D33131" t="s">
        <v>2387</v>
      </c>
      <c r="E33131">
        <v>0</v>
      </c>
    </row>
    <row r="33132" spans="1:5" x14ac:dyDescent="0.3">
      <c r="A33132">
        <v>30090017</v>
      </c>
      <c r="B33132" t="s">
        <v>1858</v>
      </c>
      <c r="C33132" t="s">
        <v>8</v>
      </c>
      <c r="D33132" t="s">
        <v>2388</v>
      </c>
      <c r="E33132">
        <v>0</v>
      </c>
    </row>
    <row r="33133" spans="1:5" x14ac:dyDescent="0.3">
      <c r="A33133">
        <v>30090017</v>
      </c>
      <c r="B33133" t="s">
        <v>1858</v>
      </c>
      <c r="C33133" t="s">
        <v>8</v>
      </c>
      <c r="D33133" t="s">
        <v>2389</v>
      </c>
      <c r="E33133">
        <v>0</v>
      </c>
    </row>
    <row r="33134" spans="1:5" x14ac:dyDescent="0.3">
      <c r="A33134">
        <v>30090017</v>
      </c>
      <c r="B33134" t="s">
        <v>1858</v>
      </c>
      <c r="C33134" t="s">
        <v>8</v>
      </c>
      <c r="D33134" t="s">
        <v>2390</v>
      </c>
      <c r="E33134">
        <v>0</v>
      </c>
    </row>
    <row r="33135" spans="1:5" x14ac:dyDescent="0.3">
      <c r="A33135">
        <v>30090017</v>
      </c>
      <c r="B33135" t="s">
        <v>1858</v>
      </c>
      <c r="C33135" t="s">
        <v>8</v>
      </c>
      <c r="D33135" t="s">
        <v>2391</v>
      </c>
      <c r="E33135">
        <v>0</v>
      </c>
    </row>
    <row r="33136" spans="1:5" x14ac:dyDescent="0.3">
      <c r="A33136">
        <v>30090017</v>
      </c>
      <c r="B33136" t="s">
        <v>1858</v>
      </c>
      <c r="C33136" t="s">
        <v>8</v>
      </c>
      <c r="D33136" t="s">
        <v>2392</v>
      </c>
      <c r="E33136">
        <v>0</v>
      </c>
    </row>
    <row r="33137" spans="1:5" x14ac:dyDescent="0.3">
      <c r="A33137">
        <v>30090017</v>
      </c>
      <c r="B33137" t="s">
        <v>1858</v>
      </c>
      <c r="C33137" t="s">
        <v>8</v>
      </c>
      <c r="D33137" t="s">
        <v>2393</v>
      </c>
      <c r="E33137">
        <v>0</v>
      </c>
    </row>
    <row r="33138" spans="1:5" x14ac:dyDescent="0.3">
      <c r="A33138">
        <v>30090017</v>
      </c>
      <c r="B33138" t="s">
        <v>1858</v>
      </c>
      <c r="C33138" t="s">
        <v>8</v>
      </c>
      <c r="D33138" t="s">
        <v>2394</v>
      </c>
      <c r="E33138">
        <v>0</v>
      </c>
    </row>
    <row r="33139" spans="1:5" x14ac:dyDescent="0.3">
      <c r="A33139">
        <v>30090017</v>
      </c>
      <c r="B33139" t="s">
        <v>1858</v>
      </c>
      <c r="C33139" t="s">
        <v>8</v>
      </c>
      <c r="D33139" t="s">
        <v>2395</v>
      </c>
      <c r="E33139">
        <v>0</v>
      </c>
    </row>
    <row r="33140" spans="1:5" x14ac:dyDescent="0.3">
      <c r="A33140">
        <v>30090017</v>
      </c>
      <c r="B33140" t="s">
        <v>1858</v>
      </c>
      <c r="C33140" t="s">
        <v>8</v>
      </c>
      <c r="D33140" t="s">
        <v>2396</v>
      </c>
      <c r="E33140">
        <v>0</v>
      </c>
    </row>
    <row r="33141" spans="1:5" x14ac:dyDescent="0.3">
      <c r="A33141">
        <v>30090017</v>
      </c>
      <c r="B33141" t="s">
        <v>1858</v>
      </c>
      <c r="C33141" t="s">
        <v>8</v>
      </c>
      <c r="D33141" t="s">
        <v>2397</v>
      </c>
      <c r="E33141">
        <v>-5</v>
      </c>
    </row>
    <row r="33142" spans="1:5" x14ac:dyDescent="0.3">
      <c r="A33142">
        <v>30090017</v>
      </c>
      <c r="B33142" t="s">
        <v>1858</v>
      </c>
      <c r="C33142" t="s">
        <v>8</v>
      </c>
      <c r="D33142" t="s">
        <v>2398</v>
      </c>
      <c r="E33142">
        <v>0</v>
      </c>
    </row>
    <row r="33143" spans="1:5" x14ac:dyDescent="0.3">
      <c r="A33143">
        <v>30090017</v>
      </c>
      <c r="B33143" t="s">
        <v>1858</v>
      </c>
      <c r="C33143" t="s">
        <v>8</v>
      </c>
      <c r="D33143" t="s">
        <v>2399</v>
      </c>
      <c r="E33143">
        <v>0</v>
      </c>
    </row>
    <row r="33144" spans="1:5" x14ac:dyDescent="0.3">
      <c r="A33144">
        <v>30090017</v>
      </c>
      <c r="B33144" t="s">
        <v>1858</v>
      </c>
      <c r="C33144" t="s">
        <v>8</v>
      </c>
      <c r="D33144" t="s">
        <v>2400</v>
      </c>
      <c r="E33144">
        <v>0</v>
      </c>
    </row>
    <row r="33145" spans="1:5" x14ac:dyDescent="0.3">
      <c r="A33145">
        <v>30090017</v>
      </c>
      <c r="B33145" t="s">
        <v>1858</v>
      </c>
      <c r="C33145" t="s">
        <v>8</v>
      </c>
      <c r="D33145" t="s">
        <v>2401</v>
      </c>
      <c r="E33145">
        <v>0</v>
      </c>
    </row>
    <row r="33146" spans="1:5" x14ac:dyDescent="0.3">
      <c r="A33146">
        <v>30090017</v>
      </c>
      <c r="B33146" t="s">
        <v>1858</v>
      </c>
      <c r="C33146" t="s">
        <v>8</v>
      </c>
      <c r="D33146" t="s">
        <v>2402</v>
      </c>
      <c r="E33146">
        <v>0</v>
      </c>
    </row>
    <row r="33147" spans="1:5" x14ac:dyDescent="0.3">
      <c r="A33147">
        <v>30090017</v>
      </c>
      <c r="B33147" t="s">
        <v>1858</v>
      </c>
      <c r="C33147" t="s">
        <v>8</v>
      </c>
      <c r="D33147" t="s">
        <v>2403</v>
      </c>
      <c r="E33147">
        <v>0</v>
      </c>
    </row>
    <row r="33148" spans="1:5" x14ac:dyDescent="0.3">
      <c r="A33148">
        <v>30090017</v>
      </c>
      <c r="B33148" t="s">
        <v>1858</v>
      </c>
      <c r="C33148" t="s">
        <v>8</v>
      </c>
      <c r="D33148" t="s">
        <v>2404</v>
      </c>
      <c r="E33148">
        <v>0</v>
      </c>
    </row>
    <row r="33149" spans="1:5" x14ac:dyDescent="0.3">
      <c r="A33149">
        <v>30090017</v>
      </c>
      <c r="B33149" t="s">
        <v>1858</v>
      </c>
      <c r="C33149" t="s">
        <v>8</v>
      </c>
      <c r="D33149" t="s">
        <v>2405</v>
      </c>
      <c r="E33149">
        <v>0</v>
      </c>
    </row>
    <row r="33150" spans="1:5" x14ac:dyDescent="0.3">
      <c r="A33150">
        <v>30090017</v>
      </c>
      <c r="B33150" t="s">
        <v>1858</v>
      </c>
      <c r="C33150" t="s">
        <v>8</v>
      </c>
      <c r="D33150" t="s">
        <v>2406</v>
      </c>
      <c r="E33150">
        <v>0</v>
      </c>
    </row>
    <row r="33151" spans="1:5" x14ac:dyDescent="0.3">
      <c r="A33151">
        <v>30090017</v>
      </c>
      <c r="B33151" t="s">
        <v>1858</v>
      </c>
      <c r="C33151" t="s">
        <v>8</v>
      </c>
      <c r="D33151" t="s">
        <v>2407</v>
      </c>
      <c r="E33151">
        <v>0</v>
      </c>
    </row>
    <row r="33152" spans="1:5" x14ac:dyDescent="0.3">
      <c r="A33152">
        <v>30090017</v>
      </c>
      <c r="B33152" t="s">
        <v>1858</v>
      </c>
      <c r="C33152" t="s">
        <v>8</v>
      </c>
      <c r="D33152" t="s">
        <v>2408</v>
      </c>
      <c r="E33152">
        <v>0</v>
      </c>
    </row>
    <row r="33153" spans="1:5" x14ac:dyDescent="0.3">
      <c r="A33153">
        <v>30090017</v>
      </c>
      <c r="B33153" t="s">
        <v>1858</v>
      </c>
      <c r="C33153" t="s">
        <v>8</v>
      </c>
      <c r="D33153" t="s">
        <v>2409</v>
      </c>
      <c r="E33153">
        <v>0</v>
      </c>
    </row>
    <row r="33154" spans="1:5" x14ac:dyDescent="0.3">
      <c r="A33154">
        <v>30090017</v>
      </c>
      <c r="B33154" t="s">
        <v>1858</v>
      </c>
      <c r="C33154" t="s">
        <v>8</v>
      </c>
      <c r="D33154" t="s">
        <v>2410</v>
      </c>
      <c r="E33154">
        <v>0</v>
      </c>
    </row>
    <row r="33155" spans="1:5" x14ac:dyDescent="0.3">
      <c r="A33155">
        <v>30090017</v>
      </c>
      <c r="B33155" t="s">
        <v>1858</v>
      </c>
      <c r="C33155" t="s">
        <v>8</v>
      </c>
      <c r="D33155" t="s">
        <v>2411</v>
      </c>
      <c r="E33155">
        <v>-20</v>
      </c>
    </row>
    <row r="33156" spans="1:5" x14ac:dyDescent="0.3">
      <c r="A33156">
        <v>30090017</v>
      </c>
      <c r="B33156" t="s">
        <v>1858</v>
      </c>
      <c r="C33156" t="s">
        <v>8</v>
      </c>
      <c r="D33156" t="s">
        <v>2412</v>
      </c>
      <c r="E33156">
        <v>0</v>
      </c>
    </row>
    <row r="33157" spans="1:5" x14ac:dyDescent="0.3">
      <c r="A33157">
        <v>30090017</v>
      </c>
      <c r="B33157" t="s">
        <v>1858</v>
      </c>
      <c r="C33157" t="s">
        <v>8</v>
      </c>
      <c r="D33157" t="s">
        <v>2413</v>
      </c>
      <c r="E33157">
        <v>0</v>
      </c>
    </row>
    <row r="33158" spans="1:5" x14ac:dyDescent="0.3">
      <c r="A33158">
        <v>50340008</v>
      </c>
      <c r="B33158" t="s">
        <v>1860</v>
      </c>
      <c r="C33158" t="s">
        <v>8</v>
      </c>
      <c r="D33158" t="s">
        <v>2378</v>
      </c>
      <c r="E33158">
        <v>0</v>
      </c>
    </row>
    <row r="33159" spans="1:5" x14ac:dyDescent="0.3">
      <c r="A33159">
        <v>50340008</v>
      </c>
      <c r="B33159" t="s">
        <v>1860</v>
      </c>
      <c r="C33159" t="s">
        <v>8</v>
      </c>
      <c r="D33159" t="s">
        <v>2379</v>
      </c>
      <c r="E33159">
        <v>0</v>
      </c>
    </row>
    <row r="33160" spans="1:5" x14ac:dyDescent="0.3">
      <c r="A33160">
        <v>50340008</v>
      </c>
      <c r="B33160" t="s">
        <v>1860</v>
      </c>
      <c r="C33160" t="s">
        <v>8</v>
      </c>
      <c r="D33160" t="s">
        <v>2380</v>
      </c>
      <c r="E33160">
        <v>-17</v>
      </c>
    </row>
    <row r="33161" spans="1:5" x14ac:dyDescent="0.3">
      <c r="A33161">
        <v>50340008</v>
      </c>
      <c r="B33161" t="s">
        <v>1860</v>
      </c>
      <c r="C33161" t="s">
        <v>8</v>
      </c>
      <c r="D33161" t="s">
        <v>2381</v>
      </c>
      <c r="E33161">
        <v>0</v>
      </c>
    </row>
    <row r="33162" spans="1:5" x14ac:dyDescent="0.3">
      <c r="A33162">
        <v>50340008</v>
      </c>
      <c r="B33162" t="s">
        <v>1860</v>
      </c>
      <c r="C33162" t="s">
        <v>8</v>
      </c>
      <c r="D33162" t="s">
        <v>2382</v>
      </c>
      <c r="E33162">
        <v>0</v>
      </c>
    </row>
    <row r="33163" spans="1:5" x14ac:dyDescent="0.3">
      <c r="A33163">
        <v>50340008</v>
      </c>
      <c r="B33163" t="s">
        <v>1860</v>
      </c>
      <c r="C33163" t="s">
        <v>8</v>
      </c>
      <c r="D33163" t="s">
        <v>2383</v>
      </c>
      <c r="E33163">
        <v>0</v>
      </c>
    </row>
    <row r="33164" spans="1:5" x14ac:dyDescent="0.3">
      <c r="A33164">
        <v>50340008</v>
      </c>
      <c r="B33164" t="s">
        <v>1860</v>
      </c>
      <c r="C33164" t="s">
        <v>8</v>
      </c>
      <c r="D33164" t="s">
        <v>2384</v>
      </c>
      <c r="E33164">
        <v>-9</v>
      </c>
    </row>
    <row r="33165" spans="1:5" x14ac:dyDescent="0.3">
      <c r="A33165">
        <v>50340008</v>
      </c>
      <c r="B33165" t="s">
        <v>1860</v>
      </c>
      <c r="C33165" t="s">
        <v>8</v>
      </c>
      <c r="D33165" t="s">
        <v>2385</v>
      </c>
      <c r="E33165">
        <v>0</v>
      </c>
    </row>
    <row r="33166" spans="1:5" x14ac:dyDescent="0.3">
      <c r="A33166">
        <v>50340008</v>
      </c>
      <c r="B33166" t="s">
        <v>1860</v>
      </c>
      <c r="C33166" t="s">
        <v>8</v>
      </c>
      <c r="D33166" t="s">
        <v>2386</v>
      </c>
      <c r="E33166">
        <v>0</v>
      </c>
    </row>
    <row r="33167" spans="1:5" x14ac:dyDescent="0.3">
      <c r="A33167">
        <v>50340008</v>
      </c>
      <c r="B33167" t="s">
        <v>1860</v>
      </c>
      <c r="C33167" t="s">
        <v>8</v>
      </c>
      <c r="D33167" t="s">
        <v>2387</v>
      </c>
      <c r="E33167">
        <v>0</v>
      </c>
    </row>
    <row r="33168" spans="1:5" x14ac:dyDescent="0.3">
      <c r="A33168">
        <v>50340008</v>
      </c>
      <c r="B33168" t="s">
        <v>1860</v>
      </c>
      <c r="C33168" t="s">
        <v>8</v>
      </c>
      <c r="D33168" t="s">
        <v>2388</v>
      </c>
      <c r="E33168">
        <v>0</v>
      </c>
    </row>
    <row r="33169" spans="1:5" x14ac:dyDescent="0.3">
      <c r="A33169">
        <v>50340008</v>
      </c>
      <c r="B33169" t="s">
        <v>1860</v>
      </c>
      <c r="C33169" t="s">
        <v>8</v>
      </c>
      <c r="D33169" t="s">
        <v>2389</v>
      </c>
      <c r="E33169">
        <v>-8</v>
      </c>
    </row>
    <row r="33170" spans="1:5" x14ac:dyDescent="0.3">
      <c r="A33170">
        <v>50340008</v>
      </c>
      <c r="B33170" t="s">
        <v>1860</v>
      </c>
      <c r="C33170" t="s">
        <v>8</v>
      </c>
      <c r="D33170" t="s">
        <v>2390</v>
      </c>
      <c r="E33170">
        <v>0</v>
      </c>
    </row>
    <row r="33171" spans="1:5" x14ac:dyDescent="0.3">
      <c r="A33171">
        <v>50340008</v>
      </c>
      <c r="B33171" t="s">
        <v>1860</v>
      </c>
      <c r="C33171" t="s">
        <v>8</v>
      </c>
      <c r="D33171" t="s">
        <v>2391</v>
      </c>
      <c r="E33171">
        <v>-3</v>
      </c>
    </row>
    <row r="33172" spans="1:5" x14ac:dyDescent="0.3">
      <c r="A33172">
        <v>50340008</v>
      </c>
      <c r="B33172" t="s">
        <v>1860</v>
      </c>
      <c r="C33172" t="s">
        <v>8</v>
      </c>
      <c r="D33172" t="s">
        <v>2392</v>
      </c>
      <c r="E33172">
        <v>0</v>
      </c>
    </row>
    <row r="33173" spans="1:5" x14ac:dyDescent="0.3">
      <c r="A33173">
        <v>50340008</v>
      </c>
      <c r="B33173" t="s">
        <v>1860</v>
      </c>
      <c r="C33173" t="s">
        <v>8</v>
      </c>
      <c r="D33173" t="s">
        <v>2393</v>
      </c>
      <c r="E33173">
        <v>0</v>
      </c>
    </row>
    <row r="33174" spans="1:5" x14ac:dyDescent="0.3">
      <c r="A33174">
        <v>50340008</v>
      </c>
      <c r="B33174" t="s">
        <v>1860</v>
      </c>
      <c r="C33174" t="s">
        <v>8</v>
      </c>
      <c r="D33174" t="s">
        <v>2394</v>
      </c>
      <c r="E33174">
        <v>0</v>
      </c>
    </row>
    <row r="33175" spans="1:5" x14ac:dyDescent="0.3">
      <c r="A33175">
        <v>50340008</v>
      </c>
      <c r="B33175" t="s">
        <v>1860</v>
      </c>
      <c r="C33175" t="s">
        <v>8</v>
      </c>
      <c r="D33175" t="s">
        <v>2395</v>
      </c>
      <c r="E33175">
        <v>0</v>
      </c>
    </row>
    <row r="33176" spans="1:5" x14ac:dyDescent="0.3">
      <c r="A33176">
        <v>50340008</v>
      </c>
      <c r="B33176" t="s">
        <v>1860</v>
      </c>
      <c r="C33176" t="s">
        <v>8</v>
      </c>
      <c r="D33176" t="s">
        <v>2396</v>
      </c>
      <c r="E33176">
        <v>0</v>
      </c>
    </row>
    <row r="33177" spans="1:5" x14ac:dyDescent="0.3">
      <c r="A33177">
        <v>50340008</v>
      </c>
      <c r="B33177" t="s">
        <v>1860</v>
      </c>
      <c r="C33177" t="s">
        <v>8</v>
      </c>
      <c r="D33177" t="s">
        <v>2397</v>
      </c>
      <c r="E33177">
        <v>0</v>
      </c>
    </row>
    <row r="33178" spans="1:5" x14ac:dyDescent="0.3">
      <c r="A33178">
        <v>50340008</v>
      </c>
      <c r="B33178" t="s">
        <v>1860</v>
      </c>
      <c r="C33178" t="s">
        <v>8</v>
      </c>
      <c r="D33178" t="s">
        <v>2398</v>
      </c>
      <c r="E33178">
        <v>0</v>
      </c>
    </row>
    <row r="33179" spans="1:5" x14ac:dyDescent="0.3">
      <c r="A33179">
        <v>50340008</v>
      </c>
      <c r="B33179" t="s">
        <v>1860</v>
      </c>
      <c r="C33179" t="s">
        <v>8</v>
      </c>
      <c r="D33179" t="s">
        <v>2399</v>
      </c>
      <c r="E33179">
        <v>0</v>
      </c>
    </row>
    <row r="33180" spans="1:5" x14ac:dyDescent="0.3">
      <c r="A33180">
        <v>50340008</v>
      </c>
      <c r="B33180" t="s">
        <v>1860</v>
      </c>
      <c r="C33180" t="s">
        <v>8</v>
      </c>
      <c r="D33180" t="s">
        <v>2400</v>
      </c>
      <c r="E33180">
        <v>0</v>
      </c>
    </row>
    <row r="33181" spans="1:5" x14ac:dyDescent="0.3">
      <c r="A33181">
        <v>50340008</v>
      </c>
      <c r="B33181" t="s">
        <v>1860</v>
      </c>
      <c r="C33181" t="s">
        <v>8</v>
      </c>
      <c r="D33181" t="s">
        <v>2401</v>
      </c>
      <c r="E33181">
        <v>-2</v>
      </c>
    </row>
    <row r="33182" spans="1:5" x14ac:dyDescent="0.3">
      <c r="A33182">
        <v>50340008</v>
      </c>
      <c r="B33182" t="s">
        <v>1860</v>
      </c>
      <c r="C33182" t="s">
        <v>8</v>
      </c>
      <c r="D33182" t="s">
        <v>2402</v>
      </c>
      <c r="E33182">
        <v>0</v>
      </c>
    </row>
    <row r="33183" spans="1:5" x14ac:dyDescent="0.3">
      <c r="A33183">
        <v>50340008</v>
      </c>
      <c r="B33183" t="s">
        <v>1860</v>
      </c>
      <c r="C33183" t="s">
        <v>8</v>
      </c>
      <c r="D33183" t="s">
        <v>2403</v>
      </c>
      <c r="E33183">
        <v>0</v>
      </c>
    </row>
    <row r="33184" spans="1:5" x14ac:dyDescent="0.3">
      <c r="A33184">
        <v>50340008</v>
      </c>
      <c r="B33184" t="s">
        <v>1860</v>
      </c>
      <c r="C33184" t="s">
        <v>8</v>
      </c>
      <c r="D33184" t="s">
        <v>2404</v>
      </c>
      <c r="E33184">
        <v>0</v>
      </c>
    </row>
    <row r="33185" spans="1:5" x14ac:dyDescent="0.3">
      <c r="A33185">
        <v>50340008</v>
      </c>
      <c r="B33185" t="s">
        <v>1860</v>
      </c>
      <c r="C33185" t="s">
        <v>8</v>
      </c>
      <c r="D33185" t="s">
        <v>2405</v>
      </c>
      <c r="E33185">
        <v>0</v>
      </c>
    </row>
    <row r="33186" spans="1:5" x14ac:dyDescent="0.3">
      <c r="A33186">
        <v>50340008</v>
      </c>
      <c r="B33186" t="s">
        <v>1860</v>
      </c>
      <c r="C33186" t="s">
        <v>8</v>
      </c>
      <c r="D33186" t="s">
        <v>2406</v>
      </c>
      <c r="E33186">
        <v>0</v>
      </c>
    </row>
    <row r="33187" spans="1:5" x14ac:dyDescent="0.3">
      <c r="A33187">
        <v>50340008</v>
      </c>
      <c r="B33187" t="s">
        <v>1860</v>
      </c>
      <c r="C33187" t="s">
        <v>8</v>
      </c>
      <c r="D33187" t="s">
        <v>2407</v>
      </c>
      <c r="E33187">
        <v>0</v>
      </c>
    </row>
    <row r="33188" spans="1:5" x14ac:dyDescent="0.3">
      <c r="A33188">
        <v>50340008</v>
      </c>
      <c r="B33188" t="s">
        <v>1860</v>
      </c>
      <c r="C33188" t="s">
        <v>8</v>
      </c>
      <c r="D33188" t="s">
        <v>2408</v>
      </c>
      <c r="E33188">
        <v>0</v>
      </c>
    </row>
    <row r="33189" spans="1:5" x14ac:dyDescent="0.3">
      <c r="A33189">
        <v>50340008</v>
      </c>
      <c r="B33189" t="s">
        <v>1860</v>
      </c>
      <c r="C33189" t="s">
        <v>8</v>
      </c>
      <c r="D33189" t="s">
        <v>2409</v>
      </c>
      <c r="E33189">
        <v>0</v>
      </c>
    </row>
    <row r="33190" spans="1:5" x14ac:dyDescent="0.3">
      <c r="A33190">
        <v>50340008</v>
      </c>
      <c r="B33190" t="s">
        <v>1860</v>
      </c>
      <c r="C33190" t="s">
        <v>8</v>
      </c>
      <c r="D33190" t="s">
        <v>2410</v>
      </c>
      <c r="E33190">
        <v>-10</v>
      </c>
    </row>
    <row r="33191" spans="1:5" x14ac:dyDescent="0.3">
      <c r="A33191">
        <v>50340008</v>
      </c>
      <c r="B33191" t="s">
        <v>1860</v>
      </c>
      <c r="C33191" t="s">
        <v>8</v>
      </c>
      <c r="D33191" t="s">
        <v>2411</v>
      </c>
      <c r="E33191">
        <v>0</v>
      </c>
    </row>
    <row r="33192" spans="1:5" x14ac:dyDescent="0.3">
      <c r="A33192">
        <v>50340008</v>
      </c>
      <c r="B33192" t="s">
        <v>1860</v>
      </c>
      <c r="C33192" t="s">
        <v>8</v>
      </c>
      <c r="D33192" t="s">
        <v>2412</v>
      </c>
      <c r="E33192">
        <v>0</v>
      </c>
    </row>
    <row r="33193" spans="1:5" x14ac:dyDescent="0.3">
      <c r="A33193">
        <v>50340008</v>
      </c>
      <c r="B33193" t="s">
        <v>1860</v>
      </c>
      <c r="C33193" t="s">
        <v>8</v>
      </c>
      <c r="D33193" t="s">
        <v>2413</v>
      </c>
      <c r="E33193">
        <v>0</v>
      </c>
    </row>
    <row r="33194" spans="1:5" x14ac:dyDescent="0.3">
      <c r="A33194">
        <v>23320101</v>
      </c>
      <c r="B33194" t="s">
        <v>1862</v>
      </c>
      <c r="C33194" t="s">
        <v>8</v>
      </c>
      <c r="D33194" t="s">
        <v>2378</v>
      </c>
      <c r="E33194">
        <v>0</v>
      </c>
    </row>
    <row r="33195" spans="1:5" x14ac:dyDescent="0.3">
      <c r="A33195">
        <v>23320101</v>
      </c>
      <c r="B33195" t="s">
        <v>1862</v>
      </c>
      <c r="C33195" t="s">
        <v>8</v>
      </c>
      <c r="D33195" t="s">
        <v>2379</v>
      </c>
      <c r="E33195">
        <v>0</v>
      </c>
    </row>
    <row r="33196" spans="1:5" x14ac:dyDescent="0.3">
      <c r="A33196">
        <v>23320101</v>
      </c>
      <c r="B33196" t="s">
        <v>1862</v>
      </c>
      <c r="C33196" t="s">
        <v>8</v>
      </c>
      <c r="D33196" t="s">
        <v>2380</v>
      </c>
      <c r="E33196">
        <v>-1</v>
      </c>
    </row>
    <row r="33197" spans="1:5" x14ac:dyDescent="0.3">
      <c r="A33197">
        <v>23320101</v>
      </c>
      <c r="B33197" t="s">
        <v>1862</v>
      </c>
      <c r="C33197" t="s">
        <v>8</v>
      </c>
      <c r="D33197" t="s">
        <v>2381</v>
      </c>
      <c r="E33197">
        <v>0</v>
      </c>
    </row>
    <row r="33198" spans="1:5" x14ac:dyDescent="0.3">
      <c r="A33198">
        <v>23320101</v>
      </c>
      <c r="B33198" t="s">
        <v>1862</v>
      </c>
      <c r="C33198" t="s">
        <v>8</v>
      </c>
      <c r="D33198" t="s">
        <v>2382</v>
      </c>
      <c r="E33198">
        <v>0</v>
      </c>
    </row>
    <row r="33199" spans="1:5" x14ac:dyDescent="0.3">
      <c r="A33199">
        <v>23320101</v>
      </c>
      <c r="B33199" t="s">
        <v>1862</v>
      </c>
      <c r="C33199" t="s">
        <v>8</v>
      </c>
      <c r="D33199" t="s">
        <v>2383</v>
      </c>
      <c r="E33199">
        <v>0</v>
      </c>
    </row>
    <row r="33200" spans="1:5" x14ac:dyDescent="0.3">
      <c r="A33200">
        <v>23320101</v>
      </c>
      <c r="B33200" t="s">
        <v>1862</v>
      </c>
      <c r="C33200" t="s">
        <v>8</v>
      </c>
      <c r="D33200" t="s">
        <v>2384</v>
      </c>
      <c r="E33200">
        <v>0</v>
      </c>
    </row>
    <row r="33201" spans="1:5" x14ac:dyDescent="0.3">
      <c r="A33201">
        <v>23320101</v>
      </c>
      <c r="B33201" t="s">
        <v>1862</v>
      </c>
      <c r="C33201" t="s">
        <v>8</v>
      </c>
      <c r="D33201" t="s">
        <v>2385</v>
      </c>
      <c r="E33201">
        <v>0</v>
      </c>
    </row>
    <row r="33202" spans="1:5" x14ac:dyDescent="0.3">
      <c r="A33202">
        <v>23320101</v>
      </c>
      <c r="B33202" t="s">
        <v>1862</v>
      </c>
      <c r="C33202" t="s">
        <v>8</v>
      </c>
      <c r="D33202" t="s">
        <v>2386</v>
      </c>
      <c r="E33202">
        <v>0</v>
      </c>
    </row>
    <row r="33203" spans="1:5" x14ac:dyDescent="0.3">
      <c r="A33203">
        <v>23320101</v>
      </c>
      <c r="B33203" t="s">
        <v>1862</v>
      </c>
      <c r="C33203" t="s">
        <v>8</v>
      </c>
      <c r="D33203" t="s">
        <v>2387</v>
      </c>
      <c r="E33203">
        <v>0</v>
      </c>
    </row>
    <row r="33204" spans="1:5" x14ac:dyDescent="0.3">
      <c r="A33204">
        <v>23320101</v>
      </c>
      <c r="B33204" t="s">
        <v>1862</v>
      </c>
      <c r="C33204" t="s">
        <v>8</v>
      </c>
      <c r="D33204" t="s">
        <v>2388</v>
      </c>
      <c r="E33204">
        <v>0</v>
      </c>
    </row>
    <row r="33205" spans="1:5" x14ac:dyDescent="0.3">
      <c r="A33205">
        <v>23320101</v>
      </c>
      <c r="B33205" t="s">
        <v>1862</v>
      </c>
      <c r="C33205" t="s">
        <v>8</v>
      </c>
      <c r="D33205" t="s">
        <v>2389</v>
      </c>
      <c r="E33205">
        <v>-1</v>
      </c>
    </row>
    <row r="33206" spans="1:5" x14ac:dyDescent="0.3">
      <c r="A33206">
        <v>23320101</v>
      </c>
      <c r="B33206" t="s">
        <v>1862</v>
      </c>
      <c r="C33206" t="s">
        <v>8</v>
      </c>
      <c r="D33206" t="s">
        <v>2390</v>
      </c>
      <c r="E33206">
        <v>-6</v>
      </c>
    </row>
    <row r="33207" spans="1:5" x14ac:dyDescent="0.3">
      <c r="A33207">
        <v>23320101</v>
      </c>
      <c r="B33207" t="s">
        <v>1862</v>
      </c>
      <c r="C33207" t="s">
        <v>8</v>
      </c>
      <c r="D33207" t="s">
        <v>2391</v>
      </c>
      <c r="E33207">
        <v>-1</v>
      </c>
    </row>
    <row r="33208" spans="1:5" x14ac:dyDescent="0.3">
      <c r="A33208">
        <v>23320101</v>
      </c>
      <c r="B33208" t="s">
        <v>1862</v>
      </c>
      <c r="C33208" t="s">
        <v>8</v>
      </c>
      <c r="D33208" t="s">
        <v>2392</v>
      </c>
      <c r="E33208">
        <v>0</v>
      </c>
    </row>
    <row r="33209" spans="1:5" x14ac:dyDescent="0.3">
      <c r="A33209">
        <v>23320101</v>
      </c>
      <c r="B33209" t="s">
        <v>1862</v>
      </c>
      <c r="C33209" t="s">
        <v>8</v>
      </c>
      <c r="D33209" t="s">
        <v>2393</v>
      </c>
      <c r="E33209">
        <v>0</v>
      </c>
    </row>
    <row r="33210" spans="1:5" x14ac:dyDescent="0.3">
      <c r="A33210">
        <v>23320101</v>
      </c>
      <c r="B33210" t="s">
        <v>1862</v>
      </c>
      <c r="C33210" t="s">
        <v>8</v>
      </c>
      <c r="D33210" t="s">
        <v>2394</v>
      </c>
      <c r="E33210">
        <v>0</v>
      </c>
    </row>
    <row r="33211" spans="1:5" x14ac:dyDescent="0.3">
      <c r="A33211">
        <v>23320101</v>
      </c>
      <c r="B33211" t="s">
        <v>1862</v>
      </c>
      <c r="C33211" t="s">
        <v>8</v>
      </c>
      <c r="D33211" t="s">
        <v>2395</v>
      </c>
      <c r="E33211">
        <v>0</v>
      </c>
    </row>
    <row r="33212" spans="1:5" x14ac:dyDescent="0.3">
      <c r="A33212">
        <v>23320101</v>
      </c>
      <c r="B33212" t="s">
        <v>1862</v>
      </c>
      <c r="C33212" t="s">
        <v>8</v>
      </c>
      <c r="D33212" t="s">
        <v>2396</v>
      </c>
      <c r="E33212">
        <v>0</v>
      </c>
    </row>
    <row r="33213" spans="1:5" x14ac:dyDescent="0.3">
      <c r="A33213">
        <v>23320101</v>
      </c>
      <c r="B33213" t="s">
        <v>1862</v>
      </c>
      <c r="C33213" t="s">
        <v>8</v>
      </c>
      <c r="D33213" t="s">
        <v>2397</v>
      </c>
      <c r="E33213">
        <v>0</v>
      </c>
    </row>
    <row r="33214" spans="1:5" x14ac:dyDescent="0.3">
      <c r="A33214">
        <v>23320101</v>
      </c>
      <c r="B33214" t="s">
        <v>1862</v>
      </c>
      <c r="C33214" t="s">
        <v>8</v>
      </c>
      <c r="D33214" t="s">
        <v>2398</v>
      </c>
      <c r="E33214">
        <v>-2</v>
      </c>
    </row>
    <row r="33215" spans="1:5" x14ac:dyDescent="0.3">
      <c r="A33215">
        <v>23320101</v>
      </c>
      <c r="B33215" t="s">
        <v>1862</v>
      </c>
      <c r="C33215" t="s">
        <v>8</v>
      </c>
      <c r="D33215" t="s">
        <v>2399</v>
      </c>
      <c r="E33215">
        <v>0</v>
      </c>
    </row>
    <row r="33216" spans="1:5" x14ac:dyDescent="0.3">
      <c r="A33216">
        <v>23320101</v>
      </c>
      <c r="B33216" t="s">
        <v>1862</v>
      </c>
      <c r="C33216" t="s">
        <v>8</v>
      </c>
      <c r="D33216" t="s">
        <v>2400</v>
      </c>
      <c r="E33216">
        <v>-1</v>
      </c>
    </row>
    <row r="33217" spans="1:5" x14ac:dyDescent="0.3">
      <c r="A33217">
        <v>23320101</v>
      </c>
      <c r="B33217" t="s">
        <v>1862</v>
      </c>
      <c r="C33217" t="s">
        <v>8</v>
      </c>
      <c r="D33217" t="s">
        <v>2401</v>
      </c>
      <c r="E33217">
        <v>0</v>
      </c>
    </row>
    <row r="33218" spans="1:5" x14ac:dyDescent="0.3">
      <c r="A33218">
        <v>23320101</v>
      </c>
      <c r="B33218" t="s">
        <v>1862</v>
      </c>
      <c r="C33218" t="s">
        <v>8</v>
      </c>
      <c r="D33218" t="s">
        <v>2402</v>
      </c>
      <c r="E33218">
        <v>0</v>
      </c>
    </row>
    <row r="33219" spans="1:5" x14ac:dyDescent="0.3">
      <c r="A33219">
        <v>23320101</v>
      </c>
      <c r="B33219" t="s">
        <v>1862</v>
      </c>
      <c r="C33219" t="s">
        <v>8</v>
      </c>
      <c r="D33219" t="s">
        <v>2403</v>
      </c>
      <c r="E33219">
        <v>0</v>
      </c>
    </row>
    <row r="33220" spans="1:5" x14ac:dyDescent="0.3">
      <c r="A33220">
        <v>23320101</v>
      </c>
      <c r="B33220" t="s">
        <v>1862</v>
      </c>
      <c r="C33220" t="s">
        <v>8</v>
      </c>
      <c r="D33220" t="s">
        <v>2404</v>
      </c>
      <c r="E33220">
        <v>0</v>
      </c>
    </row>
    <row r="33221" spans="1:5" x14ac:dyDescent="0.3">
      <c r="A33221">
        <v>23320101</v>
      </c>
      <c r="B33221" t="s">
        <v>1862</v>
      </c>
      <c r="C33221" t="s">
        <v>8</v>
      </c>
      <c r="D33221" t="s">
        <v>2405</v>
      </c>
      <c r="E33221">
        <v>0</v>
      </c>
    </row>
    <row r="33222" spans="1:5" x14ac:dyDescent="0.3">
      <c r="A33222">
        <v>23320101</v>
      </c>
      <c r="B33222" t="s">
        <v>1862</v>
      </c>
      <c r="C33222" t="s">
        <v>8</v>
      </c>
      <c r="D33222" t="s">
        <v>2406</v>
      </c>
      <c r="E33222">
        <v>0</v>
      </c>
    </row>
    <row r="33223" spans="1:5" x14ac:dyDescent="0.3">
      <c r="A33223">
        <v>23320101</v>
      </c>
      <c r="B33223" t="s">
        <v>1862</v>
      </c>
      <c r="C33223" t="s">
        <v>8</v>
      </c>
      <c r="D33223" t="s">
        <v>2407</v>
      </c>
      <c r="E33223">
        <v>0</v>
      </c>
    </row>
    <row r="33224" spans="1:5" x14ac:dyDescent="0.3">
      <c r="A33224">
        <v>23320101</v>
      </c>
      <c r="B33224" t="s">
        <v>1862</v>
      </c>
      <c r="C33224" t="s">
        <v>8</v>
      </c>
      <c r="D33224" t="s">
        <v>2408</v>
      </c>
      <c r="E33224">
        <v>-1</v>
      </c>
    </row>
    <row r="33225" spans="1:5" x14ac:dyDescent="0.3">
      <c r="A33225">
        <v>23320101</v>
      </c>
      <c r="B33225" t="s">
        <v>1862</v>
      </c>
      <c r="C33225" t="s">
        <v>8</v>
      </c>
      <c r="D33225" t="s">
        <v>2409</v>
      </c>
      <c r="E33225">
        <v>0</v>
      </c>
    </row>
    <row r="33226" spans="1:5" x14ac:dyDescent="0.3">
      <c r="A33226">
        <v>23320101</v>
      </c>
      <c r="B33226" t="s">
        <v>1862</v>
      </c>
      <c r="C33226" t="s">
        <v>8</v>
      </c>
      <c r="D33226" t="s">
        <v>2410</v>
      </c>
      <c r="E33226">
        <v>0</v>
      </c>
    </row>
    <row r="33227" spans="1:5" x14ac:dyDescent="0.3">
      <c r="A33227">
        <v>23320101</v>
      </c>
      <c r="B33227" t="s">
        <v>1862</v>
      </c>
      <c r="C33227" t="s">
        <v>8</v>
      </c>
      <c r="D33227" t="s">
        <v>2411</v>
      </c>
      <c r="E33227">
        <v>-1</v>
      </c>
    </row>
    <row r="33228" spans="1:5" x14ac:dyDescent="0.3">
      <c r="A33228">
        <v>23320101</v>
      </c>
      <c r="B33228" t="s">
        <v>1862</v>
      </c>
      <c r="C33228" t="s">
        <v>8</v>
      </c>
      <c r="D33228" t="s">
        <v>2412</v>
      </c>
      <c r="E33228">
        <v>-5</v>
      </c>
    </row>
    <row r="33229" spans="1:5" x14ac:dyDescent="0.3">
      <c r="A33229">
        <v>23320101</v>
      </c>
      <c r="B33229" t="s">
        <v>1862</v>
      </c>
      <c r="C33229" t="s">
        <v>8</v>
      </c>
      <c r="D33229" t="s">
        <v>2413</v>
      </c>
      <c r="E33229">
        <v>0</v>
      </c>
    </row>
    <row r="33230" spans="1:5" x14ac:dyDescent="0.3">
      <c r="A33230">
        <v>50380005</v>
      </c>
      <c r="B33230" t="s">
        <v>1864</v>
      </c>
      <c r="C33230" t="s">
        <v>8</v>
      </c>
      <c r="D33230" t="s">
        <v>2378</v>
      </c>
      <c r="E33230">
        <v>0</v>
      </c>
    </row>
    <row r="33231" spans="1:5" x14ac:dyDescent="0.3">
      <c r="A33231">
        <v>50380005</v>
      </c>
      <c r="B33231" t="s">
        <v>1864</v>
      </c>
      <c r="C33231" t="s">
        <v>8</v>
      </c>
      <c r="D33231" t="s">
        <v>2379</v>
      </c>
      <c r="E33231">
        <v>0</v>
      </c>
    </row>
    <row r="33232" spans="1:5" x14ac:dyDescent="0.3">
      <c r="A33232">
        <v>50380005</v>
      </c>
      <c r="B33232" t="s">
        <v>1864</v>
      </c>
      <c r="C33232" t="s">
        <v>8</v>
      </c>
      <c r="D33232" t="s">
        <v>2380</v>
      </c>
      <c r="E33232">
        <v>0</v>
      </c>
    </row>
    <row r="33233" spans="1:5" x14ac:dyDescent="0.3">
      <c r="A33233">
        <v>50380005</v>
      </c>
      <c r="B33233" t="s">
        <v>1864</v>
      </c>
      <c r="C33233" t="s">
        <v>8</v>
      </c>
      <c r="D33233" t="s">
        <v>2381</v>
      </c>
      <c r="E33233">
        <v>0</v>
      </c>
    </row>
    <row r="33234" spans="1:5" x14ac:dyDescent="0.3">
      <c r="A33234">
        <v>50380005</v>
      </c>
      <c r="B33234" t="s">
        <v>1864</v>
      </c>
      <c r="C33234" t="s">
        <v>8</v>
      </c>
      <c r="D33234" t="s">
        <v>2382</v>
      </c>
      <c r="E33234">
        <v>0</v>
      </c>
    </row>
    <row r="33235" spans="1:5" x14ac:dyDescent="0.3">
      <c r="A33235">
        <v>50380005</v>
      </c>
      <c r="B33235" t="s">
        <v>1864</v>
      </c>
      <c r="C33235" t="s">
        <v>8</v>
      </c>
      <c r="D33235" t="s">
        <v>2383</v>
      </c>
      <c r="E33235">
        <v>0</v>
      </c>
    </row>
    <row r="33236" spans="1:5" x14ac:dyDescent="0.3">
      <c r="A33236">
        <v>50380005</v>
      </c>
      <c r="B33236" t="s">
        <v>1864</v>
      </c>
      <c r="C33236" t="s">
        <v>8</v>
      </c>
      <c r="D33236" t="s">
        <v>2384</v>
      </c>
      <c r="E33236">
        <v>0</v>
      </c>
    </row>
    <row r="33237" spans="1:5" x14ac:dyDescent="0.3">
      <c r="A33237">
        <v>50380005</v>
      </c>
      <c r="B33237" t="s">
        <v>1864</v>
      </c>
      <c r="C33237" t="s">
        <v>8</v>
      </c>
      <c r="D33237" t="s">
        <v>2385</v>
      </c>
      <c r="E33237">
        <v>0</v>
      </c>
    </row>
    <row r="33238" spans="1:5" x14ac:dyDescent="0.3">
      <c r="A33238">
        <v>50380005</v>
      </c>
      <c r="B33238" t="s">
        <v>1864</v>
      </c>
      <c r="C33238" t="s">
        <v>8</v>
      </c>
      <c r="D33238" t="s">
        <v>2386</v>
      </c>
      <c r="E33238">
        <v>0</v>
      </c>
    </row>
    <row r="33239" spans="1:5" x14ac:dyDescent="0.3">
      <c r="A33239">
        <v>50380005</v>
      </c>
      <c r="B33239" t="s">
        <v>1864</v>
      </c>
      <c r="C33239" t="s">
        <v>8</v>
      </c>
      <c r="D33239" t="s">
        <v>2387</v>
      </c>
      <c r="E33239">
        <v>0</v>
      </c>
    </row>
    <row r="33240" spans="1:5" x14ac:dyDescent="0.3">
      <c r="A33240">
        <v>50380005</v>
      </c>
      <c r="B33240" t="s">
        <v>1864</v>
      </c>
      <c r="C33240" t="s">
        <v>8</v>
      </c>
      <c r="D33240" t="s">
        <v>2388</v>
      </c>
      <c r="E33240">
        <v>0</v>
      </c>
    </row>
    <row r="33241" spans="1:5" x14ac:dyDescent="0.3">
      <c r="A33241">
        <v>50380005</v>
      </c>
      <c r="B33241" t="s">
        <v>1864</v>
      </c>
      <c r="C33241" t="s">
        <v>8</v>
      </c>
      <c r="D33241" t="s">
        <v>2389</v>
      </c>
      <c r="E33241">
        <v>0</v>
      </c>
    </row>
    <row r="33242" spans="1:5" x14ac:dyDescent="0.3">
      <c r="A33242">
        <v>50380005</v>
      </c>
      <c r="B33242" t="s">
        <v>1864</v>
      </c>
      <c r="C33242" t="s">
        <v>8</v>
      </c>
      <c r="D33242" t="s">
        <v>2390</v>
      </c>
      <c r="E33242">
        <v>0</v>
      </c>
    </row>
    <row r="33243" spans="1:5" x14ac:dyDescent="0.3">
      <c r="A33243">
        <v>50380005</v>
      </c>
      <c r="B33243" t="s">
        <v>1864</v>
      </c>
      <c r="C33243" t="s">
        <v>8</v>
      </c>
      <c r="D33243" t="s">
        <v>2391</v>
      </c>
      <c r="E33243">
        <v>-2</v>
      </c>
    </row>
    <row r="33244" spans="1:5" x14ac:dyDescent="0.3">
      <c r="A33244">
        <v>50380005</v>
      </c>
      <c r="B33244" t="s">
        <v>1864</v>
      </c>
      <c r="C33244" t="s">
        <v>8</v>
      </c>
      <c r="D33244" t="s">
        <v>2392</v>
      </c>
      <c r="E33244">
        <v>0</v>
      </c>
    </row>
    <row r="33245" spans="1:5" x14ac:dyDescent="0.3">
      <c r="A33245">
        <v>50380005</v>
      </c>
      <c r="B33245" t="s">
        <v>1864</v>
      </c>
      <c r="C33245" t="s">
        <v>8</v>
      </c>
      <c r="D33245" t="s">
        <v>2393</v>
      </c>
      <c r="E33245">
        <v>0</v>
      </c>
    </row>
    <row r="33246" spans="1:5" x14ac:dyDescent="0.3">
      <c r="A33246">
        <v>50380005</v>
      </c>
      <c r="B33246" t="s">
        <v>1864</v>
      </c>
      <c r="C33246" t="s">
        <v>8</v>
      </c>
      <c r="D33246" t="s">
        <v>2394</v>
      </c>
      <c r="E33246">
        <v>0</v>
      </c>
    </row>
    <row r="33247" spans="1:5" x14ac:dyDescent="0.3">
      <c r="A33247">
        <v>50380005</v>
      </c>
      <c r="B33247" t="s">
        <v>1864</v>
      </c>
      <c r="C33247" t="s">
        <v>8</v>
      </c>
      <c r="D33247" t="s">
        <v>2395</v>
      </c>
      <c r="E33247">
        <v>0</v>
      </c>
    </row>
    <row r="33248" spans="1:5" x14ac:dyDescent="0.3">
      <c r="A33248">
        <v>50380005</v>
      </c>
      <c r="B33248" t="s">
        <v>1864</v>
      </c>
      <c r="C33248" t="s">
        <v>8</v>
      </c>
      <c r="D33248" t="s">
        <v>2396</v>
      </c>
      <c r="E33248">
        <v>0</v>
      </c>
    </row>
    <row r="33249" spans="1:5" x14ac:dyDescent="0.3">
      <c r="A33249">
        <v>50380005</v>
      </c>
      <c r="B33249" t="s">
        <v>1864</v>
      </c>
      <c r="C33249" t="s">
        <v>8</v>
      </c>
      <c r="D33249" t="s">
        <v>2397</v>
      </c>
      <c r="E33249">
        <v>0</v>
      </c>
    </row>
    <row r="33250" spans="1:5" x14ac:dyDescent="0.3">
      <c r="A33250">
        <v>50380005</v>
      </c>
      <c r="B33250" t="s">
        <v>1864</v>
      </c>
      <c r="C33250" t="s">
        <v>8</v>
      </c>
      <c r="D33250" t="s">
        <v>2398</v>
      </c>
      <c r="E33250">
        <v>0</v>
      </c>
    </row>
    <row r="33251" spans="1:5" x14ac:dyDescent="0.3">
      <c r="A33251">
        <v>50380005</v>
      </c>
      <c r="B33251" t="s">
        <v>1864</v>
      </c>
      <c r="C33251" t="s">
        <v>8</v>
      </c>
      <c r="D33251" t="s">
        <v>2399</v>
      </c>
      <c r="E33251">
        <v>0</v>
      </c>
    </row>
    <row r="33252" spans="1:5" x14ac:dyDescent="0.3">
      <c r="A33252">
        <v>50380005</v>
      </c>
      <c r="B33252" t="s">
        <v>1864</v>
      </c>
      <c r="C33252" t="s">
        <v>8</v>
      </c>
      <c r="D33252" t="s">
        <v>2400</v>
      </c>
      <c r="E33252">
        <v>0</v>
      </c>
    </row>
    <row r="33253" spans="1:5" x14ac:dyDescent="0.3">
      <c r="A33253">
        <v>50380005</v>
      </c>
      <c r="B33253" t="s">
        <v>1864</v>
      </c>
      <c r="C33253" t="s">
        <v>8</v>
      </c>
      <c r="D33253" t="s">
        <v>2401</v>
      </c>
      <c r="E33253">
        <v>0</v>
      </c>
    </row>
    <row r="33254" spans="1:5" x14ac:dyDescent="0.3">
      <c r="A33254">
        <v>50380005</v>
      </c>
      <c r="B33254" t="s">
        <v>1864</v>
      </c>
      <c r="C33254" t="s">
        <v>8</v>
      </c>
      <c r="D33254" t="s">
        <v>2402</v>
      </c>
      <c r="E33254">
        <v>0</v>
      </c>
    </row>
    <row r="33255" spans="1:5" x14ac:dyDescent="0.3">
      <c r="A33255">
        <v>50380005</v>
      </c>
      <c r="B33255" t="s">
        <v>1864</v>
      </c>
      <c r="C33255" t="s">
        <v>8</v>
      </c>
      <c r="D33255" t="s">
        <v>2403</v>
      </c>
      <c r="E33255">
        <v>0</v>
      </c>
    </row>
    <row r="33256" spans="1:5" x14ac:dyDescent="0.3">
      <c r="A33256">
        <v>50380005</v>
      </c>
      <c r="B33256" t="s">
        <v>1864</v>
      </c>
      <c r="C33256" t="s">
        <v>8</v>
      </c>
      <c r="D33256" t="s">
        <v>2404</v>
      </c>
      <c r="E33256">
        <v>0</v>
      </c>
    </row>
    <row r="33257" spans="1:5" x14ac:dyDescent="0.3">
      <c r="A33257">
        <v>50380005</v>
      </c>
      <c r="B33257" t="s">
        <v>1864</v>
      </c>
      <c r="C33257" t="s">
        <v>8</v>
      </c>
      <c r="D33257" t="s">
        <v>2405</v>
      </c>
      <c r="E33257">
        <v>0</v>
      </c>
    </row>
    <row r="33258" spans="1:5" x14ac:dyDescent="0.3">
      <c r="A33258">
        <v>50380005</v>
      </c>
      <c r="B33258" t="s">
        <v>1864</v>
      </c>
      <c r="C33258" t="s">
        <v>8</v>
      </c>
      <c r="D33258" t="s">
        <v>2406</v>
      </c>
      <c r="E33258">
        <v>0</v>
      </c>
    </row>
    <row r="33259" spans="1:5" x14ac:dyDescent="0.3">
      <c r="A33259">
        <v>50380005</v>
      </c>
      <c r="B33259" t="s">
        <v>1864</v>
      </c>
      <c r="C33259" t="s">
        <v>8</v>
      </c>
      <c r="D33259" t="s">
        <v>2407</v>
      </c>
      <c r="E33259">
        <v>0</v>
      </c>
    </row>
    <row r="33260" spans="1:5" x14ac:dyDescent="0.3">
      <c r="A33260">
        <v>50380005</v>
      </c>
      <c r="B33260" t="s">
        <v>1864</v>
      </c>
      <c r="C33260" t="s">
        <v>8</v>
      </c>
      <c r="D33260" t="s">
        <v>2408</v>
      </c>
      <c r="E33260">
        <v>0</v>
      </c>
    </row>
    <row r="33261" spans="1:5" x14ac:dyDescent="0.3">
      <c r="A33261">
        <v>50380005</v>
      </c>
      <c r="B33261" t="s">
        <v>1864</v>
      </c>
      <c r="C33261" t="s">
        <v>8</v>
      </c>
      <c r="D33261" t="s">
        <v>2409</v>
      </c>
      <c r="E33261">
        <v>-4</v>
      </c>
    </row>
    <row r="33262" spans="1:5" x14ac:dyDescent="0.3">
      <c r="A33262">
        <v>50380005</v>
      </c>
      <c r="B33262" t="s">
        <v>1864</v>
      </c>
      <c r="C33262" t="s">
        <v>8</v>
      </c>
      <c r="D33262" t="s">
        <v>2410</v>
      </c>
      <c r="E33262">
        <v>0</v>
      </c>
    </row>
    <row r="33263" spans="1:5" x14ac:dyDescent="0.3">
      <c r="A33263">
        <v>50380005</v>
      </c>
      <c r="B33263" t="s">
        <v>1864</v>
      </c>
      <c r="C33263" t="s">
        <v>8</v>
      </c>
      <c r="D33263" t="s">
        <v>2411</v>
      </c>
      <c r="E33263">
        <v>0</v>
      </c>
    </row>
    <row r="33264" spans="1:5" x14ac:dyDescent="0.3">
      <c r="A33264">
        <v>50380005</v>
      </c>
      <c r="B33264" t="s">
        <v>1864</v>
      </c>
      <c r="C33264" t="s">
        <v>8</v>
      </c>
      <c r="D33264" t="s">
        <v>2412</v>
      </c>
      <c r="E33264">
        <v>0</v>
      </c>
    </row>
    <row r="33265" spans="1:5" x14ac:dyDescent="0.3">
      <c r="A33265">
        <v>50380005</v>
      </c>
      <c r="B33265" t="s">
        <v>1864</v>
      </c>
      <c r="C33265" t="s">
        <v>8</v>
      </c>
      <c r="D33265" t="s">
        <v>2413</v>
      </c>
      <c r="E33265">
        <v>0</v>
      </c>
    </row>
    <row r="33266" spans="1:5" x14ac:dyDescent="0.3">
      <c r="A33266">
        <v>30040058</v>
      </c>
      <c r="B33266" t="s">
        <v>1866</v>
      </c>
      <c r="C33266" t="s">
        <v>8</v>
      </c>
      <c r="D33266" t="s">
        <v>2378</v>
      </c>
      <c r="E33266">
        <v>-50</v>
      </c>
    </row>
    <row r="33267" spans="1:5" x14ac:dyDescent="0.3">
      <c r="A33267">
        <v>30040058</v>
      </c>
      <c r="B33267" t="s">
        <v>1866</v>
      </c>
      <c r="C33267" t="s">
        <v>8</v>
      </c>
      <c r="D33267" t="s">
        <v>2379</v>
      </c>
      <c r="E33267">
        <v>-52</v>
      </c>
    </row>
    <row r="33268" spans="1:5" x14ac:dyDescent="0.3">
      <c r="A33268">
        <v>30040058</v>
      </c>
      <c r="B33268" t="s">
        <v>1866</v>
      </c>
      <c r="C33268" t="s">
        <v>8</v>
      </c>
      <c r="D33268" t="s">
        <v>2380</v>
      </c>
      <c r="E33268">
        <v>0</v>
      </c>
    </row>
    <row r="33269" spans="1:5" x14ac:dyDescent="0.3">
      <c r="A33269">
        <v>30040058</v>
      </c>
      <c r="B33269" t="s">
        <v>1866</v>
      </c>
      <c r="C33269" t="s">
        <v>8</v>
      </c>
      <c r="D33269" t="s">
        <v>2381</v>
      </c>
      <c r="E33269">
        <v>0</v>
      </c>
    </row>
    <row r="33270" spans="1:5" x14ac:dyDescent="0.3">
      <c r="A33270">
        <v>30040058</v>
      </c>
      <c r="B33270" t="s">
        <v>1866</v>
      </c>
      <c r="C33270" t="s">
        <v>8</v>
      </c>
      <c r="D33270" t="s">
        <v>2382</v>
      </c>
      <c r="E33270">
        <v>0</v>
      </c>
    </row>
    <row r="33271" spans="1:5" x14ac:dyDescent="0.3">
      <c r="A33271">
        <v>30040058</v>
      </c>
      <c r="B33271" t="s">
        <v>1866</v>
      </c>
      <c r="C33271" t="s">
        <v>8</v>
      </c>
      <c r="D33271" t="s">
        <v>2383</v>
      </c>
      <c r="E33271">
        <v>0</v>
      </c>
    </row>
    <row r="33272" spans="1:5" x14ac:dyDescent="0.3">
      <c r="A33272">
        <v>30040058</v>
      </c>
      <c r="B33272" t="s">
        <v>1866</v>
      </c>
      <c r="C33272" t="s">
        <v>8</v>
      </c>
      <c r="D33272" t="s">
        <v>2384</v>
      </c>
      <c r="E33272">
        <v>0</v>
      </c>
    </row>
    <row r="33273" spans="1:5" x14ac:dyDescent="0.3">
      <c r="A33273">
        <v>30040058</v>
      </c>
      <c r="B33273" t="s">
        <v>1866</v>
      </c>
      <c r="C33273" t="s">
        <v>8</v>
      </c>
      <c r="D33273" t="s">
        <v>2385</v>
      </c>
      <c r="E33273">
        <v>0</v>
      </c>
    </row>
    <row r="33274" spans="1:5" x14ac:dyDescent="0.3">
      <c r="A33274">
        <v>30040058</v>
      </c>
      <c r="B33274" t="s">
        <v>1866</v>
      </c>
      <c r="C33274" t="s">
        <v>8</v>
      </c>
      <c r="D33274" t="s">
        <v>2386</v>
      </c>
      <c r="E33274">
        <v>0</v>
      </c>
    </row>
    <row r="33275" spans="1:5" x14ac:dyDescent="0.3">
      <c r="A33275">
        <v>30040058</v>
      </c>
      <c r="B33275" t="s">
        <v>1866</v>
      </c>
      <c r="C33275" t="s">
        <v>8</v>
      </c>
      <c r="D33275" t="s">
        <v>2387</v>
      </c>
      <c r="E33275">
        <v>-10</v>
      </c>
    </row>
    <row r="33276" spans="1:5" x14ac:dyDescent="0.3">
      <c r="A33276">
        <v>30040058</v>
      </c>
      <c r="B33276" t="s">
        <v>1866</v>
      </c>
      <c r="C33276" t="s">
        <v>8</v>
      </c>
      <c r="D33276" t="s">
        <v>2388</v>
      </c>
      <c r="E33276">
        <v>0</v>
      </c>
    </row>
    <row r="33277" spans="1:5" x14ac:dyDescent="0.3">
      <c r="A33277">
        <v>30040058</v>
      </c>
      <c r="B33277" t="s">
        <v>1866</v>
      </c>
      <c r="C33277" t="s">
        <v>8</v>
      </c>
      <c r="D33277" t="s">
        <v>2389</v>
      </c>
      <c r="E33277">
        <v>0</v>
      </c>
    </row>
    <row r="33278" spans="1:5" x14ac:dyDescent="0.3">
      <c r="A33278">
        <v>30040058</v>
      </c>
      <c r="B33278" t="s">
        <v>1866</v>
      </c>
      <c r="C33278" t="s">
        <v>8</v>
      </c>
      <c r="D33278" t="s">
        <v>2390</v>
      </c>
      <c r="E33278">
        <v>0</v>
      </c>
    </row>
    <row r="33279" spans="1:5" x14ac:dyDescent="0.3">
      <c r="A33279">
        <v>30040058</v>
      </c>
      <c r="B33279" t="s">
        <v>1866</v>
      </c>
      <c r="C33279" t="s">
        <v>8</v>
      </c>
      <c r="D33279" t="s">
        <v>2391</v>
      </c>
      <c r="E33279">
        <v>0</v>
      </c>
    </row>
    <row r="33280" spans="1:5" x14ac:dyDescent="0.3">
      <c r="A33280">
        <v>30040058</v>
      </c>
      <c r="B33280" t="s">
        <v>1866</v>
      </c>
      <c r="C33280" t="s">
        <v>8</v>
      </c>
      <c r="D33280" t="s">
        <v>2392</v>
      </c>
      <c r="E33280">
        <v>0</v>
      </c>
    </row>
    <row r="33281" spans="1:5" x14ac:dyDescent="0.3">
      <c r="A33281">
        <v>30040058</v>
      </c>
      <c r="B33281" t="s">
        <v>1866</v>
      </c>
      <c r="C33281" t="s">
        <v>8</v>
      </c>
      <c r="D33281" t="s">
        <v>2393</v>
      </c>
      <c r="E33281">
        <v>0</v>
      </c>
    </row>
    <row r="33282" spans="1:5" x14ac:dyDescent="0.3">
      <c r="A33282">
        <v>30040058</v>
      </c>
      <c r="B33282" t="s">
        <v>1866</v>
      </c>
      <c r="C33282" t="s">
        <v>8</v>
      </c>
      <c r="D33282" t="s">
        <v>2394</v>
      </c>
      <c r="E33282">
        <v>0</v>
      </c>
    </row>
    <row r="33283" spans="1:5" x14ac:dyDescent="0.3">
      <c r="A33283">
        <v>30040058</v>
      </c>
      <c r="B33283" t="s">
        <v>1866</v>
      </c>
      <c r="C33283" t="s">
        <v>8</v>
      </c>
      <c r="D33283" t="s">
        <v>2395</v>
      </c>
      <c r="E33283">
        <v>0</v>
      </c>
    </row>
    <row r="33284" spans="1:5" x14ac:dyDescent="0.3">
      <c r="A33284">
        <v>30040058</v>
      </c>
      <c r="B33284" t="s">
        <v>1866</v>
      </c>
      <c r="C33284" t="s">
        <v>8</v>
      </c>
      <c r="D33284" t="s">
        <v>2396</v>
      </c>
      <c r="E33284">
        <v>0</v>
      </c>
    </row>
    <row r="33285" spans="1:5" x14ac:dyDescent="0.3">
      <c r="A33285">
        <v>30040058</v>
      </c>
      <c r="B33285" t="s">
        <v>1866</v>
      </c>
      <c r="C33285" t="s">
        <v>8</v>
      </c>
      <c r="D33285" t="s">
        <v>2397</v>
      </c>
      <c r="E33285">
        <v>0</v>
      </c>
    </row>
    <row r="33286" spans="1:5" x14ac:dyDescent="0.3">
      <c r="A33286">
        <v>30040058</v>
      </c>
      <c r="B33286" t="s">
        <v>1866</v>
      </c>
      <c r="C33286" t="s">
        <v>8</v>
      </c>
      <c r="D33286" t="s">
        <v>2398</v>
      </c>
      <c r="E33286">
        <v>0</v>
      </c>
    </row>
    <row r="33287" spans="1:5" x14ac:dyDescent="0.3">
      <c r="A33287">
        <v>30040058</v>
      </c>
      <c r="B33287" t="s">
        <v>1866</v>
      </c>
      <c r="C33287" t="s">
        <v>8</v>
      </c>
      <c r="D33287" t="s">
        <v>2399</v>
      </c>
      <c r="E33287">
        <v>0</v>
      </c>
    </row>
    <row r="33288" spans="1:5" x14ac:dyDescent="0.3">
      <c r="A33288">
        <v>30040058</v>
      </c>
      <c r="B33288" t="s">
        <v>1866</v>
      </c>
      <c r="C33288" t="s">
        <v>8</v>
      </c>
      <c r="D33288" t="s">
        <v>2400</v>
      </c>
      <c r="E33288">
        <v>0</v>
      </c>
    </row>
    <row r="33289" spans="1:5" x14ac:dyDescent="0.3">
      <c r="A33289">
        <v>30040058</v>
      </c>
      <c r="B33289" t="s">
        <v>1866</v>
      </c>
      <c r="C33289" t="s">
        <v>8</v>
      </c>
      <c r="D33289" t="s">
        <v>2401</v>
      </c>
      <c r="E33289">
        <v>0</v>
      </c>
    </row>
    <row r="33290" spans="1:5" x14ac:dyDescent="0.3">
      <c r="A33290">
        <v>30040058</v>
      </c>
      <c r="B33290" t="s">
        <v>1866</v>
      </c>
      <c r="C33290" t="s">
        <v>8</v>
      </c>
      <c r="D33290" t="s">
        <v>2402</v>
      </c>
      <c r="E33290">
        <v>0</v>
      </c>
    </row>
    <row r="33291" spans="1:5" x14ac:dyDescent="0.3">
      <c r="A33291">
        <v>30040058</v>
      </c>
      <c r="B33291" t="s">
        <v>1866</v>
      </c>
      <c r="C33291" t="s">
        <v>8</v>
      </c>
      <c r="D33291" t="s">
        <v>2403</v>
      </c>
      <c r="E33291">
        <v>-34</v>
      </c>
    </row>
    <row r="33292" spans="1:5" x14ac:dyDescent="0.3">
      <c r="A33292">
        <v>30040058</v>
      </c>
      <c r="B33292" t="s">
        <v>1866</v>
      </c>
      <c r="C33292" t="s">
        <v>8</v>
      </c>
      <c r="D33292" t="s">
        <v>2404</v>
      </c>
      <c r="E33292">
        <v>-40</v>
      </c>
    </row>
    <row r="33293" spans="1:5" x14ac:dyDescent="0.3">
      <c r="A33293">
        <v>30040058</v>
      </c>
      <c r="B33293" t="s">
        <v>1866</v>
      </c>
      <c r="C33293" t="s">
        <v>8</v>
      </c>
      <c r="D33293" t="s">
        <v>2405</v>
      </c>
      <c r="E33293">
        <v>0</v>
      </c>
    </row>
    <row r="33294" spans="1:5" x14ac:dyDescent="0.3">
      <c r="A33294">
        <v>30040058</v>
      </c>
      <c r="B33294" t="s">
        <v>1866</v>
      </c>
      <c r="C33294" t="s">
        <v>8</v>
      </c>
      <c r="D33294" t="s">
        <v>2406</v>
      </c>
      <c r="E33294">
        <v>0</v>
      </c>
    </row>
    <row r="33295" spans="1:5" x14ac:dyDescent="0.3">
      <c r="A33295">
        <v>30040058</v>
      </c>
      <c r="B33295" t="s">
        <v>1866</v>
      </c>
      <c r="C33295" t="s">
        <v>8</v>
      </c>
      <c r="D33295" t="s">
        <v>2407</v>
      </c>
      <c r="E33295">
        <v>0</v>
      </c>
    </row>
    <row r="33296" spans="1:5" x14ac:dyDescent="0.3">
      <c r="A33296">
        <v>30040058</v>
      </c>
      <c r="B33296" t="s">
        <v>1866</v>
      </c>
      <c r="C33296" t="s">
        <v>8</v>
      </c>
      <c r="D33296" t="s">
        <v>2408</v>
      </c>
      <c r="E33296">
        <v>0</v>
      </c>
    </row>
    <row r="33297" spans="1:5" x14ac:dyDescent="0.3">
      <c r="A33297">
        <v>30040058</v>
      </c>
      <c r="B33297" t="s">
        <v>1866</v>
      </c>
      <c r="C33297" t="s">
        <v>8</v>
      </c>
      <c r="D33297" t="s">
        <v>2409</v>
      </c>
      <c r="E33297">
        <v>-50</v>
      </c>
    </row>
    <row r="33298" spans="1:5" x14ac:dyDescent="0.3">
      <c r="A33298">
        <v>30040058</v>
      </c>
      <c r="B33298" t="s">
        <v>1866</v>
      </c>
      <c r="C33298" t="s">
        <v>8</v>
      </c>
      <c r="D33298" t="s">
        <v>2410</v>
      </c>
      <c r="E33298">
        <v>0</v>
      </c>
    </row>
    <row r="33299" spans="1:5" x14ac:dyDescent="0.3">
      <c r="A33299">
        <v>30040058</v>
      </c>
      <c r="B33299" t="s">
        <v>1866</v>
      </c>
      <c r="C33299" t="s">
        <v>8</v>
      </c>
      <c r="D33299" t="s">
        <v>2411</v>
      </c>
      <c r="E33299">
        <v>-20</v>
      </c>
    </row>
    <row r="33300" spans="1:5" x14ac:dyDescent="0.3">
      <c r="A33300">
        <v>30040058</v>
      </c>
      <c r="B33300" t="s">
        <v>1866</v>
      </c>
      <c r="C33300" t="s">
        <v>8</v>
      </c>
      <c r="D33300" t="s">
        <v>2412</v>
      </c>
      <c r="E33300">
        <v>0</v>
      </c>
    </row>
    <row r="33301" spans="1:5" x14ac:dyDescent="0.3">
      <c r="A33301">
        <v>30040058</v>
      </c>
      <c r="B33301" t="s">
        <v>1866</v>
      </c>
      <c r="C33301" t="s">
        <v>8</v>
      </c>
      <c r="D33301" t="s">
        <v>2413</v>
      </c>
      <c r="E33301">
        <v>0</v>
      </c>
    </row>
    <row r="33302" spans="1:5" x14ac:dyDescent="0.3">
      <c r="A33302">
        <v>39200016</v>
      </c>
      <c r="B33302" t="s">
        <v>1868</v>
      </c>
      <c r="C33302" t="s">
        <v>8</v>
      </c>
      <c r="D33302" t="s">
        <v>2378</v>
      </c>
      <c r="E33302">
        <v>-1</v>
      </c>
    </row>
    <row r="33303" spans="1:5" x14ac:dyDescent="0.3">
      <c r="A33303">
        <v>39200016</v>
      </c>
      <c r="B33303" t="s">
        <v>1868</v>
      </c>
      <c r="C33303" t="s">
        <v>8</v>
      </c>
      <c r="D33303" t="s">
        <v>2379</v>
      </c>
      <c r="E33303">
        <v>0</v>
      </c>
    </row>
    <row r="33304" spans="1:5" x14ac:dyDescent="0.3">
      <c r="A33304">
        <v>39200016</v>
      </c>
      <c r="B33304" t="s">
        <v>1868</v>
      </c>
      <c r="C33304" t="s">
        <v>8</v>
      </c>
      <c r="D33304" t="s">
        <v>2380</v>
      </c>
      <c r="E33304">
        <v>0</v>
      </c>
    </row>
    <row r="33305" spans="1:5" x14ac:dyDescent="0.3">
      <c r="A33305">
        <v>39200016</v>
      </c>
      <c r="B33305" t="s">
        <v>1868</v>
      </c>
      <c r="C33305" t="s">
        <v>8</v>
      </c>
      <c r="D33305" t="s">
        <v>2381</v>
      </c>
      <c r="E33305">
        <v>0</v>
      </c>
    </row>
    <row r="33306" spans="1:5" x14ac:dyDescent="0.3">
      <c r="A33306">
        <v>39200016</v>
      </c>
      <c r="B33306" t="s">
        <v>1868</v>
      </c>
      <c r="C33306" t="s">
        <v>8</v>
      </c>
      <c r="D33306" t="s">
        <v>2382</v>
      </c>
      <c r="E33306">
        <v>0</v>
      </c>
    </row>
    <row r="33307" spans="1:5" x14ac:dyDescent="0.3">
      <c r="A33307">
        <v>39200016</v>
      </c>
      <c r="B33307" t="s">
        <v>1868</v>
      </c>
      <c r="C33307" t="s">
        <v>8</v>
      </c>
      <c r="D33307" t="s">
        <v>2383</v>
      </c>
      <c r="E33307">
        <v>0</v>
      </c>
    </row>
    <row r="33308" spans="1:5" x14ac:dyDescent="0.3">
      <c r="A33308">
        <v>39200016</v>
      </c>
      <c r="B33308" t="s">
        <v>1868</v>
      </c>
      <c r="C33308" t="s">
        <v>8</v>
      </c>
      <c r="D33308" t="s">
        <v>2384</v>
      </c>
      <c r="E33308">
        <v>0</v>
      </c>
    </row>
    <row r="33309" spans="1:5" x14ac:dyDescent="0.3">
      <c r="A33309">
        <v>39200016</v>
      </c>
      <c r="B33309" t="s">
        <v>1868</v>
      </c>
      <c r="C33309" t="s">
        <v>8</v>
      </c>
      <c r="D33309" t="s">
        <v>2385</v>
      </c>
      <c r="E33309">
        <v>0</v>
      </c>
    </row>
    <row r="33310" spans="1:5" x14ac:dyDescent="0.3">
      <c r="A33310">
        <v>39200016</v>
      </c>
      <c r="B33310" t="s">
        <v>1868</v>
      </c>
      <c r="C33310" t="s">
        <v>8</v>
      </c>
      <c r="D33310" t="s">
        <v>2386</v>
      </c>
      <c r="E33310">
        <v>0</v>
      </c>
    </row>
    <row r="33311" spans="1:5" x14ac:dyDescent="0.3">
      <c r="A33311">
        <v>39200016</v>
      </c>
      <c r="B33311" t="s">
        <v>1868</v>
      </c>
      <c r="C33311" t="s">
        <v>8</v>
      </c>
      <c r="D33311" t="s">
        <v>2387</v>
      </c>
      <c r="E33311">
        <v>0</v>
      </c>
    </row>
    <row r="33312" spans="1:5" x14ac:dyDescent="0.3">
      <c r="A33312">
        <v>39200016</v>
      </c>
      <c r="B33312" t="s">
        <v>1868</v>
      </c>
      <c r="C33312" t="s">
        <v>8</v>
      </c>
      <c r="D33312" t="s">
        <v>2388</v>
      </c>
      <c r="E33312">
        <v>0</v>
      </c>
    </row>
    <row r="33313" spans="1:5" x14ac:dyDescent="0.3">
      <c r="A33313">
        <v>39200016</v>
      </c>
      <c r="B33313" t="s">
        <v>1868</v>
      </c>
      <c r="C33313" t="s">
        <v>8</v>
      </c>
      <c r="D33313" t="s">
        <v>2389</v>
      </c>
      <c r="E33313">
        <v>0</v>
      </c>
    </row>
    <row r="33314" spans="1:5" x14ac:dyDescent="0.3">
      <c r="A33314">
        <v>39200016</v>
      </c>
      <c r="B33314" t="s">
        <v>1868</v>
      </c>
      <c r="C33314" t="s">
        <v>8</v>
      </c>
      <c r="D33314" t="s">
        <v>2390</v>
      </c>
      <c r="E33314">
        <v>0</v>
      </c>
    </row>
    <row r="33315" spans="1:5" x14ac:dyDescent="0.3">
      <c r="A33315">
        <v>39200016</v>
      </c>
      <c r="B33315" t="s">
        <v>1868</v>
      </c>
      <c r="C33315" t="s">
        <v>8</v>
      </c>
      <c r="D33315" t="s">
        <v>2391</v>
      </c>
      <c r="E33315">
        <v>-1</v>
      </c>
    </row>
    <row r="33316" spans="1:5" x14ac:dyDescent="0.3">
      <c r="A33316">
        <v>39200016</v>
      </c>
      <c r="B33316" t="s">
        <v>1868</v>
      </c>
      <c r="C33316" t="s">
        <v>8</v>
      </c>
      <c r="D33316" t="s">
        <v>2392</v>
      </c>
      <c r="E33316">
        <v>0</v>
      </c>
    </row>
    <row r="33317" spans="1:5" x14ac:dyDescent="0.3">
      <c r="A33317">
        <v>39200016</v>
      </c>
      <c r="B33317" t="s">
        <v>1868</v>
      </c>
      <c r="C33317" t="s">
        <v>8</v>
      </c>
      <c r="D33317" t="s">
        <v>2393</v>
      </c>
      <c r="E33317">
        <v>0</v>
      </c>
    </row>
    <row r="33318" spans="1:5" x14ac:dyDescent="0.3">
      <c r="A33318">
        <v>39200016</v>
      </c>
      <c r="B33318" t="s">
        <v>1868</v>
      </c>
      <c r="C33318" t="s">
        <v>8</v>
      </c>
      <c r="D33318" t="s">
        <v>2394</v>
      </c>
      <c r="E33318">
        <v>0</v>
      </c>
    </row>
    <row r="33319" spans="1:5" x14ac:dyDescent="0.3">
      <c r="A33319">
        <v>39200016</v>
      </c>
      <c r="B33319" t="s">
        <v>1868</v>
      </c>
      <c r="C33319" t="s">
        <v>8</v>
      </c>
      <c r="D33319" t="s">
        <v>2395</v>
      </c>
      <c r="E33319">
        <v>0</v>
      </c>
    </row>
    <row r="33320" spans="1:5" x14ac:dyDescent="0.3">
      <c r="A33320">
        <v>39200016</v>
      </c>
      <c r="B33320" t="s">
        <v>1868</v>
      </c>
      <c r="C33320" t="s">
        <v>8</v>
      </c>
      <c r="D33320" t="s">
        <v>2396</v>
      </c>
      <c r="E33320">
        <v>0</v>
      </c>
    </row>
    <row r="33321" spans="1:5" x14ac:dyDescent="0.3">
      <c r="A33321">
        <v>39200016</v>
      </c>
      <c r="B33321" t="s">
        <v>1868</v>
      </c>
      <c r="C33321" t="s">
        <v>8</v>
      </c>
      <c r="D33321" t="s">
        <v>2397</v>
      </c>
      <c r="E33321">
        <v>0</v>
      </c>
    </row>
    <row r="33322" spans="1:5" x14ac:dyDescent="0.3">
      <c r="A33322">
        <v>39200016</v>
      </c>
      <c r="B33322" t="s">
        <v>1868</v>
      </c>
      <c r="C33322" t="s">
        <v>8</v>
      </c>
      <c r="D33322" t="s">
        <v>2398</v>
      </c>
      <c r="E33322">
        <v>0</v>
      </c>
    </row>
    <row r="33323" spans="1:5" x14ac:dyDescent="0.3">
      <c r="A33323">
        <v>39200016</v>
      </c>
      <c r="B33323" t="s">
        <v>1868</v>
      </c>
      <c r="C33323" t="s">
        <v>8</v>
      </c>
      <c r="D33323" t="s">
        <v>2399</v>
      </c>
      <c r="E33323">
        <v>0</v>
      </c>
    </row>
    <row r="33324" spans="1:5" x14ac:dyDescent="0.3">
      <c r="A33324">
        <v>39200016</v>
      </c>
      <c r="B33324" t="s">
        <v>1868</v>
      </c>
      <c r="C33324" t="s">
        <v>8</v>
      </c>
      <c r="D33324" t="s">
        <v>2400</v>
      </c>
      <c r="E33324">
        <v>0</v>
      </c>
    </row>
    <row r="33325" spans="1:5" x14ac:dyDescent="0.3">
      <c r="A33325">
        <v>39200016</v>
      </c>
      <c r="B33325" t="s">
        <v>1868</v>
      </c>
      <c r="C33325" t="s">
        <v>8</v>
      </c>
      <c r="D33325" t="s">
        <v>2401</v>
      </c>
      <c r="E33325">
        <v>0</v>
      </c>
    </row>
    <row r="33326" spans="1:5" x14ac:dyDescent="0.3">
      <c r="A33326">
        <v>39200016</v>
      </c>
      <c r="B33326" t="s">
        <v>1868</v>
      </c>
      <c r="C33326" t="s">
        <v>8</v>
      </c>
      <c r="D33326" t="s">
        <v>2402</v>
      </c>
      <c r="E33326">
        <v>0</v>
      </c>
    </row>
    <row r="33327" spans="1:5" x14ac:dyDescent="0.3">
      <c r="A33327">
        <v>39200016</v>
      </c>
      <c r="B33327" t="s">
        <v>1868</v>
      </c>
      <c r="C33327" t="s">
        <v>8</v>
      </c>
      <c r="D33327" t="s">
        <v>2403</v>
      </c>
      <c r="E33327">
        <v>0</v>
      </c>
    </row>
    <row r="33328" spans="1:5" x14ac:dyDescent="0.3">
      <c r="A33328">
        <v>39200016</v>
      </c>
      <c r="B33328" t="s">
        <v>1868</v>
      </c>
      <c r="C33328" t="s">
        <v>8</v>
      </c>
      <c r="D33328" t="s">
        <v>2404</v>
      </c>
      <c r="E33328">
        <v>0</v>
      </c>
    </row>
    <row r="33329" spans="1:5" x14ac:dyDescent="0.3">
      <c r="A33329">
        <v>39200016</v>
      </c>
      <c r="B33329" t="s">
        <v>1868</v>
      </c>
      <c r="C33329" t="s">
        <v>8</v>
      </c>
      <c r="D33329" t="s">
        <v>2405</v>
      </c>
      <c r="E33329">
        <v>0</v>
      </c>
    </row>
    <row r="33330" spans="1:5" x14ac:dyDescent="0.3">
      <c r="A33330">
        <v>39200016</v>
      </c>
      <c r="B33330" t="s">
        <v>1868</v>
      </c>
      <c r="C33330" t="s">
        <v>8</v>
      </c>
      <c r="D33330" t="s">
        <v>2406</v>
      </c>
      <c r="E33330">
        <v>0</v>
      </c>
    </row>
    <row r="33331" spans="1:5" x14ac:dyDescent="0.3">
      <c r="A33331">
        <v>39200016</v>
      </c>
      <c r="B33331" t="s">
        <v>1868</v>
      </c>
      <c r="C33331" t="s">
        <v>8</v>
      </c>
      <c r="D33331" t="s">
        <v>2407</v>
      </c>
      <c r="E33331">
        <v>0</v>
      </c>
    </row>
    <row r="33332" spans="1:5" x14ac:dyDescent="0.3">
      <c r="A33332">
        <v>39200016</v>
      </c>
      <c r="B33332" t="s">
        <v>1868</v>
      </c>
      <c r="C33332" t="s">
        <v>8</v>
      </c>
      <c r="D33332" t="s">
        <v>2408</v>
      </c>
      <c r="E33332">
        <v>-1</v>
      </c>
    </row>
    <row r="33333" spans="1:5" x14ac:dyDescent="0.3">
      <c r="A33333">
        <v>39200016</v>
      </c>
      <c r="B33333" t="s">
        <v>1868</v>
      </c>
      <c r="C33333" t="s">
        <v>8</v>
      </c>
      <c r="D33333" t="s">
        <v>2409</v>
      </c>
      <c r="E33333">
        <v>0</v>
      </c>
    </row>
    <row r="33334" spans="1:5" x14ac:dyDescent="0.3">
      <c r="A33334">
        <v>39200016</v>
      </c>
      <c r="B33334" t="s">
        <v>1868</v>
      </c>
      <c r="C33334" t="s">
        <v>8</v>
      </c>
      <c r="D33334" t="s">
        <v>2410</v>
      </c>
      <c r="E33334">
        <v>0</v>
      </c>
    </row>
    <row r="33335" spans="1:5" x14ac:dyDescent="0.3">
      <c r="A33335">
        <v>39200016</v>
      </c>
      <c r="B33335" t="s">
        <v>1868</v>
      </c>
      <c r="C33335" t="s">
        <v>8</v>
      </c>
      <c r="D33335" t="s">
        <v>2411</v>
      </c>
      <c r="E33335">
        <v>0</v>
      </c>
    </row>
    <row r="33336" spans="1:5" x14ac:dyDescent="0.3">
      <c r="A33336">
        <v>39200016</v>
      </c>
      <c r="B33336" t="s">
        <v>1868</v>
      </c>
      <c r="C33336" t="s">
        <v>8</v>
      </c>
      <c r="D33336" t="s">
        <v>2412</v>
      </c>
      <c r="E33336">
        <v>0</v>
      </c>
    </row>
    <row r="33337" spans="1:5" x14ac:dyDescent="0.3">
      <c r="A33337">
        <v>39200016</v>
      </c>
      <c r="B33337" t="s">
        <v>1868</v>
      </c>
      <c r="C33337" t="s">
        <v>8</v>
      </c>
      <c r="D33337" t="s">
        <v>2413</v>
      </c>
      <c r="E33337">
        <v>0</v>
      </c>
    </row>
    <row r="33338" spans="1:5" x14ac:dyDescent="0.3">
      <c r="A33338">
        <v>23310040</v>
      </c>
      <c r="B33338" t="s">
        <v>1870</v>
      </c>
      <c r="C33338" t="s">
        <v>8</v>
      </c>
      <c r="D33338" t="s">
        <v>2378</v>
      </c>
      <c r="E33338">
        <v>-1</v>
      </c>
    </row>
    <row r="33339" spans="1:5" x14ac:dyDescent="0.3">
      <c r="A33339">
        <v>23310040</v>
      </c>
      <c r="B33339" t="s">
        <v>1870</v>
      </c>
      <c r="C33339" t="s">
        <v>8</v>
      </c>
      <c r="D33339" t="s">
        <v>2379</v>
      </c>
      <c r="E33339">
        <v>0</v>
      </c>
    </row>
    <row r="33340" spans="1:5" x14ac:dyDescent="0.3">
      <c r="A33340">
        <v>23310040</v>
      </c>
      <c r="B33340" t="s">
        <v>1870</v>
      </c>
      <c r="C33340" t="s">
        <v>8</v>
      </c>
      <c r="D33340" t="s">
        <v>2380</v>
      </c>
      <c r="E33340">
        <v>-2</v>
      </c>
    </row>
    <row r="33341" spans="1:5" x14ac:dyDescent="0.3">
      <c r="A33341">
        <v>23310040</v>
      </c>
      <c r="B33341" t="s">
        <v>1870</v>
      </c>
      <c r="C33341" t="s">
        <v>8</v>
      </c>
      <c r="D33341" t="s">
        <v>2381</v>
      </c>
      <c r="E33341">
        <v>0</v>
      </c>
    </row>
    <row r="33342" spans="1:5" x14ac:dyDescent="0.3">
      <c r="A33342">
        <v>23310040</v>
      </c>
      <c r="B33342" t="s">
        <v>1870</v>
      </c>
      <c r="C33342" t="s">
        <v>8</v>
      </c>
      <c r="D33342" t="s">
        <v>2382</v>
      </c>
      <c r="E33342">
        <v>0</v>
      </c>
    </row>
    <row r="33343" spans="1:5" x14ac:dyDescent="0.3">
      <c r="A33343">
        <v>23310040</v>
      </c>
      <c r="B33343" t="s">
        <v>1870</v>
      </c>
      <c r="C33343" t="s">
        <v>8</v>
      </c>
      <c r="D33343" t="s">
        <v>2383</v>
      </c>
      <c r="E33343">
        <v>0</v>
      </c>
    </row>
    <row r="33344" spans="1:5" x14ac:dyDescent="0.3">
      <c r="A33344">
        <v>23310040</v>
      </c>
      <c r="B33344" t="s">
        <v>1870</v>
      </c>
      <c r="C33344" t="s">
        <v>8</v>
      </c>
      <c r="D33344" t="s">
        <v>2384</v>
      </c>
      <c r="E33344">
        <v>0</v>
      </c>
    </row>
    <row r="33345" spans="1:5" x14ac:dyDescent="0.3">
      <c r="A33345">
        <v>23310040</v>
      </c>
      <c r="B33345" t="s">
        <v>1870</v>
      </c>
      <c r="C33345" t="s">
        <v>8</v>
      </c>
      <c r="D33345" t="s">
        <v>2385</v>
      </c>
      <c r="E33345">
        <v>0</v>
      </c>
    </row>
    <row r="33346" spans="1:5" x14ac:dyDescent="0.3">
      <c r="A33346">
        <v>23310040</v>
      </c>
      <c r="B33346" t="s">
        <v>1870</v>
      </c>
      <c r="C33346" t="s">
        <v>8</v>
      </c>
      <c r="D33346" t="s">
        <v>2386</v>
      </c>
      <c r="E33346">
        <v>0</v>
      </c>
    </row>
    <row r="33347" spans="1:5" x14ac:dyDescent="0.3">
      <c r="A33347">
        <v>23310040</v>
      </c>
      <c r="B33347" t="s">
        <v>1870</v>
      </c>
      <c r="C33347" t="s">
        <v>8</v>
      </c>
      <c r="D33347" t="s">
        <v>2387</v>
      </c>
      <c r="E33347">
        <v>0</v>
      </c>
    </row>
    <row r="33348" spans="1:5" x14ac:dyDescent="0.3">
      <c r="A33348">
        <v>23310040</v>
      </c>
      <c r="B33348" t="s">
        <v>1870</v>
      </c>
      <c r="C33348" t="s">
        <v>8</v>
      </c>
      <c r="D33348" t="s">
        <v>2388</v>
      </c>
      <c r="E33348">
        <v>0</v>
      </c>
    </row>
    <row r="33349" spans="1:5" x14ac:dyDescent="0.3">
      <c r="A33349">
        <v>23310040</v>
      </c>
      <c r="B33349" t="s">
        <v>1870</v>
      </c>
      <c r="C33349" t="s">
        <v>8</v>
      </c>
      <c r="D33349" t="s">
        <v>2389</v>
      </c>
      <c r="E33349">
        <v>0</v>
      </c>
    </row>
    <row r="33350" spans="1:5" x14ac:dyDescent="0.3">
      <c r="A33350">
        <v>23310040</v>
      </c>
      <c r="B33350" t="s">
        <v>1870</v>
      </c>
      <c r="C33350" t="s">
        <v>8</v>
      </c>
      <c r="D33350" t="s">
        <v>2390</v>
      </c>
      <c r="E33350">
        <v>0</v>
      </c>
    </row>
    <row r="33351" spans="1:5" x14ac:dyDescent="0.3">
      <c r="A33351">
        <v>23310040</v>
      </c>
      <c r="B33351" t="s">
        <v>1870</v>
      </c>
      <c r="C33351" t="s">
        <v>8</v>
      </c>
      <c r="D33351" t="s">
        <v>2391</v>
      </c>
      <c r="E33351">
        <v>-2</v>
      </c>
    </row>
    <row r="33352" spans="1:5" x14ac:dyDescent="0.3">
      <c r="A33352">
        <v>23310040</v>
      </c>
      <c r="B33352" t="s">
        <v>1870</v>
      </c>
      <c r="C33352" t="s">
        <v>8</v>
      </c>
      <c r="D33352" t="s">
        <v>2392</v>
      </c>
      <c r="E33352">
        <v>0</v>
      </c>
    </row>
    <row r="33353" spans="1:5" x14ac:dyDescent="0.3">
      <c r="A33353">
        <v>23310040</v>
      </c>
      <c r="B33353" t="s">
        <v>1870</v>
      </c>
      <c r="C33353" t="s">
        <v>8</v>
      </c>
      <c r="D33353" t="s">
        <v>2393</v>
      </c>
      <c r="E33353">
        <v>0</v>
      </c>
    </row>
    <row r="33354" spans="1:5" x14ac:dyDescent="0.3">
      <c r="A33354">
        <v>23310040</v>
      </c>
      <c r="B33354" t="s">
        <v>1870</v>
      </c>
      <c r="C33354" t="s">
        <v>8</v>
      </c>
      <c r="D33354" t="s">
        <v>2394</v>
      </c>
      <c r="E33354">
        <v>0</v>
      </c>
    </row>
    <row r="33355" spans="1:5" x14ac:dyDescent="0.3">
      <c r="A33355">
        <v>23310040</v>
      </c>
      <c r="B33355" t="s">
        <v>1870</v>
      </c>
      <c r="C33355" t="s">
        <v>8</v>
      </c>
      <c r="D33355" t="s">
        <v>2395</v>
      </c>
      <c r="E33355">
        <v>0</v>
      </c>
    </row>
    <row r="33356" spans="1:5" x14ac:dyDescent="0.3">
      <c r="A33356">
        <v>23310040</v>
      </c>
      <c r="B33356" t="s">
        <v>1870</v>
      </c>
      <c r="C33356" t="s">
        <v>8</v>
      </c>
      <c r="D33356" t="s">
        <v>2396</v>
      </c>
      <c r="E33356">
        <v>0</v>
      </c>
    </row>
    <row r="33357" spans="1:5" x14ac:dyDescent="0.3">
      <c r="A33357">
        <v>23310040</v>
      </c>
      <c r="B33357" t="s">
        <v>1870</v>
      </c>
      <c r="C33357" t="s">
        <v>8</v>
      </c>
      <c r="D33357" t="s">
        <v>2397</v>
      </c>
      <c r="E33357">
        <v>0</v>
      </c>
    </row>
    <row r="33358" spans="1:5" x14ac:dyDescent="0.3">
      <c r="A33358">
        <v>23310040</v>
      </c>
      <c r="B33358" t="s">
        <v>1870</v>
      </c>
      <c r="C33358" t="s">
        <v>8</v>
      </c>
      <c r="D33358" t="s">
        <v>2398</v>
      </c>
      <c r="E33358">
        <v>0</v>
      </c>
    </row>
    <row r="33359" spans="1:5" x14ac:dyDescent="0.3">
      <c r="A33359">
        <v>23310040</v>
      </c>
      <c r="B33359" t="s">
        <v>1870</v>
      </c>
      <c r="C33359" t="s">
        <v>8</v>
      </c>
      <c r="D33359" t="s">
        <v>2399</v>
      </c>
      <c r="E33359">
        <v>0</v>
      </c>
    </row>
    <row r="33360" spans="1:5" x14ac:dyDescent="0.3">
      <c r="A33360">
        <v>23310040</v>
      </c>
      <c r="B33360" t="s">
        <v>1870</v>
      </c>
      <c r="C33360" t="s">
        <v>8</v>
      </c>
      <c r="D33360" t="s">
        <v>2400</v>
      </c>
      <c r="E33360">
        <v>0</v>
      </c>
    </row>
    <row r="33361" spans="1:5" x14ac:dyDescent="0.3">
      <c r="A33361">
        <v>23310040</v>
      </c>
      <c r="B33361" t="s">
        <v>1870</v>
      </c>
      <c r="C33361" t="s">
        <v>8</v>
      </c>
      <c r="D33361" t="s">
        <v>2401</v>
      </c>
      <c r="E33361">
        <v>0</v>
      </c>
    </row>
    <row r="33362" spans="1:5" x14ac:dyDescent="0.3">
      <c r="A33362">
        <v>23310040</v>
      </c>
      <c r="B33362" t="s">
        <v>1870</v>
      </c>
      <c r="C33362" t="s">
        <v>8</v>
      </c>
      <c r="D33362" t="s">
        <v>2402</v>
      </c>
      <c r="E33362">
        <v>0</v>
      </c>
    </row>
    <row r="33363" spans="1:5" x14ac:dyDescent="0.3">
      <c r="A33363">
        <v>23310040</v>
      </c>
      <c r="B33363" t="s">
        <v>1870</v>
      </c>
      <c r="C33363" t="s">
        <v>8</v>
      </c>
      <c r="D33363" t="s">
        <v>2403</v>
      </c>
      <c r="E33363">
        <v>-2</v>
      </c>
    </row>
    <row r="33364" spans="1:5" x14ac:dyDescent="0.3">
      <c r="A33364">
        <v>23310040</v>
      </c>
      <c r="B33364" t="s">
        <v>1870</v>
      </c>
      <c r="C33364" t="s">
        <v>8</v>
      </c>
      <c r="D33364" t="s">
        <v>2404</v>
      </c>
      <c r="E33364">
        <v>0</v>
      </c>
    </row>
    <row r="33365" spans="1:5" x14ac:dyDescent="0.3">
      <c r="A33365">
        <v>23310040</v>
      </c>
      <c r="B33365" t="s">
        <v>1870</v>
      </c>
      <c r="C33365" t="s">
        <v>8</v>
      </c>
      <c r="D33365" t="s">
        <v>2405</v>
      </c>
      <c r="E33365">
        <v>0</v>
      </c>
    </row>
    <row r="33366" spans="1:5" x14ac:dyDescent="0.3">
      <c r="A33366">
        <v>23310040</v>
      </c>
      <c r="B33366" t="s">
        <v>1870</v>
      </c>
      <c r="C33366" t="s">
        <v>8</v>
      </c>
      <c r="D33366" t="s">
        <v>2406</v>
      </c>
      <c r="E33366">
        <v>0</v>
      </c>
    </row>
    <row r="33367" spans="1:5" x14ac:dyDescent="0.3">
      <c r="A33367">
        <v>23310040</v>
      </c>
      <c r="B33367" t="s">
        <v>1870</v>
      </c>
      <c r="C33367" t="s">
        <v>8</v>
      </c>
      <c r="D33367" t="s">
        <v>2407</v>
      </c>
      <c r="E33367">
        <v>0</v>
      </c>
    </row>
    <row r="33368" spans="1:5" x14ac:dyDescent="0.3">
      <c r="A33368">
        <v>23310040</v>
      </c>
      <c r="B33368" t="s">
        <v>1870</v>
      </c>
      <c r="C33368" t="s">
        <v>8</v>
      </c>
      <c r="D33368" t="s">
        <v>2408</v>
      </c>
      <c r="E33368">
        <v>-1</v>
      </c>
    </row>
    <row r="33369" spans="1:5" x14ac:dyDescent="0.3">
      <c r="A33369">
        <v>23310040</v>
      </c>
      <c r="B33369" t="s">
        <v>1870</v>
      </c>
      <c r="C33369" t="s">
        <v>8</v>
      </c>
      <c r="D33369" t="s">
        <v>2409</v>
      </c>
      <c r="E33369">
        <v>0</v>
      </c>
    </row>
    <row r="33370" spans="1:5" x14ac:dyDescent="0.3">
      <c r="A33370">
        <v>23310040</v>
      </c>
      <c r="B33370" t="s">
        <v>1870</v>
      </c>
      <c r="C33370" t="s">
        <v>8</v>
      </c>
      <c r="D33370" t="s">
        <v>2410</v>
      </c>
      <c r="E33370">
        <v>-2</v>
      </c>
    </row>
    <row r="33371" spans="1:5" x14ac:dyDescent="0.3">
      <c r="A33371">
        <v>23310040</v>
      </c>
      <c r="B33371" t="s">
        <v>1870</v>
      </c>
      <c r="C33371" t="s">
        <v>8</v>
      </c>
      <c r="D33371" t="s">
        <v>2411</v>
      </c>
      <c r="E33371">
        <v>0</v>
      </c>
    </row>
    <row r="33372" spans="1:5" x14ac:dyDescent="0.3">
      <c r="A33372">
        <v>23310040</v>
      </c>
      <c r="B33372" t="s">
        <v>1870</v>
      </c>
      <c r="C33372" t="s">
        <v>8</v>
      </c>
      <c r="D33372" t="s">
        <v>2412</v>
      </c>
      <c r="E33372">
        <v>0</v>
      </c>
    </row>
    <row r="33373" spans="1:5" x14ac:dyDescent="0.3">
      <c r="A33373">
        <v>23310040</v>
      </c>
      <c r="B33373" t="s">
        <v>1870</v>
      </c>
      <c r="C33373" t="s">
        <v>8</v>
      </c>
      <c r="D33373" t="s">
        <v>2413</v>
      </c>
      <c r="E33373">
        <v>-3</v>
      </c>
    </row>
    <row r="33374" spans="1:5" x14ac:dyDescent="0.3">
      <c r="A33374">
        <v>23170011</v>
      </c>
      <c r="B33374" t="s">
        <v>1872</v>
      </c>
      <c r="C33374" t="s">
        <v>130</v>
      </c>
      <c r="D33374" t="s">
        <v>2378</v>
      </c>
      <c r="E33374">
        <v>0</v>
      </c>
    </row>
    <row r="33375" spans="1:5" x14ac:dyDescent="0.3">
      <c r="A33375">
        <v>23170011</v>
      </c>
      <c r="B33375" t="s">
        <v>1872</v>
      </c>
      <c r="C33375" t="s">
        <v>130</v>
      </c>
      <c r="D33375" t="s">
        <v>2379</v>
      </c>
      <c r="E33375">
        <v>0</v>
      </c>
    </row>
    <row r="33376" spans="1:5" x14ac:dyDescent="0.3">
      <c r="A33376">
        <v>23170011</v>
      </c>
      <c r="B33376" t="s">
        <v>1872</v>
      </c>
      <c r="C33376" t="s">
        <v>130</v>
      </c>
      <c r="D33376" t="s">
        <v>2380</v>
      </c>
      <c r="E33376">
        <v>-20</v>
      </c>
    </row>
    <row r="33377" spans="1:5" x14ac:dyDescent="0.3">
      <c r="A33377">
        <v>23170011</v>
      </c>
      <c r="B33377" t="s">
        <v>1872</v>
      </c>
      <c r="C33377" t="s">
        <v>130</v>
      </c>
      <c r="D33377" t="s">
        <v>2381</v>
      </c>
      <c r="E33377">
        <v>0</v>
      </c>
    </row>
    <row r="33378" spans="1:5" x14ac:dyDescent="0.3">
      <c r="A33378">
        <v>23170011</v>
      </c>
      <c r="B33378" t="s">
        <v>1872</v>
      </c>
      <c r="C33378" t="s">
        <v>130</v>
      </c>
      <c r="D33378" t="s">
        <v>2382</v>
      </c>
      <c r="E33378">
        <v>0</v>
      </c>
    </row>
    <row r="33379" spans="1:5" x14ac:dyDescent="0.3">
      <c r="A33379">
        <v>23170011</v>
      </c>
      <c r="B33379" t="s">
        <v>1872</v>
      </c>
      <c r="C33379" t="s">
        <v>130</v>
      </c>
      <c r="D33379" t="s">
        <v>2383</v>
      </c>
      <c r="E33379">
        <v>0</v>
      </c>
    </row>
    <row r="33380" spans="1:5" x14ac:dyDescent="0.3">
      <c r="A33380">
        <v>23170011</v>
      </c>
      <c r="B33380" t="s">
        <v>1872</v>
      </c>
      <c r="C33380" t="s">
        <v>130</v>
      </c>
      <c r="D33380" t="s">
        <v>2384</v>
      </c>
      <c r="E33380">
        <v>-5</v>
      </c>
    </row>
    <row r="33381" spans="1:5" x14ac:dyDescent="0.3">
      <c r="A33381">
        <v>23170011</v>
      </c>
      <c r="B33381" t="s">
        <v>1872</v>
      </c>
      <c r="C33381" t="s">
        <v>130</v>
      </c>
      <c r="D33381" t="s">
        <v>2385</v>
      </c>
      <c r="E33381">
        <v>0</v>
      </c>
    </row>
    <row r="33382" spans="1:5" x14ac:dyDescent="0.3">
      <c r="A33382">
        <v>23170011</v>
      </c>
      <c r="B33382" t="s">
        <v>1872</v>
      </c>
      <c r="C33382" t="s">
        <v>130</v>
      </c>
      <c r="D33382" t="s">
        <v>2386</v>
      </c>
      <c r="E33382">
        <v>0</v>
      </c>
    </row>
    <row r="33383" spans="1:5" x14ac:dyDescent="0.3">
      <c r="A33383">
        <v>23170011</v>
      </c>
      <c r="B33383" t="s">
        <v>1872</v>
      </c>
      <c r="C33383" t="s">
        <v>130</v>
      </c>
      <c r="D33383" t="s">
        <v>2387</v>
      </c>
      <c r="E33383">
        <v>-50</v>
      </c>
    </row>
    <row r="33384" spans="1:5" x14ac:dyDescent="0.3">
      <c r="A33384">
        <v>23170011</v>
      </c>
      <c r="B33384" t="s">
        <v>1872</v>
      </c>
      <c r="C33384" t="s">
        <v>130</v>
      </c>
      <c r="D33384" t="s">
        <v>2388</v>
      </c>
      <c r="E33384">
        <v>0</v>
      </c>
    </row>
    <row r="33385" spans="1:5" x14ac:dyDescent="0.3">
      <c r="A33385">
        <v>23170011</v>
      </c>
      <c r="B33385" t="s">
        <v>1872</v>
      </c>
      <c r="C33385" t="s">
        <v>130</v>
      </c>
      <c r="D33385" t="s">
        <v>2389</v>
      </c>
      <c r="E33385">
        <v>0</v>
      </c>
    </row>
    <row r="33386" spans="1:5" x14ac:dyDescent="0.3">
      <c r="A33386">
        <v>23170011</v>
      </c>
      <c r="B33386" t="s">
        <v>1872</v>
      </c>
      <c r="C33386" t="s">
        <v>130</v>
      </c>
      <c r="D33386" t="s">
        <v>2390</v>
      </c>
      <c r="E33386">
        <v>0</v>
      </c>
    </row>
    <row r="33387" spans="1:5" x14ac:dyDescent="0.3">
      <c r="A33387">
        <v>23170011</v>
      </c>
      <c r="B33387" t="s">
        <v>1872</v>
      </c>
      <c r="C33387" t="s">
        <v>130</v>
      </c>
      <c r="D33387" t="s">
        <v>2391</v>
      </c>
      <c r="E33387">
        <v>0</v>
      </c>
    </row>
    <row r="33388" spans="1:5" x14ac:dyDescent="0.3">
      <c r="A33388">
        <v>23170011</v>
      </c>
      <c r="B33388" t="s">
        <v>1872</v>
      </c>
      <c r="C33388" t="s">
        <v>130</v>
      </c>
      <c r="D33388" t="s">
        <v>2392</v>
      </c>
      <c r="E33388">
        <v>0</v>
      </c>
    </row>
    <row r="33389" spans="1:5" x14ac:dyDescent="0.3">
      <c r="A33389">
        <v>23170011</v>
      </c>
      <c r="B33389" t="s">
        <v>1872</v>
      </c>
      <c r="C33389" t="s">
        <v>130</v>
      </c>
      <c r="D33389" t="s">
        <v>2393</v>
      </c>
      <c r="E33389">
        <v>-107</v>
      </c>
    </row>
    <row r="33390" spans="1:5" x14ac:dyDescent="0.3">
      <c r="A33390">
        <v>23170011</v>
      </c>
      <c r="B33390" t="s">
        <v>1872</v>
      </c>
      <c r="C33390" t="s">
        <v>130</v>
      </c>
      <c r="D33390" t="s">
        <v>2394</v>
      </c>
      <c r="E33390">
        <v>-20</v>
      </c>
    </row>
    <row r="33391" spans="1:5" x14ac:dyDescent="0.3">
      <c r="A33391">
        <v>23170011</v>
      </c>
      <c r="B33391" t="s">
        <v>1872</v>
      </c>
      <c r="C33391" t="s">
        <v>130</v>
      </c>
      <c r="D33391" t="s">
        <v>2395</v>
      </c>
      <c r="E33391">
        <v>0</v>
      </c>
    </row>
    <row r="33392" spans="1:5" x14ac:dyDescent="0.3">
      <c r="A33392">
        <v>23170011</v>
      </c>
      <c r="B33392" t="s">
        <v>1872</v>
      </c>
      <c r="C33392" t="s">
        <v>130</v>
      </c>
      <c r="D33392" t="s">
        <v>2396</v>
      </c>
      <c r="E33392">
        <v>0</v>
      </c>
    </row>
    <row r="33393" spans="1:5" x14ac:dyDescent="0.3">
      <c r="A33393">
        <v>23170011</v>
      </c>
      <c r="B33393" t="s">
        <v>1872</v>
      </c>
      <c r="C33393" t="s">
        <v>130</v>
      </c>
      <c r="D33393" t="s">
        <v>2397</v>
      </c>
      <c r="E33393">
        <v>-4</v>
      </c>
    </row>
    <row r="33394" spans="1:5" x14ac:dyDescent="0.3">
      <c r="A33394">
        <v>23170011</v>
      </c>
      <c r="B33394" t="s">
        <v>1872</v>
      </c>
      <c r="C33394" t="s">
        <v>130</v>
      </c>
      <c r="D33394" t="s">
        <v>2398</v>
      </c>
      <c r="E33394">
        <v>0</v>
      </c>
    </row>
    <row r="33395" spans="1:5" x14ac:dyDescent="0.3">
      <c r="A33395">
        <v>23170011</v>
      </c>
      <c r="B33395" t="s">
        <v>1872</v>
      </c>
      <c r="C33395" t="s">
        <v>130</v>
      </c>
      <c r="D33395" t="s">
        <v>2399</v>
      </c>
      <c r="E33395">
        <v>0</v>
      </c>
    </row>
    <row r="33396" spans="1:5" x14ac:dyDescent="0.3">
      <c r="A33396">
        <v>23170011</v>
      </c>
      <c r="B33396" t="s">
        <v>1872</v>
      </c>
      <c r="C33396" t="s">
        <v>130</v>
      </c>
      <c r="D33396" t="s">
        <v>2400</v>
      </c>
      <c r="E33396">
        <v>-20</v>
      </c>
    </row>
    <row r="33397" spans="1:5" x14ac:dyDescent="0.3">
      <c r="A33397">
        <v>23170011</v>
      </c>
      <c r="B33397" t="s">
        <v>1872</v>
      </c>
      <c r="C33397" t="s">
        <v>130</v>
      </c>
      <c r="D33397" t="s">
        <v>2401</v>
      </c>
      <c r="E33397">
        <v>0</v>
      </c>
    </row>
    <row r="33398" spans="1:5" x14ac:dyDescent="0.3">
      <c r="A33398">
        <v>23170011</v>
      </c>
      <c r="B33398" t="s">
        <v>1872</v>
      </c>
      <c r="C33398" t="s">
        <v>130</v>
      </c>
      <c r="D33398" t="s">
        <v>2402</v>
      </c>
      <c r="E33398">
        <v>0</v>
      </c>
    </row>
    <row r="33399" spans="1:5" x14ac:dyDescent="0.3">
      <c r="A33399">
        <v>23170011</v>
      </c>
      <c r="B33399" t="s">
        <v>1872</v>
      </c>
      <c r="C33399" t="s">
        <v>130</v>
      </c>
      <c r="D33399" t="s">
        <v>2403</v>
      </c>
      <c r="E33399">
        <v>-30</v>
      </c>
    </row>
    <row r="33400" spans="1:5" x14ac:dyDescent="0.3">
      <c r="A33400">
        <v>23170011</v>
      </c>
      <c r="B33400" t="s">
        <v>1872</v>
      </c>
      <c r="C33400" t="s">
        <v>130</v>
      </c>
      <c r="D33400" t="s">
        <v>2404</v>
      </c>
      <c r="E33400">
        <v>-5</v>
      </c>
    </row>
    <row r="33401" spans="1:5" x14ac:dyDescent="0.3">
      <c r="A33401">
        <v>23170011</v>
      </c>
      <c r="B33401" t="s">
        <v>1872</v>
      </c>
      <c r="C33401" t="s">
        <v>130</v>
      </c>
      <c r="D33401" t="s">
        <v>2405</v>
      </c>
      <c r="E33401">
        <v>0</v>
      </c>
    </row>
    <row r="33402" spans="1:5" x14ac:dyDescent="0.3">
      <c r="A33402">
        <v>23170011</v>
      </c>
      <c r="B33402" t="s">
        <v>1872</v>
      </c>
      <c r="C33402" t="s">
        <v>130</v>
      </c>
      <c r="D33402" t="s">
        <v>2406</v>
      </c>
      <c r="E33402">
        <v>0</v>
      </c>
    </row>
    <row r="33403" spans="1:5" x14ac:dyDescent="0.3">
      <c r="A33403">
        <v>23170011</v>
      </c>
      <c r="B33403" t="s">
        <v>1872</v>
      </c>
      <c r="C33403" t="s">
        <v>130</v>
      </c>
      <c r="D33403" t="s">
        <v>2407</v>
      </c>
      <c r="E33403">
        <v>0</v>
      </c>
    </row>
    <row r="33404" spans="1:5" x14ac:dyDescent="0.3">
      <c r="A33404">
        <v>23170011</v>
      </c>
      <c r="B33404" t="s">
        <v>1872</v>
      </c>
      <c r="C33404" t="s">
        <v>130</v>
      </c>
      <c r="D33404" t="s">
        <v>2408</v>
      </c>
      <c r="E33404">
        <v>0</v>
      </c>
    </row>
    <row r="33405" spans="1:5" x14ac:dyDescent="0.3">
      <c r="A33405">
        <v>23170011</v>
      </c>
      <c r="B33405" t="s">
        <v>1872</v>
      </c>
      <c r="C33405" t="s">
        <v>130</v>
      </c>
      <c r="D33405" t="s">
        <v>2409</v>
      </c>
      <c r="E33405">
        <v>-20</v>
      </c>
    </row>
    <row r="33406" spans="1:5" x14ac:dyDescent="0.3">
      <c r="A33406">
        <v>23170011</v>
      </c>
      <c r="B33406" t="s">
        <v>1872</v>
      </c>
      <c r="C33406" t="s">
        <v>130</v>
      </c>
      <c r="D33406" t="s">
        <v>2410</v>
      </c>
      <c r="E33406">
        <v>0</v>
      </c>
    </row>
    <row r="33407" spans="1:5" x14ac:dyDescent="0.3">
      <c r="A33407">
        <v>23170011</v>
      </c>
      <c r="B33407" t="s">
        <v>1872</v>
      </c>
      <c r="C33407" t="s">
        <v>130</v>
      </c>
      <c r="D33407" t="s">
        <v>2411</v>
      </c>
      <c r="E33407">
        <v>-1</v>
      </c>
    </row>
    <row r="33408" spans="1:5" x14ac:dyDescent="0.3">
      <c r="A33408">
        <v>23170011</v>
      </c>
      <c r="B33408" t="s">
        <v>1872</v>
      </c>
      <c r="C33408" t="s">
        <v>130</v>
      </c>
      <c r="D33408" t="s">
        <v>2412</v>
      </c>
      <c r="E33408">
        <v>0</v>
      </c>
    </row>
    <row r="33409" spans="1:5" x14ac:dyDescent="0.3">
      <c r="A33409">
        <v>23170011</v>
      </c>
      <c r="B33409" t="s">
        <v>1872</v>
      </c>
      <c r="C33409" t="s">
        <v>130</v>
      </c>
      <c r="D33409" t="s">
        <v>2413</v>
      </c>
      <c r="E33409">
        <v>-55</v>
      </c>
    </row>
    <row r="33410" spans="1:5" x14ac:dyDescent="0.3">
      <c r="A33410">
        <v>60510089</v>
      </c>
      <c r="B33410" t="s">
        <v>1874</v>
      </c>
      <c r="C33410" t="s">
        <v>8</v>
      </c>
      <c r="D33410" t="s">
        <v>2378</v>
      </c>
      <c r="E33410">
        <v>0</v>
      </c>
    </row>
    <row r="33411" spans="1:5" x14ac:dyDescent="0.3">
      <c r="A33411">
        <v>60510089</v>
      </c>
      <c r="B33411" t="s">
        <v>1874</v>
      </c>
      <c r="C33411" t="s">
        <v>8</v>
      </c>
      <c r="D33411" t="s">
        <v>2379</v>
      </c>
      <c r="E33411">
        <v>0</v>
      </c>
    </row>
    <row r="33412" spans="1:5" x14ac:dyDescent="0.3">
      <c r="A33412">
        <v>60510089</v>
      </c>
      <c r="B33412" t="s">
        <v>1874</v>
      </c>
      <c r="C33412" t="s">
        <v>8</v>
      </c>
      <c r="D33412" t="s">
        <v>2380</v>
      </c>
      <c r="E33412">
        <v>0</v>
      </c>
    </row>
    <row r="33413" spans="1:5" x14ac:dyDescent="0.3">
      <c r="A33413">
        <v>60510089</v>
      </c>
      <c r="B33413" t="s">
        <v>1874</v>
      </c>
      <c r="C33413" t="s">
        <v>8</v>
      </c>
      <c r="D33413" t="s">
        <v>2381</v>
      </c>
      <c r="E33413">
        <v>-1</v>
      </c>
    </row>
    <row r="33414" spans="1:5" x14ac:dyDescent="0.3">
      <c r="A33414">
        <v>60510089</v>
      </c>
      <c r="B33414" t="s">
        <v>1874</v>
      </c>
      <c r="C33414" t="s">
        <v>8</v>
      </c>
      <c r="D33414" t="s">
        <v>2382</v>
      </c>
      <c r="E33414">
        <v>0</v>
      </c>
    </row>
    <row r="33415" spans="1:5" x14ac:dyDescent="0.3">
      <c r="A33415">
        <v>60510089</v>
      </c>
      <c r="B33415" t="s">
        <v>1874</v>
      </c>
      <c r="C33415" t="s">
        <v>8</v>
      </c>
      <c r="D33415" t="s">
        <v>2383</v>
      </c>
      <c r="E33415">
        <v>0</v>
      </c>
    </row>
    <row r="33416" spans="1:5" x14ac:dyDescent="0.3">
      <c r="A33416">
        <v>60510089</v>
      </c>
      <c r="B33416" t="s">
        <v>1874</v>
      </c>
      <c r="C33416" t="s">
        <v>8</v>
      </c>
      <c r="D33416" t="s">
        <v>2384</v>
      </c>
      <c r="E33416">
        <v>0</v>
      </c>
    </row>
    <row r="33417" spans="1:5" x14ac:dyDescent="0.3">
      <c r="A33417">
        <v>60510089</v>
      </c>
      <c r="B33417" t="s">
        <v>1874</v>
      </c>
      <c r="C33417" t="s">
        <v>8</v>
      </c>
      <c r="D33417" t="s">
        <v>2385</v>
      </c>
      <c r="E33417">
        <v>0</v>
      </c>
    </row>
    <row r="33418" spans="1:5" x14ac:dyDescent="0.3">
      <c r="A33418">
        <v>60510089</v>
      </c>
      <c r="B33418" t="s">
        <v>1874</v>
      </c>
      <c r="C33418" t="s">
        <v>8</v>
      </c>
      <c r="D33418" t="s">
        <v>2386</v>
      </c>
      <c r="E33418">
        <v>0</v>
      </c>
    </row>
    <row r="33419" spans="1:5" x14ac:dyDescent="0.3">
      <c r="A33419">
        <v>60510089</v>
      </c>
      <c r="B33419" t="s">
        <v>1874</v>
      </c>
      <c r="C33419" t="s">
        <v>8</v>
      </c>
      <c r="D33419" t="s">
        <v>2387</v>
      </c>
      <c r="E33419">
        <v>0</v>
      </c>
    </row>
    <row r="33420" spans="1:5" x14ac:dyDescent="0.3">
      <c r="A33420">
        <v>60510089</v>
      </c>
      <c r="B33420" t="s">
        <v>1874</v>
      </c>
      <c r="C33420" t="s">
        <v>8</v>
      </c>
      <c r="D33420" t="s">
        <v>2388</v>
      </c>
      <c r="E33420">
        <v>0</v>
      </c>
    </row>
    <row r="33421" spans="1:5" x14ac:dyDescent="0.3">
      <c r="A33421">
        <v>60510089</v>
      </c>
      <c r="B33421" t="s">
        <v>1874</v>
      </c>
      <c r="C33421" t="s">
        <v>8</v>
      </c>
      <c r="D33421" t="s">
        <v>2389</v>
      </c>
      <c r="E33421">
        <v>0</v>
      </c>
    </row>
    <row r="33422" spans="1:5" x14ac:dyDescent="0.3">
      <c r="A33422">
        <v>60510089</v>
      </c>
      <c r="B33422" t="s">
        <v>1874</v>
      </c>
      <c r="C33422" t="s">
        <v>8</v>
      </c>
      <c r="D33422" t="s">
        <v>2390</v>
      </c>
      <c r="E33422">
        <v>0</v>
      </c>
    </row>
    <row r="33423" spans="1:5" x14ac:dyDescent="0.3">
      <c r="A33423">
        <v>60510089</v>
      </c>
      <c r="B33423" t="s">
        <v>1874</v>
      </c>
      <c r="C33423" t="s">
        <v>8</v>
      </c>
      <c r="D33423" t="s">
        <v>2391</v>
      </c>
      <c r="E33423">
        <v>0</v>
      </c>
    </row>
    <row r="33424" spans="1:5" x14ac:dyDescent="0.3">
      <c r="A33424">
        <v>60510089</v>
      </c>
      <c r="B33424" t="s">
        <v>1874</v>
      </c>
      <c r="C33424" t="s">
        <v>8</v>
      </c>
      <c r="D33424" t="s">
        <v>2392</v>
      </c>
      <c r="E33424">
        <v>0</v>
      </c>
    </row>
    <row r="33425" spans="1:5" x14ac:dyDescent="0.3">
      <c r="A33425">
        <v>60510089</v>
      </c>
      <c r="B33425" t="s">
        <v>1874</v>
      </c>
      <c r="C33425" t="s">
        <v>8</v>
      </c>
      <c r="D33425" t="s">
        <v>2393</v>
      </c>
      <c r="E33425">
        <v>0</v>
      </c>
    </row>
    <row r="33426" spans="1:5" x14ac:dyDescent="0.3">
      <c r="A33426">
        <v>60510089</v>
      </c>
      <c r="B33426" t="s">
        <v>1874</v>
      </c>
      <c r="C33426" t="s">
        <v>8</v>
      </c>
      <c r="D33426" t="s">
        <v>2394</v>
      </c>
      <c r="E33426">
        <v>0</v>
      </c>
    </row>
    <row r="33427" spans="1:5" x14ac:dyDescent="0.3">
      <c r="A33427">
        <v>60510089</v>
      </c>
      <c r="B33427" t="s">
        <v>1874</v>
      </c>
      <c r="C33427" t="s">
        <v>8</v>
      </c>
      <c r="D33427" t="s">
        <v>2395</v>
      </c>
      <c r="E33427">
        <v>0</v>
      </c>
    </row>
    <row r="33428" spans="1:5" x14ac:dyDescent="0.3">
      <c r="A33428">
        <v>60510089</v>
      </c>
      <c r="B33428" t="s">
        <v>1874</v>
      </c>
      <c r="C33428" t="s">
        <v>8</v>
      </c>
      <c r="D33428" t="s">
        <v>2396</v>
      </c>
      <c r="E33428">
        <v>0</v>
      </c>
    </row>
    <row r="33429" spans="1:5" x14ac:dyDescent="0.3">
      <c r="A33429">
        <v>60510089</v>
      </c>
      <c r="B33429" t="s">
        <v>1874</v>
      </c>
      <c r="C33429" t="s">
        <v>8</v>
      </c>
      <c r="D33429" t="s">
        <v>2397</v>
      </c>
      <c r="E33429">
        <v>0</v>
      </c>
    </row>
    <row r="33430" spans="1:5" x14ac:dyDescent="0.3">
      <c r="A33430">
        <v>60510089</v>
      </c>
      <c r="B33430" t="s">
        <v>1874</v>
      </c>
      <c r="C33430" t="s">
        <v>8</v>
      </c>
      <c r="D33430" t="s">
        <v>2398</v>
      </c>
      <c r="E33430">
        <v>0</v>
      </c>
    </row>
    <row r="33431" spans="1:5" x14ac:dyDescent="0.3">
      <c r="A33431">
        <v>60510089</v>
      </c>
      <c r="B33431" t="s">
        <v>1874</v>
      </c>
      <c r="C33431" t="s">
        <v>8</v>
      </c>
      <c r="D33431" t="s">
        <v>2399</v>
      </c>
      <c r="E33431">
        <v>0</v>
      </c>
    </row>
    <row r="33432" spans="1:5" x14ac:dyDescent="0.3">
      <c r="A33432">
        <v>60510089</v>
      </c>
      <c r="B33432" t="s">
        <v>1874</v>
      </c>
      <c r="C33432" t="s">
        <v>8</v>
      </c>
      <c r="D33432" t="s">
        <v>2400</v>
      </c>
      <c r="E33432">
        <v>0</v>
      </c>
    </row>
    <row r="33433" spans="1:5" x14ac:dyDescent="0.3">
      <c r="A33433">
        <v>60510089</v>
      </c>
      <c r="B33433" t="s">
        <v>1874</v>
      </c>
      <c r="C33433" t="s">
        <v>8</v>
      </c>
      <c r="D33433" t="s">
        <v>2401</v>
      </c>
      <c r="E33433">
        <v>0</v>
      </c>
    </row>
    <row r="33434" spans="1:5" x14ac:dyDescent="0.3">
      <c r="A33434">
        <v>60510089</v>
      </c>
      <c r="B33434" t="s">
        <v>1874</v>
      </c>
      <c r="C33434" t="s">
        <v>8</v>
      </c>
      <c r="D33434" t="s">
        <v>2402</v>
      </c>
      <c r="E33434">
        <v>-1</v>
      </c>
    </row>
    <row r="33435" spans="1:5" x14ac:dyDescent="0.3">
      <c r="A33435">
        <v>60510089</v>
      </c>
      <c r="B33435" t="s">
        <v>1874</v>
      </c>
      <c r="C33435" t="s">
        <v>8</v>
      </c>
      <c r="D33435" t="s">
        <v>2403</v>
      </c>
      <c r="E33435">
        <v>0</v>
      </c>
    </row>
    <row r="33436" spans="1:5" x14ac:dyDescent="0.3">
      <c r="A33436">
        <v>60510089</v>
      </c>
      <c r="B33436" t="s">
        <v>1874</v>
      </c>
      <c r="C33436" t="s">
        <v>8</v>
      </c>
      <c r="D33436" t="s">
        <v>2404</v>
      </c>
      <c r="E33436">
        <v>0</v>
      </c>
    </row>
    <row r="33437" spans="1:5" x14ac:dyDescent="0.3">
      <c r="A33437">
        <v>60510089</v>
      </c>
      <c r="B33437" t="s">
        <v>1874</v>
      </c>
      <c r="C33437" t="s">
        <v>8</v>
      </c>
      <c r="D33437" t="s">
        <v>2405</v>
      </c>
      <c r="E33437">
        <v>0</v>
      </c>
    </row>
    <row r="33438" spans="1:5" x14ac:dyDescent="0.3">
      <c r="A33438">
        <v>60510089</v>
      </c>
      <c r="B33438" t="s">
        <v>1874</v>
      </c>
      <c r="C33438" t="s">
        <v>8</v>
      </c>
      <c r="D33438" t="s">
        <v>2406</v>
      </c>
      <c r="E33438">
        <v>0</v>
      </c>
    </row>
    <row r="33439" spans="1:5" x14ac:dyDescent="0.3">
      <c r="A33439">
        <v>60510089</v>
      </c>
      <c r="B33439" t="s">
        <v>1874</v>
      </c>
      <c r="C33439" t="s">
        <v>8</v>
      </c>
      <c r="D33439" t="s">
        <v>2407</v>
      </c>
      <c r="E33439">
        <v>0</v>
      </c>
    </row>
    <row r="33440" spans="1:5" x14ac:dyDescent="0.3">
      <c r="A33440">
        <v>60510089</v>
      </c>
      <c r="B33440" t="s">
        <v>1874</v>
      </c>
      <c r="C33440" t="s">
        <v>8</v>
      </c>
      <c r="D33440" t="s">
        <v>2408</v>
      </c>
      <c r="E33440">
        <v>0</v>
      </c>
    </row>
    <row r="33441" spans="1:5" x14ac:dyDescent="0.3">
      <c r="A33441">
        <v>60510089</v>
      </c>
      <c r="B33441" t="s">
        <v>1874</v>
      </c>
      <c r="C33441" t="s">
        <v>8</v>
      </c>
      <c r="D33441" t="s">
        <v>2409</v>
      </c>
      <c r="E33441">
        <v>0</v>
      </c>
    </row>
    <row r="33442" spans="1:5" x14ac:dyDescent="0.3">
      <c r="A33442">
        <v>60510089</v>
      </c>
      <c r="B33442" t="s">
        <v>1874</v>
      </c>
      <c r="C33442" t="s">
        <v>8</v>
      </c>
      <c r="D33442" t="s">
        <v>2410</v>
      </c>
      <c r="E33442">
        <v>0</v>
      </c>
    </row>
    <row r="33443" spans="1:5" x14ac:dyDescent="0.3">
      <c r="A33443">
        <v>60510089</v>
      </c>
      <c r="B33443" t="s">
        <v>1874</v>
      </c>
      <c r="C33443" t="s">
        <v>8</v>
      </c>
      <c r="D33443" t="s">
        <v>2411</v>
      </c>
      <c r="E33443">
        <v>0</v>
      </c>
    </row>
    <row r="33444" spans="1:5" x14ac:dyDescent="0.3">
      <c r="A33444">
        <v>60510089</v>
      </c>
      <c r="B33444" t="s">
        <v>1874</v>
      </c>
      <c r="C33444" t="s">
        <v>8</v>
      </c>
      <c r="D33444" t="s">
        <v>2412</v>
      </c>
      <c r="E33444">
        <v>0</v>
      </c>
    </row>
    <row r="33445" spans="1:5" x14ac:dyDescent="0.3">
      <c r="A33445">
        <v>60510089</v>
      </c>
      <c r="B33445" t="s">
        <v>1874</v>
      </c>
      <c r="C33445" t="s">
        <v>8</v>
      </c>
      <c r="D33445" t="s">
        <v>2413</v>
      </c>
      <c r="E33445">
        <v>0</v>
      </c>
    </row>
    <row r="33446" spans="1:5" x14ac:dyDescent="0.3">
      <c r="A33446">
        <v>30010092</v>
      </c>
      <c r="B33446" t="s">
        <v>1876</v>
      </c>
      <c r="C33446" t="s">
        <v>8</v>
      </c>
      <c r="D33446" t="s">
        <v>2378</v>
      </c>
      <c r="E33446">
        <v>-50</v>
      </c>
    </row>
    <row r="33447" spans="1:5" x14ac:dyDescent="0.3">
      <c r="A33447">
        <v>30010092</v>
      </c>
      <c r="B33447" t="s">
        <v>1876</v>
      </c>
      <c r="C33447" t="s">
        <v>8</v>
      </c>
      <c r="D33447" t="s">
        <v>2379</v>
      </c>
      <c r="E33447">
        <v>0</v>
      </c>
    </row>
    <row r="33448" spans="1:5" x14ac:dyDescent="0.3">
      <c r="A33448">
        <v>30010092</v>
      </c>
      <c r="B33448" t="s">
        <v>1876</v>
      </c>
      <c r="C33448" t="s">
        <v>8</v>
      </c>
      <c r="D33448" t="s">
        <v>2380</v>
      </c>
      <c r="E33448">
        <v>0</v>
      </c>
    </row>
    <row r="33449" spans="1:5" x14ac:dyDescent="0.3">
      <c r="A33449">
        <v>30010092</v>
      </c>
      <c r="B33449" t="s">
        <v>1876</v>
      </c>
      <c r="C33449" t="s">
        <v>8</v>
      </c>
      <c r="D33449" t="s">
        <v>2381</v>
      </c>
      <c r="E33449">
        <v>0</v>
      </c>
    </row>
    <row r="33450" spans="1:5" x14ac:dyDescent="0.3">
      <c r="A33450">
        <v>30010092</v>
      </c>
      <c r="B33450" t="s">
        <v>1876</v>
      </c>
      <c r="C33450" t="s">
        <v>8</v>
      </c>
      <c r="D33450" t="s">
        <v>2382</v>
      </c>
      <c r="E33450">
        <v>0</v>
      </c>
    </row>
    <row r="33451" spans="1:5" x14ac:dyDescent="0.3">
      <c r="A33451">
        <v>30010092</v>
      </c>
      <c r="B33451" t="s">
        <v>1876</v>
      </c>
      <c r="C33451" t="s">
        <v>8</v>
      </c>
      <c r="D33451" t="s">
        <v>2383</v>
      </c>
      <c r="E33451">
        <v>0</v>
      </c>
    </row>
    <row r="33452" spans="1:5" x14ac:dyDescent="0.3">
      <c r="A33452">
        <v>30010092</v>
      </c>
      <c r="B33452" t="s">
        <v>1876</v>
      </c>
      <c r="C33452" t="s">
        <v>8</v>
      </c>
      <c r="D33452" t="s">
        <v>2384</v>
      </c>
      <c r="E33452">
        <v>0</v>
      </c>
    </row>
    <row r="33453" spans="1:5" x14ac:dyDescent="0.3">
      <c r="A33453">
        <v>30010092</v>
      </c>
      <c r="B33453" t="s">
        <v>1876</v>
      </c>
      <c r="C33453" t="s">
        <v>8</v>
      </c>
      <c r="D33453" t="s">
        <v>2385</v>
      </c>
      <c r="E33453">
        <v>0</v>
      </c>
    </row>
    <row r="33454" spans="1:5" x14ac:dyDescent="0.3">
      <c r="A33454">
        <v>30010092</v>
      </c>
      <c r="B33454" t="s">
        <v>1876</v>
      </c>
      <c r="C33454" t="s">
        <v>8</v>
      </c>
      <c r="D33454" t="s">
        <v>2386</v>
      </c>
      <c r="E33454">
        <v>-18</v>
      </c>
    </row>
    <row r="33455" spans="1:5" x14ac:dyDescent="0.3">
      <c r="A33455">
        <v>30010092</v>
      </c>
      <c r="B33455" t="s">
        <v>1876</v>
      </c>
      <c r="C33455" t="s">
        <v>8</v>
      </c>
      <c r="D33455" t="s">
        <v>2387</v>
      </c>
      <c r="E33455">
        <v>0</v>
      </c>
    </row>
    <row r="33456" spans="1:5" x14ac:dyDescent="0.3">
      <c r="A33456">
        <v>30010092</v>
      </c>
      <c r="B33456" t="s">
        <v>1876</v>
      </c>
      <c r="C33456" t="s">
        <v>8</v>
      </c>
      <c r="D33456" t="s">
        <v>2388</v>
      </c>
      <c r="E33456">
        <v>0</v>
      </c>
    </row>
    <row r="33457" spans="1:5" x14ac:dyDescent="0.3">
      <c r="A33457">
        <v>30010092</v>
      </c>
      <c r="B33457" t="s">
        <v>1876</v>
      </c>
      <c r="C33457" t="s">
        <v>8</v>
      </c>
      <c r="D33457" t="s">
        <v>2389</v>
      </c>
      <c r="E33457">
        <v>0</v>
      </c>
    </row>
    <row r="33458" spans="1:5" x14ac:dyDescent="0.3">
      <c r="A33458">
        <v>30010092</v>
      </c>
      <c r="B33458" t="s">
        <v>1876</v>
      </c>
      <c r="C33458" t="s">
        <v>8</v>
      </c>
      <c r="D33458" t="s">
        <v>2390</v>
      </c>
      <c r="E33458">
        <v>0</v>
      </c>
    </row>
    <row r="33459" spans="1:5" x14ac:dyDescent="0.3">
      <c r="A33459">
        <v>30010092</v>
      </c>
      <c r="B33459" t="s">
        <v>1876</v>
      </c>
      <c r="C33459" t="s">
        <v>8</v>
      </c>
      <c r="D33459" t="s">
        <v>2391</v>
      </c>
      <c r="E33459">
        <v>-70</v>
      </c>
    </row>
    <row r="33460" spans="1:5" x14ac:dyDescent="0.3">
      <c r="A33460">
        <v>30010092</v>
      </c>
      <c r="B33460" t="s">
        <v>1876</v>
      </c>
      <c r="C33460" t="s">
        <v>8</v>
      </c>
      <c r="D33460" t="s">
        <v>2392</v>
      </c>
      <c r="E33460">
        <v>0</v>
      </c>
    </row>
    <row r="33461" spans="1:5" x14ac:dyDescent="0.3">
      <c r="A33461">
        <v>30010092</v>
      </c>
      <c r="B33461" t="s">
        <v>1876</v>
      </c>
      <c r="C33461" t="s">
        <v>8</v>
      </c>
      <c r="D33461" t="s">
        <v>2393</v>
      </c>
      <c r="E33461">
        <v>0</v>
      </c>
    </row>
    <row r="33462" spans="1:5" x14ac:dyDescent="0.3">
      <c r="A33462">
        <v>30010092</v>
      </c>
      <c r="B33462" t="s">
        <v>1876</v>
      </c>
      <c r="C33462" t="s">
        <v>8</v>
      </c>
      <c r="D33462" t="s">
        <v>2394</v>
      </c>
      <c r="E33462">
        <v>0</v>
      </c>
    </row>
    <row r="33463" spans="1:5" x14ac:dyDescent="0.3">
      <c r="A33463">
        <v>30010092</v>
      </c>
      <c r="B33463" t="s">
        <v>1876</v>
      </c>
      <c r="C33463" t="s">
        <v>8</v>
      </c>
      <c r="D33463" t="s">
        <v>2395</v>
      </c>
      <c r="E33463">
        <v>0</v>
      </c>
    </row>
    <row r="33464" spans="1:5" x14ac:dyDescent="0.3">
      <c r="A33464">
        <v>30010092</v>
      </c>
      <c r="B33464" t="s">
        <v>1876</v>
      </c>
      <c r="C33464" t="s">
        <v>8</v>
      </c>
      <c r="D33464" t="s">
        <v>2396</v>
      </c>
      <c r="E33464">
        <v>0</v>
      </c>
    </row>
    <row r="33465" spans="1:5" x14ac:dyDescent="0.3">
      <c r="A33465">
        <v>30010092</v>
      </c>
      <c r="B33465" t="s">
        <v>1876</v>
      </c>
      <c r="C33465" t="s">
        <v>8</v>
      </c>
      <c r="D33465" t="s">
        <v>2397</v>
      </c>
      <c r="E33465">
        <v>0</v>
      </c>
    </row>
    <row r="33466" spans="1:5" x14ac:dyDescent="0.3">
      <c r="A33466">
        <v>30010092</v>
      </c>
      <c r="B33466" t="s">
        <v>1876</v>
      </c>
      <c r="C33466" t="s">
        <v>8</v>
      </c>
      <c r="D33466" t="s">
        <v>2398</v>
      </c>
      <c r="E33466">
        <v>0</v>
      </c>
    </row>
    <row r="33467" spans="1:5" x14ac:dyDescent="0.3">
      <c r="A33467">
        <v>30010092</v>
      </c>
      <c r="B33467" t="s">
        <v>1876</v>
      </c>
      <c r="C33467" t="s">
        <v>8</v>
      </c>
      <c r="D33467" t="s">
        <v>2399</v>
      </c>
      <c r="E33467">
        <v>0</v>
      </c>
    </row>
    <row r="33468" spans="1:5" x14ac:dyDescent="0.3">
      <c r="A33468">
        <v>30010092</v>
      </c>
      <c r="B33468" t="s">
        <v>1876</v>
      </c>
      <c r="C33468" t="s">
        <v>8</v>
      </c>
      <c r="D33468" t="s">
        <v>2400</v>
      </c>
      <c r="E33468">
        <v>0</v>
      </c>
    </row>
    <row r="33469" spans="1:5" x14ac:dyDescent="0.3">
      <c r="A33469">
        <v>30010092</v>
      </c>
      <c r="B33469" t="s">
        <v>1876</v>
      </c>
      <c r="C33469" t="s">
        <v>8</v>
      </c>
      <c r="D33469" t="s">
        <v>2401</v>
      </c>
      <c r="E33469">
        <v>0</v>
      </c>
    </row>
    <row r="33470" spans="1:5" x14ac:dyDescent="0.3">
      <c r="A33470">
        <v>30010092</v>
      </c>
      <c r="B33470" t="s">
        <v>1876</v>
      </c>
      <c r="C33470" t="s">
        <v>8</v>
      </c>
      <c r="D33470" t="s">
        <v>2402</v>
      </c>
      <c r="E33470">
        <v>-16</v>
      </c>
    </row>
    <row r="33471" spans="1:5" x14ac:dyDescent="0.3">
      <c r="A33471">
        <v>30010092</v>
      </c>
      <c r="B33471" t="s">
        <v>1876</v>
      </c>
      <c r="C33471" t="s">
        <v>8</v>
      </c>
      <c r="D33471" t="s">
        <v>2403</v>
      </c>
      <c r="E33471">
        <v>0</v>
      </c>
    </row>
    <row r="33472" spans="1:5" x14ac:dyDescent="0.3">
      <c r="A33472">
        <v>30010092</v>
      </c>
      <c r="B33472" t="s">
        <v>1876</v>
      </c>
      <c r="C33472" t="s">
        <v>8</v>
      </c>
      <c r="D33472" t="s">
        <v>2404</v>
      </c>
      <c r="E33472">
        <v>0</v>
      </c>
    </row>
    <row r="33473" spans="1:5" x14ac:dyDescent="0.3">
      <c r="A33473">
        <v>30010092</v>
      </c>
      <c r="B33473" t="s">
        <v>1876</v>
      </c>
      <c r="C33473" t="s">
        <v>8</v>
      </c>
      <c r="D33473" t="s">
        <v>2405</v>
      </c>
      <c r="E33473">
        <v>0</v>
      </c>
    </row>
    <row r="33474" spans="1:5" x14ac:dyDescent="0.3">
      <c r="A33474">
        <v>30010092</v>
      </c>
      <c r="B33474" t="s">
        <v>1876</v>
      </c>
      <c r="C33474" t="s">
        <v>8</v>
      </c>
      <c r="D33474" t="s">
        <v>2406</v>
      </c>
      <c r="E33474">
        <v>0</v>
      </c>
    </row>
    <row r="33475" spans="1:5" x14ac:dyDescent="0.3">
      <c r="A33475">
        <v>30010092</v>
      </c>
      <c r="B33475" t="s">
        <v>1876</v>
      </c>
      <c r="C33475" t="s">
        <v>8</v>
      </c>
      <c r="D33475" t="s">
        <v>2407</v>
      </c>
      <c r="E33475">
        <v>0</v>
      </c>
    </row>
    <row r="33476" spans="1:5" x14ac:dyDescent="0.3">
      <c r="A33476">
        <v>30010092</v>
      </c>
      <c r="B33476" t="s">
        <v>1876</v>
      </c>
      <c r="C33476" t="s">
        <v>8</v>
      </c>
      <c r="D33476" t="s">
        <v>2408</v>
      </c>
      <c r="E33476">
        <v>0</v>
      </c>
    </row>
    <row r="33477" spans="1:5" x14ac:dyDescent="0.3">
      <c r="A33477">
        <v>30010092</v>
      </c>
      <c r="B33477" t="s">
        <v>1876</v>
      </c>
      <c r="C33477" t="s">
        <v>8</v>
      </c>
      <c r="D33477" t="s">
        <v>2409</v>
      </c>
      <c r="E33477">
        <v>0</v>
      </c>
    </row>
    <row r="33478" spans="1:5" x14ac:dyDescent="0.3">
      <c r="A33478">
        <v>30010092</v>
      </c>
      <c r="B33478" t="s">
        <v>1876</v>
      </c>
      <c r="C33478" t="s">
        <v>8</v>
      </c>
      <c r="D33478" t="s">
        <v>2410</v>
      </c>
      <c r="E33478">
        <v>0</v>
      </c>
    </row>
    <row r="33479" spans="1:5" x14ac:dyDescent="0.3">
      <c r="A33479">
        <v>30010092</v>
      </c>
      <c r="B33479" t="s">
        <v>1876</v>
      </c>
      <c r="C33479" t="s">
        <v>8</v>
      </c>
      <c r="D33479" t="s">
        <v>2411</v>
      </c>
      <c r="E33479">
        <v>0</v>
      </c>
    </row>
    <row r="33480" spans="1:5" x14ac:dyDescent="0.3">
      <c r="A33480">
        <v>30010092</v>
      </c>
      <c r="B33480" t="s">
        <v>1876</v>
      </c>
      <c r="C33480" t="s">
        <v>8</v>
      </c>
      <c r="D33480" t="s">
        <v>2412</v>
      </c>
      <c r="E33480">
        <v>0</v>
      </c>
    </row>
    <row r="33481" spans="1:5" x14ac:dyDescent="0.3">
      <c r="A33481">
        <v>30010092</v>
      </c>
      <c r="B33481" t="s">
        <v>1876</v>
      </c>
      <c r="C33481" t="s">
        <v>8</v>
      </c>
      <c r="D33481" t="s">
        <v>2413</v>
      </c>
      <c r="E33481">
        <v>0</v>
      </c>
    </row>
    <row r="33482" spans="1:5" x14ac:dyDescent="0.3">
      <c r="A33482">
        <v>87220060</v>
      </c>
      <c r="B33482" t="s">
        <v>1878</v>
      </c>
      <c r="C33482" t="s">
        <v>8</v>
      </c>
      <c r="D33482" t="s">
        <v>2378</v>
      </c>
      <c r="E33482">
        <v>0</v>
      </c>
    </row>
    <row r="33483" spans="1:5" x14ac:dyDescent="0.3">
      <c r="A33483">
        <v>87220060</v>
      </c>
      <c r="B33483" t="s">
        <v>1878</v>
      </c>
      <c r="C33483" t="s">
        <v>8</v>
      </c>
      <c r="D33483" t="s">
        <v>2379</v>
      </c>
      <c r="E33483">
        <v>0</v>
      </c>
    </row>
    <row r="33484" spans="1:5" x14ac:dyDescent="0.3">
      <c r="A33484">
        <v>87220060</v>
      </c>
      <c r="B33484" t="s">
        <v>1878</v>
      </c>
      <c r="C33484" t="s">
        <v>8</v>
      </c>
      <c r="D33484" t="s">
        <v>2380</v>
      </c>
      <c r="E33484">
        <v>-75</v>
      </c>
    </row>
    <row r="33485" spans="1:5" x14ac:dyDescent="0.3">
      <c r="A33485">
        <v>87220060</v>
      </c>
      <c r="B33485" t="s">
        <v>1878</v>
      </c>
      <c r="C33485" t="s">
        <v>8</v>
      </c>
      <c r="D33485" t="s">
        <v>2381</v>
      </c>
      <c r="E33485">
        <v>0</v>
      </c>
    </row>
    <row r="33486" spans="1:5" x14ac:dyDescent="0.3">
      <c r="A33486">
        <v>87220060</v>
      </c>
      <c r="B33486" t="s">
        <v>1878</v>
      </c>
      <c r="C33486" t="s">
        <v>8</v>
      </c>
      <c r="D33486" t="s">
        <v>2382</v>
      </c>
      <c r="E33486">
        <v>0</v>
      </c>
    </row>
    <row r="33487" spans="1:5" x14ac:dyDescent="0.3">
      <c r="A33487">
        <v>87220060</v>
      </c>
      <c r="B33487" t="s">
        <v>1878</v>
      </c>
      <c r="C33487" t="s">
        <v>8</v>
      </c>
      <c r="D33487" t="s">
        <v>2383</v>
      </c>
      <c r="E33487">
        <v>0</v>
      </c>
    </row>
    <row r="33488" spans="1:5" x14ac:dyDescent="0.3">
      <c r="A33488">
        <v>87220060</v>
      </c>
      <c r="B33488" t="s">
        <v>1878</v>
      </c>
      <c r="C33488" t="s">
        <v>8</v>
      </c>
      <c r="D33488" t="s">
        <v>2384</v>
      </c>
      <c r="E33488">
        <v>0</v>
      </c>
    </row>
    <row r="33489" spans="1:5" x14ac:dyDescent="0.3">
      <c r="A33489">
        <v>87220060</v>
      </c>
      <c r="B33489" t="s">
        <v>1878</v>
      </c>
      <c r="C33489" t="s">
        <v>8</v>
      </c>
      <c r="D33489" t="s">
        <v>2385</v>
      </c>
      <c r="E33489">
        <v>0</v>
      </c>
    </row>
    <row r="33490" spans="1:5" x14ac:dyDescent="0.3">
      <c r="A33490">
        <v>87220060</v>
      </c>
      <c r="B33490" t="s">
        <v>1878</v>
      </c>
      <c r="C33490" t="s">
        <v>8</v>
      </c>
      <c r="D33490" t="s">
        <v>2386</v>
      </c>
      <c r="E33490">
        <v>0</v>
      </c>
    </row>
    <row r="33491" spans="1:5" x14ac:dyDescent="0.3">
      <c r="A33491">
        <v>87220060</v>
      </c>
      <c r="B33491" t="s">
        <v>1878</v>
      </c>
      <c r="C33491" t="s">
        <v>8</v>
      </c>
      <c r="D33491" t="s">
        <v>2387</v>
      </c>
      <c r="E33491">
        <v>0</v>
      </c>
    </row>
    <row r="33492" spans="1:5" x14ac:dyDescent="0.3">
      <c r="A33492">
        <v>87220060</v>
      </c>
      <c r="B33492" t="s">
        <v>1878</v>
      </c>
      <c r="C33492" t="s">
        <v>8</v>
      </c>
      <c r="D33492" t="s">
        <v>2388</v>
      </c>
      <c r="E33492">
        <v>0</v>
      </c>
    </row>
    <row r="33493" spans="1:5" x14ac:dyDescent="0.3">
      <c r="A33493">
        <v>87220060</v>
      </c>
      <c r="B33493" t="s">
        <v>1878</v>
      </c>
      <c r="C33493" t="s">
        <v>8</v>
      </c>
      <c r="D33493" t="s">
        <v>2389</v>
      </c>
      <c r="E33493">
        <v>0</v>
      </c>
    </row>
    <row r="33494" spans="1:5" x14ac:dyDescent="0.3">
      <c r="A33494">
        <v>87220060</v>
      </c>
      <c r="B33494" t="s">
        <v>1878</v>
      </c>
      <c r="C33494" t="s">
        <v>8</v>
      </c>
      <c r="D33494" t="s">
        <v>2390</v>
      </c>
      <c r="E33494">
        <v>0</v>
      </c>
    </row>
    <row r="33495" spans="1:5" x14ac:dyDescent="0.3">
      <c r="A33495">
        <v>87220060</v>
      </c>
      <c r="B33495" t="s">
        <v>1878</v>
      </c>
      <c r="C33495" t="s">
        <v>8</v>
      </c>
      <c r="D33495" t="s">
        <v>2391</v>
      </c>
      <c r="E33495">
        <v>0</v>
      </c>
    </row>
    <row r="33496" spans="1:5" x14ac:dyDescent="0.3">
      <c r="A33496">
        <v>87220060</v>
      </c>
      <c r="B33496" t="s">
        <v>1878</v>
      </c>
      <c r="C33496" t="s">
        <v>8</v>
      </c>
      <c r="D33496" t="s">
        <v>2392</v>
      </c>
      <c r="E33496">
        <v>0</v>
      </c>
    </row>
    <row r="33497" spans="1:5" x14ac:dyDescent="0.3">
      <c r="A33497">
        <v>87220060</v>
      </c>
      <c r="B33497" t="s">
        <v>1878</v>
      </c>
      <c r="C33497" t="s">
        <v>8</v>
      </c>
      <c r="D33497" t="s">
        <v>2393</v>
      </c>
      <c r="E33497">
        <v>0</v>
      </c>
    </row>
    <row r="33498" spans="1:5" x14ac:dyDescent="0.3">
      <c r="A33498">
        <v>87220060</v>
      </c>
      <c r="B33498" t="s">
        <v>1878</v>
      </c>
      <c r="C33498" t="s">
        <v>8</v>
      </c>
      <c r="D33498" t="s">
        <v>2394</v>
      </c>
      <c r="E33498">
        <v>0</v>
      </c>
    </row>
    <row r="33499" spans="1:5" x14ac:dyDescent="0.3">
      <c r="A33499">
        <v>87220060</v>
      </c>
      <c r="B33499" t="s">
        <v>1878</v>
      </c>
      <c r="C33499" t="s">
        <v>8</v>
      </c>
      <c r="D33499" t="s">
        <v>2395</v>
      </c>
      <c r="E33499">
        <v>0</v>
      </c>
    </row>
    <row r="33500" spans="1:5" x14ac:dyDescent="0.3">
      <c r="A33500">
        <v>87220060</v>
      </c>
      <c r="B33500" t="s">
        <v>1878</v>
      </c>
      <c r="C33500" t="s">
        <v>8</v>
      </c>
      <c r="D33500" t="s">
        <v>2396</v>
      </c>
      <c r="E33500">
        <v>0</v>
      </c>
    </row>
    <row r="33501" spans="1:5" x14ac:dyDescent="0.3">
      <c r="A33501">
        <v>87220060</v>
      </c>
      <c r="B33501" t="s">
        <v>1878</v>
      </c>
      <c r="C33501" t="s">
        <v>8</v>
      </c>
      <c r="D33501" t="s">
        <v>2397</v>
      </c>
      <c r="E33501">
        <v>0</v>
      </c>
    </row>
    <row r="33502" spans="1:5" x14ac:dyDescent="0.3">
      <c r="A33502">
        <v>87220060</v>
      </c>
      <c r="B33502" t="s">
        <v>1878</v>
      </c>
      <c r="C33502" t="s">
        <v>8</v>
      </c>
      <c r="D33502" t="s">
        <v>2398</v>
      </c>
      <c r="E33502">
        <v>0</v>
      </c>
    </row>
    <row r="33503" spans="1:5" x14ac:dyDescent="0.3">
      <c r="A33503">
        <v>87220060</v>
      </c>
      <c r="B33503" t="s">
        <v>1878</v>
      </c>
      <c r="C33503" t="s">
        <v>8</v>
      </c>
      <c r="D33503" t="s">
        <v>2399</v>
      </c>
      <c r="E33503">
        <v>0</v>
      </c>
    </row>
    <row r="33504" spans="1:5" x14ac:dyDescent="0.3">
      <c r="A33504">
        <v>87220060</v>
      </c>
      <c r="B33504" t="s">
        <v>1878</v>
      </c>
      <c r="C33504" t="s">
        <v>8</v>
      </c>
      <c r="D33504" t="s">
        <v>2400</v>
      </c>
      <c r="E33504">
        <v>0</v>
      </c>
    </row>
    <row r="33505" spans="1:5" x14ac:dyDescent="0.3">
      <c r="A33505">
        <v>87220060</v>
      </c>
      <c r="B33505" t="s">
        <v>1878</v>
      </c>
      <c r="C33505" t="s">
        <v>8</v>
      </c>
      <c r="D33505" t="s">
        <v>2401</v>
      </c>
      <c r="E33505">
        <v>0</v>
      </c>
    </row>
    <row r="33506" spans="1:5" x14ac:dyDescent="0.3">
      <c r="A33506">
        <v>87220060</v>
      </c>
      <c r="B33506" t="s">
        <v>1878</v>
      </c>
      <c r="C33506" t="s">
        <v>8</v>
      </c>
      <c r="D33506" t="s">
        <v>2402</v>
      </c>
      <c r="E33506">
        <v>0</v>
      </c>
    </row>
    <row r="33507" spans="1:5" x14ac:dyDescent="0.3">
      <c r="A33507">
        <v>87220060</v>
      </c>
      <c r="B33507" t="s">
        <v>1878</v>
      </c>
      <c r="C33507" t="s">
        <v>8</v>
      </c>
      <c r="D33507" t="s">
        <v>2403</v>
      </c>
      <c r="E33507">
        <v>-32</v>
      </c>
    </row>
    <row r="33508" spans="1:5" x14ac:dyDescent="0.3">
      <c r="A33508">
        <v>87220060</v>
      </c>
      <c r="B33508" t="s">
        <v>1878</v>
      </c>
      <c r="C33508" t="s">
        <v>8</v>
      </c>
      <c r="D33508" t="s">
        <v>2404</v>
      </c>
      <c r="E33508">
        <v>0</v>
      </c>
    </row>
    <row r="33509" spans="1:5" x14ac:dyDescent="0.3">
      <c r="A33509">
        <v>87220060</v>
      </c>
      <c r="B33509" t="s">
        <v>1878</v>
      </c>
      <c r="C33509" t="s">
        <v>8</v>
      </c>
      <c r="D33509" t="s">
        <v>2405</v>
      </c>
      <c r="E33509">
        <v>0</v>
      </c>
    </row>
    <row r="33510" spans="1:5" x14ac:dyDescent="0.3">
      <c r="A33510">
        <v>87220060</v>
      </c>
      <c r="B33510" t="s">
        <v>1878</v>
      </c>
      <c r="C33510" t="s">
        <v>8</v>
      </c>
      <c r="D33510" t="s">
        <v>2406</v>
      </c>
      <c r="E33510">
        <v>0</v>
      </c>
    </row>
    <row r="33511" spans="1:5" x14ac:dyDescent="0.3">
      <c r="A33511">
        <v>87220060</v>
      </c>
      <c r="B33511" t="s">
        <v>1878</v>
      </c>
      <c r="C33511" t="s">
        <v>8</v>
      </c>
      <c r="D33511" t="s">
        <v>2407</v>
      </c>
      <c r="E33511">
        <v>0</v>
      </c>
    </row>
    <row r="33512" spans="1:5" x14ac:dyDescent="0.3">
      <c r="A33512">
        <v>87220060</v>
      </c>
      <c r="B33512" t="s">
        <v>1878</v>
      </c>
      <c r="C33512" t="s">
        <v>8</v>
      </c>
      <c r="D33512" t="s">
        <v>2408</v>
      </c>
      <c r="E33512">
        <v>0</v>
      </c>
    </row>
    <row r="33513" spans="1:5" x14ac:dyDescent="0.3">
      <c r="A33513">
        <v>87220060</v>
      </c>
      <c r="B33513" t="s">
        <v>1878</v>
      </c>
      <c r="C33513" t="s">
        <v>8</v>
      </c>
      <c r="D33513" t="s">
        <v>2409</v>
      </c>
      <c r="E33513">
        <v>0</v>
      </c>
    </row>
    <row r="33514" spans="1:5" x14ac:dyDescent="0.3">
      <c r="A33514">
        <v>87220060</v>
      </c>
      <c r="B33514" t="s">
        <v>1878</v>
      </c>
      <c r="C33514" t="s">
        <v>8</v>
      </c>
      <c r="D33514" t="s">
        <v>2410</v>
      </c>
      <c r="E33514">
        <v>0</v>
      </c>
    </row>
    <row r="33515" spans="1:5" x14ac:dyDescent="0.3">
      <c r="A33515">
        <v>87220060</v>
      </c>
      <c r="B33515" t="s">
        <v>1878</v>
      </c>
      <c r="C33515" t="s">
        <v>8</v>
      </c>
      <c r="D33515" t="s">
        <v>2411</v>
      </c>
      <c r="E33515">
        <v>0</v>
      </c>
    </row>
    <row r="33516" spans="1:5" x14ac:dyDescent="0.3">
      <c r="A33516">
        <v>87220060</v>
      </c>
      <c r="B33516" t="s">
        <v>1878</v>
      </c>
      <c r="C33516" t="s">
        <v>8</v>
      </c>
      <c r="D33516" t="s">
        <v>2412</v>
      </c>
      <c r="E33516">
        <v>0</v>
      </c>
    </row>
    <row r="33517" spans="1:5" x14ac:dyDescent="0.3">
      <c r="A33517">
        <v>87220060</v>
      </c>
      <c r="B33517" t="s">
        <v>1878</v>
      </c>
      <c r="C33517" t="s">
        <v>8</v>
      </c>
      <c r="D33517" t="s">
        <v>2413</v>
      </c>
      <c r="E33517">
        <v>0</v>
      </c>
    </row>
    <row r="33518" spans="1:5" x14ac:dyDescent="0.3">
      <c r="A33518">
        <v>23170012</v>
      </c>
      <c r="B33518" t="s">
        <v>1880</v>
      </c>
      <c r="C33518" t="s">
        <v>130</v>
      </c>
      <c r="D33518" t="s">
        <v>2378</v>
      </c>
      <c r="E33518">
        <v>-20</v>
      </c>
    </row>
    <row r="33519" spans="1:5" x14ac:dyDescent="0.3">
      <c r="A33519">
        <v>23170012</v>
      </c>
      <c r="B33519" t="s">
        <v>1880</v>
      </c>
      <c r="C33519" t="s">
        <v>130</v>
      </c>
      <c r="D33519" t="s">
        <v>2379</v>
      </c>
      <c r="E33519">
        <v>0</v>
      </c>
    </row>
    <row r="33520" spans="1:5" x14ac:dyDescent="0.3">
      <c r="A33520">
        <v>23170012</v>
      </c>
      <c r="B33520" t="s">
        <v>1880</v>
      </c>
      <c r="C33520" t="s">
        <v>130</v>
      </c>
      <c r="D33520" t="s">
        <v>2380</v>
      </c>
      <c r="E33520">
        <v>0</v>
      </c>
    </row>
    <row r="33521" spans="1:5" x14ac:dyDescent="0.3">
      <c r="A33521">
        <v>23170012</v>
      </c>
      <c r="B33521" t="s">
        <v>1880</v>
      </c>
      <c r="C33521" t="s">
        <v>130</v>
      </c>
      <c r="D33521" t="s">
        <v>2381</v>
      </c>
      <c r="E33521">
        <v>0</v>
      </c>
    </row>
    <row r="33522" spans="1:5" x14ac:dyDescent="0.3">
      <c r="A33522">
        <v>23170012</v>
      </c>
      <c r="B33522" t="s">
        <v>1880</v>
      </c>
      <c r="C33522" t="s">
        <v>130</v>
      </c>
      <c r="D33522" t="s">
        <v>2382</v>
      </c>
      <c r="E33522">
        <v>0</v>
      </c>
    </row>
    <row r="33523" spans="1:5" x14ac:dyDescent="0.3">
      <c r="A33523">
        <v>23170012</v>
      </c>
      <c r="B33523" t="s">
        <v>1880</v>
      </c>
      <c r="C33523" t="s">
        <v>130</v>
      </c>
      <c r="D33523" t="s">
        <v>2383</v>
      </c>
      <c r="E33523">
        <v>0</v>
      </c>
    </row>
    <row r="33524" spans="1:5" x14ac:dyDescent="0.3">
      <c r="A33524">
        <v>23170012</v>
      </c>
      <c r="B33524" t="s">
        <v>1880</v>
      </c>
      <c r="C33524" t="s">
        <v>130</v>
      </c>
      <c r="D33524" t="s">
        <v>2384</v>
      </c>
      <c r="E33524">
        <v>0</v>
      </c>
    </row>
    <row r="33525" spans="1:5" x14ac:dyDescent="0.3">
      <c r="A33525">
        <v>23170012</v>
      </c>
      <c r="B33525" t="s">
        <v>1880</v>
      </c>
      <c r="C33525" t="s">
        <v>130</v>
      </c>
      <c r="D33525" t="s">
        <v>2385</v>
      </c>
      <c r="E33525">
        <v>-5</v>
      </c>
    </row>
    <row r="33526" spans="1:5" x14ac:dyDescent="0.3">
      <c r="A33526">
        <v>23170012</v>
      </c>
      <c r="B33526" t="s">
        <v>1880</v>
      </c>
      <c r="C33526" t="s">
        <v>130</v>
      </c>
      <c r="D33526" t="s">
        <v>2386</v>
      </c>
      <c r="E33526">
        <v>0</v>
      </c>
    </row>
    <row r="33527" spans="1:5" x14ac:dyDescent="0.3">
      <c r="A33527">
        <v>23170012</v>
      </c>
      <c r="B33527" t="s">
        <v>1880</v>
      </c>
      <c r="C33527" t="s">
        <v>130</v>
      </c>
      <c r="D33527" t="s">
        <v>2387</v>
      </c>
      <c r="E33527">
        <v>-50</v>
      </c>
    </row>
    <row r="33528" spans="1:5" x14ac:dyDescent="0.3">
      <c r="A33528">
        <v>23170012</v>
      </c>
      <c r="B33528" t="s">
        <v>1880</v>
      </c>
      <c r="C33528" t="s">
        <v>130</v>
      </c>
      <c r="D33528" t="s">
        <v>2388</v>
      </c>
      <c r="E33528">
        <v>-33</v>
      </c>
    </row>
    <row r="33529" spans="1:5" x14ac:dyDescent="0.3">
      <c r="A33529">
        <v>23170012</v>
      </c>
      <c r="B33529" t="s">
        <v>1880</v>
      </c>
      <c r="C33529" t="s">
        <v>130</v>
      </c>
      <c r="D33529" t="s">
        <v>2389</v>
      </c>
      <c r="E33529">
        <v>0</v>
      </c>
    </row>
    <row r="33530" spans="1:5" x14ac:dyDescent="0.3">
      <c r="A33530">
        <v>23170012</v>
      </c>
      <c r="B33530" t="s">
        <v>1880</v>
      </c>
      <c r="C33530" t="s">
        <v>130</v>
      </c>
      <c r="D33530" t="s">
        <v>2390</v>
      </c>
      <c r="E33530">
        <v>0</v>
      </c>
    </row>
    <row r="33531" spans="1:5" x14ac:dyDescent="0.3">
      <c r="A33531">
        <v>23170012</v>
      </c>
      <c r="B33531" t="s">
        <v>1880</v>
      </c>
      <c r="C33531" t="s">
        <v>130</v>
      </c>
      <c r="D33531" t="s">
        <v>2391</v>
      </c>
      <c r="E33531">
        <v>0</v>
      </c>
    </row>
    <row r="33532" spans="1:5" x14ac:dyDescent="0.3">
      <c r="A33532">
        <v>23170012</v>
      </c>
      <c r="B33532" t="s">
        <v>1880</v>
      </c>
      <c r="C33532" t="s">
        <v>130</v>
      </c>
      <c r="D33532" t="s">
        <v>2392</v>
      </c>
      <c r="E33532">
        <v>0</v>
      </c>
    </row>
    <row r="33533" spans="1:5" x14ac:dyDescent="0.3">
      <c r="A33533">
        <v>23170012</v>
      </c>
      <c r="B33533" t="s">
        <v>1880</v>
      </c>
      <c r="C33533" t="s">
        <v>130</v>
      </c>
      <c r="D33533" t="s">
        <v>2393</v>
      </c>
      <c r="E33533">
        <v>-50</v>
      </c>
    </row>
    <row r="33534" spans="1:5" x14ac:dyDescent="0.3">
      <c r="A33534">
        <v>23170012</v>
      </c>
      <c r="B33534" t="s">
        <v>1880</v>
      </c>
      <c r="C33534" t="s">
        <v>130</v>
      </c>
      <c r="D33534" t="s">
        <v>2394</v>
      </c>
      <c r="E33534">
        <v>0</v>
      </c>
    </row>
    <row r="33535" spans="1:5" x14ac:dyDescent="0.3">
      <c r="A33535">
        <v>23170012</v>
      </c>
      <c r="B33535" t="s">
        <v>1880</v>
      </c>
      <c r="C33535" t="s">
        <v>130</v>
      </c>
      <c r="D33535" t="s">
        <v>2395</v>
      </c>
      <c r="E33535">
        <v>-20</v>
      </c>
    </row>
    <row r="33536" spans="1:5" x14ac:dyDescent="0.3">
      <c r="A33536">
        <v>23170012</v>
      </c>
      <c r="B33536" t="s">
        <v>1880</v>
      </c>
      <c r="C33536" t="s">
        <v>130</v>
      </c>
      <c r="D33536" t="s">
        <v>2396</v>
      </c>
      <c r="E33536">
        <v>0</v>
      </c>
    </row>
    <row r="33537" spans="1:5" x14ac:dyDescent="0.3">
      <c r="A33537">
        <v>23170012</v>
      </c>
      <c r="B33537" t="s">
        <v>1880</v>
      </c>
      <c r="C33537" t="s">
        <v>130</v>
      </c>
      <c r="D33537" t="s">
        <v>2397</v>
      </c>
      <c r="E33537">
        <v>0</v>
      </c>
    </row>
    <row r="33538" spans="1:5" x14ac:dyDescent="0.3">
      <c r="A33538">
        <v>23170012</v>
      </c>
      <c r="B33538" t="s">
        <v>1880</v>
      </c>
      <c r="C33538" t="s">
        <v>130</v>
      </c>
      <c r="D33538" t="s">
        <v>2398</v>
      </c>
      <c r="E33538">
        <v>0</v>
      </c>
    </row>
    <row r="33539" spans="1:5" x14ac:dyDescent="0.3">
      <c r="A33539">
        <v>23170012</v>
      </c>
      <c r="B33539" t="s">
        <v>1880</v>
      </c>
      <c r="C33539" t="s">
        <v>130</v>
      </c>
      <c r="D33539" t="s">
        <v>2399</v>
      </c>
      <c r="E33539">
        <v>-5</v>
      </c>
    </row>
    <row r="33540" spans="1:5" x14ac:dyDescent="0.3">
      <c r="A33540">
        <v>23170012</v>
      </c>
      <c r="B33540" t="s">
        <v>1880</v>
      </c>
      <c r="C33540" t="s">
        <v>130</v>
      </c>
      <c r="D33540" t="s">
        <v>2400</v>
      </c>
      <c r="E33540">
        <v>0</v>
      </c>
    </row>
    <row r="33541" spans="1:5" x14ac:dyDescent="0.3">
      <c r="A33541">
        <v>23170012</v>
      </c>
      <c r="B33541" t="s">
        <v>1880</v>
      </c>
      <c r="C33541" t="s">
        <v>130</v>
      </c>
      <c r="D33541" t="s">
        <v>2401</v>
      </c>
      <c r="E33541">
        <v>0</v>
      </c>
    </row>
    <row r="33542" spans="1:5" x14ac:dyDescent="0.3">
      <c r="A33542">
        <v>23170012</v>
      </c>
      <c r="B33542" t="s">
        <v>1880</v>
      </c>
      <c r="C33542" t="s">
        <v>130</v>
      </c>
      <c r="D33542" t="s">
        <v>2402</v>
      </c>
      <c r="E33542">
        <v>-26</v>
      </c>
    </row>
    <row r="33543" spans="1:5" x14ac:dyDescent="0.3">
      <c r="A33543">
        <v>23170012</v>
      </c>
      <c r="B33543" t="s">
        <v>1880</v>
      </c>
      <c r="C33543" t="s">
        <v>130</v>
      </c>
      <c r="D33543" t="s">
        <v>2403</v>
      </c>
      <c r="E33543">
        <v>0</v>
      </c>
    </row>
    <row r="33544" spans="1:5" x14ac:dyDescent="0.3">
      <c r="A33544">
        <v>23170012</v>
      </c>
      <c r="B33544" t="s">
        <v>1880</v>
      </c>
      <c r="C33544" t="s">
        <v>130</v>
      </c>
      <c r="D33544" t="s">
        <v>2404</v>
      </c>
      <c r="E33544">
        <v>-15</v>
      </c>
    </row>
    <row r="33545" spans="1:5" x14ac:dyDescent="0.3">
      <c r="A33545">
        <v>23170012</v>
      </c>
      <c r="B33545" t="s">
        <v>1880</v>
      </c>
      <c r="C33545" t="s">
        <v>130</v>
      </c>
      <c r="D33545" t="s">
        <v>2405</v>
      </c>
      <c r="E33545">
        <v>0</v>
      </c>
    </row>
    <row r="33546" spans="1:5" x14ac:dyDescent="0.3">
      <c r="A33546">
        <v>23170012</v>
      </c>
      <c r="B33546" t="s">
        <v>1880</v>
      </c>
      <c r="C33546" t="s">
        <v>130</v>
      </c>
      <c r="D33546" t="s">
        <v>2406</v>
      </c>
      <c r="E33546">
        <v>0</v>
      </c>
    </row>
    <row r="33547" spans="1:5" x14ac:dyDescent="0.3">
      <c r="A33547">
        <v>23170012</v>
      </c>
      <c r="B33547" t="s">
        <v>1880</v>
      </c>
      <c r="C33547" t="s">
        <v>130</v>
      </c>
      <c r="D33547" t="s">
        <v>2407</v>
      </c>
      <c r="E33547">
        <v>0</v>
      </c>
    </row>
    <row r="33548" spans="1:5" x14ac:dyDescent="0.3">
      <c r="A33548">
        <v>23170012</v>
      </c>
      <c r="B33548" t="s">
        <v>1880</v>
      </c>
      <c r="C33548" t="s">
        <v>130</v>
      </c>
      <c r="D33548" t="s">
        <v>2408</v>
      </c>
      <c r="E33548">
        <v>0</v>
      </c>
    </row>
    <row r="33549" spans="1:5" x14ac:dyDescent="0.3">
      <c r="A33549">
        <v>23170012</v>
      </c>
      <c r="B33549" t="s">
        <v>1880</v>
      </c>
      <c r="C33549" t="s">
        <v>130</v>
      </c>
      <c r="D33549" t="s">
        <v>2409</v>
      </c>
      <c r="E33549">
        <v>0</v>
      </c>
    </row>
    <row r="33550" spans="1:5" x14ac:dyDescent="0.3">
      <c r="A33550">
        <v>23170012</v>
      </c>
      <c r="B33550" t="s">
        <v>1880</v>
      </c>
      <c r="C33550" t="s">
        <v>130</v>
      </c>
      <c r="D33550" t="s">
        <v>2410</v>
      </c>
      <c r="E33550">
        <v>0</v>
      </c>
    </row>
    <row r="33551" spans="1:5" x14ac:dyDescent="0.3">
      <c r="A33551">
        <v>23170012</v>
      </c>
      <c r="B33551" t="s">
        <v>1880</v>
      </c>
      <c r="C33551" t="s">
        <v>130</v>
      </c>
      <c r="D33551" t="s">
        <v>2411</v>
      </c>
      <c r="E33551">
        <v>0</v>
      </c>
    </row>
    <row r="33552" spans="1:5" x14ac:dyDescent="0.3">
      <c r="A33552">
        <v>23170012</v>
      </c>
      <c r="B33552" t="s">
        <v>1880</v>
      </c>
      <c r="C33552" t="s">
        <v>130</v>
      </c>
      <c r="D33552" t="s">
        <v>2412</v>
      </c>
      <c r="E33552">
        <v>0</v>
      </c>
    </row>
    <row r="33553" spans="1:5" x14ac:dyDescent="0.3">
      <c r="A33553">
        <v>23170012</v>
      </c>
      <c r="B33553" t="s">
        <v>1880</v>
      </c>
      <c r="C33553" t="s">
        <v>130</v>
      </c>
      <c r="D33553" t="s">
        <v>2413</v>
      </c>
      <c r="E33553">
        <v>-9</v>
      </c>
    </row>
    <row r="33554" spans="1:5" x14ac:dyDescent="0.3">
      <c r="A33554">
        <v>50070017</v>
      </c>
      <c r="B33554" t="s">
        <v>1882</v>
      </c>
      <c r="C33554" t="s">
        <v>130</v>
      </c>
      <c r="D33554" t="s">
        <v>2378</v>
      </c>
      <c r="E33554">
        <v>0</v>
      </c>
    </row>
    <row r="33555" spans="1:5" x14ac:dyDescent="0.3">
      <c r="A33555">
        <v>50070017</v>
      </c>
      <c r="B33555" t="s">
        <v>1882</v>
      </c>
      <c r="C33555" t="s">
        <v>130</v>
      </c>
      <c r="D33555" t="s">
        <v>2379</v>
      </c>
      <c r="E33555">
        <v>0</v>
      </c>
    </row>
    <row r="33556" spans="1:5" x14ac:dyDescent="0.3">
      <c r="A33556">
        <v>50070017</v>
      </c>
      <c r="B33556" t="s">
        <v>1882</v>
      </c>
      <c r="C33556" t="s">
        <v>130</v>
      </c>
      <c r="D33556" t="s">
        <v>2380</v>
      </c>
      <c r="E33556">
        <v>0</v>
      </c>
    </row>
    <row r="33557" spans="1:5" x14ac:dyDescent="0.3">
      <c r="A33557">
        <v>50070017</v>
      </c>
      <c r="B33557" t="s">
        <v>1882</v>
      </c>
      <c r="C33557" t="s">
        <v>130</v>
      </c>
      <c r="D33557" t="s">
        <v>2381</v>
      </c>
      <c r="E33557">
        <v>0</v>
      </c>
    </row>
    <row r="33558" spans="1:5" x14ac:dyDescent="0.3">
      <c r="A33558">
        <v>50070017</v>
      </c>
      <c r="B33558" t="s">
        <v>1882</v>
      </c>
      <c r="C33558" t="s">
        <v>130</v>
      </c>
      <c r="D33558" t="s">
        <v>2382</v>
      </c>
      <c r="E33558">
        <v>0</v>
      </c>
    </row>
    <row r="33559" spans="1:5" x14ac:dyDescent="0.3">
      <c r="A33559">
        <v>50070017</v>
      </c>
      <c r="B33559" t="s">
        <v>1882</v>
      </c>
      <c r="C33559" t="s">
        <v>130</v>
      </c>
      <c r="D33559" t="s">
        <v>2383</v>
      </c>
      <c r="E33559">
        <v>-15</v>
      </c>
    </row>
    <row r="33560" spans="1:5" x14ac:dyDescent="0.3">
      <c r="A33560">
        <v>50070017</v>
      </c>
      <c r="B33560" t="s">
        <v>1882</v>
      </c>
      <c r="C33560" t="s">
        <v>130</v>
      </c>
      <c r="D33560" t="s">
        <v>2384</v>
      </c>
      <c r="E33560">
        <v>0</v>
      </c>
    </row>
    <row r="33561" spans="1:5" x14ac:dyDescent="0.3">
      <c r="A33561">
        <v>50070017</v>
      </c>
      <c r="B33561" t="s">
        <v>1882</v>
      </c>
      <c r="C33561" t="s">
        <v>130</v>
      </c>
      <c r="D33561" t="s">
        <v>2385</v>
      </c>
      <c r="E33561">
        <v>0</v>
      </c>
    </row>
    <row r="33562" spans="1:5" x14ac:dyDescent="0.3">
      <c r="A33562">
        <v>50070017</v>
      </c>
      <c r="B33562" t="s">
        <v>1882</v>
      </c>
      <c r="C33562" t="s">
        <v>130</v>
      </c>
      <c r="D33562" t="s">
        <v>2386</v>
      </c>
      <c r="E33562">
        <v>0</v>
      </c>
    </row>
    <row r="33563" spans="1:5" x14ac:dyDescent="0.3">
      <c r="A33563">
        <v>50070017</v>
      </c>
      <c r="B33563" t="s">
        <v>1882</v>
      </c>
      <c r="C33563" t="s">
        <v>130</v>
      </c>
      <c r="D33563" t="s">
        <v>2387</v>
      </c>
      <c r="E33563">
        <v>0</v>
      </c>
    </row>
    <row r="33564" spans="1:5" x14ac:dyDescent="0.3">
      <c r="A33564">
        <v>50070017</v>
      </c>
      <c r="B33564" t="s">
        <v>1882</v>
      </c>
      <c r="C33564" t="s">
        <v>130</v>
      </c>
      <c r="D33564" t="s">
        <v>2388</v>
      </c>
      <c r="E33564">
        <v>0</v>
      </c>
    </row>
    <row r="33565" spans="1:5" x14ac:dyDescent="0.3">
      <c r="A33565">
        <v>50070017</v>
      </c>
      <c r="B33565" t="s">
        <v>1882</v>
      </c>
      <c r="C33565" t="s">
        <v>130</v>
      </c>
      <c r="D33565" t="s">
        <v>2389</v>
      </c>
      <c r="E33565">
        <v>0</v>
      </c>
    </row>
    <row r="33566" spans="1:5" x14ac:dyDescent="0.3">
      <c r="A33566">
        <v>50070017</v>
      </c>
      <c r="B33566" t="s">
        <v>1882</v>
      </c>
      <c r="C33566" t="s">
        <v>130</v>
      </c>
      <c r="D33566" t="s">
        <v>2390</v>
      </c>
      <c r="E33566">
        <v>0</v>
      </c>
    </row>
    <row r="33567" spans="1:5" x14ac:dyDescent="0.3">
      <c r="A33567">
        <v>50070017</v>
      </c>
      <c r="B33567" t="s">
        <v>1882</v>
      </c>
      <c r="C33567" t="s">
        <v>130</v>
      </c>
      <c r="D33567" t="s">
        <v>2391</v>
      </c>
      <c r="E33567">
        <v>0</v>
      </c>
    </row>
    <row r="33568" spans="1:5" x14ac:dyDescent="0.3">
      <c r="A33568">
        <v>50070017</v>
      </c>
      <c r="B33568" t="s">
        <v>1882</v>
      </c>
      <c r="C33568" t="s">
        <v>130</v>
      </c>
      <c r="D33568" t="s">
        <v>2392</v>
      </c>
      <c r="E33568">
        <v>0</v>
      </c>
    </row>
    <row r="33569" spans="1:5" x14ac:dyDescent="0.3">
      <c r="A33569">
        <v>50070017</v>
      </c>
      <c r="B33569" t="s">
        <v>1882</v>
      </c>
      <c r="C33569" t="s">
        <v>130</v>
      </c>
      <c r="D33569" t="s">
        <v>2393</v>
      </c>
      <c r="E33569">
        <v>0</v>
      </c>
    </row>
    <row r="33570" spans="1:5" x14ac:dyDescent="0.3">
      <c r="A33570">
        <v>50070017</v>
      </c>
      <c r="B33570" t="s">
        <v>1882</v>
      </c>
      <c r="C33570" t="s">
        <v>130</v>
      </c>
      <c r="D33570" t="s">
        <v>2394</v>
      </c>
      <c r="E33570">
        <v>0</v>
      </c>
    </row>
    <row r="33571" spans="1:5" x14ac:dyDescent="0.3">
      <c r="A33571">
        <v>50070017</v>
      </c>
      <c r="B33571" t="s">
        <v>1882</v>
      </c>
      <c r="C33571" t="s">
        <v>130</v>
      </c>
      <c r="D33571" t="s">
        <v>2395</v>
      </c>
      <c r="E33571">
        <v>0</v>
      </c>
    </row>
    <row r="33572" spans="1:5" x14ac:dyDescent="0.3">
      <c r="A33572">
        <v>50070017</v>
      </c>
      <c r="B33572" t="s">
        <v>1882</v>
      </c>
      <c r="C33572" t="s">
        <v>130</v>
      </c>
      <c r="D33572" t="s">
        <v>2396</v>
      </c>
      <c r="E33572">
        <v>0</v>
      </c>
    </row>
    <row r="33573" spans="1:5" x14ac:dyDescent="0.3">
      <c r="A33573">
        <v>50070017</v>
      </c>
      <c r="B33573" t="s">
        <v>1882</v>
      </c>
      <c r="C33573" t="s">
        <v>130</v>
      </c>
      <c r="D33573" t="s">
        <v>2397</v>
      </c>
      <c r="E33573">
        <v>0</v>
      </c>
    </row>
    <row r="33574" spans="1:5" x14ac:dyDescent="0.3">
      <c r="A33574">
        <v>50070017</v>
      </c>
      <c r="B33574" t="s">
        <v>1882</v>
      </c>
      <c r="C33574" t="s">
        <v>130</v>
      </c>
      <c r="D33574" t="s">
        <v>2398</v>
      </c>
      <c r="E33574">
        <v>0</v>
      </c>
    </row>
    <row r="33575" spans="1:5" x14ac:dyDescent="0.3">
      <c r="A33575">
        <v>50070017</v>
      </c>
      <c r="B33575" t="s">
        <v>1882</v>
      </c>
      <c r="C33575" t="s">
        <v>130</v>
      </c>
      <c r="D33575" t="s">
        <v>2399</v>
      </c>
      <c r="E33575">
        <v>0</v>
      </c>
    </row>
    <row r="33576" spans="1:5" x14ac:dyDescent="0.3">
      <c r="A33576">
        <v>50070017</v>
      </c>
      <c r="B33576" t="s">
        <v>1882</v>
      </c>
      <c r="C33576" t="s">
        <v>130</v>
      </c>
      <c r="D33576" t="s">
        <v>2400</v>
      </c>
      <c r="E33576">
        <v>0</v>
      </c>
    </row>
    <row r="33577" spans="1:5" x14ac:dyDescent="0.3">
      <c r="A33577">
        <v>50070017</v>
      </c>
      <c r="B33577" t="s">
        <v>1882</v>
      </c>
      <c r="C33577" t="s">
        <v>130</v>
      </c>
      <c r="D33577" t="s">
        <v>2401</v>
      </c>
      <c r="E33577">
        <v>0</v>
      </c>
    </row>
    <row r="33578" spans="1:5" x14ac:dyDescent="0.3">
      <c r="A33578">
        <v>50070017</v>
      </c>
      <c r="B33578" t="s">
        <v>1882</v>
      </c>
      <c r="C33578" t="s">
        <v>130</v>
      </c>
      <c r="D33578" t="s">
        <v>2402</v>
      </c>
      <c r="E33578">
        <v>0</v>
      </c>
    </row>
    <row r="33579" spans="1:5" x14ac:dyDescent="0.3">
      <c r="A33579">
        <v>50070017</v>
      </c>
      <c r="B33579" t="s">
        <v>1882</v>
      </c>
      <c r="C33579" t="s">
        <v>130</v>
      </c>
      <c r="D33579" t="s">
        <v>2403</v>
      </c>
      <c r="E33579">
        <v>0</v>
      </c>
    </row>
    <row r="33580" spans="1:5" x14ac:dyDescent="0.3">
      <c r="A33580">
        <v>50070017</v>
      </c>
      <c r="B33580" t="s">
        <v>1882</v>
      </c>
      <c r="C33580" t="s">
        <v>130</v>
      </c>
      <c r="D33580" t="s">
        <v>2404</v>
      </c>
      <c r="E33580">
        <v>0</v>
      </c>
    </row>
    <row r="33581" spans="1:5" x14ac:dyDescent="0.3">
      <c r="A33581">
        <v>50070017</v>
      </c>
      <c r="B33581" t="s">
        <v>1882</v>
      </c>
      <c r="C33581" t="s">
        <v>130</v>
      </c>
      <c r="D33581" t="s">
        <v>2405</v>
      </c>
      <c r="E33581">
        <v>0</v>
      </c>
    </row>
    <row r="33582" spans="1:5" x14ac:dyDescent="0.3">
      <c r="A33582">
        <v>50070017</v>
      </c>
      <c r="B33582" t="s">
        <v>1882</v>
      </c>
      <c r="C33582" t="s">
        <v>130</v>
      </c>
      <c r="D33582" t="s">
        <v>2406</v>
      </c>
      <c r="E33582">
        <v>0</v>
      </c>
    </row>
    <row r="33583" spans="1:5" x14ac:dyDescent="0.3">
      <c r="A33583">
        <v>50070017</v>
      </c>
      <c r="B33583" t="s">
        <v>1882</v>
      </c>
      <c r="C33583" t="s">
        <v>130</v>
      </c>
      <c r="D33583" t="s">
        <v>2407</v>
      </c>
      <c r="E33583">
        <v>-2</v>
      </c>
    </row>
    <row r="33584" spans="1:5" x14ac:dyDescent="0.3">
      <c r="A33584">
        <v>50070017</v>
      </c>
      <c r="B33584" t="s">
        <v>1882</v>
      </c>
      <c r="C33584" t="s">
        <v>130</v>
      </c>
      <c r="D33584" t="s">
        <v>2408</v>
      </c>
      <c r="E33584">
        <v>0</v>
      </c>
    </row>
    <row r="33585" spans="1:5" x14ac:dyDescent="0.3">
      <c r="A33585">
        <v>50070017</v>
      </c>
      <c r="B33585" t="s">
        <v>1882</v>
      </c>
      <c r="C33585" t="s">
        <v>130</v>
      </c>
      <c r="D33585" t="s">
        <v>2409</v>
      </c>
      <c r="E33585">
        <v>0</v>
      </c>
    </row>
    <row r="33586" spans="1:5" x14ac:dyDescent="0.3">
      <c r="A33586">
        <v>50070017</v>
      </c>
      <c r="B33586" t="s">
        <v>1882</v>
      </c>
      <c r="C33586" t="s">
        <v>130</v>
      </c>
      <c r="D33586" t="s">
        <v>2410</v>
      </c>
      <c r="E33586">
        <v>0</v>
      </c>
    </row>
    <row r="33587" spans="1:5" x14ac:dyDescent="0.3">
      <c r="A33587">
        <v>50070017</v>
      </c>
      <c r="B33587" t="s">
        <v>1882</v>
      </c>
      <c r="C33587" t="s">
        <v>130</v>
      </c>
      <c r="D33587" t="s">
        <v>2411</v>
      </c>
      <c r="E33587">
        <v>0</v>
      </c>
    </row>
    <row r="33588" spans="1:5" x14ac:dyDescent="0.3">
      <c r="A33588">
        <v>50070017</v>
      </c>
      <c r="B33588" t="s">
        <v>1882</v>
      </c>
      <c r="C33588" t="s">
        <v>130</v>
      </c>
      <c r="D33588" t="s">
        <v>2412</v>
      </c>
      <c r="E33588">
        <v>0</v>
      </c>
    </row>
    <row r="33589" spans="1:5" x14ac:dyDescent="0.3">
      <c r="A33589">
        <v>50070017</v>
      </c>
      <c r="B33589" t="s">
        <v>1882</v>
      </c>
      <c r="C33589" t="s">
        <v>130</v>
      </c>
      <c r="D33589" t="s">
        <v>2413</v>
      </c>
      <c r="E33589">
        <v>0</v>
      </c>
    </row>
    <row r="33590" spans="1:5" x14ac:dyDescent="0.3">
      <c r="A33590">
        <v>2000002</v>
      </c>
      <c r="B33590" t="s">
        <v>1884</v>
      </c>
      <c r="C33590" t="s">
        <v>20</v>
      </c>
      <c r="D33590" t="s">
        <v>2378</v>
      </c>
      <c r="E33590">
        <v>0</v>
      </c>
    </row>
    <row r="33591" spans="1:5" x14ac:dyDescent="0.3">
      <c r="A33591">
        <v>2000002</v>
      </c>
      <c r="B33591" t="s">
        <v>1884</v>
      </c>
      <c r="C33591" t="s">
        <v>20</v>
      </c>
      <c r="D33591" t="s">
        <v>2379</v>
      </c>
      <c r="E33591">
        <v>0</v>
      </c>
    </row>
    <row r="33592" spans="1:5" x14ac:dyDescent="0.3">
      <c r="A33592">
        <v>2000002</v>
      </c>
      <c r="B33592" t="s">
        <v>1884</v>
      </c>
      <c r="C33592" t="s">
        <v>20</v>
      </c>
      <c r="D33592" t="s">
        <v>2380</v>
      </c>
      <c r="E33592">
        <v>0</v>
      </c>
    </row>
    <row r="33593" spans="1:5" x14ac:dyDescent="0.3">
      <c r="A33593">
        <v>2000002</v>
      </c>
      <c r="B33593" t="s">
        <v>1884</v>
      </c>
      <c r="C33593" t="s">
        <v>20</v>
      </c>
      <c r="D33593" t="s">
        <v>2381</v>
      </c>
      <c r="E33593">
        <v>0</v>
      </c>
    </row>
    <row r="33594" spans="1:5" x14ac:dyDescent="0.3">
      <c r="A33594">
        <v>2000002</v>
      </c>
      <c r="B33594" t="s">
        <v>1884</v>
      </c>
      <c r="C33594" t="s">
        <v>20</v>
      </c>
      <c r="D33594" t="s">
        <v>2382</v>
      </c>
      <c r="E33594">
        <v>0</v>
      </c>
    </row>
    <row r="33595" spans="1:5" x14ac:dyDescent="0.3">
      <c r="A33595">
        <v>2000002</v>
      </c>
      <c r="B33595" t="s">
        <v>1884</v>
      </c>
      <c r="C33595" t="s">
        <v>20</v>
      </c>
      <c r="D33595" t="s">
        <v>2383</v>
      </c>
      <c r="E33595">
        <v>0</v>
      </c>
    </row>
    <row r="33596" spans="1:5" x14ac:dyDescent="0.3">
      <c r="A33596">
        <v>2000002</v>
      </c>
      <c r="B33596" t="s">
        <v>1884</v>
      </c>
      <c r="C33596" t="s">
        <v>20</v>
      </c>
      <c r="D33596" t="s">
        <v>2384</v>
      </c>
      <c r="E33596">
        <v>0</v>
      </c>
    </row>
    <row r="33597" spans="1:5" x14ac:dyDescent="0.3">
      <c r="A33597">
        <v>2000002</v>
      </c>
      <c r="B33597" t="s">
        <v>1884</v>
      </c>
      <c r="C33597" t="s">
        <v>20</v>
      </c>
      <c r="D33597" t="s">
        <v>2385</v>
      </c>
      <c r="E33597">
        <v>0</v>
      </c>
    </row>
    <row r="33598" spans="1:5" x14ac:dyDescent="0.3">
      <c r="A33598">
        <v>2000002</v>
      </c>
      <c r="B33598" t="s">
        <v>1884</v>
      </c>
      <c r="C33598" t="s">
        <v>20</v>
      </c>
      <c r="D33598" t="s">
        <v>2386</v>
      </c>
      <c r="E33598">
        <v>-9634</v>
      </c>
    </row>
    <row r="33599" spans="1:5" x14ac:dyDescent="0.3">
      <c r="A33599">
        <v>2000002</v>
      </c>
      <c r="B33599" t="s">
        <v>1884</v>
      </c>
      <c r="C33599" t="s">
        <v>20</v>
      </c>
      <c r="D33599" t="s">
        <v>2387</v>
      </c>
      <c r="E33599">
        <v>-10135</v>
      </c>
    </row>
    <row r="33600" spans="1:5" x14ac:dyDescent="0.3">
      <c r="A33600">
        <v>2000002</v>
      </c>
      <c r="B33600" t="s">
        <v>1884</v>
      </c>
      <c r="C33600" t="s">
        <v>20</v>
      </c>
      <c r="D33600" t="s">
        <v>2388</v>
      </c>
      <c r="E33600">
        <v>-4530</v>
      </c>
    </row>
    <row r="33601" spans="1:5" x14ac:dyDescent="0.3">
      <c r="A33601">
        <v>2000002</v>
      </c>
      <c r="B33601" t="s">
        <v>1884</v>
      </c>
      <c r="C33601" t="s">
        <v>20</v>
      </c>
      <c r="D33601" t="s">
        <v>2389</v>
      </c>
      <c r="E33601">
        <v>-5378</v>
      </c>
    </row>
    <row r="33602" spans="1:5" x14ac:dyDescent="0.3">
      <c r="A33602">
        <v>2000002</v>
      </c>
      <c r="B33602" t="s">
        <v>1884</v>
      </c>
      <c r="C33602" t="s">
        <v>20</v>
      </c>
      <c r="D33602" t="s">
        <v>2390</v>
      </c>
      <c r="E33602">
        <v>-1178</v>
      </c>
    </row>
    <row r="33603" spans="1:5" x14ac:dyDescent="0.3">
      <c r="A33603">
        <v>2000002</v>
      </c>
      <c r="B33603" t="s">
        <v>1884</v>
      </c>
      <c r="C33603" t="s">
        <v>20</v>
      </c>
      <c r="D33603" t="s">
        <v>2391</v>
      </c>
      <c r="E33603">
        <v>-5446</v>
      </c>
    </row>
    <row r="33604" spans="1:5" x14ac:dyDescent="0.3">
      <c r="A33604">
        <v>2000002</v>
      </c>
      <c r="B33604" t="s">
        <v>1884</v>
      </c>
      <c r="C33604" t="s">
        <v>20</v>
      </c>
      <c r="D33604" t="s">
        <v>2392</v>
      </c>
      <c r="E33604">
        <v>-9710</v>
      </c>
    </row>
    <row r="33605" spans="1:5" x14ac:dyDescent="0.3">
      <c r="A33605">
        <v>2000002</v>
      </c>
      <c r="B33605" t="s">
        <v>1884</v>
      </c>
      <c r="C33605" t="s">
        <v>20</v>
      </c>
      <c r="D33605" t="s">
        <v>2393</v>
      </c>
      <c r="E33605">
        <v>-9170</v>
      </c>
    </row>
    <row r="33606" spans="1:5" x14ac:dyDescent="0.3">
      <c r="A33606">
        <v>2000002</v>
      </c>
      <c r="B33606" t="s">
        <v>1884</v>
      </c>
      <c r="C33606" t="s">
        <v>20</v>
      </c>
      <c r="D33606" t="s">
        <v>2394</v>
      </c>
      <c r="E33606">
        <v>-3062</v>
      </c>
    </row>
    <row r="33607" spans="1:5" x14ac:dyDescent="0.3">
      <c r="A33607">
        <v>2000002</v>
      </c>
      <c r="B33607" t="s">
        <v>1884</v>
      </c>
      <c r="C33607" t="s">
        <v>20</v>
      </c>
      <c r="D33607" t="s">
        <v>2395</v>
      </c>
      <c r="E33607">
        <v>-15665</v>
      </c>
    </row>
    <row r="33608" spans="1:5" x14ac:dyDescent="0.3">
      <c r="A33608">
        <v>2000002</v>
      </c>
      <c r="B33608" t="s">
        <v>1884</v>
      </c>
      <c r="C33608" t="s">
        <v>20</v>
      </c>
      <c r="D33608" t="s">
        <v>2396</v>
      </c>
      <c r="E33608">
        <v>-2300</v>
      </c>
    </row>
    <row r="33609" spans="1:5" x14ac:dyDescent="0.3">
      <c r="A33609">
        <v>2000002</v>
      </c>
      <c r="B33609" t="s">
        <v>1884</v>
      </c>
      <c r="C33609" t="s">
        <v>20</v>
      </c>
      <c r="D33609" t="s">
        <v>2397</v>
      </c>
      <c r="E33609">
        <v>-3235</v>
      </c>
    </row>
    <row r="33610" spans="1:5" x14ac:dyDescent="0.3">
      <c r="A33610">
        <v>2000002</v>
      </c>
      <c r="B33610" t="s">
        <v>1884</v>
      </c>
      <c r="C33610" t="s">
        <v>20</v>
      </c>
      <c r="D33610" t="s">
        <v>2398</v>
      </c>
      <c r="E33610">
        <v>-8840</v>
      </c>
    </row>
    <row r="33611" spans="1:5" x14ac:dyDescent="0.3">
      <c r="A33611">
        <v>2000002</v>
      </c>
      <c r="B33611" t="s">
        <v>1884</v>
      </c>
      <c r="C33611" t="s">
        <v>20</v>
      </c>
      <c r="D33611" t="s">
        <v>2399</v>
      </c>
      <c r="E33611">
        <v>-13208</v>
      </c>
    </row>
    <row r="33612" spans="1:5" x14ac:dyDescent="0.3">
      <c r="A33612">
        <v>2000002</v>
      </c>
      <c r="B33612" t="s">
        <v>1884</v>
      </c>
      <c r="C33612" t="s">
        <v>20</v>
      </c>
      <c r="D33612" t="s">
        <v>2400</v>
      </c>
      <c r="E33612">
        <v>-6975</v>
      </c>
    </row>
    <row r="33613" spans="1:5" x14ac:dyDescent="0.3">
      <c r="A33613">
        <v>2000002</v>
      </c>
      <c r="B33613" t="s">
        <v>1884</v>
      </c>
      <c r="C33613" t="s">
        <v>20</v>
      </c>
      <c r="D33613" t="s">
        <v>2401</v>
      </c>
      <c r="E33613">
        <v>-9025</v>
      </c>
    </row>
    <row r="33614" spans="1:5" x14ac:dyDescent="0.3">
      <c r="A33614">
        <v>2000002</v>
      </c>
      <c r="B33614" t="s">
        <v>1884</v>
      </c>
      <c r="C33614" t="s">
        <v>20</v>
      </c>
      <c r="D33614" t="s">
        <v>2402</v>
      </c>
      <c r="E33614">
        <v>0</v>
      </c>
    </row>
    <row r="33615" spans="1:5" x14ac:dyDescent="0.3">
      <c r="A33615">
        <v>2000002</v>
      </c>
      <c r="B33615" t="s">
        <v>1884</v>
      </c>
      <c r="C33615" t="s">
        <v>20</v>
      </c>
      <c r="D33615" t="s">
        <v>2403</v>
      </c>
      <c r="E33615">
        <v>-2650</v>
      </c>
    </row>
    <row r="33616" spans="1:5" x14ac:dyDescent="0.3">
      <c r="A33616">
        <v>2000002</v>
      </c>
      <c r="B33616" t="s">
        <v>1884</v>
      </c>
      <c r="C33616" t="s">
        <v>20</v>
      </c>
      <c r="D33616" t="s">
        <v>2404</v>
      </c>
      <c r="E33616">
        <v>0</v>
      </c>
    </row>
    <row r="33617" spans="1:5" x14ac:dyDescent="0.3">
      <c r="A33617">
        <v>2000002</v>
      </c>
      <c r="B33617" t="s">
        <v>1884</v>
      </c>
      <c r="C33617" t="s">
        <v>20</v>
      </c>
      <c r="D33617" t="s">
        <v>2405</v>
      </c>
      <c r="E33617">
        <v>0</v>
      </c>
    </row>
    <row r="33618" spans="1:5" x14ac:dyDescent="0.3">
      <c r="A33618">
        <v>2000002</v>
      </c>
      <c r="B33618" t="s">
        <v>1884</v>
      </c>
      <c r="C33618" t="s">
        <v>20</v>
      </c>
      <c r="D33618" t="s">
        <v>2406</v>
      </c>
      <c r="E33618">
        <v>0</v>
      </c>
    </row>
    <row r="33619" spans="1:5" x14ac:dyDescent="0.3">
      <c r="A33619">
        <v>2000002</v>
      </c>
      <c r="B33619" t="s">
        <v>1884</v>
      </c>
      <c r="C33619" t="s">
        <v>20</v>
      </c>
      <c r="D33619" t="s">
        <v>2407</v>
      </c>
      <c r="E33619">
        <v>0</v>
      </c>
    </row>
    <row r="33620" spans="1:5" x14ac:dyDescent="0.3">
      <c r="A33620">
        <v>2000002</v>
      </c>
      <c r="B33620" t="s">
        <v>1884</v>
      </c>
      <c r="C33620" t="s">
        <v>20</v>
      </c>
      <c r="D33620" t="s">
        <v>2408</v>
      </c>
      <c r="E33620">
        <v>0</v>
      </c>
    </row>
    <row r="33621" spans="1:5" x14ac:dyDescent="0.3">
      <c r="A33621">
        <v>2000002</v>
      </c>
      <c r="B33621" t="s">
        <v>1884</v>
      </c>
      <c r="C33621" t="s">
        <v>20</v>
      </c>
      <c r="D33621" t="s">
        <v>2409</v>
      </c>
      <c r="E33621">
        <v>0</v>
      </c>
    </row>
    <row r="33622" spans="1:5" x14ac:dyDescent="0.3">
      <c r="A33622">
        <v>2000002</v>
      </c>
      <c r="B33622" t="s">
        <v>1884</v>
      </c>
      <c r="C33622" t="s">
        <v>20</v>
      </c>
      <c r="D33622" t="s">
        <v>2410</v>
      </c>
      <c r="E33622">
        <v>0</v>
      </c>
    </row>
    <row r="33623" spans="1:5" x14ac:dyDescent="0.3">
      <c r="A33623">
        <v>2000002</v>
      </c>
      <c r="B33623" t="s">
        <v>1884</v>
      </c>
      <c r="C33623" t="s">
        <v>20</v>
      </c>
      <c r="D33623" t="s">
        <v>2411</v>
      </c>
      <c r="E33623">
        <v>0</v>
      </c>
    </row>
    <row r="33624" spans="1:5" x14ac:dyDescent="0.3">
      <c r="A33624">
        <v>2000002</v>
      </c>
      <c r="B33624" t="s">
        <v>1884</v>
      </c>
      <c r="C33624" t="s">
        <v>20</v>
      </c>
      <c r="D33624" t="s">
        <v>2412</v>
      </c>
      <c r="E33624">
        <v>0</v>
      </c>
    </row>
    <row r="33625" spans="1:5" x14ac:dyDescent="0.3">
      <c r="A33625">
        <v>2000002</v>
      </c>
      <c r="B33625" t="s">
        <v>1884</v>
      </c>
      <c r="C33625" t="s">
        <v>20</v>
      </c>
      <c r="D33625" t="s">
        <v>2413</v>
      </c>
      <c r="E33625">
        <v>0</v>
      </c>
    </row>
    <row r="33626" spans="1:5" x14ac:dyDescent="0.3">
      <c r="A33626">
        <v>60510079</v>
      </c>
      <c r="B33626" t="s">
        <v>1886</v>
      </c>
      <c r="C33626" t="s">
        <v>8</v>
      </c>
      <c r="D33626" t="s">
        <v>2378</v>
      </c>
      <c r="E33626">
        <v>0</v>
      </c>
    </row>
    <row r="33627" spans="1:5" x14ac:dyDescent="0.3">
      <c r="A33627">
        <v>60510079</v>
      </c>
      <c r="B33627" t="s">
        <v>1886</v>
      </c>
      <c r="C33627" t="s">
        <v>8</v>
      </c>
      <c r="D33627" t="s">
        <v>2379</v>
      </c>
      <c r="E33627">
        <v>0</v>
      </c>
    </row>
    <row r="33628" spans="1:5" x14ac:dyDescent="0.3">
      <c r="A33628">
        <v>60510079</v>
      </c>
      <c r="B33628" t="s">
        <v>1886</v>
      </c>
      <c r="C33628" t="s">
        <v>8</v>
      </c>
      <c r="D33628" t="s">
        <v>2380</v>
      </c>
      <c r="E33628">
        <v>0</v>
      </c>
    </row>
    <row r="33629" spans="1:5" x14ac:dyDescent="0.3">
      <c r="A33629">
        <v>60510079</v>
      </c>
      <c r="B33629" t="s">
        <v>1886</v>
      </c>
      <c r="C33629" t="s">
        <v>8</v>
      </c>
      <c r="D33629" t="s">
        <v>2381</v>
      </c>
      <c r="E33629">
        <v>0</v>
      </c>
    </row>
    <row r="33630" spans="1:5" x14ac:dyDescent="0.3">
      <c r="A33630">
        <v>60510079</v>
      </c>
      <c r="B33630" t="s">
        <v>1886</v>
      </c>
      <c r="C33630" t="s">
        <v>8</v>
      </c>
      <c r="D33630" t="s">
        <v>2382</v>
      </c>
      <c r="E33630">
        <v>0</v>
      </c>
    </row>
    <row r="33631" spans="1:5" x14ac:dyDescent="0.3">
      <c r="A33631">
        <v>60510079</v>
      </c>
      <c r="B33631" t="s">
        <v>1886</v>
      </c>
      <c r="C33631" t="s">
        <v>8</v>
      </c>
      <c r="D33631" t="s">
        <v>2383</v>
      </c>
      <c r="E33631">
        <v>0</v>
      </c>
    </row>
    <row r="33632" spans="1:5" x14ac:dyDescent="0.3">
      <c r="A33632">
        <v>60510079</v>
      </c>
      <c r="B33632" t="s">
        <v>1886</v>
      </c>
      <c r="C33632" t="s">
        <v>8</v>
      </c>
      <c r="D33632" t="s">
        <v>2384</v>
      </c>
      <c r="E33632">
        <v>-1</v>
      </c>
    </row>
    <row r="33633" spans="1:5" x14ac:dyDescent="0.3">
      <c r="A33633">
        <v>60510079</v>
      </c>
      <c r="B33633" t="s">
        <v>1886</v>
      </c>
      <c r="C33633" t="s">
        <v>8</v>
      </c>
      <c r="D33633" t="s">
        <v>2385</v>
      </c>
      <c r="E33633">
        <v>0</v>
      </c>
    </row>
    <row r="33634" spans="1:5" x14ac:dyDescent="0.3">
      <c r="A33634">
        <v>60510079</v>
      </c>
      <c r="B33634" t="s">
        <v>1886</v>
      </c>
      <c r="C33634" t="s">
        <v>8</v>
      </c>
      <c r="D33634" t="s">
        <v>2386</v>
      </c>
      <c r="E33634">
        <v>0</v>
      </c>
    </row>
    <row r="33635" spans="1:5" x14ac:dyDescent="0.3">
      <c r="A33635">
        <v>60510079</v>
      </c>
      <c r="B33635" t="s">
        <v>1886</v>
      </c>
      <c r="C33635" t="s">
        <v>8</v>
      </c>
      <c r="D33635" t="s">
        <v>2387</v>
      </c>
      <c r="E33635">
        <v>0</v>
      </c>
    </row>
    <row r="33636" spans="1:5" x14ac:dyDescent="0.3">
      <c r="A33636">
        <v>60510079</v>
      </c>
      <c r="B33636" t="s">
        <v>1886</v>
      </c>
      <c r="C33636" t="s">
        <v>8</v>
      </c>
      <c r="D33636" t="s">
        <v>2388</v>
      </c>
      <c r="E33636">
        <v>0</v>
      </c>
    </row>
    <row r="33637" spans="1:5" x14ac:dyDescent="0.3">
      <c r="A33637">
        <v>60510079</v>
      </c>
      <c r="B33637" t="s">
        <v>1886</v>
      </c>
      <c r="C33637" t="s">
        <v>8</v>
      </c>
      <c r="D33637" t="s">
        <v>2389</v>
      </c>
      <c r="E33637">
        <v>0</v>
      </c>
    </row>
    <row r="33638" spans="1:5" x14ac:dyDescent="0.3">
      <c r="A33638">
        <v>60510079</v>
      </c>
      <c r="B33638" t="s">
        <v>1886</v>
      </c>
      <c r="C33638" t="s">
        <v>8</v>
      </c>
      <c r="D33638" t="s">
        <v>2390</v>
      </c>
      <c r="E33638">
        <v>0</v>
      </c>
    </row>
    <row r="33639" spans="1:5" x14ac:dyDescent="0.3">
      <c r="A33639">
        <v>60510079</v>
      </c>
      <c r="B33639" t="s">
        <v>1886</v>
      </c>
      <c r="C33639" t="s">
        <v>8</v>
      </c>
      <c r="D33639" t="s">
        <v>2391</v>
      </c>
      <c r="E33639">
        <v>0</v>
      </c>
    </row>
    <row r="33640" spans="1:5" x14ac:dyDescent="0.3">
      <c r="A33640">
        <v>60510079</v>
      </c>
      <c r="B33640" t="s">
        <v>1886</v>
      </c>
      <c r="C33640" t="s">
        <v>8</v>
      </c>
      <c r="D33640" t="s">
        <v>2392</v>
      </c>
      <c r="E33640">
        <v>0</v>
      </c>
    </row>
    <row r="33641" spans="1:5" x14ac:dyDescent="0.3">
      <c r="A33641">
        <v>60510079</v>
      </c>
      <c r="B33641" t="s">
        <v>1886</v>
      </c>
      <c r="C33641" t="s">
        <v>8</v>
      </c>
      <c r="D33641" t="s">
        <v>2393</v>
      </c>
      <c r="E33641">
        <v>0</v>
      </c>
    </row>
    <row r="33642" spans="1:5" x14ac:dyDescent="0.3">
      <c r="A33642">
        <v>60510079</v>
      </c>
      <c r="B33642" t="s">
        <v>1886</v>
      </c>
      <c r="C33642" t="s">
        <v>8</v>
      </c>
      <c r="D33642" t="s">
        <v>2394</v>
      </c>
      <c r="E33642">
        <v>0</v>
      </c>
    </row>
    <row r="33643" spans="1:5" x14ac:dyDescent="0.3">
      <c r="A33643">
        <v>60510079</v>
      </c>
      <c r="B33643" t="s">
        <v>1886</v>
      </c>
      <c r="C33643" t="s">
        <v>8</v>
      </c>
      <c r="D33643" t="s">
        <v>2395</v>
      </c>
      <c r="E33643">
        <v>0</v>
      </c>
    </row>
    <row r="33644" spans="1:5" x14ac:dyDescent="0.3">
      <c r="A33644">
        <v>60510079</v>
      </c>
      <c r="B33644" t="s">
        <v>1886</v>
      </c>
      <c r="C33644" t="s">
        <v>8</v>
      </c>
      <c r="D33644" t="s">
        <v>2396</v>
      </c>
      <c r="E33644">
        <v>0</v>
      </c>
    </row>
    <row r="33645" spans="1:5" x14ac:dyDescent="0.3">
      <c r="A33645">
        <v>60510079</v>
      </c>
      <c r="B33645" t="s">
        <v>1886</v>
      </c>
      <c r="C33645" t="s">
        <v>8</v>
      </c>
      <c r="D33645" t="s">
        <v>2397</v>
      </c>
      <c r="E33645">
        <v>0</v>
      </c>
    </row>
    <row r="33646" spans="1:5" x14ac:dyDescent="0.3">
      <c r="A33646">
        <v>60510079</v>
      </c>
      <c r="B33646" t="s">
        <v>1886</v>
      </c>
      <c r="C33646" t="s">
        <v>8</v>
      </c>
      <c r="D33646" t="s">
        <v>2398</v>
      </c>
      <c r="E33646">
        <v>0</v>
      </c>
    </row>
    <row r="33647" spans="1:5" x14ac:dyDescent="0.3">
      <c r="A33647">
        <v>60510079</v>
      </c>
      <c r="B33647" t="s">
        <v>1886</v>
      </c>
      <c r="C33647" t="s">
        <v>8</v>
      </c>
      <c r="D33647" t="s">
        <v>2399</v>
      </c>
      <c r="E33647">
        <v>0</v>
      </c>
    </row>
    <row r="33648" spans="1:5" x14ac:dyDescent="0.3">
      <c r="A33648">
        <v>60510079</v>
      </c>
      <c r="B33648" t="s">
        <v>1886</v>
      </c>
      <c r="C33648" t="s">
        <v>8</v>
      </c>
      <c r="D33648" t="s">
        <v>2400</v>
      </c>
      <c r="E33648">
        <v>0</v>
      </c>
    </row>
    <row r="33649" spans="1:5" x14ac:dyDescent="0.3">
      <c r="A33649">
        <v>60510079</v>
      </c>
      <c r="B33649" t="s">
        <v>1886</v>
      </c>
      <c r="C33649" t="s">
        <v>8</v>
      </c>
      <c r="D33649" t="s">
        <v>2401</v>
      </c>
      <c r="E33649">
        <v>0</v>
      </c>
    </row>
    <row r="33650" spans="1:5" x14ac:dyDescent="0.3">
      <c r="A33650">
        <v>60510079</v>
      </c>
      <c r="B33650" t="s">
        <v>1886</v>
      </c>
      <c r="C33650" t="s">
        <v>8</v>
      </c>
      <c r="D33650" t="s">
        <v>2402</v>
      </c>
      <c r="E33650">
        <v>0</v>
      </c>
    </row>
    <row r="33651" spans="1:5" x14ac:dyDescent="0.3">
      <c r="A33651">
        <v>60510079</v>
      </c>
      <c r="B33651" t="s">
        <v>1886</v>
      </c>
      <c r="C33651" t="s">
        <v>8</v>
      </c>
      <c r="D33651" t="s">
        <v>2403</v>
      </c>
      <c r="E33651">
        <v>0</v>
      </c>
    </row>
    <row r="33652" spans="1:5" x14ac:dyDescent="0.3">
      <c r="A33652">
        <v>60510079</v>
      </c>
      <c r="B33652" t="s">
        <v>1886</v>
      </c>
      <c r="C33652" t="s">
        <v>8</v>
      </c>
      <c r="D33652" t="s">
        <v>2404</v>
      </c>
      <c r="E33652">
        <v>-2</v>
      </c>
    </row>
    <row r="33653" spans="1:5" x14ac:dyDescent="0.3">
      <c r="A33653">
        <v>60510079</v>
      </c>
      <c r="B33653" t="s">
        <v>1886</v>
      </c>
      <c r="C33653" t="s">
        <v>8</v>
      </c>
      <c r="D33653" t="s">
        <v>2405</v>
      </c>
      <c r="E33653">
        <v>0</v>
      </c>
    </row>
    <row r="33654" spans="1:5" x14ac:dyDescent="0.3">
      <c r="A33654">
        <v>60510079</v>
      </c>
      <c r="B33654" t="s">
        <v>1886</v>
      </c>
      <c r="C33654" t="s">
        <v>8</v>
      </c>
      <c r="D33654" t="s">
        <v>2406</v>
      </c>
      <c r="E33654">
        <v>0</v>
      </c>
    </row>
    <row r="33655" spans="1:5" x14ac:dyDescent="0.3">
      <c r="A33655">
        <v>60510079</v>
      </c>
      <c r="B33655" t="s">
        <v>1886</v>
      </c>
      <c r="C33655" t="s">
        <v>8</v>
      </c>
      <c r="D33655" t="s">
        <v>2407</v>
      </c>
      <c r="E33655">
        <v>0</v>
      </c>
    </row>
    <row r="33656" spans="1:5" x14ac:dyDescent="0.3">
      <c r="A33656">
        <v>60510079</v>
      </c>
      <c r="B33656" t="s">
        <v>1886</v>
      </c>
      <c r="C33656" t="s">
        <v>8</v>
      </c>
      <c r="D33656" t="s">
        <v>2408</v>
      </c>
      <c r="E33656">
        <v>0</v>
      </c>
    </row>
    <row r="33657" spans="1:5" x14ac:dyDescent="0.3">
      <c r="A33657">
        <v>60510079</v>
      </c>
      <c r="B33657" t="s">
        <v>1886</v>
      </c>
      <c r="C33657" t="s">
        <v>8</v>
      </c>
      <c r="D33657" t="s">
        <v>2409</v>
      </c>
      <c r="E33657">
        <v>0</v>
      </c>
    </row>
    <row r="33658" spans="1:5" x14ac:dyDescent="0.3">
      <c r="A33658">
        <v>60510079</v>
      </c>
      <c r="B33658" t="s">
        <v>1886</v>
      </c>
      <c r="C33658" t="s">
        <v>8</v>
      </c>
      <c r="D33658" t="s">
        <v>2410</v>
      </c>
      <c r="E33658">
        <v>-2</v>
      </c>
    </row>
    <row r="33659" spans="1:5" x14ac:dyDescent="0.3">
      <c r="A33659">
        <v>60510079</v>
      </c>
      <c r="B33659" t="s">
        <v>1886</v>
      </c>
      <c r="C33659" t="s">
        <v>8</v>
      </c>
      <c r="D33659" t="s">
        <v>2411</v>
      </c>
      <c r="E33659">
        <v>0</v>
      </c>
    </row>
    <row r="33660" spans="1:5" x14ac:dyDescent="0.3">
      <c r="A33660">
        <v>60510079</v>
      </c>
      <c r="B33660" t="s">
        <v>1886</v>
      </c>
      <c r="C33660" t="s">
        <v>8</v>
      </c>
      <c r="D33660" t="s">
        <v>2412</v>
      </c>
      <c r="E33660">
        <v>0</v>
      </c>
    </row>
    <row r="33661" spans="1:5" x14ac:dyDescent="0.3">
      <c r="A33661">
        <v>60510079</v>
      </c>
      <c r="B33661" t="s">
        <v>1886</v>
      </c>
      <c r="C33661" t="s">
        <v>8</v>
      </c>
      <c r="D33661" t="s">
        <v>2413</v>
      </c>
      <c r="E33661">
        <v>0</v>
      </c>
    </row>
    <row r="33662" spans="1:5" x14ac:dyDescent="0.3">
      <c r="A33662">
        <v>42100007</v>
      </c>
      <c r="B33662" t="s">
        <v>1888</v>
      </c>
      <c r="C33662" t="s">
        <v>8</v>
      </c>
      <c r="D33662" t="s">
        <v>2378</v>
      </c>
      <c r="E33662">
        <v>0</v>
      </c>
    </row>
    <row r="33663" spans="1:5" x14ac:dyDescent="0.3">
      <c r="A33663">
        <v>42100007</v>
      </c>
      <c r="B33663" t="s">
        <v>1888</v>
      </c>
      <c r="C33663" t="s">
        <v>8</v>
      </c>
      <c r="D33663" t="s">
        <v>2379</v>
      </c>
      <c r="E33663">
        <v>-2</v>
      </c>
    </row>
    <row r="33664" spans="1:5" x14ac:dyDescent="0.3">
      <c r="A33664">
        <v>42100007</v>
      </c>
      <c r="B33664" t="s">
        <v>1888</v>
      </c>
      <c r="C33664" t="s">
        <v>8</v>
      </c>
      <c r="D33664" t="s">
        <v>2380</v>
      </c>
      <c r="E33664">
        <v>0</v>
      </c>
    </row>
    <row r="33665" spans="1:5" x14ac:dyDescent="0.3">
      <c r="A33665">
        <v>42100007</v>
      </c>
      <c r="B33665" t="s">
        <v>1888</v>
      </c>
      <c r="C33665" t="s">
        <v>8</v>
      </c>
      <c r="D33665" t="s">
        <v>2381</v>
      </c>
      <c r="E33665">
        <v>0</v>
      </c>
    </row>
    <row r="33666" spans="1:5" x14ac:dyDescent="0.3">
      <c r="A33666">
        <v>42100007</v>
      </c>
      <c r="B33666" t="s">
        <v>1888</v>
      </c>
      <c r="C33666" t="s">
        <v>8</v>
      </c>
      <c r="D33666" t="s">
        <v>2382</v>
      </c>
      <c r="E33666">
        <v>0</v>
      </c>
    </row>
    <row r="33667" spans="1:5" x14ac:dyDescent="0.3">
      <c r="A33667">
        <v>42100007</v>
      </c>
      <c r="B33667" t="s">
        <v>1888</v>
      </c>
      <c r="C33667" t="s">
        <v>8</v>
      </c>
      <c r="D33667" t="s">
        <v>2383</v>
      </c>
      <c r="E33667">
        <v>0</v>
      </c>
    </row>
    <row r="33668" spans="1:5" x14ac:dyDescent="0.3">
      <c r="A33668">
        <v>42100007</v>
      </c>
      <c r="B33668" t="s">
        <v>1888</v>
      </c>
      <c r="C33668" t="s">
        <v>8</v>
      </c>
      <c r="D33668" t="s">
        <v>2384</v>
      </c>
      <c r="E33668">
        <v>0</v>
      </c>
    </row>
    <row r="33669" spans="1:5" x14ac:dyDescent="0.3">
      <c r="A33669">
        <v>42100007</v>
      </c>
      <c r="B33669" t="s">
        <v>1888</v>
      </c>
      <c r="C33669" t="s">
        <v>8</v>
      </c>
      <c r="D33669" t="s">
        <v>2385</v>
      </c>
      <c r="E33669">
        <v>0</v>
      </c>
    </row>
    <row r="33670" spans="1:5" x14ac:dyDescent="0.3">
      <c r="A33670">
        <v>42100007</v>
      </c>
      <c r="B33670" t="s">
        <v>1888</v>
      </c>
      <c r="C33670" t="s">
        <v>8</v>
      </c>
      <c r="D33670" t="s">
        <v>2386</v>
      </c>
      <c r="E33670">
        <v>-2</v>
      </c>
    </row>
    <row r="33671" spans="1:5" x14ac:dyDescent="0.3">
      <c r="A33671">
        <v>42100007</v>
      </c>
      <c r="B33671" t="s">
        <v>1888</v>
      </c>
      <c r="C33671" t="s">
        <v>8</v>
      </c>
      <c r="D33671" t="s">
        <v>2387</v>
      </c>
      <c r="E33671">
        <v>-15</v>
      </c>
    </row>
    <row r="33672" spans="1:5" x14ac:dyDescent="0.3">
      <c r="A33672">
        <v>42100007</v>
      </c>
      <c r="B33672" t="s">
        <v>1888</v>
      </c>
      <c r="C33672" t="s">
        <v>8</v>
      </c>
      <c r="D33672" t="s">
        <v>2388</v>
      </c>
      <c r="E33672">
        <v>0</v>
      </c>
    </row>
    <row r="33673" spans="1:5" x14ac:dyDescent="0.3">
      <c r="A33673">
        <v>42100007</v>
      </c>
      <c r="B33673" t="s">
        <v>1888</v>
      </c>
      <c r="C33673" t="s">
        <v>8</v>
      </c>
      <c r="D33673" t="s">
        <v>2389</v>
      </c>
      <c r="E33673">
        <v>0</v>
      </c>
    </row>
    <row r="33674" spans="1:5" x14ac:dyDescent="0.3">
      <c r="A33674">
        <v>42100007</v>
      </c>
      <c r="B33674" t="s">
        <v>1888</v>
      </c>
      <c r="C33674" t="s">
        <v>8</v>
      </c>
      <c r="D33674" t="s">
        <v>2390</v>
      </c>
      <c r="E33674">
        <v>0</v>
      </c>
    </row>
    <row r="33675" spans="1:5" x14ac:dyDescent="0.3">
      <c r="A33675">
        <v>42100007</v>
      </c>
      <c r="B33675" t="s">
        <v>1888</v>
      </c>
      <c r="C33675" t="s">
        <v>8</v>
      </c>
      <c r="D33675" t="s">
        <v>2391</v>
      </c>
      <c r="E33675">
        <v>0</v>
      </c>
    </row>
    <row r="33676" spans="1:5" x14ac:dyDescent="0.3">
      <c r="A33676">
        <v>42100007</v>
      </c>
      <c r="B33676" t="s">
        <v>1888</v>
      </c>
      <c r="C33676" t="s">
        <v>8</v>
      </c>
      <c r="D33676" t="s">
        <v>2392</v>
      </c>
      <c r="E33676">
        <v>0</v>
      </c>
    </row>
    <row r="33677" spans="1:5" x14ac:dyDescent="0.3">
      <c r="A33677">
        <v>42100007</v>
      </c>
      <c r="B33677" t="s">
        <v>1888</v>
      </c>
      <c r="C33677" t="s">
        <v>8</v>
      </c>
      <c r="D33677" t="s">
        <v>2393</v>
      </c>
      <c r="E33677">
        <v>0</v>
      </c>
    </row>
    <row r="33678" spans="1:5" x14ac:dyDescent="0.3">
      <c r="A33678">
        <v>42100007</v>
      </c>
      <c r="B33678" t="s">
        <v>1888</v>
      </c>
      <c r="C33678" t="s">
        <v>8</v>
      </c>
      <c r="D33678" t="s">
        <v>2394</v>
      </c>
      <c r="E33678">
        <v>0</v>
      </c>
    </row>
    <row r="33679" spans="1:5" x14ac:dyDescent="0.3">
      <c r="A33679">
        <v>42100007</v>
      </c>
      <c r="B33679" t="s">
        <v>1888</v>
      </c>
      <c r="C33679" t="s">
        <v>8</v>
      </c>
      <c r="D33679" t="s">
        <v>2395</v>
      </c>
      <c r="E33679">
        <v>0</v>
      </c>
    </row>
    <row r="33680" spans="1:5" x14ac:dyDescent="0.3">
      <c r="A33680">
        <v>42100007</v>
      </c>
      <c r="B33680" t="s">
        <v>1888</v>
      </c>
      <c r="C33680" t="s">
        <v>8</v>
      </c>
      <c r="D33680" t="s">
        <v>2396</v>
      </c>
      <c r="E33680">
        <v>0</v>
      </c>
    </row>
    <row r="33681" spans="1:5" x14ac:dyDescent="0.3">
      <c r="A33681">
        <v>42100007</v>
      </c>
      <c r="B33681" t="s">
        <v>1888</v>
      </c>
      <c r="C33681" t="s">
        <v>8</v>
      </c>
      <c r="D33681" t="s">
        <v>2397</v>
      </c>
      <c r="E33681">
        <v>0</v>
      </c>
    </row>
    <row r="33682" spans="1:5" x14ac:dyDescent="0.3">
      <c r="A33682">
        <v>42100007</v>
      </c>
      <c r="B33682" t="s">
        <v>1888</v>
      </c>
      <c r="C33682" t="s">
        <v>8</v>
      </c>
      <c r="D33682" t="s">
        <v>2398</v>
      </c>
      <c r="E33682">
        <v>0</v>
      </c>
    </row>
    <row r="33683" spans="1:5" x14ac:dyDescent="0.3">
      <c r="A33683">
        <v>42100007</v>
      </c>
      <c r="B33683" t="s">
        <v>1888</v>
      </c>
      <c r="C33683" t="s">
        <v>8</v>
      </c>
      <c r="D33683" t="s">
        <v>2399</v>
      </c>
      <c r="E33683">
        <v>0</v>
      </c>
    </row>
    <row r="33684" spans="1:5" x14ac:dyDescent="0.3">
      <c r="A33684">
        <v>42100007</v>
      </c>
      <c r="B33684" t="s">
        <v>1888</v>
      </c>
      <c r="C33684" t="s">
        <v>8</v>
      </c>
      <c r="D33684" t="s">
        <v>2400</v>
      </c>
      <c r="E33684">
        <v>0</v>
      </c>
    </row>
    <row r="33685" spans="1:5" x14ac:dyDescent="0.3">
      <c r="A33685">
        <v>42100007</v>
      </c>
      <c r="B33685" t="s">
        <v>1888</v>
      </c>
      <c r="C33685" t="s">
        <v>8</v>
      </c>
      <c r="D33685" t="s">
        <v>2401</v>
      </c>
      <c r="E33685">
        <v>0</v>
      </c>
    </row>
    <row r="33686" spans="1:5" x14ac:dyDescent="0.3">
      <c r="A33686">
        <v>42100007</v>
      </c>
      <c r="B33686" t="s">
        <v>1888</v>
      </c>
      <c r="C33686" t="s">
        <v>8</v>
      </c>
      <c r="D33686" t="s">
        <v>2402</v>
      </c>
      <c r="E33686">
        <v>0</v>
      </c>
    </row>
    <row r="33687" spans="1:5" x14ac:dyDescent="0.3">
      <c r="A33687">
        <v>42100007</v>
      </c>
      <c r="B33687" t="s">
        <v>1888</v>
      </c>
      <c r="C33687" t="s">
        <v>8</v>
      </c>
      <c r="D33687" t="s">
        <v>2403</v>
      </c>
      <c r="E33687">
        <v>0</v>
      </c>
    </row>
    <row r="33688" spans="1:5" x14ac:dyDescent="0.3">
      <c r="A33688">
        <v>42100007</v>
      </c>
      <c r="B33688" t="s">
        <v>1888</v>
      </c>
      <c r="C33688" t="s">
        <v>8</v>
      </c>
      <c r="D33688" t="s">
        <v>2404</v>
      </c>
      <c r="E33688">
        <v>0</v>
      </c>
    </row>
    <row r="33689" spans="1:5" x14ac:dyDescent="0.3">
      <c r="A33689">
        <v>42100007</v>
      </c>
      <c r="B33689" t="s">
        <v>1888</v>
      </c>
      <c r="C33689" t="s">
        <v>8</v>
      </c>
      <c r="D33689" t="s">
        <v>2405</v>
      </c>
      <c r="E33689">
        <v>0</v>
      </c>
    </row>
    <row r="33690" spans="1:5" x14ac:dyDescent="0.3">
      <c r="A33690">
        <v>42100007</v>
      </c>
      <c r="B33690" t="s">
        <v>1888</v>
      </c>
      <c r="C33690" t="s">
        <v>8</v>
      </c>
      <c r="D33690" t="s">
        <v>2406</v>
      </c>
      <c r="E33690">
        <v>0</v>
      </c>
    </row>
    <row r="33691" spans="1:5" x14ac:dyDescent="0.3">
      <c r="A33691">
        <v>42100007</v>
      </c>
      <c r="B33691" t="s">
        <v>1888</v>
      </c>
      <c r="C33691" t="s">
        <v>8</v>
      </c>
      <c r="D33691" t="s">
        <v>2407</v>
      </c>
      <c r="E33691">
        <v>0</v>
      </c>
    </row>
    <row r="33692" spans="1:5" x14ac:dyDescent="0.3">
      <c r="A33692">
        <v>42100007</v>
      </c>
      <c r="B33692" t="s">
        <v>1888</v>
      </c>
      <c r="C33692" t="s">
        <v>8</v>
      </c>
      <c r="D33692" t="s">
        <v>2408</v>
      </c>
      <c r="E33692">
        <v>0</v>
      </c>
    </row>
    <row r="33693" spans="1:5" x14ac:dyDescent="0.3">
      <c r="A33693">
        <v>42100007</v>
      </c>
      <c r="B33693" t="s">
        <v>1888</v>
      </c>
      <c r="C33693" t="s">
        <v>8</v>
      </c>
      <c r="D33693" t="s">
        <v>2409</v>
      </c>
      <c r="E33693">
        <v>0</v>
      </c>
    </row>
    <row r="33694" spans="1:5" x14ac:dyDescent="0.3">
      <c r="A33694">
        <v>42100007</v>
      </c>
      <c r="B33694" t="s">
        <v>1888</v>
      </c>
      <c r="C33694" t="s">
        <v>8</v>
      </c>
      <c r="D33694" t="s">
        <v>2410</v>
      </c>
      <c r="E33694">
        <v>0</v>
      </c>
    </row>
    <row r="33695" spans="1:5" x14ac:dyDescent="0.3">
      <c r="A33695">
        <v>42100007</v>
      </c>
      <c r="B33695" t="s">
        <v>1888</v>
      </c>
      <c r="C33695" t="s">
        <v>8</v>
      </c>
      <c r="D33695" t="s">
        <v>2411</v>
      </c>
      <c r="E33695">
        <v>0</v>
      </c>
    </row>
    <row r="33696" spans="1:5" x14ac:dyDescent="0.3">
      <c r="A33696">
        <v>42100007</v>
      </c>
      <c r="B33696" t="s">
        <v>1888</v>
      </c>
      <c r="C33696" t="s">
        <v>8</v>
      </c>
      <c r="D33696" t="s">
        <v>2412</v>
      </c>
      <c r="E33696">
        <v>0</v>
      </c>
    </row>
    <row r="33697" spans="1:5" x14ac:dyDescent="0.3">
      <c r="A33697">
        <v>42100007</v>
      </c>
      <c r="B33697" t="s">
        <v>1888</v>
      </c>
      <c r="C33697" t="s">
        <v>8</v>
      </c>
      <c r="D33697" t="s">
        <v>2413</v>
      </c>
      <c r="E33697">
        <v>-8</v>
      </c>
    </row>
    <row r="33698" spans="1:5" x14ac:dyDescent="0.3">
      <c r="A33698">
        <v>50010005</v>
      </c>
      <c r="B33698" t="s">
        <v>1890</v>
      </c>
      <c r="C33698" t="s">
        <v>130</v>
      </c>
      <c r="D33698" t="s">
        <v>2378</v>
      </c>
      <c r="E33698">
        <v>0</v>
      </c>
    </row>
    <row r="33699" spans="1:5" x14ac:dyDescent="0.3">
      <c r="A33699">
        <v>50010005</v>
      </c>
      <c r="B33699" t="s">
        <v>1890</v>
      </c>
      <c r="C33699" t="s">
        <v>130</v>
      </c>
      <c r="D33699" t="s">
        <v>2379</v>
      </c>
      <c r="E33699">
        <v>0</v>
      </c>
    </row>
    <row r="33700" spans="1:5" x14ac:dyDescent="0.3">
      <c r="A33700">
        <v>50010005</v>
      </c>
      <c r="B33700" t="s">
        <v>1890</v>
      </c>
      <c r="C33700" t="s">
        <v>130</v>
      </c>
      <c r="D33700" t="s">
        <v>2380</v>
      </c>
      <c r="E33700">
        <v>-50</v>
      </c>
    </row>
    <row r="33701" spans="1:5" x14ac:dyDescent="0.3">
      <c r="A33701">
        <v>50010005</v>
      </c>
      <c r="B33701" t="s">
        <v>1890</v>
      </c>
      <c r="C33701" t="s">
        <v>130</v>
      </c>
      <c r="D33701" t="s">
        <v>2381</v>
      </c>
      <c r="E33701">
        <v>0</v>
      </c>
    </row>
    <row r="33702" spans="1:5" x14ac:dyDescent="0.3">
      <c r="A33702">
        <v>50010005</v>
      </c>
      <c r="B33702" t="s">
        <v>1890</v>
      </c>
      <c r="C33702" t="s">
        <v>130</v>
      </c>
      <c r="D33702" t="s">
        <v>2382</v>
      </c>
      <c r="E33702">
        <v>-6</v>
      </c>
    </row>
    <row r="33703" spans="1:5" x14ac:dyDescent="0.3">
      <c r="A33703">
        <v>50010005</v>
      </c>
      <c r="B33703" t="s">
        <v>1890</v>
      </c>
      <c r="C33703" t="s">
        <v>130</v>
      </c>
      <c r="D33703" t="s">
        <v>2383</v>
      </c>
      <c r="E33703">
        <v>0</v>
      </c>
    </row>
    <row r="33704" spans="1:5" x14ac:dyDescent="0.3">
      <c r="A33704">
        <v>50010005</v>
      </c>
      <c r="B33704" t="s">
        <v>1890</v>
      </c>
      <c r="C33704" t="s">
        <v>130</v>
      </c>
      <c r="D33704" t="s">
        <v>2384</v>
      </c>
      <c r="E33704">
        <v>-15</v>
      </c>
    </row>
    <row r="33705" spans="1:5" x14ac:dyDescent="0.3">
      <c r="A33705">
        <v>50010005</v>
      </c>
      <c r="B33705" t="s">
        <v>1890</v>
      </c>
      <c r="C33705" t="s">
        <v>130</v>
      </c>
      <c r="D33705" t="s">
        <v>2385</v>
      </c>
      <c r="E33705">
        <v>0</v>
      </c>
    </row>
    <row r="33706" spans="1:5" x14ac:dyDescent="0.3">
      <c r="A33706">
        <v>50010005</v>
      </c>
      <c r="B33706" t="s">
        <v>1890</v>
      </c>
      <c r="C33706" t="s">
        <v>130</v>
      </c>
      <c r="D33706" t="s">
        <v>2386</v>
      </c>
      <c r="E33706">
        <v>0</v>
      </c>
    </row>
    <row r="33707" spans="1:5" x14ac:dyDescent="0.3">
      <c r="A33707">
        <v>50010005</v>
      </c>
      <c r="B33707" t="s">
        <v>1890</v>
      </c>
      <c r="C33707" t="s">
        <v>130</v>
      </c>
      <c r="D33707" t="s">
        <v>2387</v>
      </c>
      <c r="E33707">
        <v>0</v>
      </c>
    </row>
    <row r="33708" spans="1:5" x14ac:dyDescent="0.3">
      <c r="A33708">
        <v>50010005</v>
      </c>
      <c r="B33708" t="s">
        <v>1890</v>
      </c>
      <c r="C33708" t="s">
        <v>130</v>
      </c>
      <c r="D33708" t="s">
        <v>2388</v>
      </c>
      <c r="E33708">
        <v>-50</v>
      </c>
    </row>
    <row r="33709" spans="1:5" x14ac:dyDescent="0.3">
      <c r="A33709">
        <v>50010005</v>
      </c>
      <c r="B33709" t="s">
        <v>1890</v>
      </c>
      <c r="C33709" t="s">
        <v>130</v>
      </c>
      <c r="D33709" t="s">
        <v>2389</v>
      </c>
      <c r="E33709">
        <v>0</v>
      </c>
    </row>
    <row r="33710" spans="1:5" x14ac:dyDescent="0.3">
      <c r="A33710">
        <v>50010005</v>
      </c>
      <c r="B33710" t="s">
        <v>1890</v>
      </c>
      <c r="C33710" t="s">
        <v>130</v>
      </c>
      <c r="D33710" t="s">
        <v>2390</v>
      </c>
      <c r="E33710">
        <v>0</v>
      </c>
    </row>
    <row r="33711" spans="1:5" x14ac:dyDescent="0.3">
      <c r="A33711">
        <v>50010005</v>
      </c>
      <c r="B33711" t="s">
        <v>1890</v>
      </c>
      <c r="C33711" t="s">
        <v>130</v>
      </c>
      <c r="D33711" t="s">
        <v>2391</v>
      </c>
      <c r="E33711">
        <v>0</v>
      </c>
    </row>
    <row r="33712" spans="1:5" x14ac:dyDescent="0.3">
      <c r="A33712">
        <v>50010005</v>
      </c>
      <c r="B33712" t="s">
        <v>1890</v>
      </c>
      <c r="C33712" t="s">
        <v>130</v>
      </c>
      <c r="D33712" t="s">
        <v>2392</v>
      </c>
      <c r="E33712">
        <v>-3</v>
      </c>
    </row>
    <row r="33713" spans="1:5" x14ac:dyDescent="0.3">
      <c r="A33713">
        <v>50010005</v>
      </c>
      <c r="B33713" t="s">
        <v>1890</v>
      </c>
      <c r="C33713" t="s">
        <v>130</v>
      </c>
      <c r="D33713" t="s">
        <v>2393</v>
      </c>
      <c r="E33713">
        <v>0</v>
      </c>
    </row>
    <row r="33714" spans="1:5" x14ac:dyDescent="0.3">
      <c r="A33714">
        <v>50010005</v>
      </c>
      <c r="B33714" t="s">
        <v>1890</v>
      </c>
      <c r="C33714" t="s">
        <v>130</v>
      </c>
      <c r="D33714" t="s">
        <v>2394</v>
      </c>
      <c r="E33714">
        <v>-3</v>
      </c>
    </row>
    <row r="33715" spans="1:5" x14ac:dyDescent="0.3">
      <c r="A33715">
        <v>50010005</v>
      </c>
      <c r="B33715" t="s">
        <v>1890</v>
      </c>
      <c r="C33715" t="s">
        <v>130</v>
      </c>
      <c r="D33715" t="s">
        <v>2395</v>
      </c>
      <c r="E33715">
        <v>0</v>
      </c>
    </row>
    <row r="33716" spans="1:5" x14ac:dyDescent="0.3">
      <c r="A33716">
        <v>50010005</v>
      </c>
      <c r="B33716" t="s">
        <v>1890</v>
      </c>
      <c r="C33716" t="s">
        <v>130</v>
      </c>
      <c r="D33716" t="s">
        <v>2396</v>
      </c>
      <c r="E33716">
        <v>-40</v>
      </c>
    </row>
    <row r="33717" spans="1:5" x14ac:dyDescent="0.3">
      <c r="A33717">
        <v>50010005</v>
      </c>
      <c r="B33717" t="s">
        <v>1890</v>
      </c>
      <c r="C33717" t="s">
        <v>130</v>
      </c>
      <c r="D33717" t="s">
        <v>2397</v>
      </c>
      <c r="E33717">
        <v>0</v>
      </c>
    </row>
    <row r="33718" spans="1:5" x14ac:dyDescent="0.3">
      <c r="A33718">
        <v>50010005</v>
      </c>
      <c r="B33718" t="s">
        <v>1890</v>
      </c>
      <c r="C33718" t="s">
        <v>130</v>
      </c>
      <c r="D33718" t="s">
        <v>2398</v>
      </c>
      <c r="E33718">
        <v>0</v>
      </c>
    </row>
    <row r="33719" spans="1:5" x14ac:dyDescent="0.3">
      <c r="A33719">
        <v>50010005</v>
      </c>
      <c r="B33719" t="s">
        <v>1890</v>
      </c>
      <c r="C33719" t="s">
        <v>130</v>
      </c>
      <c r="D33719" t="s">
        <v>2399</v>
      </c>
      <c r="E33719">
        <v>0</v>
      </c>
    </row>
    <row r="33720" spans="1:5" x14ac:dyDescent="0.3">
      <c r="A33720">
        <v>50010005</v>
      </c>
      <c r="B33720" t="s">
        <v>1890</v>
      </c>
      <c r="C33720" t="s">
        <v>130</v>
      </c>
      <c r="D33720" t="s">
        <v>2400</v>
      </c>
      <c r="E33720">
        <v>0</v>
      </c>
    </row>
    <row r="33721" spans="1:5" x14ac:dyDescent="0.3">
      <c r="A33721">
        <v>50010005</v>
      </c>
      <c r="B33721" t="s">
        <v>1890</v>
      </c>
      <c r="C33721" t="s">
        <v>130</v>
      </c>
      <c r="D33721" t="s">
        <v>2401</v>
      </c>
      <c r="E33721">
        <v>-81</v>
      </c>
    </row>
    <row r="33722" spans="1:5" x14ac:dyDescent="0.3">
      <c r="A33722">
        <v>50010005</v>
      </c>
      <c r="B33722" t="s">
        <v>1890</v>
      </c>
      <c r="C33722" t="s">
        <v>130</v>
      </c>
      <c r="D33722" t="s">
        <v>2402</v>
      </c>
      <c r="E33722">
        <v>-6</v>
      </c>
    </row>
    <row r="33723" spans="1:5" x14ac:dyDescent="0.3">
      <c r="A33723">
        <v>50010005</v>
      </c>
      <c r="B33723" t="s">
        <v>1890</v>
      </c>
      <c r="C33723" t="s">
        <v>130</v>
      </c>
      <c r="D33723" t="s">
        <v>2403</v>
      </c>
      <c r="E33723">
        <v>0</v>
      </c>
    </row>
    <row r="33724" spans="1:5" x14ac:dyDescent="0.3">
      <c r="A33724">
        <v>50010005</v>
      </c>
      <c r="B33724" t="s">
        <v>1890</v>
      </c>
      <c r="C33724" t="s">
        <v>130</v>
      </c>
      <c r="D33724" t="s">
        <v>2404</v>
      </c>
      <c r="E33724">
        <v>-10</v>
      </c>
    </row>
    <row r="33725" spans="1:5" x14ac:dyDescent="0.3">
      <c r="A33725">
        <v>50010005</v>
      </c>
      <c r="B33725" t="s">
        <v>1890</v>
      </c>
      <c r="C33725" t="s">
        <v>130</v>
      </c>
      <c r="D33725" t="s">
        <v>2405</v>
      </c>
      <c r="E33725">
        <v>0</v>
      </c>
    </row>
    <row r="33726" spans="1:5" x14ac:dyDescent="0.3">
      <c r="A33726">
        <v>50010005</v>
      </c>
      <c r="B33726" t="s">
        <v>1890</v>
      </c>
      <c r="C33726" t="s">
        <v>130</v>
      </c>
      <c r="D33726" t="s">
        <v>2406</v>
      </c>
      <c r="E33726">
        <v>0</v>
      </c>
    </row>
    <row r="33727" spans="1:5" x14ac:dyDescent="0.3">
      <c r="A33727">
        <v>50010005</v>
      </c>
      <c r="B33727" t="s">
        <v>1890</v>
      </c>
      <c r="C33727" t="s">
        <v>130</v>
      </c>
      <c r="D33727" t="s">
        <v>2407</v>
      </c>
      <c r="E33727">
        <v>0</v>
      </c>
    </row>
    <row r="33728" spans="1:5" x14ac:dyDescent="0.3">
      <c r="A33728">
        <v>50010005</v>
      </c>
      <c r="B33728" t="s">
        <v>1890</v>
      </c>
      <c r="C33728" t="s">
        <v>130</v>
      </c>
      <c r="D33728" t="s">
        <v>2408</v>
      </c>
      <c r="E33728">
        <v>0</v>
      </c>
    </row>
    <row r="33729" spans="1:5" x14ac:dyDescent="0.3">
      <c r="A33729">
        <v>50010005</v>
      </c>
      <c r="B33729" t="s">
        <v>1890</v>
      </c>
      <c r="C33729" t="s">
        <v>130</v>
      </c>
      <c r="D33729" t="s">
        <v>2409</v>
      </c>
      <c r="E33729">
        <v>0</v>
      </c>
    </row>
    <row r="33730" spans="1:5" x14ac:dyDescent="0.3">
      <c r="A33730">
        <v>50010005</v>
      </c>
      <c r="B33730" t="s">
        <v>1890</v>
      </c>
      <c r="C33730" t="s">
        <v>130</v>
      </c>
      <c r="D33730" t="s">
        <v>2410</v>
      </c>
      <c r="E33730">
        <v>0</v>
      </c>
    </row>
    <row r="33731" spans="1:5" x14ac:dyDescent="0.3">
      <c r="A33731">
        <v>50010005</v>
      </c>
      <c r="B33731" t="s">
        <v>1890</v>
      </c>
      <c r="C33731" t="s">
        <v>130</v>
      </c>
      <c r="D33731" t="s">
        <v>2411</v>
      </c>
      <c r="E33731">
        <v>0</v>
      </c>
    </row>
    <row r="33732" spans="1:5" x14ac:dyDescent="0.3">
      <c r="A33732">
        <v>50010005</v>
      </c>
      <c r="B33732" t="s">
        <v>1890</v>
      </c>
      <c r="C33732" t="s">
        <v>130</v>
      </c>
      <c r="D33732" t="s">
        <v>2412</v>
      </c>
      <c r="E33732">
        <v>0</v>
      </c>
    </row>
    <row r="33733" spans="1:5" x14ac:dyDescent="0.3">
      <c r="A33733">
        <v>50010005</v>
      </c>
      <c r="B33733" t="s">
        <v>1890</v>
      </c>
      <c r="C33733" t="s">
        <v>130</v>
      </c>
      <c r="D33733" t="s">
        <v>2413</v>
      </c>
      <c r="E33733">
        <v>0</v>
      </c>
    </row>
    <row r="33734" spans="1:5" x14ac:dyDescent="0.3">
      <c r="A33734">
        <v>10400034</v>
      </c>
      <c r="B33734" t="s">
        <v>1892</v>
      </c>
      <c r="C33734" t="s">
        <v>8</v>
      </c>
      <c r="D33734" t="s">
        <v>2378</v>
      </c>
      <c r="E33734">
        <v>-380</v>
      </c>
    </row>
    <row r="33735" spans="1:5" x14ac:dyDescent="0.3">
      <c r="A33735">
        <v>10400034</v>
      </c>
      <c r="B33735" t="s">
        <v>1892</v>
      </c>
      <c r="C33735" t="s">
        <v>8</v>
      </c>
      <c r="D33735" t="s">
        <v>2379</v>
      </c>
      <c r="E33735">
        <v>-570</v>
      </c>
    </row>
    <row r="33736" spans="1:5" x14ac:dyDescent="0.3">
      <c r="A33736">
        <v>10400034</v>
      </c>
      <c r="B33736" t="s">
        <v>1892</v>
      </c>
      <c r="C33736" t="s">
        <v>8</v>
      </c>
      <c r="D33736" t="s">
        <v>2380</v>
      </c>
      <c r="E33736">
        <v>0</v>
      </c>
    </row>
    <row r="33737" spans="1:5" x14ac:dyDescent="0.3">
      <c r="A33737">
        <v>10400034</v>
      </c>
      <c r="B33737" t="s">
        <v>1892</v>
      </c>
      <c r="C33737" t="s">
        <v>8</v>
      </c>
      <c r="D33737" t="s">
        <v>2381</v>
      </c>
      <c r="E33737">
        <v>0</v>
      </c>
    </row>
    <row r="33738" spans="1:5" x14ac:dyDescent="0.3">
      <c r="A33738">
        <v>10400034</v>
      </c>
      <c r="B33738" t="s">
        <v>1892</v>
      </c>
      <c r="C33738" t="s">
        <v>8</v>
      </c>
      <c r="D33738" t="s">
        <v>2382</v>
      </c>
      <c r="E33738">
        <v>0</v>
      </c>
    </row>
    <row r="33739" spans="1:5" x14ac:dyDescent="0.3">
      <c r="A33739">
        <v>10400034</v>
      </c>
      <c r="B33739" t="s">
        <v>1892</v>
      </c>
      <c r="C33739" t="s">
        <v>8</v>
      </c>
      <c r="D33739" t="s">
        <v>2383</v>
      </c>
      <c r="E33739">
        <v>0</v>
      </c>
    </row>
    <row r="33740" spans="1:5" x14ac:dyDescent="0.3">
      <c r="A33740">
        <v>10400034</v>
      </c>
      <c r="B33740" t="s">
        <v>1892</v>
      </c>
      <c r="C33740" t="s">
        <v>8</v>
      </c>
      <c r="D33740" t="s">
        <v>2384</v>
      </c>
      <c r="E33740">
        <v>0</v>
      </c>
    </row>
    <row r="33741" spans="1:5" x14ac:dyDescent="0.3">
      <c r="A33741">
        <v>10400034</v>
      </c>
      <c r="B33741" t="s">
        <v>1892</v>
      </c>
      <c r="C33741" t="s">
        <v>8</v>
      </c>
      <c r="D33741" t="s">
        <v>2385</v>
      </c>
      <c r="E33741">
        <v>0</v>
      </c>
    </row>
    <row r="33742" spans="1:5" x14ac:dyDescent="0.3">
      <c r="A33742">
        <v>10400034</v>
      </c>
      <c r="B33742" t="s">
        <v>1892</v>
      </c>
      <c r="C33742" t="s">
        <v>8</v>
      </c>
      <c r="D33742" t="s">
        <v>2386</v>
      </c>
      <c r="E33742">
        <v>0</v>
      </c>
    </row>
    <row r="33743" spans="1:5" x14ac:dyDescent="0.3">
      <c r="A33743">
        <v>10400034</v>
      </c>
      <c r="B33743" t="s">
        <v>1892</v>
      </c>
      <c r="C33743" t="s">
        <v>8</v>
      </c>
      <c r="D33743" t="s">
        <v>2387</v>
      </c>
      <c r="E33743">
        <v>0</v>
      </c>
    </row>
    <row r="33744" spans="1:5" x14ac:dyDescent="0.3">
      <c r="A33744">
        <v>10400034</v>
      </c>
      <c r="B33744" t="s">
        <v>1892</v>
      </c>
      <c r="C33744" t="s">
        <v>8</v>
      </c>
      <c r="D33744" t="s">
        <v>2388</v>
      </c>
      <c r="E33744">
        <v>0</v>
      </c>
    </row>
    <row r="33745" spans="1:5" x14ac:dyDescent="0.3">
      <c r="A33745">
        <v>10400034</v>
      </c>
      <c r="B33745" t="s">
        <v>1892</v>
      </c>
      <c r="C33745" t="s">
        <v>8</v>
      </c>
      <c r="D33745" t="s">
        <v>2389</v>
      </c>
      <c r="E33745">
        <v>0</v>
      </c>
    </row>
    <row r="33746" spans="1:5" x14ac:dyDescent="0.3">
      <c r="A33746">
        <v>10400034</v>
      </c>
      <c r="B33746" t="s">
        <v>1892</v>
      </c>
      <c r="C33746" t="s">
        <v>8</v>
      </c>
      <c r="D33746" t="s">
        <v>2390</v>
      </c>
      <c r="E33746">
        <v>0</v>
      </c>
    </row>
    <row r="33747" spans="1:5" x14ac:dyDescent="0.3">
      <c r="A33747">
        <v>10400034</v>
      </c>
      <c r="B33747" t="s">
        <v>1892</v>
      </c>
      <c r="C33747" t="s">
        <v>8</v>
      </c>
      <c r="D33747" t="s">
        <v>2391</v>
      </c>
      <c r="E33747">
        <v>0</v>
      </c>
    </row>
    <row r="33748" spans="1:5" x14ac:dyDescent="0.3">
      <c r="A33748">
        <v>10400034</v>
      </c>
      <c r="B33748" t="s">
        <v>1892</v>
      </c>
      <c r="C33748" t="s">
        <v>8</v>
      </c>
      <c r="D33748" t="s">
        <v>2392</v>
      </c>
      <c r="E33748">
        <v>0</v>
      </c>
    </row>
    <row r="33749" spans="1:5" x14ac:dyDescent="0.3">
      <c r="A33749">
        <v>10400034</v>
      </c>
      <c r="B33749" t="s">
        <v>1892</v>
      </c>
      <c r="C33749" t="s">
        <v>8</v>
      </c>
      <c r="D33749" t="s">
        <v>2393</v>
      </c>
      <c r="E33749">
        <v>0</v>
      </c>
    </row>
    <row r="33750" spans="1:5" x14ac:dyDescent="0.3">
      <c r="A33750">
        <v>10400034</v>
      </c>
      <c r="B33750" t="s">
        <v>1892</v>
      </c>
      <c r="C33750" t="s">
        <v>8</v>
      </c>
      <c r="D33750" t="s">
        <v>2394</v>
      </c>
      <c r="E33750">
        <v>0</v>
      </c>
    </row>
    <row r="33751" spans="1:5" x14ac:dyDescent="0.3">
      <c r="A33751">
        <v>10400034</v>
      </c>
      <c r="B33751" t="s">
        <v>1892</v>
      </c>
      <c r="C33751" t="s">
        <v>8</v>
      </c>
      <c r="D33751" t="s">
        <v>2395</v>
      </c>
      <c r="E33751">
        <v>0</v>
      </c>
    </row>
    <row r="33752" spans="1:5" x14ac:dyDescent="0.3">
      <c r="A33752">
        <v>10400034</v>
      </c>
      <c r="B33752" t="s">
        <v>1892</v>
      </c>
      <c r="C33752" t="s">
        <v>8</v>
      </c>
      <c r="D33752" t="s">
        <v>2396</v>
      </c>
      <c r="E33752">
        <v>0</v>
      </c>
    </row>
    <row r="33753" spans="1:5" x14ac:dyDescent="0.3">
      <c r="A33753">
        <v>10400034</v>
      </c>
      <c r="B33753" t="s">
        <v>1892</v>
      </c>
      <c r="C33753" t="s">
        <v>8</v>
      </c>
      <c r="D33753" t="s">
        <v>2397</v>
      </c>
      <c r="E33753">
        <v>0</v>
      </c>
    </row>
    <row r="33754" spans="1:5" x14ac:dyDescent="0.3">
      <c r="A33754">
        <v>10400034</v>
      </c>
      <c r="B33754" t="s">
        <v>1892</v>
      </c>
      <c r="C33754" t="s">
        <v>8</v>
      </c>
      <c r="D33754" t="s">
        <v>2398</v>
      </c>
      <c r="E33754">
        <v>0</v>
      </c>
    </row>
    <row r="33755" spans="1:5" x14ac:dyDescent="0.3">
      <c r="A33755">
        <v>10400034</v>
      </c>
      <c r="B33755" t="s">
        <v>1892</v>
      </c>
      <c r="C33755" t="s">
        <v>8</v>
      </c>
      <c r="D33755" t="s">
        <v>2399</v>
      </c>
      <c r="E33755">
        <v>0</v>
      </c>
    </row>
    <row r="33756" spans="1:5" x14ac:dyDescent="0.3">
      <c r="A33756">
        <v>10400034</v>
      </c>
      <c r="B33756" t="s">
        <v>1892</v>
      </c>
      <c r="C33756" t="s">
        <v>8</v>
      </c>
      <c r="D33756" t="s">
        <v>2400</v>
      </c>
      <c r="E33756">
        <v>0</v>
      </c>
    </row>
    <row r="33757" spans="1:5" x14ac:dyDescent="0.3">
      <c r="A33757">
        <v>10400034</v>
      </c>
      <c r="B33757" t="s">
        <v>1892</v>
      </c>
      <c r="C33757" t="s">
        <v>8</v>
      </c>
      <c r="D33757" t="s">
        <v>2401</v>
      </c>
      <c r="E33757">
        <v>0</v>
      </c>
    </row>
    <row r="33758" spans="1:5" x14ac:dyDescent="0.3">
      <c r="A33758">
        <v>10400034</v>
      </c>
      <c r="B33758" t="s">
        <v>1892</v>
      </c>
      <c r="C33758" t="s">
        <v>8</v>
      </c>
      <c r="D33758" t="s">
        <v>2402</v>
      </c>
      <c r="E33758">
        <v>-130</v>
      </c>
    </row>
    <row r="33759" spans="1:5" x14ac:dyDescent="0.3">
      <c r="A33759">
        <v>10400034</v>
      </c>
      <c r="B33759" t="s">
        <v>1892</v>
      </c>
      <c r="C33759" t="s">
        <v>8</v>
      </c>
      <c r="D33759" t="s">
        <v>2403</v>
      </c>
      <c r="E33759">
        <v>-370</v>
      </c>
    </row>
    <row r="33760" spans="1:5" x14ac:dyDescent="0.3">
      <c r="A33760">
        <v>10400034</v>
      </c>
      <c r="B33760" t="s">
        <v>1892</v>
      </c>
      <c r="C33760" t="s">
        <v>8</v>
      </c>
      <c r="D33760" t="s">
        <v>2404</v>
      </c>
      <c r="E33760">
        <v>0</v>
      </c>
    </row>
    <row r="33761" spans="1:5" x14ac:dyDescent="0.3">
      <c r="A33761">
        <v>10400034</v>
      </c>
      <c r="B33761" t="s">
        <v>1892</v>
      </c>
      <c r="C33761" t="s">
        <v>8</v>
      </c>
      <c r="D33761" t="s">
        <v>2405</v>
      </c>
      <c r="E33761">
        <v>0</v>
      </c>
    </row>
    <row r="33762" spans="1:5" x14ac:dyDescent="0.3">
      <c r="A33762">
        <v>10400034</v>
      </c>
      <c r="B33762" t="s">
        <v>1892</v>
      </c>
      <c r="C33762" t="s">
        <v>8</v>
      </c>
      <c r="D33762" t="s">
        <v>2406</v>
      </c>
      <c r="E33762">
        <v>0</v>
      </c>
    </row>
    <row r="33763" spans="1:5" x14ac:dyDescent="0.3">
      <c r="A33763">
        <v>10400034</v>
      </c>
      <c r="B33763" t="s">
        <v>1892</v>
      </c>
      <c r="C33763" t="s">
        <v>8</v>
      </c>
      <c r="D33763" t="s">
        <v>2407</v>
      </c>
      <c r="E33763">
        <v>0</v>
      </c>
    </row>
    <row r="33764" spans="1:5" x14ac:dyDescent="0.3">
      <c r="A33764">
        <v>10400034</v>
      </c>
      <c r="B33764" t="s">
        <v>1892</v>
      </c>
      <c r="C33764" t="s">
        <v>8</v>
      </c>
      <c r="D33764" t="s">
        <v>2408</v>
      </c>
      <c r="E33764">
        <v>0</v>
      </c>
    </row>
    <row r="33765" spans="1:5" x14ac:dyDescent="0.3">
      <c r="A33765">
        <v>10400034</v>
      </c>
      <c r="B33765" t="s">
        <v>1892</v>
      </c>
      <c r="C33765" t="s">
        <v>8</v>
      </c>
      <c r="D33765" t="s">
        <v>2409</v>
      </c>
      <c r="E33765">
        <v>0</v>
      </c>
    </row>
    <row r="33766" spans="1:5" x14ac:dyDescent="0.3">
      <c r="A33766">
        <v>10400034</v>
      </c>
      <c r="B33766" t="s">
        <v>1892</v>
      </c>
      <c r="C33766" t="s">
        <v>8</v>
      </c>
      <c r="D33766" t="s">
        <v>2410</v>
      </c>
      <c r="E33766">
        <v>0</v>
      </c>
    </row>
    <row r="33767" spans="1:5" x14ac:dyDescent="0.3">
      <c r="A33767">
        <v>10400034</v>
      </c>
      <c r="B33767" t="s">
        <v>1892</v>
      </c>
      <c r="C33767" t="s">
        <v>8</v>
      </c>
      <c r="D33767" t="s">
        <v>2411</v>
      </c>
      <c r="E33767">
        <v>0</v>
      </c>
    </row>
    <row r="33768" spans="1:5" x14ac:dyDescent="0.3">
      <c r="A33768">
        <v>10400034</v>
      </c>
      <c r="B33768" t="s">
        <v>1892</v>
      </c>
      <c r="C33768" t="s">
        <v>8</v>
      </c>
      <c r="D33768" t="s">
        <v>2412</v>
      </c>
      <c r="E33768">
        <v>0</v>
      </c>
    </row>
    <row r="33769" spans="1:5" x14ac:dyDescent="0.3">
      <c r="A33769">
        <v>10400034</v>
      </c>
      <c r="B33769" t="s">
        <v>1892</v>
      </c>
      <c r="C33769" t="s">
        <v>8</v>
      </c>
      <c r="D33769" t="s">
        <v>2413</v>
      </c>
      <c r="E33769">
        <v>0</v>
      </c>
    </row>
    <row r="33770" spans="1:5" x14ac:dyDescent="0.3">
      <c r="A33770">
        <v>35010012</v>
      </c>
      <c r="B33770" t="s">
        <v>1894</v>
      </c>
      <c r="C33770" t="s">
        <v>8</v>
      </c>
      <c r="D33770" t="s">
        <v>2378</v>
      </c>
      <c r="E33770">
        <v>0</v>
      </c>
    </row>
    <row r="33771" spans="1:5" x14ac:dyDescent="0.3">
      <c r="A33771">
        <v>35010012</v>
      </c>
      <c r="B33771" t="s">
        <v>1894</v>
      </c>
      <c r="C33771" t="s">
        <v>8</v>
      </c>
      <c r="D33771" t="s">
        <v>2379</v>
      </c>
      <c r="E33771">
        <v>0</v>
      </c>
    </row>
    <row r="33772" spans="1:5" x14ac:dyDescent="0.3">
      <c r="A33772">
        <v>35010012</v>
      </c>
      <c r="B33772" t="s">
        <v>1894</v>
      </c>
      <c r="C33772" t="s">
        <v>8</v>
      </c>
      <c r="D33772" t="s">
        <v>2380</v>
      </c>
      <c r="E33772">
        <v>0</v>
      </c>
    </row>
    <row r="33773" spans="1:5" x14ac:dyDescent="0.3">
      <c r="A33773">
        <v>35010012</v>
      </c>
      <c r="B33773" t="s">
        <v>1894</v>
      </c>
      <c r="C33773" t="s">
        <v>8</v>
      </c>
      <c r="D33773" t="s">
        <v>2381</v>
      </c>
      <c r="E33773">
        <v>-3</v>
      </c>
    </row>
    <row r="33774" spans="1:5" x14ac:dyDescent="0.3">
      <c r="A33774">
        <v>35010012</v>
      </c>
      <c r="B33774" t="s">
        <v>1894</v>
      </c>
      <c r="C33774" t="s">
        <v>8</v>
      </c>
      <c r="D33774" t="s">
        <v>2382</v>
      </c>
      <c r="E33774">
        <v>-1</v>
      </c>
    </row>
    <row r="33775" spans="1:5" x14ac:dyDescent="0.3">
      <c r="A33775">
        <v>35010012</v>
      </c>
      <c r="B33775" t="s">
        <v>1894</v>
      </c>
      <c r="C33775" t="s">
        <v>8</v>
      </c>
      <c r="D33775" t="s">
        <v>2383</v>
      </c>
      <c r="E33775">
        <v>-1</v>
      </c>
    </row>
    <row r="33776" spans="1:5" x14ac:dyDescent="0.3">
      <c r="A33776">
        <v>35010012</v>
      </c>
      <c r="B33776" t="s">
        <v>1894</v>
      </c>
      <c r="C33776" t="s">
        <v>8</v>
      </c>
      <c r="D33776" t="s">
        <v>2384</v>
      </c>
      <c r="E33776">
        <v>-3</v>
      </c>
    </row>
    <row r="33777" spans="1:5" x14ac:dyDescent="0.3">
      <c r="A33777">
        <v>35010012</v>
      </c>
      <c r="B33777" t="s">
        <v>1894</v>
      </c>
      <c r="C33777" t="s">
        <v>8</v>
      </c>
      <c r="D33777" t="s">
        <v>2385</v>
      </c>
      <c r="E33777">
        <v>-4</v>
      </c>
    </row>
    <row r="33778" spans="1:5" x14ac:dyDescent="0.3">
      <c r="A33778">
        <v>35010012</v>
      </c>
      <c r="B33778" t="s">
        <v>1894</v>
      </c>
      <c r="C33778" t="s">
        <v>8</v>
      </c>
      <c r="D33778" t="s">
        <v>2386</v>
      </c>
      <c r="E33778">
        <v>-7</v>
      </c>
    </row>
    <row r="33779" spans="1:5" x14ac:dyDescent="0.3">
      <c r="A33779">
        <v>35010012</v>
      </c>
      <c r="B33779" t="s">
        <v>1894</v>
      </c>
      <c r="C33779" t="s">
        <v>8</v>
      </c>
      <c r="D33779" t="s">
        <v>2387</v>
      </c>
      <c r="E33779">
        <v>-12</v>
      </c>
    </row>
    <row r="33780" spans="1:5" x14ac:dyDescent="0.3">
      <c r="A33780">
        <v>35010012</v>
      </c>
      <c r="B33780" t="s">
        <v>1894</v>
      </c>
      <c r="C33780" t="s">
        <v>8</v>
      </c>
      <c r="D33780" t="s">
        <v>2388</v>
      </c>
      <c r="E33780">
        <v>-1</v>
      </c>
    </row>
    <row r="33781" spans="1:5" x14ac:dyDescent="0.3">
      <c r="A33781">
        <v>35010012</v>
      </c>
      <c r="B33781" t="s">
        <v>1894</v>
      </c>
      <c r="C33781" t="s">
        <v>8</v>
      </c>
      <c r="D33781" t="s">
        <v>2389</v>
      </c>
      <c r="E33781">
        <v>-2</v>
      </c>
    </row>
    <row r="33782" spans="1:5" x14ac:dyDescent="0.3">
      <c r="A33782">
        <v>35010012</v>
      </c>
      <c r="B33782" t="s">
        <v>1894</v>
      </c>
      <c r="C33782" t="s">
        <v>8</v>
      </c>
      <c r="D33782" t="s">
        <v>2390</v>
      </c>
      <c r="E33782">
        <v>0</v>
      </c>
    </row>
    <row r="33783" spans="1:5" x14ac:dyDescent="0.3">
      <c r="A33783">
        <v>35010012</v>
      </c>
      <c r="B33783" t="s">
        <v>1894</v>
      </c>
      <c r="C33783" t="s">
        <v>8</v>
      </c>
      <c r="D33783" t="s">
        <v>2391</v>
      </c>
      <c r="E33783">
        <v>0</v>
      </c>
    </row>
    <row r="33784" spans="1:5" x14ac:dyDescent="0.3">
      <c r="A33784">
        <v>35010012</v>
      </c>
      <c r="B33784" t="s">
        <v>1894</v>
      </c>
      <c r="C33784" t="s">
        <v>8</v>
      </c>
      <c r="D33784" t="s">
        <v>2392</v>
      </c>
      <c r="E33784">
        <v>0</v>
      </c>
    </row>
    <row r="33785" spans="1:5" x14ac:dyDescent="0.3">
      <c r="A33785">
        <v>35010012</v>
      </c>
      <c r="B33785" t="s">
        <v>1894</v>
      </c>
      <c r="C33785" t="s">
        <v>8</v>
      </c>
      <c r="D33785" t="s">
        <v>2393</v>
      </c>
      <c r="E33785">
        <v>0</v>
      </c>
    </row>
    <row r="33786" spans="1:5" x14ac:dyDescent="0.3">
      <c r="A33786">
        <v>35010012</v>
      </c>
      <c r="B33786" t="s">
        <v>1894</v>
      </c>
      <c r="C33786" t="s">
        <v>8</v>
      </c>
      <c r="D33786" t="s">
        <v>2394</v>
      </c>
      <c r="E33786">
        <v>0</v>
      </c>
    </row>
    <row r="33787" spans="1:5" x14ac:dyDescent="0.3">
      <c r="A33787">
        <v>35010012</v>
      </c>
      <c r="B33787" t="s">
        <v>1894</v>
      </c>
      <c r="C33787" t="s">
        <v>8</v>
      </c>
      <c r="D33787" t="s">
        <v>2395</v>
      </c>
      <c r="E33787">
        <v>0</v>
      </c>
    </row>
    <row r="33788" spans="1:5" x14ac:dyDescent="0.3">
      <c r="A33788">
        <v>35010012</v>
      </c>
      <c r="B33788" t="s">
        <v>1894</v>
      </c>
      <c r="C33788" t="s">
        <v>8</v>
      </c>
      <c r="D33788" t="s">
        <v>2396</v>
      </c>
      <c r="E33788">
        <v>0</v>
      </c>
    </row>
    <row r="33789" spans="1:5" x14ac:dyDescent="0.3">
      <c r="A33789">
        <v>35010012</v>
      </c>
      <c r="B33789" t="s">
        <v>1894</v>
      </c>
      <c r="C33789" t="s">
        <v>8</v>
      </c>
      <c r="D33789" t="s">
        <v>2397</v>
      </c>
      <c r="E33789">
        <v>0</v>
      </c>
    </row>
    <row r="33790" spans="1:5" x14ac:dyDescent="0.3">
      <c r="A33790">
        <v>35010012</v>
      </c>
      <c r="B33790" t="s">
        <v>1894</v>
      </c>
      <c r="C33790" t="s">
        <v>8</v>
      </c>
      <c r="D33790" t="s">
        <v>2398</v>
      </c>
      <c r="E33790">
        <v>0</v>
      </c>
    </row>
    <row r="33791" spans="1:5" x14ac:dyDescent="0.3">
      <c r="A33791">
        <v>35010012</v>
      </c>
      <c r="B33791" t="s">
        <v>1894</v>
      </c>
      <c r="C33791" t="s">
        <v>8</v>
      </c>
      <c r="D33791" t="s">
        <v>2399</v>
      </c>
      <c r="E33791">
        <v>0</v>
      </c>
    </row>
    <row r="33792" spans="1:5" x14ac:dyDescent="0.3">
      <c r="A33792">
        <v>35010012</v>
      </c>
      <c r="B33792" t="s">
        <v>1894</v>
      </c>
      <c r="C33792" t="s">
        <v>8</v>
      </c>
      <c r="D33792" t="s">
        <v>2400</v>
      </c>
      <c r="E33792">
        <v>0</v>
      </c>
    </row>
    <row r="33793" spans="1:5" x14ac:dyDescent="0.3">
      <c r="A33793">
        <v>35010012</v>
      </c>
      <c r="B33793" t="s">
        <v>1894</v>
      </c>
      <c r="C33793" t="s">
        <v>8</v>
      </c>
      <c r="D33793" t="s">
        <v>2401</v>
      </c>
      <c r="E33793">
        <v>0</v>
      </c>
    </row>
    <row r="33794" spans="1:5" x14ac:dyDescent="0.3">
      <c r="A33794">
        <v>35010012</v>
      </c>
      <c r="B33794" t="s">
        <v>1894</v>
      </c>
      <c r="C33794" t="s">
        <v>8</v>
      </c>
      <c r="D33794" t="s">
        <v>2402</v>
      </c>
      <c r="E33794">
        <v>0</v>
      </c>
    </row>
    <row r="33795" spans="1:5" x14ac:dyDescent="0.3">
      <c r="A33795">
        <v>35010012</v>
      </c>
      <c r="B33795" t="s">
        <v>1894</v>
      </c>
      <c r="C33795" t="s">
        <v>8</v>
      </c>
      <c r="D33795" t="s">
        <v>2403</v>
      </c>
      <c r="E33795">
        <v>0</v>
      </c>
    </row>
    <row r="33796" spans="1:5" x14ac:dyDescent="0.3">
      <c r="A33796">
        <v>35010012</v>
      </c>
      <c r="B33796" t="s">
        <v>1894</v>
      </c>
      <c r="C33796" t="s">
        <v>8</v>
      </c>
      <c r="D33796" t="s">
        <v>2404</v>
      </c>
      <c r="E33796">
        <v>-2</v>
      </c>
    </row>
    <row r="33797" spans="1:5" x14ac:dyDescent="0.3">
      <c r="A33797">
        <v>35010012</v>
      </c>
      <c r="B33797" t="s">
        <v>1894</v>
      </c>
      <c r="C33797" t="s">
        <v>8</v>
      </c>
      <c r="D33797" t="s">
        <v>2405</v>
      </c>
      <c r="E33797">
        <v>0</v>
      </c>
    </row>
    <row r="33798" spans="1:5" x14ac:dyDescent="0.3">
      <c r="A33798">
        <v>35010012</v>
      </c>
      <c r="B33798" t="s">
        <v>1894</v>
      </c>
      <c r="C33798" t="s">
        <v>8</v>
      </c>
      <c r="D33798" t="s">
        <v>2406</v>
      </c>
      <c r="E33798">
        <v>0</v>
      </c>
    </row>
    <row r="33799" spans="1:5" x14ac:dyDescent="0.3">
      <c r="A33799">
        <v>35010012</v>
      </c>
      <c r="B33799" t="s">
        <v>1894</v>
      </c>
      <c r="C33799" t="s">
        <v>8</v>
      </c>
      <c r="D33799" t="s">
        <v>2407</v>
      </c>
      <c r="E33799">
        <v>0</v>
      </c>
    </row>
    <row r="33800" spans="1:5" x14ac:dyDescent="0.3">
      <c r="A33800">
        <v>35010012</v>
      </c>
      <c r="B33800" t="s">
        <v>1894</v>
      </c>
      <c r="C33800" t="s">
        <v>8</v>
      </c>
      <c r="D33800" t="s">
        <v>2408</v>
      </c>
      <c r="E33800">
        <v>0</v>
      </c>
    </row>
    <row r="33801" spans="1:5" x14ac:dyDescent="0.3">
      <c r="A33801">
        <v>35010012</v>
      </c>
      <c r="B33801" t="s">
        <v>1894</v>
      </c>
      <c r="C33801" t="s">
        <v>8</v>
      </c>
      <c r="D33801" t="s">
        <v>2409</v>
      </c>
      <c r="E33801">
        <v>0</v>
      </c>
    </row>
    <row r="33802" spans="1:5" x14ac:dyDescent="0.3">
      <c r="A33802">
        <v>35010012</v>
      </c>
      <c r="B33802" t="s">
        <v>1894</v>
      </c>
      <c r="C33802" t="s">
        <v>8</v>
      </c>
      <c r="D33802" t="s">
        <v>2410</v>
      </c>
      <c r="E33802">
        <v>0</v>
      </c>
    </row>
    <row r="33803" spans="1:5" x14ac:dyDescent="0.3">
      <c r="A33803">
        <v>35010012</v>
      </c>
      <c r="B33803" t="s">
        <v>1894</v>
      </c>
      <c r="C33803" t="s">
        <v>8</v>
      </c>
      <c r="D33803" t="s">
        <v>2411</v>
      </c>
      <c r="E33803">
        <v>0</v>
      </c>
    </row>
    <row r="33804" spans="1:5" x14ac:dyDescent="0.3">
      <c r="A33804">
        <v>35010012</v>
      </c>
      <c r="B33804" t="s">
        <v>1894</v>
      </c>
      <c r="C33804" t="s">
        <v>8</v>
      </c>
      <c r="D33804" t="s">
        <v>2412</v>
      </c>
      <c r="E33804">
        <v>0</v>
      </c>
    </row>
    <row r="33805" spans="1:5" x14ac:dyDescent="0.3">
      <c r="A33805">
        <v>35010012</v>
      </c>
      <c r="B33805" t="s">
        <v>1894</v>
      </c>
      <c r="C33805" t="s">
        <v>8</v>
      </c>
      <c r="D33805" t="s">
        <v>2413</v>
      </c>
      <c r="E33805">
        <v>0</v>
      </c>
    </row>
    <row r="33806" spans="1:5" x14ac:dyDescent="0.3">
      <c r="A33806">
        <v>38200014</v>
      </c>
      <c r="B33806" t="s">
        <v>1896</v>
      </c>
      <c r="C33806" t="s">
        <v>8</v>
      </c>
      <c r="D33806" t="s">
        <v>2378</v>
      </c>
      <c r="E33806">
        <v>0</v>
      </c>
    </row>
    <row r="33807" spans="1:5" x14ac:dyDescent="0.3">
      <c r="A33807">
        <v>38200014</v>
      </c>
      <c r="B33807" t="s">
        <v>1896</v>
      </c>
      <c r="C33807" t="s">
        <v>8</v>
      </c>
      <c r="D33807" t="s">
        <v>2379</v>
      </c>
      <c r="E33807">
        <v>0</v>
      </c>
    </row>
    <row r="33808" spans="1:5" x14ac:dyDescent="0.3">
      <c r="A33808">
        <v>38200014</v>
      </c>
      <c r="B33808" t="s">
        <v>1896</v>
      </c>
      <c r="C33808" t="s">
        <v>8</v>
      </c>
      <c r="D33808" t="s">
        <v>2380</v>
      </c>
      <c r="E33808">
        <v>-1</v>
      </c>
    </row>
    <row r="33809" spans="1:5" x14ac:dyDescent="0.3">
      <c r="A33809">
        <v>38200014</v>
      </c>
      <c r="B33809" t="s">
        <v>1896</v>
      </c>
      <c r="C33809" t="s">
        <v>8</v>
      </c>
      <c r="D33809" t="s">
        <v>2381</v>
      </c>
      <c r="E33809">
        <v>0</v>
      </c>
    </row>
    <row r="33810" spans="1:5" x14ac:dyDescent="0.3">
      <c r="A33810">
        <v>38200014</v>
      </c>
      <c r="B33810" t="s">
        <v>1896</v>
      </c>
      <c r="C33810" t="s">
        <v>8</v>
      </c>
      <c r="D33810" t="s">
        <v>2382</v>
      </c>
      <c r="E33810">
        <v>-1</v>
      </c>
    </row>
    <row r="33811" spans="1:5" x14ac:dyDescent="0.3">
      <c r="A33811">
        <v>38200014</v>
      </c>
      <c r="B33811" t="s">
        <v>1896</v>
      </c>
      <c r="C33811" t="s">
        <v>8</v>
      </c>
      <c r="D33811" t="s">
        <v>2383</v>
      </c>
      <c r="E33811">
        <v>0</v>
      </c>
    </row>
    <row r="33812" spans="1:5" x14ac:dyDescent="0.3">
      <c r="A33812">
        <v>38200014</v>
      </c>
      <c r="B33812" t="s">
        <v>1896</v>
      </c>
      <c r="C33812" t="s">
        <v>8</v>
      </c>
      <c r="D33812" t="s">
        <v>2384</v>
      </c>
      <c r="E33812">
        <v>0</v>
      </c>
    </row>
    <row r="33813" spans="1:5" x14ac:dyDescent="0.3">
      <c r="A33813">
        <v>38200014</v>
      </c>
      <c r="B33813" t="s">
        <v>1896</v>
      </c>
      <c r="C33813" t="s">
        <v>8</v>
      </c>
      <c r="D33813" t="s">
        <v>2385</v>
      </c>
      <c r="E33813">
        <v>-1</v>
      </c>
    </row>
    <row r="33814" spans="1:5" x14ac:dyDescent="0.3">
      <c r="A33814">
        <v>38200014</v>
      </c>
      <c r="B33814" t="s">
        <v>1896</v>
      </c>
      <c r="C33814" t="s">
        <v>8</v>
      </c>
      <c r="D33814" t="s">
        <v>2386</v>
      </c>
      <c r="E33814">
        <v>0</v>
      </c>
    </row>
    <row r="33815" spans="1:5" x14ac:dyDescent="0.3">
      <c r="A33815">
        <v>38200014</v>
      </c>
      <c r="B33815" t="s">
        <v>1896</v>
      </c>
      <c r="C33815" t="s">
        <v>8</v>
      </c>
      <c r="D33815" t="s">
        <v>2387</v>
      </c>
      <c r="E33815">
        <v>-1</v>
      </c>
    </row>
    <row r="33816" spans="1:5" x14ac:dyDescent="0.3">
      <c r="A33816">
        <v>38200014</v>
      </c>
      <c r="B33816" t="s">
        <v>1896</v>
      </c>
      <c r="C33816" t="s">
        <v>8</v>
      </c>
      <c r="D33816" t="s">
        <v>2388</v>
      </c>
      <c r="E33816">
        <v>-1</v>
      </c>
    </row>
    <row r="33817" spans="1:5" x14ac:dyDescent="0.3">
      <c r="A33817">
        <v>38200014</v>
      </c>
      <c r="B33817" t="s">
        <v>1896</v>
      </c>
      <c r="C33817" t="s">
        <v>8</v>
      </c>
      <c r="D33817" t="s">
        <v>2389</v>
      </c>
      <c r="E33817">
        <v>0</v>
      </c>
    </row>
    <row r="33818" spans="1:5" x14ac:dyDescent="0.3">
      <c r="A33818">
        <v>38200014</v>
      </c>
      <c r="B33818" t="s">
        <v>1896</v>
      </c>
      <c r="C33818" t="s">
        <v>8</v>
      </c>
      <c r="D33818" t="s">
        <v>2390</v>
      </c>
      <c r="E33818">
        <v>0</v>
      </c>
    </row>
    <row r="33819" spans="1:5" x14ac:dyDescent="0.3">
      <c r="A33819">
        <v>38200014</v>
      </c>
      <c r="B33819" t="s">
        <v>1896</v>
      </c>
      <c r="C33819" t="s">
        <v>8</v>
      </c>
      <c r="D33819" t="s">
        <v>2391</v>
      </c>
      <c r="E33819">
        <v>-5</v>
      </c>
    </row>
    <row r="33820" spans="1:5" x14ac:dyDescent="0.3">
      <c r="A33820">
        <v>38200014</v>
      </c>
      <c r="B33820" t="s">
        <v>1896</v>
      </c>
      <c r="C33820" t="s">
        <v>8</v>
      </c>
      <c r="D33820" t="s">
        <v>2392</v>
      </c>
      <c r="E33820">
        <v>-1</v>
      </c>
    </row>
    <row r="33821" spans="1:5" x14ac:dyDescent="0.3">
      <c r="A33821">
        <v>38200014</v>
      </c>
      <c r="B33821" t="s">
        <v>1896</v>
      </c>
      <c r="C33821" t="s">
        <v>8</v>
      </c>
      <c r="D33821" t="s">
        <v>2393</v>
      </c>
      <c r="E33821">
        <v>0</v>
      </c>
    </row>
    <row r="33822" spans="1:5" x14ac:dyDescent="0.3">
      <c r="A33822">
        <v>38200014</v>
      </c>
      <c r="B33822" t="s">
        <v>1896</v>
      </c>
      <c r="C33822" t="s">
        <v>8</v>
      </c>
      <c r="D33822" t="s">
        <v>2394</v>
      </c>
      <c r="E33822">
        <v>0</v>
      </c>
    </row>
    <row r="33823" spans="1:5" x14ac:dyDescent="0.3">
      <c r="A33823">
        <v>38200014</v>
      </c>
      <c r="B33823" t="s">
        <v>1896</v>
      </c>
      <c r="C33823" t="s">
        <v>8</v>
      </c>
      <c r="D33823" t="s">
        <v>2395</v>
      </c>
      <c r="E33823">
        <v>-1</v>
      </c>
    </row>
    <row r="33824" spans="1:5" x14ac:dyDescent="0.3">
      <c r="A33824">
        <v>38200014</v>
      </c>
      <c r="B33824" t="s">
        <v>1896</v>
      </c>
      <c r="C33824" t="s">
        <v>8</v>
      </c>
      <c r="D33824" t="s">
        <v>2396</v>
      </c>
      <c r="E33824">
        <v>0</v>
      </c>
    </row>
    <row r="33825" spans="1:5" x14ac:dyDescent="0.3">
      <c r="A33825">
        <v>38200014</v>
      </c>
      <c r="B33825" t="s">
        <v>1896</v>
      </c>
      <c r="C33825" t="s">
        <v>8</v>
      </c>
      <c r="D33825" t="s">
        <v>2397</v>
      </c>
      <c r="E33825">
        <v>0</v>
      </c>
    </row>
    <row r="33826" spans="1:5" x14ac:dyDescent="0.3">
      <c r="A33826">
        <v>38200014</v>
      </c>
      <c r="B33826" t="s">
        <v>1896</v>
      </c>
      <c r="C33826" t="s">
        <v>8</v>
      </c>
      <c r="D33826" t="s">
        <v>2398</v>
      </c>
      <c r="E33826">
        <v>0</v>
      </c>
    </row>
    <row r="33827" spans="1:5" x14ac:dyDescent="0.3">
      <c r="A33827">
        <v>38200014</v>
      </c>
      <c r="B33827" t="s">
        <v>1896</v>
      </c>
      <c r="C33827" t="s">
        <v>8</v>
      </c>
      <c r="D33827" t="s">
        <v>2399</v>
      </c>
      <c r="E33827">
        <v>-1</v>
      </c>
    </row>
    <row r="33828" spans="1:5" x14ac:dyDescent="0.3">
      <c r="A33828">
        <v>38200014</v>
      </c>
      <c r="B33828" t="s">
        <v>1896</v>
      </c>
      <c r="C33828" t="s">
        <v>8</v>
      </c>
      <c r="D33828" t="s">
        <v>2400</v>
      </c>
      <c r="E33828">
        <v>-1</v>
      </c>
    </row>
    <row r="33829" spans="1:5" x14ac:dyDescent="0.3">
      <c r="A33829">
        <v>38200014</v>
      </c>
      <c r="B33829" t="s">
        <v>1896</v>
      </c>
      <c r="C33829" t="s">
        <v>8</v>
      </c>
      <c r="D33829" t="s">
        <v>2401</v>
      </c>
      <c r="E33829">
        <v>0</v>
      </c>
    </row>
    <row r="33830" spans="1:5" x14ac:dyDescent="0.3">
      <c r="A33830">
        <v>38200014</v>
      </c>
      <c r="B33830" t="s">
        <v>1896</v>
      </c>
      <c r="C33830" t="s">
        <v>8</v>
      </c>
      <c r="D33830" t="s">
        <v>2402</v>
      </c>
      <c r="E33830">
        <v>0</v>
      </c>
    </row>
    <row r="33831" spans="1:5" x14ac:dyDescent="0.3">
      <c r="A33831">
        <v>38200014</v>
      </c>
      <c r="B33831" t="s">
        <v>1896</v>
      </c>
      <c r="C33831" t="s">
        <v>8</v>
      </c>
      <c r="D33831" t="s">
        <v>2403</v>
      </c>
      <c r="E33831">
        <v>0</v>
      </c>
    </row>
    <row r="33832" spans="1:5" x14ac:dyDescent="0.3">
      <c r="A33832">
        <v>38200014</v>
      </c>
      <c r="B33832" t="s">
        <v>1896</v>
      </c>
      <c r="C33832" t="s">
        <v>8</v>
      </c>
      <c r="D33832" t="s">
        <v>2404</v>
      </c>
      <c r="E33832">
        <v>-2</v>
      </c>
    </row>
    <row r="33833" spans="1:5" x14ac:dyDescent="0.3">
      <c r="A33833">
        <v>38200014</v>
      </c>
      <c r="B33833" t="s">
        <v>1896</v>
      </c>
      <c r="C33833" t="s">
        <v>8</v>
      </c>
      <c r="D33833" t="s">
        <v>2405</v>
      </c>
      <c r="E33833">
        <v>-1</v>
      </c>
    </row>
    <row r="33834" spans="1:5" x14ac:dyDescent="0.3">
      <c r="A33834">
        <v>38200014</v>
      </c>
      <c r="B33834" t="s">
        <v>1896</v>
      </c>
      <c r="C33834" t="s">
        <v>8</v>
      </c>
      <c r="D33834" t="s">
        <v>2406</v>
      </c>
      <c r="E33834">
        <v>-1</v>
      </c>
    </row>
    <row r="33835" spans="1:5" x14ac:dyDescent="0.3">
      <c r="A33835">
        <v>38200014</v>
      </c>
      <c r="B33835" t="s">
        <v>1896</v>
      </c>
      <c r="C33835" t="s">
        <v>8</v>
      </c>
      <c r="D33835" t="s">
        <v>2407</v>
      </c>
      <c r="E33835">
        <v>0</v>
      </c>
    </row>
    <row r="33836" spans="1:5" x14ac:dyDescent="0.3">
      <c r="A33836">
        <v>38200014</v>
      </c>
      <c r="B33836" t="s">
        <v>1896</v>
      </c>
      <c r="C33836" t="s">
        <v>8</v>
      </c>
      <c r="D33836" t="s">
        <v>2408</v>
      </c>
      <c r="E33836">
        <v>-1</v>
      </c>
    </row>
    <row r="33837" spans="1:5" x14ac:dyDescent="0.3">
      <c r="A33837">
        <v>38200014</v>
      </c>
      <c r="B33837" t="s">
        <v>1896</v>
      </c>
      <c r="C33837" t="s">
        <v>8</v>
      </c>
      <c r="D33837" t="s">
        <v>2409</v>
      </c>
      <c r="E33837">
        <v>0</v>
      </c>
    </row>
    <row r="33838" spans="1:5" x14ac:dyDescent="0.3">
      <c r="A33838">
        <v>38200014</v>
      </c>
      <c r="B33838" t="s">
        <v>1896</v>
      </c>
      <c r="C33838" t="s">
        <v>8</v>
      </c>
      <c r="D33838" t="s">
        <v>2410</v>
      </c>
      <c r="E33838">
        <v>-2</v>
      </c>
    </row>
    <row r="33839" spans="1:5" x14ac:dyDescent="0.3">
      <c r="A33839">
        <v>38200014</v>
      </c>
      <c r="B33839" t="s">
        <v>1896</v>
      </c>
      <c r="C33839" t="s">
        <v>8</v>
      </c>
      <c r="D33839" t="s">
        <v>2411</v>
      </c>
      <c r="E33839">
        <v>0</v>
      </c>
    </row>
    <row r="33840" spans="1:5" x14ac:dyDescent="0.3">
      <c r="A33840">
        <v>38200014</v>
      </c>
      <c r="B33840" t="s">
        <v>1896</v>
      </c>
      <c r="C33840" t="s">
        <v>8</v>
      </c>
      <c r="D33840" t="s">
        <v>2412</v>
      </c>
      <c r="E33840">
        <v>0</v>
      </c>
    </row>
    <row r="33841" spans="1:5" x14ac:dyDescent="0.3">
      <c r="A33841">
        <v>38200014</v>
      </c>
      <c r="B33841" t="s">
        <v>1896</v>
      </c>
      <c r="C33841" t="s">
        <v>8</v>
      </c>
      <c r="D33841" t="s">
        <v>2413</v>
      </c>
      <c r="E33841">
        <v>0</v>
      </c>
    </row>
    <row r="33842" spans="1:5" x14ac:dyDescent="0.3">
      <c r="A33842">
        <v>42100008</v>
      </c>
      <c r="B33842" t="s">
        <v>1898</v>
      </c>
      <c r="C33842" t="s">
        <v>8</v>
      </c>
      <c r="D33842" t="s">
        <v>2378</v>
      </c>
      <c r="E33842">
        <v>-73</v>
      </c>
    </row>
    <row r="33843" spans="1:5" x14ac:dyDescent="0.3">
      <c r="A33843">
        <v>42100008</v>
      </c>
      <c r="B33843" t="s">
        <v>1898</v>
      </c>
      <c r="C33843" t="s">
        <v>8</v>
      </c>
      <c r="D33843" t="s">
        <v>2379</v>
      </c>
      <c r="E33843">
        <v>-42</v>
      </c>
    </row>
    <row r="33844" spans="1:5" x14ac:dyDescent="0.3">
      <c r="A33844">
        <v>42100008</v>
      </c>
      <c r="B33844" t="s">
        <v>1898</v>
      </c>
      <c r="C33844" t="s">
        <v>8</v>
      </c>
      <c r="D33844" t="s">
        <v>2380</v>
      </c>
      <c r="E33844">
        <v>-33</v>
      </c>
    </row>
    <row r="33845" spans="1:5" x14ac:dyDescent="0.3">
      <c r="A33845">
        <v>42100008</v>
      </c>
      <c r="B33845" t="s">
        <v>1898</v>
      </c>
      <c r="C33845" t="s">
        <v>8</v>
      </c>
      <c r="D33845" t="s">
        <v>2381</v>
      </c>
      <c r="E33845">
        <v>-49</v>
      </c>
    </row>
    <row r="33846" spans="1:5" x14ac:dyDescent="0.3">
      <c r="A33846">
        <v>42100008</v>
      </c>
      <c r="B33846" t="s">
        <v>1898</v>
      </c>
      <c r="C33846" t="s">
        <v>8</v>
      </c>
      <c r="D33846" t="s">
        <v>2382</v>
      </c>
      <c r="E33846">
        <v>-57</v>
      </c>
    </row>
    <row r="33847" spans="1:5" x14ac:dyDescent="0.3">
      <c r="A33847">
        <v>42100008</v>
      </c>
      <c r="B33847" t="s">
        <v>1898</v>
      </c>
      <c r="C33847" t="s">
        <v>8</v>
      </c>
      <c r="D33847" t="s">
        <v>2383</v>
      </c>
      <c r="E33847">
        <v>-7</v>
      </c>
    </row>
    <row r="33848" spans="1:5" x14ac:dyDescent="0.3">
      <c r="A33848">
        <v>42100008</v>
      </c>
      <c r="B33848" t="s">
        <v>1898</v>
      </c>
      <c r="C33848" t="s">
        <v>8</v>
      </c>
      <c r="D33848" t="s">
        <v>2384</v>
      </c>
      <c r="E33848">
        <v>-40</v>
      </c>
    </row>
    <row r="33849" spans="1:5" x14ac:dyDescent="0.3">
      <c r="A33849">
        <v>42100008</v>
      </c>
      <c r="B33849" t="s">
        <v>1898</v>
      </c>
      <c r="C33849" t="s">
        <v>8</v>
      </c>
      <c r="D33849" t="s">
        <v>2385</v>
      </c>
      <c r="E33849">
        <v>-38</v>
      </c>
    </row>
    <row r="33850" spans="1:5" x14ac:dyDescent="0.3">
      <c r="A33850">
        <v>42100008</v>
      </c>
      <c r="B33850" t="s">
        <v>1898</v>
      </c>
      <c r="C33850" t="s">
        <v>8</v>
      </c>
      <c r="D33850" t="s">
        <v>2386</v>
      </c>
      <c r="E33850">
        <v>-45</v>
      </c>
    </row>
    <row r="33851" spans="1:5" x14ac:dyDescent="0.3">
      <c r="A33851">
        <v>42100008</v>
      </c>
      <c r="B33851" t="s">
        <v>1898</v>
      </c>
      <c r="C33851" t="s">
        <v>8</v>
      </c>
      <c r="D33851" t="s">
        <v>2387</v>
      </c>
      <c r="E33851">
        <v>-49</v>
      </c>
    </row>
    <row r="33852" spans="1:5" x14ac:dyDescent="0.3">
      <c r="A33852">
        <v>42100008</v>
      </c>
      <c r="B33852" t="s">
        <v>1898</v>
      </c>
      <c r="C33852" t="s">
        <v>8</v>
      </c>
      <c r="D33852" t="s">
        <v>2388</v>
      </c>
      <c r="E33852">
        <v>-40</v>
      </c>
    </row>
    <row r="33853" spans="1:5" x14ac:dyDescent="0.3">
      <c r="A33853">
        <v>42100008</v>
      </c>
      <c r="B33853" t="s">
        <v>1898</v>
      </c>
      <c r="C33853" t="s">
        <v>8</v>
      </c>
      <c r="D33853" t="s">
        <v>2389</v>
      </c>
      <c r="E33853">
        <v>-30</v>
      </c>
    </row>
    <row r="33854" spans="1:5" x14ac:dyDescent="0.3">
      <c r="A33854">
        <v>42100008</v>
      </c>
      <c r="B33854" t="s">
        <v>1898</v>
      </c>
      <c r="C33854" t="s">
        <v>8</v>
      </c>
      <c r="D33854" t="s">
        <v>2390</v>
      </c>
      <c r="E33854">
        <v>-44</v>
      </c>
    </row>
    <row r="33855" spans="1:5" x14ac:dyDescent="0.3">
      <c r="A33855">
        <v>42100008</v>
      </c>
      <c r="B33855" t="s">
        <v>1898</v>
      </c>
      <c r="C33855" t="s">
        <v>8</v>
      </c>
      <c r="D33855" t="s">
        <v>2391</v>
      </c>
      <c r="E33855">
        <v>-77</v>
      </c>
    </row>
    <row r="33856" spans="1:5" x14ac:dyDescent="0.3">
      <c r="A33856">
        <v>42100008</v>
      </c>
      <c r="B33856" t="s">
        <v>1898</v>
      </c>
      <c r="C33856" t="s">
        <v>8</v>
      </c>
      <c r="D33856" t="s">
        <v>2392</v>
      </c>
      <c r="E33856">
        <v>-43</v>
      </c>
    </row>
    <row r="33857" spans="1:5" x14ac:dyDescent="0.3">
      <c r="A33857">
        <v>42100008</v>
      </c>
      <c r="B33857" t="s">
        <v>1898</v>
      </c>
      <c r="C33857" t="s">
        <v>8</v>
      </c>
      <c r="D33857" t="s">
        <v>2393</v>
      </c>
      <c r="E33857">
        <v>-21</v>
      </c>
    </row>
    <row r="33858" spans="1:5" x14ac:dyDescent="0.3">
      <c r="A33858">
        <v>42100008</v>
      </c>
      <c r="B33858" t="s">
        <v>1898</v>
      </c>
      <c r="C33858" t="s">
        <v>8</v>
      </c>
      <c r="D33858" t="s">
        <v>2394</v>
      </c>
      <c r="E33858">
        <v>-45</v>
      </c>
    </row>
    <row r="33859" spans="1:5" x14ac:dyDescent="0.3">
      <c r="A33859">
        <v>42100008</v>
      </c>
      <c r="B33859" t="s">
        <v>1898</v>
      </c>
      <c r="C33859" t="s">
        <v>8</v>
      </c>
      <c r="D33859" t="s">
        <v>2395</v>
      </c>
      <c r="E33859">
        <v>-13</v>
      </c>
    </row>
    <row r="33860" spans="1:5" x14ac:dyDescent="0.3">
      <c r="A33860">
        <v>42100008</v>
      </c>
      <c r="B33860" t="s">
        <v>1898</v>
      </c>
      <c r="C33860" t="s">
        <v>8</v>
      </c>
      <c r="D33860" t="s">
        <v>2396</v>
      </c>
      <c r="E33860">
        <v>-48</v>
      </c>
    </row>
    <row r="33861" spans="1:5" x14ac:dyDescent="0.3">
      <c r="A33861">
        <v>42100008</v>
      </c>
      <c r="B33861" t="s">
        <v>1898</v>
      </c>
      <c r="C33861" t="s">
        <v>8</v>
      </c>
      <c r="D33861" t="s">
        <v>2397</v>
      </c>
      <c r="E33861">
        <v>-23</v>
      </c>
    </row>
    <row r="33862" spans="1:5" x14ac:dyDescent="0.3">
      <c r="A33862">
        <v>42100008</v>
      </c>
      <c r="B33862" t="s">
        <v>1898</v>
      </c>
      <c r="C33862" t="s">
        <v>8</v>
      </c>
      <c r="D33862" t="s">
        <v>2398</v>
      </c>
      <c r="E33862">
        <v>-55</v>
      </c>
    </row>
    <row r="33863" spans="1:5" x14ac:dyDescent="0.3">
      <c r="A33863">
        <v>42100008</v>
      </c>
      <c r="B33863" t="s">
        <v>1898</v>
      </c>
      <c r="C33863" t="s">
        <v>8</v>
      </c>
      <c r="D33863" t="s">
        <v>2399</v>
      </c>
      <c r="E33863">
        <v>-37</v>
      </c>
    </row>
    <row r="33864" spans="1:5" x14ac:dyDescent="0.3">
      <c r="A33864">
        <v>42100008</v>
      </c>
      <c r="B33864" t="s">
        <v>1898</v>
      </c>
      <c r="C33864" t="s">
        <v>8</v>
      </c>
      <c r="D33864" t="s">
        <v>2400</v>
      </c>
      <c r="E33864">
        <v>-27</v>
      </c>
    </row>
    <row r="33865" spans="1:5" x14ac:dyDescent="0.3">
      <c r="A33865">
        <v>42100008</v>
      </c>
      <c r="B33865" t="s">
        <v>1898</v>
      </c>
      <c r="C33865" t="s">
        <v>8</v>
      </c>
      <c r="D33865" t="s">
        <v>2401</v>
      </c>
      <c r="E33865">
        <v>-59</v>
      </c>
    </row>
    <row r="33866" spans="1:5" x14ac:dyDescent="0.3">
      <c r="A33866">
        <v>42100008</v>
      </c>
      <c r="B33866" t="s">
        <v>1898</v>
      </c>
      <c r="C33866" t="s">
        <v>8</v>
      </c>
      <c r="D33866" t="s">
        <v>2402</v>
      </c>
      <c r="E33866">
        <v>-48</v>
      </c>
    </row>
    <row r="33867" spans="1:5" x14ac:dyDescent="0.3">
      <c r="A33867">
        <v>42100008</v>
      </c>
      <c r="B33867" t="s">
        <v>1898</v>
      </c>
      <c r="C33867" t="s">
        <v>8</v>
      </c>
      <c r="D33867" t="s">
        <v>2403</v>
      </c>
      <c r="E33867">
        <v>-79</v>
      </c>
    </row>
    <row r="33868" spans="1:5" x14ac:dyDescent="0.3">
      <c r="A33868">
        <v>42100008</v>
      </c>
      <c r="B33868" t="s">
        <v>1898</v>
      </c>
      <c r="C33868" t="s">
        <v>8</v>
      </c>
      <c r="D33868" t="s">
        <v>2404</v>
      </c>
      <c r="E33868">
        <v>-28</v>
      </c>
    </row>
    <row r="33869" spans="1:5" x14ac:dyDescent="0.3">
      <c r="A33869">
        <v>42100008</v>
      </c>
      <c r="B33869" t="s">
        <v>1898</v>
      </c>
      <c r="C33869" t="s">
        <v>8</v>
      </c>
      <c r="D33869" t="s">
        <v>2405</v>
      </c>
      <c r="E33869">
        <v>-55</v>
      </c>
    </row>
    <row r="33870" spans="1:5" x14ac:dyDescent="0.3">
      <c r="A33870">
        <v>42100008</v>
      </c>
      <c r="B33870" t="s">
        <v>1898</v>
      </c>
      <c r="C33870" t="s">
        <v>8</v>
      </c>
      <c r="D33870" t="s">
        <v>2406</v>
      </c>
      <c r="E33870">
        <v>-81</v>
      </c>
    </row>
    <row r="33871" spans="1:5" x14ac:dyDescent="0.3">
      <c r="A33871">
        <v>42100008</v>
      </c>
      <c r="B33871" t="s">
        <v>1898</v>
      </c>
      <c r="C33871" t="s">
        <v>8</v>
      </c>
      <c r="D33871" t="s">
        <v>2407</v>
      </c>
      <c r="E33871">
        <v>-50</v>
      </c>
    </row>
    <row r="33872" spans="1:5" x14ac:dyDescent="0.3">
      <c r="A33872">
        <v>42100008</v>
      </c>
      <c r="B33872" t="s">
        <v>1898</v>
      </c>
      <c r="C33872" t="s">
        <v>8</v>
      </c>
      <c r="D33872" t="s">
        <v>2408</v>
      </c>
      <c r="E33872">
        <v>-25</v>
      </c>
    </row>
    <row r="33873" spans="1:5" x14ac:dyDescent="0.3">
      <c r="A33873">
        <v>42100008</v>
      </c>
      <c r="B33873" t="s">
        <v>1898</v>
      </c>
      <c r="C33873" t="s">
        <v>8</v>
      </c>
      <c r="D33873" t="s">
        <v>2409</v>
      </c>
      <c r="E33873">
        <v>-50</v>
      </c>
    </row>
    <row r="33874" spans="1:5" x14ac:dyDescent="0.3">
      <c r="A33874">
        <v>42100008</v>
      </c>
      <c r="B33874" t="s">
        <v>1898</v>
      </c>
      <c r="C33874" t="s">
        <v>8</v>
      </c>
      <c r="D33874" t="s">
        <v>2410</v>
      </c>
      <c r="E33874">
        <v>-66</v>
      </c>
    </row>
    <row r="33875" spans="1:5" x14ac:dyDescent="0.3">
      <c r="A33875">
        <v>42100008</v>
      </c>
      <c r="B33875" t="s">
        <v>1898</v>
      </c>
      <c r="C33875" t="s">
        <v>8</v>
      </c>
      <c r="D33875" t="s">
        <v>2411</v>
      </c>
      <c r="E33875">
        <v>-67</v>
      </c>
    </row>
    <row r="33876" spans="1:5" x14ac:dyDescent="0.3">
      <c r="A33876">
        <v>42100008</v>
      </c>
      <c r="B33876" t="s">
        <v>1898</v>
      </c>
      <c r="C33876" t="s">
        <v>8</v>
      </c>
      <c r="D33876" t="s">
        <v>2412</v>
      </c>
      <c r="E33876">
        <v>-80</v>
      </c>
    </row>
    <row r="33877" spans="1:5" x14ac:dyDescent="0.3">
      <c r="A33877">
        <v>42100008</v>
      </c>
      <c r="B33877" t="s">
        <v>1898</v>
      </c>
      <c r="C33877" t="s">
        <v>8</v>
      </c>
      <c r="D33877" t="s">
        <v>2413</v>
      </c>
      <c r="E33877">
        <v>-71</v>
      </c>
    </row>
    <row r="33878" spans="1:5" x14ac:dyDescent="0.3">
      <c r="A33878">
        <v>2000001</v>
      </c>
      <c r="B33878" t="s">
        <v>1900</v>
      </c>
      <c r="C33878" t="s">
        <v>20</v>
      </c>
      <c r="D33878" t="s">
        <v>2378</v>
      </c>
      <c r="E33878">
        <v>-76374.816999999995</v>
      </c>
    </row>
    <row r="33879" spans="1:5" x14ac:dyDescent="0.3">
      <c r="A33879">
        <v>2000001</v>
      </c>
      <c r="B33879" t="s">
        <v>1900</v>
      </c>
      <c r="C33879" t="s">
        <v>20</v>
      </c>
      <c r="D33879" t="s">
        <v>2379</v>
      </c>
      <c r="E33879">
        <v>-81386.645000000004</v>
      </c>
    </row>
    <row r="33880" spans="1:5" x14ac:dyDescent="0.3">
      <c r="A33880">
        <v>2000001</v>
      </c>
      <c r="B33880" t="s">
        <v>1900</v>
      </c>
      <c r="C33880" t="s">
        <v>20</v>
      </c>
      <c r="D33880" t="s">
        <v>2380</v>
      </c>
      <c r="E33880">
        <v>-55254.768000000004</v>
      </c>
    </row>
    <row r="33881" spans="1:5" x14ac:dyDescent="0.3">
      <c r="A33881">
        <v>2000001</v>
      </c>
      <c r="B33881" t="s">
        <v>1900</v>
      </c>
      <c r="C33881" t="s">
        <v>20</v>
      </c>
      <c r="D33881" t="s">
        <v>2381</v>
      </c>
      <c r="E33881">
        <v>-121386.1</v>
      </c>
    </row>
    <row r="33882" spans="1:5" x14ac:dyDescent="0.3">
      <c r="A33882">
        <v>2000001</v>
      </c>
      <c r="B33882" t="s">
        <v>1900</v>
      </c>
      <c r="C33882" t="s">
        <v>20</v>
      </c>
      <c r="D33882" t="s">
        <v>2382</v>
      </c>
      <c r="E33882">
        <v>-130732.40399999999</v>
      </c>
    </row>
    <row r="33883" spans="1:5" x14ac:dyDescent="0.3">
      <c r="A33883">
        <v>2000001</v>
      </c>
      <c r="B33883" t="s">
        <v>1900</v>
      </c>
      <c r="C33883" t="s">
        <v>20</v>
      </c>
      <c r="D33883" t="s">
        <v>2383</v>
      </c>
      <c r="E33883">
        <v>-106211.8</v>
      </c>
    </row>
    <row r="33884" spans="1:5" x14ac:dyDescent="0.3">
      <c r="A33884">
        <v>2000001</v>
      </c>
      <c r="B33884" t="s">
        <v>1900</v>
      </c>
      <c r="C33884" t="s">
        <v>20</v>
      </c>
      <c r="D33884" t="s">
        <v>2384</v>
      </c>
      <c r="E33884">
        <v>-129024.4</v>
      </c>
    </row>
    <row r="33885" spans="1:5" x14ac:dyDescent="0.3">
      <c r="A33885">
        <v>2000001</v>
      </c>
      <c r="B33885" t="s">
        <v>1900</v>
      </c>
      <c r="C33885" t="s">
        <v>20</v>
      </c>
      <c r="D33885" t="s">
        <v>2385</v>
      </c>
      <c r="E33885">
        <v>-138604.1</v>
      </c>
    </row>
    <row r="33886" spans="1:5" x14ac:dyDescent="0.3">
      <c r="A33886">
        <v>2000001</v>
      </c>
      <c r="B33886" t="s">
        <v>1900</v>
      </c>
      <c r="C33886" t="s">
        <v>20</v>
      </c>
      <c r="D33886" t="s">
        <v>2386</v>
      </c>
      <c r="E33886">
        <v>-120487.45</v>
      </c>
    </row>
    <row r="33887" spans="1:5" x14ac:dyDescent="0.3">
      <c r="A33887">
        <v>2000001</v>
      </c>
      <c r="B33887" t="s">
        <v>1900</v>
      </c>
      <c r="C33887" t="s">
        <v>20</v>
      </c>
      <c r="D33887" t="s">
        <v>2387</v>
      </c>
      <c r="E33887">
        <v>-142172.04999999999</v>
      </c>
    </row>
    <row r="33888" spans="1:5" x14ac:dyDescent="0.3">
      <c r="A33888">
        <v>2000001</v>
      </c>
      <c r="B33888" t="s">
        <v>1900</v>
      </c>
      <c r="C33888" t="s">
        <v>20</v>
      </c>
      <c r="D33888" t="s">
        <v>2388</v>
      </c>
      <c r="E33888">
        <v>-119248.25</v>
      </c>
    </row>
    <row r="33889" spans="1:5" x14ac:dyDescent="0.3">
      <c r="A33889">
        <v>2000001</v>
      </c>
      <c r="B33889" t="s">
        <v>1900</v>
      </c>
      <c r="C33889" t="s">
        <v>20</v>
      </c>
      <c r="D33889" t="s">
        <v>2389</v>
      </c>
      <c r="E33889">
        <v>-109706.459</v>
      </c>
    </row>
    <row r="33890" spans="1:5" x14ac:dyDescent="0.3">
      <c r="A33890">
        <v>2000001</v>
      </c>
      <c r="B33890" t="s">
        <v>1900</v>
      </c>
      <c r="C33890" t="s">
        <v>20</v>
      </c>
      <c r="D33890" t="s">
        <v>2390</v>
      </c>
      <c r="E33890">
        <v>-71721.40400000001</v>
      </c>
    </row>
    <row r="33891" spans="1:5" x14ac:dyDescent="0.3">
      <c r="A33891">
        <v>2000001</v>
      </c>
      <c r="B33891" t="s">
        <v>1900</v>
      </c>
      <c r="C33891" t="s">
        <v>20</v>
      </c>
      <c r="D33891" t="s">
        <v>2391</v>
      </c>
      <c r="E33891">
        <v>-80192.678</v>
      </c>
    </row>
    <row r="33892" spans="1:5" x14ac:dyDescent="0.3">
      <c r="A33892">
        <v>2000001</v>
      </c>
      <c r="B33892" t="s">
        <v>1900</v>
      </c>
      <c r="C33892" t="s">
        <v>20</v>
      </c>
      <c r="D33892" t="s">
        <v>2392</v>
      </c>
      <c r="E33892">
        <v>-116777.02499999999</v>
      </c>
    </row>
    <row r="33893" spans="1:5" x14ac:dyDescent="0.3">
      <c r="A33893">
        <v>2000001</v>
      </c>
      <c r="B33893" t="s">
        <v>1900</v>
      </c>
      <c r="C33893" t="s">
        <v>20</v>
      </c>
      <c r="D33893" t="s">
        <v>2393</v>
      </c>
      <c r="E33893">
        <v>-135508.41499999998</v>
      </c>
    </row>
    <row r="33894" spans="1:5" x14ac:dyDescent="0.3">
      <c r="A33894">
        <v>2000001</v>
      </c>
      <c r="B33894" t="s">
        <v>1900</v>
      </c>
      <c r="C33894" t="s">
        <v>20</v>
      </c>
      <c r="D33894" t="s">
        <v>2394</v>
      </c>
      <c r="E33894">
        <v>-136822.99</v>
      </c>
    </row>
    <row r="33895" spans="1:5" x14ac:dyDescent="0.3">
      <c r="A33895">
        <v>2000001</v>
      </c>
      <c r="B33895" t="s">
        <v>1900</v>
      </c>
      <c r="C33895" t="s">
        <v>20</v>
      </c>
      <c r="D33895" t="s">
        <v>2395</v>
      </c>
      <c r="E33895">
        <v>-125757.765</v>
      </c>
    </row>
    <row r="33896" spans="1:5" x14ac:dyDescent="0.3">
      <c r="A33896">
        <v>2000001</v>
      </c>
      <c r="B33896" t="s">
        <v>1900</v>
      </c>
      <c r="C33896" t="s">
        <v>20</v>
      </c>
      <c r="D33896" t="s">
        <v>2396</v>
      </c>
      <c r="E33896">
        <v>-117363.215</v>
      </c>
    </row>
    <row r="33897" spans="1:5" x14ac:dyDescent="0.3">
      <c r="A33897">
        <v>2000001</v>
      </c>
      <c r="B33897" t="s">
        <v>1900</v>
      </c>
      <c r="C33897" t="s">
        <v>20</v>
      </c>
      <c r="D33897" t="s">
        <v>2397</v>
      </c>
      <c r="E33897">
        <v>-149388.96400000001</v>
      </c>
    </row>
    <row r="33898" spans="1:5" x14ac:dyDescent="0.3">
      <c r="A33898">
        <v>2000001</v>
      </c>
      <c r="B33898" t="s">
        <v>1900</v>
      </c>
      <c r="C33898" t="s">
        <v>20</v>
      </c>
      <c r="D33898" t="s">
        <v>2398</v>
      </c>
      <c r="E33898">
        <v>-122333.29</v>
      </c>
    </row>
    <row r="33899" spans="1:5" x14ac:dyDescent="0.3">
      <c r="A33899">
        <v>2000001</v>
      </c>
      <c r="B33899" t="s">
        <v>1900</v>
      </c>
      <c r="C33899" t="s">
        <v>20</v>
      </c>
      <c r="D33899" t="s">
        <v>2399</v>
      </c>
      <c r="E33899">
        <v>-129414.28</v>
      </c>
    </row>
    <row r="33900" spans="1:5" x14ac:dyDescent="0.3">
      <c r="A33900">
        <v>2000001</v>
      </c>
      <c r="B33900" t="s">
        <v>1900</v>
      </c>
      <c r="C33900" t="s">
        <v>20</v>
      </c>
      <c r="D33900" t="s">
        <v>2400</v>
      </c>
      <c r="E33900">
        <v>-142865.80600000001</v>
      </c>
    </row>
    <row r="33901" spans="1:5" x14ac:dyDescent="0.3">
      <c r="A33901">
        <v>2000001</v>
      </c>
      <c r="B33901" t="s">
        <v>1900</v>
      </c>
      <c r="C33901" t="s">
        <v>20</v>
      </c>
      <c r="D33901" t="s">
        <v>2401</v>
      </c>
      <c r="E33901">
        <v>-126499.97199999999</v>
      </c>
    </row>
    <row r="33902" spans="1:5" x14ac:dyDescent="0.3">
      <c r="A33902">
        <v>2000001</v>
      </c>
      <c r="B33902" t="s">
        <v>1900</v>
      </c>
      <c r="C33902" t="s">
        <v>20</v>
      </c>
      <c r="D33902" t="s">
        <v>2402</v>
      </c>
      <c r="E33902">
        <v>-75780.64899999999</v>
      </c>
    </row>
    <row r="33903" spans="1:5" x14ac:dyDescent="0.3">
      <c r="A33903">
        <v>2000001</v>
      </c>
      <c r="B33903" t="s">
        <v>1900</v>
      </c>
      <c r="C33903" t="s">
        <v>20</v>
      </c>
      <c r="D33903" t="s">
        <v>2403</v>
      </c>
      <c r="E33903">
        <v>-63745.241999999998</v>
      </c>
    </row>
    <row r="33904" spans="1:5" x14ac:dyDescent="0.3">
      <c r="A33904">
        <v>2000001</v>
      </c>
      <c r="B33904" t="s">
        <v>1900</v>
      </c>
      <c r="C33904" t="s">
        <v>20</v>
      </c>
      <c r="D33904" t="s">
        <v>2404</v>
      </c>
      <c r="E33904">
        <v>-138292.29700000002</v>
      </c>
    </row>
    <row r="33905" spans="1:5" x14ac:dyDescent="0.3">
      <c r="A33905">
        <v>2000001</v>
      </c>
      <c r="B33905" t="s">
        <v>1900</v>
      </c>
      <c r="C33905" t="s">
        <v>20</v>
      </c>
      <c r="D33905" t="s">
        <v>2405</v>
      </c>
      <c r="E33905">
        <v>-137696.747</v>
      </c>
    </row>
    <row r="33906" spans="1:5" x14ac:dyDescent="0.3">
      <c r="A33906">
        <v>2000001</v>
      </c>
      <c r="B33906" t="s">
        <v>1900</v>
      </c>
      <c r="C33906" t="s">
        <v>20</v>
      </c>
      <c r="D33906" t="s">
        <v>2406</v>
      </c>
      <c r="E33906">
        <v>-148352.179</v>
      </c>
    </row>
    <row r="33907" spans="1:5" x14ac:dyDescent="0.3">
      <c r="A33907">
        <v>2000001</v>
      </c>
      <c r="B33907" t="s">
        <v>1900</v>
      </c>
      <c r="C33907" t="s">
        <v>20</v>
      </c>
      <c r="D33907" t="s">
        <v>2407</v>
      </c>
      <c r="E33907">
        <v>-152727.41500000001</v>
      </c>
    </row>
    <row r="33908" spans="1:5" x14ac:dyDescent="0.3">
      <c r="A33908">
        <v>2000001</v>
      </c>
      <c r="B33908" t="s">
        <v>1900</v>
      </c>
      <c r="C33908" t="s">
        <v>20</v>
      </c>
      <c r="D33908" t="s">
        <v>2408</v>
      </c>
      <c r="E33908">
        <v>-145783.92800000001</v>
      </c>
    </row>
    <row r="33909" spans="1:5" x14ac:dyDescent="0.3">
      <c r="A33909">
        <v>2000001</v>
      </c>
      <c r="B33909" t="s">
        <v>1900</v>
      </c>
      <c r="C33909" t="s">
        <v>20</v>
      </c>
      <c r="D33909" t="s">
        <v>2409</v>
      </c>
      <c r="E33909">
        <v>-125461.755</v>
      </c>
    </row>
    <row r="33910" spans="1:5" x14ac:dyDescent="0.3">
      <c r="A33910">
        <v>2000001</v>
      </c>
      <c r="B33910" t="s">
        <v>1900</v>
      </c>
      <c r="C33910" t="s">
        <v>20</v>
      </c>
      <c r="D33910" t="s">
        <v>2410</v>
      </c>
      <c r="E33910">
        <v>-131151.47500000001</v>
      </c>
    </row>
    <row r="33911" spans="1:5" x14ac:dyDescent="0.3">
      <c r="A33911">
        <v>2000001</v>
      </c>
      <c r="B33911" t="s">
        <v>1900</v>
      </c>
      <c r="C33911" t="s">
        <v>20</v>
      </c>
      <c r="D33911" t="s">
        <v>2411</v>
      </c>
      <c r="E33911">
        <v>-134413.13399999999</v>
      </c>
    </row>
    <row r="33912" spans="1:5" x14ac:dyDescent="0.3">
      <c r="A33912">
        <v>2000001</v>
      </c>
      <c r="B33912" t="s">
        <v>1900</v>
      </c>
      <c r="C33912" t="s">
        <v>20</v>
      </c>
      <c r="D33912" t="s">
        <v>2412</v>
      </c>
      <c r="E33912">
        <v>-131352.57799999998</v>
      </c>
    </row>
    <row r="33913" spans="1:5" x14ac:dyDescent="0.3">
      <c r="A33913">
        <v>2000001</v>
      </c>
      <c r="B33913" t="s">
        <v>1900</v>
      </c>
      <c r="C33913" t="s">
        <v>20</v>
      </c>
      <c r="D33913" t="s">
        <v>2413</v>
      </c>
      <c r="E33913">
        <v>-140111.48199999999</v>
      </c>
    </row>
    <row r="33914" spans="1:5" x14ac:dyDescent="0.3">
      <c r="A33914">
        <v>30090018</v>
      </c>
      <c r="B33914" t="s">
        <v>1902</v>
      </c>
      <c r="C33914" t="s">
        <v>8</v>
      </c>
      <c r="D33914" t="s">
        <v>2378</v>
      </c>
      <c r="E33914">
        <v>-8</v>
      </c>
    </row>
    <row r="33915" spans="1:5" x14ac:dyDescent="0.3">
      <c r="A33915">
        <v>30090018</v>
      </c>
      <c r="B33915" t="s">
        <v>1902</v>
      </c>
      <c r="C33915" t="s">
        <v>8</v>
      </c>
      <c r="D33915" t="s">
        <v>2379</v>
      </c>
      <c r="E33915">
        <v>-20</v>
      </c>
    </row>
    <row r="33916" spans="1:5" x14ac:dyDescent="0.3">
      <c r="A33916">
        <v>30090018</v>
      </c>
      <c r="B33916" t="s">
        <v>1902</v>
      </c>
      <c r="C33916" t="s">
        <v>8</v>
      </c>
      <c r="D33916" t="s">
        <v>2380</v>
      </c>
      <c r="E33916">
        <v>0</v>
      </c>
    </row>
    <row r="33917" spans="1:5" x14ac:dyDescent="0.3">
      <c r="A33917">
        <v>30090018</v>
      </c>
      <c r="B33917" t="s">
        <v>1902</v>
      </c>
      <c r="C33917" t="s">
        <v>8</v>
      </c>
      <c r="D33917" t="s">
        <v>2381</v>
      </c>
      <c r="E33917">
        <v>0</v>
      </c>
    </row>
    <row r="33918" spans="1:5" x14ac:dyDescent="0.3">
      <c r="A33918">
        <v>30090018</v>
      </c>
      <c r="B33918" t="s">
        <v>1902</v>
      </c>
      <c r="C33918" t="s">
        <v>8</v>
      </c>
      <c r="D33918" t="s">
        <v>2382</v>
      </c>
      <c r="E33918">
        <v>-4</v>
      </c>
    </row>
    <row r="33919" spans="1:5" x14ac:dyDescent="0.3">
      <c r="A33919">
        <v>30090018</v>
      </c>
      <c r="B33919" t="s">
        <v>1902</v>
      </c>
      <c r="C33919" t="s">
        <v>8</v>
      </c>
      <c r="D33919" t="s">
        <v>2383</v>
      </c>
      <c r="E33919">
        <v>-4</v>
      </c>
    </row>
    <row r="33920" spans="1:5" x14ac:dyDescent="0.3">
      <c r="A33920">
        <v>30090018</v>
      </c>
      <c r="B33920" t="s">
        <v>1902</v>
      </c>
      <c r="C33920" t="s">
        <v>8</v>
      </c>
      <c r="D33920" t="s">
        <v>2384</v>
      </c>
      <c r="E33920">
        <v>0</v>
      </c>
    </row>
    <row r="33921" spans="1:5" x14ac:dyDescent="0.3">
      <c r="A33921">
        <v>30090018</v>
      </c>
      <c r="B33921" t="s">
        <v>1902</v>
      </c>
      <c r="C33921" t="s">
        <v>8</v>
      </c>
      <c r="D33921" t="s">
        <v>2385</v>
      </c>
      <c r="E33921">
        <v>0</v>
      </c>
    </row>
    <row r="33922" spans="1:5" x14ac:dyDescent="0.3">
      <c r="A33922">
        <v>30090018</v>
      </c>
      <c r="B33922" t="s">
        <v>1902</v>
      </c>
      <c r="C33922" t="s">
        <v>8</v>
      </c>
      <c r="D33922" t="s">
        <v>2386</v>
      </c>
      <c r="E33922">
        <v>0</v>
      </c>
    </row>
    <row r="33923" spans="1:5" x14ac:dyDescent="0.3">
      <c r="A33923">
        <v>30090018</v>
      </c>
      <c r="B33923" t="s">
        <v>1902</v>
      </c>
      <c r="C33923" t="s">
        <v>8</v>
      </c>
      <c r="D33923" t="s">
        <v>2387</v>
      </c>
      <c r="E33923">
        <v>0</v>
      </c>
    </row>
    <row r="33924" spans="1:5" x14ac:dyDescent="0.3">
      <c r="A33924">
        <v>30090018</v>
      </c>
      <c r="B33924" t="s">
        <v>1902</v>
      </c>
      <c r="C33924" t="s">
        <v>8</v>
      </c>
      <c r="D33924" t="s">
        <v>2388</v>
      </c>
      <c r="E33924">
        <v>0</v>
      </c>
    </row>
    <row r="33925" spans="1:5" x14ac:dyDescent="0.3">
      <c r="A33925">
        <v>30090018</v>
      </c>
      <c r="B33925" t="s">
        <v>1902</v>
      </c>
      <c r="C33925" t="s">
        <v>8</v>
      </c>
      <c r="D33925" t="s">
        <v>2389</v>
      </c>
      <c r="E33925">
        <v>0</v>
      </c>
    </row>
    <row r="33926" spans="1:5" x14ac:dyDescent="0.3">
      <c r="A33926">
        <v>30090018</v>
      </c>
      <c r="B33926" t="s">
        <v>1902</v>
      </c>
      <c r="C33926" t="s">
        <v>8</v>
      </c>
      <c r="D33926" t="s">
        <v>2390</v>
      </c>
      <c r="E33926">
        <v>0</v>
      </c>
    </row>
    <row r="33927" spans="1:5" x14ac:dyDescent="0.3">
      <c r="A33927">
        <v>30090018</v>
      </c>
      <c r="B33927" t="s">
        <v>1902</v>
      </c>
      <c r="C33927" t="s">
        <v>8</v>
      </c>
      <c r="D33927" t="s">
        <v>2391</v>
      </c>
      <c r="E33927">
        <v>0</v>
      </c>
    </row>
    <row r="33928" spans="1:5" x14ac:dyDescent="0.3">
      <c r="A33928">
        <v>30090018</v>
      </c>
      <c r="B33928" t="s">
        <v>1902</v>
      </c>
      <c r="C33928" t="s">
        <v>8</v>
      </c>
      <c r="D33928" t="s">
        <v>2392</v>
      </c>
      <c r="E33928">
        <v>-80</v>
      </c>
    </row>
    <row r="33929" spans="1:5" x14ac:dyDescent="0.3">
      <c r="A33929">
        <v>30090018</v>
      </c>
      <c r="B33929" t="s">
        <v>1902</v>
      </c>
      <c r="C33929" t="s">
        <v>8</v>
      </c>
      <c r="D33929" t="s">
        <v>2393</v>
      </c>
      <c r="E33929">
        <v>0</v>
      </c>
    </row>
    <row r="33930" spans="1:5" x14ac:dyDescent="0.3">
      <c r="A33930">
        <v>30090018</v>
      </c>
      <c r="B33930" t="s">
        <v>1902</v>
      </c>
      <c r="C33930" t="s">
        <v>8</v>
      </c>
      <c r="D33930" t="s">
        <v>2394</v>
      </c>
      <c r="E33930">
        <v>0</v>
      </c>
    </row>
    <row r="33931" spans="1:5" x14ac:dyDescent="0.3">
      <c r="A33931">
        <v>30090018</v>
      </c>
      <c r="B33931" t="s">
        <v>1902</v>
      </c>
      <c r="C33931" t="s">
        <v>8</v>
      </c>
      <c r="D33931" t="s">
        <v>2395</v>
      </c>
      <c r="E33931">
        <v>0</v>
      </c>
    </row>
    <row r="33932" spans="1:5" x14ac:dyDescent="0.3">
      <c r="A33932">
        <v>30090018</v>
      </c>
      <c r="B33932" t="s">
        <v>1902</v>
      </c>
      <c r="C33932" t="s">
        <v>8</v>
      </c>
      <c r="D33932" t="s">
        <v>2396</v>
      </c>
      <c r="E33932">
        <v>0</v>
      </c>
    </row>
    <row r="33933" spans="1:5" x14ac:dyDescent="0.3">
      <c r="A33933">
        <v>30090018</v>
      </c>
      <c r="B33933" t="s">
        <v>1902</v>
      </c>
      <c r="C33933" t="s">
        <v>8</v>
      </c>
      <c r="D33933" t="s">
        <v>2397</v>
      </c>
      <c r="E33933">
        <v>0</v>
      </c>
    </row>
    <row r="33934" spans="1:5" x14ac:dyDescent="0.3">
      <c r="A33934">
        <v>30090018</v>
      </c>
      <c r="B33934" t="s">
        <v>1902</v>
      </c>
      <c r="C33934" t="s">
        <v>8</v>
      </c>
      <c r="D33934" t="s">
        <v>2398</v>
      </c>
      <c r="E33934">
        <v>0</v>
      </c>
    </row>
    <row r="33935" spans="1:5" x14ac:dyDescent="0.3">
      <c r="A33935">
        <v>30090018</v>
      </c>
      <c r="B33935" t="s">
        <v>1902</v>
      </c>
      <c r="C33935" t="s">
        <v>8</v>
      </c>
      <c r="D33935" t="s">
        <v>2399</v>
      </c>
      <c r="E33935">
        <v>0</v>
      </c>
    </row>
    <row r="33936" spans="1:5" x14ac:dyDescent="0.3">
      <c r="A33936">
        <v>30090018</v>
      </c>
      <c r="B33936" t="s">
        <v>1902</v>
      </c>
      <c r="C33936" t="s">
        <v>8</v>
      </c>
      <c r="D33936" t="s">
        <v>2400</v>
      </c>
      <c r="E33936">
        <v>0</v>
      </c>
    </row>
    <row r="33937" spans="1:5" x14ac:dyDescent="0.3">
      <c r="A33937">
        <v>30090018</v>
      </c>
      <c r="B33937" t="s">
        <v>1902</v>
      </c>
      <c r="C33937" t="s">
        <v>8</v>
      </c>
      <c r="D33937" t="s">
        <v>2401</v>
      </c>
      <c r="E33937">
        <v>0</v>
      </c>
    </row>
    <row r="33938" spans="1:5" x14ac:dyDescent="0.3">
      <c r="A33938">
        <v>30090018</v>
      </c>
      <c r="B33938" t="s">
        <v>1902</v>
      </c>
      <c r="C33938" t="s">
        <v>8</v>
      </c>
      <c r="D33938" t="s">
        <v>2402</v>
      </c>
      <c r="E33938">
        <v>-6</v>
      </c>
    </row>
    <row r="33939" spans="1:5" x14ac:dyDescent="0.3">
      <c r="A33939">
        <v>30090018</v>
      </c>
      <c r="B33939" t="s">
        <v>1902</v>
      </c>
      <c r="C33939" t="s">
        <v>8</v>
      </c>
      <c r="D33939" t="s">
        <v>2403</v>
      </c>
      <c r="E33939">
        <v>-20</v>
      </c>
    </row>
    <row r="33940" spans="1:5" x14ac:dyDescent="0.3">
      <c r="A33940">
        <v>30090018</v>
      </c>
      <c r="B33940" t="s">
        <v>1902</v>
      </c>
      <c r="C33940" t="s">
        <v>8</v>
      </c>
      <c r="D33940" t="s">
        <v>2404</v>
      </c>
      <c r="E33940">
        <v>0</v>
      </c>
    </row>
    <row r="33941" spans="1:5" x14ac:dyDescent="0.3">
      <c r="A33941">
        <v>30090018</v>
      </c>
      <c r="B33941" t="s">
        <v>1902</v>
      </c>
      <c r="C33941" t="s">
        <v>8</v>
      </c>
      <c r="D33941" t="s">
        <v>2405</v>
      </c>
      <c r="E33941">
        <v>0</v>
      </c>
    </row>
    <row r="33942" spans="1:5" x14ac:dyDescent="0.3">
      <c r="A33942">
        <v>30090018</v>
      </c>
      <c r="B33942" t="s">
        <v>1902</v>
      </c>
      <c r="C33942" t="s">
        <v>8</v>
      </c>
      <c r="D33942" t="s">
        <v>2406</v>
      </c>
      <c r="E33942">
        <v>0</v>
      </c>
    </row>
    <row r="33943" spans="1:5" x14ac:dyDescent="0.3">
      <c r="A33943">
        <v>30090018</v>
      </c>
      <c r="B33943" t="s">
        <v>1902</v>
      </c>
      <c r="C33943" t="s">
        <v>8</v>
      </c>
      <c r="D33943" t="s">
        <v>2407</v>
      </c>
      <c r="E33943">
        <v>0</v>
      </c>
    </row>
    <row r="33944" spans="1:5" x14ac:dyDescent="0.3">
      <c r="A33944">
        <v>30090018</v>
      </c>
      <c r="B33944" t="s">
        <v>1902</v>
      </c>
      <c r="C33944" t="s">
        <v>8</v>
      </c>
      <c r="D33944" t="s">
        <v>2408</v>
      </c>
      <c r="E33944">
        <v>0</v>
      </c>
    </row>
    <row r="33945" spans="1:5" x14ac:dyDescent="0.3">
      <c r="A33945">
        <v>30090018</v>
      </c>
      <c r="B33945" t="s">
        <v>1902</v>
      </c>
      <c r="C33945" t="s">
        <v>8</v>
      </c>
      <c r="D33945" t="s">
        <v>2409</v>
      </c>
      <c r="E33945">
        <v>0</v>
      </c>
    </row>
    <row r="33946" spans="1:5" x14ac:dyDescent="0.3">
      <c r="A33946">
        <v>30090018</v>
      </c>
      <c r="B33946" t="s">
        <v>1902</v>
      </c>
      <c r="C33946" t="s">
        <v>8</v>
      </c>
      <c r="D33946" t="s">
        <v>2410</v>
      </c>
      <c r="E33946">
        <v>0</v>
      </c>
    </row>
    <row r="33947" spans="1:5" x14ac:dyDescent="0.3">
      <c r="A33947">
        <v>30090018</v>
      </c>
      <c r="B33947" t="s">
        <v>1902</v>
      </c>
      <c r="C33947" t="s">
        <v>8</v>
      </c>
      <c r="D33947" t="s">
        <v>2411</v>
      </c>
      <c r="E33947">
        <v>-4</v>
      </c>
    </row>
    <row r="33948" spans="1:5" x14ac:dyDescent="0.3">
      <c r="A33948">
        <v>30090018</v>
      </c>
      <c r="B33948" t="s">
        <v>1902</v>
      </c>
      <c r="C33948" t="s">
        <v>8</v>
      </c>
      <c r="D33948" t="s">
        <v>2412</v>
      </c>
      <c r="E33948">
        <v>0</v>
      </c>
    </row>
    <row r="33949" spans="1:5" x14ac:dyDescent="0.3">
      <c r="A33949">
        <v>30090018</v>
      </c>
      <c r="B33949" t="s">
        <v>1902</v>
      </c>
      <c r="C33949" t="s">
        <v>8</v>
      </c>
      <c r="D33949" t="s">
        <v>2413</v>
      </c>
      <c r="E33949">
        <v>0</v>
      </c>
    </row>
    <row r="33950" spans="1:5" x14ac:dyDescent="0.3">
      <c r="A33950">
        <v>23320068</v>
      </c>
      <c r="B33950" t="s">
        <v>1904</v>
      </c>
      <c r="C33950" t="s">
        <v>8</v>
      </c>
      <c r="D33950" t="s">
        <v>2378</v>
      </c>
      <c r="E33950">
        <v>0</v>
      </c>
    </row>
    <row r="33951" spans="1:5" x14ac:dyDescent="0.3">
      <c r="A33951">
        <v>23320068</v>
      </c>
      <c r="B33951" t="s">
        <v>1904</v>
      </c>
      <c r="C33951" t="s">
        <v>8</v>
      </c>
      <c r="D33951" t="s">
        <v>2379</v>
      </c>
      <c r="E33951">
        <v>0</v>
      </c>
    </row>
    <row r="33952" spans="1:5" x14ac:dyDescent="0.3">
      <c r="A33952">
        <v>23320068</v>
      </c>
      <c r="B33952" t="s">
        <v>1904</v>
      </c>
      <c r="C33952" t="s">
        <v>8</v>
      </c>
      <c r="D33952" t="s">
        <v>2380</v>
      </c>
      <c r="E33952">
        <v>0</v>
      </c>
    </row>
    <row r="33953" spans="1:5" x14ac:dyDescent="0.3">
      <c r="A33953">
        <v>23320068</v>
      </c>
      <c r="B33953" t="s">
        <v>1904</v>
      </c>
      <c r="C33953" t="s">
        <v>8</v>
      </c>
      <c r="D33953" t="s">
        <v>2381</v>
      </c>
      <c r="E33953">
        <v>0</v>
      </c>
    </row>
    <row r="33954" spans="1:5" x14ac:dyDescent="0.3">
      <c r="A33954">
        <v>23320068</v>
      </c>
      <c r="B33954" t="s">
        <v>1904</v>
      </c>
      <c r="C33954" t="s">
        <v>8</v>
      </c>
      <c r="D33954" t="s">
        <v>2382</v>
      </c>
      <c r="E33954">
        <v>0</v>
      </c>
    </row>
    <row r="33955" spans="1:5" x14ac:dyDescent="0.3">
      <c r="A33955">
        <v>23320068</v>
      </c>
      <c r="B33955" t="s">
        <v>1904</v>
      </c>
      <c r="C33955" t="s">
        <v>8</v>
      </c>
      <c r="D33955" t="s">
        <v>2383</v>
      </c>
      <c r="E33955">
        <v>0</v>
      </c>
    </row>
    <row r="33956" spans="1:5" x14ac:dyDescent="0.3">
      <c r="A33956">
        <v>23320068</v>
      </c>
      <c r="B33956" t="s">
        <v>1904</v>
      </c>
      <c r="C33956" t="s">
        <v>8</v>
      </c>
      <c r="D33956" t="s">
        <v>2384</v>
      </c>
      <c r="E33956">
        <v>0</v>
      </c>
    </row>
    <row r="33957" spans="1:5" x14ac:dyDescent="0.3">
      <c r="A33957">
        <v>23320068</v>
      </c>
      <c r="B33957" t="s">
        <v>1904</v>
      </c>
      <c r="C33957" t="s">
        <v>8</v>
      </c>
      <c r="D33957" t="s">
        <v>2385</v>
      </c>
      <c r="E33957">
        <v>0</v>
      </c>
    </row>
    <row r="33958" spans="1:5" x14ac:dyDescent="0.3">
      <c r="A33958">
        <v>23320068</v>
      </c>
      <c r="B33958" t="s">
        <v>1904</v>
      </c>
      <c r="C33958" t="s">
        <v>8</v>
      </c>
      <c r="D33958" t="s">
        <v>2386</v>
      </c>
      <c r="E33958">
        <v>0</v>
      </c>
    </row>
    <row r="33959" spans="1:5" x14ac:dyDescent="0.3">
      <c r="A33959">
        <v>23320068</v>
      </c>
      <c r="B33959" t="s">
        <v>1904</v>
      </c>
      <c r="C33959" t="s">
        <v>8</v>
      </c>
      <c r="D33959" t="s">
        <v>2387</v>
      </c>
      <c r="E33959">
        <v>0</v>
      </c>
    </row>
    <row r="33960" spans="1:5" x14ac:dyDescent="0.3">
      <c r="A33960">
        <v>23320068</v>
      </c>
      <c r="B33960" t="s">
        <v>1904</v>
      </c>
      <c r="C33960" t="s">
        <v>8</v>
      </c>
      <c r="D33960" t="s">
        <v>2388</v>
      </c>
      <c r="E33960">
        <v>0</v>
      </c>
    </row>
    <row r="33961" spans="1:5" x14ac:dyDescent="0.3">
      <c r="A33961">
        <v>23320068</v>
      </c>
      <c r="B33961" t="s">
        <v>1904</v>
      </c>
      <c r="C33961" t="s">
        <v>8</v>
      </c>
      <c r="D33961" t="s">
        <v>2389</v>
      </c>
      <c r="E33961">
        <v>0</v>
      </c>
    </row>
    <row r="33962" spans="1:5" x14ac:dyDescent="0.3">
      <c r="A33962">
        <v>23320068</v>
      </c>
      <c r="B33962" t="s">
        <v>1904</v>
      </c>
      <c r="C33962" t="s">
        <v>8</v>
      </c>
      <c r="D33962" t="s">
        <v>2390</v>
      </c>
      <c r="E33962">
        <v>0</v>
      </c>
    </row>
    <row r="33963" spans="1:5" x14ac:dyDescent="0.3">
      <c r="A33963">
        <v>23320068</v>
      </c>
      <c r="B33963" t="s">
        <v>1904</v>
      </c>
      <c r="C33963" t="s">
        <v>8</v>
      </c>
      <c r="D33963" t="s">
        <v>2391</v>
      </c>
      <c r="E33963">
        <v>0</v>
      </c>
    </row>
    <row r="33964" spans="1:5" x14ac:dyDescent="0.3">
      <c r="A33964">
        <v>23320068</v>
      </c>
      <c r="B33964" t="s">
        <v>1904</v>
      </c>
      <c r="C33964" t="s">
        <v>8</v>
      </c>
      <c r="D33964" t="s">
        <v>2392</v>
      </c>
      <c r="E33964">
        <v>-1</v>
      </c>
    </row>
    <row r="33965" spans="1:5" x14ac:dyDescent="0.3">
      <c r="A33965">
        <v>23320068</v>
      </c>
      <c r="B33965" t="s">
        <v>1904</v>
      </c>
      <c r="C33965" t="s">
        <v>8</v>
      </c>
      <c r="D33965" t="s">
        <v>2393</v>
      </c>
      <c r="E33965">
        <v>0</v>
      </c>
    </row>
    <row r="33966" spans="1:5" x14ac:dyDescent="0.3">
      <c r="A33966">
        <v>23320068</v>
      </c>
      <c r="B33966" t="s">
        <v>1904</v>
      </c>
      <c r="C33966" t="s">
        <v>8</v>
      </c>
      <c r="D33966" t="s">
        <v>2394</v>
      </c>
      <c r="E33966">
        <v>0</v>
      </c>
    </row>
    <row r="33967" spans="1:5" x14ac:dyDescent="0.3">
      <c r="A33967">
        <v>23320068</v>
      </c>
      <c r="B33967" t="s">
        <v>1904</v>
      </c>
      <c r="C33967" t="s">
        <v>8</v>
      </c>
      <c r="D33967" t="s">
        <v>2395</v>
      </c>
      <c r="E33967">
        <v>0</v>
      </c>
    </row>
    <row r="33968" spans="1:5" x14ac:dyDescent="0.3">
      <c r="A33968">
        <v>23320068</v>
      </c>
      <c r="B33968" t="s">
        <v>1904</v>
      </c>
      <c r="C33968" t="s">
        <v>8</v>
      </c>
      <c r="D33968" t="s">
        <v>2396</v>
      </c>
      <c r="E33968">
        <v>0</v>
      </c>
    </row>
    <row r="33969" spans="1:5" x14ac:dyDescent="0.3">
      <c r="A33969">
        <v>23320068</v>
      </c>
      <c r="B33969" t="s">
        <v>1904</v>
      </c>
      <c r="C33969" t="s">
        <v>8</v>
      </c>
      <c r="D33969" t="s">
        <v>2397</v>
      </c>
      <c r="E33969">
        <v>0</v>
      </c>
    </row>
    <row r="33970" spans="1:5" x14ac:dyDescent="0.3">
      <c r="A33970">
        <v>23320068</v>
      </c>
      <c r="B33970" t="s">
        <v>1904</v>
      </c>
      <c r="C33970" t="s">
        <v>8</v>
      </c>
      <c r="D33970" t="s">
        <v>2398</v>
      </c>
      <c r="E33970">
        <v>0</v>
      </c>
    </row>
    <row r="33971" spans="1:5" x14ac:dyDescent="0.3">
      <c r="A33971">
        <v>23320068</v>
      </c>
      <c r="B33971" t="s">
        <v>1904</v>
      </c>
      <c r="C33971" t="s">
        <v>8</v>
      </c>
      <c r="D33971" t="s">
        <v>2399</v>
      </c>
      <c r="E33971">
        <v>0</v>
      </c>
    </row>
    <row r="33972" spans="1:5" x14ac:dyDescent="0.3">
      <c r="A33972">
        <v>23320068</v>
      </c>
      <c r="B33972" t="s">
        <v>1904</v>
      </c>
      <c r="C33972" t="s">
        <v>8</v>
      </c>
      <c r="D33972" t="s">
        <v>2400</v>
      </c>
      <c r="E33972">
        <v>0</v>
      </c>
    </row>
    <row r="33973" spans="1:5" x14ac:dyDescent="0.3">
      <c r="A33973">
        <v>23320068</v>
      </c>
      <c r="B33973" t="s">
        <v>1904</v>
      </c>
      <c r="C33973" t="s">
        <v>8</v>
      </c>
      <c r="D33973" t="s">
        <v>2401</v>
      </c>
      <c r="E33973">
        <v>0</v>
      </c>
    </row>
    <row r="33974" spans="1:5" x14ac:dyDescent="0.3">
      <c r="A33974">
        <v>23320068</v>
      </c>
      <c r="B33974" t="s">
        <v>1904</v>
      </c>
      <c r="C33974" t="s">
        <v>8</v>
      </c>
      <c r="D33974" t="s">
        <v>2402</v>
      </c>
      <c r="E33974">
        <v>0</v>
      </c>
    </row>
    <row r="33975" spans="1:5" x14ac:dyDescent="0.3">
      <c r="A33975">
        <v>23320068</v>
      </c>
      <c r="B33975" t="s">
        <v>1904</v>
      </c>
      <c r="C33975" t="s">
        <v>8</v>
      </c>
      <c r="D33975" t="s">
        <v>2403</v>
      </c>
      <c r="E33975">
        <v>0</v>
      </c>
    </row>
    <row r="33976" spans="1:5" x14ac:dyDescent="0.3">
      <c r="A33976">
        <v>23320068</v>
      </c>
      <c r="B33976" t="s">
        <v>1904</v>
      </c>
      <c r="C33976" t="s">
        <v>8</v>
      </c>
      <c r="D33976" t="s">
        <v>2404</v>
      </c>
      <c r="E33976">
        <v>0</v>
      </c>
    </row>
    <row r="33977" spans="1:5" x14ac:dyDescent="0.3">
      <c r="A33977">
        <v>23320068</v>
      </c>
      <c r="B33977" t="s">
        <v>1904</v>
      </c>
      <c r="C33977" t="s">
        <v>8</v>
      </c>
      <c r="D33977" t="s">
        <v>2405</v>
      </c>
      <c r="E33977">
        <v>0</v>
      </c>
    </row>
    <row r="33978" spans="1:5" x14ac:dyDescent="0.3">
      <c r="A33978">
        <v>23320068</v>
      </c>
      <c r="B33978" t="s">
        <v>1904</v>
      </c>
      <c r="C33978" t="s">
        <v>8</v>
      </c>
      <c r="D33978" t="s">
        <v>2406</v>
      </c>
      <c r="E33978">
        <v>0</v>
      </c>
    </row>
    <row r="33979" spans="1:5" x14ac:dyDescent="0.3">
      <c r="A33979">
        <v>23320068</v>
      </c>
      <c r="B33979" t="s">
        <v>1904</v>
      </c>
      <c r="C33979" t="s">
        <v>8</v>
      </c>
      <c r="D33979" t="s">
        <v>2407</v>
      </c>
      <c r="E33979">
        <v>0</v>
      </c>
    </row>
    <row r="33980" spans="1:5" x14ac:dyDescent="0.3">
      <c r="A33980">
        <v>23320068</v>
      </c>
      <c r="B33980" t="s">
        <v>1904</v>
      </c>
      <c r="C33980" t="s">
        <v>8</v>
      </c>
      <c r="D33980" t="s">
        <v>2408</v>
      </c>
      <c r="E33980">
        <v>0</v>
      </c>
    </row>
    <row r="33981" spans="1:5" x14ac:dyDescent="0.3">
      <c r="A33981">
        <v>23320068</v>
      </c>
      <c r="B33981" t="s">
        <v>1904</v>
      </c>
      <c r="C33981" t="s">
        <v>8</v>
      </c>
      <c r="D33981" t="s">
        <v>2409</v>
      </c>
      <c r="E33981">
        <v>0</v>
      </c>
    </row>
    <row r="33982" spans="1:5" x14ac:dyDescent="0.3">
      <c r="A33982">
        <v>23320068</v>
      </c>
      <c r="B33982" t="s">
        <v>1904</v>
      </c>
      <c r="C33982" t="s">
        <v>8</v>
      </c>
      <c r="D33982" t="s">
        <v>2410</v>
      </c>
      <c r="E33982">
        <v>0</v>
      </c>
    </row>
    <row r="33983" spans="1:5" x14ac:dyDescent="0.3">
      <c r="A33983">
        <v>23320068</v>
      </c>
      <c r="B33983" t="s">
        <v>1904</v>
      </c>
      <c r="C33983" t="s">
        <v>8</v>
      </c>
      <c r="D33983" t="s">
        <v>2411</v>
      </c>
      <c r="E33983">
        <v>0</v>
      </c>
    </row>
    <row r="33984" spans="1:5" x14ac:dyDescent="0.3">
      <c r="A33984">
        <v>23320068</v>
      </c>
      <c r="B33984" t="s">
        <v>1904</v>
      </c>
      <c r="C33984" t="s">
        <v>8</v>
      </c>
      <c r="D33984" t="s">
        <v>2412</v>
      </c>
      <c r="E33984">
        <v>0</v>
      </c>
    </row>
    <row r="33985" spans="1:5" x14ac:dyDescent="0.3">
      <c r="A33985">
        <v>23320068</v>
      </c>
      <c r="B33985" t="s">
        <v>1904</v>
      </c>
      <c r="C33985" t="s">
        <v>8</v>
      </c>
      <c r="D33985" t="s">
        <v>2413</v>
      </c>
      <c r="E33985">
        <v>-1</v>
      </c>
    </row>
    <row r="33986" spans="1:5" x14ac:dyDescent="0.3">
      <c r="A33986">
        <v>66310003</v>
      </c>
      <c r="B33986" t="s">
        <v>1906</v>
      </c>
      <c r="C33986" t="s">
        <v>8</v>
      </c>
      <c r="D33986" t="s">
        <v>2378</v>
      </c>
      <c r="E33986">
        <v>0</v>
      </c>
    </row>
    <row r="33987" spans="1:5" x14ac:dyDescent="0.3">
      <c r="A33987">
        <v>66310003</v>
      </c>
      <c r="B33987" t="s">
        <v>1906</v>
      </c>
      <c r="C33987" t="s">
        <v>8</v>
      </c>
      <c r="D33987" t="s">
        <v>2379</v>
      </c>
      <c r="E33987">
        <v>-3</v>
      </c>
    </row>
    <row r="33988" spans="1:5" x14ac:dyDescent="0.3">
      <c r="A33988">
        <v>66310003</v>
      </c>
      <c r="B33988" t="s">
        <v>1906</v>
      </c>
      <c r="C33988" t="s">
        <v>8</v>
      </c>
      <c r="D33988" t="s">
        <v>2380</v>
      </c>
      <c r="E33988">
        <v>0</v>
      </c>
    </row>
    <row r="33989" spans="1:5" x14ac:dyDescent="0.3">
      <c r="A33989">
        <v>66310003</v>
      </c>
      <c r="B33989" t="s">
        <v>1906</v>
      </c>
      <c r="C33989" t="s">
        <v>8</v>
      </c>
      <c r="D33989" t="s">
        <v>2381</v>
      </c>
      <c r="E33989">
        <v>-1</v>
      </c>
    </row>
    <row r="33990" spans="1:5" x14ac:dyDescent="0.3">
      <c r="A33990">
        <v>66310003</v>
      </c>
      <c r="B33990" t="s">
        <v>1906</v>
      </c>
      <c r="C33990" t="s">
        <v>8</v>
      </c>
      <c r="D33990" t="s">
        <v>2382</v>
      </c>
      <c r="E33990">
        <v>0</v>
      </c>
    </row>
    <row r="33991" spans="1:5" x14ac:dyDescent="0.3">
      <c r="A33991">
        <v>66310003</v>
      </c>
      <c r="B33991" t="s">
        <v>1906</v>
      </c>
      <c r="C33991" t="s">
        <v>8</v>
      </c>
      <c r="D33991" t="s">
        <v>2383</v>
      </c>
      <c r="E33991">
        <v>0</v>
      </c>
    </row>
    <row r="33992" spans="1:5" x14ac:dyDescent="0.3">
      <c r="A33992">
        <v>66310003</v>
      </c>
      <c r="B33992" t="s">
        <v>1906</v>
      </c>
      <c r="C33992" t="s">
        <v>8</v>
      </c>
      <c r="D33992" t="s">
        <v>2384</v>
      </c>
      <c r="E33992">
        <v>0</v>
      </c>
    </row>
    <row r="33993" spans="1:5" x14ac:dyDescent="0.3">
      <c r="A33993">
        <v>66310003</v>
      </c>
      <c r="B33993" t="s">
        <v>1906</v>
      </c>
      <c r="C33993" t="s">
        <v>8</v>
      </c>
      <c r="D33993" t="s">
        <v>2385</v>
      </c>
      <c r="E33993">
        <v>0</v>
      </c>
    </row>
    <row r="33994" spans="1:5" x14ac:dyDescent="0.3">
      <c r="A33994">
        <v>66310003</v>
      </c>
      <c r="B33994" t="s">
        <v>1906</v>
      </c>
      <c r="C33994" t="s">
        <v>8</v>
      </c>
      <c r="D33994" t="s">
        <v>2386</v>
      </c>
      <c r="E33994">
        <v>-1</v>
      </c>
    </row>
    <row r="33995" spans="1:5" x14ac:dyDescent="0.3">
      <c r="A33995">
        <v>66310003</v>
      </c>
      <c r="B33995" t="s">
        <v>1906</v>
      </c>
      <c r="C33995" t="s">
        <v>8</v>
      </c>
      <c r="D33995" t="s">
        <v>2387</v>
      </c>
      <c r="E33995">
        <v>-2</v>
      </c>
    </row>
    <row r="33996" spans="1:5" x14ac:dyDescent="0.3">
      <c r="A33996">
        <v>66310003</v>
      </c>
      <c r="B33996" t="s">
        <v>1906</v>
      </c>
      <c r="C33996" t="s">
        <v>8</v>
      </c>
      <c r="D33996" t="s">
        <v>2388</v>
      </c>
      <c r="E33996">
        <v>-2</v>
      </c>
    </row>
    <row r="33997" spans="1:5" x14ac:dyDescent="0.3">
      <c r="A33997">
        <v>66310003</v>
      </c>
      <c r="B33997" t="s">
        <v>1906</v>
      </c>
      <c r="C33997" t="s">
        <v>8</v>
      </c>
      <c r="D33997" t="s">
        <v>2389</v>
      </c>
      <c r="E33997">
        <v>0</v>
      </c>
    </row>
    <row r="33998" spans="1:5" x14ac:dyDescent="0.3">
      <c r="A33998">
        <v>66310003</v>
      </c>
      <c r="B33998" t="s">
        <v>1906</v>
      </c>
      <c r="C33998" t="s">
        <v>8</v>
      </c>
      <c r="D33998" t="s">
        <v>2390</v>
      </c>
      <c r="E33998">
        <v>0</v>
      </c>
    </row>
    <row r="33999" spans="1:5" x14ac:dyDescent="0.3">
      <c r="A33999">
        <v>66310003</v>
      </c>
      <c r="B33999" t="s">
        <v>1906</v>
      </c>
      <c r="C33999" t="s">
        <v>8</v>
      </c>
      <c r="D33999" t="s">
        <v>2391</v>
      </c>
      <c r="E33999">
        <v>-1</v>
      </c>
    </row>
    <row r="34000" spans="1:5" x14ac:dyDescent="0.3">
      <c r="A34000">
        <v>66310003</v>
      </c>
      <c r="B34000" t="s">
        <v>1906</v>
      </c>
      <c r="C34000" t="s">
        <v>8</v>
      </c>
      <c r="D34000" t="s">
        <v>2392</v>
      </c>
      <c r="E34000">
        <v>0</v>
      </c>
    </row>
    <row r="34001" spans="1:5" x14ac:dyDescent="0.3">
      <c r="A34001">
        <v>66310003</v>
      </c>
      <c r="B34001" t="s">
        <v>1906</v>
      </c>
      <c r="C34001" t="s">
        <v>8</v>
      </c>
      <c r="D34001" t="s">
        <v>2393</v>
      </c>
      <c r="E34001">
        <v>-2</v>
      </c>
    </row>
    <row r="34002" spans="1:5" x14ac:dyDescent="0.3">
      <c r="A34002">
        <v>66310003</v>
      </c>
      <c r="B34002" t="s">
        <v>1906</v>
      </c>
      <c r="C34002" t="s">
        <v>8</v>
      </c>
      <c r="D34002" t="s">
        <v>2394</v>
      </c>
      <c r="E34002">
        <v>0</v>
      </c>
    </row>
    <row r="34003" spans="1:5" x14ac:dyDescent="0.3">
      <c r="A34003">
        <v>66310003</v>
      </c>
      <c r="B34003" t="s">
        <v>1906</v>
      </c>
      <c r="C34003" t="s">
        <v>8</v>
      </c>
      <c r="D34003" t="s">
        <v>2395</v>
      </c>
      <c r="E34003">
        <v>-1</v>
      </c>
    </row>
    <row r="34004" spans="1:5" x14ac:dyDescent="0.3">
      <c r="A34004">
        <v>66310003</v>
      </c>
      <c r="B34004" t="s">
        <v>1906</v>
      </c>
      <c r="C34004" t="s">
        <v>8</v>
      </c>
      <c r="D34004" t="s">
        <v>2396</v>
      </c>
      <c r="E34004">
        <v>0</v>
      </c>
    </row>
    <row r="34005" spans="1:5" x14ac:dyDescent="0.3">
      <c r="A34005">
        <v>66310003</v>
      </c>
      <c r="B34005" t="s">
        <v>1906</v>
      </c>
      <c r="C34005" t="s">
        <v>8</v>
      </c>
      <c r="D34005" t="s">
        <v>2397</v>
      </c>
      <c r="E34005">
        <v>0</v>
      </c>
    </row>
    <row r="34006" spans="1:5" x14ac:dyDescent="0.3">
      <c r="A34006">
        <v>66310003</v>
      </c>
      <c r="B34006" t="s">
        <v>1906</v>
      </c>
      <c r="C34006" t="s">
        <v>8</v>
      </c>
      <c r="D34006" t="s">
        <v>2398</v>
      </c>
      <c r="E34006">
        <v>0</v>
      </c>
    </row>
    <row r="34007" spans="1:5" x14ac:dyDescent="0.3">
      <c r="A34007">
        <v>66310003</v>
      </c>
      <c r="B34007" t="s">
        <v>1906</v>
      </c>
      <c r="C34007" t="s">
        <v>8</v>
      </c>
      <c r="D34007" t="s">
        <v>2399</v>
      </c>
      <c r="E34007">
        <v>0</v>
      </c>
    </row>
    <row r="34008" spans="1:5" x14ac:dyDescent="0.3">
      <c r="A34008">
        <v>66310003</v>
      </c>
      <c r="B34008" t="s">
        <v>1906</v>
      </c>
      <c r="C34008" t="s">
        <v>8</v>
      </c>
      <c r="D34008" t="s">
        <v>2400</v>
      </c>
      <c r="E34008">
        <v>0</v>
      </c>
    </row>
    <row r="34009" spans="1:5" x14ac:dyDescent="0.3">
      <c r="A34009">
        <v>66310003</v>
      </c>
      <c r="B34009" t="s">
        <v>1906</v>
      </c>
      <c r="C34009" t="s">
        <v>8</v>
      </c>
      <c r="D34009" t="s">
        <v>2401</v>
      </c>
      <c r="E34009">
        <v>0</v>
      </c>
    </row>
    <row r="34010" spans="1:5" x14ac:dyDescent="0.3">
      <c r="A34010">
        <v>66310003</v>
      </c>
      <c r="B34010" t="s">
        <v>1906</v>
      </c>
      <c r="C34010" t="s">
        <v>8</v>
      </c>
      <c r="D34010" t="s">
        <v>2402</v>
      </c>
      <c r="E34010">
        <v>0</v>
      </c>
    </row>
    <row r="34011" spans="1:5" x14ac:dyDescent="0.3">
      <c r="A34011">
        <v>66310003</v>
      </c>
      <c r="B34011" t="s">
        <v>1906</v>
      </c>
      <c r="C34011" t="s">
        <v>8</v>
      </c>
      <c r="D34011" t="s">
        <v>2403</v>
      </c>
      <c r="E34011">
        <v>0</v>
      </c>
    </row>
    <row r="34012" spans="1:5" x14ac:dyDescent="0.3">
      <c r="A34012">
        <v>66310003</v>
      </c>
      <c r="B34012" t="s">
        <v>1906</v>
      </c>
      <c r="C34012" t="s">
        <v>8</v>
      </c>
      <c r="D34012" t="s">
        <v>2404</v>
      </c>
      <c r="E34012">
        <v>0</v>
      </c>
    </row>
    <row r="34013" spans="1:5" x14ac:dyDescent="0.3">
      <c r="A34013">
        <v>66310003</v>
      </c>
      <c r="B34013" t="s">
        <v>1906</v>
      </c>
      <c r="C34013" t="s">
        <v>8</v>
      </c>
      <c r="D34013" t="s">
        <v>2405</v>
      </c>
      <c r="E34013">
        <v>0</v>
      </c>
    </row>
    <row r="34014" spans="1:5" x14ac:dyDescent="0.3">
      <c r="A34014">
        <v>66310003</v>
      </c>
      <c r="B34014" t="s">
        <v>1906</v>
      </c>
      <c r="C34014" t="s">
        <v>8</v>
      </c>
      <c r="D34014" t="s">
        <v>2406</v>
      </c>
      <c r="E34014">
        <v>0</v>
      </c>
    </row>
    <row r="34015" spans="1:5" x14ac:dyDescent="0.3">
      <c r="A34015">
        <v>66310003</v>
      </c>
      <c r="B34015" t="s">
        <v>1906</v>
      </c>
      <c r="C34015" t="s">
        <v>8</v>
      </c>
      <c r="D34015" t="s">
        <v>2407</v>
      </c>
      <c r="E34015">
        <v>0</v>
      </c>
    </row>
    <row r="34016" spans="1:5" x14ac:dyDescent="0.3">
      <c r="A34016">
        <v>66310003</v>
      </c>
      <c r="B34016" t="s">
        <v>1906</v>
      </c>
      <c r="C34016" t="s">
        <v>8</v>
      </c>
      <c r="D34016" t="s">
        <v>2408</v>
      </c>
      <c r="E34016">
        <v>0</v>
      </c>
    </row>
    <row r="34017" spans="1:5" x14ac:dyDescent="0.3">
      <c r="A34017">
        <v>66310003</v>
      </c>
      <c r="B34017" t="s">
        <v>1906</v>
      </c>
      <c r="C34017" t="s">
        <v>8</v>
      </c>
      <c r="D34017" t="s">
        <v>2409</v>
      </c>
      <c r="E34017">
        <v>0</v>
      </c>
    </row>
    <row r="34018" spans="1:5" x14ac:dyDescent="0.3">
      <c r="A34018">
        <v>66310003</v>
      </c>
      <c r="B34018" t="s">
        <v>1906</v>
      </c>
      <c r="C34018" t="s">
        <v>8</v>
      </c>
      <c r="D34018" t="s">
        <v>2410</v>
      </c>
      <c r="E34018">
        <v>-2</v>
      </c>
    </row>
    <row r="34019" spans="1:5" x14ac:dyDescent="0.3">
      <c r="A34019">
        <v>66310003</v>
      </c>
      <c r="B34019" t="s">
        <v>1906</v>
      </c>
      <c r="C34019" t="s">
        <v>8</v>
      </c>
      <c r="D34019" t="s">
        <v>2411</v>
      </c>
      <c r="E34019">
        <v>0</v>
      </c>
    </row>
    <row r="34020" spans="1:5" x14ac:dyDescent="0.3">
      <c r="A34020">
        <v>66310003</v>
      </c>
      <c r="B34020" t="s">
        <v>1906</v>
      </c>
      <c r="C34020" t="s">
        <v>8</v>
      </c>
      <c r="D34020" t="s">
        <v>2412</v>
      </c>
      <c r="E34020">
        <v>0</v>
      </c>
    </row>
    <row r="34021" spans="1:5" x14ac:dyDescent="0.3">
      <c r="A34021">
        <v>66310003</v>
      </c>
      <c r="B34021" t="s">
        <v>1906</v>
      </c>
      <c r="C34021" t="s">
        <v>8</v>
      </c>
      <c r="D34021" t="s">
        <v>2413</v>
      </c>
      <c r="E34021">
        <v>0</v>
      </c>
    </row>
    <row r="34022" spans="1:5" x14ac:dyDescent="0.3">
      <c r="A34022">
        <v>39210004</v>
      </c>
      <c r="B34022" t="s">
        <v>1908</v>
      </c>
      <c r="C34022" t="s">
        <v>130</v>
      </c>
      <c r="D34022" t="s">
        <v>2378</v>
      </c>
      <c r="E34022">
        <v>-0.5</v>
      </c>
    </row>
    <row r="34023" spans="1:5" x14ac:dyDescent="0.3">
      <c r="A34023">
        <v>39210004</v>
      </c>
      <c r="B34023" t="s">
        <v>1908</v>
      </c>
      <c r="C34023" t="s">
        <v>130</v>
      </c>
      <c r="D34023" t="s">
        <v>2379</v>
      </c>
      <c r="E34023">
        <v>0</v>
      </c>
    </row>
    <row r="34024" spans="1:5" x14ac:dyDescent="0.3">
      <c r="A34024">
        <v>39210004</v>
      </c>
      <c r="B34024" t="s">
        <v>1908</v>
      </c>
      <c r="C34024" t="s">
        <v>130</v>
      </c>
      <c r="D34024" t="s">
        <v>2380</v>
      </c>
      <c r="E34024">
        <v>0</v>
      </c>
    </row>
    <row r="34025" spans="1:5" x14ac:dyDescent="0.3">
      <c r="A34025">
        <v>39210004</v>
      </c>
      <c r="B34025" t="s">
        <v>1908</v>
      </c>
      <c r="C34025" t="s">
        <v>130</v>
      </c>
      <c r="D34025" t="s">
        <v>2381</v>
      </c>
      <c r="E34025">
        <v>-1</v>
      </c>
    </row>
    <row r="34026" spans="1:5" x14ac:dyDescent="0.3">
      <c r="A34026">
        <v>39210004</v>
      </c>
      <c r="B34026" t="s">
        <v>1908</v>
      </c>
      <c r="C34026" t="s">
        <v>130</v>
      </c>
      <c r="D34026" t="s">
        <v>2382</v>
      </c>
      <c r="E34026">
        <v>0</v>
      </c>
    </row>
    <row r="34027" spans="1:5" x14ac:dyDescent="0.3">
      <c r="A34027">
        <v>39210004</v>
      </c>
      <c r="B34027" t="s">
        <v>1908</v>
      </c>
      <c r="C34027" t="s">
        <v>130</v>
      </c>
      <c r="D34027" t="s">
        <v>2383</v>
      </c>
      <c r="E34027">
        <v>0</v>
      </c>
    </row>
    <row r="34028" spans="1:5" x14ac:dyDescent="0.3">
      <c r="A34028">
        <v>39210004</v>
      </c>
      <c r="B34028" t="s">
        <v>1908</v>
      </c>
      <c r="C34028" t="s">
        <v>130</v>
      </c>
      <c r="D34028" t="s">
        <v>2384</v>
      </c>
      <c r="E34028">
        <v>0</v>
      </c>
    </row>
    <row r="34029" spans="1:5" x14ac:dyDescent="0.3">
      <c r="A34029">
        <v>39210004</v>
      </c>
      <c r="B34029" t="s">
        <v>1908</v>
      </c>
      <c r="C34029" t="s">
        <v>130</v>
      </c>
      <c r="D34029" t="s">
        <v>2385</v>
      </c>
      <c r="E34029">
        <v>0</v>
      </c>
    </row>
    <row r="34030" spans="1:5" x14ac:dyDescent="0.3">
      <c r="A34030">
        <v>39210004</v>
      </c>
      <c r="B34030" t="s">
        <v>1908</v>
      </c>
      <c r="C34030" t="s">
        <v>130</v>
      </c>
      <c r="D34030" t="s">
        <v>2386</v>
      </c>
      <c r="E34030">
        <v>0</v>
      </c>
    </row>
    <row r="34031" spans="1:5" x14ac:dyDescent="0.3">
      <c r="A34031">
        <v>39210004</v>
      </c>
      <c r="B34031" t="s">
        <v>1908</v>
      </c>
      <c r="C34031" t="s">
        <v>130</v>
      </c>
      <c r="D34031" t="s">
        <v>2387</v>
      </c>
      <c r="E34031">
        <v>0</v>
      </c>
    </row>
    <row r="34032" spans="1:5" x14ac:dyDescent="0.3">
      <c r="A34032">
        <v>39210004</v>
      </c>
      <c r="B34032" t="s">
        <v>1908</v>
      </c>
      <c r="C34032" t="s">
        <v>130</v>
      </c>
      <c r="D34032" t="s">
        <v>2388</v>
      </c>
      <c r="E34032">
        <v>0</v>
      </c>
    </row>
    <row r="34033" spans="1:5" x14ac:dyDescent="0.3">
      <c r="A34033">
        <v>39210004</v>
      </c>
      <c r="B34033" t="s">
        <v>1908</v>
      </c>
      <c r="C34033" t="s">
        <v>130</v>
      </c>
      <c r="D34033" t="s">
        <v>2389</v>
      </c>
      <c r="E34033">
        <v>-3.5</v>
      </c>
    </row>
    <row r="34034" spans="1:5" x14ac:dyDescent="0.3">
      <c r="A34034">
        <v>39210004</v>
      </c>
      <c r="B34034" t="s">
        <v>1908</v>
      </c>
      <c r="C34034" t="s">
        <v>130</v>
      </c>
      <c r="D34034" t="s">
        <v>2390</v>
      </c>
      <c r="E34034">
        <v>0</v>
      </c>
    </row>
    <row r="34035" spans="1:5" x14ac:dyDescent="0.3">
      <c r="A34035">
        <v>39210004</v>
      </c>
      <c r="B34035" t="s">
        <v>1908</v>
      </c>
      <c r="C34035" t="s">
        <v>130</v>
      </c>
      <c r="D34035" t="s">
        <v>2391</v>
      </c>
      <c r="E34035">
        <v>0</v>
      </c>
    </row>
    <row r="34036" spans="1:5" x14ac:dyDescent="0.3">
      <c r="A34036">
        <v>39210004</v>
      </c>
      <c r="B34036" t="s">
        <v>1908</v>
      </c>
      <c r="C34036" t="s">
        <v>130</v>
      </c>
      <c r="D34036" t="s">
        <v>2392</v>
      </c>
      <c r="E34036">
        <v>0</v>
      </c>
    </row>
    <row r="34037" spans="1:5" x14ac:dyDescent="0.3">
      <c r="A34037">
        <v>39210004</v>
      </c>
      <c r="B34037" t="s">
        <v>1908</v>
      </c>
      <c r="C34037" t="s">
        <v>130</v>
      </c>
      <c r="D34037" t="s">
        <v>2393</v>
      </c>
      <c r="E34037">
        <v>0</v>
      </c>
    </row>
    <row r="34038" spans="1:5" x14ac:dyDescent="0.3">
      <c r="A34038">
        <v>39210004</v>
      </c>
      <c r="B34038" t="s">
        <v>1908</v>
      </c>
      <c r="C34038" t="s">
        <v>130</v>
      </c>
      <c r="D34038" t="s">
        <v>2394</v>
      </c>
      <c r="E34038">
        <v>0</v>
      </c>
    </row>
    <row r="34039" spans="1:5" x14ac:dyDescent="0.3">
      <c r="A34039">
        <v>39210004</v>
      </c>
      <c r="B34039" t="s">
        <v>1908</v>
      </c>
      <c r="C34039" t="s">
        <v>130</v>
      </c>
      <c r="D34039" t="s">
        <v>2395</v>
      </c>
      <c r="E34039">
        <v>0</v>
      </c>
    </row>
    <row r="34040" spans="1:5" x14ac:dyDescent="0.3">
      <c r="A34040">
        <v>39210004</v>
      </c>
      <c r="B34040" t="s">
        <v>1908</v>
      </c>
      <c r="C34040" t="s">
        <v>130</v>
      </c>
      <c r="D34040" t="s">
        <v>2396</v>
      </c>
      <c r="E34040">
        <v>0</v>
      </c>
    </row>
    <row r="34041" spans="1:5" x14ac:dyDescent="0.3">
      <c r="A34041">
        <v>39210004</v>
      </c>
      <c r="B34041" t="s">
        <v>1908</v>
      </c>
      <c r="C34041" t="s">
        <v>130</v>
      </c>
      <c r="D34041" t="s">
        <v>2397</v>
      </c>
      <c r="E34041">
        <v>0</v>
      </c>
    </row>
    <row r="34042" spans="1:5" x14ac:dyDescent="0.3">
      <c r="A34042">
        <v>39210004</v>
      </c>
      <c r="B34042" t="s">
        <v>1908</v>
      </c>
      <c r="C34042" t="s">
        <v>130</v>
      </c>
      <c r="D34042" t="s">
        <v>2398</v>
      </c>
      <c r="E34042">
        <v>-2</v>
      </c>
    </row>
    <row r="34043" spans="1:5" x14ac:dyDescent="0.3">
      <c r="A34043">
        <v>39210004</v>
      </c>
      <c r="B34043" t="s">
        <v>1908</v>
      </c>
      <c r="C34043" t="s">
        <v>130</v>
      </c>
      <c r="D34043" t="s">
        <v>2399</v>
      </c>
      <c r="E34043">
        <v>-1</v>
      </c>
    </row>
    <row r="34044" spans="1:5" x14ac:dyDescent="0.3">
      <c r="A34044">
        <v>39210004</v>
      </c>
      <c r="B34044" t="s">
        <v>1908</v>
      </c>
      <c r="C34044" t="s">
        <v>130</v>
      </c>
      <c r="D34044" t="s">
        <v>2400</v>
      </c>
      <c r="E34044">
        <v>0</v>
      </c>
    </row>
    <row r="34045" spans="1:5" x14ac:dyDescent="0.3">
      <c r="A34045">
        <v>39210004</v>
      </c>
      <c r="B34045" t="s">
        <v>1908</v>
      </c>
      <c r="C34045" t="s">
        <v>130</v>
      </c>
      <c r="D34045" t="s">
        <v>2401</v>
      </c>
      <c r="E34045">
        <v>0</v>
      </c>
    </row>
    <row r="34046" spans="1:5" x14ac:dyDescent="0.3">
      <c r="A34046">
        <v>39210004</v>
      </c>
      <c r="B34046" t="s">
        <v>1908</v>
      </c>
      <c r="C34046" t="s">
        <v>130</v>
      </c>
      <c r="D34046" t="s">
        <v>2402</v>
      </c>
      <c r="E34046">
        <v>0</v>
      </c>
    </row>
    <row r="34047" spans="1:5" x14ac:dyDescent="0.3">
      <c r="A34047">
        <v>39210004</v>
      </c>
      <c r="B34047" t="s">
        <v>1908</v>
      </c>
      <c r="C34047" t="s">
        <v>130</v>
      </c>
      <c r="D34047" t="s">
        <v>2403</v>
      </c>
      <c r="E34047">
        <v>0</v>
      </c>
    </row>
    <row r="34048" spans="1:5" x14ac:dyDescent="0.3">
      <c r="A34048">
        <v>39210004</v>
      </c>
      <c r="B34048" t="s">
        <v>1908</v>
      </c>
      <c r="C34048" t="s">
        <v>130</v>
      </c>
      <c r="D34048" t="s">
        <v>2404</v>
      </c>
      <c r="E34048">
        <v>0</v>
      </c>
    </row>
    <row r="34049" spans="1:5" x14ac:dyDescent="0.3">
      <c r="A34049">
        <v>39210004</v>
      </c>
      <c r="B34049" t="s">
        <v>1908</v>
      </c>
      <c r="C34049" t="s">
        <v>130</v>
      </c>
      <c r="D34049" t="s">
        <v>2405</v>
      </c>
      <c r="E34049">
        <v>-2</v>
      </c>
    </row>
    <row r="34050" spans="1:5" x14ac:dyDescent="0.3">
      <c r="A34050">
        <v>39210004</v>
      </c>
      <c r="B34050" t="s">
        <v>1908</v>
      </c>
      <c r="C34050" t="s">
        <v>130</v>
      </c>
      <c r="D34050" t="s">
        <v>2406</v>
      </c>
      <c r="E34050">
        <v>0</v>
      </c>
    </row>
    <row r="34051" spans="1:5" x14ac:dyDescent="0.3">
      <c r="A34051">
        <v>39210004</v>
      </c>
      <c r="B34051" t="s">
        <v>1908</v>
      </c>
      <c r="C34051" t="s">
        <v>130</v>
      </c>
      <c r="D34051" t="s">
        <v>2407</v>
      </c>
      <c r="E34051">
        <v>-1</v>
      </c>
    </row>
    <row r="34052" spans="1:5" x14ac:dyDescent="0.3">
      <c r="A34052">
        <v>39210004</v>
      </c>
      <c r="B34052" t="s">
        <v>1908</v>
      </c>
      <c r="C34052" t="s">
        <v>130</v>
      </c>
      <c r="D34052" t="s">
        <v>2408</v>
      </c>
      <c r="E34052">
        <v>0</v>
      </c>
    </row>
    <row r="34053" spans="1:5" x14ac:dyDescent="0.3">
      <c r="A34053">
        <v>39210004</v>
      </c>
      <c r="B34053" t="s">
        <v>1908</v>
      </c>
      <c r="C34053" t="s">
        <v>130</v>
      </c>
      <c r="D34053" t="s">
        <v>2409</v>
      </c>
      <c r="E34053">
        <v>0</v>
      </c>
    </row>
    <row r="34054" spans="1:5" x14ac:dyDescent="0.3">
      <c r="A34054">
        <v>39210004</v>
      </c>
      <c r="B34054" t="s">
        <v>1908</v>
      </c>
      <c r="C34054" t="s">
        <v>130</v>
      </c>
      <c r="D34054" t="s">
        <v>2410</v>
      </c>
      <c r="E34054">
        <v>0</v>
      </c>
    </row>
    <row r="34055" spans="1:5" x14ac:dyDescent="0.3">
      <c r="A34055">
        <v>39210004</v>
      </c>
      <c r="B34055" t="s">
        <v>1908</v>
      </c>
      <c r="C34055" t="s">
        <v>130</v>
      </c>
      <c r="D34055" t="s">
        <v>2411</v>
      </c>
      <c r="E34055">
        <v>0</v>
      </c>
    </row>
    <row r="34056" spans="1:5" x14ac:dyDescent="0.3">
      <c r="A34056">
        <v>39210004</v>
      </c>
      <c r="B34056" t="s">
        <v>1908</v>
      </c>
      <c r="C34056" t="s">
        <v>130</v>
      </c>
      <c r="D34056" t="s">
        <v>2412</v>
      </c>
      <c r="E34056">
        <v>0</v>
      </c>
    </row>
    <row r="34057" spans="1:5" x14ac:dyDescent="0.3">
      <c r="A34057">
        <v>39210004</v>
      </c>
      <c r="B34057" t="s">
        <v>1908</v>
      </c>
      <c r="C34057" t="s">
        <v>130</v>
      </c>
      <c r="D34057" t="s">
        <v>2413</v>
      </c>
      <c r="E34057">
        <v>0</v>
      </c>
    </row>
    <row r="34058" spans="1:5" x14ac:dyDescent="0.3">
      <c r="A34058">
        <v>23320102</v>
      </c>
      <c r="B34058" t="s">
        <v>1910</v>
      </c>
      <c r="C34058" t="s">
        <v>8</v>
      </c>
      <c r="D34058" t="s">
        <v>2378</v>
      </c>
      <c r="E34058">
        <v>0</v>
      </c>
    </row>
    <row r="34059" spans="1:5" x14ac:dyDescent="0.3">
      <c r="A34059">
        <v>23320102</v>
      </c>
      <c r="B34059" t="s">
        <v>1910</v>
      </c>
      <c r="C34059" t="s">
        <v>8</v>
      </c>
      <c r="D34059" t="s">
        <v>2379</v>
      </c>
      <c r="E34059">
        <v>0</v>
      </c>
    </row>
    <row r="34060" spans="1:5" x14ac:dyDescent="0.3">
      <c r="A34060">
        <v>23320102</v>
      </c>
      <c r="B34060" t="s">
        <v>1910</v>
      </c>
      <c r="C34060" t="s">
        <v>8</v>
      </c>
      <c r="D34060" t="s">
        <v>2380</v>
      </c>
      <c r="E34060">
        <v>0</v>
      </c>
    </row>
    <row r="34061" spans="1:5" x14ac:dyDescent="0.3">
      <c r="A34061">
        <v>23320102</v>
      </c>
      <c r="B34061" t="s">
        <v>1910</v>
      </c>
      <c r="C34061" t="s">
        <v>8</v>
      </c>
      <c r="D34061" t="s">
        <v>2381</v>
      </c>
      <c r="E34061">
        <v>0</v>
      </c>
    </row>
    <row r="34062" spans="1:5" x14ac:dyDescent="0.3">
      <c r="A34062">
        <v>23320102</v>
      </c>
      <c r="B34062" t="s">
        <v>1910</v>
      </c>
      <c r="C34062" t="s">
        <v>8</v>
      </c>
      <c r="D34062" t="s">
        <v>2382</v>
      </c>
      <c r="E34062">
        <v>0</v>
      </c>
    </row>
    <row r="34063" spans="1:5" x14ac:dyDescent="0.3">
      <c r="A34063">
        <v>23320102</v>
      </c>
      <c r="B34063" t="s">
        <v>1910</v>
      </c>
      <c r="C34063" t="s">
        <v>8</v>
      </c>
      <c r="D34063" t="s">
        <v>2383</v>
      </c>
      <c r="E34063">
        <v>0</v>
      </c>
    </row>
    <row r="34064" spans="1:5" x14ac:dyDescent="0.3">
      <c r="A34064">
        <v>23320102</v>
      </c>
      <c r="B34064" t="s">
        <v>1910</v>
      </c>
      <c r="C34064" t="s">
        <v>8</v>
      </c>
      <c r="D34064" t="s">
        <v>2384</v>
      </c>
      <c r="E34064">
        <v>0</v>
      </c>
    </row>
    <row r="34065" spans="1:5" x14ac:dyDescent="0.3">
      <c r="A34065">
        <v>23320102</v>
      </c>
      <c r="B34065" t="s">
        <v>1910</v>
      </c>
      <c r="C34065" t="s">
        <v>8</v>
      </c>
      <c r="D34065" t="s">
        <v>2385</v>
      </c>
      <c r="E34065">
        <v>0</v>
      </c>
    </row>
    <row r="34066" spans="1:5" x14ac:dyDescent="0.3">
      <c r="A34066">
        <v>23320102</v>
      </c>
      <c r="B34066" t="s">
        <v>1910</v>
      </c>
      <c r="C34066" t="s">
        <v>8</v>
      </c>
      <c r="D34066" t="s">
        <v>2386</v>
      </c>
      <c r="E34066">
        <v>0</v>
      </c>
    </row>
    <row r="34067" spans="1:5" x14ac:dyDescent="0.3">
      <c r="A34067">
        <v>23320102</v>
      </c>
      <c r="B34067" t="s">
        <v>1910</v>
      </c>
      <c r="C34067" t="s">
        <v>8</v>
      </c>
      <c r="D34067" t="s">
        <v>2387</v>
      </c>
      <c r="E34067">
        <v>0</v>
      </c>
    </row>
    <row r="34068" spans="1:5" x14ac:dyDescent="0.3">
      <c r="A34068">
        <v>23320102</v>
      </c>
      <c r="B34068" t="s">
        <v>1910</v>
      </c>
      <c r="C34068" t="s">
        <v>8</v>
      </c>
      <c r="D34068" t="s">
        <v>2388</v>
      </c>
      <c r="E34068">
        <v>0</v>
      </c>
    </row>
    <row r="34069" spans="1:5" x14ac:dyDescent="0.3">
      <c r="A34069">
        <v>23320102</v>
      </c>
      <c r="B34069" t="s">
        <v>1910</v>
      </c>
      <c r="C34069" t="s">
        <v>8</v>
      </c>
      <c r="D34069" t="s">
        <v>2389</v>
      </c>
      <c r="E34069">
        <v>0</v>
      </c>
    </row>
    <row r="34070" spans="1:5" x14ac:dyDescent="0.3">
      <c r="A34070">
        <v>23320102</v>
      </c>
      <c r="B34070" t="s">
        <v>1910</v>
      </c>
      <c r="C34070" t="s">
        <v>8</v>
      </c>
      <c r="D34070" t="s">
        <v>2390</v>
      </c>
      <c r="E34070">
        <v>0</v>
      </c>
    </row>
    <row r="34071" spans="1:5" x14ac:dyDescent="0.3">
      <c r="A34071">
        <v>23320102</v>
      </c>
      <c r="B34071" t="s">
        <v>1910</v>
      </c>
      <c r="C34071" t="s">
        <v>8</v>
      </c>
      <c r="D34071" t="s">
        <v>2391</v>
      </c>
      <c r="E34071">
        <v>0</v>
      </c>
    </row>
    <row r="34072" spans="1:5" x14ac:dyDescent="0.3">
      <c r="A34072">
        <v>23320102</v>
      </c>
      <c r="B34072" t="s">
        <v>1910</v>
      </c>
      <c r="C34072" t="s">
        <v>8</v>
      </c>
      <c r="D34072" t="s">
        <v>2392</v>
      </c>
      <c r="E34072">
        <v>0</v>
      </c>
    </row>
    <row r="34073" spans="1:5" x14ac:dyDescent="0.3">
      <c r="A34073">
        <v>23320102</v>
      </c>
      <c r="B34073" t="s">
        <v>1910</v>
      </c>
      <c r="C34073" t="s">
        <v>8</v>
      </c>
      <c r="D34073" t="s">
        <v>2393</v>
      </c>
      <c r="E34073">
        <v>0</v>
      </c>
    </row>
    <row r="34074" spans="1:5" x14ac:dyDescent="0.3">
      <c r="A34074">
        <v>23320102</v>
      </c>
      <c r="B34074" t="s">
        <v>1910</v>
      </c>
      <c r="C34074" t="s">
        <v>8</v>
      </c>
      <c r="D34074" t="s">
        <v>2394</v>
      </c>
      <c r="E34074">
        <v>0</v>
      </c>
    </row>
    <row r="34075" spans="1:5" x14ac:dyDescent="0.3">
      <c r="A34075">
        <v>23320102</v>
      </c>
      <c r="B34075" t="s">
        <v>1910</v>
      </c>
      <c r="C34075" t="s">
        <v>8</v>
      </c>
      <c r="D34075" t="s">
        <v>2395</v>
      </c>
      <c r="E34075">
        <v>-1</v>
      </c>
    </row>
    <row r="34076" spans="1:5" x14ac:dyDescent="0.3">
      <c r="A34076">
        <v>23320102</v>
      </c>
      <c r="B34076" t="s">
        <v>1910</v>
      </c>
      <c r="C34076" t="s">
        <v>8</v>
      </c>
      <c r="D34076" t="s">
        <v>2396</v>
      </c>
      <c r="E34076">
        <v>-2</v>
      </c>
    </row>
    <row r="34077" spans="1:5" x14ac:dyDescent="0.3">
      <c r="A34077">
        <v>23320102</v>
      </c>
      <c r="B34077" t="s">
        <v>1910</v>
      </c>
      <c r="C34077" t="s">
        <v>8</v>
      </c>
      <c r="D34077" t="s">
        <v>2397</v>
      </c>
      <c r="E34077">
        <v>0</v>
      </c>
    </row>
    <row r="34078" spans="1:5" x14ac:dyDescent="0.3">
      <c r="A34078">
        <v>23320102</v>
      </c>
      <c r="B34078" t="s">
        <v>1910</v>
      </c>
      <c r="C34078" t="s">
        <v>8</v>
      </c>
      <c r="D34078" t="s">
        <v>2398</v>
      </c>
      <c r="E34078">
        <v>0</v>
      </c>
    </row>
    <row r="34079" spans="1:5" x14ac:dyDescent="0.3">
      <c r="A34079">
        <v>23320102</v>
      </c>
      <c r="B34079" t="s">
        <v>1910</v>
      </c>
      <c r="C34079" t="s">
        <v>8</v>
      </c>
      <c r="D34079" t="s">
        <v>2399</v>
      </c>
      <c r="E34079">
        <v>0</v>
      </c>
    </row>
    <row r="34080" spans="1:5" x14ac:dyDescent="0.3">
      <c r="A34080">
        <v>23320102</v>
      </c>
      <c r="B34080" t="s">
        <v>1910</v>
      </c>
      <c r="C34080" t="s">
        <v>8</v>
      </c>
      <c r="D34080" t="s">
        <v>2400</v>
      </c>
      <c r="E34080">
        <v>0</v>
      </c>
    </row>
    <row r="34081" spans="1:5" x14ac:dyDescent="0.3">
      <c r="A34081">
        <v>23320102</v>
      </c>
      <c r="B34081" t="s">
        <v>1910</v>
      </c>
      <c r="C34081" t="s">
        <v>8</v>
      </c>
      <c r="D34081" t="s">
        <v>2401</v>
      </c>
      <c r="E34081">
        <v>0</v>
      </c>
    </row>
    <row r="34082" spans="1:5" x14ac:dyDescent="0.3">
      <c r="A34082">
        <v>23320102</v>
      </c>
      <c r="B34082" t="s">
        <v>1910</v>
      </c>
      <c r="C34082" t="s">
        <v>8</v>
      </c>
      <c r="D34082" t="s">
        <v>2402</v>
      </c>
      <c r="E34082">
        <v>0</v>
      </c>
    </row>
    <row r="34083" spans="1:5" x14ac:dyDescent="0.3">
      <c r="A34083">
        <v>23320102</v>
      </c>
      <c r="B34083" t="s">
        <v>1910</v>
      </c>
      <c r="C34083" t="s">
        <v>8</v>
      </c>
      <c r="D34083" t="s">
        <v>2403</v>
      </c>
      <c r="E34083">
        <v>0</v>
      </c>
    </row>
    <row r="34084" spans="1:5" x14ac:dyDescent="0.3">
      <c r="A34084">
        <v>23320102</v>
      </c>
      <c r="B34084" t="s">
        <v>1910</v>
      </c>
      <c r="C34084" t="s">
        <v>8</v>
      </c>
      <c r="D34084" t="s">
        <v>2404</v>
      </c>
      <c r="E34084">
        <v>0</v>
      </c>
    </row>
    <row r="34085" spans="1:5" x14ac:dyDescent="0.3">
      <c r="A34085">
        <v>23320102</v>
      </c>
      <c r="B34085" t="s">
        <v>1910</v>
      </c>
      <c r="C34085" t="s">
        <v>8</v>
      </c>
      <c r="D34085" t="s">
        <v>2405</v>
      </c>
      <c r="E34085">
        <v>0</v>
      </c>
    </row>
    <row r="34086" spans="1:5" x14ac:dyDescent="0.3">
      <c r="A34086">
        <v>23320102</v>
      </c>
      <c r="B34086" t="s">
        <v>1910</v>
      </c>
      <c r="C34086" t="s">
        <v>8</v>
      </c>
      <c r="D34086" t="s">
        <v>2406</v>
      </c>
      <c r="E34086">
        <v>0</v>
      </c>
    </row>
    <row r="34087" spans="1:5" x14ac:dyDescent="0.3">
      <c r="A34087">
        <v>23320102</v>
      </c>
      <c r="B34087" t="s">
        <v>1910</v>
      </c>
      <c r="C34087" t="s">
        <v>8</v>
      </c>
      <c r="D34087" t="s">
        <v>2407</v>
      </c>
      <c r="E34087">
        <v>0</v>
      </c>
    </row>
    <row r="34088" spans="1:5" x14ac:dyDescent="0.3">
      <c r="A34088">
        <v>23320102</v>
      </c>
      <c r="B34088" t="s">
        <v>1910</v>
      </c>
      <c r="C34088" t="s">
        <v>8</v>
      </c>
      <c r="D34088" t="s">
        <v>2408</v>
      </c>
      <c r="E34088">
        <v>0</v>
      </c>
    </row>
    <row r="34089" spans="1:5" x14ac:dyDescent="0.3">
      <c r="A34089">
        <v>23320102</v>
      </c>
      <c r="B34089" t="s">
        <v>1910</v>
      </c>
      <c r="C34089" t="s">
        <v>8</v>
      </c>
      <c r="D34089" t="s">
        <v>2409</v>
      </c>
      <c r="E34089">
        <v>0</v>
      </c>
    </row>
    <row r="34090" spans="1:5" x14ac:dyDescent="0.3">
      <c r="A34090">
        <v>23320102</v>
      </c>
      <c r="B34090" t="s">
        <v>1910</v>
      </c>
      <c r="C34090" t="s">
        <v>8</v>
      </c>
      <c r="D34090" t="s">
        <v>2410</v>
      </c>
      <c r="E34090">
        <v>0</v>
      </c>
    </row>
    <row r="34091" spans="1:5" x14ac:dyDescent="0.3">
      <c r="A34091">
        <v>23320102</v>
      </c>
      <c r="B34091" t="s">
        <v>1910</v>
      </c>
      <c r="C34091" t="s">
        <v>8</v>
      </c>
      <c r="D34091" t="s">
        <v>2411</v>
      </c>
      <c r="E34091">
        <v>0</v>
      </c>
    </row>
    <row r="34092" spans="1:5" x14ac:dyDescent="0.3">
      <c r="A34092">
        <v>23320102</v>
      </c>
      <c r="B34092" t="s">
        <v>1910</v>
      </c>
      <c r="C34092" t="s">
        <v>8</v>
      </c>
      <c r="D34092" t="s">
        <v>2412</v>
      </c>
      <c r="E34092">
        <v>-4</v>
      </c>
    </row>
    <row r="34093" spans="1:5" x14ac:dyDescent="0.3">
      <c r="A34093">
        <v>23320102</v>
      </c>
      <c r="B34093" t="s">
        <v>1910</v>
      </c>
      <c r="C34093" t="s">
        <v>8</v>
      </c>
      <c r="D34093" t="s">
        <v>2413</v>
      </c>
      <c r="E34093">
        <v>0</v>
      </c>
    </row>
    <row r="34094" spans="1:5" x14ac:dyDescent="0.3">
      <c r="A34094">
        <v>60510038</v>
      </c>
      <c r="B34094" t="s">
        <v>1912</v>
      </c>
      <c r="C34094" t="s">
        <v>8</v>
      </c>
      <c r="D34094" t="s">
        <v>2378</v>
      </c>
      <c r="E34094">
        <v>0</v>
      </c>
    </row>
    <row r="34095" spans="1:5" x14ac:dyDescent="0.3">
      <c r="A34095">
        <v>60510038</v>
      </c>
      <c r="B34095" t="s">
        <v>1912</v>
      </c>
      <c r="C34095" t="s">
        <v>8</v>
      </c>
      <c r="D34095" t="s">
        <v>2379</v>
      </c>
      <c r="E34095">
        <v>-8</v>
      </c>
    </row>
    <row r="34096" spans="1:5" x14ac:dyDescent="0.3">
      <c r="A34096">
        <v>60510038</v>
      </c>
      <c r="B34096" t="s">
        <v>1912</v>
      </c>
      <c r="C34096" t="s">
        <v>8</v>
      </c>
      <c r="D34096" t="s">
        <v>2380</v>
      </c>
      <c r="E34096">
        <v>0</v>
      </c>
    </row>
    <row r="34097" spans="1:5" x14ac:dyDescent="0.3">
      <c r="A34097">
        <v>60510038</v>
      </c>
      <c r="B34097" t="s">
        <v>1912</v>
      </c>
      <c r="C34097" t="s">
        <v>8</v>
      </c>
      <c r="D34097" t="s">
        <v>2381</v>
      </c>
      <c r="E34097">
        <v>0</v>
      </c>
    </row>
    <row r="34098" spans="1:5" x14ac:dyDescent="0.3">
      <c r="A34098">
        <v>60510038</v>
      </c>
      <c r="B34098" t="s">
        <v>1912</v>
      </c>
      <c r="C34098" t="s">
        <v>8</v>
      </c>
      <c r="D34098" t="s">
        <v>2382</v>
      </c>
      <c r="E34098">
        <v>-2</v>
      </c>
    </row>
    <row r="34099" spans="1:5" x14ac:dyDescent="0.3">
      <c r="A34099">
        <v>60510038</v>
      </c>
      <c r="B34099" t="s">
        <v>1912</v>
      </c>
      <c r="C34099" t="s">
        <v>8</v>
      </c>
      <c r="D34099" t="s">
        <v>2383</v>
      </c>
      <c r="E34099">
        <v>0</v>
      </c>
    </row>
    <row r="34100" spans="1:5" x14ac:dyDescent="0.3">
      <c r="A34100">
        <v>60510038</v>
      </c>
      <c r="B34100" t="s">
        <v>1912</v>
      </c>
      <c r="C34100" t="s">
        <v>8</v>
      </c>
      <c r="D34100" t="s">
        <v>2384</v>
      </c>
      <c r="E34100">
        <v>0</v>
      </c>
    </row>
    <row r="34101" spans="1:5" x14ac:dyDescent="0.3">
      <c r="A34101">
        <v>60510038</v>
      </c>
      <c r="B34101" t="s">
        <v>1912</v>
      </c>
      <c r="C34101" t="s">
        <v>8</v>
      </c>
      <c r="D34101" t="s">
        <v>2385</v>
      </c>
      <c r="E34101">
        <v>-4</v>
      </c>
    </row>
    <row r="34102" spans="1:5" x14ac:dyDescent="0.3">
      <c r="A34102">
        <v>60510038</v>
      </c>
      <c r="B34102" t="s">
        <v>1912</v>
      </c>
      <c r="C34102" t="s">
        <v>8</v>
      </c>
      <c r="D34102" t="s">
        <v>2386</v>
      </c>
      <c r="E34102">
        <v>0</v>
      </c>
    </row>
    <row r="34103" spans="1:5" x14ac:dyDescent="0.3">
      <c r="A34103">
        <v>60510038</v>
      </c>
      <c r="B34103" t="s">
        <v>1912</v>
      </c>
      <c r="C34103" t="s">
        <v>8</v>
      </c>
      <c r="D34103" t="s">
        <v>2387</v>
      </c>
      <c r="E34103">
        <v>-2</v>
      </c>
    </row>
    <row r="34104" spans="1:5" x14ac:dyDescent="0.3">
      <c r="A34104">
        <v>60510038</v>
      </c>
      <c r="B34104" t="s">
        <v>1912</v>
      </c>
      <c r="C34104" t="s">
        <v>8</v>
      </c>
      <c r="D34104" t="s">
        <v>2388</v>
      </c>
      <c r="E34104">
        <v>-2</v>
      </c>
    </row>
    <row r="34105" spans="1:5" x14ac:dyDescent="0.3">
      <c r="A34105">
        <v>60510038</v>
      </c>
      <c r="B34105" t="s">
        <v>1912</v>
      </c>
      <c r="C34105" t="s">
        <v>8</v>
      </c>
      <c r="D34105" t="s">
        <v>2389</v>
      </c>
      <c r="E34105">
        <v>0</v>
      </c>
    </row>
    <row r="34106" spans="1:5" x14ac:dyDescent="0.3">
      <c r="A34106">
        <v>60510038</v>
      </c>
      <c r="B34106" t="s">
        <v>1912</v>
      </c>
      <c r="C34106" t="s">
        <v>8</v>
      </c>
      <c r="D34106" t="s">
        <v>2390</v>
      </c>
      <c r="E34106">
        <v>0</v>
      </c>
    </row>
    <row r="34107" spans="1:5" x14ac:dyDescent="0.3">
      <c r="A34107">
        <v>60510038</v>
      </c>
      <c r="B34107" t="s">
        <v>1912</v>
      </c>
      <c r="C34107" t="s">
        <v>8</v>
      </c>
      <c r="D34107" t="s">
        <v>2391</v>
      </c>
      <c r="E34107">
        <v>0</v>
      </c>
    </row>
    <row r="34108" spans="1:5" x14ac:dyDescent="0.3">
      <c r="A34108">
        <v>60510038</v>
      </c>
      <c r="B34108" t="s">
        <v>1912</v>
      </c>
      <c r="C34108" t="s">
        <v>8</v>
      </c>
      <c r="D34108" t="s">
        <v>2392</v>
      </c>
      <c r="E34108">
        <v>-2</v>
      </c>
    </row>
    <row r="34109" spans="1:5" x14ac:dyDescent="0.3">
      <c r="A34109">
        <v>60510038</v>
      </c>
      <c r="B34109" t="s">
        <v>1912</v>
      </c>
      <c r="C34109" t="s">
        <v>8</v>
      </c>
      <c r="D34109" t="s">
        <v>2393</v>
      </c>
      <c r="E34109">
        <v>0</v>
      </c>
    </row>
    <row r="34110" spans="1:5" x14ac:dyDescent="0.3">
      <c r="A34110">
        <v>60510038</v>
      </c>
      <c r="B34110" t="s">
        <v>1912</v>
      </c>
      <c r="C34110" t="s">
        <v>8</v>
      </c>
      <c r="D34110" t="s">
        <v>2394</v>
      </c>
      <c r="E34110">
        <v>0</v>
      </c>
    </row>
    <row r="34111" spans="1:5" x14ac:dyDescent="0.3">
      <c r="A34111">
        <v>60510038</v>
      </c>
      <c r="B34111" t="s">
        <v>1912</v>
      </c>
      <c r="C34111" t="s">
        <v>8</v>
      </c>
      <c r="D34111" t="s">
        <v>2395</v>
      </c>
      <c r="E34111">
        <v>0</v>
      </c>
    </row>
    <row r="34112" spans="1:5" x14ac:dyDescent="0.3">
      <c r="A34112">
        <v>60510038</v>
      </c>
      <c r="B34112" t="s">
        <v>1912</v>
      </c>
      <c r="C34112" t="s">
        <v>8</v>
      </c>
      <c r="D34112" t="s">
        <v>2396</v>
      </c>
      <c r="E34112">
        <v>-4</v>
      </c>
    </row>
    <row r="34113" spans="1:5" x14ac:dyDescent="0.3">
      <c r="A34113">
        <v>60510038</v>
      </c>
      <c r="B34113" t="s">
        <v>1912</v>
      </c>
      <c r="C34113" t="s">
        <v>8</v>
      </c>
      <c r="D34113" t="s">
        <v>2397</v>
      </c>
      <c r="E34113">
        <v>0</v>
      </c>
    </row>
    <row r="34114" spans="1:5" x14ac:dyDescent="0.3">
      <c r="A34114">
        <v>60510038</v>
      </c>
      <c r="B34114" t="s">
        <v>1912</v>
      </c>
      <c r="C34114" t="s">
        <v>8</v>
      </c>
      <c r="D34114" t="s">
        <v>2398</v>
      </c>
      <c r="E34114">
        <v>-2</v>
      </c>
    </row>
    <row r="34115" spans="1:5" x14ac:dyDescent="0.3">
      <c r="A34115">
        <v>60510038</v>
      </c>
      <c r="B34115" t="s">
        <v>1912</v>
      </c>
      <c r="C34115" t="s">
        <v>8</v>
      </c>
      <c r="D34115" t="s">
        <v>2399</v>
      </c>
      <c r="E34115">
        <v>0</v>
      </c>
    </row>
    <row r="34116" spans="1:5" x14ac:dyDescent="0.3">
      <c r="A34116">
        <v>60510038</v>
      </c>
      <c r="B34116" t="s">
        <v>1912</v>
      </c>
      <c r="C34116" t="s">
        <v>8</v>
      </c>
      <c r="D34116" t="s">
        <v>2400</v>
      </c>
      <c r="E34116">
        <v>-3</v>
      </c>
    </row>
    <row r="34117" spans="1:5" x14ac:dyDescent="0.3">
      <c r="A34117">
        <v>60510038</v>
      </c>
      <c r="B34117" t="s">
        <v>1912</v>
      </c>
      <c r="C34117" t="s">
        <v>8</v>
      </c>
      <c r="D34117" t="s">
        <v>2401</v>
      </c>
      <c r="E34117">
        <v>0</v>
      </c>
    </row>
    <row r="34118" spans="1:5" x14ac:dyDescent="0.3">
      <c r="A34118">
        <v>60510038</v>
      </c>
      <c r="B34118" t="s">
        <v>1912</v>
      </c>
      <c r="C34118" t="s">
        <v>8</v>
      </c>
      <c r="D34118" t="s">
        <v>2402</v>
      </c>
      <c r="E34118">
        <v>0</v>
      </c>
    </row>
    <row r="34119" spans="1:5" x14ac:dyDescent="0.3">
      <c r="A34119">
        <v>60510038</v>
      </c>
      <c r="B34119" t="s">
        <v>1912</v>
      </c>
      <c r="C34119" t="s">
        <v>8</v>
      </c>
      <c r="D34119" t="s">
        <v>2403</v>
      </c>
      <c r="E34119">
        <v>-4</v>
      </c>
    </row>
    <row r="34120" spans="1:5" x14ac:dyDescent="0.3">
      <c r="A34120">
        <v>60510038</v>
      </c>
      <c r="B34120" t="s">
        <v>1912</v>
      </c>
      <c r="C34120" t="s">
        <v>8</v>
      </c>
      <c r="D34120" t="s">
        <v>2404</v>
      </c>
      <c r="E34120">
        <v>0</v>
      </c>
    </row>
    <row r="34121" spans="1:5" x14ac:dyDescent="0.3">
      <c r="A34121">
        <v>60510038</v>
      </c>
      <c r="B34121" t="s">
        <v>1912</v>
      </c>
      <c r="C34121" t="s">
        <v>8</v>
      </c>
      <c r="D34121" t="s">
        <v>2405</v>
      </c>
      <c r="E34121">
        <v>-1</v>
      </c>
    </row>
    <row r="34122" spans="1:5" x14ac:dyDescent="0.3">
      <c r="A34122">
        <v>60510038</v>
      </c>
      <c r="B34122" t="s">
        <v>1912</v>
      </c>
      <c r="C34122" t="s">
        <v>8</v>
      </c>
      <c r="D34122" t="s">
        <v>2406</v>
      </c>
      <c r="E34122">
        <v>-10</v>
      </c>
    </row>
    <row r="34123" spans="1:5" x14ac:dyDescent="0.3">
      <c r="A34123">
        <v>60510038</v>
      </c>
      <c r="B34123" t="s">
        <v>1912</v>
      </c>
      <c r="C34123" t="s">
        <v>8</v>
      </c>
      <c r="D34123" t="s">
        <v>2407</v>
      </c>
      <c r="E34123">
        <v>0</v>
      </c>
    </row>
    <row r="34124" spans="1:5" x14ac:dyDescent="0.3">
      <c r="A34124">
        <v>60510038</v>
      </c>
      <c r="B34124" t="s">
        <v>1912</v>
      </c>
      <c r="C34124" t="s">
        <v>8</v>
      </c>
      <c r="D34124" t="s">
        <v>2408</v>
      </c>
      <c r="E34124">
        <v>0</v>
      </c>
    </row>
    <row r="34125" spans="1:5" x14ac:dyDescent="0.3">
      <c r="A34125">
        <v>60510038</v>
      </c>
      <c r="B34125" t="s">
        <v>1912</v>
      </c>
      <c r="C34125" t="s">
        <v>8</v>
      </c>
      <c r="D34125" t="s">
        <v>2409</v>
      </c>
      <c r="E34125">
        <v>-4</v>
      </c>
    </row>
    <row r="34126" spans="1:5" x14ac:dyDescent="0.3">
      <c r="A34126">
        <v>60510038</v>
      </c>
      <c r="B34126" t="s">
        <v>1912</v>
      </c>
      <c r="C34126" t="s">
        <v>8</v>
      </c>
      <c r="D34126" t="s">
        <v>2410</v>
      </c>
      <c r="E34126">
        <v>0</v>
      </c>
    </row>
    <row r="34127" spans="1:5" x14ac:dyDescent="0.3">
      <c r="A34127">
        <v>60510038</v>
      </c>
      <c r="B34127" t="s">
        <v>1912</v>
      </c>
      <c r="C34127" t="s">
        <v>8</v>
      </c>
      <c r="D34127" t="s">
        <v>2411</v>
      </c>
      <c r="E34127">
        <v>-2</v>
      </c>
    </row>
    <row r="34128" spans="1:5" x14ac:dyDescent="0.3">
      <c r="A34128">
        <v>60510038</v>
      </c>
      <c r="B34128" t="s">
        <v>1912</v>
      </c>
      <c r="C34128" t="s">
        <v>8</v>
      </c>
      <c r="D34128" t="s">
        <v>2412</v>
      </c>
      <c r="E34128">
        <v>0</v>
      </c>
    </row>
    <row r="34129" spans="1:5" x14ac:dyDescent="0.3">
      <c r="A34129">
        <v>60510038</v>
      </c>
      <c r="B34129" t="s">
        <v>1912</v>
      </c>
      <c r="C34129" t="s">
        <v>8</v>
      </c>
      <c r="D34129" t="s">
        <v>2413</v>
      </c>
      <c r="E34129">
        <v>0</v>
      </c>
    </row>
    <row r="34130" spans="1:5" x14ac:dyDescent="0.3">
      <c r="A34130">
        <v>50240010</v>
      </c>
      <c r="B34130" t="s">
        <v>1914</v>
      </c>
      <c r="C34130" t="s">
        <v>8</v>
      </c>
      <c r="D34130" t="s">
        <v>2378</v>
      </c>
      <c r="E34130">
        <v>0</v>
      </c>
    </row>
    <row r="34131" spans="1:5" x14ac:dyDescent="0.3">
      <c r="A34131">
        <v>50240010</v>
      </c>
      <c r="B34131" t="s">
        <v>1914</v>
      </c>
      <c r="C34131" t="s">
        <v>8</v>
      </c>
      <c r="D34131" t="s">
        <v>2379</v>
      </c>
      <c r="E34131">
        <v>0</v>
      </c>
    </row>
    <row r="34132" spans="1:5" x14ac:dyDescent="0.3">
      <c r="A34132">
        <v>50240010</v>
      </c>
      <c r="B34132" t="s">
        <v>1914</v>
      </c>
      <c r="C34132" t="s">
        <v>8</v>
      </c>
      <c r="D34132" t="s">
        <v>2380</v>
      </c>
      <c r="E34132">
        <v>-1</v>
      </c>
    </row>
    <row r="34133" spans="1:5" x14ac:dyDescent="0.3">
      <c r="A34133">
        <v>50240010</v>
      </c>
      <c r="B34133" t="s">
        <v>1914</v>
      </c>
      <c r="C34133" t="s">
        <v>8</v>
      </c>
      <c r="D34133" t="s">
        <v>2381</v>
      </c>
      <c r="E34133">
        <v>0</v>
      </c>
    </row>
    <row r="34134" spans="1:5" x14ac:dyDescent="0.3">
      <c r="A34134">
        <v>50240010</v>
      </c>
      <c r="B34134" t="s">
        <v>1914</v>
      </c>
      <c r="C34134" t="s">
        <v>8</v>
      </c>
      <c r="D34134" t="s">
        <v>2382</v>
      </c>
      <c r="E34134">
        <v>0</v>
      </c>
    </row>
    <row r="34135" spans="1:5" x14ac:dyDescent="0.3">
      <c r="A34135">
        <v>50240010</v>
      </c>
      <c r="B34135" t="s">
        <v>1914</v>
      </c>
      <c r="C34135" t="s">
        <v>8</v>
      </c>
      <c r="D34135" t="s">
        <v>2383</v>
      </c>
      <c r="E34135">
        <v>0</v>
      </c>
    </row>
    <row r="34136" spans="1:5" x14ac:dyDescent="0.3">
      <c r="A34136">
        <v>50240010</v>
      </c>
      <c r="B34136" t="s">
        <v>1914</v>
      </c>
      <c r="C34136" t="s">
        <v>8</v>
      </c>
      <c r="D34136" t="s">
        <v>2384</v>
      </c>
      <c r="E34136">
        <v>0</v>
      </c>
    </row>
    <row r="34137" spans="1:5" x14ac:dyDescent="0.3">
      <c r="A34137">
        <v>50240010</v>
      </c>
      <c r="B34137" t="s">
        <v>1914</v>
      </c>
      <c r="C34137" t="s">
        <v>8</v>
      </c>
      <c r="D34137" t="s">
        <v>2385</v>
      </c>
      <c r="E34137">
        <v>0</v>
      </c>
    </row>
    <row r="34138" spans="1:5" x14ac:dyDescent="0.3">
      <c r="A34138">
        <v>50240010</v>
      </c>
      <c r="B34138" t="s">
        <v>1914</v>
      </c>
      <c r="C34138" t="s">
        <v>8</v>
      </c>
      <c r="D34138" t="s">
        <v>2386</v>
      </c>
      <c r="E34138">
        <v>0</v>
      </c>
    </row>
    <row r="34139" spans="1:5" x14ac:dyDescent="0.3">
      <c r="A34139">
        <v>50240010</v>
      </c>
      <c r="B34139" t="s">
        <v>1914</v>
      </c>
      <c r="C34139" t="s">
        <v>8</v>
      </c>
      <c r="D34139" t="s">
        <v>2387</v>
      </c>
      <c r="E34139">
        <v>0</v>
      </c>
    </row>
    <row r="34140" spans="1:5" x14ac:dyDescent="0.3">
      <c r="A34140">
        <v>50240010</v>
      </c>
      <c r="B34140" t="s">
        <v>1914</v>
      </c>
      <c r="C34140" t="s">
        <v>8</v>
      </c>
      <c r="D34140" t="s">
        <v>2388</v>
      </c>
      <c r="E34140">
        <v>0</v>
      </c>
    </row>
    <row r="34141" spans="1:5" x14ac:dyDescent="0.3">
      <c r="A34141">
        <v>50240010</v>
      </c>
      <c r="B34141" t="s">
        <v>1914</v>
      </c>
      <c r="C34141" t="s">
        <v>8</v>
      </c>
      <c r="D34141" t="s">
        <v>2389</v>
      </c>
      <c r="E34141">
        <v>0</v>
      </c>
    </row>
    <row r="34142" spans="1:5" x14ac:dyDescent="0.3">
      <c r="A34142">
        <v>50240010</v>
      </c>
      <c r="B34142" t="s">
        <v>1914</v>
      </c>
      <c r="C34142" t="s">
        <v>8</v>
      </c>
      <c r="D34142" t="s">
        <v>2390</v>
      </c>
      <c r="E34142">
        <v>0</v>
      </c>
    </row>
    <row r="34143" spans="1:5" x14ac:dyDescent="0.3">
      <c r="A34143">
        <v>50240010</v>
      </c>
      <c r="B34143" t="s">
        <v>1914</v>
      </c>
      <c r="C34143" t="s">
        <v>8</v>
      </c>
      <c r="D34143" t="s">
        <v>2391</v>
      </c>
      <c r="E34143">
        <v>0</v>
      </c>
    </row>
    <row r="34144" spans="1:5" x14ac:dyDescent="0.3">
      <c r="A34144">
        <v>50240010</v>
      </c>
      <c r="B34144" t="s">
        <v>1914</v>
      </c>
      <c r="C34144" t="s">
        <v>8</v>
      </c>
      <c r="D34144" t="s">
        <v>2392</v>
      </c>
      <c r="E34144">
        <v>-1</v>
      </c>
    </row>
    <row r="34145" spans="1:5" x14ac:dyDescent="0.3">
      <c r="A34145">
        <v>50240010</v>
      </c>
      <c r="B34145" t="s">
        <v>1914</v>
      </c>
      <c r="C34145" t="s">
        <v>8</v>
      </c>
      <c r="D34145" t="s">
        <v>2393</v>
      </c>
      <c r="E34145">
        <v>0</v>
      </c>
    </row>
    <row r="34146" spans="1:5" x14ac:dyDescent="0.3">
      <c r="A34146">
        <v>50240010</v>
      </c>
      <c r="B34146" t="s">
        <v>1914</v>
      </c>
      <c r="C34146" t="s">
        <v>8</v>
      </c>
      <c r="D34146" t="s">
        <v>2394</v>
      </c>
      <c r="E34146">
        <v>0</v>
      </c>
    </row>
    <row r="34147" spans="1:5" x14ac:dyDescent="0.3">
      <c r="A34147">
        <v>50240010</v>
      </c>
      <c r="B34147" t="s">
        <v>1914</v>
      </c>
      <c r="C34147" t="s">
        <v>8</v>
      </c>
      <c r="D34147" t="s">
        <v>2395</v>
      </c>
      <c r="E34147">
        <v>0</v>
      </c>
    </row>
    <row r="34148" spans="1:5" x14ac:dyDescent="0.3">
      <c r="A34148">
        <v>50240010</v>
      </c>
      <c r="B34148" t="s">
        <v>1914</v>
      </c>
      <c r="C34148" t="s">
        <v>8</v>
      </c>
      <c r="D34148" t="s">
        <v>2396</v>
      </c>
      <c r="E34148">
        <v>-12</v>
      </c>
    </row>
    <row r="34149" spans="1:5" x14ac:dyDescent="0.3">
      <c r="A34149">
        <v>50240010</v>
      </c>
      <c r="B34149" t="s">
        <v>1914</v>
      </c>
      <c r="C34149" t="s">
        <v>8</v>
      </c>
      <c r="D34149" t="s">
        <v>2397</v>
      </c>
      <c r="E34149">
        <v>0</v>
      </c>
    </row>
    <row r="34150" spans="1:5" x14ac:dyDescent="0.3">
      <c r="A34150">
        <v>50240010</v>
      </c>
      <c r="B34150" t="s">
        <v>1914</v>
      </c>
      <c r="C34150" t="s">
        <v>8</v>
      </c>
      <c r="D34150" t="s">
        <v>2398</v>
      </c>
      <c r="E34150">
        <v>0</v>
      </c>
    </row>
    <row r="34151" spans="1:5" x14ac:dyDescent="0.3">
      <c r="A34151">
        <v>50240010</v>
      </c>
      <c r="B34151" t="s">
        <v>1914</v>
      </c>
      <c r="C34151" t="s">
        <v>8</v>
      </c>
      <c r="D34151" t="s">
        <v>2399</v>
      </c>
      <c r="E34151">
        <v>0</v>
      </c>
    </row>
    <row r="34152" spans="1:5" x14ac:dyDescent="0.3">
      <c r="A34152">
        <v>50240010</v>
      </c>
      <c r="B34152" t="s">
        <v>1914</v>
      </c>
      <c r="C34152" t="s">
        <v>8</v>
      </c>
      <c r="D34152" t="s">
        <v>2400</v>
      </c>
      <c r="E34152">
        <v>0</v>
      </c>
    </row>
    <row r="34153" spans="1:5" x14ac:dyDescent="0.3">
      <c r="A34153">
        <v>50240010</v>
      </c>
      <c r="B34153" t="s">
        <v>1914</v>
      </c>
      <c r="C34153" t="s">
        <v>8</v>
      </c>
      <c r="D34153" t="s">
        <v>2401</v>
      </c>
      <c r="E34153">
        <v>0</v>
      </c>
    </row>
    <row r="34154" spans="1:5" x14ac:dyDescent="0.3">
      <c r="A34154">
        <v>50240010</v>
      </c>
      <c r="B34154" t="s">
        <v>1914</v>
      </c>
      <c r="C34154" t="s">
        <v>8</v>
      </c>
      <c r="D34154" t="s">
        <v>2402</v>
      </c>
      <c r="E34154">
        <v>-7</v>
      </c>
    </row>
    <row r="34155" spans="1:5" x14ac:dyDescent="0.3">
      <c r="A34155">
        <v>50240010</v>
      </c>
      <c r="B34155" t="s">
        <v>1914</v>
      </c>
      <c r="C34155" t="s">
        <v>8</v>
      </c>
      <c r="D34155" t="s">
        <v>2403</v>
      </c>
      <c r="E34155">
        <v>-1</v>
      </c>
    </row>
    <row r="34156" spans="1:5" x14ac:dyDescent="0.3">
      <c r="A34156">
        <v>50240010</v>
      </c>
      <c r="B34156" t="s">
        <v>1914</v>
      </c>
      <c r="C34156" t="s">
        <v>8</v>
      </c>
      <c r="D34156" t="s">
        <v>2404</v>
      </c>
      <c r="E34156">
        <v>0</v>
      </c>
    </row>
    <row r="34157" spans="1:5" x14ac:dyDescent="0.3">
      <c r="A34157">
        <v>50240010</v>
      </c>
      <c r="B34157" t="s">
        <v>1914</v>
      </c>
      <c r="C34157" t="s">
        <v>8</v>
      </c>
      <c r="D34157" t="s">
        <v>2405</v>
      </c>
      <c r="E34157">
        <v>-1</v>
      </c>
    </row>
    <row r="34158" spans="1:5" x14ac:dyDescent="0.3">
      <c r="A34158">
        <v>50240010</v>
      </c>
      <c r="B34158" t="s">
        <v>1914</v>
      </c>
      <c r="C34158" t="s">
        <v>8</v>
      </c>
      <c r="D34158" t="s">
        <v>2406</v>
      </c>
      <c r="E34158">
        <v>0</v>
      </c>
    </row>
    <row r="34159" spans="1:5" x14ac:dyDescent="0.3">
      <c r="A34159">
        <v>50240010</v>
      </c>
      <c r="B34159" t="s">
        <v>1914</v>
      </c>
      <c r="C34159" t="s">
        <v>8</v>
      </c>
      <c r="D34159" t="s">
        <v>2407</v>
      </c>
      <c r="E34159">
        <v>-2</v>
      </c>
    </row>
    <row r="34160" spans="1:5" x14ac:dyDescent="0.3">
      <c r="A34160">
        <v>50240010</v>
      </c>
      <c r="B34160" t="s">
        <v>1914</v>
      </c>
      <c r="C34160" t="s">
        <v>8</v>
      </c>
      <c r="D34160" t="s">
        <v>2408</v>
      </c>
      <c r="E34160">
        <v>0</v>
      </c>
    </row>
    <row r="34161" spans="1:5" x14ac:dyDescent="0.3">
      <c r="A34161">
        <v>50240010</v>
      </c>
      <c r="B34161" t="s">
        <v>1914</v>
      </c>
      <c r="C34161" t="s">
        <v>8</v>
      </c>
      <c r="D34161" t="s">
        <v>2409</v>
      </c>
      <c r="E34161">
        <v>-3</v>
      </c>
    </row>
    <row r="34162" spans="1:5" x14ac:dyDescent="0.3">
      <c r="A34162">
        <v>50240010</v>
      </c>
      <c r="B34162" t="s">
        <v>1914</v>
      </c>
      <c r="C34162" t="s">
        <v>8</v>
      </c>
      <c r="D34162" t="s">
        <v>2410</v>
      </c>
      <c r="E34162">
        <v>0</v>
      </c>
    </row>
    <row r="34163" spans="1:5" x14ac:dyDescent="0.3">
      <c r="A34163">
        <v>50240010</v>
      </c>
      <c r="B34163" t="s">
        <v>1914</v>
      </c>
      <c r="C34163" t="s">
        <v>8</v>
      </c>
      <c r="D34163" t="s">
        <v>2411</v>
      </c>
      <c r="E34163">
        <v>0</v>
      </c>
    </row>
    <row r="34164" spans="1:5" x14ac:dyDescent="0.3">
      <c r="A34164">
        <v>50240010</v>
      </c>
      <c r="B34164" t="s">
        <v>1914</v>
      </c>
      <c r="C34164" t="s">
        <v>8</v>
      </c>
      <c r="D34164" t="s">
        <v>2412</v>
      </c>
      <c r="E34164">
        <v>0</v>
      </c>
    </row>
    <row r="34165" spans="1:5" x14ac:dyDescent="0.3">
      <c r="A34165">
        <v>50240010</v>
      </c>
      <c r="B34165" t="s">
        <v>1914</v>
      </c>
      <c r="C34165" t="s">
        <v>8</v>
      </c>
      <c r="D34165" t="s">
        <v>2413</v>
      </c>
      <c r="E34165">
        <v>-9</v>
      </c>
    </row>
    <row r="34166" spans="1:5" x14ac:dyDescent="0.3">
      <c r="A34166">
        <v>35010001</v>
      </c>
      <c r="B34166" t="s">
        <v>1916</v>
      </c>
      <c r="C34166" t="s">
        <v>8</v>
      </c>
      <c r="D34166" t="s">
        <v>2378</v>
      </c>
      <c r="E34166">
        <v>-5</v>
      </c>
    </row>
    <row r="34167" spans="1:5" x14ac:dyDescent="0.3">
      <c r="A34167">
        <v>35010001</v>
      </c>
      <c r="B34167" t="s">
        <v>1916</v>
      </c>
      <c r="C34167" t="s">
        <v>8</v>
      </c>
      <c r="D34167" t="s">
        <v>2379</v>
      </c>
      <c r="E34167">
        <v>-14</v>
      </c>
    </row>
    <row r="34168" spans="1:5" x14ac:dyDescent="0.3">
      <c r="A34168">
        <v>35010001</v>
      </c>
      <c r="B34168" t="s">
        <v>1916</v>
      </c>
      <c r="C34168" t="s">
        <v>8</v>
      </c>
      <c r="D34168" t="s">
        <v>2380</v>
      </c>
      <c r="E34168">
        <v>-6</v>
      </c>
    </row>
    <row r="34169" spans="1:5" x14ac:dyDescent="0.3">
      <c r="A34169">
        <v>35010001</v>
      </c>
      <c r="B34169" t="s">
        <v>1916</v>
      </c>
      <c r="C34169" t="s">
        <v>8</v>
      </c>
      <c r="D34169" t="s">
        <v>2381</v>
      </c>
      <c r="E34169">
        <v>-3</v>
      </c>
    </row>
    <row r="34170" spans="1:5" x14ac:dyDescent="0.3">
      <c r="A34170">
        <v>35010001</v>
      </c>
      <c r="B34170" t="s">
        <v>1916</v>
      </c>
      <c r="C34170" t="s">
        <v>8</v>
      </c>
      <c r="D34170" t="s">
        <v>2382</v>
      </c>
      <c r="E34170">
        <v>-2</v>
      </c>
    </row>
    <row r="34171" spans="1:5" x14ac:dyDescent="0.3">
      <c r="A34171">
        <v>35010001</v>
      </c>
      <c r="B34171" t="s">
        <v>1916</v>
      </c>
      <c r="C34171" t="s">
        <v>8</v>
      </c>
      <c r="D34171" t="s">
        <v>2383</v>
      </c>
      <c r="E34171">
        <v>0</v>
      </c>
    </row>
    <row r="34172" spans="1:5" x14ac:dyDescent="0.3">
      <c r="A34172">
        <v>35010001</v>
      </c>
      <c r="B34172" t="s">
        <v>1916</v>
      </c>
      <c r="C34172" t="s">
        <v>8</v>
      </c>
      <c r="D34172" t="s">
        <v>2384</v>
      </c>
      <c r="E34172">
        <v>-1</v>
      </c>
    </row>
    <row r="34173" spans="1:5" x14ac:dyDescent="0.3">
      <c r="A34173">
        <v>35010001</v>
      </c>
      <c r="B34173" t="s">
        <v>1916</v>
      </c>
      <c r="C34173" t="s">
        <v>8</v>
      </c>
      <c r="D34173" t="s">
        <v>2385</v>
      </c>
      <c r="E34173">
        <v>-1</v>
      </c>
    </row>
    <row r="34174" spans="1:5" x14ac:dyDescent="0.3">
      <c r="A34174">
        <v>35010001</v>
      </c>
      <c r="B34174" t="s">
        <v>1916</v>
      </c>
      <c r="C34174" t="s">
        <v>8</v>
      </c>
      <c r="D34174" t="s">
        <v>2386</v>
      </c>
      <c r="E34174">
        <v>-8</v>
      </c>
    </row>
    <row r="34175" spans="1:5" x14ac:dyDescent="0.3">
      <c r="A34175">
        <v>35010001</v>
      </c>
      <c r="B34175" t="s">
        <v>1916</v>
      </c>
      <c r="C34175" t="s">
        <v>8</v>
      </c>
      <c r="D34175" t="s">
        <v>2387</v>
      </c>
      <c r="E34175">
        <v>-4</v>
      </c>
    </row>
    <row r="34176" spans="1:5" x14ac:dyDescent="0.3">
      <c r="A34176">
        <v>35010001</v>
      </c>
      <c r="B34176" t="s">
        <v>1916</v>
      </c>
      <c r="C34176" t="s">
        <v>8</v>
      </c>
      <c r="D34176" t="s">
        <v>2388</v>
      </c>
      <c r="E34176">
        <v>-3</v>
      </c>
    </row>
    <row r="34177" spans="1:5" x14ac:dyDescent="0.3">
      <c r="A34177">
        <v>35010001</v>
      </c>
      <c r="B34177" t="s">
        <v>1916</v>
      </c>
      <c r="C34177" t="s">
        <v>8</v>
      </c>
      <c r="D34177" t="s">
        <v>2389</v>
      </c>
      <c r="E34177">
        <v>0</v>
      </c>
    </row>
    <row r="34178" spans="1:5" x14ac:dyDescent="0.3">
      <c r="A34178">
        <v>35010001</v>
      </c>
      <c r="B34178" t="s">
        <v>1916</v>
      </c>
      <c r="C34178" t="s">
        <v>8</v>
      </c>
      <c r="D34178" t="s">
        <v>2390</v>
      </c>
      <c r="E34178">
        <v>-5</v>
      </c>
    </row>
    <row r="34179" spans="1:5" x14ac:dyDescent="0.3">
      <c r="A34179">
        <v>35010001</v>
      </c>
      <c r="B34179" t="s">
        <v>1916</v>
      </c>
      <c r="C34179" t="s">
        <v>8</v>
      </c>
      <c r="D34179" t="s">
        <v>2391</v>
      </c>
      <c r="E34179">
        <v>-10</v>
      </c>
    </row>
    <row r="34180" spans="1:5" x14ac:dyDescent="0.3">
      <c r="A34180">
        <v>35010001</v>
      </c>
      <c r="B34180" t="s">
        <v>1916</v>
      </c>
      <c r="C34180" t="s">
        <v>8</v>
      </c>
      <c r="D34180" t="s">
        <v>2392</v>
      </c>
      <c r="E34180">
        <v>-4</v>
      </c>
    </row>
    <row r="34181" spans="1:5" x14ac:dyDescent="0.3">
      <c r="A34181">
        <v>35010001</v>
      </c>
      <c r="B34181" t="s">
        <v>1916</v>
      </c>
      <c r="C34181" t="s">
        <v>8</v>
      </c>
      <c r="D34181" t="s">
        <v>2393</v>
      </c>
      <c r="E34181">
        <v>-10</v>
      </c>
    </row>
    <row r="34182" spans="1:5" x14ac:dyDescent="0.3">
      <c r="A34182">
        <v>35010001</v>
      </c>
      <c r="B34182" t="s">
        <v>1916</v>
      </c>
      <c r="C34182" t="s">
        <v>8</v>
      </c>
      <c r="D34182" t="s">
        <v>2394</v>
      </c>
      <c r="E34182">
        <v>-1</v>
      </c>
    </row>
    <row r="34183" spans="1:5" x14ac:dyDescent="0.3">
      <c r="A34183">
        <v>35010001</v>
      </c>
      <c r="B34183" t="s">
        <v>1916</v>
      </c>
      <c r="C34183" t="s">
        <v>8</v>
      </c>
      <c r="D34183" t="s">
        <v>2395</v>
      </c>
      <c r="E34183">
        <v>-2</v>
      </c>
    </row>
    <row r="34184" spans="1:5" x14ac:dyDescent="0.3">
      <c r="A34184">
        <v>35010001</v>
      </c>
      <c r="B34184" t="s">
        <v>1916</v>
      </c>
      <c r="C34184" t="s">
        <v>8</v>
      </c>
      <c r="D34184" t="s">
        <v>2396</v>
      </c>
      <c r="E34184">
        <v>-3</v>
      </c>
    </row>
    <row r="34185" spans="1:5" x14ac:dyDescent="0.3">
      <c r="A34185">
        <v>35010001</v>
      </c>
      <c r="B34185" t="s">
        <v>1916</v>
      </c>
      <c r="C34185" t="s">
        <v>8</v>
      </c>
      <c r="D34185" t="s">
        <v>2397</v>
      </c>
      <c r="E34185">
        <v>-2</v>
      </c>
    </row>
    <row r="34186" spans="1:5" x14ac:dyDescent="0.3">
      <c r="A34186">
        <v>35010001</v>
      </c>
      <c r="B34186" t="s">
        <v>1916</v>
      </c>
      <c r="C34186" t="s">
        <v>8</v>
      </c>
      <c r="D34186" t="s">
        <v>2398</v>
      </c>
      <c r="E34186">
        <v>0</v>
      </c>
    </row>
    <row r="34187" spans="1:5" x14ac:dyDescent="0.3">
      <c r="A34187">
        <v>35010001</v>
      </c>
      <c r="B34187" t="s">
        <v>1916</v>
      </c>
      <c r="C34187" t="s">
        <v>8</v>
      </c>
      <c r="D34187" t="s">
        <v>2399</v>
      </c>
      <c r="E34187">
        <v>-1</v>
      </c>
    </row>
    <row r="34188" spans="1:5" x14ac:dyDescent="0.3">
      <c r="A34188">
        <v>35010001</v>
      </c>
      <c r="B34188" t="s">
        <v>1916</v>
      </c>
      <c r="C34188" t="s">
        <v>8</v>
      </c>
      <c r="D34188" t="s">
        <v>2400</v>
      </c>
      <c r="E34188">
        <v>-5</v>
      </c>
    </row>
    <row r="34189" spans="1:5" x14ac:dyDescent="0.3">
      <c r="A34189">
        <v>35010001</v>
      </c>
      <c r="B34189" t="s">
        <v>1916</v>
      </c>
      <c r="C34189" t="s">
        <v>8</v>
      </c>
      <c r="D34189" t="s">
        <v>2401</v>
      </c>
      <c r="E34189">
        <v>-9</v>
      </c>
    </row>
    <row r="34190" spans="1:5" x14ac:dyDescent="0.3">
      <c r="A34190">
        <v>35010001</v>
      </c>
      <c r="B34190" t="s">
        <v>1916</v>
      </c>
      <c r="C34190" t="s">
        <v>8</v>
      </c>
      <c r="D34190" t="s">
        <v>2402</v>
      </c>
      <c r="E34190">
        <v>-3</v>
      </c>
    </row>
    <row r="34191" spans="1:5" x14ac:dyDescent="0.3">
      <c r="A34191">
        <v>35010001</v>
      </c>
      <c r="B34191" t="s">
        <v>1916</v>
      </c>
      <c r="C34191" t="s">
        <v>8</v>
      </c>
      <c r="D34191" t="s">
        <v>2403</v>
      </c>
      <c r="E34191">
        <v>-1</v>
      </c>
    </row>
    <row r="34192" spans="1:5" x14ac:dyDescent="0.3">
      <c r="A34192">
        <v>35010001</v>
      </c>
      <c r="B34192" t="s">
        <v>1916</v>
      </c>
      <c r="C34192" t="s">
        <v>8</v>
      </c>
      <c r="D34192" t="s">
        <v>2404</v>
      </c>
      <c r="E34192">
        <v>-2</v>
      </c>
    </row>
    <row r="34193" spans="1:5" x14ac:dyDescent="0.3">
      <c r="A34193">
        <v>35010001</v>
      </c>
      <c r="B34193" t="s">
        <v>1916</v>
      </c>
      <c r="C34193" t="s">
        <v>8</v>
      </c>
      <c r="D34193" t="s">
        <v>2405</v>
      </c>
      <c r="E34193">
        <v>0</v>
      </c>
    </row>
    <row r="34194" spans="1:5" x14ac:dyDescent="0.3">
      <c r="A34194">
        <v>35010001</v>
      </c>
      <c r="B34194" t="s">
        <v>1916</v>
      </c>
      <c r="C34194" t="s">
        <v>8</v>
      </c>
      <c r="D34194" t="s">
        <v>2406</v>
      </c>
      <c r="E34194">
        <v>0</v>
      </c>
    </row>
    <row r="34195" spans="1:5" x14ac:dyDescent="0.3">
      <c r="A34195">
        <v>35010001</v>
      </c>
      <c r="B34195" t="s">
        <v>1916</v>
      </c>
      <c r="C34195" t="s">
        <v>8</v>
      </c>
      <c r="D34195" t="s">
        <v>2407</v>
      </c>
      <c r="E34195">
        <v>0</v>
      </c>
    </row>
    <row r="34196" spans="1:5" x14ac:dyDescent="0.3">
      <c r="A34196">
        <v>35010001</v>
      </c>
      <c r="B34196" t="s">
        <v>1916</v>
      </c>
      <c r="C34196" t="s">
        <v>8</v>
      </c>
      <c r="D34196" t="s">
        <v>2408</v>
      </c>
      <c r="E34196">
        <v>-1</v>
      </c>
    </row>
    <row r="34197" spans="1:5" x14ac:dyDescent="0.3">
      <c r="A34197">
        <v>35010001</v>
      </c>
      <c r="B34197" t="s">
        <v>1916</v>
      </c>
      <c r="C34197" t="s">
        <v>8</v>
      </c>
      <c r="D34197" t="s">
        <v>2409</v>
      </c>
      <c r="E34197">
        <v>-1</v>
      </c>
    </row>
    <row r="34198" spans="1:5" x14ac:dyDescent="0.3">
      <c r="A34198">
        <v>35010001</v>
      </c>
      <c r="B34198" t="s">
        <v>1916</v>
      </c>
      <c r="C34198" t="s">
        <v>8</v>
      </c>
      <c r="D34198" t="s">
        <v>2410</v>
      </c>
      <c r="E34198">
        <v>-6</v>
      </c>
    </row>
    <row r="34199" spans="1:5" x14ac:dyDescent="0.3">
      <c r="A34199">
        <v>35010001</v>
      </c>
      <c r="B34199" t="s">
        <v>1916</v>
      </c>
      <c r="C34199" t="s">
        <v>8</v>
      </c>
      <c r="D34199" t="s">
        <v>2411</v>
      </c>
      <c r="E34199">
        <v>-5</v>
      </c>
    </row>
    <row r="34200" spans="1:5" x14ac:dyDescent="0.3">
      <c r="A34200">
        <v>35010001</v>
      </c>
      <c r="B34200" t="s">
        <v>1916</v>
      </c>
      <c r="C34200" t="s">
        <v>8</v>
      </c>
      <c r="D34200" t="s">
        <v>2412</v>
      </c>
      <c r="E34200">
        <v>-2</v>
      </c>
    </row>
    <row r="34201" spans="1:5" x14ac:dyDescent="0.3">
      <c r="A34201">
        <v>35010001</v>
      </c>
      <c r="B34201" t="s">
        <v>1916</v>
      </c>
      <c r="C34201" t="s">
        <v>8</v>
      </c>
      <c r="D34201" t="s">
        <v>2413</v>
      </c>
      <c r="E34201">
        <v>-2</v>
      </c>
    </row>
    <row r="34202" spans="1:5" x14ac:dyDescent="0.3">
      <c r="A34202">
        <v>50350112</v>
      </c>
      <c r="B34202" t="s">
        <v>1918</v>
      </c>
      <c r="C34202" t="s">
        <v>8</v>
      </c>
      <c r="D34202" t="s">
        <v>2378</v>
      </c>
      <c r="E34202">
        <v>0</v>
      </c>
    </row>
    <row r="34203" spans="1:5" x14ac:dyDescent="0.3">
      <c r="A34203">
        <v>50350112</v>
      </c>
      <c r="B34203" t="s">
        <v>1918</v>
      </c>
      <c r="C34203" t="s">
        <v>8</v>
      </c>
      <c r="D34203" t="s">
        <v>2379</v>
      </c>
      <c r="E34203">
        <v>-1</v>
      </c>
    </row>
    <row r="34204" spans="1:5" x14ac:dyDescent="0.3">
      <c r="A34204">
        <v>50350112</v>
      </c>
      <c r="B34204" t="s">
        <v>1918</v>
      </c>
      <c r="C34204" t="s">
        <v>8</v>
      </c>
      <c r="D34204" t="s">
        <v>2380</v>
      </c>
      <c r="E34204">
        <v>0</v>
      </c>
    </row>
    <row r="34205" spans="1:5" x14ac:dyDescent="0.3">
      <c r="A34205">
        <v>50350112</v>
      </c>
      <c r="B34205" t="s">
        <v>1918</v>
      </c>
      <c r="C34205" t="s">
        <v>8</v>
      </c>
      <c r="D34205" t="s">
        <v>2381</v>
      </c>
      <c r="E34205">
        <v>0</v>
      </c>
    </row>
    <row r="34206" spans="1:5" x14ac:dyDescent="0.3">
      <c r="A34206">
        <v>50350112</v>
      </c>
      <c r="B34206" t="s">
        <v>1918</v>
      </c>
      <c r="C34206" t="s">
        <v>8</v>
      </c>
      <c r="D34206" t="s">
        <v>2382</v>
      </c>
      <c r="E34206">
        <v>-3</v>
      </c>
    </row>
    <row r="34207" spans="1:5" x14ac:dyDescent="0.3">
      <c r="A34207">
        <v>50350112</v>
      </c>
      <c r="B34207" t="s">
        <v>1918</v>
      </c>
      <c r="C34207" t="s">
        <v>8</v>
      </c>
      <c r="D34207" t="s">
        <v>2383</v>
      </c>
      <c r="E34207">
        <v>-1</v>
      </c>
    </row>
    <row r="34208" spans="1:5" x14ac:dyDescent="0.3">
      <c r="A34208">
        <v>50350112</v>
      </c>
      <c r="B34208" t="s">
        <v>1918</v>
      </c>
      <c r="C34208" t="s">
        <v>8</v>
      </c>
      <c r="D34208" t="s">
        <v>2384</v>
      </c>
      <c r="E34208">
        <v>-1</v>
      </c>
    </row>
    <row r="34209" spans="1:5" x14ac:dyDescent="0.3">
      <c r="A34209">
        <v>50350112</v>
      </c>
      <c r="B34209" t="s">
        <v>1918</v>
      </c>
      <c r="C34209" t="s">
        <v>8</v>
      </c>
      <c r="D34209" t="s">
        <v>2385</v>
      </c>
      <c r="E34209">
        <v>-2</v>
      </c>
    </row>
    <row r="34210" spans="1:5" x14ac:dyDescent="0.3">
      <c r="A34210">
        <v>50350112</v>
      </c>
      <c r="B34210" t="s">
        <v>1918</v>
      </c>
      <c r="C34210" t="s">
        <v>8</v>
      </c>
      <c r="D34210" t="s">
        <v>2386</v>
      </c>
      <c r="E34210">
        <v>-3</v>
      </c>
    </row>
    <row r="34211" spans="1:5" x14ac:dyDescent="0.3">
      <c r="A34211">
        <v>50350112</v>
      </c>
      <c r="B34211" t="s">
        <v>1918</v>
      </c>
      <c r="C34211" t="s">
        <v>8</v>
      </c>
      <c r="D34211" t="s">
        <v>2387</v>
      </c>
      <c r="E34211">
        <v>-6</v>
      </c>
    </row>
    <row r="34212" spans="1:5" x14ac:dyDescent="0.3">
      <c r="A34212">
        <v>50350112</v>
      </c>
      <c r="B34212" t="s">
        <v>1918</v>
      </c>
      <c r="C34212" t="s">
        <v>8</v>
      </c>
      <c r="D34212" t="s">
        <v>2388</v>
      </c>
      <c r="E34212">
        <v>-1</v>
      </c>
    </row>
    <row r="34213" spans="1:5" x14ac:dyDescent="0.3">
      <c r="A34213">
        <v>50350112</v>
      </c>
      <c r="B34213" t="s">
        <v>1918</v>
      </c>
      <c r="C34213" t="s">
        <v>8</v>
      </c>
      <c r="D34213" t="s">
        <v>2389</v>
      </c>
      <c r="E34213">
        <v>-3</v>
      </c>
    </row>
    <row r="34214" spans="1:5" x14ac:dyDescent="0.3">
      <c r="A34214">
        <v>50350112</v>
      </c>
      <c r="B34214" t="s">
        <v>1918</v>
      </c>
      <c r="C34214" t="s">
        <v>8</v>
      </c>
      <c r="D34214" t="s">
        <v>2390</v>
      </c>
      <c r="E34214">
        <v>-2</v>
      </c>
    </row>
    <row r="34215" spans="1:5" x14ac:dyDescent="0.3">
      <c r="A34215">
        <v>50350112</v>
      </c>
      <c r="B34215" t="s">
        <v>1918</v>
      </c>
      <c r="C34215" t="s">
        <v>8</v>
      </c>
      <c r="D34215" t="s">
        <v>2391</v>
      </c>
      <c r="E34215">
        <v>0</v>
      </c>
    </row>
    <row r="34216" spans="1:5" x14ac:dyDescent="0.3">
      <c r="A34216">
        <v>50350112</v>
      </c>
      <c r="B34216" t="s">
        <v>1918</v>
      </c>
      <c r="C34216" t="s">
        <v>8</v>
      </c>
      <c r="D34216" t="s">
        <v>2392</v>
      </c>
      <c r="E34216">
        <v>-2</v>
      </c>
    </row>
    <row r="34217" spans="1:5" x14ac:dyDescent="0.3">
      <c r="A34217">
        <v>50350112</v>
      </c>
      <c r="B34217" t="s">
        <v>1918</v>
      </c>
      <c r="C34217" t="s">
        <v>8</v>
      </c>
      <c r="D34217" t="s">
        <v>2393</v>
      </c>
      <c r="E34217">
        <v>-3</v>
      </c>
    </row>
    <row r="34218" spans="1:5" x14ac:dyDescent="0.3">
      <c r="A34218">
        <v>50350112</v>
      </c>
      <c r="B34218" t="s">
        <v>1918</v>
      </c>
      <c r="C34218" t="s">
        <v>8</v>
      </c>
      <c r="D34218" t="s">
        <v>2394</v>
      </c>
      <c r="E34218">
        <v>-1</v>
      </c>
    </row>
    <row r="34219" spans="1:5" x14ac:dyDescent="0.3">
      <c r="A34219">
        <v>50350112</v>
      </c>
      <c r="B34219" t="s">
        <v>1918</v>
      </c>
      <c r="C34219" t="s">
        <v>8</v>
      </c>
      <c r="D34219" t="s">
        <v>2395</v>
      </c>
      <c r="E34219">
        <v>-3</v>
      </c>
    </row>
    <row r="34220" spans="1:5" x14ac:dyDescent="0.3">
      <c r="A34220">
        <v>50350112</v>
      </c>
      <c r="B34220" t="s">
        <v>1918</v>
      </c>
      <c r="C34220" t="s">
        <v>8</v>
      </c>
      <c r="D34220" t="s">
        <v>2396</v>
      </c>
      <c r="E34220">
        <v>-5</v>
      </c>
    </row>
    <row r="34221" spans="1:5" x14ac:dyDescent="0.3">
      <c r="A34221">
        <v>50350112</v>
      </c>
      <c r="B34221" t="s">
        <v>1918</v>
      </c>
      <c r="C34221" t="s">
        <v>8</v>
      </c>
      <c r="D34221" t="s">
        <v>2397</v>
      </c>
      <c r="E34221">
        <v>-7</v>
      </c>
    </row>
    <row r="34222" spans="1:5" x14ac:dyDescent="0.3">
      <c r="A34222">
        <v>50350112</v>
      </c>
      <c r="B34222" t="s">
        <v>1918</v>
      </c>
      <c r="C34222" t="s">
        <v>8</v>
      </c>
      <c r="D34222" t="s">
        <v>2398</v>
      </c>
      <c r="E34222">
        <v>0</v>
      </c>
    </row>
    <row r="34223" spans="1:5" x14ac:dyDescent="0.3">
      <c r="A34223">
        <v>50350112</v>
      </c>
      <c r="B34223" t="s">
        <v>1918</v>
      </c>
      <c r="C34223" t="s">
        <v>8</v>
      </c>
      <c r="D34223" t="s">
        <v>2399</v>
      </c>
      <c r="E34223">
        <v>-3</v>
      </c>
    </row>
    <row r="34224" spans="1:5" x14ac:dyDescent="0.3">
      <c r="A34224">
        <v>50350112</v>
      </c>
      <c r="B34224" t="s">
        <v>1918</v>
      </c>
      <c r="C34224" t="s">
        <v>8</v>
      </c>
      <c r="D34224" t="s">
        <v>2400</v>
      </c>
      <c r="E34224">
        <v>0</v>
      </c>
    </row>
    <row r="34225" spans="1:5" x14ac:dyDescent="0.3">
      <c r="A34225">
        <v>50350112</v>
      </c>
      <c r="B34225" t="s">
        <v>1918</v>
      </c>
      <c r="C34225" t="s">
        <v>8</v>
      </c>
      <c r="D34225" t="s">
        <v>2401</v>
      </c>
      <c r="E34225">
        <v>-4</v>
      </c>
    </row>
    <row r="34226" spans="1:5" x14ac:dyDescent="0.3">
      <c r="A34226">
        <v>50350112</v>
      </c>
      <c r="B34226" t="s">
        <v>1918</v>
      </c>
      <c r="C34226" t="s">
        <v>8</v>
      </c>
      <c r="D34226" t="s">
        <v>2402</v>
      </c>
      <c r="E34226">
        <v>0</v>
      </c>
    </row>
    <row r="34227" spans="1:5" x14ac:dyDescent="0.3">
      <c r="A34227">
        <v>50350112</v>
      </c>
      <c r="B34227" t="s">
        <v>1918</v>
      </c>
      <c r="C34227" t="s">
        <v>8</v>
      </c>
      <c r="D34227" t="s">
        <v>2403</v>
      </c>
      <c r="E34227">
        <v>0</v>
      </c>
    </row>
    <row r="34228" spans="1:5" x14ac:dyDescent="0.3">
      <c r="A34228">
        <v>50350112</v>
      </c>
      <c r="B34228" t="s">
        <v>1918</v>
      </c>
      <c r="C34228" t="s">
        <v>8</v>
      </c>
      <c r="D34228" t="s">
        <v>2404</v>
      </c>
      <c r="E34228">
        <v>-1</v>
      </c>
    </row>
    <row r="34229" spans="1:5" x14ac:dyDescent="0.3">
      <c r="A34229">
        <v>50350112</v>
      </c>
      <c r="B34229" t="s">
        <v>1918</v>
      </c>
      <c r="C34229" t="s">
        <v>8</v>
      </c>
      <c r="D34229" t="s">
        <v>2405</v>
      </c>
      <c r="E34229">
        <v>-2</v>
      </c>
    </row>
    <row r="34230" spans="1:5" x14ac:dyDescent="0.3">
      <c r="A34230">
        <v>50350112</v>
      </c>
      <c r="B34230" t="s">
        <v>1918</v>
      </c>
      <c r="C34230" t="s">
        <v>8</v>
      </c>
      <c r="D34230" t="s">
        <v>2406</v>
      </c>
      <c r="E34230">
        <v>0</v>
      </c>
    </row>
    <row r="34231" spans="1:5" x14ac:dyDescent="0.3">
      <c r="A34231">
        <v>50350112</v>
      </c>
      <c r="B34231" t="s">
        <v>1918</v>
      </c>
      <c r="C34231" t="s">
        <v>8</v>
      </c>
      <c r="D34231" t="s">
        <v>2407</v>
      </c>
      <c r="E34231">
        <v>-1</v>
      </c>
    </row>
    <row r="34232" spans="1:5" x14ac:dyDescent="0.3">
      <c r="A34232">
        <v>50350112</v>
      </c>
      <c r="B34232" t="s">
        <v>1918</v>
      </c>
      <c r="C34232" t="s">
        <v>8</v>
      </c>
      <c r="D34232" t="s">
        <v>2408</v>
      </c>
      <c r="E34232">
        <v>0</v>
      </c>
    </row>
    <row r="34233" spans="1:5" x14ac:dyDescent="0.3">
      <c r="A34233">
        <v>50350112</v>
      </c>
      <c r="B34233" t="s">
        <v>1918</v>
      </c>
      <c r="C34233" t="s">
        <v>8</v>
      </c>
      <c r="D34233" t="s">
        <v>2409</v>
      </c>
      <c r="E34233">
        <v>0</v>
      </c>
    </row>
    <row r="34234" spans="1:5" x14ac:dyDescent="0.3">
      <c r="A34234">
        <v>50350112</v>
      </c>
      <c r="B34234" t="s">
        <v>1918</v>
      </c>
      <c r="C34234" t="s">
        <v>8</v>
      </c>
      <c r="D34234" t="s">
        <v>2410</v>
      </c>
      <c r="E34234">
        <v>0</v>
      </c>
    </row>
    <row r="34235" spans="1:5" x14ac:dyDescent="0.3">
      <c r="A34235">
        <v>50350112</v>
      </c>
      <c r="B34235" t="s">
        <v>1918</v>
      </c>
      <c r="C34235" t="s">
        <v>8</v>
      </c>
      <c r="D34235" t="s">
        <v>2411</v>
      </c>
      <c r="E34235">
        <v>-3</v>
      </c>
    </row>
    <row r="34236" spans="1:5" x14ac:dyDescent="0.3">
      <c r="A34236">
        <v>50350112</v>
      </c>
      <c r="B34236" t="s">
        <v>1918</v>
      </c>
      <c r="C34236" t="s">
        <v>8</v>
      </c>
      <c r="D34236" t="s">
        <v>2412</v>
      </c>
      <c r="E34236">
        <v>-2</v>
      </c>
    </row>
    <row r="34237" spans="1:5" x14ac:dyDescent="0.3">
      <c r="A34237">
        <v>50350112</v>
      </c>
      <c r="B34237" t="s">
        <v>1918</v>
      </c>
      <c r="C34237" t="s">
        <v>8</v>
      </c>
      <c r="D34237" t="s">
        <v>2413</v>
      </c>
      <c r="E34237">
        <v>0</v>
      </c>
    </row>
    <row r="34238" spans="1:5" x14ac:dyDescent="0.3">
      <c r="A34238">
        <v>30040050</v>
      </c>
      <c r="B34238" t="s">
        <v>1920</v>
      </c>
      <c r="C34238" t="s">
        <v>8</v>
      </c>
      <c r="D34238" t="s">
        <v>2378</v>
      </c>
      <c r="E34238">
        <v>0</v>
      </c>
    </row>
    <row r="34239" spans="1:5" x14ac:dyDescent="0.3">
      <c r="A34239">
        <v>30040050</v>
      </c>
      <c r="B34239" t="s">
        <v>1920</v>
      </c>
      <c r="C34239" t="s">
        <v>8</v>
      </c>
      <c r="D34239" t="s">
        <v>2379</v>
      </c>
      <c r="E34239">
        <v>0</v>
      </c>
    </row>
    <row r="34240" spans="1:5" x14ac:dyDescent="0.3">
      <c r="A34240">
        <v>30040050</v>
      </c>
      <c r="B34240" t="s">
        <v>1920</v>
      </c>
      <c r="C34240" t="s">
        <v>8</v>
      </c>
      <c r="D34240" t="s">
        <v>2380</v>
      </c>
      <c r="E34240">
        <v>0</v>
      </c>
    </row>
    <row r="34241" spans="1:5" x14ac:dyDescent="0.3">
      <c r="A34241">
        <v>30040050</v>
      </c>
      <c r="B34241" t="s">
        <v>1920</v>
      </c>
      <c r="C34241" t="s">
        <v>8</v>
      </c>
      <c r="D34241" t="s">
        <v>2381</v>
      </c>
      <c r="E34241">
        <v>-32</v>
      </c>
    </row>
    <row r="34242" spans="1:5" x14ac:dyDescent="0.3">
      <c r="A34242">
        <v>30040050</v>
      </c>
      <c r="B34242" t="s">
        <v>1920</v>
      </c>
      <c r="C34242" t="s">
        <v>8</v>
      </c>
      <c r="D34242" t="s">
        <v>2382</v>
      </c>
      <c r="E34242">
        <v>-4</v>
      </c>
    </row>
    <row r="34243" spans="1:5" x14ac:dyDescent="0.3">
      <c r="A34243">
        <v>30040050</v>
      </c>
      <c r="B34243" t="s">
        <v>1920</v>
      </c>
      <c r="C34243" t="s">
        <v>8</v>
      </c>
      <c r="D34243" t="s">
        <v>2383</v>
      </c>
      <c r="E34243">
        <v>-4</v>
      </c>
    </row>
    <row r="34244" spans="1:5" x14ac:dyDescent="0.3">
      <c r="A34244">
        <v>30040050</v>
      </c>
      <c r="B34244" t="s">
        <v>1920</v>
      </c>
      <c r="C34244" t="s">
        <v>8</v>
      </c>
      <c r="D34244" t="s">
        <v>2384</v>
      </c>
      <c r="E34244">
        <v>0</v>
      </c>
    </row>
    <row r="34245" spans="1:5" x14ac:dyDescent="0.3">
      <c r="A34245">
        <v>30040050</v>
      </c>
      <c r="B34245" t="s">
        <v>1920</v>
      </c>
      <c r="C34245" t="s">
        <v>8</v>
      </c>
      <c r="D34245" t="s">
        <v>2385</v>
      </c>
      <c r="E34245">
        <v>0</v>
      </c>
    </row>
    <row r="34246" spans="1:5" x14ac:dyDescent="0.3">
      <c r="A34246">
        <v>30040050</v>
      </c>
      <c r="B34246" t="s">
        <v>1920</v>
      </c>
      <c r="C34246" t="s">
        <v>8</v>
      </c>
      <c r="D34246" t="s">
        <v>2386</v>
      </c>
      <c r="E34246">
        <v>0</v>
      </c>
    </row>
    <row r="34247" spans="1:5" x14ac:dyDescent="0.3">
      <c r="A34247">
        <v>30040050</v>
      </c>
      <c r="B34247" t="s">
        <v>1920</v>
      </c>
      <c r="C34247" t="s">
        <v>8</v>
      </c>
      <c r="D34247" t="s">
        <v>2387</v>
      </c>
      <c r="E34247">
        <v>0</v>
      </c>
    </row>
    <row r="34248" spans="1:5" x14ac:dyDescent="0.3">
      <c r="A34248">
        <v>30040050</v>
      </c>
      <c r="B34248" t="s">
        <v>1920</v>
      </c>
      <c r="C34248" t="s">
        <v>8</v>
      </c>
      <c r="D34248" t="s">
        <v>2388</v>
      </c>
      <c r="E34248">
        <v>0</v>
      </c>
    </row>
    <row r="34249" spans="1:5" x14ac:dyDescent="0.3">
      <c r="A34249">
        <v>30040050</v>
      </c>
      <c r="B34249" t="s">
        <v>1920</v>
      </c>
      <c r="C34249" t="s">
        <v>8</v>
      </c>
      <c r="D34249" t="s">
        <v>2389</v>
      </c>
      <c r="E34249">
        <v>0</v>
      </c>
    </row>
    <row r="34250" spans="1:5" x14ac:dyDescent="0.3">
      <c r="A34250">
        <v>30040050</v>
      </c>
      <c r="B34250" t="s">
        <v>1920</v>
      </c>
      <c r="C34250" t="s">
        <v>8</v>
      </c>
      <c r="D34250" t="s">
        <v>2390</v>
      </c>
      <c r="E34250">
        <v>0</v>
      </c>
    </row>
    <row r="34251" spans="1:5" x14ac:dyDescent="0.3">
      <c r="A34251">
        <v>30040050</v>
      </c>
      <c r="B34251" t="s">
        <v>1920</v>
      </c>
      <c r="C34251" t="s">
        <v>8</v>
      </c>
      <c r="D34251" t="s">
        <v>2391</v>
      </c>
      <c r="E34251">
        <v>0</v>
      </c>
    </row>
    <row r="34252" spans="1:5" x14ac:dyDescent="0.3">
      <c r="A34252">
        <v>30040050</v>
      </c>
      <c r="B34252" t="s">
        <v>1920</v>
      </c>
      <c r="C34252" t="s">
        <v>8</v>
      </c>
      <c r="D34252" t="s">
        <v>2392</v>
      </c>
      <c r="E34252">
        <v>0</v>
      </c>
    </row>
    <row r="34253" spans="1:5" x14ac:dyDescent="0.3">
      <c r="A34253">
        <v>30040050</v>
      </c>
      <c r="B34253" t="s">
        <v>1920</v>
      </c>
      <c r="C34253" t="s">
        <v>8</v>
      </c>
      <c r="D34253" t="s">
        <v>2393</v>
      </c>
      <c r="E34253">
        <v>0</v>
      </c>
    </row>
    <row r="34254" spans="1:5" x14ac:dyDescent="0.3">
      <c r="A34254">
        <v>30040050</v>
      </c>
      <c r="B34254" t="s">
        <v>1920</v>
      </c>
      <c r="C34254" t="s">
        <v>8</v>
      </c>
      <c r="D34254" t="s">
        <v>2394</v>
      </c>
      <c r="E34254">
        <v>0</v>
      </c>
    </row>
    <row r="34255" spans="1:5" x14ac:dyDescent="0.3">
      <c r="A34255">
        <v>30040050</v>
      </c>
      <c r="B34255" t="s">
        <v>1920</v>
      </c>
      <c r="C34255" t="s">
        <v>8</v>
      </c>
      <c r="D34255" t="s">
        <v>2395</v>
      </c>
      <c r="E34255">
        <v>0</v>
      </c>
    </row>
    <row r="34256" spans="1:5" x14ac:dyDescent="0.3">
      <c r="A34256">
        <v>30040050</v>
      </c>
      <c r="B34256" t="s">
        <v>1920</v>
      </c>
      <c r="C34256" t="s">
        <v>8</v>
      </c>
      <c r="D34256" t="s">
        <v>2396</v>
      </c>
      <c r="E34256">
        <v>0</v>
      </c>
    </row>
    <row r="34257" spans="1:5" x14ac:dyDescent="0.3">
      <c r="A34257">
        <v>30040050</v>
      </c>
      <c r="B34257" t="s">
        <v>1920</v>
      </c>
      <c r="C34257" t="s">
        <v>8</v>
      </c>
      <c r="D34257" t="s">
        <v>2397</v>
      </c>
      <c r="E34257">
        <v>0</v>
      </c>
    </row>
    <row r="34258" spans="1:5" x14ac:dyDescent="0.3">
      <c r="A34258">
        <v>30040050</v>
      </c>
      <c r="B34258" t="s">
        <v>1920</v>
      </c>
      <c r="C34258" t="s">
        <v>8</v>
      </c>
      <c r="D34258" t="s">
        <v>2398</v>
      </c>
      <c r="E34258">
        <v>-10</v>
      </c>
    </row>
    <row r="34259" spans="1:5" x14ac:dyDescent="0.3">
      <c r="A34259">
        <v>30040050</v>
      </c>
      <c r="B34259" t="s">
        <v>1920</v>
      </c>
      <c r="C34259" t="s">
        <v>8</v>
      </c>
      <c r="D34259" t="s">
        <v>2399</v>
      </c>
      <c r="E34259">
        <v>-9</v>
      </c>
    </row>
    <row r="34260" spans="1:5" x14ac:dyDescent="0.3">
      <c r="A34260">
        <v>30040050</v>
      </c>
      <c r="B34260" t="s">
        <v>1920</v>
      </c>
      <c r="C34260" t="s">
        <v>8</v>
      </c>
      <c r="D34260" t="s">
        <v>2400</v>
      </c>
      <c r="E34260">
        <v>0</v>
      </c>
    </row>
    <row r="34261" spans="1:5" x14ac:dyDescent="0.3">
      <c r="A34261">
        <v>30040050</v>
      </c>
      <c r="B34261" t="s">
        <v>1920</v>
      </c>
      <c r="C34261" t="s">
        <v>8</v>
      </c>
      <c r="D34261" t="s">
        <v>2401</v>
      </c>
      <c r="E34261">
        <v>0</v>
      </c>
    </row>
    <row r="34262" spans="1:5" x14ac:dyDescent="0.3">
      <c r="A34262">
        <v>30040050</v>
      </c>
      <c r="B34262" t="s">
        <v>1920</v>
      </c>
      <c r="C34262" t="s">
        <v>8</v>
      </c>
      <c r="D34262" t="s">
        <v>2402</v>
      </c>
      <c r="E34262">
        <v>0</v>
      </c>
    </row>
    <row r="34263" spans="1:5" x14ac:dyDescent="0.3">
      <c r="A34263">
        <v>30040050</v>
      </c>
      <c r="B34263" t="s">
        <v>1920</v>
      </c>
      <c r="C34263" t="s">
        <v>8</v>
      </c>
      <c r="D34263" t="s">
        <v>2403</v>
      </c>
      <c r="E34263">
        <v>0</v>
      </c>
    </row>
    <row r="34264" spans="1:5" x14ac:dyDescent="0.3">
      <c r="A34264">
        <v>30040050</v>
      </c>
      <c r="B34264" t="s">
        <v>1920</v>
      </c>
      <c r="C34264" t="s">
        <v>8</v>
      </c>
      <c r="D34264" t="s">
        <v>2404</v>
      </c>
      <c r="E34264">
        <v>0</v>
      </c>
    </row>
    <row r="34265" spans="1:5" x14ac:dyDescent="0.3">
      <c r="A34265">
        <v>30040050</v>
      </c>
      <c r="B34265" t="s">
        <v>1920</v>
      </c>
      <c r="C34265" t="s">
        <v>8</v>
      </c>
      <c r="D34265" t="s">
        <v>2405</v>
      </c>
      <c r="E34265">
        <v>0</v>
      </c>
    </row>
    <row r="34266" spans="1:5" x14ac:dyDescent="0.3">
      <c r="A34266">
        <v>30040050</v>
      </c>
      <c r="B34266" t="s">
        <v>1920</v>
      </c>
      <c r="C34266" t="s">
        <v>8</v>
      </c>
      <c r="D34266" t="s">
        <v>2406</v>
      </c>
      <c r="E34266">
        <v>0</v>
      </c>
    </row>
    <row r="34267" spans="1:5" x14ac:dyDescent="0.3">
      <c r="A34267">
        <v>30040050</v>
      </c>
      <c r="B34267" t="s">
        <v>1920</v>
      </c>
      <c r="C34267" t="s">
        <v>8</v>
      </c>
      <c r="D34267" t="s">
        <v>2407</v>
      </c>
      <c r="E34267">
        <v>0</v>
      </c>
    </row>
    <row r="34268" spans="1:5" x14ac:dyDescent="0.3">
      <c r="A34268">
        <v>30040050</v>
      </c>
      <c r="B34268" t="s">
        <v>1920</v>
      </c>
      <c r="C34268" t="s">
        <v>8</v>
      </c>
      <c r="D34268" t="s">
        <v>2408</v>
      </c>
      <c r="E34268">
        <v>0</v>
      </c>
    </row>
    <row r="34269" spans="1:5" x14ac:dyDescent="0.3">
      <c r="A34269">
        <v>30040050</v>
      </c>
      <c r="B34269" t="s">
        <v>1920</v>
      </c>
      <c r="C34269" t="s">
        <v>8</v>
      </c>
      <c r="D34269" t="s">
        <v>2409</v>
      </c>
      <c r="E34269">
        <v>0</v>
      </c>
    </row>
    <row r="34270" spans="1:5" x14ac:dyDescent="0.3">
      <c r="A34270">
        <v>30040050</v>
      </c>
      <c r="B34270" t="s">
        <v>1920</v>
      </c>
      <c r="C34270" t="s">
        <v>8</v>
      </c>
      <c r="D34270" t="s">
        <v>2410</v>
      </c>
      <c r="E34270">
        <v>0</v>
      </c>
    </row>
    <row r="34271" spans="1:5" x14ac:dyDescent="0.3">
      <c r="A34271">
        <v>30040050</v>
      </c>
      <c r="B34271" t="s">
        <v>1920</v>
      </c>
      <c r="C34271" t="s">
        <v>8</v>
      </c>
      <c r="D34271" t="s">
        <v>2411</v>
      </c>
      <c r="E34271">
        <v>-15</v>
      </c>
    </row>
    <row r="34272" spans="1:5" x14ac:dyDescent="0.3">
      <c r="A34272">
        <v>30040050</v>
      </c>
      <c r="B34272" t="s">
        <v>1920</v>
      </c>
      <c r="C34272" t="s">
        <v>8</v>
      </c>
      <c r="D34272" t="s">
        <v>2412</v>
      </c>
      <c r="E34272">
        <v>0</v>
      </c>
    </row>
    <row r="34273" spans="1:5" x14ac:dyDescent="0.3">
      <c r="A34273">
        <v>30040050</v>
      </c>
      <c r="B34273" t="s">
        <v>1920</v>
      </c>
      <c r="C34273" t="s">
        <v>8</v>
      </c>
      <c r="D34273" t="s">
        <v>2413</v>
      </c>
      <c r="E34273">
        <v>0</v>
      </c>
    </row>
    <row r="34274" spans="1:5" x14ac:dyDescent="0.3">
      <c r="A34274">
        <v>23410026</v>
      </c>
      <c r="B34274" t="s">
        <v>1922</v>
      </c>
      <c r="C34274" t="s">
        <v>8</v>
      </c>
      <c r="D34274" t="s">
        <v>2378</v>
      </c>
      <c r="E34274">
        <v>0</v>
      </c>
    </row>
    <row r="34275" spans="1:5" x14ac:dyDescent="0.3">
      <c r="A34275">
        <v>23410026</v>
      </c>
      <c r="B34275" t="s">
        <v>1922</v>
      </c>
      <c r="C34275" t="s">
        <v>8</v>
      </c>
      <c r="D34275" t="s">
        <v>2379</v>
      </c>
      <c r="E34275">
        <v>0</v>
      </c>
    </row>
    <row r="34276" spans="1:5" x14ac:dyDescent="0.3">
      <c r="A34276">
        <v>23410026</v>
      </c>
      <c r="B34276" t="s">
        <v>1922</v>
      </c>
      <c r="C34276" t="s">
        <v>8</v>
      </c>
      <c r="D34276" t="s">
        <v>2380</v>
      </c>
      <c r="E34276">
        <v>0</v>
      </c>
    </row>
    <row r="34277" spans="1:5" x14ac:dyDescent="0.3">
      <c r="A34277">
        <v>23410026</v>
      </c>
      <c r="B34277" t="s">
        <v>1922</v>
      </c>
      <c r="C34277" t="s">
        <v>8</v>
      </c>
      <c r="D34277" t="s">
        <v>2381</v>
      </c>
      <c r="E34277">
        <v>0</v>
      </c>
    </row>
    <row r="34278" spans="1:5" x14ac:dyDescent="0.3">
      <c r="A34278">
        <v>23410026</v>
      </c>
      <c r="B34278" t="s">
        <v>1922</v>
      </c>
      <c r="C34278" t="s">
        <v>8</v>
      </c>
      <c r="D34278" t="s">
        <v>2382</v>
      </c>
      <c r="E34278">
        <v>0</v>
      </c>
    </row>
    <row r="34279" spans="1:5" x14ac:dyDescent="0.3">
      <c r="A34279">
        <v>23410026</v>
      </c>
      <c r="B34279" t="s">
        <v>1922</v>
      </c>
      <c r="C34279" t="s">
        <v>8</v>
      </c>
      <c r="D34279" t="s">
        <v>2383</v>
      </c>
      <c r="E34279">
        <v>0</v>
      </c>
    </row>
    <row r="34280" spans="1:5" x14ac:dyDescent="0.3">
      <c r="A34280">
        <v>23410026</v>
      </c>
      <c r="B34280" t="s">
        <v>1922</v>
      </c>
      <c r="C34280" t="s">
        <v>8</v>
      </c>
      <c r="D34280" t="s">
        <v>2384</v>
      </c>
      <c r="E34280">
        <v>0</v>
      </c>
    </row>
    <row r="34281" spans="1:5" x14ac:dyDescent="0.3">
      <c r="A34281">
        <v>23410026</v>
      </c>
      <c r="B34281" t="s">
        <v>1922</v>
      </c>
      <c r="C34281" t="s">
        <v>8</v>
      </c>
      <c r="D34281" t="s">
        <v>2385</v>
      </c>
      <c r="E34281">
        <v>0</v>
      </c>
    </row>
    <row r="34282" spans="1:5" x14ac:dyDescent="0.3">
      <c r="A34282">
        <v>23410026</v>
      </c>
      <c r="B34282" t="s">
        <v>1922</v>
      </c>
      <c r="C34282" t="s">
        <v>8</v>
      </c>
      <c r="D34282" t="s">
        <v>2386</v>
      </c>
      <c r="E34282">
        <v>0</v>
      </c>
    </row>
    <row r="34283" spans="1:5" x14ac:dyDescent="0.3">
      <c r="A34283">
        <v>23410026</v>
      </c>
      <c r="B34283" t="s">
        <v>1922</v>
      </c>
      <c r="C34283" t="s">
        <v>8</v>
      </c>
      <c r="D34283" t="s">
        <v>2387</v>
      </c>
      <c r="E34283">
        <v>0</v>
      </c>
    </row>
    <row r="34284" spans="1:5" x14ac:dyDescent="0.3">
      <c r="A34284">
        <v>23410026</v>
      </c>
      <c r="B34284" t="s">
        <v>1922</v>
      </c>
      <c r="C34284" t="s">
        <v>8</v>
      </c>
      <c r="D34284" t="s">
        <v>2388</v>
      </c>
      <c r="E34284">
        <v>0</v>
      </c>
    </row>
    <row r="34285" spans="1:5" x14ac:dyDescent="0.3">
      <c r="A34285">
        <v>23410026</v>
      </c>
      <c r="B34285" t="s">
        <v>1922</v>
      </c>
      <c r="C34285" t="s">
        <v>8</v>
      </c>
      <c r="D34285" t="s">
        <v>2389</v>
      </c>
      <c r="E34285">
        <v>0</v>
      </c>
    </row>
    <row r="34286" spans="1:5" x14ac:dyDescent="0.3">
      <c r="A34286">
        <v>23410026</v>
      </c>
      <c r="B34286" t="s">
        <v>1922</v>
      </c>
      <c r="C34286" t="s">
        <v>8</v>
      </c>
      <c r="D34286" t="s">
        <v>2390</v>
      </c>
      <c r="E34286">
        <v>0</v>
      </c>
    </row>
    <row r="34287" spans="1:5" x14ac:dyDescent="0.3">
      <c r="A34287">
        <v>23410026</v>
      </c>
      <c r="B34287" t="s">
        <v>1922</v>
      </c>
      <c r="C34287" t="s">
        <v>8</v>
      </c>
      <c r="D34287" t="s">
        <v>2391</v>
      </c>
      <c r="E34287">
        <v>0</v>
      </c>
    </row>
    <row r="34288" spans="1:5" x14ac:dyDescent="0.3">
      <c r="A34288">
        <v>23410026</v>
      </c>
      <c r="B34288" t="s">
        <v>1922</v>
      </c>
      <c r="C34288" t="s">
        <v>8</v>
      </c>
      <c r="D34288" t="s">
        <v>2392</v>
      </c>
      <c r="E34288">
        <v>0</v>
      </c>
    </row>
    <row r="34289" spans="1:5" x14ac:dyDescent="0.3">
      <c r="A34289">
        <v>23410026</v>
      </c>
      <c r="B34289" t="s">
        <v>1922</v>
      </c>
      <c r="C34289" t="s">
        <v>8</v>
      </c>
      <c r="D34289" t="s">
        <v>2393</v>
      </c>
      <c r="E34289">
        <v>0</v>
      </c>
    </row>
    <row r="34290" spans="1:5" x14ac:dyDescent="0.3">
      <c r="A34290">
        <v>23410026</v>
      </c>
      <c r="B34290" t="s">
        <v>1922</v>
      </c>
      <c r="C34290" t="s">
        <v>8</v>
      </c>
      <c r="D34290" t="s">
        <v>2394</v>
      </c>
      <c r="E34290">
        <v>0</v>
      </c>
    </row>
    <row r="34291" spans="1:5" x14ac:dyDescent="0.3">
      <c r="A34291">
        <v>23410026</v>
      </c>
      <c r="B34291" t="s">
        <v>1922</v>
      </c>
      <c r="C34291" t="s">
        <v>8</v>
      </c>
      <c r="D34291" t="s">
        <v>2395</v>
      </c>
      <c r="E34291">
        <v>0</v>
      </c>
    </row>
    <row r="34292" spans="1:5" x14ac:dyDescent="0.3">
      <c r="A34292">
        <v>23410026</v>
      </c>
      <c r="B34292" t="s">
        <v>1922</v>
      </c>
      <c r="C34292" t="s">
        <v>8</v>
      </c>
      <c r="D34292" t="s">
        <v>2396</v>
      </c>
      <c r="E34292">
        <v>-6</v>
      </c>
    </row>
    <row r="34293" spans="1:5" x14ac:dyDescent="0.3">
      <c r="A34293">
        <v>23410026</v>
      </c>
      <c r="B34293" t="s">
        <v>1922</v>
      </c>
      <c r="C34293" t="s">
        <v>8</v>
      </c>
      <c r="D34293" t="s">
        <v>2397</v>
      </c>
      <c r="E34293">
        <v>0</v>
      </c>
    </row>
    <row r="34294" spans="1:5" x14ac:dyDescent="0.3">
      <c r="A34294">
        <v>23410026</v>
      </c>
      <c r="B34294" t="s">
        <v>1922</v>
      </c>
      <c r="C34294" t="s">
        <v>8</v>
      </c>
      <c r="D34294" t="s">
        <v>2398</v>
      </c>
      <c r="E34294">
        <v>0</v>
      </c>
    </row>
    <row r="34295" spans="1:5" x14ac:dyDescent="0.3">
      <c r="A34295">
        <v>23410026</v>
      </c>
      <c r="B34295" t="s">
        <v>1922</v>
      </c>
      <c r="C34295" t="s">
        <v>8</v>
      </c>
      <c r="D34295" t="s">
        <v>2399</v>
      </c>
      <c r="E34295">
        <v>0</v>
      </c>
    </row>
    <row r="34296" spans="1:5" x14ac:dyDescent="0.3">
      <c r="A34296">
        <v>23410026</v>
      </c>
      <c r="B34296" t="s">
        <v>1922</v>
      </c>
      <c r="C34296" t="s">
        <v>8</v>
      </c>
      <c r="D34296" t="s">
        <v>2400</v>
      </c>
      <c r="E34296">
        <v>0</v>
      </c>
    </row>
    <row r="34297" spans="1:5" x14ac:dyDescent="0.3">
      <c r="A34297">
        <v>23410026</v>
      </c>
      <c r="B34297" t="s">
        <v>1922</v>
      </c>
      <c r="C34297" t="s">
        <v>8</v>
      </c>
      <c r="D34297" t="s">
        <v>2401</v>
      </c>
      <c r="E34297">
        <v>0</v>
      </c>
    </row>
    <row r="34298" spans="1:5" x14ac:dyDescent="0.3">
      <c r="A34298">
        <v>23410026</v>
      </c>
      <c r="B34298" t="s">
        <v>1922</v>
      </c>
      <c r="C34298" t="s">
        <v>8</v>
      </c>
      <c r="D34298" t="s">
        <v>2402</v>
      </c>
      <c r="E34298">
        <v>0</v>
      </c>
    </row>
    <row r="34299" spans="1:5" x14ac:dyDescent="0.3">
      <c r="A34299">
        <v>23410026</v>
      </c>
      <c r="B34299" t="s">
        <v>1922</v>
      </c>
      <c r="C34299" t="s">
        <v>8</v>
      </c>
      <c r="D34299" t="s">
        <v>2403</v>
      </c>
      <c r="E34299">
        <v>0</v>
      </c>
    </row>
    <row r="34300" spans="1:5" x14ac:dyDescent="0.3">
      <c r="A34300">
        <v>23410026</v>
      </c>
      <c r="B34300" t="s">
        <v>1922</v>
      </c>
      <c r="C34300" t="s">
        <v>8</v>
      </c>
      <c r="D34300" t="s">
        <v>2404</v>
      </c>
      <c r="E34300">
        <v>0</v>
      </c>
    </row>
    <row r="34301" spans="1:5" x14ac:dyDescent="0.3">
      <c r="A34301">
        <v>23410026</v>
      </c>
      <c r="B34301" t="s">
        <v>1922</v>
      </c>
      <c r="C34301" t="s">
        <v>8</v>
      </c>
      <c r="D34301" t="s">
        <v>2405</v>
      </c>
      <c r="E34301">
        <v>-4</v>
      </c>
    </row>
    <row r="34302" spans="1:5" x14ac:dyDescent="0.3">
      <c r="A34302">
        <v>23410026</v>
      </c>
      <c r="B34302" t="s">
        <v>1922</v>
      </c>
      <c r="C34302" t="s">
        <v>8</v>
      </c>
      <c r="D34302" t="s">
        <v>2406</v>
      </c>
      <c r="E34302">
        <v>0</v>
      </c>
    </row>
    <row r="34303" spans="1:5" x14ac:dyDescent="0.3">
      <c r="A34303">
        <v>23410026</v>
      </c>
      <c r="B34303" t="s">
        <v>1922</v>
      </c>
      <c r="C34303" t="s">
        <v>8</v>
      </c>
      <c r="D34303" t="s">
        <v>2407</v>
      </c>
      <c r="E34303">
        <v>0</v>
      </c>
    </row>
    <row r="34304" spans="1:5" x14ac:dyDescent="0.3">
      <c r="A34304">
        <v>23410026</v>
      </c>
      <c r="B34304" t="s">
        <v>1922</v>
      </c>
      <c r="C34304" t="s">
        <v>8</v>
      </c>
      <c r="D34304" t="s">
        <v>2408</v>
      </c>
      <c r="E34304">
        <v>0</v>
      </c>
    </row>
    <row r="34305" spans="1:5" x14ac:dyDescent="0.3">
      <c r="A34305">
        <v>23410026</v>
      </c>
      <c r="B34305" t="s">
        <v>1922</v>
      </c>
      <c r="C34305" t="s">
        <v>8</v>
      </c>
      <c r="D34305" t="s">
        <v>2409</v>
      </c>
      <c r="E34305">
        <v>0</v>
      </c>
    </row>
    <row r="34306" spans="1:5" x14ac:dyDescent="0.3">
      <c r="A34306">
        <v>23410026</v>
      </c>
      <c r="B34306" t="s">
        <v>1922</v>
      </c>
      <c r="C34306" t="s">
        <v>8</v>
      </c>
      <c r="D34306" t="s">
        <v>2410</v>
      </c>
      <c r="E34306">
        <v>0</v>
      </c>
    </row>
    <row r="34307" spans="1:5" x14ac:dyDescent="0.3">
      <c r="A34307">
        <v>23410026</v>
      </c>
      <c r="B34307" t="s">
        <v>1922</v>
      </c>
      <c r="C34307" t="s">
        <v>8</v>
      </c>
      <c r="D34307" t="s">
        <v>2411</v>
      </c>
      <c r="E34307">
        <v>-4</v>
      </c>
    </row>
    <row r="34308" spans="1:5" x14ac:dyDescent="0.3">
      <c r="A34308">
        <v>23410026</v>
      </c>
      <c r="B34308" t="s">
        <v>1922</v>
      </c>
      <c r="C34308" t="s">
        <v>8</v>
      </c>
      <c r="D34308" t="s">
        <v>2412</v>
      </c>
      <c r="E34308">
        <v>0</v>
      </c>
    </row>
    <row r="34309" spans="1:5" x14ac:dyDescent="0.3">
      <c r="A34309">
        <v>23410026</v>
      </c>
      <c r="B34309" t="s">
        <v>1922</v>
      </c>
      <c r="C34309" t="s">
        <v>8</v>
      </c>
      <c r="D34309" t="s">
        <v>2413</v>
      </c>
      <c r="E34309">
        <v>0</v>
      </c>
    </row>
    <row r="34310" spans="1:5" x14ac:dyDescent="0.3">
      <c r="A34310">
        <v>37510010</v>
      </c>
      <c r="B34310" t="s">
        <v>1924</v>
      </c>
      <c r="C34310" t="s">
        <v>8</v>
      </c>
      <c r="D34310" t="s">
        <v>2378</v>
      </c>
      <c r="E34310">
        <v>0</v>
      </c>
    </row>
    <row r="34311" spans="1:5" x14ac:dyDescent="0.3">
      <c r="A34311">
        <v>37510010</v>
      </c>
      <c r="B34311" t="s">
        <v>1924</v>
      </c>
      <c r="C34311" t="s">
        <v>8</v>
      </c>
      <c r="D34311" t="s">
        <v>2379</v>
      </c>
      <c r="E34311">
        <v>0</v>
      </c>
    </row>
    <row r="34312" spans="1:5" x14ac:dyDescent="0.3">
      <c r="A34312">
        <v>37510010</v>
      </c>
      <c r="B34312" t="s">
        <v>1924</v>
      </c>
      <c r="C34312" t="s">
        <v>8</v>
      </c>
      <c r="D34312" t="s">
        <v>2380</v>
      </c>
      <c r="E34312">
        <v>0</v>
      </c>
    </row>
    <row r="34313" spans="1:5" x14ac:dyDescent="0.3">
      <c r="A34313">
        <v>37510010</v>
      </c>
      <c r="B34313" t="s">
        <v>1924</v>
      </c>
      <c r="C34313" t="s">
        <v>8</v>
      </c>
      <c r="D34313" t="s">
        <v>2381</v>
      </c>
      <c r="E34313">
        <v>0</v>
      </c>
    </row>
    <row r="34314" spans="1:5" x14ac:dyDescent="0.3">
      <c r="A34314">
        <v>37510010</v>
      </c>
      <c r="B34314" t="s">
        <v>1924</v>
      </c>
      <c r="C34314" t="s">
        <v>8</v>
      </c>
      <c r="D34314" t="s">
        <v>2382</v>
      </c>
      <c r="E34314">
        <v>0</v>
      </c>
    </row>
    <row r="34315" spans="1:5" x14ac:dyDescent="0.3">
      <c r="A34315">
        <v>37510010</v>
      </c>
      <c r="B34315" t="s">
        <v>1924</v>
      </c>
      <c r="C34315" t="s">
        <v>8</v>
      </c>
      <c r="D34315" t="s">
        <v>2383</v>
      </c>
      <c r="E34315">
        <v>0</v>
      </c>
    </row>
    <row r="34316" spans="1:5" x14ac:dyDescent="0.3">
      <c r="A34316">
        <v>37510010</v>
      </c>
      <c r="B34316" t="s">
        <v>1924</v>
      </c>
      <c r="C34316" t="s">
        <v>8</v>
      </c>
      <c r="D34316" t="s">
        <v>2384</v>
      </c>
      <c r="E34316">
        <v>0</v>
      </c>
    </row>
    <row r="34317" spans="1:5" x14ac:dyDescent="0.3">
      <c r="A34317">
        <v>37510010</v>
      </c>
      <c r="B34317" t="s">
        <v>1924</v>
      </c>
      <c r="C34317" t="s">
        <v>8</v>
      </c>
      <c r="D34317" t="s">
        <v>2385</v>
      </c>
      <c r="E34317">
        <v>0</v>
      </c>
    </row>
    <row r="34318" spans="1:5" x14ac:dyDescent="0.3">
      <c r="A34318">
        <v>37510010</v>
      </c>
      <c r="B34318" t="s">
        <v>1924</v>
      </c>
      <c r="C34318" t="s">
        <v>8</v>
      </c>
      <c r="D34318" t="s">
        <v>2386</v>
      </c>
      <c r="E34318">
        <v>0</v>
      </c>
    </row>
    <row r="34319" spans="1:5" x14ac:dyDescent="0.3">
      <c r="A34319">
        <v>37510010</v>
      </c>
      <c r="B34319" t="s">
        <v>1924</v>
      </c>
      <c r="C34319" t="s">
        <v>8</v>
      </c>
      <c r="D34319" t="s">
        <v>2387</v>
      </c>
      <c r="E34319">
        <v>0</v>
      </c>
    </row>
    <row r="34320" spans="1:5" x14ac:dyDescent="0.3">
      <c r="A34320">
        <v>37510010</v>
      </c>
      <c r="B34320" t="s">
        <v>1924</v>
      </c>
      <c r="C34320" t="s">
        <v>8</v>
      </c>
      <c r="D34320" t="s">
        <v>2388</v>
      </c>
      <c r="E34320">
        <v>0</v>
      </c>
    </row>
    <row r="34321" spans="1:5" x14ac:dyDescent="0.3">
      <c r="A34321">
        <v>37510010</v>
      </c>
      <c r="B34321" t="s">
        <v>1924</v>
      </c>
      <c r="C34321" t="s">
        <v>8</v>
      </c>
      <c r="D34321" t="s">
        <v>2389</v>
      </c>
      <c r="E34321">
        <v>0</v>
      </c>
    </row>
    <row r="34322" spans="1:5" x14ac:dyDescent="0.3">
      <c r="A34322">
        <v>37510010</v>
      </c>
      <c r="B34322" t="s">
        <v>1924</v>
      </c>
      <c r="C34322" t="s">
        <v>8</v>
      </c>
      <c r="D34322" t="s">
        <v>2390</v>
      </c>
      <c r="E34322">
        <v>0</v>
      </c>
    </row>
    <row r="34323" spans="1:5" x14ac:dyDescent="0.3">
      <c r="A34323">
        <v>37510010</v>
      </c>
      <c r="B34323" t="s">
        <v>1924</v>
      </c>
      <c r="C34323" t="s">
        <v>8</v>
      </c>
      <c r="D34323" t="s">
        <v>2391</v>
      </c>
      <c r="E34323">
        <v>0</v>
      </c>
    </row>
    <row r="34324" spans="1:5" x14ac:dyDescent="0.3">
      <c r="A34324">
        <v>37510010</v>
      </c>
      <c r="B34324" t="s">
        <v>1924</v>
      </c>
      <c r="C34324" t="s">
        <v>8</v>
      </c>
      <c r="D34324" t="s">
        <v>2392</v>
      </c>
      <c r="E34324">
        <v>0</v>
      </c>
    </row>
    <row r="34325" spans="1:5" x14ac:dyDescent="0.3">
      <c r="A34325">
        <v>37510010</v>
      </c>
      <c r="B34325" t="s">
        <v>1924</v>
      </c>
      <c r="C34325" t="s">
        <v>8</v>
      </c>
      <c r="D34325" t="s">
        <v>2393</v>
      </c>
      <c r="E34325">
        <v>0</v>
      </c>
    </row>
    <row r="34326" spans="1:5" x14ac:dyDescent="0.3">
      <c r="A34326">
        <v>37510010</v>
      </c>
      <c r="B34326" t="s">
        <v>1924</v>
      </c>
      <c r="C34326" t="s">
        <v>8</v>
      </c>
      <c r="D34326" t="s">
        <v>2394</v>
      </c>
      <c r="E34326">
        <v>0</v>
      </c>
    </row>
    <row r="34327" spans="1:5" x14ac:dyDescent="0.3">
      <c r="A34327">
        <v>37510010</v>
      </c>
      <c r="B34327" t="s">
        <v>1924</v>
      </c>
      <c r="C34327" t="s">
        <v>8</v>
      </c>
      <c r="D34327" t="s">
        <v>2395</v>
      </c>
      <c r="E34327">
        <v>0</v>
      </c>
    </row>
    <row r="34328" spans="1:5" x14ac:dyDescent="0.3">
      <c r="A34328">
        <v>37510010</v>
      </c>
      <c r="B34328" t="s">
        <v>1924</v>
      </c>
      <c r="C34328" t="s">
        <v>8</v>
      </c>
      <c r="D34328" t="s">
        <v>2396</v>
      </c>
      <c r="E34328">
        <v>0</v>
      </c>
    </row>
    <row r="34329" spans="1:5" x14ac:dyDescent="0.3">
      <c r="A34329">
        <v>37510010</v>
      </c>
      <c r="B34329" t="s">
        <v>1924</v>
      </c>
      <c r="C34329" t="s">
        <v>8</v>
      </c>
      <c r="D34329" t="s">
        <v>2397</v>
      </c>
      <c r="E34329">
        <v>0</v>
      </c>
    </row>
    <row r="34330" spans="1:5" x14ac:dyDescent="0.3">
      <c r="A34330">
        <v>37510010</v>
      </c>
      <c r="B34330" t="s">
        <v>1924</v>
      </c>
      <c r="C34330" t="s">
        <v>8</v>
      </c>
      <c r="D34330" t="s">
        <v>2398</v>
      </c>
      <c r="E34330">
        <v>0</v>
      </c>
    </row>
    <row r="34331" spans="1:5" x14ac:dyDescent="0.3">
      <c r="A34331">
        <v>37510010</v>
      </c>
      <c r="B34331" t="s">
        <v>1924</v>
      </c>
      <c r="C34331" t="s">
        <v>8</v>
      </c>
      <c r="D34331" t="s">
        <v>2399</v>
      </c>
      <c r="E34331">
        <v>-5</v>
      </c>
    </row>
    <row r="34332" spans="1:5" x14ac:dyDescent="0.3">
      <c r="A34332">
        <v>37510010</v>
      </c>
      <c r="B34332" t="s">
        <v>1924</v>
      </c>
      <c r="C34332" t="s">
        <v>8</v>
      </c>
      <c r="D34332" t="s">
        <v>2400</v>
      </c>
      <c r="E34332">
        <v>0</v>
      </c>
    </row>
    <row r="34333" spans="1:5" x14ac:dyDescent="0.3">
      <c r="A34333">
        <v>37510010</v>
      </c>
      <c r="B34333" t="s">
        <v>1924</v>
      </c>
      <c r="C34333" t="s">
        <v>8</v>
      </c>
      <c r="D34333" t="s">
        <v>2401</v>
      </c>
      <c r="E34333">
        <v>-10</v>
      </c>
    </row>
    <row r="34334" spans="1:5" x14ac:dyDescent="0.3">
      <c r="A34334">
        <v>37510010</v>
      </c>
      <c r="B34334" t="s">
        <v>1924</v>
      </c>
      <c r="C34334" t="s">
        <v>8</v>
      </c>
      <c r="D34334" t="s">
        <v>2402</v>
      </c>
      <c r="E34334">
        <v>-4</v>
      </c>
    </row>
    <row r="34335" spans="1:5" x14ac:dyDescent="0.3">
      <c r="A34335">
        <v>37510010</v>
      </c>
      <c r="B34335" t="s">
        <v>1924</v>
      </c>
      <c r="C34335" t="s">
        <v>8</v>
      </c>
      <c r="D34335" t="s">
        <v>2403</v>
      </c>
      <c r="E34335">
        <v>0</v>
      </c>
    </row>
    <row r="34336" spans="1:5" x14ac:dyDescent="0.3">
      <c r="A34336">
        <v>37510010</v>
      </c>
      <c r="B34336" t="s">
        <v>1924</v>
      </c>
      <c r="C34336" t="s">
        <v>8</v>
      </c>
      <c r="D34336" t="s">
        <v>2404</v>
      </c>
      <c r="E34336">
        <v>0</v>
      </c>
    </row>
    <row r="34337" spans="1:5" x14ac:dyDescent="0.3">
      <c r="A34337">
        <v>37510010</v>
      </c>
      <c r="B34337" t="s">
        <v>1924</v>
      </c>
      <c r="C34337" t="s">
        <v>8</v>
      </c>
      <c r="D34337" t="s">
        <v>2405</v>
      </c>
      <c r="E34337">
        <v>0</v>
      </c>
    </row>
    <row r="34338" spans="1:5" x14ac:dyDescent="0.3">
      <c r="A34338">
        <v>37510010</v>
      </c>
      <c r="B34338" t="s">
        <v>1924</v>
      </c>
      <c r="C34338" t="s">
        <v>8</v>
      </c>
      <c r="D34338" t="s">
        <v>2406</v>
      </c>
      <c r="E34338">
        <v>0</v>
      </c>
    </row>
    <row r="34339" spans="1:5" x14ac:dyDescent="0.3">
      <c r="A34339">
        <v>37510010</v>
      </c>
      <c r="B34339" t="s">
        <v>1924</v>
      </c>
      <c r="C34339" t="s">
        <v>8</v>
      </c>
      <c r="D34339" t="s">
        <v>2407</v>
      </c>
      <c r="E34339">
        <v>0</v>
      </c>
    </row>
    <row r="34340" spans="1:5" x14ac:dyDescent="0.3">
      <c r="A34340">
        <v>37510010</v>
      </c>
      <c r="B34340" t="s">
        <v>1924</v>
      </c>
      <c r="C34340" t="s">
        <v>8</v>
      </c>
      <c r="D34340" t="s">
        <v>2408</v>
      </c>
      <c r="E34340">
        <v>0</v>
      </c>
    </row>
    <row r="34341" spans="1:5" x14ac:dyDescent="0.3">
      <c r="A34341">
        <v>37510010</v>
      </c>
      <c r="B34341" t="s">
        <v>1924</v>
      </c>
      <c r="C34341" t="s">
        <v>8</v>
      </c>
      <c r="D34341" t="s">
        <v>2409</v>
      </c>
      <c r="E34341">
        <v>0</v>
      </c>
    </row>
    <row r="34342" spans="1:5" x14ac:dyDescent="0.3">
      <c r="A34342">
        <v>37510010</v>
      </c>
      <c r="B34342" t="s">
        <v>1924</v>
      </c>
      <c r="C34342" t="s">
        <v>8</v>
      </c>
      <c r="D34342" t="s">
        <v>2410</v>
      </c>
      <c r="E34342">
        <v>0</v>
      </c>
    </row>
    <row r="34343" spans="1:5" x14ac:dyDescent="0.3">
      <c r="A34343">
        <v>37510010</v>
      </c>
      <c r="B34343" t="s">
        <v>1924</v>
      </c>
      <c r="C34343" t="s">
        <v>8</v>
      </c>
      <c r="D34343" t="s">
        <v>2411</v>
      </c>
      <c r="E34343">
        <v>0</v>
      </c>
    </row>
    <row r="34344" spans="1:5" x14ac:dyDescent="0.3">
      <c r="A34344">
        <v>37510010</v>
      </c>
      <c r="B34344" t="s">
        <v>1924</v>
      </c>
      <c r="C34344" t="s">
        <v>8</v>
      </c>
      <c r="D34344" t="s">
        <v>2412</v>
      </c>
      <c r="E34344">
        <v>0</v>
      </c>
    </row>
    <row r="34345" spans="1:5" x14ac:dyDescent="0.3">
      <c r="A34345">
        <v>37510010</v>
      </c>
      <c r="B34345" t="s">
        <v>1924</v>
      </c>
      <c r="C34345" t="s">
        <v>8</v>
      </c>
      <c r="D34345" t="s">
        <v>2413</v>
      </c>
      <c r="E34345">
        <v>0</v>
      </c>
    </row>
    <row r="34346" spans="1:5" x14ac:dyDescent="0.3">
      <c r="A34346">
        <v>81850019</v>
      </c>
      <c r="B34346" t="s">
        <v>1926</v>
      </c>
      <c r="C34346" t="s">
        <v>8</v>
      </c>
      <c r="D34346" t="s">
        <v>2378</v>
      </c>
      <c r="E34346">
        <v>0</v>
      </c>
    </row>
    <row r="34347" spans="1:5" x14ac:dyDescent="0.3">
      <c r="A34347">
        <v>81850019</v>
      </c>
      <c r="B34347" t="s">
        <v>1926</v>
      </c>
      <c r="C34347" t="s">
        <v>8</v>
      </c>
      <c r="D34347" t="s">
        <v>2379</v>
      </c>
      <c r="E34347">
        <v>0</v>
      </c>
    </row>
    <row r="34348" spans="1:5" x14ac:dyDescent="0.3">
      <c r="A34348">
        <v>81850019</v>
      </c>
      <c r="B34348" t="s">
        <v>1926</v>
      </c>
      <c r="C34348" t="s">
        <v>8</v>
      </c>
      <c r="D34348" t="s">
        <v>2380</v>
      </c>
      <c r="E34348">
        <v>0</v>
      </c>
    </row>
    <row r="34349" spans="1:5" x14ac:dyDescent="0.3">
      <c r="A34349">
        <v>81850019</v>
      </c>
      <c r="B34349" t="s">
        <v>1926</v>
      </c>
      <c r="C34349" t="s">
        <v>8</v>
      </c>
      <c r="D34349" t="s">
        <v>2381</v>
      </c>
      <c r="E34349">
        <v>0</v>
      </c>
    </row>
    <row r="34350" spans="1:5" x14ac:dyDescent="0.3">
      <c r="A34350">
        <v>81850019</v>
      </c>
      <c r="B34350" t="s">
        <v>1926</v>
      </c>
      <c r="C34350" t="s">
        <v>8</v>
      </c>
      <c r="D34350" t="s">
        <v>2382</v>
      </c>
      <c r="E34350">
        <v>0</v>
      </c>
    </row>
    <row r="34351" spans="1:5" x14ac:dyDescent="0.3">
      <c r="A34351">
        <v>81850019</v>
      </c>
      <c r="B34351" t="s">
        <v>1926</v>
      </c>
      <c r="C34351" t="s">
        <v>8</v>
      </c>
      <c r="D34351" t="s">
        <v>2383</v>
      </c>
      <c r="E34351">
        <v>-3</v>
      </c>
    </row>
    <row r="34352" spans="1:5" x14ac:dyDescent="0.3">
      <c r="A34352">
        <v>81850019</v>
      </c>
      <c r="B34352" t="s">
        <v>1926</v>
      </c>
      <c r="C34352" t="s">
        <v>8</v>
      </c>
      <c r="D34352" t="s">
        <v>2384</v>
      </c>
      <c r="E34352">
        <v>0</v>
      </c>
    </row>
    <row r="34353" spans="1:5" x14ac:dyDescent="0.3">
      <c r="A34353">
        <v>81850019</v>
      </c>
      <c r="B34353" t="s">
        <v>1926</v>
      </c>
      <c r="C34353" t="s">
        <v>8</v>
      </c>
      <c r="D34353" t="s">
        <v>2385</v>
      </c>
      <c r="E34353">
        <v>0</v>
      </c>
    </row>
    <row r="34354" spans="1:5" x14ac:dyDescent="0.3">
      <c r="A34354">
        <v>81850019</v>
      </c>
      <c r="B34354" t="s">
        <v>1926</v>
      </c>
      <c r="C34354" t="s">
        <v>8</v>
      </c>
      <c r="D34354" t="s">
        <v>2386</v>
      </c>
      <c r="E34354">
        <v>0</v>
      </c>
    </row>
    <row r="34355" spans="1:5" x14ac:dyDescent="0.3">
      <c r="A34355">
        <v>81850019</v>
      </c>
      <c r="B34355" t="s">
        <v>1926</v>
      </c>
      <c r="C34355" t="s">
        <v>8</v>
      </c>
      <c r="D34355" t="s">
        <v>2387</v>
      </c>
      <c r="E34355">
        <v>0</v>
      </c>
    </row>
    <row r="34356" spans="1:5" x14ac:dyDescent="0.3">
      <c r="A34356">
        <v>81850019</v>
      </c>
      <c r="B34356" t="s">
        <v>1926</v>
      </c>
      <c r="C34356" t="s">
        <v>8</v>
      </c>
      <c r="D34356" t="s">
        <v>2388</v>
      </c>
      <c r="E34356">
        <v>-2</v>
      </c>
    </row>
    <row r="34357" spans="1:5" x14ac:dyDescent="0.3">
      <c r="A34357">
        <v>81850019</v>
      </c>
      <c r="B34357" t="s">
        <v>1926</v>
      </c>
      <c r="C34357" t="s">
        <v>8</v>
      </c>
      <c r="D34357" t="s">
        <v>2389</v>
      </c>
      <c r="E34357">
        <v>-1</v>
      </c>
    </row>
    <row r="34358" spans="1:5" x14ac:dyDescent="0.3">
      <c r="A34358">
        <v>81850019</v>
      </c>
      <c r="B34358" t="s">
        <v>1926</v>
      </c>
      <c r="C34358" t="s">
        <v>8</v>
      </c>
      <c r="D34358" t="s">
        <v>2390</v>
      </c>
      <c r="E34358">
        <v>0</v>
      </c>
    </row>
    <row r="34359" spans="1:5" x14ac:dyDescent="0.3">
      <c r="A34359">
        <v>81850019</v>
      </c>
      <c r="B34359" t="s">
        <v>1926</v>
      </c>
      <c r="C34359" t="s">
        <v>8</v>
      </c>
      <c r="D34359" t="s">
        <v>2391</v>
      </c>
      <c r="E34359">
        <v>-2</v>
      </c>
    </row>
    <row r="34360" spans="1:5" x14ac:dyDescent="0.3">
      <c r="A34360">
        <v>81850019</v>
      </c>
      <c r="B34360" t="s">
        <v>1926</v>
      </c>
      <c r="C34360" t="s">
        <v>8</v>
      </c>
      <c r="D34360" t="s">
        <v>2392</v>
      </c>
      <c r="E34360">
        <v>0</v>
      </c>
    </row>
    <row r="34361" spans="1:5" x14ac:dyDescent="0.3">
      <c r="A34361">
        <v>81850019</v>
      </c>
      <c r="B34361" t="s">
        <v>1926</v>
      </c>
      <c r="C34361" t="s">
        <v>8</v>
      </c>
      <c r="D34361" t="s">
        <v>2393</v>
      </c>
      <c r="E34361">
        <v>-1</v>
      </c>
    </row>
    <row r="34362" spans="1:5" x14ac:dyDescent="0.3">
      <c r="A34362">
        <v>81850019</v>
      </c>
      <c r="B34362" t="s">
        <v>1926</v>
      </c>
      <c r="C34362" t="s">
        <v>8</v>
      </c>
      <c r="D34362" t="s">
        <v>2394</v>
      </c>
      <c r="E34362">
        <v>0</v>
      </c>
    </row>
    <row r="34363" spans="1:5" x14ac:dyDescent="0.3">
      <c r="A34363">
        <v>81850019</v>
      </c>
      <c r="B34363" t="s">
        <v>1926</v>
      </c>
      <c r="C34363" t="s">
        <v>8</v>
      </c>
      <c r="D34363" t="s">
        <v>2395</v>
      </c>
      <c r="E34363">
        <v>0</v>
      </c>
    </row>
    <row r="34364" spans="1:5" x14ac:dyDescent="0.3">
      <c r="A34364">
        <v>81850019</v>
      </c>
      <c r="B34364" t="s">
        <v>1926</v>
      </c>
      <c r="C34364" t="s">
        <v>8</v>
      </c>
      <c r="D34364" t="s">
        <v>2396</v>
      </c>
      <c r="E34364">
        <v>0</v>
      </c>
    </row>
    <row r="34365" spans="1:5" x14ac:dyDescent="0.3">
      <c r="A34365">
        <v>81850019</v>
      </c>
      <c r="B34365" t="s">
        <v>1926</v>
      </c>
      <c r="C34365" t="s">
        <v>8</v>
      </c>
      <c r="D34365" t="s">
        <v>2397</v>
      </c>
      <c r="E34365">
        <v>0</v>
      </c>
    </row>
    <row r="34366" spans="1:5" x14ac:dyDescent="0.3">
      <c r="A34366">
        <v>81850019</v>
      </c>
      <c r="B34366" t="s">
        <v>1926</v>
      </c>
      <c r="C34366" t="s">
        <v>8</v>
      </c>
      <c r="D34366" t="s">
        <v>2398</v>
      </c>
      <c r="E34366">
        <v>0</v>
      </c>
    </row>
    <row r="34367" spans="1:5" x14ac:dyDescent="0.3">
      <c r="A34367">
        <v>81850019</v>
      </c>
      <c r="B34367" t="s">
        <v>1926</v>
      </c>
      <c r="C34367" t="s">
        <v>8</v>
      </c>
      <c r="D34367" t="s">
        <v>2399</v>
      </c>
      <c r="E34367">
        <v>-2</v>
      </c>
    </row>
    <row r="34368" spans="1:5" x14ac:dyDescent="0.3">
      <c r="A34368">
        <v>81850019</v>
      </c>
      <c r="B34368" t="s">
        <v>1926</v>
      </c>
      <c r="C34368" t="s">
        <v>8</v>
      </c>
      <c r="D34368" t="s">
        <v>2400</v>
      </c>
      <c r="E34368">
        <v>0</v>
      </c>
    </row>
    <row r="34369" spans="1:5" x14ac:dyDescent="0.3">
      <c r="A34369">
        <v>81850019</v>
      </c>
      <c r="B34369" t="s">
        <v>1926</v>
      </c>
      <c r="C34369" t="s">
        <v>8</v>
      </c>
      <c r="D34369" t="s">
        <v>2401</v>
      </c>
      <c r="E34369">
        <v>0</v>
      </c>
    </row>
    <row r="34370" spans="1:5" x14ac:dyDescent="0.3">
      <c r="A34370">
        <v>81850019</v>
      </c>
      <c r="B34370" t="s">
        <v>1926</v>
      </c>
      <c r="C34370" t="s">
        <v>8</v>
      </c>
      <c r="D34370" t="s">
        <v>2402</v>
      </c>
      <c r="E34370">
        <v>0</v>
      </c>
    </row>
    <row r="34371" spans="1:5" x14ac:dyDescent="0.3">
      <c r="A34371">
        <v>81850019</v>
      </c>
      <c r="B34371" t="s">
        <v>1926</v>
      </c>
      <c r="C34371" t="s">
        <v>8</v>
      </c>
      <c r="D34371" t="s">
        <v>2403</v>
      </c>
      <c r="E34371">
        <v>0</v>
      </c>
    </row>
    <row r="34372" spans="1:5" x14ac:dyDescent="0.3">
      <c r="A34372">
        <v>81850019</v>
      </c>
      <c r="B34372" t="s">
        <v>1926</v>
      </c>
      <c r="C34372" t="s">
        <v>8</v>
      </c>
      <c r="D34372" t="s">
        <v>2404</v>
      </c>
      <c r="E34372">
        <v>-1</v>
      </c>
    </row>
    <row r="34373" spans="1:5" x14ac:dyDescent="0.3">
      <c r="A34373">
        <v>81850019</v>
      </c>
      <c r="B34373" t="s">
        <v>1926</v>
      </c>
      <c r="C34373" t="s">
        <v>8</v>
      </c>
      <c r="D34373" t="s">
        <v>2405</v>
      </c>
      <c r="E34373">
        <v>0</v>
      </c>
    </row>
    <row r="34374" spans="1:5" x14ac:dyDescent="0.3">
      <c r="A34374">
        <v>81850019</v>
      </c>
      <c r="B34374" t="s">
        <v>1926</v>
      </c>
      <c r="C34374" t="s">
        <v>8</v>
      </c>
      <c r="D34374" t="s">
        <v>2406</v>
      </c>
      <c r="E34374">
        <v>0</v>
      </c>
    </row>
    <row r="34375" spans="1:5" x14ac:dyDescent="0.3">
      <c r="A34375">
        <v>81850019</v>
      </c>
      <c r="B34375" t="s">
        <v>1926</v>
      </c>
      <c r="C34375" t="s">
        <v>8</v>
      </c>
      <c r="D34375" t="s">
        <v>2407</v>
      </c>
      <c r="E34375">
        <v>0</v>
      </c>
    </row>
    <row r="34376" spans="1:5" x14ac:dyDescent="0.3">
      <c r="A34376">
        <v>81850019</v>
      </c>
      <c r="B34376" t="s">
        <v>1926</v>
      </c>
      <c r="C34376" t="s">
        <v>8</v>
      </c>
      <c r="D34376" t="s">
        <v>2408</v>
      </c>
      <c r="E34376">
        <v>0</v>
      </c>
    </row>
    <row r="34377" spans="1:5" x14ac:dyDescent="0.3">
      <c r="A34377">
        <v>81850019</v>
      </c>
      <c r="B34377" t="s">
        <v>1926</v>
      </c>
      <c r="C34377" t="s">
        <v>8</v>
      </c>
      <c r="D34377" t="s">
        <v>2409</v>
      </c>
      <c r="E34377">
        <v>0</v>
      </c>
    </row>
    <row r="34378" spans="1:5" x14ac:dyDescent="0.3">
      <c r="A34378">
        <v>81850019</v>
      </c>
      <c r="B34378" t="s">
        <v>1926</v>
      </c>
      <c r="C34378" t="s">
        <v>8</v>
      </c>
      <c r="D34378" t="s">
        <v>2410</v>
      </c>
      <c r="E34378">
        <v>-6</v>
      </c>
    </row>
    <row r="34379" spans="1:5" x14ac:dyDescent="0.3">
      <c r="A34379">
        <v>81850019</v>
      </c>
      <c r="B34379" t="s">
        <v>1926</v>
      </c>
      <c r="C34379" t="s">
        <v>8</v>
      </c>
      <c r="D34379" t="s">
        <v>2411</v>
      </c>
      <c r="E34379">
        <v>0</v>
      </c>
    </row>
    <row r="34380" spans="1:5" x14ac:dyDescent="0.3">
      <c r="A34380">
        <v>81850019</v>
      </c>
      <c r="B34380" t="s">
        <v>1926</v>
      </c>
      <c r="C34380" t="s">
        <v>8</v>
      </c>
      <c r="D34380" t="s">
        <v>2412</v>
      </c>
      <c r="E34380">
        <v>0</v>
      </c>
    </row>
    <row r="34381" spans="1:5" x14ac:dyDescent="0.3">
      <c r="A34381">
        <v>81850019</v>
      </c>
      <c r="B34381" t="s">
        <v>1926</v>
      </c>
      <c r="C34381" t="s">
        <v>8</v>
      </c>
      <c r="D34381" t="s">
        <v>2413</v>
      </c>
      <c r="E34381">
        <v>0</v>
      </c>
    </row>
    <row r="34382" spans="1:5" x14ac:dyDescent="0.3">
      <c r="A34382">
        <v>39300005</v>
      </c>
      <c r="B34382" t="s">
        <v>1928</v>
      </c>
      <c r="C34382" t="s">
        <v>8</v>
      </c>
      <c r="D34382" t="s">
        <v>2378</v>
      </c>
      <c r="E34382">
        <v>-3</v>
      </c>
    </row>
    <row r="34383" spans="1:5" x14ac:dyDescent="0.3">
      <c r="A34383">
        <v>39300005</v>
      </c>
      <c r="B34383" t="s">
        <v>1928</v>
      </c>
      <c r="C34383" t="s">
        <v>8</v>
      </c>
      <c r="D34383" t="s">
        <v>2379</v>
      </c>
      <c r="E34383">
        <v>0</v>
      </c>
    </row>
    <row r="34384" spans="1:5" x14ac:dyDescent="0.3">
      <c r="A34384">
        <v>39300005</v>
      </c>
      <c r="B34384" t="s">
        <v>1928</v>
      </c>
      <c r="C34384" t="s">
        <v>8</v>
      </c>
      <c r="D34384" t="s">
        <v>2380</v>
      </c>
      <c r="E34384">
        <v>-1</v>
      </c>
    </row>
    <row r="34385" spans="1:5" x14ac:dyDescent="0.3">
      <c r="A34385">
        <v>39300005</v>
      </c>
      <c r="B34385" t="s">
        <v>1928</v>
      </c>
      <c r="C34385" t="s">
        <v>8</v>
      </c>
      <c r="D34385" t="s">
        <v>2381</v>
      </c>
      <c r="E34385">
        <v>-2</v>
      </c>
    </row>
    <row r="34386" spans="1:5" x14ac:dyDescent="0.3">
      <c r="A34386">
        <v>39300005</v>
      </c>
      <c r="B34386" t="s">
        <v>1928</v>
      </c>
      <c r="C34386" t="s">
        <v>8</v>
      </c>
      <c r="D34386" t="s">
        <v>2382</v>
      </c>
      <c r="E34386">
        <v>0</v>
      </c>
    </row>
    <row r="34387" spans="1:5" x14ac:dyDescent="0.3">
      <c r="A34387">
        <v>39300005</v>
      </c>
      <c r="B34387" t="s">
        <v>1928</v>
      </c>
      <c r="C34387" t="s">
        <v>8</v>
      </c>
      <c r="D34387" t="s">
        <v>2383</v>
      </c>
      <c r="E34387">
        <v>-1</v>
      </c>
    </row>
    <row r="34388" spans="1:5" x14ac:dyDescent="0.3">
      <c r="A34388">
        <v>39300005</v>
      </c>
      <c r="B34388" t="s">
        <v>1928</v>
      </c>
      <c r="C34388" t="s">
        <v>8</v>
      </c>
      <c r="D34388" t="s">
        <v>2384</v>
      </c>
      <c r="E34388">
        <v>-1</v>
      </c>
    </row>
    <row r="34389" spans="1:5" x14ac:dyDescent="0.3">
      <c r="A34389">
        <v>39300005</v>
      </c>
      <c r="B34389" t="s">
        <v>1928</v>
      </c>
      <c r="C34389" t="s">
        <v>8</v>
      </c>
      <c r="D34389" t="s">
        <v>2385</v>
      </c>
      <c r="E34389">
        <v>0</v>
      </c>
    </row>
    <row r="34390" spans="1:5" x14ac:dyDescent="0.3">
      <c r="A34390">
        <v>39300005</v>
      </c>
      <c r="B34390" t="s">
        <v>1928</v>
      </c>
      <c r="C34390" t="s">
        <v>8</v>
      </c>
      <c r="D34390" t="s">
        <v>2386</v>
      </c>
      <c r="E34390">
        <v>-2</v>
      </c>
    </row>
    <row r="34391" spans="1:5" x14ac:dyDescent="0.3">
      <c r="A34391">
        <v>39300005</v>
      </c>
      <c r="B34391" t="s">
        <v>1928</v>
      </c>
      <c r="C34391" t="s">
        <v>8</v>
      </c>
      <c r="D34391" t="s">
        <v>2387</v>
      </c>
      <c r="E34391">
        <v>0</v>
      </c>
    </row>
    <row r="34392" spans="1:5" x14ac:dyDescent="0.3">
      <c r="A34392">
        <v>39300005</v>
      </c>
      <c r="B34392" t="s">
        <v>1928</v>
      </c>
      <c r="C34392" t="s">
        <v>8</v>
      </c>
      <c r="D34392" t="s">
        <v>2388</v>
      </c>
      <c r="E34392">
        <v>-3</v>
      </c>
    </row>
    <row r="34393" spans="1:5" x14ac:dyDescent="0.3">
      <c r="A34393">
        <v>39300005</v>
      </c>
      <c r="B34393" t="s">
        <v>1928</v>
      </c>
      <c r="C34393" t="s">
        <v>8</v>
      </c>
      <c r="D34393" t="s">
        <v>2389</v>
      </c>
      <c r="E34393">
        <v>-5</v>
      </c>
    </row>
    <row r="34394" spans="1:5" x14ac:dyDescent="0.3">
      <c r="A34394">
        <v>39300005</v>
      </c>
      <c r="B34394" t="s">
        <v>1928</v>
      </c>
      <c r="C34394" t="s">
        <v>8</v>
      </c>
      <c r="D34394" t="s">
        <v>2390</v>
      </c>
      <c r="E34394">
        <v>-2</v>
      </c>
    </row>
    <row r="34395" spans="1:5" x14ac:dyDescent="0.3">
      <c r="A34395">
        <v>39300005</v>
      </c>
      <c r="B34395" t="s">
        <v>1928</v>
      </c>
      <c r="C34395" t="s">
        <v>8</v>
      </c>
      <c r="D34395" t="s">
        <v>2391</v>
      </c>
      <c r="E34395">
        <v>-1</v>
      </c>
    </row>
    <row r="34396" spans="1:5" x14ac:dyDescent="0.3">
      <c r="A34396">
        <v>39300005</v>
      </c>
      <c r="B34396" t="s">
        <v>1928</v>
      </c>
      <c r="C34396" t="s">
        <v>8</v>
      </c>
      <c r="D34396" t="s">
        <v>2392</v>
      </c>
      <c r="E34396">
        <v>0</v>
      </c>
    </row>
    <row r="34397" spans="1:5" x14ac:dyDescent="0.3">
      <c r="A34397">
        <v>39300005</v>
      </c>
      <c r="B34397" t="s">
        <v>1928</v>
      </c>
      <c r="C34397" t="s">
        <v>8</v>
      </c>
      <c r="D34397" t="s">
        <v>2393</v>
      </c>
      <c r="E34397">
        <v>0</v>
      </c>
    </row>
    <row r="34398" spans="1:5" x14ac:dyDescent="0.3">
      <c r="A34398">
        <v>39300005</v>
      </c>
      <c r="B34398" t="s">
        <v>1928</v>
      </c>
      <c r="C34398" t="s">
        <v>8</v>
      </c>
      <c r="D34398" t="s">
        <v>2394</v>
      </c>
      <c r="E34398">
        <v>0</v>
      </c>
    </row>
    <row r="34399" spans="1:5" x14ac:dyDescent="0.3">
      <c r="A34399">
        <v>39300005</v>
      </c>
      <c r="B34399" t="s">
        <v>1928</v>
      </c>
      <c r="C34399" t="s">
        <v>8</v>
      </c>
      <c r="D34399" t="s">
        <v>2395</v>
      </c>
      <c r="E34399">
        <v>-3</v>
      </c>
    </row>
    <row r="34400" spans="1:5" x14ac:dyDescent="0.3">
      <c r="A34400">
        <v>39300005</v>
      </c>
      <c r="B34400" t="s">
        <v>1928</v>
      </c>
      <c r="C34400" t="s">
        <v>8</v>
      </c>
      <c r="D34400" t="s">
        <v>2396</v>
      </c>
      <c r="E34400">
        <v>-1</v>
      </c>
    </row>
    <row r="34401" spans="1:5" x14ac:dyDescent="0.3">
      <c r="A34401">
        <v>39300005</v>
      </c>
      <c r="B34401" t="s">
        <v>1928</v>
      </c>
      <c r="C34401" t="s">
        <v>8</v>
      </c>
      <c r="D34401" t="s">
        <v>2397</v>
      </c>
      <c r="E34401">
        <v>0</v>
      </c>
    </row>
    <row r="34402" spans="1:5" x14ac:dyDescent="0.3">
      <c r="A34402">
        <v>39300005</v>
      </c>
      <c r="B34402" t="s">
        <v>1928</v>
      </c>
      <c r="C34402" t="s">
        <v>8</v>
      </c>
      <c r="D34402" t="s">
        <v>2398</v>
      </c>
      <c r="E34402">
        <v>-3</v>
      </c>
    </row>
    <row r="34403" spans="1:5" x14ac:dyDescent="0.3">
      <c r="A34403">
        <v>39300005</v>
      </c>
      <c r="B34403" t="s">
        <v>1928</v>
      </c>
      <c r="C34403" t="s">
        <v>8</v>
      </c>
      <c r="D34403" t="s">
        <v>2399</v>
      </c>
      <c r="E34403">
        <v>-2</v>
      </c>
    </row>
    <row r="34404" spans="1:5" x14ac:dyDescent="0.3">
      <c r="A34404">
        <v>39300005</v>
      </c>
      <c r="B34404" t="s">
        <v>1928</v>
      </c>
      <c r="C34404" t="s">
        <v>8</v>
      </c>
      <c r="D34404" t="s">
        <v>2400</v>
      </c>
      <c r="E34404">
        <v>0</v>
      </c>
    </row>
    <row r="34405" spans="1:5" x14ac:dyDescent="0.3">
      <c r="A34405">
        <v>39300005</v>
      </c>
      <c r="B34405" t="s">
        <v>1928</v>
      </c>
      <c r="C34405" t="s">
        <v>8</v>
      </c>
      <c r="D34405" t="s">
        <v>2401</v>
      </c>
      <c r="E34405">
        <v>-3</v>
      </c>
    </row>
    <row r="34406" spans="1:5" x14ac:dyDescent="0.3">
      <c r="A34406">
        <v>39300005</v>
      </c>
      <c r="B34406" t="s">
        <v>1928</v>
      </c>
      <c r="C34406" t="s">
        <v>8</v>
      </c>
      <c r="D34406" t="s">
        <v>2402</v>
      </c>
      <c r="E34406">
        <v>-3</v>
      </c>
    </row>
    <row r="34407" spans="1:5" x14ac:dyDescent="0.3">
      <c r="A34407">
        <v>39300005</v>
      </c>
      <c r="B34407" t="s">
        <v>1928</v>
      </c>
      <c r="C34407" t="s">
        <v>8</v>
      </c>
      <c r="D34407" t="s">
        <v>2403</v>
      </c>
      <c r="E34407">
        <v>-1</v>
      </c>
    </row>
    <row r="34408" spans="1:5" x14ac:dyDescent="0.3">
      <c r="A34408">
        <v>39300005</v>
      </c>
      <c r="B34408" t="s">
        <v>1928</v>
      </c>
      <c r="C34408" t="s">
        <v>8</v>
      </c>
      <c r="D34408" t="s">
        <v>2404</v>
      </c>
      <c r="E34408">
        <v>-5</v>
      </c>
    </row>
    <row r="34409" spans="1:5" x14ac:dyDescent="0.3">
      <c r="A34409">
        <v>39300005</v>
      </c>
      <c r="B34409" t="s">
        <v>1928</v>
      </c>
      <c r="C34409" t="s">
        <v>8</v>
      </c>
      <c r="D34409" t="s">
        <v>2405</v>
      </c>
      <c r="E34409">
        <v>-2</v>
      </c>
    </row>
    <row r="34410" spans="1:5" x14ac:dyDescent="0.3">
      <c r="A34410">
        <v>39300005</v>
      </c>
      <c r="B34410" t="s">
        <v>1928</v>
      </c>
      <c r="C34410" t="s">
        <v>8</v>
      </c>
      <c r="D34410" t="s">
        <v>2406</v>
      </c>
      <c r="E34410">
        <v>0</v>
      </c>
    </row>
    <row r="34411" spans="1:5" x14ac:dyDescent="0.3">
      <c r="A34411">
        <v>39300005</v>
      </c>
      <c r="B34411" t="s">
        <v>1928</v>
      </c>
      <c r="C34411" t="s">
        <v>8</v>
      </c>
      <c r="D34411" t="s">
        <v>2407</v>
      </c>
      <c r="E34411">
        <v>-1</v>
      </c>
    </row>
    <row r="34412" spans="1:5" x14ac:dyDescent="0.3">
      <c r="A34412">
        <v>39300005</v>
      </c>
      <c r="B34412" t="s">
        <v>1928</v>
      </c>
      <c r="C34412" t="s">
        <v>8</v>
      </c>
      <c r="D34412" t="s">
        <v>2408</v>
      </c>
      <c r="E34412">
        <v>-9</v>
      </c>
    </row>
    <row r="34413" spans="1:5" x14ac:dyDescent="0.3">
      <c r="A34413">
        <v>39300005</v>
      </c>
      <c r="B34413" t="s">
        <v>1928</v>
      </c>
      <c r="C34413" t="s">
        <v>8</v>
      </c>
      <c r="D34413" t="s">
        <v>2409</v>
      </c>
      <c r="E34413">
        <v>-1</v>
      </c>
    </row>
    <row r="34414" spans="1:5" x14ac:dyDescent="0.3">
      <c r="A34414">
        <v>39300005</v>
      </c>
      <c r="B34414" t="s">
        <v>1928</v>
      </c>
      <c r="C34414" t="s">
        <v>8</v>
      </c>
      <c r="D34414" t="s">
        <v>2410</v>
      </c>
      <c r="E34414">
        <v>0</v>
      </c>
    </row>
    <row r="34415" spans="1:5" x14ac:dyDescent="0.3">
      <c r="A34415">
        <v>39300005</v>
      </c>
      <c r="B34415" t="s">
        <v>1928</v>
      </c>
      <c r="C34415" t="s">
        <v>8</v>
      </c>
      <c r="D34415" t="s">
        <v>2411</v>
      </c>
      <c r="E34415">
        <v>-2</v>
      </c>
    </row>
    <row r="34416" spans="1:5" x14ac:dyDescent="0.3">
      <c r="A34416">
        <v>39300005</v>
      </c>
      <c r="B34416" t="s">
        <v>1928</v>
      </c>
      <c r="C34416" t="s">
        <v>8</v>
      </c>
      <c r="D34416" t="s">
        <v>2412</v>
      </c>
      <c r="E34416">
        <v>0</v>
      </c>
    </row>
    <row r="34417" spans="1:5" x14ac:dyDescent="0.3">
      <c r="A34417">
        <v>39300005</v>
      </c>
      <c r="B34417" t="s">
        <v>1928</v>
      </c>
      <c r="C34417" t="s">
        <v>8</v>
      </c>
      <c r="D34417" t="s">
        <v>2413</v>
      </c>
      <c r="E34417">
        <v>0</v>
      </c>
    </row>
    <row r="34418" spans="1:5" x14ac:dyDescent="0.3">
      <c r="A34418">
        <v>50360002</v>
      </c>
      <c r="B34418" t="s">
        <v>1930</v>
      </c>
      <c r="C34418" t="s">
        <v>8</v>
      </c>
      <c r="D34418" t="s">
        <v>2378</v>
      </c>
      <c r="E34418">
        <v>0</v>
      </c>
    </row>
    <row r="34419" spans="1:5" x14ac:dyDescent="0.3">
      <c r="A34419">
        <v>50360002</v>
      </c>
      <c r="B34419" t="s">
        <v>1930</v>
      </c>
      <c r="C34419" t="s">
        <v>8</v>
      </c>
      <c r="D34419" t="s">
        <v>2379</v>
      </c>
      <c r="E34419">
        <v>0</v>
      </c>
    </row>
    <row r="34420" spans="1:5" x14ac:dyDescent="0.3">
      <c r="A34420">
        <v>50360002</v>
      </c>
      <c r="B34420" t="s">
        <v>1930</v>
      </c>
      <c r="C34420" t="s">
        <v>8</v>
      </c>
      <c r="D34420" t="s">
        <v>2380</v>
      </c>
      <c r="E34420">
        <v>0</v>
      </c>
    </row>
    <row r="34421" spans="1:5" x14ac:dyDescent="0.3">
      <c r="A34421">
        <v>50360002</v>
      </c>
      <c r="B34421" t="s">
        <v>1930</v>
      </c>
      <c r="C34421" t="s">
        <v>8</v>
      </c>
      <c r="D34421" t="s">
        <v>2381</v>
      </c>
      <c r="E34421">
        <v>0</v>
      </c>
    </row>
    <row r="34422" spans="1:5" x14ac:dyDescent="0.3">
      <c r="A34422">
        <v>50360002</v>
      </c>
      <c r="B34422" t="s">
        <v>1930</v>
      </c>
      <c r="C34422" t="s">
        <v>8</v>
      </c>
      <c r="D34422" t="s">
        <v>2382</v>
      </c>
      <c r="E34422">
        <v>0</v>
      </c>
    </row>
    <row r="34423" spans="1:5" x14ac:dyDescent="0.3">
      <c r="A34423">
        <v>50360002</v>
      </c>
      <c r="B34423" t="s">
        <v>1930</v>
      </c>
      <c r="C34423" t="s">
        <v>8</v>
      </c>
      <c r="D34423" t="s">
        <v>2383</v>
      </c>
      <c r="E34423">
        <v>0</v>
      </c>
    </row>
    <row r="34424" spans="1:5" x14ac:dyDescent="0.3">
      <c r="A34424">
        <v>50360002</v>
      </c>
      <c r="B34424" t="s">
        <v>1930</v>
      </c>
      <c r="C34424" t="s">
        <v>8</v>
      </c>
      <c r="D34424" t="s">
        <v>2384</v>
      </c>
      <c r="E34424">
        <v>0</v>
      </c>
    </row>
    <row r="34425" spans="1:5" x14ac:dyDescent="0.3">
      <c r="A34425">
        <v>50360002</v>
      </c>
      <c r="B34425" t="s">
        <v>1930</v>
      </c>
      <c r="C34425" t="s">
        <v>8</v>
      </c>
      <c r="D34425" t="s">
        <v>2385</v>
      </c>
      <c r="E34425">
        <v>0</v>
      </c>
    </row>
    <row r="34426" spans="1:5" x14ac:dyDescent="0.3">
      <c r="A34426">
        <v>50360002</v>
      </c>
      <c r="B34426" t="s">
        <v>1930</v>
      </c>
      <c r="C34426" t="s">
        <v>8</v>
      </c>
      <c r="D34426" t="s">
        <v>2386</v>
      </c>
      <c r="E34426">
        <v>0</v>
      </c>
    </row>
    <row r="34427" spans="1:5" x14ac:dyDescent="0.3">
      <c r="A34427">
        <v>50360002</v>
      </c>
      <c r="B34427" t="s">
        <v>1930</v>
      </c>
      <c r="C34427" t="s">
        <v>8</v>
      </c>
      <c r="D34427" t="s">
        <v>2387</v>
      </c>
      <c r="E34427">
        <v>0</v>
      </c>
    </row>
    <row r="34428" spans="1:5" x14ac:dyDescent="0.3">
      <c r="A34428">
        <v>50360002</v>
      </c>
      <c r="B34428" t="s">
        <v>1930</v>
      </c>
      <c r="C34428" t="s">
        <v>8</v>
      </c>
      <c r="D34428" t="s">
        <v>2388</v>
      </c>
      <c r="E34428">
        <v>0</v>
      </c>
    </row>
    <row r="34429" spans="1:5" x14ac:dyDescent="0.3">
      <c r="A34429">
        <v>50360002</v>
      </c>
      <c r="B34429" t="s">
        <v>1930</v>
      </c>
      <c r="C34429" t="s">
        <v>8</v>
      </c>
      <c r="D34429" t="s">
        <v>2389</v>
      </c>
      <c r="E34429">
        <v>0</v>
      </c>
    </row>
    <row r="34430" spans="1:5" x14ac:dyDescent="0.3">
      <c r="A34430">
        <v>50360002</v>
      </c>
      <c r="B34430" t="s">
        <v>1930</v>
      </c>
      <c r="C34430" t="s">
        <v>8</v>
      </c>
      <c r="D34430" t="s">
        <v>2390</v>
      </c>
      <c r="E34430">
        <v>0</v>
      </c>
    </row>
    <row r="34431" spans="1:5" x14ac:dyDescent="0.3">
      <c r="A34431">
        <v>50360002</v>
      </c>
      <c r="B34431" t="s">
        <v>1930</v>
      </c>
      <c r="C34431" t="s">
        <v>8</v>
      </c>
      <c r="D34431" t="s">
        <v>2391</v>
      </c>
      <c r="E34431">
        <v>0</v>
      </c>
    </row>
    <row r="34432" spans="1:5" x14ac:dyDescent="0.3">
      <c r="A34432">
        <v>50360002</v>
      </c>
      <c r="B34432" t="s">
        <v>1930</v>
      </c>
      <c r="C34432" t="s">
        <v>8</v>
      </c>
      <c r="D34432" t="s">
        <v>2392</v>
      </c>
      <c r="E34432">
        <v>0</v>
      </c>
    </row>
    <row r="34433" spans="1:5" x14ac:dyDescent="0.3">
      <c r="A34433">
        <v>50360002</v>
      </c>
      <c r="B34433" t="s">
        <v>1930</v>
      </c>
      <c r="C34433" t="s">
        <v>8</v>
      </c>
      <c r="D34433" t="s">
        <v>2393</v>
      </c>
      <c r="E34433">
        <v>-2</v>
      </c>
    </row>
    <row r="34434" spans="1:5" x14ac:dyDescent="0.3">
      <c r="A34434">
        <v>50360002</v>
      </c>
      <c r="B34434" t="s">
        <v>1930</v>
      </c>
      <c r="C34434" t="s">
        <v>8</v>
      </c>
      <c r="D34434" t="s">
        <v>2394</v>
      </c>
      <c r="E34434">
        <v>0</v>
      </c>
    </row>
    <row r="34435" spans="1:5" x14ac:dyDescent="0.3">
      <c r="A34435">
        <v>50360002</v>
      </c>
      <c r="B34435" t="s">
        <v>1930</v>
      </c>
      <c r="C34435" t="s">
        <v>8</v>
      </c>
      <c r="D34435" t="s">
        <v>2395</v>
      </c>
      <c r="E34435">
        <v>0</v>
      </c>
    </row>
    <row r="34436" spans="1:5" x14ac:dyDescent="0.3">
      <c r="A34436">
        <v>50360002</v>
      </c>
      <c r="B34436" t="s">
        <v>1930</v>
      </c>
      <c r="C34436" t="s">
        <v>8</v>
      </c>
      <c r="D34436" t="s">
        <v>2396</v>
      </c>
      <c r="E34436">
        <v>-4</v>
      </c>
    </row>
    <row r="34437" spans="1:5" x14ac:dyDescent="0.3">
      <c r="A34437">
        <v>50360002</v>
      </c>
      <c r="B34437" t="s">
        <v>1930</v>
      </c>
      <c r="C34437" t="s">
        <v>8</v>
      </c>
      <c r="D34437" t="s">
        <v>2397</v>
      </c>
      <c r="E34437">
        <v>0</v>
      </c>
    </row>
    <row r="34438" spans="1:5" x14ac:dyDescent="0.3">
      <c r="A34438">
        <v>50360002</v>
      </c>
      <c r="B34438" t="s">
        <v>1930</v>
      </c>
      <c r="C34438" t="s">
        <v>8</v>
      </c>
      <c r="D34438" t="s">
        <v>2398</v>
      </c>
      <c r="E34438">
        <v>0</v>
      </c>
    </row>
    <row r="34439" spans="1:5" x14ac:dyDescent="0.3">
      <c r="A34439">
        <v>50360002</v>
      </c>
      <c r="B34439" t="s">
        <v>1930</v>
      </c>
      <c r="C34439" t="s">
        <v>8</v>
      </c>
      <c r="D34439" t="s">
        <v>2399</v>
      </c>
      <c r="E34439">
        <v>0</v>
      </c>
    </row>
    <row r="34440" spans="1:5" x14ac:dyDescent="0.3">
      <c r="A34440">
        <v>50360002</v>
      </c>
      <c r="B34440" t="s">
        <v>1930</v>
      </c>
      <c r="C34440" t="s">
        <v>8</v>
      </c>
      <c r="D34440" t="s">
        <v>2400</v>
      </c>
      <c r="E34440">
        <v>0</v>
      </c>
    </row>
    <row r="34441" spans="1:5" x14ac:dyDescent="0.3">
      <c r="A34441">
        <v>50360002</v>
      </c>
      <c r="B34441" t="s">
        <v>1930</v>
      </c>
      <c r="C34441" t="s">
        <v>8</v>
      </c>
      <c r="D34441" t="s">
        <v>2401</v>
      </c>
      <c r="E34441">
        <v>0</v>
      </c>
    </row>
    <row r="34442" spans="1:5" x14ac:dyDescent="0.3">
      <c r="A34442">
        <v>50360002</v>
      </c>
      <c r="B34442" t="s">
        <v>1930</v>
      </c>
      <c r="C34442" t="s">
        <v>8</v>
      </c>
      <c r="D34442" t="s">
        <v>2402</v>
      </c>
      <c r="E34442">
        <v>0</v>
      </c>
    </row>
    <row r="34443" spans="1:5" x14ac:dyDescent="0.3">
      <c r="A34443">
        <v>50360002</v>
      </c>
      <c r="B34443" t="s">
        <v>1930</v>
      </c>
      <c r="C34443" t="s">
        <v>8</v>
      </c>
      <c r="D34443" t="s">
        <v>2403</v>
      </c>
      <c r="E34443">
        <v>0</v>
      </c>
    </row>
    <row r="34444" spans="1:5" x14ac:dyDescent="0.3">
      <c r="A34444">
        <v>50360002</v>
      </c>
      <c r="B34444" t="s">
        <v>1930</v>
      </c>
      <c r="C34444" t="s">
        <v>8</v>
      </c>
      <c r="D34444" t="s">
        <v>2404</v>
      </c>
      <c r="E34444">
        <v>0</v>
      </c>
    </row>
    <row r="34445" spans="1:5" x14ac:dyDescent="0.3">
      <c r="A34445">
        <v>50360002</v>
      </c>
      <c r="B34445" t="s">
        <v>1930</v>
      </c>
      <c r="C34445" t="s">
        <v>8</v>
      </c>
      <c r="D34445" t="s">
        <v>2405</v>
      </c>
      <c r="E34445">
        <v>0</v>
      </c>
    </row>
    <row r="34446" spans="1:5" x14ac:dyDescent="0.3">
      <c r="A34446">
        <v>50360002</v>
      </c>
      <c r="B34446" t="s">
        <v>1930</v>
      </c>
      <c r="C34446" t="s">
        <v>8</v>
      </c>
      <c r="D34446" t="s">
        <v>2406</v>
      </c>
      <c r="E34446">
        <v>0</v>
      </c>
    </row>
    <row r="34447" spans="1:5" x14ac:dyDescent="0.3">
      <c r="A34447">
        <v>50360002</v>
      </c>
      <c r="B34447" t="s">
        <v>1930</v>
      </c>
      <c r="C34447" t="s">
        <v>8</v>
      </c>
      <c r="D34447" t="s">
        <v>2407</v>
      </c>
      <c r="E34447">
        <v>0</v>
      </c>
    </row>
    <row r="34448" spans="1:5" x14ac:dyDescent="0.3">
      <c r="A34448">
        <v>50360002</v>
      </c>
      <c r="B34448" t="s">
        <v>1930</v>
      </c>
      <c r="C34448" t="s">
        <v>8</v>
      </c>
      <c r="D34448" t="s">
        <v>2408</v>
      </c>
      <c r="E34448">
        <v>-3</v>
      </c>
    </row>
    <row r="34449" spans="1:5" x14ac:dyDescent="0.3">
      <c r="A34449">
        <v>50360002</v>
      </c>
      <c r="B34449" t="s">
        <v>1930</v>
      </c>
      <c r="C34449" t="s">
        <v>8</v>
      </c>
      <c r="D34449" t="s">
        <v>2409</v>
      </c>
      <c r="E34449">
        <v>0</v>
      </c>
    </row>
    <row r="34450" spans="1:5" x14ac:dyDescent="0.3">
      <c r="A34450">
        <v>50360002</v>
      </c>
      <c r="B34450" t="s">
        <v>1930</v>
      </c>
      <c r="C34450" t="s">
        <v>8</v>
      </c>
      <c r="D34450" t="s">
        <v>2410</v>
      </c>
      <c r="E34450">
        <v>0</v>
      </c>
    </row>
    <row r="34451" spans="1:5" x14ac:dyDescent="0.3">
      <c r="A34451">
        <v>50360002</v>
      </c>
      <c r="B34451" t="s">
        <v>1930</v>
      </c>
      <c r="C34451" t="s">
        <v>8</v>
      </c>
      <c r="D34451" t="s">
        <v>2411</v>
      </c>
      <c r="E34451">
        <v>-1</v>
      </c>
    </row>
    <row r="34452" spans="1:5" x14ac:dyDescent="0.3">
      <c r="A34452">
        <v>50360002</v>
      </c>
      <c r="B34452" t="s">
        <v>1930</v>
      </c>
      <c r="C34452" t="s">
        <v>8</v>
      </c>
      <c r="D34452" t="s">
        <v>2412</v>
      </c>
      <c r="E34452">
        <v>0</v>
      </c>
    </row>
    <row r="34453" spans="1:5" x14ac:dyDescent="0.3">
      <c r="A34453">
        <v>50360002</v>
      </c>
      <c r="B34453" t="s">
        <v>1930</v>
      </c>
      <c r="C34453" t="s">
        <v>8</v>
      </c>
      <c r="D34453" t="s">
        <v>2413</v>
      </c>
      <c r="E34453">
        <v>-4</v>
      </c>
    </row>
    <row r="34454" spans="1:5" x14ac:dyDescent="0.3">
      <c r="A34454">
        <v>72250077</v>
      </c>
      <c r="B34454" t="s">
        <v>1932</v>
      </c>
      <c r="C34454" t="s">
        <v>8</v>
      </c>
      <c r="D34454" t="s">
        <v>2378</v>
      </c>
      <c r="E34454">
        <v>0</v>
      </c>
    </row>
    <row r="34455" spans="1:5" x14ac:dyDescent="0.3">
      <c r="A34455">
        <v>72250077</v>
      </c>
      <c r="B34455" t="s">
        <v>1932</v>
      </c>
      <c r="C34455" t="s">
        <v>8</v>
      </c>
      <c r="D34455" t="s">
        <v>2379</v>
      </c>
      <c r="E34455">
        <v>-2</v>
      </c>
    </row>
    <row r="34456" spans="1:5" x14ac:dyDescent="0.3">
      <c r="A34456">
        <v>72250077</v>
      </c>
      <c r="B34456" t="s">
        <v>1932</v>
      </c>
      <c r="C34456" t="s">
        <v>8</v>
      </c>
      <c r="D34456" t="s">
        <v>2380</v>
      </c>
      <c r="E34456">
        <v>-1</v>
      </c>
    </row>
    <row r="34457" spans="1:5" x14ac:dyDescent="0.3">
      <c r="A34457">
        <v>72250077</v>
      </c>
      <c r="B34457" t="s">
        <v>1932</v>
      </c>
      <c r="C34457" t="s">
        <v>8</v>
      </c>
      <c r="D34457" t="s">
        <v>2381</v>
      </c>
      <c r="E34457">
        <v>0</v>
      </c>
    </row>
    <row r="34458" spans="1:5" x14ac:dyDescent="0.3">
      <c r="A34458">
        <v>72250077</v>
      </c>
      <c r="B34458" t="s">
        <v>1932</v>
      </c>
      <c r="C34458" t="s">
        <v>8</v>
      </c>
      <c r="D34458" t="s">
        <v>2382</v>
      </c>
      <c r="E34458">
        <v>-6</v>
      </c>
    </row>
    <row r="34459" spans="1:5" x14ac:dyDescent="0.3">
      <c r="A34459">
        <v>72250077</v>
      </c>
      <c r="B34459" t="s">
        <v>1932</v>
      </c>
      <c r="C34459" t="s">
        <v>8</v>
      </c>
      <c r="D34459" t="s">
        <v>2383</v>
      </c>
      <c r="E34459">
        <v>0</v>
      </c>
    </row>
    <row r="34460" spans="1:5" x14ac:dyDescent="0.3">
      <c r="A34460">
        <v>72250077</v>
      </c>
      <c r="B34460" t="s">
        <v>1932</v>
      </c>
      <c r="C34460" t="s">
        <v>8</v>
      </c>
      <c r="D34460" t="s">
        <v>2384</v>
      </c>
      <c r="E34460">
        <v>0</v>
      </c>
    </row>
    <row r="34461" spans="1:5" x14ac:dyDescent="0.3">
      <c r="A34461">
        <v>72250077</v>
      </c>
      <c r="B34461" t="s">
        <v>1932</v>
      </c>
      <c r="C34461" t="s">
        <v>8</v>
      </c>
      <c r="D34461" t="s">
        <v>2385</v>
      </c>
      <c r="E34461">
        <v>0</v>
      </c>
    </row>
    <row r="34462" spans="1:5" x14ac:dyDescent="0.3">
      <c r="A34462">
        <v>72250077</v>
      </c>
      <c r="B34462" t="s">
        <v>1932</v>
      </c>
      <c r="C34462" t="s">
        <v>8</v>
      </c>
      <c r="D34462" t="s">
        <v>2386</v>
      </c>
      <c r="E34462">
        <v>-3</v>
      </c>
    </row>
    <row r="34463" spans="1:5" x14ac:dyDescent="0.3">
      <c r="A34463">
        <v>72250077</v>
      </c>
      <c r="B34463" t="s">
        <v>1932</v>
      </c>
      <c r="C34463" t="s">
        <v>8</v>
      </c>
      <c r="D34463" t="s">
        <v>2387</v>
      </c>
      <c r="E34463">
        <v>-2</v>
      </c>
    </row>
    <row r="34464" spans="1:5" x14ac:dyDescent="0.3">
      <c r="A34464">
        <v>72250077</v>
      </c>
      <c r="B34464" t="s">
        <v>1932</v>
      </c>
      <c r="C34464" t="s">
        <v>8</v>
      </c>
      <c r="D34464" t="s">
        <v>2388</v>
      </c>
      <c r="E34464">
        <v>0</v>
      </c>
    </row>
    <row r="34465" spans="1:5" x14ac:dyDescent="0.3">
      <c r="A34465">
        <v>72250077</v>
      </c>
      <c r="B34465" t="s">
        <v>1932</v>
      </c>
      <c r="C34465" t="s">
        <v>8</v>
      </c>
      <c r="D34465" t="s">
        <v>2389</v>
      </c>
      <c r="E34465">
        <v>0</v>
      </c>
    </row>
    <row r="34466" spans="1:5" x14ac:dyDescent="0.3">
      <c r="A34466">
        <v>72250077</v>
      </c>
      <c r="B34466" t="s">
        <v>1932</v>
      </c>
      <c r="C34466" t="s">
        <v>8</v>
      </c>
      <c r="D34466" t="s">
        <v>2390</v>
      </c>
      <c r="E34466">
        <v>-2</v>
      </c>
    </row>
    <row r="34467" spans="1:5" x14ac:dyDescent="0.3">
      <c r="A34467">
        <v>72250077</v>
      </c>
      <c r="B34467" t="s">
        <v>1932</v>
      </c>
      <c r="C34467" t="s">
        <v>8</v>
      </c>
      <c r="D34467" t="s">
        <v>2391</v>
      </c>
      <c r="E34467">
        <v>0</v>
      </c>
    </row>
    <row r="34468" spans="1:5" x14ac:dyDescent="0.3">
      <c r="A34468">
        <v>72250077</v>
      </c>
      <c r="B34468" t="s">
        <v>1932</v>
      </c>
      <c r="C34468" t="s">
        <v>8</v>
      </c>
      <c r="D34468" t="s">
        <v>2392</v>
      </c>
      <c r="E34468">
        <v>0</v>
      </c>
    </row>
    <row r="34469" spans="1:5" x14ac:dyDescent="0.3">
      <c r="A34469">
        <v>72250077</v>
      </c>
      <c r="B34469" t="s">
        <v>1932</v>
      </c>
      <c r="C34469" t="s">
        <v>8</v>
      </c>
      <c r="D34469" t="s">
        <v>2393</v>
      </c>
      <c r="E34469">
        <v>0</v>
      </c>
    </row>
    <row r="34470" spans="1:5" x14ac:dyDescent="0.3">
      <c r="A34470">
        <v>72250077</v>
      </c>
      <c r="B34470" t="s">
        <v>1932</v>
      </c>
      <c r="C34470" t="s">
        <v>8</v>
      </c>
      <c r="D34470" t="s">
        <v>2394</v>
      </c>
      <c r="E34470">
        <v>0</v>
      </c>
    </row>
    <row r="34471" spans="1:5" x14ac:dyDescent="0.3">
      <c r="A34471">
        <v>72250077</v>
      </c>
      <c r="B34471" t="s">
        <v>1932</v>
      </c>
      <c r="C34471" t="s">
        <v>8</v>
      </c>
      <c r="D34471" t="s">
        <v>2395</v>
      </c>
      <c r="E34471">
        <v>-2</v>
      </c>
    </row>
    <row r="34472" spans="1:5" x14ac:dyDescent="0.3">
      <c r="A34472">
        <v>72250077</v>
      </c>
      <c r="B34472" t="s">
        <v>1932</v>
      </c>
      <c r="C34472" t="s">
        <v>8</v>
      </c>
      <c r="D34472" t="s">
        <v>2396</v>
      </c>
      <c r="E34472">
        <v>-4</v>
      </c>
    </row>
    <row r="34473" spans="1:5" x14ac:dyDescent="0.3">
      <c r="A34473">
        <v>72250077</v>
      </c>
      <c r="B34473" t="s">
        <v>1932</v>
      </c>
      <c r="C34473" t="s">
        <v>8</v>
      </c>
      <c r="D34473" t="s">
        <v>2397</v>
      </c>
      <c r="E34473">
        <v>0</v>
      </c>
    </row>
    <row r="34474" spans="1:5" x14ac:dyDescent="0.3">
      <c r="A34474">
        <v>72250077</v>
      </c>
      <c r="B34474" t="s">
        <v>1932</v>
      </c>
      <c r="C34474" t="s">
        <v>8</v>
      </c>
      <c r="D34474" t="s">
        <v>2398</v>
      </c>
      <c r="E34474">
        <v>0</v>
      </c>
    </row>
    <row r="34475" spans="1:5" x14ac:dyDescent="0.3">
      <c r="A34475">
        <v>72250077</v>
      </c>
      <c r="B34475" t="s">
        <v>1932</v>
      </c>
      <c r="C34475" t="s">
        <v>8</v>
      </c>
      <c r="D34475" t="s">
        <v>2399</v>
      </c>
      <c r="E34475">
        <v>0</v>
      </c>
    </row>
    <row r="34476" spans="1:5" x14ac:dyDescent="0.3">
      <c r="A34476">
        <v>72250077</v>
      </c>
      <c r="B34476" t="s">
        <v>1932</v>
      </c>
      <c r="C34476" t="s">
        <v>8</v>
      </c>
      <c r="D34476" t="s">
        <v>2400</v>
      </c>
      <c r="E34476">
        <v>-1</v>
      </c>
    </row>
    <row r="34477" spans="1:5" x14ac:dyDescent="0.3">
      <c r="A34477">
        <v>72250077</v>
      </c>
      <c r="B34477" t="s">
        <v>1932</v>
      </c>
      <c r="C34477" t="s">
        <v>8</v>
      </c>
      <c r="D34477" t="s">
        <v>2401</v>
      </c>
      <c r="E34477">
        <v>0</v>
      </c>
    </row>
    <row r="34478" spans="1:5" x14ac:dyDescent="0.3">
      <c r="A34478">
        <v>72250077</v>
      </c>
      <c r="B34478" t="s">
        <v>1932</v>
      </c>
      <c r="C34478" t="s">
        <v>8</v>
      </c>
      <c r="D34478" t="s">
        <v>2402</v>
      </c>
      <c r="E34478">
        <v>0</v>
      </c>
    </row>
    <row r="34479" spans="1:5" x14ac:dyDescent="0.3">
      <c r="A34479">
        <v>72250077</v>
      </c>
      <c r="B34479" t="s">
        <v>1932</v>
      </c>
      <c r="C34479" t="s">
        <v>8</v>
      </c>
      <c r="D34479" t="s">
        <v>2403</v>
      </c>
      <c r="E34479">
        <v>0</v>
      </c>
    </row>
    <row r="34480" spans="1:5" x14ac:dyDescent="0.3">
      <c r="A34480">
        <v>72250077</v>
      </c>
      <c r="B34480" t="s">
        <v>1932</v>
      </c>
      <c r="C34480" t="s">
        <v>8</v>
      </c>
      <c r="D34480" t="s">
        <v>2404</v>
      </c>
      <c r="E34480">
        <v>0</v>
      </c>
    </row>
    <row r="34481" spans="1:5" x14ac:dyDescent="0.3">
      <c r="A34481">
        <v>72250077</v>
      </c>
      <c r="B34481" t="s">
        <v>1932</v>
      </c>
      <c r="C34481" t="s">
        <v>8</v>
      </c>
      <c r="D34481" t="s">
        <v>2405</v>
      </c>
      <c r="E34481">
        <v>0</v>
      </c>
    </row>
    <row r="34482" spans="1:5" x14ac:dyDescent="0.3">
      <c r="A34482">
        <v>72250077</v>
      </c>
      <c r="B34482" t="s">
        <v>1932</v>
      </c>
      <c r="C34482" t="s">
        <v>8</v>
      </c>
      <c r="D34482" t="s">
        <v>2406</v>
      </c>
      <c r="E34482">
        <v>0</v>
      </c>
    </row>
    <row r="34483" spans="1:5" x14ac:dyDescent="0.3">
      <c r="A34483">
        <v>72250077</v>
      </c>
      <c r="B34483" t="s">
        <v>1932</v>
      </c>
      <c r="C34483" t="s">
        <v>8</v>
      </c>
      <c r="D34483" t="s">
        <v>2407</v>
      </c>
      <c r="E34483">
        <v>0</v>
      </c>
    </row>
    <row r="34484" spans="1:5" x14ac:dyDescent="0.3">
      <c r="A34484">
        <v>72250077</v>
      </c>
      <c r="B34484" t="s">
        <v>1932</v>
      </c>
      <c r="C34484" t="s">
        <v>8</v>
      </c>
      <c r="D34484" t="s">
        <v>2408</v>
      </c>
      <c r="E34484">
        <v>0</v>
      </c>
    </row>
    <row r="34485" spans="1:5" x14ac:dyDescent="0.3">
      <c r="A34485">
        <v>72250077</v>
      </c>
      <c r="B34485" t="s">
        <v>1932</v>
      </c>
      <c r="C34485" t="s">
        <v>8</v>
      </c>
      <c r="D34485" t="s">
        <v>2409</v>
      </c>
      <c r="E34485">
        <v>0</v>
      </c>
    </row>
    <row r="34486" spans="1:5" x14ac:dyDescent="0.3">
      <c r="A34486">
        <v>72250077</v>
      </c>
      <c r="B34486" t="s">
        <v>1932</v>
      </c>
      <c r="C34486" t="s">
        <v>8</v>
      </c>
      <c r="D34486" t="s">
        <v>2410</v>
      </c>
      <c r="E34486">
        <v>-2</v>
      </c>
    </row>
    <row r="34487" spans="1:5" x14ac:dyDescent="0.3">
      <c r="A34487">
        <v>72250077</v>
      </c>
      <c r="B34487" t="s">
        <v>1932</v>
      </c>
      <c r="C34487" t="s">
        <v>8</v>
      </c>
      <c r="D34487" t="s">
        <v>2411</v>
      </c>
      <c r="E34487">
        <v>0</v>
      </c>
    </row>
    <row r="34488" spans="1:5" x14ac:dyDescent="0.3">
      <c r="A34488">
        <v>72250077</v>
      </c>
      <c r="B34488" t="s">
        <v>1932</v>
      </c>
      <c r="C34488" t="s">
        <v>8</v>
      </c>
      <c r="D34488" t="s">
        <v>2412</v>
      </c>
      <c r="E34488">
        <v>-2</v>
      </c>
    </row>
    <row r="34489" spans="1:5" x14ac:dyDescent="0.3">
      <c r="A34489">
        <v>72250077</v>
      </c>
      <c r="B34489" t="s">
        <v>1932</v>
      </c>
      <c r="C34489" t="s">
        <v>8</v>
      </c>
      <c r="D34489" t="s">
        <v>2413</v>
      </c>
      <c r="E34489">
        <v>-2</v>
      </c>
    </row>
    <row r="34490" spans="1:5" x14ac:dyDescent="0.3">
      <c r="A34490">
        <v>87220006</v>
      </c>
      <c r="B34490" t="s">
        <v>1934</v>
      </c>
      <c r="C34490" t="s">
        <v>8</v>
      </c>
      <c r="D34490" t="s">
        <v>2378</v>
      </c>
      <c r="E34490">
        <v>0</v>
      </c>
    </row>
    <row r="34491" spans="1:5" x14ac:dyDescent="0.3">
      <c r="A34491">
        <v>87220006</v>
      </c>
      <c r="B34491" t="s">
        <v>1934</v>
      </c>
      <c r="C34491" t="s">
        <v>8</v>
      </c>
      <c r="D34491" t="s">
        <v>2379</v>
      </c>
      <c r="E34491">
        <v>0</v>
      </c>
    </row>
    <row r="34492" spans="1:5" x14ac:dyDescent="0.3">
      <c r="A34492">
        <v>87220006</v>
      </c>
      <c r="B34492" t="s">
        <v>1934</v>
      </c>
      <c r="C34492" t="s">
        <v>8</v>
      </c>
      <c r="D34492" t="s">
        <v>2380</v>
      </c>
      <c r="E34492">
        <v>-23</v>
      </c>
    </row>
    <row r="34493" spans="1:5" x14ac:dyDescent="0.3">
      <c r="A34493">
        <v>87220006</v>
      </c>
      <c r="B34493" t="s">
        <v>1934</v>
      </c>
      <c r="C34493" t="s">
        <v>8</v>
      </c>
      <c r="D34493" t="s">
        <v>2381</v>
      </c>
      <c r="E34493">
        <v>0</v>
      </c>
    </row>
    <row r="34494" spans="1:5" x14ac:dyDescent="0.3">
      <c r="A34494">
        <v>87220006</v>
      </c>
      <c r="B34494" t="s">
        <v>1934</v>
      </c>
      <c r="C34494" t="s">
        <v>8</v>
      </c>
      <c r="D34494" t="s">
        <v>2382</v>
      </c>
      <c r="E34494">
        <v>0</v>
      </c>
    </row>
    <row r="34495" spans="1:5" x14ac:dyDescent="0.3">
      <c r="A34495">
        <v>87220006</v>
      </c>
      <c r="B34495" t="s">
        <v>1934</v>
      </c>
      <c r="C34495" t="s">
        <v>8</v>
      </c>
      <c r="D34495" t="s">
        <v>2383</v>
      </c>
      <c r="E34495">
        <v>0</v>
      </c>
    </row>
    <row r="34496" spans="1:5" x14ac:dyDescent="0.3">
      <c r="A34496">
        <v>87220006</v>
      </c>
      <c r="B34496" t="s">
        <v>1934</v>
      </c>
      <c r="C34496" t="s">
        <v>8</v>
      </c>
      <c r="D34496" t="s">
        <v>2384</v>
      </c>
      <c r="E34496">
        <v>0</v>
      </c>
    </row>
    <row r="34497" spans="1:5" x14ac:dyDescent="0.3">
      <c r="A34497">
        <v>87220006</v>
      </c>
      <c r="B34497" t="s">
        <v>1934</v>
      </c>
      <c r="C34497" t="s">
        <v>8</v>
      </c>
      <c r="D34497" t="s">
        <v>2385</v>
      </c>
      <c r="E34497">
        <v>0</v>
      </c>
    </row>
    <row r="34498" spans="1:5" x14ac:dyDescent="0.3">
      <c r="A34498">
        <v>87220006</v>
      </c>
      <c r="B34498" t="s">
        <v>1934</v>
      </c>
      <c r="C34498" t="s">
        <v>8</v>
      </c>
      <c r="D34498" t="s">
        <v>2386</v>
      </c>
      <c r="E34498">
        <v>0</v>
      </c>
    </row>
    <row r="34499" spans="1:5" x14ac:dyDescent="0.3">
      <c r="A34499">
        <v>87220006</v>
      </c>
      <c r="B34499" t="s">
        <v>1934</v>
      </c>
      <c r="C34499" t="s">
        <v>8</v>
      </c>
      <c r="D34499" t="s">
        <v>2387</v>
      </c>
      <c r="E34499">
        <v>0</v>
      </c>
    </row>
    <row r="34500" spans="1:5" x14ac:dyDescent="0.3">
      <c r="A34500">
        <v>87220006</v>
      </c>
      <c r="B34500" t="s">
        <v>1934</v>
      </c>
      <c r="C34500" t="s">
        <v>8</v>
      </c>
      <c r="D34500" t="s">
        <v>2388</v>
      </c>
      <c r="E34500">
        <v>0</v>
      </c>
    </row>
    <row r="34501" spans="1:5" x14ac:dyDescent="0.3">
      <c r="A34501">
        <v>87220006</v>
      </c>
      <c r="B34501" t="s">
        <v>1934</v>
      </c>
      <c r="C34501" t="s">
        <v>8</v>
      </c>
      <c r="D34501" t="s">
        <v>2389</v>
      </c>
      <c r="E34501">
        <v>-8</v>
      </c>
    </row>
    <row r="34502" spans="1:5" x14ac:dyDescent="0.3">
      <c r="A34502">
        <v>87220006</v>
      </c>
      <c r="B34502" t="s">
        <v>1934</v>
      </c>
      <c r="C34502" t="s">
        <v>8</v>
      </c>
      <c r="D34502" t="s">
        <v>2390</v>
      </c>
      <c r="E34502">
        <v>-48</v>
      </c>
    </row>
    <row r="34503" spans="1:5" x14ac:dyDescent="0.3">
      <c r="A34503">
        <v>87220006</v>
      </c>
      <c r="B34503" t="s">
        <v>1934</v>
      </c>
      <c r="C34503" t="s">
        <v>8</v>
      </c>
      <c r="D34503" t="s">
        <v>2391</v>
      </c>
      <c r="E34503">
        <v>0</v>
      </c>
    </row>
    <row r="34504" spans="1:5" x14ac:dyDescent="0.3">
      <c r="A34504">
        <v>87220006</v>
      </c>
      <c r="B34504" t="s">
        <v>1934</v>
      </c>
      <c r="C34504" t="s">
        <v>8</v>
      </c>
      <c r="D34504" t="s">
        <v>2392</v>
      </c>
      <c r="E34504">
        <v>0</v>
      </c>
    </row>
    <row r="34505" spans="1:5" x14ac:dyDescent="0.3">
      <c r="A34505">
        <v>87220006</v>
      </c>
      <c r="B34505" t="s">
        <v>1934</v>
      </c>
      <c r="C34505" t="s">
        <v>8</v>
      </c>
      <c r="D34505" t="s">
        <v>2393</v>
      </c>
      <c r="E34505">
        <v>0</v>
      </c>
    </row>
    <row r="34506" spans="1:5" x14ac:dyDescent="0.3">
      <c r="A34506">
        <v>87220006</v>
      </c>
      <c r="B34506" t="s">
        <v>1934</v>
      </c>
      <c r="C34506" t="s">
        <v>8</v>
      </c>
      <c r="D34506" t="s">
        <v>2394</v>
      </c>
      <c r="E34506">
        <v>0</v>
      </c>
    </row>
    <row r="34507" spans="1:5" x14ac:dyDescent="0.3">
      <c r="A34507">
        <v>87220006</v>
      </c>
      <c r="B34507" t="s">
        <v>1934</v>
      </c>
      <c r="C34507" t="s">
        <v>8</v>
      </c>
      <c r="D34507" t="s">
        <v>2395</v>
      </c>
      <c r="E34507">
        <v>0</v>
      </c>
    </row>
    <row r="34508" spans="1:5" x14ac:dyDescent="0.3">
      <c r="A34508">
        <v>87220006</v>
      </c>
      <c r="B34508" t="s">
        <v>1934</v>
      </c>
      <c r="C34508" t="s">
        <v>8</v>
      </c>
      <c r="D34508" t="s">
        <v>2396</v>
      </c>
      <c r="E34508">
        <v>0</v>
      </c>
    </row>
    <row r="34509" spans="1:5" x14ac:dyDescent="0.3">
      <c r="A34509">
        <v>87220006</v>
      </c>
      <c r="B34509" t="s">
        <v>1934</v>
      </c>
      <c r="C34509" t="s">
        <v>8</v>
      </c>
      <c r="D34509" t="s">
        <v>2397</v>
      </c>
      <c r="E34509">
        <v>0</v>
      </c>
    </row>
    <row r="34510" spans="1:5" x14ac:dyDescent="0.3">
      <c r="A34510">
        <v>87220006</v>
      </c>
      <c r="B34510" t="s">
        <v>1934</v>
      </c>
      <c r="C34510" t="s">
        <v>8</v>
      </c>
      <c r="D34510" t="s">
        <v>2398</v>
      </c>
      <c r="E34510">
        <v>0</v>
      </c>
    </row>
    <row r="34511" spans="1:5" x14ac:dyDescent="0.3">
      <c r="A34511">
        <v>87220006</v>
      </c>
      <c r="B34511" t="s">
        <v>1934</v>
      </c>
      <c r="C34511" t="s">
        <v>8</v>
      </c>
      <c r="D34511" t="s">
        <v>2399</v>
      </c>
      <c r="E34511">
        <v>0</v>
      </c>
    </row>
    <row r="34512" spans="1:5" x14ac:dyDescent="0.3">
      <c r="A34512">
        <v>87220006</v>
      </c>
      <c r="B34512" t="s">
        <v>1934</v>
      </c>
      <c r="C34512" t="s">
        <v>8</v>
      </c>
      <c r="D34512" t="s">
        <v>2400</v>
      </c>
      <c r="E34512">
        <v>-24</v>
      </c>
    </row>
    <row r="34513" spans="1:5" x14ac:dyDescent="0.3">
      <c r="A34513">
        <v>87220006</v>
      </c>
      <c r="B34513" t="s">
        <v>1934</v>
      </c>
      <c r="C34513" t="s">
        <v>8</v>
      </c>
      <c r="D34513" t="s">
        <v>2401</v>
      </c>
      <c r="E34513">
        <v>0</v>
      </c>
    </row>
    <row r="34514" spans="1:5" x14ac:dyDescent="0.3">
      <c r="A34514">
        <v>87220006</v>
      </c>
      <c r="B34514" t="s">
        <v>1934</v>
      </c>
      <c r="C34514" t="s">
        <v>8</v>
      </c>
      <c r="D34514" t="s">
        <v>2402</v>
      </c>
      <c r="E34514">
        <v>0</v>
      </c>
    </row>
    <row r="34515" spans="1:5" x14ac:dyDescent="0.3">
      <c r="A34515">
        <v>87220006</v>
      </c>
      <c r="B34515" t="s">
        <v>1934</v>
      </c>
      <c r="C34515" t="s">
        <v>8</v>
      </c>
      <c r="D34515" t="s">
        <v>2403</v>
      </c>
      <c r="E34515">
        <v>-48</v>
      </c>
    </row>
    <row r="34516" spans="1:5" x14ac:dyDescent="0.3">
      <c r="A34516">
        <v>87220006</v>
      </c>
      <c r="B34516" t="s">
        <v>1934</v>
      </c>
      <c r="C34516" t="s">
        <v>8</v>
      </c>
      <c r="D34516" t="s">
        <v>2404</v>
      </c>
      <c r="E34516">
        <v>0</v>
      </c>
    </row>
    <row r="34517" spans="1:5" x14ac:dyDescent="0.3">
      <c r="A34517">
        <v>87220006</v>
      </c>
      <c r="B34517" t="s">
        <v>1934</v>
      </c>
      <c r="C34517" t="s">
        <v>8</v>
      </c>
      <c r="D34517" t="s">
        <v>2405</v>
      </c>
      <c r="E34517">
        <v>0</v>
      </c>
    </row>
    <row r="34518" spans="1:5" x14ac:dyDescent="0.3">
      <c r="A34518">
        <v>87220006</v>
      </c>
      <c r="B34518" t="s">
        <v>1934</v>
      </c>
      <c r="C34518" t="s">
        <v>8</v>
      </c>
      <c r="D34518" t="s">
        <v>2406</v>
      </c>
      <c r="E34518">
        <v>0</v>
      </c>
    </row>
    <row r="34519" spans="1:5" x14ac:dyDescent="0.3">
      <c r="A34519">
        <v>87220006</v>
      </c>
      <c r="B34519" t="s">
        <v>1934</v>
      </c>
      <c r="C34519" t="s">
        <v>8</v>
      </c>
      <c r="D34519" t="s">
        <v>2407</v>
      </c>
      <c r="E34519">
        <v>0</v>
      </c>
    </row>
    <row r="34520" spans="1:5" x14ac:dyDescent="0.3">
      <c r="A34520">
        <v>87220006</v>
      </c>
      <c r="B34520" t="s">
        <v>1934</v>
      </c>
      <c r="C34520" t="s">
        <v>8</v>
      </c>
      <c r="D34520" t="s">
        <v>2408</v>
      </c>
      <c r="E34520">
        <v>-24</v>
      </c>
    </row>
    <row r="34521" spans="1:5" x14ac:dyDescent="0.3">
      <c r="A34521">
        <v>87220006</v>
      </c>
      <c r="B34521" t="s">
        <v>1934</v>
      </c>
      <c r="C34521" t="s">
        <v>8</v>
      </c>
      <c r="D34521" t="s">
        <v>2409</v>
      </c>
      <c r="E34521">
        <v>0</v>
      </c>
    </row>
    <row r="34522" spans="1:5" x14ac:dyDescent="0.3">
      <c r="A34522">
        <v>87220006</v>
      </c>
      <c r="B34522" t="s">
        <v>1934</v>
      </c>
      <c r="C34522" t="s">
        <v>8</v>
      </c>
      <c r="D34522" t="s">
        <v>2410</v>
      </c>
      <c r="E34522">
        <v>0</v>
      </c>
    </row>
    <row r="34523" spans="1:5" x14ac:dyDescent="0.3">
      <c r="A34523">
        <v>87220006</v>
      </c>
      <c r="B34523" t="s">
        <v>1934</v>
      </c>
      <c r="C34523" t="s">
        <v>8</v>
      </c>
      <c r="D34523" t="s">
        <v>2411</v>
      </c>
      <c r="E34523">
        <v>0</v>
      </c>
    </row>
    <row r="34524" spans="1:5" x14ac:dyDescent="0.3">
      <c r="A34524">
        <v>87220006</v>
      </c>
      <c r="B34524" t="s">
        <v>1934</v>
      </c>
      <c r="C34524" t="s">
        <v>8</v>
      </c>
      <c r="D34524" t="s">
        <v>2412</v>
      </c>
      <c r="E34524">
        <v>0</v>
      </c>
    </row>
    <row r="34525" spans="1:5" x14ac:dyDescent="0.3">
      <c r="A34525">
        <v>87220006</v>
      </c>
      <c r="B34525" t="s">
        <v>1934</v>
      </c>
      <c r="C34525" t="s">
        <v>8</v>
      </c>
      <c r="D34525" t="s">
        <v>2413</v>
      </c>
      <c r="E34525">
        <v>0</v>
      </c>
    </row>
    <row r="34526" spans="1:5" x14ac:dyDescent="0.3">
      <c r="A34526">
        <v>60510032</v>
      </c>
      <c r="B34526" t="s">
        <v>1936</v>
      </c>
      <c r="C34526" t="s">
        <v>8</v>
      </c>
      <c r="D34526" t="s">
        <v>2378</v>
      </c>
      <c r="E34526">
        <v>0</v>
      </c>
    </row>
    <row r="34527" spans="1:5" x14ac:dyDescent="0.3">
      <c r="A34527">
        <v>60510032</v>
      </c>
      <c r="B34527" t="s">
        <v>1936</v>
      </c>
      <c r="C34527" t="s">
        <v>8</v>
      </c>
      <c r="D34527" t="s">
        <v>2379</v>
      </c>
      <c r="E34527">
        <v>-1</v>
      </c>
    </row>
    <row r="34528" spans="1:5" x14ac:dyDescent="0.3">
      <c r="A34528">
        <v>60510032</v>
      </c>
      <c r="B34528" t="s">
        <v>1936</v>
      </c>
      <c r="C34528" t="s">
        <v>8</v>
      </c>
      <c r="D34528" t="s">
        <v>2380</v>
      </c>
      <c r="E34528">
        <v>0</v>
      </c>
    </row>
    <row r="34529" spans="1:5" x14ac:dyDescent="0.3">
      <c r="A34529">
        <v>60510032</v>
      </c>
      <c r="B34529" t="s">
        <v>1936</v>
      </c>
      <c r="C34529" t="s">
        <v>8</v>
      </c>
      <c r="D34529" t="s">
        <v>2381</v>
      </c>
      <c r="E34529">
        <v>0</v>
      </c>
    </row>
    <row r="34530" spans="1:5" x14ac:dyDescent="0.3">
      <c r="A34530">
        <v>60510032</v>
      </c>
      <c r="B34530" t="s">
        <v>1936</v>
      </c>
      <c r="C34530" t="s">
        <v>8</v>
      </c>
      <c r="D34530" t="s">
        <v>2382</v>
      </c>
      <c r="E34530">
        <v>0</v>
      </c>
    </row>
    <row r="34531" spans="1:5" x14ac:dyDescent="0.3">
      <c r="A34531">
        <v>60510032</v>
      </c>
      <c r="B34531" t="s">
        <v>1936</v>
      </c>
      <c r="C34531" t="s">
        <v>8</v>
      </c>
      <c r="D34531" t="s">
        <v>2383</v>
      </c>
      <c r="E34531">
        <v>0</v>
      </c>
    </row>
    <row r="34532" spans="1:5" x14ac:dyDescent="0.3">
      <c r="A34532">
        <v>60510032</v>
      </c>
      <c r="B34532" t="s">
        <v>1936</v>
      </c>
      <c r="C34532" t="s">
        <v>8</v>
      </c>
      <c r="D34532" t="s">
        <v>2384</v>
      </c>
      <c r="E34532">
        <v>0</v>
      </c>
    </row>
    <row r="34533" spans="1:5" x14ac:dyDescent="0.3">
      <c r="A34533">
        <v>60510032</v>
      </c>
      <c r="B34533" t="s">
        <v>1936</v>
      </c>
      <c r="C34533" t="s">
        <v>8</v>
      </c>
      <c r="D34533" t="s">
        <v>2385</v>
      </c>
      <c r="E34533">
        <v>0</v>
      </c>
    </row>
    <row r="34534" spans="1:5" x14ac:dyDescent="0.3">
      <c r="A34534">
        <v>60510032</v>
      </c>
      <c r="B34534" t="s">
        <v>1936</v>
      </c>
      <c r="C34534" t="s">
        <v>8</v>
      </c>
      <c r="D34534" t="s">
        <v>2386</v>
      </c>
      <c r="E34534">
        <v>0</v>
      </c>
    </row>
    <row r="34535" spans="1:5" x14ac:dyDescent="0.3">
      <c r="A34535">
        <v>60510032</v>
      </c>
      <c r="B34535" t="s">
        <v>1936</v>
      </c>
      <c r="C34535" t="s">
        <v>8</v>
      </c>
      <c r="D34535" t="s">
        <v>2387</v>
      </c>
      <c r="E34535">
        <v>0</v>
      </c>
    </row>
    <row r="34536" spans="1:5" x14ac:dyDescent="0.3">
      <c r="A34536">
        <v>60510032</v>
      </c>
      <c r="B34536" t="s">
        <v>1936</v>
      </c>
      <c r="C34536" t="s">
        <v>8</v>
      </c>
      <c r="D34536" t="s">
        <v>2388</v>
      </c>
      <c r="E34536">
        <v>-1</v>
      </c>
    </row>
    <row r="34537" spans="1:5" x14ac:dyDescent="0.3">
      <c r="A34537">
        <v>60510032</v>
      </c>
      <c r="B34537" t="s">
        <v>1936</v>
      </c>
      <c r="C34537" t="s">
        <v>8</v>
      </c>
      <c r="D34537" t="s">
        <v>2389</v>
      </c>
      <c r="E34537">
        <v>0</v>
      </c>
    </row>
    <row r="34538" spans="1:5" x14ac:dyDescent="0.3">
      <c r="A34538">
        <v>60510032</v>
      </c>
      <c r="B34538" t="s">
        <v>1936</v>
      </c>
      <c r="C34538" t="s">
        <v>8</v>
      </c>
      <c r="D34538" t="s">
        <v>2390</v>
      </c>
      <c r="E34538">
        <v>0</v>
      </c>
    </row>
    <row r="34539" spans="1:5" x14ac:dyDescent="0.3">
      <c r="A34539">
        <v>60510032</v>
      </c>
      <c r="B34539" t="s">
        <v>1936</v>
      </c>
      <c r="C34539" t="s">
        <v>8</v>
      </c>
      <c r="D34539" t="s">
        <v>2391</v>
      </c>
      <c r="E34539">
        <v>-2</v>
      </c>
    </row>
    <row r="34540" spans="1:5" x14ac:dyDescent="0.3">
      <c r="A34540">
        <v>60510032</v>
      </c>
      <c r="B34540" t="s">
        <v>1936</v>
      </c>
      <c r="C34540" t="s">
        <v>8</v>
      </c>
      <c r="D34540" t="s">
        <v>2392</v>
      </c>
      <c r="E34540">
        <v>0</v>
      </c>
    </row>
    <row r="34541" spans="1:5" x14ac:dyDescent="0.3">
      <c r="A34541">
        <v>60510032</v>
      </c>
      <c r="B34541" t="s">
        <v>1936</v>
      </c>
      <c r="C34541" t="s">
        <v>8</v>
      </c>
      <c r="D34541" t="s">
        <v>2393</v>
      </c>
      <c r="E34541">
        <v>0</v>
      </c>
    </row>
    <row r="34542" spans="1:5" x14ac:dyDescent="0.3">
      <c r="A34542">
        <v>60510032</v>
      </c>
      <c r="B34542" t="s">
        <v>1936</v>
      </c>
      <c r="C34542" t="s">
        <v>8</v>
      </c>
      <c r="D34542" t="s">
        <v>2394</v>
      </c>
      <c r="E34542">
        <v>0</v>
      </c>
    </row>
    <row r="34543" spans="1:5" x14ac:dyDescent="0.3">
      <c r="A34543">
        <v>60510032</v>
      </c>
      <c r="B34543" t="s">
        <v>1936</v>
      </c>
      <c r="C34543" t="s">
        <v>8</v>
      </c>
      <c r="D34543" t="s">
        <v>2395</v>
      </c>
      <c r="E34543">
        <v>0</v>
      </c>
    </row>
    <row r="34544" spans="1:5" x14ac:dyDescent="0.3">
      <c r="A34544">
        <v>60510032</v>
      </c>
      <c r="B34544" t="s">
        <v>1936</v>
      </c>
      <c r="C34544" t="s">
        <v>8</v>
      </c>
      <c r="D34544" t="s">
        <v>2396</v>
      </c>
      <c r="E34544">
        <v>0</v>
      </c>
    </row>
    <row r="34545" spans="1:5" x14ac:dyDescent="0.3">
      <c r="A34545">
        <v>60510032</v>
      </c>
      <c r="B34545" t="s">
        <v>1936</v>
      </c>
      <c r="C34545" t="s">
        <v>8</v>
      </c>
      <c r="D34545" t="s">
        <v>2397</v>
      </c>
      <c r="E34545">
        <v>0</v>
      </c>
    </row>
    <row r="34546" spans="1:5" x14ac:dyDescent="0.3">
      <c r="A34546">
        <v>60510032</v>
      </c>
      <c r="B34546" t="s">
        <v>1936</v>
      </c>
      <c r="C34546" t="s">
        <v>8</v>
      </c>
      <c r="D34546" t="s">
        <v>2398</v>
      </c>
      <c r="E34546">
        <v>-2</v>
      </c>
    </row>
    <row r="34547" spans="1:5" x14ac:dyDescent="0.3">
      <c r="A34547">
        <v>60510032</v>
      </c>
      <c r="B34547" t="s">
        <v>1936</v>
      </c>
      <c r="C34547" t="s">
        <v>8</v>
      </c>
      <c r="D34547" t="s">
        <v>2399</v>
      </c>
      <c r="E34547">
        <v>0</v>
      </c>
    </row>
    <row r="34548" spans="1:5" x14ac:dyDescent="0.3">
      <c r="A34548">
        <v>60510032</v>
      </c>
      <c r="B34548" t="s">
        <v>1936</v>
      </c>
      <c r="C34548" t="s">
        <v>8</v>
      </c>
      <c r="D34548" t="s">
        <v>2400</v>
      </c>
      <c r="E34548">
        <v>0</v>
      </c>
    </row>
    <row r="34549" spans="1:5" x14ac:dyDescent="0.3">
      <c r="A34549">
        <v>60510032</v>
      </c>
      <c r="B34549" t="s">
        <v>1936</v>
      </c>
      <c r="C34549" t="s">
        <v>8</v>
      </c>
      <c r="D34549" t="s">
        <v>2401</v>
      </c>
      <c r="E34549">
        <v>0</v>
      </c>
    </row>
    <row r="34550" spans="1:5" x14ac:dyDescent="0.3">
      <c r="A34550">
        <v>60510032</v>
      </c>
      <c r="B34550" t="s">
        <v>1936</v>
      </c>
      <c r="C34550" t="s">
        <v>8</v>
      </c>
      <c r="D34550" t="s">
        <v>2402</v>
      </c>
      <c r="E34550">
        <v>0</v>
      </c>
    </row>
    <row r="34551" spans="1:5" x14ac:dyDescent="0.3">
      <c r="A34551">
        <v>60510032</v>
      </c>
      <c r="B34551" t="s">
        <v>1936</v>
      </c>
      <c r="C34551" t="s">
        <v>8</v>
      </c>
      <c r="D34551" t="s">
        <v>2403</v>
      </c>
      <c r="E34551">
        <v>0</v>
      </c>
    </row>
    <row r="34552" spans="1:5" x14ac:dyDescent="0.3">
      <c r="A34552">
        <v>60510032</v>
      </c>
      <c r="B34552" t="s">
        <v>1936</v>
      </c>
      <c r="C34552" t="s">
        <v>8</v>
      </c>
      <c r="D34552" t="s">
        <v>2404</v>
      </c>
      <c r="E34552">
        <v>0</v>
      </c>
    </row>
    <row r="34553" spans="1:5" x14ac:dyDescent="0.3">
      <c r="A34553">
        <v>60510032</v>
      </c>
      <c r="B34553" t="s">
        <v>1936</v>
      </c>
      <c r="C34553" t="s">
        <v>8</v>
      </c>
      <c r="D34553" t="s">
        <v>2405</v>
      </c>
      <c r="E34553">
        <v>0</v>
      </c>
    </row>
    <row r="34554" spans="1:5" x14ac:dyDescent="0.3">
      <c r="A34554">
        <v>60510032</v>
      </c>
      <c r="B34554" t="s">
        <v>1936</v>
      </c>
      <c r="C34554" t="s">
        <v>8</v>
      </c>
      <c r="D34554" t="s">
        <v>2406</v>
      </c>
      <c r="E34554">
        <v>0</v>
      </c>
    </row>
    <row r="34555" spans="1:5" x14ac:dyDescent="0.3">
      <c r="A34555">
        <v>60510032</v>
      </c>
      <c r="B34555" t="s">
        <v>1936</v>
      </c>
      <c r="C34555" t="s">
        <v>8</v>
      </c>
      <c r="D34555" t="s">
        <v>2407</v>
      </c>
      <c r="E34555">
        <v>0</v>
      </c>
    </row>
    <row r="34556" spans="1:5" x14ac:dyDescent="0.3">
      <c r="A34556">
        <v>60510032</v>
      </c>
      <c r="B34556" t="s">
        <v>1936</v>
      </c>
      <c r="C34556" t="s">
        <v>8</v>
      </c>
      <c r="D34556" t="s">
        <v>2408</v>
      </c>
      <c r="E34556">
        <v>0</v>
      </c>
    </row>
    <row r="34557" spans="1:5" x14ac:dyDescent="0.3">
      <c r="A34557">
        <v>60510032</v>
      </c>
      <c r="B34557" t="s">
        <v>1936</v>
      </c>
      <c r="C34557" t="s">
        <v>8</v>
      </c>
      <c r="D34557" t="s">
        <v>2409</v>
      </c>
      <c r="E34557">
        <v>0</v>
      </c>
    </row>
    <row r="34558" spans="1:5" x14ac:dyDescent="0.3">
      <c r="A34558">
        <v>60510032</v>
      </c>
      <c r="B34558" t="s">
        <v>1936</v>
      </c>
      <c r="C34558" t="s">
        <v>8</v>
      </c>
      <c r="D34558" t="s">
        <v>2410</v>
      </c>
      <c r="E34558">
        <v>-2</v>
      </c>
    </row>
    <row r="34559" spans="1:5" x14ac:dyDescent="0.3">
      <c r="A34559">
        <v>60510032</v>
      </c>
      <c r="B34559" t="s">
        <v>1936</v>
      </c>
      <c r="C34559" t="s">
        <v>8</v>
      </c>
      <c r="D34559" t="s">
        <v>2411</v>
      </c>
      <c r="E34559">
        <v>0</v>
      </c>
    </row>
    <row r="34560" spans="1:5" x14ac:dyDescent="0.3">
      <c r="A34560">
        <v>60510032</v>
      </c>
      <c r="B34560" t="s">
        <v>1936</v>
      </c>
      <c r="C34560" t="s">
        <v>8</v>
      </c>
      <c r="D34560" t="s">
        <v>2412</v>
      </c>
      <c r="E34560">
        <v>0</v>
      </c>
    </row>
    <row r="34561" spans="1:5" x14ac:dyDescent="0.3">
      <c r="A34561">
        <v>60510032</v>
      </c>
      <c r="B34561" t="s">
        <v>1936</v>
      </c>
      <c r="C34561" t="s">
        <v>8</v>
      </c>
      <c r="D34561" t="s">
        <v>2413</v>
      </c>
      <c r="E34561">
        <v>0</v>
      </c>
    </row>
    <row r="34562" spans="1:5" x14ac:dyDescent="0.3">
      <c r="A34562">
        <v>50360007</v>
      </c>
      <c r="B34562" t="s">
        <v>1938</v>
      </c>
      <c r="C34562" t="s">
        <v>8</v>
      </c>
      <c r="D34562" t="s">
        <v>2378</v>
      </c>
      <c r="E34562">
        <v>0</v>
      </c>
    </row>
    <row r="34563" spans="1:5" x14ac:dyDescent="0.3">
      <c r="A34563">
        <v>50360007</v>
      </c>
      <c r="B34563" t="s">
        <v>1938</v>
      </c>
      <c r="C34563" t="s">
        <v>8</v>
      </c>
      <c r="D34563" t="s">
        <v>2379</v>
      </c>
      <c r="E34563">
        <v>0</v>
      </c>
    </row>
    <row r="34564" spans="1:5" x14ac:dyDescent="0.3">
      <c r="A34564">
        <v>50360007</v>
      </c>
      <c r="B34564" t="s">
        <v>1938</v>
      </c>
      <c r="C34564" t="s">
        <v>8</v>
      </c>
      <c r="D34564" t="s">
        <v>2380</v>
      </c>
      <c r="E34564">
        <v>0</v>
      </c>
    </row>
    <row r="34565" spans="1:5" x14ac:dyDescent="0.3">
      <c r="A34565">
        <v>50360007</v>
      </c>
      <c r="B34565" t="s">
        <v>1938</v>
      </c>
      <c r="C34565" t="s">
        <v>8</v>
      </c>
      <c r="D34565" t="s">
        <v>2381</v>
      </c>
      <c r="E34565">
        <v>0</v>
      </c>
    </row>
    <row r="34566" spans="1:5" x14ac:dyDescent="0.3">
      <c r="A34566">
        <v>50360007</v>
      </c>
      <c r="B34566" t="s">
        <v>1938</v>
      </c>
      <c r="C34566" t="s">
        <v>8</v>
      </c>
      <c r="D34566" t="s">
        <v>2382</v>
      </c>
      <c r="E34566">
        <v>0</v>
      </c>
    </row>
    <row r="34567" spans="1:5" x14ac:dyDescent="0.3">
      <c r="A34567">
        <v>50360007</v>
      </c>
      <c r="B34567" t="s">
        <v>1938</v>
      </c>
      <c r="C34567" t="s">
        <v>8</v>
      </c>
      <c r="D34567" t="s">
        <v>2383</v>
      </c>
      <c r="E34567">
        <v>0</v>
      </c>
    </row>
    <row r="34568" spans="1:5" x14ac:dyDescent="0.3">
      <c r="A34568">
        <v>50360007</v>
      </c>
      <c r="B34568" t="s">
        <v>1938</v>
      </c>
      <c r="C34568" t="s">
        <v>8</v>
      </c>
      <c r="D34568" t="s">
        <v>2384</v>
      </c>
      <c r="E34568">
        <v>0</v>
      </c>
    </row>
    <row r="34569" spans="1:5" x14ac:dyDescent="0.3">
      <c r="A34569">
        <v>50360007</v>
      </c>
      <c r="B34569" t="s">
        <v>1938</v>
      </c>
      <c r="C34569" t="s">
        <v>8</v>
      </c>
      <c r="D34569" t="s">
        <v>2385</v>
      </c>
      <c r="E34569">
        <v>-1</v>
      </c>
    </row>
    <row r="34570" spans="1:5" x14ac:dyDescent="0.3">
      <c r="A34570">
        <v>50360007</v>
      </c>
      <c r="B34570" t="s">
        <v>1938</v>
      </c>
      <c r="C34570" t="s">
        <v>8</v>
      </c>
      <c r="D34570" t="s">
        <v>2386</v>
      </c>
      <c r="E34570">
        <v>-1</v>
      </c>
    </row>
    <row r="34571" spans="1:5" x14ac:dyDescent="0.3">
      <c r="A34571">
        <v>50360007</v>
      </c>
      <c r="B34571" t="s">
        <v>1938</v>
      </c>
      <c r="C34571" t="s">
        <v>8</v>
      </c>
      <c r="D34571" t="s">
        <v>2387</v>
      </c>
      <c r="E34571">
        <v>0</v>
      </c>
    </row>
    <row r="34572" spans="1:5" x14ac:dyDescent="0.3">
      <c r="A34572">
        <v>50360007</v>
      </c>
      <c r="B34572" t="s">
        <v>1938</v>
      </c>
      <c r="C34572" t="s">
        <v>8</v>
      </c>
      <c r="D34572" t="s">
        <v>2388</v>
      </c>
      <c r="E34572">
        <v>0</v>
      </c>
    </row>
    <row r="34573" spans="1:5" x14ac:dyDescent="0.3">
      <c r="A34573">
        <v>50360007</v>
      </c>
      <c r="B34573" t="s">
        <v>1938</v>
      </c>
      <c r="C34573" t="s">
        <v>8</v>
      </c>
      <c r="D34573" t="s">
        <v>2389</v>
      </c>
      <c r="E34573">
        <v>0</v>
      </c>
    </row>
    <row r="34574" spans="1:5" x14ac:dyDescent="0.3">
      <c r="A34574">
        <v>50360007</v>
      </c>
      <c r="B34574" t="s">
        <v>1938</v>
      </c>
      <c r="C34574" t="s">
        <v>8</v>
      </c>
      <c r="D34574" t="s">
        <v>2390</v>
      </c>
      <c r="E34574">
        <v>0</v>
      </c>
    </row>
    <row r="34575" spans="1:5" x14ac:dyDescent="0.3">
      <c r="A34575">
        <v>50360007</v>
      </c>
      <c r="B34575" t="s">
        <v>1938</v>
      </c>
      <c r="C34575" t="s">
        <v>8</v>
      </c>
      <c r="D34575" t="s">
        <v>2391</v>
      </c>
      <c r="E34575">
        <v>0</v>
      </c>
    </row>
    <row r="34576" spans="1:5" x14ac:dyDescent="0.3">
      <c r="A34576">
        <v>50360007</v>
      </c>
      <c r="B34576" t="s">
        <v>1938</v>
      </c>
      <c r="C34576" t="s">
        <v>8</v>
      </c>
      <c r="D34576" t="s">
        <v>2392</v>
      </c>
      <c r="E34576">
        <v>0</v>
      </c>
    </row>
    <row r="34577" spans="1:5" x14ac:dyDescent="0.3">
      <c r="A34577">
        <v>50360007</v>
      </c>
      <c r="B34577" t="s">
        <v>1938</v>
      </c>
      <c r="C34577" t="s">
        <v>8</v>
      </c>
      <c r="D34577" t="s">
        <v>2393</v>
      </c>
      <c r="E34577">
        <v>0</v>
      </c>
    </row>
    <row r="34578" spans="1:5" x14ac:dyDescent="0.3">
      <c r="A34578">
        <v>50360007</v>
      </c>
      <c r="B34578" t="s">
        <v>1938</v>
      </c>
      <c r="C34578" t="s">
        <v>8</v>
      </c>
      <c r="D34578" t="s">
        <v>2394</v>
      </c>
      <c r="E34578">
        <v>0</v>
      </c>
    </row>
    <row r="34579" spans="1:5" x14ac:dyDescent="0.3">
      <c r="A34579">
        <v>50360007</v>
      </c>
      <c r="B34579" t="s">
        <v>1938</v>
      </c>
      <c r="C34579" t="s">
        <v>8</v>
      </c>
      <c r="D34579" t="s">
        <v>2395</v>
      </c>
      <c r="E34579">
        <v>0</v>
      </c>
    </row>
    <row r="34580" spans="1:5" x14ac:dyDescent="0.3">
      <c r="A34580">
        <v>50360007</v>
      </c>
      <c r="B34580" t="s">
        <v>1938</v>
      </c>
      <c r="C34580" t="s">
        <v>8</v>
      </c>
      <c r="D34580" t="s">
        <v>2396</v>
      </c>
      <c r="E34580">
        <v>0</v>
      </c>
    </row>
    <row r="34581" spans="1:5" x14ac:dyDescent="0.3">
      <c r="A34581">
        <v>50360007</v>
      </c>
      <c r="B34581" t="s">
        <v>1938</v>
      </c>
      <c r="C34581" t="s">
        <v>8</v>
      </c>
      <c r="D34581" t="s">
        <v>2397</v>
      </c>
      <c r="E34581">
        <v>0</v>
      </c>
    </row>
    <row r="34582" spans="1:5" x14ac:dyDescent="0.3">
      <c r="A34582">
        <v>50360007</v>
      </c>
      <c r="B34582" t="s">
        <v>1938</v>
      </c>
      <c r="C34582" t="s">
        <v>8</v>
      </c>
      <c r="D34582" t="s">
        <v>2398</v>
      </c>
      <c r="E34582">
        <v>0</v>
      </c>
    </row>
    <row r="34583" spans="1:5" x14ac:dyDescent="0.3">
      <c r="A34583">
        <v>50360007</v>
      </c>
      <c r="B34583" t="s">
        <v>1938</v>
      </c>
      <c r="C34583" t="s">
        <v>8</v>
      </c>
      <c r="D34583" t="s">
        <v>2399</v>
      </c>
      <c r="E34583">
        <v>0</v>
      </c>
    </row>
    <row r="34584" spans="1:5" x14ac:dyDescent="0.3">
      <c r="A34584">
        <v>50360007</v>
      </c>
      <c r="B34584" t="s">
        <v>1938</v>
      </c>
      <c r="C34584" t="s">
        <v>8</v>
      </c>
      <c r="D34584" t="s">
        <v>2400</v>
      </c>
      <c r="E34584">
        <v>0</v>
      </c>
    </row>
    <row r="34585" spans="1:5" x14ac:dyDescent="0.3">
      <c r="A34585">
        <v>50360007</v>
      </c>
      <c r="B34585" t="s">
        <v>1938</v>
      </c>
      <c r="C34585" t="s">
        <v>8</v>
      </c>
      <c r="D34585" t="s">
        <v>2401</v>
      </c>
      <c r="E34585">
        <v>0</v>
      </c>
    </row>
    <row r="34586" spans="1:5" x14ac:dyDescent="0.3">
      <c r="A34586">
        <v>50360007</v>
      </c>
      <c r="B34586" t="s">
        <v>1938</v>
      </c>
      <c r="C34586" t="s">
        <v>8</v>
      </c>
      <c r="D34586" t="s">
        <v>2402</v>
      </c>
      <c r="E34586">
        <v>0</v>
      </c>
    </row>
    <row r="34587" spans="1:5" x14ac:dyDescent="0.3">
      <c r="A34587">
        <v>50360007</v>
      </c>
      <c r="B34587" t="s">
        <v>1938</v>
      </c>
      <c r="C34587" t="s">
        <v>8</v>
      </c>
      <c r="D34587" t="s">
        <v>2403</v>
      </c>
      <c r="E34587">
        <v>0</v>
      </c>
    </row>
    <row r="34588" spans="1:5" x14ac:dyDescent="0.3">
      <c r="A34588">
        <v>50360007</v>
      </c>
      <c r="B34588" t="s">
        <v>1938</v>
      </c>
      <c r="C34588" t="s">
        <v>8</v>
      </c>
      <c r="D34588" t="s">
        <v>2404</v>
      </c>
      <c r="E34588">
        <v>0</v>
      </c>
    </row>
    <row r="34589" spans="1:5" x14ac:dyDescent="0.3">
      <c r="A34589">
        <v>50360007</v>
      </c>
      <c r="B34589" t="s">
        <v>1938</v>
      </c>
      <c r="C34589" t="s">
        <v>8</v>
      </c>
      <c r="D34589" t="s">
        <v>2405</v>
      </c>
      <c r="E34589">
        <v>0</v>
      </c>
    </row>
    <row r="34590" spans="1:5" x14ac:dyDescent="0.3">
      <c r="A34590">
        <v>50360007</v>
      </c>
      <c r="B34590" t="s">
        <v>1938</v>
      </c>
      <c r="C34590" t="s">
        <v>8</v>
      </c>
      <c r="D34590" t="s">
        <v>2406</v>
      </c>
      <c r="E34590">
        <v>0</v>
      </c>
    </row>
    <row r="34591" spans="1:5" x14ac:dyDescent="0.3">
      <c r="A34591">
        <v>50360007</v>
      </c>
      <c r="B34591" t="s">
        <v>1938</v>
      </c>
      <c r="C34591" t="s">
        <v>8</v>
      </c>
      <c r="D34591" t="s">
        <v>2407</v>
      </c>
      <c r="E34591">
        <v>0</v>
      </c>
    </row>
    <row r="34592" spans="1:5" x14ac:dyDescent="0.3">
      <c r="A34592">
        <v>50360007</v>
      </c>
      <c r="B34592" t="s">
        <v>1938</v>
      </c>
      <c r="C34592" t="s">
        <v>8</v>
      </c>
      <c r="D34592" t="s">
        <v>2408</v>
      </c>
      <c r="E34592">
        <v>0</v>
      </c>
    </row>
    <row r="34593" spans="1:5" x14ac:dyDescent="0.3">
      <c r="A34593">
        <v>50360007</v>
      </c>
      <c r="B34593" t="s">
        <v>1938</v>
      </c>
      <c r="C34593" t="s">
        <v>8</v>
      </c>
      <c r="D34593" t="s">
        <v>2409</v>
      </c>
      <c r="E34593">
        <v>-1</v>
      </c>
    </row>
    <row r="34594" spans="1:5" x14ac:dyDescent="0.3">
      <c r="A34594">
        <v>50360007</v>
      </c>
      <c r="B34594" t="s">
        <v>1938</v>
      </c>
      <c r="C34594" t="s">
        <v>8</v>
      </c>
      <c r="D34594" t="s">
        <v>2410</v>
      </c>
      <c r="E34594">
        <v>0</v>
      </c>
    </row>
    <row r="34595" spans="1:5" x14ac:dyDescent="0.3">
      <c r="A34595">
        <v>50360007</v>
      </c>
      <c r="B34595" t="s">
        <v>1938</v>
      </c>
      <c r="C34595" t="s">
        <v>8</v>
      </c>
      <c r="D34595" t="s">
        <v>2411</v>
      </c>
      <c r="E34595">
        <v>0</v>
      </c>
    </row>
    <row r="34596" spans="1:5" x14ac:dyDescent="0.3">
      <c r="A34596">
        <v>50360007</v>
      </c>
      <c r="B34596" t="s">
        <v>1938</v>
      </c>
      <c r="C34596" t="s">
        <v>8</v>
      </c>
      <c r="D34596" t="s">
        <v>2412</v>
      </c>
      <c r="E34596">
        <v>0</v>
      </c>
    </row>
    <row r="34597" spans="1:5" x14ac:dyDescent="0.3">
      <c r="A34597">
        <v>50360007</v>
      </c>
      <c r="B34597" t="s">
        <v>1938</v>
      </c>
      <c r="C34597" t="s">
        <v>8</v>
      </c>
      <c r="D34597" t="s">
        <v>2413</v>
      </c>
      <c r="E34597">
        <v>0</v>
      </c>
    </row>
    <row r="34598" spans="1:5" x14ac:dyDescent="0.3">
      <c r="A34598">
        <v>30100008</v>
      </c>
      <c r="B34598" t="s">
        <v>1940</v>
      </c>
      <c r="C34598" t="s">
        <v>130</v>
      </c>
      <c r="D34598" t="s">
        <v>2378</v>
      </c>
      <c r="E34598">
        <v>0</v>
      </c>
    </row>
    <row r="34599" spans="1:5" x14ac:dyDescent="0.3">
      <c r="A34599">
        <v>30100008</v>
      </c>
      <c r="B34599" t="s">
        <v>1940</v>
      </c>
      <c r="C34599" t="s">
        <v>130</v>
      </c>
      <c r="D34599" t="s">
        <v>2379</v>
      </c>
      <c r="E34599">
        <v>0</v>
      </c>
    </row>
    <row r="34600" spans="1:5" x14ac:dyDescent="0.3">
      <c r="A34600">
        <v>30100008</v>
      </c>
      <c r="B34600" t="s">
        <v>1940</v>
      </c>
      <c r="C34600" t="s">
        <v>130</v>
      </c>
      <c r="D34600" t="s">
        <v>2380</v>
      </c>
      <c r="E34600">
        <v>0</v>
      </c>
    </row>
    <row r="34601" spans="1:5" x14ac:dyDescent="0.3">
      <c r="A34601">
        <v>30100008</v>
      </c>
      <c r="B34601" t="s">
        <v>1940</v>
      </c>
      <c r="C34601" t="s">
        <v>130</v>
      </c>
      <c r="D34601" t="s">
        <v>2381</v>
      </c>
      <c r="E34601">
        <v>0</v>
      </c>
    </row>
    <row r="34602" spans="1:5" x14ac:dyDescent="0.3">
      <c r="A34602">
        <v>30100008</v>
      </c>
      <c r="B34602" t="s">
        <v>1940</v>
      </c>
      <c r="C34602" t="s">
        <v>130</v>
      </c>
      <c r="D34602" t="s">
        <v>2382</v>
      </c>
      <c r="E34602">
        <v>0</v>
      </c>
    </row>
    <row r="34603" spans="1:5" x14ac:dyDescent="0.3">
      <c r="A34603">
        <v>30100008</v>
      </c>
      <c r="B34603" t="s">
        <v>1940</v>
      </c>
      <c r="C34603" t="s">
        <v>130</v>
      </c>
      <c r="D34603" t="s">
        <v>2383</v>
      </c>
      <c r="E34603">
        <v>-1</v>
      </c>
    </row>
    <row r="34604" spans="1:5" x14ac:dyDescent="0.3">
      <c r="A34604">
        <v>30100008</v>
      </c>
      <c r="B34604" t="s">
        <v>1940</v>
      </c>
      <c r="C34604" t="s">
        <v>130</v>
      </c>
      <c r="D34604" t="s">
        <v>2384</v>
      </c>
      <c r="E34604">
        <v>0</v>
      </c>
    </row>
    <row r="34605" spans="1:5" x14ac:dyDescent="0.3">
      <c r="A34605">
        <v>30100008</v>
      </c>
      <c r="B34605" t="s">
        <v>1940</v>
      </c>
      <c r="C34605" t="s">
        <v>130</v>
      </c>
      <c r="D34605" t="s">
        <v>2385</v>
      </c>
      <c r="E34605">
        <v>0</v>
      </c>
    </row>
    <row r="34606" spans="1:5" x14ac:dyDescent="0.3">
      <c r="A34606">
        <v>30100008</v>
      </c>
      <c r="B34606" t="s">
        <v>1940</v>
      </c>
      <c r="C34606" t="s">
        <v>130</v>
      </c>
      <c r="D34606" t="s">
        <v>2386</v>
      </c>
      <c r="E34606">
        <v>0</v>
      </c>
    </row>
    <row r="34607" spans="1:5" x14ac:dyDescent="0.3">
      <c r="A34607">
        <v>30100008</v>
      </c>
      <c r="B34607" t="s">
        <v>1940</v>
      </c>
      <c r="C34607" t="s">
        <v>130</v>
      </c>
      <c r="D34607" t="s">
        <v>2387</v>
      </c>
      <c r="E34607">
        <v>0</v>
      </c>
    </row>
    <row r="34608" spans="1:5" x14ac:dyDescent="0.3">
      <c r="A34608">
        <v>30100008</v>
      </c>
      <c r="B34608" t="s">
        <v>1940</v>
      </c>
      <c r="C34608" t="s">
        <v>130</v>
      </c>
      <c r="D34608" t="s">
        <v>2388</v>
      </c>
      <c r="E34608">
        <v>0</v>
      </c>
    </row>
    <row r="34609" spans="1:5" x14ac:dyDescent="0.3">
      <c r="A34609">
        <v>30100008</v>
      </c>
      <c r="B34609" t="s">
        <v>1940</v>
      </c>
      <c r="C34609" t="s">
        <v>130</v>
      </c>
      <c r="D34609" t="s">
        <v>2389</v>
      </c>
      <c r="E34609">
        <v>0</v>
      </c>
    </row>
    <row r="34610" spans="1:5" x14ac:dyDescent="0.3">
      <c r="A34610">
        <v>30100008</v>
      </c>
      <c r="B34610" t="s">
        <v>1940</v>
      </c>
      <c r="C34610" t="s">
        <v>130</v>
      </c>
      <c r="D34610" t="s">
        <v>2390</v>
      </c>
      <c r="E34610">
        <v>-1</v>
      </c>
    </row>
    <row r="34611" spans="1:5" x14ac:dyDescent="0.3">
      <c r="A34611">
        <v>30100008</v>
      </c>
      <c r="B34611" t="s">
        <v>1940</v>
      </c>
      <c r="C34611" t="s">
        <v>130</v>
      </c>
      <c r="D34611" t="s">
        <v>2391</v>
      </c>
      <c r="E34611">
        <v>0</v>
      </c>
    </row>
    <row r="34612" spans="1:5" x14ac:dyDescent="0.3">
      <c r="A34612">
        <v>30100008</v>
      </c>
      <c r="B34612" t="s">
        <v>1940</v>
      </c>
      <c r="C34612" t="s">
        <v>130</v>
      </c>
      <c r="D34612" t="s">
        <v>2392</v>
      </c>
      <c r="E34612">
        <v>0</v>
      </c>
    </row>
    <row r="34613" spans="1:5" x14ac:dyDescent="0.3">
      <c r="A34613">
        <v>30100008</v>
      </c>
      <c r="B34613" t="s">
        <v>1940</v>
      </c>
      <c r="C34613" t="s">
        <v>130</v>
      </c>
      <c r="D34613" t="s">
        <v>2393</v>
      </c>
      <c r="E34613">
        <v>0</v>
      </c>
    </row>
    <row r="34614" spans="1:5" x14ac:dyDescent="0.3">
      <c r="A34614">
        <v>30100008</v>
      </c>
      <c r="B34614" t="s">
        <v>1940</v>
      </c>
      <c r="C34614" t="s">
        <v>130</v>
      </c>
      <c r="D34614" t="s">
        <v>2394</v>
      </c>
      <c r="E34614">
        <v>-1</v>
      </c>
    </row>
    <row r="34615" spans="1:5" x14ac:dyDescent="0.3">
      <c r="A34615">
        <v>30100008</v>
      </c>
      <c r="B34615" t="s">
        <v>1940</v>
      </c>
      <c r="C34615" t="s">
        <v>130</v>
      </c>
      <c r="D34615" t="s">
        <v>2395</v>
      </c>
      <c r="E34615">
        <v>0</v>
      </c>
    </row>
    <row r="34616" spans="1:5" x14ac:dyDescent="0.3">
      <c r="A34616">
        <v>30100008</v>
      </c>
      <c r="B34616" t="s">
        <v>1940</v>
      </c>
      <c r="C34616" t="s">
        <v>130</v>
      </c>
      <c r="D34616" t="s">
        <v>2396</v>
      </c>
      <c r="E34616">
        <v>0</v>
      </c>
    </row>
    <row r="34617" spans="1:5" x14ac:dyDescent="0.3">
      <c r="A34617">
        <v>30100008</v>
      </c>
      <c r="B34617" t="s">
        <v>1940</v>
      </c>
      <c r="C34617" t="s">
        <v>130</v>
      </c>
      <c r="D34617" t="s">
        <v>2397</v>
      </c>
      <c r="E34617">
        <v>0</v>
      </c>
    </row>
    <row r="34618" spans="1:5" x14ac:dyDescent="0.3">
      <c r="A34618">
        <v>30100008</v>
      </c>
      <c r="B34618" t="s">
        <v>1940</v>
      </c>
      <c r="C34618" t="s">
        <v>130</v>
      </c>
      <c r="D34618" t="s">
        <v>2398</v>
      </c>
      <c r="E34618">
        <v>0</v>
      </c>
    </row>
    <row r="34619" spans="1:5" x14ac:dyDescent="0.3">
      <c r="A34619">
        <v>30100008</v>
      </c>
      <c r="B34619" t="s">
        <v>1940</v>
      </c>
      <c r="C34619" t="s">
        <v>130</v>
      </c>
      <c r="D34619" t="s">
        <v>2399</v>
      </c>
      <c r="E34619">
        <v>0</v>
      </c>
    </row>
    <row r="34620" spans="1:5" x14ac:dyDescent="0.3">
      <c r="A34620">
        <v>30100008</v>
      </c>
      <c r="B34620" t="s">
        <v>1940</v>
      </c>
      <c r="C34620" t="s">
        <v>130</v>
      </c>
      <c r="D34620" t="s">
        <v>2400</v>
      </c>
      <c r="E34620">
        <v>0</v>
      </c>
    </row>
    <row r="34621" spans="1:5" x14ac:dyDescent="0.3">
      <c r="A34621">
        <v>30100008</v>
      </c>
      <c r="B34621" t="s">
        <v>1940</v>
      </c>
      <c r="C34621" t="s">
        <v>130</v>
      </c>
      <c r="D34621" t="s">
        <v>2401</v>
      </c>
      <c r="E34621">
        <v>0</v>
      </c>
    </row>
    <row r="34622" spans="1:5" x14ac:dyDescent="0.3">
      <c r="A34622">
        <v>30100008</v>
      </c>
      <c r="B34622" t="s">
        <v>1940</v>
      </c>
      <c r="C34622" t="s">
        <v>130</v>
      </c>
      <c r="D34622" t="s">
        <v>2402</v>
      </c>
      <c r="E34622">
        <v>0</v>
      </c>
    </row>
    <row r="34623" spans="1:5" x14ac:dyDescent="0.3">
      <c r="A34623">
        <v>30100008</v>
      </c>
      <c r="B34623" t="s">
        <v>1940</v>
      </c>
      <c r="C34623" t="s">
        <v>130</v>
      </c>
      <c r="D34623" t="s">
        <v>2403</v>
      </c>
      <c r="E34623">
        <v>0</v>
      </c>
    </row>
    <row r="34624" spans="1:5" x14ac:dyDescent="0.3">
      <c r="A34624">
        <v>30100008</v>
      </c>
      <c r="B34624" t="s">
        <v>1940</v>
      </c>
      <c r="C34624" t="s">
        <v>130</v>
      </c>
      <c r="D34624" t="s">
        <v>2404</v>
      </c>
      <c r="E34624">
        <v>0</v>
      </c>
    </row>
    <row r="34625" spans="1:5" x14ac:dyDescent="0.3">
      <c r="A34625">
        <v>30100008</v>
      </c>
      <c r="B34625" t="s">
        <v>1940</v>
      </c>
      <c r="C34625" t="s">
        <v>130</v>
      </c>
      <c r="D34625" t="s">
        <v>2405</v>
      </c>
      <c r="E34625">
        <v>0</v>
      </c>
    </row>
    <row r="34626" spans="1:5" x14ac:dyDescent="0.3">
      <c r="A34626">
        <v>30100008</v>
      </c>
      <c r="B34626" t="s">
        <v>1940</v>
      </c>
      <c r="C34626" t="s">
        <v>130</v>
      </c>
      <c r="D34626" t="s">
        <v>2406</v>
      </c>
      <c r="E34626">
        <v>0</v>
      </c>
    </row>
    <row r="34627" spans="1:5" x14ac:dyDescent="0.3">
      <c r="A34627">
        <v>30100008</v>
      </c>
      <c r="B34627" t="s">
        <v>1940</v>
      </c>
      <c r="C34627" t="s">
        <v>130</v>
      </c>
      <c r="D34627" t="s">
        <v>2407</v>
      </c>
      <c r="E34627">
        <v>0</v>
      </c>
    </row>
    <row r="34628" spans="1:5" x14ac:dyDescent="0.3">
      <c r="A34628">
        <v>30100008</v>
      </c>
      <c r="B34628" t="s">
        <v>1940</v>
      </c>
      <c r="C34628" t="s">
        <v>130</v>
      </c>
      <c r="D34628" t="s">
        <v>2408</v>
      </c>
      <c r="E34628">
        <v>0</v>
      </c>
    </row>
    <row r="34629" spans="1:5" x14ac:dyDescent="0.3">
      <c r="A34629">
        <v>30100008</v>
      </c>
      <c r="B34629" t="s">
        <v>1940</v>
      </c>
      <c r="C34629" t="s">
        <v>130</v>
      </c>
      <c r="D34629" t="s">
        <v>2409</v>
      </c>
      <c r="E34629">
        <v>0</v>
      </c>
    </row>
    <row r="34630" spans="1:5" x14ac:dyDescent="0.3">
      <c r="A34630">
        <v>30100008</v>
      </c>
      <c r="B34630" t="s">
        <v>1940</v>
      </c>
      <c r="C34630" t="s">
        <v>130</v>
      </c>
      <c r="D34630" t="s">
        <v>2410</v>
      </c>
      <c r="E34630">
        <v>-1</v>
      </c>
    </row>
    <row r="34631" spans="1:5" x14ac:dyDescent="0.3">
      <c r="A34631">
        <v>30100008</v>
      </c>
      <c r="B34631" t="s">
        <v>1940</v>
      </c>
      <c r="C34631" t="s">
        <v>130</v>
      </c>
      <c r="D34631" t="s">
        <v>2411</v>
      </c>
      <c r="E34631">
        <v>-1</v>
      </c>
    </row>
    <row r="34632" spans="1:5" x14ac:dyDescent="0.3">
      <c r="A34632">
        <v>30100008</v>
      </c>
      <c r="B34632" t="s">
        <v>1940</v>
      </c>
      <c r="C34632" t="s">
        <v>130</v>
      </c>
      <c r="D34632" t="s">
        <v>2412</v>
      </c>
      <c r="E34632">
        <v>0</v>
      </c>
    </row>
    <row r="34633" spans="1:5" x14ac:dyDescent="0.3">
      <c r="A34633">
        <v>30100008</v>
      </c>
      <c r="B34633" t="s">
        <v>1940</v>
      </c>
      <c r="C34633" t="s">
        <v>130</v>
      </c>
      <c r="D34633" t="s">
        <v>2413</v>
      </c>
      <c r="E34633">
        <v>0</v>
      </c>
    </row>
    <row r="34634" spans="1:5" x14ac:dyDescent="0.3">
      <c r="A34634">
        <v>23320008</v>
      </c>
      <c r="B34634" t="s">
        <v>1942</v>
      </c>
      <c r="C34634" t="s">
        <v>8</v>
      </c>
      <c r="D34634" t="s">
        <v>2378</v>
      </c>
      <c r="E34634">
        <v>0</v>
      </c>
    </row>
    <row r="34635" spans="1:5" x14ac:dyDescent="0.3">
      <c r="A34635">
        <v>23320008</v>
      </c>
      <c r="B34635" t="s">
        <v>1942</v>
      </c>
      <c r="C34635" t="s">
        <v>8</v>
      </c>
      <c r="D34635" t="s">
        <v>2379</v>
      </c>
      <c r="E34635">
        <v>0</v>
      </c>
    </row>
    <row r="34636" spans="1:5" x14ac:dyDescent="0.3">
      <c r="A34636">
        <v>23320008</v>
      </c>
      <c r="B34636" t="s">
        <v>1942</v>
      </c>
      <c r="C34636" t="s">
        <v>8</v>
      </c>
      <c r="D34636" t="s">
        <v>2380</v>
      </c>
      <c r="E34636">
        <v>-3</v>
      </c>
    </row>
    <row r="34637" spans="1:5" x14ac:dyDescent="0.3">
      <c r="A34637">
        <v>23320008</v>
      </c>
      <c r="B34637" t="s">
        <v>1942</v>
      </c>
      <c r="C34637" t="s">
        <v>8</v>
      </c>
      <c r="D34637" t="s">
        <v>2381</v>
      </c>
      <c r="E34637">
        <v>0</v>
      </c>
    </row>
    <row r="34638" spans="1:5" x14ac:dyDescent="0.3">
      <c r="A34638">
        <v>23320008</v>
      </c>
      <c r="B34638" t="s">
        <v>1942</v>
      </c>
      <c r="C34638" t="s">
        <v>8</v>
      </c>
      <c r="D34638" t="s">
        <v>2382</v>
      </c>
      <c r="E34638">
        <v>0</v>
      </c>
    </row>
    <row r="34639" spans="1:5" x14ac:dyDescent="0.3">
      <c r="A34639">
        <v>23320008</v>
      </c>
      <c r="B34639" t="s">
        <v>1942</v>
      </c>
      <c r="C34639" t="s">
        <v>8</v>
      </c>
      <c r="D34639" t="s">
        <v>2383</v>
      </c>
      <c r="E34639">
        <v>0</v>
      </c>
    </row>
    <row r="34640" spans="1:5" x14ac:dyDescent="0.3">
      <c r="A34640">
        <v>23320008</v>
      </c>
      <c r="B34640" t="s">
        <v>1942</v>
      </c>
      <c r="C34640" t="s">
        <v>8</v>
      </c>
      <c r="D34640" t="s">
        <v>2384</v>
      </c>
      <c r="E34640">
        <v>0</v>
      </c>
    </row>
    <row r="34641" spans="1:5" x14ac:dyDescent="0.3">
      <c r="A34641">
        <v>23320008</v>
      </c>
      <c r="B34641" t="s">
        <v>1942</v>
      </c>
      <c r="C34641" t="s">
        <v>8</v>
      </c>
      <c r="D34641" t="s">
        <v>2385</v>
      </c>
      <c r="E34641">
        <v>0</v>
      </c>
    </row>
    <row r="34642" spans="1:5" x14ac:dyDescent="0.3">
      <c r="A34642">
        <v>23320008</v>
      </c>
      <c r="B34642" t="s">
        <v>1942</v>
      </c>
      <c r="C34642" t="s">
        <v>8</v>
      </c>
      <c r="D34642" t="s">
        <v>2386</v>
      </c>
      <c r="E34642">
        <v>0</v>
      </c>
    </row>
    <row r="34643" spans="1:5" x14ac:dyDescent="0.3">
      <c r="A34643">
        <v>23320008</v>
      </c>
      <c r="B34643" t="s">
        <v>1942</v>
      </c>
      <c r="C34643" t="s">
        <v>8</v>
      </c>
      <c r="D34643" t="s">
        <v>2387</v>
      </c>
      <c r="E34643">
        <v>0</v>
      </c>
    </row>
    <row r="34644" spans="1:5" x14ac:dyDescent="0.3">
      <c r="A34644">
        <v>23320008</v>
      </c>
      <c r="B34644" t="s">
        <v>1942</v>
      </c>
      <c r="C34644" t="s">
        <v>8</v>
      </c>
      <c r="D34644" t="s">
        <v>2388</v>
      </c>
      <c r="E34644">
        <v>0</v>
      </c>
    </row>
    <row r="34645" spans="1:5" x14ac:dyDescent="0.3">
      <c r="A34645">
        <v>23320008</v>
      </c>
      <c r="B34645" t="s">
        <v>1942</v>
      </c>
      <c r="C34645" t="s">
        <v>8</v>
      </c>
      <c r="D34645" t="s">
        <v>2389</v>
      </c>
      <c r="E34645">
        <v>0</v>
      </c>
    </row>
    <row r="34646" spans="1:5" x14ac:dyDescent="0.3">
      <c r="A34646">
        <v>23320008</v>
      </c>
      <c r="B34646" t="s">
        <v>1942</v>
      </c>
      <c r="C34646" t="s">
        <v>8</v>
      </c>
      <c r="D34646" t="s">
        <v>2390</v>
      </c>
      <c r="E34646">
        <v>0</v>
      </c>
    </row>
    <row r="34647" spans="1:5" x14ac:dyDescent="0.3">
      <c r="A34647">
        <v>23320008</v>
      </c>
      <c r="B34647" t="s">
        <v>1942</v>
      </c>
      <c r="C34647" t="s">
        <v>8</v>
      </c>
      <c r="D34647" t="s">
        <v>2391</v>
      </c>
      <c r="E34647">
        <v>-4</v>
      </c>
    </row>
    <row r="34648" spans="1:5" x14ac:dyDescent="0.3">
      <c r="A34648">
        <v>23320008</v>
      </c>
      <c r="B34648" t="s">
        <v>1942</v>
      </c>
      <c r="C34648" t="s">
        <v>8</v>
      </c>
      <c r="D34648" t="s">
        <v>2392</v>
      </c>
      <c r="E34648">
        <v>0</v>
      </c>
    </row>
    <row r="34649" spans="1:5" x14ac:dyDescent="0.3">
      <c r="A34649">
        <v>23320008</v>
      </c>
      <c r="B34649" t="s">
        <v>1942</v>
      </c>
      <c r="C34649" t="s">
        <v>8</v>
      </c>
      <c r="D34649" t="s">
        <v>2393</v>
      </c>
      <c r="E34649">
        <v>0</v>
      </c>
    </row>
    <row r="34650" spans="1:5" x14ac:dyDescent="0.3">
      <c r="A34650">
        <v>23320008</v>
      </c>
      <c r="B34650" t="s">
        <v>1942</v>
      </c>
      <c r="C34650" t="s">
        <v>8</v>
      </c>
      <c r="D34650" t="s">
        <v>2394</v>
      </c>
      <c r="E34650">
        <v>0</v>
      </c>
    </row>
    <row r="34651" spans="1:5" x14ac:dyDescent="0.3">
      <c r="A34651">
        <v>23320008</v>
      </c>
      <c r="B34651" t="s">
        <v>1942</v>
      </c>
      <c r="C34651" t="s">
        <v>8</v>
      </c>
      <c r="D34651" t="s">
        <v>2395</v>
      </c>
      <c r="E34651">
        <v>0</v>
      </c>
    </row>
    <row r="34652" spans="1:5" x14ac:dyDescent="0.3">
      <c r="A34652">
        <v>23320008</v>
      </c>
      <c r="B34652" t="s">
        <v>1942</v>
      </c>
      <c r="C34652" t="s">
        <v>8</v>
      </c>
      <c r="D34652" t="s">
        <v>2396</v>
      </c>
      <c r="E34652">
        <v>0</v>
      </c>
    </row>
    <row r="34653" spans="1:5" x14ac:dyDescent="0.3">
      <c r="A34653">
        <v>23320008</v>
      </c>
      <c r="B34653" t="s">
        <v>1942</v>
      </c>
      <c r="C34653" t="s">
        <v>8</v>
      </c>
      <c r="D34653" t="s">
        <v>2397</v>
      </c>
      <c r="E34653">
        <v>0</v>
      </c>
    </row>
    <row r="34654" spans="1:5" x14ac:dyDescent="0.3">
      <c r="A34654">
        <v>23320008</v>
      </c>
      <c r="B34654" t="s">
        <v>1942</v>
      </c>
      <c r="C34654" t="s">
        <v>8</v>
      </c>
      <c r="D34654" t="s">
        <v>2398</v>
      </c>
      <c r="E34654">
        <v>0</v>
      </c>
    </row>
    <row r="34655" spans="1:5" x14ac:dyDescent="0.3">
      <c r="A34655">
        <v>23320008</v>
      </c>
      <c r="B34655" t="s">
        <v>1942</v>
      </c>
      <c r="C34655" t="s">
        <v>8</v>
      </c>
      <c r="D34655" t="s">
        <v>2399</v>
      </c>
      <c r="E34655">
        <v>0</v>
      </c>
    </row>
    <row r="34656" spans="1:5" x14ac:dyDescent="0.3">
      <c r="A34656">
        <v>23320008</v>
      </c>
      <c r="B34656" t="s">
        <v>1942</v>
      </c>
      <c r="C34656" t="s">
        <v>8</v>
      </c>
      <c r="D34656" t="s">
        <v>2400</v>
      </c>
      <c r="E34656">
        <v>0</v>
      </c>
    </row>
    <row r="34657" spans="1:5" x14ac:dyDescent="0.3">
      <c r="A34657">
        <v>23320008</v>
      </c>
      <c r="B34657" t="s">
        <v>1942</v>
      </c>
      <c r="C34657" t="s">
        <v>8</v>
      </c>
      <c r="D34657" t="s">
        <v>2401</v>
      </c>
      <c r="E34657">
        <v>0</v>
      </c>
    </row>
    <row r="34658" spans="1:5" x14ac:dyDescent="0.3">
      <c r="A34658">
        <v>23320008</v>
      </c>
      <c r="B34658" t="s">
        <v>1942</v>
      </c>
      <c r="C34658" t="s">
        <v>8</v>
      </c>
      <c r="D34658" t="s">
        <v>2402</v>
      </c>
      <c r="E34658">
        <v>0</v>
      </c>
    </row>
    <row r="34659" spans="1:5" x14ac:dyDescent="0.3">
      <c r="A34659">
        <v>23320008</v>
      </c>
      <c r="B34659" t="s">
        <v>1942</v>
      </c>
      <c r="C34659" t="s">
        <v>8</v>
      </c>
      <c r="D34659" t="s">
        <v>2403</v>
      </c>
      <c r="E34659">
        <v>-2</v>
      </c>
    </row>
    <row r="34660" spans="1:5" x14ac:dyDescent="0.3">
      <c r="A34660">
        <v>23320008</v>
      </c>
      <c r="B34660" t="s">
        <v>1942</v>
      </c>
      <c r="C34660" t="s">
        <v>8</v>
      </c>
      <c r="D34660" t="s">
        <v>2404</v>
      </c>
      <c r="E34660">
        <v>-1</v>
      </c>
    </row>
    <row r="34661" spans="1:5" x14ac:dyDescent="0.3">
      <c r="A34661">
        <v>23320008</v>
      </c>
      <c r="B34661" t="s">
        <v>1942</v>
      </c>
      <c r="C34661" t="s">
        <v>8</v>
      </c>
      <c r="D34661" t="s">
        <v>2405</v>
      </c>
      <c r="E34661">
        <v>0</v>
      </c>
    </row>
    <row r="34662" spans="1:5" x14ac:dyDescent="0.3">
      <c r="A34662">
        <v>23320008</v>
      </c>
      <c r="B34662" t="s">
        <v>1942</v>
      </c>
      <c r="C34662" t="s">
        <v>8</v>
      </c>
      <c r="D34662" t="s">
        <v>2406</v>
      </c>
      <c r="E34662">
        <v>-2</v>
      </c>
    </row>
    <row r="34663" spans="1:5" x14ac:dyDescent="0.3">
      <c r="A34663">
        <v>23320008</v>
      </c>
      <c r="B34663" t="s">
        <v>1942</v>
      </c>
      <c r="C34663" t="s">
        <v>8</v>
      </c>
      <c r="D34663" t="s">
        <v>2407</v>
      </c>
      <c r="E34663">
        <v>-2</v>
      </c>
    </row>
    <row r="34664" spans="1:5" x14ac:dyDescent="0.3">
      <c r="A34664">
        <v>23320008</v>
      </c>
      <c r="B34664" t="s">
        <v>1942</v>
      </c>
      <c r="C34664" t="s">
        <v>8</v>
      </c>
      <c r="D34664" t="s">
        <v>2408</v>
      </c>
      <c r="E34664">
        <v>-4</v>
      </c>
    </row>
    <row r="34665" spans="1:5" x14ac:dyDescent="0.3">
      <c r="A34665">
        <v>23320008</v>
      </c>
      <c r="B34665" t="s">
        <v>1942</v>
      </c>
      <c r="C34665" t="s">
        <v>8</v>
      </c>
      <c r="D34665" t="s">
        <v>2409</v>
      </c>
      <c r="E34665">
        <v>0</v>
      </c>
    </row>
    <row r="34666" spans="1:5" x14ac:dyDescent="0.3">
      <c r="A34666">
        <v>23320008</v>
      </c>
      <c r="B34666" t="s">
        <v>1942</v>
      </c>
      <c r="C34666" t="s">
        <v>8</v>
      </c>
      <c r="D34666" t="s">
        <v>2410</v>
      </c>
      <c r="E34666">
        <v>-1</v>
      </c>
    </row>
    <row r="34667" spans="1:5" x14ac:dyDescent="0.3">
      <c r="A34667">
        <v>23320008</v>
      </c>
      <c r="B34667" t="s">
        <v>1942</v>
      </c>
      <c r="C34667" t="s">
        <v>8</v>
      </c>
      <c r="D34667" t="s">
        <v>2411</v>
      </c>
      <c r="E34667">
        <v>-7</v>
      </c>
    </row>
    <row r="34668" spans="1:5" x14ac:dyDescent="0.3">
      <c r="A34668">
        <v>23320008</v>
      </c>
      <c r="B34668" t="s">
        <v>1942</v>
      </c>
      <c r="C34668" t="s">
        <v>8</v>
      </c>
      <c r="D34668" t="s">
        <v>2412</v>
      </c>
      <c r="E34668">
        <v>-1</v>
      </c>
    </row>
    <row r="34669" spans="1:5" x14ac:dyDescent="0.3">
      <c r="A34669">
        <v>23320008</v>
      </c>
      <c r="B34669" t="s">
        <v>1942</v>
      </c>
      <c r="C34669" t="s">
        <v>8</v>
      </c>
      <c r="D34669" t="s">
        <v>2413</v>
      </c>
      <c r="E34669">
        <v>-3</v>
      </c>
    </row>
    <row r="34670" spans="1:5" x14ac:dyDescent="0.3">
      <c r="A34670">
        <v>42100014</v>
      </c>
      <c r="B34670" t="s">
        <v>1944</v>
      </c>
      <c r="C34670" t="s">
        <v>8</v>
      </c>
      <c r="D34670" t="s">
        <v>2378</v>
      </c>
      <c r="E34670">
        <v>0</v>
      </c>
    </row>
    <row r="34671" spans="1:5" x14ac:dyDescent="0.3">
      <c r="A34671">
        <v>42100014</v>
      </c>
      <c r="B34671" t="s">
        <v>1944</v>
      </c>
      <c r="C34671" t="s">
        <v>8</v>
      </c>
      <c r="D34671" t="s">
        <v>2379</v>
      </c>
      <c r="E34671">
        <v>0</v>
      </c>
    </row>
    <row r="34672" spans="1:5" x14ac:dyDescent="0.3">
      <c r="A34672">
        <v>42100014</v>
      </c>
      <c r="B34672" t="s">
        <v>1944</v>
      </c>
      <c r="C34672" t="s">
        <v>8</v>
      </c>
      <c r="D34672" t="s">
        <v>2380</v>
      </c>
      <c r="E34672">
        <v>0</v>
      </c>
    </row>
    <row r="34673" spans="1:5" x14ac:dyDescent="0.3">
      <c r="A34673">
        <v>42100014</v>
      </c>
      <c r="B34673" t="s">
        <v>1944</v>
      </c>
      <c r="C34673" t="s">
        <v>8</v>
      </c>
      <c r="D34673" t="s">
        <v>2381</v>
      </c>
      <c r="E34673">
        <v>-1</v>
      </c>
    </row>
    <row r="34674" spans="1:5" x14ac:dyDescent="0.3">
      <c r="A34674">
        <v>42100014</v>
      </c>
      <c r="B34674" t="s">
        <v>1944</v>
      </c>
      <c r="C34674" t="s">
        <v>8</v>
      </c>
      <c r="D34674" t="s">
        <v>2382</v>
      </c>
      <c r="E34674">
        <v>0</v>
      </c>
    </row>
    <row r="34675" spans="1:5" x14ac:dyDescent="0.3">
      <c r="A34675">
        <v>42100014</v>
      </c>
      <c r="B34675" t="s">
        <v>1944</v>
      </c>
      <c r="C34675" t="s">
        <v>8</v>
      </c>
      <c r="D34675" t="s">
        <v>2383</v>
      </c>
      <c r="E34675">
        <v>-2</v>
      </c>
    </row>
    <row r="34676" spans="1:5" x14ac:dyDescent="0.3">
      <c r="A34676">
        <v>42100014</v>
      </c>
      <c r="B34676" t="s">
        <v>1944</v>
      </c>
      <c r="C34676" t="s">
        <v>8</v>
      </c>
      <c r="D34676" t="s">
        <v>2384</v>
      </c>
      <c r="E34676">
        <v>-1</v>
      </c>
    </row>
    <row r="34677" spans="1:5" x14ac:dyDescent="0.3">
      <c r="A34677">
        <v>42100014</v>
      </c>
      <c r="B34677" t="s">
        <v>1944</v>
      </c>
      <c r="C34677" t="s">
        <v>8</v>
      </c>
      <c r="D34677" t="s">
        <v>2385</v>
      </c>
      <c r="E34677">
        <v>0</v>
      </c>
    </row>
    <row r="34678" spans="1:5" x14ac:dyDescent="0.3">
      <c r="A34678">
        <v>42100014</v>
      </c>
      <c r="B34678" t="s">
        <v>1944</v>
      </c>
      <c r="C34678" t="s">
        <v>8</v>
      </c>
      <c r="D34678" t="s">
        <v>2386</v>
      </c>
      <c r="E34678">
        <v>-3</v>
      </c>
    </row>
    <row r="34679" spans="1:5" x14ac:dyDescent="0.3">
      <c r="A34679">
        <v>42100014</v>
      </c>
      <c r="B34679" t="s">
        <v>1944</v>
      </c>
      <c r="C34679" t="s">
        <v>8</v>
      </c>
      <c r="D34679" t="s">
        <v>2387</v>
      </c>
      <c r="E34679">
        <v>-1</v>
      </c>
    </row>
    <row r="34680" spans="1:5" x14ac:dyDescent="0.3">
      <c r="A34680">
        <v>42100014</v>
      </c>
      <c r="B34680" t="s">
        <v>1944</v>
      </c>
      <c r="C34680" t="s">
        <v>8</v>
      </c>
      <c r="D34680" t="s">
        <v>2388</v>
      </c>
      <c r="E34680">
        <v>-1</v>
      </c>
    </row>
    <row r="34681" spans="1:5" x14ac:dyDescent="0.3">
      <c r="A34681">
        <v>42100014</v>
      </c>
      <c r="B34681" t="s">
        <v>1944</v>
      </c>
      <c r="C34681" t="s">
        <v>8</v>
      </c>
      <c r="D34681" t="s">
        <v>2389</v>
      </c>
      <c r="E34681">
        <v>-1</v>
      </c>
    </row>
    <row r="34682" spans="1:5" x14ac:dyDescent="0.3">
      <c r="A34682">
        <v>42100014</v>
      </c>
      <c r="B34682" t="s">
        <v>1944</v>
      </c>
      <c r="C34682" t="s">
        <v>8</v>
      </c>
      <c r="D34682" t="s">
        <v>2390</v>
      </c>
      <c r="E34682">
        <v>-1</v>
      </c>
    </row>
    <row r="34683" spans="1:5" x14ac:dyDescent="0.3">
      <c r="A34683">
        <v>42100014</v>
      </c>
      <c r="B34683" t="s">
        <v>1944</v>
      </c>
      <c r="C34683" t="s">
        <v>8</v>
      </c>
      <c r="D34683" t="s">
        <v>2391</v>
      </c>
      <c r="E34683">
        <v>-4</v>
      </c>
    </row>
    <row r="34684" spans="1:5" x14ac:dyDescent="0.3">
      <c r="A34684">
        <v>42100014</v>
      </c>
      <c r="B34684" t="s">
        <v>1944</v>
      </c>
      <c r="C34684" t="s">
        <v>8</v>
      </c>
      <c r="D34684" t="s">
        <v>2392</v>
      </c>
      <c r="E34684">
        <v>0</v>
      </c>
    </row>
    <row r="34685" spans="1:5" x14ac:dyDescent="0.3">
      <c r="A34685">
        <v>42100014</v>
      </c>
      <c r="B34685" t="s">
        <v>1944</v>
      </c>
      <c r="C34685" t="s">
        <v>8</v>
      </c>
      <c r="D34685" t="s">
        <v>2393</v>
      </c>
      <c r="E34685">
        <v>-3</v>
      </c>
    </row>
    <row r="34686" spans="1:5" x14ac:dyDescent="0.3">
      <c r="A34686">
        <v>42100014</v>
      </c>
      <c r="B34686" t="s">
        <v>1944</v>
      </c>
      <c r="C34686" t="s">
        <v>8</v>
      </c>
      <c r="D34686" t="s">
        <v>2394</v>
      </c>
      <c r="E34686">
        <v>0</v>
      </c>
    </row>
    <row r="34687" spans="1:5" x14ac:dyDescent="0.3">
      <c r="A34687">
        <v>42100014</v>
      </c>
      <c r="B34687" t="s">
        <v>1944</v>
      </c>
      <c r="C34687" t="s">
        <v>8</v>
      </c>
      <c r="D34687" t="s">
        <v>2395</v>
      </c>
      <c r="E34687">
        <v>0</v>
      </c>
    </row>
    <row r="34688" spans="1:5" x14ac:dyDescent="0.3">
      <c r="A34688">
        <v>42100014</v>
      </c>
      <c r="B34688" t="s">
        <v>1944</v>
      </c>
      <c r="C34688" t="s">
        <v>8</v>
      </c>
      <c r="D34688" t="s">
        <v>2396</v>
      </c>
      <c r="E34688">
        <v>-6</v>
      </c>
    </row>
    <row r="34689" spans="1:5" x14ac:dyDescent="0.3">
      <c r="A34689">
        <v>42100014</v>
      </c>
      <c r="B34689" t="s">
        <v>1944</v>
      </c>
      <c r="C34689" t="s">
        <v>8</v>
      </c>
      <c r="D34689" t="s">
        <v>2397</v>
      </c>
      <c r="E34689">
        <v>0</v>
      </c>
    </row>
    <row r="34690" spans="1:5" x14ac:dyDescent="0.3">
      <c r="A34690">
        <v>42100014</v>
      </c>
      <c r="B34690" t="s">
        <v>1944</v>
      </c>
      <c r="C34690" t="s">
        <v>8</v>
      </c>
      <c r="D34690" t="s">
        <v>2398</v>
      </c>
      <c r="E34690">
        <v>-4</v>
      </c>
    </row>
    <row r="34691" spans="1:5" x14ac:dyDescent="0.3">
      <c r="A34691">
        <v>42100014</v>
      </c>
      <c r="B34691" t="s">
        <v>1944</v>
      </c>
      <c r="C34691" t="s">
        <v>8</v>
      </c>
      <c r="D34691" t="s">
        <v>2399</v>
      </c>
      <c r="E34691">
        <v>-2</v>
      </c>
    </row>
    <row r="34692" spans="1:5" x14ac:dyDescent="0.3">
      <c r="A34692">
        <v>42100014</v>
      </c>
      <c r="B34692" t="s">
        <v>1944</v>
      </c>
      <c r="C34692" t="s">
        <v>8</v>
      </c>
      <c r="D34692" t="s">
        <v>2400</v>
      </c>
      <c r="E34692">
        <v>-1</v>
      </c>
    </row>
    <row r="34693" spans="1:5" x14ac:dyDescent="0.3">
      <c r="A34693">
        <v>42100014</v>
      </c>
      <c r="B34693" t="s">
        <v>1944</v>
      </c>
      <c r="C34693" t="s">
        <v>8</v>
      </c>
      <c r="D34693" t="s">
        <v>2401</v>
      </c>
      <c r="E34693">
        <v>0</v>
      </c>
    </row>
    <row r="34694" spans="1:5" x14ac:dyDescent="0.3">
      <c r="A34694">
        <v>42100014</v>
      </c>
      <c r="B34694" t="s">
        <v>1944</v>
      </c>
      <c r="C34694" t="s">
        <v>8</v>
      </c>
      <c r="D34694" t="s">
        <v>2402</v>
      </c>
      <c r="E34694">
        <v>0</v>
      </c>
    </row>
    <row r="34695" spans="1:5" x14ac:dyDescent="0.3">
      <c r="A34695">
        <v>42100014</v>
      </c>
      <c r="B34695" t="s">
        <v>1944</v>
      </c>
      <c r="C34695" t="s">
        <v>8</v>
      </c>
      <c r="D34695" t="s">
        <v>2403</v>
      </c>
      <c r="E34695">
        <v>-1</v>
      </c>
    </row>
    <row r="34696" spans="1:5" x14ac:dyDescent="0.3">
      <c r="A34696">
        <v>42100014</v>
      </c>
      <c r="B34696" t="s">
        <v>1944</v>
      </c>
      <c r="C34696" t="s">
        <v>8</v>
      </c>
      <c r="D34696" t="s">
        <v>2404</v>
      </c>
      <c r="E34696">
        <v>0</v>
      </c>
    </row>
    <row r="34697" spans="1:5" x14ac:dyDescent="0.3">
      <c r="A34697">
        <v>42100014</v>
      </c>
      <c r="B34697" t="s">
        <v>1944</v>
      </c>
      <c r="C34697" t="s">
        <v>8</v>
      </c>
      <c r="D34697" t="s">
        <v>2405</v>
      </c>
      <c r="E34697">
        <v>0</v>
      </c>
    </row>
    <row r="34698" spans="1:5" x14ac:dyDescent="0.3">
      <c r="A34698">
        <v>42100014</v>
      </c>
      <c r="B34698" t="s">
        <v>1944</v>
      </c>
      <c r="C34698" t="s">
        <v>8</v>
      </c>
      <c r="D34698" t="s">
        <v>2406</v>
      </c>
      <c r="E34698">
        <v>0</v>
      </c>
    </row>
    <row r="34699" spans="1:5" x14ac:dyDescent="0.3">
      <c r="A34699">
        <v>42100014</v>
      </c>
      <c r="B34699" t="s">
        <v>1944</v>
      </c>
      <c r="C34699" t="s">
        <v>8</v>
      </c>
      <c r="D34699" t="s">
        <v>2407</v>
      </c>
      <c r="E34699">
        <v>0</v>
      </c>
    </row>
    <row r="34700" spans="1:5" x14ac:dyDescent="0.3">
      <c r="A34700">
        <v>42100014</v>
      </c>
      <c r="B34700" t="s">
        <v>1944</v>
      </c>
      <c r="C34700" t="s">
        <v>8</v>
      </c>
      <c r="D34700" t="s">
        <v>2408</v>
      </c>
      <c r="E34700">
        <v>0</v>
      </c>
    </row>
    <row r="34701" spans="1:5" x14ac:dyDescent="0.3">
      <c r="A34701">
        <v>42100014</v>
      </c>
      <c r="B34701" t="s">
        <v>1944</v>
      </c>
      <c r="C34701" t="s">
        <v>8</v>
      </c>
      <c r="D34701" t="s">
        <v>2409</v>
      </c>
      <c r="E34701">
        <v>0</v>
      </c>
    </row>
    <row r="34702" spans="1:5" x14ac:dyDescent="0.3">
      <c r="A34702">
        <v>42100014</v>
      </c>
      <c r="B34702" t="s">
        <v>1944</v>
      </c>
      <c r="C34702" t="s">
        <v>8</v>
      </c>
      <c r="D34702" t="s">
        <v>2410</v>
      </c>
      <c r="E34702">
        <v>-5</v>
      </c>
    </row>
    <row r="34703" spans="1:5" x14ac:dyDescent="0.3">
      <c r="A34703">
        <v>42100014</v>
      </c>
      <c r="B34703" t="s">
        <v>1944</v>
      </c>
      <c r="C34703" t="s">
        <v>8</v>
      </c>
      <c r="D34703" t="s">
        <v>2411</v>
      </c>
      <c r="E34703">
        <v>-7</v>
      </c>
    </row>
    <row r="34704" spans="1:5" x14ac:dyDescent="0.3">
      <c r="A34704">
        <v>42100014</v>
      </c>
      <c r="B34704" t="s">
        <v>1944</v>
      </c>
      <c r="C34704" t="s">
        <v>8</v>
      </c>
      <c r="D34704" t="s">
        <v>2412</v>
      </c>
      <c r="E34704">
        <v>0</v>
      </c>
    </row>
    <row r="34705" spans="1:5" x14ac:dyDescent="0.3">
      <c r="A34705">
        <v>42100014</v>
      </c>
      <c r="B34705" t="s">
        <v>1944</v>
      </c>
      <c r="C34705" t="s">
        <v>8</v>
      </c>
      <c r="D34705" t="s">
        <v>2413</v>
      </c>
      <c r="E34705">
        <v>0</v>
      </c>
    </row>
    <row r="34706" spans="1:5" x14ac:dyDescent="0.3">
      <c r="A34706">
        <v>87220008</v>
      </c>
      <c r="B34706" t="s">
        <v>1946</v>
      </c>
      <c r="C34706" t="s">
        <v>8</v>
      </c>
      <c r="D34706" t="s">
        <v>2378</v>
      </c>
      <c r="E34706">
        <v>0</v>
      </c>
    </row>
    <row r="34707" spans="1:5" x14ac:dyDescent="0.3">
      <c r="A34707">
        <v>87220008</v>
      </c>
      <c r="B34707" t="s">
        <v>1946</v>
      </c>
      <c r="C34707" t="s">
        <v>8</v>
      </c>
      <c r="D34707" t="s">
        <v>2379</v>
      </c>
      <c r="E34707">
        <v>0</v>
      </c>
    </row>
    <row r="34708" spans="1:5" x14ac:dyDescent="0.3">
      <c r="A34708">
        <v>87220008</v>
      </c>
      <c r="B34708" t="s">
        <v>1946</v>
      </c>
      <c r="C34708" t="s">
        <v>8</v>
      </c>
      <c r="D34708" t="s">
        <v>2380</v>
      </c>
      <c r="E34708">
        <v>0</v>
      </c>
    </row>
    <row r="34709" spans="1:5" x14ac:dyDescent="0.3">
      <c r="A34709">
        <v>87220008</v>
      </c>
      <c r="B34709" t="s">
        <v>1946</v>
      </c>
      <c r="C34709" t="s">
        <v>8</v>
      </c>
      <c r="D34709" t="s">
        <v>2381</v>
      </c>
      <c r="E34709">
        <v>0</v>
      </c>
    </row>
    <row r="34710" spans="1:5" x14ac:dyDescent="0.3">
      <c r="A34710">
        <v>87220008</v>
      </c>
      <c r="B34710" t="s">
        <v>1946</v>
      </c>
      <c r="C34710" t="s">
        <v>8</v>
      </c>
      <c r="D34710" t="s">
        <v>2382</v>
      </c>
      <c r="E34710">
        <v>0</v>
      </c>
    </row>
    <row r="34711" spans="1:5" x14ac:dyDescent="0.3">
      <c r="A34711">
        <v>87220008</v>
      </c>
      <c r="B34711" t="s">
        <v>1946</v>
      </c>
      <c r="C34711" t="s">
        <v>8</v>
      </c>
      <c r="D34711" t="s">
        <v>2383</v>
      </c>
      <c r="E34711">
        <v>0</v>
      </c>
    </row>
    <row r="34712" spans="1:5" x14ac:dyDescent="0.3">
      <c r="A34712">
        <v>87220008</v>
      </c>
      <c r="B34712" t="s">
        <v>1946</v>
      </c>
      <c r="C34712" t="s">
        <v>8</v>
      </c>
      <c r="D34712" t="s">
        <v>2384</v>
      </c>
      <c r="E34712">
        <v>0</v>
      </c>
    </row>
    <row r="34713" spans="1:5" x14ac:dyDescent="0.3">
      <c r="A34713">
        <v>87220008</v>
      </c>
      <c r="B34713" t="s">
        <v>1946</v>
      </c>
      <c r="C34713" t="s">
        <v>8</v>
      </c>
      <c r="D34713" t="s">
        <v>2385</v>
      </c>
      <c r="E34713">
        <v>0</v>
      </c>
    </row>
    <row r="34714" spans="1:5" x14ac:dyDescent="0.3">
      <c r="A34714">
        <v>87220008</v>
      </c>
      <c r="B34714" t="s">
        <v>1946</v>
      </c>
      <c r="C34714" t="s">
        <v>8</v>
      </c>
      <c r="D34714" t="s">
        <v>2386</v>
      </c>
      <c r="E34714">
        <v>0</v>
      </c>
    </row>
    <row r="34715" spans="1:5" x14ac:dyDescent="0.3">
      <c r="A34715">
        <v>87220008</v>
      </c>
      <c r="B34715" t="s">
        <v>1946</v>
      </c>
      <c r="C34715" t="s">
        <v>8</v>
      </c>
      <c r="D34715" t="s">
        <v>2387</v>
      </c>
      <c r="E34715">
        <v>0</v>
      </c>
    </row>
    <row r="34716" spans="1:5" x14ac:dyDescent="0.3">
      <c r="A34716">
        <v>87220008</v>
      </c>
      <c r="B34716" t="s">
        <v>1946</v>
      </c>
      <c r="C34716" t="s">
        <v>8</v>
      </c>
      <c r="D34716" t="s">
        <v>2388</v>
      </c>
      <c r="E34716">
        <v>0</v>
      </c>
    </row>
    <row r="34717" spans="1:5" x14ac:dyDescent="0.3">
      <c r="A34717">
        <v>87220008</v>
      </c>
      <c r="B34717" t="s">
        <v>1946</v>
      </c>
      <c r="C34717" t="s">
        <v>8</v>
      </c>
      <c r="D34717" t="s">
        <v>2389</v>
      </c>
      <c r="E34717">
        <v>0</v>
      </c>
    </row>
    <row r="34718" spans="1:5" x14ac:dyDescent="0.3">
      <c r="A34718">
        <v>87220008</v>
      </c>
      <c r="B34718" t="s">
        <v>1946</v>
      </c>
      <c r="C34718" t="s">
        <v>8</v>
      </c>
      <c r="D34718" t="s">
        <v>2390</v>
      </c>
      <c r="E34718">
        <v>0</v>
      </c>
    </row>
    <row r="34719" spans="1:5" x14ac:dyDescent="0.3">
      <c r="A34719">
        <v>87220008</v>
      </c>
      <c r="B34719" t="s">
        <v>1946</v>
      </c>
      <c r="C34719" t="s">
        <v>8</v>
      </c>
      <c r="D34719" t="s">
        <v>2391</v>
      </c>
      <c r="E34719">
        <v>0</v>
      </c>
    </row>
    <row r="34720" spans="1:5" x14ac:dyDescent="0.3">
      <c r="A34720">
        <v>87220008</v>
      </c>
      <c r="B34720" t="s">
        <v>1946</v>
      </c>
      <c r="C34720" t="s">
        <v>8</v>
      </c>
      <c r="D34720" t="s">
        <v>2392</v>
      </c>
      <c r="E34720">
        <v>0</v>
      </c>
    </row>
    <row r="34721" spans="1:5" x14ac:dyDescent="0.3">
      <c r="A34721">
        <v>87220008</v>
      </c>
      <c r="B34721" t="s">
        <v>1946</v>
      </c>
      <c r="C34721" t="s">
        <v>8</v>
      </c>
      <c r="D34721" t="s">
        <v>2393</v>
      </c>
      <c r="E34721">
        <v>0</v>
      </c>
    </row>
    <row r="34722" spans="1:5" x14ac:dyDescent="0.3">
      <c r="A34722">
        <v>87220008</v>
      </c>
      <c r="B34722" t="s">
        <v>1946</v>
      </c>
      <c r="C34722" t="s">
        <v>8</v>
      </c>
      <c r="D34722" t="s">
        <v>2394</v>
      </c>
      <c r="E34722">
        <v>0</v>
      </c>
    </row>
    <row r="34723" spans="1:5" x14ac:dyDescent="0.3">
      <c r="A34723">
        <v>87220008</v>
      </c>
      <c r="B34723" t="s">
        <v>1946</v>
      </c>
      <c r="C34723" t="s">
        <v>8</v>
      </c>
      <c r="D34723" t="s">
        <v>2395</v>
      </c>
      <c r="E34723">
        <v>0</v>
      </c>
    </row>
    <row r="34724" spans="1:5" x14ac:dyDescent="0.3">
      <c r="A34724">
        <v>87220008</v>
      </c>
      <c r="B34724" t="s">
        <v>1946</v>
      </c>
      <c r="C34724" t="s">
        <v>8</v>
      </c>
      <c r="D34724" t="s">
        <v>2396</v>
      </c>
      <c r="E34724">
        <v>0</v>
      </c>
    </row>
    <row r="34725" spans="1:5" x14ac:dyDescent="0.3">
      <c r="A34725">
        <v>87220008</v>
      </c>
      <c r="B34725" t="s">
        <v>1946</v>
      </c>
      <c r="C34725" t="s">
        <v>8</v>
      </c>
      <c r="D34725" t="s">
        <v>2397</v>
      </c>
      <c r="E34725">
        <v>0</v>
      </c>
    </row>
    <row r="34726" spans="1:5" x14ac:dyDescent="0.3">
      <c r="A34726">
        <v>87220008</v>
      </c>
      <c r="B34726" t="s">
        <v>1946</v>
      </c>
      <c r="C34726" t="s">
        <v>8</v>
      </c>
      <c r="D34726" t="s">
        <v>2398</v>
      </c>
      <c r="E34726">
        <v>0</v>
      </c>
    </row>
    <row r="34727" spans="1:5" x14ac:dyDescent="0.3">
      <c r="A34727">
        <v>87220008</v>
      </c>
      <c r="B34727" t="s">
        <v>1946</v>
      </c>
      <c r="C34727" t="s">
        <v>8</v>
      </c>
      <c r="D34727" t="s">
        <v>2399</v>
      </c>
      <c r="E34727">
        <v>0</v>
      </c>
    </row>
    <row r="34728" spans="1:5" x14ac:dyDescent="0.3">
      <c r="A34728">
        <v>87220008</v>
      </c>
      <c r="B34728" t="s">
        <v>1946</v>
      </c>
      <c r="C34728" t="s">
        <v>8</v>
      </c>
      <c r="D34728" t="s">
        <v>2400</v>
      </c>
      <c r="E34728">
        <v>0</v>
      </c>
    </row>
    <row r="34729" spans="1:5" x14ac:dyDescent="0.3">
      <c r="A34729">
        <v>87220008</v>
      </c>
      <c r="B34729" t="s">
        <v>1946</v>
      </c>
      <c r="C34729" t="s">
        <v>8</v>
      </c>
      <c r="D34729" t="s">
        <v>2401</v>
      </c>
      <c r="E34729">
        <v>0</v>
      </c>
    </row>
    <row r="34730" spans="1:5" x14ac:dyDescent="0.3">
      <c r="A34730">
        <v>87220008</v>
      </c>
      <c r="B34730" t="s">
        <v>1946</v>
      </c>
      <c r="C34730" t="s">
        <v>8</v>
      </c>
      <c r="D34730" t="s">
        <v>2402</v>
      </c>
      <c r="E34730">
        <v>-4</v>
      </c>
    </row>
    <row r="34731" spans="1:5" x14ac:dyDescent="0.3">
      <c r="A34731">
        <v>87220008</v>
      </c>
      <c r="B34731" t="s">
        <v>1946</v>
      </c>
      <c r="C34731" t="s">
        <v>8</v>
      </c>
      <c r="D34731" t="s">
        <v>2403</v>
      </c>
      <c r="E34731">
        <v>0</v>
      </c>
    </row>
    <row r="34732" spans="1:5" x14ac:dyDescent="0.3">
      <c r="A34732">
        <v>87220008</v>
      </c>
      <c r="B34732" t="s">
        <v>1946</v>
      </c>
      <c r="C34732" t="s">
        <v>8</v>
      </c>
      <c r="D34732" t="s">
        <v>2404</v>
      </c>
      <c r="E34732">
        <v>0</v>
      </c>
    </row>
    <row r="34733" spans="1:5" x14ac:dyDescent="0.3">
      <c r="A34733">
        <v>87220008</v>
      </c>
      <c r="B34733" t="s">
        <v>1946</v>
      </c>
      <c r="C34733" t="s">
        <v>8</v>
      </c>
      <c r="D34733" t="s">
        <v>2405</v>
      </c>
      <c r="E34733">
        <v>0</v>
      </c>
    </row>
    <row r="34734" spans="1:5" x14ac:dyDescent="0.3">
      <c r="A34734">
        <v>87220008</v>
      </c>
      <c r="B34734" t="s">
        <v>1946</v>
      </c>
      <c r="C34734" t="s">
        <v>8</v>
      </c>
      <c r="D34734" t="s">
        <v>2406</v>
      </c>
      <c r="E34734">
        <v>0</v>
      </c>
    </row>
    <row r="34735" spans="1:5" x14ac:dyDescent="0.3">
      <c r="A34735">
        <v>87220008</v>
      </c>
      <c r="B34735" t="s">
        <v>1946</v>
      </c>
      <c r="C34735" t="s">
        <v>8</v>
      </c>
      <c r="D34735" t="s">
        <v>2407</v>
      </c>
      <c r="E34735">
        <v>0</v>
      </c>
    </row>
    <row r="34736" spans="1:5" x14ac:dyDescent="0.3">
      <c r="A34736">
        <v>87220008</v>
      </c>
      <c r="B34736" t="s">
        <v>1946</v>
      </c>
      <c r="C34736" t="s">
        <v>8</v>
      </c>
      <c r="D34736" t="s">
        <v>2408</v>
      </c>
      <c r="E34736">
        <v>0</v>
      </c>
    </row>
    <row r="34737" spans="1:5" x14ac:dyDescent="0.3">
      <c r="A34737">
        <v>87220008</v>
      </c>
      <c r="B34737" t="s">
        <v>1946</v>
      </c>
      <c r="C34737" t="s">
        <v>8</v>
      </c>
      <c r="D34737" t="s">
        <v>2409</v>
      </c>
      <c r="E34737">
        <v>0</v>
      </c>
    </row>
    <row r="34738" spans="1:5" x14ac:dyDescent="0.3">
      <c r="A34738">
        <v>87220008</v>
      </c>
      <c r="B34738" t="s">
        <v>1946</v>
      </c>
      <c r="C34738" t="s">
        <v>8</v>
      </c>
      <c r="D34738" t="s">
        <v>2410</v>
      </c>
      <c r="E34738">
        <v>0</v>
      </c>
    </row>
    <row r="34739" spans="1:5" x14ac:dyDescent="0.3">
      <c r="A34739">
        <v>87220008</v>
      </c>
      <c r="B34739" t="s">
        <v>1946</v>
      </c>
      <c r="C34739" t="s">
        <v>8</v>
      </c>
      <c r="D34739" t="s">
        <v>2411</v>
      </c>
      <c r="E34739">
        <v>0</v>
      </c>
    </row>
    <row r="34740" spans="1:5" x14ac:dyDescent="0.3">
      <c r="A34740">
        <v>87220008</v>
      </c>
      <c r="B34740" t="s">
        <v>1946</v>
      </c>
      <c r="C34740" t="s">
        <v>8</v>
      </c>
      <c r="D34740" t="s">
        <v>2412</v>
      </c>
      <c r="E34740">
        <v>0</v>
      </c>
    </row>
    <row r="34741" spans="1:5" x14ac:dyDescent="0.3">
      <c r="A34741">
        <v>87220008</v>
      </c>
      <c r="B34741" t="s">
        <v>1946</v>
      </c>
      <c r="C34741" t="s">
        <v>8</v>
      </c>
      <c r="D34741" t="s">
        <v>2413</v>
      </c>
      <c r="E34741">
        <v>0</v>
      </c>
    </row>
    <row r="34742" spans="1:5" x14ac:dyDescent="0.3">
      <c r="A34742">
        <v>51050004</v>
      </c>
      <c r="B34742" t="s">
        <v>1948</v>
      </c>
      <c r="C34742" t="s">
        <v>8</v>
      </c>
      <c r="D34742" t="s">
        <v>2378</v>
      </c>
      <c r="E34742">
        <v>-33</v>
      </c>
    </row>
    <row r="34743" spans="1:5" x14ac:dyDescent="0.3">
      <c r="A34743">
        <v>51050004</v>
      </c>
      <c r="B34743" t="s">
        <v>1948</v>
      </c>
      <c r="C34743" t="s">
        <v>8</v>
      </c>
      <c r="D34743" t="s">
        <v>2379</v>
      </c>
      <c r="E34743">
        <v>-1</v>
      </c>
    </row>
    <row r="34744" spans="1:5" x14ac:dyDescent="0.3">
      <c r="A34744">
        <v>51050004</v>
      </c>
      <c r="B34744" t="s">
        <v>1948</v>
      </c>
      <c r="C34744" t="s">
        <v>8</v>
      </c>
      <c r="D34744" t="s">
        <v>2380</v>
      </c>
      <c r="E34744">
        <v>0</v>
      </c>
    </row>
    <row r="34745" spans="1:5" x14ac:dyDescent="0.3">
      <c r="A34745">
        <v>51050004</v>
      </c>
      <c r="B34745" t="s">
        <v>1948</v>
      </c>
      <c r="C34745" t="s">
        <v>8</v>
      </c>
      <c r="D34745" t="s">
        <v>2381</v>
      </c>
      <c r="E34745">
        <v>0</v>
      </c>
    </row>
    <row r="34746" spans="1:5" x14ac:dyDescent="0.3">
      <c r="A34746">
        <v>51050004</v>
      </c>
      <c r="B34746" t="s">
        <v>1948</v>
      </c>
      <c r="C34746" t="s">
        <v>8</v>
      </c>
      <c r="D34746" t="s">
        <v>2382</v>
      </c>
      <c r="E34746">
        <v>-16</v>
      </c>
    </row>
    <row r="34747" spans="1:5" x14ac:dyDescent="0.3">
      <c r="A34747">
        <v>51050004</v>
      </c>
      <c r="B34747" t="s">
        <v>1948</v>
      </c>
      <c r="C34747" t="s">
        <v>8</v>
      </c>
      <c r="D34747" t="s">
        <v>2383</v>
      </c>
      <c r="E34747">
        <v>0</v>
      </c>
    </row>
    <row r="34748" spans="1:5" x14ac:dyDescent="0.3">
      <c r="A34748">
        <v>51050004</v>
      </c>
      <c r="B34748" t="s">
        <v>1948</v>
      </c>
      <c r="C34748" t="s">
        <v>8</v>
      </c>
      <c r="D34748" t="s">
        <v>2384</v>
      </c>
      <c r="E34748">
        <v>0</v>
      </c>
    </row>
    <row r="34749" spans="1:5" x14ac:dyDescent="0.3">
      <c r="A34749">
        <v>51050004</v>
      </c>
      <c r="B34749" t="s">
        <v>1948</v>
      </c>
      <c r="C34749" t="s">
        <v>8</v>
      </c>
      <c r="D34749" t="s">
        <v>2385</v>
      </c>
      <c r="E34749">
        <v>-4</v>
      </c>
    </row>
    <row r="34750" spans="1:5" x14ac:dyDescent="0.3">
      <c r="A34750">
        <v>51050004</v>
      </c>
      <c r="B34750" t="s">
        <v>1948</v>
      </c>
      <c r="C34750" t="s">
        <v>8</v>
      </c>
      <c r="D34750" t="s">
        <v>2386</v>
      </c>
      <c r="E34750">
        <v>-20</v>
      </c>
    </row>
    <row r="34751" spans="1:5" x14ac:dyDescent="0.3">
      <c r="A34751">
        <v>51050004</v>
      </c>
      <c r="B34751" t="s">
        <v>1948</v>
      </c>
      <c r="C34751" t="s">
        <v>8</v>
      </c>
      <c r="D34751" t="s">
        <v>2387</v>
      </c>
      <c r="E34751">
        <v>0</v>
      </c>
    </row>
    <row r="34752" spans="1:5" x14ac:dyDescent="0.3">
      <c r="A34752">
        <v>51050004</v>
      </c>
      <c r="B34752" t="s">
        <v>1948</v>
      </c>
      <c r="C34752" t="s">
        <v>8</v>
      </c>
      <c r="D34752" t="s">
        <v>2388</v>
      </c>
      <c r="E34752">
        <v>-14</v>
      </c>
    </row>
    <row r="34753" spans="1:5" x14ac:dyDescent="0.3">
      <c r="A34753">
        <v>51050004</v>
      </c>
      <c r="B34753" t="s">
        <v>1948</v>
      </c>
      <c r="C34753" t="s">
        <v>8</v>
      </c>
      <c r="D34753" t="s">
        <v>2389</v>
      </c>
      <c r="E34753">
        <v>0</v>
      </c>
    </row>
    <row r="34754" spans="1:5" x14ac:dyDescent="0.3">
      <c r="A34754">
        <v>51050004</v>
      </c>
      <c r="B34754" t="s">
        <v>1948</v>
      </c>
      <c r="C34754" t="s">
        <v>8</v>
      </c>
      <c r="D34754" t="s">
        <v>2390</v>
      </c>
      <c r="E34754">
        <v>0</v>
      </c>
    </row>
    <row r="34755" spans="1:5" x14ac:dyDescent="0.3">
      <c r="A34755">
        <v>51050004</v>
      </c>
      <c r="B34755" t="s">
        <v>1948</v>
      </c>
      <c r="C34755" t="s">
        <v>8</v>
      </c>
      <c r="D34755" t="s">
        <v>2391</v>
      </c>
      <c r="E34755">
        <v>0</v>
      </c>
    </row>
    <row r="34756" spans="1:5" x14ac:dyDescent="0.3">
      <c r="A34756">
        <v>51050004</v>
      </c>
      <c r="B34756" t="s">
        <v>1948</v>
      </c>
      <c r="C34756" t="s">
        <v>8</v>
      </c>
      <c r="D34756" t="s">
        <v>2392</v>
      </c>
      <c r="E34756">
        <v>0</v>
      </c>
    </row>
    <row r="34757" spans="1:5" x14ac:dyDescent="0.3">
      <c r="A34757">
        <v>51050004</v>
      </c>
      <c r="B34757" t="s">
        <v>1948</v>
      </c>
      <c r="C34757" t="s">
        <v>8</v>
      </c>
      <c r="D34757" t="s">
        <v>2393</v>
      </c>
      <c r="E34757">
        <v>0</v>
      </c>
    </row>
    <row r="34758" spans="1:5" x14ac:dyDescent="0.3">
      <c r="A34758">
        <v>51050004</v>
      </c>
      <c r="B34758" t="s">
        <v>1948</v>
      </c>
      <c r="C34758" t="s">
        <v>8</v>
      </c>
      <c r="D34758" t="s">
        <v>2394</v>
      </c>
      <c r="E34758">
        <v>0</v>
      </c>
    </row>
    <row r="34759" spans="1:5" x14ac:dyDescent="0.3">
      <c r="A34759">
        <v>51050004</v>
      </c>
      <c r="B34759" t="s">
        <v>1948</v>
      </c>
      <c r="C34759" t="s">
        <v>8</v>
      </c>
      <c r="D34759" t="s">
        <v>2395</v>
      </c>
      <c r="E34759">
        <v>0</v>
      </c>
    </row>
    <row r="34760" spans="1:5" x14ac:dyDescent="0.3">
      <c r="A34760">
        <v>51050004</v>
      </c>
      <c r="B34760" t="s">
        <v>1948</v>
      </c>
      <c r="C34760" t="s">
        <v>8</v>
      </c>
      <c r="D34760" t="s">
        <v>2396</v>
      </c>
      <c r="E34760">
        <v>-2</v>
      </c>
    </row>
    <row r="34761" spans="1:5" x14ac:dyDescent="0.3">
      <c r="A34761">
        <v>51050004</v>
      </c>
      <c r="B34761" t="s">
        <v>1948</v>
      </c>
      <c r="C34761" t="s">
        <v>8</v>
      </c>
      <c r="D34761" t="s">
        <v>2397</v>
      </c>
      <c r="E34761">
        <v>0</v>
      </c>
    </row>
    <row r="34762" spans="1:5" x14ac:dyDescent="0.3">
      <c r="A34762">
        <v>51050004</v>
      </c>
      <c r="B34762" t="s">
        <v>1948</v>
      </c>
      <c r="C34762" t="s">
        <v>8</v>
      </c>
      <c r="D34762" t="s">
        <v>2398</v>
      </c>
      <c r="E34762">
        <v>0</v>
      </c>
    </row>
    <row r="34763" spans="1:5" x14ac:dyDescent="0.3">
      <c r="A34763">
        <v>51050004</v>
      </c>
      <c r="B34763" t="s">
        <v>1948</v>
      </c>
      <c r="C34763" t="s">
        <v>8</v>
      </c>
      <c r="D34763" t="s">
        <v>2399</v>
      </c>
      <c r="E34763">
        <v>0</v>
      </c>
    </row>
    <row r="34764" spans="1:5" x14ac:dyDescent="0.3">
      <c r="A34764">
        <v>51050004</v>
      </c>
      <c r="B34764" t="s">
        <v>1948</v>
      </c>
      <c r="C34764" t="s">
        <v>8</v>
      </c>
      <c r="D34764" t="s">
        <v>2400</v>
      </c>
      <c r="E34764">
        <v>0</v>
      </c>
    </row>
    <row r="34765" spans="1:5" x14ac:dyDescent="0.3">
      <c r="A34765">
        <v>51050004</v>
      </c>
      <c r="B34765" t="s">
        <v>1948</v>
      </c>
      <c r="C34765" t="s">
        <v>8</v>
      </c>
      <c r="D34765" t="s">
        <v>2401</v>
      </c>
      <c r="E34765">
        <v>0</v>
      </c>
    </row>
    <row r="34766" spans="1:5" x14ac:dyDescent="0.3">
      <c r="A34766">
        <v>51050004</v>
      </c>
      <c r="B34766" t="s">
        <v>1948</v>
      </c>
      <c r="C34766" t="s">
        <v>8</v>
      </c>
      <c r="D34766" t="s">
        <v>2402</v>
      </c>
      <c r="E34766">
        <v>0</v>
      </c>
    </row>
    <row r="34767" spans="1:5" x14ac:dyDescent="0.3">
      <c r="A34767">
        <v>51050004</v>
      </c>
      <c r="B34767" t="s">
        <v>1948</v>
      </c>
      <c r="C34767" t="s">
        <v>8</v>
      </c>
      <c r="D34767" t="s">
        <v>2403</v>
      </c>
      <c r="E34767">
        <v>0</v>
      </c>
    </row>
    <row r="34768" spans="1:5" x14ac:dyDescent="0.3">
      <c r="A34768">
        <v>51050004</v>
      </c>
      <c r="B34768" t="s">
        <v>1948</v>
      </c>
      <c r="C34768" t="s">
        <v>8</v>
      </c>
      <c r="D34768" t="s">
        <v>2404</v>
      </c>
      <c r="E34768">
        <v>0</v>
      </c>
    </row>
    <row r="34769" spans="1:5" x14ac:dyDescent="0.3">
      <c r="A34769">
        <v>51050004</v>
      </c>
      <c r="B34769" t="s">
        <v>1948</v>
      </c>
      <c r="C34769" t="s">
        <v>8</v>
      </c>
      <c r="D34769" t="s">
        <v>2405</v>
      </c>
      <c r="E34769">
        <v>0</v>
      </c>
    </row>
    <row r="34770" spans="1:5" x14ac:dyDescent="0.3">
      <c r="A34770">
        <v>51050004</v>
      </c>
      <c r="B34770" t="s">
        <v>1948</v>
      </c>
      <c r="C34770" t="s">
        <v>8</v>
      </c>
      <c r="D34770" t="s">
        <v>2406</v>
      </c>
      <c r="E34770">
        <v>0</v>
      </c>
    </row>
    <row r="34771" spans="1:5" x14ac:dyDescent="0.3">
      <c r="A34771">
        <v>51050004</v>
      </c>
      <c r="B34771" t="s">
        <v>1948</v>
      </c>
      <c r="C34771" t="s">
        <v>8</v>
      </c>
      <c r="D34771" t="s">
        <v>2407</v>
      </c>
      <c r="E34771">
        <v>0</v>
      </c>
    </row>
    <row r="34772" spans="1:5" x14ac:dyDescent="0.3">
      <c r="A34772">
        <v>51050004</v>
      </c>
      <c r="B34772" t="s">
        <v>1948</v>
      </c>
      <c r="C34772" t="s">
        <v>8</v>
      </c>
      <c r="D34772" t="s">
        <v>2408</v>
      </c>
      <c r="E34772">
        <v>0</v>
      </c>
    </row>
    <row r="34773" spans="1:5" x14ac:dyDescent="0.3">
      <c r="A34773">
        <v>51050004</v>
      </c>
      <c r="B34773" t="s">
        <v>1948</v>
      </c>
      <c r="C34773" t="s">
        <v>8</v>
      </c>
      <c r="D34773" t="s">
        <v>2409</v>
      </c>
      <c r="E34773">
        <v>0</v>
      </c>
    </row>
    <row r="34774" spans="1:5" x14ac:dyDescent="0.3">
      <c r="A34774">
        <v>51050004</v>
      </c>
      <c r="B34774" t="s">
        <v>1948</v>
      </c>
      <c r="C34774" t="s">
        <v>8</v>
      </c>
      <c r="D34774" t="s">
        <v>2410</v>
      </c>
      <c r="E34774">
        <v>0</v>
      </c>
    </row>
    <row r="34775" spans="1:5" x14ac:dyDescent="0.3">
      <c r="A34775">
        <v>51050004</v>
      </c>
      <c r="B34775" t="s">
        <v>1948</v>
      </c>
      <c r="C34775" t="s">
        <v>8</v>
      </c>
      <c r="D34775" t="s">
        <v>2411</v>
      </c>
      <c r="E34775">
        <v>-10</v>
      </c>
    </row>
    <row r="34776" spans="1:5" x14ac:dyDescent="0.3">
      <c r="A34776">
        <v>51050004</v>
      </c>
      <c r="B34776" t="s">
        <v>1948</v>
      </c>
      <c r="C34776" t="s">
        <v>8</v>
      </c>
      <c r="D34776" t="s">
        <v>2412</v>
      </c>
      <c r="E34776">
        <v>-33</v>
      </c>
    </row>
    <row r="34777" spans="1:5" x14ac:dyDescent="0.3">
      <c r="A34777">
        <v>51050004</v>
      </c>
      <c r="B34777" t="s">
        <v>1948</v>
      </c>
      <c r="C34777" t="s">
        <v>8</v>
      </c>
      <c r="D34777" t="s">
        <v>2413</v>
      </c>
      <c r="E34777">
        <v>0</v>
      </c>
    </row>
    <row r="34778" spans="1:5" x14ac:dyDescent="0.3">
      <c r="A34778">
        <v>91300209</v>
      </c>
      <c r="B34778" t="s">
        <v>1950</v>
      </c>
      <c r="C34778" t="s">
        <v>8</v>
      </c>
      <c r="D34778" t="s">
        <v>2378</v>
      </c>
      <c r="E34778">
        <v>0</v>
      </c>
    </row>
    <row r="34779" spans="1:5" x14ac:dyDescent="0.3">
      <c r="A34779">
        <v>91300209</v>
      </c>
      <c r="B34779" t="s">
        <v>1950</v>
      </c>
      <c r="C34779" t="s">
        <v>8</v>
      </c>
      <c r="D34779" t="s">
        <v>2379</v>
      </c>
      <c r="E34779">
        <v>0</v>
      </c>
    </row>
    <row r="34780" spans="1:5" x14ac:dyDescent="0.3">
      <c r="A34780">
        <v>91300209</v>
      </c>
      <c r="B34780" t="s">
        <v>1950</v>
      </c>
      <c r="C34780" t="s">
        <v>8</v>
      </c>
      <c r="D34780" t="s">
        <v>2380</v>
      </c>
      <c r="E34780">
        <v>0</v>
      </c>
    </row>
    <row r="34781" spans="1:5" x14ac:dyDescent="0.3">
      <c r="A34781">
        <v>91300209</v>
      </c>
      <c r="B34781" t="s">
        <v>1950</v>
      </c>
      <c r="C34781" t="s">
        <v>8</v>
      </c>
      <c r="D34781" t="s">
        <v>2381</v>
      </c>
      <c r="E34781">
        <v>0</v>
      </c>
    </row>
    <row r="34782" spans="1:5" x14ac:dyDescent="0.3">
      <c r="A34782">
        <v>91300209</v>
      </c>
      <c r="B34782" t="s">
        <v>1950</v>
      </c>
      <c r="C34782" t="s">
        <v>8</v>
      </c>
      <c r="D34782" t="s">
        <v>2382</v>
      </c>
      <c r="E34782">
        <v>-3</v>
      </c>
    </row>
    <row r="34783" spans="1:5" x14ac:dyDescent="0.3">
      <c r="A34783">
        <v>91300209</v>
      </c>
      <c r="B34783" t="s">
        <v>1950</v>
      </c>
      <c r="C34783" t="s">
        <v>8</v>
      </c>
      <c r="D34783" t="s">
        <v>2383</v>
      </c>
      <c r="E34783">
        <v>-2</v>
      </c>
    </row>
    <row r="34784" spans="1:5" x14ac:dyDescent="0.3">
      <c r="A34784">
        <v>91300209</v>
      </c>
      <c r="B34784" t="s">
        <v>1950</v>
      </c>
      <c r="C34784" t="s">
        <v>8</v>
      </c>
      <c r="D34784" t="s">
        <v>2384</v>
      </c>
      <c r="E34784">
        <v>0</v>
      </c>
    </row>
    <row r="34785" spans="1:5" x14ac:dyDescent="0.3">
      <c r="A34785">
        <v>91300209</v>
      </c>
      <c r="B34785" t="s">
        <v>1950</v>
      </c>
      <c r="C34785" t="s">
        <v>8</v>
      </c>
      <c r="D34785" t="s">
        <v>2385</v>
      </c>
      <c r="E34785">
        <v>0</v>
      </c>
    </row>
    <row r="34786" spans="1:5" x14ac:dyDescent="0.3">
      <c r="A34786">
        <v>91300209</v>
      </c>
      <c r="B34786" t="s">
        <v>1950</v>
      </c>
      <c r="C34786" t="s">
        <v>8</v>
      </c>
      <c r="D34786" t="s">
        <v>2386</v>
      </c>
      <c r="E34786">
        <v>0</v>
      </c>
    </row>
    <row r="34787" spans="1:5" x14ac:dyDescent="0.3">
      <c r="A34787">
        <v>91300209</v>
      </c>
      <c r="B34787" t="s">
        <v>1950</v>
      </c>
      <c r="C34787" t="s">
        <v>8</v>
      </c>
      <c r="D34787" t="s">
        <v>2387</v>
      </c>
      <c r="E34787">
        <v>0</v>
      </c>
    </row>
    <row r="34788" spans="1:5" x14ac:dyDescent="0.3">
      <c r="A34788">
        <v>91300209</v>
      </c>
      <c r="B34788" t="s">
        <v>1950</v>
      </c>
      <c r="C34788" t="s">
        <v>8</v>
      </c>
      <c r="D34788" t="s">
        <v>2388</v>
      </c>
      <c r="E34788">
        <v>0</v>
      </c>
    </row>
    <row r="34789" spans="1:5" x14ac:dyDescent="0.3">
      <c r="A34789">
        <v>91300209</v>
      </c>
      <c r="B34789" t="s">
        <v>1950</v>
      </c>
      <c r="C34789" t="s">
        <v>8</v>
      </c>
      <c r="D34789" t="s">
        <v>2389</v>
      </c>
      <c r="E34789">
        <v>0</v>
      </c>
    </row>
    <row r="34790" spans="1:5" x14ac:dyDescent="0.3">
      <c r="A34790">
        <v>91300209</v>
      </c>
      <c r="B34790" t="s">
        <v>1950</v>
      </c>
      <c r="C34790" t="s">
        <v>8</v>
      </c>
      <c r="D34790" t="s">
        <v>2390</v>
      </c>
      <c r="E34790">
        <v>0</v>
      </c>
    </row>
    <row r="34791" spans="1:5" x14ac:dyDescent="0.3">
      <c r="A34791">
        <v>91300209</v>
      </c>
      <c r="B34791" t="s">
        <v>1950</v>
      </c>
      <c r="C34791" t="s">
        <v>8</v>
      </c>
      <c r="D34791" t="s">
        <v>2391</v>
      </c>
      <c r="E34791">
        <v>-10</v>
      </c>
    </row>
    <row r="34792" spans="1:5" x14ac:dyDescent="0.3">
      <c r="A34792">
        <v>91300209</v>
      </c>
      <c r="B34792" t="s">
        <v>1950</v>
      </c>
      <c r="C34792" t="s">
        <v>8</v>
      </c>
      <c r="D34792" t="s">
        <v>2392</v>
      </c>
      <c r="E34792">
        <v>0</v>
      </c>
    </row>
    <row r="34793" spans="1:5" x14ac:dyDescent="0.3">
      <c r="A34793">
        <v>91300209</v>
      </c>
      <c r="B34793" t="s">
        <v>1950</v>
      </c>
      <c r="C34793" t="s">
        <v>8</v>
      </c>
      <c r="D34793" t="s">
        <v>2393</v>
      </c>
      <c r="E34793">
        <v>0</v>
      </c>
    </row>
    <row r="34794" spans="1:5" x14ac:dyDescent="0.3">
      <c r="A34794">
        <v>91300209</v>
      </c>
      <c r="B34794" t="s">
        <v>1950</v>
      </c>
      <c r="C34794" t="s">
        <v>8</v>
      </c>
      <c r="D34794" t="s">
        <v>2394</v>
      </c>
      <c r="E34794">
        <v>0</v>
      </c>
    </row>
    <row r="34795" spans="1:5" x14ac:dyDescent="0.3">
      <c r="A34795">
        <v>91300209</v>
      </c>
      <c r="B34795" t="s">
        <v>1950</v>
      </c>
      <c r="C34795" t="s">
        <v>8</v>
      </c>
      <c r="D34795" t="s">
        <v>2395</v>
      </c>
      <c r="E34795">
        <v>0</v>
      </c>
    </row>
    <row r="34796" spans="1:5" x14ac:dyDescent="0.3">
      <c r="A34796">
        <v>91300209</v>
      </c>
      <c r="B34796" t="s">
        <v>1950</v>
      </c>
      <c r="C34796" t="s">
        <v>8</v>
      </c>
      <c r="D34796" t="s">
        <v>2396</v>
      </c>
      <c r="E34796">
        <v>0</v>
      </c>
    </row>
    <row r="34797" spans="1:5" x14ac:dyDescent="0.3">
      <c r="A34797">
        <v>91300209</v>
      </c>
      <c r="B34797" t="s">
        <v>1950</v>
      </c>
      <c r="C34797" t="s">
        <v>8</v>
      </c>
      <c r="D34797" t="s">
        <v>2397</v>
      </c>
      <c r="E34797">
        <v>-6</v>
      </c>
    </row>
    <row r="34798" spans="1:5" x14ac:dyDescent="0.3">
      <c r="A34798">
        <v>91300209</v>
      </c>
      <c r="B34798" t="s">
        <v>1950</v>
      </c>
      <c r="C34798" t="s">
        <v>8</v>
      </c>
      <c r="D34798" t="s">
        <v>2398</v>
      </c>
      <c r="E34798">
        <v>0</v>
      </c>
    </row>
    <row r="34799" spans="1:5" x14ac:dyDescent="0.3">
      <c r="A34799">
        <v>91300209</v>
      </c>
      <c r="B34799" t="s">
        <v>1950</v>
      </c>
      <c r="C34799" t="s">
        <v>8</v>
      </c>
      <c r="D34799" t="s">
        <v>2399</v>
      </c>
      <c r="E34799">
        <v>-5</v>
      </c>
    </row>
    <row r="34800" spans="1:5" x14ac:dyDescent="0.3">
      <c r="A34800">
        <v>91300209</v>
      </c>
      <c r="B34800" t="s">
        <v>1950</v>
      </c>
      <c r="C34800" t="s">
        <v>8</v>
      </c>
      <c r="D34800" t="s">
        <v>2400</v>
      </c>
      <c r="E34800">
        <v>0</v>
      </c>
    </row>
    <row r="34801" spans="1:5" x14ac:dyDescent="0.3">
      <c r="A34801">
        <v>91300209</v>
      </c>
      <c r="B34801" t="s">
        <v>1950</v>
      </c>
      <c r="C34801" t="s">
        <v>8</v>
      </c>
      <c r="D34801" t="s">
        <v>2401</v>
      </c>
      <c r="E34801">
        <v>0</v>
      </c>
    </row>
    <row r="34802" spans="1:5" x14ac:dyDescent="0.3">
      <c r="A34802">
        <v>91300209</v>
      </c>
      <c r="B34802" t="s">
        <v>1950</v>
      </c>
      <c r="C34802" t="s">
        <v>8</v>
      </c>
      <c r="D34802" t="s">
        <v>2402</v>
      </c>
      <c r="E34802">
        <v>0</v>
      </c>
    </row>
    <row r="34803" spans="1:5" x14ac:dyDescent="0.3">
      <c r="A34803">
        <v>91300209</v>
      </c>
      <c r="B34803" t="s">
        <v>1950</v>
      </c>
      <c r="C34803" t="s">
        <v>8</v>
      </c>
      <c r="D34803" t="s">
        <v>2403</v>
      </c>
      <c r="E34803">
        <v>0</v>
      </c>
    </row>
    <row r="34804" spans="1:5" x14ac:dyDescent="0.3">
      <c r="A34804">
        <v>91300209</v>
      </c>
      <c r="B34804" t="s">
        <v>1950</v>
      </c>
      <c r="C34804" t="s">
        <v>8</v>
      </c>
      <c r="D34804" t="s">
        <v>2404</v>
      </c>
      <c r="E34804">
        <v>0</v>
      </c>
    </row>
    <row r="34805" spans="1:5" x14ac:dyDescent="0.3">
      <c r="A34805">
        <v>91300209</v>
      </c>
      <c r="B34805" t="s">
        <v>1950</v>
      </c>
      <c r="C34805" t="s">
        <v>8</v>
      </c>
      <c r="D34805" t="s">
        <v>2405</v>
      </c>
      <c r="E34805">
        <v>-6</v>
      </c>
    </row>
    <row r="34806" spans="1:5" x14ac:dyDescent="0.3">
      <c r="A34806">
        <v>91300209</v>
      </c>
      <c r="B34806" t="s">
        <v>1950</v>
      </c>
      <c r="C34806" t="s">
        <v>8</v>
      </c>
      <c r="D34806" t="s">
        <v>2406</v>
      </c>
      <c r="E34806">
        <v>0</v>
      </c>
    </row>
    <row r="34807" spans="1:5" x14ac:dyDescent="0.3">
      <c r="A34807">
        <v>91300209</v>
      </c>
      <c r="B34807" t="s">
        <v>1950</v>
      </c>
      <c r="C34807" t="s">
        <v>8</v>
      </c>
      <c r="D34807" t="s">
        <v>2407</v>
      </c>
      <c r="E34807">
        <v>0</v>
      </c>
    </row>
    <row r="34808" spans="1:5" x14ac:dyDescent="0.3">
      <c r="A34808">
        <v>91300209</v>
      </c>
      <c r="B34808" t="s">
        <v>1950</v>
      </c>
      <c r="C34808" t="s">
        <v>8</v>
      </c>
      <c r="D34808" t="s">
        <v>2408</v>
      </c>
      <c r="E34808">
        <v>0</v>
      </c>
    </row>
    <row r="34809" spans="1:5" x14ac:dyDescent="0.3">
      <c r="A34809">
        <v>91300209</v>
      </c>
      <c r="B34809" t="s">
        <v>1950</v>
      </c>
      <c r="C34809" t="s">
        <v>8</v>
      </c>
      <c r="D34809" t="s">
        <v>2409</v>
      </c>
      <c r="E34809">
        <v>0</v>
      </c>
    </row>
    <row r="34810" spans="1:5" x14ac:dyDescent="0.3">
      <c r="A34810">
        <v>91300209</v>
      </c>
      <c r="B34810" t="s">
        <v>1950</v>
      </c>
      <c r="C34810" t="s">
        <v>8</v>
      </c>
      <c r="D34810" t="s">
        <v>2410</v>
      </c>
      <c r="E34810">
        <v>-5</v>
      </c>
    </row>
    <row r="34811" spans="1:5" x14ac:dyDescent="0.3">
      <c r="A34811">
        <v>91300209</v>
      </c>
      <c r="B34811" t="s">
        <v>1950</v>
      </c>
      <c r="C34811" t="s">
        <v>8</v>
      </c>
      <c r="D34811" t="s">
        <v>2411</v>
      </c>
      <c r="E34811">
        <v>0</v>
      </c>
    </row>
    <row r="34812" spans="1:5" x14ac:dyDescent="0.3">
      <c r="A34812">
        <v>91300209</v>
      </c>
      <c r="B34812" t="s">
        <v>1950</v>
      </c>
      <c r="C34812" t="s">
        <v>8</v>
      </c>
      <c r="D34812" t="s">
        <v>2412</v>
      </c>
      <c r="E34812">
        <v>0</v>
      </c>
    </row>
    <row r="34813" spans="1:5" x14ac:dyDescent="0.3">
      <c r="A34813">
        <v>91300209</v>
      </c>
      <c r="B34813" t="s">
        <v>1950</v>
      </c>
      <c r="C34813" t="s">
        <v>8</v>
      </c>
      <c r="D34813" t="s">
        <v>2413</v>
      </c>
      <c r="E34813">
        <v>0</v>
      </c>
    </row>
    <row r="34814" spans="1:5" x14ac:dyDescent="0.3">
      <c r="A34814">
        <v>30040015</v>
      </c>
      <c r="B34814" t="s">
        <v>1952</v>
      </c>
      <c r="C34814" t="s">
        <v>8</v>
      </c>
      <c r="D34814" t="s">
        <v>2378</v>
      </c>
      <c r="E34814">
        <v>-30</v>
      </c>
    </row>
    <row r="34815" spans="1:5" x14ac:dyDescent="0.3">
      <c r="A34815">
        <v>30040015</v>
      </c>
      <c r="B34815" t="s">
        <v>1952</v>
      </c>
      <c r="C34815" t="s">
        <v>8</v>
      </c>
      <c r="D34815" t="s">
        <v>2379</v>
      </c>
      <c r="E34815">
        <v>0</v>
      </c>
    </row>
    <row r="34816" spans="1:5" x14ac:dyDescent="0.3">
      <c r="A34816">
        <v>30040015</v>
      </c>
      <c r="B34816" t="s">
        <v>1952</v>
      </c>
      <c r="C34816" t="s">
        <v>8</v>
      </c>
      <c r="D34816" t="s">
        <v>2380</v>
      </c>
      <c r="E34816">
        <v>0</v>
      </c>
    </row>
    <row r="34817" spans="1:5" x14ac:dyDescent="0.3">
      <c r="A34817">
        <v>30040015</v>
      </c>
      <c r="B34817" t="s">
        <v>1952</v>
      </c>
      <c r="C34817" t="s">
        <v>8</v>
      </c>
      <c r="D34817" t="s">
        <v>2381</v>
      </c>
      <c r="E34817">
        <v>0</v>
      </c>
    </row>
    <row r="34818" spans="1:5" x14ac:dyDescent="0.3">
      <c r="A34818">
        <v>30040015</v>
      </c>
      <c r="B34818" t="s">
        <v>1952</v>
      </c>
      <c r="C34818" t="s">
        <v>8</v>
      </c>
      <c r="D34818" t="s">
        <v>2382</v>
      </c>
      <c r="E34818">
        <v>0</v>
      </c>
    </row>
    <row r="34819" spans="1:5" x14ac:dyDescent="0.3">
      <c r="A34819">
        <v>30040015</v>
      </c>
      <c r="B34819" t="s">
        <v>1952</v>
      </c>
      <c r="C34819" t="s">
        <v>8</v>
      </c>
      <c r="D34819" t="s">
        <v>2383</v>
      </c>
      <c r="E34819">
        <v>0</v>
      </c>
    </row>
    <row r="34820" spans="1:5" x14ac:dyDescent="0.3">
      <c r="A34820">
        <v>30040015</v>
      </c>
      <c r="B34820" t="s">
        <v>1952</v>
      </c>
      <c r="C34820" t="s">
        <v>8</v>
      </c>
      <c r="D34820" t="s">
        <v>2384</v>
      </c>
      <c r="E34820">
        <v>0</v>
      </c>
    </row>
    <row r="34821" spans="1:5" x14ac:dyDescent="0.3">
      <c r="A34821">
        <v>30040015</v>
      </c>
      <c r="B34821" t="s">
        <v>1952</v>
      </c>
      <c r="C34821" t="s">
        <v>8</v>
      </c>
      <c r="D34821" t="s">
        <v>2385</v>
      </c>
      <c r="E34821">
        <v>0</v>
      </c>
    </row>
    <row r="34822" spans="1:5" x14ac:dyDescent="0.3">
      <c r="A34822">
        <v>30040015</v>
      </c>
      <c r="B34822" t="s">
        <v>1952</v>
      </c>
      <c r="C34822" t="s">
        <v>8</v>
      </c>
      <c r="D34822" t="s">
        <v>2386</v>
      </c>
      <c r="E34822">
        <v>0</v>
      </c>
    </row>
    <row r="34823" spans="1:5" x14ac:dyDescent="0.3">
      <c r="A34823">
        <v>30040015</v>
      </c>
      <c r="B34823" t="s">
        <v>1952</v>
      </c>
      <c r="C34823" t="s">
        <v>8</v>
      </c>
      <c r="D34823" t="s">
        <v>2387</v>
      </c>
      <c r="E34823">
        <v>0</v>
      </c>
    </row>
    <row r="34824" spans="1:5" x14ac:dyDescent="0.3">
      <c r="A34824">
        <v>30040015</v>
      </c>
      <c r="B34824" t="s">
        <v>1952</v>
      </c>
      <c r="C34824" t="s">
        <v>8</v>
      </c>
      <c r="D34824" t="s">
        <v>2388</v>
      </c>
      <c r="E34824">
        <v>0</v>
      </c>
    </row>
    <row r="34825" spans="1:5" x14ac:dyDescent="0.3">
      <c r="A34825">
        <v>30040015</v>
      </c>
      <c r="B34825" t="s">
        <v>1952</v>
      </c>
      <c r="C34825" t="s">
        <v>8</v>
      </c>
      <c r="D34825" t="s">
        <v>2389</v>
      </c>
      <c r="E34825">
        <v>0</v>
      </c>
    </row>
    <row r="34826" spans="1:5" x14ac:dyDescent="0.3">
      <c r="A34826">
        <v>30040015</v>
      </c>
      <c r="B34826" t="s">
        <v>1952</v>
      </c>
      <c r="C34826" t="s">
        <v>8</v>
      </c>
      <c r="D34826" t="s">
        <v>2390</v>
      </c>
      <c r="E34826">
        <v>0</v>
      </c>
    </row>
    <row r="34827" spans="1:5" x14ac:dyDescent="0.3">
      <c r="A34827">
        <v>30040015</v>
      </c>
      <c r="B34827" t="s">
        <v>1952</v>
      </c>
      <c r="C34827" t="s">
        <v>8</v>
      </c>
      <c r="D34827" t="s">
        <v>2391</v>
      </c>
      <c r="E34827">
        <v>0</v>
      </c>
    </row>
    <row r="34828" spans="1:5" x14ac:dyDescent="0.3">
      <c r="A34828">
        <v>30040015</v>
      </c>
      <c r="B34828" t="s">
        <v>1952</v>
      </c>
      <c r="C34828" t="s">
        <v>8</v>
      </c>
      <c r="D34828" t="s">
        <v>2392</v>
      </c>
      <c r="E34828">
        <v>0</v>
      </c>
    </row>
    <row r="34829" spans="1:5" x14ac:dyDescent="0.3">
      <c r="A34829">
        <v>30040015</v>
      </c>
      <c r="B34829" t="s">
        <v>1952</v>
      </c>
      <c r="C34829" t="s">
        <v>8</v>
      </c>
      <c r="D34829" t="s">
        <v>2393</v>
      </c>
      <c r="E34829">
        <v>0</v>
      </c>
    </row>
    <row r="34830" spans="1:5" x14ac:dyDescent="0.3">
      <c r="A34830">
        <v>30040015</v>
      </c>
      <c r="B34830" t="s">
        <v>1952</v>
      </c>
      <c r="C34830" t="s">
        <v>8</v>
      </c>
      <c r="D34830" t="s">
        <v>2394</v>
      </c>
      <c r="E34830">
        <v>0</v>
      </c>
    </row>
    <row r="34831" spans="1:5" x14ac:dyDescent="0.3">
      <c r="A34831">
        <v>30040015</v>
      </c>
      <c r="B34831" t="s">
        <v>1952</v>
      </c>
      <c r="C34831" t="s">
        <v>8</v>
      </c>
      <c r="D34831" t="s">
        <v>2395</v>
      </c>
      <c r="E34831">
        <v>0</v>
      </c>
    </row>
    <row r="34832" spans="1:5" x14ac:dyDescent="0.3">
      <c r="A34832">
        <v>30040015</v>
      </c>
      <c r="B34832" t="s">
        <v>1952</v>
      </c>
      <c r="C34832" t="s">
        <v>8</v>
      </c>
      <c r="D34832" t="s">
        <v>2396</v>
      </c>
      <c r="E34832">
        <v>0</v>
      </c>
    </row>
    <row r="34833" spans="1:5" x14ac:dyDescent="0.3">
      <c r="A34833">
        <v>30040015</v>
      </c>
      <c r="B34833" t="s">
        <v>1952</v>
      </c>
      <c r="C34833" t="s">
        <v>8</v>
      </c>
      <c r="D34833" t="s">
        <v>2397</v>
      </c>
      <c r="E34833">
        <v>-10</v>
      </c>
    </row>
    <row r="34834" spans="1:5" x14ac:dyDescent="0.3">
      <c r="A34834">
        <v>30040015</v>
      </c>
      <c r="B34834" t="s">
        <v>1952</v>
      </c>
      <c r="C34834" t="s">
        <v>8</v>
      </c>
      <c r="D34834" t="s">
        <v>2398</v>
      </c>
      <c r="E34834">
        <v>0</v>
      </c>
    </row>
    <row r="34835" spans="1:5" x14ac:dyDescent="0.3">
      <c r="A34835">
        <v>30040015</v>
      </c>
      <c r="B34835" t="s">
        <v>1952</v>
      </c>
      <c r="C34835" t="s">
        <v>8</v>
      </c>
      <c r="D34835" t="s">
        <v>2399</v>
      </c>
      <c r="E34835">
        <v>-10</v>
      </c>
    </row>
    <row r="34836" spans="1:5" x14ac:dyDescent="0.3">
      <c r="A34836">
        <v>30040015</v>
      </c>
      <c r="B34836" t="s">
        <v>1952</v>
      </c>
      <c r="C34836" t="s">
        <v>8</v>
      </c>
      <c r="D34836" t="s">
        <v>2400</v>
      </c>
      <c r="E34836">
        <v>0</v>
      </c>
    </row>
    <row r="34837" spans="1:5" x14ac:dyDescent="0.3">
      <c r="A34837">
        <v>30040015</v>
      </c>
      <c r="B34837" t="s">
        <v>1952</v>
      </c>
      <c r="C34837" t="s">
        <v>8</v>
      </c>
      <c r="D34837" t="s">
        <v>2401</v>
      </c>
      <c r="E34837">
        <v>0</v>
      </c>
    </row>
    <row r="34838" spans="1:5" x14ac:dyDescent="0.3">
      <c r="A34838">
        <v>30040015</v>
      </c>
      <c r="B34838" t="s">
        <v>1952</v>
      </c>
      <c r="C34838" t="s">
        <v>8</v>
      </c>
      <c r="D34838" t="s">
        <v>2402</v>
      </c>
      <c r="E34838">
        <v>0</v>
      </c>
    </row>
    <row r="34839" spans="1:5" x14ac:dyDescent="0.3">
      <c r="A34839">
        <v>30040015</v>
      </c>
      <c r="B34839" t="s">
        <v>1952</v>
      </c>
      <c r="C34839" t="s">
        <v>8</v>
      </c>
      <c r="D34839" t="s">
        <v>2403</v>
      </c>
      <c r="E34839">
        <v>0</v>
      </c>
    </row>
    <row r="34840" spans="1:5" x14ac:dyDescent="0.3">
      <c r="A34840">
        <v>30040015</v>
      </c>
      <c r="B34840" t="s">
        <v>1952</v>
      </c>
      <c r="C34840" t="s">
        <v>8</v>
      </c>
      <c r="D34840" t="s">
        <v>2404</v>
      </c>
      <c r="E34840">
        <v>-100</v>
      </c>
    </row>
    <row r="34841" spans="1:5" x14ac:dyDescent="0.3">
      <c r="A34841">
        <v>30040015</v>
      </c>
      <c r="B34841" t="s">
        <v>1952</v>
      </c>
      <c r="C34841" t="s">
        <v>8</v>
      </c>
      <c r="D34841" t="s">
        <v>2405</v>
      </c>
      <c r="E34841">
        <v>0</v>
      </c>
    </row>
    <row r="34842" spans="1:5" x14ac:dyDescent="0.3">
      <c r="A34842">
        <v>30040015</v>
      </c>
      <c r="B34842" t="s">
        <v>1952</v>
      </c>
      <c r="C34842" t="s">
        <v>8</v>
      </c>
      <c r="D34842" t="s">
        <v>2406</v>
      </c>
      <c r="E34842">
        <v>0</v>
      </c>
    </row>
    <row r="34843" spans="1:5" x14ac:dyDescent="0.3">
      <c r="A34843">
        <v>30040015</v>
      </c>
      <c r="B34843" t="s">
        <v>1952</v>
      </c>
      <c r="C34843" t="s">
        <v>8</v>
      </c>
      <c r="D34843" t="s">
        <v>2407</v>
      </c>
      <c r="E34843">
        <v>0</v>
      </c>
    </row>
    <row r="34844" spans="1:5" x14ac:dyDescent="0.3">
      <c r="A34844">
        <v>30040015</v>
      </c>
      <c r="B34844" t="s">
        <v>1952</v>
      </c>
      <c r="C34844" t="s">
        <v>8</v>
      </c>
      <c r="D34844" t="s">
        <v>2408</v>
      </c>
      <c r="E34844">
        <v>0</v>
      </c>
    </row>
    <row r="34845" spans="1:5" x14ac:dyDescent="0.3">
      <c r="A34845">
        <v>30040015</v>
      </c>
      <c r="B34845" t="s">
        <v>1952</v>
      </c>
      <c r="C34845" t="s">
        <v>8</v>
      </c>
      <c r="D34845" t="s">
        <v>2409</v>
      </c>
      <c r="E34845">
        <v>0</v>
      </c>
    </row>
    <row r="34846" spans="1:5" x14ac:dyDescent="0.3">
      <c r="A34846">
        <v>30040015</v>
      </c>
      <c r="B34846" t="s">
        <v>1952</v>
      </c>
      <c r="C34846" t="s">
        <v>8</v>
      </c>
      <c r="D34846" t="s">
        <v>2410</v>
      </c>
      <c r="E34846">
        <v>0</v>
      </c>
    </row>
    <row r="34847" spans="1:5" x14ac:dyDescent="0.3">
      <c r="A34847">
        <v>30040015</v>
      </c>
      <c r="B34847" t="s">
        <v>1952</v>
      </c>
      <c r="C34847" t="s">
        <v>8</v>
      </c>
      <c r="D34847" t="s">
        <v>2411</v>
      </c>
      <c r="E34847">
        <v>0</v>
      </c>
    </row>
    <row r="34848" spans="1:5" x14ac:dyDescent="0.3">
      <c r="A34848">
        <v>30040015</v>
      </c>
      <c r="B34848" t="s">
        <v>1952</v>
      </c>
      <c r="C34848" t="s">
        <v>8</v>
      </c>
      <c r="D34848" t="s">
        <v>2412</v>
      </c>
      <c r="E34848">
        <v>0</v>
      </c>
    </row>
    <row r="34849" spans="1:5" x14ac:dyDescent="0.3">
      <c r="A34849">
        <v>30040015</v>
      </c>
      <c r="B34849" t="s">
        <v>1952</v>
      </c>
      <c r="C34849" t="s">
        <v>8</v>
      </c>
      <c r="D34849" t="s">
        <v>2413</v>
      </c>
      <c r="E34849">
        <v>0</v>
      </c>
    </row>
    <row r="34850" spans="1:5" x14ac:dyDescent="0.3">
      <c r="A34850">
        <v>75330001</v>
      </c>
      <c r="B34850" t="s">
        <v>1954</v>
      </c>
      <c r="C34850" t="s">
        <v>130</v>
      </c>
      <c r="D34850" t="s">
        <v>2378</v>
      </c>
      <c r="E34850">
        <v>-100</v>
      </c>
    </row>
    <row r="34851" spans="1:5" x14ac:dyDescent="0.3">
      <c r="A34851">
        <v>75330001</v>
      </c>
      <c r="B34851" t="s">
        <v>1954</v>
      </c>
      <c r="C34851" t="s">
        <v>130</v>
      </c>
      <c r="D34851" t="s">
        <v>2379</v>
      </c>
      <c r="E34851">
        <v>0</v>
      </c>
    </row>
    <row r="34852" spans="1:5" x14ac:dyDescent="0.3">
      <c r="A34852">
        <v>75330001</v>
      </c>
      <c r="B34852" t="s">
        <v>1954</v>
      </c>
      <c r="C34852" t="s">
        <v>130</v>
      </c>
      <c r="D34852" t="s">
        <v>2380</v>
      </c>
      <c r="E34852">
        <v>0</v>
      </c>
    </row>
    <row r="34853" spans="1:5" x14ac:dyDescent="0.3">
      <c r="A34853">
        <v>75330001</v>
      </c>
      <c r="B34853" t="s">
        <v>1954</v>
      </c>
      <c r="C34853" t="s">
        <v>130</v>
      </c>
      <c r="D34853" t="s">
        <v>2381</v>
      </c>
      <c r="E34853">
        <v>0</v>
      </c>
    </row>
    <row r="34854" spans="1:5" x14ac:dyDescent="0.3">
      <c r="A34854">
        <v>75330001</v>
      </c>
      <c r="B34854" t="s">
        <v>1954</v>
      </c>
      <c r="C34854" t="s">
        <v>130</v>
      </c>
      <c r="D34854" t="s">
        <v>2382</v>
      </c>
      <c r="E34854">
        <v>0</v>
      </c>
    </row>
    <row r="34855" spans="1:5" x14ac:dyDescent="0.3">
      <c r="A34855">
        <v>75330001</v>
      </c>
      <c r="B34855" t="s">
        <v>1954</v>
      </c>
      <c r="C34855" t="s">
        <v>130</v>
      </c>
      <c r="D34855" t="s">
        <v>2383</v>
      </c>
      <c r="E34855">
        <v>0</v>
      </c>
    </row>
    <row r="34856" spans="1:5" x14ac:dyDescent="0.3">
      <c r="A34856">
        <v>75330001</v>
      </c>
      <c r="B34856" t="s">
        <v>1954</v>
      </c>
      <c r="C34856" t="s">
        <v>130</v>
      </c>
      <c r="D34856" t="s">
        <v>2384</v>
      </c>
      <c r="E34856">
        <v>0</v>
      </c>
    </row>
    <row r="34857" spans="1:5" x14ac:dyDescent="0.3">
      <c r="A34857">
        <v>75330001</v>
      </c>
      <c r="B34857" t="s">
        <v>1954</v>
      </c>
      <c r="C34857" t="s">
        <v>130</v>
      </c>
      <c r="D34857" t="s">
        <v>2385</v>
      </c>
      <c r="E34857">
        <v>-22</v>
      </c>
    </row>
    <row r="34858" spans="1:5" x14ac:dyDescent="0.3">
      <c r="A34858">
        <v>75330001</v>
      </c>
      <c r="B34858" t="s">
        <v>1954</v>
      </c>
      <c r="C34858" t="s">
        <v>130</v>
      </c>
      <c r="D34858" t="s">
        <v>2386</v>
      </c>
      <c r="E34858">
        <v>0</v>
      </c>
    </row>
    <row r="34859" spans="1:5" x14ac:dyDescent="0.3">
      <c r="A34859">
        <v>75330001</v>
      </c>
      <c r="B34859" t="s">
        <v>1954</v>
      </c>
      <c r="C34859" t="s">
        <v>130</v>
      </c>
      <c r="D34859" t="s">
        <v>2387</v>
      </c>
      <c r="E34859">
        <v>-60</v>
      </c>
    </row>
    <row r="34860" spans="1:5" x14ac:dyDescent="0.3">
      <c r="A34860">
        <v>75330001</v>
      </c>
      <c r="B34860" t="s">
        <v>1954</v>
      </c>
      <c r="C34860" t="s">
        <v>130</v>
      </c>
      <c r="D34860" t="s">
        <v>2388</v>
      </c>
      <c r="E34860">
        <v>0</v>
      </c>
    </row>
    <row r="34861" spans="1:5" x14ac:dyDescent="0.3">
      <c r="A34861">
        <v>75330001</v>
      </c>
      <c r="B34861" t="s">
        <v>1954</v>
      </c>
      <c r="C34861" t="s">
        <v>130</v>
      </c>
      <c r="D34861" t="s">
        <v>2389</v>
      </c>
      <c r="E34861">
        <v>0</v>
      </c>
    </row>
    <row r="34862" spans="1:5" x14ac:dyDescent="0.3">
      <c r="A34862">
        <v>75330001</v>
      </c>
      <c r="B34862" t="s">
        <v>1954</v>
      </c>
      <c r="C34862" t="s">
        <v>130</v>
      </c>
      <c r="D34862" t="s">
        <v>2390</v>
      </c>
      <c r="E34862">
        <v>0</v>
      </c>
    </row>
    <row r="34863" spans="1:5" x14ac:dyDescent="0.3">
      <c r="A34863">
        <v>75330001</v>
      </c>
      <c r="B34863" t="s">
        <v>1954</v>
      </c>
      <c r="C34863" t="s">
        <v>130</v>
      </c>
      <c r="D34863" t="s">
        <v>2391</v>
      </c>
      <c r="E34863">
        <v>0</v>
      </c>
    </row>
    <row r="34864" spans="1:5" x14ac:dyDescent="0.3">
      <c r="A34864">
        <v>75330001</v>
      </c>
      <c r="B34864" t="s">
        <v>1954</v>
      </c>
      <c r="C34864" t="s">
        <v>130</v>
      </c>
      <c r="D34864" t="s">
        <v>2392</v>
      </c>
      <c r="E34864">
        <v>0</v>
      </c>
    </row>
    <row r="34865" spans="1:5" x14ac:dyDescent="0.3">
      <c r="A34865">
        <v>75330001</v>
      </c>
      <c r="B34865" t="s">
        <v>1954</v>
      </c>
      <c r="C34865" t="s">
        <v>130</v>
      </c>
      <c r="D34865" t="s">
        <v>2393</v>
      </c>
      <c r="E34865">
        <v>0</v>
      </c>
    </row>
    <row r="34866" spans="1:5" x14ac:dyDescent="0.3">
      <c r="A34866">
        <v>75330001</v>
      </c>
      <c r="B34866" t="s">
        <v>1954</v>
      </c>
      <c r="C34866" t="s">
        <v>130</v>
      </c>
      <c r="D34866" t="s">
        <v>2394</v>
      </c>
      <c r="E34866">
        <v>0</v>
      </c>
    </row>
    <row r="34867" spans="1:5" x14ac:dyDescent="0.3">
      <c r="A34867">
        <v>75330001</v>
      </c>
      <c r="B34867" t="s">
        <v>1954</v>
      </c>
      <c r="C34867" t="s">
        <v>130</v>
      </c>
      <c r="D34867" t="s">
        <v>2395</v>
      </c>
      <c r="E34867">
        <v>0</v>
      </c>
    </row>
    <row r="34868" spans="1:5" x14ac:dyDescent="0.3">
      <c r="A34868">
        <v>75330001</v>
      </c>
      <c r="B34868" t="s">
        <v>1954</v>
      </c>
      <c r="C34868" t="s">
        <v>130</v>
      </c>
      <c r="D34868" t="s">
        <v>2396</v>
      </c>
      <c r="E34868">
        <v>-5</v>
      </c>
    </row>
    <row r="34869" spans="1:5" x14ac:dyDescent="0.3">
      <c r="A34869">
        <v>75330001</v>
      </c>
      <c r="B34869" t="s">
        <v>1954</v>
      </c>
      <c r="C34869" t="s">
        <v>130</v>
      </c>
      <c r="D34869" t="s">
        <v>2397</v>
      </c>
      <c r="E34869">
        <v>0</v>
      </c>
    </row>
    <row r="34870" spans="1:5" x14ac:dyDescent="0.3">
      <c r="A34870">
        <v>75330001</v>
      </c>
      <c r="B34870" t="s">
        <v>1954</v>
      </c>
      <c r="C34870" t="s">
        <v>130</v>
      </c>
      <c r="D34870" t="s">
        <v>2398</v>
      </c>
      <c r="E34870">
        <v>0</v>
      </c>
    </row>
    <row r="34871" spans="1:5" x14ac:dyDescent="0.3">
      <c r="A34871">
        <v>75330001</v>
      </c>
      <c r="B34871" t="s">
        <v>1954</v>
      </c>
      <c r="C34871" t="s">
        <v>130</v>
      </c>
      <c r="D34871" t="s">
        <v>2399</v>
      </c>
      <c r="E34871">
        <v>0</v>
      </c>
    </row>
    <row r="34872" spans="1:5" x14ac:dyDescent="0.3">
      <c r="A34872">
        <v>75330001</v>
      </c>
      <c r="B34872" t="s">
        <v>1954</v>
      </c>
      <c r="C34872" t="s">
        <v>130</v>
      </c>
      <c r="D34872" t="s">
        <v>2400</v>
      </c>
      <c r="E34872">
        <v>0</v>
      </c>
    </row>
    <row r="34873" spans="1:5" x14ac:dyDescent="0.3">
      <c r="A34873">
        <v>75330001</v>
      </c>
      <c r="B34873" t="s">
        <v>1954</v>
      </c>
      <c r="C34873" t="s">
        <v>130</v>
      </c>
      <c r="D34873" t="s">
        <v>2401</v>
      </c>
      <c r="E34873">
        <v>0</v>
      </c>
    </row>
    <row r="34874" spans="1:5" x14ac:dyDescent="0.3">
      <c r="A34874">
        <v>75330001</v>
      </c>
      <c r="B34874" t="s">
        <v>1954</v>
      </c>
      <c r="C34874" t="s">
        <v>130</v>
      </c>
      <c r="D34874" t="s">
        <v>2402</v>
      </c>
      <c r="E34874">
        <v>0</v>
      </c>
    </row>
    <row r="34875" spans="1:5" x14ac:dyDescent="0.3">
      <c r="A34875">
        <v>75330001</v>
      </c>
      <c r="B34875" t="s">
        <v>1954</v>
      </c>
      <c r="C34875" t="s">
        <v>130</v>
      </c>
      <c r="D34875" t="s">
        <v>2403</v>
      </c>
      <c r="E34875">
        <v>0</v>
      </c>
    </row>
    <row r="34876" spans="1:5" x14ac:dyDescent="0.3">
      <c r="A34876">
        <v>75330001</v>
      </c>
      <c r="B34876" t="s">
        <v>1954</v>
      </c>
      <c r="C34876" t="s">
        <v>130</v>
      </c>
      <c r="D34876" t="s">
        <v>2404</v>
      </c>
      <c r="E34876">
        <v>-40</v>
      </c>
    </row>
    <row r="34877" spans="1:5" x14ac:dyDescent="0.3">
      <c r="A34877">
        <v>75330001</v>
      </c>
      <c r="B34877" t="s">
        <v>1954</v>
      </c>
      <c r="C34877" t="s">
        <v>130</v>
      </c>
      <c r="D34877" t="s">
        <v>2405</v>
      </c>
      <c r="E34877">
        <v>0</v>
      </c>
    </row>
    <row r="34878" spans="1:5" x14ac:dyDescent="0.3">
      <c r="A34878">
        <v>75330001</v>
      </c>
      <c r="B34878" t="s">
        <v>1954</v>
      </c>
      <c r="C34878" t="s">
        <v>130</v>
      </c>
      <c r="D34878" t="s">
        <v>2406</v>
      </c>
      <c r="E34878">
        <v>0</v>
      </c>
    </row>
    <row r="34879" spans="1:5" x14ac:dyDescent="0.3">
      <c r="A34879">
        <v>75330001</v>
      </c>
      <c r="B34879" t="s">
        <v>1954</v>
      </c>
      <c r="C34879" t="s">
        <v>130</v>
      </c>
      <c r="D34879" t="s">
        <v>2407</v>
      </c>
      <c r="E34879">
        <v>0</v>
      </c>
    </row>
    <row r="34880" spans="1:5" x14ac:dyDescent="0.3">
      <c r="A34880">
        <v>75330001</v>
      </c>
      <c r="B34880" t="s">
        <v>1954</v>
      </c>
      <c r="C34880" t="s">
        <v>130</v>
      </c>
      <c r="D34880" t="s">
        <v>2408</v>
      </c>
      <c r="E34880">
        <v>0</v>
      </c>
    </row>
    <row r="34881" spans="1:5" x14ac:dyDescent="0.3">
      <c r="A34881">
        <v>75330001</v>
      </c>
      <c r="B34881" t="s">
        <v>1954</v>
      </c>
      <c r="C34881" t="s">
        <v>130</v>
      </c>
      <c r="D34881" t="s">
        <v>2409</v>
      </c>
      <c r="E34881">
        <v>0</v>
      </c>
    </row>
    <row r="34882" spans="1:5" x14ac:dyDescent="0.3">
      <c r="A34882">
        <v>75330001</v>
      </c>
      <c r="B34882" t="s">
        <v>1954</v>
      </c>
      <c r="C34882" t="s">
        <v>130</v>
      </c>
      <c r="D34882" t="s">
        <v>2410</v>
      </c>
      <c r="E34882">
        <v>0</v>
      </c>
    </row>
    <row r="34883" spans="1:5" x14ac:dyDescent="0.3">
      <c r="A34883">
        <v>75330001</v>
      </c>
      <c r="B34883" t="s">
        <v>1954</v>
      </c>
      <c r="C34883" t="s">
        <v>130</v>
      </c>
      <c r="D34883" t="s">
        <v>2411</v>
      </c>
      <c r="E34883">
        <v>0</v>
      </c>
    </row>
    <row r="34884" spans="1:5" x14ac:dyDescent="0.3">
      <c r="A34884">
        <v>75330001</v>
      </c>
      <c r="B34884" t="s">
        <v>1954</v>
      </c>
      <c r="C34884" t="s">
        <v>130</v>
      </c>
      <c r="D34884" t="s">
        <v>2412</v>
      </c>
      <c r="E34884">
        <v>0</v>
      </c>
    </row>
    <row r="34885" spans="1:5" x14ac:dyDescent="0.3">
      <c r="A34885">
        <v>75330001</v>
      </c>
      <c r="B34885" t="s">
        <v>1954</v>
      </c>
      <c r="C34885" t="s">
        <v>130</v>
      </c>
      <c r="D34885" t="s">
        <v>2413</v>
      </c>
      <c r="E34885">
        <v>0</v>
      </c>
    </row>
    <row r="34886" spans="1:5" x14ac:dyDescent="0.3">
      <c r="A34886">
        <v>60510080</v>
      </c>
      <c r="B34886" t="s">
        <v>1956</v>
      </c>
      <c r="C34886" t="s">
        <v>8</v>
      </c>
      <c r="D34886" t="s">
        <v>2378</v>
      </c>
      <c r="E34886">
        <v>0</v>
      </c>
    </row>
    <row r="34887" spans="1:5" x14ac:dyDescent="0.3">
      <c r="A34887">
        <v>60510080</v>
      </c>
      <c r="B34887" t="s">
        <v>1956</v>
      </c>
      <c r="C34887" t="s">
        <v>8</v>
      </c>
      <c r="D34887" t="s">
        <v>2379</v>
      </c>
      <c r="E34887">
        <v>0</v>
      </c>
    </row>
    <row r="34888" spans="1:5" x14ac:dyDescent="0.3">
      <c r="A34888">
        <v>60510080</v>
      </c>
      <c r="B34888" t="s">
        <v>1956</v>
      </c>
      <c r="C34888" t="s">
        <v>8</v>
      </c>
      <c r="D34888" t="s">
        <v>2380</v>
      </c>
      <c r="E34888">
        <v>0</v>
      </c>
    </row>
    <row r="34889" spans="1:5" x14ac:dyDescent="0.3">
      <c r="A34889">
        <v>60510080</v>
      </c>
      <c r="B34889" t="s">
        <v>1956</v>
      </c>
      <c r="C34889" t="s">
        <v>8</v>
      </c>
      <c r="D34889" t="s">
        <v>2381</v>
      </c>
      <c r="E34889">
        <v>0</v>
      </c>
    </row>
    <row r="34890" spans="1:5" x14ac:dyDescent="0.3">
      <c r="A34890">
        <v>60510080</v>
      </c>
      <c r="B34890" t="s">
        <v>1956</v>
      </c>
      <c r="C34890" t="s">
        <v>8</v>
      </c>
      <c r="D34890" t="s">
        <v>2382</v>
      </c>
      <c r="E34890">
        <v>0</v>
      </c>
    </row>
    <row r="34891" spans="1:5" x14ac:dyDescent="0.3">
      <c r="A34891">
        <v>60510080</v>
      </c>
      <c r="B34891" t="s">
        <v>1956</v>
      </c>
      <c r="C34891" t="s">
        <v>8</v>
      </c>
      <c r="D34891" t="s">
        <v>2383</v>
      </c>
      <c r="E34891">
        <v>0</v>
      </c>
    </row>
    <row r="34892" spans="1:5" x14ac:dyDescent="0.3">
      <c r="A34892">
        <v>60510080</v>
      </c>
      <c r="B34892" t="s">
        <v>1956</v>
      </c>
      <c r="C34892" t="s">
        <v>8</v>
      </c>
      <c r="D34892" t="s">
        <v>2384</v>
      </c>
      <c r="E34892">
        <v>-1</v>
      </c>
    </row>
    <row r="34893" spans="1:5" x14ac:dyDescent="0.3">
      <c r="A34893">
        <v>60510080</v>
      </c>
      <c r="B34893" t="s">
        <v>1956</v>
      </c>
      <c r="C34893" t="s">
        <v>8</v>
      </c>
      <c r="D34893" t="s">
        <v>2385</v>
      </c>
      <c r="E34893">
        <v>0</v>
      </c>
    </row>
    <row r="34894" spans="1:5" x14ac:dyDescent="0.3">
      <c r="A34894">
        <v>60510080</v>
      </c>
      <c r="B34894" t="s">
        <v>1956</v>
      </c>
      <c r="C34894" t="s">
        <v>8</v>
      </c>
      <c r="D34894" t="s">
        <v>2386</v>
      </c>
      <c r="E34894">
        <v>0</v>
      </c>
    </row>
    <row r="34895" spans="1:5" x14ac:dyDescent="0.3">
      <c r="A34895">
        <v>60510080</v>
      </c>
      <c r="B34895" t="s">
        <v>1956</v>
      </c>
      <c r="C34895" t="s">
        <v>8</v>
      </c>
      <c r="D34895" t="s">
        <v>2387</v>
      </c>
      <c r="E34895">
        <v>0</v>
      </c>
    </row>
    <row r="34896" spans="1:5" x14ac:dyDescent="0.3">
      <c r="A34896">
        <v>60510080</v>
      </c>
      <c r="B34896" t="s">
        <v>1956</v>
      </c>
      <c r="C34896" t="s">
        <v>8</v>
      </c>
      <c r="D34896" t="s">
        <v>2388</v>
      </c>
      <c r="E34896">
        <v>0</v>
      </c>
    </row>
    <row r="34897" spans="1:5" x14ac:dyDescent="0.3">
      <c r="A34897">
        <v>60510080</v>
      </c>
      <c r="B34897" t="s">
        <v>1956</v>
      </c>
      <c r="C34897" t="s">
        <v>8</v>
      </c>
      <c r="D34897" t="s">
        <v>2389</v>
      </c>
      <c r="E34897">
        <v>0</v>
      </c>
    </row>
    <row r="34898" spans="1:5" x14ac:dyDescent="0.3">
      <c r="A34898">
        <v>60510080</v>
      </c>
      <c r="B34898" t="s">
        <v>1956</v>
      </c>
      <c r="C34898" t="s">
        <v>8</v>
      </c>
      <c r="D34898" t="s">
        <v>2390</v>
      </c>
      <c r="E34898">
        <v>0</v>
      </c>
    </row>
    <row r="34899" spans="1:5" x14ac:dyDescent="0.3">
      <c r="A34899">
        <v>60510080</v>
      </c>
      <c r="B34899" t="s">
        <v>1956</v>
      </c>
      <c r="C34899" t="s">
        <v>8</v>
      </c>
      <c r="D34899" t="s">
        <v>2391</v>
      </c>
      <c r="E34899">
        <v>0</v>
      </c>
    </row>
    <row r="34900" spans="1:5" x14ac:dyDescent="0.3">
      <c r="A34900">
        <v>60510080</v>
      </c>
      <c r="B34900" t="s">
        <v>1956</v>
      </c>
      <c r="C34900" t="s">
        <v>8</v>
      </c>
      <c r="D34900" t="s">
        <v>2392</v>
      </c>
      <c r="E34900">
        <v>0</v>
      </c>
    </row>
    <row r="34901" spans="1:5" x14ac:dyDescent="0.3">
      <c r="A34901">
        <v>60510080</v>
      </c>
      <c r="B34901" t="s">
        <v>1956</v>
      </c>
      <c r="C34901" t="s">
        <v>8</v>
      </c>
      <c r="D34901" t="s">
        <v>2393</v>
      </c>
      <c r="E34901">
        <v>0</v>
      </c>
    </row>
    <row r="34902" spans="1:5" x14ac:dyDescent="0.3">
      <c r="A34902">
        <v>60510080</v>
      </c>
      <c r="B34902" t="s">
        <v>1956</v>
      </c>
      <c r="C34902" t="s">
        <v>8</v>
      </c>
      <c r="D34902" t="s">
        <v>2394</v>
      </c>
      <c r="E34902">
        <v>0</v>
      </c>
    </row>
    <row r="34903" spans="1:5" x14ac:dyDescent="0.3">
      <c r="A34903">
        <v>60510080</v>
      </c>
      <c r="B34903" t="s">
        <v>1956</v>
      </c>
      <c r="C34903" t="s">
        <v>8</v>
      </c>
      <c r="D34903" t="s">
        <v>2395</v>
      </c>
      <c r="E34903">
        <v>0</v>
      </c>
    </row>
    <row r="34904" spans="1:5" x14ac:dyDescent="0.3">
      <c r="A34904">
        <v>60510080</v>
      </c>
      <c r="B34904" t="s">
        <v>1956</v>
      </c>
      <c r="C34904" t="s">
        <v>8</v>
      </c>
      <c r="D34904" t="s">
        <v>2396</v>
      </c>
      <c r="E34904">
        <v>0</v>
      </c>
    </row>
    <row r="34905" spans="1:5" x14ac:dyDescent="0.3">
      <c r="A34905">
        <v>60510080</v>
      </c>
      <c r="B34905" t="s">
        <v>1956</v>
      </c>
      <c r="C34905" t="s">
        <v>8</v>
      </c>
      <c r="D34905" t="s">
        <v>2397</v>
      </c>
      <c r="E34905">
        <v>0</v>
      </c>
    </row>
    <row r="34906" spans="1:5" x14ac:dyDescent="0.3">
      <c r="A34906">
        <v>60510080</v>
      </c>
      <c r="B34906" t="s">
        <v>1956</v>
      </c>
      <c r="C34906" t="s">
        <v>8</v>
      </c>
      <c r="D34906" t="s">
        <v>2398</v>
      </c>
      <c r="E34906">
        <v>0</v>
      </c>
    </row>
    <row r="34907" spans="1:5" x14ac:dyDescent="0.3">
      <c r="A34907">
        <v>60510080</v>
      </c>
      <c r="B34907" t="s">
        <v>1956</v>
      </c>
      <c r="C34907" t="s">
        <v>8</v>
      </c>
      <c r="D34907" t="s">
        <v>2399</v>
      </c>
      <c r="E34907">
        <v>0</v>
      </c>
    </row>
    <row r="34908" spans="1:5" x14ac:dyDescent="0.3">
      <c r="A34908">
        <v>60510080</v>
      </c>
      <c r="B34908" t="s">
        <v>1956</v>
      </c>
      <c r="C34908" t="s">
        <v>8</v>
      </c>
      <c r="D34908" t="s">
        <v>2400</v>
      </c>
      <c r="E34908">
        <v>0</v>
      </c>
    </row>
    <row r="34909" spans="1:5" x14ac:dyDescent="0.3">
      <c r="A34909">
        <v>60510080</v>
      </c>
      <c r="B34909" t="s">
        <v>1956</v>
      </c>
      <c r="C34909" t="s">
        <v>8</v>
      </c>
      <c r="D34909" t="s">
        <v>2401</v>
      </c>
      <c r="E34909">
        <v>0</v>
      </c>
    </row>
    <row r="34910" spans="1:5" x14ac:dyDescent="0.3">
      <c r="A34910">
        <v>60510080</v>
      </c>
      <c r="B34910" t="s">
        <v>1956</v>
      </c>
      <c r="C34910" t="s">
        <v>8</v>
      </c>
      <c r="D34910" t="s">
        <v>2402</v>
      </c>
      <c r="E34910">
        <v>0</v>
      </c>
    </row>
    <row r="34911" spans="1:5" x14ac:dyDescent="0.3">
      <c r="A34911">
        <v>60510080</v>
      </c>
      <c r="B34911" t="s">
        <v>1956</v>
      </c>
      <c r="C34911" t="s">
        <v>8</v>
      </c>
      <c r="D34911" t="s">
        <v>2403</v>
      </c>
      <c r="E34911">
        <v>0</v>
      </c>
    </row>
    <row r="34912" spans="1:5" x14ac:dyDescent="0.3">
      <c r="A34912">
        <v>60510080</v>
      </c>
      <c r="B34912" t="s">
        <v>1956</v>
      </c>
      <c r="C34912" t="s">
        <v>8</v>
      </c>
      <c r="D34912" t="s">
        <v>2404</v>
      </c>
      <c r="E34912">
        <v>-2</v>
      </c>
    </row>
    <row r="34913" spans="1:5" x14ac:dyDescent="0.3">
      <c r="A34913">
        <v>60510080</v>
      </c>
      <c r="B34913" t="s">
        <v>1956</v>
      </c>
      <c r="C34913" t="s">
        <v>8</v>
      </c>
      <c r="D34913" t="s">
        <v>2405</v>
      </c>
      <c r="E34913">
        <v>0</v>
      </c>
    </row>
    <row r="34914" spans="1:5" x14ac:dyDescent="0.3">
      <c r="A34914">
        <v>60510080</v>
      </c>
      <c r="B34914" t="s">
        <v>1956</v>
      </c>
      <c r="C34914" t="s">
        <v>8</v>
      </c>
      <c r="D34914" t="s">
        <v>2406</v>
      </c>
      <c r="E34914">
        <v>0</v>
      </c>
    </row>
    <row r="34915" spans="1:5" x14ac:dyDescent="0.3">
      <c r="A34915">
        <v>60510080</v>
      </c>
      <c r="B34915" t="s">
        <v>1956</v>
      </c>
      <c r="C34915" t="s">
        <v>8</v>
      </c>
      <c r="D34915" t="s">
        <v>2407</v>
      </c>
      <c r="E34915">
        <v>0</v>
      </c>
    </row>
    <row r="34916" spans="1:5" x14ac:dyDescent="0.3">
      <c r="A34916">
        <v>60510080</v>
      </c>
      <c r="B34916" t="s">
        <v>1956</v>
      </c>
      <c r="C34916" t="s">
        <v>8</v>
      </c>
      <c r="D34916" t="s">
        <v>2408</v>
      </c>
      <c r="E34916">
        <v>0</v>
      </c>
    </row>
    <row r="34917" spans="1:5" x14ac:dyDescent="0.3">
      <c r="A34917">
        <v>60510080</v>
      </c>
      <c r="B34917" t="s">
        <v>1956</v>
      </c>
      <c r="C34917" t="s">
        <v>8</v>
      </c>
      <c r="D34917" t="s">
        <v>2409</v>
      </c>
      <c r="E34917">
        <v>0</v>
      </c>
    </row>
    <row r="34918" spans="1:5" x14ac:dyDescent="0.3">
      <c r="A34918">
        <v>60510080</v>
      </c>
      <c r="B34918" t="s">
        <v>1956</v>
      </c>
      <c r="C34918" t="s">
        <v>8</v>
      </c>
      <c r="D34918" t="s">
        <v>2410</v>
      </c>
      <c r="E34918">
        <v>-2</v>
      </c>
    </row>
    <row r="34919" spans="1:5" x14ac:dyDescent="0.3">
      <c r="A34919">
        <v>60510080</v>
      </c>
      <c r="B34919" t="s">
        <v>1956</v>
      </c>
      <c r="C34919" t="s">
        <v>8</v>
      </c>
      <c r="D34919" t="s">
        <v>2411</v>
      </c>
      <c r="E34919">
        <v>0</v>
      </c>
    </row>
    <row r="34920" spans="1:5" x14ac:dyDescent="0.3">
      <c r="A34920">
        <v>60510080</v>
      </c>
      <c r="B34920" t="s">
        <v>1956</v>
      </c>
      <c r="C34920" t="s">
        <v>8</v>
      </c>
      <c r="D34920" t="s">
        <v>2412</v>
      </c>
      <c r="E34920">
        <v>0</v>
      </c>
    </row>
    <row r="34921" spans="1:5" x14ac:dyDescent="0.3">
      <c r="A34921">
        <v>60510080</v>
      </c>
      <c r="B34921" t="s">
        <v>1956</v>
      </c>
      <c r="C34921" t="s">
        <v>8</v>
      </c>
      <c r="D34921" t="s">
        <v>2413</v>
      </c>
      <c r="E34921">
        <v>0</v>
      </c>
    </row>
    <row r="34922" spans="1:5" x14ac:dyDescent="0.3">
      <c r="A34922">
        <v>77050169</v>
      </c>
      <c r="B34922" t="s">
        <v>1958</v>
      </c>
      <c r="C34922" t="s">
        <v>130</v>
      </c>
      <c r="D34922" t="s">
        <v>2378</v>
      </c>
      <c r="E34922">
        <v>0</v>
      </c>
    </row>
    <row r="34923" spans="1:5" x14ac:dyDescent="0.3">
      <c r="A34923">
        <v>77050169</v>
      </c>
      <c r="B34923" t="s">
        <v>1958</v>
      </c>
      <c r="C34923" t="s">
        <v>130</v>
      </c>
      <c r="D34923" t="s">
        <v>2379</v>
      </c>
      <c r="E34923">
        <v>0</v>
      </c>
    </row>
    <row r="34924" spans="1:5" x14ac:dyDescent="0.3">
      <c r="A34924">
        <v>77050169</v>
      </c>
      <c r="B34924" t="s">
        <v>1958</v>
      </c>
      <c r="C34924" t="s">
        <v>130</v>
      </c>
      <c r="D34924" t="s">
        <v>2380</v>
      </c>
      <c r="E34924">
        <v>0</v>
      </c>
    </row>
    <row r="34925" spans="1:5" x14ac:dyDescent="0.3">
      <c r="A34925">
        <v>77050169</v>
      </c>
      <c r="B34925" t="s">
        <v>1958</v>
      </c>
      <c r="C34925" t="s">
        <v>130</v>
      </c>
      <c r="D34925" t="s">
        <v>2381</v>
      </c>
      <c r="E34925">
        <v>0</v>
      </c>
    </row>
    <row r="34926" spans="1:5" x14ac:dyDescent="0.3">
      <c r="A34926">
        <v>77050169</v>
      </c>
      <c r="B34926" t="s">
        <v>1958</v>
      </c>
      <c r="C34926" t="s">
        <v>130</v>
      </c>
      <c r="D34926" t="s">
        <v>2382</v>
      </c>
      <c r="E34926">
        <v>0</v>
      </c>
    </row>
    <row r="34927" spans="1:5" x14ac:dyDescent="0.3">
      <c r="A34927">
        <v>77050169</v>
      </c>
      <c r="B34927" t="s">
        <v>1958</v>
      </c>
      <c r="C34927" t="s">
        <v>130</v>
      </c>
      <c r="D34927" t="s">
        <v>2383</v>
      </c>
      <c r="E34927">
        <v>0</v>
      </c>
    </row>
    <row r="34928" spans="1:5" x14ac:dyDescent="0.3">
      <c r="A34928">
        <v>77050169</v>
      </c>
      <c r="B34928" t="s">
        <v>1958</v>
      </c>
      <c r="C34928" t="s">
        <v>130</v>
      </c>
      <c r="D34928" t="s">
        <v>2384</v>
      </c>
      <c r="E34928">
        <v>0</v>
      </c>
    </row>
    <row r="34929" spans="1:5" x14ac:dyDescent="0.3">
      <c r="A34929">
        <v>77050169</v>
      </c>
      <c r="B34929" t="s">
        <v>1958</v>
      </c>
      <c r="C34929" t="s">
        <v>130</v>
      </c>
      <c r="D34929" t="s">
        <v>2385</v>
      </c>
      <c r="E34929">
        <v>0</v>
      </c>
    </row>
    <row r="34930" spans="1:5" x14ac:dyDescent="0.3">
      <c r="A34930">
        <v>77050169</v>
      </c>
      <c r="B34930" t="s">
        <v>1958</v>
      </c>
      <c r="C34930" t="s">
        <v>130</v>
      </c>
      <c r="D34930" t="s">
        <v>2386</v>
      </c>
      <c r="E34930">
        <v>-5</v>
      </c>
    </row>
    <row r="34931" spans="1:5" x14ac:dyDescent="0.3">
      <c r="A34931">
        <v>77050169</v>
      </c>
      <c r="B34931" t="s">
        <v>1958</v>
      </c>
      <c r="C34931" t="s">
        <v>130</v>
      </c>
      <c r="D34931" t="s">
        <v>2387</v>
      </c>
      <c r="E34931">
        <v>0</v>
      </c>
    </row>
    <row r="34932" spans="1:5" x14ac:dyDescent="0.3">
      <c r="A34932">
        <v>77050169</v>
      </c>
      <c r="B34932" t="s">
        <v>1958</v>
      </c>
      <c r="C34932" t="s">
        <v>130</v>
      </c>
      <c r="D34932" t="s">
        <v>2388</v>
      </c>
      <c r="E34932">
        <v>0</v>
      </c>
    </row>
    <row r="34933" spans="1:5" x14ac:dyDescent="0.3">
      <c r="A34933">
        <v>77050169</v>
      </c>
      <c r="B34933" t="s">
        <v>1958</v>
      </c>
      <c r="C34933" t="s">
        <v>130</v>
      </c>
      <c r="D34933" t="s">
        <v>2389</v>
      </c>
      <c r="E34933">
        <v>0</v>
      </c>
    </row>
    <row r="34934" spans="1:5" x14ac:dyDescent="0.3">
      <c r="A34934">
        <v>77050169</v>
      </c>
      <c r="B34934" t="s">
        <v>1958</v>
      </c>
      <c r="C34934" t="s">
        <v>130</v>
      </c>
      <c r="D34934" t="s">
        <v>2390</v>
      </c>
      <c r="E34934">
        <v>0</v>
      </c>
    </row>
    <row r="34935" spans="1:5" x14ac:dyDescent="0.3">
      <c r="A34935">
        <v>77050169</v>
      </c>
      <c r="B34935" t="s">
        <v>1958</v>
      </c>
      <c r="C34935" t="s">
        <v>130</v>
      </c>
      <c r="D34935" t="s">
        <v>2391</v>
      </c>
      <c r="E34935">
        <v>0</v>
      </c>
    </row>
    <row r="34936" spans="1:5" x14ac:dyDescent="0.3">
      <c r="A34936">
        <v>77050169</v>
      </c>
      <c r="B34936" t="s">
        <v>1958</v>
      </c>
      <c r="C34936" t="s">
        <v>130</v>
      </c>
      <c r="D34936" t="s">
        <v>2392</v>
      </c>
      <c r="E34936">
        <v>0</v>
      </c>
    </row>
    <row r="34937" spans="1:5" x14ac:dyDescent="0.3">
      <c r="A34937">
        <v>77050169</v>
      </c>
      <c r="B34937" t="s">
        <v>1958</v>
      </c>
      <c r="C34937" t="s">
        <v>130</v>
      </c>
      <c r="D34937" t="s">
        <v>2393</v>
      </c>
      <c r="E34937">
        <v>0</v>
      </c>
    </row>
    <row r="34938" spans="1:5" x14ac:dyDescent="0.3">
      <c r="A34938">
        <v>77050169</v>
      </c>
      <c r="B34938" t="s">
        <v>1958</v>
      </c>
      <c r="C34938" t="s">
        <v>130</v>
      </c>
      <c r="D34938" t="s">
        <v>2394</v>
      </c>
      <c r="E34938">
        <v>0</v>
      </c>
    </row>
    <row r="34939" spans="1:5" x14ac:dyDescent="0.3">
      <c r="A34939">
        <v>77050169</v>
      </c>
      <c r="B34939" t="s">
        <v>1958</v>
      </c>
      <c r="C34939" t="s">
        <v>130</v>
      </c>
      <c r="D34939" t="s">
        <v>2395</v>
      </c>
      <c r="E34939">
        <v>0</v>
      </c>
    </row>
    <row r="34940" spans="1:5" x14ac:dyDescent="0.3">
      <c r="A34940">
        <v>77050169</v>
      </c>
      <c r="B34940" t="s">
        <v>1958</v>
      </c>
      <c r="C34940" t="s">
        <v>130</v>
      </c>
      <c r="D34940" t="s">
        <v>2396</v>
      </c>
      <c r="E34940">
        <v>0</v>
      </c>
    </row>
    <row r="34941" spans="1:5" x14ac:dyDescent="0.3">
      <c r="A34941">
        <v>77050169</v>
      </c>
      <c r="B34941" t="s">
        <v>1958</v>
      </c>
      <c r="C34941" t="s">
        <v>130</v>
      </c>
      <c r="D34941" t="s">
        <v>2397</v>
      </c>
      <c r="E34941">
        <v>0</v>
      </c>
    </row>
    <row r="34942" spans="1:5" x14ac:dyDescent="0.3">
      <c r="A34942">
        <v>77050169</v>
      </c>
      <c r="B34942" t="s">
        <v>1958</v>
      </c>
      <c r="C34942" t="s">
        <v>130</v>
      </c>
      <c r="D34942" t="s">
        <v>2398</v>
      </c>
      <c r="E34942">
        <v>0</v>
      </c>
    </row>
    <row r="34943" spans="1:5" x14ac:dyDescent="0.3">
      <c r="A34943">
        <v>77050169</v>
      </c>
      <c r="B34943" t="s">
        <v>1958</v>
      </c>
      <c r="C34943" t="s">
        <v>130</v>
      </c>
      <c r="D34943" t="s">
        <v>2399</v>
      </c>
      <c r="E34943">
        <v>0</v>
      </c>
    </row>
    <row r="34944" spans="1:5" x14ac:dyDescent="0.3">
      <c r="A34944">
        <v>77050169</v>
      </c>
      <c r="B34944" t="s">
        <v>1958</v>
      </c>
      <c r="C34944" t="s">
        <v>130</v>
      </c>
      <c r="D34944" t="s">
        <v>2400</v>
      </c>
      <c r="E34944">
        <v>0</v>
      </c>
    </row>
    <row r="34945" spans="1:5" x14ac:dyDescent="0.3">
      <c r="A34945">
        <v>77050169</v>
      </c>
      <c r="B34945" t="s">
        <v>1958</v>
      </c>
      <c r="C34945" t="s">
        <v>130</v>
      </c>
      <c r="D34945" t="s">
        <v>2401</v>
      </c>
      <c r="E34945">
        <v>0</v>
      </c>
    </row>
    <row r="34946" spans="1:5" x14ac:dyDescent="0.3">
      <c r="A34946">
        <v>77050169</v>
      </c>
      <c r="B34946" t="s">
        <v>1958</v>
      </c>
      <c r="C34946" t="s">
        <v>130</v>
      </c>
      <c r="D34946" t="s">
        <v>2402</v>
      </c>
      <c r="E34946">
        <v>0</v>
      </c>
    </row>
    <row r="34947" spans="1:5" x14ac:dyDescent="0.3">
      <c r="A34947">
        <v>77050169</v>
      </c>
      <c r="B34947" t="s">
        <v>1958</v>
      </c>
      <c r="C34947" t="s">
        <v>130</v>
      </c>
      <c r="D34947" t="s">
        <v>2403</v>
      </c>
      <c r="E34947">
        <v>0</v>
      </c>
    </row>
    <row r="34948" spans="1:5" x14ac:dyDescent="0.3">
      <c r="A34948">
        <v>77050169</v>
      </c>
      <c r="B34948" t="s">
        <v>1958</v>
      </c>
      <c r="C34948" t="s">
        <v>130</v>
      </c>
      <c r="D34948" t="s">
        <v>2404</v>
      </c>
      <c r="E34948">
        <v>0</v>
      </c>
    </row>
    <row r="34949" spans="1:5" x14ac:dyDescent="0.3">
      <c r="A34949">
        <v>77050169</v>
      </c>
      <c r="B34949" t="s">
        <v>1958</v>
      </c>
      <c r="C34949" t="s">
        <v>130</v>
      </c>
      <c r="D34949" t="s">
        <v>2405</v>
      </c>
      <c r="E34949">
        <v>0</v>
      </c>
    </row>
    <row r="34950" spans="1:5" x14ac:dyDescent="0.3">
      <c r="A34950">
        <v>77050169</v>
      </c>
      <c r="B34950" t="s">
        <v>1958</v>
      </c>
      <c r="C34950" t="s">
        <v>130</v>
      </c>
      <c r="D34950" t="s">
        <v>2406</v>
      </c>
      <c r="E34950">
        <v>0</v>
      </c>
    </row>
    <row r="34951" spans="1:5" x14ac:dyDescent="0.3">
      <c r="A34951">
        <v>77050169</v>
      </c>
      <c r="B34951" t="s">
        <v>1958</v>
      </c>
      <c r="C34951" t="s">
        <v>130</v>
      </c>
      <c r="D34951" t="s">
        <v>2407</v>
      </c>
      <c r="E34951">
        <v>0</v>
      </c>
    </row>
    <row r="34952" spans="1:5" x14ac:dyDescent="0.3">
      <c r="A34952">
        <v>77050169</v>
      </c>
      <c r="B34952" t="s">
        <v>1958</v>
      </c>
      <c r="C34952" t="s">
        <v>130</v>
      </c>
      <c r="D34952" t="s">
        <v>2408</v>
      </c>
      <c r="E34952">
        <v>0</v>
      </c>
    </row>
    <row r="34953" spans="1:5" x14ac:dyDescent="0.3">
      <c r="A34953">
        <v>77050169</v>
      </c>
      <c r="B34953" t="s">
        <v>1958</v>
      </c>
      <c r="C34953" t="s">
        <v>130</v>
      </c>
      <c r="D34953" t="s">
        <v>2409</v>
      </c>
      <c r="E34953">
        <v>0</v>
      </c>
    </row>
    <row r="34954" spans="1:5" x14ac:dyDescent="0.3">
      <c r="A34954">
        <v>77050169</v>
      </c>
      <c r="B34954" t="s">
        <v>1958</v>
      </c>
      <c r="C34954" t="s">
        <v>130</v>
      </c>
      <c r="D34954" t="s">
        <v>2410</v>
      </c>
      <c r="E34954">
        <v>0</v>
      </c>
    </row>
    <row r="34955" spans="1:5" x14ac:dyDescent="0.3">
      <c r="A34955">
        <v>77050169</v>
      </c>
      <c r="B34955" t="s">
        <v>1958</v>
      </c>
      <c r="C34955" t="s">
        <v>130</v>
      </c>
      <c r="D34955" t="s">
        <v>2411</v>
      </c>
      <c r="E34955">
        <v>0</v>
      </c>
    </row>
    <row r="34956" spans="1:5" x14ac:dyDescent="0.3">
      <c r="A34956">
        <v>77050169</v>
      </c>
      <c r="B34956" t="s">
        <v>1958</v>
      </c>
      <c r="C34956" t="s">
        <v>130</v>
      </c>
      <c r="D34956" t="s">
        <v>2412</v>
      </c>
      <c r="E34956">
        <v>-10</v>
      </c>
    </row>
    <row r="34957" spans="1:5" x14ac:dyDescent="0.3">
      <c r="A34957">
        <v>77050169</v>
      </c>
      <c r="B34957" t="s">
        <v>1958</v>
      </c>
      <c r="C34957" t="s">
        <v>130</v>
      </c>
      <c r="D34957" t="s">
        <v>2413</v>
      </c>
      <c r="E34957">
        <v>0</v>
      </c>
    </row>
    <row r="34958" spans="1:5" x14ac:dyDescent="0.3">
      <c r="A34958">
        <v>23310027</v>
      </c>
      <c r="B34958" t="s">
        <v>1960</v>
      </c>
      <c r="C34958" t="s">
        <v>8</v>
      </c>
      <c r="D34958" t="s">
        <v>2378</v>
      </c>
      <c r="E34958">
        <v>0</v>
      </c>
    </row>
    <row r="34959" spans="1:5" x14ac:dyDescent="0.3">
      <c r="A34959">
        <v>23310027</v>
      </c>
      <c r="B34959" t="s">
        <v>1960</v>
      </c>
      <c r="C34959" t="s">
        <v>8</v>
      </c>
      <c r="D34959" t="s">
        <v>2379</v>
      </c>
      <c r="E34959">
        <v>0</v>
      </c>
    </row>
    <row r="34960" spans="1:5" x14ac:dyDescent="0.3">
      <c r="A34960">
        <v>23310027</v>
      </c>
      <c r="B34960" t="s">
        <v>1960</v>
      </c>
      <c r="C34960" t="s">
        <v>8</v>
      </c>
      <c r="D34960" t="s">
        <v>2380</v>
      </c>
      <c r="E34960">
        <v>0</v>
      </c>
    </row>
    <row r="34961" spans="1:5" x14ac:dyDescent="0.3">
      <c r="A34961">
        <v>23310027</v>
      </c>
      <c r="B34961" t="s">
        <v>1960</v>
      </c>
      <c r="C34961" t="s">
        <v>8</v>
      </c>
      <c r="D34961" t="s">
        <v>2381</v>
      </c>
      <c r="E34961">
        <v>0</v>
      </c>
    </row>
    <row r="34962" spans="1:5" x14ac:dyDescent="0.3">
      <c r="A34962">
        <v>23310027</v>
      </c>
      <c r="B34962" t="s">
        <v>1960</v>
      </c>
      <c r="C34962" t="s">
        <v>8</v>
      </c>
      <c r="D34962" t="s">
        <v>2382</v>
      </c>
      <c r="E34962">
        <v>0</v>
      </c>
    </row>
    <row r="34963" spans="1:5" x14ac:dyDescent="0.3">
      <c r="A34963">
        <v>23310027</v>
      </c>
      <c r="B34963" t="s">
        <v>1960</v>
      </c>
      <c r="C34963" t="s">
        <v>8</v>
      </c>
      <c r="D34963" t="s">
        <v>2383</v>
      </c>
      <c r="E34963">
        <v>0</v>
      </c>
    </row>
    <row r="34964" spans="1:5" x14ac:dyDescent="0.3">
      <c r="A34964">
        <v>23310027</v>
      </c>
      <c r="B34964" t="s">
        <v>1960</v>
      </c>
      <c r="C34964" t="s">
        <v>8</v>
      </c>
      <c r="D34964" t="s">
        <v>2384</v>
      </c>
      <c r="E34964">
        <v>0</v>
      </c>
    </row>
    <row r="34965" spans="1:5" x14ac:dyDescent="0.3">
      <c r="A34965">
        <v>23310027</v>
      </c>
      <c r="B34965" t="s">
        <v>1960</v>
      </c>
      <c r="C34965" t="s">
        <v>8</v>
      </c>
      <c r="D34965" t="s">
        <v>2385</v>
      </c>
      <c r="E34965">
        <v>0</v>
      </c>
    </row>
    <row r="34966" spans="1:5" x14ac:dyDescent="0.3">
      <c r="A34966">
        <v>23310027</v>
      </c>
      <c r="B34966" t="s">
        <v>1960</v>
      </c>
      <c r="C34966" t="s">
        <v>8</v>
      </c>
      <c r="D34966" t="s">
        <v>2386</v>
      </c>
      <c r="E34966">
        <v>0</v>
      </c>
    </row>
    <row r="34967" spans="1:5" x14ac:dyDescent="0.3">
      <c r="A34967">
        <v>23310027</v>
      </c>
      <c r="B34967" t="s">
        <v>1960</v>
      </c>
      <c r="C34967" t="s">
        <v>8</v>
      </c>
      <c r="D34967" t="s">
        <v>2387</v>
      </c>
      <c r="E34967">
        <v>0</v>
      </c>
    </row>
    <row r="34968" spans="1:5" x14ac:dyDescent="0.3">
      <c r="A34968">
        <v>23310027</v>
      </c>
      <c r="B34968" t="s">
        <v>1960</v>
      </c>
      <c r="C34968" t="s">
        <v>8</v>
      </c>
      <c r="D34968" t="s">
        <v>2388</v>
      </c>
      <c r="E34968">
        <v>0</v>
      </c>
    </row>
    <row r="34969" spans="1:5" x14ac:dyDescent="0.3">
      <c r="A34969">
        <v>23310027</v>
      </c>
      <c r="B34969" t="s">
        <v>1960</v>
      </c>
      <c r="C34969" t="s">
        <v>8</v>
      </c>
      <c r="D34969" t="s">
        <v>2389</v>
      </c>
      <c r="E34969">
        <v>0</v>
      </c>
    </row>
    <row r="34970" spans="1:5" x14ac:dyDescent="0.3">
      <c r="A34970">
        <v>23310027</v>
      </c>
      <c r="B34970" t="s">
        <v>1960</v>
      </c>
      <c r="C34970" t="s">
        <v>8</v>
      </c>
      <c r="D34970" t="s">
        <v>2390</v>
      </c>
      <c r="E34970">
        <v>0</v>
      </c>
    </row>
    <row r="34971" spans="1:5" x14ac:dyDescent="0.3">
      <c r="A34971">
        <v>23310027</v>
      </c>
      <c r="B34971" t="s">
        <v>1960</v>
      </c>
      <c r="C34971" t="s">
        <v>8</v>
      </c>
      <c r="D34971" t="s">
        <v>2391</v>
      </c>
      <c r="E34971">
        <v>0</v>
      </c>
    </row>
    <row r="34972" spans="1:5" x14ac:dyDescent="0.3">
      <c r="A34972">
        <v>23310027</v>
      </c>
      <c r="B34972" t="s">
        <v>1960</v>
      </c>
      <c r="C34972" t="s">
        <v>8</v>
      </c>
      <c r="D34972" t="s">
        <v>2392</v>
      </c>
      <c r="E34972">
        <v>0</v>
      </c>
    </row>
    <row r="34973" spans="1:5" x14ac:dyDescent="0.3">
      <c r="A34973">
        <v>23310027</v>
      </c>
      <c r="B34973" t="s">
        <v>1960</v>
      </c>
      <c r="C34973" t="s">
        <v>8</v>
      </c>
      <c r="D34973" t="s">
        <v>2393</v>
      </c>
      <c r="E34973">
        <v>0</v>
      </c>
    </row>
    <row r="34974" spans="1:5" x14ac:dyDescent="0.3">
      <c r="A34974">
        <v>23310027</v>
      </c>
      <c r="B34974" t="s">
        <v>1960</v>
      </c>
      <c r="C34974" t="s">
        <v>8</v>
      </c>
      <c r="D34974" t="s">
        <v>2394</v>
      </c>
      <c r="E34974">
        <v>0</v>
      </c>
    </row>
    <row r="34975" spans="1:5" x14ac:dyDescent="0.3">
      <c r="A34975">
        <v>23310027</v>
      </c>
      <c r="B34975" t="s">
        <v>1960</v>
      </c>
      <c r="C34975" t="s">
        <v>8</v>
      </c>
      <c r="D34975" t="s">
        <v>2395</v>
      </c>
      <c r="E34975">
        <v>0</v>
      </c>
    </row>
    <row r="34976" spans="1:5" x14ac:dyDescent="0.3">
      <c r="A34976">
        <v>23310027</v>
      </c>
      <c r="B34976" t="s">
        <v>1960</v>
      </c>
      <c r="C34976" t="s">
        <v>8</v>
      </c>
      <c r="D34976" t="s">
        <v>2396</v>
      </c>
      <c r="E34976">
        <v>0</v>
      </c>
    </row>
    <row r="34977" spans="1:5" x14ac:dyDescent="0.3">
      <c r="A34977">
        <v>23310027</v>
      </c>
      <c r="B34977" t="s">
        <v>1960</v>
      </c>
      <c r="C34977" t="s">
        <v>8</v>
      </c>
      <c r="D34977" t="s">
        <v>2397</v>
      </c>
      <c r="E34977">
        <v>0</v>
      </c>
    </row>
    <row r="34978" spans="1:5" x14ac:dyDescent="0.3">
      <c r="A34978">
        <v>23310027</v>
      </c>
      <c r="B34978" t="s">
        <v>1960</v>
      </c>
      <c r="C34978" t="s">
        <v>8</v>
      </c>
      <c r="D34978" t="s">
        <v>2398</v>
      </c>
      <c r="E34978">
        <v>0</v>
      </c>
    </row>
    <row r="34979" spans="1:5" x14ac:dyDescent="0.3">
      <c r="A34979">
        <v>23310027</v>
      </c>
      <c r="B34979" t="s">
        <v>1960</v>
      </c>
      <c r="C34979" t="s">
        <v>8</v>
      </c>
      <c r="D34979" t="s">
        <v>2399</v>
      </c>
      <c r="E34979">
        <v>0</v>
      </c>
    </row>
    <row r="34980" spans="1:5" x14ac:dyDescent="0.3">
      <c r="A34980">
        <v>23310027</v>
      </c>
      <c r="B34980" t="s">
        <v>1960</v>
      </c>
      <c r="C34980" t="s">
        <v>8</v>
      </c>
      <c r="D34980" t="s">
        <v>2400</v>
      </c>
      <c r="E34980">
        <v>0</v>
      </c>
    </row>
    <row r="34981" spans="1:5" x14ac:dyDescent="0.3">
      <c r="A34981">
        <v>23310027</v>
      </c>
      <c r="B34981" t="s">
        <v>1960</v>
      </c>
      <c r="C34981" t="s">
        <v>8</v>
      </c>
      <c r="D34981" t="s">
        <v>2401</v>
      </c>
      <c r="E34981">
        <v>0</v>
      </c>
    </row>
    <row r="34982" spans="1:5" x14ac:dyDescent="0.3">
      <c r="A34982">
        <v>23310027</v>
      </c>
      <c r="B34982" t="s">
        <v>1960</v>
      </c>
      <c r="C34982" t="s">
        <v>8</v>
      </c>
      <c r="D34982" t="s">
        <v>2402</v>
      </c>
      <c r="E34982">
        <v>0</v>
      </c>
    </row>
    <row r="34983" spans="1:5" x14ac:dyDescent="0.3">
      <c r="A34983">
        <v>23310027</v>
      </c>
      <c r="B34983" t="s">
        <v>1960</v>
      </c>
      <c r="C34983" t="s">
        <v>8</v>
      </c>
      <c r="D34983" t="s">
        <v>2403</v>
      </c>
      <c r="E34983">
        <v>-4</v>
      </c>
    </row>
    <row r="34984" spans="1:5" x14ac:dyDescent="0.3">
      <c r="A34984">
        <v>23310027</v>
      </c>
      <c r="B34984" t="s">
        <v>1960</v>
      </c>
      <c r="C34984" t="s">
        <v>8</v>
      </c>
      <c r="D34984" t="s">
        <v>2404</v>
      </c>
      <c r="E34984">
        <v>0</v>
      </c>
    </row>
    <row r="34985" spans="1:5" x14ac:dyDescent="0.3">
      <c r="A34985">
        <v>23310027</v>
      </c>
      <c r="B34985" t="s">
        <v>1960</v>
      </c>
      <c r="C34985" t="s">
        <v>8</v>
      </c>
      <c r="D34985" t="s">
        <v>2405</v>
      </c>
      <c r="E34985">
        <v>0</v>
      </c>
    </row>
    <row r="34986" spans="1:5" x14ac:dyDescent="0.3">
      <c r="A34986">
        <v>23310027</v>
      </c>
      <c r="B34986" t="s">
        <v>1960</v>
      </c>
      <c r="C34986" t="s">
        <v>8</v>
      </c>
      <c r="D34986" t="s">
        <v>2406</v>
      </c>
      <c r="E34986">
        <v>0</v>
      </c>
    </row>
    <row r="34987" spans="1:5" x14ac:dyDescent="0.3">
      <c r="A34987">
        <v>23310027</v>
      </c>
      <c r="B34987" t="s">
        <v>1960</v>
      </c>
      <c r="C34987" t="s">
        <v>8</v>
      </c>
      <c r="D34987" t="s">
        <v>2407</v>
      </c>
      <c r="E34987">
        <v>0</v>
      </c>
    </row>
    <row r="34988" spans="1:5" x14ac:dyDescent="0.3">
      <c r="A34988">
        <v>23310027</v>
      </c>
      <c r="B34988" t="s">
        <v>1960</v>
      </c>
      <c r="C34988" t="s">
        <v>8</v>
      </c>
      <c r="D34988" t="s">
        <v>2408</v>
      </c>
      <c r="E34988">
        <v>-2</v>
      </c>
    </row>
    <row r="34989" spans="1:5" x14ac:dyDescent="0.3">
      <c r="A34989">
        <v>23310027</v>
      </c>
      <c r="B34989" t="s">
        <v>1960</v>
      </c>
      <c r="C34989" t="s">
        <v>8</v>
      </c>
      <c r="D34989" t="s">
        <v>2409</v>
      </c>
      <c r="E34989">
        <v>0</v>
      </c>
    </row>
    <row r="34990" spans="1:5" x14ac:dyDescent="0.3">
      <c r="A34990">
        <v>23310027</v>
      </c>
      <c r="B34990" t="s">
        <v>1960</v>
      </c>
      <c r="C34990" t="s">
        <v>8</v>
      </c>
      <c r="D34990" t="s">
        <v>2410</v>
      </c>
      <c r="E34990">
        <v>0</v>
      </c>
    </row>
    <row r="34991" spans="1:5" x14ac:dyDescent="0.3">
      <c r="A34991">
        <v>23310027</v>
      </c>
      <c r="B34991" t="s">
        <v>1960</v>
      </c>
      <c r="C34991" t="s">
        <v>8</v>
      </c>
      <c r="D34991" t="s">
        <v>2411</v>
      </c>
      <c r="E34991">
        <v>0</v>
      </c>
    </row>
    <row r="34992" spans="1:5" x14ac:dyDescent="0.3">
      <c r="A34992">
        <v>23310027</v>
      </c>
      <c r="B34992" t="s">
        <v>1960</v>
      </c>
      <c r="C34992" t="s">
        <v>8</v>
      </c>
      <c r="D34992" t="s">
        <v>2412</v>
      </c>
      <c r="E34992">
        <v>0</v>
      </c>
    </row>
    <row r="34993" spans="1:5" x14ac:dyDescent="0.3">
      <c r="A34993">
        <v>23310027</v>
      </c>
      <c r="B34993" t="s">
        <v>1960</v>
      </c>
      <c r="C34993" t="s">
        <v>8</v>
      </c>
      <c r="D34993" t="s">
        <v>2413</v>
      </c>
      <c r="E34993">
        <v>0</v>
      </c>
    </row>
    <row r="34994" spans="1:5" x14ac:dyDescent="0.3">
      <c r="A34994">
        <v>50400002</v>
      </c>
      <c r="B34994" t="s">
        <v>1962</v>
      </c>
      <c r="C34994" t="s">
        <v>8</v>
      </c>
      <c r="D34994" t="s">
        <v>2378</v>
      </c>
      <c r="E34994">
        <v>-19</v>
      </c>
    </row>
    <row r="34995" spans="1:5" x14ac:dyDescent="0.3">
      <c r="A34995">
        <v>50400002</v>
      </c>
      <c r="B34995" t="s">
        <v>1962</v>
      </c>
      <c r="C34995" t="s">
        <v>8</v>
      </c>
      <c r="D34995" t="s">
        <v>2379</v>
      </c>
      <c r="E34995">
        <v>-13</v>
      </c>
    </row>
    <row r="34996" spans="1:5" x14ac:dyDescent="0.3">
      <c r="A34996">
        <v>50400002</v>
      </c>
      <c r="B34996" t="s">
        <v>1962</v>
      </c>
      <c r="C34996" t="s">
        <v>8</v>
      </c>
      <c r="D34996" t="s">
        <v>2380</v>
      </c>
      <c r="E34996">
        <v>-14</v>
      </c>
    </row>
    <row r="34997" spans="1:5" x14ac:dyDescent="0.3">
      <c r="A34997">
        <v>50400002</v>
      </c>
      <c r="B34997" t="s">
        <v>1962</v>
      </c>
      <c r="C34997" t="s">
        <v>8</v>
      </c>
      <c r="D34997" t="s">
        <v>2381</v>
      </c>
      <c r="E34997">
        <v>-9</v>
      </c>
    </row>
    <row r="34998" spans="1:5" x14ac:dyDescent="0.3">
      <c r="A34998">
        <v>50400002</v>
      </c>
      <c r="B34998" t="s">
        <v>1962</v>
      </c>
      <c r="C34998" t="s">
        <v>8</v>
      </c>
      <c r="D34998" t="s">
        <v>2382</v>
      </c>
      <c r="E34998">
        <v>-9</v>
      </c>
    </row>
    <row r="34999" spans="1:5" x14ac:dyDescent="0.3">
      <c r="A34999">
        <v>50400002</v>
      </c>
      <c r="B34999" t="s">
        <v>1962</v>
      </c>
      <c r="C34999" t="s">
        <v>8</v>
      </c>
      <c r="D34999" t="s">
        <v>2383</v>
      </c>
      <c r="E34999">
        <v>-7</v>
      </c>
    </row>
    <row r="35000" spans="1:5" x14ac:dyDescent="0.3">
      <c r="A35000">
        <v>50400002</v>
      </c>
      <c r="B35000" t="s">
        <v>1962</v>
      </c>
      <c r="C35000" t="s">
        <v>8</v>
      </c>
      <c r="D35000" t="s">
        <v>2384</v>
      </c>
      <c r="E35000">
        <v>-12</v>
      </c>
    </row>
    <row r="35001" spans="1:5" x14ac:dyDescent="0.3">
      <c r="A35001">
        <v>50400002</v>
      </c>
      <c r="B35001" t="s">
        <v>1962</v>
      </c>
      <c r="C35001" t="s">
        <v>8</v>
      </c>
      <c r="D35001" t="s">
        <v>2385</v>
      </c>
      <c r="E35001">
        <v>-11</v>
      </c>
    </row>
    <row r="35002" spans="1:5" x14ac:dyDescent="0.3">
      <c r="A35002">
        <v>50400002</v>
      </c>
      <c r="B35002" t="s">
        <v>1962</v>
      </c>
      <c r="C35002" t="s">
        <v>8</v>
      </c>
      <c r="D35002" t="s">
        <v>2386</v>
      </c>
      <c r="E35002">
        <v>-6</v>
      </c>
    </row>
    <row r="35003" spans="1:5" x14ac:dyDescent="0.3">
      <c r="A35003">
        <v>50400002</v>
      </c>
      <c r="B35003" t="s">
        <v>1962</v>
      </c>
      <c r="C35003" t="s">
        <v>8</v>
      </c>
      <c r="D35003" t="s">
        <v>2387</v>
      </c>
      <c r="E35003">
        <v>-17</v>
      </c>
    </row>
    <row r="35004" spans="1:5" x14ac:dyDescent="0.3">
      <c r="A35004">
        <v>50400002</v>
      </c>
      <c r="B35004" t="s">
        <v>1962</v>
      </c>
      <c r="C35004" t="s">
        <v>8</v>
      </c>
      <c r="D35004" t="s">
        <v>2388</v>
      </c>
      <c r="E35004">
        <v>-3</v>
      </c>
    </row>
    <row r="35005" spans="1:5" x14ac:dyDescent="0.3">
      <c r="A35005">
        <v>50400002</v>
      </c>
      <c r="B35005" t="s">
        <v>1962</v>
      </c>
      <c r="C35005" t="s">
        <v>8</v>
      </c>
      <c r="D35005" t="s">
        <v>2389</v>
      </c>
      <c r="E35005">
        <v>-9</v>
      </c>
    </row>
    <row r="35006" spans="1:5" x14ac:dyDescent="0.3">
      <c r="A35006">
        <v>50400002</v>
      </c>
      <c r="B35006" t="s">
        <v>1962</v>
      </c>
      <c r="C35006" t="s">
        <v>8</v>
      </c>
      <c r="D35006" t="s">
        <v>2390</v>
      </c>
      <c r="E35006">
        <v>-4</v>
      </c>
    </row>
    <row r="35007" spans="1:5" x14ac:dyDescent="0.3">
      <c r="A35007">
        <v>50400002</v>
      </c>
      <c r="B35007" t="s">
        <v>1962</v>
      </c>
      <c r="C35007" t="s">
        <v>8</v>
      </c>
      <c r="D35007" t="s">
        <v>2391</v>
      </c>
      <c r="E35007">
        <v>-12</v>
      </c>
    </row>
    <row r="35008" spans="1:5" x14ac:dyDescent="0.3">
      <c r="A35008">
        <v>50400002</v>
      </c>
      <c r="B35008" t="s">
        <v>1962</v>
      </c>
      <c r="C35008" t="s">
        <v>8</v>
      </c>
      <c r="D35008" t="s">
        <v>2392</v>
      </c>
      <c r="E35008">
        <v>-2</v>
      </c>
    </row>
    <row r="35009" spans="1:5" x14ac:dyDescent="0.3">
      <c r="A35009">
        <v>50400002</v>
      </c>
      <c r="B35009" t="s">
        <v>1962</v>
      </c>
      <c r="C35009" t="s">
        <v>8</v>
      </c>
      <c r="D35009" t="s">
        <v>2393</v>
      </c>
      <c r="E35009">
        <v>-9</v>
      </c>
    </row>
    <row r="35010" spans="1:5" x14ac:dyDescent="0.3">
      <c r="A35010">
        <v>50400002</v>
      </c>
      <c r="B35010" t="s">
        <v>1962</v>
      </c>
      <c r="C35010" t="s">
        <v>8</v>
      </c>
      <c r="D35010" t="s">
        <v>2394</v>
      </c>
      <c r="E35010">
        <v>-22</v>
      </c>
    </row>
    <row r="35011" spans="1:5" x14ac:dyDescent="0.3">
      <c r="A35011">
        <v>50400002</v>
      </c>
      <c r="B35011" t="s">
        <v>1962</v>
      </c>
      <c r="C35011" t="s">
        <v>8</v>
      </c>
      <c r="D35011" t="s">
        <v>2395</v>
      </c>
      <c r="E35011">
        <v>-3</v>
      </c>
    </row>
    <row r="35012" spans="1:5" x14ac:dyDescent="0.3">
      <c r="A35012">
        <v>50400002</v>
      </c>
      <c r="B35012" t="s">
        <v>1962</v>
      </c>
      <c r="C35012" t="s">
        <v>8</v>
      </c>
      <c r="D35012" t="s">
        <v>2396</v>
      </c>
      <c r="E35012">
        <v>-14</v>
      </c>
    </row>
    <row r="35013" spans="1:5" x14ac:dyDescent="0.3">
      <c r="A35013">
        <v>50400002</v>
      </c>
      <c r="B35013" t="s">
        <v>1962</v>
      </c>
      <c r="C35013" t="s">
        <v>8</v>
      </c>
      <c r="D35013" t="s">
        <v>2397</v>
      </c>
      <c r="E35013">
        <v>0</v>
      </c>
    </row>
    <row r="35014" spans="1:5" x14ac:dyDescent="0.3">
      <c r="A35014">
        <v>50400002</v>
      </c>
      <c r="B35014" t="s">
        <v>1962</v>
      </c>
      <c r="C35014" t="s">
        <v>8</v>
      </c>
      <c r="D35014" t="s">
        <v>2398</v>
      </c>
      <c r="E35014">
        <v>-19</v>
      </c>
    </row>
    <row r="35015" spans="1:5" x14ac:dyDescent="0.3">
      <c r="A35015">
        <v>50400002</v>
      </c>
      <c r="B35015" t="s">
        <v>1962</v>
      </c>
      <c r="C35015" t="s">
        <v>8</v>
      </c>
      <c r="D35015" t="s">
        <v>2399</v>
      </c>
      <c r="E35015">
        <v>-6</v>
      </c>
    </row>
    <row r="35016" spans="1:5" x14ac:dyDescent="0.3">
      <c r="A35016">
        <v>50400002</v>
      </c>
      <c r="B35016" t="s">
        <v>1962</v>
      </c>
      <c r="C35016" t="s">
        <v>8</v>
      </c>
      <c r="D35016" t="s">
        <v>2400</v>
      </c>
      <c r="E35016">
        <v>-8</v>
      </c>
    </row>
    <row r="35017" spans="1:5" x14ac:dyDescent="0.3">
      <c r="A35017">
        <v>50400002</v>
      </c>
      <c r="B35017" t="s">
        <v>1962</v>
      </c>
      <c r="C35017" t="s">
        <v>8</v>
      </c>
      <c r="D35017" t="s">
        <v>2401</v>
      </c>
      <c r="E35017">
        <v>0</v>
      </c>
    </row>
    <row r="35018" spans="1:5" x14ac:dyDescent="0.3">
      <c r="A35018">
        <v>50400002</v>
      </c>
      <c r="B35018" t="s">
        <v>1962</v>
      </c>
      <c r="C35018" t="s">
        <v>8</v>
      </c>
      <c r="D35018" t="s">
        <v>2402</v>
      </c>
      <c r="E35018">
        <v>-20</v>
      </c>
    </row>
    <row r="35019" spans="1:5" x14ac:dyDescent="0.3">
      <c r="A35019">
        <v>50400002</v>
      </c>
      <c r="B35019" t="s">
        <v>1962</v>
      </c>
      <c r="C35019" t="s">
        <v>8</v>
      </c>
      <c r="D35019" t="s">
        <v>2403</v>
      </c>
      <c r="E35019">
        <v>-9</v>
      </c>
    </row>
    <row r="35020" spans="1:5" x14ac:dyDescent="0.3">
      <c r="A35020">
        <v>50400002</v>
      </c>
      <c r="B35020" t="s">
        <v>1962</v>
      </c>
      <c r="C35020" t="s">
        <v>8</v>
      </c>
      <c r="D35020" t="s">
        <v>2404</v>
      </c>
      <c r="E35020">
        <v>-4</v>
      </c>
    </row>
    <row r="35021" spans="1:5" x14ac:dyDescent="0.3">
      <c r="A35021">
        <v>50400002</v>
      </c>
      <c r="B35021" t="s">
        <v>1962</v>
      </c>
      <c r="C35021" t="s">
        <v>8</v>
      </c>
      <c r="D35021" t="s">
        <v>2405</v>
      </c>
      <c r="E35021">
        <v>-3</v>
      </c>
    </row>
    <row r="35022" spans="1:5" x14ac:dyDescent="0.3">
      <c r="A35022">
        <v>50400002</v>
      </c>
      <c r="B35022" t="s">
        <v>1962</v>
      </c>
      <c r="C35022" t="s">
        <v>8</v>
      </c>
      <c r="D35022" t="s">
        <v>2406</v>
      </c>
      <c r="E35022">
        <v>-3</v>
      </c>
    </row>
    <row r="35023" spans="1:5" x14ac:dyDescent="0.3">
      <c r="A35023">
        <v>50400002</v>
      </c>
      <c r="B35023" t="s">
        <v>1962</v>
      </c>
      <c r="C35023" t="s">
        <v>8</v>
      </c>
      <c r="D35023" t="s">
        <v>2407</v>
      </c>
      <c r="E35023">
        <v>-2</v>
      </c>
    </row>
    <row r="35024" spans="1:5" x14ac:dyDescent="0.3">
      <c r="A35024">
        <v>50400002</v>
      </c>
      <c r="B35024" t="s">
        <v>1962</v>
      </c>
      <c r="C35024" t="s">
        <v>8</v>
      </c>
      <c r="D35024" t="s">
        <v>2408</v>
      </c>
      <c r="E35024">
        <v>-4</v>
      </c>
    </row>
    <row r="35025" spans="1:5" x14ac:dyDescent="0.3">
      <c r="A35025">
        <v>50400002</v>
      </c>
      <c r="B35025" t="s">
        <v>1962</v>
      </c>
      <c r="C35025" t="s">
        <v>8</v>
      </c>
      <c r="D35025" t="s">
        <v>2409</v>
      </c>
      <c r="E35025">
        <v>-14</v>
      </c>
    </row>
    <row r="35026" spans="1:5" x14ac:dyDescent="0.3">
      <c r="A35026">
        <v>50400002</v>
      </c>
      <c r="B35026" t="s">
        <v>1962</v>
      </c>
      <c r="C35026" t="s">
        <v>8</v>
      </c>
      <c r="D35026" t="s">
        <v>2410</v>
      </c>
      <c r="E35026">
        <v>-28</v>
      </c>
    </row>
    <row r="35027" spans="1:5" x14ac:dyDescent="0.3">
      <c r="A35027">
        <v>50400002</v>
      </c>
      <c r="B35027" t="s">
        <v>1962</v>
      </c>
      <c r="C35027" t="s">
        <v>8</v>
      </c>
      <c r="D35027" t="s">
        <v>2411</v>
      </c>
      <c r="E35027">
        <v>-4</v>
      </c>
    </row>
    <row r="35028" spans="1:5" x14ac:dyDescent="0.3">
      <c r="A35028">
        <v>50400002</v>
      </c>
      <c r="B35028" t="s">
        <v>1962</v>
      </c>
      <c r="C35028" t="s">
        <v>8</v>
      </c>
      <c r="D35028" t="s">
        <v>2412</v>
      </c>
      <c r="E35028">
        <v>-11</v>
      </c>
    </row>
    <row r="35029" spans="1:5" x14ac:dyDescent="0.3">
      <c r="A35029">
        <v>50400002</v>
      </c>
      <c r="B35029" t="s">
        <v>1962</v>
      </c>
      <c r="C35029" t="s">
        <v>8</v>
      </c>
      <c r="D35029" t="s">
        <v>2413</v>
      </c>
      <c r="E35029">
        <v>-9</v>
      </c>
    </row>
    <row r="35030" spans="1:5" x14ac:dyDescent="0.3">
      <c r="A35030">
        <v>75330013</v>
      </c>
      <c r="B35030" t="s">
        <v>1964</v>
      </c>
      <c r="C35030" t="s">
        <v>8</v>
      </c>
      <c r="D35030" t="s">
        <v>2378</v>
      </c>
      <c r="E35030">
        <v>0</v>
      </c>
    </row>
    <row r="35031" spans="1:5" x14ac:dyDescent="0.3">
      <c r="A35031">
        <v>75330013</v>
      </c>
      <c r="B35031" t="s">
        <v>1964</v>
      </c>
      <c r="C35031" t="s">
        <v>8</v>
      </c>
      <c r="D35031" t="s">
        <v>2379</v>
      </c>
      <c r="E35031">
        <v>-10</v>
      </c>
    </row>
    <row r="35032" spans="1:5" x14ac:dyDescent="0.3">
      <c r="A35032">
        <v>75330013</v>
      </c>
      <c r="B35032" t="s">
        <v>1964</v>
      </c>
      <c r="C35032" t="s">
        <v>8</v>
      </c>
      <c r="D35032" t="s">
        <v>2380</v>
      </c>
      <c r="E35032">
        <v>0</v>
      </c>
    </row>
    <row r="35033" spans="1:5" x14ac:dyDescent="0.3">
      <c r="A35033">
        <v>75330013</v>
      </c>
      <c r="B35033" t="s">
        <v>1964</v>
      </c>
      <c r="C35033" t="s">
        <v>8</v>
      </c>
      <c r="D35033" t="s">
        <v>2381</v>
      </c>
      <c r="E35033">
        <v>0</v>
      </c>
    </row>
    <row r="35034" spans="1:5" x14ac:dyDescent="0.3">
      <c r="A35034">
        <v>75330013</v>
      </c>
      <c r="B35034" t="s">
        <v>1964</v>
      </c>
      <c r="C35034" t="s">
        <v>8</v>
      </c>
      <c r="D35034" t="s">
        <v>2382</v>
      </c>
      <c r="E35034">
        <v>0</v>
      </c>
    </row>
    <row r="35035" spans="1:5" x14ac:dyDescent="0.3">
      <c r="A35035">
        <v>75330013</v>
      </c>
      <c r="B35035" t="s">
        <v>1964</v>
      </c>
      <c r="C35035" t="s">
        <v>8</v>
      </c>
      <c r="D35035" t="s">
        <v>2383</v>
      </c>
      <c r="E35035">
        <v>0</v>
      </c>
    </row>
    <row r="35036" spans="1:5" x14ac:dyDescent="0.3">
      <c r="A35036">
        <v>75330013</v>
      </c>
      <c r="B35036" t="s">
        <v>1964</v>
      </c>
      <c r="C35036" t="s">
        <v>8</v>
      </c>
      <c r="D35036" t="s">
        <v>2384</v>
      </c>
      <c r="E35036">
        <v>0</v>
      </c>
    </row>
    <row r="35037" spans="1:5" x14ac:dyDescent="0.3">
      <c r="A35037">
        <v>75330013</v>
      </c>
      <c r="B35037" t="s">
        <v>1964</v>
      </c>
      <c r="C35037" t="s">
        <v>8</v>
      </c>
      <c r="D35037" t="s">
        <v>2385</v>
      </c>
      <c r="E35037">
        <v>0</v>
      </c>
    </row>
    <row r="35038" spans="1:5" x14ac:dyDescent="0.3">
      <c r="A35038">
        <v>75330013</v>
      </c>
      <c r="B35038" t="s">
        <v>1964</v>
      </c>
      <c r="C35038" t="s">
        <v>8</v>
      </c>
      <c r="D35038" t="s">
        <v>2386</v>
      </c>
      <c r="E35038">
        <v>0</v>
      </c>
    </row>
    <row r="35039" spans="1:5" x14ac:dyDescent="0.3">
      <c r="A35039">
        <v>75330013</v>
      </c>
      <c r="B35039" t="s">
        <v>1964</v>
      </c>
      <c r="C35039" t="s">
        <v>8</v>
      </c>
      <c r="D35039" t="s">
        <v>2387</v>
      </c>
      <c r="E35039">
        <v>0</v>
      </c>
    </row>
    <row r="35040" spans="1:5" x14ac:dyDescent="0.3">
      <c r="A35040">
        <v>75330013</v>
      </c>
      <c r="B35040" t="s">
        <v>1964</v>
      </c>
      <c r="C35040" t="s">
        <v>8</v>
      </c>
      <c r="D35040" t="s">
        <v>2388</v>
      </c>
      <c r="E35040">
        <v>0</v>
      </c>
    </row>
    <row r="35041" spans="1:5" x14ac:dyDescent="0.3">
      <c r="A35041">
        <v>75330013</v>
      </c>
      <c r="B35041" t="s">
        <v>1964</v>
      </c>
      <c r="C35041" t="s">
        <v>8</v>
      </c>
      <c r="D35041" t="s">
        <v>2389</v>
      </c>
      <c r="E35041">
        <v>0</v>
      </c>
    </row>
    <row r="35042" spans="1:5" x14ac:dyDescent="0.3">
      <c r="A35042">
        <v>75330013</v>
      </c>
      <c r="B35042" t="s">
        <v>1964</v>
      </c>
      <c r="C35042" t="s">
        <v>8</v>
      </c>
      <c r="D35042" t="s">
        <v>2390</v>
      </c>
      <c r="E35042">
        <v>0</v>
      </c>
    </row>
    <row r="35043" spans="1:5" x14ac:dyDescent="0.3">
      <c r="A35043">
        <v>75330013</v>
      </c>
      <c r="B35043" t="s">
        <v>1964</v>
      </c>
      <c r="C35043" t="s">
        <v>8</v>
      </c>
      <c r="D35043" t="s">
        <v>2391</v>
      </c>
      <c r="E35043">
        <v>0</v>
      </c>
    </row>
    <row r="35044" spans="1:5" x14ac:dyDescent="0.3">
      <c r="A35044">
        <v>75330013</v>
      </c>
      <c r="B35044" t="s">
        <v>1964</v>
      </c>
      <c r="C35044" t="s">
        <v>8</v>
      </c>
      <c r="D35044" t="s">
        <v>2392</v>
      </c>
      <c r="E35044">
        <v>0</v>
      </c>
    </row>
    <row r="35045" spans="1:5" x14ac:dyDescent="0.3">
      <c r="A35045">
        <v>75330013</v>
      </c>
      <c r="B35045" t="s">
        <v>1964</v>
      </c>
      <c r="C35045" t="s">
        <v>8</v>
      </c>
      <c r="D35045" t="s">
        <v>2393</v>
      </c>
      <c r="E35045">
        <v>0</v>
      </c>
    </row>
    <row r="35046" spans="1:5" x14ac:dyDescent="0.3">
      <c r="A35046">
        <v>75330013</v>
      </c>
      <c r="B35046" t="s">
        <v>1964</v>
      </c>
      <c r="C35046" t="s">
        <v>8</v>
      </c>
      <c r="D35046" t="s">
        <v>2394</v>
      </c>
      <c r="E35046">
        <v>0</v>
      </c>
    </row>
    <row r="35047" spans="1:5" x14ac:dyDescent="0.3">
      <c r="A35047">
        <v>75330013</v>
      </c>
      <c r="B35047" t="s">
        <v>1964</v>
      </c>
      <c r="C35047" t="s">
        <v>8</v>
      </c>
      <c r="D35047" t="s">
        <v>2395</v>
      </c>
      <c r="E35047">
        <v>0</v>
      </c>
    </row>
    <row r="35048" spans="1:5" x14ac:dyDescent="0.3">
      <c r="A35048">
        <v>75330013</v>
      </c>
      <c r="B35048" t="s">
        <v>1964</v>
      </c>
      <c r="C35048" t="s">
        <v>8</v>
      </c>
      <c r="D35048" t="s">
        <v>2396</v>
      </c>
      <c r="E35048">
        <v>0</v>
      </c>
    </row>
    <row r="35049" spans="1:5" x14ac:dyDescent="0.3">
      <c r="A35049">
        <v>75330013</v>
      </c>
      <c r="B35049" t="s">
        <v>1964</v>
      </c>
      <c r="C35049" t="s">
        <v>8</v>
      </c>
      <c r="D35049" t="s">
        <v>2397</v>
      </c>
      <c r="E35049">
        <v>0</v>
      </c>
    </row>
    <row r="35050" spans="1:5" x14ac:dyDescent="0.3">
      <c r="A35050">
        <v>75330013</v>
      </c>
      <c r="B35050" t="s">
        <v>1964</v>
      </c>
      <c r="C35050" t="s">
        <v>8</v>
      </c>
      <c r="D35050" t="s">
        <v>2398</v>
      </c>
      <c r="E35050">
        <v>0</v>
      </c>
    </row>
    <row r="35051" spans="1:5" x14ac:dyDescent="0.3">
      <c r="A35051">
        <v>75330013</v>
      </c>
      <c r="B35051" t="s">
        <v>1964</v>
      </c>
      <c r="C35051" t="s">
        <v>8</v>
      </c>
      <c r="D35051" t="s">
        <v>2399</v>
      </c>
      <c r="E35051">
        <v>0</v>
      </c>
    </row>
    <row r="35052" spans="1:5" x14ac:dyDescent="0.3">
      <c r="A35052">
        <v>75330013</v>
      </c>
      <c r="B35052" t="s">
        <v>1964</v>
      </c>
      <c r="C35052" t="s">
        <v>8</v>
      </c>
      <c r="D35052" t="s">
        <v>2400</v>
      </c>
      <c r="E35052">
        <v>0</v>
      </c>
    </row>
    <row r="35053" spans="1:5" x14ac:dyDescent="0.3">
      <c r="A35053">
        <v>75330013</v>
      </c>
      <c r="B35053" t="s">
        <v>1964</v>
      </c>
      <c r="C35053" t="s">
        <v>8</v>
      </c>
      <c r="D35053" t="s">
        <v>2401</v>
      </c>
      <c r="E35053">
        <v>0</v>
      </c>
    </row>
    <row r="35054" spans="1:5" x14ac:dyDescent="0.3">
      <c r="A35054">
        <v>75330013</v>
      </c>
      <c r="B35054" t="s">
        <v>1964</v>
      </c>
      <c r="C35054" t="s">
        <v>8</v>
      </c>
      <c r="D35054" t="s">
        <v>2402</v>
      </c>
      <c r="E35054">
        <v>0</v>
      </c>
    </row>
    <row r="35055" spans="1:5" x14ac:dyDescent="0.3">
      <c r="A35055">
        <v>75330013</v>
      </c>
      <c r="B35055" t="s">
        <v>1964</v>
      </c>
      <c r="C35055" t="s">
        <v>8</v>
      </c>
      <c r="D35055" t="s">
        <v>2403</v>
      </c>
      <c r="E35055">
        <v>0</v>
      </c>
    </row>
    <row r="35056" spans="1:5" x14ac:dyDescent="0.3">
      <c r="A35056">
        <v>75330013</v>
      </c>
      <c r="B35056" t="s">
        <v>1964</v>
      </c>
      <c r="C35056" t="s">
        <v>8</v>
      </c>
      <c r="D35056" t="s">
        <v>2404</v>
      </c>
      <c r="E35056">
        <v>-12</v>
      </c>
    </row>
    <row r="35057" spans="1:5" x14ac:dyDescent="0.3">
      <c r="A35057">
        <v>75330013</v>
      </c>
      <c r="B35057" t="s">
        <v>1964</v>
      </c>
      <c r="C35057" t="s">
        <v>8</v>
      </c>
      <c r="D35057" t="s">
        <v>2405</v>
      </c>
      <c r="E35057">
        <v>0</v>
      </c>
    </row>
    <row r="35058" spans="1:5" x14ac:dyDescent="0.3">
      <c r="A35058">
        <v>75330013</v>
      </c>
      <c r="B35058" t="s">
        <v>1964</v>
      </c>
      <c r="C35058" t="s">
        <v>8</v>
      </c>
      <c r="D35058" t="s">
        <v>2406</v>
      </c>
      <c r="E35058">
        <v>0</v>
      </c>
    </row>
    <row r="35059" spans="1:5" x14ac:dyDescent="0.3">
      <c r="A35059">
        <v>75330013</v>
      </c>
      <c r="B35059" t="s">
        <v>1964</v>
      </c>
      <c r="C35059" t="s">
        <v>8</v>
      </c>
      <c r="D35059" t="s">
        <v>2407</v>
      </c>
      <c r="E35059">
        <v>0</v>
      </c>
    </row>
    <row r="35060" spans="1:5" x14ac:dyDescent="0.3">
      <c r="A35060">
        <v>75330013</v>
      </c>
      <c r="B35060" t="s">
        <v>1964</v>
      </c>
      <c r="C35060" t="s">
        <v>8</v>
      </c>
      <c r="D35060" t="s">
        <v>2408</v>
      </c>
      <c r="E35060">
        <v>0</v>
      </c>
    </row>
    <row r="35061" spans="1:5" x14ac:dyDescent="0.3">
      <c r="A35061">
        <v>75330013</v>
      </c>
      <c r="B35061" t="s">
        <v>1964</v>
      </c>
      <c r="C35061" t="s">
        <v>8</v>
      </c>
      <c r="D35061" t="s">
        <v>2409</v>
      </c>
      <c r="E35061">
        <v>0</v>
      </c>
    </row>
    <row r="35062" spans="1:5" x14ac:dyDescent="0.3">
      <c r="A35062">
        <v>75330013</v>
      </c>
      <c r="B35062" t="s">
        <v>1964</v>
      </c>
      <c r="C35062" t="s">
        <v>8</v>
      </c>
      <c r="D35062" t="s">
        <v>2410</v>
      </c>
      <c r="E35062">
        <v>0</v>
      </c>
    </row>
    <row r="35063" spans="1:5" x14ac:dyDescent="0.3">
      <c r="A35063">
        <v>75330013</v>
      </c>
      <c r="B35063" t="s">
        <v>1964</v>
      </c>
      <c r="C35063" t="s">
        <v>8</v>
      </c>
      <c r="D35063" t="s">
        <v>2411</v>
      </c>
      <c r="E35063">
        <v>0</v>
      </c>
    </row>
    <row r="35064" spans="1:5" x14ac:dyDescent="0.3">
      <c r="A35064">
        <v>75330013</v>
      </c>
      <c r="B35064" t="s">
        <v>1964</v>
      </c>
      <c r="C35064" t="s">
        <v>8</v>
      </c>
      <c r="D35064" t="s">
        <v>2412</v>
      </c>
      <c r="E35064">
        <v>0</v>
      </c>
    </row>
    <row r="35065" spans="1:5" x14ac:dyDescent="0.3">
      <c r="A35065">
        <v>75330013</v>
      </c>
      <c r="B35065" t="s">
        <v>1964</v>
      </c>
      <c r="C35065" t="s">
        <v>8</v>
      </c>
      <c r="D35065" t="s">
        <v>2413</v>
      </c>
      <c r="E35065">
        <v>0</v>
      </c>
    </row>
    <row r="35066" spans="1:5" x14ac:dyDescent="0.3">
      <c r="A35066">
        <v>37510002</v>
      </c>
      <c r="B35066" t="s">
        <v>1966</v>
      </c>
      <c r="C35066" t="s">
        <v>8</v>
      </c>
      <c r="D35066" t="s">
        <v>2378</v>
      </c>
      <c r="E35066">
        <v>0</v>
      </c>
    </row>
    <row r="35067" spans="1:5" x14ac:dyDescent="0.3">
      <c r="A35067">
        <v>37510002</v>
      </c>
      <c r="B35067" t="s">
        <v>1966</v>
      </c>
      <c r="C35067" t="s">
        <v>8</v>
      </c>
      <c r="D35067" t="s">
        <v>2379</v>
      </c>
      <c r="E35067">
        <v>0</v>
      </c>
    </row>
    <row r="35068" spans="1:5" x14ac:dyDescent="0.3">
      <c r="A35068">
        <v>37510002</v>
      </c>
      <c r="B35068" t="s">
        <v>1966</v>
      </c>
      <c r="C35068" t="s">
        <v>8</v>
      </c>
      <c r="D35068" t="s">
        <v>2380</v>
      </c>
      <c r="E35068">
        <v>0</v>
      </c>
    </row>
    <row r="35069" spans="1:5" x14ac:dyDescent="0.3">
      <c r="A35069">
        <v>37510002</v>
      </c>
      <c r="B35069" t="s">
        <v>1966</v>
      </c>
      <c r="C35069" t="s">
        <v>8</v>
      </c>
      <c r="D35069" t="s">
        <v>2381</v>
      </c>
      <c r="E35069">
        <v>0</v>
      </c>
    </row>
    <row r="35070" spans="1:5" x14ac:dyDescent="0.3">
      <c r="A35070">
        <v>37510002</v>
      </c>
      <c r="B35070" t="s">
        <v>1966</v>
      </c>
      <c r="C35070" t="s">
        <v>8</v>
      </c>
      <c r="D35070" t="s">
        <v>2382</v>
      </c>
      <c r="E35070">
        <v>0</v>
      </c>
    </row>
    <row r="35071" spans="1:5" x14ac:dyDescent="0.3">
      <c r="A35071">
        <v>37510002</v>
      </c>
      <c r="B35071" t="s">
        <v>1966</v>
      </c>
      <c r="C35071" t="s">
        <v>8</v>
      </c>
      <c r="D35071" t="s">
        <v>2383</v>
      </c>
      <c r="E35071">
        <v>0</v>
      </c>
    </row>
    <row r="35072" spans="1:5" x14ac:dyDescent="0.3">
      <c r="A35072">
        <v>37510002</v>
      </c>
      <c r="B35072" t="s">
        <v>1966</v>
      </c>
      <c r="C35072" t="s">
        <v>8</v>
      </c>
      <c r="D35072" t="s">
        <v>2384</v>
      </c>
      <c r="E35072">
        <v>0</v>
      </c>
    </row>
    <row r="35073" spans="1:5" x14ac:dyDescent="0.3">
      <c r="A35073">
        <v>37510002</v>
      </c>
      <c r="B35073" t="s">
        <v>1966</v>
      </c>
      <c r="C35073" t="s">
        <v>8</v>
      </c>
      <c r="D35073" t="s">
        <v>2385</v>
      </c>
      <c r="E35073">
        <v>0</v>
      </c>
    </row>
    <row r="35074" spans="1:5" x14ac:dyDescent="0.3">
      <c r="A35074">
        <v>37510002</v>
      </c>
      <c r="B35074" t="s">
        <v>1966</v>
      </c>
      <c r="C35074" t="s">
        <v>8</v>
      </c>
      <c r="D35074" t="s">
        <v>2386</v>
      </c>
      <c r="E35074">
        <v>0</v>
      </c>
    </row>
    <row r="35075" spans="1:5" x14ac:dyDescent="0.3">
      <c r="A35075">
        <v>37510002</v>
      </c>
      <c r="B35075" t="s">
        <v>1966</v>
      </c>
      <c r="C35075" t="s">
        <v>8</v>
      </c>
      <c r="D35075" t="s">
        <v>2387</v>
      </c>
      <c r="E35075">
        <v>0</v>
      </c>
    </row>
    <row r="35076" spans="1:5" x14ac:dyDescent="0.3">
      <c r="A35076">
        <v>37510002</v>
      </c>
      <c r="B35076" t="s">
        <v>1966</v>
      </c>
      <c r="C35076" t="s">
        <v>8</v>
      </c>
      <c r="D35076" t="s">
        <v>2388</v>
      </c>
      <c r="E35076">
        <v>0</v>
      </c>
    </row>
    <row r="35077" spans="1:5" x14ac:dyDescent="0.3">
      <c r="A35077">
        <v>37510002</v>
      </c>
      <c r="B35077" t="s">
        <v>1966</v>
      </c>
      <c r="C35077" t="s">
        <v>8</v>
      </c>
      <c r="D35077" t="s">
        <v>2389</v>
      </c>
      <c r="E35077">
        <v>0</v>
      </c>
    </row>
    <row r="35078" spans="1:5" x14ac:dyDescent="0.3">
      <c r="A35078">
        <v>37510002</v>
      </c>
      <c r="B35078" t="s">
        <v>1966</v>
      </c>
      <c r="C35078" t="s">
        <v>8</v>
      </c>
      <c r="D35078" t="s">
        <v>2390</v>
      </c>
      <c r="E35078">
        <v>-1</v>
      </c>
    </row>
    <row r="35079" spans="1:5" x14ac:dyDescent="0.3">
      <c r="A35079">
        <v>37510002</v>
      </c>
      <c r="B35079" t="s">
        <v>1966</v>
      </c>
      <c r="C35079" t="s">
        <v>8</v>
      </c>
      <c r="D35079" t="s">
        <v>2391</v>
      </c>
      <c r="E35079">
        <v>-8</v>
      </c>
    </row>
    <row r="35080" spans="1:5" x14ac:dyDescent="0.3">
      <c r="A35080">
        <v>37510002</v>
      </c>
      <c r="B35080" t="s">
        <v>1966</v>
      </c>
      <c r="C35080" t="s">
        <v>8</v>
      </c>
      <c r="D35080" t="s">
        <v>2392</v>
      </c>
      <c r="E35080">
        <v>0</v>
      </c>
    </row>
    <row r="35081" spans="1:5" x14ac:dyDescent="0.3">
      <c r="A35081">
        <v>37510002</v>
      </c>
      <c r="B35081" t="s">
        <v>1966</v>
      </c>
      <c r="C35081" t="s">
        <v>8</v>
      </c>
      <c r="D35081" t="s">
        <v>2393</v>
      </c>
      <c r="E35081">
        <v>0</v>
      </c>
    </row>
    <row r="35082" spans="1:5" x14ac:dyDescent="0.3">
      <c r="A35082">
        <v>37510002</v>
      </c>
      <c r="B35082" t="s">
        <v>1966</v>
      </c>
      <c r="C35082" t="s">
        <v>8</v>
      </c>
      <c r="D35082" t="s">
        <v>2394</v>
      </c>
      <c r="E35082">
        <v>0</v>
      </c>
    </row>
    <row r="35083" spans="1:5" x14ac:dyDescent="0.3">
      <c r="A35083">
        <v>37510002</v>
      </c>
      <c r="B35083" t="s">
        <v>1966</v>
      </c>
      <c r="C35083" t="s">
        <v>8</v>
      </c>
      <c r="D35083" t="s">
        <v>2395</v>
      </c>
      <c r="E35083">
        <v>-5</v>
      </c>
    </row>
    <row r="35084" spans="1:5" x14ac:dyDescent="0.3">
      <c r="A35084">
        <v>37510002</v>
      </c>
      <c r="B35084" t="s">
        <v>1966</v>
      </c>
      <c r="C35084" t="s">
        <v>8</v>
      </c>
      <c r="D35084" t="s">
        <v>2396</v>
      </c>
      <c r="E35084">
        <v>0</v>
      </c>
    </row>
    <row r="35085" spans="1:5" x14ac:dyDescent="0.3">
      <c r="A35085">
        <v>37510002</v>
      </c>
      <c r="B35085" t="s">
        <v>1966</v>
      </c>
      <c r="C35085" t="s">
        <v>8</v>
      </c>
      <c r="D35085" t="s">
        <v>2397</v>
      </c>
      <c r="E35085">
        <v>0</v>
      </c>
    </row>
    <row r="35086" spans="1:5" x14ac:dyDescent="0.3">
      <c r="A35086">
        <v>37510002</v>
      </c>
      <c r="B35086" t="s">
        <v>1966</v>
      </c>
      <c r="C35086" t="s">
        <v>8</v>
      </c>
      <c r="D35086" t="s">
        <v>2398</v>
      </c>
      <c r="E35086">
        <v>0</v>
      </c>
    </row>
    <row r="35087" spans="1:5" x14ac:dyDescent="0.3">
      <c r="A35087">
        <v>37510002</v>
      </c>
      <c r="B35087" t="s">
        <v>1966</v>
      </c>
      <c r="C35087" t="s">
        <v>8</v>
      </c>
      <c r="D35087" t="s">
        <v>2399</v>
      </c>
      <c r="E35087">
        <v>0</v>
      </c>
    </row>
    <row r="35088" spans="1:5" x14ac:dyDescent="0.3">
      <c r="A35088">
        <v>37510002</v>
      </c>
      <c r="B35088" t="s">
        <v>1966</v>
      </c>
      <c r="C35088" t="s">
        <v>8</v>
      </c>
      <c r="D35088" t="s">
        <v>2400</v>
      </c>
      <c r="E35088">
        <v>0</v>
      </c>
    </row>
    <row r="35089" spans="1:5" x14ac:dyDescent="0.3">
      <c r="A35089">
        <v>37510002</v>
      </c>
      <c r="B35089" t="s">
        <v>1966</v>
      </c>
      <c r="C35089" t="s">
        <v>8</v>
      </c>
      <c r="D35089" t="s">
        <v>2401</v>
      </c>
      <c r="E35089">
        <v>0</v>
      </c>
    </row>
    <row r="35090" spans="1:5" x14ac:dyDescent="0.3">
      <c r="A35090">
        <v>37510002</v>
      </c>
      <c r="B35090" t="s">
        <v>1966</v>
      </c>
      <c r="C35090" t="s">
        <v>8</v>
      </c>
      <c r="D35090" t="s">
        <v>2402</v>
      </c>
      <c r="E35090">
        <v>0</v>
      </c>
    </row>
    <row r="35091" spans="1:5" x14ac:dyDescent="0.3">
      <c r="A35091">
        <v>37510002</v>
      </c>
      <c r="B35091" t="s">
        <v>1966</v>
      </c>
      <c r="C35091" t="s">
        <v>8</v>
      </c>
      <c r="D35091" t="s">
        <v>2403</v>
      </c>
      <c r="E35091">
        <v>0</v>
      </c>
    </row>
    <row r="35092" spans="1:5" x14ac:dyDescent="0.3">
      <c r="A35092">
        <v>37510002</v>
      </c>
      <c r="B35092" t="s">
        <v>1966</v>
      </c>
      <c r="C35092" t="s">
        <v>8</v>
      </c>
      <c r="D35092" t="s">
        <v>2404</v>
      </c>
      <c r="E35092">
        <v>0</v>
      </c>
    </row>
    <row r="35093" spans="1:5" x14ac:dyDescent="0.3">
      <c r="A35093">
        <v>37510002</v>
      </c>
      <c r="B35093" t="s">
        <v>1966</v>
      </c>
      <c r="C35093" t="s">
        <v>8</v>
      </c>
      <c r="D35093" t="s">
        <v>2405</v>
      </c>
      <c r="E35093">
        <v>0</v>
      </c>
    </row>
    <row r="35094" spans="1:5" x14ac:dyDescent="0.3">
      <c r="A35094">
        <v>37510002</v>
      </c>
      <c r="B35094" t="s">
        <v>1966</v>
      </c>
      <c r="C35094" t="s">
        <v>8</v>
      </c>
      <c r="D35094" t="s">
        <v>2406</v>
      </c>
      <c r="E35094">
        <v>0</v>
      </c>
    </row>
    <row r="35095" spans="1:5" x14ac:dyDescent="0.3">
      <c r="A35095">
        <v>37510002</v>
      </c>
      <c r="B35095" t="s">
        <v>1966</v>
      </c>
      <c r="C35095" t="s">
        <v>8</v>
      </c>
      <c r="D35095" t="s">
        <v>2407</v>
      </c>
      <c r="E35095">
        <v>0</v>
      </c>
    </row>
    <row r="35096" spans="1:5" x14ac:dyDescent="0.3">
      <c r="A35096">
        <v>37510002</v>
      </c>
      <c r="B35096" t="s">
        <v>1966</v>
      </c>
      <c r="C35096" t="s">
        <v>8</v>
      </c>
      <c r="D35096" t="s">
        <v>2408</v>
      </c>
      <c r="E35096">
        <v>0</v>
      </c>
    </row>
    <row r="35097" spans="1:5" x14ac:dyDescent="0.3">
      <c r="A35097">
        <v>37510002</v>
      </c>
      <c r="B35097" t="s">
        <v>1966</v>
      </c>
      <c r="C35097" t="s">
        <v>8</v>
      </c>
      <c r="D35097" t="s">
        <v>2409</v>
      </c>
      <c r="E35097">
        <v>0</v>
      </c>
    </row>
    <row r="35098" spans="1:5" x14ac:dyDescent="0.3">
      <c r="A35098">
        <v>37510002</v>
      </c>
      <c r="B35098" t="s">
        <v>1966</v>
      </c>
      <c r="C35098" t="s">
        <v>8</v>
      </c>
      <c r="D35098" t="s">
        <v>2410</v>
      </c>
      <c r="E35098">
        <v>0</v>
      </c>
    </row>
    <row r="35099" spans="1:5" x14ac:dyDescent="0.3">
      <c r="A35099">
        <v>37510002</v>
      </c>
      <c r="B35099" t="s">
        <v>1966</v>
      </c>
      <c r="C35099" t="s">
        <v>8</v>
      </c>
      <c r="D35099" t="s">
        <v>2411</v>
      </c>
      <c r="E35099">
        <v>0</v>
      </c>
    </row>
    <row r="35100" spans="1:5" x14ac:dyDescent="0.3">
      <c r="A35100">
        <v>37510002</v>
      </c>
      <c r="B35100" t="s">
        <v>1966</v>
      </c>
      <c r="C35100" t="s">
        <v>8</v>
      </c>
      <c r="D35100" t="s">
        <v>2412</v>
      </c>
      <c r="E35100">
        <v>0</v>
      </c>
    </row>
    <row r="35101" spans="1:5" x14ac:dyDescent="0.3">
      <c r="A35101">
        <v>37510002</v>
      </c>
      <c r="B35101" t="s">
        <v>1966</v>
      </c>
      <c r="C35101" t="s">
        <v>8</v>
      </c>
      <c r="D35101" t="s">
        <v>2413</v>
      </c>
      <c r="E35101">
        <v>-1</v>
      </c>
    </row>
    <row r="35102" spans="1:5" x14ac:dyDescent="0.3">
      <c r="A35102">
        <v>50350029</v>
      </c>
      <c r="B35102" t="s">
        <v>1968</v>
      </c>
      <c r="C35102" t="s">
        <v>8</v>
      </c>
      <c r="D35102" t="s">
        <v>2378</v>
      </c>
      <c r="E35102">
        <v>0</v>
      </c>
    </row>
    <row r="35103" spans="1:5" x14ac:dyDescent="0.3">
      <c r="A35103">
        <v>50350029</v>
      </c>
      <c r="B35103" t="s">
        <v>1968</v>
      </c>
      <c r="C35103" t="s">
        <v>8</v>
      </c>
      <c r="D35103" t="s">
        <v>2379</v>
      </c>
      <c r="E35103">
        <v>0</v>
      </c>
    </row>
    <row r="35104" spans="1:5" x14ac:dyDescent="0.3">
      <c r="A35104">
        <v>50350029</v>
      </c>
      <c r="B35104" t="s">
        <v>1968</v>
      </c>
      <c r="C35104" t="s">
        <v>8</v>
      </c>
      <c r="D35104" t="s">
        <v>2380</v>
      </c>
      <c r="E35104">
        <v>0</v>
      </c>
    </row>
    <row r="35105" spans="1:5" x14ac:dyDescent="0.3">
      <c r="A35105">
        <v>50350029</v>
      </c>
      <c r="B35105" t="s">
        <v>1968</v>
      </c>
      <c r="C35105" t="s">
        <v>8</v>
      </c>
      <c r="D35105" t="s">
        <v>2381</v>
      </c>
      <c r="E35105">
        <v>0</v>
      </c>
    </row>
    <row r="35106" spans="1:5" x14ac:dyDescent="0.3">
      <c r="A35106">
        <v>50350029</v>
      </c>
      <c r="B35106" t="s">
        <v>1968</v>
      </c>
      <c r="C35106" t="s">
        <v>8</v>
      </c>
      <c r="D35106" t="s">
        <v>2382</v>
      </c>
      <c r="E35106">
        <v>0</v>
      </c>
    </row>
    <row r="35107" spans="1:5" x14ac:dyDescent="0.3">
      <c r="A35107">
        <v>50350029</v>
      </c>
      <c r="B35107" t="s">
        <v>1968</v>
      </c>
      <c r="C35107" t="s">
        <v>8</v>
      </c>
      <c r="D35107" t="s">
        <v>2383</v>
      </c>
      <c r="E35107">
        <v>0</v>
      </c>
    </row>
    <row r="35108" spans="1:5" x14ac:dyDescent="0.3">
      <c r="A35108">
        <v>50350029</v>
      </c>
      <c r="B35108" t="s">
        <v>1968</v>
      </c>
      <c r="C35108" t="s">
        <v>8</v>
      </c>
      <c r="D35108" t="s">
        <v>2384</v>
      </c>
      <c r="E35108">
        <v>0</v>
      </c>
    </row>
    <row r="35109" spans="1:5" x14ac:dyDescent="0.3">
      <c r="A35109">
        <v>50350029</v>
      </c>
      <c r="B35109" t="s">
        <v>1968</v>
      </c>
      <c r="C35109" t="s">
        <v>8</v>
      </c>
      <c r="D35109" t="s">
        <v>2385</v>
      </c>
      <c r="E35109">
        <v>0</v>
      </c>
    </row>
    <row r="35110" spans="1:5" x14ac:dyDescent="0.3">
      <c r="A35110">
        <v>50350029</v>
      </c>
      <c r="B35110" t="s">
        <v>1968</v>
      </c>
      <c r="C35110" t="s">
        <v>8</v>
      </c>
      <c r="D35110" t="s">
        <v>2386</v>
      </c>
      <c r="E35110">
        <v>0</v>
      </c>
    </row>
    <row r="35111" spans="1:5" x14ac:dyDescent="0.3">
      <c r="A35111">
        <v>50350029</v>
      </c>
      <c r="B35111" t="s">
        <v>1968</v>
      </c>
      <c r="C35111" t="s">
        <v>8</v>
      </c>
      <c r="D35111" t="s">
        <v>2387</v>
      </c>
      <c r="E35111">
        <v>0</v>
      </c>
    </row>
    <row r="35112" spans="1:5" x14ac:dyDescent="0.3">
      <c r="A35112">
        <v>50350029</v>
      </c>
      <c r="B35112" t="s">
        <v>1968</v>
      </c>
      <c r="C35112" t="s">
        <v>8</v>
      </c>
      <c r="D35112" t="s">
        <v>2388</v>
      </c>
      <c r="E35112">
        <v>0</v>
      </c>
    </row>
    <row r="35113" spans="1:5" x14ac:dyDescent="0.3">
      <c r="A35113">
        <v>50350029</v>
      </c>
      <c r="B35113" t="s">
        <v>1968</v>
      </c>
      <c r="C35113" t="s">
        <v>8</v>
      </c>
      <c r="D35113" t="s">
        <v>2389</v>
      </c>
      <c r="E35113">
        <v>0</v>
      </c>
    </row>
    <row r="35114" spans="1:5" x14ac:dyDescent="0.3">
      <c r="A35114">
        <v>50350029</v>
      </c>
      <c r="B35114" t="s">
        <v>1968</v>
      </c>
      <c r="C35114" t="s">
        <v>8</v>
      </c>
      <c r="D35114" t="s">
        <v>2390</v>
      </c>
      <c r="E35114">
        <v>0</v>
      </c>
    </row>
    <row r="35115" spans="1:5" x14ac:dyDescent="0.3">
      <c r="A35115">
        <v>50350029</v>
      </c>
      <c r="B35115" t="s">
        <v>1968</v>
      </c>
      <c r="C35115" t="s">
        <v>8</v>
      </c>
      <c r="D35115" t="s">
        <v>2391</v>
      </c>
      <c r="E35115">
        <v>0</v>
      </c>
    </row>
    <row r="35116" spans="1:5" x14ac:dyDescent="0.3">
      <c r="A35116">
        <v>50350029</v>
      </c>
      <c r="B35116" t="s">
        <v>1968</v>
      </c>
      <c r="C35116" t="s">
        <v>8</v>
      </c>
      <c r="D35116" t="s">
        <v>2392</v>
      </c>
      <c r="E35116">
        <v>0</v>
      </c>
    </row>
    <row r="35117" spans="1:5" x14ac:dyDescent="0.3">
      <c r="A35117">
        <v>50350029</v>
      </c>
      <c r="B35117" t="s">
        <v>1968</v>
      </c>
      <c r="C35117" t="s">
        <v>8</v>
      </c>
      <c r="D35117" t="s">
        <v>2393</v>
      </c>
      <c r="E35117">
        <v>0</v>
      </c>
    </row>
    <row r="35118" spans="1:5" x14ac:dyDescent="0.3">
      <c r="A35118">
        <v>50350029</v>
      </c>
      <c r="B35118" t="s">
        <v>1968</v>
      </c>
      <c r="C35118" t="s">
        <v>8</v>
      </c>
      <c r="D35118" t="s">
        <v>2394</v>
      </c>
      <c r="E35118">
        <v>0</v>
      </c>
    </row>
    <row r="35119" spans="1:5" x14ac:dyDescent="0.3">
      <c r="A35119">
        <v>50350029</v>
      </c>
      <c r="B35119" t="s">
        <v>1968</v>
      </c>
      <c r="C35119" t="s">
        <v>8</v>
      </c>
      <c r="D35119" t="s">
        <v>2395</v>
      </c>
      <c r="E35119">
        <v>0</v>
      </c>
    </row>
    <row r="35120" spans="1:5" x14ac:dyDescent="0.3">
      <c r="A35120">
        <v>50350029</v>
      </c>
      <c r="B35120" t="s">
        <v>1968</v>
      </c>
      <c r="C35120" t="s">
        <v>8</v>
      </c>
      <c r="D35120" t="s">
        <v>2396</v>
      </c>
      <c r="E35120">
        <v>0</v>
      </c>
    </row>
    <row r="35121" spans="1:5" x14ac:dyDescent="0.3">
      <c r="A35121">
        <v>50350029</v>
      </c>
      <c r="B35121" t="s">
        <v>1968</v>
      </c>
      <c r="C35121" t="s">
        <v>8</v>
      </c>
      <c r="D35121" t="s">
        <v>2397</v>
      </c>
      <c r="E35121">
        <v>-20</v>
      </c>
    </row>
    <row r="35122" spans="1:5" x14ac:dyDescent="0.3">
      <c r="A35122">
        <v>50350029</v>
      </c>
      <c r="B35122" t="s">
        <v>1968</v>
      </c>
      <c r="C35122" t="s">
        <v>8</v>
      </c>
      <c r="D35122" t="s">
        <v>2398</v>
      </c>
      <c r="E35122">
        <v>0</v>
      </c>
    </row>
    <row r="35123" spans="1:5" x14ac:dyDescent="0.3">
      <c r="A35123">
        <v>50350029</v>
      </c>
      <c r="B35123" t="s">
        <v>1968</v>
      </c>
      <c r="C35123" t="s">
        <v>8</v>
      </c>
      <c r="D35123" t="s">
        <v>2399</v>
      </c>
      <c r="E35123">
        <v>0</v>
      </c>
    </row>
    <row r="35124" spans="1:5" x14ac:dyDescent="0.3">
      <c r="A35124">
        <v>50350029</v>
      </c>
      <c r="B35124" t="s">
        <v>1968</v>
      </c>
      <c r="C35124" t="s">
        <v>8</v>
      </c>
      <c r="D35124" t="s">
        <v>2400</v>
      </c>
      <c r="E35124">
        <v>0</v>
      </c>
    </row>
    <row r="35125" spans="1:5" x14ac:dyDescent="0.3">
      <c r="A35125">
        <v>50350029</v>
      </c>
      <c r="B35125" t="s">
        <v>1968</v>
      </c>
      <c r="C35125" t="s">
        <v>8</v>
      </c>
      <c r="D35125" t="s">
        <v>2401</v>
      </c>
      <c r="E35125">
        <v>0</v>
      </c>
    </row>
    <row r="35126" spans="1:5" x14ac:dyDescent="0.3">
      <c r="A35126">
        <v>50350029</v>
      </c>
      <c r="B35126" t="s">
        <v>1968</v>
      </c>
      <c r="C35126" t="s">
        <v>8</v>
      </c>
      <c r="D35126" t="s">
        <v>2402</v>
      </c>
      <c r="E35126">
        <v>0</v>
      </c>
    </row>
    <row r="35127" spans="1:5" x14ac:dyDescent="0.3">
      <c r="A35127">
        <v>50350029</v>
      </c>
      <c r="B35127" t="s">
        <v>1968</v>
      </c>
      <c r="C35127" t="s">
        <v>8</v>
      </c>
      <c r="D35127" t="s">
        <v>2403</v>
      </c>
      <c r="E35127">
        <v>0</v>
      </c>
    </row>
    <row r="35128" spans="1:5" x14ac:dyDescent="0.3">
      <c r="A35128">
        <v>50350029</v>
      </c>
      <c r="B35128" t="s">
        <v>1968</v>
      </c>
      <c r="C35128" t="s">
        <v>8</v>
      </c>
      <c r="D35128" t="s">
        <v>2404</v>
      </c>
      <c r="E35128">
        <v>-3</v>
      </c>
    </row>
    <row r="35129" spans="1:5" x14ac:dyDescent="0.3">
      <c r="A35129">
        <v>50350029</v>
      </c>
      <c r="B35129" t="s">
        <v>1968</v>
      </c>
      <c r="C35129" t="s">
        <v>8</v>
      </c>
      <c r="D35129" t="s">
        <v>2405</v>
      </c>
      <c r="E35129">
        <v>0</v>
      </c>
    </row>
    <row r="35130" spans="1:5" x14ac:dyDescent="0.3">
      <c r="A35130">
        <v>50350029</v>
      </c>
      <c r="B35130" t="s">
        <v>1968</v>
      </c>
      <c r="C35130" t="s">
        <v>8</v>
      </c>
      <c r="D35130" t="s">
        <v>2406</v>
      </c>
      <c r="E35130">
        <v>0</v>
      </c>
    </row>
    <row r="35131" spans="1:5" x14ac:dyDescent="0.3">
      <c r="A35131">
        <v>50350029</v>
      </c>
      <c r="B35131" t="s">
        <v>1968</v>
      </c>
      <c r="C35131" t="s">
        <v>8</v>
      </c>
      <c r="D35131" t="s">
        <v>2407</v>
      </c>
      <c r="E35131">
        <v>0</v>
      </c>
    </row>
    <row r="35132" spans="1:5" x14ac:dyDescent="0.3">
      <c r="A35132">
        <v>50350029</v>
      </c>
      <c r="B35132" t="s">
        <v>1968</v>
      </c>
      <c r="C35132" t="s">
        <v>8</v>
      </c>
      <c r="D35132" t="s">
        <v>2408</v>
      </c>
      <c r="E35132">
        <v>0</v>
      </c>
    </row>
    <row r="35133" spans="1:5" x14ac:dyDescent="0.3">
      <c r="A35133">
        <v>50350029</v>
      </c>
      <c r="B35133" t="s">
        <v>1968</v>
      </c>
      <c r="C35133" t="s">
        <v>8</v>
      </c>
      <c r="D35133" t="s">
        <v>2409</v>
      </c>
      <c r="E35133">
        <v>0</v>
      </c>
    </row>
    <row r="35134" spans="1:5" x14ac:dyDescent="0.3">
      <c r="A35134">
        <v>50350029</v>
      </c>
      <c r="B35134" t="s">
        <v>1968</v>
      </c>
      <c r="C35134" t="s">
        <v>8</v>
      </c>
      <c r="D35134" t="s">
        <v>2410</v>
      </c>
      <c r="E35134">
        <v>0</v>
      </c>
    </row>
    <row r="35135" spans="1:5" x14ac:dyDescent="0.3">
      <c r="A35135">
        <v>50350029</v>
      </c>
      <c r="B35135" t="s">
        <v>1968</v>
      </c>
      <c r="C35135" t="s">
        <v>8</v>
      </c>
      <c r="D35135" t="s">
        <v>2411</v>
      </c>
      <c r="E35135">
        <v>0</v>
      </c>
    </row>
    <row r="35136" spans="1:5" x14ac:dyDescent="0.3">
      <c r="A35136">
        <v>50350029</v>
      </c>
      <c r="B35136" t="s">
        <v>1968</v>
      </c>
      <c r="C35136" t="s">
        <v>8</v>
      </c>
      <c r="D35136" t="s">
        <v>2412</v>
      </c>
      <c r="E35136">
        <v>0</v>
      </c>
    </row>
    <row r="35137" spans="1:5" x14ac:dyDescent="0.3">
      <c r="A35137">
        <v>50350029</v>
      </c>
      <c r="B35137" t="s">
        <v>1968</v>
      </c>
      <c r="C35137" t="s">
        <v>8</v>
      </c>
      <c r="D35137" t="s">
        <v>2413</v>
      </c>
      <c r="E35137">
        <v>0</v>
      </c>
    </row>
    <row r="35138" spans="1:5" x14ac:dyDescent="0.3">
      <c r="A35138">
        <v>43200012</v>
      </c>
      <c r="B35138" t="s">
        <v>1970</v>
      </c>
      <c r="C35138" t="s">
        <v>8</v>
      </c>
      <c r="D35138" t="s">
        <v>2378</v>
      </c>
      <c r="E35138">
        <v>0</v>
      </c>
    </row>
    <row r="35139" spans="1:5" x14ac:dyDescent="0.3">
      <c r="A35139">
        <v>43200012</v>
      </c>
      <c r="B35139" t="s">
        <v>1970</v>
      </c>
      <c r="C35139" t="s">
        <v>8</v>
      </c>
      <c r="D35139" t="s">
        <v>2379</v>
      </c>
      <c r="E35139">
        <v>0</v>
      </c>
    </row>
    <row r="35140" spans="1:5" x14ac:dyDescent="0.3">
      <c r="A35140">
        <v>43200012</v>
      </c>
      <c r="B35140" t="s">
        <v>1970</v>
      </c>
      <c r="C35140" t="s">
        <v>8</v>
      </c>
      <c r="D35140" t="s">
        <v>2380</v>
      </c>
      <c r="E35140">
        <v>0</v>
      </c>
    </row>
    <row r="35141" spans="1:5" x14ac:dyDescent="0.3">
      <c r="A35141">
        <v>43200012</v>
      </c>
      <c r="B35141" t="s">
        <v>1970</v>
      </c>
      <c r="C35141" t="s">
        <v>8</v>
      </c>
      <c r="D35141" t="s">
        <v>2381</v>
      </c>
      <c r="E35141">
        <v>0</v>
      </c>
    </row>
    <row r="35142" spans="1:5" x14ac:dyDescent="0.3">
      <c r="A35142">
        <v>43200012</v>
      </c>
      <c r="B35142" t="s">
        <v>1970</v>
      </c>
      <c r="C35142" t="s">
        <v>8</v>
      </c>
      <c r="D35142" t="s">
        <v>2382</v>
      </c>
      <c r="E35142">
        <v>0</v>
      </c>
    </row>
    <row r="35143" spans="1:5" x14ac:dyDescent="0.3">
      <c r="A35143">
        <v>43200012</v>
      </c>
      <c r="B35143" t="s">
        <v>1970</v>
      </c>
      <c r="C35143" t="s">
        <v>8</v>
      </c>
      <c r="D35143" t="s">
        <v>2383</v>
      </c>
      <c r="E35143">
        <v>0</v>
      </c>
    </row>
    <row r="35144" spans="1:5" x14ac:dyDescent="0.3">
      <c r="A35144">
        <v>43200012</v>
      </c>
      <c r="B35144" t="s">
        <v>1970</v>
      </c>
      <c r="C35144" t="s">
        <v>8</v>
      </c>
      <c r="D35144" t="s">
        <v>2384</v>
      </c>
      <c r="E35144">
        <v>0</v>
      </c>
    </row>
    <row r="35145" spans="1:5" x14ac:dyDescent="0.3">
      <c r="A35145">
        <v>43200012</v>
      </c>
      <c r="B35145" t="s">
        <v>1970</v>
      </c>
      <c r="C35145" t="s">
        <v>8</v>
      </c>
      <c r="D35145" t="s">
        <v>2385</v>
      </c>
      <c r="E35145">
        <v>0</v>
      </c>
    </row>
    <row r="35146" spans="1:5" x14ac:dyDescent="0.3">
      <c r="A35146">
        <v>43200012</v>
      </c>
      <c r="B35146" t="s">
        <v>1970</v>
      </c>
      <c r="C35146" t="s">
        <v>8</v>
      </c>
      <c r="D35146" t="s">
        <v>2386</v>
      </c>
      <c r="E35146">
        <v>0</v>
      </c>
    </row>
    <row r="35147" spans="1:5" x14ac:dyDescent="0.3">
      <c r="A35147">
        <v>43200012</v>
      </c>
      <c r="B35147" t="s">
        <v>1970</v>
      </c>
      <c r="C35147" t="s">
        <v>8</v>
      </c>
      <c r="D35147" t="s">
        <v>2387</v>
      </c>
      <c r="E35147">
        <v>0</v>
      </c>
    </row>
    <row r="35148" spans="1:5" x14ac:dyDescent="0.3">
      <c r="A35148">
        <v>43200012</v>
      </c>
      <c r="B35148" t="s">
        <v>1970</v>
      </c>
      <c r="C35148" t="s">
        <v>8</v>
      </c>
      <c r="D35148" t="s">
        <v>2388</v>
      </c>
      <c r="E35148">
        <v>0</v>
      </c>
    </row>
    <row r="35149" spans="1:5" x14ac:dyDescent="0.3">
      <c r="A35149">
        <v>43200012</v>
      </c>
      <c r="B35149" t="s">
        <v>1970</v>
      </c>
      <c r="C35149" t="s">
        <v>8</v>
      </c>
      <c r="D35149" t="s">
        <v>2389</v>
      </c>
      <c r="E35149">
        <v>0</v>
      </c>
    </row>
    <row r="35150" spans="1:5" x14ac:dyDescent="0.3">
      <c r="A35150">
        <v>43200012</v>
      </c>
      <c r="B35150" t="s">
        <v>1970</v>
      </c>
      <c r="C35150" t="s">
        <v>8</v>
      </c>
      <c r="D35150" t="s">
        <v>2390</v>
      </c>
      <c r="E35150">
        <v>0</v>
      </c>
    </row>
    <row r="35151" spans="1:5" x14ac:dyDescent="0.3">
      <c r="A35151">
        <v>43200012</v>
      </c>
      <c r="B35151" t="s">
        <v>1970</v>
      </c>
      <c r="C35151" t="s">
        <v>8</v>
      </c>
      <c r="D35151" t="s">
        <v>2391</v>
      </c>
      <c r="E35151">
        <v>0</v>
      </c>
    </row>
    <row r="35152" spans="1:5" x14ac:dyDescent="0.3">
      <c r="A35152">
        <v>43200012</v>
      </c>
      <c r="B35152" t="s">
        <v>1970</v>
      </c>
      <c r="C35152" t="s">
        <v>8</v>
      </c>
      <c r="D35152" t="s">
        <v>2392</v>
      </c>
      <c r="E35152">
        <v>0</v>
      </c>
    </row>
    <row r="35153" spans="1:5" x14ac:dyDescent="0.3">
      <c r="A35153">
        <v>43200012</v>
      </c>
      <c r="B35153" t="s">
        <v>1970</v>
      </c>
      <c r="C35153" t="s">
        <v>8</v>
      </c>
      <c r="D35153" t="s">
        <v>2393</v>
      </c>
      <c r="E35153">
        <v>0</v>
      </c>
    </row>
    <row r="35154" spans="1:5" x14ac:dyDescent="0.3">
      <c r="A35154">
        <v>43200012</v>
      </c>
      <c r="B35154" t="s">
        <v>1970</v>
      </c>
      <c r="C35154" t="s">
        <v>8</v>
      </c>
      <c r="D35154" t="s">
        <v>2394</v>
      </c>
      <c r="E35154">
        <v>0</v>
      </c>
    </row>
    <row r="35155" spans="1:5" x14ac:dyDescent="0.3">
      <c r="A35155">
        <v>43200012</v>
      </c>
      <c r="B35155" t="s">
        <v>1970</v>
      </c>
      <c r="C35155" t="s">
        <v>8</v>
      </c>
      <c r="D35155" t="s">
        <v>2395</v>
      </c>
      <c r="E35155">
        <v>0</v>
      </c>
    </row>
    <row r="35156" spans="1:5" x14ac:dyDescent="0.3">
      <c r="A35156">
        <v>43200012</v>
      </c>
      <c r="B35156" t="s">
        <v>1970</v>
      </c>
      <c r="C35156" t="s">
        <v>8</v>
      </c>
      <c r="D35156" t="s">
        <v>2396</v>
      </c>
      <c r="E35156">
        <v>0</v>
      </c>
    </row>
    <row r="35157" spans="1:5" x14ac:dyDescent="0.3">
      <c r="A35157">
        <v>43200012</v>
      </c>
      <c r="B35157" t="s">
        <v>1970</v>
      </c>
      <c r="C35157" t="s">
        <v>8</v>
      </c>
      <c r="D35157" t="s">
        <v>2397</v>
      </c>
      <c r="E35157">
        <v>0</v>
      </c>
    </row>
    <row r="35158" spans="1:5" x14ac:dyDescent="0.3">
      <c r="A35158">
        <v>43200012</v>
      </c>
      <c r="B35158" t="s">
        <v>1970</v>
      </c>
      <c r="C35158" t="s">
        <v>8</v>
      </c>
      <c r="D35158" t="s">
        <v>2398</v>
      </c>
      <c r="E35158">
        <v>0</v>
      </c>
    </row>
    <row r="35159" spans="1:5" x14ac:dyDescent="0.3">
      <c r="A35159">
        <v>43200012</v>
      </c>
      <c r="B35159" t="s">
        <v>1970</v>
      </c>
      <c r="C35159" t="s">
        <v>8</v>
      </c>
      <c r="D35159" t="s">
        <v>2399</v>
      </c>
      <c r="E35159">
        <v>0</v>
      </c>
    </row>
    <row r="35160" spans="1:5" x14ac:dyDescent="0.3">
      <c r="A35160">
        <v>43200012</v>
      </c>
      <c r="B35160" t="s">
        <v>1970</v>
      </c>
      <c r="C35160" t="s">
        <v>8</v>
      </c>
      <c r="D35160" t="s">
        <v>2400</v>
      </c>
      <c r="E35160">
        <v>0</v>
      </c>
    </row>
    <row r="35161" spans="1:5" x14ac:dyDescent="0.3">
      <c r="A35161">
        <v>43200012</v>
      </c>
      <c r="B35161" t="s">
        <v>1970</v>
      </c>
      <c r="C35161" t="s">
        <v>8</v>
      </c>
      <c r="D35161" t="s">
        <v>2401</v>
      </c>
      <c r="E35161">
        <v>0</v>
      </c>
    </row>
    <row r="35162" spans="1:5" x14ac:dyDescent="0.3">
      <c r="A35162">
        <v>43200012</v>
      </c>
      <c r="B35162" t="s">
        <v>1970</v>
      </c>
      <c r="C35162" t="s">
        <v>8</v>
      </c>
      <c r="D35162" t="s">
        <v>2402</v>
      </c>
      <c r="E35162">
        <v>0</v>
      </c>
    </row>
    <row r="35163" spans="1:5" x14ac:dyDescent="0.3">
      <c r="A35163">
        <v>43200012</v>
      </c>
      <c r="B35163" t="s">
        <v>1970</v>
      </c>
      <c r="C35163" t="s">
        <v>8</v>
      </c>
      <c r="D35163" t="s">
        <v>2403</v>
      </c>
      <c r="E35163">
        <v>-94</v>
      </c>
    </row>
    <row r="35164" spans="1:5" x14ac:dyDescent="0.3">
      <c r="A35164">
        <v>43200012</v>
      </c>
      <c r="B35164" t="s">
        <v>1970</v>
      </c>
      <c r="C35164" t="s">
        <v>8</v>
      </c>
      <c r="D35164" t="s">
        <v>2404</v>
      </c>
      <c r="E35164">
        <v>0</v>
      </c>
    </row>
    <row r="35165" spans="1:5" x14ac:dyDescent="0.3">
      <c r="A35165">
        <v>43200012</v>
      </c>
      <c r="B35165" t="s">
        <v>1970</v>
      </c>
      <c r="C35165" t="s">
        <v>8</v>
      </c>
      <c r="D35165" t="s">
        <v>2405</v>
      </c>
      <c r="E35165">
        <v>0</v>
      </c>
    </row>
    <row r="35166" spans="1:5" x14ac:dyDescent="0.3">
      <c r="A35166">
        <v>43200012</v>
      </c>
      <c r="B35166" t="s">
        <v>1970</v>
      </c>
      <c r="C35166" t="s">
        <v>8</v>
      </c>
      <c r="D35166" t="s">
        <v>2406</v>
      </c>
      <c r="E35166">
        <v>0</v>
      </c>
    </row>
    <row r="35167" spans="1:5" x14ac:dyDescent="0.3">
      <c r="A35167">
        <v>43200012</v>
      </c>
      <c r="B35167" t="s">
        <v>1970</v>
      </c>
      <c r="C35167" t="s">
        <v>8</v>
      </c>
      <c r="D35167" t="s">
        <v>2407</v>
      </c>
      <c r="E35167">
        <v>0</v>
      </c>
    </row>
    <row r="35168" spans="1:5" x14ac:dyDescent="0.3">
      <c r="A35168">
        <v>43200012</v>
      </c>
      <c r="B35168" t="s">
        <v>1970</v>
      </c>
      <c r="C35168" t="s">
        <v>8</v>
      </c>
      <c r="D35168" t="s">
        <v>2408</v>
      </c>
      <c r="E35168">
        <v>0</v>
      </c>
    </row>
    <row r="35169" spans="1:5" x14ac:dyDescent="0.3">
      <c r="A35169">
        <v>43200012</v>
      </c>
      <c r="B35169" t="s">
        <v>1970</v>
      </c>
      <c r="C35169" t="s">
        <v>8</v>
      </c>
      <c r="D35169" t="s">
        <v>2409</v>
      </c>
      <c r="E35169">
        <v>0</v>
      </c>
    </row>
    <row r="35170" spans="1:5" x14ac:dyDescent="0.3">
      <c r="A35170">
        <v>43200012</v>
      </c>
      <c r="B35170" t="s">
        <v>1970</v>
      </c>
      <c r="C35170" t="s">
        <v>8</v>
      </c>
      <c r="D35170" t="s">
        <v>2410</v>
      </c>
      <c r="E35170">
        <v>0</v>
      </c>
    </row>
    <row r="35171" spans="1:5" x14ac:dyDescent="0.3">
      <c r="A35171">
        <v>43200012</v>
      </c>
      <c r="B35171" t="s">
        <v>1970</v>
      </c>
      <c r="C35171" t="s">
        <v>8</v>
      </c>
      <c r="D35171" t="s">
        <v>2411</v>
      </c>
      <c r="E35171">
        <v>0</v>
      </c>
    </row>
    <row r="35172" spans="1:5" x14ac:dyDescent="0.3">
      <c r="A35172">
        <v>43200012</v>
      </c>
      <c r="B35172" t="s">
        <v>1970</v>
      </c>
      <c r="C35172" t="s">
        <v>8</v>
      </c>
      <c r="D35172" t="s">
        <v>2412</v>
      </c>
      <c r="E35172">
        <v>0</v>
      </c>
    </row>
    <row r="35173" spans="1:5" x14ac:dyDescent="0.3">
      <c r="A35173">
        <v>43200012</v>
      </c>
      <c r="B35173" t="s">
        <v>1970</v>
      </c>
      <c r="C35173" t="s">
        <v>8</v>
      </c>
      <c r="D35173" t="s">
        <v>2413</v>
      </c>
      <c r="E35173">
        <v>0</v>
      </c>
    </row>
    <row r="35174" spans="1:5" x14ac:dyDescent="0.3">
      <c r="A35174">
        <v>50400001</v>
      </c>
      <c r="B35174" t="s">
        <v>1972</v>
      </c>
      <c r="C35174" t="s">
        <v>8</v>
      </c>
      <c r="D35174" t="s">
        <v>2378</v>
      </c>
      <c r="E35174">
        <v>-1</v>
      </c>
    </row>
    <row r="35175" spans="1:5" x14ac:dyDescent="0.3">
      <c r="A35175">
        <v>50400001</v>
      </c>
      <c r="B35175" t="s">
        <v>1972</v>
      </c>
      <c r="C35175" t="s">
        <v>8</v>
      </c>
      <c r="D35175" t="s">
        <v>2379</v>
      </c>
      <c r="E35175">
        <v>-2</v>
      </c>
    </row>
    <row r="35176" spans="1:5" x14ac:dyDescent="0.3">
      <c r="A35176">
        <v>50400001</v>
      </c>
      <c r="B35176" t="s">
        <v>1972</v>
      </c>
      <c r="C35176" t="s">
        <v>8</v>
      </c>
      <c r="D35176" t="s">
        <v>2380</v>
      </c>
      <c r="E35176">
        <v>-13</v>
      </c>
    </row>
    <row r="35177" spans="1:5" x14ac:dyDescent="0.3">
      <c r="A35177">
        <v>50400001</v>
      </c>
      <c r="B35177" t="s">
        <v>1972</v>
      </c>
      <c r="C35177" t="s">
        <v>8</v>
      </c>
      <c r="D35177" t="s">
        <v>2381</v>
      </c>
      <c r="E35177">
        <v>0</v>
      </c>
    </row>
    <row r="35178" spans="1:5" x14ac:dyDescent="0.3">
      <c r="A35178">
        <v>50400001</v>
      </c>
      <c r="B35178" t="s">
        <v>1972</v>
      </c>
      <c r="C35178" t="s">
        <v>8</v>
      </c>
      <c r="D35178" t="s">
        <v>2382</v>
      </c>
      <c r="E35178">
        <v>-1</v>
      </c>
    </row>
    <row r="35179" spans="1:5" x14ac:dyDescent="0.3">
      <c r="A35179">
        <v>50400001</v>
      </c>
      <c r="B35179" t="s">
        <v>1972</v>
      </c>
      <c r="C35179" t="s">
        <v>8</v>
      </c>
      <c r="D35179" t="s">
        <v>2383</v>
      </c>
      <c r="E35179">
        <v>0</v>
      </c>
    </row>
    <row r="35180" spans="1:5" x14ac:dyDescent="0.3">
      <c r="A35180">
        <v>50400001</v>
      </c>
      <c r="B35180" t="s">
        <v>1972</v>
      </c>
      <c r="C35180" t="s">
        <v>8</v>
      </c>
      <c r="D35180" t="s">
        <v>2384</v>
      </c>
      <c r="E35180">
        <v>0</v>
      </c>
    </row>
    <row r="35181" spans="1:5" x14ac:dyDescent="0.3">
      <c r="A35181">
        <v>50400001</v>
      </c>
      <c r="B35181" t="s">
        <v>1972</v>
      </c>
      <c r="C35181" t="s">
        <v>8</v>
      </c>
      <c r="D35181" t="s">
        <v>2385</v>
      </c>
      <c r="E35181">
        <v>0</v>
      </c>
    </row>
    <row r="35182" spans="1:5" x14ac:dyDescent="0.3">
      <c r="A35182">
        <v>50400001</v>
      </c>
      <c r="B35182" t="s">
        <v>1972</v>
      </c>
      <c r="C35182" t="s">
        <v>8</v>
      </c>
      <c r="D35182" t="s">
        <v>2386</v>
      </c>
      <c r="E35182">
        <v>0</v>
      </c>
    </row>
    <row r="35183" spans="1:5" x14ac:dyDescent="0.3">
      <c r="A35183">
        <v>50400001</v>
      </c>
      <c r="B35183" t="s">
        <v>1972</v>
      </c>
      <c r="C35183" t="s">
        <v>8</v>
      </c>
      <c r="D35183" t="s">
        <v>2387</v>
      </c>
      <c r="E35183">
        <v>0</v>
      </c>
    </row>
    <row r="35184" spans="1:5" x14ac:dyDescent="0.3">
      <c r="A35184">
        <v>50400001</v>
      </c>
      <c r="B35184" t="s">
        <v>1972</v>
      </c>
      <c r="C35184" t="s">
        <v>8</v>
      </c>
      <c r="D35184" t="s">
        <v>2388</v>
      </c>
      <c r="E35184">
        <v>0</v>
      </c>
    </row>
    <row r="35185" spans="1:5" x14ac:dyDescent="0.3">
      <c r="A35185">
        <v>50400001</v>
      </c>
      <c r="B35185" t="s">
        <v>1972</v>
      </c>
      <c r="C35185" t="s">
        <v>8</v>
      </c>
      <c r="D35185" t="s">
        <v>2389</v>
      </c>
      <c r="E35185">
        <v>0</v>
      </c>
    </row>
    <row r="35186" spans="1:5" x14ac:dyDescent="0.3">
      <c r="A35186">
        <v>50400001</v>
      </c>
      <c r="B35186" t="s">
        <v>1972</v>
      </c>
      <c r="C35186" t="s">
        <v>8</v>
      </c>
      <c r="D35186" t="s">
        <v>2390</v>
      </c>
      <c r="E35186">
        <v>0</v>
      </c>
    </row>
    <row r="35187" spans="1:5" x14ac:dyDescent="0.3">
      <c r="A35187">
        <v>50400001</v>
      </c>
      <c r="B35187" t="s">
        <v>1972</v>
      </c>
      <c r="C35187" t="s">
        <v>8</v>
      </c>
      <c r="D35187" t="s">
        <v>2391</v>
      </c>
      <c r="E35187">
        <v>0</v>
      </c>
    </row>
    <row r="35188" spans="1:5" x14ac:dyDescent="0.3">
      <c r="A35188">
        <v>50400001</v>
      </c>
      <c r="B35188" t="s">
        <v>1972</v>
      </c>
      <c r="C35188" t="s">
        <v>8</v>
      </c>
      <c r="D35188" t="s">
        <v>2392</v>
      </c>
      <c r="E35188">
        <v>0</v>
      </c>
    </row>
    <row r="35189" spans="1:5" x14ac:dyDescent="0.3">
      <c r="A35189">
        <v>50400001</v>
      </c>
      <c r="B35189" t="s">
        <v>1972</v>
      </c>
      <c r="C35189" t="s">
        <v>8</v>
      </c>
      <c r="D35189" t="s">
        <v>2393</v>
      </c>
      <c r="E35189">
        <v>0</v>
      </c>
    </row>
    <row r="35190" spans="1:5" x14ac:dyDescent="0.3">
      <c r="A35190">
        <v>50400001</v>
      </c>
      <c r="B35190" t="s">
        <v>1972</v>
      </c>
      <c r="C35190" t="s">
        <v>8</v>
      </c>
      <c r="D35190" t="s">
        <v>2394</v>
      </c>
      <c r="E35190">
        <v>0</v>
      </c>
    </row>
    <row r="35191" spans="1:5" x14ac:dyDescent="0.3">
      <c r="A35191">
        <v>50400001</v>
      </c>
      <c r="B35191" t="s">
        <v>1972</v>
      </c>
      <c r="C35191" t="s">
        <v>8</v>
      </c>
      <c r="D35191" t="s">
        <v>2395</v>
      </c>
      <c r="E35191">
        <v>0</v>
      </c>
    </row>
    <row r="35192" spans="1:5" x14ac:dyDescent="0.3">
      <c r="A35192">
        <v>50400001</v>
      </c>
      <c r="B35192" t="s">
        <v>1972</v>
      </c>
      <c r="C35192" t="s">
        <v>8</v>
      </c>
      <c r="D35192" t="s">
        <v>2396</v>
      </c>
      <c r="E35192">
        <v>0</v>
      </c>
    </row>
    <row r="35193" spans="1:5" x14ac:dyDescent="0.3">
      <c r="A35193">
        <v>50400001</v>
      </c>
      <c r="B35193" t="s">
        <v>1972</v>
      </c>
      <c r="C35193" t="s">
        <v>8</v>
      </c>
      <c r="D35193" t="s">
        <v>2397</v>
      </c>
      <c r="E35193">
        <v>-3</v>
      </c>
    </row>
    <row r="35194" spans="1:5" x14ac:dyDescent="0.3">
      <c r="A35194">
        <v>50400001</v>
      </c>
      <c r="B35194" t="s">
        <v>1972</v>
      </c>
      <c r="C35194" t="s">
        <v>8</v>
      </c>
      <c r="D35194" t="s">
        <v>2398</v>
      </c>
      <c r="E35194">
        <v>-1</v>
      </c>
    </row>
    <row r="35195" spans="1:5" x14ac:dyDescent="0.3">
      <c r="A35195">
        <v>50400001</v>
      </c>
      <c r="B35195" t="s">
        <v>1972</v>
      </c>
      <c r="C35195" t="s">
        <v>8</v>
      </c>
      <c r="D35195" t="s">
        <v>2399</v>
      </c>
      <c r="E35195">
        <v>0</v>
      </c>
    </row>
    <row r="35196" spans="1:5" x14ac:dyDescent="0.3">
      <c r="A35196">
        <v>50400001</v>
      </c>
      <c r="B35196" t="s">
        <v>1972</v>
      </c>
      <c r="C35196" t="s">
        <v>8</v>
      </c>
      <c r="D35196" t="s">
        <v>2400</v>
      </c>
      <c r="E35196">
        <v>0</v>
      </c>
    </row>
    <row r="35197" spans="1:5" x14ac:dyDescent="0.3">
      <c r="A35197">
        <v>50400001</v>
      </c>
      <c r="B35197" t="s">
        <v>1972</v>
      </c>
      <c r="C35197" t="s">
        <v>8</v>
      </c>
      <c r="D35197" t="s">
        <v>2401</v>
      </c>
      <c r="E35197">
        <v>0</v>
      </c>
    </row>
    <row r="35198" spans="1:5" x14ac:dyDescent="0.3">
      <c r="A35198">
        <v>50400001</v>
      </c>
      <c r="B35198" t="s">
        <v>1972</v>
      </c>
      <c r="C35198" t="s">
        <v>8</v>
      </c>
      <c r="D35198" t="s">
        <v>2402</v>
      </c>
      <c r="E35198">
        <v>-1</v>
      </c>
    </row>
    <row r="35199" spans="1:5" x14ac:dyDescent="0.3">
      <c r="A35199">
        <v>50400001</v>
      </c>
      <c r="B35199" t="s">
        <v>1972</v>
      </c>
      <c r="C35199" t="s">
        <v>8</v>
      </c>
      <c r="D35199" t="s">
        <v>2403</v>
      </c>
      <c r="E35199">
        <v>0</v>
      </c>
    </row>
    <row r="35200" spans="1:5" x14ac:dyDescent="0.3">
      <c r="A35200">
        <v>50400001</v>
      </c>
      <c r="B35200" t="s">
        <v>1972</v>
      </c>
      <c r="C35200" t="s">
        <v>8</v>
      </c>
      <c r="D35200" t="s">
        <v>2404</v>
      </c>
      <c r="E35200">
        <v>0</v>
      </c>
    </row>
    <row r="35201" spans="1:5" x14ac:dyDescent="0.3">
      <c r="A35201">
        <v>50400001</v>
      </c>
      <c r="B35201" t="s">
        <v>1972</v>
      </c>
      <c r="C35201" t="s">
        <v>8</v>
      </c>
      <c r="D35201" t="s">
        <v>2405</v>
      </c>
      <c r="E35201">
        <v>0</v>
      </c>
    </row>
    <row r="35202" spans="1:5" x14ac:dyDescent="0.3">
      <c r="A35202">
        <v>50400001</v>
      </c>
      <c r="B35202" t="s">
        <v>1972</v>
      </c>
      <c r="C35202" t="s">
        <v>8</v>
      </c>
      <c r="D35202" t="s">
        <v>2406</v>
      </c>
      <c r="E35202">
        <v>0</v>
      </c>
    </row>
    <row r="35203" spans="1:5" x14ac:dyDescent="0.3">
      <c r="A35203">
        <v>50400001</v>
      </c>
      <c r="B35203" t="s">
        <v>1972</v>
      </c>
      <c r="C35203" t="s">
        <v>8</v>
      </c>
      <c r="D35203" t="s">
        <v>2407</v>
      </c>
      <c r="E35203">
        <v>0</v>
      </c>
    </row>
    <row r="35204" spans="1:5" x14ac:dyDescent="0.3">
      <c r="A35204">
        <v>50400001</v>
      </c>
      <c r="B35204" t="s">
        <v>1972</v>
      </c>
      <c r="C35204" t="s">
        <v>8</v>
      </c>
      <c r="D35204" t="s">
        <v>2408</v>
      </c>
      <c r="E35204">
        <v>-2</v>
      </c>
    </row>
    <row r="35205" spans="1:5" x14ac:dyDescent="0.3">
      <c r="A35205">
        <v>50400001</v>
      </c>
      <c r="B35205" t="s">
        <v>1972</v>
      </c>
      <c r="C35205" t="s">
        <v>8</v>
      </c>
      <c r="D35205" t="s">
        <v>2409</v>
      </c>
      <c r="E35205">
        <v>-1</v>
      </c>
    </row>
    <row r="35206" spans="1:5" x14ac:dyDescent="0.3">
      <c r="A35206">
        <v>50400001</v>
      </c>
      <c r="B35206" t="s">
        <v>1972</v>
      </c>
      <c r="C35206" t="s">
        <v>8</v>
      </c>
      <c r="D35206" t="s">
        <v>2410</v>
      </c>
      <c r="E35206">
        <v>-2</v>
      </c>
    </row>
    <row r="35207" spans="1:5" x14ac:dyDescent="0.3">
      <c r="A35207">
        <v>50400001</v>
      </c>
      <c r="B35207" t="s">
        <v>1972</v>
      </c>
      <c r="C35207" t="s">
        <v>8</v>
      </c>
      <c r="D35207" t="s">
        <v>2411</v>
      </c>
      <c r="E35207">
        <v>0</v>
      </c>
    </row>
    <row r="35208" spans="1:5" x14ac:dyDescent="0.3">
      <c r="A35208">
        <v>50400001</v>
      </c>
      <c r="B35208" t="s">
        <v>1972</v>
      </c>
      <c r="C35208" t="s">
        <v>8</v>
      </c>
      <c r="D35208" t="s">
        <v>2412</v>
      </c>
      <c r="E35208">
        <v>0</v>
      </c>
    </row>
    <row r="35209" spans="1:5" x14ac:dyDescent="0.3">
      <c r="A35209">
        <v>50400001</v>
      </c>
      <c r="B35209" t="s">
        <v>1972</v>
      </c>
      <c r="C35209" t="s">
        <v>8</v>
      </c>
      <c r="D35209" t="s">
        <v>2413</v>
      </c>
      <c r="E35209">
        <v>0</v>
      </c>
    </row>
    <row r="35210" spans="1:5" x14ac:dyDescent="0.3">
      <c r="A35210">
        <v>42100005</v>
      </c>
      <c r="B35210" t="s">
        <v>1974</v>
      </c>
      <c r="C35210" t="s">
        <v>8</v>
      </c>
      <c r="D35210" t="s">
        <v>2378</v>
      </c>
      <c r="E35210">
        <v>-11</v>
      </c>
    </row>
    <row r="35211" spans="1:5" x14ac:dyDescent="0.3">
      <c r="A35211">
        <v>42100005</v>
      </c>
      <c r="B35211" t="s">
        <v>1974</v>
      </c>
      <c r="C35211" t="s">
        <v>8</v>
      </c>
      <c r="D35211" t="s">
        <v>2379</v>
      </c>
      <c r="E35211">
        <v>-11</v>
      </c>
    </row>
    <row r="35212" spans="1:5" x14ac:dyDescent="0.3">
      <c r="A35212">
        <v>42100005</v>
      </c>
      <c r="B35212" t="s">
        <v>1974</v>
      </c>
      <c r="C35212" t="s">
        <v>8</v>
      </c>
      <c r="D35212" t="s">
        <v>2380</v>
      </c>
      <c r="E35212">
        <v>-6</v>
      </c>
    </row>
    <row r="35213" spans="1:5" x14ac:dyDescent="0.3">
      <c r="A35213">
        <v>42100005</v>
      </c>
      <c r="B35213" t="s">
        <v>1974</v>
      </c>
      <c r="C35213" t="s">
        <v>8</v>
      </c>
      <c r="D35213" t="s">
        <v>2381</v>
      </c>
      <c r="E35213">
        <v>-3</v>
      </c>
    </row>
    <row r="35214" spans="1:5" x14ac:dyDescent="0.3">
      <c r="A35214">
        <v>42100005</v>
      </c>
      <c r="B35214" t="s">
        <v>1974</v>
      </c>
      <c r="C35214" t="s">
        <v>8</v>
      </c>
      <c r="D35214" t="s">
        <v>2382</v>
      </c>
      <c r="E35214">
        <v>-11</v>
      </c>
    </row>
    <row r="35215" spans="1:5" x14ac:dyDescent="0.3">
      <c r="A35215">
        <v>42100005</v>
      </c>
      <c r="B35215" t="s">
        <v>1974</v>
      </c>
      <c r="C35215" t="s">
        <v>8</v>
      </c>
      <c r="D35215" t="s">
        <v>2383</v>
      </c>
      <c r="E35215">
        <v>-17</v>
      </c>
    </row>
    <row r="35216" spans="1:5" x14ac:dyDescent="0.3">
      <c r="A35216">
        <v>42100005</v>
      </c>
      <c r="B35216" t="s">
        <v>1974</v>
      </c>
      <c r="C35216" t="s">
        <v>8</v>
      </c>
      <c r="D35216" t="s">
        <v>2384</v>
      </c>
      <c r="E35216">
        <v>-5</v>
      </c>
    </row>
    <row r="35217" spans="1:5" x14ac:dyDescent="0.3">
      <c r="A35217">
        <v>42100005</v>
      </c>
      <c r="B35217" t="s">
        <v>1974</v>
      </c>
      <c r="C35217" t="s">
        <v>8</v>
      </c>
      <c r="D35217" t="s">
        <v>2385</v>
      </c>
      <c r="E35217">
        <v>-2</v>
      </c>
    </row>
    <row r="35218" spans="1:5" x14ac:dyDescent="0.3">
      <c r="A35218">
        <v>42100005</v>
      </c>
      <c r="B35218" t="s">
        <v>1974</v>
      </c>
      <c r="C35218" t="s">
        <v>8</v>
      </c>
      <c r="D35218" t="s">
        <v>2386</v>
      </c>
      <c r="E35218">
        <v>-9</v>
      </c>
    </row>
    <row r="35219" spans="1:5" x14ac:dyDescent="0.3">
      <c r="A35219">
        <v>42100005</v>
      </c>
      <c r="B35219" t="s">
        <v>1974</v>
      </c>
      <c r="C35219" t="s">
        <v>8</v>
      </c>
      <c r="D35219" t="s">
        <v>2387</v>
      </c>
      <c r="E35219">
        <v>-21</v>
      </c>
    </row>
    <row r="35220" spans="1:5" x14ac:dyDescent="0.3">
      <c r="A35220">
        <v>42100005</v>
      </c>
      <c r="B35220" t="s">
        <v>1974</v>
      </c>
      <c r="C35220" t="s">
        <v>8</v>
      </c>
      <c r="D35220" t="s">
        <v>2388</v>
      </c>
      <c r="E35220">
        <v>-8</v>
      </c>
    </row>
    <row r="35221" spans="1:5" x14ac:dyDescent="0.3">
      <c r="A35221">
        <v>42100005</v>
      </c>
      <c r="B35221" t="s">
        <v>1974</v>
      </c>
      <c r="C35221" t="s">
        <v>8</v>
      </c>
      <c r="D35221" t="s">
        <v>2389</v>
      </c>
      <c r="E35221">
        <v>-6</v>
      </c>
    </row>
    <row r="35222" spans="1:5" x14ac:dyDescent="0.3">
      <c r="A35222">
        <v>42100005</v>
      </c>
      <c r="B35222" t="s">
        <v>1974</v>
      </c>
      <c r="C35222" t="s">
        <v>8</v>
      </c>
      <c r="D35222" t="s">
        <v>2390</v>
      </c>
      <c r="E35222">
        <v>-6</v>
      </c>
    </row>
    <row r="35223" spans="1:5" x14ac:dyDescent="0.3">
      <c r="A35223">
        <v>42100005</v>
      </c>
      <c r="B35223" t="s">
        <v>1974</v>
      </c>
      <c r="C35223" t="s">
        <v>8</v>
      </c>
      <c r="D35223" t="s">
        <v>2391</v>
      </c>
      <c r="E35223">
        <v>-6</v>
      </c>
    </row>
    <row r="35224" spans="1:5" x14ac:dyDescent="0.3">
      <c r="A35224">
        <v>42100005</v>
      </c>
      <c r="B35224" t="s">
        <v>1974</v>
      </c>
      <c r="C35224" t="s">
        <v>8</v>
      </c>
      <c r="D35224" t="s">
        <v>2392</v>
      </c>
      <c r="E35224">
        <v>-4</v>
      </c>
    </row>
    <row r="35225" spans="1:5" x14ac:dyDescent="0.3">
      <c r="A35225">
        <v>42100005</v>
      </c>
      <c r="B35225" t="s">
        <v>1974</v>
      </c>
      <c r="C35225" t="s">
        <v>8</v>
      </c>
      <c r="D35225" t="s">
        <v>2393</v>
      </c>
      <c r="E35225">
        <v>-9</v>
      </c>
    </row>
    <row r="35226" spans="1:5" x14ac:dyDescent="0.3">
      <c r="A35226">
        <v>42100005</v>
      </c>
      <c r="B35226" t="s">
        <v>1974</v>
      </c>
      <c r="C35226" t="s">
        <v>8</v>
      </c>
      <c r="D35226" t="s">
        <v>2394</v>
      </c>
      <c r="E35226">
        <v>-3</v>
      </c>
    </row>
    <row r="35227" spans="1:5" x14ac:dyDescent="0.3">
      <c r="A35227">
        <v>42100005</v>
      </c>
      <c r="B35227" t="s">
        <v>1974</v>
      </c>
      <c r="C35227" t="s">
        <v>8</v>
      </c>
      <c r="D35227" t="s">
        <v>2395</v>
      </c>
      <c r="E35227">
        <v>0</v>
      </c>
    </row>
    <row r="35228" spans="1:5" x14ac:dyDescent="0.3">
      <c r="A35228">
        <v>42100005</v>
      </c>
      <c r="B35228" t="s">
        <v>1974</v>
      </c>
      <c r="C35228" t="s">
        <v>8</v>
      </c>
      <c r="D35228" t="s">
        <v>2396</v>
      </c>
      <c r="E35228">
        <v>0</v>
      </c>
    </row>
    <row r="35229" spans="1:5" x14ac:dyDescent="0.3">
      <c r="A35229">
        <v>42100005</v>
      </c>
      <c r="B35229" t="s">
        <v>1974</v>
      </c>
      <c r="C35229" t="s">
        <v>8</v>
      </c>
      <c r="D35229" t="s">
        <v>2397</v>
      </c>
      <c r="E35229">
        <v>-6</v>
      </c>
    </row>
    <row r="35230" spans="1:5" x14ac:dyDescent="0.3">
      <c r="A35230">
        <v>42100005</v>
      </c>
      <c r="B35230" t="s">
        <v>1974</v>
      </c>
      <c r="C35230" t="s">
        <v>8</v>
      </c>
      <c r="D35230" t="s">
        <v>2398</v>
      </c>
      <c r="E35230">
        <v>-10</v>
      </c>
    </row>
    <row r="35231" spans="1:5" x14ac:dyDescent="0.3">
      <c r="A35231">
        <v>42100005</v>
      </c>
      <c r="B35231" t="s">
        <v>1974</v>
      </c>
      <c r="C35231" t="s">
        <v>8</v>
      </c>
      <c r="D35231" t="s">
        <v>2399</v>
      </c>
      <c r="E35231">
        <v>-8</v>
      </c>
    </row>
    <row r="35232" spans="1:5" x14ac:dyDescent="0.3">
      <c r="A35232">
        <v>42100005</v>
      </c>
      <c r="B35232" t="s">
        <v>1974</v>
      </c>
      <c r="C35232" t="s">
        <v>8</v>
      </c>
      <c r="D35232" t="s">
        <v>2400</v>
      </c>
      <c r="E35232">
        <v>-2</v>
      </c>
    </row>
    <row r="35233" spans="1:5" x14ac:dyDescent="0.3">
      <c r="A35233">
        <v>42100005</v>
      </c>
      <c r="B35233" t="s">
        <v>1974</v>
      </c>
      <c r="C35233" t="s">
        <v>8</v>
      </c>
      <c r="D35233" t="s">
        <v>2401</v>
      </c>
      <c r="E35233">
        <v>-6</v>
      </c>
    </row>
    <row r="35234" spans="1:5" x14ac:dyDescent="0.3">
      <c r="A35234">
        <v>42100005</v>
      </c>
      <c r="B35234" t="s">
        <v>1974</v>
      </c>
      <c r="C35234" t="s">
        <v>8</v>
      </c>
      <c r="D35234" t="s">
        <v>2402</v>
      </c>
      <c r="E35234">
        <v>-23</v>
      </c>
    </row>
    <row r="35235" spans="1:5" x14ac:dyDescent="0.3">
      <c r="A35235">
        <v>42100005</v>
      </c>
      <c r="B35235" t="s">
        <v>1974</v>
      </c>
      <c r="C35235" t="s">
        <v>8</v>
      </c>
      <c r="D35235" t="s">
        <v>2403</v>
      </c>
      <c r="E35235">
        <v>-5</v>
      </c>
    </row>
    <row r="35236" spans="1:5" x14ac:dyDescent="0.3">
      <c r="A35236">
        <v>42100005</v>
      </c>
      <c r="B35236" t="s">
        <v>1974</v>
      </c>
      <c r="C35236" t="s">
        <v>8</v>
      </c>
      <c r="D35236" t="s">
        <v>2404</v>
      </c>
      <c r="E35236">
        <v>-7</v>
      </c>
    </row>
    <row r="35237" spans="1:5" x14ac:dyDescent="0.3">
      <c r="A35237">
        <v>42100005</v>
      </c>
      <c r="B35237" t="s">
        <v>1974</v>
      </c>
      <c r="C35237" t="s">
        <v>8</v>
      </c>
      <c r="D35237" t="s">
        <v>2405</v>
      </c>
      <c r="E35237">
        <v>-9</v>
      </c>
    </row>
    <row r="35238" spans="1:5" x14ac:dyDescent="0.3">
      <c r="A35238">
        <v>42100005</v>
      </c>
      <c r="B35238" t="s">
        <v>1974</v>
      </c>
      <c r="C35238" t="s">
        <v>8</v>
      </c>
      <c r="D35238" t="s">
        <v>2406</v>
      </c>
      <c r="E35238">
        <v>-2</v>
      </c>
    </row>
    <row r="35239" spans="1:5" x14ac:dyDescent="0.3">
      <c r="A35239">
        <v>42100005</v>
      </c>
      <c r="B35239" t="s">
        <v>1974</v>
      </c>
      <c r="C35239" t="s">
        <v>8</v>
      </c>
      <c r="D35239" t="s">
        <v>2407</v>
      </c>
      <c r="E35239">
        <v>-5</v>
      </c>
    </row>
    <row r="35240" spans="1:5" x14ac:dyDescent="0.3">
      <c r="A35240">
        <v>42100005</v>
      </c>
      <c r="B35240" t="s">
        <v>1974</v>
      </c>
      <c r="C35240" t="s">
        <v>8</v>
      </c>
      <c r="D35240" t="s">
        <v>2408</v>
      </c>
      <c r="E35240">
        <v>-7</v>
      </c>
    </row>
    <row r="35241" spans="1:5" x14ac:dyDescent="0.3">
      <c r="A35241">
        <v>42100005</v>
      </c>
      <c r="B35241" t="s">
        <v>1974</v>
      </c>
      <c r="C35241" t="s">
        <v>8</v>
      </c>
      <c r="D35241" t="s">
        <v>2409</v>
      </c>
      <c r="E35241">
        <v>-8</v>
      </c>
    </row>
    <row r="35242" spans="1:5" x14ac:dyDescent="0.3">
      <c r="A35242">
        <v>42100005</v>
      </c>
      <c r="B35242" t="s">
        <v>1974</v>
      </c>
      <c r="C35242" t="s">
        <v>8</v>
      </c>
      <c r="D35242" t="s">
        <v>2410</v>
      </c>
      <c r="E35242">
        <v>-22</v>
      </c>
    </row>
    <row r="35243" spans="1:5" x14ac:dyDescent="0.3">
      <c r="A35243">
        <v>42100005</v>
      </c>
      <c r="B35243" t="s">
        <v>1974</v>
      </c>
      <c r="C35243" t="s">
        <v>8</v>
      </c>
      <c r="D35243" t="s">
        <v>2411</v>
      </c>
      <c r="E35243">
        <v>-46</v>
      </c>
    </row>
    <row r="35244" spans="1:5" x14ac:dyDescent="0.3">
      <c r="A35244">
        <v>42100005</v>
      </c>
      <c r="B35244" t="s">
        <v>1974</v>
      </c>
      <c r="C35244" t="s">
        <v>8</v>
      </c>
      <c r="D35244" t="s">
        <v>2412</v>
      </c>
      <c r="E35244">
        <v>-16</v>
      </c>
    </row>
    <row r="35245" spans="1:5" x14ac:dyDescent="0.3">
      <c r="A35245">
        <v>42100005</v>
      </c>
      <c r="B35245" t="s">
        <v>1974</v>
      </c>
      <c r="C35245" t="s">
        <v>8</v>
      </c>
      <c r="D35245" t="s">
        <v>2413</v>
      </c>
      <c r="E35245">
        <v>-9</v>
      </c>
    </row>
    <row r="35246" spans="1:5" x14ac:dyDescent="0.3">
      <c r="A35246">
        <v>23410027</v>
      </c>
      <c r="B35246" t="s">
        <v>1976</v>
      </c>
      <c r="C35246" t="s">
        <v>8</v>
      </c>
      <c r="D35246" t="s">
        <v>2378</v>
      </c>
      <c r="E35246">
        <v>-4</v>
      </c>
    </row>
    <row r="35247" spans="1:5" x14ac:dyDescent="0.3">
      <c r="A35247">
        <v>23410027</v>
      </c>
      <c r="B35247" t="s">
        <v>1976</v>
      </c>
      <c r="C35247" t="s">
        <v>8</v>
      </c>
      <c r="D35247" t="s">
        <v>2379</v>
      </c>
      <c r="E35247">
        <v>-10</v>
      </c>
    </row>
    <row r="35248" spans="1:5" x14ac:dyDescent="0.3">
      <c r="A35248">
        <v>23410027</v>
      </c>
      <c r="B35248" t="s">
        <v>1976</v>
      </c>
      <c r="C35248" t="s">
        <v>8</v>
      </c>
      <c r="D35248" t="s">
        <v>2380</v>
      </c>
      <c r="E35248">
        <v>-8</v>
      </c>
    </row>
    <row r="35249" spans="1:5" x14ac:dyDescent="0.3">
      <c r="A35249">
        <v>23410027</v>
      </c>
      <c r="B35249" t="s">
        <v>1976</v>
      </c>
      <c r="C35249" t="s">
        <v>8</v>
      </c>
      <c r="D35249" t="s">
        <v>2381</v>
      </c>
      <c r="E35249">
        <v>-4</v>
      </c>
    </row>
    <row r="35250" spans="1:5" x14ac:dyDescent="0.3">
      <c r="A35250">
        <v>23410027</v>
      </c>
      <c r="B35250" t="s">
        <v>1976</v>
      </c>
      <c r="C35250" t="s">
        <v>8</v>
      </c>
      <c r="D35250" t="s">
        <v>2382</v>
      </c>
      <c r="E35250">
        <v>-9</v>
      </c>
    </row>
    <row r="35251" spans="1:5" x14ac:dyDescent="0.3">
      <c r="A35251">
        <v>23410027</v>
      </c>
      <c r="B35251" t="s">
        <v>1976</v>
      </c>
      <c r="C35251" t="s">
        <v>8</v>
      </c>
      <c r="D35251" t="s">
        <v>2383</v>
      </c>
      <c r="E35251">
        <v>-9</v>
      </c>
    </row>
    <row r="35252" spans="1:5" x14ac:dyDescent="0.3">
      <c r="A35252">
        <v>23410027</v>
      </c>
      <c r="B35252" t="s">
        <v>1976</v>
      </c>
      <c r="C35252" t="s">
        <v>8</v>
      </c>
      <c r="D35252" t="s">
        <v>2384</v>
      </c>
      <c r="E35252">
        <v>-16</v>
      </c>
    </row>
    <row r="35253" spans="1:5" x14ac:dyDescent="0.3">
      <c r="A35253">
        <v>23410027</v>
      </c>
      <c r="B35253" t="s">
        <v>1976</v>
      </c>
      <c r="C35253" t="s">
        <v>8</v>
      </c>
      <c r="D35253" t="s">
        <v>2385</v>
      </c>
      <c r="E35253">
        <v>0</v>
      </c>
    </row>
    <row r="35254" spans="1:5" x14ac:dyDescent="0.3">
      <c r="A35254">
        <v>23410027</v>
      </c>
      <c r="B35254" t="s">
        <v>1976</v>
      </c>
      <c r="C35254" t="s">
        <v>8</v>
      </c>
      <c r="D35254" t="s">
        <v>2386</v>
      </c>
      <c r="E35254">
        <v>0</v>
      </c>
    </row>
    <row r="35255" spans="1:5" x14ac:dyDescent="0.3">
      <c r="A35255">
        <v>23410027</v>
      </c>
      <c r="B35255" t="s">
        <v>1976</v>
      </c>
      <c r="C35255" t="s">
        <v>8</v>
      </c>
      <c r="D35255" t="s">
        <v>2387</v>
      </c>
      <c r="E35255">
        <v>0</v>
      </c>
    </row>
    <row r="35256" spans="1:5" x14ac:dyDescent="0.3">
      <c r="A35256">
        <v>23410027</v>
      </c>
      <c r="B35256" t="s">
        <v>1976</v>
      </c>
      <c r="C35256" t="s">
        <v>8</v>
      </c>
      <c r="D35256" t="s">
        <v>2388</v>
      </c>
      <c r="E35256">
        <v>0</v>
      </c>
    </row>
    <row r="35257" spans="1:5" x14ac:dyDescent="0.3">
      <c r="A35257">
        <v>23410027</v>
      </c>
      <c r="B35257" t="s">
        <v>1976</v>
      </c>
      <c r="C35257" t="s">
        <v>8</v>
      </c>
      <c r="D35257" t="s">
        <v>2389</v>
      </c>
      <c r="E35257">
        <v>0</v>
      </c>
    </row>
    <row r="35258" spans="1:5" x14ac:dyDescent="0.3">
      <c r="A35258">
        <v>23410027</v>
      </c>
      <c r="B35258" t="s">
        <v>1976</v>
      </c>
      <c r="C35258" t="s">
        <v>8</v>
      </c>
      <c r="D35258" t="s">
        <v>2390</v>
      </c>
      <c r="E35258">
        <v>0</v>
      </c>
    </row>
    <row r="35259" spans="1:5" x14ac:dyDescent="0.3">
      <c r="A35259">
        <v>23410027</v>
      </c>
      <c r="B35259" t="s">
        <v>1976</v>
      </c>
      <c r="C35259" t="s">
        <v>8</v>
      </c>
      <c r="D35259" t="s">
        <v>2391</v>
      </c>
      <c r="E35259">
        <v>0</v>
      </c>
    </row>
    <row r="35260" spans="1:5" x14ac:dyDescent="0.3">
      <c r="A35260">
        <v>23410027</v>
      </c>
      <c r="B35260" t="s">
        <v>1976</v>
      </c>
      <c r="C35260" t="s">
        <v>8</v>
      </c>
      <c r="D35260" t="s">
        <v>2392</v>
      </c>
      <c r="E35260">
        <v>0</v>
      </c>
    </row>
    <row r="35261" spans="1:5" x14ac:dyDescent="0.3">
      <c r="A35261">
        <v>23410027</v>
      </c>
      <c r="B35261" t="s">
        <v>1976</v>
      </c>
      <c r="C35261" t="s">
        <v>8</v>
      </c>
      <c r="D35261" t="s">
        <v>2393</v>
      </c>
      <c r="E35261">
        <v>0</v>
      </c>
    </row>
    <row r="35262" spans="1:5" x14ac:dyDescent="0.3">
      <c r="A35262">
        <v>23410027</v>
      </c>
      <c r="B35262" t="s">
        <v>1976</v>
      </c>
      <c r="C35262" t="s">
        <v>8</v>
      </c>
      <c r="D35262" t="s">
        <v>2394</v>
      </c>
      <c r="E35262">
        <v>0</v>
      </c>
    </row>
    <row r="35263" spans="1:5" x14ac:dyDescent="0.3">
      <c r="A35263">
        <v>23410027</v>
      </c>
      <c r="B35263" t="s">
        <v>1976</v>
      </c>
      <c r="C35263" t="s">
        <v>8</v>
      </c>
      <c r="D35263" t="s">
        <v>2395</v>
      </c>
      <c r="E35263">
        <v>-4</v>
      </c>
    </row>
    <row r="35264" spans="1:5" x14ac:dyDescent="0.3">
      <c r="A35264">
        <v>23410027</v>
      </c>
      <c r="B35264" t="s">
        <v>1976</v>
      </c>
      <c r="C35264" t="s">
        <v>8</v>
      </c>
      <c r="D35264" t="s">
        <v>2396</v>
      </c>
      <c r="E35264">
        <v>-16</v>
      </c>
    </row>
    <row r="35265" spans="1:5" x14ac:dyDescent="0.3">
      <c r="A35265">
        <v>23410027</v>
      </c>
      <c r="B35265" t="s">
        <v>1976</v>
      </c>
      <c r="C35265" t="s">
        <v>8</v>
      </c>
      <c r="D35265" t="s">
        <v>2397</v>
      </c>
      <c r="E35265">
        <v>-6</v>
      </c>
    </row>
    <row r="35266" spans="1:5" x14ac:dyDescent="0.3">
      <c r="A35266">
        <v>23410027</v>
      </c>
      <c r="B35266" t="s">
        <v>1976</v>
      </c>
      <c r="C35266" t="s">
        <v>8</v>
      </c>
      <c r="D35266" t="s">
        <v>2398</v>
      </c>
      <c r="E35266">
        <v>0</v>
      </c>
    </row>
    <row r="35267" spans="1:5" x14ac:dyDescent="0.3">
      <c r="A35267">
        <v>23410027</v>
      </c>
      <c r="B35267" t="s">
        <v>1976</v>
      </c>
      <c r="C35267" t="s">
        <v>8</v>
      </c>
      <c r="D35267" t="s">
        <v>2399</v>
      </c>
      <c r="E35267">
        <v>-2</v>
      </c>
    </row>
    <row r="35268" spans="1:5" x14ac:dyDescent="0.3">
      <c r="A35268">
        <v>23410027</v>
      </c>
      <c r="B35268" t="s">
        <v>1976</v>
      </c>
      <c r="C35268" t="s">
        <v>8</v>
      </c>
      <c r="D35268" t="s">
        <v>2400</v>
      </c>
      <c r="E35268">
        <v>-4</v>
      </c>
    </row>
    <row r="35269" spans="1:5" x14ac:dyDescent="0.3">
      <c r="A35269">
        <v>23410027</v>
      </c>
      <c r="B35269" t="s">
        <v>1976</v>
      </c>
      <c r="C35269" t="s">
        <v>8</v>
      </c>
      <c r="D35269" t="s">
        <v>2401</v>
      </c>
      <c r="E35269">
        <v>0</v>
      </c>
    </row>
    <row r="35270" spans="1:5" x14ac:dyDescent="0.3">
      <c r="A35270">
        <v>23410027</v>
      </c>
      <c r="B35270" t="s">
        <v>1976</v>
      </c>
      <c r="C35270" t="s">
        <v>8</v>
      </c>
      <c r="D35270" t="s">
        <v>2402</v>
      </c>
      <c r="E35270">
        <v>-4</v>
      </c>
    </row>
    <row r="35271" spans="1:5" x14ac:dyDescent="0.3">
      <c r="A35271">
        <v>23410027</v>
      </c>
      <c r="B35271" t="s">
        <v>1976</v>
      </c>
      <c r="C35271" t="s">
        <v>8</v>
      </c>
      <c r="D35271" t="s">
        <v>2403</v>
      </c>
      <c r="E35271">
        <v>-2</v>
      </c>
    </row>
    <row r="35272" spans="1:5" x14ac:dyDescent="0.3">
      <c r="A35272">
        <v>23410027</v>
      </c>
      <c r="B35272" t="s">
        <v>1976</v>
      </c>
      <c r="C35272" t="s">
        <v>8</v>
      </c>
      <c r="D35272" t="s">
        <v>2404</v>
      </c>
      <c r="E35272">
        <v>-9</v>
      </c>
    </row>
    <row r="35273" spans="1:5" x14ac:dyDescent="0.3">
      <c r="A35273">
        <v>23410027</v>
      </c>
      <c r="B35273" t="s">
        <v>1976</v>
      </c>
      <c r="C35273" t="s">
        <v>8</v>
      </c>
      <c r="D35273" t="s">
        <v>2405</v>
      </c>
      <c r="E35273">
        <v>-9</v>
      </c>
    </row>
    <row r="35274" spans="1:5" x14ac:dyDescent="0.3">
      <c r="A35274">
        <v>23410027</v>
      </c>
      <c r="B35274" t="s">
        <v>1976</v>
      </c>
      <c r="C35274" t="s">
        <v>8</v>
      </c>
      <c r="D35274" t="s">
        <v>2406</v>
      </c>
      <c r="E35274">
        <v>0</v>
      </c>
    </row>
    <row r="35275" spans="1:5" x14ac:dyDescent="0.3">
      <c r="A35275">
        <v>23410027</v>
      </c>
      <c r="B35275" t="s">
        <v>1976</v>
      </c>
      <c r="C35275" t="s">
        <v>8</v>
      </c>
      <c r="D35275" t="s">
        <v>2407</v>
      </c>
      <c r="E35275">
        <v>-6</v>
      </c>
    </row>
    <row r="35276" spans="1:5" x14ac:dyDescent="0.3">
      <c r="A35276">
        <v>23410027</v>
      </c>
      <c r="B35276" t="s">
        <v>1976</v>
      </c>
      <c r="C35276" t="s">
        <v>8</v>
      </c>
      <c r="D35276" t="s">
        <v>2408</v>
      </c>
      <c r="E35276">
        <v>-22</v>
      </c>
    </row>
    <row r="35277" spans="1:5" x14ac:dyDescent="0.3">
      <c r="A35277">
        <v>23410027</v>
      </c>
      <c r="B35277" t="s">
        <v>1976</v>
      </c>
      <c r="C35277" t="s">
        <v>8</v>
      </c>
      <c r="D35277" t="s">
        <v>2409</v>
      </c>
      <c r="E35277">
        <v>-2</v>
      </c>
    </row>
    <row r="35278" spans="1:5" x14ac:dyDescent="0.3">
      <c r="A35278">
        <v>23410027</v>
      </c>
      <c r="B35278" t="s">
        <v>1976</v>
      </c>
      <c r="C35278" t="s">
        <v>8</v>
      </c>
      <c r="D35278" t="s">
        <v>2410</v>
      </c>
      <c r="E35278">
        <v>-8</v>
      </c>
    </row>
    <row r="35279" spans="1:5" x14ac:dyDescent="0.3">
      <c r="A35279">
        <v>23410027</v>
      </c>
      <c r="B35279" t="s">
        <v>1976</v>
      </c>
      <c r="C35279" t="s">
        <v>8</v>
      </c>
      <c r="D35279" t="s">
        <v>2411</v>
      </c>
      <c r="E35279">
        <v>-1</v>
      </c>
    </row>
    <row r="35280" spans="1:5" x14ac:dyDescent="0.3">
      <c r="A35280">
        <v>23410027</v>
      </c>
      <c r="B35280" t="s">
        <v>1976</v>
      </c>
      <c r="C35280" t="s">
        <v>8</v>
      </c>
      <c r="D35280" t="s">
        <v>2412</v>
      </c>
      <c r="E35280">
        <v>-7</v>
      </c>
    </row>
    <row r="35281" spans="1:5" x14ac:dyDescent="0.3">
      <c r="A35281">
        <v>23410027</v>
      </c>
      <c r="B35281" t="s">
        <v>1976</v>
      </c>
      <c r="C35281" t="s">
        <v>8</v>
      </c>
      <c r="D35281" t="s">
        <v>2413</v>
      </c>
      <c r="E35281">
        <v>0</v>
      </c>
    </row>
    <row r="35282" spans="1:5" x14ac:dyDescent="0.3">
      <c r="A35282">
        <v>50350021</v>
      </c>
      <c r="B35282" t="s">
        <v>1978</v>
      </c>
      <c r="C35282" t="s">
        <v>8</v>
      </c>
      <c r="D35282" t="s">
        <v>2378</v>
      </c>
      <c r="E35282">
        <v>0</v>
      </c>
    </row>
    <row r="35283" spans="1:5" x14ac:dyDescent="0.3">
      <c r="A35283">
        <v>50350021</v>
      </c>
      <c r="B35283" t="s">
        <v>1978</v>
      </c>
      <c r="C35283" t="s">
        <v>8</v>
      </c>
      <c r="D35283" t="s">
        <v>2379</v>
      </c>
      <c r="E35283">
        <v>0</v>
      </c>
    </row>
    <row r="35284" spans="1:5" x14ac:dyDescent="0.3">
      <c r="A35284">
        <v>50350021</v>
      </c>
      <c r="B35284" t="s">
        <v>1978</v>
      </c>
      <c r="C35284" t="s">
        <v>8</v>
      </c>
      <c r="D35284" t="s">
        <v>2380</v>
      </c>
      <c r="E35284">
        <v>-2</v>
      </c>
    </row>
    <row r="35285" spans="1:5" x14ac:dyDescent="0.3">
      <c r="A35285">
        <v>50350021</v>
      </c>
      <c r="B35285" t="s">
        <v>1978</v>
      </c>
      <c r="C35285" t="s">
        <v>8</v>
      </c>
      <c r="D35285" t="s">
        <v>2381</v>
      </c>
      <c r="E35285">
        <v>-2</v>
      </c>
    </row>
    <row r="35286" spans="1:5" x14ac:dyDescent="0.3">
      <c r="A35286">
        <v>50350021</v>
      </c>
      <c r="B35286" t="s">
        <v>1978</v>
      </c>
      <c r="C35286" t="s">
        <v>8</v>
      </c>
      <c r="D35286" t="s">
        <v>2382</v>
      </c>
      <c r="E35286">
        <v>0</v>
      </c>
    </row>
    <row r="35287" spans="1:5" x14ac:dyDescent="0.3">
      <c r="A35287">
        <v>50350021</v>
      </c>
      <c r="B35287" t="s">
        <v>1978</v>
      </c>
      <c r="C35287" t="s">
        <v>8</v>
      </c>
      <c r="D35287" t="s">
        <v>2383</v>
      </c>
      <c r="E35287">
        <v>0</v>
      </c>
    </row>
    <row r="35288" spans="1:5" x14ac:dyDescent="0.3">
      <c r="A35288">
        <v>50350021</v>
      </c>
      <c r="B35288" t="s">
        <v>1978</v>
      </c>
      <c r="C35288" t="s">
        <v>8</v>
      </c>
      <c r="D35288" t="s">
        <v>2384</v>
      </c>
      <c r="E35288">
        <v>0</v>
      </c>
    </row>
    <row r="35289" spans="1:5" x14ac:dyDescent="0.3">
      <c r="A35289">
        <v>50350021</v>
      </c>
      <c r="B35289" t="s">
        <v>1978</v>
      </c>
      <c r="C35289" t="s">
        <v>8</v>
      </c>
      <c r="D35289" t="s">
        <v>2385</v>
      </c>
      <c r="E35289">
        <v>0</v>
      </c>
    </row>
    <row r="35290" spans="1:5" x14ac:dyDescent="0.3">
      <c r="A35290">
        <v>50350021</v>
      </c>
      <c r="B35290" t="s">
        <v>1978</v>
      </c>
      <c r="C35290" t="s">
        <v>8</v>
      </c>
      <c r="D35290" t="s">
        <v>2386</v>
      </c>
      <c r="E35290">
        <v>0</v>
      </c>
    </row>
    <row r="35291" spans="1:5" x14ac:dyDescent="0.3">
      <c r="A35291">
        <v>50350021</v>
      </c>
      <c r="B35291" t="s">
        <v>1978</v>
      </c>
      <c r="C35291" t="s">
        <v>8</v>
      </c>
      <c r="D35291" t="s">
        <v>2387</v>
      </c>
      <c r="E35291">
        <v>0</v>
      </c>
    </row>
    <row r="35292" spans="1:5" x14ac:dyDescent="0.3">
      <c r="A35292">
        <v>50350021</v>
      </c>
      <c r="B35292" t="s">
        <v>1978</v>
      </c>
      <c r="C35292" t="s">
        <v>8</v>
      </c>
      <c r="D35292" t="s">
        <v>2388</v>
      </c>
      <c r="E35292">
        <v>0</v>
      </c>
    </row>
    <row r="35293" spans="1:5" x14ac:dyDescent="0.3">
      <c r="A35293">
        <v>50350021</v>
      </c>
      <c r="B35293" t="s">
        <v>1978</v>
      </c>
      <c r="C35293" t="s">
        <v>8</v>
      </c>
      <c r="D35293" t="s">
        <v>2389</v>
      </c>
      <c r="E35293">
        <v>0</v>
      </c>
    </row>
    <row r="35294" spans="1:5" x14ac:dyDescent="0.3">
      <c r="A35294">
        <v>50350021</v>
      </c>
      <c r="B35294" t="s">
        <v>1978</v>
      </c>
      <c r="C35294" t="s">
        <v>8</v>
      </c>
      <c r="D35294" t="s">
        <v>2390</v>
      </c>
      <c r="E35294">
        <v>0</v>
      </c>
    </row>
    <row r="35295" spans="1:5" x14ac:dyDescent="0.3">
      <c r="A35295">
        <v>50350021</v>
      </c>
      <c r="B35295" t="s">
        <v>1978</v>
      </c>
      <c r="C35295" t="s">
        <v>8</v>
      </c>
      <c r="D35295" t="s">
        <v>2391</v>
      </c>
      <c r="E35295">
        <v>0</v>
      </c>
    </row>
    <row r="35296" spans="1:5" x14ac:dyDescent="0.3">
      <c r="A35296">
        <v>50350021</v>
      </c>
      <c r="B35296" t="s">
        <v>1978</v>
      </c>
      <c r="C35296" t="s">
        <v>8</v>
      </c>
      <c r="D35296" t="s">
        <v>2392</v>
      </c>
      <c r="E35296">
        <v>0</v>
      </c>
    </row>
    <row r="35297" spans="1:5" x14ac:dyDescent="0.3">
      <c r="A35297">
        <v>50350021</v>
      </c>
      <c r="B35297" t="s">
        <v>1978</v>
      </c>
      <c r="C35297" t="s">
        <v>8</v>
      </c>
      <c r="D35297" t="s">
        <v>2393</v>
      </c>
      <c r="E35297">
        <v>0</v>
      </c>
    </row>
    <row r="35298" spans="1:5" x14ac:dyDescent="0.3">
      <c r="A35298">
        <v>50350021</v>
      </c>
      <c r="B35298" t="s">
        <v>1978</v>
      </c>
      <c r="C35298" t="s">
        <v>8</v>
      </c>
      <c r="D35298" t="s">
        <v>2394</v>
      </c>
      <c r="E35298">
        <v>0</v>
      </c>
    </row>
    <row r="35299" spans="1:5" x14ac:dyDescent="0.3">
      <c r="A35299">
        <v>50350021</v>
      </c>
      <c r="B35299" t="s">
        <v>1978</v>
      </c>
      <c r="C35299" t="s">
        <v>8</v>
      </c>
      <c r="D35299" t="s">
        <v>2395</v>
      </c>
      <c r="E35299">
        <v>0</v>
      </c>
    </row>
    <row r="35300" spans="1:5" x14ac:dyDescent="0.3">
      <c r="A35300">
        <v>50350021</v>
      </c>
      <c r="B35300" t="s">
        <v>1978</v>
      </c>
      <c r="C35300" t="s">
        <v>8</v>
      </c>
      <c r="D35300" t="s">
        <v>2396</v>
      </c>
      <c r="E35300">
        <v>0</v>
      </c>
    </row>
    <row r="35301" spans="1:5" x14ac:dyDescent="0.3">
      <c r="A35301">
        <v>50350021</v>
      </c>
      <c r="B35301" t="s">
        <v>1978</v>
      </c>
      <c r="C35301" t="s">
        <v>8</v>
      </c>
      <c r="D35301" t="s">
        <v>2397</v>
      </c>
      <c r="E35301">
        <v>0</v>
      </c>
    </row>
    <row r="35302" spans="1:5" x14ac:dyDescent="0.3">
      <c r="A35302">
        <v>50350021</v>
      </c>
      <c r="B35302" t="s">
        <v>1978</v>
      </c>
      <c r="C35302" t="s">
        <v>8</v>
      </c>
      <c r="D35302" t="s">
        <v>2398</v>
      </c>
      <c r="E35302">
        <v>0</v>
      </c>
    </row>
    <row r="35303" spans="1:5" x14ac:dyDescent="0.3">
      <c r="A35303">
        <v>50350021</v>
      </c>
      <c r="B35303" t="s">
        <v>1978</v>
      </c>
      <c r="C35303" t="s">
        <v>8</v>
      </c>
      <c r="D35303" t="s">
        <v>2399</v>
      </c>
      <c r="E35303">
        <v>0</v>
      </c>
    </row>
    <row r="35304" spans="1:5" x14ac:dyDescent="0.3">
      <c r="A35304">
        <v>50350021</v>
      </c>
      <c r="B35304" t="s">
        <v>1978</v>
      </c>
      <c r="C35304" t="s">
        <v>8</v>
      </c>
      <c r="D35304" t="s">
        <v>2400</v>
      </c>
      <c r="E35304">
        <v>0</v>
      </c>
    </row>
    <row r="35305" spans="1:5" x14ac:dyDescent="0.3">
      <c r="A35305">
        <v>50350021</v>
      </c>
      <c r="B35305" t="s">
        <v>1978</v>
      </c>
      <c r="C35305" t="s">
        <v>8</v>
      </c>
      <c r="D35305" t="s">
        <v>2401</v>
      </c>
      <c r="E35305">
        <v>0</v>
      </c>
    </row>
    <row r="35306" spans="1:5" x14ac:dyDescent="0.3">
      <c r="A35306">
        <v>50350021</v>
      </c>
      <c r="B35306" t="s">
        <v>1978</v>
      </c>
      <c r="C35306" t="s">
        <v>8</v>
      </c>
      <c r="D35306" t="s">
        <v>2402</v>
      </c>
      <c r="E35306">
        <v>0</v>
      </c>
    </row>
    <row r="35307" spans="1:5" x14ac:dyDescent="0.3">
      <c r="A35307">
        <v>50350021</v>
      </c>
      <c r="B35307" t="s">
        <v>1978</v>
      </c>
      <c r="C35307" t="s">
        <v>8</v>
      </c>
      <c r="D35307" t="s">
        <v>2403</v>
      </c>
      <c r="E35307">
        <v>0</v>
      </c>
    </row>
    <row r="35308" spans="1:5" x14ac:dyDescent="0.3">
      <c r="A35308">
        <v>50350021</v>
      </c>
      <c r="B35308" t="s">
        <v>1978</v>
      </c>
      <c r="C35308" t="s">
        <v>8</v>
      </c>
      <c r="D35308" t="s">
        <v>2404</v>
      </c>
      <c r="E35308">
        <v>0</v>
      </c>
    </row>
    <row r="35309" spans="1:5" x14ac:dyDescent="0.3">
      <c r="A35309">
        <v>50350021</v>
      </c>
      <c r="B35309" t="s">
        <v>1978</v>
      </c>
      <c r="C35309" t="s">
        <v>8</v>
      </c>
      <c r="D35309" t="s">
        <v>2405</v>
      </c>
      <c r="E35309">
        <v>0</v>
      </c>
    </row>
    <row r="35310" spans="1:5" x14ac:dyDescent="0.3">
      <c r="A35310">
        <v>50350021</v>
      </c>
      <c r="B35310" t="s">
        <v>1978</v>
      </c>
      <c r="C35310" t="s">
        <v>8</v>
      </c>
      <c r="D35310" t="s">
        <v>2406</v>
      </c>
      <c r="E35310">
        <v>0</v>
      </c>
    </row>
    <row r="35311" spans="1:5" x14ac:dyDescent="0.3">
      <c r="A35311">
        <v>50350021</v>
      </c>
      <c r="B35311" t="s">
        <v>1978</v>
      </c>
      <c r="C35311" t="s">
        <v>8</v>
      </c>
      <c r="D35311" t="s">
        <v>2407</v>
      </c>
      <c r="E35311">
        <v>0</v>
      </c>
    </row>
    <row r="35312" spans="1:5" x14ac:dyDescent="0.3">
      <c r="A35312">
        <v>50350021</v>
      </c>
      <c r="B35312" t="s">
        <v>1978</v>
      </c>
      <c r="C35312" t="s">
        <v>8</v>
      </c>
      <c r="D35312" t="s">
        <v>2408</v>
      </c>
      <c r="E35312">
        <v>0</v>
      </c>
    </row>
    <row r="35313" spans="1:5" x14ac:dyDescent="0.3">
      <c r="A35313">
        <v>50350021</v>
      </c>
      <c r="B35313" t="s">
        <v>1978</v>
      </c>
      <c r="C35313" t="s">
        <v>8</v>
      </c>
      <c r="D35313" t="s">
        <v>2409</v>
      </c>
      <c r="E35313">
        <v>0</v>
      </c>
    </row>
    <row r="35314" spans="1:5" x14ac:dyDescent="0.3">
      <c r="A35314">
        <v>50350021</v>
      </c>
      <c r="B35314" t="s">
        <v>1978</v>
      </c>
      <c r="C35314" t="s">
        <v>8</v>
      </c>
      <c r="D35314" t="s">
        <v>2410</v>
      </c>
      <c r="E35314">
        <v>0</v>
      </c>
    </row>
    <row r="35315" spans="1:5" x14ac:dyDescent="0.3">
      <c r="A35315">
        <v>50350021</v>
      </c>
      <c r="B35315" t="s">
        <v>1978</v>
      </c>
      <c r="C35315" t="s">
        <v>8</v>
      </c>
      <c r="D35315" t="s">
        <v>2411</v>
      </c>
      <c r="E35315">
        <v>0</v>
      </c>
    </row>
    <row r="35316" spans="1:5" x14ac:dyDescent="0.3">
      <c r="A35316">
        <v>50350021</v>
      </c>
      <c r="B35316" t="s">
        <v>1978</v>
      </c>
      <c r="C35316" t="s">
        <v>8</v>
      </c>
      <c r="D35316" t="s">
        <v>2412</v>
      </c>
      <c r="E35316">
        <v>0</v>
      </c>
    </row>
    <row r="35317" spans="1:5" x14ac:dyDescent="0.3">
      <c r="A35317">
        <v>50350021</v>
      </c>
      <c r="B35317" t="s">
        <v>1978</v>
      </c>
      <c r="C35317" t="s">
        <v>8</v>
      </c>
      <c r="D35317" t="s">
        <v>2413</v>
      </c>
      <c r="E35317">
        <v>-2</v>
      </c>
    </row>
    <row r="35318" spans="1:5" x14ac:dyDescent="0.3">
      <c r="A35318">
        <v>39200188</v>
      </c>
      <c r="B35318" t="s">
        <v>1980</v>
      </c>
      <c r="C35318" t="s">
        <v>8</v>
      </c>
      <c r="D35318" t="s">
        <v>2378</v>
      </c>
      <c r="E35318">
        <v>-1</v>
      </c>
    </row>
    <row r="35319" spans="1:5" x14ac:dyDescent="0.3">
      <c r="A35319">
        <v>39200188</v>
      </c>
      <c r="B35319" t="s">
        <v>1980</v>
      </c>
      <c r="C35319" t="s">
        <v>8</v>
      </c>
      <c r="D35319" t="s">
        <v>2379</v>
      </c>
      <c r="E35319">
        <v>0</v>
      </c>
    </row>
    <row r="35320" spans="1:5" x14ac:dyDescent="0.3">
      <c r="A35320">
        <v>39200188</v>
      </c>
      <c r="B35320" t="s">
        <v>1980</v>
      </c>
      <c r="C35320" t="s">
        <v>8</v>
      </c>
      <c r="D35320" t="s">
        <v>2380</v>
      </c>
      <c r="E35320">
        <v>0</v>
      </c>
    </row>
    <row r="35321" spans="1:5" x14ac:dyDescent="0.3">
      <c r="A35321">
        <v>39200188</v>
      </c>
      <c r="B35321" t="s">
        <v>1980</v>
      </c>
      <c r="C35321" t="s">
        <v>8</v>
      </c>
      <c r="D35321" t="s">
        <v>2381</v>
      </c>
      <c r="E35321">
        <v>0</v>
      </c>
    </row>
    <row r="35322" spans="1:5" x14ac:dyDescent="0.3">
      <c r="A35322">
        <v>39200188</v>
      </c>
      <c r="B35322" t="s">
        <v>1980</v>
      </c>
      <c r="C35322" t="s">
        <v>8</v>
      </c>
      <c r="D35322" t="s">
        <v>2382</v>
      </c>
      <c r="E35322">
        <v>0</v>
      </c>
    </row>
    <row r="35323" spans="1:5" x14ac:dyDescent="0.3">
      <c r="A35323">
        <v>39200188</v>
      </c>
      <c r="B35323" t="s">
        <v>1980</v>
      </c>
      <c r="C35323" t="s">
        <v>8</v>
      </c>
      <c r="D35323" t="s">
        <v>2383</v>
      </c>
      <c r="E35323">
        <v>0</v>
      </c>
    </row>
    <row r="35324" spans="1:5" x14ac:dyDescent="0.3">
      <c r="A35324">
        <v>39200188</v>
      </c>
      <c r="B35324" t="s">
        <v>1980</v>
      </c>
      <c r="C35324" t="s">
        <v>8</v>
      </c>
      <c r="D35324" t="s">
        <v>2384</v>
      </c>
      <c r="E35324">
        <v>0</v>
      </c>
    </row>
    <row r="35325" spans="1:5" x14ac:dyDescent="0.3">
      <c r="A35325">
        <v>39200188</v>
      </c>
      <c r="B35325" t="s">
        <v>1980</v>
      </c>
      <c r="C35325" t="s">
        <v>8</v>
      </c>
      <c r="D35325" t="s">
        <v>2385</v>
      </c>
      <c r="E35325">
        <v>0</v>
      </c>
    </row>
    <row r="35326" spans="1:5" x14ac:dyDescent="0.3">
      <c r="A35326">
        <v>39200188</v>
      </c>
      <c r="B35326" t="s">
        <v>1980</v>
      </c>
      <c r="C35326" t="s">
        <v>8</v>
      </c>
      <c r="D35326" t="s">
        <v>2386</v>
      </c>
      <c r="E35326">
        <v>0</v>
      </c>
    </row>
    <row r="35327" spans="1:5" x14ac:dyDescent="0.3">
      <c r="A35327">
        <v>39200188</v>
      </c>
      <c r="B35327" t="s">
        <v>1980</v>
      </c>
      <c r="C35327" t="s">
        <v>8</v>
      </c>
      <c r="D35327" t="s">
        <v>2387</v>
      </c>
      <c r="E35327">
        <v>0</v>
      </c>
    </row>
    <row r="35328" spans="1:5" x14ac:dyDescent="0.3">
      <c r="A35328">
        <v>39200188</v>
      </c>
      <c r="B35328" t="s">
        <v>1980</v>
      </c>
      <c r="C35328" t="s">
        <v>8</v>
      </c>
      <c r="D35328" t="s">
        <v>2388</v>
      </c>
      <c r="E35328">
        <v>0</v>
      </c>
    </row>
    <row r="35329" spans="1:5" x14ac:dyDescent="0.3">
      <c r="A35329">
        <v>39200188</v>
      </c>
      <c r="B35329" t="s">
        <v>1980</v>
      </c>
      <c r="C35329" t="s">
        <v>8</v>
      </c>
      <c r="D35329" t="s">
        <v>2389</v>
      </c>
      <c r="E35329">
        <v>0</v>
      </c>
    </row>
    <row r="35330" spans="1:5" x14ac:dyDescent="0.3">
      <c r="A35330">
        <v>39200188</v>
      </c>
      <c r="B35330" t="s">
        <v>1980</v>
      </c>
      <c r="C35330" t="s">
        <v>8</v>
      </c>
      <c r="D35330" t="s">
        <v>2390</v>
      </c>
      <c r="E35330">
        <v>0</v>
      </c>
    </row>
    <row r="35331" spans="1:5" x14ac:dyDescent="0.3">
      <c r="A35331">
        <v>39200188</v>
      </c>
      <c r="B35331" t="s">
        <v>1980</v>
      </c>
      <c r="C35331" t="s">
        <v>8</v>
      </c>
      <c r="D35331" t="s">
        <v>2391</v>
      </c>
      <c r="E35331">
        <v>0</v>
      </c>
    </row>
    <row r="35332" spans="1:5" x14ac:dyDescent="0.3">
      <c r="A35332">
        <v>39200188</v>
      </c>
      <c r="B35332" t="s">
        <v>1980</v>
      </c>
      <c r="C35332" t="s">
        <v>8</v>
      </c>
      <c r="D35332" t="s">
        <v>2392</v>
      </c>
      <c r="E35332">
        <v>0</v>
      </c>
    </row>
    <row r="35333" spans="1:5" x14ac:dyDescent="0.3">
      <c r="A35333">
        <v>39200188</v>
      </c>
      <c r="B35333" t="s">
        <v>1980</v>
      </c>
      <c r="C35333" t="s">
        <v>8</v>
      </c>
      <c r="D35333" t="s">
        <v>2393</v>
      </c>
      <c r="E35333">
        <v>0</v>
      </c>
    </row>
    <row r="35334" spans="1:5" x14ac:dyDescent="0.3">
      <c r="A35334">
        <v>39200188</v>
      </c>
      <c r="B35334" t="s">
        <v>1980</v>
      </c>
      <c r="C35334" t="s">
        <v>8</v>
      </c>
      <c r="D35334" t="s">
        <v>2394</v>
      </c>
      <c r="E35334">
        <v>0</v>
      </c>
    </row>
    <row r="35335" spans="1:5" x14ac:dyDescent="0.3">
      <c r="A35335">
        <v>39200188</v>
      </c>
      <c r="B35335" t="s">
        <v>1980</v>
      </c>
      <c r="C35335" t="s">
        <v>8</v>
      </c>
      <c r="D35335" t="s">
        <v>2395</v>
      </c>
      <c r="E35335">
        <v>0</v>
      </c>
    </row>
    <row r="35336" spans="1:5" x14ac:dyDescent="0.3">
      <c r="A35336">
        <v>39200188</v>
      </c>
      <c r="B35336" t="s">
        <v>1980</v>
      </c>
      <c r="C35336" t="s">
        <v>8</v>
      </c>
      <c r="D35336" t="s">
        <v>2396</v>
      </c>
      <c r="E35336">
        <v>0</v>
      </c>
    </row>
    <row r="35337" spans="1:5" x14ac:dyDescent="0.3">
      <c r="A35337">
        <v>39200188</v>
      </c>
      <c r="B35337" t="s">
        <v>1980</v>
      </c>
      <c r="C35337" t="s">
        <v>8</v>
      </c>
      <c r="D35337" t="s">
        <v>2397</v>
      </c>
      <c r="E35337">
        <v>0</v>
      </c>
    </row>
    <row r="35338" spans="1:5" x14ac:dyDescent="0.3">
      <c r="A35338">
        <v>39200188</v>
      </c>
      <c r="B35338" t="s">
        <v>1980</v>
      </c>
      <c r="C35338" t="s">
        <v>8</v>
      </c>
      <c r="D35338" t="s">
        <v>2398</v>
      </c>
      <c r="E35338">
        <v>0</v>
      </c>
    </row>
    <row r="35339" spans="1:5" x14ac:dyDescent="0.3">
      <c r="A35339">
        <v>39200188</v>
      </c>
      <c r="B35339" t="s">
        <v>1980</v>
      </c>
      <c r="C35339" t="s">
        <v>8</v>
      </c>
      <c r="D35339" t="s">
        <v>2399</v>
      </c>
      <c r="E35339">
        <v>0</v>
      </c>
    </row>
    <row r="35340" spans="1:5" x14ac:dyDescent="0.3">
      <c r="A35340">
        <v>39200188</v>
      </c>
      <c r="B35340" t="s">
        <v>1980</v>
      </c>
      <c r="C35340" t="s">
        <v>8</v>
      </c>
      <c r="D35340" t="s">
        <v>2400</v>
      </c>
      <c r="E35340">
        <v>0</v>
      </c>
    </row>
    <row r="35341" spans="1:5" x14ac:dyDescent="0.3">
      <c r="A35341">
        <v>39200188</v>
      </c>
      <c r="B35341" t="s">
        <v>1980</v>
      </c>
      <c r="C35341" t="s">
        <v>8</v>
      </c>
      <c r="D35341" t="s">
        <v>2401</v>
      </c>
      <c r="E35341">
        <v>0</v>
      </c>
    </row>
    <row r="35342" spans="1:5" x14ac:dyDescent="0.3">
      <c r="A35342">
        <v>39200188</v>
      </c>
      <c r="B35342" t="s">
        <v>1980</v>
      </c>
      <c r="C35342" t="s">
        <v>8</v>
      </c>
      <c r="D35342" t="s">
        <v>2402</v>
      </c>
      <c r="E35342">
        <v>0</v>
      </c>
    </row>
    <row r="35343" spans="1:5" x14ac:dyDescent="0.3">
      <c r="A35343">
        <v>39200188</v>
      </c>
      <c r="B35343" t="s">
        <v>1980</v>
      </c>
      <c r="C35343" t="s">
        <v>8</v>
      </c>
      <c r="D35343" t="s">
        <v>2403</v>
      </c>
      <c r="E35343">
        <v>0</v>
      </c>
    </row>
    <row r="35344" spans="1:5" x14ac:dyDescent="0.3">
      <c r="A35344">
        <v>39200188</v>
      </c>
      <c r="B35344" t="s">
        <v>1980</v>
      </c>
      <c r="C35344" t="s">
        <v>8</v>
      </c>
      <c r="D35344" t="s">
        <v>2404</v>
      </c>
      <c r="E35344">
        <v>0</v>
      </c>
    </row>
    <row r="35345" spans="1:5" x14ac:dyDescent="0.3">
      <c r="A35345">
        <v>39200188</v>
      </c>
      <c r="B35345" t="s">
        <v>1980</v>
      </c>
      <c r="C35345" t="s">
        <v>8</v>
      </c>
      <c r="D35345" t="s">
        <v>2405</v>
      </c>
      <c r="E35345">
        <v>0</v>
      </c>
    </row>
    <row r="35346" spans="1:5" x14ac:dyDescent="0.3">
      <c r="A35346">
        <v>39200188</v>
      </c>
      <c r="B35346" t="s">
        <v>1980</v>
      </c>
      <c r="C35346" t="s">
        <v>8</v>
      </c>
      <c r="D35346" t="s">
        <v>2406</v>
      </c>
      <c r="E35346">
        <v>-1</v>
      </c>
    </row>
    <row r="35347" spans="1:5" x14ac:dyDescent="0.3">
      <c r="A35347">
        <v>39200188</v>
      </c>
      <c r="B35347" t="s">
        <v>1980</v>
      </c>
      <c r="C35347" t="s">
        <v>8</v>
      </c>
      <c r="D35347" t="s">
        <v>2407</v>
      </c>
      <c r="E35347">
        <v>0</v>
      </c>
    </row>
    <row r="35348" spans="1:5" x14ac:dyDescent="0.3">
      <c r="A35348">
        <v>39200188</v>
      </c>
      <c r="B35348" t="s">
        <v>1980</v>
      </c>
      <c r="C35348" t="s">
        <v>8</v>
      </c>
      <c r="D35348" t="s">
        <v>2408</v>
      </c>
      <c r="E35348">
        <v>0</v>
      </c>
    </row>
    <row r="35349" spans="1:5" x14ac:dyDescent="0.3">
      <c r="A35349">
        <v>39200188</v>
      </c>
      <c r="B35349" t="s">
        <v>1980</v>
      </c>
      <c r="C35349" t="s">
        <v>8</v>
      </c>
      <c r="D35349" t="s">
        <v>2409</v>
      </c>
      <c r="E35349">
        <v>0</v>
      </c>
    </row>
    <row r="35350" spans="1:5" x14ac:dyDescent="0.3">
      <c r="A35350">
        <v>39200188</v>
      </c>
      <c r="B35350" t="s">
        <v>1980</v>
      </c>
      <c r="C35350" t="s">
        <v>8</v>
      </c>
      <c r="D35350" t="s">
        <v>2410</v>
      </c>
      <c r="E35350">
        <v>0</v>
      </c>
    </row>
    <row r="35351" spans="1:5" x14ac:dyDescent="0.3">
      <c r="A35351">
        <v>39200188</v>
      </c>
      <c r="B35351" t="s">
        <v>1980</v>
      </c>
      <c r="C35351" t="s">
        <v>8</v>
      </c>
      <c r="D35351" t="s">
        <v>2411</v>
      </c>
      <c r="E35351">
        <v>0</v>
      </c>
    </row>
    <row r="35352" spans="1:5" x14ac:dyDescent="0.3">
      <c r="A35352">
        <v>39200188</v>
      </c>
      <c r="B35352" t="s">
        <v>1980</v>
      </c>
      <c r="C35352" t="s">
        <v>8</v>
      </c>
      <c r="D35352" t="s">
        <v>2412</v>
      </c>
      <c r="E35352">
        <v>0</v>
      </c>
    </row>
    <row r="35353" spans="1:5" x14ac:dyDescent="0.3">
      <c r="A35353">
        <v>39200188</v>
      </c>
      <c r="B35353" t="s">
        <v>1980</v>
      </c>
      <c r="C35353" t="s">
        <v>8</v>
      </c>
      <c r="D35353" t="s">
        <v>2413</v>
      </c>
      <c r="E35353">
        <v>0</v>
      </c>
    </row>
    <row r="35354" spans="1:5" x14ac:dyDescent="0.3">
      <c r="A35354">
        <v>23320083</v>
      </c>
      <c r="B35354" t="s">
        <v>1982</v>
      </c>
      <c r="C35354" t="s">
        <v>8</v>
      </c>
      <c r="D35354" t="s">
        <v>2378</v>
      </c>
      <c r="E35354">
        <v>0</v>
      </c>
    </row>
    <row r="35355" spans="1:5" x14ac:dyDescent="0.3">
      <c r="A35355">
        <v>23320083</v>
      </c>
      <c r="B35355" t="s">
        <v>1982</v>
      </c>
      <c r="C35355" t="s">
        <v>8</v>
      </c>
      <c r="D35355" t="s">
        <v>2379</v>
      </c>
      <c r="E35355">
        <v>0</v>
      </c>
    </row>
    <row r="35356" spans="1:5" x14ac:dyDescent="0.3">
      <c r="A35356">
        <v>23320083</v>
      </c>
      <c r="B35356" t="s">
        <v>1982</v>
      </c>
      <c r="C35356" t="s">
        <v>8</v>
      </c>
      <c r="D35356" t="s">
        <v>2380</v>
      </c>
      <c r="E35356">
        <v>0</v>
      </c>
    </row>
    <row r="35357" spans="1:5" x14ac:dyDescent="0.3">
      <c r="A35357">
        <v>23320083</v>
      </c>
      <c r="B35357" t="s">
        <v>1982</v>
      </c>
      <c r="C35357" t="s">
        <v>8</v>
      </c>
      <c r="D35357" t="s">
        <v>2381</v>
      </c>
      <c r="E35357">
        <v>0</v>
      </c>
    </row>
    <row r="35358" spans="1:5" x14ac:dyDescent="0.3">
      <c r="A35358">
        <v>23320083</v>
      </c>
      <c r="B35358" t="s">
        <v>1982</v>
      </c>
      <c r="C35358" t="s">
        <v>8</v>
      </c>
      <c r="D35358" t="s">
        <v>2382</v>
      </c>
      <c r="E35358">
        <v>0</v>
      </c>
    </row>
    <row r="35359" spans="1:5" x14ac:dyDescent="0.3">
      <c r="A35359">
        <v>23320083</v>
      </c>
      <c r="B35359" t="s">
        <v>1982</v>
      </c>
      <c r="C35359" t="s">
        <v>8</v>
      </c>
      <c r="D35359" t="s">
        <v>2383</v>
      </c>
      <c r="E35359">
        <v>-1</v>
      </c>
    </row>
    <row r="35360" spans="1:5" x14ac:dyDescent="0.3">
      <c r="A35360">
        <v>23320083</v>
      </c>
      <c r="B35360" t="s">
        <v>1982</v>
      </c>
      <c r="C35360" t="s">
        <v>8</v>
      </c>
      <c r="D35360" t="s">
        <v>2384</v>
      </c>
      <c r="E35360">
        <v>0</v>
      </c>
    </row>
    <row r="35361" spans="1:5" x14ac:dyDescent="0.3">
      <c r="A35361">
        <v>23320083</v>
      </c>
      <c r="B35361" t="s">
        <v>1982</v>
      </c>
      <c r="C35361" t="s">
        <v>8</v>
      </c>
      <c r="D35361" t="s">
        <v>2385</v>
      </c>
      <c r="E35361">
        <v>0</v>
      </c>
    </row>
    <row r="35362" spans="1:5" x14ac:dyDescent="0.3">
      <c r="A35362">
        <v>23320083</v>
      </c>
      <c r="B35362" t="s">
        <v>1982</v>
      </c>
      <c r="C35362" t="s">
        <v>8</v>
      </c>
      <c r="D35362" t="s">
        <v>2386</v>
      </c>
      <c r="E35362">
        <v>-4</v>
      </c>
    </row>
    <row r="35363" spans="1:5" x14ac:dyDescent="0.3">
      <c r="A35363">
        <v>23320083</v>
      </c>
      <c r="B35363" t="s">
        <v>1982</v>
      </c>
      <c r="C35363" t="s">
        <v>8</v>
      </c>
      <c r="D35363" t="s">
        <v>2387</v>
      </c>
      <c r="E35363">
        <v>-1</v>
      </c>
    </row>
    <row r="35364" spans="1:5" x14ac:dyDescent="0.3">
      <c r="A35364">
        <v>23320083</v>
      </c>
      <c r="B35364" t="s">
        <v>1982</v>
      </c>
      <c r="C35364" t="s">
        <v>8</v>
      </c>
      <c r="D35364" t="s">
        <v>2388</v>
      </c>
      <c r="E35364">
        <v>0</v>
      </c>
    </row>
    <row r="35365" spans="1:5" x14ac:dyDescent="0.3">
      <c r="A35365">
        <v>23320083</v>
      </c>
      <c r="B35365" t="s">
        <v>1982</v>
      </c>
      <c r="C35365" t="s">
        <v>8</v>
      </c>
      <c r="D35365" t="s">
        <v>2389</v>
      </c>
      <c r="E35365">
        <v>0</v>
      </c>
    </row>
    <row r="35366" spans="1:5" x14ac:dyDescent="0.3">
      <c r="A35366">
        <v>23320083</v>
      </c>
      <c r="B35366" t="s">
        <v>1982</v>
      </c>
      <c r="C35366" t="s">
        <v>8</v>
      </c>
      <c r="D35366" t="s">
        <v>2390</v>
      </c>
      <c r="E35366">
        <v>-2</v>
      </c>
    </row>
    <row r="35367" spans="1:5" x14ac:dyDescent="0.3">
      <c r="A35367">
        <v>23320083</v>
      </c>
      <c r="B35367" t="s">
        <v>1982</v>
      </c>
      <c r="C35367" t="s">
        <v>8</v>
      </c>
      <c r="D35367" t="s">
        <v>2391</v>
      </c>
      <c r="E35367">
        <v>0</v>
      </c>
    </row>
    <row r="35368" spans="1:5" x14ac:dyDescent="0.3">
      <c r="A35368">
        <v>23320083</v>
      </c>
      <c r="B35368" t="s">
        <v>1982</v>
      </c>
      <c r="C35368" t="s">
        <v>8</v>
      </c>
      <c r="D35368" t="s">
        <v>2392</v>
      </c>
      <c r="E35368">
        <v>-2</v>
      </c>
    </row>
    <row r="35369" spans="1:5" x14ac:dyDescent="0.3">
      <c r="A35369">
        <v>23320083</v>
      </c>
      <c r="B35369" t="s">
        <v>1982</v>
      </c>
      <c r="C35369" t="s">
        <v>8</v>
      </c>
      <c r="D35369" t="s">
        <v>2393</v>
      </c>
      <c r="E35369">
        <v>0</v>
      </c>
    </row>
    <row r="35370" spans="1:5" x14ac:dyDescent="0.3">
      <c r="A35370">
        <v>23320083</v>
      </c>
      <c r="B35370" t="s">
        <v>1982</v>
      </c>
      <c r="C35370" t="s">
        <v>8</v>
      </c>
      <c r="D35370" t="s">
        <v>2394</v>
      </c>
      <c r="E35370">
        <v>0</v>
      </c>
    </row>
    <row r="35371" spans="1:5" x14ac:dyDescent="0.3">
      <c r="A35371">
        <v>23320083</v>
      </c>
      <c r="B35371" t="s">
        <v>1982</v>
      </c>
      <c r="C35371" t="s">
        <v>8</v>
      </c>
      <c r="D35371" t="s">
        <v>2395</v>
      </c>
      <c r="E35371">
        <v>0</v>
      </c>
    </row>
    <row r="35372" spans="1:5" x14ac:dyDescent="0.3">
      <c r="A35372">
        <v>23320083</v>
      </c>
      <c r="B35372" t="s">
        <v>1982</v>
      </c>
      <c r="C35372" t="s">
        <v>8</v>
      </c>
      <c r="D35372" t="s">
        <v>2396</v>
      </c>
      <c r="E35372">
        <v>0</v>
      </c>
    </row>
    <row r="35373" spans="1:5" x14ac:dyDescent="0.3">
      <c r="A35373">
        <v>23320083</v>
      </c>
      <c r="B35373" t="s">
        <v>1982</v>
      </c>
      <c r="C35373" t="s">
        <v>8</v>
      </c>
      <c r="D35373" t="s">
        <v>2397</v>
      </c>
      <c r="E35373">
        <v>-2</v>
      </c>
    </row>
    <row r="35374" spans="1:5" x14ac:dyDescent="0.3">
      <c r="A35374">
        <v>23320083</v>
      </c>
      <c r="B35374" t="s">
        <v>1982</v>
      </c>
      <c r="C35374" t="s">
        <v>8</v>
      </c>
      <c r="D35374" t="s">
        <v>2398</v>
      </c>
      <c r="E35374">
        <v>0</v>
      </c>
    </row>
    <row r="35375" spans="1:5" x14ac:dyDescent="0.3">
      <c r="A35375">
        <v>23320083</v>
      </c>
      <c r="B35375" t="s">
        <v>1982</v>
      </c>
      <c r="C35375" t="s">
        <v>8</v>
      </c>
      <c r="D35375" t="s">
        <v>2399</v>
      </c>
      <c r="E35375">
        <v>-1</v>
      </c>
    </row>
    <row r="35376" spans="1:5" x14ac:dyDescent="0.3">
      <c r="A35376">
        <v>23320083</v>
      </c>
      <c r="B35376" t="s">
        <v>1982</v>
      </c>
      <c r="C35376" t="s">
        <v>8</v>
      </c>
      <c r="D35376" t="s">
        <v>2400</v>
      </c>
      <c r="E35376">
        <v>0</v>
      </c>
    </row>
    <row r="35377" spans="1:5" x14ac:dyDescent="0.3">
      <c r="A35377">
        <v>23320083</v>
      </c>
      <c r="B35377" t="s">
        <v>1982</v>
      </c>
      <c r="C35377" t="s">
        <v>8</v>
      </c>
      <c r="D35377" t="s">
        <v>2401</v>
      </c>
      <c r="E35377">
        <v>0</v>
      </c>
    </row>
    <row r="35378" spans="1:5" x14ac:dyDescent="0.3">
      <c r="A35378">
        <v>23320083</v>
      </c>
      <c r="B35378" t="s">
        <v>1982</v>
      </c>
      <c r="C35378" t="s">
        <v>8</v>
      </c>
      <c r="D35378" t="s">
        <v>2402</v>
      </c>
      <c r="E35378">
        <v>0</v>
      </c>
    </row>
    <row r="35379" spans="1:5" x14ac:dyDescent="0.3">
      <c r="A35379">
        <v>23320083</v>
      </c>
      <c r="B35379" t="s">
        <v>1982</v>
      </c>
      <c r="C35379" t="s">
        <v>8</v>
      </c>
      <c r="D35379" t="s">
        <v>2403</v>
      </c>
      <c r="E35379">
        <v>0</v>
      </c>
    </row>
    <row r="35380" spans="1:5" x14ac:dyDescent="0.3">
      <c r="A35380">
        <v>23320083</v>
      </c>
      <c r="B35380" t="s">
        <v>1982</v>
      </c>
      <c r="C35380" t="s">
        <v>8</v>
      </c>
      <c r="D35380" t="s">
        <v>2404</v>
      </c>
      <c r="E35380">
        <v>0</v>
      </c>
    </row>
    <row r="35381" spans="1:5" x14ac:dyDescent="0.3">
      <c r="A35381">
        <v>23320083</v>
      </c>
      <c r="B35381" t="s">
        <v>1982</v>
      </c>
      <c r="C35381" t="s">
        <v>8</v>
      </c>
      <c r="D35381" t="s">
        <v>2405</v>
      </c>
      <c r="E35381">
        <v>0</v>
      </c>
    </row>
    <row r="35382" spans="1:5" x14ac:dyDescent="0.3">
      <c r="A35382">
        <v>23320083</v>
      </c>
      <c r="B35382" t="s">
        <v>1982</v>
      </c>
      <c r="C35382" t="s">
        <v>8</v>
      </c>
      <c r="D35382" t="s">
        <v>2406</v>
      </c>
      <c r="E35382">
        <v>-2</v>
      </c>
    </row>
    <row r="35383" spans="1:5" x14ac:dyDescent="0.3">
      <c r="A35383">
        <v>23320083</v>
      </c>
      <c r="B35383" t="s">
        <v>1982</v>
      </c>
      <c r="C35383" t="s">
        <v>8</v>
      </c>
      <c r="D35383" t="s">
        <v>2407</v>
      </c>
      <c r="E35383">
        <v>0</v>
      </c>
    </row>
    <row r="35384" spans="1:5" x14ac:dyDescent="0.3">
      <c r="A35384">
        <v>23320083</v>
      </c>
      <c r="B35384" t="s">
        <v>1982</v>
      </c>
      <c r="C35384" t="s">
        <v>8</v>
      </c>
      <c r="D35384" t="s">
        <v>2408</v>
      </c>
      <c r="E35384">
        <v>0</v>
      </c>
    </row>
    <row r="35385" spans="1:5" x14ac:dyDescent="0.3">
      <c r="A35385">
        <v>23320083</v>
      </c>
      <c r="B35385" t="s">
        <v>1982</v>
      </c>
      <c r="C35385" t="s">
        <v>8</v>
      </c>
      <c r="D35385" t="s">
        <v>2409</v>
      </c>
      <c r="E35385">
        <v>0</v>
      </c>
    </row>
    <row r="35386" spans="1:5" x14ac:dyDescent="0.3">
      <c r="A35386">
        <v>23320083</v>
      </c>
      <c r="B35386" t="s">
        <v>1982</v>
      </c>
      <c r="C35386" t="s">
        <v>8</v>
      </c>
      <c r="D35386" t="s">
        <v>2410</v>
      </c>
      <c r="E35386">
        <v>0</v>
      </c>
    </row>
    <row r="35387" spans="1:5" x14ac:dyDescent="0.3">
      <c r="A35387">
        <v>23320083</v>
      </c>
      <c r="B35387" t="s">
        <v>1982</v>
      </c>
      <c r="C35387" t="s">
        <v>8</v>
      </c>
      <c r="D35387" t="s">
        <v>2411</v>
      </c>
      <c r="E35387">
        <v>0</v>
      </c>
    </row>
    <row r="35388" spans="1:5" x14ac:dyDescent="0.3">
      <c r="A35388">
        <v>23320083</v>
      </c>
      <c r="B35388" t="s">
        <v>1982</v>
      </c>
      <c r="C35388" t="s">
        <v>8</v>
      </c>
      <c r="D35388" t="s">
        <v>2412</v>
      </c>
      <c r="E35388">
        <v>0</v>
      </c>
    </row>
    <row r="35389" spans="1:5" x14ac:dyDescent="0.3">
      <c r="A35389">
        <v>23320083</v>
      </c>
      <c r="B35389" t="s">
        <v>1982</v>
      </c>
      <c r="C35389" t="s">
        <v>8</v>
      </c>
      <c r="D35389" t="s">
        <v>2413</v>
      </c>
      <c r="E35389">
        <v>0</v>
      </c>
    </row>
    <row r="35390" spans="1:5" x14ac:dyDescent="0.3">
      <c r="A35390">
        <v>50360001</v>
      </c>
      <c r="B35390" t="s">
        <v>1984</v>
      </c>
      <c r="C35390" t="s">
        <v>8</v>
      </c>
      <c r="D35390" t="s">
        <v>2378</v>
      </c>
      <c r="E35390">
        <v>0</v>
      </c>
    </row>
    <row r="35391" spans="1:5" x14ac:dyDescent="0.3">
      <c r="A35391">
        <v>50360001</v>
      </c>
      <c r="B35391" t="s">
        <v>1984</v>
      </c>
      <c r="C35391" t="s">
        <v>8</v>
      </c>
      <c r="D35391" t="s">
        <v>2379</v>
      </c>
      <c r="E35391">
        <v>0</v>
      </c>
    </row>
    <row r="35392" spans="1:5" x14ac:dyDescent="0.3">
      <c r="A35392">
        <v>50360001</v>
      </c>
      <c r="B35392" t="s">
        <v>1984</v>
      </c>
      <c r="C35392" t="s">
        <v>8</v>
      </c>
      <c r="D35392" t="s">
        <v>2380</v>
      </c>
      <c r="E35392">
        <v>0</v>
      </c>
    </row>
    <row r="35393" spans="1:5" x14ac:dyDescent="0.3">
      <c r="A35393">
        <v>50360001</v>
      </c>
      <c r="B35393" t="s">
        <v>1984</v>
      </c>
      <c r="C35393" t="s">
        <v>8</v>
      </c>
      <c r="D35393" t="s">
        <v>2381</v>
      </c>
      <c r="E35393">
        <v>0</v>
      </c>
    </row>
    <row r="35394" spans="1:5" x14ac:dyDescent="0.3">
      <c r="A35394">
        <v>50360001</v>
      </c>
      <c r="B35394" t="s">
        <v>1984</v>
      </c>
      <c r="C35394" t="s">
        <v>8</v>
      </c>
      <c r="D35394" t="s">
        <v>2382</v>
      </c>
      <c r="E35394">
        <v>0</v>
      </c>
    </row>
    <row r="35395" spans="1:5" x14ac:dyDescent="0.3">
      <c r="A35395">
        <v>50360001</v>
      </c>
      <c r="B35395" t="s">
        <v>1984</v>
      </c>
      <c r="C35395" t="s">
        <v>8</v>
      </c>
      <c r="D35395" t="s">
        <v>2383</v>
      </c>
      <c r="E35395">
        <v>0</v>
      </c>
    </row>
    <row r="35396" spans="1:5" x14ac:dyDescent="0.3">
      <c r="A35396">
        <v>50360001</v>
      </c>
      <c r="B35396" t="s">
        <v>1984</v>
      </c>
      <c r="C35396" t="s">
        <v>8</v>
      </c>
      <c r="D35396" t="s">
        <v>2384</v>
      </c>
      <c r="E35396">
        <v>0</v>
      </c>
    </row>
    <row r="35397" spans="1:5" x14ac:dyDescent="0.3">
      <c r="A35397">
        <v>50360001</v>
      </c>
      <c r="B35397" t="s">
        <v>1984</v>
      </c>
      <c r="C35397" t="s">
        <v>8</v>
      </c>
      <c r="D35397" t="s">
        <v>2385</v>
      </c>
      <c r="E35397">
        <v>0</v>
      </c>
    </row>
    <row r="35398" spans="1:5" x14ac:dyDescent="0.3">
      <c r="A35398">
        <v>50360001</v>
      </c>
      <c r="B35398" t="s">
        <v>1984</v>
      </c>
      <c r="C35398" t="s">
        <v>8</v>
      </c>
      <c r="D35398" t="s">
        <v>2386</v>
      </c>
      <c r="E35398">
        <v>0</v>
      </c>
    </row>
    <row r="35399" spans="1:5" x14ac:dyDescent="0.3">
      <c r="A35399">
        <v>50360001</v>
      </c>
      <c r="B35399" t="s">
        <v>1984</v>
      </c>
      <c r="C35399" t="s">
        <v>8</v>
      </c>
      <c r="D35399" t="s">
        <v>2387</v>
      </c>
      <c r="E35399">
        <v>0</v>
      </c>
    </row>
    <row r="35400" spans="1:5" x14ac:dyDescent="0.3">
      <c r="A35400">
        <v>50360001</v>
      </c>
      <c r="B35400" t="s">
        <v>1984</v>
      </c>
      <c r="C35400" t="s">
        <v>8</v>
      </c>
      <c r="D35400" t="s">
        <v>2388</v>
      </c>
      <c r="E35400">
        <v>0</v>
      </c>
    </row>
    <row r="35401" spans="1:5" x14ac:dyDescent="0.3">
      <c r="A35401">
        <v>50360001</v>
      </c>
      <c r="B35401" t="s">
        <v>1984</v>
      </c>
      <c r="C35401" t="s">
        <v>8</v>
      </c>
      <c r="D35401" t="s">
        <v>2389</v>
      </c>
      <c r="E35401">
        <v>0</v>
      </c>
    </row>
    <row r="35402" spans="1:5" x14ac:dyDescent="0.3">
      <c r="A35402">
        <v>50360001</v>
      </c>
      <c r="B35402" t="s">
        <v>1984</v>
      </c>
      <c r="C35402" t="s">
        <v>8</v>
      </c>
      <c r="D35402" t="s">
        <v>2390</v>
      </c>
      <c r="E35402">
        <v>0</v>
      </c>
    </row>
    <row r="35403" spans="1:5" x14ac:dyDescent="0.3">
      <c r="A35403">
        <v>50360001</v>
      </c>
      <c r="B35403" t="s">
        <v>1984</v>
      </c>
      <c r="C35403" t="s">
        <v>8</v>
      </c>
      <c r="D35403" t="s">
        <v>2391</v>
      </c>
      <c r="E35403">
        <v>0</v>
      </c>
    </row>
    <row r="35404" spans="1:5" x14ac:dyDescent="0.3">
      <c r="A35404">
        <v>50360001</v>
      </c>
      <c r="B35404" t="s">
        <v>1984</v>
      </c>
      <c r="C35404" t="s">
        <v>8</v>
      </c>
      <c r="D35404" t="s">
        <v>2392</v>
      </c>
      <c r="E35404">
        <v>0</v>
      </c>
    </row>
    <row r="35405" spans="1:5" x14ac:dyDescent="0.3">
      <c r="A35405">
        <v>50360001</v>
      </c>
      <c r="B35405" t="s">
        <v>1984</v>
      </c>
      <c r="C35405" t="s">
        <v>8</v>
      </c>
      <c r="D35405" t="s">
        <v>2393</v>
      </c>
      <c r="E35405">
        <v>0</v>
      </c>
    </row>
    <row r="35406" spans="1:5" x14ac:dyDescent="0.3">
      <c r="A35406">
        <v>50360001</v>
      </c>
      <c r="B35406" t="s">
        <v>1984</v>
      </c>
      <c r="C35406" t="s">
        <v>8</v>
      </c>
      <c r="D35406" t="s">
        <v>2394</v>
      </c>
      <c r="E35406">
        <v>0</v>
      </c>
    </row>
    <row r="35407" spans="1:5" x14ac:dyDescent="0.3">
      <c r="A35407">
        <v>50360001</v>
      </c>
      <c r="B35407" t="s">
        <v>1984</v>
      </c>
      <c r="C35407" t="s">
        <v>8</v>
      </c>
      <c r="D35407" t="s">
        <v>2395</v>
      </c>
      <c r="E35407">
        <v>0</v>
      </c>
    </row>
    <row r="35408" spans="1:5" x14ac:dyDescent="0.3">
      <c r="A35408">
        <v>50360001</v>
      </c>
      <c r="B35408" t="s">
        <v>1984</v>
      </c>
      <c r="C35408" t="s">
        <v>8</v>
      </c>
      <c r="D35408" t="s">
        <v>2396</v>
      </c>
      <c r="E35408">
        <v>0</v>
      </c>
    </row>
    <row r="35409" spans="1:5" x14ac:dyDescent="0.3">
      <c r="A35409">
        <v>50360001</v>
      </c>
      <c r="B35409" t="s">
        <v>1984</v>
      </c>
      <c r="C35409" t="s">
        <v>8</v>
      </c>
      <c r="D35409" t="s">
        <v>2397</v>
      </c>
      <c r="E35409">
        <v>0</v>
      </c>
    </row>
    <row r="35410" spans="1:5" x14ac:dyDescent="0.3">
      <c r="A35410">
        <v>50360001</v>
      </c>
      <c r="B35410" t="s">
        <v>1984</v>
      </c>
      <c r="C35410" t="s">
        <v>8</v>
      </c>
      <c r="D35410" t="s">
        <v>2398</v>
      </c>
      <c r="E35410">
        <v>0</v>
      </c>
    </row>
    <row r="35411" spans="1:5" x14ac:dyDescent="0.3">
      <c r="A35411">
        <v>50360001</v>
      </c>
      <c r="B35411" t="s">
        <v>1984</v>
      </c>
      <c r="C35411" t="s">
        <v>8</v>
      </c>
      <c r="D35411" t="s">
        <v>2399</v>
      </c>
      <c r="E35411">
        <v>0</v>
      </c>
    </row>
    <row r="35412" spans="1:5" x14ac:dyDescent="0.3">
      <c r="A35412">
        <v>50360001</v>
      </c>
      <c r="B35412" t="s">
        <v>1984</v>
      </c>
      <c r="C35412" t="s">
        <v>8</v>
      </c>
      <c r="D35412" t="s">
        <v>2400</v>
      </c>
      <c r="E35412">
        <v>0</v>
      </c>
    </row>
    <row r="35413" spans="1:5" x14ac:dyDescent="0.3">
      <c r="A35413">
        <v>50360001</v>
      </c>
      <c r="B35413" t="s">
        <v>1984</v>
      </c>
      <c r="C35413" t="s">
        <v>8</v>
      </c>
      <c r="D35413" t="s">
        <v>2401</v>
      </c>
      <c r="E35413">
        <v>0</v>
      </c>
    </row>
    <row r="35414" spans="1:5" x14ac:dyDescent="0.3">
      <c r="A35414">
        <v>50360001</v>
      </c>
      <c r="B35414" t="s">
        <v>1984</v>
      </c>
      <c r="C35414" t="s">
        <v>8</v>
      </c>
      <c r="D35414" t="s">
        <v>2402</v>
      </c>
      <c r="E35414">
        <v>0</v>
      </c>
    </row>
    <row r="35415" spans="1:5" x14ac:dyDescent="0.3">
      <c r="A35415">
        <v>50360001</v>
      </c>
      <c r="B35415" t="s">
        <v>1984</v>
      </c>
      <c r="C35415" t="s">
        <v>8</v>
      </c>
      <c r="D35415" t="s">
        <v>2403</v>
      </c>
      <c r="E35415">
        <v>0</v>
      </c>
    </row>
    <row r="35416" spans="1:5" x14ac:dyDescent="0.3">
      <c r="A35416">
        <v>50360001</v>
      </c>
      <c r="B35416" t="s">
        <v>1984</v>
      </c>
      <c r="C35416" t="s">
        <v>8</v>
      </c>
      <c r="D35416" t="s">
        <v>2404</v>
      </c>
      <c r="E35416">
        <v>0</v>
      </c>
    </row>
    <row r="35417" spans="1:5" x14ac:dyDescent="0.3">
      <c r="A35417">
        <v>50360001</v>
      </c>
      <c r="B35417" t="s">
        <v>1984</v>
      </c>
      <c r="C35417" t="s">
        <v>8</v>
      </c>
      <c r="D35417" t="s">
        <v>2405</v>
      </c>
      <c r="E35417">
        <v>0</v>
      </c>
    </row>
    <row r="35418" spans="1:5" x14ac:dyDescent="0.3">
      <c r="A35418">
        <v>50360001</v>
      </c>
      <c r="B35418" t="s">
        <v>1984</v>
      </c>
      <c r="C35418" t="s">
        <v>8</v>
      </c>
      <c r="D35418" t="s">
        <v>2406</v>
      </c>
      <c r="E35418">
        <v>0</v>
      </c>
    </row>
    <row r="35419" spans="1:5" x14ac:dyDescent="0.3">
      <c r="A35419">
        <v>50360001</v>
      </c>
      <c r="B35419" t="s">
        <v>1984</v>
      </c>
      <c r="C35419" t="s">
        <v>8</v>
      </c>
      <c r="D35419" t="s">
        <v>2407</v>
      </c>
      <c r="E35419">
        <v>0</v>
      </c>
    </row>
    <row r="35420" spans="1:5" x14ac:dyDescent="0.3">
      <c r="A35420">
        <v>50360001</v>
      </c>
      <c r="B35420" t="s">
        <v>1984</v>
      </c>
      <c r="C35420" t="s">
        <v>8</v>
      </c>
      <c r="D35420" t="s">
        <v>2408</v>
      </c>
      <c r="E35420">
        <v>-3</v>
      </c>
    </row>
    <row r="35421" spans="1:5" x14ac:dyDescent="0.3">
      <c r="A35421">
        <v>50360001</v>
      </c>
      <c r="B35421" t="s">
        <v>1984</v>
      </c>
      <c r="C35421" t="s">
        <v>8</v>
      </c>
      <c r="D35421" t="s">
        <v>2409</v>
      </c>
      <c r="E35421">
        <v>0</v>
      </c>
    </row>
    <row r="35422" spans="1:5" x14ac:dyDescent="0.3">
      <c r="A35422">
        <v>50360001</v>
      </c>
      <c r="B35422" t="s">
        <v>1984</v>
      </c>
      <c r="C35422" t="s">
        <v>8</v>
      </c>
      <c r="D35422" t="s">
        <v>2410</v>
      </c>
      <c r="E35422">
        <v>0</v>
      </c>
    </row>
    <row r="35423" spans="1:5" x14ac:dyDescent="0.3">
      <c r="A35423">
        <v>50360001</v>
      </c>
      <c r="B35423" t="s">
        <v>1984</v>
      </c>
      <c r="C35423" t="s">
        <v>8</v>
      </c>
      <c r="D35423" t="s">
        <v>2411</v>
      </c>
      <c r="E35423">
        <v>0</v>
      </c>
    </row>
    <row r="35424" spans="1:5" x14ac:dyDescent="0.3">
      <c r="A35424">
        <v>50360001</v>
      </c>
      <c r="B35424" t="s">
        <v>1984</v>
      </c>
      <c r="C35424" t="s">
        <v>8</v>
      </c>
      <c r="D35424" t="s">
        <v>2412</v>
      </c>
      <c r="E35424">
        <v>0</v>
      </c>
    </row>
    <row r="35425" spans="1:5" x14ac:dyDescent="0.3">
      <c r="A35425">
        <v>50360001</v>
      </c>
      <c r="B35425" t="s">
        <v>1984</v>
      </c>
      <c r="C35425" t="s">
        <v>8</v>
      </c>
      <c r="D35425" t="s">
        <v>2413</v>
      </c>
      <c r="E35425">
        <v>0</v>
      </c>
    </row>
    <row r="35426" spans="1:5" x14ac:dyDescent="0.3">
      <c r="A35426">
        <v>50380003</v>
      </c>
      <c r="B35426" t="s">
        <v>1986</v>
      </c>
      <c r="C35426" t="s">
        <v>8</v>
      </c>
      <c r="D35426" t="s">
        <v>2378</v>
      </c>
      <c r="E35426">
        <v>0</v>
      </c>
    </row>
    <row r="35427" spans="1:5" x14ac:dyDescent="0.3">
      <c r="A35427">
        <v>50380003</v>
      </c>
      <c r="B35427" t="s">
        <v>1986</v>
      </c>
      <c r="C35427" t="s">
        <v>8</v>
      </c>
      <c r="D35427" t="s">
        <v>2379</v>
      </c>
      <c r="E35427">
        <v>0</v>
      </c>
    </row>
    <row r="35428" spans="1:5" x14ac:dyDescent="0.3">
      <c r="A35428">
        <v>50380003</v>
      </c>
      <c r="B35428" t="s">
        <v>1986</v>
      </c>
      <c r="C35428" t="s">
        <v>8</v>
      </c>
      <c r="D35428" t="s">
        <v>2380</v>
      </c>
      <c r="E35428">
        <v>-2</v>
      </c>
    </row>
    <row r="35429" spans="1:5" x14ac:dyDescent="0.3">
      <c r="A35429">
        <v>50380003</v>
      </c>
      <c r="B35429" t="s">
        <v>1986</v>
      </c>
      <c r="C35429" t="s">
        <v>8</v>
      </c>
      <c r="D35429" t="s">
        <v>2381</v>
      </c>
      <c r="E35429">
        <v>-2</v>
      </c>
    </row>
    <row r="35430" spans="1:5" x14ac:dyDescent="0.3">
      <c r="A35430">
        <v>50380003</v>
      </c>
      <c r="B35430" t="s">
        <v>1986</v>
      </c>
      <c r="C35430" t="s">
        <v>8</v>
      </c>
      <c r="D35430" t="s">
        <v>2382</v>
      </c>
      <c r="E35430">
        <v>-2</v>
      </c>
    </row>
    <row r="35431" spans="1:5" x14ac:dyDescent="0.3">
      <c r="A35431">
        <v>50380003</v>
      </c>
      <c r="B35431" t="s">
        <v>1986</v>
      </c>
      <c r="C35431" t="s">
        <v>8</v>
      </c>
      <c r="D35431" t="s">
        <v>2383</v>
      </c>
      <c r="E35431">
        <v>-3</v>
      </c>
    </row>
    <row r="35432" spans="1:5" x14ac:dyDescent="0.3">
      <c r="A35432">
        <v>50380003</v>
      </c>
      <c r="B35432" t="s">
        <v>1986</v>
      </c>
      <c r="C35432" t="s">
        <v>8</v>
      </c>
      <c r="D35432" t="s">
        <v>2384</v>
      </c>
      <c r="E35432">
        <v>-1</v>
      </c>
    </row>
    <row r="35433" spans="1:5" x14ac:dyDescent="0.3">
      <c r="A35433">
        <v>50380003</v>
      </c>
      <c r="B35433" t="s">
        <v>1986</v>
      </c>
      <c r="C35433" t="s">
        <v>8</v>
      </c>
      <c r="D35433" t="s">
        <v>2385</v>
      </c>
      <c r="E35433">
        <v>-11</v>
      </c>
    </row>
    <row r="35434" spans="1:5" x14ac:dyDescent="0.3">
      <c r="A35434">
        <v>50380003</v>
      </c>
      <c r="B35434" t="s">
        <v>1986</v>
      </c>
      <c r="C35434" t="s">
        <v>8</v>
      </c>
      <c r="D35434" t="s">
        <v>2386</v>
      </c>
      <c r="E35434">
        <v>-11</v>
      </c>
    </row>
    <row r="35435" spans="1:5" x14ac:dyDescent="0.3">
      <c r="A35435">
        <v>50380003</v>
      </c>
      <c r="B35435" t="s">
        <v>1986</v>
      </c>
      <c r="C35435" t="s">
        <v>8</v>
      </c>
      <c r="D35435" t="s">
        <v>2387</v>
      </c>
      <c r="E35435">
        <v>-9</v>
      </c>
    </row>
    <row r="35436" spans="1:5" x14ac:dyDescent="0.3">
      <c r="A35436">
        <v>50380003</v>
      </c>
      <c r="B35436" t="s">
        <v>1986</v>
      </c>
      <c r="C35436" t="s">
        <v>8</v>
      </c>
      <c r="D35436" t="s">
        <v>2388</v>
      </c>
      <c r="E35436">
        <v>-11</v>
      </c>
    </row>
    <row r="35437" spans="1:5" x14ac:dyDescent="0.3">
      <c r="A35437">
        <v>50380003</v>
      </c>
      <c r="B35437" t="s">
        <v>1986</v>
      </c>
      <c r="C35437" t="s">
        <v>8</v>
      </c>
      <c r="D35437" t="s">
        <v>2389</v>
      </c>
      <c r="E35437">
        <v>-8</v>
      </c>
    </row>
    <row r="35438" spans="1:5" x14ac:dyDescent="0.3">
      <c r="A35438">
        <v>50380003</v>
      </c>
      <c r="B35438" t="s">
        <v>1986</v>
      </c>
      <c r="C35438" t="s">
        <v>8</v>
      </c>
      <c r="D35438" t="s">
        <v>2390</v>
      </c>
      <c r="E35438">
        <v>0</v>
      </c>
    </row>
    <row r="35439" spans="1:5" x14ac:dyDescent="0.3">
      <c r="A35439">
        <v>50380003</v>
      </c>
      <c r="B35439" t="s">
        <v>1986</v>
      </c>
      <c r="C35439" t="s">
        <v>8</v>
      </c>
      <c r="D35439" t="s">
        <v>2391</v>
      </c>
      <c r="E35439">
        <v>-5</v>
      </c>
    </row>
    <row r="35440" spans="1:5" x14ac:dyDescent="0.3">
      <c r="A35440">
        <v>50380003</v>
      </c>
      <c r="B35440" t="s">
        <v>1986</v>
      </c>
      <c r="C35440" t="s">
        <v>8</v>
      </c>
      <c r="D35440" t="s">
        <v>2392</v>
      </c>
      <c r="E35440">
        <v>-2</v>
      </c>
    </row>
    <row r="35441" spans="1:5" x14ac:dyDescent="0.3">
      <c r="A35441">
        <v>50380003</v>
      </c>
      <c r="B35441" t="s">
        <v>1986</v>
      </c>
      <c r="C35441" t="s">
        <v>8</v>
      </c>
      <c r="D35441" t="s">
        <v>2393</v>
      </c>
      <c r="E35441">
        <v>-5</v>
      </c>
    </row>
    <row r="35442" spans="1:5" x14ac:dyDescent="0.3">
      <c r="A35442">
        <v>50380003</v>
      </c>
      <c r="B35442" t="s">
        <v>1986</v>
      </c>
      <c r="C35442" t="s">
        <v>8</v>
      </c>
      <c r="D35442" t="s">
        <v>2394</v>
      </c>
      <c r="E35442">
        <v>-11</v>
      </c>
    </row>
    <row r="35443" spans="1:5" x14ac:dyDescent="0.3">
      <c r="A35443">
        <v>50380003</v>
      </c>
      <c r="B35443" t="s">
        <v>1986</v>
      </c>
      <c r="C35443" t="s">
        <v>8</v>
      </c>
      <c r="D35443" t="s">
        <v>2395</v>
      </c>
      <c r="E35443">
        <v>0</v>
      </c>
    </row>
    <row r="35444" spans="1:5" x14ac:dyDescent="0.3">
      <c r="A35444">
        <v>50380003</v>
      </c>
      <c r="B35444" t="s">
        <v>1986</v>
      </c>
      <c r="C35444" t="s">
        <v>8</v>
      </c>
      <c r="D35444" t="s">
        <v>2396</v>
      </c>
      <c r="E35444">
        <v>0</v>
      </c>
    </row>
    <row r="35445" spans="1:5" x14ac:dyDescent="0.3">
      <c r="A35445">
        <v>50380003</v>
      </c>
      <c r="B35445" t="s">
        <v>1986</v>
      </c>
      <c r="C35445" t="s">
        <v>8</v>
      </c>
      <c r="D35445" t="s">
        <v>2397</v>
      </c>
      <c r="E35445">
        <v>0</v>
      </c>
    </row>
    <row r="35446" spans="1:5" x14ac:dyDescent="0.3">
      <c r="A35446">
        <v>50380003</v>
      </c>
      <c r="B35446" t="s">
        <v>1986</v>
      </c>
      <c r="C35446" t="s">
        <v>8</v>
      </c>
      <c r="D35446" t="s">
        <v>2398</v>
      </c>
      <c r="E35446">
        <v>-1</v>
      </c>
    </row>
    <row r="35447" spans="1:5" x14ac:dyDescent="0.3">
      <c r="A35447">
        <v>50380003</v>
      </c>
      <c r="B35447" t="s">
        <v>1986</v>
      </c>
      <c r="C35447" t="s">
        <v>8</v>
      </c>
      <c r="D35447" t="s">
        <v>2399</v>
      </c>
      <c r="E35447">
        <v>-2</v>
      </c>
    </row>
    <row r="35448" spans="1:5" x14ac:dyDescent="0.3">
      <c r="A35448">
        <v>50380003</v>
      </c>
      <c r="B35448" t="s">
        <v>1986</v>
      </c>
      <c r="C35448" t="s">
        <v>8</v>
      </c>
      <c r="D35448" t="s">
        <v>2400</v>
      </c>
      <c r="E35448">
        <v>-3</v>
      </c>
    </row>
    <row r="35449" spans="1:5" x14ac:dyDescent="0.3">
      <c r="A35449">
        <v>50380003</v>
      </c>
      <c r="B35449" t="s">
        <v>1986</v>
      </c>
      <c r="C35449" t="s">
        <v>8</v>
      </c>
      <c r="D35449" t="s">
        <v>2401</v>
      </c>
      <c r="E35449">
        <v>0</v>
      </c>
    </row>
    <row r="35450" spans="1:5" x14ac:dyDescent="0.3">
      <c r="A35450">
        <v>50380003</v>
      </c>
      <c r="B35450" t="s">
        <v>1986</v>
      </c>
      <c r="C35450" t="s">
        <v>8</v>
      </c>
      <c r="D35450" t="s">
        <v>2402</v>
      </c>
      <c r="E35450">
        <v>0</v>
      </c>
    </row>
    <row r="35451" spans="1:5" x14ac:dyDescent="0.3">
      <c r="A35451">
        <v>50380003</v>
      </c>
      <c r="B35451" t="s">
        <v>1986</v>
      </c>
      <c r="C35451" t="s">
        <v>8</v>
      </c>
      <c r="D35451" t="s">
        <v>2403</v>
      </c>
      <c r="E35451">
        <v>0</v>
      </c>
    </row>
    <row r="35452" spans="1:5" x14ac:dyDescent="0.3">
      <c r="A35452">
        <v>50380003</v>
      </c>
      <c r="B35452" t="s">
        <v>1986</v>
      </c>
      <c r="C35452" t="s">
        <v>8</v>
      </c>
      <c r="D35452" t="s">
        <v>2404</v>
      </c>
      <c r="E35452">
        <v>0</v>
      </c>
    </row>
    <row r="35453" spans="1:5" x14ac:dyDescent="0.3">
      <c r="A35453">
        <v>50380003</v>
      </c>
      <c r="B35453" t="s">
        <v>1986</v>
      </c>
      <c r="C35453" t="s">
        <v>8</v>
      </c>
      <c r="D35453" t="s">
        <v>2405</v>
      </c>
      <c r="E35453">
        <v>0</v>
      </c>
    </row>
    <row r="35454" spans="1:5" x14ac:dyDescent="0.3">
      <c r="A35454">
        <v>50380003</v>
      </c>
      <c r="B35454" t="s">
        <v>1986</v>
      </c>
      <c r="C35454" t="s">
        <v>8</v>
      </c>
      <c r="D35454" t="s">
        <v>2406</v>
      </c>
      <c r="E35454">
        <v>-1</v>
      </c>
    </row>
    <row r="35455" spans="1:5" x14ac:dyDescent="0.3">
      <c r="A35455">
        <v>50380003</v>
      </c>
      <c r="B35455" t="s">
        <v>1986</v>
      </c>
      <c r="C35455" t="s">
        <v>8</v>
      </c>
      <c r="D35455" t="s">
        <v>2407</v>
      </c>
      <c r="E35455">
        <v>-13</v>
      </c>
    </row>
    <row r="35456" spans="1:5" x14ac:dyDescent="0.3">
      <c r="A35456">
        <v>50380003</v>
      </c>
      <c r="B35456" t="s">
        <v>1986</v>
      </c>
      <c r="C35456" t="s">
        <v>8</v>
      </c>
      <c r="D35456" t="s">
        <v>2408</v>
      </c>
      <c r="E35456">
        <v>-3</v>
      </c>
    </row>
    <row r="35457" spans="1:5" x14ac:dyDescent="0.3">
      <c r="A35457">
        <v>50380003</v>
      </c>
      <c r="B35457" t="s">
        <v>1986</v>
      </c>
      <c r="C35457" t="s">
        <v>8</v>
      </c>
      <c r="D35457" t="s">
        <v>2409</v>
      </c>
      <c r="E35457">
        <v>-1</v>
      </c>
    </row>
    <row r="35458" spans="1:5" x14ac:dyDescent="0.3">
      <c r="A35458">
        <v>50380003</v>
      </c>
      <c r="B35458" t="s">
        <v>1986</v>
      </c>
      <c r="C35458" t="s">
        <v>8</v>
      </c>
      <c r="D35458" t="s">
        <v>2410</v>
      </c>
      <c r="E35458">
        <v>-13</v>
      </c>
    </row>
    <row r="35459" spans="1:5" x14ac:dyDescent="0.3">
      <c r="A35459">
        <v>50380003</v>
      </c>
      <c r="B35459" t="s">
        <v>1986</v>
      </c>
      <c r="C35459" t="s">
        <v>8</v>
      </c>
      <c r="D35459" t="s">
        <v>2411</v>
      </c>
      <c r="E35459">
        <v>0</v>
      </c>
    </row>
    <row r="35460" spans="1:5" x14ac:dyDescent="0.3">
      <c r="A35460">
        <v>50380003</v>
      </c>
      <c r="B35460" t="s">
        <v>1986</v>
      </c>
      <c r="C35460" t="s">
        <v>8</v>
      </c>
      <c r="D35460" t="s">
        <v>2412</v>
      </c>
      <c r="E35460">
        <v>-3</v>
      </c>
    </row>
    <row r="35461" spans="1:5" x14ac:dyDescent="0.3">
      <c r="A35461">
        <v>50380003</v>
      </c>
      <c r="B35461" t="s">
        <v>1986</v>
      </c>
      <c r="C35461" t="s">
        <v>8</v>
      </c>
      <c r="D35461" t="s">
        <v>2413</v>
      </c>
      <c r="E35461">
        <v>-10</v>
      </c>
    </row>
    <row r="35462" spans="1:5" x14ac:dyDescent="0.3">
      <c r="A35462">
        <v>30300025</v>
      </c>
      <c r="B35462" t="s">
        <v>1988</v>
      </c>
      <c r="C35462" t="s">
        <v>8</v>
      </c>
      <c r="D35462" t="s">
        <v>2378</v>
      </c>
      <c r="E35462">
        <v>-2</v>
      </c>
    </row>
    <row r="35463" spans="1:5" x14ac:dyDescent="0.3">
      <c r="A35463">
        <v>30300025</v>
      </c>
      <c r="B35463" t="s">
        <v>1988</v>
      </c>
      <c r="C35463" t="s">
        <v>8</v>
      </c>
      <c r="D35463" t="s">
        <v>2379</v>
      </c>
      <c r="E35463">
        <v>0</v>
      </c>
    </row>
    <row r="35464" spans="1:5" x14ac:dyDescent="0.3">
      <c r="A35464">
        <v>30300025</v>
      </c>
      <c r="B35464" t="s">
        <v>1988</v>
      </c>
      <c r="C35464" t="s">
        <v>8</v>
      </c>
      <c r="D35464" t="s">
        <v>2380</v>
      </c>
      <c r="E35464">
        <v>0</v>
      </c>
    </row>
    <row r="35465" spans="1:5" x14ac:dyDescent="0.3">
      <c r="A35465">
        <v>30300025</v>
      </c>
      <c r="B35465" t="s">
        <v>1988</v>
      </c>
      <c r="C35465" t="s">
        <v>8</v>
      </c>
      <c r="D35465" t="s">
        <v>2381</v>
      </c>
      <c r="E35465">
        <v>0</v>
      </c>
    </row>
    <row r="35466" spans="1:5" x14ac:dyDescent="0.3">
      <c r="A35466">
        <v>30300025</v>
      </c>
      <c r="B35466" t="s">
        <v>1988</v>
      </c>
      <c r="C35466" t="s">
        <v>8</v>
      </c>
      <c r="D35466" t="s">
        <v>2382</v>
      </c>
      <c r="E35466">
        <v>0</v>
      </c>
    </row>
    <row r="35467" spans="1:5" x14ac:dyDescent="0.3">
      <c r="A35467">
        <v>30300025</v>
      </c>
      <c r="B35467" t="s">
        <v>1988</v>
      </c>
      <c r="C35467" t="s">
        <v>8</v>
      </c>
      <c r="D35467" t="s">
        <v>2383</v>
      </c>
      <c r="E35467">
        <v>0</v>
      </c>
    </row>
    <row r="35468" spans="1:5" x14ac:dyDescent="0.3">
      <c r="A35468">
        <v>30300025</v>
      </c>
      <c r="B35468" t="s">
        <v>1988</v>
      </c>
      <c r="C35468" t="s">
        <v>8</v>
      </c>
      <c r="D35468" t="s">
        <v>2384</v>
      </c>
      <c r="E35468">
        <v>0</v>
      </c>
    </row>
    <row r="35469" spans="1:5" x14ac:dyDescent="0.3">
      <c r="A35469">
        <v>30300025</v>
      </c>
      <c r="B35469" t="s">
        <v>1988</v>
      </c>
      <c r="C35469" t="s">
        <v>8</v>
      </c>
      <c r="D35469" t="s">
        <v>2385</v>
      </c>
      <c r="E35469">
        <v>0</v>
      </c>
    </row>
    <row r="35470" spans="1:5" x14ac:dyDescent="0.3">
      <c r="A35470">
        <v>30300025</v>
      </c>
      <c r="B35470" t="s">
        <v>1988</v>
      </c>
      <c r="C35470" t="s">
        <v>8</v>
      </c>
      <c r="D35470" t="s">
        <v>2386</v>
      </c>
      <c r="E35470">
        <v>0</v>
      </c>
    </row>
    <row r="35471" spans="1:5" x14ac:dyDescent="0.3">
      <c r="A35471">
        <v>30300025</v>
      </c>
      <c r="B35471" t="s">
        <v>1988</v>
      </c>
      <c r="C35471" t="s">
        <v>8</v>
      </c>
      <c r="D35471" t="s">
        <v>2387</v>
      </c>
      <c r="E35471">
        <v>0</v>
      </c>
    </row>
    <row r="35472" spans="1:5" x14ac:dyDescent="0.3">
      <c r="A35472">
        <v>30300025</v>
      </c>
      <c r="B35472" t="s">
        <v>1988</v>
      </c>
      <c r="C35472" t="s">
        <v>8</v>
      </c>
      <c r="D35472" t="s">
        <v>2388</v>
      </c>
      <c r="E35472">
        <v>0</v>
      </c>
    </row>
    <row r="35473" spans="1:5" x14ac:dyDescent="0.3">
      <c r="A35473">
        <v>30300025</v>
      </c>
      <c r="B35473" t="s">
        <v>1988</v>
      </c>
      <c r="C35473" t="s">
        <v>8</v>
      </c>
      <c r="D35473" t="s">
        <v>2389</v>
      </c>
      <c r="E35473">
        <v>0</v>
      </c>
    </row>
    <row r="35474" spans="1:5" x14ac:dyDescent="0.3">
      <c r="A35474">
        <v>30300025</v>
      </c>
      <c r="B35474" t="s">
        <v>1988</v>
      </c>
      <c r="C35474" t="s">
        <v>8</v>
      </c>
      <c r="D35474" t="s">
        <v>2390</v>
      </c>
      <c r="E35474">
        <v>0</v>
      </c>
    </row>
    <row r="35475" spans="1:5" x14ac:dyDescent="0.3">
      <c r="A35475">
        <v>30300025</v>
      </c>
      <c r="B35475" t="s">
        <v>1988</v>
      </c>
      <c r="C35475" t="s">
        <v>8</v>
      </c>
      <c r="D35475" t="s">
        <v>2391</v>
      </c>
      <c r="E35475">
        <v>0</v>
      </c>
    </row>
    <row r="35476" spans="1:5" x14ac:dyDescent="0.3">
      <c r="A35476">
        <v>30300025</v>
      </c>
      <c r="B35476" t="s">
        <v>1988</v>
      </c>
      <c r="C35476" t="s">
        <v>8</v>
      </c>
      <c r="D35476" t="s">
        <v>2392</v>
      </c>
      <c r="E35476">
        <v>0</v>
      </c>
    </row>
    <row r="35477" spans="1:5" x14ac:dyDescent="0.3">
      <c r="A35477">
        <v>30300025</v>
      </c>
      <c r="B35477" t="s">
        <v>1988</v>
      </c>
      <c r="C35477" t="s">
        <v>8</v>
      </c>
      <c r="D35477" t="s">
        <v>2393</v>
      </c>
      <c r="E35477">
        <v>-4</v>
      </c>
    </row>
    <row r="35478" spans="1:5" x14ac:dyDescent="0.3">
      <c r="A35478">
        <v>30300025</v>
      </c>
      <c r="B35478" t="s">
        <v>1988</v>
      </c>
      <c r="C35478" t="s">
        <v>8</v>
      </c>
      <c r="D35478" t="s">
        <v>2394</v>
      </c>
      <c r="E35478">
        <v>0</v>
      </c>
    </row>
    <row r="35479" spans="1:5" x14ac:dyDescent="0.3">
      <c r="A35479">
        <v>30300025</v>
      </c>
      <c r="B35479" t="s">
        <v>1988</v>
      </c>
      <c r="C35479" t="s">
        <v>8</v>
      </c>
      <c r="D35479" t="s">
        <v>2395</v>
      </c>
      <c r="E35479">
        <v>0</v>
      </c>
    </row>
    <row r="35480" spans="1:5" x14ac:dyDescent="0.3">
      <c r="A35480">
        <v>30300025</v>
      </c>
      <c r="B35480" t="s">
        <v>1988</v>
      </c>
      <c r="C35480" t="s">
        <v>8</v>
      </c>
      <c r="D35480" t="s">
        <v>2396</v>
      </c>
      <c r="E35480">
        <v>0</v>
      </c>
    </row>
    <row r="35481" spans="1:5" x14ac:dyDescent="0.3">
      <c r="A35481">
        <v>30300025</v>
      </c>
      <c r="B35481" t="s">
        <v>1988</v>
      </c>
      <c r="C35481" t="s">
        <v>8</v>
      </c>
      <c r="D35481" t="s">
        <v>2397</v>
      </c>
      <c r="E35481">
        <v>0</v>
      </c>
    </row>
    <row r="35482" spans="1:5" x14ac:dyDescent="0.3">
      <c r="A35482">
        <v>30300025</v>
      </c>
      <c r="B35482" t="s">
        <v>1988</v>
      </c>
      <c r="C35482" t="s">
        <v>8</v>
      </c>
      <c r="D35482" t="s">
        <v>2398</v>
      </c>
      <c r="E35482">
        <v>0</v>
      </c>
    </row>
    <row r="35483" spans="1:5" x14ac:dyDescent="0.3">
      <c r="A35483">
        <v>30300025</v>
      </c>
      <c r="B35483" t="s">
        <v>1988</v>
      </c>
      <c r="C35483" t="s">
        <v>8</v>
      </c>
      <c r="D35483" t="s">
        <v>2399</v>
      </c>
      <c r="E35483">
        <v>0</v>
      </c>
    </row>
    <row r="35484" spans="1:5" x14ac:dyDescent="0.3">
      <c r="A35484">
        <v>30300025</v>
      </c>
      <c r="B35484" t="s">
        <v>1988</v>
      </c>
      <c r="C35484" t="s">
        <v>8</v>
      </c>
      <c r="D35484" t="s">
        <v>2400</v>
      </c>
      <c r="E35484">
        <v>0</v>
      </c>
    </row>
    <row r="35485" spans="1:5" x14ac:dyDescent="0.3">
      <c r="A35485">
        <v>30300025</v>
      </c>
      <c r="B35485" t="s">
        <v>1988</v>
      </c>
      <c r="C35485" t="s">
        <v>8</v>
      </c>
      <c r="D35485" t="s">
        <v>2401</v>
      </c>
      <c r="E35485">
        <v>0</v>
      </c>
    </row>
    <row r="35486" spans="1:5" x14ac:dyDescent="0.3">
      <c r="A35486">
        <v>30300025</v>
      </c>
      <c r="B35486" t="s">
        <v>1988</v>
      </c>
      <c r="C35486" t="s">
        <v>8</v>
      </c>
      <c r="D35486" t="s">
        <v>2402</v>
      </c>
      <c r="E35486">
        <v>0</v>
      </c>
    </row>
    <row r="35487" spans="1:5" x14ac:dyDescent="0.3">
      <c r="A35487">
        <v>30300025</v>
      </c>
      <c r="B35487" t="s">
        <v>1988</v>
      </c>
      <c r="C35487" t="s">
        <v>8</v>
      </c>
      <c r="D35487" t="s">
        <v>2403</v>
      </c>
      <c r="E35487">
        <v>0</v>
      </c>
    </row>
    <row r="35488" spans="1:5" x14ac:dyDescent="0.3">
      <c r="A35488">
        <v>30300025</v>
      </c>
      <c r="B35488" t="s">
        <v>1988</v>
      </c>
      <c r="C35488" t="s">
        <v>8</v>
      </c>
      <c r="D35488" t="s">
        <v>2404</v>
      </c>
      <c r="E35488">
        <v>-22</v>
      </c>
    </row>
    <row r="35489" spans="1:5" x14ac:dyDescent="0.3">
      <c r="A35489">
        <v>30300025</v>
      </c>
      <c r="B35489" t="s">
        <v>1988</v>
      </c>
      <c r="C35489" t="s">
        <v>8</v>
      </c>
      <c r="D35489" t="s">
        <v>2405</v>
      </c>
      <c r="E35489">
        <v>0</v>
      </c>
    </row>
    <row r="35490" spans="1:5" x14ac:dyDescent="0.3">
      <c r="A35490">
        <v>30300025</v>
      </c>
      <c r="B35490" t="s">
        <v>1988</v>
      </c>
      <c r="C35490" t="s">
        <v>8</v>
      </c>
      <c r="D35490" t="s">
        <v>2406</v>
      </c>
      <c r="E35490">
        <v>0</v>
      </c>
    </row>
    <row r="35491" spans="1:5" x14ac:dyDescent="0.3">
      <c r="A35491">
        <v>30300025</v>
      </c>
      <c r="B35491" t="s">
        <v>1988</v>
      </c>
      <c r="C35491" t="s">
        <v>8</v>
      </c>
      <c r="D35491" t="s">
        <v>2407</v>
      </c>
      <c r="E35491">
        <v>0</v>
      </c>
    </row>
    <row r="35492" spans="1:5" x14ac:dyDescent="0.3">
      <c r="A35492">
        <v>30300025</v>
      </c>
      <c r="B35492" t="s">
        <v>1988</v>
      </c>
      <c r="C35492" t="s">
        <v>8</v>
      </c>
      <c r="D35492" t="s">
        <v>2408</v>
      </c>
      <c r="E35492">
        <v>0</v>
      </c>
    </row>
    <row r="35493" spans="1:5" x14ac:dyDescent="0.3">
      <c r="A35493">
        <v>30300025</v>
      </c>
      <c r="B35493" t="s">
        <v>1988</v>
      </c>
      <c r="C35493" t="s">
        <v>8</v>
      </c>
      <c r="D35493" t="s">
        <v>2409</v>
      </c>
      <c r="E35493">
        <v>0</v>
      </c>
    </row>
    <row r="35494" spans="1:5" x14ac:dyDescent="0.3">
      <c r="A35494">
        <v>30300025</v>
      </c>
      <c r="B35494" t="s">
        <v>1988</v>
      </c>
      <c r="C35494" t="s">
        <v>8</v>
      </c>
      <c r="D35494" t="s">
        <v>2410</v>
      </c>
      <c r="E35494">
        <v>0</v>
      </c>
    </row>
    <row r="35495" spans="1:5" x14ac:dyDescent="0.3">
      <c r="A35495">
        <v>30300025</v>
      </c>
      <c r="B35495" t="s">
        <v>1988</v>
      </c>
      <c r="C35495" t="s">
        <v>8</v>
      </c>
      <c r="D35495" t="s">
        <v>2411</v>
      </c>
      <c r="E35495">
        <v>0</v>
      </c>
    </row>
    <row r="35496" spans="1:5" x14ac:dyDescent="0.3">
      <c r="A35496">
        <v>30300025</v>
      </c>
      <c r="B35496" t="s">
        <v>1988</v>
      </c>
      <c r="C35496" t="s">
        <v>8</v>
      </c>
      <c r="D35496" t="s">
        <v>2412</v>
      </c>
      <c r="E35496">
        <v>0</v>
      </c>
    </row>
    <row r="35497" spans="1:5" x14ac:dyDescent="0.3">
      <c r="A35497">
        <v>30300025</v>
      </c>
      <c r="B35497" t="s">
        <v>1988</v>
      </c>
      <c r="C35497" t="s">
        <v>8</v>
      </c>
      <c r="D35497" t="s">
        <v>2413</v>
      </c>
      <c r="E35497">
        <v>0</v>
      </c>
    </row>
    <row r="35498" spans="1:5" x14ac:dyDescent="0.3">
      <c r="A35498">
        <v>45400051</v>
      </c>
      <c r="B35498" t="s">
        <v>1990</v>
      </c>
      <c r="C35498" t="s">
        <v>976</v>
      </c>
      <c r="D35498" t="s">
        <v>2378</v>
      </c>
      <c r="E35498">
        <v>-40</v>
      </c>
    </row>
    <row r="35499" spans="1:5" x14ac:dyDescent="0.3">
      <c r="A35499">
        <v>45400051</v>
      </c>
      <c r="B35499" t="s">
        <v>1990</v>
      </c>
      <c r="C35499" t="s">
        <v>976</v>
      </c>
      <c r="D35499" t="s">
        <v>2379</v>
      </c>
      <c r="E35499">
        <v>0</v>
      </c>
    </row>
    <row r="35500" spans="1:5" x14ac:dyDescent="0.3">
      <c r="A35500">
        <v>45400051</v>
      </c>
      <c r="B35500" t="s">
        <v>1990</v>
      </c>
      <c r="C35500" t="s">
        <v>976</v>
      </c>
      <c r="D35500" t="s">
        <v>2380</v>
      </c>
      <c r="E35500">
        <v>-165</v>
      </c>
    </row>
    <row r="35501" spans="1:5" x14ac:dyDescent="0.3">
      <c r="A35501">
        <v>45400051</v>
      </c>
      <c r="B35501" t="s">
        <v>1990</v>
      </c>
      <c r="C35501" t="s">
        <v>976</v>
      </c>
      <c r="D35501" t="s">
        <v>2381</v>
      </c>
      <c r="E35501">
        <v>0</v>
      </c>
    </row>
    <row r="35502" spans="1:5" x14ac:dyDescent="0.3">
      <c r="A35502">
        <v>45400051</v>
      </c>
      <c r="B35502" t="s">
        <v>1990</v>
      </c>
      <c r="C35502" t="s">
        <v>976</v>
      </c>
      <c r="D35502" t="s">
        <v>2382</v>
      </c>
      <c r="E35502">
        <v>0</v>
      </c>
    </row>
    <row r="35503" spans="1:5" x14ac:dyDescent="0.3">
      <c r="A35503">
        <v>45400051</v>
      </c>
      <c r="B35503" t="s">
        <v>1990</v>
      </c>
      <c r="C35503" t="s">
        <v>976</v>
      </c>
      <c r="D35503" t="s">
        <v>2383</v>
      </c>
      <c r="E35503">
        <v>-20</v>
      </c>
    </row>
    <row r="35504" spans="1:5" x14ac:dyDescent="0.3">
      <c r="A35504">
        <v>45400051</v>
      </c>
      <c r="B35504" t="s">
        <v>1990</v>
      </c>
      <c r="C35504" t="s">
        <v>976</v>
      </c>
      <c r="D35504" t="s">
        <v>2384</v>
      </c>
      <c r="E35504">
        <v>-40</v>
      </c>
    </row>
    <row r="35505" spans="1:5" x14ac:dyDescent="0.3">
      <c r="A35505">
        <v>45400051</v>
      </c>
      <c r="B35505" t="s">
        <v>1990</v>
      </c>
      <c r="C35505" t="s">
        <v>976</v>
      </c>
      <c r="D35505" t="s">
        <v>2385</v>
      </c>
      <c r="E35505">
        <v>0</v>
      </c>
    </row>
    <row r="35506" spans="1:5" x14ac:dyDescent="0.3">
      <c r="A35506">
        <v>45400051</v>
      </c>
      <c r="B35506" t="s">
        <v>1990</v>
      </c>
      <c r="C35506" t="s">
        <v>976</v>
      </c>
      <c r="D35506" t="s">
        <v>2386</v>
      </c>
      <c r="E35506">
        <v>0</v>
      </c>
    </row>
    <row r="35507" spans="1:5" x14ac:dyDescent="0.3">
      <c r="A35507">
        <v>45400051</v>
      </c>
      <c r="B35507" t="s">
        <v>1990</v>
      </c>
      <c r="C35507" t="s">
        <v>976</v>
      </c>
      <c r="D35507" t="s">
        <v>2387</v>
      </c>
      <c r="E35507">
        <v>-60</v>
      </c>
    </row>
    <row r="35508" spans="1:5" x14ac:dyDescent="0.3">
      <c r="A35508">
        <v>45400051</v>
      </c>
      <c r="B35508" t="s">
        <v>1990</v>
      </c>
      <c r="C35508" t="s">
        <v>976</v>
      </c>
      <c r="D35508" t="s">
        <v>2388</v>
      </c>
      <c r="E35508">
        <v>-140</v>
      </c>
    </row>
    <row r="35509" spans="1:5" x14ac:dyDescent="0.3">
      <c r="A35509">
        <v>45400051</v>
      </c>
      <c r="B35509" t="s">
        <v>1990</v>
      </c>
      <c r="C35509" t="s">
        <v>976</v>
      </c>
      <c r="D35509" t="s">
        <v>2389</v>
      </c>
      <c r="E35509">
        <v>0</v>
      </c>
    </row>
    <row r="35510" spans="1:5" x14ac:dyDescent="0.3">
      <c r="A35510">
        <v>45400051</v>
      </c>
      <c r="B35510" t="s">
        <v>1990</v>
      </c>
      <c r="C35510" t="s">
        <v>976</v>
      </c>
      <c r="D35510" t="s">
        <v>2390</v>
      </c>
      <c r="E35510">
        <v>0</v>
      </c>
    </row>
    <row r="35511" spans="1:5" x14ac:dyDescent="0.3">
      <c r="A35511">
        <v>45400051</v>
      </c>
      <c r="B35511" t="s">
        <v>1990</v>
      </c>
      <c r="C35511" t="s">
        <v>976</v>
      </c>
      <c r="D35511" t="s">
        <v>2391</v>
      </c>
      <c r="E35511">
        <v>-100</v>
      </c>
    </row>
    <row r="35512" spans="1:5" x14ac:dyDescent="0.3">
      <c r="A35512">
        <v>45400051</v>
      </c>
      <c r="B35512" t="s">
        <v>1990</v>
      </c>
      <c r="C35512" t="s">
        <v>976</v>
      </c>
      <c r="D35512" t="s">
        <v>2392</v>
      </c>
      <c r="E35512">
        <v>-60</v>
      </c>
    </row>
    <row r="35513" spans="1:5" x14ac:dyDescent="0.3">
      <c r="A35513">
        <v>45400051</v>
      </c>
      <c r="B35513" t="s">
        <v>1990</v>
      </c>
      <c r="C35513" t="s">
        <v>976</v>
      </c>
      <c r="D35513" t="s">
        <v>2393</v>
      </c>
      <c r="E35513">
        <v>0</v>
      </c>
    </row>
    <row r="35514" spans="1:5" x14ac:dyDescent="0.3">
      <c r="A35514">
        <v>45400051</v>
      </c>
      <c r="B35514" t="s">
        <v>1990</v>
      </c>
      <c r="C35514" t="s">
        <v>976</v>
      </c>
      <c r="D35514" t="s">
        <v>2394</v>
      </c>
      <c r="E35514">
        <v>-60</v>
      </c>
    </row>
    <row r="35515" spans="1:5" x14ac:dyDescent="0.3">
      <c r="A35515">
        <v>45400051</v>
      </c>
      <c r="B35515" t="s">
        <v>1990</v>
      </c>
      <c r="C35515" t="s">
        <v>976</v>
      </c>
      <c r="D35515" t="s">
        <v>2395</v>
      </c>
      <c r="E35515">
        <v>-20</v>
      </c>
    </row>
    <row r="35516" spans="1:5" x14ac:dyDescent="0.3">
      <c r="A35516">
        <v>45400051</v>
      </c>
      <c r="B35516" t="s">
        <v>1990</v>
      </c>
      <c r="C35516" t="s">
        <v>976</v>
      </c>
      <c r="D35516" t="s">
        <v>2396</v>
      </c>
      <c r="E35516">
        <v>-240</v>
      </c>
    </row>
    <row r="35517" spans="1:5" x14ac:dyDescent="0.3">
      <c r="A35517">
        <v>45400051</v>
      </c>
      <c r="B35517" t="s">
        <v>1990</v>
      </c>
      <c r="C35517" t="s">
        <v>976</v>
      </c>
      <c r="D35517" t="s">
        <v>2397</v>
      </c>
      <c r="E35517">
        <v>-40</v>
      </c>
    </row>
    <row r="35518" spans="1:5" x14ac:dyDescent="0.3">
      <c r="A35518">
        <v>45400051</v>
      </c>
      <c r="B35518" t="s">
        <v>1990</v>
      </c>
      <c r="C35518" t="s">
        <v>976</v>
      </c>
      <c r="D35518" t="s">
        <v>2398</v>
      </c>
      <c r="E35518">
        <v>-40</v>
      </c>
    </row>
    <row r="35519" spans="1:5" x14ac:dyDescent="0.3">
      <c r="A35519">
        <v>45400051</v>
      </c>
      <c r="B35519" t="s">
        <v>1990</v>
      </c>
      <c r="C35519" t="s">
        <v>976</v>
      </c>
      <c r="D35519" t="s">
        <v>2399</v>
      </c>
      <c r="E35519">
        <v>-60</v>
      </c>
    </row>
    <row r="35520" spans="1:5" x14ac:dyDescent="0.3">
      <c r="A35520">
        <v>45400051</v>
      </c>
      <c r="B35520" t="s">
        <v>1990</v>
      </c>
      <c r="C35520" t="s">
        <v>976</v>
      </c>
      <c r="D35520" t="s">
        <v>2400</v>
      </c>
      <c r="E35520">
        <v>0</v>
      </c>
    </row>
    <row r="35521" spans="1:5" x14ac:dyDescent="0.3">
      <c r="A35521">
        <v>45400051</v>
      </c>
      <c r="B35521" t="s">
        <v>1990</v>
      </c>
      <c r="C35521" t="s">
        <v>976</v>
      </c>
      <c r="D35521" t="s">
        <v>2401</v>
      </c>
      <c r="E35521">
        <v>0</v>
      </c>
    </row>
    <row r="35522" spans="1:5" x14ac:dyDescent="0.3">
      <c r="A35522">
        <v>45400051</v>
      </c>
      <c r="B35522" t="s">
        <v>1990</v>
      </c>
      <c r="C35522" t="s">
        <v>976</v>
      </c>
      <c r="D35522" t="s">
        <v>2402</v>
      </c>
      <c r="E35522">
        <v>-140</v>
      </c>
    </row>
    <row r="35523" spans="1:5" x14ac:dyDescent="0.3">
      <c r="A35523">
        <v>45400051</v>
      </c>
      <c r="B35523" t="s">
        <v>1990</v>
      </c>
      <c r="C35523" t="s">
        <v>976</v>
      </c>
      <c r="D35523" t="s">
        <v>2403</v>
      </c>
      <c r="E35523">
        <v>-20</v>
      </c>
    </row>
    <row r="35524" spans="1:5" x14ac:dyDescent="0.3">
      <c r="A35524">
        <v>45400051</v>
      </c>
      <c r="B35524" t="s">
        <v>1990</v>
      </c>
      <c r="C35524" t="s">
        <v>976</v>
      </c>
      <c r="D35524" t="s">
        <v>2404</v>
      </c>
      <c r="E35524">
        <v>-100</v>
      </c>
    </row>
    <row r="35525" spans="1:5" x14ac:dyDescent="0.3">
      <c r="A35525">
        <v>45400051</v>
      </c>
      <c r="B35525" t="s">
        <v>1990</v>
      </c>
      <c r="C35525" t="s">
        <v>976</v>
      </c>
      <c r="D35525" t="s">
        <v>2405</v>
      </c>
      <c r="E35525">
        <v>0</v>
      </c>
    </row>
    <row r="35526" spans="1:5" x14ac:dyDescent="0.3">
      <c r="A35526">
        <v>45400051</v>
      </c>
      <c r="B35526" t="s">
        <v>1990</v>
      </c>
      <c r="C35526" t="s">
        <v>976</v>
      </c>
      <c r="D35526" t="s">
        <v>2406</v>
      </c>
      <c r="E35526">
        <v>-40</v>
      </c>
    </row>
    <row r="35527" spans="1:5" x14ac:dyDescent="0.3">
      <c r="A35527">
        <v>45400051</v>
      </c>
      <c r="B35527" t="s">
        <v>1990</v>
      </c>
      <c r="C35527" t="s">
        <v>976</v>
      </c>
      <c r="D35527" t="s">
        <v>2407</v>
      </c>
      <c r="E35527">
        <v>-80</v>
      </c>
    </row>
    <row r="35528" spans="1:5" x14ac:dyDescent="0.3">
      <c r="A35528">
        <v>45400051</v>
      </c>
      <c r="B35528" t="s">
        <v>1990</v>
      </c>
      <c r="C35528" t="s">
        <v>976</v>
      </c>
      <c r="D35528" t="s">
        <v>2408</v>
      </c>
      <c r="E35528">
        <v>-400</v>
      </c>
    </row>
    <row r="35529" spans="1:5" x14ac:dyDescent="0.3">
      <c r="A35529">
        <v>45400051</v>
      </c>
      <c r="B35529" t="s">
        <v>1990</v>
      </c>
      <c r="C35529" t="s">
        <v>976</v>
      </c>
      <c r="D35529" t="s">
        <v>2409</v>
      </c>
      <c r="E35529">
        <v>0</v>
      </c>
    </row>
    <row r="35530" spans="1:5" x14ac:dyDescent="0.3">
      <c r="A35530">
        <v>45400051</v>
      </c>
      <c r="B35530" t="s">
        <v>1990</v>
      </c>
      <c r="C35530" t="s">
        <v>976</v>
      </c>
      <c r="D35530" t="s">
        <v>2410</v>
      </c>
      <c r="E35530">
        <v>-100</v>
      </c>
    </row>
    <row r="35531" spans="1:5" x14ac:dyDescent="0.3">
      <c r="A35531">
        <v>45400051</v>
      </c>
      <c r="B35531" t="s">
        <v>1990</v>
      </c>
      <c r="C35531" t="s">
        <v>976</v>
      </c>
      <c r="D35531" t="s">
        <v>2411</v>
      </c>
      <c r="E35531">
        <v>-440</v>
      </c>
    </row>
    <row r="35532" spans="1:5" x14ac:dyDescent="0.3">
      <c r="A35532">
        <v>45400051</v>
      </c>
      <c r="B35532" t="s">
        <v>1990</v>
      </c>
      <c r="C35532" t="s">
        <v>976</v>
      </c>
      <c r="D35532" t="s">
        <v>2412</v>
      </c>
      <c r="E35532">
        <v>0</v>
      </c>
    </row>
    <row r="35533" spans="1:5" x14ac:dyDescent="0.3">
      <c r="A35533">
        <v>45400051</v>
      </c>
      <c r="B35533" t="s">
        <v>1990</v>
      </c>
      <c r="C35533" t="s">
        <v>976</v>
      </c>
      <c r="D35533" t="s">
        <v>2413</v>
      </c>
      <c r="E35533">
        <v>0</v>
      </c>
    </row>
    <row r="35534" spans="1:5" x14ac:dyDescent="0.3">
      <c r="A35534">
        <v>50380001</v>
      </c>
      <c r="B35534" t="s">
        <v>1992</v>
      </c>
      <c r="C35534" t="s">
        <v>8</v>
      </c>
      <c r="D35534" t="s">
        <v>2378</v>
      </c>
      <c r="E35534">
        <v>-5</v>
      </c>
    </row>
    <row r="35535" spans="1:5" x14ac:dyDescent="0.3">
      <c r="A35535">
        <v>50380001</v>
      </c>
      <c r="B35535" t="s">
        <v>1992</v>
      </c>
      <c r="C35535" t="s">
        <v>8</v>
      </c>
      <c r="D35535" t="s">
        <v>2379</v>
      </c>
      <c r="E35535">
        <v>-3</v>
      </c>
    </row>
    <row r="35536" spans="1:5" x14ac:dyDescent="0.3">
      <c r="A35536">
        <v>50380001</v>
      </c>
      <c r="B35536" t="s">
        <v>1992</v>
      </c>
      <c r="C35536" t="s">
        <v>8</v>
      </c>
      <c r="D35536" t="s">
        <v>2380</v>
      </c>
      <c r="E35536">
        <v>-1</v>
      </c>
    </row>
    <row r="35537" spans="1:5" x14ac:dyDescent="0.3">
      <c r="A35537">
        <v>50380001</v>
      </c>
      <c r="B35537" t="s">
        <v>1992</v>
      </c>
      <c r="C35537" t="s">
        <v>8</v>
      </c>
      <c r="D35537" t="s">
        <v>2381</v>
      </c>
      <c r="E35537">
        <v>0</v>
      </c>
    </row>
    <row r="35538" spans="1:5" x14ac:dyDescent="0.3">
      <c r="A35538">
        <v>50380001</v>
      </c>
      <c r="B35538" t="s">
        <v>1992</v>
      </c>
      <c r="C35538" t="s">
        <v>8</v>
      </c>
      <c r="D35538" t="s">
        <v>2382</v>
      </c>
      <c r="E35538">
        <v>-2</v>
      </c>
    </row>
    <row r="35539" spans="1:5" x14ac:dyDescent="0.3">
      <c r="A35539">
        <v>50380001</v>
      </c>
      <c r="B35539" t="s">
        <v>1992</v>
      </c>
      <c r="C35539" t="s">
        <v>8</v>
      </c>
      <c r="D35539" t="s">
        <v>2383</v>
      </c>
      <c r="E35539">
        <v>0</v>
      </c>
    </row>
    <row r="35540" spans="1:5" x14ac:dyDescent="0.3">
      <c r="A35540">
        <v>50380001</v>
      </c>
      <c r="B35540" t="s">
        <v>1992</v>
      </c>
      <c r="C35540" t="s">
        <v>8</v>
      </c>
      <c r="D35540" t="s">
        <v>2384</v>
      </c>
      <c r="E35540">
        <v>-2</v>
      </c>
    </row>
    <row r="35541" spans="1:5" x14ac:dyDescent="0.3">
      <c r="A35541">
        <v>50380001</v>
      </c>
      <c r="B35541" t="s">
        <v>1992</v>
      </c>
      <c r="C35541" t="s">
        <v>8</v>
      </c>
      <c r="D35541" t="s">
        <v>2385</v>
      </c>
      <c r="E35541">
        <v>0</v>
      </c>
    </row>
    <row r="35542" spans="1:5" x14ac:dyDescent="0.3">
      <c r="A35542">
        <v>50380001</v>
      </c>
      <c r="B35542" t="s">
        <v>1992</v>
      </c>
      <c r="C35542" t="s">
        <v>8</v>
      </c>
      <c r="D35542" t="s">
        <v>2386</v>
      </c>
      <c r="E35542">
        <v>-3</v>
      </c>
    </row>
    <row r="35543" spans="1:5" x14ac:dyDescent="0.3">
      <c r="A35543">
        <v>50380001</v>
      </c>
      <c r="B35543" t="s">
        <v>1992</v>
      </c>
      <c r="C35543" t="s">
        <v>8</v>
      </c>
      <c r="D35543" t="s">
        <v>2387</v>
      </c>
      <c r="E35543">
        <v>-4</v>
      </c>
    </row>
    <row r="35544" spans="1:5" x14ac:dyDescent="0.3">
      <c r="A35544">
        <v>50380001</v>
      </c>
      <c r="B35544" t="s">
        <v>1992</v>
      </c>
      <c r="C35544" t="s">
        <v>8</v>
      </c>
      <c r="D35544" t="s">
        <v>2388</v>
      </c>
      <c r="E35544">
        <v>0</v>
      </c>
    </row>
    <row r="35545" spans="1:5" x14ac:dyDescent="0.3">
      <c r="A35545">
        <v>50380001</v>
      </c>
      <c r="B35545" t="s">
        <v>1992</v>
      </c>
      <c r="C35545" t="s">
        <v>8</v>
      </c>
      <c r="D35545" t="s">
        <v>2389</v>
      </c>
      <c r="E35545">
        <v>0</v>
      </c>
    </row>
    <row r="35546" spans="1:5" x14ac:dyDescent="0.3">
      <c r="A35546">
        <v>50380001</v>
      </c>
      <c r="B35546" t="s">
        <v>1992</v>
      </c>
      <c r="C35546" t="s">
        <v>8</v>
      </c>
      <c r="D35546" t="s">
        <v>2390</v>
      </c>
      <c r="E35546">
        <v>-1</v>
      </c>
    </row>
    <row r="35547" spans="1:5" x14ac:dyDescent="0.3">
      <c r="A35547">
        <v>50380001</v>
      </c>
      <c r="B35547" t="s">
        <v>1992</v>
      </c>
      <c r="C35547" t="s">
        <v>8</v>
      </c>
      <c r="D35547" t="s">
        <v>2391</v>
      </c>
      <c r="E35547">
        <v>0</v>
      </c>
    </row>
    <row r="35548" spans="1:5" x14ac:dyDescent="0.3">
      <c r="A35548">
        <v>50380001</v>
      </c>
      <c r="B35548" t="s">
        <v>1992</v>
      </c>
      <c r="C35548" t="s">
        <v>8</v>
      </c>
      <c r="D35548" t="s">
        <v>2392</v>
      </c>
      <c r="E35548">
        <v>0</v>
      </c>
    </row>
    <row r="35549" spans="1:5" x14ac:dyDescent="0.3">
      <c r="A35549">
        <v>50380001</v>
      </c>
      <c r="B35549" t="s">
        <v>1992</v>
      </c>
      <c r="C35549" t="s">
        <v>8</v>
      </c>
      <c r="D35549" t="s">
        <v>2393</v>
      </c>
      <c r="E35549">
        <v>0</v>
      </c>
    </row>
    <row r="35550" spans="1:5" x14ac:dyDescent="0.3">
      <c r="A35550">
        <v>50380001</v>
      </c>
      <c r="B35550" t="s">
        <v>1992</v>
      </c>
      <c r="C35550" t="s">
        <v>8</v>
      </c>
      <c r="D35550" t="s">
        <v>2394</v>
      </c>
      <c r="E35550">
        <v>-5</v>
      </c>
    </row>
    <row r="35551" spans="1:5" x14ac:dyDescent="0.3">
      <c r="A35551">
        <v>50380001</v>
      </c>
      <c r="B35551" t="s">
        <v>1992</v>
      </c>
      <c r="C35551" t="s">
        <v>8</v>
      </c>
      <c r="D35551" t="s">
        <v>2395</v>
      </c>
      <c r="E35551">
        <v>-4</v>
      </c>
    </row>
    <row r="35552" spans="1:5" x14ac:dyDescent="0.3">
      <c r="A35552">
        <v>50380001</v>
      </c>
      <c r="B35552" t="s">
        <v>1992</v>
      </c>
      <c r="C35552" t="s">
        <v>8</v>
      </c>
      <c r="D35552" t="s">
        <v>2396</v>
      </c>
      <c r="E35552">
        <v>-2</v>
      </c>
    </row>
    <row r="35553" spans="1:5" x14ac:dyDescent="0.3">
      <c r="A35553">
        <v>50380001</v>
      </c>
      <c r="B35553" t="s">
        <v>1992</v>
      </c>
      <c r="C35553" t="s">
        <v>8</v>
      </c>
      <c r="D35553" t="s">
        <v>2397</v>
      </c>
      <c r="E35553">
        <v>-4</v>
      </c>
    </row>
    <row r="35554" spans="1:5" x14ac:dyDescent="0.3">
      <c r="A35554">
        <v>50380001</v>
      </c>
      <c r="B35554" t="s">
        <v>1992</v>
      </c>
      <c r="C35554" t="s">
        <v>8</v>
      </c>
      <c r="D35554" t="s">
        <v>2398</v>
      </c>
      <c r="E35554">
        <v>-1</v>
      </c>
    </row>
    <row r="35555" spans="1:5" x14ac:dyDescent="0.3">
      <c r="A35555">
        <v>50380001</v>
      </c>
      <c r="B35555" t="s">
        <v>1992</v>
      </c>
      <c r="C35555" t="s">
        <v>8</v>
      </c>
      <c r="D35555" t="s">
        <v>2399</v>
      </c>
      <c r="E35555">
        <v>0</v>
      </c>
    </row>
    <row r="35556" spans="1:5" x14ac:dyDescent="0.3">
      <c r="A35556">
        <v>50380001</v>
      </c>
      <c r="B35556" t="s">
        <v>1992</v>
      </c>
      <c r="C35556" t="s">
        <v>8</v>
      </c>
      <c r="D35556" t="s">
        <v>2400</v>
      </c>
      <c r="E35556">
        <v>0</v>
      </c>
    </row>
    <row r="35557" spans="1:5" x14ac:dyDescent="0.3">
      <c r="A35557">
        <v>50380001</v>
      </c>
      <c r="B35557" t="s">
        <v>1992</v>
      </c>
      <c r="C35557" t="s">
        <v>8</v>
      </c>
      <c r="D35557" t="s">
        <v>2401</v>
      </c>
      <c r="E35557">
        <v>-1</v>
      </c>
    </row>
    <row r="35558" spans="1:5" x14ac:dyDescent="0.3">
      <c r="A35558">
        <v>50380001</v>
      </c>
      <c r="B35558" t="s">
        <v>1992</v>
      </c>
      <c r="C35558" t="s">
        <v>8</v>
      </c>
      <c r="D35558" t="s">
        <v>2402</v>
      </c>
      <c r="E35558">
        <v>-10</v>
      </c>
    </row>
    <row r="35559" spans="1:5" x14ac:dyDescent="0.3">
      <c r="A35559">
        <v>50380001</v>
      </c>
      <c r="B35559" t="s">
        <v>1992</v>
      </c>
      <c r="C35559" t="s">
        <v>8</v>
      </c>
      <c r="D35559" t="s">
        <v>2403</v>
      </c>
      <c r="E35559">
        <v>0</v>
      </c>
    </row>
    <row r="35560" spans="1:5" x14ac:dyDescent="0.3">
      <c r="A35560">
        <v>50380001</v>
      </c>
      <c r="B35560" t="s">
        <v>1992</v>
      </c>
      <c r="C35560" t="s">
        <v>8</v>
      </c>
      <c r="D35560" t="s">
        <v>2404</v>
      </c>
      <c r="E35560">
        <v>-2</v>
      </c>
    </row>
    <row r="35561" spans="1:5" x14ac:dyDescent="0.3">
      <c r="A35561">
        <v>50380001</v>
      </c>
      <c r="B35561" t="s">
        <v>1992</v>
      </c>
      <c r="C35561" t="s">
        <v>8</v>
      </c>
      <c r="D35561" t="s">
        <v>2405</v>
      </c>
      <c r="E35561">
        <v>-4</v>
      </c>
    </row>
    <row r="35562" spans="1:5" x14ac:dyDescent="0.3">
      <c r="A35562">
        <v>50380001</v>
      </c>
      <c r="B35562" t="s">
        <v>1992</v>
      </c>
      <c r="C35562" t="s">
        <v>8</v>
      </c>
      <c r="D35562" t="s">
        <v>2406</v>
      </c>
      <c r="E35562">
        <v>0</v>
      </c>
    </row>
    <row r="35563" spans="1:5" x14ac:dyDescent="0.3">
      <c r="A35563">
        <v>50380001</v>
      </c>
      <c r="B35563" t="s">
        <v>1992</v>
      </c>
      <c r="C35563" t="s">
        <v>8</v>
      </c>
      <c r="D35563" t="s">
        <v>2407</v>
      </c>
      <c r="E35563">
        <v>0</v>
      </c>
    </row>
    <row r="35564" spans="1:5" x14ac:dyDescent="0.3">
      <c r="A35564">
        <v>50380001</v>
      </c>
      <c r="B35564" t="s">
        <v>1992</v>
      </c>
      <c r="C35564" t="s">
        <v>8</v>
      </c>
      <c r="D35564" t="s">
        <v>2408</v>
      </c>
      <c r="E35564">
        <v>0</v>
      </c>
    </row>
    <row r="35565" spans="1:5" x14ac:dyDescent="0.3">
      <c r="A35565">
        <v>50380001</v>
      </c>
      <c r="B35565" t="s">
        <v>1992</v>
      </c>
      <c r="C35565" t="s">
        <v>8</v>
      </c>
      <c r="D35565" t="s">
        <v>2409</v>
      </c>
      <c r="E35565">
        <v>0</v>
      </c>
    </row>
    <row r="35566" spans="1:5" x14ac:dyDescent="0.3">
      <c r="A35566">
        <v>50380001</v>
      </c>
      <c r="B35566" t="s">
        <v>1992</v>
      </c>
      <c r="C35566" t="s">
        <v>8</v>
      </c>
      <c r="D35566" t="s">
        <v>2410</v>
      </c>
      <c r="E35566">
        <v>0</v>
      </c>
    </row>
    <row r="35567" spans="1:5" x14ac:dyDescent="0.3">
      <c r="A35567">
        <v>50380001</v>
      </c>
      <c r="B35567" t="s">
        <v>1992</v>
      </c>
      <c r="C35567" t="s">
        <v>8</v>
      </c>
      <c r="D35567" t="s">
        <v>2411</v>
      </c>
      <c r="E35567">
        <v>0</v>
      </c>
    </row>
    <row r="35568" spans="1:5" x14ac:dyDescent="0.3">
      <c r="A35568">
        <v>50380001</v>
      </c>
      <c r="B35568" t="s">
        <v>1992</v>
      </c>
      <c r="C35568" t="s">
        <v>8</v>
      </c>
      <c r="D35568" t="s">
        <v>2412</v>
      </c>
      <c r="E35568">
        <v>0</v>
      </c>
    </row>
    <row r="35569" spans="1:5" x14ac:dyDescent="0.3">
      <c r="A35569">
        <v>50380001</v>
      </c>
      <c r="B35569" t="s">
        <v>1992</v>
      </c>
      <c r="C35569" t="s">
        <v>8</v>
      </c>
      <c r="D35569" t="s">
        <v>2413</v>
      </c>
      <c r="E35569">
        <v>0</v>
      </c>
    </row>
    <row r="35570" spans="1:5" x14ac:dyDescent="0.3">
      <c r="A35570">
        <v>23310039</v>
      </c>
      <c r="B35570" t="s">
        <v>1994</v>
      </c>
      <c r="C35570" t="s">
        <v>8</v>
      </c>
      <c r="D35570" t="s">
        <v>2378</v>
      </c>
      <c r="E35570">
        <v>0</v>
      </c>
    </row>
    <row r="35571" spans="1:5" x14ac:dyDescent="0.3">
      <c r="A35571">
        <v>23310039</v>
      </c>
      <c r="B35571" t="s">
        <v>1994</v>
      </c>
      <c r="C35571" t="s">
        <v>8</v>
      </c>
      <c r="D35571" t="s">
        <v>2379</v>
      </c>
      <c r="E35571">
        <v>0</v>
      </c>
    </row>
    <row r="35572" spans="1:5" x14ac:dyDescent="0.3">
      <c r="A35572">
        <v>23310039</v>
      </c>
      <c r="B35572" t="s">
        <v>1994</v>
      </c>
      <c r="C35572" t="s">
        <v>8</v>
      </c>
      <c r="D35572" t="s">
        <v>2380</v>
      </c>
      <c r="E35572">
        <v>0</v>
      </c>
    </row>
    <row r="35573" spans="1:5" x14ac:dyDescent="0.3">
      <c r="A35573">
        <v>23310039</v>
      </c>
      <c r="B35573" t="s">
        <v>1994</v>
      </c>
      <c r="C35573" t="s">
        <v>8</v>
      </c>
      <c r="D35573" t="s">
        <v>2381</v>
      </c>
      <c r="E35573">
        <v>0</v>
      </c>
    </row>
    <row r="35574" spans="1:5" x14ac:dyDescent="0.3">
      <c r="A35574">
        <v>23310039</v>
      </c>
      <c r="B35574" t="s">
        <v>1994</v>
      </c>
      <c r="C35574" t="s">
        <v>8</v>
      </c>
      <c r="D35574" t="s">
        <v>2382</v>
      </c>
      <c r="E35574">
        <v>0</v>
      </c>
    </row>
    <row r="35575" spans="1:5" x14ac:dyDescent="0.3">
      <c r="A35575">
        <v>23310039</v>
      </c>
      <c r="B35575" t="s">
        <v>1994</v>
      </c>
      <c r="C35575" t="s">
        <v>8</v>
      </c>
      <c r="D35575" t="s">
        <v>2383</v>
      </c>
      <c r="E35575">
        <v>-4</v>
      </c>
    </row>
    <row r="35576" spans="1:5" x14ac:dyDescent="0.3">
      <c r="A35576">
        <v>23310039</v>
      </c>
      <c r="B35576" t="s">
        <v>1994</v>
      </c>
      <c r="C35576" t="s">
        <v>8</v>
      </c>
      <c r="D35576" t="s">
        <v>2384</v>
      </c>
      <c r="E35576">
        <v>0</v>
      </c>
    </row>
    <row r="35577" spans="1:5" x14ac:dyDescent="0.3">
      <c r="A35577">
        <v>23310039</v>
      </c>
      <c r="B35577" t="s">
        <v>1994</v>
      </c>
      <c r="C35577" t="s">
        <v>8</v>
      </c>
      <c r="D35577" t="s">
        <v>2385</v>
      </c>
      <c r="E35577">
        <v>0</v>
      </c>
    </row>
    <row r="35578" spans="1:5" x14ac:dyDescent="0.3">
      <c r="A35578">
        <v>23310039</v>
      </c>
      <c r="B35578" t="s">
        <v>1994</v>
      </c>
      <c r="C35578" t="s">
        <v>8</v>
      </c>
      <c r="D35578" t="s">
        <v>2386</v>
      </c>
      <c r="E35578">
        <v>0</v>
      </c>
    </row>
    <row r="35579" spans="1:5" x14ac:dyDescent="0.3">
      <c r="A35579">
        <v>23310039</v>
      </c>
      <c r="B35579" t="s">
        <v>1994</v>
      </c>
      <c r="C35579" t="s">
        <v>8</v>
      </c>
      <c r="D35579" t="s">
        <v>2387</v>
      </c>
      <c r="E35579">
        <v>0</v>
      </c>
    </row>
    <row r="35580" spans="1:5" x14ac:dyDescent="0.3">
      <c r="A35580">
        <v>23310039</v>
      </c>
      <c r="B35580" t="s">
        <v>1994</v>
      </c>
      <c r="C35580" t="s">
        <v>8</v>
      </c>
      <c r="D35580" t="s">
        <v>2388</v>
      </c>
      <c r="E35580">
        <v>0</v>
      </c>
    </row>
    <row r="35581" spans="1:5" x14ac:dyDescent="0.3">
      <c r="A35581">
        <v>23310039</v>
      </c>
      <c r="B35581" t="s">
        <v>1994</v>
      </c>
      <c r="C35581" t="s">
        <v>8</v>
      </c>
      <c r="D35581" t="s">
        <v>2389</v>
      </c>
      <c r="E35581">
        <v>0</v>
      </c>
    </row>
    <row r="35582" spans="1:5" x14ac:dyDescent="0.3">
      <c r="A35582">
        <v>23310039</v>
      </c>
      <c r="B35582" t="s">
        <v>1994</v>
      </c>
      <c r="C35582" t="s">
        <v>8</v>
      </c>
      <c r="D35582" t="s">
        <v>2390</v>
      </c>
      <c r="E35582">
        <v>0</v>
      </c>
    </row>
    <row r="35583" spans="1:5" x14ac:dyDescent="0.3">
      <c r="A35583">
        <v>23310039</v>
      </c>
      <c r="B35583" t="s">
        <v>1994</v>
      </c>
      <c r="C35583" t="s">
        <v>8</v>
      </c>
      <c r="D35583" t="s">
        <v>2391</v>
      </c>
      <c r="E35583">
        <v>0</v>
      </c>
    </row>
    <row r="35584" spans="1:5" x14ac:dyDescent="0.3">
      <c r="A35584">
        <v>23310039</v>
      </c>
      <c r="B35584" t="s">
        <v>1994</v>
      </c>
      <c r="C35584" t="s">
        <v>8</v>
      </c>
      <c r="D35584" t="s">
        <v>2392</v>
      </c>
      <c r="E35584">
        <v>-1</v>
      </c>
    </row>
    <row r="35585" spans="1:5" x14ac:dyDescent="0.3">
      <c r="A35585">
        <v>23310039</v>
      </c>
      <c r="B35585" t="s">
        <v>1994</v>
      </c>
      <c r="C35585" t="s">
        <v>8</v>
      </c>
      <c r="D35585" t="s">
        <v>2393</v>
      </c>
      <c r="E35585">
        <v>0</v>
      </c>
    </row>
    <row r="35586" spans="1:5" x14ac:dyDescent="0.3">
      <c r="A35586">
        <v>23310039</v>
      </c>
      <c r="B35586" t="s">
        <v>1994</v>
      </c>
      <c r="C35586" t="s">
        <v>8</v>
      </c>
      <c r="D35586" t="s">
        <v>2394</v>
      </c>
      <c r="E35586">
        <v>-2</v>
      </c>
    </row>
    <row r="35587" spans="1:5" x14ac:dyDescent="0.3">
      <c r="A35587">
        <v>23310039</v>
      </c>
      <c r="B35587" t="s">
        <v>1994</v>
      </c>
      <c r="C35587" t="s">
        <v>8</v>
      </c>
      <c r="D35587" t="s">
        <v>2395</v>
      </c>
      <c r="E35587">
        <v>0</v>
      </c>
    </row>
    <row r="35588" spans="1:5" x14ac:dyDescent="0.3">
      <c r="A35588">
        <v>23310039</v>
      </c>
      <c r="B35588" t="s">
        <v>1994</v>
      </c>
      <c r="C35588" t="s">
        <v>8</v>
      </c>
      <c r="D35588" t="s">
        <v>2396</v>
      </c>
      <c r="E35588">
        <v>-4</v>
      </c>
    </row>
    <row r="35589" spans="1:5" x14ac:dyDescent="0.3">
      <c r="A35589">
        <v>23310039</v>
      </c>
      <c r="B35589" t="s">
        <v>1994</v>
      </c>
      <c r="C35589" t="s">
        <v>8</v>
      </c>
      <c r="D35589" t="s">
        <v>2397</v>
      </c>
      <c r="E35589">
        <v>0</v>
      </c>
    </row>
    <row r="35590" spans="1:5" x14ac:dyDescent="0.3">
      <c r="A35590">
        <v>23310039</v>
      </c>
      <c r="B35590" t="s">
        <v>1994</v>
      </c>
      <c r="C35590" t="s">
        <v>8</v>
      </c>
      <c r="D35590" t="s">
        <v>2398</v>
      </c>
      <c r="E35590">
        <v>0</v>
      </c>
    </row>
    <row r="35591" spans="1:5" x14ac:dyDescent="0.3">
      <c r="A35591">
        <v>23310039</v>
      </c>
      <c r="B35591" t="s">
        <v>1994</v>
      </c>
      <c r="C35591" t="s">
        <v>8</v>
      </c>
      <c r="D35591" t="s">
        <v>2399</v>
      </c>
      <c r="E35591">
        <v>-2</v>
      </c>
    </row>
    <row r="35592" spans="1:5" x14ac:dyDescent="0.3">
      <c r="A35592">
        <v>23310039</v>
      </c>
      <c r="B35592" t="s">
        <v>1994</v>
      </c>
      <c r="C35592" t="s">
        <v>8</v>
      </c>
      <c r="D35592" t="s">
        <v>2400</v>
      </c>
      <c r="E35592">
        <v>-1</v>
      </c>
    </row>
    <row r="35593" spans="1:5" x14ac:dyDescent="0.3">
      <c r="A35593">
        <v>23310039</v>
      </c>
      <c r="B35593" t="s">
        <v>1994</v>
      </c>
      <c r="C35593" t="s">
        <v>8</v>
      </c>
      <c r="D35593" t="s">
        <v>2401</v>
      </c>
      <c r="E35593">
        <v>0</v>
      </c>
    </row>
    <row r="35594" spans="1:5" x14ac:dyDescent="0.3">
      <c r="A35594">
        <v>23310039</v>
      </c>
      <c r="B35594" t="s">
        <v>1994</v>
      </c>
      <c r="C35594" t="s">
        <v>8</v>
      </c>
      <c r="D35594" t="s">
        <v>2402</v>
      </c>
      <c r="E35594">
        <v>-2</v>
      </c>
    </row>
    <row r="35595" spans="1:5" x14ac:dyDescent="0.3">
      <c r="A35595">
        <v>23310039</v>
      </c>
      <c r="B35595" t="s">
        <v>1994</v>
      </c>
      <c r="C35595" t="s">
        <v>8</v>
      </c>
      <c r="D35595" t="s">
        <v>2403</v>
      </c>
      <c r="E35595">
        <v>0</v>
      </c>
    </row>
    <row r="35596" spans="1:5" x14ac:dyDescent="0.3">
      <c r="A35596">
        <v>23310039</v>
      </c>
      <c r="B35596" t="s">
        <v>1994</v>
      </c>
      <c r="C35596" t="s">
        <v>8</v>
      </c>
      <c r="D35596" t="s">
        <v>2404</v>
      </c>
      <c r="E35596">
        <v>-3</v>
      </c>
    </row>
    <row r="35597" spans="1:5" x14ac:dyDescent="0.3">
      <c r="A35597">
        <v>23310039</v>
      </c>
      <c r="B35597" t="s">
        <v>1994</v>
      </c>
      <c r="C35597" t="s">
        <v>8</v>
      </c>
      <c r="D35597" t="s">
        <v>2405</v>
      </c>
      <c r="E35597">
        <v>0</v>
      </c>
    </row>
    <row r="35598" spans="1:5" x14ac:dyDescent="0.3">
      <c r="A35598">
        <v>23310039</v>
      </c>
      <c r="B35598" t="s">
        <v>1994</v>
      </c>
      <c r="C35598" t="s">
        <v>8</v>
      </c>
      <c r="D35598" t="s">
        <v>2406</v>
      </c>
      <c r="E35598">
        <v>-2</v>
      </c>
    </row>
    <row r="35599" spans="1:5" x14ac:dyDescent="0.3">
      <c r="A35599">
        <v>23310039</v>
      </c>
      <c r="B35599" t="s">
        <v>1994</v>
      </c>
      <c r="C35599" t="s">
        <v>8</v>
      </c>
      <c r="D35599" t="s">
        <v>2407</v>
      </c>
      <c r="E35599">
        <v>0</v>
      </c>
    </row>
    <row r="35600" spans="1:5" x14ac:dyDescent="0.3">
      <c r="A35600">
        <v>23310039</v>
      </c>
      <c r="B35600" t="s">
        <v>1994</v>
      </c>
      <c r="C35600" t="s">
        <v>8</v>
      </c>
      <c r="D35600" t="s">
        <v>2408</v>
      </c>
      <c r="E35600">
        <v>0</v>
      </c>
    </row>
    <row r="35601" spans="1:5" x14ac:dyDescent="0.3">
      <c r="A35601">
        <v>23310039</v>
      </c>
      <c r="B35601" t="s">
        <v>1994</v>
      </c>
      <c r="C35601" t="s">
        <v>8</v>
      </c>
      <c r="D35601" t="s">
        <v>2409</v>
      </c>
      <c r="E35601">
        <v>0</v>
      </c>
    </row>
    <row r="35602" spans="1:5" x14ac:dyDescent="0.3">
      <c r="A35602">
        <v>23310039</v>
      </c>
      <c r="B35602" t="s">
        <v>1994</v>
      </c>
      <c r="C35602" t="s">
        <v>8</v>
      </c>
      <c r="D35602" t="s">
        <v>2410</v>
      </c>
      <c r="E35602">
        <v>0</v>
      </c>
    </row>
    <row r="35603" spans="1:5" x14ac:dyDescent="0.3">
      <c r="A35603">
        <v>23310039</v>
      </c>
      <c r="B35603" t="s">
        <v>1994</v>
      </c>
      <c r="C35603" t="s">
        <v>8</v>
      </c>
      <c r="D35603" t="s">
        <v>2411</v>
      </c>
      <c r="E35603">
        <v>0</v>
      </c>
    </row>
    <row r="35604" spans="1:5" x14ac:dyDescent="0.3">
      <c r="A35604">
        <v>23310039</v>
      </c>
      <c r="B35604" t="s">
        <v>1994</v>
      </c>
      <c r="C35604" t="s">
        <v>8</v>
      </c>
      <c r="D35604" t="s">
        <v>2412</v>
      </c>
      <c r="E35604">
        <v>-4</v>
      </c>
    </row>
    <row r="35605" spans="1:5" x14ac:dyDescent="0.3">
      <c r="A35605">
        <v>23310039</v>
      </c>
      <c r="B35605" t="s">
        <v>1994</v>
      </c>
      <c r="C35605" t="s">
        <v>8</v>
      </c>
      <c r="D35605" t="s">
        <v>2413</v>
      </c>
      <c r="E35605">
        <v>0</v>
      </c>
    </row>
    <row r="35606" spans="1:5" x14ac:dyDescent="0.3">
      <c r="A35606">
        <v>30070033</v>
      </c>
      <c r="B35606" t="s">
        <v>1996</v>
      </c>
      <c r="C35606" t="s">
        <v>8</v>
      </c>
      <c r="D35606" t="s">
        <v>2378</v>
      </c>
      <c r="E35606">
        <v>0</v>
      </c>
    </row>
    <row r="35607" spans="1:5" x14ac:dyDescent="0.3">
      <c r="A35607">
        <v>30070033</v>
      </c>
      <c r="B35607" t="s">
        <v>1996</v>
      </c>
      <c r="C35607" t="s">
        <v>8</v>
      </c>
      <c r="D35607" t="s">
        <v>2379</v>
      </c>
      <c r="E35607">
        <v>0</v>
      </c>
    </row>
    <row r="35608" spans="1:5" x14ac:dyDescent="0.3">
      <c r="A35608">
        <v>30070033</v>
      </c>
      <c r="B35608" t="s">
        <v>1996</v>
      </c>
      <c r="C35608" t="s">
        <v>8</v>
      </c>
      <c r="D35608" t="s">
        <v>2380</v>
      </c>
      <c r="E35608">
        <v>0</v>
      </c>
    </row>
    <row r="35609" spans="1:5" x14ac:dyDescent="0.3">
      <c r="A35609">
        <v>30070033</v>
      </c>
      <c r="B35609" t="s">
        <v>1996</v>
      </c>
      <c r="C35609" t="s">
        <v>8</v>
      </c>
      <c r="D35609" t="s">
        <v>2381</v>
      </c>
      <c r="E35609">
        <v>-30</v>
      </c>
    </row>
    <row r="35610" spans="1:5" x14ac:dyDescent="0.3">
      <c r="A35610">
        <v>30070033</v>
      </c>
      <c r="B35610" t="s">
        <v>1996</v>
      </c>
      <c r="C35610" t="s">
        <v>8</v>
      </c>
      <c r="D35610" t="s">
        <v>2382</v>
      </c>
      <c r="E35610">
        <v>0</v>
      </c>
    </row>
    <row r="35611" spans="1:5" x14ac:dyDescent="0.3">
      <c r="A35611">
        <v>30070033</v>
      </c>
      <c r="B35611" t="s">
        <v>1996</v>
      </c>
      <c r="C35611" t="s">
        <v>8</v>
      </c>
      <c r="D35611" t="s">
        <v>2383</v>
      </c>
      <c r="E35611">
        <v>0</v>
      </c>
    </row>
    <row r="35612" spans="1:5" x14ac:dyDescent="0.3">
      <c r="A35612">
        <v>30070033</v>
      </c>
      <c r="B35612" t="s">
        <v>1996</v>
      </c>
      <c r="C35612" t="s">
        <v>8</v>
      </c>
      <c r="D35612" t="s">
        <v>2384</v>
      </c>
      <c r="E35612">
        <v>0</v>
      </c>
    </row>
    <row r="35613" spans="1:5" x14ac:dyDescent="0.3">
      <c r="A35613">
        <v>30070033</v>
      </c>
      <c r="B35613" t="s">
        <v>1996</v>
      </c>
      <c r="C35613" t="s">
        <v>8</v>
      </c>
      <c r="D35613" t="s">
        <v>2385</v>
      </c>
      <c r="E35613">
        <v>0</v>
      </c>
    </row>
    <row r="35614" spans="1:5" x14ac:dyDescent="0.3">
      <c r="A35614">
        <v>30070033</v>
      </c>
      <c r="B35614" t="s">
        <v>1996</v>
      </c>
      <c r="C35614" t="s">
        <v>8</v>
      </c>
      <c r="D35614" t="s">
        <v>2386</v>
      </c>
      <c r="E35614">
        <v>0</v>
      </c>
    </row>
    <row r="35615" spans="1:5" x14ac:dyDescent="0.3">
      <c r="A35615">
        <v>30070033</v>
      </c>
      <c r="B35615" t="s">
        <v>1996</v>
      </c>
      <c r="C35615" t="s">
        <v>8</v>
      </c>
      <c r="D35615" t="s">
        <v>2387</v>
      </c>
      <c r="E35615">
        <v>0</v>
      </c>
    </row>
    <row r="35616" spans="1:5" x14ac:dyDescent="0.3">
      <c r="A35616">
        <v>30070033</v>
      </c>
      <c r="B35616" t="s">
        <v>1996</v>
      </c>
      <c r="C35616" t="s">
        <v>8</v>
      </c>
      <c r="D35616" t="s">
        <v>2388</v>
      </c>
      <c r="E35616">
        <v>0</v>
      </c>
    </row>
    <row r="35617" spans="1:5" x14ac:dyDescent="0.3">
      <c r="A35617">
        <v>30070033</v>
      </c>
      <c r="B35617" t="s">
        <v>1996</v>
      </c>
      <c r="C35617" t="s">
        <v>8</v>
      </c>
      <c r="D35617" t="s">
        <v>2389</v>
      </c>
      <c r="E35617">
        <v>0</v>
      </c>
    </row>
    <row r="35618" spans="1:5" x14ac:dyDescent="0.3">
      <c r="A35618">
        <v>30070033</v>
      </c>
      <c r="B35618" t="s">
        <v>1996</v>
      </c>
      <c r="C35618" t="s">
        <v>8</v>
      </c>
      <c r="D35618" t="s">
        <v>2390</v>
      </c>
      <c r="E35618">
        <v>0</v>
      </c>
    </row>
    <row r="35619" spans="1:5" x14ac:dyDescent="0.3">
      <c r="A35619">
        <v>30070033</v>
      </c>
      <c r="B35619" t="s">
        <v>1996</v>
      </c>
      <c r="C35619" t="s">
        <v>8</v>
      </c>
      <c r="D35619" t="s">
        <v>2391</v>
      </c>
      <c r="E35619">
        <v>0</v>
      </c>
    </row>
    <row r="35620" spans="1:5" x14ac:dyDescent="0.3">
      <c r="A35620">
        <v>30070033</v>
      </c>
      <c r="B35620" t="s">
        <v>1996</v>
      </c>
      <c r="C35620" t="s">
        <v>8</v>
      </c>
      <c r="D35620" t="s">
        <v>2392</v>
      </c>
      <c r="E35620">
        <v>0</v>
      </c>
    </row>
    <row r="35621" spans="1:5" x14ac:dyDescent="0.3">
      <c r="A35621">
        <v>30070033</v>
      </c>
      <c r="B35621" t="s">
        <v>1996</v>
      </c>
      <c r="C35621" t="s">
        <v>8</v>
      </c>
      <c r="D35621" t="s">
        <v>2393</v>
      </c>
      <c r="E35621">
        <v>0</v>
      </c>
    </row>
    <row r="35622" spans="1:5" x14ac:dyDescent="0.3">
      <c r="A35622">
        <v>30070033</v>
      </c>
      <c r="B35622" t="s">
        <v>1996</v>
      </c>
      <c r="C35622" t="s">
        <v>8</v>
      </c>
      <c r="D35622" t="s">
        <v>2394</v>
      </c>
      <c r="E35622">
        <v>0</v>
      </c>
    </row>
    <row r="35623" spans="1:5" x14ac:dyDescent="0.3">
      <c r="A35623">
        <v>30070033</v>
      </c>
      <c r="B35623" t="s">
        <v>1996</v>
      </c>
      <c r="C35623" t="s">
        <v>8</v>
      </c>
      <c r="D35623" t="s">
        <v>2395</v>
      </c>
      <c r="E35623">
        <v>0</v>
      </c>
    </row>
    <row r="35624" spans="1:5" x14ac:dyDescent="0.3">
      <c r="A35624">
        <v>30070033</v>
      </c>
      <c r="B35624" t="s">
        <v>1996</v>
      </c>
      <c r="C35624" t="s">
        <v>8</v>
      </c>
      <c r="D35624" t="s">
        <v>2396</v>
      </c>
      <c r="E35624">
        <v>0</v>
      </c>
    </row>
    <row r="35625" spans="1:5" x14ac:dyDescent="0.3">
      <c r="A35625">
        <v>30070033</v>
      </c>
      <c r="B35625" t="s">
        <v>1996</v>
      </c>
      <c r="C35625" t="s">
        <v>8</v>
      </c>
      <c r="D35625" t="s">
        <v>2397</v>
      </c>
      <c r="E35625">
        <v>0</v>
      </c>
    </row>
    <row r="35626" spans="1:5" x14ac:dyDescent="0.3">
      <c r="A35626">
        <v>30070033</v>
      </c>
      <c r="B35626" t="s">
        <v>1996</v>
      </c>
      <c r="C35626" t="s">
        <v>8</v>
      </c>
      <c r="D35626" t="s">
        <v>2398</v>
      </c>
      <c r="E35626">
        <v>0</v>
      </c>
    </row>
    <row r="35627" spans="1:5" x14ac:dyDescent="0.3">
      <c r="A35627">
        <v>30070033</v>
      </c>
      <c r="B35627" t="s">
        <v>1996</v>
      </c>
      <c r="C35627" t="s">
        <v>8</v>
      </c>
      <c r="D35627" t="s">
        <v>2399</v>
      </c>
      <c r="E35627">
        <v>0</v>
      </c>
    </row>
    <row r="35628" spans="1:5" x14ac:dyDescent="0.3">
      <c r="A35628">
        <v>30070033</v>
      </c>
      <c r="B35628" t="s">
        <v>1996</v>
      </c>
      <c r="C35628" t="s">
        <v>8</v>
      </c>
      <c r="D35628" t="s">
        <v>2400</v>
      </c>
      <c r="E35628">
        <v>0</v>
      </c>
    </row>
    <row r="35629" spans="1:5" x14ac:dyDescent="0.3">
      <c r="A35629">
        <v>30070033</v>
      </c>
      <c r="B35629" t="s">
        <v>1996</v>
      </c>
      <c r="C35629" t="s">
        <v>8</v>
      </c>
      <c r="D35629" t="s">
        <v>2401</v>
      </c>
      <c r="E35629">
        <v>0</v>
      </c>
    </row>
    <row r="35630" spans="1:5" x14ac:dyDescent="0.3">
      <c r="A35630">
        <v>30070033</v>
      </c>
      <c r="B35630" t="s">
        <v>1996</v>
      </c>
      <c r="C35630" t="s">
        <v>8</v>
      </c>
      <c r="D35630" t="s">
        <v>2402</v>
      </c>
      <c r="E35630">
        <v>0</v>
      </c>
    </row>
    <row r="35631" spans="1:5" x14ac:dyDescent="0.3">
      <c r="A35631">
        <v>30070033</v>
      </c>
      <c r="B35631" t="s">
        <v>1996</v>
      </c>
      <c r="C35631" t="s">
        <v>8</v>
      </c>
      <c r="D35631" t="s">
        <v>2403</v>
      </c>
      <c r="E35631">
        <v>-150</v>
      </c>
    </row>
    <row r="35632" spans="1:5" x14ac:dyDescent="0.3">
      <c r="A35632">
        <v>30070033</v>
      </c>
      <c r="B35632" t="s">
        <v>1996</v>
      </c>
      <c r="C35632" t="s">
        <v>8</v>
      </c>
      <c r="D35632" t="s">
        <v>2404</v>
      </c>
      <c r="E35632">
        <v>0</v>
      </c>
    </row>
    <row r="35633" spans="1:5" x14ac:dyDescent="0.3">
      <c r="A35633">
        <v>30070033</v>
      </c>
      <c r="B35633" t="s">
        <v>1996</v>
      </c>
      <c r="C35633" t="s">
        <v>8</v>
      </c>
      <c r="D35633" t="s">
        <v>2405</v>
      </c>
      <c r="E35633">
        <v>0</v>
      </c>
    </row>
    <row r="35634" spans="1:5" x14ac:dyDescent="0.3">
      <c r="A35634">
        <v>30070033</v>
      </c>
      <c r="B35634" t="s">
        <v>1996</v>
      </c>
      <c r="C35634" t="s">
        <v>8</v>
      </c>
      <c r="D35634" t="s">
        <v>2406</v>
      </c>
      <c r="E35634">
        <v>0</v>
      </c>
    </row>
    <row r="35635" spans="1:5" x14ac:dyDescent="0.3">
      <c r="A35635">
        <v>30070033</v>
      </c>
      <c r="B35635" t="s">
        <v>1996</v>
      </c>
      <c r="C35635" t="s">
        <v>8</v>
      </c>
      <c r="D35635" t="s">
        <v>2407</v>
      </c>
      <c r="E35635">
        <v>0</v>
      </c>
    </row>
    <row r="35636" spans="1:5" x14ac:dyDescent="0.3">
      <c r="A35636">
        <v>30070033</v>
      </c>
      <c r="B35636" t="s">
        <v>1996</v>
      </c>
      <c r="C35636" t="s">
        <v>8</v>
      </c>
      <c r="D35636" t="s">
        <v>2408</v>
      </c>
      <c r="E35636">
        <v>0</v>
      </c>
    </row>
    <row r="35637" spans="1:5" x14ac:dyDescent="0.3">
      <c r="A35637">
        <v>30070033</v>
      </c>
      <c r="B35637" t="s">
        <v>1996</v>
      </c>
      <c r="C35637" t="s">
        <v>8</v>
      </c>
      <c r="D35637" t="s">
        <v>2409</v>
      </c>
      <c r="E35637">
        <v>0</v>
      </c>
    </row>
    <row r="35638" spans="1:5" x14ac:dyDescent="0.3">
      <c r="A35638">
        <v>30070033</v>
      </c>
      <c r="B35638" t="s">
        <v>1996</v>
      </c>
      <c r="C35638" t="s">
        <v>8</v>
      </c>
      <c r="D35638" t="s">
        <v>2410</v>
      </c>
      <c r="E35638">
        <v>0</v>
      </c>
    </row>
    <row r="35639" spans="1:5" x14ac:dyDescent="0.3">
      <c r="A35639">
        <v>30070033</v>
      </c>
      <c r="B35639" t="s">
        <v>1996</v>
      </c>
      <c r="C35639" t="s">
        <v>8</v>
      </c>
      <c r="D35639" t="s">
        <v>2411</v>
      </c>
      <c r="E35639">
        <v>0</v>
      </c>
    </row>
    <row r="35640" spans="1:5" x14ac:dyDescent="0.3">
      <c r="A35640">
        <v>30070033</v>
      </c>
      <c r="B35640" t="s">
        <v>1996</v>
      </c>
      <c r="C35640" t="s">
        <v>8</v>
      </c>
      <c r="D35640" t="s">
        <v>2412</v>
      </c>
      <c r="E35640">
        <v>0</v>
      </c>
    </row>
    <row r="35641" spans="1:5" x14ac:dyDescent="0.3">
      <c r="A35641">
        <v>30070033</v>
      </c>
      <c r="B35641" t="s">
        <v>1996</v>
      </c>
      <c r="C35641" t="s">
        <v>8</v>
      </c>
      <c r="D35641" t="s">
        <v>2413</v>
      </c>
      <c r="E35641">
        <v>0</v>
      </c>
    </row>
    <row r="35642" spans="1:5" x14ac:dyDescent="0.3">
      <c r="A35642">
        <v>91500050</v>
      </c>
      <c r="B35642" t="s">
        <v>1998</v>
      </c>
      <c r="C35642" t="s">
        <v>8</v>
      </c>
      <c r="D35642" t="s">
        <v>2378</v>
      </c>
      <c r="E35642">
        <v>0</v>
      </c>
    </row>
    <row r="35643" spans="1:5" x14ac:dyDescent="0.3">
      <c r="A35643">
        <v>91500050</v>
      </c>
      <c r="B35643" t="s">
        <v>1998</v>
      </c>
      <c r="C35643" t="s">
        <v>8</v>
      </c>
      <c r="D35643" t="s">
        <v>2379</v>
      </c>
      <c r="E35643">
        <v>0</v>
      </c>
    </row>
    <row r="35644" spans="1:5" x14ac:dyDescent="0.3">
      <c r="A35644">
        <v>91500050</v>
      </c>
      <c r="B35644" t="s">
        <v>1998</v>
      </c>
      <c r="C35644" t="s">
        <v>8</v>
      </c>
      <c r="D35644" t="s">
        <v>2380</v>
      </c>
      <c r="E35644">
        <v>-8</v>
      </c>
    </row>
    <row r="35645" spans="1:5" x14ac:dyDescent="0.3">
      <c r="A35645">
        <v>91500050</v>
      </c>
      <c r="B35645" t="s">
        <v>1998</v>
      </c>
      <c r="C35645" t="s">
        <v>8</v>
      </c>
      <c r="D35645" t="s">
        <v>2381</v>
      </c>
      <c r="E35645">
        <v>-4</v>
      </c>
    </row>
    <row r="35646" spans="1:5" x14ac:dyDescent="0.3">
      <c r="A35646">
        <v>91500050</v>
      </c>
      <c r="B35646" t="s">
        <v>1998</v>
      </c>
      <c r="C35646" t="s">
        <v>8</v>
      </c>
      <c r="D35646" t="s">
        <v>2382</v>
      </c>
      <c r="E35646">
        <v>-6</v>
      </c>
    </row>
    <row r="35647" spans="1:5" x14ac:dyDescent="0.3">
      <c r="A35647">
        <v>91500050</v>
      </c>
      <c r="B35647" t="s">
        <v>1998</v>
      </c>
      <c r="C35647" t="s">
        <v>8</v>
      </c>
      <c r="D35647" t="s">
        <v>2383</v>
      </c>
      <c r="E35647">
        <v>-8</v>
      </c>
    </row>
    <row r="35648" spans="1:5" x14ac:dyDescent="0.3">
      <c r="A35648">
        <v>91500050</v>
      </c>
      <c r="B35648" t="s">
        <v>1998</v>
      </c>
      <c r="C35648" t="s">
        <v>8</v>
      </c>
      <c r="D35648" t="s">
        <v>2384</v>
      </c>
      <c r="E35648">
        <v>-2</v>
      </c>
    </row>
    <row r="35649" spans="1:5" x14ac:dyDescent="0.3">
      <c r="A35649">
        <v>91500050</v>
      </c>
      <c r="B35649" t="s">
        <v>1998</v>
      </c>
      <c r="C35649" t="s">
        <v>8</v>
      </c>
      <c r="D35649" t="s">
        <v>2385</v>
      </c>
      <c r="E35649">
        <v>-2</v>
      </c>
    </row>
    <row r="35650" spans="1:5" x14ac:dyDescent="0.3">
      <c r="A35650">
        <v>91500050</v>
      </c>
      <c r="B35650" t="s">
        <v>1998</v>
      </c>
      <c r="C35650" t="s">
        <v>8</v>
      </c>
      <c r="D35650" t="s">
        <v>2386</v>
      </c>
      <c r="E35650">
        <v>0</v>
      </c>
    </row>
    <row r="35651" spans="1:5" x14ac:dyDescent="0.3">
      <c r="A35651">
        <v>91500050</v>
      </c>
      <c r="B35651" t="s">
        <v>1998</v>
      </c>
      <c r="C35651" t="s">
        <v>8</v>
      </c>
      <c r="D35651" t="s">
        <v>2387</v>
      </c>
      <c r="E35651">
        <v>-7</v>
      </c>
    </row>
    <row r="35652" spans="1:5" x14ac:dyDescent="0.3">
      <c r="A35652">
        <v>91500050</v>
      </c>
      <c r="B35652" t="s">
        <v>1998</v>
      </c>
      <c r="C35652" t="s">
        <v>8</v>
      </c>
      <c r="D35652" t="s">
        <v>2388</v>
      </c>
      <c r="E35652">
        <v>0</v>
      </c>
    </row>
    <row r="35653" spans="1:5" x14ac:dyDescent="0.3">
      <c r="A35653">
        <v>91500050</v>
      </c>
      <c r="B35653" t="s">
        <v>1998</v>
      </c>
      <c r="C35653" t="s">
        <v>8</v>
      </c>
      <c r="D35653" t="s">
        <v>2389</v>
      </c>
      <c r="E35653">
        <v>0</v>
      </c>
    </row>
    <row r="35654" spans="1:5" x14ac:dyDescent="0.3">
      <c r="A35654">
        <v>91500050</v>
      </c>
      <c r="B35654" t="s">
        <v>1998</v>
      </c>
      <c r="C35654" t="s">
        <v>8</v>
      </c>
      <c r="D35654" t="s">
        <v>2390</v>
      </c>
      <c r="E35654">
        <v>0</v>
      </c>
    </row>
    <row r="35655" spans="1:5" x14ac:dyDescent="0.3">
      <c r="A35655">
        <v>91500050</v>
      </c>
      <c r="B35655" t="s">
        <v>1998</v>
      </c>
      <c r="C35655" t="s">
        <v>8</v>
      </c>
      <c r="D35655" t="s">
        <v>2391</v>
      </c>
      <c r="E35655">
        <v>0</v>
      </c>
    </row>
    <row r="35656" spans="1:5" x14ac:dyDescent="0.3">
      <c r="A35656">
        <v>91500050</v>
      </c>
      <c r="B35656" t="s">
        <v>1998</v>
      </c>
      <c r="C35656" t="s">
        <v>8</v>
      </c>
      <c r="D35656" t="s">
        <v>2392</v>
      </c>
      <c r="E35656">
        <v>0</v>
      </c>
    </row>
    <row r="35657" spans="1:5" x14ac:dyDescent="0.3">
      <c r="A35657">
        <v>91500050</v>
      </c>
      <c r="B35657" t="s">
        <v>1998</v>
      </c>
      <c r="C35657" t="s">
        <v>8</v>
      </c>
      <c r="D35657" t="s">
        <v>2393</v>
      </c>
      <c r="E35657">
        <v>-3</v>
      </c>
    </row>
    <row r="35658" spans="1:5" x14ac:dyDescent="0.3">
      <c r="A35658">
        <v>91500050</v>
      </c>
      <c r="B35658" t="s">
        <v>1998</v>
      </c>
      <c r="C35658" t="s">
        <v>8</v>
      </c>
      <c r="D35658" t="s">
        <v>2394</v>
      </c>
      <c r="E35658">
        <v>-8</v>
      </c>
    </row>
    <row r="35659" spans="1:5" x14ac:dyDescent="0.3">
      <c r="A35659">
        <v>91500050</v>
      </c>
      <c r="B35659" t="s">
        <v>1998</v>
      </c>
      <c r="C35659" t="s">
        <v>8</v>
      </c>
      <c r="D35659" t="s">
        <v>2395</v>
      </c>
      <c r="E35659">
        <v>-10</v>
      </c>
    </row>
    <row r="35660" spans="1:5" x14ac:dyDescent="0.3">
      <c r="A35660">
        <v>91500050</v>
      </c>
      <c r="B35660" t="s">
        <v>1998</v>
      </c>
      <c r="C35660" t="s">
        <v>8</v>
      </c>
      <c r="D35660" t="s">
        <v>2396</v>
      </c>
      <c r="E35660">
        <v>-6</v>
      </c>
    </row>
    <row r="35661" spans="1:5" x14ac:dyDescent="0.3">
      <c r="A35661">
        <v>91500050</v>
      </c>
      <c r="B35661" t="s">
        <v>1998</v>
      </c>
      <c r="C35661" t="s">
        <v>8</v>
      </c>
      <c r="D35661" t="s">
        <v>2397</v>
      </c>
      <c r="E35661">
        <v>-6</v>
      </c>
    </row>
    <row r="35662" spans="1:5" x14ac:dyDescent="0.3">
      <c r="A35662">
        <v>91500050</v>
      </c>
      <c r="B35662" t="s">
        <v>1998</v>
      </c>
      <c r="C35662" t="s">
        <v>8</v>
      </c>
      <c r="D35662" t="s">
        <v>2398</v>
      </c>
      <c r="E35662">
        <v>-4</v>
      </c>
    </row>
    <row r="35663" spans="1:5" x14ac:dyDescent="0.3">
      <c r="A35663">
        <v>91500050</v>
      </c>
      <c r="B35663" t="s">
        <v>1998</v>
      </c>
      <c r="C35663" t="s">
        <v>8</v>
      </c>
      <c r="D35663" t="s">
        <v>2399</v>
      </c>
      <c r="E35663">
        <v>0</v>
      </c>
    </row>
    <row r="35664" spans="1:5" x14ac:dyDescent="0.3">
      <c r="A35664">
        <v>91500050</v>
      </c>
      <c r="B35664" t="s">
        <v>1998</v>
      </c>
      <c r="C35664" t="s">
        <v>8</v>
      </c>
      <c r="D35664" t="s">
        <v>2400</v>
      </c>
      <c r="E35664">
        <v>-2</v>
      </c>
    </row>
    <row r="35665" spans="1:5" x14ac:dyDescent="0.3">
      <c r="A35665">
        <v>91500050</v>
      </c>
      <c r="B35665" t="s">
        <v>1998</v>
      </c>
      <c r="C35665" t="s">
        <v>8</v>
      </c>
      <c r="D35665" t="s">
        <v>2401</v>
      </c>
      <c r="E35665">
        <v>0</v>
      </c>
    </row>
    <row r="35666" spans="1:5" x14ac:dyDescent="0.3">
      <c r="A35666">
        <v>91500050</v>
      </c>
      <c r="B35666" t="s">
        <v>1998</v>
      </c>
      <c r="C35666" t="s">
        <v>8</v>
      </c>
      <c r="D35666" t="s">
        <v>2402</v>
      </c>
      <c r="E35666">
        <v>0</v>
      </c>
    </row>
    <row r="35667" spans="1:5" x14ac:dyDescent="0.3">
      <c r="A35667">
        <v>91500050</v>
      </c>
      <c r="B35667" t="s">
        <v>1998</v>
      </c>
      <c r="C35667" t="s">
        <v>8</v>
      </c>
      <c r="D35667" t="s">
        <v>2403</v>
      </c>
      <c r="E35667">
        <v>0</v>
      </c>
    </row>
    <row r="35668" spans="1:5" x14ac:dyDescent="0.3">
      <c r="A35668">
        <v>91500050</v>
      </c>
      <c r="B35668" t="s">
        <v>1998</v>
      </c>
      <c r="C35668" t="s">
        <v>8</v>
      </c>
      <c r="D35668" t="s">
        <v>2404</v>
      </c>
      <c r="E35668">
        <v>-12</v>
      </c>
    </row>
    <row r="35669" spans="1:5" x14ac:dyDescent="0.3">
      <c r="A35669">
        <v>91500050</v>
      </c>
      <c r="B35669" t="s">
        <v>1998</v>
      </c>
      <c r="C35669" t="s">
        <v>8</v>
      </c>
      <c r="D35669" t="s">
        <v>2405</v>
      </c>
      <c r="E35669">
        <v>0</v>
      </c>
    </row>
    <row r="35670" spans="1:5" x14ac:dyDescent="0.3">
      <c r="A35670">
        <v>91500050</v>
      </c>
      <c r="B35670" t="s">
        <v>1998</v>
      </c>
      <c r="C35670" t="s">
        <v>8</v>
      </c>
      <c r="D35670" t="s">
        <v>2406</v>
      </c>
      <c r="E35670">
        <v>-10</v>
      </c>
    </row>
    <row r="35671" spans="1:5" x14ac:dyDescent="0.3">
      <c r="A35671">
        <v>91500050</v>
      </c>
      <c r="B35671" t="s">
        <v>1998</v>
      </c>
      <c r="C35671" t="s">
        <v>8</v>
      </c>
      <c r="D35671" t="s">
        <v>2407</v>
      </c>
      <c r="E35671">
        <v>-2</v>
      </c>
    </row>
    <row r="35672" spans="1:5" x14ac:dyDescent="0.3">
      <c r="A35672">
        <v>91500050</v>
      </c>
      <c r="B35672" t="s">
        <v>1998</v>
      </c>
      <c r="C35672" t="s">
        <v>8</v>
      </c>
      <c r="D35672" t="s">
        <v>2408</v>
      </c>
      <c r="E35672">
        <v>0</v>
      </c>
    </row>
    <row r="35673" spans="1:5" x14ac:dyDescent="0.3">
      <c r="A35673">
        <v>91500050</v>
      </c>
      <c r="B35673" t="s">
        <v>1998</v>
      </c>
      <c r="C35673" t="s">
        <v>8</v>
      </c>
      <c r="D35673" t="s">
        <v>2409</v>
      </c>
      <c r="E35673">
        <v>0</v>
      </c>
    </row>
    <row r="35674" spans="1:5" x14ac:dyDescent="0.3">
      <c r="A35674">
        <v>91500050</v>
      </c>
      <c r="B35674" t="s">
        <v>1998</v>
      </c>
      <c r="C35674" t="s">
        <v>8</v>
      </c>
      <c r="D35674" t="s">
        <v>2410</v>
      </c>
      <c r="E35674">
        <v>-2</v>
      </c>
    </row>
    <row r="35675" spans="1:5" x14ac:dyDescent="0.3">
      <c r="A35675">
        <v>91500050</v>
      </c>
      <c r="B35675" t="s">
        <v>1998</v>
      </c>
      <c r="C35675" t="s">
        <v>8</v>
      </c>
      <c r="D35675" t="s">
        <v>2411</v>
      </c>
      <c r="E35675">
        <v>-8</v>
      </c>
    </row>
    <row r="35676" spans="1:5" x14ac:dyDescent="0.3">
      <c r="A35676">
        <v>91500050</v>
      </c>
      <c r="B35676" t="s">
        <v>1998</v>
      </c>
      <c r="C35676" t="s">
        <v>8</v>
      </c>
      <c r="D35676" t="s">
        <v>2412</v>
      </c>
      <c r="E35676">
        <v>0</v>
      </c>
    </row>
    <row r="35677" spans="1:5" x14ac:dyDescent="0.3">
      <c r="A35677">
        <v>91500050</v>
      </c>
      <c r="B35677" t="s">
        <v>1998</v>
      </c>
      <c r="C35677" t="s">
        <v>8</v>
      </c>
      <c r="D35677" t="s">
        <v>2413</v>
      </c>
      <c r="E35677">
        <v>0</v>
      </c>
    </row>
    <row r="35678" spans="1:5" x14ac:dyDescent="0.3">
      <c r="A35678">
        <v>23410038</v>
      </c>
      <c r="B35678" t="s">
        <v>2000</v>
      </c>
      <c r="C35678" t="s">
        <v>8</v>
      </c>
      <c r="D35678" t="s">
        <v>2378</v>
      </c>
      <c r="E35678">
        <v>0</v>
      </c>
    </row>
    <row r="35679" spans="1:5" x14ac:dyDescent="0.3">
      <c r="A35679">
        <v>23410038</v>
      </c>
      <c r="B35679" t="s">
        <v>2000</v>
      </c>
      <c r="C35679" t="s">
        <v>8</v>
      </c>
      <c r="D35679" t="s">
        <v>2379</v>
      </c>
      <c r="E35679">
        <v>0</v>
      </c>
    </row>
    <row r="35680" spans="1:5" x14ac:dyDescent="0.3">
      <c r="A35680">
        <v>23410038</v>
      </c>
      <c r="B35680" t="s">
        <v>2000</v>
      </c>
      <c r="C35680" t="s">
        <v>8</v>
      </c>
      <c r="D35680" t="s">
        <v>2380</v>
      </c>
      <c r="E35680">
        <v>0</v>
      </c>
    </row>
    <row r="35681" spans="1:5" x14ac:dyDescent="0.3">
      <c r="A35681">
        <v>23410038</v>
      </c>
      <c r="B35681" t="s">
        <v>2000</v>
      </c>
      <c r="C35681" t="s">
        <v>8</v>
      </c>
      <c r="D35681" t="s">
        <v>2381</v>
      </c>
      <c r="E35681">
        <v>0</v>
      </c>
    </row>
    <row r="35682" spans="1:5" x14ac:dyDescent="0.3">
      <c r="A35682">
        <v>23410038</v>
      </c>
      <c r="B35682" t="s">
        <v>2000</v>
      </c>
      <c r="C35682" t="s">
        <v>8</v>
      </c>
      <c r="D35682" t="s">
        <v>2382</v>
      </c>
      <c r="E35682">
        <v>0</v>
      </c>
    </row>
    <row r="35683" spans="1:5" x14ac:dyDescent="0.3">
      <c r="A35683">
        <v>23410038</v>
      </c>
      <c r="B35683" t="s">
        <v>2000</v>
      </c>
      <c r="C35683" t="s">
        <v>8</v>
      </c>
      <c r="D35683" t="s">
        <v>2383</v>
      </c>
      <c r="E35683">
        <v>0</v>
      </c>
    </row>
    <row r="35684" spans="1:5" x14ac:dyDescent="0.3">
      <c r="A35684">
        <v>23410038</v>
      </c>
      <c r="B35684" t="s">
        <v>2000</v>
      </c>
      <c r="C35684" t="s">
        <v>8</v>
      </c>
      <c r="D35684" t="s">
        <v>2384</v>
      </c>
      <c r="E35684">
        <v>0</v>
      </c>
    </row>
    <row r="35685" spans="1:5" x14ac:dyDescent="0.3">
      <c r="A35685">
        <v>23410038</v>
      </c>
      <c r="B35685" t="s">
        <v>2000</v>
      </c>
      <c r="C35685" t="s">
        <v>8</v>
      </c>
      <c r="D35685" t="s">
        <v>2385</v>
      </c>
      <c r="E35685">
        <v>0</v>
      </c>
    </row>
    <row r="35686" spans="1:5" x14ac:dyDescent="0.3">
      <c r="A35686">
        <v>23410038</v>
      </c>
      <c r="B35686" t="s">
        <v>2000</v>
      </c>
      <c r="C35686" t="s">
        <v>8</v>
      </c>
      <c r="D35686" t="s">
        <v>2386</v>
      </c>
      <c r="E35686">
        <v>0</v>
      </c>
    </row>
    <row r="35687" spans="1:5" x14ac:dyDescent="0.3">
      <c r="A35687">
        <v>23410038</v>
      </c>
      <c r="B35687" t="s">
        <v>2000</v>
      </c>
      <c r="C35687" t="s">
        <v>8</v>
      </c>
      <c r="D35687" t="s">
        <v>2387</v>
      </c>
      <c r="E35687">
        <v>0</v>
      </c>
    </row>
    <row r="35688" spans="1:5" x14ac:dyDescent="0.3">
      <c r="A35688">
        <v>23410038</v>
      </c>
      <c r="B35688" t="s">
        <v>2000</v>
      </c>
      <c r="C35688" t="s">
        <v>8</v>
      </c>
      <c r="D35688" t="s">
        <v>2388</v>
      </c>
      <c r="E35688">
        <v>0</v>
      </c>
    </row>
    <row r="35689" spans="1:5" x14ac:dyDescent="0.3">
      <c r="A35689">
        <v>23410038</v>
      </c>
      <c r="B35689" t="s">
        <v>2000</v>
      </c>
      <c r="C35689" t="s">
        <v>8</v>
      </c>
      <c r="D35689" t="s">
        <v>2389</v>
      </c>
      <c r="E35689">
        <v>0</v>
      </c>
    </row>
    <row r="35690" spans="1:5" x14ac:dyDescent="0.3">
      <c r="A35690">
        <v>23410038</v>
      </c>
      <c r="B35690" t="s">
        <v>2000</v>
      </c>
      <c r="C35690" t="s">
        <v>8</v>
      </c>
      <c r="D35690" t="s">
        <v>2390</v>
      </c>
      <c r="E35690">
        <v>0</v>
      </c>
    </row>
    <row r="35691" spans="1:5" x14ac:dyDescent="0.3">
      <c r="A35691">
        <v>23410038</v>
      </c>
      <c r="B35691" t="s">
        <v>2000</v>
      </c>
      <c r="C35691" t="s">
        <v>8</v>
      </c>
      <c r="D35691" t="s">
        <v>2391</v>
      </c>
      <c r="E35691">
        <v>0</v>
      </c>
    </row>
    <row r="35692" spans="1:5" x14ac:dyDescent="0.3">
      <c r="A35692">
        <v>23410038</v>
      </c>
      <c r="B35692" t="s">
        <v>2000</v>
      </c>
      <c r="C35692" t="s">
        <v>8</v>
      </c>
      <c r="D35692" t="s">
        <v>2392</v>
      </c>
      <c r="E35692">
        <v>0</v>
      </c>
    </row>
    <row r="35693" spans="1:5" x14ac:dyDescent="0.3">
      <c r="A35693">
        <v>23410038</v>
      </c>
      <c r="B35693" t="s">
        <v>2000</v>
      </c>
      <c r="C35693" t="s">
        <v>8</v>
      </c>
      <c r="D35693" t="s">
        <v>2393</v>
      </c>
      <c r="E35693">
        <v>0</v>
      </c>
    </row>
    <row r="35694" spans="1:5" x14ac:dyDescent="0.3">
      <c r="A35694">
        <v>23410038</v>
      </c>
      <c r="B35694" t="s">
        <v>2000</v>
      </c>
      <c r="C35694" t="s">
        <v>8</v>
      </c>
      <c r="D35694" t="s">
        <v>2394</v>
      </c>
      <c r="E35694">
        <v>0</v>
      </c>
    </row>
    <row r="35695" spans="1:5" x14ac:dyDescent="0.3">
      <c r="A35695">
        <v>23410038</v>
      </c>
      <c r="B35695" t="s">
        <v>2000</v>
      </c>
      <c r="C35695" t="s">
        <v>8</v>
      </c>
      <c r="D35695" t="s">
        <v>2395</v>
      </c>
      <c r="E35695">
        <v>0</v>
      </c>
    </row>
    <row r="35696" spans="1:5" x14ac:dyDescent="0.3">
      <c r="A35696">
        <v>23410038</v>
      </c>
      <c r="B35696" t="s">
        <v>2000</v>
      </c>
      <c r="C35696" t="s">
        <v>8</v>
      </c>
      <c r="D35696" t="s">
        <v>2396</v>
      </c>
      <c r="E35696">
        <v>0</v>
      </c>
    </row>
    <row r="35697" spans="1:5" x14ac:dyDescent="0.3">
      <c r="A35697">
        <v>23410038</v>
      </c>
      <c r="B35697" t="s">
        <v>2000</v>
      </c>
      <c r="C35697" t="s">
        <v>8</v>
      </c>
      <c r="D35697" t="s">
        <v>2397</v>
      </c>
      <c r="E35697">
        <v>0</v>
      </c>
    </row>
    <row r="35698" spans="1:5" x14ac:dyDescent="0.3">
      <c r="A35698">
        <v>23410038</v>
      </c>
      <c r="B35698" t="s">
        <v>2000</v>
      </c>
      <c r="C35698" t="s">
        <v>8</v>
      </c>
      <c r="D35698" t="s">
        <v>2398</v>
      </c>
      <c r="E35698">
        <v>0</v>
      </c>
    </row>
    <row r="35699" spans="1:5" x14ac:dyDescent="0.3">
      <c r="A35699">
        <v>23410038</v>
      </c>
      <c r="B35699" t="s">
        <v>2000</v>
      </c>
      <c r="C35699" t="s">
        <v>8</v>
      </c>
      <c r="D35699" t="s">
        <v>2399</v>
      </c>
      <c r="E35699">
        <v>0</v>
      </c>
    </row>
    <row r="35700" spans="1:5" x14ac:dyDescent="0.3">
      <c r="A35700">
        <v>23410038</v>
      </c>
      <c r="B35700" t="s">
        <v>2000</v>
      </c>
      <c r="C35700" t="s">
        <v>8</v>
      </c>
      <c r="D35700" t="s">
        <v>2400</v>
      </c>
      <c r="E35700">
        <v>0</v>
      </c>
    </row>
    <row r="35701" spans="1:5" x14ac:dyDescent="0.3">
      <c r="A35701">
        <v>23410038</v>
      </c>
      <c r="B35701" t="s">
        <v>2000</v>
      </c>
      <c r="C35701" t="s">
        <v>8</v>
      </c>
      <c r="D35701" t="s">
        <v>2401</v>
      </c>
      <c r="E35701">
        <v>0</v>
      </c>
    </row>
    <row r="35702" spans="1:5" x14ac:dyDescent="0.3">
      <c r="A35702">
        <v>23410038</v>
      </c>
      <c r="B35702" t="s">
        <v>2000</v>
      </c>
      <c r="C35702" t="s">
        <v>8</v>
      </c>
      <c r="D35702" t="s">
        <v>2402</v>
      </c>
      <c r="E35702">
        <v>0</v>
      </c>
    </row>
    <row r="35703" spans="1:5" x14ac:dyDescent="0.3">
      <c r="A35703">
        <v>23410038</v>
      </c>
      <c r="B35703" t="s">
        <v>2000</v>
      </c>
      <c r="C35703" t="s">
        <v>8</v>
      </c>
      <c r="D35703" t="s">
        <v>2403</v>
      </c>
      <c r="E35703">
        <v>-4</v>
      </c>
    </row>
    <row r="35704" spans="1:5" x14ac:dyDescent="0.3">
      <c r="A35704">
        <v>23410038</v>
      </c>
      <c r="B35704" t="s">
        <v>2000</v>
      </c>
      <c r="C35704" t="s">
        <v>8</v>
      </c>
      <c r="D35704" t="s">
        <v>2404</v>
      </c>
      <c r="E35704">
        <v>0</v>
      </c>
    </row>
    <row r="35705" spans="1:5" x14ac:dyDescent="0.3">
      <c r="A35705">
        <v>23410038</v>
      </c>
      <c r="B35705" t="s">
        <v>2000</v>
      </c>
      <c r="C35705" t="s">
        <v>8</v>
      </c>
      <c r="D35705" t="s">
        <v>2405</v>
      </c>
      <c r="E35705">
        <v>0</v>
      </c>
    </row>
    <row r="35706" spans="1:5" x14ac:dyDescent="0.3">
      <c r="A35706">
        <v>23410038</v>
      </c>
      <c r="B35706" t="s">
        <v>2000</v>
      </c>
      <c r="C35706" t="s">
        <v>8</v>
      </c>
      <c r="D35706" t="s">
        <v>2406</v>
      </c>
      <c r="E35706">
        <v>0</v>
      </c>
    </row>
    <row r="35707" spans="1:5" x14ac:dyDescent="0.3">
      <c r="A35707">
        <v>23410038</v>
      </c>
      <c r="B35707" t="s">
        <v>2000</v>
      </c>
      <c r="C35707" t="s">
        <v>8</v>
      </c>
      <c r="D35707" t="s">
        <v>2407</v>
      </c>
      <c r="E35707">
        <v>0</v>
      </c>
    </row>
    <row r="35708" spans="1:5" x14ac:dyDescent="0.3">
      <c r="A35708">
        <v>23410038</v>
      </c>
      <c r="B35708" t="s">
        <v>2000</v>
      </c>
      <c r="C35708" t="s">
        <v>8</v>
      </c>
      <c r="D35708" t="s">
        <v>2408</v>
      </c>
      <c r="E35708">
        <v>0</v>
      </c>
    </row>
    <row r="35709" spans="1:5" x14ac:dyDescent="0.3">
      <c r="A35709">
        <v>23410038</v>
      </c>
      <c r="B35709" t="s">
        <v>2000</v>
      </c>
      <c r="C35709" t="s">
        <v>8</v>
      </c>
      <c r="D35709" t="s">
        <v>2409</v>
      </c>
      <c r="E35709">
        <v>0</v>
      </c>
    </row>
    <row r="35710" spans="1:5" x14ac:dyDescent="0.3">
      <c r="A35710">
        <v>23410038</v>
      </c>
      <c r="B35710" t="s">
        <v>2000</v>
      </c>
      <c r="C35710" t="s">
        <v>8</v>
      </c>
      <c r="D35710" t="s">
        <v>2410</v>
      </c>
      <c r="E35710">
        <v>0</v>
      </c>
    </row>
    <row r="35711" spans="1:5" x14ac:dyDescent="0.3">
      <c r="A35711">
        <v>23410038</v>
      </c>
      <c r="B35711" t="s">
        <v>2000</v>
      </c>
      <c r="C35711" t="s">
        <v>8</v>
      </c>
      <c r="D35711" t="s">
        <v>2411</v>
      </c>
      <c r="E35711">
        <v>0</v>
      </c>
    </row>
    <row r="35712" spans="1:5" x14ac:dyDescent="0.3">
      <c r="A35712">
        <v>23410038</v>
      </c>
      <c r="B35712" t="s">
        <v>2000</v>
      </c>
      <c r="C35712" t="s">
        <v>8</v>
      </c>
      <c r="D35712" t="s">
        <v>2412</v>
      </c>
      <c r="E35712">
        <v>0</v>
      </c>
    </row>
    <row r="35713" spans="1:5" x14ac:dyDescent="0.3">
      <c r="A35713">
        <v>23410038</v>
      </c>
      <c r="B35713" t="s">
        <v>2000</v>
      </c>
      <c r="C35713" t="s">
        <v>8</v>
      </c>
      <c r="D35713" t="s">
        <v>2413</v>
      </c>
      <c r="E35713">
        <v>0</v>
      </c>
    </row>
    <row r="35714" spans="1:5" x14ac:dyDescent="0.3">
      <c r="A35714">
        <v>60330002</v>
      </c>
      <c r="B35714" t="s">
        <v>2002</v>
      </c>
      <c r="C35714" t="s">
        <v>8</v>
      </c>
      <c r="D35714" t="s">
        <v>2378</v>
      </c>
      <c r="E35714">
        <v>0</v>
      </c>
    </row>
    <row r="35715" spans="1:5" x14ac:dyDescent="0.3">
      <c r="A35715">
        <v>60330002</v>
      </c>
      <c r="B35715" t="s">
        <v>2002</v>
      </c>
      <c r="C35715" t="s">
        <v>8</v>
      </c>
      <c r="D35715" t="s">
        <v>2379</v>
      </c>
      <c r="E35715">
        <v>-1</v>
      </c>
    </row>
    <row r="35716" spans="1:5" x14ac:dyDescent="0.3">
      <c r="A35716">
        <v>60330002</v>
      </c>
      <c r="B35716" t="s">
        <v>2002</v>
      </c>
      <c r="C35716" t="s">
        <v>8</v>
      </c>
      <c r="D35716" t="s">
        <v>2380</v>
      </c>
      <c r="E35716">
        <v>0</v>
      </c>
    </row>
    <row r="35717" spans="1:5" x14ac:dyDescent="0.3">
      <c r="A35717">
        <v>60330002</v>
      </c>
      <c r="B35717" t="s">
        <v>2002</v>
      </c>
      <c r="C35717" t="s">
        <v>8</v>
      </c>
      <c r="D35717" t="s">
        <v>2381</v>
      </c>
      <c r="E35717">
        <v>0</v>
      </c>
    </row>
    <row r="35718" spans="1:5" x14ac:dyDescent="0.3">
      <c r="A35718">
        <v>60330002</v>
      </c>
      <c r="B35718" t="s">
        <v>2002</v>
      </c>
      <c r="C35718" t="s">
        <v>8</v>
      </c>
      <c r="D35718" t="s">
        <v>2382</v>
      </c>
      <c r="E35718">
        <v>0</v>
      </c>
    </row>
    <row r="35719" spans="1:5" x14ac:dyDescent="0.3">
      <c r="A35719">
        <v>60330002</v>
      </c>
      <c r="B35719" t="s">
        <v>2002</v>
      </c>
      <c r="C35719" t="s">
        <v>8</v>
      </c>
      <c r="D35719" t="s">
        <v>2383</v>
      </c>
      <c r="E35719">
        <v>0</v>
      </c>
    </row>
    <row r="35720" spans="1:5" x14ac:dyDescent="0.3">
      <c r="A35720">
        <v>60330002</v>
      </c>
      <c r="B35720" t="s">
        <v>2002</v>
      </c>
      <c r="C35720" t="s">
        <v>8</v>
      </c>
      <c r="D35720" t="s">
        <v>2384</v>
      </c>
      <c r="E35720">
        <v>0</v>
      </c>
    </row>
    <row r="35721" spans="1:5" x14ac:dyDescent="0.3">
      <c r="A35721">
        <v>60330002</v>
      </c>
      <c r="B35721" t="s">
        <v>2002</v>
      </c>
      <c r="C35721" t="s">
        <v>8</v>
      </c>
      <c r="D35721" t="s">
        <v>2385</v>
      </c>
      <c r="E35721">
        <v>0</v>
      </c>
    </row>
    <row r="35722" spans="1:5" x14ac:dyDescent="0.3">
      <c r="A35722">
        <v>60330002</v>
      </c>
      <c r="B35722" t="s">
        <v>2002</v>
      </c>
      <c r="C35722" t="s">
        <v>8</v>
      </c>
      <c r="D35722" t="s">
        <v>2386</v>
      </c>
      <c r="E35722">
        <v>0</v>
      </c>
    </row>
    <row r="35723" spans="1:5" x14ac:dyDescent="0.3">
      <c r="A35723">
        <v>60330002</v>
      </c>
      <c r="B35723" t="s">
        <v>2002</v>
      </c>
      <c r="C35723" t="s">
        <v>8</v>
      </c>
      <c r="D35723" t="s">
        <v>2387</v>
      </c>
      <c r="E35723">
        <v>0</v>
      </c>
    </row>
    <row r="35724" spans="1:5" x14ac:dyDescent="0.3">
      <c r="A35724">
        <v>60330002</v>
      </c>
      <c r="B35724" t="s">
        <v>2002</v>
      </c>
      <c r="C35724" t="s">
        <v>8</v>
      </c>
      <c r="D35724" t="s">
        <v>2388</v>
      </c>
      <c r="E35724">
        <v>0</v>
      </c>
    </row>
    <row r="35725" spans="1:5" x14ac:dyDescent="0.3">
      <c r="A35725">
        <v>60330002</v>
      </c>
      <c r="B35725" t="s">
        <v>2002</v>
      </c>
      <c r="C35725" t="s">
        <v>8</v>
      </c>
      <c r="D35725" t="s">
        <v>2389</v>
      </c>
      <c r="E35725">
        <v>0</v>
      </c>
    </row>
    <row r="35726" spans="1:5" x14ac:dyDescent="0.3">
      <c r="A35726">
        <v>60330002</v>
      </c>
      <c r="B35726" t="s">
        <v>2002</v>
      </c>
      <c r="C35726" t="s">
        <v>8</v>
      </c>
      <c r="D35726" t="s">
        <v>2390</v>
      </c>
      <c r="E35726">
        <v>0</v>
      </c>
    </row>
    <row r="35727" spans="1:5" x14ac:dyDescent="0.3">
      <c r="A35727">
        <v>60330002</v>
      </c>
      <c r="B35727" t="s">
        <v>2002</v>
      </c>
      <c r="C35727" t="s">
        <v>8</v>
      </c>
      <c r="D35727" t="s">
        <v>2391</v>
      </c>
      <c r="E35727">
        <v>0</v>
      </c>
    </row>
    <row r="35728" spans="1:5" x14ac:dyDescent="0.3">
      <c r="A35728">
        <v>60330002</v>
      </c>
      <c r="B35728" t="s">
        <v>2002</v>
      </c>
      <c r="C35728" t="s">
        <v>8</v>
      </c>
      <c r="D35728" t="s">
        <v>2392</v>
      </c>
      <c r="E35728">
        <v>0</v>
      </c>
    </row>
    <row r="35729" spans="1:5" x14ac:dyDescent="0.3">
      <c r="A35729">
        <v>60330002</v>
      </c>
      <c r="B35729" t="s">
        <v>2002</v>
      </c>
      <c r="C35729" t="s">
        <v>8</v>
      </c>
      <c r="D35729" t="s">
        <v>2393</v>
      </c>
      <c r="E35729">
        <v>0</v>
      </c>
    </row>
    <row r="35730" spans="1:5" x14ac:dyDescent="0.3">
      <c r="A35730">
        <v>60330002</v>
      </c>
      <c r="B35730" t="s">
        <v>2002</v>
      </c>
      <c r="C35730" t="s">
        <v>8</v>
      </c>
      <c r="D35730" t="s">
        <v>2394</v>
      </c>
      <c r="E35730">
        <v>0</v>
      </c>
    </row>
    <row r="35731" spans="1:5" x14ac:dyDescent="0.3">
      <c r="A35731">
        <v>60330002</v>
      </c>
      <c r="B35731" t="s">
        <v>2002</v>
      </c>
      <c r="C35731" t="s">
        <v>8</v>
      </c>
      <c r="D35731" t="s">
        <v>2395</v>
      </c>
      <c r="E35731">
        <v>0</v>
      </c>
    </row>
    <row r="35732" spans="1:5" x14ac:dyDescent="0.3">
      <c r="A35732">
        <v>60330002</v>
      </c>
      <c r="B35732" t="s">
        <v>2002</v>
      </c>
      <c r="C35732" t="s">
        <v>8</v>
      </c>
      <c r="D35732" t="s">
        <v>2396</v>
      </c>
      <c r="E35732">
        <v>0</v>
      </c>
    </row>
    <row r="35733" spans="1:5" x14ac:dyDescent="0.3">
      <c r="A35733">
        <v>60330002</v>
      </c>
      <c r="B35733" t="s">
        <v>2002</v>
      </c>
      <c r="C35733" t="s">
        <v>8</v>
      </c>
      <c r="D35733" t="s">
        <v>2397</v>
      </c>
      <c r="E35733">
        <v>0</v>
      </c>
    </row>
    <row r="35734" spans="1:5" x14ac:dyDescent="0.3">
      <c r="A35734">
        <v>60330002</v>
      </c>
      <c r="B35734" t="s">
        <v>2002</v>
      </c>
      <c r="C35734" t="s">
        <v>8</v>
      </c>
      <c r="D35734" t="s">
        <v>2398</v>
      </c>
      <c r="E35734">
        <v>0</v>
      </c>
    </row>
    <row r="35735" spans="1:5" x14ac:dyDescent="0.3">
      <c r="A35735">
        <v>60330002</v>
      </c>
      <c r="B35735" t="s">
        <v>2002</v>
      </c>
      <c r="C35735" t="s">
        <v>8</v>
      </c>
      <c r="D35735" t="s">
        <v>2399</v>
      </c>
      <c r="E35735">
        <v>-1</v>
      </c>
    </row>
    <row r="35736" spans="1:5" x14ac:dyDescent="0.3">
      <c r="A35736">
        <v>60330002</v>
      </c>
      <c r="B35736" t="s">
        <v>2002</v>
      </c>
      <c r="C35736" t="s">
        <v>8</v>
      </c>
      <c r="D35736" t="s">
        <v>2400</v>
      </c>
      <c r="E35736">
        <v>-3</v>
      </c>
    </row>
    <row r="35737" spans="1:5" x14ac:dyDescent="0.3">
      <c r="A35737">
        <v>60330002</v>
      </c>
      <c r="B35737" t="s">
        <v>2002</v>
      </c>
      <c r="C35737" t="s">
        <v>8</v>
      </c>
      <c r="D35737" t="s">
        <v>2401</v>
      </c>
      <c r="E35737">
        <v>0</v>
      </c>
    </row>
    <row r="35738" spans="1:5" x14ac:dyDescent="0.3">
      <c r="A35738">
        <v>60330002</v>
      </c>
      <c r="B35738" t="s">
        <v>2002</v>
      </c>
      <c r="C35738" t="s">
        <v>8</v>
      </c>
      <c r="D35738" t="s">
        <v>2402</v>
      </c>
      <c r="E35738">
        <v>-2</v>
      </c>
    </row>
    <row r="35739" spans="1:5" x14ac:dyDescent="0.3">
      <c r="A35739">
        <v>60330002</v>
      </c>
      <c r="B35739" t="s">
        <v>2002</v>
      </c>
      <c r="C35739" t="s">
        <v>8</v>
      </c>
      <c r="D35739" t="s">
        <v>2403</v>
      </c>
      <c r="E35739">
        <v>0</v>
      </c>
    </row>
    <row r="35740" spans="1:5" x14ac:dyDescent="0.3">
      <c r="A35740">
        <v>60330002</v>
      </c>
      <c r="B35740" t="s">
        <v>2002</v>
      </c>
      <c r="C35740" t="s">
        <v>8</v>
      </c>
      <c r="D35740" t="s">
        <v>2404</v>
      </c>
      <c r="E35740">
        <v>0</v>
      </c>
    </row>
    <row r="35741" spans="1:5" x14ac:dyDescent="0.3">
      <c r="A35741">
        <v>60330002</v>
      </c>
      <c r="B35741" t="s">
        <v>2002</v>
      </c>
      <c r="C35741" t="s">
        <v>8</v>
      </c>
      <c r="D35741" t="s">
        <v>2405</v>
      </c>
      <c r="E35741">
        <v>0</v>
      </c>
    </row>
    <row r="35742" spans="1:5" x14ac:dyDescent="0.3">
      <c r="A35742">
        <v>60330002</v>
      </c>
      <c r="B35742" t="s">
        <v>2002</v>
      </c>
      <c r="C35742" t="s">
        <v>8</v>
      </c>
      <c r="D35742" t="s">
        <v>2406</v>
      </c>
      <c r="E35742">
        <v>-1</v>
      </c>
    </row>
    <row r="35743" spans="1:5" x14ac:dyDescent="0.3">
      <c r="A35743">
        <v>60330002</v>
      </c>
      <c r="B35743" t="s">
        <v>2002</v>
      </c>
      <c r="C35743" t="s">
        <v>8</v>
      </c>
      <c r="D35743" t="s">
        <v>2407</v>
      </c>
      <c r="E35743">
        <v>0</v>
      </c>
    </row>
    <row r="35744" spans="1:5" x14ac:dyDescent="0.3">
      <c r="A35744">
        <v>60330002</v>
      </c>
      <c r="B35744" t="s">
        <v>2002</v>
      </c>
      <c r="C35744" t="s">
        <v>8</v>
      </c>
      <c r="D35744" t="s">
        <v>2408</v>
      </c>
      <c r="E35744">
        <v>0</v>
      </c>
    </row>
    <row r="35745" spans="1:5" x14ac:dyDescent="0.3">
      <c r="A35745">
        <v>60330002</v>
      </c>
      <c r="B35745" t="s">
        <v>2002</v>
      </c>
      <c r="C35745" t="s">
        <v>8</v>
      </c>
      <c r="D35745" t="s">
        <v>2409</v>
      </c>
      <c r="E35745">
        <v>-2</v>
      </c>
    </row>
    <row r="35746" spans="1:5" x14ac:dyDescent="0.3">
      <c r="A35746">
        <v>60330002</v>
      </c>
      <c r="B35746" t="s">
        <v>2002</v>
      </c>
      <c r="C35746" t="s">
        <v>8</v>
      </c>
      <c r="D35746" t="s">
        <v>2410</v>
      </c>
      <c r="E35746">
        <v>0</v>
      </c>
    </row>
    <row r="35747" spans="1:5" x14ac:dyDescent="0.3">
      <c r="A35747">
        <v>60330002</v>
      </c>
      <c r="B35747" t="s">
        <v>2002</v>
      </c>
      <c r="C35747" t="s">
        <v>8</v>
      </c>
      <c r="D35747" t="s">
        <v>2411</v>
      </c>
      <c r="E35747">
        <v>-2</v>
      </c>
    </row>
    <row r="35748" spans="1:5" x14ac:dyDescent="0.3">
      <c r="A35748">
        <v>60330002</v>
      </c>
      <c r="B35748" t="s">
        <v>2002</v>
      </c>
      <c r="C35748" t="s">
        <v>8</v>
      </c>
      <c r="D35748" t="s">
        <v>2412</v>
      </c>
      <c r="E35748">
        <v>0</v>
      </c>
    </row>
    <row r="35749" spans="1:5" x14ac:dyDescent="0.3">
      <c r="A35749">
        <v>60330002</v>
      </c>
      <c r="B35749" t="s">
        <v>2002</v>
      </c>
      <c r="C35749" t="s">
        <v>8</v>
      </c>
      <c r="D35749" t="s">
        <v>2413</v>
      </c>
      <c r="E35749">
        <v>0</v>
      </c>
    </row>
    <row r="35750" spans="1:5" x14ac:dyDescent="0.3">
      <c r="A35750">
        <v>50350019</v>
      </c>
      <c r="B35750" t="s">
        <v>2004</v>
      </c>
      <c r="C35750" t="s">
        <v>8</v>
      </c>
      <c r="D35750" t="s">
        <v>2378</v>
      </c>
      <c r="E35750">
        <v>0</v>
      </c>
    </row>
    <row r="35751" spans="1:5" x14ac:dyDescent="0.3">
      <c r="A35751">
        <v>50350019</v>
      </c>
      <c r="B35751" t="s">
        <v>2004</v>
      </c>
      <c r="C35751" t="s">
        <v>8</v>
      </c>
      <c r="D35751" t="s">
        <v>2379</v>
      </c>
      <c r="E35751">
        <v>0</v>
      </c>
    </row>
    <row r="35752" spans="1:5" x14ac:dyDescent="0.3">
      <c r="A35752">
        <v>50350019</v>
      </c>
      <c r="B35752" t="s">
        <v>2004</v>
      </c>
      <c r="C35752" t="s">
        <v>8</v>
      </c>
      <c r="D35752" t="s">
        <v>2380</v>
      </c>
      <c r="E35752">
        <v>-3</v>
      </c>
    </row>
    <row r="35753" spans="1:5" x14ac:dyDescent="0.3">
      <c r="A35753">
        <v>50350019</v>
      </c>
      <c r="B35753" t="s">
        <v>2004</v>
      </c>
      <c r="C35753" t="s">
        <v>8</v>
      </c>
      <c r="D35753" t="s">
        <v>2381</v>
      </c>
      <c r="E35753">
        <v>-4</v>
      </c>
    </row>
    <row r="35754" spans="1:5" x14ac:dyDescent="0.3">
      <c r="A35754">
        <v>50350019</v>
      </c>
      <c r="B35754" t="s">
        <v>2004</v>
      </c>
      <c r="C35754" t="s">
        <v>8</v>
      </c>
      <c r="D35754" t="s">
        <v>2382</v>
      </c>
      <c r="E35754">
        <v>-5</v>
      </c>
    </row>
    <row r="35755" spans="1:5" x14ac:dyDescent="0.3">
      <c r="A35755">
        <v>50350019</v>
      </c>
      <c r="B35755" t="s">
        <v>2004</v>
      </c>
      <c r="C35755" t="s">
        <v>8</v>
      </c>
      <c r="D35755" t="s">
        <v>2383</v>
      </c>
      <c r="E35755">
        <v>0</v>
      </c>
    </row>
    <row r="35756" spans="1:5" x14ac:dyDescent="0.3">
      <c r="A35756">
        <v>50350019</v>
      </c>
      <c r="B35756" t="s">
        <v>2004</v>
      </c>
      <c r="C35756" t="s">
        <v>8</v>
      </c>
      <c r="D35756" t="s">
        <v>2384</v>
      </c>
      <c r="E35756">
        <v>0</v>
      </c>
    </row>
    <row r="35757" spans="1:5" x14ac:dyDescent="0.3">
      <c r="A35757">
        <v>50350019</v>
      </c>
      <c r="B35757" t="s">
        <v>2004</v>
      </c>
      <c r="C35757" t="s">
        <v>8</v>
      </c>
      <c r="D35757" t="s">
        <v>2385</v>
      </c>
      <c r="E35757">
        <v>0</v>
      </c>
    </row>
    <row r="35758" spans="1:5" x14ac:dyDescent="0.3">
      <c r="A35758">
        <v>50350019</v>
      </c>
      <c r="B35758" t="s">
        <v>2004</v>
      </c>
      <c r="C35758" t="s">
        <v>8</v>
      </c>
      <c r="D35758" t="s">
        <v>2386</v>
      </c>
      <c r="E35758">
        <v>-9</v>
      </c>
    </row>
    <row r="35759" spans="1:5" x14ac:dyDescent="0.3">
      <c r="A35759">
        <v>50350019</v>
      </c>
      <c r="B35759" t="s">
        <v>2004</v>
      </c>
      <c r="C35759" t="s">
        <v>8</v>
      </c>
      <c r="D35759" t="s">
        <v>2387</v>
      </c>
      <c r="E35759">
        <v>0</v>
      </c>
    </row>
    <row r="35760" spans="1:5" x14ac:dyDescent="0.3">
      <c r="A35760">
        <v>50350019</v>
      </c>
      <c r="B35760" t="s">
        <v>2004</v>
      </c>
      <c r="C35760" t="s">
        <v>8</v>
      </c>
      <c r="D35760" t="s">
        <v>2388</v>
      </c>
      <c r="E35760">
        <v>0</v>
      </c>
    </row>
    <row r="35761" spans="1:5" x14ac:dyDescent="0.3">
      <c r="A35761">
        <v>50350019</v>
      </c>
      <c r="B35761" t="s">
        <v>2004</v>
      </c>
      <c r="C35761" t="s">
        <v>8</v>
      </c>
      <c r="D35761" t="s">
        <v>2389</v>
      </c>
      <c r="E35761">
        <v>0</v>
      </c>
    </row>
    <row r="35762" spans="1:5" x14ac:dyDescent="0.3">
      <c r="A35762">
        <v>50350019</v>
      </c>
      <c r="B35762" t="s">
        <v>2004</v>
      </c>
      <c r="C35762" t="s">
        <v>8</v>
      </c>
      <c r="D35762" t="s">
        <v>2390</v>
      </c>
      <c r="E35762">
        <v>0</v>
      </c>
    </row>
    <row r="35763" spans="1:5" x14ac:dyDescent="0.3">
      <c r="A35763">
        <v>50350019</v>
      </c>
      <c r="B35763" t="s">
        <v>2004</v>
      </c>
      <c r="C35763" t="s">
        <v>8</v>
      </c>
      <c r="D35763" t="s">
        <v>2391</v>
      </c>
      <c r="E35763">
        <v>0</v>
      </c>
    </row>
    <row r="35764" spans="1:5" x14ac:dyDescent="0.3">
      <c r="A35764">
        <v>50350019</v>
      </c>
      <c r="B35764" t="s">
        <v>2004</v>
      </c>
      <c r="C35764" t="s">
        <v>8</v>
      </c>
      <c r="D35764" t="s">
        <v>2392</v>
      </c>
      <c r="E35764">
        <v>0</v>
      </c>
    </row>
    <row r="35765" spans="1:5" x14ac:dyDescent="0.3">
      <c r="A35765">
        <v>50350019</v>
      </c>
      <c r="B35765" t="s">
        <v>2004</v>
      </c>
      <c r="C35765" t="s">
        <v>8</v>
      </c>
      <c r="D35765" t="s">
        <v>2393</v>
      </c>
      <c r="E35765">
        <v>0</v>
      </c>
    </row>
    <row r="35766" spans="1:5" x14ac:dyDescent="0.3">
      <c r="A35766">
        <v>50350019</v>
      </c>
      <c r="B35766" t="s">
        <v>2004</v>
      </c>
      <c r="C35766" t="s">
        <v>8</v>
      </c>
      <c r="D35766" t="s">
        <v>2394</v>
      </c>
      <c r="E35766">
        <v>0</v>
      </c>
    </row>
    <row r="35767" spans="1:5" x14ac:dyDescent="0.3">
      <c r="A35767">
        <v>50350019</v>
      </c>
      <c r="B35767" t="s">
        <v>2004</v>
      </c>
      <c r="C35767" t="s">
        <v>8</v>
      </c>
      <c r="D35767" t="s">
        <v>2395</v>
      </c>
      <c r="E35767">
        <v>0</v>
      </c>
    </row>
    <row r="35768" spans="1:5" x14ac:dyDescent="0.3">
      <c r="A35768">
        <v>50350019</v>
      </c>
      <c r="B35768" t="s">
        <v>2004</v>
      </c>
      <c r="C35768" t="s">
        <v>8</v>
      </c>
      <c r="D35768" t="s">
        <v>2396</v>
      </c>
      <c r="E35768">
        <v>0</v>
      </c>
    </row>
    <row r="35769" spans="1:5" x14ac:dyDescent="0.3">
      <c r="A35769">
        <v>50350019</v>
      </c>
      <c r="B35769" t="s">
        <v>2004</v>
      </c>
      <c r="C35769" t="s">
        <v>8</v>
      </c>
      <c r="D35769" t="s">
        <v>2397</v>
      </c>
      <c r="E35769">
        <v>-135</v>
      </c>
    </row>
    <row r="35770" spans="1:5" x14ac:dyDescent="0.3">
      <c r="A35770">
        <v>50350019</v>
      </c>
      <c r="B35770" t="s">
        <v>2004</v>
      </c>
      <c r="C35770" t="s">
        <v>8</v>
      </c>
      <c r="D35770" t="s">
        <v>2398</v>
      </c>
      <c r="E35770">
        <v>0</v>
      </c>
    </row>
    <row r="35771" spans="1:5" x14ac:dyDescent="0.3">
      <c r="A35771">
        <v>50350019</v>
      </c>
      <c r="B35771" t="s">
        <v>2004</v>
      </c>
      <c r="C35771" t="s">
        <v>8</v>
      </c>
      <c r="D35771" t="s">
        <v>2399</v>
      </c>
      <c r="E35771">
        <v>0</v>
      </c>
    </row>
    <row r="35772" spans="1:5" x14ac:dyDescent="0.3">
      <c r="A35772">
        <v>50350019</v>
      </c>
      <c r="B35772" t="s">
        <v>2004</v>
      </c>
      <c r="C35772" t="s">
        <v>8</v>
      </c>
      <c r="D35772" t="s">
        <v>2400</v>
      </c>
      <c r="E35772">
        <v>0</v>
      </c>
    </row>
    <row r="35773" spans="1:5" x14ac:dyDescent="0.3">
      <c r="A35773">
        <v>50350019</v>
      </c>
      <c r="B35773" t="s">
        <v>2004</v>
      </c>
      <c r="C35773" t="s">
        <v>8</v>
      </c>
      <c r="D35773" t="s">
        <v>2401</v>
      </c>
      <c r="E35773">
        <v>0</v>
      </c>
    </row>
    <row r="35774" spans="1:5" x14ac:dyDescent="0.3">
      <c r="A35774">
        <v>50350019</v>
      </c>
      <c r="B35774" t="s">
        <v>2004</v>
      </c>
      <c r="C35774" t="s">
        <v>8</v>
      </c>
      <c r="D35774" t="s">
        <v>2402</v>
      </c>
      <c r="E35774">
        <v>-3</v>
      </c>
    </row>
    <row r="35775" spans="1:5" x14ac:dyDescent="0.3">
      <c r="A35775">
        <v>50350019</v>
      </c>
      <c r="B35775" t="s">
        <v>2004</v>
      </c>
      <c r="C35775" t="s">
        <v>8</v>
      </c>
      <c r="D35775" t="s">
        <v>2403</v>
      </c>
      <c r="E35775">
        <v>0</v>
      </c>
    </row>
    <row r="35776" spans="1:5" x14ac:dyDescent="0.3">
      <c r="A35776">
        <v>50350019</v>
      </c>
      <c r="B35776" t="s">
        <v>2004</v>
      </c>
      <c r="C35776" t="s">
        <v>8</v>
      </c>
      <c r="D35776" t="s">
        <v>2404</v>
      </c>
      <c r="E35776">
        <v>0</v>
      </c>
    </row>
    <row r="35777" spans="1:5" x14ac:dyDescent="0.3">
      <c r="A35777">
        <v>50350019</v>
      </c>
      <c r="B35777" t="s">
        <v>2004</v>
      </c>
      <c r="C35777" t="s">
        <v>8</v>
      </c>
      <c r="D35777" t="s">
        <v>2405</v>
      </c>
      <c r="E35777">
        <v>0</v>
      </c>
    </row>
    <row r="35778" spans="1:5" x14ac:dyDescent="0.3">
      <c r="A35778">
        <v>50350019</v>
      </c>
      <c r="B35778" t="s">
        <v>2004</v>
      </c>
      <c r="C35778" t="s">
        <v>8</v>
      </c>
      <c r="D35778" t="s">
        <v>2406</v>
      </c>
      <c r="E35778">
        <v>0</v>
      </c>
    </row>
    <row r="35779" spans="1:5" x14ac:dyDescent="0.3">
      <c r="A35779">
        <v>50350019</v>
      </c>
      <c r="B35779" t="s">
        <v>2004</v>
      </c>
      <c r="C35779" t="s">
        <v>8</v>
      </c>
      <c r="D35779" t="s">
        <v>2407</v>
      </c>
      <c r="E35779">
        <v>0</v>
      </c>
    </row>
    <row r="35780" spans="1:5" x14ac:dyDescent="0.3">
      <c r="A35780">
        <v>50350019</v>
      </c>
      <c r="B35780" t="s">
        <v>2004</v>
      </c>
      <c r="C35780" t="s">
        <v>8</v>
      </c>
      <c r="D35780" t="s">
        <v>2408</v>
      </c>
      <c r="E35780">
        <v>0</v>
      </c>
    </row>
    <row r="35781" spans="1:5" x14ac:dyDescent="0.3">
      <c r="A35781">
        <v>50350019</v>
      </c>
      <c r="B35781" t="s">
        <v>2004</v>
      </c>
      <c r="C35781" t="s">
        <v>8</v>
      </c>
      <c r="D35781" t="s">
        <v>2409</v>
      </c>
      <c r="E35781">
        <v>0</v>
      </c>
    </row>
    <row r="35782" spans="1:5" x14ac:dyDescent="0.3">
      <c r="A35782">
        <v>50350019</v>
      </c>
      <c r="B35782" t="s">
        <v>2004</v>
      </c>
      <c r="C35782" t="s">
        <v>8</v>
      </c>
      <c r="D35782" t="s">
        <v>2410</v>
      </c>
      <c r="E35782">
        <v>0</v>
      </c>
    </row>
    <row r="35783" spans="1:5" x14ac:dyDescent="0.3">
      <c r="A35783">
        <v>50350019</v>
      </c>
      <c r="B35783" t="s">
        <v>2004</v>
      </c>
      <c r="C35783" t="s">
        <v>8</v>
      </c>
      <c r="D35783" t="s">
        <v>2411</v>
      </c>
      <c r="E35783">
        <v>0</v>
      </c>
    </row>
    <row r="35784" spans="1:5" x14ac:dyDescent="0.3">
      <c r="A35784">
        <v>50350019</v>
      </c>
      <c r="B35784" t="s">
        <v>2004</v>
      </c>
      <c r="C35784" t="s">
        <v>8</v>
      </c>
      <c r="D35784" t="s">
        <v>2412</v>
      </c>
      <c r="E35784">
        <v>0</v>
      </c>
    </row>
    <row r="35785" spans="1:5" x14ac:dyDescent="0.3">
      <c r="A35785">
        <v>50350019</v>
      </c>
      <c r="B35785" t="s">
        <v>2004</v>
      </c>
      <c r="C35785" t="s">
        <v>8</v>
      </c>
      <c r="D35785" t="s">
        <v>2413</v>
      </c>
      <c r="E35785">
        <v>-2</v>
      </c>
    </row>
    <row r="35786" spans="1:5" x14ac:dyDescent="0.3">
      <c r="A35786">
        <v>30090016</v>
      </c>
      <c r="B35786" t="s">
        <v>2006</v>
      </c>
      <c r="C35786" t="s">
        <v>8</v>
      </c>
      <c r="D35786" t="s">
        <v>2378</v>
      </c>
      <c r="E35786">
        <v>0</v>
      </c>
    </row>
    <row r="35787" spans="1:5" x14ac:dyDescent="0.3">
      <c r="A35787">
        <v>30090016</v>
      </c>
      <c r="B35787" t="s">
        <v>2006</v>
      </c>
      <c r="C35787" t="s">
        <v>8</v>
      </c>
      <c r="D35787" t="s">
        <v>2379</v>
      </c>
      <c r="E35787">
        <v>-10</v>
      </c>
    </row>
    <row r="35788" spans="1:5" x14ac:dyDescent="0.3">
      <c r="A35788">
        <v>30090016</v>
      </c>
      <c r="B35788" t="s">
        <v>2006</v>
      </c>
      <c r="C35788" t="s">
        <v>8</v>
      </c>
      <c r="D35788" t="s">
        <v>2380</v>
      </c>
      <c r="E35788">
        <v>0</v>
      </c>
    </row>
    <row r="35789" spans="1:5" x14ac:dyDescent="0.3">
      <c r="A35789">
        <v>30090016</v>
      </c>
      <c r="B35789" t="s">
        <v>2006</v>
      </c>
      <c r="C35789" t="s">
        <v>8</v>
      </c>
      <c r="D35789" t="s">
        <v>2381</v>
      </c>
      <c r="E35789">
        <v>-16</v>
      </c>
    </row>
    <row r="35790" spans="1:5" x14ac:dyDescent="0.3">
      <c r="A35790">
        <v>30090016</v>
      </c>
      <c r="B35790" t="s">
        <v>2006</v>
      </c>
      <c r="C35790" t="s">
        <v>8</v>
      </c>
      <c r="D35790" t="s">
        <v>2382</v>
      </c>
      <c r="E35790">
        <v>-10</v>
      </c>
    </row>
    <row r="35791" spans="1:5" x14ac:dyDescent="0.3">
      <c r="A35791">
        <v>30090016</v>
      </c>
      <c r="B35791" t="s">
        <v>2006</v>
      </c>
      <c r="C35791" t="s">
        <v>8</v>
      </c>
      <c r="D35791" t="s">
        <v>2383</v>
      </c>
      <c r="E35791">
        <v>-20</v>
      </c>
    </row>
    <row r="35792" spans="1:5" x14ac:dyDescent="0.3">
      <c r="A35792">
        <v>30090016</v>
      </c>
      <c r="B35792" t="s">
        <v>2006</v>
      </c>
      <c r="C35792" t="s">
        <v>8</v>
      </c>
      <c r="D35792" t="s">
        <v>2384</v>
      </c>
      <c r="E35792">
        <v>-6</v>
      </c>
    </row>
    <row r="35793" spans="1:5" x14ac:dyDescent="0.3">
      <c r="A35793">
        <v>30090016</v>
      </c>
      <c r="B35793" t="s">
        <v>2006</v>
      </c>
      <c r="C35793" t="s">
        <v>8</v>
      </c>
      <c r="D35793" t="s">
        <v>2385</v>
      </c>
      <c r="E35793">
        <v>0</v>
      </c>
    </row>
    <row r="35794" spans="1:5" x14ac:dyDescent="0.3">
      <c r="A35794">
        <v>30090016</v>
      </c>
      <c r="B35794" t="s">
        <v>2006</v>
      </c>
      <c r="C35794" t="s">
        <v>8</v>
      </c>
      <c r="D35794" t="s">
        <v>2386</v>
      </c>
      <c r="E35794">
        <v>0</v>
      </c>
    </row>
    <row r="35795" spans="1:5" x14ac:dyDescent="0.3">
      <c r="A35795">
        <v>30090016</v>
      </c>
      <c r="B35795" t="s">
        <v>2006</v>
      </c>
      <c r="C35795" t="s">
        <v>8</v>
      </c>
      <c r="D35795" t="s">
        <v>2387</v>
      </c>
      <c r="E35795">
        <v>-8</v>
      </c>
    </row>
    <row r="35796" spans="1:5" x14ac:dyDescent="0.3">
      <c r="A35796">
        <v>30090016</v>
      </c>
      <c r="B35796" t="s">
        <v>2006</v>
      </c>
      <c r="C35796" t="s">
        <v>8</v>
      </c>
      <c r="D35796" t="s">
        <v>2388</v>
      </c>
      <c r="E35796">
        <v>0</v>
      </c>
    </row>
    <row r="35797" spans="1:5" x14ac:dyDescent="0.3">
      <c r="A35797">
        <v>30090016</v>
      </c>
      <c r="B35797" t="s">
        <v>2006</v>
      </c>
      <c r="C35797" t="s">
        <v>8</v>
      </c>
      <c r="D35797" t="s">
        <v>2389</v>
      </c>
      <c r="E35797">
        <v>-8</v>
      </c>
    </row>
    <row r="35798" spans="1:5" x14ac:dyDescent="0.3">
      <c r="A35798">
        <v>30090016</v>
      </c>
      <c r="B35798" t="s">
        <v>2006</v>
      </c>
      <c r="C35798" t="s">
        <v>8</v>
      </c>
      <c r="D35798" t="s">
        <v>2390</v>
      </c>
      <c r="E35798">
        <v>-10</v>
      </c>
    </row>
    <row r="35799" spans="1:5" x14ac:dyDescent="0.3">
      <c r="A35799">
        <v>30090016</v>
      </c>
      <c r="B35799" t="s">
        <v>2006</v>
      </c>
      <c r="C35799" t="s">
        <v>8</v>
      </c>
      <c r="D35799" t="s">
        <v>2391</v>
      </c>
      <c r="E35799">
        <v>0</v>
      </c>
    </row>
    <row r="35800" spans="1:5" x14ac:dyDescent="0.3">
      <c r="A35800">
        <v>30090016</v>
      </c>
      <c r="B35800" t="s">
        <v>2006</v>
      </c>
      <c r="C35800" t="s">
        <v>8</v>
      </c>
      <c r="D35800" t="s">
        <v>2392</v>
      </c>
      <c r="E35800">
        <v>0</v>
      </c>
    </row>
    <row r="35801" spans="1:5" x14ac:dyDescent="0.3">
      <c r="A35801">
        <v>30090016</v>
      </c>
      <c r="B35801" t="s">
        <v>2006</v>
      </c>
      <c r="C35801" t="s">
        <v>8</v>
      </c>
      <c r="D35801" t="s">
        <v>2393</v>
      </c>
      <c r="E35801">
        <v>-12</v>
      </c>
    </row>
    <row r="35802" spans="1:5" x14ac:dyDescent="0.3">
      <c r="A35802">
        <v>30090016</v>
      </c>
      <c r="B35802" t="s">
        <v>2006</v>
      </c>
      <c r="C35802" t="s">
        <v>8</v>
      </c>
      <c r="D35802" t="s">
        <v>2394</v>
      </c>
      <c r="E35802">
        <v>-16</v>
      </c>
    </row>
    <row r="35803" spans="1:5" x14ac:dyDescent="0.3">
      <c r="A35803">
        <v>30090016</v>
      </c>
      <c r="B35803" t="s">
        <v>2006</v>
      </c>
      <c r="C35803" t="s">
        <v>8</v>
      </c>
      <c r="D35803" t="s">
        <v>2395</v>
      </c>
      <c r="E35803">
        <v>0</v>
      </c>
    </row>
    <row r="35804" spans="1:5" x14ac:dyDescent="0.3">
      <c r="A35804">
        <v>30090016</v>
      </c>
      <c r="B35804" t="s">
        <v>2006</v>
      </c>
      <c r="C35804" t="s">
        <v>8</v>
      </c>
      <c r="D35804" t="s">
        <v>2396</v>
      </c>
      <c r="E35804">
        <v>-10</v>
      </c>
    </row>
    <row r="35805" spans="1:5" x14ac:dyDescent="0.3">
      <c r="A35805">
        <v>30090016</v>
      </c>
      <c r="B35805" t="s">
        <v>2006</v>
      </c>
      <c r="C35805" t="s">
        <v>8</v>
      </c>
      <c r="D35805" t="s">
        <v>2397</v>
      </c>
      <c r="E35805">
        <v>-30</v>
      </c>
    </row>
    <row r="35806" spans="1:5" x14ac:dyDescent="0.3">
      <c r="A35806">
        <v>30090016</v>
      </c>
      <c r="B35806" t="s">
        <v>2006</v>
      </c>
      <c r="C35806" t="s">
        <v>8</v>
      </c>
      <c r="D35806" t="s">
        <v>2398</v>
      </c>
      <c r="E35806">
        <v>-100</v>
      </c>
    </row>
    <row r="35807" spans="1:5" x14ac:dyDescent="0.3">
      <c r="A35807">
        <v>30090016</v>
      </c>
      <c r="B35807" t="s">
        <v>2006</v>
      </c>
      <c r="C35807" t="s">
        <v>8</v>
      </c>
      <c r="D35807" t="s">
        <v>2399</v>
      </c>
      <c r="E35807">
        <v>-18</v>
      </c>
    </row>
    <row r="35808" spans="1:5" x14ac:dyDescent="0.3">
      <c r="A35808">
        <v>30090016</v>
      </c>
      <c r="B35808" t="s">
        <v>2006</v>
      </c>
      <c r="C35808" t="s">
        <v>8</v>
      </c>
      <c r="D35808" t="s">
        <v>2400</v>
      </c>
      <c r="E35808">
        <v>0</v>
      </c>
    </row>
    <row r="35809" spans="1:5" x14ac:dyDescent="0.3">
      <c r="A35809">
        <v>30090016</v>
      </c>
      <c r="B35809" t="s">
        <v>2006</v>
      </c>
      <c r="C35809" t="s">
        <v>8</v>
      </c>
      <c r="D35809" t="s">
        <v>2401</v>
      </c>
      <c r="E35809">
        <v>0</v>
      </c>
    </row>
    <row r="35810" spans="1:5" x14ac:dyDescent="0.3">
      <c r="A35810">
        <v>30090016</v>
      </c>
      <c r="B35810" t="s">
        <v>2006</v>
      </c>
      <c r="C35810" t="s">
        <v>8</v>
      </c>
      <c r="D35810" t="s">
        <v>2402</v>
      </c>
      <c r="E35810">
        <v>-44</v>
      </c>
    </row>
    <row r="35811" spans="1:5" x14ac:dyDescent="0.3">
      <c r="A35811">
        <v>30090016</v>
      </c>
      <c r="B35811" t="s">
        <v>2006</v>
      </c>
      <c r="C35811" t="s">
        <v>8</v>
      </c>
      <c r="D35811" t="s">
        <v>2403</v>
      </c>
      <c r="E35811">
        <v>-12</v>
      </c>
    </row>
    <row r="35812" spans="1:5" x14ac:dyDescent="0.3">
      <c r="A35812">
        <v>30090016</v>
      </c>
      <c r="B35812" t="s">
        <v>2006</v>
      </c>
      <c r="C35812" t="s">
        <v>8</v>
      </c>
      <c r="D35812" t="s">
        <v>2404</v>
      </c>
      <c r="E35812">
        <v>-12</v>
      </c>
    </row>
    <row r="35813" spans="1:5" x14ac:dyDescent="0.3">
      <c r="A35813">
        <v>30090016</v>
      </c>
      <c r="B35813" t="s">
        <v>2006</v>
      </c>
      <c r="C35813" t="s">
        <v>8</v>
      </c>
      <c r="D35813" t="s">
        <v>2405</v>
      </c>
      <c r="E35813">
        <v>0</v>
      </c>
    </row>
    <row r="35814" spans="1:5" x14ac:dyDescent="0.3">
      <c r="A35814">
        <v>30090016</v>
      </c>
      <c r="B35814" t="s">
        <v>2006</v>
      </c>
      <c r="C35814" t="s">
        <v>8</v>
      </c>
      <c r="D35814" t="s">
        <v>2406</v>
      </c>
      <c r="E35814">
        <v>0</v>
      </c>
    </row>
    <row r="35815" spans="1:5" x14ac:dyDescent="0.3">
      <c r="A35815">
        <v>30090016</v>
      </c>
      <c r="B35815" t="s">
        <v>2006</v>
      </c>
      <c r="C35815" t="s">
        <v>8</v>
      </c>
      <c r="D35815" t="s">
        <v>2407</v>
      </c>
      <c r="E35815">
        <v>0</v>
      </c>
    </row>
    <row r="35816" spans="1:5" x14ac:dyDescent="0.3">
      <c r="A35816">
        <v>30090016</v>
      </c>
      <c r="B35816" t="s">
        <v>2006</v>
      </c>
      <c r="C35816" t="s">
        <v>8</v>
      </c>
      <c r="D35816" t="s">
        <v>2408</v>
      </c>
      <c r="E35816">
        <v>0</v>
      </c>
    </row>
    <row r="35817" spans="1:5" x14ac:dyDescent="0.3">
      <c r="A35817">
        <v>30090016</v>
      </c>
      <c r="B35817" t="s">
        <v>2006</v>
      </c>
      <c r="C35817" t="s">
        <v>8</v>
      </c>
      <c r="D35817" t="s">
        <v>2409</v>
      </c>
      <c r="E35817">
        <v>-10</v>
      </c>
    </row>
    <row r="35818" spans="1:5" x14ac:dyDescent="0.3">
      <c r="A35818">
        <v>30090016</v>
      </c>
      <c r="B35818" t="s">
        <v>2006</v>
      </c>
      <c r="C35818" t="s">
        <v>8</v>
      </c>
      <c r="D35818" t="s">
        <v>2410</v>
      </c>
      <c r="E35818">
        <v>-28</v>
      </c>
    </row>
    <row r="35819" spans="1:5" x14ac:dyDescent="0.3">
      <c r="A35819">
        <v>30090016</v>
      </c>
      <c r="B35819" t="s">
        <v>2006</v>
      </c>
      <c r="C35819" t="s">
        <v>8</v>
      </c>
      <c r="D35819" t="s">
        <v>2411</v>
      </c>
      <c r="E35819">
        <v>0</v>
      </c>
    </row>
    <row r="35820" spans="1:5" x14ac:dyDescent="0.3">
      <c r="A35820">
        <v>30090016</v>
      </c>
      <c r="B35820" t="s">
        <v>2006</v>
      </c>
      <c r="C35820" t="s">
        <v>8</v>
      </c>
      <c r="D35820" t="s">
        <v>2412</v>
      </c>
      <c r="E35820">
        <v>0</v>
      </c>
    </row>
    <row r="35821" spans="1:5" x14ac:dyDescent="0.3">
      <c r="A35821">
        <v>30090016</v>
      </c>
      <c r="B35821" t="s">
        <v>2006</v>
      </c>
      <c r="C35821" t="s">
        <v>8</v>
      </c>
      <c r="D35821" t="s">
        <v>2413</v>
      </c>
      <c r="E35821">
        <v>0</v>
      </c>
    </row>
    <row r="35822" spans="1:5" x14ac:dyDescent="0.3">
      <c r="A35822">
        <v>50090004</v>
      </c>
      <c r="B35822" t="s">
        <v>2008</v>
      </c>
      <c r="C35822" t="s">
        <v>130</v>
      </c>
      <c r="D35822" t="s">
        <v>2378</v>
      </c>
      <c r="E35822">
        <v>0</v>
      </c>
    </row>
    <row r="35823" spans="1:5" x14ac:dyDescent="0.3">
      <c r="A35823">
        <v>50090004</v>
      </c>
      <c r="B35823" t="s">
        <v>2008</v>
      </c>
      <c r="C35823" t="s">
        <v>130</v>
      </c>
      <c r="D35823" t="s">
        <v>2379</v>
      </c>
      <c r="E35823">
        <v>0</v>
      </c>
    </row>
    <row r="35824" spans="1:5" x14ac:dyDescent="0.3">
      <c r="A35824">
        <v>50090004</v>
      </c>
      <c r="B35824" t="s">
        <v>2008</v>
      </c>
      <c r="C35824" t="s">
        <v>130</v>
      </c>
      <c r="D35824" t="s">
        <v>2380</v>
      </c>
      <c r="E35824">
        <v>0</v>
      </c>
    </row>
    <row r="35825" spans="1:5" x14ac:dyDescent="0.3">
      <c r="A35825">
        <v>50090004</v>
      </c>
      <c r="B35825" t="s">
        <v>2008</v>
      </c>
      <c r="C35825" t="s">
        <v>130</v>
      </c>
      <c r="D35825" t="s">
        <v>2381</v>
      </c>
      <c r="E35825">
        <v>0</v>
      </c>
    </row>
    <row r="35826" spans="1:5" x14ac:dyDescent="0.3">
      <c r="A35826">
        <v>50090004</v>
      </c>
      <c r="B35826" t="s">
        <v>2008</v>
      </c>
      <c r="C35826" t="s">
        <v>130</v>
      </c>
      <c r="D35826" t="s">
        <v>2382</v>
      </c>
      <c r="E35826">
        <v>0</v>
      </c>
    </row>
    <row r="35827" spans="1:5" x14ac:dyDescent="0.3">
      <c r="A35827">
        <v>50090004</v>
      </c>
      <c r="B35827" t="s">
        <v>2008</v>
      </c>
      <c r="C35827" t="s">
        <v>130</v>
      </c>
      <c r="D35827" t="s">
        <v>2383</v>
      </c>
      <c r="E35827">
        <v>0</v>
      </c>
    </row>
    <row r="35828" spans="1:5" x14ac:dyDescent="0.3">
      <c r="A35828">
        <v>50090004</v>
      </c>
      <c r="B35828" t="s">
        <v>2008</v>
      </c>
      <c r="C35828" t="s">
        <v>130</v>
      </c>
      <c r="D35828" t="s">
        <v>2384</v>
      </c>
      <c r="E35828">
        <v>0</v>
      </c>
    </row>
    <row r="35829" spans="1:5" x14ac:dyDescent="0.3">
      <c r="A35829">
        <v>50090004</v>
      </c>
      <c r="B35829" t="s">
        <v>2008</v>
      </c>
      <c r="C35829" t="s">
        <v>130</v>
      </c>
      <c r="D35829" t="s">
        <v>2385</v>
      </c>
      <c r="E35829">
        <v>0</v>
      </c>
    </row>
    <row r="35830" spans="1:5" x14ac:dyDescent="0.3">
      <c r="A35830">
        <v>50090004</v>
      </c>
      <c r="B35830" t="s">
        <v>2008</v>
      </c>
      <c r="C35830" t="s">
        <v>130</v>
      </c>
      <c r="D35830" t="s">
        <v>2386</v>
      </c>
      <c r="E35830">
        <v>0</v>
      </c>
    </row>
    <row r="35831" spans="1:5" x14ac:dyDescent="0.3">
      <c r="A35831">
        <v>50090004</v>
      </c>
      <c r="B35831" t="s">
        <v>2008</v>
      </c>
      <c r="C35831" t="s">
        <v>130</v>
      </c>
      <c r="D35831" t="s">
        <v>2387</v>
      </c>
      <c r="E35831">
        <v>0</v>
      </c>
    </row>
    <row r="35832" spans="1:5" x14ac:dyDescent="0.3">
      <c r="A35832">
        <v>50090004</v>
      </c>
      <c r="B35832" t="s">
        <v>2008</v>
      </c>
      <c r="C35832" t="s">
        <v>130</v>
      </c>
      <c r="D35832" t="s">
        <v>2388</v>
      </c>
      <c r="E35832">
        <v>0</v>
      </c>
    </row>
    <row r="35833" spans="1:5" x14ac:dyDescent="0.3">
      <c r="A35833">
        <v>50090004</v>
      </c>
      <c r="B35833" t="s">
        <v>2008</v>
      </c>
      <c r="C35833" t="s">
        <v>130</v>
      </c>
      <c r="D35833" t="s">
        <v>2389</v>
      </c>
      <c r="E35833">
        <v>0</v>
      </c>
    </row>
    <row r="35834" spans="1:5" x14ac:dyDescent="0.3">
      <c r="A35834">
        <v>50090004</v>
      </c>
      <c r="B35834" t="s">
        <v>2008</v>
      </c>
      <c r="C35834" t="s">
        <v>130</v>
      </c>
      <c r="D35834" t="s">
        <v>2390</v>
      </c>
      <c r="E35834">
        <v>0</v>
      </c>
    </row>
    <row r="35835" spans="1:5" x14ac:dyDescent="0.3">
      <c r="A35835">
        <v>50090004</v>
      </c>
      <c r="B35835" t="s">
        <v>2008</v>
      </c>
      <c r="C35835" t="s">
        <v>130</v>
      </c>
      <c r="D35835" t="s">
        <v>2391</v>
      </c>
      <c r="E35835">
        <v>0</v>
      </c>
    </row>
    <row r="35836" spans="1:5" x14ac:dyDescent="0.3">
      <c r="A35836">
        <v>50090004</v>
      </c>
      <c r="B35836" t="s">
        <v>2008</v>
      </c>
      <c r="C35836" t="s">
        <v>130</v>
      </c>
      <c r="D35836" t="s">
        <v>2392</v>
      </c>
      <c r="E35836">
        <v>0</v>
      </c>
    </row>
    <row r="35837" spans="1:5" x14ac:dyDescent="0.3">
      <c r="A35837">
        <v>50090004</v>
      </c>
      <c r="B35837" t="s">
        <v>2008</v>
      </c>
      <c r="C35837" t="s">
        <v>130</v>
      </c>
      <c r="D35837" t="s">
        <v>2393</v>
      </c>
      <c r="E35837">
        <v>0</v>
      </c>
    </row>
    <row r="35838" spans="1:5" x14ac:dyDescent="0.3">
      <c r="A35838">
        <v>50090004</v>
      </c>
      <c r="B35838" t="s">
        <v>2008</v>
      </c>
      <c r="C35838" t="s">
        <v>130</v>
      </c>
      <c r="D35838" t="s">
        <v>2394</v>
      </c>
      <c r="E35838">
        <v>0</v>
      </c>
    </row>
    <row r="35839" spans="1:5" x14ac:dyDescent="0.3">
      <c r="A35839">
        <v>50090004</v>
      </c>
      <c r="B35839" t="s">
        <v>2008</v>
      </c>
      <c r="C35839" t="s">
        <v>130</v>
      </c>
      <c r="D35839" t="s">
        <v>2395</v>
      </c>
      <c r="E35839">
        <v>0</v>
      </c>
    </row>
    <row r="35840" spans="1:5" x14ac:dyDescent="0.3">
      <c r="A35840">
        <v>50090004</v>
      </c>
      <c r="B35840" t="s">
        <v>2008</v>
      </c>
      <c r="C35840" t="s">
        <v>130</v>
      </c>
      <c r="D35840" t="s">
        <v>2396</v>
      </c>
      <c r="E35840">
        <v>0</v>
      </c>
    </row>
    <row r="35841" spans="1:5" x14ac:dyDescent="0.3">
      <c r="A35841">
        <v>50090004</v>
      </c>
      <c r="B35841" t="s">
        <v>2008</v>
      </c>
      <c r="C35841" t="s">
        <v>130</v>
      </c>
      <c r="D35841" t="s">
        <v>2397</v>
      </c>
      <c r="E35841">
        <v>0</v>
      </c>
    </row>
    <row r="35842" spans="1:5" x14ac:dyDescent="0.3">
      <c r="A35842">
        <v>50090004</v>
      </c>
      <c r="B35842" t="s">
        <v>2008</v>
      </c>
      <c r="C35842" t="s">
        <v>130</v>
      </c>
      <c r="D35842" t="s">
        <v>2398</v>
      </c>
      <c r="E35842">
        <v>0</v>
      </c>
    </row>
    <row r="35843" spans="1:5" x14ac:dyDescent="0.3">
      <c r="A35843">
        <v>50090004</v>
      </c>
      <c r="B35843" t="s">
        <v>2008</v>
      </c>
      <c r="C35843" t="s">
        <v>130</v>
      </c>
      <c r="D35843" t="s">
        <v>2399</v>
      </c>
      <c r="E35843">
        <v>0</v>
      </c>
    </row>
    <row r="35844" spans="1:5" x14ac:dyDescent="0.3">
      <c r="A35844">
        <v>50090004</v>
      </c>
      <c r="B35844" t="s">
        <v>2008</v>
      </c>
      <c r="C35844" t="s">
        <v>130</v>
      </c>
      <c r="D35844" t="s">
        <v>2400</v>
      </c>
      <c r="E35844">
        <v>0</v>
      </c>
    </row>
    <row r="35845" spans="1:5" x14ac:dyDescent="0.3">
      <c r="A35845">
        <v>50090004</v>
      </c>
      <c r="B35845" t="s">
        <v>2008</v>
      </c>
      <c r="C35845" t="s">
        <v>130</v>
      </c>
      <c r="D35845" t="s">
        <v>2401</v>
      </c>
      <c r="E35845">
        <v>0</v>
      </c>
    </row>
    <row r="35846" spans="1:5" x14ac:dyDescent="0.3">
      <c r="A35846">
        <v>50090004</v>
      </c>
      <c r="B35846" t="s">
        <v>2008</v>
      </c>
      <c r="C35846" t="s">
        <v>130</v>
      </c>
      <c r="D35846" t="s">
        <v>2402</v>
      </c>
      <c r="E35846">
        <v>0</v>
      </c>
    </row>
    <row r="35847" spans="1:5" x14ac:dyDescent="0.3">
      <c r="A35847">
        <v>50090004</v>
      </c>
      <c r="B35847" t="s">
        <v>2008</v>
      </c>
      <c r="C35847" t="s">
        <v>130</v>
      </c>
      <c r="D35847" t="s">
        <v>2403</v>
      </c>
      <c r="E35847">
        <v>0</v>
      </c>
    </row>
    <row r="35848" spans="1:5" x14ac:dyDescent="0.3">
      <c r="A35848">
        <v>50090004</v>
      </c>
      <c r="B35848" t="s">
        <v>2008</v>
      </c>
      <c r="C35848" t="s">
        <v>130</v>
      </c>
      <c r="D35848" t="s">
        <v>2404</v>
      </c>
      <c r="E35848">
        <v>0</v>
      </c>
    </row>
    <row r="35849" spans="1:5" x14ac:dyDescent="0.3">
      <c r="A35849">
        <v>50090004</v>
      </c>
      <c r="B35849" t="s">
        <v>2008</v>
      </c>
      <c r="C35849" t="s">
        <v>130</v>
      </c>
      <c r="D35849" t="s">
        <v>2405</v>
      </c>
      <c r="E35849">
        <v>0</v>
      </c>
    </row>
    <row r="35850" spans="1:5" x14ac:dyDescent="0.3">
      <c r="A35850">
        <v>50090004</v>
      </c>
      <c r="B35850" t="s">
        <v>2008</v>
      </c>
      <c r="C35850" t="s">
        <v>130</v>
      </c>
      <c r="D35850" t="s">
        <v>2406</v>
      </c>
      <c r="E35850">
        <v>0</v>
      </c>
    </row>
    <row r="35851" spans="1:5" x14ac:dyDescent="0.3">
      <c r="A35851">
        <v>50090004</v>
      </c>
      <c r="B35851" t="s">
        <v>2008</v>
      </c>
      <c r="C35851" t="s">
        <v>130</v>
      </c>
      <c r="D35851" t="s">
        <v>2407</v>
      </c>
      <c r="E35851">
        <v>0</v>
      </c>
    </row>
    <row r="35852" spans="1:5" x14ac:dyDescent="0.3">
      <c r="A35852">
        <v>50090004</v>
      </c>
      <c r="B35852" t="s">
        <v>2008</v>
      </c>
      <c r="C35852" t="s">
        <v>130</v>
      </c>
      <c r="D35852" t="s">
        <v>2408</v>
      </c>
      <c r="E35852">
        <v>0</v>
      </c>
    </row>
    <row r="35853" spans="1:5" x14ac:dyDescent="0.3">
      <c r="A35853">
        <v>50090004</v>
      </c>
      <c r="B35853" t="s">
        <v>2008</v>
      </c>
      <c r="C35853" t="s">
        <v>130</v>
      </c>
      <c r="D35853" t="s">
        <v>2409</v>
      </c>
      <c r="E35853">
        <v>0</v>
      </c>
    </row>
    <row r="35854" spans="1:5" x14ac:dyDescent="0.3">
      <c r="A35854">
        <v>50090004</v>
      </c>
      <c r="B35854" t="s">
        <v>2008</v>
      </c>
      <c r="C35854" t="s">
        <v>130</v>
      </c>
      <c r="D35854" t="s">
        <v>2410</v>
      </c>
      <c r="E35854">
        <v>-100</v>
      </c>
    </row>
    <row r="35855" spans="1:5" x14ac:dyDescent="0.3">
      <c r="A35855">
        <v>50090004</v>
      </c>
      <c r="B35855" t="s">
        <v>2008</v>
      </c>
      <c r="C35855" t="s">
        <v>130</v>
      </c>
      <c r="D35855" t="s">
        <v>2411</v>
      </c>
      <c r="E35855">
        <v>0</v>
      </c>
    </row>
    <row r="35856" spans="1:5" x14ac:dyDescent="0.3">
      <c r="A35856">
        <v>50090004</v>
      </c>
      <c r="B35856" t="s">
        <v>2008</v>
      </c>
      <c r="C35856" t="s">
        <v>130</v>
      </c>
      <c r="D35856" t="s">
        <v>2412</v>
      </c>
      <c r="E35856">
        <v>0</v>
      </c>
    </row>
    <row r="35857" spans="1:5" x14ac:dyDescent="0.3">
      <c r="A35857">
        <v>50090004</v>
      </c>
      <c r="B35857" t="s">
        <v>2008</v>
      </c>
      <c r="C35857" t="s">
        <v>130</v>
      </c>
      <c r="D35857" t="s">
        <v>2413</v>
      </c>
      <c r="E35857">
        <v>0</v>
      </c>
    </row>
    <row r="35858" spans="1:5" x14ac:dyDescent="0.3">
      <c r="A35858">
        <v>54300005</v>
      </c>
      <c r="B35858" t="s">
        <v>2010</v>
      </c>
      <c r="C35858" t="s">
        <v>8</v>
      </c>
      <c r="D35858" t="s">
        <v>2378</v>
      </c>
      <c r="E35858">
        <v>0</v>
      </c>
    </row>
    <row r="35859" spans="1:5" x14ac:dyDescent="0.3">
      <c r="A35859">
        <v>54300005</v>
      </c>
      <c r="B35859" t="s">
        <v>2010</v>
      </c>
      <c r="C35859" t="s">
        <v>8</v>
      </c>
      <c r="D35859" t="s">
        <v>2379</v>
      </c>
      <c r="E35859">
        <v>0</v>
      </c>
    </row>
    <row r="35860" spans="1:5" x14ac:dyDescent="0.3">
      <c r="A35860">
        <v>54300005</v>
      </c>
      <c r="B35860" t="s">
        <v>2010</v>
      </c>
      <c r="C35860" t="s">
        <v>8</v>
      </c>
      <c r="D35860" t="s">
        <v>2380</v>
      </c>
      <c r="E35860">
        <v>0</v>
      </c>
    </row>
    <row r="35861" spans="1:5" x14ac:dyDescent="0.3">
      <c r="A35861">
        <v>54300005</v>
      </c>
      <c r="B35861" t="s">
        <v>2010</v>
      </c>
      <c r="C35861" t="s">
        <v>8</v>
      </c>
      <c r="D35861" t="s">
        <v>2381</v>
      </c>
      <c r="E35861">
        <v>-9</v>
      </c>
    </row>
    <row r="35862" spans="1:5" x14ac:dyDescent="0.3">
      <c r="A35862">
        <v>54300005</v>
      </c>
      <c r="B35862" t="s">
        <v>2010</v>
      </c>
      <c r="C35862" t="s">
        <v>8</v>
      </c>
      <c r="D35862" t="s">
        <v>2382</v>
      </c>
      <c r="E35862">
        <v>-2</v>
      </c>
    </row>
    <row r="35863" spans="1:5" x14ac:dyDescent="0.3">
      <c r="A35863">
        <v>54300005</v>
      </c>
      <c r="B35863" t="s">
        <v>2010</v>
      </c>
      <c r="C35863" t="s">
        <v>8</v>
      </c>
      <c r="D35863" t="s">
        <v>2383</v>
      </c>
      <c r="E35863">
        <v>0</v>
      </c>
    </row>
    <row r="35864" spans="1:5" x14ac:dyDescent="0.3">
      <c r="A35864">
        <v>54300005</v>
      </c>
      <c r="B35864" t="s">
        <v>2010</v>
      </c>
      <c r="C35864" t="s">
        <v>8</v>
      </c>
      <c r="D35864" t="s">
        <v>2384</v>
      </c>
      <c r="E35864">
        <v>-4</v>
      </c>
    </row>
    <row r="35865" spans="1:5" x14ac:dyDescent="0.3">
      <c r="A35865">
        <v>54300005</v>
      </c>
      <c r="B35865" t="s">
        <v>2010</v>
      </c>
      <c r="C35865" t="s">
        <v>8</v>
      </c>
      <c r="D35865" t="s">
        <v>2385</v>
      </c>
      <c r="E35865">
        <v>0</v>
      </c>
    </row>
    <row r="35866" spans="1:5" x14ac:dyDescent="0.3">
      <c r="A35866">
        <v>54300005</v>
      </c>
      <c r="B35866" t="s">
        <v>2010</v>
      </c>
      <c r="C35866" t="s">
        <v>8</v>
      </c>
      <c r="D35866" t="s">
        <v>2386</v>
      </c>
      <c r="E35866">
        <v>-4</v>
      </c>
    </row>
    <row r="35867" spans="1:5" x14ac:dyDescent="0.3">
      <c r="A35867">
        <v>54300005</v>
      </c>
      <c r="B35867" t="s">
        <v>2010</v>
      </c>
      <c r="C35867" t="s">
        <v>8</v>
      </c>
      <c r="D35867" t="s">
        <v>2387</v>
      </c>
      <c r="E35867">
        <v>0</v>
      </c>
    </row>
    <row r="35868" spans="1:5" x14ac:dyDescent="0.3">
      <c r="A35868">
        <v>54300005</v>
      </c>
      <c r="B35868" t="s">
        <v>2010</v>
      </c>
      <c r="C35868" t="s">
        <v>8</v>
      </c>
      <c r="D35868" t="s">
        <v>2388</v>
      </c>
      <c r="E35868">
        <v>-2</v>
      </c>
    </row>
    <row r="35869" spans="1:5" x14ac:dyDescent="0.3">
      <c r="A35869">
        <v>54300005</v>
      </c>
      <c r="B35869" t="s">
        <v>2010</v>
      </c>
      <c r="C35869" t="s">
        <v>8</v>
      </c>
      <c r="D35869" t="s">
        <v>2389</v>
      </c>
      <c r="E35869">
        <v>0</v>
      </c>
    </row>
    <row r="35870" spans="1:5" x14ac:dyDescent="0.3">
      <c r="A35870">
        <v>54300005</v>
      </c>
      <c r="B35870" t="s">
        <v>2010</v>
      </c>
      <c r="C35870" t="s">
        <v>8</v>
      </c>
      <c r="D35870" t="s">
        <v>2390</v>
      </c>
      <c r="E35870">
        <v>0</v>
      </c>
    </row>
    <row r="35871" spans="1:5" x14ac:dyDescent="0.3">
      <c r="A35871">
        <v>54300005</v>
      </c>
      <c r="B35871" t="s">
        <v>2010</v>
      </c>
      <c r="C35871" t="s">
        <v>8</v>
      </c>
      <c r="D35871" t="s">
        <v>2391</v>
      </c>
      <c r="E35871">
        <v>0</v>
      </c>
    </row>
    <row r="35872" spans="1:5" x14ac:dyDescent="0.3">
      <c r="A35872">
        <v>54300005</v>
      </c>
      <c r="B35872" t="s">
        <v>2010</v>
      </c>
      <c r="C35872" t="s">
        <v>8</v>
      </c>
      <c r="D35872" t="s">
        <v>2392</v>
      </c>
      <c r="E35872">
        <v>0</v>
      </c>
    </row>
    <row r="35873" spans="1:5" x14ac:dyDescent="0.3">
      <c r="A35873">
        <v>54300005</v>
      </c>
      <c r="B35873" t="s">
        <v>2010</v>
      </c>
      <c r="C35873" t="s">
        <v>8</v>
      </c>
      <c r="D35873" t="s">
        <v>2393</v>
      </c>
      <c r="E35873">
        <v>-4</v>
      </c>
    </row>
    <row r="35874" spans="1:5" x14ac:dyDescent="0.3">
      <c r="A35874">
        <v>54300005</v>
      </c>
      <c r="B35874" t="s">
        <v>2010</v>
      </c>
      <c r="C35874" t="s">
        <v>8</v>
      </c>
      <c r="D35874" t="s">
        <v>2394</v>
      </c>
      <c r="E35874">
        <v>-2</v>
      </c>
    </row>
    <row r="35875" spans="1:5" x14ac:dyDescent="0.3">
      <c r="A35875">
        <v>54300005</v>
      </c>
      <c r="B35875" t="s">
        <v>2010</v>
      </c>
      <c r="C35875" t="s">
        <v>8</v>
      </c>
      <c r="D35875" t="s">
        <v>2395</v>
      </c>
      <c r="E35875">
        <v>-14</v>
      </c>
    </row>
    <row r="35876" spans="1:5" x14ac:dyDescent="0.3">
      <c r="A35876">
        <v>54300005</v>
      </c>
      <c r="B35876" t="s">
        <v>2010</v>
      </c>
      <c r="C35876" t="s">
        <v>8</v>
      </c>
      <c r="D35876" t="s">
        <v>2396</v>
      </c>
      <c r="E35876">
        <v>0</v>
      </c>
    </row>
    <row r="35877" spans="1:5" x14ac:dyDescent="0.3">
      <c r="A35877">
        <v>54300005</v>
      </c>
      <c r="B35877" t="s">
        <v>2010</v>
      </c>
      <c r="C35877" t="s">
        <v>8</v>
      </c>
      <c r="D35877" t="s">
        <v>2397</v>
      </c>
      <c r="E35877">
        <v>-2</v>
      </c>
    </row>
    <row r="35878" spans="1:5" x14ac:dyDescent="0.3">
      <c r="A35878">
        <v>54300005</v>
      </c>
      <c r="B35878" t="s">
        <v>2010</v>
      </c>
      <c r="C35878" t="s">
        <v>8</v>
      </c>
      <c r="D35878" t="s">
        <v>2398</v>
      </c>
      <c r="E35878">
        <v>0</v>
      </c>
    </row>
    <row r="35879" spans="1:5" x14ac:dyDescent="0.3">
      <c r="A35879">
        <v>54300005</v>
      </c>
      <c r="B35879" t="s">
        <v>2010</v>
      </c>
      <c r="C35879" t="s">
        <v>8</v>
      </c>
      <c r="D35879" t="s">
        <v>2399</v>
      </c>
      <c r="E35879">
        <v>0</v>
      </c>
    </row>
    <row r="35880" spans="1:5" x14ac:dyDescent="0.3">
      <c r="A35880">
        <v>54300005</v>
      </c>
      <c r="B35880" t="s">
        <v>2010</v>
      </c>
      <c r="C35880" t="s">
        <v>8</v>
      </c>
      <c r="D35880" t="s">
        <v>2400</v>
      </c>
      <c r="E35880">
        <v>-2</v>
      </c>
    </row>
    <row r="35881" spans="1:5" x14ac:dyDescent="0.3">
      <c r="A35881">
        <v>54300005</v>
      </c>
      <c r="B35881" t="s">
        <v>2010</v>
      </c>
      <c r="C35881" t="s">
        <v>8</v>
      </c>
      <c r="D35881" t="s">
        <v>2401</v>
      </c>
      <c r="E35881">
        <v>0</v>
      </c>
    </row>
    <row r="35882" spans="1:5" x14ac:dyDescent="0.3">
      <c r="A35882">
        <v>54300005</v>
      </c>
      <c r="B35882" t="s">
        <v>2010</v>
      </c>
      <c r="C35882" t="s">
        <v>8</v>
      </c>
      <c r="D35882" t="s">
        <v>2402</v>
      </c>
      <c r="E35882">
        <v>-2</v>
      </c>
    </row>
    <row r="35883" spans="1:5" x14ac:dyDescent="0.3">
      <c r="A35883">
        <v>54300005</v>
      </c>
      <c r="B35883" t="s">
        <v>2010</v>
      </c>
      <c r="C35883" t="s">
        <v>8</v>
      </c>
      <c r="D35883" t="s">
        <v>2403</v>
      </c>
      <c r="E35883">
        <v>-2</v>
      </c>
    </row>
    <row r="35884" spans="1:5" x14ac:dyDescent="0.3">
      <c r="A35884">
        <v>54300005</v>
      </c>
      <c r="B35884" t="s">
        <v>2010</v>
      </c>
      <c r="C35884" t="s">
        <v>8</v>
      </c>
      <c r="D35884" t="s">
        <v>2404</v>
      </c>
      <c r="E35884">
        <v>0</v>
      </c>
    </row>
    <row r="35885" spans="1:5" x14ac:dyDescent="0.3">
      <c r="A35885">
        <v>54300005</v>
      </c>
      <c r="B35885" t="s">
        <v>2010</v>
      </c>
      <c r="C35885" t="s">
        <v>8</v>
      </c>
      <c r="D35885" t="s">
        <v>2405</v>
      </c>
      <c r="E35885">
        <v>-2</v>
      </c>
    </row>
    <row r="35886" spans="1:5" x14ac:dyDescent="0.3">
      <c r="A35886">
        <v>54300005</v>
      </c>
      <c r="B35886" t="s">
        <v>2010</v>
      </c>
      <c r="C35886" t="s">
        <v>8</v>
      </c>
      <c r="D35886" t="s">
        <v>2406</v>
      </c>
      <c r="E35886">
        <v>-2</v>
      </c>
    </row>
    <row r="35887" spans="1:5" x14ac:dyDescent="0.3">
      <c r="A35887">
        <v>54300005</v>
      </c>
      <c r="B35887" t="s">
        <v>2010</v>
      </c>
      <c r="C35887" t="s">
        <v>8</v>
      </c>
      <c r="D35887" t="s">
        <v>2407</v>
      </c>
      <c r="E35887">
        <v>0</v>
      </c>
    </row>
    <row r="35888" spans="1:5" x14ac:dyDescent="0.3">
      <c r="A35888">
        <v>54300005</v>
      </c>
      <c r="B35888" t="s">
        <v>2010</v>
      </c>
      <c r="C35888" t="s">
        <v>8</v>
      </c>
      <c r="D35888" t="s">
        <v>2408</v>
      </c>
      <c r="E35888">
        <v>0</v>
      </c>
    </row>
    <row r="35889" spans="1:5" x14ac:dyDescent="0.3">
      <c r="A35889">
        <v>54300005</v>
      </c>
      <c r="B35889" t="s">
        <v>2010</v>
      </c>
      <c r="C35889" t="s">
        <v>8</v>
      </c>
      <c r="D35889" t="s">
        <v>2409</v>
      </c>
      <c r="E35889">
        <v>-8</v>
      </c>
    </row>
    <row r="35890" spans="1:5" x14ac:dyDescent="0.3">
      <c r="A35890">
        <v>54300005</v>
      </c>
      <c r="B35890" t="s">
        <v>2010</v>
      </c>
      <c r="C35890" t="s">
        <v>8</v>
      </c>
      <c r="D35890" t="s">
        <v>2410</v>
      </c>
      <c r="E35890">
        <v>0</v>
      </c>
    </row>
    <row r="35891" spans="1:5" x14ac:dyDescent="0.3">
      <c r="A35891">
        <v>54300005</v>
      </c>
      <c r="B35891" t="s">
        <v>2010</v>
      </c>
      <c r="C35891" t="s">
        <v>8</v>
      </c>
      <c r="D35891" t="s">
        <v>2411</v>
      </c>
      <c r="E35891">
        <v>0</v>
      </c>
    </row>
    <row r="35892" spans="1:5" x14ac:dyDescent="0.3">
      <c r="A35892">
        <v>54300005</v>
      </c>
      <c r="B35892" t="s">
        <v>2010</v>
      </c>
      <c r="C35892" t="s">
        <v>8</v>
      </c>
      <c r="D35892" t="s">
        <v>2412</v>
      </c>
      <c r="E35892">
        <v>-2</v>
      </c>
    </row>
    <row r="35893" spans="1:5" x14ac:dyDescent="0.3">
      <c r="A35893">
        <v>54300005</v>
      </c>
      <c r="B35893" t="s">
        <v>2010</v>
      </c>
      <c r="C35893" t="s">
        <v>8</v>
      </c>
      <c r="D35893" t="s">
        <v>2413</v>
      </c>
      <c r="E35893">
        <v>-2</v>
      </c>
    </row>
    <row r="35894" spans="1:5" x14ac:dyDescent="0.3">
      <c r="A35894">
        <v>30300026</v>
      </c>
      <c r="B35894" t="s">
        <v>2012</v>
      </c>
      <c r="C35894" t="s">
        <v>8</v>
      </c>
      <c r="D35894" t="s">
        <v>2378</v>
      </c>
      <c r="E35894">
        <v>0</v>
      </c>
    </row>
    <row r="35895" spans="1:5" x14ac:dyDescent="0.3">
      <c r="A35895">
        <v>30300026</v>
      </c>
      <c r="B35895" t="s">
        <v>2012</v>
      </c>
      <c r="C35895" t="s">
        <v>8</v>
      </c>
      <c r="D35895" t="s">
        <v>2379</v>
      </c>
      <c r="E35895">
        <v>-16</v>
      </c>
    </row>
    <row r="35896" spans="1:5" x14ac:dyDescent="0.3">
      <c r="A35896">
        <v>30300026</v>
      </c>
      <c r="B35896" t="s">
        <v>2012</v>
      </c>
      <c r="C35896" t="s">
        <v>8</v>
      </c>
      <c r="D35896" t="s">
        <v>2380</v>
      </c>
      <c r="E35896">
        <v>0</v>
      </c>
    </row>
    <row r="35897" spans="1:5" x14ac:dyDescent="0.3">
      <c r="A35897">
        <v>30300026</v>
      </c>
      <c r="B35897" t="s">
        <v>2012</v>
      </c>
      <c r="C35897" t="s">
        <v>8</v>
      </c>
      <c r="D35897" t="s">
        <v>2381</v>
      </c>
      <c r="E35897">
        <v>0</v>
      </c>
    </row>
    <row r="35898" spans="1:5" x14ac:dyDescent="0.3">
      <c r="A35898">
        <v>30300026</v>
      </c>
      <c r="B35898" t="s">
        <v>2012</v>
      </c>
      <c r="C35898" t="s">
        <v>8</v>
      </c>
      <c r="D35898" t="s">
        <v>2382</v>
      </c>
      <c r="E35898">
        <v>0</v>
      </c>
    </row>
    <row r="35899" spans="1:5" x14ac:dyDescent="0.3">
      <c r="A35899">
        <v>30300026</v>
      </c>
      <c r="B35899" t="s">
        <v>2012</v>
      </c>
      <c r="C35899" t="s">
        <v>8</v>
      </c>
      <c r="D35899" t="s">
        <v>2383</v>
      </c>
      <c r="E35899">
        <v>0</v>
      </c>
    </row>
    <row r="35900" spans="1:5" x14ac:dyDescent="0.3">
      <c r="A35900">
        <v>30300026</v>
      </c>
      <c r="B35900" t="s">
        <v>2012</v>
      </c>
      <c r="C35900" t="s">
        <v>8</v>
      </c>
      <c r="D35900" t="s">
        <v>2384</v>
      </c>
      <c r="E35900">
        <v>0</v>
      </c>
    </row>
    <row r="35901" spans="1:5" x14ac:dyDescent="0.3">
      <c r="A35901">
        <v>30300026</v>
      </c>
      <c r="B35901" t="s">
        <v>2012</v>
      </c>
      <c r="C35901" t="s">
        <v>8</v>
      </c>
      <c r="D35901" t="s">
        <v>2385</v>
      </c>
      <c r="E35901">
        <v>0</v>
      </c>
    </row>
    <row r="35902" spans="1:5" x14ac:dyDescent="0.3">
      <c r="A35902">
        <v>30300026</v>
      </c>
      <c r="B35902" t="s">
        <v>2012</v>
      </c>
      <c r="C35902" t="s">
        <v>8</v>
      </c>
      <c r="D35902" t="s">
        <v>2386</v>
      </c>
      <c r="E35902">
        <v>0</v>
      </c>
    </row>
    <row r="35903" spans="1:5" x14ac:dyDescent="0.3">
      <c r="A35903">
        <v>30300026</v>
      </c>
      <c r="B35903" t="s">
        <v>2012</v>
      </c>
      <c r="C35903" t="s">
        <v>8</v>
      </c>
      <c r="D35903" t="s">
        <v>2387</v>
      </c>
      <c r="E35903">
        <v>-6</v>
      </c>
    </row>
    <row r="35904" spans="1:5" x14ac:dyDescent="0.3">
      <c r="A35904">
        <v>30300026</v>
      </c>
      <c r="B35904" t="s">
        <v>2012</v>
      </c>
      <c r="C35904" t="s">
        <v>8</v>
      </c>
      <c r="D35904" t="s">
        <v>2388</v>
      </c>
      <c r="E35904">
        <v>0</v>
      </c>
    </row>
    <row r="35905" spans="1:5" x14ac:dyDescent="0.3">
      <c r="A35905">
        <v>30300026</v>
      </c>
      <c r="B35905" t="s">
        <v>2012</v>
      </c>
      <c r="C35905" t="s">
        <v>8</v>
      </c>
      <c r="D35905" t="s">
        <v>2389</v>
      </c>
      <c r="E35905">
        <v>0</v>
      </c>
    </row>
    <row r="35906" spans="1:5" x14ac:dyDescent="0.3">
      <c r="A35906">
        <v>30300026</v>
      </c>
      <c r="B35906" t="s">
        <v>2012</v>
      </c>
      <c r="C35906" t="s">
        <v>8</v>
      </c>
      <c r="D35906" t="s">
        <v>2390</v>
      </c>
      <c r="E35906">
        <v>0</v>
      </c>
    </row>
    <row r="35907" spans="1:5" x14ac:dyDescent="0.3">
      <c r="A35907">
        <v>30300026</v>
      </c>
      <c r="B35907" t="s">
        <v>2012</v>
      </c>
      <c r="C35907" t="s">
        <v>8</v>
      </c>
      <c r="D35907" t="s">
        <v>2391</v>
      </c>
      <c r="E35907">
        <v>-1</v>
      </c>
    </row>
    <row r="35908" spans="1:5" x14ac:dyDescent="0.3">
      <c r="A35908">
        <v>30300026</v>
      </c>
      <c r="B35908" t="s">
        <v>2012</v>
      </c>
      <c r="C35908" t="s">
        <v>8</v>
      </c>
      <c r="D35908" t="s">
        <v>2392</v>
      </c>
      <c r="E35908">
        <v>0</v>
      </c>
    </row>
    <row r="35909" spans="1:5" x14ac:dyDescent="0.3">
      <c r="A35909">
        <v>30300026</v>
      </c>
      <c r="B35909" t="s">
        <v>2012</v>
      </c>
      <c r="C35909" t="s">
        <v>8</v>
      </c>
      <c r="D35909" t="s">
        <v>2393</v>
      </c>
      <c r="E35909">
        <v>0</v>
      </c>
    </row>
    <row r="35910" spans="1:5" x14ac:dyDescent="0.3">
      <c r="A35910">
        <v>30300026</v>
      </c>
      <c r="B35910" t="s">
        <v>2012</v>
      </c>
      <c r="C35910" t="s">
        <v>8</v>
      </c>
      <c r="D35910" t="s">
        <v>2394</v>
      </c>
      <c r="E35910">
        <v>0</v>
      </c>
    </row>
    <row r="35911" spans="1:5" x14ac:dyDescent="0.3">
      <c r="A35911">
        <v>30300026</v>
      </c>
      <c r="B35911" t="s">
        <v>2012</v>
      </c>
      <c r="C35911" t="s">
        <v>8</v>
      </c>
      <c r="D35911" t="s">
        <v>2395</v>
      </c>
      <c r="E35911">
        <v>0</v>
      </c>
    </row>
    <row r="35912" spans="1:5" x14ac:dyDescent="0.3">
      <c r="A35912">
        <v>30300026</v>
      </c>
      <c r="B35912" t="s">
        <v>2012</v>
      </c>
      <c r="C35912" t="s">
        <v>8</v>
      </c>
      <c r="D35912" t="s">
        <v>2396</v>
      </c>
      <c r="E35912">
        <v>0</v>
      </c>
    </row>
    <row r="35913" spans="1:5" x14ac:dyDescent="0.3">
      <c r="A35913">
        <v>30300026</v>
      </c>
      <c r="B35913" t="s">
        <v>2012</v>
      </c>
      <c r="C35913" t="s">
        <v>8</v>
      </c>
      <c r="D35913" t="s">
        <v>2397</v>
      </c>
      <c r="E35913">
        <v>0</v>
      </c>
    </row>
    <row r="35914" spans="1:5" x14ac:dyDescent="0.3">
      <c r="A35914">
        <v>30300026</v>
      </c>
      <c r="B35914" t="s">
        <v>2012</v>
      </c>
      <c r="C35914" t="s">
        <v>8</v>
      </c>
      <c r="D35914" t="s">
        <v>2398</v>
      </c>
      <c r="E35914">
        <v>0</v>
      </c>
    </row>
    <row r="35915" spans="1:5" x14ac:dyDescent="0.3">
      <c r="A35915">
        <v>30300026</v>
      </c>
      <c r="B35915" t="s">
        <v>2012</v>
      </c>
      <c r="C35915" t="s">
        <v>8</v>
      </c>
      <c r="D35915" t="s">
        <v>2399</v>
      </c>
      <c r="E35915">
        <v>0</v>
      </c>
    </row>
    <row r="35916" spans="1:5" x14ac:dyDescent="0.3">
      <c r="A35916">
        <v>30300026</v>
      </c>
      <c r="B35916" t="s">
        <v>2012</v>
      </c>
      <c r="C35916" t="s">
        <v>8</v>
      </c>
      <c r="D35916" t="s">
        <v>2400</v>
      </c>
      <c r="E35916">
        <v>0</v>
      </c>
    </row>
    <row r="35917" spans="1:5" x14ac:dyDescent="0.3">
      <c r="A35917">
        <v>30300026</v>
      </c>
      <c r="B35917" t="s">
        <v>2012</v>
      </c>
      <c r="C35917" t="s">
        <v>8</v>
      </c>
      <c r="D35917" t="s">
        <v>2401</v>
      </c>
      <c r="E35917">
        <v>0</v>
      </c>
    </row>
    <row r="35918" spans="1:5" x14ac:dyDescent="0.3">
      <c r="A35918">
        <v>30300026</v>
      </c>
      <c r="B35918" t="s">
        <v>2012</v>
      </c>
      <c r="C35918" t="s">
        <v>8</v>
      </c>
      <c r="D35918" t="s">
        <v>2402</v>
      </c>
      <c r="E35918">
        <v>-11</v>
      </c>
    </row>
    <row r="35919" spans="1:5" x14ac:dyDescent="0.3">
      <c r="A35919">
        <v>30300026</v>
      </c>
      <c r="B35919" t="s">
        <v>2012</v>
      </c>
      <c r="C35919" t="s">
        <v>8</v>
      </c>
      <c r="D35919" t="s">
        <v>2403</v>
      </c>
      <c r="E35919">
        <v>0</v>
      </c>
    </row>
    <row r="35920" spans="1:5" x14ac:dyDescent="0.3">
      <c r="A35920">
        <v>30300026</v>
      </c>
      <c r="B35920" t="s">
        <v>2012</v>
      </c>
      <c r="C35920" t="s">
        <v>8</v>
      </c>
      <c r="D35920" t="s">
        <v>2404</v>
      </c>
      <c r="E35920">
        <v>0</v>
      </c>
    </row>
    <row r="35921" spans="1:5" x14ac:dyDescent="0.3">
      <c r="A35921">
        <v>30300026</v>
      </c>
      <c r="B35921" t="s">
        <v>2012</v>
      </c>
      <c r="C35921" t="s">
        <v>8</v>
      </c>
      <c r="D35921" t="s">
        <v>2405</v>
      </c>
      <c r="E35921">
        <v>0</v>
      </c>
    </row>
    <row r="35922" spans="1:5" x14ac:dyDescent="0.3">
      <c r="A35922">
        <v>30300026</v>
      </c>
      <c r="B35922" t="s">
        <v>2012</v>
      </c>
      <c r="C35922" t="s">
        <v>8</v>
      </c>
      <c r="D35922" t="s">
        <v>2406</v>
      </c>
      <c r="E35922">
        <v>0</v>
      </c>
    </row>
    <row r="35923" spans="1:5" x14ac:dyDescent="0.3">
      <c r="A35923">
        <v>30300026</v>
      </c>
      <c r="B35923" t="s">
        <v>2012</v>
      </c>
      <c r="C35923" t="s">
        <v>8</v>
      </c>
      <c r="D35923" t="s">
        <v>2407</v>
      </c>
      <c r="E35923">
        <v>0</v>
      </c>
    </row>
    <row r="35924" spans="1:5" x14ac:dyDescent="0.3">
      <c r="A35924">
        <v>30300026</v>
      </c>
      <c r="B35924" t="s">
        <v>2012</v>
      </c>
      <c r="C35924" t="s">
        <v>8</v>
      </c>
      <c r="D35924" t="s">
        <v>2408</v>
      </c>
      <c r="E35924">
        <v>0</v>
      </c>
    </row>
    <row r="35925" spans="1:5" x14ac:dyDescent="0.3">
      <c r="A35925">
        <v>30300026</v>
      </c>
      <c r="B35925" t="s">
        <v>2012</v>
      </c>
      <c r="C35925" t="s">
        <v>8</v>
      </c>
      <c r="D35925" t="s">
        <v>2409</v>
      </c>
      <c r="E35925">
        <v>0</v>
      </c>
    </row>
    <row r="35926" spans="1:5" x14ac:dyDescent="0.3">
      <c r="A35926">
        <v>30300026</v>
      </c>
      <c r="B35926" t="s">
        <v>2012</v>
      </c>
      <c r="C35926" t="s">
        <v>8</v>
      </c>
      <c r="D35926" t="s">
        <v>2410</v>
      </c>
      <c r="E35926">
        <v>0</v>
      </c>
    </row>
    <row r="35927" spans="1:5" x14ac:dyDescent="0.3">
      <c r="A35927">
        <v>30300026</v>
      </c>
      <c r="B35927" t="s">
        <v>2012</v>
      </c>
      <c r="C35927" t="s">
        <v>8</v>
      </c>
      <c r="D35927" t="s">
        <v>2411</v>
      </c>
      <c r="E35927">
        <v>0</v>
      </c>
    </row>
    <row r="35928" spans="1:5" x14ac:dyDescent="0.3">
      <c r="A35928">
        <v>30300026</v>
      </c>
      <c r="B35928" t="s">
        <v>2012</v>
      </c>
      <c r="C35928" t="s">
        <v>8</v>
      </c>
      <c r="D35928" t="s">
        <v>2412</v>
      </c>
      <c r="E35928">
        <v>0</v>
      </c>
    </row>
    <row r="35929" spans="1:5" x14ac:dyDescent="0.3">
      <c r="A35929">
        <v>30300026</v>
      </c>
      <c r="B35929" t="s">
        <v>2012</v>
      </c>
      <c r="C35929" t="s">
        <v>8</v>
      </c>
      <c r="D35929" t="s">
        <v>2413</v>
      </c>
      <c r="E35929">
        <v>0</v>
      </c>
    </row>
    <row r="35930" spans="1:5" x14ac:dyDescent="0.3">
      <c r="A35930">
        <v>23320096</v>
      </c>
      <c r="B35930" t="s">
        <v>2014</v>
      </c>
      <c r="C35930" t="s">
        <v>8</v>
      </c>
      <c r="D35930" t="s">
        <v>2378</v>
      </c>
      <c r="E35930">
        <v>0</v>
      </c>
    </row>
    <row r="35931" spans="1:5" x14ac:dyDescent="0.3">
      <c r="A35931">
        <v>23320096</v>
      </c>
      <c r="B35931" t="s">
        <v>2014</v>
      </c>
      <c r="C35931" t="s">
        <v>8</v>
      </c>
      <c r="D35931" t="s">
        <v>2379</v>
      </c>
      <c r="E35931">
        <v>0</v>
      </c>
    </row>
    <row r="35932" spans="1:5" x14ac:dyDescent="0.3">
      <c r="A35932">
        <v>23320096</v>
      </c>
      <c r="B35932" t="s">
        <v>2014</v>
      </c>
      <c r="C35932" t="s">
        <v>8</v>
      </c>
      <c r="D35932" t="s">
        <v>2380</v>
      </c>
      <c r="E35932">
        <v>0</v>
      </c>
    </row>
    <row r="35933" spans="1:5" x14ac:dyDescent="0.3">
      <c r="A35933">
        <v>23320096</v>
      </c>
      <c r="B35933" t="s">
        <v>2014</v>
      </c>
      <c r="C35933" t="s">
        <v>8</v>
      </c>
      <c r="D35933" t="s">
        <v>2381</v>
      </c>
      <c r="E35933">
        <v>0</v>
      </c>
    </row>
    <row r="35934" spans="1:5" x14ac:dyDescent="0.3">
      <c r="A35934">
        <v>23320096</v>
      </c>
      <c r="B35934" t="s">
        <v>2014</v>
      </c>
      <c r="C35934" t="s">
        <v>8</v>
      </c>
      <c r="D35934" t="s">
        <v>2382</v>
      </c>
      <c r="E35934">
        <v>-5</v>
      </c>
    </row>
    <row r="35935" spans="1:5" x14ac:dyDescent="0.3">
      <c r="A35935">
        <v>23320096</v>
      </c>
      <c r="B35935" t="s">
        <v>2014</v>
      </c>
      <c r="C35935" t="s">
        <v>8</v>
      </c>
      <c r="D35935" t="s">
        <v>2383</v>
      </c>
      <c r="E35935">
        <v>-12</v>
      </c>
    </row>
    <row r="35936" spans="1:5" x14ac:dyDescent="0.3">
      <c r="A35936">
        <v>23320096</v>
      </c>
      <c r="B35936" t="s">
        <v>2014</v>
      </c>
      <c r="C35936" t="s">
        <v>8</v>
      </c>
      <c r="D35936" t="s">
        <v>2384</v>
      </c>
      <c r="E35936">
        <v>0</v>
      </c>
    </row>
    <row r="35937" spans="1:5" x14ac:dyDescent="0.3">
      <c r="A35937">
        <v>23320096</v>
      </c>
      <c r="B35937" t="s">
        <v>2014</v>
      </c>
      <c r="C35937" t="s">
        <v>8</v>
      </c>
      <c r="D35937" t="s">
        <v>2385</v>
      </c>
      <c r="E35937">
        <v>-1</v>
      </c>
    </row>
    <row r="35938" spans="1:5" x14ac:dyDescent="0.3">
      <c r="A35938">
        <v>23320096</v>
      </c>
      <c r="B35938" t="s">
        <v>2014</v>
      </c>
      <c r="C35938" t="s">
        <v>8</v>
      </c>
      <c r="D35938" t="s">
        <v>2386</v>
      </c>
      <c r="E35938">
        <v>0</v>
      </c>
    </row>
    <row r="35939" spans="1:5" x14ac:dyDescent="0.3">
      <c r="A35939">
        <v>23320096</v>
      </c>
      <c r="B35939" t="s">
        <v>2014</v>
      </c>
      <c r="C35939" t="s">
        <v>8</v>
      </c>
      <c r="D35939" t="s">
        <v>2387</v>
      </c>
      <c r="E35939">
        <v>0</v>
      </c>
    </row>
    <row r="35940" spans="1:5" x14ac:dyDescent="0.3">
      <c r="A35940">
        <v>23320096</v>
      </c>
      <c r="B35940" t="s">
        <v>2014</v>
      </c>
      <c r="C35940" t="s">
        <v>8</v>
      </c>
      <c r="D35940" t="s">
        <v>2388</v>
      </c>
      <c r="E35940">
        <v>-1</v>
      </c>
    </row>
    <row r="35941" spans="1:5" x14ac:dyDescent="0.3">
      <c r="A35941">
        <v>23320096</v>
      </c>
      <c r="B35941" t="s">
        <v>2014</v>
      </c>
      <c r="C35941" t="s">
        <v>8</v>
      </c>
      <c r="D35941" t="s">
        <v>2389</v>
      </c>
      <c r="E35941">
        <v>0</v>
      </c>
    </row>
    <row r="35942" spans="1:5" x14ac:dyDescent="0.3">
      <c r="A35942">
        <v>23320096</v>
      </c>
      <c r="B35942" t="s">
        <v>2014</v>
      </c>
      <c r="C35942" t="s">
        <v>8</v>
      </c>
      <c r="D35942" t="s">
        <v>2390</v>
      </c>
      <c r="E35942">
        <v>0</v>
      </c>
    </row>
    <row r="35943" spans="1:5" x14ac:dyDescent="0.3">
      <c r="A35943">
        <v>23320096</v>
      </c>
      <c r="B35943" t="s">
        <v>2014</v>
      </c>
      <c r="C35943" t="s">
        <v>8</v>
      </c>
      <c r="D35943" t="s">
        <v>2391</v>
      </c>
      <c r="E35943">
        <v>-2</v>
      </c>
    </row>
    <row r="35944" spans="1:5" x14ac:dyDescent="0.3">
      <c r="A35944">
        <v>23320096</v>
      </c>
      <c r="B35944" t="s">
        <v>2014</v>
      </c>
      <c r="C35944" t="s">
        <v>8</v>
      </c>
      <c r="D35944" t="s">
        <v>2392</v>
      </c>
      <c r="E35944">
        <v>-1</v>
      </c>
    </row>
    <row r="35945" spans="1:5" x14ac:dyDescent="0.3">
      <c r="A35945">
        <v>23320096</v>
      </c>
      <c r="B35945" t="s">
        <v>2014</v>
      </c>
      <c r="C35945" t="s">
        <v>8</v>
      </c>
      <c r="D35945" t="s">
        <v>2393</v>
      </c>
      <c r="E35945">
        <v>0</v>
      </c>
    </row>
    <row r="35946" spans="1:5" x14ac:dyDescent="0.3">
      <c r="A35946">
        <v>23320096</v>
      </c>
      <c r="B35946" t="s">
        <v>2014</v>
      </c>
      <c r="C35946" t="s">
        <v>8</v>
      </c>
      <c r="D35946" t="s">
        <v>2394</v>
      </c>
      <c r="E35946">
        <v>0</v>
      </c>
    </row>
    <row r="35947" spans="1:5" x14ac:dyDescent="0.3">
      <c r="A35947">
        <v>23320096</v>
      </c>
      <c r="B35947" t="s">
        <v>2014</v>
      </c>
      <c r="C35947" t="s">
        <v>8</v>
      </c>
      <c r="D35947" t="s">
        <v>2395</v>
      </c>
      <c r="E35947">
        <v>0</v>
      </c>
    </row>
    <row r="35948" spans="1:5" x14ac:dyDescent="0.3">
      <c r="A35948">
        <v>23320096</v>
      </c>
      <c r="B35948" t="s">
        <v>2014</v>
      </c>
      <c r="C35948" t="s">
        <v>8</v>
      </c>
      <c r="D35948" t="s">
        <v>2396</v>
      </c>
      <c r="E35948">
        <v>0</v>
      </c>
    </row>
    <row r="35949" spans="1:5" x14ac:dyDescent="0.3">
      <c r="A35949">
        <v>23320096</v>
      </c>
      <c r="B35949" t="s">
        <v>2014</v>
      </c>
      <c r="C35949" t="s">
        <v>8</v>
      </c>
      <c r="D35949" t="s">
        <v>2397</v>
      </c>
      <c r="E35949">
        <v>0</v>
      </c>
    </row>
    <row r="35950" spans="1:5" x14ac:dyDescent="0.3">
      <c r="A35950">
        <v>23320096</v>
      </c>
      <c r="B35950" t="s">
        <v>2014</v>
      </c>
      <c r="C35950" t="s">
        <v>8</v>
      </c>
      <c r="D35950" t="s">
        <v>2398</v>
      </c>
      <c r="E35950">
        <v>0</v>
      </c>
    </row>
    <row r="35951" spans="1:5" x14ac:dyDescent="0.3">
      <c r="A35951">
        <v>23320096</v>
      </c>
      <c r="B35951" t="s">
        <v>2014</v>
      </c>
      <c r="C35951" t="s">
        <v>8</v>
      </c>
      <c r="D35951" t="s">
        <v>2399</v>
      </c>
      <c r="E35951">
        <v>-5</v>
      </c>
    </row>
    <row r="35952" spans="1:5" x14ac:dyDescent="0.3">
      <c r="A35952">
        <v>23320096</v>
      </c>
      <c r="B35952" t="s">
        <v>2014</v>
      </c>
      <c r="C35952" t="s">
        <v>8</v>
      </c>
      <c r="D35952" t="s">
        <v>2400</v>
      </c>
      <c r="E35952">
        <v>0</v>
      </c>
    </row>
    <row r="35953" spans="1:5" x14ac:dyDescent="0.3">
      <c r="A35953">
        <v>23320096</v>
      </c>
      <c r="B35953" t="s">
        <v>2014</v>
      </c>
      <c r="C35953" t="s">
        <v>8</v>
      </c>
      <c r="D35953" t="s">
        <v>2401</v>
      </c>
      <c r="E35953">
        <v>-1</v>
      </c>
    </row>
    <row r="35954" spans="1:5" x14ac:dyDescent="0.3">
      <c r="A35954">
        <v>23320096</v>
      </c>
      <c r="B35954" t="s">
        <v>2014</v>
      </c>
      <c r="C35954" t="s">
        <v>8</v>
      </c>
      <c r="D35954" t="s">
        <v>2402</v>
      </c>
      <c r="E35954">
        <v>0</v>
      </c>
    </row>
    <row r="35955" spans="1:5" x14ac:dyDescent="0.3">
      <c r="A35955">
        <v>23320096</v>
      </c>
      <c r="B35955" t="s">
        <v>2014</v>
      </c>
      <c r="C35955" t="s">
        <v>8</v>
      </c>
      <c r="D35955" t="s">
        <v>2403</v>
      </c>
      <c r="E35955">
        <v>0</v>
      </c>
    </row>
    <row r="35956" spans="1:5" x14ac:dyDescent="0.3">
      <c r="A35956">
        <v>23320096</v>
      </c>
      <c r="B35956" t="s">
        <v>2014</v>
      </c>
      <c r="C35956" t="s">
        <v>8</v>
      </c>
      <c r="D35956" t="s">
        <v>2404</v>
      </c>
      <c r="E35956">
        <v>0</v>
      </c>
    </row>
    <row r="35957" spans="1:5" x14ac:dyDescent="0.3">
      <c r="A35957">
        <v>23320096</v>
      </c>
      <c r="B35957" t="s">
        <v>2014</v>
      </c>
      <c r="C35957" t="s">
        <v>8</v>
      </c>
      <c r="D35957" t="s">
        <v>2405</v>
      </c>
      <c r="E35957">
        <v>0</v>
      </c>
    </row>
    <row r="35958" spans="1:5" x14ac:dyDescent="0.3">
      <c r="A35958">
        <v>23320096</v>
      </c>
      <c r="B35958" t="s">
        <v>2014</v>
      </c>
      <c r="C35958" t="s">
        <v>8</v>
      </c>
      <c r="D35958" t="s">
        <v>2406</v>
      </c>
      <c r="E35958">
        <v>0</v>
      </c>
    </row>
    <row r="35959" spans="1:5" x14ac:dyDescent="0.3">
      <c r="A35959">
        <v>23320096</v>
      </c>
      <c r="B35959" t="s">
        <v>2014</v>
      </c>
      <c r="C35959" t="s">
        <v>8</v>
      </c>
      <c r="D35959" t="s">
        <v>2407</v>
      </c>
      <c r="E35959">
        <v>0</v>
      </c>
    </row>
    <row r="35960" spans="1:5" x14ac:dyDescent="0.3">
      <c r="A35960">
        <v>23320096</v>
      </c>
      <c r="B35960" t="s">
        <v>2014</v>
      </c>
      <c r="C35960" t="s">
        <v>8</v>
      </c>
      <c r="D35960" t="s">
        <v>2408</v>
      </c>
      <c r="E35960">
        <v>0</v>
      </c>
    </row>
    <row r="35961" spans="1:5" x14ac:dyDescent="0.3">
      <c r="A35961">
        <v>23320096</v>
      </c>
      <c r="B35961" t="s">
        <v>2014</v>
      </c>
      <c r="C35961" t="s">
        <v>8</v>
      </c>
      <c r="D35961" t="s">
        <v>2409</v>
      </c>
      <c r="E35961">
        <v>0</v>
      </c>
    </row>
    <row r="35962" spans="1:5" x14ac:dyDescent="0.3">
      <c r="A35962">
        <v>23320096</v>
      </c>
      <c r="B35962" t="s">
        <v>2014</v>
      </c>
      <c r="C35962" t="s">
        <v>8</v>
      </c>
      <c r="D35962" t="s">
        <v>2410</v>
      </c>
      <c r="E35962">
        <v>-8</v>
      </c>
    </row>
    <row r="35963" spans="1:5" x14ac:dyDescent="0.3">
      <c r="A35963">
        <v>23320096</v>
      </c>
      <c r="B35963" t="s">
        <v>2014</v>
      </c>
      <c r="C35963" t="s">
        <v>8</v>
      </c>
      <c r="D35963" t="s">
        <v>2411</v>
      </c>
      <c r="E35963">
        <v>0</v>
      </c>
    </row>
    <row r="35964" spans="1:5" x14ac:dyDescent="0.3">
      <c r="A35964">
        <v>23320096</v>
      </c>
      <c r="B35964" t="s">
        <v>2014</v>
      </c>
      <c r="C35964" t="s">
        <v>8</v>
      </c>
      <c r="D35964" t="s">
        <v>2412</v>
      </c>
      <c r="E35964">
        <v>0</v>
      </c>
    </row>
    <row r="35965" spans="1:5" x14ac:dyDescent="0.3">
      <c r="A35965">
        <v>23320096</v>
      </c>
      <c r="B35965" t="s">
        <v>2014</v>
      </c>
      <c r="C35965" t="s">
        <v>8</v>
      </c>
      <c r="D35965" t="s">
        <v>2413</v>
      </c>
      <c r="E35965">
        <v>0</v>
      </c>
    </row>
    <row r="35966" spans="1:5" x14ac:dyDescent="0.3">
      <c r="A35966">
        <v>30010019</v>
      </c>
      <c r="B35966" t="s">
        <v>2016</v>
      </c>
      <c r="C35966" t="s">
        <v>8</v>
      </c>
      <c r="D35966" t="s">
        <v>2378</v>
      </c>
      <c r="E35966">
        <v>-70</v>
      </c>
    </row>
    <row r="35967" spans="1:5" x14ac:dyDescent="0.3">
      <c r="A35967">
        <v>30010019</v>
      </c>
      <c r="B35967" t="s">
        <v>2016</v>
      </c>
      <c r="C35967" t="s">
        <v>8</v>
      </c>
      <c r="D35967" t="s">
        <v>2379</v>
      </c>
      <c r="E35967">
        <v>0</v>
      </c>
    </row>
    <row r="35968" spans="1:5" x14ac:dyDescent="0.3">
      <c r="A35968">
        <v>30010019</v>
      </c>
      <c r="B35968" t="s">
        <v>2016</v>
      </c>
      <c r="C35968" t="s">
        <v>8</v>
      </c>
      <c r="D35968" t="s">
        <v>2380</v>
      </c>
      <c r="E35968">
        <v>-10</v>
      </c>
    </row>
    <row r="35969" spans="1:5" x14ac:dyDescent="0.3">
      <c r="A35969">
        <v>30010019</v>
      </c>
      <c r="B35969" t="s">
        <v>2016</v>
      </c>
      <c r="C35969" t="s">
        <v>8</v>
      </c>
      <c r="D35969" t="s">
        <v>2381</v>
      </c>
      <c r="E35969">
        <v>-10</v>
      </c>
    </row>
    <row r="35970" spans="1:5" x14ac:dyDescent="0.3">
      <c r="A35970">
        <v>30010019</v>
      </c>
      <c r="B35970" t="s">
        <v>2016</v>
      </c>
      <c r="C35970" t="s">
        <v>8</v>
      </c>
      <c r="D35970" t="s">
        <v>2382</v>
      </c>
      <c r="E35970">
        <v>0</v>
      </c>
    </row>
    <row r="35971" spans="1:5" x14ac:dyDescent="0.3">
      <c r="A35971">
        <v>30010019</v>
      </c>
      <c r="B35971" t="s">
        <v>2016</v>
      </c>
      <c r="C35971" t="s">
        <v>8</v>
      </c>
      <c r="D35971" t="s">
        <v>2383</v>
      </c>
      <c r="E35971">
        <v>-18</v>
      </c>
    </row>
    <row r="35972" spans="1:5" x14ac:dyDescent="0.3">
      <c r="A35972">
        <v>30010019</v>
      </c>
      <c r="B35972" t="s">
        <v>2016</v>
      </c>
      <c r="C35972" t="s">
        <v>8</v>
      </c>
      <c r="D35972" t="s">
        <v>2384</v>
      </c>
      <c r="E35972">
        <v>0</v>
      </c>
    </row>
    <row r="35973" spans="1:5" x14ac:dyDescent="0.3">
      <c r="A35973">
        <v>30010019</v>
      </c>
      <c r="B35973" t="s">
        <v>2016</v>
      </c>
      <c r="C35973" t="s">
        <v>8</v>
      </c>
      <c r="D35973" t="s">
        <v>2385</v>
      </c>
      <c r="E35973">
        <v>-20</v>
      </c>
    </row>
    <row r="35974" spans="1:5" x14ac:dyDescent="0.3">
      <c r="A35974">
        <v>30010019</v>
      </c>
      <c r="B35974" t="s">
        <v>2016</v>
      </c>
      <c r="C35974" t="s">
        <v>8</v>
      </c>
      <c r="D35974" t="s">
        <v>2386</v>
      </c>
      <c r="E35974">
        <v>0</v>
      </c>
    </row>
    <row r="35975" spans="1:5" x14ac:dyDescent="0.3">
      <c r="A35975">
        <v>30010019</v>
      </c>
      <c r="B35975" t="s">
        <v>2016</v>
      </c>
      <c r="C35975" t="s">
        <v>8</v>
      </c>
      <c r="D35975" t="s">
        <v>2387</v>
      </c>
      <c r="E35975">
        <v>0</v>
      </c>
    </row>
    <row r="35976" spans="1:5" x14ac:dyDescent="0.3">
      <c r="A35976">
        <v>30010019</v>
      </c>
      <c r="B35976" t="s">
        <v>2016</v>
      </c>
      <c r="C35976" t="s">
        <v>8</v>
      </c>
      <c r="D35976" t="s">
        <v>2388</v>
      </c>
      <c r="E35976">
        <v>0</v>
      </c>
    </row>
    <row r="35977" spans="1:5" x14ac:dyDescent="0.3">
      <c r="A35977">
        <v>30010019</v>
      </c>
      <c r="B35977" t="s">
        <v>2016</v>
      </c>
      <c r="C35977" t="s">
        <v>8</v>
      </c>
      <c r="D35977" t="s">
        <v>2389</v>
      </c>
      <c r="E35977">
        <v>0</v>
      </c>
    </row>
    <row r="35978" spans="1:5" x14ac:dyDescent="0.3">
      <c r="A35978">
        <v>30010019</v>
      </c>
      <c r="B35978" t="s">
        <v>2016</v>
      </c>
      <c r="C35978" t="s">
        <v>8</v>
      </c>
      <c r="D35978" t="s">
        <v>2390</v>
      </c>
      <c r="E35978">
        <v>0</v>
      </c>
    </row>
    <row r="35979" spans="1:5" x14ac:dyDescent="0.3">
      <c r="A35979">
        <v>30010019</v>
      </c>
      <c r="B35979" t="s">
        <v>2016</v>
      </c>
      <c r="C35979" t="s">
        <v>8</v>
      </c>
      <c r="D35979" t="s">
        <v>2391</v>
      </c>
      <c r="E35979">
        <v>-52</v>
      </c>
    </row>
    <row r="35980" spans="1:5" x14ac:dyDescent="0.3">
      <c r="A35980">
        <v>30010019</v>
      </c>
      <c r="B35980" t="s">
        <v>2016</v>
      </c>
      <c r="C35980" t="s">
        <v>8</v>
      </c>
      <c r="D35980" t="s">
        <v>2392</v>
      </c>
      <c r="E35980">
        <v>0</v>
      </c>
    </row>
    <row r="35981" spans="1:5" x14ac:dyDescent="0.3">
      <c r="A35981">
        <v>30010019</v>
      </c>
      <c r="B35981" t="s">
        <v>2016</v>
      </c>
      <c r="C35981" t="s">
        <v>8</v>
      </c>
      <c r="D35981" t="s">
        <v>2393</v>
      </c>
      <c r="E35981">
        <v>-2</v>
      </c>
    </row>
    <row r="35982" spans="1:5" x14ac:dyDescent="0.3">
      <c r="A35982">
        <v>30010019</v>
      </c>
      <c r="B35982" t="s">
        <v>2016</v>
      </c>
      <c r="C35982" t="s">
        <v>8</v>
      </c>
      <c r="D35982" t="s">
        <v>2394</v>
      </c>
      <c r="E35982">
        <v>-10</v>
      </c>
    </row>
    <row r="35983" spans="1:5" x14ac:dyDescent="0.3">
      <c r="A35983">
        <v>30010019</v>
      </c>
      <c r="B35983" t="s">
        <v>2016</v>
      </c>
      <c r="C35983" t="s">
        <v>8</v>
      </c>
      <c r="D35983" t="s">
        <v>2395</v>
      </c>
      <c r="E35983">
        <v>0</v>
      </c>
    </row>
    <row r="35984" spans="1:5" x14ac:dyDescent="0.3">
      <c r="A35984">
        <v>30010019</v>
      </c>
      <c r="B35984" t="s">
        <v>2016</v>
      </c>
      <c r="C35984" t="s">
        <v>8</v>
      </c>
      <c r="D35984" t="s">
        <v>2396</v>
      </c>
      <c r="E35984">
        <v>0</v>
      </c>
    </row>
    <row r="35985" spans="1:5" x14ac:dyDescent="0.3">
      <c r="A35985">
        <v>30010019</v>
      </c>
      <c r="B35985" t="s">
        <v>2016</v>
      </c>
      <c r="C35985" t="s">
        <v>8</v>
      </c>
      <c r="D35985" t="s">
        <v>2397</v>
      </c>
      <c r="E35985">
        <v>0</v>
      </c>
    </row>
    <row r="35986" spans="1:5" x14ac:dyDescent="0.3">
      <c r="A35986">
        <v>30010019</v>
      </c>
      <c r="B35986" t="s">
        <v>2016</v>
      </c>
      <c r="C35986" t="s">
        <v>8</v>
      </c>
      <c r="D35986" t="s">
        <v>2398</v>
      </c>
      <c r="E35986">
        <v>-17</v>
      </c>
    </row>
    <row r="35987" spans="1:5" x14ac:dyDescent="0.3">
      <c r="A35987">
        <v>30010019</v>
      </c>
      <c r="B35987" t="s">
        <v>2016</v>
      </c>
      <c r="C35987" t="s">
        <v>8</v>
      </c>
      <c r="D35987" t="s">
        <v>2399</v>
      </c>
      <c r="E35987">
        <v>-4</v>
      </c>
    </row>
    <row r="35988" spans="1:5" x14ac:dyDescent="0.3">
      <c r="A35988">
        <v>30010019</v>
      </c>
      <c r="B35988" t="s">
        <v>2016</v>
      </c>
      <c r="C35988" t="s">
        <v>8</v>
      </c>
      <c r="D35988" t="s">
        <v>2400</v>
      </c>
      <c r="E35988">
        <v>0</v>
      </c>
    </row>
    <row r="35989" spans="1:5" x14ac:dyDescent="0.3">
      <c r="A35989">
        <v>30010019</v>
      </c>
      <c r="B35989" t="s">
        <v>2016</v>
      </c>
      <c r="C35989" t="s">
        <v>8</v>
      </c>
      <c r="D35989" t="s">
        <v>2401</v>
      </c>
      <c r="E35989">
        <v>-2</v>
      </c>
    </row>
    <row r="35990" spans="1:5" x14ac:dyDescent="0.3">
      <c r="A35990">
        <v>30010019</v>
      </c>
      <c r="B35990" t="s">
        <v>2016</v>
      </c>
      <c r="C35990" t="s">
        <v>8</v>
      </c>
      <c r="D35990" t="s">
        <v>2402</v>
      </c>
      <c r="E35990">
        <v>-30</v>
      </c>
    </row>
    <row r="35991" spans="1:5" x14ac:dyDescent="0.3">
      <c r="A35991">
        <v>30010019</v>
      </c>
      <c r="B35991" t="s">
        <v>2016</v>
      </c>
      <c r="C35991" t="s">
        <v>8</v>
      </c>
      <c r="D35991" t="s">
        <v>2403</v>
      </c>
      <c r="E35991">
        <v>-135</v>
      </c>
    </row>
    <row r="35992" spans="1:5" x14ac:dyDescent="0.3">
      <c r="A35992">
        <v>30010019</v>
      </c>
      <c r="B35992" t="s">
        <v>2016</v>
      </c>
      <c r="C35992" t="s">
        <v>8</v>
      </c>
      <c r="D35992" t="s">
        <v>2404</v>
      </c>
      <c r="E35992">
        <v>0</v>
      </c>
    </row>
    <row r="35993" spans="1:5" x14ac:dyDescent="0.3">
      <c r="A35993">
        <v>30010019</v>
      </c>
      <c r="B35993" t="s">
        <v>2016</v>
      </c>
      <c r="C35993" t="s">
        <v>8</v>
      </c>
      <c r="D35993" t="s">
        <v>2405</v>
      </c>
      <c r="E35993">
        <v>-10</v>
      </c>
    </row>
    <row r="35994" spans="1:5" x14ac:dyDescent="0.3">
      <c r="A35994">
        <v>30010019</v>
      </c>
      <c r="B35994" t="s">
        <v>2016</v>
      </c>
      <c r="C35994" t="s">
        <v>8</v>
      </c>
      <c r="D35994" t="s">
        <v>2406</v>
      </c>
      <c r="E35994">
        <v>-4</v>
      </c>
    </row>
    <row r="35995" spans="1:5" x14ac:dyDescent="0.3">
      <c r="A35995">
        <v>30010019</v>
      </c>
      <c r="B35995" t="s">
        <v>2016</v>
      </c>
      <c r="C35995" t="s">
        <v>8</v>
      </c>
      <c r="D35995" t="s">
        <v>2407</v>
      </c>
      <c r="E35995">
        <v>-4</v>
      </c>
    </row>
    <row r="35996" spans="1:5" x14ac:dyDescent="0.3">
      <c r="A35996">
        <v>30010019</v>
      </c>
      <c r="B35996" t="s">
        <v>2016</v>
      </c>
      <c r="C35996" t="s">
        <v>8</v>
      </c>
      <c r="D35996" t="s">
        <v>2408</v>
      </c>
      <c r="E35996">
        <v>-50</v>
      </c>
    </row>
    <row r="35997" spans="1:5" x14ac:dyDescent="0.3">
      <c r="A35997">
        <v>30010019</v>
      </c>
      <c r="B35997" t="s">
        <v>2016</v>
      </c>
      <c r="C35997" t="s">
        <v>8</v>
      </c>
      <c r="D35997" t="s">
        <v>2409</v>
      </c>
      <c r="E35997">
        <v>-25</v>
      </c>
    </row>
    <row r="35998" spans="1:5" x14ac:dyDescent="0.3">
      <c r="A35998">
        <v>30010019</v>
      </c>
      <c r="B35998" t="s">
        <v>2016</v>
      </c>
      <c r="C35998" t="s">
        <v>8</v>
      </c>
      <c r="D35998" t="s">
        <v>2410</v>
      </c>
      <c r="E35998">
        <v>-22</v>
      </c>
    </row>
    <row r="35999" spans="1:5" x14ac:dyDescent="0.3">
      <c r="A35999">
        <v>30010019</v>
      </c>
      <c r="B35999" t="s">
        <v>2016</v>
      </c>
      <c r="C35999" t="s">
        <v>8</v>
      </c>
      <c r="D35999" t="s">
        <v>2411</v>
      </c>
      <c r="E35999">
        <v>-4</v>
      </c>
    </row>
    <row r="36000" spans="1:5" x14ac:dyDescent="0.3">
      <c r="A36000">
        <v>30010019</v>
      </c>
      <c r="B36000" t="s">
        <v>2016</v>
      </c>
      <c r="C36000" t="s">
        <v>8</v>
      </c>
      <c r="D36000" t="s">
        <v>2412</v>
      </c>
      <c r="E36000">
        <v>-10</v>
      </c>
    </row>
    <row r="36001" spans="1:5" x14ac:dyDescent="0.3">
      <c r="A36001">
        <v>30010019</v>
      </c>
      <c r="B36001" t="s">
        <v>2016</v>
      </c>
      <c r="C36001" t="s">
        <v>8</v>
      </c>
      <c r="D36001" t="s">
        <v>2413</v>
      </c>
      <c r="E36001">
        <v>-12</v>
      </c>
    </row>
    <row r="36002" spans="1:5" x14ac:dyDescent="0.3">
      <c r="A36002">
        <v>75330012</v>
      </c>
      <c r="B36002" t="s">
        <v>2018</v>
      </c>
      <c r="C36002" t="s">
        <v>8</v>
      </c>
      <c r="D36002" t="s">
        <v>2378</v>
      </c>
      <c r="E36002">
        <v>-8</v>
      </c>
    </row>
    <row r="36003" spans="1:5" x14ac:dyDescent="0.3">
      <c r="A36003">
        <v>75330012</v>
      </c>
      <c r="B36003" t="s">
        <v>2018</v>
      </c>
      <c r="C36003" t="s">
        <v>8</v>
      </c>
      <c r="D36003" t="s">
        <v>2379</v>
      </c>
      <c r="E36003">
        <v>0</v>
      </c>
    </row>
    <row r="36004" spans="1:5" x14ac:dyDescent="0.3">
      <c r="A36004">
        <v>75330012</v>
      </c>
      <c r="B36004" t="s">
        <v>2018</v>
      </c>
      <c r="C36004" t="s">
        <v>8</v>
      </c>
      <c r="D36004" t="s">
        <v>2380</v>
      </c>
      <c r="E36004">
        <v>0</v>
      </c>
    </row>
    <row r="36005" spans="1:5" x14ac:dyDescent="0.3">
      <c r="A36005">
        <v>75330012</v>
      </c>
      <c r="B36005" t="s">
        <v>2018</v>
      </c>
      <c r="C36005" t="s">
        <v>8</v>
      </c>
      <c r="D36005" t="s">
        <v>2381</v>
      </c>
      <c r="E36005">
        <v>0</v>
      </c>
    </row>
    <row r="36006" spans="1:5" x14ac:dyDescent="0.3">
      <c r="A36006">
        <v>75330012</v>
      </c>
      <c r="B36006" t="s">
        <v>2018</v>
      </c>
      <c r="C36006" t="s">
        <v>8</v>
      </c>
      <c r="D36006" t="s">
        <v>2382</v>
      </c>
      <c r="E36006">
        <v>-16</v>
      </c>
    </row>
    <row r="36007" spans="1:5" x14ac:dyDescent="0.3">
      <c r="A36007">
        <v>75330012</v>
      </c>
      <c r="B36007" t="s">
        <v>2018</v>
      </c>
      <c r="C36007" t="s">
        <v>8</v>
      </c>
      <c r="D36007" t="s">
        <v>2383</v>
      </c>
      <c r="E36007">
        <v>0</v>
      </c>
    </row>
    <row r="36008" spans="1:5" x14ac:dyDescent="0.3">
      <c r="A36008">
        <v>75330012</v>
      </c>
      <c r="B36008" t="s">
        <v>2018</v>
      </c>
      <c r="C36008" t="s">
        <v>8</v>
      </c>
      <c r="D36008" t="s">
        <v>2384</v>
      </c>
      <c r="E36008">
        <v>0</v>
      </c>
    </row>
    <row r="36009" spans="1:5" x14ac:dyDescent="0.3">
      <c r="A36009">
        <v>75330012</v>
      </c>
      <c r="B36009" t="s">
        <v>2018</v>
      </c>
      <c r="C36009" t="s">
        <v>8</v>
      </c>
      <c r="D36009" t="s">
        <v>2385</v>
      </c>
      <c r="E36009">
        <v>0</v>
      </c>
    </row>
    <row r="36010" spans="1:5" x14ac:dyDescent="0.3">
      <c r="A36010">
        <v>75330012</v>
      </c>
      <c r="B36010" t="s">
        <v>2018</v>
      </c>
      <c r="C36010" t="s">
        <v>8</v>
      </c>
      <c r="D36010" t="s">
        <v>2386</v>
      </c>
      <c r="E36010">
        <v>-10</v>
      </c>
    </row>
    <row r="36011" spans="1:5" x14ac:dyDescent="0.3">
      <c r="A36011">
        <v>75330012</v>
      </c>
      <c r="B36011" t="s">
        <v>2018</v>
      </c>
      <c r="C36011" t="s">
        <v>8</v>
      </c>
      <c r="D36011" t="s">
        <v>2387</v>
      </c>
      <c r="E36011">
        <v>0</v>
      </c>
    </row>
    <row r="36012" spans="1:5" x14ac:dyDescent="0.3">
      <c r="A36012">
        <v>75330012</v>
      </c>
      <c r="B36012" t="s">
        <v>2018</v>
      </c>
      <c r="C36012" t="s">
        <v>8</v>
      </c>
      <c r="D36012" t="s">
        <v>2388</v>
      </c>
      <c r="E36012">
        <v>0</v>
      </c>
    </row>
    <row r="36013" spans="1:5" x14ac:dyDescent="0.3">
      <c r="A36013">
        <v>75330012</v>
      </c>
      <c r="B36013" t="s">
        <v>2018</v>
      </c>
      <c r="C36013" t="s">
        <v>8</v>
      </c>
      <c r="D36013" t="s">
        <v>2389</v>
      </c>
      <c r="E36013">
        <v>-4</v>
      </c>
    </row>
    <row r="36014" spans="1:5" x14ac:dyDescent="0.3">
      <c r="A36014">
        <v>75330012</v>
      </c>
      <c r="B36014" t="s">
        <v>2018</v>
      </c>
      <c r="C36014" t="s">
        <v>8</v>
      </c>
      <c r="D36014" t="s">
        <v>2390</v>
      </c>
      <c r="E36014">
        <v>0</v>
      </c>
    </row>
    <row r="36015" spans="1:5" x14ac:dyDescent="0.3">
      <c r="A36015">
        <v>75330012</v>
      </c>
      <c r="B36015" t="s">
        <v>2018</v>
      </c>
      <c r="C36015" t="s">
        <v>8</v>
      </c>
      <c r="D36015" t="s">
        <v>2391</v>
      </c>
      <c r="E36015">
        <v>0</v>
      </c>
    </row>
    <row r="36016" spans="1:5" x14ac:dyDescent="0.3">
      <c r="A36016">
        <v>75330012</v>
      </c>
      <c r="B36016" t="s">
        <v>2018</v>
      </c>
      <c r="C36016" t="s">
        <v>8</v>
      </c>
      <c r="D36016" t="s">
        <v>2392</v>
      </c>
      <c r="E36016">
        <v>0</v>
      </c>
    </row>
    <row r="36017" spans="1:5" x14ac:dyDescent="0.3">
      <c r="A36017">
        <v>75330012</v>
      </c>
      <c r="B36017" t="s">
        <v>2018</v>
      </c>
      <c r="C36017" t="s">
        <v>8</v>
      </c>
      <c r="D36017" t="s">
        <v>2393</v>
      </c>
      <c r="E36017">
        <v>0</v>
      </c>
    </row>
    <row r="36018" spans="1:5" x14ac:dyDescent="0.3">
      <c r="A36018">
        <v>75330012</v>
      </c>
      <c r="B36018" t="s">
        <v>2018</v>
      </c>
      <c r="C36018" t="s">
        <v>8</v>
      </c>
      <c r="D36018" t="s">
        <v>2394</v>
      </c>
      <c r="E36018">
        <v>0</v>
      </c>
    </row>
    <row r="36019" spans="1:5" x14ac:dyDescent="0.3">
      <c r="A36019">
        <v>75330012</v>
      </c>
      <c r="B36019" t="s">
        <v>2018</v>
      </c>
      <c r="C36019" t="s">
        <v>8</v>
      </c>
      <c r="D36019" t="s">
        <v>2395</v>
      </c>
      <c r="E36019">
        <v>0</v>
      </c>
    </row>
    <row r="36020" spans="1:5" x14ac:dyDescent="0.3">
      <c r="A36020">
        <v>75330012</v>
      </c>
      <c r="B36020" t="s">
        <v>2018</v>
      </c>
      <c r="C36020" t="s">
        <v>8</v>
      </c>
      <c r="D36020" t="s">
        <v>2396</v>
      </c>
      <c r="E36020">
        <v>-4</v>
      </c>
    </row>
    <row r="36021" spans="1:5" x14ac:dyDescent="0.3">
      <c r="A36021">
        <v>75330012</v>
      </c>
      <c r="B36021" t="s">
        <v>2018</v>
      </c>
      <c r="C36021" t="s">
        <v>8</v>
      </c>
      <c r="D36021" t="s">
        <v>2397</v>
      </c>
      <c r="E36021">
        <v>0</v>
      </c>
    </row>
    <row r="36022" spans="1:5" x14ac:dyDescent="0.3">
      <c r="A36022">
        <v>75330012</v>
      </c>
      <c r="B36022" t="s">
        <v>2018</v>
      </c>
      <c r="C36022" t="s">
        <v>8</v>
      </c>
      <c r="D36022" t="s">
        <v>2398</v>
      </c>
      <c r="E36022">
        <v>0</v>
      </c>
    </row>
    <row r="36023" spans="1:5" x14ac:dyDescent="0.3">
      <c r="A36023">
        <v>75330012</v>
      </c>
      <c r="B36023" t="s">
        <v>2018</v>
      </c>
      <c r="C36023" t="s">
        <v>8</v>
      </c>
      <c r="D36023" t="s">
        <v>2399</v>
      </c>
      <c r="E36023">
        <v>0</v>
      </c>
    </row>
    <row r="36024" spans="1:5" x14ac:dyDescent="0.3">
      <c r="A36024">
        <v>75330012</v>
      </c>
      <c r="B36024" t="s">
        <v>2018</v>
      </c>
      <c r="C36024" t="s">
        <v>8</v>
      </c>
      <c r="D36024" t="s">
        <v>2400</v>
      </c>
      <c r="E36024">
        <v>0</v>
      </c>
    </row>
    <row r="36025" spans="1:5" x14ac:dyDescent="0.3">
      <c r="A36025">
        <v>75330012</v>
      </c>
      <c r="B36025" t="s">
        <v>2018</v>
      </c>
      <c r="C36025" t="s">
        <v>8</v>
      </c>
      <c r="D36025" t="s">
        <v>2401</v>
      </c>
      <c r="E36025">
        <v>-4</v>
      </c>
    </row>
    <row r="36026" spans="1:5" x14ac:dyDescent="0.3">
      <c r="A36026">
        <v>75330012</v>
      </c>
      <c r="B36026" t="s">
        <v>2018</v>
      </c>
      <c r="C36026" t="s">
        <v>8</v>
      </c>
      <c r="D36026" t="s">
        <v>2402</v>
      </c>
      <c r="E36026">
        <v>0</v>
      </c>
    </row>
    <row r="36027" spans="1:5" x14ac:dyDescent="0.3">
      <c r="A36027">
        <v>75330012</v>
      </c>
      <c r="B36027" t="s">
        <v>2018</v>
      </c>
      <c r="C36027" t="s">
        <v>8</v>
      </c>
      <c r="D36027" t="s">
        <v>2403</v>
      </c>
      <c r="E36027">
        <v>-15</v>
      </c>
    </row>
    <row r="36028" spans="1:5" x14ac:dyDescent="0.3">
      <c r="A36028">
        <v>75330012</v>
      </c>
      <c r="B36028" t="s">
        <v>2018</v>
      </c>
      <c r="C36028" t="s">
        <v>8</v>
      </c>
      <c r="D36028" t="s">
        <v>2404</v>
      </c>
      <c r="E36028">
        <v>0</v>
      </c>
    </row>
    <row r="36029" spans="1:5" x14ac:dyDescent="0.3">
      <c r="A36029">
        <v>75330012</v>
      </c>
      <c r="B36029" t="s">
        <v>2018</v>
      </c>
      <c r="C36029" t="s">
        <v>8</v>
      </c>
      <c r="D36029" t="s">
        <v>2405</v>
      </c>
      <c r="E36029">
        <v>0</v>
      </c>
    </row>
    <row r="36030" spans="1:5" x14ac:dyDescent="0.3">
      <c r="A36030">
        <v>75330012</v>
      </c>
      <c r="B36030" t="s">
        <v>2018</v>
      </c>
      <c r="C36030" t="s">
        <v>8</v>
      </c>
      <c r="D36030" t="s">
        <v>2406</v>
      </c>
      <c r="E36030">
        <v>0</v>
      </c>
    </row>
    <row r="36031" spans="1:5" x14ac:dyDescent="0.3">
      <c r="A36031">
        <v>75330012</v>
      </c>
      <c r="B36031" t="s">
        <v>2018</v>
      </c>
      <c r="C36031" t="s">
        <v>8</v>
      </c>
      <c r="D36031" t="s">
        <v>2407</v>
      </c>
      <c r="E36031">
        <v>0</v>
      </c>
    </row>
    <row r="36032" spans="1:5" x14ac:dyDescent="0.3">
      <c r="A36032">
        <v>75330012</v>
      </c>
      <c r="B36032" t="s">
        <v>2018</v>
      </c>
      <c r="C36032" t="s">
        <v>8</v>
      </c>
      <c r="D36032" t="s">
        <v>2408</v>
      </c>
      <c r="E36032">
        <v>0</v>
      </c>
    </row>
    <row r="36033" spans="1:5" x14ac:dyDescent="0.3">
      <c r="A36033">
        <v>75330012</v>
      </c>
      <c r="B36033" t="s">
        <v>2018</v>
      </c>
      <c r="C36033" t="s">
        <v>8</v>
      </c>
      <c r="D36033" t="s">
        <v>2409</v>
      </c>
      <c r="E36033">
        <v>0</v>
      </c>
    </row>
    <row r="36034" spans="1:5" x14ac:dyDescent="0.3">
      <c r="A36034">
        <v>75330012</v>
      </c>
      <c r="B36034" t="s">
        <v>2018</v>
      </c>
      <c r="C36034" t="s">
        <v>8</v>
      </c>
      <c r="D36034" t="s">
        <v>2410</v>
      </c>
      <c r="E36034">
        <v>0</v>
      </c>
    </row>
    <row r="36035" spans="1:5" x14ac:dyDescent="0.3">
      <c r="A36035">
        <v>75330012</v>
      </c>
      <c r="B36035" t="s">
        <v>2018</v>
      </c>
      <c r="C36035" t="s">
        <v>8</v>
      </c>
      <c r="D36035" t="s">
        <v>2411</v>
      </c>
      <c r="E36035">
        <v>-10</v>
      </c>
    </row>
    <row r="36036" spans="1:5" x14ac:dyDescent="0.3">
      <c r="A36036">
        <v>75330012</v>
      </c>
      <c r="B36036" t="s">
        <v>2018</v>
      </c>
      <c r="C36036" t="s">
        <v>8</v>
      </c>
      <c r="D36036" t="s">
        <v>2412</v>
      </c>
      <c r="E36036">
        <v>0</v>
      </c>
    </row>
    <row r="36037" spans="1:5" x14ac:dyDescent="0.3">
      <c r="A36037">
        <v>75330012</v>
      </c>
      <c r="B36037" t="s">
        <v>2018</v>
      </c>
      <c r="C36037" t="s">
        <v>8</v>
      </c>
      <c r="D36037" t="s">
        <v>2413</v>
      </c>
      <c r="E36037">
        <v>0</v>
      </c>
    </row>
    <row r="36038" spans="1:5" x14ac:dyDescent="0.3">
      <c r="A36038">
        <v>42100010</v>
      </c>
      <c r="B36038" t="s">
        <v>2020</v>
      </c>
      <c r="C36038" t="s">
        <v>8</v>
      </c>
      <c r="D36038" t="s">
        <v>2378</v>
      </c>
      <c r="E36038">
        <v>0</v>
      </c>
    </row>
    <row r="36039" spans="1:5" x14ac:dyDescent="0.3">
      <c r="A36039">
        <v>42100010</v>
      </c>
      <c r="B36039" t="s">
        <v>2020</v>
      </c>
      <c r="C36039" t="s">
        <v>8</v>
      </c>
      <c r="D36039" t="s">
        <v>2379</v>
      </c>
      <c r="E36039">
        <v>0</v>
      </c>
    </row>
    <row r="36040" spans="1:5" x14ac:dyDescent="0.3">
      <c r="A36040">
        <v>42100010</v>
      </c>
      <c r="B36040" t="s">
        <v>2020</v>
      </c>
      <c r="C36040" t="s">
        <v>8</v>
      </c>
      <c r="D36040" t="s">
        <v>2380</v>
      </c>
      <c r="E36040">
        <v>-2</v>
      </c>
    </row>
    <row r="36041" spans="1:5" x14ac:dyDescent="0.3">
      <c r="A36041">
        <v>42100010</v>
      </c>
      <c r="B36041" t="s">
        <v>2020</v>
      </c>
      <c r="C36041" t="s">
        <v>8</v>
      </c>
      <c r="D36041" t="s">
        <v>2381</v>
      </c>
      <c r="E36041">
        <v>0</v>
      </c>
    </row>
    <row r="36042" spans="1:5" x14ac:dyDescent="0.3">
      <c r="A36042">
        <v>42100010</v>
      </c>
      <c r="B36042" t="s">
        <v>2020</v>
      </c>
      <c r="C36042" t="s">
        <v>8</v>
      </c>
      <c r="D36042" t="s">
        <v>2382</v>
      </c>
      <c r="E36042">
        <v>0</v>
      </c>
    </row>
    <row r="36043" spans="1:5" x14ac:dyDescent="0.3">
      <c r="A36043">
        <v>42100010</v>
      </c>
      <c r="B36043" t="s">
        <v>2020</v>
      </c>
      <c r="C36043" t="s">
        <v>8</v>
      </c>
      <c r="D36043" t="s">
        <v>2383</v>
      </c>
      <c r="E36043">
        <v>0</v>
      </c>
    </row>
    <row r="36044" spans="1:5" x14ac:dyDescent="0.3">
      <c r="A36044">
        <v>42100010</v>
      </c>
      <c r="B36044" t="s">
        <v>2020</v>
      </c>
      <c r="C36044" t="s">
        <v>8</v>
      </c>
      <c r="D36044" t="s">
        <v>2384</v>
      </c>
      <c r="E36044">
        <v>0</v>
      </c>
    </row>
    <row r="36045" spans="1:5" x14ac:dyDescent="0.3">
      <c r="A36045">
        <v>42100010</v>
      </c>
      <c r="B36045" t="s">
        <v>2020</v>
      </c>
      <c r="C36045" t="s">
        <v>8</v>
      </c>
      <c r="D36045" t="s">
        <v>2385</v>
      </c>
      <c r="E36045">
        <v>0</v>
      </c>
    </row>
    <row r="36046" spans="1:5" x14ac:dyDescent="0.3">
      <c r="A36046">
        <v>42100010</v>
      </c>
      <c r="B36046" t="s">
        <v>2020</v>
      </c>
      <c r="C36046" t="s">
        <v>8</v>
      </c>
      <c r="D36046" t="s">
        <v>2386</v>
      </c>
      <c r="E36046">
        <v>0</v>
      </c>
    </row>
    <row r="36047" spans="1:5" x14ac:dyDescent="0.3">
      <c r="A36047">
        <v>42100010</v>
      </c>
      <c r="B36047" t="s">
        <v>2020</v>
      </c>
      <c r="C36047" t="s">
        <v>8</v>
      </c>
      <c r="D36047" t="s">
        <v>2387</v>
      </c>
      <c r="E36047">
        <v>0</v>
      </c>
    </row>
    <row r="36048" spans="1:5" x14ac:dyDescent="0.3">
      <c r="A36048">
        <v>42100010</v>
      </c>
      <c r="B36048" t="s">
        <v>2020</v>
      </c>
      <c r="C36048" t="s">
        <v>8</v>
      </c>
      <c r="D36048" t="s">
        <v>2388</v>
      </c>
      <c r="E36048">
        <v>-1</v>
      </c>
    </row>
    <row r="36049" spans="1:5" x14ac:dyDescent="0.3">
      <c r="A36049">
        <v>42100010</v>
      </c>
      <c r="B36049" t="s">
        <v>2020</v>
      </c>
      <c r="C36049" t="s">
        <v>8</v>
      </c>
      <c r="D36049" t="s">
        <v>2389</v>
      </c>
      <c r="E36049">
        <v>0</v>
      </c>
    </row>
    <row r="36050" spans="1:5" x14ac:dyDescent="0.3">
      <c r="A36050">
        <v>42100010</v>
      </c>
      <c r="B36050" t="s">
        <v>2020</v>
      </c>
      <c r="C36050" t="s">
        <v>8</v>
      </c>
      <c r="D36050" t="s">
        <v>2390</v>
      </c>
      <c r="E36050">
        <v>-4</v>
      </c>
    </row>
    <row r="36051" spans="1:5" x14ac:dyDescent="0.3">
      <c r="A36051">
        <v>42100010</v>
      </c>
      <c r="B36051" t="s">
        <v>2020</v>
      </c>
      <c r="C36051" t="s">
        <v>8</v>
      </c>
      <c r="D36051" t="s">
        <v>2391</v>
      </c>
      <c r="E36051">
        <v>0</v>
      </c>
    </row>
    <row r="36052" spans="1:5" x14ac:dyDescent="0.3">
      <c r="A36052">
        <v>42100010</v>
      </c>
      <c r="B36052" t="s">
        <v>2020</v>
      </c>
      <c r="C36052" t="s">
        <v>8</v>
      </c>
      <c r="D36052" t="s">
        <v>2392</v>
      </c>
      <c r="E36052">
        <v>0</v>
      </c>
    </row>
    <row r="36053" spans="1:5" x14ac:dyDescent="0.3">
      <c r="A36053">
        <v>42100010</v>
      </c>
      <c r="B36053" t="s">
        <v>2020</v>
      </c>
      <c r="C36053" t="s">
        <v>8</v>
      </c>
      <c r="D36053" t="s">
        <v>2393</v>
      </c>
      <c r="E36053">
        <v>0</v>
      </c>
    </row>
    <row r="36054" spans="1:5" x14ac:dyDescent="0.3">
      <c r="A36054">
        <v>42100010</v>
      </c>
      <c r="B36054" t="s">
        <v>2020</v>
      </c>
      <c r="C36054" t="s">
        <v>8</v>
      </c>
      <c r="D36054" t="s">
        <v>2394</v>
      </c>
      <c r="E36054">
        <v>0</v>
      </c>
    </row>
    <row r="36055" spans="1:5" x14ac:dyDescent="0.3">
      <c r="A36055">
        <v>42100010</v>
      </c>
      <c r="B36055" t="s">
        <v>2020</v>
      </c>
      <c r="C36055" t="s">
        <v>8</v>
      </c>
      <c r="D36055" t="s">
        <v>2395</v>
      </c>
      <c r="E36055">
        <v>0</v>
      </c>
    </row>
    <row r="36056" spans="1:5" x14ac:dyDescent="0.3">
      <c r="A36056">
        <v>42100010</v>
      </c>
      <c r="B36056" t="s">
        <v>2020</v>
      </c>
      <c r="C36056" t="s">
        <v>8</v>
      </c>
      <c r="D36056" t="s">
        <v>2396</v>
      </c>
      <c r="E36056">
        <v>0</v>
      </c>
    </row>
    <row r="36057" spans="1:5" x14ac:dyDescent="0.3">
      <c r="A36057">
        <v>42100010</v>
      </c>
      <c r="B36057" t="s">
        <v>2020</v>
      </c>
      <c r="C36057" t="s">
        <v>8</v>
      </c>
      <c r="D36057" t="s">
        <v>2397</v>
      </c>
      <c r="E36057">
        <v>0</v>
      </c>
    </row>
    <row r="36058" spans="1:5" x14ac:dyDescent="0.3">
      <c r="A36058">
        <v>42100010</v>
      </c>
      <c r="B36058" t="s">
        <v>2020</v>
      </c>
      <c r="C36058" t="s">
        <v>8</v>
      </c>
      <c r="D36058" t="s">
        <v>2398</v>
      </c>
      <c r="E36058">
        <v>0</v>
      </c>
    </row>
    <row r="36059" spans="1:5" x14ac:dyDescent="0.3">
      <c r="A36059">
        <v>42100010</v>
      </c>
      <c r="B36059" t="s">
        <v>2020</v>
      </c>
      <c r="C36059" t="s">
        <v>8</v>
      </c>
      <c r="D36059" t="s">
        <v>2399</v>
      </c>
      <c r="E36059">
        <v>-1</v>
      </c>
    </row>
    <row r="36060" spans="1:5" x14ac:dyDescent="0.3">
      <c r="A36060">
        <v>42100010</v>
      </c>
      <c r="B36060" t="s">
        <v>2020</v>
      </c>
      <c r="C36060" t="s">
        <v>8</v>
      </c>
      <c r="D36060" t="s">
        <v>2400</v>
      </c>
      <c r="E36060">
        <v>0</v>
      </c>
    </row>
    <row r="36061" spans="1:5" x14ac:dyDescent="0.3">
      <c r="A36061">
        <v>42100010</v>
      </c>
      <c r="B36061" t="s">
        <v>2020</v>
      </c>
      <c r="C36061" t="s">
        <v>8</v>
      </c>
      <c r="D36061" t="s">
        <v>2401</v>
      </c>
      <c r="E36061">
        <v>-1</v>
      </c>
    </row>
    <row r="36062" spans="1:5" x14ac:dyDescent="0.3">
      <c r="A36062">
        <v>42100010</v>
      </c>
      <c r="B36062" t="s">
        <v>2020</v>
      </c>
      <c r="C36062" t="s">
        <v>8</v>
      </c>
      <c r="D36062" t="s">
        <v>2402</v>
      </c>
      <c r="E36062">
        <v>0</v>
      </c>
    </row>
    <row r="36063" spans="1:5" x14ac:dyDescent="0.3">
      <c r="A36063">
        <v>42100010</v>
      </c>
      <c r="B36063" t="s">
        <v>2020</v>
      </c>
      <c r="C36063" t="s">
        <v>8</v>
      </c>
      <c r="D36063" t="s">
        <v>2403</v>
      </c>
      <c r="E36063">
        <v>0</v>
      </c>
    </row>
    <row r="36064" spans="1:5" x14ac:dyDescent="0.3">
      <c r="A36064">
        <v>42100010</v>
      </c>
      <c r="B36064" t="s">
        <v>2020</v>
      </c>
      <c r="C36064" t="s">
        <v>8</v>
      </c>
      <c r="D36064" t="s">
        <v>2404</v>
      </c>
      <c r="E36064">
        <v>0</v>
      </c>
    </row>
    <row r="36065" spans="1:5" x14ac:dyDescent="0.3">
      <c r="A36065">
        <v>42100010</v>
      </c>
      <c r="B36065" t="s">
        <v>2020</v>
      </c>
      <c r="C36065" t="s">
        <v>8</v>
      </c>
      <c r="D36065" t="s">
        <v>2405</v>
      </c>
      <c r="E36065">
        <v>0</v>
      </c>
    </row>
    <row r="36066" spans="1:5" x14ac:dyDescent="0.3">
      <c r="A36066">
        <v>42100010</v>
      </c>
      <c r="B36066" t="s">
        <v>2020</v>
      </c>
      <c r="C36066" t="s">
        <v>8</v>
      </c>
      <c r="D36066" t="s">
        <v>2406</v>
      </c>
      <c r="E36066">
        <v>0</v>
      </c>
    </row>
    <row r="36067" spans="1:5" x14ac:dyDescent="0.3">
      <c r="A36067">
        <v>42100010</v>
      </c>
      <c r="B36067" t="s">
        <v>2020</v>
      </c>
      <c r="C36067" t="s">
        <v>8</v>
      </c>
      <c r="D36067" t="s">
        <v>2407</v>
      </c>
      <c r="E36067">
        <v>0</v>
      </c>
    </row>
    <row r="36068" spans="1:5" x14ac:dyDescent="0.3">
      <c r="A36068">
        <v>42100010</v>
      </c>
      <c r="B36068" t="s">
        <v>2020</v>
      </c>
      <c r="C36068" t="s">
        <v>8</v>
      </c>
      <c r="D36068" t="s">
        <v>2408</v>
      </c>
      <c r="E36068">
        <v>0</v>
      </c>
    </row>
    <row r="36069" spans="1:5" x14ac:dyDescent="0.3">
      <c r="A36069">
        <v>42100010</v>
      </c>
      <c r="B36069" t="s">
        <v>2020</v>
      </c>
      <c r="C36069" t="s">
        <v>8</v>
      </c>
      <c r="D36069" t="s">
        <v>2409</v>
      </c>
      <c r="E36069">
        <v>-3</v>
      </c>
    </row>
    <row r="36070" spans="1:5" x14ac:dyDescent="0.3">
      <c r="A36070">
        <v>42100010</v>
      </c>
      <c r="B36070" t="s">
        <v>2020</v>
      </c>
      <c r="C36070" t="s">
        <v>8</v>
      </c>
      <c r="D36070" t="s">
        <v>2410</v>
      </c>
      <c r="E36070">
        <v>-3</v>
      </c>
    </row>
    <row r="36071" spans="1:5" x14ac:dyDescent="0.3">
      <c r="A36071">
        <v>42100010</v>
      </c>
      <c r="B36071" t="s">
        <v>2020</v>
      </c>
      <c r="C36071" t="s">
        <v>8</v>
      </c>
      <c r="D36071" t="s">
        <v>2411</v>
      </c>
      <c r="E36071">
        <v>-8</v>
      </c>
    </row>
    <row r="36072" spans="1:5" x14ac:dyDescent="0.3">
      <c r="A36072">
        <v>42100010</v>
      </c>
      <c r="B36072" t="s">
        <v>2020</v>
      </c>
      <c r="C36072" t="s">
        <v>8</v>
      </c>
      <c r="D36072" t="s">
        <v>2412</v>
      </c>
      <c r="E36072">
        <v>-4</v>
      </c>
    </row>
    <row r="36073" spans="1:5" x14ac:dyDescent="0.3">
      <c r="A36073">
        <v>42100010</v>
      </c>
      <c r="B36073" t="s">
        <v>2020</v>
      </c>
      <c r="C36073" t="s">
        <v>8</v>
      </c>
      <c r="D36073" t="s">
        <v>2413</v>
      </c>
      <c r="E36073">
        <v>-2</v>
      </c>
    </row>
    <row r="36074" spans="1:5" x14ac:dyDescent="0.3">
      <c r="A36074">
        <v>23160131</v>
      </c>
      <c r="B36074" t="s">
        <v>2022</v>
      </c>
      <c r="C36074" t="s">
        <v>8</v>
      </c>
      <c r="D36074" t="s">
        <v>2378</v>
      </c>
      <c r="E36074">
        <v>0</v>
      </c>
    </row>
    <row r="36075" spans="1:5" x14ac:dyDescent="0.3">
      <c r="A36075">
        <v>23160131</v>
      </c>
      <c r="B36075" t="s">
        <v>2022</v>
      </c>
      <c r="C36075" t="s">
        <v>8</v>
      </c>
      <c r="D36075" t="s">
        <v>2379</v>
      </c>
      <c r="E36075">
        <v>0</v>
      </c>
    </row>
    <row r="36076" spans="1:5" x14ac:dyDescent="0.3">
      <c r="A36076">
        <v>23160131</v>
      </c>
      <c r="B36076" t="s">
        <v>2022</v>
      </c>
      <c r="C36076" t="s">
        <v>8</v>
      </c>
      <c r="D36076" t="s">
        <v>2380</v>
      </c>
      <c r="E36076">
        <v>0</v>
      </c>
    </row>
    <row r="36077" spans="1:5" x14ac:dyDescent="0.3">
      <c r="A36077">
        <v>23160131</v>
      </c>
      <c r="B36077" t="s">
        <v>2022</v>
      </c>
      <c r="C36077" t="s">
        <v>8</v>
      </c>
      <c r="D36077" t="s">
        <v>2381</v>
      </c>
      <c r="E36077">
        <v>0</v>
      </c>
    </row>
    <row r="36078" spans="1:5" x14ac:dyDescent="0.3">
      <c r="A36078">
        <v>23160131</v>
      </c>
      <c r="B36078" t="s">
        <v>2022</v>
      </c>
      <c r="C36078" t="s">
        <v>8</v>
      </c>
      <c r="D36078" t="s">
        <v>2382</v>
      </c>
      <c r="E36078">
        <v>-7</v>
      </c>
    </row>
    <row r="36079" spans="1:5" x14ac:dyDescent="0.3">
      <c r="A36079">
        <v>23160131</v>
      </c>
      <c r="B36079" t="s">
        <v>2022</v>
      </c>
      <c r="C36079" t="s">
        <v>8</v>
      </c>
      <c r="D36079" t="s">
        <v>2383</v>
      </c>
      <c r="E36079">
        <v>0</v>
      </c>
    </row>
    <row r="36080" spans="1:5" x14ac:dyDescent="0.3">
      <c r="A36080">
        <v>23160131</v>
      </c>
      <c r="B36080" t="s">
        <v>2022</v>
      </c>
      <c r="C36080" t="s">
        <v>8</v>
      </c>
      <c r="D36080" t="s">
        <v>2384</v>
      </c>
      <c r="E36080">
        <v>0</v>
      </c>
    </row>
    <row r="36081" spans="1:5" x14ac:dyDescent="0.3">
      <c r="A36081">
        <v>23160131</v>
      </c>
      <c r="B36081" t="s">
        <v>2022</v>
      </c>
      <c r="C36081" t="s">
        <v>8</v>
      </c>
      <c r="D36081" t="s">
        <v>2385</v>
      </c>
      <c r="E36081">
        <v>0</v>
      </c>
    </row>
    <row r="36082" spans="1:5" x14ac:dyDescent="0.3">
      <c r="A36082">
        <v>23160131</v>
      </c>
      <c r="B36082" t="s">
        <v>2022</v>
      </c>
      <c r="C36082" t="s">
        <v>8</v>
      </c>
      <c r="D36082" t="s">
        <v>2386</v>
      </c>
      <c r="E36082">
        <v>0</v>
      </c>
    </row>
    <row r="36083" spans="1:5" x14ac:dyDescent="0.3">
      <c r="A36083">
        <v>23160131</v>
      </c>
      <c r="B36083" t="s">
        <v>2022</v>
      </c>
      <c r="C36083" t="s">
        <v>8</v>
      </c>
      <c r="D36083" t="s">
        <v>2387</v>
      </c>
      <c r="E36083">
        <v>0</v>
      </c>
    </row>
    <row r="36084" spans="1:5" x14ac:dyDescent="0.3">
      <c r="A36084">
        <v>23160131</v>
      </c>
      <c r="B36084" t="s">
        <v>2022</v>
      </c>
      <c r="C36084" t="s">
        <v>8</v>
      </c>
      <c r="D36084" t="s">
        <v>2388</v>
      </c>
      <c r="E36084">
        <v>0</v>
      </c>
    </row>
    <row r="36085" spans="1:5" x14ac:dyDescent="0.3">
      <c r="A36085">
        <v>23160131</v>
      </c>
      <c r="B36085" t="s">
        <v>2022</v>
      </c>
      <c r="C36085" t="s">
        <v>8</v>
      </c>
      <c r="D36085" t="s">
        <v>2389</v>
      </c>
      <c r="E36085">
        <v>0</v>
      </c>
    </row>
    <row r="36086" spans="1:5" x14ac:dyDescent="0.3">
      <c r="A36086">
        <v>23160131</v>
      </c>
      <c r="B36086" t="s">
        <v>2022</v>
      </c>
      <c r="C36086" t="s">
        <v>8</v>
      </c>
      <c r="D36086" t="s">
        <v>2390</v>
      </c>
      <c r="E36086">
        <v>0</v>
      </c>
    </row>
    <row r="36087" spans="1:5" x14ac:dyDescent="0.3">
      <c r="A36087">
        <v>23160131</v>
      </c>
      <c r="B36087" t="s">
        <v>2022</v>
      </c>
      <c r="C36087" t="s">
        <v>8</v>
      </c>
      <c r="D36087" t="s">
        <v>2391</v>
      </c>
      <c r="E36087">
        <v>0</v>
      </c>
    </row>
    <row r="36088" spans="1:5" x14ac:dyDescent="0.3">
      <c r="A36088">
        <v>23160131</v>
      </c>
      <c r="B36088" t="s">
        <v>2022</v>
      </c>
      <c r="C36088" t="s">
        <v>8</v>
      </c>
      <c r="D36088" t="s">
        <v>2392</v>
      </c>
      <c r="E36088">
        <v>0</v>
      </c>
    </row>
    <row r="36089" spans="1:5" x14ac:dyDescent="0.3">
      <c r="A36089">
        <v>23160131</v>
      </c>
      <c r="B36089" t="s">
        <v>2022</v>
      </c>
      <c r="C36089" t="s">
        <v>8</v>
      </c>
      <c r="D36089" t="s">
        <v>2393</v>
      </c>
      <c r="E36089">
        <v>0</v>
      </c>
    </row>
    <row r="36090" spans="1:5" x14ac:dyDescent="0.3">
      <c r="A36090">
        <v>23160131</v>
      </c>
      <c r="B36090" t="s">
        <v>2022</v>
      </c>
      <c r="C36090" t="s">
        <v>8</v>
      </c>
      <c r="D36090" t="s">
        <v>2394</v>
      </c>
      <c r="E36090">
        <v>0</v>
      </c>
    </row>
    <row r="36091" spans="1:5" x14ac:dyDescent="0.3">
      <c r="A36091">
        <v>23160131</v>
      </c>
      <c r="B36091" t="s">
        <v>2022</v>
      </c>
      <c r="C36091" t="s">
        <v>8</v>
      </c>
      <c r="D36091" t="s">
        <v>2395</v>
      </c>
      <c r="E36091">
        <v>0</v>
      </c>
    </row>
    <row r="36092" spans="1:5" x14ac:dyDescent="0.3">
      <c r="A36092">
        <v>23160131</v>
      </c>
      <c r="B36092" t="s">
        <v>2022</v>
      </c>
      <c r="C36092" t="s">
        <v>8</v>
      </c>
      <c r="D36092" t="s">
        <v>2396</v>
      </c>
      <c r="E36092">
        <v>0</v>
      </c>
    </row>
    <row r="36093" spans="1:5" x14ac:dyDescent="0.3">
      <c r="A36093">
        <v>23160131</v>
      </c>
      <c r="B36093" t="s">
        <v>2022</v>
      </c>
      <c r="C36093" t="s">
        <v>8</v>
      </c>
      <c r="D36093" t="s">
        <v>2397</v>
      </c>
      <c r="E36093">
        <v>0</v>
      </c>
    </row>
    <row r="36094" spans="1:5" x14ac:dyDescent="0.3">
      <c r="A36094">
        <v>23160131</v>
      </c>
      <c r="B36094" t="s">
        <v>2022</v>
      </c>
      <c r="C36094" t="s">
        <v>8</v>
      </c>
      <c r="D36094" t="s">
        <v>2398</v>
      </c>
      <c r="E36094">
        <v>0</v>
      </c>
    </row>
    <row r="36095" spans="1:5" x14ac:dyDescent="0.3">
      <c r="A36095">
        <v>23160131</v>
      </c>
      <c r="B36095" t="s">
        <v>2022</v>
      </c>
      <c r="C36095" t="s">
        <v>8</v>
      </c>
      <c r="D36095" t="s">
        <v>2399</v>
      </c>
      <c r="E36095">
        <v>-2</v>
      </c>
    </row>
    <row r="36096" spans="1:5" x14ac:dyDescent="0.3">
      <c r="A36096">
        <v>23160131</v>
      </c>
      <c r="B36096" t="s">
        <v>2022</v>
      </c>
      <c r="C36096" t="s">
        <v>8</v>
      </c>
      <c r="D36096" t="s">
        <v>2400</v>
      </c>
      <c r="E36096">
        <v>0</v>
      </c>
    </row>
    <row r="36097" spans="1:5" x14ac:dyDescent="0.3">
      <c r="A36097">
        <v>23160131</v>
      </c>
      <c r="B36097" t="s">
        <v>2022</v>
      </c>
      <c r="C36097" t="s">
        <v>8</v>
      </c>
      <c r="D36097" t="s">
        <v>2401</v>
      </c>
      <c r="E36097">
        <v>0</v>
      </c>
    </row>
    <row r="36098" spans="1:5" x14ac:dyDescent="0.3">
      <c r="A36098">
        <v>23160131</v>
      </c>
      <c r="B36098" t="s">
        <v>2022</v>
      </c>
      <c r="C36098" t="s">
        <v>8</v>
      </c>
      <c r="D36098" t="s">
        <v>2402</v>
      </c>
      <c r="E36098">
        <v>0</v>
      </c>
    </row>
    <row r="36099" spans="1:5" x14ac:dyDescent="0.3">
      <c r="A36099">
        <v>23160131</v>
      </c>
      <c r="B36099" t="s">
        <v>2022</v>
      </c>
      <c r="C36099" t="s">
        <v>8</v>
      </c>
      <c r="D36099" t="s">
        <v>2403</v>
      </c>
      <c r="E36099">
        <v>0</v>
      </c>
    </row>
    <row r="36100" spans="1:5" x14ac:dyDescent="0.3">
      <c r="A36100">
        <v>23160131</v>
      </c>
      <c r="B36100" t="s">
        <v>2022</v>
      </c>
      <c r="C36100" t="s">
        <v>8</v>
      </c>
      <c r="D36100" t="s">
        <v>2404</v>
      </c>
      <c r="E36100">
        <v>-2</v>
      </c>
    </row>
    <row r="36101" spans="1:5" x14ac:dyDescent="0.3">
      <c r="A36101">
        <v>23160131</v>
      </c>
      <c r="B36101" t="s">
        <v>2022</v>
      </c>
      <c r="C36101" t="s">
        <v>8</v>
      </c>
      <c r="D36101" t="s">
        <v>2405</v>
      </c>
      <c r="E36101">
        <v>0</v>
      </c>
    </row>
    <row r="36102" spans="1:5" x14ac:dyDescent="0.3">
      <c r="A36102">
        <v>23160131</v>
      </c>
      <c r="B36102" t="s">
        <v>2022</v>
      </c>
      <c r="C36102" t="s">
        <v>8</v>
      </c>
      <c r="D36102" t="s">
        <v>2406</v>
      </c>
      <c r="E36102">
        <v>0</v>
      </c>
    </row>
    <row r="36103" spans="1:5" x14ac:dyDescent="0.3">
      <c r="A36103">
        <v>23160131</v>
      </c>
      <c r="B36103" t="s">
        <v>2022</v>
      </c>
      <c r="C36103" t="s">
        <v>8</v>
      </c>
      <c r="D36103" t="s">
        <v>2407</v>
      </c>
      <c r="E36103">
        <v>0</v>
      </c>
    </row>
    <row r="36104" spans="1:5" x14ac:dyDescent="0.3">
      <c r="A36104">
        <v>23160131</v>
      </c>
      <c r="B36104" t="s">
        <v>2022</v>
      </c>
      <c r="C36104" t="s">
        <v>8</v>
      </c>
      <c r="D36104" t="s">
        <v>2408</v>
      </c>
      <c r="E36104">
        <v>0</v>
      </c>
    </row>
    <row r="36105" spans="1:5" x14ac:dyDescent="0.3">
      <c r="A36105">
        <v>23160131</v>
      </c>
      <c r="B36105" t="s">
        <v>2022</v>
      </c>
      <c r="C36105" t="s">
        <v>8</v>
      </c>
      <c r="D36105" t="s">
        <v>2409</v>
      </c>
      <c r="E36105">
        <v>0</v>
      </c>
    </row>
    <row r="36106" spans="1:5" x14ac:dyDescent="0.3">
      <c r="A36106">
        <v>23160131</v>
      </c>
      <c r="B36106" t="s">
        <v>2022</v>
      </c>
      <c r="C36106" t="s">
        <v>8</v>
      </c>
      <c r="D36106" t="s">
        <v>2410</v>
      </c>
      <c r="E36106">
        <v>-1</v>
      </c>
    </row>
    <row r="36107" spans="1:5" x14ac:dyDescent="0.3">
      <c r="A36107">
        <v>23160131</v>
      </c>
      <c r="B36107" t="s">
        <v>2022</v>
      </c>
      <c r="C36107" t="s">
        <v>8</v>
      </c>
      <c r="D36107" t="s">
        <v>2411</v>
      </c>
      <c r="E36107">
        <v>-2</v>
      </c>
    </row>
    <row r="36108" spans="1:5" x14ac:dyDescent="0.3">
      <c r="A36108">
        <v>23160131</v>
      </c>
      <c r="B36108" t="s">
        <v>2022</v>
      </c>
      <c r="C36108" t="s">
        <v>8</v>
      </c>
      <c r="D36108" t="s">
        <v>2412</v>
      </c>
      <c r="E36108">
        <v>-1</v>
      </c>
    </row>
    <row r="36109" spans="1:5" x14ac:dyDescent="0.3">
      <c r="A36109">
        <v>23160131</v>
      </c>
      <c r="B36109" t="s">
        <v>2022</v>
      </c>
      <c r="C36109" t="s">
        <v>8</v>
      </c>
      <c r="D36109" t="s">
        <v>2413</v>
      </c>
      <c r="E36109">
        <v>0</v>
      </c>
    </row>
    <row r="36110" spans="1:5" x14ac:dyDescent="0.3">
      <c r="A36110">
        <v>4100001</v>
      </c>
      <c r="B36110" t="s">
        <v>2024</v>
      </c>
      <c r="C36110" t="s">
        <v>976</v>
      </c>
      <c r="D36110" t="s">
        <v>2378</v>
      </c>
      <c r="E36110">
        <v>-15</v>
      </c>
    </row>
    <row r="36111" spans="1:5" x14ac:dyDescent="0.3">
      <c r="A36111">
        <v>4100001</v>
      </c>
      <c r="B36111" t="s">
        <v>2024</v>
      </c>
      <c r="C36111" t="s">
        <v>976</v>
      </c>
      <c r="D36111" t="s">
        <v>2379</v>
      </c>
      <c r="E36111">
        <v>-30</v>
      </c>
    </row>
    <row r="36112" spans="1:5" x14ac:dyDescent="0.3">
      <c r="A36112">
        <v>4100001</v>
      </c>
      <c r="B36112" t="s">
        <v>2024</v>
      </c>
      <c r="C36112" t="s">
        <v>976</v>
      </c>
      <c r="D36112" t="s">
        <v>2380</v>
      </c>
      <c r="E36112">
        <v>-75</v>
      </c>
    </row>
    <row r="36113" spans="1:5" x14ac:dyDescent="0.3">
      <c r="A36113">
        <v>4100001</v>
      </c>
      <c r="B36113" t="s">
        <v>2024</v>
      </c>
      <c r="C36113" t="s">
        <v>976</v>
      </c>
      <c r="D36113" t="s">
        <v>2381</v>
      </c>
      <c r="E36113">
        <v>-18</v>
      </c>
    </row>
    <row r="36114" spans="1:5" x14ac:dyDescent="0.3">
      <c r="A36114">
        <v>4100001</v>
      </c>
      <c r="B36114" t="s">
        <v>2024</v>
      </c>
      <c r="C36114" t="s">
        <v>976</v>
      </c>
      <c r="D36114" t="s">
        <v>2382</v>
      </c>
      <c r="E36114">
        <v>-101</v>
      </c>
    </row>
    <row r="36115" spans="1:5" x14ac:dyDescent="0.3">
      <c r="A36115">
        <v>4100001</v>
      </c>
      <c r="B36115" t="s">
        <v>2024</v>
      </c>
      <c r="C36115" t="s">
        <v>976</v>
      </c>
      <c r="D36115" t="s">
        <v>2383</v>
      </c>
      <c r="E36115">
        <v>-5</v>
      </c>
    </row>
    <row r="36116" spans="1:5" x14ac:dyDescent="0.3">
      <c r="A36116">
        <v>4100001</v>
      </c>
      <c r="B36116" t="s">
        <v>2024</v>
      </c>
      <c r="C36116" t="s">
        <v>976</v>
      </c>
      <c r="D36116" t="s">
        <v>2384</v>
      </c>
      <c r="E36116">
        <v>-20</v>
      </c>
    </row>
    <row r="36117" spans="1:5" x14ac:dyDescent="0.3">
      <c r="A36117">
        <v>4100001</v>
      </c>
      <c r="B36117" t="s">
        <v>2024</v>
      </c>
      <c r="C36117" t="s">
        <v>976</v>
      </c>
      <c r="D36117" t="s">
        <v>2385</v>
      </c>
      <c r="E36117">
        <v>-15</v>
      </c>
    </row>
    <row r="36118" spans="1:5" x14ac:dyDescent="0.3">
      <c r="A36118">
        <v>4100001</v>
      </c>
      <c r="B36118" t="s">
        <v>2024</v>
      </c>
      <c r="C36118" t="s">
        <v>976</v>
      </c>
      <c r="D36118" t="s">
        <v>2386</v>
      </c>
      <c r="E36118">
        <v>-34</v>
      </c>
    </row>
    <row r="36119" spans="1:5" x14ac:dyDescent="0.3">
      <c r="A36119">
        <v>4100001</v>
      </c>
      <c r="B36119" t="s">
        <v>2024</v>
      </c>
      <c r="C36119" t="s">
        <v>976</v>
      </c>
      <c r="D36119" t="s">
        <v>2387</v>
      </c>
      <c r="E36119">
        <v>-5</v>
      </c>
    </row>
    <row r="36120" spans="1:5" x14ac:dyDescent="0.3">
      <c r="A36120">
        <v>4100001</v>
      </c>
      <c r="B36120" t="s">
        <v>2024</v>
      </c>
      <c r="C36120" t="s">
        <v>976</v>
      </c>
      <c r="D36120" t="s">
        <v>2388</v>
      </c>
      <c r="E36120">
        <v>-35</v>
      </c>
    </row>
    <row r="36121" spans="1:5" x14ac:dyDescent="0.3">
      <c r="A36121">
        <v>4100001</v>
      </c>
      <c r="B36121" t="s">
        <v>2024</v>
      </c>
      <c r="C36121" t="s">
        <v>976</v>
      </c>
      <c r="D36121" t="s">
        <v>2389</v>
      </c>
      <c r="E36121">
        <v>-30</v>
      </c>
    </row>
    <row r="36122" spans="1:5" x14ac:dyDescent="0.3">
      <c r="A36122">
        <v>4100001</v>
      </c>
      <c r="B36122" t="s">
        <v>2024</v>
      </c>
      <c r="C36122" t="s">
        <v>976</v>
      </c>
      <c r="D36122" t="s">
        <v>2390</v>
      </c>
      <c r="E36122">
        <v>-673</v>
      </c>
    </row>
    <row r="36123" spans="1:5" x14ac:dyDescent="0.3">
      <c r="A36123">
        <v>4100001</v>
      </c>
      <c r="B36123" t="s">
        <v>2024</v>
      </c>
      <c r="C36123" t="s">
        <v>976</v>
      </c>
      <c r="D36123" t="s">
        <v>2391</v>
      </c>
      <c r="E36123">
        <v>-63</v>
      </c>
    </row>
    <row r="36124" spans="1:5" x14ac:dyDescent="0.3">
      <c r="A36124">
        <v>4100001</v>
      </c>
      <c r="B36124" t="s">
        <v>2024</v>
      </c>
      <c r="C36124" t="s">
        <v>976</v>
      </c>
      <c r="D36124" t="s">
        <v>2392</v>
      </c>
      <c r="E36124">
        <v>-5</v>
      </c>
    </row>
    <row r="36125" spans="1:5" x14ac:dyDescent="0.3">
      <c r="A36125">
        <v>4100001</v>
      </c>
      <c r="B36125" t="s">
        <v>2024</v>
      </c>
      <c r="C36125" t="s">
        <v>976</v>
      </c>
      <c r="D36125" t="s">
        <v>2393</v>
      </c>
      <c r="E36125">
        <v>-10</v>
      </c>
    </row>
    <row r="36126" spans="1:5" x14ac:dyDescent="0.3">
      <c r="A36126">
        <v>4100001</v>
      </c>
      <c r="B36126" t="s">
        <v>2024</v>
      </c>
      <c r="C36126" t="s">
        <v>976</v>
      </c>
      <c r="D36126" t="s">
        <v>2394</v>
      </c>
      <c r="E36126">
        <v>-10</v>
      </c>
    </row>
    <row r="36127" spans="1:5" x14ac:dyDescent="0.3">
      <c r="A36127">
        <v>4100001</v>
      </c>
      <c r="B36127" t="s">
        <v>2024</v>
      </c>
      <c r="C36127" t="s">
        <v>976</v>
      </c>
      <c r="D36127" t="s">
        <v>2395</v>
      </c>
      <c r="E36127">
        <v>-5</v>
      </c>
    </row>
    <row r="36128" spans="1:5" x14ac:dyDescent="0.3">
      <c r="A36128">
        <v>4100001</v>
      </c>
      <c r="B36128" t="s">
        <v>2024</v>
      </c>
      <c r="C36128" t="s">
        <v>976</v>
      </c>
      <c r="D36128" t="s">
        <v>2396</v>
      </c>
      <c r="E36128">
        <v>-27</v>
      </c>
    </row>
    <row r="36129" spans="1:5" x14ac:dyDescent="0.3">
      <c r="A36129">
        <v>4100001</v>
      </c>
      <c r="B36129" t="s">
        <v>2024</v>
      </c>
      <c r="C36129" t="s">
        <v>976</v>
      </c>
      <c r="D36129" t="s">
        <v>2397</v>
      </c>
      <c r="E36129">
        <v>0</v>
      </c>
    </row>
    <row r="36130" spans="1:5" x14ac:dyDescent="0.3">
      <c r="A36130">
        <v>4100001</v>
      </c>
      <c r="B36130" t="s">
        <v>2024</v>
      </c>
      <c r="C36130" t="s">
        <v>976</v>
      </c>
      <c r="D36130" t="s">
        <v>2398</v>
      </c>
      <c r="E36130">
        <v>-25</v>
      </c>
    </row>
    <row r="36131" spans="1:5" x14ac:dyDescent="0.3">
      <c r="A36131">
        <v>4100001</v>
      </c>
      <c r="B36131" t="s">
        <v>2024</v>
      </c>
      <c r="C36131" t="s">
        <v>976</v>
      </c>
      <c r="D36131" t="s">
        <v>2399</v>
      </c>
      <c r="E36131">
        <v>-15</v>
      </c>
    </row>
    <row r="36132" spans="1:5" x14ac:dyDescent="0.3">
      <c r="A36132">
        <v>4100001</v>
      </c>
      <c r="B36132" t="s">
        <v>2024</v>
      </c>
      <c r="C36132" t="s">
        <v>976</v>
      </c>
      <c r="D36132" t="s">
        <v>2400</v>
      </c>
      <c r="E36132">
        <v>-10</v>
      </c>
    </row>
    <row r="36133" spans="1:5" x14ac:dyDescent="0.3">
      <c r="A36133">
        <v>4100001</v>
      </c>
      <c r="B36133" t="s">
        <v>2024</v>
      </c>
      <c r="C36133" t="s">
        <v>976</v>
      </c>
      <c r="D36133" t="s">
        <v>2401</v>
      </c>
      <c r="E36133">
        <v>-46</v>
      </c>
    </row>
    <row r="36134" spans="1:5" x14ac:dyDescent="0.3">
      <c r="A36134">
        <v>4100001</v>
      </c>
      <c r="B36134" t="s">
        <v>2024</v>
      </c>
      <c r="C36134" t="s">
        <v>976</v>
      </c>
      <c r="D36134" t="s">
        <v>2402</v>
      </c>
      <c r="E36134">
        <v>-5</v>
      </c>
    </row>
    <row r="36135" spans="1:5" x14ac:dyDescent="0.3">
      <c r="A36135">
        <v>4100001</v>
      </c>
      <c r="B36135" t="s">
        <v>2024</v>
      </c>
      <c r="C36135" t="s">
        <v>976</v>
      </c>
      <c r="D36135" t="s">
        <v>2403</v>
      </c>
      <c r="E36135">
        <v>-21</v>
      </c>
    </row>
    <row r="36136" spans="1:5" x14ac:dyDescent="0.3">
      <c r="A36136">
        <v>4100001</v>
      </c>
      <c r="B36136" t="s">
        <v>2024</v>
      </c>
      <c r="C36136" t="s">
        <v>976</v>
      </c>
      <c r="D36136" t="s">
        <v>2404</v>
      </c>
      <c r="E36136">
        <v>-20</v>
      </c>
    </row>
    <row r="36137" spans="1:5" x14ac:dyDescent="0.3">
      <c r="A36137">
        <v>4100001</v>
      </c>
      <c r="B36137" t="s">
        <v>2024</v>
      </c>
      <c r="C36137" t="s">
        <v>976</v>
      </c>
      <c r="D36137" t="s">
        <v>2405</v>
      </c>
      <c r="E36137">
        <v>-3</v>
      </c>
    </row>
    <row r="36138" spans="1:5" x14ac:dyDescent="0.3">
      <c r="A36138">
        <v>4100001</v>
      </c>
      <c r="B36138" t="s">
        <v>2024</v>
      </c>
      <c r="C36138" t="s">
        <v>976</v>
      </c>
      <c r="D36138" t="s">
        <v>2406</v>
      </c>
      <c r="E36138">
        <v>-15</v>
      </c>
    </row>
    <row r="36139" spans="1:5" x14ac:dyDescent="0.3">
      <c r="A36139">
        <v>4100001</v>
      </c>
      <c r="B36139" t="s">
        <v>2024</v>
      </c>
      <c r="C36139" t="s">
        <v>976</v>
      </c>
      <c r="D36139" t="s">
        <v>2407</v>
      </c>
      <c r="E36139">
        <v>-25</v>
      </c>
    </row>
    <row r="36140" spans="1:5" x14ac:dyDescent="0.3">
      <c r="A36140">
        <v>4100001</v>
      </c>
      <c r="B36140" t="s">
        <v>2024</v>
      </c>
      <c r="C36140" t="s">
        <v>976</v>
      </c>
      <c r="D36140" t="s">
        <v>2408</v>
      </c>
      <c r="E36140">
        <v>-10</v>
      </c>
    </row>
    <row r="36141" spans="1:5" x14ac:dyDescent="0.3">
      <c r="A36141">
        <v>4100001</v>
      </c>
      <c r="B36141" t="s">
        <v>2024</v>
      </c>
      <c r="C36141" t="s">
        <v>976</v>
      </c>
      <c r="D36141" t="s">
        <v>2409</v>
      </c>
      <c r="E36141">
        <v>-10</v>
      </c>
    </row>
    <row r="36142" spans="1:5" x14ac:dyDescent="0.3">
      <c r="A36142">
        <v>4100001</v>
      </c>
      <c r="B36142" t="s">
        <v>2024</v>
      </c>
      <c r="C36142" t="s">
        <v>976</v>
      </c>
      <c r="D36142" t="s">
        <v>2410</v>
      </c>
      <c r="E36142">
        <v>-80</v>
      </c>
    </row>
    <row r="36143" spans="1:5" x14ac:dyDescent="0.3">
      <c r="A36143">
        <v>4100001</v>
      </c>
      <c r="B36143" t="s">
        <v>2024</v>
      </c>
      <c r="C36143" t="s">
        <v>976</v>
      </c>
      <c r="D36143" t="s">
        <v>2411</v>
      </c>
      <c r="E36143">
        <v>-45</v>
      </c>
    </row>
    <row r="36144" spans="1:5" x14ac:dyDescent="0.3">
      <c r="A36144">
        <v>4100001</v>
      </c>
      <c r="B36144" t="s">
        <v>2024</v>
      </c>
      <c r="C36144" t="s">
        <v>976</v>
      </c>
      <c r="D36144" t="s">
        <v>2412</v>
      </c>
      <c r="E36144">
        <v>-26</v>
      </c>
    </row>
    <row r="36145" spans="1:5" x14ac:dyDescent="0.3">
      <c r="A36145">
        <v>4100001</v>
      </c>
      <c r="B36145" t="s">
        <v>2024</v>
      </c>
      <c r="C36145" t="s">
        <v>976</v>
      </c>
      <c r="D36145" t="s">
        <v>2413</v>
      </c>
      <c r="E36145">
        <v>-20</v>
      </c>
    </row>
    <row r="36146" spans="1:5" x14ac:dyDescent="0.3">
      <c r="A36146">
        <v>30300038</v>
      </c>
      <c r="B36146" t="s">
        <v>2026</v>
      </c>
      <c r="C36146" t="s">
        <v>8</v>
      </c>
      <c r="D36146" t="s">
        <v>2378</v>
      </c>
      <c r="E36146">
        <v>0</v>
      </c>
    </row>
    <row r="36147" spans="1:5" x14ac:dyDescent="0.3">
      <c r="A36147">
        <v>30300038</v>
      </c>
      <c r="B36147" t="s">
        <v>2026</v>
      </c>
      <c r="C36147" t="s">
        <v>8</v>
      </c>
      <c r="D36147" t="s">
        <v>2379</v>
      </c>
      <c r="E36147">
        <v>0</v>
      </c>
    </row>
    <row r="36148" spans="1:5" x14ac:dyDescent="0.3">
      <c r="A36148">
        <v>30300038</v>
      </c>
      <c r="B36148" t="s">
        <v>2026</v>
      </c>
      <c r="C36148" t="s">
        <v>8</v>
      </c>
      <c r="D36148" t="s">
        <v>2380</v>
      </c>
      <c r="E36148">
        <v>-375</v>
      </c>
    </row>
    <row r="36149" spans="1:5" x14ac:dyDescent="0.3">
      <c r="A36149">
        <v>30300038</v>
      </c>
      <c r="B36149" t="s">
        <v>2026</v>
      </c>
      <c r="C36149" t="s">
        <v>8</v>
      </c>
      <c r="D36149" t="s">
        <v>2381</v>
      </c>
      <c r="E36149">
        <v>0</v>
      </c>
    </row>
    <row r="36150" spans="1:5" x14ac:dyDescent="0.3">
      <c r="A36150">
        <v>30300038</v>
      </c>
      <c r="B36150" t="s">
        <v>2026</v>
      </c>
      <c r="C36150" t="s">
        <v>8</v>
      </c>
      <c r="D36150" t="s">
        <v>2382</v>
      </c>
      <c r="E36150">
        <v>0</v>
      </c>
    </row>
    <row r="36151" spans="1:5" x14ac:dyDescent="0.3">
      <c r="A36151">
        <v>30300038</v>
      </c>
      <c r="B36151" t="s">
        <v>2026</v>
      </c>
      <c r="C36151" t="s">
        <v>8</v>
      </c>
      <c r="D36151" t="s">
        <v>2383</v>
      </c>
      <c r="E36151">
        <v>0</v>
      </c>
    </row>
    <row r="36152" spans="1:5" x14ac:dyDescent="0.3">
      <c r="A36152">
        <v>30300038</v>
      </c>
      <c r="B36152" t="s">
        <v>2026</v>
      </c>
      <c r="C36152" t="s">
        <v>8</v>
      </c>
      <c r="D36152" t="s">
        <v>2384</v>
      </c>
      <c r="E36152">
        <v>0</v>
      </c>
    </row>
    <row r="36153" spans="1:5" x14ac:dyDescent="0.3">
      <c r="A36153">
        <v>30300038</v>
      </c>
      <c r="B36153" t="s">
        <v>2026</v>
      </c>
      <c r="C36153" t="s">
        <v>8</v>
      </c>
      <c r="D36153" t="s">
        <v>2385</v>
      </c>
      <c r="E36153">
        <v>0</v>
      </c>
    </row>
    <row r="36154" spans="1:5" x14ac:dyDescent="0.3">
      <c r="A36154">
        <v>30300038</v>
      </c>
      <c r="B36154" t="s">
        <v>2026</v>
      </c>
      <c r="C36154" t="s">
        <v>8</v>
      </c>
      <c r="D36154" t="s">
        <v>2386</v>
      </c>
      <c r="E36154">
        <v>0</v>
      </c>
    </row>
    <row r="36155" spans="1:5" x14ac:dyDescent="0.3">
      <c r="A36155">
        <v>30300038</v>
      </c>
      <c r="B36155" t="s">
        <v>2026</v>
      </c>
      <c r="C36155" t="s">
        <v>8</v>
      </c>
      <c r="D36155" t="s">
        <v>2387</v>
      </c>
      <c r="E36155">
        <v>0</v>
      </c>
    </row>
    <row r="36156" spans="1:5" x14ac:dyDescent="0.3">
      <c r="A36156">
        <v>30300038</v>
      </c>
      <c r="B36156" t="s">
        <v>2026</v>
      </c>
      <c r="C36156" t="s">
        <v>8</v>
      </c>
      <c r="D36156" t="s">
        <v>2388</v>
      </c>
      <c r="E36156">
        <v>0</v>
      </c>
    </row>
    <row r="36157" spans="1:5" x14ac:dyDescent="0.3">
      <c r="A36157">
        <v>30300038</v>
      </c>
      <c r="B36157" t="s">
        <v>2026</v>
      </c>
      <c r="C36157" t="s">
        <v>8</v>
      </c>
      <c r="D36157" t="s">
        <v>2389</v>
      </c>
      <c r="E36157">
        <v>0</v>
      </c>
    </row>
    <row r="36158" spans="1:5" x14ac:dyDescent="0.3">
      <c r="A36158">
        <v>30300038</v>
      </c>
      <c r="B36158" t="s">
        <v>2026</v>
      </c>
      <c r="C36158" t="s">
        <v>8</v>
      </c>
      <c r="D36158" t="s">
        <v>2390</v>
      </c>
      <c r="E36158">
        <v>0</v>
      </c>
    </row>
    <row r="36159" spans="1:5" x14ac:dyDescent="0.3">
      <c r="A36159">
        <v>30300038</v>
      </c>
      <c r="B36159" t="s">
        <v>2026</v>
      </c>
      <c r="C36159" t="s">
        <v>8</v>
      </c>
      <c r="D36159" t="s">
        <v>2391</v>
      </c>
      <c r="E36159">
        <v>0</v>
      </c>
    </row>
    <row r="36160" spans="1:5" x14ac:dyDescent="0.3">
      <c r="A36160">
        <v>30300038</v>
      </c>
      <c r="B36160" t="s">
        <v>2026</v>
      </c>
      <c r="C36160" t="s">
        <v>8</v>
      </c>
      <c r="D36160" t="s">
        <v>2392</v>
      </c>
      <c r="E36160">
        <v>0</v>
      </c>
    </row>
    <row r="36161" spans="1:5" x14ac:dyDescent="0.3">
      <c r="A36161">
        <v>30300038</v>
      </c>
      <c r="B36161" t="s">
        <v>2026</v>
      </c>
      <c r="C36161" t="s">
        <v>8</v>
      </c>
      <c r="D36161" t="s">
        <v>2393</v>
      </c>
      <c r="E36161">
        <v>0</v>
      </c>
    </row>
    <row r="36162" spans="1:5" x14ac:dyDescent="0.3">
      <c r="A36162">
        <v>30300038</v>
      </c>
      <c r="B36162" t="s">
        <v>2026</v>
      </c>
      <c r="C36162" t="s">
        <v>8</v>
      </c>
      <c r="D36162" t="s">
        <v>2394</v>
      </c>
      <c r="E36162">
        <v>0</v>
      </c>
    </row>
    <row r="36163" spans="1:5" x14ac:dyDescent="0.3">
      <c r="A36163">
        <v>30300038</v>
      </c>
      <c r="B36163" t="s">
        <v>2026</v>
      </c>
      <c r="C36163" t="s">
        <v>8</v>
      </c>
      <c r="D36163" t="s">
        <v>2395</v>
      </c>
      <c r="E36163">
        <v>0</v>
      </c>
    </row>
    <row r="36164" spans="1:5" x14ac:dyDescent="0.3">
      <c r="A36164">
        <v>30300038</v>
      </c>
      <c r="B36164" t="s">
        <v>2026</v>
      </c>
      <c r="C36164" t="s">
        <v>8</v>
      </c>
      <c r="D36164" t="s">
        <v>2396</v>
      </c>
      <c r="E36164">
        <v>0</v>
      </c>
    </row>
    <row r="36165" spans="1:5" x14ac:dyDescent="0.3">
      <c r="A36165">
        <v>30300038</v>
      </c>
      <c r="B36165" t="s">
        <v>2026</v>
      </c>
      <c r="C36165" t="s">
        <v>8</v>
      </c>
      <c r="D36165" t="s">
        <v>2397</v>
      </c>
      <c r="E36165">
        <v>0</v>
      </c>
    </row>
    <row r="36166" spans="1:5" x14ac:dyDescent="0.3">
      <c r="A36166">
        <v>30300038</v>
      </c>
      <c r="B36166" t="s">
        <v>2026</v>
      </c>
      <c r="C36166" t="s">
        <v>8</v>
      </c>
      <c r="D36166" t="s">
        <v>2398</v>
      </c>
      <c r="E36166">
        <v>0</v>
      </c>
    </row>
    <row r="36167" spans="1:5" x14ac:dyDescent="0.3">
      <c r="A36167">
        <v>30300038</v>
      </c>
      <c r="B36167" t="s">
        <v>2026</v>
      </c>
      <c r="C36167" t="s">
        <v>8</v>
      </c>
      <c r="D36167" t="s">
        <v>2399</v>
      </c>
      <c r="E36167">
        <v>-10</v>
      </c>
    </row>
    <row r="36168" spans="1:5" x14ac:dyDescent="0.3">
      <c r="A36168">
        <v>30300038</v>
      </c>
      <c r="B36168" t="s">
        <v>2026</v>
      </c>
      <c r="C36168" t="s">
        <v>8</v>
      </c>
      <c r="D36168" t="s">
        <v>2400</v>
      </c>
      <c r="E36168">
        <v>0</v>
      </c>
    </row>
    <row r="36169" spans="1:5" x14ac:dyDescent="0.3">
      <c r="A36169">
        <v>30300038</v>
      </c>
      <c r="B36169" t="s">
        <v>2026</v>
      </c>
      <c r="C36169" t="s">
        <v>8</v>
      </c>
      <c r="D36169" t="s">
        <v>2401</v>
      </c>
      <c r="E36169">
        <v>0</v>
      </c>
    </row>
    <row r="36170" spans="1:5" x14ac:dyDescent="0.3">
      <c r="A36170">
        <v>30300038</v>
      </c>
      <c r="B36170" t="s">
        <v>2026</v>
      </c>
      <c r="C36170" t="s">
        <v>8</v>
      </c>
      <c r="D36170" t="s">
        <v>2402</v>
      </c>
      <c r="E36170">
        <v>0</v>
      </c>
    </row>
    <row r="36171" spans="1:5" x14ac:dyDescent="0.3">
      <c r="A36171">
        <v>30300038</v>
      </c>
      <c r="B36171" t="s">
        <v>2026</v>
      </c>
      <c r="C36171" t="s">
        <v>8</v>
      </c>
      <c r="D36171" t="s">
        <v>2403</v>
      </c>
      <c r="E36171">
        <v>0</v>
      </c>
    </row>
    <row r="36172" spans="1:5" x14ac:dyDescent="0.3">
      <c r="A36172">
        <v>30300038</v>
      </c>
      <c r="B36172" t="s">
        <v>2026</v>
      </c>
      <c r="C36172" t="s">
        <v>8</v>
      </c>
      <c r="D36172" t="s">
        <v>2404</v>
      </c>
      <c r="E36172">
        <v>0</v>
      </c>
    </row>
    <row r="36173" spans="1:5" x14ac:dyDescent="0.3">
      <c r="A36173">
        <v>30300038</v>
      </c>
      <c r="B36173" t="s">
        <v>2026</v>
      </c>
      <c r="C36173" t="s">
        <v>8</v>
      </c>
      <c r="D36173" t="s">
        <v>2405</v>
      </c>
      <c r="E36173">
        <v>0</v>
      </c>
    </row>
    <row r="36174" spans="1:5" x14ac:dyDescent="0.3">
      <c r="A36174">
        <v>30300038</v>
      </c>
      <c r="B36174" t="s">
        <v>2026</v>
      </c>
      <c r="C36174" t="s">
        <v>8</v>
      </c>
      <c r="D36174" t="s">
        <v>2406</v>
      </c>
      <c r="E36174">
        <v>0</v>
      </c>
    </row>
    <row r="36175" spans="1:5" x14ac:dyDescent="0.3">
      <c r="A36175">
        <v>30300038</v>
      </c>
      <c r="B36175" t="s">
        <v>2026</v>
      </c>
      <c r="C36175" t="s">
        <v>8</v>
      </c>
      <c r="D36175" t="s">
        <v>2407</v>
      </c>
      <c r="E36175">
        <v>-4</v>
      </c>
    </row>
    <row r="36176" spans="1:5" x14ac:dyDescent="0.3">
      <c r="A36176">
        <v>30300038</v>
      </c>
      <c r="B36176" t="s">
        <v>2026</v>
      </c>
      <c r="C36176" t="s">
        <v>8</v>
      </c>
      <c r="D36176" t="s">
        <v>2408</v>
      </c>
      <c r="E36176">
        <v>0</v>
      </c>
    </row>
    <row r="36177" spans="1:5" x14ac:dyDescent="0.3">
      <c r="A36177">
        <v>30300038</v>
      </c>
      <c r="B36177" t="s">
        <v>2026</v>
      </c>
      <c r="C36177" t="s">
        <v>8</v>
      </c>
      <c r="D36177" t="s">
        <v>2409</v>
      </c>
      <c r="E36177">
        <v>-100</v>
      </c>
    </row>
    <row r="36178" spans="1:5" x14ac:dyDescent="0.3">
      <c r="A36178">
        <v>30300038</v>
      </c>
      <c r="B36178" t="s">
        <v>2026</v>
      </c>
      <c r="C36178" t="s">
        <v>8</v>
      </c>
      <c r="D36178" t="s">
        <v>2410</v>
      </c>
      <c r="E36178">
        <v>0</v>
      </c>
    </row>
    <row r="36179" spans="1:5" x14ac:dyDescent="0.3">
      <c r="A36179">
        <v>30300038</v>
      </c>
      <c r="B36179" t="s">
        <v>2026</v>
      </c>
      <c r="C36179" t="s">
        <v>8</v>
      </c>
      <c r="D36179" t="s">
        <v>2411</v>
      </c>
      <c r="E36179">
        <v>0</v>
      </c>
    </row>
    <row r="36180" spans="1:5" x14ac:dyDescent="0.3">
      <c r="A36180">
        <v>30300038</v>
      </c>
      <c r="B36180" t="s">
        <v>2026</v>
      </c>
      <c r="C36180" t="s">
        <v>8</v>
      </c>
      <c r="D36180" t="s">
        <v>2412</v>
      </c>
      <c r="E36180">
        <v>0</v>
      </c>
    </row>
    <row r="36181" spans="1:5" x14ac:dyDescent="0.3">
      <c r="A36181">
        <v>30300038</v>
      </c>
      <c r="B36181" t="s">
        <v>2026</v>
      </c>
      <c r="C36181" t="s">
        <v>8</v>
      </c>
      <c r="D36181" t="s">
        <v>2413</v>
      </c>
      <c r="E36181">
        <v>0</v>
      </c>
    </row>
    <row r="36182" spans="1:5" x14ac:dyDescent="0.3">
      <c r="A36182">
        <v>30300035</v>
      </c>
      <c r="B36182" t="s">
        <v>2028</v>
      </c>
      <c r="C36182" t="s">
        <v>8</v>
      </c>
      <c r="D36182" t="s">
        <v>2378</v>
      </c>
      <c r="E36182">
        <v>0</v>
      </c>
    </row>
    <row r="36183" spans="1:5" x14ac:dyDescent="0.3">
      <c r="A36183">
        <v>30300035</v>
      </c>
      <c r="B36183" t="s">
        <v>2028</v>
      </c>
      <c r="C36183" t="s">
        <v>8</v>
      </c>
      <c r="D36183" t="s">
        <v>2379</v>
      </c>
      <c r="E36183">
        <v>0</v>
      </c>
    </row>
    <row r="36184" spans="1:5" x14ac:dyDescent="0.3">
      <c r="A36184">
        <v>30300035</v>
      </c>
      <c r="B36184" t="s">
        <v>2028</v>
      </c>
      <c r="C36184" t="s">
        <v>8</v>
      </c>
      <c r="D36184" t="s">
        <v>2380</v>
      </c>
      <c r="E36184">
        <v>0</v>
      </c>
    </row>
    <row r="36185" spans="1:5" x14ac:dyDescent="0.3">
      <c r="A36185">
        <v>30300035</v>
      </c>
      <c r="B36185" t="s">
        <v>2028</v>
      </c>
      <c r="C36185" t="s">
        <v>8</v>
      </c>
      <c r="D36185" t="s">
        <v>2381</v>
      </c>
      <c r="E36185">
        <v>0</v>
      </c>
    </row>
    <row r="36186" spans="1:5" x14ac:dyDescent="0.3">
      <c r="A36186">
        <v>30300035</v>
      </c>
      <c r="B36186" t="s">
        <v>2028</v>
      </c>
      <c r="C36186" t="s">
        <v>8</v>
      </c>
      <c r="D36186" t="s">
        <v>2382</v>
      </c>
      <c r="E36186">
        <v>0</v>
      </c>
    </row>
    <row r="36187" spans="1:5" x14ac:dyDescent="0.3">
      <c r="A36187">
        <v>30300035</v>
      </c>
      <c r="B36187" t="s">
        <v>2028</v>
      </c>
      <c r="C36187" t="s">
        <v>8</v>
      </c>
      <c r="D36187" t="s">
        <v>2383</v>
      </c>
      <c r="E36187">
        <v>0</v>
      </c>
    </row>
    <row r="36188" spans="1:5" x14ac:dyDescent="0.3">
      <c r="A36188">
        <v>30300035</v>
      </c>
      <c r="B36188" t="s">
        <v>2028</v>
      </c>
      <c r="C36188" t="s">
        <v>8</v>
      </c>
      <c r="D36188" t="s">
        <v>2384</v>
      </c>
      <c r="E36188">
        <v>0</v>
      </c>
    </row>
    <row r="36189" spans="1:5" x14ac:dyDescent="0.3">
      <c r="A36189">
        <v>30300035</v>
      </c>
      <c r="B36189" t="s">
        <v>2028</v>
      </c>
      <c r="C36189" t="s">
        <v>8</v>
      </c>
      <c r="D36189" t="s">
        <v>2385</v>
      </c>
      <c r="E36189">
        <v>0</v>
      </c>
    </row>
    <row r="36190" spans="1:5" x14ac:dyDescent="0.3">
      <c r="A36190">
        <v>30300035</v>
      </c>
      <c r="B36190" t="s">
        <v>2028</v>
      </c>
      <c r="C36190" t="s">
        <v>8</v>
      </c>
      <c r="D36190" t="s">
        <v>2386</v>
      </c>
      <c r="E36190">
        <v>0</v>
      </c>
    </row>
    <row r="36191" spans="1:5" x14ac:dyDescent="0.3">
      <c r="A36191">
        <v>30300035</v>
      </c>
      <c r="B36191" t="s">
        <v>2028</v>
      </c>
      <c r="C36191" t="s">
        <v>8</v>
      </c>
      <c r="D36191" t="s">
        <v>2387</v>
      </c>
      <c r="E36191">
        <v>0</v>
      </c>
    </row>
    <row r="36192" spans="1:5" x14ac:dyDescent="0.3">
      <c r="A36192">
        <v>30300035</v>
      </c>
      <c r="B36192" t="s">
        <v>2028</v>
      </c>
      <c r="C36192" t="s">
        <v>8</v>
      </c>
      <c r="D36192" t="s">
        <v>2388</v>
      </c>
      <c r="E36192">
        <v>0</v>
      </c>
    </row>
    <row r="36193" spans="1:5" x14ac:dyDescent="0.3">
      <c r="A36193">
        <v>30300035</v>
      </c>
      <c r="B36193" t="s">
        <v>2028</v>
      </c>
      <c r="C36193" t="s">
        <v>8</v>
      </c>
      <c r="D36193" t="s">
        <v>2389</v>
      </c>
      <c r="E36193">
        <v>0</v>
      </c>
    </row>
    <row r="36194" spans="1:5" x14ac:dyDescent="0.3">
      <c r="A36194">
        <v>30300035</v>
      </c>
      <c r="B36194" t="s">
        <v>2028</v>
      </c>
      <c r="C36194" t="s">
        <v>8</v>
      </c>
      <c r="D36194" t="s">
        <v>2390</v>
      </c>
      <c r="E36194">
        <v>0</v>
      </c>
    </row>
    <row r="36195" spans="1:5" x14ac:dyDescent="0.3">
      <c r="A36195">
        <v>30300035</v>
      </c>
      <c r="B36195" t="s">
        <v>2028</v>
      </c>
      <c r="C36195" t="s">
        <v>8</v>
      </c>
      <c r="D36195" t="s">
        <v>2391</v>
      </c>
      <c r="E36195">
        <v>0</v>
      </c>
    </row>
    <row r="36196" spans="1:5" x14ac:dyDescent="0.3">
      <c r="A36196">
        <v>30300035</v>
      </c>
      <c r="B36196" t="s">
        <v>2028</v>
      </c>
      <c r="C36196" t="s">
        <v>8</v>
      </c>
      <c r="D36196" t="s">
        <v>2392</v>
      </c>
      <c r="E36196">
        <v>0</v>
      </c>
    </row>
    <row r="36197" spans="1:5" x14ac:dyDescent="0.3">
      <c r="A36197">
        <v>30300035</v>
      </c>
      <c r="B36197" t="s">
        <v>2028</v>
      </c>
      <c r="C36197" t="s">
        <v>8</v>
      </c>
      <c r="D36197" t="s">
        <v>2393</v>
      </c>
      <c r="E36197">
        <v>0</v>
      </c>
    </row>
    <row r="36198" spans="1:5" x14ac:dyDescent="0.3">
      <c r="A36198">
        <v>30300035</v>
      </c>
      <c r="B36198" t="s">
        <v>2028</v>
      </c>
      <c r="C36198" t="s">
        <v>8</v>
      </c>
      <c r="D36198" t="s">
        <v>2394</v>
      </c>
      <c r="E36198">
        <v>0</v>
      </c>
    </row>
    <row r="36199" spans="1:5" x14ac:dyDescent="0.3">
      <c r="A36199">
        <v>30300035</v>
      </c>
      <c r="B36199" t="s">
        <v>2028</v>
      </c>
      <c r="C36199" t="s">
        <v>8</v>
      </c>
      <c r="D36199" t="s">
        <v>2395</v>
      </c>
      <c r="E36199">
        <v>0</v>
      </c>
    </row>
    <row r="36200" spans="1:5" x14ac:dyDescent="0.3">
      <c r="A36200">
        <v>30300035</v>
      </c>
      <c r="B36200" t="s">
        <v>2028</v>
      </c>
      <c r="C36200" t="s">
        <v>8</v>
      </c>
      <c r="D36200" t="s">
        <v>2396</v>
      </c>
      <c r="E36200">
        <v>0</v>
      </c>
    </row>
    <row r="36201" spans="1:5" x14ac:dyDescent="0.3">
      <c r="A36201">
        <v>30300035</v>
      </c>
      <c r="B36201" t="s">
        <v>2028</v>
      </c>
      <c r="C36201" t="s">
        <v>8</v>
      </c>
      <c r="D36201" t="s">
        <v>2397</v>
      </c>
      <c r="E36201">
        <v>0</v>
      </c>
    </row>
    <row r="36202" spans="1:5" x14ac:dyDescent="0.3">
      <c r="A36202">
        <v>30300035</v>
      </c>
      <c r="B36202" t="s">
        <v>2028</v>
      </c>
      <c r="C36202" t="s">
        <v>8</v>
      </c>
      <c r="D36202" t="s">
        <v>2398</v>
      </c>
      <c r="E36202">
        <v>0</v>
      </c>
    </row>
    <row r="36203" spans="1:5" x14ac:dyDescent="0.3">
      <c r="A36203">
        <v>30300035</v>
      </c>
      <c r="B36203" t="s">
        <v>2028</v>
      </c>
      <c r="C36203" t="s">
        <v>8</v>
      </c>
      <c r="D36203" t="s">
        <v>2399</v>
      </c>
      <c r="E36203">
        <v>0</v>
      </c>
    </row>
    <row r="36204" spans="1:5" x14ac:dyDescent="0.3">
      <c r="A36204">
        <v>30300035</v>
      </c>
      <c r="B36204" t="s">
        <v>2028</v>
      </c>
      <c r="C36204" t="s">
        <v>8</v>
      </c>
      <c r="D36204" t="s">
        <v>2400</v>
      </c>
      <c r="E36204">
        <v>0</v>
      </c>
    </row>
    <row r="36205" spans="1:5" x14ac:dyDescent="0.3">
      <c r="A36205">
        <v>30300035</v>
      </c>
      <c r="B36205" t="s">
        <v>2028</v>
      </c>
      <c r="C36205" t="s">
        <v>8</v>
      </c>
      <c r="D36205" t="s">
        <v>2401</v>
      </c>
      <c r="E36205">
        <v>0</v>
      </c>
    </row>
    <row r="36206" spans="1:5" x14ac:dyDescent="0.3">
      <c r="A36206">
        <v>30300035</v>
      </c>
      <c r="B36206" t="s">
        <v>2028</v>
      </c>
      <c r="C36206" t="s">
        <v>8</v>
      </c>
      <c r="D36206" t="s">
        <v>2402</v>
      </c>
      <c r="E36206">
        <v>-6</v>
      </c>
    </row>
    <row r="36207" spans="1:5" x14ac:dyDescent="0.3">
      <c r="A36207">
        <v>30300035</v>
      </c>
      <c r="B36207" t="s">
        <v>2028</v>
      </c>
      <c r="C36207" t="s">
        <v>8</v>
      </c>
      <c r="D36207" t="s">
        <v>2403</v>
      </c>
      <c r="E36207">
        <v>-28</v>
      </c>
    </row>
    <row r="36208" spans="1:5" x14ac:dyDescent="0.3">
      <c r="A36208">
        <v>30300035</v>
      </c>
      <c r="B36208" t="s">
        <v>2028</v>
      </c>
      <c r="C36208" t="s">
        <v>8</v>
      </c>
      <c r="D36208" t="s">
        <v>2404</v>
      </c>
      <c r="E36208">
        <v>0</v>
      </c>
    </row>
    <row r="36209" spans="1:5" x14ac:dyDescent="0.3">
      <c r="A36209">
        <v>30300035</v>
      </c>
      <c r="B36209" t="s">
        <v>2028</v>
      </c>
      <c r="C36209" t="s">
        <v>8</v>
      </c>
      <c r="D36209" t="s">
        <v>2405</v>
      </c>
      <c r="E36209">
        <v>0</v>
      </c>
    </row>
    <row r="36210" spans="1:5" x14ac:dyDescent="0.3">
      <c r="A36210">
        <v>30300035</v>
      </c>
      <c r="B36210" t="s">
        <v>2028</v>
      </c>
      <c r="C36210" t="s">
        <v>8</v>
      </c>
      <c r="D36210" t="s">
        <v>2406</v>
      </c>
      <c r="E36210">
        <v>0</v>
      </c>
    </row>
    <row r="36211" spans="1:5" x14ac:dyDescent="0.3">
      <c r="A36211">
        <v>30300035</v>
      </c>
      <c r="B36211" t="s">
        <v>2028</v>
      </c>
      <c r="C36211" t="s">
        <v>8</v>
      </c>
      <c r="D36211" t="s">
        <v>2407</v>
      </c>
      <c r="E36211">
        <v>-20</v>
      </c>
    </row>
    <row r="36212" spans="1:5" x14ac:dyDescent="0.3">
      <c r="A36212">
        <v>30300035</v>
      </c>
      <c r="B36212" t="s">
        <v>2028</v>
      </c>
      <c r="C36212" t="s">
        <v>8</v>
      </c>
      <c r="D36212" t="s">
        <v>2408</v>
      </c>
      <c r="E36212">
        <v>0</v>
      </c>
    </row>
    <row r="36213" spans="1:5" x14ac:dyDescent="0.3">
      <c r="A36213">
        <v>30300035</v>
      </c>
      <c r="B36213" t="s">
        <v>2028</v>
      </c>
      <c r="C36213" t="s">
        <v>8</v>
      </c>
      <c r="D36213" t="s">
        <v>2409</v>
      </c>
      <c r="E36213">
        <v>-10</v>
      </c>
    </row>
    <row r="36214" spans="1:5" x14ac:dyDescent="0.3">
      <c r="A36214">
        <v>30300035</v>
      </c>
      <c r="B36214" t="s">
        <v>2028</v>
      </c>
      <c r="C36214" t="s">
        <v>8</v>
      </c>
      <c r="D36214" t="s">
        <v>2410</v>
      </c>
      <c r="E36214">
        <v>-20</v>
      </c>
    </row>
    <row r="36215" spans="1:5" x14ac:dyDescent="0.3">
      <c r="A36215">
        <v>30300035</v>
      </c>
      <c r="B36215" t="s">
        <v>2028</v>
      </c>
      <c r="C36215" t="s">
        <v>8</v>
      </c>
      <c r="D36215" t="s">
        <v>2411</v>
      </c>
      <c r="E36215">
        <v>0</v>
      </c>
    </row>
    <row r="36216" spans="1:5" x14ac:dyDescent="0.3">
      <c r="A36216">
        <v>30300035</v>
      </c>
      <c r="B36216" t="s">
        <v>2028</v>
      </c>
      <c r="C36216" t="s">
        <v>8</v>
      </c>
      <c r="D36216" t="s">
        <v>2412</v>
      </c>
      <c r="E36216">
        <v>0</v>
      </c>
    </row>
    <row r="36217" spans="1:5" x14ac:dyDescent="0.3">
      <c r="A36217">
        <v>30300035</v>
      </c>
      <c r="B36217" t="s">
        <v>2028</v>
      </c>
      <c r="C36217" t="s">
        <v>8</v>
      </c>
      <c r="D36217" t="s">
        <v>2413</v>
      </c>
      <c r="E36217">
        <v>0</v>
      </c>
    </row>
    <row r="36218" spans="1:5" x14ac:dyDescent="0.3">
      <c r="A36218">
        <v>50360003</v>
      </c>
      <c r="B36218" t="s">
        <v>2030</v>
      </c>
      <c r="C36218" t="s">
        <v>8</v>
      </c>
      <c r="D36218" t="s">
        <v>2378</v>
      </c>
      <c r="E36218">
        <v>-2</v>
      </c>
    </row>
    <row r="36219" spans="1:5" x14ac:dyDescent="0.3">
      <c r="A36219">
        <v>50360003</v>
      </c>
      <c r="B36219" t="s">
        <v>2030</v>
      </c>
      <c r="C36219" t="s">
        <v>8</v>
      </c>
      <c r="D36219" t="s">
        <v>2379</v>
      </c>
      <c r="E36219">
        <v>0</v>
      </c>
    </row>
    <row r="36220" spans="1:5" x14ac:dyDescent="0.3">
      <c r="A36220">
        <v>50360003</v>
      </c>
      <c r="B36220" t="s">
        <v>2030</v>
      </c>
      <c r="C36220" t="s">
        <v>8</v>
      </c>
      <c r="D36220" t="s">
        <v>2380</v>
      </c>
      <c r="E36220">
        <v>0</v>
      </c>
    </row>
    <row r="36221" spans="1:5" x14ac:dyDescent="0.3">
      <c r="A36221">
        <v>50360003</v>
      </c>
      <c r="B36221" t="s">
        <v>2030</v>
      </c>
      <c r="C36221" t="s">
        <v>8</v>
      </c>
      <c r="D36221" t="s">
        <v>2381</v>
      </c>
      <c r="E36221">
        <v>-2</v>
      </c>
    </row>
    <row r="36222" spans="1:5" x14ac:dyDescent="0.3">
      <c r="A36222">
        <v>50360003</v>
      </c>
      <c r="B36222" t="s">
        <v>2030</v>
      </c>
      <c r="C36222" t="s">
        <v>8</v>
      </c>
      <c r="D36222" t="s">
        <v>2382</v>
      </c>
      <c r="E36222">
        <v>-8</v>
      </c>
    </row>
    <row r="36223" spans="1:5" x14ac:dyDescent="0.3">
      <c r="A36223">
        <v>50360003</v>
      </c>
      <c r="B36223" t="s">
        <v>2030</v>
      </c>
      <c r="C36223" t="s">
        <v>8</v>
      </c>
      <c r="D36223" t="s">
        <v>2383</v>
      </c>
      <c r="E36223">
        <v>0</v>
      </c>
    </row>
    <row r="36224" spans="1:5" x14ac:dyDescent="0.3">
      <c r="A36224">
        <v>50360003</v>
      </c>
      <c r="B36224" t="s">
        <v>2030</v>
      </c>
      <c r="C36224" t="s">
        <v>8</v>
      </c>
      <c r="D36224" t="s">
        <v>2384</v>
      </c>
      <c r="E36224">
        <v>0</v>
      </c>
    </row>
    <row r="36225" spans="1:5" x14ac:dyDescent="0.3">
      <c r="A36225">
        <v>50360003</v>
      </c>
      <c r="B36225" t="s">
        <v>2030</v>
      </c>
      <c r="C36225" t="s">
        <v>8</v>
      </c>
      <c r="D36225" t="s">
        <v>2385</v>
      </c>
      <c r="E36225">
        <v>0</v>
      </c>
    </row>
    <row r="36226" spans="1:5" x14ac:dyDescent="0.3">
      <c r="A36226">
        <v>50360003</v>
      </c>
      <c r="B36226" t="s">
        <v>2030</v>
      </c>
      <c r="C36226" t="s">
        <v>8</v>
      </c>
      <c r="D36226" t="s">
        <v>2386</v>
      </c>
      <c r="E36226">
        <v>-6</v>
      </c>
    </row>
    <row r="36227" spans="1:5" x14ac:dyDescent="0.3">
      <c r="A36227">
        <v>50360003</v>
      </c>
      <c r="B36227" t="s">
        <v>2030</v>
      </c>
      <c r="C36227" t="s">
        <v>8</v>
      </c>
      <c r="D36227" t="s">
        <v>2387</v>
      </c>
      <c r="E36227">
        <v>0</v>
      </c>
    </row>
    <row r="36228" spans="1:5" x14ac:dyDescent="0.3">
      <c r="A36228">
        <v>50360003</v>
      </c>
      <c r="B36228" t="s">
        <v>2030</v>
      </c>
      <c r="C36228" t="s">
        <v>8</v>
      </c>
      <c r="D36228" t="s">
        <v>2388</v>
      </c>
      <c r="E36228">
        <v>0</v>
      </c>
    </row>
    <row r="36229" spans="1:5" x14ac:dyDescent="0.3">
      <c r="A36229">
        <v>50360003</v>
      </c>
      <c r="B36229" t="s">
        <v>2030</v>
      </c>
      <c r="C36229" t="s">
        <v>8</v>
      </c>
      <c r="D36229" t="s">
        <v>2389</v>
      </c>
      <c r="E36229">
        <v>-4</v>
      </c>
    </row>
    <row r="36230" spans="1:5" x14ac:dyDescent="0.3">
      <c r="A36230">
        <v>50360003</v>
      </c>
      <c r="B36230" t="s">
        <v>2030</v>
      </c>
      <c r="C36230" t="s">
        <v>8</v>
      </c>
      <c r="D36230" t="s">
        <v>2390</v>
      </c>
      <c r="E36230">
        <v>-6</v>
      </c>
    </row>
    <row r="36231" spans="1:5" x14ac:dyDescent="0.3">
      <c r="A36231">
        <v>50360003</v>
      </c>
      <c r="B36231" t="s">
        <v>2030</v>
      </c>
      <c r="C36231" t="s">
        <v>8</v>
      </c>
      <c r="D36231" t="s">
        <v>2391</v>
      </c>
      <c r="E36231">
        <v>-3</v>
      </c>
    </row>
    <row r="36232" spans="1:5" x14ac:dyDescent="0.3">
      <c r="A36232">
        <v>50360003</v>
      </c>
      <c r="B36232" t="s">
        <v>2030</v>
      </c>
      <c r="C36232" t="s">
        <v>8</v>
      </c>
      <c r="D36232" t="s">
        <v>2392</v>
      </c>
      <c r="E36232">
        <v>0</v>
      </c>
    </row>
    <row r="36233" spans="1:5" x14ac:dyDescent="0.3">
      <c r="A36233">
        <v>50360003</v>
      </c>
      <c r="B36233" t="s">
        <v>2030</v>
      </c>
      <c r="C36233" t="s">
        <v>8</v>
      </c>
      <c r="D36233" t="s">
        <v>2393</v>
      </c>
      <c r="E36233">
        <v>0</v>
      </c>
    </row>
    <row r="36234" spans="1:5" x14ac:dyDescent="0.3">
      <c r="A36234">
        <v>50360003</v>
      </c>
      <c r="B36234" t="s">
        <v>2030</v>
      </c>
      <c r="C36234" t="s">
        <v>8</v>
      </c>
      <c r="D36234" t="s">
        <v>2394</v>
      </c>
      <c r="E36234">
        <v>-2</v>
      </c>
    </row>
    <row r="36235" spans="1:5" x14ac:dyDescent="0.3">
      <c r="A36235">
        <v>50360003</v>
      </c>
      <c r="B36235" t="s">
        <v>2030</v>
      </c>
      <c r="C36235" t="s">
        <v>8</v>
      </c>
      <c r="D36235" t="s">
        <v>2395</v>
      </c>
      <c r="E36235">
        <v>0</v>
      </c>
    </row>
    <row r="36236" spans="1:5" x14ac:dyDescent="0.3">
      <c r="A36236">
        <v>50360003</v>
      </c>
      <c r="B36236" t="s">
        <v>2030</v>
      </c>
      <c r="C36236" t="s">
        <v>8</v>
      </c>
      <c r="D36236" t="s">
        <v>2396</v>
      </c>
      <c r="E36236">
        <v>-4</v>
      </c>
    </row>
    <row r="36237" spans="1:5" x14ac:dyDescent="0.3">
      <c r="A36237">
        <v>50360003</v>
      </c>
      <c r="B36237" t="s">
        <v>2030</v>
      </c>
      <c r="C36237" t="s">
        <v>8</v>
      </c>
      <c r="D36237" t="s">
        <v>2397</v>
      </c>
      <c r="E36237">
        <v>0</v>
      </c>
    </row>
    <row r="36238" spans="1:5" x14ac:dyDescent="0.3">
      <c r="A36238">
        <v>50360003</v>
      </c>
      <c r="B36238" t="s">
        <v>2030</v>
      </c>
      <c r="C36238" t="s">
        <v>8</v>
      </c>
      <c r="D36238" t="s">
        <v>2398</v>
      </c>
      <c r="E36238">
        <v>0</v>
      </c>
    </row>
    <row r="36239" spans="1:5" x14ac:dyDescent="0.3">
      <c r="A36239">
        <v>50360003</v>
      </c>
      <c r="B36239" t="s">
        <v>2030</v>
      </c>
      <c r="C36239" t="s">
        <v>8</v>
      </c>
      <c r="D36239" t="s">
        <v>2399</v>
      </c>
      <c r="E36239">
        <v>0</v>
      </c>
    </row>
    <row r="36240" spans="1:5" x14ac:dyDescent="0.3">
      <c r="A36240">
        <v>50360003</v>
      </c>
      <c r="B36240" t="s">
        <v>2030</v>
      </c>
      <c r="C36240" t="s">
        <v>8</v>
      </c>
      <c r="D36240" t="s">
        <v>2400</v>
      </c>
      <c r="E36240">
        <v>0</v>
      </c>
    </row>
    <row r="36241" spans="1:5" x14ac:dyDescent="0.3">
      <c r="A36241">
        <v>50360003</v>
      </c>
      <c r="B36241" t="s">
        <v>2030</v>
      </c>
      <c r="C36241" t="s">
        <v>8</v>
      </c>
      <c r="D36241" t="s">
        <v>2401</v>
      </c>
      <c r="E36241">
        <v>0</v>
      </c>
    </row>
    <row r="36242" spans="1:5" x14ac:dyDescent="0.3">
      <c r="A36242">
        <v>50360003</v>
      </c>
      <c r="B36242" t="s">
        <v>2030</v>
      </c>
      <c r="C36242" t="s">
        <v>8</v>
      </c>
      <c r="D36242" t="s">
        <v>2402</v>
      </c>
      <c r="E36242">
        <v>0</v>
      </c>
    </row>
    <row r="36243" spans="1:5" x14ac:dyDescent="0.3">
      <c r="A36243">
        <v>50360003</v>
      </c>
      <c r="B36243" t="s">
        <v>2030</v>
      </c>
      <c r="C36243" t="s">
        <v>8</v>
      </c>
      <c r="D36243" t="s">
        <v>2403</v>
      </c>
      <c r="E36243">
        <v>0</v>
      </c>
    </row>
    <row r="36244" spans="1:5" x14ac:dyDescent="0.3">
      <c r="A36244">
        <v>50360003</v>
      </c>
      <c r="B36244" t="s">
        <v>2030</v>
      </c>
      <c r="C36244" t="s">
        <v>8</v>
      </c>
      <c r="D36244" t="s">
        <v>2404</v>
      </c>
      <c r="E36244">
        <v>0</v>
      </c>
    </row>
    <row r="36245" spans="1:5" x14ac:dyDescent="0.3">
      <c r="A36245">
        <v>50360003</v>
      </c>
      <c r="B36245" t="s">
        <v>2030</v>
      </c>
      <c r="C36245" t="s">
        <v>8</v>
      </c>
      <c r="D36245" t="s">
        <v>2405</v>
      </c>
      <c r="E36245">
        <v>0</v>
      </c>
    </row>
    <row r="36246" spans="1:5" x14ac:dyDescent="0.3">
      <c r="A36246">
        <v>50360003</v>
      </c>
      <c r="B36246" t="s">
        <v>2030</v>
      </c>
      <c r="C36246" t="s">
        <v>8</v>
      </c>
      <c r="D36246" t="s">
        <v>2406</v>
      </c>
      <c r="E36246">
        <v>0</v>
      </c>
    </row>
    <row r="36247" spans="1:5" x14ac:dyDescent="0.3">
      <c r="A36247">
        <v>50360003</v>
      </c>
      <c r="B36247" t="s">
        <v>2030</v>
      </c>
      <c r="C36247" t="s">
        <v>8</v>
      </c>
      <c r="D36247" t="s">
        <v>2407</v>
      </c>
      <c r="E36247">
        <v>-4</v>
      </c>
    </row>
    <row r="36248" spans="1:5" x14ac:dyDescent="0.3">
      <c r="A36248">
        <v>50360003</v>
      </c>
      <c r="B36248" t="s">
        <v>2030</v>
      </c>
      <c r="C36248" t="s">
        <v>8</v>
      </c>
      <c r="D36248" t="s">
        <v>2408</v>
      </c>
      <c r="E36248">
        <v>0</v>
      </c>
    </row>
    <row r="36249" spans="1:5" x14ac:dyDescent="0.3">
      <c r="A36249">
        <v>50360003</v>
      </c>
      <c r="B36249" t="s">
        <v>2030</v>
      </c>
      <c r="C36249" t="s">
        <v>8</v>
      </c>
      <c r="D36249" t="s">
        <v>2409</v>
      </c>
      <c r="E36249">
        <v>0</v>
      </c>
    </row>
    <row r="36250" spans="1:5" x14ac:dyDescent="0.3">
      <c r="A36250">
        <v>50360003</v>
      </c>
      <c r="B36250" t="s">
        <v>2030</v>
      </c>
      <c r="C36250" t="s">
        <v>8</v>
      </c>
      <c r="D36250" t="s">
        <v>2410</v>
      </c>
      <c r="E36250">
        <v>0</v>
      </c>
    </row>
    <row r="36251" spans="1:5" x14ac:dyDescent="0.3">
      <c r="A36251">
        <v>50360003</v>
      </c>
      <c r="B36251" t="s">
        <v>2030</v>
      </c>
      <c r="C36251" t="s">
        <v>8</v>
      </c>
      <c r="D36251" t="s">
        <v>2411</v>
      </c>
      <c r="E36251">
        <v>0</v>
      </c>
    </row>
    <row r="36252" spans="1:5" x14ac:dyDescent="0.3">
      <c r="A36252">
        <v>50360003</v>
      </c>
      <c r="B36252" t="s">
        <v>2030</v>
      </c>
      <c r="C36252" t="s">
        <v>8</v>
      </c>
      <c r="D36252" t="s">
        <v>2412</v>
      </c>
      <c r="E36252">
        <v>0</v>
      </c>
    </row>
    <row r="36253" spans="1:5" x14ac:dyDescent="0.3">
      <c r="A36253">
        <v>50360003</v>
      </c>
      <c r="B36253" t="s">
        <v>2030</v>
      </c>
      <c r="C36253" t="s">
        <v>8</v>
      </c>
      <c r="D36253" t="s">
        <v>2413</v>
      </c>
      <c r="E36253">
        <v>0</v>
      </c>
    </row>
    <row r="36254" spans="1:5" x14ac:dyDescent="0.3">
      <c r="A36254">
        <v>54300004</v>
      </c>
      <c r="B36254" t="s">
        <v>2032</v>
      </c>
      <c r="C36254" t="s">
        <v>8</v>
      </c>
      <c r="D36254" t="s">
        <v>2378</v>
      </c>
      <c r="E36254">
        <v>0</v>
      </c>
    </row>
    <row r="36255" spans="1:5" x14ac:dyDescent="0.3">
      <c r="A36255">
        <v>54300004</v>
      </c>
      <c r="B36255" t="s">
        <v>2032</v>
      </c>
      <c r="C36255" t="s">
        <v>8</v>
      </c>
      <c r="D36255" t="s">
        <v>2379</v>
      </c>
      <c r="E36255">
        <v>0</v>
      </c>
    </row>
    <row r="36256" spans="1:5" x14ac:dyDescent="0.3">
      <c r="A36256">
        <v>54300004</v>
      </c>
      <c r="B36256" t="s">
        <v>2032</v>
      </c>
      <c r="C36256" t="s">
        <v>8</v>
      </c>
      <c r="D36256" t="s">
        <v>2380</v>
      </c>
      <c r="E36256">
        <v>-4</v>
      </c>
    </row>
    <row r="36257" spans="1:5" x14ac:dyDescent="0.3">
      <c r="A36257">
        <v>54300004</v>
      </c>
      <c r="B36257" t="s">
        <v>2032</v>
      </c>
      <c r="C36257" t="s">
        <v>8</v>
      </c>
      <c r="D36257" t="s">
        <v>2381</v>
      </c>
      <c r="E36257">
        <v>0</v>
      </c>
    </row>
    <row r="36258" spans="1:5" x14ac:dyDescent="0.3">
      <c r="A36258">
        <v>54300004</v>
      </c>
      <c r="B36258" t="s">
        <v>2032</v>
      </c>
      <c r="C36258" t="s">
        <v>8</v>
      </c>
      <c r="D36258" t="s">
        <v>2382</v>
      </c>
      <c r="E36258">
        <v>0</v>
      </c>
    </row>
    <row r="36259" spans="1:5" x14ac:dyDescent="0.3">
      <c r="A36259">
        <v>54300004</v>
      </c>
      <c r="B36259" t="s">
        <v>2032</v>
      </c>
      <c r="C36259" t="s">
        <v>8</v>
      </c>
      <c r="D36259" t="s">
        <v>2383</v>
      </c>
      <c r="E36259">
        <v>0</v>
      </c>
    </row>
    <row r="36260" spans="1:5" x14ac:dyDescent="0.3">
      <c r="A36260">
        <v>54300004</v>
      </c>
      <c r="B36260" t="s">
        <v>2032</v>
      </c>
      <c r="C36260" t="s">
        <v>8</v>
      </c>
      <c r="D36260" t="s">
        <v>2384</v>
      </c>
      <c r="E36260">
        <v>-7</v>
      </c>
    </row>
    <row r="36261" spans="1:5" x14ac:dyDescent="0.3">
      <c r="A36261">
        <v>54300004</v>
      </c>
      <c r="B36261" t="s">
        <v>2032</v>
      </c>
      <c r="C36261" t="s">
        <v>8</v>
      </c>
      <c r="D36261" t="s">
        <v>2385</v>
      </c>
      <c r="E36261">
        <v>0</v>
      </c>
    </row>
    <row r="36262" spans="1:5" x14ac:dyDescent="0.3">
      <c r="A36262">
        <v>54300004</v>
      </c>
      <c r="B36262" t="s">
        <v>2032</v>
      </c>
      <c r="C36262" t="s">
        <v>8</v>
      </c>
      <c r="D36262" t="s">
        <v>2386</v>
      </c>
      <c r="E36262">
        <v>0</v>
      </c>
    </row>
    <row r="36263" spans="1:5" x14ac:dyDescent="0.3">
      <c r="A36263">
        <v>54300004</v>
      </c>
      <c r="B36263" t="s">
        <v>2032</v>
      </c>
      <c r="C36263" t="s">
        <v>8</v>
      </c>
      <c r="D36263" t="s">
        <v>2387</v>
      </c>
      <c r="E36263">
        <v>0</v>
      </c>
    </row>
    <row r="36264" spans="1:5" x14ac:dyDescent="0.3">
      <c r="A36264">
        <v>54300004</v>
      </c>
      <c r="B36264" t="s">
        <v>2032</v>
      </c>
      <c r="C36264" t="s">
        <v>8</v>
      </c>
      <c r="D36264" t="s">
        <v>2388</v>
      </c>
      <c r="E36264">
        <v>-4</v>
      </c>
    </row>
    <row r="36265" spans="1:5" x14ac:dyDescent="0.3">
      <c r="A36265">
        <v>54300004</v>
      </c>
      <c r="B36265" t="s">
        <v>2032</v>
      </c>
      <c r="C36265" t="s">
        <v>8</v>
      </c>
      <c r="D36265" t="s">
        <v>2389</v>
      </c>
      <c r="E36265">
        <v>0</v>
      </c>
    </row>
    <row r="36266" spans="1:5" x14ac:dyDescent="0.3">
      <c r="A36266">
        <v>54300004</v>
      </c>
      <c r="B36266" t="s">
        <v>2032</v>
      </c>
      <c r="C36266" t="s">
        <v>8</v>
      </c>
      <c r="D36266" t="s">
        <v>2390</v>
      </c>
      <c r="E36266">
        <v>0</v>
      </c>
    </row>
    <row r="36267" spans="1:5" x14ac:dyDescent="0.3">
      <c r="A36267">
        <v>54300004</v>
      </c>
      <c r="B36267" t="s">
        <v>2032</v>
      </c>
      <c r="C36267" t="s">
        <v>8</v>
      </c>
      <c r="D36267" t="s">
        <v>2391</v>
      </c>
      <c r="E36267">
        <v>0</v>
      </c>
    </row>
    <row r="36268" spans="1:5" x14ac:dyDescent="0.3">
      <c r="A36268">
        <v>54300004</v>
      </c>
      <c r="B36268" t="s">
        <v>2032</v>
      </c>
      <c r="C36268" t="s">
        <v>8</v>
      </c>
      <c r="D36268" t="s">
        <v>2392</v>
      </c>
      <c r="E36268">
        <v>0</v>
      </c>
    </row>
    <row r="36269" spans="1:5" x14ac:dyDescent="0.3">
      <c r="A36269">
        <v>54300004</v>
      </c>
      <c r="B36269" t="s">
        <v>2032</v>
      </c>
      <c r="C36269" t="s">
        <v>8</v>
      </c>
      <c r="D36269" t="s">
        <v>2393</v>
      </c>
      <c r="E36269">
        <v>0</v>
      </c>
    </row>
    <row r="36270" spans="1:5" x14ac:dyDescent="0.3">
      <c r="A36270">
        <v>54300004</v>
      </c>
      <c r="B36270" t="s">
        <v>2032</v>
      </c>
      <c r="C36270" t="s">
        <v>8</v>
      </c>
      <c r="D36270" t="s">
        <v>2394</v>
      </c>
      <c r="E36270">
        <v>0</v>
      </c>
    </row>
    <row r="36271" spans="1:5" x14ac:dyDescent="0.3">
      <c r="A36271">
        <v>54300004</v>
      </c>
      <c r="B36271" t="s">
        <v>2032</v>
      </c>
      <c r="C36271" t="s">
        <v>8</v>
      </c>
      <c r="D36271" t="s">
        <v>2395</v>
      </c>
      <c r="E36271">
        <v>-1</v>
      </c>
    </row>
    <row r="36272" spans="1:5" x14ac:dyDescent="0.3">
      <c r="A36272">
        <v>54300004</v>
      </c>
      <c r="B36272" t="s">
        <v>2032</v>
      </c>
      <c r="C36272" t="s">
        <v>8</v>
      </c>
      <c r="D36272" t="s">
        <v>2396</v>
      </c>
      <c r="E36272">
        <v>-4</v>
      </c>
    </row>
    <row r="36273" spans="1:5" x14ac:dyDescent="0.3">
      <c r="A36273">
        <v>54300004</v>
      </c>
      <c r="B36273" t="s">
        <v>2032</v>
      </c>
      <c r="C36273" t="s">
        <v>8</v>
      </c>
      <c r="D36273" t="s">
        <v>2397</v>
      </c>
      <c r="E36273">
        <v>0</v>
      </c>
    </row>
    <row r="36274" spans="1:5" x14ac:dyDescent="0.3">
      <c r="A36274">
        <v>54300004</v>
      </c>
      <c r="B36274" t="s">
        <v>2032</v>
      </c>
      <c r="C36274" t="s">
        <v>8</v>
      </c>
      <c r="D36274" t="s">
        <v>2398</v>
      </c>
      <c r="E36274">
        <v>0</v>
      </c>
    </row>
    <row r="36275" spans="1:5" x14ac:dyDescent="0.3">
      <c r="A36275">
        <v>54300004</v>
      </c>
      <c r="B36275" t="s">
        <v>2032</v>
      </c>
      <c r="C36275" t="s">
        <v>8</v>
      </c>
      <c r="D36275" t="s">
        <v>2399</v>
      </c>
      <c r="E36275">
        <v>-6</v>
      </c>
    </row>
    <row r="36276" spans="1:5" x14ac:dyDescent="0.3">
      <c r="A36276">
        <v>54300004</v>
      </c>
      <c r="B36276" t="s">
        <v>2032</v>
      </c>
      <c r="C36276" t="s">
        <v>8</v>
      </c>
      <c r="D36276" t="s">
        <v>2400</v>
      </c>
      <c r="E36276">
        <v>-4</v>
      </c>
    </row>
    <row r="36277" spans="1:5" x14ac:dyDescent="0.3">
      <c r="A36277">
        <v>54300004</v>
      </c>
      <c r="B36277" t="s">
        <v>2032</v>
      </c>
      <c r="C36277" t="s">
        <v>8</v>
      </c>
      <c r="D36277" t="s">
        <v>2401</v>
      </c>
      <c r="E36277">
        <v>-6</v>
      </c>
    </row>
    <row r="36278" spans="1:5" x14ac:dyDescent="0.3">
      <c r="A36278">
        <v>54300004</v>
      </c>
      <c r="B36278" t="s">
        <v>2032</v>
      </c>
      <c r="C36278" t="s">
        <v>8</v>
      </c>
      <c r="D36278" t="s">
        <v>2402</v>
      </c>
      <c r="E36278">
        <v>0</v>
      </c>
    </row>
    <row r="36279" spans="1:5" x14ac:dyDescent="0.3">
      <c r="A36279">
        <v>54300004</v>
      </c>
      <c r="B36279" t="s">
        <v>2032</v>
      </c>
      <c r="C36279" t="s">
        <v>8</v>
      </c>
      <c r="D36279" t="s">
        <v>2403</v>
      </c>
      <c r="E36279">
        <v>-2</v>
      </c>
    </row>
    <row r="36280" spans="1:5" x14ac:dyDescent="0.3">
      <c r="A36280">
        <v>54300004</v>
      </c>
      <c r="B36280" t="s">
        <v>2032</v>
      </c>
      <c r="C36280" t="s">
        <v>8</v>
      </c>
      <c r="D36280" t="s">
        <v>2404</v>
      </c>
      <c r="E36280">
        <v>0</v>
      </c>
    </row>
    <row r="36281" spans="1:5" x14ac:dyDescent="0.3">
      <c r="A36281">
        <v>54300004</v>
      </c>
      <c r="B36281" t="s">
        <v>2032</v>
      </c>
      <c r="C36281" t="s">
        <v>8</v>
      </c>
      <c r="D36281" t="s">
        <v>2405</v>
      </c>
      <c r="E36281">
        <v>0</v>
      </c>
    </row>
    <row r="36282" spans="1:5" x14ac:dyDescent="0.3">
      <c r="A36282">
        <v>54300004</v>
      </c>
      <c r="B36282" t="s">
        <v>2032</v>
      </c>
      <c r="C36282" t="s">
        <v>8</v>
      </c>
      <c r="D36282" t="s">
        <v>2406</v>
      </c>
      <c r="E36282">
        <v>0</v>
      </c>
    </row>
    <row r="36283" spans="1:5" x14ac:dyDescent="0.3">
      <c r="A36283">
        <v>54300004</v>
      </c>
      <c r="B36283" t="s">
        <v>2032</v>
      </c>
      <c r="C36283" t="s">
        <v>8</v>
      </c>
      <c r="D36283" t="s">
        <v>2407</v>
      </c>
      <c r="E36283">
        <v>0</v>
      </c>
    </row>
    <row r="36284" spans="1:5" x14ac:dyDescent="0.3">
      <c r="A36284">
        <v>54300004</v>
      </c>
      <c r="B36284" t="s">
        <v>2032</v>
      </c>
      <c r="C36284" t="s">
        <v>8</v>
      </c>
      <c r="D36284" t="s">
        <v>2408</v>
      </c>
      <c r="E36284">
        <v>0</v>
      </c>
    </row>
    <row r="36285" spans="1:5" x14ac:dyDescent="0.3">
      <c r="A36285">
        <v>54300004</v>
      </c>
      <c r="B36285" t="s">
        <v>2032</v>
      </c>
      <c r="C36285" t="s">
        <v>8</v>
      </c>
      <c r="D36285" t="s">
        <v>2409</v>
      </c>
      <c r="E36285">
        <v>0</v>
      </c>
    </row>
    <row r="36286" spans="1:5" x14ac:dyDescent="0.3">
      <c r="A36286">
        <v>54300004</v>
      </c>
      <c r="B36286" t="s">
        <v>2032</v>
      </c>
      <c r="C36286" t="s">
        <v>8</v>
      </c>
      <c r="D36286" t="s">
        <v>2410</v>
      </c>
      <c r="E36286">
        <v>0</v>
      </c>
    </row>
    <row r="36287" spans="1:5" x14ac:dyDescent="0.3">
      <c r="A36287">
        <v>54300004</v>
      </c>
      <c r="B36287" t="s">
        <v>2032</v>
      </c>
      <c r="C36287" t="s">
        <v>8</v>
      </c>
      <c r="D36287" t="s">
        <v>2411</v>
      </c>
      <c r="E36287">
        <v>-4</v>
      </c>
    </row>
    <row r="36288" spans="1:5" x14ac:dyDescent="0.3">
      <c r="A36288">
        <v>54300004</v>
      </c>
      <c r="B36288" t="s">
        <v>2032</v>
      </c>
      <c r="C36288" t="s">
        <v>8</v>
      </c>
      <c r="D36288" t="s">
        <v>2412</v>
      </c>
      <c r="E36288">
        <v>-3</v>
      </c>
    </row>
    <row r="36289" spans="1:5" x14ac:dyDescent="0.3">
      <c r="A36289">
        <v>54300004</v>
      </c>
      <c r="B36289" t="s">
        <v>2032</v>
      </c>
      <c r="C36289" t="s">
        <v>8</v>
      </c>
      <c r="D36289" t="s">
        <v>2413</v>
      </c>
      <c r="E36289">
        <v>-4</v>
      </c>
    </row>
    <row r="36290" spans="1:5" x14ac:dyDescent="0.3">
      <c r="A36290">
        <v>50380002</v>
      </c>
      <c r="B36290" t="s">
        <v>2034</v>
      </c>
      <c r="C36290" t="s">
        <v>8</v>
      </c>
      <c r="D36290" t="s">
        <v>2378</v>
      </c>
      <c r="E36290">
        <v>-1</v>
      </c>
    </row>
    <row r="36291" spans="1:5" x14ac:dyDescent="0.3">
      <c r="A36291">
        <v>50380002</v>
      </c>
      <c r="B36291" t="s">
        <v>2034</v>
      </c>
      <c r="C36291" t="s">
        <v>8</v>
      </c>
      <c r="D36291" t="s">
        <v>2379</v>
      </c>
      <c r="E36291">
        <v>-2</v>
      </c>
    </row>
    <row r="36292" spans="1:5" x14ac:dyDescent="0.3">
      <c r="A36292">
        <v>50380002</v>
      </c>
      <c r="B36292" t="s">
        <v>2034</v>
      </c>
      <c r="C36292" t="s">
        <v>8</v>
      </c>
      <c r="D36292" t="s">
        <v>2380</v>
      </c>
      <c r="E36292">
        <v>-2</v>
      </c>
    </row>
    <row r="36293" spans="1:5" x14ac:dyDescent="0.3">
      <c r="A36293">
        <v>50380002</v>
      </c>
      <c r="B36293" t="s">
        <v>2034</v>
      </c>
      <c r="C36293" t="s">
        <v>8</v>
      </c>
      <c r="D36293" t="s">
        <v>2381</v>
      </c>
      <c r="E36293">
        <v>0</v>
      </c>
    </row>
    <row r="36294" spans="1:5" x14ac:dyDescent="0.3">
      <c r="A36294">
        <v>50380002</v>
      </c>
      <c r="B36294" t="s">
        <v>2034</v>
      </c>
      <c r="C36294" t="s">
        <v>8</v>
      </c>
      <c r="D36294" t="s">
        <v>2382</v>
      </c>
      <c r="E36294">
        <v>0</v>
      </c>
    </row>
    <row r="36295" spans="1:5" x14ac:dyDescent="0.3">
      <c r="A36295">
        <v>50380002</v>
      </c>
      <c r="B36295" t="s">
        <v>2034</v>
      </c>
      <c r="C36295" t="s">
        <v>8</v>
      </c>
      <c r="D36295" t="s">
        <v>2383</v>
      </c>
      <c r="E36295">
        <v>0</v>
      </c>
    </row>
    <row r="36296" spans="1:5" x14ac:dyDescent="0.3">
      <c r="A36296">
        <v>50380002</v>
      </c>
      <c r="B36296" t="s">
        <v>2034</v>
      </c>
      <c r="C36296" t="s">
        <v>8</v>
      </c>
      <c r="D36296" t="s">
        <v>2384</v>
      </c>
      <c r="E36296">
        <v>-3</v>
      </c>
    </row>
    <row r="36297" spans="1:5" x14ac:dyDescent="0.3">
      <c r="A36297">
        <v>50380002</v>
      </c>
      <c r="B36297" t="s">
        <v>2034</v>
      </c>
      <c r="C36297" t="s">
        <v>8</v>
      </c>
      <c r="D36297" t="s">
        <v>2385</v>
      </c>
      <c r="E36297">
        <v>-1</v>
      </c>
    </row>
    <row r="36298" spans="1:5" x14ac:dyDescent="0.3">
      <c r="A36298">
        <v>50380002</v>
      </c>
      <c r="B36298" t="s">
        <v>2034</v>
      </c>
      <c r="C36298" t="s">
        <v>8</v>
      </c>
      <c r="D36298" t="s">
        <v>2386</v>
      </c>
      <c r="E36298">
        <v>-7</v>
      </c>
    </row>
    <row r="36299" spans="1:5" x14ac:dyDescent="0.3">
      <c r="A36299">
        <v>50380002</v>
      </c>
      <c r="B36299" t="s">
        <v>2034</v>
      </c>
      <c r="C36299" t="s">
        <v>8</v>
      </c>
      <c r="D36299" t="s">
        <v>2387</v>
      </c>
      <c r="E36299">
        <v>0</v>
      </c>
    </row>
    <row r="36300" spans="1:5" x14ac:dyDescent="0.3">
      <c r="A36300">
        <v>50380002</v>
      </c>
      <c r="B36300" t="s">
        <v>2034</v>
      </c>
      <c r="C36300" t="s">
        <v>8</v>
      </c>
      <c r="D36300" t="s">
        <v>2388</v>
      </c>
      <c r="E36300">
        <v>0</v>
      </c>
    </row>
    <row r="36301" spans="1:5" x14ac:dyDescent="0.3">
      <c r="A36301">
        <v>50380002</v>
      </c>
      <c r="B36301" t="s">
        <v>2034</v>
      </c>
      <c r="C36301" t="s">
        <v>8</v>
      </c>
      <c r="D36301" t="s">
        <v>2389</v>
      </c>
      <c r="E36301">
        <v>-1</v>
      </c>
    </row>
    <row r="36302" spans="1:5" x14ac:dyDescent="0.3">
      <c r="A36302">
        <v>50380002</v>
      </c>
      <c r="B36302" t="s">
        <v>2034</v>
      </c>
      <c r="C36302" t="s">
        <v>8</v>
      </c>
      <c r="D36302" t="s">
        <v>2390</v>
      </c>
      <c r="E36302">
        <v>-2</v>
      </c>
    </row>
    <row r="36303" spans="1:5" x14ac:dyDescent="0.3">
      <c r="A36303">
        <v>50380002</v>
      </c>
      <c r="B36303" t="s">
        <v>2034</v>
      </c>
      <c r="C36303" t="s">
        <v>8</v>
      </c>
      <c r="D36303" t="s">
        <v>2391</v>
      </c>
      <c r="E36303">
        <v>-1</v>
      </c>
    </row>
    <row r="36304" spans="1:5" x14ac:dyDescent="0.3">
      <c r="A36304">
        <v>50380002</v>
      </c>
      <c r="B36304" t="s">
        <v>2034</v>
      </c>
      <c r="C36304" t="s">
        <v>8</v>
      </c>
      <c r="D36304" t="s">
        <v>2392</v>
      </c>
      <c r="E36304">
        <v>0</v>
      </c>
    </row>
    <row r="36305" spans="1:5" x14ac:dyDescent="0.3">
      <c r="A36305">
        <v>50380002</v>
      </c>
      <c r="B36305" t="s">
        <v>2034</v>
      </c>
      <c r="C36305" t="s">
        <v>8</v>
      </c>
      <c r="D36305" t="s">
        <v>2393</v>
      </c>
      <c r="E36305">
        <v>-2</v>
      </c>
    </row>
    <row r="36306" spans="1:5" x14ac:dyDescent="0.3">
      <c r="A36306">
        <v>50380002</v>
      </c>
      <c r="B36306" t="s">
        <v>2034</v>
      </c>
      <c r="C36306" t="s">
        <v>8</v>
      </c>
      <c r="D36306" t="s">
        <v>2394</v>
      </c>
      <c r="E36306">
        <v>-2</v>
      </c>
    </row>
    <row r="36307" spans="1:5" x14ac:dyDescent="0.3">
      <c r="A36307">
        <v>50380002</v>
      </c>
      <c r="B36307" t="s">
        <v>2034</v>
      </c>
      <c r="C36307" t="s">
        <v>8</v>
      </c>
      <c r="D36307" t="s">
        <v>2395</v>
      </c>
      <c r="E36307">
        <v>0</v>
      </c>
    </row>
    <row r="36308" spans="1:5" x14ac:dyDescent="0.3">
      <c r="A36308">
        <v>50380002</v>
      </c>
      <c r="B36308" t="s">
        <v>2034</v>
      </c>
      <c r="C36308" t="s">
        <v>8</v>
      </c>
      <c r="D36308" t="s">
        <v>2396</v>
      </c>
      <c r="E36308">
        <v>0</v>
      </c>
    </row>
    <row r="36309" spans="1:5" x14ac:dyDescent="0.3">
      <c r="A36309">
        <v>50380002</v>
      </c>
      <c r="B36309" t="s">
        <v>2034</v>
      </c>
      <c r="C36309" t="s">
        <v>8</v>
      </c>
      <c r="D36309" t="s">
        <v>2397</v>
      </c>
      <c r="E36309">
        <v>0</v>
      </c>
    </row>
    <row r="36310" spans="1:5" x14ac:dyDescent="0.3">
      <c r="A36310">
        <v>50380002</v>
      </c>
      <c r="B36310" t="s">
        <v>2034</v>
      </c>
      <c r="C36310" t="s">
        <v>8</v>
      </c>
      <c r="D36310" t="s">
        <v>2398</v>
      </c>
      <c r="E36310">
        <v>-4</v>
      </c>
    </row>
    <row r="36311" spans="1:5" x14ac:dyDescent="0.3">
      <c r="A36311">
        <v>50380002</v>
      </c>
      <c r="B36311" t="s">
        <v>2034</v>
      </c>
      <c r="C36311" t="s">
        <v>8</v>
      </c>
      <c r="D36311" t="s">
        <v>2399</v>
      </c>
      <c r="E36311">
        <v>-3</v>
      </c>
    </row>
    <row r="36312" spans="1:5" x14ac:dyDescent="0.3">
      <c r="A36312">
        <v>50380002</v>
      </c>
      <c r="B36312" t="s">
        <v>2034</v>
      </c>
      <c r="C36312" t="s">
        <v>8</v>
      </c>
      <c r="D36312" t="s">
        <v>2400</v>
      </c>
      <c r="E36312">
        <v>-3</v>
      </c>
    </row>
    <row r="36313" spans="1:5" x14ac:dyDescent="0.3">
      <c r="A36313">
        <v>50380002</v>
      </c>
      <c r="B36313" t="s">
        <v>2034</v>
      </c>
      <c r="C36313" t="s">
        <v>8</v>
      </c>
      <c r="D36313" t="s">
        <v>2401</v>
      </c>
      <c r="E36313">
        <v>-6</v>
      </c>
    </row>
    <row r="36314" spans="1:5" x14ac:dyDescent="0.3">
      <c r="A36314">
        <v>50380002</v>
      </c>
      <c r="B36314" t="s">
        <v>2034</v>
      </c>
      <c r="C36314" t="s">
        <v>8</v>
      </c>
      <c r="D36314" t="s">
        <v>2402</v>
      </c>
      <c r="E36314">
        <v>-2</v>
      </c>
    </row>
    <row r="36315" spans="1:5" x14ac:dyDescent="0.3">
      <c r="A36315">
        <v>50380002</v>
      </c>
      <c r="B36315" t="s">
        <v>2034</v>
      </c>
      <c r="C36315" t="s">
        <v>8</v>
      </c>
      <c r="D36315" t="s">
        <v>2403</v>
      </c>
      <c r="E36315">
        <v>-7</v>
      </c>
    </row>
    <row r="36316" spans="1:5" x14ac:dyDescent="0.3">
      <c r="A36316">
        <v>50380002</v>
      </c>
      <c r="B36316" t="s">
        <v>2034</v>
      </c>
      <c r="C36316" t="s">
        <v>8</v>
      </c>
      <c r="D36316" t="s">
        <v>2404</v>
      </c>
      <c r="E36316">
        <v>-1</v>
      </c>
    </row>
    <row r="36317" spans="1:5" x14ac:dyDescent="0.3">
      <c r="A36317">
        <v>50380002</v>
      </c>
      <c r="B36317" t="s">
        <v>2034</v>
      </c>
      <c r="C36317" t="s">
        <v>8</v>
      </c>
      <c r="D36317" t="s">
        <v>2405</v>
      </c>
      <c r="E36317">
        <v>-8</v>
      </c>
    </row>
    <row r="36318" spans="1:5" x14ac:dyDescent="0.3">
      <c r="A36318">
        <v>50380002</v>
      </c>
      <c r="B36318" t="s">
        <v>2034</v>
      </c>
      <c r="C36318" t="s">
        <v>8</v>
      </c>
      <c r="D36318" t="s">
        <v>2406</v>
      </c>
      <c r="E36318">
        <v>-4</v>
      </c>
    </row>
    <row r="36319" spans="1:5" x14ac:dyDescent="0.3">
      <c r="A36319">
        <v>50380002</v>
      </c>
      <c r="B36319" t="s">
        <v>2034</v>
      </c>
      <c r="C36319" t="s">
        <v>8</v>
      </c>
      <c r="D36319" t="s">
        <v>2407</v>
      </c>
      <c r="E36319">
        <v>-2</v>
      </c>
    </row>
    <row r="36320" spans="1:5" x14ac:dyDescent="0.3">
      <c r="A36320">
        <v>50380002</v>
      </c>
      <c r="B36320" t="s">
        <v>2034</v>
      </c>
      <c r="C36320" t="s">
        <v>8</v>
      </c>
      <c r="D36320" t="s">
        <v>2408</v>
      </c>
      <c r="E36320">
        <v>-2</v>
      </c>
    </row>
    <row r="36321" spans="1:5" x14ac:dyDescent="0.3">
      <c r="A36321">
        <v>50380002</v>
      </c>
      <c r="B36321" t="s">
        <v>2034</v>
      </c>
      <c r="C36321" t="s">
        <v>8</v>
      </c>
      <c r="D36321" t="s">
        <v>2409</v>
      </c>
      <c r="E36321">
        <v>-2</v>
      </c>
    </row>
    <row r="36322" spans="1:5" x14ac:dyDescent="0.3">
      <c r="A36322">
        <v>50380002</v>
      </c>
      <c r="B36322" t="s">
        <v>2034</v>
      </c>
      <c r="C36322" t="s">
        <v>8</v>
      </c>
      <c r="D36322" t="s">
        <v>2410</v>
      </c>
      <c r="E36322">
        <v>-4</v>
      </c>
    </row>
    <row r="36323" spans="1:5" x14ac:dyDescent="0.3">
      <c r="A36323">
        <v>50380002</v>
      </c>
      <c r="B36323" t="s">
        <v>2034</v>
      </c>
      <c r="C36323" t="s">
        <v>8</v>
      </c>
      <c r="D36323" t="s">
        <v>2411</v>
      </c>
      <c r="E36323">
        <v>0</v>
      </c>
    </row>
    <row r="36324" spans="1:5" x14ac:dyDescent="0.3">
      <c r="A36324">
        <v>50380002</v>
      </c>
      <c r="B36324" t="s">
        <v>2034</v>
      </c>
      <c r="C36324" t="s">
        <v>8</v>
      </c>
      <c r="D36324" t="s">
        <v>2412</v>
      </c>
      <c r="E36324">
        <v>0</v>
      </c>
    </row>
    <row r="36325" spans="1:5" x14ac:dyDescent="0.3">
      <c r="A36325">
        <v>50380002</v>
      </c>
      <c r="B36325" t="s">
        <v>2034</v>
      </c>
      <c r="C36325" t="s">
        <v>8</v>
      </c>
      <c r="D36325" t="s">
        <v>2413</v>
      </c>
      <c r="E36325">
        <v>0</v>
      </c>
    </row>
    <row r="36326" spans="1:5" x14ac:dyDescent="0.3">
      <c r="A36326">
        <v>30710017</v>
      </c>
      <c r="B36326" t="s">
        <v>2036</v>
      </c>
      <c r="C36326" t="s">
        <v>8</v>
      </c>
      <c r="D36326" t="s">
        <v>2378</v>
      </c>
      <c r="E36326">
        <v>0</v>
      </c>
    </row>
    <row r="36327" spans="1:5" x14ac:dyDescent="0.3">
      <c r="A36327">
        <v>30710017</v>
      </c>
      <c r="B36327" t="s">
        <v>2036</v>
      </c>
      <c r="C36327" t="s">
        <v>8</v>
      </c>
      <c r="D36327" t="s">
        <v>2379</v>
      </c>
      <c r="E36327">
        <v>0</v>
      </c>
    </row>
    <row r="36328" spans="1:5" x14ac:dyDescent="0.3">
      <c r="A36328">
        <v>30710017</v>
      </c>
      <c r="B36328" t="s">
        <v>2036</v>
      </c>
      <c r="C36328" t="s">
        <v>8</v>
      </c>
      <c r="D36328" t="s">
        <v>2380</v>
      </c>
      <c r="E36328">
        <v>0</v>
      </c>
    </row>
    <row r="36329" spans="1:5" x14ac:dyDescent="0.3">
      <c r="A36329">
        <v>30710017</v>
      </c>
      <c r="B36329" t="s">
        <v>2036</v>
      </c>
      <c r="C36329" t="s">
        <v>8</v>
      </c>
      <c r="D36329" t="s">
        <v>2381</v>
      </c>
      <c r="E36329">
        <v>0</v>
      </c>
    </row>
    <row r="36330" spans="1:5" x14ac:dyDescent="0.3">
      <c r="A36330">
        <v>30710017</v>
      </c>
      <c r="B36330" t="s">
        <v>2036</v>
      </c>
      <c r="C36330" t="s">
        <v>8</v>
      </c>
      <c r="D36330" t="s">
        <v>2382</v>
      </c>
      <c r="E36330">
        <v>0</v>
      </c>
    </row>
    <row r="36331" spans="1:5" x14ac:dyDescent="0.3">
      <c r="A36331">
        <v>30710017</v>
      </c>
      <c r="B36331" t="s">
        <v>2036</v>
      </c>
      <c r="C36331" t="s">
        <v>8</v>
      </c>
      <c r="D36331" t="s">
        <v>2383</v>
      </c>
      <c r="E36331">
        <v>0</v>
      </c>
    </row>
    <row r="36332" spans="1:5" x14ac:dyDescent="0.3">
      <c r="A36332">
        <v>30710017</v>
      </c>
      <c r="B36332" t="s">
        <v>2036</v>
      </c>
      <c r="C36332" t="s">
        <v>8</v>
      </c>
      <c r="D36332" t="s">
        <v>2384</v>
      </c>
      <c r="E36332">
        <v>0</v>
      </c>
    </row>
    <row r="36333" spans="1:5" x14ac:dyDescent="0.3">
      <c r="A36333">
        <v>30710017</v>
      </c>
      <c r="B36333" t="s">
        <v>2036</v>
      </c>
      <c r="C36333" t="s">
        <v>8</v>
      </c>
      <c r="D36333" t="s">
        <v>2385</v>
      </c>
      <c r="E36333">
        <v>0</v>
      </c>
    </row>
    <row r="36334" spans="1:5" x14ac:dyDescent="0.3">
      <c r="A36334">
        <v>30710017</v>
      </c>
      <c r="B36334" t="s">
        <v>2036</v>
      </c>
      <c r="C36334" t="s">
        <v>8</v>
      </c>
      <c r="D36334" t="s">
        <v>2386</v>
      </c>
      <c r="E36334">
        <v>0</v>
      </c>
    </row>
    <row r="36335" spans="1:5" x14ac:dyDescent="0.3">
      <c r="A36335">
        <v>30710017</v>
      </c>
      <c r="B36335" t="s">
        <v>2036</v>
      </c>
      <c r="C36335" t="s">
        <v>8</v>
      </c>
      <c r="D36335" t="s">
        <v>2387</v>
      </c>
      <c r="E36335">
        <v>0</v>
      </c>
    </row>
    <row r="36336" spans="1:5" x14ac:dyDescent="0.3">
      <c r="A36336">
        <v>30710017</v>
      </c>
      <c r="B36336" t="s">
        <v>2036</v>
      </c>
      <c r="C36336" t="s">
        <v>8</v>
      </c>
      <c r="D36336" t="s">
        <v>2388</v>
      </c>
      <c r="E36336">
        <v>0</v>
      </c>
    </row>
    <row r="36337" spans="1:5" x14ac:dyDescent="0.3">
      <c r="A36337">
        <v>30710017</v>
      </c>
      <c r="B36337" t="s">
        <v>2036</v>
      </c>
      <c r="C36337" t="s">
        <v>8</v>
      </c>
      <c r="D36337" t="s">
        <v>2389</v>
      </c>
      <c r="E36337">
        <v>0</v>
      </c>
    </row>
    <row r="36338" spans="1:5" x14ac:dyDescent="0.3">
      <c r="A36338">
        <v>30710017</v>
      </c>
      <c r="B36338" t="s">
        <v>2036</v>
      </c>
      <c r="C36338" t="s">
        <v>8</v>
      </c>
      <c r="D36338" t="s">
        <v>2390</v>
      </c>
      <c r="E36338">
        <v>0</v>
      </c>
    </row>
    <row r="36339" spans="1:5" x14ac:dyDescent="0.3">
      <c r="A36339">
        <v>30710017</v>
      </c>
      <c r="B36339" t="s">
        <v>2036</v>
      </c>
      <c r="C36339" t="s">
        <v>8</v>
      </c>
      <c r="D36339" t="s">
        <v>2391</v>
      </c>
      <c r="E36339">
        <v>0</v>
      </c>
    </row>
    <row r="36340" spans="1:5" x14ac:dyDescent="0.3">
      <c r="A36340">
        <v>30710017</v>
      </c>
      <c r="B36340" t="s">
        <v>2036</v>
      </c>
      <c r="C36340" t="s">
        <v>8</v>
      </c>
      <c r="D36340" t="s">
        <v>2392</v>
      </c>
      <c r="E36340">
        <v>0</v>
      </c>
    </row>
    <row r="36341" spans="1:5" x14ac:dyDescent="0.3">
      <c r="A36341">
        <v>30710017</v>
      </c>
      <c r="B36341" t="s">
        <v>2036</v>
      </c>
      <c r="C36341" t="s">
        <v>8</v>
      </c>
      <c r="D36341" t="s">
        <v>2393</v>
      </c>
      <c r="E36341">
        <v>0</v>
      </c>
    </row>
    <row r="36342" spans="1:5" x14ac:dyDescent="0.3">
      <c r="A36342">
        <v>30710017</v>
      </c>
      <c r="B36342" t="s">
        <v>2036</v>
      </c>
      <c r="C36342" t="s">
        <v>8</v>
      </c>
      <c r="D36342" t="s">
        <v>2394</v>
      </c>
      <c r="E36342">
        <v>0</v>
      </c>
    </row>
    <row r="36343" spans="1:5" x14ac:dyDescent="0.3">
      <c r="A36343">
        <v>30710017</v>
      </c>
      <c r="B36343" t="s">
        <v>2036</v>
      </c>
      <c r="C36343" t="s">
        <v>8</v>
      </c>
      <c r="D36343" t="s">
        <v>2395</v>
      </c>
      <c r="E36343">
        <v>0</v>
      </c>
    </row>
    <row r="36344" spans="1:5" x14ac:dyDescent="0.3">
      <c r="A36344">
        <v>30710017</v>
      </c>
      <c r="B36344" t="s">
        <v>2036</v>
      </c>
      <c r="C36344" t="s">
        <v>8</v>
      </c>
      <c r="D36344" t="s">
        <v>2396</v>
      </c>
      <c r="E36344">
        <v>0</v>
      </c>
    </row>
    <row r="36345" spans="1:5" x14ac:dyDescent="0.3">
      <c r="A36345">
        <v>30710017</v>
      </c>
      <c r="B36345" t="s">
        <v>2036</v>
      </c>
      <c r="C36345" t="s">
        <v>8</v>
      </c>
      <c r="D36345" t="s">
        <v>2397</v>
      </c>
      <c r="E36345">
        <v>0</v>
      </c>
    </row>
    <row r="36346" spans="1:5" x14ac:dyDescent="0.3">
      <c r="A36346">
        <v>30710017</v>
      </c>
      <c r="B36346" t="s">
        <v>2036</v>
      </c>
      <c r="C36346" t="s">
        <v>8</v>
      </c>
      <c r="D36346" t="s">
        <v>2398</v>
      </c>
      <c r="E36346">
        <v>0</v>
      </c>
    </row>
    <row r="36347" spans="1:5" x14ac:dyDescent="0.3">
      <c r="A36347">
        <v>30710017</v>
      </c>
      <c r="B36347" t="s">
        <v>2036</v>
      </c>
      <c r="C36347" t="s">
        <v>8</v>
      </c>
      <c r="D36347" t="s">
        <v>2399</v>
      </c>
      <c r="E36347">
        <v>0</v>
      </c>
    </row>
    <row r="36348" spans="1:5" x14ac:dyDescent="0.3">
      <c r="A36348">
        <v>30710017</v>
      </c>
      <c r="B36348" t="s">
        <v>2036</v>
      </c>
      <c r="C36348" t="s">
        <v>8</v>
      </c>
      <c r="D36348" t="s">
        <v>2400</v>
      </c>
      <c r="E36348">
        <v>0</v>
      </c>
    </row>
    <row r="36349" spans="1:5" x14ac:dyDescent="0.3">
      <c r="A36349">
        <v>30710017</v>
      </c>
      <c r="B36349" t="s">
        <v>2036</v>
      </c>
      <c r="C36349" t="s">
        <v>8</v>
      </c>
      <c r="D36349" t="s">
        <v>2401</v>
      </c>
      <c r="E36349">
        <v>0</v>
      </c>
    </row>
    <row r="36350" spans="1:5" x14ac:dyDescent="0.3">
      <c r="A36350">
        <v>30710017</v>
      </c>
      <c r="B36350" t="s">
        <v>2036</v>
      </c>
      <c r="C36350" t="s">
        <v>8</v>
      </c>
      <c r="D36350" t="s">
        <v>2402</v>
      </c>
      <c r="E36350">
        <v>0</v>
      </c>
    </row>
    <row r="36351" spans="1:5" x14ac:dyDescent="0.3">
      <c r="A36351">
        <v>30710017</v>
      </c>
      <c r="B36351" t="s">
        <v>2036</v>
      </c>
      <c r="C36351" t="s">
        <v>8</v>
      </c>
      <c r="D36351" t="s">
        <v>2403</v>
      </c>
      <c r="E36351">
        <v>-12</v>
      </c>
    </row>
    <row r="36352" spans="1:5" x14ac:dyDescent="0.3">
      <c r="A36352">
        <v>30710017</v>
      </c>
      <c r="B36352" t="s">
        <v>2036</v>
      </c>
      <c r="C36352" t="s">
        <v>8</v>
      </c>
      <c r="D36352" t="s">
        <v>2404</v>
      </c>
      <c r="E36352">
        <v>0</v>
      </c>
    </row>
    <row r="36353" spans="1:5" x14ac:dyDescent="0.3">
      <c r="A36353">
        <v>30710017</v>
      </c>
      <c r="B36353" t="s">
        <v>2036</v>
      </c>
      <c r="C36353" t="s">
        <v>8</v>
      </c>
      <c r="D36353" t="s">
        <v>2405</v>
      </c>
      <c r="E36353">
        <v>0</v>
      </c>
    </row>
    <row r="36354" spans="1:5" x14ac:dyDescent="0.3">
      <c r="A36354">
        <v>30710017</v>
      </c>
      <c r="B36354" t="s">
        <v>2036</v>
      </c>
      <c r="C36354" t="s">
        <v>8</v>
      </c>
      <c r="D36354" t="s">
        <v>2406</v>
      </c>
      <c r="E36354">
        <v>0</v>
      </c>
    </row>
    <row r="36355" spans="1:5" x14ac:dyDescent="0.3">
      <c r="A36355">
        <v>30710017</v>
      </c>
      <c r="B36355" t="s">
        <v>2036</v>
      </c>
      <c r="C36355" t="s">
        <v>8</v>
      </c>
      <c r="D36355" t="s">
        <v>2407</v>
      </c>
      <c r="E36355">
        <v>0</v>
      </c>
    </row>
    <row r="36356" spans="1:5" x14ac:dyDescent="0.3">
      <c r="A36356">
        <v>30710017</v>
      </c>
      <c r="B36356" t="s">
        <v>2036</v>
      </c>
      <c r="C36356" t="s">
        <v>8</v>
      </c>
      <c r="D36356" t="s">
        <v>2408</v>
      </c>
      <c r="E36356">
        <v>0</v>
      </c>
    </row>
    <row r="36357" spans="1:5" x14ac:dyDescent="0.3">
      <c r="A36357">
        <v>30710017</v>
      </c>
      <c r="B36357" t="s">
        <v>2036</v>
      </c>
      <c r="C36357" t="s">
        <v>8</v>
      </c>
      <c r="D36357" t="s">
        <v>2409</v>
      </c>
      <c r="E36357">
        <v>-8</v>
      </c>
    </row>
    <row r="36358" spans="1:5" x14ac:dyDescent="0.3">
      <c r="A36358">
        <v>30710017</v>
      </c>
      <c r="B36358" t="s">
        <v>2036</v>
      </c>
      <c r="C36358" t="s">
        <v>8</v>
      </c>
      <c r="D36358" t="s">
        <v>2410</v>
      </c>
      <c r="E36358">
        <v>0</v>
      </c>
    </row>
    <row r="36359" spans="1:5" x14ac:dyDescent="0.3">
      <c r="A36359">
        <v>30710017</v>
      </c>
      <c r="B36359" t="s">
        <v>2036</v>
      </c>
      <c r="C36359" t="s">
        <v>8</v>
      </c>
      <c r="D36359" t="s">
        <v>2411</v>
      </c>
      <c r="E36359">
        <v>0</v>
      </c>
    </row>
    <row r="36360" spans="1:5" x14ac:dyDescent="0.3">
      <c r="A36360">
        <v>30710017</v>
      </c>
      <c r="B36360" t="s">
        <v>2036</v>
      </c>
      <c r="C36360" t="s">
        <v>8</v>
      </c>
      <c r="D36360" t="s">
        <v>2412</v>
      </c>
      <c r="E36360">
        <v>0</v>
      </c>
    </row>
    <row r="36361" spans="1:5" x14ac:dyDescent="0.3">
      <c r="A36361">
        <v>30710017</v>
      </c>
      <c r="B36361" t="s">
        <v>2036</v>
      </c>
      <c r="C36361" t="s">
        <v>8</v>
      </c>
      <c r="D36361" t="s">
        <v>2413</v>
      </c>
      <c r="E36361">
        <v>0</v>
      </c>
    </row>
    <row r="36362" spans="1:5" x14ac:dyDescent="0.3">
      <c r="A36362">
        <v>23410028</v>
      </c>
      <c r="B36362" t="s">
        <v>2038</v>
      </c>
      <c r="C36362" t="s">
        <v>8</v>
      </c>
      <c r="D36362" t="s">
        <v>2378</v>
      </c>
      <c r="E36362">
        <v>0</v>
      </c>
    </row>
    <row r="36363" spans="1:5" x14ac:dyDescent="0.3">
      <c r="A36363">
        <v>23410028</v>
      </c>
      <c r="B36363" t="s">
        <v>2038</v>
      </c>
      <c r="C36363" t="s">
        <v>8</v>
      </c>
      <c r="D36363" t="s">
        <v>2379</v>
      </c>
      <c r="E36363">
        <v>0</v>
      </c>
    </row>
    <row r="36364" spans="1:5" x14ac:dyDescent="0.3">
      <c r="A36364">
        <v>23410028</v>
      </c>
      <c r="B36364" t="s">
        <v>2038</v>
      </c>
      <c r="C36364" t="s">
        <v>8</v>
      </c>
      <c r="D36364" t="s">
        <v>2380</v>
      </c>
      <c r="E36364">
        <v>-1</v>
      </c>
    </row>
    <row r="36365" spans="1:5" x14ac:dyDescent="0.3">
      <c r="A36365">
        <v>23410028</v>
      </c>
      <c r="B36365" t="s">
        <v>2038</v>
      </c>
      <c r="C36365" t="s">
        <v>8</v>
      </c>
      <c r="D36365" t="s">
        <v>2381</v>
      </c>
      <c r="E36365">
        <v>0</v>
      </c>
    </row>
    <row r="36366" spans="1:5" x14ac:dyDescent="0.3">
      <c r="A36366">
        <v>23410028</v>
      </c>
      <c r="B36366" t="s">
        <v>2038</v>
      </c>
      <c r="C36366" t="s">
        <v>8</v>
      </c>
      <c r="D36366" t="s">
        <v>2382</v>
      </c>
      <c r="E36366">
        <v>-16</v>
      </c>
    </row>
    <row r="36367" spans="1:5" x14ac:dyDescent="0.3">
      <c r="A36367">
        <v>23410028</v>
      </c>
      <c r="B36367" t="s">
        <v>2038</v>
      </c>
      <c r="C36367" t="s">
        <v>8</v>
      </c>
      <c r="D36367" t="s">
        <v>2383</v>
      </c>
      <c r="E36367">
        <v>-6</v>
      </c>
    </row>
    <row r="36368" spans="1:5" x14ac:dyDescent="0.3">
      <c r="A36368">
        <v>23410028</v>
      </c>
      <c r="B36368" t="s">
        <v>2038</v>
      </c>
      <c r="C36368" t="s">
        <v>8</v>
      </c>
      <c r="D36368" t="s">
        <v>2384</v>
      </c>
      <c r="E36368">
        <v>0</v>
      </c>
    </row>
    <row r="36369" spans="1:5" x14ac:dyDescent="0.3">
      <c r="A36369">
        <v>23410028</v>
      </c>
      <c r="B36369" t="s">
        <v>2038</v>
      </c>
      <c r="C36369" t="s">
        <v>8</v>
      </c>
      <c r="D36369" t="s">
        <v>2385</v>
      </c>
      <c r="E36369">
        <v>-4</v>
      </c>
    </row>
    <row r="36370" spans="1:5" x14ac:dyDescent="0.3">
      <c r="A36370">
        <v>23410028</v>
      </c>
      <c r="B36370" t="s">
        <v>2038</v>
      </c>
      <c r="C36370" t="s">
        <v>8</v>
      </c>
      <c r="D36370" t="s">
        <v>2386</v>
      </c>
      <c r="E36370">
        <v>-4</v>
      </c>
    </row>
    <row r="36371" spans="1:5" x14ac:dyDescent="0.3">
      <c r="A36371">
        <v>23410028</v>
      </c>
      <c r="B36371" t="s">
        <v>2038</v>
      </c>
      <c r="C36371" t="s">
        <v>8</v>
      </c>
      <c r="D36371" t="s">
        <v>2387</v>
      </c>
      <c r="E36371">
        <v>0</v>
      </c>
    </row>
    <row r="36372" spans="1:5" x14ac:dyDescent="0.3">
      <c r="A36372">
        <v>23410028</v>
      </c>
      <c r="B36372" t="s">
        <v>2038</v>
      </c>
      <c r="C36372" t="s">
        <v>8</v>
      </c>
      <c r="D36372" t="s">
        <v>2388</v>
      </c>
      <c r="E36372">
        <v>0</v>
      </c>
    </row>
    <row r="36373" spans="1:5" x14ac:dyDescent="0.3">
      <c r="A36373">
        <v>23410028</v>
      </c>
      <c r="B36373" t="s">
        <v>2038</v>
      </c>
      <c r="C36373" t="s">
        <v>8</v>
      </c>
      <c r="D36373" t="s">
        <v>2389</v>
      </c>
      <c r="E36373">
        <v>0</v>
      </c>
    </row>
    <row r="36374" spans="1:5" x14ac:dyDescent="0.3">
      <c r="A36374">
        <v>23410028</v>
      </c>
      <c r="B36374" t="s">
        <v>2038</v>
      </c>
      <c r="C36374" t="s">
        <v>8</v>
      </c>
      <c r="D36374" t="s">
        <v>2390</v>
      </c>
      <c r="E36374">
        <v>0</v>
      </c>
    </row>
    <row r="36375" spans="1:5" x14ac:dyDescent="0.3">
      <c r="A36375">
        <v>23410028</v>
      </c>
      <c r="B36375" t="s">
        <v>2038</v>
      </c>
      <c r="C36375" t="s">
        <v>8</v>
      </c>
      <c r="D36375" t="s">
        <v>2391</v>
      </c>
      <c r="E36375">
        <v>0</v>
      </c>
    </row>
    <row r="36376" spans="1:5" x14ac:dyDescent="0.3">
      <c r="A36376">
        <v>23410028</v>
      </c>
      <c r="B36376" t="s">
        <v>2038</v>
      </c>
      <c r="C36376" t="s">
        <v>8</v>
      </c>
      <c r="D36376" t="s">
        <v>2392</v>
      </c>
      <c r="E36376">
        <v>0</v>
      </c>
    </row>
    <row r="36377" spans="1:5" x14ac:dyDescent="0.3">
      <c r="A36377">
        <v>23410028</v>
      </c>
      <c r="B36377" t="s">
        <v>2038</v>
      </c>
      <c r="C36377" t="s">
        <v>8</v>
      </c>
      <c r="D36377" t="s">
        <v>2393</v>
      </c>
      <c r="E36377">
        <v>-4</v>
      </c>
    </row>
    <row r="36378" spans="1:5" x14ac:dyDescent="0.3">
      <c r="A36378">
        <v>23410028</v>
      </c>
      <c r="B36378" t="s">
        <v>2038</v>
      </c>
      <c r="C36378" t="s">
        <v>8</v>
      </c>
      <c r="D36378" t="s">
        <v>2394</v>
      </c>
      <c r="E36378">
        <v>0</v>
      </c>
    </row>
    <row r="36379" spans="1:5" x14ac:dyDescent="0.3">
      <c r="A36379">
        <v>23410028</v>
      </c>
      <c r="B36379" t="s">
        <v>2038</v>
      </c>
      <c r="C36379" t="s">
        <v>8</v>
      </c>
      <c r="D36379" t="s">
        <v>2395</v>
      </c>
      <c r="E36379">
        <v>0</v>
      </c>
    </row>
    <row r="36380" spans="1:5" x14ac:dyDescent="0.3">
      <c r="A36380">
        <v>23410028</v>
      </c>
      <c r="B36380" t="s">
        <v>2038</v>
      </c>
      <c r="C36380" t="s">
        <v>8</v>
      </c>
      <c r="D36380" t="s">
        <v>2396</v>
      </c>
      <c r="E36380">
        <v>0</v>
      </c>
    </row>
    <row r="36381" spans="1:5" x14ac:dyDescent="0.3">
      <c r="A36381">
        <v>23410028</v>
      </c>
      <c r="B36381" t="s">
        <v>2038</v>
      </c>
      <c r="C36381" t="s">
        <v>8</v>
      </c>
      <c r="D36381" t="s">
        <v>2397</v>
      </c>
      <c r="E36381">
        <v>0</v>
      </c>
    </row>
    <row r="36382" spans="1:5" x14ac:dyDescent="0.3">
      <c r="A36382">
        <v>23410028</v>
      </c>
      <c r="B36382" t="s">
        <v>2038</v>
      </c>
      <c r="C36382" t="s">
        <v>8</v>
      </c>
      <c r="D36382" t="s">
        <v>2398</v>
      </c>
      <c r="E36382">
        <v>-6</v>
      </c>
    </row>
    <row r="36383" spans="1:5" x14ac:dyDescent="0.3">
      <c r="A36383">
        <v>23410028</v>
      </c>
      <c r="B36383" t="s">
        <v>2038</v>
      </c>
      <c r="C36383" t="s">
        <v>8</v>
      </c>
      <c r="D36383" t="s">
        <v>2399</v>
      </c>
      <c r="E36383">
        <v>-8</v>
      </c>
    </row>
    <row r="36384" spans="1:5" x14ac:dyDescent="0.3">
      <c r="A36384">
        <v>23410028</v>
      </c>
      <c r="B36384" t="s">
        <v>2038</v>
      </c>
      <c r="C36384" t="s">
        <v>8</v>
      </c>
      <c r="D36384" t="s">
        <v>2400</v>
      </c>
      <c r="E36384">
        <v>0</v>
      </c>
    </row>
    <row r="36385" spans="1:5" x14ac:dyDescent="0.3">
      <c r="A36385">
        <v>23410028</v>
      </c>
      <c r="B36385" t="s">
        <v>2038</v>
      </c>
      <c r="C36385" t="s">
        <v>8</v>
      </c>
      <c r="D36385" t="s">
        <v>2401</v>
      </c>
      <c r="E36385">
        <v>0</v>
      </c>
    </row>
    <row r="36386" spans="1:5" x14ac:dyDescent="0.3">
      <c r="A36386">
        <v>23410028</v>
      </c>
      <c r="B36386" t="s">
        <v>2038</v>
      </c>
      <c r="C36386" t="s">
        <v>8</v>
      </c>
      <c r="D36386" t="s">
        <v>2402</v>
      </c>
      <c r="E36386">
        <v>-4</v>
      </c>
    </row>
    <row r="36387" spans="1:5" x14ac:dyDescent="0.3">
      <c r="A36387">
        <v>23410028</v>
      </c>
      <c r="B36387" t="s">
        <v>2038</v>
      </c>
      <c r="C36387" t="s">
        <v>8</v>
      </c>
      <c r="D36387" t="s">
        <v>2403</v>
      </c>
      <c r="E36387">
        <v>0</v>
      </c>
    </row>
    <row r="36388" spans="1:5" x14ac:dyDescent="0.3">
      <c r="A36388">
        <v>23410028</v>
      </c>
      <c r="B36388" t="s">
        <v>2038</v>
      </c>
      <c r="C36388" t="s">
        <v>8</v>
      </c>
      <c r="D36388" t="s">
        <v>2404</v>
      </c>
      <c r="E36388">
        <v>0</v>
      </c>
    </row>
    <row r="36389" spans="1:5" x14ac:dyDescent="0.3">
      <c r="A36389">
        <v>23410028</v>
      </c>
      <c r="B36389" t="s">
        <v>2038</v>
      </c>
      <c r="C36389" t="s">
        <v>8</v>
      </c>
      <c r="D36389" t="s">
        <v>2405</v>
      </c>
      <c r="E36389">
        <v>0</v>
      </c>
    </row>
    <row r="36390" spans="1:5" x14ac:dyDescent="0.3">
      <c r="A36390">
        <v>23410028</v>
      </c>
      <c r="B36390" t="s">
        <v>2038</v>
      </c>
      <c r="C36390" t="s">
        <v>8</v>
      </c>
      <c r="D36390" t="s">
        <v>2406</v>
      </c>
      <c r="E36390">
        <v>0</v>
      </c>
    </row>
    <row r="36391" spans="1:5" x14ac:dyDescent="0.3">
      <c r="A36391">
        <v>23410028</v>
      </c>
      <c r="B36391" t="s">
        <v>2038</v>
      </c>
      <c r="C36391" t="s">
        <v>8</v>
      </c>
      <c r="D36391" t="s">
        <v>2407</v>
      </c>
      <c r="E36391">
        <v>0</v>
      </c>
    </row>
    <row r="36392" spans="1:5" x14ac:dyDescent="0.3">
      <c r="A36392">
        <v>23410028</v>
      </c>
      <c r="B36392" t="s">
        <v>2038</v>
      </c>
      <c r="C36392" t="s">
        <v>8</v>
      </c>
      <c r="D36392" t="s">
        <v>2408</v>
      </c>
      <c r="E36392">
        <v>0</v>
      </c>
    </row>
    <row r="36393" spans="1:5" x14ac:dyDescent="0.3">
      <c r="A36393">
        <v>23410028</v>
      </c>
      <c r="B36393" t="s">
        <v>2038</v>
      </c>
      <c r="C36393" t="s">
        <v>8</v>
      </c>
      <c r="D36393" t="s">
        <v>2409</v>
      </c>
      <c r="E36393">
        <v>0</v>
      </c>
    </row>
    <row r="36394" spans="1:5" x14ac:dyDescent="0.3">
      <c r="A36394">
        <v>23410028</v>
      </c>
      <c r="B36394" t="s">
        <v>2038</v>
      </c>
      <c r="C36394" t="s">
        <v>8</v>
      </c>
      <c r="D36394" t="s">
        <v>2410</v>
      </c>
      <c r="E36394">
        <v>-1</v>
      </c>
    </row>
    <row r="36395" spans="1:5" x14ac:dyDescent="0.3">
      <c r="A36395">
        <v>23410028</v>
      </c>
      <c r="B36395" t="s">
        <v>2038</v>
      </c>
      <c r="C36395" t="s">
        <v>8</v>
      </c>
      <c r="D36395" t="s">
        <v>2411</v>
      </c>
      <c r="E36395">
        <v>0</v>
      </c>
    </row>
    <row r="36396" spans="1:5" x14ac:dyDescent="0.3">
      <c r="A36396">
        <v>23410028</v>
      </c>
      <c r="B36396" t="s">
        <v>2038</v>
      </c>
      <c r="C36396" t="s">
        <v>8</v>
      </c>
      <c r="D36396" t="s">
        <v>2412</v>
      </c>
      <c r="E36396">
        <v>0</v>
      </c>
    </row>
    <row r="36397" spans="1:5" x14ac:dyDescent="0.3">
      <c r="A36397">
        <v>23410028</v>
      </c>
      <c r="B36397" t="s">
        <v>2038</v>
      </c>
      <c r="C36397" t="s">
        <v>8</v>
      </c>
      <c r="D36397" t="s">
        <v>2413</v>
      </c>
      <c r="E36397">
        <v>0</v>
      </c>
    </row>
    <row r="36398" spans="1:5" x14ac:dyDescent="0.3">
      <c r="A36398">
        <v>30090015</v>
      </c>
      <c r="B36398" t="s">
        <v>2040</v>
      </c>
      <c r="C36398" t="s">
        <v>8</v>
      </c>
      <c r="D36398" t="s">
        <v>2378</v>
      </c>
      <c r="E36398">
        <v>-6</v>
      </c>
    </row>
    <row r="36399" spans="1:5" x14ac:dyDescent="0.3">
      <c r="A36399">
        <v>30090015</v>
      </c>
      <c r="B36399" t="s">
        <v>2040</v>
      </c>
      <c r="C36399" t="s">
        <v>8</v>
      </c>
      <c r="D36399" t="s">
        <v>2379</v>
      </c>
      <c r="E36399">
        <v>-19</v>
      </c>
    </row>
    <row r="36400" spans="1:5" x14ac:dyDescent="0.3">
      <c r="A36400">
        <v>30090015</v>
      </c>
      <c r="B36400" t="s">
        <v>2040</v>
      </c>
      <c r="C36400" t="s">
        <v>8</v>
      </c>
      <c r="D36400" t="s">
        <v>2380</v>
      </c>
      <c r="E36400">
        <v>0</v>
      </c>
    </row>
    <row r="36401" spans="1:5" x14ac:dyDescent="0.3">
      <c r="A36401">
        <v>30090015</v>
      </c>
      <c r="B36401" t="s">
        <v>2040</v>
      </c>
      <c r="C36401" t="s">
        <v>8</v>
      </c>
      <c r="D36401" t="s">
        <v>2381</v>
      </c>
      <c r="E36401">
        <v>-55</v>
      </c>
    </row>
    <row r="36402" spans="1:5" x14ac:dyDescent="0.3">
      <c r="A36402">
        <v>30090015</v>
      </c>
      <c r="B36402" t="s">
        <v>2040</v>
      </c>
      <c r="C36402" t="s">
        <v>8</v>
      </c>
      <c r="D36402" t="s">
        <v>2382</v>
      </c>
      <c r="E36402">
        <v>-30</v>
      </c>
    </row>
    <row r="36403" spans="1:5" x14ac:dyDescent="0.3">
      <c r="A36403">
        <v>30090015</v>
      </c>
      <c r="B36403" t="s">
        <v>2040</v>
      </c>
      <c r="C36403" t="s">
        <v>8</v>
      </c>
      <c r="D36403" t="s">
        <v>2383</v>
      </c>
      <c r="E36403">
        <v>-5</v>
      </c>
    </row>
    <row r="36404" spans="1:5" x14ac:dyDescent="0.3">
      <c r="A36404">
        <v>30090015</v>
      </c>
      <c r="B36404" t="s">
        <v>2040</v>
      </c>
      <c r="C36404" t="s">
        <v>8</v>
      </c>
      <c r="D36404" t="s">
        <v>2384</v>
      </c>
      <c r="E36404">
        <v>-20</v>
      </c>
    </row>
    <row r="36405" spans="1:5" x14ac:dyDescent="0.3">
      <c r="A36405">
        <v>30090015</v>
      </c>
      <c r="B36405" t="s">
        <v>2040</v>
      </c>
      <c r="C36405" t="s">
        <v>8</v>
      </c>
      <c r="D36405" t="s">
        <v>2385</v>
      </c>
      <c r="E36405">
        <v>-16</v>
      </c>
    </row>
    <row r="36406" spans="1:5" x14ac:dyDescent="0.3">
      <c r="A36406">
        <v>30090015</v>
      </c>
      <c r="B36406" t="s">
        <v>2040</v>
      </c>
      <c r="C36406" t="s">
        <v>8</v>
      </c>
      <c r="D36406" t="s">
        <v>2386</v>
      </c>
      <c r="E36406">
        <v>-36</v>
      </c>
    </row>
    <row r="36407" spans="1:5" x14ac:dyDescent="0.3">
      <c r="A36407">
        <v>30090015</v>
      </c>
      <c r="B36407" t="s">
        <v>2040</v>
      </c>
      <c r="C36407" t="s">
        <v>8</v>
      </c>
      <c r="D36407" t="s">
        <v>2387</v>
      </c>
      <c r="E36407">
        <v>-28</v>
      </c>
    </row>
    <row r="36408" spans="1:5" x14ac:dyDescent="0.3">
      <c r="A36408">
        <v>30090015</v>
      </c>
      <c r="B36408" t="s">
        <v>2040</v>
      </c>
      <c r="C36408" t="s">
        <v>8</v>
      </c>
      <c r="D36408" t="s">
        <v>2388</v>
      </c>
      <c r="E36408">
        <v>0</v>
      </c>
    </row>
    <row r="36409" spans="1:5" x14ac:dyDescent="0.3">
      <c r="A36409">
        <v>30090015</v>
      </c>
      <c r="B36409" t="s">
        <v>2040</v>
      </c>
      <c r="C36409" t="s">
        <v>8</v>
      </c>
      <c r="D36409" t="s">
        <v>2389</v>
      </c>
      <c r="E36409">
        <v>0</v>
      </c>
    </row>
    <row r="36410" spans="1:5" x14ac:dyDescent="0.3">
      <c r="A36410">
        <v>30090015</v>
      </c>
      <c r="B36410" t="s">
        <v>2040</v>
      </c>
      <c r="C36410" t="s">
        <v>8</v>
      </c>
      <c r="D36410" t="s">
        <v>2390</v>
      </c>
      <c r="E36410">
        <v>0</v>
      </c>
    </row>
    <row r="36411" spans="1:5" x14ac:dyDescent="0.3">
      <c r="A36411">
        <v>30090015</v>
      </c>
      <c r="B36411" t="s">
        <v>2040</v>
      </c>
      <c r="C36411" t="s">
        <v>8</v>
      </c>
      <c r="D36411" t="s">
        <v>2391</v>
      </c>
      <c r="E36411">
        <v>0</v>
      </c>
    </row>
    <row r="36412" spans="1:5" x14ac:dyDescent="0.3">
      <c r="A36412">
        <v>30090015</v>
      </c>
      <c r="B36412" t="s">
        <v>2040</v>
      </c>
      <c r="C36412" t="s">
        <v>8</v>
      </c>
      <c r="D36412" t="s">
        <v>2392</v>
      </c>
      <c r="E36412">
        <v>-24</v>
      </c>
    </row>
    <row r="36413" spans="1:5" x14ac:dyDescent="0.3">
      <c r="A36413">
        <v>30090015</v>
      </c>
      <c r="B36413" t="s">
        <v>2040</v>
      </c>
      <c r="C36413" t="s">
        <v>8</v>
      </c>
      <c r="D36413" t="s">
        <v>2393</v>
      </c>
      <c r="E36413">
        <v>0</v>
      </c>
    </row>
    <row r="36414" spans="1:5" x14ac:dyDescent="0.3">
      <c r="A36414">
        <v>30090015</v>
      </c>
      <c r="B36414" t="s">
        <v>2040</v>
      </c>
      <c r="C36414" t="s">
        <v>8</v>
      </c>
      <c r="D36414" t="s">
        <v>2394</v>
      </c>
      <c r="E36414">
        <v>-27</v>
      </c>
    </row>
    <row r="36415" spans="1:5" x14ac:dyDescent="0.3">
      <c r="A36415">
        <v>30090015</v>
      </c>
      <c r="B36415" t="s">
        <v>2040</v>
      </c>
      <c r="C36415" t="s">
        <v>8</v>
      </c>
      <c r="D36415" t="s">
        <v>2395</v>
      </c>
      <c r="E36415">
        <v>0</v>
      </c>
    </row>
    <row r="36416" spans="1:5" x14ac:dyDescent="0.3">
      <c r="A36416">
        <v>30090015</v>
      </c>
      <c r="B36416" t="s">
        <v>2040</v>
      </c>
      <c r="C36416" t="s">
        <v>8</v>
      </c>
      <c r="D36416" t="s">
        <v>2396</v>
      </c>
      <c r="E36416">
        <v>-30</v>
      </c>
    </row>
    <row r="36417" spans="1:5" x14ac:dyDescent="0.3">
      <c r="A36417">
        <v>30090015</v>
      </c>
      <c r="B36417" t="s">
        <v>2040</v>
      </c>
      <c r="C36417" t="s">
        <v>8</v>
      </c>
      <c r="D36417" t="s">
        <v>2397</v>
      </c>
      <c r="E36417">
        <v>-10</v>
      </c>
    </row>
    <row r="36418" spans="1:5" x14ac:dyDescent="0.3">
      <c r="A36418">
        <v>30090015</v>
      </c>
      <c r="B36418" t="s">
        <v>2040</v>
      </c>
      <c r="C36418" t="s">
        <v>8</v>
      </c>
      <c r="D36418" t="s">
        <v>2398</v>
      </c>
      <c r="E36418">
        <v>-20</v>
      </c>
    </row>
    <row r="36419" spans="1:5" x14ac:dyDescent="0.3">
      <c r="A36419">
        <v>30090015</v>
      </c>
      <c r="B36419" t="s">
        <v>2040</v>
      </c>
      <c r="C36419" t="s">
        <v>8</v>
      </c>
      <c r="D36419" t="s">
        <v>2399</v>
      </c>
      <c r="E36419">
        <v>-26</v>
      </c>
    </row>
    <row r="36420" spans="1:5" x14ac:dyDescent="0.3">
      <c r="A36420">
        <v>30090015</v>
      </c>
      <c r="B36420" t="s">
        <v>2040</v>
      </c>
      <c r="C36420" t="s">
        <v>8</v>
      </c>
      <c r="D36420" t="s">
        <v>2400</v>
      </c>
      <c r="E36420">
        <v>0</v>
      </c>
    </row>
    <row r="36421" spans="1:5" x14ac:dyDescent="0.3">
      <c r="A36421">
        <v>30090015</v>
      </c>
      <c r="B36421" t="s">
        <v>2040</v>
      </c>
      <c r="C36421" t="s">
        <v>8</v>
      </c>
      <c r="D36421" t="s">
        <v>2401</v>
      </c>
      <c r="E36421">
        <v>0</v>
      </c>
    </row>
    <row r="36422" spans="1:5" x14ac:dyDescent="0.3">
      <c r="A36422">
        <v>30090015</v>
      </c>
      <c r="B36422" t="s">
        <v>2040</v>
      </c>
      <c r="C36422" t="s">
        <v>8</v>
      </c>
      <c r="D36422" t="s">
        <v>2402</v>
      </c>
      <c r="E36422">
        <v>0</v>
      </c>
    </row>
    <row r="36423" spans="1:5" x14ac:dyDescent="0.3">
      <c r="A36423">
        <v>30090015</v>
      </c>
      <c r="B36423" t="s">
        <v>2040</v>
      </c>
      <c r="C36423" t="s">
        <v>8</v>
      </c>
      <c r="D36423" t="s">
        <v>2403</v>
      </c>
      <c r="E36423">
        <v>0</v>
      </c>
    </row>
    <row r="36424" spans="1:5" x14ac:dyDescent="0.3">
      <c r="A36424">
        <v>30090015</v>
      </c>
      <c r="B36424" t="s">
        <v>2040</v>
      </c>
      <c r="C36424" t="s">
        <v>8</v>
      </c>
      <c r="D36424" t="s">
        <v>2404</v>
      </c>
      <c r="E36424">
        <v>-16</v>
      </c>
    </row>
    <row r="36425" spans="1:5" x14ac:dyDescent="0.3">
      <c r="A36425">
        <v>30090015</v>
      </c>
      <c r="B36425" t="s">
        <v>2040</v>
      </c>
      <c r="C36425" t="s">
        <v>8</v>
      </c>
      <c r="D36425" t="s">
        <v>2405</v>
      </c>
      <c r="E36425">
        <v>-20</v>
      </c>
    </row>
    <row r="36426" spans="1:5" x14ac:dyDescent="0.3">
      <c r="A36426">
        <v>30090015</v>
      </c>
      <c r="B36426" t="s">
        <v>2040</v>
      </c>
      <c r="C36426" t="s">
        <v>8</v>
      </c>
      <c r="D36426" t="s">
        <v>2406</v>
      </c>
      <c r="E36426">
        <v>-3</v>
      </c>
    </row>
    <row r="36427" spans="1:5" x14ac:dyDescent="0.3">
      <c r="A36427">
        <v>30090015</v>
      </c>
      <c r="B36427" t="s">
        <v>2040</v>
      </c>
      <c r="C36427" t="s">
        <v>8</v>
      </c>
      <c r="D36427" t="s">
        <v>2407</v>
      </c>
      <c r="E36427">
        <v>-24</v>
      </c>
    </row>
    <row r="36428" spans="1:5" x14ac:dyDescent="0.3">
      <c r="A36428">
        <v>30090015</v>
      </c>
      <c r="B36428" t="s">
        <v>2040</v>
      </c>
      <c r="C36428" t="s">
        <v>8</v>
      </c>
      <c r="D36428" t="s">
        <v>2408</v>
      </c>
      <c r="E36428">
        <v>0</v>
      </c>
    </row>
    <row r="36429" spans="1:5" x14ac:dyDescent="0.3">
      <c r="A36429">
        <v>30090015</v>
      </c>
      <c r="B36429" t="s">
        <v>2040</v>
      </c>
      <c r="C36429" t="s">
        <v>8</v>
      </c>
      <c r="D36429" t="s">
        <v>2409</v>
      </c>
      <c r="E36429">
        <v>-30</v>
      </c>
    </row>
    <row r="36430" spans="1:5" x14ac:dyDescent="0.3">
      <c r="A36430">
        <v>30090015</v>
      </c>
      <c r="B36430" t="s">
        <v>2040</v>
      </c>
      <c r="C36430" t="s">
        <v>8</v>
      </c>
      <c r="D36430" t="s">
        <v>2410</v>
      </c>
      <c r="E36430">
        <v>0</v>
      </c>
    </row>
    <row r="36431" spans="1:5" x14ac:dyDescent="0.3">
      <c r="A36431">
        <v>30090015</v>
      </c>
      <c r="B36431" t="s">
        <v>2040</v>
      </c>
      <c r="C36431" t="s">
        <v>8</v>
      </c>
      <c r="D36431" t="s">
        <v>2411</v>
      </c>
      <c r="E36431">
        <v>0</v>
      </c>
    </row>
    <row r="36432" spans="1:5" x14ac:dyDescent="0.3">
      <c r="A36432">
        <v>30090015</v>
      </c>
      <c r="B36432" t="s">
        <v>2040</v>
      </c>
      <c r="C36432" t="s">
        <v>8</v>
      </c>
      <c r="D36432" t="s">
        <v>2412</v>
      </c>
      <c r="E36432">
        <v>0</v>
      </c>
    </row>
    <row r="36433" spans="1:5" x14ac:dyDescent="0.3">
      <c r="A36433">
        <v>30090015</v>
      </c>
      <c r="B36433" t="s">
        <v>2040</v>
      </c>
      <c r="C36433" t="s">
        <v>8</v>
      </c>
      <c r="D36433" t="s">
        <v>2413</v>
      </c>
      <c r="E36433">
        <v>-75</v>
      </c>
    </row>
    <row r="36434" spans="1:5" x14ac:dyDescent="0.3">
      <c r="A36434">
        <v>89010139</v>
      </c>
      <c r="B36434" t="s">
        <v>2042</v>
      </c>
      <c r="C36434" t="s">
        <v>8</v>
      </c>
      <c r="D36434" t="s">
        <v>2378</v>
      </c>
      <c r="E36434">
        <v>0</v>
      </c>
    </row>
    <row r="36435" spans="1:5" x14ac:dyDescent="0.3">
      <c r="A36435">
        <v>89010139</v>
      </c>
      <c r="B36435" t="s">
        <v>2042</v>
      </c>
      <c r="C36435" t="s">
        <v>8</v>
      </c>
      <c r="D36435" t="s">
        <v>2379</v>
      </c>
      <c r="E36435">
        <v>-90</v>
      </c>
    </row>
    <row r="36436" spans="1:5" x14ac:dyDescent="0.3">
      <c r="A36436">
        <v>89010139</v>
      </c>
      <c r="B36436" t="s">
        <v>2042</v>
      </c>
      <c r="C36436" t="s">
        <v>8</v>
      </c>
      <c r="D36436" t="s">
        <v>2380</v>
      </c>
      <c r="E36436">
        <v>-20</v>
      </c>
    </row>
    <row r="36437" spans="1:5" x14ac:dyDescent="0.3">
      <c r="A36437">
        <v>89010139</v>
      </c>
      <c r="B36437" t="s">
        <v>2042</v>
      </c>
      <c r="C36437" t="s">
        <v>8</v>
      </c>
      <c r="D36437" t="s">
        <v>2381</v>
      </c>
      <c r="E36437">
        <v>0</v>
      </c>
    </row>
    <row r="36438" spans="1:5" x14ac:dyDescent="0.3">
      <c r="A36438">
        <v>89010139</v>
      </c>
      <c r="B36438" t="s">
        <v>2042</v>
      </c>
      <c r="C36438" t="s">
        <v>8</v>
      </c>
      <c r="D36438" t="s">
        <v>2382</v>
      </c>
      <c r="E36438">
        <v>0</v>
      </c>
    </row>
    <row r="36439" spans="1:5" x14ac:dyDescent="0.3">
      <c r="A36439">
        <v>89010139</v>
      </c>
      <c r="B36439" t="s">
        <v>2042</v>
      </c>
      <c r="C36439" t="s">
        <v>8</v>
      </c>
      <c r="D36439" t="s">
        <v>2383</v>
      </c>
      <c r="E36439">
        <v>0</v>
      </c>
    </row>
    <row r="36440" spans="1:5" x14ac:dyDescent="0.3">
      <c r="A36440">
        <v>89010139</v>
      </c>
      <c r="B36440" t="s">
        <v>2042</v>
      </c>
      <c r="C36440" t="s">
        <v>8</v>
      </c>
      <c r="D36440" t="s">
        <v>2384</v>
      </c>
      <c r="E36440">
        <v>0</v>
      </c>
    </row>
    <row r="36441" spans="1:5" x14ac:dyDescent="0.3">
      <c r="A36441">
        <v>89010139</v>
      </c>
      <c r="B36441" t="s">
        <v>2042</v>
      </c>
      <c r="C36441" t="s">
        <v>8</v>
      </c>
      <c r="D36441" t="s">
        <v>2385</v>
      </c>
      <c r="E36441">
        <v>0</v>
      </c>
    </row>
    <row r="36442" spans="1:5" x14ac:dyDescent="0.3">
      <c r="A36442">
        <v>89010139</v>
      </c>
      <c r="B36442" t="s">
        <v>2042</v>
      </c>
      <c r="C36442" t="s">
        <v>8</v>
      </c>
      <c r="D36442" t="s">
        <v>2386</v>
      </c>
      <c r="E36442">
        <v>0</v>
      </c>
    </row>
    <row r="36443" spans="1:5" x14ac:dyDescent="0.3">
      <c r="A36443">
        <v>89010139</v>
      </c>
      <c r="B36443" t="s">
        <v>2042</v>
      </c>
      <c r="C36443" t="s">
        <v>8</v>
      </c>
      <c r="D36443" t="s">
        <v>2387</v>
      </c>
      <c r="E36443">
        <v>0</v>
      </c>
    </row>
    <row r="36444" spans="1:5" x14ac:dyDescent="0.3">
      <c r="A36444">
        <v>89010139</v>
      </c>
      <c r="B36444" t="s">
        <v>2042</v>
      </c>
      <c r="C36444" t="s">
        <v>8</v>
      </c>
      <c r="D36444" t="s">
        <v>2388</v>
      </c>
      <c r="E36444">
        <v>0</v>
      </c>
    </row>
    <row r="36445" spans="1:5" x14ac:dyDescent="0.3">
      <c r="A36445">
        <v>89010139</v>
      </c>
      <c r="B36445" t="s">
        <v>2042</v>
      </c>
      <c r="C36445" t="s">
        <v>8</v>
      </c>
      <c r="D36445" t="s">
        <v>2389</v>
      </c>
      <c r="E36445">
        <v>0</v>
      </c>
    </row>
    <row r="36446" spans="1:5" x14ac:dyDescent="0.3">
      <c r="A36446">
        <v>89010139</v>
      </c>
      <c r="B36446" t="s">
        <v>2042</v>
      </c>
      <c r="C36446" t="s">
        <v>8</v>
      </c>
      <c r="D36446" t="s">
        <v>2390</v>
      </c>
      <c r="E36446">
        <v>-150</v>
      </c>
    </row>
    <row r="36447" spans="1:5" x14ac:dyDescent="0.3">
      <c r="A36447">
        <v>89010139</v>
      </c>
      <c r="B36447" t="s">
        <v>2042</v>
      </c>
      <c r="C36447" t="s">
        <v>8</v>
      </c>
      <c r="D36447" t="s">
        <v>2391</v>
      </c>
      <c r="E36447">
        <v>0</v>
      </c>
    </row>
    <row r="36448" spans="1:5" x14ac:dyDescent="0.3">
      <c r="A36448">
        <v>89010139</v>
      </c>
      <c r="B36448" t="s">
        <v>2042</v>
      </c>
      <c r="C36448" t="s">
        <v>8</v>
      </c>
      <c r="D36448" t="s">
        <v>2392</v>
      </c>
      <c r="E36448">
        <v>0</v>
      </c>
    </row>
    <row r="36449" spans="1:5" x14ac:dyDescent="0.3">
      <c r="A36449">
        <v>89010139</v>
      </c>
      <c r="B36449" t="s">
        <v>2042</v>
      </c>
      <c r="C36449" t="s">
        <v>8</v>
      </c>
      <c r="D36449" t="s">
        <v>2393</v>
      </c>
      <c r="E36449">
        <v>0</v>
      </c>
    </row>
    <row r="36450" spans="1:5" x14ac:dyDescent="0.3">
      <c r="A36450">
        <v>89010139</v>
      </c>
      <c r="B36450" t="s">
        <v>2042</v>
      </c>
      <c r="C36450" t="s">
        <v>8</v>
      </c>
      <c r="D36450" t="s">
        <v>2394</v>
      </c>
      <c r="E36450">
        <v>0</v>
      </c>
    </row>
    <row r="36451" spans="1:5" x14ac:dyDescent="0.3">
      <c r="A36451">
        <v>89010139</v>
      </c>
      <c r="B36451" t="s">
        <v>2042</v>
      </c>
      <c r="C36451" t="s">
        <v>8</v>
      </c>
      <c r="D36451" t="s">
        <v>2395</v>
      </c>
      <c r="E36451">
        <v>0</v>
      </c>
    </row>
    <row r="36452" spans="1:5" x14ac:dyDescent="0.3">
      <c r="A36452">
        <v>89010139</v>
      </c>
      <c r="B36452" t="s">
        <v>2042</v>
      </c>
      <c r="C36452" t="s">
        <v>8</v>
      </c>
      <c r="D36452" t="s">
        <v>2396</v>
      </c>
      <c r="E36452">
        <v>-38</v>
      </c>
    </row>
    <row r="36453" spans="1:5" x14ac:dyDescent="0.3">
      <c r="A36453">
        <v>89010139</v>
      </c>
      <c r="B36453" t="s">
        <v>2042</v>
      </c>
      <c r="C36453" t="s">
        <v>8</v>
      </c>
      <c r="D36453" t="s">
        <v>2397</v>
      </c>
      <c r="E36453">
        <v>0</v>
      </c>
    </row>
    <row r="36454" spans="1:5" x14ac:dyDescent="0.3">
      <c r="A36454">
        <v>89010139</v>
      </c>
      <c r="B36454" t="s">
        <v>2042</v>
      </c>
      <c r="C36454" t="s">
        <v>8</v>
      </c>
      <c r="D36454" t="s">
        <v>2398</v>
      </c>
      <c r="E36454">
        <v>-16</v>
      </c>
    </row>
    <row r="36455" spans="1:5" x14ac:dyDescent="0.3">
      <c r="A36455">
        <v>89010139</v>
      </c>
      <c r="B36455" t="s">
        <v>2042</v>
      </c>
      <c r="C36455" t="s">
        <v>8</v>
      </c>
      <c r="D36455" t="s">
        <v>2399</v>
      </c>
      <c r="E36455">
        <v>-36</v>
      </c>
    </row>
    <row r="36456" spans="1:5" x14ac:dyDescent="0.3">
      <c r="A36456">
        <v>89010139</v>
      </c>
      <c r="B36456" t="s">
        <v>2042</v>
      </c>
      <c r="C36456" t="s">
        <v>8</v>
      </c>
      <c r="D36456" t="s">
        <v>2400</v>
      </c>
      <c r="E36456">
        <v>0</v>
      </c>
    </row>
    <row r="36457" spans="1:5" x14ac:dyDescent="0.3">
      <c r="A36457">
        <v>89010139</v>
      </c>
      <c r="B36457" t="s">
        <v>2042</v>
      </c>
      <c r="C36457" t="s">
        <v>8</v>
      </c>
      <c r="D36457" t="s">
        <v>2401</v>
      </c>
      <c r="E36457">
        <v>-100</v>
      </c>
    </row>
    <row r="36458" spans="1:5" x14ac:dyDescent="0.3">
      <c r="A36458">
        <v>89010139</v>
      </c>
      <c r="B36458" t="s">
        <v>2042</v>
      </c>
      <c r="C36458" t="s">
        <v>8</v>
      </c>
      <c r="D36458" t="s">
        <v>2402</v>
      </c>
      <c r="E36458">
        <v>-110</v>
      </c>
    </row>
    <row r="36459" spans="1:5" x14ac:dyDescent="0.3">
      <c r="A36459">
        <v>89010139</v>
      </c>
      <c r="B36459" t="s">
        <v>2042</v>
      </c>
      <c r="C36459" t="s">
        <v>8</v>
      </c>
      <c r="D36459" t="s">
        <v>2403</v>
      </c>
      <c r="E36459">
        <v>-466</v>
      </c>
    </row>
    <row r="36460" spans="1:5" x14ac:dyDescent="0.3">
      <c r="A36460">
        <v>89010139</v>
      </c>
      <c r="B36460" t="s">
        <v>2042</v>
      </c>
      <c r="C36460" t="s">
        <v>8</v>
      </c>
      <c r="D36460" t="s">
        <v>2404</v>
      </c>
      <c r="E36460">
        <v>0</v>
      </c>
    </row>
    <row r="36461" spans="1:5" x14ac:dyDescent="0.3">
      <c r="A36461">
        <v>89010139</v>
      </c>
      <c r="B36461" t="s">
        <v>2042</v>
      </c>
      <c r="C36461" t="s">
        <v>8</v>
      </c>
      <c r="D36461" t="s">
        <v>2405</v>
      </c>
      <c r="E36461">
        <v>0</v>
      </c>
    </row>
    <row r="36462" spans="1:5" x14ac:dyDescent="0.3">
      <c r="A36462">
        <v>89010139</v>
      </c>
      <c r="B36462" t="s">
        <v>2042</v>
      </c>
      <c r="C36462" t="s">
        <v>8</v>
      </c>
      <c r="D36462" t="s">
        <v>2406</v>
      </c>
      <c r="E36462">
        <v>0</v>
      </c>
    </row>
    <row r="36463" spans="1:5" x14ac:dyDescent="0.3">
      <c r="A36463">
        <v>89010139</v>
      </c>
      <c r="B36463" t="s">
        <v>2042</v>
      </c>
      <c r="C36463" t="s">
        <v>8</v>
      </c>
      <c r="D36463" t="s">
        <v>2407</v>
      </c>
      <c r="E36463">
        <v>0</v>
      </c>
    </row>
    <row r="36464" spans="1:5" x14ac:dyDescent="0.3">
      <c r="A36464">
        <v>89010139</v>
      </c>
      <c r="B36464" t="s">
        <v>2042</v>
      </c>
      <c r="C36464" t="s">
        <v>8</v>
      </c>
      <c r="D36464" t="s">
        <v>2408</v>
      </c>
      <c r="E36464">
        <v>0</v>
      </c>
    </row>
    <row r="36465" spans="1:5" x14ac:dyDescent="0.3">
      <c r="A36465">
        <v>89010139</v>
      </c>
      <c r="B36465" t="s">
        <v>2042</v>
      </c>
      <c r="C36465" t="s">
        <v>8</v>
      </c>
      <c r="D36465" t="s">
        <v>2409</v>
      </c>
      <c r="E36465">
        <v>-350</v>
      </c>
    </row>
    <row r="36466" spans="1:5" x14ac:dyDescent="0.3">
      <c r="A36466">
        <v>89010139</v>
      </c>
      <c r="B36466" t="s">
        <v>2042</v>
      </c>
      <c r="C36466" t="s">
        <v>8</v>
      </c>
      <c r="D36466" t="s">
        <v>2410</v>
      </c>
      <c r="E36466">
        <v>-90</v>
      </c>
    </row>
    <row r="36467" spans="1:5" x14ac:dyDescent="0.3">
      <c r="A36467">
        <v>89010139</v>
      </c>
      <c r="B36467" t="s">
        <v>2042</v>
      </c>
      <c r="C36467" t="s">
        <v>8</v>
      </c>
      <c r="D36467" t="s">
        <v>2411</v>
      </c>
      <c r="E36467">
        <v>0</v>
      </c>
    </row>
    <row r="36468" spans="1:5" x14ac:dyDescent="0.3">
      <c r="A36468">
        <v>89010139</v>
      </c>
      <c r="B36468" t="s">
        <v>2042</v>
      </c>
      <c r="C36468" t="s">
        <v>8</v>
      </c>
      <c r="D36468" t="s">
        <v>2412</v>
      </c>
      <c r="E36468">
        <v>0</v>
      </c>
    </row>
    <row r="36469" spans="1:5" x14ac:dyDescent="0.3">
      <c r="A36469">
        <v>89010139</v>
      </c>
      <c r="B36469" t="s">
        <v>2042</v>
      </c>
      <c r="C36469" t="s">
        <v>8</v>
      </c>
      <c r="D36469" t="s">
        <v>2413</v>
      </c>
      <c r="E36469">
        <v>0</v>
      </c>
    </row>
    <row r="36470" spans="1:5" x14ac:dyDescent="0.3">
      <c r="A36470">
        <v>37510009</v>
      </c>
      <c r="B36470" t="s">
        <v>2044</v>
      </c>
      <c r="C36470" t="s">
        <v>8</v>
      </c>
      <c r="D36470" t="s">
        <v>2378</v>
      </c>
      <c r="E36470">
        <v>0</v>
      </c>
    </row>
    <row r="36471" spans="1:5" x14ac:dyDescent="0.3">
      <c r="A36471">
        <v>37510009</v>
      </c>
      <c r="B36471" t="s">
        <v>2044</v>
      </c>
      <c r="C36471" t="s">
        <v>8</v>
      </c>
      <c r="D36471" t="s">
        <v>2379</v>
      </c>
      <c r="E36471">
        <v>0</v>
      </c>
    </row>
    <row r="36472" spans="1:5" x14ac:dyDescent="0.3">
      <c r="A36472">
        <v>37510009</v>
      </c>
      <c r="B36472" t="s">
        <v>2044</v>
      </c>
      <c r="C36472" t="s">
        <v>8</v>
      </c>
      <c r="D36472" t="s">
        <v>2380</v>
      </c>
      <c r="E36472">
        <v>0</v>
      </c>
    </row>
    <row r="36473" spans="1:5" x14ac:dyDescent="0.3">
      <c r="A36473">
        <v>37510009</v>
      </c>
      <c r="B36473" t="s">
        <v>2044</v>
      </c>
      <c r="C36473" t="s">
        <v>8</v>
      </c>
      <c r="D36473" t="s">
        <v>2381</v>
      </c>
      <c r="E36473">
        <v>0</v>
      </c>
    </row>
    <row r="36474" spans="1:5" x14ac:dyDescent="0.3">
      <c r="A36474">
        <v>37510009</v>
      </c>
      <c r="B36474" t="s">
        <v>2044</v>
      </c>
      <c r="C36474" t="s">
        <v>8</v>
      </c>
      <c r="D36474" t="s">
        <v>2382</v>
      </c>
      <c r="E36474">
        <v>0</v>
      </c>
    </row>
    <row r="36475" spans="1:5" x14ac:dyDescent="0.3">
      <c r="A36475">
        <v>37510009</v>
      </c>
      <c r="B36475" t="s">
        <v>2044</v>
      </c>
      <c r="C36475" t="s">
        <v>8</v>
      </c>
      <c r="D36475" t="s">
        <v>2383</v>
      </c>
      <c r="E36475">
        <v>0</v>
      </c>
    </row>
    <row r="36476" spans="1:5" x14ac:dyDescent="0.3">
      <c r="A36476">
        <v>37510009</v>
      </c>
      <c r="B36476" t="s">
        <v>2044</v>
      </c>
      <c r="C36476" t="s">
        <v>8</v>
      </c>
      <c r="D36476" t="s">
        <v>2384</v>
      </c>
      <c r="E36476">
        <v>0</v>
      </c>
    </row>
    <row r="36477" spans="1:5" x14ac:dyDescent="0.3">
      <c r="A36477">
        <v>37510009</v>
      </c>
      <c r="B36477" t="s">
        <v>2044</v>
      </c>
      <c r="C36477" t="s">
        <v>8</v>
      </c>
      <c r="D36477" t="s">
        <v>2385</v>
      </c>
      <c r="E36477">
        <v>0</v>
      </c>
    </row>
    <row r="36478" spans="1:5" x14ac:dyDescent="0.3">
      <c r="A36478">
        <v>37510009</v>
      </c>
      <c r="B36478" t="s">
        <v>2044</v>
      </c>
      <c r="C36478" t="s">
        <v>8</v>
      </c>
      <c r="D36478" t="s">
        <v>2386</v>
      </c>
      <c r="E36478">
        <v>0</v>
      </c>
    </row>
    <row r="36479" spans="1:5" x14ac:dyDescent="0.3">
      <c r="A36479">
        <v>37510009</v>
      </c>
      <c r="B36479" t="s">
        <v>2044</v>
      </c>
      <c r="C36479" t="s">
        <v>8</v>
      </c>
      <c r="D36479" t="s">
        <v>2387</v>
      </c>
      <c r="E36479">
        <v>0</v>
      </c>
    </row>
    <row r="36480" spans="1:5" x14ac:dyDescent="0.3">
      <c r="A36480">
        <v>37510009</v>
      </c>
      <c r="B36480" t="s">
        <v>2044</v>
      </c>
      <c r="C36480" t="s">
        <v>8</v>
      </c>
      <c r="D36480" t="s">
        <v>2388</v>
      </c>
      <c r="E36480">
        <v>0</v>
      </c>
    </row>
    <row r="36481" spans="1:5" x14ac:dyDescent="0.3">
      <c r="A36481">
        <v>37510009</v>
      </c>
      <c r="B36481" t="s">
        <v>2044</v>
      </c>
      <c r="C36481" t="s">
        <v>8</v>
      </c>
      <c r="D36481" t="s">
        <v>2389</v>
      </c>
      <c r="E36481">
        <v>0</v>
      </c>
    </row>
    <row r="36482" spans="1:5" x14ac:dyDescent="0.3">
      <c r="A36482">
        <v>37510009</v>
      </c>
      <c r="B36482" t="s">
        <v>2044</v>
      </c>
      <c r="C36482" t="s">
        <v>8</v>
      </c>
      <c r="D36482" t="s">
        <v>2390</v>
      </c>
      <c r="E36482">
        <v>0</v>
      </c>
    </row>
    <row r="36483" spans="1:5" x14ac:dyDescent="0.3">
      <c r="A36483">
        <v>37510009</v>
      </c>
      <c r="B36483" t="s">
        <v>2044</v>
      </c>
      <c r="C36483" t="s">
        <v>8</v>
      </c>
      <c r="D36483" t="s">
        <v>2391</v>
      </c>
      <c r="E36483">
        <v>0</v>
      </c>
    </row>
    <row r="36484" spans="1:5" x14ac:dyDescent="0.3">
      <c r="A36484">
        <v>37510009</v>
      </c>
      <c r="B36484" t="s">
        <v>2044</v>
      </c>
      <c r="C36484" t="s">
        <v>8</v>
      </c>
      <c r="D36484" t="s">
        <v>2392</v>
      </c>
      <c r="E36484">
        <v>0</v>
      </c>
    </row>
    <row r="36485" spans="1:5" x14ac:dyDescent="0.3">
      <c r="A36485">
        <v>37510009</v>
      </c>
      <c r="B36485" t="s">
        <v>2044</v>
      </c>
      <c r="C36485" t="s">
        <v>8</v>
      </c>
      <c r="D36485" t="s">
        <v>2393</v>
      </c>
      <c r="E36485">
        <v>0</v>
      </c>
    </row>
    <row r="36486" spans="1:5" x14ac:dyDescent="0.3">
      <c r="A36486">
        <v>37510009</v>
      </c>
      <c r="B36486" t="s">
        <v>2044</v>
      </c>
      <c r="C36486" t="s">
        <v>8</v>
      </c>
      <c r="D36486" t="s">
        <v>2394</v>
      </c>
      <c r="E36486">
        <v>0</v>
      </c>
    </row>
    <row r="36487" spans="1:5" x14ac:dyDescent="0.3">
      <c r="A36487">
        <v>37510009</v>
      </c>
      <c r="B36487" t="s">
        <v>2044</v>
      </c>
      <c r="C36487" t="s">
        <v>8</v>
      </c>
      <c r="D36487" t="s">
        <v>2395</v>
      </c>
      <c r="E36487">
        <v>0</v>
      </c>
    </row>
    <row r="36488" spans="1:5" x14ac:dyDescent="0.3">
      <c r="A36488">
        <v>37510009</v>
      </c>
      <c r="B36488" t="s">
        <v>2044</v>
      </c>
      <c r="C36488" t="s">
        <v>8</v>
      </c>
      <c r="D36488" t="s">
        <v>2396</v>
      </c>
      <c r="E36488">
        <v>0</v>
      </c>
    </row>
    <row r="36489" spans="1:5" x14ac:dyDescent="0.3">
      <c r="A36489">
        <v>37510009</v>
      </c>
      <c r="B36489" t="s">
        <v>2044</v>
      </c>
      <c r="C36489" t="s">
        <v>8</v>
      </c>
      <c r="D36489" t="s">
        <v>2397</v>
      </c>
      <c r="E36489">
        <v>0</v>
      </c>
    </row>
    <row r="36490" spans="1:5" x14ac:dyDescent="0.3">
      <c r="A36490">
        <v>37510009</v>
      </c>
      <c r="B36490" t="s">
        <v>2044</v>
      </c>
      <c r="C36490" t="s">
        <v>8</v>
      </c>
      <c r="D36490" t="s">
        <v>2398</v>
      </c>
      <c r="E36490">
        <v>0</v>
      </c>
    </row>
    <row r="36491" spans="1:5" x14ac:dyDescent="0.3">
      <c r="A36491">
        <v>37510009</v>
      </c>
      <c r="B36491" t="s">
        <v>2044</v>
      </c>
      <c r="C36491" t="s">
        <v>8</v>
      </c>
      <c r="D36491" t="s">
        <v>2399</v>
      </c>
      <c r="E36491">
        <v>0</v>
      </c>
    </row>
    <row r="36492" spans="1:5" x14ac:dyDescent="0.3">
      <c r="A36492">
        <v>37510009</v>
      </c>
      <c r="B36492" t="s">
        <v>2044</v>
      </c>
      <c r="C36492" t="s">
        <v>8</v>
      </c>
      <c r="D36492" t="s">
        <v>2400</v>
      </c>
      <c r="E36492">
        <v>0</v>
      </c>
    </row>
    <row r="36493" spans="1:5" x14ac:dyDescent="0.3">
      <c r="A36493">
        <v>37510009</v>
      </c>
      <c r="B36493" t="s">
        <v>2044</v>
      </c>
      <c r="C36493" t="s">
        <v>8</v>
      </c>
      <c r="D36493" t="s">
        <v>2401</v>
      </c>
      <c r="E36493">
        <v>0</v>
      </c>
    </row>
    <row r="36494" spans="1:5" x14ac:dyDescent="0.3">
      <c r="A36494">
        <v>37510009</v>
      </c>
      <c r="B36494" t="s">
        <v>2044</v>
      </c>
      <c r="C36494" t="s">
        <v>8</v>
      </c>
      <c r="D36494" t="s">
        <v>2402</v>
      </c>
      <c r="E36494">
        <v>0</v>
      </c>
    </row>
    <row r="36495" spans="1:5" x14ac:dyDescent="0.3">
      <c r="A36495">
        <v>37510009</v>
      </c>
      <c r="B36495" t="s">
        <v>2044</v>
      </c>
      <c r="C36495" t="s">
        <v>8</v>
      </c>
      <c r="D36495" t="s">
        <v>2403</v>
      </c>
      <c r="E36495">
        <v>0</v>
      </c>
    </row>
    <row r="36496" spans="1:5" x14ac:dyDescent="0.3">
      <c r="A36496">
        <v>37510009</v>
      </c>
      <c r="B36496" t="s">
        <v>2044</v>
      </c>
      <c r="C36496" t="s">
        <v>8</v>
      </c>
      <c r="D36496" t="s">
        <v>2404</v>
      </c>
      <c r="E36496">
        <v>0</v>
      </c>
    </row>
    <row r="36497" spans="1:5" x14ac:dyDescent="0.3">
      <c r="A36497">
        <v>37510009</v>
      </c>
      <c r="B36497" t="s">
        <v>2044</v>
      </c>
      <c r="C36497" t="s">
        <v>8</v>
      </c>
      <c r="D36497" t="s">
        <v>2405</v>
      </c>
      <c r="E36497">
        <v>0</v>
      </c>
    </row>
    <row r="36498" spans="1:5" x14ac:dyDescent="0.3">
      <c r="A36498">
        <v>37510009</v>
      </c>
      <c r="B36498" t="s">
        <v>2044</v>
      </c>
      <c r="C36498" t="s">
        <v>8</v>
      </c>
      <c r="D36498" t="s">
        <v>2406</v>
      </c>
      <c r="E36498">
        <v>0</v>
      </c>
    </row>
    <row r="36499" spans="1:5" x14ac:dyDescent="0.3">
      <c r="A36499">
        <v>37510009</v>
      </c>
      <c r="B36499" t="s">
        <v>2044</v>
      </c>
      <c r="C36499" t="s">
        <v>8</v>
      </c>
      <c r="D36499" t="s">
        <v>2407</v>
      </c>
      <c r="E36499">
        <v>0</v>
      </c>
    </row>
    <row r="36500" spans="1:5" x14ac:dyDescent="0.3">
      <c r="A36500">
        <v>37510009</v>
      </c>
      <c r="B36500" t="s">
        <v>2044</v>
      </c>
      <c r="C36500" t="s">
        <v>8</v>
      </c>
      <c r="D36500" t="s">
        <v>2408</v>
      </c>
      <c r="E36500">
        <v>0</v>
      </c>
    </row>
    <row r="36501" spans="1:5" x14ac:dyDescent="0.3">
      <c r="A36501">
        <v>37510009</v>
      </c>
      <c r="B36501" t="s">
        <v>2044</v>
      </c>
      <c r="C36501" t="s">
        <v>8</v>
      </c>
      <c r="D36501" t="s">
        <v>2409</v>
      </c>
      <c r="E36501">
        <v>0</v>
      </c>
    </row>
    <row r="36502" spans="1:5" x14ac:dyDescent="0.3">
      <c r="A36502">
        <v>37510009</v>
      </c>
      <c r="B36502" t="s">
        <v>2044</v>
      </c>
      <c r="C36502" t="s">
        <v>8</v>
      </c>
      <c r="D36502" t="s">
        <v>2410</v>
      </c>
      <c r="E36502">
        <v>-1</v>
      </c>
    </row>
    <row r="36503" spans="1:5" x14ac:dyDescent="0.3">
      <c r="A36503">
        <v>37510009</v>
      </c>
      <c r="B36503" t="s">
        <v>2044</v>
      </c>
      <c r="C36503" t="s">
        <v>8</v>
      </c>
      <c r="D36503" t="s">
        <v>2411</v>
      </c>
      <c r="E36503">
        <v>0</v>
      </c>
    </row>
    <row r="36504" spans="1:5" x14ac:dyDescent="0.3">
      <c r="A36504">
        <v>37510009</v>
      </c>
      <c r="B36504" t="s">
        <v>2044</v>
      </c>
      <c r="C36504" t="s">
        <v>8</v>
      </c>
      <c r="D36504" t="s">
        <v>2412</v>
      </c>
      <c r="E36504">
        <v>0</v>
      </c>
    </row>
    <row r="36505" spans="1:5" x14ac:dyDescent="0.3">
      <c r="A36505">
        <v>37510009</v>
      </c>
      <c r="B36505" t="s">
        <v>2044</v>
      </c>
      <c r="C36505" t="s">
        <v>8</v>
      </c>
      <c r="D36505" t="s">
        <v>2413</v>
      </c>
      <c r="E36505">
        <v>0</v>
      </c>
    </row>
    <row r="36506" spans="1:5" x14ac:dyDescent="0.3">
      <c r="A36506">
        <v>45400049</v>
      </c>
      <c r="B36506" t="s">
        <v>2046</v>
      </c>
      <c r="C36506" t="s">
        <v>976</v>
      </c>
      <c r="D36506" t="s">
        <v>2378</v>
      </c>
      <c r="E36506">
        <v>0</v>
      </c>
    </row>
    <row r="36507" spans="1:5" x14ac:dyDescent="0.3">
      <c r="A36507">
        <v>45400049</v>
      </c>
      <c r="B36507" t="s">
        <v>2046</v>
      </c>
      <c r="C36507" t="s">
        <v>976</v>
      </c>
      <c r="D36507" t="s">
        <v>2379</v>
      </c>
      <c r="E36507">
        <v>0</v>
      </c>
    </row>
    <row r="36508" spans="1:5" x14ac:dyDescent="0.3">
      <c r="A36508">
        <v>45400049</v>
      </c>
      <c r="B36508" t="s">
        <v>2046</v>
      </c>
      <c r="C36508" t="s">
        <v>976</v>
      </c>
      <c r="D36508" t="s">
        <v>2380</v>
      </c>
      <c r="E36508">
        <v>-2</v>
      </c>
    </row>
    <row r="36509" spans="1:5" x14ac:dyDescent="0.3">
      <c r="A36509">
        <v>45400049</v>
      </c>
      <c r="B36509" t="s">
        <v>2046</v>
      </c>
      <c r="C36509" t="s">
        <v>976</v>
      </c>
      <c r="D36509" t="s">
        <v>2381</v>
      </c>
      <c r="E36509">
        <v>0</v>
      </c>
    </row>
    <row r="36510" spans="1:5" x14ac:dyDescent="0.3">
      <c r="A36510">
        <v>45400049</v>
      </c>
      <c r="B36510" t="s">
        <v>2046</v>
      </c>
      <c r="C36510" t="s">
        <v>976</v>
      </c>
      <c r="D36510" t="s">
        <v>2382</v>
      </c>
      <c r="E36510">
        <v>0</v>
      </c>
    </row>
    <row r="36511" spans="1:5" x14ac:dyDescent="0.3">
      <c r="A36511">
        <v>45400049</v>
      </c>
      <c r="B36511" t="s">
        <v>2046</v>
      </c>
      <c r="C36511" t="s">
        <v>976</v>
      </c>
      <c r="D36511" t="s">
        <v>2383</v>
      </c>
      <c r="E36511">
        <v>0</v>
      </c>
    </row>
    <row r="36512" spans="1:5" x14ac:dyDescent="0.3">
      <c r="A36512">
        <v>45400049</v>
      </c>
      <c r="B36512" t="s">
        <v>2046</v>
      </c>
      <c r="C36512" t="s">
        <v>976</v>
      </c>
      <c r="D36512" t="s">
        <v>2384</v>
      </c>
      <c r="E36512">
        <v>0</v>
      </c>
    </row>
    <row r="36513" spans="1:5" x14ac:dyDescent="0.3">
      <c r="A36513">
        <v>45400049</v>
      </c>
      <c r="B36513" t="s">
        <v>2046</v>
      </c>
      <c r="C36513" t="s">
        <v>976</v>
      </c>
      <c r="D36513" t="s">
        <v>2385</v>
      </c>
      <c r="E36513">
        <v>-7</v>
      </c>
    </row>
    <row r="36514" spans="1:5" x14ac:dyDescent="0.3">
      <c r="A36514">
        <v>45400049</v>
      </c>
      <c r="B36514" t="s">
        <v>2046</v>
      </c>
      <c r="C36514" t="s">
        <v>976</v>
      </c>
      <c r="D36514" t="s">
        <v>2386</v>
      </c>
      <c r="E36514">
        <v>0</v>
      </c>
    </row>
    <row r="36515" spans="1:5" x14ac:dyDescent="0.3">
      <c r="A36515">
        <v>45400049</v>
      </c>
      <c r="B36515" t="s">
        <v>2046</v>
      </c>
      <c r="C36515" t="s">
        <v>976</v>
      </c>
      <c r="D36515" t="s">
        <v>2387</v>
      </c>
      <c r="E36515">
        <v>0</v>
      </c>
    </row>
    <row r="36516" spans="1:5" x14ac:dyDescent="0.3">
      <c r="A36516">
        <v>45400049</v>
      </c>
      <c r="B36516" t="s">
        <v>2046</v>
      </c>
      <c r="C36516" t="s">
        <v>976</v>
      </c>
      <c r="D36516" t="s">
        <v>2388</v>
      </c>
      <c r="E36516">
        <v>-5</v>
      </c>
    </row>
    <row r="36517" spans="1:5" x14ac:dyDescent="0.3">
      <c r="A36517">
        <v>45400049</v>
      </c>
      <c r="B36517" t="s">
        <v>2046</v>
      </c>
      <c r="C36517" t="s">
        <v>976</v>
      </c>
      <c r="D36517" t="s">
        <v>2389</v>
      </c>
      <c r="E36517">
        <v>-6</v>
      </c>
    </row>
    <row r="36518" spans="1:5" x14ac:dyDescent="0.3">
      <c r="A36518">
        <v>45400049</v>
      </c>
      <c r="B36518" t="s">
        <v>2046</v>
      </c>
      <c r="C36518" t="s">
        <v>976</v>
      </c>
      <c r="D36518" t="s">
        <v>2390</v>
      </c>
      <c r="E36518">
        <v>-1</v>
      </c>
    </row>
    <row r="36519" spans="1:5" x14ac:dyDescent="0.3">
      <c r="A36519">
        <v>45400049</v>
      </c>
      <c r="B36519" t="s">
        <v>2046</v>
      </c>
      <c r="C36519" t="s">
        <v>976</v>
      </c>
      <c r="D36519" t="s">
        <v>2391</v>
      </c>
      <c r="E36519">
        <v>0</v>
      </c>
    </row>
    <row r="36520" spans="1:5" x14ac:dyDescent="0.3">
      <c r="A36520">
        <v>45400049</v>
      </c>
      <c r="B36520" t="s">
        <v>2046</v>
      </c>
      <c r="C36520" t="s">
        <v>976</v>
      </c>
      <c r="D36520" t="s">
        <v>2392</v>
      </c>
      <c r="E36520">
        <v>0</v>
      </c>
    </row>
    <row r="36521" spans="1:5" x14ac:dyDescent="0.3">
      <c r="A36521">
        <v>45400049</v>
      </c>
      <c r="B36521" t="s">
        <v>2046</v>
      </c>
      <c r="C36521" t="s">
        <v>976</v>
      </c>
      <c r="D36521" t="s">
        <v>2393</v>
      </c>
      <c r="E36521">
        <v>0</v>
      </c>
    </row>
    <row r="36522" spans="1:5" x14ac:dyDescent="0.3">
      <c r="A36522">
        <v>45400049</v>
      </c>
      <c r="B36522" t="s">
        <v>2046</v>
      </c>
      <c r="C36522" t="s">
        <v>976</v>
      </c>
      <c r="D36522" t="s">
        <v>2394</v>
      </c>
      <c r="E36522">
        <v>0</v>
      </c>
    </row>
    <row r="36523" spans="1:5" x14ac:dyDescent="0.3">
      <c r="A36523">
        <v>45400049</v>
      </c>
      <c r="B36523" t="s">
        <v>2046</v>
      </c>
      <c r="C36523" t="s">
        <v>976</v>
      </c>
      <c r="D36523" t="s">
        <v>2395</v>
      </c>
      <c r="E36523">
        <v>-3</v>
      </c>
    </row>
    <row r="36524" spans="1:5" x14ac:dyDescent="0.3">
      <c r="A36524">
        <v>45400049</v>
      </c>
      <c r="B36524" t="s">
        <v>2046</v>
      </c>
      <c r="C36524" t="s">
        <v>976</v>
      </c>
      <c r="D36524" t="s">
        <v>2396</v>
      </c>
      <c r="E36524">
        <v>0</v>
      </c>
    </row>
    <row r="36525" spans="1:5" x14ac:dyDescent="0.3">
      <c r="A36525">
        <v>45400049</v>
      </c>
      <c r="B36525" t="s">
        <v>2046</v>
      </c>
      <c r="C36525" t="s">
        <v>976</v>
      </c>
      <c r="D36525" t="s">
        <v>2397</v>
      </c>
      <c r="E36525">
        <v>0</v>
      </c>
    </row>
    <row r="36526" spans="1:5" x14ac:dyDescent="0.3">
      <c r="A36526">
        <v>45400049</v>
      </c>
      <c r="B36526" t="s">
        <v>2046</v>
      </c>
      <c r="C36526" t="s">
        <v>976</v>
      </c>
      <c r="D36526" t="s">
        <v>2398</v>
      </c>
      <c r="E36526">
        <v>0</v>
      </c>
    </row>
    <row r="36527" spans="1:5" x14ac:dyDescent="0.3">
      <c r="A36527">
        <v>45400049</v>
      </c>
      <c r="B36527" t="s">
        <v>2046</v>
      </c>
      <c r="C36527" t="s">
        <v>976</v>
      </c>
      <c r="D36527" t="s">
        <v>2399</v>
      </c>
      <c r="E36527">
        <v>-10</v>
      </c>
    </row>
    <row r="36528" spans="1:5" x14ac:dyDescent="0.3">
      <c r="A36528">
        <v>45400049</v>
      </c>
      <c r="B36528" t="s">
        <v>2046</v>
      </c>
      <c r="C36528" t="s">
        <v>976</v>
      </c>
      <c r="D36528" t="s">
        <v>2400</v>
      </c>
      <c r="E36528">
        <v>0</v>
      </c>
    </row>
    <row r="36529" spans="1:5" x14ac:dyDescent="0.3">
      <c r="A36529">
        <v>45400049</v>
      </c>
      <c r="B36529" t="s">
        <v>2046</v>
      </c>
      <c r="C36529" t="s">
        <v>976</v>
      </c>
      <c r="D36529" t="s">
        <v>2401</v>
      </c>
      <c r="E36529">
        <v>0</v>
      </c>
    </row>
    <row r="36530" spans="1:5" x14ac:dyDescent="0.3">
      <c r="A36530">
        <v>45400049</v>
      </c>
      <c r="B36530" t="s">
        <v>2046</v>
      </c>
      <c r="C36530" t="s">
        <v>976</v>
      </c>
      <c r="D36530" t="s">
        <v>2402</v>
      </c>
      <c r="E36530">
        <v>0</v>
      </c>
    </row>
    <row r="36531" spans="1:5" x14ac:dyDescent="0.3">
      <c r="A36531">
        <v>45400049</v>
      </c>
      <c r="B36531" t="s">
        <v>2046</v>
      </c>
      <c r="C36531" t="s">
        <v>976</v>
      </c>
      <c r="D36531" t="s">
        <v>2403</v>
      </c>
      <c r="E36531">
        <v>0</v>
      </c>
    </row>
    <row r="36532" spans="1:5" x14ac:dyDescent="0.3">
      <c r="A36532">
        <v>45400049</v>
      </c>
      <c r="B36532" t="s">
        <v>2046</v>
      </c>
      <c r="C36532" t="s">
        <v>976</v>
      </c>
      <c r="D36532" t="s">
        <v>2404</v>
      </c>
      <c r="E36532">
        <v>0</v>
      </c>
    </row>
    <row r="36533" spans="1:5" x14ac:dyDescent="0.3">
      <c r="A36533">
        <v>45400049</v>
      </c>
      <c r="B36533" t="s">
        <v>2046</v>
      </c>
      <c r="C36533" t="s">
        <v>976</v>
      </c>
      <c r="D36533" t="s">
        <v>2405</v>
      </c>
      <c r="E36533">
        <v>0</v>
      </c>
    </row>
    <row r="36534" spans="1:5" x14ac:dyDescent="0.3">
      <c r="A36534">
        <v>45400049</v>
      </c>
      <c r="B36534" t="s">
        <v>2046</v>
      </c>
      <c r="C36534" t="s">
        <v>976</v>
      </c>
      <c r="D36534" t="s">
        <v>2406</v>
      </c>
      <c r="E36534">
        <v>0</v>
      </c>
    </row>
    <row r="36535" spans="1:5" x14ac:dyDescent="0.3">
      <c r="A36535">
        <v>45400049</v>
      </c>
      <c r="B36535" t="s">
        <v>2046</v>
      </c>
      <c r="C36535" t="s">
        <v>976</v>
      </c>
      <c r="D36535" t="s">
        <v>2407</v>
      </c>
      <c r="E36535">
        <v>0</v>
      </c>
    </row>
    <row r="36536" spans="1:5" x14ac:dyDescent="0.3">
      <c r="A36536">
        <v>45400049</v>
      </c>
      <c r="B36536" t="s">
        <v>2046</v>
      </c>
      <c r="C36536" t="s">
        <v>976</v>
      </c>
      <c r="D36536" t="s">
        <v>2408</v>
      </c>
      <c r="E36536">
        <v>0</v>
      </c>
    </row>
    <row r="36537" spans="1:5" x14ac:dyDescent="0.3">
      <c r="A36537">
        <v>45400049</v>
      </c>
      <c r="B36537" t="s">
        <v>2046</v>
      </c>
      <c r="C36537" t="s">
        <v>976</v>
      </c>
      <c r="D36537" t="s">
        <v>2409</v>
      </c>
      <c r="E36537">
        <v>0</v>
      </c>
    </row>
    <row r="36538" spans="1:5" x14ac:dyDescent="0.3">
      <c r="A36538">
        <v>45400049</v>
      </c>
      <c r="B36538" t="s">
        <v>2046</v>
      </c>
      <c r="C36538" t="s">
        <v>976</v>
      </c>
      <c r="D36538" t="s">
        <v>2410</v>
      </c>
      <c r="E36538">
        <v>0</v>
      </c>
    </row>
    <row r="36539" spans="1:5" x14ac:dyDescent="0.3">
      <c r="A36539">
        <v>45400049</v>
      </c>
      <c r="B36539" t="s">
        <v>2046</v>
      </c>
      <c r="C36539" t="s">
        <v>976</v>
      </c>
      <c r="D36539" t="s">
        <v>2411</v>
      </c>
      <c r="E36539">
        <v>0</v>
      </c>
    </row>
    <row r="36540" spans="1:5" x14ac:dyDescent="0.3">
      <c r="A36540">
        <v>45400049</v>
      </c>
      <c r="B36540" t="s">
        <v>2046</v>
      </c>
      <c r="C36540" t="s">
        <v>976</v>
      </c>
      <c r="D36540" t="s">
        <v>2412</v>
      </c>
      <c r="E36540">
        <v>-1</v>
      </c>
    </row>
    <row r="36541" spans="1:5" x14ac:dyDescent="0.3">
      <c r="A36541">
        <v>45400049</v>
      </c>
      <c r="B36541" t="s">
        <v>2046</v>
      </c>
      <c r="C36541" t="s">
        <v>976</v>
      </c>
      <c r="D36541" t="s">
        <v>2413</v>
      </c>
      <c r="E36541">
        <v>-6</v>
      </c>
    </row>
    <row r="36542" spans="1:5" x14ac:dyDescent="0.3">
      <c r="A36542">
        <v>50340003</v>
      </c>
      <c r="B36542" t="s">
        <v>2048</v>
      </c>
      <c r="C36542" t="s">
        <v>8</v>
      </c>
      <c r="D36542" t="s">
        <v>2378</v>
      </c>
      <c r="E36542">
        <v>0</v>
      </c>
    </row>
    <row r="36543" spans="1:5" x14ac:dyDescent="0.3">
      <c r="A36543">
        <v>50340003</v>
      </c>
      <c r="B36543" t="s">
        <v>2048</v>
      </c>
      <c r="C36543" t="s">
        <v>8</v>
      </c>
      <c r="D36543" t="s">
        <v>2379</v>
      </c>
      <c r="E36543">
        <v>0</v>
      </c>
    </row>
    <row r="36544" spans="1:5" x14ac:dyDescent="0.3">
      <c r="A36544">
        <v>50340003</v>
      </c>
      <c r="B36544" t="s">
        <v>2048</v>
      </c>
      <c r="C36544" t="s">
        <v>8</v>
      </c>
      <c r="D36544" t="s">
        <v>2380</v>
      </c>
      <c r="E36544">
        <v>0</v>
      </c>
    </row>
    <row r="36545" spans="1:5" x14ac:dyDescent="0.3">
      <c r="A36545">
        <v>50340003</v>
      </c>
      <c r="B36545" t="s">
        <v>2048</v>
      </c>
      <c r="C36545" t="s">
        <v>8</v>
      </c>
      <c r="D36545" t="s">
        <v>2381</v>
      </c>
      <c r="E36545">
        <v>0</v>
      </c>
    </row>
    <row r="36546" spans="1:5" x14ac:dyDescent="0.3">
      <c r="A36546">
        <v>50340003</v>
      </c>
      <c r="B36546" t="s">
        <v>2048</v>
      </c>
      <c r="C36546" t="s">
        <v>8</v>
      </c>
      <c r="D36546" t="s">
        <v>2382</v>
      </c>
      <c r="E36546">
        <v>0</v>
      </c>
    </row>
    <row r="36547" spans="1:5" x14ac:dyDescent="0.3">
      <c r="A36547">
        <v>50340003</v>
      </c>
      <c r="B36547" t="s">
        <v>2048</v>
      </c>
      <c r="C36547" t="s">
        <v>8</v>
      </c>
      <c r="D36547" t="s">
        <v>2383</v>
      </c>
      <c r="E36547">
        <v>0</v>
      </c>
    </row>
    <row r="36548" spans="1:5" x14ac:dyDescent="0.3">
      <c r="A36548">
        <v>50340003</v>
      </c>
      <c r="B36548" t="s">
        <v>2048</v>
      </c>
      <c r="C36548" t="s">
        <v>8</v>
      </c>
      <c r="D36548" t="s">
        <v>2384</v>
      </c>
      <c r="E36548">
        <v>0</v>
      </c>
    </row>
    <row r="36549" spans="1:5" x14ac:dyDescent="0.3">
      <c r="A36549">
        <v>50340003</v>
      </c>
      <c r="B36549" t="s">
        <v>2048</v>
      </c>
      <c r="C36549" t="s">
        <v>8</v>
      </c>
      <c r="D36549" t="s">
        <v>2385</v>
      </c>
      <c r="E36549">
        <v>0</v>
      </c>
    </row>
    <row r="36550" spans="1:5" x14ac:dyDescent="0.3">
      <c r="A36550">
        <v>50340003</v>
      </c>
      <c r="B36550" t="s">
        <v>2048</v>
      </c>
      <c r="C36550" t="s">
        <v>8</v>
      </c>
      <c r="D36550" t="s">
        <v>2386</v>
      </c>
      <c r="E36550">
        <v>0</v>
      </c>
    </row>
    <row r="36551" spans="1:5" x14ac:dyDescent="0.3">
      <c r="A36551">
        <v>50340003</v>
      </c>
      <c r="B36551" t="s">
        <v>2048</v>
      </c>
      <c r="C36551" t="s">
        <v>8</v>
      </c>
      <c r="D36551" t="s">
        <v>2387</v>
      </c>
      <c r="E36551">
        <v>-6</v>
      </c>
    </row>
    <row r="36552" spans="1:5" x14ac:dyDescent="0.3">
      <c r="A36552">
        <v>50340003</v>
      </c>
      <c r="B36552" t="s">
        <v>2048</v>
      </c>
      <c r="C36552" t="s">
        <v>8</v>
      </c>
      <c r="D36552" t="s">
        <v>2388</v>
      </c>
      <c r="E36552">
        <v>0</v>
      </c>
    </row>
    <row r="36553" spans="1:5" x14ac:dyDescent="0.3">
      <c r="A36553">
        <v>50340003</v>
      </c>
      <c r="B36553" t="s">
        <v>2048</v>
      </c>
      <c r="C36553" t="s">
        <v>8</v>
      </c>
      <c r="D36553" t="s">
        <v>2389</v>
      </c>
      <c r="E36553">
        <v>0</v>
      </c>
    </row>
    <row r="36554" spans="1:5" x14ac:dyDescent="0.3">
      <c r="A36554">
        <v>50340003</v>
      </c>
      <c r="B36554" t="s">
        <v>2048</v>
      </c>
      <c r="C36554" t="s">
        <v>8</v>
      </c>
      <c r="D36554" t="s">
        <v>2390</v>
      </c>
      <c r="E36554">
        <v>0</v>
      </c>
    </row>
    <row r="36555" spans="1:5" x14ac:dyDescent="0.3">
      <c r="A36555">
        <v>50340003</v>
      </c>
      <c r="B36555" t="s">
        <v>2048</v>
      </c>
      <c r="C36555" t="s">
        <v>8</v>
      </c>
      <c r="D36555" t="s">
        <v>2391</v>
      </c>
      <c r="E36555">
        <v>0</v>
      </c>
    </row>
    <row r="36556" spans="1:5" x14ac:dyDescent="0.3">
      <c r="A36556">
        <v>50340003</v>
      </c>
      <c r="B36556" t="s">
        <v>2048</v>
      </c>
      <c r="C36556" t="s">
        <v>8</v>
      </c>
      <c r="D36556" t="s">
        <v>2392</v>
      </c>
      <c r="E36556">
        <v>0</v>
      </c>
    </row>
    <row r="36557" spans="1:5" x14ac:dyDescent="0.3">
      <c r="A36557">
        <v>50340003</v>
      </c>
      <c r="B36557" t="s">
        <v>2048</v>
      </c>
      <c r="C36557" t="s">
        <v>8</v>
      </c>
      <c r="D36557" t="s">
        <v>2393</v>
      </c>
      <c r="E36557">
        <v>0</v>
      </c>
    </row>
    <row r="36558" spans="1:5" x14ac:dyDescent="0.3">
      <c r="A36558">
        <v>50340003</v>
      </c>
      <c r="B36558" t="s">
        <v>2048</v>
      </c>
      <c r="C36558" t="s">
        <v>8</v>
      </c>
      <c r="D36558" t="s">
        <v>2394</v>
      </c>
      <c r="E36558">
        <v>0</v>
      </c>
    </row>
    <row r="36559" spans="1:5" x14ac:dyDescent="0.3">
      <c r="A36559">
        <v>50340003</v>
      </c>
      <c r="B36559" t="s">
        <v>2048</v>
      </c>
      <c r="C36559" t="s">
        <v>8</v>
      </c>
      <c r="D36559" t="s">
        <v>2395</v>
      </c>
      <c r="E36559">
        <v>0</v>
      </c>
    </row>
    <row r="36560" spans="1:5" x14ac:dyDescent="0.3">
      <c r="A36560">
        <v>50340003</v>
      </c>
      <c r="B36560" t="s">
        <v>2048</v>
      </c>
      <c r="C36560" t="s">
        <v>8</v>
      </c>
      <c r="D36560" t="s">
        <v>2396</v>
      </c>
      <c r="E36560">
        <v>0</v>
      </c>
    </row>
    <row r="36561" spans="1:5" x14ac:dyDescent="0.3">
      <c r="A36561">
        <v>50340003</v>
      </c>
      <c r="B36561" t="s">
        <v>2048</v>
      </c>
      <c r="C36561" t="s">
        <v>8</v>
      </c>
      <c r="D36561" t="s">
        <v>2397</v>
      </c>
      <c r="E36561">
        <v>0</v>
      </c>
    </row>
    <row r="36562" spans="1:5" x14ac:dyDescent="0.3">
      <c r="A36562">
        <v>50340003</v>
      </c>
      <c r="B36562" t="s">
        <v>2048</v>
      </c>
      <c r="C36562" t="s">
        <v>8</v>
      </c>
      <c r="D36562" t="s">
        <v>2398</v>
      </c>
      <c r="E36562">
        <v>0</v>
      </c>
    </row>
    <row r="36563" spans="1:5" x14ac:dyDescent="0.3">
      <c r="A36563">
        <v>50340003</v>
      </c>
      <c r="B36563" t="s">
        <v>2048</v>
      </c>
      <c r="C36563" t="s">
        <v>8</v>
      </c>
      <c r="D36563" t="s">
        <v>2399</v>
      </c>
      <c r="E36563">
        <v>0</v>
      </c>
    </row>
    <row r="36564" spans="1:5" x14ac:dyDescent="0.3">
      <c r="A36564">
        <v>50340003</v>
      </c>
      <c r="B36564" t="s">
        <v>2048</v>
      </c>
      <c r="C36564" t="s">
        <v>8</v>
      </c>
      <c r="D36564" t="s">
        <v>2400</v>
      </c>
      <c r="E36564">
        <v>-7</v>
      </c>
    </row>
    <row r="36565" spans="1:5" x14ac:dyDescent="0.3">
      <c r="A36565">
        <v>50340003</v>
      </c>
      <c r="B36565" t="s">
        <v>2048</v>
      </c>
      <c r="C36565" t="s">
        <v>8</v>
      </c>
      <c r="D36565" t="s">
        <v>2401</v>
      </c>
      <c r="E36565">
        <v>-3</v>
      </c>
    </row>
    <row r="36566" spans="1:5" x14ac:dyDescent="0.3">
      <c r="A36566">
        <v>50340003</v>
      </c>
      <c r="B36566" t="s">
        <v>2048</v>
      </c>
      <c r="C36566" t="s">
        <v>8</v>
      </c>
      <c r="D36566" t="s">
        <v>2402</v>
      </c>
      <c r="E36566">
        <v>0</v>
      </c>
    </row>
    <row r="36567" spans="1:5" x14ac:dyDescent="0.3">
      <c r="A36567">
        <v>50340003</v>
      </c>
      <c r="B36567" t="s">
        <v>2048</v>
      </c>
      <c r="C36567" t="s">
        <v>8</v>
      </c>
      <c r="D36567" t="s">
        <v>2403</v>
      </c>
      <c r="E36567">
        <v>0</v>
      </c>
    </row>
    <row r="36568" spans="1:5" x14ac:dyDescent="0.3">
      <c r="A36568">
        <v>50340003</v>
      </c>
      <c r="B36568" t="s">
        <v>2048</v>
      </c>
      <c r="C36568" t="s">
        <v>8</v>
      </c>
      <c r="D36568" t="s">
        <v>2404</v>
      </c>
      <c r="E36568">
        <v>0</v>
      </c>
    </row>
    <row r="36569" spans="1:5" x14ac:dyDescent="0.3">
      <c r="A36569">
        <v>50340003</v>
      </c>
      <c r="B36569" t="s">
        <v>2048</v>
      </c>
      <c r="C36569" t="s">
        <v>8</v>
      </c>
      <c r="D36569" t="s">
        <v>2405</v>
      </c>
      <c r="E36569">
        <v>0</v>
      </c>
    </row>
    <row r="36570" spans="1:5" x14ac:dyDescent="0.3">
      <c r="A36570">
        <v>50340003</v>
      </c>
      <c r="B36570" t="s">
        <v>2048</v>
      </c>
      <c r="C36570" t="s">
        <v>8</v>
      </c>
      <c r="D36570" t="s">
        <v>2406</v>
      </c>
      <c r="E36570">
        <v>0</v>
      </c>
    </row>
    <row r="36571" spans="1:5" x14ac:dyDescent="0.3">
      <c r="A36571">
        <v>50340003</v>
      </c>
      <c r="B36571" t="s">
        <v>2048</v>
      </c>
      <c r="C36571" t="s">
        <v>8</v>
      </c>
      <c r="D36571" t="s">
        <v>2407</v>
      </c>
      <c r="E36571">
        <v>0</v>
      </c>
    </row>
    <row r="36572" spans="1:5" x14ac:dyDescent="0.3">
      <c r="A36572">
        <v>50340003</v>
      </c>
      <c r="B36572" t="s">
        <v>2048</v>
      </c>
      <c r="C36572" t="s">
        <v>8</v>
      </c>
      <c r="D36572" t="s">
        <v>2408</v>
      </c>
      <c r="E36572">
        <v>0</v>
      </c>
    </row>
    <row r="36573" spans="1:5" x14ac:dyDescent="0.3">
      <c r="A36573">
        <v>50340003</v>
      </c>
      <c r="B36573" t="s">
        <v>2048</v>
      </c>
      <c r="C36573" t="s">
        <v>8</v>
      </c>
      <c r="D36573" t="s">
        <v>2409</v>
      </c>
      <c r="E36573">
        <v>0</v>
      </c>
    </row>
    <row r="36574" spans="1:5" x14ac:dyDescent="0.3">
      <c r="A36574">
        <v>50340003</v>
      </c>
      <c r="B36574" t="s">
        <v>2048</v>
      </c>
      <c r="C36574" t="s">
        <v>8</v>
      </c>
      <c r="D36574" t="s">
        <v>2410</v>
      </c>
      <c r="E36574">
        <v>-10</v>
      </c>
    </row>
    <row r="36575" spans="1:5" x14ac:dyDescent="0.3">
      <c r="A36575">
        <v>50340003</v>
      </c>
      <c r="B36575" t="s">
        <v>2048</v>
      </c>
      <c r="C36575" t="s">
        <v>8</v>
      </c>
      <c r="D36575" t="s">
        <v>2411</v>
      </c>
      <c r="E36575">
        <v>0</v>
      </c>
    </row>
    <row r="36576" spans="1:5" x14ac:dyDescent="0.3">
      <c r="A36576">
        <v>50340003</v>
      </c>
      <c r="B36576" t="s">
        <v>2048</v>
      </c>
      <c r="C36576" t="s">
        <v>8</v>
      </c>
      <c r="D36576" t="s">
        <v>2412</v>
      </c>
      <c r="E36576">
        <v>0</v>
      </c>
    </row>
    <row r="36577" spans="1:5" x14ac:dyDescent="0.3">
      <c r="A36577">
        <v>50340003</v>
      </c>
      <c r="B36577" t="s">
        <v>2048</v>
      </c>
      <c r="C36577" t="s">
        <v>8</v>
      </c>
      <c r="D36577" t="s">
        <v>2413</v>
      </c>
      <c r="E36577">
        <v>0</v>
      </c>
    </row>
    <row r="36578" spans="1:5" x14ac:dyDescent="0.3">
      <c r="A36578">
        <v>39210072</v>
      </c>
      <c r="B36578" t="s">
        <v>2050</v>
      </c>
      <c r="C36578" t="s">
        <v>8</v>
      </c>
      <c r="D36578" t="s">
        <v>2378</v>
      </c>
      <c r="E36578">
        <v>0</v>
      </c>
    </row>
    <row r="36579" spans="1:5" x14ac:dyDescent="0.3">
      <c r="A36579">
        <v>39210072</v>
      </c>
      <c r="B36579" t="s">
        <v>2050</v>
      </c>
      <c r="C36579" t="s">
        <v>8</v>
      </c>
      <c r="D36579" t="s">
        <v>2379</v>
      </c>
      <c r="E36579">
        <v>0</v>
      </c>
    </row>
    <row r="36580" spans="1:5" x14ac:dyDescent="0.3">
      <c r="A36580">
        <v>39210072</v>
      </c>
      <c r="B36580" t="s">
        <v>2050</v>
      </c>
      <c r="C36580" t="s">
        <v>8</v>
      </c>
      <c r="D36580" t="s">
        <v>2380</v>
      </c>
      <c r="E36580">
        <v>0</v>
      </c>
    </row>
    <row r="36581" spans="1:5" x14ac:dyDescent="0.3">
      <c r="A36581">
        <v>39210072</v>
      </c>
      <c r="B36581" t="s">
        <v>2050</v>
      </c>
      <c r="C36581" t="s">
        <v>8</v>
      </c>
      <c r="D36581" t="s">
        <v>2381</v>
      </c>
      <c r="E36581">
        <v>0</v>
      </c>
    </row>
    <row r="36582" spans="1:5" x14ac:dyDescent="0.3">
      <c r="A36582">
        <v>39210072</v>
      </c>
      <c r="B36582" t="s">
        <v>2050</v>
      </c>
      <c r="C36582" t="s">
        <v>8</v>
      </c>
      <c r="D36582" t="s">
        <v>2382</v>
      </c>
      <c r="E36582">
        <v>0</v>
      </c>
    </row>
    <row r="36583" spans="1:5" x14ac:dyDescent="0.3">
      <c r="A36583">
        <v>39210072</v>
      </c>
      <c r="B36583" t="s">
        <v>2050</v>
      </c>
      <c r="C36583" t="s">
        <v>8</v>
      </c>
      <c r="D36583" t="s">
        <v>2383</v>
      </c>
      <c r="E36583">
        <v>0</v>
      </c>
    </row>
    <row r="36584" spans="1:5" x14ac:dyDescent="0.3">
      <c r="A36584">
        <v>39210072</v>
      </c>
      <c r="B36584" t="s">
        <v>2050</v>
      </c>
      <c r="C36584" t="s">
        <v>8</v>
      </c>
      <c r="D36584" t="s">
        <v>2384</v>
      </c>
      <c r="E36584">
        <v>0</v>
      </c>
    </row>
    <row r="36585" spans="1:5" x14ac:dyDescent="0.3">
      <c r="A36585">
        <v>39210072</v>
      </c>
      <c r="B36585" t="s">
        <v>2050</v>
      </c>
      <c r="C36585" t="s">
        <v>8</v>
      </c>
      <c r="D36585" t="s">
        <v>2385</v>
      </c>
      <c r="E36585">
        <v>0</v>
      </c>
    </row>
    <row r="36586" spans="1:5" x14ac:dyDescent="0.3">
      <c r="A36586">
        <v>39210072</v>
      </c>
      <c r="B36586" t="s">
        <v>2050</v>
      </c>
      <c r="C36586" t="s">
        <v>8</v>
      </c>
      <c r="D36586" t="s">
        <v>2386</v>
      </c>
      <c r="E36586">
        <v>0</v>
      </c>
    </row>
    <row r="36587" spans="1:5" x14ac:dyDescent="0.3">
      <c r="A36587">
        <v>39210072</v>
      </c>
      <c r="B36587" t="s">
        <v>2050</v>
      </c>
      <c r="C36587" t="s">
        <v>8</v>
      </c>
      <c r="D36587" t="s">
        <v>2387</v>
      </c>
      <c r="E36587">
        <v>0</v>
      </c>
    </row>
    <row r="36588" spans="1:5" x14ac:dyDescent="0.3">
      <c r="A36588">
        <v>39210072</v>
      </c>
      <c r="B36588" t="s">
        <v>2050</v>
      </c>
      <c r="C36588" t="s">
        <v>8</v>
      </c>
      <c r="D36588" t="s">
        <v>2388</v>
      </c>
      <c r="E36588">
        <v>0</v>
      </c>
    </row>
    <row r="36589" spans="1:5" x14ac:dyDescent="0.3">
      <c r="A36589">
        <v>39210072</v>
      </c>
      <c r="B36589" t="s">
        <v>2050</v>
      </c>
      <c r="C36589" t="s">
        <v>8</v>
      </c>
      <c r="D36589" t="s">
        <v>2389</v>
      </c>
      <c r="E36589">
        <v>0</v>
      </c>
    </row>
    <row r="36590" spans="1:5" x14ac:dyDescent="0.3">
      <c r="A36590">
        <v>39210072</v>
      </c>
      <c r="B36590" t="s">
        <v>2050</v>
      </c>
      <c r="C36590" t="s">
        <v>8</v>
      </c>
      <c r="D36590" t="s">
        <v>2390</v>
      </c>
      <c r="E36590">
        <v>0</v>
      </c>
    </row>
    <row r="36591" spans="1:5" x14ac:dyDescent="0.3">
      <c r="A36591">
        <v>39210072</v>
      </c>
      <c r="B36591" t="s">
        <v>2050</v>
      </c>
      <c r="C36591" t="s">
        <v>8</v>
      </c>
      <c r="D36591" t="s">
        <v>2391</v>
      </c>
      <c r="E36591">
        <v>0</v>
      </c>
    </row>
    <row r="36592" spans="1:5" x14ac:dyDescent="0.3">
      <c r="A36592">
        <v>39210072</v>
      </c>
      <c r="B36592" t="s">
        <v>2050</v>
      </c>
      <c r="C36592" t="s">
        <v>8</v>
      </c>
      <c r="D36592" t="s">
        <v>2392</v>
      </c>
      <c r="E36592">
        <v>0</v>
      </c>
    </row>
    <row r="36593" spans="1:5" x14ac:dyDescent="0.3">
      <c r="A36593">
        <v>39210072</v>
      </c>
      <c r="B36593" t="s">
        <v>2050</v>
      </c>
      <c r="C36593" t="s">
        <v>8</v>
      </c>
      <c r="D36593" t="s">
        <v>2393</v>
      </c>
      <c r="E36593">
        <v>0</v>
      </c>
    </row>
    <row r="36594" spans="1:5" x14ac:dyDescent="0.3">
      <c r="A36594">
        <v>39210072</v>
      </c>
      <c r="B36594" t="s">
        <v>2050</v>
      </c>
      <c r="C36594" t="s">
        <v>8</v>
      </c>
      <c r="D36594" t="s">
        <v>2394</v>
      </c>
      <c r="E36594">
        <v>0</v>
      </c>
    </row>
    <row r="36595" spans="1:5" x14ac:dyDescent="0.3">
      <c r="A36595">
        <v>39210072</v>
      </c>
      <c r="B36595" t="s">
        <v>2050</v>
      </c>
      <c r="C36595" t="s">
        <v>8</v>
      </c>
      <c r="D36595" t="s">
        <v>2395</v>
      </c>
      <c r="E36595">
        <v>0</v>
      </c>
    </row>
    <row r="36596" spans="1:5" x14ac:dyDescent="0.3">
      <c r="A36596">
        <v>39210072</v>
      </c>
      <c r="B36596" t="s">
        <v>2050</v>
      </c>
      <c r="C36596" t="s">
        <v>8</v>
      </c>
      <c r="D36596" t="s">
        <v>2396</v>
      </c>
      <c r="E36596">
        <v>0</v>
      </c>
    </row>
    <row r="36597" spans="1:5" x14ac:dyDescent="0.3">
      <c r="A36597">
        <v>39210072</v>
      </c>
      <c r="B36597" t="s">
        <v>2050</v>
      </c>
      <c r="C36597" t="s">
        <v>8</v>
      </c>
      <c r="D36597" t="s">
        <v>2397</v>
      </c>
      <c r="E36597">
        <v>0</v>
      </c>
    </row>
    <row r="36598" spans="1:5" x14ac:dyDescent="0.3">
      <c r="A36598">
        <v>39210072</v>
      </c>
      <c r="B36598" t="s">
        <v>2050</v>
      </c>
      <c r="C36598" t="s">
        <v>8</v>
      </c>
      <c r="D36598" t="s">
        <v>2398</v>
      </c>
      <c r="E36598">
        <v>0</v>
      </c>
    </row>
    <row r="36599" spans="1:5" x14ac:dyDescent="0.3">
      <c r="A36599">
        <v>39210072</v>
      </c>
      <c r="B36599" t="s">
        <v>2050</v>
      </c>
      <c r="C36599" t="s">
        <v>8</v>
      </c>
      <c r="D36599" t="s">
        <v>2399</v>
      </c>
      <c r="E36599">
        <v>0</v>
      </c>
    </row>
    <row r="36600" spans="1:5" x14ac:dyDescent="0.3">
      <c r="A36600">
        <v>39210072</v>
      </c>
      <c r="B36600" t="s">
        <v>2050</v>
      </c>
      <c r="C36600" t="s">
        <v>8</v>
      </c>
      <c r="D36600" t="s">
        <v>2400</v>
      </c>
      <c r="E36600">
        <v>0</v>
      </c>
    </row>
    <row r="36601" spans="1:5" x14ac:dyDescent="0.3">
      <c r="A36601">
        <v>39210072</v>
      </c>
      <c r="B36601" t="s">
        <v>2050</v>
      </c>
      <c r="C36601" t="s">
        <v>8</v>
      </c>
      <c r="D36601" t="s">
        <v>2401</v>
      </c>
      <c r="E36601">
        <v>0</v>
      </c>
    </row>
    <row r="36602" spans="1:5" x14ac:dyDescent="0.3">
      <c r="A36602">
        <v>39210072</v>
      </c>
      <c r="B36602" t="s">
        <v>2050</v>
      </c>
      <c r="C36602" t="s">
        <v>8</v>
      </c>
      <c r="D36602" t="s">
        <v>2402</v>
      </c>
      <c r="E36602">
        <v>0</v>
      </c>
    </row>
    <row r="36603" spans="1:5" x14ac:dyDescent="0.3">
      <c r="A36603">
        <v>39210072</v>
      </c>
      <c r="B36603" t="s">
        <v>2050</v>
      </c>
      <c r="C36603" t="s">
        <v>8</v>
      </c>
      <c r="D36603" t="s">
        <v>2403</v>
      </c>
      <c r="E36603">
        <v>0</v>
      </c>
    </row>
    <row r="36604" spans="1:5" x14ac:dyDescent="0.3">
      <c r="A36604">
        <v>39210072</v>
      </c>
      <c r="B36604" t="s">
        <v>2050</v>
      </c>
      <c r="C36604" t="s">
        <v>8</v>
      </c>
      <c r="D36604" t="s">
        <v>2404</v>
      </c>
      <c r="E36604">
        <v>0</v>
      </c>
    </row>
    <row r="36605" spans="1:5" x14ac:dyDescent="0.3">
      <c r="A36605">
        <v>39210072</v>
      </c>
      <c r="B36605" t="s">
        <v>2050</v>
      </c>
      <c r="C36605" t="s">
        <v>8</v>
      </c>
      <c r="D36605" t="s">
        <v>2405</v>
      </c>
      <c r="E36605">
        <v>0</v>
      </c>
    </row>
    <row r="36606" spans="1:5" x14ac:dyDescent="0.3">
      <c r="A36606">
        <v>39210072</v>
      </c>
      <c r="B36606" t="s">
        <v>2050</v>
      </c>
      <c r="C36606" t="s">
        <v>8</v>
      </c>
      <c r="D36606" t="s">
        <v>2406</v>
      </c>
      <c r="E36606">
        <v>0</v>
      </c>
    </row>
    <row r="36607" spans="1:5" x14ac:dyDescent="0.3">
      <c r="A36607">
        <v>39210072</v>
      </c>
      <c r="B36607" t="s">
        <v>2050</v>
      </c>
      <c r="C36607" t="s">
        <v>8</v>
      </c>
      <c r="D36607" t="s">
        <v>2407</v>
      </c>
      <c r="E36607">
        <v>0</v>
      </c>
    </row>
    <row r="36608" spans="1:5" x14ac:dyDescent="0.3">
      <c r="A36608">
        <v>39210072</v>
      </c>
      <c r="B36608" t="s">
        <v>2050</v>
      </c>
      <c r="C36608" t="s">
        <v>8</v>
      </c>
      <c r="D36608" t="s">
        <v>2408</v>
      </c>
      <c r="E36608">
        <v>0</v>
      </c>
    </row>
    <row r="36609" spans="1:5" x14ac:dyDescent="0.3">
      <c r="A36609">
        <v>39210072</v>
      </c>
      <c r="B36609" t="s">
        <v>2050</v>
      </c>
      <c r="C36609" t="s">
        <v>8</v>
      </c>
      <c r="D36609" t="s">
        <v>2409</v>
      </c>
      <c r="E36609">
        <v>-4</v>
      </c>
    </row>
    <row r="36610" spans="1:5" x14ac:dyDescent="0.3">
      <c r="A36610">
        <v>39210072</v>
      </c>
      <c r="B36610" t="s">
        <v>2050</v>
      </c>
      <c r="C36610" t="s">
        <v>8</v>
      </c>
      <c r="D36610" t="s">
        <v>2410</v>
      </c>
      <c r="E36610">
        <v>0</v>
      </c>
    </row>
    <row r="36611" spans="1:5" x14ac:dyDescent="0.3">
      <c r="A36611">
        <v>39210072</v>
      </c>
      <c r="B36611" t="s">
        <v>2050</v>
      </c>
      <c r="C36611" t="s">
        <v>8</v>
      </c>
      <c r="D36611" t="s">
        <v>2411</v>
      </c>
      <c r="E36611">
        <v>0</v>
      </c>
    </row>
    <row r="36612" spans="1:5" x14ac:dyDescent="0.3">
      <c r="A36612">
        <v>39210072</v>
      </c>
      <c r="B36612" t="s">
        <v>2050</v>
      </c>
      <c r="C36612" t="s">
        <v>8</v>
      </c>
      <c r="D36612" t="s">
        <v>2412</v>
      </c>
      <c r="E36612">
        <v>0</v>
      </c>
    </row>
    <row r="36613" spans="1:5" x14ac:dyDescent="0.3">
      <c r="A36613">
        <v>39210072</v>
      </c>
      <c r="B36613" t="s">
        <v>2050</v>
      </c>
      <c r="C36613" t="s">
        <v>8</v>
      </c>
      <c r="D36613" t="s">
        <v>2413</v>
      </c>
      <c r="E36613">
        <v>0</v>
      </c>
    </row>
    <row r="36614" spans="1:5" x14ac:dyDescent="0.3">
      <c r="A36614">
        <v>30040027</v>
      </c>
      <c r="B36614" t="s">
        <v>2052</v>
      </c>
      <c r="C36614" t="s">
        <v>8</v>
      </c>
      <c r="D36614" t="s">
        <v>2378</v>
      </c>
      <c r="E36614">
        <v>0</v>
      </c>
    </row>
    <row r="36615" spans="1:5" x14ac:dyDescent="0.3">
      <c r="A36615">
        <v>30040027</v>
      </c>
      <c r="B36615" t="s">
        <v>2052</v>
      </c>
      <c r="C36615" t="s">
        <v>8</v>
      </c>
      <c r="D36615" t="s">
        <v>2379</v>
      </c>
      <c r="E36615">
        <v>0</v>
      </c>
    </row>
    <row r="36616" spans="1:5" x14ac:dyDescent="0.3">
      <c r="A36616">
        <v>30040027</v>
      </c>
      <c r="B36616" t="s">
        <v>2052</v>
      </c>
      <c r="C36616" t="s">
        <v>8</v>
      </c>
      <c r="D36616" t="s">
        <v>2380</v>
      </c>
      <c r="E36616">
        <v>-4</v>
      </c>
    </row>
    <row r="36617" spans="1:5" x14ac:dyDescent="0.3">
      <c r="A36617">
        <v>30040027</v>
      </c>
      <c r="B36617" t="s">
        <v>2052</v>
      </c>
      <c r="C36617" t="s">
        <v>8</v>
      </c>
      <c r="D36617" t="s">
        <v>2381</v>
      </c>
      <c r="E36617">
        <v>0</v>
      </c>
    </row>
    <row r="36618" spans="1:5" x14ac:dyDescent="0.3">
      <c r="A36618">
        <v>30040027</v>
      </c>
      <c r="B36618" t="s">
        <v>2052</v>
      </c>
      <c r="C36618" t="s">
        <v>8</v>
      </c>
      <c r="D36618" t="s">
        <v>2382</v>
      </c>
      <c r="E36618">
        <v>0</v>
      </c>
    </row>
    <row r="36619" spans="1:5" x14ac:dyDescent="0.3">
      <c r="A36619">
        <v>30040027</v>
      </c>
      <c r="B36619" t="s">
        <v>2052</v>
      </c>
      <c r="C36619" t="s">
        <v>8</v>
      </c>
      <c r="D36619" t="s">
        <v>2383</v>
      </c>
      <c r="E36619">
        <v>0</v>
      </c>
    </row>
    <row r="36620" spans="1:5" x14ac:dyDescent="0.3">
      <c r="A36620">
        <v>30040027</v>
      </c>
      <c r="B36620" t="s">
        <v>2052</v>
      </c>
      <c r="C36620" t="s">
        <v>8</v>
      </c>
      <c r="D36620" t="s">
        <v>2384</v>
      </c>
      <c r="E36620">
        <v>0</v>
      </c>
    </row>
    <row r="36621" spans="1:5" x14ac:dyDescent="0.3">
      <c r="A36621">
        <v>30040027</v>
      </c>
      <c r="B36621" t="s">
        <v>2052</v>
      </c>
      <c r="C36621" t="s">
        <v>8</v>
      </c>
      <c r="D36621" t="s">
        <v>2385</v>
      </c>
      <c r="E36621">
        <v>-2</v>
      </c>
    </row>
    <row r="36622" spans="1:5" x14ac:dyDescent="0.3">
      <c r="A36622">
        <v>30040027</v>
      </c>
      <c r="B36622" t="s">
        <v>2052</v>
      </c>
      <c r="C36622" t="s">
        <v>8</v>
      </c>
      <c r="D36622" t="s">
        <v>2386</v>
      </c>
      <c r="E36622">
        <v>0</v>
      </c>
    </row>
    <row r="36623" spans="1:5" x14ac:dyDescent="0.3">
      <c r="A36623">
        <v>30040027</v>
      </c>
      <c r="B36623" t="s">
        <v>2052</v>
      </c>
      <c r="C36623" t="s">
        <v>8</v>
      </c>
      <c r="D36623" t="s">
        <v>2387</v>
      </c>
      <c r="E36623">
        <v>0</v>
      </c>
    </row>
    <row r="36624" spans="1:5" x14ac:dyDescent="0.3">
      <c r="A36624">
        <v>30040027</v>
      </c>
      <c r="B36624" t="s">
        <v>2052</v>
      </c>
      <c r="C36624" t="s">
        <v>8</v>
      </c>
      <c r="D36624" t="s">
        <v>2388</v>
      </c>
      <c r="E36624">
        <v>0</v>
      </c>
    </row>
    <row r="36625" spans="1:5" x14ac:dyDescent="0.3">
      <c r="A36625">
        <v>30040027</v>
      </c>
      <c r="B36625" t="s">
        <v>2052</v>
      </c>
      <c r="C36625" t="s">
        <v>8</v>
      </c>
      <c r="D36625" t="s">
        <v>2389</v>
      </c>
      <c r="E36625">
        <v>0</v>
      </c>
    </row>
    <row r="36626" spans="1:5" x14ac:dyDescent="0.3">
      <c r="A36626">
        <v>30040027</v>
      </c>
      <c r="B36626" t="s">
        <v>2052</v>
      </c>
      <c r="C36626" t="s">
        <v>8</v>
      </c>
      <c r="D36626" t="s">
        <v>2390</v>
      </c>
      <c r="E36626">
        <v>0</v>
      </c>
    </row>
    <row r="36627" spans="1:5" x14ac:dyDescent="0.3">
      <c r="A36627">
        <v>30040027</v>
      </c>
      <c r="B36627" t="s">
        <v>2052</v>
      </c>
      <c r="C36627" t="s">
        <v>8</v>
      </c>
      <c r="D36627" t="s">
        <v>2391</v>
      </c>
      <c r="E36627">
        <v>0</v>
      </c>
    </row>
    <row r="36628" spans="1:5" x14ac:dyDescent="0.3">
      <c r="A36628">
        <v>30040027</v>
      </c>
      <c r="B36628" t="s">
        <v>2052</v>
      </c>
      <c r="C36628" t="s">
        <v>8</v>
      </c>
      <c r="D36628" t="s">
        <v>2392</v>
      </c>
      <c r="E36628">
        <v>0</v>
      </c>
    </row>
    <row r="36629" spans="1:5" x14ac:dyDescent="0.3">
      <c r="A36629">
        <v>30040027</v>
      </c>
      <c r="B36629" t="s">
        <v>2052</v>
      </c>
      <c r="C36629" t="s">
        <v>8</v>
      </c>
      <c r="D36629" t="s">
        <v>2393</v>
      </c>
      <c r="E36629">
        <v>-1</v>
      </c>
    </row>
    <row r="36630" spans="1:5" x14ac:dyDescent="0.3">
      <c r="A36630">
        <v>30040027</v>
      </c>
      <c r="B36630" t="s">
        <v>2052</v>
      </c>
      <c r="C36630" t="s">
        <v>8</v>
      </c>
      <c r="D36630" t="s">
        <v>2394</v>
      </c>
      <c r="E36630">
        <v>-10</v>
      </c>
    </row>
    <row r="36631" spans="1:5" x14ac:dyDescent="0.3">
      <c r="A36631">
        <v>30040027</v>
      </c>
      <c r="B36631" t="s">
        <v>2052</v>
      </c>
      <c r="C36631" t="s">
        <v>8</v>
      </c>
      <c r="D36631" t="s">
        <v>2395</v>
      </c>
      <c r="E36631">
        <v>0</v>
      </c>
    </row>
    <row r="36632" spans="1:5" x14ac:dyDescent="0.3">
      <c r="A36632">
        <v>30040027</v>
      </c>
      <c r="B36632" t="s">
        <v>2052</v>
      </c>
      <c r="C36632" t="s">
        <v>8</v>
      </c>
      <c r="D36632" t="s">
        <v>2396</v>
      </c>
      <c r="E36632">
        <v>0</v>
      </c>
    </row>
    <row r="36633" spans="1:5" x14ac:dyDescent="0.3">
      <c r="A36633">
        <v>30040027</v>
      </c>
      <c r="B36633" t="s">
        <v>2052</v>
      </c>
      <c r="C36633" t="s">
        <v>8</v>
      </c>
      <c r="D36633" t="s">
        <v>2397</v>
      </c>
      <c r="E36633">
        <v>-10</v>
      </c>
    </row>
    <row r="36634" spans="1:5" x14ac:dyDescent="0.3">
      <c r="A36634">
        <v>30040027</v>
      </c>
      <c r="B36634" t="s">
        <v>2052</v>
      </c>
      <c r="C36634" t="s">
        <v>8</v>
      </c>
      <c r="D36634" t="s">
        <v>2398</v>
      </c>
      <c r="E36634">
        <v>0</v>
      </c>
    </row>
    <row r="36635" spans="1:5" x14ac:dyDescent="0.3">
      <c r="A36635">
        <v>30040027</v>
      </c>
      <c r="B36635" t="s">
        <v>2052</v>
      </c>
      <c r="C36635" t="s">
        <v>8</v>
      </c>
      <c r="D36635" t="s">
        <v>2399</v>
      </c>
      <c r="E36635">
        <v>-9</v>
      </c>
    </row>
    <row r="36636" spans="1:5" x14ac:dyDescent="0.3">
      <c r="A36636">
        <v>30040027</v>
      </c>
      <c r="B36636" t="s">
        <v>2052</v>
      </c>
      <c r="C36636" t="s">
        <v>8</v>
      </c>
      <c r="D36636" t="s">
        <v>2400</v>
      </c>
      <c r="E36636">
        <v>0</v>
      </c>
    </row>
    <row r="36637" spans="1:5" x14ac:dyDescent="0.3">
      <c r="A36637">
        <v>30040027</v>
      </c>
      <c r="B36637" t="s">
        <v>2052</v>
      </c>
      <c r="C36637" t="s">
        <v>8</v>
      </c>
      <c r="D36637" t="s">
        <v>2401</v>
      </c>
      <c r="E36637">
        <v>0</v>
      </c>
    </row>
    <row r="36638" spans="1:5" x14ac:dyDescent="0.3">
      <c r="A36638">
        <v>30040027</v>
      </c>
      <c r="B36638" t="s">
        <v>2052</v>
      </c>
      <c r="C36638" t="s">
        <v>8</v>
      </c>
      <c r="D36638" t="s">
        <v>2402</v>
      </c>
      <c r="E36638">
        <v>0</v>
      </c>
    </row>
    <row r="36639" spans="1:5" x14ac:dyDescent="0.3">
      <c r="A36639">
        <v>30040027</v>
      </c>
      <c r="B36639" t="s">
        <v>2052</v>
      </c>
      <c r="C36639" t="s">
        <v>8</v>
      </c>
      <c r="D36639" t="s">
        <v>2403</v>
      </c>
      <c r="E36639">
        <v>0</v>
      </c>
    </row>
    <row r="36640" spans="1:5" x14ac:dyDescent="0.3">
      <c r="A36640">
        <v>30040027</v>
      </c>
      <c r="B36640" t="s">
        <v>2052</v>
      </c>
      <c r="C36640" t="s">
        <v>8</v>
      </c>
      <c r="D36640" t="s">
        <v>2404</v>
      </c>
      <c r="E36640">
        <v>0</v>
      </c>
    </row>
    <row r="36641" spans="1:5" x14ac:dyDescent="0.3">
      <c r="A36641">
        <v>30040027</v>
      </c>
      <c r="B36641" t="s">
        <v>2052</v>
      </c>
      <c r="C36641" t="s">
        <v>8</v>
      </c>
      <c r="D36641" t="s">
        <v>2405</v>
      </c>
      <c r="E36641">
        <v>-30</v>
      </c>
    </row>
    <row r="36642" spans="1:5" x14ac:dyDescent="0.3">
      <c r="A36642">
        <v>30040027</v>
      </c>
      <c r="B36642" t="s">
        <v>2052</v>
      </c>
      <c r="C36642" t="s">
        <v>8</v>
      </c>
      <c r="D36642" t="s">
        <v>2406</v>
      </c>
      <c r="E36642">
        <v>0</v>
      </c>
    </row>
    <row r="36643" spans="1:5" x14ac:dyDescent="0.3">
      <c r="A36643">
        <v>30040027</v>
      </c>
      <c r="B36643" t="s">
        <v>2052</v>
      </c>
      <c r="C36643" t="s">
        <v>8</v>
      </c>
      <c r="D36643" t="s">
        <v>2407</v>
      </c>
      <c r="E36643">
        <v>0</v>
      </c>
    </row>
    <row r="36644" spans="1:5" x14ac:dyDescent="0.3">
      <c r="A36644">
        <v>30040027</v>
      </c>
      <c r="B36644" t="s">
        <v>2052</v>
      </c>
      <c r="C36644" t="s">
        <v>8</v>
      </c>
      <c r="D36644" t="s">
        <v>2408</v>
      </c>
      <c r="E36644">
        <v>-4</v>
      </c>
    </row>
    <row r="36645" spans="1:5" x14ac:dyDescent="0.3">
      <c r="A36645">
        <v>30040027</v>
      </c>
      <c r="B36645" t="s">
        <v>2052</v>
      </c>
      <c r="C36645" t="s">
        <v>8</v>
      </c>
      <c r="D36645" t="s">
        <v>2409</v>
      </c>
      <c r="E36645">
        <v>0</v>
      </c>
    </row>
    <row r="36646" spans="1:5" x14ac:dyDescent="0.3">
      <c r="A36646">
        <v>30040027</v>
      </c>
      <c r="B36646" t="s">
        <v>2052</v>
      </c>
      <c r="C36646" t="s">
        <v>8</v>
      </c>
      <c r="D36646" t="s">
        <v>2410</v>
      </c>
      <c r="E36646">
        <v>-10</v>
      </c>
    </row>
    <row r="36647" spans="1:5" x14ac:dyDescent="0.3">
      <c r="A36647">
        <v>30040027</v>
      </c>
      <c r="B36647" t="s">
        <v>2052</v>
      </c>
      <c r="C36647" t="s">
        <v>8</v>
      </c>
      <c r="D36647" t="s">
        <v>2411</v>
      </c>
      <c r="E36647">
        <v>0</v>
      </c>
    </row>
    <row r="36648" spans="1:5" x14ac:dyDescent="0.3">
      <c r="A36648">
        <v>30040027</v>
      </c>
      <c r="B36648" t="s">
        <v>2052</v>
      </c>
      <c r="C36648" t="s">
        <v>8</v>
      </c>
      <c r="D36648" t="s">
        <v>2412</v>
      </c>
      <c r="E36648">
        <v>-10</v>
      </c>
    </row>
    <row r="36649" spans="1:5" x14ac:dyDescent="0.3">
      <c r="A36649">
        <v>30040027</v>
      </c>
      <c r="B36649" t="s">
        <v>2052</v>
      </c>
      <c r="C36649" t="s">
        <v>8</v>
      </c>
      <c r="D36649" t="s">
        <v>2413</v>
      </c>
      <c r="E36649">
        <v>0</v>
      </c>
    </row>
    <row r="36650" spans="1:5" x14ac:dyDescent="0.3">
      <c r="A36650">
        <v>47220001</v>
      </c>
      <c r="B36650" t="s">
        <v>2054</v>
      </c>
      <c r="C36650" t="s">
        <v>119</v>
      </c>
      <c r="D36650" t="s">
        <v>2378</v>
      </c>
      <c r="E36650">
        <v>-145</v>
      </c>
    </row>
    <row r="36651" spans="1:5" x14ac:dyDescent="0.3">
      <c r="A36651">
        <v>47220001</v>
      </c>
      <c r="B36651" t="s">
        <v>2054</v>
      </c>
      <c r="C36651" t="s">
        <v>119</v>
      </c>
      <c r="D36651" t="s">
        <v>2379</v>
      </c>
      <c r="E36651">
        <v>-256</v>
      </c>
    </row>
    <row r="36652" spans="1:5" x14ac:dyDescent="0.3">
      <c r="A36652">
        <v>47220001</v>
      </c>
      <c r="B36652" t="s">
        <v>2054</v>
      </c>
      <c r="C36652" t="s">
        <v>119</v>
      </c>
      <c r="D36652" t="s">
        <v>2380</v>
      </c>
      <c r="E36652">
        <v>-479</v>
      </c>
    </row>
    <row r="36653" spans="1:5" x14ac:dyDescent="0.3">
      <c r="A36653">
        <v>47220001</v>
      </c>
      <c r="B36653" t="s">
        <v>2054</v>
      </c>
      <c r="C36653" t="s">
        <v>119</v>
      </c>
      <c r="D36653" t="s">
        <v>2381</v>
      </c>
      <c r="E36653">
        <v>-175</v>
      </c>
    </row>
    <row r="36654" spans="1:5" x14ac:dyDescent="0.3">
      <c r="A36654">
        <v>47220001</v>
      </c>
      <c r="B36654" t="s">
        <v>2054</v>
      </c>
      <c r="C36654" t="s">
        <v>119</v>
      </c>
      <c r="D36654" t="s">
        <v>2382</v>
      </c>
      <c r="E36654">
        <v>-247</v>
      </c>
    </row>
    <row r="36655" spans="1:5" x14ac:dyDescent="0.3">
      <c r="A36655">
        <v>47220001</v>
      </c>
      <c r="B36655" t="s">
        <v>2054</v>
      </c>
      <c r="C36655" t="s">
        <v>119</v>
      </c>
      <c r="D36655" t="s">
        <v>2383</v>
      </c>
      <c r="E36655">
        <v>-103</v>
      </c>
    </row>
    <row r="36656" spans="1:5" x14ac:dyDescent="0.3">
      <c r="A36656">
        <v>47220001</v>
      </c>
      <c r="B36656" t="s">
        <v>2054</v>
      </c>
      <c r="C36656" t="s">
        <v>119</v>
      </c>
      <c r="D36656" t="s">
        <v>2384</v>
      </c>
      <c r="E36656">
        <v>-63</v>
      </c>
    </row>
    <row r="36657" spans="1:5" x14ac:dyDescent="0.3">
      <c r="A36657">
        <v>47220001</v>
      </c>
      <c r="B36657" t="s">
        <v>2054</v>
      </c>
      <c r="C36657" t="s">
        <v>119</v>
      </c>
      <c r="D36657" t="s">
        <v>2385</v>
      </c>
      <c r="E36657">
        <v>-121</v>
      </c>
    </row>
    <row r="36658" spans="1:5" x14ac:dyDescent="0.3">
      <c r="A36658">
        <v>47220001</v>
      </c>
      <c r="B36658" t="s">
        <v>2054</v>
      </c>
      <c r="C36658" t="s">
        <v>119</v>
      </c>
      <c r="D36658" t="s">
        <v>2386</v>
      </c>
      <c r="E36658">
        <v>-215</v>
      </c>
    </row>
    <row r="36659" spans="1:5" x14ac:dyDescent="0.3">
      <c r="A36659">
        <v>47220001</v>
      </c>
      <c r="B36659" t="s">
        <v>2054</v>
      </c>
      <c r="C36659" t="s">
        <v>119</v>
      </c>
      <c r="D36659" t="s">
        <v>2387</v>
      </c>
      <c r="E36659">
        <v>-155</v>
      </c>
    </row>
    <row r="36660" spans="1:5" x14ac:dyDescent="0.3">
      <c r="A36660">
        <v>47220001</v>
      </c>
      <c r="B36660" t="s">
        <v>2054</v>
      </c>
      <c r="C36660" t="s">
        <v>119</v>
      </c>
      <c r="D36660" t="s">
        <v>2388</v>
      </c>
      <c r="E36660">
        <v>-197</v>
      </c>
    </row>
    <row r="36661" spans="1:5" x14ac:dyDescent="0.3">
      <c r="A36661">
        <v>47220001</v>
      </c>
      <c r="B36661" t="s">
        <v>2054</v>
      </c>
      <c r="C36661" t="s">
        <v>119</v>
      </c>
      <c r="D36661" t="s">
        <v>2389</v>
      </c>
      <c r="E36661">
        <v>-134</v>
      </c>
    </row>
    <row r="36662" spans="1:5" x14ac:dyDescent="0.3">
      <c r="A36662">
        <v>47220001</v>
      </c>
      <c r="B36662" t="s">
        <v>2054</v>
      </c>
      <c r="C36662" t="s">
        <v>119</v>
      </c>
      <c r="D36662" t="s">
        <v>2390</v>
      </c>
      <c r="E36662">
        <v>-230</v>
      </c>
    </row>
    <row r="36663" spans="1:5" x14ac:dyDescent="0.3">
      <c r="A36663">
        <v>47220001</v>
      </c>
      <c r="B36663" t="s">
        <v>2054</v>
      </c>
      <c r="C36663" t="s">
        <v>119</v>
      </c>
      <c r="D36663" t="s">
        <v>2391</v>
      </c>
      <c r="E36663">
        <v>-220</v>
      </c>
    </row>
    <row r="36664" spans="1:5" x14ac:dyDescent="0.3">
      <c r="A36664">
        <v>47220001</v>
      </c>
      <c r="B36664" t="s">
        <v>2054</v>
      </c>
      <c r="C36664" t="s">
        <v>119</v>
      </c>
      <c r="D36664" t="s">
        <v>2392</v>
      </c>
      <c r="E36664">
        <v>-150</v>
      </c>
    </row>
    <row r="36665" spans="1:5" x14ac:dyDescent="0.3">
      <c r="A36665">
        <v>47220001</v>
      </c>
      <c r="B36665" t="s">
        <v>2054</v>
      </c>
      <c r="C36665" t="s">
        <v>119</v>
      </c>
      <c r="D36665" t="s">
        <v>2393</v>
      </c>
      <c r="E36665">
        <v>-150</v>
      </c>
    </row>
    <row r="36666" spans="1:5" x14ac:dyDescent="0.3">
      <c r="A36666">
        <v>47220001</v>
      </c>
      <c r="B36666" t="s">
        <v>2054</v>
      </c>
      <c r="C36666" t="s">
        <v>119</v>
      </c>
      <c r="D36666" t="s">
        <v>2394</v>
      </c>
      <c r="E36666">
        <v>-205</v>
      </c>
    </row>
    <row r="36667" spans="1:5" x14ac:dyDescent="0.3">
      <c r="A36667">
        <v>47220001</v>
      </c>
      <c r="B36667" t="s">
        <v>2054</v>
      </c>
      <c r="C36667" t="s">
        <v>119</v>
      </c>
      <c r="D36667" t="s">
        <v>2395</v>
      </c>
      <c r="E36667">
        <v>-96</v>
      </c>
    </row>
    <row r="36668" spans="1:5" x14ac:dyDescent="0.3">
      <c r="A36668">
        <v>47220001</v>
      </c>
      <c r="B36668" t="s">
        <v>2054</v>
      </c>
      <c r="C36668" t="s">
        <v>119</v>
      </c>
      <c r="D36668" t="s">
        <v>2396</v>
      </c>
      <c r="E36668">
        <v>-185</v>
      </c>
    </row>
    <row r="36669" spans="1:5" x14ac:dyDescent="0.3">
      <c r="A36669">
        <v>47220001</v>
      </c>
      <c r="B36669" t="s">
        <v>2054</v>
      </c>
      <c r="C36669" t="s">
        <v>119</v>
      </c>
      <c r="D36669" t="s">
        <v>2397</v>
      </c>
      <c r="E36669">
        <v>-60</v>
      </c>
    </row>
    <row r="36670" spans="1:5" x14ac:dyDescent="0.3">
      <c r="A36670">
        <v>47220001</v>
      </c>
      <c r="B36670" t="s">
        <v>2054</v>
      </c>
      <c r="C36670" t="s">
        <v>119</v>
      </c>
      <c r="D36670" t="s">
        <v>2398</v>
      </c>
      <c r="E36670">
        <v>-184</v>
      </c>
    </row>
    <row r="36671" spans="1:5" x14ac:dyDescent="0.3">
      <c r="A36671">
        <v>47220001</v>
      </c>
      <c r="B36671" t="s">
        <v>2054</v>
      </c>
      <c r="C36671" t="s">
        <v>119</v>
      </c>
      <c r="D36671" t="s">
        <v>2399</v>
      </c>
      <c r="E36671">
        <v>-195</v>
      </c>
    </row>
    <row r="36672" spans="1:5" x14ac:dyDescent="0.3">
      <c r="A36672">
        <v>47220001</v>
      </c>
      <c r="B36672" t="s">
        <v>2054</v>
      </c>
      <c r="C36672" t="s">
        <v>119</v>
      </c>
      <c r="D36672" t="s">
        <v>2400</v>
      </c>
      <c r="E36672">
        <v>-128</v>
      </c>
    </row>
    <row r="36673" spans="1:5" x14ac:dyDescent="0.3">
      <c r="A36673">
        <v>47220001</v>
      </c>
      <c r="B36673" t="s">
        <v>2054</v>
      </c>
      <c r="C36673" t="s">
        <v>119</v>
      </c>
      <c r="D36673" t="s">
        <v>2401</v>
      </c>
      <c r="E36673">
        <v>-85</v>
      </c>
    </row>
    <row r="36674" spans="1:5" x14ac:dyDescent="0.3">
      <c r="A36674">
        <v>47220001</v>
      </c>
      <c r="B36674" t="s">
        <v>2054</v>
      </c>
      <c r="C36674" t="s">
        <v>119</v>
      </c>
      <c r="D36674" t="s">
        <v>2402</v>
      </c>
      <c r="E36674">
        <v>-125</v>
      </c>
    </row>
    <row r="36675" spans="1:5" x14ac:dyDescent="0.3">
      <c r="A36675">
        <v>47220001</v>
      </c>
      <c r="B36675" t="s">
        <v>2054</v>
      </c>
      <c r="C36675" t="s">
        <v>119</v>
      </c>
      <c r="D36675" t="s">
        <v>2403</v>
      </c>
      <c r="E36675">
        <v>-135</v>
      </c>
    </row>
    <row r="36676" spans="1:5" x14ac:dyDescent="0.3">
      <c r="A36676">
        <v>47220001</v>
      </c>
      <c r="B36676" t="s">
        <v>2054</v>
      </c>
      <c r="C36676" t="s">
        <v>119</v>
      </c>
      <c r="D36676" t="s">
        <v>2404</v>
      </c>
      <c r="E36676">
        <v>-85</v>
      </c>
    </row>
    <row r="36677" spans="1:5" x14ac:dyDescent="0.3">
      <c r="A36677">
        <v>47220001</v>
      </c>
      <c r="B36677" t="s">
        <v>2054</v>
      </c>
      <c r="C36677" t="s">
        <v>119</v>
      </c>
      <c r="D36677" t="s">
        <v>2405</v>
      </c>
      <c r="E36677">
        <v>-95</v>
      </c>
    </row>
    <row r="36678" spans="1:5" x14ac:dyDescent="0.3">
      <c r="A36678">
        <v>47220001</v>
      </c>
      <c r="B36678" t="s">
        <v>2054</v>
      </c>
      <c r="C36678" t="s">
        <v>119</v>
      </c>
      <c r="D36678" t="s">
        <v>2406</v>
      </c>
      <c r="E36678">
        <v>-55</v>
      </c>
    </row>
    <row r="36679" spans="1:5" x14ac:dyDescent="0.3">
      <c r="A36679">
        <v>47220001</v>
      </c>
      <c r="B36679" t="s">
        <v>2054</v>
      </c>
      <c r="C36679" t="s">
        <v>119</v>
      </c>
      <c r="D36679" t="s">
        <v>2407</v>
      </c>
      <c r="E36679">
        <v>-152</v>
      </c>
    </row>
    <row r="36680" spans="1:5" x14ac:dyDescent="0.3">
      <c r="A36680">
        <v>47220001</v>
      </c>
      <c r="B36680" t="s">
        <v>2054</v>
      </c>
      <c r="C36680" t="s">
        <v>119</v>
      </c>
      <c r="D36680" t="s">
        <v>2408</v>
      </c>
      <c r="E36680">
        <v>-185</v>
      </c>
    </row>
    <row r="36681" spans="1:5" x14ac:dyDescent="0.3">
      <c r="A36681">
        <v>47220001</v>
      </c>
      <c r="B36681" t="s">
        <v>2054</v>
      </c>
      <c r="C36681" t="s">
        <v>119</v>
      </c>
      <c r="D36681" t="s">
        <v>2409</v>
      </c>
      <c r="E36681">
        <v>-125</v>
      </c>
    </row>
    <row r="36682" spans="1:5" x14ac:dyDescent="0.3">
      <c r="A36682">
        <v>47220001</v>
      </c>
      <c r="B36682" t="s">
        <v>2054</v>
      </c>
      <c r="C36682" t="s">
        <v>119</v>
      </c>
      <c r="D36682" t="s">
        <v>2410</v>
      </c>
      <c r="E36682">
        <v>-215</v>
      </c>
    </row>
    <row r="36683" spans="1:5" x14ac:dyDescent="0.3">
      <c r="A36683">
        <v>47220001</v>
      </c>
      <c r="B36683" t="s">
        <v>2054</v>
      </c>
      <c r="C36683" t="s">
        <v>119</v>
      </c>
      <c r="D36683" t="s">
        <v>2411</v>
      </c>
      <c r="E36683">
        <v>-240</v>
      </c>
    </row>
    <row r="36684" spans="1:5" x14ac:dyDescent="0.3">
      <c r="A36684">
        <v>47220001</v>
      </c>
      <c r="B36684" t="s">
        <v>2054</v>
      </c>
      <c r="C36684" t="s">
        <v>119</v>
      </c>
      <c r="D36684" t="s">
        <v>2412</v>
      </c>
      <c r="E36684">
        <v>0</v>
      </c>
    </row>
    <row r="36685" spans="1:5" x14ac:dyDescent="0.3">
      <c r="A36685">
        <v>47220001</v>
      </c>
      <c r="B36685" t="s">
        <v>2054</v>
      </c>
      <c r="C36685" t="s">
        <v>119</v>
      </c>
      <c r="D36685" t="s">
        <v>2413</v>
      </c>
      <c r="E36685">
        <v>-326</v>
      </c>
    </row>
    <row r="36686" spans="1:5" x14ac:dyDescent="0.3">
      <c r="A36686">
        <v>30010091</v>
      </c>
      <c r="B36686" t="s">
        <v>2056</v>
      </c>
      <c r="C36686" t="s">
        <v>8</v>
      </c>
      <c r="D36686" t="s">
        <v>2378</v>
      </c>
      <c r="E36686">
        <v>0</v>
      </c>
    </row>
    <row r="36687" spans="1:5" x14ac:dyDescent="0.3">
      <c r="A36687">
        <v>30010091</v>
      </c>
      <c r="B36687" t="s">
        <v>2056</v>
      </c>
      <c r="C36687" t="s">
        <v>8</v>
      </c>
      <c r="D36687" t="s">
        <v>2379</v>
      </c>
      <c r="E36687">
        <v>-100</v>
      </c>
    </row>
    <row r="36688" spans="1:5" x14ac:dyDescent="0.3">
      <c r="A36688">
        <v>30010091</v>
      </c>
      <c r="B36688" t="s">
        <v>2056</v>
      </c>
      <c r="C36688" t="s">
        <v>8</v>
      </c>
      <c r="D36688" t="s">
        <v>2380</v>
      </c>
      <c r="E36688">
        <v>-55</v>
      </c>
    </row>
    <row r="36689" spans="1:5" x14ac:dyDescent="0.3">
      <c r="A36689">
        <v>30010091</v>
      </c>
      <c r="B36689" t="s">
        <v>2056</v>
      </c>
      <c r="C36689" t="s">
        <v>8</v>
      </c>
      <c r="D36689" t="s">
        <v>2381</v>
      </c>
      <c r="E36689">
        <v>0</v>
      </c>
    </row>
    <row r="36690" spans="1:5" x14ac:dyDescent="0.3">
      <c r="A36690">
        <v>30010091</v>
      </c>
      <c r="B36690" t="s">
        <v>2056</v>
      </c>
      <c r="C36690" t="s">
        <v>8</v>
      </c>
      <c r="D36690" t="s">
        <v>2382</v>
      </c>
      <c r="E36690">
        <v>0</v>
      </c>
    </row>
    <row r="36691" spans="1:5" x14ac:dyDescent="0.3">
      <c r="A36691">
        <v>30010091</v>
      </c>
      <c r="B36691" t="s">
        <v>2056</v>
      </c>
      <c r="C36691" t="s">
        <v>8</v>
      </c>
      <c r="D36691" t="s">
        <v>2383</v>
      </c>
      <c r="E36691">
        <v>0</v>
      </c>
    </row>
    <row r="36692" spans="1:5" x14ac:dyDescent="0.3">
      <c r="A36692">
        <v>30010091</v>
      </c>
      <c r="B36692" t="s">
        <v>2056</v>
      </c>
      <c r="C36692" t="s">
        <v>8</v>
      </c>
      <c r="D36692" t="s">
        <v>2384</v>
      </c>
      <c r="E36692">
        <v>0</v>
      </c>
    </row>
    <row r="36693" spans="1:5" x14ac:dyDescent="0.3">
      <c r="A36693">
        <v>30010091</v>
      </c>
      <c r="B36693" t="s">
        <v>2056</v>
      </c>
      <c r="C36693" t="s">
        <v>8</v>
      </c>
      <c r="D36693" t="s">
        <v>2385</v>
      </c>
      <c r="E36693">
        <v>0</v>
      </c>
    </row>
    <row r="36694" spans="1:5" x14ac:dyDescent="0.3">
      <c r="A36694">
        <v>30010091</v>
      </c>
      <c r="B36694" t="s">
        <v>2056</v>
      </c>
      <c r="C36694" t="s">
        <v>8</v>
      </c>
      <c r="D36694" t="s">
        <v>2386</v>
      </c>
      <c r="E36694">
        <v>0</v>
      </c>
    </row>
    <row r="36695" spans="1:5" x14ac:dyDescent="0.3">
      <c r="A36695">
        <v>30010091</v>
      </c>
      <c r="B36695" t="s">
        <v>2056</v>
      </c>
      <c r="C36695" t="s">
        <v>8</v>
      </c>
      <c r="D36695" t="s">
        <v>2387</v>
      </c>
      <c r="E36695">
        <v>0</v>
      </c>
    </row>
    <row r="36696" spans="1:5" x14ac:dyDescent="0.3">
      <c r="A36696">
        <v>30010091</v>
      </c>
      <c r="B36696" t="s">
        <v>2056</v>
      </c>
      <c r="C36696" t="s">
        <v>8</v>
      </c>
      <c r="D36696" t="s">
        <v>2388</v>
      </c>
      <c r="E36696">
        <v>0</v>
      </c>
    </row>
    <row r="36697" spans="1:5" x14ac:dyDescent="0.3">
      <c r="A36697">
        <v>30010091</v>
      </c>
      <c r="B36697" t="s">
        <v>2056</v>
      </c>
      <c r="C36697" t="s">
        <v>8</v>
      </c>
      <c r="D36697" t="s">
        <v>2389</v>
      </c>
      <c r="E36697">
        <v>0</v>
      </c>
    </row>
    <row r="36698" spans="1:5" x14ac:dyDescent="0.3">
      <c r="A36698">
        <v>30010091</v>
      </c>
      <c r="B36698" t="s">
        <v>2056</v>
      </c>
      <c r="C36698" t="s">
        <v>8</v>
      </c>
      <c r="D36698" t="s">
        <v>2390</v>
      </c>
      <c r="E36698">
        <v>-50</v>
      </c>
    </row>
    <row r="36699" spans="1:5" x14ac:dyDescent="0.3">
      <c r="A36699">
        <v>30010091</v>
      </c>
      <c r="B36699" t="s">
        <v>2056</v>
      </c>
      <c r="C36699" t="s">
        <v>8</v>
      </c>
      <c r="D36699" t="s">
        <v>2391</v>
      </c>
      <c r="E36699">
        <v>-10</v>
      </c>
    </row>
    <row r="36700" spans="1:5" x14ac:dyDescent="0.3">
      <c r="A36700">
        <v>30010091</v>
      </c>
      <c r="B36700" t="s">
        <v>2056</v>
      </c>
      <c r="C36700" t="s">
        <v>8</v>
      </c>
      <c r="D36700" t="s">
        <v>2392</v>
      </c>
      <c r="E36700">
        <v>-20</v>
      </c>
    </row>
    <row r="36701" spans="1:5" x14ac:dyDescent="0.3">
      <c r="A36701">
        <v>30010091</v>
      </c>
      <c r="B36701" t="s">
        <v>2056</v>
      </c>
      <c r="C36701" t="s">
        <v>8</v>
      </c>
      <c r="D36701" t="s">
        <v>2393</v>
      </c>
      <c r="E36701">
        <v>-2</v>
      </c>
    </row>
    <row r="36702" spans="1:5" x14ac:dyDescent="0.3">
      <c r="A36702">
        <v>30010091</v>
      </c>
      <c r="B36702" t="s">
        <v>2056</v>
      </c>
      <c r="C36702" t="s">
        <v>8</v>
      </c>
      <c r="D36702" t="s">
        <v>2394</v>
      </c>
      <c r="E36702">
        <v>0</v>
      </c>
    </row>
    <row r="36703" spans="1:5" x14ac:dyDescent="0.3">
      <c r="A36703">
        <v>30010091</v>
      </c>
      <c r="B36703" t="s">
        <v>2056</v>
      </c>
      <c r="C36703" t="s">
        <v>8</v>
      </c>
      <c r="D36703" t="s">
        <v>2395</v>
      </c>
      <c r="E36703">
        <v>-12</v>
      </c>
    </row>
    <row r="36704" spans="1:5" x14ac:dyDescent="0.3">
      <c r="A36704">
        <v>30010091</v>
      </c>
      <c r="B36704" t="s">
        <v>2056</v>
      </c>
      <c r="C36704" t="s">
        <v>8</v>
      </c>
      <c r="D36704" t="s">
        <v>2396</v>
      </c>
      <c r="E36704">
        <v>0</v>
      </c>
    </row>
    <row r="36705" spans="1:5" x14ac:dyDescent="0.3">
      <c r="A36705">
        <v>30010091</v>
      </c>
      <c r="B36705" t="s">
        <v>2056</v>
      </c>
      <c r="C36705" t="s">
        <v>8</v>
      </c>
      <c r="D36705" t="s">
        <v>2397</v>
      </c>
      <c r="E36705">
        <v>0</v>
      </c>
    </row>
    <row r="36706" spans="1:5" x14ac:dyDescent="0.3">
      <c r="A36706">
        <v>30010091</v>
      </c>
      <c r="B36706" t="s">
        <v>2056</v>
      </c>
      <c r="C36706" t="s">
        <v>8</v>
      </c>
      <c r="D36706" t="s">
        <v>2398</v>
      </c>
      <c r="E36706">
        <v>0</v>
      </c>
    </row>
    <row r="36707" spans="1:5" x14ac:dyDescent="0.3">
      <c r="A36707">
        <v>30010091</v>
      </c>
      <c r="B36707" t="s">
        <v>2056</v>
      </c>
      <c r="C36707" t="s">
        <v>8</v>
      </c>
      <c r="D36707" t="s">
        <v>2399</v>
      </c>
      <c r="E36707">
        <v>0</v>
      </c>
    </row>
    <row r="36708" spans="1:5" x14ac:dyDescent="0.3">
      <c r="A36708">
        <v>30010091</v>
      </c>
      <c r="B36708" t="s">
        <v>2056</v>
      </c>
      <c r="C36708" t="s">
        <v>8</v>
      </c>
      <c r="D36708" t="s">
        <v>2400</v>
      </c>
      <c r="E36708">
        <v>0</v>
      </c>
    </row>
    <row r="36709" spans="1:5" x14ac:dyDescent="0.3">
      <c r="A36709">
        <v>30010091</v>
      </c>
      <c r="B36709" t="s">
        <v>2056</v>
      </c>
      <c r="C36709" t="s">
        <v>8</v>
      </c>
      <c r="D36709" t="s">
        <v>2401</v>
      </c>
      <c r="E36709">
        <v>-2</v>
      </c>
    </row>
    <row r="36710" spans="1:5" x14ac:dyDescent="0.3">
      <c r="A36710">
        <v>30010091</v>
      </c>
      <c r="B36710" t="s">
        <v>2056</v>
      </c>
      <c r="C36710" t="s">
        <v>8</v>
      </c>
      <c r="D36710" t="s">
        <v>2402</v>
      </c>
      <c r="E36710">
        <v>-10</v>
      </c>
    </row>
    <row r="36711" spans="1:5" x14ac:dyDescent="0.3">
      <c r="A36711">
        <v>30010091</v>
      </c>
      <c r="B36711" t="s">
        <v>2056</v>
      </c>
      <c r="C36711" t="s">
        <v>8</v>
      </c>
      <c r="D36711" t="s">
        <v>2403</v>
      </c>
      <c r="E36711">
        <v>-50</v>
      </c>
    </row>
    <row r="36712" spans="1:5" x14ac:dyDescent="0.3">
      <c r="A36712">
        <v>30010091</v>
      </c>
      <c r="B36712" t="s">
        <v>2056</v>
      </c>
      <c r="C36712" t="s">
        <v>8</v>
      </c>
      <c r="D36712" t="s">
        <v>2404</v>
      </c>
      <c r="E36712">
        <v>0</v>
      </c>
    </row>
    <row r="36713" spans="1:5" x14ac:dyDescent="0.3">
      <c r="A36713">
        <v>30010091</v>
      </c>
      <c r="B36713" t="s">
        <v>2056</v>
      </c>
      <c r="C36713" t="s">
        <v>8</v>
      </c>
      <c r="D36713" t="s">
        <v>2405</v>
      </c>
      <c r="E36713">
        <v>0</v>
      </c>
    </row>
    <row r="36714" spans="1:5" x14ac:dyDescent="0.3">
      <c r="A36714">
        <v>30010091</v>
      </c>
      <c r="B36714" t="s">
        <v>2056</v>
      </c>
      <c r="C36714" t="s">
        <v>8</v>
      </c>
      <c r="D36714" t="s">
        <v>2406</v>
      </c>
      <c r="E36714">
        <v>0</v>
      </c>
    </row>
    <row r="36715" spans="1:5" x14ac:dyDescent="0.3">
      <c r="A36715">
        <v>30010091</v>
      </c>
      <c r="B36715" t="s">
        <v>2056</v>
      </c>
      <c r="C36715" t="s">
        <v>8</v>
      </c>
      <c r="D36715" t="s">
        <v>2407</v>
      </c>
      <c r="E36715">
        <v>0</v>
      </c>
    </row>
    <row r="36716" spans="1:5" x14ac:dyDescent="0.3">
      <c r="A36716">
        <v>30010091</v>
      </c>
      <c r="B36716" t="s">
        <v>2056</v>
      </c>
      <c r="C36716" t="s">
        <v>8</v>
      </c>
      <c r="D36716" t="s">
        <v>2408</v>
      </c>
      <c r="E36716">
        <v>0</v>
      </c>
    </row>
    <row r="36717" spans="1:5" x14ac:dyDescent="0.3">
      <c r="A36717">
        <v>30010091</v>
      </c>
      <c r="B36717" t="s">
        <v>2056</v>
      </c>
      <c r="C36717" t="s">
        <v>8</v>
      </c>
      <c r="D36717" t="s">
        <v>2409</v>
      </c>
      <c r="E36717">
        <v>0</v>
      </c>
    </row>
    <row r="36718" spans="1:5" x14ac:dyDescent="0.3">
      <c r="A36718">
        <v>30010091</v>
      </c>
      <c r="B36718" t="s">
        <v>2056</v>
      </c>
      <c r="C36718" t="s">
        <v>8</v>
      </c>
      <c r="D36718" t="s">
        <v>2410</v>
      </c>
      <c r="E36718">
        <v>0</v>
      </c>
    </row>
    <row r="36719" spans="1:5" x14ac:dyDescent="0.3">
      <c r="A36719">
        <v>30010091</v>
      </c>
      <c r="B36719" t="s">
        <v>2056</v>
      </c>
      <c r="C36719" t="s">
        <v>8</v>
      </c>
      <c r="D36719" t="s">
        <v>2411</v>
      </c>
      <c r="E36719">
        <v>0</v>
      </c>
    </row>
    <row r="36720" spans="1:5" x14ac:dyDescent="0.3">
      <c r="A36720">
        <v>30010091</v>
      </c>
      <c r="B36720" t="s">
        <v>2056</v>
      </c>
      <c r="C36720" t="s">
        <v>8</v>
      </c>
      <c r="D36720" t="s">
        <v>2412</v>
      </c>
      <c r="E36720">
        <v>0</v>
      </c>
    </row>
    <row r="36721" spans="1:5" x14ac:dyDescent="0.3">
      <c r="A36721">
        <v>30010091</v>
      </c>
      <c r="B36721" t="s">
        <v>2056</v>
      </c>
      <c r="C36721" t="s">
        <v>8</v>
      </c>
      <c r="D36721" t="s">
        <v>2413</v>
      </c>
      <c r="E36721">
        <v>0</v>
      </c>
    </row>
    <row r="36722" spans="1:5" x14ac:dyDescent="0.3">
      <c r="A36722">
        <v>50370025</v>
      </c>
      <c r="B36722" t="s">
        <v>2058</v>
      </c>
      <c r="C36722" t="s">
        <v>8</v>
      </c>
      <c r="D36722" t="s">
        <v>2378</v>
      </c>
      <c r="E36722">
        <v>-2</v>
      </c>
    </row>
    <row r="36723" spans="1:5" x14ac:dyDescent="0.3">
      <c r="A36723">
        <v>50370025</v>
      </c>
      <c r="B36723" t="s">
        <v>2058</v>
      </c>
      <c r="C36723" t="s">
        <v>8</v>
      </c>
      <c r="D36723" t="s">
        <v>2379</v>
      </c>
      <c r="E36723">
        <v>-6</v>
      </c>
    </row>
    <row r="36724" spans="1:5" x14ac:dyDescent="0.3">
      <c r="A36724">
        <v>50370025</v>
      </c>
      <c r="B36724" t="s">
        <v>2058</v>
      </c>
      <c r="C36724" t="s">
        <v>8</v>
      </c>
      <c r="D36724" t="s">
        <v>2380</v>
      </c>
      <c r="E36724">
        <v>-1</v>
      </c>
    </row>
    <row r="36725" spans="1:5" x14ac:dyDescent="0.3">
      <c r="A36725">
        <v>50370025</v>
      </c>
      <c r="B36725" t="s">
        <v>2058</v>
      </c>
      <c r="C36725" t="s">
        <v>8</v>
      </c>
      <c r="D36725" t="s">
        <v>2381</v>
      </c>
      <c r="E36725">
        <v>-10</v>
      </c>
    </row>
    <row r="36726" spans="1:5" x14ac:dyDescent="0.3">
      <c r="A36726">
        <v>50370025</v>
      </c>
      <c r="B36726" t="s">
        <v>2058</v>
      </c>
      <c r="C36726" t="s">
        <v>8</v>
      </c>
      <c r="D36726" t="s">
        <v>2382</v>
      </c>
      <c r="E36726">
        <v>-2</v>
      </c>
    </row>
    <row r="36727" spans="1:5" x14ac:dyDescent="0.3">
      <c r="A36727">
        <v>50370025</v>
      </c>
      <c r="B36727" t="s">
        <v>2058</v>
      </c>
      <c r="C36727" t="s">
        <v>8</v>
      </c>
      <c r="D36727" t="s">
        <v>2383</v>
      </c>
      <c r="E36727">
        <v>-1</v>
      </c>
    </row>
    <row r="36728" spans="1:5" x14ac:dyDescent="0.3">
      <c r="A36728">
        <v>50370025</v>
      </c>
      <c r="B36728" t="s">
        <v>2058</v>
      </c>
      <c r="C36728" t="s">
        <v>8</v>
      </c>
      <c r="D36728" t="s">
        <v>2384</v>
      </c>
      <c r="E36728">
        <v>-1</v>
      </c>
    </row>
    <row r="36729" spans="1:5" x14ac:dyDescent="0.3">
      <c r="A36729">
        <v>50370025</v>
      </c>
      <c r="B36729" t="s">
        <v>2058</v>
      </c>
      <c r="C36729" t="s">
        <v>8</v>
      </c>
      <c r="D36729" t="s">
        <v>2385</v>
      </c>
      <c r="E36729">
        <v>-4</v>
      </c>
    </row>
    <row r="36730" spans="1:5" x14ac:dyDescent="0.3">
      <c r="A36730">
        <v>50370025</v>
      </c>
      <c r="B36730" t="s">
        <v>2058</v>
      </c>
      <c r="C36730" t="s">
        <v>8</v>
      </c>
      <c r="D36730" t="s">
        <v>2386</v>
      </c>
      <c r="E36730">
        <v>-3</v>
      </c>
    </row>
    <row r="36731" spans="1:5" x14ac:dyDescent="0.3">
      <c r="A36731">
        <v>50370025</v>
      </c>
      <c r="B36731" t="s">
        <v>2058</v>
      </c>
      <c r="C36731" t="s">
        <v>8</v>
      </c>
      <c r="D36731" t="s">
        <v>2387</v>
      </c>
      <c r="E36731">
        <v>-3</v>
      </c>
    </row>
    <row r="36732" spans="1:5" x14ac:dyDescent="0.3">
      <c r="A36732">
        <v>50370025</v>
      </c>
      <c r="B36732" t="s">
        <v>2058</v>
      </c>
      <c r="C36732" t="s">
        <v>8</v>
      </c>
      <c r="D36732" t="s">
        <v>2388</v>
      </c>
      <c r="E36732">
        <v>-11</v>
      </c>
    </row>
    <row r="36733" spans="1:5" x14ac:dyDescent="0.3">
      <c r="A36733">
        <v>50370025</v>
      </c>
      <c r="B36733" t="s">
        <v>2058</v>
      </c>
      <c r="C36733" t="s">
        <v>8</v>
      </c>
      <c r="D36733" t="s">
        <v>2389</v>
      </c>
      <c r="E36733">
        <v>0</v>
      </c>
    </row>
    <row r="36734" spans="1:5" x14ac:dyDescent="0.3">
      <c r="A36734">
        <v>50370025</v>
      </c>
      <c r="B36734" t="s">
        <v>2058</v>
      </c>
      <c r="C36734" t="s">
        <v>8</v>
      </c>
      <c r="D36734" t="s">
        <v>2390</v>
      </c>
      <c r="E36734">
        <v>0</v>
      </c>
    </row>
    <row r="36735" spans="1:5" x14ac:dyDescent="0.3">
      <c r="A36735">
        <v>50370025</v>
      </c>
      <c r="B36735" t="s">
        <v>2058</v>
      </c>
      <c r="C36735" t="s">
        <v>8</v>
      </c>
      <c r="D36735" t="s">
        <v>2391</v>
      </c>
      <c r="E36735">
        <v>-3</v>
      </c>
    </row>
    <row r="36736" spans="1:5" x14ac:dyDescent="0.3">
      <c r="A36736">
        <v>50370025</v>
      </c>
      <c r="B36736" t="s">
        <v>2058</v>
      </c>
      <c r="C36736" t="s">
        <v>8</v>
      </c>
      <c r="D36736" t="s">
        <v>2392</v>
      </c>
      <c r="E36736">
        <v>-4</v>
      </c>
    </row>
    <row r="36737" spans="1:5" x14ac:dyDescent="0.3">
      <c r="A36737">
        <v>50370025</v>
      </c>
      <c r="B36737" t="s">
        <v>2058</v>
      </c>
      <c r="C36737" t="s">
        <v>8</v>
      </c>
      <c r="D36737" t="s">
        <v>2393</v>
      </c>
      <c r="E36737">
        <v>-1</v>
      </c>
    </row>
    <row r="36738" spans="1:5" x14ac:dyDescent="0.3">
      <c r="A36738">
        <v>50370025</v>
      </c>
      <c r="B36738" t="s">
        <v>2058</v>
      </c>
      <c r="C36738" t="s">
        <v>8</v>
      </c>
      <c r="D36738" t="s">
        <v>2394</v>
      </c>
      <c r="E36738">
        <v>-3</v>
      </c>
    </row>
    <row r="36739" spans="1:5" x14ac:dyDescent="0.3">
      <c r="A36739">
        <v>50370025</v>
      </c>
      <c r="B36739" t="s">
        <v>2058</v>
      </c>
      <c r="C36739" t="s">
        <v>8</v>
      </c>
      <c r="D36739" t="s">
        <v>2395</v>
      </c>
      <c r="E36739">
        <v>-5</v>
      </c>
    </row>
    <row r="36740" spans="1:5" x14ac:dyDescent="0.3">
      <c r="A36740">
        <v>50370025</v>
      </c>
      <c r="B36740" t="s">
        <v>2058</v>
      </c>
      <c r="C36740" t="s">
        <v>8</v>
      </c>
      <c r="D36740" t="s">
        <v>2396</v>
      </c>
      <c r="E36740">
        <v>-8</v>
      </c>
    </row>
    <row r="36741" spans="1:5" x14ac:dyDescent="0.3">
      <c r="A36741">
        <v>50370025</v>
      </c>
      <c r="B36741" t="s">
        <v>2058</v>
      </c>
      <c r="C36741" t="s">
        <v>8</v>
      </c>
      <c r="D36741" t="s">
        <v>2397</v>
      </c>
      <c r="E36741">
        <v>-4</v>
      </c>
    </row>
    <row r="36742" spans="1:5" x14ac:dyDescent="0.3">
      <c r="A36742">
        <v>50370025</v>
      </c>
      <c r="B36742" t="s">
        <v>2058</v>
      </c>
      <c r="C36742" t="s">
        <v>8</v>
      </c>
      <c r="D36742" t="s">
        <v>2398</v>
      </c>
      <c r="E36742">
        <v>-9</v>
      </c>
    </row>
    <row r="36743" spans="1:5" x14ac:dyDescent="0.3">
      <c r="A36743">
        <v>50370025</v>
      </c>
      <c r="B36743" t="s">
        <v>2058</v>
      </c>
      <c r="C36743" t="s">
        <v>8</v>
      </c>
      <c r="D36743" t="s">
        <v>2399</v>
      </c>
      <c r="E36743">
        <v>-4</v>
      </c>
    </row>
    <row r="36744" spans="1:5" x14ac:dyDescent="0.3">
      <c r="A36744">
        <v>50370025</v>
      </c>
      <c r="B36744" t="s">
        <v>2058</v>
      </c>
      <c r="C36744" t="s">
        <v>8</v>
      </c>
      <c r="D36744" t="s">
        <v>2400</v>
      </c>
      <c r="E36744">
        <v>0</v>
      </c>
    </row>
    <row r="36745" spans="1:5" x14ac:dyDescent="0.3">
      <c r="A36745">
        <v>50370025</v>
      </c>
      <c r="B36745" t="s">
        <v>2058</v>
      </c>
      <c r="C36745" t="s">
        <v>8</v>
      </c>
      <c r="D36745" t="s">
        <v>2401</v>
      </c>
      <c r="E36745">
        <v>-5</v>
      </c>
    </row>
    <row r="36746" spans="1:5" x14ac:dyDescent="0.3">
      <c r="A36746">
        <v>50370025</v>
      </c>
      <c r="B36746" t="s">
        <v>2058</v>
      </c>
      <c r="C36746" t="s">
        <v>8</v>
      </c>
      <c r="D36746" t="s">
        <v>2402</v>
      </c>
      <c r="E36746">
        <v>-7</v>
      </c>
    </row>
    <row r="36747" spans="1:5" x14ac:dyDescent="0.3">
      <c r="A36747">
        <v>50370025</v>
      </c>
      <c r="B36747" t="s">
        <v>2058</v>
      </c>
      <c r="C36747" t="s">
        <v>8</v>
      </c>
      <c r="D36747" t="s">
        <v>2403</v>
      </c>
      <c r="E36747">
        <v>0</v>
      </c>
    </row>
    <row r="36748" spans="1:5" x14ac:dyDescent="0.3">
      <c r="A36748">
        <v>50370025</v>
      </c>
      <c r="B36748" t="s">
        <v>2058</v>
      </c>
      <c r="C36748" t="s">
        <v>8</v>
      </c>
      <c r="D36748" t="s">
        <v>2404</v>
      </c>
      <c r="E36748">
        <v>0</v>
      </c>
    </row>
    <row r="36749" spans="1:5" x14ac:dyDescent="0.3">
      <c r="A36749">
        <v>50370025</v>
      </c>
      <c r="B36749" t="s">
        <v>2058</v>
      </c>
      <c r="C36749" t="s">
        <v>8</v>
      </c>
      <c r="D36749" t="s">
        <v>2405</v>
      </c>
      <c r="E36749">
        <v>-8</v>
      </c>
    </row>
    <row r="36750" spans="1:5" x14ac:dyDescent="0.3">
      <c r="A36750">
        <v>50370025</v>
      </c>
      <c r="B36750" t="s">
        <v>2058</v>
      </c>
      <c r="C36750" t="s">
        <v>8</v>
      </c>
      <c r="D36750" t="s">
        <v>2406</v>
      </c>
      <c r="E36750">
        <v>-6</v>
      </c>
    </row>
    <row r="36751" spans="1:5" x14ac:dyDescent="0.3">
      <c r="A36751">
        <v>50370025</v>
      </c>
      <c r="B36751" t="s">
        <v>2058</v>
      </c>
      <c r="C36751" t="s">
        <v>8</v>
      </c>
      <c r="D36751" t="s">
        <v>2407</v>
      </c>
      <c r="E36751">
        <v>-13</v>
      </c>
    </row>
    <row r="36752" spans="1:5" x14ac:dyDescent="0.3">
      <c r="A36752">
        <v>50370025</v>
      </c>
      <c r="B36752" t="s">
        <v>2058</v>
      </c>
      <c r="C36752" t="s">
        <v>8</v>
      </c>
      <c r="D36752" t="s">
        <v>2408</v>
      </c>
      <c r="E36752">
        <v>0</v>
      </c>
    </row>
    <row r="36753" spans="1:5" x14ac:dyDescent="0.3">
      <c r="A36753">
        <v>50370025</v>
      </c>
      <c r="B36753" t="s">
        <v>2058</v>
      </c>
      <c r="C36753" t="s">
        <v>8</v>
      </c>
      <c r="D36753" t="s">
        <v>2409</v>
      </c>
      <c r="E36753">
        <v>-10</v>
      </c>
    </row>
    <row r="36754" spans="1:5" x14ac:dyDescent="0.3">
      <c r="A36754">
        <v>50370025</v>
      </c>
      <c r="B36754" t="s">
        <v>2058</v>
      </c>
      <c r="C36754" t="s">
        <v>8</v>
      </c>
      <c r="D36754" t="s">
        <v>2410</v>
      </c>
      <c r="E36754">
        <v>-6</v>
      </c>
    </row>
    <row r="36755" spans="1:5" x14ac:dyDescent="0.3">
      <c r="A36755">
        <v>50370025</v>
      </c>
      <c r="B36755" t="s">
        <v>2058</v>
      </c>
      <c r="C36755" t="s">
        <v>8</v>
      </c>
      <c r="D36755" t="s">
        <v>2411</v>
      </c>
      <c r="E36755">
        <v>-1</v>
      </c>
    </row>
    <row r="36756" spans="1:5" x14ac:dyDescent="0.3">
      <c r="A36756">
        <v>50370025</v>
      </c>
      <c r="B36756" t="s">
        <v>2058</v>
      </c>
      <c r="C36756" t="s">
        <v>8</v>
      </c>
      <c r="D36756" t="s">
        <v>2412</v>
      </c>
      <c r="E36756">
        <v>-23</v>
      </c>
    </row>
    <row r="36757" spans="1:5" x14ac:dyDescent="0.3">
      <c r="A36757">
        <v>50370025</v>
      </c>
      <c r="B36757" t="s">
        <v>2058</v>
      </c>
      <c r="C36757" t="s">
        <v>8</v>
      </c>
      <c r="D36757" t="s">
        <v>2413</v>
      </c>
      <c r="E36757">
        <v>2</v>
      </c>
    </row>
    <row r="36758" spans="1:5" x14ac:dyDescent="0.3">
      <c r="A36758">
        <v>37510001</v>
      </c>
      <c r="B36758" t="s">
        <v>2060</v>
      </c>
      <c r="C36758" t="s">
        <v>8</v>
      </c>
      <c r="D36758" t="s">
        <v>2378</v>
      </c>
      <c r="E36758">
        <v>0</v>
      </c>
    </row>
    <row r="36759" spans="1:5" x14ac:dyDescent="0.3">
      <c r="A36759">
        <v>37510001</v>
      </c>
      <c r="B36759" t="s">
        <v>2060</v>
      </c>
      <c r="C36759" t="s">
        <v>8</v>
      </c>
      <c r="D36759" t="s">
        <v>2379</v>
      </c>
      <c r="E36759">
        <v>-10</v>
      </c>
    </row>
    <row r="36760" spans="1:5" x14ac:dyDescent="0.3">
      <c r="A36760">
        <v>37510001</v>
      </c>
      <c r="B36760" t="s">
        <v>2060</v>
      </c>
      <c r="C36760" t="s">
        <v>8</v>
      </c>
      <c r="D36760" t="s">
        <v>2380</v>
      </c>
      <c r="E36760">
        <v>0</v>
      </c>
    </row>
    <row r="36761" spans="1:5" x14ac:dyDescent="0.3">
      <c r="A36761">
        <v>37510001</v>
      </c>
      <c r="B36761" t="s">
        <v>2060</v>
      </c>
      <c r="C36761" t="s">
        <v>8</v>
      </c>
      <c r="D36761" t="s">
        <v>2381</v>
      </c>
      <c r="E36761">
        <v>0</v>
      </c>
    </row>
    <row r="36762" spans="1:5" x14ac:dyDescent="0.3">
      <c r="A36762">
        <v>37510001</v>
      </c>
      <c r="B36762" t="s">
        <v>2060</v>
      </c>
      <c r="C36762" t="s">
        <v>8</v>
      </c>
      <c r="D36762" t="s">
        <v>2382</v>
      </c>
      <c r="E36762">
        <v>0</v>
      </c>
    </row>
    <row r="36763" spans="1:5" x14ac:dyDescent="0.3">
      <c r="A36763">
        <v>37510001</v>
      </c>
      <c r="B36763" t="s">
        <v>2060</v>
      </c>
      <c r="C36763" t="s">
        <v>8</v>
      </c>
      <c r="D36763" t="s">
        <v>2383</v>
      </c>
      <c r="E36763">
        <v>0</v>
      </c>
    </row>
    <row r="36764" spans="1:5" x14ac:dyDescent="0.3">
      <c r="A36764">
        <v>37510001</v>
      </c>
      <c r="B36764" t="s">
        <v>2060</v>
      </c>
      <c r="C36764" t="s">
        <v>8</v>
      </c>
      <c r="D36764" t="s">
        <v>2384</v>
      </c>
      <c r="E36764">
        <v>0</v>
      </c>
    </row>
    <row r="36765" spans="1:5" x14ac:dyDescent="0.3">
      <c r="A36765">
        <v>37510001</v>
      </c>
      <c r="B36765" t="s">
        <v>2060</v>
      </c>
      <c r="C36765" t="s">
        <v>8</v>
      </c>
      <c r="D36765" t="s">
        <v>2385</v>
      </c>
      <c r="E36765">
        <v>-6</v>
      </c>
    </row>
    <row r="36766" spans="1:5" x14ac:dyDescent="0.3">
      <c r="A36766">
        <v>37510001</v>
      </c>
      <c r="B36766" t="s">
        <v>2060</v>
      </c>
      <c r="C36766" t="s">
        <v>8</v>
      </c>
      <c r="D36766" t="s">
        <v>2386</v>
      </c>
      <c r="E36766">
        <v>0</v>
      </c>
    </row>
    <row r="36767" spans="1:5" x14ac:dyDescent="0.3">
      <c r="A36767">
        <v>37510001</v>
      </c>
      <c r="B36767" t="s">
        <v>2060</v>
      </c>
      <c r="C36767" t="s">
        <v>8</v>
      </c>
      <c r="D36767" t="s">
        <v>2387</v>
      </c>
      <c r="E36767">
        <v>0</v>
      </c>
    </row>
    <row r="36768" spans="1:5" x14ac:dyDescent="0.3">
      <c r="A36768">
        <v>37510001</v>
      </c>
      <c r="B36768" t="s">
        <v>2060</v>
      </c>
      <c r="C36768" t="s">
        <v>8</v>
      </c>
      <c r="D36768" t="s">
        <v>2388</v>
      </c>
      <c r="E36768">
        <v>0</v>
      </c>
    </row>
    <row r="36769" spans="1:5" x14ac:dyDescent="0.3">
      <c r="A36769">
        <v>37510001</v>
      </c>
      <c r="B36769" t="s">
        <v>2060</v>
      </c>
      <c r="C36769" t="s">
        <v>8</v>
      </c>
      <c r="D36769" t="s">
        <v>2389</v>
      </c>
      <c r="E36769">
        <v>0</v>
      </c>
    </row>
    <row r="36770" spans="1:5" x14ac:dyDescent="0.3">
      <c r="A36770">
        <v>37510001</v>
      </c>
      <c r="B36770" t="s">
        <v>2060</v>
      </c>
      <c r="C36770" t="s">
        <v>8</v>
      </c>
      <c r="D36770" t="s">
        <v>2390</v>
      </c>
      <c r="E36770">
        <v>0</v>
      </c>
    </row>
    <row r="36771" spans="1:5" x14ac:dyDescent="0.3">
      <c r="A36771">
        <v>37510001</v>
      </c>
      <c r="B36771" t="s">
        <v>2060</v>
      </c>
      <c r="C36771" t="s">
        <v>8</v>
      </c>
      <c r="D36771" t="s">
        <v>2391</v>
      </c>
      <c r="E36771">
        <v>0</v>
      </c>
    </row>
    <row r="36772" spans="1:5" x14ac:dyDescent="0.3">
      <c r="A36772">
        <v>37510001</v>
      </c>
      <c r="B36772" t="s">
        <v>2060</v>
      </c>
      <c r="C36772" t="s">
        <v>8</v>
      </c>
      <c r="D36772" t="s">
        <v>2392</v>
      </c>
      <c r="E36772">
        <v>0</v>
      </c>
    </row>
    <row r="36773" spans="1:5" x14ac:dyDescent="0.3">
      <c r="A36773">
        <v>37510001</v>
      </c>
      <c r="B36773" t="s">
        <v>2060</v>
      </c>
      <c r="C36773" t="s">
        <v>8</v>
      </c>
      <c r="D36773" t="s">
        <v>2393</v>
      </c>
      <c r="E36773">
        <v>0</v>
      </c>
    </row>
    <row r="36774" spans="1:5" x14ac:dyDescent="0.3">
      <c r="A36774">
        <v>37510001</v>
      </c>
      <c r="B36774" t="s">
        <v>2060</v>
      </c>
      <c r="C36774" t="s">
        <v>8</v>
      </c>
      <c r="D36774" t="s">
        <v>2394</v>
      </c>
      <c r="E36774">
        <v>0</v>
      </c>
    </row>
    <row r="36775" spans="1:5" x14ac:dyDescent="0.3">
      <c r="A36775">
        <v>37510001</v>
      </c>
      <c r="B36775" t="s">
        <v>2060</v>
      </c>
      <c r="C36775" t="s">
        <v>8</v>
      </c>
      <c r="D36775" t="s">
        <v>2395</v>
      </c>
      <c r="E36775">
        <v>0</v>
      </c>
    </row>
    <row r="36776" spans="1:5" x14ac:dyDescent="0.3">
      <c r="A36776">
        <v>37510001</v>
      </c>
      <c r="B36776" t="s">
        <v>2060</v>
      </c>
      <c r="C36776" t="s">
        <v>8</v>
      </c>
      <c r="D36776" t="s">
        <v>2396</v>
      </c>
      <c r="E36776">
        <v>0</v>
      </c>
    </row>
    <row r="36777" spans="1:5" x14ac:dyDescent="0.3">
      <c r="A36777">
        <v>37510001</v>
      </c>
      <c r="B36777" t="s">
        <v>2060</v>
      </c>
      <c r="C36777" t="s">
        <v>8</v>
      </c>
      <c r="D36777" t="s">
        <v>2397</v>
      </c>
      <c r="E36777">
        <v>0</v>
      </c>
    </row>
    <row r="36778" spans="1:5" x14ac:dyDescent="0.3">
      <c r="A36778">
        <v>37510001</v>
      </c>
      <c r="B36778" t="s">
        <v>2060</v>
      </c>
      <c r="C36778" t="s">
        <v>8</v>
      </c>
      <c r="D36778" t="s">
        <v>2398</v>
      </c>
      <c r="E36778">
        <v>0</v>
      </c>
    </row>
    <row r="36779" spans="1:5" x14ac:dyDescent="0.3">
      <c r="A36779">
        <v>37510001</v>
      </c>
      <c r="B36779" t="s">
        <v>2060</v>
      </c>
      <c r="C36779" t="s">
        <v>8</v>
      </c>
      <c r="D36779" t="s">
        <v>2399</v>
      </c>
      <c r="E36779">
        <v>0</v>
      </c>
    </row>
    <row r="36780" spans="1:5" x14ac:dyDescent="0.3">
      <c r="A36780">
        <v>37510001</v>
      </c>
      <c r="B36780" t="s">
        <v>2060</v>
      </c>
      <c r="C36780" t="s">
        <v>8</v>
      </c>
      <c r="D36780" t="s">
        <v>2400</v>
      </c>
      <c r="E36780">
        <v>0</v>
      </c>
    </row>
    <row r="36781" spans="1:5" x14ac:dyDescent="0.3">
      <c r="A36781">
        <v>37510001</v>
      </c>
      <c r="B36781" t="s">
        <v>2060</v>
      </c>
      <c r="C36781" t="s">
        <v>8</v>
      </c>
      <c r="D36781" t="s">
        <v>2401</v>
      </c>
      <c r="E36781">
        <v>0</v>
      </c>
    </row>
    <row r="36782" spans="1:5" x14ac:dyDescent="0.3">
      <c r="A36782">
        <v>37510001</v>
      </c>
      <c r="B36782" t="s">
        <v>2060</v>
      </c>
      <c r="C36782" t="s">
        <v>8</v>
      </c>
      <c r="D36782" t="s">
        <v>2402</v>
      </c>
      <c r="E36782">
        <v>0</v>
      </c>
    </row>
    <row r="36783" spans="1:5" x14ac:dyDescent="0.3">
      <c r="A36783">
        <v>37510001</v>
      </c>
      <c r="B36783" t="s">
        <v>2060</v>
      </c>
      <c r="C36783" t="s">
        <v>8</v>
      </c>
      <c r="D36783" t="s">
        <v>2403</v>
      </c>
      <c r="E36783">
        <v>0</v>
      </c>
    </row>
    <row r="36784" spans="1:5" x14ac:dyDescent="0.3">
      <c r="A36784">
        <v>37510001</v>
      </c>
      <c r="B36784" t="s">
        <v>2060</v>
      </c>
      <c r="C36784" t="s">
        <v>8</v>
      </c>
      <c r="D36784" t="s">
        <v>2404</v>
      </c>
      <c r="E36784">
        <v>0</v>
      </c>
    </row>
    <row r="36785" spans="1:5" x14ac:dyDescent="0.3">
      <c r="A36785">
        <v>37510001</v>
      </c>
      <c r="B36785" t="s">
        <v>2060</v>
      </c>
      <c r="C36785" t="s">
        <v>8</v>
      </c>
      <c r="D36785" t="s">
        <v>2405</v>
      </c>
      <c r="E36785">
        <v>0</v>
      </c>
    </row>
    <row r="36786" spans="1:5" x14ac:dyDescent="0.3">
      <c r="A36786">
        <v>37510001</v>
      </c>
      <c r="B36786" t="s">
        <v>2060</v>
      </c>
      <c r="C36786" t="s">
        <v>8</v>
      </c>
      <c r="D36786" t="s">
        <v>2406</v>
      </c>
      <c r="E36786">
        <v>0</v>
      </c>
    </row>
    <row r="36787" spans="1:5" x14ac:dyDescent="0.3">
      <c r="A36787">
        <v>37510001</v>
      </c>
      <c r="B36787" t="s">
        <v>2060</v>
      </c>
      <c r="C36787" t="s">
        <v>8</v>
      </c>
      <c r="D36787" t="s">
        <v>2407</v>
      </c>
      <c r="E36787">
        <v>0</v>
      </c>
    </row>
    <row r="36788" spans="1:5" x14ac:dyDescent="0.3">
      <c r="A36788">
        <v>37510001</v>
      </c>
      <c r="B36788" t="s">
        <v>2060</v>
      </c>
      <c r="C36788" t="s">
        <v>8</v>
      </c>
      <c r="D36788" t="s">
        <v>2408</v>
      </c>
      <c r="E36788">
        <v>0</v>
      </c>
    </row>
    <row r="36789" spans="1:5" x14ac:dyDescent="0.3">
      <c r="A36789">
        <v>37510001</v>
      </c>
      <c r="B36789" t="s">
        <v>2060</v>
      </c>
      <c r="C36789" t="s">
        <v>8</v>
      </c>
      <c r="D36789" t="s">
        <v>2409</v>
      </c>
      <c r="E36789">
        <v>0</v>
      </c>
    </row>
    <row r="36790" spans="1:5" x14ac:dyDescent="0.3">
      <c r="A36790">
        <v>37510001</v>
      </c>
      <c r="B36790" t="s">
        <v>2060</v>
      </c>
      <c r="C36790" t="s">
        <v>8</v>
      </c>
      <c r="D36790" t="s">
        <v>2410</v>
      </c>
      <c r="E36790">
        <v>0</v>
      </c>
    </row>
    <row r="36791" spans="1:5" x14ac:dyDescent="0.3">
      <c r="A36791">
        <v>37510001</v>
      </c>
      <c r="B36791" t="s">
        <v>2060</v>
      </c>
      <c r="C36791" t="s">
        <v>8</v>
      </c>
      <c r="D36791" t="s">
        <v>2411</v>
      </c>
      <c r="E36791">
        <v>0</v>
      </c>
    </row>
    <row r="36792" spans="1:5" x14ac:dyDescent="0.3">
      <c r="A36792">
        <v>37510001</v>
      </c>
      <c r="B36792" t="s">
        <v>2060</v>
      </c>
      <c r="C36792" t="s">
        <v>8</v>
      </c>
      <c r="D36792" t="s">
        <v>2412</v>
      </c>
      <c r="E36792">
        <v>-1</v>
      </c>
    </row>
    <row r="36793" spans="1:5" x14ac:dyDescent="0.3">
      <c r="A36793">
        <v>37510001</v>
      </c>
      <c r="B36793" t="s">
        <v>2060</v>
      </c>
      <c r="C36793" t="s">
        <v>8</v>
      </c>
      <c r="D36793" t="s">
        <v>2413</v>
      </c>
      <c r="E36793">
        <v>0</v>
      </c>
    </row>
    <row r="36794" spans="1:5" x14ac:dyDescent="0.3">
      <c r="A36794">
        <v>30010018</v>
      </c>
      <c r="B36794" t="s">
        <v>2062</v>
      </c>
      <c r="C36794" t="s">
        <v>8</v>
      </c>
      <c r="D36794" t="s">
        <v>2378</v>
      </c>
      <c r="E36794">
        <v>0</v>
      </c>
    </row>
    <row r="36795" spans="1:5" x14ac:dyDescent="0.3">
      <c r="A36795">
        <v>30010018</v>
      </c>
      <c r="B36795" t="s">
        <v>2062</v>
      </c>
      <c r="C36795" t="s">
        <v>8</v>
      </c>
      <c r="D36795" t="s">
        <v>2379</v>
      </c>
      <c r="E36795">
        <v>0</v>
      </c>
    </row>
    <row r="36796" spans="1:5" x14ac:dyDescent="0.3">
      <c r="A36796">
        <v>30010018</v>
      </c>
      <c r="B36796" t="s">
        <v>2062</v>
      </c>
      <c r="C36796" t="s">
        <v>8</v>
      </c>
      <c r="D36796" t="s">
        <v>2380</v>
      </c>
      <c r="E36796">
        <v>0</v>
      </c>
    </row>
    <row r="36797" spans="1:5" x14ac:dyDescent="0.3">
      <c r="A36797">
        <v>30010018</v>
      </c>
      <c r="B36797" t="s">
        <v>2062</v>
      </c>
      <c r="C36797" t="s">
        <v>8</v>
      </c>
      <c r="D36797" t="s">
        <v>2381</v>
      </c>
      <c r="E36797">
        <v>-55</v>
      </c>
    </row>
    <row r="36798" spans="1:5" x14ac:dyDescent="0.3">
      <c r="A36798">
        <v>30010018</v>
      </c>
      <c r="B36798" t="s">
        <v>2062</v>
      </c>
      <c r="C36798" t="s">
        <v>8</v>
      </c>
      <c r="D36798" t="s">
        <v>2382</v>
      </c>
      <c r="E36798">
        <v>0</v>
      </c>
    </row>
    <row r="36799" spans="1:5" x14ac:dyDescent="0.3">
      <c r="A36799">
        <v>30010018</v>
      </c>
      <c r="B36799" t="s">
        <v>2062</v>
      </c>
      <c r="C36799" t="s">
        <v>8</v>
      </c>
      <c r="D36799" t="s">
        <v>2383</v>
      </c>
      <c r="E36799">
        <v>0</v>
      </c>
    </row>
    <row r="36800" spans="1:5" x14ac:dyDescent="0.3">
      <c r="A36800">
        <v>30010018</v>
      </c>
      <c r="B36800" t="s">
        <v>2062</v>
      </c>
      <c r="C36800" t="s">
        <v>8</v>
      </c>
      <c r="D36800" t="s">
        <v>2384</v>
      </c>
      <c r="E36800">
        <v>0</v>
      </c>
    </row>
    <row r="36801" spans="1:5" x14ac:dyDescent="0.3">
      <c r="A36801">
        <v>30010018</v>
      </c>
      <c r="B36801" t="s">
        <v>2062</v>
      </c>
      <c r="C36801" t="s">
        <v>8</v>
      </c>
      <c r="D36801" t="s">
        <v>2385</v>
      </c>
      <c r="E36801">
        <v>0</v>
      </c>
    </row>
    <row r="36802" spans="1:5" x14ac:dyDescent="0.3">
      <c r="A36802">
        <v>30010018</v>
      </c>
      <c r="B36802" t="s">
        <v>2062</v>
      </c>
      <c r="C36802" t="s">
        <v>8</v>
      </c>
      <c r="D36802" t="s">
        <v>2386</v>
      </c>
      <c r="E36802">
        <v>0</v>
      </c>
    </row>
    <row r="36803" spans="1:5" x14ac:dyDescent="0.3">
      <c r="A36803">
        <v>30010018</v>
      </c>
      <c r="B36803" t="s">
        <v>2062</v>
      </c>
      <c r="C36803" t="s">
        <v>8</v>
      </c>
      <c r="D36803" t="s">
        <v>2387</v>
      </c>
      <c r="E36803">
        <v>0</v>
      </c>
    </row>
    <row r="36804" spans="1:5" x14ac:dyDescent="0.3">
      <c r="A36804">
        <v>30010018</v>
      </c>
      <c r="B36804" t="s">
        <v>2062</v>
      </c>
      <c r="C36804" t="s">
        <v>8</v>
      </c>
      <c r="D36804" t="s">
        <v>2388</v>
      </c>
      <c r="E36804">
        <v>0</v>
      </c>
    </row>
    <row r="36805" spans="1:5" x14ac:dyDescent="0.3">
      <c r="A36805">
        <v>30010018</v>
      </c>
      <c r="B36805" t="s">
        <v>2062</v>
      </c>
      <c r="C36805" t="s">
        <v>8</v>
      </c>
      <c r="D36805" t="s">
        <v>2389</v>
      </c>
      <c r="E36805">
        <v>0</v>
      </c>
    </row>
    <row r="36806" spans="1:5" x14ac:dyDescent="0.3">
      <c r="A36806">
        <v>30010018</v>
      </c>
      <c r="B36806" t="s">
        <v>2062</v>
      </c>
      <c r="C36806" t="s">
        <v>8</v>
      </c>
      <c r="D36806" t="s">
        <v>2390</v>
      </c>
      <c r="E36806">
        <v>0</v>
      </c>
    </row>
    <row r="36807" spans="1:5" x14ac:dyDescent="0.3">
      <c r="A36807">
        <v>30010018</v>
      </c>
      <c r="B36807" t="s">
        <v>2062</v>
      </c>
      <c r="C36807" t="s">
        <v>8</v>
      </c>
      <c r="D36807" t="s">
        <v>2391</v>
      </c>
      <c r="E36807">
        <v>-30</v>
      </c>
    </row>
    <row r="36808" spans="1:5" x14ac:dyDescent="0.3">
      <c r="A36808">
        <v>30010018</v>
      </c>
      <c r="B36808" t="s">
        <v>2062</v>
      </c>
      <c r="C36808" t="s">
        <v>8</v>
      </c>
      <c r="D36808" t="s">
        <v>2392</v>
      </c>
      <c r="E36808">
        <v>0</v>
      </c>
    </row>
    <row r="36809" spans="1:5" x14ac:dyDescent="0.3">
      <c r="A36809">
        <v>30010018</v>
      </c>
      <c r="B36809" t="s">
        <v>2062</v>
      </c>
      <c r="C36809" t="s">
        <v>8</v>
      </c>
      <c r="D36809" t="s">
        <v>2393</v>
      </c>
      <c r="E36809">
        <v>0</v>
      </c>
    </row>
    <row r="36810" spans="1:5" x14ac:dyDescent="0.3">
      <c r="A36810">
        <v>30010018</v>
      </c>
      <c r="B36810" t="s">
        <v>2062</v>
      </c>
      <c r="C36810" t="s">
        <v>8</v>
      </c>
      <c r="D36810" t="s">
        <v>2394</v>
      </c>
      <c r="E36810">
        <v>0</v>
      </c>
    </row>
    <row r="36811" spans="1:5" x14ac:dyDescent="0.3">
      <c r="A36811">
        <v>30010018</v>
      </c>
      <c r="B36811" t="s">
        <v>2062</v>
      </c>
      <c r="C36811" t="s">
        <v>8</v>
      </c>
      <c r="D36811" t="s">
        <v>2395</v>
      </c>
      <c r="E36811">
        <v>0</v>
      </c>
    </row>
    <row r="36812" spans="1:5" x14ac:dyDescent="0.3">
      <c r="A36812">
        <v>30010018</v>
      </c>
      <c r="B36812" t="s">
        <v>2062</v>
      </c>
      <c r="C36812" t="s">
        <v>8</v>
      </c>
      <c r="D36812" t="s">
        <v>2396</v>
      </c>
      <c r="E36812">
        <v>0</v>
      </c>
    </row>
    <row r="36813" spans="1:5" x14ac:dyDescent="0.3">
      <c r="A36813">
        <v>30010018</v>
      </c>
      <c r="B36813" t="s">
        <v>2062</v>
      </c>
      <c r="C36813" t="s">
        <v>8</v>
      </c>
      <c r="D36813" t="s">
        <v>2397</v>
      </c>
      <c r="E36813">
        <v>0</v>
      </c>
    </row>
    <row r="36814" spans="1:5" x14ac:dyDescent="0.3">
      <c r="A36814">
        <v>30010018</v>
      </c>
      <c r="B36814" t="s">
        <v>2062</v>
      </c>
      <c r="C36814" t="s">
        <v>8</v>
      </c>
      <c r="D36814" t="s">
        <v>2398</v>
      </c>
      <c r="E36814">
        <v>0</v>
      </c>
    </row>
    <row r="36815" spans="1:5" x14ac:dyDescent="0.3">
      <c r="A36815">
        <v>30010018</v>
      </c>
      <c r="B36815" t="s">
        <v>2062</v>
      </c>
      <c r="C36815" t="s">
        <v>8</v>
      </c>
      <c r="D36815" t="s">
        <v>2399</v>
      </c>
      <c r="E36815">
        <v>0</v>
      </c>
    </row>
    <row r="36816" spans="1:5" x14ac:dyDescent="0.3">
      <c r="A36816">
        <v>30010018</v>
      </c>
      <c r="B36816" t="s">
        <v>2062</v>
      </c>
      <c r="C36816" t="s">
        <v>8</v>
      </c>
      <c r="D36816" t="s">
        <v>2400</v>
      </c>
      <c r="E36816">
        <v>-2</v>
      </c>
    </row>
    <row r="36817" spans="1:5" x14ac:dyDescent="0.3">
      <c r="A36817">
        <v>30010018</v>
      </c>
      <c r="B36817" t="s">
        <v>2062</v>
      </c>
      <c r="C36817" t="s">
        <v>8</v>
      </c>
      <c r="D36817" t="s">
        <v>2401</v>
      </c>
      <c r="E36817">
        <v>0</v>
      </c>
    </row>
    <row r="36818" spans="1:5" x14ac:dyDescent="0.3">
      <c r="A36818">
        <v>30010018</v>
      </c>
      <c r="B36818" t="s">
        <v>2062</v>
      </c>
      <c r="C36818" t="s">
        <v>8</v>
      </c>
      <c r="D36818" t="s">
        <v>2402</v>
      </c>
      <c r="E36818">
        <v>0</v>
      </c>
    </row>
    <row r="36819" spans="1:5" x14ac:dyDescent="0.3">
      <c r="A36819">
        <v>30010018</v>
      </c>
      <c r="B36819" t="s">
        <v>2062</v>
      </c>
      <c r="C36819" t="s">
        <v>8</v>
      </c>
      <c r="D36819" t="s">
        <v>2403</v>
      </c>
      <c r="E36819">
        <v>0</v>
      </c>
    </row>
    <row r="36820" spans="1:5" x14ac:dyDescent="0.3">
      <c r="A36820">
        <v>30010018</v>
      </c>
      <c r="B36820" t="s">
        <v>2062</v>
      </c>
      <c r="C36820" t="s">
        <v>8</v>
      </c>
      <c r="D36820" t="s">
        <v>2404</v>
      </c>
      <c r="E36820">
        <v>0</v>
      </c>
    </row>
    <row r="36821" spans="1:5" x14ac:dyDescent="0.3">
      <c r="A36821">
        <v>30010018</v>
      </c>
      <c r="B36821" t="s">
        <v>2062</v>
      </c>
      <c r="C36821" t="s">
        <v>8</v>
      </c>
      <c r="D36821" t="s">
        <v>2405</v>
      </c>
      <c r="E36821">
        <v>0</v>
      </c>
    </row>
    <row r="36822" spans="1:5" x14ac:dyDescent="0.3">
      <c r="A36822">
        <v>30010018</v>
      </c>
      <c r="B36822" t="s">
        <v>2062</v>
      </c>
      <c r="C36822" t="s">
        <v>8</v>
      </c>
      <c r="D36822" t="s">
        <v>2406</v>
      </c>
      <c r="E36822">
        <v>0</v>
      </c>
    </row>
    <row r="36823" spans="1:5" x14ac:dyDescent="0.3">
      <c r="A36823">
        <v>30010018</v>
      </c>
      <c r="B36823" t="s">
        <v>2062</v>
      </c>
      <c r="C36823" t="s">
        <v>8</v>
      </c>
      <c r="D36823" t="s">
        <v>2407</v>
      </c>
      <c r="E36823">
        <v>0</v>
      </c>
    </row>
    <row r="36824" spans="1:5" x14ac:dyDescent="0.3">
      <c r="A36824">
        <v>30010018</v>
      </c>
      <c r="B36824" t="s">
        <v>2062</v>
      </c>
      <c r="C36824" t="s">
        <v>8</v>
      </c>
      <c r="D36824" t="s">
        <v>2408</v>
      </c>
      <c r="E36824">
        <v>0</v>
      </c>
    </row>
    <row r="36825" spans="1:5" x14ac:dyDescent="0.3">
      <c r="A36825">
        <v>30010018</v>
      </c>
      <c r="B36825" t="s">
        <v>2062</v>
      </c>
      <c r="C36825" t="s">
        <v>8</v>
      </c>
      <c r="D36825" t="s">
        <v>2409</v>
      </c>
      <c r="E36825">
        <v>0</v>
      </c>
    </row>
    <row r="36826" spans="1:5" x14ac:dyDescent="0.3">
      <c r="A36826">
        <v>30010018</v>
      </c>
      <c r="B36826" t="s">
        <v>2062</v>
      </c>
      <c r="C36826" t="s">
        <v>8</v>
      </c>
      <c r="D36826" t="s">
        <v>2410</v>
      </c>
      <c r="E36826">
        <v>0</v>
      </c>
    </row>
    <row r="36827" spans="1:5" x14ac:dyDescent="0.3">
      <c r="A36827">
        <v>30010018</v>
      </c>
      <c r="B36827" t="s">
        <v>2062</v>
      </c>
      <c r="C36827" t="s">
        <v>8</v>
      </c>
      <c r="D36827" t="s">
        <v>2411</v>
      </c>
      <c r="E36827">
        <v>-20</v>
      </c>
    </row>
    <row r="36828" spans="1:5" x14ac:dyDescent="0.3">
      <c r="A36828">
        <v>30010018</v>
      </c>
      <c r="B36828" t="s">
        <v>2062</v>
      </c>
      <c r="C36828" t="s">
        <v>8</v>
      </c>
      <c r="D36828" t="s">
        <v>2412</v>
      </c>
      <c r="E36828">
        <v>0</v>
      </c>
    </row>
    <row r="36829" spans="1:5" x14ac:dyDescent="0.3">
      <c r="A36829">
        <v>30010018</v>
      </c>
      <c r="B36829" t="s">
        <v>2062</v>
      </c>
      <c r="C36829" t="s">
        <v>8</v>
      </c>
      <c r="D36829" t="s">
        <v>2413</v>
      </c>
      <c r="E36829">
        <v>0</v>
      </c>
    </row>
    <row r="36830" spans="1:5" x14ac:dyDescent="0.3">
      <c r="A36830">
        <v>72170016</v>
      </c>
      <c r="B36830" t="s">
        <v>2064</v>
      </c>
      <c r="C36830" t="s">
        <v>8</v>
      </c>
      <c r="D36830" t="s">
        <v>2378</v>
      </c>
      <c r="E36830">
        <v>0</v>
      </c>
    </row>
    <row r="36831" spans="1:5" x14ac:dyDescent="0.3">
      <c r="A36831">
        <v>72170016</v>
      </c>
      <c r="B36831" t="s">
        <v>2064</v>
      </c>
      <c r="C36831" t="s">
        <v>8</v>
      </c>
      <c r="D36831" t="s">
        <v>2379</v>
      </c>
      <c r="E36831">
        <v>0</v>
      </c>
    </row>
    <row r="36832" spans="1:5" x14ac:dyDescent="0.3">
      <c r="A36832">
        <v>72170016</v>
      </c>
      <c r="B36832" t="s">
        <v>2064</v>
      </c>
      <c r="C36832" t="s">
        <v>8</v>
      </c>
      <c r="D36832" t="s">
        <v>2380</v>
      </c>
      <c r="E36832">
        <v>0</v>
      </c>
    </row>
    <row r="36833" spans="1:5" x14ac:dyDescent="0.3">
      <c r="A36833">
        <v>72170016</v>
      </c>
      <c r="B36833" t="s">
        <v>2064</v>
      </c>
      <c r="C36833" t="s">
        <v>8</v>
      </c>
      <c r="D36833" t="s">
        <v>2381</v>
      </c>
      <c r="E36833">
        <v>0</v>
      </c>
    </row>
    <row r="36834" spans="1:5" x14ac:dyDescent="0.3">
      <c r="A36834">
        <v>72170016</v>
      </c>
      <c r="B36834" t="s">
        <v>2064</v>
      </c>
      <c r="C36834" t="s">
        <v>8</v>
      </c>
      <c r="D36834" t="s">
        <v>2382</v>
      </c>
      <c r="E36834">
        <v>0</v>
      </c>
    </row>
    <row r="36835" spans="1:5" x14ac:dyDescent="0.3">
      <c r="A36835">
        <v>72170016</v>
      </c>
      <c r="B36835" t="s">
        <v>2064</v>
      </c>
      <c r="C36835" t="s">
        <v>8</v>
      </c>
      <c r="D36835" t="s">
        <v>2383</v>
      </c>
      <c r="E36835">
        <v>0</v>
      </c>
    </row>
    <row r="36836" spans="1:5" x14ac:dyDescent="0.3">
      <c r="A36836">
        <v>72170016</v>
      </c>
      <c r="B36836" t="s">
        <v>2064</v>
      </c>
      <c r="C36836" t="s">
        <v>8</v>
      </c>
      <c r="D36836" t="s">
        <v>2384</v>
      </c>
      <c r="E36836">
        <v>0</v>
      </c>
    </row>
    <row r="36837" spans="1:5" x14ac:dyDescent="0.3">
      <c r="A36837">
        <v>72170016</v>
      </c>
      <c r="B36837" t="s">
        <v>2064</v>
      </c>
      <c r="C36837" t="s">
        <v>8</v>
      </c>
      <c r="D36837" t="s">
        <v>2385</v>
      </c>
      <c r="E36837">
        <v>0</v>
      </c>
    </row>
    <row r="36838" spans="1:5" x14ac:dyDescent="0.3">
      <c r="A36838">
        <v>72170016</v>
      </c>
      <c r="B36838" t="s">
        <v>2064</v>
      </c>
      <c r="C36838" t="s">
        <v>8</v>
      </c>
      <c r="D36838" t="s">
        <v>2386</v>
      </c>
      <c r="E36838">
        <v>0</v>
      </c>
    </row>
    <row r="36839" spans="1:5" x14ac:dyDescent="0.3">
      <c r="A36839">
        <v>72170016</v>
      </c>
      <c r="B36839" t="s">
        <v>2064</v>
      </c>
      <c r="C36839" t="s">
        <v>8</v>
      </c>
      <c r="D36839" t="s">
        <v>2387</v>
      </c>
      <c r="E36839">
        <v>0</v>
      </c>
    </row>
    <row r="36840" spans="1:5" x14ac:dyDescent="0.3">
      <c r="A36840">
        <v>72170016</v>
      </c>
      <c r="B36840" t="s">
        <v>2064</v>
      </c>
      <c r="C36840" t="s">
        <v>8</v>
      </c>
      <c r="D36840" t="s">
        <v>2388</v>
      </c>
      <c r="E36840">
        <v>0</v>
      </c>
    </row>
    <row r="36841" spans="1:5" x14ac:dyDescent="0.3">
      <c r="A36841">
        <v>72170016</v>
      </c>
      <c r="B36841" t="s">
        <v>2064</v>
      </c>
      <c r="C36841" t="s">
        <v>8</v>
      </c>
      <c r="D36841" t="s">
        <v>2389</v>
      </c>
      <c r="E36841">
        <v>0</v>
      </c>
    </row>
    <row r="36842" spans="1:5" x14ac:dyDescent="0.3">
      <c r="A36842">
        <v>72170016</v>
      </c>
      <c r="B36842" t="s">
        <v>2064</v>
      </c>
      <c r="C36842" t="s">
        <v>8</v>
      </c>
      <c r="D36842" t="s">
        <v>2390</v>
      </c>
      <c r="E36842">
        <v>0</v>
      </c>
    </row>
    <row r="36843" spans="1:5" x14ac:dyDescent="0.3">
      <c r="A36843">
        <v>72170016</v>
      </c>
      <c r="B36843" t="s">
        <v>2064</v>
      </c>
      <c r="C36843" t="s">
        <v>8</v>
      </c>
      <c r="D36843" t="s">
        <v>2391</v>
      </c>
      <c r="E36843">
        <v>0</v>
      </c>
    </row>
    <row r="36844" spans="1:5" x14ac:dyDescent="0.3">
      <c r="A36844">
        <v>72170016</v>
      </c>
      <c r="B36844" t="s">
        <v>2064</v>
      </c>
      <c r="C36844" t="s">
        <v>8</v>
      </c>
      <c r="D36844" t="s">
        <v>2392</v>
      </c>
      <c r="E36844">
        <v>0</v>
      </c>
    </row>
    <row r="36845" spans="1:5" x14ac:dyDescent="0.3">
      <c r="A36845">
        <v>72170016</v>
      </c>
      <c r="B36845" t="s">
        <v>2064</v>
      </c>
      <c r="C36845" t="s">
        <v>8</v>
      </c>
      <c r="D36845" t="s">
        <v>2393</v>
      </c>
      <c r="E36845">
        <v>0</v>
      </c>
    </row>
    <row r="36846" spans="1:5" x14ac:dyDescent="0.3">
      <c r="A36846">
        <v>72170016</v>
      </c>
      <c r="B36846" t="s">
        <v>2064</v>
      </c>
      <c r="C36846" t="s">
        <v>8</v>
      </c>
      <c r="D36846" t="s">
        <v>2394</v>
      </c>
      <c r="E36846">
        <v>0</v>
      </c>
    </row>
    <row r="36847" spans="1:5" x14ac:dyDescent="0.3">
      <c r="A36847">
        <v>72170016</v>
      </c>
      <c r="B36847" t="s">
        <v>2064</v>
      </c>
      <c r="C36847" t="s">
        <v>8</v>
      </c>
      <c r="D36847" t="s">
        <v>2395</v>
      </c>
      <c r="E36847">
        <v>-4</v>
      </c>
    </row>
    <row r="36848" spans="1:5" x14ac:dyDescent="0.3">
      <c r="A36848">
        <v>72170016</v>
      </c>
      <c r="B36848" t="s">
        <v>2064</v>
      </c>
      <c r="C36848" t="s">
        <v>8</v>
      </c>
      <c r="D36848" t="s">
        <v>2396</v>
      </c>
      <c r="E36848">
        <v>0</v>
      </c>
    </row>
    <row r="36849" spans="1:5" x14ac:dyDescent="0.3">
      <c r="A36849">
        <v>72170016</v>
      </c>
      <c r="B36849" t="s">
        <v>2064</v>
      </c>
      <c r="C36849" t="s">
        <v>8</v>
      </c>
      <c r="D36849" t="s">
        <v>2397</v>
      </c>
      <c r="E36849">
        <v>0</v>
      </c>
    </row>
    <row r="36850" spans="1:5" x14ac:dyDescent="0.3">
      <c r="A36850">
        <v>72170016</v>
      </c>
      <c r="B36850" t="s">
        <v>2064</v>
      </c>
      <c r="C36850" t="s">
        <v>8</v>
      </c>
      <c r="D36850" t="s">
        <v>2398</v>
      </c>
      <c r="E36850">
        <v>0</v>
      </c>
    </row>
    <row r="36851" spans="1:5" x14ac:dyDescent="0.3">
      <c r="A36851">
        <v>72170016</v>
      </c>
      <c r="B36851" t="s">
        <v>2064</v>
      </c>
      <c r="C36851" t="s">
        <v>8</v>
      </c>
      <c r="D36851" t="s">
        <v>2399</v>
      </c>
      <c r="E36851">
        <v>0</v>
      </c>
    </row>
    <row r="36852" spans="1:5" x14ac:dyDescent="0.3">
      <c r="A36852">
        <v>72170016</v>
      </c>
      <c r="B36852" t="s">
        <v>2064</v>
      </c>
      <c r="C36852" t="s">
        <v>8</v>
      </c>
      <c r="D36852" t="s">
        <v>2400</v>
      </c>
      <c r="E36852">
        <v>-2</v>
      </c>
    </row>
    <row r="36853" spans="1:5" x14ac:dyDescent="0.3">
      <c r="A36853">
        <v>72170016</v>
      </c>
      <c r="B36853" t="s">
        <v>2064</v>
      </c>
      <c r="C36853" t="s">
        <v>8</v>
      </c>
      <c r="D36853" t="s">
        <v>2401</v>
      </c>
      <c r="E36853">
        <v>0</v>
      </c>
    </row>
    <row r="36854" spans="1:5" x14ac:dyDescent="0.3">
      <c r="A36854">
        <v>72170016</v>
      </c>
      <c r="B36854" t="s">
        <v>2064</v>
      </c>
      <c r="C36854" t="s">
        <v>8</v>
      </c>
      <c r="D36854" t="s">
        <v>2402</v>
      </c>
      <c r="E36854">
        <v>0</v>
      </c>
    </row>
    <row r="36855" spans="1:5" x14ac:dyDescent="0.3">
      <c r="A36855">
        <v>72170016</v>
      </c>
      <c r="B36855" t="s">
        <v>2064</v>
      </c>
      <c r="C36855" t="s">
        <v>8</v>
      </c>
      <c r="D36855" t="s">
        <v>2403</v>
      </c>
      <c r="E36855">
        <v>0</v>
      </c>
    </row>
    <row r="36856" spans="1:5" x14ac:dyDescent="0.3">
      <c r="A36856">
        <v>72170016</v>
      </c>
      <c r="B36856" t="s">
        <v>2064</v>
      </c>
      <c r="C36856" t="s">
        <v>8</v>
      </c>
      <c r="D36856" t="s">
        <v>2404</v>
      </c>
      <c r="E36856">
        <v>0</v>
      </c>
    </row>
    <row r="36857" spans="1:5" x14ac:dyDescent="0.3">
      <c r="A36857">
        <v>72170016</v>
      </c>
      <c r="B36857" t="s">
        <v>2064</v>
      </c>
      <c r="C36857" t="s">
        <v>8</v>
      </c>
      <c r="D36857" t="s">
        <v>2405</v>
      </c>
      <c r="E36857">
        <v>0</v>
      </c>
    </row>
    <row r="36858" spans="1:5" x14ac:dyDescent="0.3">
      <c r="A36858">
        <v>72170016</v>
      </c>
      <c r="B36858" t="s">
        <v>2064</v>
      </c>
      <c r="C36858" t="s">
        <v>8</v>
      </c>
      <c r="D36858" t="s">
        <v>2406</v>
      </c>
      <c r="E36858">
        <v>0</v>
      </c>
    </row>
    <row r="36859" spans="1:5" x14ac:dyDescent="0.3">
      <c r="A36859">
        <v>72170016</v>
      </c>
      <c r="B36859" t="s">
        <v>2064</v>
      </c>
      <c r="C36859" t="s">
        <v>8</v>
      </c>
      <c r="D36859" t="s">
        <v>2407</v>
      </c>
      <c r="E36859">
        <v>0</v>
      </c>
    </row>
    <row r="36860" spans="1:5" x14ac:dyDescent="0.3">
      <c r="A36860">
        <v>72170016</v>
      </c>
      <c r="B36860" t="s">
        <v>2064</v>
      </c>
      <c r="C36860" t="s">
        <v>8</v>
      </c>
      <c r="D36860" t="s">
        <v>2408</v>
      </c>
      <c r="E36860">
        <v>0</v>
      </c>
    </row>
    <row r="36861" spans="1:5" x14ac:dyDescent="0.3">
      <c r="A36861">
        <v>72170016</v>
      </c>
      <c r="B36861" t="s">
        <v>2064</v>
      </c>
      <c r="C36861" t="s">
        <v>8</v>
      </c>
      <c r="D36861" t="s">
        <v>2409</v>
      </c>
      <c r="E36861">
        <v>0</v>
      </c>
    </row>
    <row r="36862" spans="1:5" x14ac:dyDescent="0.3">
      <c r="A36862">
        <v>72170016</v>
      </c>
      <c r="B36862" t="s">
        <v>2064</v>
      </c>
      <c r="C36862" t="s">
        <v>8</v>
      </c>
      <c r="D36862" t="s">
        <v>2410</v>
      </c>
      <c r="E36862">
        <v>-4</v>
      </c>
    </row>
    <row r="36863" spans="1:5" x14ac:dyDescent="0.3">
      <c r="A36863">
        <v>72170016</v>
      </c>
      <c r="B36863" t="s">
        <v>2064</v>
      </c>
      <c r="C36863" t="s">
        <v>8</v>
      </c>
      <c r="D36863" t="s">
        <v>2411</v>
      </c>
      <c r="E36863">
        <v>0</v>
      </c>
    </row>
    <row r="36864" spans="1:5" x14ac:dyDescent="0.3">
      <c r="A36864">
        <v>72170016</v>
      </c>
      <c r="B36864" t="s">
        <v>2064</v>
      </c>
      <c r="C36864" t="s">
        <v>8</v>
      </c>
      <c r="D36864" t="s">
        <v>2412</v>
      </c>
      <c r="E36864">
        <v>0</v>
      </c>
    </row>
    <row r="36865" spans="1:5" x14ac:dyDescent="0.3">
      <c r="A36865">
        <v>72170016</v>
      </c>
      <c r="B36865" t="s">
        <v>2064</v>
      </c>
      <c r="C36865" t="s">
        <v>8</v>
      </c>
      <c r="D36865" t="s">
        <v>2413</v>
      </c>
      <c r="E36865">
        <v>0</v>
      </c>
    </row>
    <row r="36866" spans="1:5" x14ac:dyDescent="0.3">
      <c r="A36866">
        <v>50370020</v>
      </c>
      <c r="B36866" t="s">
        <v>2066</v>
      </c>
      <c r="C36866" t="s">
        <v>8</v>
      </c>
      <c r="D36866" t="s">
        <v>2378</v>
      </c>
      <c r="E36866">
        <v>-2</v>
      </c>
    </row>
    <row r="36867" spans="1:5" x14ac:dyDescent="0.3">
      <c r="A36867">
        <v>50370020</v>
      </c>
      <c r="B36867" t="s">
        <v>2066</v>
      </c>
      <c r="C36867" t="s">
        <v>8</v>
      </c>
      <c r="D36867" t="s">
        <v>2379</v>
      </c>
      <c r="E36867">
        <v>-11</v>
      </c>
    </row>
    <row r="36868" spans="1:5" x14ac:dyDescent="0.3">
      <c r="A36868">
        <v>50370020</v>
      </c>
      <c r="B36868" t="s">
        <v>2066</v>
      </c>
      <c r="C36868" t="s">
        <v>8</v>
      </c>
      <c r="D36868" t="s">
        <v>2380</v>
      </c>
      <c r="E36868">
        <v>0</v>
      </c>
    </row>
    <row r="36869" spans="1:5" x14ac:dyDescent="0.3">
      <c r="A36869">
        <v>50370020</v>
      </c>
      <c r="B36869" t="s">
        <v>2066</v>
      </c>
      <c r="C36869" t="s">
        <v>8</v>
      </c>
      <c r="D36869" t="s">
        <v>2381</v>
      </c>
      <c r="E36869">
        <v>-10</v>
      </c>
    </row>
    <row r="36870" spans="1:5" x14ac:dyDescent="0.3">
      <c r="A36870">
        <v>50370020</v>
      </c>
      <c r="B36870" t="s">
        <v>2066</v>
      </c>
      <c r="C36870" t="s">
        <v>8</v>
      </c>
      <c r="D36870" t="s">
        <v>2382</v>
      </c>
      <c r="E36870">
        <v>-6</v>
      </c>
    </row>
    <row r="36871" spans="1:5" x14ac:dyDescent="0.3">
      <c r="A36871">
        <v>50370020</v>
      </c>
      <c r="B36871" t="s">
        <v>2066</v>
      </c>
      <c r="C36871" t="s">
        <v>8</v>
      </c>
      <c r="D36871" t="s">
        <v>2383</v>
      </c>
      <c r="E36871">
        <v>0</v>
      </c>
    </row>
    <row r="36872" spans="1:5" x14ac:dyDescent="0.3">
      <c r="A36872">
        <v>50370020</v>
      </c>
      <c r="B36872" t="s">
        <v>2066</v>
      </c>
      <c r="C36872" t="s">
        <v>8</v>
      </c>
      <c r="D36872" t="s">
        <v>2384</v>
      </c>
      <c r="E36872">
        <v>-1</v>
      </c>
    </row>
    <row r="36873" spans="1:5" x14ac:dyDescent="0.3">
      <c r="A36873">
        <v>50370020</v>
      </c>
      <c r="B36873" t="s">
        <v>2066</v>
      </c>
      <c r="C36873" t="s">
        <v>8</v>
      </c>
      <c r="D36873" t="s">
        <v>2385</v>
      </c>
      <c r="E36873">
        <v>-3</v>
      </c>
    </row>
    <row r="36874" spans="1:5" x14ac:dyDescent="0.3">
      <c r="A36874">
        <v>50370020</v>
      </c>
      <c r="B36874" t="s">
        <v>2066</v>
      </c>
      <c r="C36874" t="s">
        <v>8</v>
      </c>
      <c r="D36874" t="s">
        <v>2386</v>
      </c>
      <c r="E36874">
        <v>-10</v>
      </c>
    </row>
    <row r="36875" spans="1:5" x14ac:dyDescent="0.3">
      <c r="A36875">
        <v>50370020</v>
      </c>
      <c r="B36875" t="s">
        <v>2066</v>
      </c>
      <c r="C36875" t="s">
        <v>8</v>
      </c>
      <c r="D36875" t="s">
        <v>2387</v>
      </c>
      <c r="E36875">
        <v>-7</v>
      </c>
    </row>
    <row r="36876" spans="1:5" x14ac:dyDescent="0.3">
      <c r="A36876">
        <v>50370020</v>
      </c>
      <c r="B36876" t="s">
        <v>2066</v>
      </c>
      <c r="C36876" t="s">
        <v>8</v>
      </c>
      <c r="D36876" t="s">
        <v>2388</v>
      </c>
      <c r="E36876">
        <v>-10</v>
      </c>
    </row>
    <row r="36877" spans="1:5" x14ac:dyDescent="0.3">
      <c r="A36877">
        <v>50370020</v>
      </c>
      <c r="B36877" t="s">
        <v>2066</v>
      </c>
      <c r="C36877" t="s">
        <v>8</v>
      </c>
      <c r="D36877" t="s">
        <v>2389</v>
      </c>
      <c r="E36877">
        <v>-6</v>
      </c>
    </row>
    <row r="36878" spans="1:5" x14ac:dyDescent="0.3">
      <c r="A36878">
        <v>50370020</v>
      </c>
      <c r="B36878" t="s">
        <v>2066</v>
      </c>
      <c r="C36878" t="s">
        <v>8</v>
      </c>
      <c r="D36878" t="s">
        <v>2390</v>
      </c>
      <c r="E36878">
        <v>-3</v>
      </c>
    </row>
    <row r="36879" spans="1:5" x14ac:dyDescent="0.3">
      <c r="A36879">
        <v>50370020</v>
      </c>
      <c r="B36879" t="s">
        <v>2066</v>
      </c>
      <c r="C36879" t="s">
        <v>8</v>
      </c>
      <c r="D36879" t="s">
        <v>2391</v>
      </c>
      <c r="E36879">
        <v>-2</v>
      </c>
    </row>
    <row r="36880" spans="1:5" x14ac:dyDescent="0.3">
      <c r="A36880">
        <v>50370020</v>
      </c>
      <c r="B36880" t="s">
        <v>2066</v>
      </c>
      <c r="C36880" t="s">
        <v>8</v>
      </c>
      <c r="D36880" t="s">
        <v>2392</v>
      </c>
      <c r="E36880">
        <v>-4</v>
      </c>
    </row>
    <row r="36881" spans="1:5" x14ac:dyDescent="0.3">
      <c r="A36881">
        <v>50370020</v>
      </c>
      <c r="B36881" t="s">
        <v>2066</v>
      </c>
      <c r="C36881" t="s">
        <v>8</v>
      </c>
      <c r="D36881" t="s">
        <v>2393</v>
      </c>
      <c r="E36881">
        <v>-1</v>
      </c>
    </row>
    <row r="36882" spans="1:5" x14ac:dyDescent="0.3">
      <c r="A36882">
        <v>50370020</v>
      </c>
      <c r="B36882" t="s">
        <v>2066</v>
      </c>
      <c r="C36882" t="s">
        <v>8</v>
      </c>
      <c r="D36882" t="s">
        <v>2394</v>
      </c>
      <c r="E36882">
        <v>-6</v>
      </c>
    </row>
    <row r="36883" spans="1:5" x14ac:dyDescent="0.3">
      <c r="A36883">
        <v>50370020</v>
      </c>
      <c r="B36883" t="s">
        <v>2066</v>
      </c>
      <c r="C36883" t="s">
        <v>8</v>
      </c>
      <c r="D36883" t="s">
        <v>2395</v>
      </c>
      <c r="E36883">
        <v>-5</v>
      </c>
    </row>
    <row r="36884" spans="1:5" x14ac:dyDescent="0.3">
      <c r="A36884">
        <v>50370020</v>
      </c>
      <c r="B36884" t="s">
        <v>2066</v>
      </c>
      <c r="C36884" t="s">
        <v>8</v>
      </c>
      <c r="D36884" t="s">
        <v>2396</v>
      </c>
      <c r="E36884">
        <v>-4</v>
      </c>
    </row>
    <row r="36885" spans="1:5" x14ac:dyDescent="0.3">
      <c r="A36885">
        <v>50370020</v>
      </c>
      <c r="B36885" t="s">
        <v>2066</v>
      </c>
      <c r="C36885" t="s">
        <v>8</v>
      </c>
      <c r="D36885" t="s">
        <v>2397</v>
      </c>
      <c r="E36885">
        <v>-5</v>
      </c>
    </row>
    <row r="36886" spans="1:5" x14ac:dyDescent="0.3">
      <c r="A36886">
        <v>50370020</v>
      </c>
      <c r="B36886" t="s">
        <v>2066</v>
      </c>
      <c r="C36886" t="s">
        <v>8</v>
      </c>
      <c r="D36886" t="s">
        <v>2398</v>
      </c>
      <c r="E36886">
        <v>-7</v>
      </c>
    </row>
    <row r="36887" spans="1:5" x14ac:dyDescent="0.3">
      <c r="A36887">
        <v>50370020</v>
      </c>
      <c r="B36887" t="s">
        <v>2066</v>
      </c>
      <c r="C36887" t="s">
        <v>8</v>
      </c>
      <c r="D36887" t="s">
        <v>2399</v>
      </c>
      <c r="E36887">
        <v>-8</v>
      </c>
    </row>
    <row r="36888" spans="1:5" x14ac:dyDescent="0.3">
      <c r="A36888">
        <v>50370020</v>
      </c>
      <c r="B36888" t="s">
        <v>2066</v>
      </c>
      <c r="C36888" t="s">
        <v>8</v>
      </c>
      <c r="D36888" t="s">
        <v>2400</v>
      </c>
      <c r="E36888">
        <v>-1</v>
      </c>
    </row>
    <row r="36889" spans="1:5" x14ac:dyDescent="0.3">
      <c r="A36889">
        <v>50370020</v>
      </c>
      <c r="B36889" t="s">
        <v>2066</v>
      </c>
      <c r="C36889" t="s">
        <v>8</v>
      </c>
      <c r="D36889" t="s">
        <v>2401</v>
      </c>
      <c r="E36889">
        <v>-6</v>
      </c>
    </row>
    <row r="36890" spans="1:5" x14ac:dyDescent="0.3">
      <c r="A36890">
        <v>50370020</v>
      </c>
      <c r="B36890" t="s">
        <v>2066</v>
      </c>
      <c r="C36890" t="s">
        <v>8</v>
      </c>
      <c r="D36890" t="s">
        <v>2402</v>
      </c>
      <c r="E36890">
        <v>-5</v>
      </c>
    </row>
    <row r="36891" spans="1:5" x14ac:dyDescent="0.3">
      <c r="A36891">
        <v>50370020</v>
      </c>
      <c r="B36891" t="s">
        <v>2066</v>
      </c>
      <c r="C36891" t="s">
        <v>8</v>
      </c>
      <c r="D36891" t="s">
        <v>2403</v>
      </c>
      <c r="E36891">
        <v>0</v>
      </c>
    </row>
    <row r="36892" spans="1:5" x14ac:dyDescent="0.3">
      <c r="A36892">
        <v>50370020</v>
      </c>
      <c r="B36892" t="s">
        <v>2066</v>
      </c>
      <c r="C36892" t="s">
        <v>8</v>
      </c>
      <c r="D36892" t="s">
        <v>2404</v>
      </c>
      <c r="E36892">
        <v>-11</v>
      </c>
    </row>
    <row r="36893" spans="1:5" x14ac:dyDescent="0.3">
      <c r="A36893">
        <v>50370020</v>
      </c>
      <c r="B36893" t="s">
        <v>2066</v>
      </c>
      <c r="C36893" t="s">
        <v>8</v>
      </c>
      <c r="D36893" t="s">
        <v>2405</v>
      </c>
      <c r="E36893">
        <v>-11</v>
      </c>
    </row>
    <row r="36894" spans="1:5" x14ac:dyDescent="0.3">
      <c r="A36894">
        <v>50370020</v>
      </c>
      <c r="B36894" t="s">
        <v>2066</v>
      </c>
      <c r="C36894" t="s">
        <v>8</v>
      </c>
      <c r="D36894" t="s">
        <v>2406</v>
      </c>
      <c r="E36894">
        <v>0</v>
      </c>
    </row>
    <row r="36895" spans="1:5" x14ac:dyDescent="0.3">
      <c r="A36895">
        <v>50370020</v>
      </c>
      <c r="B36895" t="s">
        <v>2066</v>
      </c>
      <c r="C36895" t="s">
        <v>8</v>
      </c>
      <c r="D36895" t="s">
        <v>2407</v>
      </c>
      <c r="E36895">
        <v>-13</v>
      </c>
    </row>
    <row r="36896" spans="1:5" x14ac:dyDescent="0.3">
      <c r="A36896">
        <v>50370020</v>
      </c>
      <c r="B36896" t="s">
        <v>2066</v>
      </c>
      <c r="C36896" t="s">
        <v>8</v>
      </c>
      <c r="D36896" t="s">
        <v>2408</v>
      </c>
      <c r="E36896">
        <v>-2</v>
      </c>
    </row>
    <row r="36897" spans="1:5" x14ac:dyDescent="0.3">
      <c r="A36897">
        <v>50370020</v>
      </c>
      <c r="B36897" t="s">
        <v>2066</v>
      </c>
      <c r="C36897" t="s">
        <v>8</v>
      </c>
      <c r="D36897" t="s">
        <v>2409</v>
      </c>
      <c r="E36897">
        <v>-8</v>
      </c>
    </row>
    <row r="36898" spans="1:5" x14ac:dyDescent="0.3">
      <c r="A36898">
        <v>50370020</v>
      </c>
      <c r="B36898" t="s">
        <v>2066</v>
      </c>
      <c r="C36898" t="s">
        <v>8</v>
      </c>
      <c r="D36898" t="s">
        <v>2410</v>
      </c>
      <c r="E36898">
        <v>-6</v>
      </c>
    </row>
    <row r="36899" spans="1:5" x14ac:dyDescent="0.3">
      <c r="A36899">
        <v>50370020</v>
      </c>
      <c r="B36899" t="s">
        <v>2066</v>
      </c>
      <c r="C36899" t="s">
        <v>8</v>
      </c>
      <c r="D36899" t="s">
        <v>2411</v>
      </c>
      <c r="E36899">
        <v>-4</v>
      </c>
    </row>
    <row r="36900" spans="1:5" x14ac:dyDescent="0.3">
      <c r="A36900">
        <v>50370020</v>
      </c>
      <c r="B36900" t="s">
        <v>2066</v>
      </c>
      <c r="C36900" t="s">
        <v>8</v>
      </c>
      <c r="D36900" t="s">
        <v>2412</v>
      </c>
      <c r="E36900">
        <v>0</v>
      </c>
    </row>
    <row r="36901" spans="1:5" x14ac:dyDescent="0.3">
      <c r="A36901">
        <v>50370020</v>
      </c>
      <c r="B36901" t="s">
        <v>2066</v>
      </c>
      <c r="C36901" t="s">
        <v>8</v>
      </c>
      <c r="D36901" t="s">
        <v>2413</v>
      </c>
      <c r="E36901">
        <v>0</v>
      </c>
    </row>
    <row r="36902" spans="1:5" x14ac:dyDescent="0.3">
      <c r="A36902">
        <v>65510058</v>
      </c>
      <c r="B36902" t="s">
        <v>2068</v>
      </c>
      <c r="C36902" t="s">
        <v>8</v>
      </c>
      <c r="D36902" t="s">
        <v>2378</v>
      </c>
      <c r="E36902">
        <v>0</v>
      </c>
    </row>
    <row r="36903" spans="1:5" x14ac:dyDescent="0.3">
      <c r="A36903">
        <v>65510058</v>
      </c>
      <c r="B36903" t="s">
        <v>2068</v>
      </c>
      <c r="C36903" t="s">
        <v>8</v>
      </c>
      <c r="D36903" t="s">
        <v>2379</v>
      </c>
      <c r="E36903">
        <v>0</v>
      </c>
    </row>
    <row r="36904" spans="1:5" x14ac:dyDescent="0.3">
      <c r="A36904">
        <v>65510058</v>
      </c>
      <c r="B36904" t="s">
        <v>2068</v>
      </c>
      <c r="C36904" t="s">
        <v>8</v>
      </c>
      <c r="D36904" t="s">
        <v>2380</v>
      </c>
      <c r="E36904">
        <v>0</v>
      </c>
    </row>
    <row r="36905" spans="1:5" x14ac:dyDescent="0.3">
      <c r="A36905">
        <v>65510058</v>
      </c>
      <c r="B36905" t="s">
        <v>2068</v>
      </c>
      <c r="C36905" t="s">
        <v>8</v>
      </c>
      <c r="D36905" t="s">
        <v>2381</v>
      </c>
      <c r="E36905">
        <v>0</v>
      </c>
    </row>
    <row r="36906" spans="1:5" x14ac:dyDescent="0.3">
      <c r="A36906">
        <v>65510058</v>
      </c>
      <c r="B36906" t="s">
        <v>2068</v>
      </c>
      <c r="C36906" t="s">
        <v>8</v>
      </c>
      <c r="D36906" t="s">
        <v>2382</v>
      </c>
      <c r="E36906">
        <v>0</v>
      </c>
    </row>
    <row r="36907" spans="1:5" x14ac:dyDescent="0.3">
      <c r="A36907">
        <v>65510058</v>
      </c>
      <c r="B36907" t="s">
        <v>2068</v>
      </c>
      <c r="C36907" t="s">
        <v>8</v>
      </c>
      <c r="D36907" t="s">
        <v>2383</v>
      </c>
      <c r="E36907">
        <v>0</v>
      </c>
    </row>
    <row r="36908" spans="1:5" x14ac:dyDescent="0.3">
      <c r="A36908">
        <v>65510058</v>
      </c>
      <c r="B36908" t="s">
        <v>2068</v>
      </c>
      <c r="C36908" t="s">
        <v>8</v>
      </c>
      <c r="D36908" t="s">
        <v>2384</v>
      </c>
      <c r="E36908">
        <v>0</v>
      </c>
    </row>
    <row r="36909" spans="1:5" x14ac:dyDescent="0.3">
      <c r="A36909">
        <v>65510058</v>
      </c>
      <c r="B36909" t="s">
        <v>2068</v>
      </c>
      <c r="C36909" t="s">
        <v>8</v>
      </c>
      <c r="D36909" t="s">
        <v>2385</v>
      </c>
      <c r="E36909">
        <v>0</v>
      </c>
    </row>
    <row r="36910" spans="1:5" x14ac:dyDescent="0.3">
      <c r="A36910">
        <v>65510058</v>
      </c>
      <c r="B36910" t="s">
        <v>2068</v>
      </c>
      <c r="C36910" t="s">
        <v>8</v>
      </c>
      <c r="D36910" t="s">
        <v>2386</v>
      </c>
      <c r="E36910">
        <v>0</v>
      </c>
    </row>
    <row r="36911" spans="1:5" x14ac:dyDescent="0.3">
      <c r="A36911">
        <v>65510058</v>
      </c>
      <c r="B36911" t="s">
        <v>2068</v>
      </c>
      <c r="C36911" t="s">
        <v>8</v>
      </c>
      <c r="D36911" t="s">
        <v>2387</v>
      </c>
      <c r="E36911">
        <v>0</v>
      </c>
    </row>
    <row r="36912" spans="1:5" x14ac:dyDescent="0.3">
      <c r="A36912">
        <v>65510058</v>
      </c>
      <c r="B36912" t="s">
        <v>2068</v>
      </c>
      <c r="C36912" t="s">
        <v>8</v>
      </c>
      <c r="D36912" t="s">
        <v>2388</v>
      </c>
      <c r="E36912">
        <v>0</v>
      </c>
    </row>
    <row r="36913" spans="1:5" x14ac:dyDescent="0.3">
      <c r="A36913">
        <v>65510058</v>
      </c>
      <c r="B36913" t="s">
        <v>2068</v>
      </c>
      <c r="C36913" t="s">
        <v>8</v>
      </c>
      <c r="D36913" t="s">
        <v>2389</v>
      </c>
      <c r="E36913">
        <v>0</v>
      </c>
    </row>
    <row r="36914" spans="1:5" x14ac:dyDescent="0.3">
      <c r="A36914">
        <v>65510058</v>
      </c>
      <c r="B36914" t="s">
        <v>2068</v>
      </c>
      <c r="C36914" t="s">
        <v>8</v>
      </c>
      <c r="D36914" t="s">
        <v>2390</v>
      </c>
      <c r="E36914">
        <v>-10</v>
      </c>
    </row>
    <row r="36915" spans="1:5" x14ac:dyDescent="0.3">
      <c r="A36915">
        <v>65510058</v>
      </c>
      <c r="B36915" t="s">
        <v>2068</v>
      </c>
      <c r="C36915" t="s">
        <v>8</v>
      </c>
      <c r="D36915" t="s">
        <v>2391</v>
      </c>
      <c r="E36915">
        <v>0</v>
      </c>
    </row>
    <row r="36916" spans="1:5" x14ac:dyDescent="0.3">
      <c r="A36916">
        <v>65510058</v>
      </c>
      <c r="B36916" t="s">
        <v>2068</v>
      </c>
      <c r="C36916" t="s">
        <v>8</v>
      </c>
      <c r="D36916" t="s">
        <v>2392</v>
      </c>
      <c r="E36916">
        <v>0</v>
      </c>
    </row>
    <row r="36917" spans="1:5" x14ac:dyDescent="0.3">
      <c r="A36917">
        <v>65510058</v>
      </c>
      <c r="B36917" t="s">
        <v>2068</v>
      </c>
      <c r="C36917" t="s">
        <v>8</v>
      </c>
      <c r="D36917" t="s">
        <v>2393</v>
      </c>
      <c r="E36917">
        <v>0</v>
      </c>
    </row>
    <row r="36918" spans="1:5" x14ac:dyDescent="0.3">
      <c r="A36918">
        <v>65510058</v>
      </c>
      <c r="B36918" t="s">
        <v>2068</v>
      </c>
      <c r="C36918" t="s">
        <v>8</v>
      </c>
      <c r="D36918" t="s">
        <v>2394</v>
      </c>
      <c r="E36918">
        <v>-8</v>
      </c>
    </row>
    <row r="36919" spans="1:5" x14ac:dyDescent="0.3">
      <c r="A36919">
        <v>65510058</v>
      </c>
      <c r="B36919" t="s">
        <v>2068</v>
      </c>
      <c r="C36919" t="s">
        <v>8</v>
      </c>
      <c r="D36919" t="s">
        <v>2395</v>
      </c>
      <c r="E36919">
        <v>0</v>
      </c>
    </row>
    <row r="36920" spans="1:5" x14ac:dyDescent="0.3">
      <c r="A36920">
        <v>65510058</v>
      </c>
      <c r="B36920" t="s">
        <v>2068</v>
      </c>
      <c r="C36920" t="s">
        <v>8</v>
      </c>
      <c r="D36920" t="s">
        <v>2396</v>
      </c>
      <c r="E36920">
        <v>0</v>
      </c>
    </row>
    <row r="36921" spans="1:5" x14ac:dyDescent="0.3">
      <c r="A36921">
        <v>65510058</v>
      </c>
      <c r="B36921" t="s">
        <v>2068</v>
      </c>
      <c r="C36921" t="s">
        <v>8</v>
      </c>
      <c r="D36921" t="s">
        <v>2397</v>
      </c>
      <c r="E36921">
        <v>0</v>
      </c>
    </row>
    <row r="36922" spans="1:5" x14ac:dyDescent="0.3">
      <c r="A36922">
        <v>65510058</v>
      </c>
      <c r="B36922" t="s">
        <v>2068</v>
      </c>
      <c r="C36922" t="s">
        <v>8</v>
      </c>
      <c r="D36922" t="s">
        <v>2398</v>
      </c>
      <c r="E36922">
        <v>0</v>
      </c>
    </row>
    <row r="36923" spans="1:5" x14ac:dyDescent="0.3">
      <c r="A36923">
        <v>65510058</v>
      </c>
      <c r="B36923" t="s">
        <v>2068</v>
      </c>
      <c r="C36923" t="s">
        <v>8</v>
      </c>
      <c r="D36923" t="s">
        <v>2399</v>
      </c>
      <c r="E36923">
        <v>-6</v>
      </c>
    </row>
    <row r="36924" spans="1:5" x14ac:dyDescent="0.3">
      <c r="A36924">
        <v>65510058</v>
      </c>
      <c r="B36924" t="s">
        <v>2068</v>
      </c>
      <c r="C36924" t="s">
        <v>8</v>
      </c>
      <c r="D36924" t="s">
        <v>2400</v>
      </c>
      <c r="E36924">
        <v>0</v>
      </c>
    </row>
    <row r="36925" spans="1:5" x14ac:dyDescent="0.3">
      <c r="A36925">
        <v>65510058</v>
      </c>
      <c r="B36925" t="s">
        <v>2068</v>
      </c>
      <c r="C36925" t="s">
        <v>8</v>
      </c>
      <c r="D36925" t="s">
        <v>2401</v>
      </c>
      <c r="E36925">
        <v>0</v>
      </c>
    </row>
    <row r="36926" spans="1:5" x14ac:dyDescent="0.3">
      <c r="A36926">
        <v>65510058</v>
      </c>
      <c r="B36926" t="s">
        <v>2068</v>
      </c>
      <c r="C36926" t="s">
        <v>8</v>
      </c>
      <c r="D36926" t="s">
        <v>2402</v>
      </c>
      <c r="E36926">
        <v>0</v>
      </c>
    </row>
    <row r="36927" spans="1:5" x14ac:dyDescent="0.3">
      <c r="A36927">
        <v>65510058</v>
      </c>
      <c r="B36927" t="s">
        <v>2068</v>
      </c>
      <c r="C36927" t="s">
        <v>8</v>
      </c>
      <c r="D36927" t="s">
        <v>2403</v>
      </c>
      <c r="E36927">
        <v>-6</v>
      </c>
    </row>
    <row r="36928" spans="1:5" x14ac:dyDescent="0.3">
      <c r="A36928">
        <v>65510058</v>
      </c>
      <c r="B36928" t="s">
        <v>2068</v>
      </c>
      <c r="C36928" t="s">
        <v>8</v>
      </c>
      <c r="D36928" t="s">
        <v>2404</v>
      </c>
      <c r="E36928">
        <v>0</v>
      </c>
    </row>
    <row r="36929" spans="1:5" x14ac:dyDescent="0.3">
      <c r="A36929">
        <v>65510058</v>
      </c>
      <c r="B36929" t="s">
        <v>2068</v>
      </c>
      <c r="C36929" t="s">
        <v>8</v>
      </c>
      <c r="D36929" t="s">
        <v>2405</v>
      </c>
      <c r="E36929">
        <v>0</v>
      </c>
    </row>
    <row r="36930" spans="1:5" x14ac:dyDescent="0.3">
      <c r="A36930">
        <v>65510058</v>
      </c>
      <c r="B36930" t="s">
        <v>2068</v>
      </c>
      <c r="C36930" t="s">
        <v>8</v>
      </c>
      <c r="D36930" t="s">
        <v>2406</v>
      </c>
      <c r="E36930">
        <v>0</v>
      </c>
    </row>
    <row r="36931" spans="1:5" x14ac:dyDescent="0.3">
      <c r="A36931">
        <v>65510058</v>
      </c>
      <c r="B36931" t="s">
        <v>2068</v>
      </c>
      <c r="C36931" t="s">
        <v>8</v>
      </c>
      <c r="D36931" t="s">
        <v>2407</v>
      </c>
      <c r="E36931">
        <v>0</v>
      </c>
    </row>
    <row r="36932" spans="1:5" x14ac:dyDescent="0.3">
      <c r="A36932">
        <v>65510058</v>
      </c>
      <c r="B36932" t="s">
        <v>2068</v>
      </c>
      <c r="C36932" t="s">
        <v>8</v>
      </c>
      <c r="D36932" t="s">
        <v>2408</v>
      </c>
      <c r="E36932">
        <v>0</v>
      </c>
    </row>
    <row r="36933" spans="1:5" x14ac:dyDescent="0.3">
      <c r="A36933">
        <v>65510058</v>
      </c>
      <c r="B36933" t="s">
        <v>2068</v>
      </c>
      <c r="C36933" t="s">
        <v>8</v>
      </c>
      <c r="D36933" t="s">
        <v>2409</v>
      </c>
      <c r="E36933">
        <v>-25</v>
      </c>
    </row>
    <row r="36934" spans="1:5" x14ac:dyDescent="0.3">
      <c r="A36934">
        <v>65510058</v>
      </c>
      <c r="B36934" t="s">
        <v>2068</v>
      </c>
      <c r="C36934" t="s">
        <v>8</v>
      </c>
      <c r="D36934" t="s">
        <v>2410</v>
      </c>
      <c r="E36934">
        <v>-4</v>
      </c>
    </row>
    <row r="36935" spans="1:5" x14ac:dyDescent="0.3">
      <c r="A36935">
        <v>65510058</v>
      </c>
      <c r="B36935" t="s">
        <v>2068</v>
      </c>
      <c r="C36935" t="s">
        <v>8</v>
      </c>
      <c r="D36935" t="s">
        <v>2411</v>
      </c>
      <c r="E36935">
        <v>0</v>
      </c>
    </row>
    <row r="36936" spans="1:5" x14ac:dyDescent="0.3">
      <c r="A36936">
        <v>65510058</v>
      </c>
      <c r="B36936" t="s">
        <v>2068</v>
      </c>
      <c r="C36936" t="s">
        <v>8</v>
      </c>
      <c r="D36936" t="s">
        <v>2412</v>
      </c>
      <c r="E36936">
        <v>0</v>
      </c>
    </row>
    <row r="36937" spans="1:5" x14ac:dyDescent="0.3">
      <c r="A36937">
        <v>65510058</v>
      </c>
      <c r="B36937" t="s">
        <v>2068</v>
      </c>
      <c r="C36937" t="s">
        <v>8</v>
      </c>
      <c r="D36937" t="s">
        <v>2413</v>
      </c>
      <c r="E36937">
        <v>0</v>
      </c>
    </row>
    <row r="36938" spans="1:5" x14ac:dyDescent="0.3">
      <c r="A36938">
        <v>53200180</v>
      </c>
      <c r="B36938" t="s">
        <v>2070</v>
      </c>
      <c r="C36938" t="s">
        <v>8</v>
      </c>
      <c r="D36938" t="s">
        <v>2378</v>
      </c>
      <c r="E36938">
        <v>0</v>
      </c>
    </row>
    <row r="36939" spans="1:5" x14ac:dyDescent="0.3">
      <c r="A36939">
        <v>53200180</v>
      </c>
      <c r="B36939" t="s">
        <v>2070</v>
      </c>
      <c r="C36939" t="s">
        <v>8</v>
      </c>
      <c r="D36939" t="s">
        <v>2379</v>
      </c>
      <c r="E36939">
        <v>0</v>
      </c>
    </row>
    <row r="36940" spans="1:5" x14ac:dyDescent="0.3">
      <c r="A36940">
        <v>53200180</v>
      </c>
      <c r="B36940" t="s">
        <v>2070</v>
      </c>
      <c r="C36940" t="s">
        <v>8</v>
      </c>
      <c r="D36940" t="s">
        <v>2380</v>
      </c>
      <c r="E36940">
        <v>0</v>
      </c>
    </row>
    <row r="36941" spans="1:5" x14ac:dyDescent="0.3">
      <c r="A36941">
        <v>53200180</v>
      </c>
      <c r="B36941" t="s">
        <v>2070</v>
      </c>
      <c r="C36941" t="s">
        <v>8</v>
      </c>
      <c r="D36941" t="s">
        <v>2381</v>
      </c>
      <c r="E36941">
        <v>0</v>
      </c>
    </row>
    <row r="36942" spans="1:5" x14ac:dyDescent="0.3">
      <c r="A36942">
        <v>53200180</v>
      </c>
      <c r="B36942" t="s">
        <v>2070</v>
      </c>
      <c r="C36942" t="s">
        <v>8</v>
      </c>
      <c r="D36942" t="s">
        <v>2382</v>
      </c>
      <c r="E36942">
        <v>0</v>
      </c>
    </row>
    <row r="36943" spans="1:5" x14ac:dyDescent="0.3">
      <c r="A36943">
        <v>53200180</v>
      </c>
      <c r="B36943" t="s">
        <v>2070</v>
      </c>
      <c r="C36943" t="s">
        <v>8</v>
      </c>
      <c r="D36943" t="s">
        <v>2383</v>
      </c>
      <c r="E36943">
        <v>0</v>
      </c>
    </row>
    <row r="36944" spans="1:5" x14ac:dyDescent="0.3">
      <c r="A36944">
        <v>53200180</v>
      </c>
      <c r="B36944" t="s">
        <v>2070</v>
      </c>
      <c r="C36944" t="s">
        <v>8</v>
      </c>
      <c r="D36944" t="s">
        <v>2384</v>
      </c>
      <c r="E36944">
        <v>0</v>
      </c>
    </row>
    <row r="36945" spans="1:5" x14ac:dyDescent="0.3">
      <c r="A36945">
        <v>53200180</v>
      </c>
      <c r="B36945" t="s">
        <v>2070</v>
      </c>
      <c r="C36945" t="s">
        <v>8</v>
      </c>
      <c r="D36945" t="s">
        <v>2385</v>
      </c>
      <c r="E36945">
        <v>0</v>
      </c>
    </row>
    <row r="36946" spans="1:5" x14ac:dyDescent="0.3">
      <c r="A36946">
        <v>53200180</v>
      </c>
      <c r="B36946" t="s">
        <v>2070</v>
      </c>
      <c r="C36946" t="s">
        <v>8</v>
      </c>
      <c r="D36946" t="s">
        <v>2386</v>
      </c>
      <c r="E36946">
        <v>0</v>
      </c>
    </row>
    <row r="36947" spans="1:5" x14ac:dyDescent="0.3">
      <c r="A36947">
        <v>53200180</v>
      </c>
      <c r="B36947" t="s">
        <v>2070</v>
      </c>
      <c r="C36947" t="s">
        <v>8</v>
      </c>
      <c r="D36947" t="s">
        <v>2387</v>
      </c>
      <c r="E36947">
        <v>-10</v>
      </c>
    </row>
    <row r="36948" spans="1:5" x14ac:dyDescent="0.3">
      <c r="A36948">
        <v>53200180</v>
      </c>
      <c r="B36948" t="s">
        <v>2070</v>
      </c>
      <c r="C36948" t="s">
        <v>8</v>
      </c>
      <c r="D36948" t="s">
        <v>2388</v>
      </c>
      <c r="E36948">
        <v>0</v>
      </c>
    </row>
    <row r="36949" spans="1:5" x14ac:dyDescent="0.3">
      <c r="A36949">
        <v>53200180</v>
      </c>
      <c r="B36949" t="s">
        <v>2070</v>
      </c>
      <c r="C36949" t="s">
        <v>8</v>
      </c>
      <c r="D36949" t="s">
        <v>2389</v>
      </c>
      <c r="E36949">
        <v>0</v>
      </c>
    </row>
    <row r="36950" spans="1:5" x14ac:dyDescent="0.3">
      <c r="A36950">
        <v>53200180</v>
      </c>
      <c r="B36950" t="s">
        <v>2070</v>
      </c>
      <c r="C36950" t="s">
        <v>8</v>
      </c>
      <c r="D36950" t="s">
        <v>2390</v>
      </c>
      <c r="E36950">
        <v>0</v>
      </c>
    </row>
    <row r="36951" spans="1:5" x14ac:dyDescent="0.3">
      <c r="A36951">
        <v>53200180</v>
      </c>
      <c r="B36951" t="s">
        <v>2070</v>
      </c>
      <c r="C36951" t="s">
        <v>8</v>
      </c>
      <c r="D36951" t="s">
        <v>2391</v>
      </c>
      <c r="E36951">
        <v>-3</v>
      </c>
    </row>
    <row r="36952" spans="1:5" x14ac:dyDescent="0.3">
      <c r="A36952">
        <v>53200180</v>
      </c>
      <c r="B36952" t="s">
        <v>2070</v>
      </c>
      <c r="C36952" t="s">
        <v>8</v>
      </c>
      <c r="D36952" t="s">
        <v>2392</v>
      </c>
      <c r="E36952">
        <v>0</v>
      </c>
    </row>
    <row r="36953" spans="1:5" x14ac:dyDescent="0.3">
      <c r="A36953">
        <v>53200180</v>
      </c>
      <c r="B36953" t="s">
        <v>2070</v>
      </c>
      <c r="C36953" t="s">
        <v>8</v>
      </c>
      <c r="D36953" t="s">
        <v>2393</v>
      </c>
      <c r="E36953">
        <v>-2</v>
      </c>
    </row>
    <row r="36954" spans="1:5" x14ac:dyDescent="0.3">
      <c r="A36954">
        <v>53200180</v>
      </c>
      <c r="B36954" t="s">
        <v>2070</v>
      </c>
      <c r="C36954" t="s">
        <v>8</v>
      </c>
      <c r="D36954" t="s">
        <v>2394</v>
      </c>
      <c r="E36954">
        <v>-2</v>
      </c>
    </row>
    <row r="36955" spans="1:5" x14ac:dyDescent="0.3">
      <c r="A36955">
        <v>53200180</v>
      </c>
      <c r="B36955" t="s">
        <v>2070</v>
      </c>
      <c r="C36955" t="s">
        <v>8</v>
      </c>
      <c r="D36955" t="s">
        <v>2395</v>
      </c>
      <c r="E36955">
        <v>0</v>
      </c>
    </row>
    <row r="36956" spans="1:5" x14ac:dyDescent="0.3">
      <c r="A36956">
        <v>53200180</v>
      </c>
      <c r="B36956" t="s">
        <v>2070</v>
      </c>
      <c r="C36956" t="s">
        <v>8</v>
      </c>
      <c r="D36956" t="s">
        <v>2396</v>
      </c>
      <c r="E36956">
        <v>0</v>
      </c>
    </row>
    <row r="36957" spans="1:5" x14ac:dyDescent="0.3">
      <c r="A36957">
        <v>53200180</v>
      </c>
      <c r="B36957" t="s">
        <v>2070</v>
      </c>
      <c r="C36957" t="s">
        <v>8</v>
      </c>
      <c r="D36957" t="s">
        <v>2397</v>
      </c>
      <c r="E36957">
        <v>-2</v>
      </c>
    </row>
    <row r="36958" spans="1:5" x14ac:dyDescent="0.3">
      <c r="A36958">
        <v>53200180</v>
      </c>
      <c r="B36958" t="s">
        <v>2070</v>
      </c>
      <c r="C36958" t="s">
        <v>8</v>
      </c>
      <c r="D36958" t="s">
        <v>2398</v>
      </c>
      <c r="E36958">
        <v>-5</v>
      </c>
    </row>
    <row r="36959" spans="1:5" x14ac:dyDescent="0.3">
      <c r="A36959">
        <v>53200180</v>
      </c>
      <c r="B36959" t="s">
        <v>2070</v>
      </c>
      <c r="C36959" t="s">
        <v>8</v>
      </c>
      <c r="D36959" t="s">
        <v>2399</v>
      </c>
      <c r="E36959">
        <v>0</v>
      </c>
    </row>
    <row r="36960" spans="1:5" x14ac:dyDescent="0.3">
      <c r="A36960">
        <v>53200180</v>
      </c>
      <c r="B36960" t="s">
        <v>2070</v>
      </c>
      <c r="C36960" t="s">
        <v>8</v>
      </c>
      <c r="D36960" t="s">
        <v>2400</v>
      </c>
      <c r="E36960">
        <v>0</v>
      </c>
    </row>
    <row r="36961" spans="1:5" x14ac:dyDescent="0.3">
      <c r="A36961">
        <v>53200180</v>
      </c>
      <c r="B36961" t="s">
        <v>2070</v>
      </c>
      <c r="C36961" t="s">
        <v>8</v>
      </c>
      <c r="D36961" t="s">
        <v>2401</v>
      </c>
      <c r="E36961">
        <v>0</v>
      </c>
    </row>
    <row r="36962" spans="1:5" x14ac:dyDescent="0.3">
      <c r="A36962">
        <v>53200180</v>
      </c>
      <c r="B36962" t="s">
        <v>2070</v>
      </c>
      <c r="C36962" t="s">
        <v>8</v>
      </c>
      <c r="D36962" t="s">
        <v>2402</v>
      </c>
      <c r="E36962">
        <v>0</v>
      </c>
    </row>
    <row r="36963" spans="1:5" x14ac:dyDescent="0.3">
      <c r="A36963">
        <v>53200180</v>
      </c>
      <c r="B36963" t="s">
        <v>2070</v>
      </c>
      <c r="C36963" t="s">
        <v>8</v>
      </c>
      <c r="D36963" t="s">
        <v>2403</v>
      </c>
      <c r="E36963">
        <v>-10</v>
      </c>
    </row>
    <row r="36964" spans="1:5" x14ac:dyDescent="0.3">
      <c r="A36964">
        <v>53200180</v>
      </c>
      <c r="B36964" t="s">
        <v>2070</v>
      </c>
      <c r="C36964" t="s">
        <v>8</v>
      </c>
      <c r="D36964" t="s">
        <v>2404</v>
      </c>
      <c r="E36964">
        <v>0</v>
      </c>
    </row>
    <row r="36965" spans="1:5" x14ac:dyDescent="0.3">
      <c r="A36965">
        <v>53200180</v>
      </c>
      <c r="B36965" t="s">
        <v>2070</v>
      </c>
      <c r="C36965" t="s">
        <v>8</v>
      </c>
      <c r="D36965" t="s">
        <v>2405</v>
      </c>
      <c r="E36965">
        <v>0</v>
      </c>
    </row>
    <row r="36966" spans="1:5" x14ac:dyDescent="0.3">
      <c r="A36966">
        <v>53200180</v>
      </c>
      <c r="B36966" t="s">
        <v>2070</v>
      </c>
      <c r="C36966" t="s">
        <v>8</v>
      </c>
      <c r="D36966" t="s">
        <v>2406</v>
      </c>
      <c r="E36966">
        <v>0</v>
      </c>
    </row>
    <row r="36967" spans="1:5" x14ac:dyDescent="0.3">
      <c r="A36967">
        <v>53200180</v>
      </c>
      <c r="B36967" t="s">
        <v>2070</v>
      </c>
      <c r="C36967" t="s">
        <v>8</v>
      </c>
      <c r="D36967" t="s">
        <v>2407</v>
      </c>
      <c r="E36967">
        <v>0</v>
      </c>
    </row>
    <row r="36968" spans="1:5" x14ac:dyDescent="0.3">
      <c r="A36968">
        <v>53200180</v>
      </c>
      <c r="B36968" t="s">
        <v>2070</v>
      </c>
      <c r="C36968" t="s">
        <v>8</v>
      </c>
      <c r="D36968" t="s">
        <v>2408</v>
      </c>
      <c r="E36968">
        <v>0</v>
      </c>
    </row>
    <row r="36969" spans="1:5" x14ac:dyDescent="0.3">
      <c r="A36969">
        <v>53200180</v>
      </c>
      <c r="B36969" t="s">
        <v>2070</v>
      </c>
      <c r="C36969" t="s">
        <v>8</v>
      </c>
      <c r="D36969" t="s">
        <v>2409</v>
      </c>
      <c r="E36969">
        <v>0</v>
      </c>
    </row>
    <row r="36970" spans="1:5" x14ac:dyDescent="0.3">
      <c r="A36970">
        <v>53200180</v>
      </c>
      <c r="B36970" t="s">
        <v>2070</v>
      </c>
      <c r="C36970" t="s">
        <v>8</v>
      </c>
      <c r="D36970" t="s">
        <v>2410</v>
      </c>
      <c r="E36970">
        <v>0</v>
      </c>
    </row>
    <row r="36971" spans="1:5" x14ac:dyDescent="0.3">
      <c r="A36971">
        <v>53200180</v>
      </c>
      <c r="B36971" t="s">
        <v>2070</v>
      </c>
      <c r="C36971" t="s">
        <v>8</v>
      </c>
      <c r="D36971" t="s">
        <v>2411</v>
      </c>
      <c r="E36971">
        <v>-6</v>
      </c>
    </row>
    <row r="36972" spans="1:5" x14ac:dyDescent="0.3">
      <c r="A36972">
        <v>53200180</v>
      </c>
      <c r="B36972" t="s">
        <v>2070</v>
      </c>
      <c r="C36972" t="s">
        <v>8</v>
      </c>
      <c r="D36972" t="s">
        <v>2412</v>
      </c>
      <c r="E36972">
        <v>0</v>
      </c>
    </row>
    <row r="36973" spans="1:5" x14ac:dyDescent="0.3">
      <c r="A36973">
        <v>53200180</v>
      </c>
      <c r="B36973" t="s">
        <v>2070</v>
      </c>
      <c r="C36973" t="s">
        <v>8</v>
      </c>
      <c r="D36973" t="s">
        <v>2413</v>
      </c>
      <c r="E36973">
        <v>0</v>
      </c>
    </row>
    <row r="36974" spans="1:5" x14ac:dyDescent="0.3">
      <c r="A36974">
        <v>53200199</v>
      </c>
      <c r="B36974" t="s">
        <v>2072</v>
      </c>
      <c r="C36974" t="s">
        <v>8</v>
      </c>
      <c r="D36974" t="s">
        <v>2378</v>
      </c>
      <c r="E36974">
        <v>0</v>
      </c>
    </row>
    <row r="36975" spans="1:5" x14ac:dyDescent="0.3">
      <c r="A36975">
        <v>53200199</v>
      </c>
      <c r="B36975" t="s">
        <v>2072</v>
      </c>
      <c r="C36975" t="s">
        <v>8</v>
      </c>
      <c r="D36975" t="s">
        <v>2379</v>
      </c>
      <c r="E36975">
        <v>0</v>
      </c>
    </row>
    <row r="36976" spans="1:5" x14ac:dyDescent="0.3">
      <c r="A36976">
        <v>53200199</v>
      </c>
      <c r="B36976" t="s">
        <v>2072</v>
      </c>
      <c r="C36976" t="s">
        <v>8</v>
      </c>
      <c r="D36976" t="s">
        <v>2380</v>
      </c>
      <c r="E36976">
        <v>0</v>
      </c>
    </row>
    <row r="36977" spans="1:5" x14ac:dyDescent="0.3">
      <c r="A36977">
        <v>53200199</v>
      </c>
      <c r="B36977" t="s">
        <v>2072</v>
      </c>
      <c r="C36977" t="s">
        <v>8</v>
      </c>
      <c r="D36977" t="s">
        <v>2381</v>
      </c>
      <c r="E36977">
        <v>0</v>
      </c>
    </row>
    <row r="36978" spans="1:5" x14ac:dyDescent="0.3">
      <c r="A36978">
        <v>53200199</v>
      </c>
      <c r="B36978" t="s">
        <v>2072</v>
      </c>
      <c r="C36978" t="s">
        <v>8</v>
      </c>
      <c r="D36978" t="s">
        <v>2382</v>
      </c>
      <c r="E36978">
        <v>0</v>
      </c>
    </row>
    <row r="36979" spans="1:5" x14ac:dyDescent="0.3">
      <c r="A36979">
        <v>53200199</v>
      </c>
      <c r="B36979" t="s">
        <v>2072</v>
      </c>
      <c r="C36979" t="s">
        <v>8</v>
      </c>
      <c r="D36979" t="s">
        <v>2383</v>
      </c>
      <c r="E36979">
        <v>0</v>
      </c>
    </row>
    <row r="36980" spans="1:5" x14ac:dyDescent="0.3">
      <c r="A36980">
        <v>53200199</v>
      </c>
      <c r="B36980" t="s">
        <v>2072</v>
      </c>
      <c r="C36980" t="s">
        <v>8</v>
      </c>
      <c r="D36980" t="s">
        <v>2384</v>
      </c>
      <c r="E36980">
        <v>0</v>
      </c>
    </row>
    <row r="36981" spans="1:5" x14ac:dyDescent="0.3">
      <c r="A36981">
        <v>53200199</v>
      </c>
      <c r="B36981" t="s">
        <v>2072</v>
      </c>
      <c r="C36981" t="s">
        <v>8</v>
      </c>
      <c r="D36981" t="s">
        <v>2385</v>
      </c>
      <c r="E36981">
        <v>-20</v>
      </c>
    </row>
    <row r="36982" spans="1:5" x14ac:dyDescent="0.3">
      <c r="A36982">
        <v>53200199</v>
      </c>
      <c r="B36982" t="s">
        <v>2072</v>
      </c>
      <c r="C36982" t="s">
        <v>8</v>
      </c>
      <c r="D36982" t="s">
        <v>2386</v>
      </c>
      <c r="E36982">
        <v>0</v>
      </c>
    </row>
    <row r="36983" spans="1:5" x14ac:dyDescent="0.3">
      <c r="A36983">
        <v>53200199</v>
      </c>
      <c r="B36983" t="s">
        <v>2072</v>
      </c>
      <c r="C36983" t="s">
        <v>8</v>
      </c>
      <c r="D36983" t="s">
        <v>2387</v>
      </c>
      <c r="E36983">
        <v>0</v>
      </c>
    </row>
    <row r="36984" spans="1:5" x14ac:dyDescent="0.3">
      <c r="A36984">
        <v>53200199</v>
      </c>
      <c r="B36984" t="s">
        <v>2072</v>
      </c>
      <c r="C36984" t="s">
        <v>8</v>
      </c>
      <c r="D36984" t="s">
        <v>2388</v>
      </c>
      <c r="E36984">
        <v>0</v>
      </c>
    </row>
    <row r="36985" spans="1:5" x14ac:dyDescent="0.3">
      <c r="A36985">
        <v>53200199</v>
      </c>
      <c r="B36985" t="s">
        <v>2072</v>
      </c>
      <c r="C36985" t="s">
        <v>8</v>
      </c>
      <c r="D36985" t="s">
        <v>2389</v>
      </c>
      <c r="E36985">
        <v>0</v>
      </c>
    </row>
    <row r="36986" spans="1:5" x14ac:dyDescent="0.3">
      <c r="A36986">
        <v>53200199</v>
      </c>
      <c r="B36986" t="s">
        <v>2072</v>
      </c>
      <c r="C36986" t="s">
        <v>8</v>
      </c>
      <c r="D36986" t="s">
        <v>2390</v>
      </c>
      <c r="E36986">
        <v>0</v>
      </c>
    </row>
    <row r="36987" spans="1:5" x14ac:dyDescent="0.3">
      <c r="A36987">
        <v>53200199</v>
      </c>
      <c r="B36987" t="s">
        <v>2072</v>
      </c>
      <c r="C36987" t="s">
        <v>8</v>
      </c>
      <c r="D36987" t="s">
        <v>2391</v>
      </c>
      <c r="E36987">
        <v>0</v>
      </c>
    </row>
    <row r="36988" spans="1:5" x14ac:dyDescent="0.3">
      <c r="A36988">
        <v>53200199</v>
      </c>
      <c r="B36988" t="s">
        <v>2072</v>
      </c>
      <c r="C36988" t="s">
        <v>8</v>
      </c>
      <c r="D36988" t="s">
        <v>2392</v>
      </c>
      <c r="E36988">
        <v>0</v>
      </c>
    </row>
    <row r="36989" spans="1:5" x14ac:dyDescent="0.3">
      <c r="A36989">
        <v>53200199</v>
      </c>
      <c r="B36989" t="s">
        <v>2072</v>
      </c>
      <c r="C36989" t="s">
        <v>8</v>
      </c>
      <c r="D36989" t="s">
        <v>2393</v>
      </c>
      <c r="E36989">
        <v>0</v>
      </c>
    </row>
    <row r="36990" spans="1:5" x14ac:dyDescent="0.3">
      <c r="A36990">
        <v>53200199</v>
      </c>
      <c r="B36990" t="s">
        <v>2072</v>
      </c>
      <c r="C36990" t="s">
        <v>8</v>
      </c>
      <c r="D36990" t="s">
        <v>2394</v>
      </c>
      <c r="E36990">
        <v>0</v>
      </c>
    </row>
    <row r="36991" spans="1:5" x14ac:dyDescent="0.3">
      <c r="A36991">
        <v>53200199</v>
      </c>
      <c r="B36991" t="s">
        <v>2072</v>
      </c>
      <c r="C36991" t="s">
        <v>8</v>
      </c>
      <c r="D36991" t="s">
        <v>2395</v>
      </c>
      <c r="E36991">
        <v>0</v>
      </c>
    </row>
    <row r="36992" spans="1:5" x14ac:dyDescent="0.3">
      <c r="A36992">
        <v>53200199</v>
      </c>
      <c r="B36992" t="s">
        <v>2072</v>
      </c>
      <c r="C36992" t="s">
        <v>8</v>
      </c>
      <c r="D36992" t="s">
        <v>2396</v>
      </c>
      <c r="E36992">
        <v>0</v>
      </c>
    </row>
    <row r="36993" spans="1:5" x14ac:dyDescent="0.3">
      <c r="A36993">
        <v>53200199</v>
      </c>
      <c r="B36993" t="s">
        <v>2072</v>
      </c>
      <c r="C36993" t="s">
        <v>8</v>
      </c>
      <c r="D36993" t="s">
        <v>2397</v>
      </c>
      <c r="E36993">
        <v>0</v>
      </c>
    </row>
    <row r="36994" spans="1:5" x14ac:dyDescent="0.3">
      <c r="A36994">
        <v>53200199</v>
      </c>
      <c r="B36994" t="s">
        <v>2072</v>
      </c>
      <c r="C36994" t="s">
        <v>8</v>
      </c>
      <c r="D36994" t="s">
        <v>2398</v>
      </c>
      <c r="E36994">
        <v>0</v>
      </c>
    </row>
    <row r="36995" spans="1:5" x14ac:dyDescent="0.3">
      <c r="A36995">
        <v>53200199</v>
      </c>
      <c r="B36995" t="s">
        <v>2072</v>
      </c>
      <c r="C36995" t="s">
        <v>8</v>
      </c>
      <c r="D36995" t="s">
        <v>2399</v>
      </c>
      <c r="E36995">
        <v>0</v>
      </c>
    </row>
    <row r="36996" spans="1:5" x14ac:dyDescent="0.3">
      <c r="A36996">
        <v>53200199</v>
      </c>
      <c r="B36996" t="s">
        <v>2072</v>
      </c>
      <c r="C36996" t="s">
        <v>8</v>
      </c>
      <c r="D36996" t="s">
        <v>2400</v>
      </c>
      <c r="E36996">
        <v>0</v>
      </c>
    </row>
    <row r="36997" spans="1:5" x14ac:dyDescent="0.3">
      <c r="A36997">
        <v>53200199</v>
      </c>
      <c r="B36997" t="s">
        <v>2072</v>
      </c>
      <c r="C36997" t="s">
        <v>8</v>
      </c>
      <c r="D36997" t="s">
        <v>2401</v>
      </c>
      <c r="E36997">
        <v>0</v>
      </c>
    </row>
    <row r="36998" spans="1:5" x14ac:dyDescent="0.3">
      <c r="A36998">
        <v>53200199</v>
      </c>
      <c r="B36998" t="s">
        <v>2072</v>
      </c>
      <c r="C36998" t="s">
        <v>8</v>
      </c>
      <c r="D36998" t="s">
        <v>2402</v>
      </c>
      <c r="E36998">
        <v>0</v>
      </c>
    </row>
    <row r="36999" spans="1:5" x14ac:dyDescent="0.3">
      <c r="A36999">
        <v>53200199</v>
      </c>
      <c r="B36999" t="s">
        <v>2072</v>
      </c>
      <c r="C36999" t="s">
        <v>8</v>
      </c>
      <c r="D36999" t="s">
        <v>2403</v>
      </c>
      <c r="E36999">
        <v>0</v>
      </c>
    </row>
    <row r="37000" spans="1:5" x14ac:dyDescent="0.3">
      <c r="A37000">
        <v>53200199</v>
      </c>
      <c r="B37000" t="s">
        <v>2072</v>
      </c>
      <c r="C37000" t="s">
        <v>8</v>
      </c>
      <c r="D37000" t="s">
        <v>2404</v>
      </c>
      <c r="E37000">
        <v>-2</v>
      </c>
    </row>
    <row r="37001" spans="1:5" x14ac:dyDescent="0.3">
      <c r="A37001">
        <v>53200199</v>
      </c>
      <c r="B37001" t="s">
        <v>2072</v>
      </c>
      <c r="C37001" t="s">
        <v>8</v>
      </c>
      <c r="D37001" t="s">
        <v>2405</v>
      </c>
      <c r="E37001">
        <v>0</v>
      </c>
    </row>
    <row r="37002" spans="1:5" x14ac:dyDescent="0.3">
      <c r="A37002">
        <v>53200199</v>
      </c>
      <c r="B37002" t="s">
        <v>2072</v>
      </c>
      <c r="C37002" t="s">
        <v>8</v>
      </c>
      <c r="D37002" t="s">
        <v>2406</v>
      </c>
      <c r="E37002">
        <v>0</v>
      </c>
    </row>
    <row r="37003" spans="1:5" x14ac:dyDescent="0.3">
      <c r="A37003">
        <v>53200199</v>
      </c>
      <c r="B37003" t="s">
        <v>2072</v>
      </c>
      <c r="C37003" t="s">
        <v>8</v>
      </c>
      <c r="D37003" t="s">
        <v>2407</v>
      </c>
      <c r="E37003">
        <v>0</v>
      </c>
    </row>
    <row r="37004" spans="1:5" x14ac:dyDescent="0.3">
      <c r="A37004">
        <v>53200199</v>
      </c>
      <c r="B37004" t="s">
        <v>2072</v>
      </c>
      <c r="C37004" t="s">
        <v>8</v>
      </c>
      <c r="D37004" t="s">
        <v>2408</v>
      </c>
      <c r="E37004">
        <v>0</v>
      </c>
    </row>
    <row r="37005" spans="1:5" x14ac:dyDescent="0.3">
      <c r="A37005">
        <v>53200199</v>
      </c>
      <c r="B37005" t="s">
        <v>2072</v>
      </c>
      <c r="C37005" t="s">
        <v>8</v>
      </c>
      <c r="D37005" t="s">
        <v>2409</v>
      </c>
      <c r="E37005">
        <v>0</v>
      </c>
    </row>
    <row r="37006" spans="1:5" x14ac:dyDescent="0.3">
      <c r="A37006">
        <v>53200199</v>
      </c>
      <c r="B37006" t="s">
        <v>2072</v>
      </c>
      <c r="C37006" t="s">
        <v>8</v>
      </c>
      <c r="D37006" t="s">
        <v>2410</v>
      </c>
      <c r="E37006">
        <v>0</v>
      </c>
    </row>
    <row r="37007" spans="1:5" x14ac:dyDescent="0.3">
      <c r="A37007">
        <v>53200199</v>
      </c>
      <c r="B37007" t="s">
        <v>2072</v>
      </c>
      <c r="C37007" t="s">
        <v>8</v>
      </c>
      <c r="D37007" t="s">
        <v>2411</v>
      </c>
      <c r="E37007">
        <v>0</v>
      </c>
    </row>
    <row r="37008" spans="1:5" x14ac:dyDescent="0.3">
      <c r="A37008">
        <v>53200199</v>
      </c>
      <c r="B37008" t="s">
        <v>2072</v>
      </c>
      <c r="C37008" t="s">
        <v>8</v>
      </c>
      <c r="D37008" t="s">
        <v>2412</v>
      </c>
      <c r="E37008">
        <v>0</v>
      </c>
    </row>
    <row r="37009" spans="1:5" x14ac:dyDescent="0.3">
      <c r="A37009">
        <v>53200199</v>
      </c>
      <c r="B37009" t="s">
        <v>2072</v>
      </c>
      <c r="C37009" t="s">
        <v>8</v>
      </c>
      <c r="D37009" t="s">
        <v>2413</v>
      </c>
      <c r="E37009">
        <v>0</v>
      </c>
    </row>
    <row r="37010" spans="1:5" x14ac:dyDescent="0.3">
      <c r="A37010">
        <v>87220063</v>
      </c>
      <c r="B37010" t="s">
        <v>2074</v>
      </c>
      <c r="C37010" t="s">
        <v>8</v>
      </c>
      <c r="D37010" t="s">
        <v>2378</v>
      </c>
      <c r="E37010">
        <v>0</v>
      </c>
    </row>
    <row r="37011" spans="1:5" x14ac:dyDescent="0.3">
      <c r="A37011">
        <v>87220063</v>
      </c>
      <c r="B37011" t="s">
        <v>2074</v>
      </c>
      <c r="C37011" t="s">
        <v>8</v>
      </c>
      <c r="D37011" t="s">
        <v>2379</v>
      </c>
      <c r="E37011">
        <v>0</v>
      </c>
    </row>
    <row r="37012" spans="1:5" x14ac:dyDescent="0.3">
      <c r="A37012">
        <v>87220063</v>
      </c>
      <c r="B37012" t="s">
        <v>2074</v>
      </c>
      <c r="C37012" t="s">
        <v>8</v>
      </c>
      <c r="D37012" t="s">
        <v>2380</v>
      </c>
      <c r="E37012">
        <v>-40</v>
      </c>
    </row>
    <row r="37013" spans="1:5" x14ac:dyDescent="0.3">
      <c r="A37013">
        <v>87220063</v>
      </c>
      <c r="B37013" t="s">
        <v>2074</v>
      </c>
      <c r="C37013" t="s">
        <v>8</v>
      </c>
      <c r="D37013" t="s">
        <v>2381</v>
      </c>
      <c r="E37013">
        <v>0</v>
      </c>
    </row>
    <row r="37014" spans="1:5" x14ac:dyDescent="0.3">
      <c r="A37014">
        <v>87220063</v>
      </c>
      <c r="B37014" t="s">
        <v>2074</v>
      </c>
      <c r="C37014" t="s">
        <v>8</v>
      </c>
      <c r="D37014" t="s">
        <v>2382</v>
      </c>
      <c r="E37014">
        <v>0</v>
      </c>
    </row>
    <row r="37015" spans="1:5" x14ac:dyDescent="0.3">
      <c r="A37015">
        <v>87220063</v>
      </c>
      <c r="B37015" t="s">
        <v>2074</v>
      </c>
      <c r="C37015" t="s">
        <v>8</v>
      </c>
      <c r="D37015" t="s">
        <v>2383</v>
      </c>
      <c r="E37015">
        <v>0</v>
      </c>
    </row>
    <row r="37016" spans="1:5" x14ac:dyDescent="0.3">
      <c r="A37016">
        <v>87220063</v>
      </c>
      <c r="B37016" t="s">
        <v>2074</v>
      </c>
      <c r="C37016" t="s">
        <v>8</v>
      </c>
      <c r="D37016" t="s">
        <v>2384</v>
      </c>
      <c r="E37016">
        <v>0</v>
      </c>
    </row>
    <row r="37017" spans="1:5" x14ac:dyDescent="0.3">
      <c r="A37017">
        <v>87220063</v>
      </c>
      <c r="B37017" t="s">
        <v>2074</v>
      </c>
      <c r="C37017" t="s">
        <v>8</v>
      </c>
      <c r="D37017" t="s">
        <v>2385</v>
      </c>
      <c r="E37017">
        <v>0</v>
      </c>
    </row>
    <row r="37018" spans="1:5" x14ac:dyDescent="0.3">
      <c r="A37018">
        <v>87220063</v>
      </c>
      <c r="B37018" t="s">
        <v>2074</v>
      </c>
      <c r="C37018" t="s">
        <v>8</v>
      </c>
      <c r="D37018" t="s">
        <v>2386</v>
      </c>
      <c r="E37018">
        <v>0</v>
      </c>
    </row>
    <row r="37019" spans="1:5" x14ac:dyDescent="0.3">
      <c r="A37019">
        <v>87220063</v>
      </c>
      <c r="B37019" t="s">
        <v>2074</v>
      </c>
      <c r="C37019" t="s">
        <v>8</v>
      </c>
      <c r="D37019" t="s">
        <v>2387</v>
      </c>
      <c r="E37019">
        <v>0</v>
      </c>
    </row>
    <row r="37020" spans="1:5" x14ac:dyDescent="0.3">
      <c r="A37020">
        <v>87220063</v>
      </c>
      <c r="B37020" t="s">
        <v>2074</v>
      </c>
      <c r="C37020" t="s">
        <v>8</v>
      </c>
      <c r="D37020" t="s">
        <v>2388</v>
      </c>
      <c r="E37020">
        <v>0</v>
      </c>
    </row>
    <row r="37021" spans="1:5" x14ac:dyDescent="0.3">
      <c r="A37021">
        <v>87220063</v>
      </c>
      <c r="B37021" t="s">
        <v>2074</v>
      </c>
      <c r="C37021" t="s">
        <v>8</v>
      </c>
      <c r="D37021" t="s">
        <v>2389</v>
      </c>
      <c r="E37021">
        <v>0</v>
      </c>
    </row>
    <row r="37022" spans="1:5" x14ac:dyDescent="0.3">
      <c r="A37022">
        <v>87220063</v>
      </c>
      <c r="B37022" t="s">
        <v>2074</v>
      </c>
      <c r="C37022" t="s">
        <v>8</v>
      </c>
      <c r="D37022" t="s">
        <v>2390</v>
      </c>
      <c r="E37022">
        <v>0</v>
      </c>
    </row>
    <row r="37023" spans="1:5" x14ac:dyDescent="0.3">
      <c r="A37023">
        <v>87220063</v>
      </c>
      <c r="B37023" t="s">
        <v>2074</v>
      </c>
      <c r="C37023" t="s">
        <v>8</v>
      </c>
      <c r="D37023" t="s">
        <v>2391</v>
      </c>
      <c r="E37023">
        <v>0</v>
      </c>
    </row>
    <row r="37024" spans="1:5" x14ac:dyDescent="0.3">
      <c r="A37024">
        <v>87220063</v>
      </c>
      <c r="B37024" t="s">
        <v>2074</v>
      </c>
      <c r="C37024" t="s">
        <v>8</v>
      </c>
      <c r="D37024" t="s">
        <v>2392</v>
      </c>
      <c r="E37024">
        <v>0</v>
      </c>
    </row>
    <row r="37025" spans="1:5" x14ac:dyDescent="0.3">
      <c r="A37025">
        <v>87220063</v>
      </c>
      <c r="B37025" t="s">
        <v>2074</v>
      </c>
      <c r="C37025" t="s">
        <v>8</v>
      </c>
      <c r="D37025" t="s">
        <v>2393</v>
      </c>
      <c r="E37025">
        <v>0</v>
      </c>
    </row>
    <row r="37026" spans="1:5" x14ac:dyDescent="0.3">
      <c r="A37026">
        <v>87220063</v>
      </c>
      <c r="B37026" t="s">
        <v>2074</v>
      </c>
      <c r="C37026" t="s">
        <v>8</v>
      </c>
      <c r="D37026" t="s">
        <v>2394</v>
      </c>
      <c r="E37026">
        <v>0</v>
      </c>
    </row>
    <row r="37027" spans="1:5" x14ac:dyDescent="0.3">
      <c r="A37027">
        <v>87220063</v>
      </c>
      <c r="B37027" t="s">
        <v>2074</v>
      </c>
      <c r="C37027" t="s">
        <v>8</v>
      </c>
      <c r="D37027" t="s">
        <v>2395</v>
      </c>
      <c r="E37027">
        <v>0</v>
      </c>
    </row>
    <row r="37028" spans="1:5" x14ac:dyDescent="0.3">
      <c r="A37028">
        <v>87220063</v>
      </c>
      <c r="B37028" t="s">
        <v>2074</v>
      </c>
      <c r="C37028" t="s">
        <v>8</v>
      </c>
      <c r="D37028" t="s">
        <v>2396</v>
      </c>
      <c r="E37028">
        <v>0</v>
      </c>
    </row>
    <row r="37029" spans="1:5" x14ac:dyDescent="0.3">
      <c r="A37029">
        <v>87220063</v>
      </c>
      <c r="B37029" t="s">
        <v>2074</v>
      </c>
      <c r="C37029" t="s">
        <v>8</v>
      </c>
      <c r="D37029" t="s">
        <v>2397</v>
      </c>
      <c r="E37029">
        <v>0</v>
      </c>
    </row>
    <row r="37030" spans="1:5" x14ac:dyDescent="0.3">
      <c r="A37030">
        <v>87220063</v>
      </c>
      <c r="B37030" t="s">
        <v>2074</v>
      </c>
      <c r="C37030" t="s">
        <v>8</v>
      </c>
      <c r="D37030" t="s">
        <v>2398</v>
      </c>
      <c r="E37030">
        <v>0</v>
      </c>
    </row>
    <row r="37031" spans="1:5" x14ac:dyDescent="0.3">
      <c r="A37031">
        <v>87220063</v>
      </c>
      <c r="B37031" t="s">
        <v>2074</v>
      </c>
      <c r="C37031" t="s">
        <v>8</v>
      </c>
      <c r="D37031" t="s">
        <v>2399</v>
      </c>
      <c r="E37031">
        <v>0</v>
      </c>
    </row>
    <row r="37032" spans="1:5" x14ac:dyDescent="0.3">
      <c r="A37032">
        <v>87220063</v>
      </c>
      <c r="B37032" t="s">
        <v>2074</v>
      </c>
      <c r="C37032" t="s">
        <v>8</v>
      </c>
      <c r="D37032" t="s">
        <v>2400</v>
      </c>
      <c r="E37032">
        <v>0</v>
      </c>
    </row>
    <row r="37033" spans="1:5" x14ac:dyDescent="0.3">
      <c r="A37033">
        <v>87220063</v>
      </c>
      <c r="B37033" t="s">
        <v>2074</v>
      </c>
      <c r="C37033" t="s">
        <v>8</v>
      </c>
      <c r="D37033" t="s">
        <v>2401</v>
      </c>
      <c r="E37033">
        <v>0</v>
      </c>
    </row>
    <row r="37034" spans="1:5" x14ac:dyDescent="0.3">
      <c r="A37034">
        <v>87220063</v>
      </c>
      <c r="B37034" t="s">
        <v>2074</v>
      </c>
      <c r="C37034" t="s">
        <v>8</v>
      </c>
      <c r="D37034" t="s">
        <v>2402</v>
      </c>
      <c r="E37034">
        <v>0</v>
      </c>
    </row>
    <row r="37035" spans="1:5" x14ac:dyDescent="0.3">
      <c r="A37035">
        <v>87220063</v>
      </c>
      <c r="B37035" t="s">
        <v>2074</v>
      </c>
      <c r="C37035" t="s">
        <v>8</v>
      </c>
      <c r="D37035" t="s">
        <v>2403</v>
      </c>
      <c r="E37035">
        <v>0</v>
      </c>
    </row>
    <row r="37036" spans="1:5" x14ac:dyDescent="0.3">
      <c r="A37036">
        <v>87220063</v>
      </c>
      <c r="B37036" t="s">
        <v>2074</v>
      </c>
      <c r="C37036" t="s">
        <v>8</v>
      </c>
      <c r="D37036" t="s">
        <v>2404</v>
      </c>
      <c r="E37036">
        <v>0</v>
      </c>
    </row>
    <row r="37037" spans="1:5" x14ac:dyDescent="0.3">
      <c r="A37037">
        <v>87220063</v>
      </c>
      <c r="B37037" t="s">
        <v>2074</v>
      </c>
      <c r="C37037" t="s">
        <v>8</v>
      </c>
      <c r="D37037" t="s">
        <v>2405</v>
      </c>
      <c r="E37037">
        <v>0</v>
      </c>
    </row>
    <row r="37038" spans="1:5" x14ac:dyDescent="0.3">
      <c r="A37038">
        <v>87220063</v>
      </c>
      <c r="B37038" t="s">
        <v>2074</v>
      </c>
      <c r="C37038" t="s">
        <v>8</v>
      </c>
      <c r="D37038" t="s">
        <v>2406</v>
      </c>
      <c r="E37038">
        <v>0</v>
      </c>
    </row>
    <row r="37039" spans="1:5" x14ac:dyDescent="0.3">
      <c r="A37039">
        <v>87220063</v>
      </c>
      <c r="B37039" t="s">
        <v>2074</v>
      </c>
      <c r="C37039" t="s">
        <v>8</v>
      </c>
      <c r="D37039" t="s">
        <v>2407</v>
      </c>
      <c r="E37039">
        <v>0</v>
      </c>
    </row>
    <row r="37040" spans="1:5" x14ac:dyDescent="0.3">
      <c r="A37040">
        <v>87220063</v>
      </c>
      <c r="B37040" t="s">
        <v>2074</v>
      </c>
      <c r="C37040" t="s">
        <v>8</v>
      </c>
      <c r="D37040" t="s">
        <v>2408</v>
      </c>
      <c r="E37040">
        <v>-100</v>
      </c>
    </row>
    <row r="37041" spans="1:5" x14ac:dyDescent="0.3">
      <c r="A37041">
        <v>87220063</v>
      </c>
      <c r="B37041" t="s">
        <v>2074</v>
      </c>
      <c r="C37041" t="s">
        <v>8</v>
      </c>
      <c r="D37041" t="s">
        <v>2409</v>
      </c>
      <c r="E37041">
        <v>0</v>
      </c>
    </row>
    <row r="37042" spans="1:5" x14ac:dyDescent="0.3">
      <c r="A37042">
        <v>87220063</v>
      </c>
      <c r="B37042" t="s">
        <v>2074</v>
      </c>
      <c r="C37042" t="s">
        <v>8</v>
      </c>
      <c r="D37042" t="s">
        <v>2410</v>
      </c>
      <c r="E37042">
        <v>0</v>
      </c>
    </row>
    <row r="37043" spans="1:5" x14ac:dyDescent="0.3">
      <c r="A37043">
        <v>87220063</v>
      </c>
      <c r="B37043" t="s">
        <v>2074</v>
      </c>
      <c r="C37043" t="s">
        <v>8</v>
      </c>
      <c r="D37043" t="s">
        <v>2411</v>
      </c>
      <c r="E37043">
        <v>0</v>
      </c>
    </row>
    <row r="37044" spans="1:5" x14ac:dyDescent="0.3">
      <c r="A37044">
        <v>87220063</v>
      </c>
      <c r="B37044" t="s">
        <v>2074</v>
      </c>
      <c r="C37044" t="s">
        <v>8</v>
      </c>
      <c r="D37044" t="s">
        <v>2412</v>
      </c>
      <c r="E37044">
        <v>0</v>
      </c>
    </row>
    <row r="37045" spans="1:5" x14ac:dyDescent="0.3">
      <c r="A37045">
        <v>87220063</v>
      </c>
      <c r="B37045" t="s">
        <v>2074</v>
      </c>
      <c r="C37045" t="s">
        <v>8</v>
      </c>
      <c r="D37045" t="s">
        <v>2413</v>
      </c>
      <c r="E37045">
        <v>0</v>
      </c>
    </row>
    <row r="37046" spans="1:5" x14ac:dyDescent="0.3">
      <c r="A37046">
        <v>30010007</v>
      </c>
      <c r="B37046" t="s">
        <v>2076</v>
      </c>
      <c r="C37046" t="s">
        <v>8</v>
      </c>
      <c r="D37046" t="s">
        <v>2378</v>
      </c>
      <c r="E37046">
        <v>-60</v>
      </c>
    </row>
    <row r="37047" spans="1:5" x14ac:dyDescent="0.3">
      <c r="A37047">
        <v>30010007</v>
      </c>
      <c r="B37047" t="s">
        <v>2076</v>
      </c>
      <c r="C37047" t="s">
        <v>8</v>
      </c>
      <c r="D37047" t="s">
        <v>2379</v>
      </c>
      <c r="E37047">
        <v>-740</v>
      </c>
    </row>
    <row r="37048" spans="1:5" x14ac:dyDescent="0.3">
      <c r="A37048">
        <v>30010007</v>
      </c>
      <c r="B37048" t="s">
        <v>2076</v>
      </c>
      <c r="C37048" t="s">
        <v>8</v>
      </c>
      <c r="D37048" t="s">
        <v>2380</v>
      </c>
      <c r="E37048">
        <v>-640</v>
      </c>
    </row>
    <row r="37049" spans="1:5" x14ac:dyDescent="0.3">
      <c r="A37049">
        <v>30010007</v>
      </c>
      <c r="B37049" t="s">
        <v>2076</v>
      </c>
      <c r="C37049" t="s">
        <v>8</v>
      </c>
      <c r="D37049" t="s">
        <v>2381</v>
      </c>
      <c r="E37049">
        <v>0</v>
      </c>
    </row>
    <row r="37050" spans="1:5" x14ac:dyDescent="0.3">
      <c r="A37050">
        <v>30010007</v>
      </c>
      <c r="B37050" t="s">
        <v>2076</v>
      </c>
      <c r="C37050" t="s">
        <v>8</v>
      </c>
      <c r="D37050" t="s">
        <v>2382</v>
      </c>
      <c r="E37050">
        <v>0</v>
      </c>
    </row>
    <row r="37051" spans="1:5" x14ac:dyDescent="0.3">
      <c r="A37051">
        <v>30010007</v>
      </c>
      <c r="B37051" t="s">
        <v>2076</v>
      </c>
      <c r="C37051" t="s">
        <v>8</v>
      </c>
      <c r="D37051" t="s">
        <v>2383</v>
      </c>
      <c r="E37051">
        <v>-160</v>
      </c>
    </row>
    <row r="37052" spans="1:5" x14ac:dyDescent="0.3">
      <c r="A37052">
        <v>30010007</v>
      </c>
      <c r="B37052" t="s">
        <v>2076</v>
      </c>
      <c r="C37052" t="s">
        <v>8</v>
      </c>
      <c r="D37052" t="s">
        <v>2384</v>
      </c>
      <c r="E37052">
        <v>-134</v>
      </c>
    </row>
    <row r="37053" spans="1:5" x14ac:dyDescent="0.3">
      <c r="A37053">
        <v>30010007</v>
      </c>
      <c r="B37053" t="s">
        <v>2076</v>
      </c>
      <c r="C37053" t="s">
        <v>8</v>
      </c>
      <c r="D37053" t="s">
        <v>2385</v>
      </c>
      <c r="E37053">
        <v>-74</v>
      </c>
    </row>
    <row r="37054" spans="1:5" x14ac:dyDescent="0.3">
      <c r="A37054">
        <v>30010007</v>
      </c>
      <c r="B37054" t="s">
        <v>2076</v>
      </c>
      <c r="C37054" t="s">
        <v>8</v>
      </c>
      <c r="D37054" t="s">
        <v>2386</v>
      </c>
      <c r="E37054">
        <v>-4</v>
      </c>
    </row>
    <row r="37055" spans="1:5" x14ac:dyDescent="0.3">
      <c r="A37055">
        <v>30010007</v>
      </c>
      <c r="B37055" t="s">
        <v>2076</v>
      </c>
      <c r="C37055" t="s">
        <v>8</v>
      </c>
      <c r="D37055" t="s">
        <v>2387</v>
      </c>
      <c r="E37055">
        <v>-36</v>
      </c>
    </row>
    <row r="37056" spans="1:5" x14ac:dyDescent="0.3">
      <c r="A37056">
        <v>30010007</v>
      </c>
      <c r="B37056" t="s">
        <v>2076</v>
      </c>
      <c r="C37056" t="s">
        <v>8</v>
      </c>
      <c r="D37056" t="s">
        <v>2388</v>
      </c>
      <c r="E37056">
        <v>-208</v>
      </c>
    </row>
    <row r="37057" spans="1:5" x14ac:dyDescent="0.3">
      <c r="A37057">
        <v>30010007</v>
      </c>
      <c r="B37057" t="s">
        <v>2076</v>
      </c>
      <c r="C37057" t="s">
        <v>8</v>
      </c>
      <c r="D37057" t="s">
        <v>2389</v>
      </c>
      <c r="E37057">
        <v>-10</v>
      </c>
    </row>
    <row r="37058" spans="1:5" x14ac:dyDescent="0.3">
      <c r="A37058">
        <v>30010007</v>
      </c>
      <c r="B37058" t="s">
        <v>2076</v>
      </c>
      <c r="C37058" t="s">
        <v>8</v>
      </c>
      <c r="D37058" t="s">
        <v>2390</v>
      </c>
      <c r="E37058">
        <v>-720</v>
      </c>
    </row>
    <row r="37059" spans="1:5" x14ac:dyDescent="0.3">
      <c r="A37059">
        <v>30010007</v>
      </c>
      <c r="B37059" t="s">
        <v>2076</v>
      </c>
      <c r="C37059" t="s">
        <v>8</v>
      </c>
      <c r="D37059" t="s">
        <v>2391</v>
      </c>
      <c r="E37059">
        <v>-1269</v>
      </c>
    </row>
    <row r="37060" spans="1:5" x14ac:dyDescent="0.3">
      <c r="A37060">
        <v>30010007</v>
      </c>
      <c r="B37060" t="s">
        <v>2076</v>
      </c>
      <c r="C37060" t="s">
        <v>8</v>
      </c>
      <c r="D37060" t="s">
        <v>2392</v>
      </c>
      <c r="E37060">
        <v>0</v>
      </c>
    </row>
    <row r="37061" spans="1:5" x14ac:dyDescent="0.3">
      <c r="A37061">
        <v>30010007</v>
      </c>
      <c r="B37061" t="s">
        <v>2076</v>
      </c>
      <c r="C37061" t="s">
        <v>8</v>
      </c>
      <c r="D37061" t="s">
        <v>2393</v>
      </c>
      <c r="E37061">
        <v>0</v>
      </c>
    </row>
    <row r="37062" spans="1:5" x14ac:dyDescent="0.3">
      <c r="A37062">
        <v>30010007</v>
      </c>
      <c r="B37062" t="s">
        <v>2076</v>
      </c>
      <c r="C37062" t="s">
        <v>8</v>
      </c>
      <c r="D37062" t="s">
        <v>2394</v>
      </c>
      <c r="E37062">
        <v>-20</v>
      </c>
    </row>
    <row r="37063" spans="1:5" x14ac:dyDescent="0.3">
      <c r="A37063">
        <v>30010007</v>
      </c>
      <c r="B37063" t="s">
        <v>2076</v>
      </c>
      <c r="C37063" t="s">
        <v>8</v>
      </c>
      <c r="D37063" t="s">
        <v>2395</v>
      </c>
      <c r="E37063">
        <v>-50</v>
      </c>
    </row>
    <row r="37064" spans="1:5" x14ac:dyDescent="0.3">
      <c r="A37064">
        <v>30010007</v>
      </c>
      <c r="B37064" t="s">
        <v>2076</v>
      </c>
      <c r="C37064" t="s">
        <v>8</v>
      </c>
      <c r="D37064" t="s">
        <v>2396</v>
      </c>
      <c r="E37064">
        <v>-50</v>
      </c>
    </row>
    <row r="37065" spans="1:5" x14ac:dyDescent="0.3">
      <c r="A37065">
        <v>30010007</v>
      </c>
      <c r="B37065" t="s">
        <v>2076</v>
      </c>
      <c r="C37065" t="s">
        <v>8</v>
      </c>
      <c r="D37065" t="s">
        <v>2397</v>
      </c>
      <c r="E37065">
        <v>-90</v>
      </c>
    </row>
    <row r="37066" spans="1:5" x14ac:dyDescent="0.3">
      <c r="A37066">
        <v>30010007</v>
      </c>
      <c r="B37066" t="s">
        <v>2076</v>
      </c>
      <c r="C37066" t="s">
        <v>8</v>
      </c>
      <c r="D37066" t="s">
        <v>2398</v>
      </c>
      <c r="E37066">
        <v>-80</v>
      </c>
    </row>
    <row r="37067" spans="1:5" x14ac:dyDescent="0.3">
      <c r="A37067">
        <v>30010007</v>
      </c>
      <c r="B37067" t="s">
        <v>2076</v>
      </c>
      <c r="C37067" t="s">
        <v>8</v>
      </c>
      <c r="D37067" t="s">
        <v>2399</v>
      </c>
      <c r="E37067">
        <v>0</v>
      </c>
    </row>
    <row r="37068" spans="1:5" x14ac:dyDescent="0.3">
      <c r="A37068">
        <v>30010007</v>
      </c>
      <c r="B37068" t="s">
        <v>2076</v>
      </c>
      <c r="C37068" t="s">
        <v>8</v>
      </c>
      <c r="D37068" t="s">
        <v>2400</v>
      </c>
      <c r="E37068">
        <v>0</v>
      </c>
    </row>
    <row r="37069" spans="1:5" x14ac:dyDescent="0.3">
      <c r="A37069">
        <v>30010007</v>
      </c>
      <c r="B37069" t="s">
        <v>2076</v>
      </c>
      <c r="C37069" t="s">
        <v>8</v>
      </c>
      <c r="D37069" t="s">
        <v>2401</v>
      </c>
      <c r="E37069">
        <v>-28</v>
      </c>
    </row>
    <row r="37070" spans="1:5" x14ac:dyDescent="0.3">
      <c r="A37070">
        <v>30010007</v>
      </c>
      <c r="B37070" t="s">
        <v>2076</v>
      </c>
      <c r="C37070" t="s">
        <v>8</v>
      </c>
      <c r="D37070" t="s">
        <v>2402</v>
      </c>
      <c r="E37070">
        <v>-340</v>
      </c>
    </row>
    <row r="37071" spans="1:5" x14ac:dyDescent="0.3">
      <c r="A37071">
        <v>30010007</v>
      </c>
      <c r="B37071" t="s">
        <v>2076</v>
      </c>
      <c r="C37071" t="s">
        <v>8</v>
      </c>
      <c r="D37071" t="s">
        <v>2403</v>
      </c>
      <c r="E37071">
        <v>-680</v>
      </c>
    </row>
    <row r="37072" spans="1:5" x14ac:dyDescent="0.3">
      <c r="A37072">
        <v>30010007</v>
      </c>
      <c r="B37072" t="s">
        <v>2076</v>
      </c>
      <c r="C37072" t="s">
        <v>8</v>
      </c>
      <c r="D37072" t="s">
        <v>2404</v>
      </c>
      <c r="E37072">
        <v>-47</v>
      </c>
    </row>
    <row r="37073" spans="1:5" x14ac:dyDescent="0.3">
      <c r="A37073">
        <v>30010007</v>
      </c>
      <c r="B37073" t="s">
        <v>2076</v>
      </c>
      <c r="C37073" t="s">
        <v>8</v>
      </c>
      <c r="D37073" t="s">
        <v>2405</v>
      </c>
      <c r="E37073">
        <v>-100</v>
      </c>
    </row>
    <row r="37074" spans="1:5" x14ac:dyDescent="0.3">
      <c r="A37074">
        <v>30010007</v>
      </c>
      <c r="B37074" t="s">
        <v>2076</v>
      </c>
      <c r="C37074" t="s">
        <v>8</v>
      </c>
      <c r="D37074" t="s">
        <v>2406</v>
      </c>
      <c r="E37074">
        <v>-62</v>
      </c>
    </row>
    <row r="37075" spans="1:5" x14ac:dyDescent="0.3">
      <c r="A37075">
        <v>30010007</v>
      </c>
      <c r="B37075" t="s">
        <v>2076</v>
      </c>
      <c r="C37075" t="s">
        <v>8</v>
      </c>
      <c r="D37075" t="s">
        <v>2407</v>
      </c>
      <c r="E37075">
        <v>-350</v>
      </c>
    </row>
    <row r="37076" spans="1:5" x14ac:dyDescent="0.3">
      <c r="A37076">
        <v>30010007</v>
      </c>
      <c r="B37076" t="s">
        <v>2076</v>
      </c>
      <c r="C37076" t="s">
        <v>8</v>
      </c>
      <c r="D37076" t="s">
        <v>2408</v>
      </c>
      <c r="E37076">
        <v>-270</v>
      </c>
    </row>
    <row r="37077" spans="1:5" x14ac:dyDescent="0.3">
      <c r="A37077">
        <v>30010007</v>
      </c>
      <c r="B37077" t="s">
        <v>2076</v>
      </c>
      <c r="C37077" t="s">
        <v>8</v>
      </c>
      <c r="D37077" t="s">
        <v>2409</v>
      </c>
      <c r="E37077">
        <v>-240</v>
      </c>
    </row>
    <row r="37078" spans="1:5" x14ac:dyDescent="0.3">
      <c r="A37078">
        <v>30010007</v>
      </c>
      <c r="B37078" t="s">
        <v>2076</v>
      </c>
      <c r="C37078" t="s">
        <v>8</v>
      </c>
      <c r="D37078" t="s">
        <v>2410</v>
      </c>
      <c r="E37078">
        <v>-160</v>
      </c>
    </row>
    <row r="37079" spans="1:5" x14ac:dyDescent="0.3">
      <c r="A37079">
        <v>30010007</v>
      </c>
      <c r="B37079" t="s">
        <v>2076</v>
      </c>
      <c r="C37079" t="s">
        <v>8</v>
      </c>
      <c r="D37079" t="s">
        <v>2411</v>
      </c>
      <c r="E37079">
        <v>-35</v>
      </c>
    </row>
    <row r="37080" spans="1:5" x14ac:dyDescent="0.3">
      <c r="A37080">
        <v>30010007</v>
      </c>
      <c r="B37080" t="s">
        <v>2076</v>
      </c>
      <c r="C37080" t="s">
        <v>8</v>
      </c>
      <c r="D37080" t="s">
        <v>2412</v>
      </c>
      <c r="E37080">
        <v>-4</v>
      </c>
    </row>
    <row r="37081" spans="1:5" x14ac:dyDescent="0.3">
      <c r="A37081">
        <v>30010007</v>
      </c>
      <c r="B37081" t="s">
        <v>2076</v>
      </c>
      <c r="C37081" t="s">
        <v>8</v>
      </c>
      <c r="D37081" t="s">
        <v>2413</v>
      </c>
      <c r="E37081">
        <v>-20</v>
      </c>
    </row>
    <row r="37082" spans="1:5" x14ac:dyDescent="0.3">
      <c r="A37082">
        <v>37510017</v>
      </c>
      <c r="B37082" t="s">
        <v>2078</v>
      </c>
      <c r="C37082" t="s">
        <v>8</v>
      </c>
      <c r="D37082" t="s">
        <v>2378</v>
      </c>
      <c r="E37082">
        <v>0</v>
      </c>
    </row>
    <row r="37083" spans="1:5" x14ac:dyDescent="0.3">
      <c r="A37083">
        <v>37510017</v>
      </c>
      <c r="B37083" t="s">
        <v>2078</v>
      </c>
      <c r="C37083" t="s">
        <v>8</v>
      </c>
      <c r="D37083" t="s">
        <v>2379</v>
      </c>
      <c r="E37083">
        <v>0</v>
      </c>
    </row>
    <row r="37084" spans="1:5" x14ac:dyDescent="0.3">
      <c r="A37084">
        <v>37510017</v>
      </c>
      <c r="B37084" t="s">
        <v>2078</v>
      </c>
      <c r="C37084" t="s">
        <v>8</v>
      </c>
      <c r="D37084" t="s">
        <v>2380</v>
      </c>
      <c r="E37084">
        <v>0</v>
      </c>
    </row>
    <row r="37085" spans="1:5" x14ac:dyDescent="0.3">
      <c r="A37085">
        <v>37510017</v>
      </c>
      <c r="B37085" t="s">
        <v>2078</v>
      </c>
      <c r="C37085" t="s">
        <v>8</v>
      </c>
      <c r="D37085" t="s">
        <v>2381</v>
      </c>
      <c r="E37085">
        <v>0</v>
      </c>
    </row>
    <row r="37086" spans="1:5" x14ac:dyDescent="0.3">
      <c r="A37086">
        <v>37510017</v>
      </c>
      <c r="B37086" t="s">
        <v>2078</v>
      </c>
      <c r="C37086" t="s">
        <v>8</v>
      </c>
      <c r="D37086" t="s">
        <v>2382</v>
      </c>
      <c r="E37086">
        <v>0</v>
      </c>
    </row>
    <row r="37087" spans="1:5" x14ac:dyDescent="0.3">
      <c r="A37087">
        <v>37510017</v>
      </c>
      <c r="B37087" t="s">
        <v>2078</v>
      </c>
      <c r="C37087" t="s">
        <v>8</v>
      </c>
      <c r="D37087" t="s">
        <v>2383</v>
      </c>
      <c r="E37087">
        <v>0</v>
      </c>
    </row>
    <row r="37088" spans="1:5" x14ac:dyDescent="0.3">
      <c r="A37088">
        <v>37510017</v>
      </c>
      <c r="B37088" t="s">
        <v>2078</v>
      </c>
      <c r="C37088" t="s">
        <v>8</v>
      </c>
      <c r="D37088" t="s">
        <v>2384</v>
      </c>
      <c r="E37088">
        <v>0</v>
      </c>
    </row>
    <row r="37089" spans="1:5" x14ac:dyDescent="0.3">
      <c r="A37089">
        <v>37510017</v>
      </c>
      <c r="B37089" t="s">
        <v>2078</v>
      </c>
      <c r="C37089" t="s">
        <v>8</v>
      </c>
      <c r="D37089" t="s">
        <v>2385</v>
      </c>
      <c r="E37089">
        <v>0</v>
      </c>
    </row>
    <row r="37090" spans="1:5" x14ac:dyDescent="0.3">
      <c r="A37090">
        <v>37510017</v>
      </c>
      <c r="B37090" t="s">
        <v>2078</v>
      </c>
      <c r="C37090" t="s">
        <v>8</v>
      </c>
      <c r="D37090" t="s">
        <v>2386</v>
      </c>
      <c r="E37090">
        <v>0</v>
      </c>
    </row>
    <row r="37091" spans="1:5" x14ac:dyDescent="0.3">
      <c r="A37091">
        <v>37510017</v>
      </c>
      <c r="B37091" t="s">
        <v>2078</v>
      </c>
      <c r="C37091" t="s">
        <v>8</v>
      </c>
      <c r="D37091" t="s">
        <v>2387</v>
      </c>
      <c r="E37091">
        <v>0</v>
      </c>
    </row>
    <row r="37092" spans="1:5" x14ac:dyDescent="0.3">
      <c r="A37092">
        <v>37510017</v>
      </c>
      <c r="B37092" t="s">
        <v>2078</v>
      </c>
      <c r="C37092" t="s">
        <v>8</v>
      </c>
      <c r="D37092" t="s">
        <v>2388</v>
      </c>
      <c r="E37092">
        <v>0</v>
      </c>
    </row>
    <row r="37093" spans="1:5" x14ac:dyDescent="0.3">
      <c r="A37093">
        <v>37510017</v>
      </c>
      <c r="B37093" t="s">
        <v>2078</v>
      </c>
      <c r="C37093" t="s">
        <v>8</v>
      </c>
      <c r="D37093" t="s">
        <v>2389</v>
      </c>
      <c r="E37093">
        <v>0</v>
      </c>
    </row>
    <row r="37094" spans="1:5" x14ac:dyDescent="0.3">
      <c r="A37094">
        <v>37510017</v>
      </c>
      <c r="B37094" t="s">
        <v>2078</v>
      </c>
      <c r="C37094" t="s">
        <v>8</v>
      </c>
      <c r="D37094" t="s">
        <v>2390</v>
      </c>
      <c r="E37094">
        <v>0</v>
      </c>
    </row>
    <row r="37095" spans="1:5" x14ac:dyDescent="0.3">
      <c r="A37095">
        <v>37510017</v>
      </c>
      <c r="B37095" t="s">
        <v>2078</v>
      </c>
      <c r="C37095" t="s">
        <v>8</v>
      </c>
      <c r="D37095" t="s">
        <v>2391</v>
      </c>
      <c r="E37095">
        <v>0</v>
      </c>
    </row>
    <row r="37096" spans="1:5" x14ac:dyDescent="0.3">
      <c r="A37096">
        <v>37510017</v>
      </c>
      <c r="B37096" t="s">
        <v>2078</v>
      </c>
      <c r="C37096" t="s">
        <v>8</v>
      </c>
      <c r="D37096" t="s">
        <v>2392</v>
      </c>
      <c r="E37096">
        <v>0</v>
      </c>
    </row>
    <row r="37097" spans="1:5" x14ac:dyDescent="0.3">
      <c r="A37097">
        <v>37510017</v>
      </c>
      <c r="B37097" t="s">
        <v>2078</v>
      </c>
      <c r="C37097" t="s">
        <v>8</v>
      </c>
      <c r="D37097" t="s">
        <v>2393</v>
      </c>
      <c r="E37097">
        <v>0</v>
      </c>
    </row>
    <row r="37098" spans="1:5" x14ac:dyDescent="0.3">
      <c r="A37098">
        <v>37510017</v>
      </c>
      <c r="B37098" t="s">
        <v>2078</v>
      </c>
      <c r="C37098" t="s">
        <v>8</v>
      </c>
      <c r="D37098" t="s">
        <v>2394</v>
      </c>
      <c r="E37098">
        <v>0</v>
      </c>
    </row>
    <row r="37099" spans="1:5" x14ac:dyDescent="0.3">
      <c r="A37099">
        <v>37510017</v>
      </c>
      <c r="B37099" t="s">
        <v>2078</v>
      </c>
      <c r="C37099" t="s">
        <v>8</v>
      </c>
      <c r="D37099" t="s">
        <v>2395</v>
      </c>
      <c r="E37099">
        <v>0</v>
      </c>
    </row>
    <row r="37100" spans="1:5" x14ac:dyDescent="0.3">
      <c r="A37100">
        <v>37510017</v>
      </c>
      <c r="B37100" t="s">
        <v>2078</v>
      </c>
      <c r="C37100" t="s">
        <v>8</v>
      </c>
      <c r="D37100" t="s">
        <v>2396</v>
      </c>
      <c r="E37100">
        <v>0</v>
      </c>
    </row>
    <row r="37101" spans="1:5" x14ac:dyDescent="0.3">
      <c r="A37101">
        <v>37510017</v>
      </c>
      <c r="B37101" t="s">
        <v>2078</v>
      </c>
      <c r="C37101" t="s">
        <v>8</v>
      </c>
      <c r="D37101" t="s">
        <v>2397</v>
      </c>
      <c r="E37101">
        <v>0</v>
      </c>
    </row>
    <row r="37102" spans="1:5" x14ac:dyDescent="0.3">
      <c r="A37102">
        <v>37510017</v>
      </c>
      <c r="B37102" t="s">
        <v>2078</v>
      </c>
      <c r="C37102" t="s">
        <v>8</v>
      </c>
      <c r="D37102" t="s">
        <v>2398</v>
      </c>
      <c r="E37102">
        <v>0</v>
      </c>
    </row>
    <row r="37103" spans="1:5" x14ac:dyDescent="0.3">
      <c r="A37103">
        <v>37510017</v>
      </c>
      <c r="B37103" t="s">
        <v>2078</v>
      </c>
      <c r="C37103" t="s">
        <v>8</v>
      </c>
      <c r="D37103" t="s">
        <v>2399</v>
      </c>
      <c r="E37103">
        <v>-5</v>
      </c>
    </row>
    <row r="37104" spans="1:5" x14ac:dyDescent="0.3">
      <c r="A37104">
        <v>37510017</v>
      </c>
      <c r="B37104" t="s">
        <v>2078</v>
      </c>
      <c r="C37104" t="s">
        <v>8</v>
      </c>
      <c r="D37104" t="s">
        <v>2400</v>
      </c>
      <c r="E37104">
        <v>0</v>
      </c>
    </row>
    <row r="37105" spans="1:5" x14ac:dyDescent="0.3">
      <c r="A37105">
        <v>37510017</v>
      </c>
      <c r="B37105" t="s">
        <v>2078</v>
      </c>
      <c r="C37105" t="s">
        <v>8</v>
      </c>
      <c r="D37105" t="s">
        <v>2401</v>
      </c>
      <c r="E37105">
        <v>0</v>
      </c>
    </row>
    <row r="37106" spans="1:5" x14ac:dyDescent="0.3">
      <c r="A37106">
        <v>37510017</v>
      </c>
      <c r="B37106" t="s">
        <v>2078</v>
      </c>
      <c r="C37106" t="s">
        <v>8</v>
      </c>
      <c r="D37106" t="s">
        <v>2402</v>
      </c>
      <c r="E37106">
        <v>0</v>
      </c>
    </row>
    <row r="37107" spans="1:5" x14ac:dyDescent="0.3">
      <c r="A37107">
        <v>37510017</v>
      </c>
      <c r="B37107" t="s">
        <v>2078</v>
      </c>
      <c r="C37107" t="s">
        <v>8</v>
      </c>
      <c r="D37107" t="s">
        <v>2403</v>
      </c>
      <c r="E37107">
        <v>0</v>
      </c>
    </row>
    <row r="37108" spans="1:5" x14ac:dyDescent="0.3">
      <c r="A37108">
        <v>37510017</v>
      </c>
      <c r="B37108" t="s">
        <v>2078</v>
      </c>
      <c r="C37108" t="s">
        <v>8</v>
      </c>
      <c r="D37108" t="s">
        <v>2404</v>
      </c>
      <c r="E37108">
        <v>0</v>
      </c>
    </row>
    <row r="37109" spans="1:5" x14ac:dyDescent="0.3">
      <c r="A37109">
        <v>37510017</v>
      </c>
      <c r="B37109" t="s">
        <v>2078</v>
      </c>
      <c r="C37109" t="s">
        <v>8</v>
      </c>
      <c r="D37109" t="s">
        <v>2405</v>
      </c>
      <c r="E37109">
        <v>0</v>
      </c>
    </row>
    <row r="37110" spans="1:5" x14ac:dyDescent="0.3">
      <c r="A37110">
        <v>37510017</v>
      </c>
      <c r="B37110" t="s">
        <v>2078</v>
      </c>
      <c r="C37110" t="s">
        <v>8</v>
      </c>
      <c r="D37110" t="s">
        <v>2406</v>
      </c>
      <c r="E37110">
        <v>0</v>
      </c>
    </row>
    <row r="37111" spans="1:5" x14ac:dyDescent="0.3">
      <c r="A37111">
        <v>37510017</v>
      </c>
      <c r="B37111" t="s">
        <v>2078</v>
      </c>
      <c r="C37111" t="s">
        <v>8</v>
      </c>
      <c r="D37111" t="s">
        <v>2407</v>
      </c>
      <c r="E37111">
        <v>0</v>
      </c>
    </row>
    <row r="37112" spans="1:5" x14ac:dyDescent="0.3">
      <c r="A37112">
        <v>37510017</v>
      </c>
      <c r="B37112" t="s">
        <v>2078</v>
      </c>
      <c r="C37112" t="s">
        <v>8</v>
      </c>
      <c r="D37112" t="s">
        <v>2408</v>
      </c>
      <c r="E37112">
        <v>0</v>
      </c>
    </row>
    <row r="37113" spans="1:5" x14ac:dyDescent="0.3">
      <c r="A37113">
        <v>37510017</v>
      </c>
      <c r="B37113" t="s">
        <v>2078</v>
      </c>
      <c r="C37113" t="s">
        <v>8</v>
      </c>
      <c r="D37113" t="s">
        <v>2409</v>
      </c>
      <c r="E37113">
        <v>0</v>
      </c>
    </row>
    <row r="37114" spans="1:5" x14ac:dyDescent="0.3">
      <c r="A37114">
        <v>37510017</v>
      </c>
      <c r="B37114" t="s">
        <v>2078</v>
      </c>
      <c r="C37114" t="s">
        <v>8</v>
      </c>
      <c r="D37114" t="s">
        <v>2410</v>
      </c>
      <c r="E37114">
        <v>-3</v>
      </c>
    </row>
    <row r="37115" spans="1:5" x14ac:dyDescent="0.3">
      <c r="A37115">
        <v>37510017</v>
      </c>
      <c r="B37115" t="s">
        <v>2078</v>
      </c>
      <c r="C37115" t="s">
        <v>8</v>
      </c>
      <c r="D37115" t="s">
        <v>2411</v>
      </c>
      <c r="E37115">
        <v>0</v>
      </c>
    </row>
    <row r="37116" spans="1:5" x14ac:dyDescent="0.3">
      <c r="A37116">
        <v>37510017</v>
      </c>
      <c r="B37116" t="s">
        <v>2078</v>
      </c>
      <c r="C37116" t="s">
        <v>8</v>
      </c>
      <c r="D37116" t="s">
        <v>2412</v>
      </c>
      <c r="E37116">
        <v>0</v>
      </c>
    </row>
    <row r="37117" spans="1:5" x14ac:dyDescent="0.3">
      <c r="A37117">
        <v>37510017</v>
      </c>
      <c r="B37117" t="s">
        <v>2078</v>
      </c>
      <c r="C37117" t="s">
        <v>8</v>
      </c>
      <c r="D37117" t="s">
        <v>2413</v>
      </c>
      <c r="E37117">
        <v>0</v>
      </c>
    </row>
    <row r="37118" spans="1:5" x14ac:dyDescent="0.3">
      <c r="A37118">
        <v>50300001</v>
      </c>
      <c r="B37118" t="s">
        <v>2080</v>
      </c>
      <c r="C37118" t="s">
        <v>8</v>
      </c>
      <c r="D37118" t="s">
        <v>2378</v>
      </c>
      <c r="E37118">
        <v>-6</v>
      </c>
    </row>
    <row r="37119" spans="1:5" x14ac:dyDescent="0.3">
      <c r="A37119">
        <v>50300001</v>
      </c>
      <c r="B37119" t="s">
        <v>2080</v>
      </c>
      <c r="C37119" t="s">
        <v>8</v>
      </c>
      <c r="D37119" t="s">
        <v>2379</v>
      </c>
      <c r="E37119">
        <v>0</v>
      </c>
    </row>
    <row r="37120" spans="1:5" x14ac:dyDescent="0.3">
      <c r="A37120">
        <v>50300001</v>
      </c>
      <c r="B37120" t="s">
        <v>2080</v>
      </c>
      <c r="C37120" t="s">
        <v>8</v>
      </c>
      <c r="D37120" t="s">
        <v>2380</v>
      </c>
      <c r="E37120">
        <v>0</v>
      </c>
    </row>
    <row r="37121" spans="1:5" x14ac:dyDescent="0.3">
      <c r="A37121">
        <v>50300001</v>
      </c>
      <c r="B37121" t="s">
        <v>2080</v>
      </c>
      <c r="C37121" t="s">
        <v>8</v>
      </c>
      <c r="D37121" t="s">
        <v>2381</v>
      </c>
      <c r="E37121">
        <v>0</v>
      </c>
    </row>
    <row r="37122" spans="1:5" x14ac:dyDescent="0.3">
      <c r="A37122">
        <v>50300001</v>
      </c>
      <c r="B37122" t="s">
        <v>2080</v>
      </c>
      <c r="C37122" t="s">
        <v>8</v>
      </c>
      <c r="D37122" t="s">
        <v>2382</v>
      </c>
      <c r="E37122">
        <v>-1</v>
      </c>
    </row>
    <row r="37123" spans="1:5" x14ac:dyDescent="0.3">
      <c r="A37123">
        <v>50300001</v>
      </c>
      <c r="B37123" t="s">
        <v>2080</v>
      </c>
      <c r="C37123" t="s">
        <v>8</v>
      </c>
      <c r="D37123" t="s">
        <v>2383</v>
      </c>
      <c r="E37123">
        <v>-1</v>
      </c>
    </row>
    <row r="37124" spans="1:5" x14ac:dyDescent="0.3">
      <c r="A37124">
        <v>50300001</v>
      </c>
      <c r="B37124" t="s">
        <v>2080</v>
      </c>
      <c r="C37124" t="s">
        <v>8</v>
      </c>
      <c r="D37124" t="s">
        <v>2384</v>
      </c>
      <c r="E37124">
        <v>-1</v>
      </c>
    </row>
    <row r="37125" spans="1:5" x14ac:dyDescent="0.3">
      <c r="A37125">
        <v>50300001</v>
      </c>
      <c r="B37125" t="s">
        <v>2080</v>
      </c>
      <c r="C37125" t="s">
        <v>8</v>
      </c>
      <c r="D37125" t="s">
        <v>2385</v>
      </c>
      <c r="E37125">
        <v>0</v>
      </c>
    </row>
    <row r="37126" spans="1:5" x14ac:dyDescent="0.3">
      <c r="A37126">
        <v>50300001</v>
      </c>
      <c r="B37126" t="s">
        <v>2080</v>
      </c>
      <c r="C37126" t="s">
        <v>8</v>
      </c>
      <c r="D37126" t="s">
        <v>2386</v>
      </c>
      <c r="E37126">
        <v>0</v>
      </c>
    </row>
    <row r="37127" spans="1:5" x14ac:dyDescent="0.3">
      <c r="A37127">
        <v>50300001</v>
      </c>
      <c r="B37127" t="s">
        <v>2080</v>
      </c>
      <c r="C37127" t="s">
        <v>8</v>
      </c>
      <c r="D37127" t="s">
        <v>2387</v>
      </c>
      <c r="E37127">
        <v>-3</v>
      </c>
    </row>
    <row r="37128" spans="1:5" x14ac:dyDescent="0.3">
      <c r="A37128">
        <v>50300001</v>
      </c>
      <c r="B37128" t="s">
        <v>2080</v>
      </c>
      <c r="C37128" t="s">
        <v>8</v>
      </c>
      <c r="D37128" t="s">
        <v>2388</v>
      </c>
      <c r="E37128">
        <v>-3</v>
      </c>
    </row>
    <row r="37129" spans="1:5" x14ac:dyDescent="0.3">
      <c r="A37129">
        <v>50300001</v>
      </c>
      <c r="B37129" t="s">
        <v>2080</v>
      </c>
      <c r="C37129" t="s">
        <v>8</v>
      </c>
      <c r="D37129" t="s">
        <v>2389</v>
      </c>
      <c r="E37129">
        <v>0</v>
      </c>
    </row>
    <row r="37130" spans="1:5" x14ac:dyDescent="0.3">
      <c r="A37130">
        <v>50300001</v>
      </c>
      <c r="B37130" t="s">
        <v>2080</v>
      </c>
      <c r="C37130" t="s">
        <v>8</v>
      </c>
      <c r="D37130" t="s">
        <v>2390</v>
      </c>
      <c r="E37130">
        <v>0</v>
      </c>
    </row>
    <row r="37131" spans="1:5" x14ac:dyDescent="0.3">
      <c r="A37131">
        <v>50300001</v>
      </c>
      <c r="B37131" t="s">
        <v>2080</v>
      </c>
      <c r="C37131" t="s">
        <v>8</v>
      </c>
      <c r="D37131" t="s">
        <v>2391</v>
      </c>
      <c r="E37131">
        <v>-2</v>
      </c>
    </row>
    <row r="37132" spans="1:5" x14ac:dyDescent="0.3">
      <c r="A37132">
        <v>50300001</v>
      </c>
      <c r="B37132" t="s">
        <v>2080</v>
      </c>
      <c r="C37132" t="s">
        <v>8</v>
      </c>
      <c r="D37132" t="s">
        <v>2392</v>
      </c>
      <c r="E37132">
        <v>0</v>
      </c>
    </row>
    <row r="37133" spans="1:5" x14ac:dyDescent="0.3">
      <c r="A37133">
        <v>50300001</v>
      </c>
      <c r="B37133" t="s">
        <v>2080</v>
      </c>
      <c r="C37133" t="s">
        <v>8</v>
      </c>
      <c r="D37133" t="s">
        <v>2393</v>
      </c>
      <c r="E37133">
        <v>-1</v>
      </c>
    </row>
    <row r="37134" spans="1:5" x14ac:dyDescent="0.3">
      <c r="A37134">
        <v>50300001</v>
      </c>
      <c r="B37134" t="s">
        <v>2080</v>
      </c>
      <c r="C37134" t="s">
        <v>8</v>
      </c>
      <c r="D37134" t="s">
        <v>2394</v>
      </c>
      <c r="E37134">
        <v>-3</v>
      </c>
    </row>
    <row r="37135" spans="1:5" x14ac:dyDescent="0.3">
      <c r="A37135">
        <v>50300001</v>
      </c>
      <c r="B37135" t="s">
        <v>2080</v>
      </c>
      <c r="C37135" t="s">
        <v>8</v>
      </c>
      <c r="D37135" t="s">
        <v>2395</v>
      </c>
      <c r="E37135">
        <v>-1</v>
      </c>
    </row>
    <row r="37136" spans="1:5" x14ac:dyDescent="0.3">
      <c r="A37136">
        <v>50300001</v>
      </c>
      <c r="B37136" t="s">
        <v>2080</v>
      </c>
      <c r="C37136" t="s">
        <v>8</v>
      </c>
      <c r="D37136" t="s">
        <v>2396</v>
      </c>
      <c r="E37136">
        <v>-5</v>
      </c>
    </row>
    <row r="37137" spans="1:5" x14ac:dyDescent="0.3">
      <c r="A37137">
        <v>50300001</v>
      </c>
      <c r="B37137" t="s">
        <v>2080</v>
      </c>
      <c r="C37137" t="s">
        <v>8</v>
      </c>
      <c r="D37137" t="s">
        <v>2397</v>
      </c>
      <c r="E37137">
        <v>0</v>
      </c>
    </row>
    <row r="37138" spans="1:5" x14ac:dyDescent="0.3">
      <c r="A37138">
        <v>50300001</v>
      </c>
      <c r="B37138" t="s">
        <v>2080</v>
      </c>
      <c r="C37138" t="s">
        <v>8</v>
      </c>
      <c r="D37138" t="s">
        <v>2398</v>
      </c>
      <c r="E37138">
        <v>0</v>
      </c>
    </row>
    <row r="37139" spans="1:5" x14ac:dyDescent="0.3">
      <c r="A37139">
        <v>50300001</v>
      </c>
      <c r="B37139" t="s">
        <v>2080</v>
      </c>
      <c r="C37139" t="s">
        <v>8</v>
      </c>
      <c r="D37139" t="s">
        <v>2399</v>
      </c>
      <c r="E37139">
        <v>-2</v>
      </c>
    </row>
    <row r="37140" spans="1:5" x14ac:dyDescent="0.3">
      <c r="A37140">
        <v>50300001</v>
      </c>
      <c r="B37140" t="s">
        <v>2080</v>
      </c>
      <c r="C37140" t="s">
        <v>8</v>
      </c>
      <c r="D37140" t="s">
        <v>2400</v>
      </c>
      <c r="E37140">
        <v>0</v>
      </c>
    </row>
    <row r="37141" spans="1:5" x14ac:dyDescent="0.3">
      <c r="A37141">
        <v>50300001</v>
      </c>
      <c r="B37141" t="s">
        <v>2080</v>
      </c>
      <c r="C37141" t="s">
        <v>8</v>
      </c>
      <c r="D37141" t="s">
        <v>2401</v>
      </c>
      <c r="E37141">
        <v>0</v>
      </c>
    </row>
    <row r="37142" spans="1:5" x14ac:dyDescent="0.3">
      <c r="A37142">
        <v>50300001</v>
      </c>
      <c r="B37142" t="s">
        <v>2080</v>
      </c>
      <c r="C37142" t="s">
        <v>8</v>
      </c>
      <c r="D37142" t="s">
        <v>2402</v>
      </c>
      <c r="E37142">
        <v>-4</v>
      </c>
    </row>
    <row r="37143" spans="1:5" x14ac:dyDescent="0.3">
      <c r="A37143">
        <v>50300001</v>
      </c>
      <c r="B37143" t="s">
        <v>2080</v>
      </c>
      <c r="C37143" t="s">
        <v>8</v>
      </c>
      <c r="D37143" t="s">
        <v>2403</v>
      </c>
      <c r="E37143">
        <v>0</v>
      </c>
    </row>
    <row r="37144" spans="1:5" x14ac:dyDescent="0.3">
      <c r="A37144">
        <v>50300001</v>
      </c>
      <c r="B37144" t="s">
        <v>2080</v>
      </c>
      <c r="C37144" t="s">
        <v>8</v>
      </c>
      <c r="D37144" t="s">
        <v>2404</v>
      </c>
      <c r="E37144">
        <v>-1</v>
      </c>
    </row>
    <row r="37145" spans="1:5" x14ac:dyDescent="0.3">
      <c r="A37145">
        <v>50300001</v>
      </c>
      <c r="B37145" t="s">
        <v>2080</v>
      </c>
      <c r="C37145" t="s">
        <v>8</v>
      </c>
      <c r="D37145" t="s">
        <v>2405</v>
      </c>
      <c r="E37145">
        <v>-1</v>
      </c>
    </row>
    <row r="37146" spans="1:5" x14ac:dyDescent="0.3">
      <c r="A37146">
        <v>50300001</v>
      </c>
      <c r="B37146" t="s">
        <v>2080</v>
      </c>
      <c r="C37146" t="s">
        <v>8</v>
      </c>
      <c r="D37146" t="s">
        <v>2406</v>
      </c>
      <c r="E37146">
        <v>0</v>
      </c>
    </row>
    <row r="37147" spans="1:5" x14ac:dyDescent="0.3">
      <c r="A37147">
        <v>50300001</v>
      </c>
      <c r="B37147" t="s">
        <v>2080</v>
      </c>
      <c r="C37147" t="s">
        <v>8</v>
      </c>
      <c r="D37147" t="s">
        <v>2407</v>
      </c>
      <c r="E37147">
        <v>0</v>
      </c>
    </row>
    <row r="37148" spans="1:5" x14ac:dyDescent="0.3">
      <c r="A37148">
        <v>50300001</v>
      </c>
      <c r="B37148" t="s">
        <v>2080</v>
      </c>
      <c r="C37148" t="s">
        <v>8</v>
      </c>
      <c r="D37148" t="s">
        <v>2408</v>
      </c>
      <c r="E37148">
        <v>0</v>
      </c>
    </row>
    <row r="37149" spans="1:5" x14ac:dyDescent="0.3">
      <c r="A37149">
        <v>50300001</v>
      </c>
      <c r="B37149" t="s">
        <v>2080</v>
      </c>
      <c r="C37149" t="s">
        <v>8</v>
      </c>
      <c r="D37149" t="s">
        <v>2409</v>
      </c>
      <c r="E37149">
        <v>0</v>
      </c>
    </row>
    <row r="37150" spans="1:5" x14ac:dyDescent="0.3">
      <c r="A37150">
        <v>50300001</v>
      </c>
      <c r="B37150" t="s">
        <v>2080</v>
      </c>
      <c r="C37150" t="s">
        <v>8</v>
      </c>
      <c r="D37150" t="s">
        <v>2410</v>
      </c>
      <c r="E37150">
        <v>-1</v>
      </c>
    </row>
    <row r="37151" spans="1:5" x14ac:dyDescent="0.3">
      <c r="A37151">
        <v>50300001</v>
      </c>
      <c r="B37151" t="s">
        <v>2080</v>
      </c>
      <c r="C37151" t="s">
        <v>8</v>
      </c>
      <c r="D37151" t="s">
        <v>2411</v>
      </c>
      <c r="E37151">
        <v>0</v>
      </c>
    </row>
    <row r="37152" spans="1:5" x14ac:dyDescent="0.3">
      <c r="A37152">
        <v>50300001</v>
      </c>
      <c r="B37152" t="s">
        <v>2080</v>
      </c>
      <c r="C37152" t="s">
        <v>8</v>
      </c>
      <c r="D37152" t="s">
        <v>2412</v>
      </c>
      <c r="E37152">
        <v>-1</v>
      </c>
    </row>
    <row r="37153" spans="1:5" x14ac:dyDescent="0.3">
      <c r="A37153">
        <v>50300001</v>
      </c>
      <c r="B37153" t="s">
        <v>2080</v>
      </c>
      <c r="C37153" t="s">
        <v>8</v>
      </c>
      <c r="D37153" t="s">
        <v>2413</v>
      </c>
      <c r="E37153">
        <v>0</v>
      </c>
    </row>
    <row r="37154" spans="1:5" x14ac:dyDescent="0.3">
      <c r="A37154">
        <v>30040006</v>
      </c>
      <c r="B37154" t="s">
        <v>2082</v>
      </c>
      <c r="C37154" t="s">
        <v>8</v>
      </c>
      <c r="D37154" t="s">
        <v>2378</v>
      </c>
      <c r="E37154">
        <v>0</v>
      </c>
    </row>
    <row r="37155" spans="1:5" x14ac:dyDescent="0.3">
      <c r="A37155">
        <v>30040006</v>
      </c>
      <c r="B37155" t="s">
        <v>2082</v>
      </c>
      <c r="C37155" t="s">
        <v>8</v>
      </c>
      <c r="D37155" t="s">
        <v>2379</v>
      </c>
      <c r="E37155">
        <v>0</v>
      </c>
    </row>
    <row r="37156" spans="1:5" x14ac:dyDescent="0.3">
      <c r="A37156">
        <v>30040006</v>
      </c>
      <c r="B37156" t="s">
        <v>2082</v>
      </c>
      <c r="C37156" t="s">
        <v>8</v>
      </c>
      <c r="D37156" t="s">
        <v>2380</v>
      </c>
      <c r="E37156">
        <v>-60</v>
      </c>
    </row>
    <row r="37157" spans="1:5" x14ac:dyDescent="0.3">
      <c r="A37157">
        <v>30040006</v>
      </c>
      <c r="B37157" t="s">
        <v>2082</v>
      </c>
      <c r="C37157" t="s">
        <v>8</v>
      </c>
      <c r="D37157" t="s">
        <v>2381</v>
      </c>
      <c r="E37157">
        <v>0</v>
      </c>
    </row>
    <row r="37158" spans="1:5" x14ac:dyDescent="0.3">
      <c r="A37158">
        <v>30040006</v>
      </c>
      <c r="B37158" t="s">
        <v>2082</v>
      </c>
      <c r="C37158" t="s">
        <v>8</v>
      </c>
      <c r="D37158" t="s">
        <v>2382</v>
      </c>
      <c r="E37158">
        <v>0</v>
      </c>
    </row>
    <row r="37159" spans="1:5" x14ac:dyDescent="0.3">
      <c r="A37159">
        <v>30040006</v>
      </c>
      <c r="B37159" t="s">
        <v>2082</v>
      </c>
      <c r="C37159" t="s">
        <v>8</v>
      </c>
      <c r="D37159" t="s">
        <v>2383</v>
      </c>
      <c r="E37159">
        <v>0</v>
      </c>
    </row>
    <row r="37160" spans="1:5" x14ac:dyDescent="0.3">
      <c r="A37160">
        <v>30040006</v>
      </c>
      <c r="B37160" t="s">
        <v>2082</v>
      </c>
      <c r="C37160" t="s">
        <v>8</v>
      </c>
      <c r="D37160" t="s">
        <v>2384</v>
      </c>
      <c r="E37160">
        <v>0</v>
      </c>
    </row>
    <row r="37161" spans="1:5" x14ac:dyDescent="0.3">
      <c r="A37161">
        <v>30040006</v>
      </c>
      <c r="B37161" t="s">
        <v>2082</v>
      </c>
      <c r="C37161" t="s">
        <v>8</v>
      </c>
      <c r="D37161" t="s">
        <v>2385</v>
      </c>
      <c r="E37161">
        <v>0</v>
      </c>
    </row>
    <row r="37162" spans="1:5" x14ac:dyDescent="0.3">
      <c r="A37162">
        <v>30040006</v>
      </c>
      <c r="B37162" t="s">
        <v>2082</v>
      </c>
      <c r="C37162" t="s">
        <v>8</v>
      </c>
      <c r="D37162" t="s">
        <v>2386</v>
      </c>
      <c r="E37162">
        <v>0</v>
      </c>
    </row>
    <row r="37163" spans="1:5" x14ac:dyDescent="0.3">
      <c r="A37163">
        <v>30040006</v>
      </c>
      <c r="B37163" t="s">
        <v>2082</v>
      </c>
      <c r="C37163" t="s">
        <v>8</v>
      </c>
      <c r="D37163" t="s">
        <v>2387</v>
      </c>
      <c r="E37163">
        <v>-12</v>
      </c>
    </row>
    <row r="37164" spans="1:5" x14ac:dyDescent="0.3">
      <c r="A37164">
        <v>30040006</v>
      </c>
      <c r="B37164" t="s">
        <v>2082</v>
      </c>
      <c r="C37164" t="s">
        <v>8</v>
      </c>
      <c r="D37164" t="s">
        <v>2388</v>
      </c>
      <c r="E37164">
        <v>0</v>
      </c>
    </row>
    <row r="37165" spans="1:5" x14ac:dyDescent="0.3">
      <c r="A37165">
        <v>30040006</v>
      </c>
      <c r="B37165" t="s">
        <v>2082</v>
      </c>
      <c r="C37165" t="s">
        <v>8</v>
      </c>
      <c r="D37165" t="s">
        <v>2389</v>
      </c>
      <c r="E37165">
        <v>0</v>
      </c>
    </row>
    <row r="37166" spans="1:5" x14ac:dyDescent="0.3">
      <c r="A37166">
        <v>30040006</v>
      </c>
      <c r="B37166" t="s">
        <v>2082</v>
      </c>
      <c r="C37166" t="s">
        <v>8</v>
      </c>
      <c r="D37166" t="s">
        <v>2390</v>
      </c>
      <c r="E37166">
        <v>0</v>
      </c>
    </row>
    <row r="37167" spans="1:5" x14ac:dyDescent="0.3">
      <c r="A37167">
        <v>30040006</v>
      </c>
      <c r="B37167" t="s">
        <v>2082</v>
      </c>
      <c r="C37167" t="s">
        <v>8</v>
      </c>
      <c r="D37167" t="s">
        <v>2391</v>
      </c>
      <c r="E37167">
        <v>0</v>
      </c>
    </row>
    <row r="37168" spans="1:5" x14ac:dyDescent="0.3">
      <c r="A37168">
        <v>30040006</v>
      </c>
      <c r="B37168" t="s">
        <v>2082</v>
      </c>
      <c r="C37168" t="s">
        <v>8</v>
      </c>
      <c r="D37168" t="s">
        <v>2392</v>
      </c>
      <c r="E37168">
        <v>0</v>
      </c>
    </row>
    <row r="37169" spans="1:5" x14ac:dyDescent="0.3">
      <c r="A37169">
        <v>30040006</v>
      </c>
      <c r="B37169" t="s">
        <v>2082</v>
      </c>
      <c r="C37169" t="s">
        <v>8</v>
      </c>
      <c r="D37169" t="s">
        <v>2393</v>
      </c>
      <c r="E37169">
        <v>0</v>
      </c>
    </row>
    <row r="37170" spans="1:5" x14ac:dyDescent="0.3">
      <c r="A37170">
        <v>30040006</v>
      </c>
      <c r="B37170" t="s">
        <v>2082</v>
      </c>
      <c r="C37170" t="s">
        <v>8</v>
      </c>
      <c r="D37170" t="s">
        <v>2394</v>
      </c>
      <c r="E37170">
        <v>0</v>
      </c>
    </row>
    <row r="37171" spans="1:5" x14ac:dyDescent="0.3">
      <c r="A37171">
        <v>30040006</v>
      </c>
      <c r="B37171" t="s">
        <v>2082</v>
      </c>
      <c r="C37171" t="s">
        <v>8</v>
      </c>
      <c r="D37171" t="s">
        <v>2395</v>
      </c>
      <c r="E37171">
        <v>0</v>
      </c>
    </row>
    <row r="37172" spans="1:5" x14ac:dyDescent="0.3">
      <c r="A37172">
        <v>30040006</v>
      </c>
      <c r="B37172" t="s">
        <v>2082</v>
      </c>
      <c r="C37172" t="s">
        <v>8</v>
      </c>
      <c r="D37172" t="s">
        <v>2396</v>
      </c>
      <c r="E37172">
        <v>0</v>
      </c>
    </row>
    <row r="37173" spans="1:5" x14ac:dyDescent="0.3">
      <c r="A37173">
        <v>30040006</v>
      </c>
      <c r="B37173" t="s">
        <v>2082</v>
      </c>
      <c r="C37173" t="s">
        <v>8</v>
      </c>
      <c r="D37173" t="s">
        <v>2397</v>
      </c>
      <c r="E37173">
        <v>0</v>
      </c>
    </row>
    <row r="37174" spans="1:5" x14ac:dyDescent="0.3">
      <c r="A37174">
        <v>30040006</v>
      </c>
      <c r="B37174" t="s">
        <v>2082</v>
      </c>
      <c r="C37174" t="s">
        <v>8</v>
      </c>
      <c r="D37174" t="s">
        <v>2398</v>
      </c>
      <c r="E37174">
        <v>-2</v>
      </c>
    </row>
    <row r="37175" spans="1:5" x14ac:dyDescent="0.3">
      <c r="A37175">
        <v>30040006</v>
      </c>
      <c r="B37175" t="s">
        <v>2082</v>
      </c>
      <c r="C37175" t="s">
        <v>8</v>
      </c>
      <c r="D37175" t="s">
        <v>2399</v>
      </c>
      <c r="E37175">
        <v>0</v>
      </c>
    </row>
    <row r="37176" spans="1:5" x14ac:dyDescent="0.3">
      <c r="A37176">
        <v>30040006</v>
      </c>
      <c r="B37176" t="s">
        <v>2082</v>
      </c>
      <c r="C37176" t="s">
        <v>8</v>
      </c>
      <c r="D37176" t="s">
        <v>2400</v>
      </c>
      <c r="E37176">
        <v>-24</v>
      </c>
    </row>
    <row r="37177" spans="1:5" x14ac:dyDescent="0.3">
      <c r="A37177">
        <v>30040006</v>
      </c>
      <c r="B37177" t="s">
        <v>2082</v>
      </c>
      <c r="C37177" t="s">
        <v>8</v>
      </c>
      <c r="D37177" t="s">
        <v>2401</v>
      </c>
      <c r="E37177">
        <v>-14</v>
      </c>
    </row>
    <row r="37178" spans="1:5" x14ac:dyDescent="0.3">
      <c r="A37178">
        <v>30040006</v>
      </c>
      <c r="B37178" t="s">
        <v>2082</v>
      </c>
      <c r="C37178" t="s">
        <v>8</v>
      </c>
      <c r="D37178" t="s">
        <v>2402</v>
      </c>
      <c r="E37178">
        <v>-28</v>
      </c>
    </row>
    <row r="37179" spans="1:5" x14ac:dyDescent="0.3">
      <c r="A37179">
        <v>30040006</v>
      </c>
      <c r="B37179" t="s">
        <v>2082</v>
      </c>
      <c r="C37179" t="s">
        <v>8</v>
      </c>
      <c r="D37179" t="s">
        <v>2403</v>
      </c>
      <c r="E37179">
        <v>0</v>
      </c>
    </row>
    <row r="37180" spans="1:5" x14ac:dyDescent="0.3">
      <c r="A37180">
        <v>30040006</v>
      </c>
      <c r="B37180" t="s">
        <v>2082</v>
      </c>
      <c r="C37180" t="s">
        <v>8</v>
      </c>
      <c r="D37180" t="s">
        <v>2404</v>
      </c>
      <c r="E37180">
        <v>-30</v>
      </c>
    </row>
    <row r="37181" spans="1:5" x14ac:dyDescent="0.3">
      <c r="A37181">
        <v>30040006</v>
      </c>
      <c r="B37181" t="s">
        <v>2082</v>
      </c>
      <c r="C37181" t="s">
        <v>8</v>
      </c>
      <c r="D37181" t="s">
        <v>2405</v>
      </c>
      <c r="E37181">
        <v>0</v>
      </c>
    </row>
    <row r="37182" spans="1:5" x14ac:dyDescent="0.3">
      <c r="A37182">
        <v>30040006</v>
      </c>
      <c r="B37182" t="s">
        <v>2082</v>
      </c>
      <c r="C37182" t="s">
        <v>8</v>
      </c>
      <c r="D37182" t="s">
        <v>2406</v>
      </c>
      <c r="E37182">
        <v>-20</v>
      </c>
    </row>
    <row r="37183" spans="1:5" x14ac:dyDescent="0.3">
      <c r="A37183">
        <v>30040006</v>
      </c>
      <c r="B37183" t="s">
        <v>2082</v>
      </c>
      <c r="C37183" t="s">
        <v>8</v>
      </c>
      <c r="D37183" t="s">
        <v>2407</v>
      </c>
      <c r="E37183">
        <v>-15</v>
      </c>
    </row>
    <row r="37184" spans="1:5" x14ac:dyDescent="0.3">
      <c r="A37184">
        <v>30040006</v>
      </c>
      <c r="B37184" t="s">
        <v>2082</v>
      </c>
      <c r="C37184" t="s">
        <v>8</v>
      </c>
      <c r="D37184" t="s">
        <v>2408</v>
      </c>
      <c r="E37184">
        <v>0</v>
      </c>
    </row>
    <row r="37185" spans="1:5" x14ac:dyDescent="0.3">
      <c r="A37185">
        <v>30040006</v>
      </c>
      <c r="B37185" t="s">
        <v>2082</v>
      </c>
      <c r="C37185" t="s">
        <v>8</v>
      </c>
      <c r="D37185" t="s">
        <v>2409</v>
      </c>
      <c r="E37185">
        <v>0</v>
      </c>
    </row>
    <row r="37186" spans="1:5" x14ac:dyDescent="0.3">
      <c r="A37186">
        <v>30040006</v>
      </c>
      <c r="B37186" t="s">
        <v>2082</v>
      </c>
      <c r="C37186" t="s">
        <v>8</v>
      </c>
      <c r="D37186" t="s">
        <v>2410</v>
      </c>
      <c r="E37186">
        <v>0</v>
      </c>
    </row>
    <row r="37187" spans="1:5" x14ac:dyDescent="0.3">
      <c r="A37187">
        <v>30040006</v>
      </c>
      <c r="B37187" t="s">
        <v>2082</v>
      </c>
      <c r="C37187" t="s">
        <v>8</v>
      </c>
      <c r="D37187" t="s">
        <v>2411</v>
      </c>
      <c r="E37187">
        <v>-10</v>
      </c>
    </row>
    <row r="37188" spans="1:5" x14ac:dyDescent="0.3">
      <c r="A37188">
        <v>30040006</v>
      </c>
      <c r="B37188" t="s">
        <v>2082</v>
      </c>
      <c r="C37188" t="s">
        <v>8</v>
      </c>
      <c r="D37188" t="s">
        <v>2412</v>
      </c>
      <c r="E37188">
        <v>0</v>
      </c>
    </row>
    <row r="37189" spans="1:5" x14ac:dyDescent="0.3">
      <c r="A37189">
        <v>30040006</v>
      </c>
      <c r="B37189" t="s">
        <v>2082</v>
      </c>
      <c r="C37189" t="s">
        <v>8</v>
      </c>
      <c r="D37189" t="s">
        <v>2413</v>
      </c>
      <c r="E37189">
        <v>0</v>
      </c>
    </row>
    <row r="37190" spans="1:5" x14ac:dyDescent="0.3">
      <c r="A37190">
        <v>60330004</v>
      </c>
      <c r="B37190" t="s">
        <v>2084</v>
      </c>
      <c r="C37190" t="s">
        <v>8</v>
      </c>
      <c r="D37190" t="s">
        <v>2378</v>
      </c>
      <c r="E37190">
        <v>0</v>
      </c>
    </row>
    <row r="37191" spans="1:5" x14ac:dyDescent="0.3">
      <c r="A37191">
        <v>60330004</v>
      </c>
      <c r="B37191" t="s">
        <v>2084</v>
      </c>
      <c r="C37191" t="s">
        <v>8</v>
      </c>
      <c r="D37191" t="s">
        <v>2379</v>
      </c>
      <c r="E37191">
        <v>-4</v>
      </c>
    </row>
    <row r="37192" spans="1:5" x14ac:dyDescent="0.3">
      <c r="A37192">
        <v>60330004</v>
      </c>
      <c r="B37192" t="s">
        <v>2084</v>
      </c>
      <c r="C37192" t="s">
        <v>8</v>
      </c>
      <c r="D37192" t="s">
        <v>2380</v>
      </c>
      <c r="E37192">
        <v>0</v>
      </c>
    </row>
    <row r="37193" spans="1:5" x14ac:dyDescent="0.3">
      <c r="A37193">
        <v>60330004</v>
      </c>
      <c r="B37193" t="s">
        <v>2084</v>
      </c>
      <c r="C37193" t="s">
        <v>8</v>
      </c>
      <c r="D37193" t="s">
        <v>2381</v>
      </c>
      <c r="E37193">
        <v>0</v>
      </c>
    </row>
    <row r="37194" spans="1:5" x14ac:dyDescent="0.3">
      <c r="A37194">
        <v>60330004</v>
      </c>
      <c r="B37194" t="s">
        <v>2084</v>
      </c>
      <c r="C37194" t="s">
        <v>8</v>
      </c>
      <c r="D37194" t="s">
        <v>2382</v>
      </c>
      <c r="E37194">
        <v>0</v>
      </c>
    </row>
    <row r="37195" spans="1:5" x14ac:dyDescent="0.3">
      <c r="A37195">
        <v>60330004</v>
      </c>
      <c r="B37195" t="s">
        <v>2084</v>
      </c>
      <c r="C37195" t="s">
        <v>8</v>
      </c>
      <c r="D37195" t="s">
        <v>2383</v>
      </c>
      <c r="E37195">
        <v>-7</v>
      </c>
    </row>
    <row r="37196" spans="1:5" x14ac:dyDescent="0.3">
      <c r="A37196">
        <v>60330004</v>
      </c>
      <c r="B37196" t="s">
        <v>2084</v>
      </c>
      <c r="C37196" t="s">
        <v>8</v>
      </c>
      <c r="D37196" t="s">
        <v>2384</v>
      </c>
      <c r="E37196">
        <v>0</v>
      </c>
    </row>
    <row r="37197" spans="1:5" x14ac:dyDescent="0.3">
      <c r="A37197">
        <v>60330004</v>
      </c>
      <c r="B37197" t="s">
        <v>2084</v>
      </c>
      <c r="C37197" t="s">
        <v>8</v>
      </c>
      <c r="D37197" t="s">
        <v>2385</v>
      </c>
      <c r="E37197">
        <v>-2</v>
      </c>
    </row>
    <row r="37198" spans="1:5" x14ac:dyDescent="0.3">
      <c r="A37198">
        <v>60330004</v>
      </c>
      <c r="B37198" t="s">
        <v>2084</v>
      </c>
      <c r="C37198" t="s">
        <v>8</v>
      </c>
      <c r="D37198" t="s">
        <v>2386</v>
      </c>
      <c r="E37198">
        <v>-6</v>
      </c>
    </row>
    <row r="37199" spans="1:5" x14ac:dyDescent="0.3">
      <c r="A37199">
        <v>60330004</v>
      </c>
      <c r="B37199" t="s">
        <v>2084</v>
      </c>
      <c r="C37199" t="s">
        <v>8</v>
      </c>
      <c r="D37199" t="s">
        <v>2387</v>
      </c>
      <c r="E37199">
        <v>0</v>
      </c>
    </row>
    <row r="37200" spans="1:5" x14ac:dyDescent="0.3">
      <c r="A37200">
        <v>60330004</v>
      </c>
      <c r="B37200" t="s">
        <v>2084</v>
      </c>
      <c r="C37200" t="s">
        <v>8</v>
      </c>
      <c r="D37200" t="s">
        <v>2388</v>
      </c>
      <c r="E37200">
        <v>0</v>
      </c>
    </row>
    <row r="37201" spans="1:5" x14ac:dyDescent="0.3">
      <c r="A37201">
        <v>60330004</v>
      </c>
      <c r="B37201" t="s">
        <v>2084</v>
      </c>
      <c r="C37201" t="s">
        <v>8</v>
      </c>
      <c r="D37201" t="s">
        <v>2389</v>
      </c>
      <c r="E37201">
        <v>-4</v>
      </c>
    </row>
    <row r="37202" spans="1:5" x14ac:dyDescent="0.3">
      <c r="A37202">
        <v>60330004</v>
      </c>
      <c r="B37202" t="s">
        <v>2084</v>
      </c>
      <c r="C37202" t="s">
        <v>8</v>
      </c>
      <c r="D37202" t="s">
        <v>2390</v>
      </c>
      <c r="E37202">
        <v>0</v>
      </c>
    </row>
    <row r="37203" spans="1:5" x14ac:dyDescent="0.3">
      <c r="A37203">
        <v>60330004</v>
      </c>
      <c r="B37203" t="s">
        <v>2084</v>
      </c>
      <c r="C37203" t="s">
        <v>8</v>
      </c>
      <c r="D37203" t="s">
        <v>2391</v>
      </c>
      <c r="E37203">
        <v>-6</v>
      </c>
    </row>
    <row r="37204" spans="1:5" x14ac:dyDescent="0.3">
      <c r="A37204">
        <v>60330004</v>
      </c>
      <c r="B37204" t="s">
        <v>2084</v>
      </c>
      <c r="C37204" t="s">
        <v>8</v>
      </c>
      <c r="D37204" t="s">
        <v>2392</v>
      </c>
      <c r="E37204">
        <v>-1</v>
      </c>
    </row>
    <row r="37205" spans="1:5" x14ac:dyDescent="0.3">
      <c r="A37205">
        <v>60330004</v>
      </c>
      <c r="B37205" t="s">
        <v>2084</v>
      </c>
      <c r="C37205" t="s">
        <v>8</v>
      </c>
      <c r="D37205" t="s">
        <v>2393</v>
      </c>
      <c r="E37205">
        <v>0</v>
      </c>
    </row>
    <row r="37206" spans="1:5" x14ac:dyDescent="0.3">
      <c r="A37206">
        <v>60330004</v>
      </c>
      <c r="B37206" t="s">
        <v>2084</v>
      </c>
      <c r="C37206" t="s">
        <v>8</v>
      </c>
      <c r="D37206" t="s">
        <v>2394</v>
      </c>
      <c r="E37206">
        <v>0</v>
      </c>
    </row>
    <row r="37207" spans="1:5" x14ac:dyDescent="0.3">
      <c r="A37207">
        <v>60330004</v>
      </c>
      <c r="B37207" t="s">
        <v>2084</v>
      </c>
      <c r="C37207" t="s">
        <v>8</v>
      </c>
      <c r="D37207" t="s">
        <v>2395</v>
      </c>
      <c r="E37207">
        <v>0</v>
      </c>
    </row>
    <row r="37208" spans="1:5" x14ac:dyDescent="0.3">
      <c r="A37208">
        <v>60330004</v>
      </c>
      <c r="B37208" t="s">
        <v>2084</v>
      </c>
      <c r="C37208" t="s">
        <v>8</v>
      </c>
      <c r="D37208" t="s">
        <v>2396</v>
      </c>
      <c r="E37208">
        <v>0</v>
      </c>
    </row>
    <row r="37209" spans="1:5" x14ac:dyDescent="0.3">
      <c r="A37209">
        <v>60330004</v>
      </c>
      <c r="B37209" t="s">
        <v>2084</v>
      </c>
      <c r="C37209" t="s">
        <v>8</v>
      </c>
      <c r="D37209" t="s">
        <v>2397</v>
      </c>
      <c r="E37209">
        <v>-7</v>
      </c>
    </row>
    <row r="37210" spans="1:5" x14ac:dyDescent="0.3">
      <c r="A37210">
        <v>60330004</v>
      </c>
      <c r="B37210" t="s">
        <v>2084</v>
      </c>
      <c r="C37210" t="s">
        <v>8</v>
      </c>
      <c r="D37210" t="s">
        <v>2398</v>
      </c>
      <c r="E37210">
        <v>0</v>
      </c>
    </row>
    <row r="37211" spans="1:5" x14ac:dyDescent="0.3">
      <c r="A37211">
        <v>60330004</v>
      </c>
      <c r="B37211" t="s">
        <v>2084</v>
      </c>
      <c r="C37211" t="s">
        <v>8</v>
      </c>
      <c r="D37211" t="s">
        <v>2399</v>
      </c>
      <c r="E37211">
        <v>0</v>
      </c>
    </row>
    <row r="37212" spans="1:5" x14ac:dyDescent="0.3">
      <c r="A37212">
        <v>60330004</v>
      </c>
      <c r="B37212" t="s">
        <v>2084</v>
      </c>
      <c r="C37212" t="s">
        <v>8</v>
      </c>
      <c r="D37212" t="s">
        <v>2400</v>
      </c>
      <c r="E37212">
        <v>-7</v>
      </c>
    </row>
    <row r="37213" spans="1:5" x14ac:dyDescent="0.3">
      <c r="A37213">
        <v>60330004</v>
      </c>
      <c r="B37213" t="s">
        <v>2084</v>
      </c>
      <c r="C37213" t="s">
        <v>8</v>
      </c>
      <c r="D37213" t="s">
        <v>2401</v>
      </c>
      <c r="E37213">
        <v>0</v>
      </c>
    </row>
    <row r="37214" spans="1:5" x14ac:dyDescent="0.3">
      <c r="A37214">
        <v>60330004</v>
      </c>
      <c r="B37214" t="s">
        <v>2084</v>
      </c>
      <c r="C37214" t="s">
        <v>8</v>
      </c>
      <c r="D37214" t="s">
        <v>2402</v>
      </c>
      <c r="E37214">
        <v>0</v>
      </c>
    </row>
    <row r="37215" spans="1:5" x14ac:dyDescent="0.3">
      <c r="A37215">
        <v>60330004</v>
      </c>
      <c r="B37215" t="s">
        <v>2084</v>
      </c>
      <c r="C37215" t="s">
        <v>8</v>
      </c>
      <c r="D37215" t="s">
        <v>2403</v>
      </c>
      <c r="E37215">
        <v>0</v>
      </c>
    </row>
    <row r="37216" spans="1:5" x14ac:dyDescent="0.3">
      <c r="A37216">
        <v>60330004</v>
      </c>
      <c r="B37216" t="s">
        <v>2084</v>
      </c>
      <c r="C37216" t="s">
        <v>8</v>
      </c>
      <c r="D37216" t="s">
        <v>2404</v>
      </c>
      <c r="E37216">
        <v>-6</v>
      </c>
    </row>
    <row r="37217" spans="1:5" x14ac:dyDescent="0.3">
      <c r="A37217">
        <v>60330004</v>
      </c>
      <c r="B37217" t="s">
        <v>2084</v>
      </c>
      <c r="C37217" t="s">
        <v>8</v>
      </c>
      <c r="D37217" t="s">
        <v>2405</v>
      </c>
      <c r="E37217">
        <v>-5</v>
      </c>
    </row>
    <row r="37218" spans="1:5" x14ac:dyDescent="0.3">
      <c r="A37218">
        <v>60330004</v>
      </c>
      <c r="B37218" t="s">
        <v>2084</v>
      </c>
      <c r="C37218" t="s">
        <v>8</v>
      </c>
      <c r="D37218" t="s">
        <v>2406</v>
      </c>
      <c r="E37218">
        <v>0</v>
      </c>
    </row>
    <row r="37219" spans="1:5" x14ac:dyDescent="0.3">
      <c r="A37219">
        <v>60330004</v>
      </c>
      <c r="B37219" t="s">
        <v>2084</v>
      </c>
      <c r="C37219" t="s">
        <v>8</v>
      </c>
      <c r="D37219" t="s">
        <v>2407</v>
      </c>
      <c r="E37219">
        <v>0</v>
      </c>
    </row>
    <row r="37220" spans="1:5" x14ac:dyDescent="0.3">
      <c r="A37220">
        <v>60330004</v>
      </c>
      <c r="B37220" t="s">
        <v>2084</v>
      </c>
      <c r="C37220" t="s">
        <v>8</v>
      </c>
      <c r="D37220" t="s">
        <v>2408</v>
      </c>
      <c r="E37220">
        <v>0</v>
      </c>
    </row>
    <row r="37221" spans="1:5" x14ac:dyDescent="0.3">
      <c r="A37221">
        <v>60330004</v>
      </c>
      <c r="B37221" t="s">
        <v>2084</v>
      </c>
      <c r="C37221" t="s">
        <v>8</v>
      </c>
      <c r="D37221" t="s">
        <v>2409</v>
      </c>
      <c r="E37221">
        <v>-8</v>
      </c>
    </row>
    <row r="37222" spans="1:5" x14ac:dyDescent="0.3">
      <c r="A37222">
        <v>60330004</v>
      </c>
      <c r="B37222" t="s">
        <v>2084</v>
      </c>
      <c r="C37222" t="s">
        <v>8</v>
      </c>
      <c r="D37222" t="s">
        <v>2410</v>
      </c>
      <c r="E37222">
        <v>-6</v>
      </c>
    </row>
    <row r="37223" spans="1:5" x14ac:dyDescent="0.3">
      <c r="A37223">
        <v>60330004</v>
      </c>
      <c r="B37223" t="s">
        <v>2084</v>
      </c>
      <c r="C37223" t="s">
        <v>8</v>
      </c>
      <c r="D37223" t="s">
        <v>2411</v>
      </c>
      <c r="E37223">
        <v>0</v>
      </c>
    </row>
    <row r="37224" spans="1:5" x14ac:dyDescent="0.3">
      <c r="A37224">
        <v>60330004</v>
      </c>
      <c r="B37224" t="s">
        <v>2084</v>
      </c>
      <c r="C37224" t="s">
        <v>8</v>
      </c>
      <c r="D37224" t="s">
        <v>2412</v>
      </c>
      <c r="E37224">
        <v>0</v>
      </c>
    </row>
    <row r="37225" spans="1:5" x14ac:dyDescent="0.3">
      <c r="A37225">
        <v>60330004</v>
      </c>
      <c r="B37225" t="s">
        <v>2084</v>
      </c>
      <c r="C37225" t="s">
        <v>8</v>
      </c>
      <c r="D37225" t="s">
        <v>2413</v>
      </c>
      <c r="E37225">
        <v>0</v>
      </c>
    </row>
    <row r="37226" spans="1:5" x14ac:dyDescent="0.3">
      <c r="A37226">
        <v>50340002</v>
      </c>
      <c r="B37226" t="s">
        <v>2086</v>
      </c>
      <c r="C37226" t="s">
        <v>8</v>
      </c>
      <c r="D37226" t="s">
        <v>2378</v>
      </c>
      <c r="E37226">
        <v>0</v>
      </c>
    </row>
    <row r="37227" spans="1:5" x14ac:dyDescent="0.3">
      <c r="A37227">
        <v>50340002</v>
      </c>
      <c r="B37227" t="s">
        <v>2086</v>
      </c>
      <c r="C37227" t="s">
        <v>8</v>
      </c>
      <c r="D37227" t="s">
        <v>2379</v>
      </c>
      <c r="E37227">
        <v>0</v>
      </c>
    </row>
    <row r="37228" spans="1:5" x14ac:dyDescent="0.3">
      <c r="A37228">
        <v>50340002</v>
      </c>
      <c r="B37228" t="s">
        <v>2086</v>
      </c>
      <c r="C37228" t="s">
        <v>8</v>
      </c>
      <c r="D37228" t="s">
        <v>2380</v>
      </c>
      <c r="E37228">
        <v>0</v>
      </c>
    </row>
    <row r="37229" spans="1:5" x14ac:dyDescent="0.3">
      <c r="A37229">
        <v>50340002</v>
      </c>
      <c r="B37229" t="s">
        <v>2086</v>
      </c>
      <c r="C37229" t="s">
        <v>8</v>
      </c>
      <c r="D37229" t="s">
        <v>2381</v>
      </c>
      <c r="E37229">
        <v>0</v>
      </c>
    </row>
    <row r="37230" spans="1:5" x14ac:dyDescent="0.3">
      <c r="A37230">
        <v>50340002</v>
      </c>
      <c r="B37230" t="s">
        <v>2086</v>
      </c>
      <c r="C37230" t="s">
        <v>8</v>
      </c>
      <c r="D37230" t="s">
        <v>2382</v>
      </c>
      <c r="E37230">
        <v>0</v>
      </c>
    </row>
    <row r="37231" spans="1:5" x14ac:dyDescent="0.3">
      <c r="A37231">
        <v>50340002</v>
      </c>
      <c r="B37231" t="s">
        <v>2086</v>
      </c>
      <c r="C37231" t="s">
        <v>8</v>
      </c>
      <c r="D37231" t="s">
        <v>2383</v>
      </c>
      <c r="E37231">
        <v>0</v>
      </c>
    </row>
    <row r="37232" spans="1:5" x14ac:dyDescent="0.3">
      <c r="A37232">
        <v>50340002</v>
      </c>
      <c r="B37232" t="s">
        <v>2086</v>
      </c>
      <c r="C37232" t="s">
        <v>8</v>
      </c>
      <c r="D37232" t="s">
        <v>2384</v>
      </c>
      <c r="E37232">
        <v>0</v>
      </c>
    </row>
    <row r="37233" spans="1:5" x14ac:dyDescent="0.3">
      <c r="A37233">
        <v>50340002</v>
      </c>
      <c r="B37233" t="s">
        <v>2086</v>
      </c>
      <c r="C37233" t="s">
        <v>8</v>
      </c>
      <c r="D37233" t="s">
        <v>2385</v>
      </c>
      <c r="E37233">
        <v>0</v>
      </c>
    </row>
    <row r="37234" spans="1:5" x14ac:dyDescent="0.3">
      <c r="A37234">
        <v>50340002</v>
      </c>
      <c r="B37234" t="s">
        <v>2086</v>
      </c>
      <c r="C37234" t="s">
        <v>8</v>
      </c>
      <c r="D37234" t="s">
        <v>2386</v>
      </c>
      <c r="E37234">
        <v>0</v>
      </c>
    </row>
    <row r="37235" spans="1:5" x14ac:dyDescent="0.3">
      <c r="A37235">
        <v>50340002</v>
      </c>
      <c r="B37235" t="s">
        <v>2086</v>
      </c>
      <c r="C37235" t="s">
        <v>8</v>
      </c>
      <c r="D37235" t="s">
        <v>2387</v>
      </c>
      <c r="E37235">
        <v>0</v>
      </c>
    </row>
    <row r="37236" spans="1:5" x14ac:dyDescent="0.3">
      <c r="A37236">
        <v>50340002</v>
      </c>
      <c r="B37236" t="s">
        <v>2086</v>
      </c>
      <c r="C37236" t="s">
        <v>8</v>
      </c>
      <c r="D37236" t="s">
        <v>2388</v>
      </c>
      <c r="E37236">
        <v>0</v>
      </c>
    </row>
    <row r="37237" spans="1:5" x14ac:dyDescent="0.3">
      <c r="A37237">
        <v>50340002</v>
      </c>
      <c r="B37237" t="s">
        <v>2086</v>
      </c>
      <c r="C37237" t="s">
        <v>8</v>
      </c>
      <c r="D37237" t="s">
        <v>2389</v>
      </c>
      <c r="E37237">
        <v>0</v>
      </c>
    </row>
    <row r="37238" spans="1:5" x14ac:dyDescent="0.3">
      <c r="A37238">
        <v>50340002</v>
      </c>
      <c r="B37238" t="s">
        <v>2086</v>
      </c>
      <c r="C37238" t="s">
        <v>8</v>
      </c>
      <c r="D37238" t="s">
        <v>2390</v>
      </c>
      <c r="E37238">
        <v>0</v>
      </c>
    </row>
    <row r="37239" spans="1:5" x14ac:dyDescent="0.3">
      <c r="A37239">
        <v>50340002</v>
      </c>
      <c r="B37239" t="s">
        <v>2086</v>
      </c>
      <c r="C37239" t="s">
        <v>8</v>
      </c>
      <c r="D37239" t="s">
        <v>2391</v>
      </c>
      <c r="E37239">
        <v>0</v>
      </c>
    </row>
    <row r="37240" spans="1:5" x14ac:dyDescent="0.3">
      <c r="A37240">
        <v>50340002</v>
      </c>
      <c r="B37240" t="s">
        <v>2086</v>
      </c>
      <c r="C37240" t="s">
        <v>8</v>
      </c>
      <c r="D37240" t="s">
        <v>2392</v>
      </c>
      <c r="E37240">
        <v>0</v>
      </c>
    </row>
    <row r="37241" spans="1:5" x14ac:dyDescent="0.3">
      <c r="A37241">
        <v>50340002</v>
      </c>
      <c r="B37241" t="s">
        <v>2086</v>
      </c>
      <c r="C37241" t="s">
        <v>8</v>
      </c>
      <c r="D37241" t="s">
        <v>2393</v>
      </c>
      <c r="E37241">
        <v>0</v>
      </c>
    </row>
    <row r="37242" spans="1:5" x14ac:dyDescent="0.3">
      <c r="A37242">
        <v>50340002</v>
      </c>
      <c r="B37242" t="s">
        <v>2086</v>
      </c>
      <c r="C37242" t="s">
        <v>8</v>
      </c>
      <c r="D37242" t="s">
        <v>2394</v>
      </c>
      <c r="E37242">
        <v>0</v>
      </c>
    </row>
    <row r="37243" spans="1:5" x14ac:dyDescent="0.3">
      <c r="A37243">
        <v>50340002</v>
      </c>
      <c r="B37243" t="s">
        <v>2086</v>
      </c>
      <c r="C37243" t="s">
        <v>8</v>
      </c>
      <c r="D37243" t="s">
        <v>2395</v>
      </c>
      <c r="E37243">
        <v>0</v>
      </c>
    </row>
    <row r="37244" spans="1:5" x14ac:dyDescent="0.3">
      <c r="A37244">
        <v>50340002</v>
      </c>
      <c r="B37244" t="s">
        <v>2086</v>
      </c>
      <c r="C37244" t="s">
        <v>8</v>
      </c>
      <c r="D37244" t="s">
        <v>2396</v>
      </c>
      <c r="E37244">
        <v>0</v>
      </c>
    </row>
    <row r="37245" spans="1:5" x14ac:dyDescent="0.3">
      <c r="A37245">
        <v>50340002</v>
      </c>
      <c r="B37245" t="s">
        <v>2086</v>
      </c>
      <c r="C37245" t="s">
        <v>8</v>
      </c>
      <c r="D37245" t="s">
        <v>2397</v>
      </c>
      <c r="E37245">
        <v>0</v>
      </c>
    </row>
    <row r="37246" spans="1:5" x14ac:dyDescent="0.3">
      <c r="A37246">
        <v>50340002</v>
      </c>
      <c r="B37246" t="s">
        <v>2086</v>
      </c>
      <c r="C37246" t="s">
        <v>8</v>
      </c>
      <c r="D37246" t="s">
        <v>2398</v>
      </c>
      <c r="E37246">
        <v>0</v>
      </c>
    </row>
    <row r="37247" spans="1:5" x14ac:dyDescent="0.3">
      <c r="A37247">
        <v>50340002</v>
      </c>
      <c r="B37247" t="s">
        <v>2086</v>
      </c>
      <c r="C37247" t="s">
        <v>8</v>
      </c>
      <c r="D37247" t="s">
        <v>2399</v>
      </c>
      <c r="E37247">
        <v>0</v>
      </c>
    </row>
    <row r="37248" spans="1:5" x14ac:dyDescent="0.3">
      <c r="A37248">
        <v>50340002</v>
      </c>
      <c r="B37248" t="s">
        <v>2086</v>
      </c>
      <c r="C37248" t="s">
        <v>8</v>
      </c>
      <c r="D37248" t="s">
        <v>2400</v>
      </c>
      <c r="E37248">
        <v>0</v>
      </c>
    </row>
    <row r="37249" spans="1:5" x14ac:dyDescent="0.3">
      <c r="A37249">
        <v>50340002</v>
      </c>
      <c r="B37249" t="s">
        <v>2086</v>
      </c>
      <c r="C37249" t="s">
        <v>8</v>
      </c>
      <c r="D37249" t="s">
        <v>2401</v>
      </c>
      <c r="E37249">
        <v>-8</v>
      </c>
    </row>
    <row r="37250" spans="1:5" x14ac:dyDescent="0.3">
      <c r="A37250">
        <v>50340002</v>
      </c>
      <c r="B37250" t="s">
        <v>2086</v>
      </c>
      <c r="C37250" t="s">
        <v>8</v>
      </c>
      <c r="D37250" t="s">
        <v>2402</v>
      </c>
      <c r="E37250">
        <v>0</v>
      </c>
    </row>
    <row r="37251" spans="1:5" x14ac:dyDescent="0.3">
      <c r="A37251">
        <v>50340002</v>
      </c>
      <c r="B37251" t="s">
        <v>2086</v>
      </c>
      <c r="C37251" t="s">
        <v>8</v>
      </c>
      <c r="D37251" t="s">
        <v>2403</v>
      </c>
      <c r="E37251">
        <v>0</v>
      </c>
    </row>
    <row r="37252" spans="1:5" x14ac:dyDescent="0.3">
      <c r="A37252">
        <v>50340002</v>
      </c>
      <c r="B37252" t="s">
        <v>2086</v>
      </c>
      <c r="C37252" t="s">
        <v>8</v>
      </c>
      <c r="D37252" t="s">
        <v>2404</v>
      </c>
      <c r="E37252">
        <v>0</v>
      </c>
    </row>
    <row r="37253" spans="1:5" x14ac:dyDescent="0.3">
      <c r="A37253">
        <v>50340002</v>
      </c>
      <c r="B37253" t="s">
        <v>2086</v>
      </c>
      <c r="C37253" t="s">
        <v>8</v>
      </c>
      <c r="D37253" t="s">
        <v>2405</v>
      </c>
      <c r="E37253">
        <v>0</v>
      </c>
    </row>
    <row r="37254" spans="1:5" x14ac:dyDescent="0.3">
      <c r="A37254">
        <v>50340002</v>
      </c>
      <c r="B37254" t="s">
        <v>2086</v>
      </c>
      <c r="C37254" t="s">
        <v>8</v>
      </c>
      <c r="D37254" t="s">
        <v>2406</v>
      </c>
      <c r="E37254">
        <v>0</v>
      </c>
    </row>
    <row r="37255" spans="1:5" x14ac:dyDescent="0.3">
      <c r="A37255">
        <v>50340002</v>
      </c>
      <c r="B37255" t="s">
        <v>2086</v>
      </c>
      <c r="C37255" t="s">
        <v>8</v>
      </c>
      <c r="D37255" t="s">
        <v>2407</v>
      </c>
      <c r="E37255">
        <v>0</v>
      </c>
    </row>
    <row r="37256" spans="1:5" x14ac:dyDescent="0.3">
      <c r="A37256">
        <v>50340002</v>
      </c>
      <c r="B37256" t="s">
        <v>2086</v>
      </c>
      <c r="C37256" t="s">
        <v>8</v>
      </c>
      <c r="D37256" t="s">
        <v>2408</v>
      </c>
      <c r="E37256">
        <v>0</v>
      </c>
    </row>
    <row r="37257" spans="1:5" x14ac:dyDescent="0.3">
      <c r="A37257">
        <v>50340002</v>
      </c>
      <c r="B37257" t="s">
        <v>2086</v>
      </c>
      <c r="C37257" t="s">
        <v>8</v>
      </c>
      <c r="D37257" t="s">
        <v>2409</v>
      </c>
      <c r="E37257">
        <v>0</v>
      </c>
    </row>
    <row r="37258" spans="1:5" x14ac:dyDescent="0.3">
      <c r="A37258">
        <v>50340002</v>
      </c>
      <c r="B37258" t="s">
        <v>2086</v>
      </c>
      <c r="C37258" t="s">
        <v>8</v>
      </c>
      <c r="D37258" t="s">
        <v>2410</v>
      </c>
      <c r="E37258">
        <v>0</v>
      </c>
    </row>
    <row r="37259" spans="1:5" x14ac:dyDescent="0.3">
      <c r="A37259">
        <v>50340002</v>
      </c>
      <c r="B37259" t="s">
        <v>2086</v>
      </c>
      <c r="C37259" t="s">
        <v>8</v>
      </c>
      <c r="D37259" t="s">
        <v>2411</v>
      </c>
      <c r="E37259">
        <v>0</v>
      </c>
    </row>
    <row r="37260" spans="1:5" x14ac:dyDescent="0.3">
      <c r="A37260">
        <v>50340002</v>
      </c>
      <c r="B37260" t="s">
        <v>2086</v>
      </c>
      <c r="C37260" t="s">
        <v>8</v>
      </c>
      <c r="D37260" t="s">
        <v>2412</v>
      </c>
      <c r="E37260">
        <v>0</v>
      </c>
    </row>
    <row r="37261" spans="1:5" x14ac:dyDescent="0.3">
      <c r="A37261">
        <v>50340002</v>
      </c>
      <c r="B37261" t="s">
        <v>2086</v>
      </c>
      <c r="C37261" t="s">
        <v>8</v>
      </c>
      <c r="D37261" t="s">
        <v>2413</v>
      </c>
      <c r="E37261">
        <v>-18</v>
      </c>
    </row>
    <row r="37262" spans="1:5" x14ac:dyDescent="0.3">
      <c r="A37262">
        <v>30710011</v>
      </c>
      <c r="B37262" t="s">
        <v>2088</v>
      </c>
      <c r="C37262" t="s">
        <v>8</v>
      </c>
      <c r="D37262" t="s">
        <v>2378</v>
      </c>
      <c r="E37262">
        <v>0</v>
      </c>
    </row>
    <row r="37263" spans="1:5" x14ac:dyDescent="0.3">
      <c r="A37263">
        <v>30710011</v>
      </c>
      <c r="B37263" t="s">
        <v>2088</v>
      </c>
      <c r="C37263" t="s">
        <v>8</v>
      </c>
      <c r="D37263" t="s">
        <v>2379</v>
      </c>
      <c r="E37263">
        <v>0</v>
      </c>
    </row>
    <row r="37264" spans="1:5" x14ac:dyDescent="0.3">
      <c r="A37264">
        <v>30710011</v>
      </c>
      <c r="B37264" t="s">
        <v>2088</v>
      </c>
      <c r="C37264" t="s">
        <v>8</v>
      </c>
      <c r="D37264" t="s">
        <v>2380</v>
      </c>
      <c r="E37264">
        <v>0</v>
      </c>
    </row>
    <row r="37265" spans="1:5" x14ac:dyDescent="0.3">
      <c r="A37265">
        <v>30710011</v>
      </c>
      <c r="B37265" t="s">
        <v>2088</v>
      </c>
      <c r="C37265" t="s">
        <v>8</v>
      </c>
      <c r="D37265" t="s">
        <v>2381</v>
      </c>
      <c r="E37265">
        <v>0</v>
      </c>
    </row>
    <row r="37266" spans="1:5" x14ac:dyDescent="0.3">
      <c r="A37266">
        <v>30710011</v>
      </c>
      <c r="B37266" t="s">
        <v>2088</v>
      </c>
      <c r="C37266" t="s">
        <v>8</v>
      </c>
      <c r="D37266" t="s">
        <v>2382</v>
      </c>
      <c r="E37266">
        <v>0</v>
      </c>
    </row>
    <row r="37267" spans="1:5" x14ac:dyDescent="0.3">
      <c r="A37267">
        <v>30710011</v>
      </c>
      <c r="B37267" t="s">
        <v>2088</v>
      </c>
      <c r="C37267" t="s">
        <v>8</v>
      </c>
      <c r="D37267" t="s">
        <v>2383</v>
      </c>
      <c r="E37267">
        <v>0</v>
      </c>
    </row>
    <row r="37268" spans="1:5" x14ac:dyDescent="0.3">
      <c r="A37268">
        <v>30710011</v>
      </c>
      <c r="B37268" t="s">
        <v>2088</v>
      </c>
      <c r="C37268" t="s">
        <v>8</v>
      </c>
      <c r="D37268" t="s">
        <v>2384</v>
      </c>
      <c r="E37268">
        <v>0</v>
      </c>
    </row>
    <row r="37269" spans="1:5" x14ac:dyDescent="0.3">
      <c r="A37269">
        <v>30710011</v>
      </c>
      <c r="B37269" t="s">
        <v>2088</v>
      </c>
      <c r="C37269" t="s">
        <v>8</v>
      </c>
      <c r="D37269" t="s">
        <v>2385</v>
      </c>
      <c r="E37269">
        <v>0</v>
      </c>
    </row>
    <row r="37270" spans="1:5" x14ac:dyDescent="0.3">
      <c r="A37270">
        <v>30710011</v>
      </c>
      <c r="B37270" t="s">
        <v>2088</v>
      </c>
      <c r="C37270" t="s">
        <v>8</v>
      </c>
      <c r="D37270" t="s">
        <v>2386</v>
      </c>
      <c r="E37270">
        <v>0</v>
      </c>
    </row>
    <row r="37271" spans="1:5" x14ac:dyDescent="0.3">
      <c r="A37271">
        <v>30710011</v>
      </c>
      <c r="B37271" t="s">
        <v>2088</v>
      </c>
      <c r="C37271" t="s">
        <v>8</v>
      </c>
      <c r="D37271" t="s">
        <v>2387</v>
      </c>
      <c r="E37271">
        <v>0</v>
      </c>
    </row>
    <row r="37272" spans="1:5" x14ac:dyDescent="0.3">
      <c r="A37272">
        <v>30710011</v>
      </c>
      <c r="B37272" t="s">
        <v>2088</v>
      </c>
      <c r="C37272" t="s">
        <v>8</v>
      </c>
      <c r="D37272" t="s">
        <v>2388</v>
      </c>
      <c r="E37272">
        <v>0</v>
      </c>
    </row>
    <row r="37273" spans="1:5" x14ac:dyDescent="0.3">
      <c r="A37273">
        <v>30710011</v>
      </c>
      <c r="B37273" t="s">
        <v>2088</v>
      </c>
      <c r="C37273" t="s">
        <v>8</v>
      </c>
      <c r="D37273" t="s">
        <v>2389</v>
      </c>
      <c r="E37273">
        <v>0</v>
      </c>
    </row>
    <row r="37274" spans="1:5" x14ac:dyDescent="0.3">
      <c r="A37274">
        <v>30710011</v>
      </c>
      <c r="B37274" t="s">
        <v>2088</v>
      </c>
      <c r="C37274" t="s">
        <v>8</v>
      </c>
      <c r="D37274" t="s">
        <v>2390</v>
      </c>
      <c r="E37274">
        <v>0</v>
      </c>
    </row>
    <row r="37275" spans="1:5" x14ac:dyDescent="0.3">
      <c r="A37275">
        <v>30710011</v>
      </c>
      <c r="B37275" t="s">
        <v>2088</v>
      </c>
      <c r="C37275" t="s">
        <v>8</v>
      </c>
      <c r="D37275" t="s">
        <v>2391</v>
      </c>
      <c r="E37275">
        <v>0</v>
      </c>
    </row>
    <row r="37276" spans="1:5" x14ac:dyDescent="0.3">
      <c r="A37276">
        <v>30710011</v>
      </c>
      <c r="B37276" t="s">
        <v>2088</v>
      </c>
      <c r="C37276" t="s">
        <v>8</v>
      </c>
      <c r="D37276" t="s">
        <v>2392</v>
      </c>
      <c r="E37276">
        <v>0</v>
      </c>
    </row>
    <row r="37277" spans="1:5" x14ac:dyDescent="0.3">
      <c r="A37277">
        <v>30710011</v>
      </c>
      <c r="B37277" t="s">
        <v>2088</v>
      </c>
      <c r="C37277" t="s">
        <v>8</v>
      </c>
      <c r="D37277" t="s">
        <v>2393</v>
      </c>
      <c r="E37277">
        <v>0</v>
      </c>
    </row>
    <row r="37278" spans="1:5" x14ac:dyDescent="0.3">
      <c r="A37278">
        <v>30710011</v>
      </c>
      <c r="B37278" t="s">
        <v>2088</v>
      </c>
      <c r="C37278" t="s">
        <v>8</v>
      </c>
      <c r="D37278" t="s">
        <v>2394</v>
      </c>
      <c r="E37278">
        <v>0</v>
      </c>
    </row>
    <row r="37279" spans="1:5" x14ac:dyDescent="0.3">
      <c r="A37279">
        <v>30710011</v>
      </c>
      <c r="B37279" t="s">
        <v>2088</v>
      </c>
      <c r="C37279" t="s">
        <v>8</v>
      </c>
      <c r="D37279" t="s">
        <v>2395</v>
      </c>
      <c r="E37279">
        <v>0</v>
      </c>
    </row>
    <row r="37280" spans="1:5" x14ac:dyDescent="0.3">
      <c r="A37280">
        <v>30710011</v>
      </c>
      <c r="B37280" t="s">
        <v>2088</v>
      </c>
      <c r="C37280" t="s">
        <v>8</v>
      </c>
      <c r="D37280" t="s">
        <v>2396</v>
      </c>
      <c r="E37280">
        <v>0</v>
      </c>
    </row>
    <row r="37281" spans="1:5" x14ac:dyDescent="0.3">
      <c r="A37281">
        <v>30710011</v>
      </c>
      <c r="B37281" t="s">
        <v>2088</v>
      </c>
      <c r="C37281" t="s">
        <v>8</v>
      </c>
      <c r="D37281" t="s">
        <v>2397</v>
      </c>
      <c r="E37281">
        <v>0</v>
      </c>
    </row>
    <row r="37282" spans="1:5" x14ac:dyDescent="0.3">
      <c r="A37282">
        <v>30710011</v>
      </c>
      <c r="B37282" t="s">
        <v>2088</v>
      </c>
      <c r="C37282" t="s">
        <v>8</v>
      </c>
      <c r="D37282" t="s">
        <v>2398</v>
      </c>
      <c r="E37282">
        <v>0</v>
      </c>
    </row>
    <row r="37283" spans="1:5" x14ac:dyDescent="0.3">
      <c r="A37283">
        <v>30710011</v>
      </c>
      <c r="B37283" t="s">
        <v>2088</v>
      </c>
      <c r="C37283" t="s">
        <v>8</v>
      </c>
      <c r="D37283" t="s">
        <v>2399</v>
      </c>
      <c r="E37283">
        <v>0</v>
      </c>
    </row>
    <row r="37284" spans="1:5" x14ac:dyDescent="0.3">
      <c r="A37284">
        <v>30710011</v>
      </c>
      <c r="B37284" t="s">
        <v>2088</v>
      </c>
      <c r="C37284" t="s">
        <v>8</v>
      </c>
      <c r="D37284" t="s">
        <v>2400</v>
      </c>
      <c r="E37284">
        <v>0</v>
      </c>
    </row>
    <row r="37285" spans="1:5" x14ac:dyDescent="0.3">
      <c r="A37285">
        <v>30710011</v>
      </c>
      <c r="B37285" t="s">
        <v>2088</v>
      </c>
      <c r="C37285" t="s">
        <v>8</v>
      </c>
      <c r="D37285" t="s">
        <v>2401</v>
      </c>
      <c r="E37285">
        <v>0</v>
      </c>
    </row>
    <row r="37286" spans="1:5" x14ac:dyDescent="0.3">
      <c r="A37286">
        <v>30710011</v>
      </c>
      <c r="B37286" t="s">
        <v>2088</v>
      </c>
      <c r="C37286" t="s">
        <v>8</v>
      </c>
      <c r="D37286" t="s">
        <v>2402</v>
      </c>
      <c r="E37286">
        <v>0</v>
      </c>
    </row>
    <row r="37287" spans="1:5" x14ac:dyDescent="0.3">
      <c r="A37287">
        <v>30710011</v>
      </c>
      <c r="B37287" t="s">
        <v>2088</v>
      </c>
      <c r="C37287" t="s">
        <v>8</v>
      </c>
      <c r="D37287" t="s">
        <v>2403</v>
      </c>
      <c r="E37287">
        <v>0</v>
      </c>
    </row>
    <row r="37288" spans="1:5" x14ac:dyDescent="0.3">
      <c r="A37288">
        <v>30710011</v>
      </c>
      <c r="B37288" t="s">
        <v>2088</v>
      </c>
      <c r="C37288" t="s">
        <v>8</v>
      </c>
      <c r="D37288" t="s">
        <v>2404</v>
      </c>
      <c r="E37288">
        <v>0</v>
      </c>
    </row>
    <row r="37289" spans="1:5" x14ac:dyDescent="0.3">
      <c r="A37289">
        <v>30710011</v>
      </c>
      <c r="B37289" t="s">
        <v>2088</v>
      </c>
      <c r="C37289" t="s">
        <v>8</v>
      </c>
      <c r="D37289" t="s">
        <v>2405</v>
      </c>
      <c r="E37289">
        <v>0</v>
      </c>
    </row>
    <row r="37290" spans="1:5" x14ac:dyDescent="0.3">
      <c r="A37290">
        <v>30710011</v>
      </c>
      <c r="B37290" t="s">
        <v>2088</v>
      </c>
      <c r="C37290" t="s">
        <v>8</v>
      </c>
      <c r="D37290" t="s">
        <v>2406</v>
      </c>
      <c r="E37290">
        <v>0</v>
      </c>
    </row>
    <row r="37291" spans="1:5" x14ac:dyDescent="0.3">
      <c r="A37291">
        <v>30710011</v>
      </c>
      <c r="B37291" t="s">
        <v>2088</v>
      </c>
      <c r="C37291" t="s">
        <v>8</v>
      </c>
      <c r="D37291" t="s">
        <v>2407</v>
      </c>
      <c r="E37291">
        <v>0</v>
      </c>
    </row>
    <row r="37292" spans="1:5" x14ac:dyDescent="0.3">
      <c r="A37292">
        <v>30710011</v>
      </c>
      <c r="B37292" t="s">
        <v>2088</v>
      </c>
      <c r="C37292" t="s">
        <v>8</v>
      </c>
      <c r="D37292" t="s">
        <v>2408</v>
      </c>
      <c r="E37292">
        <v>0</v>
      </c>
    </row>
    <row r="37293" spans="1:5" x14ac:dyDescent="0.3">
      <c r="A37293">
        <v>30710011</v>
      </c>
      <c r="B37293" t="s">
        <v>2088</v>
      </c>
      <c r="C37293" t="s">
        <v>8</v>
      </c>
      <c r="D37293" t="s">
        <v>2409</v>
      </c>
      <c r="E37293">
        <v>-30</v>
      </c>
    </row>
    <row r="37294" spans="1:5" x14ac:dyDescent="0.3">
      <c r="A37294">
        <v>30710011</v>
      </c>
      <c r="B37294" t="s">
        <v>2088</v>
      </c>
      <c r="C37294" t="s">
        <v>8</v>
      </c>
      <c r="D37294" t="s">
        <v>2410</v>
      </c>
      <c r="E37294">
        <v>0</v>
      </c>
    </row>
    <row r="37295" spans="1:5" x14ac:dyDescent="0.3">
      <c r="A37295">
        <v>30710011</v>
      </c>
      <c r="B37295" t="s">
        <v>2088</v>
      </c>
      <c r="C37295" t="s">
        <v>8</v>
      </c>
      <c r="D37295" t="s">
        <v>2411</v>
      </c>
      <c r="E37295">
        <v>0</v>
      </c>
    </row>
    <row r="37296" spans="1:5" x14ac:dyDescent="0.3">
      <c r="A37296">
        <v>30710011</v>
      </c>
      <c r="B37296" t="s">
        <v>2088</v>
      </c>
      <c r="C37296" t="s">
        <v>8</v>
      </c>
      <c r="D37296" t="s">
        <v>2412</v>
      </c>
      <c r="E37296">
        <v>0</v>
      </c>
    </row>
    <row r="37297" spans="1:5" x14ac:dyDescent="0.3">
      <c r="A37297">
        <v>30710011</v>
      </c>
      <c r="B37297" t="s">
        <v>2088</v>
      </c>
      <c r="C37297" t="s">
        <v>8</v>
      </c>
      <c r="D37297" t="s">
        <v>2413</v>
      </c>
      <c r="E37297">
        <v>0</v>
      </c>
    </row>
    <row r="37298" spans="1:5" x14ac:dyDescent="0.3">
      <c r="A37298">
        <v>37510008</v>
      </c>
      <c r="B37298" t="s">
        <v>2090</v>
      </c>
      <c r="C37298" t="s">
        <v>8</v>
      </c>
      <c r="D37298" t="s">
        <v>2378</v>
      </c>
      <c r="E37298">
        <v>0</v>
      </c>
    </row>
    <row r="37299" spans="1:5" x14ac:dyDescent="0.3">
      <c r="A37299">
        <v>37510008</v>
      </c>
      <c r="B37299" t="s">
        <v>2090</v>
      </c>
      <c r="C37299" t="s">
        <v>8</v>
      </c>
      <c r="D37299" t="s">
        <v>2379</v>
      </c>
      <c r="E37299">
        <v>-1</v>
      </c>
    </row>
    <row r="37300" spans="1:5" x14ac:dyDescent="0.3">
      <c r="A37300">
        <v>37510008</v>
      </c>
      <c r="B37300" t="s">
        <v>2090</v>
      </c>
      <c r="C37300" t="s">
        <v>8</v>
      </c>
      <c r="D37300" t="s">
        <v>2380</v>
      </c>
      <c r="E37300">
        <v>0</v>
      </c>
    </row>
    <row r="37301" spans="1:5" x14ac:dyDescent="0.3">
      <c r="A37301">
        <v>37510008</v>
      </c>
      <c r="B37301" t="s">
        <v>2090</v>
      </c>
      <c r="C37301" t="s">
        <v>8</v>
      </c>
      <c r="D37301" t="s">
        <v>2381</v>
      </c>
      <c r="E37301">
        <v>0</v>
      </c>
    </row>
    <row r="37302" spans="1:5" x14ac:dyDescent="0.3">
      <c r="A37302">
        <v>37510008</v>
      </c>
      <c r="B37302" t="s">
        <v>2090</v>
      </c>
      <c r="C37302" t="s">
        <v>8</v>
      </c>
      <c r="D37302" t="s">
        <v>2382</v>
      </c>
      <c r="E37302">
        <v>0</v>
      </c>
    </row>
    <row r="37303" spans="1:5" x14ac:dyDescent="0.3">
      <c r="A37303">
        <v>37510008</v>
      </c>
      <c r="B37303" t="s">
        <v>2090</v>
      </c>
      <c r="C37303" t="s">
        <v>8</v>
      </c>
      <c r="D37303" t="s">
        <v>2383</v>
      </c>
      <c r="E37303">
        <v>0</v>
      </c>
    </row>
    <row r="37304" spans="1:5" x14ac:dyDescent="0.3">
      <c r="A37304">
        <v>37510008</v>
      </c>
      <c r="B37304" t="s">
        <v>2090</v>
      </c>
      <c r="C37304" t="s">
        <v>8</v>
      </c>
      <c r="D37304" t="s">
        <v>2384</v>
      </c>
      <c r="E37304">
        <v>0</v>
      </c>
    </row>
    <row r="37305" spans="1:5" x14ac:dyDescent="0.3">
      <c r="A37305">
        <v>37510008</v>
      </c>
      <c r="B37305" t="s">
        <v>2090</v>
      </c>
      <c r="C37305" t="s">
        <v>8</v>
      </c>
      <c r="D37305" t="s">
        <v>2385</v>
      </c>
      <c r="E37305">
        <v>0</v>
      </c>
    </row>
    <row r="37306" spans="1:5" x14ac:dyDescent="0.3">
      <c r="A37306">
        <v>37510008</v>
      </c>
      <c r="B37306" t="s">
        <v>2090</v>
      </c>
      <c r="C37306" t="s">
        <v>8</v>
      </c>
      <c r="D37306" t="s">
        <v>2386</v>
      </c>
      <c r="E37306">
        <v>0</v>
      </c>
    </row>
    <row r="37307" spans="1:5" x14ac:dyDescent="0.3">
      <c r="A37307">
        <v>37510008</v>
      </c>
      <c r="B37307" t="s">
        <v>2090</v>
      </c>
      <c r="C37307" t="s">
        <v>8</v>
      </c>
      <c r="D37307" t="s">
        <v>2387</v>
      </c>
      <c r="E37307">
        <v>0</v>
      </c>
    </row>
    <row r="37308" spans="1:5" x14ac:dyDescent="0.3">
      <c r="A37308">
        <v>37510008</v>
      </c>
      <c r="B37308" t="s">
        <v>2090</v>
      </c>
      <c r="C37308" t="s">
        <v>8</v>
      </c>
      <c r="D37308" t="s">
        <v>2388</v>
      </c>
      <c r="E37308">
        <v>0</v>
      </c>
    </row>
    <row r="37309" spans="1:5" x14ac:dyDescent="0.3">
      <c r="A37309">
        <v>37510008</v>
      </c>
      <c r="B37309" t="s">
        <v>2090</v>
      </c>
      <c r="C37309" t="s">
        <v>8</v>
      </c>
      <c r="D37309" t="s">
        <v>2389</v>
      </c>
      <c r="E37309">
        <v>0</v>
      </c>
    </row>
    <row r="37310" spans="1:5" x14ac:dyDescent="0.3">
      <c r="A37310">
        <v>37510008</v>
      </c>
      <c r="B37310" t="s">
        <v>2090</v>
      </c>
      <c r="C37310" t="s">
        <v>8</v>
      </c>
      <c r="D37310" t="s">
        <v>2390</v>
      </c>
      <c r="E37310">
        <v>0</v>
      </c>
    </row>
    <row r="37311" spans="1:5" x14ac:dyDescent="0.3">
      <c r="A37311">
        <v>37510008</v>
      </c>
      <c r="B37311" t="s">
        <v>2090</v>
      </c>
      <c r="C37311" t="s">
        <v>8</v>
      </c>
      <c r="D37311" t="s">
        <v>2391</v>
      </c>
      <c r="E37311">
        <v>0</v>
      </c>
    </row>
    <row r="37312" spans="1:5" x14ac:dyDescent="0.3">
      <c r="A37312">
        <v>37510008</v>
      </c>
      <c r="B37312" t="s">
        <v>2090</v>
      </c>
      <c r="C37312" t="s">
        <v>8</v>
      </c>
      <c r="D37312" t="s">
        <v>2392</v>
      </c>
      <c r="E37312">
        <v>0</v>
      </c>
    </row>
    <row r="37313" spans="1:5" x14ac:dyDescent="0.3">
      <c r="A37313">
        <v>37510008</v>
      </c>
      <c r="B37313" t="s">
        <v>2090</v>
      </c>
      <c r="C37313" t="s">
        <v>8</v>
      </c>
      <c r="D37313" t="s">
        <v>2393</v>
      </c>
      <c r="E37313">
        <v>0</v>
      </c>
    </row>
    <row r="37314" spans="1:5" x14ac:dyDescent="0.3">
      <c r="A37314">
        <v>37510008</v>
      </c>
      <c r="B37314" t="s">
        <v>2090</v>
      </c>
      <c r="C37314" t="s">
        <v>8</v>
      </c>
      <c r="D37314" t="s">
        <v>2394</v>
      </c>
      <c r="E37314">
        <v>0</v>
      </c>
    </row>
    <row r="37315" spans="1:5" x14ac:dyDescent="0.3">
      <c r="A37315">
        <v>37510008</v>
      </c>
      <c r="B37315" t="s">
        <v>2090</v>
      </c>
      <c r="C37315" t="s">
        <v>8</v>
      </c>
      <c r="D37315" t="s">
        <v>2395</v>
      </c>
      <c r="E37315">
        <v>0</v>
      </c>
    </row>
    <row r="37316" spans="1:5" x14ac:dyDescent="0.3">
      <c r="A37316">
        <v>37510008</v>
      </c>
      <c r="B37316" t="s">
        <v>2090</v>
      </c>
      <c r="C37316" t="s">
        <v>8</v>
      </c>
      <c r="D37316" t="s">
        <v>2396</v>
      </c>
      <c r="E37316">
        <v>0</v>
      </c>
    </row>
    <row r="37317" spans="1:5" x14ac:dyDescent="0.3">
      <c r="A37317">
        <v>37510008</v>
      </c>
      <c r="B37317" t="s">
        <v>2090</v>
      </c>
      <c r="C37317" t="s">
        <v>8</v>
      </c>
      <c r="D37317" t="s">
        <v>2397</v>
      </c>
      <c r="E37317">
        <v>0</v>
      </c>
    </row>
    <row r="37318" spans="1:5" x14ac:dyDescent="0.3">
      <c r="A37318">
        <v>37510008</v>
      </c>
      <c r="B37318" t="s">
        <v>2090</v>
      </c>
      <c r="C37318" t="s">
        <v>8</v>
      </c>
      <c r="D37318" t="s">
        <v>2398</v>
      </c>
      <c r="E37318">
        <v>0</v>
      </c>
    </row>
    <row r="37319" spans="1:5" x14ac:dyDescent="0.3">
      <c r="A37319">
        <v>37510008</v>
      </c>
      <c r="B37319" t="s">
        <v>2090</v>
      </c>
      <c r="C37319" t="s">
        <v>8</v>
      </c>
      <c r="D37319" t="s">
        <v>2399</v>
      </c>
      <c r="E37319">
        <v>0</v>
      </c>
    </row>
    <row r="37320" spans="1:5" x14ac:dyDescent="0.3">
      <c r="A37320">
        <v>37510008</v>
      </c>
      <c r="B37320" t="s">
        <v>2090</v>
      </c>
      <c r="C37320" t="s">
        <v>8</v>
      </c>
      <c r="D37320" t="s">
        <v>2400</v>
      </c>
      <c r="E37320">
        <v>0</v>
      </c>
    </row>
    <row r="37321" spans="1:5" x14ac:dyDescent="0.3">
      <c r="A37321">
        <v>37510008</v>
      </c>
      <c r="B37321" t="s">
        <v>2090</v>
      </c>
      <c r="C37321" t="s">
        <v>8</v>
      </c>
      <c r="D37321" t="s">
        <v>2401</v>
      </c>
      <c r="E37321">
        <v>0</v>
      </c>
    </row>
    <row r="37322" spans="1:5" x14ac:dyDescent="0.3">
      <c r="A37322">
        <v>37510008</v>
      </c>
      <c r="B37322" t="s">
        <v>2090</v>
      </c>
      <c r="C37322" t="s">
        <v>8</v>
      </c>
      <c r="D37322" t="s">
        <v>2402</v>
      </c>
      <c r="E37322">
        <v>0</v>
      </c>
    </row>
    <row r="37323" spans="1:5" x14ac:dyDescent="0.3">
      <c r="A37323">
        <v>37510008</v>
      </c>
      <c r="B37323" t="s">
        <v>2090</v>
      </c>
      <c r="C37323" t="s">
        <v>8</v>
      </c>
      <c r="D37323" t="s">
        <v>2403</v>
      </c>
      <c r="E37323">
        <v>0</v>
      </c>
    </row>
    <row r="37324" spans="1:5" x14ac:dyDescent="0.3">
      <c r="A37324">
        <v>37510008</v>
      </c>
      <c r="B37324" t="s">
        <v>2090</v>
      </c>
      <c r="C37324" t="s">
        <v>8</v>
      </c>
      <c r="D37324" t="s">
        <v>2404</v>
      </c>
      <c r="E37324">
        <v>0</v>
      </c>
    </row>
    <row r="37325" spans="1:5" x14ac:dyDescent="0.3">
      <c r="A37325">
        <v>37510008</v>
      </c>
      <c r="B37325" t="s">
        <v>2090</v>
      </c>
      <c r="C37325" t="s">
        <v>8</v>
      </c>
      <c r="D37325" t="s">
        <v>2405</v>
      </c>
      <c r="E37325">
        <v>0</v>
      </c>
    </row>
    <row r="37326" spans="1:5" x14ac:dyDescent="0.3">
      <c r="A37326">
        <v>37510008</v>
      </c>
      <c r="B37326" t="s">
        <v>2090</v>
      </c>
      <c r="C37326" t="s">
        <v>8</v>
      </c>
      <c r="D37326" t="s">
        <v>2406</v>
      </c>
      <c r="E37326">
        <v>0</v>
      </c>
    </row>
    <row r="37327" spans="1:5" x14ac:dyDescent="0.3">
      <c r="A37327">
        <v>37510008</v>
      </c>
      <c r="B37327" t="s">
        <v>2090</v>
      </c>
      <c r="C37327" t="s">
        <v>8</v>
      </c>
      <c r="D37327" t="s">
        <v>2407</v>
      </c>
      <c r="E37327">
        <v>0</v>
      </c>
    </row>
    <row r="37328" spans="1:5" x14ac:dyDescent="0.3">
      <c r="A37328">
        <v>37510008</v>
      </c>
      <c r="B37328" t="s">
        <v>2090</v>
      </c>
      <c r="C37328" t="s">
        <v>8</v>
      </c>
      <c r="D37328" t="s">
        <v>2408</v>
      </c>
      <c r="E37328">
        <v>0</v>
      </c>
    </row>
    <row r="37329" spans="1:5" x14ac:dyDescent="0.3">
      <c r="A37329">
        <v>37510008</v>
      </c>
      <c r="B37329" t="s">
        <v>2090</v>
      </c>
      <c r="C37329" t="s">
        <v>8</v>
      </c>
      <c r="D37329" t="s">
        <v>2409</v>
      </c>
      <c r="E37329">
        <v>0</v>
      </c>
    </row>
    <row r="37330" spans="1:5" x14ac:dyDescent="0.3">
      <c r="A37330">
        <v>37510008</v>
      </c>
      <c r="B37330" t="s">
        <v>2090</v>
      </c>
      <c r="C37330" t="s">
        <v>8</v>
      </c>
      <c r="D37330" t="s">
        <v>2410</v>
      </c>
      <c r="E37330">
        <v>-1</v>
      </c>
    </row>
    <row r="37331" spans="1:5" x14ac:dyDescent="0.3">
      <c r="A37331">
        <v>37510008</v>
      </c>
      <c r="B37331" t="s">
        <v>2090</v>
      </c>
      <c r="C37331" t="s">
        <v>8</v>
      </c>
      <c r="D37331" t="s">
        <v>2411</v>
      </c>
      <c r="E37331">
        <v>0</v>
      </c>
    </row>
    <row r="37332" spans="1:5" x14ac:dyDescent="0.3">
      <c r="A37332">
        <v>37510008</v>
      </c>
      <c r="B37332" t="s">
        <v>2090</v>
      </c>
      <c r="C37332" t="s">
        <v>8</v>
      </c>
      <c r="D37332" t="s">
        <v>2412</v>
      </c>
      <c r="E37332">
        <v>0</v>
      </c>
    </row>
    <row r="37333" spans="1:5" x14ac:dyDescent="0.3">
      <c r="A37333">
        <v>37510008</v>
      </c>
      <c r="B37333" t="s">
        <v>2090</v>
      </c>
      <c r="C37333" t="s">
        <v>8</v>
      </c>
      <c r="D37333" t="s">
        <v>2413</v>
      </c>
      <c r="E37333">
        <v>0</v>
      </c>
    </row>
    <row r="37334" spans="1:5" x14ac:dyDescent="0.3">
      <c r="A37334">
        <v>30040026</v>
      </c>
      <c r="B37334" t="s">
        <v>2092</v>
      </c>
      <c r="C37334" t="s">
        <v>8</v>
      </c>
      <c r="D37334" t="s">
        <v>2378</v>
      </c>
      <c r="E37334">
        <v>0</v>
      </c>
    </row>
    <row r="37335" spans="1:5" x14ac:dyDescent="0.3">
      <c r="A37335">
        <v>30040026</v>
      </c>
      <c r="B37335" t="s">
        <v>2092</v>
      </c>
      <c r="C37335" t="s">
        <v>8</v>
      </c>
      <c r="D37335" t="s">
        <v>2379</v>
      </c>
      <c r="E37335">
        <v>0</v>
      </c>
    </row>
    <row r="37336" spans="1:5" x14ac:dyDescent="0.3">
      <c r="A37336">
        <v>30040026</v>
      </c>
      <c r="B37336" t="s">
        <v>2092</v>
      </c>
      <c r="C37336" t="s">
        <v>8</v>
      </c>
      <c r="D37336" t="s">
        <v>2380</v>
      </c>
      <c r="E37336">
        <v>-90</v>
      </c>
    </row>
    <row r="37337" spans="1:5" x14ac:dyDescent="0.3">
      <c r="A37337">
        <v>30040026</v>
      </c>
      <c r="B37337" t="s">
        <v>2092</v>
      </c>
      <c r="C37337" t="s">
        <v>8</v>
      </c>
      <c r="D37337" t="s">
        <v>2381</v>
      </c>
      <c r="E37337">
        <v>0</v>
      </c>
    </row>
    <row r="37338" spans="1:5" x14ac:dyDescent="0.3">
      <c r="A37338">
        <v>30040026</v>
      </c>
      <c r="B37338" t="s">
        <v>2092</v>
      </c>
      <c r="C37338" t="s">
        <v>8</v>
      </c>
      <c r="D37338" t="s">
        <v>2382</v>
      </c>
      <c r="E37338">
        <v>0</v>
      </c>
    </row>
    <row r="37339" spans="1:5" x14ac:dyDescent="0.3">
      <c r="A37339">
        <v>30040026</v>
      </c>
      <c r="B37339" t="s">
        <v>2092</v>
      </c>
      <c r="C37339" t="s">
        <v>8</v>
      </c>
      <c r="D37339" t="s">
        <v>2383</v>
      </c>
      <c r="E37339">
        <v>0</v>
      </c>
    </row>
    <row r="37340" spans="1:5" x14ac:dyDescent="0.3">
      <c r="A37340">
        <v>30040026</v>
      </c>
      <c r="B37340" t="s">
        <v>2092</v>
      </c>
      <c r="C37340" t="s">
        <v>8</v>
      </c>
      <c r="D37340" t="s">
        <v>2384</v>
      </c>
      <c r="E37340">
        <v>0</v>
      </c>
    </row>
    <row r="37341" spans="1:5" x14ac:dyDescent="0.3">
      <c r="A37341">
        <v>30040026</v>
      </c>
      <c r="B37341" t="s">
        <v>2092</v>
      </c>
      <c r="C37341" t="s">
        <v>8</v>
      </c>
      <c r="D37341" t="s">
        <v>2385</v>
      </c>
      <c r="E37341">
        <v>0</v>
      </c>
    </row>
    <row r="37342" spans="1:5" x14ac:dyDescent="0.3">
      <c r="A37342">
        <v>30040026</v>
      </c>
      <c r="B37342" t="s">
        <v>2092</v>
      </c>
      <c r="C37342" t="s">
        <v>8</v>
      </c>
      <c r="D37342" t="s">
        <v>2386</v>
      </c>
      <c r="E37342">
        <v>0</v>
      </c>
    </row>
    <row r="37343" spans="1:5" x14ac:dyDescent="0.3">
      <c r="A37343">
        <v>30040026</v>
      </c>
      <c r="B37343" t="s">
        <v>2092</v>
      </c>
      <c r="C37343" t="s">
        <v>8</v>
      </c>
      <c r="D37343" t="s">
        <v>2387</v>
      </c>
      <c r="E37343">
        <v>0</v>
      </c>
    </row>
    <row r="37344" spans="1:5" x14ac:dyDescent="0.3">
      <c r="A37344">
        <v>30040026</v>
      </c>
      <c r="B37344" t="s">
        <v>2092</v>
      </c>
      <c r="C37344" t="s">
        <v>8</v>
      </c>
      <c r="D37344" t="s">
        <v>2388</v>
      </c>
      <c r="E37344">
        <v>0</v>
      </c>
    </row>
    <row r="37345" spans="1:5" x14ac:dyDescent="0.3">
      <c r="A37345">
        <v>30040026</v>
      </c>
      <c r="B37345" t="s">
        <v>2092</v>
      </c>
      <c r="C37345" t="s">
        <v>8</v>
      </c>
      <c r="D37345" t="s">
        <v>2389</v>
      </c>
      <c r="E37345">
        <v>0</v>
      </c>
    </row>
    <row r="37346" spans="1:5" x14ac:dyDescent="0.3">
      <c r="A37346">
        <v>30040026</v>
      </c>
      <c r="B37346" t="s">
        <v>2092</v>
      </c>
      <c r="C37346" t="s">
        <v>8</v>
      </c>
      <c r="D37346" t="s">
        <v>2390</v>
      </c>
      <c r="E37346">
        <v>0</v>
      </c>
    </row>
    <row r="37347" spans="1:5" x14ac:dyDescent="0.3">
      <c r="A37347">
        <v>30040026</v>
      </c>
      <c r="B37347" t="s">
        <v>2092</v>
      </c>
      <c r="C37347" t="s">
        <v>8</v>
      </c>
      <c r="D37347" t="s">
        <v>2391</v>
      </c>
      <c r="E37347">
        <v>-40</v>
      </c>
    </row>
    <row r="37348" spans="1:5" x14ac:dyDescent="0.3">
      <c r="A37348">
        <v>30040026</v>
      </c>
      <c r="B37348" t="s">
        <v>2092</v>
      </c>
      <c r="C37348" t="s">
        <v>8</v>
      </c>
      <c r="D37348" t="s">
        <v>2392</v>
      </c>
      <c r="E37348">
        <v>0</v>
      </c>
    </row>
    <row r="37349" spans="1:5" x14ac:dyDescent="0.3">
      <c r="A37349">
        <v>30040026</v>
      </c>
      <c r="B37349" t="s">
        <v>2092</v>
      </c>
      <c r="C37349" t="s">
        <v>8</v>
      </c>
      <c r="D37349" t="s">
        <v>2393</v>
      </c>
      <c r="E37349">
        <v>0</v>
      </c>
    </row>
    <row r="37350" spans="1:5" x14ac:dyDescent="0.3">
      <c r="A37350">
        <v>30040026</v>
      </c>
      <c r="B37350" t="s">
        <v>2092</v>
      </c>
      <c r="C37350" t="s">
        <v>8</v>
      </c>
      <c r="D37350" t="s">
        <v>2394</v>
      </c>
      <c r="E37350">
        <v>0</v>
      </c>
    </row>
    <row r="37351" spans="1:5" x14ac:dyDescent="0.3">
      <c r="A37351">
        <v>30040026</v>
      </c>
      <c r="B37351" t="s">
        <v>2092</v>
      </c>
      <c r="C37351" t="s">
        <v>8</v>
      </c>
      <c r="D37351" t="s">
        <v>2395</v>
      </c>
      <c r="E37351">
        <v>-10</v>
      </c>
    </row>
    <row r="37352" spans="1:5" x14ac:dyDescent="0.3">
      <c r="A37352">
        <v>30040026</v>
      </c>
      <c r="B37352" t="s">
        <v>2092</v>
      </c>
      <c r="C37352" t="s">
        <v>8</v>
      </c>
      <c r="D37352" t="s">
        <v>2396</v>
      </c>
      <c r="E37352">
        <v>0</v>
      </c>
    </row>
    <row r="37353" spans="1:5" x14ac:dyDescent="0.3">
      <c r="A37353">
        <v>30040026</v>
      </c>
      <c r="B37353" t="s">
        <v>2092</v>
      </c>
      <c r="C37353" t="s">
        <v>8</v>
      </c>
      <c r="D37353" t="s">
        <v>2397</v>
      </c>
      <c r="E37353">
        <v>0</v>
      </c>
    </row>
    <row r="37354" spans="1:5" x14ac:dyDescent="0.3">
      <c r="A37354">
        <v>30040026</v>
      </c>
      <c r="B37354" t="s">
        <v>2092</v>
      </c>
      <c r="C37354" t="s">
        <v>8</v>
      </c>
      <c r="D37354" t="s">
        <v>2398</v>
      </c>
      <c r="E37354">
        <v>0</v>
      </c>
    </row>
    <row r="37355" spans="1:5" x14ac:dyDescent="0.3">
      <c r="A37355">
        <v>30040026</v>
      </c>
      <c r="B37355" t="s">
        <v>2092</v>
      </c>
      <c r="C37355" t="s">
        <v>8</v>
      </c>
      <c r="D37355" t="s">
        <v>2399</v>
      </c>
      <c r="E37355">
        <v>0</v>
      </c>
    </row>
    <row r="37356" spans="1:5" x14ac:dyDescent="0.3">
      <c r="A37356">
        <v>30040026</v>
      </c>
      <c r="B37356" t="s">
        <v>2092</v>
      </c>
      <c r="C37356" t="s">
        <v>8</v>
      </c>
      <c r="D37356" t="s">
        <v>2400</v>
      </c>
      <c r="E37356">
        <v>0</v>
      </c>
    </row>
    <row r="37357" spans="1:5" x14ac:dyDescent="0.3">
      <c r="A37357">
        <v>30040026</v>
      </c>
      <c r="B37357" t="s">
        <v>2092</v>
      </c>
      <c r="C37357" t="s">
        <v>8</v>
      </c>
      <c r="D37357" t="s">
        <v>2401</v>
      </c>
      <c r="E37357">
        <v>0</v>
      </c>
    </row>
    <row r="37358" spans="1:5" x14ac:dyDescent="0.3">
      <c r="A37358">
        <v>30040026</v>
      </c>
      <c r="B37358" t="s">
        <v>2092</v>
      </c>
      <c r="C37358" t="s">
        <v>8</v>
      </c>
      <c r="D37358" t="s">
        <v>2402</v>
      </c>
      <c r="E37358">
        <v>0</v>
      </c>
    </row>
    <row r="37359" spans="1:5" x14ac:dyDescent="0.3">
      <c r="A37359">
        <v>30040026</v>
      </c>
      <c r="B37359" t="s">
        <v>2092</v>
      </c>
      <c r="C37359" t="s">
        <v>8</v>
      </c>
      <c r="D37359" t="s">
        <v>2403</v>
      </c>
      <c r="E37359">
        <v>0</v>
      </c>
    </row>
    <row r="37360" spans="1:5" x14ac:dyDescent="0.3">
      <c r="A37360">
        <v>30040026</v>
      </c>
      <c r="B37360" t="s">
        <v>2092</v>
      </c>
      <c r="C37360" t="s">
        <v>8</v>
      </c>
      <c r="D37360" t="s">
        <v>2404</v>
      </c>
      <c r="E37360">
        <v>0</v>
      </c>
    </row>
    <row r="37361" spans="1:5" x14ac:dyDescent="0.3">
      <c r="A37361">
        <v>30040026</v>
      </c>
      <c r="B37361" t="s">
        <v>2092</v>
      </c>
      <c r="C37361" t="s">
        <v>8</v>
      </c>
      <c r="D37361" t="s">
        <v>2405</v>
      </c>
      <c r="E37361">
        <v>0</v>
      </c>
    </row>
    <row r="37362" spans="1:5" x14ac:dyDescent="0.3">
      <c r="A37362">
        <v>30040026</v>
      </c>
      <c r="B37362" t="s">
        <v>2092</v>
      </c>
      <c r="C37362" t="s">
        <v>8</v>
      </c>
      <c r="D37362" t="s">
        <v>2406</v>
      </c>
      <c r="E37362">
        <v>0</v>
      </c>
    </row>
    <row r="37363" spans="1:5" x14ac:dyDescent="0.3">
      <c r="A37363">
        <v>30040026</v>
      </c>
      <c r="B37363" t="s">
        <v>2092</v>
      </c>
      <c r="C37363" t="s">
        <v>8</v>
      </c>
      <c r="D37363" t="s">
        <v>2407</v>
      </c>
      <c r="E37363">
        <v>0</v>
      </c>
    </row>
    <row r="37364" spans="1:5" x14ac:dyDescent="0.3">
      <c r="A37364">
        <v>30040026</v>
      </c>
      <c r="B37364" t="s">
        <v>2092</v>
      </c>
      <c r="C37364" t="s">
        <v>8</v>
      </c>
      <c r="D37364" t="s">
        <v>2408</v>
      </c>
      <c r="E37364">
        <v>0</v>
      </c>
    </row>
    <row r="37365" spans="1:5" x14ac:dyDescent="0.3">
      <c r="A37365">
        <v>30040026</v>
      </c>
      <c r="B37365" t="s">
        <v>2092</v>
      </c>
      <c r="C37365" t="s">
        <v>8</v>
      </c>
      <c r="D37365" t="s">
        <v>2409</v>
      </c>
      <c r="E37365">
        <v>-50</v>
      </c>
    </row>
    <row r="37366" spans="1:5" x14ac:dyDescent="0.3">
      <c r="A37366">
        <v>30040026</v>
      </c>
      <c r="B37366" t="s">
        <v>2092</v>
      </c>
      <c r="C37366" t="s">
        <v>8</v>
      </c>
      <c r="D37366" t="s">
        <v>2410</v>
      </c>
      <c r="E37366">
        <v>0</v>
      </c>
    </row>
    <row r="37367" spans="1:5" x14ac:dyDescent="0.3">
      <c r="A37367">
        <v>30040026</v>
      </c>
      <c r="B37367" t="s">
        <v>2092</v>
      </c>
      <c r="C37367" t="s">
        <v>8</v>
      </c>
      <c r="D37367" t="s">
        <v>2411</v>
      </c>
      <c r="E37367">
        <v>0</v>
      </c>
    </row>
    <row r="37368" spans="1:5" x14ac:dyDescent="0.3">
      <c r="A37368">
        <v>30040026</v>
      </c>
      <c r="B37368" t="s">
        <v>2092</v>
      </c>
      <c r="C37368" t="s">
        <v>8</v>
      </c>
      <c r="D37368" t="s">
        <v>2412</v>
      </c>
      <c r="E37368">
        <v>0</v>
      </c>
    </row>
    <row r="37369" spans="1:5" x14ac:dyDescent="0.3">
      <c r="A37369">
        <v>30040026</v>
      </c>
      <c r="B37369" t="s">
        <v>2092</v>
      </c>
      <c r="C37369" t="s">
        <v>8</v>
      </c>
      <c r="D37369" t="s">
        <v>2413</v>
      </c>
      <c r="E37369">
        <v>0</v>
      </c>
    </row>
    <row r="37370" spans="1:5" x14ac:dyDescent="0.3">
      <c r="A37370">
        <v>30010099</v>
      </c>
      <c r="B37370" t="s">
        <v>2094</v>
      </c>
      <c r="C37370" t="s">
        <v>8</v>
      </c>
      <c r="D37370" t="s">
        <v>2378</v>
      </c>
      <c r="E37370">
        <v>0</v>
      </c>
    </row>
    <row r="37371" spans="1:5" x14ac:dyDescent="0.3">
      <c r="A37371">
        <v>30010099</v>
      </c>
      <c r="B37371" t="s">
        <v>2094</v>
      </c>
      <c r="C37371" t="s">
        <v>8</v>
      </c>
      <c r="D37371" t="s">
        <v>2379</v>
      </c>
      <c r="E37371">
        <v>0</v>
      </c>
    </row>
    <row r="37372" spans="1:5" x14ac:dyDescent="0.3">
      <c r="A37372">
        <v>30010099</v>
      </c>
      <c r="B37372" t="s">
        <v>2094</v>
      </c>
      <c r="C37372" t="s">
        <v>8</v>
      </c>
      <c r="D37372" t="s">
        <v>2380</v>
      </c>
      <c r="E37372">
        <v>0</v>
      </c>
    </row>
    <row r="37373" spans="1:5" x14ac:dyDescent="0.3">
      <c r="A37373">
        <v>30010099</v>
      </c>
      <c r="B37373" t="s">
        <v>2094</v>
      </c>
      <c r="C37373" t="s">
        <v>8</v>
      </c>
      <c r="D37373" t="s">
        <v>2381</v>
      </c>
      <c r="E37373">
        <v>0</v>
      </c>
    </row>
    <row r="37374" spans="1:5" x14ac:dyDescent="0.3">
      <c r="A37374">
        <v>30010099</v>
      </c>
      <c r="B37374" t="s">
        <v>2094</v>
      </c>
      <c r="C37374" t="s">
        <v>8</v>
      </c>
      <c r="D37374" t="s">
        <v>2382</v>
      </c>
      <c r="E37374">
        <v>0</v>
      </c>
    </row>
    <row r="37375" spans="1:5" x14ac:dyDescent="0.3">
      <c r="A37375">
        <v>30010099</v>
      </c>
      <c r="B37375" t="s">
        <v>2094</v>
      </c>
      <c r="C37375" t="s">
        <v>8</v>
      </c>
      <c r="D37375" t="s">
        <v>2383</v>
      </c>
      <c r="E37375">
        <v>0</v>
      </c>
    </row>
    <row r="37376" spans="1:5" x14ac:dyDescent="0.3">
      <c r="A37376">
        <v>30010099</v>
      </c>
      <c r="B37376" t="s">
        <v>2094</v>
      </c>
      <c r="C37376" t="s">
        <v>8</v>
      </c>
      <c r="D37376" t="s">
        <v>2384</v>
      </c>
      <c r="E37376">
        <v>0</v>
      </c>
    </row>
    <row r="37377" spans="1:5" x14ac:dyDescent="0.3">
      <c r="A37377">
        <v>30010099</v>
      </c>
      <c r="B37377" t="s">
        <v>2094</v>
      </c>
      <c r="C37377" t="s">
        <v>8</v>
      </c>
      <c r="D37377" t="s">
        <v>2385</v>
      </c>
      <c r="E37377">
        <v>0</v>
      </c>
    </row>
    <row r="37378" spans="1:5" x14ac:dyDescent="0.3">
      <c r="A37378">
        <v>30010099</v>
      </c>
      <c r="B37378" t="s">
        <v>2094</v>
      </c>
      <c r="C37378" t="s">
        <v>8</v>
      </c>
      <c r="D37378" t="s">
        <v>2386</v>
      </c>
      <c r="E37378">
        <v>0</v>
      </c>
    </row>
    <row r="37379" spans="1:5" x14ac:dyDescent="0.3">
      <c r="A37379">
        <v>30010099</v>
      </c>
      <c r="B37379" t="s">
        <v>2094</v>
      </c>
      <c r="C37379" t="s">
        <v>8</v>
      </c>
      <c r="D37379" t="s">
        <v>2387</v>
      </c>
      <c r="E37379">
        <v>0</v>
      </c>
    </row>
    <row r="37380" spans="1:5" x14ac:dyDescent="0.3">
      <c r="A37380">
        <v>30010099</v>
      </c>
      <c r="B37380" t="s">
        <v>2094</v>
      </c>
      <c r="C37380" t="s">
        <v>8</v>
      </c>
      <c r="D37380" t="s">
        <v>2388</v>
      </c>
      <c r="E37380">
        <v>0</v>
      </c>
    </row>
    <row r="37381" spans="1:5" x14ac:dyDescent="0.3">
      <c r="A37381">
        <v>30010099</v>
      </c>
      <c r="B37381" t="s">
        <v>2094</v>
      </c>
      <c r="C37381" t="s">
        <v>8</v>
      </c>
      <c r="D37381" t="s">
        <v>2389</v>
      </c>
      <c r="E37381">
        <v>0</v>
      </c>
    </row>
    <row r="37382" spans="1:5" x14ac:dyDescent="0.3">
      <c r="A37382">
        <v>30010099</v>
      </c>
      <c r="B37382" t="s">
        <v>2094</v>
      </c>
      <c r="C37382" t="s">
        <v>8</v>
      </c>
      <c r="D37382" t="s">
        <v>2390</v>
      </c>
      <c r="E37382">
        <v>0</v>
      </c>
    </row>
    <row r="37383" spans="1:5" x14ac:dyDescent="0.3">
      <c r="A37383">
        <v>30010099</v>
      </c>
      <c r="B37383" t="s">
        <v>2094</v>
      </c>
      <c r="C37383" t="s">
        <v>8</v>
      </c>
      <c r="D37383" t="s">
        <v>2391</v>
      </c>
      <c r="E37383">
        <v>0</v>
      </c>
    </row>
    <row r="37384" spans="1:5" x14ac:dyDescent="0.3">
      <c r="A37384">
        <v>30010099</v>
      </c>
      <c r="B37384" t="s">
        <v>2094</v>
      </c>
      <c r="C37384" t="s">
        <v>8</v>
      </c>
      <c r="D37384" t="s">
        <v>2392</v>
      </c>
      <c r="E37384">
        <v>0</v>
      </c>
    </row>
    <row r="37385" spans="1:5" x14ac:dyDescent="0.3">
      <c r="A37385">
        <v>30010099</v>
      </c>
      <c r="B37385" t="s">
        <v>2094</v>
      </c>
      <c r="C37385" t="s">
        <v>8</v>
      </c>
      <c r="D37385" t="s">
        <v>2393</v>
      </c>
      <c r="E37385">
        <v>0</v>
      </c>
    </row>
    <row r="37386" spans="1:5" x14ac:dyDescent="0.3">
      <c r="A37386">
        <v>30010099</v>
      </c>
      <c r="B37386" t="s">
        <v>2094</v>
      </c>
      <c r="C37386" t="s">
        <v>8</v>
      </c>
      <c r="D37386" t="s">
        <v>2394</v>
      </c>
      <c r="E37386">
        <v>0</v>
      </c>
    </row>
    <row r="37387" spans="1:5" x14ac:dyDescent="0.3">
      <c r="A37387">
        <v>30010099</v>
      </c>
      <c r="B37387" t="s">
        <v>2094</v>
      </c>
      <c r="C37387" t="s">
        <v>8</v>
      </c>
      <c r="D37387" t="s">
        <v>2395</v>
      </c>
      <c r="E37387">
        <v>0</v>
      </c>
    </row>
    <row r="37388" spans="1:5" x14ac:dyDescent="0.3">
      <c r="A37388">
        <v>30010099</v>
      </c>
      <c r="B37388" t="s">
        <v>2094</v>
      </c>
      <c r="C37388" t="s">
        <v>8</v>
      </c>
      <c r="D37388" t="s">
        <v>2396</v>
      </c>
      <c r="E37388">
        <v>0</v>
      </c>
    </row>
    <row r="37389" spans="1:5" x14ac:dyDescent="0.3">
      <c r="A37389">
        <v>30010099</v>
      </c>
      <c r="B37389" t="s">
        <v>2094</v>
      </c>
      <c r="C37389" t="s">
        <v>8</v>
      </c>
      <c r="D37389" t="s">
        <v>2397</v>
      </c>
      <c r="E37389">
        <v>0</v>
      </c>
    </row>
    <row r="37390" spans="1:5" x14ac:dyDescent="0.3">
      <c r="A37390">
        <v>30010099</v>
      </c>
      <c r="B37390" t="s">
        <v>2094</v>
      </c>
      <c r="C37390" t="s">
        <v>8</v>
      </c>
      <c r="D37390" t="s">
        <v>2398</v>
      </c>
      <c r="E37390">
        <v>0</v>
      </c>
    </row>
    <row r="37391" spans="1:5" x14ac:dyDescent="0.3">
      <c r="A37391">
        <v>30010099</v>
      </c>
      <c r="B37391" t="s">
        <v>2094</v>
      </c>
      <c r="C37391" t="s">
        <v>8</v>
      </c>
      <c r="D37391" t="s">
        <v>2399</v>
      </c>
      <c r="E37391">
        <v>0</v>
      </c>
    </row>
    <row r="37392" spans="1:5" x14ac:dyDescent="0.3">
      <c r="A37392">
        <v>30010099</v>
      </c>
      <c r="B37392" t="s">
        <v>2094</v>
      </c>
      <c r="C37392" t="s">
        <v>8</v>
      </c>
      <c r="D37392" t="s">
        <v>2400</v>
      </c>
      <c r="E37392">
        <v>0</v>
      </c>
    </row>
    <row r="37393" spans="1:5" x14ac:dyDescent="0.3">
      <c r="A37393">
        <v>30010099</v>
      </c>
      <c r="B37393" t="s">
        <v>2094</v>
      </c>
      <c r="C37393" t="s">
        <v>8</v>
      </c>
      <c r="D37393" t="s">
        <v>2401</v>
      </c>
      <c r="E37393">
        <v>0</v>
      </c>
    </row>
    <row r="37394" spans="1:5" x14ac:dyDescent="0.3">
      <c r="A37394">
        <v>30010099</v>
      </c>
      <c r="B37394" t="s">
        <v>2094</v>
      </c>
      <c r="C37394" t="s">
        <v>8</v>
      </c>
      <c r="D37394" t="s">
        <v>2402</v>
      </c>
      <c r="E37394">
        <v>0</v>
      </c>
    </row>
    <row r="37395" spans="1:5" x14ac:dyDescent="0.3">
      <c r="A37395">
        <v>30010099</v>
      </c>
      <c r="B37395" t="s">
        <v>2094</v>
      </c>
      <c r="C37395" t="s">
        <v>8</v>
      </c>
      <c r="D37395" t="s">
        <v>2403</v>
      </c>
      <c r="E37395">
        <v>0</v>
      </c>
    </row>
    <row r="37396" spans="1:5" x14ac:dyDescent="0.3">
      <c r="A37396">
        <v>30010099</v>
      </c>
      <c r="B37396" t="s">
        <v>2094</v>
      </c>
      <c r="C37396" t="s">
        <v>8</v>
      </c>
      <c r="D37396" t="s">
        <v>2404</v>
      </c>
      <c r="E37396">
        <v>0</v>
      </c>
    </row>
    <row r="37397" spans="1:5" x14ac:dyDescent="0.3">
      <c r="A37397">
        <v>30010099</v>
      </c>
      <c r="B37397" t="s">
        <v>2094</v>
      </c>
      <c r="C37397" t="s">
        <v>8</v>
      </c>
      <c r="D37397" t="s">
        <v>2405</v>
      </c>
      <c r="E37397">
        <v>0</v>
      </c>
    </row>
    <row r="37398" spans="1:5" x14ac:dyDescent="0.3">
      <c r="A37398">
        <v>30010099</v>
      </c>
      <c r="B37398" t="s">
        <v>2094</v>
      </c>
      <c r="C37398" t="s">
        <v>8</v>
      </c>
      <c r="D37398" t="s">
        <v>2406</v>
      </c>
      <c r="E37398">
        <v>-1</v>
      </c>
    </row>
    <row r="37399" spans="1:5" x14ac:dyDescent="0.3">
      <c r="A37399">
        <v>30010099</v>
      </c>
      <c r="B37399" t="s">
        <v>2094</v>
      </c>
      <c r="C37399" t="s">
        <v>8</v>
      </c>
      <c r="D37399" t="s">
        <v>2407</v>
      </c>
      <c r="E37399">
        <v>0</v>
      </c>
    </row>
    <row r="37400" spans="1:5" x14ac:dyDescent="0.3">
      <c r="A37400">
        <v>30010099</v>
      </c>
      <c r="B37400" t="s">
        <v>2094</v>
      </c>
      <c r="C37400" t="s">
        <v>8</v>
      </c>
      <c r="D37400" t="s">
        <v>2408</v>
      </c>
      <c r="E37400">
        <v>0</v>
      </c>
    </row>
    <row r="37401" spans="1:5" x14ac:dyDescent="0.3">
      <c r="A37401">
        <v>30010099</v>
      </c>
      <c r="B37401" t="s">
        <v>2094</v>
      </c>
      <c r="C37401" t="s">
        <v>8</v>
      </c>
      <c r="D37401" t="s">
        <v>2409</v>
      </c>
      <c r="E37401">
        <v>0</v>
      </c>
    </row>
    <row r="37402" spans="1:5" x14ac:dyDescent="0.3">
      <c r="A37402">
        <v>30010099</v>
      </c>
      <c r="B37402" t="s">
        <v>2094</v>
      </c>
      <c r="C37402" t="s">
        <v>8</v>
      </c>
      <c r="D37402" t="s">
        <v>2410</v>
      </c>
      <c r="E37402">
        <v>0</v>
      </c>
    </row>
    <row r="37403" spans="1:5" x14ac:dyDescent="0.3">
      <c r="A37403">
        <v>30010099</v>
      </c>
      <c r="B37403" t="s">
        <v>2094</v>
      </c>
      <c r="C37403" t="s">
        <v>8</v>
      </c>
      <c r="D37403" t="s">
        <v>2411</v>
      </c>
      <c r="E37403">
        <v>0</v>
      </c>
    </row>
    <row r="37404" spans="1:5" x14ac:dyDescent="0.3">
      <c r="A37404">
        <v>30010099</v>
      </c>
      <c r="B37404" t="s">
        <v>2094</v>
      </c>
      <c r="C37404" t="s">
        <v>8</v>
      </c>
      <c r="D37404" t="s">
        <v>2412</v>
      </c>
      <c r="E37404">
        <v>0</v>
      </c>
    </row>
    <row r="37405" spans="1:5" x14ac:dyDescent="0.3">
      <c r="A37405">
        <v>30010099</v>
      </c>
      <c r="B37405" t="s">
        <v>2094</v>
      </c>
      <c r="C37405" t="s">
        <v>8</v>
      </c>
      <c r="D37405" t="s">
        <v>2413</v>
      </c>
      <c r="E37405">
        <v>0</v>
      </c>
    </row>
    <row r="37406" spans="1:5" x14ac:dyDescent="0.3">
      <c r="A37406">
        <v>30010016</v>
      </c>
      <c r="B37406" t="s">
        <v>2096</v>
      </c>
      <c r="C37406" t="s">
        <v>8</v>
      </c>
      <c r="D37406" t="s">
        <v>2378</v>
      </c>
      <c r="E37406">
        <v>-178</v>
      </c>
    </row>
    <row r="37407" spans="1:5" x14ac:dyDescent="0.3">
      <c r="A37407">
        <v>30010016</v>
      </c>
      <c r="B37407" t="s">
        <v>2096</v>
      </c>
      <c r="C37407" t="s">
        <v>8</v>
      </c>
      <c r="D37407" t="s">
        <v>2379</v>
      </c>
      <c r="E37407">
        <v>-140</v>
      </c>
    </row>
    <row r="37408" spans="1:5" x14ac:dyDescent="0.3">
      <c r="A37408">
        <v>30010016</v>
      </c>
      <c r="B37408" t="s">
        <v>2096</v>
      </c>
      <c r="C37408" t="s">
        <v>8</v>
      </c>
      <c r="D37408" t="s">
        <v>2380</v>
      </c>
      <c r="E37408">
        <v>-720</v>
      </c>
    </row>
    <row r="37409" spans="1:5" x14ac:dyDescent="0.3">
      <c r="A37409">
        <v>30010016</v>
      </c>
      <c r="B37409" t="s">
        <v>2096</v>
      </c>
      <c r="C37409" t="s">
        <v>8</v>
      </c>
      <c r="D37409" t="s">
        <v>2381</v>
      </c>
      <c r="E37409">
        <v>-30</v>
      </c>
    </row>
    <row r="37410" spans="1:5" x14ac:dyDescent="0.3">
      <c r="A37410">
        <v>30010016</v>
      </c>
      <c r="B37410" t="s">
        <v>2096</v>
      </c>
      <c r="C37410" t="s">
        <v>8</v>
      </c>
      <c r="D37410" t="s">
        <v>2382</v>
      </c>
      <c r="E37410">
        <v>0</v>
      </c>
    </row>
    <row r="37411" spans="1:5" x14ac:dyDescent="0.3">
      <c r="A37411">
        <v>30010016</v>
      </c>
      <c r="B37411" t="s">
        <v>2096</v>
      </c>
      <c r="C37411" t="s">
        <v>8</v>
      </c>
      <c r="D37411" t="s">
        <v>2383</v>
      </c>
      <c r="E37411">
        <v>-8</v>
      </c>
    </row>
    <row r="37412" spans="1:5" x14ac:dyDescent="0.3">
      <c r="A37412">
        <v>30010016</v>
      </c>
      <c r="B37412" t="s">
        <v>2096</v>
      </c>
      <c r="C37412" t="s">
        <v>8</v>
      </c>
      <c r="D37412" t="s">
        <v>2384</v>
      </c>
      <c r="E37412">
        <v>0</v>
      </c>
    </row>
    <row r="37413" spans="1:5" x14ac:dyDescent="0.3">
      <c r="A37413">
        <v>30010016</v>
      </c>
      <c r="B37413" t="s">
        <v>2096</v>
      </c>
      <c r="C37413" t="s">
        <v>8</v>
      </c>
      <c r="D37413" t="s">
        <v>2385</v>
      </c>
      <c r="E37413">
        <v>-20</v>
      </c>
    </row>
    <row r="37414" spans="1:5" x14ac:dyDescent="0.3">
      <c r="A37414">
        <v>30010016</v>
      </c>
      <c r="B37414" t="s">
        <v>2096</v>
      </c>
      <c r="C37414" t="s">
        <v>8</v>
      </c>
      <c r="D37414" t="s">
        <v>2386</v>
      </c>
      <c r="E37414">
        <v>-36</v>
      </c>
    </row>
    <row r="37415" spans="1:5" x14ac:dyDescent="0.3">
      <c r="A37415">
        <v>30010016</v>
      </c>
      <c r="B37415" t="s">
        <v>2096</v>
      </c>
      <c r="C37415" t="s">
        <v>8</v>
      </c>
      <c r="D37415" t="s">
        <v>2387</v>
      </c>
      <c r="E37415">
        <v>-8</v>
      </c>
    </row>
    <row r="37416" spans="1:5" x14ac:dyDescent="0.3">
      <c r="A37416">
        <v>30010016</v>
      </c>
      <c r="B37416" t="s">
        <v>2096</v>
      </c>
      <c r="C37416" t="s">
        <v>8</v>
      </c>
      <c r="D37416" t="s">
        <v>2388</v>
      </c>
      <c r="E37416">
        <v>0</v>
      </c>
    </row>
    <row r="37417" spans="1:5" x14ac:dyDescent="0.3">
      <c r="A37417">
        <v>30010016</v>
      </c>
      <c r="B37417" t="s">
        <v>2096</v>
      </c>
      <c r="C37417" t="s">
        <v>8</v>
      </c>
      <c r="D37417" t="s">
        <v>2389</v>
      </c>
      <c r="E37417">
        <v>0</v>
      </c>
    </row>
    <row r="37418" spans="1:5" x14ac:dyDescent="0.3">
      <c r="A37418">
        <v>30010016</v>
      </c>
      <c r="B37418" t="s">
        <v>2096</v>
      </c>
      <c r="C37418" t="s">
        <v>8</v>
      </c>
      <c r="D37418" t="s">
        <v>2390</v>
      </c>
      <c r="E37418">
        <v>-70</v>
      </c>
    </row>
    <row r="37419" spans="1:5" x14ac:dyDescent="0.3">
      <c r="A37419">
        <v>30010016</v>
      </c>
      <c r="B37419" t="s">
        <v>2096</v>
      </c>
      <c r="C37419" t="s">
        <v>8</v>
      </c>
      <c r="D37419" t="s">
        <v>2391</v>
      </c>
      <c r="E37419">
        <v>-110</v>
      </c>
    </row>
    <row r="37420" spans="1:5" x14ac:dyDescent="0.3">
      <c r="A37420">
        <v>30010016</v>
      </c>
      <c r="B37420" t="s">
        <v>2096</v>
      </c>
      <c r="C37420" t="s">
        <v>8</v>
      </c>
      <c r="D37420" t="s">
        <v>2392</v>
      </c>
      <c r="E37420">
        <v>0</v>
      </c>
    </row>
    <row r="37421" spans="1:5" x14ac:dyDescent="0.3">
      <c r="A37421">
        <v>30010016</v>
      </c>
      <c r="B37421" t="s">
        <v>2096</v>
      </c>
      <c r="C37421" t="s">
        <v>8</v>
      </c>
      <c r="D37421" t="s">
        <v>2393</v>
      </c>
      <c r="E37421">
        <v>-108</v>
      </c>
    </row>
    <row r="37422" spans="1:5" x14ac:dyDescent="0.3">
      <c r="A37422">
        <v>30010016</v>
      </c>
      <c r="B37422" t="s">
        <v>2096</v>
      </c>
      <c r="C37422" t="s">
        <v>8</v>
      </c>
      <c r="D37422" t="s">
        <v>2394</v>
      </c>
      <c r="E37422">
        <v>0</v>
      </c>
    </row>
    <row r="37423" spans="1:5" x14ac:dyDescent="0.3">
      <c r="A37423">
        <v>30010016</v>
      </c>
      <c r="B37423" t="s">
        <v>2096</v>
      </c>
      <c r="C37423" t="s">
        <v>8</v>
      </c>
      <c r="D37423" t="s">
        <v>2395</v>
      </c>
      <c r="E37423">
        <v>-20</v>
      </c>
    </row>
    <row r="37424" spans="1:5" x14ac:dyDescent="0.3">
      <c r="A37424">
        <v>30010016</v>
      </c>
      <c r="B37424" t="s">
        <v>2096</v>
      </c>
      <c r="C37424" t="s">
        <v>8</v>
      </c>
      <c r="D37424" t="s">
        <v>2396</v>
      </c>
      <c r="E37424">
        <v>-20</v>
      </c>
    </row>
    <row r="37425" spans="1:5" x14ac:dyDescent="0.3">
      <c r="A37425">
        <v>30010016</v>
      </c>
      <c r="B37425" t="s">
        <v>2096</v>
      </c>
      <c r="C37425" t="s">
        <v>8</v>
      </c>
      <c r="D37425" t="s">
        <v>2397</v>
      </c>
      <c r="E37425">
        <v>0</v>
      </c>
    </row>
    <row r="37426" spans="1:5" x14ac:dyDescent="0.3">
      <c r="A37426">
        <v>30010016</v>
      </c>
      <c r="B37426" t="s">
        <v>2096</v>
      </c>
      <c r="C37426" t="s">
        <v>8</v>
      </c>
      <c r="D37426" t="s">
        <v>2398</v>
      </c>
      <c r="E37426">
        <v>-20</v>
      </c>
    </row>
    <row r="37427" spans="1:5" x14ac:dyDescent="0.3">
      <c r="A37427">
        <v>30010016</v>
      </c>
      <c r="B37427" t="s">
        <v>2096</v>
      </c>
      <c r="C37427" t="s">
        <v>8</v>
      </c>
      <c r="D37427" t="s">
        <v>2399</v>
      </c>
      <c r="E37427">
        <v>0</v>
      </c>
    </row>
    <row r="37428" spans="1:5" x14ac:dyDescent="0.3">
      <c r="A37428">
        <v>30010016</v>
      </c>
      <c r="B37428" t="s">
        <v>2096</v>
      </c>
      <c r="C37428" t="s">
        <v>8</v>
      </c>
      <c r="D37428" t="s">
        <v>2400</v>
      </c>
      <c r="E37428">
        <v>0</v>
      </c>
    </row>
    <row r="37429" spans="1:5" x14ac:dyDescent="0.3">
      <c r="A37429">
        <v>30010016</v>
      </c>
      <c r="B37429" t="s">
        <v>2096</v>
      </c>
      <c r="C37429" t="s">
        <v>8</v>
      </c>
      <c r="D37429" t="s">
        <v>2401</v>
      </c>
      <c r="E37429">
        <v>-9</v>
      </c>
    </row>
    <row r="37430" spans="1:5" x14ac:dyDescent="0.3">
      <c r="A37430">
        <v>30010016</v>
      </c>
      <c r="B37430" t="s">
        <v>2096</v>
      </c>
      <c r="C37430" t="s">
        <v>8</v>
      </c>
      <c r="D37430" t="s">
        <v>2402</v>
      </c>
      <c r="E37430">
        <v>0</v>
      </c>
    </row>
    <row r="37431" spans="1:5" x14ac:dyDescent="0.3">
      <c r="A37431">
        <v>30010016</v>
      </c>
      <c r="B37431" t="s">
        <v>2096</v>
      </c>
      <c r="C37431" t="s">
        <v>8</v>
      </c>
      <c r="D37431" t="s">
        <v>2403</v>
      </c>
      <c r="E37431">
        <v>-490</v>
      </c>
    </row>
    <row r="37432" spans="1:5" x14ac:dyDescent="0.3">
      <c r="A37432">
        <v>30010016</v>
      </c>
      <c r="B37432" t="s">
        <v>2096</v>
      </c>
      <c r="C37432" t="s">
        <v>8</v>
      </c>
      <c r="D37432" t="s">
        <v>2404</v>
      </c>
      <c r="E37432">
        <v>-80</v>
      </c>
    </row>
    <row r="37433" spans="1:5" x14ac:dyDescent="0.3">
      <c r="A37433">
        <v>30010016</v>
      </c>
      <c r="B37433" t="s">
        <v>2096</v>
      </c>
      <c r="C37433" t="s">
        <v>8</v>
      </c>
      <c r="D37433" t="s">
        <v>2405</v>
      </c>
      <c r="E37433">
        <v>0</v>
      </c>
    </row>
    <row r="37434" spans="1:5" x14ac:dyDescent="0.3">
      <c r="A37434">
        <v>30010016</v>
      </c>
      <c r="B37434" t="s">
        <v>2096</v>
      </c>
      <c r="C37434" t="s">
        <v>8</v>
      </c>
      <c r="D37434" t="s">
        <v>2406</v>
      </c>
      <c r="E37434">
        <v>-28</v>
      </c>
    </row>
    <row r="37435" spans="1:5" x14ac:dyDescent="0.3">
      <c r="A37435">
        <v>30010016</v>
      </c>
      <c r="B37435" t="s">
        <v>2096</v>
      </c>
      <c r="C37435" t="s">
        <v>8</v>
      </c>
      <c r="D37435" t="s">
        <v>2407</v>
      </c>
      <c r="E37435">
        <v>-14</v>
      </c>
    </row>
    <row r="37436" spans="1:5" x14ac:dyDescent="0.3">
      <c r="A37436">
        <v>30010016</v>
      </c>
      <c r="B37436" t="s">
        <v>2096</v>
      </c>
      <c r="C37436" t="s">
        <v>8</v>
      </c>
      <c r="D37436" t="s">
        <v>2408</v>
      </c>
      <c r="E37436">
        <v>-20</v>
      </c>
    </row>
    <row r="37437" spans="1:5" x14ac:dyDescent="0.3">
      <c r="A37437">
        <v>30010016</v>
      </c>
      <c r="B37437" t="s">
        <v>2096</v>
      </c>
      <c r="C37437" t="s">
        <v>8</v>
      </c>
      <c r="D37437" t="s">
        <v>2409</v>
      </c>
      <c r="E37437">
        <v>0</v>
      </c>
    </row>
    <row r="37438" spans="1:5" x14ac:dyDescent="0.3">
      <c r="A37438">
        <v>30010016</v>
      </c>
      <c r="B37438" t="s">
        <v>2096</v>
      </c>
      <c r="C37438" t="s">
        <v>8</v>
      </c>
      <c r="D37438" t="s">
        <v>2410</v>
      </c>
      <c r="E37438">
        <v>0</v>
      </c>
    </row>
    <row r="37439" spans="1:5" x14ac:dyDescent="0.3">
      <c r="A37439">
        <v>30010016</v>
      </c>
      <c r="B37439" t="s">
        <v>2096</v>
      </c>
      <c r="C37439" t="s">
        <v>8</v>
      </c>
      <c r="D37439" t="s">
        <v>2411</v>
      </c>
      <c r="E37439">
        <v>-66</v>
      </c>
    </row>
    <row r="37440" spans="1:5" x14ac:dyDescent="0.3">
      <c r="A37440">
        <v>30010016</v>
      </c>
      <c r="B37440" t="s">
        <v>2096</v>
      </c>
      <c r="C37440" t="s">
        <v>8</v>
      </c>
      <c r="D37440" t="s">
        <v>2412</v>
      </c>
      <c r="E37440">
        <v>-30</v>
      </c>
    </row>
    <row r="37441" spans="1:5" x14ac:dyDescent="0.3">
      <c r="A37441">
        <v>30010016</v>
      </c>
      <c r="B37441" t="s">
        <v>2096</v>
      </c>
      <c r="C37441" t="s">
        <v>8</v>
      </c>
      <c r="D37441" t="s">
        <v>2413</v>
      </c>
      <c r="E37441">
        <v>0</v>
      </c>
    </row>
    <row r="37442" spans="1:5" x14ac:dyDescent="0.3">
      <c r="A37442">
        <v>23490001</v>
      </c>
      <c r="B37442" t="s">
        <v>2098</v>
      </c>
      <c r="C37442" t="s">
        <v>8</v>
      </c>
      <c r="D37442" t="s">
        <v>2378</v>
      </c>
      <c r="E37442">
        <v>0</v>
      </c>
    </row>
    <row r="37443" spans="1:5" x14ac:dyDescent="0.3">
      <c r="A37443">
        <v>23490001</v>
      </c>
      <c r="B37443" t="s">
        <v>2098</v>
      </c>
      <c r="C37443" t="s">
        <v>8</v>
      </c>
      <c r="D37443" t="s">
        <v>2379</v>
      </c>
      <c r="E37443">
        <v>0</v>
      </c>
    </row>
    <row r="37444" spans="1:5" x14ac:dyDescent="0.3">
      <c r="A37444">
        <v>23490001</v>
      </c>
      <c r="B37444" t="s">
        <v>2098</v>
      </c>
      <c r="C37444" t="s">
        <v>8</v>
      </c>
      <c r="D37444" t="s">
        <v>2380</v>
      </c>
      <c r="E37444">
        <v>0</v>
      </c>
    </row>
    <row r="37445" spans="1:5" x14ac:dyDescent="0.3">
      <c r="A37445">
        <v>23490001</v>
      </c>
      <c r="B37445" t="s">
        <v>2098</v>
      </c>
      <c r="C37445" t="s">
        <v>8</v>
      </c>
      <c r="D37445" t="s">
        <v>2381</v>
      </c>
      <c r="E37445">
        <v>0</v>
      </c>
    </row>
    <row r="37446" spans="1:5" x14ac:dyDescent="0.3">
      <c r="A37446">
        <v>23490001</v>
      </c>
      <c r="B37446" t="s">
        <v>2098</v>
      </c>
      <c r="C37446" t="s">
        <v>8</v>
      </c>
      <c r="D37446" t="s">
        <v>2382</v>
      </c>
      <c r="E37446">
        <v>0</v>
      </c>
    </row>
    <row r="37447" spans="1:5" x14ac:dyDescent="0.3">
      <c r="A37447">
        <v>23490001</v>
      </c>
      <c r="B37447" t="s">
        <v>2098</v>
      </c>
      <c r="C37447" t="s">
        <v>8</v>
      </c>
      <c r="D37447" t="s">
        <v>2383</v>
      </c>
      <c r="E37447">
        <v>0</v>
      </c>
    </row>
    <row r="37448" spans="1:5" x14ac:dyDescent="0.3">
      <c r="A37448">
        <v>23490001</v>
      </c>
      <c r="B37448" t="s">
        <v>2098</v>
      </c>
      <c r="C37448" t="s">
        <v>8</v>
      </c>
      <c r="D37448" t="s">
        <v>2384</v>
      </c>
      <c r="E37448">
        <v>0</v>
      </c>
    </row>
    <row r="37449" spans="1:5" x14ac:dyDescent="0.3">
      <c r="A37449">
        <v>23490001</v>
      </c>
      <c r="B37449" t="s">
        <v>2098</v>
      </c>
      <c r="C37449" t="s">
        <v>8</v>
      </c>
      <c r="D37449" t="s">
        <v>2385</v>
      </c>
      <c r="E37449">
        <v>0</v>
      </c>
    </row>
    <row r="37450" spans="1:5" x14ac:dyDescent="0.3">
      <c r="A37450">
        <v>23490001</v>
      </c>
      <c r="B37450" t="s">
        <v>2098</v>
      </c>
      <c r="C37450" t="s">
        <v>8</v>
      </c>
      <c r="D37450" t="s">
        <v>2386</v>
      </c>
      <c r="E37450">
        <v>0</v>
      </c>
    </row>
    <row r="37451" spans="1:5" x14ac:dyDescent="0.3">
      <c r="A37451">
        <v>23490001</v>
      </c>
      <c r="B37451" t="s">
        <v>2098</v>
      </c>
      <c r="C37451" t="s">
        <v>8</v>
      </c>
      <c r="D37451" t="s">
        <v>2387</v>
      </c>
      <c r="E37451">
        <v>0</v>
      </c>
    </row>
    <row r="37452" spans="1:5" x14ac:dyDescent="0.3">
      <c r="A37452">
        <v>23490001</v>
      </c>
      <c r="B37452" t="s">
        <v>2098</v>
      </c>
      <c r="C37452" t="s">
        <v>8</v>
      </c>
      <c r="D37452" t="s">
        <v>2388</v>
      </c>
      <c r="E37452">
        <v>0</v>
      </c>
    </row>
    <row r="37453" spans="1:5" x14ac:dyDescent="0.3">
      <c r="A37453">
        <v>23490001</v>
      </c>
      <c r="B37453" t="s">
        <v>2098</v>
      </c>
      <c r="C37453" t="s">
        <v>8</v>
      </c>
      <c r="D37453" t="s">
        <v>2389</v>
      </c>
      <c r="E37453">
        <v>0</v>
      </c>
    </row>
    <row r="37454" spans="1:5" x14ac:dyDescent="0.3">
      <c r="A37454">
        <v>23490001</v>
      </c>
      <c r="B37454" t="s">
        <v>2098</v>
      </c>
      <c r="C37454" t="s">
        <v>8</v>
      </c>
      <c r="D37454" t="s">
        <v>2390</v>
      </c>
      <c r="E37454">
        <v>0</v>
      </c>
    </row>
    <row r="37455" spans="1:5" x14ac:dyDescent="0.3">
      <c r="A37455">
        <v>23490001</v>
      </c>
      <c r="B37455" t="s">
        <v>2098</v>
      </c>
      <c r="C37455" t="s">
        <v>8</v>
      </c>
      <c r="D37455" t="s">
        <v>2391</v>
      </c>
      <c r="E37455">
        <v>0</v>
      </c>
    </row>
    <row r="37456" spans="1:5" x14ac:dyDescent="0.3">
      <c r="A37456">
        <v>23490001</v>
      </c>
      <c r="B37456" t="s">
        <v>2098</v>
      </c>
      <c r="C37456" t="s">
        <v>8</v>
      </c>
      <c r="D37456" t="s">
        <v>2392</v>
      </c>
      <c r="E37456">
        <v>0</v>
      </c>
    </row>
    <row r="37457" spans="1:5" x14ac:dyDescent="0.3">
      <c r="A37457">
        <v>23490001</v>
      </c>
      <c r="B37457" t="s">
        <v>2098</v>
      </c>
      <c r="C37457" t="s">
        <v>8</v>
      </c>
      <c r="D37457" t="s">
        <v>2393</v>
      </c>
      <c r="E37457">
        <v>0</v>
      </c>
    </row>
    <row r="37458" spans="1:5" x14ac:dyDescent="0.3">
      <c r="A37458">
        <v>23490001</v>
      </c>
      <c r="B37458" t="s">
        <v>2098</v>
      </c>
      <c r="C37458" t="s">
        <v>8</v>
      </c>
      <c r="D37458" t="s">
        <v>2394</v>
      </c>
      <c r="E37458">
        <v>0</v>
      </c>
    </row>
    <row r="37459" spans="1:5" x14ac:dyDescent="0.3">
      <c r="A37459">
        <v>23490001</v>
      </c>
      <c r="B37459" t="s">
        <v>2098</v>
      </c>
      <c r="C37459" t="s">
        <v>8</v>
      </c>
      <c r="D37459" t="s">
        <v>2395</v>
      </c>
      <c r="E37459">
        <v>0</v>
      </c>
    </row>
    <row r="37460" spans="1:5" x14ac:dyDescent="0.3">
      <c r="A37460">
        <v>23490001</v>
      </c>
      <c r="B37460" t="s">
        <v>2098</v>
      </c>
      <c r="C37460" t="s">
        <v>8</v>
      </c>
      <c r="D37460" t="s">
        <v>2396</v>
      </c>
      <c r="E37460">
        <v>0</v>
      </c>
    </row>
    <row r="37461" spans="1:5" x14ac:dyDescent="0.3">
      <c r="A37461">
        <v>23490001</v>
      </c>
      <c r="B37461" t="s">
        <v>2098</v>
      </c>
      <c r="C37461" t="s">
        <v>8</v>
      </c>
      <c r="D37461" t="s">
        <v>2397</v>
      </c>
      <c r="E37461">
        <v>0</v>
      </c>
    </row>
    <row r="37462" spans="1:5" x14ac:dyDescent="0.3">
      <c r="A37462">
        <v>23490001</v>
      </c>
      <c r="B37462" t="s">
        <v>2098</v>
      </c>
      <c r="C37462" t="s">
        <v>8</v>
      </c>
      <c r="D37462" t="s">
        <v>2398</v>
      </c>
      <c r="E37462">
        <v>0</v>
      </c>
    </row>
    <row r="37463" spans="1:5" x14ac:dyDescent="0.3">
      <c r="A37463">
        <v>23490001</v>
      </c>
      <c r="B37463" t="s">
        <v>2098</v>
      </c>
      <c r="C37463" t="s">
        <v>8</v>
      </c>
      <c r="D37463" t="s">
        <v>2399</v>
      </c>
      <c r="E37463">
        <v>0</v>
      </c>
    </row>
    <row r="37464" spans="1:5" x14ac:dyDescent="0.3">
      <c r="A37464">
        <v>23490001</v>
      </c>
      <c r="B37464" t="s">
        <v>2098</v>
      </c>
      <c r="C37464" t="s">
        <v>8</v>
      </c>
      <c r="D37464" t="s">
        <v>2400</v>
      </c>
      <c r="E37464">
        <v>0</v>
      </c>
    </row>
    <row r="37465" spans="1:5" x14ac:dyDescent="0.3">
      <c r="A37465">
        <v>23490001</v>
      </c>
      <c r="B37465" t="s">
        <v>2098</v>
      </c>
      <c r="C37465" t="s">
        <v>8</v>
      </c>
      <c r="D37465" t="s">
        <v>2401</v>
      </c>
      <c r="E37465">
        <v>0</v>
      </c>
    </row>
    <row r="37466" spans="1:5" x14ac:dyDescent="0.3">
      <c r="A37466">
        <v>23490001</v>
      </c>
      <c r="B37466" t="s">
        <v>2098</v>
      </c>
      <c r="C37466" t="s">
        <v>8</v>
      </c>
      <c r="D37466" t="s">
        <v>2402</v>
      </c>
      <c r="E37466">
        <v>0</v>
      </c>
    </row>
    <row r="37467" spans="1:5" x14ac:dyDescent="0.3">
      <c r="A37467">
        <v>23490001</v>
      </c>
      <c r="B37467" t="s">
        <v>2098</v>
      </c>
      <c r="C37467" t="s">
        <v>8</v>
      </c>
      <c r="D37467" t="s">
        <v>2403</v>
      </c>
      <c r="E37467">
        <v>0</v>
      </c>
    </row>
    <row r="37468" spans="1:5" x14ac:dyDescent="0.3">
      <c r="A37468">
        <v>23490001</v>
      </c>
      <c r="B37468" t="s">
        <v>2098</v>
      </c>
      <c r="C37468" t="s">
        <v>8</v>
      </c>
      <c r="D37468" t="s">
        <v>2404</v>
      </c>
      <c r="E37468">
        <v>0</v>
      </c>
    </row>
    <row r="37469" spans="1:5" x14ac:dyDescent="0.3">
      <c r="A37469">
        <v>23490001</v>
      </c>
      <c r="B37469" t="s">
        <v>2098</v>
      </c>
      <c r="C37469" t="s">
        <v>8</v>
      </c>
      <c r="D37469" t="s">
        <v>2405</v>
      </c>
      <c r="E37469">
        <v>0</v>
      </c>
    </row>
    <row r="37470" spans="1:5" x14ac:dyDescent="0.3">
      <c r="A37470">
        <v>23490001</v>
      </c>
      <c r="B37470" t="s">
        <v>2098</v>
      </c>
      <c r="C37470" t="s">
        <v>8</v>
      </c>
      <c r="D37470" t="s">
        <v>2406</v>
      </c>
      <c r="E37470">
        <v>0</v>
      </c>
    </row>
    <row r="37471" spans="1:5" x14ac:dyDescent="0.3">
      <c r="A37471">
        <v>23490001</v>
      </c>
      <c r="B37471" t="s">
        <v>2098</v>
      </c>
      <c r="C37471" t="s">
        <v>8</v>
      </c>
      <c r="D37471" t="s">
        <v>2407</v>
      </c>
      <c r="E37471">
        <v>0</v>
      </c>
    </row>
    <row r="37472" spans="1:5" x14ac:dyDescent="0.3">
      <c r="A37472">
        <v>23490001</v>
      </c>
      <c r="B37472" t="s">
        <v>2098</v>
      </c>
      <c r="C37472" t="s">
        <v>8</v>
      </c>
      <c r="D37472" t="s">
        <v>2408</v>
      </c>
      <c r="E37472">
        <v>-3</v>
      </c>
    </row>
    <row r="37473" spans="1:5" x14ac:dyDescent="0.3">
      <c r="A37473">
        <v>23490001</v>
      </c>
      <c r="B37473" t="s">
        <v>2098</v>
      </c>
      <c r="C37473" t="s">
        <v>8</v>
      </c>
      <c r="D37473" t="s">
        <v>2409</v>
      </c>
      <c r="E37473">
        <v>0</v>
      </c>
    </row>
    <row r="37474" spans="1:5" x14ac:dyDescent="0.3">
      <c r="A37474">
        <v>23490001</v>
      </c>
      <c r="B37474" t="s">
        <v>2098</v>
      </c>
      <c r="C37474" t="s">
        <v>8</v>
      </c>
      <c r="D37474" t="s">
        <v>2410</v>
      </c>
      <c r="E37474">
        <v>0</v>
      </c>
    </row>
    <row r="37475" spans="1:5" x14ac:dyDescent="0.3">
      <c r="A37475">
        <v>23490001</v>
      </c>
      <c r="B37475" t="s">
        <v>2098</v>
      </c>
      <c r="C37475" t="s">
        <v>8</v>
      </c>
      <c r="D37475" t="s">
        <v>2411</v>
      </c>
      <c r="E37475">
        <v>0</v>
      </c>
    </row>
    <row r="37476" spans="1:5" x14ac:dyDescent="0.3">
      <c r="A37476">
        <v>23490001</v>
      </c>
      <c r="B37476" t="s">
        <v>2098</v>
      </c>
      <c r="C37476" t="s">
        <v>8</v>
      </c>
      <c r="D37476" t="s">
        <v>2412</v>
      </c>
      <c r="E37476">
        <v>0</v>
      </c>
    </row>
    <row r="37477" spans="1:5" x14ac:dyDescent="0.3">
      <c r="A37477">
        <v>23490001</v>
      </c>
      <c r="B37477" t="s">
        <v>2098</v>
      </c>
      <c r="C37477" t="s">
        <v>8</v>
      </c>
      <c r="D37477" t="s">
        <v>2413</v>
      </c>
      <c r="E37477">
        <v>0</v>
      </c>
    </row>
    <row r="37478" spans="1:5" x14ac:dyDescent="0.3">
      <c r="A37478">
        <v>39160001</v>
      </c>
      <c r="B37478" t="s">
        <v>2100</v>
      </c>
      <c r="C37478" t="s">
        <v>130</v>
      </c>
      <c r="D37478" t="s">
        <v>2378</v>
      </c>
      <c r="E37478">
        <v>0</v>
      </c>
    </row>
    <row r="37479" spans="1:5" x14ac:dyDescent="0.3">
      <c r="A37479">
        <v>39160001</v>
      </c>
      <c r="B37479" t="s">
        <v>2100</v>
      </c>
      <c r="C37479" t="s">
        <v>130</v>
      </c>
      <c r="D37479" t="s">
        <v>2379</v>
      </c>
      <c r="E37479">
        <v>0</v>
      </c>
    </row>
    <row r="37480" spans="1:5" x14ac:dyDescent="0.3">
      <c r="A37480">
        <v>39160001</v>
      </c>
      <c r="B37480" t="s">
        <v>2100</v>
      </c>
      <c r="C37480" t="s">
        <v>130</v>
      </c>
      <c r="D37480" t="s">
        <v>2380</v>
      </c>
      <c r="E37480">
        <v>-56</v>
      </c>
    </row>
    <row r="37481" spans="1:5" x14ac:dyDescent="0.3">
      <c r="A37481">
        <v>39160001</v>
      </c>
      <c r="B37481" t="s">
        <v>2100</v>
      </c>
      <c r="C37481" t="s">
        <v>130</v>
      </c>
      <c r="D37481" t="s">
        <v>2381</v>
      </c>
      <c r="E37481">
        <v>0</v>
      </c>
    </row>
    <row r="37482" spans="1:5" x14ac:dyDescent="0.3">
      <c r="A37482">
        <v>39160001</v>
      </c>
      <c r="B37482" t="s">
        <v>2100</v>
      </c>
      <c r="C37482" t="s">
        <v>130</v>
      </c>
      <c r="D37482" t="s">
        <v>2382</v>
      </c>
      <c r="E37482">
        <v>0</v>
      </c>
    </row>
    <row r="37483" spans="1:5" x14ac:dyDescent="0.3">
      <c r="A37483">
        <v>39160001</v>
      </c>
      <c r="B37483" t="s">
        <v>2100</v>
      </c>
      <c r="C37483" t="s">
        <v>130</v>
      </c>
      <c r="D37483" t="s">
        <v>2383</v>
      </c>
      <c r="E37483">
        <v>0</v>
      </c>
    </row>
    <row r="37484" spans="1:5" x14ac:dyDescent="0.3">
      <c r="A37484">
        <v>39160001</v>
      </c>
      <c r="B37484" t="s">
        <v>2100</v>
      </c>
      <c r="C37484" t="s">
        <v>130</v>
      </c>
      <c r="D37484" t="s">
        <v>2384</v>
      </c>
      <c r="E37484">
        <v>0</v>
      </c>
    </row>
    <row r="37485" spans="1:5" x14ac:dyDescent="0.3">
      <c r="A37485">
        <v>39160001</v>
      </c>
      <c r="B37485" t="s">
        <v>2100</v>
      </c>
      <c r="C37485" t="s">
        <v>130</v>
      </c>
      <c r="D37485" t="s">
        <v>2385</v>
      </c>
      <c r="E37485">
        <v>0</v>
      </c>
    </row>
    <row r="37486" spans="1:5" x14ac:dyDescent="0.3">
      <c r="A37486">
        <v>39160001</v>
      </c>
      <c r="B37486" t="s">
        <v>2100</v>
      </c>
      <c r="C37486" t="s">
        <v>130</v>
      </c>
      <c r="D37486" t="s">
        <v>2386</v>
      </c>
      <c r="E37486">
        <v>0</v>
      </c>
    </row>
    <row r="37487" spans="1:5" x14ac:dyDescent="0.3">
      <c r="A37487">
        <v>39160001</v>
      </c>
      <c r="B37487" t="s">
        <v>2100</v>
      </c>
      <c r="C37487" t="s">
        <v>130</v>
      </c>
      <c r="D37487" t="s">
        <v>2387</v>
      </c>
      <c r="E37487">
        <v>0</v>
      </c>
    </row>
    <row r="37488" spans="1:5" x14ac:dyDescent="0.3">
      <c r="A37488">
        <v>39160001</v>
      </c>
      <c r="B37488" t="s">
        <v>2100</v>
      </c>
      <c r="C37488" t="s">
        <v>130</v>
      </c>
      <c r="D37488" t="s">
        <v>2388</v>
      </c>
      <c r="E37488">
        <v>0</v>
      </c>
    </row>
    <row r="37489" spans="1:5" x14ac:dyDescent="0.3">
      <c r="A37489">
        <v>39160001</v>
      </c>
      <c r="B37489" t="s">
        <v>2100</v>
      </c>
      <c r="C37489" t="s">
        <v>130</v>
      </c>
      <c r="D37489" t="s">
        <v>2389</v>
      </c>
      <c r="E37489">
        <v>0</v>
      </c>
    </row>
    <row r="37490" spans="1:5" x14ac:dyDescent="0.3">
      <c r="A37490">
        <v>39160001</v>
      </c>
      <c r="B37490" t="s">
        <v>2100</v>
      </c>
      <c r="C37490" t="s">
        <v>130</v>
      </c>
      <c r="D37490" t="s">
        <v>2390</v>
      </c>
      <c r="E37490">
        <v>0</v>
      </c>
    </row>
    <row r="37491" spans="1:5" x14ac:dyDescent="0.3">
      <c r="A37491">
        <v>39160001</v>
      </c>
      <c r="B37491" t="s">
        <v>2100</v>
      </c>
      <c r="C37491" t="s">
        <v>130</v>
      </c>
      <c r="D37491" t="s">
        <v>2391</v>
      </c>
      <c r="E37491">
        <v>0</v>
      </c>
    </row>
    <row r="37492" spans="1:5" x14ac:dyDescent="0.3">
      <c r="A37492">
        <v>39160001</v>
      </c>
      <c r="B37492" t="s">
        <v>2100</v>
      </c>
      <c r="C37492" t="s">
        <v>130</v>
      </c>
      <c r="D37492" t="s">
        <v>2392</v>
      </c>
      <c r="E37492">
        <v>0</v>
      </c>
    </row>
    <row r="37493" spans="1:5" x14ac:dyDescent="0.3">
      <c r="A37493">
        <v>39160001</v>
      </c>
      <c r="B37493" t="s">
        <v>2100</v>
      </c>
      <c r="C37493" t="s">
        <v>130</v>
      </c>
      <c r="D37493" t="s">
        <v>2393</v>
      </c>
      <c r="E37493">
        <v>0</v>
      </c>
    </row>
    <row r="37494" spans="1:5" x14ac:dyDescent="0.3">
      <c r="A37494">
        <v>39160001</v>
      </c>
      <c r="B37494" t="s">
        <v>2100</v>
      </c>
      <c r="C37494" t="s">
        <v>130</v>
      </c>
      <c r="D37494" t="s">
        <v>2394</v>
      </c>
      <c r="E37494">
        <v>0</v>
      </c>
    </row>
    <row r="37495" spans="1:5" x14ac:dyDescent="0.3">
      <c r="A37495">
        <v>39160001</v>
      </c>
      <c r="B37495" t="s">
        <v>2100</v>
      </c>
      <c r="C37495" t="s">
        <v>130</v>
      </c>
      <c r="D37495" t="s">
        <v>2395</v>
      </c>
      <c r="E37495">
        <v>0</v>
      </c>
    </row>
    <row r="37496" spans="1:5" x14ac:dyDescent="0.3">
      <c r="A37496">
        <v>39160001</v>
      </c>
      <c r="B37496" t="s">
        <v>2100</v>
      </c>
      <c r="C37496" t="s">
        <v>130</v>
      </c>
      <c r="D37496" t="s">
        <v>2396</v>
      </c>
      <c r="E37496">
        <v>0</v>
      </c>
    </row>
    <row r="37497" spans="1:5" x14ac:dyDescent="0.3">
      <c r="A37497">
        <v>39160001</v>
      </c>
      <c r="B37497" t="s">
        <v>2100</v>
      </c>
      <c r="C37497" t="s">
        <v>130</v>
      </c>
      <c r="D37497" t="s">
        <v>2397</v>
      </c>
      <c r="E37497">
        <v>0</v>
      </c>
    </row>
    <row r="37498" spans="1:5" x14ac:dyDescent="0.3">
      <c r="A37498">
        <v>39160001</v>
      </c>
      <c r="B37498" t="s">
        <v>2100</v>
      </c>
      <c r="C37498" t="s">
        <v>130</v>
      </c>
      <c r="D37498" t="s">
        <v>2398</v>
      </c>
      <c r="E37498">
        <v>0</v>
      </c>
    </row>
    <row r="37499" spans="1:5" x14ac:dyDescent="0.3">
      <c r="A37499">
        <v>39160001</v>
      </c>
      <c r="B37499" t="s">
        <v>2100</v>
      </c>
      <c r="C37499" t="s">
        <v>130</v>
      </c>
      <c r="D37499" t="s">
        <v>2399</v>
      </c>
      <c r="E37499">
        <v>0</v>
      </c>
    </row>
    <row r="37500" spans="1:5" x14ac:dyDescent="0.3">
      <c r="A37500">
        <v>39160001</v>
      </c>
      <c r="B37500" t="s">
        <v>2100</v>
      </c>
      <c r="C37500" t="s">
        <v>130</v>
      </c>
      <c r="D37500" t="s">
        <v>2400</v>
      </c>
      <c r="E37500">
        <v>-20</v>
      </c>
    </row>
    <row r="37501" spans="1:5" x14ac:dyDescent="0.3">
      <c r="A37501">
        <v>39160001</v>
      </c>
      <c r="B37501" t="s">
        <v>2100</v>
      </c>
      <c r="C37501" t="s">
        <v>130</v>
      </c>
      <c r="D37501" t="s">
        <v>2401</v>
      </c>
      <c r="E37501">
        <v>-20</v>
      </c>
    </row>
    <row r="37502" spans="1:5" x14ac:dyDescent="0.3">
      <c r="A37502">
        <v>39160001</v>
      </c>
      <c r="B37502" t="s">
        <v>2100</v>
      </c>
      <c r="C37502" t="s">
        <v>130</v>
      </c>
      <c r="D37502" t="s">
        <v>2402</v>
      </c>
      <c r="E37502">
        <v>-10</v>
      </c>
    </row>
    <row r="37503" spans="1:5" x14ac:dyDescent="0.3">
      <c r="A37503">
        <v>39160001</v>
      </c>
      <c r="B37503" t="s">
        <v>2100</v>
      </c>
      <c r="C37503" t="s">
        <v>130</v>
      </c>
      <c r="D37503" t="s">
        <v>2403</v>
      </c>
      <c r="E37503">
        <v>0</v>
      </c>
    </row>
    <row r="37504" spans="1:5" x14ac:dyDescent="0.3">
      <c r="A37504">
        <v>39160001</v>
      </c>
      <c r="B37504" t="s">
        <v>2100</v>
      </c>
      <c r="C37504" t="s">
        <v>130</v>
      </c>
      <c r="D37504" t="s">
        <v>2404</v>
      </c>
      <c r="E37504">
        <v>0</v>
      </c>
    </row>
    <row r="37505" spans="1:5" x14ac:dyDescent="0.3">
      <c r="A37505">
        <v>39160001</v>
      </c>
      <c r="B37505" t="s">
        <v>2100</v>
      </c>
      <c r="C37505" t="s">
        <v>130</v>
      </c>
      <c r="D37505" t="s">
        <v>2405</v>
      </c>
      <c r="E37505">
        <v>0</v>
      </c>
    </row>
    <row r="37506" spans="1:5" x14ac:dyDescent="0.3">
      <c r="A37506">
        <v>39160001</v>
      </c>
      <c r="B37506" t="s">
        <v>2100</v>
      </c>
      <c r="C37506" t="s">
        <v>130</v>
      </c>
      <c r="D37506" t="s">
        <v>2406</v>
      </c>
      <c r="E37506">
        <v>0</v>
      </c>
    </row>
    <row r="37507" spans="1:5" x14ac:dyDescent="0.3">
      <c r="A37507">
        <v>39160001</v>
      </c>
      <c r="B37507" t="s">
        <v>2100</v>
      </c>
      <c r="C37507" t="s">
        <v>130</v>
      </c>
      <c r="D37507" t="s">
        <v>2407</v>
      </c>
      <c r="E37507">
        <v>0</v>
      </c>
    </row>
    <row r="37508" spans="1:5" x14ac:dyDescent="0.3">
      <c r="A37508">
        <v>39160001</v>
      </c>
      <c r="B37508" t="s">
        <v>2100</v>
      </c>
      <c r="C37508" t="s">
        <v>130</v>
      </c>
      <c r="D37508" t="s">
        <v>2408</v>
      </c>
      <c r="E37508">
        <v>0</v>
      </c>
    </row>
    <row r="37509" spans="1:5" x14ac:dyDescent="0.3">
      <c r="A37509">
        <v>39160001</v>
      </c>
      <c r="B37509" t="s">
        <v>2100</v>
      </c>
      <c r="C37509" t="s">
        <v>130</v>
      </c>
      <c r="D37509" t="s">
        <v>2409</v>
      </c>
      <c r="E37509">
        <v>-50</v>
      </c>
    </row>
    <row r="37510" spans="1:5" x14ac:dyDescent="0.3">
      <c r="A37510">
        <v>39160001</v>
      </c>
      <c r="B37510" t="s">
        <v>2100</v>
      </c>
      <c r="C37510" t="s">
        <v>130</v>
      </c>
      <c r="D37510" t="s">
        <v>2410</v>
      </c>
      <c r="E37510">
        <v>0</v>
      </c>
    </row>
    <row r="37511" spans="1:5" x14ac:dyDescent="0.3">
      <c r="A37511">
        <v>39160001</v>
      </c>
      <c r="B37511" t="s">
        <v>2100</v>
      </c>
      <c r="C37511" t="s">
        <v>130</v>
      </c>
      <c r="D37511" t="s">
        <v>2411</v>
      </c>
      <c r="E37511">
        <v>0</v>
      </c>
    </row>
    <row r="37512" spans="1:5" x14ac:dyDescent="0.3">
      <c r="A37512">
        <v>39160001</v>
      </c>
      <c r="B37512" t="s">
        <v>2100</v>
      </c>
      <c r="C37512" t="s">
        <v>130</v>
      </c>
      <c r="D37512" t="s">
        <v>2412</v>
      </c>
      <c r="E37512">
        <v>0</v>
      </c>
    </row>
    <row r="37513" spans="1:5" x14ac:dyDescent="0.3">
      <c r="A37513">
        <v>39160001</v>
      </c>
      <c r="B37513" t="s">
        <v>2100</v>
      </c>
      <c r="C37513" t="s">
        <v>130</v>
      </c>
      <c r="D37513" t="s">
        <v>2413</v>
      </c>
      <c r="E37513">
        <v>0</v>
      </c>
    </row>
    <row r="37514" spans="1:5" x14ac:dyDescent="0.3">
      <c r="A37514">
        <v>53200188</v>
      </c>
      <c r="B37514" t="s">
        <v>2102</v>
      </c>
      <c r="C37514" t="s">
        <v>8</v>
      </c>
      <c r="D37514" t="s">
        <v>2378</v>
      </c>
      <c r="E37514">
        <v>0</v>
      </c>
    </row>
    <row r="37515" spans="1:5" x14ac:dyDescent="0.3">
      <c r="A37515">
        <v>53200188</v>
      </c>
      <c r="B37515" t="s">
        <v>2102</v>
      </c>
      <c r="C37515" t="s">
        <v>8</v>
      </c>
      <c r="D37515" t="s">
        <v>2379</v>
      </c>
      <c r="E37515">
        <v>0</v>
      </c>
    </row>
    <row r="37516" spans="1:5" x14ac:dyDescent="0.3">
      <c r="A37516">
        <v>53200188</v>
      </c>
      <c r="B37516" t="s">
        <v>2102</v>
      </c>
      <c r="C37516" t="s">
        <v>8</v>
      </c>
      <c r="D37516" t="s">
        <v>2380</v>
      </c>
      <c r="E37516">
        <v>0</v>
      </c>
    </row>
    <row r="37517" spans="1:5" x14ac:dyDescent="0.3">
      <c r="A37517">
        <v>53200188</v>
      </c>
      <c r="B37517" t="s">
        <v>2102</v>
      </c>
      <c r="C37517" t="s">
        <v>8</v>
      </c>
      <c r="D37517" t="s">
        <v>2381</v>
      </c>
      <c r="E37517">
        <v>0</v>
      </c>
    </row>
    <row r="37518" spans="1:5" x14ac:dyDescent="0.3">
      <c r="A37518">
        <v>53200188</v>
      </c>
      <c r="B37518" t="s">
        <v>2102</v>
      </c>
      <c r="C37518" t="s">
        <v>8</v>
      </c>
      <c r="D37518" t="s">
        <v>2382</v>
      </c>
      <c r="E37518">
        <v>0</v>
      </c>
    </row>
    <row r="37519" spans="1:5" x14ac:dyDescent="0.3">
      <c r="A37519">
        <v>53200188</v>
      </c>
      <c r="B37519" t="s">
        <v>2102</v>
      </c>
      <c r="C37519" t="s">
        <v>8</v>
      </c>
      <c r="D37519" t="s">
        <v>2383</v>
      </c>
      <c r="E37519">
        <v>0</v>
      </c>
    </row>
    <row r="37520" spans="1:5" x14ac:dyDescent="0.3">
      <c r="A37520">
        <v>53200188</v>
      </c>
      <c r="B37520" t="s">
        <v>2102</v>
      </c>
      <c r="C37520" t="s">
        <v>8</v>
      </c>
      <c r="D37520" t="s">
        <v>2384</v>
      </c>
      <c r="E37520">
        <v>0</v>
      </c>
    </row>
    <row r="37521" spans="1:5" x14ac:dyDescent="0.3">
      <c r="A37521">
        <v>53200188</v>
      </c>
      <c r="B37521" t="s">
        <v>2102</v>
      </c>
      <c r="C37521" t="s">
        <v>8</v>
      </c>
      <c r="D37521" t="s">
        <v>2385</v>
      </c>
      <c r="E37521">
        <v>0</v>
      </c>
    </row>
    <row r="37522" spans="1:5" x14ac:dyDescent="0.3">
      <c r="A37522">
        <v>53200188</v>
      </c>
      <c r="B37522" t="s">
        <v>2102</v>
      </c>
      <c r="C37522" t="s">
        <v>8</v>
      </c>
      <c r="D37522" t="s">
        <v>2386</v>
      </c>
      <c r="E37522">
        <v>0</v>
      </c>
    </row>
    <row r="37523" spans="1:5" x14ac:dyDescent="0.3">
      <c r="A37523">
        <v>53200188</v>
      </c>
      <c r="B37523" t="s">
        <v>2102</v>
      </c>
      <c r="C37523" t="s">
        <v>8</v>
      </c>
      <c r="D37523" t="s">
        <v>2387</v>
      </c>
      <c r="E37523">
        <v>0</v>
      </c>
    </row>
    <row r="37524" spans="1:5" x14ac:dyDescent="0.3">
      <c r="A37524">
        <v>53200188</v>
      </c>
      <c r="B37524" t="s">
        <v>2102</v>
      </c>
      <c r="C37524" t="s">
        <v>8</v>
      </c>
      <c r="D37524" t="s">
        <v>2388</v>
      </c>
      <c r="E37524">
        <v>0</v>
      </c>
    </row>
    <row r="37525" spans="1:5" x14ac:dyDescent="0.3">
      <c r="A37525">
        <v>53200188</v>
      </c>
      <c r="B37525" t="s">
        <v>2102</v>
      </c>
      <c r="C37525" t="s">
        <v>8</v>
      </c>
      <c r="D37525" t="s">
        <v>2389</v>
      </c>
      <c r="E37525">
        <v>-4</v>
      </c>
    </row>
    <row r="37526" spans="1:5" x14ac:dyDescent="0.3">
      <c r="A37526">
        <v>53200188</v>
      </c>
      <c r="B37526" t="s">
        <v>2102</v>
      </c>
      <c r="C37526" t="s">
        <v>8</v>
      </c>
      <c r="D37526" t="s">
        <v>2390</v>
      </c>
      <c r="E37526">
        <v>0</v>
      </c>
    </row>
    <row r="37527" spans="1:5" x14ac:dyDescent="0.3">
      <c r="A37527">
        <v>53200188</v>
      </c>
      <c r="B37527" t="s">
        <v>2102</v>
      </c>
      <c r="C37527" t="s">
        <v>8</v>
      </c>
      <c r="D37527" t="s">
        <v>2391</v>
      </c>
      <c r="E37527">
        <v>0</v>
      </c>
    </row>
    <row r="37528" spans="1:5" x14ac:dyDescent="0.3">
      <c r="A37528">
        <v>53200188</v>
      </c>
      <c r="B37528" t="s">
        <v>2102</v>
      </c>
      <c r="C37528" t="s">
        <v>8</v>
      </c>
      <c r="D37528" t="s">
        <v>2392</v>
      </c>
      <c r="E37528">
        <v>0</v>
      </c>
    </row>
    <row r="37529" spans="1:5" x14ac:dyDescent="0.3">
      <c r="A37529">
        <v>53200188</v>
      </c>
      <c r="B37529" t="s">
        <v>2102</v>
      </c>
      <c r="C37529" t="s">
        <v>8</v>
      </c>
      <c r="D37529" t="s">
        <v>2393</v>
      </c>
      <c r="E37529">
        <v>0</v>
      </c>
    </row>
    <row r="37530" spans="1:5" x14ac:dyDescent="0.3">
      <c r="A37530">
        <v>53200188</v>
      </c>
      <c r="B37530" t="s">
        <v>2102</v>
      </c>
      <c r="C37530" t="s">
        <v>8</v>
      </c>
      <c r="D37530" t="s">
        <v>2394</v>
      </c>
      <c r="E37530">
        <v>0</v>
      </c>
    </row>
    <row r="37531" spans="1:5" x14ac:dyDescent="0.3">
      <c r="A37531">
        <v>53200188</v>
      </c>
      <c r="B37531" t="s">
        <v>2102</v>
      </c>
      <c r="C37531" t="s">
        <v>8</v>
      </c>
      <c r="D37531" t="s">
        <v>2395</v>
      </c>
      <c r="E37531">
        <v>0</v>
      </c>
    </row>
    <row r="37532" spans="1:5" x14ac:dyDescent="0.3">
      <c r="A37532">
        <v>53200188</v>
      </c>
      <c r="B37532" t="s">
        <v>2102</v>
      </c>
      <c r="C37532" t="s">
        <v>8</v>
      </c>
      <c r="D37532" t="s">
        <v>2396</v>
      </c>
      <c r="E37532">
        <v>0</v>
      </c>
    </row>
    <row r="37533" spans="1:5" x14ac:dyDescent="0.3">
      <c r="A37533">
        <v>53200188</v>
      </c>
      <c r="B37533" t="s">
        <v>2102</v>
      </c>
      <c r="C37533" t="s">
        <v>8</v>
      </c>
      <c r="D37533" t="s">
        <v>2397</v>
      </c>
      <c r="E37533">
        <v>0</v>
      </c>
    </row>
    <row r="37534" spans="1:5" x14ac:dyDescent="0.3">
      <c r="A37534">
        <v>53200188</v>
      </c>
      <c r="B37534" t="s">
        <v>2102</v>
      </c>
      <c r="C37534" t="s">
        <v>8</v>
      </c>
      <c r="D37534" t="s">
        <v>2398</v>
      </c>
      <c r="E37534">
        <v>0</v>
      </c>
    </row>
    <row r="37535" spans="1:5" x14ac:dyDescent="0.3">
      <c r="A37535">
        <v>53200188</v>
      </c>
      <c r="B37535" t="s">
        <v>2102</v>
      </c>
      <c r="C37535" t="s">
        <v>8</v>
      </c>
      <c r="D37535" t="s">
        <v>2399</v>
      </c>
      <c r="E37535">
        <v>0</v>
      </c>
    </row>
    <row r="37536" spans="1:5" x14ac:dyDescent="0.3">
      <c r="A37536">
        <v>53200188</v>
      </c>
      <c r="B37536" t="s">
        <v>2102</v>
      </c>
      <c r="C37536" t="s">
        <v>8</v>
      </c>
      <c r="D37536" t="s">
        <v>2400</v>
      </c>
      <c r="E37536">
        <v>0</v>
      </c>
    </row>
    <row r="37537" spans="1:5" x14ac:dyDescent="0.3">
      <c r="A37537">
        <v>53200188</v>
      </c>
      <c r="B37537" t="s">
        <v>2102</v>
      </c>
      <c r="C37537" t="s">
        <v>8</v>
      </c>
      <c r="D37537" t="s">
        <v>2401</v>
      </c>
      <c r="E37537">
        <v>0</v>
      </c>
    </row>
    <row r="37538" spans="1:5" x14ac:dyDescent="0.3">
      <c r="A37538">
        <v>53200188</v>
      </c>
      <c r="B37538" t="s">
        <v>2102</v>
      </c>
      <c r="C37538" t="s">
        <v>8</v>
      </c>
      <c r="D37538" t="s">
        <v>2402</v>
      </c>
      <c r="E37538">
        <v>0</v>
      </c>
    </row>
    <row r="37539" spans="1:5" x14ac:dyDescent="0.3">
      <c r="A37539">
        <v>53200188</v>
      </c>
      <c r="B37539" t="s">
        <v>2102</v>
      </c>
      <c r="C37539" t="s">
        <v>8</v>
      </c>
      <c r="D37539" t="s">
        <v>2403</v>
      </c>
      <c r="E37539">
        <v>0</v>
      </c>
    </row>
    <row r="37540" spans="1:5" x14ac:dyDescent="0.3">
      <c r="A37540">
        <v>53200188</v>
      </c>
      <c r="B37540" t="s">
        <v>2102</v>
      </c>
      <c r="C37540" t="s">
        <v>8</v>
      </c>
      <c r="D37540" t="s">
        <v>2404</v>
      </c>
      <c r="E37540">
        <v>-4</v>
      </c>
    </row>
    <row r="37541" spans="1:5" x14ac:dyDescent="0.3">
      <c r="A37541">
        <v>53200188</v>
      </c>
      <c r="B37541" t="s">
        <v>2102</v>
      </c>
      <c r="C37541" t="s">
        <v>8</v>
      </c>
      <c r="D37541" t="s">
        <v>2405</v>
      </c>
      <c r="E37541">
        <v>-2</v>
      </c>
    </row>
    <row r="37542" spans="1:5" x14ac:dyDescent="0.3">
      <c r="A37542">
        <v>53200188</v>
      </c>
      <c r="B37542" t="s">
        <v>2102</v>
      </c>
      <c r="C37542" t="s">
        <v>8</v>
      </c>
      <c r="D37542" t="s">
        <v>2406</v>
      </c>
      <c r="E37542">
        <v>0</v>
      </c>
    </row>
    <row r="37543" spans="1:5" x14ac:dyDescent="0.3">
      <c r="A37543">
        <v>53200188</v>
      </c>
      <c r="B37543" t="s">
        <v>2102</v>
      </c>
      <c r="C37543" t="s">
        <v>8</v>
      </c>
      <c r="D37543" t="s">
        <v>2407</v>
      </c>
      <c r="E37543">
        <v>0</v>
      </c>
    </row>
    <row r="37544" spans="1:5" x14ac:dyDescent="0.3">
      <c r="A37544">
        <v>53200188</v>
      </c>
      <c r="B37544" t="s">
        <v>2102</v>
      </c>
      <c r="C37544" t="s">
        <v>8</v>
      </c>
      <c r="D37544" t="s">
        <v>2408</v>
      </c>
      <c r="E37544">
        <v>0</v>
      </c>
    </row>
    <row r="37545" spans="1:5" x14ac:dyDescent="0.3">
      <c r="A37545">
        <v>53200188</v>
      </c>
      <c r="B37545" t="s">
        <v>2102</v>
      </c>
      <c r="C37545" t="s">
        <v>8</v>
      </c>
      <c r="D37545" t="s">
        <v>2409</v>
      </c>
      <c r="E37545">
        <v>0</v>
      </c>
    </row>
    <row r="37546" spans="1:5" x14ac:dyDescent="0.3">
      <c r="A37546">
        <v>53200188</v>
      </c>
      <c r="B37546" t="s">
        <v>2102</v>
      </c>
      <c r="C37546" t="s">
        <v>8</v>
      </c>
      <c r="D37546" t="s">
        <v>2410</v>
      </c>
      <c r="E37546">
        <v>0</v>
      </c>
    </row>
    <row r="37547" spans="1:5" x14ac:dyDescent="0.3">
      <c r="A37547">
        <v>53200188</v>
      </c>
      <c r="B37547" t="s">
        <v>2102</v>
      </c>
      <c r="C37547" t="s">
        <v>8</v>
      </c>
      <c r="D37547" t="s">
        <v>2411</v>
      </c>
      <c r="E37547">
        <v>0</v>
      </c>
    </row>
    <row r="37548" spans="1:5" x14ac:dyDescent="0.3">
      <c r="A37548">
        <v>53200188</v>
      </c>
      <c r="B37548" t="s">
        <v>2102</v>
      </c>
      <c r="C37548" t="s">
        <v>8</v>
      </c>
      <c r="D37548" t="s">
        <v>2412</v>
      </c>
      <c r="E37548">
        <v>0</v>
      </c>
    </row>
    <row r="37549" spans="1:5" x14ac:dyDescent="0.3">
      <c r="A37549">
        <v>53200188</v>
      </c>
      <c r="B37549" t="s">
        <v>2102</v>
      </c>
      <c r="C37549" t="s">
        <v>8</v>
      </c>
      <c r="D37549" t="s">
        <v>2413</v>
      </c>
      <c r="E37549">
        <v>0</v>
      </c>
    </row>
    <row r="37550" spans="1:5" x14ac:dyDescent="0.3">
      <c r="A37550">
        <v>50340006</v>
      </c>
      <c r="B37550" t="s">
        <v>2104</v>
      </c>
      <c r="C37550" t="s">
        <v>8</v>
      </c>
      <c r="D37550" t="s">
        <v>2378</v>
      </c>
      <c r="E37550">
        <v>-3</v>
      </c>
    </row>
    <row r="37551" spans="1:5" x14ac:dyDescent="0.3">
      <c r="A37551">
        <v>50340006</v>
      </c>
      <c r="B37551" t="s">
        <v>2104</v>
      </c>
      <c r="C37551" t="s">
        <v>8</v>
      </c>
      <c r="D37551" t="s">
        <v>2379</v>
      </c>
      <c r="E37551">
        <v>0</v>
      </c>
    </row>
    <row r="37552" spans="1:5" x14ac:dyDescent="0.3">
      <c r="A37552">
        <v>50340006</v>
      </c>
      <c r="B37552" t="s">
        <v>2104</v>
      </c>
      <c r="C37552" t="s">
        <v>8</v>
      </c>
      <c r="D37552" t="s">
        <v>2380</v>
      </c>
      <c r="E37552">
        <v>0</v>
      </c>
    </row>
    <row r="37553" spans="1:5" x14ac:dyDescent="0.3">
      <c r="A37553">
        <v>50340006</v>
      </c>
      <c r="B37553" t="s">
        <v>2104</v>
      </c>
      <c r="C37553" t="s">
        <v>8</v>
      </c>
      <c r="D37553" t="s">
        <v>2381</v>
      </c>
      <c r="E37553">
        <v>0</v>
      </c>
    </row>
    <row r="37554" spans="1:5" x14ac:dyDescent="0.3">
      <c r="A37554">
        <v>50340006</v>
      </c>
      <c r="B37554" t="s">
        <v>2104</v>
      </c>
      <c r="C37554" t="s">
        <v>8</v>
      </c>
      <c r="D37554" t="s">
        <v>2382</v>
      </c>
      <c r="E37554">
        <v>0</v>
      </c>
    </row>
    <row r="37555" spans="1:5" x14ac:dyDescent="0.3">
      <c r="A37555">
        <v>50340006</v>
      </c>
      <c r="B37555" t="s">
        <v>2104</v>
      </c>
      <c r="C37555" t="s">
        <v>8</v>
      </c>
      <c r="D37555" t="s">
        <v>2383</v>
      </c>
      <c r="E37555">
        <v>0</v>
      </c>
    </row>
    <row r="37556" spans="1:5" x14ac:dyDescent="0.3">
      <c r="A37556">
        <v>50340006</v>
      </c>
      <c r="B37556" t="s">
        <v>2104</v>
      </c>
      <c r="C37556" t="s">
        <v>8</v>
      </c>
      <c r="D37556" t="s">
        <v>2384</v>
      </c>
      <c r="E37556">
        <v>0</v>
      </c>
    </row>
    <row r="37557" spans="1:5" x14ac:dyDescent="0.3">
      <c r="A37557">
        <v>50340006</v>
      </c>
      <c r="B37557" t="s">
        <v>2104</v>
      </c>
      <c r="C37557" t="s">
        <v>8</v>
      </c>
      <c r="D37557" t="s">
        <v>2385</v>
      </c>
      <c r="E37557">
        <v>0</v>
      </c>
    </row>
    <row r="37558" spans="1:5" x14ac:dyDescent="0.3">
      <c r="A37558">
        <v>50340006</v>
      </c>
      <c r="B37558" t="s">
        <v>2104</v>
      </c>
      <c r="C37558" t="s">
        <v>8</v>
      </c>
      <c r="D37558" t="s">
        <v>2386</v>
      </c>
      <c r="E37558">
        <v>0</v>
      </c>
    </row>
    <row r="37559" spans="1:5" x14ac:dyDescent="0.3">
      <c r="A37559">
        <v>50340006</v>
      </c>
      <c r="B37559" t="s">
        <v>2104</v>
      </c>
      <c r="C37559" t="s">
        <v>8</v>
      </c>
      <c r="D37559" t="s">
        <v>2387</v>
      </c>
      <c r="E37559">
        <v>0</v>
      </c>
    </row>
    <row r="37560" spans="1:5" x14ac:dyDescent="0.3">
      <c r="A37560">
        <v>50340006</v>
      </c>
      <c r="B37560" t="s">
        <v>2104</v>
      </c>
      <c r="C37560" t="s">
        <v>8</v>
      </c>
      <c r="D37560" t="s">
        <v>2388</v>
      </c>
      <c r="E37560">
        <v>0</v>
      </c>
    </row>
    <row r="37561" spans="1:5" x14ac:dyDescent="0.3">
      <c r="A37561">
        <v>50340006</v>
      </c>
      <c r="B37561" t="s">
        <v>2104</v>
      </c>
      <c r="C37561" t="s">
        <v>8</v>
      </c>
      <c r="D37561" t="s">
        <v>2389</v>
      </c>
      <c r="E37561">
        <v>0</v>
      </c>
    </row>
    <row r="37562" spans="1:5" x14ac:dyDescent="0.3">
      <c r="A37562">
        <v>50340006</v>
      </c>
      <c r="B37562" t="s">
        <v>2104</v>
      </c>
      <c r="C37562" t="s">
        <v>8</v>
      </c>
      <c r="D37562" t="s">
        <v>2390</v>
      </c>
      <c r="E37562">
        <v>0</v>
      </c>
    </row>
    <row r="37563" spans="1:5" x14ac:dyDescent="0.3">
      <c r="A37563">
        <v>50340006</v>
      </c>
      <c r="B37563" t="s">
        <v>2104</v>
      </c>
      <c r="C37563" t="s">
        <v>8</v>
      </c>
      <c r="D37563" t="s">
        <v>2391</v>
      </c>
      <c r="E37563">
        <v>0</v>
      </c>
    </row>
    <row r="37564" spans="1:5" x14ac:dyDescent="0.3">
      <c r="A37564">
        <v>50340006</v>
      </c>
      <c r="B37564" t="s">
        <v>2104</v>
      </c>
      <c r="C37564" t="s">
        <v>8</v>
      </c>
      <c r="D37564" t="s">
        <v>2392</v>
      </c>
      <c r="E37564">
        <v>0</v>
      </c>
    </row>
    <row r="37565" spans="1:5" x14ac:dyDescent="0.3">
      <c r="A37565">
        <v>50340006</v>
      </c>
      <c r="B37565" t="s">
        <v>2104</v>
      </c>
      <c r="C37565" t="s">
        <v>8</v>
      </c>
      <c r="D37565" t="s">
        <v>2393</v>
      </c>
      <c r="E37565">
        <v>0</v>
      </c>
    </row>
    <row r="37566" spans="1:5" x14ac:dyDescent="0.3">
      <c r="A37566">
        <v>50340006</v>
      </c>
      <c r="B37566" t="s">
        <v>2104</v>
      </c>
      <c r="C37566" t="s">
        <v>8</v>
      </c>
      <c r="D37566" t="s">
        <v>2394</v>
      </c>
      <c r="E37566">
        <v>0</v>
      </c>
    </row>
    <row r="37567" spans="1:5" x14ac:dyDescent="0.3">
      <c r="A37567">
        <v>50340006</v>
      </c>
      <c r="B37567" t="s">
        <v>2104</v>
      </c>
      <c r="C37567" t="s">
        <v>8</v>
      </c>
      <c r="D37567" t="s">
        <v>2395</v>
      </c>
      <c r="E37567">
        <v>0</v>
      </c>
    </row>
    <row r="37568" spans="1:5" x14ac:dyDescent="0.3">
      <c r="A37568">
        <v>50340006</v>
      </c>
      <c r="B37568" t="s">
        <v>2104</v>
      </c>
      <c r="C37568" t="s">
        <v>8</v>
      </c>
      <c r="D37568" t="s">
        <v>2396</v>
      </c>
      <c r="E37568">
        <v>0</v>
      </c>
    </row>
    <row r="37569" spans="1:5" x14ac:dyDescent="0.3">
      <c r="A37569">
        <v>50340006</v>
      </c>
      <c r="B37569" t="s">
        <v>2104</v>
      </c>
      <c r="C37569" t="s">
        <v>8</v>
      </c>
      <c r="D37569" t="s">
        <v>2397</v>
      </c>
      <c r="E37569">
        <v>0</v>
      </c>
    </row>
    <row r="37570" spans="1:5" x14ac:dyDescent="0.3">
      <c r="A37570">
        <v>50340006</v>
      </c>
      <c r="B37570" t="s">
        <v>2104</v>
      </c>
      <c r="C37570" t="s">
        <v>8</v>
      </c>
      <c r="D37570" t="s">
        <v>2398</v>
      </c>
      <c r="E37570">
        <v>-18</v>
      </c>
    </row>
    <row r="37571" spans="1:5" x14ac:dyDescent="0.3">
      <c r="A37571">
        <v>50340006</v>
      </c>
      <c r="B37571" t="s">
        <v>2104</v>
      </c>
      <c r="C37571" t="s">
        <v>8</v>
      </c>
      <c r="D37571" t="s">
        <v>2399</v>
      </c>
      <c r="E37571">
        <v>0</v>
      </c>
    </row>
    <row r="37572" spans="1:5" x14ac:dyDescent="0.3">
      <c r="A37572">
        <v>50340006</v>
      </c>
      <c r="B37572" t="s">
        <v>2104</v>
      </c>
      <c r="C37572" t="s">
        <v>8</v>
      </c>
      <c r="D37572" t="s">
        <v>2400</v>
      </c>
      <c r="E37572">
        <v>0</v>
      </c>
    </row>
    <row r="37573" spans="1:5" x14ac:dyDescent="0.3">
      <c r="A37573">
        <v>50340006</v>
      </c>
      <c r="B37573" t="s">
        <v>2104</v>
      </c>
      <c r="C37573" t="s">
        <v>8</v>
      </c>
      <c r="D37573" t="s">
        <v>2401</v>
      </c>
      <c r="E37573">
        <v>0</v>
      </c>
    </row>
    <row r="37574" spans="1:5" x14ac:dyDescent="0.3">
      <c r="A37574">
        <v>50340006</v>
      </c>
      <c r="B37574" t="s">
        <v>2104</v>
      </c>
      <c r="C37574" t="s">
        <v>8</v>
      </c>
      <c r="D37574" t="s">
        <v>2402</v>
      </c>
      <c r="E37574">
        <v>0</v>
      </c>
    </row>
    <row r="37575" spans="1:5" x14ac:dyDescent="0.3">
      <c r="A37575">
        <v>50340006</v>
      </c>
      <c r="B37575" t="s">
        <v>2104</v>
      </c>
      <c r="C37575" t="s">
        <v>8</v>
      </c>
      <c r="D37575" t="s">
        <v>2403</v>
      </c>
      <c r="E37575">
        <v>0</v>
      </c>
    </row>
    <row r="37576" spans="1:5" x14ac:dyDescent="0.3">
      <c r="A37576">
        <v>50340006</v>
      </c>
      <c r="B37576" t="s">
        <v>2104</v>
      </c>
      <c r="C37576" t="s">
        <v>8</v>
      </c>
      <c r="D37576" t="s">
        <v>2404</v>
      </c>
      <c r="E37576">
        <v>0</v>
      </c>
    </row>
    <row r="37577" spans="1:5" x14ac:dyDescent="0.3">
      <c r="A37577">
        <v>50340006</v>
      </c>
      <c r="B37577" t="s">
        <v>2104</v>
      </c>
      <c r="C37577" t="s">
        <v>8</v>
      </c>
      <c r="D37577" t="s">
        <v>2405</v>
      </c>
      <c r="E37577">
        <v>0</v>
      </c>
    </row>
    <row r="37578" spans="1:5" x14ac:dyDescent="0.3">
      <c r="A37578">
        <v>50340006</v>
      </c>
      <c r="B37578" t="s">
        <v>2104</v>
      </c>
      <c r="C37578" t="s">
        <v>8</v>
      </c>
      <c r="D37578" t="s">
        <v>2406</v>
      </c>
      <c r="E37578">
        <v>0</v>
      </c>
    </row>
    <row r="37579" spans="1:5" x14ac:dyDescent="0.3">
      <c r="A37579">
        <v>50340006</v>
      </c>
      <c r="B37579" t="s">
        <v>2104</v>
      </c>
      <c r="C37579" t="s">
        <v>8</v>
      </c>
      <c r="D37579" t="s">
        <v>2407</v>
      </c>
      <c r="E37579">
        <v>0</v>
      </c>
    </row>
    <row r="37580" spans="1:5" x14ac:dyDescent="0.3">
      <c r="A37580">
        <v>50340006</v>
      </c>
      <c r="B37580" t="s">
        <v>2104</v>
      </c>
      <c r="C37580" t="s">
        <v>8</v>
      </c>
      <c r="D37580" t="s">
        <v>2408</v>
      </c>
      <c r="E37580">
        <v>0</v>
      </c>
    </row>
    <row r="37581" spans="1:5" x14ac:dyDescent="0.3">
      <c r="A37581">
        <v>50340006</v>
      </c>
      <c r="B37581" t="s">
        <v>2104</v>
      </c>
      <c r="C37581" t="s">
        <v>8</v>
      </c>
      <c r="D37581" t="s">
        <v>2409</v>
      </c>
      <c r="E37581">
        <v>-8</v>
      </c>
    </row>
    <row r="37582" spans="1:5" x14ac:dyDescent="0.3">
      <c r="A37582">
        <v>50340006</v>
      </c>
      <c r="B37582" t="s">
        <v>2104</v>
      </c>
      <c r="C37582" t="s">
        <v>8</v>
      </c>
      <c r="D37582" t="s">
        <v>2410</v>
      </c>
      <c r="E37582">
        <v>0</v>
      </c>
    </row>
    <row r="37583" spans="1:5" x14ac:dyDescent="0.3">
      <c r="A37583">
        <v>50340006</v>
      </c>
      <c r="B37583" t="s">
        <v>2104</v>
      </c>
      <c r="C37583" t="s">
        <v>8</v>
      </c>
      <c r="D37583" t="s">
        <v>2411</v>
      </c>
      <c r="E37583">
        <v>0</v>
      </c>
    </row>
    <row r="37584" spans="1:5" x14ac:dyDescent="0.3">
      <c r="A37584">
        <v>50340006</v>
      </c>
      <c r="B37584" t="s">
        <v>2104</v>
      </c>
      <c r="C37584" t="s">
        <v>8</v>
      </c>
      <c r="D37584" t="s">
        <v>2412</v>
      </c>
      <c r="E37584">
        <v>0</v>
      </c>
    </row>
    <row r="37585" spans="1:5" x14ac:dyDescent="0.3">
      <c r="A37585">
        <v>50340006</v>
      </c>
      <c r="B37585" t="s">
        <v>2104</v>
      </c>
      <c r="C37585" t="s">
        <v>8</v>
      </c>
      <c r="D37585" t="s">
        <v>2413</v>
      </c>
      <c r="E37585">
        <v>0</v>
      </c>
    </row>
    <row r="37586" spans="1:5" x14ac:dyDescent="0.3">
      <c r="A37586">
        <v>92010001</v>
      </c>
      <c r="B37586" t="s">
        <v>2106</v>
      </c>
      <c r="C37586" t="s">
        <v>8</v>
      </c>
      <c r="D37586" t="s">
        <v>2378</v>
      </c>
      <c r="E37586">
        <v>-737843</v>
      </c>
    </row>
    <row r="37587" spans="1:5" x14ac:dyDescent="0.3">
      <c r="A37587">
        <v>92010001</v>
      </c>
      <c r="B37587" t="s">
        <v>2106</v>
      </c>
      <c r="C37587" t="s">
        <v>8</v>
      </c>
      <c r="D37587" t="s">
        <v>2379</v>
      </c>
      <c r="E37587">
        <v>-919728</v>
      </c>
    </row>
    <row r="37588" spans="1:5" x14ac:dyDescent="0.3">
      <c r="A37588">
        <v>92010001</v>
      </c>
      <c r="B37588" t="s">
        <v>2106</v>
      </c>
      <c r="C37588" t="s">
        <v>8</v>
      </c>
      <c r="D37588" t="s">
        <v>2380</v>
      </c>
      <c r="E37588">
        <v>-756709</v>
      </c>
    </row>
    <row r="37589" spans="1:5" x14ac:dyDescent="0.3">
      <c r="A37589">
        <v>92010001</v>
      </c>
      <c r="B37589" t="s">
        <v>2106</v>
      </c>
      <c r="C37589" t="s">
        <v>8</v>
      </c>
      <c r="D37589" t="s">
        <v>2381</v>
      </c>
      <c r="E37589">
        <v>-428991</v>
      </c>
    </row>
    <row r="37590" spans="1:5" x14ac:dyDescent="0.3">
      <c r="A37590">
        <v>92010001</v>
      </c>
      <c r="B37590" t="s">
        <v>2106</v>
      </c>
      <c r="C37590" t="s">
        <v>8</v>
      </c>
      <c r="D37590" t="s">
        <v>2382</v>
      </c>
      <c r="E37590">
        <v>-764607</v>
      </c>
    </row>
    <row r="37591" spans="1:5" x14ac:dyDescent="0.3">
      <c r="A37591">
        <v>92010001</v>
      </c>
      <c r="B37591" t="s">
        <v>2106</v>
      </c>
      <c r="C37591" t="s">
        <v>8</v>
      </c>
      <c r="D37591" t="s">
        <v>2383</v>
      </c>
      <c r="E37591">
        <v>-878788</v>
      </c>
    </row>
    <row r="37592" spans="1:5" x14ac:dyDescent="0.3">
      <c r="A37592">
        <v>92010001</v>
      </c>
      <c r="B37592" t="s">
        <v>2106</v>
      </c>
      <c r="C37592" t="s">
        <v>8</v>
      </c>
      <c r="D37592" t="s">
        <v>2384</v>
      </c>
      <c r="E37592">
        <v>-958040</v>
      </c>
    </row>
    <row r="37593" spans="1:5" x14ac:dyDescent="0.3">
      <c r="A37593">
        <v>92010001</v>
      </c>
      <c r="B37593" t="s">
        <v>2106</v>
      </c>
      <c r="C37593" t="s">
        <v>8</v>
      </c>
      <c r="D37593" t="s">
        <v>2385</v>
      </c>
      <c r="E37593">
        <v>0</v>
      </c>
    </row>
    <row r="37594" spans="1:5" x14ac:dyDescent="0.3">
      <c r="A37594">
        <v>92010001</v>
      </c>
      <c r="B37594" t="s">
        <v>2106</v>
      </c>
      <c r="C37594" t="s">
        <v>8</v>
      </c>
      <c r="D37594" t="s">
        <v>2386</v>
      </c>
      <c r="E37594">
        <v>-2083330</v>
      </c>
    </row>
    <row r="37595" spans="1:5" x14ac:dyDescent="0.3">
      <c r="A37595">
        <v>92010001</v>
      </c>
      <c r="B37595" t="s">
        <v>2106</v>
      </c>
      <c r="C37595" t="s">
        <v>8</v>
      </c>
      <c r="D37595" t="s">
        <v>2387</v>
      </c>
      <c r="E37595">
        <v>-1157449</v>
      </c>
    </row>
    <row r="37596" spans="1:5" x14ac:dyDescent="0.3">
      <c r="A37596">
        <v>92010001</v>
      </c>
      <c r="B37596" t="s">
        <v>2106</v>
      </c>
      <c r="C37596" t="s">
        <v>8</v>
      </c>
      <c r="D37596" t="s">
        <v>2388</v>
      </c>
      <c r="E37596">
        <v>-689787</v>
      </c>
    </row>
    <row r="37597" spans="1:5" x14ac:dyDescent="0.3">
      <c r="A37597">
        <v>92010001</v>
      </c>
      <c r="B37597" t="s">
        <v>2106</v>
      </c>
      <c r="C37597" t="s">
        <v>8</v>
      </c>
      <c r="D37597" t="s">
        <v>2389</v>
      </c>
      <c r="E37597">
        <v>-552552</v>
      </c>
    </row>
    <row r="37598" spans="1:5" x14ac:dyDescent="0.3">
      <c r="A37598">
        <v>92010001</v>
      </c>
      <c r="B37598" t="s">
        <v>2106</v>
      </c>
      <c r="C37598" t="s">
        <v>8</v>
      </c>
      <c r="D37598" t="s">
        <v>2390</v>
      </c>
      <c r="E37598">
        <v>-580753</v>
      </c>
    </row>
    <row r="37599" spans="1:5" x14ac:dyDescent="0.3">
      <c r="A37599">
        <v>92010001</v>
      </c>
      <c r="B37599" t="s">
        <v>2106</v>
      </c>
      <c r="C37599" t="s">
        <v>8</v>
      </c>
      <c r="D37599" t="s">
        <v>2391</v>
      </c>
      <c r="E37599">
        <v>0</v>
      </c>
    </row>
    <row r="37600" spans="1:5" x14ac:dyDescent="0.3">
      <c r="A37600">
        <v>92010001</v>
      </c>
      <c r="B37600" t="s">
        <v>2106</v>
      </c>
      <c r="C37600" t="s">
        <v>8</v>
      </c>
      <c r="D37600" t="s">
        <v>2392</v>
      </c>
      <c r="E37600">
        <v>-1516645</v>
      </c>
    </row>
    <row r="37601" spans="1:5" x14ac:dyDescent="0.3">
      <c r="A37601">
        <v>92010001</v>
      </c>
      <c r="B37601" t="s">
        <v>2106</v>
      </c>
      <c r="C37601" t="s">
        <v>8</v>
      </c>
      <c r="D37601" t="s">
        <v>2393</v>
      </c>
      <c r="E37601">
        <v>-564968</v>
      </c>
    </row>
    <row r="37602" spans="1:5" x14ac:dyDescent="0.3">
      <c r="A37602">
        <v>92010001</v>
      </c>
      <c r="B37602" t="s">
        <v>2106</v>
      </c>
      <c r="C37602" t="s">
        <v>8</v>
      </c>
      <c r="D37602" t="s">
        <v>2394</v>
      </c>
      <c r="E37602">
        <v>-1101641</v>
      </c>
    </row>
    <row r="37603" spans="1:5" x14ac:dyDescent="0.3">
      <c r="A37603">
        <v>92010001</v>
      </c>
      <c r="B37603" t="s">
        <v>2106</v>
      </c>
      <c r="C37603" t="s">
        <v>8</v>
      </c>
      <c r="D37603" t="s">
        <v>2395</v>
      </c>
      <c r="E37603">
        <v>-747121</v>
      </c>
    </row>
    <row r="37604" spans="1:5" x14ac:dyDescent="0.3">
      <c r="A37604">
        <v>92010001</v>
      </c>
      <c r="B37604" t="s">
        <v>2106</v>
      </c>
      <c r="C37604" t="s">
        <v>8</v>
      </c>
      <c r="D37604" t="s">
        <v>2396</v>
      </c>
      <c r="E37604">
        <v>-712159</v>
      </c>
    </row>
    <row r="37605" spans="1:5" x14ac:dyDescent="0.3">
      <c r="A37605">
        <v>92010001</v>
      </c>
      <c r="B37605" t="s">
        <v>2106</v>
      </c>
      <c r="C37605" t="s">
        <v>8</v>
      </c>
      <c r="D37605" t="s">
        <v>2397</v>
      </c>
      <c r="E37605">
        <v>-1008062</v>
      </c>
    </row>
    <row r="37606" spans="1:5" x14ac:dyDescent="0.3">
      <c r="A37606">
        <v>92010001</v>
      </c>
      <c r="B37606" t="s">
        <v>2106</v>
      </c>
      <c r="C37606" t="s">
        <v>8</v>
      </c>
      <c r="D37606" t="s">
        <v>2398</v>
      </c>
      <c r="E37606">
        <v>-749007</v>
      </c>
    </row>
    <row r="37607" spans="1:5" x14ac:dyDescent="0.3">
      <c r="A37607">
        <v>92010001</v>
      </c>
      <c r="B37607" t="s">
        <v>2106</v>
      </c>
      <c r="C37607" t="s">
        <v>8</v>
      </c>
      <c r="D37607" t="s">
        <v>2399</v>
      </c>
      <c r="E37607">
        <v>-747689</v>
      </c>
    </row>
    <row r="37608" spans="1:5" x14ac:dyDescent="0.3">
      <c r="A37608">
        <v>92010001</v>
      </c>
      <c r="B37608" t="s">
        <v>2106</v>
      </c>
      <c r="C37608" t="s">
        <v>8</v>
      </c>
      <c r="D37608" t="s">
        <v>2400</v>
      </c>
      <c r="E37608">
        <v>-793807</v>
      </c>
    </row>
    <row r="37609" spans="1:5" x14ac:dyDescent="0.3">
      <c r="A37609">
        <v>92010001</v>
      </c>
      <c r="B37609" t="s">
        <v>2106</v>
      </c>
      <c r="C37609" t="s">
        <v>8</v>
      </c>
      <c r="D37609" t="s">
        <v>2401</v>
      </c>
      <c r="E37609">
        <v>-555822</v>
      </c>
    </row>
    <row r="37610" spans="1:5" x14ac:dyDescent="0.3">
      <c r="A37610">
        <v>92010001</v>
      </c>
      <c r="B37610" t="s">
        <v>2106</v>
      </c>
      <c r="C37610" t="s">
        <v>8</v>
      </c>
      <c r="D37610" t="s">
        <v>2402</v>
      </c>
      <c r="E37610">
        <v>-668397</v>
      </c>
    </row>
    <row r="37611" spans="1:5" x14ac:dyDescent="0.3">
      <c r="A37611">
        <v>92010001</v>
      </c>
      <c r="B37611" t="s">
        <v>2106</v>
      </c>
      <c r="C37611" t="s">
        <v>8</v>
      </c>
      <c r="D37611" t="s">
        <v>2403</v>
      </c>
      <c r="E37611">
        <v>-821779</v>
      </c>
    </row>
    <row r="37612" spans="1:5" x14ac:dyDescent="0.3">
      <c r="A37612">
        <v>92010001</v>
      </c>
      <c r="B37612" t="s">
        <v>2106</v>
      </c>
      <c r="C37612" t="s">
        <v>8</v>
      </c>
      <c r="D37612" t="s">
        <v>2404</v>
      </c>
      <c r="E37612">
        <v>-539402</v>
      </c>
    </row>
    <row r="37613" spans="1:5" x14ac:dyDescent="0.3">
      <c r="A37613">
        <v>92010001</v>
      </c>
      <c r="B37613" t="s">
        <v>2106</v>
      </c>
      <c r="C37613" t="s">
        <v>8</v>
      </c>
      <c r="D37613" t="s">
        <v>2405</v>
      </c>
      <c r="E37613">
        <v>-966456</v>
      </c>
    </row>
    <row r="37614" spans="1:5" x14ac:dyDescent="0.3">
      <c r="A37614">
        <v>92010001</v>
      </c>
      <c r="B37614" t="s">
        <v>2106</v>
      </c>
      <c r="C37614" t="s">
        <v>8</v>
      </c>
      <c r="D37614" t="s">
        <v>2406</v>
      </c>
      <c r="E37614">
        <v>-990249</v>
      </c>
    </row>
    <row r="37615" spans="1:5" x14ac:dyDescent="0.3">
      <c r="A37615">
        <v>92010001</v>
      </c>
      <c r="B37615" t="s">
        <v>2106</v>
      </c>
      <c r="C37615" t="s">
        <v>8</v>
      </c>
      <c r="D37615" t="s">
        <v>2407</v>
      </c>
      <c r="E37615">
        <v>-717322</v>
      </c>
    </row>
    <row r="37616" spans="1:5" x14ac:dyDescent="0.3">
      <c r="A37616">
        <v>92010001</v>
      </c>
      <c r="B37616" t="s">
        <v>2106</v>
      </c>
      <c r="C37616" t="s">
        <v>8</v>
      </c>
      <c r="D37616" t="s">
        <v>2408</v>
      </c>
      <c r="E37616">
        <v>-897101</v>
      </c>
    </row>
    <row r="37617" spans="1:5" x14ac:dyDescent="0.3">
      <c r="A37617">
        <v>92010001</v>
      </c>
      <c r="B37617" t="s">
        <v>2106</v>
      </c>
      <c r="C37617" t="s">
        <v>8</v>
      </c>
      <c r="D37617" t="s">
        <v>2409</v>
      </c>
      <c r="E37617">
        <v>-819881</v>
      </c>
    </row>
    <row r="37618" spans="1:5" x14ac:dyDescent="0.3">
      <c r="A37618">
        <v>92010001</v>
      </c>
      <c r="B37618" t="s">
        <v>2106</v>
      </c>
      <c r="C37618" t="s">
        <v>8</v>
      </c>
      <c r="D37618" t="s">
        <v>2410</v>
      </c>
      <c r="E37618">
        <v>-857572</v>
      </c>
    </row>
    <row r="37619" spans="1:5" x14ac:dyDescent="0.3">
      <c r="A37619">
        <v>92010001</v>
      </c>
      <c r="B37619" t="s">
        <v>2106</v>
      </c>
      <c r="C37619" t="s">
        <v>8</v>
      </c>
      <c r="D37619" t="s">
        <v>2411</v>
      </c>
      <c r="E37619">
        <v>-777131</v>
      </c>
    </row>
    <row r="37620" spans="1:5" x14ac:dyDescent="0.3">
      <c r="A37620">
        <v>92010001</v>
      </c>
      <c r="B37620" t="s">
        <v>2106</v>
      </c>
      <c r="C37620" t="s">
        <v>8</v>
      </c>
      <c r="D37620" t="s">
        <v>2412</v>
      </c>
      <c r="E37620">
        <v>-543925</v>
      </c>
    </row>
    <row r="37621" spans="1:5" x14ac:dyDescent="0.3">
      <c r="A37621">
        <v>92010001</v>
      </c>
      <c r="B37621" t="s">
        <v>2106</v>
      </c>
      <c r="C37621" t="s">
        <v>8</v>
      </c>
      <c r="D37621" t="s">
        <v>2413</v>
      </c>
      <c r="E37621">
        <v>-536063</v>
      </c>
    </row>
    <row r="37622" spans="1:5" x14ac:dyDescent="0.3">
      <c r="A37622">
        <v>92010002</v>
      </c>
      <c r="B37622" t="s">
        <v>2108</v>
      </c>
      <c r="C37622" t="s">
        <v>8</v>
      </c>
      <c r="D37622" t="s">
        <v>2378</v>
      </c>
      <c r="E37622">
        <v>-530897</v>
      </c>
    </row>
    <row r="37623" spans="1:5" x14ac:dyDescent="0.3">
      <c r="A37623">
        <v>92010002</v>
      </c>
      <c r="B37623" t="s">
        <v>2108</v>
      </c>
      <c r="C37623" t="s">
        <v>8</v>
      </c>
      <c r="D37623" t="s">
        <v>2379</v>
      </c>
      <c r="E37623">
        <v>-533982</v>
      </c>
    </row>
    <row r="37624" spans="1:5" x14ac:dyDescent="0.3">
      <c r="A37624">
        <v>92010002</v>
      </c>
      <c r="B37624" t="s">
        <v>2108</v>
      </c>
      <c r="C37624" t="s">
        <v>8</v>
      </c>
      <c r="D37624" t="s">
        <v>2380</v>
      </c>
      <c r="E37624">
        <v>-665574</v>
      </c>
    </row>
    <row r="37625" spans="1:5" x14ac:dyDescent="0.3">
      <c r="A37625">
        <v>92010002</v>
      </c>
      <c r="B37625" t="s">
        <v>2108</v>
      </c>
      <c r="C37625" t="s">
        <v>8</v>
      </c>
      <c r="D37625" t="s">
        <v>2381</v>
      </c>
      <c r="E37625">
        <v>-391446</v>
      </c>
    </row>
    <row r="37626" spans="1:5" x14ac:dyDescent="0.3">
      <c r="A37626">
        <v>92010002</v>
      </c>
      <c r="B37626" t="s">
        <v>2108</v>
      </c>
      <c r="C37626" t="s">
        <v>8</v>
      </c>
      <c r="D37626" t="s">
        <v>2382</v>
      </c>
      <c r="E37626">
        <v>-734539</v>
      </c>
    </row>
    <row r="37627" spans="1:5" x14ac:dyDescent="0.3">
      <c r="A37627">
        <v>92010002</v>
      </c>
      <c r="B37627" t="s">
        <v>2108</v>
      </c>
      <c r="C37627" t="s">
        <v>8</v>
      </c>
      <c r="D37627" t="s">
        <v>2383</v>
      </c>
      <c r="E37627">
        <v>-591602</v>
      </c>
    </row>
    <row r="37628" spans="1:5" x14ac:dyDescent="0.3">
      <c r="A37628">
        <v>92010002</v>
      </c>
      <c r="B37628" t="s">
        <v>2108</v>
      </c>
      <c r="C37628" t="s">
        <v>8</v>
      </c>
      <c r="D37628" t="s">
        <v>2384</v>
      </c>
      <c r="E37628">
        <v>-441588</v>
      </c>
    </row>
    <row r="37629" spans="1:5" x14ac:dyDescent="0.3">
      <c r="A37629">
        <v>92010002</v>
      </c>
      <c r="B37629" t="s">
        <v>2108</v>
      </c>
      <c r="C37629" t="s">
        <v>8</v>
      </c>
      <c r="D37629" t="s">
        <v>2385</v>
      </c>
      <c r="E37629">
        <v>0</v>
      </c>
    </row>
    <row r="37630" spans="1:5" x14ac:dyDescent="0.3">
      <c r="A37630">
        <v>92010002</v>
      </c>
      <c r="B37630" t="s">
        <v>2108</v>
      </c>
      <c r="C37630" t="s">
        <v>8</v>
      </c>
      <c r="D37630" t="s">
        <v>2386</v>
      </c>
      <c r="E37630">
        <v>-1517503</v>
      </c>
    </row>
    <row r="37631" spans="1:5" x14ac:dyDescent="0.3">
      <c r="A37631">
        <v>92010002</v>
      </c>
      <c r="B37631" t="s">
        <v>2108</v>
      </c>
      <c r="C37631" t="s">
        <v>8</v>
      </c>
      <c r="D37631" t="s">
        <v>2387</v>
      </c>
      <c r="E37631">
        <v>-703242</v>
      </c>
    </row>
    <row r="37632" spans="1:5" x14ac:dyDescent="0.3">
      <c r="A37632">
        <v>92010002</v>
      </c>
      <c r="B37632" t="s">
        <v>2108</v>
      </c>
      <c r="C37632" t="s">
        <v>8</v>
      </c>
      <c r="D37632" t="s">
        <v>2388</v>
      </c>
      <c r="E37632">
        <v>-510814</v>
      </c>
    </row>
    <row r="37633" spans="1:5" x14ac:dyDescent="0.3">
      <c r="A37633">
        <v>92010002</v>
      </c>
      <c r="B37633" t="s">
        <v>2108</v>
      </c>
      <c r="C37633" t="s">
        <v>8</v>
      </c>
      <c r="D37633" t="s">
        <v>2389</v>
      </c>
      <c r="E37633">
        <v>-442167</v>
      </c>
    </row>
    <row r="37634" spans="1:5" x14ac:dyDescent="0.3">
      <c r="A37634">
        <v>92010002</v>
      </c>
      <c r="B37634" t="s">
        <v>2108</v>
      </c>
      <c r="C37634" t="s">
        <v>8</v>
      </c>
      <c r="D37634" t="s">
        <v>2390</v>
      </c>
      <c r="E37634">
        <v>-576105</v>
      </c>
    </row>
    <row r="37635" spans="1:5" x14ac:dyDescent="0.3">
      <c r="A37635">
        <v>92010002</v>
      </c>
      <c r="B37635" t="s">
        <v>2108</v>
      </c>
      <c r="C37635" t="s">
        <v>8</v>
      </c>
      <c r="D37635" t="s">
        <v>2391</v>
      </c>
      <c r="E37635">
        <v>0</v>
      </c>
    </row>
    <row r="37636" spans="1:5" x14ac:dyDescent="0.3">
      <c r="A37636">
        <v>92010002</v>
      </c>
      <c r="B37636" t="s">
        <v>2108</v>
      </c>
      <c r="C37636" t="s">
        <v>8</v>
      </c>
      <c r="D37636" t="s">
        <v>2392</v>
      </c>
      <c r="E37636">
        <v>-1354522</v>
      </c>
    </row>
    <row r="37637" spans="1:5" x14ac:dyDescent="0.3">
      <c r="A37637">
        <v>92010002</v>
      </c>
      <c r="B37637" t="s">
        <v>2108</v>
      </c>
      <c r="C37637" t="s">
        <v>8</v>
      </c>
      <c r="D37637" t="s">
        <v>2393</v>
      </c>
      <c r="E37637">
        <v>-678505</v>
      </c>
    </row>
    <row r="37638" spans="1:5" x14ac:dyDescent="0.3">
      <c r="A37638">
        <v>92010002</v>
      </c>
      <c r="B37638" t="s">
        <v>2108</v>
      </c>
      <c r="C37638" t="s">
        <v>8</v>
      </c>
      <c r="D37638" t="s">
        <v>2394</v>
      </c>
      <c r="E37638">
        <v>-1124917</v>
      </c>
    </row>
    <row r="37639" spans="1:5" x14ac:dyDescent="0.3">
      <c r="A37639">
        <v>92010002</v>
      </c>
      <c r="B37639" t="s">
        <v>2108</v>
      </c>
      <c r="C37639" t="s">
        <v>8</v>
      </c>
      <c r="D37639" t="s">
        <v>2395</v>
      </c>
      <c r="E37639">
        <v>-627857</v>
      </c>
    </row>
    <row r="37640" spans="1:5" x14ac:dyDescent="0.3">
      <c r="A37640">
        <v>92010002</v>
      </c>
      <c r="B37640" t="s">
        <v>2108</v>
      </c>
      <c r="C37640" t="s">
        <v>8</v>
      </c>
      <c r="D37640" t="s">
        <v>2396</v>
      </c>
      <c r="E37640">
        <v>-715291</v>
      </c>
    </row>
    <row r="37641" spans="1:5" x14ac:dyDescent="0.3">
      <c r="A37641">
        <v>92010002</v>
      </c>
      <c r="B37641" t="s">
        <v>2108</v>
      </c>
      <c r="C37641" t="s">
        <v>8</v>
      </c>
      <c r="D37641" t="s">
        <v>2397</v>
      </c>
      <c r="E37641">
        <v>-808964</v>
      </c>
    </row>
    <row r="37642" spans="1:5" x14ac:dyDescent="0.3">
      <c r="A37642">
        <v>92010002</v>
      </c>
      <c r="B37642" t="s">
        <v>2108</v>
      </c>
      <c r="C37642" t="s">
        <v>8</v>
      </c>
      <c r="D37642" t="s">
        <v>2398</v>
      </c>
      <c r="E37642">
        <v>-794741</v>
      </c>
    </row>
    <row r="37643" spans="1:5" x14ac:dyDescent="0.3">
      <c r="A37643">
        <v>92010002</v>
      </c>
      <c r="B37643" t="s">
        <v>2108</v>
      </c>
      <c r="C37643" t="s">
        <v>8</v>
      </c>
      <c r="D37643" t="s">
        <v>2399</v>
      </c>
      <c r="E37643">
        <v>-795272</v>
      </c>
    </row>
    <row r="37644" spans="1:5" x14ac:dyDescent="0.3">
      <c r="A37644">
        <v>92010002</v>
      </c>
      <c r="B37644" t="s">
        <v>2108</v>
      </c>
      <c r="C37644" t="s">
        <v>8</v>
      </c>
      <c r="D37644" t="s">
        <v>2400</v>
      </c>
      <c r="E37644">
        <v>-705773</v>
      </c>
    </row>
    <row r="37645" spans="1:5" x14ac:dyDescent="0.3">
      <c r="A37645">
        <v>92010002</v>
      </c>
      <c r="B37645" t="s">
        <v>2108</v>
      </c>
      <c r="C37645" t="s">
        <v>8</v>
      </c>
      <c r="D37645" t="s">
        <v>2401</v>
      </c>
      <c r="E37645">
        <v>-583368</v>
      </c>
    </row>
    <row r="37646" spans="1:5" x14ac:dyDescent="0.3">
      <c r="A37646">
        <v>92010002</v>
      </c>
      <c r="B37646" t="s">
        <v>2108</v>
      </c>
      <c r="C37646" t="s">
        <v>8</v>
      </c>
      <c r="D37646" t="s">
        <v>2402</v>
      </c>
      <c r="E37646">
        <v>-738038</v>
      </c>
    </row>
    <row r="37647" spans="1:5" x14ac:dyDescent="0.3">
      <c r="A37647">
        <v>92010002</v>
      </c>
      <c r="B37647" t="s">
        <v>2108</v>
      </c>
      <c r="C37647" t="s">
        <v>8</v>
      </c>
      <c r="D37647" t="s">
        <v>2403</v>
      </c>
      <c r="E37647">
        <v>-837786</v>
      </c>
    </row>
    <row r="37648" spans="1:5" x14ac:dyDescent="0.3">
      <c r="A37648">
        <v>92010002</v>
      </c>
      <c r="B37648" t="s">
        <v>2108</v>
      </c>
      <c r="C37648" t="s">
        <v>8</v>
      </c>
      <c r="D37648" t="s">
        <v>2404</v>
      </c>
      <c r="E37648">
        <v>-844945</v>
      </c>
    </row>
    <row r="37649" spans="1:5" x14ac:dyDescent="0.3">
      <c r="A37649">
        <v>92010002</v>
      </c>
      <c r="B37649" t="s">
        <v>2108</v>
      </c>
      <c r="C37649" t="s">
        <v>8</v>
      </c>
      <c r="D37649" t="s">
        <v>2405</v>
      </c>
      <c r="E37649">
        <v>-999141</v>
      </c>
    </row>
    <row r="37650" spans="1:5" x14ac:dyDescent="0.3">
      <c r="A37650">
        <v>92010002</v>
      </c>
      <c r="B37650" t="s">
        <v>2108</v>
      </c>
      <c r="C37650" t="s">
        <v>8</v>
      </c>
      <c r="D37650" t="s">
        <v>2406</v>
      </c>
      <c r="E37650">
        <v>-1409050</v>
      </c>
    </row>
    <row r="37651" spans="1:5" x14ac:dyDescent="0.3">
      <c r="A37651">
        <v>92010002</v>
      </c>
      <c r="B37651" t="s">
        <v>2108</v>
      </c>
      <c r="C37651" t="s">
        <v>8</v>
      </c>
      <c r="D37651" t="s">
        <v>2407</v>
      </c>
      <c r="E37651">
        <v>-878305</v>
      </c>
    </row>
    <row r="37652" spans="1:5" x14ac:dyDescent="0.3">
      <c r="A37652">
        <v>92010002</v>
      </c>
      <c r="B37652" t="s">
        <v>2108</v>
      </c>
      <c r="C37652" t="s">
        <v>8</v>
      </c>
      <c r="D37652" t="s">
        <v>2408</v>
      </c>
      <c r="E37652">
        <v>-1134392</v>
      </c>
    </row>
    <row r="37653" spans="1:5" x14ac:dyDescent="0.3">
      <c r="A37653">
        <v>92010002</v>
      </c>
      <c r="B37653" t="s">
        <v>2108</v>
      </c>
      <c r="C37653" t="s">
        <v>8</v>
      </c>
      <c r="D37653" t="s">
        <v>2409</v>
      </c>
      <c r="E37653">
        <v>-979280</v>
      </c>
    </row>
    <row r="37654" spans="1:5" x14ac:dyDescent="0.3">
      <c r="A37654">
        <v>92010002</v>
      </c>
      <c r="B37654" t="s">
        <v>2108</v>
      </c>
      <c r="C37654" t="s">
        <v>8</v>
      </c>
      <c r="D37654" t="s">
        <v>2410</v>
      </c>
      <c r="E37654">
        <v>-954483</v>
      </c>
    </row>
    <row r="37655" spans="1:5" x14ac:dyDescent="0.3">
      <c r="A37655">
        <v>92010002</v>
      </c>
      <c r="B37655" t="s">
        <v>2108</v>
      </c>
      <c r="C37655" t="s">
        <v>8</v>
      </c>
      <c r="D37655" t="s">
        <v>2411</v>
      </c>
      <c r="E37655">
        <v>-1045986</v>
      </c>
    </row>
    <row r="37656" spans="1:5" x14ac:dyDescent="0.3">
      <c r="A37656">
        <v>92010002</v>
      </c>
      <c r="B37656" t="s">
        <v>2108</v>
      </c>
      <c r="C37656" t="s">
        <v>8</v>
      </c>
      <c r="D37656" t="s">
        <v>2412</v>
      </c>
      <c r="E37656">
        <v>-689732</v>
      </c>
    </row>
    <row r="37657" spans="1:5" x14ac:dyDescent="0.3">
      <c r="A37657">
        <v>92010002</v>
      </c>
      <c r="B37657" t="s">
        <v>2108</v>
      </c>
      <c r="C37657" t="s">
        <v>8</v>
      </c>
      <c r="D37657" t="s">
        <v>2413</v>
      </c>
      <c r="E37657">
        <v>-659661</v>
      </c>
    </row>
    <row r="37658" spans="1:5" x14ac:dyDescent="0.3">
      <c r="A37658">
        <v>92010003</v>
      </c>
      <c r="B37658" t="s">
        <v>2110</v>
      </c>
      <c r="C37658" t="s">
        <v>8</v>
      </c>
      <c r="D37658" t="s">
        <v>2378</v>
      </c>
      <c r="E37658">
        <v>-100800</v>
      </c>
    </row>
    <row r="37659" spans="1:5" x14ac:dyDescent="0.3">
      <c r="A37659">
        <v>92010003</v>
      </c>
      <c r="B37659" t="s">
        <v>2110</v>
      </c>
      <c r="C37659" t="s">
        <v>8</v>
      </c>
      <c r="D37659" t="s">
        <v>2379</v>
      </c>
      <c r="E37659">
        <v>-97115</v>
      </c>
    </row>
    <row r="37660" spans="1:5" x14ac:dyDescent="0.3">
      <c r="A37660">
        <v>92010003</v>
      </c>
      <c r="B37660" t="s">
        <v>2110</v>
      </c>
      <c r="C37660" t="s">
        <v>8</v>
      </c>
      <c r="D37660" t="s">
        <v>2380</v>
      </c>
      <c r="E37660">
        <v>-113549</v>
      </c>
    </row>
    <row r="37661" spans="1:5" x14ac:dyDescent="0.3">
      <c r="A37661">
        <v>92010003</v>
      </c>
      <c r="B37661" t="s">
        <v>2110</v>
      </c>
      <c r="C37661" t="s">
        <v>8</v>
      </c>
      <c r="D37661" t="s">
        <v>2381</v>
      </c>
      <c r="E37661">
        <v>-60065</v>
      </c>
    </row>
    <row r="37662" spans="1:5" x14ac:dyDescent="0.3">
      <c r="A37662">
        <v>92010003</v>
      </c>
      <c r="B37662" t="s">
        <v>2110</v>
      </c>
      <c r="C37662" t="s">
        <v>8</v>
      </c>
      <c r="D37662" t="s">
        <v>2382</v>
      </c>
      <c r="E37662">
        <v>-106126</v>
      </c>
    </row>
    <row r="37663" spans="1:5" x14ac:dyDescent="0.3">
      <c r="A37663">
        <v>92010003</v>
      </c>
      <c r="B37663" t="s">
        <v>2110</v>
      </c>
      <c r="C37663" t="s">
        <v>8</v>
      </c>
      <c r="D37663" t="s">
        <v>2383</v>
      </c>
      <c r="E37663">
        <v>-88532</v>
      </c>
    </row>
    <row r="37664" spans="1:5" x14ac:dyDescent="0.3">
      <c r="A37664">
        <v>92010003</v>
      </c>
      <c r="B37664" t="s">
        <v>2110</v>
      </c>
      <c r="C37664" t="s">
        <v>8</v>
      </c>
      <c r="D37664" t="s">
        <v>2384</v>
      </c>
      <c r="E37664">
        <v>-76234</v>
      </c>
    </row>
    <row r="37665" spans="1:5" x14ac:dyDescent="0.3">
      <c r="A37665">
        <v>92010003</v>
      </c>
      <c r="B37665" t="s">
        <v>2110</v>
      </c>
      <c r="C37665" t="s">
        <v>8</v>
      </c>
      <c r="D37665" t="s">
        <v>2385</v>
      </c>
      <c r="E37665">
        <v>0</v>
      </c>
    </row>
    <row r="37666" spans="1:5" x14ac:dyDescent="0.3">
      <c r="A37666">
        <v>92010003</v>
      </c>
      <c r="B37666" t="s">
        <v>2110</v>
      </c>
      <c r="C37666" t="s">
        <v>8</v>
      </c>
      <c r="D37666" t="s">
        <v>2386</v>
      </c>
      <c r="E37666">
        <v>-261440</v>
      </c>
    </row>
    <row r="37667" spans="1:5" x14ac:dyDescent="0.3">
      <c r="A37667">
        <v>92010003</v>
      </c>
      <c r="B37667" t="s">
        <v>2110</v>
      </c>
      <c r="C37667" t="s">
        <v>8</v>
      </c>
      <c r="D37667" t="s">
        <v>2387</v>
      </c>
      <c r="E37667">
        <v>-115265</v>
      </c>
    </row>
    <row r="37668" spans="1:5" x14ac:dyDescent="0.3">
      <c r="A37668">
        <v>92010003</v>
      </c>
      <c r="B37668" t="s">
        <v>2110</v>
      </c>
      <c r="C37668" t="s">
        <v>8</v>
      </c>
      <c r="D37668" t="s">
        <v>2388</v>
      </c>
      <c r="E37668">
        <v>-111636</v>
      </c>
    </row>
    <row r="37669" spans="1:5" x14ac:dyDescent="0.3">
      <c r="A37669">
        <v>92010003</v>
      </c>
      <c r="B37669" t="s">
        <v>2110</v>
      </c>
      <c r="C37669" t="s">
        <v>8</v>
      </c>
      <c r="D37669" t="s">
        <v>2389</v>
      </c>
      <c r="E37669">
        <v>-104736</v>
      </c>
    </row>
    <row r="37670" spans="1:5" x14ac:dyDescent="0.3">
      <c r="A37670">
        <v>92010003</v>
      </c>
      <c r="B37670" t="s">
        <v>2110</v>
      </c>
      <c r="C37670" t="s">
        <v>8</v>
      </c>
      <c r="D37670" t="s">
        <v>2390</v>
      </c>
      <c r="E37670">
        <v>-110632</v>
      </c>
    </row>
    <row r="37671" spans="1:5" x14ac:dyDescent="0.3">
      <c r="A37671">
        <v>92010003</v>
      </c>
      <c r="B37671" t="s">
        <v>2110</v>
      </c>
      <c r="C37671" t="s">
        <v>8</v>
      </c>
      <c r="D37671" t="s">
        <v>2391</v>
      </c>
      <c r="E37671">
        <v>0</v>
      </c>
    </row>
    <row r="37672" spans="1:5" x14ac:dyDescent="0.3">
      <c r="A37672">
        <v>92010003</v>
      </c>
      <c r="B37672" t="s">
        <v>2110</v>
      </c>
      <c r="C37672" t="s">
        <v>8</v>
      </c>
      <c r="D37672" t="s">
        <v>2392</v>
      </c>
      <c r="E37672">
        <v>-153520</v>
      </c>
    </row>
    <row r="37673" spans="1:5" x14ac:dyDescent="0.3">
      <c r="A37673">
        <v>92010003</v>
      </c>
      <c r="B37673" t="s">
        <v>2110</v>
      </c>
      <c r="C37673" t="s">
        <v>8</v>
      </c>
      <c r="D37673" t="s">
        <v>2393</v>
      </c>
      <c r="E37673">
        <v>-54670</v>
      </c>
    </row>
    <row r="37674" spans="1:5" x14ac:dyDescent="0.3">
      <c r="A37674">
        <v>92010003</v>
      </c>
      <c r="B37674" t="s">
        <v>2110</v>
      </c>
      <c r="C37674" t="s">
        <v>8</v>
      </c>
      <c r="D37674" t="s">
        <v>2394</v>
      </c>
      <c r="E37674">
        <v>-102934</v>
      </c>
    </row>
    <row r="37675" spans="1:5" x14ac:dyDescent="0.3">
      <c r="A37675">
        <v>92010003</v>
      </c>
      <c r="B37675" t="s">
        <v>2110</v>
      </c>
      <c r="C37675" t="s">
        <v>8</v>
      </c>
      <c r="D37675" t="s">
        <v>2395</v>
      </c>
      <c r="E37675">
        <v>-74914</v>
      </c>
    </row>
    <row r="37676" spans="1:5" x14ac:dyDescent="0.3">
      <c r="A37676">
        <v>92010003</v>
      </c>
      <c r="B37676" t="s">
        <v>2110</v>
      </c>
      <c r="C37676" t="s">
        <v>8</v>
      </c>
      <c r="D37676" t="s">
        <v>2396</v>
      </c>
      <c r="E37676">
        <v>-87130</v>
      </c>
    </row>
    <row r="37677" spans="1:5" x14ac:dyDescent="0.3">
      <c r="A37677">
        <v>92010003</v>
      </c>
      <c r="B37677" t="s">
        <v>2110</v>
      </c>
      <c r="C37677" t="s">
        <v>8</v>
      </c>
      <c r="D37677" t="s">
        <v>2397</v>
      </c>
      <c r="E37677">
        <v>-79008</v>
      </c>
    </row>
    <row r="37678" spans="1:5" x14ac:dyDescent="0.3">
      <c r="A37678">
        <v>92010003</v>
      </c>
      <c r="B37678" t="s">
        <v>2110</v>
      </c>
      <c r="C37678" t="s">
        <v>8</v>
      </c>
      <c r="D37678" t="s">
        <v>2398</v>
      </c>
      <c r="E37678">
        <v>-96176</v>
      </c>
    </row>
    <row r="37679" spans="1:5" x14ac:dyDescent="0.3">
      <c r="A37679">
        <v>92010003</v>
      </c>
      <c r="B37679" t="s">
        <v>2110</v>
      </c>
      <c r="C37679" t="s">
        <v>8</v>
      </c>
      <c r="D37679" t="s">
        <v>2399</v>
      </c>
      <c r="E37679">
        <v>-96190</v>
      </c>
    </row>
    <row r="37680" spans="1:5" x14ac:dyDescent="0.3">
      <c r="A37680">
        <v>92010003</v>
      </c>
      <c r="B37680" t="s">
        <v>2110</v>
      </c>
      <c r="C37680" t="s">
        <v>8</v>
      </c>
      <c r="D37680" t="s">
        <v>2400</v>
      </c>
      <c r="E37680">
        <v>-116872</v>
      </c>
    </row>
    <row r="37681" spans="1:5" x14ac:dyDescent="0.3">
      <c r="A37681">
        <v>92010003</v>
      </c>
      <c r="B37681" t="s">
        <v>2110</v>
      </c>
      <c r="C37681" t="s">
        <v>8</v>
      </c>
      <c r="D37681" t="s">
        <v>2401</v>
      </c>
      <c r="E37681">
        <v>-109545</v>
      </c>
    </row>
    <row r="37682" spans="1:5" x14ac:dyDescent="0.3">
      <c r="A37682">
        <v>92010003</v>
      </c>
      <c r="B37682" t="s">
        <v>2110</v>
      </c>
      <c r="C37682" t="s">
        <v>8</v>
      </c>
      <c r="D37682" t="s">
        <v>2402</v>
      </c>
      <c r="E37682">
        <v>-100756</v>
      </c>
    </row>
    <row r="37683" spans="1:5" x14ac:dyDescent="0.3">
      <c r="A37683">
        <v>92010003</v>
      </c>
      <c r="B37683" t="s">
        <v>2110</v>
      </c>
      <c r="C37683" t="s">
        <v>8</v>
      </c>
      <c r="D37683" t="s">
        <v>2403</v>
      </c>
      <c r="E37683">
        <v>-70438</v>
      </c>
    </row>
    <row r="37684" spans="1:5" x14ac:dyDescent="0.3">
      <c r="A37684">
        <v>92010003</v>
      </c>
      <c r="B37684" t="s">
        <v>2110</v>
      </c>
      <c r="C37684" t="s">
        <v>8</v>
      </c>
      <c r="D37684" t="s">
        <v>2404</v>
      </c>
      <c r="E37684">
        <v>-93566</v>
      </c>
    </row>
    <row r="37685" spans="1:5" x14ac:dyDescent="0.3">
      <c r="A37685">
        <v>92010003</v>
      </c>
      <c r="B37685" t="s">
        <v>2110</v>
      </c>
      <c r="C37685" t="s">
        <v>8</v>
      </c>
      <c r="D37685" t="s">
        <v>2405</v>
      </c>
      <c r="E37685">
        <v>-134878</v>
      </c>
    </row>
    <row r="37686" spans="1:5" x14ac:dyDescent="0.3">
      <c r="A37686">
        <v>92010003</v>
      </c>
      <c r="B37686" t="s">
        <v>2110</v>
      </c>
      <c r="C37686" t="s">
        <v>8</v>
      </c>
      <c r="D37686" t="s">
        <v>2406</v>
      </c>
      <c r="E37686">
        <v>-42568.6</v>
      </c>
    </row>
    <row r="37687" spans="1:5" x14ac:dyDescent="0.3">
      <c r="A37687">
        <v>92010003</v>
      </c>
      <c r="B37687" t="s">
        <v>2110</v>
      </c>
      <c r="C37687" t="s">
        <v>8</v>
      </c>
      <c r="D37687" t="s">
        <v>2407</v>
      </c>
      <c r="E37687">
        <v>-39763</v>
      </c>
    </row>
    <row r="37688" spans="1:5" x14ac:dyDescent="0.3">
      <c r="A37688">
        <v>92010003</v>
      </c>
      <c r="B37688" t="s">
        <v>2110</v>
      </c>
      <c r="C37688" t="s">
        <v>8</v>
      </c>
      <c r="D37688" t="s">
        <v>2408</v>
      </c>
      <c r="E37688">
        <v>-23958</v>
      </c>
    </row>
    <row r="37689" spans="1:5" x14ac:dyDescent="0.3">
      <c r="A37689">
        <v>92010003</v>
      </c>
      <c r="B37689" t="s">
        <v>2110</v>
      </c>
      <c r="C37689" t="s">
        <v>8</v>
      </c>
      <c r="D37689" t="s">
        <v>2409</v>
      </c>
      <c r="E37689">
        <v>-86206</v>
      </c>
    </row>
    <row r="37690" spans="1:5" x14ac:dyDescent="0.3">
      <c r="A37690">
        <v>92010003</v>
      </c>
      <c r="B37690" t="s">
        <v>2110</v>
      </c>
      <c r="C37690" t="s">
        <v>8</v>
      </c>
      <c r="D37690" t="s">
        <v>2410</v>
      </c>
      <c r="E37690">
        <v>-53580</v>
      </c>
    </row>
    <row r="37691" spans="1:5" x14ac:dyDescent="0.3">
      <c r="A37691">
        <v>92010003</v>
      </c>
      <c r="B37691" t="s">
        <v>2110</v>
      </c>
      <c r="C37691" t="s">
        <v>8</v>
      </c>
      <c r="D37691" t="s">
        <v>2411</v>
      </c>
      <c r="E37691">
        <v>-53500</v>
      </c>
    </row>
    <row r="37692" spans="1:5" x14ac:dyDescent="0.3">
      <c r="A37692">
        <v>92010003</v>
      </c>
      <c r="B37692" t="s">
        <v>2110</v>
      </c>
      <c r="C37692" t="s">
        <v>8</v>
      </c>
      <c r="D37692" t="s">
        <v>2412</v>
      </c>
      <c r="E37692">
        <v>-78380</v>
      </c>
    </row>
    <row r="37693" spans="1:5" x14ac:dyDescent="0.3">
      <c r="A37693">
        <v>92010003</v>
      </c>
      <c r="B37693" t="s">
        <v>2110</v>
      </c>
      <c r="C37693" t="s">
        <v>8</v>
      </c>
      <c r="D37693" t="s">
        <v>2413</v>
      </c>
      <c r="E37693">
        <v>-12752</v>
      </c>
    </row>
    <row r="37694" spans="1:5" x14ac:dyDescent="0.3">
      <c r="A37694">
        <v>92010015</v>
      </c>
      <c r="B37694" t="s">
        <v>2112</v>
      </c>
      <c r="C37694" t="s">
        <v>8</v>
      </c>
      <c r="D37694" t="s">
        <v>2378</v>
      </c>
      <c r="E37694">
        <v>-19411</v>
      </c>
    </row>
    <row r="37695" spans="1:5" x14ac:dyDescent="0.3">
      <c r="A37695">
        <v>92010015</v>
      </c>
      <c r="B37695" t="s">
        <v>2112</v>
      </c>
      <c r="C37695" t="s">
        <v>8</v>
      </c>
      <c r="D37695" t="s">
        <v>2379</v>
      </c>
      <c r="E37695">
        <v>-23577</v>
      </c>
    </row>
    <row r="37696" spans="1:5" x14ac:dyDescent="0.3">
      <c r="A37696">
        <v>92010015</v>
      </c>
      <c r="B37696" t="s">
        <v>2112</v>
      </c>
      <c r="C37696" t="s">
        <v>8</v>
      </c>
      <c r="D37696" t="s">
        <v>2380</v>
      </c>
      <c r="E37696">
        <v>-25782</v>
      </c>
    </row>
    <row r="37697" spans="1:5" x14ac:dyDescent="0.3">
      <c r="A37697">
        <v>92010015</v>
      </c>
      <c r="B37697" t="s">
        <v>2112</v>
      </c>
      <c r="C37697" t="s">
        <v>8</v>
      </c>
      <c r="D37697" t="s">
        <v>2381</v>
      </c>
      <c r="E37697">
        <v>-10766</v>
      </c>
    </row>
    <row r="37698" spans="1:5" x14ac:dyDescent="0.3">
      <c r="A37698">
        <v>92010015</v>
      </c>
      <c r="B37698" t="s">
        <v>2112</v>
      </c>
      <c r="C37698" t="s">
        <v>8</v>
      </c>
      <c r="D37698" t="s">
        <v>2382</v>
      </c>
      <c r="E37698">
        <v>-23413</v>
      </c>
    </row>
    <row r="37699" spans="1:5" x14ac:dyDescent="0.3">
      <c r="A37699">
        <v>92010015</v>
      </c>
      <c r="B37699" t="s">
        <v>2112</v>
      </c>
      <c r="C37699" t="s">
        <v>8</v>
      </c>
      <c r="D37699" t="s">
        <v>2383</v>
      </c>
      <c r="E37699">
        <v>-13717</v>
      </c>
    </row>
    <row r="37700" spans="1:5" x14ac:dyDescent="0.3">
      <c r="A37700">
        <v>92010015</v>
      </c>
      <c r="B37700" t="s">
        <v>2112</v>
      </c>
      <c r="C37700" t="s">
        <v>8</v>
      </c>
      <c r="D37700" t="s">
        <v>2384</v>
      </c>
      <c r="E37700">
        <v>-8994</v>
      </c>
    </row>
    <row r="37701" spans="1:5" x14ac:dyDescent="0.3">
      <c r="A37701">
        <v>92010015</v>
      </c>
      <c r="B37701" t="s">
        <v>2112</v>
      </c>
      <c r="C37701" t="s">
        <v>8</v>
      </c>
      <c r="D37701" t="s">
        <v>2385</v>
      </c>
      <c r="E37701">
        <v>-21180</v>
      </c>
    </row>
    <row r="37702" spans="1:5" x14ac:dyDescent="0.3">
      <c r="A37702">
        <v>92010015</v>
      </c>
      <c r="B37702" t="s">
        <v>2112</v>
      </c>
      <c r="C37702" t="s">
        <v>8</v>
      </c>
      <c r="D37702" t="s">
        <v>2386</v>
      </c>
      <c r="E37702">
        <v>-23168</v>
      </c>
    </row>
    <row r="37703" spans="1:5" x14ac:dyDescent="0.3">
      <c r="A37703">
        <v>92010015</v>
      </c>
      <c r="B37703" t="s">
        <v>2112</v>
      </c>
      <c r="C37703" t="s">
        <v>8</v>
      </c>
      <c r="D37703" t="s">
        <v>2387</v>
      </c>
      <c r="E37703">
        <v>-26076</v>
      </c>
    </row>
    <row r="37704" spans="1:5" x14ac:dyDescent="0.3">
      <c r="A37704">
        <v>92010015</v>
      </c>
      <c r="B37704" t="s">
        <v>2112</v>
      </c>
      <c r="C37704" t="s">
        <v>8</v>
      </c>
      <c r="D37704" t="s">
        <v>2388</v>
      </c>
      <c r="E37704">
        <v>-14737</v>
      </c>
    </row>
    <row r="37705" spans="1:5" x14ac:dyDescent="0.3">
      <c r="A37705">
        <v>92010015</v>
      </c>
      <c r="B37705" t="s">
        <v>2112</v>
      </c>
      <c r="C37705" t="s">
        <v>8</v>
      </c>
      <c r="D37705" t="s">
        <v>2389</v>
      </c>
      <c r="E37705">
        <v>-14158</v>
      </c>
    </row>
    <row r="37706" spans="1:5" x14ac:dyDescent="0.3">
      <c r="A37706">
        <v>92010015</v>
      </c>
      <c r="B37706" t="s">
        <v>2112</v>
      </c>
      <c r="C37706" t="s">
        <v>8</v>
      </c>
      <c r="D37706" t="s">
        <v>2390</v>
      </c>
      <c r="E37706">
        <v>-12882</v>
      </c>
    </row>
    <row r="37707" spans="1:5" x14ac:dyDescent="0.3">
      <c r="A37707">
        <v>92010015</v>
      </c>
      <c r="B37707" t="s">
        <v>2112</v>
      </c>
      <c r="C37707" t="s">
        <v>8</v>
      </c>
      <c r="D37707" t="s">
        <v>2391</v>
      </c>
      <c r="E37707">
        <v>-15075</v>
      </c>
    </row>
    <row r="37708" spans="1:5" x14ac:dyDescent="0.3">
      <c r="A37708">
        <v>92010015</v>
      </c>
      <c r="B37708" t="s">
        <v>2112</v>
      </c>
      <c r="C37708" t="s">
        <v>8</v>
      </c>
      <c r="D37708" t="s">
        <v>2392</v>
      </c>
      <c r="E37708">
        <v>-14034</v>
      </c>
    </row>
    <row r="37709" spans="1:5" x14ac:dyDescent="0.3">
      <c r="A37709">
        <v>92010015</v>
      </c>
      <c r="B37709" t="s">
        <v>2112</v>
      </c>
      <c r="C37709" t="s">
        <v>8</v>
      </c>
      <c r="D37709" t="s">
        <v>2393</v>
      </c>
      <c r="E37709">
        <v>-6758</v>
      </c>
    </row>
    <row r="37710" spans="1:5" x14ac:dyDescent="0.3">
      <c r="A37710">
        <v>92010015</v>
      </c>
      <c r="B37710" t="s">
        <v>2112</v>
      </c>
      <c r="C37710" t="s">
        <v>8</v>
      </c>
      <c r="D37710" t="s">
        <v>2394</v>
      </c>
      <c r="E37710">
        <v>-7372</v>
      </c>
    </row>
    <row r="37711" spans="1:5" x14ac:dyDescent="0.3">
      <c r="A37711">
        <v>92010015</v>
      </c>
      <c r="B37711" t="s">
        <v>2112</v>
      </c>
      <c r="C37711" t="s">
        <v>8</v>
      </c>
      <c r="D37711" t="s">
        <v>2395</v>
      </c>
      <c r="E37711">
        <v>-8880</v>
      </c>
    </row>
    <row r="37712" spans="1:5" x14ac:dyDescent="0.3">
      <c r="A37712">
        <v>92010015</v>
      </c>
      <c r="B37712" t="s">
        <v>2112</v>
      </c>
      <c r="C37712" t="s">
        <v>8</v>
      </c>
      <c r="D37712" t="s">
        <v>2396</v>
      </c>
      <c r="E37712">
        <v>-10098</v>
      </c>
    </row>
    <row r="37713" spans="1:5" x14ac:dyDescent="0.3">
      <c r="A37713">
        <v>92010015</v>
      </c>
      <c r="B37713" t="s">
        <v>2112</v>
      </c>
      <c r="C37713" t="s">
        <v>8</v>
      </c>
      <c r="D37713" t="s">
        <v>2397</v>
      </c>
      <c r="E37713">
        <v>-6087</v>
      </c>
    </row>
    <row r="37714" spans="1:5" x14ac:dyDescent="0.3">
      <c r="A37714">
        <v>92010015</v>
      </c>
      <c r="B37714" t="s">
        <v>2112</v>
      </c>
      <c r="C37714" t="s">
        <v>8</v>
      </c>
      <c r="D37714" t="s">
        <v>2398</v>
      </c>
      <c r="E37714">
        <v>-13223</v>
      </c>
    </row>
    <row r="37715" spans="1:5" x14ac:dyDescent="0.3">
      <c r="A37715">
        <v>92010015</v>
      </c>
      <c r="B37715" t="s">
        <v>2112</v>
      </c>
      <c r="C37715" t="s">
        <v>8</v>
      </c>
      <c r="D37715" t="s">
        <v>2399</v>
      </c>
      <c r="E37715">
        <v>-17095</v>
      </c>
    </row>
    <row r="37716" spans="1:5" x14ac:dyDescent="0.3">
      <c r="A37716">
        <v>92010015</v>
      </c>
      <c r="B37716" t="s">
        <v>2112</v>
      </c>
      <c r="C37716" t="s">
        <v>8</v>
      </c>
      <c r="D37716" t="s">
        <v>2400</v>
      </c>
      <c r="E37716">
        <v>-16095</v>
      </c>
    </row>
    <row r="37717" spans="1:5" x14ac:dyDescent="0.3">
      <c r="A37717">
        <v>92010015</v>
      </c>
      <c r="B37717" t="s">
        <v>2112</v>
      </c>
      <c r="C37717" t="s">
        <v>8</v>
      </c>
      <c r="D37717" t="s">
        <v>2401</v>
      </c>
      <c r="E37717">
        <v>-14766</v>
      </c>
    </row>
    <row r="37718" spans="1:5" x14ac:dyDescent="0.3">
      <c r="A37718">
        <v>92010015</v>
      </c>
      <c r="B37718" t="s">
        <v>2112</v>
      </c>
      <c r="C37718" t="s">
        <v>8</v>
      </c>
      <c r="D37718" t="s">
        <v>2402</v>
      </c>
      <c r="E37718">
        <v>-20979</v>
      </c>
    </row>
    <row r="37719" spans="1:5" x14ac:dyDescent="0.3">
      <c r="A37719">
        <v>92010015</v>
      </c>
      <c r="B37719" t="s">
        <v>2112</v>
      </c>
      <c r="C37719" t="s">
        <v>8</v>
      </c>
      <c r="D37719" t="s">
        <v>2403</v>
      </c>
      <c r="E37719">
        <v>-17452</v>
      </c>
    </row>
    <row r="37720" spans="1:5" x14ac:dyDescent="0.3">
      <c r="A37720">
        <v>92010015</v>
      </c>
      <c r="B37720" t="s">
        <v>2112</v>
      </c>
      <c r="C37720" t="s">
        <v>8</v>
      </c>
      <c r="D37720" t="s">
        <v>2404</v>
      </c>
      <c r="E37720">
        <v>-16597</v>
      </c>
    </row>
    <row r="37721" spans="1:5" x14ac:dyDescent="0.3">
      <c r="A37721">
        <v>92010015</v>
      </c>
      <c r="B37721" t="s">
        <v>2112</v>
      </c>
      <c r="C37721" t="s">
        <v>8</v>
      </c>
      <c r="D37721" t="s">
        <v>2405</v>
      </c>
      <c r="E37721">
        <v>-5389</v>
      </c>
    </row>
    <row r="37722" spans="1:5" x14ac:dyDescent="0.3">
      <c r="A37722">
        <v>92010015</v>
      </c>
      <c r="B37722" t="s">
        <v>2112</v>
      </c>
      <c r="C37722" t="s">
        <v>8</v>
      </c>
      <c r="D37722" t="s">
        <v>2406</v>
      </c>
      <c r="E37722">
        <v>-26724</v>
      </c>
    </row>
    <row r="37723" spans="1:5" x14ac:dyDescent="0.3">
      <c r="A37723">
        <v>92010015</v>
      </c>
      <c r="B37723" t="s">
        <v>2112</v>
      </c>
      <c r="C37723" t="s">
        <v>8</v>
      </c>
      <c r="D37723" t="s">
        <v>2407</v>
      </c>
      <c r="E37723">
        <v>-19362</v>
      </c>
    </row>
    <row r="37724" spans="1:5" x14ac:dyDescent="0.3">
      <c r="A37724">
        <v>92010015</v>
      </c>
      <c r="B37724" t="s">
        <v>2112</v>
      </c>
      <c r="C37724" t="s">
        <v>8</v>
      </c>
      <c r="D37724" t="s">
        <v>2408</v>
      </c>
      <c r="E37724">
        <v>-10193</v>
      </c>
    </row>
    <row r="37725" spans="1:5" x14ac:dyDescent="0.3">
      <c r="A37725">
        <v>92010015</v>
      </c>
      <c r="B37725" t="s">
        <v>2112</v>
      </c>
      <c r="C37725" t="s">
        <v>8</v>
      </c>
      <c r="D37725" t="s">
        <v>2409</v>
      </c>
      <c r="E37725">
        <v>0</v>
      </c>
    </row>
    <row r="37726" spans="1:5" x14ac:dyDescent="0.3">
      <c r="A37726">
        <v>92010015</v>
      </c>
      <c r="B37726" t="s">
        <v>2112</v>
      </c>
      <c r="C37726" t="s">
        <v>8</v>
      </c>
      <c r="D37726" t="s">
        <v>2410</v>
      </c>
      <c r="E37726">
        <v>0</v>
      </c>
    </row>
    <row r="37727" spans="1:5" x14ac:dyDescent="0.3">
      <c r="A37727">
        <v>92010015</v>
      </c>
      <c r="B37727" t="s">
        <v>2112</v>
      </c>
      <c r="C37727" t="s">
        <v>8</v>
      </c>
      <c r="D37727" t="s">
        <v>2411</v>
      </c>
      <c r="E37727">
        <v>0</v>
      </c>
    </row>
    <row r="37728" spans="1:5" x14ac:dyDescent="0.3">
      <c r="A37728">
        <v>92010015</v>
      </c>
      <c r="B37728" t="s">
        <v>2112</v>
      </c>
      <c r="C37728" t="s">
        <v>8</v>
      </c>
      <c r="D37728" t="s">
        <v>2412</v>
      </c>
      <c r="E37728">
        <v>-12662</v>
      </c>
    </row>
    <row r="37729" spans="1:5" x14ac:dyDescent="0.3">
      <c r="A37729">
        <v>92010015</v>
      </c>
      <c r="B37729" t="s">
        <v>2112</v>
      </c>
      <c r="C37729" t="s">
        <v>8</v>
      </c>
      <c r="D37729" t="s">
        <v>2413</v>
      </c>
      <c r="E37729">
        <v>-5148</v>
      </c>
    </row>
    <row r="37730" spans="1:5" x14ac:dyDescent="0.3">
      <c r="A37730">
        <v>53200189</v>
      </c>
      <c r="B37730" t="s">
        <v>2114</v>
      </c>
      <c r="C37730" t="s">
        <v>8</v>
      </c>
      <c r="D37730" t="s">
        <v>2378</v>
      </c>
      <c r="E37730">
        <v>0</v>
      </c>
    </row>
    <row r="37731" spans="1:5" x14ac:dyDescent="0.3">
      <c r="A37731">
        <v>53200189</v>
      </c>
      <c r="B37731" t="s">
        <v>2114</v>
      </c>
      <c r="C37731" t="s">
        <v>8</v>
      </c>
      <c r="D37731" t="s">
        <v>2379</v>
      </c>
      <c r="E37731">
        <v>0</v>
      </c>
    </row>
    <row r="37732" spans="1:5" x14ac:dyDescent="0.3">
      <c r="A37732">
        <v>53200189</v>
      </c>
      <c r="B37732" t="s">
        <v>2114</v>
      </c>
      <c r="C37732" t="s">
        <v>8</v>
      </c>
      <c r="D37732" t="s">
        <v>2380</v>
      </c>
      <c r="E37732">
        <v>0</v>
      </c>
    </row>
    <row r="37733" spans="1:5" x14ac:dyDescent="0.3">
      <c r="A37733">
        <v>53200189</v>
      </c>
      <c r="B37733" t="s">
        <v>2114</v>
      </c>
      <c r="C37733" t="s">
        <v>8</v>
      </c>
      <c r="D37733" t="s">
        <v>2381</v>
      </c>
      <c r="E37733">
        <v>0</v>
      </c>
    </row>
    <row r="37734" spans="1:5" x14ac:dyDescent="0.3">
      <c r="A37734">
        <v>53200189</v>
      </c>
      <c r="B37734" t="s">
        <v>2114</v>
      </c>
      <c r="C37734" t="s">
        <v>8</v>
      </c>
      <c r="D37734" t="s">
        <v>2382</v>
      </c>
      <c r="E37734">
        <v>0</v>
      </c>
    </row>
    <row r="37735" spans="1:5" x14ac:dyDescent="0.3">
      <c r="A37735">
        <v>53200189</v>
      </c>
      <c r="B37735" t="s">
        <v>2114</v>
      </c>
      <c r="C37735" t="s">
        <v>8</v>
      </c>
      <c r="D37735" t="s">
        <v>2383</v>
      </c>
      <c r="E37735">
        <v>0</v>
      </c>
    </row>
    <row r="37736" spans="1:5" x14ac:dyDescent="0.3">
      <c r="A37736">
        <v>53200189</v>
      </c>
      <c r="B37736" t="s">
        <v>2114</v>
      </c>
      <c r="C37736" t="s">
        <v>8</v>
      </c>
      <c r="D37736" t="s">
        <v>2384</v>
      </c>
      <c r="E37736">
        <v>0</v>
      </c>
    </row>
    <row r="37737" spans="1:5" x14ac:dyDescent="0.3">
      <c r="A37737">
        <v>53200189</v>
      </c>
      <c r="B37737" t="s">
        <v>2114</v>
      </c>
      <c r="C37737" t="s">
        <v>8</v>
      </c>
      <c r="D37737" t="s">
        <v>2385</v>
      </c>
      <c r="E37737">
        <v>0</v>
      </c>
    </row>
    <row r="37738" spans="1:5" x14ac:dyDescent="0.3">
      <c r="A37738">
        <v>53200189</v>
      </c>
      <c r="B37738" t="s">
        <v>2114</v>
      </c>
      <c r="C37738" t="s">
        <v>8</v>
      </c>
      <c r="D37738" t="s">
        <v>2386</v>
      </c>
      <c r="E37738">
        <v>0</v>
      </c>
    </row>
    <row r="37739" spans="1:5" x14ac:dyDescent="0.3">
      <c r="A37739">
        <v>53200189</v>
      </c>
      <c r="B37739" t="s">
        <v>2114</v>
      </c>
      <c r="C37739" t="s">
        <v>8</v>
      </c>
      <c r="D37739" t="s">
        <v>2387</v>
      </c>
      <c r="E37739">
        <v>0</v>
      </c>
    </row>
    <row r="37740" spans="1:5" x14ac:dyDescent="0.3">
      <c r="A37740">
        <v>53200189</v>
      </c>
      <c r="B37740" t="s">
        <v>2114</v>
      </c>
      <c r="C37740" t="s">
        <v>8</v>
      </c>
      <c r="D37740" t="s">
        <v>2388</v>
      </c>
      <c r="E37740">
        <v>0</v>
      </c>
    </row>
    <row r="37741" spans="1:5" x14ac:dyDescent="0.3">
      <c r="A37741">
        <v>53200189</v>
      </c>
      <c r="B37741" t="s">
        <v>2114</v>
      </c>
      <c r="C37741" t="s">
        <v>8</v>
      </c>
      <c r="D37741" t="s">
        <v>2389</v>
      </c>
      <c r="E37741">
        <v>0</v>
      </c>
    </row>
    <row r="37742" spans="1:5" x14ac:dyDescent="0.3">
      <c r="A37742">
        <v>53200189</v>
      </c>
      <c r="B37742" t="s">
        <v>2114</v>
      </c>
      <c r="C37742" t="s">
        <v>8</v>
      </c>
      <c r="D37742" t="s">
        <v>2390</v>
      </c>
      <c r="E37742">
        <v>0</v>
      </c>
    </row>
    <row r="37743" spans="1:5" x14ac:dyDescent="0.3">
      <c r="A37743">
        <v>53200189</v>
      </c>
      <c r="B37743" t="s">
        <v>2114</v>
      </c>
      <c r="C37743" t="s">
        <v>8</v>
      </c>
      <c r="D37743" t="s">
        <v>2391</v>
      </c>
      <c r="E37743">
        <v>0</v>
      </c>
    </row>
    <row r="37744" spans="1:5" x14ac:dyDescent="0.3">
      <c r="A37744">
        <v>53200189</v>
      </c>
      <c r="B37744" t="s">
        <v>2114</v>
      </c>
      <c r="C37744" t="s">
        <v>8</v>
      </c>
      <c r="D37744" t="s">
        <v>2392</v>
      </c>
      <c r="E37744">
        <v>0</v>
      </c>
    </row>
    <row r="37745" spans="1:5" x14ac:dyDescent="0.3">
      <c r="A37745">
        <v>53200189</v>
      </c>
      <c r="B37745" t="s">
        <v>2114</v>
      </c>
      <c r="C37745" t="s">
        <v>8</v>
      </c>
      <c r="D37745" t="s">
        <v>2393</v>
      </c>
      <c r="E37745">
        <v>0</v>
      </c>
    </row>
    <row r="37746" spans="1:5" x14ac:dyDescent="0.3">
      <c r="A37746">
        <v>53200189</v>
      </c>
      <c r="B37746" t="s">
        <v>2114</v>
      </c>
      <c r="C37746" t="s">
        <v>8</v>
      </c>
      <c r="D37746" t="s">
        <v>2394</v>
      </c>
      <c r="E37746">
        <v>0</v>
      </c>
    </row>
    <row r="37747" spans="1:5" x14ac:dyDescent="0.3">
      <c r="A37747">
        <v>53200189</v>
      </c>
      <c r="B37747" t="s">
        <v>2114</v>
      </c>
      <c r="C37747" t="s">
        <v>8</v>
      </c>
      <c r="D37747" t="s">
        <v>2395</v>
      </c>
      <c r="E37747">
        <v>0</v>
      </c>
    </row>
    <row r="37748" spans="1:5" x14ac:dyDescent="0.3">
      <c r="A37748">
        <v>53200189</v>
      </c>
      <c r="B37748" t="s">
        <v>2114</v>
      </c>
      <c r="C37748" t="s">
        <v>8</v>
      </c>
      <c r="D37748" t="s">
        <v>2396</v>
      </c>
      <c r="E37748">
        <v>0</v>
      </c>
    </row>
    <row r="37749" spans="1:5" x14ac:dyDescent="0.3">
      <c r="A37749">
        <v>53200189</v>
      </c>
      <c r="B37749" t="s">
        <v>2114</v>
      </c>
      <c r="C37749" t="s">
        <v>8</v>
      </c>
      <c r="D37749" t="s">
        <v>2397</v>
      </c>
      <c r="E37749">
        <v>0</v>
      </c>
    </row>
    <row r="37750" spans="1:5" x14ac:dyDescent="0.3">
      <c r="A37750">
        <v>53200189</v>
      </c>
      <c r="B37750" t="s">
        <v>2114</v>
      </c>
      <c r="C37750" t="s">
        <v>8</v>
      </c>
      <c r="D37750" t="s">
        <v>2398</v>
      </c>
      <c r="E37750">
        <v>0</v>
      </c>
    </row>
    <row r="37751" spans="1:5" x14ac:dyDescent="0.3">
      <c r="A37751">
        <v>53200189</v>
      </c>
      <c r="B37751" t="s">
        <v>2114</v>
      </c>
      <c r="C37751" t="s">
        <v>8</v>
      </c>
      <c r="D37751" t="s">
        <v>2399</v>
      </c>
      <c r="E37751">
        <v>0</v>
      </c>
    </row>
    <row r="37752" spans="1:5" x14ac:dyDescent="0.3">
      <c r="A37752">
        <v>53200189</v>
      </c>
      <c r="B37752" t="s">
        <v>2114</v>
      </c>
      <c r="C37752" t="s">
        <v>8</v>
      </c>
      <c r="D37752" t="s">
        <v>2400</v>
      </c>
      <c r="E37752">
        <v>0</v>
      </c>
    </row>
    <row r="37753" spans="1:5" x14ac:dyDescent="0.3">
      <c r="A37753">
        <v>53200189</v>
      </c>
      <c r="B37753" t="s">
        <v>2114</v>
      </c>
      <c r="C37753" t="s">
        <v>8</v>
      </c>
      <c r="D37753" t="s">
        <v>2401</v>
      </c>
      <c r="E37753">
        <v>0</v>
      </c>
    </row>
    <row r="37754" spans="1:5" x14ac:dyDescent="0.3">
      <c r="A37754">
        <v>53200189</v>
      </c>
      <c r="B37754" t="s">
        <v>2114</v>
      </c>
      <c r="C37754" t="s">
        <v>8</v>
      </c>
      <c r="D37754" t="s">
        <v>2402</v>
      </c>
      <c r="E37754">
        <v>0</v>
      </c>
    </row>
    <row r="37755" spans="1:5" x14ac:dyDescent="0.3">
      <c r="A37755">
        <v>53200189</v>
      </c>
      <c r="B37755" t="s">
        <v>2114</v>
      </c>
      <c r="C37755" t="s">
        <v>8</v>
      </c>
      <c r="D37755" t="s">
        <v>2403</v>
      </c>
      <c r="E37755">
        <v>0</v>
      </c>
    </row>
    <row r="37756" spans="1:5" x14ac:dyDescent="0.3">
      <c r="A37756">
        <v>53200189</v>
      </c>
      <c r="B37756" t="s">
        <v>2114</v>
      </c>
      <c r="C37756" t="s">
        <v>8</v>
      </c>
      <c r="D37756" t="s">
        <v>2404</v>
      </c>
      <c r="E37756">
        <v>-1</v>
      </c>
    </row>
    <row r="37757" spans="1:5" x14ac:dyDescent="0.3">
      <c r="A37757">
        <v>53200189</v>
      </c>
      <c r="B37757" t="s">
        <v>2114</v>
      </c>
      <c r="C37757" t="s">
        <v>8</v>
      </c>
      <c r="D37757" t="s">
        <v>2405</v>
      </c>
      <c r="E37757">
        <v>-1</v>
      </c>
    </row>
    <row r="37758" spans="1:5" x14ac:dyDescent="0.3">
      <c r="A37758">
        <v>53200189</v>
      </c>
      <c r="B37758" t="s">
        <v>2114</v>
      </c>
      <c r="C37758" t="s">
        <v>8</v>
      </c>
      <c r="D37758" t="s">
        <v>2406</v>
      </c>
      <c r="E37758">
        <v>0</v>
      </c>
    </row>
    <row r="37759" spans="1:5" x14ac:dyDescent="0.3">
      <c r="A37759">
        <v>53200189</v>
      </c>
      <c r="B37759" t="s">
        <v>2114</v>
      </c>
      <c r="C37759" t="s">
        <v>8</v>
      </c>
      <c r="D37759" t="s">
        <v>2407</v>
      </c>
      <c r="E37759">
        <v>0</v>
      </c>
    </row>
    <row r="37760" spans="1:5" x14ac:dyDescent="0.3">
      <c r="A37760">
        <v>53200189</v>
      </c>
      <c r="B37760" t="s">
        <v>2114</v>
      </c>
      <c r="C37760" t="s">
        <v>8</v>
      </c>
      <c r="D37760" t="s">
        <v>2408</v>
      </c>
      <c r="E37760">
        <v>0</v>
      </c>
    </row>
    <row r="37761" spans="1:5" x14ac:dyDescent="0.3">
      <c r="A37761">
        <v>53200189</v>
      </c>
      <c r="B37761" t="s">
        <v>2114</v>
      </c>
      <c r="C37761" t="s">
        <v>8</v>
      </c>
      <c r="D37761" t="s">
        <v>2409</v>
      </c>
      <c r="E37761">
        <v>0</v>
      </c>
    </row>
    <row r="37762" spans="1:5" x14ac:dyDescent="0.3">
      <c r="A37762">
        <v>53200189</v>
      </c>
      <c r="B37762" t="s">
        <v>2114</v>
      </c>
      <c r="C37762" t="s">
        <v>8</v>
      </c>
      <c r="D37762" t="s">
        <v>2410</v>
      </c>
      <c r="E37762">
        <v>0</v>
      </c>
    </row>
    <row r="37763" spans="1:5" x14ac:dyDescent="0.3">
      <c r="A37763">
        <v>53200189</v>
      </c>
      <c r="B37763" t="s">
        <v>2114</v>
      </c>
      <c r="C37763" t="s">
        <v>8</v>
      </c>
      <c r="D37763" t="s">
        <v>2411</v>
      </c>
      <c r="E37763">
        <v>0</v>
      </c>
    </row>
    <row r="37764" spans="1:5" x14ac:dyDescent="0.3">
      <c r="A37764">
        <v>53200189</v>
      </c>
      <c r="B37764" t="s">
        <v>2114</v>
      </c>
      <c r="C37764" t="s">
        <v>8</v>
      </c>
      <c r="D37764" t="s">
        <v>2412</v>
      </c>
      <c r="E37764">
        <v>0</v>
      </c>
    </row>
    <row r="37765" spans="1:5" x14ac:dyDescent="0.3">
      <c r="A37765">
        <v>53200189</v>
      </c>
      <c r="B37765" t="s">
        <v>2114</v>
      </c>
      <c r="C37765" t="s">
        <v>8</v>
      </c>
      <c r="D37765" t="s">
        <v>2413</v>
      </c>
      <c r="E37765">
        <v>-1</v>
      </c>
    </row>
    <row r="37766" spans="1:5" x14ac:dyDescent="0.3">
      <c r="A37766">
        <v>53200193</v>
      </c>
      <c r="B37766" t="s">
        <v>2116</v>
      </c>
      <c r="C37766" t="s">
        <v>8</v>
      </c>
      <c r="D37766" t="s">
        <v>2378</v>
      </c>
      <c r="E37766">
        <v>0</v>
      </c>
    </row>
    <row r="37767" spans="1:5" x14ac:dyDescent="0.3">
      <c r="A37767">
        <v>53200193</v>
      </c>
      <c r="B37767" t="s">
        <v>2116</v>
      </c>
      <c r="C37767" t="s">
        <v>8</v>
      </c>
      <c r="D37767" t="s">
        <v>2379</v>
      </c>
      <c r="E37767">
        <v>0</v>
      </c>
    </row>
    <row r="37768" spans="1:5" x14ac:dyDescent="0.3">
      <c r="A37768">
        <v>53200193</v>
      </c>
      <c r="B37768" t="s">
        <v>2116</v>
      </c>
      <c r="C37768" t="s">
        <v>8</v>
      </c>
      <c r="D37768" t="s">
        <v>2380</v>
      </c>
      <c r="E37768">
        <v>0</v>
      </c>
    </row>
    <row r="37769" spans="1:5" x14ac:dyDescent="0.3">
      <c r="A37769">
        <v>53200193</v>
      </c>
      <c r="B37769" t="s">
        <v>2116</v>
      </c>
      <c r="C37769" t="s">
        <v>8</v>
      </c>
      <c r="D37769" t="s">
        <v>2381</v>
      </c>
      <c r="E37769">
        <v>0</v>
      </c>
    </row>
    <row r="37770" spans="1:5" x14ac:dyDescent="0.3">
      <c r="A37770">
        <v>53200193</v>
      </c>
      <c r="B37770" t="s">
        <v>2116</v>
      </c>
      <c r="C37770" t="s">
        <v>8</v>
      </c>
      <c r="D37770" t="s">
        <v>2382</v>
      </c>
      <c r="E37770">
        <v>0</v>
      </c>
    </row>
    <row r="37771" spans="1:5" x14ac:dyDescent="0.3">
      <c r="A37771">
        <v>53200193</v>
      </c>
      <c r="B37771" t="s">
        <v>2116</v>
      </c>
      <c r="C37771" t="s">
        <v>8</v>
      </c>
      <c r="D37771" t="s">
        <v>2383</v>
      </c>
      <c r="E37771">
        <v>0</v>
      </c>
    </row>
    <row r="37772" spans="1:5" x14ac:dyDescent="0.3">
      <c r="A37772">
        <v>53200193</v>
      </c>
      <c r="B37772" t="s">
        <v>2116</v>
      </c>
      <c r="C37772" t="s">
        <v>8</v>
      </c>
      <c r="D37772" t="s">
        <v>2384</v>
      </c>
      <c r="E37772">
        <v>0</v>
      </c>
    </row>
    <row r="37773" spans="1:5" x14ac:dyDescent="0.3">
      <c r="A37773">
        <v>53200193</v>
      </c>
      <c r="B37773" t="s">
        <v>2116</v>
      </c>
      <c r="C37773" t="s">
        <v>8</v>
      </c>
      <c r="D37773" t="s">
        <v>2385</v>
      </c>
      <c r="E37773">
        <v>0</v>
      </c>
    </row>
    <row r="37774" spans="1:5" x14ac:dyDescent="0.3">
      <c r="A37774">
        <v>53200193</v>
      </c>
      <c r="B37774" t="s">
        <v>2116</v>
      </c>
      <c r="C37774" t="s">
        <v>8</v>
      </c>
      <c r="D37774" t="s">
        <v>2386</v>
      </c>
      <c r="E37774">
        <v>0</v>
      </c>
    </row>
    <row r="37775" spans="1:5" x14ac:dyDescent="0.3">
      <c r="A37775">
        <v>53200193</v>
      </c>
      <c r="B37775" t="s">
        <v>2116</v>
      </c>
      <c r="C37775" t="s">
        <v>8</v>
      </c>
      <c r="D37775" t="s">
        <v>2387</v>
      </c>
      <c r="E37775">
        <v>0</v>
      </c>
    </row>
    <row r="37776" spans="1:5" x14ac:dyDescent="0.3">
      <c r="A37776">
        <v>53200193</v>
      </c>
      <c r="B37776" t="s">
        <v>2116</v>
      </c>
      <c r="C37776" t="s">
        <v>8</v>
      </c>
      <c r="D37776" t="s">
        <v>2388</v>
      </c>
      <c r="E37776">
        <v>0</v>
      </c>
    </row>
    <row r="37777" spans="1:5" x14ac:dyDescent="0.3">
      <c r="A37777">
        <v>53200193</v>
      </c>
      <c r="B37777" t="s">
        <v>2116</v>
      </c>
      <c r="C37777" t="s">
        <v>8</v>
      </c>
      <c r="D37777" t="s">
        <v>2389</v>
      </c>
      <c r="E37777">
        <v>0</v>
      </c>
    </row>
    <row r="37778" spans="1:5" x14ac:dyDescent="0.3">
      <c r="A37778">
        <v>53200193</v>
      </c>
      <c r="B37778" t="s">
        <v>2116</v>
      </c>
      <c r="C37778" t="s">
        <v>8</v>
      </c>
      <c r="D37778" t="s">
        <v>2390</v>
      </c>
      <c r="E37778">
        <v>0</v>
      </c>
    </row>
    <row r="37779" spans="1:5" x14ac:dyDescent="0.3">
      <c r="A37779">
        <v>53200193</v>
      </c>
      <c r="B37779" t="s">
        <v>2116</v>
      </c>
      <c r="C37779" t="s">
        <v>8</v>
      </c>
      <c r="D37779" t="s">
        <v>2391</v>
      </c>
      <c r="E37779">
        <v>0</v>
      </c>
    </row>
    <row r="37780" spans="1:5" x14ac:dyDescent="0.3">
      <c r="A37780">
        <v>53200193</v>
      </c>
      <c r="B37780" t="s">
        <v>2116</v>
      </c>
      <c r="C37780" t="s">
        <v>8</v>
      </c>
      <c r="D37780" t="s">
        <v>2392</v>
      </c>
      <c r="E37780">
        <v>0</v>
      </c>
    </row>
    <row r="37781" spans="1:5" x14ac:dyDescent="0.3">
      <c r="A37781">
        <v>53200193</v>
      </c>
      <c r="B37781" t="s">
        <v>2116</v>
      </c>
      <c r="C37781" t="s">
        <v>8</v>
      </c>
      <c r="D37781" t="s">
        <v>2393</v>
      </c>
      <c r="E37781">
        <v>0</v>
      </c>
    </row>
    <row r="37782" spans="1:5" x14ac:dyDescent="0.3">
      <c r="A37782">
        <v>53200193</v>
      </c>
      <c r="B37782" t="s">
        <v>2116</v>
      </c>
      <c r="C37782" t="s">
        <v>8</v>
      </c>
      <c r="D37782" t="s">
        <v>2394</v>
      </c>
      <c r="E37782">
        <v>0</v>
      </c>
    </row>
    <row r="37783" spans="1:5" x14ac:dyDescent="0.3">
      <c r="A37783">
        <v>53200193</v>
      </c>
      <c r="B37783" t="s">
        <v>2116</v>
      </c>
      <c r="C37783" t="s">
        <v>8</v>
      </c>
      <c r="D37783" t="s">
        <v>2395</v>
      </c>
      <c r="E37783">
        <v>0</v>
      </c>
    </row>
    <row r="37784" spans="1:5" x14ac:dyDescent="0.3">
      <c r="A37784">
        <v>53200193</v>
      </c>
      <c r="B37784" t="s">
        <v>2116</v>
      </c>
      <c r="C37784" t="s">
        <v>8</v>
      </c>
      <c r="D37784" t="s">
        <v>2396</v>
      </c>
      <c r="E37784">
        <v>0</v>
      </c>
    </row>
    <row r="37785" spans="1:5" x14ac:dyDescent="0.3">
      <c r="A37785">
        <v>53200193</v>
      </c>
      <c r="B37785" t="s">
        <v>2116</v>
      </c>
      <c r="C37785" t="s">
        <v>8</v>
      </c>
      <c r="D37785" t="s">
        <v>2397</v>
      </c>
      <c r="E37785">
        <v>0</v>
      </c>
    </row>
    <row r="37786" spans="1:5" x14ac:dyDescent="0.3">
      <c r="A37786">
        <v>53200193</v>
      </c>
      <c r="B37786" t="s">
        <v>2116</v>
      </c>
      <c r="C37786" t="s">
        <v>8</v>
      </c>
      <c r="D37786" t="s">
        <v>2398</v>
      </c>
      <c r="E37786">
        <v>0</v>
      </c>
    </row>
    <row r="37787" spans="1:5" x14ac:dyDescent="0.3">
      <c r="A37787">
        <v>53200193</v>
      </c>
      <c r="B37787" t="s">
        <v>2116</v>
      </c>
      <c r="C37787" t="s">
        <v>8</v>
      </c>
      <c r="D37787" t="s">
        <v>2399</v>
      </c>
      <c r="E37787">
        <v>0</v>
      </c>
    </row>
    <row r="37788" spans="1:5" x14ac:dyDescent="0.3">
      <c r="A37788">
        <v>53200193</v>
      </c>
      <c r="B37788" t="s">
        <v>2116</v>
      </c>
      <c r="C37788" t="s">
        <v>8</v>
      </c>
      <c r="D37788" t="s">
        <v>2400</v>
      </c>
      <c r="E37788">
        <v>0</v>
      </c>
    </row>
    <row r="37789" spans="1:5" x14ac:dyDescent="0.3">
      <c r="A37789">
        <v>53200193</v>
      </c>
      <c r="B37789" t="s">
        <v>2116</v>
      </c>
      <c r="C37789" t="s">
        <v>8</v>
      </c>
      <c r="D37789" t="s">
        <v>2401</v>
      </c>
      <c r="E37789">
        <v>0</v>
      </c>
    </row>
    <row r="37790" spans="1:5" x14ac:dyDescent="0.3">
      <c r="A37790">
        <v>53200193</v>
      </c>
      <c r="B37790" t="s">
        <v>2116</v>
      </c>
      <c r="C37790" t="s">
        <v>8</v>
      </c>
      <c r="D37790" t="s">
        <v>2402</v>
      </c>
      <c r="E37790">
        <v>0</v>
      </c>
    </row>
    <row r="37791" spans="1:5" x14ac:dyDescent="0.3">
      <c r="A37791">
        <v>53200193</v>
      </c>
      <c r="B37791" t="s">
        <v>2116</v>
      </c>
      <c r="C37791" t="s">
        <v>8</v>
      </c>
      <c r="D37791" t="s">
        <v>2403</v>
      </c>
      <c r="E37791">
        <v>0</v>
      </c>
    </row>
    <row r="37792" spans="1:5" x14ac:dyDescent="0.3">
      <c r="A37792">
        <v>53200193</v>
      </c>
      <c r="B37792" t="s">
        <v>2116</v>
      </c>
      <c r="C37792" t="s">
        <v>8</v>
      </c>
      <c r="D37792" t="s">
        <v>2404</v>
      </c>
      <c r="E37792">
        <v>0</v>
      </c>
    </row>
    <row r="37793" spans="1:5" x14ac:dyDescent="0.3">
      <c r="A37793">
        <v>53200193</v>
      </c>
      <c r="B37793" t="s">
        <v>2116</v>
      </c>
      <c r="C37793" t="s">
        <v>8</v>
      </c>
      <c r="D37793" t="s">
        <v>2405</v>
      </c>
      <c r="E37793">
        <v>0</v>
      </c>
    </row>
    <row r="37794" spans="1:5" x14ac:dyDescent="0.3">
      <c r="A37794">
        <v>53200193</v>
      </c>
      <c r="B37794" t="s">
        <v>2116</v>
      </c>
      <c r="C37794" t="s">
        <v>8</v>
      </c>
      <c r="D37794" t="s">
        <v>2406</v>
      </c>
      <c r="E37794">
        <v>0</v>
      </c>
    </row>
    <row r="37795" spans="1:5" x14ac:dyDescent="0.3">
      <c r="A37795">
        <v>53200193</v>
      </c>
      <c r="B37795" t="s">
        <v>2116</v>
      </c>
      <c r="C37795" t="s">
        <v>8</v>
      </c>
      <c r="D37795" t="s">
        <v>2407</v>
      </c>
      <c r="E37795">
        <v>0</v>
      </c>
    </row>
    <row r="37796" spans="1:5" x14ac:dyDescent="0.3">
      <c r="A37796">
        <v>53200193</v>
      </c>
      <c r="B37796" t="s">
        <v>2116</v>
      </c>
      <c r="C37796" t="s">
        <v>8</v>
      </c>
      <c r="D37796" t="s">
        <v>2408</v>
      </c>
      <c r="E37796">
        <v>0</v>
      </c>
    </row>
    <row r="37797" spans="1:5" x14ac:dyDescent="0.3">
      <c r="A37797">
        <v>53200193</v>
      </c>
      <c r="B37797" t="s">
        <v>2116</v>
      </c>
      <c r="C37797" t="s">
        <v>8</v>
      </c>
      <c r="D37797" t="s">
        <v>2409</v>
      </c>
      <c r="E37797">
        <v>0</v>
      </c>
    </row>
    <row r="37798" spans="1:5" x14ac:dyDescent="0.3">
      <c r="A37798">
        <v>53200193</v>
      </c>
      <c r="B37798" t="s">
        <v>2116</v>
      </c>
      <c r="C37798" t="s">
        <v>8</v>
      </c>
      <c r="D37798" t="s">
        <v>2410</v>
      </c>
      <c r="E37798">
        <v>0</v>
      </c>
    </row>
    <row r="37799" spans="1:5" x14ac:dyDescent="0.3">
      <c r="A37799">
        <v>53200193</v>
      </c>
      <c r="B37799" t="s">
        <v>2116</v>
      </c>
      <c r="C37799" t="s">
        <v>8</v>
      </c>
      <c r="D37799" t="s">
        <v>2411</v>
      </c>
      <c r="E37799">
        <v>0</v>
      </c>
    </row>
    <row r="37800" spans="1:5" x14ac:dyDescent="0.3">
      <c r="A37800">
        <v>53200193</v>
      </c>
      <c r="B37800" t="s">
        <v>2116</v>
      </c>
      <c r="C37800" t="s">
        <v>8</v>
      </c>
      <c r="D37800" t="s">
        <v>2412</v>
      </c>
      <c r="E37800">
        <v>0</v>
      </c>
    </row>
    <row r="37801" spans="1:5" x14ac:dyDescent="0.3">
      <c r="A37801">
        <v>53200193</v>
      </c>
      <c r="B37801" t="s">
        <v>2116</v>
      </c>
      <c r="C37801" t="s">
        <v>8</v>
      </c>
      <c r="D37801" t="s">
        <v>2413</v>
      </c>
      <c r="E37801">
        <v>-2</v>
      </c>
    </row>
    <row r="37802" spans="1:5" x14ac:dyDescent="0.3">
      <c r="A37802">
        <v>30010056</v>
      </c>
      <c r="B37802" t="s">
        <v>2118</v>
      </c>
      <c r="C37802" t="s">
        <v>8</v>
      </c>
      <c r="D37802" t="s">
        <v>2378</v>
      </c>
      <c r="E37802">
        <v>-10</v>
      </c>
    </row>
    <row r="37803" spans="1:5" x14ac:dyDescent="0.3">
      <c r="A37803">
        <v>30010056</v>
      </c>
      <c r="B37803" t="s">
        <v>2118</v>
      </c>
      <c r="C37803" t="s">
        <v>8</v>
      </c>
      <c r="D37803" t="s">
        <v>2379</v>
      </c>
      <c r="E37803">
        <v>0</v>
      </c>
    </row>
    <row r="37804" spans="1:5" x14ac:dyDescent="0.3">
      <c r="A37804">
        <v>30010056</v>
      </c>
      <c r="B37804" t="s">
        <v>2118</v>
      </c>
      <c r="C37804" t="s">
        <v>8</v>
      </c>
      <c r="D37804" t="s">
        <v>2380</v>
      </c>
      <c r="E37804">
        <v>0</v>
      </c>
    </row>
    <row r="37805" spans="1:5" x14ac:dyDescent="0.3">
      <c r="A37805">
        <v>30010056</v>
      </c>
      <c r="B37805" t="s">
        <v>2118</v>
      </c>
      <c r="C37805" t="s">
        <v>8</v>
      </c>
      <c r="D37805" t="s">
        <v>2381</v>
      </c>
      <c r="E37805">
        <v>-70</v>
      </c>
    </row>
    <row r="37806" spans="1:5" x14ac:dyDescent="0.3">
      <c r="A37806">
        <v>30010056</v>
      </c>
      <c r="B37806" t="s">
        <v>2118</v>
      </c>
      <c r="C37806" t="s">
        <v>8</v>
      </c>
      <c r="D37806" t="s">
        <v>2382</v>
      </c>
      <c r="E37806">
        <v>0</v>
      </c>
    </row>
    <row r="37807" spans="1:5" x14ac:dyDescent="0.3">
      <c r="A37807">
        <v>30010056</v>
      </c>
      <c r="B37807" t="s">
        <v>2118</v>
      </c>
      <c r="C37807" t="s">
        <v>8</v>
      </c>
      <c r="D37807" t="s">
        <v>2383</v>
      </c>
      <c r="E37807">
        <v>0</v>
      </c>
    </row>
    <row r="37808" spans="1:5" x14ac:dyDescent="0.3">
      <c r="A37808">
        <v>30010056</v>
      </c>
      <c r="B37808" t="s">
        <v>2118</v>
      </c>
      <c r="C37808" t="s">
        <v>8</v>
      </c>
      <c r="D37808" t="s">
        <v>2384</v>
      </c>
      <c r="E37808">
        <v>0</v>
      </c>
    </row>
    <row r="37809" spans="1:5" x14ac:dyDescent="0.3">
      <c r="A37809">
        <v>30010056</v>
      </c>
      <c r="B37809" t="s">
        <v>2118</v>
      </c>
      <c r="C37809" t="s">
        <v>8</v>
      </c>
      <c r="D37809" t="s">
        <v>2385</v>
      </c>
      <c r="E37809">
        <v>0</v>
      </c>
    </row>
    <row r="37810" spans="1:5" x14ac:dyDescent="0.3">
      <c r="A37810">
        <v>30010056</v>
      </c>
      <c r="B37810" t="s">
        <v>2118</v>
      </c>
      <c r="C37810" t="s">
        <v>8</v>
      </c>
      <c r="D37810" t="s">
        <v>2386</v>
      </c>
      <c r="E37810">
        <v>0</v>
      </c>
    </row>
    <row r="37811" spans="1:5" x14ac:dyDescent="0.3">
      <c r="A37811">
        <v>30010056</v>
      </c>
      <c r="B37811" t="s">
        <v>2118</v>
      </c>
      <c r="C37811" t="s">
        <v>8</v>
      </c>
      <c r="D37811" t="s">
        <v>2387</v>
      </c>
      <c r="E37811">
        <v>0</v>
      </c>
    </row>
    <row r="37812" spans="1:5" x14ac:dyDescent="0.3">
      <c r="A37812">
        <v>30010056</v>
      </c>
      <c r="B37812" t="s">
        <v>2118</v>
      </c>
      <c r="C37812" t="s">
        <v>8</v>
      </c>
      <c r="D37812" t="s">
        <v>2388</v>
      </c>
      <c r="E37812">
        <v>0</v>
      </c>
    </row>
    <row r="37813" spans="1:5" x14ac:dyDescent="0.3">
      <c r="A37813">
        <v>30010056</v>
      </c>
      <c r="B37813" t="s">
        <v>2118</v>
      </c>
      <c r="C37813" t="s">
        <v>8</v>
      </c>
      <c r="D37813" t="s">
        <v>2389</v>
      </c>
      <c r="E37813">
        <v>0</v>
      </c>
    </row>
    <row r="37814" spans="1:5" x14ac:dyDescent="0.3">
      <c r="A37814">
        <v>30010056</v>
      </c>
      <c r="B37814" t="s">
        <v>2118</v>
      </c>
      <c r="C37814" t="s">
        <v>8</v>
      </c>
      <c r="D37814" t="s">
        <v>2390</v>
      </c>
      <c r="E37814">
        <v>0</v>
      </c>
    </row>
    <row r="37815" spans="1:5" x14ac:dyDescent="0.3">
      <c r="A37815">
        <v>30010056</v>
      </c>
      <c r="B37815" t="s">
        <v>2118</v>
      </c>
      <c r="C37815" t="s">
        <v>8</v>
      </c>
      <c r="D37815" t="s">
        <v>2391</v>
      </c>
      <c r="E37815">
        <v>0</v>
      </c>
    </row>
    <row r="37816" spans="1:5" x14ac:dyDescent="0.3">
      <c r="A37816">
        <v>30010056</v>
      </c>
      <c r="B37816" t="s">
        <v>2118</v>
      </c>
      <c r="C37816" t="s">
        <v>8</v>
      </c>
      <c r="D37816" t="s">
        <v>2392</v>
      </c>
      <c r="E37816">
        <v>0</v>
      </c>
    </row>
    <row r="37817" spans="1:5" x14ac:dyDescent="0.3">
      <c r="A37817">
        <v>30010056</v>
      </c>
      <c r="B37817" t="s">
        <v>2118</v>
      </c>
      <c r="C37817" t="s">
        <v>8</v>
      </c>
      <c r="D37817" t="s">
        <v>2393</v>
      </c>
      <c r="E37817">
        <v>0</v>
      </c>
    </row>
    <row r="37818" spans="1:5" x14ac:dyDescent="0.3">
      <c r="A37818">
        <v>30010056</v>
      </c>
      <c r="B37818" t="s">
        <v>2118</v>
      </c>
      <c r="C37818" t="s">
        <v>8</v>
      </c>
      <c r="D37818" t="s">
        <v>2394</v>
      </c>
      <c r="E37818">
        <v>0</v>
      </c>
    </row>
    <row r="37819" spans="1:5" x14ac:dyDescent="0.3">
      <c r="A37819">
        <v>30010056</v>
      </c>
      <c r="B37819" t="s">
        <v>2118</v>
      </c>
      <c r="C37819" t="s">
        <v>8</v>
      </c>
      <c r="D37819" t="s">
        <v>2395</v>
      </c>
      <c r="E37819">
        <v>0</v>
      </c>
    </row>
    <row r="37820" spans="1:5" x14ac:dyDescent="0.3">
      <c r="A37820">
        <v>30010056</v>
      </c>
      <c r="B37820" t="s">
        <v>2118</v>
      </c>
      <c r="C37820" t="s">
        <v>8</v>
      </c>
      <c r="D37820" t="s">
        <v>2396</v>
      </c>
      <c r="E37820">
        <v>0</v>
      </c>
    </row>
    <row r="37821" spans="1:5" x14ac:dyDescent="0.3">
      <c r="A37821">
        <v>30010056</v>
      </c>
      <c r="B37821" t="s">
        <v>2118</v>
      </c>
      <c r="C37821" t="s">
        <v>8</v>
      </c>
      <c r="D37821" t="s">
        <v>2397</v>
      </c>
      <c r="E37821">
        <v>0</v>
      </c>
    </row>
    <row r="37822" spans="1:5" x14ac:dyDescent="0.3">
      <c r="A37822">
        <v>30010056</v>
      </c>
      <c r="B37822" t="s">
        <v>2118</v>
      </c>
      <c r="C37822" t="s">
        <v>8</v>
      </c>
      <c r="D37822" t="s">
        <v>2398</v>
      </c>
      <c r="E37822">
        <v>0</v>
      </c>
    </row>
    <row r="37823" spans="1:5" x14ac:dyDescent="0.3">
      <c r="A37823">
        <v>30010056</v>
      </c>
      <c r="B37823" t="s">
        <v>2118</v>
      </c>
      <c r="C37823" t="s">
        <v>8</v>
      </c>
      <c r="D37823" t="s">
        <v>2399</v>
      </c>
      <c r="E37823">
        <v>0</v>
      </c>
    </row>
    <row r="37824" spans="1:5" x14ac:dyDescent="0.3">
      <c r="A37824">
        <v>30010056</v>
      </c>
      <c r="B37824" t="s">
        <v>2118</v>
      </c>
      <c r="C37824" t="s">
        <v>8</v>
      </c>
      <c r="D37824" t="s">
        <v>2400</v>
      </c>
      <c r="E37824">
        <v>0</v>
      </c>
    </row>
    <row r="37825" spans="1:5" x14ac:dyDescent="0.3">
      <c r="A37825">
        <v>30010056</v>
      </c>
      <c r="B37825" t="s">
        <v>2118</v>
      </c>
      <c r="C37825" t="s">
        <v>8</v>
      </c>
      <c r="D37825" t="s">
        <v>2401</v>
      </c>
      <c r="E37825">
        <v>0</v>
      </c>
    </row>
    <row r="37826" spans="1:5" x14ac:dyDescent="0.3">
      <c r="A37826">
        <v>30010056</v>
      </c>
      <c r="B37826" t="s">
        <v>2118</v>
      </c>
      <c r="C37826" t="s">
        <v>8</v>
      </c>
      <c r="D37826" t="s">
        <v>2402</v>
      </c>
      <c r="E37826">
        <v>0</v>
      </c>
    </row>
    <row r="37827" spans="1:5" x14ac:dyDescent="0.3">
      <c r="A37827">
        <v>30010056</v>
      </c>
      <c r="B37827" t="s">
        <v>2118</v>
      </c>
      <c r="C37827" t="s">
        <v>8</v>
      </c>
      <c r="D37827" t="s">
        <v>2403</v>
      </c>
      <c r="E37827">
        <v>0</v>
      </c>
    </row>
    <row r="37828" spans="1:5" x14ac:dyDescent="0.3">
      <c r="A37828">
        <v>30010056</v>
      </c>
      <c r="B37828" t="s">
        <v>2118</v>
      </c>
      <c r="C37828" t="s">
        <v>8</v>
      </c>
      <c r="D37828" t="s">
        <v>2404</v>
      </c>
      <c r="E37828">
        <v>-60</v>
      </c>
    </row>
    <row r="37829" spans="1:5" x14ac:dyDescent="0.3">
      <c r="A37829">
        <v>30010056</v>
      </c>
      <c r="B37829" t="s">
        <v>2118</v>
      </c>
      <c r="C37829" t="s">
        <v>8</v>
      </c>
      <c r="D37829" t="s">
        <v>2405</v>
      </c>
      <c r="E37829">
        <v>0</v>
      </c>
    </row>
    <row r="37830" spans="1:5" x14ac:dyDescent="0.3">
      <c r="A37830">
        <v>30010056</v>
      </c>
      <c r="B37830" t="s">
        <v>2118</v>
      </c>
      <c r="C37830" t="s">
        <v>8</v>
      </c>
      <c r="D37830" t="s">
        <v>2406</v>
      </c>
      <c r="E37830">
        <v>0</v>
      </c>
    </row>
    <row r="37831" spans="1:5" x14ac:dyDescent="0.3">
      <c r="A37831">
        <v>30010056</v>
      </c>
      <c r="B37831" t="s">
        <v>2118</v>
      </c>
      <c r="C37831" t="s">
        <v>8</v>
      </c>
      <c r="D37831" t="s">
        <v>2407</v>
      </c>
      <c r="E37831">
        <v>0</v>
      </c>
    </row>
    <row r="37832" spans="1:5" x14ac:dyDescent="0.3">
      <c r="A37832">
        <v>30010056</v>
      </c>
      <c r="B37832" t="s">
        <v>2118</v>
      </c>
      <c r="C37832" t="s">
        <v>8</v>
      </c>
      <c r="D37832" t="s">
        <v>2408</v>
      </c>
      <c r="E37832">
        <v>0</v>
      </c>
    </row>
    <row r="37833" spans="1:5" x14ac:dyDescent="0.3">
      <c r="A37833">
        <v>30010056</v>
      </c>
      <c r="B37833" t="s">
        <v>2118</v>
      </c>
      <c r="C37833" t="s">
        <v>8</v>
      </c>
      <c r="D37833" t="s">
        <v>2409</v>
      </c>
      <c r="E37833">
        <v>0</v>
      </c>
    </row>
    <row r="37834" spans="1:5" x14ac:dyDescent="0.3">
      <c r="A37834">
        <v>30010056</v>
      </c>
      <c r="B37834" t="s">
        <v>2118</v>
      </c>
      <c r="C37834" t="s">
        <v>8</v>
      </c>
      <c r="D37834" t="s">
        <v>2410</v>
      </c>
      <c r="E37834">
        <v>0</v>
      </c>
    </row>
    <row r="37835" spans="1:5" x14ac:dyDescent="0.3">
      <c r="A37835">
        <v>30010056</v>
      </c>
      <c r="B37835" t="s">
        <v>2118</v>
      </c>
      <c r="C37835" t="s">
        <v>8</v>
      </c>
      <c r="D37835" t="s">
        <v>2411</v>
      </c>
      <c r="E37835">
        <v>0</v>
      </c>
    </row>
    <row r="37836" spans="1:5" x14ac:dyDescent="0.3">
      <c r="A37836">
        <v>30010056</v>
      </c>
      <c r="B37836" t="s">
        <v>2118</v>
      </c>
      <c r="C37836" t="s">
        <v>8</v>
      </c>
      <c r="D37836" t="s">
        <v>2412</v>
      </c>
      <c r="E37836">
        <v>0</v>
      </c>
    </row>
    <row r="37837" spans="1:5" x14ac:dyDescent="0.3">
      <c r="A37837">
        <v>30010056</v>
      </c>
      <c r="B37837" t="s">
        <v>2118</v>
      </c>
      <c r="C37837" t="s">
        <v>8</v>
      </c>
      <c r="D37837" t="s">
        <v>2413</v>
      </c>
      <c r="E37837">
        <v>0</v>
      </c>
    </row>
    <row r="37838" spans="1:5" x14ac:dyDescent="0.3">
      <c r="A37838">
        <v>42100006</v>
      </c>
      <c r="B37838" t="s">
        <v>2120</v>
      </c>
      <c r="C37838" t="s">
        <v>8</v>
      </c>
      <c r="D37838" t="s">
        <v>2378</v>
      </c>
      <c r="E37838">
        <v>0</v>
      </c>
    </row>
    <row r="37839" spans="1:5" x14ac:dyDescent="0.3">
      <c r="A37839">
        <v>42100006</v>
      </c>
      <c r="B37839" t="s">
        <v>2120</v>
      </c>
      <c r="C37839" t="s">
        <v>8</v>
      </c>
      <c r="D37839" t="s">
        <v>2379</v>
      </c>
      <c r="E37839">
        <v>0</v>
      </c>
    </row>
    <row r="37840" spans="1:5" x14ac:dyDescent="0.3">
      <c r="A37840">
        <v>42100006</v>
      </c>
      <c r="B37840" t="s">
        <v>2120</v>
      </c>
      <c r="C37840" t="s">
        <v>8</v>
      </c>
      <c r="D37840" t="s">
        <v>2380</v>
      </c>
      <c r="E37840">
        <v>-4</v>
      </c>
    </row>
    <row r="37841" spans="1:5" x14ac:dyDescent="0.3">
      <c r="A37841">
        <v>42100006</v>
      </c>
      <c r="B37841" t="s">
        <v>2120</v>
      </c>
      <c r="C37841" t="s">
        <v>8</v>
      </c>
      <c r="D37841" t="s">
        <v>2381</v>
      </c>
      <c r="E37841">
        <v>0</v>
      </c>
    </row>
    <row r="37842" spans="1:5" x14ac:dyDescent="0.3">
      <c r="A37842">
        <v>42100006</v>
      </c>
      <c r="B37842" t="s">
        <v>2120</v>
      </c>
      <c r="C37842" t="s">
        <v>8</v>
      </c>
      <c r="D37842" t="s">
        <v>2382</v>
      </c>
      <c r="E37842">
        <v>0</v>
      </c>
    </row>
    <row r="37843" spans="1:5" x14ac:dyDescent="0.3">
      <c r="A37843">
        <v>42100006</v>
      </c>
      <c r="B37843" t="s">
        <v>2120</v>
      </c>
      <c r="C37843" t="s">
        <v>8</v>
      </c>
      <c r="D37843" t="s">
        <v>2383</v>
      </c>
      <c r="E37843">
        <v>0</v>
      </c>
    </row>
    <row r="37844" spans="1:5" x14ac:dyDescent="0.3">
      <c r="A37844">
        <v>42100006</v>
      </c>
      <c r="B37844" t="s">
        <v>2120</v>
      </c>
      <c r="C37844" t="s">
        <v>8</v>
      </c>
      <c r="D37844" t="s">
        <v>2384</v>
      </c>
      <c r="E37844">
        <v>0</v>
      </c>
    </row>
    <row r="37845" spans="1:5" x14ac:dyDescent="0.3">
      <c r="A37845">
        <v>42100006</v>
      </c>
      <c r="B37845" t="s">
        <v>2120</v>
      </c>
      <c r="C37845" t="s">
        <v>8</v>
      </c>
      <c r="D37845" t="s">
        <v>2385</v>
      </c>
      <c r="E37845">
        <v>0</v>
      </c>
    </row>
    <row r="37846" spans="1:5" x14ac:dyDescent="0.3">
      <c r="A37846">
        <v>42100006</v>
      </c>
      <c r="B37846" t="s">
        <v>2120</v>
      </c>
      <c r="C37846" t="s">
        <v>8</v>
      </c>
      <c r="D37846" t="s">
        <v>2386</v>
      </c>
      <c r="E37846">
        <v>0</v>
      </c>
    </row>
    <row r="37847" spans="1:5" x14ac:dyDescent="0.3">
      <c r="A37847">
        <v>42100006</v>
      </c>
      <c r="B37847" t="s">
        <v>2120</v>
      </c>
      <c r="C37847" t="s">
        <v>8</v>
      </c>
      <c r="D37847" t="s">
        <v>2387</v>
      </c>
      <c r="E37847">
        <v>0</v>
      </c>
    </row>
    <row r="37848" spans="1:5" x14ac:dyDescent="0.3">
      <c r="A37848">
        <v>42100006</v>
      </c>
      <c r="B37848" t="s">
        <v>2120</v>
      </c>
      <c r="C37848" t="s">
        <v>8</v>
      </c>
      <c r="D37848" t="s">
        <v>2388</v>
      </c>
      <c r="E37848">
        <v>0</v>
      </c>
    </row>
    <row r="37849" spans="1:5" x14ac:dyDescent="0.3">
      <c r="A37849">
        <v>42100006</v>
      </c>
      <c r="B37849" t="s">
        <v>2120</v>
      </c>
      <c r="C37849" t="s">
        <v>8</v>
      </c>
      <c r="D37849" t="s">
        <v>2389</v>
      </c>
      <c r="E37849">
        <v>0</v>
      </c>
    </row>
    <row r="37850" spans="1:5" x14ac:dyDescent="0.3">
      <c r="A37850">
        <v>42100006</v>
      </c>
      <c r="B37850" t="s">
        <v>2120</v>
      </c>
      <c r="C37850" t="s">
        <v>8</v>
      </c>
      <c r="D37850" t="s">
        <v>2390</v>
      </c>
      <c r="E37850">
        <v>0</v>
      </c>
    </row>
    <row r="37851" spans="1:5" x14ac:dyDescent="0.3">
      <c r="A37851">
        <v>42100006</v>
      </c>
      <c r="B37851" t="s">
        <v>2120</v>
      </c>
      <c r="C37851" t="s">
        <v>8</v>
      </c>
      <c r="D37851" t="s">
        <v>2391</v>
      </c>
      <c r="E37851">
        <v>0</v>
      </c>
    </row>
    <row r="37852" spans="1:5" x14ac:dyDescent="0.3">
      <c r="A37852">
        <v>42100006</v>
      </c>
      <c r="B37852" t="s">
        <v>2120</v>
      </c>
      <c r="C37852" t="s">
        <v>8</v>
      </c>
      <c r="D37852" t="s">
        <v>2392</v>
      </c>
      <c r="E37852">
        <v>0</v>
      </c>
    </row>
    <row r="37853" spans="1:5" x14ac:dyDescent="0.3">
      <c r="A37853">
        <v>42100006</v>
      </c>
      <c r="B37853" t="s">
        <v>2120</v>
      </c>
      <c r="C37853" t="s">
        <v>8</v>
      </c>
      <c r="D37853" t="s">
        <v>2393</v>
      </c>
      <c r="E37853">
        <v>0</v>
      </c>
    </row>
    <row r="37854" spans="1:5" x14ac:dyDescent="0.3">
      <c r="A37854">
        <v>42100006</v>
      </c>
      <c r="B37854" t="s">
        <v>2120</v>
      </c>
      <c r="C37854" t="s">
        <v>8</v>
      </c>
      <c r="D37854" t="s">
        <v>2394</v>
      </c>
      <c r="E37854">
        <v>-6</v>
      </c>
    </row>
    <row r="37855" spans="1:5" x14ac:dyDescent="0.3">
      <c r="A37855">
        <v>42100006</v>
      </c>
      <c r="B37855" t="s">
        <v>2120</v>
      </c>
      <c r="C37855" t="s">
        <v>8</v>
      </c>
      <c r="D37855" t="s">
        <v>2395</v>
      </c>
      <c r="E37855">
        <v>0</v>
      </c>
    </row>
    <row r="37856" spans="1:5" x14ac:dyDescent="0.3">
      <c r="A37856">
        <v>42100006</v>
      </c>
      <c r="B37856" t="s">
        <v>2120</v>
      </c>
      <c r="C37856" t="s">
        <v>8</v>
      </c>
      <c r="D37856" t="s">
        <v>2396</v>
      </c>
      <c r="E37856">
        <v>0</v>
      </c>
    </row>
    <row r="37857" spans="1:5" x14ac:dyDescent="0.3">
      <c r="A37857">
        <v>42100006</v>
      </c>
      <c r="B37857" t="s">
        <v>2120</v>
      </c>
      <c r="C37857" t="s">
        <v>8</v>
      </c>
      <c r="D37857" t="s">
        <v>2397</v>
      </c>
      <c r="E37857">
        <v>0</v>
      </c>
    </row>
    <row r="37858" spans="1:5" x14ac:dyDescent="0.3">
      <c r="A37858">
        <v>42100006</v>
      </c>
      <c r="B37858" t="s">
        <v>2120</v>
      </c>
      <c r="C37858" t="s">
        <v>8</v>
      </c>
      <c r="D37858" t="s">
        <v>2398</v>
      </c>
      <c r="E37858">
        <v>0</v>
      </c>
    </row>
    <row r="37859" spans="1:5" x14ac:dyDescent="0.3">
      <c r="A37859">
        <v>42100006</v>
      </c>
      <c r="B37859" t="s">
        <v>2120</v>
      </c>
      <c r="C37859" t="s">
        <v>8</v>
      </c>
      <c r="D37859" t="s">
        <v>2399</v>
      </c>
      <c r="E37859">
        <v>0</v>
      </c>
    </row>
    <row r="37860" spans="1:5" x14ac:dyDescent="0.3">
      <c r="A37860">
        <v>42100006</v>
      </c>
      <c r="B37860" t="s">
        <v>2120</v>
      </c>
      <c r="C37860" t="s">
        <v>8</v>
      </c>
      <c r="D37860" t="s">
        <v>2400</v>
      </c>
      <c r="E37860">
        <v>-3</v>
      </c>
    </row>
    <row r="37861" spans="1:5" x14ac:dyDescent="0.3">
      <c r="A37861">
        <v>42100006</v>
      </c>
      <c r="B37861" t="s">
        <v>2120</v>
      </c>
      <c r="C37861" t="s">
        <v>8</v>
      </c>
      <c r="D37861" t="s">
        <v>2401</v>
      </c>
      <c r="E37861">
        <v>0</v>
      </c>
    </row>
    <row r="37862" spans="1:5" x14ac:dyDescent="0.3">
      <c r="A37862">
        <v>42100006</v>
      </c>
      <c r="B37862" t="s">
        <v>2120</v>
      </c>
      <c r="C37862" t="s">
        <v>8</v>
      </c>
      <c r="D37862" t="s">
        <v>2402</v>
      </c>
      <c r="E37862">
        <v>0</v>
      </c>
    </row>
    <row r="37863" spans="1:5" x14ac:dyDescent="0.3">
      <c r="A37863">
        <v>42100006</v>
      </c>
      <c r="B37863" t="s">
        <v>2120</v>
      </c>
      <c r="C37863" t="s">
        <v>8</v>
      </c>
      <c r="D37863" t="s">
        <v>2403</v>
      </c>
      <c r="E37863">
        <v>-1</v>
      </c>
    </row>
    <row r="37864" spans="1:5" x14ac:dyDescent="0.3">
      <c r="A37864">
        <v>42100006</v>
      </c>
      <c r="B37864" t="s">
        <v>2120</v>
      </c>
      <c r="C37864" t="s">
        <v>8</v>
      </c>
      <c r="D37864" t="s">
        <v>2404</v>
      </c>
      <c r="E37864">
        <v>0</v>
      </c>
    </row>
    <row r="37865" spans="1:5" x14ac:dyDescent="0.3">
      <c r="A37865">
        <v>42100006</v>
      </c>
      <c r="B37865" t="s">
        <v>2120</v>
      </c>
      <c r="C37865" t="s">
        <v>8</v>
      </c>
      <c r="D37865" t="s">
        <v>2405</v>
      </c>
      <c r="E37865">
        <v>0</v>
      </c>
    </row>
    <row r="37866" spans="1:5" x14ac:dyDescent="0.3">
      <c r="A37866">
        <v>42100006</v>
      </c>
      <c r="B37866" t="s">
        <v>2120</v>
      </c>
      <c r="C37866" t="s">
        <v>8</v>
      </c>
      <c r="D37866" t="s">
        <v>2406</v>
      </c>
      <c r="E37866">
        <v>0</v>
      </c>
    </row>
    <row r="37867" spans="1:5" x14ac:dyDescent="0.3">
      <c r="A37867">
        <v>42100006</v>
      </c>
      <c r="B37867" t="s">
        <v>2120</v>
      </c>
      <c r="C37867" t="s">
        <v>8</v>
      </c>
      <c r="D37867" t="s">
        <v>2407</v>
      </c>
      <c r="E37867">
        <v>0</v>
      </c>
    </row>
    <row r="37868" spans="1:5" x14ac:dyDescent="0.3">
      <c r="A37868">
        <v>42100006</v>
      </c>
      <c r="B37868" t="s">
        <v>2120</v>
      </c>
      <c r="C37868" t="s">
        <v>8</v>
      </c>
      <c r="D37868" t="s">
        <v>2408</v>
      </c>
      <c r="E37868">
        <v>0</v>
      </c>
    </row>
    <row r="37869" spans="1:5" x14ac:dyDescent="0.3">
      <c r="A37869">
        <v>42100006</v>
      </c>
      <c r="B37869" t="s">
        <v>2120</v>
      </c>
      <c r="C37869" t="s">
        <v>8</v>
      </c>
      <c r="D37869" t="s">
        <v>2409</v>
      </c>
      <c r="E37869">
        <v>0</v>
      </c>
    </row>
    <row r="37870" spans="1:5" x14ac:dyDescent="0.3">
      <c r="A37870">
        <v>42100006</v>
      </c>
      <c r="B37870" t="s">
        <v>2120</v>
      </c>
      <c r="C37870" t="s">
        <v>8</v>
      </c>
      <c r="D37870" t="s">
        <v>2410</v>
      </c>
      <c r="E37870">
        <v>0</v>
      </c>
    </row>
    <row r="37871" spans="1:5" x14ac:dyDescent="0.3">
      <c r="A37871">
        <v>42100006</v>
      </c>
      <c r="B37871" t="s">
        <v>2120</v>
      </c>
      <c r="C37871" t="s">
        <v>8</v>
      </c>
      <c r="D37871" t="s">
        <v>2411</v>
      </c>
      <c r="E37871">
        <v>0</v>
      </c>
    </row>
    <row r="37872" spans="1:5" x14ac:dyDescent="0.3">
      <c r="A37872">
        <v>42100006</v>
      </c>
      <c r="B37872" t="s">
        <v>2120</v>
      </c>
      <c r="C37872" t="s">
        <v>8</v>
      </c>
      <c r="D37872" t="s">
        <v>2412</v>
      </c>
      <c r="E37872">
        <v>0</v>
      </c>
    </row>
    <row r="37873" spans="1:5" x14ac:dyDescent="0.3">
      <c r="A37873">
        <v>42100006</v>
      </c>
      <c r="B37873" t="s">
        <v>2120</v>
      </c>
      <c r="C37873" t="s">
        <v>8</v>
      </c>
      <c r="D37873" t="s">
        <v>2413</v>
      </c>
      <c r="E37873">
        <v>0</v>
      </c>
    </row>
    <row r="37874" spans="1:5" x14ac:dyDescent="0.3">
      <c r="A37874">
        <v>30010014</v>
      </c>
      <c r="B37874" t="s">
        <v>2122</v>
      </c>
      <c r="C37874" t="s">
        <v>8</v>
      </c>
      <c r="D37874" t="s">
        <v>2378</v>
      </c>
      <c r="E37874">
        <v>0</v>
      </c>
    </row>
    <row r="37875" spans="1:5" x14ac:dyDescent="0.3">
      <c r="A37875">
        <v>30010014</v>
      </c>
      <c r="B37875" t="s">
        <v>2122</v>
      </c>
      <c r="C37875" t="s">
        <v>8</v>
      </c>
      <c r="D37875" t="s">
        <v>2379</v>
      </c>
      <c r="E37875">
        <v>-170</v>
      </c>
    </row>
    <row r="37876" spans="1:5" x14ac:dyDescent="0.3">
      <c r="A37876">
        <v>30010014</v>
      </c>
      <c r="B37876" t="s">
        <v>2122</v>
      </c>
      <c r="C37876" t="s">
        <v>8</v>
      </c>
      <c r="D37876" t="s">
        <v>2380</v>
      </c>
      <c r="E37876">
        <v>-156</v>
      </c>
    </row>
    <row r="37877" spans="1:5" x14ac:dyDescent="0.3">
      <c r="A37877">
        <v>30010014</v>
      </c>
      <c r="B37877" t="s">
        <v>2122</v>
      </c>
      <c r="C37877" t="s">
        <v>8</v>
      </c>
      <c r="D37877" t="s">
        <v>2381</v>
      </c>
      <c r="E37877">
        <v>0</v>
      </c>
    </row>
    <row r="37878" spans="1:5" x14ac:dyDescent="0.3">
      <c r="A37878">
        <v>30010014</v>
      </c>
      <c r="B37878" t="s">
        <v>2122</v>
      </c>
      <c r="C37878" t="s">
        <v>8</v>
      </c>
      <c r="D37878" t="s">
        <v>2382</v>
      </c>
      <c r="E37878">
        <v>0</v>
      </c>
    </row>
    <row r="37879" spans="1:5" x14ac:dyDescent="0.3">
      <c r="A37879">
        <v>30010014</v>
      </c>
      <c r="B37879" t="s">
        <v>2122</v>
      </c>
      <c r="C37879" t="s">
        <v>8</v>
      </c>
      <c r="D37879" t="s">
        <v>2383</v>
      </c>
      <c r="E37879">
        <v>0</v>
      </c>
    </row>
    <row r="37880" spans="1:5" x14ac:dyDescent="0.3">
      <c r="A37880">
        <v>30010014</v>
      </c>
      <c r="B37880" t="s">
        <v>2122</v>
      </c>
      <c r="C37880" t="s">
        <v>8</v>
      </c>
      <c r="D37880" t="s">
        <v>2384</v>
      </c>
      <c r="E37880">
        <v>0</v>
      </c>
    </row>
    <row r="37881" spans="1:5" x14ac:dyDescent="0.3">
      <c r="A37881">
        <v>30010014</v>
      </c>
      <c r="B37881" t="s">
        <v>2122</v>
      </c>
      <c r="C37881" t="s">
        <v>8</v>
      </c>
      <c r="D37881" t="s">
        <v>2385</v>
      </c>
      <c r="E37881">
        <v>-30</v>
      </c>
    </row>
    <row r="37882" spans="1:5" x14ac:dyDescent="0.3">
      <c r="A37882">
        <v>30010014</v>
      </c>
      <c r="B37882" t="s">
        <v>2122</v>
      </c>
      <c r="C37882" t="s">
        <v>8</v>
      </c>
      <c r="D37882" t="s">
        <v>2386</v>
      </c>
      <c r="E37882">
        <v>-20</v>
      </c>
    </row>
    <row r="37883" spans="1:5" x14ac:dyDescent="0.3">
      <c r="A37883">
        <v>30010014</v>
      </c>
      <c r="B37883" t="s">
        <v>2122</v>
      </c>
      <c r="C37883" t="s">
        <v>8</v>
      </c>
      <c r="D37883" t="s">
        <v>2387</v>
      </c>
      <c r="E37883">
        <v>0</v>
      </c>
    </row>
    <row r="37884" spans="1:5" x14ac:dyDescent="0.3">
      <c r="A37884">
        <v>30010014</v>
      </c>
      <c r="B37884" t="s">
        <v>2122</v>
      </c>
      <c r="C37884" t="s">
        <v>8</v>
      </c>
      <c r="D37884" t="s">
        <v>2388</v>
      </c>
      <c r="E37884">
        <v>-44</v>
      </c>
    </row>
    <row r="37885" spans="1:5" x14ac:dyDescent="0.3">
      <c r="A37885">
        <v>30010014</v>
      </c>
      <c r="B37885" t="s">
        <v>2122</v>
      </c>
      <c r="C37885" t="s">
        <v>8</v>
      </c>
      <c r="D37885" t="s">
        <v>2389</v>
      </c>
      <c r="E37885">
        <v>0</v>
      </c>
    </row>
    <row r="37886" spans="1:5" x14ac:dyDescent="0.3">
      <c r="A37886">
        <v>30010014</v>
      </c>
      <c r="B37886" t="s">
        <v>2122</v>
      </c>
      <c r="C37886" t="s">
        <v>8</v>
      </c>
      <c r="D37886" t="s">
        <v>2390</v>
      </c>
      <c r="E37886">
        <v>-90</v>
      </c>
    </row>
    <row r="37887" spans="1:5" x14ac:dyDescent="0.3">
      <c r="A37887">
        <v>30010014</v>
      </c>
      <c r="B37887" t="s">
        <v>2122</v>
      </c>
      <c r="C37887" t="s">
        <v>8</v>
      </c>
      <c r="D37887" t="s">
        <v>2391</v>
      </c>
      <c r="E37887">
        <v>-100</v>
      </c>
    </row>
    <row r="37888" spans="1:5" x14ac:dyDescent="0.3">
      <c r="A37888">
        <v>30010014</v>
      </c>
      <c r="B37888" t="s">
        <v>2122</v>
      </c>
      <c r="C37888" t="s">
        <v>8</v>
      </c>
      <c r="D37888" t="s">
        <v>2392</v>
      </c>
      <c r="E37888">
        <v>0</v>
      </c>
    </row>
    <row r="37889" spans="1:5" x14ac:dyDescent="0.3">
      <c r="A37889">
        <v>30010014</v>
      </c>
      <c r="B37889" t="s">
        <v>2122</v>
      </c>
      <c r="C37889" t="s">
        <v>8</v>
      </c>
      <c r="D37889" t="s">
        <v>2393</v>
      </c>
      <c r="E37889">
        <v>-20</v>
      </c>
    </row>
    <row r="37890" spans="1:5" x14ac:dyDescent="0.3">
      <c r="A37890">
        <v>30010014</v>
      </c>
      <c r="B37890" t="s">
        <v>2122</v>
      </c>
      <c r="C37890" t="s">
        <v>8</v>
      </c>
      <c r="D37890" t="s">
        <v>2394</v>
      </c>
      <c r="E37890">
        <v>0</v>
      </c>
    </row>
    <row r="37891" spans="1:5" x14ac:dyDescent="0.3">
      <c r="A37891">
        <v>30010014</v>
      </c>
      <c r="B37891" t="s">
        <v>2122</v>
      </c>
      <c r="C37891" t="s">
        <v>8</v>
      </c>
      <c r="D37891" t="s">
        <v>2395</v>
      </c>
      <c r="E37891">
        <v>-20</v>
      </c>
    </row>
    <row r="37892" spans="1:5" x14ac:dyDescent="0.3">
      <c r="A37892">
        <v>30010014</v>
      </c>
      <c r="B37892" t="s">
        <v>2122</v>
      </c>
      <c r="C37892" t="s">
        <v>8</v>
      </c>
      <c r="D37892" t="s">
        <v>2396</v>
      </c>
      <c r="E37892">
        <v>0</v>
      </c>
    </row>
    <row r="37893" spans="1:5" x14ac:dyDescent="0.3">
      <c r="A37893">
        <v>30010014</v>
      </c>
      <c r="B37893" t="s">
        <v>2122</v>
      </c>
      <c r="C37893" t="s">
        <v>8</v>
      </c>
      <c r="D37893" t="s">
        <v>2397</v>
      </c>
      <c r="E37893">
        <v>-6</v>
      </c>
    </row>
    <row r="37894" spans="1:5" x14ac:dyDescent="0.3">
      <c r="A37894">
        <v>30010014</v>
      </c>
      <c r="B37894" t="s">
        <v>2122</v>
      </c>
      <c r="C37894" t="s">
        <v>8</v>
      </c>
      <c r="D37894" t="s">
        <v>2398</v>
      </c>
      <c r="E37894">
        <v>0</v>
      </c>
    </row>
    <row r="37895" spans="1:5" x14ac:dyDescent="0.3">
      <c r="A37895">
        <v>30010014</v>
      </c>
      <c r="B37895" t="s">
        <v>2122</v>
      </c>
      <c r="C37895" t="s">
        <v>8</v>
      </c>
      <c r="D37895" t="s">
        <v>2399</v>
      </c>
      <c r="E37895">
        <v>0</v>
      </c>
    </row>
    <row r="37896" spans="1:5" x14ac:dyDescent="0.3">
      <c r="A37896">
        <v>30010014</v>
      </c>
      <c r="B37896" t="s">
        <v>2122</v>
      </c>
      <c r="C37896" t="s">
        <v>8</v>
      </c>
      <c r="D37896" t="s">
        <v>2400</v>
      </c>
      <c r="E37896">
        <v>-10</v>
      </c>
    </row>
    <row r="37897" spans="1:5" x14ac:dyDescent="0.3">
      <c r="A37897">
        <v>30010014</v>
      </c>
      <c r="B37897" t="s">
        <v>2122</v>
      </c>
      <c r="C37897" t="s">
        <v>8</v>
      </c>
      <c r="D37897" t="s">
        <v>2401</v>
      </c>
      <c r="E37897">
        <v>0</v>
      </c>
    </row>
    <row r="37898" spans="1:5" x14ac:dyDescent="0.3">
      <c r="A37898">
        <v>30010014</v>
      </c>
      <c r="B37898" t="s">
        <v>2122</v>
      </c>
      <c r="C37898" t="s">
        <v>8</v>
      </c>
      <c r="D37898" t="s">
        <v>2402</v>
      </c>
      <c r="E37898">
        <v>-68</v>
      </c>
    </row>
    <row r="37899" spans="1:5" x14ac:dyDescent="0.3">
      <c r="A37899">
        <v>30010014</v>
      </c>
      <c r="B37899" t="s">
        <v>2122</v>
      </c>
      <c r="C37899" t="s">
        <v>8</v>
      </c>
      <c r="D37899" t="s">
        <v>2403</v>
      </c>
      <c r="E37899">
        <v>-70</v>
      </c>
    </row>
    <row r="37900" spans="1:5" x14ac:dyDescent="0.3">
      <c r="A37900">
        <v>30010014</v>
      </c>
      <c r="B37900" t="s">
        <v>2122</v>
      </c>
      <c r="C37900" t="s">
        <v>8</v>
      </c>
      <c r="D37900" t="s">
        <v>2404</v>
      </c>
      <c r="E37900">
        <v>-10</v>
      </c>
    </row>
    <row r="37901" spans="1:5" x14ac:dyDescent="0.3">
      <c r="A37901">
        <v>30010014</v>
      </c>
      <c r="B37901" t="s">
        <v>2122</v>
      </c>
      <c r="C37901" t="s">
        <v>8</v>
      </c>
      <c r="D37901" t="s">
        <v>2405</v>
      </c>
      <c r="E37901">
        <v>-4</v>
      </c>
    </row>
    <row r="37902" spans="1:5" x14ac:dyDescent="0.3">
      <c r="A37902">
        <v>30010014</v>
      </c>
      <c r="B37902" t="s">
        <v>2122</v>
      </c>
      <c r="C37902" t="s">
        <v>8</v>
      </c>
      <c r="D37902" t="s">
        <v>2406</v>
      </c>
      <c r="E37902">
        <v>0</v>
      </c>
    </row>
    <row r="37903" spans="1:5" x14ac:dyDescent="0.3">
      <c r="A37903">
        <v>30010014</v>
      </c>
      <c r="B37903" t="s">
        <v>2122</v>
      </c>
      <c r="C37903" t="s">
        <v>8</v>
      </c>
      <c r="D37903" t="s">
        <v>2407</v>
      </c>
      <c r="E37903">
        <v>-80</v>
      </c>
    </row>
    <row r="37904" spans="1:5" x14ac:dyDescent="0.3">
      <c r="A37904">
        <v>30010014</v>
      </c>
      <c r="B37904" t="s">
        <v>2122</v>
      </c>
      <c r="C37904" t="s">
        <v>8</v>
      </c>
      <c r="D37904" t="s">
        <v>2408</v>
      </c>
      <c r="E37904">
        <v>0</v>
      </c>
    </row>
    <row r="37905" spans="1:5" x14ac:dyDescent="0.3">
      <c r="A37905">
        <v>30010014</v>
      </c>
      <c r="B37905" t="s">
        <v>2122</v>
      </c>
      <c r="C37905" t="s">
        <v>8</v>
      </c>
      <c r="D37905" t="s">
        <v>2409</v>
      </c>
      <c r="E37905">
        <v>0</v>
      </c>
    </row>
    <row r="37906" spans="1:5" x14ac:dyDescent="0.3">
      <c r="A37906">
        <v>30010014</v>
      </c>
      <c r="B37906" t="s">
        <v>2122</v>
      </c>
      <c r="C37906" t="s">
        <v>8</v>
      </c>
      <c r="D37906" t="s">
        <v>2410</v>
      </c>
      <c r="E37906">
        <v>-10</v>
      </c>
    </row>
    <row r="37907" spans="1:5" x14ac:dyDescent="0.3">
      <c r="A37907">
        <v>30010014</v>
      </c>
      <c r="B37907" t="s">
        <v>2122</v>
      </c>
      <c r="C37907" t="s">
        <v>8</v>
      </c>
      <c r="D37907" t="s">
        <v>2411</v>
      </c>
      <c r="E37907">
        <v>0</v>
      </c>
    </row>
    <row r="37908" spans="1:5" x14ac:dyDescent="0.3">
      <c r="A37908">
        <v>30010014</v>
      </c>
      <c r="B37908" t="s">
        <v>2122</v>
      </c>
      <c r="C37908" t="s">
        <v>8</v>
      </c>
      <c r="D37908" t="s">
        <v>2412</v>
      </c>
      <c r="E37908">
        <v>-20</v>
      </c>
    </row>
    <row r="37909" spans="1:5" x14ac:dyDescent="0.3">
      <c r="A37909">
        <v>30010014</v>
      </c>
      <c r="B37909" t="s">
        <v>2122</v>
      </c>
      <c r="C37909" t="s">
        <v>8</v>
      </c>
      <c r="D37909" t="s">
        <v>2413</v>
      </c>
      <c r="E37909">
        <v>0</v>
      </c>
    </row>
    <row r="37910" spans="1:5" x14ac:dyDescent="0.3">
      <c r="A37910">
        <v>50340001</v>
      </c>
      <c r="B37910" t="s">
        <v>2124</v>
      </c>
      <c r="C37910" t="s">
        <v>8</v>
      </c>
      <c r="D37910" t="s">
        <v>2378</v>
      </c>
      <c r="E37910">
        <v>0</v>
      </c>
    </row>
    <row r="37911" spans="1:5" x14ac:dyDescent="0.3">
      <c r="A37911">
        <v>50340001</v>
      </c>
      <c r="B37911" t="s">
        <v>2124</v>
      </c>
      <c r="C37911" t="s">
        <v>8</v>
      </c>
      <c r="D37911" t="s">
        <v>2379</v>
      </c>
      <c r="E37911">
        <v>0</v>
      </c>
    </row>
    <row r="37912" spans="1:5" x14ac:dyDescent="0.3">
      <c r="A37912">
        <v>50340001</v>
      </c>
      <c r="B37912" t="s">
        <v>2124</v>
      </c>
      <c r="C37912" t="s">
        <v>8</v>
      </c>
      <c r="D37912" t="s">
        <v>2380</v>
      </c>
      <c r="E37912">
        <v>-10</v>
      </c>
    </row>
    <row r="37913" spans="1:5" x14ac:dyDescent="0.3">
      <c r="A37913">
        <v>50340001</v>
      </c>
      <c r="B37913" t="s">
        <v>2124</v>
      </c>
      <c r="C37913" t="s">
        <v>8</v>
      </c>
      <c r="D37913" t="s">
        <v>2381</v>
      </c>
      <c r="E37913">
        <v>0</v>
      </c>
    </row>
    <row r="37914" spans="1:5" x14ac:dyDescent="0.3">
      <c r="A37914">
        <v>50340001</v>
      </c>
      <c r="B37914" t="s">
        <v>2124</v>
      </c>
      <c r="C37914" t="s">
        <v>8</v>
      </c>
      <c r="D37914" t="s">
        <v>2382</v>
      </c>
      <c r="E37914">
        <v>0</v>
      </c>
    </row>
    <row r="37915" spans="1:5" x14ac:dyDescent="0.3">
      <c r="A37915">
        <v>50340001</v>
      </c>
      <c r="B37915" t="s">
        <v>2124</v>
      </c>
      <c r="C37915" t="s">
        <v>8</v>
      </c>
      <c r="D37915" t="s">
        <v>2383</v>
      </c>
      <c r="E37915">
        <v>0</v>
      </c>
    </row>
    <row r="37916" spans="1:5" x14ac:dyDescent="0.3">
      <c r="A37916">
        <v>50340001</v>
      </c>
      <c r="B37916" t="s">
        <v>2124</v>
      </c>
      <c r="C37916" t="s">
        <v>8</v>
      </c>
      <c r="D37916" t="s">
        <v>2384</v>
      </c>
      <c r="E37916">
        <v>0</v>
      </c>
    </row>
    <row r="37917" spans="1:5" x14ac:dyDescent="0.3">
      <c r="A37917">
        <v>50340001</v>
      </c>
      <c r="B37917" t="s">
        <v>2124</v>
      </c>
      <c r="C37917" t="s">
        <v>8</v>
      </c>
      <c r="D37917" t="s">
        <v>2385</v>
      </c>
      <c r="E37917">
        <v>0</v>
      </c>
    </row>
    <row r="37918" spans="1:5" x14ac:dyDescent="0.3">
      <c r="A37918">
        <v>50340001</v>
      </c>
      <c r="B37918" t="s">
        <v>2124</v>
      </c>
      <c r="C37918" t="s">
        <v>8</v>
      </c>
      <c r="D37918" t="s">
        <v>2386</v>
      </c>
      <c r="E37918">
        <v>0</v>
      </c>
    </row>
    <row r="37919" spans="1:5" x14ac:dyDescent="0.3">
      <c r="A37919">
        <v>50340001</v>
      </c>
      <c r="B37919" t="s">
        <v>2124</v>
      </c>
      <c r="C37919" t="s">
        <v>8</v>
      </c>
      <c r="D37919" t="s">
        <v>2387</v>
      </c>
      <c r="E37919">
        <v>0</v>
      </c>
    </row>
    <row r="37920" spans="1:5" x14ac:dyDescent="0.3">
      <c r="A37920">
        <v>50340001</v>
      </c>
      <c r="B37920" t="s">
        <v>2124</v>
      </c>
      <c r="C37920" t="s">
        <v>8</v>
      </c>
      <c r="D37920" t="s">
        <v>2388</v>
      </c>
      <c r="E37920">
        <v>0</v>
      </c>
    </row>
    <row r="37921" spans="1:5" x14ac:dyDescent="0.3">
      <c r="A37921">
        <v>50340001</v>
      </c>
      <c r="B37921" t="s">
        <v>2124</v>
      </c>
      <c r="C37921" t="s">
        <v>8</v>
      </c>
      <c r="D37921" t="s">
        <v>2389</v>
      </c>
      <c r="E37921">
        <v>0</v>
      </c>
    </row>
    <row r="37922" spans="1:5" x14ac:dyDescent="0.3">
      <c r="A37922">
        <v>50340001</v>
      </c>
      <c r="B37922" t="s">
        <v>2124</v>
      </c>
      <c r="C37922" t="s">
        <v>8</v>
      </c>
      <c r="D37922" t="s">
        <v>2390</v>
      </c>
      <c r="E37922">
        <v>0</v>
      </c>
    </row>
    <row r="37923" spans="1:5" x14ac:dyDescent="0.3">
      <c r="A37923">
        <v>50340001</v>
      </c>
      <c r="B37923" t="s">
        <v>2124</v>
      </c>
      <c r="C37923" t="s">
        <v>8</v>
      </c>
      <c r="D37923" t="s">
        <v>2391</v>
      </c>
      <c r="E37923">
        <v>0</v>
      </c>
    </row>
    <row r="37924" spans="1:5" x14ac:dyDescent="0.3">
      <c r="A37924">
        <v>50340001</v>
      </c>
      <c r="B37924" t="s">
        <v>2124</v>
      </c>
      <c r="C37924" t="s">
        <v>8</v>
      </c>
      <c r="D37924" t="s">
        <v>2392</v>
      </c>
      <c r="E37924">
        <v>0</v>
      </c>
    </row>
    <row r="37925" spans="1:5" x14ac:dyDescent="0.3">
      <c r="A37925">
        <v>50340001</v>
      </c>
      <c r="B37925" t="s">
        <v>2124</v>
      </c>
      <c r="C37925" t="s">
        <v>8</v>
      </c>
      <c r="D37925" t="s">
        <v>2393</v>
      </c>
      <c r="E37925">
        <v>0</v>
      </c>
    </row>
    <row r="37926" spans="1:5" x14ac:dyDescent="0.3">
      <c r="A37926">
        <v>50340001</v>
      </c>
      <c r="B37926" t="s">
        <v>2124</v>
      </c>
      <c r="C37926" t="s">
        <v>8</v>
      </c>
      <c r="D37926" t="s">
        <v>2394</v>
      </c>
      <c r="E37926">
        <v>0</v>
      </c>
    </row>
    <row r="37927" spans="1:5" x14ac:dyDescent="0.3">
      <c r="A37927">
        <v>50340001</v>
      </c>
      <c r="B37927" t="s">
        <v>2124</v>
      </c>
      <c r="C37927" t="s">
        <v>8</v>
      </c>
      <c r="D37927" t="s">
        <v>2395</v>
      </c>
      <c r="E37927">
        <v>0</v>
      </c>
    </row>
    <row r="37928" spans="1:5" x14ac:dyDescent="0.3">
      <c r="A37928">
        <v>50340001</v>
      </c>
      <c r="B37928" t="s">
        <v>2124</v>
      </c>
      <c r="C37928" t="s">
        <v>8</v>
      </c>
      <c r="D37928" t="s">
        <v>2396</v>
      </c>
      <c r="E37928">
        <v>0</v>
      </c>
    </row>
    <row r="37929" spans="1:5" x14ac:dyDescent="0.3">
      <c r="A37929">
        <v>50340001</v>
      </c>
      <c r="B37929" t="s">
        <v>2124</v>
      </c>
      <c r="C37929" t="s">
        <v>8</v>
      </c>
      <c r="D37929" t="s">
        <v>2397</v>
      </c>
      <c r="E37929">
        <v>-10</v>
      </c>
    </row>
    <row r="37930" spans="1:5" x14ac:dyDescent="0.3">
      <c r="A37930">
        <v>50340001</v>
      </c>
      <c r="B37930" t="s">
        <v>2124</v>
      </c>
      <c r="C37930" t="s">
        <v>8</v>
      </c>
      <c r="D37930" t="s">
        <v>2398</v>
      </c>
      <c r="E37930">
        <v>0</v>
      </c>
    </row>
    <row r="37931" spans="1:5" x14ac:dyDescent="0.3">
      <c r="A37931">
        <v>50340001</v>
      </c>
      <c r="B37931" t="s">
        <v>2124</v>
      </c>
      <c r="C37931" t="s">
        <v>8</v>
      </c>
      <c r="D37931" t="s">
        <v>2399</v>
      </c>
      <c r="E37931">
        <v>0</v>
      </c>
    </row>
    <row r="37932" spans="1:5" x14ac:dyDescent="0.3">
      <c r="A37932">
        <v>50340001</v>
      </c>
      <c r="B37932" t="s">
        <v>2124</v>
      </c>
      <c r="C37932" t="s">
        <v>8</v>
      </c>
      <c r="D37932" t="s">
        <v>2400</v>
      </c>
      <c r="E37932">
        <v>0</v>
      </c>
    </row>
    <row r="37933" spans="1:5" x14ac:dyDescent="0.3">
      <c r="A37933">
        <v>50340001</v>
      </c>
      <c r="B37933" t="s">
        <v>2124</v>
      </c>
      <c r="C37933" t="s">
        <v>8</v>
      </c>
      <c r="D37933" t="s">
        <v>2401</v>
      </c>
      <c r="E37933">
        <v>0</v>
      </c>
    </row>
    <row r="37934" spans="1:5" x14ac:dyDescent="0.3">
      <c r="A37934">
        <v>50340001</v>
      </c>
      <c r="B37934" t="s">
        <v>2124</v>
      </c>
      <c r="C37934" t="s">
        <v>8</v>
      </c>
      <c r="D37934" t="s">
        <v>2402</v>
      </c>
      <c r="E37934">
        <v>0</v>
      </c>
    </row>
    <row r="37935" spans="1:5" x14ac:dyDescent="0.3">
      <c r="A37935">
        <v>50340001</v>
      </c>
      <c r="B37935" t="s">
        <v>2124</v>
      </c>
      <c r="C37935" t="s">
        <v>8</v>
      </c>
      <c r="D37935" t="s">
        <v>2403</v>
      </c>
      <c r="E37935">
        <v>-10</v>
      </c>
    </row>
    <row r="37936" spans="1:5" x14ac:dyDescent="0.3">
      <c r="A37936">
        <v>50340001</v>
      </c>
      <c r="B37936" t="s">
        <v>2124</v>
      </c>
      <c r="C37936" t="s">
        <v>8</v>
      </c>
      <c r="D37936" t="s">
        <v>2404</v>
      </c>
      <c r="E37936">
        <v>0</v>
      </c>
    </row>
    <row r="37937" spans="1:5" x14ac:dyDescent="0.3">
      <c r="A37937">
        <v>50340001</v>
      </c>
      <c r="B37937" t="s">
        <v>2124</v>
      </c>
      <c r="C37937" t="s">
        <v>8</v>
      </c>
      <c r="D37937" t="s">
        <v>2405</v>
      </c>
      <c r="E37937">
        <v>0</v>
      </c>
    </row>
    <row r="37938" spans="1:5" x14ac:dyDescent="0.3">
      <c r="A37938">
        <v>50340001</v>
      </c>
      <c r="B37938" t="s">
        <v>2124</v>
      </c>
      <c r="C37938" t="s">
        <v>8</v>
      </c>
      <c r="D37938" t="s">
        <v>2406</v>
      </c>
      <c r="E37938">
        <v>0</v>
      </c>
    </row>
    <row r="37939" spans="1:5" x14ac:dyDescent="0.3">
      <c r="A37939">
        <v>50340001</v>
      </c>
      <c r="B37939" t="s">
        <v>2124</v>
      </c>
      <c r="C37939" t="s">
        <v>8</v>
      </c>
      <c r="D37939" t="s">
        <v>2407</v>
      </c>
      <c r="E37939">
        <v>0</v>
      </c>
    </row>
    <row r="37940" spans="1:5" x14ac:dyDescent="0.3">
      <c r="A37940">
        <v>50340001</v>
      </c>
      <c r="B37940" t="s">
        <v>2124</v>
      </c>
      <c r="C37940" t="s">
        <v>8</v>
      </c>
      <c r="D37940" t="s">
        <v>2408</v>
      </c>
      <c r="E37940">
        <v>0</v>
      </c>
    </row>
    <row r="37941" spans="1:5" x14ac:dyDescent="0.3">
      <c r="A37941">
        <v>50340001</v>
      </c>
      <c r="B37941" t="s">
        <v>2124</v>
      </c>
      <c r="C37941" t="s">
        <v>8</v>
      </c>
      <c r="D37941" t="s">
        <v>2409</v>
      </c>
      <c r="E37941">
        <v>-8</v>
      </c>
    </row>
    <row r="37942" spans="1:5" x14ac:dyDescent="0.3">
      <c r="A37942">
        <v>50340001</v>
      </c>
      <c r="B37942" t="s">
        <v>2124</v>
      </c>
      <c r="C37942" t="s">
        <v>8</v>
      </c>
      <c r="D37942" t="s">
        <v>2410</v>
      </c>
      <c r="E37942">
        <v>-13</v>
      </c>
    </row>
    <row r="37943" spans="1:5" x14ac:dyDescent="0.3">
      <c r="A37943">
        <v>50340001</v>
      </c>
      <c r="B37943" t="s">
        <v>2124</v>
      </c>
      <c r="C37943" t="s">
        <v>8</v>
      </c>
      <c r="D37943" t="s">
        <v>2411</v>
      </c>
      <c r="E37943">
        <v>0</v>
      </c>
    </row>
    <row r="37944" spans="1:5" x14ac:dyDescent="0.3">
      <c r="A37944">
        <v>50340001</v>
      </c>
      <c r="B37944" t="s">
        <v>2124</v>
      </c>
      <c r="C37944" t="s">
        <v>8</v>
      </c>
      <c r="D37944" t="s">
        <v>2412</v>
      </c>
      <c r="E37944">
        <v>0</v>
      </c>
    </row>
    <row r="37945" spans="1:5" x14ac:dyDescent="0.3">
      <c r="A37945">
        <v>50340001</v>
      </c>
      <c r="B37945" t="s">
        <v>2124</v>
      </c>
      <c r="C37945" t="s">
        <v>8</v>
      </c>
      <c r="D37945" t="s">
        <v>2413</v>
      </c>
      <c r="E37945">
        <v>0</v>
      </c>
    </row>
    <row r="37946" spans="1:5" x14ac:dyDescent="0.3">
      <c r="A37946">
        <v>53200190</v>
      </c>
      <c r="B37946" t="s">
        <v>2126</v>
      </c>
      <c r="C37946" t="s">
        <v>8</v>
      </c>
      <c r="D37946" t="s">
        <v>2378</v>
      </c>
      <c r="E37946">
        <v>0</v>
      </c>
    </row>
    <row r="37947" spans="1:5" x14ac:dyDescent="0.3">
      <c r="A37947">
        <v>53200190</v>
      </c>
      <c r="B37947" t="s">
        <v>2126</v>
      </c>
      <c r="C37947" t="s">
        <v>8</v>
      </c>
      <c r="D37947" t="s">
        <v>2379</v>
      </c>
      <c r="E37947">
        <v>0</v>
      </c>
    </row>
    <row r="37948" spans="1:5" x14ac:dyDescent="0.3">
      <c r="A37948">
        <v>53200190</v>
      </c>
      <c r="B37948" t="s">
        <v>2126</v>
      </c>
      <c r="C37948" t="s">
        <v>8</v>
      </c>
      <c r="D37948" t="s">
        <v>2380</v>
      </c>
      <c r="E37948">
        <v>0</v>
      </c>
    </row>
    <row r="37949" spans="1:5" x14ac:dyDescent="0.3">
      <c r="A37949">
        <v>53200190</v>
      </c>
      <c r="B37949" t="s">
        <v>2126</v>
      </c>
      <c r="C37949" t="s">
        <v>8</v>
      </c>
      <c r="D37949" t="s">
        <v>2381</v>
      </c>
      <c r="E37949">
        <v>0</v>
      </c>
    </row>
    <row r="37950" spans="1:5" x14ac:dyDescent="0.3">
      <c r="A37950">
        <v>53200190</v>
      </c>
      <c r="B37950" t="s">
        <v>2126</v>
      </c>
      <c r="C37950" t="s">
        <v>8</v>
      </c>
      <c r="D37950" t="s">
        <v>2382</v>
      </c>
      <c r="E37950">
        <v>0</v>
      </c>
    </row>
    <row r="37951" spans="1:5" x14ac:dyDescent="0.3">
      <c r="A37951">
        <v>53200190</v>
      </c>
      <c r="B37951" t="s">
        <v>2126</v>
      </c>
      <c r="C37951" t="s">
        <v>8</v>
      </c>
      <c r="D37951" t="s">
        <v>2383</v>
      </c>
      <c r="E37951">
        <v>0</v>
      </c>
    </row>
    <row r="37952" spans="1:5" x14ac:dyDescent="0.3">
      <c r="A37952">
        <v>53200190</v>
      </c>
      <c r="B37952" t="s">
        <v>2126</v>
      </c>
      <c r="C37952" t="s">
        <v>8</v>
      </c>
      <c r="D37952" t="s">
        <v>2384</v>
      </c>
      <c r="E37952">
        <v>0</v>
      </c>
    </row>
    <row r="37953" spans="1:5" x14ac:dyDescent="0.3">
      <c r="A37953">
        <v>53200190</v>
      </c>
      <c r="B37953" t="s">
        <v>2126</v>
      </c>
      <c r="C37953" t="s">
        <v>8</v>
      </c>
      <c r="D37953" t="s">
        <v>2385</v>
      </c>
      <c r="E37953">
        <v>0</v>
      </c>
    </row>
    <row r="37954" spans="1:5" x14ac:dyDescent="0.3">
      <c r="A37954">
        <v>53200190</v>
      </c>
      <c r="B37954" t="s">
        <v>2126</v>
      </c>
      <c r="C37954" t="s">
        <v>8</v>
      </c>
      <c r="D37954" t="s">
        <v>2386</v>
      </c>
      <c r="E37954">
        <v>0</v>
      </c>
    </row>
    <row r="37955" spans="1:5" x14ac:dyDescent="0.3">
      <c r="A37955">
        <v>53200190</v>
      </c>
      <c r="B37955" t="s">
        <v>2126</v>
      </c>
      <c r="C37955" t="s">
        <v>8</v>
      </c>
      <c r="D37955" t="s">
        <v>2387</v>
      </c>
      <c r="E37955">
        <v>0</v>
      </c>
    </row>
    <row r="37956" spans="1:5" x14ac:dyDescent="0.3">
      <c r="A37956">
        <v>53200190</v>
      </c>
      <c r="B37956" t="s">
        <v>2126</v>
      </c>
      <c r="C37956" t="s">
        <v>8</v>
      </c>
      <c r="D37956" t="s">
        <v>2388</v>
      </c>
      <c r="E37956">
        <v>0</v>
      </c>
    </row>
    <row r="37957" spans="1:5" x14ac:dyDescent="0.3">
      <c r="A37957">
        <v>53200190</v>
      </c>
      <c r="B37957" t="s">
        <v>2126</v>
      </c>
      <c r="C37957" t="s">
        <v>8</v>
      </c>
      <c r="D37957" t="s">
        <v>2389</v>
      </c>
      <c r="E37957">
        <v>-4</v>
      </c>
    </row>
    <row r="37958" spans="1:5" x14ac:dyDescent="0.3">
      <c r="A37958">
        <v>53200190</v>
      </c>
      <c r="B37958" t="s">
        <v>2126</v>
      </c>
      <c r="C37958" t="s">
        <v>8</v>
      </c>
      <c r="D37958" t="s">
        <v>2390</v>
      </c>
      <c r="E37958">
        <v>0</v>
      </c>
    </row>
    <row r="37959" spans="1:5" x14ac:dyDescent="0.3">
      <c r="A37959">
        <v>53200190</v>
      </c>
      <c r="B37959" t="s">
        <v>2126</v>
      </c>
      <c r="C37959" t="s">
        <v>8</v>
      </c>
      <c r="D37959" t="s">
        <v>2391</v>
      </c>
      <c r="E37959">
        <v>-5</v>
      </c>
    </row>
    <row r="37960" spans="1:5" x14ac:dyDescent="0.3">
      <c r="A37960">
        <v>53200190</v>
      </c>
      <c r="B37960" t="s">
        <v>2126</v>
      </c>
      <c r="C37960" t="s">
        <v>8</v>
      </c>
      <c r="D37960" t="s">
        <v>2392</v>
      </c>
      <c r="E37960">
        <v>0</v>
      </c>
    </row>
    <row r="37961" spans="1:5" x14ac:dyDescent="0.3">
      <c r="A37961">
        <v>53200190</v>
      </c>
      <c r="B37961" t="s">
        <v>2126</v>
      </c>
      <c r="C37961" t="s">
        <v>8</v>
      </c>
      <c r="D37961" t="s">
        <v>2393</v>
      </c>
      <c r="E37961">
        <v>0</v>
      </c>
    </row>
    <row r="37962" spans="1:5" x14ac:dyDescent="0.3">
      <c r="A37962">
        <v>53200190</v>
      </c>
      <c r="B37962" t="s">
        <v>2126</v>
      </c>
      <c r="C37962" t="s">
        <v>8</v>
      </c>
      <c r="D37962" t="s">
        <v>2394</v>
      </c>
      <c r="E37962">
        <v>0</v>
      </c>
    </row>
    <row r="37963" spans="1:5" x14ac:dyDescent="0.3">
      <c r="A37963">
        <v>53200190</v>
      </c>
      <c r="B37963" t="s">
        <v>2126</v>
      </c>
      <c r="C37963" t="s">
        <v>8</v>
      </c>
      <c r="D37963" t="s">
        <v>2395</v>
      </c>
      <c r="E37963">
        <v>0</v>
      </c>
    </row>
    <row r="37964" spans="1:5" x14ac:dyDescent="0.3">
      <c r="A37964">
        <v>53200190</v>
      </c>
      <c r="B37964" t="s">
        <v>2126</v>
      </c>
      <c r="C37964" t="s">
        <v>8</v>
      </c>
      <c r="D37964" t="s">
        <v>2396</v>
      </c>
      <c r="E37964">
        <v>0</v>
      </c>
    </row>
    <row r="37965" spans="1:5" x14ac:dyDescent="0.3">
      <c r="A37965">
        <v>53200190</v>
      </c>
      <c r="B37965" t="s">
        <v>2126</v>
      </c>
      <c r="C37965" t="s">
        <v>8</v>
      </c>
      <c r="D37965" t="s">
        <v>2397</v>
      </c>
      <c r="E37965">
        <v>0</v>
      </c>
    </row>
    <row r="37966" spans="1:5" x14ac:dyDescent="0.3">
      <c r="A37966">
        <v>53200190</v>
      </c>
      <c r="B37966" t="s">
        <v>2126</v>
      </c>
      <c r="C37966" t="s">
        <v>8</v>
      </c>
      <c r="D37966" t="s">
        <v>2398</v>
      </c>
      <c r="E37966">
        <v>0</v>
      </c>
    </row>
    <row r="37967" spans="1:5" x14ac:dyDescent="0.3">
      <c r="A37967">
        <v>53200190</v>
      </c>
      <c r="B37967" t="s">
        <v>2126</v>
      </c>
      <c r="C37967" t="s">
        <v>8</v>
      </c>
      <c r="D37967" t="s">
        <v>2399</v>
      </c>
      <c r="E37967">
        <v>0</v>
      </c>
    </row>
    <row r="37968" spans="1:5" x14ac:dyDescent="0.3">
      <c r="A37968">
        <v>53200190</v>
      </c>
      <c r="B37968" t="s">
        <v>2126</v>
      </c>
      <c r="C37968" t="s">
        <v>8</v>
      </c>
      <c r="D37968" t="s">
        <v>2400</v>
      </c>
      <c r="E37968">
        <v>0</v>
      </c>
    </row>
    <row r="37969" spans="1:5" x14ac:dyDescent="0.3">
      <c r="A37969">
        <v>53200190</v>
      </c>
      <c r="B37969" t="s">
        <v>2126</v>
      </c>
      <c r="C37969" t="s">
        <v>8</v>
      </c>
      <c r="D37969" t="s">
        <v>2401</v>
      </c>
      <c r="E37969">
        <v>0</v>
      </c>
    </row>
    <row r="37970" spans="1:5" x14ac:dyDescent="0.3">
      <c r="A37970">
        <v>53200190</v>
      </c>
      <c r="B37970" t="s">
        <v>2126</v>
      </c>
      <c r="C37970" t="s">
        <v>8</v>
      </c>
      <c r="D37970" t="s">
        <v>2402</v>
      </c>
      <c r="E37970">
        <v>0</v>
      </c>
    </row>
    <row r="37971" spans="1:5" x14ac:dyDescent="0.3">
      <c r="A37971">
        <v>53200190</v>
      </c>
      <c r="B37971" t="s">
        <v>2126</v>
      </c>
      <c r="C37971" t="s">
        <v>8</v>
      </c>
      <c r="D37971" t="s">
        <v>2403</v>
      </c>
      <c r="E37971">
        <v>0</v>
      </c>
    </row>
    <row r="37972" spans="1:5" x14ac:dyDescent="0.3">
      <c r="A37972">
        <v>53200190</v>
      </c>
      <c r="B37972" t="s">
        <v>2126</v>
      </c>
      <c r="C37972" t="s">
        <v>8</v>
      </c>
      <c r="D37972" t="s">
        <v>2404</v>
      </c>
      <c r="E37972">
        <v>0</v>
      </c>
    </row>
    <row r="37973" spans="1:5" x14ac:dyDescent="0.3">
      <c r="A37973">
        <v>53200190</v>
      </c>
      <c r="B37973" t="s">
        <v>2126</v>
      </c>
      <c r="C37973" t="s">
        <v>8</v>
      </c>
      <c r="D37973" t="s">
        <v>2405</v>
      </c>
      <c r="E37973">
        <v>-2</v>
      </c>
    </row>
    <row r="37974" spans="1:5" x14ac:dyDescent="0.3">
      <c r="A37974">
        <v>53200190</v>
      </c>
      <c r="B37974" t="s">
        <v>2126</v>
      </c>
      <c r="C37974" t="s">
        <v>8</v>
      </c>
      <c r="D37974" t="s">
        <v>2406</v>
      </c>
      <c r="E37974">
        <v>0</v>
      </c>
    </row>
    <row r="37975" spans="1:5" x14ac:dyDescent="0.3">
      <c r="A37975">
        <v>53200190</v>
      </c>
      <c r="B37975" t="s">
        <v>2126</v>
      </c>
      <c r="C37975" t="s">
        <v>8</v>
      </c>
      <c r="D37975" t="s">
        <v>2407</v>
      </c>
      <c r="E37975">
        <v>0</v>
      </c>
    </row>
    <row r="37976" spans="1:5" x14ac:dyDescent="0.3">
      <c r="A37976">
        <v>53200190</v>
      </c>
      <c r="B37976" t="s">
        <v>2126</v>
      </c>
      <c r="C37976" t="s">
        <v>8</v>
      </c>
      <c r="D37976" t="s">
        <v>2408</v>
      </c>
      <c r="E37976">
        <v>0</v>
      </c>
    </row>
    <row r="37977" spans="1:5" x14ac:dyDescent="0.3">
      <c r="A37977">
        <v>53200190</v>
      </c>
      <c r="B37977" t="s">
        <v>2126</v>
      </c>
      <c r="C37977" t="s">
        <v>8</v>
      </c>
      <c r="D37977" t="s">
        <v>2409</v>
      </c>
      <c r="E37977">
        <v>0</v>
      </c>
    </row>
    <row r="37978" spans="1:5" x14ac:dyDescent="0.3">
      <c r="A37978">
        <v>53200190</v>
      </c>
      <c r="B37978" t="s">
        <v>2126</v>
      </c>
      <c r="C37978" t="s">
        <v>8</v>
      </c>
      <c r="D37978" t="s">
        <v>2410</v>
      </c>
      <c r="E37978">
        <v>0</v>
      </c>
    </row>
    <row r="37979" spans="1:5" x14ac:dyDescent="0.3">
      <c r="A37979">
        <v>53200190</v>
      </c>
      <c r="B37979" t="s">
        <v>2126</v>
      </c>
      <c r="C37979" t="s">
        <v>8</v>
      </c>
      <c r="D37979" t="s">
        <v>2411</v>
      </c>
      <c r="E37979">
        <v>0</v>
      </c>
    </row>
    <row r="37980" spans="1:5" x14ac:dyDescent="0.3">
      <c r="A37980">
        <v>53200190</v>
      </c>
      <c r="B37980" t="s">
        <v>2126</v>
      </c>
      <c r="C37980" t="s">
        <v>8</v>
      </c>
      <c r="D37980" t="s">
        <v>2412</v>
      </c>
      <c r="E37980">
        <v>0</v>
      </c>
    </row>
    <row r="37981" spans="1:5" x14ac:dyDescent="0.3">
      <c r="A37981">
        <v>53200190</v>
      </c>
      <c r="B37981" t="s">
        <v>2126</v>
      </c>
      <c r="C37981" t="s">
        <v>8</v>
      </c>
      <c r="D37981" t="s">
        <v>2413</v>
      </c>
      <c r="E37981">
        <v>0</v>
      </c>
    </row>
    <row r="37982" spans="1:5" x14ac:dyDescent="0.3">
      <c r="A37982">
        <v>30070029</v>
      </c>
      <c r="B37982" t="s">
        <v>2128</v>
      </c>
      <c r="C37982" t="s">
        <v>8</v>
      </c>
      <c r="D37982" t="s">
        <v>2378</v>
      </c>
      <c r="E37982">
        <v>0</v>
      </c>
    </row>
    <row r="37983" spans="1:5" x14ac:dyDescent="0.3">
      <c r="A37983">
        <v>30070029</v>
      </c>
      <c r="B37983" t="s">
        <v>2128</v>
      </c>
      <c r="C37983" t="s">
        <v>8</v>
      </c>
      <c r="D37983" t="s">
        <v>2379</v>
      </c>
      <c r="E37983">
        <v>0</v>
      </c>
    </row>
    <row r="37984" spans="1:5" x14ac:dyDescent="0.3">
      <c r="A37984">
        <v>30070029</v>
      </c>
      <c r="B37984" t="s">
        <v>2128</v>
      </c>
      <c r="C37984" t="s">
        <v>8</v>
      </c>
      <c r="D37984" t="s">
        <v>2380</v>
      </c>
      <c r="E37984">
        <v>-100</v>
      </c>
    </row>
    <row r="37985" spans="1:5" x14ac:dyDescent="0.3">
      <c r="A37985">
        <v>30070029</v>
      </c>
      <c r="B37985" t="s">
        <v>2128</v>
      </c>
      <c r="C37985" t="s">
        <v>8</v>
      </c>
      <c r="D37985" t="s">
        <v>2381</v>
      </c>
      <c r="E37985">
        <v>0</v>
      </c>
    </row>
    <row r="37986" spans="1:5" x14ac:dyDescent="0.3">
      <c r="A37986">
        <v>30070029</v>
      </c>
      <c r="B37986" t="s">
        <v>2128</v>
      </c>
      <c r="C37986" t="s">
        <v>8</v>
      </c>
      <c r="D37986" t="s">
        <v>2382</v>
      </c>
      <c r="E37986">
        <v>0</v>
      </c>
    </row>
    <row r="37987" spans="1:5" x14ac:dyDescent="0.3">
      <c r="A37987">
        <v>30070029</v>
      </c>
      <c r="B37987" t="s">
        <v>2128</v>
      </c>
      <c r="C37987" t="s">
        <v>8</v>
      </c>
      <c r="D37987" t="s">
        <v>2383</v>
      </c>
      <c r="E37987">
        <v>0</v>
      </c>
    </row>
    <row r="37988" spans="1:5" x14ac:dyDescent="0.3">
      <c r="A37988">
        <v>30070029</v>
      </c>
      <c r="B37988" t="s">
        <v>2128</v>
      </c>
      <c r="C37988" t="s">
        <v>8</v>
      </c>
      <c r="D37988" t="s">
        <v>2384</v>
      </c>
      <c r="E37988">
        <v>0</v>
      </c>
    </row>
    <row r="37989" spans="1:5" x14ac:dyDescent="0.3">
      <c r="A37989">
        <v>30070029</v>
      </c>
      <c r="B37989" t="s">
        <v>2128</v>
      </c>
      <c r="C37989" t="s">
        <v>8</v>
      </c>
      <c r="D37989" t="s">
        <v>2385</v>
      </c>
      <c r="E37989">
        <v>0</v>
      </c>
    </row>
    <row r="37990" spans="1:5" x14ac:dyDescent="0.3">
      <c r="A37990">
        <v>30070029</v>
      </c>
      <c r="B37990" t="s">
        <v>2128</v>
      </c>
      <c r="C37990" t="s">
        <v>8</v>
      </c>
      <c r="D37990" t="s">
        <v>2386</v>
      </c>
      <c r="E37990">
        <v>0</v>
      </c>
    </row>
    <row r="37991" spans="1:5" x14ac:dyDescent="0.3">
      <c r="A37991">
        <v>30070029</v>
      </c>
      <c r="B37991" t="s">
        <v>2128</v>
      </c>
      <c r="C37991" t="s">
        <v>8</v>
      </c>
      <c r="D37991" t="s">
        <v>2387</v>
      </c>
      <c r="E37991">
        <v>0</v>
      </c>
    </row>
    <row r="37992" spans="1:5" x14ac:dyDescent="0.3">
      <c r="A37992">
        <v>30070029</v>
      </c>
      <c r="B37992" t="s">
        <v>2128</v>
      </c>
      <c r="C37992" t="s">
        <v>8</v>
      </c>
      <c r="D37992" t="s">
        <v>2388</v>
      </c>
      <c r="E37992">
        <v>0</v>
      </c>
    </row>
    <row r="37993" spans="1:5" x14ac:dyDescent="0.3">
      <c r="A37993">
        <v>30070029</v>
      </c>
      <c r="B37993" t="s">
        <v>2128</v>
      </c>
      <c r="C37993" t="s">
        <v>8</v>
      </c>
      <c r="D37993" t="s">
        <v>2389</v>
      </c>
      <c r="E37993">
        <v>0</v>
      </c>
    </row>
    <row r="37994" spans="1:5" x14ac:dyDescent="0.3">
      <c r="A37994">
        <v>30070029</v>
      </c>
      <c r="B37994" t="s">
        <v>2128</v>
      </c>
      <c r="C37994" t="s">
        <v>8</v>
      </c>
      <c r="D37994" t="s">
        <v>2390</v>
      </c>
      <c r="E37994">
        <v>0</v>
      </c>
    </row>
    <row r="37995" spans="1:5" x14ac:dyDescent="0.3">
      <c r="A37995">
        <v>30070029</v>
      </c>
      <c r="B37995" t="s">
        <v>2128</v>
      </c>
      <c r="C37995" t="s">
        <v>8</v>
      </c>
      <c r="D37995" t="s">
        <v>2391</v>
      </c>
      <c r="E37995">
        <v>0</v>
      </c>
    </row>
    <row r="37996" spans="1:5" x14ac:dyDescent="0.3">
      <c r="A37996">
        <v>30070029</v>
      </c>
      <c r="B37996" t="s">
        <v>2128</v>
      </c>
      <c r="C37996" t="s">
        <v>8</v>
      </c>
      <c r="D37996" t="s">
        <v>2392</v>
      </c>
      <c r="E37996">
        <v>0</v>
      </c>
    </row>
    <row r="37997" spans="1:5" x14ac:dyDescent="0.3">
      <c r="A37997">
        <v>30070029</v>
      </c>
      <c r="B37997" t="s">
        <v>2128</v>
      </c>
      <c r="C37997" t="s">
        <v>8</v>
      </c>
      <c r="D37997" t="s">
        <v>2393</v>
      </c>
      <c r="E37997">
        <v>0</v>
      </c>
    </row>
    <row r="37998" spans="1:5" x14ac:dyDescent="0.3">
      <c r="A37998">
        <v>30070029</v>
      </c>
      <c r="B37998" t="s">
        <v>2128</v>
      </c>
      <c r="C37998" t="s">
        <v>8</v>
      </c>
      <c r="D37998" t="s">
        <v>2394</v>
      </c>
      <c r="E37998">
        <v>0</v>
      </c>
    </row>
    <row r="37999" spans="1:5" x14ac:dyDescent="0.3">
      <c r="A37999">
        <v>30070029</v>
      </c>
      <c r="B37999" t="s">
        <v>2128</v>
      </c>
      <c r="C37999" t="s">
        <v>8</v>
      </c>
      <c r="D37999" t="s">
        <v>2395</v>
      </c>
      <c r="E37999">
        <v>0</v>
      </c>
    </row>
    <row r="38000" spans="1:5" x14ac:dyDescent="0.3">
      <c r="A38000">
        <v>30070029</v>
      </c>
      <c r="B38000" t="s">
        <v>2128</v>
      </c>
      <c r="C38000" t="s">
        <v>8</v>
      </c>
      <c r="D38000" t="s">
        <v>2396</v>
      </c>
      <c r="E38000">
        <v>0</v>
      </c>
    </row>
    <row r="38001" spans="1:5" x14ac:dyDescent="0.3">
      <c r="A38001">
        <v>30070029</v>
      </c>
      <c r="B38001" t="s">
        <v>2128</v>
      </c>
      <c r="C38001" t="s">
        <v>8</v>
      </c>
      <c r="D38001" t="s">
        <v>2397</v>
      </c>
      <c r="E38001">
        <v>0</v>
      </c>
    </row>
    <row r="38002" spans="1:5" x14ac:dyDescent="0.3">
      <c r="A38002">
        <v>30070029</v>
      </c>
      <c r="B38002" t="s">
        <v>2128</v>
      </c>
      <c r="C38002" t="s">
        <v>8</v>
      </c>
      <c r="D38002" t="s">
        <v>2398</v>
      </c>
      <c r="E38002">
        <v>0</v>
      </c>
    </row>
    <row r="38003" spans="1:5" x14ac:dyDescent="0.3">
      <c r="A38003">
        <v>30070029</v>
      </c>
      <c r="B38003" t="s">
        <v>2128</v>
      </c>
      <c r="C38003" t="s">
        <v>8</v>
      </c>
      <c r="D38003" t="s">
        <v>2399</v>
      </c>
      <c r="E38003">
        <v>0</v>
      </c>
    </row>
    <row r="38004" spans="1:5" x14ac:dyDescent="0.3">
      <c r="A38004">
        <v>30070029</v>
      </c>
      <c r="B38004" t="s">
        <v>2128</v>
      </c>
      <c r="C38004" t="s">
        <v>8</v>
      </c>
      <c r="D38004" t="s">
        <v>2400</v>
      </c>
      <c r="E38004">
        <v>0</v>
      </c>
    </row>
    <row r="38005" spans="1:5" x14ac:dyDescent="0.3">
      <c r="A38005">
        <v>30070029</v>
      </c>
      <c r="B38005" t="s">
        <v>2128</v>
      </c>
      <c r="C38005" t="s">
        <v>8</v>
      </c>
      <c r="D38005" t="s">
        <v>2401</v>
      </c>
      <c r="E38005">
        <v>0</v>
      </c>
    </row>
    <row r="38006" spans="1:5" x14ac:dyDescent="0.3">
      <c r="A38006">
        <v>30070029</v>
      </c>
      <c r="B38006" t="s">
        <v>2128</v>
      </c>
      <c r="C38006" t="s">
        <v>8</v>
      </c>
      <c r="D38006" t="s">
        <v>2402</v>
      </c>
      <c r="E38006">
        <v>-120</v>
      </c>
    </row>
    <row r="38007" spans="1:5" x14ac:dyDescent="0.3">
      <c r="A38007">
        <v>30070029</v>
      </c>
      <c r="B38007" t="s">
        <v>2128</v>
      </c>
      <c r="C38007" t="s">
        <v>8</v>
      </c>
      <c r="D38007" t="s">
        <v>2403</v>
      </c>
      <c r="E38007">
        <v>0</v>
      </c>
    </row>
    <row r="38008" spans="1:5" x14ac:dyDescent="0.3">
      <c r="A38008">
        <v>30070029</v>
      </c>
      <c r="B38008" t="s">
        <v>2128</v>
      </c>
      <c r="C38008" t="s">
        <v>8</v>
      </c>
      <c r="D38008" t="s">
        <v>2404</v>
      </c>
      <c r="E38008">
        <v>0</v>
      </c>
    </row>
    <row r="38009" spans="1:5" x14ac:dyDescent="0.3">
      <c r="A38009">
        <v>30070029</v>
      </c>
      <c r="B38009" t="s">
        <v>2128</v>
      </c>
      <c r="C38009" t="s">
        <v>8</v>
      </c>
      <c r="D38009" t="s">
        <v>2405</v>
      </c>
      <c r="E38009">
        <v>0</v>
      </c>
    </row>
    <row r="38010" spans="1:5" x14ac:dyDescent="0.3">
      <c r="A38010">
        <v>30070029</v>
      </c>
      <c r="B38010" t="s">
        <v>2128</v>
      </c>
      <c r="C38010" t="s">
        <v>8</v>
      </c>
      <c r="D38010" t="s">
        <v>2406</v>
      </c>
      <c r="E38010">
        <v>0</v>
      </c>
    </row>
    <row r="38011" spans="1:5" x14ac:dyDescent="0.3">
      <c r="A38011">
        <v>30070029</v>
      </c>
      <c r="B38011" t="s">
        <v>2128</v>
      </c>
      <c r="C38011" t="s">
        <v>8</v>
      </c>
      <c r="D38011" t="s">
        <v>2407</v>
      </c>
      <c r="E38011">
        <v>0</v>
      </c>
    </row>
    <row r="38012" spans="1:5" x14ac:dyDescent="0.3">
      <c r="A38012">
        <v>30070029</v>
      </c>
      <c r="B38012" t="s">
        <v>2128</v>
      </c>
      <c r="C38012" t="s">
        <v>8</v>
      </c>
      <c r="D38012" t="s">
        <v>2408</v>
      </c>
      <c r="E38012">
        <v>0</v>
      </c>
    </row>
    <row r="38013" spans="1:5" x14ac:dyDescent="0.3">
      <c r="A38013">
        <v>30070029</v>
      </c>
      <c r="B38013" t="s">
        <v>2128</v>
      </c>
      <c r="C38013" t="s">
        <v>8</v>
      </c>
      <c r="D38013" t="s">
        <v>2409</v>
      </c>
      <c r="E38013">
        <v>0</v>
      </c>
    </row>
    <row r="38014" spans="1:5" x14ac:dyDescent="0.3">
      <c r="A38014">
        <v>30070029</v>
      </c>
      <c r="B38014" t="s">
        <v>2128</v>
      </c>
      <c r="C38014" t="s">
        <v>8</v>
      </c>
      <c r="D38014" t="s">
        <v>2410</v>
      </c>
      <c r="E38014">
        <v>0</v>
      </c>
    </row>
    <row r="38015" spans="1:5" x14ac:dyDescent="0.3">
      <c r="A38015">
        <v>30070029</v>
      </c>
      <c r="B38015" t="s">
        <v>2128</v>
      </c>
      <c r="C38015" t="s">
        <v>8</v>
      </c>
      <c r="D38015" t="s">
        <v>2411</v>
      </c>
      <c r="E38015">
        <v>0</v>
      </c>
    </row>
    <row r="38016" spans="1:5" x14ac:dyDescent="0.3">
      <c r="A38016">
        <v>30070029</v>
      </c>
      <c r="B38016" t="s">
        <v>2128</v>
      </c>
      <c r="C38016" t="s">
        <v>8</v>
      </c>
      <c r="D38016" t="s">
        <v>2412</v>
      </c>
      <c r="E38016">
        <v>0</v>
      </c>
    </row>
    <row r="38017" spans="1:5" x14ac:dyDescent="0.3">
      <c r="A38017">
        <v>30070029</v>
      </c>
      <c r="B38017" t="s">
        <v>2128</v>
      </c>
      <c r="C38017" t="s">
        <v>8</v>
      </c>
      <c r="D38017" t="s">
        <v>2413</v>
      </c>
      <c r="E38017">
        <v>0</v>
      </c>
    </row>
    <row r="38018" spans="1:5" x14ac:dyDescent="0.3">
      <c r="A38018">
        <v>30040005</v>
      </c>
      <c r="B38018" t="s">
        <v>2130</v>
      </c>
      <c r="C38018" t="s">
        <v>8</v>
      </c>
      <c r="D38018" t="s">
        <v>2378</v>
      </c>
      <c r="E38018">
        <v>0</v>
      </c>
    </row>
    <row r="38019" spans="1:5" x14ac:dyDescent="0.3">
      <c r="A38019">
        <v>30040005</v>
      </c>
      <c r="B38019" t="s">
        <v>2130</v>
      </c>
      <c r="C38019" t="s">
        <v>8</v>
      </c>
      <c r="D38019" t="s">
        <v>2379</v>
      </c>
      <c r="E38019">
        <v>0</v>
      </c>
    </row>
    <row r="38020" spans="1:5" x14ac:dyDescent="0.3">
      <c r="A38020">
        <v>30040005</v>
      </c>
      <c r="B38020" t="s">
        <v>2130</v>
      </c>
      <c r="C38020" t="s">
        <v>8</v>
      </c>
      <c r="D38020" t="s">
        <v>2380</v>
      </c>
      <c r="E38020">
        <v>-50</v>
      </c>
    </row>
    <row r="38021" spans="1:5" x14ac:dyDescent="0.3">
      <c r="A38021">
        <v>30040005</v>
      </c>
      <c r="B38021" t="s">
        <v>2130</v>
      </c>
      <c r="C38021" t="s">
        <v>8</v>
      </c>
      <c r="D38021" t="s">
        <v>2381</v>
      </c>
      <c r="E38021">
        <v>0</v>
      </c>
    </row>
    <row r="38022" spans="1:5" x14ac:dyDescent="0.3">
      <c r="A38022">
        <v>30040005</v>
      </c>
      <c r="B38022" t="s">
        <v>2130</v>
      </c>
      <c r="C38022" t="s">
        <v>8</v>
      </c>
      <c r="D38022" t="s">
        <v>2382</v>
      </c>
      <c r="E38022">
        <v>0</v>
      </c>
    </row>
    <row r="38023" spans="1:5" x14ac:dyDescent="0.3">
      <c r="A38023">
        <v>30040005</v>
      </c>
      <c r="B38023" t="s">
        <v>2130</v>
      </c>
      <c r="C38023" t="s">
        <v>8</v>
      </c>
      <c r="D38023" t="s">
        <v>2383</v>
      </c>
      <c r="E38023">
        <v>-20</v>
      </c>
    </row>
    <row r="38024" spans="1:5" x14ac:dyDescent="0.3">
      <c r="A38024">
        <v>30040005</v>
      </c>
      <c r="B38024" t="s">
        <v>2130</v>
      </c>
      <c r="C38024" t="s">
        <v>8</v>
      </c>
      <c r="D38024" t="s">
        <v>2384</v>
      </c>
      <c r="E38024">
        <v>-16</v>
      </c>
    </row>
    <row r="38025" spans="1:5" x14ac:dyDescent="0.3">
      <c r="A38025">
        <v>30040005</v>
      </c>
      <c r="B38025" t="s">
        <v>2130</v>
      </c>
      <c r="C38025" t="s">
        <v>8</v>
      </c>
      <c r="D38025" t="s">
        <v>2385</v>
      </c>
      <c r="E38025">
        <v>-30</v>
      </c>
    </row>
    <row r="38026" spans="1:5" x14ac:dyDescent="0.3">
      <c r="A38026">
        <v>30040005</v>
      </c>
      <c r="B38026" t="s">
        <v>2130</v>
      </c>
      <c r="C38026" t="s">
        <v>8</v>
      </c>
      <c r="D38026" t="s">
        <v>2386</v>
      </c>
      <c r="E38026">
        <v>-20</v>
      </c>
    </row>
    <row r="38027" spans="1:5" x14ac:dyDescent="0.3">
      <c r="A38027">
        <v>30040005</v>
      </c>
      <c r="B38027" t="s">
        <v>2130</v>
      </c>
      <c r="C38027" t="s">
        <v>8</v>
      </c>
      <c r="D38027" t="s">
        <v>2387</v>
      </c>
      <c r="E38027">
        <v>-16</v>
      </c>
    </row>
    <row r="38028" spans="1:5" x14ac:dyDescent="0.3">
      <c r="A38028">
        <v>30040005</v>
      </c>
      <c r="B38028" t="s">
        <v>2130</v>
      </c>
      <c r="C38028" t="s">
        <v>8</v>
      </c>
      <c r="D38028" t="s">
        <v>2388</v>
      </c>
      <c r="E38028">
        <v>-20</v>
      </c>
    </row>
    <row r="38029" spans="1:5" x14ac:dyDescent="0.3">
      <c r="A38029">
        <v>30040005</v>
      </c>
      <c r="B38029" t="s">
        <v>2130</v>
      </c>
      <c r="C38029" t="s">
        <v>8</v>
      </c>
      <c r="D38029" t="s">
        <v>2389</v>
      </c>
      <c r="E38029">
        <v>0</v>
      </c>
    </row>
    <row r="38030" spans="1:5" x14ac:dyDescent="0.3">
      <c r="A38030">
        <v>30040005</v>
      </c>
      <c r="B38030" t="s">
        <v>2130</v>
      </c>
      <c r="C38030" t="s">
        <v>8</v>
      </c>
      <c r="D38030" t="s">
        <v>2390</v>
      </c>
      <c r="E38030">
        <v>-50</v>
      </c>
    </row>
    <row r="38031" spans="1:5" x14ac:dyDescent="0.3">
      <c r="A38031">
        <v>30040005</v>
      </c>
      <c r="B38031" t="s">
        <v>2130</v>
      </c>
      <c r="C38031" t="s">
        <v>8</v>
      </c>
      <c r="D38031" t="s">
        <v>2391</v>
      </c>
      <c r="E38031">
        <v>0</v>
      </c>
    </row>
    <row r="38032" spans="1:5" x14ac:dyDescent="0.3">
      <c r="A38032">
        <v>30040005</v>
      </c>
      <c r="B38032" t="s">
        <v>2130</v>
      </c>
      <c r="C38032" t="s">
        <v>8</v>
      </c>
      <c r="D38032" t="s">
        <v>2392</v>
      </c>
      <c r="E38032">
        <v>0</v>
      </c>
    </row>
    <row r="38033" spans="1:5" x14ac:dyDescent="0.3">
      <c r="A38033">
        <v>30040005</v>
      </c>
      <c r="B38033" t="s">
        <v>2130</v>
      </c>
      <c r="C38033" t="s">
        <v>8</v>
      </c>
      <c r="D38033" t="s">
        <v>2393</v>
      </c>
      <c r="E38033">
        <v>0</v>
      </c>
    </row>
    <row r="38034" spans="1:5" x14ac:dyDescent="0.3">
      <c r="A38034">
        <v>30040005</v>
      </c>
      <c r="B38034" t="s">
        <v>2130</v>
      </c>
      <c r="C38034" t="s">
        <v>8</v>
      </c>
      <c r="D38034" t="s">
        <v>2394</v>
      </c>
      <c r="E38034">
        <v>0</v>
      </c>
    </row>
    <row r="38035" spans="1:5" x14ac:dyDescent="0.3">
      <c r="A38035">
        <v>30040005</v>
      </c>
      <c r="B38035" t="s">
        <v>2130</v>
      </c>
      <c r="C38035" t="s">
        <v>8</v>
      </c>
      <c r="D38035" t="s">
        <v>2395</v>
      </c>
      <c r="E38035">
        <v>0</v>
      </c>
    </row>
    <row r="38036" spans="1:5" x14ac:dyDescent="0.3">
      <c r="A38036">
        <v>30040005</v>
      </c>
      <c r="B38036" t="s">
        <v>2130</v>
      </c>
      <c r="C38036" t="s">
        <v>8</v>
      </c>
      <c r="D38036" t="s">
        <v>2396</v>
      </c>
      <c r="E38036">
        <v>0</v>
      </c>
    </row>
    <row r="38037" spans="1:5" x14ac:dyDescent="0.3">
      <c r="A38037">
        <v>30040005</v>
      </c>
      <c r="B38037" t="s">
        <v>2130</v>
      </c>
      <c r="C38037" t="s">
        <v>8</v>
      </c>
      <c r="D38037" t="s">
        <v>2397</v>
      </c>
      <c r="E38037">
        <v>0</v>
      </c>
    </row>
    <row r="38038" spans="1:5" x14ac:dyDescent="0.3">
      <c r="A38038">
        <v>30040005</v>
      </c>
      <c r="B38038" t="s">
        <v>2130</v>
      </c>
      <c r="C38038" t="s">
        <v>8</v>
      </c>
      <c r="D38038" t="s">
        <v>2398</v>
      </c>
      <c r="E38038">
        <v>0</v>
      </c>
    </row>
    <row r="38039" spans="1:5" x14ac:dyDescent="0.3">
      <c r="A38039">
        <v>30040005</v>
      </c>
      <c r="B38039" t="s">
        <v>2130</v>
      </c>
      <c r="C38039" t="s">
        <v>8</v>
      </c>
      <c r="D38039" t="s">
        <v>2399</v>
      </c>
      <c r="E38039">
        <v>0</v>
      </c>
    </row>
    <row r="38040" spans="1:5" x14ac:dyDescent="0.3">
      <c r="A38040">
        <v>30040005</v>
      </c>
      <c r="B38040" t="s">
        <v>2130</v>
      </c>
      <c r="C38040" t="s">
        <v>8</v>
      </c>
      <c r="D38040" t="s">
        <v>2400</v>
      </c>
      <c r="E38040">
        <v>0</v>
      </c>
    </row>
    <row r="38041" spans="1:5" x14ac:dyDescent="0.3">
      <c r="A38041">
        <v>30040005</v>
      </c>
      <c r="B38041" t="s">
        <v>2130</v>
      </c>
      <c r="C38041" t="s">
        <v>8</v>
      </c>
      <c r="D38041" t="s">
        <v>2401</v>
      </c>
      <c r="E38041">
        <v>0</v>
      </c>
    </row>
    <row r="38042" spans="1:5" x14ac:dyDescent="0.3">
      <c r="A38042">
        <v>30040005</v>
      </c>
      <c r="B38042" t="s">
        <v>2130</v>
      </c>
      <c r="C38042" t="s">
        <v>8</v>
      </c>
      <c r="D38042" t="s">
        <v>2402</v>
      </c>
      <c r="E38042">
        <v>0</v>
      </c>
    </row>
    <row r="38043" spans="1:5" x14ac:dyDescent="0.3">
      <c r="A38043">
        <v>30040005</v>
      </c>
      <c r="B38043" t="s">
        <v>2130</v>
      </c>
      <c r="C38043" t="s">
        <v>8</v>
      </c>
      <c r="D38043" t="s">
        <v>2403</v>
      </c>
      <c r="E38043">
        <v>0</v>
      </c>
    </row>
    <row r="38044" spans="1:5" x14ac:dyDescent="0.3">
      <c r="A38044">
        <v>30040005</v>
      </c>
      <c r="B38044" t="s">
        <v>2130</v>
      </c>
      <c r="C38044" t="s">
        <v>8</v>
      </c>
      <c r="D38044" t="s">
        <v>2404</v>
      </c>
      <c r="E38044">
        <v>0</v>
      </c>
    </row>
    <row r="38045" spans="1:5" x14ac:dyDescent="0.3">
      <c r="A38045">
        <v>30040005</v>
      </c>
      <c r="B38045" t="s">
        <v>2130</v>
      </c>
      <c r="C38045" t="s">
        <v>8</v>
      </c>
      <c r="D38045" t="s">
        <v>2405</v>
      </c>
      <c r="E38045">
        <v>0</v>
      </c>
    </row>
    <row r="38046" spans="1:5" x14ac:dyDescent="0.3">
      <c r="A38046">
        <v>30040005</v>
      </c>
      <c r="B38046" t="s">
        <v>2130</v>
      </c>
      <c r="C38046" t="s">
        <v>8</v>
      </c>
      <c r="D38046" t="s">
        <v>2406</v>
      </c>
      <c r="E38046">
        <v>0</v>
      </c>
    </row>
    <row r="38047" spans="1:5" x14ac:dyDescent="0.3">
      <c r="A38047">
        <v>30040005</v>
      </c>
      <c r="B38047" t="s">
        <v>2130</v>
      </c>
      <c r="C38047" t="s">
        <v>8</v>
      </c>
      <c r="D38047" t="s">
        <v>2407</v>
      </c>
      <c r="E38047">
        <v>0</v>
      </c>
    </row>
    <row r="38048" spans="1:5" x14ac:dyDescent="0.3">
      <c r="A38048">
        <v>30040005</v>
      </c>
      <c r="B38048" t="s">
        <v>2130</v>
      </c>
      <c r="C38048" t="s">
        <v>8</v>
      </c>
      <c r="D38048" t="s">
        <v>2408</v>
      </c>
      <c r="E38048">
        <v>0</v>
      </c>
    </row>
    <row r="38049" spans="1:5" x14ac:dyDescent="0.3">
      <c r="A38049">
        <v>30040005</v>
      </c>
      <c r="B38049" t="s">
        <v>2130</v>
      </c>
      <c r="C38049" t="s">
        <v>8</v>
      </c>
      <c r="D38049" t="s">
        <v>2409</v>
      </c>
      <c r="E38049">
        <v>0</v>
      </c>
    </row>
    <row r="38050" spans="1:5" x14ac:dyDescent="0.3">
      <c r="A38050">
        <v>30040005</v>
      </c>
      <c r="B38050" t="s">
        <v>2130</v>
      </c>
      <c r="C38050" t="s">
        <v>8</v>
      </c>
      <c r="D38050" t="s">
        <v>2410</v>
      </c>
      <c r="E38050">
        <v>0</v>
      </c>
    </row>
    <row r="38051" spans="1:5" x14ac:dyDescent="0.3">
      <c r="A38051">
        <v>30040005</v>
      </c>
      <c r="B38051" t="s">
        <v>2130</v>
      </c>
      <c r="C38051" t="s">
        <v>8</v>
      </c>
      <c r="D38051" t="s">
        <v>2411</v>
      </c>
      <c r="E38051">
        <v>-10</v>
      </c>
    </row>
    <row r="38052" spans="1:5" x14ac:dyDescent="0.3">
      <c r="A38052">
        <v>30040005</v>
      </c>
      <c r="B38052" t="s">
        <v>2130</v>
      </c>
      <c r="C38052" t="s">
        <v>8</v>
      </c>
      <c r="D38052" t="s">
        <v>2412</v>
      </c>
      <c r="E38052">
        <v>-10</v>
      </c>
    </row>
    <row r="38053" spans="1:5" x14ac:dyDescent="0.3">
      <c r="A38053">
        <v>30040005</v>
      </c>
      <c r="B38053" t="s">
        <v>2130</v>
      </c>
      <c r="C38053" t="s">
        <v>8</v>
      </c>
      <c r="D38053" t="s">
        <v>2413</v>
      </c>
      <c r="E38053">
        <v>0</v>
      </c>
    </row>
    <row r="38054" spans="1:5" x14ac:dyDescent="0.3">
      <c r="A38054">
        <v>30710012</v>
      </c>
      <c r="B38054" t="s">
        <v>2132</v>
      </c>
      <c r="C38054" t="s">
        <v>8</v>
      </c>
      <c r="D38054" t="s">
        <v>2378</v>
      </c>
      <c r="E38054">
        <v>0</v>
      </c>
    </row>
    <row r="38055" spans="1:5" x14ac:dyDescent="0.3">
      <c r="A38055">
        <v>30710012</v>
      </c>
      <c r="B38055" t="s">
        <v>2132</v>
      </c>
      <c r="C38055" t="s">
        <v>8</v>
      </c>
      <c r="D38055" t="s">
        <v>2379</v>
      </c>
      <c r="E38055">
        <v>0</v>
      </c>
    </row>
    <row r="38056" spans="1:5" x14ac:dyDescent="0.3">
      <c r="A38056">
        <v>30710012</v>
      </c>
      <c r="B38056" t="s">
        <v>2132</v>
      </c>
      <c r="C38056" t="s">
        <v>8</v>
      </c>
      <c r="D38056" t="s">
        <v>2380</v>
      </c>
      <c r="E38056">
        <v>0</v>
      </c>
    </row>
    <row r="38057" spans="1:5" x14ac:dyDescent="0.3">
      <c r="A38057">
        <v>30710012</v>
      </c>
      <c r="B38057" t="s">
        <v>2132</v>
      </c>
      <c r="C38057" t="s">
        <v>8</v>
      </c>
      <c r="D38057" t="s">
        <v>2381</v>
      </c>
      <c r="E38057">
        <v>-2</v>
      </c>
    </row>
    <row r="38058" spans="1:5" x14ac:dyDescent="0.3">
      <c r="A38058">
        <v>30710012</v>
      </c>
      <c r="B38058" t="s">
        <v>2132</v>
      </c>
      <c r="C38058" t="s">
        <v>8</v>
      </c>
      <c r="D38058" t="s">
        <v>2382</v>
      </c>
      <c r="E38058">
        <v>0</v>
      </c>
    </row>
    <row r="38059" spans="1:5" x14ac:dyDescent="0.3">
      <c r="A38059">
        <v>30710012</v>
      </c>
      <c r="B38059" t="s">
        <v>2132</v>
      </c>
      <c r="C38059" t="s">
        <v>8</v>
      </c>
      <c r="D38059" t="s">
        <v>2383</v>
      </c>
      <c r="E38059">
        <v>0</v>
      </c>
    </row>
    <row r="38060" spans="1:5" x14ac:dyDescent="0.3">
      <c r="A38060">
        <v>30710012</v>
      </c>
      <c r="B38060" t="s">
        <v>2132</v>
      </c>
      <c r="C38060" t="s">
        <v>8</v>
      </c>
      <c r="D38060" t="s">
        <v>2384</v>
      </c>
      <c r="E38060">
        <v>0</v>
      </c>
    </row>
    <row r="38061" spans="1:5" x14ac:dyDescent="0.3">
      <c r="A38061">
        <v>30710012</v>
      </c>
      <c r="B38061" t="s">
        <v>2132</v>
      </c>
      <c r="C38061" t="s">
        <v>8</v>
      </c>
      <c r="D38061" t="s">
        <v>2385</v>
      </c>
      <c r="E38061">
        <v>0</v>
      </c>
    </row>
    <row r="38062" spans="1:5" x14ac:dyDescent="0.3">
      <c r="A38062">
        <v>30710012</v>
      </c>
      <c r="B38062" t="s">
        <v>2132</v>
      </c>
      <c r="C38062" t="s">
        <v>8</v>
      </c>
      <c r="D38062" t="s">
        <v>2386</v>
      </c>
      <c r="E38062">
        <v>0</v>
      </c>
    </row>
    <row r="38063" spans="1:5" x14ac:dyDescent="0.3">
      <c r="A38063">
        <v>30710012</v>
      </c>
      <c r="B38063" t="s">
        <v>2132</v>
      </c>
      <c r="C38063" t="s">
        <v>8</v>
      </c>
      <c r="D38063" t="s">
        <v>2387</v>
      </c>
      <c r="E38063">
        <v>0</v>
      </c>
    </row>
    <row r="38064" spans="1:5" x14ac:dyDescent="0.3">
      <c r="A38064">
        <v>30710012</v>
      </c>
      <c r="B38064" t="s">
        <v>2132</v>
      </c>
      <c r="C38064" t="s">
        <v>8</v>
      </c>
      <c r="D38064" t="s">
        <v>2388</v>
      </c>
      <c r="E38064">
        <v>0</v>
      </c>
    </row>
    <row r="38065" spans="1:5" x14ac:dyDescent="0.3">
      <c r="A38065">
        <v>30710012</v>
      </c>
      <c r="B38065" t="s">
        <v>2132</v>
      </c>
      <c r="C38065" t="s">
        <v>8</v>
      </c>
      <c r="D38065" t="s">
        <v>2389</v>
      </c>
      <c r="E38065">
        <v>0</v>
      </c>
    </row>
    <row r="38066" spans="1:5" x14ac:dyDescent="0.3">
      <c r="A38066">
        <v>30710012</v>
      </c>
      <c r="B38066" t="s">
        <v>2132</v>
      </c>
      <c r="C38066" t="s">
        <v>8</v>
      </c>
      <c r="D38066" t="s">
        <v>2390</v>
      </c>
      <c r="E38066">
        <v>0</v>
      </c>
    </row>
    <row r="38067" spans="1:5" x14ac:dyDescent="0.3">
      <c r="A38067">
        <v>30710012</v>
      </c>
      <c r="B38067" t="s">
        <v>2132</v>
      </c>
      <c r="C38067" t="s">
        <v>8</v>
      </c>
      <c r="D38067" t="s">
        <v>2391</v>
      </c>
      <c r="E38067">
        <v>0</v>
      </c>
    </row>
    <row r="38068" spans="1:5" x14ac:dyDescent="0.3">
      <c r="A38068">
        <v>30710012</v>
      </c>
      <c r="B38068" t="s">
        <v>2132</v>
      </c>
      <c r="C38068" t="s">
        <v>8</v>
      </c>
      <c r="D38068" t="s">
        <v>2392</v>
      </c>
      <c r="E38068">
        <v>0</v>
      </c>
    </row>
    <row r="38069" spans="1:5" x14ac:dyDescent="0.3">
      <c r="A38069">
        <v>30710012</v>
      </c>
      <c r="B38069" t="s">
        <v>2132</v>
      </c>
      <c r="C38069" t="s">
        <v>8</v>
      </c>
      <c r="D38069" t="s">
        <v>2393</v>
      </c>
      <c r="E38069">
        <v>0</v>
      </c>
    </row>
    <row r="38070" spans="1:5" x14ac:dyDescent="0.3">
      <c r="A38070">
        <v>30710012</v>
      </c>
      <c r="B38070" t="s">
        <v>2132</v>
      </c>
      <c r="C38070" t="s">
        <v>8</v>
      </c>
      <c r="D38070" t="s">
        <v>2394</v>
      </c>
      <c r="E38070">
        <v>0</v>
      </c>
    </row>
    <row r="38071" spans="1:5" x14ac:dyDescent="0.3">
      <c r="A38071">
        <v>30710012</v>
      </c>
      <c r="B38071" t="s">
        <v>2132</v>
      </c>
      <c r="C38071" t="s">
        <v>8</v>
      </c>
      <c r="D38071" t="s">
        <v>2395</v>
      </c>
      <c r="E38071">
        <v>0</v>
      </c>
    </row>
    <row r="38072" spans="1:5" x14ac:dyDescent="0.3">
      <c r="A38072">
        <v>30710012</v>
      </c>
      <c r="B38072" t="s">
        <v>2132</v>
      </c>
      <c r="C38072" t="s">
        <v>8</v>
      </c>
      <c r="D38072" t="s">
        <v>2396</v>
      </c>
      <c r="E38072">
        <v>0</v>
      </c>
    </row>
    <row r="38073" spans="1:5" x14ac:dyDescent="0.3">
      <c r="A38073">
        <v>30710012</v>
      </c>
      <c r="B38073" t="s">
        <v>2132</v>
      </c>
      <c r="C38073" t="s">
        <v>8</v>
      </c>
      <c r="D38073" t="s">
        <v>2397</v>
      </c>
      <c r="E38073">
        <v>0</v>
      </c>
    </row>
    <row r="38074" spans="1:5" x14ac:dyDescent="0.3">
      <c r="A38074">
        <v>30710012</v>
      </c>
      <c r="B38074" t="s">
        <v>2132</v>
      </c>
      <c r="C38074" t="s">
        <v>8</v>
      </c>
      <c r="D38074" t="s">
        <v>2398</v>
      </c>
      <c r="E38074">
        <v>0</v>
      </c>
    </row>
    <row r="38075" spans="1:5" x14ac:dyDescent="0.3">
      <c r="A38075">
        <v>30710012</v>
      </c>
      <c r="B38075" t="s">
        <v>2132</v>
      </c>
      <c r="C38075" t="s">
        <v>8</v>
      </c>
      <c r="D38075" t="s">
        <v>2399</v>
      </c>
      <c r="E38075">
        <v>0</v>
      </c>
    </row>
    <row r="38076" spans="1:5" x14ac:dyDescent="0.3">
      <c r="A38076">
        <v>30710012</v>
      </c>
      <c r="B38076" t="s">
        <v>2132</v>
      </c>
      <c r="C38076" t="s">
        <v>8</v>
      </c>
      <c r="D38076" t="s">
        <v>2400</v>
      </c>
      <c r="E38076">
        <v>0</v>
      </c>
    </row>
    <row r="38077" spans="1:5" x14ac:dyDescent="0.3">
      <c r="A38077">
        <v>30710012</v>
      </c>
      <c r="B38077" t="s">
        <v>2132</v>
      </c>
      <c r="C38077" t="s">
        <v>8</v>
      </c>
      <c r="D38077" t="s">
        <v>2401</v>
      </c>
      <c r="E38077">
        <v>0</v>
      </c>
    </row>
    <row r="38078" spans="1:5" x14ac:dyDescent="0.3">
      <c r="A38078">
        <v>30710012</v>
      </c>
      <c r="B38078" t="s">
        <v>2132</v>
      </c>
      <c r="C38078" t="s">
        <v>8</v>
      </c>
      <c r="D38078" t="s">
        <v>2402</v>
      </c>
      <c r="E38078">
        <v>0</v>
      </c>
    </row>
    <row r="38079" spans="1:5" x14ac:dyDescent="0.3">
      <c r="A38079">
        <v>30710012</v>
      </c>
      <c r="B38079" t="s">
        <v>2132</v>
      </c>
      <c r="C38079" t="s">
        <v>8</v>
      </c>
      <c r="D38079" t="s">
        <v>2403</v>
      </c>
      <c r="E38079">
        <v>0</v>
      </c>
    </row>
    <row r="38080" spans="1:5" x14ac:dyDescent="0.3">
      <c r="A38080">
        <v>30710012</v>
      </c>
      <c r="B38080" t="s">
        <v>2132</v>
      </c>
      <c r="C38080" t="s">
        <v>8</v>
      </c>
      <c r="D38080" t="s">
        <v>2404</v>
      </c>
      <c r="E38080">
        <v>0</v>
      </c>
    </row>
    <row r="38081" spans="1:5" x14ac:dyDescent="0.3">
      <c r="A38081">
        <v>30710012</v>
      </c>
      <c r="B38081" t="s">
        <v>2132</v>
      </c>
      <c r="C38081" t="s">
        <v>8</v>
      </c>
      <c r="D38081" t="s">
        <v>2405</v>
      </c>
      <c r="E38081">
        <v>0</v>
      </c>
    </row>
    <row r="38082" spans="1:5" x14ac:dyDescent="0.3">
      <c r="A38082">
        <v>30710012</v>
      </c>
      <c r="B38082" t="s">
        <v>2132</v>
      </c>
      <c r="C38082" t="s">
        <v>8</v>
      </c>
      <c r="D38082" t="s">
        <v>2406</v>
      </c>
      <c r="E38082">
        <v>0</v>
      </c>
    </row>
    <row r="38083" spans="1:5" x14ac:dyDescent="0.3">
      <c r="A38083">
        <v>30710012</v>
      </c>
      <c r="B38083" t="s">
        <v>2132</v>
      </c>
      <c r="C38083" t="s">
        <v>8</v>
      </c>
      <c r="D38083" t="s">
        <v>2407</v>
      </c>
      <c r="E38083">
        <v>0</v>
      </c>
    </row>
    <row r="38084" spans="1:5" x14ac:dyDescent="0.3">
      <c r="A38084">
        <v>30710012</v>
      </c>
      <c r="B38084" t="s">
        <v>2132</v>
      </c>
      <c r="C38084" t="s">
        <v>8</v>
      </c>
      <c r="D38084" t="s">
        <v>2408</v>
      </c>
      <c r="E38084">
        <v>0</v>
      </c>
    </row>
    <row r="38085" spans="1:5" x14ac:dyDescent="0.3">
      <c r="A38085">
        <v>30710012</v>
      </c>
      <c r="B38085" t="s">
        <v>2132</v>
      </c>
      <c r="C38085" t="s">
        <v>8</v>
      </c>
      <c r="D38085" t="s">
        <v>2409</v>
      </c>
      <c r="E38085">
        <v>-40</v>
      </c>
    </row>
    <row r="38086" spans="1:5" x14ac:dyDescent="0.3">
      <c r="A38086">
        <v>30710012</v>
      </c>
      <c r="B38086" t="s">
        <v>2132</v>
      </c>
      <c r="C38086" t="s">
        <v>8</v>
      </c>
      <c r="D38086" t="s">
        <v>2410</v>
      </c>
      <c r="E38086">
        <v>0</v>
      </c>
    </row>
    <row r="38087" spans="1:5" x14ac:dyDescent="0.3">
      <c r="A38087">
        <v>30710012</v>
      </c>
      <c r="B38087" t="s">
        <v>2132</v>
      </c>
      <c r="C38087" t="s">
        <v>8</v>
      </c>
      <c r="D38087" t="s">
        <v>2411</v>
      </c>
      <c r="E38087">
        <v>0</v>
      </c>
    </row>
    <row r="38088" spans="1:5" x14ac:dyDescent="0.3">
      <c r="A38088">
        <v>30710012</v>
      </c>
      <c r="B38088" t="s">
        <v>2132</v>
      </c>
      <c r="C38088" t="s">
        <v>8</v>
      </c>
      <c r="D38088" t="s">
        <v>2412</v>
      </c>
      <c r="E38088">
        <v>0</v>
      </c>
    </row>
    <row r="38089" spans="1:5" x14ac:dyDescent="0.3">
      <c r="A38089">
        <v>30710012</v>
      </c>
      <c r="B38089" t="s">
        <v>2132</v>
      </c>
      <c r="C38089" t="s">
        <v>8</v>
      </c>
      <c r="D38089" t="s">
        <v>2413</v>
      </c>
      <c r="E38089">
        <v>0</v>
      </c>
    </row>
    <row r="38090" spans="1:5" x14ac:dyDescent="0.3">
      <c r="A38090">
        <v>23410057</v>
      </c>
      <c r="B38090" t="s">
        <v>2134</v>
      </c>
      <c r="C38090" t="s">
        <v>8</v>
      </c>
      <c r="D38090" t="s">
        <v>2378</v>
      </c>
      <c r="E38090">
        <v>0</v>
      </c>
    </row>
    <row r="38091" spans="1:5" x14ac:dyDescent="0.3">
      <c r="A38091">
        <v>23410057</v>
      </c>
      <c r="B38091" t="s">
        <v>2134</v>
      </c>
      <c r="C38091" t="s">
        <v>8</v>
      </c>
      <c r="D38091" t="s">
        <v>2379</v>
      </c>
      <c r="E38091">
        <v>0</v>
      </c>
    </row>
    <row r="38092" spans="1:5" x14ac:dyDescent="0.3">
      <c r="A38092">
        <v>23410057</v>
      </c>
      <c r="B38092" t="s">
        <v>2134</v>
      </c>
      <c r="C38092" t="s">
        <v>8</v>
      </c>
      <c r="D38092" t="s">
        <v>2380</v>
      </c>
      <c r="E38092">
        <v>0</v>
      </c>
    </row>
    <row r="38093" spans="1:5" x14ac:dyDescent="0.3">
      <c r="A38093">
        <v>23410057</v>
      </c>
      <c r="B38093" t="s">
        <v>2134</v>
      </c>
      <c r="C38093" t="s">
        <v>8</v>
      </c>
      <c r="D38093" t="s">
        <v>2381</v>
      </c>
      <c r="E38093">
        <v>0</v>
      </c>
    </row>
    <row r="38094" spans="1:5" x14ac:dyDescent="0.3">
      <c r="A38094">
        <v>23410057</v>
      </c>
      <c r="B38094" t="s">
        <v>2134</v>
      </c>
      <c r="C38094" t="s">
        <v>8</v>
      </c>
      <c r="D38094" t="s">
        <v>2382</v>
      </c>
      <c r="E38094">
        <v>0</v>
      </c>
    </row>
    <row r="38095" spans="1:5" x14ac:dyDescent="0.3">
      <c r="A38095">
        <v>23410057</v>
      </c>
      <c r="B38095" t="s">
        <v>2134</v>
      </c>
      <c r="C38095" t="s">
        <v>8</v>
      </c>
      <c r="D38095" t="s">
        <v>2383</v>
      </c>
      <c r="E38095">
        <v>-30</v>
      </c>
    </row>
    <row r="38096" spans="1:5" x14ac:dyDescent="0.3">
      <c r="A38096">
        <v>23410057</v>
      </c>
      <c r="B38096" t="s">
        <v>2134</v>
      </c>
      <c r="C38096" t="s">
        <v>8</v>
      </c>
      <c r="D38096" t="s">
        <v>2384</v>
      </c>
      <c r="E38096">
        <v>0</v>
      </c>
    </row>
    <row r="38097" spans="1:5" x14ac:dyDescent="0.3">
      <c r="A38097">
        <v>23410057</v>
      </c>
      <c r="B38097" t="s">
        <v>2134</v>
      </c>
      <c r="C38097" t="s">
        <v>8</v>
      </c>
      <c r="D38097" t="s">
        <v>2385</v>
      </c>
      <c r="E38097">
        <v>0</v>
      </c>
    </row>
    <row r="38098" spans="1:5" x14ac:dyDescent="0.3">
      <c r="A38098">
        <v>23410057</v>
      </c>
      <c r="B38098" t="s">
        <v>2134</v>
      </c>
      <c r="C38098" t="s">
        <v>8</v>
      </c>
      <c r="D38098" t="s">
        <v>2386</v>
      </c>
      <c r="E38098">
        <v>0</v>
      </c>
    </row>
    <row r="38099" spans="1:5" x14ac:dyDescent="0.3">
      <c r="A38099">
        <v>23410057</v>
      </c>
      <c r="B38099" t="s">
        <v>2134</v>
      </c>
      <c r="C38099" t="s">
        <v>8</v>
      </c>
      <c r="D38099" t="s">
        <v>2387</v>
      </c>
      <c r="E38099">
        <v>0</v>
      </c>
    </row>
    <row r="38100" spans="1:5" x14ac:dyDescent="0.3">
      <c r="A38100">
        <v>23410057</v>
      </c>
      <c r="B38100" t="s">
        <v>2134</v>
      </c>
      <c r="C38100" t="s">
        <v>8</v>
      </c>
      <c r="D38100" t="s">
        <v>2388</v>
      </c>
      <c r="E38100">
        <v>0</v>
      </c>
    </row>
    <row r="38101" spans="1:5" x14ac:dyDescent="0.3">
      <c r="A38101">
        <v>23410057</v>
      </c>
      <c r="B38101" t="s">
        <v>2134</v>
      </c>
      <c r="C38101" t="s">
        <v>8</v>
      </c>
      <c r="D38101" t="s">
        <v>2389</v>
      </c>
      <c r="E38101">
        <v>0</v>
      </c>
    </row>
    <row r="38102" spans="1:5" x14ac:dyDescent="0.3">
      <c r="A38102">
        <v>23410057</v>
      </c>
      <c r="B38102" t="s">
        <v>2134</v>
      </c>
      <c r="C38102" t="s">
        <v>8</v>
      </c>
      <c r="D38102" t="s">
        <v>2390</v>
      </c>
      <c r="E38102">
        <v>0</v>
      </c>
    </row>
    <row r="38103" spans="1:5" x14ac:dyDescent="0.3">
      <c r="A38103">
        <v>23410057</v>
      </c>
      <c r="B38103" t="s">
        <v>2134</v>
      </c>
      <c r="C38103" t="s">
        <v>8</v>
      </c>
      <c r="D38103" t="s">
        <v>2391</v>
      </c>
      <c r="E38103">
        <v>0</v>
      </c>
    </row>
    <row r="38104" spans="1:5" x14ac:dyDescent="0.3">
      <c r="A38104">
        <v>23410057</v>
      </c>
      <c r="B38104" t="s">
        <v>2134</v>
      </c>
      <c r="C38104" t="s">
        <v>8</v>
      </c>
      <c r="D38104" t="s">
        <v>2392</v>
      </c>
      <c r="E38104">
        <v>-10</v>
      </c>
    </row>
    <row r="38105" spans="1:5" x14ac:dyDescent="0.3">
      <c r="A38105">
        <v>23410057</v>
      </c>
      <c r="B38105" t="s">
        <v>2134</v>
      </c>
      <c r="C38105" t="s">
        <v>8</v>
      </c>
      <c r="D38105" t="s">
        <v>2393</v>
      </c>
      <c r="E38105">
        <v>0</v>
      </c>
    </row>
    <row r="38106" spans="1:5" x14ac:dyDescent="0.3">
      <c r="A38106">
        <v>23410057</v>
      </c>
      <c r="B38106" t="s">
        <v>2134</v>
      </c>
      <c r="C38106" t="s">
        <v>8</v>
      </c>
      <c r="D38106" t="s">
        <v>2394</v>
      </c>
      <c r="E38106">
        <v>-2</v>
      </c>
    </row>
    <row r="38107" spans="1:5" x14ac:dyDescent="0.3">
      <c r="A38107">
        <v>23410057</v>
      </c>
      <c r="B38107" t="s">
        <v>2134</v>
      </c>
      <c r="C38107" t="s">
        <v>8</v>
      </c>
      <c r="D38107" t="s">
        <v>2395</v>
      </c>
      <c r="E38107">
        <v>0</v>
      </c>
    </row>
    <row r="38108" spans="1:5" x14ac:dyDescent="0.3">
      <c r="A38108">
        <v>23410057</v>
      </c>
      <c r="B38108" t="s">
        <v>2134</v>
      </c>
      <c r="C38108" t="s">
        <v>8</v>
      </c>
      <c r="D38108" t="s">
        <v>2396</v>
      </c>
      <c r="E38108">
        <v>-6</v>
      </c>
    </row>
    <row r="38109" spans="1:5" x14ac:dyDescent="0.3">
      <c r="A38109">
        <v>23410057</v>
      </c>
      <c r="B38109" t="s">
        <v>2134</v>
      </c>
      <c r="C38109" t="s">
        <v>8</v>
      </c>
      <c r="D38109" t="s">
        <v>2397</v>
      </c>
      <c r="E38109">
        <v>0</v>
      </c>
    </row>
    <row r="38110" spans="1:5" x14ac:dyDescent="0.3">
      <c r="A38110">
        <v>23410057</v>
      </c>
      <c r="B38110" t="s">
        <v>2134</v>
      </c>
      <c r="C38110" t="s">
        <v>8</v>
      </c>
      <c r="D38110" t="s">
        <v>2398</v>
      </c>
      <c r="E38110">
        <v>0</v>
      </c>
    </row>
    <row r="38111" spans="1:5" x14ac:dyDescent="0.3">
      <c r="A38111">
        <v>23410057</v>
      </c>
      <c r="B38111" t="s">
        <v>2134</v>
      </c>
      <c r="C38111" t="s">
        <v>8</v>
      </c>
      <c r="D38111" t="s">
        <v>2399</v>
      </c>
      <c r="E38111">
        <v>0</v>
      </c>
    </row>
    <row r="38112" spans="1:5" x14ac:dyDescent="0.3">
      <c r="A38112">
        <v>23410057</v>
      </c>
      <c r="B38112" t="s">
        <v>2134</v>
      </c>
      <c r="C38112" t="s">
        <v>8</v>
      </c>
      <c r="D38112" t="s">
        <v>2400</v>
      </c>
      <c r="E38112">
        <v>0</v>
      </c>
    </row>
    <row r="38113" spans="1:5" x14ac:dyDescent="0.3">
      <c r="A38113">
        <v>23410057</v>
      </c>
      <c r="B38113" t="s">
        <v>2134</v>
      </c>
      <c r="C38113" t="s">
        <v>8</v>
      </c>
      <c r="D38113" t="s">
        <v>2401</v>
      </c>
      <c r="E38113">
        <v>0</v>
      </c>
    </row>
    <row r="38114" spans="1:5" x14ac:dyDescent="0.3">
      <c r="A38114">
        <v>23410057</v>
      </c>
      <c r="B38114" t="s">
        <v>2134</v>
      </c>
      <c r="C38114" t="s">
        <v>8</v>
      </c>
      <c r="D38114" t="s">
        <v>2402</v>
      </c>
      <c r="E38114">
        <v>0</v>
      </c>
    </row>
    <row r="38115" spans="1:5" x14ac:dyDescent="0.3">
      <c r="A38115">
        <v>23410057</v>
      </c>
      <c r="B38115" t="s">
        <v>2134</v>
      </c>
      <c r="C38115" t="s">
        <v>8</v>
      </c>
      <c r="D38115" t="s">
        <v>2403</v>
      </c>
      <c r="E38115">
        <v>-20</v>
      </c>
    </row>
    <row r="38116" spans="1:5" x14ac:dyDescent="0.3">
      <c r="A38116">
        <v>23410057</v>
      </c>
      <c r="B38116" t="s">
        <v>2134</v>
      </c>
      <c r="C38116" t="s">
        <v>8</v>
      </c>
      <c r="D38116" t="s">
        <v>2404</v>
      </c>
      <c r="E38116">
        <v>0</v>
      </c>
    </row>
    <row r="38117" spans="1:5" x14ac:dyDescent="0.3">
      <c r="A38117">
        <v>23410057</v>
      </c>
      <c r="B38117" t="s">
        <v>2134</v>
      </c>
      <c r="C38117" t="s">
        <v>8</v>
      </c>
      <c r="D38117" t="s">
        <v>2405</v>
      </c>
      <c r="E38117">
        <v>0</v>
      </c>
    </row>
    <row r="38118" spans="1:5" x14ac:dyDescent="0.3">
      <c r="A38118">
        <v>23410057</v>
      </c>
      <c r="B38118" t="s">
        <v>2134</v>
      </c>
      <c r="C38118" t="s">
        <v>8</v>
      </c>
      <c r="D38118" t="s">
        <v>2406</v>
      </c>
      <c r="E38118">
        <v>0</v>
      </c>
    </row>
    <row r="38119" spans="1:5" x14ac:dyDescent="0.3">
      <c r="A38119">
        <v>23410057</v>
      </c>
      <c r="B38119" t="s">
        <v>2134</v>
      </c>
      <c r="C38119" t="s">
        <v>8</v>
      </c>
      <c r="D38119" t="s">
        <v>2407</v>
      </c>
      <c r="E38119">
        <v>0</v>
      </c>
    </row>
    <row r="38120" spans="1:5" x14ac:dyDescent="0.3">
      <c r="A38120">
        <v>23410057</v>
      </c>
      <c r="B38120" t="s">
        <v>2134</v>
      </c>
      <c r="C38120" t="s">
        <v>8</v>
      </c>
      <c r="D38120" t="s">
        <v>2408</v>
      </c>
      <c r="E38120">
        <v>0</v>
      </c>
    </row>
    <row r="38121" spans="1:5" x14ac:dyDescent="0.3">
      <c r="A38121">
        <v>23410057</v>
      </c>
      <c r="B38121" t="s">
        <v>2134</v>
      </c>
      <c r="C38121" t="s">
        <v>8</v>
      </c>
      <c r="D38121" t="s">
        <v>2409</v>
      </c>
      <c r="E38121">
        <v>0</v>
      </c>
    </row>
    <row r="38122" spans="1:5" x14ac:dyDescent="0.3">
      <c r="A38122">
        <v>23410057</v>
      </c>
      <c r="B38122" t="s">
        <v>2134</v>
      </c>
      <c r="C38122" t="s">
        <v>8</v>
      </c>
      <c r="D38122" t="s">
        <v>2410</v>
      </c>
      <c r="E38122">
        <v>0</v>
      </c>
    </row>
    <row r="38123" spans="1:5" x14ac:dyDescent="0.3">
      <c r="A38123">
        <v>23410057</v>
      </c>
      <c r="B38123" t="s">
        <v>2134</v>
      </c>
      <c r="C38123" t="s">
        <v>8</v>
      </c>
      <c r="D38123" t="s">
        <v>2411</v>
      </c>
      <c r="E38123">
        <v>0</v>
      </c>
    </row>
    <row r="38124" spans="1:5" x14ac:dyDescent="0.3">
      <c r="A38124">
        <v>23410057</v>
      </c>
      <c r="B38124" t="s">
        <v>2134</v>
      </c>
      <c r="C38124" t="s">
        <v>8</v>
      </c>
      <c r="D38124" t="s">
        <v>2412</v>
      </c>
      <c r="E38124">
        <v>0</v>
      </c>
    </row>
    <row r="38125" spans="1:5" x14ac:dyDescent="0.3">
      <c r="A38125">
        <v>23410057</v>
      </c>
      <c r="B38125" t="s">
        <v>2134</v>
      </c>
      <c r="C38125" t="s">
        <v>8</v>
      </c>
      <c r="D38125" t="s">
        <v>2413</v>
      </c>
      <c r="E38125">
        <v>0</v>
      </c>
    </row>
    <row r="38126" spans="1:5" x14ac:dyDescent="0.3">
      <c r="A38126">
        <v>30010015</v>
      </c>
      <c r="B38126" t="s">
        <v>2136</v>
      </c>
      <c r="C38126" t="s">
        <v>8</v>
      </c>
      <c r="D38126" t="s">
        <v>2378</v>
      </c>
      <c r="E38126">
        <v>-50</v>
      </c>
    </row>
    <row r="38127" spans="1:5" x14ac:dyDescent="0.3">
      <c r="A38127">
        <v>30010015</v>
      </c>
      <c r="B38127" t="s">
        <v>2136</v>
      </c>
      <c r="C38127" t="s">
        <v>8</v>
      </c>
      <c r="D38127" t="s">
        <v>2379</v>
      </c>
      <c r="E38127">
        <v>-280</v>
      </c>
    </row>
    <row r="38128" spans="1:5" x14ac:dyDescent="0.3">
      <c r="A38128">
        <v>30010015</v>
      </c>
      <c r="B38128" t="s">
        <v>2136</v>
      </c>
      <c r="C38128" t="s">
        <v>8</v>
      </c>
      <c r="D38128" t="s">
        <v>2380</v>
      </c>
      <c r="E38128">
        <v>-358</v>
      </c>
    </row>
    <row r="38129" spans="1:5" x14ac:dyDescent="0.3">
      <c r="A38129">
        <v>30010015</v>
      </c>
      <c r="B38129" t="s">
        <v>2136</v>
      </c>
      <c r="C38129" t="s">
        <v>8</v>
      </c>
      <c r="D38129" t="s">
        <v>2381</v>
      </c>
      <c r="E38129">
        <v>-200</v>
      </c>
    </row>
    <row r="38130" spans="1:5" x14ac:dyDescent="0.3">
      <c r="A38130">
        <v>30010015</v>
      </c>
      <c r="B38130" t="s">
        <v>2136</v>
      </c>
      <c r="C38130" t="s">
        <v>8</v>
      </c>
      <c r="D38130" t="s">
        <v>2382</v>
      </c>
      <c r="E38130">
        <v>-25</v>
      </c>
    </row>
    <row r="38131" spans="1:5" x14ac:dyDescent="0.3">
      <c r="A38131">
        <v>30010015</v>
      </c>
      <c r="B38131" t="s">
        <v>2136</v>
      </c>
      <c r="C38131" t="s">
        <v>8</v>
      </c>
      <c r="D38131" t="s">
        <v>2383</v>
      </c>
      <c r="E38131">
        <v>-20</v>
      </c>
    </row>
    <row r="38132" spans="1:5" x14ac:dyDescent="0.3">
      <c r="A38132">
        <v>30010015</v>
      </c>
      <c r="B38132" t="s">
        <v>2136</v>
      </c>
      <c r="C38132" t="s">
        <v>8</v>
      </c>
      <c r="D38132" t="s">
        <v>2384</v>
      </c>
      <c r="E38132">
        <v>-8</v>
      </c>
    </row>
    <row r="38133" spans="1:5" x14ac:dyDescent="0.3">
      <c r="A38133">
        <v>30010015</v>
      </c>
      <c r="B38133" t="s">
        <v>2136</v>
      </c>
      <c r="C38133" t="s">
        <v>8</v>
      </c>
      <c r="D38133" t="s">
        <v>2385</v>
      </c>
      <c r="E38133">
        <v>-100</v>
      </c>
    </row>
    <row r="38134" spans="1:5" x14ac:dyDescent="0.3">
      <c r="A38134">
        <v>30010015</v>
      </c>
      <c r="B38134" t="s">
        <v>2136</v>
      </c>
      <c r="C38134" t="s">
        <v>8</v>
      </c>
      <c r="D38134" t="s">
        <v>2386</v>
      </c>
      <c r="E38134">
        <v>-4</v>
      </c>
    </row>
    <row r="38135" spans="1:5" x14ac:dyDescent="0.3">
      <c r="A38135">
        <v>30010015</v>
      </c>
      <c r="B38135" t="s">
        <v>2136</v>
      </c>
      <c r="C38135" t="s">
        <v>8</v>
      </c>
      <c r="D38135" t="s">
        <v>2387</v>
      </c>
      <c r="E38135">
        <v>-43</v>
      </c>
    </row>
    <row r="38136" spans="1:5" x14ac:dyDescent="0.3">
      <c r="A38136">
        <v>30010015</v>
      </c>
      <c r="B38136" t="s">
        <v>2136</v>
      </c>
      <c r="C38136" t="s">
        <v>8</v>
      </c>
      <c r="D38136" t="s">
        <v>2388</v>
      </c>
      <c r="E38136">
        <v>-10</v>
      </c>
    </row>
    <row r="38137" spans="1:5" x14ac:dyDescent="0.3">
      <c r="A38137">
        <v>30010015</v>
      </c>
      <c r="B38137" t="s">
        <v>2136</v>
      </c>
      <c r="C38137" t="s">
        <v>8</v>
      </c>
      <c r="D38137" t="s">
        <v>2389</v>
      </c>
      <c r="E38137">
        <v>0</v>
      </c>
    </row>
    <row r="38138" spans="1:5" x14ac:dyDescent="0.3">
      <c r="A38138">
        <v>30010015</v>
      </c>
      <c r="B38138" t="s">
        <v>2136</v>
      </c>
      <c r="C38138" t="s">
        <v>8</v>
      </c>
      <c r="D38138" t="s">
        <v>2390</v>
      </c>
      <c r="E38138">
        <v>-30</v>
      </c>
    </row>
    <row r="38139" spans="1:5" x14ac:dyDescent="0.3">
      <c r="A38139">
        <v>30010015</v>
      </c>
      <c r="B38139" t="s">
        <v>2136</v>
      </c>
      <c r="C38139" t="s">
        <v>8</v>
      </c>
      <c r="D38139" t="s">
        <v>2391</v>
      </c>
      <c r="E38139">
        <v>0</v>
      </c>
    </row>
    <row r="38140" spans="1:5" x14ac:dyDescent="0.3">
      <c r="A38140">
        <v>30010015</v>
      </c>
      <c r="B38140" t="s">
        <v>2136</v>
      </c>
      <c r="C38140" t="s">
        <v>8</v>
      </c>
      <c r="D38140" t="s">
        <v>2392</v>
      </c>
      <c r="E38140">
        <v>0</v>
      </c>
    </row>
    <row r="38141" spans="1:5" x14ac:dyDescent="0.3">
      <c r="A38141">
        <v>30010015</v>
      </c>
      <c r="B38141" t="s">
        <v>2136</v>
      </c>
      <c r="C38141" t="s">
        <v>8</v>
      </c>
      <c r="D38141" t="s">
        <v>2393</v>
      </c>
      <c r="E38141">
        <v>-30</v>
      </c>
    </row>
    <row r="38142" spans="1:5" x14ac:dyDescent="0.3">
      <c r="A38142">
        <v>30010015</v>
      </c>
      <c r="B38142" t="s">
        <v>2136</v>
      </c>
      <c r="C38142" t="s">
        <v>8</v>
      </c>
      <c r="D38142" t="s">
        <v>2394</v>
      </c>
      <c r="E38142">
        <v>-70</v>
      </c>
    </row>
    <row r="38143" spans="1:5" x14ac:dyDescent="0.3">
      <c r="A38143">
        <v>30010015</v>
      </c>
      <c r="B38143" t="s">
        <v>2136</v>
      </c>
      <c r="C38143" t="s">
        <v>8</v>
      </c>
      <c r="D38143" t="s">
        <v>2395</v>
      </c>
      <c r="E38143">
        <v>-8</v>
      </c>
    </row>
    <row r="38144" spans="1:5" x14ac:dyDescent="0.3">
      <c r="A38144">
        <v>30010015</v>
      </c>
      <c r="B38144" t="s">
        <v>2136</v>
      </c>
      <c r="C38144" t="s">
        <v>8</v>
      </c>
      <c r="D38144" t="s">
        <v>2396</v>
      </c>
      <c r="E38144">
        <v>-100</v>
      </c>
    </row>
    <row r="38145" spans="1:5" x14ac:dyDescent="0.3">
      <c r="A38145">
        <v>30010015</v>
      </c>
      <c r="B38145" t="s">
        <v>2136</v>
      </c>
      <c r="C38145" t="s">
        <v>8</v>
      </c>
      <c r="D38145" t="s">
        <v>2397</v>
      </c>
      <c r="E38145">
        <v>0</v>
      </c>
    </row>
    <row r="38146" spans="1:5" x14ac:dyDescent="0.3">
      <c r="A38146">
        <v>30010015</v>
      </c>
      <c r="B38146" t="s">
        <v>2136</v>
      </c>
      <c r="C38146" t="s">
        <v>8</v>
      </c>
      <c r="D38146" t="s">
        <v>2398</v>
      </c>
      <c r="E38146">
        <v>-3</v>
      </c>
    </row>
    <row r="38147" spans="1:5" x14ac:dyDescent="0.3">
      <c r="A38147">
        <v>30010015</v>
      </c>
      <c r="B38147" t="s">
        <v>2136</v>
      </c>
      <c r="C38147" t="s">
        <v>8</v>
      </c>
      <c r="D38147" t="s">
        <v>2399</v>
      </c>
      <c r="E38147">
        <v>0</v>
      </c>
    </row>
    <row r="38148" spans="1:5" x14ac:dyDescent="0.3">
      <c r="A38148">
        <v>30010015</v>
      </c>
      <c r="B38148" t="s">
        <v>2136</v>
      </c>
      <c r="C38148" t="s">
        <v>8</v>
      </c>
      <c r="D38148" t="s">
        <v>2400</v>
      </c>
      <c r="E38148">
        <v>-4</v>
      </c>
    </row>
    <row r="38149" spans="1:5" x14ac:dyDescent="0.3">
      <c r="A38149">
        <v>30010015</v>
      </c>
      <c r="B38149" t="s">
        <v>2136</v>
      </c>
      <c r="C38149" t="s">
        <v>8</v>
      </c>
      <c r="D38149" t="s">
        <v>2401</v>
      </c>
      <c r="E38149">
        <v>-6</v>
      </c>
    </row>
    <row r="38150" spans="1:5" x14ac:dyDescent="0.3">
      <c r="A38150">
        <v>30010015</v>
      </c>
      <c r="B38150" t="s">
        <v>2136</v>
      </c>
      <c r="C38150" t="s">
        <v>8</v>
      </c>
      <c r="D38150" t="s">
        <v>2402</v>
      </c>
      <c r="E38150">
        <v>-300</v>
      </c>
    </row>
    <row r="38151" spans="1:5" x14ac:dyDescent="0.3">
      <c r="A38151">
        <v>30010015</v>
      </c>
      <c r="B38151" t="s">
        <v>2136</v>
      </c>
      <c r="C38151" t="s">
        <v>8</v>
      </c>
      <c r="D38151" t="s">
        <v>2403</v>
      </c>
      <c r="E38151">
        <v>-200</v>
      </c>
    </row>
    <row r="38152" spans="1:5" x14ac:dyDescent="0.3">
      <c r="A38152">
        <v>30010015</v>
      </c>
      <c r="B38152" t="s">
        <v>2136</v>
      </c>
      <c r="C38152" t="s">
        <v>8</v>
      </c>
      <c r="D38152" t="s">
        <v>2404</v>
      </c>
      <c r="E38152">
        <v>-110</v>
      </c>
    </row>
    <row r="38153" spans="1:5" x14ac:dyDescent="0.3">
      <c r="A38153">
        <v>30010015</v>
      </c>
      <c r="B38153" t="s">
        <v>2136</v>
      </c>
      <c r="C38153" t="s">
        <v>8</v>
      </c>
      <c r="D38153" t="s">
        <v>2405</v>
      </c>
      <c r="E38153">
        <v>-20</v>
      </c>
    </row>
    <row r="38154" spans="1:5" x14ac:dyDescent="0.3">
      <c r="A38154">
        <v>30010015</v>
      </c>
      <c r="B38154" t="s">
        <v>2136</v>
      </c>
      <c r="C38154" t="s">
        <v>8</v>
      </c>
      <c r="D38154" t="s">
        <v>2406</v>
      </c>
      <c r="E38154">
        <v>0</v>
      </c>
    </row>
    <row r="38155" spans="1:5" x14ac:dyDescent="0.3">
      <c r="A38155">
        <v>30010015</v>
      </c>
      <c r="B38155" t="s">
        <v>2136</v>
      </c>
      <c r="C38155" t="s">
        <v>8</v>
      </c>
      <c r="D38155" t="s">
        <v>2407</v>
      </c>
      <c r="E38155">
        <v>0</v>
      </c>
    </row>
    <row r="38156" spans="1:5" x14ac:dyDescent="0.3">
      <c r="A38156">
        <v>30010015</v>
      </c>
      <c r="B38156" t="s">
        <v>2136</v>
      </c>
      <c r="C38156" t="s">
        <v>8</v>
      </c>
      <c r="D38156" t="s">
        <v>2408</v>
      </c>
      <c r="E38156">
        <v>-100</v>
      </c>
    </row>
    <row r="38157" spans="1:5" x14ac:dyDescent="0.3">
      <c r="A38157">
        <v>30010015</v>
      </c>
      <c r="B38157" t="s">
        <v>2136</v>
      </c>
      <c r="C38157" t="s">
        <v>8</v>
      </c>
      <c r="D38157" t="s">
        <v>2409</v>
      </c>
      <c r="E38157">
        <v>-20</v>
      </c>
    </row>
    <row r="38158" spans="1:5" x14ac:dyDescent="0.3">
      <c r="A38158">
        <v>30010015</v>
      </c>
      <c r="B38158" t="s">
        <v>2136</v>
      </c>
      <c r="C38158" t="s">
        <v>8</v>
      </c>
      <c r="D38158" t="s">
        <v>2410</v>
      </c>
      <c r="E38158">
        <v>0</v>
      </c>
    </row>
    <row r="38159" spans="1:5" x14ac:dyDescent="0.3">
      <c r="A38159">
        <v>30010015</v>
      </c>
      <c r="B38159" t="s">
        <v>2136</v>
      </c>
      <c r="C38159" t="s">
        <v>8</v>
      </c>
      <c r="D38159" t="s">
        <v>2411</v>
      </c>
      <c r="E38159">
        <v>-100</v>
      </c>
    </row>
    <row r="38160" spans="1:5" x14ac:dyDescent="0.3">
      <c r="A38160">
        <v>30010015</v>
      </c>
      <c r="B38160" t="s">
        <v>2136</v>
      </c>
      <c r="C38160" t="s">
        <v>8</v>
      </c>
      <c r="D38160" t="s">
        <v>2412</v>
      </c>
      <c r="E38160">
        <v>-24</v>
      </c>
    </row>
    <row r="38161" spans="1:5" x14ac:dyDescent="0.3">
      <c r="A38161">
        <v>30010015</v>
      </c>
      <c r="B38161" t="s">
        <v>2136</v>
      </c>
      <c r="C38161" t="s">
        <v>8</v>
      </c>
      <c r="D38161" t="s">
        <v>2413</v>
      </c>
      <c r="E38161">
        <v>-60</v>
      </c>
    </row>
    <row r="38162" spans="1:5" x14ac:dyDescent="0.3">
      <c r="A38162">
        <v>30040054</v>
      </c>
      <c r="B38162" t="s">
        <v>2138</v>
      </c>
      <c r="C38162" t="s">
        <v>8</v>
      </c>
      <c r="D38162" t="s">
        <v>2378</v>
      </c>
      <c r="E38162">
        <v>0</v>
      </c>
    </row>
    <row r="38163" spans="1:5" x14ac:dyDescent="0.3">
      <c r="A38163">
        <v>30040054</v>
      </c>
      <c r="B38163" t="s">
        <v>2138</v>
      </c>
      <c r="C38163" t="s">
        <v>8</v>
      </c>
      <c r="D38163" t="s">
        <v>2379</v>
      </c>
      <c r="E38163">
        <v>0</v>
      </c>
    </row>
    <row r="38164" spans="1:5" x14ac:dyDescent="0.3">
      <c r="A38164">
        <v>30040054</v>
      </c>
      <c r="B38164" t="s">
        <v>2138</v>
      </c>
      <c r="C38164" t="s">
        <v>8</v>
      </c>
      <c r="D38164" t="s">
        <v>2380</v>
      </c>
      <c r="E38164">
        <v>0</v>
      </c>
    </row>
    <row r="38165" spans="1:5" x14ac:dyDescent="0.3">
      <c r="A38165">
        <v>30040054</v>
      </c>
      <c r="B38165" t="s">
        <v>2138</v>
      </c>
      <c r="C38165" t="s">
        <v>8</v>
      </c>
      <c r="D38165" t="s">
        <v>2381</v>
      </c>
      <c r="E38165">
        <v>0</v>
      </c>
    </row>
    <row r="38166" spans="1:5" x14ac:dyDescent="0.3">
      <c r="A38166">
        <v>30040054</v>
      </c>
      <c r="B38166" t="s">
        <v>2138</v>
      </c>
      <c r="C38166" t="s">
        <v>8</v>
      </c>
      <c r="D38166" t="s">
        <v>2382</v>
      </c>
      <c r="E38166">
        <v>0</v>
      </c>
    </row>
    <row r="38167" spans="1:5" x14ac:dyDescent="0.3">
      <c r="A38167">
        <v>30040054</v>
      </c>
      <c r="B38167" t="s">
        <v>2138</v>
      </c>
      <c r="C38167" t="s">
        <v>8</v>
      </c>
      <c r="D38167" t="s">
        <v>2383</v>
      </c>
      <c r="E38167">
        <v>0</v>
      </c>
    </row>
    <row r="38168" spans="1:5" x14ac:dyDescent="0.3">
      <c r="A38168">
        <v>30040054</v>
      </c>
      <c r="B38168" t="s">
        <v>2138</v>
      </c>
      <c r="C38168" t="s">
        <v>8</v>
      </c>
      <c r="D38168" t="s">
        <v>2384</v>
      </c>
      <c r="E38168">
        <v>0</v>
      </c>
    </row>
    <row r="38169" spans="1:5" x14ac:dyDescent="0.3">
      <c r="A38169">
        <v>30040054</v>
      </c>
      <c r="B38169" t="s">
        <v>2138</v>
      </c>
      <c r="C38169" t="s">
        <v>8</v>
      </c>
      <c r="D38169" t="s">
        <v>2385</v>
      </c>
      <c r="E38169">
        <v>0</v>
      </c>
    </row>
    <row r="38170" spans="1:5" x14ac:dyDescent="0.3">
      <c r="A38170">
        <v>30040054</v>
      </c>
      <c r="B38170" t="s">
        <v>2138</v>
      </c>
      <c r="C38170" t="s">
        <v>8</v>
      </c>
      <c r="D38170" t="s">
        <v>2386</v>
      </c>
      <c r="E38170">
        <v>0</v>
      </c>
    </row>
    <row r="38171" spans="1:5" x14ac:dyDescent="0.3">
      <c r="A38171">
        <v>30040054</v>
      </c>
      <c r="B38171" t="s">
        <v>2138</v>
      </c>
      <c r="C38171" t="s">
        <v>8</v>
      </c>
      <c r="D38171" t="s">
        <v>2387</v>
      </c>
      <c r="E38171">
        <v>0</v>
      </c>
    </row>
    <row r="38172" spans="1:5" x14ac:dyDescent="0.3">
      <c r="A38172">
        <v>30040054</v>
      </c>
      <c r="B38172" t="s">
        <v>2138</v>
      </c>
      <c r="C38172" t="s">
        <v>8</v>
      </c>
      <c r="D38172" t="s">
        <v>2388</v>
      </c>
      <c r="E38172">
        <v>0</v>
      </c>
    </row>
    <row r="38173" spans="1:5" x14ac:dyDescent="0.3">
      <c r="A38173">
        <v>30040054</v>
      </c>
      <c r="B38173" t="s">
        <v>2138</v>
      </c>
      <c r="C38173" t="s">
        <v>8</v>
      </c>
      <c r="D38173" t="s">
        <v>2389</v>
      </c>
      <c r="E38173">
        <v>0</v>
      </c>
    </row>
    <row r="38174" spans="1:5" x14ac:dyDescent="0.3">
      <c r="A38174">
        <v>30040054</v>
      </c>
      <c r="B38174" t="s">
        <v>2138</v>
      </c>
      <c r="C38174" t="s">
        <v>8</v>
      </c>
      <c r="D38174" t="s">
        <v>2390</v>
      </c>
      <c r="E38174">
        <v>0</v>
      </c>
    </row>
    <row r="38175" spans="1:5" x14ac:dyDescent="0.3">
      <c r="A38175">
        <v>30040054</v>
      </c>
      <c r="B38175" t="s">
        <v>2138</v>
      </c>
      <c r="C38175" t="s">
        <v>8</v>
      </c>
      <c r="D38175" t="s">
        <v>2391</v>
      </c>
      <c r="E38175">
        <v>0</v>
      </c>
    </row>
    <row r="38176" spans="1:5" x14ac:dyDescent="0.3">
      <c r="A38176">
        <v>30040054</v>
      </c>
      <c r="B38176" t="s">
        <v>2138</v>
      </c>
      <c r="C38176" t="s">
        <v>8</v>
      </c>
      <c r="D38176" t="s">
        <v>2392</v>
      </c>
      <c r="E38176">
        <v>0</v>
      </c>
    </row>
    <row r="38177" spans="1:5" x14ac:dyDescent="0.3">
      <c r="A38177">
        <v>30040054</v>
      </c>
      <c r="B38177" t="s">
        <v>2138</v>
      </c>
      <c r="C38177" t="s">
        <v>8</v>
      </c>
      <c r="D38177" t="s">
        <v>2393</v>
      </c>
      <c r="E38177">
        <v>0</v>
      </c>
    </row>
    <row r="38178" spans="1:5" x14ac:dyDescent="0.3">
      <c r="A38178">
        <v>30040054</v>
      </c>
      <c r="B38178" t="s">
        <v>2138</v>
      </c>
      <c r="C38178" t="s">
        <v>8</v>
      </c>
      <c r="D38178" t="s">
        <v>2394</v>
      </c>
      <c r="E38178">
        <v>0</v>
      </c>
    </row>
    <row r="38179" spans="1:5" x14ac:dyDescent="0.3">
      <c r="A38179">
        <v>30040054</v>
      </c>
      <c r="B38179" t="s">
        <v>2138</v>
      </c>
      <c r="C38179" t="s">
        <v>8</v>
      </c>
      <c r="D38179" t="s">
        <v>2395</v>
      </c>
      <c r="E38179">
        <v>0</v>
      </c>
    </row>
    <row r="38180" spans="1:5" x14ac:dyDescent="0.3">
      <c r="A38180">
        <v>30040054</v>
      </c>
      <c r="B38180" t="s">
        <v>2138</v>
      </c>
      <c r="C38180" t="s">
        <v>8</v>
      </c>
      <c r="D38180" t="s">
        <v>2396</v>
      </c>
      <c r="E38180">
        <v>0</v>
      </c>
    </row>
    <row r="38181" spans="1:5" x14ac:dyDescent="0.3">
      <c r="A38181">
        <v>30040054</v>
      </c>
      <c r="B38181" t="s">
        <v>2138</v>
      </c>
      <c r="C38181" t="s">
        <v>8</v>
      </c>
      <c r="D38181" t="s">
        <v>2397</v>
      </c>
      <c r="E38181">
        <v>0</v>
      </c>
    </row>
    <row r="38182" spans="1:5" x14ac:dyDescent="0.3">
      <c r="A38182">
        <v>30040054</v>
      </c>
      <c r="B38182" t="s">
        <v>2138</v>
      </c>
      <c r="C38182" t="s">
        <v>8</v>
      </c>
      <c r="D38182" t="s">
        <v>2398</v>
      </c>
      <c r="E38182">
        <v>0</v>
      </c>
    </row>
    <row r="38183" spans="1:5" x14ac:dyDescent="0.3">
      <c r="A38183">
        <v>30040054</v>
      </c>
      <c r="B38183" t="s">
        <v>2138</v>
      </c>
      <c r="C38183" t="s">
        <v>8</v>
      </c>
      <c r="D38183" t="s">
        <v>2399</v>
      </c>
      <c r="E38183">
        <v>0</v>
      </c>
    </row>
    <row r="38184" spans="1:5" x14ac:dyDescent="0.3">
      <c r="A38184">
        <v>30040054</v>
      </c>
      <c r="B38184" t="s">
        <v>2138</v>
      </c>
      <c r="C38184" t="s">
        <v>8</v>
      </c>
      <c r="D38184" t="s">
        <v>2400</v>
      </c>
      <c r="E38184">
        <v>0</v>
      </c>
    </row>
    <row r="38185" spans="1:5" x14ac:dyDescent="0.3">
      <c r="A38185">
        <v>30040054</v>
      </c>
      <c r="B38185" t="s">
        <v>2138</v>
      </c>
      <c r="C38185" t="s">
        <v>8</v>
      </c>
      <c r="D38185" t="s">
        <v>2401</v>
      </c>
      <c r="E38185">
        <v>0</v>
      </c>
    </row>
    <row r="38186" spans="1:5" x14ac:dyDescent="0.3">
      <c r="A38186">
        <v>30040054</v>
      </c>
      <c r="B38186" t="s">
        <v>2138</v>
      </c>
      <c r="C38186" t="s">
        <v>8</v>
      </c>
      <c r="D38186" t="s">
        <v>2402</v>
      </c>
      <c r="E38186">
        <v>-200</v>
      </c>
    </row>
    <row r="38187" spans="1:5" x14ac:dyDescent="0.3">
      <c r="A38187">
        <v>30040054</v>
      </c>
      <c r="B38187" t="s">
        <v>2138</v>
      </c>
      <c r="C38187" t="s">
        <v>8</v>
      </c>
      <c r="D38187" t="s">
        <v>2403</v>
      </c>
      <c r="E38187">
        <v>0</v>
      </c>
    </row>
    <row r="38188" spans="1:5" x14ac:dyDescent="0.3">
      <c r="A38188">
        <v>30040054</v>
      </c>
      <c r="B38188" t="s">
        <v>2138</v>
      </c>
      <c r="C38188" t="s">
        <v>8</v>
      </c>
      <c r="D38188" t="s">
        <v>2404</v>
      </c>
      <c r="E38188">
        <v>0</v>
      </c>
    </row>
    <row r="38189" spans="1:5" x14ac:dyDescent="0.3">
      <c r="A38189">
        <v>30040054</v>
      </c>
      <c r="B38189" t="s">
        <v>2138</v>
      </c>
      <c r="C38189" t="s">
        <v>8</v>
      </c>
      <c r="D38189" t="s">
        <v>2405</v>
      </c>
      <c r="E38189">
        <v>0</v>
      </c>
    </row>
    <row r="38190" spans="1:5" x14ac:dyDescent="0.3">
      <c r="A38190">
        <v>30040054</v>
      </c>
      <c r="B38190" t="s">
        <v>2138</v>
      </c>
      <c r="C38190" t="s">
        <v>8</v>
      </c>
      <c r="D38190" t="s">
        <v>2406</v>
      </c>
      <c r="E38190">
        <v>0</v>
      </c>
    </row>
    <row r="38191" spans="1:5" x14ac:dyDescent="0.3">
      <c r="A38191">
        <v>30040054</v>
      </c>
      <c r="B38191" t="s">
        <v>2138</v>
      </c>
      <c r="C38191" t="s">
        <v>8</v>
      </c>
      <c r="D38191" t="s">
        <v>2407</v>
      </c>
      <c r="E38191">
        <v>0</v>
      </c>
    </row>
    <row r="38192" spans="1:5" x14ac:dyDescent="0.3">
      <c r="A38192">
        <v>30040054</v>
      </c>
      <c r="B38192" t="s">
        <v>2138</v>
      </c>
      <c r="C38192" t="s">
        <v>8</v>
      </c>
      <c r="D38192" t="s">
        <v>2408</v>
      </c>
      <c r="E38192">
        <v>0</v>
      </c>
    </row>
    <row r="38193" spans="1:5" x14ac:dyDescent="0.3">
      <c r="A38193">
        <v>30040054</v>
      </c>
      <c r="B38193" t="s">
        <v>2138</v>
      </c>
      <c r="C38193" t="s">
        <v>8</v>
      </c>
      <c r="D38193" t="s">
        <v>2409</v>
      </c>
      <c r="E38193">
        <v>0</v>
      </c>
    </row>
    <row r="38194" spans="1:5" x14ac:dyDescent="0.3">
      <c r="A38194">
        <v>30040054</v>
      </c>
      <c r="B38194" t="s">
        <v>2138</v>
      </c>
      <c r="C38194" t="s">
        <v>8</v>
      </c>
      <c r="D38194" t="s">
        <v>2410</v>
      </c>
      <c r="E38194">
        <v>0</v>
      </c>
    </row>
    <row r="38195" spans="1:5" x14ac:dyDescent="0.3">
      <c r="A38195">
        <v>30040054</v>
      </c>
      <c r="B38195" t="s">
        <v>2138</v>
      </c>
      <c r="C38195" t="s">
        <v>8</v>
      </c>
      <c r="D38195" t="s">
        <v>2411</v>
      </c>
      <c r="E38195">
        <v>0</v>
      </c>
    </row>
    <row r="38196" spans="1:5" x14ac:dyDescent="0.3">
      <c r="A38196">
        <v>30040054</v>
      </c>
      <c r="B38196" t="s">
        <v>2138</v>
      </c>
      <c r="C38196" t="s">
        <v>8</v>
      </c>
      <c r="D38196" t="s">
        <v>2412</v>
      </c>
      <c r="E38196">
        <v>0</v>
      </c>
    </row>
    <row r="38197" spans="1:5" x14ac:dyDescent="0.3">
      <c r="A38197">
        <v>30040054</v>
      </c>
      <c r="B38197" t="s">
        <v>2138</v>
      </c>
      <c r="C38197" t="s">
        <v>8</v>
      </c>
      <c r="D38197" t="s">
        <v>2413</v>
      </c>
      <c r="E38197">
        <v>0</v>
      </c>
    </row>
    <row r="38198" spans="1:5" x14ac:dyDescent="0.3">
      <c r="A38198">
        <v>30010090</v>
      </c>
      <c r="B38198" t="s">
        <v>2140</v>
      </c>
      <c r="C38198" t="s">
        <v>8</v>
      </c>
      <c r="D38198" t="s">
        <v>2378</v>
      </c>
      <c r="E38198">
        <v>0</v>
      </c>
    </row>
    <row r="38199" spans="1:5" x14ac:dyDescent="0.3">
      <c r="A38199">
        <v>30010090</v>
      </c>
      <c r="B38199" t="s">
        <v>2140</v>
      </c>
      <c r="C38199" t="s">
        <v>8</v>
      </c>
      <c r="D38199" t="s">
        <v>2379</v>
      </c>
      <c r="E38199">
        <v>0</v>
      </c>
    </row>
    <row r="38200" spans="1:5" x14ac:dyDescent="0.3">
      <c r="A38200">
        <v>30010090</v>
      </c>
      <c r="B38200" t="s">
        <v>2140</v>
      </c>
      <c r="C38200" t="s">
        <v>8</v>
      </c>
      <c r="D38200" t="s">
        <v>2380</v>
      </c>
      <c r="E38200">
        <v>-50</v>
      </c>
    </row>
    <row r="38201" spans="1:5" x14ac:dyDescent="0.3">
      <c r="A38201">
        <v>30010090</v>
      </c>
      <c r="B38201" t="s">
        <v>2140</v>
      </c>
      <c r="C38201" t="s">
        <v>8</v>
      </c>
      <c r="D38201" t="s">
        <v>2381</v>
      </c>
      <c r="E38201">
        <v>0</v>
      </c>
    </row>
    <row r="38202" spans="1:5" x14ac:dyDescent="0.3">
      <c r="A38202">
        <v>30010090</v>
      </c>
      <c r="B38202" t="s">
        <v>2140</v>
      </c>
      <c r="C38202" t="s">
        <v>8</v>
      </c>
      <c r="D38202" t="s">
        <v>2382</v>
      </c>
      <c r="E38202">
        <v>0</v>
      </c>
    </row>
    <row r="38203" spans="1:5" x14ac:dyDescent="0.3">
      <c r="A38203">
        <v>30010090</v>
      </c>
      <c r="B38203" t="s">
        <v>2140</v>
      </c>
      <c r="C38203" t="s">
        <v>8</v>
      </c>
      <c r="D38203" t="s">
        <v>2383</v>
      </c>
      <c r="E38203">
        <v>0</v>
      </c>
    </row>
    <row r="38204" spans="1:5" x14ac:dyDescent="0.3">
      <c r="A38204">
        <v>30010090</v>
      </c>
      <c r="B38204" t="s">
        <v>2140</v>
      </c>
      <c r="C38204" t="s">
        <v>8</v>
      </c>
      <c r="D38204" t="s">
        <v>2384</v>
      </c>
      <c r="E38204">
        <v>-4</v>
      </c>
    </row>
    <row r="38205" spans="1:5" x14ac:dyDescent="0.3">
      <c r="A38205">
        <v>30010090</v>
      </c>
      <c r="B38205" t="s">
        <v>2140</v>
      </c>
      <c r="C38205" t="s">
        <v>8</v>
      </c>
      <c r="D38205" t="s">
        <v>2385</v>
      </c>
      <c r="E38205">
        <v>0</v>
      </c>
    </row>
    <row r="38206" spans="1:5" x14ac:dyDescent="0.3">
      <c r="A38206">
        <v>30010090</v>
      </c>
      <c r="B38206" t="s">
        <v>2140</v>
      </c>
      <c r="C38206" t="s">
        <v>8</v>
      </c>
      <c r="D38206" t="s">
        <v>2386</v>
      </c>
      <c r="E38206">
        <v>0</v>
      </c>
    </row>
    <row r="38207" spans="1:5" x14ac:dyDescent="0.3">
      <c r="A38207">
        <v>30010090</v>
      </c>
      <c r="B38207" t="s">
        <v>2140</v>
      </c>
      <c r="C38207" t="s">
        <v>8</v>
      </c>
      <c r="D38207" t="s">
        <v>2387</v>
      </c>
      <c r="E38207">
        <v>0</v>
      </c>
    </row>
    <row r="38208" spans="1:5" x14ac:dyDescent="0.3">
      <c r="A38208">
        <v>30010090</v>
      </c>
      <c r="B38208" t="s">
        <v>2140</v>
      </c>
      <c r="C38208" t="s">
        <v>8</v>
      </c>
      <c r="D38208" t="s">
        <v>2388</v>
      </c>
      <c r="E38208">
        <v>0</v>
      </c>
    </row>
    <row r="38209" spans="1:5" x14ac:dyDescent="0.3">
      <c r="A38209">
        <v>30010090</v>
      </c>
      <c r="B38209" t="s">
        <v>2140</v>
      </c>
      <c r="C38209" t="s">
        <v>8</v>
      </c>
      <c r="D38209" t="s">
        <v>2389</v>
      </c>
      <c r="E38209">
        <v>0</v>
      </c>
    </row>
    <row r="38210" spans="1:5" x14ac:dyDescent="0.3">
      <c r="A38210">
        <v>30010090</v>
      </c>
      <c r="B38210" t="s">
        <v>2140</v>
      </c>
      <c r="C38210" t="s">
        <v>8</v>
      </c>
      <c r="D38210" t="s">
        <v>2390</v>
      </c>
      <c r="E38210">
        <v>0</v>
      </c>
    </row>
    <row r="38211" spans="1:5" x14ac:dyDescent="0.3">
      <c r="A38211">
        <v>30010090</v>
      </c>
      <c r="B38211" t="s">
        <v>2140</v>
      </c>
      <c r="C38211" t="s">
        <v>8</v>
      </c>
      <c r="D38211" t="s">
        <v>2391</v>
      </c>
      <c r="E38211">
        <v>0</v>
      </c>
    </row>
    <row r="38212" spans="1:5" x14ac:dyDescent="0.3">
      <c r="A38212">
        <v>30010090</v>
      </c>
      <c r="B38212" t="s">
        <v>2140</v>
      </c>
      <c r="C38212" t="s">
        <v>8</v>
      </c>
      <c r="D38212" t="s">
        <v>2392</v>
      </c>
      <c r="E38212">
        <v>-10</v>
      </c>
    </row>
    <row r="38213" spans="1:5" x14ac:dyDescent="0.3">
      <c r="A38213">
        <v>30010090</v>
      </c>
      <c r="B38213" t="s">
        <v>2140</v>
      </c>
      <c r="C38213" t="s">
        <v>8</v>
      </c>
      <c r="D38213" t="s">
        <v>2393</v>
      </c>
      <c r="E38213">
        <v>0</v>
      </c>
    </row>
    <row r="38214" spans="1:5" x14ac:dyDescent="0.3">
      <c r="A38214">
        <v>30010090</v>
      </c>
      <c r="B38214" t="s">
        <v>2140</v>
      </c>
      <c r="C38214" t="s">
        <v>8</v>
      </c>
      <c r="D38214" t="s">
        <v>2394</v>
      </c>
      <c r="E38214">
        <v>-4</v>
      </c>
    </row>
    <row r="38215" spans="1:5" x14ac:dyDescent="0.3">
      <c r="A38215">
        <v>30010090</v>
      </c>
      <c r="B38215" t="s">
        <v>2140</v>
      </c>
      <c r="C38215" t="s">
        <v>8</v>
      </c>
      <c r="D38215" t="s">
        <v>2395</v>
      </c>
      <c r="E38215">
        <v>0</v>
      </c>
    </row>
    <row r="38216" spans="1:5" x14ac:dyDescent="0.3">
      <c r="A38216">
        <v>30010090</v>
      </c>
      <c r="B38216" t="s">
        <v>2140</v>
      </c>
      <c r="C38216" t="s">
        <v>8</v>
      </c>
      <c r="D38216" t="s">
        <v>2396</v>
      </c>
      <c r="E38216">
        <v>0</v>
      </c>
    </row>
    <row r="38217" spans="1:5" x14ac:dyDescent="0.3">
      <c r="A38217">
        <v>30010090</v>
      </c>
      <c r="B38217" t="s">
        <v>2140</v>
      </c>
      <c r="C38217" t="s">
        <v>8</v>
      </c>
      <c r="D38217" t="s">
        <v>2397</v>
      </c>
      <c r="E38217">
        <v>0</v>
      </c>
    </row>
    <row r="38218" spans="1:5" x14ac:dyDescent="0.3">
      <c r="A38218">
        <v>30010090</v>
      </c>
      <c r="B38218" t="s">
        <v>2140</v>
      </c>
      <c r="C38218" t="s">
        <v>8</v>
      </c>
      <c r="D38218" t="s">
        <v>2398</v>
      </c>
      <c r="E38218">
        <v>-2</v>
      </c>
    </row>
    <row r="38219" spans="1:5" x14ac:dyDescent="0.3">
      <c r="A38219">
        <v>30010090</v>
      </c>
      <c r="B38219" t="s">
        <v>2140</v>
      </c>
      <c r="C38219" t="s">
        <v>8</v>
      </c>
      <c r="D38219" t="s">
        <v>2399</v>
      </c>
      <c r="E38219">
        <v>0</v>
      </c>
    </row>
    <row r="38220" spans="1:5" x14ac:dyDescent="0.3">
      <c r="A38220">
        <v>30010090</v>
      </c>
      <c r="B38220" t="s">
        <v>2140</v>
      </c>
      <c r="C38220" t="s">
        <v>8</v>
      </c>
      <c r="D38220" t="s">
        <v>2400</v>
      </c>
      <c r="E38220">
        <v>0</v>
      </c>
    </row>
    <row r="38221" spans="1:5" x14ac:dyDescent="0.3">
      <c r="A38221">
        <v>30010090</v>
      </c>
      <c r="B38221" t="s">
        <v>2140</v>
      </c>
      <c r="C38221" t="s">
        <v>8</v>
      </c>
      <c r="D38221" t="s">
        <v>2401</v>
      </c>
      <c r="E38221">
        <v>-2</v>
      </c>
    </row>
    <row r="38222" spans="1:5" x14ac:dyDescent="0.3">
      <c r="A38222">
        <v>30010090</v>
      </c>
      <c r="B38222" t="s">
        <v>2140</v>
      </c>
      <c r="C38222" t="s">
        <v>8</v>
      </c>
      <c r="D38222" t="s">
        <v>2402</v>
      </c>
      <c r="E38222">
        <v>0</v>
      </c>
    </row>
    <row r="38223" spans="1:5" x14ac:dyDescent="0.3">
      <c r="A38223">
        <v>30010090</v>
      </c>
      <c r="B38223" t="s">
        <v>2140</v>
      </c>
      <c r="C38223" t="s">
        <v>8</v>
      </c>
      <c r="D38223" t="s">
        <v>2403</v>
      </c>
      <c r="E38223">
        <v>0</v>
      </c>
    </row>
    <row r="38224" spans="1:5" x14ac:dyDescent="0.3">
      <c r="A38224">
        <v>30010090</v>
      </c>
      <c r="B38224" t="s">
        <v>2140</v>
      </c>
      <c r="C38224" t="s">
        <v>8</v>
      </c>
      <c r="D38224" t="s">
        <v>2404</v>
      </c>
      <c r="E38224">
        <v>0</v>
      </c>
    </row>
    <row r="38225" spans="1:5" x14ac:dyDescent="0.3">
      <c r="A38225">
        <v>30010090</v>
      </c>
      <c r="B38225" t="s">
        <v>2140</v>
      </c>
      <c r="C38225" t="s">
        <v>8</v>
      </c>
      <c r="D38225" t="s">
        <v>2405</v>
      </c>
      <c r="E38225">
        <v>0</v>
      </c>
    </row>
    <row r="38226" spans="1:5" x14ac:dyDescent="0.3">
      <c r="A38226">
        <v>30010090</v>
      </c>
      <c r="B38226" t="s">
        <v>2140</v>
      </c>
      <c r="C38226" t="s">
        <v>8</v>
      </c>
      <c r="D38226" t="s">
        <v>2406</v>
      </c>
      <c r="E38226">
        <v>0</v>
      </c>
    </row>
    <row r="38227" spans="1:5" x14ac:dyDescent="0.3">
      <c r="A38227">
        <v>30010090</v>
      </c>
      <c r="B38227" t="s">
        <v>2140</v>
      </c>
      <c r="C38227" t="s">
        <v>8</v>
      </c>
      <c r="D38227" t="s">
        <v>2407</v>
      </c>
      <c r="E38227">
        <v>0</v>
      </c>
    </row>
    <row r="38228" spans="1:5" x14ac:dyDescent="0.3">
      <c r="A38228">
        <v>30010090</v>
      </c>
      <c r="B38228" t="s">
        <v>2140</v>
      </c>
      <c r="C38228" t="s">
        <v>8</v>
      </c>
      <c r="D38228" t="s">
        <v>2408</v>
      </c>
      <c r="E38228">
        <v>0</v>
      </c>
    </row>
    <row r="38229" spans="1:5" x14ac:dyDescent="0.3">
      <c r="A38229">
        <v>30010090</v>
      </c>
      <c r="B38229" t="s">
        <v>2140</v>
      </c>
      <c r="C38229" t="s">
        <v>8</v>
      </c>
      <c r="D38229" t="s">
        <v>2409</v>
      </c>
      <c r="E38229">
        <v>-30</v>
      </c>
    </row>
    <row r="38230" spans="1:5" x14ac:dyDescent="0.3">
      <c r="A38230">
        <v>30010090</v>
      </c>
      <c r="B38230" t="s">
        <v>2140</v>
      </c>
      <c r="C38230" t="s">
        <v>8</v>
      </c>
      <c r="D38230" t="s">
        <v>2410</v>
      </c>
      <c r="E38230">
        <v>0</v>
      </c>
    </row>
    <row r="38231" spans="1:5" x14ac:dyDescent="0.3">
      <c r="A38231">
        <v>30010090</v>
      </c>
      <c r="B38231" t="s">
        <v>2140</v>
      </c>
      <c r="C38231" t="s">
        <v>8</v>
      </c>
      <c r="D38231" t="s">
        <v>2411</v>
      </c>
      <c r="E38231">
        <v>0</v>
      </c>
    </row>
    <row r="38232" spans="1:5" x14ac:dyDescent="0.3">
      <c r="A38232">
        <v>30010090</v>
      </c>
      <c r="B38232" t="s">
        <v>2140</v>
      </c>
      <c r="C38232" t="s">
        <v>8</v>
      </c>
      <c r="D38232" t="s">
        <v>2412</v>
      </c>
      <c r="E38232">
        <v>0</v>
      </c>
    </row>
    <row r="38233" spans="1:5" x14ac:dyDescent="0.3">
      <c r="A38233">
        <v>30010090</v>
      </c>
      <c r="B38233" t="s">
        <v>2140</v>
      </c>
      <c r="C38233" t="s">
        <v>8</v>
      </c>
      <c r="D38233" t="s">
        <v>2413</v>
      </c>
      <c r="E38233">
        <v>0</v>
      </c>
    </row>
    <row r="38234" spans="1:5" x14ac:dyDescent="0.3">
      <c r="A38234">
        <v>50010004</v>
      </c>
      <c r="B38234" t="s">
        <v>2142</v>
      </c>
      <c r="C38234" t="s">
        <v>130</v>
      </c>
      <c r="D38234" t="s">
        <v>2378</v>
      </c>
      <c r="E38234">
        <v>-5</v>
      </c>
    </row>
    <row r="38235" spans="1:5" x14ac:dyDescent="0.3">
      <c r="A38235">
        <v>50010004</v>
      </c>
      <c r="B38235" t="s">
        <v>2142</v>
      </c>
      <c r="C38235" t="s">
        <v>130</v>
      </c>
      <c r="D38235" t="s">
        <v>2379</v>
      </c>
      <c r="E38235">
        <v>0</v>
      </c>
    </row>
    <row r="38236" spans="1:5" x14ac:dyDescent="0.3">
      <c r="A38236">
        <v>50010004</v>
      </c>
      <c r="B38236" t="s">
        <v>2142</v>
      </c>
      <c r="C38236" t="s">
        <v>130</v>
      </c>
      <c r="D38236" t="s">
        <v>2380</v>
      </c>
      <c r="E38236">
        <v>0</v>
      </c>
    </row>
    <row r="38237" spans="1:5" x14ac:dyDescent="0.3">
      <c r="A38237">
        <v>50010004</v>
      </c>
      <c r="B38237" t="s">
        <v>2142</v>
      </c>
      <c r="C38237" t="s">
        <v>130</v>
      </c>
      <c r="D38237" t="s">
        <v>2381</v>
      </c>
      <c r="E38237">
        <v>0</v>
      </c>
    </row>
    <row r="38238" spans="1:5" x14ac:dyDescent="0.3">
      <c r="A38238">
        <v>50010004</v>
      </c>
      <c r="B38238" t="s">
        <v>2142</v>
      </c>
      <c r="C38238" t="s">
        <v>130</v>
      </c>
      <c r="D38238" t="s">
        <v>2382</v>
      </c>
      <c r="E38238">
        <v>0</v>
      </c>
    </row>
    <row r="38239" spans="1:5" x14ac:dyDescent="0.3">
      <c r="A38239">
        <v>50010004</v>
      </c>
      <c r="B38239" t="s">
        <v>2142</v>
      </c>
      <c r="C38239" t="s">
        <v>130</v>
      </c>
      <c r="D38239" t="s">
        <v>2383</v>
      </c>
      <c r="E38239">
        <v>0</v>
      </c>
    </row>
    <row r="38240" spans="1:5" x14ac:dyDescent="0.3">
      <c r="A38240">
        <v>50010004</v>
      </c>
      <c r="B38240" t="s">
        <v>2142</v>
      </c>
      <c r="C38240" t="s">
        <v>130</v>
      </c>
      <c r="D38240" t="s">
        <v>2384</v>
      </c>
      <c r="E38240">
        <v>-3</v>
      </c>
    </row>
    <row r="38241" spans="1:5" x14ac:dyDescent="0.3">
      <c r="A38241">
        <v>50010004</v>
      </c>
      <c r="B38241" t="s">
        <v>2142</v>
      </c>
      <c r="C38241" t="s">
        <v>130</v>
      </c>
      <c r="D38241" t="s">
        <v>2385</v>
      </c>
      <c r="E38241">
        <v>0</v>
      </c>
    </row>
    <row r="38242" spans="1:5" x14ac:dyDescent="0.3">
      <c r="A38242">
        <v>50010004</v>
      </c>
      <c r="B38242" t="s">
        <v>2142</v>
      </c>
      <c r="C38242" t="s">
        <v>130</v>
      </c>
      <c r="D38242" t="s">
        <v>2386</v>
      </c>
      <c r="E38242">
        <v>0</v>
      </c>
    </row>
    <row r="38243" spans="1:5" x14ac:dyDescent="0.3">
      <c r="A38243">
        <v>50010004</v>
      </c>
      <c r="B38243" t="s">
        <v>2142</v>
      </c>
      <c r="C38243" t="s">
        <v>130</v>
      </c>
      <c r="D38243" t="s">
        <v>2387</v>
      </c>
      <c r="E38243">
        <v>0</v>
      </c>
    </row>
    <row r="38244" spans="1:5" x14ac:dyDescent="0.3">
      <c r="A38244">
        <v>50010004</v>
      </c>
      <c r="B38244" t="s">
        <v>2142</v>
      </c>
      <c r="C38244" t="s">
        <v>130</v>
      </c>
      <c r="D38244" t="s">
        <v>2388</v>
      </c>
      <c r="E38244">
        <v>0</v>
      </c>
    </row>
    <row r="38245" spans="1:5" x14ac:dyDescent="0.3">
      <c r="A38245">
        <v>50010004</v>
      </c>
      <c r="B38245" t="s">
        <v>2142</v>
      </c>
      <c r="C38245" t="s">
        <v>130</v>
      </c>
      <c r="D38245" t="s">
        <v>2389</v>
      </c>
      <c r="E38245">
        <v>0</v>
      </c>
    </row>
    <row r="38246" spans="1:5" x14ac:dyDescent="0.3">
      <c r="A38246">
        <v>50010004</v>
      </c>
      <c r="B38246" t="s">
        <v>2142</v>
      </c>
      <c r="C38246" t="s">
        <v>130</v>
      </c>
      <c r="D38246" t="s">
        <v>2390</v>
      </c>
      <c r="E38246">
        <v>0</v>
      </c>
    </row>
    <row r="38247" spans="1:5" x14ac:dyDescent="0.3">
      <c r="A38247">
        <v>50010004</v>
      </c>
      <c r="B38247" t="s">
        <v>2142</v>
      </c>
      <c r="C38247" t="s">
        <v>130</v>
      </c>
      <c r="D38247" t="s">
        <v>2391</v>
      </c>
      <c r="E38247">
        <v>0</v>
      </c>
    </row>
    <row r="38248" spans="1:5" x14ac:dyDescent="0.3">
      <c r="A38248">
        <v>50010004</v>
      </c>
      <c r="B38248" t="s">
        <v>2142</v>
      </c>
      <c r="C38248" t="s">
        <v>130</v>
      </c>
      <c r="D38248" t="s">
        <v>2392</v>
      </c>
      <c r="E38248">
        <v>0</v>
      </c>
    </row>
    <row r="38249" spans="1:5" x14ac:dyDescent="0.3">
      <c r="A38249">
        <v>50010004</v>
      </c>
      <c r="B38249" t="s">
        <v>2142</v>
      </c>
      <c r="C38249" t="s">
        <v>130</v>
      </c>
      <c r="D38249" t="s">
        <v>2393</v>
      </c>
      <c r="E38249">
        <v>0</v>
      </c>
    </row>
    <row r="38250" spans="1:5" x14ac:dyDescent="0.3">
      <c r="A38250">
        <v>50010004</v>
      </c>
      <c r="B38250" t="s">
        <v>2142</v>
      </c>
      <c r="C38250" t="s">
        <v>130</v>
      </c>
      <c r="D38250" t="s">
        <v>2394</v>
      </c>
      <c r="E38250">
        <v>0</v>
      </c>
    </row>
    <row r="38251" spans="1:5" x14ac:dyDescent="0.3">
      <c r="A38251">
        <v>50010004</v>
      </c>
      <c r="B38251" t="s">
        <v>2142</v>
      </c>
      <c r="C38251" t="s">
        <v>130</v>
      </c>
      <c r="D38251" t="s">
        <v>2395</v>
      </c>
      <c r="E38251">
        <v>0</v>
      </c>
    </row>
    <row r="38252" spans="1:5" x14ac:dyDescent="0.3">
      <c r="A38252">
        <v>50010004</v>
      </c>
      <c r="B38252" t="s">
        <v>2142</v>
      </c>
      <c r="C38252" t="s">
        <v>130</v>
      </c>
      <c r="D38252" t="s">
        <v>2396</v>
      </c>
      <c r="E38252">
        <v>0</v>
      </c>
    </row>
    <row r="38253" spans="1:5" x14ac:dyDescent="0.3">
      <c r="A38253">
        <v>50010004</v>
      </c>
      <c r="B38253" t="s">
        <v>2142</v>
      </c>
      <c r="C38253" t="s">
        <v>130</v>
      </c>
      <c r="D38253" t="s">
        <v>2397</v>
      </c>
      <c r="E38253">
        <v>0</v>
      </c>
    </row>
    <row r="38254" spans="1:5" x14ac:dyDescent="0.3">
      <c r="A38254">
        <v>50010004</v>
      </c>
      <c r="B38254" t="s">
        <v>2142</v>
      </c>
      <c r="C38254" t="s">
        <v>130</v>
      </c>
      <c r="D38254" t="s">
        <v>2398</v>
      </c>
      <c r="E38254">
        <v>-6</v>
      </c>
    </row>
    <row r="38255" spans="1:5" x14ac:dyDescent="0.3">
      <c r="A38255">
        <v>50010004</v>
      </c>
      <c r="B38255" t="s">
        <v>2142</v>
      </c>
      <c r="C38255" t="s">
        <v>130</v>
      </c>
      <c r="D38255" t="s">
        <v>2399</v>
      </c>
      <c r="E38255">
        <v>0</v>
      </c>
    </row>
    <row r="38256" spans="1:5" x14ac:dyDescent="0.3">
      <c r="A38256">
        <v>50010004</v>
      </c>
      <c r="B38256" t="s">
        <v>2142</v>
      </c>
      <c r="C38256" t="s">
        <v>130</v>
      </c>
      <c r="D38256" t="s">
        <v>2400</v>
      </c>
      <c r="E38256">
        <v>0</v>
      </c>
    </row>
    <row r="38257" spans="1:5" x14ac:dyDescent="0.3">
      <c r="A38257">
        <v>50010004</v>
      </c>
      <c r="B38257" t="s">
        <v>2142</v>
      </c>
      <c r="C38257" t="s">
        <v>130</v>
      </c>
      <c r="D38257" t="s">
        <v>2401</v>
      </c>
      <c r="E38257">
        <v>0</v>
      </c>
    </row>
    <row r="38258" spans="1:5" x14ac:dyDescent="0.3">
      <c r="A38258">
        <v>50010004</v>
      </c>
      <c r="B38258" t="s">
        <v>2142</v>
      </c>
      <c r="C38258" t="s">
        <v>130</v>
      </c>
      <c r="D38258" t="s">
        <v>2402</v>
      </c>
      <c r="E38258">
        <v>0</v>
      </c>
    </row>
    <row r="38259" spans="1:5" x14ac:dyDescent="0.3">
      <c r="A38259">
        <v>50010004</v>
      </c>
      <c r="B38259" t="s">
        <v>2142</v>
      </c>
      <c r="C38259" t="s">
        <v>130</v>
      </c>
      <c r="D38259" t="s">
        <v>2403</v>
      </c>
      <c r="E38259">
        <v>-4</v>
      </c>
    </row>
    <row r="38260" spans="1:5" x14ac:dyDescent="0.3">
      <c r="A38260">
        <v>50010004</v>
      </c>
      <c r="B38260" t="s">
        <v>2142</v>
      </c>
      <c r="C38260" t="s">
        <v>130</v>
      </c>
      <c r="D38260" t="s">
        <v>2404</v>
      </c>
      <c r="E38260">
        <v>0</v>
      </c>
    </row>
    <row r="38261" spans="1:5" x14ac:dyDescent="0.3">
      <c r="A38261">
        <v>50010004</v>
      </c>
      <c r="B38261" t="s">
        <v>2142</v>
      </c>
      <c r="C38261" t="s">
        <v>130</v>
      </c>
      <c r="D38261" t="s">
        <v>2405</v>
      </c>
      <c r="E38261">
        <v>0</v>
      </c>
    </row>
    <row r="38262" spans="1:5" x14ac:dyDescent="0.3">
      <c r="A38262">
        <v>50010004</v>
      </c>
      <c r="B38262" t="s">
        <v>2142</v>
      </c>
      <c r="C38262" t="s">
        <v>130</v>
      </c>
      <c r="D38262" t="s">
        <v>2406</v>
      </c>
      <c r="E38262">
        <v>0</v>
      </c>
    </row>
    <row r="38263" spans="1:5" x14ac:dyDescent="0.3">
      <c r="A38263">
        <v>50010004</v>
      </c>
      <c r="B38263" t="s">
        <v>2142</v>
      </c>
      <c r="C38263" t="s">
        <v>130</v>
      </c>
      <c r="D38263" t="s">
        <v>2407</v>
      </c>
      <c r="E38263">
        <v>0</v>
      </c>
    </row>
    <row r="38264" spans="1:5" x14ac:dyDescent="0.3">
      <c r="A38264">
        <v>50010004</v>
      </c>
      <c r="B38264" t="s">
        <v>2142</v>
      </c>
      <c r="C38264" t="s">
        <v>130</v>
      </c>
      <c r="D38264" t="s">
        <v>2408</v>
      </c>
      <c r="E38264">
        <v>0</v>
      </c>
    </row>
    <row r="38265" spans="1:5" x14ac:dyDescent="0.3">
      <c r="A38265">
        <v>50010004</v>
      </c>
      <c r="B38265" t="s">
        <v>2142</v>
      </c>
      <c r="C38265" t="s">
        <v>130</v>
      </c>
      <c r="D38265" t="s">
        <v>2409</v>
      </c>
      <c r="E38265">
        <v>0</v>
      </c>
    </row>
    <row r="38266" spans="1:5" x14ac:dyDescent="0.3">
      <c r="A38266">
        <v>50010004</v>
      </c>
      <c r="B38266" t="s">
        <v>2142</v>
      </c>
      <c r="C38266" t="s">
        <v>130</v>
      </c>
      <c r="D38266" t="s">
        <v>2410</v>
      </c>
      <c r="E38266">
        <v>0</v>
      </c>
    </row>
    <row r="38267" spans="1:5" x14ac:dyDescent="0.3">
      <c r="A38267">
        <v>50010004</v>
      </c>
      <c r="B38267" t="s">
        <v>2142</v>
      </c>
      <c r="C38267" t="s">
        <v>130</v>
      </c>
      <c r="D38267" t="s">
        <v>2411</v>
      </c>
      <c r="E38267">
        <v>0</v>
      </c>
    </row>
    <row r="38268" spans="1:5" x14ac:dyDescent="0.3">
      <c r="A38268">
        <v>50010004</v>
      </c>
      <c r="B38268" t="s">
        <v>2142</v>
      </c>
      <c r="C38268" t="s">
        <v>130</v>
      </c>
      <c r="D38268" t="s">
        <v>2412</v>
      </c>
      <c r="E38268">
        <v>0</v>
      </c>
    </row>
    <row r="38269" spans="1:5" x14ac:dyDescent="0.3">
      <c r="A38269">
        <v>50010004</v>
      </c>
      <c r="B38269" t="s">
        <v>2142</v>
      </c>
      <c r="C38269" t="s">
        <v>130</v>
      </c>
      <c r="D38269" t="s">
        <v>2413</v>
      </c>
      <c r="E38269">
        <v>0</v>
      </c>
    </row>
    <row r="38270" spans="1:5" x14ac:dyDescent="0.3">
      <c r="A38270">
        <v>30300037</v>
      </c>
      <c r="B38270" t="s">
        <v>2144</v>
      </c>
      <c r="C38270" t="s">
        <v>8</v>
      </c>
      <c r="D38270" t="s">
        <v>2378</v>
      </c>
      <c r="E38270">
        <v>0</v>
      </c>
    </row>
    <row r="38271" spans="1:5" x14ac:dyDescent="0.3">
      <c r="A38271">
        <v>30300037</v>
      </c>
      <c r="B38271" t="s">
        <v>2144</v>
      </c>
      <c r="C38271" t="s">
        <v>8</v>
      </c>
      <c r="D38271" t="s">
        <v>2379</v>
      </c>
      <c r="E38271">
        <v>0</v>
      </c>
    </row>
    <row r="38272" spans="1:5" x14ac:dyDescent="0.3">
      <c r="A38272">
        <v>30300037</v>
      </c>
      <c r="B38272" t="s">
        <v>2144</v>
      </c>
      <c r="C38272" t="s">
        <v>8</v>
      </c>
      <c r="D38272" t="s">
        <v>2380</v>
      </c>
      <c r="E38272">
        <v>-260</v>
      </c>
    </row>
    <row r="38273" spans="1:5" x14ac:dyDescent="0.3">
      <c r="A38273">
        <v>30300037</v>
      </c>
      <c r="B38273" t="s">
        <v>2144</v>
      </c>
      <c r="C38273" t="s">
        <v>8</v>
      </c>
      <c r="D38273" t="s">
        <v>2381</v>
      </c>
      <c r="E38273">
        <v>-30</v>
      </c>
    </row>
    <row r="38274" spans="1:5" x14ac:dyDescent="0.3">
      <c r="A38274">
        <v>30300037</v>
      </c>
      <c r="B38274" t="s">
        <v>2144</v>
      </c>
      <c r="C38274" t="s">
        <v>8</v>
      </c>
      <c r="D38274" t="s">
        <v>2382</v>
      </c>
      <c r="E38274">
        <v>0</v>
      </c>
    </row>
    <row r="38275" spans="1:5" x14ac:dyDescent="0.3">
      <c r="A38275">
        <v>30300037</v>
      </c>
      <c r="B38275" t="s">
        <v>2144</v>
      </c>
      <c r="C38275" t="s">
        <v>8</v>
      </c>
      <c r="D38275" t="s">
        <v>2383</v>
      </c>
      <c r="E38275">
        <v>0</v>
      </c>
    </row>
    <row r="38276" spans="1:5" x14ac:dyDescent="0.3">
      <c r="A38276">
        <v>30300037</v>
      </c>
      <c r="B38276" t="s">
        <v>2144</v>
      </c>
      <c r="C38276" t="s">
        <v>8</v>
      </c>
      <c r="D38276" t="s">
        <v>2384</v>
      </c>
      <c r="E38276">
        <v>0</v>
      </c>
    </row>
    <row r="38277" spans="1:5" x14ac:dyDescent="0.3">
      <c r="A38277">
        <v>30300037</v>
      </c>
      <c r="B38277" t="s">
        <v>2144</v>
      </c>
      <c r="C38277" t="s">
        <v>8</v>
      </c>
      <c r="D38277" t="s">
        <v>2385</v>
      </c>
      <c r="E38277">
        <v>-100</v>
      </c>
    </row>
    <row r="38278" spans="1:5" x14ac:dyDescent="0.3">
      <c r="A38278">
        <v>30300037</v>
      </c>
      <c r="B38278" t="s">
        <v>2144</v>
      </c>
      <c r="C38278" t="s">
        <v>8</v>
      </c>
      <c r="D38278" t="s">
        <v>2386</v>
      </c>
      <c r="E38278">
        <v>0</v>
      </c>
    </row>
    <row r="38279" spans="1:5" x14ac:dyDescent="0.3">
      <c r="A38279">
        <v>30300037</v>
      </c>
      <c r="B38279" t="s">
        <v>2144</v>
      </c>
      <c r="C38279" t="s">
        <v>8</v>
      </c>
      <c r="D38279" t="s">
        <v>2387</v>
      </c>
      <c r="E38279">
        <v>0</v>
      </c>
    </row>
    <row r="38280" spans="1:5" x14ac:dyDescent="0.3">
      <c r="A38280">
        <v>30300037</v>
      </c>
      <c r="B38280" t="s">
        <v>2144</v>
      </c>
      <c r="C38280" t="s">
        <v>8</v>
      </c>
      <c r="D38280" t="s">
        <v>2388</v>
      </c>
      <c r="E38280">
        <v>0</v>
      </c>
    </row>
    <row r="38281" spans="1:5" x14ac:dyDescent="0.3">
      <c r="A38281">
        <v>30300037</v>
      </c>
      <c r="B38281" t="s">
        <v>2144</v>
      </c>
      <c r="C38281" t="s">
        <v>8</v>
      </c>
      <c r="D38281" t="s">
        <v>2389</v>
      </c>
      <c r="E38281">
        <v>0</v>
      </c>
    </row>
    <row r="38282" spans="1:5" x14ac:dyDescent="0.3">
      <c r="A38282">
        <v>30300037</v>
      </c>
      <c r="B38282" t="s">
        <v>2144</v>
      </c>
      <c r="C38282" t="s">
        <v>8</v>
      </c>
      <c r="D38282" t="s">
        <v>2390</v>
      </c>
      <c r="E38282">
        <v>-130</v>
      </c>
    </row>
    <row r="38283" spans="1:5" x14ac:dyDescent="0.3">
      <c r="A38283">
        <v>30300037</v>
      </c>
      <c r="B38283" t="s">
        <v>2144</v>
      </c>
      <c r="C38283" t="s">
        <v>8</v>
      </c>
      <c r="D38283" t="s">
        <v>2391</v>
      </c>
      <c r="E38283">
        <v>-250</v>
      </c>
    </row>
    <row r="38284" spans="1:5" x14ac:dyDescent="0.3">
      <c r="A38284">
        <v>30300037</v>
      </c>
      <c r="B38284" t="s">
        <v>2144</v>
      </c>
      <c r="C38284" t="s">
        <v>8</v>
      </c>
      <c r="D38284" t="s">
        <v>2392</v>
      </c>
      <c r="E38284">
        <v>0</v>
      </c>
    </row>
    <row r="38285" spans="1:5" x14ac:dyDescent="0.3">
      <c r="A38285">
        <v>30300037</v>
      </c>
      <c r="B38285" t="s">
        <v>2144</v>
      </c>
      <c r="C38285" t="s">
        <v>8</v>
      </c>
      <c r="D38285" t="s">
        <v>2393</v>
      </c>
      <c r="E38285">
        <v>0</v>
      </c>
    </row>
    <row r="38286" spans="1:5" x14ac:dyDescent="0.3">
      <c r="A38286">
        <v>30300037</v>
      </c>
      <c r="B38286" t="s">
        <v>2144</v>
      </c>
      <c r="C38286" t="s">
        <v>8</v>
      </c>
      <c r="D38286" t="s">
        <v>2394</v>
      </c>
      <c r="E38286">
        <v>-20</v>
      </c>
    </row>
    <row r="38287" spans="1:5" x14ac:dyDescent="0.3">
      <c r="A38287">
        <v>30300037</v>
      </c>
      <c r="B38287" t="s">
        <v>2144</v>
      </c>
      <c r="C38287" t="s">
        <v>8</v>
      </c>
      <c r="D38287" t="s">
        <v>2395</v>
      </c>
      <c r="E38287">
        <v>0</v>
      </c>
    </row>
    <row r="38288" spans="1:5" x14ac:dyDescent="0.3">
      <c r="A38288">
        <v>30300037</v>
      </c>
      <c r="B38288" t="s">
        <v>2144</v>
      </c>
      <c r="C38288" t="s">
        <v>8</v>
      </c>
      <c r="D38288" t="s">
        <v>2396</v>
      </c>
      <c r="E38288">
        <v>0</v>
      </c>
    </row>
    <row r="38289" spans="1:5" x14ac:dyDescent="0.3">
      <c r="A38289">
        <v>30300037</v>
      </c>
      <c r="B38289" t="s">
        <v>2144</v>
      </c>
      <c r="C38289" t="s">
        <v>8</v>
      </c>
      <c r="D38289" t="s">
        <v>2397</v>
      </c>
      <c r="E38289">
        <v>0</v>
      </c>
    </row>
    <row r="38290" spans="1:5" x14ac:dyDescent="0.3">
      <c r="A38290">
        <v>30300037</v>
      </c>
      <c r="B38290" t="s">
        <v>2144</v>
      </c>
      <c r="C38290" t="s">
        <v>8</v>
      </c>
      <c r="D38290" t="s">
        <v>2398</v>
      </c>
      <c r="E38290">
        <v>0</v>
      </c>
    </row>
    <row r="38291" spans="1:5" x14ac:dyDescent="0.3">
      <c r="A38291">
        <v>30300037</v>
      </c>
      <c r="B38291" t="s">
        <v>2144</v>
      </c>
      <c r="C38291" t="s">
        <v>8</v>
      </c>
      <c r="D38291" t="s">
        <v>2399</v>
      </c>
      <c r="E38291">
        <v>0</v>
      </c>
    </row>
    <row r="38292" spans="1:5" x14ac:dyDescent="0.3">
      <c r="A38292">
        <v>30300037</v>
      </c>
      <c r="B38292" t="s">
        <v>2144</v>
      </c>
      <c r="C38292" t="s">
        <v>8</v>
      </c>
      <c r="D38292" t="s">
        <v>2400</v>
      </c>
      <c r="E38292">
        <v>0</v>
      </c>
    </row>
    <row r="38293" spans="1:5" x14ac:dyDescent="0.3">
      <c r="A38293">
        <v>30300037</v>
      </c>
      <c r="B38293" t="s">
        <v>2144</v>
      </c>
      <c r="C38293" t="s">
        <v>8</v>
      </c>
      <c r="D38293" t="s">
        <v>2401</v>
      </c>
      <c r="E38293">
        <v>-3</v>
      </c>
    </row>
    <row r="38294" spans="1:5" x14ac:dyDescent="0.3">
      <c r="A38294">
        <v>30300037</v>
      </c>
      <c r="B38294" t="s">
        <v>2144</v>
      </c>
      <c r="C38294" t="s">
        <v>8</v>
      </c>
      <c r="D38294" t="s">
        <v>2402</v>
      </c>
      <c r="E38294">
        <v>-207</v>
      </c>
    </row>
    <row r="38295" spans="1:5" x14ac:dyDescent="0.3">
      <c r="A38295">
        <v>30300037</v>
      </c>
      <c r="B38295" t="s">
        <v>2144</v>
      </c>
      <c r="C38295" t="s">
        <v>8</v>
      </c>
      <c r="D38295" t="s">
        <v>2403</v>
      </c>
      <c r="E38295">
        <v>0</v>
      </c>
    </row>
    <row r="38296" spans="1:5" x14ac:dyDescent="0.3">
      <c r="A38296">
        <v>30300037</v>
      </c>
      <c r="B38296" t="s">
        <v>2144</v>
      </c>
      <c r="C38296" t="s">
        <v>8</v>
      </c>
      <c r="D38296" t="s">
        <v>2404</v>
      </c>
      <c r="E38296">
        <v>0</v>
      </c>
    </row>
    <row r="38297" spans="1:5" x14ac:dyDescent="0.3">
      <c r="A38297">
        <v>30300037</v>
      </c>
      <c r="B38297" t="s">
        <v>2144</v>
      </c>
      <c r="C38297" t="s">
        <v>8</v>
      </c>
      <c r="D38297" t="s">
        <v>2405</v>
      </c>
      <c r="E38297">
        <v>0</v>
      </c>
    </row>
    <row r="38298" spans="1:5" x14ac:dyDescent="0.3">
      <c r="A38298">
        <v>30300037</v>
      </c>
      <c r="B38298" t="s">
        <v>2144</v>
      </c>
      <c r="C38298" t="s">
        <v>8</v>
      </c>
      <c r="D38298" t="s">
        <v>2406</v>
      </c>
      <c r="E38298">
        <v>0</v>
      </c>
    </row>
    <row r="38299" spans="1:5" x14ac:dyDescent="0.3">
      <c r="A38299">
        <v>30300037</v>
      </c>
      <c r="B38299" t="s">
        <v>2144</v>
      </c>
      <c r="C38299" t="s">
        <v>8</v>
      </c>
      <c r="D38299" t="s">
        <v>2407</v>
      </c>
      <c r="E38299">
        <v>0</v>
      </c>
    </row>
    <row r="38300" spans="1:5" x14ac:dyDescent="0.3">
      <c r="A38300">
        <v>30300037</v>
      </c>
      <c r="B38300" t="s">
        <v>2144</v>
      </c>
      <c r="C38300" t="s">
        <v>8</v>
      </c>
      <c r="D38300" t="s">
        <v>2408</v>
      </c>
      <c r="E38300">
        <v>0</v>
      </c>
    </row>
    <row r="38301" spans="1:5" x14ac:dyDescent="0.3">
      <c r="A38301">
        <v>30300037</v>
      </c>
      <c r="B38301" t="s">
        <v>2144</v>
      </c>
      <c r="C38301" t="s">
        <v>8</v>
      </c>
      <c r="D38301" t="s">
        <v>2409</v>
      </c>
      <c r="E38301">
        <v>0</v>
      </c>
    </row>
    <row r="38302" spans="1:5" x14ac:dyDescent="0.3">
      <c r="A38302">
        <v>30300037</v>
      </c>
      <c r="B38302" t="s">
        <v>2144</v>
      </c>
      <c r="C38302" t="s">
        <v>8</v>
      </c>
      <c r="D38302" t="s">
        <v>2410</v>
      </c>
      <c r="E38302">
        <v>0</v>
      </c>
    </row>
    <row r="38303" spans="1:5" x14ac:dyDescent="0.3">
      <c r="A38303">
        <v>30300037</v>
      </c>
      <c r="B38303" t="s">
        <v>2144</v>
      </c>
      <c r="C38303" t="s">
        <v>8</v>
      </c>
      <c r="D38303" t="s">
        <v>2411</v>
      </c>
      <c r="E38303">
        <v>0</v>
      </c>
    </row>
    <row r="38304" spans="1:5" x14ac:dyDescent="0.3">
      <c r="A38304">
        <v>30300037</v>
      </c>
      <c r="B38304" t="s">
        <v>2144</v>
      </c>
      <c r="C38304" t="s">
        <v>8</v>
      </c>
      <c r="D38304" t="s">
        <v>2412</v>
      </c>
      <c r="E38304">
        <v>0</v>
      </c>
    </row>
    <row r="38305" spans="1:5" x14ac:dyDescent="0.3">
      <c r="A38305">
        <v>30300037</v>
      </c>
      <c r="B38305" t="s">
        <v>2144</v>
      </c>
      <c r="C38305" t="s">
        <v>8</v>
      </c>
      <c r="D38305" t="s">
        <v>2413</v>
      </c>
      <c r="E38305">
        <v>0</v>
      </c>
    </row>
    <row r="38306" spans="1:5" x14ac:dyDescent="0.3">
      <c r="A38306">
        <v>50350005</v>
      </c>
      <c r="B38306" t="s">
        <v>2146</v>
      </c>
      <c r="C38306" t="s">
        <v>8</v>
      </c>
      <c r="D38306" t="s">
        <v>2378</v>
      </c>
      <c r="E38306">
        <v>0</v>
      </c>
    </row>
    <row r="38307" spans="1:5" x14ac:dyDescent="0.3">
      <c r="A38307">
        <v>50350005</v>
      </c>
      <c r="B38307" t="s">
        <v>2146</v>
      </c>
      <c r="C38307" t="s">
        <v>8</v>
      </c>
      <c r="D38307" t="s">
        <v>2379</v>
      </c>
      <c r="E38307">
        <v>0</v>
      </c>
    </row>
    <row r="38308" spans="1:5" x14ac:dyDescent="0.3">
      <c r="A38308">
        <v>50350005</v>
      </c>
      <c r="B38308" t="s">
        <v>2146</v>
      </c>
      <c r="C38308" t="s">
        <v>8</v>
      </c>
      <c r="D38308" t="s">
        <v>2380</v>
      </c>
      <c r="E38308">
        <v>0</v>
      </c>
    </row>
    <row r="38309" spans="1:5" x14ac:dyDescent="0.3">
      <c r="A38309">
        <v>50350005</v>
      </c>
      <c r="B38309" t="s">
        <v>2146</v>
      </c>
      <c r="C38309" t="s">
        <v>8</v>
      </c>
      <c r="D38309" t="s">
        <v>2381</v>
      </c>
      <c r="E38309">
        <v>0</v>
      </c>
    </row>
    <row r="38310" spans="1:5" x14ac:dyDescent="0.3">
      <c r="A38310">
        <v>50350005</v>
      </c>
      <c r="B38310" t="s">
        <v>2146</v>
      </c>
      <c r="C38310" t="s">
        <v>8</v>
      </c>
      <c r="D38310" t="s">
        <v>2382</v>
      </c>
      <c r="E38310">
        <v>0</v>
      </c>
    </row>
    <row r="38311" spans="1:5" x14ac:dyDescent="0.3">
      <c r="A38311">
        <v>50350005</v>
      </c>
      <c r="B38311" t="s">
        <v>2146</v>
      </c>
      <c r="C38311" t="s">
        <v>8</v>
      </c>
      <c r="D38311" t="s">
        <v>2383</v>
      </c>
      <c r="E38311">
        <v>0</v>
      </c>
    </row>
    <row r="38312" spans="1:5" x14ac:dyDescent="0.3">
      <c r="A38312">
        <v>50350005</v>
      </c>
      <c r="B38312" t="s">
        <v>2146</v>
      </c>
      <c r="C38312" t="s">
        <v>8</v>
      </c>
      <c r="D38312" t="s">
        <v>2384</v>
      </c>
      <c r="E38312">
        <v>0</v>
      </c>
    </row>
    <row r="38313" spans="1:5" x14ac:dyDescent="0.3">
      <c r="A38313">
        <v>50350005</v>
      </c>
      <c r="B38313" t="s">
        <v>2146</v>
      </c>
      <c r="C38313" t="s">
        <v>8</v>
      </c>
      <c r="D38313" t="s">
        <v>2385</v>
      </c>
      <c r="E38313">
        <v>0</v>
      </c>
    </row>
    <row r="38314" spans="1:5" x14ac:dyDescent="0.3">
      <c r="A38314">
        <v>50350005</v>
      </c>
      <c r="B38314" t="s">
        <v>2146</v>
      </c>
      <c r="C38314" t="s">
        <v>8</v>
      </c>
      <c r="D38314" t="s">
        <v>2386</v>
      </c>
      <c r="E38314">
        <v>0</v>
      </c>
    </row>
    <row r="38315" spans="1:5" x14ac:dyDescent="0.3">
      <c r="A38315">
        <v>50350005</v>
      </c>
      <c r="B38315" t="s">
        <v>2146</v>
      </c>
      <c r="C38315" t="s">
        <v>8</v>
      </c>
      <c r="D38315" t="s">
        <v>2387</v>
      </c>
      <c r="E38315">
        <v>0</v>
      </c>
    </row>
    <row r="38316" spans="1:5" x14ac:dyDescent="0.3">
      <c r="A38316">
        <v>50350005</v>
      </c>
      <c r="B38316" t="s">
        <v>2146</v>
      </c>
      <c r="C38316" t="s">
        <v>8</v>
      </c>
      <c r="D38316" t="s">
        <v>2388</v>
      </c>
      <c r="E38316">
        <v>0</v>
      </c>
    </row>
    <row r="38317" spans="1:5" x14ac:dyDescent="0.3">
      <c r="A38317">
        <v>50350005</v>
      </c>
      <c r="B38317" t="s">
        <v>2146</v>
      </c>
      <c r="C38317" t="s">
        <v>8</v>
      </c>
      <c r="D38317" t="s">
        <v>2389</v>
      </c>
      <c r="E38317">
        <v>0</v>
      </c>
    </row>
    <row r="38318" spans="1:5" x14ac:dyDescent="0.3">
      <c r="A38318">
        <v>50350005</v>
      </c>
      <c r="B38318" t="s">
        <v>2146</v>
      </c>
      <c r="C38318" t="s">
        <v>8</v>
      </c>
      <c r="D38318" t="s">
        <v>2390</v>
      </c>
      <c r="E38318">
        <v>0</v>
      </c>
    </row>
    <row r="38319" spans="1:5" x14ac:dyDescent="0.3">
      <c r="A38319">
        <v>50350005</v>
      </c>
      <c r="B38319" t="s">
        <v>2146</v>
      </c>
      <c r="C38319" t="s">
        <v>8</v>
      </c>
      <c r="D38319" t="s">
        <v>2391</v>
      </c>
      <c r="E38319">
        <v>0</v>
      </c>
    </row>
    <row r="38320" spans="1:5" x14ac:dyDescent="0.3">
      <c r="A38320">
        <v>50350005</v>
      </c>
      <c r="B38320" t="s">
        <v>2146</v>
      </c>
      <c r="C38320" t="s">
        <v>8</v>
      </c>
      <c r="D38320" t="s">
        <v>2392</v>
      </c>
      <c r="E38320">
        <v>0</v>
      </c>
    </row>
    <row r="38321" spans="1:5" x14ac:dyDescent="0.3">
      <c r="A38321">
        <v>50350005</v>
      </c>
      <c r="B38321" t="s">
        <v>2146</v>
      </c>
      <c r="C38321" t="s">
        <v>8</v>
      </c>
      <c r="D38321" t="s">
        <v>2393</v>
      </c>
      <c r="E38321">
        <v>0</v>
      </c>
    </row>
    <row r="38322" spans="1:5" x14ac:dyDescent="0.3">
      <c r="A38322">
        <v>50350005</v>
      </c>
      <c r="B38322" t="s">
        <v>2146</v>
      </c>
      <c r="C38322" t="s">
        <v>8</v>
      </c>
      <c r="D38322" t="s">
        <v>2394</v>
      </c>
      <c r="E38322">
        <v>0</v>
      </c>
    </row>
    <row r="38323" spans="1:5" x14ac:dyDescent="0.3">
      <c r="A38323">
        <v>50350005</v>
      </c>
      <c r="B38323" t="s">
        <v>2146</v>
      </c>
      <c r="C38323" t="s">
        <v>8</v>
      </c>
      <c r="D38323" t="s">
        <v>2395</v>
      </c>
      <c r="E38323">
        <v>0</v>
      </c>
    </row>
    <row r="38324" spans="1:5" x14ac:dyDescent="0.3">
      <c r="A38324">
        <v>50350005</v>
      </c>
      <c r="B38324" t="s">
        <v>2146</v>
      </c>
      <c r="C38324" t="s">
        <v>8</v>
      </c>
      <c r="D38324" t="s">
        <v>2396</v>
      </c>
      <c r="E38324">
        <v>0</v>
      </c>
    </row>
    <row r="38325" spans="1:5" x14ac:dyDescent="0.3">
      <c r="A38325">
        <v>50350005</v>
      </c>
      <c r="B38325" t="s">
        <v>2146</v>
      </c>
      <c r="C38325" t="s">
        <v>8</v>
      </c>
      <c r="D38325" t="s">
        <v>2397</v>
      </c>
      <c r="E38325">
        <v>-120</v>
      </c>
    </row>
    <row r="38326" spans="1:5" x14ac:dyDescent="0.3">
      <c r="A38326">
        <v>50350005</v>
      </c>
      <c r="B38326" t="s">
        <v>2146</v>
      </c>
      <c r="C38326" t="s">
        <v>8</v>
      </c>
      <c r="D38326" t="s">
        <v>2398</v>
      </c>
      <c r="E38326">
        <v>0</v>
      </c>
    </row>
    <row r="38327" spans="1:5" x14ac:dyDescent="0.3">
      <c r="A38327">
        <v>50350005</v>
      </c>
      <c r="B38327" t="s">
        <v>2146</v>
      </c>
      <c r="C38327" t="s">
        <v>8</v>
      </c>
      <c r="D38327" t="s">
        <v>2399</v>
      </c>
      <c r="E38327">
        <v>0</v>
      </c>
    </row>
    <row r="38328" spans="1:5" x14ac:dyDescent="0.3">
      <c r="A38328">
        <v>50350005</v>
      </c>
      <c r="B38328" t="s">
        <v>2146</v>
      </c>
      <c r="C38328" t="s">
        <v>8</v>
      </c>
      <c r="D38328" t="s">
        <v>2400</v>
      </c>
      <c r="E38328">
        <v>0</v>
      </c>
    </row>
    <row r="38329" spans="1:5" x14ac:dyDescent="0.3">
      <c r="A38329">
        <v>50350005</v>
      </c>
      <c r="B38329" t="s">
        <v>2146</v>
      </c>
      <c r="C38329" t="s">
        <v>8</v>
      </c>
      <c r="D38329" t="s">
        <v>2401</v>
      </c>
      <c r="E38329">
        <v>0</v>
      </c>
    </row>
    <row r="38330" spans="1:5" x14ac:dyDescent="0.3">
      <c r="A38330">
        <v>50350005</v>
      </c>
      <c r="B38330" t="s">
        <v>2146</v>
      </c>
      <c r="C38330" t="s">
        <v>8</v>
      </c>
      <c r="D38330" t="s">
        <v>2402</v>
      </c>
      <c r="E38330">
        <v>0</v>
      </c>
    </row>
    <row r="38331" spans="1:5" x14ac:dyDescent="0.3">
      <c r="A38331">
        <v>50350005</v>
      </c>
      <c r="B38331" t="s">
        <v>2146</v>
      </c>
      <c r="C38331" t="s">
        <v>8</v>
      </c>
      <c r="D38331" t="s">
        <v>2403</v>
      </c>
      <c r="E38331">
        <v>0</v>
      </c>
    </row>
    <row r="38332" spans="1:5" x14ac:dyDescent="0.3">
      <c r="A38332">
        <v>50350005</v>
      </c>
      <c r="B38332" t="s">
        <v>2146</v>
      </c>
      <c r="C38332" t="s">
        <v>8</v>
      </c>
      <c r="D38332" t="s">
        <v>2404</v>
      </c>
      <c r="E38332">
        <v>0</v>
      </c>
    </row>
    <row r="38333" spans="1:5" x14ac:dyDescent="0.3">
      <c r="A38333">
        <v>50350005</v>
      </c>
      <c r="B38333" t="s">
        <v>2146</v>
      </c>
      <c r="C38333" t="s">
        <v>8</v>
      </c>
      <c r="D38333" t="s">
        <v>2405</v>
      </c>
      <c r="E38333">
        <v>0</v>
      </c>
    </row>
    <row r="38334" spans="1:5" x14ac:dyDescent="0.3">
      <c r="A38334">
        <v>50350005</v>
      </c>
      <c r="B38334" t="s">
        <v>2146</v>
      </c>
      <c r="C38334" t="s">
        <v>8</v>
      </c>
      <c r="D38334" t="s">
        <v>2406</v>
      </c>
      <c r="E38334">
        <v>0</v>
      </c>
    </row>
    <row r="38335" spans="1:5" x14ac:dyDescent="0.3">
      <c r="A38335">
        <v>50350005</v>
      </c>
      <c r="B38335" t="s">
        <v>2146</v>
      </c>
      <c r="C38335" t="s">
        <v>8</v>
      </c>
      <c r="D38335" t="s">
        <v>2407</v>
      </c>
      <c r="E38335">
        <v>0</v>
      </c>
    </row>
    <row r="38336" spans="1:5" x14ac:dyDescent="0.3">
      <c r="A38336">
        <v>50350005</v>
      </c>
      <c r="B38336" t="s">
        <v>2146</v>
      </c>
      <c r="C38336" t="s">
        <v>8</v>
      </c>
      <c r="D38336" t="s">
        <v>2408</v>
      </c>
      <c r="E38336">
        <v>0</v>
      </c>
    </row>
    <row r="38337" spans="1:5" x14ac:dyDescent="0.3">
      <c r="A38337">
        <v>50350005</v>
      </c>
      <c r="B38337" t="s">
        <v>2146</v>
      </c>
      <c r="C38337" t="s">
        <v>8</v>
      </c>
      <c r="D38337" t="s">
        <v>2409</v>
      </c>
      <c r="E38337">
        <v>0</v>
      </c>
    </row>
    <row r="38338" spans="1:5" x14ac:dyDescent="0.3">
      <c r="A38338">
        <v>50350005</v>
      </c>
      <c r="B38338" t="s">
        <v>2146</v>
      </c>
      <c r="C38338" t="s">
        <v>8</v>
      </c>
      <c r="D38338" t="s">
        <v>2410</v>
      </c>
      <c r="E38338">
        <v>0</v>
      </c>
    </row>
    <row r="38339" spans="1:5" x14ac:dyDescent="0.3">
      <c r="A38339">
        <v>50350005</v>
      </c>
      <c r="B38339" t="s">
        <v>2146</v>
      </c>
      <c r="C38339" t="s">
        <v>8</v>
      </c>
      <c r="D38339" t="s">
        <v>2411</v>
      </c>
      <c r="E38339">
        <v>-10</v>
      </c>
    </row>
    <row r="38340" spans="1:5" x14ac:dyDescent="0.3">
      <c r="A38340">
        <v>50350005</v>
      </c>
      <c r="B38340" t="s">
        <v>2146</v>
      </c>
      <c r="C38340" t="s">
        <v>8</v>
      </c>
      <c r="D38340" t="s">
        <v>2412</v>
      </c>
      <c r="E38340">
        <v>0</v>
      </c>
    </row>
    <row r="38341" spans="1:5" x14ac:dyDescent="0.3">
      <c r="A38341">
        <v>50350005</v>
      </c>
      <c r="B38341" t="s">
        <v>2146</v>
      </c>
      <c r="C38341" t="s">
        <v>8</v>
      </c>
      <c r="D38341" t="s">
        <v>2413</v>
      </c>
      <c r="E38341">
        <v>0</v>
      </c>
    </row>
    <row r="38342" spans="1:5" x14ac:dyDescent="0.3">
      <c r="A38342">
        <v>30710016</v>
      </c>
      <c r="B38342" t="s">
        <v>2148</v>
      </c>
      <c r="C38342" t="s">
        <v>8</v>
      </c>
      <c r="D38342" t="s">
        <v>2378</v>
      </c>
      <c r="E38342">
        <v>0</v>
      </c>
    </row>
    <row r="38343" spans="1:5" x14ac:dyDescent="0.3">
      <c r="A38343">
        <v>30710016</v>
      </c>
      <c r="B38343" t="s">
        <v>2148</v>
      </c>
      <c r="C38343" t="s">
        <v>8</v>
      </c>
      <c r="D38343" t="s">
        <v>2379</v>
      </c>
      <c r="E38343">
        <v>0</v>
      </c>
    </row>
    <row r="38344" spans="1:5" x14ac:dyDescent="0.3">
      <c r="A38344">
        <v>30710016</v>
      </c>
      <c r="B38344" t="s">
        <v>2148</v>
      </c>
      <c r="C38344" t="s">
        <v>8</v>
      </c>
      <c r="D38344" t="s">
        <v>2380</v>
      </c>
      <c r="E38344">
        <v>0</v>
      </c>
    </row>
    <row r="38345" spans="1:5" x14ac:dyDescent="0.3">
      <c r="A38345">
        <v>30710016</v>
      </c>
      <c r="B38345" t="s">
        <v>2148</v>
      </c>
      <c r="C38345" t="s">
        <v>8</v>
      </c>
      <c r="D38345" t="s">
        <v>2381</v>
      </c>
      <c r="E38345">
        <v>0</v>
      </c>
    </row>
    <row r="38346" spans="1:5" x14ac:dyDescent="0.3">
      <c r="A38346">
        <v>30710016</v>
      </c>
      <c r="B38346" t="s">
        <v>2148</v>
      </c>
      <c r="C38346" t="s">
        <v>8</v>
      </c>
      <c r="D38346" t="s">
        <v>2382</v>
      </c>
      <c r="E38346">
        <v>0</v>
      </c>
    </row>
    <row r="38347" spans="1:5" x14ac:dyDescent="0.3">
      <c r="A38347">
        <v>30710016</v>
      </c>
      <c r="B38347" t="s">
        <v>2148</v>
      </c>
      <c r="C38347" t="s">
        <v>8</v>
      </c>
      <c r="D38347" t="s">
        <v>2383</v>
      </c>
      <c r="E38347">
        <v>0</v>
      </c>
    </row>
    <row r="38348" spans="1:5" x14ac:dyDescent="0.3">
      <c r="A38348">
        <v>30710016</v>
      </c>
      <c r="B38348" t="s">
        <v>2148</v>
      </c>
      <c r="C38348" t="s">
        <v>8</v>
      </c>
      <c r="D38348" t="s">
        <v>2384</v>
      </c>
      <c r="E38348">
        <v>0</v>
      </c>
    </row>
    <row r="38349" spans="1:5" x14ac:dyDescent="0.3">
      <c r="A38349">
        <v>30710016</v>
      </c>
      <c r="B38349" t="s">
        <v>2148</v>
      </c>
      <c r="C38349" t="s">
        <v>8</v>
      </c>
      <c r="D38349" t="s">
        <v>2385</v>
      </c>
      <c r="E38349">
        <v>0</v>
      </c>
    </row>
    <row r="38350" spans="1:5" x14ac:dyDescent="0.3">
      <c r="A38350">
        <v>30710016</v>
      </c>
      <c r="B38350" t="s">
        <v>2148</v>
      </c>
      <c r="C38350" t="s">
        <v>8</v>
      </c>
      <c r="D38350" t="s">
        <v>2386</v>
      </c>
      <c r="E38350">
        <v>0</v>
      </c>
    </row>
    <row r="38351" spans="1:5" x14ac:dyDescent="0.3">
      <c r="A38351">
        <v>30710016</v>
      </c>
      <c r="B38351" t="s">
        <v>2148</v>
      </c>
      <c r="C38351" t="s">
        <v>8</v>
      </c>
      <c r="D38351" t="s">
        <v>2387</v>
      </c>
      <c r="E38351">
        <v>0</v>
      </c>
    </row>
    <row r="38352" spans="1:5" x14ac:dyDescent="0.3">
      <c r="A38352">
        <v>30710016</v>
      </c>
      <c r="B38352" t="s">
        <v>2148</v>
      </c>
      <c r="C38352" t="s">
        <v>8</v>
      </c>
      <c r="D38352" t="s">
        <v>2388</v>
      </c>
      <c r="E38352">
        <v>0</v>
      </c>
    </row>
    <row r="38353" spans="1:5" x14ac:dyDescent="0.3">
      <c r="A38353">
        <v>30710016</v>
      </c>
      <c r="B38353" t="s">
        <v>2148</v>
      </c>
      <c r="C38353" t="s">
        <v>8</v>
      </c>
      <c r="D38353" t="s">
        <v>2389</v>
      </c>
      <c r="E38353">
        <v>0</v>
      </c>
    </row>
    <row r="38354" spans="1:5" x14ac:dyDescent="0.3">
      <c r="A38354">
        <v>30710016</v>
      </c>
      <c r="B38354" t="s">
        <v>2148</v>
      </c>
      <c r="C38354" t="s">
        <v>8</v>
      </c>
      <c r="D38354" t="s">
        <v>2390</v>
      </c>
      <c r="E38354">
        <v>0</v>
      </c>
    </row>
    <row r="38355" spans="1:5" x14ac:dyDescent="0.3">
      <c r="A38355">
        <v>30710016</v>
      </c>
      <c r="B38355" t="s">
        <v>2148</v>
      </c>
      <c r="C38355" t="s">
        <v>8</v>
      </c>
      <c r="D38355" t="s">
        <v>2391</v>
      </c>
      <c r="E38355">
        <v>0</v>
      </c>
    </row>
    <row r="38356" spans="1:5" x14ac:dyDescent="0.3">
      <c r="A38356">
        <v>30710016</v>
      </c>
      <c r="B38356" t="s">
        <v>2148</v>
      </c>
      <c r="C38356" t="s">
        <v>8</v>
      </c>
      <c r="D38356" t="s">
        <v>2392</v>
      </c>
      <c r="E38356">
        <v>0</v>
      </c>
    </row>
    <row r="38357" spans="1:5" x14ac:dyDescent="0.3">
      <c r="A38357">
        <v>30710016</v>
      </c>
      <c r="B38357" t="s">
        <v>2148</v>
      </c>
      <c r="C38357" t="s">
        <v>8</v>
      </c>
      <c r="D38357" t="s">
        <v>2393</v>
      </c>
      <c r="E38357">
        <v>0</v>
      </c>
    </row>
    <row r="38358" spans="1:5" x14ac:dyDescent="0.3">
      <c r="A38358">
        <v>30710016</v>
      </c>
      <c r="B38358" t="s">
        <v>2148</v>
      </c>
      <c r="C38358" t="s">
        <v>8</v>
      </c>
      <c r="D38358" t="s">
        <v>2394</v>
      </c>
      <c r="E38358">
        <v>0</v>
      </c>
    </row>
    <row r="38359" spans="1:5" x14ac:dyDescent="0.3">
      <c r="A38359">
        <v>30710016</v>
      </c>
      <c r="B38359" t="s">
        <v>2148</v>
      </c>
      <c r="C38359" t="s">
        <v>8</v>
      </c>
      <c r="D38359" t="s">
        <v>2395</v>
      </c>
      <c r="E38359">
        <v>0</v>
      </c>
    </row>
    <row r="38360" spans="1:5" x14ac:dyDescent="0.3">
      <c r="A38360">
        <v>30710016</v>
      </c>
      <c r="B38360" t="s">
        <v>2148</v>
      </c>
      <c r="C38360" t="s">
        <v>8</v>
      </c>
      <c r="D38360" t="s">
        <v>2396</v>
      </c>
      <c r="E38360">
        <v>0</v>
      </c>
    </row>
    <row r="38361" spans="1:5" x14ac:dyDescent="0.3">
      <c r="A38361">
        <v>30710016</v>
      </c>
      <c r="B38361" t="s">
        <v>2148</v>
      </c>
      <c r="C38361" t="s">
        <v>8</v>
      </c>
      <c r="D38361" t="s">
        <v>2397</v>
      </c>
      <c r="E38361">
        <v>0</v>
      </c>
    </row>
    <row r="38362" spans="1:5" x14ac:dyDescent="0.3">
      <c r="A38362">
        <v>30710016</v>
      </c>
      <c r="B38362" t="s">
        <v>2148</v>
      </c>
      <c r="C38362" t="s">
        <v>8</v>
      </c>
      <c r="D38362" t="s">
        <v>2398</v>
      </c>
      <c r="E38362">
        <v>0</v>
      </c>
    </row>
    <row r="38363" spans="1:5" x14ac:dyDescent="0.3">
      <c r="A38363">
        <v>30710016</v>
      </c>
      <c r="B38363" t="s">
        <v>2148</v>
      </c>
      <c r="C38363" t="s">
        <v>8</v>
      </c>
      <c r="D38363" t="s">
        <v>2399</v>
      </c>
      <c r="E38363">
        <v>0</v>
      </c>
    </row>
    <row r="38364" spans="1:5" x14ac:dyDescent="0.3">
      <c r="A38364">
        <v>30710016</v>
      </c>
      <c r="B38364" t="s">
        <v>2148</v>
      </c>
      <c r="C38364" t="s">
        <v>8</v>
      </c>
      <c r="D38364" t="s">
        <v>2400</v>
      </c>
      <c r="E38364">
        <v>0</v>
      </c>
    </row>
    <row r="38365" spans="1:5" x14ac:dyDescent="0.3">
      <c r="A38365">
        <v>30710016</v>
      </c>
      <c r="B38365" t="s">
        <v>2148</v>
      </c>
      <c r="C38365" t="s">
        <v>8</v>
      </c>
      <c r="D38365" t="s">
        <v>2401</v>
      </c>
      <c r="E38365">
        <v>0</v>
      </c>
    </row>
    <row r="38366" spans="1:5" x14ac:dyDescent="0.3">
      <c r="A38366">
        <v>30710016</v>
      </c>
      <c r="B38366" t="s">
        <v>2148</v>
      </c>
      <c r="C38366" t="s">
        <v>8</v>
      </c>
      <c r="D38366" t="s">
        <v>2402</v>
      </c>
      <c r="E38366">
        <v>-10</v>
      </c>
    </row>
    <row r="38367" spans="1:5" x14ac:dyDescent="0.3">
      <c r="A38367">
        <v>30710016</v>
      </c>
      <c r="B38367" t="s">
        <v>2148</v>
      </c>
      <c r="C38367" t="s">
        <v>8</v>
      </c>
      <c r="D38367" t="s">
        <v>2403</v>
      </c>
      <c r="E38367">
        <v>0</v>
      </c>
    </row>
    <row r="38368" spans="1:5" x14ac:dyDescent="0.3">
      <c r="A38368">
        <v>30710016</v>
      </c>
      <c r="B38368" t="s">
        <v>2148</v>
      </c>
      <c r="C38368" t="s">
        <v>8</v>
      </c>
      <c r="D38368" t="s">
        <v>2404</v>
      </c>
      <c r="E38368">
        <v>0</v>
      </c>
    </row>
    <row r="38369" spans="1:5" x14ac:dyDescent="0.3">
      <c r="A38369">
        <v>30710016</v>
      </c>
      <c r="B38369" t="s">
        <v>2148</v>
      </c>
      <c r="C38369" t="s">
        <v>8</v>
      </c>
      <c r="D38369" t="s">
        <v>2405</v>
      </c>
      <c r="E38369">
        <v>0</v>
      </c>
    </row>
    <row r="38370" spans="1:5" x14ac:dyDescent="0.3">
      <c r="A38370">
        <v>30710016</v>
      </c>
      <c r="B38370" t="s">
        <v>2148</v>
      </c>
      <c r="C38370" t="s">
        <v>8</v>
      </c>
      <c r="D38370" t="s">
        <v>2406</v>
      </c>
      <c r="E38370">
        <v>0</v>
      </c>
    </row>
    <row r="38371" spans="1:5" x14ac:dyDescent="0.3">
      <c r="A38371">
        <v>30710016</v>
      </c>
      <c r="B38371" t="s">
        <v>2148</v>
      </c>
      <c r="C38371" t="s">
        <v>8</v>
      </c>
      <c r="D38371" t="s">
        <v>2407</v>
      </c>
      <c r="E38371">
        <v>0</v>
      </c>
    </row>
    <row r="38372" spans="1:5" x14ac:dyDescent="0.3">
      <c r="A38372">
        <v>30710016</v>
      </c>
      <c r="B38372" t="s">
        <v>2148</v>
      </c>
      <c r="C38372" t="s">
        <v>8</v>
      </c>
      <c r="D38372" t="s">
        <v>2408</v>
      </c>
      <c r="E38372">
        <v>0</v>
      </c>
    </row>
    <row r="38373" spans="1:5" x14ac:dyDescent="0.3">
      <c r="A38373">
        <v>30710016</v>
      </c>
      <c r="B38373" t="s">
        <v>2148</v>
      </c>
      <c r="C38373" t="s">
        <v>8</v>
      </c>
      <c r="D38373" t="s">
        <v>2409</v>
      </c>
      <c r="E38373">
        <v>-48</v>
      </c>
    </row>
    <row r="38374" spans="1:5" x14ac:dyDescent="0.3">
      <c r="A38374">
        <v>30710016</v>
      </c>
      <c r="B38374" t="s">
        <v>2148</v>
      </c>
      <c r="C38374" t="s">
        <v>8</v>
      </c>
      <c r="D38374" t="s">
        <v>2410</v>
      </c>
      <c r="E38374">
        <v>0</v>
      </c>
    </row>
    <row r="38375" spans="1:5" x14ac:dyDescent="0.3">
      <c r="A38375">
        <v>30710016</v>
      </c>
      <c r="B38375" t="s">
        <v>2148</v>
      </c>
      <c r="C38375" t="s">
        <v>8</v>
      </c>
      <c r="D38375" t="s">
        <v>2411</v>
      </c>
      <c r="E38375">
        <v>0</v>
      </c>
    </row>
    <row r="38376" spans="1:5" x14ac:dyDescent="0.3">
      <c r="A38376">
        <v>30710016</v>
      </c>
      <c r="B38376" t="s">
        <v>2148</v>
      </c>
      <c r="C38376" t="s">
        <v>8</v>
      </c>
      <c r="D38376" t="s">
        <v>2412</v>
      </c>
      <c r="E38376">
        <v>0</v>
      </c>
    </row>
    <row r="38377" spans="1:5" x14ac:dyDescent="0.3">
      <c r="A38377">
        <v>30710016</v>
      </c>
      <c r="B38377" t="s">
        <v>2148</v>
      </c>
      <c r="C38377" t="s">
        <v>8</v>
      </c>
      <c r="D38377" t="s">
        <v>2413</v>
      </c>
      <c r="E38377">
        <v>0</v>
      </c>
    </row>
    <row r="38378" spans="1:5" x14ac:dyDescent="0.3">
      <c r="A38378">
        <v>42020007</v>
      </c>
      <c r="B38378" t="s">
        <v>2150</v>
      </c>
      <c r="C38378" t="s">
        <v>8</v>
      </c>
      <c r="D38378" t="s">
        <v>2378</v>
      </c>
      <c r="E38378">
        <v>-1</v>
      </c>
    </row>
    <row r="38379" spans="1:5" x14ac:dyDescent="0.3">
      <c r="A38379">
        <v>42020007</v>
      </c>
      <c r="B38379" t="s">
        <v>2150</v>
      </c>
      <c r="C38379" t="s">
        <v>8</v>
      </c>
      <c r="D38379" t="s">
        <v>2379</v>
      </c>
      <c r="E38379">
        <v>-4</v>
      </c>
    </row>
    <row r="38380" spans="1:5" x14ac:dyDescent="0.3">
      <c r="A38380">
        <v>42020007</v>
      </c>
      <c r="B38380" t="s">
        <v>2150</v>
      </c>
      <c r="C38380" t="s">
        <v>8</v>
      </c>
      <c r="D38380" t="s">
        <v>2380</v>
      </c>
      <c r="E38380">
        <v>-26</v>
      </c>
    </row>
    <row r="38381" spans="1:5" x14ac:dyDescent="0.3">
      <c r="A38381">
        <v>42020007</v>
      </c>
      <c r="B38381" t="s">
        <v>2150</v>
      </c>
      <c r="C38381" t="s">
        <v>8</v>
      </c>
      <c r="D38381" t="s">
        <v>2381</v>
      </c>
      <c r="E38381">
        <v>0</v>
      </c>
    </row>
    <row r="38382" spans="1:5" x14ac:dyDescent="0.3">
      <c r="A38382">
        <v>42020007</v>
      </c>
      <c r="B38382" t="s">
        <v>2150</v>
      </c>
      <c r="C38382" t="s">
        <v>8</v>
      </c>
      <c r="D38382" t="s">
        <v>2382</v>
      </c>
      <c r="E38382">
        <v>-6</v>
      </c>
    </row>
    <row r="38383" spans="1:5" x14ac:dyDescent="0.3">
      <c r="A38383">
        <v>42020007</v>
      </c>
      <c r="B38383" t="s">
        <v>2150</v>
      </c>
      <c r="C38383" t="s">
        <v>8</v>
      </c>
      <c r="D38383" t="s">
        <v>2383</v>
      </c>
      <c r="E38383">
        <v>0</v>
      </c>
    </row>
    <row r="38384" spans="1:5" x14ac:dyDescent="0.3">
      <c r="A38384">
        <v>42020007</v>
      </c>
      <c r="B38384" t="s">
        <v>2150</v>
      </c>
      <c r="C38384" t="s">
        <v>8</v>
      </c>
      <c r="D38384" t="s">
        <v>2384</v>
      </c>
      <c r="E38384">
        <v>-2</v>
      </c>
    </row>
    <row r="38385" spans="1:5" x14ac:dyDescent="0.3">
      <c r="A38385">
        <v>42020007</v>
      </c>
      <c r="B38385" t="s">
        <v>2150</v>
      </c>
      <c r="C38385" t="s">
        <v>8</v>
      </c>
      <c r="D38385" t="s">
        <v>2385</v>
      </c>
      <c r="E38385">
        <v>-4</v>
      </c>
    </row>
    <row r="38386" spans="1:5" x14ac:dyDescent="0.3">
      <c r="A38386">
        <v>42020007</v>
      </c>
      <c r="B38386" t="s">
        <v>2150</v>
      </c>
      <c r="C38386" t="s">
        <v>8</v>
      </c>
      <c r="D38386" t="s">
        <v>2386</v>
      </c>
      <c r="E38386">
        <v>-6</v>
      </c>
    </row>
    <row r="38387" spans="1:5" x14ac:dyDescent="0.3">
      <c r="A38387">
        <v>42020007</v>
      </c>
      <c r="B38387" t="s">
        <v>2150</v>
      </c>
      <c r="C38387" t="s">
        <v>8</v>
      </c>
      <c r="D38387" t="s">
        <v>2387</v>
      </c>
      <c r="E38387">
        <v>-9</v>
      </c>
    </row>
    <row r="38388" spans="1:5" x14ac:dyDescent="0.3">
      <c r="A38388">
        <v>42020007</v>
      </c>
      <c r="B38388" t="s">
        <v>2150</v>
      </c>
      <c r="C38388" t="s">
        <v>8</v>
      </c>
      <c r="D38388" t="s">
        <v>2388</v>
      </c>
      <c r="E38388">
        <v>-8</v>
      </c>
    </row>
    <row r="38389" spans="1:5" x14ac:dyDescent="0.3">
      <c r="A38389">
        <v>42020007</v>
      </c>
      <c r="B38389" t="s">
        <v>2150</v>
      </c>
      <c r="C38389" t="s">
        <v>8</v>
      </c>
      <c r="D38389" t="s">
        <v>2389</v>
      </c>
      <c r="E38389">
        <v>-25</v>
      </c>
    </row>
    <row r="38390" spans="1:5" x14ac:dyDescent="0.3">
      <c r="A38390">
        <v>42020007</v>
      </c>
      <c r="B38390" t="s">
        <v>2150</v>
      </c>
      <c r="C38390" t="s">
        <v>8</v>
      </c>
      <c r="D38390" t="s">
        <v>2390</v>
      </c>
      <c r="E38390">
        <v>-19</v>
      </c>
    </row>
    <row r="38391" spans="1:5" x14ac:dyDescent="0.3">
      <c r="A38391">
        <v>42020007</v>
      </c>
      <c r="B38391" t="s">
        <v>2150</v>
      </c>
      <c r="C38391" t="s">
        <v>8</v>
      </c>
      <c r="D38391" t="s">
        <v>2391</v>
      </c>
      <c r="E38391">
        <v>-18</v>
      </c>
    </row>
    <row r="38392" spans="1:5" x14ac:dyDescent="0.3">
      <c r="A38392">
        <v>42020007</v>
      </c>
      <c r="B38392" t="s">
        <v>2150</v>
      </c>
      <c r="C38392" t="s">
        <v>8</v>
      </c>
      <c r="D38392" t="s">
        <v>2392</v>
      </c>
      <c r="E38392">
        <v>-5</v>
      </c>
    </row>
    <row r="38393" spans="1:5" x14ac:dyDescent="0.3">
      <c r="A38393">
        <v>42020007</v>
      </c>
      <c r="B38393" t="s">
        <v>2150</v>
      </c>
      <c r="C38393" t="s">
        <v>8</v>
      </c>
      <c r="D38393" t="s">
        <v>2393</v>
      </c>
      <c r="E38393">
        <v>-3</v>
      </c>
    </row>
    <row r="38394" spans="1:5" x14ac:dyDescent="0.3">
      <c r="A38394">
        <v>42020007</v>
      </c>
      <c r="B38394" t="s">
        <v>2150</v>
      </c>
      <c r="C38394" t="s">
        <v>8</v>
      </c>
      <c r="D38394" t="s">
        <v>2394</v>
      </c>
      <c r="E38394">
        <v>-10</v>
      </c>
    </row>
    <row r="38395" spans="1:5" x14ac:dyDescent="0.3">
      <c r="A38395">
        <v>42020007</v>
      </c>
      <c r="B38395" t="s">
        <v>2150</v>
      </c>
      <c r="C38395" t="s">
        <v>8</v>
      </c>
      <c r="D38395" t="s">
        <v>2395</v>
      </c>
      <c r="E38395">
        <v>-7</v>
      </c>
    </row>
    <row r="38396" spans="1:5" x14ac:dyDescent="0.3">
      <c r="A38396">
        <v>42020007</v>
      </c>
      <c r="B38396" t="s">
        <v>2150</v>
      </c>
      <c r="C38396" t="s">
        <v>8</v>
      </c>
      <c r="D38396" t="s">
        <v>2396</v>
      </c>
      <c r="E38396">
        <v>-7</v>
      </c>
    </row>
    <row r="38397" spans="1:5" x14ac:dyDescent="0.3">
      <c r="A38397">
        <v>42020007</v>
      </c>
      <c r="B38397" t="s">
        <v>2150</v>
      </c>
      <c r="C38397" t="s">
        <v>8</v>
      </c>
      <c r="D38397" t="s">
        <v>2397</v>
      </c>
      <c r="E38397">
        <v>0</v>
      </c>
    </row>
    <row r="38398" spans="1:5" x14ac:dyDescent="0.3">
      <c r="A38398">
        <v>42020007</v>
      </c>
      <c r="B38398" t="s">
        <v>2150</v>
      </c>
      <c r="C38398" t="s">
        <v>8</v>
      </c>
      <c r="D38398" t="s">
        <v>2398</v>
      </c>
      <c r="E38398">
        <v>-12</v>
      </c>
    </row>
    <row r="38399" spans="1:5" x14ac:dyDescent="0.3">
      <c r="A38399">
        <v>42020007</v>
      </c>
      <c r="B38399" t="s">
        <v>2150</v>
      </c>
      <c r="C38399" t="s">
        <v>8</v>
      </c>
      <c r="D38399" t="s">
        <v>2399</v>
      </c>
      <c r="E38399">
        <v>-4</v>
      </c>
    </row>
    <row r="38400" spans="1:5" x14ac:dyDescent="0.3">
      <c r="A38400">
        <v>42020007</v>
      </c>
      <c r="B38400" t="s">
        <v>2150</v>
      </c>
      <c r="C38400" t="s">
        <v>8</v>
      </c>
      <c r="D38400" t="s">
        <v>2400</v>
      </c>
      <c r="E38400">
        <v>0</v>
      </c>
    </row>
    <row r="38401" spans="1:5" x14ac:dyDescent="0.3">
      <c r="A38401">
        <v>42020007</v>
      </c>
      <c r="B38401" t="s">
        <v>2150</v>
      </c>
      <c r="C38401" t="s">
        <v>8</v>
      </c>
      <c r="D38401" t="s">
        <v>2401</v>
      </c>
      <c r="E38401">
        <v>0</v>
      </c>
    </row>
    <row r="38402" spans="1:5" x14ac:dyDescent="0.3">
      <c r="A38402">
        <v>42020007</v>
      </c>
      <c r="B38402" t="s">
        <v>2150</v>
      </c>
      <c r="C38402" t="s">
        <v>8</v>
      </c>
      <c r="D38402" t="s">
        <v>2402</v>
      </c>
      <c r="E38402">
        <v>-6</v>
      </c>
    </row>
    <row r="38403" spans="1:5" x14ac:dyDescent="0.3">
      <c r="A38403">
        <v>42020007</v>
      </c>
      <c r="B38403" t="s">
        <v>2150</v>
      </c>
      <c r="C38403" t="s">
        <v>8</v>
      </c>
      <c r="D38403" t="s">
        <v>2403</v>
      </c>
      <c r="E38403">
        <v>-4</v>
      </c>
    </row>
    <row r="38404" spans="1:5" x14ac:dyDescent="0.3">
      <c r="A38404">
        <v>42020007</v>
      </c>
      <c r="B38404" t="s">
        <v>2150</v>
      </c>
      <c r="C38404" t="s">
        <v>8</v>
      </c>
      <c r="D38404" t="s">
        <v>2404</v>
      </c>
      <c r="E38404">
        <v>-2</v>
      </c>
    </row>
    <row r="38405" spans="1:5" x14ac:dyDescent="0.3">
      <c r="A38405">
        <v>42020007</v>
      </c>
      <c r="B38405" t="s">
        <v>2150</v>
      </c>
      <c r="C38405" t="s">
        <v>8</v>
      </c>
      <c r="D38405" t="s">
        <v>2405</v>
      </c>
      <c r="E38405">
        <v>-4</v>
      </c>
    </row>
    <row r="38406" spans="1:5" x14ac:dyDescent="0.3">
      <c r="A38406">
        <v>42020007</v>
      </c>
      <c r="B38406" t="s">
        <v>2150</v>
      </c>
      <c r="C38406" t="s">
        <v>8</v>
      </c>
      <c r="D38406" t="s">
        <v>2406</v>
      </c>
      <c r="E38406">
        <v>-1</v>
      </c>
    </row>
    <row r="38407" spans="1:5" x14ac:dyDescent="0.3">
      <c r="A38407">
        <v>42020007</v>
      </c>
      <c r="B38407" t="s">
        <v>2150</v>
      </c>
      <c r="C38407" t="s">
        <v>8</v>
      </c>
      <c r="D38407" t="s">
        <v>2407</v>
      </c>
      <c r="E38407">
        <v>-1</v>
      </c>
    </row>
    <row r="38408" spans="1:5" x14ac:dyDescent="0.3">
      <c r="A38408">
        <v>42020007</v>
      </c>
      <c r="B38408" t="s">
        <v>2150</v>
      </c>
      <c r="C38408" t="s">
        <v>8</v>
      </c>
      <c r="D38408" t="s">
        <v>2408</v>
      </c>
      <c r="E38408">
        <v>-3</v>
      </c>
    </row>
    <row r="38409" spans="1:5" x14ac:dyDescent="0.3">
      <c r="A38409">
        <v>42020007</v>
      </c>
      <c r="B38409" t="s">
        <v>2150</v>
      </c>
      <c r="C38409" t="s">
        <v>8</v>
      </c>
      <c r="D38409" t="s">
        <v>2409</v>
      </c>
      <c r="E38409">
        <v>-8</v>
      </c>
    </row>
    <row r="38410" spans="1:5" x14ac:dyDescent="0.3">
      <c r="A38410">
        <v>42020007</v>
      </c>
      <c r="B38410" t="s">
        <v>2150</v>
      </c>
      <c r="C38410" t="s">
        <v>8</v>
      </c>
      <c r="D38410" t="s">
        <v>2410</v>
      </c>
      <c r="E38410">
        <v>-16</v>
      </c>
    </row>
    <row r="38411" spans="1:5" x14ac:dyDescent="0.3">
      <c r="A38411">
        <v>42020007</v>
      </c>
      <c r="B38411" t="s">
        <v>2150</v>
      </c>
      <c r="C38411" t="s">
        <v>8</v>
      </c>
      <c r="D38411" t="s">
        <v>2411</v>
      </c>
      <c r="E38411">
        <v>-11</v>
      </c>
    </row>
    <row r="38412" spans="1:5" x14ac:dyDescent="0.3">
      <c r="A38412">
        <v>42020007</v>
      </c>
      <c r="B38412" t="s">
        <v>2150</v>
      </c>
      <c r="C38412" t="s">
        <v>8</v>
      </c>
      <c r="D38412" t="s">
        <v>2412</v>
      </c>
      <c r="E38412">
        <v>-3</v>
      </c>
    </row>
    <row r="38413" spans="1:5" x14ac:dyDescent="0.3">
      <c r="A38413">
        <v>42020007</v>
      </c>
      <c r="B38413" t="s">
        <v>2150</v>
      </c>
      <c r="C38413" t="s">
        <v>8</v>
      </c>
      <c r="D38413" t="s">
        <v>2413</v>
      </c>
      <c r="E38413">
        <v>-1</v>
      </c>
    </row>
    <row r="38414" spans="1:5" x14ac:dyDescent="0.3">
      <c r="A38414">
        <v>50350004</v>
      </c>
      <c r="B38414" t="s">
        <v>2152</v>
      </c>
      <c r="C38414" t="s">
        <v>8</v>
      </c>
      <c r="D38414" t="s">
        <v>2378</v>
      </c>
      <c r="E38414">
        <v>0</v>
      </c>
    </row>
    <row r="38415" spans="1:5" x14ac:dyDescent="0.3">
      <c r="A38415">
        <v>50350004</v>
      </c>
      <c r="B38415" t="s">
        <v>2152</v>
      </c>
      <c r="C38415" t="s">
        <v>8</v>
      </c>
      <c r="D38415" t="s">
        <v>2379</v>
      </c>
      <c r="E38415">
        <v>0</v>
      </c>
    </row>
    <row r="38416" spans="1:5" x14ac:dyDescent="0.3">
      <c r="A38416">
        <v>50350004</v>
      </c>
      <c r="B38416" t="s">
        <v>2152</v>
      </c>
      <c r="C38416" t="s">
        <v>8</v>
      </c>
      <c r="D38416" t="s">
        <v>2380</v>
      </c>
      <c r="E38416">
        <v>-10</v>
      </c>
    </row>
    <row r="38417" spans="1:5" x14ac:dyDescent="0.3">
      <c r="A38417">
        <v>50350004</v>
      </c>
      <c r="B38417" t="s">
        <v>2152</v>
      </c>
      <c r="C38417" t="s">
        <v>8</v>
      </c>
      <c r="D38417" t="s">
        <v>2381</v>
      </c>
      <c r="E38417">
        <v>0</v>
      </c>
    </row>
    <row r="38418" spans="1:5" x14ac:dyDescent="0.3">
      <c r="A38418">
        <v>50350004</v>
      </c>
      <c r="B38418" t="s">
        <v>2152</v>
      </c>
      <c r="C38418" t="s">
        <v>8</v>
      </c>
      <c r="D38418" t="s">
        <v>2382</v>
      </c>
      <c r="E38418">
        <v>0</v>
      </c>
    </row>
    <row r="38419" spans="1:5" x14ac:dyDescent="0.3">
      <c r="A38419">
        <v>50350004</v>
      </c>
      <c r="B38419" t="s">
        <v>2152</v>
      </c>
      <c r="C38419" t="s">
        <v>8</v>
      </c>
      <c r="D38419" t="s">
        <v>2383</v>
      </c>
      <c r="E38419">
        <v>0</v>
      </c>
    </row>
    <row r="38420" spans="1:5" x14ac:dyDescent="0.3">
      <c r="A38420">
        <v>50350004</v>
      </c>
      <c r="B38420" t="s">
        <v>2152</v>
      </c>
      <c r="C38420" t="s">
        <v>8</v>
      </c>
      <c r="D38420" t="s">
        <v>2384</v>
      </c>
      <c r="E38420">
        <v>0</v>
      </c>
    </row>
    <row r="38421" spans="1:5" x14ac:dyDescent="0.3">
      <c r="A38421">
        <v>50350004</v>
      </c>
      <c r="B38421" t="s">
        <v>2152</v>
      </c>
      <c r="C38421" t="s">
        <v>8</v>
      </c>
      <c r="D38421" t="s">
        <v>2385</v>
      </c>
      <c r="E38421">
        <v>0</v>
      </c>
    </row>
    <row r="38422" spans="1:5" x14ac:dyDescent="0.3">
      <c r="A38422">
        <v>50350004</v>
      </c>
      <c r="B38422" t="s">
        <v>2152</v>
      </c>
      <c r="C38422" t="s">
        <v>8</v>
      </c>
      <c r="D38422" t="s">
        <v>2386</v>
      </c>
      <c r="E38422">
        <v>0</v>
      </c>
    </row>
    <row r="38423" spans="1:5" x14ac:dyDescent="0.3">
      <c r="A38423">
        <v>50350004</v>
      </c>
      <c r="B38423" t="s">
        <v>2152</v>
      </c>
      <c r="C38423" t="s">
        <v>8</v>
      </c>
      <c r="D38423" t="s">
        <v>2387</v>
      </c>
      <c r="E38423">
        <v>-6</v>
      </c>
    </row>
    <row r="38424" spans="1:5" x14ac:dyDescent="0.3">
      <c r="A38424">
        <v>50350004</v>
      </c>
      <c r="B38424" t="s">
        <v>2152</v>
      </c>
      <c r="C38424" t="s">
        <v>8</v>
      </c>
      <c r="D38424" t="s">
        <v>2388</v>
      </c>
      <c r="E38424">
        <v>0</v>
      </c>
    </row>
    <row r="38425" spans="1:5" x14ac:dyDescent="0.3">
      <c r="A38425">
        <v>50350004</v>
      </c>
      <c r="B38425" t="s">
        <v>2152</v>
      </c>
      <c r="C38425" t="s">
        <v>8</v>
      </c>
      <c r="D38425" t="s">
        <v>2389</v>
      </c>
      <c r="E38425">
        <v>0</v>
      </c>
    </row>
    <row r="38426" spans="1:5" x14ac:dyDescent="0.3">
      <c r="A38426">
        <v>50350004</v>
      </c>
      <c r="B38426" t="s">
        <v>2152</v>
      </c>
      <c r="C38426" t="s">
        <v>8</v>
      </c>
      <c r="D38426" t="s">
        <v>2390</v>
      </c>
      <c r="E38426">
        <v>0</v>
      </c>
    </row>
    <row r="38427" spans="1:5" x14ac:dyDescent="0.3">
      <c r="A38427">
        <v>50350004</v>
      </c>
      <c r="B38427" t="s">
        <v>2152</v>
      </c>
      <c r="C38427" t="s">
        <v>8</v>
      </c>
      <c r="D38427" t="s">
        <v>2391</v>
      </c>
      <c r="E38427">
        <v>0</v>
      </c>
    </row>
    <row r="38428" spans="1:5" x14ac:dyDescent="0.3">
      <c r="A38428">
        <v>50350004</v>
      </c>
      <c r="B38428" t="s">
        <v>2152</v>
      </c>
      <c r="C38428" t="s">
        <v>8</v>
      </c>
      <c r="D38428" t="s">
        <v>2392</v>
      </c>
      <c r="E38428">
        <v>0</v>
      </c>
    </row>
    <row r="38429" spans="1:5" x14ac:dyDescent="0.3">
      <c r="A38429">
        <v>50350004</v>
      </c>
      <c r="B38429" t="s">
        <v>2152</v>
      </c>
      <c r="C38429" t="s">
        <v>8</v>
      </c>
      <c r="D38429" t="s">
        <v>2393</v>
      </c>
      <c r="E38429">
        <v>0</v>
      </c>
    </row>
    <row r="38430" spans="1:5" x14ac:dyDescent="0.3">
      <c r="A38430">
        <v>50350004</v>
      </c>
      <c r="B38430" t="s">
        <v>2152</v>
      </c>
      <c r="C38430" t="s">
        <v>8</v>
      </c>
      <c r="D38430" t="s">
        <v>2394</v>
      </c>
      <c r="E38430">
        <v>0</v>
      </c>
    </row>
    <row r="38431" spans="1:5" x14ac:dyDescent="0.3">
      <c r="A38431">
        <v>50350004</v>
      </c>
      <c r="B38431" t="s">
        <v>2152</v>
      </c>
      <c r="C38431" t="s">
        <v>8</v>
      </c>
      <c r="D38431" t="s">
        <v>2395</v>
      </c>
      <c r="E38431">
        <v>0</v>
      </c>
    </row>
    <row r="38432" spans="1:5" x14ac:dyDescent="0.3">
      <c r="A38432">
        <v>50350004</v>
      </c>
      <c r="B38432" t="s">
        <v>2152</v>
      </c>
      <c r="C38432" t="s">
        <v>8</v>
      </c>
      <c r="D38432" t="s">
        <v>2396</v>
      </c>
      <c r="E38432">
        <v>0</v>
      </c>
    </row>
    <row r="38433" spans="1:5" x14ac:dyDescent="0.3">
      <c r="A38433">
        <v>50350004</v>
      </c>
      <c r="B38433" t="s">
        <v>2152</v>
      </c>
      <c r="C38433" t="s">
        <v>8</v>
      </c>
      <c r="D38433" t="s">
        <v>2397</v>
      </c>
      <c r="E38433">
        <v>0</v>
      </c>
    </row>
    <row r="38434" spans="1:5" x14ac:dyDescent="0.3">
      <c r="A38434">
        <v>50350004</v>
      </c>
      <c r="B38434" t="s">
        <v>2152</v>
      </c>
      <c r="C38434" t="s">
        <v>8</v>
      </c>
      <c r="D38434" t="s">
        <v>2398</v>
      </c>
      <c r="E38434">
        <v>0</v>
      </c>
    </row>
    <row r="38435" spans="1:5" x14ac:dyDescent="0.3">
      <c r="A38435">
        <v>50350004</v>
      </c>
      <c r="B38435" t="s">
        <v>2152</v>
      </c>
      <c r="C38435" t="s">
        <v>8</v>
      </c>
      <c r="D38435" t="s">
        <v>2399</v>
      </c>
      <c r="E38435">
        <v>0</v>
      </c>
    </row>
    <row r="38436" spans="1:5" x14ac:dyDescent="0.3">
      <c r="A38436">
        <v>50350004</v>
      </c>
      <c r="B38436" t="s">
        <v>2152</v>
      </c>
      <c r="C38436" t="s">
        <v>8</v>
      </c>
      <c r="D38436" t="s">
        <v>2400</v>
      </c>
      <c r="E38436">
        <v>0</v>
      </c>
    </row>
    <row r="38437" spans="1:5" x14ac:dyDescent="0.3">
      <c r="A38437">
        <v>50350004</v>
      </c>
      <c r="B38437" t="s">
        <v>2152</v>
      </c>
      <c r="C38437" t="s">
        <v>8</v>
      </c>
      <c r="D38437" t="s">
        <v>2401</v>
      </c>
      <c r="E38437">
        <v>0</v>
      </c>
    </row>
    <row r="38438" spans="1:5" x14ac:dyDescent="0.3">
      <c r="A38438">
        <v>50350004</v>
      </c>
      <c r="B38438" t="s">
        <v>2152</v>
      </c>
      <c r="C38438" t="s">
        <v>8</v>
      </c>
      <c r="D38438" t="s">
        <v>2402</v>
      </c>
      <c r="E38438">
        <v>0</v>
      </c>
    </row>
    <row r="38439" spans="1:5" x14ac:dyDescent="0.3">
      <c r="A38439">
        <v>50350004</v>
      </c>
      <c r="B38439" t="s">
        <v>2152</v>
      </c>
      <c r="C38439" t="s">
        <v>8</v>
      </c>
      <c r="D38439" t="s">
        <v>2403</v>
      </c>
      <c r="E38439">
        <v>0</v>
      </c>
    </row>
    <row r="38440" spans="1:5" x14ac:dyDescent="0.3">
      <c r="A38440">
        <v>50350004</v>
      </c>
      <c r="B38440" t="s">
        <v>2152</v>
      </c>
      <c r="C38440" t="s">
        <v>8</v>
      </c>
      <c r="D38440" t="s">
        <v>2404</v>
      </c>
      <c r="E38440">
        <v>0</v>
      </c>
    </row>
    <row r="38441" spans="1:5" x14ac:dyDescent="0.3">
      <c r="A38441">
        <v>50350004</v>
      </c>
      <c r="B38441" t="s">
        <v>2152</v>
      </c>
      <c r="C38441" t="s">
        <v>8</v>
      </c>
      <c r="D38441" t="s">
        <v>2405</v>
      </c>
      <c r="E38441">
        <v>0</v>
      </c>
    </row>
    <row r="38442" spans="1:5" x14ac:dyDescent="0.3">
      <c r="A38442">
        <v>50350004</v>
      </c>
      <c r="B38442" t="s">
        <v>2152</v>
      </c>
      <c r="C38442" t="s">
        <v>8</v>
      </c>
      <c r="D38442" t="s">
        <v>2406</v>
      </c>
      <c r="E38442">
        <v>0</v>
      </c>
    </row>
    <row r="38443" spans="1:5" x14ac:dyDescent="0.3">
      <c r="A38443">
        <v>50350004</v>
      </c>
      <c r="B38443" t="s">
        <v>2152</v>
      </c>
      <c r="C38443" t="s">
        <v>8</v>
      </c>
      <c r="D38443" t="s">
        <v>2407</v>
      </c>
      <c r="E38443">
        <v>0</v>
      </c>
    </row>
    <row r="38444" spans="1:5" x14ac:dyDescent="0.3">
      <c r="A38444">
        <v>50350004</v>
      </c>
      <c r="B38444" t="s">
        <v>2152</v>
      </c>
      <c r="C38444" t="s">
        <v>8</v>
      </c>
      <c r="D38444" t="s">
        <v>2408</v>
      </c>
      <c r="E38444">
        <v>0</v>
      </c>
    </row>
    <row r="38445" spans="1:5" x14ac:dyDescent="0.3">
      <c r="A38445">
        <v>50350004</v>
      </c>
      <c r="B38445" t="s">
        <v>2152</v>
      </c>
      <c r="C38445" t="s">
        <v>8</v>
      </c>
      <c r="D38445" t="s">
        <v>2409</v>
      </c>
      <c r="E38445">
        <v>0</v>
      </c>
    </row>
    <row r="38446" spans="1:5" x14ac:dyDescent="0.3">
      <c r="A38446">
        <v>50350004</v>
      </c>
      <c r="B38446" t="s">
        <v>2152</v>
      </c>
      <c r="C38446" t="s">
        <v>8</v>
      </c>
      <c r="D38446" t="s">
        <v>2410</v>
      </c>
      <c r="E38446">
        <v>0</v>
      </c>
    </row>
    <row r="38447" spans="1:5" x14ac:dyDescent="0.3">
      <c r="A38447">
        <v>50350004</v>
      </c>
      <c r="B38447" t="s">
        <v>2152</v>
      </c>
      <c r="C38447" t="s">
        <v>8</v>
      </c>
      <c r="D38447" t="s">
        <v>2411</v>
      </c>
      <c r="E38447">
        <v>0</v>
      </c>
    </row>
    <row r="38448" spans="1:5" x14ac:dyDescent="0.3">
      <c r="A38448">
        <v>50350004</v>
      </c>
      <c r="B38448" t="s">
        <v>2152</v>
      </c>
      <c r="C38448" t="s">
        <v>8</v>
      </c>
      <c r="D38448" t="s">
        <v>2412</v>
      </c>
      <c r="E38448">
        <v>0</v>
      </c>
    </row>
    <row r="38449" spans="1:5" x14ac:dyDescent="0.3">
      <c r="A38449">
        <v>50350004</v>
      </c>
      <c r="B38449" t="s">
        <v>2152</v>
      </c>
      <c r="C38449" t="s">
        <v>8</v>
      </c>
      <c r="D38449" t="s">
        <v>2413</v>
      </c>
      <c r="E38449">
        <v>-10</v>
      </c>
    </row>
    <row r="38450" spans="1:5" x14ac:dyDescent="0.3">
      <c r="A38450">
        <v>30010012</v>
      </c>
      <c r="B38450" t="s">
        <v>2154</v>
      </c>
      <c r="C38450" t="s">
        <v>8</v>
      </c>
      <c r="D38450" t="s">
        <v>2378</v>
      </c>
      <c r="E38450">
        <v>0</v>
      </c>
    </row>
    <row r="38451" spans="1:5" x14ac:dyDescent="0.3">
      <c r="A38451">
        <v>30010012</v>
      </c>
      <c r="B38451" t="s">
        <v>2154</v>
      </c>
      <c r="C38451" t="s">
        <v>8</v>
      </c>
      <c r="D38451" t="s">
        <v>2379</v>
      </c>
      <c r="E38451">
        <v>0</v>
      </c>
    </row>
    <row r="38452" spans="1:5" x14ac:dyDescent="0.3">
      <c r="A38452">
        <v>30010012</v>
      </c>
      <c r="B38452" t="s">
        <v>2154</v>
      </c>
      <c r="C38452" t="s">
        <v>8</v>
      </c>
      <c r="D38452" t="s">
        <v>2380</v>
      </c>
      <c r="E38452">
        <v>0</v>
      </c>
    </row>
    <row r="38453" spans="1:5" x14ac:dyDescent="0.3">
      <c r="A38453">
        <v>30010012</v>
      </c>
      <c r="B38453" t="s">
        <v>2154</v>
      </c>
      <c r="C38453" t="s">
        <v>8</v>
      </c>
      <c r="D38453" t="s">
        <v>2381</v>
      </c>
      <c r="E38453">
        <v>-130</v>
      </c>
    </row>
    <row r="38454" spans="1:5" x14ac:dyDescent="0.3">
      <c r="A38454">
        <v>30010012</v>
      </c>
      <c r="B38454" t="s">
        <v>2154</v>
      </c>
      <c r="C38454" t="s">
        <v>8</v>
      </c>
      <c r="D38454" t="s">
        <v>2382</v>
      </c>
      <c r="E38454">
        <v>0</v>
      </c>
    </row>
    <row r="38455" spans="1:5" x14ac:dyDescent="0.3">
      <c r="A38455">
        <v>30010012</v>
      </c>
      <c r="B38455" t="s">
        <v>2154</v>
      </c>
      <c r="C38455" t="s">
        <v>8</v>
      </c>
      <c r="D38455" t="s">
        <v>2383</v>
      </c>
      <c r="E38455">
        <v>0</v>
      </c>
    </row>
    <row r="38456" spans="1:5" x14ac:dyDescent="0.3">
      <c r="A38456">
        <v>30010012</v>
      </c>
      <c r="B38456" t="s">
        <v>2154</v>
      </c>
      <c r="C38456" t="s">
        <v>8</v>
      </c>
      <c r="D38456" t="s">
        <v>2384</v>
      </c>
      <c r="E38456">
        <v>0</v>
      </c>
    </row>
    <row r="38457" spans="1:5" x14ac:dyDescent="0.3">
      <c r="A38457">
        <v>30010012</v>
      </c>
      <c r="B38457" t="s">
        <v>2154</v>
      </c>
      <c r="C38457" t="s">
        <v>8</v>
      </c>
      <c r="D38457" t="s">
        <v>2385</v>
      </c>
      <c r="E38457">
        <v>0</v>
      </c>
    </row>
    <row r="38458" spans="1:5" x14ac:dyDescent="0.3">
      <c r="A38458">
        <v>30010012</v>
      </c>
      <c r="B38458" t="s">
        <v>2154</v>
      </c>
      <c r="C38458" t="s">
        <v>8</v>
      </c>
      <c r="D38458" t="s">
        <v>2386</v>
      </c>
      <c r="E38458">
        <v>0</v>
      </c>
    </row>
    <row r="38459" spans="1:5" x14ac:dyDescent="0.3">
      <c r="A38459">
        <v>30010012</v>
      </c>
      <c r="B38459" t="s">
        <v>2154</v>
      </c>
      <c r="C38459" t="s">
        <v>8</v>
      </c>
      <c r="D38459" t="s">
        <v>2387</v>
      </c>
      <c r="E38459">
        <v>-8</v>
      </c>
    </row>
    <row r="38460" spans="1:5" x14ac:dyDescent="0.3">
      <c r="A38460">
        <v>30010012</v>
      </c>
      <c r="B38460" t="s">
        <v>2154</v>
      </c>
      <c r="C38460" t="s">
        <v>8</v>
      </c>
      <c r="D38460" t="s">
        <v>2388</v>
      </c>
      <c r="E38460">
        <v>0</v>
      </c>
    </row>
    <row r="38461" spans="1:5" x14ac:dyDescent="0.3">
      <c r="A38461">
        <v>30010012</v>
      </c>
      <c r="B38461" t="s">
        <v>2154</v>
      </c>
      <c r="C38461" t="s">
        <v>8</v>
      </c>
      <c r="D38461" t="s">
        <v>2389</v>
      </c>
      <c r="E38461">
        <v>0</v>
      </c>
    </row>
    <row r="38462" spans="1:5" x14ac:dyDescent="0.3">
      <c r="A38462">
        <v>30010012</v>
      </c>
      <c r="B38462" t="s">
        <v>2154</v>
      </c>
      <c r="C38462" t="s">
        <v>8</v>
      </c>
      <c r="D38462" t="s">
        <v>2390</v>
      </c>
      <c r="E38462">
        <v>-10</v>
      </c>
    </row>
    <row r="38463" spans="1:5" x14ac:dyDescent="0.3">
      <c r="A38463">
        <v>30010012</v>
      </c>
      <c r="B38463" t="s">
        <v>2154</v>
      </c>
      <c r="C38463" t="s">
        <v>8</v>
      </c>
      <c r="D38463" t="s">
        <v>2391</v>
      </c>
      <c r="E38463">
        <v>-50</v>
      </c>
    </row>
    <row r="38464" spans="1:5" x14ac:dyDescent="0.3">
      <c r="A38464">
        <v>30010012</v>
      </c>
      <c r="B38464" t="s">
        <v>2154</v>
      </c>
      <c r="C38464" t="s">
        <v>8</v>
      </c>
      <c r="D38464" t="s">
        <v>2392</v>
      </c>
      <c r="E38464">
        <v>0</v>
      </c>
    </row>
    <row r="38465" spans="1:5" x14ac:dyDescent="0.3">
      <c r="A38465">
        <v>30010012</v>
      </c>
      <c r="B38465" t="s">
        <v>2154</v>
      </c>
      <c r="C38465" t="s">
        <v>8</v>
      </c>
      <c r="D38465" t="s">
        <v>2393</v>
      </c>
      <c r="E38465">
        <v>0</v>
      </c>
    </row>
    <row r="38466" spans="1:5" x14ac:dyDescent="0.3">
      <c r="A38466">
        <v>30010012</v>
      </c>
      <c r="B38466" t="s">
        <v>2154</v>
      </c>
      <c r="C38466" t="s">
        <v>8</v>
      </c>
      <c r="D38466" t="s">
        <v>2394</v>
      </c>
      <c r="E38466">
        <v>0</v>
      </c>
    </row>
    <row r="38467" spans="1:5" x14ac:dyDescent="0.3">
      <c r="A38467">
        <v>30010012</v>
      </c>
      <c r="B38467" t="s">
        <v>2154</v>
      </c>
      <c r="C38467" t="s">
        <v>8</v>
      </c>
      <c r="D38467" t="s">
        <v>2395</v>
      </c>
      <c r="E38467">
        <v>-15</v>
      </c>
    </row>
    <row r="38468" spans="1:5" x14ac:dyDescent="0.3">
      <c r="A38468">
        <v>30010012</v>
      </c>
      <c r="B38468" t="s">
        <v>2154</v>
      </c>
      <c r="C38468" t="s">
        <v>8</v>
      </c>
      <c r="D38468" t="s">
        <v>2396</v>
      </c>
      <c r="E38468">
        <v>0</v>
      </c>
    </row>
    <row r="38469" spans="1:5" x14ac:dyDescent="0.3">
      <c r="A38469">
        <v>30010012</v>
      </c>
      <c r="B38469" t="s">
        <v>2154</v>
      </c>
      <c r="C38469" t="s">
        <v>8</v>
      </c>
      <c r="D38469" t="s">
        <v>2397</v>
      </c>
      <c r="E38469">
        <v>-12</v>
      </c>
    </row>
    <row r="38470" spans="1:5" x14ac:dyDescent="0.3">
      <c r="A38470">
        <v>30010012</v>
      </c>
      <c r="B38470" t="s">
        <v>2154</v>
      </c>
      <c r="C38470" t="s">
        <v>8</v>
      </c>
      <c r="D38470" t="s">
        <v>2398</v>
      </c>
      <c r="E38470">
        <v>0</v>
      </c>
    </row>
    <row r="38471" spans="1:5" x14ac:dyDescent="0.3">
      <c r="A38471">
        <v>30010012</v>
      </c>
      <c r="B38471" t="s">
        <v>2154</v>
      </c>
      <c r="C38471" t="s">
        <v>8</v>
      </c>
      <c r="D38471" t="s">
        <v>2399</v>
      </c>
      <c r="E38471">
        <v>0</v>
      </c>
    </row>
    <row r="38472" spans="1:5" x14ac:dyDescent="0.3">
      <c r="A38472">
        <v>30010012</v>
      </c>
      <c r="B38472" t="s">
        <v>2154</v>
      </c>
      <c r="C38472" t="s">
        <v>8</v>
      </c>
      <c r="D38472" t="s">
        <v>2400</v>
      </c>
      <c r="E38472">
        <v>0</v>
      </c>
    </row>
    <row r="38473" spans="1:5" x14ac:dyDescent="0.3">
      <c r="A38473">
        <v>30010012</v>
      </c>
      <c r="B38473" t="s">
        <v>2154</v>
      </c>
      <c r="C38473" t="s">
        <v>8</v>
      </c>
      <c r="D38473" t="s">
        <v>2401</v>
      </c>
      <c r="E38473">
        <v>0</v>
      </c>
    </row>
    <row r="38474" spans="1:5" x14ac:dyDescent="0.3">
      <c r="A38474">
        <v>30010012</v>
      </c>
      <c r="B38474" t="s">
        <v>2154</v>
      </c>
      <c r="C38474" t="s">
        <v>8</v>
      </c>
      <c r="D38474" t="s">
        <v>2402</v>
      </c>
      <c r="E38474">
        <v>0</v>
      </c>
    </row>
    <row r="38475" spans="1:5" x14ac:dyDescent="0.3">
      <c r="A38475">
        <v>30010012</v>
      </c>
      <c r="B38475" t="s">
        <v>2154</v>
      </c>
      <c r="C38475" t="s">
        <v>8</v>
      </c>
      <c r="D38475" t="s">
        <v>2403</v>
      </c>
      <c r="E38475">
        <v>-400</v>
      </c>
    </row>
    <row r="38476" spans="1:5" x14ac:dyDescent="0.3">
      <c r="A38476">
        <v>30010012</v>
      </c>
      <c r="B38476" t="s">
        <v>2154</v>
      </c>
      <c r="C38476" t="s">
        <v>8</v>
      </c>
      <c r="D38476" t="s">
        <v>2404</v>
      </c>
      <c r="E38476">
        <v>0</v>
      </c>
    </row>
    <row r="38477" spans="1:5" x14ac:dyDescent="0.3">
      <c r="A38477">
        <v>30010012</v>
      </c>
      <c r="B38477" t="s">
        <v>2154</v>
      </c>
      <c r="C38477" t="s">
        <v>8</v>
      </c>
      <c r="D38477" t="s">
        <v>2405</v>
      </c>
      <c r="E38477">
        <v>0</v>
      </c>
    </row>
    <row r="38478" spans="1:5" x14ac:dyDescent="0.3">
      <c r="A38478">
        <v>30010012</v>
      </c>
      <c r="B38478" t="s">
        <v>2154</v>
      </c>
      <c r="C38478" t="s">
        <v>8</v>
      </c>
      <c r="D38478" t="s">
        <v>2406</v>
      </c>
      <c r="E38478">
        <v>0</v>
      </c>
    </row>
    <row r="38479" spans="1:5" x14ac:dyDescent="0.3">
      <c r="A38479">
        <v>30010012</v>
      </c>
      <c r="B38479" t="s">
        <v>2154</v>
      </c>
      <c r="C38479" t="s">
        <v>8</v>
      </c>
      <c r="D38479" t="s">
        <v>2407</v>
      </c>
      <c r="E38479">
        <v>0</v>
      </c>
    </row>
    <row r="38480" spans="1:5" x14ac:dyDescent="0.3">
      <c r="A38480">
        <v>30010012</v>
      </c>
      <c r="B38480" t="s">
        <v>2154</v>
      </c>
      <c r="C38480" t="s">
        <v>8</v>
      </c>
      <c r="D38480" t="s">
        <v>2408</v>
      </c>
      <c r="E38480">
        <v>0</v>
      </c>
    </row>
    <row r="38481" spans="1:5" x14ac:dyDescent="0.3">
      <c r="A38481">
        <v>30010012</v>
      </c>
      <c r="B38481" t="s">
        <v>2154</v>
      </c>
      <c r="C38481" t="s">
        <v>8</v>
      </c>
      <c r="D38481" t="s">
        <v>2409</v>
      </c>
      <c r="E38481">
        <v>0</v>
      </c>
    </row>
    <row r="38482" spans="1:5" x14ac:dyDescent="0.3">
      <c r="A38482">
        <v>30010012</v>
      </c>
      <c r="B38482" t="s">
        <v>2154</v>
      </c>
      <c r="C38482" t="s">
        <v>8</v>
      </c>
      <c r="D38482" t="s">
        <v>2410</v>
      </c>
      <c r="E38482">
        <v>0</v>
      </c>
    </row>
    <row r="38483" spans="1:5" x14ac:dyDescent="0.3">
      <c r="A38483">
        <v>30010012</v>
      </c>
      <c r="B38483" t="s">
        <v>2154</v>
      </c>
      <c r="C38483" t="s">
        <v>8</v>
      </c>
      <c r="D38483" t="s">
        <v>2411</v>
      </c>
      <c r="E38483">
        <v>0</v>
      </c>
    </row>
    <row r="38484" spans="1:5" x14ac:dyDescent="0.3">
      <c r="A38484">
        <v>30010012</v>
      </c>
      <c r="B38484" t="s">
        <v>2154</v>
      </c>
      <c r="C38484" t="s">
        <v>8</v>
      </c>
      <c r="D38484" t="s">
        <v>2412</v>
      </c>
      <c r="E38484">
        <v>0</v>
      </c>
    </row>
    <row r="38485" spans="1:5" x14ac:dyDescent="0.3">
      <c r="A38485">
        <v>30010012</v>
      </c>
      <c r="B38485" t="s">
        <v>2154</v>
      </c>
      <c r="C38485" t="s">
        <v>8</v>
      </c>
      <c r="D38485" t="s">
        <v>2413</v>
      </c>
      <c r="E38485">
        <v>0</v>
      </c>
    </row>
    <row r="38486" spans="1:5" x14ac:dyDescent="0.3">
      <c r="A38486">
        <v>30300036</v>
      </c>
      <c r="B38486" t="s">
        <v>2156</v>
      </c>
      <c r="C38486" t="s">
        <v>8</v>
      </c>
      <c r="D38486" t="s">
        <v>2378</v>
      </c>
      <c r="E38486">
        <v>0</v>
      </c>
    </row>
    <row r="38487" spans="1:5" x14ac:dyDescent="0.3">
      <c r="A38487">
        <v>30300036</v>
      </c>
      <c r="B38487" t="s">
        <v>2156</v>
      </c>
      <c r="C38487" t="s">
        <v>8</v>
      </c>
      <c r="D38487" t="s">
        <v>2379</v>
      </c>
      <c r="E38487">
        <v>0</v>
      </c>
    </row>
    <row r="38488" spans="1:5" x14ac:dyDescent="0.3">
      <c r="A38488">
        <v>30300036</v>
      </c>
      <c r="B38488" t="s">
        <v>2156</v>
      </c>
      <c r="C38488" t="s">
        <v>8</v>
      </c>
      <c r="D38488" t="s">
        <v>2380</v>
      </c>
      <c r="E38488">
        <v>0</v>
      </c>
    </row>
    <row r="38489" spans="1:5" x14ac:dyDescent="0.3">
      <c r="A38489">
        <v>30300036</v>
      </c>
      <c r="B38489" t="s">
        <v>2156</v>
      </c>
      <c r="C38489" t="s">
        <v>8</v>
      </c>
      <c r="D38489" t="s">
        <v>2381</v>
      </c>
      <c r="E38489">
        <v>0</v>
      </c>
    </row>
    <row r="38490" spans="1:5" x14ac:dyDescent="0.3">
      <c r="A38490">
        <v>30300036</v>
      </c>
      <c r="B38490" t="s">
        <v>2156</v>
      </c>
      <c r="C38490" t="s">
        <v>8</v>
      </c>
      <c r="D38490" t="s">
        <v>2382</v>
      </c>
      <c r="E38490">
        <v>0</v>
      </c>
    </row>
    <row r="38491" spans="1:5" x14ac:dyDescent="0.3">
      <c r="A38491">
        <v>30300036</v>
      </c>
      <c r="B38491" t="s">
        <v>2156</v>
      </c>
      <c r="C38491" t="s">
        <v>8</v>
      </c>
      <c r="D38491" t="s">
        <v>2383</v>
      </c>
      <c r="E38491">
        <v>0</v>
      </c>
    </row>
    <row r="38492" spans="1:5" x14ac:dyDescent="0.3">
      <c r="A38492">
        <v>30300036</v>
      </c>
      <c r="B38492" t="s">
        <v>2156</v>
      </c>
      <c r="C38492" t="s">
        <v>8</v>
      </c>
      <c r="D38492" t="s">
        <v>2384</v>
      </c>
      <c r="E38492">
        <v>0</v>
      </c>
    </row>
    <row r="38493" spans="1:5" x14ac:dyDescent="0.3">
      <c r="A38493">
        <v>30300036</v>
      </c>
      <c r="B38493" t="s">
        <v>2156</v>
      </c>
      <c r="C38493" t="s">
        <v>8</v>
      </c>
      <c r="D38493" t="s">
        <v>2385</v>
      </c>
      <c r="E38493">
        <v>0</v>
      </c>
    </row>
    <row r="38494" spans="1:5" x14ac:dyDescent="0.3">
      <c r="A38494">
        <v>30300036</v>
      </c>
      <c r="B38494" t="s">
        <v>2156</v>
      </c>
      <c r="C38494" t="s">
        <v>8</v>
      </c>
      <c r="D38494" t="s">
        <v>2386</v>
      </c>
      <c r="E38494">
        <v>0</v>
      </c>
    </row>
    <row r="38495" spans="1:5" x14ac:dyDescent="0.3">
      <c r="A38495">
        <v>30300036</v>
      </c>
      <c r="B38495" t="s">
        <v>2156</v>
      </c>
      <c r="C38495" t="s">
        <v>8</v>
      </c>
      <c r="D38495" t="s">
        <v>2387</v>
      </c>
      <c r="E38495">
        <v>0</v>
      </c>
    </row>
    <row r="38496" spans="1:5" x14ac:dyDescent="0.3">
      <c r="A38496">
        <v>30300036</v>
      </c>
      <c r="B38496" t="s">
        <v>2156</v>
      </c>
      <c r="C38496" t="s">
        <v>8</v>
      </c>
      <c r="D38496" t="s">
        <v>2388</v>
      </c>
      <c r="E38496">
        <v>0</v>
      </c>
    </row>
    <row r="38497" spans="1:5" x14ac:dyDescent="0.3">
      <c r="A38497">
        <v>30300036</v>
      </c>
      <c r="B38497" t="s">
        <v>2156</v>
      </c>
      <c r="C38497" t="s">
        <v>8</v>
      </c>
      <c r="D38497" t="s">
        <v>2389</v>
      </c>
      <c r="E38497">
        <v>0</v>
      </c>
    </row>
    <row r="38498" spans="1:5" x14ac:dyDescent="0.3">
      <c r="A38498">
        <v>30300036</v>
      </c>
      <c r="B38498" t="s">
        <v>2156</v>
      </c>
      <c r="C38498" t="s">
        <v>8</v>
      </c>
      <c r="D38498" t="s">
        <v>2390</v>
      </c>
      <c r="E38498">
        <v>0</v>
      </c>
    </row>
    <row r="38499" spans="1:5" x14ac:dyDescent="0.3">
      <c r="A38499">
        <v>30300036</v>
      </c>
      <c r="B38499" t="s">
        <v>2156</v>
      </c>
      <c r="C38499" t="s">
        <v>8</v>
      </c>
      <c r="D38499" t="s">
        <v>2391</v>
      </c>
      <c r="E38499">
        <v>-1315</v>
      </c>
    </row>
    <row r="38500" spans="1:5" x14ac:dyDescent="0.3">
      <c r="A38500">
        <v>30300036</v>
      </c>
      <c r="B38500" t="s">
        <v>2156</v>
      </c>
      <c r="C38500" t="s">
        <v>8</v>
      </c>
      <c r="D38500" t="s">
        <v>2392</v>
      </c>
      <c r="E38500">
        <v>-50</v>
      </c>
    </row>
    <row r="38501" spans="1:5" x14ac:dyDescent="0.3">
      <c r="A38501">
        <v>30300036</v>
      </c>
      <c r="B38501" t="s">
        <v>2156</v>
      </c>
      <c r="C38501" t="s">
        <v>8</v>
      </c>
      <c r="D38501" t="s">
        <v>2393</v>
      </c>
      <c r="E38501">
        <v>0</v>
      </c>
    </row>
    <row r="38502" spans="1:5" x14ac:dyDescent="0.3">
      <c r="A38502">
        <v>30300036</v>
      </c>
      <c r="B38502" t="s">
        <v>2156</v>
      </c>
      <c r="C38502" t="s">
        <v>8</v>
      </c>
      <c r="D38502" t="s">
        <v>2394</v>
      </c>
      <c r="E38502">
        <v>0</v>
      </c>
    </row>
    <row r="38503" spans="1:5" x14ac:dyDescent="0.3">
      <c r="A38503">
        <v>30300036</v>
      </c>
      <c r="B38503" t="s">
        <v>2156</v>
      </c>
      <c r="C38503" t="s">
        <v>8</v>
      </c>
      <c r="D38503" t="s">
        <v>2395</v>
      </c>
      <c r="E38503">
        <v>0</v>
      </c>
    </row>
    <row r="38504" spans="1:5" x14ac:dyDescent="0.3">
      <c r="A38504">
        <v>30300036</v>
      </c>
      <c r="B38504" t="s">
        <v>2156</v>
      </c>
      <c r="C38504" t="s">
        <v>8</v>
      </c>
      <c r="D38504" t="s">
        <v>2396</v>
      </c>
      <c r="E38504">
        <v>0</v>
      </c>
    </row>
    <row r="38505" spans="1:5" x14ac:dyDescent="0.3">
      <c r="A38505">
        <v>30300036</v>
      </c>
      <c r="B38505" t="s">
        <v>2156</v>
      </c>
      <c r="C38505" t="s">
        <v>8</v>
      </c>
      <c r="D38505" t="s">
        <v>2397</v>
      </c>
      <c r="E38505">
        <v>0</v>
      </c>
    </row>
    <row r="38506" spans="1:5" x14ac:dyDescent="0.3">
      <c r="A38506">
        <v>30300036</v>
      </c>
      <c r="B38506" t="s">
        <v>2156</v>
      </c>
      <c r="C38506" t="s">
        <v>8</v>
      </c>
      <c r="D38506" t="s">
        <v>2398</v>
      </c>
      <c r="E38506">
        <v>0</v>
      </c>
    </row>
    <row r="38507" spans="1:5" x14ac:dyDescent="0.3">
      <c r="A38507">
        <v>30300036</v>
      </c>
      <c r="B38507" t="s">
        <v>2156</v>
      </c>
      <c r="C38507" t="s">
        <v>8</v>
      </c>
      <c r="D38507" t="s">
        <v>2399</v>
      </c>
      <c r="E38507">
        <v>0</v>
      </c>
    </row>
    <row r="38508" spans="1:5" x14ac:dyDescent="0.3">
      <c r="A38508">
        <v>30300036</v>
      </c>
      <c r="B38508" t="s">
        <v>2156</v>
      </c>
      <c r="C38508" t="s">
        <v>8</v>
      </c>
      <c r="D38508" t="s">
        <v>2400</v>
      </c>
      <c r="E38508">
        <v>0</v>
      </c>
    </row>
    <row r="38509" spans="1:5" x14ac:dyDescent="0.3">
      <c r="A38509">
        <v>30300036</v>
      </c>
      <c r="B38509" t="s">
        <v>2156</v>
      </c>
      <c r="C38509" t="s">
        <v>8</v>
      </c>
      <c r="D38509" t="s">
        <v>2401</v>
      </c>
      <c r="E38509">
        <v>-40</v>
      </c>
    </row>
    <row r="38510" spans="1:5" x14ac:dyDescent="0.3">
      <c r="A38510">
        <v>30300036</v>
      </c>
      <c r="B38510" t="s">
        <v>2156</v>
      </c>
      <c r="C38510" t="s">
        <v>8</v>
      </c>
      <c r="D38510" t="s">
        <v>2402</v>
      </c>
      <c r="E38510">
        <v>0</v>
      </c>
    </row>
    <row r="38511" spans="1:5" x14ac:dyDescent="0.3">
      <c r="A38511">
        <v>30300036</v>
      </c>
      <c r="B38511" t="s">
        <v>2156</v>
      </c>
      <c r="C38511" t="s">
        <v>8</v>
      </c>
      <c r="D38511" t="s">
        <v>2403</v>
      </c>
      <c r="E38511">
        <v>0</v>
      </c>
    </row>
    <row r="38512" spans="1:5" x14ac:dyDescent="0.3">
      <c r="A38512">
        <v>30300036</v>
      </c>
      <c r="B38512" t="s">
        <v>2156</v>
      </c>
      <c r="C38512" t="s">
        <v>8</v>
      </c>
      <c r="D38512" t="s">
        <v>2404</v>
      </c>
      <c r="E38512">
        <v>-12</v>
      </c>
    </row>
    <row r="38513" spans="1:5" x14ac:dyDescent="0.3">
      <c r="A38513">
        <v>30300036</v>
      </c>
      <c r="B38513" t="s">
        <v>2156</v>
      </c>
      <c r="C38513" t="s">
        <v>8</v>
      </c>
      <c r="D38513" t="s">
        <v>2405</v>
      </c>
      <c r="E38513">
        <v>0</v>
      </c>
    </row>
    <row r="38514" spans="1:5" x14ac:dyDescent="0.3">
      <c r="A38514">
        <v>30300036</v>
      </c>
      <c r="B38514" t="s">
        <v>2156</v>
      </c>
      <c r="C38514" t="s">
        <v>8</v>
      </c>
      <c r="D38514" t="s">
        <v>2406</v>
      </c>
      <c r="E38514">
        <v>0</v>
      </c>
    </row>
    <row r="38515" spans="1:5" x14ac:dyDescent="0.3">
      <c r="A38515">
        <v>30300036</v>
      </c>
      <c r="B38515" t="s">
        <v>2156</v>
      </c>
      <c r="C38515" t="s">
        <v>8</v>
      </c>
      <c r="D38515" t="s">
        <v>2407</v>
      </c>
      <c r="E38515">
        <v>0</v>
      </c>
    </row>
    <row r="38516" spans="1:5" x14ac:dyDescent="0.3">
      <c r="A38516">
        <v>30300036</v>
      </c>
      <c r="B38516" t="s">
        <v>2156</v>
      </c>
      <c r="C38516" t="s">
        <v>8</v>
      </c>
      <c r="D38516" t="s">
        <v>2408</v>
      </c>
      <c r="E38516">
        <v>0</v>
      </c>
    </row>
    <row r="38517" spans="1:5" x14ac:dyDescent="0.3">
      <c r="A38517">
        <v>30300036</v>
      </c>
      <c r="B38517" t="s">
        <v>2156</v>
      </c>
      <c r="C38517" t="s">
        <v>8</v>
      </c>
      <c r="D38517" t="s">
        <v>2409</v>
      </c>
      <c r="E38517">
        <v>-180</v>
      </c>
    </row>
    <row r="38518" spans="1:5" x14ac:dyDescent="0.3">
      <c r="A38518">
        <v>30300036</v>
      </c>
      <c r="B38518" t="s">
        <v>2156</v>
      </c>
      <c r="C38518" t="s">
        <v>8</v>
      </c>
      <c r="D38518" t="s">
        <v>2410</v>
      </c>
      <c r="E38518">
        <v>-140</v>
      </c>
    </row>
    <row r="38519" spans="1:5" x14ac:dyDescent="0.3">
      <c r="A38519">
        <v>30300036</v>
      </c>
      <c r="B38519" t="s">
        <v>2156</v>
      </c>
      <c r="C38519" t="s">
        <v>8</v>
      </c>
      <c r="D38519" t="s">
        <v>2411</v>
      </c>
      <c r="E38519">
        <v>0</v>
      </c>
    </row>
    <row r="38520" spans="1:5" x14ac:dyDescent="0.3">
      <c r="A38520">
        <v>30300036</v>
      </c>
      <c r="B38520" t="s">
        <v>2156</v>
      </c>
      <c r="C38520" t="s">
        <v>8</v>
      </c>
      <c r="D38520" t="s">
        <v>2412</v>
      </c>
      <c r="E38520">
        <v>0</v>
      </c>
    </row>
    <row r="38521" spans="1:5" x14ac:dyDescent="0.3">
      <c r="A38521">
        <v>30300036</v>
      </c>
      <c r="B38521" t="s">
        <v>2156</v>
      </c>
      <c r="C38521" t="s">
        <v>8</v>
      </c>
      <c r="D38521" t="s">
        <v>2413</v>
      </c>
      <c r="E38521">
        <v>0</v>
      </c>
    </row>
    <row r="38522" spans="1:5" x14ac:dyDescent="0.3">
      <c r="A38522">
        <v>30040062</v>
      </c>
      <c r="B38522" t="s">
        <v>2158</v>
      </c>
      <c r="C38522" t="s">
        <v>8</v>
      </c>
      <c r="D38522" t="s">
        <v>2378</v>
      </c>
      <c r="E38522">
        <v>0</v>
      </c>
    </row>
    <row r="38523" spans="1:5" x14ac:dyDescent="0.3">
      <c r="A38523">
        <v>30040062</v>
      </c>
      <c r="B38523" t="s">
        <v>2158</v>
      </c>
      <c r="C38523" t="s">
        <v>8</v>
      </c>
      <c r="D38523" t="s">
        <v>2379</v>
      </c>
      <c r="E38523">
        <v>0</v>
      </c>
    </row>
    <row r="38524" spans="1:5" x14ac:dyDescent="0.3">
      <c r="A38524">
        <v>30040062</v>
      </c>
      <c r="B38524" t="s">
        <v>2158</v>
      </c>
      <c r="C38524" t="s">
        <v>8</v>
      </c>
      <c r="D38524" t="s">
        <v>2380</v>
      </c>
      <c r="E38524">
        <v>0</v>
      </c>
    </row>
    <row r="38525" spans="1:5" x14ac:dyDescent="0.3">
      <c r="A38525">
        <v>30040062</v>
      </c>
      <c r="B38525" t="s">
        <v>2158</v>
      </c>
      <c r="C38525" t="s">
        <v>8</v>
      </c>
      <c r="D38525" t="s">
        <v>2381</v>
      </c>
      <c r="E38525">
        <v>0</v>
      </c>
    </row>
    <row r="38526" spans="1:5" x14ac:dyDescent="0.3">
      <c r="A38526">
        <v>30040062</v>
      </c>
      <c r="B38526" t="s">
        <v>2158</v>
      </c>
      <c r="C38526" t="s">
        <v>8</v>
      </c>
      <c r="D38526" t="s">
        <v>2382</v>
      </c>
      <c r="E38526">
        <v>0</v>
      </c>
    </row>
    <row r="38527" spans="1:5" x14ac:dyDescent="0.3">
      <c r="A38527">
        <v>30040062</v>
      </c>
      <c r="B38527" t="s">
        <v>2158</v>
      </c>
      <c r="C38527" t="s">
        <v>8</v>
      </c>
      <c r="D38527" t="s">
        <v>2383</v>
      </c>
      <c r="E38527">
        <v>0</v>
      </c>
    </row>
    <row r="38528" spans="1:5" x14ac:dyDescent="0.3">
      <c r="A38528">
        <v>30040062</v>
      </c>
      <c r="B38528" t="s">
        <v>2158</v>
      </c>
      <c r="C38528" t="s">
        <v>8</v>
      </c>
      <c r="D38528" t="s">
        <v>2384</v>
      </c>
      <c r="E38528">
        <v>0</v>
      </c>
    </row>
    <row r="38529" spans="1:5" x14ac:dyDescent="0.3">
      <c r="A38529">
        <v>30040062</v>
      </c>
      <c r="B38529" t="s">
        <v>2158</v>
      </c>
      <c r="C38529" t="s">
        <v>8</v>
      </c>
      <c r="D38529" t="s">
        <v>2385</v>
      </c>
      <c r="E38529">
        <v>0</v>
      </c>
    </row>
    <row r="38530" spans="1:5" x14ac:dyDescent="0.3">
      <c r="A38530">
        <v>30040062</v>
      </c>
      <c r="B38530" t="s">
        <v>2158</v>
      </c>
      <c r="C38530" t="s">
        <v>8</v>
      </c>
      <c r="D38530" t="s">
        <v>2386</v>
      </c>
      <c r="E38530">
        <v>0</v>
      </c>
    </row>
    <row r="38531" spans="1:5" x14ac:dyDescent="0.3">
      <c r="A38531">
        <v>30040062</v>
      </c>
      <c r="B38531" t="s">
        <v>2158</v>
      </c>
      <c r="C38531" t="s">
        <v>8</v>
      </c>
      <c r="D38531" t="s">
        <v>2387</v>
      </c>
      <c r="E38531">
        <v>0</v>
      </c>
    </row>
    <row r="38532" spans="1:5" x14ac:dyDescent="0.3">
      <c r="A38532">
        <v>30040062</v>
      </c>
      <c r="B38532" t="s">
        <v>2158</v>
      </c>
      <c r="C38532" t="s">
        <v>8</v>
      </c>
      <c r="D38532" t="s">
        <v>2388</v>
      </c>
      <c r="E38532">
        <v>0</v>
      </c>
    </row>
    <row r="38533" spans="1:5" x14ac:dyDescent="0.3">
      <c r="A38533">
        <v>30040062</v>
      </c>
      <c r="B38533" t="s">
        <v>2158</v>
      </c>
      <c r="C38533" t="s">
        <v>8</v>
      </c>
      <c r="D38533" t="s">
        <v>2389</v>
      </c>
      <c r="E38533">
        <v>0</v>
      </c>
    </row>
    <row r="38534" spans="1:5" x14ac:dyDescent="0.3">
      <c r="A38534">
        <v>30040062</v>
      </c>
      <c r="B38534" t="s">
        <v>2158</v>
      </c>
      <c r="C38534" t="s">
        <v>8</v>
      </c>
      <c r="D38534" t="s">
        <v>2390</v>
      </c>
      <c r="E38534">
        <v>0</v>
      </c>
    </row>
    <row r="38535" spans="1:5" x14ac:dyDescent="0.3">
      <c r="A38535">
        <v>30040062</v>
      </c>
      <c r="B38535" t="s">
        <v>2158</v>
      </c>
      <c r="C38535" t="s">
        <v>8</v>
      </c>
      <c r="D38535" t="s">
        <v>2391</v>
      </c>
      <c r="E38535">
        <v>0</v>
      </c>
    </row>
    <row r="38536" spans="1:5" x14ac:dyDescent="0.3">
      <c r="A38536">
        <v>30040062</v>
      </c>
      <c r="B38536" t="s">
        <v>2158</v>
      </c>
      <c r="C38536" t="s">
        <v>8</v>
      </c>
      <c r="D38536" t="s">
        <v>2392</v>
      </c>
      <c r="E38536">
        <v>0</v>
      </c>
    </row>
    <row r="38537" spans="1:5" x14ac:dyDescent="0.3">
      <c r="A38537">
        <v>30040062</v>
      </c>
      <c r="B38537" t="s">
        <v>2158</v>
      </c>
      <c r="C38537" t="s">
        <v>8</v>
      </c>
      <c r="D38537" t="s">
        <v>2393</v>
      </c>
      <c r="E38537">
        <v>0</v>
      </c>
    </row>
    <row r="38538" spans="1:5" x14ac:dyDescent="0.3">
      <c r="A38538">
        <v>30040062</v>
      </c>
      <c r="B38538" t="s">
        <v>2158</v>
      </c>
      <c r="C38538" t="s">
        <v>8</v>
      </c>
      <c r="D38538" t="s">
        <v>2394</v>
      </c>
      <c r="E38538">
        <v>0</v>
      </c>
    </row>
    <row r="38539" spans="1:5" x14ac:dyDescent="0.3">
      <c r="A38539">
        <v>30040062</v>
      </c>
      <c r="B38539" t="s">
        <v>2158</v>
      </c>
      <c r="C38539" t="s">
        <v>8</v>
      </c>
      <c r="D38539" t="s">
        <v>2395</v>
      </c>
      <c r="E38539">
        <v>0</v>
      </c>
    </row>
    <row r="38540" spans="1:5" x14ac:dyDescent="0.3">
      <c r="A38540">
        <v>30040062</v>
      </c>
      <c r="B38540" t="s">
        <v>2158</v>
      </c>
      <c r="C38540" t="s">
        <v>8</v>
      </c>
      <c r="D38540" t="s">
        <v>2396</v>
      </c>
      <c r="E38540">
        <v>0</v>
      </c>
    </row>
    <row r="38541" spans="1:5" x14ac:dyDescent="0.3">
      <c r="A38541">
        <v>30040062</v>
      </c>
      <c r="B38541" t="s">
        <v>2158</v>
      </c>
      <c r="C38541" t="s">
        <v>8</v>
      </c>
      <c r="D38541" t="s">
        <v>2397</v>
      </c>
      <c r="E38541">
        <v>0</v>
      </c>
    </row>
    <row r="38542" spans="1:5" x14ac:dyDescent="0.3">
      <c r="A38542">
        <v>30040062</v>
      </c>
      <c r="B38542" t="s">
        <v>2158</v>
      </c>
      <c r="C38542" t="s">
        <v>8</v>
      </c>
      <c r="D38542" t="s">
        <v>2398</v>
      </c>
      <c r="E38542">
        <v>0</v>
      </c>
    </row>
    <row r="38543" spans="1:5" x14ac:dyDescent="0.3">
      <c r="A38543">
        <v>30040062</v>
      </c>
      <c r="B38543" t="s">
        <v>2158</v>
      </c>
      <c r="C38543" t="s">
        <v>8</v>
      </c>
      <c r="D38543" t="s">
        <v>2399</v>
      </c>
      <c r="E38543">
        <v>0</v>
      </c>
    </row>
    <row r="38544" spans="1:5" x14ac:dyDescent="0.3">
      <c r="A38544">
        <v>30040062</v>
      </c>
      <c r="B38544" t="s">
        <v>2158</v>
      </c>
      <c r="C38544" t="s">
        <v>8</v>
      </c>
      <c r="D38544" t="s">
        <v>2400</v>
      </c>
      <c r="E38544">
        <v>0</v>
      </c>
    </row>
    <row r="38545" spans="1:5" x14ac:dyDescent="0.3">
      <c r="A38545">
        <v>30040062</v>
      </c>
      <c r="B38545" t="s">
        <v>2158</v>
      </c>
      <c r="C38545" t="s">
        <v>8</v>
      </c>
      <c r="D38545" t="s">
        <v>2401</v>
      </c>
      <c r="E38545">
        <v>0</v>
      </c>
    </row>
    <row r="38546" spans="1:5" x14ac:dyDescent="0.3">
      <c r="A38546">
        <v>30040062</v>
      </c>
      <c r="B38546" t="s">
        <v>2158</v>
      </c>
      <c r="C38546" t="s">
        <v>8</v>
      </c>
      <c r="D38546" t="s">
        <v>2402</v>
      </c>
      <c r="E38546">
        <v>-40</v>
      </c>
    </row>
    <row r="38547" spans="1:5" x14ac:dyDescent="0.3">
      <c r="A38547">
        <v>30040062</v>
      </c>
      <c r="B38547" t="s">
        <v>2158</v>
      </c>
      <c r="C38547" t="s">
        <v>8</v>
      </c>
      <c r="D38547" t="s">
        <v>2403</v>
      </c>
      <c r="E38547">
        <v>0</v>
      </c>
    </row>
    <row r="38548" spans="1:5" x14ac:dyDescent="0.3">
      <c r="A38548">
        <v>30040062</v>
      </c>
      <c r="B38548" t="s">
        <v>2158</v>
      </c>
      <c r="C38548" t="s">
        <v>8</v>
      </c>
      <c r="D38548" t="s">
        <v>2404</v>
      </c>
      <c r="E38548">
        <v>-10</v>
      </c>
    </row>
    <row r="38549" spans="1:5" x14ac:dyDescent="0.3">
      <c r="A38549">
        <v>30040062</v>
      </c>
      <c r="B38549" t="s">
        <v>2158</v>
      </c>
      <c r="C38549" t="s">
        <v>8</v>
      </c>
      <c r="D38549" t="s">
        <v>2405</v>
      </c>
      <c r="E38549">
        <v>-20</v>
      </c>
    </row>
    <row r="38550" spans="1:5" x14ac:dyDescent="0.3">
      <c r="A38550">
        <v>30040062</v>
      </c>
      <c r="B38550" t="s">
        <v>2158</v>
      </c>
      <c r="C38550" t="s">
        <v>8</v>
      </c>
      <c r="D38550" t="s">
        <v>2406</v>
      </c>
      <c r="E38550">
        <v>-1</v>
      </c>
    </row>
    <row r="38551" spans="1:5" x14ac:dyDescent="0.3">
      <c r="A38551">
        <v>30040062</v>
      </c>
      <c r="B38551" t="s">
        <v>2158</v>
      </c>
      <c r="C38551" t="s">
        <v>8</v>
      </c>
      <c r="D38551" t="s">
        <v>2407</v>
      </c>
      <c r="E38551">
        <v>-30</v>
      </c>
    </row>
    <row r="38552" spans="1:5" x14ac:dyDescent="0.3">
      <c r="A38552">
        <v>30040062</v>
      </c>
      <c r="B38552" t="s">
        <v>2158</v>
      </c>
      <c r="C38552" t="s">
        <v>8</v>
      </c>
      <c r="D38552" t="s">
        <v>2408</v>
      </c>
      <c r="E38552">
        <v>0</v>
      </c>
    </row>
    <row r="38553" spans="1:5" x14ac:dyDescent="0.3">
      <c r="A38553">
        <v>30040062</v>
      </c>
      <c r="B38553" t="s">
        <v>2158</v>
      </c>
      <c r="C38553" t="s">
        <v>8</v>
      </c>
      <c r="D38553" t="s">
        <v>2409</v>
      </c>
      <c r="E38553">
        <v>0</v>
      </c>
    </row>
    <row r="38554" spans="1:5" x14ac:dyDescent="0.3">
      <c r="A38554">
        <v>30040062</v>
      </c>
      <c r="B38554" t="s">
        <v>2158</v>
      </c>
      <c r="C38554" t="s">
        <v>8</v>
      </c>
      <c r="D38554" t="s">
        <v>2410</v>
      </c>
      <c r="E38554">
        <v>0</v>
      </c>
    </row>
    <row r="38555" spans="1:5" x14ac:dyDescent="0.3">
      <c r="A38555">
        <v>30040062</v>
      </c>
      <c r="B38555" t="s">
        <v>2158</v>
      </c>
      <c r="C38555" t="s">
        <v>8</v>
      </c>
      <c r="D38555" t="s">
        <v>2411</v>
      </c>
      <c r="E38555">
        <v>-30</v>
      </c>
    </row>
    <row r="38556" spans="1:5" x14ac:dyDescent="0.3">
      <c r="A38556">
        <v>30040062</v>
      </c>
      <c r="B38556" t="s">
        <v>2158</v>
      </c>
      <c r="C38556" t="s">
        <v>8</v>
      </c>
      <c r="D38556" t="s">
        <v>2412</v>
      </c>
      <c r="E38556">
        <v>0</v>
      </c>
    </row>
    <row r="38557" spans="1:5" x14ac:dyDescent="0.3">
      <c r="A38557">
        <v>30040062</v>
      </c>
      <c r="B38557" t="s">
        <v>2158</v>
      </c>
      <c r="C38557" t="s">
        <v>8</v>
      </c>
      <c r="D38557" t="s">
        <v>2413</v>
      </c>
      <c r="E38557">
        <v>0</v>
      </c>
    </row>
    <row r="38558" spans="1:5" x14ac:dyDescent="0.3">
      <c r="A38558">
        <v>35010002</v>
      </c>
      <c r="B38558" t="s">
        <v>2160</v>
      </c>
      <c r="C38558" t="s">
        <v>8</v>
      </c>
      <c r="D38558" t="s">
        <v>2378</v>
      </c>
      <c r="E38558">
        <v>0</v>
      </c>
    </row>
    <row r="38559" spans="1:5" x14ac:dyDescent="0.3">
      <c r="A38559">
        <v>35010002</v>
      </c>
      <c r="B38559" t="s">
        <v>2160</v>
      </c>
      <c r="C38559" t="s">
        <v>8</v>
      </c>
      <c r="D38559" t="s">
        <v>2379</v>
      </c>
      <c r="E38559">
        <v>0</v>
      </c>
    </row>
    <row r="38560" spans="1:5" x14ac:dyDescent="0.3">
      <c r="A38560">
        <v>35010002</v>
      </c>
      <c r="B38560" t="s">
        <v>2160</v>
      </c>
      <c r="C38560" t="s">
        <v>8</v>
      </c>
      <c r="D38560" t="s">
        <v>2380</v>
      </c>
      <c r="E38560">
        <v>-5</v>
      </c>
    </row>
    <row r="38561" spans="1:5" x14ac:dyDescent="0.3">
      <c r="A38561">
        <v>35010002</v>
      </c>
      <c r="B38561" t="s">
        <v>2160</v>
      </c>
      <c r="C38561" t="s">
        <v>8</v>
      </c>
      <c r="D38561" t="s">
        <v>2381</v>
      </c>
      <c r="E38561">
        <v>-2</v>
      </c>
    </row>
    <row r="38562" spans="1:5" x14ac:dyDescent="0.3">
      <c r="A38562">
        <v>35010002</v>
      </c>
      <c r="B38562" t="s">
        <v>2160</v>
      </c>
      <c r="C38562" t="s">
        <v>8</v>
      </c>
      <c r="D38562" t="s">
        <v>2382</v>
      </c>
      <c r="E38562">
        <v>-1</v>
      </c>
    </row>
    <row r="38563" spans="1:5" x14ac:dyDescent="0.3">
      <c r="A38563">
        <v>35010002</v>
      </c>
      <c r="B38563" t="s">
        <v>2160</v>
      </c>
      <c r="C38563" t="s">
        <v>8</v>
      </c>
      <c r="D38563" t="s">
        <v>2383</v>
      </c>
      <c r="E38563">
        <v>0</v>
      </c>
    </row>
    <row r="38564" spans="1:5" x14ac:dyDescent="0.3">
      <c r="A38564">
        <v>35010002</v>
      </c>
      <c r="B38564" t="s">
        <v>2160</v>
      </c>
      <c r="C38564" t="s">
        <v>8</v>
      </c>
      <c r="D38564" t="s">
        <v>2384</v>
      </c>
      <c r="E38564">
        <v>-1</v>
      </c>
    </row>
    <row r="38565" spans="1:5" x14ac:dyDescent="0.3">
      <c r="A38565">
        <v>35010002</v>
      </c>
      <c r="B38565" t="s">
        <v>2160</v>
      </c>
      <c r="C38565" t="s">
        <v>8</v>
      </c>
      <c r="D38565" t="s">
        <v>2385</v>
      </c>
      <c r="E38565">
        <v>0</v>
      </c>
    </row>
    <row r="38566" spans="1:5" x14ac:dyDescent="0.3">
      <c r="A38566">
        <v>35010002</v>
      </c>
      <c r="B38566" t="s">
        <v>2160</v>
      </c>
      <c r="C38566" t="s">
        <v>8</v>
      </c>
      <c r="D38566" t="s">
        <v>2386</v>
      </c>
      <c r="E38566">
        <v>0</v>
      </c>
    </row>
    <row r="38567" spans="1:5" x14ac:dyDescent="0.3">
      <c r="A38567">
        <v>35010002</v>
      </c>
      <c r="B38567" t="s">
        <v>2160</v>
      </c>
      <c r="C38567" t="s">
        <v>8</v>
      </c>
      <c r="D38567" t="s">
        <v>2387</v>
      </c>
      <c r="E38567">
        <v>-1</v>
      </c>
    </row>
    <row r="38568" spans="1:5" x14ac:dyDescent="0.3">
      <c r="A38568">
        <v>35010002</v>
      </c>
      <c r="B38568" t="s">
        <v>2160</v>
      </c>
      <c r="C38568" t="s">
        <v>8</v>
      </c>
      <c r="D38568" t="s">
        <v>2388</v>
      </c>
      <c r="E38568">
        <v>0</v>
      </c>
    </row>
    <row r="38569" spans="1:5" x14ac:dyDescent="0.3">
      <c r="A38569">
        <v>35010002</v>
      </c>
      <c r="B38569" t="s">
        <v>2160</v>
      </c>
      <c r="C38569" t="s">
        <v>8</v>
      </c>
      <c r="D38569" t="s">
        <v>2389</v>
      </c>
      <c r="E38569">
        <v>-1</v>
      </c>
    </row>
    <row r="38570" spans="1:5" x14ac:dyDescent="0.3">
      <c r="A38570">
        <v>35010002</v>
      </c>
      <c r="B38570" t="s">
        <v>2160</v>
      </c>
      <c r="C38570" t="s">
        <v>8</v>
      </c>
      <c r="D38570" t="s">
        <v>2390</v>
      </c>
      <c r="E38570">
        <v>-2</v>
      </c>
    </row>
    <row r="38571" spans="1:5" x14ac:dyDescent="0.3">
      <c r="A38571">
        <v>35010002</v>
      </c>
      <c r="B38571" t="s">
        <v>2160</v>
      </c>
      <c r="C38571" t="s">
        <v>8</v>
      </c>
      <c r="D38571" t="s">
        <v>2391</v>
      </c>
      <c r="E38571">
        <v>0</v>
      </c>
    </row>
    <row r="38572" spans="1:5" x14ac:dyDescent="0.3">
      <c r="A38572">
        <v>35010002</v>
      </c>
      <c r="B38572" t="s">
        <v>2160</v>
      </c>
      <c r="C38572" t="s">
        <v>8</v>
      </c>
      <c r="D38572" t="s">
        <v>2392</v>
      </c>
      <c r="E38572">
        <v>-3</v>
      </c>
    </row>
    <row r="38573" spans="1:5" x14ac:dyDescent="0.3">
      <c r="A38573">
        <v>35010002</v>
      </c>
      <c r="B38573" t="s">
        <v>2160</v>
      </c>
      <c r="C38573" t="s">
        <v>8</v>
      </c>
      <c r="D38573" t="s">
        <v>2393</v>
      </c>
      <c r="E38573">
        <v>-1</v>
      </c>
    </row>
    <row r="38574" spans="1:5" x14ac:dyDescent="0.3">
      <c r="A38574">
        <v>35010002</v>
      </c>
      <c r="B38574" t="s">
        <v>2160</v>
      </c>
      <c r="C38574" t="s">
        <v>8</v>
      </c>
      <c r="D38574" t="s">
        <v>2394</v>
      </c>
      <c r="E38574">
        <v>-1</v>
      </c>
    </row>
    <row r="38575" spans="1:5" x14ac:dyDescent="0.3">
      <c r="A38575">
        <v>35010002</v>
      </c>
      <c r="B38575" t="s">
        <v>2160</v>
      </c>
      <c r="C38575" t="s">
        <v>8</v>
      </c>
      <c r="D38575" t="s">
        <v>2395</v>
      </c>
      <c r="E38575">
        <v>0</v>
      </c>
    </row>
    <row r="38576" spans="1:5" x14ac:dyDescent="0.3">
      <c r="A38576">
        <v>35010002</v>
      </c>
      <c r="B38576" t="s">
        <v>2160</v>
      </c>
      <c r="C38576" t="s">
        <v>8</v>
      </c>
      <c r="D38576" t="s">
        <v>2396</v>
      </c>
      <c r="E38576">
        <v>0</v>
      </c>
    </row>
    <row r="38577" spans="1:5" x14ac:dyDescent="0.3">
      <c r="A38577">
        <v>35010002</v>
      </c>
      <c r="B38577" t="s">
        <v>2160</v>
      </c>
      <c r="C38577" t="s">
        <v>8</v>
      </c>
      <c r="D38577" t="s">
        <v>2397</v>
      </c>
      <c r="E38577">
        <v>0</v>
      </c>
    </row>
    <row r="38578" spans="1:5" x14ac:dyDescent="0.3">
      <c r="A38578">
        <v>35010002</v>
      </c>
      <c r="B38578" t="s">
        <v>2160</v>
      </c>
      <c r="C38578" t="s">
        <v>8</v>
      </c>
      <c r="D38578" t="s">
        <v>2398</v>
      </c>
      <c r="E38578">
        <v>0</v>
      </c>
    </row>
    <row r="38579" spans="1:5" x14ac:dyDescent="0.3">
      <c r="A38579">
        <v>35010002</v>
      </c>
      <c r="B38579" t="s">
        <v>2160</v>
      </c>
      <c r="C38579" t="s">
        <v>8</v>
      </c>
      <c r="D38579" t="s">
        <v>2399</v>
      </c>
      <c r="E38579">
        <v>0</v>
      </c>
    </row>
    <row r="38580" spans="1:5" x14ac:dyDescent="0.3">
      <c r="A38580">
        <v>35010002</v>
      </c>
      <c r="B38580" t="s">
        <v>2160</v>
      </c>
      <c r="C38580" t="s">
        <v>8</v>
      </c>
      <c r="D38580" t="s">
        <v>2400</v>
      </c>
      <c r="E38580">
        <v>-1</v>
      </c>
    </row>
    <row r="38581" spans="1:5" x14ac:dyDescent="0.3">
      <c r="A38581">
        <v>35010002</v>
      </c>
      <c r="B38581" t="s">
        <v>2160</v>
      </c>
      <c r="C38581" t="s">
        <v>8</v>
      </c>
      <c r="D38581" t="s">
        <v>2401</v>
      </c>
      <c r="E38581">
        <v>-3</v>
      </c>
    </row>
    <row r="38582" spans="1:5" x14ac:dyDescent="0.3">
      <c r="A38582">
        <v>35010002</v>
      </c>
      <c r="B38582" t="s">
        <v>2160</v>
      </c>
      <c r="C38582" t="s">
        <v>8</v>
      </c>
      <c r="D38582" t="s">
        <v>2402</v>
      </c>
      <c r="E38582">
        <v>-2</v>
      </c>
    </row>
    <row r="38583" spans="1:5" x14ac:dyDescent="0.3">
      <c r="A38583">
        <v>35010002</v>
      </c>
      <c r="B38583" t="s">
        <v>2160</v>
      </c>
      <c r="C38583" t="s">
        <v>8</v>
      </c>
      <c r="D38583" t="s">
        <v>2403</v>
      </c>
      <c r="E38583">
        <v>0</v>
      </c>
    </row>
    <row r="38584" spans="1:5" x14ac:dyDescent="0.3">
      <c r="A38584">
        <v>35010002</v>
      </c>
      <c r="B38584" t="s">
        <v>2160</v>
      </c>
      <c r="C38584" t="s">
        <v>8</v>
      </c>
      <c r="D38584" t="s">
        <v>2404</v>
      </c>
      <c r="E38584">
        <v>-1</v>
      </c>
    </row>
    <row r="38585" spans="1:5" x14ac:dyDescent="0.3">
      <c r="A38585">
        <v>35010002</v>
      </c>
      <c r="B38585" t="s">
        <v>2160</v>
      </c>
      <c r="C38585" t="s">
        <v>8</v>
      </c>
      <c r="D38585" t="s">
        <v>2405</v>
      </c>
      <c r="E38585">
        <v>0</v>
      </c>
    </row>
    <row r="38586" spans="1:5" x14ac:dyDescent="0.3">
      <c r="A38586">
        <v>35010002</v>
      </c>
      <c r="B38586" t="s">
        <v>2160</v>
      </c>
      <c r="C38586" t="s">
        <v>8</v>
      </c>
      <c r="D38586" t="s">
        <v>2406</v>
      </c>
      <c r="E38586">
        <v>0</v>
      </c>
    </row>
    <row r="38587" spans="1:5" x14ac:dyDescent="0.3">
      <c r="A38587">
        <v>35010002</v>
      </c>
      <c r="B38587" t="s">
        <v>2160</v>
      </c>
      <c r="C38587" t="s">
        <v>8</v>
      </c>
      <c r="D38587" t="s">
        <v>2407</v>
      </c>
      <c r="E38587">
        <v>-2</v>
      </c>
    </row>
    <row r="38588" spans="1:5" x14ac:dyDescent="0.3">
      <c r="A38588">
        <v>35010002</v>
      </c>
      <c r="B38588" t="s">
        <v>2160</v>
      </c>
      <c r="C38588" t="s">
        <v>8</v>
      </c>
      <c r="D38588" t="s">
        <v>2408</v>
      </c>
      <c r="E38588">
        <v>-1</v>
      </c>
    </row>
    <row r="38589" spans="1:5" x14ac:dyDescent="0.3">
      <c r="A38589">
        <v>35010002</v>
      </c>
      <c r="B38589" t="s">
        <v>2160</v>
      </c>
      <c r="C38589" t="s">
        <v>8</v>
      </c>
      <c r="D38589" t="s">
        <v>2409</v>
      </c>
      <c r="E38589">
        <v>0</v>
      </c>
    </row>
    <row r="38590" spans="1:5" x14ac:dyDescent="0.3">
      <c r="A38590">
        <v>35010002</v>
      </c>
      <c r="B38590" t="s">
        <v>2160</v>
      </c>
      <c r="C38590" t="s">
        <v>8</v>
      </c>
      <c r="D38590" t="s">
        <v>2410</v>
      </c>
      <c r="E38590">
        <v>0</v>
      </c>
    </row>
    <row r="38591" spans="1:5" x14ac:dyDescent="0.3">
      <c r="A38591">
        <v>35010002</v>
      </c>
      <c r="B38591" t="s">
        <v>2160</v>
      </c>
      <c r="C38591" t="s">
        <v>8</v>
      </c>
      <c r="D38591" t="s">
        <v>2411</v>
      </c>
      <c r="E38591">
        <v>-4</v>
      </c>
    </row>
    <row r="38592" spans="1:5" x14ac:dyDescent="0.3">
      <c r="A38592">
        <v>35010002</v>
      </c>
      <c r="B38592" t="s">
        <v>2160</v>
      </c>
      <c r="C38592" t="s">
        <v>8</v>
      </c>
      <c r="D38592" t="s">
        <v>2412</v>
      </c>
      <c r="E38592">
        <v>0</v>
      </c>
    </row>
    <row r="38593" spans="1:5" x14ac:dyDescent="0.3">
      <c r="A38593">
        <v>35010002</v>
      </c>
      <c r="B38593" t="s">
        <v>2160</v>
      </c>
      <c r="C38593" t="s">
        <v>8</v>
      </c>
      <c r="D38593" t="s">
        <v>2413</v>
      </c>
      <c r="E38593">
        <v>0</v>
      </c>
    </row>
    <row r="38594" spans="1:5" x14ac:dyDescent="0.3">
      <c r="A38594">
        <v>23320104</v>
      </c>
      <c r="B38594" t="s">
        <v>2162</v>
      </c>
      <c r="C38594" t="s">
        <v>8</v>
      </c>
      <c r="D38594" t="s">
        <v>2378</v>
      </c>
      <c r="E38594">
        <v>0</v>
      </c>
    </row>
    <row r="38595" spans="1:5" x14ac:dyDescent="0.3">
      <c r="A38595">
        <v>23320104</v>
      </c>
      <c r="B38595" t="s">
        <v>2162</v>
      </c>
      <c r="C38595" t="s">
        <v>8</v>
      </c>
      <c r="D38595" t="s">
        <v>2379</v>
      </c>
      <c r="E38595">
        <v>0</v>
      </c>
    </row>
    <row r="38596" spans="1:5" x14ac:dyDescent="0.3">
      <c r="A38596">
        <v>23320104</v>
      </c>
      <c r="B38596" t="s">
        <v>2162</v>
      </c>
      <c r="C38596" t="s">
        <v>8</v>
      </c>
      <c r="D38596" t="s">
        <v>2380</v>
      </c>
      <c r="E38596">
        <v>-3</v>
      </c>
    </row>
    <row r="38597" spans="1:5" x14ac:dyDescent="0.3">
      <c r="A38597">
        <v>23320104</v>
      </c>
      <c r="B38597" t="s">
        <v>2162</v>
      </c>
      <c r="C38597" t="s">
        <v>8</v>
      </c>
      <c r="D38597" t="s">
        <v>2381</v>
      </c>
      <c r="E38597">
        <v>0</v>
      </c>
    </row>
    <row r="38598" spans="1:5" x14ac:dyDescent="0.3">
      <c r="A38598">
        <v>23320104</v>
      </c>
      <c r="B38598" t="s">
        <v>2162</v>
      </c>
      <c r="C38598" t="s">
        <v>8</v>
      </c>
      <c r="D38598" t="s">
        <v>2382</v>
      </c>
      <c r="E38598">
        <v>0</v>
      </c>
    </row>
    <row r="38599" spans="1:5" x14ac:dyDescent="0.3">
      <c r="A38599">
        <v>23320104</v>
      </c>
      <c r="B38599" t="s">
        <v>2162</v>
      </c>
      <c r="C38599" t="s">
        <v>8</v>
      </c>
      <c r="D38599" t="s">
        <v>2383</v>
      </c>
      <c r="E38599">
        <v>0</v>
      </c>
    </row>
    <row r="38600" spans="1:5" x14ac:dyDescent="0.3">
      <c r="A38600">
        <v>23320104</v>
      </c>
      <c r="B38600" t="s">
        <v>2162</v>
      </c>
      <c r="C38600" t="s">
        <v>8</v>
      </c>
      <c r="D38600" t="s">
        <v>2384</v>
      </c>
      <c r="E38600">
        <v>0</v>
      </c>
    </row>
    <row r="38601" spans="1:5" x14ac:dyDescent="0.3">
      <c r="A38601">
        <v>23320104</v>
      </c>
      <c r="B38601" t="s">
        <v>2162</v>
      </c>
      <c r="C38601" t="s">
        <v>8</v>
      </c>
      <c r="D38601" t="s">
        <v>2385</v>
      </c>
      <c r="E38601">
        <v>0</v>
      </c>
    </row>
    <row r="38602" spans="1:5" x14ac:dyDescent="0.3">
      <c r="A38602">
        <v>23320104</v>
      </c>
      <c r="B38602" t="s">
        <v>2162</v>
      </c>
      <c r="C38602" t="s">
        <v>8</v>
      </c>
      <c r="D38602" t="s">
        <v>2386</v>
      </c>
      <c r="E38602">
        <v>0</v>
      </c>
    </row>
    <row r="38603" spans="1:5" x14ac:dyDescent="0.3">
      <c r="A38603">
        <v>23320104</v>
      </c>
      <c r="B38603" t="s">
        <v>2162</v>
      </c>
      <c r="C38603" t="s">
        <v>8</v>
      </c>
      <c r="D38603" t="s">
        <v>2387</v>
      </c>
      <c r="E38603">
        <v>0</v>
      </c>
    </row>
    <row r="38604" spans="1:5" x14ac:dyDescent="0.3">
      <c r="A38604">
        <v>23320104</v>
      </c>
      <c r="B38604" t="s">
        <v>2162</v>
      </c>
      <c r="C38604" t="s">
        <v>8</v>
      </c>
      <c r="D38604" t="s">
        <v>2388</v>
      </c>
      <c r="E38604">
        <v>-1</v>
      </c>
    </row>
    <row r="38605" spans="1:5" x14ac:dyDescent="0.3">
      <c r="A38605">
        <v>23320104</v>
      </c>
      <c r="B38605" t="s">
        <v>2162</v>
      </c>
      <c r="C38605" t="s">
        <v>8</v>
      </c>
      <c r="D38605" t="s">
        <v>2389</v>
      </c>
      <c r="E38605">
        <v>0</v>
      </c>
    </row>
    <row r="38606" spans="1:5" x14ac:dyDescent="0.3">
      <c r="A38606">
        <v>23320104</v>
      </c>
      <c r="B38606" t="s">
        <v>2162</v>
      </c>
      <c r="C38606" t="s">
        <v>8</v>
      </c>
      <c r="D38606" t="s">
        <v>2390</v>
      </c>
      <c r="E38606">
        <v>0</v>
      </c>
    </row>
    <row r="38607" spans="1:5" x14ac:dyDescent="0.3">
      <c r="A38607">
        <v>23320104</v>
      </c>
      <c r="B38607" t="s">
        <v>2162</v>
      </c>
      <c r="C38607" t="s">
        <v>8</v>
      </c>
      <c r="D38607" t="s">
        <v>2391</v>
      </c>
      <c r="E38607">
        <v>0</v>
      </c>
    </row>
    <row r="38608" spans="1:5" x14ac:dyDescent="0.3">
      <c r="A38608">
        <v>23320104</v>
      </c>
      <c r="B38608" t="s">
        <v>2162</v>
      </c>
      <c r="C38608" t="s">
        <v>8</v>
      </c>
      <c r="D38608" t="s">
        <v>2392</v>
      </c>
      <c r="E38608">
        <v>0</v>
      </c>
    </row>
    <row r="38609" spans="1:5" x14ac:dyDescent="0.3">
      <c r="A38609">
        <v>23320104</v>
      </c>
      <c r="B38609" t="s">
        <v>2162</v>
      </c>
      <c r="C38609" t="s">
        <v>8</v>
      </c>
      <c r="D38609" t="s">
        <v>2393</v>
      </c>
      <c r="E38609">
        <v>0</v>
      </c>
    </row>
    <row r="38610" spans="1:5" x14ac:dyDescent="0.3">
      <c r="A38610">
        <v>23320104</v>
      </c>
      <c r="B38610" t="s">
        <v>2162</v>
      </c>
      <c r="C38610" t="s">
        <v>8</v>
      </c>
      <c r="D38610" t="s">
        <v>2394</v>
      </c>
      <c r="E38610">
        <v>0</v>
      </c>
    </row>
    <row r="38611" spans="1:5" x14ac:dyDescent="0.3">
      <c r="A38611">
        <v>23320104</v>
      </c>
      <c r="B38611" t="s">
        <v>2162</v>
      </c>
      <c r="C38611" t="s">
        <v>8</v>
      </c>
      <c r="D38611" t="s">
        <v>2395</v>
      </c>
      <c r="E38611">
        <v>0</v>
      </c>
    </row>
    <row r="38612" spans="1:5" x14ac:dyDescent="0.3">
      <c r="A38612">
        <v>23320104</v>
      </c>
      <c r="B38612" t="s">
        <v>2162</v>
      </c>
      <c r="C38612" t="s">
        <v>8</v>
      </c>
      <c r="D38612" t="s">
        <v>2396</v>
      </c>
      <c r="E38612">
        <v>-3</v>
      </c>
    </row>
    <row r="38613" spans="1:5" x14ac:dyDescent="0.3">
      <c r="A38613">
        <v>23320104</v>
      </c>
      <c r="B38613" t="s">
        <v>2162</v>
      </c>
      <c r="C38613" t="s">
        <v>8</v>
      </c>
      <c r="D38613" t="s">
        <v>2397</v>
      </c>
      <c r="E38613">
        <v>0</v>
      </c>
    </row>
    <row r="38614" spans="1:5" x14ac:dyDescent="0.3">
      <c r="A38614">
        <v>23320104</v>
      </c>
      <c r="B38614" t="s">
        <v>2162</v>
      </c>
      <c r="C38614" t="s">
        <v>8</v>
      </c>
      <c r="D38614" t="s">
        <v>2398</v>
      </c>
      <c r="E38614">
        <v>-2</v>
      </c>
    </row>
    <row r="38615" spans="1:5" x14ac:dyDescent="0.3">
      <c r="A38615">
        <v>23320104</v>
      </c>
      <c r="B38615" t="s">
        <v>2162</v>
      </c>
      <c r="C38615" t="s">
        <v>8</v>
      </c>
      <c r="D38615" t="s">
        <v>2399</v>
      </c>
      <c r="E38615">
        <v>-1</v>
      </c>
    </row>
    <row r="38616" spans="1:5" x14ac:dyDescent="0.3">
      <c r="A38616">
        <v>23320104</v>
      </c>
      <c r="B38616" t="s">
        <v>2162</v>
      </c>
      <c r="C38616" t="s">
        <v>8</v>
      </c>
      <c r="D38616" t="s">
        <v>2400</v>
      </c>
      <c r="E38616">
        <v>0</v>
      </c>
    </row>
    <row r="38617" spans="1:5" x14ac:dyDescent="0.3">
      <c r="A38617">
        <v>23320104</v>
      </c>
      <c r="B38617" t="s">
        <v>2162</v>
      </c>
      <c r="C38617" t="s">
        <v>8</v>
      </c>
      <c r="D38617" t="s">
        <v>2401</v>
      </c>
      <c r="E38617">
        <v>0</v>
      </c>
    </row>
    <row r="38618" spans="1:5" x14ac:dyDescent="0.3">
      <c r="A38618">
        <v>23320104</v>
      </c>
      <c r="B38618" t="s">
        <v>2162</v>
      </c>
      <c r="C38618" t="s">
        <v>8</v>
      </c>
      <c r="D38618" t="s">
        <v>2402</v>
      </c>
      <c r="E38618">
        <v>0</v>
      </c>
    </row>
    <row r="38619" spans="1:5" x14ac:dyDescent="0.3">
      <c r="A38619">
        <v>23320104</v>
      </c>
      <c r="B38619" t="s">
        <v>2162</v>
      </c>
      <c r="C38619" t="s">
        <v>8</v>
      </c>
      <c r="D38619" t="s">
        <v>2403</v>
      </c>
      <c r="E38619">
        <v>0</v>
      </c>
    </row>
    <row r="38620" spans="1:5" x14ac:dyDescent="0.3">
      <c r="A38620">
        <v>23320104</v>
      </c>
      <c r="B38620" t="s">
        <v>2162</v>
      </c>
      <c r="C38620" t="s">
        <v>8</v>
      </c>
      <c r="D38620" t="s">
        <v>2404</v>
      </c>
      <c r="E38620">
        <v>-4</v>
      </c>
    </row>
    <row r="38621" spans="1:5" x14ac:dyDescent="0.3">
      <c r="A38621">
        <v>23320104</v>
      </c>
      <c r="B38621" t="s">
        <v>2162</v>
      </c>
      <c r="C38621" t="s">
        <v>8</v>
      </c>
      <c r="D38621" t="s">
        <v>2405</v>
      </c>
      <c r="E38621">
        <v>0</v>
      </c>
    </row>
    <row r="38622" spans="1:5" x14ac:dyDescent="0.3">
      <c r="A38622">
        <v>23320104</v>
      </c>
      <c r="B38622" t="s">
        <v>2162</v>
      </c>
      <c r="C38622" t="s">
        <v>8</v>
      </c>
      <c r="D38622" t="s">
        <v>2406</v>
      </c>
      <c r="E38622">
        <v>0</v>
      </c>
    </row>
    <row r="38623" spans="1:5" x14ac:dyDescent="0.3">
      <c r="A38623">
        <v>23320104</v>
      </c>
      <c r="B38623" t="s">
        <v>2162</v>
      </c>
      <c r="C38623" t="s">
        <v>8</v>
      </c>
      <c r="D38623" t="s">
        <v>2407</v>
      </c>
      <c r="E38623">
        <v>0</v>
      </c>
    </row>
    <row r="38624" spans="1:5" x14ac:dyDescent="0.3">
      <c r="A38624">
        <v>23320104</v>
      </c>
      <c r="B38624" t="s">
        <v>2162</v>
      </c>
      <c r="C38624" t="s">
        <v>8</v>
      </c>
      <c r="D38624" t="s">
        <v>2408</v>
      </c>
      <c r="E38624">
        <v>0</v>
      </c>
    </row>
    <row r="38625" spans="1:5" x14ac:dyDescent="0.3">
      <c r="A38625">
        <v>23320104</v>
      </c>
      <c r="B38625" t="s">
        <v>2162</v>
      </c>
      <c r="C38625" t="s">
        <v>8</v>
      </c>
      <c r="D38625" t="s">
        <v>2409</v>
      </c>
      <c r="E38625">
        <v>0</v>
      </c>
    </row>
    <row r="38626" spans="1:5" x14ac:dyDescent="0.3">
      <c r="A38626">
        <v>23320104</v>
      </c>
      <c r="B38626" t="s">
        <v>2162</v>
      </c>
      <c r="C38626" t="s">
        <v>8</v>
      </c>
      <c r="D38626" t="s">
        <v>2410</v>
      </c>
      <c r="E38626">
        <v>0</v>
      </c>
    </row>
    <row r="38627" spans="1:5" x14ac:dyDescent="0.3">
      <c r="A38627">
        <v>23320104</v>
      </c>
      <c r="B38627" t="s">
        <v>2162</v>
      </c>
      <c r="C38627" t="s">
        <v>8</v>
      </c>
      <c r="D38627" t="s">
        <v>2411</v>
      </c>
      <c r="E38627">
        <v>0</v>
      </c>
    </row>
    <row r="38628" spans="1:5" x14ac:dyDescent="0.3">
      <c r="A38628">
        <v>23320104</v>
      </c>
      <c r="B38628" t="s">
        <v>2162</v>
      </c>
      <c r="C38628" t="s">
        <v>8</v>
      </c>
      <c r="D38628" t="s">
        <v>2412</v>
      </c>
      <c r="E38628">
        <v>0</v>
      </c>
    </row>
    <row r="38629" spans="1:5" x14ac:dyDescent="0.3">
      <c r="A38629">
        <v>23320104</v>
      </c>
      <c r="B38629" t="s">
        <v>2162</v>
      </c>
      <c r="C38629" t="s">
        <v>8</v>
      </c>
      <c r="D38629" t="s">
        <v>2413</v>
      </c>
      <c r="E38629">
        <v>0</v>
      </c>
    </row>
    <row r="38630" spans="1:5" x14ac:dyDescent="0.3">
      <c r="A38630">
        <v>30070035</v>
      </c>
      <c r="B38630" t="s">
        <v>2164</v>
      </c>
      <c r="C38630" t="s">
        <v>8</v>
      </c>
      <c r="D38630" t="s">
        <v>2378</v>
      </c>
      <c r="E38630">
        <v>0</v>
      </c>
    </row>
    <row r="38631" spans="1:5" x14ac:dyDescent="0.3">
      <c r="A38631">
        <v>30070035</v>
      </c>
      <c r="B38631" t="s">
        <v>2164</v>
      </c>
      <c r="C38631" t="s">
        <v>8</v>
      </c>
      <c r="D38631" t="s">
        <v>2379</v>
      </c>
      <c r="E38631">
        <v>-300</v>
      </c>
    </row>
    <row r="38632" spans="1:5" x14ac:dyDescent="0.3">
      <c r="A38632">
        <v>30070035</v>
      </c>
      <c r="B38632" t="s">
        <v>2164</v>
      </c>
      <c r="C38632" t="s">
        <v>8</v>
      </c>
      <c r="D38632" t="s">
        <v>2380</v>
      </c>
      <c r="E38632">
        <v>0</v>
      </c>
    </row>
    <row r="38633" spans="1:5" x14ac:dyDescent="0.3">
      <c r="A38633">
        <v>30070035</v>
      </c>
      <c r="B38633" t="s">
        <v>2164</v>
      </c>
      <c r="C38633" t="s">
        <v>8</v>
      </c>
      <c r="D38633" t="s">
        <v>2381</v>
      </c>
      <c r="E38633">
        <v>0</v>
      </c>
    </row>
    <row r="38634" spans="1:5" x14ac:dyDescent="0.3">
      <c r="A38634">
        <v>30070035</v>
      </c>
      <c r="B38634" t="s">
        <v>2164</v>
      </c>
      <c r="C38634" t="s">
        <v>8</v>
      </c>
      <c r="D38634" t="s">
        <v>2382</v>
      </c>
      <c r="E38634">
        <v>0</v>
      </c>
    </row>
    <row r="38635" spans="1:5" x14ac:dyDescent="0.3">
      <c r="A38635">
        <v>30070035</v>
      </c>
      <c r="B38635" t="s">
        <v>2164</v>
      </c>
      <c r="C38635" t="s">
        <v>8</v>
      </c>
      <c r="D38635" t="s">
        <v>2383</v>
      </c>
      <c r="E38635">
        <v>-10</v>
      </c>
    </row>
    <row r="38636" spans="1:5" x14ac:dyDescent="0.3">
      <c r="A38636">
        <v>30070035</v>
      </c>
      <c r="B38636" t="s">
        <v>2164</v>
      </c>
      <c r="C38636" t="s">
        <v>8</v>
      </c>
      <c r="D38636" t="s">
        <v>2384</v>
      </c>
      <c r="E38636">
        <v>0</v>
      </c>
    </row>
    <row r="38637" spans="1:5" x14ac:dyDescent="0.3">
      <c r="A38637">
        <v>30070035</v>
      </c>
      <c r="B38637" t="s">
        <v>2164</v>
      </c>
      <c r="C38637" t="s">
        <v>8</v>
      </c>
      <c r="D38637" t="s">
        <v>2385</v>
      </c>
      <c r="E38637">
        <v>0</v>
      </c>
    </row>
    <row r="38638" spans="1:5" x14ac:dyDescent="0.3">
      <c r="A38638">
        <v>30070035</v>
      </c>
      <c r="B38638" t="s">
        <v>2164</v>
      </c>
      <c r="C38638" t="s">
        <v>8</v>
      </c>
      <c r="D38638" t="s">
        <v>2386</v>
      </c>
      <c r="E38638">
        <v>0</v>
      </c>
    </row>
    <row r="38639" spans="1:5" x14ac:dyDescent="0.3">
      <c r="A38639">
        <v>30070035</v>
      </c>
      <c r="B38639" t="s">
        <v>2164</v>
      </c>
      <c r="C38639" t="s">
        <v>8</v>
      </c>
      <c r="D38639" t="s">
        <v>2387</v>
      </c>
      <c r="E38639">
        <v>0</v>
      </c>
    </row>
    <row r="38640" spans="1:5" x14ac:dyDescent="0.3">
      <c r="A38640">
        <v>30070035</v>
      </c>
      <c r="B38640" t="s">
        <v>2164</v>
      </c>
      <c r="C38640" t="s">
        <v>8</v>
      </c>
      <c r="D38640" t="s">
        <v>2388</v>
      </c>
      <c r="E38640">
        <v>0</v>
      </c>
    </row>
    <row r="38641" spans="1:5" x14ac:dyDescent="0.3">
      <c r="A38641">
        <v>30070035</v>
      </c>
      <c r="B38641" t="s">
        <v>2164</v>
      </c>
      <c r="C38641" t="s">
        <v>8</v>
      </c>
      <c r="D38641" t="s">
        <v>2389</v>
      </c>
      <c r="E38641">
        <v>0</v>
      </c>
    </row>
    <row r="38642" spans="1:5" x14ac:dyDescent="0.3">
      <c r="A38642">
        <v>30070035</v>
      </c>
      <c r="B38642" t="s">
        <v>2164</v>
      </c>
      <c r="C38642" t="s">
        <v>8</v>
      </c>
      <c r="D38642" t="s">
        <v>2390</v>
      </c>
      <c r="E38642">
        <v>-120</v>
      </c>
    </row>
    <row r="38643" spans="1:5" x14ac:dyDescent="0.3">
      <c r="A38643">
        <v>30070035</v>
      </c>
      <c r="B38643" t="s">
        <v>2164</v>
      </c>
      <c r="C38643" t="s">
        <v>8</v>
      </c>
      <c r="D38643" t="s">
        <v>2391</v>
      </c>
      <c r="E38643">
        <v>-80</v>
      </c>
    </row>
    <row r="38644" spans="1:5" x14ac:dyDescent="0.3">
      <c r="A38644">
        <v>30070035</v>
      </c>
      <c r="B38644" t="s">
        <v>2164</v>
      </c>
      <c r="C38644" t="s">
        <v>8</v>
      </c>
      <c r="D38644" t="s">
        <v>2392</v>
      </c>
      <c r="E38644">
        <v>0</v>
      </c>
    </row>
    <row r="38645" spans="1:5" x14ac:dyDescent="0.3">
      <c r="A38645">
        <v>30070035</v>
      </c>
      <c r="B38645" t="s">
        <v>2164</v>
      </c>
      <c r="C38645" t="s">
        <v>8</v>
      </c>
      <c r="D38645" t="s">
        <v>2393</v>
      </c>
      <c r="E38645">
        <v>0</v>
      </c>
    </row>
    <row r="38646" spans="1:5" x14ac:dyDescent="0.3">
      <c r="A38646">
        <v>30070035</v>
      </c>
      <c r="B38646" t="s">
        <v>2164</v>
      </c>
      <c r="C38646" t="s">
        <v>8</v>
      </c>
      <c r="D38646" t="s">
        <v>2394</v>
      </c>
      <c r="E38646">
        <v>0</v>
      </c>
    </row>
    <row r="38647" spans="1:5" x14ac:dyDescent="0.3">
      <c r="A38647">
        <v>30070035</v>
      </c>
      <c r="B38647" t="s">
        <v>2164</v>
      </c>
      <c r="C38647" t="s">
        <v>8</v>
      </c>
      <c r="D38647" t="s">
        <v>2395</v>
      </c>
      <c r="E38647">
        <v>0</v>
      </c>
    </row>
    <row r="38648" spans="1:5" x14ac:dyDescent="0.3">
      <c r="A38648">
        <v>30070035</v>
      </c>
      <c r="B38648" t="s">
        <v>2164</v>
      </c>
      <c r="C38648" t="s">
        <v>8</v>
      </c>
      <c r="D38648" t="s">
        <v>2396</v>
      </c>
      <c r="E38648">
        <v>0</v>
      </c>
    </row>
    <row r="38649" spans="1:5" x14ac:dyDescent="0.3">
      <c r="A38649">
        <v>30070035</v>
      </c>
      <c r="B38649" t="s">
        <v>2164</v>
      </c>
      <c r="C38649" t="s">
        <v>8</v>
      </c>
      <c r="D38649" t="s">
        <v>2397</v>
      </c>
      <c r="E38649">
        <v>0</v>
      </c>
    </row>
    <row r="38650" spans="1:5" x14ac:dyDescent="0.3">
      <c r="A38650">
        <v>30070035</v>
      </c>
      <c r="B38650" t="s">
        <v>2164</v>
      </c>
      <c r="C38650" t="s">
        <v>8</v>
      </c>
      <c r="D38650" t="s">
        <v>2398</v>
      </c>
      <c r="E38650">
        <v>0</v>
      </c>
    </row>
    <row r="38651" spans="1:5" x14ac:dyDescent="0.3">
      <c r="A38651">
        <v>30070035</v>
      </c>
      <c r="B38651" t="s">
        <v>2164</v>
      </c>
      <c r="C38651" t="s">
        <v>8</v>
      </c>
      <c r="D38651" t="s">
        <v>2399</v>
      </c>
      <c r="E38651">
        <v>0</v>
      </c>
    </row>
    <row r="38652" spans="1:5" x14ac:dyDescent="0.3">
      <c r="A38652">
        <v>30070035</v>
      </c>
      <c r="B38652" t="s">
        <v>2164</v>
      </c>
      <c r="C38652" t="s">
        <v>8</v>
      </c>
      <c r="D38652" t="s">
        <v>2400</v>
      </c>
      <c r="E38652">
        <v>0</v>
      </c>
    </row>
    <row r="38653" spans="1:5" x14ac:dyDescent="0.3">
      <c r="A38653">
        <v>30070035</v>
      </c>
      <c r="B38653" t="s">
        <v>2164</v>
      </c>
      <c r="C38653" t="s">
        <v>8</v>
      </c>
      <c r="D38653" t="s">
        <v>2401</v>
      </c>
      <c r="E38653">
        <v>0</v>
      </c>
    </row>
    <row r="38654" spans="1:5" x14ac:dyDescent="0.3">
      <c r="A38654">
        <v>30070035</v>
      </c>
      <c r="B38654" t="s">
        <v>2164</v>
      </c>
      <c r="C38654" t="s">
        <v>8</v>
      </c>
      <c r="D38654" t="s">
        <v>2402</v>
      </c>
      <c r="E38654">
        <v>-100</v>
      </c>
    </row>
    <row r="38655" spans="1:5" x14ac:dyDescent="0.3">
      <c r="A38655">
        <v>30070035</v>
      </c>
      <c r="B38655" t="s">
        <v>2164</v>
      </c>
      <c r="C38655" t="s">
        <v>8</v>
      </c>
      <c r="D38655" t="s">
        <v>2403</v>
      </c>
      <c r="E38655">
        <v>0</v>
      </c>
    </row>
    <row r="38656" spans="1:5" x14ac:dyDescent="0.3">
      <c r="A38656">
        <v>30070035</v>
      </c>
      <c r="B38656" t="s">
        <v>2164</v>
      </c>
      <c r="C38656" t="s">
        <v>8</v>
      </c>
      <c r="D38656" t="s">
        <v>2404</v>
      </c>
      <c r="E38656">
        <v>-100</v>
      </c>
    </row>
    <row r="38657" spans="1:5" x14ac:dyDescent="0.3">
      <c r="A38657">
        <v>30070035</v>
      </c>
      <c r="B38657" t="s">
        <v>2164</v>
      </c>
      <c r="C38657" t="s">
        <v>8</v>
      </c>
      <c r="D38657" t="s">
        <v>2405</v>
      </c>
      <c r="E38657">
        <v>0</v>
      </c>
    </row>
    <row r="38658" spans="1:5" x14ac:dyDescent="0.3">
      <c r="A38658">
        <v>30070035</v>
      </c>
      <c r="B38658" t="s">
        <v>2164</v>
      </c>
      <c r="C38658" t="s">
        <v>8</v>
      </c>
      <c r="D38658" t="s">
        <v>2406</v>
      </c>
      <c r="E38658">
        <v>0</v>
      </c>
    </row>
    <row r="38659" spans="1:5" x14ac:dyDescent="0.3">
      <c r="A38659">
        <v>30070035</v>
      </c>
      <c r="B38659" t="s">
        <v>2164</v>
      </c>
      <c r="C38659" t="s">
        <v>8</v>
      </c>
      <c r="D38659" t="s">
        <v>2407</v>
      </c>
      <c r="E38659">
        <v>-20</v>
      </c>
    </row>
    <row r="38660" spans="1:5" x14ac:dyDescent="0.3">
      <c r="A38660">
        <v>30070035</v>
      </c>
      <c r="B38660" t="s">
        <v>2164</v>
      </c>
      <c r="C38660" t="s">
        <v>8</v>
      </c>
      <c r="D38660" t="s">
        <v>2408</v>
      </c>
      <c r="E38660">
        <v>-100</v>
      </c>
    </row>
    <row r="38661" spans="1:5" x14ac:dyDescent="0.3">
      <c r="A38661">
        <v>30070035</v>
      </c>
      <c r="B38661" t="s">
        <v>2164</v>
      </c>
      <c r="C38661" t="s">
        <v>8</v>
      </c>
      <c r="D38661" t="s">
        <v>2409</v>
      </c>
      <c r="E38661">
        <v>0</v>
      </c>
    </row>
    <row r="38662" spans="1:5" x14ac:dyDescent="0.3">
      <c r="A38662">
        <v>30070035</v>
      </c>
      <c r="B38662" t="s">
        <v>2164</v>
      </c>
      <c r="C38662" t="s">
        <v>8</v>
      </c>
      <c r="D38662" t="s">
        <v>2410</v>
      </c>
      <c r="E38662">
        <v>0</v>
      </c>
    </row>
    <row r="38663" spans="1:5" x14ac:dyDescent="0.3">
      <c r="A38663">
        <v>30070035</v>
      </c>
      <c r="B38663" t="s">
        <v>2164</v>
      </c>
      <c r="C38663" t="s">
        <v>8</v>
      </c>
      <c r="D38663" t="s">
        <v>2411</v>
      </c>
      <c r="E38663">
        <v>0</v>
      </c>
    </row>
    <row r="38664" spans="1:5" x14ac:dyDescent="0.3">
      <c r="A38664">
        <v>30070035</v>
      </c>
      <c r="B38664" t="s">
        <v>2164</v>
      </c>
      <c r="C38664" t="s">
        <v>8</v>
      </c>
      <c r="D38664" t="s">
        <v>2412</v>
      </c>
      <c r="E38664">
        <v>0</v>
      </c>
    </row>
    <row r="38665" spans="1:5" x14ac:dyDescent="0.3">
      <c r="A38665">
        <v>30070035</v>
      </c>
      <c r="B38665" t="s">
        <v>2164</v>
      </c>
      <c r="C38665" t="s">
        <v>8</v>
      </c>
      <c r="D38665" t="s">
        <v>2413</v>
      </c>
      <c r="E38665">
        <v>0</v>
      </c>
    </row>
    <row r="38666" spans="1:5" x14ac:dyDescent="0.3">
      <c r="A38666">
        <v>50350018</v>
      </c>
      <c r="B38666" t="s">
        <v>2166</v>
      </c>
      <c r="C38666" t="s">
        <v>8</v>
      </c>
      <c r="D38666" t="s">
        <v>2378</v>
      </c>
      <c r="E38666">
        <v>0</v>
      </c>
    </row>
    <row r="38667" spans="1:5" x14ac:dyDescent="0.3">
      <c r="A38667">
        <v>50350018</v>
      </c>
      <c r="B38667" t="s">
        <v>2166</v>
      </c>
      <c r="C38667" t="s">
        <v>8</v>
      </c>
      <c r="D38667" t="s">
        <v>2379</v>
      </c>
      <c r="E38667">
        <v>-2</v>
      </c>
    </row>
    <row r="38668" spans="1:5" x14ac:dyDescent="0.3">
      <c r="A38668">
        <v>50350018</v>
      </c>
      <c r="B38668" t="s">
        <v>2166</v>
      </c>
      <c r="C38668" t="s">
        <v>8</v>
      </c>
      <c r="D38668" t="s">
        <v>2380</v>
      </c>
      <c r="E38668">
        <v>0</v>
      </c>
    </row>
    <row r="38669" spans="1:5" x14ac:dyDescent="0.3">
      <c r="A38669">
        <v>50350018</v>
      </c>
      <c r="B38669" t="s">
        <v>2166</v>
      </c>
      <c r="C38669" t="s">
        <v>8</v>
      </c>
      <c r="D38669" t="s">
        <v>2381</v>
      </c>
      <c r="E38669">
        <v>0</v>
      </c>
    </row>
    <row r="38670" spans="1:5" x14ac:dyDescent="0.3">
      <c r="A38670">
        <v>50350018</v>
      </c>
      <c r="B38670" t="s">
        <v>2166</v>
      </c>
      <c r="C38670" t="s">
        <v>8</v>
      </c>
      <c r="D38670" t="s">
        <v>2382</v>
      </c>
      <c r="E38670">
        <v>0</v>
      </c>
    </row>
    <row r="38671" spans="1:5" x14ac:dyDescent="0.3">
      <c r="A38671">
        <v>50350018</v>
      </c>
      <c r="B38671" t="s">
        <v>2166</v>
      </c>
      <c r="C38671" t="s">
        <v>8</v>
      </c>
      <c r="D38671" t="s">
        <v>2383</v>
      </c>
      <c r="E38671">
        <v>0</v>
      </c>
    </row>
    <row r="38672" spans="1:5" x14ac:dyDescent="0.3">
      <c r="A38672">
        <v>50350018</v>
      </c>
      <c r="B38672" t="s">
        <v>2166</v>
      </c>
      <c r="C38672" t="s">
        <v>8</v>
      </c>
      <c r="D38672" t="s">
        <v>2384</v>
      </c>
      <c r="E38672">
        <v>-10</v>
      </c>
    </row>
    <row r="38673" spans="1:5" x14ac:dyDescent="0.3">
      <c r="A38673">
        <v>50350018</v>
      </c>
      <c r="B38673" t="s">
        <v>2166</v>
      </c>
      <c r="C38673" t="s">
        <v>8</v>
      </c>
      <c r="D38673" t="s">
        <v>2385</v>
      </c>
      <c r="E38673">
        <v>0</v>
      </c>
    </row>
    <row r="38674" spans="1:5" x14ac:dyDescent="0.3">
      <c r="A38674">
        <v>50350018</v>
      </c>
      <c r="B38674" t="s">
        <v>2166</v>
      </c>
      <c r="C38674" t="s">
        <v>8</v>
      </c>
      <c r="D38674" t="s">
        <v>2386</v>
      </c>
      <c r="E38674">
        <v>-12</v>
      </c>
    </row>
    <row r="38675" spans="1:5" x14ac:dyDescent="0.3">
      <c r="A38675">
        <v>50350018</v>
      </c>
      <c r="B38675" t="s">
        <v>2166</v>
      </c>
      <c r="C38675" t="s">
        <v>8</v>
      </c>
      <c r="D38675" t="s">
        <v>2387</v>
      </c>
      <c r="E38675">
        <v>0</v>
      </c>
    </row>
    <row r="38676" spans="1:5" x14ac:dyDescent="0.3">
      <c r="A38676">
        <v>50350018</v>
      </c>
      <c r="B38676" t="s">
        <v>2166</v>
      </c>
      <c r="C38676" t="s">
        <v>8</v>
      </c>
      <c r="D38676" t="s">
        <v>2388</v>
      </c>
      <c r="E38676">
        <v>0</v>
      </c>
    </row>
    <row r="38677" spans="1:5" x14ac:dyDescent="0.3">
      <c r="A38677">
        <v>50350018</v>
      </c>
      <c r="B38677" t="s">
        <v>2166</v>
      </c>
      <c r="C38677" t="s">
        <v>8</v>
      </c>
      <c r="D38677" t="s">
        <v>2389</v>
      </c>
      <c r="E38677">
        <v>0</v>
      </c>
    </row>
    <row r="38678" spans="1:5" x14ac:dyDescent="0.3">
      <c r="A38678">
        <v>50350018</v>
      </c>
      <c r="B38678" t="s">
        <v>2166</v>
      </c>
      <c r="C38678" t="s">
        <v>8</v>
      </c>
      <c r="D38678" t="s">
        <v>2390</v>
      </c>
      <c r="E38678">
        <v>0</v>
      </c>
    </row>
    <row r="38679" spans="1:5" x14ac:dyDescent="0.3">
      <c r="A38679">
        <v>50350018</v>
      </c>
      <c r="B38679" t="s">
        <v>2166</v>
      </c>
      <c r="C38679" t="s">
        <v>8</v>
      </c>
      <c r="D38679" t="s">
        <v>2391</v>
      </c>
      <c r="E38679">
        <v>-10</v>
      </c>
    </row>
    <row r="38680" spans="1:5" x14ac:dyDescent="0.3">
      <c r="A38680">
        <v>50350018</v>
      </c>
      <c r="B38680" t="s">
        <v>2166</v>
      </c>
      <c r="C38680" t="s">
        <v>8</v>
      </c>
      <c r="D38680" t="s">
        <v>2392</v>
      </c>
      <c r="E38680">
        <v>0</v>
      </c>
    </row>
    <row r="38681" spans="1:5" x14ac:dyDescent="0.3">
      <c r="A38681">
        <v>50350018</v>
      </c>
      <c r="B38681" t="s">
        <v>2166</v>
      </c>
      <c r="C38681" t="s">
        <v>8</v>
      </c>
      <c r="D38681" t="s">
        <v>2393</v>
      </c>
      <c r="E38681">
        <v>0</v>
      </c>
    </row>
    <row r="38682" spans="1:5" x14ac:dyDescent="0.3">
      <c r="A38682">
        <v>50350018</v>
      </c>
      <c r="B38682" t="s">
        <v>2166</v>
      </c>
      <c r="C38682" t="s">
        <v>8</v>
      </c>
      <c r="D38682" t="s">
        <v>2394</v>
      </c>
      <c r="E38682">
        <v>0</v>
      </c>
    </row>
    <row r="38683" spans="1:5" x14ac:dyDescent="0.3">
      <c r="A38683">
        <v>50350018</v>
      </c>
      <c r="B38683" t="s">
        <v>2166</v>
      </c>
      <c r="C38683" t="s">
        <v>8</v>
      </c>
      <c r="D38683" t="s">
        <v>2395</v>
      </c>
      <c r="E38683">
        <v>0</v>
      </c>
    </row>
    <row r="38684" spans="1:5" x14ac:dyDescent="0.3">
      <c r="A38684">
        <v>50350018</v>
      </c>
      <c r="B38684" t="s">
        <v>2166</v>
      </c>
      <c r="C38684" t="s">
        <v>8</v>
      </c>
      <c r="D38684" t="s">
        <v>2396</v>
      </c>
      <c r="E38684">
        <v>-10</v>
      </c>
    </row>
    <row r="38685" spans="1:5" x14ac:dyDescent="0.3">
      <c r="A38685">
        <v>50350018</v>
      </c>
      <c r="B38685" t="s">
        <v>2166</v>
      </c>
      <c r="C38685" t="s">
        <v>8</v>
      </c>
      <c r="D38685" t="s">
        <v>2397</v>
      </c>
      <c r="E38685">
        <v>0</v>
      </c>
    </row>
    <row r="38686" spans="1:5" x14ac:dyDescent="0.3">
      <c r="A38686">
        <v>50350018</v>
      </c>
      <c r="B38686" t="s">
        <v>2166</v>
      </c>
      <c r="C38686" t="s">
        <v>8</v>
      </c>
      <c r="D38686" t="s">
        <v>2398</v>
      </c>
      <c r="E38686">
        <v>-1</v>
      </c>
    </row>
    <row r="38687" spans="1:5" x14ac:dyDescent="0.3">
      <c r="A38687">
        <v>50350018</v>
      </c>
      <c r="B38687" t="s">
        <v>2166</v>
      </c>
      <c r="C38687" t="s">
        <v>8</v>
      </c>
      <c r="D38687" t="s">
        <v>2399</v>
      </c>
      <c r="E38687">
        <v>0</v>
      </c>
    </row>
    <row r="38688" spans="1:5" x14ac:dyDescent="0.3">
      <c r="A38688">
        <v>50350018</v>
      </c>
      <c r="B38688" t="s">
        <v>2166</v>
      </c>
      <c r="C38688" t="s">
        <v>8</v>
      </c>
      <c r="D38688" t="s">
        <v>2400</v>
      </c>
      <c r="E38688">
        <v>0</v>
      </c>
    </row>
    <row r="38689" spans="1:5" x14ac:dyDescent="0.3">
      <c r="A38689">
        <v>50350018</v>
      </c>
      <c r="B38689" t="s">
        <v>2166</v>
      </c>
      <c r="C38689" t="s">
        <v>8</v>
      </c>
      <c r="D38689" t="s">
        <v>2401</v>
      </c>
      <c r="E38689">
        <v>0</v>
      </c>
    </row>
    <row r="38690" spans="1:5" x14ac:dyDescent="0.3">
      <c r="A38690">
        <v>50350018</v>
      </c>
      <c r="B38690" t="s">
        <v>2166</v>
      </c>
      <c r="C38690" t="s">
        <v>8</v>
      </c>
      <c r="D38690" t="s">
        <v>2402</v>
      </c>
      <c r="E38690">
        <v>-5</v>
      </c>
    </row>
    <row r="38691" spans="1:5" x14ac:dyDescent="0.3">
      <c r="A38691">
        <v>50350018</v>
      </c>
      <c r="B38691" t="s">
        <v>2166</v>
      </c>
      <c r="C38691" t="s">
        <v>8</v>
      </c>
      <c r="D38691" t="s">
        <v>2403</v>
      </c>
      <c r="E38691">
        <v>0</v>
      </c>
    </row>
    <row r="38692" spans="1:5" x14ac:dyDescent="0.3">
      <c r="A38692">
        <v>50350018</v>
      </c>
      <c r="B38692" t="s">
        <v>2166</v>
      </c>
      <c r="C38692" t="s">
        <v>8</v>
      </c>
      <c r="D38692" t="s">
        <v>2404</v>
      </c>
      <c r="E38692">
        <v>-26</v>
      </c>
    </row>
    <row r="38693" spans="1:5" x14ac:dyDescent="0.3">
      <c r="A38693">
        <v>50350018</v>
      </c>
      <c r="B38693" t="s">
        <v>2166</v>
      </c>
      <c r="C38693" t="s">
        <v>8</v>
      </c>
      <c r="D38693" t="s">
        <v>2405</v>
      </c>
      <c r="E38693">
        <v>0</v>
      </c>
    </row>
    <row r="38694" spans="1:5" x14ac:dyDescent="0.3">
      <c r="A38694">
        <v>50350018</v>
      </c>
      <c r="B38694" t="s">
        <v>2166</v>
      </c>
      <c r="C38694" t="s">
        <v>8</v>
      </c>
      <c r="D38694" t="s">
        <v>2406</v>
      </c>
      <c r="E38694">
        <v>0</v>
      </c>
    </row>
    <row r="38695" spans="1:5" x14ac:dyDescent="0.3">
      <c r="A38695">
        <v>50350018</v>
      </c>
      <c r="B38695" t="s">
        <v>2166</v>
      </c>
      <c r="C38695" t="s">
        <v>8</v>
      </c>
      <c r="D38695" t="s">
        <v>2407</v>
      </c>
      <c r="E38695">
        <v>0</v>
      </c>
    </row>
    <row r="38696" spans="1:5" x14ac:dyDescent="0.3">
      <c r="A38696">
        <v>50350018</v>
      </c>
      <c r="B38696" t="s">
        <v>2166</v>
      </c>
      <c r="C38696" t="s">
        <v>8</v>
      </c>
      <c r="D38696" t="s">
        <v>2408</v>
      </c>
      <c r="E38696">
        <v>0</v>
      </c>
    </row>
    <row r="38697" spans="1:5" x14ac:dyDescent="0.3">
      <c r="A38697">
        <v>50350018</v>
      </c>
      <c r="B38697" t="s">
        <v>2166</v>
      </c>
      <c r="C38697" t="s">
        <v>8</v>
      </c>
      <c r="D38697" t="s">
        <v>2409</v>
      </c>
      <c r="E38697">
        <v>0</v>
      </c>
    </row>
    <row r="38698" spans="1:5" x14ac:dyDescent="0.3">
      <c r="A38698">
        <v>50350018</v>
      </c>
      <c r="B38698" t="s">
        <v>2166</v>
      </c>
      <c r="C38698" t="s">
        <v>8</v>
      </c>
      <c r="D38698" t="s">
        <v>2410</v>
      </c>
      <c r="E38698">
        <v>0</v>
      </c>
    </row>
    <row r="38699" spans="1:5" x14ac:dyDescent="0.3">
      <c r="A38699">
        <v>50350018</v>
      </c>
      <c r="B38699" t="s">
        <v>2166</v>
      </c>
      <c r="C38699" t="s">
        <v>8</v>
      </c>
      <c r="D38699" t="s">
        <v>2411</v>
      </c>
      <c r="E38699">
        <v>0</v>
      </c>
    </row>
    <row r="38700" spans="1:5" x14ac:dyDescent="0.3">
      <c r="A38700">
        <v>50350018</v>
      </c>
      <c r="B38700" t="s">
        <v>2166</v>
      </c>
      <c r="C38700" t="s">
        <v>8</v>
      </c>
      <c r="D38700" t="s">
        <v>2412</v>
      </c>
      <c r="E38700">
        <v>0</v>
      </c>
    </row>
    <row r="38701" spans="1:5" x14ac:dyDescent="0.3">
      <c r="A38701">
        <v>50350018</v>
      </c>
      <c r="B38701" t="s">
        <v>2166</v>
      </c>
      <c r="C38701" t="s">
        <v>8</v>
      </c>
      <c r="D38701" t="s">
        <v>2413</v>
      </c>
      <c r="E38701">
        <v>0</v>
      </c>
    </row>
    <row r="38702" spans="1:5" x14ac:dyDescent="0.3">
      <c r="A38702">
        <v>37510043</v>
      </c>
      <c r="B38702" t="s">
        <v>2168</v>
      </c>
      <c r="C38702" t="s">
        <v>8</v>
      </c>
      <c r="D38702" t="s">
        <v>2378</v>
      </c>
      <c r="E38702">
        <v>0</v>
      </c>
    </row>
    <row r="38703" spans="1:5" x14ac:dyDescent="0.3">
      <c r="A38703">
        <v>37510043</v>
      </c>
      <c r="B38703" t="s">
        <v>2168</v>
      </c>
      <c r="C38703" t="s">
        <v>8</v>
      </c>
      <c r="D38703" t="s">
        <v>2379</v>
      </c>
      <c r="E38703">
        <v>0</v>
      </c>
    </row>
    <row r="38704" spans="1:5" x14ac:dyDescent="0.3">
      <c r="A38704">
        <v>37510043</v>
      </c>
      <c r="B38704" t="s">
        <v>2168</v>
      </c>
      <c r="C38704" t="s">
        <v>8</v>
      </c>
      <c r="D38704" t="s">
        <v>2380</v>
      </c>
      <c r="E38704">
        <v>-15</v>
      </c>
    </row>
    <row r="38705" spans="1:5" x14ac:dyDescent="0.3">
      <c r="A38705">
        <v>37510043</v>
      </c>
      <c r="B38705" t="s">
        <v>2168</v>
      </c>
      <c r="C38705" t="s">
        <v>8</v>
      </c>
      <c r="D38705" t="s">
        <v>2381</v>
      </c>
      <c r="E38705">
        <v>0</v>
      </c>
    </row>
    <row r="38706" spans="1:5" x14ac:dyDescent="0.3">
      <c r="A38706">
        <v>37510043</v>
      </c>
      <c r="B38706" t="s">
        <v>2168</v>
      </c>
      <c r="C38706" t="s">
        <v>8</v>
      </c>
      <c r="D38706" t="s">
        <v>2382</v>
      </c>
      <c r="E38706">
        <v>0</v>
      </c>
    </row>
    <row r="38707" spans="1:5" x14ac:dyDescent="0.3">
      <c r="A38707">
        <v>37510043</v>
      </c>
      <c r="B38707" t="s">
        <v>2168</v>
      </c>
      <c r="C38707" t="s">
        <v>8</v>
      </c>
      <c r="D38707" t="s">
        <v>2383</v>
      </c>
      <c r="E38707">
        <v>-10</v>
      </c>
    </row>
    <row r="38708" spans="1:5" x14ac:dyDescent="0.3">
      <c r="A38708">
        <v>37510043</v>
      </c>
      <c r="B38708" t="s">
        <v>2168</v>
      </c>
      <c r="C38708" t="s">
        <v>8</v>
      </c>
      <c r="D38708" t="s">
        <v>2384</v>
      </c>
      <c r="E38708">
        <v>0</v>
      </c>
    </row>
    <row r="38709" spans="1:5" x14ac:dyDescent="0.3">
      <c r="A38709">
        <v>37510043</v>
      </c>
      <c r="B38709" t="s">
        <v>2168</v>
      </c>
      <c r="C38709" t="s">
        <v>8</v>
      </c>
      <c r="D38709" t="s">
        <v>2385</v>
      </c>
      <c r="E38709">
        <v>0</v>
      </c>
    </row>
    <row r="38710" spans="1:5" x14ac:dyDescent="0.3">
      <c r="A38710">
        <v>37510043</v>
      </c>
      <c r="B38710" t="s">
        <v>2168</v>
      </c>
      <c r="C38710" t="s">
        <v>8</v>
      </c>
      <c r="D38710" t="s">
        <v>2386</v>
      </c>
      <c r="E38710">
        <v>-10</v>
      </c>
    </row>
    <row r="38711" spans="1:5" x14ac:dyDescent="0.3">
      <c r="A38711">
        <v>37510043</v>
      </c>
      <c r="B38711" t="s">
        <v>2168</v>
      </c>
      <c r="C38711" t="s">
        <v>8</v>
      </c>
      <c r="D38711" t="s">
        <v>2387</v>
      </c>
      <c r="E38711">
        <v>0</v>
      </c>
    </row>
    <row r="38712" spans="1:5" x14ac:dyDescent="0.3">
      <c r="A38712">
        <v>37510043</v>
      </c>
      <c r="B38712" t="s">
        <v>2168</v>
      </c>
      <c r="C38712" t="s">
        <v>8</v>
      </c>
      <c r="D38712" t="s">
        <v>2388</v>
      </c>
      <c r="E38712">
        <v>0</v>
      </c>
    </row>
    <row r="38713" spans="1:5" x14ac:dyDescent="0.3">
      <c r="A38713">
        <v>37510043</v>
      </c>
      <c r="B38713" t="s">
        <v>2168</v>
      </c>
      <c r="C38713" t="s">
        <v>8</v>
      </c>
      <c r="D38713" t="s">
        <v>2389</v>
      </c>
      <c r="E38713">
        <v>0</v>
      </c>
    </row>
    <row r="38714" spans="1:5" x14ac:dyDescent="0.3">
      <c r="A38714">
        <v>37510043</v>
      </c>
      <c r="B38714" t="s">
        <v>2168</v>
      </c>
      <c r="C38714" t="s">
        <v>8</v>
      </c>
      <c r="D38714" t="s">
        <v>2390</v>
      </c>
      <c r="E38714">
        <v>0</v>
      </c>
    </row>
    <row r="38715" spans="1:5" x14ac:dyDescent="0.3">
      <c r="A38715">
        <v>37510043</v>
      </c>
      <c r="B38715" t="s">
        <v>2168</v>
      </c>
      <c r="C38715" t="s">
        <v>8</v>
      </c>
      <c r="D38715" t="s">
        <v>2391</v>
      </c>
      <c r="E38715">
        <v>0</v>
      </c>
    </row>
    <row r="38716" spans="1:5" x14ac:dyDescent="0.3">
      <c r="A38716">
        <v>37510043</v>
      </c>
      <c r="B38716" t="s">
        <v>2168</v>
      </c>
      <c r="C38716" t="s">
        <v>8</v>
      </c>
      <c r="D38716" t="s">
        <v>2392</v>
      </c>
      <c r="E38716">
        <v>0</v>
      </c>
    </row>
    <row r="38717" spans="1:5" x14ac:dyDescent="0.3">
      <c r="A38717">
        <v>37510043</v>
      </c>
      <c r="B38717" t="s">
        <v>2168</v>
      </c>
      <c r="C38717" t="s">
        <v>8</v>
      </c>
      <c r="D38717" t="s">
        <v>2393</v>
      </c>
      <c r="E38717">
        <v>0</v>
      </c>
    </row>
    <row r="38718" spans="1:5" x14ac:dyDescent="0.3">
      <c r="A38718">
        <v>37510043</v>
      </c>
      <c r="B38718" t="s">
        <v>2168</v>
      </c>
      <c r="C38718" t="s">
        <v>8</v>
      </c>
      <c r="D38718" t="s">
        <v>2394</v>
      </c>
      <c r="E38718">
        <v>0</v>
      </c>
    </row>
    <row r="38719" spans="1:5" x14ac:dyDescent="0.3">
      <c r="A38719">
        <v>37510043</v>
      </c>
      <c r="B38719" t="s">
        <v>2168</v>
      </c>
      <c r="C38719" t="s">
        <v>8</v>
      </c>
      <c r="D38719" t="s">
        <v>2395</v>
      </c>
      <c r="E38719">
        <v>0</v>
      </c>
    </row>
    <row r="38720" spans="1:5" x14ac:dyDescent="0.3">
      <c r="A38720">
        <v>37510043</v>
      </c>
      <c r="B38720" t="s">
        <v>2168</v>
      </c>
      <c r="C38720" t="s">
        <v>8</v>
      </c>
      <c r="D38720" t="s">
        <v>2396</v>
      </c>
      <c r="E38720">
        <v>0</v>
      </c>
    </row>
    <row r="38721" spans="1:5" x14ac:dyDescent="0.3">
      <c r="A38721">
        <v>37510043</v>
      </c>
      <c r="B38721" t="s">
        <v>2168</v>
      </c>
      <c r="C38721" t="s">
        <v>8</v>
      </c>
      <c r="D38721" t="s">
        <v>2397</v>
      </c>
      <c r="E38721">
        <v>0</v>
      </c>
    </row>
    <row r="38722" spans="1:5" x14ac:dyDescent="0.3">
      <c r="A38722">
        <v>37510043</v>
      </c>
      <c r="B38722" t="s">
        <v>2168</v>
      </c>
      <c r="C38722" t="s">
        <v>8</v>
      </c>
      <c r="D38722" t="s">
        <v>2398</v>
      </c>
      <c r="E38722">
        <v>0</v>
      </c>
    </row>
    <row r="38723" spans="1:5" x14ac:dyDescent="0.3">
      <c r="A38723">
        <v>37510043</v>
      </c>
      <c r="B38723" t="s">
        <v>2168</v>
      </c>
      <c r="C38723" t="s">
        <v>8</v>
      </c>
      <c r="D38723" t="s">
        <v>2399</v>
      </c>
      <c r="E38723">
        <v>0</v>
      </c>
    </row>
    <row r="38724" spans="1:5" x14ac:dyDescent="0.3">
      <c r="A38724">
        <v>37510043</v>
      </c>
      <c r="B38724" t="s">
        <v>2168</v>
      </c>
      <c r="C38724" t="s">
        <v>8</v>
      </c>
      <c r="D38724" t="s">
        <v>2400</v>
      </c>
      <c r="E38724">
        <v>0</v>
      </c>
    </row>
    <row r="38725" spans="1:5" x14ac:dyDescent="0.3">
      <c r="A38725">
        <v>37510043</v>
      </c>
      <c r="B38725" t="s">
        <v>2168</v>
      </c>
      <c r="C38725" t="s">
        <v>8</v>
      </c>
      <c r="D38725" t="s">
        <v>2401</v>
      </c>
      <c r="E38725">
        <v>0</v>
      </c>
    </row>
    <row r="38726" spans="1:5" x14ac:dyDescent="0.3">
      <c r="A38726">
        <v>37510043</v>
      </c>
      <c r="B38726" t="s">
        <v>2168</v>
      </c>
      <c r="C38726" t="s">
        <v>8</v>
      </c>
      <c r="D38726" t="s">
        <v>2402</v>
      </c>
      <c r="E38726">
        <v>0</v>
      </c>
    </row>
    <row r="38727" spans="1:5" x14ac:dyDescent="0.3">
      <c r="A38727">
        <v>37510043</v>
      </c>
      <c r="B38727" t="s">
        <v>2168</v>
      </c>
      <c r="C38727" t="s">
        <v>8</v>
      </c>
      <c r="D38727" t="s">
        <v>2403</v>
      </c>
      <c r="E38727">
        <v>0</v>
      </c>
    </row>
    <row r="38728" spans="1:5" x14ac:dyDescent="0.3">
      <c r="A38728">
        <v>37510043</v>
      </c>
      <c r="B38728" t="s">
        <v>2168</v>
      </c>
      <c r="C38728" t="s">
        <v>8</v>
      </c>
      <c r="D38728" t="s">
        <v>2404</v>
      </c>
      <c r="E38728">
        <v>0</v>
      </c>
    </row>
    <row r="38729" spans="1:5" x14ac:dyDescent="0.3">
      <c r="A38729">
        <v>37510043</v>
      </c>
      <c r="B38729" t="s">
        <v>2168</v>
      </c>
      <c r="C38729" t="s">
        <v>8</v>
      </c>
      <c r="D38729" t="s">
        <v>2405</v>
      </c>
      <c r="E38729">
        <v>0</v>
      </c>
    </row>
    <row r="38730" spans="1:5" x14ac:dyDescent="0.3">
      <c r="A38730">
        <v>37510043</v>
      </c>
      <c r="B38730" t="s">
        <v>2168</v>
      </c>
      <c r="C38730" t="s">
        <v>8</v>
      </c>
      <c r="D38730" t="s">
        <v>2406</v>
      </c>
      <c r="E38730">
        <v>0</v>
      </c>
    </row>
    <row r="38731" spans="1:5" x14ac:dyDescent="0.3">
      <c r="A38731">
        <v>37510043</v>
      </c>
      <c r="B38731" t="s">
        <v>2168</v>
      </c>
      <c r="C38731" t="s">
        <v>8</v>
      </c>
      <c r="D38731" t="s">
        <v>2407</v>
      </c>
      <c r="E38731">
        <v>0</v>
      </c>
    </row>
    <row r="38732" spans="1:5" x14ac:dyDescent="0.3">
      <c r="A38732">
        <v>37510043</v>
      </c>
      <c r="B38732" t="s">
        <v>2168</v>
      </c>
      <c r="C38732" t="s">
        <v>8</v>
      </c>
      <c r="D38732" t="s">
        <v>2408</v>
      </c>
      <c r="E38732">
        <v>0</v>
      </c>
    </row>
    <row r="38733" spans="1:5" x14ac:dyDescent="0.3">
      <c r="A38733">
        <v>37510043</v>
      </c>
      <c r="B38733" t="s">
        <v>2168</v>
      </c>
      <c r="C38733" t="s">
        <v>8</v>
      </c>
      <c r="D38733" t="s">
        <v>2409</v>
      </c>
      <c r="E38733">
        <v>0</v>
      </c>
    </row>
    <row r="38734" spans="1:5" x14ac:dyDescent="0.3">
      <c r="A38734">
        <v>37510043</v>
      </c>
      <c r="B38734" t="s">
        <v>2168</v>
      </c>
      <c r="C38734" t="s">
        <v>8</v>
      </c>
      <c r="D38734" t="s">
        <v>2410</v>
      </c>
      <c r="E38734">
        <v>0</v>
      </c>
    </row>
    <row r="38735" spans="1:5" x14ac:dyDescent="0.3">
      <c r="A38735">
        <v>37510043</v>
      </c>
      <c r="B38735" t="s">
        <v>2168</v>
      </c>
      <c r="C38735" t="s">
        <v>8</v>
      </c>
      <c r="D38735" t="s">
        <v>2411</v>
      </c>
      <c r="E38735">
        <v>-6</v>
      </c>
    </row>
    <row r="38736" spans="1:5" x14ac:dyDescent="0.3">
      <c r="A38736">
        <v>37510043</v>
      </c>
      <c r="B38736" t="s">
        <v>2168</v>
      </c>
      <c r="C38736" t="s">
        <v>8</v>
      </c>
      <c r="D38736" t="s">
        <v>2412</v>
      </c>
      <c r="E38736">
        <v>0</v>
      </c>
    </row>
    <row r="38737" spans="1:5" x14ac:dyDescent="0.3">
      <c r="A38737">
        <v>37510043</v>
      </c>
      <c r="B38737" t="s">
        <v>2168</v>
      </c>
      <c r="C38737" t="s">
        <v>8</v>
      </c>
      <c r="D38737" t="s">
        <v>2413</v>
      </c>
      <c r="E38737">
        <v>0</v>
      </c>
    </row>
    <row r="38738" spans="1:5" x14ac:dyDescent="0.3">
      <c r="A38738">
        <v>30040004</v>
      </c>
      <c r="B38738" t="s">
        <v>2170</v>
      </c>
      <c r="C38738" t="s">
        <v>8</v>
      </c>
      <c r="D38738" t="s">
        <v>2378</v>
      </c>
      <c r="E38738">
        <v>0</v>
      </c>
    </row>
    <row r="38739" spans="1:5" x14ac:dyDescent="0.3">
      <c r="A38739">
        <v>30040004</v>
      </c>
      <c r="B38739" t="s">
        <v>2170</v>
      </c>
      <c r="C38739" t="s">
        <v>8</v>
      </c>
      <c r="D38739" t="s">
        <v>2379</v>
      </c>
      <c r="E38739">
        <v>0</v>
      </c>
    </row>
    <row r="38740" spans="1:5" x14ac:dyDescent="0.3">
      <c r="A38740">
        <v>30040004</v>
      </c>
      <c r="B38740" t="s">
        <v>2170</v>
      </c>
      <c r="C38740" t="s">
        <v>8</v>
      </c>
      <c r="D38740" t="s">
        <v>2380</v>
      </c>
      <c r="E38740">
        <v>0</v>
      </c>
    </row>
    <row r="38741" spans="1:5" x14ac:dyDescent="0.3">
      <c r="A38741">
        <v>30040004</v>
      </c>
      <c r="B38741" t="s">
        <v>2170</v>
      </c>
      <c r="C38741" t="s">
        <v>8</v>
      </c>
      <c r="D38741" t="s">
        <v>2381</v>
      </c>
      <c r="E38741">
        <v>0</v>
      </c>
    </row>
    <row r="38742" spans="1:5" x14ac:dyDescent="0.3">
      <c r="A38742">
        <v>30040004</v>
      </c>
      <c r="B38742" t="s">
        <v>2170</v>
      </c>
      <c r="C38742" t="s">
        <v>8</v>
      </c>
      <c r="D38742" t="s">
        <v>2382</v>
      </c>
      <c r="E38742">
        <v>0</v>
      </c>
    </row>
    <row r="38743" spans="1:5" x14ac:dyDescent="0.3">
      <c r="A38743">
        <v>30040004</v>
      </c>
      <c r="B38743" t="s">
        <v>2170</v>
      </c>
      <c r="C38743" t="s">
        <v>8</v>
      </c>
      <c r="D38743" t="s">
        <v>2383</v>
      </c>
      <c r="E38743">
        <v>0</v>
      </c>
    </row>
    <row r="38744" spans="1:5" x14ac:dyDescent="0.3">
      <c r="A38744">
        <v>30040004</v>
      </c>
      <c r="B38744" t="s">
        <v>2170</v>
      </c>
      <c r="C38744" t="s">
        <v>8</v>
      </c>
      <c r="D38744" t="s">
        <v>2384</v>
      </c>
      <c r="E38744">
        <v>0</v>
      </c>
    </row>
    <row r="38745" spans="1:5" x14ac:dyDescent="0.3">
      <c r="A38745">
        <v>30040004</v>
      </c>
      <c r="B38745" t="s">
        <v>2170</v>
      </c>
      <c r="C38745" t="s">
        <v>8</v>
      </c>
      <c r="D38745" t="s">
        <v>2385</v>
      </c>
      <c r="E38745">
        <v>0</v>
      </c>
    </row>
    <row r="38746" spans="1:5" x14ac:dyDescent="0.3">
      <c r="A38746">
        <v>30040004</v>
      </c>
      <c r="B38746" t="s">
        <v>2170</v>
      </c>
      <c r="C38746" t="s">
        <v>8</v>
      </c>
      <c r="D38746" t="s">
        <v>2386</v>
      </c>
      <c r="E38746">
        <v>0</v>
      </c>
    </row>
    <row r="38747" spans="1:5" x14ac:dyDescent="0.3">
      <c r="A38747">
        <v>30040004</v>
      </c>
      <c r="B38747" t="s">
        <v>2170</v>
      </c>
      <c r="C38747" t="s">
        <v>8</v>
      </c>
      <c r="D38747" t="s">
        <v>2387</v>
      </c>
      <c r="E38747">
        <v>0</v>
      </c>
    </row>
    <row r="38748" spans="1:5" x14ac:dyDescent="0.3">
      <c r="A38748">
        <v>30040004</v>
      </c>
      <c r="B38748" t="s">
        <v>2170</v>
      </c>
      <c r="C38748" t="s">
        <v>8</v>
      </c>
      <c r="D38748" t="s">
        <v>2388</v>
      </c>
      <c r="E38748">
        <v>0</v>
      </c>
    </row>
    <row r="38749" spans="1:5" x14ac:dyDescent="0.3">
      <c r="A38749">
        <v>30040004</v>
      </c>
      <c r="B38749" t="s">
        <v>2170</v>
      </c>
      <c r="C38749" t="s">
        <v>8</v>
      </c>
      <c r="D38749" t="s">
        <v>2389</v>
      </c>
      <c r="E38749">
        <v>0</v>
      </c>
    </row>
    <row r="38750" spans="1:5" x14ac:dyDescent="0.3">
      <c r="A38750">
        <v>30040004</v>
      </c>
      <c r="B38750" t="s">
        <v>2170</v>
      </c>
      <c r="C38750" t="s">
        <v>8</v>
      </c>
      <c r="D38750" t="s">
        <v>2390</v>
      </c>
      <c r="E38750">
        <v>0</v>
      </c>
    </row>
    <row r="38751" spans="1:5" x14ac:dyDescent="0.3">
      <c r="A38751">
        <v>30040004</v>
      </c>
      <c r="B38751" t="s">
        <v>2170</v>
      </c>
      <c r="C38751" t="s">
        <v>8</v>
      </c>
      <c r="D38751" t="s">
        <v>2391</v>
      </c>
      <c r="E38751">
        <v>0</v>
      </c>
    </row>
    <row r="38752" spans="1:5" x14ac:dyDescent="0.3">
      <c r="A38752">
        <v>30040004</v>
      </c>
      <c r="B38752" t="s">
        <v>2170</v>
      </c>
      <c r="C38752" t="s">
        <v>8</v>
      </c>
      <c r="D38752" t="s">
        <v>2392</v>
      </c>
      <c r="E38752">
        <v>0</v>
      </c>
    </row>
    <row r="38753" spans="1:5" x14ac:dyDescent="0.3">
      <c r="A38753">
        <v>30040004</v>
      </c>
      <c r="B38753" t="s">
        <v>2170</v>
      </c>
      <c r="C38753" t="s">
        <v>8</v>
      </c>
      <c r="D38753" t="s">
        <v>2393</v>
      </c>
      <c r="E38753">
        <v>0</v>
      </c>
    </row>
    <row r="38754" spans="1:5" x14ac:dyDescent="0.3">
      <c r="A38754">
        <v>30040004</v>
      </c>
      <c r="B38754" t="s">
        <v>2170</v>
      </c>
      <c r="C38754" t="s">
        <v>8</v>
      </c>
      <c r="D38754" t="s">
        <v>2394</v>
      </c>
      <c r="E38754">
        <v>0</v>
      </c>
    </row>
    <row r="38755" spans="1:5" x14ac:dyDescent="0.3">
      <c r="A38755">
        <v>30040004</v>
      </c>
      <c r="B38755" t="s">
        <v>2170</v>
      </c>
      <c r="C38755" t="s">
        <v>8</v>
      </c>
      <c r="D38755" t="s">
        <v>2395</v>
      </c>
      <c r="E38755">
        <v>0</v>
      </c>
    </row>
    <row r="38756" spans="1:5" x14ac:dyDescent="0.3">
      <c r="A38756">
        <v>30040004</v>
      </c>
      <c r="B38756" t="s">
        <v>2170</v>
      </c>
      <c r="C38756" t="s">
        <v>8</v>
      </c>
      <c r="D38756" t="s">
        <v>2396</v>
      </c>
      <c r="E38756">
        <v>0</v>
      </c>
    </row>
    <row r="38757" spans="1:5" x14ac:dyDescent="0.3">
      <c r="A38757">
        <v>30040004</v>
      </c>
      <c r="B38757" t="s">
        <v>2170</v>
      </c>
      <c r="C38757" t="s">
        <v>8</v>
      </c>
      <c r="D38757" t="s">
        <v>2397</v>
      </c>
      <c r="E38757">
        <v>0</v>
      </c>
    </row>
    <row r="38758" spans="1:5" x14ac:dyDescent="0.3">
      <c r="A38758">
        <v>30040004</v>
      </c>
      <c r="B38758" t="s">
        <v>2170</v>
      </c>
      <c r="C38758" t="s">
        <v>8</v>
      </c>
      <c r="D38758" t="s">
        <v>2398</v>
      </c>
      <c r="E38758">
        <v>0</v>
      </c>
    </row>
    <row r="38759" spans="1:5" x14ac:dyDescent="0.3">
      <c r="A38759">
        <v>30040004</v>
      </c>
      <c r="B38759" t="s">
        <v>2170</v>
      </c>
      <c r="C38759" t="s">
        <v>8</v>
      </c>
      <c r="D38759" t="s">
        <v>2399</v>
      </c>
      <c r="E38759">
        <v>0</v>
      </c>
    </row>
    <row r="38760" spans="1:5" x14ac:dyDescent="0.3">
      <c r="A38760">
        <v>30040004</v>
      </c>
      <c r="B38760" t="s">
        <v>2170</v>
      </c>
      <c r="C38760" t="s">
        <v>8</v>
      </c>
      <c r="D38760" t="s">
        <v>2400</v>
      </c>
      <c r="E38760">
        <v>0</v>
      </c>
    </row>
    <row r="38761" spans="1:5" x14ac:dyDescent="0.3">
      <c r="A38761">
        <v>30040004</v>
      </c>
      <c r="B38761" t="s">
        <v>2170</v>
      </c>
      <c r="C38761" t="s">
        <v>8</v>
      </c>
      <c r="D38761" t="s">
        <v>2401</v>
      </c>
      <c r="E38761">
        <v>0</v>
      </c>
    </row>
    <row r="38762" spans="1:5" x14ac:dyDescent="0.3">
      <c r="A38762">
        <v>30040004</v>
      </c>
      <c r="B38762" t="s">
        <v>2170</v>
      </c>
      <c r="C38762" t="s">
        <v>8</v>
      </c>
      <c r="D38762" t="s">
        <v>2402</v>
      </c>
      <c r="E38762">
        <v>-100</v>
      </c>
    </row>
    <row r="38763" spans="1:5" x14ac:dyDescent="0.3">
      <c r="A38763">
        <v>30040004</v>
      </c>
      <c r="B38763" t="s">
        <v>2170</v>
      </c>
      <c r="C38763" t="s">
        <v>8</v>
      </c>
      <c r="D38763" t="s">
        <v>2403</v>
      </c>
      <c r="E38763">
        <v>0</v>
      </c>
    </row>
    <row r="38764" spans="1:5" x14ac:dyDescent="0.3">
      <c r="A38764">
        <v>30040004</v>
      </c>
      <c r="B38764" t="s">
        <v>2170</v>
      </c>
      <c r="C38764" t="s">
        <v>8</v>
      </c>
      <c r="D38764" t="s">
        <v>2404</v>
      </c>
      <c r="E38764">
        <v>0</v>
      </c>
    </row>
    <row r="38765" spans="1:5" x14ac:dyDescent="0.3">
      <c r="A38765">
        <v>30040004</v>
      </c>
      <c r="B38765" t="s">
        <v>2170</v>
      </c>
      <c r="C38765" t="s">
        <v>8</v>
      </c>
      <c r="D38765" t="s">
        <v>2405</v>
      </c>
      <c r="E38765">
        <v>0</v>
      </c>
    </row>
    <row r="38766" spans="1:5" x14ac:dyDescent="0.3">
      <c r="A38766">
        <v>30040004</v>
      </c>
      <c r="B38766" t="s">
        <v>2170</v>
      </c>
      <c r="C38766" t="s">
        <v>8</v>
      </c>
      <c r="D38766" t="s">
        <v>2406</v>
      </c>
      <c r="E38766">
        <v>0</v>
      </c>
    </row>
    <row r="38767" spans="1:5" x14ac:dyDescent="0.3">
      <c r="A38767">
        <v>30040004</v>
      </c>
      <c r="B38767" t="s">
        <v>2170</v>
      </c>
      <c r="C38767" t="s">
        <v>8</v>
      </c>
      <c r="D38767" t="s">
        <v>2407</v>
      </c>
      <c r="E38767">
        <v>0</v>
      </c>
    </row>
    <row r="38768" spans="1:5" x14ac:dyDescent="0.3">
      <c r="A38768">
        <v>30040004</v>
      </c>
      <c r="B38768" t="s">
        <v>2170</v>
      </c>
      <c r="C38768" t="s">
        <v>8</v>
      </c>
      <c r="D38768" t="s">
        <v>2408</v>
      </c>
      <c r="E38768">
        <v>0</v>
      </c>
    </row>
    <row r="38769" spans="1:5" x14ac:dyDescent="0.3">
      <c r="A38769">
        <v>30040004</v>
      </c>
      <c r="B38769" t="s">
        <v>2170</v>
      </c>
      <c r="C38769" t="s">
        <v>8</v>
      </c>
      <c r="D38769" t="s">
        <v>2409</v>
      </c>
      <c r="E38769">
        <v>0</v>
      </c>
    </row>
    <row r="38770" spans="1:5" x14ac:dyDescent="0.3">
      <c r="A38770">
        <v>30040004</v>
      </c>
      <c r="B38770" t="s">
        <v>2170</v>
      </c>
      <c r="C38770" t="s">
        <v>8</v>
      </c>
      <c r="D38770" t="s">
        <v>2410</v>
      </c>
      <c r="E38770">
        <v>0</v>
      </c>
    </row>
    <row r="38771" spans="1:5" x14ac:dyDescent="0.3">
      <c r="A38771">
        <v>30040004</v>
      </c>
      <c r="B38771" t="s">
        <v>2170</v>
      </c>
      <c r="C38771" t="s">
        <v>8</v>
      </c>
      <c r="D38771" t="s">
        <v>2411</v>
      </c>
      <c r="E38771">
        <v>0</v>
      </c>
    </row>
    <row r="38772" spans="1:5" x14ac:dyDescent="0.3">
      <c r="A38772">
        <v>30040004</v>
      </c>
      <c r="B38772" t="s">
        <v>2170</v>
      </c>
      <c r="C38772" t="s">
        <v>8</v>
      </c>
      <c r="D38772" t="s">
        <v>2412</v>
      </c>
      <c r="E38772">
        <v>0</v>
      </c>
    </row>
    <row r="38773" spans="1:5" x14ac:dyDescent="0.3">
      <c r="A38773">
        <v>30040004</v>
      </c>
      <c r="B38773" t="s">
        <v>2170</v>
      </c>
      <c r="C38773" t="s">
        <v>8</v>
      </c>
      <c r="D38773" t="s">
        <v>2413</v>
      </c>
      <c r="E38773">
        <v>0</v>
      </c>
    </row>
    <row r="38774" spans="1:5" x14ac:dyDescent="0.3">
      <c r="A38774">
        <v>75330007</v>
      </c>
      <c r="B38774" t="s">
        <v>2172</v>
      </c>
      <c r="C38774" t="s">
        <v>130</v>
      </c>
      <c r="D38774" t="s">
        <v>2378</v>
      </c>
      <c r="E38774">
        <v>0</v>
      </c>
    </row>
    <row r="38775" spans="1:5" x14ac:dyDescent="0.3">
      <c r="A38775">
        <v>75330007</v>
      </c>
      <c r="B38775" t="s">
        <v>2172</v>
      </c>
      <c r="C38775" t="s">
        <v>130</v>
      </c>
      <c r="D38775" t="s">
        <v>2379</v>
      </c>
      <c r="E38775">
        <v>0</v>
      </c>
    </row>
    <row r="38776" spans="1:5" x14ac:dyDescent="0.3">
      <c r="A38776">
        <v>75330007</v>
      </c>
      <c r="B38776" t="s">
        <v>2172</v>
      </c>
      <c r="C38776" t="s">
        <v>130</v>
      </c>
      <c r="D38776" t="s">
        <v>2380</v>
      </c>
      <c r="E38776">
        <v>0</v>
      </c>
    </row>
    <row r="38777" spans="1:5" x14ac:dyDescent="0.3">
      <c r="A38777">
        <v>75330007</v>
      </c>
      <c r="B38777" t="s">
        <v>2172</v>
      </c>
      <c r="C38777" t="s">
        <v>130</v>
      </c>
      <c r="D38777" t="s">
        <v>2381</v>
      </c>
      <c r="E38777">
        <v>0</v>
      </c>
    </row>
    <row r="38778" spans="1:5" x14ac:dyDescent="0.3">
      <c r="A38778">
        <v>75330007</v>
      </c>
      <c r="B38778" t="s">
        <v>2172</v>
      </c>
      <c r="C38778" t="s">
        <v>130</v>
      </c>
      <c r="D38778" t="s">
        <v>2382</v>
      </c>
      <c r="E38778">
        <v>-2</v>
      </c>
    </row>
    <row r="38779" spans="1:5" x14ac:dyDescent="0.3">
      <c r="A38779">
        <v>75330007</v>
      </c>
      <c r="B38779" t="s">
        <v>2172</v>
      </c>
      <c r="C38779" t="s">
        <v>130</v>
      </c>
      <c r="D38779" t="s">
        <v>2383</v>
      </c>
      <c r="E38779">
        <v>-30</v>
      </c>
    </row>
    <row r="38780" spans="1:5" x14ac:dyDescent="0.3">
      <c r="A38780">
        <v>75330007</v>
      </c>
      <c r="B38780" t="s">
        <v>2172</v>
      </c>
      <c r="C38780" t="s">
        <v>130</v>
      </c>
      <c r="D38780" t="s">
        <v>2384</v>
      </c>
      <c r="E38780">
        <v>0</v>
      </c>
    </row>
    <row r="38781" spans="1:5" x14ac:dyDescent="0.3">
      <c r="A38781">
        <v>75330007</v>
      </c>
      <c r="B38781" t="s">
        <v>2172</v>
      </c>
      <c r="C38781" t="s">
        <v>130</v>
      </c>
      <c r="D38781" t="s">
        <v>2385</v>
      </c>
      <c r="E38781">
        <v>0</v>
      </c>
    </row>
    <row r="38782" spans="1:5" x14ac:dyDescent="0.3">
      <c r="A38782">
        <v>75330007</v>
      </c>
      <c r="B38782" t="s">
        <v>2172</v>
      </c>
      <c r="C38782" t="s">
        <v>130</v>
      </c>
      <c r="D38782" t="s">
        <v>2386</v>
      </c>
      <c r="E38782">
        <v>0</v>
      </c>
    </row>
    <row r="38783" spans="1:5" x14ac:dyDescent="0.3">
      <c r="A38783">
        <v>75330007</v>
      </c>
      <c r="B38783" t="s">
        <v>2172</v>
      </c>
      <c r="C38783" t="s">
        <v>130</v>
      </c>
      <c r="D38783" t="s">
        <v>2387</v>
      </c>
      <c r="E38783">
        <v>-22</v>
      </c>
    </row>
    <row r="38784" spans="1:5" x14ac:dyDescent="0.3">
      <c r="A38784">
        <v>75330007</v>
      </c>
      <c r="B38784" t="s">
        <v>2172</v>
      </c>
      <c r="C38784" t="s">
        <v>130</v>
      </c>
      <c r="D38784" t="s">
        <v>2388</v>
      </c>
      <c r="E38784">
        <v>0</v>
      </c>
    </row>
    <row r="38785" spans="1:5" x14ac:dyDescent="0.3">
      <c r="A38785">
        <v>75330007</v>
      </c>
      <c r="B38785" t="s">
        <v>2172</v>
      </c>
      <c r="C38785" t="s">
        <v>130</v>
      </c>
      <c r="D38785" t="s">
        <v>2389</v>
      </c>
      <c r="E38785">
        <v>0</v>
      </c>
    </row>
    <row r="38786" spans="1:5" x14ac:dyDescent="0.3">
      <c r="A38786">
        <v>75330007</v>
      </c>
      <c r="B38786" t="s">
        <v>2172</v>
      </c>
      <c r="C38786" t="s">
        <v>130</v>
      </c>
      <c r="D38786" t="s">
        <v>2390</v>
      </c>
      <c r="E38786">
        <v>-20</v>
      </c>
    </row>
    <row r="38787" spans="1:5" x14ac:dyDescent="0.3">
      <c r="A38787">
        <v>75330007</v>
      </c>
      <c r="B38787" t="s">
        <v>2172</v>
      </c>
      <c r="C38787" t="s">
        <v>130</v>
      </c>
      <c r="D38787" t="s">
        <v>2391</v>
      </c>
      <c r="E38787">
        <v>0</v>
      </c>
    </row>
    <row r="38788" spans="1:5" x14ac:dyDescent="0.3">
      <c r="A38788">
        <v>75330007</v>
      </c>
      <c r="B38788" t="s">
        <v>2172</v>
      </c>
      <c r="C38788" t="s">
        <v>130</v>
      </c>
      <c r="D38788" t="s">
        <v>2392</v>
      </c>
      <c r="E38788">
        <v>0</v>
      </c>
    </row>
    <row r="38789" spans="1:5" x14ac:dyDescent="0.3">
      <c r="A38789">
        <v>75330007</v>
      </c>
      <c r="B38789" t="s">
        <v>2172</v>
      </c>
      <c r="C38789" t="s">
        <v>130</v>
      </c>
      <c r="D38789" t="s">
        <v>2393</v>
      </c>
      <c r="E38789">
        <v>0</v>
      </c>
    </row>
    <row r="38790" spans="1:5" x14ac:dyDescent="0.3">
      <c r="A38790">
        <v>75330007</v>
      </c>
      <c r="B38790" t="s">
        <v>2172</v>
      </c>
      <c r="C38790" t="s">
        <v>130</v>
      </c>
      <c r="D38790" t="s">
        <v>2394</v>
      </c>
      <c r="E38790">
        <v>-7</v>
      </c>
    </row>
    <row r="38791" spans="1:5" x14ac:dyDescent="0.3">
      <c r="A38791">
        <v>75330007</v>
      </c>
      <c r="B38791" t="s">
        <v>2172</v>
      </c>
      <c r="C38791" t="s">
        <v>130</v>
      </c>
      <c r="D38791" t="s">
        <v>2395</v>
      </c>
      <c r="E38791">
        <v>0</v>
      </c>
    </row>
    <row r="38792" spans="1:5" x14ac:dyDescent="0.3">
      <c r="A38792">
        <v>75330007</v>
      </c>
      <c r="B38792" t="s">
        <v>2172</v>
      </c>
      <c r="C38792" t="s">
        <v>130</v>
      </c>
      <c r="D38792" t="s">
        <v>2396</v>
      </c>
      <c r="E38792">
        <v>0</v>
      </c>
    </row>
    <row r="38793" spans="1:5" x14ac:dyDescent="0.3">
      <c r="A38793">
        <v>75330007</v>
      </c>
      <c r="B38793" t="s">
        <v>2172</v>
      </c>
      <c r="C38793" t="s">
        <v>130</v>
      </c>
      <c r="D38793" t="s">
        <v>2397</v>
      </c>
      <c r="E38793">
        <v>0</v>
      </c>
    </row>
    <row r="38794" spans="1:5" x14ac:dyDescent="0.3">
      <c r="A38794">
        <v>75330007</v>
      </c>
      <c r="B38794" t="s">
        <v>2172</v>
      </c>
      <c r="C38794" t="s">
        <v>130</v>
      </c>
      <c r="D38794" t="s">
        <v>2398</v>
      </c>
      <c r="E38794">
        <v>0</v>
      </c>
    </row>
    <row r="38795" spans="1:5" x14ac:dyDescent="0.3">
      <c r="A38795">
        <v>75330007</v>
      </c>
      <c r="B38795" t="s">
        <v>2172</v>
      </c>
      <c r="C38795" t="s">
        <v>130</v>
      </c>
      <c r="D38795" t="s">
        <v>2399</v>
      </c>
      <c r="E38795">
        <v>-12.5</v>
      </c>
    </row>
    <row r="38796" spans="1:5" x14ac:dyDescent="0.3">
      <c r="A38796">
        <v>75330007</v>
      </c>
      <c r="B38796" t="s">
        <v>2172</v>
      </c>
      <c r="C38796" t="s">
        <v>130</v>
      </c>
      <c r="D38796" t="s">
        <v>2400</v>
      </c>
      <c r="E38796">
        <v>0</v>
      </c>
    </row>
    <row r="38797" spans="1:5" x14ac:dyDescent="0.3">
      <c r="A38797">
        <v>75330007</v>
      </c>
      <c r="B38797" t="s">
        <v>2172</v>
      </c>
      <c r="C38797" t="s">
        <v>130</v>
      </c>
      <c r="D38797" t="s">
        <v>2401</v>
      </c>
      <c r="E38797">
        <v>-15</v>
      </c>
    </row>
    <row r="38798" spans="1:5" x14ac:dyDescent="0.3">
      <c r="A38798">
        <v>75330007</v>
      </c>
      <c r="B38798" t="s">
        <v>2172</v>
      </c>
      <c r="C38798" t="s">
        <v>130</v>
      </c>
      <c r="D38798" t="s">
        <v>2402</v>
      </c>
      <c r="E38798">
        <v>-23</v>
      </c>
    </row>
    <row r="38799" spans="1:5" x14ac:dyDescent="0.3">
      <c r="A38799">
        <v>75330007</v>
      </c>
      <c r="B38799" t="s">
        <v>2172</v>
      </c>
      <c r="C38799" t="s">
        <v>130</v>
      </c>
      <c r="D38799" t="s">
        <v>2403</v>
      </c>
      <c r="E38799">
        <v>-2</v>
      </c>
    </row>
    <row r="38800" spans="1:5" x14ac:dyDescent="0.3">
      <c r="A38800">
        <v>75330007</v>
      </c>
      <c r="B38800" t="s">
        <v>2172</v>
      </c>
      <c r="C38800" t="s">
        <v>130</v>
      </c>
      <c r="D38800" t="s">
        <v>2404</v>
      </c>
      <c r="E38800">
        <v>0</v>
      </c>
    </row>
    <row r="38801" spans="1:5" x14ac:dyDescent="0.3">
      <c r="A38801">
        <v>75330007</v>
      </c>
      <c r="B38801" t="s">
        <v>2172</v>
      </c>
      <c r="C38801" t="s">
        <v>130</v>
      </c>
      <c r="D38801" t="s">
        <v>2405</v>
      </c>
      <c r="E38801">
        <v>0</v>
      </c>
    </row>
    <row r="38802" spans="1:5" x14ac:dyDescent="0.3">
      <c r="A38802">
        <v>75330007</v>
      </c>
      <c r="B38802" t="s">
        <v>2172</v>
      </c>
      <c r="C38802" t="s">
        <v>130</v>
      </c>
      <c r="D38802" t="s">
        <v>2406</v>
      </c>
      <c r="E38802">
        <v>0</v>
      </c>
    </row>
    <row r="38803" spans="1:5" x14ac:dyDescent="0.3">
      <c r="A38803">
        <v>75330007</v>
      </c>
      <c r="B38803" t="s">
        <v>2172</v>
      </c>
      <c r="C38803" t="s">
        <v>130</v>
      </c>
      <c r="D38803" t="s">
        <v>2407</v>
      </c>
      <c r="E38803">
        <v>0</v>
      </c>
    </row>
    <row r="38804" spans="1:5" x14ac:dyDescent="0.3">
      <c r="A38804">
        <v>75330007</v>
      </c>
      <c r="B38804" t="s">
        <v>2172</v>
      </c>
      <c r="C38804" t="s">
        <v>130</v>
      </c>
      <c r="D38804" t="s">
        <v>2408</v>
      </c>
      <c r="E38804">
        <v>0</v>
      </c>
    </row>
    <row r="38805" spans="1:5" x14ac:dyDescent="0.3">
      <c r="A38805">
        <v>75330007</v>
      </c>
      <c r="B38805" t="s">
        <v>2172</v>
      </c>
      <c r="C38805" t="s">
        <v>130</v>
      </c>
      <c r="D38805" t="s">
        <v>2409</v>
      </c>
      <c r="E38805">
        <v>0</v>
      </c>
    </row>
    <row r="38806" spans="1:5" x14ac:dyDescent="0.3">
      <c r="A38806">
        <v>75330007</v>
      </c>
      <c r="B38806" t="s">
        <v>2172</v>
      </c>
      <c r="C38806" t="s">
        <v>130</v>
      </c>
      <c r="D38806" t="s">
        <v>2410</v>
      </c>
      <c r="E38806">
        <v>0</v>
      </c>
    </row>
    <row r="38807" spans="1:5" x14ac:dyDescent="0.3">
      <c r="A38807">
        <v>75330007</v>
      </c>
      <c r="B38807" t="s">
        <v>2172</v>
      </c>
      <c r="C38807" t="s">
        <v>130</v>
      </c>
      <c r="D38807" t="s">
        <v>2411</v>
      </c>
      <c r="E38807">
        <v>0</v>
      </c>
    </row>
    <row r="38808" spans="1:5" x14ac:dyDescent="0.3">
      <c r="A38808">
        <v>75330007</v>
      </c>
      <c r="B38808" t="s">
        <v>2172</v>
      </c>
      <c r="C38808" t="s">
        <v>130</v>
      </c>
      <c r="D38808" t="s">
        <v>2412</v>
      </c>
      <c r="E38808">
        <v>0</v>
      </c>
    </row>
    <row r="38809" spans="1:5" x14ac:dyDescent="0.3">
      <c r="A38809">
        <v>75330007</v>
      </c>
      <c r="B38809" t="s">
        <v>2172</v>
      </c>
      <c r="C38809" t="s">
        <v>130</v>
      </c>
      <c r="D38809" t="s">
        <v>2413</v>
      </c>
      <c r="E38809">
        <v>-66.5</v>
      </c>
    </row>
    <row r="38810" spans="1:5" x14ac:dyDescent="0.3">
      <c r="A38810">
        <v>38100006</v>
      </c>
      <c r="B38810" t="s">
        <v>2174</v>
      </c>
      <c r="C38810" t="s">
        <v>8</v>
      </c>
      <c r="D38810" t="s">
        <v>2378</v>
      </c>
      <c r="E38810">
        <v>-5</v>
      </c>
    </row>
    <row r="38811" spans="1:5" x14ac:dyDescent="0.3">
      <c r="A38811">
        <v>38100006</v>
      </c>
      <c r="B38811" t="s">
        <v>2174</v>
      </c>
      <c r="C38811" t="s">
        <v>8</v>
      </c>
      <c r="D38811" t="s">
        <v>2379</v>
      </c>
      <c r="E38811">
        <v>0</v>
      </c>
    </row>
    <row r="38812" spans="1:5" x14ac:dyDescent="0.3">
      <c r="A38812">
        <v>38100006</v>
      </c>
      <c r="B38812" t="s">
        <v>2174</v>
      </c>
      <c r="C38812" t="s">
        <v>8</v>
      </c>
      <c r="D38812" t="s">
        <v>2380</v>
      </c>
      <c r="E38812">
        <v>-3</v>
      </c>
    </row>
    <row r="38813" spans="1:5" x14ac:dyDescent="0.3">
      <c r="A38813">
        <v>38100006</v>
      </c>
      <c r="B38813" t="s">
        <v>2174</v>
      </c>
      <c r="C38813" t="s">
        <v>8</v>
      </c>
      <c r="D38813" t="s">
        <v>2381</v>
      </c>
      <c r="E38813">
        <v>-1</v>
      </c>
    </row>
    <row r="38814" spans="1:5" x14ac:dyDescent="0.3">
      <c r="A38814">
        <v>38100006</v>
      </c>
      <c r="B38814" t="s">
        <v>2174</v>
      </c>
      <c r="C38814" t="s">
        <v>8</v>
      </c>
      <c r="D38814" t="s">
        <v>2382</v>
      </c>
      <c r="E38814">
        <v>-1</v>
      </c>
    </row>
    <row r="38815" spans="1:5" x14ac:dyDescent="0.3">
      <c r="A38815">
        <v>38100006</v>
      </c>
      <c r="B38815" t="s">
        <v>2174</v>
      </c>
      <c r="C38815" t="s">
        <v>8</v>
      </c>
      <c r="D38815" t="s">
        <v>2383</v>
      </c>
      <c r="E38815">
        <v>0</v>
      </c>
    </row>
    <row r="38816" spans="1:5" x14ac:dyDescent="0.3">
      <c r="A38816">
        <v>38100006</v>
      </c>
      <c r="B38816" t="s">
        <v>2174</v>
      </c>
      <c r="C38816" t="s">
        <v>8</v>
      </c>
      <c r="D38816" t="s">
        <v>2384</v>
      </c>
      <c r="E38816">
        <v>-5</v>
      </c>
    </row>
    <row r="38817" spans="1:5" x14ac:dyDescent="0.3">
      <c r="A38817">
        <v>38100006</v>
      </c>
      <c r="B38817" t="s">
        <v>2174</v>
      </c>
      <c r="C38817" t="s">
        <v>8</v>
      </c>
      <c r="D38817" t="s">
        <v>2385</v>
      </c>
      <c r="E38817">
        <v>0</v>
      </c>
    </row>
    <row r="38818" spans="1:5" x14ac:dyDescent="0.3">
      <c r="A38818">
        <v>38100006</v>
      </c>
      <c r="B38818" t="s">
        <v>2174</v>
      </c>
      <c r="C38818" t="s">
        <v>8</v>
      </c>
      <c r="D38818" t="s">
        <v>2386</v>
      </c>
      <c r="E38818">
        <v>0</v>
      </c>
    </row>
    <row r="38819" spans="1:5" x14ac:dyDescent="0.3">
      <c r="A38819">
        <v>38100006</v>
      </c>
      <c r="B38819" t="s">
        <v>2174</v>
      </c>
      <c r="C38819" t="s">
        <v>8</v>
      </c>
      <c r="D38819" t="s">
        <v>2387</v>
      </c>
      <c r="E38819">
        <v>-1</v>
      </c>
    </row>
    <row r="38820" spans="1:5" x14ac:dyDescent="0.3">
      <c r="A38820">
        <v>38100006</v>
      </c>
      <c r="B38820" t="s">
        <v>2174</v>
      </c>
      <c r="C38820" t="s">
        <v>8</v>
      </c>
      <c r="D38820" t="s">
        <v>2388</v>
      </c>
      <c r="E38820">
        <v>-2</v>
      </c>
    </row>
    <row r="38821" spans="1:5" x14ac:dyDescent="0.3">
      <c r="A38821">
        <v>38100006</v>
      </c>
      <c r="B38821" t="s">
        <v>2174</v>
      </c>
      <c r="C38821" t="s">
        <v>8</v>
      </c>
      <c r="D38821" t="s">
        <v>2389</v>
      </c>
      <c r="E38821">
        <v>-2</v>
      </c>
    </row>
    <row r="38822" spans="1:5" x14ac:dyDescent="0.3">
      <c r="A38822">
        <v>38100006</v>
      </c>
      <c r="B38822" t="s">
        <v>2174</v>
      </c>
      <c r="C38822" t="s">
        <v>8</v>
      </c>
      <c r="D38822" t="s">
        <v>2390</v>
      </c>
      <c r="E38822">
        <v>-1</v>
      </c>
    </row>
    <row r="38823" spans="1:5" x14ac:dyDescent="0.3">
      <c r="A38823">
        <v>38100006</v>
      </c>
      <c r="B38823" t="s">
        <v>2174</v>
      </c>
      <c r="C38823" t="s">
        <v>8</v>
      </c>
      <c r="D38823" t="s">
        <v>2391</v>
      </c>
      <c r="E38823">
        <v>-5</v>
      </c>
    </row>
    <row r="38824" spans="1:5" x14ac:dyDescent="0.3">
      <c r="A38824">
        <v>38100006</v>
      </c>
      <c r="B38824" t="s">
        <v>2174</v>
      </c>
      <c r="C38824" t="s">
        <v>8</v>
      </c>
      <c r="D38824" t="s">
        <v>2392</v>
      </c>
      <c r="E38824">
        <v>0</v>
      </c>
    </row>
    <row r="38825" spans="1:5" x14ac:dyDescent="0.3">
      <c r="A38825">
        <v>38100006</v>
      </c>
      <c r="B38825" t="s">
        <v>2174</v>
      </c>
      <c r="C38825" t="s">
        <v>8</v>
      </c>
      <c r="D38825" t="s">
        <v>2393</v>
      </c>
      <c r="E38825">
        <v>-1</v>
      </c>
    </row>
    <row r="38826" spans="1:5" x14ac:dyDescent="0.3">
      <c r="A38826">
        <v>38100006</v>
      </c>
      <c r="B38826" t="s">
        <v>2174</v>
      </c>
      <c r="C38826" t="s">
        <v>8</v>
      </c>
      <c r="D38826" t="s">
        <v>2394</v>
      </c>
      <c r="E38826">
        <v>-4</v>
      </c>
    </row>
    <row r="38827" spans="1:5" x14ac:dyDescent="0.3">
      <c r="A38827">
        <v>38100006</v>
      </c>
      <c r="B38827" t="s">
        <v>2174</v>
      </c>
      <c r="C38827" t="s">
        <v>8</v>
      </c>
      <c r="D38827" t="s">
        <v>2395</v>
      </c>
      <c r="E38827">
        <v>-1</v>
      </c>
    </row>
    <row r="38828" spans="1:5" x14ac:dyDescent="0.3">
      <c r="A38828">
        <v>38100006</v>
      </c>
      <c r="B38828" t="s">
        <v>2174</v>
      </c>
      <c r="C38828" t="s">
        <v>8</v>
      </c>
      <c r="D38828" t="s">
        <v>2396</v>
      </c>
      <c r="E38828">
        <v>-3</v>
      </c>
    </row>
    <row r="38829" spans="1:5" x14ac:dyDescent="0.3">
      <c r="A38829">
        <v>38100006</v>
      </c>
      <c r="B38829" t="s">
        <v>2174</v>
      </c>
      <c r="C38829" t="s">
        <v>8</v>
      </c>
      <c r="D38829" t="s">
        <v>2397</v>
      </c>
      <c r="E38829">
        <v>-3</v>
      </c>
    </row>
    <row r="38830" spans="1:5" x14ac:dyDescent="0.3">
      <c r="A38830">
        <v>38100006</v>
      </c>
      <c r="B38830" t="s">
        <v>2174</v>
      </c>
      <c r="C38830" t="s">
        <v>8</v>
      </c>
      <c r="D38830" t="s">
        <v>2398</v>
      </c>
      <c r="E38830">
        <v>-3</v>
      </c>
    </row>
    <row r="38831" spans="1:5" x14ac:dyDescent="0.3">
      <c r="A38831">
        <v>38100006</v>
      </c>
      <c r="B38831" t="s">
        <v>2174</v>
      </c>
      <c r="C38831" t="s">
        <v>8</v>
      </c>
      <c r="D38831" t="s">
        <v>2399</v>
      </c>
      <c r="E38831">
        <v>-2</v>
      </c>
    </row>
    <row r="38832" spans="1:5" x14ac:dyDescent="0.3">
      <c r="A38832">
        <v>38100006</v>
      </c>
      <c r="B38832" t="s">
        <v>2174</v>
      </c>
      <c r="C38832" t="s">
        <v>8</v>
      </c>
      <c r="D38832" t="s">
        <v>2400</v>
      </c>
      <c r="E38832">
        <v>-2</v>
      </c>
    </row>
    <row r="38833" spans="1:5" x14ac:dyDescent="0.3">
      <c r="A38833">
        <v>38100006</v>
      </c>
      <c r="B38833" t="s">
        <v>2174</v>
      </c>
      <c r="C38833" t="s">
        <v>8</v>
      </c>
      <c r="D38833" t="s">
        <v>2401</v>
      </c>
      <c r="E38833">
        <v>0</v>
      </c>
    </row>
    <row r="38834" spans="1:5" x14ac:dyDescent="0.3">
      <c r="A38834">
        <v>38100006</v>
      </c>
      <c r="B38834" t="s">
        <v>2174</v>
      </c>
      <c r="C38834" t="s">
        <v>8</v>
      </c>
      <c r="D38834" t="s">
        <v>2402</v>
      </c>
      <c r="E38834">
        <v>0</v>
      </c>
    </row>
    <row r="38835" spans="1:5" x14ac:dyDescent="0.3">
      <c r="A38835">
        <v>38100006</v>
      </c>
      <c r="B38835" t="s">
        <v>2174</v>
      </c>
      <c r="C38835" t="s">
        <v>8</v>
      </c>
      <c r="D38835" t="s">
        <v>2403</v>
      </c>
      <c r="E38835">
        <v>-4</v>
      </c>
    </row>
    <row r="38836" spans="1:5" x14ac:dyDescent="0.3">
      <c r="A38836">
        <v>38100006</v>
      </c>
      <c r="B38836" t="s">
        <v>2174</v>
      </c>
      <c r="C38836" t="s">
        <v>8</v>
      </c>
      <c r="D38836" t="s">
        <v>2404</v>
      </c>
      <c r="E38836">
        <v>-3</v>
      </c>
    </row>
    <row r="38837" spans="1:5" x14ac:dyDescent="0.3">
      <c r="A38837">
        <v>38100006</v>
      </c>
      <c r="B38837" t="s">
        <v>2174</v>
      </c>
      <c r="C38837" t="s">
        <v>8</v>
      </c>
      <c r="D38837" t="s">
        <v>2405</v>
      </c>
      <c r="E38837">
        <v>-3</v>
      </c>
    </row>
    <row r="38838" spans="1:5" x14ac:dyDescent="0.3">
      <c r="A38838">
        <v>38100006</v>
      </c>
      <c r="B38838" t="s">
        <v>2174</v>
      </c>
      <c r="C38838" t="s">
        <v>8</v>
      </c>
      <c r="D38838" t="s">
        <v>2406</v>
      </c>
      <c r="E38838">
        <v>-1</v>
      </c>
    </row>
    <row r="38839" spans="1:5" x14ac:dyDescent="0.3">
      <c r="A38839">
        <v>38100006</v>
      </c>
      <c r="B38839" t="s">
        <v>2174</v>
      </c>
      <c r="C38839" t="s">
        <v>8</v>
      </c>
      <c r="D38839" t="s">
        <v>2407</v>
      </c>
      <c r="E38839">
        <v>-3</v>
      </c>
    </row>
    <row r="38840" spans="1:5" x14ac:dyDescent="0.3">
      <c r="A38840">
        <v>38100006</v>
      </c>
      <c r="B38840" t="s">
        <v>2174</v>
      </c>
      <c r="C38840" t="s">
        <v>8</v>
      </c>
      <c r="D38840" t="s">
        <v>2408</v>
      </c>
      <c r="E38840">
        <v>0</v>
      </c>
    </row>
    <row r="38841" spans="1:5" x14ac:dyDescent="0.3">
      <c r="A38841">
        <v>38100006</v>
      </c>
      <c r="B38841" t="s">
        <v>2174</v>
      </c>
      <c r="C38841" t="s">
        <v>8</v>
      </c>
      <c r="D38841" t="s">
        <v>2409</v>
      </c>
      <c r="E38841">
        <v>0</v>
      </c>
    </row>
    <row r="38842" spans="1:5" x14ac:dyDescent="0.3">
      <c r="A38842">
        <v>38100006</v>
      </c>
      <c r="B38842" t="s">
        <v>2174</v>
      </c>
      <c r="C38842" t="s">
        <v>8</v>
      </c>
      <c r="D38842" t="s">
        <v>2410</v>
      </c>
      <c r="E38842">
        <v>-1</v>
      </c>
    </row>
    <row r="38843" spans="1:5" x14ac:dyDescent="0.3">
      <c r="A38843">
        <v>38100006</v>
      </c>
      <c r="B38843" t="s">
        <v>2174</v>
      </c>
      <c r="C38843" t="s">
        <v>8</v>
      </c>
      <c r="D38843" t="s">
        <v>2411</v>
      </c>
      <c r="E38843">
        <v>-6</v>
      </c>
    </row>
    <row r="38844" spans="1:5" x14ac:dyDescent="0.3">
      <c r="A38844">
        <v>38100006</v>
      </c>
      <c r="B38844" t="s">
        <v>2174</v>
      </c>
      <c r="C38844" t="s">
        <v>8</v>
      </c>
      <c r="D38844" t="s">
        <v>2412</v>
      </c>
      <c r="E38844">
        <v>-2</v>
      </c>
    </row>
    <row r="38845" spans="1:5" x14ac:dyDescent="0.3">
      <c r="A38845">
        <v>38100006</v>
      </c>
      <c r="B38845" t="s">
        <v>2174</v>
      </c>
      <c r="C38845" t="s">
        <v>8</v>
      </c>
      <c r="D38845" t="s">
        <v>2413</v>
      </c>
      <c r="E38845">
        <v>-3</v>
      </c>
    </row>
    <row r="38846" spans="1:5" x14ac:dyDescent="0.3">
      <c r="A38846">
        <v>42020005</v>
      </c>
      <c r="B38846" t="s">
        <v>2176</v>
      </c>
      <c r="C38846" t="s">
        <v>8</v>
      </c>
      <c r="D38846" t="s">
        <v>2378</v>
      </c>
      <c r="E38846">
        <v>-8</v>
      </c>
    </row>
    <row r="38847" spans="1:5" x14ac:dyDescent="0.3">
      <c r="A38847">
        <v>42020005</v>
      </c>
      <c r="B38847" t="s">
        <v>2176</v>
      </c>
      <c r="C38847" t="s">
        <v>8</v>
      </c>
      <c r="D38847" t="s">
        <v>2379</v>
      </c>
      <c r="E38847">
        <v>-19</v>
      </c>
    </row>
    <row r="38848" spans="1:5" x14ac:dyDescent="0.3">
      <c r="A38848">
        <v>42020005</v>
      </c>
      <c r="B38848" t="s">
        <v>2176</v>
      </c>
      <c r="C38848" t="s">
        <v>8</v>
      </c>
      <c r="D38848" t="s">
        <v>2380</v>
      </c>
      <c r="E38848">
        <v>-18</v>
      </c>
    </row>
    <row r="38849" spans="1:5" x14ac:dyDescent="0.3">
      <c r="A38849">
        <v>42020005</v>
      </c>
      <c r="B38849" t="s">
        <v>2176</v>
      </c>
      <c r="C38849" t="s">
        <v>8</v>
      </c>
      <c r="D38849" t="s">
        <v>2381</v>
      </c>
      <c r="E38849">
        <v>-9</v>
      </c>
    </row>
    <row r="38850" spans="1:5" x14ac:dyDescent="0.3">
      <c r="A38850">
        <v>42020005</v>
      </c>
      <c r="B38850" t="s">
        <v>2176</v>
      </c>
      <c r="C38850" t="s">
        <v>8</v>
      </c>
      <c r="D38850" t="s">
        <v>2382</v>
      </c>
      <c r="E38850">
        <v>-2</v>
      </c>
    </row>
    <row r="38851" spans="1:5" x14ac:dyDescent="0.3">
      <c r="A38851">
        <v>42020005</v>
      </c>
      <c r="B38851" t="s">
        <v>2176</v>
      </c>
      <c r="C38851" t="s">
        <v>8</v>
      </c>
      <c r="D38851" t="s">
        <v>2383</v>
      </c>
      <c r="E38851">
        <v>-2</v>
      </c>
    </row>
    <row r="38852" spans="1:5" x14ac:dyDescent="0.3">
      <c r="A38852">
        <v>42020005</v>
      </c>
      <c r="B38852" t="s">
        <v>2176</v>
      </c>
      <c r="C38852" t="s">
        <v>8</v>
      </c>
      <c r="D38852" t="s">
        <v>2384</v>
      </c>
      <c r="E38852">
        <v>-10</v>
      </c>
    </row>
    <row r="38853" spans="1:5" x14ac:dyDescent="0.3">
      <c r="A38853">
        <v>42020005</v>
      </c>
      <c r="B38853" t="s">
        <v>2176</v>
      </c>
      <c r="C38853" t="s">
        <v>8</v>
      </c>
      <c r="D38853" t="s">
        <v>2385</v>
      </c>
      <c r="E38853">
        <v>-5</v>
      </c>
    </row>
    <row r="38854" spans="1:5" x14ac:dyDescent="0.3">
      <c r="A38854">
        <v>42020005</v>
      </c>
      <c r="B38854" t="s">
        <v>2176</v>
      </c>
      <c r="C38854" t="s">
        <v>8</v>
      </c>
      <c r="D38854" t="s">
        <v>2386</v>
      </c>
      <c r="E38854">
        <v>-4</v>
      </c>
    </row>
    <row r="38855" spans="1:5" x14ac:dyDescent="0.3">
      <c r="A38855">
        <v>42020005</v>
      </c>
      <c r="B38855" t="s">
        <v>2176</v>
      </c>
      <c r="C38855" t="s">
        <v>8</v>
      </c>
      <c r="D38855" t="s">
        <v>2387</v>
      </c>
      <c r="E38855">
        <v>-3</v>
      </c>
    </row>
    <row r="38856" spans="1:5" x14ac:dyDescent="0.3">
      <c r="A38856">
        <v>42020005</v>
      </c>
      <c r="B38856" t="s">
        <v>2176</v>
      </c>
      <c r="C38856" t="s">
        <v>8</v>
      </c>
      <c r="D38856" t="s">
        <v>2388</v>
      </c>
      <c r="E38856">
        <v>-7</v>
      </c>
    </row>
    <row r="38857" spans="1:5" x14ac:dyDescent="0.3">
      <c r="A38857">
        <v>42020005</v>
      </c>
      <c r="B38857" t="s">
        <v>2176</v>
      </c>
      <c r="C38857" t="s">
        <v>8</v>
      </c>
      <c r="D38857" t="s">
        <v>2389</v>
      </c>
      <c r="E38857">
        <v>-4</v>
      </c>
    </row>
    <row r="38858" spans="1:5" x14ac:dyDescent="0.3">
      <c r="A38858">
        <v>42020005</v>
      </c>
      <c r="B38858" t="s">
        <v>2176</v>
      </c>
      <c r="C38858" t="s">
        <v>8</v>
      </c>
      <c r="D38858" t="s">
        <v>2390</v>
      </c>
      <c r="E38858">
        <v>-13</v>
      </c>
    </row>
    <row r="38859" spans="1:5" x14ac:dyDescent="0.3">
      <c r="A38859">
        <v>42020005</v>
      </c>
      <c r="B38859" t="s">
        <v>2176</v>
      </c>
      <c r="C38859" t="s">
        <v>8</v>
      </c>
      <c r="D38859" t="s">
        <v>2391</v>
      </c>
      <c r="E38859">
        <v>-2</v>
      </c>
    </row>
    <row r="38860" spans="1:5" x14ac:dyDescent="0.3">
      <c r="A38860">
        <v>42020005</v>
      </c>
      <c r="B38860" t="s">
        <v>2176</v>
      </c>
      <c r="C38860" t="s">
        <v>8</v>
      </c>
      <c r="D38860" t="s">
        <v>2392</v>
      </c>
      <c r="E38860">
        <v>-9</v>
      </c>
    </row>
    <row r="38861" spans="1:5" x14ac:dyDescent="0.3">
      <c r="A38861">
        <v>42020005</v>
      </c>
      <c r="B38861" t="s">
        <v>2176</v>
      </c>
      <c r="C38861" t="s">
        <v>8</v>
      </c>
      <c r="D38861" t="s">
        <v>2393</v>
      </c>
      <c r="E38861">
        <v>-8</v>
      </c>
    </row>
    <row r="38862" spans="1:5" x14ac:dyDescent="0.3">
      <c r="A38862">
        <v>42020005</v>
      </c>
      <c r="B38862" t="s">
        <v>2176</v>
      </c>
      <c r="C38862" t="s">
        <v>8</v>
      </c>
      <c r="D38862" t="s">
        <v>2394</v>
      </c>
      <c r="E38862">
        <v>-4</v>
      </c>
    </row>
    <row r="38863" spans="1:5" x14ac:dyDescent="0.3">
      <c r="A38863">
        <v>42020005</v>
      </c>
      <c r="B38863" t="s">
        <v>2176</v>
      </c>
      <c r="C38863" t="s">
        <v>8</v>
      </c>
      <c r="D38863" t="s">
        <v>2395</v>
      </c>
      <c r="E38863">
        <v>-8</v>
      </c>
    </row>
    <row r="38864" spans="1:5" x14ac:dyDescent="0.3">
      <c r="A38864">
        <v>42020005</v>
      </c>
      <c r="B38864" t="s">
        <v>2176</v>
      </c>
      <c r="C38864" t="s">
        <v>8</v>
      </c>
      <c r="D38864" t="s">
        <v>2396</v>
      </c>
      <c r="E38864">
        <v>-4</v>
      </c>
    </row>
    <row r="38865" spans="1:5" x14ac:dyDescent="0.3">
      <c r="A38865">
        <v>42020005</v>
      </c>
      <c r="B38865" t="s">
        <v>2176</v>
      </c>
      <c r="C38865" t="s">
        <v>8</v>
      </c>
      <c r="D38865" t="s">
        <v>2397</v>
      </c>
      <c r="E38865">
        <v>-11</v>
      </c>
    </row>
    <row r="38866" spans="1:5" x14ac:dyDescent="0.3">
      <c r="A38866">
        <v>42020005</v>
      </c>
      <c r="B38866" t="s">
        <v>2176</v>
      </c>
      <c r="C38866" t="s">
        <v>8</v>
      </c>
      <c r="D38866" t="s">
        <v>2398</v>
      </c>
      <c r="E38866">
        <v>-10</v>
      </c>
    </row>
    <row r="38867" spans="1:5" x14ac:dyDescent="0.3">
      <c r="A38867">
        <v>42020005</v>
      </c>
      <c r="B38867" t="s">
        <v>2176</v>
      </c>
      <c r="C38867" t="s">
        <v>8</v>
      </c>
      <c r="D38867" t="s">
        <v>2399</v>
      </c>
      <c r="E38867">
        <v>-16</v>
      </c>
    </row>
    <row r="38868" spans="1:5" x14ac:dyDescent="0.3">
      <c r="A38868">
        <v>42020005</v>
      </c>
      <c r="B38868" t="s">
        <v>2176</v>
      </c>
      <c r="C38868" t="s">
        <v>8</v>
      </c>
      <c r="D38868" t="s">
        <v>2400</v>
      </c>
      <c r="E38868">
        <v>-6</v>
      </c>
    </row>
    <row r="38869" spans="1:5" x14ac:dyDescent="0.3">
      <c r="A38869">
        <v>42020005</v>
      </c>
      <c r="B38869" t="s">
        <v>2176</v>
      </c>
      <c r="C38869" t="s">
        <v>8</v>
      </c>
      <c r="D38869" t="s">
        <v>2401</v>
      </c>
      <c r="E38869">
        <v>-9</v>
      </c>
    </row>
    <row r="38870" spans="1:5" x14ac:dyDescent="0.3">
      <c r="A38870">
        <v>42020005</v>
      </c>
      <c r="B38870" t="s">
        <v>2176</v>
      </c>
      <c r="C38870" t="s">
        <v>8</v>
      </c>
      <c r="D38870" t="s">
        <v>2402</v>
      </c>
      <c r="E38870">
        <v>-9</v>
      </c>
    </row>
    <row r="38871" spans="1:5" x14ac:dyDescent="0.3">
      <c r="A38871">
        <v>42020005</v>
      </c>
      <c r="B38871" t="s">
        <v>2176</v>
      </c>
      <c r="C38871" t="s">
        <v>8</v>
      </c>
      <c r="D38871" t="s">
        <v>2403</v>
      </c>
      <c r="E38871">
        <v>-9</v>
      </c>
    </row>
    <row r="38872" spans="1:5" x14ac:dyDescent="0.3">
      <c r="A38872">
        <v>42020005</v>
      </c>
      <c r="B38872" t="s">
        <v>2176</v>
      </c>
      <c r="C38872" t="s">
        <v>8</v>
      </c>
      <c r="D38872" t="s">
        <v>2404</v>
      </c>
      <c r="E38872">
        <v>-2</v>
      </c>
    </row>
    <row r="38873" spans="1:5" x14ac:dyDescent="0.3">
      <c r="A38873">
        <v>42020005</v>
      </c>
      <c r="B38873" t="s">
        <v>2176</v>
      </c>
      <c r="C38873" t="s">
        <v>8</v>
      </c>
      <c r="D38873" t="s">
        <v>2405</v>
      </c>
      <c r="E38873">
        <v>-14</v>
      </c>
    </row>
    <row r="38874" spans="1:5" x14ac:dyDescent="0.3">
      <c r="A38874">
        <v>42020005</v>
      </c>
      <c r="B38874" t="s">
        <v>2176</v>
      </c>
      <c r="C38874" t="s">
        <v>8</v>
      </c>
      <c r="D38874" t="s">
        <v>2406</v>
      </c>
      <c r="E38874">
        <v>-2</v>
      </c>
    </row>
    <row r="38875" spans="1:5" x14ac:dyDescent="0.3">
      <c r="A38875">
        <v>42020005</v>
      </c>
      <c r="B38875" t="s">
        <v>2176</v>
      </c>
      <c r="C38875" t="s">
        <v>8</v>
      </c>
      <c r="D38875" t="s">
        <v>2407</v>
      </c>
      <c r="E38875">
        <v>-30</v>
      </c>
    </row>
    <row r="38876" spans="1:5" x14ac:dyDescent="0.3">
      <c r="A38876">
        <v>42020005</v>
      </c>
      <c r="B38876" t="s">
        <v>2176</v>
      </c>
      <c r="C38876" t="s">
        <v>8</v>
      </c>
      <c r="D38876" t="s">
        <v>2408</v>
      </c>
      <c r="E38876">
        <v>-3</v>
      </c>
    </row>
    <row r="38877" spans="1:5" x14ac:dyDescent="0.3">
      <c r="A38877">
        <v>42020005</v>
      </c>
      <c r="B38877" t="s">
        <v>2176</v>
      </c>
      <c r="C38877" t="s">
        <v>8</v>
      </c>
      <c r="D38877" t="s">
        <v>2409</v>
      </c>
      <c r="E38877">
        <v>-18</v>
      </c>
    </row>
    <row r="38878" spans="1:5" x14ac:dyDescent="0.3">
      <c r="A38878">
        <v>42020005</v>
      </c>
      <c r="B38878" t="s">
        <v>2176</v>
      </c>
      <c r="C38878" t="s">
        <v>8</v>
      </c>
      <c r="D38878" t="s">
        <v>2410</v>
      </c>
      <c r="E38878">
        <v>-21</v>
      </c>
    </row>
    <row r="38879" spans="1:5" x14ac:dyDescent="0.3">
      <c r="A38879">
        <v>42020005</v>
      </c>
      <c r="B38879" t="s">
        <v>2176</v>
      </c>
      <c r="C38879" t="s">
        <v>8</v>
      </c>
      <c r="D38879" t="s">
        <v>2411</v>
      </c>
      <c r="E38879">
        <v>-24</v>
      </c>
    </row>
    <row r="38880" spans="1:5" x14ac:dyDescent="0.3">
      <c r="A38880">
        <v>42020005</v>
      </c>
      <c r="B38880" t="s">
        <v>2176</v>
      </c>
      <c r="C38880" t="s">
        <v>8</v>
      </c>
      <c r="D38880" t="s">
        <v>2412</v>
      </c>
      <c r="E38880">
        <v>-8</v>
      </c>
    </row>
    <row r="38881" spans="1:5" x14ac:dyDescent="0.3">
      <c r="A38881">
        <v>42020005</v>
      </c>
      <c r="B38881" t="s">
        <v>2176</v>
      </c>
      <c r="C38881" t="s">
        <v>8</v>
      </c>
      <c r="D38881" t="s">
        <v>2413</v>
      </c>
      <c r="E38881">
        <v>-4</v>
      </c>
    </row>
    <row r="38882" spans="1:5" x14ac:dyDescent="0.3">
      <c r="A38882">
        <v>92010025</v>
      </c>
      <c r="B38882" t="s">
        <v>2178</v>
      </c>
      <c r="C38882" t="s">
        <v>8</v>
      </c>
      <c r="D38882" t="s">
        <v>2378</v>
      </c>
      <c r="E38882">
        <v>0</v>
      </c>
    </row>
    <row r="38883" spans="1:5" x14ac:dyDescent="0.3">
      <c r="A38883">
        <v>92010025</v>
      </c>
      <c r="B38883" t="s">
        <v>2178</v>
      </c>
      <c r="C38883" t="s">
        <v>8</v>
      </c>
      <c r="D38883" t="s">
        <v>2379</v>
      </c>
      <c r="E38883">
        <v>0</v>
      </c>
    </row>
    <row r="38884" spans="1:5" x14ac:dyDescent="0.3">
      <c r="A38884">
        <v>92010025</v>
      </c>
      <c r="B38884" t="s">
        <v>2178</v>
      </c>
      <c r="C38884" t="s">
        <v>8</v>
      </c>
      <c r="D38884" t="s">
        <v>2380</v>
      </c>
      <c r="E38884">
        <v>0</v>
      </c>
    </row>
    <row r="38885" spans="1:5" x14ac:dyDescent="0.3">
      <c r="A38885">
        <v>92010025</v>
      </c>
      <c r="B38885" t="s">
        <v>2178</v>
      </c>
      <c r="C38885" t="s">
        <v>8</v>
      </c>
      <c r="D38885" t="s">
        <v>2381</v>
      </c>
      <c r="E38885">
        <v>0</v>
      </c>
    </row>
    <row r="38886" spans="1:5" x14ac:dyDescent="0.3">
      <c r="A38886">
        <v>92010025</v>
      </c>
      <c r="B38886" t="s">
        <v>2178</v>
      </c>
      <c r="C38886" t="s">
        <v>8</v>
      </c>
      <c r="D38886" t="s">
        <v>2382</v>
      </c>
      <c r="E38886">
        <v>0</v>
      </c>
    </row>
    <row r="38887" spans="1:5" x14ac:dyDescent="0.3">
      <c r="A38887">
        <v>92010025</v>
      </c>
      <c r="B38887" t="s">
        <v>2178</v>
      </c>
      <c r="C38887" t="s">
        <v>8</v>
      </c>
      <c r="D38887" t="s">
        <v>2383</v>
      </c>
      <c r="E38887">
        <v>0</v>
      </c>
    </row>
    <row r="38888" spans="1:5" x14ac:dyDescent="0.3">
      <c r="A38888">
        <v>92010025</v>
      </c>
      <c r="B38888" t="s">
        <v>2178</v>
      </c>
      <c r="C38888" t="s">
        <v>8</v>
      </c>
      <c r="D38888" t="s">
        <v>2384</v>
      </c>
      <c r="E38888">
        <v>0</v>
      </c>
    </row>
    <row r="38889" spans="1:5" x14ac:dyDescent="0.3">
      <c r="A38889">
        <v>92010025</v>
      </c>
      <c r="B38889" t="s">
        <v>2178</v>
      </c>
      <c r="C38889" t="s">
        <v>8</v>
      </c>
      <c r="D38889" t="s">
        <v>2385</v>
      </c>
      <c r="E38889">
        <v>0</v>
      </c>
    </row>
    <row r="38890" spans="1:5" x14ac:dyDescent="0.3">
      <c r="A38890">
        <v>92010025</v>
      </c>
      <c r="B38890" t="s">
        <v>2178</v>
      </c>
      <c r="C38890" t="s">
        <v>8</v>
      </c>
      <c r="D38890" t="s">
        <v>2386</v>
      </c>
      <c r="E38890">
        <v>0</v>
      </c>
    </row>
    <row r="38891" spans="1:5" x14ac:dyDescent="0.3">
      <c r="A38891">
        <v>92010025</v>
      </c>
      <c r="B38891" t="s">
        <v>2178</v>
      </c>
      <c r="C38891" t="s">
        <v>8</v>
      </c>
      <c r="D38891" t="s">
        <v>2387</v>
      </c>
      <c r="E38891">
        <v>0</v>
      </c>
    </row>
    <row r="38892" spans="1:5" x14ac:dyDescent="0.3">
      <c r="A38892">
        <v>92010025</v>
      </c>
      <c r="B38892" t="s">
        <v>2178</v>
      </c>
      <c r="C38892" t="s">
        <v>8</v>
      </c>
      <c r="D38892" t="s">
        <v>2388</v>
      </c>
      <c r="E38892">
        <v>0</v>
      </c>
    </row>
    <row r="38893" spans="1:5" x14ac:dyDescent="0.3">
      <c r="A38893">
        <v>92010025</v>
      </c>
      <c r="B38893" t="s">
        <v>2178</v>
      </c>
      <c r="C38893" t="s">
        <v>8</v>
      </c>
      <c r="D38893" t="s">
        <v>2389</v>
      </c>
      <c r="E38893">
        <v>0</v>
      </c>
    </row>
    <row r="38894" spans="1:5" x14ac:dyDescent="0.3">
      <c r="A38894">
        <v>92010025</v>
      </c>
      <c r="B38894" t="s">
        <v>2178</v>
      </c>
      <c r="C38894" t="s">
        <v>8</v>
      </c>
      <c r="D38894" t="s">
        <v>2390</v>
      </c>
      <c r="E38894">
        <v>0</v>
      </c>
    </row>
    <row r="38895" spans="1:5" x14ac:dyDescent="0.3">
      <c r="A38895">
        <v>92010025</v>
      </c>
      <c r="B38895" t="s">
        <v>2178</v>
      </c>
      <c r="C38895" t="s">
        <v>8</v>
      </c>
      <c r="D38895" t="s">
        <v>2391</v>
      </c>
      <c r="E38895">
        <v>0</v>
      </c>
    </row>
    <row r="38896" spans="1:5" x14ac:dyDescent="0.3">
      <c r="A38896">
        <v>92010025</v>
      </c>
      <c r="B38896" t="s">
        <v>2178</v>
      </c>
      <c r="C38896" t="s">
        <v>8</v>
      </c>
      <c r="D38896" t="s">
        <v>2392</v>
      </c>
      <c r="E38896">
        <v>0</v>
      </c>
    </row>
    <row r="38897" spans="1:5" x14ac:dyDescent="0.3">
      <c r="A38897">
        <v>92010025</v>
      </c>
      <c r="B38897" t="s">
        <v>2178</v>
      </c>
      <c r="C38897" t="s">
        <v>8</v>
      </c>
      <c r="D38897" t="s">
        <v>2393</v>
      </c>
      <c r="E38897">
        <v>0</v>
      </c>
    </row>
    <row r="38898" spans="1:5" x14ac:dyDescent="0.3">
      <c r="A38898">
        <v>92010025</v>
      </c>
      <c r="B38898" t="s">
        <v>2178</v>
      </c>
      <c r="C38898" t="s">
        <v>8</v>
      </c>
      <c r="D38898" t="s">
        <v>2394</v>
      </c>
      <c r="E38898">
        <v>0</v>
      </c>
    </row>
    <row r="38899" spans="1:5" x14ac:dyDescent="0.3">
      <c r="A38899">
        <v>92010025</v>
      </c>
      <c r="B38899" t="s">
        <v>2178</v>
      </c>
      <c r="C38899" t="s">
        <v>8</v>
      </c>
      <c r="D38899" t="s">
        <v>2395</v>
      </c>
      <c r="E38899">
        <v>0</v>
      </c>
    </row>
    <row r="38900" spans="1:5" x14ac:dyDescent="0.3">
      <c r="A38900">
        <v>92010025</v>
      </c>
      <c r="B38900" t="s">
        <v>2178</v>
      </c>
      <c r="C38900" t="s">
        <v>8</v>
      </c>
      <c r="D38900" t="s">
        <v>2396</v>
      </c>
      <c r="E38900">
        <v>0</v>
      </c>
    </row>
    <row r="38901" spans="1:5" x14ac:dyDescent="0.3">
      <c r="A38901">
        <v>92010025</v>
      </c>
      <c r="B38901" t="s">
        <v>2178</v>
      </c>
      <c r="C38901" t="s">
        <v>8</v>
      </c>
      <c r="D38901" t="s">
        <v>2397</v>
      </c>
      <c r="E38901">
        <v>0</v>
      </c>
    </row>
    <row r="38902" spans="1:5" x14ac:dyDescent="0.3">
      <c r="A38902">
        <v>92010025</v>
      </c>
      <c r="B38902" t="s">
        <v>2178</v>
      </c>
      <c r="C38902" t="s">
        <v>8</v>
      </c>
      <c r="D38902" t="s">
        <v>2398</v>
      </c>
      <c r="E38902">
        <v>0</v>
      </c>
    </row>
    <row r="38903" spans="1:5" x14ac:dyDescent="0.3">
      <c r="A38903">
        <v>92010025</v>
      </c>
      <c r="B38903" t="s">
        <v>2178</v>
      </c>
      <c r="C38903" t="s">
        <v>8</v>
      </c>
      <c r="D38903" t="s">
        <v>2399</v>
      </c>
      <c r="E38903">
        <v>0</v>
      </c>
    </row>
    <row r="38904" spans="1:5" x14ac:dyDescent="0.3">
      <c r="A38904">
        <v>92010025</v>
      </c>
      <c r="B38904" t="s">
        <v>2178</v>
      </c>
      <c r="C38904" t="s">
        <v>8</v>
      </c>
      <c r="D38904" t="s">
        <v>2400</v>
      </c>
      <c r="E38904">
        <v>0</v>
      </c>
    </row>
    <row r="38905" spans="1:5" x14ac:dyDescent="0.3">
      <c r="A38905">
        <v>92010025</v>
      </c>
      <c r="B38905" t="s">
        <v>2178</v>
      </c>
      <c r="C38905" t="s">
        <v>8</v>
      </c>
      <c r="D38905" t="s">
        <v>2401</v>
      </c>
      <c r="E38905">
        <v>0</v>
      </c>
    </row>
    <row r="38906" spans="1:5" x14ac:dyDescent="0.3">
      <c r="A38906">
        <v>92010025</v>
      </c>
      <c r="B38906" t="s">
        <v>2178</v>
      </c>
      <c r="C38906" t="s">
        <v>8</v>
      </c>
      <c r="D38906" t="s">
        <v>2402</v>
      </c>
      <c r="E38906">
        <v>0</v>
      </c>
    </row>
    <row r="38907" spans="1:5" x14ac:dyDescent="0.3">
      <c r="A38907">
        <v>92010025</v>
      </c>
      <c r="B38907" t="s">
        <v>2178</v>
      </c>
      <c r="C38907" t="s">
        <v>8</v>
      </c>
      <c r="D38907" t="s">
        <v>2403</v>
      </c>
      <c r="E38907">
        <v>0</v>
      </c>
    </row>
    <row r="38908" spans="1:5" x14ac:dyDescent="0.3">
      <c r="A38908">
        <v>92010025</v>
      </c>
      <c r="B38908" t="s">
        <v>2178</v>
      </c>
      <c r="C38908" t="s">
        <v>8</v>
      </c>
      <c r="D38908" t="s">
        <v>2404</v>
      </c>
      <c r="E38908">
        <v>0</v>
      </c>
    </row>
    <row r="38909" spans="1:5" x14ac:dyDescent="0.3">
      <c r="A38909">
        <v>92010025</v>
      </c>
      <c r="B38909" t="s">
        <v>2178</v>
      </c>
      <c r="C38909" t="s">
        <v>8</v>
      </c>
      <c r="D38909" t="s">
        <v>2405</v>
      </c>
      <c r="E38909">
        <v>0</v>
      </c>
    </row>
    <row r="38910" spans="1:5" x14ac:dyDescent="0.3">
      <c r="A38910">
        <v>92010025</v>
      </c>
      <c r="B38910" t="s">
        <v>2178</v>
      </c>
      <c r="C38910" t="s">
        <v>8</v>
      </c>
      <c r="D38910" t="s">
        <v>2406</v>
      </c>
      <c r="E38910">
        <v>0</v>
      </c>
    </row>
    <row r="38911" spans="1:5" x14ac:dyDescent="0.3">
      <c r="A38911">
        <v>92010025</v>
      </c>
      <c r="B38911" t="s">
        <v>2178</v>
      </c>
      <c r="C38911" t="s">
        <v>8</v>
      </c>
      <c r="D38911" t="s">
        <v>2407</v>
      </c>
      <c r="E38911">
        <v>0</v>
      </c>
    </row>
    <row r="38912" spans="1:5" x14ac:dyDescent="0.3">
      <c r="A38912">
        <v>92010025</v>
      </c>
      <c r="B38912" t="s">
        <v>2178</v>
      </c>
      <c r="C38912" t="s">
        <v>8</v>
      </c>
      <c r="D38912" t="s">
        <v>2408</v>
      </c>
      <c r="E38912">
        <v>0</v>
      </c>
    </row>
    <row r="38913" spans="1:5" x14ac:dyDescent="0.3">
      <c r="A38913">
        <v>92010025</v>
      </c>
      <c r="B38913" t="s">
        <v>2178</v>
      </c>
      <c r="C38913" t="s">
        <v>8</v>
      </c>
      <c r="D38913" t="s">
        <v>2409</v>
      </c>
      <c r="E38913">
        <v>0</v>
      </c>
    </row>
    <row r="38914" spans="1:5" x14ac:dyDescent="0.3">
      <c r="A38914">
        <v>92010025</v>
      </c>
      <c r="B38914" t="s">
        <v>2178</v>
      </c>
      <c r="C38914" t="s">
        <v>8</v>
      </c>
      <c r="D38914" t="s">
        <v>2410</v>
      </c>
      <c r="E38914">
        <v>0</v>
      </c>
    </row>
    <row r="38915" spans="1:5" x14ac:dyDescent="0.3">
      <c r="A38915">
        <v>92010025</v>
      </c>
      <c r="B38915" t="s">
        <v>2178</v>
      </c>
      <c r="C38915" t="s">
        <v>8</v>
      </c>
      <c r="D38915" t="s">
        <v>2411</v>
      </c>
      <c r="E38915">
        <v>0</v>
      </c>
    </row>
    <row r="38916" spans="1:5" x14ac:dyDescent="0.3">
      <c r="A38916">
        <v>92010025</v>
      </c>
      <c r="B38916" t="s">
        <v>2178</v>
      </c>
      <c r="C38916" t="s">
        <v>8</v>
      </c>
      <c r="D38916" t="s">
        <v>2412</v>
      </c>
      <c r="E38916">
        <v>-5000</v>
      </c>
    </row>
    <row r="38917" spans="1:5" x14ac:dyDescent="0.3">
      <c r="A38917">
        <v>92010025</v>
      </c>
      <c r="B38917" t="s">
        <v>2178</v>
      </c>
      <c r="C38917" t="s">
        <v>8</v>
      </c>
      <c r="D38917" t="s">
        <v>2413</v>
      </c>
      <c r="E38917">
        <v>-177845</v>
      </c>
    </row>
    <row r="38918" spans="1:5" x14ac:dyDescent="0.3">
      <c r="A38918">
        <v>50010003</v>
      </c>
      <c r="B38918" t="s">
        <v>2180</v>
      </c>
      <c r="C38918" t="s">
        <v>130</v>
      </c>
      <c r="D38918" t="s">
        <v>2378</v>
      </c>
      <c r="E38918">
        <v>0</v>
      </c>
    </row>
    <row r="38919" spans="1:5" x14ac:dyDescent="0.3">
      <c r="A38919">
        <v>50010003</v>
      </c>
      <c r="B38919" t="s">
        <v>2180</v>
      </c>
      <c r="C38919" t="s">
        <v>130</v>
      </c>
      <c r="D38919" t="s">
        <v>2379</v>
      </c>
      <c r="E38919">
        <v>0</v>
      </c>
    </row>
    <row r="38920" spans="1:5" x14ac:dyDescent="0.3">
      <c r="A38920">
        <v>50010003</v>
      </c>
      <c r="B38920" t="s">
        <v>2180</v>
      </c>
      <c r="C38920" t="s">
        <v>130</v>
      </c>
      <c r="D38920" t="s">
        <v>2380</v>
      </c>
      <c r="E38920">
        <v>0</v>
      </c>
    </row>
    <row r="38921" spans="1:5" x14ac:dyDescent="0.3">
      <c r="A38921">
        <v>50010003</v>
      </c>
      <c r="B38921" t="s">
        <v>2180</v>
      </c>
      <c r="C38921" t="s">
        <v>130</v>
      </c>
      <c r="D38921" t="s">
        <v>2381</v>
      </c>
      <c r="E38921">
        <v>0</v>
      </c>
    </row>
    <row r="38922" spans="1:5" x14ac:dyDescent="0.3">
      <c r="A38922">
        <v>50010003</v>
      </c>
      <c r="B38922" t="s">
        <v>2180</v>
      </c>
      <c r="C38922" t="s">
        <v>130</v>
      </c>
      <c r="D38922" t="s">
        <v>2382</v>
      </c>
      <c r="E38922">
        <v>0</v>
      </c>
    </row>
    <row r="38923" spans="1:5" x14ac:dyDescent="0.3">
      <c r="A38923">
        <v>50010003</v>
      </c>
      <c r="B38923" t="s">
        <v>2180</v>
      </c>
      <c r="C38923" t="s">
        <v>130</v>
      </c>
      <c r="D38923" t="s">
        <v>2383</v>
      </c>
      <c r="E38923">
        <v>0</v>
      </c>
    </row>
    <row r="38924" spans="1:5" x14ac:dyDescent="0.3">
      <c r="A38924">
        <v>50010003</v>
      </c>
      <c r="B38924" t="s">
        <v>2180</v>
      </c>
      <c r="C38924" t="s">
        <v>130</v>
      </c>
      <c r="D38924" t="s">
        <v>2384</v>
      </c>
      <c r="E38924">
        <v>0</v>
      </c>
    </row>
    <row r="38925" spans="1:5" x14ac:dyDescent="0.3">
      <c r="A38925">
        <v>50010003</v>
      </c>
      <c r="B38925" t="s">
        <v>2180</v>
      </c>
      <c r="C38925" t="s">
        <v>130</v>
      </c>
      <c r="D38925" t="s">
        <v>2385</v>
      </c>
      <c r="E38925">
        <v>0</v>
      </c>
    </row>
    <row r="38926" spans="1:5" x14ac:dyDescent="0.3">
      <c r="A38926">
        <v>50010003</v>
      </c>
      <c r="B38926" t="s">
        <v>2180</v>
      </c>
      <c r="C38926" t="s">
        <v>130</v>
      </c>
      <c r="D38926" t="s">
        <v>2386</v>
      </c>
      <c r="E38926">
        <v>-25</v>
      </c>
    </row>
    <row r="38927" spans="1:5" x14ac:dyDescent="0.3">
      <c r="A38927">
        <v>50010003</v>
      </c>
      <c r="B38927" t="s">
        <v>2180</v>
      </c>
      <c r="C38927" t="s">
        <v>130</v>
      </c>
      <c r="D38927" t="s">
        <v>2387</v>
      </c>
      <c r="E38927">
        <v>0</v>
      </c>
    </row>
    <row r="38928" spans="1:5" x14ac:dyDescent="0.3">
      <c r="A38928">
        <v>50010003</v>
      </c>
      <c r="B38928" t="s">
        <v>2180</v>
      </c>
      <c r="C38928" t="s">
        <v>130</v>
      </c>
      <c r="D38928" t="s">
        <v>2388</v>
      </c>
      <c r="E38928">
        <v>0</v>
      </c>
    </row>
    <row r="38929" spans="1:5" x14ac:dyDescent="0.3">
      <c r="A38929">
        <v>50010003</v>
      </c>
      <c r="B38929" t="s">
        <v>2180</v>
      </c>
      <c r="C38929" t="s">
        <v>130</v>
      </c>
      <c r="D38929" t="s">
        <v>2389</v>
      </c>
      <c r="E38929">
        <v>0</v>
      </c>
    </row>
    <row r="38930" spans="1:5" x14ac:dyDescent="0.3">
      <c r="A38930">
        <v>50010003</v>
      </c>
      <c r="B38930" t="s">
        <v>2180</v>
      </c>
      <c r="C38930" t="s">
        <v>130</v>
      </c>
      <c r="D38930" t="s">
        <v>2390</v>
      </c>
      <c r="E38930">
        <v>0</v>
      </c>
    </row>
    <row r="38931" spans="1:5" x14ac:dyDescent="0.3">
      <c r="A38931">
        <v>50010003</v>
      </c>
      <c r="B38931" t="s">
        <v>2180</v>
      </c>
      <c r="C38931" t="s">
        <v>130</v>
      </c>
      <c r="D38931" t="s">
        <v>2391</v>
      </c>
      <c r="E38931">
        <v>0</v>
      </c>
    </row>
    <row r="38932" spans="1:5" x14ac:dyDescent="0.3">
      <c r="A38932">
        <v>50010003</v>
      </c>
      <c r="B38932" t="s">
        <v>2180</v>
      </c>
      <c r="C38932" t="s">
        <v>130</v>
      </c>
      <c r="D38932" t="s">
        <v>2392</v>
      </c>
      <c r="E38932">
        <v>0</v>
      </c>
    </row>
    <row r="38933" spans="1:5" x14ac:dyDescent="0.3">
      <c r="A38933">
        <v>50010003</v>
      </c>
      <c r="B38933" t="s">
        <v>2180</v>
      </c>
      <c r="C38933" t="s">
        <v>130</v>
      </c>
      <c r="D38933" t="s">
        <v>2393</v>
      </c>
      <c r="E38933">
        <v>0</v>
      </c>
    </row>
    <row r="38934" spans="1:5" x14ac:dyDescent="0.3">
      <c r="A38934">
        <v>50010003</v>
      </c>
      <c r="B38934" t="s">
        <v>2180</v>
      </c>
      <c r="C38934" t="s">
        <v>130</v>
      </c>
      <c r="D38934" t="s">
        <v>2394</v>
      </c>
      <c r="E38934">
        <v>0</v>
      </c>
    </row>
    <row r="38935" spans="1:5" x14ac:dyDescent="0.3">
      <c r="A38935">
        <v>50010003</v>
      </c>
      <c r="B38935" t="s">
        <v>2180</v>
      </c>
      <c r="C38935" t="s">
        <v>130</v>
      </c>
      <c r="D38935" t="s">
        <v>2395</v>
      </c>
      <c r="E38935">
        <v>0</v>
      </c>
    </row>
    <row r="38936" spans="1:5" x14ac:dyDescent="0.3">
      <c r="A38936">
        <v>50010003</v>
      </c>
      <c r="B38936" t="s">
        <v>2180</v>
      </c>
      <c r="C38936" t="s">
        <v>130</v>
      </c>
      <c r="D38936" t="s">
        <v>2396</v>
      </c>
      <c r="E38936">
        <v>0</v>
      </c>
    </row>
    <row r="38937" spans="1:5" x14ac:dyDescent="0.3">
      <c r="A38937">
        <v>50010003</v>
      </c>
      <c r="B38937" t="s">
        <v>2180</v>
      </c>
      <c r="C38937" t="s">
        <v>130</v>
      </c>
      <c r="D38937" t="s">
        <v>2397</v>
      </c>
      <c r="E38937">
        <v>0</v>
      </c>
    </row>
    <row r="38938" spans="1:5" x14ac:dyDescent="0.3">
      <c r="A38938">
        <v>50010003</v>
      </c>
      <c r="B38938" t="s">
        <v>2180</v>
      </c>
      <c r="C38938" t="s">
        <v>130</v>
      </c>
      <c r="D38938" t="s">
        <v>2398</v>
      </c>
      <c r="E38938">
        <v>0</v>
      </c>
    </row>
    <row r="38939" spans="1:5" x14ac:dyDescent="0.3">
      <c r="A38939">
        <v>50010003</v>
      </c>
      <c r="B38939" t="s">
        <v>2180</v>
      </c>
      <c r="C38939" t="s">
        <v>130</v>
      </c>
      <c r="D38939" t="s">
        <v>2399</v>
      </c>
      <c r="E38939">
        <v>0</v>
      </c>
    </row>
    <row r="38940" spans="1:5" x14ac:dyDescent="0.3">
      <c r="A38940">
        <v>50010003</v>
      </c>
      <c r="B38940" t="s">
        <v>2180</v>
      </c>
      <c r="C38940" t="s">
        <v>130</v>
      </c>
      <c r="D38940" t="s">
        <v>2400</v>
      </c>
      <c r="E38940">
        <v>0</v>
      </c>
    </row>
    <row r="38941" spans="1:5" x14ac:dyDescent="0.3">
      <c r="A38941">
        <v>50010003</v>
      </c>
      <c r="B38941" t="s">
        <v>2180</v>
      </c>
      <c r="C38941" t="s">
        <v>130</v>
      </c>
      <c r="D38941" t="s">
        <v>2401</v>
      </c>
      <c r="E38941">
        <v>0</v>
      </c>
    </row>
    <row r="38942" spans="1:5" x14ac:dyDescent="0.3">
      <c r="A38942">
        <v>50010003</v>
      </c>
      <c r="B38942" t="s">
        <v>2180</v>
      </c>
      <c r="C38942" t="s">
        <v>130</v>
      </c>
      <c r="D38942" t="s">
        <v>2402</v>
      </c>
      <c r="E38942">
        <v>0</v>
      </c>
    </row>
    <row r="38943" spans="1:5" x14ac:dyDescent="0.3">
      <c r="A38943">
        <v>50010003</v>
      </c>
      <c r="B38943" t="s">
        <v>2180</v>
      </c>
      <c r="C38943" t="s">
        <v>130</v>
      </c>
      <c r="D38943" t="s">
        <v>2403</v>
      </c>
      <c r="E38943">
        <v>-5</v>
      </c>
    </row>
    <row r="38944" spans="1:5" x14ac:dyDescent="0.3">
      <c r="A38944">
        <v>50010003</v>
      </c>
      <c r="B38944" t="s">
        <v>2180</v>
      </c>
      <c r="C38944" t="s">
        <v>130</v>
      </c>
      <c r="D38944" t="s">
        <v>2404</v>
      </c>
      <c r="E38944">
        <v>0</v>
      </c>
    </row>
    <row r="38945" spans="1:5" x14ac:dyDescent="0.3">
      <c r="A38945">
        <v>50010003</v>
      </c>
      <c r="B38945" t="s">
        <v>2180</v>
      </c>
      <c r="C38945" t="s">
        <v>130</v>
      </c>
      <c r="D38945" t="s">
        <v>2405</v>
      </c>
      <c r="E38945">
        <v>0</v>
      </c>
    </row>
    <row r="38946" spans="1:5" x14ac:dyDescent="0.3">
      <c r="A38946">
        <v>50010003</v>
      </c>
      <c r="B38946" t="s">
        <v>2180</v>
      </c>
      <c r="C38946" t="s">
        <v>130</v>
      </c>
      <c r="D38946" t="s">
        <v>2406</v>
      </c>
      <c r="E38946">
        <v>0</v>
      </c>
    </row>
    <row r="38947" spans="1:5" x14ac:dyDescent="0.3">
      <c r="A38947">
        <v>50010003</v>
      </c>
      <c r="B38947" t="s">
        <v>2180</v>
      </c>
      <c r="C38947" t="s">
        <v>130</v>
      </c>
      <c r="D38947" t="s">
        <v>2407</v>
      </c>
      <c r="E38947">
        <v>0</v>
      </c>
    </row>
    <row r="38948" spans="1:5" x14ac:dyDescent="0.3">
      <c r="A38948">
        <v>50010003</v>
      </c>
      <c r="B38948" t="s">
        <v>2180</v>
      </c>
      <c r="C38948" t="s">
        <v>130</v>
      </c>
      <c r="D38948" t="s">
        <v>2408</v>
      </c>
      <c r="E38948">
        <v>0</v>
      </c>
    </row>
    <row r="38949" spans="1:5" x14ac:dyDescent="0.3">
      <c r="A38949">
        <v>50010003</v>
      </c>
      <c r="B38949" t="s">
        <v>2180</v>
      </c>
      <c r="C38949" t="s">
        <v>130</v>
      </c>
      <c r="D38949" t="s">
        <v>2409</v>
      </c>
      <c r="E38949">
        <v>0</v>
      </c>
    </row>
    <row r="38950" spans="1:5" x14ac:dyDescent="0.3">
      <c r="A38950">
        <v>50010003</v>
      </c>
      <c r="B38950" t="s">
        <v>2180</v>
      </c>
      <c r="C38950" t="s">
        <v>130</v>
      </c>
      <c r="D38950" t="s">
        <v>2410</v>
      </c>
      <c r="E38950">
        <v>-20</v>
      </c>
    </row>
    <row r="38951" spans="1:5" x14ac:dyDescent="0.3">
      <c r="A38951">
        <v>50010003</v>
      </c>
      <c r="B38951" t="s">
        <v>2180</v>
      </c>
      <c r="C38951" t="s">
        <v>130</v>
      </c>
      <c r="D38951" t="s">
        <v>2411</v>
      </c>
      <c r="E38951">
        <v>0</v>
      </c>
    </row>
    <row r="38952" spans="1:5" x14ac:dyDescent="0.3">
      <c r="A38952">
        <v>50010003</v>
      </c>
      <c r="B38952" t="s">
        <v>2180</v>
      </c>
      <c r="C38952" t="s">
        <v>130</v>
      </c>
      <c r="D38952" t="s">
        <v>2412</v>
      </c>
      <c r="E38952">
        <v>0</v>
      </c>
    </row>
    <row r="38953" spans="1:5" x14ac:dyDescent="0.3">
      <c r="A38953">
        <v>50010003</v>
      </c>
      <c r="B38953" t="s">
        <v>2180</v>
      </c>
      <c r="C38953" t="s">
        <v>130</v>
      </c>
      <c r="D38953" t="s">
        <v>2413</v>
      </c>
      <c r="E38953">
        <v>0</v>
      </c>
    </row>
    <row r="38954" spans="1:5" x14ac:dyDescent="0.3">
      <c r="A38954">
        <v>50210009</v>
      </c>
      <c r="B38954" t="s">
        <v>2182</v>
      </c>
      <c r="C38954" t="s">
        <v>8</v>
      </c>
      <c r="D38954" t="s">
        <v>2378</v>
      </c>
      <c r="E38954">
        <v>0</v>
      </c>
    </row>
    <row r="38955" spans="1:5" x14ac:dyDescent="0.3">
      <c r="A38955">
        <v>50210009</v>
      </c>
      <c r="B38955" t="s">
        <v>2182</v>
      </c>
      <c r="C38955" t="s">
        <v>8</v>
      </c>
      <c r="D38955" t="s">
        <v>2379</v>
      </c>
      <c r="E38955">
        <v>-200</v>
      </c>
    </row>
    <row r="38956" spans="1:5" x14ac:dyDescent="0.3">
      <c r="A38956">
        <v>50210009</v>
      </c>
      <c r="B38956" t="s">
        <v>2182</v>
      </c>
      <c r="C38956" t="s">
        <v>8</v>
      </c>
      <c r="D38956" t="s">
        <v>2380</v>
      </c>
      <c r="E38956">
        <v>-100</v>
      </c>
    </row>
    <row r="38957" spans="1:5" x14ac:dyDescent="0.3">
      <c r="A38957">
        <v>50210009</v>
      </c>
      <c r="B38957" t="s">
        <v>2182</v>
      </c>
      <c r="C38957" t="s">
        <v>8</v>
      </c>
      <c r="D38957" t="s">
        <v>2381</v>
      </c>
      <c r="E38957">
        <v>-100</v>
      </c>
    </row>
    <row r="38958" spans="1:5" x14ac:dyDescent="0.3">
      <c r="A38958">
        <v>50210009</v>
      </c>
      <c r="B38958" t="s">
        <v>2182</v>
      </c>
      <c r="C38958" t="s">
        <v>8</v>
      </c>
      <c r="D38958" t="s">
        <v>2382</v>
      </c>
      <c r="E38958">
        <v>0</v>
      </c>
    </row>
    <row r="38959" spans="1:5" x14ac:dyDescent="0.3">
      <c r="A38959">
        <v>50210009</v>
      </c>
      <c r="B38959" t="s">
        <v>2182</v>
      </c>
      <c r="C38959" t="s">
        <v>8</v>
      </c>
      <c r="D38959" t="s">
        <v>2383</v>
      </c>
      <c r="E38959">
        <v>0</v>
      </c>
    </row>
    <row r="38960" spans="1:5" x14ac:dyDescent="0.3">
      <c r="A38960">
        <v>50210009</v>
      </c>
      <c r="B38960" t="s">
        <v>2182</v>
      </c>
      <c r="C38960" t="s">
        <v>8</v>
      </c>
      <c r="D38960" t="s">
        <v>2384</v>
      </c>
      <c r="E38960">
        <v>0</v>
      </c>
    </row>
    <row r="38961" spans="1:5" x14ac:dyDescent="0.3">
      <c r="A38961">
        <v>50210009</v>
      </c>
      <c r="B38961" t="s">
        <v>2182</v>
      </c>
      <c r="C38961" t="s">
        <v>8</v>
      </c>
      <c r="D38961" t="s">
        <v>2385</v>
      </c>
      <c r="E38961">
        <v>0</v>
      </c>
    </row>
    <row r="38962" spans="1:5" x14ac:dyDescent="0.3">
      <c r="A38962">
        <v>50210009</v>
      </c>
      <c r="B38962" t="s">
        <v>2182</v>
      </c>
      <c r="C38962" t="s">
        <v>8</v>
      </c>
      <c r="D38962" t="s">
        <v>2386</v>
      </c>
      <c r="E38962">
        <v>0</v>
      </c>
    </row>
    <row r="38963" spans="1:5" x14ac:dyDescent="0.3">
      <c r="A38963">
        <v>50210009</v>
      </c>
      <c r="B38963" t="s">
        <v>2182</v>
      </c>
      <c r="C38963" t="s">
        <v>8</v>
      </c>
      <c r="D38963" t="s">
        <v>2387</v>
      </c>
      <c r="E38963">
        <v>0</v>
      </c>
    </row>
    <row r="38964" spans="1:5" x14ac:dyDescent="0.3">
      <c r="A38964">
        <v>50210009</v>
      </c>
      <c r="B38964" t="s">
        <v>2182</v>
      </c>
      <c r="C38964" t="s">
        <v>8</v>
      </c>
      <c r="D38964" t="s">
        <v>2388</v>
      </c>
      <c r="E38964">
        <v>0</v>
      </c>
    </row>
    <row r="38965" spans="1:5" x14ac:dyDescent="0.3">
      <c r="A38965">
        <v>50210009</v>
      </c>
      <c r="B38965" t="s">
        <v>2182</v>
      </c>
      <c r="C38965" t="s">
        <v>8</v>
      </c>
      <c r="D38965" t="s">
        <v>2389</v>
      </c>
      <c r="E38965">
        <v>0</v>
      </c>
    </row>
    <row r="38966" spans="1:5" x14ac:dyDescent="0.3">
      <c r="A38966">
        <v>50210009</v>
      </c>
      <c r="B38966" t="s">
        <v>2182</v>
      </c>
      <c r="C38966" t="s">
        <v>8</v>
      </c>
      <c r="D38966" t="s">
        <v>2390</v>
      </c>
      <c r="E38966">
        <v>0</v>
      </c>
    </row>
    <row r="38967" spans="1:5" x14ac:dyDescent="0.3">
      <c r="A38967">
        <v>50210009</v>
      </c>
      <c r="B38967" t="s">
        <v>2182</v>
      </c>
      <c r="C38967" t="s">
        <v>8</v>
      </c>
      <c r="D38967" t="s">
        <v>2391</v>
      </c>
      <c r="E38967">
        <v>0</v>
      </c>
    </row>
    <row r="38968" spans="1:5" x14ac:dyDescent="0.3">
      <c r="A38968">
        <v>50210009</v>
      </c>
      <c r="B38968" t="s">
        <v>2182</v>
      </c>
      <c r="C38968" t="s">
        <v>8</v>
      </c>
      <c r="D38968" t="s">
        <v>2392</v>
      </c>
      <c r="E38968">
        <v>0</v>
      </c>
    </row>
    <row r="38969" spans="1:5" x14ac:dyDescent="0.3">
      <c r="A38969">
        <v>50210009</v>
      </c>
      <c r="B38969" t="s">
        <v>2182</v>
      </c>
      <c r="C38969" t="s">
        <v>8</v>
      </c>
      <c r="D38969" t="s">
        <v>2393</v>
      </c>
      <c r="E38969">
        <v>0</v>
      </c>
    </row>
    <row r="38970" spans="1:5" x14ac:dyDescent="0.3">
      <c r="A38970">
        <v>50210009</v>
      </c>
      <c r="B38970" t="s">
        <v>2182</v>
      </c>
      <c r="C38970" t="s">
        <v>8</v>
      </c>
      <c r="D38970" t="s">
        <v>2394</v>
      </c>
      <c r="E38970">
        <v>0</v>
      </c>
    </row>
    <row r="38971" spans="1:5" x14ac:dyDescent="0.3">
      <c r="A38971">
        <v>50210009</v>
      </c>
      <c r="B38971" t="s">
        <v>2182</v>
      </c>
      <c r="C38971" t="s">
        <v>8</v>
      </c>
      <c r="D38971" t="s">
        <v>2395</v>
      </c>
      <c r="E38971">
        <v>-800</v>
      </c>
    </row>
    <row r="38972" spans="1:5" x14ac:dyDescent="0.3">
      <c r="A38972">
        <v>50210009</v>
      </c>
      <c r="B38972" t="s">
        <v>2182</v>
      </c>
      <c r="C38972" t="s">
        <v>8</v>
      </c>
      <c r="D38972" t="s">
        <v>2396</v>
      </c>
      <c r="E38972">
        <v>0</v>
      </c>
    </row>
    <row r="38973" spans="1:5" x14ac:dyDescent="0.3">
      <c r="A38973">
        <v>50210009</v>
      </c>
      <c r="B38973" t="s">
        <v>2182</v>
      </c>
      <c r="C38973" t="s">
        <v>8</v>
      </c>
      <c r="D38973" t="s">
        <v>2397</v>
      </c>
      <c r="E38973">
        <v>0</v>
      </c>
    </row>
    <row r="38974" spans="1:5" x14ac:dyDescent="0.3">
      <c r="A38974">
        <v>50210009</v>
      </c>
      <c r="B38974" t="s">
        <v>2182</v>
      </c>
      <c r="C38974" t="s">
        <v>8</v>
      </c>
      <c r="D38974" t="s">
        <v>2398</v>
      </c>
      <c r="E38974">
        <v>-200</v>
      </c>
    </row>
    <row r="38975" spans="1:5" x14ac:dyDescent="0.3">
      <c r="A38975">
        <v>50210009</v>
      </c>
      <c r="B38975" t="s">
        <v>2182</v>
      </c>
      <c r="C38975" t="s">
        <v>8</v>
      </c>
      <c r="D38975" t="s">
        <v>2399</v>
      </c>
      <c r="E38975">
        <v>0</v>
      </c>
    </row>
    <row r="38976" spans="1:5" x14ac:dyDescent="0.3">
      <c r="A38976">
        <v>50210009</v>
      </c>
      <c r="B38976" t="s">
        <v>2182</v>
      </c>
      <c r="C38976" t="s">
        <v>8</v>
      </c>
      <c r="D38976" t="s">
        <v>2400</v>
      </c>
      <c r="E38976">
        <v>-200</v>
      </c>
    </row>
    <row r="38977" spans="1:5" x14ac:dyDescent="0.3">
      <c r="A38977">
        <v>50210009</v>
      </c>
      <c r="B38977" t="s">
        <v>2182</v>
      </c>
      <c r="C38977" t="s">
        <v>8</v>
      </c>
      <c r="D38977" t="s">
        <v>2401</v>
      </c>
      <c r="E38977">
        <v>-200</v>
      </c>
    </row>
    <row r="38978" spans="1:5" x14ac:dyDescent="0.3">
      <c r="A38978">
        <v>50210009</v>
      </c>
      <c r="B38978" t="s">
        <v>2182</v>
      </c>
      <c r="C38978" t="s">
        <v>8</v>
      </c>
      <c r="D38978" t="s">
        <v>2402</v>
      </c>
      <c r="E38978">
        <v>-100</v>
      </c>
    </row>
    <row r="38979" spans="1:5" x14ac:dyDescent="0.3">
      <c r="A38979">
        <v>50210009</v>
      </c>
      <c r="B38979" t="s">
        <v>2182</v>
      </c>
      <c r="C38979" t="s">
        <v>8</v>
      </c>
      <c r="D38979" t="s">
        <v>2403</v>
      </c>
      <c r="E38979">
        <v>0</v>
      </c>
    </row>
    <row r="38980" spans="1:5" x14ac:dyDescent="0.3">
      <c r="A38980">
        <v>50210009</v>
      </c>
      <c r="B38980" t="s">
        <v>2182</v>
      </c>
      <c r="C38980" t="s">
        <v>8</v>
      </c>
      <c r="D38980" t="s">
        <v>2404</v>
      </c>
      <c r="E38980">
        <v>0</v>
      </c>
    </row>
    <row r="38981" spans="1:5" x14ac:dyDescent="0.3">
      <c r="A38981">
        <v>50210009</v>
      </c>
      <c r="B38981" t="s">
        <v>2182</v>
      </c>
      <c r="C38981" t="s">
        <v>8</v>
      </c>
      <c r="D38981" t="s">
        <v>2405</v>
      </c>
      <c r="E38981">
        <v>0</v>
      </c>
    </row>
    <row r="38982" spans="1:5" x14ac:dyDescent="0.3">
      <c r="A38982">
        <v>50210009</v>
      </c>
      <c r="B38982" t="s">
        <v>2182</v>
      </c>
      <c r="C38982" t="s">
        <v>8</v>
      </c>
      <c r="D38982" t="s">
        <v>2406</v>
      </c>
      <c r="E38982">
        <v>0</v>
      </c>
    </row>
    <row r="38983" spans="1:5" x14ac:dyDescent="0.3">
      <c r="A38983">
        <v>50210009</v>
      </c>
      <c r="B38983" t="s">
        <v>2182</v>
      </c>
      <c r="C38983" t="s">
        <v>8</v>
      </c>
      <c r="D38983" t="s">
        <v>2407</v>
      </c>
      <c r="E38983">
        <v>-100</v>
      </c>
    </row>
    <row r="38984" spans="1:5" x14ac:dyDescent="0.3">
      <c r="A38984">
        <v>50210009</v>
      </c>
      <c r="B38984" t="s">
        <v>2182</v>
      </c>
      <c r="C38984" t="s">
        <v>8</v>
      </c>
      <c r="D38984" t="s">
        <v>2408</v>
      </c>
      <c r="E38984">
        <v>0</v>
      </c>
    </row>
    <row r="38985" spans="1:5" x14ac:dyDescent="0.3">
      <c r="A38985">
        <v>50210009</v>
      </c>
      <c r="B38985" t="s">
        <v>2182</v>
      </c>
      <c r="C38985" t="s">
        <v>8</v>
      </c>
      <c r="D38985" t="s">
        <v>2409</v>
      </c>
      <c r="E38985">
        <v>-15</v>
      </c>
    </row>
    <row r="38986" spans="1:5" x14ac:dyDescent="0.3">
      <c r="A38986">
        <v>50210009</v>
      </c>
      <c r="B38986" t="s">
        <v>2182</v>
      </c>
      <c r="C38986" t="s">
        <v>8</v>
      </c>
      <c r="D38986" t="s">
        <v>2410</v>
      </c>
      <c r="E38986">
        <v>-130</v>
      </c>
    </row>
    <row r="38987" spans="1:5" x14ac:dyDescent="0.3">
      <c r="A38987">
        <v>50210009</v>
      </c>
      <c r="B38987" t="s">
        <v>2182</v>
      </c>
      <c r="C38987" t="s">
        <v>8</v>
      </c>
      <c r="D38987" t="s">
        <v>2411</v>
      </c>
      <c r="E38987">
        <v>0</v>
      </c>
    </row>
    <row r="38988" spans="1:5" x14ac:dyDescent="0.3">
      <c r="A38988">
        <v>50210009</v>
      </c>
      <c r="B38988" t="s">
        <v>2182</v>
      </c>
      <c r="C38988" t="s">
        <v>8</v>
      </c>
      <c r="D38988" t="s">
        <v>2412</v>
      </c>
      <c r="E38988">
        <v>0</v>
      </c>
    </row>
    <row r="38989" spans="1:5" x14ac:dyDescent="0.3">
      <c r="A38989">
        <v>50210009</v>
      </c>
      <c r="B38989" t="s">
        <v>2182</v>
      </c>
      <c r="C38989" t="s">
        <v>8</v>
      </c>
      <c r="D38989" t="s">
        <v>2413</v>
      </c>
      <c r="E38989">
        <v>0</v>
      </c>
    </row>
    <row r="38990" spans="1:5" x14ac:dyDescent="0.3">
      <c r="A38990">
        <v>30300024</v>
      </c>
      <c r="B38990" t="s">
        <v>2184</v>
      </c>
      <c r="C38990" t="s">
        <v>8</v>
      </c>
      <c r="D38990" t="s">
        <v>2378</v>
      </c>
      <c r="E38990">
        <v>0</v>
      </c>
    </row>
    <row r="38991" spans="1:5" x14ac:dyDescent="0.3">
      <c r="A38991">
        <v>30300024</v>
      </c>
      <c r="B38991" t="s">
        <v>2184</v>
      </c>
      <c r="C38991" t="s">
        <v>8</v>
      </c>
      <c r="D38991" t="s">
        <v>2379</v>
      </c>
      <c r="E38991">
        <v>-4</v>
      </c>
    </row>
    <row r="38992" spans="1:5" x14ac:dyDescent="0.3">
      <c r="A38992">
        <v>30300024</v>
      </c>
      <c r="B38992" t="s">
        <v>2184</v>
      </c>
      <c r="C38992" t="s">
        <v>8</v>
      </c>
      <c r="D38992" t="s">
        <v>2380</v>
      </c>
      <c r="E38992">
        <v>-92</v>
      </c>
    </row>
    <row r="38993" spans="1:5" x14ac:dyDescent="0.3">
      <c r="A38993">
        <v>30300024</v>
      </c>
      <c r="B38993" t="s">
        <v>2184</v>
      </c>
      <c r="C38993" t="s">
        <v>8</v>
      </c>
      <c r="D38993" t="s">
        <v>2381</v>
      </c>
      <c r="E38993">
        <v>0</v>
      </c>
    </row>
    <row r="38994" spans="1:5" x14ac:dyDescent="0.3">
      <c r="A38994">
        <v>30300024</v>
      </c>
      <c r="B38994" t="s">
        <v>2184</v>
      </c>
      <c r="C38994" t="s">
        <v>8</v>
      </c>
      <c r="D38994" t="s">
        <v>2382</v>
      </c>
      <c r="E38994">
        <v>-10</v>
      </c>
    </row>
    <row r="38995" spans="1:5" x14ac:dyDescent="0.3">
      <c r="A38995">
        <v>30300024</v>
      </c>
      <c r="B38995" t="s">
        <v>2184</v>
      </c>
      <c r="C38995" t="s">
        <v>8</v>
      </c>
      <c r="D38995" t="s">
        <v>2383</v>
      </c>
      <c r="E38995">
        <v>0</v>
      </c>
    </row>
    <row r="38996" spans="1:5" x14ac:dyDescent="0.3">
      <c r="A38996">
        <v>30300024</v>
      </c>
      <c r="B38996" t="s">
        <v>2184</v>
      </c>
      <c r="C38996" t="s">
        <v>8</v>
      </c>
      <c r="D38996" t="s">
        <v>2384</v>
      </c>
      <c r="E38996">
        <v>0</v>
      </c>
    </row>
    <row r="38997" spans="1:5" x14ac:dyDescent="0.3">
      <c r="A38997">
        <v>30300024</v>
      </c>
      <c r="B38997" t="s">
        <v>2184</v>
      </c>
      <c r="C38997" t="s">
        <v>8</v>
      </c>
      <c r="D38997" t="s">
        <v>2385</v>
      </c>
      <c r="E38997">
        <v>-8</v>
      </c>
    </row>
    <row r="38998" spans="1:5" x14ac:dyDescent="0.3">
      <c r="A38998">
        <v>30300024</v>
      </c>
      <c r="B38998" t="s">
        <v>2184</v>
      </c>
      <c r="C38998" t="s">
        <v>8</v>
      </c>
      <c r="D38998" t="s">
        <v>2386</v>
      </c>
      <c r="E38998">
        <v>0</v>
      </c>
    </row>
    <row r="38999" spans="1:5" x14ac:dyDescent="0.3">
      <c r="A38999">
        <v>30300024</v>
      </c>
      <c r="B38999" t="s">
        <v>2184</v>
      </c>
      <c r="C38999" t="s">
        <v>8</v>
      </c>
      <c r="D38999" t="s">
        <v>2387</v>
      </c>
      <c r="E38999">
        <v>0</v>
      </c>
    </row>
    <row r="39000" spans="1:5" x14ac:dyDescent="0.3">
      <c r="A39000">
        <v>30300024</v>
      </c>
      <c r="B39000" t="s">
        <v>2184</v>
      </c>
      <c r="C39000" t="s">
        <v>8</v>
      </c>
      <c r="D39000" t="s">
        <v>2388</v>
      </c>
      <c r="E39000">
        <v>0</v>
      </c>
    </row>
    <row r="39001" spans="1:5" x14ac:dyDescent="0.3">
      <c r="A39001">
        <v>30300024</v>
      </c>
      <c r="B39001" t="s">
        <v>2184</v>
      </c>
      <c r="C39001" t="s">
        <v>8</v>
      </c>
      <c r="D39001" t="s">
        <v>2389</v>
      </c>
      <c r="E39001">
        <v>0</v>
      </c>
    </row>
    <row r="39002" spans="1:5" x14ac:dyDescent="0.3">
      <c r="A39002">
        <v>30300024</v>
      </c>
      <c r="B39002" t="s">
        <v>2184</v>
      </c>
      <c r="C39002" t="s">
        <v>8</v>
      </c>
      <c r="D39002" t="s">
        <v>2390</v>
      </c>
      <c r="E39002">
        <v>-84</v>
      </c>
    </row>
    <row r="39003" spans="1:5" x14ac:dyDescent="0.3">
      <c r="A39003">
        <v>30300024</v>
      </c>
      <c r="B39003" t="s">
        <v>2184</v>
      </c>
      <c r="C39003" t="s">
        <v>8</v>
      </c>
      <c r="D39003" t="s">
        <v>2391</v>
      </c>
      <c r="E39003">
        <v>0</v>
      </c>
    </row>
    <row r="39004" spans="1:5" x14ac:dyDescent="0.3">
      <c r="A39004">
        <v>30300024</v>
      </c>
      <c r="B39004" t="s">
        <v>2184</v>
      </c>
      <c r="C39004" t="s">
        <v>8</v>
      </c>
      <c r="D39004" t="s">
        <v>2392</v>
      </c>
      <c r="E39004">
        <v>0</v>
      </c>
    </row>
    <row r="39005" spans="1:5" x14ac:dyDescent="0.3">
      <c r="A39005">
        <v>30300024</v>
      </c>
      <c r="B39005" t="s">
        <v>2184</v>
      </c>
      <c r="C39005" t="s">
        <v>8</v>
      </c>
      <c r="D39005" t="s">
        <v>2393</v>
      </c>
      <c r="E39005">
        <v>-2</v>
      </c>
    </row>
    <row r="39006" spans="1:5" x14ac:dyDescent="0.3">
      <c r="A39006">
        <v>30300024</v>
      </c>
      <c r="B39006" t="s">
        <v>2184</v>
      </c>
      <c r="C39006" t="s">
        <v>8</v>
      </c>
      <c r="D39006" t="s">
        <v>2394</v>
      </c>
      <c r="E39006">
        <v>0</v>
      </c>
    </row>
    <row r="39007" spans="1:5" x14ac:dyDescent="0.3">
      <c r="A39007">
        <v>30300024</v>
      </c>
      <c r="B39007" t="s">
        <v>2184</v>
      </c>
      <c r="C39007" t="s">
        <v>8</v>
      </c>
      <c r="D39007" t="s">
        <v>2395</v>
      </c>
      <c r="E39007">
        <v>0</v>
      </c>
    </row>
    <row r="39008" spans="1:5" x14ac:dyDescent="0.3">
      <c r="A39008">
        <v>30300024</v>
      </c>
      <c r="B39008" t="s">
        <v>2184</v>
      </c>
      <c r="C39008" t="s">
        <v>8</v>
      </c>
      <c r="D39008" t="s">
        <v>2396</v>
      </c>
      <c r="E39008">
        <v>0</v>
      </c>
    </row>
    <row r="39009" spans="1:5" x14ac:dyDescent="0.3">
      <c r="A39009">
        <v>30300024</v>
      </c>
      <c r="B39009" t="s">
        <v>2184</v>
      </c>
      <c r="C39009" t="s">
        <v>8</v>
      </c>
      <c r="D39009" t="s">
        <v>2397</v>
      </c>
      <c r="E39009">
        <v>0</v>
      </c>
    </row>
    <row r="39010" spans="1:5" x14ac:dyDescent="0.3">
      <c r="A39010">
        <v>30300024</v>
      </c>
      <c r="B39010" t="s">
        <v>2184</v>
      </c>
      <c r="C39010" t="s">
        <v>8</v>
      </c>
      <c r="D39010" t="s">
        <v>2398</v>
      </c>
      <c r="E39010">
        <v>-5</v>
      </c>
    </row>
    <row r="39011" spans="1:5" x14ac:dyDescent="0.3">
      <c r="A39011">
        <v>30300024</v>
      </c>
      <c r="B39011" t="s">
        <v>2184</v>
      </c>
      <c r="C39011" t="s">
        <v>8</v>
      </c>
      <c r="D39011" t="s">
        <v>2399</v>
      </c>
      <c r="E39011">
        <v>-18</v>
      </c>
    </row>
    <row r="39012" spans="1:5" x14ac:dyDescent="0.3">
      <c r="A39012">
        <v>30300024</v>
      </c>
      <c r="B39012" t="s">
        <v>2184</v>
      </c>
      <c r="C39012" t="s">
        <v>8</v>
      </c>
      <c r="D39012" t="s">
        <v>2400</v>
      </c>
      <c r="E39012">
        <v>0</v>
      </c>
    </row>
    <row r="39013" spans="1:5" x14ac:dyDescent="0.3">
      <c r="A39013">
        <v>30300024</v>
      </c>
      <c r="B39013" t="s">
        <v>2184</v>
      </c>
      <c r="C39013" t="s">
        <v>8</v>
      </c>
      <c r="D39013" t="s">
        <v>2401</v>
      </c>
      <c r="E39013">
        <v>0</v>
      </c>
    </row>
    <row r="39014" spans="1:5" x14ac:dyDescent="0.3">
      <c r="A39014">
        <v>30300024</v>
      </c>
      <c r="B39014" t="s">
        <v>2184</v>
      </c>
      <c r="C39014" t="s">
        <v>8</v>
      </c>
      <c r="D39014" t="s">
        <v>2402</v>
      </c>
      <c r="E39014">
        <v>-10</v>
      </c>
    </row>
    <row r="39015" spans="1:5" x14ac:dyDescent="0.3">
      <c r="A39015">
        <v>30300024</v>
      </c>
      <c r="B39015" t="s">
        <v>2184</v>
      </c>
      <c r="C39015" t="s">
        <v>8</v>
      </c>
      <c r="D39015" t="s">
        <v>2403</v>
      </c>
      <c r="E39015">
        <v>0</v>
      </c>
    </row>
    <row r="39016" spans="1:5" x14ac:dyDescent="0.3">
      <c r="A39016">
        <v>30300024</v>
      </c>
      <c r="B39016" t="s">
        <v>2184</v>
      </c>
      <c r="C39016" t="s">
        <v>8</v>
      </c>
      <c r="D39016" t="s">
        <v>2404</v>
      </c>
      <c r="E39016">
        <v>0</v>
      </c>
    </row>
    <row r="39017" spans="1:5" x14ac:dyDescent="0.3">
      <c r="A39017">
        <v>30300024</v>
      </c>
      <c r="B39017" t="s">
        <v>2184</v>
      </c>
      <c r="C39017" t="s">
        <v>8</v>
      </c>
      <c r="D39017" t="s">
        <v>2405</v>
      </c>
      <c r="E39017">
        <v>0</v>
      </c>
    </row>
    <row r="39018" spans="1:5" x14ac:dyDescent="0.3">
      <c r="A39018">
        <v>30300024</v>
      </c>
      <c r="B39018" t="s">
        <v>2184</v>
      </c>
      <c r="C39018" t="s">
        <v>8</v>
      </c>
      <c r="D39018" t="s">
        <v>2406</v>
      </c>
      <c r="E39018">
        <v>-4</v>
      </c>
    </row>
    <row r="39019" spans="1:5" x14ac:dyDescent="0.3">
      <c r="A39019">
        <v>30300024</v>
      </c>
      <c r="B39019" t="s">
        <v>2184</v>
      </c>
      <c r="C39019" t="s">
        <v>8</v>
      </c>
      <c r="D39019" t="s">
        <v>2407</v>
      </c>
      <c r="E39019">
        <v>0</v>
      </c>
    </row>
    <row r="39020" spans="1:5" x14ac:dyDescent="0.3">
      <c r="A39020">
        <v>30300024</v>
      </c>
      <c r="B39020" t="s">
        <v>2184</v>
      </c>
      <c r="C39020" t="s">
        <v>8</v>
      </c>
      <c r="D39020" t="s">
        <v>2408</v>
      </c>
      <c r="E39020">
        <v>0</v>
      </c>
    </row>
    <row r="39021" spans="1:5" x14ac:dyDescent="0.3">
      <c r="A39021">
        <v>30300024</v>
      </c>
      <c r="B39021" t="s">
        <v>2184</v>
      </c>
      <c r="C39021" t="s">
        <v>8</v>
      </c>
      <c r="D39021" t="s">
        <v>2409</v>
      </c>
      <c r="E39021">
        <v>0</v>
      </c>
    </row>
    <row r="39022" spans="1:5" x14ac:dyDescent="0.3">
      <c r="A39022">
        <v>30300024</v>
      </c>
      <c r="B39022" t="s">
        <v>2184</v>
      </c>
      <c r="C39022" t="s">
        <v>8</v>
      </c>
      <c r="D39022" t="s">
        <v>2410</v>
      </c>
      <c r="E39022">
        <v>-14</v>
      </c>
    </row>
    <row r="39023" spans="1:5" x14ac:dyDescent="0.3">
      <c r="A39023">
        <v>30300024</v>
      </c>
      <c r="B39023" t="s">
        <v>2184</v>
      </c>
      <c r="C39023" t="s">
        <v>8</v>
      </c>
      <c r="D39023" t="s">
        <v>2411</v>
      </c>
      <c r="E39023">
        <v>-4</v>
      </c>
    </row>
    <row r="39024" spans="1:5" x14ac:dyDescent="0.3">
      <c r="A39024">
        <v>30300024</v>
      </c>
      <c r="B39024" t="s">
        <v>2184</v>
      </c>
      <c r="C39024" t="s">
        <v>8</v>
      </c>
      <c r="D39024" t="s">
        <v>2412</v>
      </c>
      <c r="E39024">
        <v>0</v>
      </c>
    </row>
    <row r="39025" spans="1:5" x14ac:dyDescent="0.3">
      <c r="A39025">
        <v>30300024</v>
      </c>
      <c r="B39025" t="s">
        <v>2184</v>
      </c>
      <c r="C39025" t="s">
        <v>8</v>
      </c>
      <c r="D39025" t="s">
        <v>2413</v>
      </c>
      <c r="E39025">
        <v>0</v>
      </c>
    </row>
    <row r="39026" spans="1:5" x14ac:dyDescent="0.3">
      <c r="A39026">
        <v>30010009</v>
      </c>
      <c r="B39026" t="s">
        <v>2186</v>
      </c>
      <c r="C39026" t="s">
        <v>8</v>
      </c>
      <c r="D39026" t="s">
        <v>2378</v>
      </c>
      <c r="E39026">
        <v>-50</v>
      </c>
    </row>
    <row r="39027" spans="1:5" x14ac:dyDescent="0.3">
      <c r="A39027">
        <v>30010009</v>
      </c>
      <c r="B39027" t="s">
        <v>2186</v>
      </c>
      <c r="C39027" t="s">
        <v>8</v>
      </c>
      <c r="D39027" t="s">
        <v>2379</v>
      </c>
      <c r="E39027">
        <v>-150</v>
      </c>
    </row>
    <row r="39028" spans="1:5" x14ac:dyDescent="0.3">
      <c r="A39028">
        <v>30010009</v>
      </c>
      <c r="B39028" t="s">
        <v>2186</v>
      </c>
      <c r="C39028" t="s">
        <v>8</v>
      </c>
      <c r="D39028" t="s">
        <v>2380</v>
      </c>
      <c r="E39028">
        <v>-4</v>
      </c>
    </row>
    <row r="39029" spans="1:5" x14ac:dyDescent="0.3">
      <c r="A39029">
        <v>30010009</v>
      </c>
      <c r="B39029" t="s">
        <v>2186</v>
      </c>
      <c r="C39029" t="s">
        <v>8</v>
      </c>
      <c r="D39029" t="s">
        <v>2381</v>
      </c>
      <c r="E39029">
        <v>-235</v>
      </c>
    </row>
    <row r="39030" spans="1:5" x14ac:dyDescent="0.3">
      <c r="A39030">
        <v>30010009</v>
      </c>
      <c r="B39030" t="s">
        <v>2186</v>
      </c>
      <c r="C39030" t="s">
        <v>8</v>
      </c>
      <c r="D39030" t="s">
        <v>2382</v>
      </c>
      <c r="E39030">
        <v>-26</v>
      </c>
    </row>
    <row r="39031" spans="1:5" x14ac:dyDescent="0.3">
      <c r="A39031">
        <v>30010009</v>
      </c>
      <c r="B39031" t="s">
        <v>2186</v>
      </c>
      <c r="C39031" t="s">
        <v>8</v>
      </c>
      <c r="D39031" t="s">
        <v>2383</v>
      </c>
      <c r="E39031">
        <v>0</v>
      </c>
    </row>
    <row r="39032" spans="1:5" x14ac:dyDescent="0.3">
      <c r="A39032">
        <v>30010009</v>
      </c>
      <c r="B39032" t="s">
        <v>2186</v>
      </c>
      <c r="C39032" t="s">
        <v>8</v>
      </c>
      <c r="D39032" t="s">
        <v>2384</v>
      </c>
      <c r="E39032">
        <v>-120</v>
      </c>
    </row>
    <row r="39033" spans="1:5" x14ac:dyDescent="0.3">
      <c r="A39033">
        <v>30010009</v>
      </c>
      <c r="B39033" t="s">
        <v>2186</v>
      </c>
      <c r="C39033" t="s">
        <v>8</v>
      </c>
      <c r="D39033" t="s">
        <v>2385</v>
      </c>
      <c r="E39033">
        <v>0</v>
      </c>
    </row>
    <row r="39034" spans="1:5" x14ac:dyDescent="0.3">
      <c r="A39034">
        <v>30010009</v>
      </c>
      <c r="B39034" t="s">
        <v>2186</v>
      </c>
      <c r="C39034" t="s">
        <v>8</v>
      </c>
      <c r="D39034" t="s">
        <v>2386</v>
      </c>
      <c r="E39034">
        <v>-10</v>
      </c>
    </row>
    <row r="39035" spans="1:5" x14ac:dyDescent="0.3">
      <c r="A39035">
        <v>30010009</v>
      </c>
      <c r="B39035" t="s">
        <v>2186</v>
      </c>
      <c r="C39035" t="s">
        <v>8</v>
      </c>
      <c r="D39035" t="s">
        <v>2387</v>
      </c>
      <c r="E39035">
        <v>0</v>
      </c>
    </row>
    <row r="39036" spans="1:5" x14ac:dyDescent="0.3">
      <c r="A39036">
        <v>30010009</v>
      </c>
      <c r="B39036" t="s">
        <v>2186</v>
      </c>
      <c r="C39036" t="s">
        <v>8</v>
      </c>
      <c r="D39036" t="s">
        <v>2388</v>
      </c>
      <c r="E39036">
        <v>-20</v>
      </c>
    </row>
    <row r="39037" spans="1:5" x14ac:dyDescent="0.3">
      <c r="A39037">
        <v>30010009</v>
      </c>
      <c r="B39037" t="s">
        <v>2186</v>
      </c>
      <c r="C39037" t="s">
        <v>8</v>
      </c>
      <c r="D39037" t="s">
        <v>2389</v>
      </c>
      <c r="E39037">
        <v>0</v>
      </c>
    </row>
    <row r="39038" spans="1:5" x14ac:dyDescent="0.3">
      <c r="A39038">
        <v>30010009</v>
      </c>
      <c r="B39038" t="s">
        <v>2186</v>
      </c>
      <c r="C39038" t="s">
        <v>8</v>
      </c>
      <c r="D39038" t="s">
        <v>2390</v>
      </c>
      <c r="E39038">
        <v>-30</v>
      </c>
    </row>
    <row r="39039" spans="1:5" x14ac:dyDescent="0.3">
      <c r="A39039">
        <v>30010009</v>
      </c>
      <c r="B39039" t="s">
        <v>2186</v>
      </c>
      <c r="C39039" t="s">
        <v>8</v>
      </c>
      <c r="D39039" t="s">
        <v>2391</v>
      </c>
      <c r="E39039">
        <v>-20</v>
      </c>
    </row>
    <row r="39040" spans="1:5" x14ac:dyDescent="0.3">
      <c r="A39040">
        <v>30010009</v>
      </c>
      <c r="B39040" t="s">
        <v>2186</v>
      </c>
      <c r="C39040" t="s">
        <v>8</v>
      </c>
      <c r="D39040" t="s">
        <v>2392</v>
      </c>
      <c r="E39040">
        <v>0</v>
      </c>
    </row>
    <row r="39041" spans="1:5" x14ac:dyDescent="0.3">
      <c r="A39041">
        <v>30010009</v>
      </c>
      <c r="B39041" t="s">
        <v>2186</v>
      </c>
      <c r="C39041" t="s">
        <v>8</v>
      </c>
      <c r="D39041" t="s">
        <v>2393</v>
      </c>
      <c r="E39041">
        <v>0</v>
      </c>
    </row>
    <row r="39042" spans="1:5" x14ac:dyDescent="0.3">
      <c r="A39042">
        <v>30010009</v>
      </c>
      <c r="B39042" t="s">
        <v>2186</v>
      </c>
      <c r="C39042" t="s">
        <v>8</v>
      </c>
      <c r="D39042" t="s">
        <v>2394</v>
      </c>
      <c r="E39042">
        <v>0</v>
      </c>
    </row>
    <row r="39043" spans="1:5" x14ac:dyDescent="0.3">
      <c r="A39043">
        <v>30010009</v>
      </c>
      <c r="B39043" t="s">
        <v>2186</v>
      </c>
      <c r="C39043" t="s">
        <v>8</v>
      </c>
      <c r="D39043" t="s">
        <v>2395</v>
      </c>
      <c r="E39043">
        <v>0</v>
      </c>
    </row>
    <row r="39044" spans="1:5" x14ac:dyDescent="0.3">
      <c r="A39044">
        <v>30010009</v>
      </c>
      <c r="B39044" t="s">
        <v>2186</v>
      </c>
      <c r="C39044" t="s">
        <v>8</v>
      </c>
      <c r="D39044" t="s">
        <v>2396</v>
      </c>
      <c r="E39044">
        <v>-16</v>
      </c>
    </row>
    <row r="39045" spans="1:5" x14ac:dyDescent="0.3">
      <c r="A39045">
        <v>30010009</v>
      </c>
      <c r="B39045" t="s">
        <v>2186</v>
      </c>
      <c r="C39045" t="s">
        <v>8</v>
      </c>
      <c r="D39045" t="s">
        <v>2397</v>
      </c>
      <c r="E39045">
        <v>0</v>
      </c>
    </row>
    <row r="39046" spans="1:5" x14ac:dyDescent="0.3">
      <c r="A39046">
        <v>30010009</v>
      </c>
      <c r="B39046" t="s">
        <v>2186</v>
      </c>
      <c r="C39046" t="s">
        <v>8</v>
      </c>
      <c r="D39046" t="s">
        <v>2398</v>
      </c>
      <c r="E39046">
        <v>0</v>
      </c>
    </row>
    <row r="39047" spans="1:5" x14ac:dyDescent="0.3">
      <c r="A39047">
        <v>30010009</v>
      </c>
      <c r="B39047" t="s">
        <v>2186</v>
      </c>
      <c r="C39047" t="s">
        <v>8</v>
      </c>
      <c r="D39047" t="s">
        <v>2399</v>
      </c>
      <c r="E39047">
        <v>0</v>
      </c>
    </row>
    <row r="39048" spans="1:5" x14ac:dyDescent="0.3">
      <c r="A39048">
        <v>30010009</v>
      </c>
      <c r="B39048" t="s">
        <v>2186</v>
      </c>
      <c r="C39048" t="s">
        <v>8</v>
      </c>
      <c r="D39048" t="s">
        <v>2400</v>
      </c>
      <c r="E39048">
        <v>0</v>
      </c>
    </row>
    <row r="39049" spans="1:5" x14ac:dyDescent="0.3">
      <c r="A39049">
        <v>30010009</v>
      </c>
      <c r="B39049" t="s">
        <v>2186</v>
      </c>
      <c r="C39049" t="s">
        <v>8</v>
      </c>
      <c r="D39049" t="s">
        <v>2401</v>
      </c>
      <c r="E39049">
        <v>-20</v>
      </c>
    </row>
    <row r="39050" spans="1:5" x14ac:dyDescent="0.3">
      <c r="A39050">
        <v>30010009</v>
      </c>
      <c r="B39050" t="s">
        <v>2186</v>
      </c>
      <c r="C39050" t="s">
        <v>8</v>
      </c>
      <c r="D39050" t="s">
        <v>2402</v>
      </c>
      <c r="E39050">
        <v>0</v>
      </c>
    </row>
    <row r="39051" spans="1:5" x14ac:dyDescent="0.3">
      <c r="A39051">
        <v>30010009</v>
      </c>
      <c r="B39051" t="s">
        <v>2186</v>
      </c>
      <c r="C39051" t="s">
        <v>8</v>
      </c>
      <c r="D39051" t="s">
        <v>2403</v>
      </c>
      <c r="E39051">
        <v>0</v>
      </c>
    </row>
    <row r="39052" spans="1:5" x14ac:dyDescent="0.3">
      <c r="A39052">
        <v>30010009</v>
      </c>
      <c r="B39052" t="s">
        <v>2186</v>
      </c>
      <c r="C39052" t="s">
        <v>8</v>
      </c>
      <c r="D39052" t="s">
        <v>2404</v>
      </c>
      <c r="E39052">
        <v>-22</v>
      </c>
    </row>
    <row r="39053" spans="1:5" x14ac:dyDescent="0.3">
      <c r="A39053">
        <v>30010009</v>
      </c>
      <c r="B39053" t="s">
        <v>2186</v>
      </c>
      <c r="C39053" t="s">
        <v>8</v>
      </c>
      <c r="D39053" t="s">
        <v>2405</v>
      </c>
      <c r="E39053">
        <v>0</v>
      </c>
    </row>
    <row r="39054" spans="1:5" x14ac:dyDescent="0.3">
      <c r="A39054">
        <v>30010009</v>
      </c>
      <c r="B39054" t="s">
        <v>2186</v>
      </c>
      <c r="C39054" t="s">
        <v>8</v>
      </c>
      <c r="D39054" t="s">
        <v>2406</v>
      </c>
      <c r="E39054">
        <v>0</v>
      </c>
    </row>
    <row r="39055" spans="1:5" x14ac:dyDescent="0.3">
      <c r="A39055">
        <v>30010009</v>
      </c>
      <c r="B39055" t="s">
        <v>2186</v>
      </c>
      <c r="C39055" t="s">
        <v>8</v>
      </c>
      <c r="D39055" t="s">
        <v>2407</v>
      </c>
      <c r="E39055">
        <v>0</v>
      </c>
    </row>
    <row r="39056" spans="1:5" x14ac:dyDescent="0.3">
      <c r="A39056">
        <v>30010009</v>
      </c>
      <c r="B39056" t="s">
        <v>2186</v>
      </c>
      <c r="C39056" t="s">
        <v>8</v>
      </c>
      <c r="D39056" t="s">
        <v>2408</v>
      </c>
      <c r="E39056">
        <v>0</v>
      </c>
    </row>
    <row r="39057" spans="1:5" x14ac:dyDescent="0.3">
      <c r="A39057">
        <v>30010009</v>
      </c>
      <c r="B39057" t="s">
        <v>2186</v>
      </c>
      <c r="C39057" t="s">
        <v>8</v>
      </c>
      <c r="D39057" t="s">
        <v>2409</v>
      </c>
      <c r="E39057">
        <v>-208</v>
      </c>
    </row>
    <row r="39058" spans="1:5" x14ac:dyDescent="0.3">
      <c r="A39058">
        <v>30010009</v>
      </c>
      <c r="B39058" t="s">
        <v>2186</v>
      </c>
      <c r="C39058" t="s">
        <v>8</v>
      </c>
      <c r="D39058" t="s">
        <v>2410</v>
      </c>
      <c r="E39058">
        <v>-40</v>
      </c>
    </row>
    <row r="39059" spans="1:5" x14ac:dyDescent="0.3">
      <c r="A39059">
        <v>30010009</v>
      </c>
      <c r="B39059" t="s">
        <v>2186</v>
      </c>
      <c r="C39059" t="s">
        <v>8</v>
      </c>
      <c r="D39059" t="s">
        <v>2411</v>
      </c>
      <c r="E39059">
        <v>0</v>
      </c>
    </row>
    <row r="39060" spans="1:5" x14ac:dyDescent="0.3">
      <c r="A39060">
        <v>30010009</v>
      </c>
      <c r="B39060" t="s">
        <v>2186</v>
      </c>
      <c r="C39060" t="s">
        <v>8</v>
      </c>
      <c r="D39060" t="s">
        <v>2412</v>
      </c>
      <c r="E39060">
        <v>-30</v>
      </c>
    </row>
    <row r="39061" spans="1:5" x14ac:dyDescent="0.3">
      <c r="A39061">
        <v>30010009</v>
      </c>
      <c r="B39061" t="s">
        <v>2186</v>
      </c>
      <c r="C39061" t="s">
        <v>8</v>
      </c>
      <c r="D39061" t="s">
        <v>2413</v>
      </c>
      <c r="E39061">
        <v>0</v>
      </c>
    </row>
    <row r="39062" spans="1:5" x14ac:dyDescent="0.3">
      <c r="A39062">
        <v>50010001</v>
      </c>
      <c r="B39062" t="s">
        <v>2188</v>
      </c>
      <c r="C39062" t="s">
        <v>130</v>
      </c>
      <c r="D39062" t="s">
        <v>2378</v>
      </c>
      <c r="E39062">
        <v>-3</v>
      </c>
    </row>
    <row r="39063" spans="1:5" x14ac:dyDescent="0.3">
      <c r="A39063">
        <v>50010001</v>
      </c>
      <c r="B39063" t="s">
        <v>2188</v>
      </c>
      <c r="C39063" t="s">
        <v>130</v>
      </c>
      <c r="D39063" t="s">
        <v>2379</v>
      </c>
      <c r="E39063">
        <v>0</v>
      </c>
    </row>
    <row r="39064" spans="1:5" x14ac:dyDescent="0.3">
      <c r="A39064">
        <v>50010001</v>
      </c>
      <c r="B39064" t="s">
        <v>2188</v>
      </c>
      <c r="C39064" t="s">
        <v>130</v>
      </c>
      <c r="D39064" t="s">
        <v>2380</v>
      </c>
      <c r="E39064">
        <v>-100</v>
      </c>
    </row>
    <row r="39065" spans="1:5" x14ac:dyDescent="0.3">
      <c r="A39065">
        <v>50010001</v>
      </c>
      <c r="B39065" t="s">
        <v>2188</v>
      </c>
      <c r="C39065" t="s">
        <v>130</v>
      </c>
      <c r="D39065" t="s">
        <v>2381</v>
      </c>
      <c r="E39065">
        <v>0</v>
      </c>
    </row>
    <row r="39066" spans="1:5" x14ac:dyDescent="0.3">
      <c r="A39066">
        <v>50010001</v>
      </c>
      <c r="B39066" t="s">
        <v>2188</v>
      </c>
      <c r="C39066" t="s">
        <v>130</v>
      </c>
      <c r="D39066" t="s">
        <v>2382</v>
      </c>
      <c r="E39066">
        <v>0</v>
      </c>
    </row>
    <row r="39067" spans="1:5" x14ac:dyDescent="0.3">
      <c r="A39067">
        <v>50010001</v>
      </c>
      <c r="B39067" t="s">
        <v>2188</v>
      </c>
      <c r="C39067" t="s">
        <v>130</v>
      </c>
      <c r="D39067" t="s">
        <v>2383</v>
      </c>
      <c r="E39067">
        <v>0</v>
      </c>
    </row>
    <row r="39068" spans="1:5" x14ac:dyDescent="0.3">
      <c r="A39068">
        <v>50010001</v>
      </c>
      <c r="B39068" t="s">
        <v>2188</v>
      </c>
      <c r="C39068" t="s">
        <v>130</v>
      </c>
      <c r="D39068" t="s">
        <v>2384</v>
      </c>
      <c r="E39068">
        <v>0</v>
      </c>
    </row>
    <row r="39069" spans="1:5" x14ac:dyDescent="0.3">
      <c r="A39069">
        <v>50010001</v>
      </c>
      <c r="B39069" t="s">
        <v>2188</v>
      </c>
      <c r="C39069" t="s">
        <v>130</v>
      </c>
      <c r="D39069" t="s">
        <v>2385</v>
      </c>
      <c r="E39069">
        <v>0</v>
      </c>
    </row>
    <row r="39070" spans="1:5" x14ac:dyDescent="0.3">
      <c r="A39070">
        <v>50010001</v>
      </c>
      <c r="B39070" t="s">
        <v>2188</v>
      </c>
      <c r="C39070" t="s">
        <v>130</v>
      </c>
      <c r="D39070" t="s">
        <v>2386</v>
      </c>
      <c r="E39070">
        <v>0</v>
      </c>
    </row>
    <row r="39071" spans="1:5" x14ac:dyDescent="0.3">
      <c r="A39071">
        <v>50010001</v>
      </c>
      <c r="B39071" t="s">
        <v>2188</v>
      </c>
      <c r="C39071" t="s">
        <v>130</v>
      </c>
      <c r="D39071" t="s">
        <v>2387</v>
      </c>
      <c r="E39071">
        <v>0</v>
      </c>
    </row>
    <row r="39072" spans="1:5" x14ac:dyDescent="0.3">
      <c r="A39072">
        <v>50010001</v>
      </c>
      <c r="B39072" t="s">
        <v>2188</v>
      </c>
      <c r="C39072" t="s">
        <v>130</v>
      </c>
      <c r="D39072" t="s">
        <v>2388</v>
      </c>
      <c r="E39072">
        <v>-1</v>
      </c>
    </row>
    <row r="39073" spans="1:5" x14ac:dyDescent="0.3">
      <c r="A39073">
        <v>50010001</v>
      </c>
      <c r="B39073" t="s">
        <v>2188</v>
      </c>
      <c r="C39073" t="s">
        <v>130</v>
      </c>
      <c r="D39073" t="s">
        <v>2389</v>
      </c>
      <c r="E39073">
        <v>0</v>
      </c>
    </row>
    <row r="39074" spans="1:5" x14ac:dyDescent="0.3">
      <c r="A39074">
        <v>50010001</v>
      </c>
      <c r="B39074" t="s">
        <v>2188</v>
      </c>
      <c r="C39074" t="s">
        <v>130</v>
      </c>
      <c r="D39074" t="s">
        <v>2390</v>
      </c>
      <c r="E39074">
        <v>0</v>
      </c>
    </row>
    <row r="39075" spans="1:5" x14ac:dyDescent="0.3">
      <c r="A39075">
        <v>50010001</v>
      </c>
      <c r="B39075" t="s">
        <v>2188</v>
      </c>
      <c r="C39075" t="s">
        <v>130</v>
      </c>
      <c r="D39075" t="s">
        <v>2391</v>
      </c>
      <c r="E39075">
        <v>0</v>
      </c>
    </row>
    <row r="39076" spans="1:5" x14ac:dyDescent="0.3">
      <c r="A39076">
        <v>50010001</v>
      </c>
      <c r="B39076" t="s">
        <v>2188</v>
      </c>
      <c r="C39076" t="s">
        <v>130</v>
      </c>
      <c r="D39076" t="s">
        <v>2392</v>
      </c>
      <c r="E39076">
        <v>0</v>
      </c>
    </row>
    <row r="39077" spans="1:5" x14ac:dyDescent="0.3">
      <c r="A39077">
        <v>50010001</v>
      </c>
      <c r="B39077" t="s">
        <v>2188</v>
      </c>
      <c r="C39077" t="s">
        <v>130</v>
      </c>
      <c r="D39077" t="s">
        <v>2393</v>
      </c>
      <c r="E39077">
        <v>0</v>
      </c>
    </row>
    <row r="39078" spans="1:5" x14ac:dyDescent="0.3">
      <c r="A39078">
        <v>50010001</v>
      </c>
      <c r="B39078" t="s">
        <v>2188</v>
      </c>
      <c r="C39078" t="s">
        <v>130</v>
      </c>
      <c r="D39078" t="s">
        <v>2394</v>
      </c>
      <c r="E39078">
        <v>0</v>
      </c>
    </row>
    <row r="39079" spans="1:5" x14ac:dyDescent="0.3">
      <c r="A39079">
        <v>50010001</v>
      </c>
      <c r="B39079" t="s">
        <v>2188</v>
      </c>
      <c r="C39079" t="s">
        <v>130</v>
      </c>
      <c r="D39079" t="s">
        <v>2395</v>
      </c>
      <c r="E39079">
        <v>0</v>
      </c>
    </row>
    <row r="39080" spans="1:5" x14ac:dyDescent="0.3">
      <c r="A39080">
        <v>50010001</v>
      </c>
      <c r="B39080" t="s">
        <v>2188</v>
      </c>
      <c r="C39080" t="s">
        <v>130</v>
      </c>
      <c r="D39080" t="s">
        <v>2396</v>
      </c>
      <c r="E39080">
        <v>-113</v>
      </c>
    </row>
    <row r="39081" spans="1:5" x14ac:dyDescent="0.3">
      <c r="A39081">
        <v>50010001</v>
      </c>
      <c r="B39081" t="s">
        <v>2188</v>
      </c>
      <c r="C39081" t="s">
        <v>130</v>
      </c>
      <c r="D39081" t="s">
        <v>2397</v>
      </c>
      <c r="E39081">
        <v>0</v>
      </c>
    </row>
    <row r="39082" spans="1:5" x14ac:dyDescent="0.3">
      <c r="A39082">
        <v>50010001</v>
      </c>
      <c r="B39082" t="s">
        <v>2188</v>
      </c>
      <c r="C39082" t="s">
        <v>130</v>
      </c>
      <c r="D39082" t="s">
        <v>2398</v>
      </c>
      <c r="E39082">
        <v>0</v>
      </c>
    </row>
    <row r="39083" spans="1:5" x14ac:dyDescent="0.3">
      <c r="A39083">
        <v>50010001</v>
      </c>
      <c r="B39083" t="s">
        <v>2188</v>
      </c>
      <c r="C39083" t="s">
        <v>130</v>
      </c>
      <c r="D39083" t="s">
        <v>2399</v>
      </c>
      <c r="E39083">
        <v>0</v>
      </c>
    </row>
    <row r="39084" spans="1:5" x14ac:dyDescent="0.3">
      <c r="A39084">
        <v>50010001</v>
      </c>
      <c r="B39084" t="s">
        <v>2188</v>
      </c>
      <c r="C39084" t="s">
        <v>130</v>
      </c>
      <c r="D39084" t="s">
        <v>2400</v>
      </c>
      <c r="E39084">
        <v>0</v>
      </c>
    </row>
    <row r="39085" spans="1:5" x14ac:dyDescent="0.3">
      <c r="A39085">
        <v>50010001</v>
      </c>
      <c r="B39085" t="s">
        <v>2188</v>
      </c>
      <c r="C39085" t="s">
        <v>130</v>
      </c>
      <c r="D39085" t="s">
        <v>2401</v>
      </c>
      <c r="E39085">
        <v>0</v>
      </c>
    </row>
    <row r="39086" spans="1:5" x14ac:dyDescent="0.3">
      <c r="A39086">
        <v>50010001</v>
      </c>
      <c r="B39086" t="s">
        <v>2188</v>
      </c>
      <c r="C39086" t="s">
        <v>130</v>
      </c>
      <c r="D39086" t="s">
        <v>2402</v>
      </c>
      <c r="E39086">
        <v>0</v>
      </c>
    </row>
    <row r="39087" spans="1:5" x14ac:dyDescent="0.3">
      <c r="A39087">
        <v>50010001</v>
      </c>
      <c r="B39087" t="s">
        <v>2188</v>
      </c>
      <c r="C39087" t="s">
        <v>130</v>
      </c>
      <c r="D39087" t="s">
        <v>2403</v>
      </c>
      <c r="E39087">
        <v>0</v>
      </c>
    </row>
    <row r="39088" spans="1:5" x14ac:dyDescent="0.3">
      <c r="A39088">
        <v>50010001</v>
      </c>
      <c r="B39088" t="s">
        <v>2188</v>
      </c>
      <c r="C39088" t="s">
        <v>130</v>
      </c>
      <c r="D39088" t="s">
        <v>2404</v>
      </c>
      <c r="E39088">
        <v>0</v>
      </c>
    </row>
    <row r="39089" spans="1:5" x14ac:dyDescent="0.3">
      <c r="A39089">
        <v>50010001</v>
      </c>
      <c r="B39089" t="s">
        <v>2188</v>
      </c>
      <c r="C39089" t="s">
        <v>130</v>
      </c>
      <c r="D39089" t="s">
        <v>2405</v>
      </c>
      <c r="E39089">
        <v>0</v>
      </c>
    </row>
    <row r="39090" spans="1:5" x14ac:dyDescent="0.3">
      <c r="A39090">
        <v>50010001</v>
      </c>
      <c r="B39090" t="s">
        <v>2188</v>
      </c>
      <c r="C39090" t="s">
        <v>130</v>
      </c>
      <c r="D39090" t="s">
        <v>2406</v>
      </c>
      <c r="E39090">
        <v>0</v>
      </c>
    </row>
    <row r="39091" spans="1:5" x14ac:dyDescent="0.3">
      <c r="A39091">
        <v>50010001</v>
      </c>
      <c r="B39091" t="s">
        <v>2188</v>
      </c>
      <c r="C39091" t="s">
        <v>130</v>
      </c>
      <c r="D39091" t="s">
        <v>2407</v>
      </c>
      <c r="E39091">
        <v>0</v>
      </c>
    </row>
    <row r="39092" spans="1:5" x14ac:dyDescent="0.3">
      <c r="A39092">
        <v>50010001</v>
      </c>
      <c r="B39092" t="s">
        <v>2188</v>
      </c>
      <c r="C39092" t="s">
        <v>130</v>
      </c>
      <c r="D39092" t="s">
        <v>2408</v>
      </c>
      <c r="E39092">
        <v>0</v>
      </c>
    </row>
    <row r="39093" spans="1:5" x14ac:dyDescent="0.3">
      <c r="A39093">
        <v>50010001</v>
      </c>
      <c r="B39093" t="s">
        <v>2188</v>
      </c>
      <c r="C39093" t="s">
        <v>130</v>
      </c>
      <c r="D39093" t="s">
        <v>2409</v>
      </c>
      <c r="E39093">
        <v>-4</v>
      </c>
    </row>
    <row r="39094" spans="1:5" x14ac:dyDescent="0.3">
      <c r="A39094">
        <v>50010001</v>
      </c>
      <c r="B39094" t="s">
        <v>2188</v>
      </c>
      <c r="C39094" t="s">
        <v>130</v>
      </c>
      <c r="D39094" t="s">
        <v>2410</v>
      </c>
      <c r="E39094">
        <v>0</v>
      </c>
    </row>
    <row r="39095" spans="1:5" x14ac:dyDescent="0.3">
      <c r="A39095">
        <v>50010001</v>
      </c>
      <c r="B39095" t="s">
        <v>2188</v>
      </c>
      <c r="C39095" t="s">
        <v>130</v>
      </c>
      <c r="D39095" t="s">
        <v>2411</v>
      </c>
      <c r="E39095">
        <v>0</v>
      </c>
    </row>
    <row r="39096" spans="1:5" x14ac:dyDescent="0.3">
      <c r="A39096">
        <v>50010001</v>
      </c>
      <c r="B39096" t="s">
        <v>2188</v>
      </c>
      <c r="C39096" t="s">
        <v>130</v>
      </c>
      <c r="D39096" t="s">
        <v>2412</v>
      </c>
      <c r="E39096">
        <v>0</v>
      </c>
    </row>
    <row r="39097" spans="1:5" x14ac:dyDescent="0.3">
      <c r="A39097">
        <v>50010001</v>
      </c>
      <c r="B39097" t="s">
        <v>2188</v>
      </c>
      <c r="C39097" t="s">
        <v>130</v>
      </c>
      <c r="D39097" t="s">
        <v>2413</v>
      </c>
      <c r="E39097">
        <v>-20</v>
      </c>
    </row>
    <row r="39098" spans="1:5" x14ac:dyDescent="0.3">
      <c r="A39098">
        <v>30010006</v>
      </c>
      <c r="B39098" t="s">
        <v>2190</v>
      </c>
      <c r="C39098" t="s">
        <v>8</v>
      </c>
      <c r="D39098" t="s">
        <v>2378</v>
      </c>
      <c r="E39098">
        <v>-180</v>
      </c>
    </row>
    <row r="39099" spans="1:5" x14ac:dyDescent="0.3">
      <c r="A39099">
        <v>30010006</v>
      </c>
      <c r="B39099" t="s">
        <v>2190</v>
      </c>
      <c r="C39099" t="s">
        <v>8</v>
      </c>
      <c r="D39099" t="s">
        <v>2379</v>
      </c>
      <c r="E39099">
        <v>0</v>
      </c>
    </row>
    <row r="39100" spans="1:5" x14ac:dyDescent="0.3">
      <c r="A39100">
        <v>30010006</v>
      </c>
      <c r="B39100" t="s">
        <v>2190</v>
      </c>
      <c r="C39100" t="s">
        <v>8</v>
      </c>
      <c r="D39100" t="s">
        <v>2380</v>
      </c>
      <c r="E39100">
        <v>0</v>
      </c>
    </row>
    <row r="39101" spans="1:5" x14ac:dyDescent="0.3">
      <c r="A39101">
        <v>30010006</v>
      </c>
      <c r="B39101" t="s">
        <v>2190</v>
      </c>
      <c r="C39101" t="s">
        <v>8</v>
      </c>
      <c r="D39101" t="s">
        <v>2381</v>
      </c>
      <c r="E39101">
        <v>-200</v>
      </c>
    </row>
    <row r="39102" spans="1:5" x14ac:dyDescent="0.3">
      <c r="A39102">
        <v>30010006</v>
      </c>
      <c r="B39102" t="s">
        <v>2190</v>
      </c>
      <c r="C39102" t="s">
        <v>8</v>
      </c>
      <c r="D39102" t="s">
        <v>2382</v>
      </c>
      <c r="E39102">
        <v>0</v>
      </c>
    </row>
    <row r="39103" spans="1:5" x14ac:dyDescent="0.3">
      <c r="A39103">
        <v>30010006</v>
      </c>
      <c r="B39103" t="s">
        <v>2190</v>
      </c>
      <c r="C39103" t="s">
        <v>8</v>
      </c>
      <c r="D39103" t="s">
        <v>2383</v>
      </c>
      <c r="E39103">
        <v>0</v>
      </c>
    </row>
    <row r="39104" spans="1:5" x14ac:dyDescent="0.3">
      <c r="A39104">
        <v>30010006</v>
      </c>
      <c r="B39104" t="s">
        <v>2190</v>
      </c>
      <c r="C39104" t="s">
        <v>8</v>
      </c>
      <c r="D39104" t="s">
        <v>2384</v>
      </c>
      <c r="E39104">
        <v>0</v>
      </c>
    </row>
    <row r="39105" spans="1:5" x14ac:dyDescent="0.3">
      <c r="A39105">
        <v>30010006</v>
      </c>
      <c r="B39105" t="s">
        <v>2190</v>
      </c>
      <c r="C39105" t="s">
        <v>8</v>
      </c>
      <c r="D39105" t="s">
        <v>2385</v>
      </c>
      <c r="E39105">
        <v>0</v>
      </c>
    </row>
    <row r="39106" spans="1:5" x14ac:dyDescent="0.3">
      <c r="A39106">
        <v>30010006</v>
      </c>
      <c r="B39106" t="s">
        <v>2190</v>
      </c>
      <c r="C39106" t="s">
        <v>8</v>
      </c>
      <c r="D39106" t="s">
        <v>2386</v>
      </c>
      <c r="E39106">
        <v>-20</v>
      </c>
    </row>
    <row r="39107" spans="1:5" x14ac:dyDescent="0.3">
      <c r="A39107">
        <v>30010006</v>
      </c>
      <c r="B39107" t="s">
        <v>2190</v>
      </c>
      <c r="C39107" t="s">
        <v>8</v>
      </c>
      <c r="D39107" t="s">
        <v>2387</v>
      </c>
      <c r="E39107">
        <v>0</v>
      </c>
    </row>
    <row r="39108" spans="1:5" x14ac:dyDescent="0.3">
      <c r="A39108">
        <v>30010006</v>
      </c>
      <c r="B39108" t="s">
        <v>2190</v>
      </c>
      <c r="C39108" t="s">
        <v>8</v>
      </c>
      <c r="D39108" t="s">
        <v>2388</v>
      </c>
      <c r="E39108">
        <v>0</v>
      </c>
    </row>
    <row r="39109" spans="1:5" x14ac:dyDescent="0.3">
      <c r="A39109">
        <v>30010006</v>
      </c>
      <c r="B39109" t="s">
        <v>2190</v>
      </c>
      <c r="C39109" t="s">
        <v>8</v>
      </c>
      <c r="D39109" t="s">
        <v>2389</v>
      </c>
      <c r="E39109">
        <v>0</v>
      </c>
    </row>
    <row r="39110" spans="1:5" x14ac:dyDescent="0.3">
      <c r="A39110">
        <v>30010006</v>
      </c>
      <c r="B39110" t="s">
        <v>2190</v>
      </c>
      <c r="C39110" t="s">
        <v>8</v>
      </c>
      <c r="D39110" t="s">
        <v>2390</v>
      </c>
      <c r="E39110">
        <v>0</v>
      </c>
    </row>
    <row r="39111" spans="1:5" x14ac:dyDescent="0.3">
      <c r="A39111">
        <v>30010006</v>
      </c>
      <c r="B39111" t="s">
        <v>2190</v>
      </c>
      <c r="C39111" t="s">
        <v>8</v>
      </c>
      <c r="D39111" t="s">
        <v>2391</v>
      </c>
      <c r="E39111">
        <v>-24</v>
      </c>
    </row>
    <row r="39112" spans="1:5" x14ac:dyDescent="0.3">
      <c r="A39112">
        <v>30010006</v>
      </c>
      <c r="B39112" t="s">
        <v>2190</v>
      </c>
      <c r="C39112" t="s">
        <v>8</v>
      </c>
      <c r="D39112" t="s">
        <v>2392</v>
      </c>
      <c r="E39112">
        <v>0</v>
      </c>
    </row>
    <row r="39113" spans="1:5" x14ac:dyDescent="0.3">
      <c r="A39113">
        <v>30010006</v>
      </c>
      <c r="B39113" t="s">
        <v>2190</v>
      </c>
      <c r="C39113" t="s">
        <v>8</v>
      </c>
      <c r="D39113" t="s">
        <v>2393</v>
      </c>
      <c r="E39113">
        <v>0</v>
      </c>
    </row>
    <row r="39114" spans="1:5" x14ac:dyDescent="0.3">
      <c r="A39114">
        <v>30010006</v>
      </c>
      <c r="B39114" t="s">
        <v>2190</v>
      </c>
      <c r="C39114" t="s">
        <v>8</v>
      </c>
      <c r="D39114" t="s">
        <v>2394</v>
      </c>
      <c r="E39114">
        <v>0</v>
      </c>
    </row>
    <row r="39115" spans="1:5" x14ac:dyDescent="0.3">
      <c r="A39115">
        <v>30010006</v>
      </c>
      <c r="B39115" t="s">
        <v>2190</v>
      </c>
      <c r="C39115" t="s">
        <v>8</v>
      </c>
      <c r="D39115" t="s">
        <v>2395</v>
      </c>
      <c r="E39115">
        <v>0</v>
      </c>
    </row>
    <row r="39116" spans="1:5" x14ac:dyDescent="0.3">
      <c r="A39116">
        <v>30010006</v>
      </c>
      <c r="B39116" t="s">
        <v>2190</v>
      </c>
      <c r="C39116" t="s">
        <v>8</v>
      </c>
      <c r="D39116" t="s">
        <v>2396</v>
      </c>
      <c r="E39116">
        <v>0</v>
      </c>
    </row>
    <row r="39117" spans="1:5" x14ac:dyDescent="0.3">
      <c r="A39117">
        <v>30010006</v>
      </c>
      <c r="B39117" t="s">
        <v>2190</v>
      </c>
      <c r="C39117" t="s">
        <v>8</v>
      </c>
      <c r="D39117" t="s">
        <v>2397</v>
      </c>
      <c r="E39117">
        <v>0</v>
      </c>
    </row>
    <row r="39118" spans="1:5" x14ac:dyDescent="0.3">
      <c r="A39118">
        <v>30010006</v>
      </c>
      <c r="B39118" t="s">
        <v>2190</v>
      </c>
      <c r="C39118" t="s">
        <v>8</v>
      </c>
      <c r="D39118" t="s">
        <v>2398</v>
      </c>
      <c r="E39118">
        <v>0</v>
      </c>
    </row>
    <row r="39119" spans="1:5" x14ac:dyDescent="0.3">
      <c r="A39119">
        <v>30010006</v>
      </c>
      <c r="B39119" t="s">
        <v>2190</v>
      </c>
      <c r="C39119" t="s">
        <v>8</v>
      </c>
      <c r="D39119" t="s">
        <v>2399</v>
      </c>
      <c r="E39119">
        <v>-10</v>
      </c>
    </row>
    <row r="39120" spans="1:5" x14ac:dyDescent="0.3">
      <c r="A39120">
        <v>30010006</v>
      </c>
      <c r="B39120" t="s">
        <v>2190</v>
      </c>
      <c r="C39120" t="s">
        <v>8</v>
      </c>
      <c r="D39120" t="s">
        <v>2400</v>
      </c>
      <c r="E39120">
        <v>0</v>
      </c>
    </row>
    <row r="39121" spans="1:5" x14ac:dyDescent="0.3">
      <c r="A39121">
        <v>30010006</v>
      </c>
      <c r="B39121" t="s">
        <v>2190</v>
      </c>
      <c r="C39121" t="s">
        <v>8</v>
      </c>
      <c r="D39121" t="s">
        <v>2401</v>
      </c>
      <c r="E39121">
        <v>0</v>
      </c>
    </row>
    <row r="39122" spans="1:5" x14ac:dyDescent="0.3">
      <c r="A39122">
        <v>30010006</v>
      </c>
      <c r="B39122" t="s">
        <v>2190</v>
      </c>
      <c r="C39122" t="s">
        <v>8</v>
      </c>
      <c r="D39122" t="s">
        <v>2402</v>
      </c>
      <c r="E39122">
        <v>0</v>
      </c>
    </row>
    <row r="39123" spans="1:5" x14ac:dyDescent="0.3">
      <c r="A39123">
        <v>30010006</v>
      </c>
      <c r="B39123" t="s">
        <v>2190</v>
      </c>
      <c r="C39123" t="s">
        <v>8</v>
      </c>
      <c r="D39123" t="s">
        <v>2403</v>
      </c>
      <c r="E39123">
        <v>-24</v>
      </c>
    </row>
    <row r="39124" spans="1:5" x14ac:dyDescent="0.3">
      <c r="A39124">
        <v>30010006</v>
      </c>
      <c r="B39124" t="s">
        <v>2190</v>
      </c>
      <c r="C39124" t="s">
        <v>8</v>
      </c>
      <c r="D39124" t="s">
        <v>2404</v>
      </c>
      <c r="E39124">
        <v>0</v>
      </c>
    </row>
    <row r="39125" spans="1:5" x14ac:dyDescent="0.3">
      <c r="A39125">
        <v>30010006</v>
      </c>
      <c r="B39125" t="s">
        <v>2190</v>
      </c>
      <c r="C39125" t="s">
        <v>8</v>
      </c>
      <c r="D39125" t="s">
        <v>2405</v>
      </c>
      <c r="E39125">
        <v>0</v>
      </c>
    </row>
    <row r="39126" spans="1:5" x14ac:dyDescent="0.3">
      <c r="A39126">
        <v>30010006</v>
      </c>
      <c r="B39126" t="s">
        <v>2190</v>
      </c>
      <c r="C39126" t="s">
        <v>8</v>
      </c>
      <c r="D39126" t="s">
        <v>2406</v>
      </c>
      <c r="E39126">
        <v>0</v>
      </c>
    </row>
    <row r="39127" spans="1:5" x14ac:dyDescent="0.3">
      <c r="A39127">
        <v>30010006</v>
      </c>
      <c r="B39127" t="s">
        <v>2190</v>
      </c>
      <c r="C39127" t="s">
        <v>8</v>
      </c>
      <c r="D39127" t="s">
        <v>2407</v>
      </c>
      <c r="E39127">
        <v>0</v>
      </c>
    </row>
    <row r="39128" spans="1:5" x14ac:dyDescent="0.3">
      <c r="A39128">
        <v>30010006</v>
      </c>
      <c r="B39128" t="s">
        <v>2190</v>
      </c>
      <c r="C39128" t="s">
        <v>8</v>
      </c>
      <c r="D39128" t="s">
        <v>2408</v>
      </c>
      <c r="E39128">
        <v>0</v>
      </c>
    </row>
    <row r="39129" spans="1:5" x14ac:dyDescent="0.3">
      <c r="A39129">
        <v>30010006</v>
      </c>
      <c r="B39129" t="s">
        <v>2190</v>
      </c>
      <c r="C39129" t="s">
        <v>8</v>
      </c>
      <c r="D39129" t="s">
        <v>2409</v>
      </c>
      <c r="E39129">
        <v>0</v>
      </c>
    </row>
    <row r="39130" spans="1:5" x14ac:dyDescent="0.3">
      <c r="A39130">
        <v>30010006</v>
      </c>
      <c r="B39130" t="s">
        <v>2190</v>
      </c>
      <c r="C39130" t="s">
        <v>8</v>
      </c>
      <c r="D39130" t="s">
        <v>2410</v>
      </c>
      <c r="E39130">
        <v>0</v>
      </c>
    </row>
    <row r="39131" spans="1:5" x14ac:dyDescent="0.3">
      <c r="A39131">
        <v>30010006</v>
      </c>
      <c r="B39131" t="s">
        <v>2190</v>
      </c>
      <c r="C39131" t="s">
        <v>8</v>
      </c>
      <c r="D39131" t="s">
        <v>2411</v>
      </c>
      <c r="E39131">
        <v>0</v>
      </c>
    </row>
    <row r="39132" spans="1:5" x14ac:dyDescent="0.3">
      <c r="A39132">
        <v>30010006</v>
      </c>
      <c r="B39132" t="s">
        <v>2190</v>
      </c>
      <c r="C39132" t="s">
        <v>8</v>
      </c>
      <c r="D39132" t="s">
        <v>2412</v>
      </c>
      <c r="E39132">
        <v>0</v>
      </c>
    </row>
    <row r="39133" spans="1:5" x14ac:dyDescent="0.3">
      <c r="A39133">
        <v>30010006</v>
      </c>
      <c r="B39133" t="s">
        <v>2190</v>
      </c>
      <c r="C39133" t="s">
        <v>8</v>
      </c>
      <c r="D39133" t="s">
        <v>2413</v>
      </c>
      <c r="E39133">
        <v>0</v>
      </c>
    </row>
    <row r="39134" spans="1:5" x14ac:dyDescent="0.3">
      <c r="A39134">
        <v>30070036</v>
      </c>
      <c r="B39134" t="s">
        <v>2192</v>
      </c>
      <c r="C39134" t="s">
        <v>8</v>
      </c>
      <c r="D39134" t="s">
        <v>2378</v>
      </c>
      <c r="E39134">
        <v>0</v>
      </c>
    </row>
    <row r="39135" spans="1:5" x14ac:dyDescent="0.3">
      <c r="A39135">
        <v>30070036</v>
      </c>
      <c r="B39135" t="s">
        <v>2192</v>
      </c>
      <c r="C39135" t="s">
        <v>8</v>
      </c>
      <c r="D39135" t="s">
        <v>2379</v>
      </c>
      <c r="E39135">
        <v>-200</v>
      </c>
    </row>
    <row r="39136" spans="1:5" x14ac:dyDescent="0.3">
      <c r="A39136">
        <v>30070036</v>
      </c>
      <c r="B39136" t="s">
        <v>2192</v>
      </c>
      <c r="C39136" t="s">
        <v>8</v>
      </c>
      <c r="D39136" t="s">
        <v>2380</v>
      </c>
      <c r="E39136">
        <v>0</v>
      </c>
    </row>
    <row r="39137" spans="1:5" x14ac:dyDescent="0.3">
      <c r="A39137">
        <v>30070036</v>
      </c>
      <c r="B39137" t="s">
        <v>2192</v>
      </c>
      <c r="C39137" t="s">
        <v>8</v>
      </c>
      <c r="D39137" t="s">
        <v>2381</v>
      </c>
      <c r="E39137">
        <v>0</v>
      </c>
    </row>
    <row r="39138" spans="1:5" x14ac:dyDescent="0.3">
      <c r="A39138">
        <v>30070036</v>
      </c>
      <c r="B39138" t="s">
        <v>2192</v>
      </c>
      <c r="C39138" t="s">
        <v>8</v>
      </c>
      <c r="D39138" t="s">
        <v>2382</v>
      </c>
      <c r="E39138">
        <v>0</v>
      </c>
    </row>
    <row r="39139" spans="1:5" x14ac:dyDescent="0.3">
      <c r="A39139">
        <v>30070036</v>
      </c>
      <c r="B39139" t="s">
        <v>2192</v>
      </c>
      <c r="C39139" t="s">
        <v>8</v>
      </c>
      <c r="D39139" t="s">
        <v>2383</v>
      </c>
      <c r="E39139">
        <v>0</v>
      </c>
    </row>
    <row r="39140" spans="1:5" x14ac:dyDescent="0.3">
      <c r="A39140">
        <v>30070036</v>
      </c>
      <c r="B39140" t="s">
        <v>2192</v>
      </c>
      <c r="C39140" t="s">
        <v>8</v>
      </c>
      <c r="D39140" t="s">
        <v>2384</v>
      </c>
      <c r="E39140">
        <v>0</v>
      </c>
    </row>
    <row r="39141" spans="1:5" x14ac:dyDescent="0.3">
      <c r="A39141">
        <v>30070036</v>
      </c>
      <c r="B39141" t="s">
        <v>2192</v>
      </c>
      <c r="C39141" t="s">
        <v>8</v>
      </c>
      <c r="D39141" t="s">
        <v>2385</v>
      </c>
      <c r="E39141">
        <v>0</v>
      </c>
    </row>
    <row r="39142" spans="1:5" x14ac:dyDescent="0.3">
      <c r="A39142">
        <v>30070036</v>
      </c>
      <c r="B39142" t="s">
        <v>2192</v>
      </c>
      <c r="C39142" t="s">
        <v>8</v>
      </c>
      <c r="D39142" t="s">
        <v>2386</v>
      </c>
      <c r="E39142">
        <v>0</v>
      </c>
    </row>
    <row r="39143" spans="1:5" x14ac:dyDescent="0.3">
      <c r="A39143">
        <v>30070036</v>
      </c>
      <c r="B39143" t="s">
        <v>2192</v>
      </c>
      <c r="C39143" t="s">
        <v>8</v>
      </c>
      <c r="D39143" t="s">
        <v>2387</v>
      </c>
      <c r="E39143">
        <v>0</v>
      </c>
    </row>
    <row r="39144" spans="1:5" x14ac:dyDescent="0.3">
      <c r="A39144">
        <v>30070036</v>
      </c>
      <c r="B39144" t="s">
        <v>2192</v>
      </c>
      <c r="C39144" t="s">
        <v>8</v>
      </c>
      <c r="D39144" t="s">
        <v>2388</v>
      </c>
      <c r="E39144">
        <v>0</v>
      </c>
    </row>
    <row r="39145" spans="1:5" x14ac:dyDescent="0.3">
      <c r="A39145">
        <v>30070036</v>
      </c>
      <c r="B39145" t="s">
        <v>2192</v>
      </c>
      <c r="C39145" t="s">
        <v>8</v>
      </c>
      <c r="D39145" t="s">
        <v>2389</v>
      </c>
      <c r="E39145">
        <v>0</v>
      </c>
    </row>
    <row r="39146" spans="1:5" x14ac:dyDescent="0.3">
      <c r="A39146">
        <v>30070036</v>
      </c>
      <c r="B39146" t="s">
        <v>2192</v>
      </c>
      <c r="C39146" t="s">
        <v>8</v>
      </c>
      <c r="D39146" t="s">
        <v>2390</v>
      </c>
      <c r="E39146">
        <v>-70</v>
      </c>
    </row>
    <row r="39147" spans="1:5" x14ac:dyDescent="0.3">
      <c r="A39147">
        <v>30070036</v>
      </c>
      <c r="B39147" t="s">
        <v>2192</v>
      </c>
      <c r="C39147" t="s">
        <v>8</v>
      </c>
      <c r="D39147" t="s">
        <v>2391</v>
      </c>
      <c r="E39147">
        <v>0</v>
      </c>
    </row>
    <row r="39148" spans="1:5" x14ac:dyDescent="0.3">
      <c r="A39148">
        <v>30070036</v>
      </c>
      <c r="B39148" t="s">
        <v>2192</v>
      </c>
      <c r="C39148" t="s">
        <v>8</v>
      </c>
      <c r="D39148" t="s">
        <v>2392</v>
      </c>
      <c r="E39148">
        <v>0</v>
      </c>
    </row>
    <row r="39149" spans="1:5" x14ac:dyDescent="0.3">
      <c r="A39149">
        <v>30070036</v>
      </c>
      <c r="B39149" t="s">
        <v>2192</v>
      </c>
      <c r="C39149" t="s">
        <v>8</v>
      </c>
      <c r="D39149" t="s">
        <v>2393</v>
      </c>
      <c r="E39149">
        <v>0</v>
      </c>
    </row>
    <row r="39150" spans="1:5" x14ac:dyDescent="0.3">
      <c r="A39150">
        <v>30070036</v>
      </c>
      <c r="B39150" t="s">
        <v>2192</v>
      </c>
      <c r="C39150" t="s">
        <v>8</v>
      </c>
      <c r="D39150" t="s">
        <v>2394</v>
      </c>
      <c r="E39150">
        <v>0</v>
      </c>
    </row>
    <row r="39151" spans="1:5" x14ac:dyDescent="0.3">
      <c r="A39151">
        <v>30070036</v>
      </c>
      <c r="B39151" t="s">
        <v>2192</v>
      </c>
      <c r="C39151" t="s">
        <v>8</v>
      </c>
      <c r="D39151" t="s">
        <v>2395</v>
      </c>
      <c r="E39151">
        <v>0</v>
      </c>
    </row>
    <row r="39152" spans="1:5" x14ac:dyDescent="0.3">
      <c r="A39152">
        <v>30070036</v>
      </c>
      <c r="B39152" t="s">
        <v>2192</v>
      </c>
      <c r="C39152" t="s">
        <v>8</v>
      </c>
      <c r="D39152" t="s">
        <v>2396</v>
      </c>
      <c r="E39152">
        <v>0</v>
      </c>
    </row>
    <row r="39153" spans="1:5" x14ac:dyDescent="0.3">
      <c r="A39153">
        <v>30070036</v>
      </c>
      <c r="B39153" t="s">
        <v>2192</v>
      </c>
      <c r="C39153" t="s">
        <v>8</v>
      </c>
      <c r="D39153" t="s">
        <v>2397</v>
      </c>
      <c r="E39153">
        <v>0</v>
      </c>
    </row>
    <row r="39154" spans="1:5" x14ac:dyDescent="0.3">
      <c r="A39154">
        <v>30070036</v>
      </c>
      <c r="B39154" t="s">
        <v>2192</v>
      </c>
      <c r="C39154" t="s">
        <v>8</v>
      </c>
      <c r="D39154" t="s">
        <v>2398</v>
      </c>
      <c r="E39154">
        <v>0</v>
      </c>
    </row>
    <row r="39155" spans="1:5" x14ac:dyDescent="0.3">
      <c r="A39155">
        <v>30070036</v>
      </c>
      <c r="B39155" t="s">
        <v>2192</v>
      </c>
      <c r="C39155" t="s">
        <v>8</v>
      </c>
      <c r="D39155" t="s">
        <v>2399</v>
      </c>
      <c r="E39155">
        <v>0</v>
      </c>
    </row>
    <row r="39156" spans="1:5" x14ac:dyDescent="0.3">
      <c r="A39156">
        <v>30070036</v>
      </c>
      <c r="B39156" t="s">
        <v>2192</v>
      </c>
      <c r="C39156" t="s">
        <v>8</v>
      </c>
      <c r="D39156" t="s">
        <v>2400</v>
      </c>
      <c r="E39156">
        <v>0</v>
      </c>
    </row>
    <row r="39157" spans="1:5" x14ac:dyDescent="0.3">
      <c r="A39157">
        <v>30070036</v>
      </c>
      <c r="B39157" t="s">
        <v>2192</v>
      </c>
      <c r="C39157" t="s">
        <v>8</v>
      </c>
      <c r="D39157" t="s">
        <v>2401</v>
      </c>
      <c r="E39157">
        <v>0</v>
      </c>
    </row>
    <row r="39158" spans="1:5" x14ac:dyDescent="0.3">
      <c r="A39158">
        <v>30070036</v>
      </c>
      <c r="B39158" t="s">
        <v>2192</v>
      </c>
      <c r="C39158" t="s">
        <v>8</v>
      </c>
      <c r="D39158" t="s">
        <v>2402</v>
      </c>
      <c r="E39158">
        <v>-50</v>
      </c>
    </row>
    <row r="39159" spans="1:5" x14ac:dyDescent="0.3">
      <c r="A39159">
        <v>30070036</v>
      </c>
      <c r="B39159" t="s">
        <v>2192</v>
      </c>
      <c r="C39159" t="s">
        <v>8</v>
      </c>
      <c r="D39159" t="s">
        <v>2403</v>
      </c>
      <c r="E39159">
        <v>0</v>
      </c>
    </row>
    <row r="39160" spans="1:5" x14ac:dyDescent="0.3">
      <c r="A39160">
        <v>30070036</v>
      </c>
      <c r="B39160" t="s">
        <v>2192</v>
      </c>
      <c r="C39160" t="s">
        <v>8</v>
      </c>
      <c r="D39160" t="s">
        <v>2404</v>
      </c>
      <c r="E39160">
        <v>0</v>
      </c>
    </row>
    <row r="39161" spans="1:5" x14ac:dyDescent="0.3">
      <c r="A39161">
        <v>30070036</v>
      </c>
      <c r="B39161" t="s">
        <v>2192</v>
      </c>
      <c r="C39161" t="s">
        <v>8</v>
      </c>
      <c r="D39161" t="s">
        <v>2405</v>
      </c>
      <c r="E39161">
        <v>0</v>
      </c>
    </row>
    <row r="39162" spans="1:5" x14ac:dyDescent="0.3">
      <c r="A39162">
        <v>30070036</v>
      </c>
      <c r="B39162" t="s">
        <v>2192</v>
      </c>
      <c r="C39162" t="s">
        <v>8</v>
      </c>
      <c r="D39162" t="s">
        <v>2406</v>
      </c>
      <c r="E39162">
        <v>0</v>
      </c>
    </row>
    <row r="39163" spans="1:5" x14ac:dyDescent="0.3">
      <c r="A39163">
        <v>30070036</v>
      </c>
      <c r="B39163" t="s">
        <v>2192</v>
      </c>
      <c r="C39163" t="s">
        <v>8</v>
      </c>
      <c r="D39163" t="s">
        <v>2407</v>
      </c>
      <c r="E39163">
        <v>0</v>
      </c>
    </row>
    <row r="39164" spans="1:5" x14ac:dyDescent="0.3">
      <c r="A39164">
        <v>30070036</v>
      </c>
      <c r="B39164" t="s">
        <v>2192</v>
      </c>
      <c r="C39164" t="s">
        <v>8</v>
      </c>
      <c r="D39164" t="s">
        <v>2408</v>
      </c>
      <c r="E39164">
        <v>0</v>
      </c>
    </row>
    <row r="39165" spans="1:5" x14ac:dyDescent="0.3">
      <c r="A39165">
        <v>30070036</v>
      </c>
      <c r="B39165" t="s">
        <v>2192</v>
      </c>
      <c r="C39165" t="s">
        <v>8</v>
      </c>
      <c r="D39165" t="s">
        <v>2409</v>
      </c>
      <c r="E39165">
        <v>0</v>
      </c>
    </row>
    <row r="39166" spans="1:5" x14ac:dyDescent="0.3">
      <c r="A39166">
        <v>30070036</v>
      </c>
      <c r="B39166" t="s">
        <v>2192</v>
      </c>
      <c r="C39166" t="s">
        <v>8</v>
      </c>
      <c r="D39166" t="s">
        <v>2410</v>
      </c>
      <c r="E39166">
        <v>0</v>
      </c>
    </row>
    <row r="39167" spans="1:5" x14ac:dyDescent="0.3">
      <c r="A39167">
        <v>30070036</v>
      </c>
      <c r="B39167" t="s">
        <v>2192</v>
      </c>
      <c r="C39167" t="s">
        <v>8</v>
      </c>
      <c r="D39167" t="s">
        <v>2411</v>
      </c>
      <c r="E39167">
        <v>0</v>
      </c>
    </row>
    <row r="39168" spans="1:5" x14ac:dyDescent="0.3">
      <c r="A39168">
        <v>30070036</v>
      </c>
      <c r="B39168" t="s">
        <v>2192</v>
      </c>
      <c r="C39168" t="s">
        <v>8</v>
      </c>
      <c r="D39168" t="s">
        <v>2412</v>
      </c>
      <c r="E39168">
        <v>0</v>
      </c>
    </row>
    <row r="39169" spans="1:5" x14ac:dyDescent="0.3">
      <c r="A39169">
        <v>30070036</v>
      </c>
      <c r="B39169" t="s">
        <v>2192</v>
      </c>
      <c r="C39169" t="s">
        <v>8</v>
      </c>
      <c r="D39169" t="s">
        <v>2413</v>
      </c>
      <c r="E39169">
        <v>0</v>
      </c>
    </row>
    <row r="39170" spans="1:5" x14ac:dyDescent="0.3">
      <c r="A39170">
        <v>23410058</v>
      </c>
      <c r="B39170" t="s">
        <v>2194</v>
      </c>
      <c r="C39170" t="s">
        <v>8</v>
      </c>
      <c r="D39170" t="s">
        <v>2378</v>
      </c>
      <c r="E39170">
        <v>0</v>
      </c>
    </row>
    <row r="39171" spans="1:5" x14ac:dyDescent="0.3">
      <c r="A39171">
        <v>23410058</v>
      </c>
      <c r="B39171" t="s">
        <v>2194</v>
      </c>
      <c r="C39171" t="s">
        <v>8</v>
      </c>
      <c r="D39171" t="s">
        <v>2379</v>
      </c>
      <c r="E39171">
        <v>0</v>
      </c>
    </row>
    <row r="39172" spans="1:5" x14ac:dyDescent="0.3">
      <c r="A39172">
        <v>23410058</v>
      </c>
      <c r="B39172" t="s">
        <v>2194</v>
      </c>
      <c r="C39172" t="s">
        <v>8</v>
      </c>
      <c r="D39172" t="s">
        <v>2380</v>
      </c>
      <c r="E39172">
        <v>0</v>
      </c>
    </row>
    <row r="39173" spans="1:5" x14ac:dyDescent="0.3">
      <c r="A39173">
        <v>23410058</v>
      </c>
      <c r="B39173" t="s">
        <v>2194</v>
      </c>
      <c r="C39173" t="s">
        <v>8</v>
      </c>
      <c r="D39173" t="s">
        <v>2381</v>
      </c>
      <c r="E39173">
        <v>0</v>
      </c>
    </row>
    <row r="39174" spans="1:5" x14ac:dyDescent="0.3">
      <c r="A39174">
        <v>23410058</v>
      </c>
      <c r="B39174" t="s">
        <v>2194</v>
      </c>
      <c r="C39174" t="s">
        <v>8</v>
      </c>
      <c r="D39174" t="s">
        <v>2382</v>
      </c>
      <c r="E39174">
        <v>0</v>
      </c>
    </row>
    <row r="39175" spans="1:5" x14ac:dyDescent="0.3">
      <c r="A39175">
        <v>23410058</v>
      </c>
      <c r="B39175" t="s">
        <v>2194</v>
      </c>
      <c r="C39175" t="s">
        <v>8</v>
      </c>
      <c r="D39175" t="s">
        <v>2383</v>
      </c>
      <c r="E39175">
        <v>-30</v>
      </c>
    </row>
    <row r="39176" spans="1:5" x14ac:dyDescent="0.3">
      <c r="A39176">
        <v>23410058</v>
      </c>
      <c r="B39176" t="s">
        <v>2194</v>
      </c>
      <c r="C39176" t="s">
        <v>8</v>
      </c>
      <c r="D39176" t="s">
        <v>2384</v>
      </c>
      <c r="E39176">
        <v>0</v>
      </c>
    </row>
    <row r="39177" spans="1:5" x14ac:dyDescent="0.3">
      <c r="A39177">
        <v>23410058</v>
      </c>
      <c r="B39177" t="s">
        <v>2194</v>
      </c>
      <c r="C39177" t="s">
        <v>8</v>
      </c>
      <c r="D39177" t="s">
        <v>2385</v>
      </c>
      <c r="E39177">
        <v>0</v>
      </c>
    </row>
    <row r="39178" spans="1:5" x14ac:dyDescent="0.3">
      <c r="A39178">
        <v>23410058</v>
      </c>
      <c r="B39178" t="s">
        <v>2194</v>
      </c>
      <c r="C39178" t="s">
        <v>8</v>
      </c>
      <c r="D39178" t="s">
        <v>2386</v>
      </c>
      <c r="E39178">
        <v>0</v>
      </c>
    </row>
    <row r="39179" spans="1:5" x14ac:dyDescent="0.3">
      <c r="A39179">
        <v>23410058</v>
      </c>
      <c r="B39179" t="s">
        <v>2194</v>
      </c>
      <c r="C39179" t="s">
        <v>8</v>
      </c>
      <c r="D39179" t="s">
        <v>2387</v>
      </c>
      <c r="E39179">
        <v>0</v>
      </c>
    </row>
    <row r="39180" spans="1:5" x14ac:dyDescent="0.3">
      <c r="A39180">
        <v>23410058</v>
      </c>
      <c r="B39180" t="s">
        <v>2194</v>
      </c>
      <c r="C39180" t="s">
        <v>8</v>
      </c>
      <c r="D39180" t="s">
        <v>2388</v>
      </c>
      <c r="E39180">
        <v>0</v>
      </c>
    </row>
    <row r="39181" spans="1:5" x14ac:dyDescent="0.3">
      <c r="A39181">
        <v>23410058</v>
      </c>
      <c r="B39181" t="s">
        <v>2194</v>
      </c>
      <c r="C39181" t="s">
        <v>8</v>
      </c>
      <c r="D39181" t="s">
        <v>2389</v>
      </c>
      <c r="E39181">
        <v>0</v>
      </c>
    </row>
    <row r="39182" spans="1:5" x14ac:dyDescent="0.3">
      <c r="A39182">
        <v>23410058</v>
      </c>
      <c r="B39182" t="s">
        <v>2194</v>
      </c>
      <c r="C39182" t="s">
        <v>8</v>
      </c>
      <c r="D39182" t="s">
        <v>2390</v>
      </c>
      <c r="E39182">
        <v>0</v>
      </c>
    </row>
    <row r="39183" spans="1:5" x14ac:dyDescent="0.3">
      <c r="A39183">
        <v>23410058</v>
      </c>
      <c r="B39183" t="s">
        <v>2194</v>
      </c>
      <c r="C39183" t="s">
        <v>8</v>
      </c>
      <c r="D39183" t="s">
        <v>2391</v>
      </c>
      <c r="E39183">
        <v>0</v>
      </c>
    </row>
    <row r="39184" spans="1:5" x14ac:dyDescent="0.3">
      <c r="A39184">
        <v>23410058</v>
      </c>
      <c r="B39184" t="s">
        <v>2194</v>
      </c>
      <c r="C39184" t="s">
        <v>8</v>
      </c>
      <c r="D39184" t="s">
        <v>2392</v>
      </c>
      <c r="E39184">
        <v>0</v>
      </c>
    </row>
    <row r="39185" spans="1:5" x14ac:dyDescent="0.3">
      <c r="A39185">
        <v>23410058</v>
      </c>
      <c r="B39185" t="s">
        <v>2194</v>
      </c>
      <c r="C39185" t="s">
        <v>8</v>
      </c>
      <c r="D39185" t="s">
        <v>2393</v>
      </c>
      <c r="E39185">
        <v>0</v>
      </c>
    </row>
    <row r="39186" spans="1:5" x14ac:dyDescent="0.3">
      <c r="A39186">
        <v>23410058</v>
      </c>
      <c r="B39186" t="s">
        <v>2194</v>
      </c>
      <c r="C39186" t="s">
        <v>8</v>
      </c>
      <c r="D39186" t="s">
        <v>2394</v>
      </c>
      <c r="E39186">
        <v>0</v>
      </c>
    </row>
    <row r="39187" spans="1:5" x14ac:dyDescent="0.3">
      <c r="A39187">
        <v>23410058</v>
      </c>
      <c r="B39187" t="s">
        <v>2194</v>
      </c>
      <c r="C39187" t="s">
        <v>8</v>
      </c>
      <c r="D39187" t="s">
        <v>2395</v>
      </c>
      <c r="E39187">
        <v>0</v>
      </c>
    </row>
    <row r="39188" spans="1:5" x14ac:dyDescent="0.3">
      <c r="A39188">
        <v>23410058</v>
      </c>
      <c r="B39188" t="s">
        <v>2194</v>
      </c>
      <c r="C39188" t="s">
        <v>8</v>
      </c>
      <c r="D39188" t="s">
        <v>2396</v>
      </c>
      <c r="E39188">
        <v>0</v>
      </c>
    </row>
    <row r="39189" spans="1:5" x14ac:dyDescent="0.3">
      <c r="A39189">
        <v>23410058</v>
      </c>
      <c r="B39189" t="s">
        <v>2194</v>
      </c>
      <c r="C39189" t="s">
        <v>8</v>
      </c>
      <c r="D39189" t="s">
        <v>2397</v>
      </c>
      <c r="E39189">
        <v>0</v>
      </c>
    </row>
    <row r="39190" spans="1:5" x14ac:dyDescent="0.3">
      <c r="A39190">
        <v>23410058</v>
      </c>
      <c r="B39190" t="s">
        <v>2194</v>
      </c>
      <c r="C39190" t="s">
        <v>8</v>
      </c>
      <c r="D39190" t="s">
        <v>2398</v>
      </c>
      <c r="E39190">
        <v>0</v>
      </c>
    </row>
    <row r="39191" spans="1:5" x14ac:dyDescent="0.3">
      <c r="A39191">
        <v>23410058</v>
      </c>
      <c r="B39191" t="s">
        <v>2194</v>
      </c>
      <c r="C39191" t="s">
        <v>8</v>
      </c>
      <c r="D39191" t="s">
        <v>2399</v>
      </c>
      <c r="E39191">
        <v>0</v>
      </c>
    </row>
    <row r="39192" spans="1:5" x14ac:dyDescent="0.3">
      <c r="A39192">
        <v>23410058</v>
      </c>
      <c r="B39192" t="s">
        <v>2194</v>
      </c>
      <c r="C39192" t="s">
        <v>8</v>
      </c>
      <c r="D39192" t="s">
        <v>2400</v>
      </c>
      <c r="E39192">
        <v>0</v>
      </c>
    </row>
    <row r="39193" spans="1:5" x14ac:dyDescent="0.3">
      <c r="A39193">
        <v>23410058</v>
      </c>
      <c r="B39193" t="s">
        <v>2194</v>
      </c>
      <c r="C39193" t="s">
        <v>8</v>
      </c>
      <c r="D39193" t="s">
        <v>2401</v>
      </c>
      <c r="E39193">
        <v>0</v>
      </c>
    </row>
    <row r="39194" spans="1:5" x14ac:dyDescent="0.3">
      <c r="A39194">
        <v>23410058</v>
      </c>
      <c r="B39194" t="s">
        <v>2194</v>
      </c>
      <c r="C39194" t="s">
        <v>8</v>
      </c>
      <c r="D39194" t="s">
        <v>2402</v>
      </c>
      <c r="E39194">
        <v>-30</v>
      </c>
    </row>
    <row r="39195" spans="1:5" x14ac:dyDescent="0.3">
      <c r="A39195">
        <v>23410058</v>
      </c>
      <c r="B39195" t="s">
        <v>2194</v>
      </c>
      <c r="C39195" t="s">
        <v>8</v>
      </c>
      <c r="D39195" t="s">
        <v>2403</v>
      </c>
      <c r="E39195">
        <v>0</v>
      </c>
    </row>
    <row r="39196" spans="1:5" x14ac:dyDescent="0.3">
      <c r="A39196">
        <v>23410058</v>
      </c>
      <c r="B39196" t="s">
        <v>2194</v>
      </c>
      <c r="C39196" t="s">
        <v>8</v>
      </c>
      <c r="D39196" t="s">
        <v>2404</v>
      </c>
      <c r="E39196">
        <v>0</v>
      </c>
    </row>
    <row r="39197" spans="1:5" x14ac:dyDescent="0.3">
      <c r="A39197">
        <v>23410058</v>
      </c>
      <c r="B39197" t="s">
        <v>2194</v>
      </c>
      <c r="C39197" t="s">
        <v>8</v>
      </c>
      <c r="D39197" t="s">
        <v>2405</v>
      </c>
      <c r="E39197">
        <v>0</v>
      </c>
    </row>
    <row r="39198" spans="1:5" x14ac:dyDescent="0.3">
      <c r="A39198">
        <v>23410058</v>
      </c>
      <c r="B39198" t="s">
        <v>2194</v>
      </c>
      <c r="C39198" t="s">
        <v>8</v>
      </c>
      <c r="D39198" t="s">
        <v>2406</v>
      </c>
      <c r="E39198">
        <v>0</v>
      </c>
    </row>
    <row r="39199" spans="1:5" x14ac:dyDescent="0.3">
      <c r="A39199">
        <v>23410058</v>
      </c>
      <c r="B39199" t="s">
        <v>2194</v>
      </c>
      <c r="C39199" t="s">
        <v>8</v>
      </c>
      <c r="D39199" t="s">
        <v>2407</v>
      </c>
      <c r="E39199">
        <v>0</v>
      </c>
    </row>
    <row r="39200" spans="1:5" x14ac:dyDescent="0.3">
      <c r="A39200">
        <v>23410058</v>
      </c>
      <c r="B39200" t="s">
        <v>2194</v>
      </c>
      <c r="C39200" t="s">
        <v>8</v>
      </c>
      <c r="D39200" t="s">
        <v>2408</v>
      </c>
      <c r="E39200">
        <v>0</v>
      </c>
    </row>
    <row r="39201" spans="1:5" x14ac:dyDescent="0.3">
      <c r="A39201">
        <v>23410058</v>
      </c>
      <c r="B39201" t="s">
        <v>2194</v>
      </c>
      <c r="C39201" t="s">
        <v>8</v>
      </c>
      <c r="D39201" t="s">
        <v>2409</v>
      </c>
      <c r="E39201">
        <v>0</v>
      </c>
    </row>
    <row r="39202" spans="1:5" x14ac:dyDescent="0.3">
      <c r="A39202">
        <v>23410058</v>
      </c>
      <c r="B39202" t="s">
        <v>2194</v>
      </c>
      <c r="C39202" t="s">
        <v>8</v>
      </c>
      <c r="D39202" t="s">
        <v>2410</v>
      </c>
      <c r="E39202">
        <v>0</v>
      </c>
    </row>
    <row r="39203" spans="1:5" x14ac:dyDescent="0.3">
      <c r="A39203">
        <v>23410058</v>
      </c>
      <c r="B39203" t="s">
        <v>2194</v>
      </c>
      <c r="C39203" t="s">
        <v>8</v>
      </c>
      <c r="D39203" t="s">
        <v>2411</v>
      </c>
      <c r="E39203">
        <v>0</v>
      </c>
    </row>
    <row r="39204" spans="1:5" x14ac:dyDescent="0.3">
      <c r="A39204">
        <v>23410058</v>
      </c>
      <c r="B39204" t="s">
        <v>2194</v>
      </c>
      <c r="C39204" t="s">
        <v>8</v>
      </c>
      <c r="D39204" t="s">
        <v>2412</v>
      </c>
      <c r="E39204">
        <v>0</v>
      </c>
    </row>
    <row r="39205" spans="1:5" x14ac:dyDescent="0.3">
      <c r="A39205">
        <v>23410058</v>
      </c>
      <c r="B39205" t="s">
        <v>2194</v>
      </c>
      <c r="C39205" t="s">
        <v>8</v>
      </c>
      <c r="D39205" t="s">
        <v>2413</v>
      </c>
      <c r="E39205">
        <v>0</v>
      </c>
    </row>
    <row r="39206" spans="1:5" x14ac:dyDescent="0.3">
      <c r="A39206">
        <v>30010011</v>
      </c>
      <c r="B39206" t="s">
        <v>2196</v>
      </c>
      <c r="C39206" t="s">
        <v>8</v>
      </c>
      <c r="D39206" t="s">
        <v>2378</v>
      </c>
      <c r="E39206">
        <v>-8</v>
      </c>
    </row>
    <row r="39207" spans="1:5" x14ac:dyDescent="0.3">
      <c r="A39207">
        <v>30010011</v>
      </c>
      <c r="B39207" t="s">
        <v>2196</v>
      </c>
      <c r="C39207" t="s">
        <v>8</v>
      </c>
      <c r="D39207" t="s">
        <v>2379</v>
      </c>
      <c r="E39207">
        <v>0</v>
      </c>
    </row>
    <row r="39208" spans="1:5" x14ac:dyDescent="0.3">
      <c r="A39208">
        <v>30010011</v>
      </c>
      <c r="B39208" t="s">
        <v>2196</v>
      </c>
      <c r="C39208" t="s">
        <v>8</v>
      </c>
      <c r="D39208" t="s">
        <v>2380</v>
      </c>
      <c r="E39208">
        <v>-40</v>
      </c>
    </row>
    <row r="39209" spans="1:5" x14ac:dyDescent="0.3">
      <c r="A39209">
        <v>30010011</v>
      </c>
      <c r="B39209" t="s">
        <v>2196</v>
      </c>
      <c r="C39209" t="s">
        <v>8</v>
      </c>
      <c r="D39209" t="s">
        <v>2381</v>
      </c>
      <c r="E39209">
        <v>-20</v>
      </c>
    </row>
    <row r="39210" spans="1:5" x14ac:dyDescent="0.3">
      <c r="A39210">
        <v>30010011</v>
      </c>
      <c r="B39210" t="s">
        <v>2196</v>
      </c>
      <c r="C39210" t="s">
        <v>8</v>
      </c>
      <c r="D39210" t="s">
        <v>2382</v>
      </c>
      <c r="E39210">
        <v>0</v>
      </c>
    </row>
    <row r="39211" spans="1:5" x14ac:dyDescent="0.3">
      <c r="A39211">
        <v>30010011</v>
      </c>
      <c r="B39211" t="s">
        <v>2196</v>
      </c>
      <c r="C39211" t="s">
        <v>8</v>
      </c>
      <c r="D39211" t="s">
        <v>2383</v>
      </c>
      <c r="E39211">
        <v>0</v>
      </c>
    </row>
    <row r="39212" spans="1:5" x14ac:dyDescent="0.3">
      <c r="A39212">
        <v>30010011</v>
      </c>
      <c r="B39212" t="s">
        <v>2196</v>
      </c>
      <c r="C39212" t="s">
        <v>8</v>
      </c>
      <c r="D39212" t="s">
        <v>2384</v>
      </c>
      <c r="E39212">
        <v>0</v>
      </c>
    </row>
    <row r="39213" spans="1:5" x14ac:dyDescent="0.3">
      <c r="A39213">
        <v>30010011</v>
      </c>
      <c r="B39213" t="s">
        <v>2196</v>
      </c>
      <c r="C39213" t="s">
        <v>8</v>
      </c>
      <c r="D39213" t="s">
        <v>2385</v>
      </c>
      <c r="E39213">
        <v>0</v>
      </c>
    </row>
    <row r="39214" spans="1:5" x14ac:dyDescent="0.3">
      <c r="A39214">
        <v>30010011</v>
      </c>
      <c r="B39214" t="s">
        <v>2196</v>
      </c>
      <c r="C39214" t="s">
        <v>8</v>
      </c>
      <c r="D39214" t="s">
        <v>2386</v>
      </c>
      <c r="E39214">
        <v>0</v>
      </c>
    </row>
    <row r="39215" spans="1:5" x14ac:dyDescent="0.3">
      <c r="A39215">
        <v>30010011</v>
      </c>
      <c r="B39215" t="s">
        <v>2196</v>
      </c>
      <c r="C39215" t="s">
        <v>8</v>
      </c>
      <c r="D39215" t="s">
        <v>2387</v>
      </c>
      <c r="E39215">
        <v>0</v>
      </c>
    </row>
    <row r="39216" spans="1:5" x14ac:dyDescent="0.3">
      <c r="A39216">
        <v>30010011</v>
      </c>
      <c r="B39216" t="s">
        <v>2196</v>
      </c>
      <c r="C39216" t="s">
        <v>8</v>
      </c>
      <c r="D39216" t="s">
        <v>2388</v>
      </c>
      <c r="E39216">
        <v>0</v>
      </c>
    </row>
    <row r="39217" spans="1:5" x14ac:dyDescent="0.3">
      <c r="A39217">
        <v>30010011</v>
      </c>
      <c r="B39217" t="s">
        <v>2196</v>
      </c>
      <c r="C39217" t="s">
        <v>8</v>
      </c>
      <c r="D39217" t="s">
        <v>2389</v>
      </c>
      <c r="E39217">
        <v>0</v>
      </c>
    </row>
    <row r="39218" spans="1:5" x14ac:dyDescent="0.3">
      <c r="A39218">
        <v>30010011</v>
      </c>
      <c r="B39218" t="s">
        <v>2196</v>
      </c>
      <c r="C39218" t="s">
        <v>8</v>
      </c>
      <c r="D39218" t="s">
        <v>2390</v>
      </c>
      <c r="E39218">
        <v>-50</v>
      </c>
    </row>
    <row r="39219" spans="1:5" x14ac:dyDescent="0.3">
      <c r="A39219">
        <v>30010011</v>
      </c>
      <c r="B39219" t="s">
        <v>2196</v>
      </c>
      <c r="C39219" t="s">
        <v>8</v>
      </c>
      <c r="D39219" t="s">
        <v>2391</v>
      </c>
      <c r="E39219">
        <v>-20</v>
      </c>
    </row>
    <row r="39220" spans="1:5" x14ac:dyDescent="0.3">
      <c r="A39220">
        <v>30010011</v>
      </c>
      <c r="B39220" t="s">
        <v>2196</v>
      </c>
      <c r="C39220" t="s">
        <v>8</v>
      </c>
      <c r="D39220" t="s">
        <v>2392</v>
      </c>
      <c r="E39220">
        <v>0</v>
      </c>
    </row>
    <row r="39221" spans="1:5" x14ac:dyDescent="0.3">
      <c r="A39221">
        <v>30010011</v>
      </c>
      <c r="B39221" t="s">
        <v>2196</v>
      </c>
      <c r="C39221" t="s">
        <v>8</v>
      </c>
      <c r="D39221" t="s">
        <v>2393</v>
      </c>
      <c r="E39221">
        <v>0</v>
      </c>
    </row>
    <row r="39222" spans="1:5" x14ac:dyDescent="0.3">
      <c r="A39222">
        <v>30010011</v>
      </c>
      <c r="B39222" t="s">
        <v>2196</v>
      </c>
      <c r="C39222" t="s">
        <v>8</v>
      </c>
      <c r="D39222" t="s">
        <v>2394</v>
      </c>
      <c r="E39222">
        <v>0</v>
      </c>
    </row>
    <row r="39223" spans="1:5" x14ac:dyDescent="0.3">
      <c r="A39223">
        <v>30010011</v>
      </c>
      <c r="B39223" t="s">
        <v>2196</v>
      </c>
      <c r="C39223" t="s">
        <v>8</v>
      </c>
      <c r="D39223" t="s">
        <v>2395</v>
      </c>
      <c r="E39223">
        <v>0</v>
      </c>
    </row>
    <row r="39224" spans="1:5" x14ac:dyDescent="0.3">
      <c r="A39224">
        <v>30010011</v>
      </c>
      <c r="B39224" t="s">
        <v>2196</v>
      </c>
      <c r="C39224" t="s">
        <v>8</v>
      </c>
      <c r="D39224" t="s">
        <v>2396</v>
      </c>
      <c r="E39224">
        <v>0</v>
      </c>
    </row>
    <row r="39225" spans="1:5" x14ac:dyDescent="0.3">
      <c r="A39225">
        <v>30010011</v>
      </c>
      <c r="B39225" t="s">
        <v>2196</v>
      </c>
      <c r="C39225" t="s">
        <v>8</v>
      </c>
      <c r="D39225" t="s">
        <v>2397</v>
      </c>
      <c r="E39225">
        <v>-20</v>
      </c>
    </row>
    <row r="39226" spans="1:5" x14ac:dyDescent="0.3">
      <c r="A39226">
        <v>30010011</v>
      </c>
      <c r="B39226" t="s">
        <v>2196</v>
      </c>
      <c r="C39226" t="s">
        <v>8</v>
      </c>
      <c r="D39226" t="s">
        <v>2398</v>
      </c>
      <c r="E39226">
        <v>0</v>
      </c>
    </row>
    <row r="39227" spans="1:5" x14ac:dyDescent="0.3">
      <c r="A39227">
        <v>30010011</v>
      </c>
      <c r="B39227" t="s">
        <v>2196</v>
      </c>
      <c r="C39227" t="s">
        <v>8</v>
      </c>
      <c r="D39227" t="s">
        <v>2399</v>
      </c>
      <c r="E39227">
        <v>0</v>
      </c>
    </row>
    <row r="39228" spans="1:5" x14ac:dyDescent="0.3">
      <c r="A39228">
        <v>30010011</v>
      </c>
      <c r="B39228" t="s">
        <v>2196</v>
      </c>
      <c r="C39228" t="s">
        <v>8</v>
      </c>
      <c r="D39228" t="s">
        <v>2400</v>
      </c>
      <c r="E39228">
        <v>0</v>
      </c>
    </row>
    <row r="39229" spans="1:5" x14ac:dyDescent="0.3">
      <c r="A39229">
        <v>30010011</v>
      </c>
      <c r="B39229" t="s">
        <v>2196</v>
      </c>
      <c r="C39229" t="s">
        <v>8</v>
      </c>
      <c r="D39229" t="s">
        <v>2401</v>
      </c>
      <c r="E39229">
        <v>0</v>
      </c>
    </row>
    <row r="39230" spans="1:5" x14ac:dyDescent="0.3">
      <c r="A39230">
        <v>30010011</v>
      </c>
      <c r="B39230" t="s">
        <v>2196</v>
      </c>
      <c r="C39230" t="s">
        <v>8</v>
      </c>
      <c r="D39230" t="s">
        <v>2402</v>
      </c>
      <c r="E39230">
        <v>0</v>
      </c>
    </row>
    <row r="39231" spans="1:5" x14ac:dyDescent="0.3">
      <c r="A39231">
        <v>30010011</v>
      </c>
      <c r="B39231" t="s">
        <v>2196</v>
      </c>
      <c r="C39231" t="s">
        <v>8</v>
      </c>
      <c r="D39231" t="s">
        <v>2403</v>
      </c>
      <c r="E39231">
        <v>0</v>
      </c>
    </row>
    <row r="39232" spans="1:5" x14ac:dyDescent="0.3">
      <c r="A39232">
        <v>30010011</v>
      </c>
      <c r="B39232" t="s">
        <v>2196</v>
      </c>
      <c r="C39232" t="s">
        <v>8</v>
      </c>
      <c r="D39232" t="s">
        <v>2404</v>
      </c>
      <c r="E39232">
        <v>-10</v>
      </c>
    </row>
    <row r="39233" spans="1:5" x14ac:dyDescent="0.3">
      <c r="A39233">
        <v>30010011</v>
      </c>
      <c r="B39233" t="s">
        <v>2196</v>
      </c>
      <c r="C39233" t="s">
        <v>8</v>
      </c>
      <c r="D39233" t="s">
        <v>2405</v>
      </c>
      <c r="E39233">
        <v>0</v>
      </c>
    </row>
    <row r="39234" spans="1:5" x14ac:dyDescent="0.3">
      <c r="A39234">
        <v>30010011</v>
      </c>
      <c r="B39234" t="s">
        <v>2196</v>
      </c>
      <c r="C39234" t="s">
        <v>8</v>
      </c>
      <c r="D39234" t="s">
        <v>2406</v>
      </c>
      <c r="E39234">
        <v>0</v>
      </c>
    </row>
    <row r="39235" spans="1:5" x14ac:dyDescent="0.3">
      <c r="A39235">
        <v>30010011</v>
      </c>
      <c r="B39235" t="s">
        <v>2196</v>
      </c>
      <c r="C39235" t="s">
        <v>8</v>
      </c>
      <c r="D39235" t="s">
        <v>2407</v>
      </c>
      <c r="E39235">
        <v>0</v>
      </c>
    </row>
    <row r="39236" spans="1:5" x14ac:dyDescent="0.3">
      <c r="A39236">
        <v>30010011</v>
      </c>
      <c r="B39236" t="s">
        <v>2196</v>
      </c>
      <c r="C39236" t="s">
        <v>8</v>
      </c>
      <c r="D39236" t="s">
        <v>2408</v>
      </c>
      <c r="E39236">
        <v>0</v>
      </c>
    </row>
    <row r="39237" spans="1:5" x14ac:dyDescent="0.3">
      <c r="A39237">
        <v>30010011</v>
      </c>
      <c r="B39237" t="s">
        <v>2196</v>
      </c>
      <c r="C39237" t="s">
        <v>8</v>
      </c>
      <c r="D39237" t="s">
        <v>2409</v>
      </c>
      <c r="E39237">
        <v>0</v>
      </c>
    </row>
    <row r="39238" spans="1:5" x14ac:dyDescent="0.3">
      <c r="A39238">
        <v>30010011</v>
      </c>
      <c r="B39238" t="s">
        <v>2196</v>
      </c>
      <c r="C39238" t="s">
        <v>8</v>
      </c>
      <c r="D39238" t="s">
        <v>2410</v>
      </c>
      <c r="E39238">
        <v>-10</v>
      </c>
    </row>
    <row r="39239" spans="1:5" x14ac:dyDescent="0.3">
      <c r="A39239">
        <v>30010011</v>
      </c>
      <c r="B39239" t="s">
        <v>2196</v>
      </c>
      <c r="C39239" t="s">
        <v>8</v>
      </c>
      <c r="D39239" t="s">
        <v>2411</v>
      </c>
      <c r="E39239">
        <v>0</v>
      </c>
    </row>
    <row r="39240" spans="1:5" x14ac:dyDescent="0.3">
      <c r="A39240">
        <v>30010011</v>
      </c>
      <c r="B39240" t="s">
        <v>2196</v>
      </c>
      <c r="C39240" t="s">
        <v>8</v>
      </c>
      <c r="D39240" t="s">
        <v>2412</v>
      </c>
      <c r="E39240">
        <v>-10</v>
      </c>
    </row>
    <row r="39241" spans="1:5" x14ac:dyDescent="0.3">
      <c r="A39241">
        <v>30010011</v>
      </c>
      <c r="B39241" t="s">
        <v>2196</v>
      </c>
      <c r="C39241" t="s">
        <v>8</v>
      </c>
      <c r="D39241" t="s">
        <v>2413</v>
      </c>
      <c r="E39241">
        <v>0</v>
      </c>
    </row>
    <row r="39242" spans="1:5" x14ac:dyDescent="0.3">
      <c r="A39242">
        <v>30090012</v>
      </c>
      <c r="B39242" t="s">
        <v>2198</v>
      </c>
      <c r="C39242" t="s">
        <v>8</v>
      </c>
      <c r="D39242" t="s">
        <v>2378</v>
      </c>
      <c r="E39242">
        <v>-20</v>
      </c>
    </row>
    <row r="39243" spans="1:5" x14ac:dyDescent="0.3">
      <c r="A39243">
        <v>30090012</v>
      </c>
      <c r="B39243" t="s">
        <v>2198</v>
      </c>
      <c r="C39243" t="s">
        <v>8</v>
      </c>
      <c r="D39243" t="s">
        <v>2379</v>
      </c>
      <c r="E39243">
        <v>-400</v>
      </c>
    </row>
    <row r="39244" spans="1:5" x14ac:dyDescent="0.3">
      <c r="A39244">
        <v>30090012</v>
      </c>
      <c r="B39244" t="s">
        <v>2198</v>
      </c>
      <c r="C39244" t="s">
        <v>8</v>
      </c>
      <c r="D39244" t="s">
        <v>2380</v>
      </c>
      <c r="E39244">
        <v>-56</v>
      </c>
    </row>
    <row r="39245" spans="1:5" x14ac:dyDescent="0.3">
      <c r="A39245">
        <v>30090012</v>
      </c>
      <c r="B39245" t="s">
        <v>2198</v>
      </c>
      <c r="C39245" t="s">
        <v>8</v>
      </c>
      <c r="D39245" t="s">
        <v>2381</v>
      </c>
      <c r="E39245">
        <v>0</v>
      </c>
    </row>
    <row r="39246" spans="1:5" x14ac:dyDescent="0.3">
      <c r="A39246">
        <v>30090012</v>
      </c>
      <c r="B39246" t="s">
        <v>2198</v>
      </c>
      <c r="C39246" t="s">
        <v>8</v>
      </c>
      <c r="D39246" t="s">
        <v>2382</v>
      </c>
      <c r="E39246">
        <v>0</v>
      </c>
    </row>
    <row r="39247" spans="1:5" x14ac:dyDescent="0.3">
      <c r="A39247">
        <v>30090012</v>
      </c>
      <c r="B39247" t="s">
        <v>2198</v>
      </c>
      <c r="C39247" t="s">
        <v>8</v>
      </c>
      <c r="D39247" t="s">
        <v>2383</v>
      </c>
      <c r="E39247">
        <v>0</v>
      </c>
    </row>
    <row r="39248" spans="1:5" x14ac:dyDescent="0.3">
      <c r="A39248">
        <v>30090012</v>
      </c>
      <c r="B39248" t="s">
        <v>2198</v>
      </c>
      <c r="C39248" t="s">
        <v>8</v>
      </c>
      <c r="D39248" t="s">
        <v>2384</v>
      </c>
      <c r="E39248">
        <v>0</v>
      </c>
    </row>
    <row r="39249" spans="1:5" x14ac:dyDescent="0.3">
      <c r="A39249">
        <v>30090012</v>
      </c>
      <c r="B39249" t="s">
        <v>2198</v>
      </c>
      <c r="C39249" t="s">
        <v>8</v>
      </c>
      <c r="D39249" t="s">
        <v>2385</v>
      </c>
      <c r="E39249">
        <v>0</v>
      </c>
    </row>
    <row r="39250" spans="1:5" x14ac:dyDescent="0.3">
      <c r="A39250">
        <v>30090012</v>
      </c>
      <c r="B39250" t="s">
        <v>2198</v>
      </c>
      <c r="C39250" t="s">
        <v>8</v>
      </c>
      <c r="D39250" t="s">
        <v>2386</v>
      </c>
      <c r="E39250">
        <v>0</v>
      </c>
    </row>
    <row r="39251" spans="1:5" x14ac:dyDescent="0.3">
      <c r="A39251">
        <v>30090012</v>
      </c>
      <c r="B39251" t="s">
        <v>2198</v>
      </c>
      <c r="C39251" t="s">
        <v>8</v>
      </c>
      <c r="D39251" t="s">
        <v>2387</v>
      </c>
      <c r="E39251">
        <v>0</v>
      </c>
    </row>
    <row r="39252" spans="1:5" x14ac:dyDescent="0.3">
      <c r="A39252">
        <v>30090012</v>
      </c>
      <c r="B39252" t="s">
        <v>2198</v>
      </c>
      <c r="C39252" t="s">
        <v>8</v>
      </c>
      <c r="D39252" t="s">
        <v>2388</v>
      </c>
      <c r="E39252">
        <v>0</v>
      </c>
    </row>
    <row r="39253" spans="1:5" x14ac:dyDescent="0.3">
      <c r="A39253">
        <v>30090012</v>
      </c>
      <c r="B39253" t="s">
        <v>2198</v>
      </c>
      <c r="C39253" t="s">
        <v>8</v>
      </c>
      <c r="D39253" t="s">
        <v>2389</v>
      </c>
      <c r="E39253">
        <v>0</v>
      </c>
    </row>
    <row r="39254" spans="1:5" x14ac:dyDescent="0.3">
      <c r="A39254">
        <v>30090012</v>
      </c>
      <c r="B39254" t="s">
        <v>2198</v>
      </c>
      <c r="C39254" t="s">
        <v>8</v>
      </c>
      <c r="D39254" t="s">
        <v>2390</v>
      </c>
      <c r="E39254">
        <v>0</v>
      </c>
    </row>
    <row r="39255" spans="1:5" x14ac:dyDescent="0.3">
      <c r="A39255">
        <v>30090012</v>
      </c>
      <c r="B39255" t="s">
        <v>2198</v>
      </c>
      <c r="C39255" t="s">
        <v>8</v>
      </c>
      <c r="D39255" t="s">
        <v>2391</v>
      </c>
      <c r="E39255">
        <v>0</v>
      </c>
    </row>
    <row r="39256" spans="1:5" x14ac:dyDescent="0.3">
      <c r="A39256">
        <v>30090012</v>
      </c>
      <c r="B39256" t="s">
        <v>2198</v>
      </c>
      <c r="C39256" t="s">
        <v>8</v>
      </c>
      <c r="D39256" t="s">
        <v>2392</v>
      </c>
      <c r="E39256">
        <v>0</v>
      </c>
    </row>
    <row r="39257" spans="1:5" x14ac:dyDescent="0.3">
      <c r="A39257">
        <v>30090012</v>
      </c>
      <c r="B39257" t="s">
        <v>2198</v>
      </c>
      <c r="C39257" t="s">
        <v>8</v>
      </c>
      <c r="D39257" t="s">
        <v>2393</v>
      </c>
      <c r="E39257">
        <v>0</v>
      </c>
    </row>
    <row r="39258" spans="1:5" x14ac:dyDescent="0.3">
      <c r="A39258">
        <v>30090012</v>
      </c>
      <c r="B39258" t="s">
        <v>2198</v>
      </c>
      <c r="C39258" t="s">
        <v>8</v>
      </c>
      <c r="D39258" t="s">
        <v>2394</v>
      </c>
      <c r="E39258">
        <v>0</v>
      </c>
    </row>
    <row r="39259" spans="1:5" x14ac:dyDescent="0.3">
      <c r="A39259">
        <v>30090012</v>
      </c>
      <c r="B39259" t="s">
        <v>2198</v>
      </c>
      <c r="C39259" t="s">
        <v>8</v>
      </c>
      <c r="D39259" t="s">
        <v>2395</v>
      </c>
      <c r="E39259">
        <v>0</v>
      </c>
    </row>
    <row r="39260" spans="1:5" x14ac:dyDescent="0.3">
      <c r="A39260">
        <v>30090012</v>
      </c>
      <c r="B39260" t="s">
        <v>2198</v>
      </c>
      <c r="C39260" t="s">
        <v>8</v>
      </c>
      <c r="D39260" t="s">
        <v>2396</v>
      </c>
      <c r="E39260">
        <v>0</v>
      </c>
    </row>
    <row r="39261" spans="1:5" x14ac:dyDescent="0.3">
      <c r="A39261">
        <v>30090012</v>
      </c>
      <c r="B39261" t="s">
        <v>2198</v>
      </c>
      <c r="C39261" t="s">
        <v>8</v>
      </c>
      <c r="D39261" t="s">
        <v>2397</v>
      </c>
      <c r="E39261">
        <v>0</v>
      </c>
    </row>
    <row r="39262" spans="1:5" x14ac:dyDescent="0.3">
      <c r="A39262">
        <v>30090012</v>
      </c>
      <c r="B39262" t="s">
        <v>2198</v>
      </c>
      <c r="C39262" t="s">
        <v>8</v>
      </c>
      <c r="D39262" t="s">
        <v>2398</v>
      </c>
      <c r="E39262">
        <v>0</v>
      </c>
    </row>
    <row r="39263" spans="1:5" x14ac:dyDescent="0.3">
      <c r="A39263">
        <v>30090012</v>
      </c>
      <c r="B39263" t="s">
        <v>2198</v>
      </c>
      <c r="C39263" t="s">
        <v>8</v>
      </c>
      <c r="D39263" t="s">
        <v>2399</v>
      </c>
      <c r="E39263">
        <v>0</v>
      </c>
    </row>
    <row r="39264" spans="1:5" x14ac:dyDescent="0.3">
      <c r="A39264">
        <v>30090012</v>
      </c>
      <c r="B39264" t="s">
        <v>2198</v>
      </c>
      <c r="C39264" t="s">
        <v>8</v>
      </c>
      <c r="D39264" t="s">
        <v>2400</v>
      </c>
      <c r="E39264">
        <v>0</v>
      </c>
    </row>
    <row r="39265" spans="1:5" x14ac:dyDescent="0.3">
      <c r="A39265">
        <v>30090012</v>
      </c>
      <c r="B39265" t="s">
        <v>2198</v>
      </c>
      <c r="C39265" t="s">
        <v>8</v>
      </c>
      <c r="D39265" t="s">
        <v>2401</v>
      </c>
      <c r="E39265">
        <v>0</v>
      </c>
    </row>
    <row r="39266" spans="1:5" x14ac:dyDescent="0.3">
      <c r="A39266">
        <v>30090012</v>
      </c>
      <c r="B39266" t="s">
        <v>2198</v>
      </c>
      <c r="C39266" t="s">
        <v>8</v>
      </c>
      <c r="D39266" t="s">
        <v>2402</v>
      </c>
      <c r="E39266">
        <v>0</v>
      </c>
    </row>
    <row r="39267" spans="1:5" x14ac:dyDescent="0.3">
      <c r="A39267">
        <v>30090012</v>
      </c>
      <c r="B39267" t="s">
        <v>2198</v>
      </c>
      <c r="C39267" t="s">
        <v>8</v>
      </c>
      <c r="D39267" t="s">
        <v>2403</v>
      </c>
      <c r="E39267">
        <v>0</v>
      </c>
    </row>
    <row r="39268" spans="1:5" x14ac:dyDescent="0.3">
      <c r="A39268">
        <v>30090012</v>
      </c>
      <c r="B39268" t="s">
        <v>2198</v>
      </c>
      <c r="C39268" t="s">
        <v>8</v>
      </c>
      <c r="D39268" t="s">
        <v>2404</v>
      </c>
      <c r="E39268">
        <v>0</v>
      </c>
    </row>
    <row r="39269" spans="1:5" x14ac:dyDescent="0.3">
      <c r="A39269">
        <v>30090012</v>
      </c>
      <c r="B39269" t="s">
        <v>2198</v>
      </c>
      <c r="C39269" t="s">
        <v>8</v>
      </c>
      <c r="D39269" t="s">
        <v>2405</v>
      </c>
      <c r="E39269">
        <v>0</v>
      </c>
    </row>
    <row r="39270" spans="1:5" x14ac:dyDescent="0.3">
      <c r="A39270">
        <v>30090012</v>
      </c>
      <c r="B39270" t="s">
        <v>2198</v>
      </c>
      <c r="C39270" t="s">
        <v>8</v>
      </c>
      <c r="D39270" t="s">
        <v>2406</v>
      </c>
      <c r="E39270">
        <v>0</v>
      </c>
    </row>
    <row r="39271" spans="1:5" x14ac:dyDescent="0.3">
      <c r="A39271">
        <v>30090012</v>
      </c>
      <c r="B39271" t="s">
        <v>2198</v>
      </c>
      <c r="C39271" t="s">
        <v>8</v>
      </c>
      <c r="D39271" t="s">
        <v>2407</v>
      </c>
      <c r="E39271">
        <v>0</v>
      </c>
    </row>
    <row r="39272" spans="1:5" x14ac:dyDescent="0.3">
      <c r="A39272">
        <v>30090012</v>
      </c>
      <c r="B39272" t="s">
        <v>2198</v>
      </c>
      <c r="C39272" t="s">
        <v>8</v>
      </c>
      <c r="D39272" t="s">
        <v>2408</v>
      </c>
      <c r="E39272">
        <v>0</v>
      </c>
    </row>
    <row r="39273" spans="1:5" x14ac:dyDescent="0.3">
      <c r="A39273">
        <v>30090012</v>
      </c>
      <c r="B39273" t="s">
        <v>2198</v>
      </c>
      <c r="C39273" t="s">
        <v>8</v>
      </c>
      <c r="D39273" t="s">
        <v>2409</v>
      </c>
      <c r="E39273">
        <v>-150</v>
      </c>
    </row>
    <row r="39274" spans="1:5" x14ac:dyDescent="0.3">
      <c r="A39274">
        <v>30090012</v>
      </c>
      <c r="B39274" t="s">
        <v>2198</v>
      </c>
      <c r="C39274" t="s">
        <v>8</v>
      </c>
      <c r="D39274" t="s">
        <v>2410</v>
      </c>
      <c r="E39274">
        <v>0</v>
      </c>
    </row>
    <row r="39275" spans="1:5" x14ac:dyDescent="0.3">
      <c r="A39275">
        <v>30090012</v>
      </c>
      <c r="B39275" t="s">
        <v>2198</v>
      </c>
      <c r="C39275" t="s">
        <v>8</v>
      </c>
      <c r="D39275" t="s">
        <v>2411</v>
      </c>
      <c r="E39275">
        <v>-6</v>
      </c>
    </row>
    <row r="39276" spans="1:5" x14ac:dyDescent="0.3">
      <c r="A39276">
        <v>30090012</v>
      </c>
      <c r="B39276" t="s">
        <v>2198</v>
      </c>
      <c r="C39276" t="s">
        <v>8</v>
      </c>
      <c r="D39276" t="s">
        <v>2412</v>
      </c>
      <c r="E39276">
        <v>0</v>
      </c>
    </row>
    <row r="39277" spans="1:5" x14ac:dyDescent="0.3">
      <c r="A39277">
        <v>30090012</v>
      </c>
      <c r="B39277" t="s">
        <v>2198</v>
      </c>
      <c r="C39277" t="s">
        <v>8</v>
      </c>
      <c r="D39277" t="s">
        <v>2413</v>
      </c>
      <c r="E39277">
        <v>0</v>
      </c>
    </row>
    <row r="39278" spans="1:5" x14ac:dyDescent="0.3">
      <c r="A39278">
        <v>30040002</v>
      </c>
      <c r="B39278" t="s">
        <v>2200</v>
      </c>
      <c r="C39278" t="s">
        <v>8</v>
      </c>
      <c r="D39278" t="s">
        <v>2378</v>
      </c>
      <c r="E39278">
        <v>0</v>
      </c>
    </row>
    <row r="39279" spans="1:5" x14ac:dyDescent="0.3">
      <c r="A39279">
        <v>30040002</v>
      </c>
      <c r="B39279" t="s">
        <v>2200</v>
      </c>
      <c r="C39279" t="s">
        <v>8</v>
      </c>
      <c r="D39279" t="s">
        <v>2379</v>
      </c>
      <c r="E39279">
        <v>0</v>
      </c>
    </row>
    <row r="39280" spans="1:5" x14ac:dyDescent="0.3">
      <c r="A39280">
        <v>30040002</v>
      </c>
      <c r="B39280" t="s">
        <v>2200</v>
      </c>
      <c r="C39280" t="s">
        <v>8</v>
      </c>
      <c r="D39280" t="s">
        <v>2380</v>
      </c>
      <c r="E39280">
        <v>0</v>
      </c>
    </row>
    <row r="39281" spans="1:5" x14ac:dyDescent="0.3">
      <c r="A39281">
        <v>30040002</v>
      </c>
      <c r="B39281" t="s">
        <v>2200</v>
      </c>
      <c r="C39281" t="s">
        <v>8</v>
      </c>
      <c r="D39281" t="s">
        <v>2381</v>
      </c>
      <c r="E39281">
        <v>0</v>
      </c>
    </row>
    <row r="39282" spans="1:5" x14ac:dyDescent="0.3">
      <c r="A39282">
        <v>30040002</v>
      </c>
      <c r="B39282" t="s">
        <v>2200</v>
      </c>
      <c r="C39282" t="s">
        <v>8</v>
      </c>
      <c r="D39282" t="s">
        <v>2382</v>
      </c>
      <c r="E39282">
        <v>0</v>
      </c>
    </row>
    <row r="39283" spans="1:5" x14ac:dyDescent="0.3">
      <c r="A39283">
        <v>30040002</v>
      </c>
      <c r="B39283" t="s">
        <v>2200</v>
      </c>
      <c r="C39283" t="s">
        <v>8</v>
      </c>
      <c r="D39283" t="s">
        <v>2383</v>
      </c>
      <c r="E39283">
        <v>0</v>
      </c>
    </row>
    <row r="39284" spans="1:5" x14ac:dyDescent="0.3">
      <c r="A39284">
        <v>30040002</v>
      </c>
      <c r="B39284" t="s">
        <v>2200</v>
      </c>
      <c r="C39284" t="s">
        <v>8</v>
      </c>
      <c r="D39284" t="s">
        <v>2384</v>
      </c>
      <c r="E39284">
        <v>0</v>
      </c>
    </row>
    <row r="39285" spans="1:5" x14ac:dyDescent="0.3">
      <c r="A39285">
        <v>30040002</v>
      </c>
      <c r="B39285" t="s">
        <v>2200</v>
      </c>
      <c r="C39285" t="s">
        <v>8</v>
      </c>
      <c r="D39285" t="s">
        <v>2385</v>
      </c>
      <c r="E39285">
        <v>0</v>
      </c>
    </row>
    <row r="39286" spans="1:5" x14ac:dyDescent="0.3">
      <c r="A39286">
        <v>30040002</v>
      </c>
      <c r="B39286" t="s">
        <v>2200</v>
      </c>
      <c r="C39286" t="s">
        <v>8</v>
      </c>
      <c r="D39286" t="s">
        <v>2386</v>
      </c>
      <c r="E39286">
        <v>0</v>
      </c>
    </row>
    <row r="39287" spans="1:5" x14ac:dyDescent="0.3">
      <c r="A39287">
        <v>30040002</v>
      </c>
      <c r="B39287" t="s">
        <v>2200</v>
      </c>
      <c r="C39287" t="s">
        <v>8</v>
      </c>
      <c r="D39287" t="s">
        <v>2387</v>
      </c>
      <c r="E39287">
        <v>0</v>
      </c>
    </row>
    <row r="39288" spans="1:5" x14ac:dyDescent="0.3">
      <c r="A39288">
        <v>30040002</v>
      </c>
      <c r="B39288" t="s">
        <v>2200</v>
      </c>
      <c r="C39288" t="s">
        <v>8</v>
      </c>
      <c r="D39288" t="s">
        <v>2388</v>
      </c>
      <c r="E39288">
        <v>0</v>
      </c>
    </row>
    <row r="39289" spans="1:5" x14ac:dyDescent="0.3">
      <c r="A39289">
        <v>30040002</v>
      </c>
      <c r="B39289" t="s">
        <v>2200</v>
      </c>
      <c r="C39289" t="s">
        <v>8</v>
      </c>
      <c r="D39289" t="s">
        <v>2389</v>
      </c>
      <c r="E39289">
        <v>0</v>
      </c>
    </row>
    <row r="39290" spans="1:5" x14ac:dyDescent="0.3">
      <c r="A39290">
        <v>30040002</v>
      </c>
      <c r="B39290" t="s">
        <v>2200</v>
      </c>
      <c r="C39290" t="s">
        <v>8</v>
      </c>
      <c r="D39290" t="s">
        <v>2390</v>
      </c>
      <c r="E39290">
        <v>0</v>
      </c>
    </row>
    <row r="39291" spans="1:5" x14ac:dyDescent="0.3">
      <c r="A39291">
        <v>30040002</v>
      </c>
      <c r="B39291" t="s">
        <v>2200</v>
      </c>
      <c r="C39291" t="s">
        <v>8</v>
      </c>
      <c r="D39291" t="s">
        <v>2391</v>
      </c>
      <c r="E39291">
        <v>0</v>
      </c>
    </row>
    <row r="39292" spans="1:5" x14ac:dyDescent="0.3">
      <c r="A39292">
        <v>30040002</v>
      </c>
      <c r="B39292" t="s">
        <v>2200</v>
      </c>
      <c r="C39292" t="s">
        <v>8</v>
      </c>
      <c r="D39292" t="s">
        <v>2392</v>
      </c>
      <c r="E39292">
        <v>0</v>
      </c>
    </row>
    <row r="39293" spans="1:5" x14ac:dyDescent="0.3">
      <c r="A39293">
        <v>30040002</v>
      </c>
      <c r="B39293" t="s">
        <v>2200</v>
      </c>
      <c r="C39293" t="s">
        <v>8</v>
      </c>
      <c r="D39293" t="s">
        <v>2393</v>
      </c>
      <c r="E39293">
        <v>0</v>
      </c>
    </row>
    <row r="39294" spans="1:5" x14ac:dyDescent="0.3">
      <c r="A39294">
        <v>30040002</v>
      </c>
      <c r="B39294" t="s">
        <v>2200</v>
      </c>
      <c r="C39294" t="s">
        <v>8</v>
      </c>
      <c r="D39294" t="s">
        <v>2394</v>
      </c>
      <c r="E39294">
        <v>0</v>
      </c>
    </row>
    <row r="39295" spans="1:5" x14ac:dyDescent="0.3">
      <c r="A39295">
        <v>30040002</v>
      </c>
      <c r="B39295" t="s">
        <v>2200</v>
      </c>
      <c r="C39295" t="s">
        <v>8</v>
      </c>
      <c r="D39295" t="s">
        <v>2395</v>
      </c>
      <c r="E39295">
        <v>0</v>
      </c>
    </row>
    <row r="39296" spans="1:5" x14ac:dyDescent="0.3">
      <c r="A39296">
        <v>30040002</v>
      </c>
      <c r="B39296" t="s">
        <v>2200</v>
      </c>
      <c r="C39296" t="s">
        <v>8</v>
      </c>
      <c r="D39296" t="s">
        <v>2396</v>
      </c>
      <c r="E39296">
        <v>0</v>
      </c>
    </row>
    <row r="39297" spans="1:5" x14ac:dyDescent="0.3">
      <c r="A39297">
        <v>30040002</v>
      </c>
      <c r="B39297" t="s">
        <v>2200</v>
      </c>
      <c r="C39297" t="s">
        <v>8</v>
      </c>
      <c r="D39297" t="s">
        <v>2397</v>
      </c>
      <c r="E39297">
        <v>0</v>
      </c>
    </row>
    <row r="39298" spans="1:5" x14ac:dyDescent="0.3">
      <c r="A39298">
        <v>30040002</v>
      </c>
      <c r="B39298" t="s">
        <v>2200</v>
      </c>
      <c r="C39298" t="s">
        <v>8</v>
      </c>
      <c r="D39298" t="s">
        <v>2398</v>
      </c>
      <c r="E39298">
        <v>0</v>
      </c>
    </row>
    <row r="39299" spans="1:5" x14ac:dyDescent="0.3">
      <c r="A39299">
        <v>30040002</v>
      </c>
      <c r="B39299" t="s">
        <v>2200</v>
      </c>
      <c r="C39299" t="s">
        <v>8</v>
      </c>
      <c r="D39299" t="s">
        <v>2399</v>
      </c>
      <c r="E39299">
        <v>0</v>
      </c>
    </row>
    <row r="39300" spans="1:5" x14ac:dyDescent="0.3">
      <c r="A39300">
        <v>30040002</v>
      </c>
      <c r="B39300" t="s">
        <v>2200</v>
      </c>
      <c r="C39300" t="s">
        <v>8</v>
      </c>
      <c r="D39300" t="s">
        <v>2400</v>
      </c>
      <c r="E39300">
        <v>0</v>
      </c>
    </row>
    <row r="39301" spans="1:5" x14ac:dyDescent="0.3">
      <c r="A39301">
        <v>30040002</v>
      </c>
      <c r="B39301" t="s">
        <v>2200</v>
      </c>
      <c r="C39301" t="s">
        <v>8</v>
      </c>
      <c r="D39301" t="s">
        <v>2401</v>
      </c>
      <c r="E39301">
        <v>0</v>
      </c>
    </row>
    <row r="39302" spans="1:5" x14ac:dyDescent="0.3">
      <c r="A39302">
        <v>30040002</v>
      </c>
      <c r="B39302" t="s">
        <v>2200</v>
      </c>
      <c r="C39302" t="s">
        <v>8</v>
      </c>
      <c r="D39302" t="s">
        <v>2402</v>
      </c>
      <c r="E39302">
        <v>0</v>
      </c>
    </row>
    <row r="39303" spans="1:5" x14ac:dyDescent="0.3">
      <c r="A39303">
        <v>30040002</v>
      </c>
      <c r="B39303" t="s">
        <v>2200</v>
      </c>
      <c r="C39303" t="s">
        <v>8</v>
      </c>
      <c r="D39303" t="s">
        <v>2403</v>
      </c>
      <c r="E39303">
        <v>0</v>
      </c>
    </row>
    <row r="39304" spans="1:5" x14ac:dyDescent="0.3">
      <c r="A39304">
        <v>30040002</v>
      </c>
      <c r="B39304" t="s">
        <v>2200</v>
      </c>
      <c r="C39304" t="s">
        <v>8</v>
      </c>
      <c r="D39304" t="s">
        <v>2404</v>
      </c>
      <c r="E39304">
        <v>0</v>
      </c>
    </row>
    <row r="39305" spans="1:5" x14ac:dyDescent="0.3">
      <c r="A39305">
        <v>30040002</v>
      </c>
      <c r="B39305" t="s">
        <v>2200</v>
      </c>
      <c r="C39305" t="s">
        <v>8</v>
      </c>
      <c r="D39305" t="s">
        <v>2405</v>
      </c>
      <c r="E39305">
        <v>0</v>
      </c>
    </row>
    <row r="39306" spans="1:5" x14ac:dyDescent="0.3">
      <c r="A39306">
        <v>30040002</v>
      </c>
      <c r="B39306" t="s">
        <v>2200</v>
      </c>
      <c r="C39306" t="s">
        <v>8</v>
      </c>
      <c r="D39306" t="s">
        <v>2406</v>
      </c>
      <c r="E39306">
        <v>0</v>
      </c>
    </row>
    <row r="39307" spans="1:5" x14ac:dyDescent="0.3">
      <c r="A39307">
        <v>30040002</v>
      </c>
      <c r="B39307" t="s">
        <v>2200</v>
      </c>
      <c r="C39307" t="s">
        <v>8</v>
      </c>
      <c r="D39307" t="s">
        <v>2407</v>
      </c>
      <c r="E39307">
        <v>-8</v>
      </c>
    </row>
    <row r="39308" spans="1:5" x14ac:dyDescent="0.3">
      <c r="A39308">
        <v>30040002</v>
      </c>
      <c r="B39308" t="s">
        <v>2200</v>
      </c>
      <c r="C39308" t="s">
        <v>8</v>
      </c>
      <c r="D39308" t="s">
        <v>2408</v>
      </c>
      <c r="E39308">
        <v>0</v>
      </c>
    </row>
    <row r="39309" spans="1:5" x14ac:dyDescent="0.3">
      <c r="A39309">
        <v>30040002</v>
      </c>
      <c r="B39309" t="s">
        <v>2200</v>
      </c>
      <c r="C39309" t="s">
        <v>8</v>
      </c>
      <c r="D39309" t="s">
        <v>2409</v>
      </c>
      <c r="E39309">
        <v>0</v>
      </c>
    </row>
    <row r="39310" spans="1:5" x14ac:dyDescent="0.3">
      <c r="A39310">
        <v>30040002</v>
      </c>
      <c r="B39310" t="s">
        <v>2200</v>
      </c>
      <c r="C39310" t="s">
        <v>8</v>
      </c>
      <c r="D39310" t="s">
        <v>2410</v>
      </c>
      <c r="E39310">
        <v>0</v>
      </c>
    </row>
    <row r="39311" spans="1:5" x14ac:dyDescent="0.3">
      <c r="A39311">
        <v>30040002</v>
      </c>
      <c r="B39311" t="s">
        <v>2200</v>
      </c>
      <c r="C39311" t="s">
        <v>8</v>
      </c>
      <c r="D39311" t="s">
        <v>2411</v>
      </c>
      <c r="E39311">
        <v>0</v>
      </c>
    </row>
    <row r="39312" spans="1:5" x14ac:dyDescent="0.3">
      <c r="A39312">
        <v>30040002</v>
      </c>
      <c r="B39312" t="s">
        <v>2200</v>
      </c>
      <c r="C39312" t="s">
        <v>8</v>
      </c>
      <c r="D39312" t="s">
        <v>2412</v>
      </c>
      <c r="E39312">
        <v>0</v>
      </c>
    </row>
    <row r="39313" spans="1:5" x14ac:dyDescent="0.3">
      <c r="A39313">
        <v>30040002</v>
      </c>
      <c r="B39313" t="s">
        <v>2200</v>
      </c>
      <c r="C39313" t="s">
        <v>8</v>
      </c>
      <c r="D39313" t="s">
        <v>2413</v>
      </c>
      <c r="E39313">
        <v>0</v>
      </c>
    </row>
    <row r="39314" spans="1:5" x14ac:dyDescent="0.3">
      <c r="A39314">
        <v>50360015</v>
      </c>
      <c r="B39314" t="s">
        <v>2202</v>
      </c>
      <c r="C39314" t="s">
        <v>8</v>
      </c>
      <c r="D39314" t="s">
        <v>2378</v>
      </c>
      <c r="E39314">
        <v>0</v>
      </c>
    </row>
    <row r="39315" spans="1:5" x14ac:dyDescent="0.3">
      <c r="A39315">
        <v>50360015</v>
      </c>
      <c r="B39315" t="s">
        <v>2202</v>
      </c>
      <c r="C39315" t="s">
        <v>8</v>
      </c>
      <c r="D39315" t="s">
        <v>2379</v>
      </c>
      <c r="E39315">
        <v>0</v>
      </c>
    </row>
    <row r="39316" spans="1:5" x14ac:dyDescent="0.3">
      <c r="A39316">
        <v>50360015</v>
      </c>
      <c r="B39316" t="s">
        <v>2202</v>
      </c>
      <c r="C39316" t="s">
        <v>8</v>
      </c>
      <c r="D39316" t="s">
        <v>2380</v>
      </c>
      <c r="E39316">
        <v>-5</v>
      </c>
    </row>
    <row r="39317" spans="1:5" x14ac:dyDescent="0.3">
      <c r="A39317">
        <v>50360015</v>
      </c>
      <c r="B39317" t="s">
        <v>2202</v>
      </c>
      <c r="C39317" t="s">
        <v>8</v>
      </c>
      <c r="D39317" t="s">
        <v>2381</v>
      </c>
      <c r="E39317">
        <v>0</v>
      </c>
    </row>
    <row r="39318" spans="1:5" x14ac:dyDescent="0.3">
      <c r="A39318">
        <v>50360015</v>
      </c>
      <c r="B39318" t="s">
        <v>2202</v>
      </c>
      <c r="C39318" t="s">
        <v>8</v>
      </c>
      <c r="D39318" t="s">
        <v>2382</v>
      </c>
      <c r="E39318">
        <v>-4</v>
      </c>
    </row>
    <row r="39319" spans="1:5" x14ac:dyDescent="0.3">
      <c r="A39319">
        <v>50360015</v>
      </c>
      <c r="B39319" t="s">
        <v>2202</v>
      </c>
      <c r="C39319" t="s">
        <v>8</v>
      </c>
      <c r="D39319" t="s">
        <v>2383</v>
      </c>
      <c r="E39319">
        <v>0</v>
      </c>
    </row>
    <row r="39320" spans="1:5" x14ac:dyDescent="0.3">
      <c r="A39320">
        <v>50360015</v>
      </c>
      <c r="B39320" t="s">
        <v>2202</v>
      </c>
      <c r="C39320" t="s">
        <v>8</v>
      </c>
      <c r="D39320" t="s">
        <v>2384</v>
      </c>
      <c r="E39320">
        <v>0</v>
      </c>
    </row>
    <row r="39321" spans="1:5" x14ac:dyDescent="0.3">
      <c r="A39321">
        <v>50360015</v>
      </c>
      <c r="B39321" t="s">
        <v>2202</v>
      </c>
      <c r="C39321" t="s">
        <v>8</v>
      </c>
      <c r="D39321" t="s">
        <v>2385</v>
      </c>
      <c r="E39321">
        <v>-1</v>
      </c>
    </row>
    <row r="39322" spans="1:5" x14ac:dyDescent="0.3">
      <c r="A39322">
        <v>50360015</v>
      </c>
      <c r="B39322" t="s">
        <v>2202</v>
      </c>
      <c r="C39322" t="s">
        <v>8</v>
      </c>
      <c r="D39322" t="s">
        <v>2386</v>
      </c>
      <c r="E39322">
        <v>0</v>
      </c>
    </row>
    <row r="39323" spans="1:5" x14ac:dyDescent="0.3">
      <c r="A39323">
        <v>50360015</v>
      </c>
      <c r="B39323" t="s">
        <v>2202</v>
      </c>
      <c r="C39323" t="s">
        <v>8</v>
      </c>
      <c r="D39323" t="s">
        <v>2387</v>
      </c>
      <c r="E39323">
        <v>0</v>
      </c>
    </row>
    <row r="39324" spans="1:5" x14ac:dyDescent="0.3">
      <c r="A39324">
        <v>50360015</v>
      </c>
      <c r="B39324" t="s">
        <v>2202</v>
      </c>
      <c r="C39324" t="s">
        <v>8</v>
      </c>
      <c r="D39324" t="s">
        <v>2388</v>
      </c>
      <c r="E39324">
        <v>-7</v>
      </c>
    </row>
    <row r="39325" spans="1:5" x14ac:dyDescent="0.3">
      <c r="A39325">
        <v>50360015</v>
      </c>
      <c r="B39325" t="s">
        <v>2202</v>
      </c>
      <c r="C39325" t="s">
        <v>8</v>
      </c>
      <c r="D39325" t="s">
        <v>2389</v>
      </c>
      <c r="E39325">
        <v>0</v>
      </c>
    </row>
    <row r="39326" spans="1:5" x14ac:dyDescent="0.3">
      <c r="A39326">
        <v>50360015</v>
      </c>
      <c r="B39326" t="s">
        <v>2202</v>
      </c>
      <c r="C39326" t="s">
        <v>8</v>
      </c>
      <c r="D39326" t="s">
        <v>2390</v>
      </c>
      <c r="E39326">
        <v>-6</v>
      </c>
    </row>
    <row r="39327" spans="1:5" x14ac:dyDescent="0.3">
      <c r="A39327">
        <v>50360015</v>
      </c>
      <c r="B39327" t="s">
        <v>2202</v>
      </c>
      <c r="C39327" t="s">
        <v>8</v>
      </c>
      <c r="D39327" t="s">
        <v>2391</v>
      </c>
      <c r="E39327">
        <v>0</v>
      </c>
    </row>
    <row r="39328" spans="1:5" x14ac:dyDescent="0.3">
      <c r="A39328">
        <v>50360015</v>
      </c>
      <c r="B39328" t="s">
        <v>2202</v>
      </c>
      <c r="C39328" t="s">
        <v>8</v>
      </c>
      <c r="D39328" t="s">
        <v>2392</v>
      </c>
      <c r="E39328">
        <v>0</v>
      </c>
    </row>
    <row r="39329" spans="1:5" x14ac:dyDescent="0.3">
      <c r="A39329">
        <v>50360015</v>
      </c>
      <c r="B39329" t="s">
        <v>2202</v>
      </c>
      <c r="C39329" t="s">
        <v>8</v>
      </c>
      <c r="D39329" t="s">
        <v>2393</v>
      </c>
      <c r="E39329">
        <v>0</v>
      </c>
    </row>
    <row r="39330" spans="1:5" x14ac:dyDescent="0.3">
      <c r="A39330">
        <v>50360015</v>
      </c>
      <c r="B39330" t="s">
        <v>2202</v>
      </c>
      <c r="C39330" t="s">
        <v>8</v>
      </c>
      <c r="D39330" t="s">
        <v>2394</v>
      </c>
      <c r="E39330">
        <v>-11</v>
      </c>
    </row>
    <row r="39331" spans="1:5" x14ac:dyDescent="0.3">
      <c r="A39331">
        <v>50360015</v>
      </c>
      <c r="B39331" t="s">
        <v>2202</v>
      </c>
      <c r="C39331" t="s">
        <v>8</v>
      </c>
      <c r="D39331" t="s">
        <v>2395</v>
      </c>
      <c r="E39331">
        <v>0</v>
      </c>
    </row>
    <row r="39332" spans="1:5" x14ac:dyDescent="0.3">
      <c r="A39332">
        <v>50360015</v>
      </c>
      <c r="B39332" t="s">
        <v>2202</v>
      </c>
      <c r="C39332" t="s">
        <v>8</v>
      </c>
      <c r="D39332" t="s">
        <v>2396</v>
      </c>
      <c r="E39332">
        <v>0</v>
      </c>
    </row>
    <row r="39333" spans="1:5" x14ac:dyDescent="0.3">
      <c r="A39333">
        <v>50360015</v>
      </c>
      <c r="B39333" t="s">
        <v>2202</v>
      </c>
      <c r="C39333" t="s">
        <v>8</v>
      </c>
      <c r="D39333" t="s">
        <v>2397</v>
      </c>
      <c r="E39333">
        <v>0</v>
      </c>
    </row>
    <row r="39334" spans="1:5" x14ac:dyDescent="0.3">
      <c r="A39334">
        <v>50360015</v>
      </c>
      <c r="B39334" t="s">
        <v>2202</v>
      </c>
      <c r="C39334" t="s">
        <v>8</v>
      </c>
      <c r="D39334" t="s">
        <v>2398</v>
      </c>
      <c r="E39334">
        <v>0</v>
      </c>
    </row>
    <row r="39335" spans="1:5" x14ac:dyDescent="0.3">
      <c r="A39335">
        <v>50360015</v>
      </c>
      <c r="B39335" t="s">
        <v>2202</v>
      </c>
      <c r="C39335" t="s">
        <v>8</v>
      </c>
      <c r="D39335" t="s">
        <v>2399</v>
      </c>
      <c r="E39335">
        <v>-2</v>
      </c>
    </row>
    <row r="39336" spans="1:5" x14ac:dyDescent="0.3">
      <c r="A39336">
        <v>50360015</v>
      </c>
      <c r="B39336" t="s">
        <v>2202</v>
      </c>
      <c r="C39336" t="s">
        <v>8</v>
      </c>
      <c r="D39336" t="s">
        <v>2400</v>
      </c>
      <c r="E39336">
        <v>0</v>
      </c>
    </row>
    <row r="39337" spans="1:5" x14ac:dyDescent="0.3">
      <c r="A39337">
        <v>50360015</v>
      </c>
      <c r="B39337" t="s">
        <v>2202</v>
      </c>
      <c r="C39337" t="s">
        <v>8</v>
      </c>
      <c r="D39337" t="s">
        <v>2401</v>
      </c>
      <c r="E39337">
        <v>0</v>
      </c>
    </row>
    <row r="39338" spans="1:5" x14ac:dyDescent="0.3">
      <c r="A39338">
        <v>50360015</v>
      </c>
      <c r="B39338" t="s">
        <v>2202</v>
      </c>
      <c r="C39338" t="s">
        <v>8</v>
      </c>
      <c r="D39338" t="s">
        <v>2402</v>
      </c>
      <c r="E39338">
        <v>-25</v>
      </c>
    </row>
    <row r="39339" spans="1:5" x14ac:dyDescent="0.3">
      <c r="A39339">
        <v>50360015</v>
      </c>
      <c r="B39339" t="s">
        <v>2202</v>
      </c>
      <c r="C39339" t="s">
        <v>8</v>
      </c>
      <c r="D39339" t="s">
        <v>2403</v>
      </c>
      <c r="E39339">
        <v>0</v>
      </c>
    </row>
    <row r="39340" spans="1:5" x14ac:dyDescent="0.3">
      <c r="A39340">
        <v>50360015</v>
      </c>
      <c r="B39340" t="s">
        <v>2202</v>
      </c>
      <c r="C39340" t="s">
        <v>8</v>
      </c>
      <c r="D39340" t="s">
        <v>2404</v>
      </c>
      <c r="E39340">
        <v>0</v>
      </c>
    </row>
    <row r="39341" spans="1:5" x14ac:dyDescent="0.3">
      <c r="A39341">
        <v>50360015</v>
      </c>
      <c r="B39341" t="s">
        <v>2202</v>
      </c>
      <c r="C39341" t="s">
        <v>8</v>
      </c>
      <c r="D39341" t="s">
        <v>2405</v>
      </c>
      <c r="E39341">
        <v>0</v>
      </c>
    </row>
    <row r="39342" spans="1:5" x14ac:dyDescent="0.3">
      <c r="A39342">
        <v>50360015</v>
      </c>
      <c r="B39342" t="s">
        <v>2202</v>
      </c>
      <c r="C39342" t="s">
        <v>8</v>
      </c>
      <c r="D39342" t="s">
        <v>2406</v>
      </c>
      <c r="E39342">
        <v>0</v>
      </c>
    </row>
    <row r="39343" spans="1:5" x14ac:dyDescent="0.3">
      <c r="A39343">
        <v>50360015</v>
      </c>
      <c r="B39343" t="s">
        <v>2202</v>
      </c>
      <c r="C39343" t="s">
        <v>8</v>
      </c>
      <c r="D39343" t="s">
        <v>2407</v>
      </c>
      <c r="E39343">
        <v>0</v>
      </c>
    </row>
    <row r="39344" spans="1:5" x14ac:dyDescent="0.3">
      <c r="A39344">
        <v>50360015</v>
      </c>
      <c r="B39344" t="s">
        <v>2202</v>
      </c>
      <c r="C39344" t="s">
        <v>8</v>
      </c>
      <c r="D39344" t="s">
        <v>2408</v>
      </c>
      <c r="E39344">
        <v>0</v>
      </c>
    </row>
    <row r="39345" spans="1:5" x14ac:dyDescent="0.3">
      <c r="A39345">
        <v>50360015</v>
      </c>
      <c r="B39345" t="s">
        <v>2202</v>
      </c>
      <c r="C39345" t="s">
        <v>8</v>
      </c>
      <c r="D39345" t="s">
        <v>2409</v>
      </c>
      <c r="E39345">
        <v>0</v>
      </c>
    </row>
    <row r="39346" spans="1:5" x14ac:dyDescent="0.3">
      <c r="A39346">
        <v>50360015</v>
      </c>
      <c r="B39346" t="s">
        <v>2202</v>
      </c>
      <c r="C39346" t="s">
        <v>8</v>
      </c>
      <c r="D39346" t="s">
        <v>2410</v>
      </c>
      <c r="E39346">
        <v>0</v>
      </c>
    </row>
    <row r="39347" spans="1:5" x14ac:dyDescent="0.3">
      <c r="A39347">
        <v>50360015</v>
      </c>
      <c r="B39347" t="s">
        <v>2202</v>
      </c>
      <c r="C39347" t="s">
        <v>8</v>
      </c>
      <c r="D39347" t="s">
        <v>2411</v>
      </c>
      <c r="E39347">
        <v>0</v>
      </c>
    </row>
    <row r="39348" spans="1:5" x14ac:dyDescent="0.3">
      <c r="A39348">
        <v>50360015</v>
      </c>
      <c r="B39348" t="s">
        <v>2202</v>
      </c>
      <c r="C39348" t="s">
        <v>8</v>
      </c>
      <c r="D39348" t="s">
        <v>2412</v>
      </c>
      <c r="E39348">
        <v>0</v>
      </c>
    </row>
    <row r="39349" spans="1:5" x14ac:dyDescent="0.3">
      <c r="A39349">
        <v>50360015</v>
      </c>
      <c r="B39349" t="s">
        <v>2202</v>
      </c>
      <c r="C39349" t="s">
        <v>8</v>
      </c>
      <c r="D39349" t="s">
        <v>2413</v>
      </c>
      <c r="E39349">
        <v>-2</v>
      </c>
    </row>
    <row r="39350" spans="1:5" x14ac:dyDescent="0.3">
      <c r="A39350">
        <v>92010014</v>
      </c>
      <c r="B39350" t="s">
        <v>2204</v>
      </c>
      <c r="C39350" t="s">
        <v>8</v>
      </c>
      <c r="D39350" t="s">
        <v>2378</v>
      </c>
      <c r="E39350">
        <v>0</v>
      </c>
    </row>
    <row r="39351" spans="1:5" x14ac:dyDescent="0.3">
      <c r="A39351">
        <v>92010014</v>
      </c>
      <c r="B39351" t="s">
        <v>2204</v>
      </c>
      <c r="C39351" t="s">
        <v>8</v>
      </c>
      <c r="D39351" t="s">
        <v>2379</v>
      </c>
      <c r="E39351">
        <v>0</v>
      </c>
    </row>
    <row r="39352" spans="1:5" x14ac:dyDescent="0.3">
      <c r="A39352">
        <v>92010014</v>
      </c>
      <c r="B39352" t="s">
        <v>2204</v>
      </c>
      <c r="C39352" t="s">
        <v>8</v>
      </c>
      <c r="D39352" t="s">
        <v>2380</v>
      </c>
      <c r="E39352">
        <v>0</v>
      </c>
    </row>
    <row r="39353" spans="1:5" x14ac:dyDescent="0.3">
      <c r="A39353">
        <v>92010014</v>
      </c>
      <c r="B39353" t="s">
        <v>2204</v>
      </c>
      <c r="C39353" t="s">
        <v>8</v>
      </c>
      <c r="D39353" t="s">
        <v>2381</v>
      </c>
      <c r="E39353">
        <v>0</v>
      </c>
    </row>
    <row r="39354" spans="1:5" x14ac:dyDescent="0.3">
      <c r="A39354">
        <v>92010014</v>
      </c>
      <c r="B39354" t="s">
        <v>2204</v>
      </c>
      <c r="C39354" t="s">
        <v>8</v>
      </c>
      <c r="D39354" t="s">
        <v>2382</v>
      </c>
      <c r="E39354">
        <v>0</v>
      </c>
    </row>
    <row r="39355" spans="1:5" x14ac:dyDescent="0.3">
      <c r="A39355">
        <v>92010014</v>
      </c>
      <c r="B39355" t="s">
        <v>2204</v>
      </c>
      <c r="C39355" t="s">
        <v>8</v>
      </c>
      <c r="D39355" t="s">
        <v>2383</v>
      </c>
      <c r="E39355">
        <v>0</v>
      </c>
    </row>
    <row r="39356" spans="1:5" x14ac:dyDescent="0.3">
      <c r="A39356">
        <v>92010014</v>
      </c>
      <c r="B39356" t="s">
        <v>2204</v>
      </c>
      <c r="C39356" t="s">
        <v>8</v>
      </c>
      <c r="D39356" t="s">
        <v>2384</v>
      </c>
      <c r="E39356">
        <v>0</v>
      </c>
    </row>
    <row r="39357" spans="1:5" x14ac:dyDescent="0.3">
      <c r="A39357">
        <v>92010014</v>
      </c>
      <c r="B39357" t="s">
        <v>2204</v>
      </c>
      <c r="C39357" t="s">
        <v>8</v>
      </c>
      <c r="D39357" t="s">
        <v>2385</v>
      </c>
      <c r="E39357">
        <v>0</v>
      </c>
    </row>
    <row r="39358" spans="1:5" x14ac:dyDescent="0.3">
      <c r="A39358">
        <v>92010014</v>
      </c>
      <c r="B39358" t="s">
        <v>2204</v>
      </c>
      <c r="C39358" t="s">
        <v>8</v>
      </c>
      <c r="D39358" t="s">
        <v>2386</v>
      </c>
      <c r="E39358">
        <v>0</v>
      </c>
    </row>
    <row r="39359" spans="1:5" x14ac:dyDescent="0.3">
      <c r="A39359">
        <v>92010014</v>
      </c>
      <c r="B39359" t="s">
        <v>2204</v>
      </c>
      <c r="C39359" t="s">
        <v>8</v>
      </c>
      <c r="D39359" t="s">
        <v>2387</v>
      </c>
      <c r="E39359">
        <v>0</v>
      </c>
    </row>
    <row r="39360" spans="1:5" x14ac:dyDescent="0.3">
      <c r="A39360">
        <v>92010014</v>
      </c>
      <c r="B39360" t="s">
        <v>2204</v>
      </c>
      <c r="C39360" t="s">
        <v>8</v>
      </c>
      <c r="D39360" t="s">
        <v>2388</v>
      </c>
      <c r="E39360">
        <v>0</v>
      </c>
    </row>
    <row r="39361" spans="1:5" x14ac:dyDescent="0.3">
      <c r="A39361">
        <v>92010014</v>
      </c>
      <c r="B39361" t="s">
        <v>2204</v>
      </c>
      <c r="C39361" t="s">
        <v>8</v>
      </c>
      <c r="D39361" t="s">
        <v>2389</v>
      </c>
      <c r="E39361">
        <v>0</v>
      </c>
    </row>
    <row r="39362" spans="1:5" x14ac:dyDescent="0.3">
      <c r="A39362">
        <v>92010014</v>
      </c>
      <c r="B39362" t="s">
        <v>2204</v>
      </c>
      <c r="C39362" t="s">
        <v>8</v>
      </c>
      <c r="D39362" t="s">
        <v>2390</v>
      </c>
      <c r="E39362">
        <v>0</v>
      </c>
    </row>
    <row r="39363" spans="1:5" x14ac:dyDescent="0.3">
      <c r="A39363">
        <v>92010014</v>
      </c>
      <c r="B39363" t="s">
        <v>2204</v>
      </c>
      <c r="C39363" t="s">
        <v>8</v>
      </c>
      <c r="D39363" t="s">
        <v>2391</v>
      </c>
      <c r="E39363">
        <v>0</v>
      </c>
    </row>
    <row r="39364" spans="1:5" x14ac:dyDescent="0.3">
      <c r="A39364">
        <v>92010014</v>
      </c>
      <c r="B39364" t="s">
        <v>2204</v>
      </c>
      <c r="C39364" t="s">
        <v>8</v>
      </c>
      <c r="D39364" t="s">
        <v>2392</v>
      </c>
      <c r="E39364">
        <v>0</v>
      </c>
    </row>
    <row r="39365" spans="1:5" x14ac:dyDescent="0.3">
      <c r="A39365">
        <v>92010014</v>
      </c>
      <c r="B39365" t="s">
        <v>2204</v>
      </c>
      <c r="C39365" t="s">
        <v>8</v>
      </c>
      <c r="D39365" t="s">
        <v>2393</v>
      </c>
      <c r="E39365">
        <v>0</v>
      </c>
    </row>
    <row r="39366" spans="1:5" x14ac:dyDescent="0.3">
      <c r="A39366">
        <v>92010014</v>
      </c>
      <c r="B39366" t="s">
        <v>2204</v>
      </c>
      <c r="C39366" t="s">
        <v>8</v>
      </c>
      <c r="D39366" t="s">
        <v>2394</v>
      </c>
      <c r="E39366">
        <v>0</v>
      </c>
    </row>
    <row r="39367" spans="1:5" x14ac:dyDescent="0.3">
      <c r="A39367">
        <v>92010014</v>
      </c>
      <c r="B39367" t="s">
        <v>2204</v>
      </c>
      <c r="C39367" t="s">
        <v>8</v>
      </c>
      <c r="D39367" t="s">
        <v>2395</v>
      </c>
      <c r="E39367">
        <v>0</v>
      </c>
    </row>
    <row r="39368" spans="1:5" x14ac:dyDescent="0.3">
      <c r="A39368">
        <v>92010014</v>
      </c>
      <c r="B39368" t="s">
        <v>2204</v>
      </c>
      <c r="C39368" t="s">
        <v>8</v>
      </c>
      <c r="D39368" t="s">
        <v>2396</v>
      </c>
      <c r="E39368">
        <v>0</v>
      </c>
    </row>
    <row r="39369" spans="1:5" x14ac:dyDescent="0.3">
      <c r="A39369">
        <v>92010014</v>
      </c>
      <c r="B39369" t="s">
        <v>2204</v>
      </c>
      <c r="C39369" t="s">
        <v>8</v>
      </c>
      <c r="D39369" t="s">
        <v>2397</v>
      </c>
      <c r="E39369">
        <v>0</v>
      </c>
    </row>
    <row r="39370" spans="1:5" x14ac:dyDescent="0.3">
      <c r="A39370">
        <v>92010014</v>
      </c>
      <c r="B39370" t="s">
        <v>2204</v>
      </c>
      <c r="C39370" t="s">
        <v>8</v>
      </c>
      <c r="D39370" t="s">
        <v>2398</v>
      </c>
      <c r="E39370">
        <v>0</v>
      </c>
    </row>
    <row r="39371" spans="1:5" x14ac:dyDescent="0.3">
      <c r="A39371">
        <v>92010014</v>
      </c>
      <c r="B39371" t="s">
        <v>2204</v>
      </c>
      <c r="C39371" t="s">
        <v>8</v>
      </c>
      <c r="D39371" t="s">
        <v>2399</v>
      </c>
      <c r="E39371">
        <v>0</v>
      </c>
    </row>
    <row r="39372" spans="1:5" x14ac:dyDescent="0.3">
      <c r="A39372">
        <v>92010014</v>
      </c>
      <c r="B39372" t="s">
        <v>2204</v>
      </c>
      <c r="C39372" t="s">
        <v>8</v>
      </c>
      <c r="D39372" t="s">
        <v>2400</v>
      </c>
      <c r="E39372">
        <v>0</v>
      </c>
    </row>
    <row r="39373" spans="1:5" x14ac:dyDescent="0.3">
      <c r="A39373">
        <v>92010014</v>
      </c>
      <c r="B39373" t="s">
        <v>2204</v>
      </c>
      <c r="C39373" t="s">
        <v>8</v>
      </c>
      <c r="D39373" t="s">
        <v>2401</v>
      </c>
      <c r="E39373">
        <v>0</v>
      </c>
    </row>
    <row r="39374" spans="1:5" x14ac:dyDescent="0.3">
      <c r="A39374">
        <v>92010014</v>
      </c>
      <c r="B39374" t="s">
        <v>2204</v>
      </c>
      <c r="C39374" t="s">
        <v>8</v>
      </c>
      <c r="D39374" t="s">
        <v>2402</v>
      </c>
      <c r="E39374">
        <v>-8000</v>
      </c>
    </row>
    <row r="39375" spans="1:5" x14ac:dyDescent="0.3">
      <c r="A39375">
        <v>92010014</v>
      </c>
      <c r="B39375" t="s">
        <v>2204</v>
      </c>
      <c r="C39375" t="s">
        <v>8</v>
      </c>
      <c r="D39375" t="s">
        <v>2403</v>
      </c>
      <c r="E39375">
        <v>0</v>
      </c>
    </row>
    <row r="39376" spans="1:5" x14ac:dyDescent="0.3">
      <c r="A39376">
        <v>92010014</v>
      </c>
      <c r="B39376" t="s">
        <v>2204</v>
      </c>
      <c r="C39376" t="s">
        <v>8</v>
      </c>
      <c r="D39376" t="s">
        <v>2404</v>
      </c>
      <c r="E39376">
        <v>0</v>
      </c>
    </row>
    <row r="39377" spans="1:5" x14ac:dyDescent="0.3">
      <c r="A39377">
        <v>92010014</v>
      </c>
      <c r="B39377" t="s">
        <v>2204</v>
      </c>
      <c r="C39377" t="s">
        <v>8</v>
      </c>
      <c r="D39377" t="s">
        <v>2405</v>
      </c>
      <c r="E39377">
        <v>0</v>
      </c>
    </row>
    <row r="39378" spans="1:5" x14ac:dyDescent="0.3">
      <c r="A39378">
        <v>92010014</v>
      </c>
      <c r="B39378" t="s">
        <v>2204</v>
      </c>
      <c r="C39378" t="s">
        <v>8</v>
      </c>
      <c r="D39378" t="s">
        <v>2406</v>
      </c>
      <c r="E39378">
        <v>0</v>
      </c>
    </row>
    <row r="39379" spans="1:5" x14ac:dyDescent="0.3">
      <c r="A39379">
        <v>92010014</v>
      </c>
      <c r="B39379" t="s">
        <v>2204</v>
      </c>
      <c r="C39379" t="s">
        <v>8</v>
      </c>
      <c r="D39379" t="s">
        <v>2407</v>
      </c>
      <c r="E39379">
        <v>0</v>
      </c>
    </row>
    <row r="39380" spans="1:5" x14ac:dyDescent="0.3">
      <c r="A39380">
        <v>92010014</v>
      </c>
      <c r="B39380" t="s">
        <v>2204</v>
      </c>
      <c r="C39380" t="s">
        <v>8</v>
      </c>
      <c r="D39380" t="s">
        <v>2408</v>
      </c>
      <c r="E39380">
        <v>0</v>
      </c>
    </row>
    <row r="39381" spans="1:5" x14ac:dyDescent="0.3">
      <c r="A39381">
        <v>92010014</v>
      </c>
      <c r="B39381" t="s">
        <v>2204</v>
      </c>
      <c r="C39381" t="s">
        <v>8</v>
      </c>
      <c r="D39381" t="s">
        <v>2409</v>
      </c>
      <c r="E39381">
        <v>0</v>
      </c>
    </row>
    <row r="39382" spans="1:5" x14ac:dyDescent="0.3">
      <c r="A39382">
        <v>92010014</v>
      </c>
      <c r="B39382" t="s">
        <v>2204</v>
      </c>
      <c r="C39382" t="s">
        <v>8</v>
      </c>
      <c r="D39382" t="s">
        <v>2410</v>
      </c>
      <c r="E39382">
        <v>0</v>
      </c>
    </row>
    <row r="39383" spans="1:5" x14ac:dyDescent="0.3">
      <c r="A39383">
        <v>92010014</v>
      </c>
      <c r="B39383" t="s">
        <v>2204</v>
      </c>
      <c r="C39383" t="s">
        <v>8</v>
      </c>
      <c r="D39383" t="s">
        <v>2411</v>
      </c>
      <c r="E39383">
        <v>0</v>
      </c>
    </row>
    <row r="39384" spans="1:5" x14ac:dyDescent="0.3">
      <c r="A39384">
        <v>92010014</v>
      </c>
      <c r="B39384" t="s">
        <v>2204</v>
      </c>
      <c r="C39384" t="s">
        <v>8</v>
      </c>
      <c r="D39384" t="s">
        <v>2412</v>
      </c>
      <c r="E39384">
        <v>0</v>
      </c>
    </row>
    <row r="39385" spans="1:5" x14ac:dyDescent="0.3">
      <c r="A39385">
        <v>92010014</v>
      </c>
      <c r="B39385" t="s">
        <v>2204</v>
      </c>
      <c r="C39385" t="s">
        <v>8</v>
      </c>
      <c r="D39385" t="s">
        <v>2413</v>
      </c>
      <c r="E39385">
        <v>0</v>
      </c>
    </row>
    <row r="39386" spans="1:5" x14ac:dyDescent="0.3">
      <c r="A39386">
        <v>30040020</v>
      </c>
      <c r="B39386" t="s">
        <v>2206</v>
      </c>
      <c r="C39386" t="s">
        <v>8</v>
      </c>
      <c r="D39386" t="s">
        <v>2378</v>
      </c>
      <c r="E39386">
        <v>0</v>
      </c>
    </row>
    <row r="39387" spans="1:5" x14ac:dyDescent="0.3">
      <c r="A39387">
        <v>30040020</v>
      </c>
      <c r="B39387" t="s">
        <v>2206</v>
      </c>
      <c r="C39387" t="s">
        <v>8</v>
      </c>
      <c r="D39387" t="s">
        <v>2379</v>
      </c>
      <c r="E39387">
        <v>-10</v>
      </c>
    </row>
    <row r="39388" spans="1:5" x14ac:dyDescent="0.3">
      <c r="A39388">
        <v>30040020</v>
      </c>
      <c r="B39388" t="s">
        <v>2206</v>
      </c>
      <c r="C39388" t="s">
        <v>8</v>
      </c>
      <c r="D39388" t="s">
        <v>2380</v>
      </c>
      <c r="E39388">
        <v>-50</v>
      </c>
    </row>
    <row r="39389" spans="1:5" x14ac:dyDescent="0.3">
      <c r="A39389">
        <v>30040020</v>
      </c>
      <c r="B39389" t="s">
        <v>2206</v>
      </c>
      <c r="C39389" t="s">
        <v>8</v>
      </c>
      <c r="D39389" t="s">
        <v>2381</v>
      </c>
      <c r="E39389">
        <v>0</v>
      </c>
    </row>
    <row r="39390" spans="1:5" x14ac:dyDescent="0.3">
      <c r="A39390">
        <v>30040020</v>
      </c>
      <c r="B39390" t="s">
        <v>2206</v>
      </c>
      <c r="C39390" t="s">
        <v>8</v>
      </c>
      <c r="D39390" t="s">
        <v>2382</v>
      </c>
      <c r="E39390">
        <v>0</v>
      </c>
    </row>
    <row r="39391" spans="1:5" x14ac:dyDescent="0.3">
      <c r="A39391">
        <v>30040020</v>
      </c>
      <c r="B39391" t="s">
        <v>2206</v>
      </c>
      <c r="C39391" t="s">
        <v>8</v>
      </c>
      <c r="D39391" t="s">
        <v>2383</v>
      </c>
      <c r="E39391">
        <v>0</v>
      </c>
    </row>
    <row r="39392" spans="1:5" x14ac:dyDescent="0.3">
      <c r="A39392">
        <v>30040020</v>
      </c>
      <c r="B39392" t="s">
        <v>2206</v>
      </c>
      <c r="C39392" t="s">
        <v>8</v>
      </c>
      <c r="D39392" t="s">
        <v>2384</v>
      </c>
      <c r="E39392">
        <v>0</v>
      </c>
    </row>
    <row r="39393" spans="1:5" x14ac:dyDescent="0.3">
      <c r="A39393">
        <v>30040020</v>
      </c>
      <c r="B39393" t="s">
        <v>2206</v>
      </c>
      <c r="C39393" t="s">
        <v>8</v>
      </c>
      <c r="D39393" t="s">
        <v>2385</v>
      </c>
      <c r="E39393">
        <v>0</v>
      </c>
    </row>
    <row r="39394" spans="1:5" x14ac:dyDescent="0.3">
      <c r="A39394">
        <v>30040020</v>
      </c>
      <c r="B39394" t="s">
        <v>2206</v>
      </c>
      <c r="C39394" t="s">
        <v>8</v>
      </c>
      <c r="D39394" t="s">
        <v>2386</v>
      </c>
      <c r="E39394">
        <v>0</v>
      </c>
    </row>
    <row r="39395" spans="1:5" x14ac:dyDescent="0.3">
      <c r="A39395">
        <v>30040020</v>
      </c>
      <c r="B39395" t="s">
        <v>2206</v>
      </c>
      <c r="C39395" t="s">
        <v>8</v>
      </c>
      <c r="D39395" t="s">
        <v>2387</v>
      </c>
      <c r="E39395">
        <v>0</v>
      </c>
    </row>
    <row r="39396" spans="1:5" x14ac:dyDescent="0.3">
      <c r="A39396">
        <v>30040020</v>
      </c>
      <c r="B39396" t="s">
        <v>2206</v>
      </c>
      <c r="C39396" t="s">
        <v>8</v>
      </c>
      <c r="D39396" t="s">
        <v>2388</v>
      </c>
      <c r="E39396">
        <v>-20</v>
      </c>
    </row>
    <row r="39397" spans="1:5" x14ac:dyDescent="0.3">
      <c r="A39397">
        <v>30040020</v>
      </c>
      <c r="B39397" t="s">
        <v>2206</v>
      </c>
      <c r="C39397" t="s">
        <v>8</v>
      </c>
      <c r="D39397" t="s">
        <v>2389</v>
      </c>
      <c r="E39397">
        <v>0</v>
      </c>
    </row>
    <row r="39398" spans="1:5" x14ac:dyDescent="0.3">
      <c r="A39398">
        <v>30040020</v>
      </c>
      <c r="B39398" t="s">
        <v>2206</v>
      </c>
      <c r="C39398" t="s">
        <v>8</v>
      </c>
      <c r="D39398" t="s">
        <v>2390</v>
      </c>
      <c r="E39398">
        <v>0</v>
      </c>
    </row>
    <row r="39399" spans="1:5" x14ac:dyDescent="0.3">
      <c r="A39399">
        <v>30040020</v>
      </c>
      <c r="B39399" t="s">
        <v>2206</v>
      </c>
      <c r="C39399" t="s">
        <v>8</v>
      </c>
      <c r="D39399" t="s">
        <v>2391</v>
      </c>
      <c r="E39399">
        <v>0</v>
      </c>
    </row>
    <row r="39400" spans="1:5" x14ac:dyDescent="0.3">
      <c r="A39400">
        <v>30040020</v>
      </c>
      <c r="B39400" t="s">
        <v>2206</v>
      </c>
      <c r="C39400" t="s">
        <v>8</v>
      </c>
      <c r="D39400" t="s">
        <v>2392</v>
      </c>
      <c r="E39400">
        <v>0</v>
      </c>
    </row>
    <row r="39401" spans="1:5" x14ac:dyDescent="0.3">
      <c r="A39401">
        <v>30040020</v>
      </c>
      <c r="B39401" t="s">
        <v>2206</v>
      </c>
      <c r="C39401" t="s">
        <v>8</v>
      </c>
      <c r="D39401" t="s">
        <v>2393</v>
      </c>
      <c r="E39401">
        <v>0</v>
      </c>
    </row>
    <row r="39402" spans="1:5" x14ac:dyDescent="0.3">
      <c r="A39402">
        <v>30040020</v>
      </c>
      <c r="B39402" t="s">
        <v>2206</v>
      </c>
      <c r="C39402" t="s">
        <v>8</v>
      </c>
      <c r="D39402" t="s">
        <v>2394</v>
      </c>
      <c r="E39402">
        <v>0</v>
      </c>
    </row>
    <row r="39403" spans="1:5" x14ac:dyDescent="0.3">
      <c r="A39403">
        <v>30040020</v>
      </c>
      <c r="B39403" t="s">
        <v>2206</v>
      </c>
      <c r="C39403" t="s">
        <v>8</v>
      </c>
      <c r="D39403" t="s">
        <v>2395</v>
      </c>
      <c r="E39403">
        <v>0</v>
      </c>
    </row>
    <row r="39404" spans="1:5" x14ac:dyDescent="0.3">
      <c r="A39404">
        <v>30040020</v>
      </c>
      <c r="B39404" t="s">
        <v>2206</v>
      </c>
      <c r="C39404" t="s">
        <v>8</v>
      </c>
      <c r="D39404" t="s">
        <v>2396</v>
      </c>
      <c r="E39404">
        <v>0</v>
      </c>
    </row>
    <row r="39405" spans="1:5" x14ac:dyDescent="0.3">
      <c r="A39405">
        <v>30040020</v>
      </c>
      <c r="B39405" t="s">
        <v>2206</v>
      </c>
      <c r="C39405" t="s">
        <v>8</v>
      </c>
      <c r="D39405" t="s">
        <v>2397</v>
      </c>
      <c r="E39405">
        <v>0</v>
      </c>
    </row>
    <row r="39406" spans="1:5" x14ac:dyDescent="0.3">
      <c r="A39406">
        <v>30040020</v>
      </c>
      <c r="B39406" t="s">
        <v>2206</v>
      </c>
      <c r="C39406" t="s">
        <v>8</v>
      </c>
      <c r="D39406" t="s">
        <v>2398</v>
      </c>
      <c r="E39406">
        <v>0</v>
      </c>
    </row>
    <row r="39407" spans="1:5" x14ac:dyDescent="0.3">
      <c r="A39407">
        <v>30040020</v>
      </c>
      <c r="B39407" t="s">
        <v>2206</v>
      </c>
      <c r="C39407" t="s">
        <v>8</v>
      </c>
      <c r="D39407" t="s">
        <v>2399</v>
      </c>
      <c r="E39407">
        <v>0</v>
      </c>
    </row>
    <row r="39408" spans="1:5" x14ac:dyDescent="0.3">
      <c r="A39408">
        <v>30040020</v>
      </c>
      <c r="B39408" t="s">
        <v>2206</v>
      </c>
      <c r="C39408" t="s">
        <v>8</v>
      </c>
      <c r="D39408" t="s">
        <v>2400</v>
      </c>
      <c r="E39408">
        <v>0</v>
      </c>
    </row>
    <row r="39409" spans="1:5" x14ac:dyDescent="0.3">
      <c r="A39409">
        <v>30040020</v>
      </c>
      <c r="B39409" t="s">
        <v>2206</v>
      </c>
      <c r="C39409" t="s">
        <v>8</v>
      </c>
      <c r="D39409" t="s">
        <v>2401</v>
      </c>
      <c r="E39409">
        <v>0</v>
      </c>
    </row>
    <row r="39410" spans="1:5" x14ac:dyDescent="0.3">
      <c r="A39410">
        <v>30040020</v>
      </c>
      <c r="B39410" t="s">
        <v>2206</v>
      </c>
      <c r="C39410" t="s">
        <v>8</v>
      </c>
      <c r="D39410" t="s">
        <v>2402</v>
      </c>
      <c r="E39410">
        <v>-100</v>
      </c>
    </row>
    <row r="39411" spans="1:5" x14ac:dyDescent="0.3">
      <c r="A39411">
        <v>30040020</v>
      </c>
      <c r="B39411" t="s">
        <v>2206</v>
      </c>
      <c r="C39411" t="s">
        <v>8</v>
      </c>
      <c r="D39411" t="s">
        <v>2403</v>
      </c>
      <c r="E39411">
        <v>0</v>
      </c>
    </row>
    <row r="39412" spans="1:5" x14ac:dyDescent="0.3">
      <c r="A39412">
        <v>30040020</v>
      </c>
      <c r="B39412" t="s">
        <v>2206</v>
      </c>
      <c r="C39412" t="s">
        <v>8</v>
      </c>
      <c r="D39412" t="s">
        <v>2404</v>
      </c>
      <c r="E39412">
        <v>0</v>
      </c>
    </row>
    <row r="39413" spans="1:5" x14ac:dyDescent="0.3">
      <c r="A39413">
        <v>30040020</v>
      </c>
      <c r="B39413" t="s">
        <v>2206</v>
      </c>
      <c r="C39413" t="s">
        <v>8</v>
      </c>
      <c r="D39413" t="s">
        <v>2405</v>
      </c>
      <c r="E39413">
        <v>0</v>
      </c>
    </row>
    <row r="39414" spans="1:5" x14ac:dyDescent="0.3">
      <c r="A39414">
        <v>30040020</v>
      </c>
      <c r="B39414" t="s">
        <v>2206</v>
      </c>
      <c r="C39414" t="s">
        <v>8</v>
      </c>
      <c r="D39414" t="s">
        <v>2406</v>
      </c>
      <c r="E39414">
        <v>0</v>
      </c>
    </row>
    <row r="39415" spans="1:5" x14ac:dyDescent="0.3">
      <c r="A39415">
        <v>30040020</v>
      </c>
      <c r="B39415" t="s">
        <v>2206</v>
      </c>
      <c r="C39415" t="s">
        <v>8</v>
      </c>
      <c r="D39415" t="s">
        <v>2407</v>
      </c>
      <c r="E39415">
        <v>0</v>
      </c>
    </row>
    <row r="39416" spans="1:5" x14ac:dyDescent="0.3">
      <c r="A39416">
        <v>30040020</v>
      </c>
      <c r="B39416" t="s">
        <v>2206</v>
      </c>
      <c r="C39416" t="s">
        <v>8</v>
      </c>
      <c r="D39416" t="s">
        <v>2408</v>
      </c>
      <c r="E39416">
        <v>0</v>
      </c>
    </row>
    <row r="39417" spans="1:5" x14ac:dyDescent="0.3">
      <c r="A39417">
        <v>30040020</v>
      </c>
      <c r="B39417" t="s">
        <v>2206</v>
      </c>
      <c r="C39417" t="s">
        <v>8</v>
      </c>
      <c r="D39417" t="s">
        <v>2409</v>
      </c>
      <c r="E39417">
        <v>0</v>
      </c>
    </row>
    <row r="39418" spans="1:5" x14ac:dyDescent="0.3">
      <c r="A39418">
        <v>30040020</v>
      </c>
      <c r="B39418" t="s">
        <v>2206</v>
      </c>
      <c r="C39418" t="s">
        <v>8</v>
      </c>
      <c r="D39418" t="s">
        <v>2410</v>
      </c>
      <c r="E39418">
        <v>0</v>
      </c>
    </row>
    <row r="39419" spans="1:5" x14ac:dyDescent="0.3">
      <c r="A39419">
        <v>30040020</v>
      </c>
      <c r="B39419" t="s">
        <v>2206</v>
      </c>
      <c r="C39419" t="s">
        <v>8</v>
      </c>
      <c r="D39419" t="s">
        <v>2411</v>
      </c>
      <c r="E39419">
        <v>0</v>
      </c>
    </row>
    <row r="39420" spans="1:5" x14ac:dyDescent="0.3">
      <c r="A39420">
        <v>30040020</v>
      </c>
      <c r="B39420" t="s">
        <v>2206</v>
      </c>
      <c r="C39420" t="s">
        <v>8</v>
      </c>
      <c r="D39420" t="s">
        <v>2412</v>
      </c>
      <c r="E39420">
        <v>0</v>
      </c>
    </row>
    <row r="39421" spans="1:5" x14ac:dyDescent="0.3">
      <c r="A39421">
        <v>30040020</v>
      </c>
      <c r="B39421" t="s">
        <v>2206</v>
      </c>
      <c r="C39421" t="s">
        <v>8</v>
      </c>
      <c r="D39421" t="s">
        <v>2413</v>
      </c>
      <c r="E39421">
        <v>0</v>
      </c>
    </row>
    <row r="39422" spans="1:5" x14ac:dyDescent="0.3">
      <c r="A39422">
        <v>30040003</v>
      </c>
      <c r="B39422" t="s">
        <v>2208</v>
      </c>
      <c r="C39422" t="s">
        <v>8</v>
      </c>
      <c r="D39422" t="s">
        <v>2378</v>
      </c>
      <c r="E39422">
        <v>0</v>
      </c>
    </row>
    <row r="39423" spans="1:5" x14ac:dyDescent="0.3">
      <c r="A39423">
        <v>30040003</v>
      </c>
      <c r="B39423" t="s">
        <v>2208</v>
      </c>
      <c r="C39423" t="s">
        <v>8</v>
      </c>
      <c r="D39423" t="s">
        <v>2379</v>
      </c>
      <c r="E39423">
        <v>0</v>
      </c>
    </row>
    <row r="39424" spans="1:5" x14ac:dyDescent="0.3">
      <c r="A39424">
        <v>30040003</v>
      </c>
      <c r="B39424" t="s">
        <v>2208</v>
      </c>
      <c r="C39424" t="s">
        <v>8</v>
      </c>
      <c r="D39424" t="s">
        <v>2380</v>
      </c>
      <c r="E39424">
        <v>0</v>
      </c>
    </row>
    <row r="39425" spans="1:5" x14ac:dyDescent="0.3">
      <c r="A39425">
        <v>30040003</v>
      </c>
      <c r="B39425" t="s">
        <v>2208</v>
      </c>
      <c r="C39425" t="s">
        <v>8</v>
      </c>
      <c r="D39425" t="s">
        <v>2381</v>
      </c>
      <c r="E39425">
        <v>0</v>
      </c>
    </row>
    <row r="39426" spans="1:5" x14ac:dyDescent="0.3">
      <c r="A39426">
        <v>30040003</v>
      </c>
      <c r="B39426" t="s">
        <v>2208</v>
      </c>
      <c r="C39426" t="s">
        <v>8</v>
      </c>
      <c r="D39426" t="s">
        <v>2382</v>
      </c>
      <c r="E39426">
        <v>0</v>
      </c>
    </row>
    <row r="39427" spans="1:5" x14ac:dyDescent="0.3">
      <c r="A39427">
        <v>30040003</v>
      </c>
      <c r="B39427" t="s">
        <v>2208</v>
      </c>
      <c r="C39427" t="s">
        <v>8</v>
      </c>
      <c r="D39427" t="s">
        <v>2383</v>
      </c>
      <c r="E39427">
        <v>0</v>
      </c>
    </row>
    <row r="39428" spans="1:5" x14ac:dyDescent="0.3">
      <c r="A39428">
        <v>30040003</v>
      </c>
      <c r="B39428" t="s">
        <v>2208</v>
      </c>
      <c r="C39428" t="s">
        <v>8</v>
      </c>
      <c r="D39428" t="s">
        <v>2384</v>
      </c>
      <c r="E39428">
        <v>0</v>
      </c>
    </row>
    <row r="39429" spans="1:5" x14ac:dyDescent="0.3">
      <c r="A39429">
        <v>30040003</v>
      </c>
      <c r="B39429" t="s">
        <v>2208</v>
      </c>
      <c r="C39429" t="s">
        <v>8</v>
      </c>
      <c r="D39429" t="s">
        <v>2385</v>
      </c>
      <c r="E39429">
        <v>0</v>
      </c>
    </row>
    <row r="39430" spans="1:5" x14ac:dyDescent="0.3">
      <c r="A39430">
        <v>30040003</v>
      </c>
      <c r="B39430" t="s">
        <v>2208</v>
      </c>
      <c r="C39430" t="s">
        <v>8</v>
      </c>
      <c r="D39430" t="s">
        <v>2386</v>
      </c>
      <c r="E39430">
        <v>0</v>
      </c>
    </row>
    <row r="39431" spans="1:5" x14ac:dyDescent="0.3">
      <c r="A39431">
        <v>30040003</v>
      </c>
      <c r="B39431" t="s">
        <v>2208</v>
      </c>
      <c r="C39431" t="s">
        <v>8</v>
      </c>
      <c r="D39431" t="s">
        <v>2387</v>
      </c>
      <c r="E39431">
        <v>0</v>
      </c>
    </row>
    <row r="39432" spans="1:5" x14ac:dyDescent="0.3">
      <c r="A39432">
        <v>30040003</v>
      </c>
      <c r="B39432" t="s">
        <v>2208</v>
      </c>
      <c r="C39432" t="s">
        <v>8</v>
      </c>
      <c r="D39432" t="s">
        <v>2388</v>
      </c>
      <c r="E39432">
        <v>0</v>
      </c>
    </row>
    <row r="39433" spans="1:5" x14ac:dyDescent="0.3">
      <c r="A39433">
        <v>30040003</v>
      </c>
      <c r="B39433" t="s">
        <v>2208</v>
      </c>
      <c r="C39433" t="s">
        <v>8</v>
      </c>
      <c r="D39433" t="s">
        <v>2389</v>
      </c>
      <c r="E39433">
        <v>0</v>
      </c>
    </row>
    <row r="39434" spans="1:5" x14ac:dyDescent="0.3">
      <c r="A39434">
        <v>30040003</v>
      </c>
      <c r="B39434" t="s">
        <v>2208</v>
      </c>
      <c r="C39434" t="s">
        <v>8</v>
      </c>
      <c r="D39434" t="s">
        <v>2390</v>
      </c>
      <c r="E39434">
        <v>0</v>
      </c>
    </row>
    <row r="39435" spans="1:5" x14ac:dyDescent="0.3">
      <c r="A39435">
        <v>30040003</v>
      </c>
      <c r="B39435" t="s">
        <v>2208</v>
      </c>
      <c r="C39435" t="s">
        <v>8</v>
      </c>
      <c r="D39435" t="s">
        <v>2391</v>
      </c>
      <c r="E39435">
        <v>0</v>
      </c>
    </row>
    <row r="39436" spans="1:5" x14ac:dyDescent="0.3">
      <c r="A39436">
        <v>30040003</v>
      </c>
      <c r="B39436" t="s">
        <v>2208</v>
      </c>
      <c r="C39436" t="s">
        <v>8</v>
      </c>
      <c r="D39436" t="s">
        <v>2392</v>
      </c>
      <c r="E39436">
        <v>0</v>
      </c>
    </row>
    <row r="39437" spans="1:5" x14ac:dyDescent="0.3">
      <c r="A39437">
        <v>30040003</v>
      </c>
      <c r="B39437" t="s">
        <v>2208</v>
      </c>
      <c r="C39437" t="s">
        <v>8</v>
      </c>
      <c r="D39437" t="s">
        <v>2393</v>
      </c>
      <c r="E39437">
        <v>0</v>
      </c>
    </row>
    <row r="39438" spans="1:5" x14ac:dyDescent="0.3">
      <c r="A39438">
        <v>30040003</v>
      </c>
      <c r="B39438" t="s">
        <v>2208</v>
      </c>
      <c r="C39438" t="s">
        <v>8</v>
      </c>
      <c r="D39438" t="s">
        <v>2394</v>
      </c>
      <c r="E39438">
        <v>0</v>
      </c>
    </row>
    <row r="39439" spans="1:5" x14ac:dyDescent="0.3">
      <c r="A39439">
        <v>30040003</v>
      </c>
      <c r="B39439" t="s">
        <v>2208</v>
      </c>
      <c r="C39439" t="s">
        <v>8</v>
      </c>
      <c r="D39439" t="s">
        <v>2395</v>
      </c>
      <c r="E39439">
        <v>0</v>
      </c>
    </row>
    <row r="39440" spans="1:5" x14ac:dyDescent="0.3">
      <c r="A39440">
        <v>30040003</v>
      </c>
      <c r="B39440" t="s">
        <v>2208</v>
      </c>
      <c r="C39440" t="s">
        <v>8</v>
      </c>
      <c r="D39440" t="s">
        <v>2396</v>
      </c>
      <c r="E39440">
        <v>0</v>
      </c>
    </row>
    <row r="39441" spans="1:5" x14ac:dyDescent="0.3">
      <c r="A39441">
        <v>30040003</v>
      </c>
      <c r="B39441" t="s">
        <v>2208</v>
      </c>
      <c r="C39441" t="s">
        <v>8</v>
      </c>
      <c r="D39441" t="s">
        <v>2397</v>
      </c>
      <c r="E39441">
        <v>0</v>
      </c>
    </row>
    <row r="39442" spans="1:5" x14ac:dyDescent="0.3">
      <c r="A39442">
        <v>30040003</v>
      </c>
      <c r="B39442" t="s">
        <v>2208</v>
      </c>
      <c r="C39442" t="s">
        <v>8</v>
      </c>
      <c r="D39442" t="s">
        <v>2398</v>
      </c>
      <c r="E39442">
        <v>0</v>
      </c>
    </row>
    <row r="39443" spans="1:5" x14ac:dyDescent="0.3">
      <c r="A39443">
        <v>30040003</v>
      </c>
      <c r="B39443" t="s">
        <v>2208</v>
      </c>
      <c r="C39443" t="s">
        <v>8</v>
      </c>
      <c r="D39443" t="s">
        <v>2399</v>
      </c>
      <c r="E39443">
        <v>0</v>
      </c>
    </row>
    <row r="39444" spans="1:5" x14ac:dyDescent="0.3">
      <c r="A39444">
        <v>30040003</v>
      </c>
      <c r="B39444" t="s">
        <v>2208</v>
      </c>
      <c r="C39444" t="s">
        <v>8</v>
      </c>
      <c r="D39444" t="s">
        <v>2400</v>
      </c>
      <c r="E39444">
        <v>0</v>
      </c>
    </row>
    <row r="39445" spans="1:5" x14ac:dyDescent="0.3">
      <c r="A39445">
        <v>30040003</v>
      </c>
      <c r="B39445" t="s">
        <v>2208</v>
      </c>
      <c r="C39445" t="s">
        <v>8</v>
      </c>
      <c r="D39445" t="s">
        <v>2401</v>
      </c>
      <c r="E39445">
        <v>0</v>
      </c>
    </row>
    <row r="39446" spans="1:5" x14ac:dyDescent="0.3">
      <c r="A39446">
        <v>30040003</v>
      </c>
      <c r="B39446" t="s">
        <v>2208</v>
      </c>
      <c r="C39446" t="s">
        <v>8</v>
      </c>
      <c r="D39446" t="s">
        <v>2402</v>
      </c>
      <c r="E39446">
        <v>0</v>
      </c>
    </row>
    <row r="39447" spans="1:5" x14ac:dyDescent="0.3">
      <c r="A39447">
        <v>30040003</v>
      </c>
      <c r="B39447" t="s">
        <v>2208</v>
      </c>
      <c r="C39447" t="s">
        <v>8</v>
      </c>
      <c r="D39447" t="s">
        <v>2403</v>
      </c>
      <c r="E39447">
        <v>0</v>
      </c>
    </row>
    <row r="39448" spans="1:5" x14ac:dyDescent="0.3">
      <c r="A39448">
        <v>30040003</v>
      </c>
      <c r="B39448" t="s">
        <v>2208</v>
      </c>
      <c r="C39448" t="s">
        <v>8</v>
      </c>
      <c r="D39448" t="s">
        <v>2404</v>
      </c>
      <c r="E39448">
        <v>0</v>
      </c>
    </row>
    <row r="39449" spans="1:5" x14ac:dyDescent="0.3">
      <c r="A39449">
        <v>30040003</v>
      </c>
      <c r="B39449" t="s">
        <v>2208</v>
      </c>
      <c r="C39449" t="s">
        <v>8</v>
      </c>
      <c r="D39449" t="s">
        <v>2405</v>
      </c>
      <c r="E39449">
        <v>-30</v>
      </c>
    </row>
    <row r="39450" spans="1:5" x14ac:dyDescent="0.3">
      <c r="A39450">
        <v>30040003</v>
      </c>
      <c r="B39450" t="s">
        <v>2208</v>
      </c>
      <c r="C39450" t="s">
        <v>8</v>
      </c>
      <c r="D39450" t="s">
        <v>2406</v>
      </c>
      <c r="E39450">
        <v>0</v>
      </c>
    </row>
    <row r="39451" spans="1:5" x14ac:dyDescent="0.3">
      <c r="A39451">
        <v>30040003</v>
      </c>
      <c r="B39451" t="s">
        <v>2208</v>
      </c>
      <c r="C39451" t="s">
        <v>8</v>
      </c>
      <c r="D39451" t="s">
        <v>2407</v>
      </c>
      <c r="E39451">
        <v>0</v>
      </c>
    </row>
    <row r="39452" spans="1:5" x14ac:dyDescent="0.3">
      <c r="A39452">
        <v>30040003</v>
      </c>
      <c r="B39452" t="s">
        <v>2208</v>
      </c>
      <c r="C39452" t="s">
        <v>8</v>
      </c>
      <c r="D39452" t="s">
        <v>2408</v>
      </c>
      <c r="E39452">
        <v>0</v>
      </c>
    </row>
    <row r="39453" spans="1:5" x14ac:dyDescent="0.3">
      <c r="A39453">
        <v>30040003</v>
      </c>
      <c r="B39453" t="s">
        <v>2208</v>
      </c>
      <c r="C39453" t="s">
        <v>8</v>
      </c>
      <c r="D39453" t="s">
        <v>2409</v>
      </c>
      <c r="E39453">
        <v>0</v>
      </c>
    </row>
    <row r="39454" spans="1:5" x14ac:dyDescent="0.3">
      <c r="A39454">
        <v>30040003</v>
      </c>
      <c r="B39454" t="s">
        <v>2208</v>
      </c>
      <c r="C39454" t="s">
        <v>8</v>
      </c>
      <c r="D39454" t="s">
        <v>2410</v>
      </c>
      <c r="E39454">
        <v>0</v>
      </c>
    </row>
    <row r="39455" spans="1:5" x14ac:dyDescent="0.3">
      <c r="A39455">
        <v>30040003</v>
      </c>
      <c r="B39455" t="s">
        <v>2208</v>
      </c>
      <c r="C39455" t="s">
        <v>8</v>
      </c>
      <c r="D39455" t="s">
        <v>2411</v>
      </c>
      <c r="E39455">
        <v>0</v>
      </c>
    </row>
    <row r="39456" spans="1:5" x14ac:dyDescent="0.3">
      <c r="A39456">
        <v>30040003</v>
      </c>
      <c r="B39456" t="s">
        <v>2208</v>
      </c>
      <c r="C39456" t="s">
        <v>8</v>
      </c>
      <c r="D39456" t="s">
        <v>2412</v>
      </c>
      <c r="E39456">
        <v>0</v>
      </c>
    </row>
    <row r="39457" spans="1:5" x14ac:dyDescent="0.3">
      <c r="A39457">
        <v>30040003</v>
      </c>
      <c r="B39457" t="s">
        <v>2208</v>
      </c>
      <c r="C39457" t="s">
        <v>8</v>
      </c>
      <c r="D39457" t="s">
        <v>2413</v>
      </c>
      <c r="E39457">
        <v>0</v>
      </c>
    </row>
    <row r="39458" spans="1:5" x14ac:dyDescent="0.3">
      <c r="A39458">
        <v>50300003</v>
      </c>
      <c r="B39458" t="s">
        <v>2210</v>
      </c>
      <c r="C39458" t="s">
        <v>8</v>
      </c>
      <c r="D39458" t="s">
        <v>2378</v>
      </c>
      <c r="E39458">
        <v>0</v>
      </c>
    </row>
    <row r="39459" spans="1:5" x14ac:dyDescent="0.3">
      <c r="A39459">
        <v>50300003</v>
      </c>
      <c r="B39459" t="s">
        <v>2210</v>
      </c>
      <c r="C39459" t="s">
        <v>8</v>
      </c>
      <c r="D39459" t="s">
        <v>2379</v>
      </c>
      <c r="E39459">
        <v>0</v>
      </c>
    </row>
    <row r="39460" spans="1:5" x14ac:dyDescent="0.3">
      <c r="A39460">
        <v>50300003</v>
      </c>
      <c r="B39460" t="s">
        <v>2210</v>
      </c>
      <c r="C39460" t="s">
        <v>8</v>
      </c>
      <c r="D39460" t="s">
        <v>2380</v>
      </c>
      <c r="E39460">
        <v>0</v>
      </c>
    </row>
    <row r="39461" spans="1:5" x14ac:dyDescent="0.3">
      <c r="A39461">
        <v>50300003</v>
      </c>
      <c r="B39461" t="s">
        <v>2210</v>
      </c>
      <c r="C39461" t="s">
        <v>8</v>
      </c>
      <c r="D39461" t="s">
        <v>2381</v>
      </c>
      <c r="E39461">
        <v>0</v>
      </c>
    </row>
    <row r="39462" spans="1:5" x14ac:dyDescent="0.3">
      <c r="A39462">
        <v>50300003</v>
      </c>
      <c r="B39462" t="s">
        <v>2210</v>
      </c>
      <c r="C39462" t="s">
        <v>8</v>
      </c>
      <c r="D39462" t="s">
        <v>2382</v>
      </c>
      <c r="E39462">
        <v>0</v>
      </c>
    </row>
    <row r="39463" spans="1:5" x14ac:dyDescent="0.3">
      <c r="A39463">
        <v>50300003</v>
      </c>
      <c r="B39463" t="s">
        <v>2210</v>
      </c>
      <c r="C39463" t="s">
        <v>8</v>
      </c>
      <c r="D39463" t="s">
        <v>2383</v>
      </c>
      <c r="E39463">
        <v>0</v>
      </c>
    </row>
    <row r="39464" spans="1:5" x14ac:dyDescent="0.3">
      <c r="A39464">
        <v>50300003</v>
      </c>
      <c r="B39464" t="s">
        <v>2210</v>
      </c>
      <c r="C39464" t="s">
        <v>8</v>
      </c>
      <c r="D39464" t="s">
        <v>2384</v>
      </c>
      <c r="E39464">
        <v>0</v>
      </c>
    </row>
    <row r="39465" spans="1:5" x14ac:dyDescent="0.3">
      <c r="A39465">
        <v>50300003</v>
      </c>
      <c r="B39465" t="s">
        <v>2210</v>
      </c>
      <c r="C39465" t="s">
        <v>8</v>
      </c>
      <c r="D39465" t="s">
        <v>2385</v>
      </c>
      <c r="E39465">
        <v>0</v>
      </c>
    </row>
    <row r="39466" spans="1:5" x14ac:dyDescent="0.3">
      <c r="A39466">
        <v>50300003</v>
      </c>
      <c r="B39466" t="s">
        <v>2210</v>
      </c>
      <c r="C39466" t="s">
        <v>8</v>
      </c>
      <c r="D39466" t="s">
        <v>2386</v>
      </c>
      <c r="E39466">
        <v>-1</v>
      </c>
    </row>
    <row r="39467" spans="1:5" x14ac:dyDescent="0.3">
      <c r="A39467">
        <v>50300003</v>
      </c>
      <c r="B39467" t="s">
        <v>2210</v>
      </c>
      <c r="C39467" t="s">
        <v>8</v>
      </c>
      <c r="D39467" t="s">
        <v>2387</v>
      </c>
      <c r="E39467">
        <v>-2</v>
      </c>
    </row>
    <row r="39468" spans="1:5" x14ac:dyDescent="0.3">
      <c r="A39468">
        <v>50300003</v>
      </c>
      <c r="B39468" t="s">
        <v>2210</v>
      </c>
      <c r="C39468" t="s">
        <v>8</v>
      </c>
      <c r="D39468" t="s">
        <v>2388</v>
      </c>
      <c r="E39468">
        <v>0</v>
      </c>
    </row>
    <row r="39469" spans="1:5" x14ac:dyDescent="0.3">
      <c r="A39469">
        <v>50300003</v>
      </c>
      <c r="B39469" t="s">
        <v>2210</v>
      </c>
      <c r="C39469" t="s">
        <v>8</v>
      </c>
      <c r="D39469" t="s">
        <v>2389</v>
      </c>
      <c r="E39469">
        <v>0</v>
      </c>
    </row>
    <row r="39470" spans="1:5" x14ac:dyDescent="0.3">
      <c r="A39470">
        <v>50300003</v>
      </c>
      <c r="B39470" t="s">
        <v>2210</v>
      </c>
      <c r="C39470" t="s">
        <v>8</v>
      </c>
      <c r="D39470" t="s">
        <v>2390</v>
      </c>
      <c r="E39470">
        <v>0</v>
      </c>
    </row>
    <row r="39471" spans="1:5" x14ac:dyDescent="0.3">
      <c r="A39471">
        <v>50300003</v>
      </c>
      <c r="B39471" t="s">
        <v>2210</v>
      </c>
      <c r="C39471" t="s">
        <v>8</v>
      </c>
      <c r="D39471" t="s">
        <v>2391</v>
      </c>
      <c r="E39471">
        <v>0</v>
      </c>
    </row>
    <row r="39472" spans="1:5" x14ac:dyDescent="0.3">
      <c r="A39472">
        <v>50300003</v>
      </c>
      <c r="B39472" t="s">
        <v>2210</v>
      </c>
      <c r="C39472" t="s">
        <v>8</v>
      </c>
      <c r="D39472" t="s">
        <v>2392</v>
      </c>
      <c r="E39472">
        <v>0</v>
      </c>
    </row>
    <row r="39473" spans="1:5" x14ac:dyDescent="0.3">
      <c r="A39473">
        <v>50300003</v>
      </c>
      <c r="B39473" t="s">
        <v>2210</v>
      </c>
      <c r="C39473" t="s">
        <v>8</v>
      </c>
      <c r="D39473" t="s">
        <v>2393</v>
      </c>
      <c r="E39473">
        <v>0</v>
      </c>
    </row>
    <row r="39474" spans="1:5" x14ac:dyDescent="0.3">
      <c r="A39474">
        <v>50300003</v>
      </c>
      <c r="B39474" t="s">
        <v>2210</v>
      </c>
      <c r="C39474" t="s">
        <v>8</v>
      </c>
      <c r="D39474" t="s">
        <v>2394</v>
      </c>
      <c r="E39474">
        <v>0</v>
      </c>
    </row>
    <row r="39475" spans="1:5" x14ac:dyDescent="0.3">
      <c r="A39475">
        <v>50300003</v>
      </c>
      <c r="B39475" t="s">
        <v>2210</v>
      </c>
      <c r="C39475" t="s">
        <v>8</v>
      </c>
      <c r="D39475" t="s">
        <v>2395</v>
      </c>
      <c r="E39475">
        <v>0</v>
      </c>
    </row>
    <row r="39476" spans="1:5" x14ac:dyDescent="0.3">
      <c r="A39476">
        <v>50300003</v>
      </c>
      <c r="B39476" t="s">
        <v>2210</v>
      </c>
      <c r="C39476" t="s">
        <v>8</v>
      </c>
      <c r="D39476" t="s">
        <v>2396</v>
      </c>
      <c r="E39476">
        <v>0</v>
      </c>
    </row>
    <row r="39477" spans="1:5" x14ac:dyDescent="0.3">
      <c r="A39477">
        <v>50300003</v>
      </c>
      <c r="B39477" t="s">
        <v>2210</v>
      </c>
      <c r="C39477" t="s">
        <v>8</v>
      </c>
      <c r="D39477" t="s">
        <v>2397</v>
      </c>
      <c r="E39477">
        <v>0</v>
      </c>
    </row>
    <row r="39478" spans="1:5" x14ac:dyDescent="0.3">
      <c r="A39478">
        <v>50300003</v>
      </c>
      <c r="B39478" t="s">
        <v>2210</v>
      </c>
      <c r="C39478" t="s">
        <v>8</v>
      </c>
      <c r="D39478" t="s">
        <v>2398</v>
      </c>
      <c r="E39478">
        <v>-2</v>
      </c>
    </row>
    <row r="39479" spans="1:5" x14ac:dyDescent="0.3">
      <c r="A39479">
        <v>50300003</v>
      </c>
      <c r="B39479" t="s">
        <v>2210</v>
      </c>
      <c r="C39479" t="s">
        <v>8</v>
      </c>
      <c r="D39479" t="s">
        <v>2399</v>
      </c>
      <c r="E39479">
        <v>-1</v>
      </c>
    </row>
    <row r="39480" spans="1:5" x14ac:dyDescent="0.3">
      <c r="A39480">
        <v>50300003</v>
      </c>
      <c r="B39480" t="s">
        <v>2210</v>
      </c>
      <c r="C39480" t="s">
        <v>8</v>
      </c>
      <c r="D39480" t="s">
        <v>2400</v>
      </c>
      <c r="E39480">
        <v>-1</v>
      </c>
    </row>
    <row r="39481" spans="1:5" x14ac:dyDescent="0.3">
      <c r="A39481">
        <v>50300003</v>
      </c>
      <c r="B39481" t="s">
        <v>2210</v>
      </c>
      <c r="C39481" t="s">
        <v>8</v>
      </c>
      <c r="D39481" t="s">
        <v>2401</v>
      </c>
      <c r="E39481">
        <v>0</v>
      </c>
    </row>
    <row r="39482" spans="1:5" x14ac:dyDescent="0.3">
      <c r="A39482">
        <v>50300003</v>
      </c>
      <c r="B39482" t="s">
        <v>2210</v>
      </c>
      <c r="C39482" t="s">
        <v>8</v>
      </c>
      <c r="D39482" t="s">
        <v>2402</v>
      </c>
      <c r="E39482">
        <v>0</v>
      </c>
    </row>
    <row r="39483" spans="1:5" x14ac:dyDescent="0.3">
      <c r="A39483">
        <v>50300003</v>
      </c>
      <c r="B39483" t="s">
        <v>2210</v>
      </c>
      <c r="C39483" t="s">
        <v>8</v>
      </c>
      <c r="D39483" t="s">
        <v>2403</v>
      </c>
      <c r="E39483">
        <v>0</v>
      </c>
    </row>
    <row r="39484" spans="1:5" x14ac:dyDescent="0.3">
      <c r="A39484">
        <v>50300003</v>
      </c>
      <c r="B39484" t="s">
        <v>2210</v>
      </c>
      <c r="C39484" t="s">
        <v>8</v>
      </c>
      <c r="D39484" t="s">
        <v>2404</v>
      </c>
      <c r="E39484">
        <v>0</v>
      </c>
    </row>
    <row r="39485" spans="1:5" x14ac:dyDescent="0.3">
      <c r="A39485">
        <v>50300003</v>
      </c>
      <c r="B39485" t="s">
        <v>2210</v>
      </c>
      <c r="C39485" t="s">
        <v>8</v>
      </c>
      <c r="D39485" t="s">
        <v>2405</v>
      </c>
      <c r="E39485">
        <v>0</v>
      </c>
    </row>
    <row r="39486" spans="1:5" x14ac:dyDescent="0.3">
      <c r="A39486">
        <v>50300003</v>
      </c>
      <c r="B39486" t="s">
        <v>2210</v>
      </c>
      <c r="C39486" t="s">
        <v>8</v>
      </c>
      <c r="D39486" t="s">
        <v>2406</v>
      </c>
      <c r="E39486">
        <v>-1</v>
      </c>
    </row>
    <row r="39487" spans="1:5" x14ac:dyDescent="0.3">
      <c r="A39487">
        <v>50300003</v>
      </c>
      <c r="B39487" t="s">
        <v>2210</v>
      </c>
      <c r="C39487" t="s">
        <v>8</v>
      </c>
      <c r="D39487" t="s">
        <v>2407</v>
      </c>
      <c r="E39487">
        <v>-1</v>
      </c>
    </row>
    <row r="39488" spans="1:5" x14ac:dyDescent="0.3">
      <c r="A39488">
        <v>50300003</v>
      </c>
      <c r="B39488" t="s">
        <v>2210</v>
      </c>
      <c r="C39488" t="s">
        <v>8</v>
      </c>
      <c r="D39488" t="s">
        <v>2408</v>
      </c>
      <c r="E39488">
        <v>0</v>
      </c>
    </row>
    <row r="39489" spans="1:5" x14ac:dyDescent="0.3">
      <c r="A39489">
        <v>50300003</v>
      </c>
      <c r="B39489" t="s">
        <v>2210</v>
      </c>
      <c r="C39489" t="s">
        <v>8</v>
      </c>
      <c r="D39489" t="s">
        <v>2409</v>
      </c>
      <c r="E39489">
        <v>-1</v>
      </c>
    </row>
    <row r="39490" spans="1:5" x14ac:dyDescent="0.3">
      <c r="A39490">
        <v>50300003</v>
      </c>
      <c r="B39490" t="s">
        <v>2210</v>
      </c>
      <c r="C39490" t="s">
        <v>8</v>
      </c>
      <c r="D39490" t="s">
        <v>2410</v>
      </c>
      <c r="E39490">
        <v>-1</v>
      </c>
    </row>
    <row r="39491" spans="1:5" x14ac:dyDescent="0.3">
      <c r="A39491">
        <v>50300003</v>
      </c>
      <c r="B39491" t="s">
        <v>2210</v>
      </c>
      <c r="C39491" t="s">
        <v>8</v>
      </c>
      <c r="D39491" t="s">
        <v>2411</v>
      </c>
      <c r="E39491">
        <v>0</v>
      </c>
    </row>
    <row r="39492" spans="1:5" x14ac:dyDescent="0.3">
      <c r="A39492">
        <v>50300003</v>
      </c>
      <c r="B39492" t="s">
        <v>2210</v>
      </c>
      <c r="C39492" t="s">
        <v>8</v>
      </c>
      <c r="D39492" t="s">
        <v>2412</v>
      </c>
      <c r="E39492">
        <v>0</v>
      </c>
    </row>
    <row r="39493" spans="1:5" x14ac:dyDescent="0.3">
      <c r="A39493">
        <v>50300003</v>
      </c>
      <c r="B39493" t="s">
        <v>2210</v>
      </c>
      <c r="C39493" t="s">
        <v>8</v>
      </c>
      <c r="D39493" t="s">
        <v>2413</v>
      </c>
      <c r="E39493">
        <v>0</v>
      </c>
    </row>
    <row r="39494" spans="1:5" x14ac:dyDescent="0.3">
      <c r="A39494">
        <v>50350017</v>
      </c>
      <c r="B39494" t="s">
        <v>2212</v>
      </c>
      <c r="C39494" t="s">
        <v>8</v>
      </c>
      <c r="D39494" t="s">
        <v>2378</v>
      </c>
      <c r="E39494">
        <v>0</v>
      </c>
    </row>
    <row r="39495" spans="1:5" x14ac:dyDescent="0.3">
      <c r="A39495">
        <v>50350017</v>
      </c>
      <c r="B39495" t="s">
        <v>2212</v>
      </c>
      <c r="C39495" t="s">
        <v>8</v>
      </c>
      <c r="D39495" t="s">
        <v>2379</v>
      </c>
      <c r="E39495">
        <v>-10</v>
      </c>
    </row>
    <row r="39496" spans="1:5" x14ac:dyDescent="0.3">
      <c r="A39496">
        <v>50350017</v>
      </c>
      <c r="B39496" t="s">
        <v>2212</v>
      </c>
      <c r="C39496" t="s">
        <v>8</v>
      </c>
      <c r="D39496" t="s">
        <v>2380</v>
      </c>
      <c r="E39496">
        <v>0</v>
      </c>
    </row>
    <row r="39497" spans="1:5" x14ac:dyDescent="0.3">
      <c r="A39497">
        <v>50350017</v>
      </c>
      <c r="B39497" t="s">
        <v>2212</v>
      </c>
      <c r="C39497" t="s">
        <v>8</v>
      </c>
      <c r="D39497" t="s">
        <v>2381</v>
      </c>
      <c r="E39497">
        <v>0</v>
      </c>
    </row>
    <row r="39498" spans="1:5" x14ac:dyDescent="0.3">
      <c r="A39498">
        <v>50350017</v>
      </c>
      <c r="B39498" t="s">
        <v>2212</v>
      </c>
      <c r="C39498" t="s">
        <v>8</v>
      </c>
      <c r="D39498" t="s">
        <v>2382</v>
      </c>
      <c r="E39498">
        <v>0</v>
      </c>
    </row>
    <row r="39499" spans="1:5" x14ac:dyDescent="0.3">
      <c r="A39499">
        <v>50350017</v>
      </c>
      <c r="B39499" t="s">
        <v>2212</v>
      </c>
      <c r="C39499" t="s">
        <v>8</v>
      </c>
      <c r="D39499" t="s">
        <v>2383</v>
      </c>
      <c r="E39499">
        <v>0</v>
      </c>
    </row>
    <row r="39500" spans="1:5" x14ac:dyDescent="0.3">
      <c r="A39500">
        <v>50350017</v>
      </c>
      <c r="B39500" t="s">
        <v>2212</v>
      </c>
      <c r="C39500" t="s">
        <v>8</v>
      </c>
      <c r="D39500" t="s">
        <v>2384</v>
      </c>
      <c r="E39500">
        <v>0</v>
      </c>
    </row>
    <row r="39501" spans="1:5" x14ac:dyDescent="0.3">
      <c r="A39501">
        <v>50350017</v>
      </c>
      <c r="B39501" t="s">
        <v>2212</v>
      </c>
      <c r="C39501" t="s">
        <v>8</v>
      </c>
      <c r="D39501" t="s">
        <v>2385</v>
      </c>
      <c r="E39501">
        <v>0</v>
      </c>
    </row>
    <row r="39502" spans="1:5" x14ac:dyDescent="0.3">
      <c r="A39502">
        <v>50350017</v>
      </c>
      <c r="B39502" t="s">
        <v>2212</v>
      </c>
      <c r="C39502" t="s">
        <v>8</v>
      </c>
      <c r="D39502" t="s">
        <v>2386</v>
      </c>
      <c r="E39502">
        <v>0</v>
      </c>
    </row>
    <row r="39503" spans="1:5" x14ac:dyDescent="0.3">
      <c r="A39503">
        <v>50350017</v>
      </c>
      <c r="B39503" t="s">
        <v>2212</v>
      </c>
      <c r="C39503" t="s">
        <v>8</v>
      </c>
      <c r="D39503" t="s">
        <v>2387</v>
      </c>
      <c r="E39503">
        <v>0</v>
      </c>
    </row>
    <row r="39504" spans="1:5" x14ac:dyDescent="0.3">
      <c r="A39504">
        <v>50350017</v>
      </c>
      <c r="B39504" t="s">
        <v>2212</v>
      </c>
      <c r="C39504" t="s">
        <v>8</v>
      </c>
      <c r="D39504" t="s">
        <v>2388</v>
      </c>
      <c r="E39504">
        <v>0</v>
      </c>
    </row>
    <row r="39505" spans="1:5" x14ac:dyDescent="0.3">
      <c r="A39505">
        <v>50350017</v>
      </c>
      <c r="B39505" t="s">
        <v>2212</v>
      </c>
      <c r="C39505" t="s">
        <v>8</v>
      </c>
      <c r="D39505" t="s">
        <v>2389</v>
      </c>
      <c r="E39505">
        <v>0</v>
      </c>
    </row>
    <row r="39506" spans="1:5" x14ac:dyDescent="0.3">
      <c r="A39506">
        <v>50350017</v>
      </c>
      <c r="B39506" t="s">
        <v>2212</v>
      </c>
      <c r="C39506" t="s">
        <v>8</v>
      </c>
      <c r="D39506" t="s">
        <v>2390</v>
      </c>
      <c r="E39506">
        <v>-14</v>
      </c>
    </row>
    <row r="39507" spans="1:5" x14ac:dyDescent="0.3">
      <c r="A39507">
        <v>50350017</v>
      </c>
      <c r="B39507" t="s">
        <v>2212</v>
      </c>
      <c r="C39507" t="s">
        <v>8</v>
      </c>
      <c r="D39507" t="s">
        <v>2391</v>
      </c>
      <c r="E39507">
        <v>0</v>
      </c>
    </row>
    <row r="39508" spans="1:5" x14ac:dyDescent="0.3">
      <c r="A39508">
        <v>50350017</v>
      </c>
      <c r="B39508" t="s">
        <v>2212</v>
      </c>
      <c r="C39508" t="s">
        <v>8</v>
      </c>
      <c r="D39508" t="s">
        <v>2392</v>
      </c>
      <c r="E39508">
        <v>-4</v>
      </c>
    </row>
    <row r="39509" spans="1:5" x14ac:dyDescent="0.3">
      <c r="A39509">
        <v>50350017</v>
      </c>
      <c r="B39509" t="s">
        <v>2212</v>
      </c>
      <c r="C39509" t="s">
        <v>8</v>
      </c>
      <c r="D39509" t="s">
        <v>2393</v>
      </c>
      <c r="E39509">
        <v>0</v>
      </c>
    </row>
    <row r="39510" spans="1:5" x14ac:dyDescent="0.3">
      <c r="A39510">
        <v>50350017</v>
      </c>
      <c r="B39510" t="s">
        <v>2212</v>
      </c>
      <c r="C39510" t="s">
        <v>8</v>
      </c>
      <c r="D39510" t="s">
        <v>2394</v>
      </c>
      <c r="E39510">
        <v>0</v>
      </c>
    </row>
    <row r="39511" spans="1:5" x14ac:dyDescent="0.3">
      <c r="A39511">
        <v>50350017</v>
      </c>
      <c r="B39511" t="s">
        <v>2212</v>
      </c>
      <c r="C39511" t="s">
        <v>8</v>
      </c>
      <c r="D39511" t="s">
        <v>2395</v>
      </c>
      <c r="E39511">
        <v>0</v>
      </c>
    </row>
    <row r="39512" spans="1:5" x14ac:dyDescent="0.3">
      <c r="A39512">
        <v>50350017</v>
      </c>
      <c r="B39512" t="s">
        <v>2212</v>
      </c>
      <c r="C39512" t="s">
        <v>8</v>
      </c>
      <c r="D39512" t="s">
        <v>2396</v>
      </c>
      <c r="E39512">
        <v>-10</v>
      </c>
    </row>
    <row r="39513" spans="1:5" x14ac:dyDescent="0.3">
      <c r="A39513">
        <v>50350017</v>
      </c>
      <c r="B39513" t="s">
        <v>2212</v>
      </c>
      <c r="C39513" t="s">
        <v>8</v>
      </c>
      <c r="D39513" t="s">
        <v>2397</v>
      </c>
      <c r="E39513">
        <v>0</v>
      </c>
    </row>
    <row r="39514" spans="1:5" x14ac:dyDescent="0.3">
      <c r="A39514">
        <v>50350017</v>
      </c>
      <c r="B39514" t="s">
        <v>2212</v>
      </c>
      <c r="C39514" t="s">
        <v>8</v>
      </c>
      <c r="D39514" t="s">
        <v>2398</v>
      </c>
      <c r="E39514">
        <v>0</v>
      </c>
    </row>
    <row r="39515" spans="1:5" x14ac:dyDescent="0.3">
      <c r="A39515">
        <v>50350017</v>
      </c>
      <c r="B39515" t="s">
        <v>2212</v>
      </c>
      <c r="C39515" t="s">
        <v>8</v>
      </c>
      <c r="D39515" t="s">
        <v>2399</v>
      </c>
      <c r="E39515">
        <v>0</v>
      </c>
    </row>
    <row r="39516" spans="1:5" x14ac:dyDescent="0.3">
      <c r="A39516">
        <v>50350017</v>
      </c>
      <c r="B39516" t="s">
        <v>2212</v>
      </c>
      <c r="C39516" t="s">
        <v>8</v>
      </c>
      <c r="D39516" t="s">
        <v>2400</v>
      </c>
      <c r="E39516">
        <v>0</v>
      </c>
    </row>
    <row r="39517" spans="1:5" x14ac:dyDescent="0.3">
      <c r="A39517">
        <v>50350017</v>
      </c>
      <c r="B39517" t="s">
        <v>2212</v>
      </c>
      <c r="C39517" t="s">
        <v>8</v>
      </c>
      <c r="D39517" t="s">
        <v>2401</v>
      </c>
      <c r="E39517">
        <v>0</v>
      </c>
    </row>
    <row r="39518" spans="1:5" x14ac:dyDescent="0.3">
      <c r="A39518">
        <v>50350017</v>
      </c>
      <c r="B39518" t="s">
        <v>2212</v>
      </c>
      <c r="C39518" t="s">
        <v>8</v>
      </c>
      <c r="D39518" t="s">
        <v>2402</v>
      </c>
      <c r="E39518">
        <v>0</v>
      </c>
    </row>
    <row r="39519" spans="1:5" x14ac:dyDescent="0.3">
      <c r="A39519">
        <v>50350017</v>
      </c>
      <c r="B39519" t="s">
        <v>2212</v>
      </c>
      <c r="C39519" t="s">
        <v>8</v>
      </c>
      <c r="D39519" t="s">
        <v>2403</v>
      </c>
      <c r="E39519">
        <v>-17</v>
      </c>
    </row>
    <row r="39520" spans="1:5" x14ac:dyDescent="0.3">
      <c r="A39520">
        <v>50350017</v>
      </c>
      <c r="B39520" t="s">
        <v>2212</v>
      </c>
      <c r="C39520" t="s">
        <v>8</v>
      </c>
      <c r="D39520" t="s">
        <v>2404</v>
      </c>
      <c r="E39520">
        <v>-6</v>
      </c>
    </row>
    <row r="39521" spans="1:5" x14ac:dyDescent="0.3">
      <c r="A39521">
        <v>50350017</v>
      </c>
      <c r="B39521" t="s">
        <v>2212</v>
      </c>
      <c r="C39521" t="s">
        <v>8</v>
      </c>
      <c r="D39521" t="s">
        <v>2405</v>
      </c>
      <c r="E39521">
        <v>0</v>
      </c>
    </row>
    <row r="39522" spans="1:5" x14ac:dyDescent="0.3">
      <c r="A39522">
        <v>50350017</v>
      </c>
      <c r="B39522" t="s">
        <v>2212</v>
      </c>
      <c r="C39522" t="s">
        <v>8</v>
      </c>
      <c r="D39522" t="s">
        <v>2406</v>
      </c>
      <c r="E39522">
        <v>0</v>
      </c>
    </row>
    <row r="39523" spans="1:5" x14ac:dyDescent="0.3">
      <c r="A39523">
        <v>50350017</v>
      </c>
      <c r="B39523" t="s">
        <v>2212</v>
      </c>
      <c r="C39523" t="s">
        <v>8</v>
      </c>
      <c r="D39523" t="s">
        <v>2407</v>
      </c>
      <c r="E39523">
        <v>0</v>
      </c>
    </row>
    <row r="39524" spans="1:5" x14ac:dyDescent="0.3">
      <c r="A39524">
        <v>50350017</v>
      </c>
      <c r="B39524" t="s">
        <v>2212</v>
      </c>
      <c r="C39524" t="s">
        <v>8</v>
      </c>
      <c r="D39524" t="s">
        <v>2408</v>
      </c>
      <c r="E39524">
        <v>0</v>
      </c>
    </row>
    <row r="39525" spans="1:5" x14ac:dyDescent="0.3">
      <c r="A39525">
        <v>50350017</v>
      </c>
      <c r="B39525" t="s">
        <v>2212</v>
      </c>
      <c r="C39525" t="s">
        <v>8</v>
      </c>
      <c r="D39525" t="s">
        <v>2409</v>
      </c>
      <c r="E39525">
        <v>0</v>
      </c>
    </row>
    <row r="39526" spans="1:5" x14ac:dyDescent="0.3">
      <c r="A39526">
        <v>50350017</v>
      </c>
      <c r="B39526" t="s">
        <v>2212</v>
      </c>
      <c r="C39526" t="s">
        <v>8</v>
      </c>
      <c r="D39526" t="s">
        <v>2410</v>
      </c>
      <c r="E39526">
        <v>-20</v>
      </c>
    </row>
    <row r="39527" spans="1:5" x14ac:dyDescent="0.3">
      <c r="A39527">
        <v>50350017</v>
      </c>
      <c r="B39527" t="s">
        <v>2212</v>
      </c>
      <c r="C39527" t="s">
        <v>8</v>
      </c>
      <c r="D39527" t="s">
        <v>2411</v>
      </c>
      <c r="E39527">
        <v>0</v>
      </c>
    </row>
    <row r="39528" spans="1:5" x14ac:dyDescent="0.3">
      <c r="A39528">
        <v>50350017</v>
      </c>
      <c r="B39528" t="s">
        <v>2212</v>
      </c>
      <c r="C39528" t="s">
        <v>8</v>
      </c>
      <c r="D39528" t="s">
        <v>2412</v>
      </c>
      <c r="E39528">
        <v>0</v>
      </c>
    </row>
    <row r="39529" spans="1:5" x14ac:dyDescent="0.3">
      <c r="A39529">
        <v>50350017</v>
      </c>
      <c r="B39529" t="s">
        <v>2212</v>
      </c>
      <c r="C39529" t="s">
        <v>8</v>
      </c>
      <c r="D39529" t="s">
        <v>2413</v>
      </c>
      <c r="E39529">
        <v>-6</v>
      </c>
    </row>
    <row r="39530" spans="1:5" x14ac:dyDescent="0.3">
      <c r="A39530">
        <v>30010008</v>
      </c>
      <c r="B39530" t="s">
        <v>2214</v>
      </c>
      <c r="C39530" t="s">
        <v>8</v>
      </c>
      <c r="D39530" t="s">
        <v>2378</v>
      </c>
      <c r="E39530">
        <v>0</v>
      </c>
    </row>
    <row r="39531" spans="1:5" x14ac:dyDescent="0.3">
      <c r="A39531">
        <v>30010008</v>
      </c>
      <c r="B39531" t="s">
        <v>2214</v>
      </c>
      <c r="C39531" t="s">
        <v>8</v>
      </c>
      <c r="D39531" t="s">
        <v>2379</v>
      </c>
      <c r="E39531">
        <v>-50</v>
      </c>
    </row>
    <row r="39532" spans="1:5" x14ac:dyDescent="0.3">
      <c r="A39532">
        <v>30010008</v>
      </c>
      <c r="B39532" t="s">
        <v>2214</v>
      </c>
      <c r="C39532" t="s">
        <v>8</v>
      </c>
      <c r="D39532" t="s">
        <v>2380</v>
      </c>
      <c r="E39532">
        <v>-250</v>
      </c>
    </row>
    <row r="39533" spans="1:5" x14ac:dyDescent="0.3">
      <c r="A39533">
        <v>30010008</v>
      </c>
      <c r="B39533" t="s">
        <v>2214</v>
      </c>
      <c r="C39533" t="s">
        <v>8</v>
      </c>
      <c r="D39533" t="s">
        <v>2381</v>
      </c>
      <c r="E39533">
        <v>-325</v>
      </c>
    </row>
    <row r="39534" spans="1:5" x14ac:dyDescent="0.3">
      <c r="A39534">
        <v>30010008</v>
      </c>
      <c r="B39534" t="s">
        <v>2214</v>
      </c>
      <c r="C39534" t="s">
        <v>8</v>
      </c>
      <c r="D39534" t="s">
        <v>2382</v>
      </c>
      <c r="E39534">
        <v>0</v>
      </c>
    </row>
    <row r="39535" spans="1:5" x14ac:dyDescent="0.3">
      <c r="A39535">
        <v>30010008</v>
      </c>
      <c r="B39535" t="s">
        <v>2214</v>
      </c>
      <c r="C39535" t="s">
        <v>8</v>
      </c>
      <c r="D39535" t="s">
        <v>2383</v>
      </c>
      <c r="E39535">
        <v>-4</v>
      </c>
    </row>
    <row r="39536" spans="1:5" x14ac:dyDescent="0.3">
      <c r="A39536">
        <v>30010008</v>
      </c>
      <c r="B39536" t="s">
        <v>2214</v>
      </c>
      <c r="C39536" t="s">
        <v>8</v>
      </c>
      <c r="D39536" t="s">
        <v>2384</v>
      </c>
      <c r="E39536">
        <v>0</v>
      </c>
    </row>
    <row r="39537" spans="1:5" x14ac:dyDescent="0.3">
      <c r="A39537">
        <v>30010008</v>
      </c>
      <c r="B39537" t="s">
        <v>2214</v>
      </c>
      <c r="C39537" t="s">
        <v>8</v>
      </c>
      <c r="D39537" t="s">
        <v>2385</v>
      </c>
      <c r="E39537">
        <v>-8</v>
      </c>
    </row>
    <row r="39538" spans="1:5" x14ac:dyDescent="0.3">
      <c r="A39538">
        <v>30010008</v>
      </c>
      <c r="B39538" t="s">
        <v>2214</v>
      </c>
      <c r="C39538" t="s">
        <v>8</v>
      </c>
      <c r="D39538" t="s">
        <v>2386</v>
      </c>
      <c r="E39538">
        <v>-40</v>
      </c>
    </row>
    <row r="39539" spans="1:5" x14ac:dyDescent="0.3">
      <c r="A39539">
        <v>30010008</v>
      </c>
      <c r="B39539" t="s">
        <v>2214</v>
      </c>
      <c r="C39539" t="s">
        <v>8</v>
      </c>
      <c r="D39539" t="s">
        <v>2387</v>
      </c>
      <c r="E39539">
        <v>-40</v>
      </c>
    </row>
    <row r="39540" spans="1:5" x14ac:dyDescent="0.3">
      <c r="A39540">
        <v>30010008</v>
      </c>
      <c r="B39540" t="s">
        <v>2214</v>
      </c>
      <c r="C39540" t="s">
        <v>8</v>
      </c>
      <c r="D39540" t="s">
        <v>2388</v>
      </c>
      <c r="E39540">
        <v>0</v>
      </c>
    </row>
    <row r="39541" spans="1:5" x14ac:dyDescent="0.3">
      <c r="A39541">
        <v>30010008</v>
      </c>
      <c r="B39541" t="s">
        <v>2214</v>
      </c>
      <c r="C39541" t="s">
        <v>8</v>
      </c>
      <c r="D39541" t="s">
        <v>2389</v>
      </c>
      <c r="E39541">
        <v>-100</v>
      </c>
    </row>
    <row r="39542" spans="1:5" x14ac:dyDescent="0.3">
      <c r="A39542">
        <v>30010008</v>
      </c>
      <c r="B39542" t="s">
        <v>2214</v>
      </c>
      <c r="C39542" t="s">
        <v>8</v>
      </c>
      <c r="D39542" t="s">
        <v>2390</v>
      </c>
      <c r="E39542">
        <v>0</v>
      </c>
    </row>
    <row r="39543" spans="1:5" x14ac:dyDescent="0.3">
      <c r="A39543">
        <v>30010008</v>
      </c>
      <c r="B39543" t="s">
        <v>2214</v>
      </c>
      <c r="C39543" t="s">
        <v>8</v>
      </c>
      <c r="D39543" t="s">
        <v>2391</v>
      </c>
      <c r="E39543">
        <v>-308</v>
      </c>
    </row>
    <row r="39544" spans="1:5" x14ac:dyDescent="0.3">
      <c r="A39544">
        <v>30010008</v>
      </c>
      <c r="B39544" t="s">
        <v>2214</v>
      </c>
      <c r="C39544" t="s">
        <v>8</v>
      </c>
      <c r="D39544" t="s">
        <v>2392</v>
      </c>
      <c r="E39544">
        <v>0</v>
      </c>
    </row>
    <row r="39545" spans="1:5" x14ac:dyDescent="0.3">
      <c r="A39545">
        <v>30010008</v>
      </c>
      <c r="B39545" t="s">
        <v>2214</v>
      </c>
      <c r="C39545" t="s">
        <v>8</v>
      </c>
      <c r="D39545" t="s">
        <v>2393</v>
      </c>
      <c r="E39545">
        <v>-50</v>
      </c>
    </row>
    <row r="39546" spans="1:5" x14ac:dyDescent="0.3">
      <c r="A39546">
        <v>30010008</v>
      </c>
      <c r="B39546" t="s">
        <v>2214</v>
      </c>
      <c r="C39546" t="s">
        <v>8</v>
      </c>
      <c r="D39546" t="s">
        <v>2394</v>
      </c>
      <c r="E39546">
        <v>-8</v>
      </c>
    </row>
    <row r="39547" spans="1:5" x14ac:dyDescent="0.3">
      <c r="A39547">
        <v>30010008</v>
      </c>
      <c r="B39547" t="s">
        <v>2214</v>
      </c>
      <c r="C39547" t="s">
        <v>8</v>
      </c>
      <c r="D39547" t="s">
        <v>2395</v>
      </c>
      <c r="E39547">
        <v>-10</v>
      </c>
    </row>
    <row r="39548" spans="1:5" x14ac:dyDescent="0.3">
      <c r="A39548">
        <v>30010008</v>
      </c>
      <c r="B39548" t="s">
        <v>2214</v>
      </c>
      <c r="C39548" t="s">
        <v>8</v>
      </c>
      <c r="D39548" t="s">
        <v>2396</v>
      </c>
      <c r="E39548">
        <v>0</v>
      </c>
    </row>
    <row r="39549" spans="1:5" x14ac:dyDescent="0.3">
      <c r="A39549">
        <v>30010008</v>
      </c>
      <c r="B39549" t="s">
        <v>2214</v>
      </c>
      <c r="C39549" t="s">
        <v>8</v>
      </c>
      <c r="D39549" t="s">
        <v>2397</v>
      </c>
      <c r="E39549">
        <v>0</v>
      </c>
    </row>
    <row r="39550" spans="1:5" x14ac:dyDescent="0.3">
      <c r="A39550">
        <v>30010008</v>
      </c>
      <c r="B39550" t="s">
        <v>2214</v>
      </c>
      <c r="C39550" t="s">
        <v>8</v>
      </c>
      <c r="D39550" t="s">
        <v>2398</v>
      </c>
      <c r="E39550">
        <v>-40</v>
      </c>
    </row>
    <row r="39551" spans="1:5" x14ac:dyDescent="0.3">
      <c r="A39551">
        <v>30010008</v>
      </c>
      <c r="B39551" t="s">
        <v>2214</v>
      </c>
      <c r="C39551" t="s">
        <v>8</v>
      </c>
      <c r="D39551" t="s">
        <v>2399</v>
      </c>
      <c r="E39551">
        <v>0</v>
      </c>
    </row>
    <row r="39552" spans="1:5" x14ac:dyDescent="0.3">
      <c r="A39552">
        <v>30010008</v>
      </c>
      <c r="B39552" t="s">
        <v>2214</v>
      </c>
      <c r="C39552" t="s">
        <v>8</v>
      </c>
      <c r="D39552" t="s">
        <v>2400</v>
      </c>
      <c r="E39552">
        <v>0</v>
      </c>
    </row>
    <row r="39553" spans="1:5" x14ac:dyDescent="0.3">
      <c r="A39553">
        <v>30010008</v>
      </c>
      <c r="B39553" t="s">
        <v>2214</v>
      </c>
      <c r="C39553" t="s">
        <v>8</v>
      </c>
      <c r="D39553" t="s">
        <v>2401</v>
      </c>
      <c r="E39553">
        <v>0</v>
      </c>
    </row>
    <row r="39554" spans="1:5" x14ac:dyDescent="0.3">
      <c r="A39554">
        <v>30010008</v>
      </c>
      <c r="B39554" t="s">
        <v>2214</v>
      </c>
      <c r="C39554" t="s">
        <v>8</v>
      </c>
      <c r="D39554" t="s">
        <v>2402</v>
      </c>
      <c r="E39554">
        <v>-360</v>
      </c>
    </row>
    <row r="39555" spans="1:5" x14ac:dyDescent="0.3">
      <c r="A39555">
        <v>30010008</v>
      </c>
      <c r="B39555" t="s">
        <v>2214</v>
      </c>
      <c r="C39555" t="s">
        <v>8</v>
      </c>
      <c r="D39555" t="s">
        <v>2403</v>
      </c>
      <c r="E39555">
        <v>-152</v>
      </c>
    </row>
    <row r="39556" spans="1:5" x14ac:dyDescent="0.3">
      <c r="A39556">
        <v>30010008</v>
      </c>
      <c r="B39556" t="s">
        <v>2214</v>
      </c>
      <c r="C39556" t="s">
        <v>8</v>
      </c>
      <c r="D39556" t="s">
        <v>2404</v>
      </c>
      <c r="E39556">
        <v>-322</v>
      </c>
    </row>
    <row r="39557" spans="1:5" x14ac:dyDescent="0.3">
      <c r="A39557">
        <v>30010008</v>
      </c>
      <c r="B39557" t="s">
        <v>2214</v>
      </c>
      <c r="C39557" t="s">
        <v>8</v>
      </c>
      <c r="D39557" t="s">
        <v>2405</v>
      </c>
      <c r="E39557">
        <v>-52</v>
      </c>
    </row>
    <row r="39558" spans="1:5" x14ac:dyDescent="0.3">
      <c r="A39558">
        <v>30010008</v>
      </c>
      <c r="B39558" t="s">
        <v>2214</v>
      </c>
      <c r="C39558" t="s">
        <v>8</v>
      </c>
      <c r="D39558" t="s">
        <v>2406</v>
      </c>
      <c r="E39558">
        <v>-2</v>
      </c>
    </row>
    <row r="39559" spans="1:5" x14ac:dyDescent="0.3">
      <c r="A39559">
        <v>30010008</v>
      </c>
      <c r="B39559" t="s">
        <v>2214</v>
      </c>
      <c r="C39559" t="s">
        <v>8</v>
      </c>
      <c r="D39559" t="s">
        <v>2407</v>
      </c>
      <c r="E39559">
        <v>-250</v>
      </c>
    </row>
    <row r="39560" spans="1:5" x14ac:dyDescent="0.3">
      <c r="A39560">
        <v>30010008</v>
      </c>
      <c r="B39560" t="s">
        <v>2214</v>
      </c>
      <c r="C39560" t="s">
        <v>8</v>
      </c>
      <c r="D39560" t="s">
        <v>2408</v>
      </c>
      <c r="E39560">
        <v>0</v>
      </c>
    </row>
    <row r="39561" spans="1:5" x14ac:dyDescent="0.3">
      <c r="A39561">
        <v>30010008</v>
      </c>
      <c r="B39561" t="s">
        <v>2214</v>
      </c>
      <c r="C39561" t="s">
        <v>8</v>
      </c>
      <c r="D39561" t="s">
        <v>2409</v>
      </c>
      <c r="E39561">
        <v>-200</v>
      </c>
    </row>
    <row r="39562" spans="1:5" x14ac:dyDescent="0.3">
      <c r="A39562">
        <v>30010008</v>
      </c>
      <c r="B39562" t="s">
        <v>2214</v>
      </c>
      <c r="C39562" t="s">
        <v>8</v>
      </c>
      <c r="D39562" t="s">
        <v>2410</v>
      </c>
      <c r="E39562">
        <v>-28</v>
      </c>
    </row>
    <row r="39563" spans="1:5" x14ac:dyDescent="0.3">
      <c r="A39563">
        <v>30010008</v>
      </c>
      <c r="B39563" t="s">
        <v>2214</v>
      </c>
      <c r="C39563" t="s">
        <v>8</v>
      </c>
      <c r="D39563" t="s">
        <v>2411</v>
      </c>
      <c r="E39563">
        <v>-6</v>
      </c>
    </row>
    <row r="39564" spans="1:5" x14ac:dyDescent="0.3">
      <c r="A39564">
        <v>30010008</v>
      </c>
      <c r="B39564" t="s">
        <v>2214</v>
      </c>
      <c r="C39564" t="s">
        <v>8</v>
      </c>
      <c r="D39564" t="s">
        <v>2412</v>
      </c>
      <c r="E39564">
        <v>-10</v>
      </c>
    </row>
    <row r="39565" spans="1:5" x14ac:dyDescent="0.3">
      <c r="A39565">
        <v>30010008</v>
      </c>
      <c r="B39565" t="s">
        <v>2214</v>
      </c>
      <c r="C39565" t="s">
        <v>8</v>
      </c>
      <c r="D39565" t="s">
        <v>2413</v>
      </c>
      <c r="E39565">
        <v>-6</v>
      </c>
    </row>
    <row r="39566" spans="1:5" x14ac:dyDescent="0.3">
      <c r="A39566">
        <v>50350003</v>
      </c>
      <c r="B39566" t="s">
        <v>2216</v>
      </c>
      <c r="C39566" t="s">
        <v>8</v>
      </c>
      <c r="D39566" t="s">
        <v>2378</v>
      </c>
      <c r="E39566">
        <v>0</v>
      </c>
    </row>
    <row r="39567" spans="1:5" x14ac:dyDescent="0.3">
      <c r="A39567">
        <v>50350003</v>
      </c>
      <c r="B39567" t="s">
        <v>2216</v>
      </c>
      <c r="C39567" t="s">
        <v>8</v>
      </c>
      <c r="D39567" t="s">
        <v>2379</v>
      </c>
      <c r="E39567">
        <v>0</v>
      </c>
    </row>
    <row r="39568" spans="1:5" x14ac:dyDescent="0.3">
      <c r="A39568">
        <v>50350003</v>
      </c>
      <c r="B39568" t="s">
        <v>2216</v>
      </c>
      <c r="C39568" t="s">
        <v>8</v>
      </c>
      <c r="D39568" t="s">
        <v>2380</v>
      </c>
      <c r="E39568">
        <v>0</v>
      </c>
    </row>
    <row r="39569" spans="1:5" x14ac:dyDescent="0.3">
      <c r="A39569">
        <v>50350003</v>
      </c>
      <c r="B39569" t="s">
        <v>2216</v>
      </c>
      <c r="C39569" t="s">
        <v>8</v>
      </c>
      <c r="D39569" t="s">
        <v>2381</v>
      </c>
      <c r="E39569">
        <v>-6</v>
      </c>
    </row>
    <row r="39570" spans="1:5" x14ac:dyDescent="0.3">
      <c r="A39570">
        <v>50350003</v>
      </c>
      <c r="B39570" t="s">
        <v>2216</v>
      </c>
      <c r="C39570" t="s">
        <v>8</v>
      </c>
      <c r="D39570" t="s">
        <v>2382</v>
      </c>
      <c r="E39570">
        <v>0</v>
      </c>
    </row>
    <row r="39571" spans="1:5" x14ac:dyDescent="0.3">
      <c r="A39571">
        <v>50350003</v>
      </c>
      <c r="B39571" t="s">
        <v>2216</v>
      </c>
      <c r="C39571" t="s">
        <v>8</v>
      </c>
      <c r="D39571" t="s">
        <v>2383</v>
      </c>
      <c r="E39571">
        <v>0</v>
      </c>
    </row>
    <row r="39572" spans="1:5" x14ac:dyDescent="0.3">
      <c r="A39572">
        <v>50350003</v>
      </c>
      <c r="B39572" t="s">
        <v>2216</v>
      </c>
      <c r="C39572" t="s">
        <v>8</v>
      </c>
      <c r="D39572" t="s">
        <v>2384</v>
      </c>
      <c r="E39572">
        <v>-10</v>
      </c>
    </row>
    <row r="39573" spans="1:5" x14ac:dyDescent="0.3">
      <c r="A39573">
        <v>50350003</v>
      </c>
      <c r="B39573" t="s">
        <v>2216</v>
      </c>
      <c r="C39573" t="s">
        <v>8</v>
      </c>
      <c r="D39573" t="s">
        <v>2385</v>
      </c>
      <c r="E39573">
        <v>0</v>
      </c>
    </row>
    <row r="39574" spans="1:5" x14ac:dyDescent="0.3">
      <c r="A39574">
        <v>50350003</v>
      </c>
      <c r="B39574" t="s">
        <v>2216</v>
      </c>
      <c r="C39574" t="s">
        <v>8</v>
      </c>
      <c r="D39574" t="s">
        <v>2386</v>
      </c>
      <c r="E39574">
        <v>0</v>
      </c>
    </row>
    <row r="39575" spans="1:5" x14ac:dyDescent="0.3">
      <c r="A39575">
        <v>50350003</v>
      </c>
      <c r="B39575" t="s">
        <v>2216</v>
      </c>
      <c r="C39575" t="s">
        <v>8</v>
      </c>
      <c r="D39575" t="s">
        <v>2387</v>
      </c>
      <c r="E39575">
        <v>-10</v>
      </c>
    </row>
    <row r="39576" spans="1:5" x14ac:dyDescent="0.3">
      <c r="A39576">
        <v>50350003</v>
      </c>
      <c r="B39576" t="s">
        <v>2216</v>
      </c>
      <c r="C39576" t="s">
        <v>8</v>
      </c>
      <c r="D39576" t="s">
        <v>2388</v>
      </c>
      <c r="E39576">
        <v>0</v>
      </c>
    </row>
    <row r="39577" spans="1:5" x14ac:dyDescent="0.3">
      <c r="A39577">
        <v>50350003</v>
      </c>
      <c r="B39577" t="s">
        <v>2216</v>
      </c>
      <c r="C39577" t="s">
        <v>8</v>
      </c>
      <c r="D39577" t="s">
        <v>2389</v>
      </c>
      <c r="E39577">
        <v>0</v>
      </c>
    </row>
    <row r="39578" spans="1:5" x14ac:dyDescent="0.3">
      <c r="A39578">
        <v>50350003</v>
      </c>
      <c r="B39578" t="s">
        <v>2216</v>
      </c>
      <c r="C39578" t="s">
        <v>8</v>
      </c>
      <c r="D39578" t="s">
        <v>2390</v>
      </c>
      <c r="E39578">
        <v>0</v>
      </c>
    </row>
    <row r="39579" spans="1:5" x14ac:dyDescent="0.3">
      <c r="A39579">
        <v>50350003</v>
      </c>
      <c r="B39579" t="s">
        <v>2216</v>
      </c>
      <c r="C39579" t="s">
        <v>8</v>
      </c>
      <c r="D39579" t="s">
        <v>2391</v>
      </c>
      <c r="E39579">
        <v>0</v>
      </c>
    </row>
    <row r="39580" spans="1:5" x14ac:dyDescent="0.3">
      <c r="A39580">
        <v>50350003</v>
      </c>
      <c r="B39580" t="s">
        <v>2216</v>
      </c>
      <c r="C39580" t="s">
        <v>8</v>
      </c>
      <c r="D39580" t="s">
        <v>2392</v>
      </c>
      <c r="E39580">
        <v>0</v>
      </c>
    </row>
    <row r="39581" spans="1:5" x14ac:dyDescent="0.3">
      <c r="A39581">
        <v>50350003</v>
      </c>
      <c r="B39581" t="s">
        <v>2216</v>
      </c>
      <c r="C39581" t="s">
        <v>8</v>
      </c>
      <c r="D39581" t="s">
        <v>2393</v>
      </c>
      <c r="E39581">
        <v>0</v>
      </c>
    </row>
    <row r="39582" spans="1:5" x14ac:dyDescent="0.3">
      <c r="A39582">
        <v>50350003</v>
      </c>
      <c r="B39582" t="s">
        <v>2216</v>
      </c>
      <c r="C39582" t="s">
        <v>8</v>
      </c>
      <c r="D39582" t="s">
        <v>2394</v>
      </c>
      <c r="E39582">
        <v>0</v>
      </c>
    </row>
    <row r="39583" spans="1:5" x14ac:dyDescent="0.3">
      <c r="A39583">
        <v>50350003</v>
      </c>
      <c r="B39583" t="s">
        <v>2216</v>
      </c>
      <c r="C39583" t="s">
        <v>8</v>
      </c>
      <c r="D39583" t="s">
        <v>2395</v>
      </c>
      <c r="E39583">
        <v>0</v>
      </c>
    </row>
    <row r="39584" spans="1:5" x14ac:dyDescent="0.3">
      <c r="A39584">
        <v>50350003</v>
      </c>
      <c r="B39584" t="s">
        <v>2216</v>
      </c>
      <c r="C39584" t="s">
        <v>8</v>
      </c>
      <c r="D39584" t="s">
        <v>2396</v>
      </c>
      <c r="E39584">
        <v>-10</v>
      </c>
    </row>
    <row r="39585" spans="1:5" x14ac:dyDescent="0.3">
      <c r="A39585">
        <v>50350003</v>
      </c>
      <c r="B39585" t="s">
        <v>2216</v>
      </c>
      <c r="C39585" t="s">
        <v>8</v>
      </c>
      <c r="D39585" t="s">
        <v>2397</v>
      </c>
      <c r="E39585">
        <v>0</v>
      </c>
    </row>
    <row r="39586" spans="1:5" x14ac:dyDescent="0.3">
      <c r="A39586">
        <v>50350003</v>
      </c>
      <c r="B39586" t="s">
        <v>2216</v>
      </c>
      <c r="C39586" t="s">
        <v>8</v>
      </c>
      <c r="D39586" t="s">
        <v>2398</v>
      </c>
      <c r="E39586">
        <v>0</v>
      </c>
    </row>
    <row r="39587" spans="1:5" x14ac:dyDescent="0.3">
      <c r="A39587">
        <v>50350003</v>
      </c>
      <c r="B39587" t="s">
        <v>2216</v>
      </c>
      <c r="C39587" t="s">
        <v>8</v>
      </c>
      <c r="D39587" t="s">
        <v>2399</v>
      </c>
      <c r="E39587">
        <v>0</v>
      </c>
    </row>
    <row r="39588" spans="1:5" x14ac:dyDescent="0.3">
      <c r="A39588">
        <v>50350003</v>
      </c>
      <c r="B39588" t="s">
        <v>2216</v>
      </c>
      <c r="C39588" t="s">
        <v>8</v>
      </c>
      <c r="D39588" t="s">
        <v>2400</v>
      </c>
      <c r="E39588">
        <v>0</v>
      </c>
    </row>
    <row r="39589" spans="1:5" x14ac:dyDescent="0.3">
      <c r="A39589">
        <v>50350003</v>
      </c>
      <c r="B39589" t="s">
        <v>2216</v>
      </c>
      <c r="C39589" t="s">
        <v>8</v>
      </c>
      <c r="D39589" t="s">
        <v>2401</v>
      </c>
      <c r="E39589">
        <v>0</v>
      </c>
    </row>
    <row r="39590" spans="1:5" x14ac:dyDescent="0.3">
      <c r="A39590">
        <v>50350003</v>
      </c>
      <c r="B39590" t="s">
        <v>2216</v>
      </c>
      <c r="C39590" t="s">
        <v>8</v>
      </c>
      <c r="D39590" t="s">
        <v>2402</v>
      </c>
      <c r="E39590">
        <v>0</v>
      </c>
    </row>
    <row r="39591" spans="1:5" x14ac:dyDescent="0.3">
      <c r="A39591">
        <v>50350003</v>
      </c>
      <c r="B39591" t="s">
        <v>2216</v>
      </c>
      <c r="C39591" t="s">
        <v>8</v>
      </c>
      <c r="D39591" t="s">
        <v>2403</v>
      </c>
      <c r="E39591">
        <v>0</v>
      </c>
    </row>
    <row r="39592" spans="1:5" x14ac:dyDescent="0.3">
      <c r="A39592">
        <v>50350003</v>
      </c>
      <c r="B39592" t="s">
        <v>2216</v>
      </c>
      <c r="C39592" t="s">
        <v>8</v>
      </c>
      <c r="D39592" t="s">
        <v>2404</v>
      </c>
      <c r="E39592">
        <v>0</v>
      </c>
    </row>
    <row r="39593" spans="1:5" x14ac:dyDescent="0.3">
      <c r="A39593">
        <v>50350003</v>
      </c>
      <c r="B39593" t="s">
        <v>2216</v>
      </c>
      <c r="C39593" t="s">
        <v>8</v>
      </c>
      <c r="D39593" t="s">
        <v>2405</v>
      </c>
      <c r="E39593">
        <v>0</v>
      </c>
    </row>
    <row r="39594" spans="1:5" x14ac:dyDescent="0.3">
      <c r="A39594">
        <v>50350003</v>
      </c>
      <c r="B39594" t="s">
        <v>2216</v>
      </c>
      <c r="C39594" t="s">
        <v>8</v>
      </c>
      <c r="D39594" t="s">
        <v>2406</v>
      </c>
      <c r="E39594">
        <v>0</v>
      </c>
    </row>
    <row r="39595" spans="1:5" x14ac:dyDescent="0.3">
      <c r="A39595">
        <v>50350003</v>
      </c>
      <c r="B39595" t="s">
        <v>2216</v>
      </c>
      <c r="C39595" t="s">
        <v>8</v>
      </c>
      <c r="D39595" t="s">
        <v>2407</v>
      </c>
      <c r="E39595">
        <v>0</v>
      </c>
    </row>
    <row r="39596" spans="1:5" x14ac:dyDescent="0.3">
      <c r="A39596">
        <v>50350003</v>
      </c>
      <c r="B39596" t="s">
        <v>2216</v>
      </c>
      <c r="C39596" t="s">
        <v>8</v>
      </c>
      <c r="D39596" t="s">
        <v>2408</v>
      </c>
      <c r="E39596">
        <v>0</v>
      </c>
    </row>
    <row r="39597" spans="1:5" x14ac:dyDescent="0.3">
      <c r="A39597">
        <v>50350003</v>
      </c>
      <c r="B39597" t="s">
        <v>2216</v>
      </c>
      <c r="C39597" t="s">
        <v>8</v>
      </c>
      <c r="D39597" t="s">
        <v>2409</v>
      </c>
      <c r="E39597">
        <v>-10</v>
      </c>
    </row>
    <row r="39598" spans="1:5" x14ac:dyDescent="0.3">
      <c r="A39598">
        <v>50350003</v>
      </c>
      <c r="B39598" t="s">
        <v>2216</v>
      </c>
      <c r="C39598" t="s">
        <v>8</v>
      </c>
      <c r="D39598" t="s">
        <v>2410</v>
      </c>
      <c r="E39598">
        <v>0</v>
      </c>
    </row>
    <row r="39599" spans="1:5" x14ac:dyDescent="0.3">
      <c r="A39599">
        <v>50350003</v>
      </c>
      <c r="B39599" t="s">
        <v>2216</v>
      </c>
      <c r="C39599" t="s">
        <v>8</v>
      </c>
      <c r="D39599" t="s">
        <v>2411</v>
      </c>
      <c r="E39599">
        <v>0</v>
      </c>
    </row>
    <row r="39600" spans="1:5" x14ac:dyDescent="0.3">
      <c r="A39600">
        <v>50350003</v>
      </c>
      <c r="B39600" t="s">
        <v>2216</v>
      </c>
      <c r="C39600" t="s">
        <v>8</v>
      </c>
      <c r="D39600" t="s">
        <v>2412</v>
      </c>
      <c r="E39600">
        <v>0</v>
      </c>
    </row>
    <row r="39601" spans="1:5" x14ac:dyDescent="0.3">
      <c r="A39601">
        <v>50350003</v>
      </c>
      <c r="B39601" t="s">
        <v>2216</v>
      </c>
      <c r="C39601" t="s">
        <v>8</v>
      </c>
      <c r="D39601" t="s">
        <v>2413</v>
      </c>
      <c r="E39601">
        <v>0</v>
      </c>
    </row>
    <row r="39602" spans="1:5" x14ac:dyDescent="0.3">
      <c r="A39602">
        <v>50010002</v>
      </c>
      <c r="B39602" t="s">
        <v>2218</v>
      </c>
      <c r="C39602" t="s">
        <v>130</v>
      </c>
      <c r="D39602" t="s">
        <v>2378</v>
      </c>
      <c r="E39602">
        <v>0</v>
      </c>
    </row>
    <row r="39603" spans="1:5" x14ac:dyDescent="0.3">
      <c r="A39603">
        <v>50010002</v>
      </c>
      <c r="B39603" t="s">
        <v>2218</v>
      </c>
      <c r="C39603" t="s">
        <v>130</v>
      </c>
      <c r="D39603" t="s">
        <v>2379</v>
      </c>
      <c r="E39603">
        <v>0</v>
      </c>
    </row>
    <row r="39604" spans="1:5" x14ac:dyDescent="0.3">
      <c r="A39604">
        <v>50010002</v>
      </c>
      <c r="B39604" t="s">
        <v>2218</v>
      </c>
      <c r="C39604" t="s">
        <v>130</v>
      </c>
      <c r="D39604" t="s">
        <v>2380</v>
      </c>
      <c r="E39604">
        <v>0</v>
      </c>
    </row>
    <row r="39605" spans="1:5" x14ac:dyDescent="0.3">
      <c r="A39605">
        <v>50010002</v>
      </c>
      <c r="B39605" t="s">
        <v>2218</v>
      </c>
      <c r="C39605" t="s">
        <v>130</v>
      </c>
      <c r="D39605" t="s">
        <v>2381</v>
      </c>
      <c r="E39605">
        <v>0</v>
      </c>
    </row>
    <row r="39606" spans="1:5" x14ac:dyDescent="0.3">
      <c r="A39606">
        <v>50010002</v>
      </c>
      <c r="B39606" t="s">
        <v>2218</v>
      </c>
      <c r="C39606" t="s">
        <v>130</v>
      </c>
      <c r="D39606" t="s">
        <v>2382</v>
      </c>
      <c r="E39606">
        <v>0</v>
      </c>
    </row>
    <row r="39607" spans="1:5" x14ac:dyDescent="0.3">
      <c r="A39607">
        <v>50010002</v>
      </c>
      <c r="B39607" t="s">
        <v>2218</v>
      </c>
      <c r="C39607" t="s">
        <v>130</v>
      </c>
      <c r="D39607" t="s">
        <v>2383</v>
      </c>
      <c r="E39607">
        <v>0</v>
      </c>
    </row>
    <row r="39608" spans="1:5" x14ac:dyDescent="0.3">
      <c r="A39608">
        <v>50010002</v>
      </c>
      <c r="B39608" t="s">
        <v>2218</v>
      </c>
      <c r="C39608" t="s">
        <v>130</v>
      </c>
      <c r="D39608" t="s">
        <v>2384</v>
      </c>
      <c r="E39608">
        <v>0</v>
      </c>
    </row>
    <row r="39609" spans="1:5" x14ac:dyDescent="0.3">
      <c r="A39609">
        <v>50010002</v>
      </c>
      <c r="B39609" t="s">
        <v>2218</v>
      </c>
      <c r="C39609" t="s">
        <v>130</v>
      </c>
      <c r="D39609" t="s">
        <v>2385</v>
      </c>
      <c r="E39609">
        <v>0</v>
      </c>
    </row>
    <row r="39610" spans="1:5" x14ac:dyDescent="0.3">
      <c r="A39610">
        <v>50010002</v>
      </c>
      <c r="B39610" t="s">
        <v>2218</v>
      </c>
      <c r="C39610" t="s">
        <v>130</v>
      </c>
      <c r="D39610" t="s">
        <v>2386</v>
      </c>
      <c r="E39610">
        <v>0</v>
      </c>
    </row>
    <row r="39611" spans="1:5" x14ac:dyDescent="0.3">
      <c r="A39611">
        <v>50010002</v>
      </c>
      <c r="B39611" t="s">
        <v>2218</v>
      </c>
      <c r="C39611" t="s">
        <v>130</v>
      </c>
      <c r="D39611" t="s">
        <v>2387</v>
      </c>
      <c r="E39611">
        <v>0</v>
      </c>
    </row>
    <row r="39612" spans="1:5" x14ac:dyDescent="0.3">
      <c r="A39612">
        <v>50010002</v>
      </c>
      <c r="B39612" t="s">
        <v>2218</v>
      </c>
      <c r="C39612" t="s">
        <v>130</v>
      </c>
      <c r="D39612" t="s">
        <v>2388</v>
      </c>
      <c r="E39612">
        <v>0</v>
      </c>
    </row>
    <row r="39613" spans="1:5" x14ac:dyDescent="0.3">
      <c r="A39613">
        <v>50010002</v>
      </c>
      <c r="B39613" t="s">
        <v>2218</v>
      </c>
      <c r="C39613" t="s">
        <v>130</v>
      </c>
      <c r="D39613" t="s">
        <v>2389</v>
      </c>
      <c r="E39613">
        <v>0</v>
      </c>
    </row>
    <row r="39614" spans="1:5" x14ac:dyDescent="0.3">
      <c r="A39614">
        <v>50010002</v>
      </c>
      <c r="B39614" t="s">
        <v>2218</v>
      </c>
      <c r="C39614" t="s">
        <v>130</v>
      </c>
      <c r="D39614" t="s">
        <v>2390</v>
      </c>
      <c r="E39614">
        <v>0</v>
      </c>
    </row>
    <row r="39615" spans="1:5" x14ac:dyDescent="0.3">
      <c r="A39615">
        <v>50010002</v>
      </c>
      <c r="B39615" t="s">
        <v>2218</v>
      </c>
      <c r="C39615" t="s">
        <v>130</v>
      </c>
      <c r="D39615" t="s">
        <v>2391</v>
      </c>
      <c r="E39615">
        <v>0</v>
      </c>
    </row>
    <row r="39616" spans="1:5" x14ac:dyDescent="0.3">
      <c r="A39616">
        <v>50010002</v>
      </c>
      <c r="B39616" t="s">
        <v>2218</v>
      </c>
      <c r="C39616" t="s">
        <v>130</v>
      </c>
      <c r="D39616" t="s">
        <v>2392</v>
      </c>
      <c r="E39616">
        <v>0</v>
      </c>
    </row>
    <row r="39617" spans="1:5" x14ac:dyDescent="0.3">
      <c r="A39617">
        <v>50010002</v>
      </c>
      <c r="B39617" t="s">
        <v>2218</v>
      </c>
      <c r="C39617" t="s">
        <v>130</v>
      </c>
      <c r="D39617" t="s">
        <v>2393</v>
      </c>
      <c r="E39617">
        <v>0</v>
      </c>
    </row>
    <row r="39618" spans="1:5" x14ac:dyDescent="0.3">
      <c r="A39618">
        <v>50010002</v>
      </c>
      <c r="B39618" t="s">
        <v>2218</v>
      </c>
      <c r="C39618" t="s">
        <v>130</v>
      </c>
      <c r="D39618" t="s">
        <v>2394</v>
      </c>
      <c r="E39618">
        <v>0</v>
      </c>
    </row>
    <row r="39619" spans="1:5" x14ac:dyDescent="0.3">
      <c r="A39619">
        <v>50010002</v>
      </c>
      <c r="B39619" t="s">
        <v>2218</v>
      </c>
      <c r="C39619" t="s">
        <v>130</v>
      </c>
      <c r="D39619" t="s">
        <v>2395</v>
      </c>
      <c r="E39619">
        <v>-5</v>
      </c>
    </row>
    <row r="39620" spans="1:5" x14ac:dyDescent="0.3">
      <c r="A39620">
        <v>50010002</v>
      </c>
      <c r="B39620" t="s">
        <v>2218</v>
      </c>
      <c r="C39620" t="s">
        <v>130</v>
      </c>
      <c r="D39620" t="s">
        <v>2396</v>
      </c>
      <c r="E39620">
        <v>-10</v>
      </c>
    </row>
    <row r="39621" spans="1:5" x14ac:dyDescent="0.3">
      <c r="A39621">
        <v>50010002</v>
      </c>
      <c r="B39621" t="s">
        <v>2218</v>
      </c>
      <c r="C39621" t="s">
        <v>130</v>
      </c>
      <c r="D39621" t="s">
        <v>2397</v>
      </c>
      <c r="E39621">
        <v>-20</v>
      </c>
    </row>
    <row r="39622" spans="1:5" x14ac:dyDescent="0.3">
      <c r="A39622">
        <v>50010002</v>
      </c>
      <c r="B39622" t="s">
        <v>2218</v>
      </c>
      <c r="C39622" t="s">
        <v>130</v>
      </c>
      <c r="D39622" t="s">
        <v>2398</v>
      </c>
      <c r="E39622">
        <v>0</v>
      </c>
    </row>
    <row r="39623" spans="1:5" x14ac:dyDescent="0.3">
      <c r="A39623">
        <v>50010002</v>
      </c>
      <c r="B39623" t="s">
        <v>2218</v>
      </c>
      <c r="C39623" t="s">
        <v>130</v>
      </c>
      <c r="D39623" t="s">
        <v>2399</v>
      </c>
      <c r="E39623">
        <v>0</v>
      </c>
    </row>
    <row r="39624" spans="1:5" x14ac:dyDescent="0.3">
      <c r="A39624">
        <v>50010002</v>
      </c>
      <c r="B39624" t="s">
        <v>2218</v>
      </c>
      <c r="C39624" t="s">
        <v>130</v>
      </c>
      <c r="D39624" t="s">
        <v>2400</v>
      </c>
      <c r="E39624">
        <v>0</v>
      </c>
    </row>
    <row r="39625" spans="1:5" x14ac:dyDescent="0.3">
      <c r="A39625">
        <v>50010002</v>
      </c>
      <c r="B39625" t="s">
        <v>2218</v>
      </c>
      <c r="C39625" t="s">
        <v>130</v>
      </c>
      <c r="D39625" t="s">
        <v>2401</v>
      </c>
      <c r="E39625">
        <v>0</v>
      </c>
    </row>
    <row r="39626" spans="1:5" x14ac:dyDescent="0.3">
      <c r="A39626">
        <v>50010002</v>
      </c>
      <c r="B39626" t="s">
        <v>2218</v>
      </c>
      <c r="C39626" t="s">
        <v>130</v>
      </c>
      <c r="D39626" t="s">
        <v>2402</v>
      </c>
      <c r="E39626">
        <v>0</v>
      </c>
    </row>
    <row r="39627" spans="1:5" x14ac:dyDescent="0.3">
      <c r="A39627">
        <v>50010002</v>
      </c>
      <c r="B39627" t="s">
        <v>2218</v>
      </c>
      <c r="C39627" t="s">
        <v>130</v>
      </c>
      <c r="D39627" t="s">
        <v>2403</v>
      </c>
      <c r="E39627">
        <v>0</v>
      </c>
    </row>
    <row r="39628" spans="1:5" x14ac:dyDescent="0.3">
      <c r="A39628">
        <v>50010002</v>
      </c>
      <c r="B39628" t="s">
        <v>2218</v>
      </c>
      <c r="C39628" t="s">
        <v>130</v>
      </c>
      <c r="D39628" t="s">
        <v>2404</v>
      </c>
      <c r="E39628">
        <v>0</v>
      </c>
    </row>
    <row r="39629" spans="1:5" x14ac:dyDescent="0.3">
      <c r="A39629">
        <v>50010002</v>
      </c>
      <c r="B39629" t="s">
        <v>2218</v>
      </c>
      <c r="C39629" t="s">
        <v>130</v>
      </c>
      <c r="D39629" t="s">
        <v>2405</v>
      </c>
      <c r="E39629">
        <v>0</v>
      </c>
    </row>
    <row r="39630" spans="1:5" x14ac:dyDescent="0.3">
      <c r="A39630">
        <v>50010002</v>
      </c>
      <c r="B39630" t="s">
        <v>2218</v>
      </c>
      <c r="C39630" t="s">
        <v>130</v>
      </c>
      <c r="D39630" t="s">
        <v>2406</v>
      </c>
      <c r="E39630">
        <v>0</v>
      </c>
    </row>
    <row r="39631" spans="1:5" x14ac:dyDescent="0.3">
      <c r="A39631">
        <v>50010002</v>
      </c>
      <c r="B39631" t="s">
        <v>2218</v>
      </c>
      <c r="C39631" t="s">
        <v>130</v>
      </c>
      <c r="D39631" t="s">
        <v>2407</v>
      </c>
      <c r="E39631">
        <v>0</v>
      </c>
    </row>
    <row r="39632" spans="1:5" x14ac:dyDescent="0.3">
      <c r="A39632">
        <v>50010002</v>
      </c>
      <c r="B39632" t="s">
        <v>2218</v>
      </c>
      <c r="C39632" t="s">
        <v>130</v>
      </c>
      <c r="D39632" t="s">
        <v>2408</v>
      </c>
      <c r="E39632">
        <v>0</v>
      </c>
    </row>
    <row r="39633" spans="1:5" x14ac:dyDescent="0.3">
      <c r="A39633">
        <v>50010002</v>
      </c>
      <c r="B39633" t="s">
        <v>2218</v>
      </c>
      <c r="C39633" t="s">
        <v>130</v>
      </c>
      <c r="D39633" t="s">
        <v>2409</v>
      </c>
      <c r="E39633">
        <v>0</v>
      </c>
    </row>
    <row r="39634" spans="1:5" x14ac:dyDescent="0.3">
      <c r="A39634">
        <v>50010002</v>
      </c>
      <c r="B39634" t="s">
        <v>2218</v>
      </c>
      <c r="C39634" t="s">
        <v>130</v>
      </c>
      <c r="D39634" t="s">
        <v>2410</v>
      </c>
      <c r="E39634">
        <v>-25</v>
      </c>
    </row>
    <row r="39635" spans="1:5" x14ac:dyDescent="0.3">
      <c r="A39635">
        <v>50010002</v>
      </c>
      <c r="B39635" t="s">
        <v>2218</v>
      </c>
      <c r="C39635" t="s">
        <v>130</v>
      </c>
      <c r="D39635" t="s">
        <v>2411</v>
      </c>
      <c r="E39635">
        <v>0</v>
      </c>
    </row>
    <row r="39636" spans="1:5" x14ac:dyDescent="0.3">
      <c r="A39636">
        <v>50010002</v>
      </c>
      <c r="B39636" t="s">
        <v>2218</v>
      </c>
      <c r="C39636" t="s">
        <v>130</v>
      </c>
      <c r="D39636" t="s">
        <v>2412</v>
      </c>
      <c r="E39636">
        <v>0</v>
      </c>
    </row>
    <row r="39637" spans="1:5" x14ac:dyDescent="0.3">
      <c r="A39637">
        <v>50010002</v>
      </c>
      <c r="B39637" t="s">
        <v>2218</v>
      </c>
      <c r="C39637" t="s">
        <v>130</v>
      </c>
      <c r="D39637" t="s">
        <v>2413</v>
      </c>
      <c r="E39637">
        <v>0</v>
      </c>
    </row>
    <row r="39638" spans="1:5" x14ac:dyDescent="0.3">
      <c r="A39638">
        <v>75330011</v>
      </c>
      <c r="B39638" t="s">
        <v>2220</v>
      </c>
      <c r="C39638" t="s">
        <v>8</v>
      </c>
      <c r="D39638" t="s">
        <v>2378</v>
      </c>
      <c r="E39638">
        <v>-12</v>
      </c>
    </row>
    <row r="39639" spans="1:5" x14ac:dyDescent="0.3">
      <c r="A39639">
        <v>75330011</v>
      </c>
      <c r="B39639" t="s">
        <v>2220</v>
      </c>
      <c r="C39639" t="s">
        <v>8</v>
      </c>
      <c r="D39639" t="s">
        <v>2379</v>
      </c>
      <c r="E39639">
        <v>0</v>
      </c>
    </row>
    <row r="39640" spans="1:5" x14ac:dyDescent="0.3">
      <c r="A39640">
        <v>75330011</v>
      </c>
      <c r="B39640" t="s">
        <v>2220</v>
      </c>
      <c r="C39640" t="s">
        <v>8</v>
      </c>
      <c r="D39640" t="s">
        <v>2380</v>
      </c>
      <c r="E39640">
        <v>-53</v>
      </c>
    </row>
    <row r="39641" spans="1:5" x14ac:dyDescent="0.3">
      <c r="A39641">
        <v>75330011</v>
      </c>
      <c r="B39641" t="s">
        <v>2220</v>
      </c>
      <c r="C39641" t="s">
        <v>8</v>
      </c>
      <c r="D39641" t="s">
        <v>2381</v>
      </c>
      <c r="E39641">
        <v>0</v>
      </c>
    </row>
    <row r="39642" spans="1:5" x14ac:dyDescent="0.3">
      <c r="A39642">
        <v>75330011</v>
      </c>
      <c r="B39642" t="s">
        <v>2220</v>
      </c>
      <c r="C39642" t="s">
        <v>8</v>
      </c>
      <c r="D39642" t="s">
        <v>2382</v>
      </c>
      <c r="E39642">
        <v>-10</v>
      </c>
    </row>
    <row r="39643" spans="1:5" x14ac:dyDescent="0.3">
      <c r="A39643">
        <v>75330011</v>
      </c>
      <c r="B39643" t="s">
        <v>2220</v>
      </c>
      <c r="C39643" t="s">
        <v>8</v>
      </c>
      <c r="D39643" t="s">
        <v>2383</v>
      </c>
      <c r="E39643">
        <v>0</v>
      </c>
    </row>
    <row r="39644" spans="1:5" x14ac:dyDescent="0.3">
      <c r="A39644">
        <v>75330011</v>
      </c>
      <c r="B39644" t="s">
        <v>2220</v>
      </c>
      <c r="C39644" t="s">
        <v>8</v>
      </c>
      <c r="D39644" t="s">
        <v>2384</v>
      </c>
      <c r="E39644">
        <v>-6</v>
      </c>
    </row>
    <row r="39645" spans="1:5" x14ac:dyDescent="0.3">
      <c r="A39645">
        <v>75330011</v>
      </c>
      <c r="B39645" t="s">
        <v>2220</v>
      </c>
      <c r="C39645" t="s">
        <v>8</v>
      </c>
      <c r="D39645" t="s">
        <v>2385</v>
      </c>
      <c r="E39645">
        <v>0</v>
      </c>
    </row>
    <row r="39646" spans="1:5" x14ac:dyDescent="0.3">
      <c r="A39646">
        <v>75330011</v>
      </c>
      <c r="B39646" t="s">
        <v>2220</v>
      </c>
      <c r="C39646" t="s">
        <v>8</v>
      </c>
      <c r="D39646" t="s">
        <v>2386</v>
      </c>
      <c r="E39646">
        <v>0</v>
      </c>
    </row>
    <row r="39647" spans="1:5" x14ac:dyDescent="0.3">
      <c r="A39647">
        <v>75330011</v>
      </c>
      <c r="B39647" t="s">
        <v>2220</v>
      </c>
      <c r="C39647" t="s">
        <v>8</v>
      </c>
      <c r="D39647" t="s">
        <v>2387</v>
      </c>
      <c r="E39647">
        <v>0</v>
      </c>
    </row>
    <row r="39648" spans="1:5" x14ac:dyDescent="0.3">
      <c r="A39648">
        <v>75330011</v>
      </c>
      <c r="B39648" t="s">
        <v>2220</v>
      </c>
      <c r="C39648" t="s">
        <v>8</v>
      </c>
      <c r="D39648" t="s">
        <v>2388</v>
      </c>
      <c r="E39648">
        <v>0</v>
      </c>
    </row>
    <row r="39649" spans="1:5" x14ac:dyDescent="0.3">
      <c r="A39649">
        <v>75330011</v>
      </c>
      <c r="B39649" t="s">
        <v>2220</v>
      </c>
      <c r="C39649" t="s">
        <v>8</v>
      </c>
      <c r="D39649" t="s">
        <v>2389</v>
      </c>
      <c r="E39649">
        <v>0</v>
      </c>
    </row>
    <row r="39650" spans="1:5" x14ac:dyDescent="0.3">
      <c r="A39650">
        <v>75330011</v>
      </c>
      <c r="B39650" t="s">
        <v>2220</v>
      </c>
      <c r="C39650" t="s">
        <v>8</v>
      </c>
      <c r="D39650" t="s">
        <v>2390</v>
      </c>
      <c r="E39650">
        <v>-20</v>
      </c>
    </row>
    <row r="39651" spans="1:5" x14ac:dyDescent="0.3">
      <c r="A39651">
        <v>75330011</v>
      </c>
      <c r="B39651" t="s">
        <v>2220</v>
      </c>
      <c r="C39651" t="s">
        <v>8</v>
      </c>
      <c r="D39651" t="s">
        <v>2391</v>
      </c>
      <c r="E39651">
        <v>0</v>
      </c>
    </row>
    <row r="39652" spans="1:5" x14ac:dyDescent="0.3">
      <c r="A39652">
        <v>75330011</v>
      </c>
      <c r="B39652" t="s">
        <v>2220</v>
      </c>
      <c r="C39652" t="s">
        <v>8</v>
      </c>
      <c r="D39652" t="s">
        <v>2392</v>
      </c>
      <c r="E39652">
        <v>0</v>
      </c>
    </row>
    <row r="39653" spans="1:5" x14ac:dyDescent="0.3">
      <c r="A39653">
        <v>75330011</v>
      </c>
      <c r="B39653" t="s">
        <v>2220</v>
      </c>
      <c r="C39653" t="s">
        <v>8</v>
      </c>
      <c r="D39653" t="s">
        <v>2393</v>
      </c>
      <c r="E39653">
        <v>0</v>
      </c>
    </row>
    <row r="39654" spans="1:5" x14ac:dyDescent="0.3">
      <c r="A39654">
        <v>75330011</v>
      </c>
      <c r="B39654" t="s">
        <v>2220</v>
      </c>
      <c r="C39654" t="s">
        <v>8</v>
      </c>
      <c r="D39654" t="s">
        <v>2394</v>
      </c>
      <c r="E39654">
        <v>-3</v>
      </c>
    </row>
    <row r="39655" spans="1:5" x14ac:dyDescent="0.3">
      <c r="A39655">
        <v>75330011</v>
      </c>
      <c r="B39655" t="s">
        <v>2220</v>
      </c>
      <c r="C39655" t="s">
        <v>8</v>
      </c>
      <c r="D39655" t="s">
        <v>2395</v>
      </c>
      <c r="E39655">
        <v>0</v>
      </c>
    </row>
    <row r="39656" spans="1:5" x14ac:dyDescent="0.3">
      <c r="A39656">
        <v>75330011</v>
      </c>
      <c r="B39656" t="s">
        <v>2220</v>
      </c>
      <c r="C39656" t="s">
        <v>8</v>
      </c>
      <c r="D39656" t="s">
        <v>2396</v>
      </c>
      <c r="E39656">
        <v>0</v>
      </c>
    </row>
    <row r="39657" spans="1:5" x14ac:dyDescent="0.3">
      <c r="A39657">
        <v>75330011</v>
      </c>
      <c r="B39657" t="s">
        <v>2220</v>
      </c>
      <c r="C39657" t="s">
        <v>8</v>
      </c>
      <c r="D39657" t="s">
        <v>2397</v>
      </c>
      <c r="E39657">
        <v>0</v>
      </c>
    </row>
    <row r="39658" spans="1:5" x14ac:dyDescent="0.3">
      <c r="A39658">
        <v>75330011</v>
      </c>
      <c r="B39658" t="s">
        <v>2220</v>
      </c>
      <c r="C39658" t="s">
        <v>8</v>
      </c>
      <c r="D39658" t="s">
        <v>2398</v>
      </c>
      <c r="E39658">
        <v>0</v>
      </c>
    </row>
    <row r="39659" spans="1:5" x14ac:dyDescent="0.3">
      <c r="A39659">
        <v>75330011</v>
      </c>
      <c r="B39659" t="s">
        <v>2220</v>
      </c>
      <c r="C39659" t="s">
        <v>8</v>
      </c>
      <c r="D39659" t="s">
        <v>2399</v>
      </c>
      <c r="E39659">
        <v>0</v>
      </c>
    </row>
    <row r="39660" spans="1:5" x14ac:dyDescent="0.3">
      <c r="A39660">
        <v>75330011</v>
      </c>
      <c r="B39660" t="s">
        <v>2220</v>
      </c>
      <c r="C39660" t="s">
        <v>8</v>
      </c>
      <c r="D39660" t="s">
        <v>2400</v>
      </c>
      <c r="E39660">
        <v>0</v>
      </c>
    </row>
    <row r="39661" spans="1:5" x14ac:dyDescent="0.3">
      <c r="A39661">
        <v>75330011</v>
      </c>
      <c r="B39661" t="s">
        <v>2220</v>
      </c>
      <c r="C39661" t="s">
        <v>8</v>
      </c>
      <c r="D39661" t="s">
        <v>2401</v>
      </c>
      <c r="E39661">
        <v>-4</v>
      </c>
    </row>
    <row r="39662" spans="1:5" x14ac:dyDescent="0.3">
      <c r="A39662">
        <v>75330011</v>
      </c>
      <c r="B39662" t="s">
        <v>2220</v>
      </c>
      <c r="C39662" t="s">
        <v>8</v>
      </c>
      <c r="D39662" t="s">
        <v>2402</v>
      </c>
      <c r="E39662">
        <v>0</v>
      </c>
    </row>
    <row r="39663" spans="1:5" x14ac:dyDescent="0.3">
      <c r="A39663">
        <v>75330011</v>
      </c>
      <c r="B39663" t="s">
        <v>2220</v>
      </c>
      <c r="C39663" t="s">
        <v>8</v>
      </c>
      <c r="D39663" t="s">
        <v>2403</v>
      </c>
      <c r="E39663">
        <v>0</v>
      </c>
    </row>
    <row r="39664" spans="1:5" x14ac:dyDescent="0.3">
      <c r="A39664">
        <v>75330011</v>
      </c>
      <c r="B39664" t="s">
        <v>2220</v>
      </c>
      <c r="C39664" t="s">
        <v>8</v>
      </c>
      <c r="D39664" t="s">
        <v>2404</v>
      </c>
      <c r="E39664">
        <v>0</v>
      </c>
    </row>
    <row r="39665" spans="1:5" x14ac:dyDescent="0.3">
      <c r="A39665">
        <v>75330011</v>
      </c>
      <c r="B39665" t="s">
        <v>2220</v>
      </c>
      <c r="C39665" t="s">
        <v>8</v>
      </c>
      <c r="D39665" t="s">
        <v>2405</v>
      </c>
      <c r="E39665">
        <v>0</v>
      </c>
    </row>
    <row r="39666" spans="1:5" x14ac:dyDescent="0.3">
      <c r="A39666">
        <v>75330011</v>
      </c>
      <c r="B39666" t="s">
        <v>2220</v>
      </c>
      <c r="C39666" t="s">
        <v>8</v>
      </c>
      <c r="D39666" t="s">
        <v>2406</v>
      </c>
      <c r="E39666">
        <v>-10</v>
      </c>
    </row>
    <row r="39667" spans="1:5" x14ac:dyDescent="0.3">
      <c r="A39667">
        <v>75330011</v>
      </c>
      <c r="B39667" t="s">
        <v>2220</v>
      </c>
      <c r="C39667" t="s">
        <v>8</v>
      </c>
      <c r="D39667" t="s">
        <v>2407</v>
      </c>
      <c r="E39667">
        <v>0</v>
      </c>
    </row>
    <row r="39668" spans="1:5" x14ac:dyDescent="0.3">
      <c r="A39668">
        <v>75330011</v>
      </c>
      <c r="B39668" t="s">
        <v>2220</v>
      </c>
      <c r="C39668" t="s">
        <v>8</v>
      </c>
      <c r="D39668" t="s">
        <v>2408</v>
      </c>
      <c r="E39668">
        <v>0</v>
      </c>
    </row>
    <row r="39669" spans="1:5" x14ac:dyDescent="0.3">
      <c r="A39669">
        <v>75330011</v>
      </c>
      <c r="B39669" t="s">
        <v>2220</v>
      </c>
      <c r="C39669" t="s">
        <v>8</v>
      </c>
      <c r="D39669" t="s">
        <v>2409</v>
      </c>
      <c r="E39669">
        <v>-10</v>
      </c>
    </row>
    <row r="39670" spans="1:5" x14ac:dyDescent="0.3">
      <c r="A39670">
        <v>75330011</v>
      </c>
      <c r="B39670" t="s">
        <v>2220</v>
      </c>
      <c r="C39670" t="s">
        <v>8</v>
      </c>
      <c r="D39670" t="s">
        <v>2410</v>
      </c>
      <c r="E39670">
        <v>0</v>
      </c>
    </row>
    <row r="39671" spans="1:5" x14ac:dyDescent="0.3">
      <c r="A39671">
        <v>75330011</v>
      </c>
      <c r="B39671" t="s">
        <v>2220</v>
      </c>
      <c r="C39671" t="s">
        <v>8</v>
      </c>
      <c r="D39671" t="s">
        <v>2411</v>
      </c>
      <c r="E39671">
        <v>-10</v>
      </c>
    </row>
    <row r="39672" spans="1:5" x14ac:dyDescent="0.3">
      <c r="A39672">
        <v>75330011</v>
      </c>
      <c r="B39672" t="s">
        <v>2220</v>
      </c>
      <c r="C39672" t="s">
        <v>8</v>
      </c>
      <c r="D39672" t="s">
        <v>2412</v>
      </c>
      <c r="E39672">
        <v>0</v>
      </c>
    </row>
    <row r="39673" spans="1:5" x14ac:dyDescent="0.3">
      <c r="A39673">
        <v>75330011</v>
      </c>
      <c r="B39673" t="s">
        <v>2220</v>
      </c>
      <c r="C39673" t="s">
        <v>8</v>
      </c>
      <c r="D39673" t="s">
        <v>2413</v>
      </c>
      <c r="E39673">
        <v>0</v>
      </c>
    </row>
    <row r="39674" spans="1:5" x14ac:dyDescent="0.3">
      <c r="A39674">
        <v>50340005</v>
      </c>
      <c r="B39674" t="s">
        <v>2222</v>
      </c>
      <c r="C39674" t="s">
        <v>8</v>
      </c>
      <c r="D39674" t="s">
        <v>2378</v>
      </c>
      <c r="E39674">
        <v>0</v>
      </c>
    </row>
    <row r="39675" spans="1:5" x14ac:dyDescent="0.3">
      <c r="A39675">
        <v>50340005</v>
      </c>
      <c r="B39675" t="s">
        <v>2222</v>
      </c>
      <c r="C39675" t="s">
        <v>8</v>
      </c>
      <c r="D39675" t="s">
        <v>2379</v>
      </c>
      <c r="E39675">
        <v>0</v>
      </c>
    </row>
    <row r="39676" spans="1:5" x14ac:dyDescent="0.3">
      <c r="A39676">
        <v>50340005</v>
      </c>
      <c r="B39676" t="s">
        <v>2222</v>
      </c>
      <c r="C39676" t="s">
        <v>8</v>
      </c>
      <c r="D39676" t="s">
        <v>2380</v>
      </c>
      <c r="E39676">
        <v>0</v>
      </c>
    </row>
    <row r="39677" spans="1:5" x14ac:dyDescent="0.3">
      <c r="A39677">
        <v>50340005</v>
      </c>
      <c r="B39677" t="s">
        <v>2222</v>
      </c>
      <c r="C39677" t="s">
        <v>8</v>
      </c>
      <c r="D39677" t="s">
        <v>2381</v>
      </c>
      <c r="E39677">
        <v>0</v>
      </c>
    </row>
    <row r="39678" spans="1:5" x14ac:dyDescent="0.3">
      <c r="A39678">
        <v>50340005</v>
      </c>
      <c r="B39678" t="s">
        <v>2222</v>
      </c>
      <c r="C39678" t="s">
        <v>8</v>
      </c>
      <c r="D39678" t="s">
        <v>2382</v>
      </c>
      <c r="E39678">
        <v>0</v>
      </c>
    </row>
    <row r="39679" spans="1:5" x14ac:dyDescent="0.3">
      <c r="A39679">
        <v>50340005</v>
      </c>
      <c r="B39679" t="s">
        <v>2222</v>
      </c>
      <c r="C39679" t="s">
        <v>8</v>
      </c>
      <c r="D39679" t="s">
        <v>2383</v>
      </c>
      <c r="E39679">
        <v>0</v>
      </c>
    </row>
    <row r="39680" spans="1:5" x14ac:dyDescent="0.3">
      <c r="A39680">
        <v>50340005</v>
      </c>
      <c r="B39680" t="s">
        <v>2222</v>
      </c>
      <c r="C39680" t="s">
        <v>8</v>
      </c>
      <c r="D39680" t="s">
        <v>2384</v>
      </c>
      <c r="E39680">
        <v>0</v>
      </c>
    </row>
    <row r="39681" spans="1:5" x14ac:dyDescent="0.3">
      <c r="A39681">
        <v>50340005</v>
      </c>
      <c r="B39681" t="s">
        <v>2222</v>
      </c>
      <c r="C39681" t="s">
        <v>8</v>
      </c>
      <c r="D39681" t="s">
        <v>2385</v>
      </c>
      <c r="E39681">
        <v>0</v>
      </c>
    </row>
    <row r="39682" spans="1:5" x14ac:dyDescent="0.3">
      <c r="A39682">
        <v>50340005</v>
      </c>
      <c r="B39682" t="s">
        <v>2222</v>
      </c>
      <c r="C39682" t="s">
        <v>8</v>
      </c>
      <c r="D39682" t="s">
        <v>2386</v>
      </c>
      <c r="E39682">
        <v>0</v>
      </c>
    </row>
    <row r="39683" spans="1:5" x14ac:dyDescent="0.3">
      <c r="A39683">
        <v>50340005</v>
      </c>
      <c r="B39683" t="s">
        <v>2222</v>
      </c>
      <c r="C39683" t="s">
        <v>8</v>
      </c>
      <c r="D39683" t="s">
        <v>2387</v>
      </c>
      <c r="E39683">
        <v>0</v>
      </c>
    </row>
    <row r="39684" spans="1:5" x14ac:dyDescent="0.3">
      <c r="A39684">
        <v>50340005</v>
      </c>
      <c r="B39684" t="s">
        <v>2222</v>
      </c>
      <c r="C39684" t="s">
        <v>8</v>
      </c>
      <c r="D39684" t="s">
        <v>2388</v>
      </c>
      <c r="E39684">
        <v>0</v>
      </c>
    </row>
    <row r="39685" spans="1:5" x14ac:dyDescent="0.3">
      <c r="A39685">
        <v>50340005</v>
      </c>
      <c r="B39685" t="s">
        <v>2222</v>
      </c>
      <c r="C39685" t="s">
        <v>8</v>
      </c>
      <c r="D39685" t="s">
        <v>2389</v>
      </c>
      <c r="E39685">
        <v>0</v>
      </c>
    </row>
    <row r="39686" spans="1:5" x14ac:dyDescent="0.3">
      <c r="A39686">
        <v>50340005</v>
      </c>
      <c r="B39686" t="s">
        <v>2222</v>
      </c>
      <c r="C39686" t="s">
        <v>8</v>
      </c>
      <c r="D39686" t="s">
        <v>2390</v>
      </c>
      <c r="E39686">
        <v>0</v>
      </c>
    </row>
    <row r="39687" spans="1:5" x14ac:dyDescent="0.3">
      <c r="A39687">
        <v>50340005</v>
      </c>
      <c r="B39687" t="s">
        <v>2222</v>
      </c>
      <c r="C39687" t="s">
        <v>8</v>
      </c>
      <c r="D39687" t="s">
        <v>2391</v>
      </c>
      <c r="E39687">
        <v>0</v>
      </c>
    </row>
    <row r="39688" spans="1:5" x14ac:dyDescent="0.3">
      <c r="A39688">
        <v>50340005</v>
      </c>
      <c r="B39688" t="s">
        <v>2222</v>
      </c>
      <c r="C39688" t="s">
        <v>8</v>
      </c>
      <c r="D39688" t="s">
        <v>2392</v>
      </c>
      <c r="E39688">
        <v>0</v>
      </c>
    </row>
    <row r="39689" spans="1:5" x14ac:dyDescent="0.3">
      <c r="A39689">
        <v>50340005</v>
      </c>
      <c r="B39689" t="s">
        <v>2222</v>
      </c>
      <c r="C39689" t="s">
        <v>8</v>
      </c>
      <c r="D39689" t="s">
        <v>2393</v>
      </c>
      <c r="E39689">
        <v>0</v>
      </c>
    </row>
    <row r="39690" spans="1:5" x14ac:dyDescent="0.3">
      <c r="A39690">
        <v>50340005</v>
      </c>
      <c r="B39690" t="s">
        <v>2222</v>
      </c>
      <c r="C39690" t="s">
        <v>8</v>
      </c>
      <c r="D39690" t="s">
        <v>2394</v>
      </c>
      <c r="E39690">
        <v>0</v>
      </c>
    </row>
    <row r="39691" spans="1:5" x14ac:dyDescent="0.3">
      <c r="A39691">
        <v>50340005</v>
      </c>
      <c r="B39691" t="s">
        <v>2222</v>
      </c>
      <c r="C39691" t="s">
        <v>8</v>
      </c>
      <c r="D39691" t="s">
        <v>2395</v>
      </c>
      <c r="E39691">
        <v>0</v>
      </c>
    </row>
    <row r="39692" spans="1:5" x14ac:dyDescent="0.3">
      <c r="A39692">
        <v>50340005</v>
      </c>
      <c r="B39692" t="s">
        <v>2222</v>
      </c>
      <c r="C39692" t="s">
        <v>8</v>
      </c>
      <c r="D39692" t="s">
        <v>2396</v>
      </c>
      <c r="E39692">
        <v>0</v>
      </c>
    </row>
    <row r="39693" spans="1:5" x14ac:dyDescent="0.3">
      <c r="A39693">
        <v>50340005</v>
      </c>
      <c r="B39693" t="s">
        <v>2222</v>
      </c>
      <c r="C39693" t="s">
        <v>8</v>
      </c>
      <c r="D39693" t="s">
        <v>2397</v>
      </c>
      <c r="E39693">
        <v>0</v>
      </c>
    </row>
    <row r="39694" spans="1:5" x14ac:dyDescent="0.3">
      <c r="A39694">
        <v>50340005</v>
      </c>
      <c r="B39694" t="s">
        <v>2222</v>
      </c>
      <c r="C39694" t="s">
        <v>8</v>
      </c>
      <c r="D39694" t="s">
        <v>2398</v>
      </c>
      <c r="E39694">
        <v>0</v>
      </c>
    </row>
    <row r="39695" spans="1:5" x14ac:dyDescent="0.3">
      <c r="A39695">
        <v>50340005</v>
      </c>
      <c r="B39695" t="s">
        <v>2222</v>
      </c>
      <c r="C39695" t="s">
        <v>8</v>
      </c>
      <c r="D39695" t="s">
        <v>2399</v>
      </c>
      <c r="E39695">
        <v>0</v>
      </c>
    </row>
    <row r="39696" spans="1:5" x14ac:dyDescent="0.3">
      <c r="A39696">
        <v>50340005</v>
      </c>
      <c r="B39696" t="s">
        <v>2222</v>
      </c>
      <c r="C39696" t="s">
        <v>8</v>
      </c>
      <c r="D39696" t="s">
        <v>2400</v>
      </c>
      <c r="E39696">
        <v>-9</v>
      </c>
    </row>
    <row r="39697" spans="1:5" x14ac:dyDescent="0.3">
      <c r="A39697">
        <v>50340005</v>
      </c>
      <c r="B39697" t="s">
        <v>2222</v>
      </c>
      <c r="C39697" t="s">
        <v>8</v>
      </c>
      <c r="D39697" t="s">
        <v>2401</v>
      </c>
      <c r="E39697">
        <v>0</v>
      </c>
    </row>
    <row r="39698" spans="1:5" x14ac:dyDescent="0.3">
      <c r="A39698">
        <v>50340005</v>
      </c>
      <c r="B39698" t="s">
        <v>2222</v>
      </c>
      <c r="C39698" t="s">
        <v>8</v>
      </c>
      <c r="D39698" t="s">
        <v>2402</v>
      </c>
      <c r="E39698">
        <v>0</v>
      </c>
    </row>
    <row r="39699" spans="1:5" x14ac:dyDescent="0.3">
      <c r="A39699">
        <v>50340005</v>
      </c>
      <c r="B39699" t="s">
        <v>2222</v>
      </c>
      <c r="C39699" t="s">
        <v>8</v>
      </c>
      <c r="D39699" t="s">
        <v>2403</v>
      </c>
      <c r="E39699">
        <v>0</v>
      </c>
    </row>
    <row r="39700" spans="1:5" x14ac:dyDescent="0.3">
      <c r="A39700">
        <v>50340005</v>
      </c>
      <c r="B39700" t="s">
        <v>2222</v>
      </c>
      <c r="C39700" t="s">
        <v>8</v>
      </c>
      <c r="D39700" t="s">
        <v>2404</v>
      </c>
      <c r="E39700">
        <v>0</v>
      </c>
    </row>
    <row r="39701" spans="1:5" x14ac:dyDescent="0.3">
      <c r="A39701">
        <v>50340005</v>
      </c>
      <c r="B39701" t="s">
        <v>2222</v>
      </c>
      <c r="C39701" t="s">
        <v>8</v>
      </c>
      <c r="D39701" t="s">
        <v>2405</v>
      </c>
      <c r="E39701">
        <v>0</v>
      </c>
    </row>
    <row r="39702" spans="1:5" x14ac:dyDescent="0.3">
      <c r="A39702">
        <v>50340005</v>
      </c>
      <c r="B39702" t="s">
        <v>2222</v>
      </c>
      <c r="C39702" t="s">
        <v>8</v>
      </c>
      <c r="D39702" t="s">
        <v>2406</v>
      </c>
      <c r="E39702">
        <v>0</v>
      </c>
    </row>
    <row r="39703" spans="1:5" x14ac:dyDescent="0.3">
      <c r="A39703">
        <v>50340005</v>
      </c>
      <c r="B39703" t="s">
        <v>2222</v>
      </c>
      <c r="C39703" t="s">
        <v>8</v>
      </c>
      <c r="D39703" t="s">
        <v>2407</v>
      </c>
      <c r="E39703">
        <v>0</v>
      </c>
    </row>
    <row r="39704" spans="1:5" x14ac:dyDescent="0.3">
      <c r="A39704">
        <v>50340005</v>
      </c>
      <c r="B39704" t="s">
        <v>2222</v>
      </c>
      <c r="C39704" t="s">
        <v>8</v>
      </c>
      <c r="D39704" t="s">
        <v>2408</v>
      </c>
      <c r="E39704">
        <v>-14</v>
      </c>
    </row>
    <row r="39705" spans="1:5" x14ac:dyDescent="0.3">
      <c r="A39705">
        <v>50340005</v>
      </c>
      <c r="B39705" t="s">
        <v>2222</v>
      </c>
      <c r="C39705" t="s">
        <v>8</v>
      </c>
      <c r="D39705" t="s">
        <v>2409</v>
      </c>
      <c r="E39705">
        <v>0</v>
      </c>
    </row>
    <row r="39706" spans="1:5" x14ac:dyDescent="0.3">
      <c r="A39706">
        <v>50340005</v>
      </c>
      <c r="B39706" t="s">
        <v>2222</v>
      </c>
      <c r="C39706" t="s">
        <v>8</v>
      </c>
      <c r="D39706" t="s">
        <v>2410</v>
      </c>
      <c r="E39706">
        <v>0</v>
      </c>
    </row>
    <row r="39707" spans="1:5" x14ac:dyDescent="0.3">
      <c r="A39707">
        <v>50340005</v>
      </c>
      <c r="B39707" t="s">
        <v>2222</v>
      </c>
      <c r="C39707" t="s">
        <v>8</v>
      </c>
      <c r="D39707" t="s">
        <v>2411</v>
      </c>
      <c r="E39707">
        <v>0</v>
      </c>
    </row>
    <row r="39708" spans="1:5" x14ac:dyDescent="0.3">
      <c r="A39708">
        <v>50340005</v>
      </c>
      <c r="B39708" t="s">
        <v>2222</v>
      </c>
      <c r="C39708" t="s">
        <v>8</v>
      </c>
      <c r="D39708" t="s">
        <v>2412</v>
      </c>
      <c r="E39708">
        <v>0</v>
      </c>
    </row>
    <row r="39709" spans="1:5" x14ac:dyDescent="0.3">
      <c r="A39709">
        <v>50340005</v>
      </c>
      <c r="B39709" t="s">
        <v>2222</v>
      </c>
      <c r="C39709" t="s">
        <v>8</v>
      </c>
      <c r="D39709" t="s">
        <v>2413</v>
      </c>
      <c r="E39709">
        <v>0</v>
      </c>
    </row>
    <row r="39710" spans="1:5" x14ac:dyDescent="0.3">
      <c r="A39710">
        <v>39100006</v>
      </c>
      <c r="B39710" t="s">
        <v>2224</v>
      </c>
      <c r="C39710" t="s">
        <v>8</v>
      </c>
      <c r="D39710" t="s">
        <v>2378</v>
      </c>
      <c r="E39710">
        <v>-5</v>
      </c>
    </row>
    <row r="39711" spans="1:5" x14ac:dyDescent="0.3">
      <c r="A39711">
        <v>39100006</v>
      </c>
      <c r="B39711" t="s">
        <v>2224</v>
      </c>
      <c r="C39711" t="s">
        <v>8</v>
      </c>
      <c r="D39711" t="s">
        <v>2379</v>
      </c>
      <c r="E39711">
        <v>-18</v>
      </c>
    </row>
    <row r="39712" spans="1:5" x14ac:dyDescent="0.3">
      <c r="A39712">
        <v>39100006</v>
      </c>
      <c r="B39712" t="s">
        <v>2224</v>
      </c>
      <c r="C39712" t="s">
        <v>8</v>
      </c>
      <c r="D39712" t="s">
        <v>2380</v>
      </c>
      <c r="E39712">
        <v>-17</v>
      </c>
    </row>
    <row r="39713" spans="1:5" x14ac:dyDescent="0.3">
      <c r="A39713">
        <v>39100006</v>
      </c>
      <c r="B39713" t="s">
        <v>2224</v>
      </c>
      <c r="C39713" t="s">
        <v>8</v>
      </c>
      <c r="D39713" t="s">
        <v>2381</v>
      </c>
      <c r="E39713">
        <v>0</v>
      </c>
    </row>
    <row r="39714" spans="1:5" x14ac:dyDescent="0.3">
      <c r="A39714">
        <v>39100006</v>
      </c>
      <c r="B39714" t="s">
        <v>2224</v>
      </c>
      <c r="C39714" t="s">
        <v>8</v>
      </c>
      <c r="D39714" t="s">
        <v>2382</v>
      </c>
      <c r="E39714">
        <v>-8</v>
      </c>
    </row>
    <row r="39715" spans="1:5" x14ac:dyDescent="0.3">
      <c r="A39715">
        <v>39100006</v>
      </c>
      <c r="B39715" t="s">
        <v>2224</v>
      </c>
      <c r="C39715" t="s">
        <v>8</v>
      </c>
      <c r="D39715" t="s">
        <v>2383</v>
      </c>
      <c r="E39715">
        <v>-19</v>
      </c>
    </row>
    <row r="39716" spans="1:5" x14ac:dyDescent="0.3">
      <c r="A39716">
        <v>39100006</v>
      </c>
      <c r="B39716" t="s">
        <v>2224</v>
      </c>
      <c r="C39716" t="s">
        <v>8</v>
      </c>
      <c r="D39716" t="s">
        <v>2384</v>
      </c>
      <c r="E39716">
        <v>-8</v>
      </c>
    </row>
    <row r="39717" spans="1:5" x14ac:dyDescent="0.3">
      <c r="A39717">
        <v>39100006</v>
      </c>
      <c r="B39717" t="s">
        <v>2224</v>
      </c>
      <c r="C39717" t="s">
        <v>8</v>
      </c>
      <c r="D39717" t="s">
        <v>2385</v>
      </c>
      <c r="E39717">
        <v>-24</v>
      </c>
    </row>
    <row r="39718" spans="1:5" x14ac:dyDescent="0.3">
      <c r="A39718">
        <v>39100006</v>
      </c>
      <c r="B39718" t="s">
        <v>2224</v>
      </c>
      <c r="C39718" t="s">
        <v>8</v>
      </c>
      <c r="D39718" t="s">
        <v>2386</v>
      </c>
      <c r="E39718">
        <v>-26</v>
      </c>
    </row>
    <row r="39719" spans="1:5" x14ac:dyDescent="0.3">
      <c r="A39719">
        <v>39100006</v>
      </c>
      <c r="B39719" t="s">
        <v>2224</v>
      </c>
      <c r="C39719" t="s">
        <v>8</v>
      </c>
      <c r="D39719" t="s">
        <v>2387</v>
      </c>
      <c r="E39719">
        <v>-24</v>
      </c>
    </row>
    <row r="39720" spans="1:5" x14ac:dyDescent="0.3">
      <c r="A39720">
        <v>39100006</v>
      </c>
      <c r="B39720" t="s">
        <v>2224</v>
      </c>
      <c r="C39720" t="s">
        <v>8</v>
      </c>
      <c r="D39720" t="s">
        <v>2388</v>
      </c>
      <c r="E39720">
        <v>-31</v>
      </c>
    </row>
    <row r="39721" spans="1:5" x14ac:dyDescent="0.3">
      <c r="A39721">
        <v>39100006</v>
      </c>
      <c r="B39721" t="s">
        <v>2224</v>
      </c>
      <c r="C39721" t="s">
        <v>8</v>
      </c>
      <c r="D39721" t="s">
        <v>2389</v>
      </c>
      <c r="E39721">
        <v>-33</v>
      </c>
    </row>
    <row r="39722" spans="1:5" x14ac:dyDescent="0.3">
      <c r="A39722">
        <v>39100006</v>
      </c>
      <c r="B39722" t="s">
        <v>2224</v>
      </c>
      <c r="C39722" t="s">
        <v>8</v>
      </c>
      <c r="D39722" t="s">
        <v>2390</v>
      </c>
      <c r="E39722">
        <v>-34</v>
      </c>
    </row>
    <row r="39723" spans="1:5" x14ac:dyDescent="0.3">
      <c r="A39723">
        <v>39100006</v>
      </c>
      <c r="B39723" t="s">
        <v>2224</v>
      </c>
      <c r="C39723" t="s">
        <v>8</v>
      </c>
      <c r="D39723" t="s">
        <v>2391</v>
      </c>
      <c r="E39723">
        <v>-35</v>
      </c>
    </row>
    <row r="39724" spans="1:5" x14ac:dyDescent="0.3">
      <c r="A39724">
        <v>39100006</v>
      </c>
      <c r="B39724" t="s">
        <v>2224</v>
      </c>
      <c r="C39724" t="s">
        <v>8</v>
      </c>
      <c r="D39724" t="s">
        <v>2392</v>
      </c>
      <c r="E39724">
        <v>-15</v>
      </c>
    </row>
    <row r="39725" spans="1:5" x14ac:dyDescent="0.3">
      <c r="A39725">
        <v>39100006</v>
      </c>
      <c r="B39725" t="s">
        <v>2224</v>
      </c>
      <c r="C39725" t="s">
        <v>8</v>
      </c>
      <c r="D39725" t="s">
        <v>2393</v>
      </c>
      <c r="E39725">
        <v>-11</v>
      </c>
    </row>
    <row r="39726" spans="1:5" x14ac:dyDescent="0.3">
      <c r="A39726">
        <v>39100006</v>
      </c>
      <c r="B39726" t="s">
        <v>2224</v>
      </c>
      <c r="C39726" t="s">
        <v>8</v>
      </c>
      <c r="D39726" t="s">
        <v>2394</v>
      </c>
      <c r="E39726">
        <v>-19</v>
      </c>
    </row>
    <row r="39727" spans="1:5" x14ac:dyDescent="0.3">
      <c r="A39727">
        <v>39100006</v>
      </c>
      <c r="B39727" t="s">
        <v>2224</v>
      </c>
      <c r="C39727" t="s">
        <v>8</v>
      </c>
      <c r="D39727" t="s">
        <v>2395</v>
      </c>
      <c r="E39727">
        <v>-9</v>
      </c>
    </row>
    <row r="39728" spans="1:5" x14ac:dyDescent="0.3">
      <c r="A39728">
        <v>39100006</v>
      </c>
      <c r="B39728" t="s">
        <v>2224</v>
      </c>
      <c r="C39728" t="s">
        <v>8</v>
      </c>
      <c r="D39728" t="s">
        <v>2396</v>
      </c>
      <c r="E39728">
        <v>-67</v>
      </c>
    </row>
    <row r="39729" spans="1:5" x14ac:dyDescent="0.3">
      <c r="A39729">
        <v>39100006</v>
      </c>
      <c r="B39729" t="s">
        <v>2224</v>
      </c>
      <c r="C39729" t="s">
        <v>8</v>
      </c>
      <c r="D39729" t="s">
        <v>2397</v>
      </c>
      <c r="E39729">
        <v>-10</v>
      </c>
    </row>
    <row r="39730" spans="1:5" x14ac:dyDescent="0.3">
      <c r="A39730">
        <v>39100006</v>
      </c>
      <c r="B39730" t="s">
        <v>2224</v>
      </c>
      <c r="C39730" t="s">
        <v>8</v>
      </c>
      <c r="D39730" t="s">
        <v>2398</v>
      </c>
      <c r="E39730">
        <v>-20</v>
      </c>
    </row>
    <row r="39731" spans="1:5" x14ac:dyDescent="0.3">
      <c r="A39731">
        <v>39100006</v>
      </c>
      <c r="B39731" t="s">
        <v>2224</v>
      </c>
      <c r="C39731" t="s">
        <v>8</v>
      </c>
      <c r="D39731" t="s">
        <v>2399</v>
      </c>
      <c r="E39731">
        <v>-16</v>
      </c>
    </row>
    <row r="39732" spans="1:5" x14ac:dyDescent="0.3">
      <c r="A39732">
        <v>39100006</v>
      </c>
      <c r="B39732" t="s">
        <v>2224</v>
      </c>
      <c r="C39732" t="s">
        <v>8</v>
      </c>
      <c r="D39732" t="s">
        <v>2400</v>
      </c>
      <c r="E39732">
        <v>-7</v>
      </c>
    </row>
    <row r="39733" spans="1:5" x14ac:dyDescent="0.3">
      <c r="A39733">
        <v>39100006</v>
      </c>
      <c r="B39733" t="s">
        <v>2224</v>
      </c>
      <c r="C39733" t="s">
        <v>8</v>
      </c>
      <c r="D39733" t="s">
        <v>2401</v>
      </c>
      <c r="E39733">
        <v>-10</v>
      </c>
    </row>
    <row r="39734" spans="1:5" x14ac:dyDescent="0.3">
      <c r="A39734">
        <v>39100006</v>
      </c>
      <c r="B39734" t="s">
        <v>2224</v>
      </c>
      <c r="C39734" t="s">
        <v>8</v>
      </c>
      <c r="D39734" t="s">
        <v>2402</v>
      </c>
      <c r="E39734">
        <v>-25</v>
      </c>
    </row>
    <row r="39735" spans="1:5" x14ac:dyDescent="0.3">
      <c r="A39735">
        <v>39100006</v>
      </c>
      <c r="B39735" t="s">
        <v>2224</v>
      </c>
      <c r="C39735" t="s">
        <v>8</v>
      </c>
      <c r="D39735" t="s">
        <v>2403</v>
      </c>
      <c r="E39735">
        <v>-75</v>
      </c>
    </row>
    <row r="39736" spans="1:5" x14ac:dyDescent="0.3">
      <c r="A39736">
        <v>39100006</v>
      </c>
      <c r="B39736" t="s">
        <v>2224</v>
      </c>
      <c r="C39736" t="s">
        <v>8</v>
      </c>
      <c r="D39736" t="s">
        <v>2404</v>
      </c>
      <c r="E39736">
        <v>-26</v>
      </c>
    </row>
    <row r="39737" spans="1:5" x14ac:dyDescent="0.3">
      <c r="A39737">
        <v>39100006</v>
      </c>
      <c r="B39737" t="s">
        <v>2224</v>
      </c>
      <c r="C39737" t="s">
        <v>8</v>
      </c>
      <c r="D39737" t="s">
        <v>2405</v>
      </c>
      <c r="E39737">
        <v>-3</v>
      </c>
    </row>
    <row r="39738" spans="1:5" x14ac:dyDescent="0.3">
      <c r="A39738">
        <v>39100006</v>
      </c>
      <c r="B39738" t="s">
        <v>2224</v>
      </c>
      <c r="C39738" t="s">
        <v>8</v>
      </c>
      <c r="D39738" t="s">
        <v>2406</v>
      </c>
      <c r="E39738">
        <v>-11</v>
      </c>
    </row>
    <row r="39739" spans="1:5" x14ac:dyDescent="0.3">
      <c r="A39739">
        <v>39100006</v>
      </c>
      <c r="B39739" t="s">
        <v>2224</v>
      </c>
      <c r="C39739" t="s">
        <v>8</v>
      </c>
      <c r="D39739" t="s">
        <v>2407</v>
      </c>
      <c r="E39739">
        <v>-6</v>
      </c>
    </row>
    <row r="39740" spans="1:5" x14ac:dyDescent="0.3">
      <c r="A39740">
        <v>39100006</v>
      </c>
      <c r="B39740" t="s">
        <v>2224</v>
      </c>
      <c r="C39740" t="s">
        <v>8</v>
      </c>
      <c r="D39740" t="s">
        <v>2408</v>
      </c>
      <c r="E39740">
        <v>-10</v>
      </c>
    </row>
    <row r="39741" spans="1:5" x14ac:dyDescent="0.3">
      <c r="A39741">
        <v>39100006</v>
      </c>
      <c r="B39741" t="s">
        <v>2224</v>
      </c>
      <c r="C39741" t="s">
        <v>8</v>
      </c>
      <c r="D39741" t="s">
        <v>2409</v>
      </c>
      <c r="E39741">
        <v>-53</v>
      </c>
    </row>
    <row r="39742" spans="1:5" x14ac:dyDescent="0.3">
      <c r="A39742">
        <v>39100006</v>
      </c>
      <c r="B39742" t="s">
        <v>2224</v>
      </c>
      <c r="C39742" t="s">
        <v>8</v>
      </c>
      <c r="D39742" t="s">
        <v>2410</v>
      </c>
      <c r="E39742">
        <v>-15</v>
      </c>
    </row>
    <row r="39743" spans="1:5" x14ac:dyDescent="0.3">
      <c r="A39743">
        <v>39100006</v>
      </c>
      <c r="B39743" t="s">
        <v>2224</v>
      </c>
      <c r="C39743" t="s">
        <v>8</v>
      </c>
      <c r="D39743" t="s">
        <v>2411</v>
      </c>
      <c r="E39743">
        <v>-116</v>
      </c>
    </row>
    <row r="39744" spans="1:5" x14ac:dyDescent="0.3">
      <c r="A39744">
        <v>39100006</v>
      </c>
      <c r="B39744" t="s">
        <v>2224</v>
      </c>
      <c r="C39744" t="s">
        <v>8</v>
      </c>
      <c r="D39744" t="s">
        <v>2412</v>
      </c>
      <c r="E39744">
        <v>-16</v>
      </c>
    </row>
    <row r="39745" spans="1:5" x14ac:dyDescent="0.3">
      <c r="A39745">
        <v>39100006</v>
      </c>
      <c r="B39745" t="s">
        <v>2224</v>
      </c>
      <c r="C39745" t="s">
        <v>8</v>
      </c>
      <c r="D39745" t="s">
        <v>2413</v>
      </c>
      <c r="E39745">
        <v>-1</v>
      </c>
    </row>
    <row r="39746" spans="1:5" x14ac:dyDescent="0.3">
      <c r="A39746">
        <v>42020006</v>
      </c>
      <c r="B39746" t="s">
        <v>2226</v>
      </c>
      <c r="C39746" t="s">
        <v>8</v>
      </c>
      <c r="D39746" t="s">
        <v>2378</v>
      </c>
      <c r="E39746">
        <v>-7</v>
      </c>
    </row>
    <row r="39747" spans="1:5" x14ac:dyDescent="0.3">
      <c r="A39747">
        <v>42020006</v>
      </c>
      <c r="B39747" t="s">
        <v>2226</v>
      </c>
      <c r="C39747" t="s">
        <v>8</v>
      </c>
      <c r="D39747" t="s">
        <v>2379</v>
      </c>
      <c r="E39747">
        <v>-11</v>
      </c>
    </row>
    <row r="39748" spans="1:5" x14ac:dyDescent="0.3">
      <c r="A39748">
        <v>42020006</v>
      </c>
      <c r="B39748" t="s">
        <v>2226</v>
      </c>
      <c r="C39748" t="s">
        <v>8</v>
      </c>
      <c r="D39748" t="s">
        <v>2380</v>
      </c>
      <c r="E39748">
        <v>-24</v>
      </c>
    </row>
    <row r="39749" spans="1:5" x14ac:dyDescent="0.3">
      <c r="A39749">
        <v>42020006</v>
      </c>
      <c r="B39749" t="s">
        <v>2226</v>
      </c>
      <c r="C39749" t="s">
        <v>8</v>
      </c>
      <c r="D39749" t="s">
        <v>2381</v>
      </c>
      <c r="E39749">
        <v>-7</v>
      </c>
    </row>
    <row r="39750" spans="1:5" x14ac:dyDescent="0.3">
      <c r="A39750">
        <v>42020006</v>
      </c>
      <c r="B39750" t="s">
        <v>2226</v>
      </c>
      <c r="C39750" t="s">
        <v>8</v>
      </c>
      <c r="D39750" t="s">
        <v>2382</v>
      </c>
      <c r="E39750">
        <v>-9</v>
      </c>
    </row>
    <row r="39751" spans="1:5" x14ac:dyDescent="0.3">
      <c r="A39751">
        <v>42020006</v>
      </c>
      <c r="B39751" t="s">
        <v>2226</v>
      </c>
      <c r="C39751" t="s">
        <v>8</v>
      </c>
      <c r="D39751" t="s">
        <v>2383</v>
      </c>
      <c r="E39751">
        <v>-2</v>
      </c>
    </row>
    <row r="39752" spans="1:5" x14ac:dyDescent="0.3">
      <c r="A39752">
        <v>42020006</v>
      </c>
      <c r="B39752" t="s">
        <v>2226</v>
      </c>
      <c r="C39752" t="s">
        <v>8</v>
      </c>
      <c r="D39752" t="s">
        <v>2384</v>
      </c>
      <c r="E39752">
        <v>-3</v>
      </c>
    </row>
    <row r="39753" spans="1:5" x14ac:dyDescent="0.3">
      <c r="A39753">
        <v>42020006</v>
      </c>
      <c r="B39753" t="s">
        <v>2226</v>
      </c>
      <c r="C39753" t="s">
        <v>8</v>
      </c>
      <c r="D39753" t="s">
        <v>2385</v>
      </c>
      <c r="E39753">
        <v>-9</v>
      </c>
    </row>
    <row r="39754" spans="1:5" x14ac:dyDescent="0.3">
      <c r="A39754">
        <v>42020006</v>
      </c>
      <c r="B39754" t="s">
        <v>2226</v>
      </c>
      <c r="C39754" t="s">
        <v>8</v>
      </c>
      <c r="D39754" t="s">
        <v>2386</v>
      </c>
      <c r="E39754">
        <v>-5</v>
      </c>
    </row>
    <row r="39755" spans="1:5" x14ac:dyDescent="0.3">
      <c r="A39755">
        <v>42020006</v>
      </c>
      <c r="B39755" t="s">
        <v>2226</v>
      </c>
      <c r="C39755" t="s">
        <v>8</v>
      </c>
      <c r="D39755" t="s">
        <v>2387</v>
      </c>
      <c r="E39755">
        <v>-5</v>
      </c>
    </row>
    <row r="39756" spans="1:5" x14ac:dyDescent="0.3">
      <c r="A39756">
        <v>42020006</v>
      </c>
      <c r="B39756" t="s">
        <v>2226</v>
      </c>
      <c r="C39756" t="s">
        <v>8</v>
      </c>
      <c r="D39756" t="s">
        <v>2388</v>
      </c>
      <c r="E39756">
        <v>-10</v>
      </c>
    </row>
    <row r="39757" spans="1:5" x14ac:dyDescent="0.3">
      <c r="A39757">
        <v>42020006</v>
      </c>
      <c r="B39757" t="s">
        <v>2226</v>
      </c>
      <c r="C39757" t="s">
        <v>8</v>
      </c>
      <c r="D39757" t="s">
        <v>2389</v>
      </c>
      <c r="E39757">
        <v>-27</v>
      </c>
    </row>
    <row r="39758" spans="1:5" x14ac:dyDescent="0.3">
      <c r="A39758">
        <v>42020006</v>
      </c>
      <c r="B39758" t="s">
        <v>2226</v>
      </c>
      <c r="C39758" t="s">
        <v>8</v>
      </c>
      <c r="D39758" t="s">
        <v>2390</v>
      </c>
      <c r="E39758">
        <v>-13</v>
      </c>
    </row>
    <row r="39759" spans="1:5" x14ac:dyDescent="0.3">
      <c r="A39759">
        <v>42020006</v>
      </c>
      <c r="B39759" t="s">
        <v>2226</v>
      </c>
      <c r="C39759" t="s">
        <v>8</v>
      </c>
      <c r="D39759" t="s">
        <v>2391</v>
      </c>
      <c r="E39759">
        <v>-26</v>
      </c>
    </row>
    <row r="39760" spans="1:5" x14ac:dyDescent="0.3">
      <c r="A39760">
        <v>42020006</v>
      </c>
      <c r="B39760" t="s">
        <v>2226</v>
      </c>
      <c r="C39760" t="s">
        <v>8</v>
      </c>
      <c r="D39760" t="s">
        <v>2392</v>
      </c>
      <c r="E39760">
        <v>-6</v>
      </c>
    </row>
    <row r="39761" spans="1:5" x14ac:dyDescent="0.3">
      <c r="A39761">
        <v>42020006</v>
      </c>
      <c r="B39761" t="s">
        <v>2226</v>
      </c>
      <c r="C39761" t="s">
        <v>8</v>
      </c>
      <c r="D39761" t="s">
        <v>2393</v>
      </c>
      <c r="E39761">
        <v>-8</v>
      </c>
    </row>
    <row r="39762" spans="1:5" x14ac:dyDescent="0.3">
      <c r="A39762">
        <v>42020006</v>
      </c>
      <c r="B39762" t="s">
        <v>2226</v>
      </c>
      <c r="C39762" t="s">
        <v>8</v>
      </c>
      <c r="D39762" t="s">
        <v>2394</v>
      </c>
      <c r="E39762">
        <v>-9</v>
      </c>
    </row>
    <row r="39763" spans="1:5" x14ac:dyDescent="0.3">
      <c r="A39763">
        <v>42020006</v>
      </c>
      <c r="B39763" t="s">
        <v>2226</v>
      </c>
      <c r="C39763" t="s">
        <v>8</v>
      </c>
      <c r="D39763" t="s">
        <v>2395</v>
      </c>
      <c r="E39763">
        <v>-1</v>
      </c>
    </row>
    <row r="39764" spans="1:5" x14ac:dyDescent="0.3">
      <c r="A39764">
        <v>42020006</v>
      </c>
      <c r="B39764" t="s">
        <v>2226</v>
      </c>
      <c r="C39764" t="s">
        <v>8</v>
      </c>
      <c r="D39764" t="s">
        <v>2396</v>
      </c>
      <c r="E39764">
        <v>0</v>
      </c>
    </row>
    <row r="39765" spans="1:5" x14ac:dyDescent="0.3">
      <c r="A39765">
        <v>42020006</v>
      </c>
      <c r="B39765" t="s">
        <v>2226</v>
      </c>
      <c r="C39765" t="s">
        <v>8</v>
      </c>
      <c r="D39765" t="s">
        <v>2397</v>
      </c>
      <c r="E39765">
        <v>0</v>
      </c>
    </row>
    <row r="39766" spans="1:5" x14ac:dyDescent="0.3">
      <c r="A39766">
        <v>42020006</v>
      </c>
      <c r="B39766" t="s">
        <v>2226</v>
      </c>
      <c r="C39766" t="s">
        <v>8</v>
      </c>
      <c r="D39766" t="s">
        <v>2398</v>
      </c>
      <c r="E39766">
        <v>0</v>
      </c>
    </row>
    <row r="39767" spans="1:5" x14ac:dyDescent="0.3">
      <c r="A39767">
        <v>42020006</v>
      </c>
      <c r="B39767" t="s">
        <v>2226</v>
      </c>
      <c r="C39767" t="s">
        <v>8</v>
      </c>
      <c r="D39767" t="s">
        <v>2399</v>
      </c>
      <c r="E39767">
        <v>0</v>
      </c>
    </row>
    <row r="39768" spans="1:5" x14ac:dyDescent="0.3">
      <c r="A39768">
        <v>42020006</v>
      </c>
      <c r="B39768" t="s">
        <v>2226</v>
      </c>
      <c r="C39768" t="s">
        <v>8</v>
      </c>
      <c r="D39768" t="s">
        <v>2400</v>
      </c>
      <c r="E39768">
        <v>-10</v>
      </c>
    </row>
    <row r="39769" spans="1:5" x14ac:dyDescent="0.3">
      <c r="A39769">
        <v>42020006</v>
      </c>
      <c r="B39769" t="s">
        <v>2226</v>
      </c>
      <c r="C39769" t="s">
        <v>8</v>
      </c>
      <c r="D39769" t="s">
        <v>2401</v>
      </c>
      <c r="E39769">
        <v>-14</v>
      </c>
    </row>
    <row r="39770" spans="1:5" x14ac:dyDescent="0.3">
      <c r="A39770">
        <v>42020006</v>
      </c>
      <c r="B39770" t="s">
        <v>2226</v>
      </c>
      <c r="C39770" t="s">
        <v>8</v>
      </c>
      <c r="D39770" t="s">
        <v>2402</v>
      </c>
      <c r="E39770">
        <v>-4</v>
      </c>
    </row>
    <row r="39771" spans="1:5" x14ac:dyDescent="0.3">
      <c r="A39771">
        <v>42020006</v>
      </c>
      <c r="B39771" t="s">
        <v>2226</v>
      </c>
      <c r="C39771" t="s">
        <v>8</v>
      </c>
      <c r="D39771" t="s">
        <v>2403</v>
      </c>
      <c r="E39771">
        <v>-11</v>
      </c>
    </row>
    <row r="39772" spans="1:5" x14ac:dyDescent="0.3">
      <c r="A39772">
        <v>42020006</v>
      </c>
      <c r="B39772" t="s">
        <v>2226</v>
      </c>
      <c r="C39772" t="s">
        <v>8</v>
      </c>
      <c r="D39772" t="s">
        <v>2404</v>
      </c>
      <c r="E39772">
        <v>-6</v>
      </c>
    </row>
    <row r="39773" spans="1:5" x14ac:dyDescent="0.3">
      <c r="A39773">
        <v>42020006</v>
      </c>
      <c r="B39773" t="s">
        <v>2226</v>
      </c>
      <c r="C39773" t="s">
        <v>8</v>
      </c>
      <c r="D39773" t="s">
        <v>2405</v>
      </c>
      <c r="E39773">
        <v>-7</v>
      </c>
    </row>
    <row r="39774" spans="1:5" x14ac:dyDescent="0.3">
      <c r="A39774">
        <v>42020006</v>
      </c>
      <c r="B39774" t="s">
        <v>2226</v>
      </c>
      <c r="C39774" t="s">
        <v>8</v>
      </c>
      <c r="D39774" t="s">
        <v>2406</v>
      </c>
      <c r="E39774">
        <v>-3</v>
      </c>
    </row>
    <row r="39775" spans="1:5" x14ac:dyDescent="0.3">
      <c r="A39775">
        <v>42020006</v>
      </c>
      <c r="B39775" t="s">
        <v>2226</v>
      </c>
      <c r="C39775" t="s">
        <v>8</v>
      </c>
      <c r="D39775" t="s">
        <v>2407</v>
      </c>
      <c r="E39775">
        <v>-9</v>
      </c>
    </row>
    <row r="39776" spans="1:5" x14ac:dyDescent="0.3">
      <c r="A39776">
        <v>42020006</v>
      </c>
      <c r="B39776" t="s">
        <v>2226</v>
      </c>
      <c r="C39776" t="s">
        <v>8</v>
      </c>
      <c r="D39776" t="s">
        <v>2408</v>
      </c>
      <c r="E39776">
        <v>-3</v>
      </c>
    </row>
    <row r="39777" spans="1:5" x14ac:dyDescent="0.3">
      <c r="A39777">
        <v>42020006</v>
      </c>
      <c r="B39777" t="s">
        <v>2226</v>
      </c>
      <c r="C39777" t="s">
        <v>8</v>
      </c>
      <c r="D39777" t="s">
        <v>2409</v>
      </c>
      <c r="E39777">
        <v>-19</v>
      </c>
    </row>
    <row r="39778" spans="1:5" x14ac:dyDescent="0.3">
      <c r="A39778">
        <v>42020006</v>
      </c>
      <c r="B39778" t="s">
        <v>2226</v>
      </c>
      <c r="C39778" t="s">
        <v>8</v>
      </c>
      <c r="D39778" t="s">
        <v>2410</v>
      </c>
      <c r="E39778">
        <v>-20</v>
      </c>
    </row>
    <row r="39779" spans="1:5" x14ac:dyDescent="0.3">
      <c r="A39779">
        <v>42020006</v>
      </c>
      <c r="B39779" t="s">
        <v>2226</v>
      </c>
      <c r="C39779" t="s">
        <v>8</v>
      </c>
      <c r="D39779" t="s">
        <v>2411</v>
      </c>
      <c r="E39779">
        <v>-39</v>
      </c>
    </row>
    <row r="39780" spans="1:5" x14ac:dyDescent="0.3">
      <c r="A39780">
        <v>42020006</v>
      </c>
      <c r="B39780" t="s">
        <v>2226</v>
      </c>
      <c r="C39780" t="s">
        <v>8</v>
      </c>
      <c r="D39780" t="s">
        <v>2412</v>
      </c>
      <c r="E39780">
        <v>-10</v>
      </c>
    </row>
    <row r="39781" spans="1:5" x14ac:dyDescent="0.3">
      <c r="A39781">
        <v>42020006</v>
      </c>
      <c r="B39781" t="s">
        <v>2226</v>
      </c>
      <c r="C39781" t="s">
        <v>8</v>
      </c>
      <c r="D39781" t="s">
        <v>2413</v>
      </c>
      <c r="E39781">
        <v>-3</v>
      </c>
    </row>
    <row r="39782" spans="1:5" x14ac:dyDescent="0.3">
      <c r="A39782">
        <v>50210008</v>
      </c>
      <c r="B39782" t="s">
        <v>2228</v>
      </c>
      <c r="C39782" t="s">
        <v>8</v>
      </c>
      <c r="D39782" t="s">
        <v>2378</v>
      </c>
      <c r="E39782">
        <v>-100</v>
      </c>
    </row>
    <row r="39783" spans="1:5" x14ac:dyDescent="0.3">
      <c r="A39783">
        <v>50210008</v>
      </c>
      <c r="B39783" t="s">
        <v>2228</v>
      </c>
      <c r="C39783" t="s">
        <v>8</v>
      </c>
      <c r="D39783" t="s">
        <v>2379</v>
      </c>
      <c r="E39783">
        <v>-605</v>
      </c>
    </row>
    <row r="39784" spans="1:5" x14ac:dyDescent="0.3">
      <c r="A39784">
        <v>50210008</v>
      </c>
      <c r="B39784" t="s">
        <v>2228</v>
      </c>
      <c r="C39784" t="s">
        <v>8</v>
      </c>
      <c r="D39784" t="s">
        <v>2380</v>
      </c>
      <c r="E39784">
        <v>-400</v>
      </c>
    </row>
    <row r="39785" spans="1:5" x14ac:dyDescent="0.3">
      <c r="A39785">
        <v>50210008</v>
      </c>
      <c r="B39785" t="s">
        <v>2228</v>
      </c>
      <c r="C39785" t="s">
        <v>8</v>
      </c>
      <c r="D39785" t="s">
        <v>2381</v>
      </c>
      <c r="E39785">
        <v>-105</v>
      </c>
    </row>
    <row r="39786" spans="1:5" x14ac:dyDescent="0.3">
      <c r="A39786">
        <v>50210008</v>
      </c>
      <c r="B39786" t="s">
        <v>2228</v>
      </c>
      <c r="C39786" t="s">
        <v>8</v>
      </c>
      <c r="D39786" t="s">
        <v>2382</v>
      </c>
      <c r="E39786">
        <v>-80</v>
      </c>
    </row>
    <row r="39787" spans="1:5" x14ac:dyDescent="0.3">
      <c r="A39787">
        <v>50210008</v>
      </c>
      <c r="B39787" t="s">
        <v>2228</v>
      </c>
      <c r="C39787" t="s">
        <v>8</v>
      </c>
      <c r="D39787" t="s">
        <v>2383</v>
      </c>
      <c r="E39787">
        <v>0</v>
      </c>
    </row>
    <row r="39788" spans="1:5" x14ac:dyDescent="0.3">
      <c r="A39788">
        <v>50210008</v>
      </c>
      <c r="B39788" t="s">
        <v>2228</v>
      </c>
      <c r="C39788" t="s">
        <v>8</v>
      </c>
      <c r="D39788" t="s">
        <v>2384</v>
      </c>
      <c r="E39788">
        <v>0</v>
      </c>
    </row>
    <row r="39789" spans="1:5" x14ac:dyDescent="0.3">
      <c r="A39789">
        <v>50210008</v>
      </c>
      <c r="B39789" t="s">
        <v>2228</v>
      </c>
      <c r="C39789" t="s">
        <v>8</v>
      </c>
      <c r="D39789" t="s">
        <v>2385</v>
      </c>
      <c r="E39789">
        <v>0</v>
      </c>
    </row>
    <row r="39790" spans="1:5" x14ac:dyDescent="0.3">
      <c r="A39790">
        <v>50210008</v>
      </c>
      <c r="B39790" t="s">
        <v>2228</v>
      </c>
      <c r="C39790" t="s">
        <v>8</v>
      </c>
      <c r="D39790" t="s">
        <v>2386</v>
      </c>
      <c r="E39790">
        <v>0</v>
      </c>
    </row>
    <row r="39791" spans="1:5" x14ac:dyDescent="0.3">
      <c r="A39791">
        <v>50210008</v>
      </c>
      <c r="B39791" t="s">
        <v>2228</v>
      </c>
      <c r="C39791" t="s">
        <v>8</v>
      </c>
      <c r="D39791" t="s">
        <v>2387</v>
      </c>
      <c r="E39791">
        <v>0</v>
      </c>
    </row>
    <row r="39792" spans="1:5" x14ac:dyDescent="0.3">
      <c r="A39792">
        <v>50210008</v>
      </c>
      <c r="B39792" t="s">
        <v>2228</v>
      </c>
      <c r="C39792" t="s">
        <v>8</v>
      </c>
      <c r="D39792" t="s">
        <v>2388</v>
      </c>
      <c r="E39792">
        <v>0</v>
      </c>
    </row>
    <row r="39793" spans="1:5" x14ac:dyDescent="0.3">
      <c r="A39793">
        <v>50210008</v>
      </c>
      <c r="B39793" t="s">
        <v>2228</v>
      </c>
      <c r="C39793" t="s">
        <v>8</v>
      </c>
      <c r="D39793" t="s">
        <v>2389</v>
      </c>
      <c r="E39793">
        <v>0</v>
      </c>
    </row>
    <row r="39794" spans="1:5" x14ac:dyDescent="0.3">
      <c r="A39794">
        <v>50210008</v>
      </c>
      <c r="B39794" t="s">
        <v>2228</v>
      </c>
      <c r="C39794" t="s">
        <v>8</v>
      </c>
      <c r="D39794" t="s">
        <v>2390</v>
      </c>
      <c r="E39794">
        <v>0</v>
      </c>
    </row>
    <row r="39795" spans="1:5" x14ac:dyDescent="0.3">
      <c r="A39795">
        <v>50210008</v>
      </c>
      <c r="B39795" t="s">
        <v>2228</v>
      </c>
      <c r="C39795" t="s">
        <v>8</v>
      </c>
      <c r="D39795" t="s">
        <v>2391</v>
      </c>
      <c r="E39795">
        <v>0</v>
      </c>
    </row>
    <row r="39796" spans="1:5" x14ac:dyDescent="0.3">
      <c r="A39796">
        <v>50210008</v>
      </c>
      <c r="B39796" t="s">
        <v>2228</v>
      </c>
      <c r="C39796" t="s">
        <v>8</v>
      </c>
      <c r="D39796" t="s">
        <v>2392</v>
      </c>
      <c r="E39796">
        <v>0</v>
      </c>
    </row>
    <row r="39797" spans="1:5" x14ac:dyDescent="0.3">
      <c r="A39797">
        <v>50210008</v>
      </c>
      <c r="B39797" t="s">
        <v>2228</v>
      </c>
      <c r="C39797" t="s">
        <v>8</v>
      </c>
      <c r="D39797" t="s">
        <v>2393</v>
      </c>
      <c r="E39797">
        <v>0</v>
      </c>
    </row>
    <row r="39798" spans="1:5" x14ac:dyDescent="0.3">
      <c r="A39798">
        <v>50210008</v>
      </c>
      <c r="B39798" t="s">
        <v>2228</v>
      </c>
      <c r="C39798" t="s">
        <v>8</v>
      </c>
      <c r="D39798" t="s">
        <v>2394</v>
      </c>
      <c r="E39798">
        <v>0</v>
      </c>
    </row>
    <row r="39799" spans="1:5" x14ac:dyDescent="0.3">
      <c r="A39799">
        <v>50210008</v>
      </c>
      <c r="B39799" t="s">
        <v>2228</v>
      </c>
      <c r="C39799" t="s">
        <v>8</v>
      </c>
      <c r="D39799" t="s">
        <v>2395</v>
      </c>
      <c r="E39799">
        <v>-600</v>
      </c>
    </row>
    <row r="39800" spans="1:5" x14ac:dyDescent="0.3">
      <c r="A39800">
        <v>50210008</v>
      </c>
      <c r="B39800" t="s">
        <v>2228</v>
      </c>
      <c r="C39800" t="s">
        <v>8</v>
      </c>
      <c r="D39800" t="s">
        <v>2396</v>
      </c>
      <c r="E39800">
        <v>-510</v>
      </c>
    </row>
    <row r="39801" spans="1:5" x14ac:dyDescent="0.3">
      <c r="A39801">
        <v>50210008</v>
      </c>
      <c r="B39801" t="s">
        <v>2228</v>
      </c>
      <c r="C39801" t="s">
        <v>8</v>
      </c>
      <c r="D39801" t="s">
        <v>2397</v>
      </c>
      <c r="E39801">
        <v>-200</v>
      </c>
    </row>
    <row r="39802" spans="1:5" x14ac:dyDescent="0.3">
      <c r="A39802">
        <v>50210008</v>
      </c>
      <c r="B39802" t="s">
        <v>2228</v>
      </c>
      <c r="C39802" t="s">
        <v>8</v>
      </c>
      <c r="D39802" t="s">
        <v>2398</v>
      </c>
      <c r="E39802">
        <v>-190</v>
      </c>
    </row>
    <row r="39803" spans="1:5" x14ac:dyDescent="0.3">
      <c r="A39803">
        <v>50210008</v>
      </c>
      <c r="B39803" t="s">
        <v>2228</v>
      </c>
      <c r="C39803" t="s">
        <v>8</v>
      </c>
      <c r="D39803" t="s">
        <v>2399</v>
      </c>
      <c r="E39803">
        <v>0</v>
      </c>
    </row>
    <row r="39804" spans="1:5" x14ac:dyDescent="0.3">
      <c r="A39804">
        <v>50210008</v>
      </c>
      <c r="B39804" t="s">
        <v>2228</v>
      </c>
      <c r="C39804" t="s">
        <v>8</v>
      </c>
      <c r="D39804" t="s">
        <v>2400</v>
      </c>
      <c r="E39804">
        <v>0</v>
      </c>
    </row>
    <row r="39805" spans="1:5" x14ac:dyDescent="0.3">
      <c r="A39805">
        <v>50210008</v>
      </c>
      <c r="B39805" t="s">
        <v>2228</v>
      </c>
      <c r="C39805" t="s">
        <v>8</v>
      </c>
      <c r="D39805" t="s">
        <v>2401</v>
      </c>
      <c r="E39805">
        <v>0</v>
      </c>
    </row>
    <row r="39806" spans="1:5" x14ac:dyDescent="0.3">
      <c r="A39806">
        <v>50210008</v>
      </c>
      <c r="B39806" t="s">
        <v>2228</v>
      </c>
      <c r="C39806" t="s">
        <v>8</v>
      </c>
      <c r="D39806" t="s">
        <v>2402</v>
      </c>
      <c r="E39806">
        <v>-1405</v>
      </c>
    </row>
    <row r="39807" spans="1:5" x14ac:dyDescent="0.3">
      <c r="A39807">
        <v>50210008</v>
      </c>
      <c r="B39807" t="s">
        <v>2228</v>
      </c>
      <c r="C39807" t="s">
        <v>8</v>
      </c>
      <c r="D39807" t="s">
        <v>2403</v>
      </c>
      <c r="E39807">
        <v>-510</v>
      </c>
    </row>
    <row r="39808" spans="1:5" x14ac:dyDescent="0.3">
      <c r="A39808">
        <v>50210008</v>
      </c>
      <c r="B39808" t="s">
        <v>2228</v>
      </c>
      <c r="C39808" t="s">
        <v>8</v>
      </c>
      <c r="D39808" t="s">
        <v>2404</v>
      </c>
      <c r="E39808">
        <v>-400</v>
      </c>
    </row>
    <row r="39809" spans="1:5" x14ac:dyDescent="0.3">
      <c r="A39809">
        <v>50210008</v>
      </c>
      <c r="B39809" t="s">
        <v>2228</v>
      </c>
      <c r="C39809" t="s">
        <v>8</v>
      </c>
      <c r="D39809" t="s">
        <v>2405</v>
      </c>
      <c r="E39809">
        <v>0</v>
      </c>
    </row>
    <row r="39810" spans="1:5" x14ac:dyDescent="0.3">
      <c r="A39810">
        <v>50210008</v>
      </c>
      <c r="B39810" t="s">
        <v>2228</v>
      </c>
      <c r="C39810" t="s">
        <v>8</v>
      </c>
      <c r="D39810" t="s">
        <v>2406</v>
      </c>
      <c r="E39810">
        <v>-300</v>
      </c>
    </row>
    <row r="39811" spans="1:5" x14ac:dyDescent="0.3">
      <c r="A39811">
        <v>50210008</v>
      </c>
      <c r="B39811" t="s">
        <v>2228</v>
      </c>
      <c r="C39811" t="s">
        <v>8</v>
      </c>
      <c r="D39811" t="s">
        <v>2407</v>
      </c>
      <c r="E39811">
        <v>-200</v>
      </c>
    </row>
    <row r="39812" spans="1:5" x14ac:dyDescent="0.3">
      <c r="A39812">
        <v>50210008</v>
      </c>
      <c r="B39812" t="s">
        <v>2228</v>
      </c>
      <c r="C39812" t="s">
        <v>8</v>
      </c>
      <c r="D39812" t="s">
        <v>2408</v>
      </c>
      <c r="E39812">
        <v>-100</v>
      </c>
    </row>
    <row r="39813" spans="1:5" x14ac:dyDescent="0.3">
      <c r="A39813">
        <v>50210008</v>
      </c>
      <c r="B39813" t="s">
        <v>2228</v>
      </c>
      <c r="C39813" t="s">
        <v>8</v>
      </c>
      <c r="D39813" t="s">
        <v>2409</v>
      </c>
      <c r="E39813">
        <v>-300</v>
      </c>
    </row>
    <row r="39814" spans="1:5" x14ac:dyDescent="0.3">
      <c r="A39814">
        <v>50210008</v>
      </c>
      <c r="B39814" t="s">
        <v>2228</v>
      </c>
      <c r="C39814" t="s">
        <v>8</v>
      </c>
      <c r="D39814" t="s">
        <v>2410</v>
      </c>
      <c r="E39814">
        <v>0</v>
      </c>
    </row>
    <row r="39815" spans="1:5" x14ac:dyDescent="0.3">
      <c r="A39815">
        <v>50210008</v>
      </c>
      <c r="B39815" t="s">
        <v>2228</v>
      </c>
      <c r="C39815" t="s">
        <v>8</v>
      </c>
      <c r="D39815" t="s">
        <v>2411</v>
      </c>
      <c r="E39815">
        <v>-200</v>
      </c>
    </row>
    <row r="39816" spans="1:5" x14ac:dyDescent="0.3">
      <c r="A39816">
        <v>50210008</v>
      </c>
      <c r="B39816" t="s">
        <v>2228</v>
      </c>
      <c r="C39816" t="s">
        <v>8</v>
      </c>
      <c r="D39816" t="s">
        <v>2412</v>
      </c>
      <c r="E39816">
        <v>-300</v>
      </c>
    </row>
    <row r="39817" spans="1:5" x14ac:dyDescent="0.3">
      <c r="A39817">
        <v>50210008</v>
      </c>
      <c r="B39817" t="s">
        <v>2228</v>
      </c>
      <c r="C39817" t="s">
        <v>8</v>
      </c>
      <c r="D39817" t="s">
        <v>2413</v>
      </c>
      <c r="E39817">
        <v>-1500</v>
      </c>
    </row>
    <row r="39818" spans="1:5" x14ac:dyDescent="0.3">
      <c r="A39818">
        <v>30010003</v>
      </c>
      <c r="B39818" t="s">
        <v>2230</v>
      </c>
      <c r="C39818" t="s">
        <v>8</v>
      </c>
      <c r="D39818" t="s">
        <v>2378</v>
      </c>
      <c r="E39818">
        <v>-50</v>
      </c>
    </row>
    <row r="39819" spans="1:5" x14ac:dyDescent="0.3">
      <c r="A39819">
        <v>30010003</v>
      </c>
      <c r="B39819" t="s">
        <v>2230</v>
      </c>
      <c r="C39819" t="s">
        <v>8</v>
      </c>
      <c r="D39819" t="s">
        <v>2379</v>
      </c>
      <c r="E39819">
        <v>0</v>
      </c>
    </row>
    <row r="39820" spans="1:5" x14ac:dyDescent="0.3">
      <c r="A39820">
        <v>30010003</v>
      </c>
      <c r="B39820" t="s">
        <v>2230</v>
      </c>
      <c r="C39820" t="s">
        <v>8</v>
      </c>
      <c r="D39820" t="s">
        <v>2380</v>
      </c>
      <c r="E39820">
        <v>-20</v>
      </c>
    </row>
    <row r="39821" spans="1:5" x14ac:dyDescent="0.3">
      <c r="A39821">
        <v>30010003</v>
      </c>
      <c r="B39821" t="s">
        <v>2230</v>
      </c>
      <c r="C39821" t="s">
        <v>8</v>
      </c>
      <c r="D39821" t="s">
        <v>2381</v>
      </c>
      <c r="E39821">
        <v>-230</v>
      </c>
    </row>
    <row r="39822" spans="1:5" x14ac:dyDescent="0.3">
      <c r="A39822">
        <v>30010003</v>
      </c>
      <c r="B39822" t="s">
        <v>2230</v>
      </c>
      <c r="C39822" t="s">
        <v>8</v>
      </c>
      <c r="D39822" t="s">
        <v>2382</v>
      </c>
      <c r="E39822">
        <v>0</v>
      </c>
    </row>
    <row r="39823" spans="1:5" x14ac:dyDescent="0.3">
      <c r="A39823">
        <v>30010003</v>
      </c>
      <c r="B39823" t="s">
        <v>2230</v>
      </c>
      <c r="C39823" t="s">
        <v>8</v>
      </c>
      <c r="D39823" t="s">
        <v>2383</v>
      </c>
      <c r="E39823">
        <v>0</v>
      </c>
    </row>
    <row r="39824" spans="1:5" x14ac:dyDescent="0.3">
      <c r="A39824">
        <v>30010003</v>
      </c>
      <c r="B39824" t="s">
        <v>2230</v>
      </c>
      <c r="C39824" t="s">
        <v>8</v>
      </c>
      <c r="D39824" t="s">
        <v>2384</v>
      </c>
      <c r="E39824">
        <v>0</v>
      </c>
    </row>
    <row r="39825" spans="1:5" x14ac:dyDescent="0.3">
      <c r="A39825">
        <v>30010003</v>
      </c>
      <c r="B39825" t="s">
        <v>2230</v>
      </c>
      <c r="C39825" t="s">
        <v>8</v>
      </c>
      <c r="D39825" t="s">
        <v>2385</v>
      </c>
      <c r="E39825">
        <v>-50</v>
      </c>
    </row>
    <row r="39826" spans="1:5" x14ac:dyDescent="0.3">
      <c r="A39826">
        <v>30010003</v>
      </c>
      <c r="B39826" t="s">
        <v>2230</v>
      </c>
      <c r="C39826" t="s">
        <v>8</v>
      </c>
      <c r="D39826" t="s">
        <v>2386</v>
      </c>
      <c r="E39826">
        <v>0</v>
      </c>
    </row>
    <row r="39827" spans="1:5" x14ac:dyDescent="0.3">
      <c r="A39827">
        <v>30010003</v>
      </c>
      <c r="B39827" t="s">
        <v>2230</v>
      </c>
      <c r="C39827" t="s">
        <v>8</v>
      </c>
      <c r="D39827" t="s">
        <v>2387</v>
      </c>
      <c r="E39827">
        <v>-42</v>
      </c>
    </row>
    <row r="39828" spans="1:5" x14ac:dyDescent="0.3">
      <c r="A39828">
        <v>30010003</v>
      </c>
      <c r="B39828" t="s">
        <v>2230</v>
      </c>
      <c r="C39828" t="s">
        <v>8</v>
      </c>
      <c r="D39828" t="s">
        <v>2388</v>
      </c>
      <c r="E39828">
        <v>0</v>
      </c>
    </row>
    <row r="39829" spans="1:5" x14ac:dyDescent="0.3">
      <c r="A39829">
        <v>30010003</v>
      </c>
      <c r="B39829" t="s">
        <v>2230</v>
      </c>
      <c r="C39829" t="s">
        <v>8</v>
      </c>
      <c r="D39829" t="s">
        <v>2389</v>
      </c>
      <c r="E39829">
        <v>-10</v>
      </c>
    </row>
    <row r="39830" spans="1:5" x14ac:dyDescent="0.3">
      <c r="A39830">
        <v>30010003</v>
      </c>
      <c r="B39830" t="s">
        <v>2230</v>
      </c>
      <c r="C39830" t="s">
        <v>8</v>
      </c>
      <c r="D39830" t="s">
        <v>2390</v>
      </c>
      <c r="E39830">
        <v>-162</v>
      </c>
    </row>
    <row r="39831" spans="1:5" x14ac:dyDescent="0.3">
      <c r="A39831">
        <v>30010003</v>
      </c>
      <c r="B39831" t="s">
        <v>2230</v>
      </c>
      <c r="C39831" t="s">
        <v>8</v>
      </c>
      <c r="D39831" t="s">
        <v>2391</v>
      </c>
      <c r="E39831">
        <v>-30</v>
      </c>
    </row>
    <row r="39832" spans="1:5" x14ac:dyDescent="0.3">
      <c r="A39832">
        <v>30010003</v>
      </c>
      <c r="B39832" t="s">
        <v>2230</v>
      </c>
      <c r="C39832" t="s">
        <v>8</v>
      </c>
      <c r="D39832" t="s">
        <v>2392</v>
      </c>
      <c r="E39832">
        <v>0</v>
      </c>
    </row>
    <row r="39833" spans="1:5" x14ac:dyDescent="0.3">
      <c r="A39833">
        <v>30010003</v>
      </c>
      <c r="B39833" t="s">
        <v>2230</v>
      </c>
      <c r="C39833" t="s">
        <v>8</v>
      </c>
      <c r="D39833" t="s">
        <v>2393</v>
      </c>
      <c r="E39833">
        <v>-20</v>
      </c>
    </row>
    <row r="39834" spans="1:5" x14ac:dyDescent="0.3">
      <c r="A39834">
        <v>30010003</v>
      </c>
      <c r="B39834" t="s">
        <v>2230</v>
      </c>
      <c r="C39834" t="s">
        <v>8</v>
      </c>
      <c r="D39834" t="s">
        <v>2394</v>
      </c>
      <c r="E39834">
        <v>-16</v>
      </c>
    </row>
    <row r="39835" spans="1:5" x14ac:dyDescent="0.3">
      <c r="A39835">
        <v>30010003</v>
      </c>
      <c r="B39835" t="s">
        <v>2230</v>
      </c>
      <c r="C39835" t="s">
        <v>8</v>
      </c>
      <c r="D39835" t="s">
        <v>2395</v>
      </c>
      <c r="E39835">
        <v>0</v>
      </c>
    </row>
    <row r="39836" spans="1:5" x14ac:dyDescent="0.3">
      <c r="A39836">
        <v>30010003</v>
      </c>
      <c r="B39836" t="s">
        <v>2230</v>
      </c>
      <c r="C39836" t="s">
        <v>8</v>
      </c>
      <c r="D39836" t="s">
        <v>2396</v>
      </c>
      <c r="E39836">
        <v>0</v>
      </c>
    </row>
    <row r="39837" spans="1:5" x14ac:dyDescent="0.3">
      <c r="A39837">
        <v>30010003</v>
      </c>
      <c r="B39837" t="s">
        <v>2230</v>
      </c>
      <c r="C39837" t="s">
        <v>8</v>
      </c>
      <c r="D39837" t="s">
        <v>2397</v>
      </c>
      <c r="E39837">
        <v>-10</v>
      </c>
    </row>
    <row r="39838" spans="1:5" x14ac:dyDescent="0.3">
      <c r="A39838">
        <v>30010003</v>
      </c>
      <c r="B39838" t="s">
        <v>2230</v>
      </c>
      <c r="C39838" t="s">
        <v>8</v>
      </c>
      <c r="D39838" t="s">
        <v>2398</v>
      </c>
      <c r="E39838">
        <v>0</v>
      </c>
    </row>
    <row r="39839" spans="1:5" x14ac:dyDescent="0.3">
      <c r="A39839">
        <v>30010003</v>
      </c>
      <c r="B39839" t="s">
        <v>2230</v>
      </c>
      <c r="C39839" t="s">
        <v>8</v>
      </c>
      <c r="D39839" t="s">
        <v>2399</v>
      </c>
      <c r="E39839">
        <v>-4</v>
      </c>
    </row>
    <row r="39840" spans="1:5" x14ac:dyDescent="0.3">
      <c r="A39840">
        <v>30010003</v>
      </c>
      <c r="B39840" t="s">
        <v>2230</v>
      </c>
      <c r="C39840" t="s">
        <v>8</v>
      </c>
      <c r="D39840" t="s">
        <v>2400</v>
      </c>
      <c r="E39840">
        <v>0</v>
      </c>
    </row>
    <row r="39841" spans="1:5" x14ac:dyDescent="0.3">
      <c r="A39841">
        <v>30010003</v>
      </c>
      <c r="B39841" t="s">
        <v>2230</v>
      </c>
      <c r="C39841" t="s">
        <v>8</v>
      </c>
      <c r="D39841" t="s">
        <v>2401</v>
      </c>
      <c r="E39841">
        <v>0</v>
      </c>
    </row>
    <row r="39842" spans="1:5" x14ac:dyDescent="0.3">
      <c r="A39842">
        <v>30010003</v>
      </c>
      <c r="B39842" t="s">
        <v>2230</v>
      </c>
      <c r="C39842" t="s">
        <v>8</v>
      </c>
      <c r="D39842" t="s">
        <v>2402</v>
      </c>
      <c r="E39842">
        <v>0</v>
      </c>
    </row>
    <row r="39843" spans="1:5" x14ac:dyDescent="0.3">
      <c r="A39843">
        <v>30010003</v>
      </c>
      <c r="B39843" t="s">
        <v>2230</v>
      </c>
      <c r="C39843" t="s">
        <v>8</v>
      </c>
      <c r="D39843" t="s">
        <v>2403</v>
      </c>
      <c r="E39843">
        <v>-230</v>
      </c>
    </row>
    <row r="39844" spans="1:5" x14ac:dyDescent="0.3">
      <c r="A39844">
        <v>30010003</v>
      </c>
      <c r="B39844" t="s">
        <v>2230</v>
      </c>
      <c r="C39844" t="s">
        <v>8</v>
      </c>
      <c r="D39844" t="s">
        <v>2404</v>
      </c>
      <c r="E39844">
        <v>0</v>
      </c>
    </row>
    <row r="39845" spans="1:5" x14ac:dyDescent="0.3">
      <c r="A39845">
        <v>30010003</v>
      </c>
      <c r="B39845" t="s">
        <v>2230</v>
      </c>
      <c r="C39845" t="s">
        <v>8</v>
      </c>
      <c r="D39845" t="s">
        <v>2405</v>
      </c>
      <c r="E39845">
        <v>0</v>
      </c>
    </row>
    <row r="39846" spans="1:5" x14ac:dyDescent="0.3">
      <c r="A39846">
        <v>30010003</v>
      </c>
      <c r="B39846" t="s">
        <v>2230</v>
      </c>
      <c r="C39846" t="s">
        <v>8</v>
      </c>
      <c r="D39846" t="s">
        <v>2406</v>
      </c>
      <c r="E39846">
        <v>0</v>
      </c>
    </row>
    <row r="39847" spans="1:5" x14ac:dyDescent="0.3">
      <c r="A39847">
        <v>30010003</v>
      </c>
      <c r="B39847" t="s">
        <v>2230</v>
      </c>
      <c r="C39847" t="s">
        <v>8</v>
      </c>
      <c r="D39847" t="s">
        <v>2407</v>
      </c>
      <c r="E39847">
        <v>0</v>
      </c>
    </row>
    <row r="39848" spans="1:5" x14ac:dyDescent="0.3">
      <c r="A39848">
        <v>30010003</v>
      </c>
      <c r="B39848" t="s">
        <v>2230</v>
      </c>
      <c r="C39848" t="s">
        <v>8</v>
      </c>
      <c r="D39848" t="s">
        <v>2408</v>
      </c>
      <c r="E39848">
        <v>-245</v>
      </c>
    </row>
    <row r="39849" spans="1:5" x14ac:dyDescent="0.3">
      <c r="A39849">
        <v>30010003</v>
      </c>
      <c r="B39849" t="s">
        <v>2230</v>
      </c>
      <c r="C39849" t="s">
        <v>8</v>
      </c>
      <c r="D39849" t="s">
        <v>2409</v>
      </c>
      <c r="E39849">
        <v>0</v>
      </c>
    </row>
    <row r="39850" spans="1:5" x14ac:dyDescent="0.3">
      <c r="A39850">
        <v>30010003</v>
      </c>
      <c r="B39850" t="s">
        <v>2230</v>
      </c>
      <c r="C39850" t="s">
        <v>8</v>
      </c>
      <c r="D39850" t="s">
        <v>2410</v>
      </c>
      <c r="E39850">
        <v>0</v>
      </c>
    </row>
    <row r="39851" spans="1:5" x14ac:dyDescent="0.3">
      <c r="A39851">
        <v>30010003</v>
      </c>
      <c r="B39851" t="s">
        <v>2230</v>
      </c>
      <c r="C39851" t="s">
        <v>8</v>
      </c>
      <c r="D39851" t="s">
        <v>2411</v>
      </c>
      <c r="E39851">
        <v>0</v>
      </c>
    </row>
    <row r="39852" spans="1:5" x14ac:dyDescent="0.3">
      <c r="A39852">
        <v>30010003</v>
      </c>
      <c r="B39852" t="s">
        <v>2230</v>
      </c>
      <c r="C39852" t="s">
        <v>8</v>
      </c>
      <c r="D39852" t="s">
        <v>2412</v>
      </c>
      <c r="E39852">
        <v>0</v>
      </c>
    </row>
    <row r="39853" spans="1:5" x14ac:dyDescent="0.3">
      <c r="A39853">
        <v>30010003</v>
      </c>
      <c r="B39853" t="s">
        <v>2230</v>
      </c>
      <c r="C39853" t="s">
        <v>8</v>
      </c>
      <c r="D39853" t="s">
        <v>2413</v>
      </c>
      <c r="E39853">
        <v>0</v>
      </c>
    </row>
    <row r="39854" spans="1:5" x14ac:dyDescent="0.3">
      <c r="A39854">
        <v>76340057</v>
      </c>
      <c r="B39854" t="s">
        <v>2232</v>
      </c>
      <c r="C39854" t="s">
        <v>8</v>
      </c>
      <c r="D39854" t="s">
        <v>2378</v>
      </c>
      <c r="E39854">
        <v>0</v>
      </c>
    </row>
    <row r="39855" spans="1:5" x14ac:dyDescent="0.3">
      <c r="A39855">
        <v>76340057</v>
      </c>
      <c r="B39855" t="s">
        <v>2232</v>
      </c>
      <c r="C39855" t="s">
        <v>8</v>
      </c>
      <c r="D39855" t="s">
        <v>2379</v>
      </c>
      <c r="E39855">
        <v>0</v>
      </c>
    </row>
    <row r="39856" spans="1:5" x14ac:dyDescent="0.3">
      <c r="A39856">
        <v>76340057</v>
      </c>
      <c r="B39856" t="s">
        <v>2232</v>
      </c>
      <c r="C39856" t="s">
        <v>8</v>
      </c>
      <c r="D39856" t="s">
        <v>2380</v>
      </c>
      <c r="E39856">
        <v>0</v>
      </c>
    </row>
    <row r="39857" spans="1:5" x14ac:dyDescent="0.3">
      <c r="A39857">
        <v>76340057</v>
      </c>
      <c r="B39857" t="s">
        <v>2232</v>
      </c>
      <c r="C39857" t="s">
        <v>8</v>
      </c>
      <c r="D39857" t="s">
        <v>2381</v>
      </c>
      <c r="E39857">
        <v>0</v>
      </c>
    </row>
    <row r="39858" spans="1:5" x14ac:dyDescent="0.3">
      <c r="A39858">
        <v>76340057</v>
      </c>
      <c r="B39858" t="s">
        <v>2232</v>
      </c>
      <c r="C39858" t="s">
        <v>8</v>
      </c>
      <c r="D39858" t="s">
        <v>2382</v>
      </c>
      <c r="E39858">
        <v>0</v>
      </c>
    </row>
    <row r="39859" spans="1:5" x14ac:dyDescent="0.3">
      <c r="A39859">
        <v>76340057</v>
      </c>
      <c r="B39859" t="s">
        <v>2232</v>
      </c>
      <c r="C39859" t="s">
        <v>8</v>
      </c>
      <c r="D39859" t="s">
        <v>2383</v>
      </c>
      <c r="E39859">
        <v>0</v>
      </c>
    </row>
    <row r="39860" spans="1:5" x14ac:dyDescent="0.3">
      <c r="A39860">
        <v>76340057</v>
      </c>
      <c r="B39860" t="s">
        <v>2232</v>
      </c>
      <c r="C39860" t="s">
        <v>8</v>
      </c>
      <c r="D39860" t="s">
        <v>2384</v>
      </c>
      <c r="E39860">
        <v>0</v>
      </c>
    </row>
    <row r="39861" spans="1:5" x14ac:dyDescent="0.3">
      <c r="A39861">
        <v>76340057</v>
      </c>
      <c r="B39861" t="s">
        <v>2232</v>
      </c>
      <c r="C39861" t="s">
        <v>8</v>
      </c>
      <c r="D39861" t="s">
        <v>2385</v>
      </c>
      <c r="E39861">
        <v>0</v>
      </c>
    </row>
    <row r="39862" spans="1:5" x14ac:dyDescent="0.3">
      <c r="A39862">
        <v>76340057</v>
      </c>
      <c r="B39862" t="s">
        <v>2232</v>
      </c>
      <c r="C39862" t="s">
        <v>8</v>
      </c>
      <c r="D39862" t="s">
        <v>2386</v>
      </c>
      <c r="E39862">
        <v>0</v>
      </c>
    </row>
    <row r="39863" spans="1:5" x14ac:dyDescent="0.3">
      <c r="A39863">
        <v>76340057</v>
      </c>
      <c r="B39863" t="s">
        <v>2232</v>
      </c>
      <c r="C39863" t="s">
        <v>8</v>
      </c>
      <c r="D39863" t="s">
        <v>2387</v>
      </c>
      <c r="E39863">
        <v>0</v>
      </c>
    </row>
    <row r="39864" spans="1:5" x14ac:dyDescent="0.3">
      <c r="A39864">
        <v>76340057</v>
      </c>
      <c r="B39864" t="s">
        <v>2232</v>
      </c>
      <c r="C39864" t="s">
        <v>8</v>
      </c>
      <c r="D39864" t="s">
        <v>2388</v>
      </c>
      <c r="E39864">
        <v>0</v>
      </c>
    </row>
    <row r="39865" spans="1:5" x14ac:dyDescent="0.3">
      <c r="A39865">
        <v>76340057</v>
      </c>
      <c r="B39865" t="s">
        <v>2232</v>
      </c>
      <c r="C39865" t="s">
        <v>8</v>
      </c>
      <c r="D39865" t="s">
        <v>2389</v>
      </c>
      <c r="E39865">
        <v>0</v>
      </c>
    </row>
    <row r="39866" spans="1:5" x14ac:dyDescent="0.3">
      <c r="A39866">
        <v>76340057</v>
      </c>
      <c r="B39866" t="s">
        <v>2232</v>
      </c>
      <c r="C39866" t="s">
        <v>8</v>
      </c>
      <c r="D39866" t="s">
        <v>2390</v>
      </c>
      <c r="E39866">
        <v>0</v>
      </c>
    </row>
    <row r="39867" spans="1:5" x14ac:dyDescent="0.3">
      <c r="A39867">
        <v>76340057</v>
      </c>
      <c r="B39867" t="s">
        <v>2232</v>
      </c>
      <c r="C39867" t="s">
        <v>8</v>
      </c>
      <c r="D39867" t="s">
        <v>2391</v>
      </c>
      <c r="E39867">
        <v>0</v>
      </c>
    </row>
    <row r="39868" spans="1:5" x14ac:dyDescent="0.3">
      <c r="A39868">
        <v>76340057</v>
      </c>
      <c r="B39868" t="s">
        <v>2232</v>
      </c>
      <c r="C39868" t="s">
        <v>8</v>
      </c>
      <c r="D39868" t="s">
        <v>2392</v>
      </c>
      <c r="E39868">
        <v>0</v>
      </c>
    </row>
    <row r="39869" spans="1:5" x14ac:dyDescent="0.3">
      <c r="A39869">
        <v>76340057</v>
      </c>
      <c r="B39869" t="s">
        <v>2232</v>
      </c>
      <c r="C39869" t="s">
        <v>8</v>
      </c>
      <c r="D39869" t="s">
        <v>2393</v>
      </c>
      <c r="E39869">
        <v>0</v>
      </c>
    </row>
    <row r="39870" spans="1:5" x14ac:dyDescent="0.3">
      <c r="A39870">
        <v>76340057</v>
      </c>
      <c r="B39870" t="s">
        <v>2232</v>
      </c>
      <c r="C39870" t="s">
        <v>8</v>
      </c>
      <c r="D39870" t="s">
        <v>2394</v>
      </c>
      <c r="E39870">
        <v>0</v>
      </c>
    </row>
    <row r="39871" spans="1:5" x14ac:dyDescent="0.3">
      <c r="A39871">
        <v>76340057</v>
      </c>
      <c r="B39871" t="s">
        <v>2232</v>
      </c>
      <c r="C39871" t="s">
        <v>8</v>
      </c>
      <c r="D39871" t="s">
        <v>2395</v>
      </c>
      <c r="E39871">
        <v>0</v>
      </c>
    </row>
    <row r="39872" spans="1:5" x14ac:dyDescent="0.3">
      <c r="A39872">
        <v>76340057</v>
      </c>
      <c r="B39872" t="s">
        <v>2232</v>
      </c>
      <c r="C39872" t="s">
        <v>8</v>
      </c>
      <c r="D39872" t="s">
        <v>2396</v>
      </c>
      <c r="E39872">
        <v>0</v>
      </c>
    </row>
    <row r="39873" spans="1:5" x14ac:dyDescent="0.3">
      <c r="A39873">
        <v>76340057</v>
      </c>
      <c r="B39873" t="s">
        <v>2232</v>
      </c>
      <c r="C39873" t="s">
        <v>8</v>
      </c>
      <c r="D39873" t="s">
        <v>2397</v>
      </c>
      <c r="E39873">
        <v>0</v>
      </c>
    </row>
    <row r="39874" spans="1:5" x14ac:dyDescent="0.3">
      <c r="A39874">
        <v>76340057</v>
      </c>
      <c r="B39874" t="s">
        <v>2232</v>
      </c>
      <c r="C39874" t="s">
        <v>8</v>
      </c>
      <c r="D39874" t="s">
        <v>2398</v>
      </c>
      <c r="E39874">
        <v>0</v>
      </c>
    </row>
    <row r="39875" spans="1:5" x14ac:dyDescent="0.3">
      <c r="A39875">
        <v>76340057</v>
      </c>
      <c r="B39875" t="s">
        <v>2232</v>
      </c>
      <c r="C39875" t="s">
        <v>8</v>
      </c>
      <c r="D39875" t="s">
        <v>2399</v>
      </c>
      <c r="E39875">
        <v>0</v>
      </c>
    </row>
    <row r="39876" spans="1:5" x14ac:dyDescent="0.3">
      <c r="A39876">
        <v>76340057</v>
      </c>
      <c r="B39876" t="s">
        <v>2232</v>
      </c>
      <c r="C39876" t="s">
        <v>8</v>
      </c>
      <c r="D39876" t="s">
        <v>2400</v>
      </c>
      <c r="E39876">
        <v>0</v>
      </c>
    </row>
    <row r="39877" spans="1:5" x14ac:dyDescent="0.3">
      <c r="A39877">
        <v>76340057</v>
      </c>
      <c r="B39877" t="s">
        <v>2232</v>
      </c>
      <c r="C39877" t="s">
        <v>8</v>
      </c>
      <c r="D39877" t="s">
        <v>2401</v>
      </c>
      <c r="E39877">
        <v>0</v>
      </c>
    </row>
    <row r="39878" spans="1:5" x14ac:dyDescent="0.3">
      <c r="A39878">
        <v>76340057</v>
      </c>
      <c r="B39878" t="s">
        <v>2232</v>
      </c>
      <c r="C39878" t="s">
        <v>8</v>
      </c>
      <c r="D39878" t="s">
        <v>2402</v>
      </c>
      <c r="E39878">
        <v>0</v>
      </c>
    </row>
    <row r="39879" spans="1:5" x14ac:dyDescent="0.3">
      <c r="A39879">
        <v>76340057</v>
      </c>
      <c r="B39879" t="s">
        <v>2232</v>
      </c>
      <c r="C39879" t="s">
        <v>8</v>
      </c>
      <c r="D39879" t="s">
        <v>2403</v>
      </c>
      <c r="E39879">
        <v>0</v>
      </c>
    </row>
    <row r="39880" spans="1:5" x14ac:dyDescent="0.3">
      <c r="A39880">
        <v>76340057</v>
      </c>
      <c r="B39880" t="s">
        <v>2232</v>
      </c>
      <c r="C39880" t="s">
        <v>8</v>
      </c>
      <c r="D39880" t="s">
        <v>2404</v>
      </c>
      <c r="E39880">
        <v>0</v>
      </c>
    </row>
    <row r="39881" spans="1:5" x14ac:dyDescent="0.3">
      <c r="A39881">
        <v>76340057</v>
      </c>
      <c r="B39881" t="s">
        <v>2232</v>
      </c>
      <c r="C39881" t="s">
        <v>8</v>
      </c>
      <c r="D39881" t="s">
        <v>2405</v>
      </c>
      <c r="E39881">
        <v>0</v>
      </c>
    </row>
    <row r="39882" spans="1:5" x14ac:dyDescent="0.3">
      <c r="A39882">
        <v>76340057</v>
      </c>
      <c r="B39882" t="s">
        <v>2232</v>
      </c>
      <c r="C39882" t="s">
        <v>8</v>
      </c>
      <c r="D39882" t="s">
        <v>2406</v>
      </c>
      <c r="E39882">
        <v>0</v>
      </c>
    </row>
    <row r="39883" spans="1:5" x14ac:dyDescent="0.3">
      <c r="A39883">
        <v>76340057</v>
      </c>
      <c r="B39883" t="s">
        <v>2232</v>
      </c>
      <c r="C39883" t="s">
        <v>8</v>
      </c>
      <c r="D39883" t="s">
        <v>2407</v>
      </c>
      <c r="E39883">
        <v>0</v>
      </c>
    </row>
    <row r="39884" spans="1:5" x14ac:dyDescent="0.3">
      <c r="A39884">
        <v>76340057</v>
      </c>
      <c r="B39884" t="s">
        <v>2232</v>
      </c>
      <c r="C39884" t="s">
        <v>8</v>
      </c>
      <c r="D39884" t="s">
        <v>2408</v>
      </c>
      <c r="E39884">
        <v>0</v>
      </c>
    </row>
    <row r="39885" spans="1:5" x14ac:dyDescent="0.3">
      <c r="A39885">
        <v>76340057</v>
      </c>
      <c r="B39885" t="s">
        <v>2232</v>
      </c>
      <c r="C39885" t="s">
        <v>8</v>
      </c>
      <c r="D39885" t="s">
        <v>2409</v>
      </c>
      <c r="E39885">
        <v>0</v>
      </c>
    </row>
    <row r="39886" spans="1:5" x14ac:dyDescent="0.3">
      <c r="A39886">
        <v>76340057</v>
      </c>
      <c r="B39886" t="s">
        <v>2232</v>
      </c>
      <c r="C39886" t="s">
        <v>8</v>
      </c>
      <c r="D39886" t="s">
        <v>2410</v>
      </c>
      <c r="E39886">
        <v>0</v>
      </c>
    </row>
    <row r="39887" spans="1:5" x14ac:dyDescent="0.3">
      <c r="A39887">
        <v>76340057</v>
      </c>
      <c r="B39887" t="s">
        <v>2232</v>
      </c>
      <c r="C39887" t="s">
        <v>8</v>
      </c>
      <c r="D39887" t="s">
        <v>2411</v>
      </c>
      <c r="E39887">
        <v>-1</v>
      </c>
    </row>
    <row r="39888" spans="1:5" x14ac:dyDescent="0.3">
      <c r="A39888">
        <v>76340057</v>
      </c>
      <c r="B39888" t="s">
        <v>2232</v>
      </c>
      <c r="C39888" t="s">
        <v>8</v>
      </c>
      <c r="D39888" t="s">
        <v>2412</v>
      </c>
      <c r="E39888">
        <v>0</v>
      </c>
    </row>
    <row r="39889" spans="1:5" x14ac:dyDescent="0.3">
      <c r="A39889">
        <v>76340057</v>
      </c>
      <c r="B39889" t="s">
        <v>2232</v>
      </c>
      <c r="C39889" t="s">
        <v>8</v>
      </c>
      <c r="D39889" t="s">
        <v>2413</v>
      </c>
      <c r="E39889">
        <v>0</v>
      </c>
    </row>
    <row r="39890" spans="1:5" x14ac:dyDescent="0.3">
      <c r="A39890">
        <v>50350002</v>
      </c>
      <c r="B39890" t="s">
        <v>2234</v>
      </c>
      <c r="C39890" t="s">
        <v>8</v>
      </c>
      <c r="D39890" t="s">
        <v>2378</v>
      </c>
      <c r="E39890">
        <v>0</v>
      </c>
    </row>
    <row r="39891" spans="1:5" x14ac:dyDescent="0.3">
      <c r="A39891">
        <v>50350002</v>
      </c>
      <c r="B39891" t="s">
        <v>2234</v>
      </c>
      <c r="C39891" t="s">
        <v>8</v>
      </c>
      <c r="D39891" t="s">
        <v>2379</v>
      </c>
      <c r="E39891">
        <v>0</v>
      </c>
    </row>
    <row r="39892" spans="1:5" x14ac:dyDescent="0.3">
      <c r="A39892">
        <v>50350002</v>
      </c>
      <c r="B39892" t="s">
        <v>2234</v>
      </c>
      <c r="C39892" t="s">
        <v>8</v>
      </c>
      <c r="D39892" t="s">
        <v>2380</v>
      </c>
      <c r="E39892">
        <v>0</v>
      </c>
    </row>
    <row r="39893" spans="1:5" x14ac:dyDescent="0.3">
      <c r="A39893">
        <v>50350002</v>
      </c>
      <c r="B39893" t="s">
        <v>2234</v>
      </c>
      <c r="C39893" t="s">
        <v>8</v>
      </c>
      <c r="D39893" t="s">
        <v>2381</v>
      </c>
      <c r="E39893">
        <v>0</v>
      </c>
    </row>
    <row r="39894" spans="1:5" x14ac:dyDescent="0.3">
      <c r="A39894">
        <v>50350002</v>
      </c>
      <c r="B39894" t="s">
        <v>2234</v>
      </c>
      <c r="C39894" t="s">
        <v>8</v>
      </c>
      <c r="D39894" t="s">
        <v>2382</v>
      </c>
      <c r="E39894">
        <v>0</v>
      </c>
    </row>
    <row r="39895" spans="1:5" x14ac:dyDescent="0.3">
      <c r="A39895">
        <v>50350002</v>
      </c>
      <c r="B39895" t="s">
        <v>2234</v>
      </c>
      <c r="C39895" t="s">
        <v>8</v>
      </c>
      <c r="D39895" t="s">
        <v>2383</v>
      </c>
      <c r="E39895">
        <v>0</v>
      </c>
    </row>
    <row r="39896" spans="1:5" x14ac:dyDescent="0.3">
      <c r="A39896">
        <v>50350002</v>
      </c>
      <c r="B39896" t="s">
        <v>2234</v>
      </c>
      <c r="C39896" t="s">
        <v>8</v>
      </c>
      <c r="D39896" t="s">
        <v>2384</v>
      </c>
      <c r="E39896">
        <v>-10</v>
      </c>
    </row>
    <row r="39897" spans="1:5" x14ac:dyDescent="0.3">
      <c r="A39897">
        <v>50350002</v>
      </c>
      <c r="B39897" t="s">
        <v>2234</v>
      </c>
      <c r="C39897" t="s">
        <v>8</v>
      </c>
      <c r="D39897" t="s">
        <v>2385</v>
      </c>
      <c r="E39897">
        <v>-10</v>
      </c>
    </row>
    <row r="39898" spans="1:5" x14ac:dyDescent="0.3">
      <c r="A39898">
        <v>50350002</v>
      </c>
      <c r="B39898" t="s">
        <v>2234</v>
      </c>
      <c r="C39898" t="s">
        <v>8</v>
      </c>
      <c r="D39898" t="s">
        <v>2386</v>
      </c>
      <c r="E39898">
        <v>0</v>
      </c>
    </row>
    <row r="39899" spans="1:5" x14ac:dyDescent="0.3">
      <c r="A39899">
        <v>50350002</v>
      </c>
      <c r="B39899" t="s">
        <v>2234</v>
      </c>
      <c r="C39899" t="s">
        <v>8</v>
      </c>
      <c r="D39899" t="s">
        <v>2387</v>
      </c>
      <c r="E39899">
        <v>-4</v>
      </c>
    </row>
    <row r="39900" spans="1:5" x14ac:dyDescent="0.3">
      <c r="A39900">
        <v>50350002</v>
      </c>
      <c r="B39900" t="s">
        <v>2234</v>
      </c>
      <c r="C39900" t="s">
        <v>8</v>
      </c>
      <c r="D39900" t="s">
        <v>2388</v>
      </c>
      <c r="E39900">
        <v>0</v>
      </c>
    </row>
    <row r="39901" spans="1:5" x14ac:dyDescent="0.3">
      <c r="A39901">
        <v>50350002</v>
      </c>
      <c r="B39901" t="s">
        <v>2234</v>
      </c>
      <c r="C39901" t="s">
        <v>8</v>
      </c>
      <c r="D39901" t="s">
        <v>2389</v>
      </c>
      <c r="E39901">
        <v>0</v>
      </c>
    </row>
    <row r="39902" spans="1:5" x14ac:dyDescent="0.3">
      <c r="A39902">
        <v>50350002</v>
      </c>
      <c r="B39902" t="s">
        <v>2234</v>
      </c>
      <c r="C39902" t="s">
        <v>8</v>
      </c>
      <c r="D39902" t="s">
        <v>2390</v>
      </c>
      <c r="E39902">
        <v>0</v>
      </c>
    </row>
    <row r="39903" spans="1:5" x14ac:dyDescent="0.3">
      <c r="A39903">
        <v>50350002</v>
      </c>
      <c r="B39903" t="s">
        <v>2234</v>
      </c>
      <c r="C39903" t="s">
        <v>8</v>
      </c>
      <c r="D39903" t="s">
        <v>2391</v>
      </c>
      <c r="E39903">
        <v>0</v>
      </c>
    </row>
    <row r="39904" spans="1:5" x14ac:dyDescent="0.3">
      <c r="A39904">
        <v>50350002</v>
      </c>
      <c r="B39904" t="s">
        <v>2234</v>
      </c>
      <c r="C39904" t="s">
        <v>8</v>
      </c>
      <c r="D39904" t="s">
        <v>2392</v>
      </c>
      <c r="E39904">
        <v>-6</v>
      </c>
    </row>
    <row r="39905" spans="1:5" x14ac:dyDescent="0.3">
      <c r="A39905">
        <v>50350002</v>
      </c>
      <c r="B39905" t="s">
        <v>2234</v>
      </c>
      <c r="C39905" t="s">
        <v>8</v>
      </c>
      <c r="D39905" t="s">
        <v>2393</v>
      </c>
      <c r="E39905">
        <v>0</v>
      </c>
    </row>
    <row r="39906" spans="1:5" x14ac:dyDescent="0.3">
      <c r="A39906">
        <v>50350002</v>
      </c>
      <c r="B39906" t="s">
        <v>2234</v>
      </c>
      <c r="C39906" t="s">
        <v>8</v>
      </c>
      <c r="D39906" t="s">
        <v>2394</v>
      </c>
      <c r="E39906">
        <v>0</v>
      </c>
    </row>
    <row r="39907" spans="1:5" x14ac:dyDescent="0.3">
      <c r="A39907">
        <v>50350002</v>
      </c>
      <c r="B39907" t="s">
        <v>2234</v>
      </c>
      <c r="C39907" t="s">
        <v>8</v>
      </c>
      <c r="D39907" t="s">
        <v>2395</v>
      </c>
      <c r="E39907">
        <v>0</v>
      </c>
    </row>
    <row r="39908" spans="1:5" x14ac:dyDescent="0.3">
      <c r="A39908">
        <v>50350002</v>
      </c>
      <c r="B39908" t="s">
        <v>2234</v>
      </c>
      <c r="C39908" t="s">
        <v>8</v>
      </c>
      <c r="D39908" t="s">
        <v>2396</v>
      </c>
      <c r="E39908">
        <v>0</v>
      </c>
    </row>
    <row r="39909" spans="1:5" x14ac:dyDescent="0.3">
      <c r="A39909">
        <v>50350002</v>
      </c>
      <c r="B39909" t="s">
        <v>2234</v>
      </c>
      <c r="C39909" t="s">
        <v>8</v>
      </c>
      <c r="D39909" t="s">
        <v>2397</v>
      </c>
      <c r="E39909">
        <v>0</v>
      </c>
    </row>
    <row r="39910" spans="1:5" x14ac:dyDescent="0.3">
      <c r="A39910">
        <v>50350002</v>
      </c>
      <c r="B39910" t="s">
        <v>2234</v>
      </c>
      <c r="C39910" t="s">
        <v>8</v>
      </c>
      <c r="D39910" t="s">
        <v>2398</v>
      </c>
      <c r="E39910">
        <v>0</v>
      </c>
    </row>
    <row r="39911" spans="1:5" x14ac:dyDescent="0.3">
      <c r="A39911">
        <v>50350002</v>
      </c>
      <c r="B39911" t="s">
        <v>2234</v>
      </c>
      <c r="C39911" t="s">
        <v>8</v>
      </c>
      <c r="D39911" t="s">
        <v>2399</v>
      </c>
      <c r="E39911">
        <v>0</v>
      </c>
    </row>
    <row r="39912" spans="1:5" x14ac:dyDescent="0.3">
      <c r="A39912">
        <v>50350002</v>
      </c>
      <c r="B39912" t="s">
        <v>2234</v>
      </c>
      <c r="C39912" t="s">
        <v>8</v>
      </c>
      <c r="D39912" t="s">
        <v>2400</v>
      </c>
      <c r="E39912">
        <v>0</v>
      </c>
    </row>
    <row r="39913" spans="1:5" x14ac:dyDescent="0.3">
      <c r="A39913">
        <v>50350002</v>
      </c>
      <c r="B39913" t="s">
        <v>2234</v>
      </c>
      <c r="C39913" t="s">
        <v>8</v>
      </c>
      <c r="D39913" t="s">
        <v>2401</v>
      </c>
      <c r="E39913">
        <v>0</v>
      </c>
    </row>
    <row r="39914" spans="1:5" x14ac:dyDescent="0.3">
      <c r="A39914">
        <v>50350002</v>
      </c>
      <c r="B39914" t="s">
        <v>2234</v>
      </c>
      <c r="C39914" t="s">
        <v>8</v>
      </c>
      <c r="D39914" t="s">
        <v>2402</v>
      </c>
      <c r="E39914">
        <v>0</v>
      </c>
    </row>
    <row r="39915" spans="1:5" x14ac:dyDescent="0.3">
      <c r="A39915">
        <v>50350002</v>
      </c>
      <c r="B39915" t="s">
        <v>2234</v>
      </c>
      <c r="C39915" t="s">
        <v>8</v>
      </c>
      <c r="D39915" t="s">
        <v>2403</v>
      </c>
      <c r="E39915">
        <v>0</v>
      </c>
    </row>
    <row r="39916" spans="1:5" x14ac:dyDescent="0.3">
      <c r="A39916">
        <v>50350002</v>
      </c>
      <c r="B39916" t="s">
        <v>2234</v>
      </c>
      <c r="C39916" t="s">
        <v>8</v>
      </c>
      <c r="D39916" t="s">
        <v>2404</v>
      </c>
      <c r="E39916">
        <v>0</v>
      </c>
    </row>
    <row r="39917" spans="1:5" x14ac:dyDescent="0.3">
      <c r="A39917">
        <v>50350002</v>
      </c>
      <c r="B39917" t="s">
        <v>2234</v>
      </c>
      <c r="C39917" t="s">
        <v>8</v>
      </c>
      <c r="D39917" t="s">
        <v>2405</v>
      </c>
      <c r="E39917">
        <v>0</v>
      </c>
    </row>
    <row r="39918" spans="1:5" x14ac:dyDescent="0.3">
      <c r="A39918">
        <v>50350002</v>
      </c>
      <c r="B39918" t="s">
        <v>2234</v>
      </c>
      <c r="C39918" t="s">
        <v>8</v>
      </c>
      <c r="D39918" t="s">
        <v>2406</v>
      </c>
      <c r="E39918">
        <v>0</v>
      </c>
    </row>
    <row r="39919" spans="1:5" x14ac:dyDescent="0.3">
      <c r="A39919">
        <v>50350002</v>
      </c>
      <c r="B39919" t="s">
        <v>2234</v>
      </c>
      <c r="C39919" t="s">
        <v>8</v>
      </c>
      <c r="D39919" t="s">
        <v>2407</v>
      </c>
      <c r="E39919">
        <v>0</v>
      </c>
    </row>
    <row r="39920" spans="1:5" x14ac:dyDescent="0.3">
      <c r="A39920">
        <v>50350002</v>
      </c>
      <c r="B39920" t="s">
        <v>2234</v>
      </c>
      <c r="C39920" t="s">
        <v>8</v>
      </c>
      <c r="D39920" t="s">
        <v>2408</v>
      </c>
      <c r="E39920">
        <v>0</v>
      </c>
    </row>
    <row r="39921" spans="1:5" x14ac:dyDescent="0.3">
      <c r="A39921">
        <v>50350002</v>
      </c>
      <c r="B39921" t="s">
        <v>2234</v>
      </c>
      <c r="C39921" t="s">
        <v>8</v>
      </c>
      <c r="D39921" t="s">
        <v>2409</v>
      </c>
      <c r="E39921">
        <v>0</v>
      </c>
    </row>
    <row r="39922" spans="1:5" x14ac:dyDescent="0.3">
      <c r="A39922">
        <v>50350002</v>
      </c>
      <c r="B39922" t="s">
        <v>2234</v>
      </c>
      <c r="C39922" t="s">
        <v>8</v>
      </c>
      <c r="D39922" t="s">
        <v>2410</v>
      </c>
      <c r="E39922">
        <v>0</v>
      </c>
    </row>
    <row r="39923" spans="1:5" x14ac:dyDescent="0.3">
      <c r="A39923">
        <v>50350002</v>
      </c>
      <c r="B39923" t="s">
        <v>2234</v>
      </c>
      <c r="C39923" t="s">
        <v>8</v>
      </c>
      <c r="D39923" t="s">
        <v>2411</v>
      </c>
      <c r="E39923">
        <v>-10</v>
      </c>
    </row>
    <row r="39924" spans="1:5" x14ac:dyDescent="0.3">
      <c r="A39924">
        <v>50350002</v>
      </c>
      <c r="B39924" t="s">
        <v>2234</v>
      </c>
      <c r="C39924" t="s">
        <v>8</v>
      </c>
      <c r="D39924" t="s">
        <v>2412</v>
      </c>
      <c r="E39924">
        <v>0</v>
      </c>
    </row>
    <row r="39925" spans="1:5" x14ac:dyDescent="0.3">
      <c r="A39925">
        <v>50350002</v>
      </c>
      <c r="B39925" t="s">
        <v>2234</v>
      </c>
      <c r="C39925" t="s">
        <v>8</v>
      </c>
      <c r="D39925" t="s">
        <v>2413</v>
      </c>
      <c r="E39925">
        <v>-1</v>
      </c>
    </row>
    <row r="39926" spans="1:5" x14ac:dyDescent="0.3">
      <c r="A39926">
        <v>75330015</v>
      </c>
      <c r="B39926" t="s">
        <v>2236</v>
      </c>
      <c r="C39926" t="s">
        <v>8</v>
      </c>
      <c r="D39926" t="s">
        <v>2378</v>
      </c>
      <c r="E39926">
        <v>0</v>
      </c>
    </row>
    <row r="39927" spans="1:5" x14ac:dyDescent="0.3">
      <c r="A39927">
        <v>75330015</v>
      </c>
      <c r="B39927" t="s">
        <v>2236</v>
      </c>
      <c r="C39927" t="s">
        <v>8</v>
      </c>
      <c r="D39927" t="s">
        <v>2379</v>
      </c>
      <c r="E39927">
        <v>0</v>
      </c>
    </row>
    <row r="39928" spans="1:5" x14ac:dyDescent="0.3">
      <c r="A39928">
        <v>75330015</v>
      </c>
      <c r="B39928" t="s">
        <v>2236</v>
      </c>
      <c r="C39928" t="s">
        <v>8</v>
      </c>
      <c r="D39928" t="s">
        <v>2380</v>
      </c>
      <c r="E39928">
        <v>-15</v>
      </c>
    </row>
    <row r="39929" spans="1:5" x14ac:dyDescent="0.3">
      <c r="A39929">
        <v>75330015</v>
      </c>
      <c r="B39929" t="s">
        <v>2236</v>
      </c>
      <c r="C39929" t="s">
        <v>8</v>
      </c>
      <c r="D39929" t="s">
        <v>2381</v>
      </c>
      <c r="E39929">
        <v>0</v>
      </c>
    </row>
    <row r="39930" spans="1:5" x14ac:dyDescent="0.3">
      <c r="A39930">
        <v>75330015</v>
      </c>
      <c r="B39930" t="s">
        <v>2236</v>
      </c>
      <c r="C39930" t="s">
        <v>8</v>
      </c>
      <c r="D39930" t="s">
        <v>2382</v>
      </c>
      <c r="E39930">
        <v>-4</v>
      </c>
    </row>
    <row r="39931" spans="1:5" x14ac:dyDescent="0.3">
      <c r="A39931">
        <v>75330015</v>
      </c>
      <c r="B39931" t="s">
        <v>2236</v>
      </c>
      <c r="C39931" t="s">
        <v>8</v>
      </c>
      <c r="D39931" t="s">
        <v>2383</v>
      </c>
      <c r="E39931">
        <v>-38</v>
      </c>
    </row>
    <row r="39932" spans="1:5" x14ac:dyDescent="0.3">
      <c r="A39932">
        <v>75330015</v>
      </c>
      <c r="B39932" t="s">
        <v>2236</v>
      </c>
      <c r="C39932" t="s">
        <v>8</v>
      </c>
      <c r="D39932" t="s">
        <v>2384</v>
      </c>
      <c r="E39932">
        <v>-2</v>
      </c>
    </row>
    <row r="39933" spans="1:5" x14ac:dyDescent="0.3">
      <c r="A39933">
        <v>75330015</v>
      </c>
      <c r="B39933" t="s">
        <v>2236</v>
      </c>
      <c r="C39933" t="s">
        <v>8</v>
      </c>
      <c r="D39933" t="s">
        <v>2385</v>
      </c>
      <c r="E39933">
        <v>0</v>
      </c>
    </row>
    <row r="39934" spans="1:5" x14ac:dyDescent="0.3">
      <c r="A39934">
        <v>75330015</v>
      </c>
      <c r="B39934" t="s">
        <v>2236</v>
      </c>
      <c r="C39934" t="s">
        <v>8</v>
      </c>
      <c r="D39934" t="s">
        <v>2386</v>
      </c>
      <c r="E39934">
        <v>0</v>
      </c>
    </row>
    <row r="39935" spans="1:5" x14ac:dyDescent="0.3">
      <c r="A39935">
        <v>75330015</v>
      </c>
      <c r="B39935" t="s">
        <v>2236</v>
      </c>
      <c r="C39935" t="s">
        <v>8</v>
      </c>
      <c r="D39935" t="s">
        <v>2387</v>
      </c>
      <c r="E39935">
        <v>-44</v>
      </c>
    </row>
    <row r="39936" spans="1:5" x14ac:dyDescent="0.3">
      <c r="A39936">
        <v>75330015</v>
      </c>
      <c r="B39936" t="s">
        <v>2236</v>
      </c>
      <c r="C39936" t="s">
        <v>8</v>
      </c>
      <c r="D39936" t="s">
        <v>2388</v>
      </c>
      <c r="E39936">
        <v>0</v>
      </c>
    </row>
    <row r="39937" spans="1:5" x14ac:dyDescent="0.3">
      <c r="A39937">
        <v>75330015</v>
      </c>
      <c r="B39937" t="s">
        <v>2236</v>
      </c>
      <c r="C39937" t="s">
        <v>8</v>
      </c>
      <c r="D39937" t="s">
        <v>2389</v>
      </c>
      <c r="E39937">
        <v>0</v>
      </c>
    </row>
    <row r="39938" spans="1:5" x14ac:dyDescent="0.3">
      <c r="A39938">
        <v>75330015</v>
      </c>
      <c r="B39938" t="s">
        <v>2236</v>
      </c>
      <c r="C39938" t="s">
        <v>8</v>
      </c>
      <c r="D39938" t="s">
        <v>2390</v>
      </c>
      <c r="E39938">
        <v>0</v>
      </c>
    </row>
    <row r="39939" spans="1:5" x14ac:dyDescent="0.3">
      <c r="A39939">
        <v>75330015</v>
      </c>
      <c r="B39939" t="s">
        <v>2236</v>
      </c>
      <c r="C39939" t="s">
        <v>8</v>
      </c>
      <c r="D39939" t="s">
        <v>2391</v>
      </c>
      <c r="E39939">
        <v>0</v>
      </c>
    </row>
    <row r="39940" spans="1:5" x14ac:dyDescent="0.3">
      <c r="A39940">
        <v>75330015</v>
      </c>
      <c r="B39940" t="s">
        <v>2236</v>
      </c>
      <c r="C39940" t="s">
        <v>8</v>
      </c>
      <c r="D39940" t="s">
        <v>2392</v>
      </c>
      <c r="E39940">
        <v>0</v>
      </c>
    </row>
    <row r="39941" spans="1:5" x14ac:dyDescent="0.3">
      <c r="A39941">
        <v>75330015</v>
      </c>
      <c r="B39941" t="s">
        <v>2236</v>
      </c>
      <c r="C39941" t="s">
        <v>8</v>
      </c>
      <c r="D39941" t="s">
        <v>2393</v>
      </c>
      <c r="E39941">
        <v>0</v>
      </c>
    </row>
    <row r="39942" spans="1:5" x14ac:dyDescent="0.3">
      <c r="A39942">
        <v>75330015</v>
      </c>
      <c r="B39942" t="s">
        <v>2236</v>
      </c>
      <c r="C39942" t="s">
        <v>8</v>
      </c>
      <c r="D39942" t="s">
        <v>2394</v>
      </c>
      <c r="E39942">
        <v>0</v>
      </c>
    </row>
    <row r="39943" spans="1:5" x14ac:dyDescent="0.3">
      <c r="A39943">
        <v>75330015</v>
      </c>
      <c r="B39943" t="s">
        <v>2236</v>
      </c>
      <c r="C39943" t="s">
        <v>8</v>
      </c>
      <c r="D39943" t="s">
        <v>2395</v>
      </c>
      <c r="E39943">
        <v>0</v>
      </c>
    </row>
    <row r="39944" spans="1:5" x14ac:dyDescent="0.3">
      <c r="A39944">
        <v>75330015</v>
      </c>
      <c r="B39944" t="s">
        <v>2236</v>
      </c>
      <c r="C39944" t="s">
        <v>8</v>
      </c>
      <c r="D39944" t="s">
        <v>2396</v>
      </c>
      <c r="E39944">
        <v>0</v>
      </c>
    </row>
    <row r="39945" spans="1:5" x14ac:dyDescent="0.3">
      <c r="A39945">
        <v>75330015</v>
      </c>
      <c r="B39945" t="s">
        <v>2236</v>
      </c>
      <c r="C39945" t="s">
        <v>8</v>
      </c>
      <c r="D39945" t="s">
        <v>2397</v>
      </c>
      <c r="E39945">
        <v>0</v>
      </c>
    </row>
    <row r="39946" spans="1:5" x14ac:dyDescent="0.3">
      <c r="A39946">
        <v>75330015</v>
      </c>
      <c r="B39946" t="s">
        <v>2236</v>
      </c>
      <c r="C39946" t="s">
        <v>8</v>
      </c>
      <c r="D39946" t="s">
        <v>2398</v>
      </c>
      <c r="E39946">
        <v>0</v>
      </c>
    </row>
    <row r="39947" spans="1:5" x14ac:dyDescent="0.3">
      <c r="A39947">
        <v>75330015</v>
      </c>
      <c r="B39947" t="s">
        <v>2236</v>
      </c>
      <c r="C39947" t="s">
        <v>8</v>
      </c>
      <c r="D39947" t="s">
        <v>2399</v>
      </c>
      <c r="E39947">
        <v>-4</v>
      </c>
    </row>
    <row r="39948" spans="1:5" x14ac:dyDescent="0.3">
      <c r="A39948">
        <v>75330015</v>
      </c>
      <c r="B39948" t="s">
        <v>2236</v>
      </c>
      <c r="C39948" t="s">
        <v>8</v>
      </c>
      <c r="D39948" t="s">
        <v>2400</v>
      </c>
      <c r="E39948">
        <v>0</v>
      </c>
    </row>
    <row r="39949" spans="1:5" x14ac:dyDescent="0.3">
      <c r="A39949">
        <v>75330015</v>
      </c>
      <c r="B39949" t="s">
        <v>2236</v>
      </c>
      <c r="C39949" t="s">
        <v>8</v>
      </c>
      <c r="D39949" t="s">
        <v>2401</v>
      </c>
      <c r="E39949">
        <v>-20</v>
      </c>
    </row>
    <row r="39950" spans="1:5" x14ac:dyDescent="0.3">
      <c r="A39950">
        <v>75330015</v>
      </c>
      <c r="B39950" t="s">
        <v>2236</v>
      </c>
      <c r="C39950" t="s">
        <v>8</v>
      </c>
      <c r="D39950" t="s">
        <v>2402</v>
      </c>
      <c r="E39950">
        <v>-3</v>
      </c>
    </row>
    <row r="39951" spans="1:5" x14ac:dyDescent="0.3">
      <c r="A39951">
        <v>75330015</v>
      </c>
      <c r="B39951" t="s">
        <v>2236</v>
      </c>
      <c r="C39951" t="s">
        <v>8</v>
      </c>
      <c r="D39951" t="s">
        <v>2403</v>
      </c>
      <c r="E39951">
        <v>-6</v>
      </c>
    </row>
    <row r="39952" spans="1:5" x14ac:dyDescent="0.3">
      <c r="A39952">
        <v>75330015</v>
      </c>
      <c r="B39952" t="s">
        <v>2236</v>
      </c>
      <c r="C39952" t="s">
        <v>8</v>
      </c>
      <c r="D39952" t="s">
        <v>2404</v>
      </c>
      <c r="E39952">
        <v>0</v>
      </c>
    </row>
    <row r="39953" spans="1:5" x14ac:dyDescent="0.3">
      <c r="A39953">
        <v>75330015</v>
      </c>
      <c r="B39953" t="s">
        <v>2236</v>
      </c>
      <c r="C39953" t="s">
        <v>8</v>
      </c>
      <c r="D39953" t="s">
        <v>2405</v>
      </c>
      <c r="E39953">
        <v>0</v>
      </c>
    </row>
    <row r="39954" spans="1:5" x14ac:dyDescent="0.3">
      <c r="A39954">
        <v>75330015</v>
      </c>
      <c r="B39954" t="s">
        <v>2236</v>
      </c>
      <c r="C39954" t="s">
        <v>8</v>
      </c>
      <c r="D39954" t="s">
        <v>2406</v>
      </c>
      <c r="E39954">
        <v>-10</v>
      </c>
    </row>
    <row r="39955" spans="1:5" x14ac:dyDescent="0.3">
      <c r="A39955">
        <v>75330015</v>
      </c>
      <c r="B39955" t="s">
        <v>2236</v>
      </c>
      <c r="C39955" t="s">
        <v>8</v>
      </c>
      <c r="D39955" t="s">
        <v>2407</v>
      </c>
      <c r="E39955">
        <v>0</v>
      </c>
    </row>
    <row r="39956" spans="1:5" x14ac:dyDescent="0.3">
      <c r="A39956">
        <v>75330015</v>
      </c>
      <c r="B39956" t="s">
        <v>2236</v>
      </c>
      <c r="C39956" t="s">
        <v>8</v>
      </c>
      <c r="D39956" t="s">
        <v>2408</v>
      </c>
      <c r="E39956">
        <v>0</v>
      </c>
    </row>
    <row r="39957" spans="1:5" x14ac:dyDescent="0.3">
      <c r="A39957">
        <v>75330015</v>
      </c>
      <c r="B39957" t="s">
        <v>2236</v>
      </c>
      <c r="C39957" t="s">
        <v>8</v>
      </c>
      <c r="D39957" t="s">
        <v>2409</v>
      </c>
      <c r="E39957">
        <v>-10</v>
      </c>
    </row>
    <row r="39958" spans="1:5" x14ac:dyDescent="0.3">
      <c r="A39958">
        <v>75330015</v>
      </c>
      <c r="B39958" t="s">
        <v>2236</v>
      </c>
      <c r="C39958" t="s">
        <v>8</v>
      </c>
      <c r="D39958" t="s">
        <v>2410</v>
      </c>
      <c r="E39958">
        <v>0</v>
      </c>
    </row>
    <row r="39959" spans="1:5" x14ac:dyDescent="0.3">
      <c r="A39959">
        <v>75330015</v>
      </c>
      <c r="B39959" t="s">
        <v>2236</v>
      </c>
      <c r="C39959" t="s">
        <v>8</v>
      </c>
      <c r="D39959" t="s">
        <v>2411</v>
      </c>
      <c r="E39959">
        <v>-4</v>
      </c>
    </row>
    <row r="39960" spans="1:5" x14ac:dyDescent="0.3">
      <c r="A39960">
        <v>75330015</v>
      </c>
      <c r="B39960" t="s">
        <v>2236</v>
      </c>
      <c r="C39960" t="s">
        <v>8</v>
      </c>
      <c r="D39960" t="s">
        <v>2412</v>
      </c>
      <c r="E39960">
        <v>0</v>
      </c>
    </row>
    <row r="39961" spans="1:5" x14ac:dyDescent="0.3">
      <c r="A39961">
        <v>75330015</v>
      </c>
      <c r="B39961" t="s">
        <v>2236</v>
      </c>
      <c r="C39961" t="s">
        <v>8</v>
      </c>
      <c r="D39961" t="s">
        <v>2413</v>
      </c>
      <c r="E39961">
        <v>-20</v>
      </c>
    </row>
    <row r="39962" spans="1:5" x14ac:dyDescent="0.3">
      <c r="A39962">
        <v>30300031</v>
      </c>
      <c r="B39962" t="s">
        <v>2238</v>
      </c>
      <c r="C39962" t="s">
        <v>8</v>
      </c>
      <c r="D39962" t="s">
        <v>2378</v>
      </c>
      <c r="E39962">
        <v>-148</v>
      </c>
    </row>
    <row r="39963" spans="1:5" x14ac:dyDescent="0.3">
      <c r="A39963">
        <v>30300031</v>
      </c>
      <c r="B39963" t="s">
        <v>2238</v>
      </c>
      <c r="C39963" t="s">
        <v>8</v>
      </c>
      <c r="D39963" t="s">
        <v>2379</v>
      </c>
      <c r="E39963">
        <v>-50</v>
      </c>
    </row>
    <row r="39964" spans="1:5" x14ac:dyDescent="0.3">
      <c r="A39964">
        <v>30300031</v>
      </c>
      <c r="B39964" t="s">
        <v>2238</v>
      </c>
      <c r="C39964" t="s">
        <v>8</v>
      </c>
      <c r="D39964" t="s">
        <v>2380</v>
      </c>
      <c r="E39964">
        <v>-350</v>
      </c>
    </row>
    <row r="39965" spans="1:5" x14ac:dyDescent="0.3">
      <c r="A39965">
        <v>30300031</v>
      </c>
      <c r="B39965" t="s">
        <v>2238</v>
      </c>
      <c r="C39965" t="s">
        <v>8</v>
      </c>
      <c r="D39965" t="s">
        <v>2381</v>
      </c>
      <c r="E39965">
        <v>0</v>
      </c>
    </row>
    <row r="39966" spans="1:5" x14ac:dyDescent="0.3">
      <c r="A39966">
        <v>30300031</v>
      </c>
      <c r="B39966" t="s">
        <v>2238</v>
      </c>
      <c r="C39966" t="s">
        <v>8</v>
      </c>
      <c r="D39966" t="s">
        <v>2382</v>
      </c>
      <c r="E39966">
        <v>0</v>
      </c>
    </row>
    <row r="39967" spans="1:5" x14ac:dyDescent="0.3">
      <c r="A39967">
        <v>30300031</v>
      </c>
      <c r="B39967" t="s">
        <v>2238</v>
      </c>
      <c r="C39967" t="s">
        <v>8</v>
      </c>
      <c r="D39967" t="s">
        <v>2383</v>
      </c>
      <c r="E39967">
        <v>0</v>
      </c>
    </row>
    <row r="39968" spans="1:5" x14ac:dyDescent="0.3">
      <c r="A39968">
        <v>30300031</v>
      </c>
      <c r="B39968" t="s">
        <v>2238</v>
      </c>
      <c r="C39968" t="s">
        <v>8</v>
      </c>
      <c r="D39968" t="s">
        <v>2384</v>
      </c>
      <c r="E39968">
        <v>0</v>
      </c>
    </row>
    <row r="39969" spans="1:5" x14ac:dyDescent="0.3">
      <c r="A39969">
        <v>30300031</v>
      </c>
      <c r="B39969" t="s">
        <v>2238</v>
      </c>
      <c r="C39969" t="s">
        <v>8</v>
      </c>
      <c r="D39969" t="s">
        <v>2385</v>
      </c>
      <c r="E39969">
        <v>0</v>
      </c>
    </row>
    <row r="39970" spans="1:5" x14ac:dyDescent="0.3">
      <c r="A39970">
        <v>30300031</v>
      </c>
      <c r="B39970" t="s">
        <v>2238</v>
      </c>
      <c r="C39970" t="s">
        <v>8</v>
      </c>
      <c r="D39970" t="s">
        <v>2386</v>
      </c>
      <c r="E39970">
        <v>0</v>
      </c>
    </row>
    <row r="39971" spans="1:5" x14ac:dyDescent="0.3">
      <c r="A39971">
        <v>30300031</v>
      </c>
      <c r="B39971" t="s">
        <v>2238</v>
      </c>
      <c r="C39971" t="s">
        <v>8</v>
      </c>
      <c r="D39971" t="s">
        <v>2387</v>
      </c>
      <c r="E39971">
        <v>0</v>
      </c>
    </row>
    <row r="39972" spans="1:5" x14ac:dyDescent="0.3">
      <c r="A39972">
        <v>30300031</v>
      </c>
      <c r="B39972" t="s">
        <v>2238</v>
      </c>
      <c r="C39972" t="s">
        <v>8</v>
      </c>
      <c r="D39972" t="s">
        <v>2388</v>
      </c>
      <c r="E39972">
        <v>0</v>
      </c>
    </row>
    <row r="39973" spans="1:5" x14ac:dyDescent="0.3">
      <c r="A39973">
        <v>30300031</v>
      </c>
      <c r="B39973" t="s">
        <v>2238</v>
      </c>
      <c r="C39973" t="s">
        <v>8</v>
      </c>
      <c r="D39973" t="s">
        <v>2389</v>
      </c>
      <c r="E39973">
        <v>0</v>
      </c>
    </row>
    <row r="39974" spans="1:5" x14ac:dyDescent="0.3">
      <c r="A39974">
        <v>30300031</v>
      </c>
      <c r="B39974" t="s">
        <v>2238</v>
      </c>
      <c r="C39974" t="s">
        <v>8</v>
      </c>
      <c r="D39974" t="s">
        <v>2390</v>
      </c>
      <c r="E39974">
        <v>0</v>
      </c>
    </row>
    <row r="39975" spans="1:5" x14ac:dyDescent="0.3">
      <c r="A39975">
        <v>30300031</v>
      </c>
      <c r="B39975" t="s">
        <v>2238</v>
      </c>
      <c r="C39975" t="s">
        <v>8</v>
      </c>
      <c r="D39975" t="s">
        <v>2391</v>
      </c>
      <c r="E39975">
        <v>-100</v>
      </c>
    </row>
    <row r="39976" spans="1:5" x14ac:dyDescent="0.3">
      <c r="A39976">
        <v>30300031</v>
      </c>
      <c r="B39976" t="s">
        <v>2238</v>
      </c>
      <c r="C39976" t="s">
        <v>8</v>
      </c>
      <c r="D39976" t="s">
        <v>2392</v>
      </c>
      <c r="E39976">
        <v>0</v>
      </c>
    </row>
    <row r="39977" spans="1:5" x14ac:dyDescent="0.3">
      <c r="A39977">
        <v>30300031</v>
      </c>
      <c r="B39977" t="s">
        <v>2238</v>
      </c>
      <c r="C39977" t="s">
        <v>8</v>
      </c>
      <c r="D39977" t="s">
        <v>2393</v>
      </c>
      <c r="E39977">
        <v>-2</v>
      </c>
    </row>
    <row r="39978" spans="1:5" x14ac:dyDescent="0.3">
      <c r="A39978">
        <v>30300031</v>
      </c>
      <c r="B39978" t="s">
        <v>2238</v>
      </c>
      <c r="C39978" t="s">
        <v>8</v>
      </c>
      <c r="D39978" t="s">
        <v>2394</v>
      </c>
      <c r="E39978">
        <v>0</v>
      </c>
    </row>
    <row r="39979" spans="1:5" x14ac:dyDescent="0.3">
      <c r="A39979">
        <v>30300031</v>
      </c>
      <c r="B39979" t="s">
        <v>2238</v>
      </c>
      <c r="C39979" t="s">
        <v>8</v>
      </c>
      <c r="D39979" t="s">
        <v>2395</v>
      </c>
      <c r="E39979">
        <v>-300</v>
      </c>
    </row>
    <row r="39980" spans="1:5" x14ac:dyDescent="0.3">
      <c r="A39980">
        <v>30300031</v>
      </c>
      <c r="B39980" t="s">
        <v>2238</v>
      </c>
      <c r="C39980" t="s">
        <v>8</v>
      </c>
      <c r="D39980" t="s">
        <v>2396</v>
      </c>
      <c r="E39980">
        <v>0</v>
      </c>
    </row>
    <row r="39981" spans="1:5" x14ac:dyDescent="0.3">
      <c r="A39981">
        <v>30300031</v>
      </c>
      <c r="B39981" t="s">
        <v>2238</v>
      </c>
      <c r="C39981" t="s">
        <v>8</v>
      </c>
      <c r="D39981" t="s">
        <v>2397</v>
      </c>
      <c r="E39981">
        <v>0</v>
      </c>
    </row>
    <row r="39982" spans="1:5" x14ac:dyDescent="0.3">
      <c r="A39982">
        <v>30300031</v>
      </c>
      <c r="B39982" t="s">
        <v>2238</v>
      </c>
      <c r="C39982" t="s">
        <v>8</v>
      </c>
      <c r="D39982" t="s">
        <v>2398</v>
      </c>
      <c r="E39982">
        <v>0</v>
      </c>
    </row>
    <row r="39983" spans="1:5" x14ac:dyDescent="0.3">
      <c r="A39983">
        <v>30300031</v>
      </c>
      <c r="B39983" t="s">
        <v>2238</v>
      </c>
      <c r="C39983" t="s">
        <v>8</v>
      </c>
      <c r="D39983" t="s">
        <v>2399</v>
      </c>
      <c r="E39983">
        <v>0</v>
      </c>
    </row>
    <row r="39984" spans="1:5" x14ac:dyDescent="0.3">
      <c r="A39984">
        <v>30300031</v>
      </c>
      <c r="B39984" t="s">
        <v>2238</v>
      </c>
      <c r="C39984" t="s">
        <v>8</v>
      </c>
      <c r="D39984" t="s">
        <v>2400</v>
      </c>
      <c r="E39984">
        <v>-10</v>
      </c>
    </row>
    <row r="39985" spans="1:5" x14ac:dyDescent="0.3">
      <c r="A39985">
        <v>30300031</v>
      </c>
      <c r="B39985" t="s">
        <v>2238</v>
      </c>
      <c r="C39985" t="s">
        <v>8</v>
      </c>
      <c r="D39985" t="s">
        <v>2401</v>
      </c>
      <c r="E39985">
        <v>0</v>
      </c>
    </row>
    <row r="39986" spans="1:5" x14ac:dyDescent="0.3">
      <c r="A39986">
        <v>30300031</v>
      </c>
      <c r="B39986" t="s">
        <v>2238</v>
      </c>
      <c r="C39986" t="s">
        <v>8</v>
      </c>
      <c r="D39986" t="s">
        <v>2402</v>
      </c>
      <c r="E39986">
        <v>-80</v>
      </c>
    </row>
    <row r="39987" spans="1:5" x14ac:dyDescent="0.3">
      <c r="A39987">
        <v>30300031</v>
      </c>
      <c r="B39987" t="s">
        <v>2238</v>
      </c>
      <c r="C39987" t="s">
        <v>8</v>
      </c>
      <c r="D39987" t="s">
        <v>2403</v>
      </c>
      <c r="E39987">
        <v>0</v>
      </c>
    </row>
    <row r="39988" spans="1:5" x14ac:dyDescent="0.3">
      <c r="A39988">
        <v>30300031</v>
      </c>
      <c r="B39988" t="s">
        <v>2238</v>
      </c>
      <c r="C39988" t="s">
        <v>8</v>
      </c>
      <c r="D39988" t="s">
        <v>2404</v>
      </c>
      <c r="E39988">
        <v>0</v>
      </c>
    </row>
    <row r="39989" spans="1:5" x14ac:dyDescent="0.3">
      <c r="A39989">
        <v>30300031</v>
      </c>
      <c r="B39989" t="s">
        <v>2238</v>
      </c>
      <c r="C39989" t="s">
        <v>8</v>
      </c>
      <c r="D39989" t="s">
        <v>2405</v>
      </c>
      <c r="E39989">
        <v>0</v>
      </c>
    </row>
    <row r="39990" spans="1:5" x14ac:dyDescent="0.3">
      <c r="A39990">
        <v>30300031</v>
      </c>
      <c r="B39990" t="s">
        <v>2238</v>
      </c>
      <c r="C39990" t="s">
        <v>8</v>
      </c>
      <c r="D39990" t="s">
        <v>2406</v>
      </c>
      <c r="E39990">
        <v>0</v>
      </c>
    </row>
    <row r="39991" spans="1:5" x14ac:dyDescent="0.3">
      <c r="A39991">
        <v>30300031</v>
      </c>
      <c r="B39991" t="s">
        <v>2238</v>
      </c>
      <c r="C39991" t="s">
        <v>8</v>
      </c>
      <c r="D39991" t="s">
        <v>2407</v>
      </c>
      <c r="E39991">
        <v>0</v>
      </c>
    </row>
    <row r="39992" spans="1:5" x14ac:dyDescent="0.3">
      <c r="A39992">
        <v>30300031</v>
      </c>
      <c r="B39992" t="s">
        <v>2238</v>
      </c>
      <c r="C39992" t="s">
        <v>8</v>
      </c>
      <c r="D39992" t="s">
        <v>2408</v>
      </c>
      <c r="E39992">
        <v>-60</v>
      </c>
    </row>
    <row r="39993" spans="1:5" x14ac:dyDescent="0.3">
      <c r="A39993">
        <v>30300031</v>
      </c>
      <c r="B39993" t="s">
        <v>2238</v>
      </c>
      <c r="C39993" t="s">
        <v>8</v>
      </c>
      <c r="D39993" t="s">
        <v>2409</v>
      </c>
      <c r="E39993">
        <v>0</v>
      </c>
    </row>
    <row r="39994" spans="1:5" x14ac:dyDescent="0.3">
      <c r="A39994">
        <v>30300031</v>
      </c>
      <c r="B39994" t="s">
        <v>2238</v>
      </c>
      <c r="C39994" t="s">
        <v>8</v>
      </c>
      <c r="D39994" t="s">
        <v>2410</v>
      </c>
      <c r="E39994">
        <v>0</v>
      </c>
    </row>
    <row r="39995" spans="1:5" x14ac:dyDescent="0.3">
      <c r="A39995">
        <v>30300031</v>
      </c>
      <c r="B39995" t="s">
        <v>2238</v>
      </c>
      <c r="C39995" t="s">
        <v>8</v>
      </c>
      <c r="D39995" t="s">
        <v>2411</v>
      </c>
      <c r="E39995">
        <v>-116</v>
      </c>
    </row>
    <row r="39996" spans="1:5" x14ac:dyDescent="0.3">
      <c r="A39996">
        <v>30300031</v>
      </c>
      <c r="B39996" t="s">
        <v>2238</v>
      </c>
      <c r="C39996" t="s">
        <v>8</v>
      </c>
      <c r="D39996" t="s">
        <v>2412</v>
      </c>
      <c r="E39996">
        <v>0</v>
      </c>
    </row>
    <row r="39997" spans="1:5" x14ac:dyDescent="0.3">
      <c r="A39997">
        <v>30300031</v>
      </c>
      <c r="B39997" t="s">
        <v>2238</v>
      </c>
      <c r="C39997" t="s">
        <v>8</v>
      </c>
      <c r="D39997" t="s">
        <v>2413</v>
      </c>
      <c r="E39997">
        <v>-85</v>
      </c>
    </row>
    <row r="39998" spans="1:5" x14ac:dyDescent="0.3">
      <c r="A39998">
        <v>30040049</v>
      </c>
      <c r="B39998" t="s">
        <v>2240</v>
      </c>
      <c r="C39998" t="s">
        <v>8</v>
      </c>
      <c r="D39998" t="s">
        <v>2378</v>
      </c>
      <c r="E39998">
        <v>0</v>
      </c>
    </row>
    <row r="39999" spans="1:5" x14ac:dyDescent="0.3">
      <c r="A39999">
        <v>30040049</v>
      </c>
      <c r="B39999" t="s">
        <v>2240</v>
      </c>
      <c r="C39999" t="s">
        <v>8</v>
      </c>
      <c r="D39999" t="s">
        <v>2379</v>
      </c>
      <c r="E39999">
        <v>0</v>
      </c>
    </row>
    <row r="40000" spans="1:5" x14ac:dyDescent="0.3">
      <c r="A40000">
        <v>30040049</v>
      </c>
      <c r="B40000" t="s">
        <v>2240</v>
      </c>
      <c r="C40000" t="s">
        <v>8</v>
      </c>
      <c r="D40000" t="s">
        <v>2380</v>
      </c>
      <c r="E40000">
        <v>0</v>
      </c>
    </row>
    <row r="40001" spans="1:5" x14ac:dyDescent="0.3">
      <c r="A40001">
        <v>30040049</v>
      </c>
      <c r="B40001" t="s">
        <v>2240</v>
      </c>
      <c r="C40001" t="s">
        <v>8</v>
      </c>
      <c r="D40001" t="s">
        <v>2381</v>
      </c>
      <c r="E40001">
        <v>0</v>
      </c>
    </row>
    <row r="40002" spans="1:5" x14ac:dyDescent="0.3">
      <c r="A40002">
        <v>30040049</v>
      </c>
      <c r="B40002" t="s">
        <v>2240</v>
      </c>
      <c r="C40002" t="s">
        <v>8</v>
      </c>
      <c r="D40002" t="s">
        <v>2382</v>
      </c>
      <c r="E40002">
        <v>0</v>
      </c>
    </row>
    <row r="40003" spans="1:5" x14ac:dyDescent="0.3">
      <c r="A40003">
        <v>30040049</v>
      </c>
      <c r="B40003" t="s">
        <v>2240</v>
      </c>
      <c r="C40003" t="s">
        <v>8</v>
      </c>
      <c r="D40003" t="s">
        <v>2383</v>
      </c>
      <c r="E40003">
        <v>0</v>
      </c>
    </row>
    <row r="40004" spans="1:5" x14ac:dyDescent="0.3">
      <c r="A40004">
        <v>30040049</v>
      </c>
      <c r="B40004" t="s">
        <v>2240</v>
      </c>
      <c r="C40004" t="s">
        <v>8</v>
      </c>
      <c r="D40004" t="s">
        <v>2384</v>
      </c>
      <c r="E40004">
        <v>0</v>
      </c>
    </row>
    <row r="40005" spans="1:5" x14ac:dyDescent="0.3">
      <c r="A40005">
        <v>30040049</v>
      </c>
      <c r="B40005" t="s">
        <v>2240</v>
      </c>
      <c r="C40005" t="s">
        <v>8</v>
      </c>
      <c r="D40005" t="s">
        <v>2385</v>
      </c>
      <c r="E40005">
        <v>0</v>
      </c>
    </row>
    <row r="40006" spans="1:5" x14ac:dyDescent="0.3">
      <c r="A40006">
        <v>30040049</v>
      </c>
      <c r="B40006" t="s">
        <v>2240</v>
      </c>
      <c r="C40006" t="s">
        <v>8</v>
      </c>
      <c r="D40006" t="s">
        <v>2386</v>
      </c>
      <c r="E40006">
        <v>0</v>
      </c>
    </row>
    <row r="40007" spans="1:5" x14ac:dyDescent="0.3">
      <c r="A40007">
        <v>30040049</v>
      </c>
      <c r="B40007" t="s">
        <v>2240</v>
      </c>
      <c r="C40007" t="s">
        <v>8</v>
      </c>
      <c r="D40007" t="s">
        <v>2387</v>
      </c>
      <c r="E40007">
        <v>0</v>
      </c>
    </row>
    <row r="40008" spans="1:5" x14ac:dyDescent="0.3">
      <c r="A40008">
        <v>30040049</v>
      </c>
      <c r="B40008" t="s">
        <v>2240</v>
      </c>
      <c r="C40008" t="s">
        <v>8</v>
      </c>
      <c r="D40008" t="s">
        <v>2388</v>
      </c>
      <c r="E40008">
        <v>0</v>
      </c>
    </row>
    <row r="40009" spans="1:5" x14ac:dyDescent="0.3">
      <c r="A40009">
        <v>30040049</v>
      </c>
      <c r="B40009" t="s">
        <v>2240</v>
      </c>
      <c r="C40009" t="s">
        <v>8</v>
      </c>
      <c r="D40009" t="s">
        <v>2389</v>
      </c>
      <c r="E40009">
        <v>0</v>
      </c>
    </row>
    <row r="40010" spans="1:5" x14ac:dyDescent="0.3">
      <c r="A40010">
        <v>30040049</v>
      </c>
      <c r="B40010" t="s">
        <v>2240</v>
      </c>
      <c r="C40010" t="s">
        <v>8</v>
      </c>
      <c r="D40010" t="s">
        <v>2390</v>
      </c>
      <c r="E40010">
        <v>0</v>
      </c>
    </row>
    <row r="40011" spans="1:5" x14ac:dyDescent="0.3">
      <c r="A40011">
        <v>30040049</v>
      </c>
      <c r="B40011" t="s">
        <v>2240</v>
      </c>
      <c r="C40011" t="s">
        <v>8</v>
      </c>
      <c r="D40011" t="s">
        <v>2391</v>
      </c>
      <c r="E40011">
        <v>0</v>
      </c>
    </row>
    <row r="40012" spans="1:5" x14ac:dyDescent="0.3">
      <c r="A40012">
        <v>30040049</v>
      </c>
      <c r="B40012" t="s">
        <v>2240</v>
      </c>
      <c r="C40012" t="s">
        <v>8</v>
      </c>
      <c r="D40012" t="s">
        <v>2392</v>
      </c>
      <c r="E40012">
        <v>0</v>
      </c>
    </row>
    <row r="40013" spans="1:5" x14ac:dyDescent="0.3">
      <c r="A40013">
        <v>30040049</v>
      </c>
      <c r="B40013" t="s">
        <v>2240</v>
      </c>
      <c r="C40013" t="s">
        <v>8</v>
      </c>
      <c r="D40013" t="s">
        <v>2393</v>
      </c>
      <c r="E40013">
        <v>-20</v>
      </c>
    </row>
    <row r="40014" spans="1:5" x14ac:dyDescent="0.3">
      <c r="A40014">
        <v>30040049</v>
      </c>
      <c r="B40014" t="s">
        <v>2240</v>
      </c>
      <c r="C40014" t="s">
        <v>8</v>
      </c>
      <c r="D40014" t="s">
        <v>2394</v>
      </c>
      <c r="E40014">
        <v>0</v>
      </c>
    </row>
    <row r="40015" spans="1:5" x14ac:dyDescent="0.3">
      <c r="A40015">
        <v>30040049</v>
      </c>
      <c r="B40015" t="s">
        <v>2240</v>
      </c>
      <c r="C40015" t="s">
        <v>8</v>
      </c>
      <c r="D40015" t="s">
        <v>2395</v>
      </c>
      <c r="E40015">
        <v>0</v>
      </c>
    </row>
    <row r="40016" spans="1:5" x14ac:dyDescent="0.3">
      <c r="A40016">
        <v>30040049</v>
      </c>
      <c r="B40016" t="s">
        <v>2240</v>
      </c>
      <c r="C40016" t="s">
        <v>8</v>
      </c>
      <c r="D40016" t="s">
        <v>2396</v>
      </c>
      <c r="E40016">
        <v>0</v>
      </c>
    </row>
    <row r="40017" spans="1:5" x14ac:dyDescent="0.3">
      <c r="A40017">
        <v>30040049</v>
      </c>
      <c r="B40017" t="s">
        <v>2240</v>
      </c>
      <c r="C40017" t="s">
        <v>8</v>
      </c>
      <c r="D40017" t="s">
        <v>2397</v>
      </c>
      <c r="E40017">
        <v>0</v>
      </c>
    </row>
    <row r="40018" spans="1:5" x14ac:dyDescent="0.3">
      <c r="A40018">
        <v>30040049</v>
      </c>
      <c r="B40018" t="s">
        <v>2240</v>
      </c>
      <c r="C40018" t="s">
        <v>8</v>
      </c>
      <c r="D40018" t="s">
        <v>2398</v>
      </c>
      <c r="E40018">
        <v>0</v>
      </c>
    </row>
    <row r="40019" spans="1:5" x14ac:dyDescent="0.3">
      <c r="A40019">
        <v>30040049</v>
      </c>
      <c r="B40019" t="s">
        <v>2240</v>
      </c>
      <c r="C40019" t="s">
        <v>8</v>
      </c>
      <c r="D40019" t="s">
        <v>2399</v>
      </c>
      <c r="E40019">
        <v>0</v>
      </c>
    </row>
    <row r="40020" spans="1:5" x14ac:dyDescent="0.3">
      <c r="A40020">
        <v>30040049</v>
      </c>
      <c r="B40020" t="s">
        <v>2240</v>
      </c>
      <c r="C40020" t="s">
        <v>8</v>
      </c>
      <c r="D40020" t="s">
        <v>2400</v>
      </c>
      <c r="E40020">
        <v>0</v>
      </c>
    </row>
    <row r="40021" spans="1:5" x14ac:dyDescent="0.3">
      <c r="A40021">
        <v>30040049</v>
      </c>
      <c r="B40021" t="s">
        <v>2240</v>
      </c>
      <c r="C40021" t="s">
        <v>8</v>
      </c>
      <c r="D40021" t="s">
        <v>2401</v>
      </c>
      <c r="E40021">
        <v>0</v>
      </c>
    </row>
    <row r="40022" spans="1:5" x14ac:dyDescent="0.3">
      <c r="A40022">
        <v>30040049</v>
      </c>
      <c r="B40022" t="s">
        <v>2240</v>
      </c>
      <c r="C40022" t="s">
        <v>8</v>
      </c>
      <c r="D40022" t="s">
        <v>2402</v>
      </c>
      <c r="E40022">
        <v>0</v>
      </c>
    </row>
    <row r="40023" spans="1:5" x14ac:dyDescent="0.3">
      <c r="A40023">
        <v>30040049</v>
      </c>
      <c r="B40023" t="s">
        <v>2240</v>
      </c>
      <c r="C40023" t="s">
        <v>8</v>
      </c>
      <c r="D40023" t="s">
        <v>2403</v>
      </c>
      <c r="E40023">
        <v>-50</v>
      </c>
    </row>
    <row r="40024" spans="1:5" x14ac:dyDescent="0.3">
      <c r="A40024">
        <v>30040049</v>
      </c>
      <c r="B40024" t="s">
        <v>2240</v>
      </c>
      <c r="C40024" t="s">
        <v>8</v>
      </c>
      <c r="D40024" t="s">
        <v>2404</v>
      </c>
      <c r="E40024">
        <v>0</v>
      </c>
    </row>
    <row r="40025" spans="1:5" x14ac:dyDescent="0.3">
      <c r="A40025">
        <v>30040049</v>
      </c>
      <c r="B40025" t="s">
        <v>2240</v>
      </c>
      <c r="C40025" t="s">
        <v>8</v>
      </c>
      <c r="D40025" t="s">
        <v>2405</v>
      </c>
      <c r="E40025">
        <v>0</v>
      </c>
    </row>
    <row r="40026" spans="1:5" x14ac:dyDescent="0.3">
      <c r="A40026">
        <v>30040049</v>
      </c>
      <c r="B40026" t="s">
        <v>2240</v>
      </c>
      <c r="C40026" t="s">
        <v>8</v>
      </c>
      <c r="D40026" t="s">
        <v>2406</v>
      </c>
      <c r="E40026">
        <v>0</v>
      </c>
    </row>
    <row r="40027" spans="1:5" x14ac:dyDescent="0.3">
      <c r="A40027">
        <v>30040049</v>
      </c>
      <c r="B40027" t="s">
        <v>2240</v>
      </c>
      <c r="C40027" t="s">
        <v>8</v>
      </c>
      <c r="D40027" t="s">
        <v>2407</v>
      </c>
      <c r="E40027">
        <v>0</v>
      </c>
    </row>
    <row r="40028" spans="1:5" x14ac:dyDescent="0.3">
      <c r="A40028">
        <v>30040049</v>
      </c>
      <c r="B40028" t="s">
        <v>2240</v>
      </c>
      <c r="C40028" t="s">
        <v>8</v>
      </c>
      <c r="D40028" t="s">
        <v>2408</v>
      </c>
      <c r="E40028">
        <v>0</v>
      </c>
    </row>
    <row r="40029" spans="1:5" x14ac:dyDescent="0.3">
      <c r="A40029">
        <v>30040049</v>
      </c>
      <c r="B40029" t="s">
        <v>2240</v>
      </c>
      <c r="C40029" t="s">
        <v>8</v>
      </c>
      <c r="D40029" t="s">
        <v>2409</v>
      </c>
      <c r="E40029">
        <v>-20</v>
      </c>
    </row>
    <row r="40030" spans="1:5" x14ac:dyDescent="0.3">
      <c r="A40030">
        <v>30040049</v>
      </c>
      <c r="B40030" t="s">
        <v>2240</v>
      </c>
      <c r="C40030" t="s">
        <v>8</v>
      </c>
      <c r="D40030" t="s">
        <v>2410</v>
      </c>
      <c r="E40030">
        <v>0</v>
      </c>
    </row>
    <row r="40031" spans="1:5" x14ac:dyDescent="0.3">
      <c r="A40031">
        <v>30040049</v>
      </c>
      <c r="B40031" t="s">
        <v>2240</v>
      </c>
      <c r="C40031" t="s">
        <v>8</v>
      </c>
      <c r="D40031" t="s">
        <v>2411</v>
      </c>
      <c r="E40031">
        <v>0</v>
      </c>
    </row>
    <row r="40032" spans="1:5" x14ac:dyDescent="0.3">
      <c r="A40032">
        <v>30040049</v>
      </c>
      <c r="B40032" t="s">
        <v>2240</v>
      </c>
      <c r="C40032" t="s">
        <v>8</v>
      </c>
      <c r="D40032" t="s">
        <v>2412</v>
      </c>
      <c r="E40032">
        <v>0</v>
      </c>
    </row>
    <row r="40033" spans="1:5" x14ac:dyDescent="0.3">
      <c r="A40033">
        <v>30040049</v>
      </c>
      <c r="B40033" t="s">
        <v>2240</v>
      </c>
      <c r="C40033" t="s">
        <v>8</v>
      </c>
      <c r="D40033" t="s">
        <v>2413</v>
      </c>
      <c r="E40033">
        <v>0</v>
      </c>
    </row>
    <row r="40034" spans="1:5" x14ac:dyDescent="0.3">
      <c r="A40034">
        <v>50210004</v>
      </c>
      <c r="B40034" t="s">
        <v>2242</v>
      </c>
      <c r="C40034" t="s">
        <v>8</v>
      </c>
      <c r="D40034" t="s">
        <v>2378</v>
      </c>
      <c r="E40034">
        <v>-600</v>
      </c>
    </row>
    <row r="40035" spans="1:5" x14ac:dyDescent="0.3">
      <c r="A40035">
        <v>50210004</v>
      </c>
      <c r="B40035" t="s">
        <v>2242</v>
      </c>
      <c r="C40035" t="s">
        <v>8</v>
      </c>
      <c r="D40035" t="s">
        <v>2379</v>
      </c>
      <c r="E40035">
        <v>0</v>
      </c>
    </row>
    <row r="40036" spans="1:5" x14ac:dyDescent="0.3">
      <c r="A40036">
        <v>50210004</v>
      </c>
      <c r="B40036" t="s">
        <v>2242</v>
      </c>
      <c r="C40036" t="s">
        <v>8</v>
      </c>
      <c r="D40036" t="s">
        <v>2380</v>
      </c>
      <c r="E40036">
        <v>-100</v>
      </c>
    </row>
    <row r="40037" spans="1:5" x14ac:dyDescent="0.3">
      <c r="A40037">
        <v>50210004</v>
      </c>
      <c r="B40037" t="s">
        <v>2242</v>
      </c>
      <c r="C40037" t="s">
        <v>8</v>
      </c>
      <c r="D40037" t="s">
        <v>2381</v>
      </c>
      <c r="E40037">
        <v>0</v>
      </c>
    </row>
    <row r="40038" spans="1:5" x14ac:dyDescent="0.3">
      <c r="A40038">
        <v>50210004</v>
      </c>
      <c r="B40038" t="s">
        <v>2242</v>
      </c>
      <c r="C40038" t="s">
        <v>8</v>
      </c>
      <c r="D40038" t="s">
        <v>2382</v>
      </c>
      <c r="E40038">
        <v>0</v>
      </c>
    </row>
    <row r="40039" spans="1:5" x14ac:dyDescent="0.3">
      <c r="A40039">
        <v>50210004</v>
      </c>
      <c r="B40039" t="s">
        <v>2242</v>
      </c>
      <c r="C40039" t="s">
        <v>8</v>
      </c>
      <c r="D40039" t="s">
        <v>2383</v>
      </c>
      <c r="E40039">
        <v>0</v>
      </c>
    </row>
    <row r="40040" spans="1:5" x14ac:dyDescent="0.3">
      <c r="A40040">
        <v>50210004</v>
      </c>
      <c r="B40040" t="s">
        <v>2242</v>
      </c>
      <c r="C40040" t="s">
        <v>8</v>
      </c>
      <c r="D40040" t="s">
        <v>2384</v>
      </c>
      <c r="E40040">
        <v>-100</v>
      </c>
    </row>
    <row r="40041" spans="1:5" x14ac:dyDescent="0.3">
      <c r="A40041">
        <v>50210004</v>
      </c>
      <c r="B40041" t="s">
        <v>2242</v>
      </c>
      <c r="C40041" t="s">
        <v>8</v>
      </c>
      <c r="D40041" t="s">
        <v>2385</v>
      </c>
      <c r="E40041">
        <v>0</v>
      </c>
    </row>
    <row r="40042" spans="1:5" x14ac:dyDescent="0.3">
      <c r="A40042">
        <v>50210004</v>
      </c>
      <c r="B40042" t="s">
        <v>2242</v>
      </c>
      <c r="C40042" t="s">
        <v>8</v>
      </c>
      <c r="D40042" t="s">
        <v>2386</v>
      </c>
      <c r="E40042">
        <v>-320</v>
      </c>
    </row>
    <row r="40043" spans="1:5" x14ac:dyDescent="0.3">
      <c r="A40043">
        <v>50210004</v>
      </c>
      <c r="B40043" t="s">
        <v>2242</v>
      </c>
      <c r="C40043" t="s">
        <v>8</v>
      </c>
      <c r="D40043" t="s">
        <v>2387</v>
      </c>
      <c r="E40043">
        <v>-300</v>
      </c>
    </row>
    <row r="40044" spans="1:5" x14ac:dyDescent="0.3">
      <c r="A40044">
        <v>50210004</v>
      </c>
      <c r="B40044" t="s">
        <v>2242</v>
      </c>
      <c r="C40044" t="s">
        <v>8</v>
      </c>
      <c r="D40044" t="s">
        <v>2388</v>
      </c>
      <c r="E40044">
        <v>-400</v>
      </c>
    </row>
    <row r="40045" spans="1:5" x14ac:dyDescent="0.3">
      <c r="A40045">
        <v>50210004</v>
      </c>
      <c r="B40045" t="s">
        <v>2242</v>
      </c>
      <c r="C40045" t="s">
        <v>8</v>
      </c>
      <c r="D40045" t="s">
        <v>2389</v>
      </c>
      <c r="E40045">
        <v>-300</v>
      </c>
    </row>
    <row r="40046" spans="1:5" x14ac:dyDescent="0.3">
      <c r="A40046">
        <v>50210004</v>
      </c>
      <c r="B40046" t="s">
        <v>2242</v>
      </c>
      <c r="C40046" t="s">
        <v>8</v>
      </c>
      <c r="D40046" t="s">
        <v>2390</v>
      </c>
      <c r="E40046">
        <v>-400</v>
      </c>
    </row>
    <row r="40047" spans="1:5" x14ac:dyDescent="0.3">
      <c r="A40047">
        <v>50210004</v>
      </c>
      <c r="B40047" t="s">
        <v>2242</v>
      </c>
      <c r="C40047" t="s">
        <v>8</v>
      </c>
      <c r="D40047" t="s">
        <v>2391</v>
      </c>
      <c r="E40047">
        <v>-200</v>
      </c>
    </row>
    <row r="40048" spans="1:5" x14ac:dyDescent="0.3">
      <c r="A40048">
        <v>50210004</v>
      </c>
      <c r="B40048" t="s">
        <v>2242</v>
      </c>
      <c r="C40048" t="s">
        <v>8</v>
      </c>
      <c r="D40048" t="s">
        <v>2392</v>
      </c>
      <c r="E40048">
        <v>-100</v>
      </c>
    </row>
    <row r="40049" spans="1:5" x14ac:dyDescent="0.3">
      <c r="A40049">
        <v>50210004</v>
      </c>
      <c r="B40049" t="s">
        <v>2242</v>
      </c>
      <c r="C40049" t="s">
        <v>8</v>
      </c>
      <c r="D40049" t="s">
        <v>2393</v>
      </c>
      <c r="E40049">
        <v>-1100</v>
      </c>
    </row>
    <row r="40050" spans="1:5" x14ac:dyDescent="0.3">
      <c r="A40050">
        <v>50210004</v>
      </c>
      <c r="B40050" t="s">
        <v>2242</v>
      </c>
      <c r="C40050" t="s">
        <v>8</v>
      </c>
      <c r="D40050" t="s">
        <v>2394</v>
      </c>
      <c r="E40050">
        <v>-200</v>
      </c>
    </row>
    <row r="40051" spans="1:5" x14ac:dyDescent="0.3">
      <c r="A40051">
        <v>50210004</v>
      </c>
      <c r="B40051" t="s">
        <v>2242</v>
      </c>
      <c r="C40051" t="s">
        <v>8</v>
      </c>
      <c r="D40051" t="s">
        <v>2395</v>
      </c>
      <c r="E40051">
        <v>0</v>
      </c>
    </row>
    <row r="40052" spans="1:5" x14ac:dyDescent="0.3">
      <c r="A40052">
        <v>50210004</v>
      </c>
      <c r="B40052" t="s">
        <v>2242</v>
      </c>
      <c r="C40052" t="s">
        <v>8</v>
      </c>
      <c r="D40052" t="s">
        <v>2396</v>
      </c>
      <c r="E40052">
        <v>-8</v>
      </c>
    </row>
    <row r="40053" spans="1:5" x14ac:dyDescent="0.3">
      <c r="A40053">
        <v>50210004</v>
      </c>
      <c r="B40053" t="s">
        <v>2242</v>
      </c>
      <c r="C40053" t="s">
        <v>8</v>
      </c>
      <c r="D40053" t="s">
        <v>2397</v>
      </c>
      <c r="E40053">
        <v>0</v>
      </c>
    </row>
    <row r="40054" spans="1:5" x14ac:dyDescent="0.3">
      <c r="A40054">
        <v>50210004</v>
      </c>
      <c r="B40054" t="s">
        <v>2242</v>
      </c>
      <c r="C40054" t="s">
        <v>8</v>
      </c>
      <c r="D40054" t="s">
        <v>2398</v>
      </c>
      <c r="E40054">
        <v>-400</v>
      </c>
    </row>
    <row r="40055" spans="1:5" x14ac:dyDescent="0.3">
      <c r="A40055">
        <v>50210004</v>
      </c>
      <c r="B40055" t="s">
        <v>2242</v>
      </c>
      <c r="C40055" t="s">
        <v>8</v>
      </c>
      <c r="D40055" t="s">
        <v>2399</v>
      </c>
      <c r="E40055">
        <v>-715</v>
      </c>
    </row>
    <row r="40056" spans="1:5" x14ac:dyDescent="0.3">
      <c r="A40056">
        <v>50210004</v>
      </c>
      <c r="B40056" t="s">
        <v>2242</v>
      </c>
      <c r="C40056" t="s">
        <v>8</v>
      </c>
      <c r="D40056" t="s">
        <v>2400</v>
      </c>
      <c r="E40056">
        <v>-700</v>
      </c>
    </row>
    <row r="40057" spans="1:5" x14ac:dyDescent="0.3">
      <c r="A40057">
        <v>50210004</v>
      </c>
      <c r="B40057" t="s">
        <v>2242</v>
      </c>
      <c r="C40057" t="s">
        <v>8</v>
      </c>
      <c r="D40057" t="s">
        <v>2401</v>
      </c>
      <c r="E40057">
        <v>-400</v>
      </c>
    </row>
    <row r="40058" spans="1:5" x14ac:dyDescent="0.3">
      <c r="A40058">
        <v>50210004</v>
      </c>
      <c r="B40058" t="s">
        <v>2242</v>
      </c>
      <c r="C40058" t="s">
        <v>8</v>
      </c>
      <c r="D40058" t="s">
        <v>2402</v>
      </c>
      <c r="E40058">
        <v>-600</v>
      </c>
    </row>
    <row r="40059" spans="1:5" x14ac:dyDescent="0.3">
      <c r="A40059">
        <v>50210004</v>
      </c>
      <c r="B40059" t="s">
        <v>2242</v>
      </c>
      <c r="C40059" t="s">
        <v>8</v>
      </c>
      <c r="D40059" t="s">
        <v>2403</v>
      </c>
      <c r="E40059">
        <v>-100</v>
      </c>
    </row>
    <row r="40060" spans="1:5" x14ac:dyDescent="0.3">
      <c r="A40060">
        <v>50210004</v>
      </c>
      <c r="B40060" t="s">
        <v>2242</v>
      </c>
      <c r="C40060" t="s">
        <v>8</v>
      </c>
      <c r="D40060" t="s">
        <v>2404</v>
      </c>
      <c r="E40060">
        <v>-100</v>
      </c>
    </row>
    <row r="40061" spans="1:5" x14ac:dyDescent="0.3">
      <c r="A40061">
        <v>50210004</v>
      </c>
      <c r="B40061" t="s">
        <v>2242</v>
      </c>
      <c r="C40061" t="s">
        <v>8</v>
      </c>
      <c r="D40061" t="s">
        <v>2405</v>
      </c>
      <c r="E40061">
        <v>-110</v>
      </c>
    </row>
    <row r="40062" spans="1:5" x14ac:dyDescent="0.3">
      <c r="A40062">
        <v>50210004</v>
      </c>
      <c r="B40062" t="s">
        <v>2242</v>
      </c>
      <c r="C40062" t="s">
        <v>8</v>
      </c>
      <c r="D40062" t="s">
        <v>2406</v>
      </c>
      <c r="E40062">
        <v>-210</v>
      </c>
    </row>
    <row r="40063" spans="1:5" x14ac:dyDescent="0.3">
      <c r="A40063">
        <v>50210004</v>
      </c>
      <c r="B40063" t="s">
        <v>2242</v>
      </c>
      <c r="C40063" t="s">
        <v>8</v>
      </c>
      <c r="D40063" t="s">
        <v>2407</v>
      </c>
      <c r="E40063">
        <v>0</v>
      </c>
    </row>
    <row r="40064" spans="1:5" x14ac:dyDescent="0.3">
      <c r="A40064">
        <v>50210004</v>
      </c>
      <c r="B40064" t="s">
        <v>2242</v>
      </c>
      <c r="C40064" t="s">
        <v>8</v>
      </c>
      <c r="D40064" t="s">
        <v>2408</v>
      </c>
      <c r="E40064">
        <v>-100</v>
      </c>
    </row>
    <row r="40065" spans="1:5" x14ac:dyDescent="0.3">
      <c r="A40065">
        <v>50210004</v>
      </c>
      <c r="B40065" t="s">
        <v>2242</v>
      </c>
      <c r="C40065" t="s">
        <v>8</v>
      </c>
      <c r="D40065" t="s">
        <v>2409</v>
      </c>
      <c r="E40065">
        <v>-900</v>
      </c>
    </row>
    <row r="40066" spans="1:5" x14ac:dyDescent="0.3">
      <c r="A40066">
        <v>50210004</v>
      </c>
      <c r="B40066" t="s">
        <v>2242</v>
      </c>
      <c r="C40066" t="s">
        <v>8</v>
      </c>
      <c r="D40066" t="s">
        <v>2410</v>
      </c>
      <c r="E40066">
        <v>-300</v>
      </c>
    </row>
    <row r="40067" spans="1:5" x14ac:dyDescent="0.3">
      <c r="A40067">
        <v>50210004</v>
      </c>
      <c r="B40067" t="s">
        <v>2242</v>
      </c>
      <c r="C40067" t="s">
        <v>8</v>
      </c>
      <c r="D40067" t="s">
        <v>2411</v>
      </c>
      <c r="E40067">
        <v>-100</v>
      </c>
    </row>
    <row r="40068" spans="1:5" x14ac:dyDescent="0.3">
      <c r="A40068">
        <v>50210004</v>
      </c>
      <c r="B40068" t="s">
        <v>2242</v>
      </c>
      <c r="C40068" t="s">
        <v>8</v>
      </c>
      <c r="D40068" t="s">
        <v>2412</v>
      </c>
      <c r="E40068">
        <v>0</v>
      </c>
    </row>
    <row r="40069" spans="1:5" x14ac:dyDescent="0.3">
      <c r="A40069">
        <v>50210004</v>
      </c>
      <c r="B40069" t="s">
        <v>2242</v>
      </c>
      <c r="C40069" t="s">
        <v>8</v>
      </c>
      <c r="D40069" t="s">
        <v>2413</v>
      </c>
      <c r="E40069">
        <v>0</v>
      </c>
    </row>
    <row r="40070" spans="1:5" x14ac:dyDescent="0.3">
      <c r="A40070">
        <v>30010005</v>
      </c>
      <c r="B40070" t="s">
        <v>2244</v>
      </c>
      <c r="C40070" t="s">
        <v>8</v>
      </c>
      <c r="D40070" t="s">
        <v>2378</v>
      </c>
      <c r="E40070">
        <v>0</v>
      </c>
    </row>
    <row r="40071" spans="1:5" x14ac:dyDescent="0.3">
      <c r="A40071">
        <v>30010005</v>
      </c>
      <c r="B40071" t="s">
        <v>2244</v>
      </c>
      <c r="C40071" t="s">
        <v>8</v>
      </c>
      <c r="D40071" t="s">
        <v>2379</v>
      </c>
      <c r="E40071">
        <v>0</v>
      </c>
    </row>
    <row r="40072" spans="1:5" x14ac:dyDescent="0.3">
      <c r="A40072">
        <v>30010005</v>
      </c>
      <c r="B40072" t="s">
        <v>2244</v>
      </c>
      <c r="C40072" t="s">
        <v>8</v>
      </c>
      <c r="D40072" t="s">
        <v>2380</v>
      </c>
      <c r="E40072">
        <v>0</v>
      </c>
    </row>
    <row r="40073" spans="1:5" x14ac:dyDescent="0.3">
      <c r="A40073">
        <v>30010005</v>
      </c>
      <c r="B40073" t="s">
        <v>2244</v>
      </c>
      <c r="C40073" t="s">
        <v>8</v>
      </c>
      <c r="D40073" t="s">
        <v>2381</v>
      </c>
      <c r="E40073">
        <v>0</v>
      </c>
    </row>
    <row r="40074" spans="1:5" x14ac:dyDescent="0.3">
      <c r="A40074">
        <v>30010005</v>
      </c>
      <c r="B40074" t="s">
        <v>2244</v>
      </c>
      <c r="C40074" t="s">
        <v>8</v>
      </c>
      <c r="D40074" t="s">
        <v>2382</v>
      </c>
      <c r="E40074">
        <v>-20</v>
      </c>
    </row>
    <row r="40075" spans="1:5" x14ac:dyDescent="0.3">
      <c r="A40075">
        <v>30010005</v>
      </c>
      <c r="B40075" t="s">
        <v>2244</v>
      </c>
      <c r="C40075" t="s">
        <v>8</v>
      </c>
      <c r="D40075" t="s">
        <v>2383</v>
      </c>
      <c r="E40075">
        <v>0</v>
      </c>
    </row>
    <row r="40076" spans="1:5" x14ac:dyDescent="0.3">
      <c r="A40076">
        <v>30010005</v>
      </c>
      <c r="B40076" t="s">
        <v>2244</v>
      </c>
      <c r="C40076" t="s">
        <v>8</v>
      </c>
      <c r="D40076" t="s">
        <v>2384</v>
      </c>
      <c r="E40076">
        <v>0</v>
      </c>
    </row>
    <row r="40077" spans="1:5" x14ac:dyDescent="0.3">
      <c r="A40077">
        <v>30010005</v>
      </c>
      <c r="B40077" t="s">
        <v>2244</v>
      </c>
      <c r="C40077" t="s">
        <v>8</v>
      </c>
      <c r="D40077" t="s">
        <v>2385</v>
      </c>
      <c r="E40077">
        <v>-20</v>
      </c>
    </row>
    <row r="40078" spans="1:5" x14ac:dyDescent="0.3">
      <c r="A40078">
        <v>30010005</v>
      </c>
      <c r="B40078" t="s">
        <v>2244</v>
      </c>
      <c r="C40078" t="s">
        <v>8</v>
      </c>
      <c r="D40078" t="s">
        <v>2386</v>
      </c>
      <c r="E40078">
        <v>0</v>
      </c>
    </row>
    <row r="40079" spans="1:5" x14ac:dyDescent="0.3">
      <c r="A40079">
        <v>30010005</v>
      </c>
      <c r="B40079" t="s">
        <v>2244</v>
      </c>
      <c r="C40079" t="s">
        <v>8</v>
      </c>
      <c r="D40079" t="s">
        <v>2387</v>
      </c>
      <c r="E40079">
        <v>0</v>
      </c>
    </row>
    <row r="40080" spans="1:5" x14ac:dyDescent="0.3">
      <c r="A40080">
        <v>30010005</v>
      </c>
      <c r="B40080" t="s">
        <v>2244</v>
      </c>
      <c r="C40080" t="s">
        <v>8</v>
      </c>
      <c r="D40080" t="s">
        <v>2388</v>
      </c>
      <c r="E40080">
        <v>0</v>
      </c>
    </row>
    <row r="40081" spans="1:5" x14ac:dyDescent="0.3">
      <c r="A40081">
        <v>30010005</v>
      </c>
      <c r="B40081" t="s">
        <v>2244</v>
      </c>
      <c r="C40081" t="s">
        <v>8</v>
      </c>
      <c r="D40081" t="s">
        <v>2389</v>
      </c>
      <c r="E40081">
        <v>0</v>
      </c>
    </row>
    <row r="40082" spans="1:5" x14ac:dyDescent="0.3">
      <c r="A40082">
        <v>30010005</v>
      </c>
      <c r="B40082" t="s">
        <v>2244</v>
      </c>
      <c r="C40082" t="s">
        <v>8</v>
      </c>
      <c r="D40082" t="s">
        <v>2390</v>
      </c>
      <c r="E40082">
        <v>0</v>
      </c>
    </row>
    <row r="40083" spans="1:5" x14ac:dyDescent="0.3">
      <c r="A40083">
        <v>30010005</v>
      </c>
      <c r="B40083" t="s">
        <v>2244</v>
      </c>
      <c r="C40083" t="s">
        <v>8</v>
      </c>
      <c r="D40083" t="s">
        <v>2391</v>
      </c>
      <c r="E40083">
        <v>0</v>
      </c>
    </row>
    <row r="40084" spans="1:5" x14ac:dyDescent="0.3">
      <c r="A40084">
        <v>30010005</v>
      </c>
      <c r="B40084" t="s">
        <v>2244</v>
      </c>
      <c r="C40084" t="s">
        <v>8</v>
      </c>
      <c r="D40084" t="s">
        <v>2392</v>
      </c>
      <c r="E40084">
        <v>0</v>
      </c>
    </row>
    <row r="40085" spans="1:5" x14ac:dyDescent="0.3">
      <c r="A40085">
        <v>30010005</v>
      </c>
      <c r="B40085" t="s">
        <v>2244</v>
      </c>
      <c r="C40085" t="s">
        <v>8</v>
      </c>
      <c r="D40085" t="s">
        <v>2393</v>
      </c>
      <c r="E40085">
        <v>0</v>
      </c>
    </row>
    <row r="40086" spans="1:5" x14ac:dyDescent="0.3">
      <c r="A40086">
        <v>30010005</v>
      </c>
      <c r="B40086" t="s">
        <v>2244</v>
      </c>
      <c r="C40086" t="s">
        <v>8</v>
      </c>
      <c r="D40086" t="s">
        <v>2394</v>
      </c>
      <c r="E40086">
        <v>0</v>
      </c>
    </row>
    <row r="40087" spans="1:5" x14ac:dyDescent="0.3">
      <c r="A40087">
        <v>30010005</v>
      </c>
      <c r="B40087" t="s">
        <v>2244</v>
      </c>
      <c r="C40087" t="s">
        <v>8</v>
      </c>
      <c r="D40087" t="s">
        <v>2395</v>
      </c>
      <c r="E40087">
        <v>0</v>
      </c>
    </row>
    <row r="40088" spans="1:5" x14ac:dyDescent="0.3">
      <c r="A40088">
        <v>30010005</v>
      </c>
      <c r="B40088" t="s">
        <v>2244</v>
      </c>
      <c r="C40088" t="s">
        <v>8</v>
      </c>
      <c r="D40088" t="s">
        <v>2396</v>
      </c>
      <c r="E40088">
        <v>0</v>
      </c>
    </row>
    <row r="40089" spans="1:5" x14ac:dyDescent="0.3">
      <c r="A40089">
        <v>30010005</v>
      </c>
      <c r="B40089" t="s">
        <v>2244</v>
      </c>
      <c r="C40089" t="s">
        <v>8</v>
      </c>
      <c r="D40089" t="s">
        <v>2397</v>
      </c>
      <c r="E40089">
        <v>0</v>
      </c>
    </row>
    <row r="40090" spans="1:5" x14ac:dyDescent="0.3">
      <c r="A40090">
        <v>30010005</v>
      </c>
      <c r="B40090" t="s">
        <v>2244</v>
      </c>
      <c r="C40090" t="s">
        <v>8</v>
      </c>
      <c r="D40090" t="s">
        <v>2398</v>
      </c>
      <c r="E40090">
        <v>0</v>
      </c>
    </row>
    <row r="40091" spans="1:5" x14ac:dyDescent="0.3">
      <c r="A40091">
        <v>30010005</v>
      </c>
      <c r="B40091" t="s">
        <v>2244</v>
      </c>
      <c r="C40091" t="s">
        <v>8</v>
      </c>
      <c r="D40091" t="s">
        <v>2399</v>
      </c>
      <c r="E40091">
        <v>0</v>
      </c>
    </row>
    <row r="40092" spans="1:5" x14ac:dyDescent="0.3">
      <c r="A40092">
        <v>30010005</v>
      </c>
      <c r="B40092" t="s">
        <v>2244</v>
      </c>
      <c r="C40092" t="s">
        <v>8</v>
      </c>
      <c r="D40092" t="s">
        <v>2400</v>
      </c>
      <c r="E40092">
        <v>0</v>
      </c>
    </row>
    <row r="40093" spans="1:5" x14ac:dyDescent="0.3">
      <c r="A40093">
        <v>30010005</v>
      </c>
      <c r="B40093" t="s">
        <v>2244</v>
      </c>
      <c r="C40093" t="s">
        <v>8</v>
      </c>
      <c r="D40093" t="s">
        <v>2401</v>
      </c>
      <c r="E40093">
        <v>0</v>
      </c>
    </row>
    <row r="40094" spans="1:5" x14ac:dyDescent="0.3">
      <c r="A40094">
        <v>30010005</v>
      </c>
      <c r="B40094" t="s">
        <v>2244</v>
      </c>
      <c r="C40094" t="s">
        <v>8</v>
      </c>
      <c r="D40094" t="s">
        <v>2402</v>
      </c>
      <c r="E40094">
        <v>-50</v>
      </c>
    </row>
    <row r="40095" spans="1:5" x14ac:dyDescent="0.3">
      <c r="A40095">
        <v>30010005</v>
      </c>
      <c r="B40095" t="s">
        <v>2244</v>
      </c>
      <c r="C40095" t="s">
        <v>8</v>
      </c>
      <c r="D40095" t="s">
        <v>2403</v>
      </c>
      <c r="E40095">
        <v>0</v>
      </c>
    </row>
    <row r="40096" spans="1:5" x14ac:dyDescent="0.3">
      <c r="A40096">
        <v>30010005</v>
      </c>
      <c r="B40096" t="s">
        <v>2244</v>
      </c>
      <c r="C40096" t="s">
        <v>8</v>
      </c>
      <c r="D40096" t="s">
        <v>2404</v>
      </c>
      <c r="E40096">
        <v>0</v>
      </c>
    </row>
    <row r="40097" spans="1:5" x14ac:dyDescent="0.3">
      <c r="A40097">
        <v>30010005</v>
      </c>
      <c r="B40097" t="s">
        <v>2244</v>
      </c>
      <c r="C40097" t="s">
        <v>8</v>
      </c>
      <c r="D40097" t="s">
        <v>2405</v>
      </c>
      <c r="E40097">
        <v>0</v>
      </c>
    </row>
    <row r="40098" spans="1:5" x14ac:dyDescent="0.3">
      <c r="A40098">
        <v>30010005</v>
      </c>
      <c r="B40098" t="s">
        <v>2244</v>
      </c>
      <c r="C40098" t="s">
        <v>8</v>
      </c>
      <c r="D40098" t="s">
        <v>2406</v>
      </c>
      <c r="E40098">
        <v>0</v>
      </c>
    </row>
    <row r="40099" spans="1:5" x14ac:dyDescent="0.3">
      <c r="A40099">
        <v>30010005</v>
      </c>
      <c r="B40099" t="s">
        <v>2244</v>
      </c>
      <c r="C40099" t="s">
        <v>8</v>
      </c>
      <c r="D40099" t="s">
        <v>2407</v>
      </c>
      <c r="E40099">
        <v>0</v>
      </c>
    </row>
    <row r="40100" spans="1:5" x14ac:dyDescent="0.3">
      <c r="A40100">
        <v>30010005</v>
      </c>
      <c r="B40100" t="s">
        <v>2244</v>
      </c>
      <c r="C40100" t="s">
        <v>8</v>
      </c>
      <c r="D40100" t="s">
        <v>2408</v>
      </c>
      <c r="E40100">
        <v>0</v>
      </c>
    </row>
    <row r="40101" spans="1:5" x14ac:dyDescent="0.3">
      <c r="A40101">
        <v>30010005</v>
      </c>
      <c r="B40101" t="s">
        <v>2244</v>
      </c>
      <c r="C40101" t="s">
        <v>8</v>
      </c>
      <c r="D40101" t="s">
        <v>2409</v>
      </c>
      <c r="E40101">
        <v>0</v>
      </c>
    </row>
    <row r="40102" spans="1:5" x14ac:dyDescent="0.3">
      <c r="A40102">
        <v>30010005</v>
      </c>
      <c r="B40102" t="s">
        <v>2244</v>
      </c>
      <c r="C40102" t="s">
        <v>8</v>
      </c>
      <c r="D40102" t="s">
        <v>2410</v>
      </c>
      <c r="E40102">
        <v>0</v>
      </c>
    </row>
    <row r="40103" spans="1:5" x14ac:dyDescent="0.3">
      <c r="A40103">
        <v>30010005</v>
      </c>
      <c r="B40103" t="s">
        <v>2244</v>
      </c>
      <c r="C40103" t="s">
        <v>8</v>
      </c>
      <c r="D40103" t="s">
        <v>2411</v>
      </c>
      <c r="E40103">
        <v>0</v>
      </c>
    </row>
    <row r="40104" spans="1:5" x14ac:dyDescent="0.3">
      <c r="A40104">
        <v>30010005</v>
      </c>
      <c r="B40104" t="s">
        <v>2244</v>
      </c>
      <c r="C40104" t="s">
        <v>8</v>
      </c>
      <c r="D40104" t="s">
        <v>2412</v>
      </c>
      <c r="E40104">
        <v>0</v>
      </c>
    </row>
    <row r="40105" spans="1:5" x14ac:dyDescent="0.3">
      <c r="A40105">
        <v>30010005</v>
      </c>
      <c r="B40105" t="s">
        <v>2244</v>
      </c>
      <c r="C40105" t="s">
        <v>8</v>
      </c>
      <c r="D40105" t="s">
        <v>2413</v>
      </c>
      <c r="E40105">
        <v>0</v>
      </c>
    </row>
    <row r="40106" spans="1:5" x14ac:dyDescent="0.3">
      <c r="A40106">
        <v>38100005</v>
      </c>
      <c r="B40106" t="s">
        <v>2246</v>
      </c>
      <c r="C40106" t="s">
        <v>8</v>
      </c>
      <c r="D40106" t="s">
        <v>2378</v>
      </c>
      <c r="E40106">
        <v>-1</v>
      </c>
    </row>
    <row r="40107" spans="1:5" x14ac:dyDescent="0.3">
      <c r="A40107">
        <v>38100005</v>
      </c>
      <c r="B40107" t="s">
        <v>2246</v>
      </c>
      <c r="C40107" t="s">
        <v>8</v>
      </c>
      <c r="D40107" t="s">
        <v>2379</v>
      </c>
      <c r="E40107">
        <v>0</v>
      </c>
    </row>
    <row r="40108" spans="1:5" x14ac:dyDescent="0.3">
      <c r="A40108">
        <v>38100005</v>
      </c>
      <c r="B40108" t="s">
        <v>2246</v>
      </c>
      <c r="C40108" t="s">
        <v>8</v>
      </c>
      <c r="D40108" t="s">
        <v>2380</v>
      </c>
      <c r="E40108">
        <v>-1</v>
      </c>
    </row>
    <row r="40109" spans="1:5" x14ac:dyDescent="0.3">
      <c r="A40109">
        <v>38100005</v>
      </c>
      <c r="B40109" t="s">
        <v>2246</v>
      </c>
      <c r="C40109" t="s">
        <v>8</v>
      </c>
      <c r="D40109" t="s">
        <v>2381</v>
      </c>
      <c r="E40109">
        <v>-1</v>
      </c>
    </row>
    <row r="40110" spans="1:5" x14ac:dyDescent="0.3">
      <c r="A40110">
        <v>38100005</v>
      </c>
      <c r="B40110" t="s">
        <v>2246</v>
      </c>
      <c r="C40110" t="s">
        <v>8</v>
      </c>
      <c r="D40110" t="s">
        <v>2382</v>
      </c>
      <c r="E40110">
        <v>0</v>
      </c>
    </row>
    <row r="40111" spans="1:5" x14ac:dyDescent="0.3">
      <c r="A40111">
        <v>38100005</v>
      </c>
      <c r="B40111" t="s">
        <v>2246</v>
      </c>
      <c r="C40111" t="s">
        <v>8</v>
      </c>
      <c r="D40111" t="s">
        <v>2383</v>
      </c>
      <c r="E40111">
        <v>0</v>
      </c>
    </row>
    <row r="40112" spans="1:5" x14ac:dyDescent="0.3">
      <c r="A40112">
        <v>38100005</v>
      </c>
      <c r="B40112" t="s">
        <v>2246</v>
      </c>
      <c r="C40112" t="s">
        <v>8</v>
      </c>
      <c r="D40112" t="s">
        <v>2384</v>
      </c>
      <c r="E40112">
        <v>-2</v>
      </c>
    </row>
    <row r="40113" spans="1:5" x14ac:dyDescent="0.3">
      <c r="A40113">
        <v>38100005</v>
      </c>
      <c r="B40113" t="s">
        <v>2246</v>
      </c>
      <c r="C40113" t="s">
        <v>8</v>
      </c>
      <c r="D40113" t="s">
        <v>2385</v>
      </c>
      <c r="E40113">
        <v>0</v>
      </c>
    </row>
    <row r="40114" spans="1:5" x14ac:dyDescent="0.3">
      <c r="A40114">
        <v>38100005</v>
      </c>
      <c r="B40114" t="s">
        <v>2246</v>
      </c>
      <c r="C40114" t="s">
        <v>8</v>
      </c>
      <c r="D40114" t="s">
        <v>2386</v>
      </c>
      <c r="E40114">
        <v>0</v>
      </c>
    </row>
    <row r="40115" spans="1:5" x14ac:dyDescent="0.3">
      <c r="A40115">
        <v>38100005</v>
      </c>
      <c r="B40115" t="s">
        <v>2246</v>
      </c>
      <c r="C40115" t="s">
        <v>8</v>
      </c>
      <c r="D40115" t="s">
        <v>2387</v>
      </c>
      <c r="E40115">
        <v>0</v>
      </c>
    </row>
    <row r="40116" spans="1:5" x14ac:dyDescent="0.3">
      <c r="A40116">
        <v>38100005</v>
      </c>
      <c r="B40116" t="s">
        <v>2246</v>
      </c>
      <c r="C40116" t="s">
        <v>8</v>
      </c>
      <c r="D40116" t="s">
        <v>2388</v>
      </c>
      <c r="E40116">
        <v>0</v>
      </c>
    </row>
    <row r="40117" spans="1:5" x14ac:dyDescent="0.3">
      <c r="A40117">
        <v>38100005</v>
      </c>
      <c r="B40117" t="s">
        <v>2246</v>
      </c>
      <c r="C40117" t="s">
        <v>8</v>
      </c>
      <c r="D40117" t="s">
        <v>2389</v>
      </c>
      <c r="E40117">
        <v>0</v>
      </c>
    </row>
    <row r="40118" spans="1:5" x14ac:dyDescent="0.3">
      <c r="A40118">
        <v>38100005</v>
      </c>
      <c r="B40118" t="s">
        <v>2246</v>
      </c>
      <c r="C40118" t="s">
        <v>8</v>
      </c>
      <c r="D40118" t="s">
        <v>2390</v>
      </c>
      <c r="E40118">
        <v>-1</v>
      </c>
    </row>
    <row r="40119" spans="1:5" x14ac:dyDescent="0.3">
      <c r="A40119">
        <v>38100005</v>
      </c>
      <c r="B40119" t="s">
        <v>2246</v>
      </c>
      <c r="C40119" t="s">
        <v>8</v>
      </c>
      <c r="D40119" t="s">
        <v>2391</v>
      </c>
      <c r="E40119">
        <v>0</v>
      </c>
    </row>
    <row r="40120" spans="1:5" x14ac:dyDescent="0.3">
      <c r="A40120">
        <v>38100005</v>
      </c>
      <c r="B40120" t="s">
        <v>2246</v>
      </c>
      <c r="C40120" t="s">
        <v>8</v>
      </c>
      <c r="D40120" t="s">
        <v>2392</v>
      </c>
      <c r="E40120">
        <v>0</v>
      </c>
    </row>
    <row r="40121" spans="1:5" x14ac:dyDescent="0.3">
      <c r="A40121">
        <v>38100005</v>
      </c>
      <c r="B40121" t="s">
        <v>2246</v>
      </c>
      <c r="C40121" t="s">
        <v>8</v>
      </c>
      <c r="D40121" t="s">
        <v>2393</v>
      </c>
      <c r="E40121">
        <v>0</v>
      </c>
    </row>
    <row r="40122" spans="1:5" x14ac:dyDescent="0.3">
      <c r="A40122">
        <v>38100005</v>
      </c>
      <c r="B40122" t="s">
        <v>2246</v>
      </c>
      <c r="C40122" t="s">
        <v>8</v>
      </c>
      <c r="D40122" t="s">
        <v>2394</v>
      </c>
      <c r="E40122">
        <v>-1</v>
      </c>
    </row>
    <row r="40123" spans="1:5" x14ac:dyDescent="0.3">
      <c r="A40123">
        <v>38100005</v>
      </c>
      <c r="B40123" t="s">
        <v>2246</v>
      </c>
      <c r="C40123" t="s">
        <v>8</v>
      </c>
      <c r="D40123" t="s">
        <v>2395</v>
      </c>
      <c r="E40123">
        <v>0</v>
      </c>
    </row>
    <row r="40124" spans="1:5" x14ac:dyDescent="0.3">
      <c r="A40124">
        <v>38100005</v>
      </c>
      <c r="B40124" t="s">
        <v>2246</v>
      </c>
      <c r="C40124" t="s">
        <v>8</v>
      </c>
      <c r="D40124" t="s">
        <v>2396</v>
      </c>
      <c r="E40124">
        <v>-1</v>
      </c>
    </row>
    <row r="40125" spans="1:5" x14ac:dyDescent="0.3">
      <c r="A40125">
        <v>38100005</v>
      </c>
      <c r="B40125" t="s">
        <v>2246</v>
      </c>
      <c r="C40125" t="s">
        <v>8</v>
      </c>
      <c r="D40125" t="s">
        <v>2397</v>
      </c>
      <c r="E40125">
        <v>-1</v>
      </c>
    </row>
    <row r="40126" spans="1:5" x14ac:dyDescent="0.3">
      <c r="A40126">
        <v>38100005</v>
      </c>
      <c r="B40126" t="s">
        <v>2246</v>
      </c>
      <c r="C40126" t="s">
        <v>8</v>
      </c>
      <c r="D40126" t="s">
        <v>2398</v>
      </c>
      <c r="E40126">
        <v>-1</v>
      </c>
    </row>
    <row r="40127" spans="1:5" x14ac:dyDescent="0.3">
      <c r="A40127">
        <v>38100005</v>
      </c>
      <c r="B40127" t="s">
        <v>2246</v>
      </c>
      <c r="C40127" t="s">
        <v>8</v>
      </c>
      <c r="D40127" t="s">
        <v>2399</v>
      </c>
      <c r="E40127">
        <v>0</v>
      </c>
    </row>
    <row r="40128" spans="1:5" x14ac:dyDescent="0.3">
      <c r="A40128">
        <v>38100005</v>
      </c>
      <c r="B40128" t="s">
        <v>2246</v>
      </c>
      <c r="C40128" t="s">
        <v>8</v>
      </c>
      <c r="D40128" t="s">
        <v>2400</v>
      </c>
      <c r="E40128">
        <v>-1</v>
      </c>
    </row>
    <row r="40129" spans="1:5" x14ac:dyDescent="0.3">
      <c r="A40129">
        <v>38100005</v>
      </c>
      <c r="B40129" t="s">
        <v>2246</v>
      </c>
      <c r="C40129" t="s">
        <v>8</v>
      </c>
      <c r="D40129" t="s">
        <v>2401</v>
      </c>
      <c r="E40129">
        <v>0</v>
      </c>
    </row>
    <row r="40130" spans="1:5" x14ac:dyDescent="0.3">
      <c r="A40130">
        <v>38100005</v>
      </c>
      <c r="B40130" t="s">
        <v>2246</v>
      </c>
      <c r="C40130" t="s">
        <v>8</v>
      </c>
      <c r="D40130" t="s">
        <v>2402</v>
      </c>
      <c r="E40130">
        <v>0</v>
      </c>
    </row>
    <row r="40131" spans="1:5" x14ac:dyDescent="0.3">
      <c r="A40131">
        <v>38100005</v>
      </c>
      <c r="B40131" t="s">
        <v>2246</v>
      </c>
      <c r="C40131" t="s">
        <v>8</v>
      </c>
      <c r="D40131" t="s">
        <v>2403</v>
      </c>
      <c r="E40131">
        <v>0</v>
      </c>
    </row>
    <row r="40132" spans="1:5" x14ac:dyDescent="0.3">
      <c r="A40132">
        <v>38100005</v>
      </c>
      <c r="B40132" t="s">
        <v>2246</v>
      </c>
      <c r="C40132" t="s">
        <v>8</v>
      </c>
      <c r="D40132" t="s">
        <v>2404</v>
      </c>
      <c r="E40132">
        <v>-1</v>
      </c>
    </row>
    <row r="40133" spans="1:5" x14ac:dyDescent="0.3">
      <c r="A40133">
        <v>38100005</v>
      </c>
      <c r="B40133" t="s">
        <v>2246</v>
      </c>
      <c r="C40133" t="s">
        <v>8</v>
      </c>
      <c r="D40133" t="s">
        <v>2405</v>
      </c>
      <c r="E40133">
        <v>-1</v>
      </c>
    </row>
    <row r="40134" spans="1:5" x14ac:dyDescent="0.3">
      <c r="A40134">
        <v>38100005</v>
      </c>
      <c r="B40134" t="s">
        <v>2246</v>
      </c>
      <c r="C40134" t="s">
        <v>8</v>
      </c>
      <c r="D40134" t="s">
        <v>2406</v>
      </c>
      <c r="E40134">
        <v>0</v>
      </c>
    </row>
    <row r="40135" spans="1:5" x14ac:dyDescent="0.3">
      <c r="A40135">
        <v>38100005</v>
      </c>
      <c r="B40135" t="s">
        <v>2246</v>
      </c>
      <c r="C40135" t="s">
        <v>8</v>
      </c>
      <c r="D40135" t="s">
        <v>2407</v>
      </c>
      <c r="E40135">
        <v>0</v>
      </c>
    </row>
    <row r="40136" spans="1:5" x14ac:dyDescent="0.3">
      <c r="A40136">
        <v>38100005</v>
      </c>
      <c r="B40136" t="s">
        <v>2246</v>
      </c>
      <c r="C40136" t="s">
        <v>8</v>
      </c>
      <c r="D40136" t="s">
        <v>2408</v>
      </c>
      <c r="E40136">
        <v>0</v>
      </c>
    </row>
    <row r="40137" spans="1:5" x14ac:dyDescent="0.3">
      <c r="A40137">
        <v>38100005</v>
      </c>
      <c r="B40137" t="s">
        <v>2246</v>
      </c>
      <c r="C40137" t="s">
        <v>8</v>
      </c>
      <c r="D40137" t="s">
        <v>2409</v>
      </c>
      <c r="E40137">
        <v>0</v>
      </c>
    </row>
    <row r="40138" spans="1:5" x14ac:dyDescent="0.3">
      <c r="A40138">
        <v>38100005</v>
      </c>
      <c r="B40138" t="s">
        <v>2246</v>
      </c>
      <c r="C40138" t="s">
        <v>8</v>
      </c>
      <c r="D40138" t="s">
        <v>2410</v>
      </c>
      <c r="E40138">
        <v>0</v>
      </c>
    </row>
    <row r="40139" spans="1:5" x14ac:dyDescent="0.3">
      <c r="A40139">
        <v>38100005</v>
      </c>
      <c r="B40139" t="s">
        <v>2246</v>
      </c>
      <c r="C40139" t="s">
        <v>8</v>
      </c>
      <c r="D40139" t="s">
        <v>2411</v>
      </c>
      <c r="E40139">
        <v>-4</v>
      </c>
    </row>
    <row r="40140" spans="1:5" x14ac:dyDescent="0.3">
      <c r="A40140">
        <v>38100005</v>
      </c>
      <c r="B40140" t="s">
        <v>2246</v>
      </c>
      <c r="C40140" t="s">
        <v>8</v>
      </c>
      <c r="D40140" t="s">
        <v>2412</v>
      </c>
      <c r="E40140">
        <v>-5</v>
      </c>
    </row>
    <row r="40141" spans="1:5" x14ac:dyDescent="0.3">
      <c r="A40141">
        <v>38100005</v>
      </c>
      <c r="B40141" t="s">
        <v>2246</v>
      </c>
      <c r="C40141" t="s">
        <v>8</v>
      </c>
      <c r="D40141" t="s">
        <v>2413</v>
      </c>
      <c r="E40141">
        <v>-1</v>
      </c>
    </row>
    <row r="40142" spans="1:5" x14ac:dyDescent="0.3">
      <c r="A40142">
        <v>30070009</v>
      </c>
      <c r="B40142" t="s">
        <v>2248</v>
      </c>
      <c r="C40142" t="s">
        <v>8</v>
      </c>
      <c r="D40142" t="s">
        <v>2378</v>
      </c>
      <c r="E40142">
        <v>0</v>
      </c>
    </row>
    <row r="40143" spans="1:5" x14ac:dyDescent="0.3">
      <c r="A40143">
        <v>30070009</v>
      </c>
      <c r="B40143" t="s">
        <v>2248</v>
      </c>
      <c r="C40143" t="s">
        <v>8</v>
      </c>
      <c r="D40143" t="s">
        <v>2379</v>
      </c>
      <c r="E40143">
        <v>0</v>
      </c>
    </row>
    <row r="40144" spans="1:5" x14ac:dyDescent="0.3">
      <c r="A40144">
        <v>30070009</v>
      </c>
      <c r="B40144" t="s">
        <v>2248</v>
      </c>
      <c r="C40144" t="s">
        <v>8</v>
      </c>
      <c r="D40144" t="s">
        <v>2380</v>
      </c>
      <c r="E40144">
        <v>0</v>
      </c>
    </row>
    <row r="40145" spans="1:5" x14ac:dyDescent="0.3">
      <c r="A40145">
        <v>30070009</v>
      </c>
      <c r="B40145" t="s">
        <v>2248</v>
      </c>
      <c r="C40145" t="s">
        <v>8</v>
      </c>
      <c r="D40145" t="s">
        <v>2381</v>
      </c>
      <c r="E40145">
        <v>0</v>
      </c>
    </row>
    <row r="40146" spans="1:5" x14ac:dyDescent="0.3">
      <c r="A40146">
        <v>30070009</v>
      </c>
      <c r="B40146" t="s">
        <v>2248</v>
      </c>
      <c r="C40146" t="s">
        <v>8</v>
      </c>
      <c r="D40146" t="s">
        <v>2382</v>
      </c>
      <c r="E40146">
        <v>0</v>
      </c>
    </row>
    <row r="40147" spans="1:5" x14ac:dyDescent="0.3">
      <c r="A40147">
        <v>30070009</v>
      </c>
      <c r="B40147" t="s">
        <v>2248</v>
      </c>
      <c r="C40147" t="s">
        <v>8</v>
      </c>
      <c r="D40147" t="s">
        <v>2383</v>
      </c>
      <c r="E40147">
        <v>0</v>
      </c>
    </row>
    <row r="40148" spans="1:5" x14ac:dyDescent="0.3">
      <c r="A40148">
        <v>30070009</v>
      </c>
      <c r="B40148" t="s">
        <v>2248</v>
      </c>
      <c r="C40148" t="s">
        <v>8</v>
      </c>
      <c r="D40148" t="s">
        <v>2384</v>
      </c>
      <c r="E40148">
        <v>0</v>
      </c>
    </row>
    <row r="40149" spans="1:5" x14ac:dyDescent="0.3">
      <c r="A40149">
        <v>30070009</v>
      </c>
      <c r="B40149" t="s">
        <v>2248</v>
      </c>
      <c r="C40149" t="s">
        <v>8</v>
      </c>
      <c r="D40149" t="s">
        <v>2385</v>
      </c>
      <c r="E40149">
        <v>0</v>
      </c>
    </row>
    <row r="40150" spans="1:5" x14ac:dyDescent="0.3">
      <c r="A40150">
        <v>30070009</v>
      </c>
      <c r="B40150" t="s">
        <v>2248</v>
      </c>
      <c r="C40150" t="s">
        <v>8</v>
      </c>
      <c r="D40150" t="s">
        <v>2386</v>
      </c>
      <c r="E40150">
        <v>0</v>
      </c>
    </row>
    <row r="40151" spans="1:5" x14ac:dyDescent="0.3">
      <c r="A40151">
        <v>30070009</v>
      </c>
      <c r="B40151" t="s">
        <v>2248</v>
      </c>
      <c r="C40151" t="s">
        <v>8</v>
      </c>
      <c r="D40151" t="s">
        <v>2387</v>
      </c>
      <c r="E40151">
        <v>0</v>
      </c>
    </row>
    <row r="40152" spans="1:5" x14ac:dyDescent="0.3">
      <c r="A40152">
        <v>30070009</v>
      </c>
      <c r="B40152" t="s">
        <v>2248</v>
      </c>
      <c r="C40152" t="s">
        <v>8</v>
      </c>
      <c r="D40152" t="s">
        <v>2388</v>
      </c>
      <c r="E40152">
        <v>0</v>
      </c>
    </row>
    <row r="40153" spans="1:5" x14ac:dyDescent="0.3">
      <c r="A40153">
        <v>30070009</v>
      </c>
      <c r="B40153" t="s">
        <v>2248</v>
      </c>
      <c r="C40153" t="s">
        <v>8</v>
      </c>
      <c r="D40153" t="s">
        <v>2389</v>
      </c>
      <c r="E40153">
        <v>0</v>
      </c>
    </row>
    <row r="40154" spans="1:5" x14ac:dyDescent="0.3">
      <c r="A40154">
        <v>30070009</v>
      </c>
      <c r="B40154" t="s">
        <v>2248</v>
      </c>
      <c r="C40154" t="s">
        <v>8</v>
      </c>
      <c r="D40154" t="s">
        <v>2390</v>
      </c>
      <c r="E40154">
        <v>0</v>
      </c>
    </row>
    <row r="40155" spans="1:5" x14ac:dyDescent="0.3">
      <c r="A40155">
        <v>30070009</v>
      </c>
      <c r="B40155" t="s">
        <v>2248</v>
      </c>
      <c r="C40155" t="s">
        <v>8</v>
      </c>
      <c r="D40155" t="s">
        <v>2391</v>
      </c>
      <c r="E40155">
        <v>0</v>
      </c>
    </row>
    <row r="40156" spans="1:5" x14ac:dyDescent="0.3">
      <c r="A40156">
        <v>30070009</v>
      </c>
      <c r="B40156" t="s">
        <v>2248</v>
      </c>
      <c r="C40156" t="s">
        <v>8</v>
      </c>
      <c r="D40156" t="s">
        <v>2392</v>
      </c>
      <c r="E40156">
        <v>-40</v>
      </c>
    </row>
    <row r="40157" spans="1:5" x14ac:dyDescent="0.3">
      <c r="A40157">
        <v>30070009</v>
      </c>
      <c r="B40157" t="s">
        <v>2248</v>
      </c>
      <c r="C40157" t="s">
        <v>8</v>
      </c>
      <c r="D40157" t="s">
        <v>2393</v>
      </c>
      <c r="E40157">
        <v>-15</v>
      </c>
    </row>
    <row r="40158" spans="1:5" x14ac:dyDescent="0.3">
      <c r="A40158">
        <v>30070009</v>
      </c>
      <c r="B40158" t="s">
        <v>2248</v>
      </c>
      <c r="C40158" t="s">
        <v>8</v>
      </c>
      <c r="D40158" t="s">
        <v>2394</v>
      </c>
      <c r="E40158">
        <v>0</v>
      </c>
    </row>
    <row r="40159" spans="1:5" x14ac:dyDescent="0.3">
      <c r="A40159">
        <v>30070009</v>
      </c>
      <c r="B40159" t="s">
        <v>2248</v>
      </c>
      <c r="C40159" t="s">
        <v>8</v>
      </c>
      <c r="D40159" t="s">
        <v>2395</v>
      </c>
      <c r="E40159">
        <v>-15</v>
      </c>
    </row>
    <row r="40160" spans="1:5" x14ac:dyDescent="0.3">
      <c r="A40160">
        <v>30070009</v>
      </c>
      <c r="B40160" t="s">
        <v>2248</v>
      </c>
      <c r="C40160" t="s">
        <v>8</v>
      </c>
      <c r="D40160" t="s">
        <v>2396</v>
      </c>
      <c r="E40160">
        <v>0</v>
      </c>
    </row>
    <row r="40161" spans="1:5" x14ac:dyDescent="0.3">
      <c r="A40161">
        <v>30070009</v>
      </c>
      <c r="B40161" t="s">
        <v>2248</v>
      </c>
      <c r="C40161" t="s">
        <v>8</v>
      </c>
      <c r="D40161" t="s">
        <v>2397</v>
      </c>
      <c r="E40161">
        <v>0</v>
      </c>
    </row>
    <row r="40162" spans="1:5" x14ac:dyDescent="0.3">
      <c r="A40162">
        <v>30070009</v>
      </c>
      <c r="B40162" t="s">
        <v>2248</v>
      </c>
      <c r="C40162" t="s">
        <v>8</v>
      </c>
      <c r="D40162" t="s">
        <v>2398</v>
      </c>
      <c r="E40162">
        <v>0</v>
      </c>
    </row>
    <row r="40163" spans="1:5" x14ac:dyDescent="0.3">
      <c r="A40163">
        <v>30070009</v>
      </c>
      <c r="B40163" t="s">
        <v>2248</v>
      </c>
      <c r="C40163" t="s">
        <v>8</v>
      </c>
      <c r="D40163" t="s">
        <v>2399</v>
      </c>
      <c r="E40163">
        <v>0</v>
      </c>
    </row>
    <row r="40164" spans="1:5" x14ac:dyDescent="0.3">
      <c r="A40164">
        <v>30070009</v>
      </c>
      <c r="B40164" t="s">
        <v>2248</v>
      </c>
      <c r="C40164" t="s">
        <v>8</v>
      </c>
      <c r="D40164" t="s">
        <v>2400</v>
      </c>
      <c r="E40164">
        <v>0</v>
      </c>
    </row>
    <row r="40165" spans="1:5" x14ac:dyDescent="0.3">
      <c r="A40165">
        <v>30070009</v>
      </c>
      <c r="B40165" t="s">
        <v>2248</v>
      </c>
      <c r="C40165" t="s">
        <v>8</v>
      </c>
      <c r="D40165" t="s">
        <v>2401</v>
      </c>
      <c r="E40165">
        <v>0</v>
      </c>
    </row>
    <row r="40166" spans="1:5" x14ac:dyDescent="0.3">
      <c r="A40166">
        <v>30070009</v>
      </c>
      <c r="B40166" t="s">
        <v>2248</v>
      </c>
      <c r="C40166" t="s">
        <v>8</v>
      </c>
      <c r="D40166" t="s">
        <v>2402</v>
      </c>
      <c r="E40166">
        <v>0</v>
      </c>
    </row>
    <row r="40167" spans="1:5" x14ac:dyDescent="0.3">
      <c r="A40167">
        <v>30070009</v>
      </c>
      <c r="B40167" t="s">
        <v>2248</v>
      </c>
      <c r="C40167" t="s">
        <v>8</v>
      </c>
      <c r="D40167" t="s">
        <v>2403</v>
      </c>
      <c r="E40167">
        <v>-35</v>
      </c>
    </row>
    <row r="40168" spans="1:5" x14ac:dyDescent="0.3">
      <c r="A40168">
        <v>30070009</v>
      </c>
      <c r="B40168" t="s">
        <v>2248</v>
      </c>
      <c r="C40168" t="s">
        <v>8</v>
      </c>
      <c r="D40168" t="s">
        <v>2404</v>
      </c>
      <c r="E40168">
        <v>0</v>
      </c>
    </row>
    <row r="40169" spans="1:5" x14ac:dyDescent="0.3">
      <c r="A40169">
        <v>30070009</v>
      </c>
      <c r="B40169" t="s">
        <v>2248</v>
      </c>
      <c r="C40169" t="s">
        <v>8</v>
      </c>
      <c r="D40169" t="s">
        <v>2405</v>
      </c>
      <c r="E40169">
        <v>0</v>
      </c>
    </row>
    <row r="40170" spans="1:5" x14ac:dyDescent="0.3">
      <c r="A40170">
        <v>30070009</v>
      </c>
      <c r="B40170" t="s">
        <v>2248</v>
      </c>
      <c r="C40170" t="s">
        <v>8</v>
      </c>
      <c r="D40170" t="s">
        <v>2406</v>
      </c>
      <c r="E40170">
        <v>-20</v>
      </c>
    </row>
    <row r="40171" spans="1:5" x14ac:dyDescent="0.3">
      <c r="A40171">
        <v>30070009</v>
      </c>
      <c r="B40171" t="s">
        <v>2248</v>
      </c>
      <c r="C40171" t="s">
        <v>8</v>
      </c>
      <c r="D40171" t="s">
        <v>2407</v>
      </c>
      <c r="E40171">
        <v>0</v>
      </c>
    </row>
    <row r="40172" spans="1:5" x14ac:dyDescent="0.3">
      <c r="A40172">
        <v>30070009</v>
      </c>
      <c r="B40172" t="s">
        <v>2248</v>
      </c>
      <c r="C40172" t="s">
        <v>8</v>
      </c>
      <c r="D40172" t="s">
        <v>2408</v>
      </c>
      <c r="E40172">
        <v>-40</v>
      </c>
    </row>
    <row r="40173" spans="1:5" x14ac:dyDescent="0.3">
      <c r="A40173">
        <v>30070009</v>
      </c>
      <c r="B40173" t="s">
        <v>2248</v>
      </c>
      <c r="C40173" t="s">
        <v>8</v>
      </c>
      <c r="D40173" t="s">
        <v>2409</v>
      </c>
      <c r="E40173">
        <v>-25</v>
      </c>
    </row>
    <row r="40174" spans="1:5" x14ac:dyDescent="0.3">
      <c r="A40174">
        <v>30070009</v>
      </c>
      <c r="B40174" t="s">
        <v>2248</v>
      </c>
      <c r="C40174" t="s">
        <v>8</v>
      </c>
      <c r="D40174" t="s">
        <v>2410</v>
      </c>
      <c r="E40174">
        <v>0</v>
      </c>
    </row>
    <row r="40175" spans="1:5" x14ac:dyDescent="0.3">
      <c r="A40175">
        <v>30070009</v>
      </c>
      <c r="B40175" t="s">
        <v>2248</v>
      </c>
      <c r="C40175" t="s">
        <v>8</v>
      </c>
      <c r="D40175" t="s">
        <v>2411</v>
      </c>
      <c r="E40175">
        <v>0</v>
      </c>
    </row>
    <row r="40176" spans="1:5" x14ac:dyDescent="0.3">
      <c r="A40176">
        <v>30070009</v>
      </c>
      <c r="B40176" t="s">
        <v>2248</v>
      </c>
      <c r="C40176" t="s">
        <v>8</v>
      </c>
      <c r="D40176" t="s">
        <v>2412</v>
      </c>
      <c r="E40176">
        <v>0</v>
      </c>
    </row>
    <row r="40177" spans="1:5" x14ac:dyDescent="0.3">
      <c r="A40177">
        <v>30070009</v>
      </c>
      <c r="B40177" t="s">
        <v>2248</v>
      </c>
      <c r="C40177" t="s">
        <v>8</v>
      </c>
      <c r="D40177" t="s">
        <v>2413</v>
      </c>
      <c r="E40177">
        <v>0</v>
      </c>
    </row>
    <row r="40178" spans="1:5" x14ac:dyDescent="0.3">
      <c r="A40178">
        <v>53200183</v>
      </c>
      <c r="B40178" t="s">
        <v>2250</v>
      </c>
      <c r="C40178" t="s">
        <v>8</v>
      </c>
      <c r="D40178" t="s">
        <v>2378</v>
      </c>
      <c r="E40178">
        <v>0</v>
      </c>
    </row>
    <row r="40179" spans="1:5" x14ac:dyDescent="0.3">
      <c r="A40179">
        <v>53200183</v>
      </c>
      <c r="B40179" t="s">
        <v>2250</v>
      </c>
      <c r="C40179" t="s">
        <v>8</v>
      </c>
      <c r="D40179" t="s">
        <v>2379</v>
      </c>
      <c r="E40179">
        <v>0</v>
      </c>
    </row>
    <row r="40180" spans="1:5" x14ac:dyDescent="0.3">
      <c r="A40180">
        <v>53200183</v>
      </c>
      <c r="B40180" t="s">
        <v>2250</v>
      </c>
      <c r="C40180" t="s">
        <v>8</v>
      </c>
      <c r="D40180" t="s">
        <v>2380</v>
      </c>
      <c r="E40180">
        <v>-10</v>
      </c>
    </row>
    <row r="40181" spans="1:5" x14ac:dyDescent="0.3">
      <c r="A40181">
        <v>53200183</v>
      </c>
      <c r="B40181" t="s">
        <v>2250</v>
      </c>
      <c r="C40181" t="s">
        <v>8</v>
      </c>
      <c r="D40181" t="s">
        <v>2381</v>
      </c>
      <c r="E40181">
        <v>0</v>
      </c>
    </row>
    <row r="40182" spans="1:5" x14ac:dyDescent="0.3">
      <c r="A40182">
        <v>53200183</v>
      </c>
      <c r="B40182" t="s">
        <v>2250</v>
      </c>
      <c r="C40182" t="s">
        <v>8</v>
      </c>
      <c r="D40182" t="s">
        <v>2382</v>
      </c>
      <c r="E40182">
        <v>0</v>
      </c>
    </row>
    <row r="40183" spans="1:5" x14ac:dyDescent="0.3">
      <c r="A40183">
        <v>53200183</v>
      </c>
      <c r="B40183" t="s">
        <v>2250</v>
      </c>
      <c r="C40183" t="s">
        <v>8</v>
      </c>
      <c r="D40183" t="s">
        <v>2383</v>
      </c>
      <c r="E40183">
        <v>-114</v>
      </c>
    </row>
    <row r="40184" spans="1:5" x14ac:dyDescent="0.3">
      <c r="A40184">
        <v>53200183</v>
      </c>
      <c r="B40184" t="s">
        <v>2250</v>
      </c>
      <c r="C40184" t="s">
        <v>8</v>
      </c>
      <c r="D40184" t="s">
        <v>2384</v>
      </c>
      <c r="E40184">
        <v>0</v>
      </c>
    </row>
    <row r="40185" spans="1:5" x14ac:dyDescent="0.3">
      <c r="A40185">
        <v>53200183</v>
      </c>
      <c r="B40185" t="s">
        <v>2250</v>
      </c>
      <c r="C40185" t="s">
        <v>8</v>
      </c>
      <c r="D40185" t="s">
        <v>2385</v>
      </c>
      <c r="E40185">
        <v>0</v>
      </c>
    </row>
    <row r="40186" spans="1:5" x14ac:dyDescent="0.3">
      <c r="A40186">
        <v>53200183</v>
      </c>
      <c r="B40186" t="s">
        <v>2250</v>
      </c>
      <c r="C40186" t="s">
        <v>8</v>
      </c>
      <c r="D40186" t="s">
        <v>2386</v>
      </c>
      <c r="E40186">
        <v>0</v>
      </c>
    </row>
    <row r="40187" spans="1:5" x14ac:dyDescent="0.3">
      <c r="A40187">
        <v>53200183</v>
      </c>
      <c r="B40187" t="s">
        <v>2250</v>
      </c>
      <c r="C40187" t="s">
        <v>8</v>
      </c>
      <c r="D40187" t="s">
        <v>2387</v>
      </c>
      <c r="E40187">
        <v>0</v>
      </c>
    </row>
    <row r="40188" spans="1:5" x14ac:dyDescent="0.3">
      <c r="A40188">
        <v>53200183</v>
      </c>
      <c r="B40188" t="s">
        <v>2250</v>
      </c>
      <c r="C40188" t="s">
        <v>8</v>
      </c>
      <c r="D40188" t="s">
        <v>2388</v>
      </c>
      <c r="E40188">
        <v>0</v>
      </c>
    </row>
    <row r="40189" spans="1:5" x14ac:dyDescent="0.3">
      <c r="A40189">
        <v>53200183</v>
      </c>
      <c r="B40189" t="s">
        <v>2250</v>
      </c>
      <c r="C40189" t="s">
        <v>8</v>
      </c>
      <c r="D40189" t="s">
        <v>2389</v>
      </c>
      <c r="E40189">
        <v>0</v>
      </c>
    </row>
    <row r="40190" spans="1:5" x14ac:dyDescent="0.3">
      <c r="A40190">
        <v>53200183</v>
      </c>
      <c r="B40190" t="s">
        <v>2250</v>
      </c>
      <c r="C40190" t="s">
        <v>8</v>
      </c>
      <c r="D40190" t="s">
        <v>2390</v>
      </c>
      <c r="E40190">
        <v>0</v>
      </c>
    </row>
    <row r="40191" spans="1:5" x14ac:dyDescent="0.3">
      <c r="A40191">
        <v>53200183</v>
      </c>
      <c r="B40191" t="s">
        <v>2250</v>
      </c>
      <c r="C40191" t="s">
        <v>8</v>
      </c>
      <c r="D40191" t="s">
        <v>2391</v>
      </c>
      <c r="E40191">
        <v>0</v>
      </c>
    </row>
    <row r="40192" spans="1:5" x14ac:dyDescent="0.3">
      <c r="A40192">
        <v>53200183</v>
      </c>
      <c r="B40192" t="s">
        <v>2250</v>
      </c>
      <c r="C40192" t="s">
        <v>8</v>
      </c>
      <c r="D40192" t="s">
        <v>2392</v>
      </c>
      <c r="E40192">
        <v>0</v>
      </c>
    </row>
    <row r="40193" spans="1:5" x14ac:dyDescent="0.3">
      <c r="A40193">
        <v>53200183</v>
      </c>
      <c r="B40193" t="s">
        <v>2250</v>
      </c>
      <c r="C40193" t="s">
        <v>8</v>
      </c>
      <c r="D40193" t="s">
        <v>2393</v>
      </c>
      <c r="E40193">
        <v>-20</v>
      </c>
    </row>
    <row r="40194" spans="1:5" x14ac:dyDescent="0.3">
      <c r="A40194">
        <v>53200183</v>
      </c>
      <c r="B40194" t="s">
        <v>2250</v>
      </c>
      <c r="C40194" t="s">
        <v>8</v>
      </c>
      <c r="D40194" t="s">
        <v>2394</v>
      </c>
      <c r="E40194">
        <v>0</v>
      </c>
    </row>
    <row r="40195" spans="1:5" x14ac:dyDescent="0.3">
      <c r="A40195">
        <v>53200183</v>
      </c>
      <c r="B40195" t="s">
        <v>2250</v>
      </c>
      <c r="C40195" t="s">
        <v>8</v>
      </c>
      <c r="D40195" t="s">
        <v>2395</v>
      </c>
      <c r="E40195">
        <v>0</v>
      </c>
    </row>
    <row r="40196" spans="1:5" x14ac:dyDescent="0.3">
      <c r="A40196">
        <v>53200183</v>
      </c>
      <c r="B40196" t="s">
        <v>2250</v>
      </c>
      <c r="C40196" t="s">
        <v>8</v>
      </c>
      <c r="D40196" t="s">
        <v>2396</v>
      </c>
      <c r="E40196">
        <v>-8</v>
      </c>
    </row>
    <row r="40197" spans="1:5" x14ac:dyDescent="0.3">
      <c r="A40197">
        <v>53200183</v>
      </c>
      <c r="B40197" t="s">
        <v>2250</v>
      </c>
      <c r="C40197" t="s">
        <v>8</v>
      </c>
      <c r="D40197" t="s">
        <v>2397</v>
      </c>
      <c r="E40197">
        <v>0</v>
      </c>
    </row>
    <row r="40198" spans="1:5" x14ac:dyDescent="0.3">
      <c r="A40198">
        <v>53200183</v>
      </c>
      <c r="B40198" t="s">
        <v>2250</v>
      </c>
      <c r="C40198" t="s">
        <v>8</v>
      </c>
      <c r="D40198" t="s">
        <v>2398</v>
      </c>
      <c r="E40198">
        <v>-15</v>
      </c>
    </row>
    <row r="40199" spans="1:5" x14ac:dyDescent="0.3">
      <c r="A40199">
        <v>53200183</v>
      </c>
      <c r="B40199" t="s">
        <v>2250</v>
      </c>
      <c r="C40199" t="s">
        <v>8</v>
      </c>
      <c r="D40199" t="s">
        <v>2399</v>
      </c>
      <c r="E40199">
        <v>0</v>
      </c>
    </row>
    <row r="40200" spans="1:5" x14ac:dyDescent="0.3">
      <c r="A40200">
        <v>53200183</v>
      </c>
      <c r="B40200" t="s">
        <v>2250</v>
      </c>
      <c r="C40200" t="s">
        <v>8</v>
      </c>
      <c r="D40200" t="s">
        <v>2400</v>
      </c>
      <c r="E40200">
        <v>0</v>
      </c>
    </row>
    <row r="40201" spans="1:5" x14ac:dyDescent="0.3">
      <c r="A40201">
        <v>53200183</v>
      </c>
      <c r="B40201" t="s">
        <v>2250</v>
      </c>
      <c r="C40201" t="s">
        <v>8</v>
      </c>
      <c r="D40201" t="s">
        <v>2401</v>
      </c>
      <c r="E40201">
        <v>0</v>
      </c>
    </row>
    <row r="40202" spans="1:5" x14ac:dyDescent="0.3">
      <c r="A40202">
        <v>53200183</v>
      </c>
      <c r="B40202" t="s">
        <v>2250</v>
      </c>
      <c r="C40202" t="s">
        <v>8</v>
      </c>
      <c r="D40202" t="s">
        <v>2402</v>
      </c>
      <c r="E40202">
        <v>0</v>
      </c>
    </row>
    <row r="40203" spans="1:5" x14ac:dyDescent="0.3">
      <c r="A40203">
        <v>53200183</v>
      </c>
      <c r="B40203" t="s">
        <v>2250</v>
      </c>
      <c r="C40203" t="s">
        <v>8</v>
      </c>
      <c r="D40203" t="s">
        <v>2403</v>
      </c>
      <c r="E40203">
        <v>-10</v>
      </c>
    </row>
    <row r="40204" spans="1:5" x14ac:dyDescent="0.3">
      <c r="A40204">
        <v>53200183</v>
      </c>
      <c r="B40204" t="s">
        <v>2250</v>
      </c>
      <c r="C40204" t="s">
        <v>8</v>
      </c>
      <c r="D40204" t="s">
        <v>2404</v>
      </c>
      <c r="E40204">
        <v>0</v>
      </c>
    </row>
    <row r="40205" spans="1:5" x14ac:dyDescent="0.3">
      <c r="A40205">
        <v>53200183</v>
      </c>
      <c r="B40205" t="s">
        <v>2250</v>
      </c>
      <c r="C40205" t="s">
        <v>8</v>
      </c>
      <c r="D40205" t="s">
        <v>2405</v>
      </c>
      <c r="E40205">
        <v>0</v>
      </c>
    </row>
    <row r="40206" spans="1:5" x14ac:dyDescent="0.3">
      <c r="A40206">
        <v>53200183</v>
      </c>
      <c r="B40206" t="s">
        <v>2250</v>
      </c>
      <c r="C40206" t="s">
        <v>8</v>
      </c>
      <c r="D40206" t="s">
        <v>2406</v>
      </c>
      <c r="E40206">
        <v>-5</v>
      </c>
    </row>
    <row r="40207" spans="1:5" x14ac:dyDescent="0.3">
      <c r="A40207">
        <v>53200183</v>
      </c>
      <c r="B40207" t="s">
        <v>2250</v>
      </c>
      <c r="C40207" t="s">
        <v>8</v>
      </c>
      <c r="D40207" t="s">
        <v>2407</v>
      </c>
      <c r="E40207">
        <v>0</v>
      </c>
    </row>
    <row r="40208" spans="1:5" x14ac:dyDescent="0.3">
      <c r="A40208">
        <v>53200183</v>
      </c>
      <c r="B40208" t="s">
        <v>2250</v>
      </c>
      <c r="C40208" t="s">
        <v>8</v>
      </c>
      <c r="D40208" t="s">
        <v>2408</v>
      </c>
      <c r="E40208">
        <v>0</v>
      </c>
    </row>
    <row r="40209" spans="1:5" x14ac:dyDescent="0.3">
      <c r="A40209">
        <v>53200183</v>
      </c>
      <c r="B40209" t="s">
        <v>2250</v>
      </c>
      <c r="C40209" t="s">
        <v>8</v>
      </c>
      <c r="D40209" t="s">
        <v>2409</v>
      </c>
      <c r="E40209">
        <v>-5</v>
      </c>
    </row>
    <row r="40210" spans="1:5" x14ac:dyDescent="0.3">
      <c r="A40210">
        <v>53200183</v>
      </c>
      <c r="B40210" t="s">
        <v>2250</v>
      </c>
      <c r="C40210" t="s">
        <v>8</v>
      </c>
      <c r="D40210" t="s">
        <v>2410</v>
      </c>
      <c r="E40210">
        <v>0</v>
      </c>
    </row>
    <row r="40211" spans="1:5" x14ac:dyDescent="0.3">
      <c r="A40211">
        <v>53200183</v>
      </c>
      <c r="B40211" t="s">
        <v>2250</v>
      </c>
      <c r="C40211" t="s">
        <v>8</v>
      </c>
      <c r="D40211" t="s">
        <v>2411</v>
      </c>
      <c r="E40211">
        <v>-12</v>
      </c>
    </row>
    <row r="40212" spans="1:5" x14ac:dyDescent="0.3">
      <c r="A40212">
        <v>53200183</v>
      </c>
      <c r="B40212" t="s">
        <v>2250</v>
      </c>
      <c r="C40212" t="s">
        <v>8</v>
      </c>
      <c r="D40212" t="s">
        <v>2412</v>
      </c>
      <c r="E40212">
        <v>0</v>
      </c>
    </row>
    <row r="40213" spans="1:5" x14ac:dyDescent="0.3">
      <c r="A40213">
        <v>53200183</v>
      </c>
      <c r="B40213" t="s">
        <v>2250</v>
      </c>
      <c r="C40213" t="s">
        <v>8</v>
      </c>
      <c r="D40213" t="s">
        <v>2413</v>
      </c>
      <c r="E40213">
        <v>0</v>
      </c>
    </row>
    <row r="40214" spans="1:5" x14ac:dyDescent="0.3">
      <c r="A40214">
        <v>30010004</v>
      </c>
      <c r="B40214" t="s">
        <v>2252</v>
      </c>
      <c r="C40214" t="s">
        <v>8</v>
      </c>
      <c r="D40214" t="s">
        <v>2378</v>
      </c>
      <c r="E40214">
        <v>-2</v>
      </c>
    </row>
    <row r="40215" spans="1:5" x14ac:dyDescent="0.3">
      <c r="A40215">
        <v>30010004</v>
      </c>
      <c r="B40215" t="s">
        <v>2252</v>
      </c>
      <c r="C40215" t="s">
        <v>8</v>
      </c>
      <c r="D40215" t="s">
        <v>2379</v>
      </c>
      <c r="E40215">
        <v>0</v>
      </c>
    </row>
    <row r="40216" spans="1:5" x14ac:dyDescent="0.3">
      <c r="A40216">
        <v>30010004</v>
      </c>
      <c r="B40216" t="s">
        <v>2252</v>
      </c>
      <c r="C40216" t="s">
        <v>8</v>
      </c>
      <c r="D40216" t="s">
        <v>2380</v>
      </c>
      <c r="E40216">
        <v>-10</v>
      </c>
    </row>
    <row r="40217" spans="1:5" x14ac:dyDescent="0.3">
      <c r="A40217">
        <v>30010004</v>
      </c>
      <c r="B40217" t="s">
        <v>2252</v>
      </c>
      <c r="C40217" t="s">
        <v>8</v>
      </c>
      <c r="D40217" t="s">
        <v>2381</v>
      </c>
      <c r="E40217">
        <v>-50</v>
      </c>
    </row>
    <row r="40218" spans="1:5" x14ac:dyDescent="0.3">
      <c r="A40218">
        <v>30010004</v>
      </c>
      <c r="B40218" t="s">
        <v>2252</v>
      </c>
      <c r="C40218" t="s">
        <v>8</v>
      </c>
      <c r="D40218" t="s">
        <v>2382</v>
      </c>
      <c r="E40218">
        <v>0</v>
      </c>
    </row>
    <row r="40219" spans="1:5" x14ac:dyDescent="0.3">
      <c r="A40219">
        <v>30010004</v>
      </c>
      <c r="B40219" t="s">
        <v>2252</v>
      </c>
      <c r="C40219" t="s">
        <v>8</v>
      </c>
      <c r="D40219" t="s">
        <v>2383</v>
      </c>
      <c r="E40219">
        <v>0</v>
      </c>
    </row>
    <row r="40220" spans="1:5" x14ac:dyDescent="0.3">
      <c r="A40220">
        <v>30010004</v>
      </c>
      <c r="B40220" t="s">
        <v>2252</v>
      </c>
      <c r="C40220" t="s">
        <v>8</v>
      </c>
      <c r="D40220" t="s">
        <v>2384</v>
      </c>
      <c r="E40220">
        <v>0</v>
      </c>
    </row>
    <row r="40221" spans="1:5" x14ac:dyDescent="0.3">
      <c r="A40221">
        <v>30010004</v>
      </c>
      <c r="B40221" t="s">
        <v>2252</v>
      </c>
      <c r="C40221" t="s">
        <v>8</v>
      </c>
      <c r="D40221" t="s">
        <v>2385</v>
      </c>
      <c r="E40221">
        <v>0</v>
      </c>
    </row>
    <row r="40222" spans="1:5" x14ac:dyDescent="0.3">
      <c r="A40222">
        <v>30010004</v>
      </c>
      <c r="B40222" t="s">
        <v>2252</v>
      </c>
      <c r="C40222" t="s">
        <v>8</v>
      </c>
      <c r="D40222" t="s">
        <v>2386</v>
      </c>
      <c r="E40222">
        <v>0</v>
      </c>
    </row>
    <row r="40223" spans="1:5" x14ac:dyDescent="0.3">
      <c r="A40223">
        <v>30010004</v>
      </c>
      <c r="B40223" t="s">
        <v>2252</v>
      </c>
      <c r="C40223" t="s">
        <v>8</v>
      </c>
      <c r="D40223" t="s">
        <v>2387</v>
      </c>
      <c r="E40223">
        <v>-10</v>
      </c>
    </row>
    <row r="40224" spans="1:5" x14ac:dyDescent="0.3">
      <c r="A40224">
        <v>30010004</v>
      </c>
      <c r="B40224" t="s">
        <v>2252</v>
      </c>
      <c r="C40224" t="s">
        <v>8</v>
      </c>
      <c r="D40224" t="s">
        <v>2388</v>
      </c>
      <c r="E40224">
        <v>-2</v>
      </c>
    </row>
    <row r="40225" spans="1:5" x14ac:dyDescent="0.3">
      <c r="A40225">
        <v>30010004</v>
      </c>
      <c r="B40225" t="s">
        <v>2252</v>
      </c>
      <c r="C40225" t="s">
        <v>8</v>
      </c>
      <c r="D40225" t="s">
        <v>2389</v>
      </c>
      <c r="E40225">
        <v>0</v>
      </c>
    </row>
    <row r="40226" spans="1:5" x14ac:dyDescent="0.3">
      <c r="A40226">
        <v>30010004</v>
      </c>
      <c r="B40226" t="s">
        <v>2252</v>
      </c>
      <c r="C40226" t="s">
        <v>8</v>
      </c>
      <c r="D40226" t="s">
        <v>2390</v>
      </c>
      <c r="E40226">
        <v>0</v>
      </c>
    </row>
    <row r="40227" spans="1:5" x14ac:dyDescent="0.3">
      <c r="A40227">
        <v>30010004</v>
      </c>
      <c r="B40227" t="s">
        <v>2252</v>
      </c>
      <c r="C40227" t="s">
        <v>8</v>
      </c>
      <c r="D40227" t="s">
        <v>2391</v>
      </c>
      <c r="E40227">
        <v>0</v>
      </c>
    </row>
    <row r="40228" spans="1:5" x14ac:dyDescent="0.3">
      <c r="A40228">
        <v>30010004</v>
      </c>
      <c r="B40228" t="s">
        <v>2252</v>
      </c>
      <c r="C40228" t="s">
        <v>8</v>
      </c>
      <c r="D40228" t="s">
        <v>2392</v>
      </c>
      <c r="E40228">
        <v>-10</v>
      </c>
    </row>
    <row r="40229" spans="1:5" x14ac:dyDescent="0.3">
      <c r="A40229">
        <v>30010004</v>
      </c>
      <c r="B40229" t="s">
        <v>2252</v>
      </c>
      <c r="C40229" t="s">
        <v>8</v>
      </c>
      <c r="D40229" t="s">
        <v>2393</v>
      </c>
      <c r="E40229">
        <v>0</v>
      </c>
    </row>
    <row r="40230" spans="1:5" x14ac:dyDescent="0.3">
      <c r="A40230">
        <v>30010004</v>
      </c>
      <c r="B40230" t="s">
        <v>2252</v>
      </c>
      <c r="C40230" t="s">
        <v>8</v>
      </c>
      <c r="D40230" t="s">
        <v>2394</v>
      </c>
      <c r="E40230">
        <v>0</v>
      </c>
    </row>
    <row r="40231" spans="1:5" x14ac:dyDescent="0.3">
      <c r="A40231">
        <v>30010004</v>
      </c>
      <c r="B40231" t="s">
        <v>2252</v>
      </c>
      <c r="C40231" t="s">
        <v>8</v>
      </c>
      <c r="D40231" t="s">
        <v>2395</v>
      </c>
      <c r="E40231">
        <v>0</v>
      </c>
    </row>
    <row r="40232" spans="1:5" x14ac:dyDescent="0.3">
      <c r="A40232">
        <v>30010004</v>
      </c>
      <c r="B40232" t="s">
        <v>2252</v>
      </c>
      <c r="C40232" t="s">
        <v>8</v>
      </c>
      <c r="D40232" t="s">
        <v>2396</v>
      </c>
      <c r="E40232">
        <v>0</v>
      </c>
    </row>
    <row r="40233" spans="1:5" x14ac:dyDescent="0.3">
      <c r="A40233">
        <v>30010004</v>
      </c>
      <c r="B40233" t="s">
        <v>2252</v>
      </c>
      <c r="C40233" t="s">
        <v>8</v>
      </c>
      <c r="D40233" t="s">
        <v>2397</v>
      </c>
      <c r="E40233">
        <v>0</v>
      </c>
    </row>
    <row r="40234" spans="1:5" x14ac:dyDescent="0.3">
      <c r="A40234">
        <v>30010004</v>
      </c>
      <c r="B40234" t="s">
        <v>2252</v>
      </c>
      <c r="C40234" t="s">
        <v>8</v>
      </c>
      <c r="D40234" t="s">
        <v>2398</v>
      </c>
      <c r="E40234">
        <v>-4</v>
      </c>
    </row>
    <row r="40235" spans="1:5" x14ac:dyDescent="0.3">
      <c r="A40235">
        <v>30010004</v>
      </c>
      <c r="B40235" t="s">
        <v>2252</v>
      </c>
      <c r="C40235" t="s">
        <v>8</v>
      </c>
      <c r="D40235" t="s">
        <v>2399</v>
      </c>
      <c r="E40235">
        <v>-2</v>
      </c>
    </row>
    <row r="40236" spans="1:5" x14ac:dyDescent="0.3">
      <c r="A40236">
        <v>30010004</v>
      </c>
      <c r="B40236" t="s">
        <v>2252</v>
      </c>
      <c r="C40236" t="s">
        <v>8</v>
      </c>
      <c r="D40236" t="s">
        <v>2400</v>
      </c>
      <c r="E40236">
        <v>0</v>
      </c>
    </row>
    <row r="40237" spans="1:5" x14ac:dyDescent="0.3">
      <c r="A40237">
        <v>30010004</v>
      </c>
      <c r="B40237" t="s">
        <v>2252</v>
      </c>
      <c r="C40237" t="s">
        <v>8</v>
      </c>
      <c r="D40237" t="s">
        <v>2401</v>
      </c>
      <c r="E40237">
        <v>-4</v>
      </c>
    </row>
    <row r="40238" spans="1:5" x14ac:dyDescent="0.3">
      <c r="A40238">
        <v>30010004</v>
      </c>
      <c r="B40238" t="s">
        <v>2252</v>
      </c>
      <c r="C40238" t="s">
        <v>8</v>
      </c>
      <c r="D40238" t="s">
        <v>2402</v>
      </c>
      <c r="E40238">
        <v>-10</v>
      </c>
    </row>
    <row r="40239" spans="1:5" x14ac:dyDescent="0.3">
      <c r="A40239">
        <v>30010004</v>
      </c>
      <c r="B40239" t="s">
        <v>2252</v>
      </c>
      <c r="C40239" t="s">
        <v>8</v>
      </c>
      <c r="D40239" t="s">
        <v>2403</v>
      </c>
      <c r="E40239">
        <v>0</v>
      </c>
    </row>
    <row r="40240" spans="1:5" x14ac:dyDescent="0.3">
      <c r="A40240">
        <v>30010004</v>
      </c>
      <c r="B40240" t="s">
        <v>2252</v>
      </c>
      <c r="C40240" t="s">
        <v>8</v>
      </c>
      <c r="D40240" t="s">
        <v>2404</v>
      </c>
      <c r="E40240">
        <v>0</v>
      </c>
    </row>
    <row r="40241" spans="1:5" x14ac:dyDescent="0.3">
      <c r="A40241">
        <v>30010004</v>
      </c>
      <c r="B40241" t="s">
        <v>2252</v>
      </c>
      <c r="C40241" t="s">
        <v>8</v>
      </c>
      <c r="D40241" t="s">
        <v>2405</v>
      </c>
      <c r="E40241">
        <v>0</v>
      </c>
    </row>
    <row r="40242" spans="1:5" x14ac:dyDescent="0.3">
      <c r="A40242">
        <v>30010004</v>
      </c>
      <c r="B40242" t="s">
        <v>2252</v>
      </c>
      <c r="C40242" t="s">
        <v>8</v>
      </c>
      <c r="D40242" t="s">
        <v>2406</v>
      </c>
      <c r="E40242">
        <v>0</v>
      </c>
    </row>
    <row r="40243" spans="1:5" x14ac:dyDescent="0.3">
      <c r="A40243">
        <v>30010004</v>
      </c>
      <c r="B40243" t="s">
        <v>2252</v>
      </c>
      <c r="C40243" t="s">
        <v>8</v>
      </c>
      <c r="D40243" t="s">
        <v>2407</v>
      </c>
      <c r="E40243">
        <v>0</v>
      </c>
    </row>
    <row r="40244" spans="1:5" x14ac:dyDescent="0.3">
      <c r="A40244">
        <v>30010004</v>
      </c>
      <c r="B40244" t="s">
        <v>2252</v>
      </c>
      <c r="C40244" t="s">
        <v>8</v>
      </c>
      <c r="D40244" t="s">
        <v>2408</v>
      </c>
      <c r="E40244">
        <v>-300</v>
      </c>
    </row>
    <row r="40245" spans="1:5" x14ac:dyDescent="0.3">
      <c r="A40245">
        <v>30010004</v>
      </c>
      <c r="B40245" t="s">
        <v>2252</v>
      </c>
      <c r="C40245" t="s">
        <v>8</v>
      </c>
      <c r="D40245" t="s">
        <v>2409</v>
      </c>
      <c r="E40245">
        <v>-100</v>
      </c>
    </row>
    <row r="40246" spans="1:5" x14ac:dyDescent="0.3">
      <c r="A40246">
        <v>30010004</v>
      </c>
      <c r="B40246" t="s">
        <v>2252</v>
      </c>
      <c r="C40246" t="s">
        <v>8</v>
      </c>
      <c r="D40246" t="s">
        <v>2410</v>
      </c>
      <c r="E40246">
        <v>0</v>
      </c>
    </row>
    <row r="40247" spans="1:5" x14ac:dyDescent="0.3">
      <c r="A40247">
        <v>30010004</v>
      </c>
      <c r="B40247" t="s">
        <v>2252</v>
      </c>
      <c r="C40247" t="s">
        <v>8</v>
      </c>
      <c r="D40247" t="s">
        <v>2411</v>
      </c>
      <c r="E40247">
        <v>0</v>
      </c>
    </row>
    <row r="40248" spans="1:5" x14ac:dyDescent="0.3">
      <c r="A40248">
        <v>30010004</v>
      </c>
      <c r="B40248" t="s">
        <v>2252</v>
      </c>
      <c r="C40248" t="s">
        <v>8</v>
      </c>
      <c r="D40248" t="s">
        <v>2412</v>
      </c>
      <c r="E40248">
        <v>0</v>
      </c>
    </row>
    <row r="40249" spans="1:5" x14ac:dyDescent="0.3">
      <c r="A40249">
        <v>30010004</v>
      </c>
      <c r="B40249" t="s">
        <v>2252</v>
      </c>
      <c r="C40249" t="s">
        <v>8</v>
      </c>
      <c r="D40249" t="s">
        <v>2413</v>
      </c>
      <c r="E40249">
        <v>0</v>
      </c>
    </row>
    <row r="40250" spans="1:5" x14ac:dyDescent="0.3">
      <c r="A40250">
        <v>30010028</v>
      </c>
      <c r="B40250" t="s">
        <v>2254</v>
      </c>
      <c r="C40250" t="s">
        <v>8</v>
      </c>
      <c r="D40250" t="s">
        <v>2378</v>
      </c>
      <c r="E40250">
        <v>0</v>
      </c>
    </row>
    <row r="40251" spans="1:5" x14ac:dyDescent="0.3">
      <c r="A40251">
        <v>30010028</v>
      </c>
      <c r="B40251" t="s">
        <v>2254</v>
      </c>
      <c r="C40251" t="s">
        <v>8</v>
      </c>
      <c r="D40251" t="s">
        <v>2379</v>
      </c>
      <c r="E40251">
        <v>-30</v>
      </c>
    </row>
    <row r="40252" spans="1:5" x14ac:dyDescent="0.3">
      <c r="A40252">
        <v>30010028</v>
      </c>
      <c r="B40252" t="s">
        <v>2254</v>
      </c>
      <c r="C40252" t="s">
        <v>8</v>
      </c>
      <c r="D40252" t="s">
        <v>2380</v>
      </c>
      <c r="E40252">
        <v>-70</v>
      </c>
    </row>
    <row r="40253" spans="1:5" x14ac:dyDescent="0.3">
      <c r="A40253">
        <v>30010028</v>
      </c>
      <c r="B40253" t="s">
        <v>2254</v>
      </c>
      <c r="C40253" t="s">
        <v>8</v>
      </c>
      <c r="D40253" t="s">
        <v>2381</v>
      </c>
      <c r="E40253">
        <v>0</v>
      </c>
    </row>
    <row r="40254" spans="1:5" x14ac:dyDescent="0.3">
      <c r="A40254">
        <v>30010028</v>
      </c>
      <c r="B40254" t="s">
        <v>2254</v>
      </c>
      <c r="C40254" t="s">
        <v>8</v>
      </c>
      <c r="D40254" t="s">
        <v>2382</v>
      </c>
      <c r="E40254">
        <v>0</v>
      </c>
    </row>
    <row r="40255" spans="1:5" x14ac:dyDescent="0.3">
      <c r="A40255">
        <v>30010028</v>
      </c>
      <c r="B40255" t="s">
        <v>2254</v>
      </c>
      <c r="C40255" t="s">
        <v>8</v>
      </c>
      <c r="D40255" t="s">
        <v>2383</v>
      </c>
      <c r="E40255">
        <v>0</v>
      </c>
    </row>
    <row r="40256" spans="1:5" x14ac:dyDescent="0.3">
      <c r="A40256">
        <v>30010028</v>
      </c>
      <c r="B40256" t="s">
        <v>2254</v>
      </c>
      <c r="C40256" t="s">
        <v>8</v>
      </c>
      <c r="D40256" t="s">
        <v>2384</v>
      </c>
      <c r="E40256">
        <v>0</v>
      </c>
    </row>
    <row r="40257" spans="1:5" x14ac:dyDescent="0.3">
      <c r="A40257">
        <v>30010028</v>
      </c>
      <c r="B40257" t="s">
        <v>2254</v>
      </c>
      <c r="C40257" t="s">
        <v>8</v>
      </c>
      <c r="D40257" t="s">
        <v>2385</v>
      </c>
      <c r="E40257">
        <v>0</v>
      </c>
    </row>
    <row r="40258" spans="1:5" x14ac:dyDescent="0.3">
      <c r="A40258">
        <v>30010028</v>
      </c>
      <c r="B40258" t="s">
        <v>2254</v>
      </c>
      <c r="C40258" t="s">
        <v>8</v>
      </c>
      <c r="D40258" t="s">
        <v>2386</v>
      </c>
      <c r="E40258">
        <v>0</v>
      </c>
    </row>
    <row r="40259" spans="1:5" x14ac:dyDescent="0.3">
      <c r="A40259">
        <v>30010028</v>
      </c>
      <c r="B40259" t="s">
        <v>2254</v>
      </c>
      <c r="C40259" t="s">
        <v>8</v>
      </c>
      <c r="D40259" t="s">
        <v>2387</v>
      </c>
      <c r="E40259">
        <v>0</v>
      </c>
    </row>
    <row r="40260" spans="1:5" x14ac:dyDescent="0.3">
      <c r="A40260">
        <v>30010028</v>
      </c>
      <c r="B40260" t="s">
        <v>2254</v>
      </c>
      <c r="C40260" t="s">
        <v>8</v>
      </c>
      <c r="D40260" t="s">
        <v>2388</v>
      </c>
      <c r="E40260">
        <v>0</v>
      </c>
    </row>
    <row r="40261" spans="1:5" x14ac:dyDescent="0.3">
      <c r="A40261">
        <v>30010028</v>
      </c>
      <c r="B40261" t="s">
        <v>2254</v>
      </c>
      <c r="C40261" t="s">
        <v>8</v>
      </c>
      <c r="D40261" t="s">
        <v>2389</v>
      </c>
      <c r="E40261">
        <v>0</v>
      </c>
    </row>
    <row r="40262" spans="1:5" x14ac:dyDescent="0.3">
      <c r="A40262">
        <v>30010028</v>
      </c>
      <c r="B40262" t="s">
        <v>2254</v>
      </c>
      <c r="C40262" t="s">
        <v>8</v>
      </c>
      <c r="D40262" t="s">
        <v>2390</v>
      </c>
      <c r="E40262">
        <v>0</v>
      </c>
    </row>
    <row r="40263" spans="1:5" x14ac:dyDescent="0.3">
      <c r="A40263">
        <v>30010028</v>
      </c>
      <c r="B40263" t="s">
        <v>2254</v>
      </c>
      <c r="C40263" t="s">
        <v>8</v>
      </c>
      <c r="D40263" t="s">
        <v>2391</v>
      </c>
      <c r="E40263">
        <v>0</v>
      </c>
    </row>
    <row r="40264" spans="1:5" x14ac:dyDescent="0.3">
      <c r="A40264">
        <v>30010028</v>
      </c>
      <c r="B40264" t="s">
        <v>2254</v>
      </c>
      <c r="C40264" t="s">
        <v>8</v>
      </c>
      <c r="D40264" t="s">
        <v>2392</v>
      </c>
      <c r="E40264">
        <v>0</v>
      </c>
    </row>
    <row r="40265" spans="1:5" x14ac:dyDescent="0.3">
      <c r="A40265">
        <v>30010028</v>
      </c>
      <c r="B40265" t="s">
        <v>2254</v>
      </c>
      <c r="C40265" t="s">
        <v>8</v>
      </c>
      <c r="D40265" t="s">
        <v>2393</v>
      </c>
      <c r="E40265">
        <v>-150</v>
      </c>
    </row>
    <row r="40266" spans="1:5" x14ac:dyDescent="0.3">
      <c r="A40266">
        <v>30010028</v>
      </c>
      <c r="B40266" t="s">
        <v>2254</v>
      </c>
      <c r="C40266" t="s">
        <v>8</v>
      </c>
      <c r="D40266" t="s">
        <v>2394</v>
      </c>
      <c r="E40266">
        <v>-20</v>
      </c>
    </row>
    <row r="40267" spans="1:5" x14ac:dyDescent="0.3">
      <c r="A40267">
        <v>30010028</v>
      </c>
      <c r="B40267" t="s">
        <v>2254</v>
      </c>
      <c r="C40267" t="s">
        <v>8</v>
      </c>
      <c r="D40267" t="s">
        <v>2395</v>
      </c>
      <c r="E40267">
        <v>0</v>
      </c>
    </row>
    <row r="40268" spans="1:5" x14ac:dyDescent="0.3">
      <c r="A40268">
        <v>30010028</v>
      </c>
      <c r="B40268" t="s">
        <v>2254</v>
      </c>
      <c r="C40268" t="s">
        <v>8</v>
      </c>
      <c r="D40268" t="s">
        <v>2396</v>
      </c>
      <c r="E40268">
        <v>0</v>
      </c>
    </row>
    <row r="40269" spans="1:5" x14ac:dyDescent="0.3">
      <c r="A40269">
        <v>30010028</v>
      </c>
      <c r="B40269" t="s">
        <v>2254</v>
      </c>
      <c r="C40269" t="s">
        <v>8</v>
      </c>
      <c r="D40269" t="s">
        <v>2397</v>
      </c>
      <c r="E40269">
        <v>-20</v>
      </c>
    </row>
    <row r="40270" spans="1:5" x14ac:dyDescent="0.3">
      <c r="A40270">
        <v>30010028</v>
      </c>
      <c r="B40270" t="s">
        <v>2254</v>
      </c>
      <c r="C40270" t="s">
        <v>8</v>
      </c>
      <c r="D40270" t="s">
        <v>2398</v>
      </c>
      <c r="E40270">
        <v>0</v>
      </c>
    </row>
    <row r="40271" spans="1:5" x14ac:dyDescent="0.3">
      <c r="A40271">
        <v>30010028</v>
      </c>
      <c r="B40271" t="s">
        <v>2254</v>
      </c>
      <c r="C40271" t="s">
        <v>8</v>
      </c>
      <c r="D40271" t="s">
        <v>2399</v>
      </c>
      <c r="E40271">
        <v>0</v>
      </c>
    </row>
    <row r="40272" spans="1:5" x14ac:dyDescent="0.3">
      <c r="A40272">
        <v>30010028</v>
      </c>
      <c r="B40272" t="s">
        <v>2254</v>
      </c>
      <c r="C40272" t="s">
        <v>8</v>
      </c>
      <c r="D40272" t="s">
        <v>2400</v>
      </c>
      <c r="E40272">
        <v>0</v>
      </c>
    </row>
    <row r="40273" spans="1:5" x14ac:dyDescent="0.3">
      <c r="A40273">
        <v>30010028</v>
      </c>
      <c r="B40273" t="s">
        <v>2254</v>
      </c>
      <c r="C40273" t="s">
        <v>8</v>
      </c>
      <c r="D40273" t="s">
        <v>2401</v>
      </c>
      <c r="E40273">
        <v>0</v>
      </c>
    </row>
    <row r="40274" spans="1:5" x14ac:dyDescent="0.3">
      <c r="A40274">
        <v>30010028</v>
      </c>
      <c r="B40274" t="s">
        <v>2254</v>
      </c>
      <c r="C40274" t="s">
        <v>8</v>
      </c>
      <c r="D40274" t="s">
        <v>2402</v>
      </c>
      <c r="E40274">
        <v>-10</v>
      </c>
    </row>
    <row r="40275" spans="1:5" x14ac:dyDescent="0.3">
      <c r="A40275">
        <v>30010028</v>
      </c>
      <c r="B40275" t="s">
        <v>2254</v>
      </c>
      <c r="C40275" t="s">
        <v>8</v>
      </c>
      <c r="D40275" t="s">
        <v>2403</v>
      </c>
      <c r="E40275">
        <v>0</v>
      </c>
    </row>
    <row r="40276" spans="1:5" x14ac:dyDescent="0.3">
      <c r="A40276">
        <v>30010028</v>
      </c>
      <c r="B40276" t="s">
        <v>2254</v>
      </c>
      <c r="C40276" t="s">
        <v>8</v>
      </c>
      <c r="D40276" t="s">
        <v>2404</v>
      </c>
      <c r="E40276">
        <v>0</v>
      </c>
    </row>
    <row r="40277" spans="1:5" x14ac:dyDescent="0.3">
      <c r="A40277">
        <v>30010028</v>
      </c>
      <c r="B40277" t="s">
        <v>2254</v>
      </c>
      <c r="C40277" t="s">
        <v>8</v>
      </c>
      <c r="D40277" t="s">
        <v>2405</v>
      </c>
      <c r="E40277">
        <v>0</v>
      </c>
    </row>
    <row r="40278" spans="1:5" x14ac:dyDescent="0.3">
      <c r="A40278">
        <v>30010028</v>
      </c>
      <c r="B40278" t="s">
        <v>2254</v>
      </c>
      <c r="C40278" t="s">
        <v>8</v>
      </c>
      <c r="D40278" t="s">
        <v>2406</v>
      </c>
      <c r="E40278">
        <v>0</v>
      </c>
    </row>
    <row r="40279" spans="1:5" x14ac:dyDescent="0.3">
      <c r="A40279">
        <v>30010028</v>
      </c>
      <c r="B40279" t="s">
        <v>2254</v>
      </c>
      <c r="C40279" t="s">
        <v>8</v>
      </c>
      <c r="D40279" t="s">
        <v>2407</v>
      </c>
      <c r="E40279">
        <v>0</v>
      </c>
    </row>
    <row r="40280" spans="1:5" x14ac:dyDescent="0.3">
      <c r="A40280">
        <v>30010028</v>
      </c>
      <c r="B40280" t="s">
        <v>2254</v>
      </c>
      <c r="C40280" t="s">
        <v>8</v>
      </c>
      <c r="D40280" t="s">
        <v>2408</v>
      </c>
      <c r="E40280">
        <v>0</v>
      </c>
    </row>
    <row r="40281" spans="1:5" x14ac:dyDescent="0.3">
      <c r="A40281">
        <v>30010028</v>
      </c>
      <c r="B40281" t="s">
        <v>2254</v>
      </c>
      <c r="C40281" t="s">
        <v>8</v>
      </c>
      <c r="D40281" t="s">
        <v>2409</v>
      </c>
      <c r="E40281">
        <v>0</v>
      </c>
    </row>
    <row r="40282" spans="1:5" x14ac:dyDescent="0.3">
      <c r="A40282">
        <v>30010028</v>
      </c>
      <c r="B40282" t="s">
        <v>2254</v>
      </c>
      <c r="C40282" t="s">
        <v>8</v>
      </c>
      <c r="D40282" t="s">
        <v>2410</v>
      </c>
      <c r="E40282">
        <v>0</v>
      </c>
    </row>
    <row r="40283" spans="1:5" x14ac:dyDescent="0.3">
      <c r="A40283">
        <v>30010028</v>
      </c>
      <c r="B40283" t="s">
        <v>2254</v>
      </c>
      <c r="C40283" t="s">
        <v>8</v>
      </c>
      <c r="D40283" t="s">
        <v>2411</v>
      </c>
      <c r="E40283">
        <v>-10</v>
      </c>
    </row>
    <row r="40284" spans="1:5" x14ac:dyDescent="0.3">
      <c r="A40284">
        <v>30010028</v>
      </c>
      <c r="B40284" t="s">
        <v>2254</v>
      </c>
      <c r="C40284" t="s">
        <v>8</v>
      </c>
      <c r="D40284" t="s">
        <v>2412</v>
      </c>
      <c r="E40284">
        <v>0</v>
      </c>
    </row>
    <row r="40285" spans="1:5" x14ac:dyDescent="0.3">
      <c r="A40285">
        <v>30010028</v>
      </c>
      <c r="B40285" t="s">
        <v>2254</v>
      </c>
      <c r="C40285" t="s">
        <v>8</v>
      </c>
      <c r="D40285" t="s">
        <v>2413</v>
      </c>
      <c r="E40285">
        <v>0</v>
      </c>
    </row>
    <row r="40286" spans="1:5" x14ac:dyDescent="0.3">
      <c r="A40286">
        <v>23410025</v>
      </c>
      <c r="B40286" t="s">
        <v>2256</v>
      </c>
      <c r="C40286" t="s">
        <v>8</v>
      </c>
      <c r="D40286" t="s">
        <v>2378</v>
      </c>
      <c r="E40286">
        <v>-13</v>
      </c>
    </row>
    <row r="40287" spans="1:5" x14ac:dyDescent="0.3">
      <c r="A40287">
        <v>23410025</v>
      </c>
      <c r="B40287" t="s">
        <v>2256</v>
      </c>
      <c r="C40287" t="s">
        <v>8</v>
      </c>
      <c r="D40287" t="s">
        <v>2379</v>
      </c>
      <c r="E40287">
        <v>0</v>
      </c>
    </row>
    <row r="40288" spans="1:5" x14ac:dyDescent="0.3">
      <c r="A40288">
        <v>23410025</v>
      </c>
      <c r="B40288" t="s">
        <v>2256</v>
      </c>
      <c r="C40288" t="s">
        <v>8</v>
      </c>
      <c r="D40288" t="s">
        <v>2380</v>
      </c>
      <c r="E40288">
        <v>-4</v>
      </c>
    </row>
    <row r="40289" spans="1:5" x14ac:dyDescent="0.3">
      <c r="A40289">
        <v>23410025</v>
      </c>
      <c r="B40289" t="s">
        <v>2256</v>
      </c>
      <c r="C40289" t="s">
        <v>8</v>
      </c>
      <c r="D40289" t="s">
        <v>2381</v>
      </c>
      <c r="E40289">
        <v>0</v>
      </c>
    </row>
    <row r="40290" spans="1:5" x14ac:dyDescent="0.3">
      <c r="A40290">
        <v>23410025</v>
      </c>
      <c r="B40290" t="s">
        <v>2256</v>
      </c>
      <c r="C40290" t="s">
        <v>8</v>
      </c>
      <c r="D40290" t="s">
        <v>2382</v>
      </c>
      <c r="E40290">
        <v>0</v>
      </c>
    </row>
    <row r="40291" spans="1:5" x14ac:dyDescent="0.3">
      <c r="A40291">
        <v>23410025</v>
      </c>
      <c r="B40291" t="s">
        <v>2256</v>
      </c>
      <c r="C40291" t="s">
        <v>8</v>
      </c>
      <c r="D40291" t="s">
        <v>2383</v>
      </c>
      <c r="E40291">
        <v>-4</v>
      </c>
    </row>
    <row r="40292" spans="1:5" x14ac:dyDescent="0.3">
      <c r="A40292">
        <v>23410025</v>
      </c>
      <c r="B40292" t="s">
        <v>2256</v>
      </c>
      <c r="C40292" t="s">
        <v>8</v>
      </c>
      <c r="D40292" t="s">
        <v>2384</v>
      </c>
      <c r="E40292">
        <v>-6</v>
      </c>
    </row>
    <row r="40293" spans="1:5" x14ac:dyDescent="0.3">
      <c r="A40293">
        <v>23410025</v>
      </c>
      <c r="B40293" t="s">
        <v>2256</v>
      </c>
      <c r="C40293" t="s">
        <v>8</v>
      </c>
      <c r="D40293" t="s">
        <v>2385</v>
      </c>
      <c r="E40293">
        <v>-6</v>
      </c>
    </row>
    <row r="40294" spans="1:5" x14ac:dyDescent="0.3">
      <c r="A40294">
        <v>23410025</v>
      </c>
      <c r="B40294" t="s">
        <v>2256</v>
      </c>
      <c r="C40294" t="s">
        <v>8</v>
      </c>
      <c r="D40294" t="s">
        <v>2386</v>
      </c>
      <c r="E40294">
        <v>-5</v>
      </c>
    </row>
    <row r="40295" spans="1:5" x14ac:dyDescent="0.3">
      <c r="A40295">
        <v>23410025</v>
      </c>
      <c r="B40295" t="s">
        <v>2256</v>
      </c>
      <c r="C40295" t="s">
        <v>8</v>
      </c>
      <c r="D40295" t="s">
        <v>2387</v>
      </c>
      <c r="E40295">
        <v>-14</v>
      </c>
    </row>
    <row r="40296" spans="1:5" x14ac:dyDescent="0.3">
      <c r="A40296">
        <v>23410025</v>
      </c>
      <c r="B40296" t="s">
        <v>2256</v>
      </c>
      <c r="C40296" t="s">
        <v>8</v>
      </c>
      <c r="D40296" t="s">
        <v>2388</v>
      </c>
      <c r="E40296">
        <v>-14</v>
      </c>
    </row>
    <row r="40297" spans="1:5" x14ac:dyDescent="0.3">
      <c r="A40297">
        <v>23410025</v>
      </c>
      <c r="B40297" t="s">
        <v>2256</v>
      </c>
      <c r="C40297" t="s">
        <v>8</v>
      </c>
      <c r="D40297" t="s">
        <v>2389</v>
      </c>
      <c r="E40297">
        <v>0</v>
      </c>
    </row>
    <row r="40298" spans="1:5" x14ac:dyDescent="0.3">
      <c r="A40298">
        <v>23410025</v>
      </c>
      <c r="B40298" t="s">
        <v>2256</v>
      </c>
      <c r="C40298" t="s">
        <v>8</v>
      </c>
      <c r="D40298" t="s">
        <v>2390</v>
      </c>
      <c r="E40298">
        <v>-20</v>
      </c>
    </row>
    <row r="40299" spans="1:5" x14ac:dyDescent="0.3">
      <c r="A40299">
        <v>23410025</v>
      </c>
      <c r="B40299" t="s">
        <v>2256</v>
      </c>
      <c r="C40299" t="s">
        <v>8</v>
      </c>
      <c r="D40299" t="s">
        <v>2391</v>
      </c>
      <c r="E40299">
        <v>-8</v>
      </c>
    </row>
    <row r="40300" spans="1:5" x14ac:dyDescent="0.3">
      <c r="A40300">
        <v>23410025</v>
      </c>
      <c r="B40300" t="s">
        <v>2256</v>
      </c>
      <c r="C40300" t="s">
        <v>8</v>
      </c>
      <c r="D40300" t="s">
        <v>2392</v>
      </c>
      <c r="E40300">
        <v>0</v>
      </c>
    </row>
    <row r="40301" spans="1:5" x14ac:dyDescent="0.3">
      <c r="A40301">
        <v>23410025</v>
      </c>
      <c r="B40301" t="s">
        <v>2256</v>
      </c>
      <c r="C40301" t="s">
        <v>8</v>
      </c>
      <c r="D40301" t="s">
        <v>2393</v>
      </c>
      <c r="E40301">
        <v>-8</v>
      </c>
    </row>
    <row r="40302" spans="1:5" x14ac:dyDescent="0.3">
      <c r="A40302">
        <v>23410025</v>
      </c>
      <c r="B40302" t="s">
        <v>2256</v>
      </c>
      <c r="C40302" t="s">
        <v>8</v>
      </c>
      <c r="D40302" t="s">
        <v>2394</v>
      </c>
      <c r="E40302">
        <v>-4</v>
      </c>
    </row>
    <row r="40303" spans="1:5" x14ac:dyDescent="0.3">
      <c r="A40303">
        <v>23410025</v>
      </c>
      <c r="B40303" t="s">
        <v>2256</v>
      </c>
      <c r="C40303" t="s">
        <v>8</v>
      </c>
      <c r="D40303" t="s">
        <v>2395</v>
      </c>
      <c r="E40303">
        <v>-2</v>
      </c>
    </row>
    <row r="40304" spans="1:5" x14ac:dyDescent="0.3">
      <c r="A40304">
        <v>23410025</v>
      </c>
      <c r="B40304" t="s">
        <v>2256</v>
      </c>
      <c r="C40304" t="s">
        <v>8</v>
      </c>
      <c r="D40304" t="s">
        <v>2396</v>
      </c>
      <c r="E40304">
        <v>0</v>
      </c>
    </row>
    <row r="40305" spans="1:5" x14ac:dyDescent="0.3">
      <c r="A40305">
        <v>23410025</v>
      </c>
      <c r="B40305" t="s">
        <v>2256</v>
      </c>
      <c r="C40305" t="s">
        <v>8</v>
      </c>
      <c r="D40305" t="s">
        <v>2397</v>
      </c>
      <c r="E40305">
        <v>-10</v>
      </c>
    </row>
    <row r="40306" spans="1:5" x14ac:dyDescent="0.3">
      <c r="A40306">
        <v>23410025</v>
      </c>
      <c r="B40306" t="s">
        <v>2256</v>
      </c>
      <c r="C40306" t="s">
        <v>8</v>
      </c>
      <c r="D40306" t="s">
        <v>2398</v>
      </c>
      <c r="E40306">
        <v>-2</v>
      </c>
    </row>
    <row r="40307" spans="1:5" x14ac:dyDescent="0.3">
      <c r="A40307">
        <v>23410025</v>
      </c>
      <c r="B40307" t="s">
        <v>2256</v>
      </c>
      <c r="C40307" t="s">
        <v>8</v>
      </c>
      <c r="D40307" t="s">
        <v>2399</v>
      </c>
      <c r="E40307">
        <v>-12</v>
      </c>
    </row>
    <row r="40308" spans="1:5" x14ac:dyDescent="0.3">
      <c r="A40308">
        <v>23410025</v>
      </c>
      <c r="B40308" t="s">
        <v>2256</v>
      </c>
      <c r="C40308" t="s">
        <v>8</v>
      </c>
      <c r="D40308" t="s">
        <v>2400</v>
      </c>
      <c r="E40308">
        <v>-2</v>
      </c>
    </row>
    <row r="40309" spans="1:5" x14ac:dyDescent="0.3">
      <c r="A40309">
        <v>23410025</v>
      </c>
      <c r="B40309" t="s">
        <v>2256</v>
      </c>
      <c r="C40309" t="s">
        <v>8</v>
      </c>
      <c r="D40309" t="s">
        <v>2401</v>
      </c>
      <c r="E40309">
        <v>0</v>
      </c>
    </row>
    <row r="40310" spans="1:5" x14ac:dyDescent="0.3">
      <c r="A40310">
        <v>23410025</v>
      </c>
      <c r="B40310" t="s">
        <v>2256</v>
      </c>
      <c r="C40310" t="s">
        <v>8</v>
      </c>
      <c r="D40310" t="s">
        <v>2402</v>
      </c>
      <c r="E40310">
        <v>-8</v>
      </c>
    </row>
    <row r="40311" spans="1:5" x14ac:dyDescent="0.3">
      <c r="A40311">
        <v>23410025</v>
      </c>
      <c r="B40311" t="s">
        <v>2256</v>
      </c>
      <c r="C40311" t="s">
        <v>8</v>
      </c>
      <c r="D40311" t="s">
        <v>2403</v>
      </c>
      <c r="E40311">
        <v>-24</v>
      </c>
    </row>
    <row r="40312" spans="1:5" x14ac:dyDescent="0.3">
      <c r="A40312">
        <v>23410025</v>
      </c>
      <c r="B40312" t="s">
        <v>2256</v>
      </c>
      <c r="C40312" t="s">
        <v>8</v>
      </c>
      <c r="D40312" t="s">
        <v>2404</v>
      </c>
      <c r="E40312">
        <v>-7</v>
      </c>
    </row>
    <row r="40313" spans="1:5" x14ac:dyDescent="0.3">
      <c r="A40313">
        <v>23410025</v>
      </c>
      <c r="B40313" t="s">
        <v>2256</v>
      </c>
      <c r="C40313" t="s">
        <v>8</v>
      </c>
      <c r="D40313" t="s">
        <v>2405</v>
      </c>
      <c r="E40313">
        <v>0</v>
      </c>
    </row>
    <row r="40314" spans="1:5" x14ac:dyDescent="0.3">
      <c r="A40314">
        <v>23410025</v>
      </c>
      <c r="B40314" t="s">
        <v>2256</v>
      </c>
      <c r="C40314" t="s">
        <v>8</v>
      </c>
      <c r="D40314" t="s">
        <v>2406</v>
      </c>
      <c r="E40314">
        <v>-4</v>
      </c>
    </row>
    <row r="40315" spans="1:5" x14ac:dyDescent="0.3">
      <c r="A40315">
        <v>23410025</v>
      </c>
      <c r="B40315" t="s">
        <v>2256</v>
      </c>
      <c r="C40315" t="s">
        <v>8</v>
      </c>
      <c r="D40315" t="s">
        <v>2407</v>
      </c>
      <c r="E40315">
        <v>0</v>
      </c>
    </row>
    <row r="40316" spans="1:5" x14ac:dyDescent="0.3">
      <c r="A40316">
        <v>23410025</v>
      </c>
      <c r="B40316" t="s">
        <v>2256</v>
      </c>
      <c r="C40316" t="s">
        <v>8</v>
      </c>
      <c r="D40316" t="s">
        <v>2408</v>
      </c>
      <c r="E40316">
        <v>-6</v>
      </c>
    </row>
    <row r="40317" spans="1:5" x14ac:dyDescent="0.3">
      <c r="A40317">
        <v>23410025</v>
      </c>
      <c r="B40317" t="s">
        <v>2256</v>
      </c>
      <c r="C40317" t="s">
        <v>8</v>
      </c>
      <c r="D40317" t="s">
        <v>2409</v>
      </c>
      <c r="E40317">
        <v>-2</v>
      </c>
    </row>
    <row r="40318" spans="1:5" x14ac:dyDescent="0.3">
      <c r="A40318">
        <v>23410025</v>
      </c>
      <c r="B40318" t="s">
        <v>2256</v>
      </c>
      <c r="C40318" t="s">
        <v>8</v>
      </c>
      <c r="D40318" t="s">
        <v>2410</v>
      </c>
      <c r="E40318">
        <v>-6</v>
      </c>
    </row>
    <row r="40319" spans="1:5" x14ac:dyDescent="0.3">
      <c r="A40319">
        <v>23410025</v>
      </c>
      <c r="B40319" t="s">
        <v>2256</v>
      </c>
      <c r="C40319" t="s">
        <v>8</v>
      </c>
      <c r="D40319" t="s">
        <v>2411</v>
      </c>
      <c r="E40319">
        <v>-3</v>
      </c>
    </row>
    <row r="40320" spans="1:5" x14ac:dyDescent="0.3">
      <c r="A40320">
        <v>23410025</v>
      </c>
      <c r="B40320" t="s">
        <v>2256</v>
      </c>
      <c r="C40320" t="s">
        <v>8</v>
      </c>
      <c r="D40320" t="s">
        <v>2412</v>
      </c>
      <c r="E40320">
        <v>0</v>
      </c>
    </row>
    <row r="40321" spans="1:5" x14ac:dyDescent="0.3">
      <c r="A40321">
        <v>23410025</v>
      </c>
      <c r="B40321" t="s">
        <v>2256</v>
      </c>
      <c r="C40321" t="s">
        <v>8</v>
      </c>
      <c r="D40321" t="s">
        <v>2413</v>
      </c>
      <c r="E40321">
        <v>-2</v>
      </c>
    </row>
    <row r="40322" spans="1:5" x14ac:dyDescent="0.3">
      <c r="A40322">
        <v>30070008</v>
      </c>
      <c r="B40322" t="s">
        <v>2258</v>
      </c>
      <c r="C40322" t="s">
        <v>8</v>
      </c>
      <c r="D40322" t="s">
        <v>2378</v>
      </c>
      <c r="E40322">
        <v>-30</v>
      </c>
    </row>
    <row r="40323" spans="1:5" x14ac:dyDescent="0.3">
      <c r="A40323">
        <v>30070008</v>
      </c>
      <c r="B40323" t="s">
        <v>2258</v>
      </c>
      <c r="C40323" t="s">
        <v>8</v>
      </c>
      <c r="D40323" t="s">
        <v>2379</v>
      </c>
      <c r="E40323">
        <v>-20</v>
      </c>
    </row>
    <row r="40324" spans="1:5" x14ac:dyDescent="0.3">
      <c r="A40324">
        <v>30070008</v>
      </c>
      <c r="B40324" t="s">
        <v>2258</v>
      </c>
      <c r="C40324" t="s">
        <v>8</v>
      </c>
      <c r="D40324" t="s">
        <v>2380</v>
      </c>
      <c r="E40324">
        <v>-20</v>
      </c>
    </row>
    <row r="40325" spans="1:5" x14ac:dyDescent="0.3">
      <c r="A40325">
        <v>30070008</v>
      </c>
      <c r="B40325" t="s">
        <v>2258</v>
      </c>
      <c r="C40325" t="s">
        <v>8</v>
      </c>
      <c r="D40325" t="s">
        <v>2381</v>
      </c>
      <c r="E40325">
        <v>0</v>
      </c>
    </row>
    <row r="40326" spans="1:5" x14ac:dyDescent="0.3">
      <c r="A40326">
        <v>30070008</v>
      </c>
      <c r="B40326" t="s">
        <v>2258</v>
      </c>
      <c r="C40326" t="s">
        <v>8</v>
      </c>
      <c r="D40326" t="s">
        <v>2382</v>
      </c>
      <c r="E40326">
        <v>0</v>
      </c>
    </row>
    <row r="40327" spans="1:5" x14ac:dyDescent="0.3">
      <c r="A40327">
        <v>30070008</v>
      </c>
      <c r="B40327" t="s">
        <v>2258</v>
      </c>
      <c r="C40327" t="s">
        <v>8</v>
      </c>
      <c r="D40327" t="s">
        <v>2383</v>
      </c>
      <c r="E40327">
        <v>0</v>
      </c>
    </row>
    <row r="40328" spans="1:5" x14ac:dyDescent="0.3">
      <c r="A40328">
        <v>30070008</v>
      </c>
      <c r="B40328" t="s">
        <v>2258</v>
      </c>
      <c r="C40328" t="s">
        <v>8</v>
      </c>
      <c r="D40328" t="s">
        <v>2384</v>
      </c>
      <c r="E40328">
        <v>-20</v>
      </c>
    </row>
    <row r="40329" spans="1:5" x14ac:dyDescent="0.3">
      <c r="A40329">
        <v>30070008</v>
      </c>
      <c r="B40329" t="s">
        <v>2258</v>
      </c>
      <c r="C40329" t="s">
        <v>8</v>
      </c>
      <c r="D40329" t="s">
        <v>2385</v>
      </c>
      <c r="E40329">
        <v>0</v>
      </c>
    </row>
    <row r="40330" spans="1:5" x14ac:dyDescent="0.3">
      <c r="A40330">
        <v>30070008</v>
      </c>
      <c r="B40330" t="s">
        <v>2258</v>
      </c>
      <c r="C40330" t="s">
        <v>8</v>
      </c>
      <c r="D40330" t="s">
        <v>2386</v>
      </c>
      <c r="E40330">
        <v>0</v>
      </c>
    </row>
    <row r="40331" spans="1:5" x14ac:dyDescent="0.3">
      <c r="A40331">
        <v>30070008</v>
      </c>
      <c r="B40331" t="s">
        <v>2258</v>
      </c>
      <c r="C40331" t="s">
        <v>8</v>
      </c>
      <c r="D40331" t="s">
        <v>2387</v>
      </c>
      <c r="E40331">
        <v>-40</v>
      </c>
    </row>
    <row r="40332" spans="1:5" x14ac:dyDescent="0.3">
      <c r="A40332">
        <v>30070008</v>
      </c>
      <c r="B40332" t="s">
        <v>2258</v>
      </c>
      <c r="C40332" t="s">
        <v>8</v>
      </c>
      <c r="D40332" t="s">
        <v>2388</v>
      </c>
      <c r="E40332">
        <v>-20</v>
      </c>
    </row>
    <row r="40333" spans="1:5" x14ac:dyDescent="0.3">
      <c r="A40333">
        <v>30070008</v>
      </c>
      <c r="B40333" t="s">
        <v>2258</v>
      </c>
      <c r="C40333" t="s">
        <v>8</v>
      </c>
      <c r="D40333" t="s">
        <v>2389</v>
      </c>
      <c r="E40333">
        <v>0</v>
      </c>
    </row>
    <row r="40334" spans="1:5" x14ac:dyDescent="0.3">
      <c r="A40334">
        <v>30070008</v>
      </c>
      <c r="B40334" t="s">
        <v>2258</v>
      </c>
      <c r="C40334" t="s">
        <v>8</v>
      </c>
      <c r="D40334" t="s">
        <v>2390</v>
      </c>
      <c r="E40334">
        <v>-60</v>
      </c>
    </row>
    <row r="40335" spans="1:5" x14ac:dyDescent="0.3">
      <c r="A40335">
        <v>30070008</v>
      </c>
      <c r="B40335" t="s">
        <v>2258</v>
      </c>
      <c r="C40335" t="s">
        <v>8</v>
      </c>
      <c r="D40335" t="s">
        <v>2391</v>
      </c>
      <c r="E40335">
        <v>-12</v>
      </c>
    </row>
    <row r="40336" spans="1:5" x14ac:dyDescent="0.3">
      <c r="A40336">
        <v>30070008</v>
      </c>
      <c r="B40336" t="s">
        <v>2258</v>
      </c>
      <c r="C40336" t="s">
        <v>8</v>
      </c>
      <c r="D40336" t="s">
        <v>2392</v>
      </c>
      <c r="E40336">
        <v>0</v>
      </c>
    </row>
    <row r="40337" spans="1:5" x14ac:dyDescent="0.3">
      <c r="A40337">
        <v>30070008</v>
      </c>
      <c r="B40337" t="s">
        <v>2258</v>
      </c>
      <c r="C40337" t="s">
        <v>8</v>
      </c>
      <c r="D40337" t="s">
        <v>2393</v>
      </c>
      <c r="E40337">
        <v>-20</v>
      </c>
    </row>
    <row r="40338" spans="1:5" x14ac:dyDescent="0.3">
      <c r="A40338">
        <v>30070008</v>
      </c>
      <c r="B40338" t="s">
        <v>2258</v>
      </c>
      <c r="C40338" t="s">
        <v>8</v>
      </c>
      <c r="D40338" t="s">
        <v>2394</v>
      </c>
      <c r="E40338">
        <v>0</v>
      </c>
    </row>
    <row r="40339" spans="1:5" x14ac:dyDescent="0.3">
      <c r="A40339">
        <v>30070008</v>
      </c>
      <c r="B40339" t="s">
        <v>2258</v>
      </c>
      <c r="C40339" t="s">
        <v>8</v>
      </c>
      <c r="D40339" t="s">
        <v>2395</v>
      </c>
      <c r="E40339">
        <v>0</v>
      </c>
    </row>
    <row r="40340" spans="1:5" x14ac:dyDescent="0.3">
      <c r="A40340">
        <v>30070008</v>
      </c>
      <c r="B40340" t="s">
        <v>2258</v>
      </c>
      <c r="C40340" t="s">
        <v>8</v>
      </c>
      <c r="D40340" t="s">
        <v>2396</v>
      </c>
      <c r="E40340">
        <v>-60</v>
      </c>
    </row>
    <row r="40341" spans="1:5" x14ac:dyDescent="0.3">
      <c r="A40341">
        <v>30070008</v>
      </c>
      <c r="B40341" t="s">
        <v>2258</v>
      </c>
      <c r="C40341" t="s">
        <v>8</v>
      </c>
      <c r="D40341" t="s">
        <v>2397</v>
      </c>
      <c r="E40341">
        <v>0</v>
      </c>
    </row>
    <row r="40342" spans="1:5" x14ac:dyDescent="0.3">
      <c r="A40342">
        <v>30070008</v>
      </c>
      <c r="B40342" t="s">
        <v>2258</v>
      </c>
      <c r="C40342" t="s">
        <v>8</v>
      </c>
      <c r="D40342" t="s">
        <v>2398</v>
      </c>
      <c r="E40342">
        <v>-6</v>
      </c>
    </row>
    <row r="40343" spans="1:5" x14ac:dyDescent="0.3">
      <c r="A40343">
        <v>30070008</v>
      </c>
      <c r="B40343" t="s">
        <v>2258</v>
      </c>
      <c r="C40343" t="s">
        <v>8</v>
      </c>
      <c r="D40343" t="s">
        <v>2399</v>
      </c>
      <c r="E40343">
        <v>0</v>
      </c>
    </row>
    <row r="40344" spans="1:5" x14ac:dyDescent="0.3">
      <c r="A40344">
        <v>30070008</v>
      </c>
      <c r="B40344" t="s">
        <v>2258</v>
      </c>
      <c r="C40344" t="s">
        <v>8</v>
      </c>
      <c r="D40344" t="s">
        <v>2400</v>
      </c>
      <c r="E40344">
        <v>0</v>
      </c>
    </row>
    <row r="40345" spans="1:5" x14ac:dyDescent="0.3">
      <c r="A40345">
        <v>30070008</v>
      </c>
      <c r="B40345" t="s">
        <v>2258</v>
      </c>
      <c r="C40345" t="s">
        <v>8</v>
      </c>
      <c r="D40345" t="s">
        <v>2401</v>
      </c>
      <c r="E40345">
        <v>-6</v>
      </c>
    </row>
    <row r="40346" spans="1:5" x14ac:dyDescent="0.3">
      <c r="A40346">
        <v>30070008</v>
      </c>
      <c r="B40346" t="s">
        <v>2258</v>
      </c>
      <c r="C40346" t="s">
        <v>8</v>
      </c>
      <c r="D40346" t="s">
        <v>2402</v>
      </c>
      <c r="E40346">
        <v>-10</v>
      </c>
    </row>
    <row r="40347" spans="1:5" x14ac:dyDescent="0.3">
      <c r="A40347">
        <v>30070008</v>
      </c>
      <c r="B40347" t="s">
        <v>2258</v>
      </c>
      <c r="C40347" t="s">
        <v>8</v>
      </c>
      <c r="D40347" t="s">
        <v>2403</v>
      </c>
      <c r="E40347">
        <v>-30</v>
      </c>
    </row>
    <row r="40348" spans="1:5" x14ac:dyDescent="0.3">
      <c r="A40348">
        <v>30070008</v>
      </c>
      <c r="B40348" t="s">
        <v>2258</v>
      </c>
      <c r="C40348" t="s">
        <v>8</v>
      </c>
      <c r="D40348" t="s">
        <v>2404</v>
      </c>
      <c r="E40348">
        <v>-30</v>
      </c>
    </row>
    <row r="40349" spans="1:5" x14ac:dyDescent="0.3">
      <c r="A40349">
        <v>30070008</v>
      </c>
      <c r="B40349" t="s">
        <v>2258</v>
      </c>
      <c r="C40349" t="s">
        <v>8</v>
      </c>
      <c r="D40349" t="s">
        <v>2405</v>
      </c>
      <c r="E40349">
        <v>0</v>
      </c>
    </row>
    <row r="40350" spans="1:5" x14ac:dyDescent="0.3">
      <c r="A40350">
        <v>30070008</v>
      </c>
      <c r="B40350" t="s">
        <v>2258</v>
      </c>
      <c r="C40350" t="s">
        <v>8</v>
      </c>
      <c r="D40350" t="s">
        <v>2406</v>
      </c>
      <c r="E40350">
        <v>-20</v>
      </c>
    </row>
    <row r="40351" spans="1:5" x14ac:dyDescent="0.3">
      <c r="A40351">
        <v>30070008</v>
      </c>
      <c r="B40351" t="s">
        <v>2258</v>
      </c>
      <c r="C40351" t="s">
        <v>8</v>
      </c>
      <c r="D40351" t="s">
        <v>2407</v>
      </c>
      <c r="E40351">
        <v>-18</v>
      </c>
    </row>
    <row r="40352" spans="1:5" x14ac:dyDescent="0.3">
      <c r="A40352">
        <v>30070008</v>
      </c>
      <c r="B40352" t="s">
        <v>2258</v>
      </c>
      <c r="C40352" t="s">
        <v>8</v>
      </c>
      <c r="D40352" t="s">
        <v>2408</v>
      </c>
      <c r="E40352">
        <v>0</v>
      </c>
    </row>
    <row r="40353" spans="1:5" x14ac:dyDescent="0.3">
      <c r="A40353">
        <v>30070008</v>
      </c>
      <c r="B40353" t="s">
        <v>2258</v>
      </c>
      <c r="C40353" t="s">
        <v>8</v>
      </c>
      <c r="D40353" t="s">
        <v>2409</v>
      </c>
      <c r="E40353">
        <v>-10</v>
      </c>
    </row>
    <row r="40354" spans="1:5" x14ac:dyDescent="0.3">
      <c r="A40354">
        <v>30070008</v>
      </c>
      <c r="B40354" t="s">
        <v>2258</v>
      </c>
      <c r="C40354" t="s">
        <v>8</v>
      </c>
      <c r="D40354" t="s">
        <v>2410</v>
      </c>
      <c r="E40354">
        <v>0</v>
      </c>
    </row>
    <row r="40355" spans="1:5" x14ac:dyDescent="0.3">
      <c r="A40355">
        <v>30070008</v>
      </c>
      <c r="B40355" t="s">
        <v>2258</v>
      </c>
      <c r="C40355" t="s">
        <v>8</v>
      </c>
      <c r="D40355" t="s">
        <v>2411</v>
      </c>
      <c r="E40355">
        <v>-30</v>
      </c>
    </row>
    <row r="40356" spans="1:5" x14ac:dyDescent="0.3">
      <c r="A40356">
        <v>30070008</v>
      </c>
      <c r="B40356" t="s">
        <v>2258</v>
      </c>
      <c r="C40356" t="s">
        <v>8</v>
      </c>
      <c r="D40356" t="s">
        <v>2412</v>
      </c>
      <c r="E40356">
        <v>-35</v>
      </c>
    </row>
    <row r="40357" spans="1:5" x14ac:dyDescent="0.3">
      <c r="A40357">
        <v>30070008</v>
      </c>
      <c r="B40357" t="s">
        <v>2258</v>
      </c>
      <c r="C40357" t="s">
        <v>8</v>
      </c>
      <c r="D40357" t="s">
        <v>2413</v>
      </c>
      <c r="E40357">
        <v>-10</v>
      </c>
    </row>
    <row r="40358" spans="1:5" x14ac:dyDescent="0.3">
      <c r="A40358">
        <v>30010002</v>
      </c>
      <c r="B40358" t="s">
        <v>2260</v>
      </c>
      <c r="C40358" t="s">
        <v>8</v>
      </c>
      <c r="D40358" t="s">
        <v>2378</v>
      </c>
      <c r="E40358">
        <v>-70</v>
      </c>
    </row>
    <row r="40359" spans="1:5" x14ac:dyDescent="0.3">
      <c r="A40359">
        <v>30010002</v>
      </c>
      <c r="B40359" t="s">
        <v>2260</v>
      </c>
      <c r="C40359" t="s">
        <v>8</v>
      </c>
      <c r="D40359" t="s">
        <v>2379</v>
      </c>
      <c r="E40359">
        <v>-100</v>
      </c>
    </row>
    <row r="40360" spans="1:5" x14ac:dyDescent="0.3">
      <c r="A40360">
        <v>30010002</v>
      </c>
      <c r="B40360" t="s">
        <v>2260</v>
      </c>
      <c r="C40360" t="s">
        <v>8</v>
      </c>
      <c r="D40360" t="s">
        <v>2380</v>
      </c>
      <c r="E40360">
        <v>-80</v>
      </c>
    </row>
    <row r="40361" spans="1:5" x14ac:dyDescent="0.3">
      <c r="A40361">
        <v>30010002</v>
      </c>
      <c r="B40361" t="s">
        <v>2260</v>
      </c>
      <c r="C40361" t="s">
        <v>8</v>
      </c>
      <c r="D40361" t="s">
        <v>2381</v>
      </c>
      <c r="E40361">
        <v>-850</v>
      </c>
    </row>
    <row r="40362" spans="1:5" x14ac:dyDescent="0.3">
      <c r="A40362">
        <v>30010002</v>
      </c>
      <c r="B40362" t="s">
        <v>2260</v>
      </c>
      <c r="C40362" t="s">
        <v>8</v>
      </c>
      <c r="D40362" t="s">
        <v>2382</v>
      </c>
      <c r="E40362">
        <v>-47</v>
      </c>
    </row>
    <row r="40363" spans="1:5" x14ac:dyDescent="0.3">
      <c r="A40363">
        <v>30010002</v>
      </c>
      <c r="B40363" t="s">
        <v>2260</v>
      </c>
      <c r="C40363" t="s">
        <v>8</v>
      </c>
      <c r="D40363" t="s">
        <v>2383</v>
      </c>
      <c r="E40363">
        <v>0</v>
      </c>
    </row>
    <row r="40364" spans="1:5" x14ac:dyDescent="0.3">
      <c r="A40364">
        <v>30010002</v>
      </c>
      <c r="B40364" t="s">
        <v>2260</v>
      </c>
      <c r="C40364" t="s">
        <v>8</v>
      </c>
      <c r="D40364" t="s">
        <v>2384</v>
      </c>
      <c r="E40364">
        <v>-30</v>
      </c>
    </row>
    <row r="40365" spans="1:5" x14ac:dyDescent="0.3">
      <c r="A40365">
        <v>30010002</v>
      </c>
      <c r="B40365" t="s">
        <v>2260</v>
      </c>
      <c r="C40365" t="s">
        <v>8</v>
      </c>
      <c r="D40365" t="s">
        <v>2385</v>
      </c>
      <c r="E40365">
        <v>-55</v>
      </c>
    </row>
    <row r="40366" spans="1:5" x14ac:dyDescent="0.3">
      <c r="A40366">
        <v>30010002</v>
      </c>
      <c r="B40366" t="s">
        <v>2260</v>
      </c>
      <c r="C40366" t="s">
        <v>8</v>
      </c>
      <c r="D40366" t="s">
        <v>2386</v>
      </c>
      <c r="E40366">
        <v>-90</v>
      </c>
    </row>
    <row r="40367" spans="1:5" x14ac:dyDescent="0.3">
      <c r="A40367">
        <v>30010002</v>
      </c>
      <c r="B40367" t="s">
        <v>2260</v>
      </c>
      <c r="C40367" t="s">
        <v>8</v>
      </c>
      <c r="D40367" t="s">
        <v>2387</v>
      </c>
      <c r="E40367">
        <v>-80</v>
      </c>
    </row>
    <row r="40368" spans="1:5" x14ac:dyDescent="0.3">
      <c r="A40368">
        <v>30010002</v>
      </c>
      <c r="B40368" t="s">
        <v>2260</v>
      </c>
      <c r="C40368" t="s">
        <v>8</v>
      </c>
      <c r="D40368" t="s">
        <v>2388</v>
      </c>
      <c r="E40368">
        <v>-60</v>
      </c>
    </row>
    <row r="40369" spans="1:5" x14ac:dyDescent="0.3">
      <c r="A40369">
        <v>30010002</v>
      </c>
      <c r="B40369" t="s">
        <v>2260</v>
      </c>
      <c r="C40369" t="s">
        <v>8</v>
      </c>
      <c r="D40369" t="s">
        <v>2389</v>
      </c>
      <c r="E40369">
        <v>0</v>
      </c>
    </row>
    <row r="40370" spans="1:5" x14ac:dyDescent="0.3">
      <c r="A40370">
        <v>30010002</v>
      </c>
      <c r="B40370" t="s">
        <v>2260</v>
      </c>
      <c r="C40370" t="s">
        <v>8</v>
      </c>
      <c r="D40370" t="s">
        <v>2390</v>
      </c>
      <c r="E40370">
        <v>-682</v>
      </c>
    </row>
    <row r="40371" spans="1:5" x14ac:dyDescent="0.3">
      <c r="A40371">
        <v>30010002</v>
      </c>
      <c r="B40371" t="s">
        <v>2260</v>
      </c>
      <c r="C40371" t="s">
        <v>8</v>
      </c>
      <c r="D40371" t="s">
        <v>2391</v>
      </c>
      <c r="E40371">
        <v>-151</v>
      </c>
    </row>
    <row r="40372" spans="1:5" x14ac:dyDescent="0.3">
      <c r="A40372">
        <v>30010002</v>
      </c>
      <c r="B40372" t="s">
        <v>2260</v>
      </c>
      <c r="C40372" t="s">
        <v>8</v>
      </c>
      <c r="D40372" t="s">
        <v>2392</v>
      </c>
      <c r="E40372">
        <v>-370</v>
      </c>
    </row>
    <row r="40373" spans="1:5" x14ac:dyDescent="0.3">
      <c r="A40373">
        <v>30010002</v>
      </c>
      <c r="B40373" t="s">
        <v>2260</v>
      </c>
      <c r="C40373" t="s">
        <v>8</v>
      </c>
      <c r="D40373" t="s">
        <v>2393</v>
      </c>
      <c r="E40373">
        <v>-1782</v>
      </c>
    </row>
    <row r="40374" spans="1:5" x14ac:dyDescent="0.3">
      <c r="A40374">
        <v>30010002</v>
      </c>
      <c r="B40374" t="s">
        <v>2260</v>
      </c>
      <c r="C40374" t="s">
        <v>8</v>
      </c>
      <c r="D40374" t="s">
        <v>2394</v>
      </c>
      <c r="E40374">
        <v>-70</v>
      </c>
    </row>
    <row r="40375" spans="1:5" x14ac:dyDescent="0.3">
      <c r="A40375">
        <v>30010002</v>
      </c>
      <c r="B40375" t="s">
        <v>2260</v>
      </c>
      <c r="C40375" t="s">
        <v>8</v>
      </c>
      <c r="D40375" t="s">
        <v>2395</v>
      </c>
      <c r="E40375">
        <v>-40</v>
      </c>
    </row>
    <row r="40376" spans="1:5" x14ac:dyDescent="0.3">
      <c r="A40376">
        <v>30010002</v>
      </c>
      <c r="B40376" t="s">
        <v>2260</v>
      </c>
      <c r="C40376" t="s">
        <v>8</v>
      </c>
      <c r="D40376" t="s">
        <v>2396</v>
      </c>
      <c r="E40376">
        <v>-50</v>
      </c>
    </row>
    <row r="40377" spans="1:5" x14ac:dyDescent="0.3">
      <c r="A40377">
        <v>30010002</v>
      </c>
      <c r="B40377" t="s">
        <v>2260</v>
      </c>
      <c r="C40377" t="s">
        <v>8</v>
      </c>
      <c r="D40377" t="s">
        <v>2397</v>
      </c>
      <c r="E40377">
        <v>-100</v>
      </c>
    </row>
    <row r="40378" spans="1:5" x14ac:dyDescent="0.3">
      <c r="A40378">
        <v>30010002</v>
      </c>
      <c r="B40378" t="s">
        <v>2260</v>
      </c>
      <c r="C40378" t="s">
        <v>8</v>
      </c>
      <c r="D40378" t="s">
        <v>2398</v>
      </c>
      <c r="E40378">
        <v>-120</v>
      </c>
    </row>
    <row r="40379" spans="1:5" x14ac:dyDescent="0.3">
      <c r="A40379">
        <v>30010002</v>
      </c>
      <c r="B40379" t="s">
        <v>2260</v>
      </c>
      <c r="C40379" t="s">
        <v>8</v>
      </c>
      <c r="D40379" t="s">
        <v>2399</v>
      </c>
      <c r="E40379">
        <v>-30</v>
      </c>
    </row>
    <row r="40380" spans="1:5" x14ac:dyDescent="0.3">
      <c r="A40380">
        <v>30010002</v>
      </c>
      <c r="B40380" t="s">
        <v>2260</v>
      </c>
      <c r="C40380" t="s">
        <v>8</v>
      </c>
      <c r="D40380" t="s">
        <v>2400</v>
      </c>
      <c r="E40380">
        <v>-80</v>
      </c>
    </row>
    <row r="40381" spans="1:5" x14ac:dyDescent="0.3">
      <c r="A40381">
        <v>30010002</v>
      </c>
      <c r="B40381" t="s">
        <v>2260</v>
      </c>
      <c r="C40381" t="s">
        <v>8</v>
      </c>
      <c r="D40381" t="s">
        <v>2401</v>
      </c>
      <c r="E40381">
        <v>-90</v>
      </c>
    </row>
    <row r="40382" spans="1:5" x14ac:dyDescent="0.3">
      <c r="A40382">
        <v>30010002</v>
      </c>
      <c r="B40382" t="s">
        <v>2260</v>
      </c>
      <c r="C40382" t="s">
        <v>8</v>
      </c>
      <c r="D40382" t="s">
        <v>2402</v>
      </c>
      <c r="E40382">
        <v>-745</v>
      </c>
    </row>
    <row r="40383" spans="1:5" x14ac:dyDescent="0.3">
      <c r="A40383">
        <v>30010002</v>
      </c>
      <c r="B40383" t="s">
        <v>2260</v>
      </c>
      <c r="C40383" t="s">
        <v>8</v>
      </c>
      <c r="D40383" t="s">
        <v>2403</v>
      </c>
      <c r="E40383">
        <v>-95</v>
      </c>
    </row>
    <row r="40384" spans="1:5" x14ac:dyDescent="0.3">
      <c r="A40384">
        <v>30010002</v>
      </c>
      <c r="B40384" t="s">
        <v>2260</v>
      </c>
      <c r="C40384" t="s">
        <v>8</v>
      </c>
      <c r="D40384" t="s">
        <v>2404</v>
      </c>
      <c r="E40384">
        <v>-640</v>
      </c>
    </row>
    <row r="40385" spans="1:5" x14ac:dyDescent="0.3">
      <c r="A40385">
        <v>30010002</v>
      </c>
      <c r="B40385" t="s">
        <v>2260</v>
      </c>
      <c r="C40385" t="s">
        <v>8</v>
      </c>
      <c r="D40385" t="s">
        <v>2405</v>
      </c>
      <c r="E40385">
        <v>-195</v>
      </c>
    </row>
    <row r="40386" spans="1:5" x14ac:dyDescent="0.3">
      <c r="A40386">
        <v>30010002</v>
      </c>
      <c r="B40386" t="s">
        <v>2260</v>
      </c>
      <c r="C40386" t="s">
        <v>8</v>
      </c>
      <c r="D40386" t="s">
        <v>2406</v>
      </c>
      <c r="E40386">
        <v>-162</v>
      </c>
    </row>
    <row r="40387" spans="1:5" x14ac:dyDescent="0.3">
      <c r="A40387">
        <v>30010002</v>
      </c>
      <c r="B40387" t="s">
        <v>2260</v>
      </c>
      <c r="C40387" t="s">
        <v>8</v>
      </c>
      <c r="D40387" t="s">
        <v>2407</v>
      </c>
      <c r="E40387">
        <v>-983</v>
      </c>
    </row>
    <row r="40388" spans="1:5" x14ac:dyDescent="0.3">
      <c r="A40388">
        <v>30010002</v>
      </c>
      <c r="B40388" t="s">
        <v>2260</v>
      </c>
      <c r="C40388" t="s">
        <v>8</v>
      </c>
      <c r="D40388" t="s">
        <v>2408</v>
      </c>
      <c r="E40388">
        <v>0</v>
      </c>
    </row>
    <row r="40389" spans="1:5" x14ac:dyDescent="0.3">
      <c r="A40389">
        <v>30010002</v>
      </c>
      <c r="B40389" t="s">
        <v>2260</v>
      </c>
      <c r="C40389" t="s">
        <v>8</v>
      </c>
      <c r="D40389" t="s">
        <v>2409</v>
      </c>
      <c r="E40389">
        <v>-60</v>
      </c>
    </row>
    <row r="40390" spans="1:5" x14ac:dyDescent="0.3">
      <c r="A40390">
        <v>30010002</v>
      </c>
      <c r="B40390" t="s">
        <v>2260</v>
      </c>
      <c r="C40390" t="s">
        <v>8</v>
      </c>
      <c r="D40390" t="s">
        <v>2410</v>
      </c>
      <c r="E40390">
        <v>-260</v>
      </c>
    </row>
    <row r="40391" spans="1:5" x14ac:dyDescent="0.3">
      <c r="A40391">
        <v>30010002</v>
      </c>
      <c r="B40391" t="s">
        <v>2260</v>
      </c>
      <c r="C40391" t="s">
        <v>8</v>
      </c>
      <c r="D40391" t="s">
        <v>2411</v>
      </c>
      <c r="E40391">
        <v>-50</v>
      </c>
    </row>
    <row r="40392" spans="1:5" x14ac:dyDescent="0.3">
      <c r="A40392">
        <v>30010002</v>
      </c>
      <c r="B40392" t="s">
        <v>2260</v>
      </c>
      <c r="C40392" t="s">
        <v>8</v>
      </c>
      <c r="D40392" t="s">
        <v>2412</v>
      </c>
      <c r="E40392">
        <v>-400</v>
      </c>
    </row>
    <row r="40393" spans="1:5" x14ac:dyDescent="0.3">
      <c r="A40393">
        <v>30010002</v>
      </c>
      <c r="B40393" t="s">
        <v>2260</v>
      </c>
      <c r="C40393" t="s">
        <v>8</v>
      </c>
      <c r="D40393" t="s">
        <v>2413</v>
      </c>
      <c r="E40393">
        <v>-254</v>
      </c>
    </row>
    <row r="40394" spans="1:5" x14ac:dyDescent="0.3">
      <c r="A40394">
        <v>30010001</v>
      </c>
      <c r="B40394" t="s">
        <v>2262</v>
      </c>
      <c r="C40394" t="s">
        <v>8</v>
      </c>
      <c r="D40394" t="s">
        <v>2378</v>
      </c>
      <c r="E40394">
        <v>-40</v>
      </c>
    </row>
    <row r="40395" spans="1:5" x14ac:dyDescent="0.3">
      <c r="A40395">
        <v>30010001</v>
      </c>
      <c r="B40395" t="s">
        <v>2262</v>
      </c>
      <c r="C40395" t="s">
        <v>8</v>
      </c>
      <c r="D40395" t="s">
        <v>2379</v>
      </c>
      <c r="E40395">
        <v>0</v>
      </c>
    </row>
    <row r="40396" spans="1:5" x14ac:dyDescent="0.3">
      <c r="A40396">
        <v>30010001</v>
      </c>
      <c r="B40396" t="s">
        <v>2262</v>
      </c>
      <c r="C40396" t="s">
        <v>8</v>
      </c>
      <c r="D40396" t="s">
        <v>2380</v>
      </c>
      <c r="E40396">
        <v>-139</v>
      </c>
    </row>
    <row r="40397" spans="1:5" x14ac:dyDescent="0.3">
      <c r="A40397">
        <v>30010001</v>
      </c>
      <c r="B40397" t="s">
        <v>2262</v>
      </c>
      <c r="C40397" t="s">
        <v>8</v>
      </c>
      <c r="D40397" t="s">
        <v>2381</v>
      </c>
      <c r="E40397">
        <v>-150</v>
      </c>
    </row>
    <row r="40398" spans="1:5" x14ac:dyDescent="0.3">
      <c r="A40398">
        <v>30010001</v>
      </c>
      <c r="B40398" t="s">
        <v>2262</v>
      </c>
      <c r="C40398" t="s">
        <v>8</v>
      </c>
      <c r="D40398" t="s">
        <v>2382</v>
      </c>
      <c r="E40398">
        <v>-95</v>
      </c>
    </row>
    <row r="40399" spans="1:5" x14ac:dyDescent="0.3">
      <c r="A40399">
        <v>30010001</v>
      </c>
      <c r="B40399" t="s">
        <v>2262</v>
      </c>
      <c r="C40399" t="s">
        <v>8</v>
      </c>
      <c r="D40399" t="s">
        <v>2383</v>
      </c>
      <c r="E40399">
        <v>-130</v>
      </c>
    </row>
    <row r="40400" spans="1:5" x14ac:dyDescent="0.3">
      <c r="A40400">
        <v>30010001</v>
      </c>
      <c r="B40400" t="s">
        <v>2262</v>
      </c>
      <c r="C40400" t="s">
        <v>8</v>
      </c>
      <c r="D40400" t="s">
        <v>2384</v>
      </c>
      <c r="E40400">
        <v>0</v>
      </c>
    </row>
    <row r="40401" spans="1:5" x14ac:dyDescent="0.3">
      <c r="A40401">
        <v>30010001</v>
      </c>
      <c r="B40401" t="s">
        <v>2262</v>
      </c>
      <c r="C40401" t="s">
        <v>8</v>
      </c>
      <c r="D40401" t="s">
        <v>2385</v>
      </c>
      <c r="E40401">
        <v>0</v>
      </c>
    </row>
    <row r="40402" spans="1:5" x14ac:dyDescent="0.3">
      <c r="A40402">
        <v>30010001</v>
      </c>
      <c r="B40402" t="s">
        <v>2262</v>
      </c>
      <c r="C40402" t="s">
        <v>8</v>
      </c>
      <c r="D40402" t="s">
        <v>2386</v>
      </c>
      <c r="E40402">
        <v>-100</v>
      </c>
    </row>
    <row r="40403" spans="1:5" x14ac:dyDescent="0.3">
      <c r="A40403">
        <v>30010001</v>
      </c>
      <c r="B40403" t="s">
        <v>2262</v>
      </c>
      <c r="C40403" t="s">
        <v>8</v>
      </c>
      <c r="D40403" t="s">
        <v>2387</v>
      </c>
      <c r="E40403">
        <v>-100</v>
      </c>
    </row>
    <row r="40404" spans="1:5" x14ac:dyDescent="0.3">
      <c r="A40404">
        <v>30010001</v>
      </c>
      <c r="B40404" t="s">
        <v>2262</v>
      </c>
      <c r="C40404" t="s">
        <v>8</v>
      </c>
      <c r="D40404" t="s">
        <v>2388</v>
      </c>
      <c r="E40404">
        <v>-120</v>
      </c>
    </row>
    <row r="40405" spans="1:5" x14ac:dyDescent="0.3">
      <c r="A40405">
        <v>30010001</v>
      </c>
      <c r="B40405" t="s">
        <v>2262</v>
      </c>
      <c r="C40405" t="s">
        <v>8</v>
      </c>
      <c r="D40405" t="s">
        <v>2389</v>
      </c>
      <c r="E40405">
        <v>-480</v>
      </c>
    </row>
    <row r="40406" spans="1:5" x14ac:dyDescent="0.3">
      <c r="A40406">
        <v>30010001</v>
      </c>
      <c r="B40406" t="s">
        <v>2262</v>
      </c>
      <c r="C40406" t="s">
        <v>8</v>
      </c>
      <c r="D40406" t="s">
        <v>2390</v>
      </c>
      <c r="E40406">
        <v>-250</v>
      </c>
    </row>
    <row r="40407" spans="1:5" x14ac:dyDescent="0.3">
      <c r="A40407">
        <v>30010001</v>
      </c>
      <c r="B40407" t="s">
        <v>2262</v>
      </c>
      <c r="C40407" t="s">
        <v>8</v>
      </c>
      <c r="D40407" t="s">
        <v>2391</v>
      </c>
      <c r="E40407">
        <v>-120</v>
      </c>
    </row>
    <row r="40408" spans="1:5" x14ac:dyDescent="0.3">
      <c r="A40408">
        <v>30010001</v>
      </c>
      <c r="B40408" t="s">
        <v>2262</v>
      </c>
      <c r="C40408" t="s">
        <v>8</v>
      </c>
      <c r="D40408" t="s">
        <v>2392</v>
      </c>
      <c r="E40408">
        <v>0</v>
      </c>
    </row>
    <row r="40409" spans="1:5" x14ac:dyDescent="0.3">
      <c r="A40409">
        <v>30010001</v>
      </c>
      <c r="B40409" t="s">
        <v>2262</v>
      </c>
      <c r="C40409" t="s">
        <v>8</v>
      </c>
      <c r="D40409" t="s">
        <v>2393</v>
      </c>
      <c r="E40409">
        <v>-240</v>
      </c>
    </row>
    <row r="40410" spans="1:5" x14ac:dyDescent="0.3">
      <c r="A40410">
        <v>30010001</v>
      </c>
      <c r="B40410" t="s">
        <v>2262</v>
      </c>
      <c r="C40410" t="s">
        <v>8</v>
      </c>
      <c r="D40410" t="s">
        <v>2394</v>
      </c>
      <c r="E40410">
        <v>-40</v>
      </c>
    </row>
    <row r="40411" spans="1:5" x14ac:dyDescent="0.3">
      <c r="A40411">
        <v>30010001</v>
      </c>
      <c r="B40411" t="s">
        <v>2262</v>
      </c>
      <c r="C40411" t="s">
        <v>8</v>
      </c>
      <c r="D40411" t="s">
        <v>2395</v>
      </c>
      <c r="E40411">
        <v>-40</v>
      </c>
    </row>
    <row r="40412" spans="1:5" x14ac:dyDescent="0.3">
      <c r="A40412">
        <v>30010001</v>
      </c>
      <c r="B40412" t="s">
        <v>2262</v>
      </c>
      <c r="C40412" t="s">
        <v>8</v>
      </c>
      <c r="D40412" t="s">
        <v>2396</v>
      </c>
      <c r="E40412">
        <v>-50</v>
      </c>
    </row>
    <row r="40413" spans="1:5" x14ac:dyDescent="0.3">
      <c r="A40413">
        <v>30010001</v>
      </c>
      <c r="B40413" t="s">
        <v>2262</v>
      </c>
      <c r="C40413" t="s">
        <v>8</v>
      </c>
      <c r="D40413" t="s">
        <v>2397</v>
      </c>
      <c r="E40413">
        <v>0</v>
      </c>
    </row>
    <row r="40414" spans="1:5" x14ac:dyDescent="0.3">
      <c r="A40414">
        <v>30010001</v>
      </c>
      <c r="B40414" t="s">
        <v>2262</v>
      </c>
      <c r="C40414" t="s">
        <v>8</v>
      </c>
      <c r="D40414" t="s">
        <v>2398</v>
      </c>
      <c r="E40414">
        <v>0</v>
      </c>
    </row>
    <row r="40415" spans="1:5" x14ac:dyDescent="0.3">
      <c r="A40415">
        <v>30010001</v>
      </c>
      <c r="B40415" t="s">
        <v>2262</v>
      </c>
      <c r="C40415" t="s">
        <v>8</v>
      </c>
      <c r="D40415" t="s">
        <v>2399</v>
      </c>
      <c r="E40415">
        <v>-20</v>
      </c>
    </row>
    <row r="40416" spans="1:5" x14ac:dyDescent="0.3">
      <c r="A40416">
        <v>30010001</v>
      </c>
      <c r="B40416" t="s">
        <v>2262</v>
      </c>
      <c r="C40416" t="s">
        <v>8</v>
      </c>
      <c r="D40416" t="s">
        <v>2400</v>
      </c>
      <c r="E40416">
        <v>-24</v>
      </c>
    </row>
    <row r="40417" spans="1:5" x14ac:dyDescent="0.3">
      <c r="A40417">
        <v>30010001</v>
      </c>
      <c r="B40417" t="s">
        <v>2262</v>
      </c>
      <c r="C40417" t="s">
        <v>8</v>
      </c>
      <c r="D40417" t="s">
        <v>2401</v>
      </c>
      <c r="E40417">
        <v>-125</v>
      </c>
    </row>
    <row r="40418" spans="1:5" x14ac:dyDescent="0.3">
      <c r="A40418">
        <v>30010001</v>
      </c>
      <c r="B40418" t="s">
        <v>2262</v>
      </c>
      <c r="C40418" t="s">
        <v>8</v>
      </c>
      <c r="D40418" t="s">
        <v>2402</v>
      </c>
      <c r="E40418">
        <v>-540</v>
      </c>
    </row>
    <row r="40419" spans="1:5" x14ac:dyDescent="0.3">
      <c r="A40419">
        <v>30010001</v>
      </c>
      <c r="B40419" t="s">
        <v>2262</v>
      </c>
      <c r="C40419" t="s">
        <v>8</v>
      </c>
      <c r="D40419" t="s">
        <v>2403</v>
      </c>
      <c r="E40419">
        <v>-68</v>
      </c>
    </row>
    <row r="40420" spans="1:5" x14ac:dyDescent="0.3">
      <c r="A40420">
        <v>30010001</v>
      </c>
      <c r="B40420" t="s">
        <v>2262</v>
      </c>
      <c r="C40420" t="s">
        <v>8</v>
      </c>
      <c r="D40420" t="s">
        <v>2404</v>
      </c>
      <c r="E40420">
        <v>-130</v>
      </c>
    </row>
    <row r="40421" spans="1:5" x14ac:dyDescent="0.3">
      <c r="A40421">
        <v>30010001</v>
      </c>
      <c r="B40421" t="s">
        <v>2262</v>
      </c>
      <c r="C40421" t="s">
        <v>8</v>
      </c>
      <c r="D40421" t="s">
        <v>2405</v>
      </c>
      <c r="E40421">
        <v>-20</v>
      </c>
    </row>
    <row r="40422" spans="1:5" x14ac:dyDescent="0.3">
      <c r="A40422">
        <v>30010001</v>
      </c>
      <c r="B40422" t="s">
        <v>2262</v>
      </c>
      <c r="C40422" t="s">
        <v>8</v>
      </c>
      <c r="D40422" t="s">
        <v>2406</v>
      </c>
      <c r="E40422">
        <v>-24</v>
      </c>
    </row>
    <row r="40423" spans="1:5" x14ac:dyDescent="0.3">
      <c r="A40423">
        <v>30010001</v>
      </c>
      <c r="B40423" t="s">
        <v>2262</v>
      </c>
      <c r="C40423" t="s">
        <v>8</v>
      </c>
      <c r="D40423" t="s">
        <v>2407</v>
      </c>
      <c r="E40423">
        <v>-94</v>
      </c>
    </row>
    <row r="40424" spans="1:5" x14ac:dyDescent="0.3">
      <c r="A40424">
        <v>30010001</v>
      </c>
      <c r="B40424" t="s">
        <v>2262</v>
      </c>
      <c r="C40424" t="s">
        <v>8</v>
      </c>
      <c r="D40424" t="s">
        <v>2408</v>
      </c>
      <c r="E40424">
        <v>-410</v>
      </c>
    </row>
    <row r="40425" spans="1:5" x14ac:dyDescent="0.3">
      <c r="A40425">
        <v>30010001</v>
      </c>
      <c r="B40425" t="s">
        <v>2262</v>
      </c>
      <c r="C40425" t="s">
        <v>8</v>
      </c>
      <c r="D40425" t="s">
        <v>2409</v>
      </c>
      <c r="E40425">
        <v>-80</v>
      </c>
    </row>
    <row r="40426" spans="1:5" x14ac:dyDescent="0.3">
      <c r="A40426">
        <v>30010001</v>
      </c>
      <c r="B40426" t="s">
        <v>2262</v>
      </c>
      <c r="C40426" t="s">
        <v>8</v>
      </c>
      <c r="D40426" t="s">
        <v>2410</v>
      </c>
      <c r="E40426">
        <v>0</v>
      </c>
    </row>
    <row r="40427" spans="1:5" x14ac:dyDescent="0.3">
      <c r="A40427">
        <v>30010001</v>
      </c>
      <c r="B40427" t="s">
        <v>2262</v>
      </c>
      <c r="C40427" t="s">
        <v>8</v>
      </c>
      <c r="D40427" t="s">
        <v>2411</v>
      </c>
      <c r="E40427">
        <v>-80</v>
      </c>
    </row>
    <row r="40428" spans="1:5" x14ac:dyDescent="0.3">
      <c r="A40428">
        <v>30010001</v>
      </c>
      <c r="B40428" t="s">
        <v>2262</v>
      </c>
      <c r="C40428" t="s">
        <v>8</v>
      </c>
      <c r="D40428" t="s">
        <v>2412</v>
      </c>
      <c r="E40428">
        <v>-60</v>
      </c>
    </row>
    <row r="40429" spans="1:5" x14ac:dyDescent="0.3">
      <c r="A40429">
        <v>30010001</v>
      </c>
      <c r="B40429" t="s">
        <v>2262</v>
      </c>
      <c r="C40429" t="s">
        <v>8</v>
      </c>
      <c r="D40429" t="s">
        <v>2413</v>
      </c>
      <c r="E40429">
        <v>0</v>
      </c>
    </row>
    <row r="40430" spans="1:5" x14ac:dyDescent="0.3">
      <c r="A40430">
        <v>30070010</v>
      </c>
      <c r="B40430" t="s">
        <v>2264</v>
      </c>
      <c r="C40430" t="s">
        <v>8</v>
      </c>
      <c r="D40430" t="s">
        <v>2378</v>
      </c>
      <c r="E40430">
        <v>0</v>
      </c>
    </row>
    <row r="40431" spans="1:5" x14ac:dyDescent="0.3">
      <c r="A40431">
        <v>30070010</v>
      </c>
      <c r="B40431" t="s">
        <v>2264</v>
      </c>
      <c r="C40431" t="s">
        <v>8</v>
      </c>
      <c r="D40431" t="s">
        <v>2379</v>
      </c>
      <c r="E40431">
        <v>0</v>
      </c>
    </row>
    <row r="40432" spans="1:5" x14ac:dyDescent="0.3">
      <c r="A40432">
        <v>30070010</v>
      </c>
      <c r="B40432" t="s">
        <v>2264</v>
      </c>
      <c r="C40432" t="s">
        <v>8</v>
      </c>
      <c r="D40432" t="s">
        <v>2380</v>
      </c>
      <c r="E40432">
        <v>0</v>
      </c>
    </row>
    <row r="40433" spans="1:5" x14ac:dyDescent="0.3">
      <c r="A40433">
        <v>30070010</v>
      </c>
      <c r="B40433" t="s">
        <v>2264</v>
      </c>
      <c r="C40433" t="s">
        <v>8</v>
      </c>
      <c r="D40433" t="s">
        <v>2381</v>
      </c>
      <c r="E40433">
        <v>0</v>
      </c>
    </row>
    <row r="40434" spans="1:5" x14ac:dyDescent="0.3">
      <c r="A40434">
        <v>30070010</v>
      </c>
      <c r="B40434" t="s">
        <v>2264</v>
      </c>
      <c r="C40434" t="s">
        <v>8</v>
      </c>
      <c r="D40434" t="s">
        <v>2382</v>
      </c>
      <c r="E40434">
        <v>-20</v>
      </c>
    </row>
    <row r="40435" spans="1:5" x14ac:dyDescent="0.3">
      <c r="A40435">
        <v>30070010</v>
      </c>
      <c r="B40435" t="s">
        <v>2264</v>
      </c>
      <c r="C40435" t="s">
        <v>8</v>
      </c>
      <c r="D40435" t="s">
        <v>2383</v>
      </c>
      <c r="E40435">
        <v>0</v>
      </c>
    </row>
    <row r="40436" spans="1:5" x14ac:dyDescent="0.3">
      <c r="A40436">
        <v>30070010</v>
      </c>
      <c r="B40436" t="s">
        <v>2264</v>
      </c>
      <c r="C40436" t="s">
        <v>8</v>
      </c>
      <c r="D40436" t="s">
        <v>2384</v>
      </c>
      <c r="E40436">
        <v>0</v>
      </c>
    </row>
    <row r="40437" spans="1:5" x14ac:dyDescent="0.3">
      <c r="A40437">
        <v>30070010</v>
      </c>
      <c r="B40437" t="s">
        <v>2264</v>
      </c>
      <c r="C40437" t="s">
        <v>8</v>
      </c>
      <c r="D40437" t="s">
        <v>2385</v>
      </c>
      <c r="E40437">
        <v>-10</v>
      </c>
    </row>
    <row r="40438" spans="1:5" x14ac:dyDescent="0.3">
      <c r="A40438">
        <v>30070010</v>
      </c>
      <c r="B40438" t="s">
        <v>2264</v>
      </c>
      <c r="C40438" t="s">
        <v>8</v>
      </c>
      <c r="D40438" t="s">
        <v>2386</v>
      </c>
      <c r="E40438">
        <v>-10</v>
      </c>
    </row>
    <row r="40439" spans="1:5" x14ac:dyDescent="0.3">
      <c r="A40439">
        <v>30070010</v>
      </c>
      <c r="B40439" t="s">
        <v>2264</v>
      </c>
      <c r="C40439" t="s">
        <v>8</v>
      </c>
      <c r="D40439" t="s">
        <v>2387</v>
      </c>
      <c r="E40439">
        <v>0</v>
      </c>
    </row>
    <row r="40440" spans="1:5" x14ac:dyDescent="0.3">
      <c r="A40440">
        <v>30070010</v>
      </c>
      <c r="B40440" t="s">
        <v>2264</v>
      </c>
      <c r="C40440" t="s">
        <v>8</v>
      </c>
      <c r="D40440" t="s">
        <v>2388</v>
      </c>
      <c r="E40440">
        <v>0</v>
      </c>
    </row>
    <row r="40441" spans="1:5" x14ac:dyDescent="0.3">
      <c r="A40441">
        <v>30070010</v>
      </c>
      <c r="B40441" t="s">
        <v>2264</v>
      </c>
      <c r="C40441" t="s">
        <v>8</v>
      </c>
      <c r="D40441" t="s">
        <v>2389</v>
      </c>
      <c r="E40441">
        <v>0</v>
      </c>
    </row>
    <row r="40442" spans="1:5" x14ac:dyDescent="0.3">
      <c r="A40442">
        <v>30070010</v>
      </c>
      <c r="B40442" t="s">
        <v>2264</v>
      </c>
      <c r="C40442" t="s">
        <v>8</v>
      </c>
      <c r="D40442" t="s">
        <v>2390</v>
      </c>
      <c r="E40442">
        <v>0</v>
      </c>
    </row>
    <row r="40443" spans="1:5" x14ac:dyDescent="0.3">
      <c r="A40443">
        <v>30070010</v>
      </c>
      <c r="B40443" t="s">
        <v>2264</v>
      </c>
      <c r="C40443" t="s">
        <v>8</v>
      </c>
      <c r="D40443" t="s">
        <v>2391</v>
      </c>
      <c r="E40443">
        <v>-10</v>
      </c>
    </row>
    <row r="40444" spans="1:5" x14ac:dyDescent="0.3">
      <c r="A40444">
        <v>30070010</v>
      </c>
      <c r="B40444" t="s">
        <v>2264</v>
      </c>
      <c r="C40444" t="s">
        <v>8</v>
      </c>
      <c r="D40444" t="s">
        <v>2392</v>
      </c>
      <c r="E40444">
        <v>0</v>
      </c>
    </row>
    <row r="40445" spans="1:5" x14ac:dyDescent="0.3">
      <c r="A40445">
        <v>30070010</v>
      </c>
      <c r="B40445" t="s">
        <v>2264</v>
      </c>
      <c r="C40445" t="s">
        <v>8</v>
      </c>
      <c r="D40445" t="s">
        <v>2393</v>
      </c>
      <c r="E40445">
        <v>0</v>
      </c>
    </row>
    <row r="40446" spans="1:5" x14ac:dyDescent="0.3">
      <c r="A40446">
        <v>30070010</v>
      </c>
      <c r="B40446" t="s">
        <v>2264</v>
      </c>
      <c r="C40446" t="s">
        <v>8</v>
      </c>
      <c r="D40446" t="s">
        <v>2394</v>
      </c>
      <c r="E40446">
        <v>0</v>
      </c>
    </row>
    <row r="40447" spans="1:5" x14ac:dyDescent="0.3">
      <c r="A40447">
        <v>30070010</v>
      </c>
      <c r="B40447" t="s">
        <v>2264</v>
      </c>
      <c r="C40447" t="s">
        <v>8</v>
      </c>
      <c r="D40447" t="s">
        <v>2395</v>
      </c>
      <c r="E40447">
        <v>0</v>
      </c>
    </row>
    <row r="40448" spans="1:5" x14ac:dyDescent="0.3">
      <c r="A40448">
        <v>30070010</v>
      </c>
      <c r="B40448" t="s">
        <v>2264</v>
      </c>
      <c r="C40448" t="s">
        <v>8</v>
      </c>
      <c r="D40448" t="s">
        <v>2396</v>
      </c>
      <c r="E40448">
        <v>0</v>
      </c>
    </row>
    <row r="40449" spans="1:5" x14ac:dyDescent="0.3">
      <c r="A40449">
        <v>30070010</v>
      </c>
      <c r="B40449" t="s">
        <v>2264</v>
      </c>
      <c r="C40449" t="s">
        <v>8</v>
      </c>
      <c r="D40449" t="s">
        <v>2397</v>
      </c>
      <c r="E40449">
        <v>0</v>
      </c>
    </row>
    <row r="40450" spans="1:5" x14ac:dyDescent="0.3">
      <c r="A40450">
        <v>30070010</v>
      </c>
      <c r="B40450" t="s">
        <v>2264</v>
      </c>
      <c r="C40450" t="s">
        <v>8</v>
      </c>
      <c r="D40450" t="s">
        <v>2398</v>
      </c>
      <c r="E40450">
        <v>0</v>
      </c>
    </row>
    <row r="40451" spans="1:5" x14ac:dyDescent="0.3">
      <c r="A40451">
        <v>30070010</v>
      </c>
      <c r="B40451" t="s">
        <v>2264</v>
      </c>
      <c r="C40451" t="s">
        <v>8</v>
      </c>
      <c r="D40451" t="s">
        <v>2399</v>
      </c>
      <c r="E40451">
        <v>-20</v>
      </c>
    </row>
    <row r="40452" spans="1:5" x14ac:dyDescent="0.3">
      <c r="A40452">
        <v>30070010</v>
      </c>
      <c r="B40452" t="s">
        <v>2264</v>
      </c>
      <c r="C40452" t="s">
        <v>8</v>
      </c>
      <c r="D40452" t="s">
        <v>2400</v>
      </c>
      <c r="E40452">
        <v>0</v>
      </c>
    </row>
    <row r="40453" spans="1:5" x14ac:dyDescent="0.3">
      <c r="A40453">
        <v>30070010</v>
      </c>
      <c r="B40453" t="s">
        <v>2264</v>
      </c>
      <c r="C40453" t="s">
        <v>8</v>
      </c>
      <c r="D40453" t="s">
        <v>2401</v>
      </c>
      <c r="E40453">
        <v>-40</v>
      </c>
    </row>
    <row r="40454" spans="1:5" x14ac:dyDescent="0.3">
      <c r="A40454">
        <v>30070010</v>
      </c>
      <c r="B40454" t="s">
        <v>2264</v>
      </c>
      <c r="C40454" t="s">
        <v>8</v>
      </c>
      <c r="D40454" t="s">
        <v>2402</v>
      </c>
      <c r="E40454">
        <v>0</v>
      </c>
    </row>
    <row r="40455" spans="1:5" x14ac:dyDescent="0.3">
      <c r="A40455">
        <v>30070010</v>
      </c>
      <c r="B40455" t="s">
        <v>2264</v>
      </c>
      <c r="C40455" t="s">
        <v>8</v>
      </c>
      <c r="D40455" t="s">
        <v>2403</v>
      </c>
      <c r="E40455">
        <v>0</v>
      </c>
    </row>
    <row r="40456" spans="1:5" x14ac:dyDescent="0.3">
      <c r="A40456">
        <v>30070010</v>
      </c>
      <c r="B40456" t="s">
        <v>2264</v>
      </c>
      <c r="C40456" t="s">
        <v>8</v>
      </c>
      <c r="D40456" t="s">
        <v>2404</v>
      </c>
      <c r="E40456">
        <v>0</v>
      </c>
    </row>
    <row r="40457" spans="1:5" x14ac:dyDescent="0.3">
      <c r="A40457">
        <v>30070010</v>
      </c>
      <c r="B40457" t="s">
        <v>2264</v>
      </c>
      <c r="C40457" t="s">
        <v>8</v>
      </c>
      <c r="D40457" t="s">
        <v>2405</v>
      </c>
      <c r="E40457">
        <v>0</v>
      </c>
    </row>
    <row r="40458" spans="1:5" x14ac:dyDescent="0.3">
      <c r="A40458">
        <v>30070010</v>
      </c>
      <c r="B40458" t="s">
        <v>2264</v>
      </c>
      <c r="C40458" t="s">
        <v>8</v>
      </c>
      <c r="D40458" t="s">
        <v>2406</v>
      </c>
      <c r="E40458">
        <v>0</v>
      </c>
    </row>
    <row r="40459" spans="1:5" x14ac:dyDescent="0.3">
      <c r="A40459">
        <v>30070010</v>
      </c>
      <c r="B40459" t="s">
        <v>2264</v>
      </c>
      <c r="C40459" t="s">
        <v>8</v>
      </c>
      <c r="D40459" t="s">
        <v>2407</v>
      </c>
      <c r="E40459">
        <v>0</v>
      </c>
    </row>
    <row r="40460" spans="1:5" x14ac:dyDescent="0.3">
      <c r="A40460">
        <v>30070010</v>
      </c>
      <c r="B40460" t="s">
        <v>2264</v>
      </c>
      <c r="C40460" t="s">
        <v>8</v>
      </c>
      <c r="D40460" t="s">
        <v>2408</v>
      </c>
      <c r="E40460">
        <v>0</v>
      </c>
    </row>
    <row r="40461" spans="1:5" x14ac:dyDescent="0.3">
      <c r="A40461">
        <v>30070010</v>
      </c>
      <c r="B40461" t="s">
        <v>2264</v>
      </c>
      <c r="C40461" t="s">
        <v>8</v>
      </c>
      <c r="D40461" t="s">
        <v>2409</v>
      </c>
      <c r="E40461">
        <v>0</v>
      </c>
    </row>
    <row r="40462" spans="1:5" x14ac:dyDescent="0.3">
      <c r="A40462">
        <v>30070010</v>
      </c>
      <c r="B40462" t="s">
        <v>2264</v>
      </c>
      <c r="C40462" t="s">
        <v>8</v>
      </c>
      <c r="D40462" t="s">
        <v>2410</v>
      </c>
      <c r="E40462">
        <v>0</v>
      </c>
    </row>
    <row r="40463" spans="1:5" x14ac:dyDescent="0.3">
      <c r="A40463">
        <v>30070010</v>
      </c>
      <c r="B40463" t="s">
        <v>2264</v>
      </c>
      <c r="C40463" t="s">
        <v>8</v>
      </c>
      <c r="D40463" t="s">
        <v>2411</v>
      </c>
      <c r="E40463">
        <v>0</v>
      </c>
    </row>
    <row r="40464" spans="1:5" x14ac:dyDescent="0.3">
      <c r="A40464">
        <v>30070010</v>
      </c>
      <c r="B40464" t="s">
        <v>2264</v>
      </c>
      <c r="C40464" t="s">
        <v>8</v>
      </c>
      <c r="D40464" t="s">
        <v>2412</v>
      </c>
      <c r="E40464">
        <v>0</v>
      </c>
    </row>
    <row r="40465" spans="1:5" x14ac:dyDescent="0.3">
      <c r="A40465">
        <v>30070010</v>
      </c>
      <c r="B40465" t="s">
        <v>2264</v>
      </c>
      <c r="C40465" t="s">
        <v>8</v>
      </c>
      <c r="D40465" t="s">
        <v>2413</v>
      </c>
      <c r="E40465">
        <v>-10</v>
      </c>
    </row>
    <row r="40466" spans="1:5" x14ac:dyDescent="0.3">
      <c r="A40466">
        <v>30710014</v>
      </c>
      <c r="B40466" t="s">
        <v>2266</v>
      </c>
      <c r="C40466" t="s">
        <v>8</v>
      </c>
      <c r="D40466" t="s">
        <v>2378</v>
      </c>
      <c r="E40466">
        <v>0</v>
      </c>
    </row>
    <row r="40467" spans="1:5" x14ac:dyDescent="0.3">
      <c r="A40467">
        <v>30710014</v>
      </c>
      <c r="B40467" t="s">
        <v>2266</v>
      </c>
      <c r="C40467" t="s">
        <v>8</v>
      </c>
      <c r="D40467" t="s">
        <v>2379</v>
      </c>
      <c r="E40467">
        <v>0</v>
      </c>
    </row>
    <row r="40468" spans="1:5" x14ac:dyDescent="0.3">
      <c r="A40468">
        <v>30710014</v>
      </c>
      <c r="B40468" t="s">
        <v>2266</v>
      </c>
      <c r="C40468" t="s">
        <v>8</v>
      </c>
      <c r="D40468" t="s">
        <v>2380</v>
      </c>
      <c r="E40468">
        <v>0</v>
      </c>
    </row>
    <row r="40469" spans="1:5" x14ac:dyDescent="0.3">
      <c r="A40469">
        <v>30710014</v>
      </c>
      <c r="B40469" t="s">
        <v>2266</v>
      </c>
      <c r="C40469" t="s">
        <v>8</v>
      </c>
      <c r="D40469" t="s">
        <v>2381</v>
      </c>
      <c r="E40469">
        <v>0</v>
      </c>
    </row>
    <row r="40470" spans="1:5" x14ac:dyDescent="0.3">
      <c r="A40470">
        <v>30710014</v>
      </c>
      <c r="B40470" t="s">
        <v>2266</v>
      </c>
      <c r="C40470" t="s">
        <v>8</v>
      </c>
      <c r="D40470" t="s">
        <v>2382</v>
      </c>
      <c r="E40470">
        <v>0</v>
      </c>
    </row>
    <row r="40471" spans="1:5" x14ac:dyDescent="0.3">
      <c r="A40471">
        <v>30710014</v>
      </c>
      <c r="B40471" t="s">
        <v>2266</v>
      </c>
      <c r="C40471" t="s">
        <v>8</v>
      </c>
      <c r="D40471" t="s">
        <v>2383</v>
      </c>
      <c r="E40471">
        <v>0</v>
      </c>
    </row>
    <row r="40472" spans="1:5" x14ac:dyDescent="0.3">
      <c r="A40472">
        <v>30710014</v>
      </c>
      <c r="B40472" t="s">
        <v>2266</v>
      </c>
      <c r="C40472" t="s">
        <v>8</v>
      </c>
      <c r="D40472" t="s">
        <v>2384</v>
      </c>
      <c r="E40472">
        <v>0</v>
      </c>
    </row>
    <row r="40473" spans="1:5" x14ac:dyDescent="0.3">
      <c r="A40473">
        <v>30710014</v>
      </c>
      <c r="B40473" t="s">
        <v>2266</v>
      </c>
      <c r="C40473" t="s">
        <v>8</v>
      </c>
      <c r="D40473" t="s">
        <v>2385</v>
      </c>
      <c r="E40473">
        <v>0</v>
      </c>
    </row>
    <row r="40474" spans="1:5" x14ac:dyDescent="0.3">
      <c r="A40474">
        <v>30710014</v>
      </c>
      <c r="B40474" t="s">
        <v>2266</v>
      </c>
      <c r="C40474" t="s">
        <v>8</v>
      </c>
      <c r="D40474" t="s">
        <v>2386</v>
      </c>
      <c r="E40474">
        <v>0</v>
      </c>
    </row>
    <row r="40475" spans="1:5" x14ac:dyDescent="0.3">
      <c r="A40475">
        <v>30710014</v>
      </c>
      <c r="B40475" t="s">
        <v>2266</v>
      </c>
      <c r="C40475" t="s">
        <v>8</v>
      </c>
      <c r="D40475" t="s">
        <v>2387</v>
      </c>
      <c r="E40475">
        <v>0</v>
      </c>
    </row>
    <row r="40476" spans="1:5" x14ac:dyDescent="0.3">
      <c r="A40476">
        <v>30710014</v>
      </c>
      <c r="B40476" t="s">
        <v>2266</v>
      </c>
      <c r="C40476" t="s">
        <v>8</v>
      </c>
      <c r="D40476" t="s">
        <v>2388</v>
      </c>
      <c r="E40476">
        <v>0</v>
      </c>
    </row>
    <row r="40477" spans="1:5" x14ac:dyDescent="0.3">
      <c r="A40477">
        <v>30710014</v>
      </c>
      <c r="B40477" t="s">
        <v>2266</v>
      </c>
      <c r="C40477" t="s">
        <v>8</v>
      </c>
      <c r="D40477" t="s">
        <v>2389</v>
      </c>
      <c r="E40477">
        <v>0</v>
      </c>
    </row>
    <row r="40478" spans="1:5" x14ac:dyDescent="0.3">
      <c r="A40478">
        <v>30710014</v>
      </c>
      <c r="B40478" t="s">
        <v>2266</v>
      </c>
      <c r="C40478" t="s">
        <v>8</v>
      </c>
      <c r="D40478" t="s">
        <v>2390</v>
      </c>
      <c r="E40478">
        <v>0</v>
      </c>
    </row>
    <row r="40479" spans="1:5" x14ac:dyDescent="0.3">
      <c r="A40479">
        <v>30710014</v>
      </c>
      <c r="B40479" t="s">
        <v>2266</v>
      </c>
      <c r="C40479" t="s">
        <v>8</v>
      </c>
      <c r="D40479" t="s">
        <v>2391</v>
      </c>
      <c r="E40479">
        <v>0</v>
      </c>
    </row>
    <row r="40480" spans="1:5" x14ac:dyDescent="0.3">
      <c r="A40480">
        <v>30710014</v>
      </c>
      <c r="B40480" t="s">
        <v>2266</v>
      </c>
      <c r="C40480" t="s">
        <v>8</v>
      </c>
      <c r="D40480" t="s">
        <v>2392</v>
      </c>
      <c r="E40480">
        <v>0</v>
      </c>
    </row>
    <row r="40481" spans="1:5" x14ac:dyDescent="0.3">
      <c r="A40481">
        <v>30710014</v>
      </c>
      <c r="B40481" t="s">
        <v>2266</v>
      </c>
      <c r="C40481" t="s">
        <v>8</v>
      </c>
      <c r="D40481" t="s">
        <v>2393</v>
      </c>
      <c r="E40481">
        <v>0</v>
      </c>
    </row>
    <row r="40482" spans="1:5" x14ac:dyDescent="0.3">
      <c r="A40482">
        <v>30710014</v>
      </c>
      <c r="B40482" t="s">
        <v>2266</v>
      </c>
      <c r="C40482" t="s">
        <v>8</v>
      </c>
      <c r="D40482" t="s">
        <v>2394</v>
      </c>
      <c r="E40482">
        <v>0</v>
      </c>
    </row>
    <row r="40483" spans="1:5" x14ac:dyDescent="0.3">
      <c r="A40483">
        <v>30710014</v>
      </c>
      <c r="B40483" t="s">
        <v>2266</v>
      </c>
      <c r="C40483" t="s">
        <v>8</v>
      </c>
      <c r="D40483" t="s">
        <v>2395</v>
      </c>
      <c r="E40483">
        <v>0</v>
      </c>
    </row>
    <row r="40484" spans="1:5" x14ac:dyDescent="0.3">
      <c r="A40484">
        <v>30710014</v>
      </c>
      <c r="B40484" t="s">
        <v>2266</v>
      </c>
      <c r="C40484" t="s">
        <v>8</v>
      </c>
      <c r="D40484" t="s">
        <v>2396</v>
      </c>
      <c r="E40484">
        <v>0</v>
      </c>
    </row>
    <row r="40485" spans="1:5" x14ac:dyDescent="0.3">
      <c r="A40485">
        <v>30710014</v>
      </c>
      <c r="B40485" t="s">
        <v>2266</v>
      </c>
      <c r="C40485" t="s">
        <v>8</v>
      </c>
      <c r="D40485" t="s">
        <v>2397</v>
      </c>
      <c r="E40485">
        <v>0</v>
      </c>
    </row>
    <row r="40486" spans="1:5" x14ac:dyDescent="0.3">
      <c r="A40486">
        <v>30710014</v>
      </c>
      <c r="B40486" t="s">
        <v>2266</v>
      </c>
      <c r="C40486" t="s">
        <v>8</v>
      </c>
      <c r="D40486" t="s">
        <v>2398</v>
      </c>
      <c r="E40486">
        <v>0</v>
      </c>
    </row>
    <row r="40487" spans="1:5" x14ac:dyDescent="0.3">
      <c r="A40487">
        <v>30710014</v>
      </c>
      <c r="B40487" t="s">
        <v>2266</v>
      </c>
      <c r="C40487" t="s">
        <v>8</v>
      </c>
      <c r="D40487" t="s">
        <v>2399</v>
      </c>
      <c r="E40487">
        <v>0</v>
      </c>
    </row>
    <row r="40488" spans="1:5" x14ac:dyDescent="0.3">
      <c r="A40488">
        <v>30710014</v>
      </c>
      <c r="B40488" t="s">
        <v>2266</v>
      </c>
      <c r="C40488" t="s">
        <v>8</v>
      </c>
      <c r="D40488" t="s">
        <v>2400</v>
      </c>
      <c r="E40488">
        <v>0</v>
      </c>
    </row>
    <row r="40489" spans="1:5" x14ac:dyDescent="0.3">
      <c r="A40489">
        <v>30710014</v>
      </c>
      <c r="B40489" t="s">
        <v>2266</v>
      </c>
      <c r="C40489" t="s">
        <v>8</v>
      </c>
      <c r="D40489" t="s">
        <v>2401</v>
      </c>
      <c r="E40489">
        <v>0</v>
      </c>
    </row>
    <row r="40490" spans="1:5" x14ac:dyDescent="0.3">
      <c r="A40490">
        <v>30710014</v>
      </c>
      <c r="B40490" t="s">
        <v>2266</v>
      </c>
      <c r="C40490" t="s">
        <v>8</v>
      </c>
      <c r="D40490" t="s">
        <v>2402</v>
      </c>
      <c r="E40490">
        <v>-4</v>
      </c>
    </row>
    <row r="40491" spans="1:5" x14ac:dyDescent="0.3">
      <c r="A40491">
        <v>30710014</v>
      </c>
      <c r="B40491" t="s">
        <v>2266</v>
      </c>
      <c r="C40491" t="s">
        <v>8</v>
      </c>
      <c r="D40491" t="s">
        <v>2403</v>
      </c>
      <c r="E40491">
        <v>-1</v>
      </c>
    </row>
    <row r="40492" spans="1:5" x14ac:dyDescent="0.3">
      <c r="A40492">
        <v>30710014</v>
      </c>
      <c r="B40492" t="s">
        <v>2266</v>
      </c>
      <c r="C40492" t="s">
        <v>8</v>
      </c>
      <c r="D40492" t="s">
        <v>2404</v>
      </c>
      <c r="E40492">
        <v>0</v>
      </c>
    </row>
    <row r="40493" spans="1:5" x14ac:dyDescent="0.3">
      <c r="A40493">
        <v>30710014</v>
      </c>
      <c r="B40493" t="s">
        <v>2266</v>
      </c>
      <c r="C40493" t="s">
        <v>8</v>
      </c>
      <c r="D40493" t="s">
        <v>2405</v>
      </c>
      <c r="E40493">
        <v>0</v>
      </c>
    </row>
    <row r="40494" spans="1:5" x14ac:dyDescent="0.3">
      <c r="A40494">
        <v>30710014</v>
      </c>
      <c r="B40494" t="s">
        <v>2266</v>
      </c>
      <c r="C40494" t="s">
        <v>8</v>
      </c>
      <c r="D40494" t="s">
        <v>2406</v>
      </c>
      <c r="E40494">
        <v>0</v>
      </c>
    </row>
    <row r="40495" spans="1:5" x14ac:dyDescent="0.3">
      <c r="A40495">
        <v>30710014</v>
      </c>
      <c r="B40495" t="s">
        <v>2266</v>
      </c>
      <c r="C40495" t="s">
        <v>8</v>
      </c>
      <c r="D40495" t="s">
        <v>2407</v>
      </c>
      <c r="E40495">
        <v>0</v>
      </c>
    </row>
    <row r="40496" spans="1:5" x14ac:dyDescent="0.3">
      <c r="A40496">
        <v>30710014</v>
      </c>
      <c r="B40496" t="s">
        <v>2266</v>
      </c>
      <c r="C40496" t="s">
        <v>8</v>
      </c>
      <c r="D40496" t="s">
        <v>2408</v>
      </c>
      <c r="E40496">
        <v>0</v>
      </c>
    </row>
    <row r="40497" spans="1:5" x14ac:dyDescent="0.3">
      <c r="A40497">
        <v>30710014</v>
      </c>
      <c r="B40497" t="s">
        <v>2266</v>
      </c>
      <c r="C40497" t="s">
        <v>8</v>
      </c>
      <c r="D40497" t="s">
        <v>2409</v>
      </c>
      <c r="E40497">
        <v>-43</v>
      </c>
    </row>
    <row r="40498" spans="1:5" x14ac:dyDescent="0.3">
      <c r="A40498">
        <v>30710014</v>
      </c>
      <c r="B40498" t="s">
        <v>2266</v>
      </c>
      <c r="C40498" t="s">
        <v>8</v>
      </c>
      <c r="D40498" t="s">
        <v>2410</v>
      </c>
      <c r="E40498">
        <v>0</v>
      </c>
    </row>
    <row r="40499" spans="1:5" x14ac:dyDescent="0.3">
      <c r="A40499">
        <v>30710014</v>
      </c>
      <c r="B40499" t="s">
        <v>2266</v>
      </c>
      <c r="C40499" t="s">
        <v>8</v>
      </c>
      <c r="D40499" t="s">
        <v>2411</v>
      </c>
      <c r="E40499">
        <v>0</v>
      </c>
    </row>
    <row r="40500" spans="1:5" x14ac:dyDescent="0.3">
      <c r="A40500">
        <v>30710014</v>
      </c>
      <c r="B40500" t="s">
        <v>2266</v>
      </c>
      <c r="C40500" t="s">
        <v>8</v>
      </c>
      <c r="D40500" t="s">
        <v>2412</v>
      </c>
      <c r="E40500">
        <v>0</v>
      </c>
    </row>
    <row r="40501" spans="1:5" x14ac:dyDescent="0.3">
      <c r="A40501">
        <v>30710014</v>
      </c>
      <c r="B40501" t="s">
        <v>2266</v>
      </c>
      <c r="C40501" t="s">
        <v>8</v>
      </c>
      <c r="D40501" t="s">
        <v>2413</v>
      </c>
      <c r="E40501">
        <v>0</v>
      </c>
    </row>
    <row r="40502" spans="1:5" x14ac:dyDescent="0.3">
      <c r="A40502">
        <v>30300023</v>
      </c>
      <c r="B40502" t="s">
        <v>2268</v>
      </c>
      <c r="C40502" t="s">
        <v>8</v>
      </c>
      <c r="D40502" t="s">
        <v>2378</v>
      </c>
      <c r="E40502">
        <v>0</v>
      </c>
    </row>
    <row r="40503" spans="1:5" x14ac:dyDescent="0.3">
      <c r="A40503">
        <v>30300023</v>
      </c>
      <c r="B40503" t="s">
        <v>2268</v>
      </c>
      <c r="C40503" t="s">
        <v>8</v>
      </c>
      <c r="D40503" t="s">
        <v>2379</v>
      </c>
      <c r="E40503">
        <v>0</v>
      </c>
    </row>
    <row r="40504" spans="1:5" x14ac:dyDescent="0.3">
      <c r="A40504">
        <v>30300023</v>
      </c>
      <c r="B40504" t="s">
        <v>2268</v>
      </c>
      <c r="C40504" t="s">
        <v>8</v>
      </c>
      <c r="D40504" t="s">
        <v>2380</v>
      </c>
      <c r="E40504">
        <v>0</v>
      </c>
    </row>
    <row r="40505" spans="1:5" x14ac:dyDescent="0.3">
      <c r="A40505">
        <v>30300023</v>
      </c>
      <c r="B40505" t="s">
        <v>2268</v>
      </c>
      <c r="C40505" t="s">
        <v>8</v>
      </c>
      <c r="D40505" t="s">
        <v>2381</v>
      </c>
      <c r="E40505">
        <v>-90</v>
      </c>
    </row>
    <row r="40506" spans="1:5" x14ac:dyDescent="0.3">
      <c r="A40506">
        <v>30300023</v>
      </c>
      <c r="B40506" t="s">
        <v>2268</v>
      </c>
      <c r="C40506" t="s">
        <v>8</v>
      </c>
      <c r="D40506" t="s">
        <v>2382</v>
      </c>
      <c r="E40506">
        <v>0</v>
      </c>
    </row>
    <row r="40507" spans="1:5" x14ac:dyDescent="0.3">
      <c r="A40507">
        <v>30300023</v>
      </c>
      <c r="B40507" t="s">
        <v>2268</v>
      </c>
      <c r="C40507" t="s">
        <v>8</v>
      </c>
      <c r="D40507" t="s">
        <v>2383</v>
      </c>
      <c r="E40507">
        <v>0</v>
      </c>
    </row>
    <row r="40508" spans="1:5" x14ac:dyDescent="0.3">
      <c r="A40508">
        <v>30300023</v>
      </c>
      <c r="B40508" t="s">
        <v>2268</v>
      </c>
      <c r="C40508" t="s">
        <v>8</v>
      </c>
      <c r="D40508" t="s">
        <v>2384</v>
      </c>
      <c r="E40508">
        <v>0</v>
      </c>
    </row>
    <row r="40509" spans="1:5" x14ac:dyDescent="0.3">
      <c r="A40509">
        <v>30300023</v>
      </c>
      <c r="B40509" t="s">
        <v>2268</v>
      </c>
      <c r="C40509" t="s">
        <v>8</v>
      </c>
      <c r="D40509" t="s">
        <v>2385</v>
      </c>
      <c r="E40509">
        <v>0</v>
      </c>
    </row>
    <row r="40510" spans="1:5" x14ac:dyDescent="0.3">
      <c r="A40510">
        <v>30300023</v>
      </c>
      <c r="B40510" t="s">
        <v>2268</v>
      </c>
      <c r="C40510" t="s">
        <v>8</v>
      </c>
      <c r="D40510" t="s">
        <v>2386</v>
      </c>
      <c r="E40510">
        <v>0</v>
      </c>
    </row>
    <row r="40511" spans="1:5" x14ac:dyDescent="0.3">
      <c r="A40511">
        <v>30300023</v>
      </c>
      <c r="B40511" t="s">
        <v>2268</v>
      </c>
      <c r="C40511" t="s">
        <v>8</v>
      </c>
      <c r="D40511" t="s">
        <v>2387</v>
      </c>
      <c r="E40511">
        <v>0</v>
      </c>
    </row>
    <row r="40512" spans="1:5" x14ac:dyDescent="0.3">
      <c r="A40512">
        <v>30300023</v>
      </c>
      <c r="B40512" t="s">
        <v>2268</v>
      </c>
      <c r="C40512" t="s">
        <v>8</v>
      </c>
      <c r="D40512" t="s">
        <v>2388</v>
      </c>
      <c r="E40512">
        <v>0</v>
      </c>
    </row>
    <row r="40513" spans="1:5" x14ac:dyDescent="0.3">
      <c r="A40513">
        <v>30300023</v>
      </c>
      <c r="B40513" t="s">
        <v>2268</v>
      </c>
      <c r="C40513" t="s">
        <v>8</v>
      </c>
      <c r="D40513" t="s">
        <v>2389</v>
      </c>
      <c r="E40513">
        <v>0</v>
      </c>
    </row>
    <row r="40514" spans="1:5" x14ac:dyDescent="0.3">
      <c r="A40514">
        <v>30300023</v>
      </c>
      <c r="B40514" t="s">
        <v>2268</v>
      </c>
      <c r="C40514" t="s">
        <v>8</v>
      </c>
      <c r="D40514" t="s">
        <v>2390</v>
      </c>
      <c r="E40514">
        <v>-70</v>
      </c>
    </row>
    <row r="40515" spans="1:5" x14ac:dyDescent="0.3">
      <c r="A40515">
        <v>30300023</v>
      </c>
      <c r="B40515" t="s">
        <v>2268</v>
      </c>
      <c r="C40515" t="s">
        <v>8</v>
      </c>
      <c r="D40515" t="s">
        <v>2391</v>
      </c>
      <c r="E40515">
        <v>-30</v>
      </c>
    </row>
    <row r="40516" spans="1:5" x14ac:dyDescent="0.3">
      <c r="A40516">
        <v>30300023</v>
      </c>
      <c r="B40516" t="s">
        <v>2268</v>
      </c>
      <c r="C40516" t="s">
        <v>8</v>
      </c>
      <c r="D40516" t="s">
        <v>2392</v>
      </c>
      <c r="E40516">
        <v>0</v>
      </c>
    </row>
    <row r="40517" spans="1:5" x14ac:dyDescent="0.3">
      <c r="A40517">
        <v>30300023</v>
      </c>
      <c r="B40517" t="s">
        <v>2268</v>
      </c>
      <c r="C40517" t="s">
        <v>8</v>
      </c>
      <c r="D40517" t="s">
        <v>2393</v>
      </c>
      <c r="E40517">
        <v>0</v>
      </c>
    </row>
    <row r="40518" spans="1:5" x14ac:dyDescent="0.3">
      <c r="A40518">
        <v>30300023</v>
      </c>
      <c r="B40518" t="s">
        <v>2268</v>
      </c>
      <c r="C40518" t="s">
        <v>8</v>
      </c>
      <c r="D40518" t="s">
        <v>2394</v>
      </c>
      <c r="E40518">
        <v>-10</v>
      </c>
    </row>
    <row r="40519" spans="1:5" x14ac:dyDescent="0.3">
      <c r="A40519">
        <v>30300023</v>
      </c>
      <c r="B40519" t="s">
        <v>2268</v>
      </c>
      <c r="C40519" t="s">
        <v>8</v>
      </c>
      <c r="D40519" t="s">
        <v>2395</v>
      </c>
      <c r="E40519">
        <v>-16</v>
      </c>
    </row>
    <row r="40520" spans="1:5" x14ac:dyDescent="0.3">
      <c r="A40520">
        <v>30300023</v>
      </c>
      <c r="B40520" t="s">
        <v>2268</v>
      </c>
      <c r="C40520" t="s">
        <v>8</v>
      </c>
      <c r="D40520" t="s">
        <v>2396</v>
      </c>
      <c r="E40520">
        <v>-12</v>
      </c>
    </row>
    <row r="40521" spans="1:5" x14ac:dyDescent="0.3">
      <c r="A40521">
        <v>30300023</v>
      </c>
      <c r="B40521" t="s">
        <v>2268</v>
      </c>
      <c r="C40521" t="s">
        <v>8</v>
      </c>
      <c r="D40521" t="s">
        <v>2397</v>
      </c>
      <c r="E40521">
        <v>0</v>
      </c>
    </row>
    <row r="40522" spans="1:5" x14ac:dyDescent="0.3">
      <c r="A40522">
        <v>30300023</v>
      </c>
      <c r="B40522" t="s">
        <v>2268</v>
      </c>
      <c r="C40522" t="s">
        <v>8</v>
      </c>
      <c r="D40522" t="s">
        <v>2398</v>
      </c>
      <c r="E40522">
        <v>0</v>
      </c>
    </row>
    <row r="40523" spans="1:5" x14ac:dyDescent="0.3">
      <c r="A40523">
        <v>30300023</v>
      </c>
      <c r="B40523" t="s">
        <v>2268</v>
      </c>
      <c r="C40523" t="s">
        <v>8</v>
      </c>
      <c r="D40523" t="s">
        <v>2399</v>
      </c>
      <c r="E40523">
        <v>-10</v>
      </c>
    </row>
    <row r="40524" spans="1:5" x14ac:dyDescent="0.3">
      <c r="A40524">
        <v>30300023</v>
      </c>
      <c r="B40524" t="s">
        <v>2268</v>
      </c>
      <c r="C40524" t="s">
        <v>8</v>
      </c>
      <c r="D40524" t="s">
        <v>2400</v>
      </c>
      <c r="E40524">
        <v>-8</v>
      </c>
    </row>
    <row r="40525" spans="1:5" x14ac:dyDescent="0.3">
      <c r="A40525">
        <v>30300023</v>
      </c>
      <c r="B40525" t="s">
        <v>2268</v>
      </c>
      <c r="C40525" t="s">
        <v>8</v>
      </c>
      <c r="D40525" t="s">
        <v>2401</v>
      </c>
      <c r="E40525">
        <v>0</v>
      </c>
    </row>
    <row r="40526" spans="1:5" x14ac:dyDescent="0.3">
      <c r="A40526">
        <v>30300023</v>
      </c>
      <c r="B40526" t="s">
        <v>2268</v>
      </c>
      <c r="C40526" t="s">
        <v>8</v>
      </c>
      <c r="D40526" t="s">
        <v>2402</v>
      </c>
      <c r="E40526">
        <v>0</v>
      </c>
    </row>
    <row r="40527" spans="1:5" x14ac:dyDescent="0.3">
      <c r="A40527">
        <v>30300023</v>
      </c>
      <c r="B40527" t="s">
        <v>2268</v>
      </c>
      <c r="C40527" t="s">
        <v>8</v>
      </c>
      <c r="D40527" t="s">
        <v>2403</v>
      </c>
      <c r="E40527">
        <v>0</v>
      </c>
    </row>
    <row r="40528" spans="1:5" x14ac:dyDescent="0.3">
      <c r="A40528">
        <v>30300023</v>
      </c>
      <c r="B40528" t="s">
        <v>2268</v>
      </c>
      <c r="C40528" t="s">
        <v>8</v>
      </c>
      <c r="D40528" t="s">
        <v>2404</v>
      </c>
      <c r="E40528">
        <v>-62</v>
      </c>
    </row>
    <row r="40529" spans="1:5" x14ac:dyDescent="0.3">
      <c r="A40529">
        <v>30300023</v>
      </c>
      <c r="B40529" t="s">
        <v>2268</v>
      </c>
      <c r="C40529" t="s">
        <v>8</v>
      </c>
      <c r="D40529" t="s">
        <v>2405</v>
      </c>
      <c r="E40529">
        <v>-30</v>
      </c>
    </row>
    <row r="40530" spans="1:5" x14ac:dyDescent="0.3">
      <c r="A40530">
        <v>30300023</v>
      </c>
      <c r="B40530" t="s">
        <v>2268</v>
      </c>
      <c r="C40530" t="s">
        <v>8</v>
      </c>
      <c r="D40530" t="s">
        <v>2406</v>
      </c>
      <c r="E40530">
        <v>-4</v>
      </c>
    </row>
    <row r="40531" spans="1:5" x14ac:dyDescent="0.3">
      <c r="A40531">
        <v>30300023</v>
      </c>
      <c r="B40531" t="s">
        <v>2268</v>
      </c>
      <c r="C40531" t="s">
        <v>8</v>
      </c>
      <c r="D40531" t="s">
        <v>2407</v>
      </c>
      <c r="E40531">
        <v>0</v>
      </c>
    </row>
    <row r="40532" spans="1:5" x14ac:dyDescent="0.3">
      <c r="A40532">
        <v>30300023</v>
      </c>
      <c r="B40532" t="s">
        <v>2268</v>
      </c>
      <c r="C40532" t="s">
        <v>8</v>
      </c>
      <c r="D40532" t="s">
        <v>2408</v>
      </c>
      <c r="E40532">
        <v>-64</v>
      </c>
    </row>
    <row r="40533" spans="1:5" x14ac:dyDescent="0.3">
      <c r="A40533">
        <v>30300023</v>
      </c>
      <c r="B40533" t="s">
        <v>2268</v>
      </c>
      <c r="C40533" t="s">
        <v>8</v>
      </c>
      <c r="D40533" t="s">
        <v>2409</v>
      </c>
      <c r="E40533">
        <v>-12</v>
      </c>
    </row>
    <row r="40534" spans="1:5" x14ac:dyDescent="0.3">
      <c r="A40534">
        <v>30300023</v>
      </c>
      <c r="B40534" t="s">
        <v>2268</v>
      </c>
      <c r="C40534" t="s">
        <v>8</v>
      </c>
      <c r="D40534" t="s">
        <v>2410</v>
      </c>
      <c r="E40534">
        <v>-4</v>
      </c>
    </row>
    <row r="40535" spans="1:5" x14ac:dyDescent="0.3">
      <c r="A40535">
        <v>30300023</v>
      </c>
      <c r="B40535" t="s">
        <v>2268</v>
      </c>
      <c r="C40535" t="s">
        <v>8</v>
      </c>
      <c r="D40535" t="s">
        <v>2411</v>
      </c>
      <c r="E40535">
        <v>-35</v>
      </c>
    </row>
    <row r="40536" spans="1:5" x14ac:dyDescent="0.3">
      <c r="A40536">
        <v>30300023</v>
      </c>
      <c r="B40536" t="s">
        <v>2268</v>
      </c>
      <c r="C40536" t="s">
        <v>8</v>
      </c>
      <c r="D40536" t="s">
        <v>2412</v>
      </c>
      <c r="E40536">
        <v>-36</v>
      </c>
    </row>
    <row r="40537" spans="1:5" x14ac:dyDescent="0.3">
      <c r="A40537">
        <v>30300023</v>
      </c>
      <c r="B40537" t="s">
        <v>2268</v>
      </c>
      <c r="C40537" t="s">
        <v>8</v>
      </c>
      <c r="D40537" t="s">
        <v>2413</v>
      </c>
      <c r="E40537">
        <v>0</v>
      </c>
    </row>
    <row r="40538" spans="1:5" x14ac:dyDescent="0.3">
      <c r="A40538">
        <v>53200209</v>
      </c>
      <c r="B40538" t="s">
        <v>2270</v>
      </c>
      <c r="C40538" t="s">
        <v>8</v>
      </c>
      <c r="D40538" t="s">
        <v>2378</v>
      </c>
      <c r="E40538">
        <v>0</v>
      </c>
    </row>
    <row r="40539" spans="1:5" x14ac:dyDescent="0.3">
      <c r="A40539">
        <v>53200209</v>
      </c>
      <c r="B40539" t="s">
        <v>2270</v>
      </c>
      <c r="C40539" t="s">
        <v>8</v>
      </c>
      <c r="D40539" t="s">
        <v>2379</v>
      </c>
      <c r="E40539">
        <v>0</v>
      </c>
    </row>
    <row r="40540" spans="1:5" x14ac:dyDescent="0.3">
      <c r="A40540">
        <v>53200209</v>
      </c>
      <c r="B40540" t="s">
        <v>2270</v>
      </c>
      <c r="C40540" t="s">
        <v>8</v>
      </c>
      <c r="D40540" t="s">
        <v>2380</v>
      </c>
      <c r="E40540">
        <v>0</v>
      </c>
    </row>
    <row r="40541" spans="1:5" x14ac:dyDescent="0.3">
      <c r="A40541">
        <v>53200209</v>
      </c>
      <c r="B40541" t="s">
        <v>2270</v>
      </c>
      <c r="C40541" t="s">
        <v>8</v>
      </c>
      <c r="D40541" t="s">
        <v>2381</v>
      </c>
      <c r="E40541">
        <v>0</v>
      </c>
    </row>
    <row r="40542" spans="1:5" x14ac:dyDescent="0.3">
      <c r="A40542">
        <v>53200209</v>
      </c>
      <c r="B40542" t="s">
        <v>2270</v>
      </c>
      <c r="C40542" t="s">
        <v>8</v>
      </c>
      <c r="D40542" t="s">
        <v>2382</v>
      </c>
      <c r="E40542">
        <v>0</v>
      </c>
    </row>
    <row r="40543" spans="1:5" x14ac:dyDescent="0.3">
      <c r="A40543">
        <v>53200209</v>
      </c>
      <c r="B40543" t="s">
        <v>2270</v>
      </c>
      <c r="C40543" t="s">
        <v>8</v>
      </c>
      <c r="D40543" t="s">
        <v>2383</v>
      </c>
      <c r="E40543">
        <v>0</v>
      </c>
    </row>
    <row r="40544" spans="1:5" x14ac:dyDescent="0.3">
      <c r="A40544">
        <v>53200209</v>
      </c>
      <c r="B40544" t="s">
        <v>2270</v>
      </c>
      <c r="C40544" t="s">
        <v>8</v>
      </c>
      <c r="D40544" t="s">
        <v>2384</v>
      </c>
      <c r="E40544">
        <v>-7</v>
      </c>
    </row>
    <row r="40545" spans="1:5" x14ac:dyDescent="0.3">
      <c r="A40545">
        <v>53200209</v>
      </c>
      <c r="B40545" t="s">
        <v>2270</v>
      </c>
      <c r="C40545" t="s">
        <v>8</v>
      </c>
      <c r="D40545" t="s">
        <v>2385</v>
      </c>
      <c r="E40545">
        <v>0</v>
      </c>
    </row>
    <row r="40546" spans="1:5" x14ac:dyDescent="0.3">
      <c r="A40546">
        <v>53200209</v>
      </c>
      <c r="B40546" t="s">
        <v>2270</v>
      </c>
      <c r="C40546" t="s">
        <v>8</v>
      </c>
      <c r="D40546" t="s">
        <v>2386</v>
      </c>
      <c r="E40546">
        <v>0</v>
      </c>
    </row>
    <row r="40547" spans="1:5" x14ac:dyDescent="0.3">
      <c r="A40547">
        <v>53200209</v>
      </c>
      <c r="B40547" t="s">
        <v>2270</v>
      </c>
      <c r="C40547" t="s">
        <v>8</v>
      </c>
      <c r="D40547" t="s">
        <v>2387</v>
      </c>
      <c r="E40547">
        <v>0</v>
      </c>
    </row>
    <row r="40548" spans="1:5" x14ac:dyDescent="0.3">
      <c r="A40548">
        <v>53200209</v>
      </c>
      <c r="B40548" t="s">
        <v>2270</v>
      </c>
      <c r="C40548" t="s">
        <v>8</v>
      </c>
      <c r="D40548" t="s">
        <v>2388</v>
      </c>
      <c r="E40548">
        <v>0</v>
      </c>
    </row>
    <row r="40549" spans="1:5" x14ac:dyDescent="0.3">
      <c r="A40549">
        <v>53200209</v>
      </c>
      <c r="B40549" t="s">
        <v>2270</v>
      </c>
      <c r="C40549" t="s">
        <v>8</v>
      </c>
      <c r="D40549" t="s">
        <v>2389</v>
      </c>
      <c r="E40549">
        <v>0</v>
      </c>
    </row>
    <row r="40550" spans="1:5" x14ac:dyDescent="0.3">
      <c r="A40550">
        <v>53200209</v>
      </c>
      <c r="B40550" t="s">
        <v>2270</v>
      </c>
      <c r="C40550" t="s">
        <v>8</v>
      </c>
      <c r="D40550" t="s">
        <v>2390</v>
      </c>
      <c r="E40550">
        <v>0</v>
      </c>
    </row>
    <row r="40551" spans="1:5" x14ac:dyDescent="0.3">
      <c r="A40551">
        <v>53200209</v>
      </c>
      <c r="B40551" t="s">
        <v>2270</v>
      </c>
      <c r="C40551" t="s">
        <v>8</v>
      </c>
      <c r="D40551" t="s">
        <v>2391</v>
      </c>
      <c r="E40551">
        <v>-12</v>
      </c>
    </row>
    <row r="40552" spans="1:5" x14ac:dyDescent="0.3">
      <c r="A40552">
        <v>53200209</v>
      </c>
      <c r="B40552" t="s">
        <v>2270</v>
      </c>
      <c r="C40552" t="s">
        <v>8</v>
      </c>
      <c r="D40552" t="s">
        <v>2392</v>
      </c>
      <c r="E40552">
        <v>0</v>
      </c>
    </row>
    <row r="40553" spans="1:5" x14ac:dyDescent="0.3">
      <c r="A40553">
        <v>53200209</v>
      </c>
      <c r="B40553" t="s">
        <v>2270</v>
      </c>
      <c r="C40553" t="s">
        <v>8</v>
      </c>
      <c r="D40553" t="s">
        <v>2393</v>
      </c>
      <c r="E40553">
        <v>0</v>
      </c>
    </row>
    <row r="40554" spans="1:5" x14ac:dyDescent="0.3">
      <c r="A40554">
        <v>53200209</v>
      </c>
      <c r="B40554" t="s">
        <v>2270</v>
      </c>
      <c r="C40554" t="s">
        <v>8</v>
      </c>
      <c r="D40554" t="s">
        <v>2394</v>
      </c>
      <c r="E40554">
        <v>0</v>
      </c>
    </row>
    <row r="40555" spans="1:5" x14ac:dyDescent="0.3">
      <c r="A40555">
        <v>53200209</v>
      </c>
      <c r="B40555" t="s">
        <v>2270</v>
      </c>
      <c r="C40555" t="s">
        <v>8</v>
      </c>
      <c r="D40555" t="s">
        <v>2395</v>
      </c>
      <c r="E40555">
        <v>0</v>
      </c>
    </row>
    <row r="40556" spans="1:5" x14ac:dyDescent="0.3">
      <c r="A40556">
        <v>53200209</v>
      </c>
      <c r="B40556" t="s">
        <v>2270</v>
      </c>
      <c r="C40556" t="s">
        <v>8</v>
      </c>
      <c r="D40556" t="s">
        <v>2396</v>
      </c>
      <c r="E40556">
        <v>0</v>
      </c>
    </row>
    <row r="40557" spans="1:5" x14ac:dyDescent="0.3">
      <c r="A40557">
        <v>53200209</v>
      </c>
      <c r="B40557" t="s">
        <v>2270</v>
      </c>
      <c r="C40557" t="s">
        <v>8</v>
      </c>
      <c r="D40557" t="s">
        <v>2397</v>
      </c>
      <c r="E40557">
        <v>0</v>
      </c>
    </row>
    <row r="40558" spans="1:5" x14ac:dyDescent="0.3">
      <c r="A40558">
        <v>53200209</v>
      </c>
      <c r="B40558" t="s">
        <v>2270</v>
      </c>
      <c r="C40558" t="s">
        <v>8</v>
      </c>
      <c r="D40558" t="s">
        <v>2398</v>
      </c>
      <c r="E40558">
        <v>0</v>
      </c>
    </row>
    <row r="40559" spans="1:5" x14ac:dyDescent="0.3">
      <c r="A40559">
        <v>53200209</v>
      </c>
      <c r="B40559" t="s">
        <v>2270</v>
      </c>
      <c r="C40559" t="s">
        <v>8</v>
      </c>
      <c r="D40559" t="s">
        <v>2399</v>
      </c>
      <c r="E40559">
        <v>0</v>
      </c>
    </row>
    <row r="40560" spans="1:5" x14ac:dyDescent="0.3">
      <c r="A40560">
        <v>53200209</v>
      </c>
      <c r="B40560" t="s">
        <v>2270</v>
      </c>
      <c r="C40560" t="s">
        <v>8</v>
      </c>
      <c r="D40560" t="s">
        <v>2400</v>
      </c>
      <c r="E40560">
        <v>0</v>
      </c>
    </row>
    <row r="40561" spans="1:5" x14ac:dyDescent="0.3">
      <c r="A40561">
        <v>53200209</v>
      </c>
      <c r="B40561" t="s">
        <v>2270</v>
      </c>
      <c r="C40561" t="s">
        <v>8</v>
      </c>
      <c r="D40561" t="s">
        <v>2401</v>
      </c>
      <c r="E40561">
        <v>0</v>
      </c>
    </row>
    <row r="40562" spans="1:5" x14ac:dyDescent="0.3">
      <c r="A40562">
        <v>53200209</v>
      </c>
      <c r="B40562" t="s">
        <v>2270</v>
      </c>
      <c r="C40562" t="s">
        <v>8</v>
      </c>
      <c r="D40562" t="s">
        <v>2402</v>
      </c>
      <c r="E40562">
        <v>0</v>
      </c>
    </row>
    <row r="40563" spans="1:5" x14ac:dyDescent="0.3">
      <c r="A40563">
        <v>53200209</v>
      </c>
      <c r="B40563" t="s">
        <v>2270</v>
      </c>
      <c r="C40563" t="s">
        <v>8</v>
      </c>
      <c r="D40563" t="s">
        <v>2403</v>
      </c>
      <c r="E40563">
        <v>0</v>
      </c>
    </row>
    <row r="40564" spans="1:5" x14ac:dyDescent="0.3">
      <c r="A40564">
        <v>53200209</v>
      </c>
      <c r="B40564" t="s">
        <v>2270</v>
      </c>
      <c r="C40564" t="s">
        <v>8</v>
      </c>
      <c r="D40564" t="s">
        <v>2404</v>
      </c>
      <c r="E40564">
        <v>0</v>
      </c>
    </row>
    <row r="40565" spans="1:5" x14ac:dyDescent="0.3">
      <c r="A40565">
        <v>53200209</v>
      </c>
      <c r="B40565" t="s">
        <v>2270</v>
      </c>
      <c r="C40565" t="s">
        <v>8</v>
      </c>
      <c r="D40565" t="s">
        <v>2405</v>
      </c>
      <c r="E40565">
        <v>0</v>
      </c>
    </row>
    <row r="40566" spans="1:5" x14ac:dyDescent="0.3">
      <c r="A40566">
        <v>53200209</v>
      </c>
      <c r="B40566" t="s">
        <v>2270</v>
      </c>
      <c r="C40566" t="s">
        <v>8</v>
      </c>
      <c r="D40566" t="s">
        <v>2406</v>
      </c>
      <c r="E40566">
        <v>0</v>
      </c>
    </row>
    <row r="40567" spans="1:5" x14ac:dyDescent="0.3">
      <c r="A40567">
        <v>53200209</v>
      </c>
      <c r="B40567" t="s">
        <v>2270</v>
      </c>
      <c r="C40567" t="s">
        <v>8</v>
      </c>
      <c r="D40567" t="s">
        <v>2407</v>
      </c>
      <c r="E40567">
        <v>0</v>
      </c>
    </row>
    <row r="40568" spans="1:5" x14ac:dyDescent="0.3">
      <c r="A40568">
        <v>53200209</v>
      </c>
      <c r="B40568" t="s">
        <v>2270</v>
      </c>
      <c r="C40568" t="s">
        <v>8</v>
      </c>
      <c r="D40568" t="s">
        <v>2408</v>
      </c>
      <c r="E40568">
        <v>0</v>
      </c>
    </row>
    <row r="40569" spans="1:5" x14ac:dyDescent="0.3">
      <c r="A40569">
        <v>53200209</v>
      </c>
      <c r="B40569" t="s">
        <v>2270</v>
      </c>
      <c r="C40569" t="s">
        <v>8</v>
      </c>
      <c r="D40569" t="s">
        <v>2409</v>
      </c>
      <c r="E40569">
        <v>0</v>
      </c>
    </row>
    <row r="40570" spans="1:5" x14ac:dyDescent="0.3">
      <c r="A40570">
        <v>53200209</v>
      </c>
      <c r="B40570" t="s">
        <v>2270</v>
      </c>
      <c r="C40570" t="s">
        <v>8</v>
      </c>
      <c r="D40570" t="s">
        <v>2410</v>
      </c>
      <c r="E40570">
        <v>-2</v>
      </c>
    </row>
    <row r="40571" spans="1:5" x14ac:dyDescent="0.3">
      <c r="A40571">
        <v>53200209</v>
      </c>
      <c r="B40571" t="s">
        <v>2270</v>
      </c>
      <c r="C40571" t="s">
        <v>8</v>
      </c>
      <c r="D40571" t="s">
        <v>2411</v>
      </c>
      <c r="E40571">
        <v>0</v>
      </c>
    </row>
    <row r="40572" spans="1:5" x14ac:dyDescent="0.3">
      <c r="A40572">
        <v>53200209</v>
      </c>
      <c r="B40572" t="s">
        <v>2270</v>
      </c>
      <c r="C40572" t="s">
        <v>8</v>
      </c>
      <c r="D40572" t="s">
        <v>2412</v>
      </c>
      <c r="E40572">
        <v>-3</v>
      </c>
    </row>
    <row r="40573" spans="1:5" x14ac:dyDescent="0.3">
      <c r="A40573">
        <v>53200209</v>
      </c>
      <c r="B40573" t="s">
        <v>2270</v>
      </c>
      <c r="C40573" t="s">
        <v>8</v>
      </c>
      <c r="D40573" t="s">
        <v>2413</v>
      </c>
      <c r="E40573">
        <v>3</v>
      </c>
    </row>
    <row r="40574" spans="1:5" x14ac:dyDescent="0.3">
      <c r="A40574">
        <v>53200184</v>
      </c>
      <c r="B40574" t="s">
        <v>2272</v>
      </c>
      <c r="C40574" t="s">
        <v>8</v>
      </c>
      <c r="D40574" t="s">
        <v>2378</v>
      </c>
      <c r="E40574">
        <v>0</v>
      </c>
    </row>
    <row r="40575" spans="1:5" x14ac:dyDescent="0.3">
      <c r="A40575">
        <v>53200184</v>
      </c>
      <c r="B40575" t="s">
        <v>2272</v>
      </c>
      <c r="C40575" t="s">
        <v>8</v>
      </c>
      <c r="D40575" t="s">
        <v>2379</v>
      </c>
      <c r="E40575">
        <v>-5</v>
      </c>
    </row>
    <row r="40576" spans="1:5" x14ac:dyDescent="0.3">
      <c r="A40576">
        <v>53200184</v>
      </c>
      <c r="B40576" t="s">
        <v>2272</v>
      </c>
      <c r="C40576" t="s">
        <v>8</v>
      </c>
      <c r="D40576" t="s">
        <v>2380</v>
      </c>
      <c r="E40576">
        <v>-2</v>
      </c>
    </row>
    <row r="40577" spans="1:5" x14ac:dyDescent="0.3">
      <c r="A40577">
        <v>53200184</v>
      </c>
      <c r="B40577" t="s">
        <v>2272</v>
      </c>
      <c r="C40577" t="s">
        <v>8</v>
      </c>
      <c r="D40577" t="s">
        <v>2381</v>
      </c>
      <c r="E40577">
        <v>0</v>
      </c>
    </row>
    <row r="40578" spans="1:5" x14ac:dyDescent="0.3">
      <c r="A40578">
        <v>53200184</v>
      </c>
      <c r="B40578" t="s">
        <v>2272</v>
      </c>
      <c r="C40578" t="s">
        <v>8</v>
      </c>
      <c r="D40578" t="s">
        <v>2382</v>
      </c>
      <c r="E40578">
        <v>0</v>
      </c>
    </row>
    <row r="40579" spans="1:5" x14ac:dyDescent="0.3">
      <c r="A40579">
        <v>53200184</v>
      </c>
      <c r="B40579" t="s">
        <v>2272</v>
      </c>
      <c r="C40579" t="s">
        <v>8</v>
      </c>
      <c r="D40579" t="s">
        <v>2383</v>
      </c>
      <c r="E40579">
        <v>0</v>
      </c>
    </row>
    <row r="40580" spans="1:5" x14ac:dyDescent="0.3">
      <c r="A40580">
        <v>53200184</v>
      </c>
      <c r="B40580" t="s">
        <v>2272</v>
      </c>
      <c r="C40580" t="s">
        <v>8</v>
      </c>
      <c r="D40580" t="s">
        <v>2384</v>
      </c>
      <c r="E40580">
        <v>0</v>
      </c>
    </row>
    <row r="40581" spans="1:5" x14ac:dyDescent="0.3">
      <c r="A40581">
        <v>53200184</v>
      </c>
      <c r="B40581" t="s">
        <v>2272</v>
      </c>
      <c r="C40581" t="s">
        <v>8</v>
      </c>
      <c r="D40581" t="s">
        <v>2385</v>
      </c>
      <c r="E40581">
        <v>0</v>
      </c>
    </row>
    <row r="40582" spans="1:5" x14ac:dyDescent="0.3">
      <c r="A40582">
        <v>53200184</v>
      </c>
      <c r="B40582" t="s">
        <v>2272</v>
      </c>
      <c r="C40582" t="s">
        <v>8</v>
      </c>
      <c r="D40582" t="s">
        <v>2386</v>
      </c>
      <c r="E40582">
        <v>-8</v>
      </c>
    </row>
    <row r="40583" spans="1:5" x14ac:dyDescent="0.3">
      <c r="A40583">
        <v>53200184</v>
      </c>
      <c r="B40583" t="s">
        <v>2272</v>
      </c>
      <c r="C40583" t="s">
        <v>8</v>
      </c>
      <c r="D40583" t="s">
        <v>2387</v>
      </c>
      <c r="E40583">
        <v>-2</v>
      </c>
    </row>
    <row r="40584" spans="1:5" x14ac:dyDescent="0.3">
      <c r="A40584">
        <v>53200184</v>
      </c>
      <c r="B40584" t="s">
        <v>2272</v>
      </c>
      <c r="C40584" t="s">
        <v>8</v>
      </c>
      <c r="D40584" t="s">
        <v>2388</v>
      </c>
      <c r="E40584">
        <v>0</v>
      </c>
    </row>
    <row r="40585" spans="1:5" x14ac:dyDescent="0.3">
      <c r="A40585">
        <v>53200184</v>
      </c>
      <c r="B40585" t="s">
        <v>2272</v>
      </c>
      <c r="C40585" t="s">
        <v>8</v>
      </c>
      <c r="D40585" t="s">
        <v>2389</v>
      </c>
      <c r="E40585">
        <v>0</v>
      </c>
    </row>
    <row r="40586" spans="1:5" x14ac:dyDescent="0.3">
      <c r="A40586">
        <v>53200184</v>
      </c>
      <c r="B40586" t="s">
        <v>2272</v>
      </c>
      <c r="C40586" t="s">
        <v>8</v>
      </c>
      <c r="D40586" t="s">
        <v>2390</v>
      </c>
      <c r="E40586">
        <v>0</v>
      </c>
    </row>
    <row r="40587" spans="1:5" x14ac:dyDescent="0.3">
      <c r="A40587">
        <v>53200184</v>
      </c>
      <c r="B40587" t="s">
        <v>2272</v>
      </c>
      <c r="C40587" t="s">
        <v>8</v>
      </c>
      <c r="D40587" t="s">
        <v>2391</v>
      </c>
      <c r="E40587">
        <v>0</v>
      </c>
    </row>
    <row r="40588" spans="1:5" x14ac:dyDescent="0.3">
      <c r="A40588">
        <v>53200184</v>
      </c>
      <c r="B40588" t="s">
        <v>2272</v>
      </c>
      <c r="C40588" t="s">
        <v>8</v>
      </c>
      <c r="D40588" t="s">
        <v>2392</v>
      </c>
      <c r="E40588">
        <v>0</v>
      </c>
    </row>
    <row r="40589" spans="1:5" x14ac:dyDescent="0.3">
      <c r="A40589">
        <v>53200184</v>
      </c>
      <c r="B40589" t="s">
        <v>2272</v>
      </c>
      <c r="C40589" t="s">
        <v>8</v>
      </c>
      <c r="D40589" t="s">
        <v>2393</v>
      </c>
      <c r="E40589">
        <v>0</v>
      </c>
    </row>
    <row r="40590" spans="1:5" x14ac:dyDescent="0.3">
      <c r="A40590">
        <v>53200184</v>
      </c>
      <c r="B40590" t="s">
        <v>2272</v>
      </c>
      <c r="C40590" t="s">
        <v>8</v>
      </c>
      <c r="D40590" t="s">
        <v>2394</v>
      </c>
      <c r="E40590">
        <v>0</v>
      </c>
    </row>
    <row r="40591" spans="1:5" x14ac:dyDescent="0.3">
      <c r="A40591">
        <v>53200184</v>
      </c>
      <c r="B40591" t="s">
        <v>2272</v>
      </c>
      <c r="C40591" t="s">
        <v>8</v>
      </c>
      <c r="D40591" t="s">
        <v>2395</v>
      </c>
      <c r="E40591">
        <v>0</v>
      </c>
    </row>
    <row r="40592" spans="1:5" x14ac:dyDescent="0.3">
      <c r="A40592">
        <v>53200184</v>
      </c>
      <c r="B40592" t="s">
        <v>2272</v>
      </c>
      <c r="C40592" t="s">
        <v>8</v>
      </c>
      <c r="D40592" t="s">
        <v>2396</v>
      </c>
      <c r="E40592">
        <v>0</v>
      </c>
    </row>
    <row r="40593" spans="1:5" x14ac:dyDescent="0.3">
      <c r="A40593">
        <v>53200184</v>
      </c>
      <c r="B40593" t="s">
        <v>2272</v>
      </c>
      <c r="C40593" t="s">
        <v>8</v>
      </c>
      <c r="D40593" t="s">
        <v>2397</v>
      </c>
      <c r="E40593">
        <v>0</v>
      </c>
    </row>
    <row r="40594" spans="1:5" x14ac:dyDescent="0.3">
      <c r="A40594">
        <v>53200184</v>
      </c>
      <c r="B40594" t="s">
        <v>2272</v>
      </c>
      <c r="C40594" t="s">
        <v>8</v>
      </c>
      <c r="D40594" t="s">
        <v>2398</v>
      </c>
      <c r="E40594">
        <v>0</v>
      </c>
    </row>
    <row r="40595" spans="1:5" x14ac:dyDescent="0.3">
      <c r="A40595">
        <v>53200184</v>
      </c>
      <c r="B40595" t="s">
        <v>2272</v>
      </c>
      <c r="C40595" t="s">
        <v>8</v>
      </c>
      <c r="D40595" t="s">
        <v>2399</v>
      </c>
      <c r="E40595">
        <v>0</v>
      </c>
    </row>
    <row r="40596" spans="1:5" x14ac:dyDescent="0.3">
      <c r="A40596">
        <v>53200184</v>
      </c>
      <c r="B40596" t="s">
        <v>2272</v>
      </c>
      <c r="C40596" t="s">
        <v>8</v>
      </c>
      <c r="D40596" t="s">
        <v>2400</v>
      </c>
      <c r="E40596">
        <v>0</v>
      </c>
    </row>
    <row r="40597" spans="1:5" x14ac:dyDescent="0.3">
      <c r="A40597">
        <v>53200184</v>
      </c>
      <c r="B40597" t="s">
        <v>2272</v>
      </c>
      <c r="C40597" t="s">
        <v>8</v>
      </c>
      <c r="D40597" t="s">
        <v>2401</v>
      </c>
      <c r="E40597">
        <v>0</v>
      </c>
    </row>
    <row r="40598" spans="1:5" x14ac:dyDescent="0.3">
      <c r="A40598">
        <v>53200184</v>
      </c>
      <c r="B40598" t="s">
        <v>2272</v>
      </c>
      <c r="C40598" t="s">
        <v>8</v>
      </c>
      <c r="D40598" t="s">
        <v>2402</v>
      </c>
      <c r="E40598">
        <v>0</v>
      </c>
    </row>
    <row r="40599" spans="1:5" x14ac:dyDescent="0.3">
      <c r="A40599">
        <v>53200184</v>
      </c>
      <c r="B40599" t="s">
        <v>2272</v>
      </c>
      <c r="C40599" t="s">
        <v>8</v>
      </c>
      <c r="D40599" t="s">
        <v>2403</v>
      </c>
      <c r="E40599">
        <v>-6</v>
      </c>
    </row>
    <row r="40600" spans="1:5" x14ac:dyDescent="0.3">
      <c r="A40600">
        <v>53200184</v>
      </c>
      <c r="B40600" t="s">
        <v>2272</v>
      </c>
      <c r="C40600" t="s">
        <v>8</v>
      </c>
      <c r="D40600" t="s">
        <v>2404</v>
      </c>
      <c r="E40600">
        <v>0</v>
      </c>
    </row>
    <row r="40601" spans="1:5" x14ac:dyDescent="0.3">
      <c r="A40601">
        <v>53200184</v>
      </c>
      <c r="B40601" t="s">
        <v>2272</v>
      </c>
      <c r="C40601" t="s">
        <v>8</v>
      </c>
      <c r="D40601" t="s">
        <v>2405</v>
      </c>
      <c r="E40601">
        <v>0</v>
      </c>
    </row>
    <row r="40602" spans="1:5" x14ac:dyDescent="0.3">
      <c r="A40602">
        <v>53200184</v>
      </c>
      <c r="B40602" t="s">
        <v>2272</v>
      </c>
      <c r="C40602" t="s">
        <v>8</v>
      </c>
      <c r="D40602" t="s">
        <v>2406</v>
      </c>
      <c r="E40602">
        <v>0</v>
      </c>
    </row>
    <row r="40603" spans="1:5" x14ac:dyDescent="0.3">
      <c r="A40603">
        <v>53200184</v>
      </c>
      <c r="B40603" t="s">
        <v>2272</v>
      </c>
      <c r="C40603" t="s">
        <v>8</v>
      </c>
      <c r="D40603" t="s">
        <v>2407</v>
      </c>
      <c r="E40603">
        <v>0</v>
      </c>
    </row>
    <row r="40604" spans="1:5" x14ac:dyDescent="0.3">
      <c r="A40604">
        <v>53200184</v>
      </c>
      <c r="B40604" t="s">
        <v>2272</v>
      </c>
      <c r="C40604" t="s">
        <v>8</v>
      </c>
      <c r="D40604" t="s">
        <v>2408</v>
      </c>
      <c r="E40604">
        <v>0</v>
      </c>
    </row>
    <row r="40605" spans="1:5" x14ac:dyDescent="0.3">
      <c r="A40605">
        <v>53200184</v>
      </c>
      <c r="B40605" t="s">
        <v>2272</v>
      </c>
      <c r="C40605" t="s">
        <v>8</v>
      </c>
      <c r="D40605" t="s">
        <v>2409</v>
      </c>
      <c r="E40605">
        <v>0</v>
      </c>
    </row>
    <row r="40606" spans="1:5" x14ac:dyDescent="0.3">
      <c r="A40606">
        <v>53200184</v>
      </c>
      <c r="B40606" t="s">
        <v>2272</v>
      </c>
      <c r="C40606" t="s">
        <v>8</v>
      </c>
      <c r="D40606" t="s">
        <v>2410</v>
      </c>
      <c r="E40606">
        <v>0</v>
      </c>
    </row>
    <row r="40607" spans="1:5" x14ac:dyDescent="0.3">
      <c r="A40607">
        <v>53200184</v>
      </c>
      <c r="B40607" t="s">
        <v>2272</v>
      </c>
      <c r="C40607" t="s">
        <v>8</v>
      </c>
      <c r="D40607" t="s">
        <v>2411</v>
      </c>
      <c r="E40607">
        <v>-10</v>
      </c>
    </row>
    <row r="40608" spans="1:5" x14ac:dyDescent="0.3">
      <c r="A40608">
        <v>53200184</v>
      </c>
      <c r="B40608" t="s">
        <v>2272</v>
      </c>
      <c r="C40608" t="s">
        <v>8</v>
      </c>
      <c r="D40608" t="s">
        <v>2412</v>
      </c>
      <c r="E40608">
        <v>0</v>
      </c>
    </row>
    <row r="40609" spans="1:5" x14ac:dyDescent="0.3">
      <c r="A40609">
        <v>53200184</v>
      </c>
      <c r="B40609" t="s">
        <v>2272</v>
      </c>
      <c r="C40609" t="s">
        <v>8</v>
      </c>
      <c r="D40609" t="s">
        <v>2413</v>
      </c>
      <c r="E40609">
        <v>-4</v>
      </c>
    </row>
    <row r="40610" spans="1:5" x14ac:dyDescent="0.3">
      <c r="A40610">
        <v>53200182</v>
      </c>
      <c r="B40610" t="s">
        <v>2274</v>
      </c>
      <c r="C40610" t="s">
        <v>8</v>
      </c>
      <c r="D40610" t="s">
        <v>2378</v>
      </c>
      <c r="E40610">
        <v>0</v>
      </c>
    </row>
    <row r="40611" spans="1:5" x14ac:dyDescent="0.3">
      <c r="A40611">
        <v>53200182</v>
      </c>
      <c r="B40611" t="s">
        <v>2274</v>
      </c>
      <c r="C40611" t="s">
        <v>8</v>
      </c>
      <c r="D40611" t="s">
        <v>2379</v>
      </c>
      <c r="E40611">
        <v>0</v>
      </c>
    </row>
    <row r="40612" spans="1:5" x14ac:dyDescent="0.3">
      <c r="A40612">
        <v>53200182</v>
      </c>
      <c r="B40612" t="s">
        <v>2274</v>
      </c>
      <c r="C40612" t="s">
        <v>8</v>
      </c>
      <c r="D40612" t="s">
        <v>2380</v>
      </c>
      <c r="E40612">
        <v>-1</v>
      </c>
    </row>
    <row r="40613" spans="1:5" x14ac:dyDescent="0.3">
      <c r="A40613">
        <v>53200182</v>
      </c>
      <c r="B40613" t="s">
        <v>2274</v>
      </c>
      <c r="C40613" t="s">
        <v>8</v>
      </c>
      <c r="D40613" t="s">
        <v>2381</v>
      </c>
      <c r="E40613">
        <v>0</v>
      </c>
    </row>
    <row r="40614" spans="1:5" x14ac:dyDescent="0.3">
      <c r="A40614">
        <v>53200182</v>
      </c>
      <c r="B40614" t="s">
        <v>2274</v>
      </c>
      <c r="C40614" t="s">
        <v>8</v>
      </c>
      <c r="D40614" t="s">
        <v>2382</v>
      </c>
      <c r="E40614">
        <v>0</v>
      </c>
    </row>
    <row r="40615" spans="1:5" x14ac:dyDescent="0.3">
      <c r="A40615">
        <v>53200182</v>
      </c>
      <c r="B40615" t="s">
        <v>2274</v>
      </c>
      <c r="C40615" t="s">
        <v>8</v>
      </c>
      <c r="D40615" t="s">
        <v>2383</v>
      </c>
      <c r="E40615">
        <v>0</v>
      </c>
    </row>
    <row r="40616" spans="1:5" x14ac:dyDescent="0.3">
      <c r="A40616">
        <v>53200182</v>
      </c>
      <c r="B40616" t="s">
        <v>2274</v>
      </c>
      <c r="C40616" t="s">
        <v>8</v>
      </c>
      <c r="D40616" t="s">
        <v>2384</v>
      </c>
      <c r="E40616">
        <v>0</v>
      </c>
    </row>
    <row r="40617" spans="1:5" x14ac:dyDescent="0.3">
      <c r="A40617">
        <v>53200182</v>
      </c>
      <c r="B40617" t="s">
        <v>2274</v>
      </c>
      <c r="C40617" t="s">
        <v>8</v>
      </c>
      <c r="D40617" t="s">
        <v>2385</v>
      </c>
      <c r="E40617">
        <v>-5</v>
      </c>
    </row>
    <row r="40618" spans="1:5" x14ac:dyDescent="0.3">
      <c r="A40618">
        <v>53200182</v>
      </c>
      <c r="B40618" t="s">
        <v>2274</v>
      </c>
      <c r="C40618" t="s">
        <v>8</v>
      </c>
      <c r="D40618" t="s">
        <v>2386</v>
      </c>
      <c r="E40618">
        <v>-2</v>
      </c>
    </row>
    <row r="40619" spans="1:5" x14ac:dyDescent="0.3">
      <c r="A40619">
        <v>53200182</v>
      </c>
      <c r="B40619" t="s">
        <v>2274</v>
      </c>
      <c r="C40619" t="s">
        <v>8</v>
      </c>
      <c r="D40619" t="s">
        <v>2387</v>
      </c>
      <c r="E40619">
        <v>0</v>
      </c>
    </row>
    <row r="40620" spans="1:5" x14ac:dyDescent="0.3">
      <c r="A40620">
        <v>53200182</v>
      </c>
      <c r="B40620" t="s">
        <v>2274</v>
      </c>
      <c r="C40620" t="s">
        <v>8</v>
      </c>
      <c r="D40620" t="s">
        <v>2388</v>
      </c>
      <c r="E40620">
        <v>-6</v>
      </c>
    </row>
    <row r="40621" spans="1:5" x14ac:dyDescent="0.3">
      <c r="A40621">
        <v>53200182</v>
      </c>
      <c r="B40621" t="s">
        <v>2274</v>
      </c>
      <c r="C40621" t="s">
        <v>8</v>
      </c>
      <c r="D40621" t="s">
        <v>2389</v>
      </c>
      <c r="E40621">
        <v>0</v>
      </c>
    </row>
    <row r="40622" spans="1:5" x14ac:dyDescent="0.3">
      <c r="A40622">
        <v>53200182</v>
      </c>
      <c r="B40622" t="s">
        <v>2274</v>
      </c>
      <c r="C40622" t="s">
        <v>8</v>
      </c>
      <c r="D40622" t="s">
        <v>2390</v>
      </c>
      <c r="E40622">
        <v>0</v>
      </c>
    </row>
    <row r="40623" spans="1:5" x14ac:dyDescent="0.3">
      <c r="A40623">
        <v>53200182</v>
      </c>
      <c r="B40623" t="s">
        <v>2274</v>
      </c>
      <c r="C40623" t="s">
        <v>8</v>
      </c>
      <c r="D40623" t="s">
        <v>2391</v>
      </c>
      <c r="E40623">
        <v>0</v>
      </c>
    </row>
    <row r="40624" spans="1:5" x14ac:dyDescent="0.3">
      <c r="A40624">
        <v>53200182</v>
      </c>
      <c r="B40624" t="s">
        <v>2274</v>
      </c>
      <c r="C40624" t="s">
        <v>8</v>
      </c>
      <c r="D40624" t="s">
        <v>2392</v>
      </c>
      <c r="E40624">
        <v>0</v>
      </c>
    </row>
    <row r="40625" spans="1:5" x14ac:dyDescent="0.3">
      <c r="A40625">
        <v>53200182</v>
      </c>
      <c r="B40625" t="s">
        <v>2274</v>
      </c>
      <c r="C40625" t="s">
        <v>8</v>
      </c>
      <c r="D40625" t="s">
        <v>2393</v>
      </c>
      <c r="E40625">
        <v>0</v>
      </c>
    </row>
    <row r="40626" spans="1:5" x14ac:dyDescent="0.3">
      <c r="A40626">
        <v>53200182</v>
      </c>
      <c r="B40626" t="s">
        <v>2274</v>
      </c>
      <c r="C40626" t="s">
        <v>8</v>
      </c>
      <c r="D40626" t="s">
        <v>2394</v>
      </c>
      <c r="E40626">
        <v>0</v>
      </c>
    </row>
    <row r="40627" spans="1:5" x14ac:dyDescent="0.3">
      <c r="A40627">
        <v>53200182</v>
      </c>
      <c r="B40627" t="s">
        <v>2274</v>
      </c>
      <c r="C40627" t="s">
        <v>8</v>
      </c>
      <c r="D40627" t="s">
        <v>2395</v>
      </c>
      <c r="E40627">
        <v>0</v>
      </c>
    </row>
    <row r="40628" spans="1:5" x14ac:dyDescent="0.3">
      <c r="A40628">
        <v>53200182</v>
      </c>
      <c r="B40628" t="s">
        <v>2274</v>
      </c>
      <c r="C40628" t="s">
        <v>8</v>
      </c>
      <c r="D40628" t="s">
        <v>2396</v>
      </c>
      <c r="E40628">
        <v>-6</v>
      </c>
    </row>
    <row r="40629" spans="1:5" x14ac:dyDescent="0.3">
      <c r="A40629">
        <v>53200182</v>
      </c>
      <c r="B40629" t="s">
        <v>2274</v>
      </c>
      <c r="C40629" t="s">
        <v>8</v>
      </c>
      <c r="D40629" t="s">
        <v>2397</v>
      </c>
      <c r="E40629">
        <v>0</v>
      </c>
    </row>
    <row r="40630" spans="1:5" x14ac:dyDescent="0.3">
      <c r="A40630">
        <v>53200182</v>
      </c>
      <c r="B40630" t="s">
        <v>2274</v>
      </c>
      <c r="C40630" t="s">
        <v>8</v>
      </c>
      <c r="D40630" t="s">
        <v>2398</v>
      </c>
      <c r="E40630">
        <v>0</v>
      </c>
    </row>
    <row r="40631" spans="1:5" x14ac:dyDescent="0.3">
      <c r="A40631">
        <v>53200182</v>
      </c>
      <c r="B40631" t="s">
        <v>2274</v>
      </c>
      <c r="C40631" t="s">
        <v>8</v>
      </c>
      <c r="D40631" t="s">
        <v>2399</v>
      </c>
      <c r="E40631">
        <v>0</v>
      </c>
    </row>
    <row r="40632" spans="1:5" x14ac:dyDescent="0.3">
      <c r="A40632">
        <v>53200182</v>
      </c>
      <c r="B40632" t="s">
        <v>2274</v>
      </c>
      <c r="C40632" t="s">
        <v>8</v>
      </c>
      <c r="D40632" t="s">
        <v>2400</v>
      </c>
      <c r="E40632">
        <v>0</v>
      </c>
    </row>
    <row r="40633" spans="1:5" x14ac:dyDescent="0.3">
      <c r="A40633">
        <v>53200182</v>
      </c>
      <c r="B40633" t="s">
        <v>2274</v>
      </c>
      <c r="C40633" t="s">
        <v>8</v>
      </c>
      <c r="D40633" t="s">
        <v>2401</v>
      </c>
      <c r="E40633">
        <v>-5</v>
      </c>
    </row>
    <row r="40634" spans="1:5" x14ac:dyDescent="0.3">
      <c r="A40634">
        <v>53200182</v>
      </c>
      <c r="B40634" t="s">
        <v>2274</v>
      </c>
      <c r="C40634" t="s">
        <v>8</v>
      </c>
      <c r="D40634" t="s">
        <v>2402</v>
      </c>
      <c r="E40634">
        <v>0</v>
      </c>
    </row>
    <row r="40635" spans="1:5" x14ac:dyDescent="0.3">
      <c r="A40635">
        <v>53200182</v>
      </c>
      <c r="B40635" t="s">
        <v>2274</v>
      </c>
      <c r="C40635" t="s">
        <v>8</v>
      </c>
      <c r="D40635" t="s">
        <v>2403</v>
      </c>
      <c r="E40635">
        <v>0</v>
      </c>
    </row>
    <row r="40636" spans="1:5" x14ac:dyDescent="0.3">
      <c r="A40636">
        <v>53200182</v>
      </c>
      <c r="B40636" t="s">
        <v>2274</v>
      </c>
      <c r="C40636" t="s">
        <v>8</v>
      </c>
      <c r="D40636" t="s">
        <v>2404</v>
      </c>
      <c r="E40636">
        <v>0</v>
      </c>
    </row>
    <row r="40637" spans="1:5" x14ac:dyDescent="0.3">
      <c r="A40637">
        <v>53200182</v>
      </c>
      <c r="B40637" t="s">
        <v>2274</v>
      </c>
      <c r="C40637" t="s">
        <v>8</v>
      </c>
      <c r="D40637" t="s">
        <v>2405</v>
      </c>
      <c r="E40637">
        <v>0</v>
      </c>
    </row>
    <row r="40638" spans="1:5" x14ac:dyDescent="0.3">
      <c r="A40638">
        <v>53200182</v>
      </c>
      <c r="B40638" t="s">
        <v>2274</v>
      </c>
      <c r="C40638" t="s">
        <v>8</v>
      </c>
      <c r="D40638" t="s">
        <v>2406</v>
      </c>
      <c r="E40638">
        <v>0</v>
      </c>
    </row>
    <row r="40639" spans="1:5" x14ac:dyDescent="0.3">
      <c r="A40639">
        <v>53200182</v>
      </c>
      <c r="B40639" t="s">
        <v>2274</v>
      </c>
      <c r="C40639" t="s">
        <v>8</v>
      </c>
      <c r="D40639" t="s">
        <v>2407</v>
      </c>
      <c r="E40639">
        <v>0</v>
      </c>
    </row>
    <row r="40640" spans="1:5" x14ac:dyDescent="0.3">
      <c r="A40640">
        <v>53200182</v>
      </c>
      <c r="B40640" t="s">
        <v>2274</v>
      </c>
      <c r="C40640" t="s">
        <v>8</v>
      </c>
      <c r="D40640" t="s">
        <v>2408</v>
      </c>
      <c r="E40640">
        <v>0</v>
      </c>
    </row>
    <row r="40641" spans="1:5" x14ac:dyDescent="0.3">
      <c r="A40641">
        <v>53200182</v>
      </c>
      <c r="B40641" t="s">
        <v>2274</v>
      </c>
      <c r="C40641" t="s">
        <v>8</v>
      </c>
      <c r="D40641" t="s">
        <v>2409</v>
      </c>
      <c r="E40641">
        <v>0</v>
      </c>
    </row>
    <row r="40642" spans="1:5" x14ac:dyDescent="0.3">
      <c r="A40642">
        <v>53200182</v>
      </c>
      <c r="B40642" t="s">
        <v>2274</v>
      </c>
      <c r="C40642" t="s">
        <v>8</v>
      </c>
      <c r="D40642" t="s">
        <v>2410</v>
      </c>
      <c r="E40642">
        <v>0</v>
      </c>
    </row>
    <row r="40643" spans="1:5" x14ac:dyDescent="0.3">
      <c r="A40643">
        <v>53200182</v>
      </c>
      <c r="B40643" t="s">
        <v>2274</v>
      </c>
      <c r="C40643" t="s">
        <v>8</v>
      </c>
      <c r="D40643" t="s">
        <v>2411</v>
      </c>
      <c r="E40643">
        <v>0</v>
      </c>
    </row>
    <row r="40644" spans="1:5" x14ac:dyDescent="0.3">
      <c r="A40644">
        <v>53200182</v>
      </c>
      <c r="B40644" t="s">
        <v>2274</v>
      </c>
      <c r="C40644" t="s">
        <v>8</v>
      </c>
      <c r="D40644" t="s">
        <v>2412</v>
      </c>
      <c r="E40644">
        <v>0</v>
      </c>
    </row>
    <row r="40645" spans="1:5" x14ac:dyDescent="0.3">
      <c r="A40645">
        <v>53200182</v>
      </c>
      <c r="B40645" t="s">
        <v>2274</v>
      </c>
      <c r="C40645" t="s">
        <v>8</v>
      </c>
      <c r="D40645" t="s">
        <v>2413</v>
      </c>
      <c r="E40645">
        <v>-2</v>
      </c>
    </row>
    <row r="40646" spans="1:5" x14ac:dyDescent="0.3">
      <c r="A40646">
        <v>30300030</v>
      </c>
      <c r="B40646" t="s">
        <v>2276</v>
      </c>
      <c r="C40646" t="s">
        <v>8</v>
      </c>
      <c r="D40646" t="s">
        <v>2378</v>
      </c>
      <c r="E40646">
        <v>0</v>
      </c>
    </row>
    <row r="40647" spans="1:5" x14ac:dyDescent="0.3">
      <c r="A40647">
        <v>30300030</v>
      </c>
      <c r="B40647" t="s">
        <v>2276</v>
      </c>
      <c r="C40647" t="s">
        <v>8</v>
      </c>
      <c r="D40647" t="s">
        <v>2379</v>
      </c>
      <c r="E40647">
        <v>0</v>
      </c>
    </row>
    <row r="40648" spans="1:5" x14ac:dyDescent="0.3">
      <c r="A40648">
        <v>30300030</v>
      </c>
      <c r="B40648" t="s">
        <v>2276</v>
      </c>
      <c r="C40648" t="s">
        <v>8</v>
      </c>
      <c r="D40648" t="s">
        <v>2380</v>
      </c>
      <c r="E40648">
        <v>0</v>
      </c>
    </row>
    <row r="40649" spans="1:5" x14ac:dyDescent="0.3">
      <c r="A40649">
        <v>30300030</v>
      </c>
      <c r="B40649" t="s">
        <v>2276</v>
      </c>
      <c r="C40649" t="s">
        <v>8</v>
      </c>
      <c r="D40649" t="s">
        <v>2381</v>
      </c>
      <c r="E40649">
        <v>0</v>
      </c>
    </row>
    <row r="40650" spans="1:5" x14ac:dyDescent="0.3">
      <c r="A40650">
        <v>30300030</v>
      </c>
      <c r="B40650" t="s">
        <v>2276</v>
      </c>
      <c r="C40650" t="s">
        <v>8</v>
      </c>
      <c r="D40650" t="s">
        <v>2382</v>
      </c>
      <c r="E40650">
        <v>-10</v>
      </c>
    </row>
    <row r="40651" spans="1:5" x14ac:dyDescent="0.3">
      <c r="A40651">
        <v>30300030</v>
      </c>
      <c r="B40651" t="s">
        <v>2276</v>
      </c>
      <c r="C40651" t="s">
        <v>8</v>
      </c>
      <c r="D40651" t="s">
        <v>2383</v>
      </c>
      <c r="E40651">
        <v>0</v>
      </c>
    </row>
    <row r="40652" spans="1:5" x14ac:dyDescent="0.3">
      <c r="A40652">
        <v>30300030</v>
      </c>
      <c r="B40652" t="s">
        <v>2276</v>
      </c>
      <c r="C40652" t="s">
        <v>8</v>
      </c>
      <c r="D40652" t="s">
        <v>2384</v>
      </c>
      <c r="E40652">
        <v>0</v>
      </c>
    </row>
    <row r="40653" spans="1:5" x14ac:dyDescent="0.3">
      <c r="A40653">
        <v>30300030</v>
      </c>
      <c r="B40653" t="s">
        <v>2276</v>
      </c>
      <c r="C40653" t="s">
        <v>8</v>
      </c>
      <c r="D40653" t="s">
        <v>2385</v>
      </c>
      <c r="E40653">
        <v>0</v>
      </c>
    </row>
    <row r="40654" spans="1:5" x14ac:dyDescent="0.3">
      <c r="A40654">
        <v>30300030</v>
      </c>
      <c r="B40654" t="s">
        <v>2276</v>
      </c>
      <c r="C40654" t="s">
        <v>8</v>
      </c>
      <c r="D40654" t="s">
        <v>2386</v>
      </c>
      <c r="E40654">
        <v>0</v>
      </c>
    </row>
    <row r="40655" spans="1:5" x14ac:dyDescent="0.3">
      <c r="A40655">
        <v>30300030</v>
      </c>
      <c r="B40655" t="s">
        <v>2276</v>
      </c>
      <c r="C40655" t="s">
        <v>8</v>
      </c>
      <c r="D40655" t="s">
        <v>2387</v>
      </c>
      <c r="E40655">
        <v>0</v>
      </c>
    </row>
    <row r="40656" spans="1:5" x14ac:dyDescent="0.3">
      <c r="A40656">
        <v>30300030</v>
      </c>
      <c r="B40656" t="s">
        <v>2276</v>
      </c>
      <c r="C40656" t="s">
        <v>8</v>
      </c>
      <c r="D40656" t="s">
        <v>2388</v>
      </c>
      <c r="E40656">
        <v>0</v>
      </c>
    </row>
    <row r="40657" spans="1:5" x14ac:dyDescent="0.3">
      <c r="A40657">
        <v>30300030</v>
      </c>
      <c r="B40657" t="s">
        <v>2276</v>
      </c>
      <c r="C40657" t="s">
        <v>8</v>
      </c>
      <c r="D40657" t="s">
        <v>2389</v>
      </c>
      <c r="E40657">
        <v>0</v>
      </c>
    </row>
    <row r="40658" spans="1:5" x14ac:dyDescent="0.3">
      <c r="A40658">
        <v>30300030</v>
      </c>
      <c r="B40658" t="s">
        <v>2276</v>
      </c>
      <c r="C40658" t="s">
        <v>8</v>
      </c>
      <c r="D40658" t="s">
        <v>2390</v>
      </c>
      <c r="E40658">
        <v>0</v>
      </c>
    </row>
    <row r="40659" spans="1:5" x14ac:dyDescent="0.3">
      <c r="A40659">
        <v>30300030</v>
      </c>
      <c r="B40659" t="s">
        <v>2276</v>
      </c>
      <c r="C40659" t="s">
        <v>8</v>
      </c>
      <c r="D40659" t="s">
        <v>2391</v>
      </c>
      <c r="E40659">
        <v>0</v>
      </c>
    </row>
    <row r="40660" spans="1:5" x14ac:dyDescent="0.3">
      <c r="A40660">
        <v>30300030</v>
      </c>
      <c r="B40660" t="s">
        <v>2276</v>
      </c>
      <c r="C40660" t="s">
        <v>8</v>
      </c>
      <c r="D40660" t="s">
        <v>2392</v>
      </c>
      <c r="E40660">
        <v>0</v>
      </c>
    </row>
    <row r="40661" spans="1:5" x14ac:dyDescent="0.3">
      <c r="A40661">
        <v>30300030</v>
      </c>
      <c r="B40661" t="s">
        <v>2276</v>
      </c>
      <c r="C40661" t="s">
        <v>8</v>
      </c>
      <c r="D40661" t="s">
        <v>2393</v>
      </c>
      <c r="E40661">
        <v>0</v>
      </c>
    </row>
    <row r="40662" spans="1:5" x14ac:dyDescent="0.3">
      <c r="A40662">
        <v>30300030</v>
      </c>
      <c r="B40662" t="s">
        <v>2276</v>
      </c>
      <c r="C40662" t="s">
        <v>8</v>
      </c>
      <c r="D40662" t="s">
        <v>2394</v>
      </c>
      <c r="E40662">
        <v>0</v>
      </c>
    </row>
    <row r="40663" spans="1:5" x14ac:dyDescent="0.3">
      <c r="A40663">
        <v>30300030</v>
      </c>
      <c r="B40663" t="s">
        <v>2276</v>
      </c>
      <c r="C40663" t="s">
        <v>8</v>
      </c>
      <c r="D40663" t="s">
        <v>2395</v>
      </c>
      <c r="E40663">
        <v>0</v>
      </c>
    </row>
    <row r="40664" spans="1:5" x14ac:dyDescent="0.3">
      <c r="A40664">
        <v>30300030</v>
      </c>
      <c r="B40664" t="s">
        <v>2276</v>
      </c>
      <c r="C40664" t="s">
        <v>8</v>
      </c>
      <c r="D40664" t="s">
        <v>2396</v>
      </c>
      <c r="E40664">
        <v>0</v>
      </c>
    </row>
    <row r="40665" spans="1:5" x14ac:dyDescent="0.3">
      <c r="A40665">
        <v>30300030</v>
      </c>
      <c r="B40665" t="s">
        <v>2276</v>
      </c>
      <c r="C40665" t="s">
        <v>8</v>
      </c>
      <c r="D40665" t="s">
        <v>2397</v>
      </c>
      <c r="E40665">
        <v>0</v>
      </c>
    </row>
    <row r="40666" spans="1:5" x14ac:dyDescent="0.3">
      <c r="A40666">
        <v>30300030</v>
      </c>
      <c r="B40666" t="s">
        <v>2276</v>
      </c>
      <c r="C40666" t="s">
        <v>8</v>
      </c>
      <c r="D40666" t="s">
        <v>2398</v>
      </c>
      <c r="E40666">
        <v>0</v>
      </c>
    </row>
    <row r="40667" spans="1:5" x14ac:dyDescent="0.3">
      <c r="A40667">
        <v>30300030</v>
      </c>
      <c r="B40667" t="s">
        <v>2276</v>
      </c>
      <c r="C40667" t="s">
        <v>8</v>
      </c>
      <c r="D40667" t="s">
        <v>2399</v>
      </c>
      <c r="E40667">
        <v>0</v>
      </c>
    </row>
    <row r="40668" spans="1:5" x14ac:dyDescent="0.3">
      <c r="A40668">
        <v>30300030</v>
      </c>
      <c r="B40668" t="s">
        <v>2276</v>
      </c>
      <c r="C40668" t="s">
        <v>8</v>
      </c>
      <c r="D40668" t="s">
        <v>2400</v>
      </c>
      <c r="E40668">
        <v>0</v>
      </c>
    </row>
    <row r="40669" spans="1:5" x14ac:dyDescent="0.3">
      <c r="A40669">
        <v>30300030</v>
      </c>
      <c r="B40669" t="s">
        <v>2276</v>
      </c>
      <c r="C40669" t="s">
        <v>8</v>
      </c>
      <c r="D40669" t="s">
        <v>2401</v>
      </c>
      <c r="E40669">
        <v>0</v>
      </c>
    </row>
    <row r="40670" spans="1:5" x14ac:dyDescent="0.3">
      <c r="A40670">
        <v>30300030</v>
      </c>
      <c r="B40670" t="s">
        <v>2276</v>
      </c>
      <c r="C40670" t="s">
        <v>8</v>
      </c>
      <c r="D40670" t="s">
        <v>2402</v>
      </c>
      <c r="E40670">
        <v>0</v>
      </c>
    </row>
    <row r="40671" spans="1:5" x14ac:dyDescent="0.3">
      <c r="A40671">
        <v>30300030</v>
      </c>
      <c r="B40671" t="s">
        <v>2276</v>
      </c>
      <c r="C40671" t="s">
        <v>8</v>
      </c>
      <c r="D40671" t="s">
        <v>2403</v>
      </c>
      <c r="E40671">
        <v>0</v>
      </c>
    </row>
    <row r="40672" spans="1:5" x14ac:dyDescent="0.3">
      <c r="A40672">
        <v>30300030</v>
      </c>
      <c r="B40672" t="s">
        <v>2276</v>
      </c>
      <c r="C40672" t="s">
        <v>8</v>
      </c>
      <c r="D40672" t="s">
        <v>2404</v>
      </c>
      <c r="E40672">
        <v>0</v>
      </c>
    </row>
    <row r="40673" spans="1:5" x14ac:dyDescent="0.3">
      <c r="A40673">
        <v>30300030</v>
      </c>
      <c r="B40673" t="s">
        <v>2276</v>
      </c>
      <c r="C40673" t="s">
        <v>8</v>
      </c>
      <c r="D40673" t="s">
        <v>2405</v>
      </c>
      <c r="E40673">
        <v>0</v>
      </c>
    </row>
    <row r="40674" spans="1:5" x14ac:dyDescent="0.3">
      <c r="A40674">
        <v>30300030</v>
      </c>
      <c r="B40674" t="s">
        <v>2276</v>
      </c>
      <c r="C40674" t="s">
        <v>8</v>
      </c>
      <c r="D40674" t="s">
        <v>2406</v>
      </c>
      <c r="E40674">
        <v>0</v>
      </c>
    </row>
    <row r="40675" spans="1:5" x14ac:dyDescent="0.3">
      <c r="A40675">
        <v>30300030</v>
      </c>
      <c r="B40675" t="s">
        <v>2276</v>
      </c>
      <c r="C40675" t="s">
        <v>8</v>
      </c>
      <c r="D40675" t="s">
        <v>2407</v>
      </c>
      <c r="E40675">
        <v>0</v>
      </c>
    </row>
    <row r="40676" spans="1:5" x14ac:dyDescent="0.3">
      <c r="A40676">
        <v>30300030</v>
      </c>
      <c r="B40676" t="s">
        <v>2276</v>
      </c>
      <c r="C40676" t="s">
        <v>8</v>
      </c>
      <c r="D40676" t="s">
        <v>2408</v>
      </c>
      <c r="E40676">
        <v>0</v>
      </c>
    </row>
    <row r="40677" spans="1:5" x14ac:dyDescent="0.3">
      <c r="A40677">
        <v>30300030</v>
      </c>
      <c r="B40677" t="s">
        <v>2276</v>
      </c>
      <c r="C40677" t="s">
        <v>8</v>
      </c>
      <c r="D40677" t="s">
        <v>2409</v>
      </c>
      <c r="E40677">
        <v>0</v>
      </c>
    </row>
    <row r="40678" spans="1:5" x14ac:dyDescent="0.3">
      <c r="A40678">
        <v>30300030</v>
      </c>
      <c r="B40678" t="s">
        <v>2276</v>
      </c>
      <c r="C40678" t="s">
        <v>8</v>
      </c>
      <c r="D40678" t="s">
        <v>2410</v>
      </c>
      <c r="E40678">
        <v>0</v>
      </c>
    </row>
    <row r="40679" spans="1:5" x14ac:dyDescent="0.3">
      <c r="A40679">
        <v>30300030</v>
      </c>
      <c r="B40679" t="s">
        <v>2276</v>
      </c>
      <c r="C40679" t="s">
        <v>8</v>
      </c>
      <c r="D40679" t="s">
        <v>2411</v>
      </c>
      <c r="E40679">
        <v>-10</v>
      </c>
    </row>
    <row r="40680" spans="1:5" x14ac:dyDescent="0.3">
      <c r="A40680">
        <v>30300030</v>
      </c>
      <c r="B40680" t="s">
        <v>2276</v>
      </c>
      <c r="C40680" t="s">
        <v>8</v>
      </c>
      <c r="D40680" t="s">
        <v>2412</v>
      </c>
      <c r="E40680">
        <v>-10</v>
      </c>
    </row>
    <row r="40681" spans="1:5" x14ac:dyDescent="0.3">
      <c r="A40681">
        <v>30300030</v>
      </c>
      <c r="B40681" t="s">
        <v>2276</v>
      </c>
      <c r="C40681" t="s">
        <v>8</v>
      </c>
      <c r="D40681" t="s">
        <v>2413</v>
      </c>
      <c r="E40681">
        <v>0</v>
      </c>
    </row>
    <row r="40682" spans="1:5" x14ac:dyDescent="0.3">
      <c r="A40682">
        <v>30300022</v>
      </c>
      <c r="B40682" t="s">
        <v>2278</v>
      </c>
      <c r="C40682" t="s">
        <v>8</v>
      </c>
      <c r="D40682" t="s">
        <v>2378</v>
      </c>
      <c r="E40682">
        <v>0</v>
      </c>
    </row>
    <row r="40683" spans="1:5" x14ac:dyDescent="0.3">
      <c r="A40683">
        <v>30300022</v>
      </c>
      <c r="B40683" t="s">
        <v>2278</v>
      </c>
      <c r="C40683" t="s">
        <v>8</v>
      </c>
      <c r="D40683" t="s">
        <v>2379</v>
      </c>
      <c r="E40683">
        <v>0</v>
      </c>
    </row>
    <row r="40684" spans="1:5" x14ac:dyDescent="0.3">
      <c r="A40684">
        <v>30300022</v>
      </c>
      <c r="B40684" t="s">
        <v>2278</v>
      </c>
      <c r="C40684" t="s">
        <v>8</v>
      </c>
      <c r="D40684" t="s">
        <v>2380</v>
      </c>
      <c r="E40684">
        <v>0</v>
      </c>
    </row>
    <row r="40685" spans="1:5" x14ac:dyDescent="0.3">
      <c r="A40685">
        <v>30300022</v>
      </c>
      <c r="B40685" t="s">
        <v>2278</v>
      </c>
      <c r="C40685" t="s">
        <v>8</v>
      </c>
      <c r="D40685" t="s">
        <v>2381</v>
      </c>
      <c r="E40685">
        <v>0</v>
      </c>
    </row>
    <row r="40686" spans="1:5" x14ac:dyDescent="0.3">
      <c r="A40686">
        <v>30300022</v>
      </c>
      <c r="B40686" t="s">
        <v>2278</v>
      </c>
      <c r="C40686" t="s">
        <v>8</v>
      </c>
      <c r="D40686" t="s">
        <v>2382</v>
      </c>
      <c r="E40686">
        <v>-20</v>
      </c>
    </row>
    <row r="40687" spans="1:5" x14ac:dyDescent="0.3">
      <c r="A40687">
        <v>30300022</v>
      </c>
      <c r="B40687" t="s">
        <v>2278</v>
      </c>
      <c r="C40687" t="s">
        <v>8</v>
      </c>
      <c r="D40687" t="s">
        <v>2383</v>
      </c>
      <c r="E40687">
        <v>0</v>
      </c>
    </row>
    <row r="40688" spans="1:5" x14ac:dyDescent="0.3">
      <c r="A40688">
        <v>30300022</v>
      </c>
      <c r="B40688" t="s">
        <v>2278</v>
      </c>
      <c r="C40688" t="s">
        <v>8</v>
      </c>
      <c r="D40688" t="s">
        <v>2384</v>
      </c>
      <c r="E40688">
        <v>0</v>
      </c>
    </row>
    <row r="40689" spans="1:5" x14ac:dyDescent="0.3">
      <c r="A40689">
        <v>30300022</v>
      </c>
      <c r="B40689" t="s">
        <v>2278</v>
      </c>
      <c r="C40689" t="s">
        <v>8</v>
      </c>
      <c r="D40689" t="s">
        <v>2385</v>
      </c>
      <c r="E40689">
        <v>0</v>
      </c>
    </row>
    <row r="40690" spans="1:5" x14ac:dyDescent="0.3">
      <c r="A40690">
        <v>30300022</v>
      </c>
      <c r="B40690" t="s">
        <v>2278</v>
      </c>
      <c r="C40690" t="s">
        <v>8</v>
      </c>
      <c r="D40690" t="s">
        <v>2386</v>
      </c>
      <c r="E40690">
        <v>0</v>
      </c>
    </row>
    <row r="40691" spans="1:5" x14ac:dyDescent="0.3">
      <c r="A40691">
        <v>30300022</v>
      </c>
      <c r="B40691" t="s">
        <v>2278</v>
      </c>
      <c r="C40691" t="s">
        <v>8</v>
      </c>
      <c r="D40691" t="s">
        <v>2387</v>
      </c>
      <c r="E40691">
        <v>0</v>
      </c>
    </row>
    <row r="40692" spans="1:5" x14ac:dyDescent="0.3">
      <c r="A40692">
        <v>30300022</v>
      </c>
      <c r="B40692" t="s">
        <v>2278</v>
      </c>
      <c r="C40692" t="s">
        <v>8</v>
      </c>
      <c r="D40692" t="s">
        <v>2388</v>
      </c>
      <c r="E40692">
        <v>0</v>
      </c>
    </row>
    <row r="40693" spans="1:5" x14ac:dyDescent="0.3">
      <c r="A40693">
        <v>30300022</v>
      </c>
      <c r="B40693" t="s">
        <v>2278</v>
      </c>
      <c r="C40693" t="s">
        <v>8</v>
      </c>
      <c r="D40693" t="s">
        <v>2389</v>
      </c>
      <c r="E40693">
        <v>0</v>
      </c>
    </row>
    <row r="40694" spans="1:5" x14ac:dyDescent="0.3">
      <c r="A40694">
        <v>30300022</v>
      </c>
      <c r="B40694" t="s">
        <v>2278</v>
      </c>
      <c r="C40694" t="s">
        <v>8</v>
      </c>
      <c r="D40694" t="s">
        <v>2390</v>
      </c>
      <c r="E40694">
        <v>0</v>
      </c>
    </row>
    <row r="40695" spans="1:5" x14ac:dyDescent="0.3">
      <c r="A40695">
        <v>30300022</v>
      </c>
      <c r="B40695" t="s">
        <v>2278</v>
      </c>
      <c r="C40695" t="s">
        <v>8</v>
      </c>
      <c r="D40695" t="s">
        <v>2391</v>
      </c>
      <c r="E40695">
        <v>0</v>
      </c>
    </row>
    <row r="40696" spans="1:5" x14ac:dyDescent="0.3">
      <c r="A40696">
        <v>30300022</v>
      </c>
      <c r="B40696" t="s">
        <v>2278</v>
      </c>
      <c r="C40696" t="s">
        <v>8</v>
      </c>
      <c r="D40696" t="s">
        <v>2392</v>
      </c>
      <c r="E40696">
        <v>0</v>
      </c>
    </row>
    <row r="40697" spans="1:5" x14ac:dyDescent="0.3">
      <c r="A40697">
        <v>30300022</v>
      </c>
      <c r="B40697" t="s">
        <v>2278</v>
      </c>
      <c r="C40697" t="s">
        <v>8</v>
      </c>
      <c r="D40697" t="s">
        <v>2393</v>
      </c>
      <c r="E40697">
        <v>0</v>
      </c>
    </row>
    <row r="40698" spans="1:5" x14ac:dyDescent="0.3">
      <c r="A40698">
        <v>30300022</v>
      </c>
      <c r="B40698" t="s">
        <v>2278</v>
      </c>
      <c r="C40698" t="s">
        <v>8</v>
      </c>
      <c r="D40698" t="s">
        <v>2394</v>
      </c>
      <c r="E40698">
        <v>0</v>
      </c>
    </row>
    <row r="40699" spans="1:5" x14ac:dyDescent="0.3">
      <c r="A40699">
        <v>30300022</v>
      </c>
      <c r="B40699" t="s">
        <v>2278</v>
      </c>
      <c r="C40699" t="s">
        <v>8</v>
      </c>
      <c r="D40699" t="s">
        <v>2395</v>
      </c>
      <c r="E40699">
        <v>-15</v>
      </c>
    </row>
    <row r="40700" spans="1:5" x14ac:dyDescent="0.3">
      <c r="A40700">
        <v>30300022</v>
      </c>
      <c r="B40700" t="s">
        <v>2278</v>
      </c>
      <c r="C40700" t="s">
        <v>8</v>
      </c>
      <c r="D40700" t="s">
        <v>2396</v>
      </c>
      <c r="E40700">
        <v>0</v>
      </c>
    </row>
    <row r="40701" spans="1:5" x14ac:dyDescent="0.3">
      <c r="A40701">
        <v>30300022</v>
      </c>
      <c r="B40701" t="s">
        <v>2278</v>
      </c>
      <c r="C40701" t="s">
        <v>8</v>
      </c>
      <c r="D40701" t="s">
        <v>2397</v>
      </c>
      <c r="E40701">
        <v>0</v>
      </c>
    </row>
    <row r="40702" spans="1:5" x14ac:dyDescent="0.3">
      <c r="A40702">
        <v>30300022</v>
      </c>
      <c r="B40702" t="s">
        <v>2278</v>
      </c>
      <c r="C40702" t="s">
        <v>8</v>
      </c>
      <c r="D40702" t="s">
        <v>2398</v>
      </c>
      <c r="E40702">
        <v>0</v>
      </c>
    </row>
    <row r="40703" spans="1:5" x14ac:dyDescent="0.3">
      <c r="A40703">
        <v>30300022</v>
      </c>
      <c r="B40703" t="s">
        <v>2278</v>
      </c>
      <c r="C40703" t="s">
        <v>8</v>
      </c>
      <c r="D40703" t="s">
        <v>2399</v>
      </c>
      <c r="E40703">
        <v>0</v>
      </c>
    </row>
    <row r="40704" spans="1:5" x14ac:dyDescent="0.3">
      <c r="A40704">
        <v>30300022</v>
      </c>
      <c r="B40704" t="s">
        <v>2278</v>
      </c>
      <c r="C40704" t="s">
        <v>8</v>
      </c>
      <c r="D40704" t="s">
        <v>2400</v>
      </c>
      <c r="E40704">
        <v>-28</v>
      </c>
    </row>
    <row r="40705" spans="1:5" x14ac:dyDescent="0.3">
      <c r="A40705">
        <v>30300022</v>
      </c>
      <c r="B40705" t="s">
        <v>2278</v>
      </c>
      <c r="C40705" t="s">
        <v>8</v>
      </c>
      <c r="D40705" t="s">
        <v>2401</v>
      </c>
      <c r="E40705">
        <v>-4</v>
      </c>
    </row>
    <row r="40706" spans="1:5" x14ac:dyDescent="0.3">
      <c r="A40706">
        <v>30300022</v>
      </c>
      <c r="B40706" t="s">
        <v>2278</v>
      </c>
      <c r="C40706" t="s">
        <v>8</v>
      </c>
      <c r="D40706" t="s">
        <v>2402</v>
      </c>
      <c r="E40706">
        <v>0</v>
      </c>
    </row>
    <row r="40707" spans="1:5" x14ac:dyDescent="0.3">
      <c r="A40707">
        <v>30300022</v>
      </c>
      <c r="B40707" t="s">
        <v>2278</v>
      </c>
      <c r="C40707" t="s">
        <v>8</v>
      </c>
      <c r="D40707" t="s">
        <v>2403</v>
      </c>
      <c r="E40707">
        <v>0</v>
      </c>
    </row>
    <row r="40708" spans="1:5" x14ac:dyDescent="0.3">
      <c r="A40708">
        <v>30300022</v>
      </c>
      <c r="B40708" t="s">
        <v>2278</v>
      </c>
      <c r="C40708" t="s">
        <v>8</v>
      </c>
      <c r="D40708" t="s">
        <v>2404</v>
      </c>
      <c r="E40708">
        <v>-32</v>
      </c>
    </row>
    <row r="40709" spans="1:5" x14ac:dyDescent="0.3">
      <c r="A40709">
        <v>30300022</v>
      </c>
      <c r="B40709" t="s">
        <v>2278</v>
      </c>
      <c r="C40709" t="s">
        <v>8</v>
      </c>
      <c r="D40709" t="s">
        <v>2405</v>
      </c>
      <c r="E40709">
        <v>0</v>
      </c>
    </row>
    <row r="40710" spans="1:5" x14ac:dyDescent="0.3">
      <c r="A40710">
        <v>30300022</v>
      </c>
      <c r="B40710" t="s">
        <v>2278</v>
      </c>
      <c r="C40710" t="s">
        <v>8</v>
      </c>
      <c r="D40710" t="s">
        <v>2406</v>
      </c>
      <c r="E40710">
        <v>0</v>
      </c>
    </row>
    <row r="40711" spans="1:5" x14ac:dyDescent="0.3">
      <c r="A40711">
        <v>30300022</v>
      </c>
      <c r="B40711" t="s">
        <v>2278</v>
      </c>
      <c r="C40711" t="s">
        <v>8</v>
      </c>
      <c r="D40711" t="s">
        <v>2407</v>
      </c>
      <c r="E40711">
        <v>0</v>
      </c>
    </row>
    <row r="40712" spans="1:5" x14ac:dyDescent="0.3">
      <c r="A40712">
        <v>30300022</v>
      </c>
      <c r="B40712" t="s">
        <v>2278</v>
      </c>
      <c r="C40712" t="s">
        <v>8</v>
      </c>
      <c r="D40712" t="s">
        <v>2408</v>
      </c>
      <c r="E40712">
        <v>0</v>
      </c>
    </row>
    <row r="40713" spans="1:5" x14ac:dyDescent="0.3">
      <c r="A40713">
        <v>30300022</v>
      </c>
      <c r="B40713" t="s">
        <v>2278</v>
      </c>
      <c r="C40713" t="s">
        <v>8</v>
      </c>
      <c r="D40713" t="s">
        <v>2409</v>
      </c>
      <c r="E40713">
        <v>0</v>
      </c>
    </row>
    <row r="40714" spans="1:5" x14ac:dyDescent="0.3">
      <c r="A40714">
        <v>30300022</v>
      </c>
      <c r="B40714" t="s">
        <v>2278</v>
      </c>
      <c r="C40714" t="s">
        <v>8</v>
      </c>
      <c r="D40714" t="s">
        <v>2410</v>
      </c>
      <c r="E40714">
        <v>0</v>
      </c>
    </row>
    <row r="40715" spans="1:5" x14ac:dyDescent="0.3">
      <c r="A40715">
        <v>30300022</v>
      </c>
      <c r="B40715" t="s">
        <v>2278</v>
      </c>
      <c r="C40715" t="s">
        <v>8</v>
      </c>
      <c r="D40715" t="s">
        <v>2411</v>
      </c>
      <c r="E40715">
        <v>0</v>
      </c>
    </row>
    <row r="40716" spans="1:5" x14ac:dyDescent="0.3">
      <c r="A40716">
        <v>30300022</v>
      </c>
      <c r="B40716" t="s">
        <v>2278</v>
      </c>
      <c r="C40716" t="s">
        <v>8</v>
      </c>
      <c r="D40716" t="s">
        <v>2412</v>
      </c>
      <c r="E40716">
        <v>0</v>
      </c>
    </row>
    <row r="40717" spans="1:5" x14ac:dyDescent="0.3">
      <c r="A40717">
        <v>30300022</v>
      </c>
      <c r="B40717" t="s">
        <v>2278</v>
      </c>
      <c r="C40717" t="s">
        <v>8</v>
      </c>
      <c r="D40717" t="s">
        <v>2413</v>
      </c>
      <c r="E40717">
        <v>-16</v>
      </c>
    </row>
    <row r="40718" spans="1:5" x14ac:dyDescent="0.3">
      <c r="A40718">
        <v>30010026</v>
      </c>
      <c r="B40718" t="s">
        <v>2280</v>
      </c>
      <c r="C40718" t="s">
        <v>8</v>
      </c>
      <c r="D40718" t="s">
        <v>2378</v>
      </c>
      <c r="E40718">
        <v>0</v>
      </c>
    </row>
    <row r="40719" spans="1:5" x14ac:dyDescent="0.3">
      <c r="A40719">
        <v>30010026</v>
      </c>
      <c r="B40719" t="s">
        <v>2280</v>
      </c>
      <c r="C40719" t="s">
        <v>8</v>
      </c>
      <c r="D40719" t="s">
        <v>2379</v>
      </c>
      <c r="E40719">
        <v>-60</v>
      </c>
    </row>
    <row r="40720" spans="1:5" x14ac:dyDescent="0.3">
      <c r="A40720">
        <v>30010026</v>
      </c>
      <c r="B40720" t="s">
        <v>2280</v>
      </c>
      <c r="C40720" t="s">
        <v>8</v>
      </c>
      <c r="D40720" t="s">
        <v>2380</v>
      </c>
      <c r="E40720">
        <v>-30</v>
      </c>
    </row>
    <row r="40721" spans="1:5" x14ac:dyDescent="0.3">
      <c r="A40721">
        <v>30010026</v>
      </c>
      <c r="B40721" t="s">
        <v>2280</v>
      </c>
      <c r="C40721" t="s">
        <v>8</v>
      </c>
      <c r="D40721" t="s">
        <v>2381</v>
      </c>
      <c r="E40721">
        <v>-150</v>
      </c>
    </row>
    <row r="40722" spans="1:5" x14ac:dyDescent="0.3">
      <c r="A40722">
        <v>30010026</v>
      </c>
      <c r="B40722" t="s">
        <v>2280</v>
      </c>
      <c r="C40722" t="s">
        <v>8</v>
      </c>
      <c r="D40722" t="s">
        <v>2382</v>
      </c>
      <c r="E40722">
        <v>-20</v>
      </c>
    </row>
    <row r="40723" spans="1:5" x14ac:dyDescent="0.3">
      <c r="A40723">
        <v>30010026</v>
      </c>
      <c r="B40723" t="s">
        <v>2280</v>
      </c>
      <c r="C40723" t="s">
        <v>8</v>
      </c>
      <c r="D40723" t="s">
        <v>2383</v>
      </c>
      <c r="E40723">
        <v>0</v>
      </c>
    </row>
    <row r="40724" spans="1:5" x14ac:dyDescent="0.3">
      <c r="A40724">
        <v>30010026</v>
      </c>
      <c r="B40724" t="s">
        <v>2280</v>
      </c>
      <c r="C40724" t="s">
        <v>8</v>
      </c>
      <c r="D40724" t="s">
        <v>2384</v>
      </c>
      <c r="E40724">
        <v>0</v>
      </c>
    </row>
    <row r="40725" spans="1:5" x14ac:dyDescent="0.3">
      <c r="A40725">
        <v>30010026</v>
      </c>
      <c r="B40725" t="s">
        <v>2280</v>
      </c>
      <c r="C40725" t="s">
        <v>8</v>
      </c>
      <c r="D40725" t="s">
        <v>2385</v>
      </c>
      <c r="E40725">
        <v>0</v>
      </c>
    </row>
    <row r="40726" spans="1:5" x14ac:dyDescent="0.3">
      <c r="A40726">
        <v>30010026</v>
      </c>
      <c r="B40726" t="s">
        <v>2280</v>
      </c>
      <c r="C40726" t="s">
        <v>8</v>
      </c>
      <c r="D40726" t="s">
        <v>2386</v>
      </c>
      <c r="E40726">
        <v>-124</v>
      </c>
    </row>
    <row r="40727" spans="1:5" x14ac:dyDescent="0.3">
      <c r="A40727">
        <v>30010026</v>
      </c>
      <c r="B40727" t="s">
        <v>2280</v>
      </c>
      <c r="C40727" t="s">
        <v>8</v>
      </c>
      <c r="D40727" t="s">
        <v>2387</v>
      </c>
      <c r="E40727">
        <v>-170</v>
      </c>
    </row>
    <row r="40728" spans="1:5" x14ac:dyDescent="0.3">
      <c r="A40728">
        <v>30010026</v>
      </c>
      <c r="B40728" t="s">
        <v>2280</v>
      </c>
      <c r="C40728" t="s">
        <v>8</v>
      </c>
      <c r="D40728" t="s">
        <v>2388</v>
      </c>
      <c r="E40728">
        <v>-168</v>
      </c>
    </row>
    <row r="40729" spans="1:5" x14ac:dyDescent="0.3">
      <c r="A40729">
        <v>30010026</v>
      </c>
      <c r="B40729" t="s">
        <v>2280</v>
      </c>
      <c r="C40729" t="s">
        <v>8</v>
      </c>
      <c r="D40729" t="s">
        <v>2389</v>
      </c>
      <c r="E40729">
        <v>-30</v>
      </c>
    </row>
    <row r="40730" spans="1:5" x14ac:dyDescent="0.3">
      <c r="A40730">
        <v>30010026</v>
      </c>
      <c r="B40730" t="s">
        <v>2280</v>
      </c>
      <c r="C40730" t="s">
        <v>8</v>
      </c>
      <c r="D40730" t="s">
        <v>2390</v>
      </c>
      <c r="E40730">
        <v>-50</v>
      </c>
    </row>
    <row r="40731" spans="1:5" x14ac:dyDescent="0.3">
      <c r="A40731">
        <v>30010026</v>
      </c>
      <c r="B40731" t="s">
        <v>2280</v>
      </c>
      <c r="C40731" t="s">
        <v>8</v>
      </c>
      <c r="D40731" t="s">
        <v>2391</v>
      </c>
      <c r="E40731">
        <v>-82</v>
      </c>
    </row>
    <row r="40732" spans="1:5" x14ac:dyDescent="0.3">
      <c r="A40732">
        <v>30010026</v>
      </c>
      <c r="B40732" t="s">
        <v>2280</v>
      </c>
      <c r="C40732" t="s">
        <v>8</v>
      </c>
      <c r="D40732" t="s">
        <v>2392</v>
      </c>
      <c r="E40732">
        <v>0</v>
      </c>
    </row>
    <row r="40733" spans="1:5" x14ac:dyDescent="0.3">
      <c r="A40733">
        <v>30010026</v>
      </c>
      <c r="B40733" t="s">
        <v>2280</v>
      </c>
      <c r="C40733" t="s">
        <v>8</v>
      </c>
      <c r="D40733" t="s">
        <v>2393</v>
      </c>
      <c r="E40733">
        <v>0</v>
      </c>
    </row>
    <row r="40734" spans="1:5" x14ac:dyDescent="0.3">
      <c r="A40734">
        <v>30010026</v>
      </c>
      <c r="B40734" t="s">
        <v>2280</v>
      </c>
      <c r="C40734" t="s">
        <v>8</v>
      </c>
      <c r="D40734" t="s">
        <v>2394</v>
      </c>
      <c r="E40734">
        <v>-135</v>
      </c>
    </row>
    <row r="40735" spans="1:5" x14ac:dyDescent="0.3">
      <c r="A40735">
        <v>30010026</v>
      </c>
      <c r="B40735" t="s">
        <v>2280</v>
      </c>
      <c r="C40735" t="s">
        <v>8</v>
      </c>
      <c r="D40735" t="s">
        <v>2395</v>
      </c>
      <c r="E40735">
        <v>-4</v>
      </c>
    </row>
    <row r="40736" spans="1:5" x14ac:dyDescent="0.3">
      <c r="A40736">
        <v>30010026</v>
      </c>
      <c r="B40736" t="s">
        <v>2280</v>
      </c>
      <c r="C40736" t="s">
        <v>8</v>
      </c>
      <c r="D40736" t="s">
        <v>2396</v>
      </c>
      <c r="E40736">
        <v>-50</v>
      </c>
    </row>
    <row r="40737" spans="1:5" x14ac:dyDescent="0.3">
      <c r="A40737">
        <v>30010026</v>
      </c>
      <c r="B40737" t="s">
        <v>2280</v>
      </c>
      <c r="C40737" t="s">
        <v>8</v>
      </c>
      <c r="D40737" t="s">
        <v>2397</v>
      </c>
      <c r="E40737">
        <v>-140</v>
      </c>
    </row>
    <row r="40738" spans="1:5" x14ac:dyDescent="0.3">
      <c r="A40738">
        <v>30010026</v>
      </c>
      <c r="B40738" t="s">
        <v>2280</v>
      </c>
      <c r="C40738" t="s">
        <v>8</v>
      </c>
      <c r="D40738" t="s">
        <v>2398</v>
      </c>
      <c r="E40738">
        <v>-60</v>
      </c>
    </row>
    <row r="40739" spans="1:5" x14ac:dyDescent="0.3">
      <c r="A40739">
        <v>30010026</v>
      </c>
      <c r="B40739" t="s">
        <v>2280</v>
      </c>
      <c r="C40739" t="s">
        <v>8</v>
      </c>
      <c r="D40739" t="s">
        <v>2399</v>
      </c>
      <c r="E40739">
        <v>-60</v>
      </c>
    </row>
    <row r="40740" spans="1:5" x14ac:dyDescent="0.3">
      <c r="A40740">
        <v>30010026</v>
      </c>
      <c r="B40740" t="s">
        <v>2280</v>
      </c>
      <c r="C40740" t="s">
        <v>8</v>
      </c>
      <c r="D40740" t="s">
        <v>2400</v>
      </c>
      <c r="E40740">
        <v>0</v>
      </c>
    </row>
    <row r="40741" spans="1:5" x14ac:dyDescent="0.3">
      <c r="A40741">
        <v>30010026</v>
      </c>
      <c r="B40741" t="s">
        <v>2280</v>
      </c>
      <c r="C40741" t="s">
        <v>8</v>
      </c>
      <c r="D40741" t="s">
        <v>2401</v>
      </c>
      <c r="E40741">
        <v>0</v>
      </c>
    </row>
    <row r="40742" spans="1:5" x14ac:dyDescent="0.3">
      <c r="A40742">
        <v>30010026</v>
      </c>
      <c r="B40742" t="s">
        <v>2280</v>
      </c>
      <c r="C40742" t="s">
        <v>8</v>
      </c>
      <c r="D40742" t="s">
        <v>2402</v>
      </c>
      <c r="E40742">
        <v>-230</v>
      </c>
    </row>
    <row r="40743" spans="1:5" x14ac:dyDescent="0.3">
      <c r="A40743">
        <v>30010026</v>
      </c>
      <c r="B40743" t="s">
        <v>2280</v>
      </c>
      <c r="C40743" t="s">
        <v>8</v>
      </c>
      <c r="D40743" t="s">
        <v>2403</v>
      </c>
      <c r="E40743">
        <v>-40</v>
      </c>
    </row>
    <row r="40744" spans="1:5" x14ac:dyDescent="0.3">
      <c r="A40744">
        <v>30010026</v>
      </c>
      <c r="B40744" t="s">
        <v>2280</v>
      </c>
      <c r="C40744" t="s">
        <v>8</v>
      </c>
      <c r="D40744" t="s">
        <v>2404</v>
      </c>
      <c r="E40744">
        <v>-130</v>
      </c>
    </row>
    <row r="40745" spans="1:5" x14ac:dyDescent="0.3">
      <c r="A40745">
        <v>30010026</v>
      </c>
      <c r="B40745" t="s">
        <v>2280</v>
      </c>
      <c r="C40745" t="s">
        <v>8</v>
      </c>
      <c r="D40745" t="s">
        <v>2405</v>
      </c>
      <c r="E40745">
        <v>-20</v>
      </c>
    </row>
    <row r="40746" spans="1:5" x14ac:dyDescent="0.3">
      <c r="A40746">
        <v>30010026</v>
      </c>
      <c r="B40746" t="s">
        <v>2280</v>
      </c>
      <c r="C40746" t="s">
        <v>8</v>
      </c>
      <c r="D40746" t="s">
        <v>2406</v>
      </c>
      <c r="E40746">
        <v>0</v>
      </c>
    </row>
    <row r="40747" spans="1:5" x14ac:dyDescent="0.3">
      <c r="A40747">
        <v>30010026</v>
      </c>
      <c r="B40747" t="s">
        <v>2280</v>
      </c>
      <c r="C40747" t="s">
        <v>8</v>
      </c>
      <c r="D40747" t="s">
        <v>2407</v>
      </c>
      <c r="E40747">
        <v>-510</v>
      </c>
    </row>
    <row r="40748" spans="1:5" x14ac:dyDescent="0.3">
      <c r="A40748">
        <v>30010026</v>
      </c>
      <c r="B40748" t="s">
        <v>2280</v>
      </c>
      <c r="C40748" t="s">
        <v>8</v>
      </c>
      <c r="D40748" t="s">
        <v>2408</v>
      </c>
      <c r="E40748">
        <v>0</v>
      </c>
    </row>
    <row r="40749" spans="1:5" x14ac:dyDescent="0.3">
      <c r="A40749">
        <v>30010026</v>
      </c>
      <c r="B40749" t="s">
        <v>2280</v>
      </c>
      <c r="C40749" t="s">
        <v>8</v>
      </c>
      <c r="D40749" t="s">
        <v>2409</v>
      </c>
      <c r="E40749">
        <v>-100</v>
      </c>
    </row>
    <row r="40750" spans="1:5" x14ac:dyDescent="0.3">
      <c r="A40750">
        <v>30010026</v>
      </c>
      <c r="B40750" t="s">
        <v>2280</v>
      </c>
      <c r="C40750" t="s">
        <v>8</v>
      </c>
      <c r="D40750" t="s">
        <v>2410</v>
      </c>
      <c r="E40750">
        <v>-20</v>
      </c>
    </row>
    <row r="40751" spans="1:5" x14ac:dyDescent="0.3">
      <c r="A40751">
        <v>30010026</v>
      </c>
      <c r="B40751" t="s">
        <v>2280</v>
      </c>
      <c r="C40751" t="s">
        <v>8</v>
      </c>
      <c r="D40751" t="s">
        <v>2411</v>
      </c>
      <c r="E40751">
        <v>-10</v>
      </c>
    </row>
    <row r="40752" spans="1:5" x14ac:dyDescent="0.3">
      <c r="A40752">
        <v>30010026</v>
      </c>
      <c r="B40752" t="s">
        <v>2280</v>
      </c>
      <c r="C40752" t="s">
        <v>8</v>
      </c>
      <c r="D40752" t="s">
        <v>2412</v>
      </c>
      <c r="E40752">
        <v>-3380</v>
      </c>
    </row>
    <row r="40753" spans="1:5" x14ac:dyDescent="0.3">
      <c r="A40753">
        <v>30010026</v>
      </c>
      <c r="B40753" t="s">
        <v>2280</v>
      </c>
      <c r="C40753" t="s">
        <v>8</v>
      </c>
      <c r="D40753" t="s">
        <v>2413</v>
      </c>
      <c r="E40753">
        <v>-220</v>
      </c>
    </row>
    <row r="40754" spans="1:5" x14ac:dyDescent="0.3">
      <c r="A40754">
        <v>30090020</v>
      </c>
      <c r="B40754" t="s">
        <v>2282</v>
      </c>
      <c r="C40754" t="s">
        <v>8</v>
      </c>
      <c r="D40754" t="s">
        <v>2378</v>
      </c>
      <c r="E40754">
        <v>0</v>
      </c>
    </row>
    <row r="40755" spans="1:5" x14ac:dyDescent="0.3">
      <c r="A40755">
        <v>30090020</v>
      </c>
      <c r="B40755" t="s">
        <v>2282</v>
      </c>
      <c r="C40755" t="s">
        <v>8</v>
      </c>
      <c r="D40755" t="s">
        <v>2379</v>
      </c>
      <c r="E40755">
        <v>-14</v>
      </c>
    </row>
    <row r="40756" spans="1:5" x14ac:dyDescent="0.3">
      <c r="A40756">
        <v>30090020</v>
      </c>
      <c r="B40756" t="s">
        <v>2282</v>
      </c>
      <c r="C40756" t="s">
        <v>8</v>
      </c>
      <c r="D40756" t="s">
        <v>2380</v>
      </c>
      <c r="E40756">
        <v>0</v>
      </c>
    </row>
    <row r="40757" spans="1:5" x14ac:dyDescent="0.3">
      <c r="A40757">
        <v>30090020</v>
      </c>
      <c r="B40757" t="s">
        <v>2282</v>
      </c>
      <c r="C40757" t="s">
        <v>8</v>
      </c>
      <c r="D40757" t="s">
        <v>2381</v>
      </c>
      <c r="E40757">
        <v>-50</v>
      </c>
    </row>
    <row r="40758" spans="1:5" x14ac:dyDescent="0.3">
      <c r="A40758">
        <v>30090020</v>
      </c>
      <c r="B40758" t="s">
        <v>2282</v>
      </c>
      <c r="C40758" t="s">
        <v>8</v>
      </c>
      <c r="D40758" t="s">
        <v>2382</v>
      </c>
      <c r="E40758">
        <v>0</v>
      </c>
    </row>
    <row r="40759" spans="1:5" x14ac:dyDescent="0.3">
      <c r="A40759">
        <v>30090020</v>
      </c>
      <c r="B40759" t="s">
        <v>2282</v>
      </c>
      <c r="C40759" t="s">
        <v>8</v>
      </c>
      <c r="D40759" t="s">
        <v>2383</v>
      </c>
      <c r="E40759">
        <v>0</v>
      </c>
    </row>
    <row r="40760" spans="1:5" x14ac:dyDescent="0.3">
      <c r="A40760">
        <v>30090020</v>
      </c>
      <c r="B40760" t="s">
        <v>2282</v>
      </c>
      <c r="C40760" t="s">
        <v>8</v>
      </c>
      <c r="D40760" t="s">
        <v>2384</v>
      </c>
      <c r="E40760">
        <v>0</v>
      </c>
    </row>
    <row r="40761" spans="1:5" x14ac:dyDescent="0.3">
      <c r="A40761">
        <v>30090020</v>
      </c>
      <c r="B40761" t="s">
        <v>2282</v>
      </c>
      <c r="C40761" t="s">
        <v>8</v>
      </c>
      <c r="D40761" t="s">
        <v>2385</v>
      </c>
      <c r="E40761">
        <v>0</v>
      </c>
    </row>
    <row r="40762" spans="1:5" x14ac:dyDescent="0.3">
      <c r="A40762">
        <v>30090020</v>
      </c>
      <c r="B40762" t="s">
        <v>2282</v>
      </c>
      <c r="C40762" t="s">
        <v>8</v>
      </c>
      <c r="D40762" t="s">
        <v>2386</v>
      </c>
      <c r="E40762">
        <v>-16</v>
      </c>
    </row>
    <row r="40763" spans="1:5" x14ac:dyDescent="0.3">
      <c r="A40763">
        <v>30090020</v>
      </c>
      <c r="B40763" t="s">
        <v>2282</v>
      </c>
      <c r="C40763" t="s">
        <v>8</v>
      </c>
      <c r="D40763" t="s">
        <v>2387</v>
      </c>
      <c r="E40763">
        <v>0</v>
      </c>
    </row>
    <row r="40764" spans="1:5" x14ac:dyDescent="0.3">
      <c r="A40764">
        <v>30090020</v>
      </c>
      <c r="B40764" t="s">
        <v>2282</v>
      </c>
      <c r="C40764" t="s">
        <v>8</v>
      </c>
      <c r="D40764" t="s">
        <v>2388</v>
      </c>
      <c r="E40764">
        <v>0</v>
      </c>
    </row>
    <row r="40765" spans="1:5" x14ac:dyDescent="0.3">
      <c r="A40765">
        <v>30090020</v>
      </c>
      <c r="B40765" t="s">
        <v>2282</v>
      </c>
      <c r="C40765" t="s">
        <v>8</v>
      </c>
      <c r="D40765" t="s">
        <v>2389</v>
      </c>
      <c r="E40765">
        <v>-10</v>
      </c>
    </row>
    <row r="40766" spans="1:5" x14ac:dyDescent="0.3">
      <c r="A40766">
        <v>30090020</v>
      </c>
      <c r="B40766" t="s">
        <v>2282</v>
      </c>
      <c r="C40766" t="s">
        <v>8</v>
      </c>
      <c r="D40766" t="s">
        <v>2390</v>
      </c>
      <c r="E40766">
        <v>0</v>
      </c>
    </row>
    <row r="40767" spans="1:5" x14ac:dyDescent="0.3">
      <c r="A40767">
        <v>30090020</v>
      </c>
      <c r="B40767" t="s">
        <v>2282</v>
      </c>
      <c r="C40767" t="s">
        <v>8</v>
      </c>
      <c r="D40767" t="s">
        <v>2391</v>
      </c>
      <c r="E40767">
        <v>-197</v>
      </c>
    </row>
    <row r="40768" spans="1:5" x14ac:dyDescent="0.3">
      <c r="A40768">
        <v>30090020</v>
      </c>
      <c r="B40768" t="s">
        <v>2282</v>
      </c>
      <c r="C40768" t="s">
        <v>8</v>
      </c>
      <c r="D40768" t="s">
        <v>2392</v>
      </c>
      <c r="E40768">
        <v>0</v>
      </c>
    </row>
    <row r="40769" spans="1:5" x14ac:dyDescent="0.3">
      <c r="A40769">
        <v>30090020</v>
      </c>
      <c r="B40769" t="s">
        <v>2282</v>
      </c>
      <c r="C40769" t="s">
        <v>8</v>
      </c>
      <c r="D40769" t="s">
        <v>2393</v>
      </c>
      <c r="E40769">
        <v>0</v>
      </c>
    </row>
    <row r="40770" spans="1:5" x14ac:dyDescent="0.3">
      <c r="A40770">
        <v>30090020</v>
      </c>
      <c r="B40770" t="s">
        <v>2282</v>
      </c>
      <c r="C40770" t="s">
        <v>8</v>
      </c>
      <c r="D40770" t="s">
        <v>2394</v>
      </c>
      <c r="E40770">
        <v>0</v>
      </c>
    </row>
    <row r="40771" spans="1:5" x14ac:dyDescent="0.3">
      <c r="A40771">
        <v>30090020</v>
      </c>
      <c r="B40771" t="s">
        <v>2282</v>
      </c>
      <c r="C40771" t="s">
        <v>8</v>
      </c>
      <c r="D40771" t="s">
        <v>2395</v>
      </c>
      <c r="E40771">
        <v>-4</v>
      </c>
    </row>
    <row r="40772" spans="1:5" x14ac:dyDescent="0.3">
      <c r="A40772">
        <v>30090020</v>
      </c>
      <c r="B40772" t="s">
        <v>2282</v>
      </c>
      <c r="C40772" t="s">
        <v>8</v>
      </c>
      <c r="D40772" t="s">
        <v>2396</v>
      </c>
      <c r="E40772">
        <v>-30</v>
      </c>
    </row>
    <row r="40773" spans="1:5" x14ac:dyDescent="0.3">
      <c r="A40773">
        <v>30090020</v>
      </c>
      <c r="B40773" t="s">
        <v>2282</v>
      </c>
      <c r="C40773" t="s">
        <v>8</v>
      </c>
      <c r="D40773" t="s">
        <v>2397</v>
      </c>
      <c r="E40773">
        <v>0</v>
      </c>
    </row>
    <row r="40774" spans="1:5" x14ac:dyDescent="0.3">
      <c r="A40774">
        <v>30090020</v>
      </c>
      <c r="B40774" t="s">
        <v>2282</v>
      </c>
      <c r="C40774" t="s">
        <v>8</v>
      </c>
      <c r="D40774" t="s">
        <v>2398</v>
      </c>
      <c r="E40774">
        <v>0</v>
      </c>
    </row>
    <row r="40775" spans="1:5" x14ac:dyDescent="0.3">
      <c r="A40775">
        <v>30090020</v>
      </c>
      <c r="B40775" t="s">
        <v>2282</v>
      </c>
      <c r="C40775" t="s">
        <v>8</v>
      </c>
      <c r="D40775" t="s">
        <v>2399</v>
      </c>
      <c r="E40775">
        <v>-16</v>
      </c>
    </row>
    <row r="40776" spans="1:5" x14ac:dyDescent="0.3">
      <c r="A40776">
        <v>30090020</v>
      </c>
      <c r="B40776" t="s">
        <v>2282</v>
      </c>
      <c r="C40776" t="s">
        <v>8</v>
      </c>
      <c r="D40776" t="s">
        <v>2400</v>
      </c>
      <c r="E40776">
        <v>0</v>
      </c>
    </row>
    <row r="40777" spans="1:5" x14ac:dyDescent="0.3">
      <c r="A40777">
        <v>30090020</v>
      </c>
      <c r="B40777" t="s">
        <v>2282</v>
      </c>
      <c r="C40777" t="s">
        <v>8</v>
      </c>
      <c r="D40777" t="s">
        <v>2401</v>
      </c>
      <c r="E40777">
        <v>-10</v>
      </c>
    </row>
    <row r="40778" spans="1:5" x14ac:dyDescent="0.3">
      <c r="A40778">
        <v>30090020</v>
      </c>
      <c r="B40778" t="s">
        <v>2282</v>
      </c>
      <c r="C40778" t="s">
        <v>8</v>
      </c>
      <c r="D40778" t="s">
        <v>2402</v>
      </c>
      <c r="E40778">
        <v>-70</v>
      </c>
    </row>
    <row r="40779" spans="1:5" x14ac:dyDescent="0.3">
      <c r="A40779">
        <v>30090020</v>
      </c>
      <c r="B40779" t="s">
        <v>2282</v>
      </c>
      <c r="C40779" t="s">
        <v>8</v>
      </c>
      <c r="D40779" t="s">
        <v>2403</v>
      </c>
      <c r="E40779">
        <v>-10</v>
      </c>
    </row>
    <row r="40780" spans="1:5" x14ac:dyDescent="0.3">
      <c r="A40780">
        <v>30090020</v>
      </c>
      <c r="B40780" t="s">
        <v>2282</v>
      </c>
      <c r="C40780" t="s">
        <v>8</v>
      </c>
      <c r="D40780" t="s">
        <v>2404</v>
      </c>
      <c r="E40780">
        <v>0</v>
      </c>
    </row>
    <row r="40781" spans="1:5" x14ac:dyDescent="0.3">
      <c r="A40781">
        <v>30090020</v>
      </c>
      <c r="B40781" t="s">
        <v>2282</v>
      </c>
      <c r="C40781" t="s">
        <v>8</v>
      </c>
      <c r="D40781" t="s">
        <v>2405</v>
      </c>
      <c r="E40781">
        <v>-24</v>
      </c>
    </row>
    <row r="40782" spans="1:5" x14ac:dyDescent="0.3">
      <c r="A40782">
        <v>30090020</v>
      </c>
      <c r="B40782" t="s">
        <v>2282</v>
      </c>
      <c r="C40782" t="s">
        <v>8</v>
      </c>
      <c r="D40782" t="s">
        <v>2406</v>
      </c>
      <c r="E40782">
        <v>-6</v>
      </c>
    </row>
    <row r="40783" spans="1:5" x14ac:dyDescent="0.3">
      <c r="A40783">
        <v>30090020</v>
      </c>
      <c r="B40783" t="s">
        <v>2282</v>
      </c>
      <c r="C40783" t="s">
        <v>8</v>
      </c>
      <c r="D40783" t="s">
        <v>2407</v>
      </c>
      <c r="E40783">
        <v>0</v>
      </c>
    </row>
    <row r="40784" spans="1:5" x14ac:dyDescent="0.3">
      <c r="A40784">
        <v>30090020</v>
      </c>
      <c r="B40784" t="s">
        <v>2282</v>
      </c>
      <c r="C40784" t="s">
        <v>8</v>
      </c>
      <c r="D40784" t="s">
        <v>2408</v>
      </c>
      <c r="E40784">
        <v>0</v>
      </c>
    </row>
    <row r="40785" spans="1:5" x14ac:dyDescent="0.3">
      <c r="A40785">
        <v>30090020</v>
      </c>
      <c r="B40785" t="s">
        <v>2282</v>
      </c>
      <c r="C40785" t="s">
        <v>8</v>
      </c>
      <c r="D40785" t="s">
        <v>2409</v>
      </c>
      <c r="E40785">
        <v>0</v>
      </c>
    </row>
    <row r="40786" spans="1:5" x14ac:dyDescent="0.3">
      <c r="A40786">
        <v>30090020</v>
      </c>
      <c r="B40786" t="s">
        <v>2282</v>
      </c>
      <c r="C40786" t="s">
        <v>8</v>
      </c>
      <c r="D40786" t="s">
        <v>2410</v>
      </c>
      <c r="E40786">
        <v>0</v>
      </c>
    </row>
    <row r="40787" spans="1:5" x14ac:dyDescent="0.3">
      <c r="A40787">
        <v>30090020</v>
      </c>
      <c r="B40787" t="s">
        <v>2282</v>
      </c>
      <c r="C40787" t="s">
        <v>8</v>
      </c>
      <c r="D40787" t="s">
        <v>2411</v>
      </c>
      <c r="E40787">
        <v>0</v>
      </c>
    </row>
    <row r="40788" spans="1:5" x14ac:dyDescent="0.3">
      <c r="A40788">
        <v>30090020</v>
      </c>
      <c r="B40788" t="s">
        <v>2282</v>
      </c>
      <c r="C40788" t="s">
        <v>8</v>
      </c>
      <c r="D40788" t="s">
        <v>2412</v>
      </c>
      <c r="E40788">
        <v>-20</v>
      </c>
    </row>
    <row r="40789" spans="1:5" x14ac:dyDescent="0.3">
      <c r="A40789">
        <v>30090020</v>
      </c>
      <c r="B40789" t="s">
        <v>2282</v>
      </c>
      <c r="C40789" t="s">
        <v>8</v>
      </c>
      <c r="D40789" t="s">
        <v>2413</v>
      </c>
      <c r="E40789">
        <v>0</v>
      </c>
    </row>
    <row r="40790" spans="1:5" x14ac:dyDescent="0.3">
      <c r="A40790">
        <v>30070012</v>
      </c>
      <c r="B40790" t="s">
        <v>2284</v>
      </c>
      <c r="C40790" t="s">
        <v>8</v>
      </c>
      <c r="D40790" t="s">
        <v>2378</v>
      </c>
      <c r="E40790">
        <v>0</v>
      </c>
    </row>
    <row r="40791" spans="1:5" x14ac:dyDescent="0.3">
      <c r="A40791">
        <v>30070012</v>
      </c>
      <c r="B40791" t="s">
        <v>2284</v>
      </c>
      <c r="C40791" t="s">
        <v>8</v>
      </c>
      <c r="D40791" t="s">
        <v>2379</v>
      </c>
      <c r="E40791">
        <v>-10</v>
      </c>
    </row>
    <row r="40792" spans="1:5" x14ac:dyDescent="0.3">
      <c r="A40792">
        <v>30070012</v>
      </c>
      <c r="B40792" t="s">
        <v>2284</v>
      </c>
      <c r="C40792" t="s">
        <v>8</v>
      </c>
      <c r="D40792" t="s">
        <v>2380</v>
      </c>
      <c r="E40792">
        <v>0</v>
      </c>
    </row>
    <row r="40793" spans="1:5" x14ac:dyDescent="0.3">
      <c r="A40793">
        <v>30070012</v>
      </c>
      <c r="B40793" t="s">
        <v>2284</v>
      </c>
      <c r="C40793" t="s">
        <v>8</v>
      </c>
      <c r="D40793" t="s">
        <v>2381</v>
      </c>
      <c r="E40793">
        <v>-20</v>
      </c>
    </row>
    <row r="40794" spans="1:5" x14ac:dyDescent="0.3">
      <c r="A40794">
        <v>30070012</v>
      </c>
      <c r="B40794" t="s">
        <v>2284</v>
      </c>
      <c r="C40794" t="s">
        <v>8</v>
      </c>
      <c r="D40794" t="s">
        <v>2382</v>
      </c>
      <c r="E40794">
        <v>-20</v>
      </c>
    </row>
    <row r="40795" spans="1:5" x14ac:dyDescent="0.3">
      <c r="A40795">
        <v>30070012</v>
      </c>
      <c r="B40795" t="s">
        <v>2284</v>
      </c>
      <c r="C40795" t="s">
        <v>8</v>
      </c>
      <c r="D40795" t="s">
        <v>2383</v>
      </c>
      <c r="E40795">
        <v>-6</v>
      </c>
    </row>
    <row r="40796" spans="1:5" x14ac:dyDescent="0.3">
      <c r="A40796">
        <v>30070012</v>
      </c>
      <c r="B40796" t="s">
        <v>2284</v>
      </c>
      <c r="C40796" t="s">
        <v>8</v>
      </c>
      <c r="D40796" t="s">
        <v>2384</v>
      </c>
      <c r="E40796">
        <v>0</v>
      </c>
    </row>
    <row r="40797" spans="1:5" x14ac:dyDescent="0.3">
      <c r="A40797">
        <v>30070012</v>
      </c>
      <c r="B40797" t="s">
        <v>2284</v>
      </c>
      <c r="C40797" t="s">
        <v>8</v>
      </c>
      <c r="D40797" t="s">
        <v>2385</v>
      </c>
      <c r="E40797">
        <v>-10</v>
      </c>
    </row>
    <row r="40798" spans="1:5" x14ac:dyDescent="0.3">
      <c r="A40798">
        <v>30070012</v>
      </c>
      <c r="B40798" t="s">
        <v>2284</v>
      </c>
      <c r="C40798" t="s">
        <v>8</v>
      </c>
      <c r="D40798" t="s">
        <v>2386</v>
      </c>
      <c r="E40798">
        <v>0</v>
      </c>
    </row>
    <row r="40799" spans="1:5" x14ac:dyDescent="0.3">
      <c r="A40799">
        <v>30070012</v>
      </c>
      <c r="B40799" t="s">
        <v>2284</v>
      </c>
      <c r="C40799" t="s">
        <v>8</v>
      </c>
      <c r="D40799" t="s">
        <v>2387</v>
      </c>
      <c r="E40799">
        <v>0</v>
      </c>
    </row>
    <row r="40800" spans="1:5" x14ac:dyDescent="0.3">
      <c r="A40800">
        <v>30070012</v>
      </c>
      <c r="B40800" t="s">
        <v>2284</v>
      </c>
      <c r="C40800" t="s">
        <v>8</v>
      </c>
      <c r="D40800" t="s">
        <v>2388</v>
      </c>
      <c r="E40800">
        <v>0</v>
      </c>
    </row>
    <row r="40801" spans="1:5" x14ac:dyDescent="0.3">
      <c r="A40801">
        <v>30070012</v>
      </c>
      <c r="B40801" t="s">
        <v>2284</v>
      </c>
      <c r="C40801" t="s">
        <v>8</v>
      </c>
      <c r="D40801" t="s">
        <v>2389</v>
      </c>
      <c r="E40801">
        <v>0</v>
      </c>
    </row>
    <row r="40802" spans="1:5" x14ac:dyDescent="0.3">
      <c r="A40802">
        <v>30070012</v>
      </c>
      <c r="B40802" t="s">
        <v>2284</v>
      </c>
      <c r="C40802" t="s">
        <v>8</v>
      </c>
      <c r="D40802" t="s">
        <v>2390</v>
      </c>
      <c r="E40802">
        <v>0</v>
      </c>
    </row>
    <row r="40803" spans="1:5" x14ac:dyDescent="0.3">
      <c r="A40803">
        <v>30070012</v>
      </c>
      <c r="B40803" t="s">
        <v>2284</v>
      </c>
      <c r="C40803" t="s">
        <v>8</v>
      </c>
      <c r="D40803" t="s">
        <v>2391</v>
      </c>
      <c r="E40803">
        <v>0</v>
      </c>
    </row>
    <row r="40804" spans="1:5" x14ac:dyDescent="0.3">
      <c r="A40804">
        <v>30070012</v>
      </c>
      <c r="B40804" t="s">
        <v>2284</v>
      </c>
      <c r="C40804" t="s">
        <v>8</v>
      </c>
      <c r="D40804" t="s">
        <v>2392</v>
      </c>
      <c r="E40804">
        <v>0</v>
      </c>
    </row>
    <row r="40805" spans="1:5" x14ac:dyDescent="0.3">
      <c r="A40805">
        <v>30070012</v>
      </c>
      <c r="B40805" t="s">
        <v>2284</v>
      </c>
      <c r="C40805" t="s">
        <v>8</v>
      </c>
      <c r="D40805" t="s">
        <v>2393</v>
      </c>
      <c r="E40805">
        <v>0</v>
      </c>
    </row>
    <row r="40806" spans="1:5" x14ac:dyDescent="0.3">
      <c r="A40806">
        <v>30070012</v>
      </c>
      <c r="B40806" t="s">
        <v>2284</v>
      </c>
      <c r="C40806" t="s">
        <v>8</v>
      </c>
      <c r="D40806" t="s">
        <v>2394</v>
      </c>
      <c r="E40806">
        <v>0</v>
      </c>
    </row>
    <row r="40807" spans="1:5" x14ac:dyDescent="0.3">
      <c r="A40807">
        <v>30070012</v>
      </c>
      <c r="B40807" t="s">
        <v>2284</v>
      </c>
      <c r="C40807" t="s">
        <v>8</v>
      </c>
      <c r="D40807" t="s">
        <v>2395</v>
      </c>
      <c r="E40807">
        <v>0</v>
      </c>
    </row>
    <row r="40808" spans="1:5" x14ac:dyDescent="0.3">
      <c r="A40808">
        <v>30070012</v>
      </c>
      <c r="B40808" t="s">
        <v>2284</v>
      </c>
      <c r="C40808" t="s">
        <v>8</v>
      </c>
      <c r="D40808" t="s">
        <v>2396</v>
      </c>
      <c r="E40808">
        <v>0</v>
      </c>
    </row>
    <row r="40809" spans="1:5" x14ac:dyDescent="0.3">
      <c r="A40809">
        <v>30070012</v>
      </c>
      <c r="B40809" t="s">
        <v>2284</v>
      </c>
      <c r="C40809" t="s">
        <v>8</v>
      </c>
      <c r="D40809" t="s">
        <v>2397</v>
      </c>
      <c r="E40809">
        <v>0</v>
      </c>
    </row>
    <row r="40810" spans="1:5" x14ac:dyDescent="0.3">
      <c r="A40810">
        <v>30070012</v>
      </c>
      <c r="B40810" t="s">
        <v>2284</v>
      </c>
      <c r="C40810" t="s">
        <v>8</v>
      </c>
      <c r="D40810" t="s">
        <v>2398</v>
      </c>
      <c r="E40810">
        <v>-4</v>
      </c>
    </row>
    <row r="40811" spans="1:5" x14ac:dyDescent="0.3">
      <c r="A40811">
        <v>30070012</v>
      </c>
      <c r="B40811" t="s">
        <v>2284</v>
      </c>
      <c r="C40811" t="s">
        <v>8</v>
      </c>
      <c r="D40811" t="s">
        <v>2399</v>
      </c>
      <c r="E40811">
        <v>0</v>
      </c>
    </row>
    <row r="40812" spans="1:5" x14ac:dyDescent="0.3">
      <c r="A40812">
        <v>30070012</v>
      </c>
      <c r="B40812" t="s">
        <v>2284</v>
      </c>
      <c r="C40812" t="s">
        <v>8</v>
      </c>
      <c r="D40812" t="s">
        <v>2400</v>
      </c>
      <c r="E40812">
        <v>0</v>
      </c>
    </row>
    <row r="40813" spans="1:5" x14ac:dyDescent="0.3">
      <c r="A40813">
        <v>30070012</v>
      </c>
      <c r="B40813" t="s">
        <v>2284</v>
      </c>
      <c r="C40813" t="s">
        <v>8</v>
      </c>
      <c r="D40813" t="s">
        <v>2401</v>
      </c>
      <c r="E40813">
        <v>0</v>
      </c>
    </row>
    <row r="40814" spans="1:5" x14ac:dyDescent="0.3">
      <c r="A40814">
        <v>30070012</v>
      </c>
      <c r="B40814" t="s">
        <v>2284</v>
      </c>
      <c r="C40814" t="s">
        <v>8</v>
      </c>
      <c r="D40814" t="s">
        <v>2402</v>
      </c>
      <c r="E40814">
        <v>0</v>
      </c>
    </row>
    <row r="40815" spans="1:5" x14ac:dyDescent="0.3">
      <c r="A40815">
        <v>30070012</v>
      </c>
      <c r="B40815" t="s">
        <v>2284</v>
      </c>
      <c r="C40815" t="s">
        <v>8</v>
      </c>
      <c r="D40815" t="s">
        <v>2403</v>
      </c>
      <c r="E40815">
        <v>0</v>
      </c>
    </row>
    <row r="40816" spans="1:5" x14ac:dyDescent="0.3">
      <c r="A40816">
        <v>30070012</v>
      </c>
      <c r="B40816" t="s">
        <v>2284</v>
      </c>
      <c r="C40816" t="s">
        <v>8</v>
      </c>
      <c r="D40816" t="s">
        <v>2404</v>
      </c>
      <c r="E40816">
        <v>0</v>
      </c>
    </row>
    <row r="40817" spans="1:5" x14ac:dyDescent="0.3">
      <c r="A40817">
        <v>30070012</v>
      </c>
      <c r="B40817" t="s">
        <v>2284</v>
      </c>
      <c r="C40817" t="s">
        <v>8</v>
      </c>
      <c r="D40817" t="s">
        <v>2405</v>
      </c>
      <c r="E40817">
        <v>0</v>
      </c>
    </row>
    <row r="40818" spans="1:5" x14ac:dyDescent="0.3">
      <c r="A40818">
        <v>30070012</v>
      </c>
      <c r="B40818" t="s">
        <v>2284</v>
      </c>
      <c r="C40818" t="s">
        <v>8</v>
      </c>
      <c r="D40818" t="s">
        <v>2406</v>
      </c>
      <c r="E40818">
        <v>0</v>
      </c>
    </row>
    <row r="40819" spans="1:5" x14ac:dyDescent="0.3">
      <c r="A40819">
        <v>30070012</v>
      </c>
      <c r="B40819" t="s">
        <v>2284</v>
      </c>
      <c r="C40819" t="s">
        <v>8</v>
      </c>
      <c r="D40819" t="s">
        <v>2407</v>
      </c>
      <c r="E40819">
        <v>-10</v>
      </c>
    </row>
    <row r="40820" spans="1:5" x14ac:dyDescent="0.3">
      <c r="A40820">
        <v>30070012</v>
      </c>
      <c r="B40820" t="s">
        <v>2284</v>
      </c>
      <c r="C40820" t="s">
        <v>8</v>
      </c>
      <c r="D40820" t="s">
        <v>2408</v>
      </c>
      <c r="E40820">
        <v>0</v>
      </c>
    </row>
    <row r="40821" spans="1:5" x14ac:dyDescent="0.3">
      <c r="A40821">
        <v>30070012</v>
      </c>
      <c r="B40821" t="s">
        <v>2284</v>
      </c>
      <c r="C40821" t="s">
        <v>8</v>
      </c>
      <c r="D40821" t="s">
        <v>2409</v>
      </c>
      <c r="E40821">
        <v>-10</v>
      </c>
    </row>
    <row r="40822" spans="1:5" x14ac:dyDescent="0.3">
      <c r="A40822">
        <v>30070012</v>
      </c>
      <c r="B40822" t="s">
        <v>2284</v>
      </c>
      <c r="C40822" t="s">
        <v>8</v>
      </c>
      <c r="D40822" t="s">
        <v>2410</v>
      </c>
      <c r="E40822">
        <v>0</v>
      </c>
    </row>
    <row r="40823" spans="1:5" x14ac:dyDescent="0.3">
      <c r="A40823">
        <v>30070012</v>
      </c>
      <c r="B40823" t="s">
        <v>2284</v>
      </c>
      <c r="C40823" t="s">
        <v>8</v>
      </c>
      <c r="D40823" t="s">
        <v>2411</v>
      </c>
      <c r="E40823">
        <v>0</v>
      </c>
    </row>
    <row r="40824" spans="1:5" x14ac:dyDescent="0.3">
      <c r="A40824">
        <v>30070012</v>
      </c>
      <c r="B40824" t="s">
        <v>2284</v>
      </c>
      <c r="C40824" t="s">
        <v>8</v>
      </c>
      <c r="D40824" t="s">
        <v>2412</v>
      </c>
      <c r="E40824">
        <v>0</v>
      </c>
    </row>
    <row r="40825" spans="1:5" x14ac:dyDescent="0.3">
      <c r="A40825">
        <v>30070012</v>
      </c>
      <c r="B40825" t="s">
        <v>2284</v>
      </c>
      <c r="C40825" t="s">
        <v>8</v>
      </c>
      <c r="D40825" t="s">
        <v>2413</v>
      </c>
      <c r="E40825">
        <v>0</v>
      </c>
    </row>
    <row r="40826" spans="1:5" x14ac:dyDescent="0.3">
      <c r="A40826">
        <v>30010029</v>
      </c>
      <c r="B40826" t="s">
        <v>2286</v>
      </c>
      <c r="C40826" t="s">
        <v>8</v>
      </c>
      <c r="D40826" t="s">
        <v>2378</v>
      </c>
      <c r="E40826">
        <v>0</v>
      </c>
    </row>
    <row r="40827" spans="1:5" x14ac:dyDescent="0.3">
      <c r="A40827">
        <v>30010029</v>
      </c>
      <c r="B40827" t="s">
        <v>2286</v>
      </c>
      <c r="C40827" t="s">
        <v>8</v>
      </c>
      <c r="D40827" t="s">
        <v>2379</v>
      </c>
      <c r="E40827">
        <v>0</v>
      </c>
    </row>
    <row r="40828" spans="1:5" x14ac:dyDescent="0.3">
      <c r="A40828">
        <v>30010029</v>
      </c>
      <c r="B40828" t="s">
        <v>2286</v>
      </c>
      <c r="C40828" t="s">
        <v>8</v>
      </c>
      <c r="D40828" t="s">
        <v>2380</v>
      </c>
      <c r="E40828">
        <v>0</v>
      </c>
    </row>
    <row r="40829" spans="1:5" x14ac:dyDescent="0.3">
      <c r="A40829">
        <v>30010029</v>
      </c>
      <c r="B40829" t="s">
        <v>2286</v>
      </c>
      <c r="C40829" t="s">
        <v>8</v>
      </c>
      <c r="D40829" t="s">
        <v>2381</v>
      </c>
      <c r="E40829">
        <v>0</v>
      </c>
    </row>
    <row r="40830" spans="1:5" x14ac:dyDescent="0.3">
      <c r="A40830">
        <v>30010029</v>
      </c>
      <c r="B40830" t="s">
        <v>2286</v>
      </c>
      <c r="C40830" t="s">
        <v>8</v>
      </c>
      <c r="D40830" t="s">
        <v>2382</v>
      </c>
      <c r="E40830">
        <v>0</v>
      </c>
    </row>
    <row r="40831" spans="1:5" x14ac:dyDescent="0.3">
      <c r="A40831">
        <v>30010029</v>
      </c>
      <c r="B40831" t="s">
        <v>2286</v>
      </c>
      <c r="C40831" t="s">
        <v>8</v>
      </c>
      <c r="D40831" t="s">
        <v>2383</v>
      </c>
      <c r="E40831">
        <v>0</v>
      </c>
    </row>
    <row r="40832" spans="1:5" x14ac:dyDescent="0.3">
      <c r="A40832">
        <v>30010029</v>
      </c>
      <c r="B40832" t="s">
        <v>2286</v>
      </c>
      <c r="C40832" t="s">
        <v>8</v>
      </c>
      <c r="D40832" t="s">
        <v>2384</v>
      </c>
      <c r="E40832">
        <v>0</v>
      </c>
    </row>
    <row r="40833" spans="1:5" x14ac:dyDescent="0.3">
      <c r="A40833">
        <v>30010029</v>
      </c>
      <c r="B40833" t="s">
        <v>2286</v>
      </c>
      <c r="C40833" t="s">
        <v>8</v>
      </c>
      <c r="D40833" t="s">
        <v>2385</v>
      </c>
      <c r="E40833">
        <v>0</v>
      </c>
    </row>
    <row r="40834" spans="1:5" x14ac:dyDescent="0.3">
      <c r="A40834">
        <v>30010029</v>
      </c>
      <c r="B40834" t="s">
        <v>2286</v>
      </c>
      <c r="C40834" t="s">
        <v>8</v>
      </c>
      <c r="D40834" t="s">
        <v>2386</v>
      </c>
      <c r="E40834">
        <v>0</v>
      </c>
    </row>
    <row r="40835" spans="1:5" x14ac:dyDescent="0.3">
      <c r="A40835">
        <v>30010029</v>
      </c>
      <c r="B40835" t="s">
        <v>2286</v>
      </c>
      <c r="C40835" t="s">
        <v>8</v>
      </c>
      <c r="D40835" t="s">
        <v>2387</v>
      </c>
      <c r="E40835">
        <v>0</v>
      </c>
    </row>
    <row r="40836" spans="1:5" x14ac:dyDescent="0.3">
      <c r="A40836">
        <v>30010029</v>
      </c>
      <c r="B40836" t="s">
        <v>2286</v>
      </c>
      <c r="C40836" t="s">
        <v>8</v>
      </c>
      <c r="D40836" t="s">
        <v>2388</v>
      </c>
      <c r="E40836">
        <v>0</v>
      </c>
    </row>
    <row r="40837" spans="1:5" x14ac:dyDescent="0.3">
      <c r="A40837">
        <v>30010029</v>
      </c>
      <c r="B40837" t="s">
        <v>2286</v>
      </c>
      <c r="C40837" t="s">
        <v>8</v>
      </c>
      <c r="D40837" t="s">
        <v>2389</v>
      </c>
      <c r="E40837">
        <v>0</v>
      </c>
    </row>
    <row r="40838" spans="1:5" x14ac:dyDescent="0.3">
      <c r="A40838">
        <v>30010029</v>
      </c>
      <c r="B40838" t="s">
        <v>2286</v>
      </c>
      <c r="C40838" t="s">
        <v>8</v>
      </c>
      <c r="D40838" t="s">
        <v>2390</v>
      </c>
      <c r="E40838">
        <v>0</v>
      </c>
    </row>
    <row r="40839" spans="1:5" x14ac:dyDescent="0.3">
      <c r="A40839">
        <v>30010029</v>
      </c>
      <c r="B40839" t="s">
        <v>2286</v>
      </c>
      <c r="C40839" t="s">
        <v>8</v>
      </c>
      <c r="D40839" t="s">
        <v>2391</v>
      </c>
      <c r="E40839">
        <v>0</v>
      </c>
    </row>
    <row r="40840" spans="1:5" x14ac:dyDescent="0.3">
      <c r="A40840">
        <v>30010029</v>
      </c>
      <c r="B40840" t="s">
        <v>2286</v>
      </c>
      <c r="C40840" t="s">
        <v>8</v>
      </c>
      <c r="D40840" t="s">
        <v>2392</v>
      </c>
      <c r="E40840">
        <v>0</v>
      </c>
    </row>
    <row r="40841" spans="1:5" x14ac:dyDescent="0.3">
      <c r="A40841">
        <v>30010029</v>
      </c>
      <c r="B40841" t="s">
        <v>2286</v>
      </c>
      <c r="C40841" t="s">
        <v>8</v>
      </c>
      <c r="D40841" t="s">
        <v>2393</v>
      </c>
      <c r="E40841">
        <v>-15</v>
      </c>
    </row>
    <row r="40842" spans="1:5" x14ac:dyDescent="0.3">
      <c r="A40842">
        <v>30010029</v>
      </c>
      <c r="B40842" t="s">
        <v>2286</v>
      </c>
      <c r="C40842" t="s">
        <v>8</v>
      </c>
      <c r="D40842" t="s">
        <v>2394</v>
      </c>
      <c r="E40842">
        <v>0</v>
      </c>
    </row>
    <row r="40843" spans="1:5" x14ac:dyDescent="0.3">
      <c r="A40843">
        <v>30010029</v>
      </c>
      <c r="B40843" t="s">
        <v>2286</v>
      </c>
      <c r="C40843" t="s">
        <v>8</v>
      </c>
      <c r="D40843" t="s">
        <v>2395</v>
      </c>
      <c r="E40843">
        <v>0</v>
      </c>
    </row>
    <row r="40844" spans="1:5" x14ac:dyDescent="0.3">
      <c r="A40844">
        <v>30010029</v>
      </c>
      <c r="B40844" t="s">
        <v>2286</v>
      </c>
      <c r="C40844" t="s">
        <v>8</v>
      </c>
      <c r="D40844" t="s">
        <v>2396</v>
      </c>
      <c r="E40844">
        <v>0</v>
      </c>
    </row>
    <row r="40845" spans="1:5" x14ac:dyDescent="0.3">
      <c r="A40845">
        <v>30010029</v>
      </c>
      <c r="B40845" t="s">
        <v>2286</v>
      </c>
      <c r="C40845" t="s">
        <v>8</v>
      </c>
      <c r="D40845" t="s">
        <v>2397</v>
      </c>
      <c r="E40845">
        <v>0</v>
      </c>
    </row>
    <row r="40846" spans="1:5" x14ac:dyDescent="0.3">
      <c r="A40846">
        <v>30010029</v>
      </c>
      <c r="B40846" t="s">
        <v>2286</v>
      </c>
      <c r="C40846" t="s">
        <v>8</v>
      </c>
      <c r="D40846" t="s">
        <v>2398</v>
      </c>
      <c r="E40846">
        <v>-6</v>
      </c>
    </row>
    <row r="40847" spans="1:5" x14ac:dyDescent="0.3">
      <c r="A40847">
        <v>30010029</v>
      </c>
      <c r="B40847" t="s">
        <v>2286</v>
      </c>
      <c r="C40847" t="s">
        <v>8</v>
      </c>
      <c r="D40847" t="s">
        <v>2399</v>
      </c>
      <c r="E40847">
        <v>-6</v>
      </c>
    </row>
    <row r="40848" spans="1:5" x14ac:dyDescent="0.3">
      <c r="A40848">
        <v>30010029</v>
      </c>
      <c r="B40848" t="s">
        <v>2286</v>
      </c>
      <c r="C40848" t="s">
        <v>8</v>
      </c>
      <c r="D40848" t="s">
        <v>2400</v>
      </c>
      <c r="E40848">
        <v>0</v>
      </c>
    </row>
    <row r="40849" spans="1:5" x14ac:dyDescent="0.3">
      <c r="A40849">
        <v>30010029</v>
      </c>
      <c r="B40849" t="s">
        <v>2286</v>
      </c>
      <c r="C40849" t="s">
        <v>8</v>
      </c>
      <c r="D40849" t="s">
        <v>2401</v>
      </c>
      <c r="E40849">
        <v>0</v>
      </c>
    </row>
    <row r="40850" spans="1:5" x14ac:dyDescent="0.3">
      <c r="A40850">
        <v>30010029</v>
      </c>
      <c r="B40850" t="s">
        <v>2286</v>
      </c>
      <c r="C40850" t="s">
        <v>8</v>
      </c>
      <c r="D40850" t="s">
        <v>2402</v>
      </c>
      <c r="E40850">
        <v>-8</v>
      </c>
    </row>
    <row r="40851" spans="1:5" x14ac:dyDescent="0.3">
      <c r="A40851">
        <v>30010029</v>
      </c>
      <c r="B40851" t="s">
        <v>2286</v>
      </c>
      <c r="C40851" t="s">
        <v>8</v>
      </c>
      <c r="D40851" t="s">
        <v>2403</v>
      </c>
      <c r="E40851">
        <v>0</v>
      </c>
    </row>
    <row r="40852" spans="1:5" x14ac:dyDescent="0.3">
      <c r="A40852">
        <v>30010029</v>
      </c>
      <c r="B40852" t="s">
        <v>2286</v>
      </c>
      <c r="C40852" t="s">
        <v>8</v>
      </c>
      <c r="D40852" t="s">
        <v>2404</v>
      </c>
      <c r="E40852">
        <v>0</v>
      </c>
    </row>
    <row r="40853" spans="1:5" x14ac:dyDescent="0.3">
      <c r="A40853">
        <v>30010029</v>
      </c>
      <c r="B40853" t="s">
        <v>2286</v>
      </c>
      <c r="C40853" t="s">
        <v>8</v>
      </c>
      <c r="D40853" t="s">
        <v>2405</v>
      </c>
      <c r="E40853">
        <v>0</v>
      </c>
    </row>
    <row r="40854" spans="1:5" x14ac:dyDescent="0.3">
      <c r="A40854">
        <v>30010029</v>
      </c>
      <c r="B40854" t="s">
        <v>2286</v>
      </c>
      <c r="C40854" t="s">
        <v>8</v>
      </c>
      <c r="D40854" t="s">
        <v>2406</v>
      </c>
      <c r="E40854">
        <v>0</v>
      </c>
    </row>
    <row r="40855" spans="1:5" x14ac:dyDescent="0.3">
      <c r="A40855">
        <v>30010029</v>
      </c>
      <c r="B40855" t="s">
        <v>2286</v>
      </c>
      <c r="C40855" t="s">
        <v>8</v>
      </c>
      <c r="D40855" t="s">
        <v>2407</v>
      </c>
      <c r="E40855">
        <v>0</v>
      </c>
    </row>
    <row r="40856" spans="1:5" x14ac:dyDescent="0.3">
      <c r="A40856">
        <v>30010029</v>
      </c>
      <c r="B40856" t="s">
        <v>2286</v>
      </c>
      <c r="C40856" t="s">
        <v>8</v>
      </c>
      <c r="D40856" t="s">
        <v>2408</v>
      </c>
      <c r="E40856">
        <v>0</v>
      </c>
    </row>
    <row r="40857" spans="1:5" x14ac:dyDescent="0.3">
      <c r="A40857">
        <v>30010029</v>
      </c>
      <c r="B40857" t="s">
        <v>2286</v>
      </c>
      <c r="C40857" t="s">
        <v>8</v>
      </c>
      <c r="D40857" t="s">
        <v>2409</v>
      </c>
      <c r="E40857">
        <v>0</v>
      </c>
    </row>
    <row r="40858" spans="1:5" x14ac:dyDescent="0.3">
      <c r="A40858">
        <v>30010029</v>
      </c>
      <c r="B40858" t="s">
        <v>2286</v>
      </c>
      <c r="C40858" t="s">
        <v>8</v>
      </c>
      <c r="D40858" t="s">
        <v>2410</v>
      </c>
      <c r="E40858">
        <v>-20</v>
      </c>
    </row>
    <row r="40859" spans="1:5" x14ac:dyDescent="0.3">
      <c r="A40859">
        <v>30010029</v>
      </c>
      <c r="B40859" t="s">
        <v>2286</v>
      </c>
      <c r="C40859" t="s">
        <v>8</v>
      </c>
      <c r="D40859" t="s">
        <v>2411</v>
      </c>
      <c r="E40859">
        <v>0</v>
      </c>
    </row>
    <row r="40860" spans="1:5" x14ac:dyDescent="0.3">
      <c r="A40860">
        <v>30010029</v>
      </c>
      <c r="B40860" t="s">
        <v>2286</v>
      </c>
      <c r="C40860" t="s">
        <v>8</v>
      </c>
      <c r="D40860" t="s">
        <v>2412</v>
      </c>
      <c r="E40860">
        <v>0</v>
      </c>
    </row>
    <row r="40861" spans="1:5" x14ac:dyDescent="0.3">
      <c r="A40861">
        <v>30010029</v>
      </c>
      <c r="B40861" t="s">
        <v>2286</v>
      </c>
      <c r="C40861" t="s">
        <v>8</v>
      </c>
      <c r="D40861" t="s">
        <v>2413</v>
      </c>
      <c r="E40861">
        <v>-4</v>
      </c>
    </row>
    <row r="40862" spans="1:5" x14ac:dyDescent="0.3">
      <c r="A40862">
        <v>50210001</v>
      </c>
      <c r="B40862" t="s">
        <v>2288</v>
      </c>
      <c r="C40862" t="s">
        <v>8</v>
      </c>
      <c r="D40862" t="s">
        <v>2378</v>
      </c>
      <c r="E40862">
        <v>0</v>
      </c>
    </row>
    <row r="40863" spans="1:5" x14ac:dyDescent="0.3">
      <c r="A40863">
        <v>50210001</v>
      </c>
      <c r="B40863" t="s">
        <v>2288</v>
      </c>
      <c r="C40863" t="s">
        <v>8</v>
      </c>
      <c r="D40863" t="s">
        <v>2379</v>
      </c>
      <c r="E40863">
        <v>0</v>
      </c>
    </row>
    <row r="40864" spans="1:5" x14ac:dyDescent="0.3">
      <c r="A40864">
        <v>50210001</v>
      </c>
      <c r="B40864" t="s">
        <v>2288</v>
      </c>
      <c r="C40864" t="s">
        <v>8</v>
      </c>
      <c r="D40864" t="s">
        <v>2380</v>
      </c>
      <c r="E40864">
        <v>-100</v>
      </c>
    </row>
    <row r="40865" spans="1:5" x14ac:dyDescent="0.3">
      <c r="A40865">
        <v>50210001</v>
      </c>
      <c r="B40865" t="s">
        <v>2288</v>
      </c>
      <c r="C40865" t="s">
        <v>8</v>
      </c>
      <c r="D40865" t="s">
        <v>2381</v>
      </c>
      <c r="E40865">
        <v>0</v>
      </c>
    </row>
    <row r="40866" spans="1:5" x14ac:dyDescent="0.3">
      <c r="A40866">
        <v>50210001</v>
      </c>
      <c r="B40866" t="s">
        <v>2288</v>
      </c>
      <c r="C40866" t="s">
        <v>8</v>
      </c>
      <c r="D40866" t="s">
        <v>2382</v>
      </c>
      <c r="E40866">
        <v>-100</v>
      </c>
    </row>
    <row r="40867" spans="1:5" x14ac:dyDescent="0.3">
      <c r="A40867">
        <v>50210001</v>
      </c>
      <c r="B40867" t="s">
        <v>2288</v>
      </c>
      <c r="C40867" t="s">
        <v>8</v>
      </c>
      <c r="D40867" t="s">
        <v>2383</v>
      </c>
      <c r="E40867">
        <v>0</v>
      </c>
    </row>
    <row r="40868" spans="1:5" x14ac:dyDescent="0.3">
      <c r="A40868">
        <v>50210001</v>
      </c>
      <c r="B40868" t="s">
        <v>2288</v>
      </c>
      <c r="C40868" t="s">
        <v>8</v>
      </c>
      <c r="D40868" t="s">
        <v>2384</v>
      </c>
      <c r="E40868">
        <v>-100</v>
      </c>
    </row>
    <row r="40869" spans="1:5" x14ac:dyDescent="0.3">
      <c r="A40869">
        <v>50210001</v>
      </c>
      <c r="B40869" t="s">
        <v>2288</v>
      </c>
      <c r="C40869" t="s">
        <v>8</v>
      </c>
      <c r="D40869" t="s">
        <v>2385</v>
      </c>
      <c r="E40869">
        <v>0</v>
      </c>
    </row>
    <row r="40870" spans="1:5" x14ac:dyDescent="0.3">
      <c r="A40870">
        <v>50210001</v>
      </c>
      <c r="B40870" t="s">
        <v>2288</v>
      </c>
      <c r="C40870" t="s">
        <v>8</v>
      </c>
      <c r="D40870" t="s">
        <v>2386</v>
      </c>
      <c r="E40870">
        <v>0</v>
      </c>
    </row>
    <row r="40871" spans="1:5" x14ac:dyDescent="0.3">
      <c r="A40871">
        <v>50210001</v>
      </c>
      <c r="B40871" t="s">
        <v>2288</v>
      </c>
      <c r="C40871" t="s">
        <v>8</v>
      </c>
      <c r="D40871" t="s">
        <v>2387</v>
      </c>
      <c r="E40871">
        <v>0</v>
      </c>
    </row>
    <row r="40872" spans="1:5" x14ac:dyDescent="0.3">
      <c r="A40872">
        <v>50210001</v>
      </c>
      <c r="B40872" t="s">
        <v>2288</v>
      </c>
      <c r="C40872" t="s">
        <v>8</v>
      </c>
      <c r="D40872" t="s">
        <v>2388</v>
      </c>
      <c r="E40872">
        <v>-100</v>
      </c>
    </row>
    <row r="40873" spans="1:5" x14ac:dyDescent="0.3">
      <c r="A40873">
        <v>50210001</v>
      </c>
      <c r="B40873" t="s">
        <v>2288</v>
      </c>
      <c r="C40873" t="s">
        <v>8</v>
      </c>
      <c r="D40873" t="s">
        <v>2389</v>
      </c>
      <c r="E40873">
        <v>0</v>
      </c>
    </row>
    <row r="40874" spans="1:5" x14ac:dyDescent="0.3">
      <c r="A40874">
        <v>50210001</v>
      </c>
      <c r="B40874" t="s">
        <v>2288</v>
      </c>
      <c r="C40874" t="s">
        <v>8</v>
      </c>
      <c r="D40874" t="s">
        <v>2390</v>
      </c>
      <c r="E40874">
        <v>0</v>
      </c>
    </row>
    <row r="40875" spans="1:5" x14ac:dyDescent="0.3">
      <c r="A40875">
        <v>50210001</v>
      </c>
      <c r="B40875" t="s">
        <v>2288</v>
      </c>
      <c r="C40875" t="s">
        <v>8</v>
      </c>
      <c r="D40875" t="s">
        <v>2391</v>
      </c>
      <c r="E40875">
        <v>-400</v>
      </c>
    </row>
    <row r="40876" spans="1:5" x14ac:dyDescent="0.3">
      <c r="A40876">
        <v>50210001</v>
      </c>
      <c r="B40876" t="s">
        <v>2288</v>
      </c>
      <c r="C40876" t="s">
        <v>8</v>
      </c>
      <c r="D40876" t="s">
        <v>2392</v>
      </c>
      <c r="E40876">
        <v>0</v>
      </c>
    </row>
    <row r="40877" spans="1:5" x14ac:dyDescent="0.3">
      <c r="A40877">
        <v>50210001</v>
      </c>
      <c r="B40877" t="s">
        <v>2288</v>
      </c>
      <c r="C40877" t="s">
        <v>8</v>
      </c>
      <c r="D40877" t="s">
        <v>2393</v>
      </c>
      <c r="E40877">
        <v>0</v>
      </c>
    </row>
    <row r="40878" spans="1:5" x14ac:dyDescent="0.3">
      <c r="A40878">
        <v>50210001</v>
      </c>
      <c r="B40878" t="s">
        <v>2288</v>
      </c>
      <c r="C40878" t="s">
        <v>8</v>
      </c>
      <c r="D40878" t="s">
        <v>2394</v>
      </c>
      <c r="E40878">
        <v>-100</v>
      </c>
    </row>
    <row r="40879" spans="1:5" x14ac:dyDescent="0.3">
      <c r="A40879">
        <v>50210001</v>
      </c>
      <c r="B40879" t="s">
        <v>2288</v>
      </c>
      <c r="C40879" t="s">
        <v>8</v>
      </c>
      <c r="D40879" t="s">
        <v>2395</v>
      </c>
      <c r="E40879">
        <v>0</v>
      </c>
    </row>
    <row r="40880" spans="1:5" x14ac:dyDescent="0.3">
      <c r="A40880">
        <v>50210001</v>
      </c>
      <c r="B40880" t="s">
        <v>2288</v>
      </c>
      <c r="C40880" t="s">
        <v>8</v>
      </c>
      <c r="D40880" t="s">
        <v>2396</v>
      </c>
      <c r="E40880">
        <v>-100</v>
      </c>
    </row>
    <row r="40881" spans="1:5" x14ac:dyDescent="0.3">
      <c r="A40881">
        <v>50210001</v>
      </c>
      <c r="B40881" t="s">
        <v>2288</v>
      </c>
      <c r="C40881" t="s">
        <v>8</v>
      </c>
      <c r="D40881" t="s">
        <v>2397</v>
      </c>
      <c r="E40881">
        <v>-100</v>
      </c>
    </row>
    <row r="40882" spans="1:5" x14ac:dyDescent="0.3">
      <c r="A40882">
        <v>50210001</v>
      </c>
      <c r="B40882" t="s">
        <v>2288</v>
      </c>
      <c r="C40882" t="s">
        <v>8</v>
      </c>
      <c r="D40882" t="s">
        <v>2398</v>
      </c>
      <c r="E40882">
        <v>-100</v>
      </c>
    </row>
    <row r="40883" spans="1:5" x14ac:dyDescent="0.3">
      <c r="A40883">
        <v>50210001</v>
      </c>
      <c r="B40883" t="s">
        <v>2288</v>
      </c>
      <c r="C40883" t="s">
        <v>8</v>
      </c>
      <c r="D40883" t="s">
        <v>2399</v>
      </c>
      <c r="E40883">
        <v>0</v>
      </c>
    </row>
    <row r="40884" spans="1:5" x14ac:dyDescent="0.3">
      <c r="A40884">
        <v>50210001</v>
      </c>
      <c r="B40884" t="s">
        <v>2288</v>
      </c>
      <c r="C40884" t="s">
        <v>8</v>
      </c>
      <c r="D40884" t="s">
        <v>2400</v>
      </c>
      <c r="E40884">
        <v>0</v>
      </c>
    </row>
    <row r="40885" spans="1:5" x14ac:dyDescent="0.3">
      <c r="A40885">
        <v>50210001</v>
      </c>
      <c r="B40885" t="s">
        <v>2288</v>
      </c>
      <c r="C40885" t="s">
        <v>8</v>
      </c>
      <c r="D40885" t="s">
        <v>2401</v>
      </c>
      <c r="E40885">
        <v>0</v>
      </c>
    </row>
    <row r="40886" spans="1:5" x14ac:dyDescent="0.3">
      <c r="A40886">
        <v>50210001</v>
      </c>
      <c r="B40886" t="s">
        <v>2288</v>
      </c>
      <c r="C40886" t="s">
        <v>8</v>
      </c>
      <c r="D40886" t="s">
        <v>2402</v>
      </c>
      <c r="E40886">
        <v>-300</v>
      </c>
    </row>
    <row r="40887" spans="1:5" x14ac:dyDescent="0.3">
      <c r="A40887">
        <v>50210001</v>
      </c>
      <c r="B40887" t="s">
        <v>2288</v>
      </c>
      <c r="C40887" t="s">
        <v>8</v>
      </c>
      <c r="D40887" t="s">
        <v>2403</v>
      </c>
      <c r="E40887">
        <v>-300</v>
      </c>
    </row>
    <row r="40888" spans="1:5" x14ac:dyDescent="0.3">
      <c r="A40888">
        <v>50210001</v>
      </c>
      <c r="B40888" t="s">
        <v>2288</v>
      </c>
      <c r="C40888" t="s">
        <v>8</v>
      </c>
      <c r="D40888" t="s">
        <v>2404</v>
      </c>
      <c r="E40888">
        <v>0</v>
      </c>
    </row>
    <row r="40889" spans="1:5" x14ac:dyDescent="0.3">
      <c r="A40889">
        <v>50210001</v>
      </c>
      <c r="B40889" t="s">
        <v>2288</v>
      </c>
      <c r="C40889" t="s">
        <v>8</v>
      </c>
      <c r="D40889" t="s">
        <v>2405</v>
      </c>
      <c r="E40889">
        <v>-100</v>
      </c>
    </row>
    <row r="40890" spans="1:5" x14ac:dyDescent="0.3">
      <c r="A40890">
        <v>50210001</v>
      </c>
      <c r="B40890" t="s">
        <v>2288</v>
      </c>
      <c r="C40890" t="s">
        <v>8</v>
      </c>
      <c r="D40890" t="s">
        <v>2406</v>
      </c>
      <c r="E40890">
        <v>0</v>
      </c>
    </row>
    <row r="40891" spans="1:5" x14ac:dyDescent="0.3">
      <c r="A40891">
        <v>50210001</v>
      </c>
      <c r="B40891" t="s">
        <v>2288</v>
      </c>
      <c r="C40891" t="s">
        <v>8</v>
      </c>
      <c r="D40891" t="s">
        <v>2407</v>
      </c>
      <c r="E40891">
        <v>0</v>
      </c>
    </row>
    <row r="40892" spans="1:5" x14ac:dyDescent="0.3">
      <c r="A40892">
        <v>50210001</v>
      </c>
      <c r="B40892" t="s">
        <v>2288</v>
      </c>
      <c r="C40892" t="s">
        <v>8</v>
      </c>
      <c r="D40892" t="s">
        <v>2408</v>
      </c>
      <c r="E40892">
        <v>0</v>
      </c>
    </row>
    <row r="40893" spans="1:5" x14ac:dyDescent="0.3">
      <c r="A40893">
        <v>50210001</v>
      </c>
      <c r="B40893" t="s">
        <v>2288</v>
      </c>
      <c r="C40893" t="s">
        <v>8</v>
      </c>
      <c r="D40893" t="s">
        <v>2409</v>
      </c>
      <c r="E40893">
        <v>-200</v>
      </c>
    </row>
    <row r="40894" spans="1:5" x14ac:dyDescent="0.3">
      <c r="A40894">
        <v>50210001</v>
      </c>
      <c r="B40894" t="s">
        <v>2288</v>
      </c>
      <c r="C40894" t="s">
        <v>8</v>
      </c>
      <c r="D40894" t="s">
        <v>2410</v>
      </c>
      <c r="E40894">
        <v>-200</v>
      </c>
    </row>
    <row r="40895" spans="1:5" x14ac:dyDescent="0.3">
      <c r="A40895">
        <v>50210001</v>
      </c>
      <c r="B40895" t="s">
        <v>2288</v>
      </c>
      <c r="C40895" t="s">
        <v>8</v>
      </c>
      <c r="D40895" t="s">
        <v>2411</v>
      </c>
      <c r="E40895">
        <v>0</v>
      </c>
    </row>
    <row r="40896" spans="1:5" x14ac:dyDescent="0.3">
      <c r="A40896">
        <v>50210001</v>
      </c>
      <c r="B40896" t="s">
        <v>2288</v>
      </c>
      <c r="C40896" t="s">
        <v>8</v>
      </c>
      <c r="D40896" t="s">
        <v>2412</v>
      </c>
      <c r="E40896">
        <v>-300</v>
      </c>
    </row>
    <row r="40897" spans="1:5" x14ac:dyDescent="0.3">
      <c r="A40897">
        <v>50210001</v>
      </c>
      <c r="B40897" t="s">
        <v>2288</v>
      </c>
      <c r="C40897" t="s">
        <v>8</v>
      </c>
      <c r="D40897" t="s">
        <v>2413</v>
      </c>
      <c r="E40897">
        <v>-100</v>
      </c>
    </row>
    <row r="40898" spans="1:5" x14ac:dyDescent="0.3">
      <c r="A40898">
        <v>30010027</v>
      </c>
      <c r="B40898" t="s">
        <v>2290</v>
      </c>
      <c r="C40898" t="s">
        <v>8</v>
      </c>
      <c r="D40898" t="s">
        <v>2378</v>
      </c>
      <c r="E40898">
        <v>-113</v>
      </c>
    </row>
    <row r="40899" spans="1:5" x14ac:dyDescent="0.3">
      <c r="A40899">
        <v>30010027</v>
      </c>
      <c r="B40899" t="s">
        <v>2290</v>
      </c>
      <c r="C40899" t="s">
        <v>8</v>
      </c>
      <c r="D40899" t="s">
        <v>2379</v>
      </c>
      <c r="E40899">
        <v>-50</v>
      </c>
    </row>
    <row r="40900" spans="1:5" x14ac:dyDescent="0.3">
      <c r="A40900">
        <v>30010027</v>
      </c>
      <c r="B40900" t="s">
        <v>2290</v>
      </c>
      <c r="C40900" t="s">
        <v>8</v>
      </c>
      <c r="D40900" t="s">
        <v>2380</v>
      </c>
      <c r="E40900">
        <v>-10</v>
      </c>
    </row>
    <row r="40901" spans="1:5" x14ac:dyDescent="0.3">
      <c r="A40901">
        <v>30010027</v>
      </c>
      <c r="B40901" t="s">
        <v>2290</v>
      </c>
      <c r="C40901" t="s">
        <v>8</v>
      </c>
      <c r="D40901" t="s">
        <v>2381</v>
      </c>
      <c r="E40901">
        <v>-627</v>
      </c>
    </row>
    <row r="40902" spans="1:5" x14ac:dyDescent="0.3">
      <c r="A40902">
        <v>30010027</v>
      </c>
      <c r="B40902" t="s">
        <v>2290</v>
      </c>
      <c r="C40902" t="s">
        <v>8</v>
      </c>
      <c r="D40902" t="s">
        <v>2382</v>
      </c>
      <c r="E40902">
        <v>0</v>
      </c>
    </row>
    <row r="40903" spans="1:5" x14ac:dyDescent="0.3">
      <c r="A40903">
        <v>30010027</v>
      </c>
      <c r="B40903" t="s">
        <v>2290</v>
      </c>
      <c r="C40903" t="s">
        <v>8</v>
      </c>
      <c r="D40903" t="s">
        <v>2383</v>
      </c>
      <c r="E40903">
        <v>-20</v>
      </c>
    </row>
    <row r="40904" spans="1:5" x14ac:dyDescent="0.3">
      <c r="A40904">
        <v>30010027</v>
      </c>
      <c r="B40904" t="s">
        <v>2290</v>
      </c>
      <c r="C40904" t="s">
        <v>8</v>
      </c>
      <c r="D40904" t="s">
        <v>2384</v>
      </c>
      <c r="E40904">
        <v>-30</v>
      </c>
    </row>
    <row r="40905" spans="1:5" x14ac:dyDescent="0.3">
      <c r="A40905">
        <v>30010027</v>
      </c>
      <c r="B40905" t="s">
        <v>2290</v>
      </c>
      <c r="C40905" t="s">
        <v>8</v>
      </c>
      <c r="D40905" t="s">
        <v>2385</v>
      </c>
      <c r="E40905">
        <v>0</v>
      </c>
    </row>
    <row r="40906" spans="1:5" x14ac:dyDescent="0.3">
      <c r="A40906">
        <v>30010027</v>
      </c>
      <c r="B40906" t="s">
        <v>2290</v>
      </c>
      <c r="C40906" t="s">
        <v>8</v>
      </c>
      <c r="D40906" t="s">
        <v>2386</v>
      </c>
      <c r="E40906">
        <v>-20</v>
      </c>
    </row>
    <row r="40907" spans="1:5" x14ac:dyDescent="0.3">
      <c r="A40907">
        <v>30010027</v>
      </c>
      <c r="B40907" t="s">
        <v>2290</v>
      </c>
      <c r="C40907" t="s">
        <v>8</v>
      </c>
      <c r="D40907" t="s">
        <v>2387</v>
      </c>
      <c r="E40907">
        <v>0</v>
      </c>
    </row>
    <row r="40908" spans="1:5" x14ac:dyDescent="0.3">
      <c r="A40908">
        <v>30010027</v>
      </c>
      <c r="B40908" t="s">
        <v>2290</v>
      </c>
      <c r="C40908" t="s">
        <v>8</v>
      </c>
      <c r="D40908" t="s">
        <v>2388</v>
      </c>
      <c r="E40908">
        <v>-15</v>
      </c>
    </row>
    <row r="40909" spans="1:5" x14ac:dyDescent="0.3">
      <c r="A40909">
        <v>30010027</v>
      </c>
      <c r="B40909" t="s">
        <v>2290</v>
      </c>
      <c r="C40909" t="s">
        <v>8</v>
      </c>
      <c r="D40909" t="s">
        <v>2389</v>
      </c>
      <c r="E40909">
        <v>-370</v>
      </c>
    </row>
    <row r="40910" spans="1:5" x14ac:dyDescent="0.3">
      <c r="A40910">
        <v>30010027</v>
      </c>
      <c r="B40910" t="s">
        <v>2290</v>
      </c>
      <c r="C40910" t="s">
        <v>8</v>
      </c>
      <c r="D40910" t="s">
        <v>2390</v>
      </c>
      <c r="E40910">
        <v>-134</v>
      </c>
    </row>
    <row r="40911" spans="1:5" x14ac:dyDescent="0.3">
      <c r="A40911">
        <v>30010027</v>
      </c>
      <c r="B40911" t="s">
        <v>2290</v>
      </c>
      <c r="C40911" t="s">
        <v>8</v>
      </c>
      <c r="D40911" t="s">
        <v>2391</v>
      </c>
      <c r="E40911">
        <v>-322</v>
      </c>
    </row>
    <row r="40912" spans="1:5" x14ac:dyDescent="0.3">
      <c r="A40912">
        <v>30010027</v>
      </c>
      <c r="B40912" t="s">
        <v>2290</v>
      </c>
      <c r="C40912" t="s">
        <v>8</v>
      </c>
      <c r="D40912" t="s">
        <v>2392</v>
      </c>
      <c r="E40912">
        <v>-80</v>
      </c>
    </row>
    <row r="40913" spans="1:5" x14ac:dyDescent="0.3">
      <c r="A40913">
        <v>30010027</v>
      </c>
      <c r="B40913" t="s">
        <v>2290</v>
      </c>
      <c r="C40913" t="s">
        <v>8</v>
      </c>
      <c r="D40913" t="s">
        <v>2393</v>
      </c>
      <c r="E40913">
        <v>-1008</v>
      </c>
    </row>
    <row r="40914" spans="1:5" x14ac:dyDescent="0.3">
      <c r="A40914">
        <v>30010027</v>
      </c>
      <c r="B40914" t="s">
        <v>2290</v>
      </c>
      <c r="C40914" t="s">
        <v>8</v>
      </c>
      <c r="D40914" t="s">
        <v>2394</v>
      </c>
      <c r="E40914">
        <v>0</v>
      </c>
    </row>
    <row r="40915" spans="1:5" x14ac:dyDescent="0.3">
      <c r="A40915">
        <v>30010027</v>
      </c>
      <c r="B40915" t="s">
        <v>2290</v>
      </c>
      <c r="C40915" t="s">
        <v>8</v>
      </c>
      <c r="D40915" t="s">
        <v>2395</v>
      </c>
      <c r="E40915">
        <v>0</v>
      </c>
    </row>
    <row r="40916" spans="1:5" x14ac:dyDescent="0.3">
      <c r="A40916">
        <v>30010027</v>
      </c>
      <c r="B40916" t="s">
        <v>2290</v>
      </c>
      <c r="C40916" t="s">
        <v>8</v>
      </c>
      <c r="D40916" t="s">
        <v>2396</v>
      </c>
      <c r="E40916">
        <v>0</v>
      </c>
    </row>
    <row r="40917" spans="1:5" x14ac:dyDescent="0.3">
      <c r="A40917">
        <v>30010027</v>
      </c>
      <c r="B40917" t="s">
        <v>2290</v>
      </c>
      <c r="C40917" t="s">
        <v>8</v>
      </c>
      <c r="D40917" t="s">
        <v>2397</v>
      </c>
      <c r="E40917">
        <v>-5</v>
      </c>
    </row>
    <row r="40918" spans="1:5" x14ac:dyDescent="0.3">
      <c r="A40918">
        <v>30010027</v>
      </c>
      <c r="B40918" t="s">
        <v>2290</v>
      </c>
      <c r="C40918" t="s">
        <v>8</v>
      </c>
      <c r="D40918" t="s">
        <v>2398</v>
      </c>
      <c r="E40918">
        <v>0</v>
      </c>
    </row>
    <row r="40919" spans="1:5" x14ac:dyDescent="0.3">
      <c r="A40919">
        <v>30010027</v>
      </c>
      <c r="B40919" t="s">
        <v>2290</v>
      </c>
      <c r="C40919" t="s">
        <v>8</v>
      </c>
      <c r="D40919" t="s">
        <v>2399</v>
      </c>
      <c r="E40919">
        <v>0</v>
      </c>
    </row>
    <row r="40920" spans="1:5" x14ac:dyDescent="0.3">
      <c r="A40920">
        <v>30010027</v>
      </c>
      <c r="B40920" t="s">
        <v>2290</v>
      </c>
      <c r="C40920" t="s">
        <v>8</v>
      </c>
      <c r="D40920" t="s">
        <v>2400</v>
      </c>
      <c r="E40920">
        <v>-76</v>
      </c>
    </row>
    <row r="40921" spans="1:5" x14ac:dyDescent="0.3">
      <c r="A40921">
        <v>30010027</v>
      </c>
      <c r="B40921" t="s">
        <v>2290</v>
      </c>
      <c r="C40921" t="s">
        <v>8</v>
      </c>
      <c r="D40921" t="s">
        <v>2401</v>
      </c>
      <c r="E40921">
        <v>-40</v>
      </c>
    </row>
    <row r="40922" spans="1:5" x14ac:dyDescent="0.3">
      <c r="A40922">
        <v>30010027</v>
      </c>
      <c r="B40922" t="s">
        <v>2290</v>
      </c>
      <c r="C40922" t="s">
        <v>8</v>
      </c>
      <c r="D40922" t="s">
        <v>2402</v>
      </c>
      <c r="E40922">
        <v>-270</v>
      </c>
    </row>
    <row r="40923" spans="1:5" x14ac:dyDescent="0.3">
      <c r="A40923">
        <v>30010027</v>
      </c>
      <c r="B40923" t="s">
        <v>2290</v>
      </c>
      <c r="C40923" t="s">
        <v>8</v>
      </c>
      <c r="D40923" t="s">
        <v>2403</v>
      </c>
      <c r="E40923">
        <v>-128</v>
      </c>
    </row>
    <row r="40924" spans="1:5" x14ac:dyDescent="0.3">
      <c r="A40924">
        <v>30010027</v>
      </c>
      <c r="B40924" t="s">
        <v>2290</v>
      </c>
      <c r="C40924" t="s">
        <v>8</v>
      </c>
      <c r="D40924" t="s">
        <v>2404</v>
      </c>
      <c r="E40924">
        <v>-230</v>
      </c>
    </row>
    <row r="40925" spans="1:5" x14ac:dyDescent="0.3">
      <c r="A40925">
        <v>30010027</v>
      </c>
      <c r="B40925" t="s">
        <v>2290</v>
      </c>
      <c r="C40925" t="s">
        <v>8</v>
      </c>
      <c r="D40925" t="s">
        <v>2405</v>
      </c>
      <c r="E40925">
        <v>0</v>
      </c>
    </row>
    <row r="40926" spans="1:5" x14ac:dyDescent="0.3">
      <c r="A40926">
        <v>30010027</v>
      </c>
      <c r="B40926" t="s">
        <v>2290</v>
      </c>
      <c r="C40926" t="s">
        <v>8</v>
      </c>
      <c r="D40926" t="s">
        <v>2406</v>
      </c>
      <c r="E40926">
        <v>-20</v>
      </c>
    </row>
    <row r="40927" spans="1:5" x14ac:dyDescent="0.3">
      <c r="A40927">
        <v>30010027</v>
      </c>
      <c r="B40927" t="s">
        <v>2290</v>
      </c>
      <c r="C40927" t="s">
        <v>8</v>
      </c>
      <c r="D40927" t="s">
        <v>2407</v>
      </c>
      <c r="E40927">
        <v>-308</v>
      </c>
    </row>
    <row r="40928" spans="1:5" x14ac:dyDescent="0.3">
      <c r="A40928">
        <v>30010027</v>
      </c>
      <c r="B40928" t="s">
        <v>2290</v>
      </c>
      <c r="C40928" t="s">
        <v>8</v>
      </c>
      <c r="D40928" t="s">
        <v>2408</v>
      </c>
      <c r="E40928">
        <v>-150</v>
      </c>
    </row>
    <row r="40929" spans="1:5" x14ac:dyDescent="0.3">
      <c r="A40929">
        <v>30010027</v>
      </c>
      <c r="B40929" t="s">
        <v>2290</v>
      </c>
      <c r="C40929" t="s">
        <v>8</v>
      </c>
      <c r="D40929" t="s">
        <v>2409</v>
      </c>
      <c r="E40929">
        <v>-100</v>
      </c>
    </row>
    <row r="40930" spans="1:5" x14ac:dyDescent="0.3">
      <c r="A40930">
        <v>30010027</v>
      </c>
      <c r="B40930" t="s">
        <v>2290</v>
      </c>
      <c r="C40930" t="s">
        <v>8</v>
      </c>
      <c r="D40930" t="s">
        <v>2410</v>
      </c>
      <c r="E40930">
        <v>-50</v>
      </c>
    </row>
    <row r="40931" spans="1:5" x14ac:dyDescent="0.3">
      <c r="A40931">
        <v>30010027</v>
      </c>
      <c r="B40931" t="s">
        <v>2290</v>
      </c>
      <c r="C40931" t="s">
        <v>8</v>
      </c>
      <c r="D40931" t="s">
        <v>2411</v>
      </c>
      <c r="E40931">
        <v>0</v>
      </c>
    </row>
    <row r="40932" spans="1:5" x14ac:dyDescent="0.3">
      <c r="A40932">
        <v>30010027</v>
      </c>
      <c r="B40932" t="s">
        <v>2290</v>
      </c>
      <c r="C40932" t="s">
        <v>8</v>
      </c>
      <c r="D40932" t="s">
        <v>2412</v>
      </c>
      <c r="E40932">
        <v>-40</v>
      </c>
    </row>
    <row r="40933" spans="1:5" x14ac:dyDescent="0.3">
      <c r="A40933">
        <v>30010027</v>
      </c>
      <c r="B40933" t="s">
        <v>2290</v>
      </c>
      <c r="C40933" t="s">
        <v>8</v>
      </c>
      <c r="D40933" t="s">
        <v>2413</v>
      </c>
      <c r="E40933">
        <v>-40</v>
      </c>
    </row>
    <row r="40934" spans="1:5" x14ac:dyDescent="0.3">
      <c r="A40934">
        <v>30040010</v>
      </c>
      <c r="B40934" t="s">
        <v>2292</v>
      </c>
      <c r="C40934" t="s">
        <v>8</v>
      </c>
      <c r="D40934" t="s">
        <v>2378</v>
      </c>
      <c r="E40934">
        <v>0</v>
      </c>
    </row>
    <row r="40935" spans="1:5" x14ac:dyDescent="0.3">
      <c r="A40935">
        <v>30040010</v>
      </c>
      <c r="B40935" t="s">
        <v>2292</v>
      </c>
      <c r="C40935" t="s">
        <v>8</v>
      </c>
      <c r="D40935" t="s">
        <v>2379</v>
      </c>
      <c r="E40935">
        <v>0</v>
      </c>
    </row>
    <row r="40936" spans="1:5" x14ac:dyDescent="0.3">
      <c r="A40936">
        <v>30040010</v>
      </c>
      <c r="B40936" t="s">
        <v>2292</v>
      </c>
      <c r="C40936" t="s">
        <v>8</v>
      </c>
      <c r="D40936" t="s">
        <v>2380</v>
      </c>
      <c r="E40936">
        <v>-20</v>
      </c>
    </row>
    <row r="40937" spans="1:5" x14ac:dyDescent="0.3">
      <c r="A40937">
        <v>30040010</v>
      </c>
      <c r="B40937" t="s">
        <v>2292</v>
      </c>
      <c r="C40937" t="s">
        <v>8</v>
      </c>
      <c r="D40937" t="s">
        <v>2381</v>
      </c>
      <c r="E40937">
        <v>0</v>
      </c>
    </row>
    <row r="40938" spans="1:5" x14ac:dyDescent="0.3">
      <c r="A40938">
        <v>30040010</v>
      </c>
      <c r="B40938" t="s">
        <v>2292</v>
      </c>
      <c r="C40938" t="s">
        <v>8</v>
      </c>
      <c r="D40938" t="s">
        <v>2382</v>
      </c>
      <c r="E40938">
        <v>0</v>
      </c>
    </row>
    <row r="40939" spans="1:5" x14ac:dyDescent="0.3">
      <c r="A40939">
        <v>30040010</v>
      </c>
      <c r="B40939" t="s">
        <v>2292</v>
      </c>
      <c r="C40939" t="s">
        <v>8</v>
      </c>
      <c r="D40939" t="s">
        <v>2383</v>
      </c>
      <c r="E40939">
        <v>0</v>
      </c>
    </row>
    <row r="40940" spans="1:5" x14ac:dyDescent="0.3">
      <c r="A40940">
        <v>30040010</v>
      </c>
      <c r="B40940" t="s">
        <v>2292</v>
      </c>
      <c r="C40940" t="s">
        <v>8</v>
      </c>
      <c r="D40940" t="s">
        <v>2384</v>
      </c>
      <c r="E40940">
        <v>0</v>
      </c>
    </row>
    <row r="40941" spans="1:5" x14ac:dyDescent="0.3">
      <c r="A40941">
        <v>30040010</v>
      </c>
      <c r="B40941" t="s">
        <v>2292</v>
      </c>
      <c r="C40941" t="s">
        <v>8</v>
      </c>
      <c r="D40941" t="s">
        <v>2385</v>
      </c>
      <c r="E40941">
        <v>0</v>
      </c>
    </row>
    <row r="40942" spans="1:5" x14ac:dyDescent="0.3">
      <c r="A40942">
        <v>30040010</v>
      </c>
      <c r="B40942" t="s">
        <v>2292</v>
      </c>
      <c r="C40942" t="s">
        <v>8</v>
      </c>
      <c r="D40942" t="s">
        <v>2386</v>
      </c>
      <c r="E40942">
        <v>0</v>
      </c>
    </row>
    <row r="40943" spans="1:5" x14ac:dyDescent="0.3">
      <c r="A40943">
        <v>30040010</v>
      </c>
      <c r="B40943" t="s">
        <v>2292</v>
      </c>
      <c r="C40943" t="s">
        <v>8</v>
      </c>
      <c r="D40943" t="s">
        <v>2387</v>
      </c>
      <c r="E40943">
        <v>0</v>
      </c>
    </row>
    <row r="40944" spans="1:5" x14ac:dyDescent="0.3">
      <c r="A40944">
        <v>30040010</v>
      </c>
      <c r="B40944" t="s">
        <v>2292</v>
      </c>
      <c r="C40944" t="s">
        <v>8</v>
      </c>
      <c r="D40944" t="s">
        <v>2388</v>
      </c>
      <c r="E40944">
        <v>0</v>
      </c>
    </row>
    <row r="40945" spans="1:5" x14ac:dyDescent="0.3">
      <c r="A40945">
        <v>30040010</v>
      </c>
      <c r="B40945" t="s">
        <v>2292</v>
      </c>
      <c r="C40945" t="s">
        <v>8</v>
      </c>
      <c r="D40945" t="s">
        <v>2389</v>
      </c>
      <c r="E40945">
        <v>-10</v>
      </c>
    </row>
    <row r="40946" spans="1:5" x14ac:dyDescent="0.3">
      <c r="A40946">
        <v>30040010</v>
      </c>
      <c r="B40946" t="s">
        <v>2292</v>
      </c>
      <c r="C40946" t="s">
        <v>8</v>
      </c>
      <c r="D40946" t="s">
        <v>2390</v>
      </c>
      <c r="E40946">
        <v>0</v>
      </c>
    </row>
    <row r="40947" spans="1:5" x14ac:dyDescent="0.3">
      <c r="A40947">
        <v>30040010</v>
      </c>
      <c r="B40947" t="s">
        <v>2292</v>
      </c>
      <c r="C40947" t="s">
        <v>8</v>
      </c>
      <c r="D40947" t="s">
        <v>2391</v>
      </c>
      <c r="E40947">
        <v>0</v>
      </c>
    </row>
    <row r="40948" spans="1:5" x14ac:dyDescent="0.3">
      <c r="A40948">
        <v>30040010</v>
      </c>
      <c r="B40948" t="s">
        <v>2292</v>
      </c>
      <c r="C40948" t="s">
        <v>8</v>
      </c>
      <c r="D40948" t="s">
        <v>2392</v>
      </c>
      <c r="E40948">
        <v>-20</v>
      </c>
    </row>
    <row r="40949" spans="1:5" x14ac:dyDescent="0.3">
      <c r="A40949">
        <v>30040010</v>
      </c>
      <c r="B40949" t="s">
        <v>2292</v>
      </c>
      <c r="C40949" t="s">
        <v>8</v>
      </c>
      <c r="D40949" t="s">
        <v>2393</v>
      </c>
      <c r="E40949">
        <v>0</v>
      </c>
    </row>
    <row r="40950" spans="1:5" x14ac:dyDescent="0.3">
      <c r="A40950">
        <v>30040010</v>
      </c>
      <c r="B40950" t="s">
        <v>2292</v>
      </c>
      <c r="C40950" t="s">
        <v>8</v>
      </c>
      <c r="D40950" t="s">
        <v>2394</v>
      </c>
      <c r="E40950">
        <v>0</v>
      </c>
    </row>
    <row r="40951" spans="1:5" x14ac:dyDescent="0.3">
      <c r="A40951">
        <v>30040010</v>
      </c>
      <c r="B40951" t="s">
        <v>2292</v>
      </c>
      <c r="C40951" t="s">
        <v>8</v>
      </c>
      <c r="D40951" t="s">
        <v>2395</v>
      </c>
      <c r="E40951">
        <v>0</v>
      </c>
    </row>
    <row r="40952" spans="1:5" x14ac:dyDescent="0.3">
      <c r="A40952">
        <v>30040010</v>
      </c>
      <c r="B40952" t="s">
        <v>2292</v>
      </c>
      <c r="C40952" t="s">
        <v>8</v>
      </c>
      <c r="D40952" t="s">
        <v>2396</v>
      </c>
      <c r="E40952">
        <v>0</v>
      </c>
    </row>
    <row r="40953" spans="1:5" x14ac:dyDescent="0.3">
      <c r="A40953">
        <v>30040010</v>
      </c>
      <c r="B40953" t="s">
        <v>2292</v>
      </c>
      <c r="C40953" t="s">
        <v>8</v>
      </c>
      <c r="D40953" t="s">
        <v>2397</v>
      </c>
      <c r="E40953">
        <v>0</v>
      </c>
    </row>
    <row r="40954" spans="1:5" x14ac:dyDescent="0.3">
      <c r="A40954">
        <v>30040010</v>
      </c>
      <c r="B40954" t="s">
        <v>2292</v>
      </c>
      <c r="C40954" t="s">
        <v>8</v>
      </c>
      <c r="D40954" t="s">
        <v>2398</v>
      </c>
      <c r="E40954">
        <v>0</v>
      </c>
    </row>
    <row r="40955" spans="1:5" x14ac:dyDescent="0.3">
      <c r="A40955">
        <v>30040010</v>
      </c>
      <c r="B40955" t="s">
        <v>2292</v>
      </c>
      <c r="C40955" t="s">
        <v>8</v>
      </c>
      <c r="D40955" t="s">
        <v>2399</v>
      </c>
      <c r="E40955">
        <v>0</v>
      </c>
    </row>
    <row r="40956" spans="1:5" x14ac:dyDescent="0.3">
      <c r="A40956">
        <v>30040010</v>
      </c>
      <c r="B40956" t="s">
        <v>2292</v>
      </c>
      <c r="C40956" t="s">
        <v>8</v>
      </c>
      <c r="D40956" t="s">
        <v>2400</v>
      </c>
      <c r="E40956">
        <v>0</v>
      </c>
    </row>
    <row r="40957" spans="1:5" x14ac:dyDescent="0.3">
      <c r="A40957">
        <v>30040010</v>
      </c>
      <c r="B40957" t="s">
        <v>2292</v>
      </c>
      <c r="C40957" t="s">
        <v>8</v>
      </c>
      <c r="D40957" t="s">
        <v>2401</v>
      </c>
      <c r="E40957">
        <v>0</v>
      </c>
    </row>
    <row r="40958" spans="1:5" x14ac:dyDescent="0.3">
      <c r="A40958">
        <v>30040010</v>
      </c>
      <c r="B40958" t="s">
        <v>2292</v>
      </c>
      <c r="C40958" t="s">
        <v>8</v>
      </c>
      <c r="D40958" t="s">
        <v>2402</v>
      </c>
      <c r="E40958">
        <v>0</v>
      </c>
    </row>
    <row r="40959" spans="1:5" x14ac:dyDescent="0.3">
      <c r="A40959">
        <v>30040010</v>
      </c>
      <c r="B40959" t="s">
        <v>2292</v>
      </c>
      <c r="C40959" t="s">
        <v>8</v>
      </c>
      <c r="D40959" t="s">
        <v>2403</v>
      </c>
      <c r="E40959">
        <v>0</v>
      </c>
    </row>
    <row r="40960" spans="1:5" x14ac:dyDescent="0.3">
      <c r="A40960">
        <v>30040010</v>
      </c>
      <c r="B40960" t="s">
        <v>2292</v>
      </c>
      <c r="C40960" t="s">
        <v>8</v>
      </c>
      <c r="D40960" t="s">
        <v>2404</v>
      </c>
      <c r="E40960">
        <v>0</v>
      </c>
    </row>
    <row r="40961" spans="1:5" x14ac:dyDescent="0.3">
      <c r="A40961">
        <v>30040010</v>
      </c>
      <c r="B40961" t="s">
        <v>2292</v>
      </c>
      <c r="C40961" t="s">
        <v>8</v>
      </c>
      <c r="D40961" t="s">
        <v>2405</v>
      </c>
      <c r="E40961">
        <v>-28</v>
      </c>
    </row>
    <row r="40962" spans="1:5" x14ac:dyDescent="0.3">
      <c r="A40962">
        <v>30040010</v>
      </c>
      <c r="B40962" t="s">
        <v>2292</v>
      </c>
      <c r="C40962" t="s">
        <v>8</v>
      </c>
      <c r="D40962" t="s">
        <v>2406</v>
      </c>
      <c r="E40962">
        <v>0</v>
      </c>
    </row>
    <row r="40963" spans="1:5" x14ac:dyDescent="0.3">
      <c r="A40963">
        <v>30040010</v>
      </c>
      <c r="B40963" t="s">
        <v>2292</v>
      </c>
      <c r="C40963" t="s">
        <v>8</v>
      </c>
      <c r="D40963" t="s">
        <v>2407</v>
      </c>
      <c r="E40963">
        <v>0</v>
      </c>
    </row>
    <row r="40964" spans="1:5" x14ac:dyDescent="0.3">
      <c r="A40964">
        <v>30040010</v>
      </c>
      <c r="B40964" t="s">
        <v>2292</v>
      </c>
      <c r="C40964" t="s">
        <v>8</v>
      </c>
      <c r="D40964" t="s">
        <v>2408</v>
      </c>
      <c r="E40964">
        <v>-30</v>
      </c>
    </row>
    <row r="40965" spans="1:5" x14ac:dyDescent="0.3">
      <c r="A40965">
        <v>30040010</v>
      </c>
      <c r="B40965" t="s">
        <v>2292</v>
      </c>
      <c r="C40965" t="s">
        <v>8</v>
      </c>
      <c r="D40965" t="s">
        <v>2409</v>
      </c>
      <c r="E40965">
        <v>0</v>
      </c>
    </row>
    <row r="40966" spans="1:5" x14ac:dyDescent="0.3">
      <c r="A40966">
        <v>30040010</v>
      </c>
      <c r="B40966" t="s">
        <v>2292</v>
      </c>
      <c r="C40966" t="s">
        <v>8</v>
      </c>
      <c r="D40966" t="s">
        <v>2410</v>
      </c>
      <c r="E40966">
        <v>0</v>
      </c>
    </row>
    <row r="40967" spans="1:5" x14ac:dyDescent="0.3">
      <c r="A40967">
        <v>30040010</v>
      </c>
      <c r="B40967" t="s">
        <v>2292</v>
      </c>
      <c r="C40967" t="s">
        <v>8</v>
      </c>
      <c r="D40967" t="s">
        <v>2411</v>
      </c>
      <c r="E40967">
        <v>0</v>
      </c>
    </row>
    <row r="40968" spans="1:5" x14ac:dyDescent="0.3">
      <c r="A40968">
        <v>30040010</v>
      </c>
      <c r="B40968" t="s">
        <v>2292</v>
      </c>
      <c r="C40968" t="s">
        <v>8</v>
      </c>
      <c r="D40968" t="s">
        <v>2412</v>
      </c>
      <c r="E40968">
        <v>0</v>
      </c>
    </row>
    <row r="40969" spans="1:5" x14ac:dyDescent="0.3">
      <c r="A40969">
        <v>30040010</v>
      </c>
      <c r="B40969" t="s">
        <v>2292</v>
      </c>
      <c r="C40969" t="s">
        <v>8</v>
      </c>
      <c r="D40969" t="s">
        <v>2413</v>
      </c>
      <c r="E40969">
        <v>0</v>
      </c>
    </row>
    <row r="40970" spans="1:5" x14ac:dyDescent="0.3">
      <c r="A40970">
        <v>30350001</v>
      </c>
      <c r="B40970" t="s">
        <v>2294</v>
      </c>
      <c r="C40970" t="s">
        <v>8</v>
      </c>
      <c r="D40970" t="s">
        <v>2378</v>
      </c>
      <c r="E40970">
        <v>0</v>
      </c>
    </row>
    <row r="40971" spans="1:5" x14ac:dyDescent="0.3">
      <c r="A40971">
        <v>30350001</v>
      </c>
      <c r="B40971" t="s">
        <v>2294</v>
      </c>
      <c r="C40971" t="s">
        <v>8</v>
      </c>
      <c r="D40971" t="s">
        <v>2379</v>
      </c>
      <c r="E40971">
        <v>-50</v>
      </c>
    </row>
    <row r="40972" spans="1:5" x14ac:dyDescent="0.3">
      <c r="A40972">
        <v>30350001</v>
      </c>
      <c r="B40972" t="s">
        <v>2294</v>
      </c>
      <c r="C40972" t="s">
        <v>8</v>
      </c>
      <c r="D40972" t="s">
        <v>2380</v>
      </c>
      <c r="E40972">
        <v>-50</v>
      </c>
    </row>
    <row r="40973" spans="1:5" x14ac:dyDescent="0.3">
      <c r="A40973">
        <v>30350001</v>
      </c>
      <c r="B40973" t="s">
        <v>2294</v>
      </c>
      <c r="C40973" t="s">
        <v>8</v>
      </c>
      <c r="D40973" t="s">
        <v>2381</v>
      </c>
      <c r="E40973">
        <v>0</v>
      </c>
    </row>
    <row r="40974" spans="1:5" x14ac:dyDescent="0.3">
      <c r="A40974">
        <v>30350001</v>
      </c>
      <c r="B40974" t="s">
        <v>2294</v>
      </c>
      <c r="C40974" t="s">
        <v>8</v>
      </c>
      <c r="D40974" t="s">
        <v>2382</v>
      </c>
      <c r="E40974">
        <v>0</v>
      </c>
    </row>
    <row r="40975" spans="1:5" x14ac:dyDescent="0.3">
      <c r="A40975">
        <v>30350001</v>
      </c>
      <c r="B40975" t="s">
        <v>2294</v>
      </c>
      <c r="C40975" t="s">
        <v>8</v>
      </c>
      <c r="D40975" t="s">
        <v>2383</v>
      </c>
      <c r="E40975">
        <v>-20</v>
      </c>
    </row>
    <row r="40976" spans="1:5" x14ac:dyDescent="0.3">
      <c r="A40976">
        <v>30350001</v>
      </c>
      <c r="B40976" t="s">
        <v>2294</v>
      </c>
      <c r="C40976" t="s">
        <v>8</v>
      </c>
      <c r="D40976" t="s">
        <v>2384</v>
      </c>
      <c r="E40976">
        <v>-6</v>
      </c>
    </row>
    <row r="40977" spans="1:5" x14ac:dyDescent="0.3">
      <c r="A40977">
        <v>30350001</v>
      </c>
      <c r="B40977" t="s">
        <v>2294</v>
      </c>
      <c r="C40977" t="s">
        <v>8</v>
      </c>
      <c r="D40977" t="s">
        <v>2385</v>
      </c>
      <c r="E40977">
        <v>-40</v>
      </c>
    </row>
    <row r="40978" spans="1:5" x14ac:dyDescent="0.3">
      <c r="A40978">
        <v>30350001</v>
      </c>
      <c r="B40978" t="s">
        <v>2294</v>
      </c>
      <c r="C40978" t="s">
        <v>8</v>
      </c>
      <c r="D40978" t="s">
        <v>2386</v>
      </c>
      <c r="E40978">
        <v>-8</v>
      </c>
    </row>
    <row r="40979" spans="1:5" x14ac:dyDescent="0.3">
      <c r="A40979">
        <v>30350001</v>
      </c>
      <c r="B40979" t="s">
        <v>2294</v>
      </c>
      <c r="C40979" t="s">
        <v>8</v>
      </c>
      <c r="D40979" t="s">
        <v>2387</v>
      </c>
      <c r="E40979">
        <v>0</v>
      </c>
    </row>
    <row r="40980" spans="1:5" x14ac:dyDescent="0.3">
      <c r="A40980">
        <v>30350001</v>
      </c>
      <c r="B40980" t="s">
        <v>2294</v>
      </c>
      <c r="C40980" t="s">
        <v>8</v>
      </c>
      <c r="D40980" t="s">
        <v>2388</v>
      </c>
      <c r="E40980">
        <v>0</v>
      </c>
    </row>
    <row r="40981" spans="1:5" x14ac:dyDescent="0.3">
      <c r="A40981">
        <v>30350001</v>
      </c>
      <c r="B40981" t="s">
        <v>2294</v>
      </c>
      <c r="C40981" t="s">
        <v>8</v>
      </c>
      <c r="D40981" t="s">
        <v>2389</v>
      </c>
      <c r="E40981">
        <v>-40</v>
      </c>
    </row>
    <row r="40982" spans="1:5" x14ac:dyDescent="0.3">
      <c r="A40982">
        <v>30350001</v>
      </c>
      <c r="B40982" t="s">
        <v>2294</v>
      </c>
      <c r="C40982" t="s">
        <v>8</v>
      </c>
      <c r="D40982" t="s">
        <v>2390</v>
      </c>
      <c r="E40982">
        <v>0</v>
      </c>
    </row>
    <row r="40983" spans="1:5" x14ac:dyDescent="0.3">
      <c r="A40983">
        <v>30350001</v>
      </c>
      <c r="B40983" t="s">
        <v>2294</v>
      </c>
      <c r="C40983" t="s">
        <v>8</v>
      </c>
      <c r="D40983" t="s">
        <v>2391</v>
      </c>
      <c r="E40983">
        <v>-200</v>
      </c>
    </row>
    <row r="40984" spans="1:5" x14ac:dyDescent="0.3">
      <c r="A40984">
        <v>30350001</v>
      </c>
      <c r="B40984" t="s">
        <v>2294</v>
      </c>
      <c r="C40984" t="s">
        <v>8</v>
      </c>
      <c r="D40984" t="s">
        <v>2392</v>
      </c>
      <c r="E40984">
        <v>-8</v>
      </c>
    </row>
    <row r="40985" spans="1:5" x14ac:dyDescent="0.3">
      <c r="A40985">
        <v>30350001</v>
      </c>
      <c r="B40985" t="s">
        <v>2294</v>
      </c>
      <c r="C40985" t="s">
        <v>8</v>
      </c>
      <c r="D40985" t="s">
        <v>2393</v>
      </c>
      <c r="E40985">
        <v>0</v>
      </c>
    </row>
    <row r="40986" spans="1:5" x14ac:dyDescent="0.3">
      <c r="A40986">
        <v>30350001</v>
      </c>
      <c r="B40986" t="s">
        <v>2294</v>
      </c>
      <c r="C40986" t="s">
        <v>8</v>
      </c>
      <c r="D40986" t="s">
        <v>2394</v>
      </c>
      <c r="E40986">
        <v>0</v>
      </c>
    </row>
    <row r="40987" spans="1:5" x14ac:dyDescent="0.3">
      <c r="A40987">
        <v>30350001</v>
      </c>
      <c r="B40987" t="s">
        <v>2294</v>
      </c>
      <c r="C40987" t="s">
        <v>8</v>
      </c>
      <c r="D40987" t="s">
        <v>2395</v>
      </c>
      <c r="E40987">
        <v>0</v>
      </c>
    </row>
    <row r="40988" spans="1:5" x14ac:dyDescent="0.3">
      <c r="A40988">
        <v>30350001</v>
      </c>
      <c r="B40988" t="s">
        <v>2294</v>
      </c>
      <c r="C40988" t="s">
        <v>8</v>
      </c>
      <c r="D40988" t="s">
        <v>2396</v>
      </c>
      <c r="E40988">
        <v>-16</v>
      </c>
    </row>
    <row r="40989" spans="1:5" x14ac:dyDescent="0.3">
      <c r="A40989">
        <v>30350001</v>
      </c>
      <c r="B40989" t="s">
        <v>2294</v>
      </c>
      <c r="C40989" t="s">
        <v>8</v>
      </c>
      <c r="D40989" t="s">
        <v>2397</v>
      </c>
      <c r="E40989">
        <v>0</v>
      </c>
    </row>
    <row r="40990" spans="1:5" x14ac:dyDescent="0.3">
      <c r="A40990">
        <v>30350001</v>
      </c>
      <c r="B40990" t="s">
        <v>2294</v>
      </c>
      <c r="C40990" t="s">
        <v>8</v>
      </c>
      <c r="D40990" t="s">
        <v>2398</v>
      </c>
      <c r="E40990">
        <v>-8</v>
      </c>
    </row>
    <row r="40991" spans="1:5" x14ac:dyDescent="0.3">
      <c r="A40991">
        <v>30350001</v>
      </c>
      <c r="B40991" t="s">
        <v>2294</v>
      </c>
      <c r="C40991" t="s">
        <v>8</v>
      </c>
      <c r="D40991" t="s">
        <v>2399</v>
      </c>
      <c r="E40991">
        <v>0</v>
      </c>
    </row>
    <row r="40992" spans="1:5" x14ac:dyDescent="0.3">
      <c r="A40992">
        <v>30350001</v>
      </c>
      <c r="B40992" t="s">
        <v>2294</v>
      </c>
      <c r="C40992" t="s">
        <v>8</v>
      </c>
      <c r="D40992" t="s">
        <v>2400</v>
      </c>
      <c r="E40992">
        <v>-4</v>
      </c>
    </row>
    <row r="40993" spans="1:5" x14ac:dyDescent="0.3">
      <c r="A40993">
        <v>30350001</v>
      </c>
      <c r="B40993" t="s">
        <v>2294</v>
      </c>
      <c r="C40993" t="s">
        <v>8</v>
      </c>
      <c r="D40993" t="s">
        <v>2401</v>
      </c>
      <c r="E40993">
        <v>0</v>
      </c>
    </row>
    <row r="40994" spans="1:5" x14ac:dyDescent="0.3">
      <c r="A40994">
        <v>30350001</v>
      </c>
      <c r="B40994" t="s">
        <v>2294</v>
      </c>
      <c r="C40994" t="s">
        <v>8</v>
      </c>
      <c r="D40994" t="s">
        <v>2402</v>
      </c>
      <c r="E40994">
        <v>0</v>
      </c>
    </row>
    <row r="40995" spans="1:5" x14ac:dyDescent="0.3">
      <c r="A40995">
        <v>30350001</v>
      </c>
      <c r="B40995" t="s">
        <v>2294</v>
      </c>
      <c r="C40995" t="s">
        <v>8</v>
      </c>
      <c r="D40995" t="s">
        <v>2403</v>
      </c>
      <c r="E40995">
        <v>0</v>
      </c>
    </row>
    <row r="40996" spans="1:5" x14ac:dyDescent="0.3">
      <c r="A40996">
        <v>30350001</v>
      </c>
      <c r="B40996" t="s">
        <v>2294</v>
      </c>
      <c r="C40996" t="s">
        <v>8</v>
      </c>
      <c r="D40996" t="s">
        <v>2404</v>
      </c>
      <c r="E40996">
        <v>-20</v>
      </c>
    </row>
    <row r="40997" spans="1:5" x14ac:dyDescent="0.3">
      <c r="A40997">
        <v>30350001</v>
      </c>
      <c r="B40997" t="s">
        <v>2294</v>
      </c>
      <c r="C40997" t="s">
        <v>8</v>
      </c>
      <c r="D40997" t="s">
        <v>2405</v>
      </c>
      <c r="E40997">
        <v>0</v>
      </c>
    </row>
    <row r="40998" spans="1:5" x14ac:dyDescent="0.3">
      <c r="A40998">
        <v>30350001</v>
      </c>
      <c r="B40998" t="s">
        <v>2294</v>
      </c>
      <c r="C40998" t="s">
        <v>8</v>
      </c>
      <c r="D40998" t="s">
        <v>2406</v>
      </c>
      <c r="E40998">
        <v>0</v>
      </c>
    </row>
    <row r="40999" spans="1:5" x14ac:dyDescent="0.3">
      <c r="A40999">
        <v>30350001</v>
      </c>
      <c r="B40999" t="s">
        <v>2294</v>
      </c>
      <c r="C40999" t="s">
        <v>8</v>
      </c>
      <c r="D40999" t="s">
        <v>2407</v>
      </c>
      <c r="E40999">
        <v>-160</v>
      </c>
    </row>
    <row r="41000" spans="1:5" x14ac:dyDescent="0.3">
      <c r="A41000">
        <v>30350001</v>
      </c>
      <c r="B41000" t="s">
        <v>2294</v>
      </c>
      <c r="C41000" t="s">
        <v>8</v>
      </c>
      <c r="D41000" t="s">
        <v>2408</v>
      </c>
      <c r="E41000">
        <v>0</v>
      </c>
    </row>
    <row r="41001" spans="1:5" x14ac:dyDescent="0.3">
      <c r="A41001">
        <v>30350001</v>
      </c>
      <c r="B41001" t="s">
        <v>2294</v>
      </c>
      <c r="C41001" t="s">
        <v>8</v>
      </c>
      <c r="D41001" t="s">
        <v>2409</v>
      </c>
      <c r="E41001">
        <v>0</v>
      </c>
    </row>
    <row r="41002" spans="1:5" x14ac:dyDescent="0.3">
      <c r="A41002">
        <v>30350001</v>
      </c>
      <c r="B41002" t="s">
        <v>2294</v>
      </c>
      <c r="C41002" t="s">
        <v>8</v>
      </c>
      <c r="D41002" t="s">
        <v>2410</v>
      </c>
      <c r="E41002">
        <v>0</v>
      </c>
    </row>
    <row r="41003" spans="1:5" x14ac:dyDescent="0.3">
      <c r="A41003">
        <v>30350001</v>
      </c>
      <c r="B41003" t="s">
        <v>2294</v>
      </c>
      <c r="C41003" t="s">
        <v>8</v>
      </c>
      <c r="D41003" t="s">
        <v>2411</v>
      </c>
      <c r="E41003">
        <v>0</v>
      </c>
    </row>
    <row r="41004" spans="1:5" x14ac:dyDescent="0.3">
      <c r="A41004">
        <v>30350001</v>
      </c>
      <c r="B41004" t="s">
        <v>2294</v>
      </c>
      <c r="C41004" t="s">
        <v>8</v>
      </c>
      <c r="D41004" t="s">
        <v>2412</v>
      </c>
      <c r="E41004">
        <v>0</v>
      </c>
    </row>
    <row r="41005" spans="1:5" x14ac:dyDescent="0.3">
      <c r="A41005">
        <v>30350001</v>
      </c>
      <c r="B41005" t="s">
        <v>2294</v>
      </c>
      <c r="C41005" t="s">
        <v>8</v>
      </c>
      <c r="D41005" t="s">
        <v>2413</v>
      </c>
      <c r="E41005">
        <v>0</v>
      </c>
    </row>
    <row r="41006" spans="1:5" x14ac:dyDescent="0.3">
      <c r="A41006">
        <v>30040008</v>
      </c>
      <c r="B41006" t="s">
        <v>2296</v>
      </c>
      <c r="C41006" t="s">
        <v>8</v>
      </c>
      <c r="D41006" t="s">
        <v>2378</v>
      </c>
      <c r="E41006">
        <v>0</v>
      </c>
    </row>
    <row r="41007" spans="1:5" x14ac:dyDescent="0.3">
      <c r="A41007">
        <v>30040008</v>
      </c>
      <c r="B41007" t="s">
        <v>2296</v>
      </c>
      <c r="C41007" t="s">
        <v>8</v>
      </c>
      <c r="D41007" t="s">
        <v>2379</v>
      </c>
      <c r="E41007">
        <v>0</v>
      </c>
    </row>
    <row r="41008" spans="1:5" x14ac:dyDescent="0.3">
      <c r="A41008">
        <v>30040008</v>
      </c>
      <c r="B41008" t="s">
        <v>2296</v>
      </c>
      <c r="C41008" t="s">
        <v>8</v>
      </c>
      <c r="D41008" t="s">
        <v>2380</v>
      </c>
      <c r="E41008">
        <v>0</v>
      </c>
    </row>
    <row r="41009" spans="1:5" x14ac:dyDescent="0.3">
      <c r="A41009">
        <v>30040008</v>
      </c>
      <c r="B41009" t="s">
        <v>2296</v>
      </c>
      <c r="C41009" t="s">
        <v>8</v>
      </c>
      <c r="D41009" t="s">
        <v>2381</v>
      </c>
      <c r="E41009">
        <v>-50</v>
      </c>
    </row>
    <row r="41010" spans="1:5" x14ac:dyDescent="0.3">
      <c r="A41010">
        <v>30040008</v>
      </c>
      <c r="B41010" t="s">
        <v>2296</v>
      </c>
      <c r="C41010" t="s">
        <v>8</v>
      </c>
      <c r="D41010" t="s">
        <v>2382</v>
      </c>
      <c r="E41010">
        <v>0</v>
      </c>
    </row>
    <row r="41011" spans="1:5" x14ac:dyDescent="0.3">
      <c r="A41011">
        <v>30040008</v>
      </c>
      <c r="B41011" t="s">
        <v>2296</v>
      </c>
      <c r="C41011" t="s">
        <v>8</v>
      </c>
      <c r="D41011" t="s">
        <v>2383</v>
      </c>
      <c r="E41011">
        <v>0</v>
      </c>
    </row>
    <row r="41012" spans="1:5" x14ac:dyDescent="0.3">
      <c r="A41012">
        <v>30040008</v>
      </c>
      <c r="B41012" t="s">
        <v>2296</v>
      </c>
      <c r="C41012" t="s">
        <v>8</v>
      </c>
      <c r="D41012" t="s">
        <v>2384</v>
      </c>
      <c r="E41012">
        <v>0</v>
      </c>
    </row>
    <row r="41013" spans="1:5" x14ac:dyDescent="0.3">
      <c r="A41013">
        <v>30040008</v>
      </c>
      <c r="B41013" t="s">
        <v>2296</v>
      </c>
      <c r="C41013" t="s">
        <v>8</v>
      </c>
      <c r="D41013" t="s">
        <v>2385</v>
      </c>
      <c r="E41013">
        <v>0</v>
      </c>
    </row>
    <row r="41014" spans="1:5" x14ac:dyDescent="0.3">
      <c r="A41014">
        <v>30040008</v>
      </c>
      <c r="B41014" t="s">
        <v>2296</v>
      </c>
      <c r="C41014" t="s">
        <v>8</v>
      </c>
      <c r="D41014" t="s">
        <v>2386</v>
      </c>
      <c r="E41014">
        <v>-16</v>
      </c>
    </row>
    <row r="41015" spans="1:5" x14ac:dyDescent="0.3">
      <c r="A41015">
        <v>30040008</v>
      </c>
      <c r="B41015" t="s">
        <v>2296</v>
      </c>
      <c r="C41015" t="s">
        <v>8</v>
      </c>
      <c r="D41015" t="s">
        <v>2387</v>
      </c>
      <c r="E41015">
        <v>0</v>
      </c>
    </row>
    <row r="41016" spans="1:5" x14ac:dyDescent="0.3">
      <c r="A41016">
        <v>30040008</v>
      </c>
      <c r="B41016" t="s">
        <v>2296</v>
      </c>
      <c r="C41016" t="s">
        <v>8</v>
      </c>
      <c r="D41016" t="s">
        <v>2388</v>
      </c>
      <c r="E41016">
        <v>0</v>
      </c>
    </row>
    <row r="41017" spans="1:5" x14ac:dyDescent="0.3">
      <c r="A41017">
        <v>30040008</v>
      </c>
      <c r="B41017" t="s">
        <v>2296</v>
      </c>
      <c r="C41017" t="s">
        <v>8</v>
      </c>
      <c r="D41017" t="s">
        <v>2389</v>
      </c>
      <c r="E41017">
        <v>0</v>
      </c>
    </row>
    <row r="41018" spans="1:5" x14ac:dyDescent="0.3">
      <c r="A41018">
        <v>30040008</v>
      </c>
      <c r="B41018" t="s">
        <v>2296</v>
      </c>
      <c r="C41018" t="s">
        <v>8</v>
      </c>
      <c r="D41018" t="s">
        <v>2390</v>
      </c>
      <c r="E41018">
        <v>-20</v>
      </c>
    </row>
    <row r="41019" spans="1:5" x14ac:dyDescent="0.3">
      <c r="A41019">
        <v>30040008</v>
      </c>
      <c r="B41019" t="s">
        <v>2296</v>
      </c>
      <c r="C41019" t="s">
        <v>8</v>
      </c>
      <c r="D41019" t="s">
        <v>2391</v>
      </c>
      <c r="E41019">
        <v>0</v>
      </c>
    </row>
    <row r="41020" spans="1:5" x14ac:dyDescent="0.3">
      <c r="A41020">
        <v>30040008</v>
      </c>
      <c r="B41020" t="s">
        <v>2296</v>
      </c>
      <c r="C41020" t="s">
        <v>8</v>
      </c>
      <c r="D41020" t="s">
        <v>2392</v>
      </c>
      <c r="E41020">
        <v>0</v>
      </c>
    </row>
    <row r="41021" spans="1:5" x14ac:dyDescent="0.3">
      <c r="A41021">
        <v>30040008</v>
      </c>
      <c r="B41021" t="s">
        <v>2296</v>
      </c>
      <c r="C41021" t="s">
        <v>8</v>
      </c>
      <c r="D41021" t="s">
        <v>2393</v>
      </c>
      <c r="E41021">
        <v>0</v>
      </c>
    </row>
    <row r="41022" spans="1:5" x14ac:dyDescent="0.3">
      <c r="A41022">
        <v>30040008</v>
      </c>
      <c r="B41022" t="s">
        <v>2296</v>
      </c>
      <c r="C41022" t="s">
        <v>8</v>
      </c>
      <c r="D41022" t="s">
        <v>2394</v>
      </c>
      <c r="E41022">
        <v>0</v>
      </c>
    </row>
    <row r="41023" spans="1:5" x14ac:dyDescent="0.3">
      <c r="A41023">
        <v>30040008</v>
      </c>
      <c r="B41023" t="s">
        <v>2296</v>
      </c>
      <c r="C41023" t="s">
        <v>8</v>
      </c>
      <c r="D41023" t="s">
        <v>2395</v>
      </c>
      <c r="E41023">
        <v>0</v>
      </c>
    </row>
    <row r="41024" spans="1:5" x14ac:dyDescent="0.3">
      <c r="A41024">
        <v>30040008</v>
      </c>
      <c r="B41024" t="s">
        <v>2296</v>
      </c>
      <c r="C41024" t="s">
        <v>8</v>
      </c>
      <c r="D41024" t="s">
        <v>2396</v>
      </c>
      <c r="E41024">
        <v>0</v>
      </c>
    </row>
    <row r="41025" spans="1:5" x14ac:dyDescent="0.3">
      <c r="A41025">
        <v>30040008</v>
      </c>
      <c r="B41025" t="s">
        <v>2296</v>
      </c>
      <c r="C41025" t="s">
        <v>8</v>
      </c>
      <c r="D41025" t="s">
        <v>2397</v>
      </c>
      <c r="E41025">
        <v>0</v>
      </c>
    </row>
    <row r="41026" spans="1:5" x14ac:dyDescent="0.3">
      <c r="A41026">
        <v>30040008</v>
      </c>
      <c r="B41026" t="s">
        <v>2296</v>
      </c>
      <c r="C41026" t="s">
        <v>8</v>
      </c>
      <c r="D41026" t="s">
        <v>2398</v>
      </c>
      <c r="E41026">
        <v>0</v>
      </c>
    </row>
    <row r="41027" spans="1:5" x14ac:dyDescent="0.3">
      <c r="A41027">
        <v>30040008</v>
      </c>
      <c r="B41027" t="s">
        <v>2296</v>
      </c>
      <c r="C41027" t="s">
        <v>8</v>
      </c>
      <c r="D41027" t="s">
        <v>2399</v>
      </c>
      <c r="E41027">
        <v>0</v>
      </c>
    </row>
    <row r="41028" spans="1:5" x14ac:dyDescent="0.3">
      <c r="A41028">
        <v>30040008</v>
      </c>
      <c r="B41028" t="s">
        <v>2296</v>
      </c>
      <c r="C41028" t="s">
        <v>8</v>
      </c>
      <c r="D41028" t="s">
        <v>2400</v>
      </c>
      <c r="E41028">
        <v>0</v>
      </c>
    </row>
    <row r="41029" spans="1:5" x14ac:dyDescent="0.3">
      <c r="A41029">
        <v>30040008</v>
      </c>
      <c r="B41029" t="s">
        <v>2296</v>
      </c>
      <c r="C41029" t="s">
        <v>8</v>
      </c>
      <c r="D41029" t="s">
        <v>2401</v>
      </c>
      <c r="E41029">
        <v>-4</v>
      </c>
    </row>
    <row r="41030" spans="1:5" x14ac:dyDescent="0.3">
      <c r="A41030">
        <v>30040008</v>
      </c>
      <c r="B41030" t="s">
        <v>2296</v>
      </c>
      <c r="C41030" t="s">
        <v>8</v>
      </c>
      <c r="D41030" t="s">
        <v>2402</v>
      </c>
      <c r="E41030">
        <v>0</v>
      </c>
    </row>
    <row r="41031" spans="1:5" x14ac:dyDescent="0.3">
      <c r="A41031">
        <v>30040008</v>
      </c>
      <c r="B41031" t="s">
        <v>2296</v>
      </c>
      <c r="C41031" t="s">
        <v>8</v>
      </c>
      <c r="D41031" t="s">
        <v>2403</v>
      </c>
      <c r="E41031">
        <v>-20</v>
      </c>
    </row>
    <row r="41032" spans="1:5" x14ac:dyDescent="0.3">
      <c r="A41032">
        <v>30040008</v>
      </c>
      <c r="B41032" t="s">
        <v>2296</v>
      </c>
      <c r="C41032" t="s">
        <v>8</v>
      </c>
      <c r="D41032" t="s">
        <v>2404</v>
      </c>
      <c r="E41032">
        <v>0</v>
      </c>
    </row>
    <row r="41033" spans="1:5" x14ac:dyDescent="0.3">
      <c r="A41033">
        <v>30040008</v>
      </c>
      <c r="B41033" t="s">
        <v>2296</v>
      </c>
      <c r="C41033" t="s">
        <v>8</v>
      </c>
      <c r="D41033" t="s">
        <v>2405</v>
      </c>
      <c r="E41033">
        <v>0</v>
      </c>
    </row>
    <row r="41034" spans="1:5" x14ac:dyDescent="0.3">
      <c r="A41034">
        <v>30040008</v>
      </c>
      <c r="B41034" t="s">
        <v>2296</v>
      </c>
      <c r="C41034" t="s">
        <v>8</v>
      </c>
      <c r="D41034" t="s">
        <v>2406</v>
      </c>
      <c r="E41034">
        <v>0</v>
      </c>
    </row>
    <row r="41035" spans="1:5" x14ac:dyDescent="0.3">
      <c r="A41035">
        <v>30040008</v>
      </c>
      <c r="B41035" t="s">
        <v>2296</v>
      </c>
      <c r="C41035" t="s">
        <v>8</v>
      </c>
      <c r="D41035" t="s">
        <v>2407</v>
      </c>
      <c r="E41035">
        <v>0</v>
      </c>
    </row>
    <row r="41036" spans="1:5" x14ac:dyDescent="0.3">
      <c r="A41036">
        <v>30040008</v>
      </c>
      <c r="B41036" t="s">
        <v>2296</v>
      </c>
      <c r="C41036" t="s">
        <v>8</v>
      </c>
      <c r="D41036" t="s">
        <v>2408</v>
      </c>
      <c r="E41036">
        <v>0</v>
      </c>
    </row>
    <row r="41037" spans="1:5" x14ac:dyDescent="0.3">
      <c r="A41037">
        <v>30040008</v>
      </c>
      <c r="B41037" t="s">
        <v>2296</v>
      </c>
      <c r="C41037" t="s">
        <v>8</v>
      </c>
      <c r="D41037" t="s">
        <v>2409</v>
      </c>
      <c r="E41037">
        <v>0</v>
      </c>
    </row>
    <row r="41038" spans="1:5" x14ac:dyDescent="0.3">
      <c r="A41038">
        <v>30040008</v>
      </c>
      <c r="B41038" t="s">
        <v>2296</v>
      </c>
      <c r="C41038" t="s">
        <v>8</v>
      </c>
      <c r="D41038" t="s">
        <v>2410</v>
      </c>
      <c r="E41038">
        <v>0</v>
      </c>
    </row>
    <row r="41039" spans="1:5" x14ac:dyDescent="0.3">
      <c r="A41039">
        <v>30040008</v>
      </c>
      <c r="B41039" t="s">
        <v>2296</v>
      </c>
      <c r="C41039" t="s">
        <v>8</v>
      </c>
      <c r="D41039" t="s">
        <v>2411</v>
      </c>
      <c r="E41039">
        <v>0</v>
      </c>
    </row>
    <row r="41040" spans="1:5" x14ac:dyDescent="0.3">
      <c r="A41040">
        <v>30040008</v>
      </c>
      <c r="B41040" t="s">
        <v>2296</v>
      </c>
      <c r="C41040" t="s">
        <v>8</v>
      </c>
      <c r="D41040" t="s">
        <v>2412</v>
      </c>
      <c r="E41040">
        <v>0</v>
      </c>
    </row>
    <row r="41041" spans="1:5" x14ac:dyDescent="0.3">
      <c r="A41041">
        <v>30040008</v>
      </c>
      <c r="B41041" t="s">
        <v>2296</v>
      </c>
      <c r="C41041" t="s">
        <v>8</v>
      </c>
      <c r="D41041" t="s">
        <v>2413</v>
      </c>
      <c r="E41041">
        <v>0</v>
      </c>
    </row>
    <row r="41042" spans="1:5" x14ac:dyDescent="0.3">
      <c r="A41042">
        <v>30040061</v>
      </c>
      <c r="B41042" t="s">
        <v>2298</v>
      </c>
      <c r="C41042" t="s">
        <v>8</v>
      </c>
      <c r="D41042" t="s">
        <v>2378</v>
      </c>
      <c r="E41042">
        <v>0</v>
      </c>
    </row>
    <row r="41043" spans="1:5" x14ac:dyDescent="0.3">
      <c r="A41043">
        <v>30040061</v>
      </c>
      <c r="B41043" t="s">
        <v>2298</v>
      </c>
      <c r="C41043" t="s">
        <v>8</v>
      </c>
      <c r="D41043" t="s">
        <v>2379</v>
      </c>
      <c r="E41043">
        <v>0</v>
      </c>
    </row>
    <row r="41044" spans="1:5" x14ac:dyDescent="0.3">
      <c r="A41044">
        <v>30040061</v>
      </c>
      <c r="B41044" t="s">
        <v>2298</v>
      </c>
      <c r="C41044" t="s">
        <v>8</v>
      </c>
      <c r="D41044" t="s">
        <v>2380</v>
      </c>
      <c r="E41044">
        <v>-22</v>
      </c>
    </row>
    <row r="41045" spans="1:5" x14ac:dyDescent="0.3">
      <c r="A41045">
        <v>30040061</v>
      </c>
      <c r="B41045" t="s">
        <v>2298</v>
      </c>
      <c r="C41045" t="s">
        <v>8</v>
      </c>
      <c r="D41045" t="s">
        <v>2381</v>
      </c>
      <c r="E41045">
        <v>0</v>
      </c>
    </row>
    <row r="41046" spans="1:5" x14ac:dyDescent="0.3">
      <c r="A41046">
        <v>30040061</v>
      </c>
      <c r="B41046" t="s">
        <v>2298</v>
      </c>
      <c r="C41046" t="s">
        <v>8</v>
      </c>
      <c r="D41046" t="s">
        <v>2382</v>
      </c>
      <c r="E41046">
        <v>-10</v>
      </c>
    </row>
    <row r="41047" spans="1:5" x14ac:dyDescent="0.3">
      <c r="A41047">
        <v>30040061</v>
      </c>
      <c r="B41047" t="s">
        <v>2298</v>
      </c>
      <c r="C41047" t="s">
        <v>8</v>
      </c>
      <c r="D41047" t="s">
        <v>2383</v>
      </c>
      <c r="E41047">
        <v>-20</v>
      </c>
    </row>
    <row r="41048" spans="1:5" x14ac:dyDescent="0.3">
      <c r="A41048">
        <v>30040061</v>
      </c>
      <c r="B41048" t="s">
        <v>2298</v>
      </c>
      <c r="C41048" t="s">
        <v>8</v>
      </c>
      <c r="D41048" t="s">
        <v>2384</v>
      </c>
      <c r="E41048">
        <v>-4</v>
      </c>
    </row>
    <row r="41049" spans="1:5" x14ac:dyDescent="0.3">
      <c r="A41049">
        <v>30040061</v>
      </c>
      <c r="B41049" t="s">
        <v>2298</v>
      </c>
      <c r="C41049" t="s">
        <v>8</v>
      </c>
      <c r="D41049" t="s">
        <v>2385</v>
      </c>
      <c r="E41049">
        <v>0</v>
      </c>
    </row>
    <row r="41050" spans="1:5" x14ac:dyDescent="0.3">
      <c r="A41050">
        <v>30040061</v>
      </c>
      <c r="B41050" t="s">
        <v>2298</v>
      </c>
      <c r="C41050" t="s">
        <v>8</v>
      </c>
      <c r="D41050" t="s">
        <v>2386</v>
      </c>
      <c r="E41050">
        <v>0</v>
      </c>
    </row>
    <row r="41051" spans="1:5" x14ac:dyDescent="0.3">
      <c r="A41051">
        <v>30040061</v>
      </c>
      <c r="B41051" t="s">
        <v>2298</v>
      </c>
      <c r="C41051" t="s">
        <v>8</v>
      </c>
      <c r="D41051" t="s">
        <v>2387</v>
      </c>
      <c r="E41051">
        <v>0</v>
      </c>
    </row>
    <row r="41052" spans="1:5" x14ac:dyDescent="0.3">
      <c r="A41052">
        <v>30040061</v>
      </c>
      <c r="B41052" t="s">
        <v>2298</v>
      </c>
      <c r="C41052" t="s">
        <v>8</v>
      </c>
      <c r="D41052" t="s">
        <v>2388</v>
      </c>
      <c r="E41052">
        <v>0</v>
      </c>
    </row>
    <row r="41053" spans="1:5" x14ac:dyDescent="0.3">
      <c r="A41053">
        <v>30040061</v>
      </c>
      <c r="B41053" t="s">
        <v>2298</v>
      </c>
      <c r="C41053" t="s">
        <v>8</v>
      </c>
      <c r="D41053" t="s">
        <v>2389</v>
      </c>
      <c r="E41053">
        <v>0</v>
      </c>
    </row>
    <row r="41054" spans="1:5" x14ac:dyDescent="0.3">
      <c r="A41054">
        <v>30040061</v>
      </c>
      <c r="B41054" t="s">
        <v>2298</v>
      </c>
      <c r="C41054" t="s">
        <v>8</v>
      </c>
      <c r="D41054" t="s">
        <v>2390</v>
      </c>
      <c r="E41054">
        <v>0</v>
      </c>
    </row>
    <row r="41055" spans="1:5" x14ac:dyDescent="0.3">
      <c r="A41055">
        <v>30040061</v>
      </c>
      <c r="B41055" t="s">
        <v>2298</v>
      </c>
      <c r="C41055" t="s">
        <v>8</v>
      </c>
      <c r="D41055" t="s">
        <v>2391</v>
      </c>
      <c r="E41055">
        <v>0</v>
      </c>
    </row>
    <row r="41056" spans="1:5" x14ac:dyDescent="0.3">
      <c r="A41056">
        <v>30040061</v>
      </c>
      <c r="B41056" t="s">
        <v>2298</v>
      </c>
      <c r="C41056" t="s">
        <v>8</v>
      </c>
      <c r="D41056" t="s">
        <v>2392</v>
      </c>
      <c r="E41056">
        <v>0</v>
      </c>
    </row>
    <row r="41057" spans="1:5" x14ac:dyDescent="0.3">
      <c r="A41057">
        <v>30040061</v>
      </c>
      <c r="B41057" t="s">
        <v>2298</v>
      </c>
      <c r="C41057" t="s">
        <v>8</v>
      </c>
      <c r="D41057" t="s">
        <v>2393</v>
      </c>
      <c r="E41057">
        <v>0</v>
      </c>
    </row>
    <row r="41058" spans="1:5" x14ac:dyDescent="0.3">
      <c r="A41058">
        <v>30040061</v>
      </c>
      <c r="B41058" t="s">
        <v>2298</v>
      </c>
      <c r="C41058" t="s">
        <v>8</v>
      </c>
      <c r="D41058" t="s">
        <v>2394</v>
      </c>
      <c r="E41058">
        <v>0</v>
      </c>
    </row>
    <row r="41059" spans="1:5" x14ac:dyDescent="0.3">
      <c r="A41059">
        <v>30040061</v>
      </c>
      <c r="B41059" t="s">
        <v>2298</v>
      </c>
      <c r="C41059" t="s">
        <v>8</v>
      </c>
      <c r="D41059" t="s">
        <v>2395</v>
      </c>
      <c r="E41059">
        <v>0</v>
      </c>
    </row>
    <row r="41060" spans="1:5" x14ac:dyDescent="0.3">
      <c r="A41060">
        <v>30040061</v>
      </c>
      <c r="B41060" t="s">
        <v>2298</v>
      </c>
      <c r="C41060" t="s">
        <v>8</v>
      </c>
      <c r="D41060" t="s">
        <v>2396</v>
      </c>
      <c r="E41060">
        <v>0</v>
      </c>
    </row>
    <row r="41061" spans="1:5" x14ac:dyDescent="0.3">
      <c r="A41061">
        <v>30040061</v>
      </c>
      <c r="B41061" t="s">
        <v>2298</v>
      </c>
      <c r="C41061" t="s">
        <v>8</v>
      </c>
      <c r="D41061" t="s">
        <v>2397</v>
      </c>
      <c r="E41061">
        <v>0</v>
      </c>
    </row>
    <row r="41062" spans="1:5" x14ac:dyDescent="0.3">
      <c r="A41062">
        <v>30040061</v>
      </c>
      <c r="B41062" t="s">
        <v>2298</v>
      </c>
      <c r="C41062" t="s">
        <v>8</v>
      </c>
      <c r="D41062" t="s">
        <v>2398</v>
      </c>
      <c r="E41062">
        <v>0</v>
      </c>
    </row>
    <row r="41063" spans="1:5" x14ac:dyDescent="0.3">
      <c r="A41063">
        <v>30040061</v>
      </c>
      <c r="B41063" t="s">
        <v>2298</v>
      </c>
      <c r="C41063" t="s">
        <v>8</v>
      </c>
      <c r="D41063" t="s">
        <v>2399</v>
      </c>
      <c r="E41063">
        <v>0</v>
      </c>
    </row>
    <row r="41064" spans="1:5" x14ac:dyDescent="0.3">
      <c r="A41064">
        <v>30040061</v>
      </c>
      <c r="B41064" t="s">
        <v>2298</v>
      </c>
      <c r="C41064" t="s">
        <v>8</v>
      </c>
      <c r="D41064" t="s">
        <v>2400</v>
      </c>
      <c r="E41064">
        <v>0</v>
      </c>
    </row>
    <row r="41065" spans="1:5" x14ac:dyDescent="0.3">
      <c r="A41065">
        <v>30040061</v>
      </c>
      <c r="B41065" t="s">
        <v>2298</v>
      </c>
      <c r="C41065" t="s">
        <v>8</v>
      </c>
      <c r="D41065" t="s">
        <v>2401</v>
      </c>
      <c r="E41065">
        <v>0</v>
      </c>
    </row>
    <row r="41066" spans="1:5" x14ac:dyDescent="0.3">
      <c r="A41066">
        <v>30040061</v>
      </c>
      <c r="B41066" t="s">
        <v>2298</v>
      </c>
      <c r="C41066" t="s">
        <v>8</v>
      </c>
      <c r="D41066" t="s">
        <v>2402</v>
      </c>
      <c r="E41066">
        <v>-3</v>
      </c>
    </row>
    <row r="41067" spans="1:5" x14ac:dyDescent="0.3">
      <c r="A41067">
        <v>30040061</v>
      </c>
      <c r="B41067" t="s">
        <v>2298</v>
      </c>
      <c r="C41067" t="s">
        <v>8</v>
      </c>
      <c r="D41067" t="s">
        <v>2403</v>
      </c>
      <c r="E41067">
        <v>0</v>
      </c>
    </row>
    <row r="41068" spans="1:5" x14ac:dyDescent="0.3">
      <c r="A41068">
        <v>30040061</v>
      </c>
      <c r="B41068" t="s">
        <v>2298</v>
      </c>
      <c r="C41068" t="s">
        <v>8</v>
      </c>
      <c r="D41068" t="s">
        <v>2404</v>
      </c>
      <c r="E41068">
        <v>0</v>
      </c>
    </row>
    <row r="41069" spans="1:5" x14ac:dyDescent="0.3">
      <c r="A41069">
        <v>30040061</v>
      </c>
      <c r="B41069" t="s">
        <v>2298</v>
      </c>
      <c r="C41069" t="s">
        <v>8</v>
      </c>
      <c r="D41069" t="s">
        <v>2405</v>
      </c>
      <c r="E41069">
        <v>0</v>
      </c>
    </row>
    <row r="41070" spans="1:5" x14ac:dyDescent="0.3">
      <c r="A41070">
        <v>30040061</v>
      </c>
      <c r="B41070" t="s">
        <v>2298</v>
      </c>
      <c r="C41070" t="s">
        <v>8</v>
      </c>
      <c r="D41070" t="s">
        <v>2406</v>
      </c>
      <c r="E41070">
        <v>0</v>
      </c>
    </row>
    <row r="41071" spans="1:5" x14ac:dyDescent="0.3">
      <c r="A41071">
        <v>30040061</v>
      </c>
      <c r="B41071" t="s">
        <v>2298</v>
      </c>
      <c r="C41071" t="s">
        <v>8</v>
      </c>
      <c r="D41071" t="s">
        <v>2407</v>
      </c>
      <c r="E41071">
        <v>0</v>
      </c>
    </row>
    <row r="41072" spans="1:5" x14ac:dyDescent="0.3">
      <c r="A41072">
        <v>30040061</v>
      </c>
      <c r="B41072" t="s">
        <v>2298</v>
      </c>
      <c r="C41072" t="s">
        <v>8</v>
      </c>
      <c r="D41072" t="s">
        <v>2408</v>
      </c>
      <c r="E41072">
        <v>0</v>
      </c>
    </row>
    <row r="41073" spans="1:5" x14ac:dyDescent="0.3">
      <c r="A41073">
        <v>30040061</v>
      </c>
      <c r="B41073" t="s">
        <v>2298</v>
      </c>
      <c r="C41073" t="s">
        <v>8</v>
      </c>
      <c r="D41073" t="s">
        <v>2409</v>
      </c>
      <c r="E41073">
        <v>0</v>
      </c>
    </row>
    <row r="41074" spans="1:5" x14ac:dyDescent="0.3">
      <c r="A41074">
        <v>30040061</v>
      </c>
      <c r="B41074" t="s">
        <v>2298</v>
      </c>
      <c r="C41074" t="s">
        <v>8</v>
      </c>
      <c r="D41074" t="s">
        <v>2410</v>
      </c>
      <c r="E41074">
        <v>0</v>
      </c>
    </row>
    <row r="41075" spans="1:5" x14ac:dyDescent="0.3">
      <c r="A41075">
        <v>30040061</v>
      </c>
      <c r="B41075" t="s">
        <v>2298</v>
      </c>
      <c r="C41075" t="s">
        <v>8</v>
      </c>
      <c r="D41075" t="s">
        <v>2411</v>
      </c>
      <c r="E41075">
        <v>0</v>
      </c>
    </row>
    <row r="41076" spans="1:5" x14ac:dyDescent="0.3">
      <c r="A41076">
        <v>30040061</v>
      </c>
      <c r="B41076" t="s">
        <v>2298</v>
      </c>
      <c r="C41076" t="s">
        <v>8</v>
      </c>
      <c r="D41076" t="s">
        <v>2412</v>
      </c>
      <c r="E41076">
        <v>0</v>
      </c>
    </row>
    <row r="41077" spans="1:5" x14ac:dyDescent="0.3">
      <c r="A41077">
        <v>30040061</v>
      </c>
      <c r="B41077" t="s">
        <v>2298</v>
      </c>
      <c r="C41077" t="s">
        <v>8</v>
      </c>
      <c r="D41077" t="s">
        <v>2413</v>
      </c>
      <c r="E41077">
        <v>0</v>
      </c>
    </row>
    <row r="41078" spans="1:5" x14ac:dyDescent="0.3">
      <c r="A41078">
        <v>30040011</v>
      </c>
      <c r="B41078" t="s">
        <v>2300</v>
      </c>
      <c r="C41078" t="s">
        <v>8</v>
      </c>
      <c r="D41078" t="s">
        <v>2378</v>
      </c>
      <c r="E41078">
        <v>0</v>
      </c>
    </row>
    <row r="41079" spans="1:5" x14ac:dyDescent="0.3">
      <c r="A41079">
        <v>30040011</v>
      </c>
      <c r="B41079" t="s">
        <v>2300</v>
      </c>
      <c r="C41079" t="s">
        <v>8</v>
      </c>
      <c r="D41079" t="s">
        <v>2379</v>
      </c>
      <c r="E41079">
        <v>-4</v>
      </c>
    </row>
    <row r="41080" spans="1:5" x14ac:dyDescent="0.3">
      <c r="A41080">
        <v>30040011</v>
      </c>
      <c r="B41080" t="s">
        <v>2300</v>
      </c>
      <c r="C41080" t="s">
        <v>8</v>
      </c>
      <c r="D41080" t="s">
        <v>2380</v>
      </c>
      <c r="E41080">
        <v>0</v>
      </c>
    </row>
    <row r="41081" spans="1:5" x14ac:dyDescent="0.3">
      <c r="A41081">
        <v>30040011</v>
      </c>
      <c r="B41081" t="s">
        <v>2300</v>
      </c>
      <c r="C41081" t="s">
        <v>8</v>
      </c>
      <c r="D41081" t="s">
        <v>2381</v>
      </c>
      <c r="E41081">
        <v>0</v>
      </c>
    </row>
    <row r="41082" spans="1:5" x14ac:dyDescent="0.3">
      <c r="A41082">
        <v>30040011</v>
      </c>
      <c r="B41082" t="s">
        <v>2300</v>
      </c>
      <c r="C41082" t="s">
        <v>8</v>
      </c>
      <c r="D41082" t="s">
        <v>2382</v>
      </c>
      <c r="E41082">
        <v>-25</v>
      </c>
    </row>
    <row r="41083" spans="1:5" x14ac:dyDescent="0.3">
      <c r="A41083">
        <v>30040011</v>
      </c>
      <c r="B41083" t="s">
        <v>2300</v>
      </c>
      <c r="C41083" t="s">
        <v>8</v>
      </c>
      <c r="D41083" t="s">
        <v>2383</v>
      </c>
      <c r="E41083">
        <v>0</v>
      </c>
    </row>
    <row r="41084" spans="1:5" x14ac:dyDescent="0.3">
      <c r="A41084">
        <v>30040011</v>
      </c>
      <c r="B41084" t="s">
        <v>2300</v>
      </c>
      <c r="C41084" t="s">
        <v>8</v>
      </c>
      <c r="D41084" t="s">
        <v>2384</v>
      </c>
      <c r="E41084">
        <v>0</v>
      </c>
    </row>
    <row r="41085" spans="1:5" x14ac:dyDescent="0.3">
      <c r="A41085">
        <v>30040011</v>
      </c>
      <c r="B41085" t="s">
        <v>2300</v>
      </c>
      <c r="C41085" t="s">
        <v>8</v>
      </c>
      <c r="D41085" t="s">
        <v>2385</v>
      </c>
      <c r="E41085">
        <v>0</v>
      </c>
    </row>
    <row r="41086" spans="1:5" x14ac:dyDescent="0.3">
      <c r="A41086">
        <v>30040011</v>
      </c>
      <c r="B41086" t="s">
        <v>2300</v>
      </c>
      <c r="C41086" t="s">
        <v>8</v>
      </c>
      <c r="D41086" t="s">
        <v>2386</v>
      </c>
      <c r="E41086">
        <v>0</v>
      </c>
    </row>
    <row r="41087" spans="1:5" x14ac:dyDescent="0.3">
      <c r="A41087">
        <v>30040011</v>
      </c>
      <c r="B41087" t="s">
        <v>2300</v>
      </c>
      <c r="C41087" t="s">
        <v>8</v>
      </c>
      <c r="D41087" t="s">
        <v>2387</v>
      </c>
      <c r="E41087">
        <v>0</v>
      </c>
    </row>
    <row r="41088" spans="1:5" x14ac:dyDescent="0.3">
      <c r="A41088">
        <v>30040011</v>
      </c>
      <c r="B41088" t="s">
        <v>2300</v>
      </c>
      <c r="C41088" t="s">
        <v>8</v>
      </c>
      <c r="D41088" t="s">
        <v>2388</v>
      </c>
      <c r="E41088">
        <v>0</v>
      </c>
    </row>
    <row r="41089" spans="1:5" x14ac:dyDescent="0.3">
      <c r="A41089">
        <v>30040011</v>
      </c>
      <c r="B41089" t="s">
        <v>2300</v>
      </c>
      <c r="C41089" t="s">
        <v>8</v>
      </c>
      <c r="D41089" t="s">
        <v>2389</v>
      </c>
      <c r="E41089">
        <v>0</v>
      </c>
    </row>
    <row r="41090" spans="1:5" x14ac:dyDescent="0.3">
      <c r="A41090">
        <v>30040011</v>
      </c>
      <c r="B41090" t="s">
        <v>2300</v>
      </c>
      <c r="C41090" t="s">
        <v>8</v>
      </c>
      <c r="D41090" t="s">
        <v>2390</v>
      </c>
      <c r="E41090">
        <v>0</v>
      </c>
    </row>
    <row r="41091" spans="1:5" x14ac:dyDescent="0.3">
      <c r="A41091">
        <v>30040011</v>
      </c>
      <c r="B41091" t="s">
        <v>2300</v>
      </c>
      <c r="C41091" t="s">
        <v>8</v>
      </c>
      <c r="D41091" t="s">
        <v>2391</v>
      </c>
      <c r="E41091">
        <v>0</v>
      </c>
    </row>
    <row r="41092" spans="1:5" x14ac:dyDescent="0.3">
      <c r="A41092">
        <v>30040011</v>
      </c>
      <c r="B41092" t="s">
        <v>2300</v>
      </c>
      <c r="C41092" t="s">
        <v>8</v>
      </c>
      <c r="D41092" t="s">
        <v>2392</v>
      </c>
      <c r="E41092">
        <v>0</v>
      </c>
    </row>
    <row r="41093" spans="1:5" x14ac:dyDescent="0.3">
      <c r="A41093">
        <v>30040011</v>
      </c>
      <c r="B41093" t="s">
        <v>2300</v>
      </c>
      <c r="C41093" t="s">
        <v>8</v>
      </c>
      <c r="D41093" t="s">
        <v>2393</v>
      </c>
      <c r="E41093">
        <v>-15</v>
      </c>
    </row>
    <row r="41094" spans="1:5" x14ac:dyDescent="0.3">
      <c r="A41094">
        <v>30040011</v>
      </c>
      <c r="B41094" t="s">
        <v>2300</v>
      </c>
      <c r="C41094" t="s">
        <v>8</v>
      </c>
      <c r="D41094" t="s">
        <v>2394</v>
      </c>
      <c r="E41094">
        <v>0</v>
      </c>
    </row>
    <row r="41095" spans="1:5" x14ac:dyDescent="0.3">
      <c r="A41095">
        <v>30040011</v>
      </c>
      <c r="B41095" t="s">
        <v>2300</v>
      </c>
      <c r="C41095" t="s">
        <v>8</v>
      </c>
      <c r="D41095" t="s">
        <v>2395</v>
      </c>
      <c r="E41095">
        <v>0</v>
      </c>
    </row>
    <row r="41096" spans="1:5" x14ac:dyDescent="0.3">
      <c r="A41096">
        <v>30040011</v>
      </c>
      <c r="B41096" t="s">
        <v>2300</v>
      </c>
      <c r="C41096" t="s">
        <v>8</v>
      </c>
      <c r="D41096" t="s">
        <v>2396</v>
      </c>
      <c r="E41096">
        <v>0</v>
      </c>
    </row>
    <row r="41097" spans="1:5" x14ac:dyDescent="0.3">
      <c r="A41097">
        <v>30040011</v>
      </c>
      <c r="B41097" t="s">
        <v>2300</v>
      </c>
      <c r="C41097" t="s">
        <v>8</v>
      </c>
      <c r="D41097" t="s">
        <v>2397</v>
      </c>
      <c r="E41097">
        <v>0</v>
      </c>
    </row>
    <row r="41098" spans="1:5" x14ac:dyDescent="0.3">
      <c r="A41098">
        <v>30040011</v>
      </c>
      <c r="B41098" t="s">
        <v>2300</v>
      </c>
      <c r="C41098" t="s">
        <v>8</v>
      </c>
      <c r="D41098" t="s">
        <v>2398</v>
      </c>
      <c r="E41098">
        <v>-4</v>
      </c>
    </row>
    <row r="41099" spans="1:5" x14ac:dyDescent="0.3">
      <c r="A41099">
        <v>30040011</v>
      </c>
      <c r="B41099" t="s">
        <v>2300</v>
      </c>
      <c r="C41099" t="s">
        <v>8</v>
      </c>
      <c r="D41099" t="s">
        <v>2399</v>
      </c>
      <c r="E41099">
        <v>0</v>
      </c>
    </row>
    <row r="41100" spans="1:5" x14ac:dyDescent="0.3">
      <c r="A41100">
        <v>30040011</v>
      </c>
      <c r="B41100" t="s">
        <v>2300</v>
      </c>
      <c r="C41100" t="s">
        <v>8</v>
      </c>
      <c r="D41100" t="s">
        <v>2400</v>
      </c>
      <c r="E41100">
        <v>0</v>
      </c>
    </row>
    <row r="41101" spans="1:5" x14ac:dyDescent="0.3">
      <c r="A41101">
        <v>30040011</v>
      </c>
      <c r="B41101" t="s">
        <v>2300</v>
      </c>
      <c r="C41101" t="s">
        <v>8</v>
      </c>
      <c r="D41101" t="s">
        <v>2401</v>
      </c>
      <c r="E41101">
        <v>0</v>
      </c>
    </row>
    <row r="41102" spans="1:5" x14ac:dyDescent="0.3">
      <c r="A41102">
        <v>30040011</v>
      </c>
      <c r="B41102" t="s">
        <v>2300</v>
      </c>
      <c r="C41102" t="s">
        <v>8</v>
      </c>
      <c r="D41102" t="s">
        <v>2402</v>
      </c>
      <c r="E41102">
        <v>0</v>
      </c>
    </row>
    <row r="41103" spans="1:5" x14ac:dyDescent="0.3">
      <c r="A41103">
        <v>30040011</v>
      </c>
      <c r="B41103" t="s">
        <v>2300</v>
      </c>
      <c r="C41103" t="s">
        <v>8</v>
      </c>
      <c r="D41103" t="s">
        <v>2403</v>
      </c>
      <c r="E41103">
        <v>0</v>
      </c>
    </row>
    <row r="41104" spans="1:5" x14ac:dyDescent="0.3">
      <c r="A41104">
        <v>30040011</v>
      </c>
      <c r="B41104" t="s">
        <v>2300</v>
      </c>
      <c r="C41104" t="s">
        <v>8</v>
      </c>
      <c r="D41104" t="s">
        <v>2404</v>
      </c>
      <c r="E41104">
        <v>0</v>
      </c>
    </row>
    <row r="41105" spans="1:5" x14ac:dyDescent="0.3">
      <c r="A41105">
        <v>30040011</v>
      </c>
      <c r="B41105" t="s">
        <v>2300</v>
      </c>
      <c r="C41105" t="s">
        <v>8</v>
      </c>
      <c r="D41105" t="s">
        <v>2405</v>
      </c>
      <c r="E41105">
        <v>-8</v>
      </c>
    </row>
    <row r="41106" spans="1:5" x14ac:dyDescent="0.3">
      <c r="A41106">
        <v>30040011</v>
      </c>
      <c r="B41106" t="s">
        <v>2300</v>
      </c>
      <c r="C41106" t="s">
        <v>8</v>
      </c>
      <c r="D41106" t="s">
        <v>2406</v>
      </c>
      <c r="E41106">
        <v>0</v>
      </c>
    </row>
    <row r="41107" spans="1:5" x14ac:dyDescent="0.3">
      <c r="A41107">
        <v>30040011</v>
      </c>
      <c r="B41107" t="s">
        <v>2300</v>
      </c>
      <c r="C41107" t="s">
        <v>8</v>
      </c>
      <c r="D41107" t="s">
        <v>2407</v>
      </c>
      <c r="E41107">
        <v>0</v>
      </c>
    </row>
    <row r="41108" spans="1:5" x14ac:dyDescent="0.3">
      <c r="A41108">
        <v>30040011</v>
      </c>
      <c r="B41108" t="s">
        <v>2300</v>
      </c>
      <c r="C41108" t="s">
        <v>8</v>
      </c>
      <c r="D41108" t="s">
        <v>2408</v>
      </c>
      <c r="E41108">
        <v>0</v>
      </c>
    </row>
    <row r="41109" spans="1:5" x14ac:dyDescent="0.3">
      <c r="A41109">
        <v>30040011</v>
      </c>
      <c r="B41109" t="s">
        <v>2300</v>
      </c>
      <c r="C41109" t="s">
        <v>8</v>
      </c>
      <c r="D41109" t="s">
        <v>2409</v>
      </c>
      <c r="E41109">
        <v>0</v>
      </c>
    </row>
    <row r="41110" spans="1:5" x14ac:dyDescent="0.3">
      <c r="A41110">
        <v>30040011</v>
      </c>
      <c r="B41110" t="s">
        <v>2300</v>
      </c>
      <c r="C41110" t="s">
        <v>8</v>
      </c>
      <c r="D41110" t="s">
        <v>2410</v>
      </c>
      <c r="E41110">
        <v>0</v>
      </c>
    </row>
    <row r="41111" spans="1:5" x14ac:dyDescent="0.3">
      <c r="A41111">
        <v>30040011</v>
      </c>
      <c r="B41111" t="s">
        <v>2300</v>
      </c>
      <c r="C41111" t="s">
        <v>8</v>
      </c>
      <c r="D41111" t="s">
        <v>2411</v>
      </c>
      <c r="E41111">
        <v>0</v>
      </c>
    </row>
    <row r="41112" spans="1:5" x14ac:dyDescent="0.3">
      <c r="A41112">
        <v>30040011</v>
      </c>
      <c r="B41112" t="s">
        <v>2300</v>
      </c>
      <c r="C41112" t="s">
        <v>8</v>
      </c>
      <c r="D41112" t="s">
        <v>2412</v>
      </c>
      <c r="E41112">
        <v>-50</v>
      </c>
    </row>
    <row r="41113" spans="1:5" x14ac:dyDescent="0.3">
      <c r="A41113">
        <v>30040011</v>
      </c>
      <c r="B41113" t="s">
        <v>2300</v>
      </c>
      <c r="C41113" t="s">
        <v>8</v>
      </c>
      <c r="D41113" t="s">
        <v>2413</v>
      </c>
      <c r="E41113">
        <v>0</v>
      </c>
    </row>
    <row r="41114" spans="1:5" x14ac:dyDescent="0.3">
      <c r="A41114">
        <v>30010095</v>
      </c>
      <c r="B41114" t="s">
        <v>2302</v>
      </c>
      <c r="C41114" t="s">
        <v>8</v>
      </c>
      <c r="D41114" t="s">
        <v>2378</v>
      </c>
      <c r="E41114">
        <v>0</v>
      </c>
    </row>
    <row r="41115" spans="1:5" x14ac:dyDescent="0.3">
      <c r="A41115">
        <v>30010095</v>
      </c>
      <c r="B41115" t="s">
        <v>2302</v>
      </c>
      <c r="C41115" t="s">
        <v>8</v>
      </c>
      <c r="D41115" t="s">
        <v>2379</v>
      </c>
      <c r="E41115">
        <v>0</v>
      </c>
    </row>
    <row r="41116" spans="1:5" x14ac:dyDescent="0.3">
      <c r="A41116">
        <v>30010095</v>
      </c>
      <c r="B41116" t="s">
        <v>2302</v>
      </c>
      <c r="C41116" t="s">
        <v>8</v>
      </c>
      <c r="D41116" t="s">
        <v>2380</v>
      </c>
      <c r="E41116">
        <v>-40</v>
      </c>
    </row>
    <row r="41117" spans="1:5" x14ac:dyDescent="0.3">
      <c r="A41117">
        <v>30010095</v>
      </c>
      <c r="B41117" t="s">
        <v>2302</v>
      </c>
      <c r="C41117" t="s">
        <v>8</v>
      </c>
      <c r="D41117" t="s">
        <v>2381</v>
      </c>
      <c r="E41117">
        <v>0</v>
      </c>
    </row>
    <row r="41118" spans="1:5" x14ac:dyDescent="0.3">
      <c r="A41118">
        <v>30010095</v>
      </c>
      <c r="B41118" t="s">
        <v>2302</v>
      </c>
      <c r="C41118" t="s">
        <v>8</v>
      </c>
      <c r="D41118" t="s">
        <v>2382</v>
      </c>
      <c r="E41118">
        <v>0</v>
      </c>
    </row>
    <row r="41119" spans="1:5" x14ac:dyDescent="0.3">
      <c r="A41119">
        <v>30010095</v>
      </c>
      <c r="B41119" t="s">
        <v>2302</v>
      </c>
      <c r="C41119" t="s">
        <v>8</v>
      </c>
      <c r="D41119" t="s">
        <v>2383</v>
      </c>
      <c r="E41119">
        <v>0</v>
      </c>
    </row>
    <row r="41120" spans="1:5" x14ac:dyDescent="0.3">
      <c r="A41120">
        <v>30010095</v>
      </c>
      <c r="B41120" t="s">
        <v>2302</v>
      </c>
      <c r="C41120" t="s">
        <v>8</v>
      </c>
      <c r="D41120" t="s">
        <v>2384</v>
      </c>
      <c r="E41120">
        <v>0</v>
      </c>
    </row>
    <row r="41121" spans="1:5" x14ac:dyDescent="0.3">
      <c r="A41121">
        <v>30010095</v>
      </c>
      <c r="B41121" t="s">
        <v>2302</v>
      </c>
      <c r="C41121" t="s">
        <v>8</v>
      </c>
      <c r="D41121" t="s">
        <v>2385</v>
      </c>
      <c r="E41121">
        <v>-10</v>
      </c>
    </row>
    <row r="41122" spans="1:5" x14ac:dyDescent="0.3">
      <c r="A41122">
        <v>30010095</v>
      </c>
      <c r="B41122" t="s">
        <v>2302</v>
      </c>
      <c r="C41122" t="s">
        <v>8</v>
      </c>
      <c r="D41122" t="s">
        <v>2386</v>
      </c>
      <c r="E41122">
        <v>0</v>
      </c>
    </row>
    <row r="41123" spans="1:5" x14ac:dyDescent="0.3">
      <c r="A41123">
        <v>30010095</v>
      </c>
      <c r="B41123" t="s">
        <v>2302</v>
      </c>
      <c r="C41123" t="s">
        <v>8</v>
      </c>
      <c r="D41123" t="s">
        <v>2387</v>
      </c>
      <c r="E41123">
        <v>0</v>
      </c>
    </row>
    <row r="41124" spans="1:5" x14ac:dyDescent="0.3">
      <c r="A41124">
        <v>30010095</v>
      </c>
      <c r="B41124" t="s">
        <v>2302</v>
      </c>
      <c r="C41124" t="s">
        <v>8</v>
      </c>
      <c r="D41124" t="s">
        <v>2388</v>
      </c>
      <c r="E41124">
        <v>-40</v>
      </c>
    </row>
    <row r="41125" spans="1:5" x14ac:dyDescent="0.3">
      <c r="A41125">
        <v>30010095</v>
      </c>
      <c r="B41125" t="s">
        <v>2302</v>
      </c>
      <c r="C41125" t="s">
        <v>8</v>
      </c>
      <c r="D41125" t="s">
        <v>2389</v>
      </c>
      <c r="E41125">
        <v>0</v>
      </c>
    </row>
    <row r="41126" spans="1:5" x14ac:dyDescent="0.3">
      <c r="A41126">
        <v>30010095</v>
      </c>
      <c r="B41126" t="s">
        <v>2302</v>
      </c>
      <c r="C41126" t="s">
        <v>8</v>
      </c>
      <c r="D41126" t="s">
        <v>2390</v>
      </c>
      <c r="E41126">
        <v>0</v>
      </c>
    </row>
    <row r="41127" spans="1:5" x14ac:dyDescent="0.3">
      <c r="A41127">
        <v>30010095</v>
      </c>
      <c r="B41127" t="s">
        <v>2302</v>
      </c>
      <c r="C41127" t="s">
        <v>8</v>
      </c>
      <c r="D41127" t="s">
        <v>2391</v>
      </c>
      <c r="E41127">
        <v>0</v>
      </c>
    </row>
    <row r="41128" spans="1:5" x14ac:dyDescent="0.3">
      <c r="A41128">
        <v>30010095</v>
      </c>
      <c r="B41128" t="s">
        <v>2302</v>
      </c>
      <c r="C41128" t="s">
        <v>8</v>
      </c>
      <c r="D41128" t="s">
        <v>2392</v>
      </c>
      <c r="E41128">
        <v>0</v>
      </c>
    </row>
    <row r="41129" spans="1:5" x14ac:dyDescent="0.3">
      <c r="A41129">
        <v>30010095</v>
      </c>
      <c r="B41129" t="s">
        <v>2302</v>
      </c>
      <c r="C41129" t="s">
        <v>8</v>
      </c>
      <c r="D41129" t="s">
        <v>2393</v>
      </c>
      <c r="E41129">
        <v>0</v>
      </c>
    </row>
    <row r="41130" spans="1:5" x14ac:dyDescent="0.3">
      <c r="A41130">
        <v>30010095</v>
      </c>
      <c r="B41130" t="s">
        <v>2302</v>
      </c>
      <c r="C41130" t="s">
        <v>8</v>
      </c>
      <c r="D41130" t="s">
        <v>2394</v>
      </c>
      <c r="E41130">
        <v>-18</v>
      </c>
    </row>
    <row r="41131" spans="1:5" x14ac:dyDescent="0.3">
      <c r="A41131">
        <v>30010095</v>
      </c>
      <c r="B41131" t="s">
        <v>2302</v>
      </c>
      <c r="C41131" t="s">
        <v>8</v>
      </c>
      <c r="D41131" t="s">
        <v>2395</v>
      </c>
      <c r="E41131">
        <v>0</v>
      </c>
    </row>
    <row r="41132" spans="1:5" x14ac:dyDescent="0.3">
      <c r="A41132">
        <v>30010095</v>
      </c>
      <c r="B41132" t="s">
        <v>2302</v>
      </c>
      <c r="C41132" t="s">
        <v>8</v>
      </c>
      <c r="D41132" t="s">
        <v>2396</v>
      </c>
      <c r="E41132">
        <v>-20</v>
      </c>
    </row>
    <row r="41133" spans="1:5" x14ac:dyDescent="0.3">
      <c r="A41133">
        <v>30010095</v>
      </c>
      <c r="B41133" t="s">
        <v>2302</v>
      </c>
      <c r="C41133" t="s">
        <v>8</v>
      </c>
      <c r="D41133" t="s">
        <v>2397</v>
      </c>
      <c r="E41133">
        <v>0</v>
      </c>
    </row>
    <row r="41134" spans="1:5" x14ac:dyDescent="0.3">
      <c r="A41134">
        <v>30010095</v>
      </c>
      <c r="B41134" t="s">
        <v>2302</v>
      </c>
      <c r="C41134" t="s">
        <v>8</v>
      </c>
      <c r="D41134" t="s">
        <v>2398</v>
      </c>
      <c r="E41134">
        <v>0</v>
      </c>
    </row>
    <row r="41135" spans="1:5" x14ac:dyDescent="0.3">
      <c r="A41135">
        <v>30010095</v>
      </c>
      <c r="B41135" t="s">
        <v>2302</v>
      </c>
      <c r="C41135" t="s">
        <v>8</v>
      </c>
      <c r="D41135" t="s">
        <v>2399</v>
      </c>
      <c r="E41135">
        <v>0</v>
      </c>
    </row>
    <row r="41136" spans="1:5" x14ac:dyDescent="0.3">
      <c r="A41136">
        <v>30010095</v>
      </c>
      <c r="B41136" t="s">
        <v>2302</v>
      </c>
      <c r="C41136" t="s">
        <v>8</v>
      </c>
      <c r="D41136" t="s">
        <v>2400</v>
      </c>
      <c r="E41136">
        <v>0</v>
      </c>
    </row>
    <row r="41137" spans="1:5" x14ac:dyDescent="0.3">
      <c r="A41137">
        <v>30010095</v>
      </c>
      <c r="B41137" t="s">
        <v>2302</v>
      </c>
      <c r="C41137" t="s">
        <v>8</v>
      </c>
      <c r="D41137" t="s">
        <v>2401</v>
      </c>
      <c r="E41137">
        <v>0</v>
      </c>
    </row>
    <row r="41138" spans="1:5" x14ac:dyDescent="0.3">
      <c r="A41138">
        <v>30010095</v>
      </c>
      <c r="B41138" t="s">
        <v>2302</v>
      </c>
      <c r="C41138" t="s">
        <v>8</v>
      </c>
      <c r="D41138" t="s">
        <v>2402</v>
      </c>
      <c r="E41138">
        <v>0</v>
      </c>
    </row>
    <row r="41139" spans="1:5" x14ac:dyDescent="0.3">
      <c r="A41139">
        <v>30010095</v>
      </c>
      <c r="B41139" t="s">
        <v>2302</v>
      </c>
      <c r="C41139" t="s">
        <v>8</v>
      </c>
      <c r="D41139" t="s">
        <v>2403</v>
      </c>
      <c r="E41139">
        <v>0</v>
      </c>
    </row>
    <row r="41140" spans="1:5" x14ac:dyDescent="0.3">
      <c r="A41140">
        <v>30010095</v>
      </c>
      <c r="B41140" t="s">
        <v>2302</v>
      </c>
      <c r="C41140" t="s">
        <v>8</v>
      </c>
      <c r="D41140" t="s">
        <v>2404</v>
      </c>
      <c r="E41140">
        <v>0</v>
      </c>
    </row>
    <row r="41141" spans="1:5" x14ac:dyDescent="0.3">
      <c r="A41141">
        <v>30010095</v>
      </c>
      <c r="B41141" t="s">
        <v>2302</v>
      </c>
      <c r="C41141" t="s">
        <v>8</v>
      </c>
      <c r="D41141" t="s">
        <v>2405</v>
      </c>
      <c r="E41141">
        <v>0</v>
      </c>
    </row>
    <row r="41142" spans="1:5" x14ac:dyDescent="0.3">
      <c r="A41142">
        <v>30010095</v>
      </c>
      <c r="B41142" t="s">
        <v>2302</v>
      </c>
      <c r="C41142" t="s">
        <v>8</v>
      </c>
      <c r="D41142" t="s">
        <v>2406</v>
      </c>
      <c r="E41142">
        <v>0</v>
      </c>
    </row>
    <row r="41143" spans="1:5" x14ac:dyDescent="0.3">
      <c r="A41143">
        <v>30010095</v>
      </c>
      <c r="B41143" t="s">
        <v>2302</v>
      </c>
      <c r="C41143" t="s">
        <v>8</v>
      </c>
      <c r="D41143" t="s">
        <v>2407</v>
      </c>
      <c r="E41143">
        <v>0</v>
      </c>
    </row>
    <row r="41144" spans="1:5" x14ac:dyDescent="0.3">
      <c r="A41144">
        <v>30010095</v>
      </c>
      <c r="B41144" t="s">
        <v>2302</v>
      </c>
      <c r="C41144" t="s">
        <v>8</v>
      </c>
      <c r="D41144" t="s">
        <v>2408</v>
      </c>
      <c r="E41144">
        <v>0</v>
      </c>
    </row>
    <row r="41145" spans="1:5" x14ac:dyDescent="0.3">
      <c r="A41145">
        <v>30010095</v>
      </c>
      <c r="B41145" t="s">
        <v>2302</v>
      </c>
      <c r="C41145" t="s">
        <v>8</v>
      </c>
      <c r="D41145" t="s">
        <v>2409</v>
      </c>
      <c r="E41145">
        <v>-20</v>
      </c>
    </row>
    <row r="41146" spans="1:5" x14ac:dyDescent="0.3">
      <c r="A41146">
        <v>30010095</v>
      </c>
      <c r="B41146" t="s">
        <v>2302</v>
      </c>
      <c r="C41146" t="s">
        <v>8</v>
      </c>
      <c r="D41146" t="s">
        <v>2410</v>
      </c>
      <c r="E41146">
        <v>0</v>
      </c>
    </row>
    <row r="41147" spans="1:5" x14ac:dyDescent="0.3">
      <c r="A41147">
        <v>30010095</v>
      </c>
      <c r="B41147" t="s">
        <v>2302</v>
      </c>
      <c r="C41147" t="s">
        <v>8</v>
      </c>
      <c r="D41147" t="s">
        <v>2411</v>
      </c>
      <c r="E41147">
        <v>-50</v>
      </c>
    </row>
    <row r="41148" spans="1:5" x14ac:dyDescent="0.3">
      <c r="A41148">
        <v>30010095</v>
      </c>
      <c r="B41148" t="s">
        <v>2302</v>
      </c>
      <c r="C41148" t="s">
        <v>8</v>
      </c>
      <c r="D41148" t="s">
        <v>2412</v>
      </c>
      <c r="E41148">
        <v>0</v>
      </c>
    </row>
    <row r="41149" spans="1:5" x14ac:dyDescent="0.3">
      <c r="A41149">
        <v>30010095</v>
      </c>
      <c r="B41149" t="s">
        <v>2302</v>
      </c>
      <c r="C41149" t="s">
        <v>8</v>
      </c>
      <c r="D41149" t="s">
        <v>2413</v>
      </c>
      <c r="E41149">
        <v>0</v>
      </c>
    </row>
    <row r="41150" spans="1:5" x14ac:dyDescent="0.3">
      <c r="A41150">
        <v>30300029</v>
      </c>
      <c r="B41150" t="s">
        <v>2304</v>
      </c>
      <c r="C41150" t="s">
        <v>8</v>
      </c>
      <c r="D41150" t="s">
        <v>2378</v>
      </c>
      <c r="E41150">
        <v>0</v>
      </c>
    </row>
    <row r="41151" spans="1:5" x14ac:dyDescent="0.3">
      <c r="A41151">
        <v>30300029</v>
      </c>
      <c r="B41151" t="s">
        <v>2304</v>
      </c>
      <c r="C41151" t="s">
        <v>8</v>
      </c>
      <c r="D41151" t="s">
        <v>2379</v>
      </c>
      <c r="E41151">
        <v>0</v>
      </c>
    </row>
    <row r="41152" spans="1:5" x14ac:dyDescent="0.3">
      <c r="A41152">
        <v>30300029</v>
      </c>
      <c r="B41152" t="s">
        <v>2304</v>
      </c>
      <c r="C41152" t="s">
        <v>8</v>
      </c>
      <c r="D41152" t="s">
        <v>2380</v>
      </c>
      <c r="E41152">
        <v>-200</v>
      </c>
    </row>
    <row r="41153" spans="1:5" x14ac:dyDescent="0.3">
      <c r="A41153">
        <v>30300029</v>
      </c>
      <c r="B41153" t="s">
        <v>2304</v>
      </c>
      <c r="C41153" t="s">
        <v>8</v>
      </c>
      <c r="D41153" t="s">
        <v>2381</v>
      </c>
      <c r="E41153">
        <v>-10</v>
      </c>
    </row>
    <row r="41154" spans="1:5" x14ac:dyDescent="0.3">
      <c r="A41154">
        <v>30300029</v>
      </c>
      <c r="B41154" t="s">
        <v>2304</v>
      </c>
      <c r="C41154" t="s">
        <v>8</v>
      </c>
      <c r="D41154" t="s">
        <v>2382</v>
      </c>
      <c r="E41154">
        <v>-20</v>
      </c>
    </row>
    <row r="41155" spans="1:5" x14ac:dyDescent="0.3">
      <c r="A41155">
        <v>30300029</v>
      </c>
      <c r="B41155" t="s">
        <v>2304</v>
      </c>
      <c r="C41155" t="s">
        <v>8</v>
      </c>
      <c r="D41155" t="s">
        <v>2383</v>
      </c>
      <c r="E41155">
        <v>-4</v>
      </c>
    </row>
    <row r="41156" spans="1:5" x14ac:dyDescent="0.3">
      <c r="A41156">
        <v>30300029</v>
      </c>
      <c r="B41156" t="s">
        <v>2304</v>
      </c>
      <c r="C41156" t="s">
        <v>8</v>
      </c>
      <c r="D41156" t="s">
        <v>2384</v>
      </c>
      <c r="E41156">
        <v>-96</v>
      </c>
    </row>
    <row r="41157" spans="1:5" x14ac:dyDescent="0.3">
      <c r="A41157">
        <v>30300029</v>
      </c>
      <c r="B41157" t="s">
        <v>2304</v>
      </c>
      <c r="C41157" t="s">
        <v>8</v>
      </c>
      <c r="D41157" t="s">
        <v>2385</v>
      </c>
      <c r="E41157">
        <v>0</v>
      </c>
    </row>
    <row r="41158" spans="1:5" x14ac:dyDescent="0.3">
      <c r="A41158">
        <v>30300029</v>
      </c>
      <c r="B41158" t="s">
        <v>2304</v>
      </c>
      <c r="C41158" t="s">
        <v>8</v>
      </c>
      <c r="D41158" t="s">
        <v>2386</v>
      </c>
      <c r="E41158">
        <v>-36</v>
      </c>
    </row>
    <row r="41159" spans="1:5" x14ac:dyDescent="0.3">
      <c r="A41159">
        <v>30300029</v>
      </c>
      <c r="B41159" t="s">
        <v>2304</v>
      </c>
      <c r="C41159" t="s">
        <v>8</v>
      </c>
      <c r="D41159" t="s">
        <v>2387</v>
      </c>
      <c r="E41159">
        <v>0</v>
      </c>
    </row>
    <row r="41160" spans="1:5" x14ac:dyDescent="0.3">
      <c r="A41160">
        <v>30300029</v>
      </c>
      <c r="B41160" t="s">
        <v>2304</v>
      </c>
      <c r="C41160" t="s">
        <v>8</v>
      </c>
      <c r="D41160" t="s">
        <v>2388</v>
      </c>
      <c r="E41160">
        <v>-120</v>
      </c>
    </row>
    <row r="41161" spans="1:5" x14ac:dyDescent="0.3">
      <c r="A41161">
        <v>30300029</v>
      </c>
      <c r="B41161" t="s">
        <v>2304</v>
      </c>
      <c r="C41161" t="s">
        <v>8</v>
      </c>
      <c r="D41161" t="s">
        <v>2389</v>
      </c>
      <c r="E41161">
        <v>-10</v>
      </c>
    </row>
    <row r="41162" spans="1:5" x14ac:dyDescent="0.3">
      <c r="A41162">
        <v>30300029</v>
      </c>
      <c r="B41162" t="s">
        <v>2304</v>
      </c>
      <c r="C41162" t="s">
        <v>8</v>
      </c>
      <c r="D41162" t="s">
        <v>2390</v>
      </c>
      <c r="E41162">
        <v>-200</v>
      </c>
    </row>
    <row r="41163" spans="1:5" x14ac:dyDescent="0.3">
      <c r="A41163">
        <v>30300029</v>
      </c>
      <c r="B41163" t="s">
        <v>2304</v>
      </c>
      <c r="C41163" t="s">
        <v>8</v>
      </c>
      <c r="D41163" t="s">
        <v>2391</v>
      </c>
      <c r="E41163">
        <v>-20</v>
      </c>
    </row>
    <row r="41164" spans="1:5" x14ac:dyDescent="0.3">
      <c r="A41164">
        <v>30300029</v>
      </c>
      <c r="B41164" t="s">
        <v>2304</v>
      </c>
      <c r="C41164" t="s">
        <v>8</v>
      </c>
      <c r="D41164" t="s">
        <v>2392</v>
      </c>
      <c r="E41164">
        <v>0</v>
      </c>
    </row>
    <row r="41165" spans="1:5" x14ac:dyDescent="0.3">
      <c r="A41165">
        <v>30300029</v>
      </c>
      <c r="B41165" t="s">
        <v>2304</v>
      </c>
      <c r="C41165" t="s">
        <v>8</v>
      </c>
      <c r="D41165" t="s">
        <v>2393</v>
      </c>
      <c r="E41165">
        <v>0</v>
      </c>
    </row>
    <row r="41166" spans="1:5" x14ac:dyDescent="0.3">
      <c r="A41166">
        <v>30300029</v>
      </c>
      <c r="B41166" t="s">
        <v>2304</v>
      </c>
      <c r="C41166" t="s">
        <v>8</v>
      </c>
      <c r="D41166" t="s">
        <v>2394</v>
      </c>
      <c r="E41166">
        <v>0</v>
      </c>
    </row>
    <row r="41167" spans="1:5" x14ac:dyDescent="0.3">
      <c r="A41167">
        <v>30300029</v>
      </c>
      <c r="B41167" t="s">
        <v>2304</v>
      </c>
      <c r="C41167" t="s">
        <v>8</v>
      </c>
      <c r="D41167" t="s">
        <v>2395</v>
      </c>
      <c r="E41167">
        <v>0</v>
      </c>
    </row>
    <row r="41168" spans="1:5" x14ac:dyDescent="0.3">
      <c r="A41168">
        <v>30300029</v>
      </c>
      <c r="B41168" t="s">
        <v>2304</v>
      </c>
      <c r="C41168" t="s">
        <v>8</v>
      </c>
      <c r="D41168" t="s">
        <v>2396</v>
      </c>
      <c r="E41168">
        <v>0</v>
      </c>
    </row>
    <row r="41169" spans="1:5" x14ac:dyDescent="0.3">
      <c r="A41169">
        <v>30300029</v>
      </c>
      <c r="B41169" t="s">
        <v>2304</v>
      </c>
      <c r="C41169" t="s">
        <v>8</v>
      </c>
      <c r="D41169" t="s">
        <v>2397</v>
      </c>
      <c r="E41169">
        <v>0</v>
      </c>
    </row>
    <row r="41170" spans="1:5" x14ac:dyDescent="0.3">
      <c r="A41170">
        <v>30300029</v>
      </c>
      <c r="B41170" t="s">
        <v>2304</v>
      </c>
      <c r="C41170" t="s">
        <v>8</v>
      </c>
      <c r="D41170" t="s">
        <v>2398</v>
      </c>
      <c r="E41170">
        <v>0</v>
      </c>
    </row>
    <row r="41171" spans="1:5" x14ac:dyDescent="0.3">
      <c r="A41171">
        <v>30300029</v>
      </c>
      <c r="B41171" t="s">
        <v>2304</v>
      </c>
      <c r="C41171" t="s">
        <v>8</v>
      </c>
      <c r="D41171" t="s">
        <v>2399</v>
      </c>
      <c r="E41171">
        <v>0</v>
      </c>
    </row>
    <row r="41172" spans="1:5" x14ac:dyDescent="0.3">
      <c r="A41172">
        <v>30300029</v>
      </c>
      <c r="B41172" t="s">
        <v>2304</v>
      </c>
      <c r="C41172" t="s">
        <v>8</v>
      </c>
      <c r="D41172" t="s">
        <v>2400</v>
      </c>
      <c r="E41172">
        <v>-10</v>
      </c>
    </row>
    <row r="41173" spans="1:5" x14ac:dyDescent="0.3">
      <c r="A41173">
        <v>30300029</v>
      </c>
      <c r="B41173" t="s">
        <v>2304</v>
      </c>
      <c r="C41173" t="s">
        <v>8</v>
      </c>
      <c r="D41173" t="s">
        <v>2401</v>
      </c>
      <c r="E41173">
        <v>0</v>
      </c>
    </row>
    <row r="41174" spans="1:5" x14ac:dyDescent="0.3">
      <c r="A41174">
        <v>30300029</v>
      </c>
      <c r="B41174" t="s">
        <v>2304</v>
      </c>
      <c r="C41174" t="s">
        <v>8</v>
      </c>
      <c r="D41174" t="s">
        <v>2402</v>
      </c>
      <c r="E41174">
        <v>-220</v>
      </c>
    </row>
    <row r="41175" spans="1:5" x14ac:dyDescent="0.3">
      <c r="A41175">
        <v>30300029</v>
      </c>
      <c r="B41175" t="s">
        <v>2304</v>
      </c>
      <c r="C41175" t="s">
        <v>8</v>
      </c>
      <c r="D41175" t="s">
        <v>2403</v>
      </c>
      <c r="E41175">
        <v>-70</v>
      </c>
    </row>
    <row r="41176" spans="1:5" x14ac:dyDescent="0.3">
      <c r="A41176">
        <v>30300029</v>
      </c>
      <c r="B41176" t="s">
        <v>2304</v>
      </c>
      <c r="C41176" t="s">
        <v>8</v>
      </c>
      <c r="D41176" t="s">
        <v>2404</v>
      </c>
      <c r="E41176">
        <v>0</v>
      </c>
    </row>
    <row r="41177" spans="1:5" x14ac:dyDescent="0.3">
      <c r="A41177">
        <v>30300029</v>
      </c>
      <c r="B41177" t="s">
        <v>2304</v>
      </c>
      <c r="C41177" t="s">
        <v>8</v>
      </c>
      <c r="D41177" t="s">
        <v>2405</v>
      </c>
      <c r="E41177">
        <v>0</v>
      </c>
    </row>
    <row r="41178" spans="1:5" x14ac:dyDescent="0.3">
      <c r="A41178">
        <v>30300029</v>
      </c>
      <c r="B41178" t="s">
        <v>2304</v>
      </c>
      <c r="C41178" t="s">
        <v>8</v>
      </c>
      <c r="D41178" t="s">
        <v>2406</v>
      </c>
      <c r="E41178">
        <v>0</v>
      </c>
    </row>
    <row r="41179" spans="1:5" x14ac:dyDescent="0.3">
      <c r="A41179">
        <v>30300029</v>
      </c>
      <c r="B41179" t="s">
        <v>2304</v>
      </c>
      <c r="C41179" t="s">
        <v>8</v>
      </c>
      <c r="D41179" t="s">
        <v>2407</v>
      </c>
      <c r="E41179">
        <v>0</v>
      </c>
    </row>
    <row r="41180" spans="1:5" x14ac:dyDescent="0.3">
      <c r="A41180">
        <v>30300029</v>
      </c>
      <c r="B41180" t="s">
        <v>2304</v>
      </c>
      <c r="C41180" t="s">
        <v>8</v>
      </c>
      <c r="D41180" t="s">
        <v>2408</v>
      </c>
      <c r="E41180">
        <v>-100</v>
      </c>
    </row>
    <row r="41181" spans="1:5" x14ac:dyDescent="0.3">
      <c r="A41181">
        <v>30300029</v>
      </c>
      <c r="B41181" t="s">
        <v>2304</v>
      </c>
      <c r="C41181" t="s">
        <v>8</v>
      </c>
      <c r="D41181" t="s">
        <v>2409</v>
      </c>
      <c r="E41181">
        <v>0</v>
      </c>
    </row>
    <row r="41182" spans="1:5" x14ac:dyDescent="0.3">
      <c r="A41182">
        <v>30300029</v>
      </c>
      <c r="B41182" t="s">
        <v>2304</v>
      </c>
      <c r="C41182" t="s">
        <v>8</v>
      </c>
      <c r="D41182" t="s">
        <v>2410</v>
      </c>
      <c r="E41182">
        <v>-99</v>
      </c>
    </row>
    <row r="41183" spans="1:5" x14ac:dyDescent="0.3">
      <c r="A41183">
        <v>30300029</v>
      </c>
      <c r="B41183" t="s">
        <v>2304</v>
      </c>
      <c r="C41183" t="s">
        <v>8</v>
      </c>
      <c r="D41183" t="s">
        <v>2411</v>
      </c>
      <c r="E41183">
        <v>0</v>
      </c>
    </row>
    <row r="41184" spans="1:5" x14ac:dyDescent="0.3">
      <c r="A41184">
        <v>30300029</v>
      </c>
      <c r="B41184" t="s">
        <v>2304</v>
      </c>
      <c r="C41184" t="s">
        <v>8</v>
      </c>
      <c r="D41184" t="s">
        <v>2412</v>
      </c>
      <c r="E41184">
        <v>0</v>
      </c>
    </row>
    <row r="41185" spans="1:5" x14ac:dyDescent="0.3">
      <c r="A41185">
        <v>30300029</v>
      </c>
      <c r="B41185" t="s">
        <v>2304</v>
      </c>
      <c r="C41185" t="s">
        <v>8</v>
      </c>
      <c r="D41185" t="s">
        <v>2413</v>
      </c>
      <c r="E41185">
        <v>0</v>
      </c>
    </row>
    <row r="41186" spans="1:5" x14ac:dyDescent="0.3">
      <c r="A41186">
        <v>50390007</v>
      </c>
      <c r="B41186" t="s">
        <v>2306</v>
      </c>
      <c r="C41186" t="s">
        <v>8</v>
      </c>
      <c r="D41186" t="s">
        <v>2378</v>
      </c>
      <c r="E41186">
        <v>0</v>
      </c>
    </row>
    <row r="41187" spans="1:5" x14ac:dyDescent="0.3">
      <c r="A41187">
        <v>50390007</v>
      </c>
      <c r="B41187" t="s">
        <v>2306</v>
      </c>
      <c r="C41187" t="s">
        <v>8</v>
      </c>
      <c r="D41187" t="s">
        <v>2379</v>
      </c>
      <c r="E41187">
        <v>0</v>
      </c>
    </row>
    <row r="41188" spans="1:5" x14ac:dyDescent="0.3">
      <c r="A41188">
        <v>50390007</v>
      </c>
      <c r="B41188" t="s">
        <v>2306</v>
      </c>
      <c r="C41188" t="s">
        <v>8</v>
      </c>
      <c r="D41188" t="s">
        <v>2380</v>
      </c>
      <c r="E41188">
        <v>-100</v>
      </c>
    </row>
    <row r="41189" spans="1:5" x14ac:dyDescent="0.3">
      <c r="A41189">
        <v>50390007</v>
      </c>
      <c r="B41189" t="s">
        <v>2306</v>
      </c>
      <c r="C41189" t="s">
        <v>8</v>
      </c>
      <c r="D41189" t="s">
        <v>2381</v>
      </c>
      <c r="E41189">
        <v>0</v>
      </c>
    </row>
    <row r="41190" spans="1:5" x14ac:dyDescent="0.3">
      <c r="A41190">
        <v>50390007</v>
      </c>
      <c r="B41190" t="s">
        <v>2306</v>
      </c>
      <c r="C41190" t="s">
        <v>8</v>
      </c>
      <c r="D41190" t="s">
        <v>2382</v>
      </c>
      <c r="E41190">
        <v>0</v>
      </c>
    </row>
    <row r="41191" spans="1:5" x14ac:dyDescent="0.3">
      <c r="A41191">
        <v>50390007</v>
      </c>
      <c r="B41191" t="s">
        <v>2306</v>
      </c>
      <c r="C41191" t="s">
        <v>8</v>
      </c>
      <c r="D41191" t="s">
        <v>2383</v>
      </c>
      <c r="E41191">
        <v>0</v>
      </c>
    </row>
    <row r="41192" spans="1:5" x14ac:dyDescent="0.3">
      <c r="A41192">
        <v>50390007</v>
      </c>
      <c r="B41192" t="s">
        <v>2306</v>
      </c>
      <c r="C41192" t="s">
        <v>8</v>
      </c>
      <c r="D41192" t="s">
        <v>2384</v>
      </c>
      <c r="E41192">
        <v>-30</v>
      </c>
    </row>
    <row r="41193" spans="1:5" x14ac:dyDescent="0.3">
      <c r="A41193">
        <v>50390007</v>
      </c>
      <c r="B41193" t="s">
        <v>2306</v>
      </c>
      <c r="C41193" t="s">
        <v>8</v>
      </c>
      <c r="D41193" t="s">
        <v>2385</v>
      </c>
      <c r="E41193">
        <v>0</v>
      </c>
    </row>
    <row r="41194" spans="1:5" x14ac:dyDescent="0.3">
      <c r="A41194">
        <v>50390007</v>
      </c>
      <c r="B41194" t="s">
        <v>2306</v>
      </c>
      <c r="C41194" t="s">
        <v>8</v>
      </c>
      <c r="D41194" t="s">
        <v>2386</v>
      </c>
      <c r="E41194">
        <v>0</v>
      </c>
    </row>
    <row r="41195" spans="1:5" x14ac:dyDescent="0.3">
      <c r="A41195">
        <v>50390007</v>
      </c>
      <c r="B41195" t="s">
        <v>2306</v>
      </c>
      <c r="C41195" t="s">
        <v>8</v>
      </c>
      <c r="D41195" t="s">
        <v>2387</v>
      </c>
      <c r="E41195">
        <v>0</v>
      </c>
    </row>
    <row r="41196" spans="1:5" x14ac:dyDescent="0.3">
      <c r="A41196">
        <v>50390007</v>
      </c>
      <c r="B41196" t="s">
        <v>2306</v>
      </c>
      <c r="C41196" t="s">
        <v>8</v>
      </c>
      <c r="D41196" t="s">
        <v>2388</v>
      </c>
      <c r="E41196">
        <v>-100</v>
      </c>
    </row>
    <row r="41197" spans="1:5" x14ac:dyDescent="0.3">
      <c r="A41197">
        <v>50390007</v>
      </c>
      <c r="B41197" t="s">
        <v>2306</v>
      </c>
      <c r="C41197" t="s">
        <v>8</v>
      </c>
      <c r="D41197" t="s">
        <v>2389</v>
      </c>
      <c r="E41197">
        <v>0</v>
      </c>
    </row>
    <row r="41198" spans="1:5" x14ac:dyDescent="0.3">
      <c r="A41198">
        <v>50390007</v>
      </c>
      <c r="B41198" t="s">
        <v>2306</v>
      </c>
      <c r="C41198" t="s">
        <v>8</v>
      </c>
      <c r="D41198" t="s">
        <v>2390</v>
      </c>
      <c r="E41198">
        <v>0</v>
      </c>
    </row>
    <row r="41199" spans="1:5" x14ac:dyDescent="0.3">
      <c r="A41199">
        <v>50390007</v>
      </c>
      <c r="B41199" t="s">
        <v>2306</v>
      </c>
      <c r="C41199" t="s">
        <v>8</v>
      </c>
      <c r="D41199" t="s">
        <v>2391</v>
      </c>
      <c r="E41199">
        <v>0</v>
      </c>
    </row>
    <row r="41200" spans="1:5" x14ac:dyDescent="0.3">
      <c r="A41200">
        <v>50390007</v>
      </c>
      <c r="B41200" t="s">
        <v>2306</v>
      </c>
      <c r="C41200" t="s">
        <v>8</v>
      </c>
      <c r="D41200" t="s">
        <v>2392</v>
      </c>
      <c r="E41200">
        <v>0</v>
      </c>
    </row>
    <row r="41201" spans="1:5" x14ac:dyDescent="0.3">
      <c r="A41201">
        <v>50390007</v>
      </c>
      <c r="B41201" t="s">
        <v>2306</v>
      </c>
      <c r="C41201" t="s">
        <v>8</v>
      </c>
      <c r="D41201" t="s">
        <v>2393</v>
      </c>
      <c r="E41201">
        <v>0</v>
      </c>
    </row>
    <row r="41202" spans="1:5" x14ac:dyDescent="0.3">
      <c r="A41202">
        <v>50390007</v>
      </c>
      <c r="B41202" t="s">
        <v>2306</v>
      </c>
      <c r="C41202" t="s">
        <v>8</v>
      </c>
      <c r="D41202" t="s">
        <v>2394</v>
      </c>
      <c r="E41202">
        <v>-10</v>
      </c>
    </row>
    <row r="41203" spans="1:5" x14ac:dyDescent="0.3">
      <c r="A41203">
        <v>50390007</v>
      </c>
      <c r="B41203" t="s">
        <v>2306</v>
      </c>
      <c r="C41203" t="s">
        <v>8</v>
      </c>
      <c r="D41203" t="s">
        <v>2395</v>
      </c>
      <c r="E41203">
        <v>0</v>
      </c>
    </row>
    <row r="41204" spans="1:5" x14ac:dyDescent="0.3">
      <c r="A41204">
        <v>50390007</v>
      </c>
      <c r="B41204" t="s">
        <v>2306</v>
      </c>
      <c r="C41204" t="s">
        <v>8</v>
      </c>
      <c r="D41204" t="s">
        <v>2396</v>
      </c>
      <c r="E41204">
        <v>-50</v>
      </c>
    </row>
    <row r="41205" spans="1:5" x14ac:dyDescent="0.3">
      <c r="A41205">
        <v>50390007</v>
      </c>
      <c r="B41205" t="s">
        <v>2306</v>
      </c>
      <c r="C41205" t="s">
        <v>8</v>
      </c>
      <c r="D41205" t="s">
        <v>2397</v>
      </c>
      <c r="E41205">
        <v>0</v>
      </c>
    </row>
    <row r="41206" spans="1:5" x14ac:dyDescent="0.3">
      <c r="A41206">
        <v>50390007</v>
      </c>
      <c r="B41206" t="s">
        <v>2306</v>
      </c>
      <c r="C41206" t="s">
        <v>8</v>
      </c>
      <c r="D41206" t="s">
        <v>2398</v>
      </c>
      <c r="E41206">
        <v>0</v>
      </c>
    </row>
    <row r="41207" spans="1:5" x14ac:dyDescent="0.3">
      <c r="A41207">
        <v>50390007</v>
      </c>
      <c r="B41207" t="s">
        <v>2306</v>
      </c>
      <c r="C41207" t="s">
        <v>8</v>
      </c>
      <c r="D41207" t="s">
        <v>2399</v>
      </c>
      <c r="E41207">
        <v>0</v>
      </c>
    </row>
    <row r="41208" spans="1:5" x14ac:dyDescent="0.3">
      <c r="A41208">
        <v>50390007</v>
      </c>
      <c r="B41208" t="s">
        <v>2306</v>
      </c>
      <c r="C41208" t="s">
        <v>8</v>
      </c>
      <c r="D41208" t="s">
        <v>2400</v>
      </c>
      <c r="E41208">
        <v>0</v>
      </c>
    </row>
    <row r="41209" spans="1:5" x14ac:dyDescent="0.3">
      <c r="A41209">
        <v>50390007</v>
      </c>
      <c r="B41209" t="s">
        <v>2306</v>
      </c>
      <c r="C41209" t="s">
        <v>8</v>
      </c>
      <c r="D41209" t="s">
        <v>2401</v>
      </c>
      <c r="E41209">
        <v>-108</v>
      </c>
    </row>
    <row r="41210" spans="1:5" x14ac:dyDescent="0.3">
      <c r="A41210">
        <v>50390007</v>
      </c>
      <c r="B41210" t="s">
        <v>2306</v>
      </c>
      <c r="C41210" t="s">
        <v>8</v>
      </c>
      <c r="D41210" t="s">
        <v>2402</v>
      </c>
      <c r="E41210">
        <v>0</v>
      </c>
    </row>
    <row r="41211" spans="1:5" x14ac:dyDescent="0.3">
      <c r="A41211">
        <v>50390007</v>
      </c>
      <c r="B41211" t="s">
        <v>2306</v>
      </c>
      <c r="C41211" t="s">
        <v>8</v>
      </c>
      <c r="D41211" t="s">
        <v>2403</v>
      </c>
      <c r="E41211">
        <v>0</v>
      </c>
    </row>
    <row r="41212" spans="1:5" x14ac:dyDescent="0.3">
      <c r="A41212">
        <v>50390007</v>
      </c>
      <c r="B41212" t="s">
        <v>2306</v>
      </c>
      <c r="C41212" t="s">
        <v>8</v>
      </c>
      <c r="D41212" t="s">
        <v>2404</v>
      </c>
      <c r="E41212">
        <v>0</v>
      </c>
    </row>
    <row r="41213" spans="1:5" x14ac:dyDescent="0.3">
      <c r="A41213">
        <v>50390007</v>
      </c>
      <c r="B41213" t="s">
        <v>2306</v>
      </c>
      <c r="C41213" t="s">
        <v>8</v>
      </c>
      <c r="D41213" t="s">
        <v>2405</v>
      </c>
      <c r="E41213">
        <v>0</v>
      </c>
    </row>
    <row r="41214" spans="1:5" x14ac:dyDescent="0.3">
      <c r="A41214">
        <v>50390007</v>
      </c>
      <c r="B41214" t="s">
        <v>2306</v>
      </c>
      <c r="C41214" t="s">
        <v>8</v>
      </c>
      <c r="D41214" t="s">
        <v>2406</v>
      </c>
      <c r="E41214">
        <v>0</v>
      </c>
    </row>
    <row r="41215" spans="1:5" x14ac:dyDescent="0.3">
      <c r="A41215">
        <v>50390007</v>
      </c>
      <c r="B41215" t="s">
        <v>2306</v>
      </c>
      <c r="C41215" t="s">
        <v>8</v>
      </c>
      <c r="D41215" t="s">
        <v>2407</v>
      </c>
      <c r="E41215">
        <v>0</v>
      </c>
    </row>
    <row r="41216" spans="1:5" x14ac:dyDescent="0.3">
      <c r="A41216">
        <v>50390007</v>
      </c>
      <c r="B41216" t="s">
        <v>2306</v>
      </c>
      <c r="C41216" t="s">
        <v>8</v>
      </c>
      <c r="D41216" t="s">
        <v>2408</v>
      </c>
      <c r="E41216">
        <v>0</v>
      </c>
    </row>
    <row r="41217" spans="1:5" x14ac:dyDescent="0.3">
      <c r="A41217">
        <v>50390007</v>
      </c>
      <c r="B41217" t="s">
        <v>2306</v>
      </c>
      <c r="C41217" t="s">
        <v>8</v>
      </c>
      <c r="D41217" t="s">
        <v>2409</v>
      </c>
      <c r="E41217">
        <v>0</v>
      </c>
    </row>
    <row r="41218" spans="1:5" x14ac:dyDescent="0.3">
      <c r="A41218">
        <v>50390007</v>
      </c>
      <c r="B41218" t="s">
        <v>2306</v>
      </c>
      <c r="C41218" t="s">
        <v>8</v>
      </c>
      <c r="D41218" t="s">
        <v>2410</v>
      </c>
      <c r="E41218">
        <v>-60</v>
      </c>
    </row>
    <row r="41219" spans="1:5" x14ac:dyDescent="0.3">
      <c r="A41219">
        <v>50390007</v>
      </c>
      <c r="B41219" t="s">
        <v>2306</v>
      </c>
      <c r="C41219" t="s">
        <v>8</v>
      </c>
      <c r="D41219" t="s">
        <v>2411</v>
      </c>
      <c r="E41219">
        <v>0</v>
      </c>
    </row>
    <row r="41220" spans="1:5" x14ac:dyDescent="0.3">
      <c r="A41220">
        <v>50390007</v>
      </c>
      <c r="B41220" t="s">
        <v>2306</v>
      </c>
      <c r="C41220" t="s">
        <v>8</v>
      </c>
      <c r="D41220" t="s">
        <v>2412</v>
      </c>
      <c r="E41220">
        <v>0</v>
      </c>
    </row>
    <row r="41221" spans="1:5" x14ac:dyDescent="0.3">
      <c r="A41221">
        <v>50390007</v>
      </c>
      <c r="B41221" t="s">
        <v>2306</v>
      </c>
      <c r="C41221" t="s">
        <v>8</v>
      </c>
      <c r="D41221" t="s">
        <v>2413</v>
      </c>
      <c r="E41221">
        <v>0</v>
      </c>
    </row>
    <row r="41222" spans="1:5" x14ac:dyDescent="0.3">
      <c r="A41222">
        <v>30010023</v>
      </c>
      <c r="B41222" t="s">
        <v>2308</v>
      </c>
      <c r="C41222" t="s">
        <v>8</v>
      </c>
      <c r="D41222" t="s">
        <v>2378</v>
      </c>
      <c r="E41222">
        <v>0</v>
      </c>
    </row>
    <row r="41223" spans="1:5" x14ac:dyDescent="0.3">
      <c r="A41223">
        <v>30010023</v>
      </c>
      <c r="B41223" t="s">
        <v>2308</v>
      </c>
      <c r="C41223" t="s">
        <v>8</v>
      </c>
      <c r="D41223" t="s">
        <v>2379</v>
      </c>
      <c r="E41223">
        <v>0</v>
      </c>
    </row>
    <row r="41224" spans="1:5" x14ac:dyDescent="0.3">
      <c r="A41224">
        <v>30010023</v>
      </c>
      <c r="B41224" t="s">
        <v>2308</v>
      </c>
      <c r="C41224" t="s">
        <v>8</v>
      </c>
      <c r="D41224" t="s">
        <v>2380</v>
      </c>
      <c r="E41224">
        <v>-70</v>
      </c>
    </row>
    <row r="41225" spans="1:5" x14ac:dyDescent="0.3">
      <c r="A41225">
        <v>30010023</v>
      </c>
      <c r="B41225" t="s">
        <v>2308</v>
      </c>
      <c r="C41225" t="s">
        <v>8</v>
      </c>
      <c r="D41225" t="s">
        <v>2381</v>
      </c>
      <c r="E41225">
        <v>0</v>
      </c>
    </row>
    <row r="41226" spans="1:5" x14ac:dyDescent="0.3">
      <c r="A41226">
        <v>30010023</v>
      </c>
      <c r="B41226" t="s">
        <v>2308</v>
      </c>
      <c r="C41226" t="s">
        <v>8</v>
      </c>
      <c r="D41226" t="s">
        <v>2382</v>
      </c>
      <c r="E41226">
        <v>0</v>
      </c>
    </row>
    <row r="41227" spans="1:5" x14ac:dyDescent="0.3">
      <c r="A41227">
        <v>30010023</v>
      </c>
      <c r="B41227" t="s">
        <v>2308</v>
      </c>
      <c r="C41227" t="s">
        <v>8</v>
      </c>
      <c r="D41227" t="s">
        <v>2383</v>
      </c>
      <c r="E41227">
        <v>0</v>
      </c>
    </row>
    <row r="41228" spans="1:5" x14ac:dyDescent="0.3">
      <c r="A41228">
        <v>30010023</v>
      </c>
      <c r="B41228" t="s">
        <v>2308</v>
      </c>
      <c r="C41228" t="s">
        <v>8</v>
      </c>
      <c r="D41228" t="s">
        <v>2384</v>
      </c>
      <c r="E41228">
        <v>0</v>
      </c>
    </row>
    <row r="41229" spans="1:5" x14ac:dyDescent="0.3">
      <c r="A41229">
        <v>30010023</v>
      </c>
      <c r="B41229" t="s">
        <v>2308</v>
      </c>
      <c r="C41229" t="s">
        <v>8</v>
      </c>
      <c r="D41229" t="s">
        <v>2385</v>
      </c>
      <c r="E41229">
        <v>0</v>
      </c>
    </row>
    <row r="41230" spans="1:5" x14ac:dyDescent="0.3">
      <c r="A41230">
        <v>30010023</v>
      </c>
      <c r="B41230" t="s">
        <v>2308</v>
      </c>
      <c r="C41230" t="s">
        <v>8</v>
      </c>
      <c r="D41230" t="s">
        <v>2386</v>
      </c>
      <c r="E41230">
        <v>0</v>
      </c>
    </row>
    <row r="41231" spans="1:5" x14ac:dyDescent="0.3">
      <c r="A41231">
        <v>30010023</v>
      </c>
      <c r="B41231" t="s">
        <v>2308</v>
      </c>
      <c r="C41231" t="s">
        <v>8</v>
      </c>
      <c r="D41231" t="s">
        <v>2387</v>
      </c>
      <c r="E41231">
        <v>0</v>
      </c>
    </row>
    <row r="41232" spans="1:5" x14ac:dyDescent="0.3">
      <c r="A41232">
        <v>30010023</v>
      </c>
      <c r="B41232" t="s">
        <v>2308</v>
      </c>
      <c r="C41232" t="s">
        <v>8</v>
      </c>
      <c r="D41232" t="s">
        <v>2388</v>
      </c>
      <c r="E41232">
        <v>0</v>
      </c>
    </row>
    <row r="41233" spans="1:5" x14ac:dyDescent="0.3">
      <c r="A41233">
        <v>30010023</v>
      </c>
      <c r="B41233" t="s">
        <v>2308</v>
      </c>
      <c r="C41233" t="s">
        <v>8</v>
      </c>
      <c r="D41233" t="s">
        <v>2389</v>
      </c>
      <c r="E41233">
        <v>0</v>
      </c>
    </row>
    <row r="41234" spans="1:5" x14ac:dyDescent="0.3">
      <c r="A41234">
        <v>30010023</v>
      </c>
      <c r="B41234" t="s">
        <v>2308</v>
      </c>
      <c r="C41234" t="s">
        <v>8</v>
      </c>
      <c r="D41234" t="s">
        <v>2390</v>
      </c>
      <c r="E41234">
        <v>0</v>
      </c>
    </row>
    <row r="41235" spans="1:5" x14ac:dyDescent="0.3">
      <c r="A41235">
        <v>30010023</v>
      </c>
      <c r="B41235" t="s">
        <v>2308</v>
      </c>
      <c r="C41235" t="s">
        <v>8</v>
      </c>
      <c r="D41235" t="s">
        <v>2391</v>
      </c>
      <c r="E41235">
        <v>0</v>
      </c>
    </row>
    <row r="41236" spans="1:5" x14ac:dyDescent="0.3">
      <c r="A41236">
        <v>30010023</v>
      </c>
      <c r="B41236" t="s">
        <v>2308</v>
      </c>
      <c r="C41236" t="s">
        <v>8</v>
      </c>
      <c r="D41236" t="s">
        <v>2392</v>
      </c>
      <c r="E41236">
        <v>0</v>
      </c>
    </row>
    <row r="41237" spans="1:5" x14ac:dyDescent="0.3">
      <c r="A41237">
        <v>30010023</v>
      </c>
      <c r="B41237" t="s">
        <v>2308</v>
      </c>
      <c r="C41237" t="s">
        <v>8</v>
      </c>
      <c r="D41237" t="s">
        <v>2393</v>
      </c>
      <c r="E41237">
        <v>0</v>
      </c>
    </row>
    <row r="41238" spans="1:5" x14ac:dyDescent="0.3">
      <c r="A41238">
        <v>30010023</v>
      </c>
      <c r="B41238" t="s">
        <v>2308</v>
      </c>
      <c r="C41238" t="s">
        <v>8</v>
      </c>
      <c r="D41238" t="s">
        <v>2394</v>
      </c>
      <c r="E41238">
        <v>-20</v>
      </c>
    </row>
    <row r="41239" spans="1:5" x14ac:dyDescent="0.3">
      <c r="A41239">
        <v>30010023</v>
      </c>
      <c r="B41239" t="s">
        <v>2308</v>
      </c>
      <c r="C41239" t="s">
        <v>8</v>
      </c>
      <c r="D41239" t="s">
        <v>2395</v>
      </c>
      <c r="E41239">
        <v>0</v>
      </c>
    </row>
    <row r="41240" spans="1:5" x14ac:dyDescent="0.3">
      <c r="A41240">
        <v>30010023</v>
      </c>
      <c r="B41240" t="s">
        <v>2308</v>
      </c>
      <c r="C41240" t="s">
        <v>8</v>
      </c>
      <c r="D41240" t="s">
        <v>2396</v>
      </c>
      <c r="E41240">
        <v>-8</v>
      </c>
    </row>
    <row r="41241" spans="1:5" x14ac:dyDescent="0.3">
      <c r="A41241">
        <v>30010023</v>
      </c>
      <c r="B41241" t="s">
        <v>2308</v>
      </c>
      <c r="C41241" t="s">
        <v>8</v>
      </c>
      <c r="D41241" t="s">
        <v>2397</v>
      </c>
      <c r="E41241">
        <v>0</v>
      </c>
    </row>
    <row r="41242" spans="1:5" x14ac:dyDescent="0.3">
      <c r="A41242">
        <v>30010023</v>
      </c>
      <c r="B41242" t="s">
        <v>2308</v>
      </c>
      <c r="C41242" t="s">
        <v>8</v>
      </c>
      <c r="D41242" t="s">
        <v>2398</v>
      </c>
      <c r="E41242">
        <v>0</v>
      </c>
    </row>
    <row r="41243" spans="1:5" x14ac:dyDescent="0.3">
      <c r="A41243">
        <v>30010023</v>
      </c>
      <c r="B41243" t="s">
        <v>2308</v>
      </c>
      <c r="C41243" t="s">
        <v>8</v>
      </c>
      <c r="D41243" t="s">
        <v>2399</v>
      </c>
      <c r="E41243">
        <v>0</v>
      </c>
    </row>
    <row r="41244" spans="1:5" x14ac:dyDescent="0.3">
      <c r="A41244">
        <v>30010023</v>
      </c>
      <c r="B41244" t="s">
        <v>2308</v>
      </c>
      <c r="C41244" t="s">
        <v>8</v>
      </c>
      <c r="D41244" t="s">
        <v>2400</v>
      </c>
      <c r="E41244">
        <v>0</v>
      </c>
    </row>
    <row r="41245" spans="1:5" x14ac:dyDescent="0.3">
      <c r="A41245">
        <v>30010023</v>
      </c>
      <c r="B41245" t="s">
        <v>2308</v>
      </c>
      <c r="C41245" t="s">
        <v>8</v>
      </c>
      <c r="D41245" t="s">
        <v>2401</v>
      </c>
      <c r="E41245">
        <v>0</v>
      </c>
    </row>
    <row r="41246" spans="1:5" x14ac:dyDescent="0.3">
      <c r="A41246">
        <v>30010023</v>
      </c>
      <c r="B41246" t="s">
        <v>2308</v>
      </c>
      <c r="C41246" t="s">
        <v>8</v>
      </c>
      <c r="D41246" t="s">
        <v>2402</v>
      </c>
      <c r="E41246">
        <v>0</v>
      </c>
    </row>
    <row r="41247" spans="1:5" x14ac:dyDescent="0.3">
      <c r="A41247">
        <v>30010023</v>
      </c>
      <c r="B41247" t="s">
        <v>2308</v>
      </c>
      <c r="C41247" t="s">
        <v>8</v>
      </c>
      <c r="D41247" t="s">
        <v>2403</v>
      </c>
      <c r="E41247">
        <v>0</v>
      </c>
    </row>
    <row r="41248" spans="1:5" x14ac:dyDescent="0.3">
      <c r="A41248">
        <v>30010023</v>
      </c>
      <c r="B41248" t="s">
        <v>2308</v>
      </c>
      <c r="C41248" t="s">
        <v>8</v>
      </c>
      <c r="D41248" t="s">
        <v>2404</v>
      </c>
      <c r="E41248">
        <v>0</v>
      </c>
    </row>
    <row r="41249" spans="1:5" x14ac:dyDescent="0.3">
      <c r="A41249">
        <v>30010023</v>
      </c>
      <c r="B41249" t="s">
        <v>2308</v>
      </c>
      <c r="C41249" t="s">
        <v>8</v>
      </c>
      <c r="D41249" t="s">
        <v>2405</v>
      </c>
      <c r="E41249">
        <v>-20</v>
      </c>
    </row>
    <row r="41250" spans="1:5" x14ac:dyDescent="0.3">
      <c r="A41250">
        <v>30010023</v>
      </c>
      <c r="B41250" t="s">
        <v>2308</v>
      </c>
      <c r="C41250" t="s">
        <v>8</v>
      </c>
      <c r="D41250" t="s">
        <v>2406</v>
      </c>
      <c r="E41250">
        <v>0</v>
      </c>
    </row>
    <row r="41251" spans="1:5" x14ac:dyDescent="0.3">
      <c r="A41251">
        <v>30010023</v>
      </c>
      <c r="B41251" t="s">
        <v>2308</v>
      </c>
      <c r="C41251" t="s">
        <v>8</v>
      </c>
      <c r="D41251" t="s">
        <v>2407</v>
      </c>
      <c r="E41251">
        <v>0</v>
      </c>
    </row>
    <row r="41252" spans="1:5" x14ac:dyDescent="0.3">
      <c r="A41252">
        <v>30010023</v>
      </c>
      <c r="B41252" t="s">
        <v>2308</v>
      </c>
      <c r="C41252" t="s">
        <v>8</v>
      </c>
      <c r="D41252" t="s">
        <v>2408</v>
      </c>
      <c r="E41252">
        <v>0</v>
      </c>
    </row>
    <row r="41253" spans="1:5" x14ac:dyDescent="0.3">
      <c r="A41253">
        <v>30010023</v>
      </c>
      <c r="B41253" t="s">
        <v>2308</v>
      </c>
      <c r="C41253" t="s">
        <v>8</v>
      </c>
      <c r="D41253" t="s">
        <v>2409</v>
      </c>
      <c r="E41253">
        <v>0</v>
      </c>
    </row>
    <row r="41254" spans="1:5" x14ac:dyDescent="0.3">
      <c r="A41254">
        <v>30010023</v>
      </c>
      <c r="B41254" t="s">
        <v>2308</v>
      </c>
      <c r="C41254" t="s">
        <v>8</v>
      </c>
      <c r="D41254" t="s">
        <v>2410</v>
      </c>
      <c r="E41254">
        <v>0</v>
      </c>
    </row>
    <row r="41255" spans="1:5" x14ac:dyDescent="0.3">
      <c r="A41255">
        <v>30010023</v>
      </c>
      <c r="B41255" t="s">
        <v>2308</v>
      </c>
      <c r="C41255" t="s">
        <v>8</v>
      </c>
      <c r="D41255" t="s">
        <v>2411</v>
      </c>
      <c r="E41255">
        <v>0</v>
      </c>
    </row>
    <row r="41256" spans="1:5" x14ac:dyDescent="0.3">
      <c r="A41256">
        <v>30010023</v>
      </c>
      <c r="B41256" t="s">
        <v>2308</v>
      </c>
      <c r="C41256" t="s">
        <v>8</v>
      </c>
      <c r="D41256" t="s">
        <v>2412</v>
      </c>
      <c r="E41256">
        <v>0</v>
      </c>
    </row>
    <row r="41257" spans="1:5" x14ac:dyDescent="0.3">
      <c r="A41257">
        <v>30010023</v>
      </c>
      <c r="B41257" t="s">
        <v>2308</v>
      </c>
      <c r="C41257" t="s">
        <v>8</v>
      </c>
      <c r="D41257" t="s">
        <v>2413</v>
      </c>
      <c r="E41257">
        <v>0</v>
      </c>
    </row>
    <row r="41258" spans="1:5" x14ac:dyDescent="0.3">
      <c r="A41258">
        <v>30300028</v>
      </c>
      <c r="B41258" t="s">
        <v>2310</v>
      </c>
      <c r="C41258" t="s">
        <v>8</v>
      </c>
      <c r="D41258" t="s">
        <v>2378</v>
      </c>
      <c r="E41258">
        <v>0</v>
      </c>
    </row>
    <row r="41259" spans="1:5" x14ac:dyDescent="0.3">
      <c r="A41259">
        <v>30300028</v>
      </c>
      <c r="B41259" t="s">
        <v>2310</v>
      </c>
      <c r="C41259" t="s">
        <v>8</v>
      </c>
      <c r="D41259" t="s">
        <v>2379</v>
      </c>
      <c r="E41259">
        <v>0</v>
      </c>
    </row>
    <row r="41260" spans="1:5" x14ac:dyDescent="0.3">
      <c r="A41260">
        <v>30300028</v>
      </c>
      <c r="B41260" t="s">
        <v>2310</v>
      </c>
      <c r="C41260" t="s">
        <v>8</v>
      </c>
      <c r="D41260" t="s">
        <v>2380</v>
      </c>
      <c r="E41260">
        <v>0</v>
      </c>
    </row>
    <row r="41261" spans="1:5" x14ac:dyDescent="0.3">
      <c r="A41261">
        <v>30300028</v>
      </c>
      <c r="B41261" t="s">
        <v>2310</v>
      </c>
      <c r="C41261" t="s">
        <v>8</v>
      </c>
      <c r="D41261" t="s">
        <v>2381</v>
      </c>
      <c r="E41261">
        <v>0</v>
      </c>
    </row>
    <row r="41262" spans="1:5" x14ac:dyDescent="0.3">
      <c r="A41262">
        <v>30300028</v>
      </c>
      <c r="B41262" t="s">
        <v>2310</v>
      </c>
      <c r="C41262" t="s">
        <v>8</v>
      </c>
      <c r="D41262" t="s">
        <v>2382</v>
      </c>
      <c r="E41262">
        <v>0</v>
      </c>
    </row>
    <row r="41263" spans="1:5" x14ac:dyDescent="0.3">
      <c r="A41263">
        <v>30300028</v>
      </c>
      <c r="B41263" t="s">
        <v>2310</v>
      </c>
      <c r="C41263" t="s">
        <v>8</v>
      </c>
      <c r="D41263" t="s">
        <v>2383</v>
      </c>
      <c r="E41263">
        <v>0</v>
      </c>
    </row>
    <row r="41264" spans="1:5" x14ac:dyDescent="0.3">
      <c r="A41264">
        <v>30300028</v>
      </c>
      <c r="B41264" t="s">
        <v>2310</v>
      </c>
      <c r="C41264" t="s">
        <v>8</v>
      </c>
      <c r="D41264" t="s">
        <v>2384</v>
      </c>
      <c r="E41264">
        <v>0</v>
      </c>
    </row>
    <row r="41265" spans="1:5" x14ac:dyDescent="0.3">
      <c r="A41265">
        <v>30300028</v>
      </c>
      <c r="B41265" t="s">
        <v>2310</v>
      </c>
      <c r="C41265" t="s">
        <v>8</v>
      </c>
      <c r="D41265" t="s">
        <v>2385</v>
      </c>
      <c r="E41265">
        <v>0</v>
      </c>
    </row>
    <row r="41266" spans="1:5" x14ac:dyDescent="0.3">
      <c r="A41266">
        <v>30300028</v>
      </c>
      <c r="B41266" t="s">
        <v>2310</v>
      </c>
      <c r="C41266" t="s">
        <v>8</v>
      </c>
      <c r="D41266" t="s">
        <v>2386</v>
      </c>
      <c r="E41266">
        <v>-20</v>
      </c>
    </row>
    <row r="41267" spans="1:5" x14ac:dyDescent="0.3">
      <c r="A41267">
        <v>30300028</v>
      </c>
      <c r="B41267" t="s">
        <v>2310</v>
      </c>
      <c r="C41267" t="s">
        <v>8</v>
      </c>
      <c r="D41267" t="s">
        <v>2387</v>
      </c>
      <c r="E41267">
        <v>0</v>
      </c>
    </row>
    <row r="41268" spans="1:5" x14ac:dyDescent="0.3">
      <c r="A41268">
        <v>30300028</v>
      </c>
      <c r="B41268" t="s">
        <v>2310</v>
      </c>
      <c r="C41268" t="s">
        <v>8</v>
      </c>
      <c r="D41268" t="s">
        <v>2388</v>
      </c>
      <c r="E41268">
        <v>0</v>
      </c>
    </row>
    <row r="41269" spans="1:5" x14ac:dyDescent="0.3">
      <c r="A41269">
        <v>30300028</v>
      </c>
      <c r="B41269" t="s">
        <v>2310</v>
      </c>
      <c r="C41269" t="s">
        <v>8</v>
      </c>
      <c r="D41269" t="s">
        <v>2389</v>
      </c>
      <c r="E41269">
        <v>0</v>
      </c>
    </row>
    <row r="41270" spans="1:5" x14ac:dyDescent="0.3">
      <c r="A41270">
        <v>30300028</v>
      </c>
      <c r="B41270" t="s">
        <v>2310</v>
      </c>
      <c r="C41270" t="s">
        <v>8</v>
      </c>
      <c r="D41270" t="s">
        <v>2390</v>
      </c>
      <c r="E41270">
        <v>0</v>
      </c>
    </row>
    <row r="41271" spans="1:5" x14ac:dyDescent="0.3">
      <c r="A41271">
        <v>30300028</v>
      </c>
      <c r="B41271" t="s">
        <v>2310</v>
      </c>
      <c r="C41271" t="s">
        <v>8</v>
      </c>
      <c r="D41271" t="s">
        <v>2391</v>
      </c>
      <c r="E41271">
        <v>0</v>
      </c>
    </row>
    <row r="41272" spans="1:5" x14ac:dyDescent="0.3">
      <c r="A41272">
        <v>30300028</v>
      </c>
      <c r="B41272" t="s">
        <v>2310</v>
      </c>
      <c r="C41272" t="s">
        <v>8</v>
      </c>
      <c r="D41272" t="s">
        <v>2392</v>
      </c>
      <c r="E41272">
        <v>0</v>
      </c>
    </row>
    <row r="41273" spans="1:5" x14ac:dyDescent="0.3">
      <c r="A41273">
        <v>30300028</v>
      </c>
      <c r="B41273" t="s">
        <v>2310</v>
      </c>
      <c r="C41273" t="s">
        <v>8</v>
      </c>
      <c r="D41273" t="s">
        <v>2393</v>
      </c>
      <c r="E41273">
        <v>-20</v>
      </c>
    </row>
    <row r="41274" spans="1:5" x14ac:dyDescent="0.3">
      <c r="A41274">
        <v>30300028</v>
      </c>
      <c r="B41274" t="s">
        <v>2310</v>
      </c>
      <c r="C41274" t="s">
        <v>8</v>
      </c>
      <c r="D41274" t="s">
        <v>2394</v>
      </c>
      <c r="E41274">
        <v>0</v>
      </c>
    </row>
    <row r="41275" spans="1:5" x14ac:dyDescent="0.3">
      <c r="A41275">
        <v>30300028</v>
      </c>
      <c r="B41275" t="s">
        <v>2310</v>
      </c>
      <c r="C41275" t="s">
        <v>8</v>
      </c>
      <c r="D41275" t="s">
        <v>2395</v>
      </c>
      <c r="E41275">
        <v>0</v>
      </c>
    </row>
    <row r="41276" spans="1:5" x14ac:dyDescent="0.3">
      <c r="A41276">
        <v>30300028</v>
      </c>
      <c r="B41276" t="s">
        <v>2310</v>
      </c>
      <c r="C41276" t="s">
        <v>8</v>
      </c>
      <c r="D41276" t="s">
        <v>2396</v>
      </c>
      <c r="E41276">
        <v>0</v>
      </c>
    </row>
    <row r="41277" spans="1:5" x14ac:dyDescent="0.3">
      <c r="A41277">
        <v>30300028</v>
      </c>
      <c r="B41277" t="s">
        <v>2310</v>
      </c>
      <c r="C41277" t="s">
        <v>8</v>
      </c>
      <c r="D41277" t="s">
        <v>2397</v>
      </c>
      <c r="E41277">
        <v>-2</v>
      </c>
    </row>
    <row r="41278" spans="1:5" x14ac:dyDescent="0.3">
      <c r="A41278">
        <v>30300028</v>
      </c>
      <c r="B41278" t="s">
        <v>2310</v>
      </c>
      <c r="C41278" t="s">
        <v>8</v>
      </c>
      <c r="D41278" t="s">
        <v>2398</v>
      </c>
      <c r="E41278">
        <v>0</v>
      </c>
    </row>
    <row r="41279" spans="1:5" x14ac:dyDescent="0.3">
      <c r="A41279">
        <v>30300028</v>
      </c>
      <c r="B41279" t="s">
        <v>2310</v>
      </c>
      <c r="C41279" t="s">
        <v>8</v>
      </c>
      <c r="D41279" t="s">
        <v>2399</v>
      </c>
      <c r="E41279">
        <v>-6</v>
      </c>
    </row>
    <row r="41280" spans="1:5" x14ac:dyDescent="0.3">
      <c r="A41280">
        <v>30300028</v>
      </c>
      <c r="B41280" t="s">
        <v>2310</v>
      </c>
      <c r="C41280" t="s">
        <v>8</v>
      </c>
      <c r="D41280" t="s">
        <v>2400</v>
      </c>
      <c r="E41280">
        <v>-24</v>
      </c>
    </row>
    <row r="41281" spans="1:5" x14ac:dyDescent="0.3">
      <c r="A41281">
        <v>30300028</v>
      </c>
      <c r="B41281" t="s">
        <v>2310</v>
      </c>
      <c r="C41281" t="s">
        <v>8</v>
      </c>
      <c r="D41281" t="s">
        <v>2401</v>
      </c>
      <c r="E41281">
        <v>0</v>
      </c>
    </row>
    <row r="41282" spans="1:5" x14ac:dyDescent="0.3">
      <c r="A41282">
        <v>30300028</v>
      </c>
      <c r="B41282" t="s">
        <v>2310</v>
      </c>
      <c r="C41282" t="s">
        <v>8</v>
      </c>
      <c r="D41282" t="s">
        <v>2402</v>
      </c>
      <c r="E41282">
        <v>0</v>
      </c>
    </row>
    <row r="41283" spans="1:5" x14ac:dyDescent="0.3">
      <c r="A41283">
        <v>30300028</v>
      </c>
      <c r="B41283" t="s">
        <v>2310</v>
      </c>
      <c r="C41283" t="s">
        <v>8</v>
      </c>
      <c r="D41283" t="s">
        <v>2403</v>
      </c>
      <c r="E41283">
        <v>0</v>
      </c>
    </row>
    <row r="41284" spans="1:5" x14ac:dyDescent="0.3">
      <c r="A41284">
        <v>30300028</v>
      </c>
      <c r="B41284" t="s">
        <v>2310</v>
      </c>
      <c r="C41284" t="s">
        <v>8</v>
      </c>
      <c r="D41284" t="s">
        <v>2404</v>
      </c>
      <c r="E41284">
        <v>0</v>
      </c>
    </row>
    <row r="41285" spans="1:5" x14ac:dyDescent="0.3">
      <c r="A41285">
        <v>30300028</v>
      </c>
      <c r="B41285" t="s">
        <v>2310</v>
      </c>
      <c r="C41285" t="s">
        <v>8</v>
      </c>
      <c r="D41285" t="s">
        <v>2405</v>
      </c>
      <c r="E41285">
        <v>0</v>
      </c>
    </row>
    <row r="41286" spans="1:5" x14ac:dyDescent="0.3">
      <c r="A41286">
        <v>30300028</v>
      </c>
      <c r="B41286" t="s">
        <v>2310</v>
      </c>
      <c r="C41286" t="s">
        <v>8</v>
      </c>
      <c r="D41286" t="s">
        <v>2406</v>
      </c>
      <c r="E41286">
        <v>0</v>
      </c>
    </row>
    <row r="41287" spans="1:5" x14ac:dyDescent="0.3">
      <c r="A41287">
        <v>30300028</v>
      </c>
      <c r="B41287" t="s">
        <v>2310</v>
      </c>
      <c r="C41287" t="s">
        <v>8</v>
      </c>
      <c r="D41287" t="s">
        <v>2407</v>
      </c>
      <c r="E41287">
        <v>0</v>
      </c>
    </row>
    <row r="41288" spans="1:5" x14ac:dyDescent="0.3">
      <c r="A41288">
        <v>30300028</v>
      </c>
      <c r="B41288" t="s">
        <v>2310</v>
      </c>
      <c r="C41288" t="s">
        <v>8</v>
      </c>
      <c r="D41288" t="s">
        <v>2408</v>
      </c>
      <c r="E41288">
        <v>-10</v>
      </c>
    </row>
    <row r="41289" spans="1:5" x14ac:dyDescent="0.3">
      <c r="A41289">
        <v>30300028</v>
      </c>
      <c r="B41289" t="s">
        <v>2310</v>
      </c>
      <c r="C41289" t="s">
        <v>8</v>
      </c>
      <c r="D41289" t="s">
        <v>2409</v>
      </c>
      <c r="E41289">
        <v>-20</v>
      </c>
    </row>
    <row r="41290" spans="1:5" x14ac:dyDescent="0.3">
      <c r="A41290">
        <v>30300028</v>
      </c>
      <c r="B41290" t="s">
        <v>2310</v>
      </c>
      <c r="C41290" t="s">
        <v>8</v>
      </c>
      <c r="D41290" t="s">
        <v>2410</v>
      </c>
      <c r="E41290">
        <v>0</v>
      </c>
    </row>
    <row r="41291" spans="1:5" x14ac:dyDescent="0.3">
      <c r="A41291">
        <v>30300028</v>
      </c>
      <c r="B41291" t="s">
        <v>2310</v>
      </c>
      <c r="C41291" t="s">
        <v>8</v>
      </c>
      <c r="D41291" t="s">
        <v>2411</v>
      </c>
      <c r="E41291">
        <v>0</v>
      </c>
    </row>
    <row r="41292" spans="1:5" x14ac:dyDescent="0.3">
      <c r="A41292">
        <v>30300028</v>
      </c>
      <c r="B41292" t="s">
        <v>2310</v>
      </c>
      <c r="C41292" t="s">
        <v>8</v>
      </c>
      <c r="D41292" t="s">
        <v>2412</v>
      </c>
      <c r="E41292">
        <v>0</v>
      </c>
    </row>
    <row r="41293" spans="1:5" x14ac:dyDescent="0.3">
      <c r="A41293">
        <v>30300028</v>
      </c>
      <c r="B41293" t="s">
        <v>2310</v>
      </c>
      <c r="C41293" t="s">
        <v>8</v>
      </c>
      <c r="D41293" t="s">
        <v>2413</v>
      </c>
      <c r="E41293">
        <v>0</v>
      </c>
    </row>
    <row r="41294" spans="1:5" x14ac:dyDescent="0.3">
      <c r="A41294">
        <v>30040009</v>
      </c>
      <c r="B41294" t="s">
        <v>2312</v>
      </c>
      <c r="C41294" t="s">
        <v>8</v>
      </c>
      <c r="D41294" t="s">
        <v>2378</v>
      </c>
      <c r="E41294">
        <v>0</v>
      </c>
    </row>
    <row r="41295" spans="1:5" x14ac:dyDescent="0.3">
      <c r="A41295">
        <v>30040009</v>
      </c>
      <c r="B41295" t="s">
        <v>2312</v>
      </c>
      <c r="C41295" t="s">
        <v>8</v>
      </c>
      <c r="D41295" t="s">
        <v>2379</v>
      </c>
      <c r="E41295">
        <v>0</v>
      </c>
    </row>
    <row r="41296" spans="1:5" x14ac:dyDescent="0.3">
      <c r="A41296">
        <v>30040009</v>
      </c>
      <c r="B41296" t="s">
        <v>2312</v>
      </c>
      <c r="C41296" t="s">
        <v>8</v>
      </c>
      <c r="D41296" t="s">
        <v>2380</v>
      </c>
      <c r="E41296">
        <v>0</v>
      </c>
    </row>
    <row r="41297" spans="1:5" x14ac:dyDescent="0.3">
      <c r="A41297">
        <v>30040009</v>
      </c>
      <c r="B41297" t="s">
        <v>2312</v>
      </c>
      <c r="C41297" t="s">
        <v>8</v>
      </c>
      <c r="D41297" t="s">
        <v>2381</v>
      </c>
      <c r="E41297">
        <v>0</v>
      </c>
    </row>
    <row r="41298" spans="1:5" x14ac:dyDescent="0.3">
      <c r="A41298">
        <v>30040009</v>
      </c>
      <c r="B41298" t="s">
        <v>2312</v>
      </c>
      <c r="C41298" t="s">
        <v>8</v>
      </c>
      <c r="D41298" t="s">
        <v>2382</v>
      </c>
      <c r="E41298">
        <v>-4</v>
      </c>
    </row>
    <row r="41299" spans="1:5" x14ac:dyDescent="0.3">
      <c r="A41299">
        <v>30040009</v>
      </c>
      <c r="B41299" t="s">
        <v>2312</v>
      </c>
      <c r="C41299" t="s">
        <v>8</v>
      </c>
      <c r="D41299" t="s">
        <v>2383</v>
      </c>
      <c r="E41299">
        <v>0</v>
      </c>
    </row>
    <row r="41300" spans="1:5" x14ac:dyDescent="0.3">
      <c r="A41300">
        <v>30040009</v>
      </c>
      <c r="B41300" t="s">
        <v>2312</v>
      </c>
      <c r="C41300" t="s">
        <v>8</v>
      </c>
      <c r="D41300" t="s">
        <v>2384</v>
      </c>
      <c r="E41300">
        <v>0</v>
      </c>
    </row>
    <row r="41301" spans="1:5" x14ac:dyDescent="0.3">
      <c r="A41301">
        <v>30040009</v>
      </c>
      <c r="B41301" t="s">
        <v>2312</v>
      </c>
      <c r="C41301" t="s">
        <v>8</v>
      </c>
      <c r="D41301" t="s">
        <v>2385</v>
      </c>
      <c r="E41301">
        <v>0</v>
      </c>
    </row>
    <row r="41302" spans="1:5" x14ac:dyDescent="0.3">
      <c r="A41302">
        <v>30040009</v>
      </c>
      <c r="B41302" t="s">
        <v>2312</v>
      </c>
      <c r="C41302" t="s">
        <v>8</v>
      </c>
      <c r="D41302" t="s">
        <v>2386</v>
      </c>
      <c r="E41302">
        <v>-18</v>
      </c>
    </row>
    <row r="41303" spans="1:5" x14ac:dyDescent="0.3">
      <c r="A41303">
        <v>30040009</v>
      </c>
      <c r="B41303" t="s">
        <v>2312</v>
      </c>
      <c r="C41303" t="s">
        <v>8</v>
      </c>
      <c r="D41303" t="s">
        <v>2387</v>
      </c>
      <c r="E41303">
        <v>0</v>
      </c>
    </row>
    <row r="41304" spans="1:5" x14ac:dyDescent="0.3">
      <c r="A41304">
        <v>30040009</v>
      </c>
      <c r="B41304" t="s">
        <v>2312</v>
      </c>
      <c r="C41304" t="s">
        <v>8</v>
      </c>
      <c r="D41304" t="s">
        <v>2388</v>
      </c>
      <c r="E41304">
        <v>0</v>
      </c>
    </row>
    <row r="41305" spans="1:5" x14ac:dyDescent="0.3">
      <c r="A41305">
        <v>30040009</v>
      </c>
      <c r="B41305" t="s">
        <v>2312</v>
      </c>
      <c r="C41305" t="s">
        <v>8</v>
      </c>
      <c r="D41305" t="s">
        <v>2389</v>
      </c>
      <c r="E41305">
        <v>-16</v>
      </c>
    </row>
    <row r="41306" spans="1:5" x14ac:dyDescent="0.3">
      <c r="A41306">
        <v>30040009</v>
      </c>
      <c r="B41306" t="s">
        <v>2312</v>
      </c>
      <c r="C41306" t="s">
        <v>8</v>
      </c>
      <c r="D41306" t="s">
        <v>2390</v>
      </c>
      <c r="E41306">
        <v>0</v>
      </c>
    </row>
    <row r="41307" spans="1:5" x14ac:dyDescent="0.3">
      <c r="A41307">
        <v>30040009</v>
      </c>
      <c r="B41307" t="s">
        <v>2312</v>
      </c>
      <c r="C41307" t="s">
        <v>8</v>
      </c>
      <c r="D41307" t="s">
        <v>2391</v>
      </c>
      <c r="E41307">
        <v>0</v>
      </c>
    </row>
    <row r="41308" spans="1:5" x14ac:dyDescent="0.3">
      <c r="A41308">
        <v>30040009</v>
      </c>
      <c r="B41308" t="s">
        <v>2312</v>
      </c>
      <c r="C41308" t="s">
        <v>8</v>
      </c>
      <c r="D41308" t="s">
        <v>2392</v>
      </c>
      <c r="E41308">
        <v>0</v>
      </c>
    </row>
    <row r="41309" spans="1:5" x14ac:dyDescent="0.3">
      <c r="A41309">
        <v>30040009</v>
      </c>
      <c r="B41309" t="s">
        <v>2312</v>
      </c>
      <c r="C41309" t="s">
        <v>8</v>
      </c>
      <c r="D41309" t="s">
        <v>2393</v>
      </c>
      <c r="E41309">
        <v>0</v>
      </c>
    </row>
    <row r="41310" spans="1:5" x14ac:dyDescent="0.3">
      <c r="A41310">
        <v>30040009</v>
      </c>
      <c r="B41310" t="s">
        <v>2312</v>
      </c>
      <c r="C41310" t="s">
        <v>8</v>
      </c>
      <c r="D41310" t="s">
        <v>2394</v>
      </c>
      <c r="E41310">
        <v>0</v>
      </c>
    </row>
    <row r="41311" spans="1:5" x14ac:dyDescent="0.3">
      <c r="A41311">
        <v>30040009</v>
      </c>
      <c r="B41311" t="s">
        <v>2312</v>
      </c>
      <c r="C41311" t="s">
        <v>8</v>
      </c>
      <c r="D41311" t="s">
        <v>2395</v>
      </c>
      <c r="E41311">
        <v>0</v>
      </c>
    </row>
    <row r="41312" spans="1:5" x14ac:dyDescent="0.3">
      <c r="A41312">
        <v>30040009</v>
      </c>
      <c r="B41312" t="s">
        <v>2312</v>
      </c>
      <c r="C41312" t="s">
        <v>8</v>
      </c>
      <c r="D41312" t="s">
        <v>2396</v>
      </c>
      <c r="E41312">
        <v>0</v>
      </c>
    </row>
    <row r="41313" spans="1:5" x14ac:dyDescent="0.3">
      <c r="A41313">
        <v>30040009</v>
      </c>
      <c r="B41313" t="s">
        <v>2312</v>
      </c>
      <c r="C41313" t="s">
        <v>8</v>
      </c>
      <c r="D41313" t="s">
        <v>2397</v>
      </c>
      <c r="E41313">
        <v>0</v>
      </c>
    </row>
    <row r="41314" spans="1:5" x14ac:dyDescent="0.3">
      <c r="A41314">
        <v>30040009</v>
      </c>
      <c r="B41314" t="s">
        <v>2312</v>
      </c>
      <c r="C41314" t="s">
        <v>8</v>
      </c>
      <c r="D41314" t="s">
        <v>2398</v>
      </c>
      <c r="E41314">
        <v>0</v>
      </c>
    </row>
    <row r="41315" spans="1:5" x14ac:dyDescent="0.3">
      <c r="A41315">
        <v>30040009</v>
      </c>
      <c r="B41315" t="s">
        <v>2312</v>
      </c>
      <c r="C41315" t="s">
        <v>8</v>
      </c>
      <c r="D41315" t="s">
        <v>2399</v>
      </c>
      <c r="E41315">
        <v>-20</v>
      </c>
    </row>
    <row r="41316" spans="1:5" x14ac:dyDescent="0.3">
      <c r="A41316">
        <v>30040009</v>
      </c>
      <c r="B41316" t="s">
        <v>2312</v>
      </c>
      <c r="C41316" t="s">
        <v>8</v>
      </c>
      <c r="D41316" t="s">
        <v>2400</v>
      </c>
      <c r="E41316">
        <v>0</v>
      </c>
    </row>
    <row r="41317" spans="1:5" x14ac:dyDescent="0.3">
      <c r="A41317">
        <v>30040009</v>
      </c>
      <c r="B41317" t="s">
        <v>2312</v>
      </c>
      <c r="C41317" t="s">
        <v>8</v>
      </c>
      <c r="D41317" t="s">
        <v>2401</v>
      </c>
      <c r="E41317">
        <v>-10</v>
      </c>
    </row>
    <row r="41318" spans="1:5" x14ac:dyDescent="0.3">
      <c r="A41318">
        <v>30040009</v>
      </c>
      <c r="B41318" t="s">
        <v>2312</v>
      </c>
      <c r="C41318" t="s">
        <v>8</v>
      </c>
      <c r="D41318" t="s">
        <v>2402</v>
      </c>
      <c r="E41318">
        <v>0</v>
      </c>
    </row>
    <row r="41319" spans="1:5" x14ac:dyDescent="0.3">
      <c r="A41319">
        <v>30040009</v>
      </c>
      <c r="B41319" t="s">
        <v>2312</v>
      </c>
      <c r="C41319" t="s">
        <v>8</v>
      </c>
      <c r="D41319" t="s">
        <v>2403</v>
      </c>
      <c r="E41319">
        <v>0</v>
      </c>
    </row>
    <row r="41320" spans="1:5" x14ac:dyDescent="0.3">
      <c r="A41320">
        <v>30040009</v>
      </c>
      <c r="B41320" t="s">
        <v>2312</v>
      </c>
      <c r="C41320" t="s">
        <v>8</v>
      </c>
      <c r="D41320" t="s">
        <v>2404</v>
      </c>
      <c r="E41320">
        <v>0</v>
      </c>
    </row>
    <row r="41321" spans="1:5" x14ac:dyDescent="0.3">
      <c r="A41321">
        <v>30040009</v>
      </c>
      <c r="B41321" t="s">
        <v>2312</v>
      </c>
      <c r="C41321" t="s">
        <v>8</v>
      </c>
      <c r="D41321" t="s">
        <v>2405</v>
      </c>
      <c r="E41321">
        <v>0</v>
      </c>
    </row>
    <row r="41322" spans="1:5" x14ac:dyDescent="0.3">
      <c r="A41322">
        <v>30040009</v>
      </c>
      <c r="B41322" t="s">
        <v>2312</v>
      </c>
      <c r="C41322" t="s">
        <v>8</v>
      </c>
      <c r="D41322" t="s">
        <v>2406</v>
      </c>
      <c r="E41322">
        <v>0</v>
      </c>
    </row>
    <row r="41323" spans="1:5" x14ac:dyDescent="0.3">
      <c r="A41323">
        <v>30040009</v>
      </c>
      <c r="B41323" t="s">
        <v>2312</v>
      </c>
      <c r="C41323" t="s">
        <v>8</v>
      </c>
      <c r="D41323" t="s">
        <v>2407</v>
      </c>
      <c r="E41323">
        <v>0</v>
      </c>
    </row>
    <row r="41324" spans="1:5" x14ac:dyDescent="0.3">
      <c r="A41324">
        <v>30040009</v>
      </c>
      <c r="B41324" t="s">
        <v>2312</v>
      </c>
      <c r="C41324" t="s">
        <v>8</v>
      </c>
      <c r="D41324" t="s">
        <v>2408</v>
      </c>
      <c r="E41324">
        <v>0</v>
      </c>
    </row>
    <row r="41325" spans="1:5" x14ac:dyDescent="0.3">
      <c r="A41325">
        <v>30040009</v>
      </c>
      <c r="B41325" t="s">
        <v>2312</v>
      </c>
      <c r="C41325" t="s">
        <v>8</v>
      </c>
      <c r="D41325" t="s">
        <v>2409</v>
      </c>
      <c r="E41325">
        <v>0</v>
      </c>
    </row>
    <row r="41326" spans="1:5" x14ac:dyDescent="0.3">
      <c r="A41326">
        <v>30040009</v>
      </c>
      <c r="B41326" t="s">
        <v>2312</v>
      </c>
      <c r="C41326" t="s">
        <v>8</v>
      </c>
      <c r="D41326" t="s">
        <v>2410</v>
      </c>
      <c r="E41326">
        <v>-5</v>
      </c>
    </row>
    <row r="41327" spans="1:5" x14ac:dyDescent="0.3">
      <c r="A41327">
        <v>30040009</v>
      </c>
      <c r="B41327" t="s">
        <v>2312</v>
      </c>
      <c r="C41327" t="s">
        <v>8</v>
      </c>
      <c r="D41327" t="s">
        <v>2411</v>
      </c>
      <c r="E41327">
        <v>0</v>
      </c>
    </row>
    <row r="41328" spans="1:5" x14ac:dyDescent="0.3">
      <c r="A41328">
        <v>30040009</v>
      </c>
      <c r="B41328" t="s">
        <v>2312</v>
      </c>
      <c r="C41328" t="s">
        <v>8</v>
      </c>
      <c r="D41328" t="s">
        <v>2412</v>
      </c>
      <c r="E41328">
        <v>0</v>
      </c>
    </row>
    <row r="41329" spans="1:5" x14ac:dyDescent="0.3">
      <c r="A41329">
        <v>30040009</v>
      </c>
      <c r="B41329" t="s">
        <v>2312</v>
      </c>
      <c r="C41329" t="s">
        <v>8</v>
      </c>
      <c r="D41329" t="s">
        <v>2413</v>
      </c>
      <c r="E41329">
        <v>0</v>
      </c>
    </row>
    <row r="41330" spans="1:5" x14ac:dyDescent="0.3">
      <c r="A41330">
        <v>30010021</v>
      </c>
      <c r="B41330" t="s">
        <v>2314</v>
      </c>
      <c r="C41330" t="s">
        <v>8</v>
      </c>
      <c r="D41330" t="s">
        <v>2378</v>
      </c>
      <c r="E41330">
        <v>-17</v>
      </c>
    </row>
    <row r="41331" spans="1:5" x14ac:dyDescent="0.3">
      <c r="A41331">
        <v>30010021</v>
      </c>
      <c r="B41331" t="s">
        <v>2314</v>
      </c>
      <c r="C41331" t="s">
        <v>8</v>
      </c>
      <c r="D41331" t="s">
        <v>2379</v>
      </c>
      <c r="E41331">
        <v>-10</v>
      </c>
    </row>
    <row r="41332" spans="1:5" x14ac:dyDescent="0.3">
      <c r="A41332">
        <v>30010021</v>
      </c>
      <c r="B41332" t="s">
        <v>2314</v>
      </c>
      <c r="C41332" t="s">
        <v>8</v>
      </c>
      <c r="D41332" t="s">
        <v>2380</v>
      </c>
      <c r="E41332">
        <v>-100</v>
      </c>
    </row>
    <row r="41333" spans="1:5" x14ac:dyDescent="0.3">
      <c r="A41333">
        <v>30010021</v>
      </c>
      <c r="B41333" t="s">
        <v>2314</v>
      </c>
      <c r="C41333" t="s">
        <v>8</v>
      </c>
      <c r="D41333" t="s">
        <v>2381</v>
      </c>
      <c r="E41333">
        <v>0</v>
      </c>
    </row>
    <row r="41334" spans="1:5" x14ac:dyDescent="0.3">
      <c r="A41334">
        <v>30010021</v>
      </c>
      <c r="B41334" t="s">
        <v>2314</v>
      </c>
      <c r="C41334" t="s">
        <v>8</v>
      </c>
      <c r="D41334" t="s">
        <v>2382</v>
      </c>
      <c r="E41334">
        <v>0</v>
      </c>
    </row>
    <row r="41335" spans="1:5" x14ac:dyDescent="0.3">
      <c r="A41335">
        <v>30010021</v>
      </c>
      <c r="B41335" t="s">
        <v>2314</v>
      </c>
      <c r="C41335" t="s">
        <v>8</v>
      </c>
      <c r="D41335" t="s">
        <v>2383</v>
      </c>
      <c r="E41335">
        <v>0</v>
      </c>
    </row>
    <row r="41336" spans="1:5" x14ac:dyDescent="0.3">
      <c r="A41336">
        <v>30010021</v>
      </c>
      <c r="B41336" t="s">
        <v>2314</v>
      </c>
      <c r="C41336" t="s">
        <v>8</v>
      </c>
      <c r="D41336" t="s">
        <v>2384</v>
      </c>
      <c r="E41336">
        <v>0</v>
      </c>
    </row>
    <row r="41337" spans="1:5" x14ac:dyDescent="0.3">
      <c r="A41337">
        <v>30010021</v>
      </c>
      <c r="B41337" t="s">
        <v>2314</v>
      </c>
      <c r="C41337" t="s">
        <v>8</v>
      </c>
      <c r="D41337" t="s">
        <v>2385</v>
      </c>
      <c r="E41337">
        <v>-10</v>
      </c>
    </row>
    <row r="41338" spans="1:5" x14ac:dyDescent="0.3">
      <c r="A41338">
        <v>30010021</v>
      </c>
      <c r="B41338" t="s">
        <v>2314</v>
      </c>
      <c r="C41338" t="s">
        <v>8</v>
      </c>
      <c r="D41338" t="s">
        <v>2386</v>
      </c>
      <c r="E41338">
        <v>0</v>
      </c>
    </row>
    <row r="41339" spans="1:5" x14ac:dyDescent="0.3">
      <c r="A41339">
        <v>30010021</v>
      </c>
      <c r="B41339" t="s">
        <v>2314</v>
      </c>
      <c r="C41339" t="s">
        <v>8</v>
      </c>
      <c r="D41339" t="s">
        <v>2387</v>
      </c>
      <c r="E41339">
        <v>-18</v>
      </c>
    </row>
    <row r="41340" spans="1:5" x14ac:dyDescent="0.3">
      <c r="A41340">
        <v>30010021</v>
      </c>
      <c r="B41340" t="s">
        <v>2314</v>
      </c>
      <c r="C41340" t="s">
        <v>8</v>
      </c>
      <c r="D41340" t="s">
        <v>2388</v>
      </c>
      <c r="E41340">
        <v>-50</v>
      </c>
    </row>
    <row r="41341" spans="1:5" x14ac:dyDescent="0.3">
      <c r="A41341">
        <v>30010021</v>
      </c>
      <c r="B41341" t="s">
        <v>2314</v>
      </c>
      <c r="C41341" t="s">
        <v>8</v>
      </c>
      <c r="D41341" t="s">
        <v>2389</v>
      </c>
      <c r="E41341">
        <v>0</v>
      </c>
    </row>
    <row r="41342" spans="1:5" x14ac:dyDescent="0.3">
      <c r="A41342">
        <v>30010021</v>
      </c>
      <c r="B41342" t="s">
        <v>2314</v>
      </c>
      <c r="C41342" t="s">
        <v>8</v>
      </c>
      <c r="D41342" t="s">
        <v>2390</v>
      </c>
      <c r="E41342">
        <v>0</v>
      </c>
    </row>
    <row r="41343" spans="1:5" x14ac:dyDescent="0.3">
      <c r="A41343">
        <v>30010021</v>
      </c>
      <c r="B41343" t="s">
        <v>2314</v>
      </c>
      <c r="C41343" t="s">
        <v>8</v>
      </c>
      <c r="D41343" t="s">
        <v>2391</v>
      </c>
      <c r="E41343">
        <v>-150</v>
      </c>
    </row>
    <row r="41344" spans="1:5" x14ac:dyDescent="0.3">
      <c r="A41344">
        <v>30010021</v>
      </c>
      <c r="B41344" t="s">
        <v>2314</v>
      </c>
      <c r="C41344" t="s">
        <v>8</v>
      </c>
      <c r="D41344" t="s">
        <v>2392</v>
      </c>
      <c r="E41344">
        <v>-120</v>
      </c>
    </row>
    <row r="41345" spans="1:5" x14ac:dyDescent="0.3">
      <c r="A41345">
        <v>30010021</v>
      </c>
      <c r="B41345" t="s">
        <v>2314</v>
      </c>
      <c r="C41345" t="s">
        <v>8</v>
      </c>
      <c r="D41345" t="s">
        <v>2393</v>
      </c>
      <c r="E41345">
        <v>-20</v>
      </c>
    </row>
    <row r="41346" spans="1:5" x14ac:dyDescent="0.3">
      <c r="A41346">
        <v>30010021</v>
      </c>
      <c r="B41346" t="s">
        <v>2314</v>
      </c>
      <c r="C41346" t="s">
        <v>8</v>
      </c>
      <c r="D41346" t="s">
        <v>2394</v>
      </c>
      <c r="E41346">
        <v>0</v>
      </c>
    </row>
    <row r="41347" spans="1:5" x14ac:dyDescent="0.3">
      <c r="A41347">
        <v>30010021</v>
      </c>
      <c r="B41347" t="s">
        <v>2314</v>
      </c>
      <c r="C41347" t="s">
        <v>8</v>
      </c>
      <c r="D41347" t="s">
        <v>2395</v>
      </c>
      <c r="E41347">
        <v>-20</v>
      </c>
    </row>
    <row r="41348" spans="1:5" x14ac:dyDescent="0.3">
      <c r="A41348">
        <v>30010021</v>
      </c>
      <c r="B41348" t="s">
        <v>2314</v>
      </c>
      <c r="C41348" t="s">
        <v>8</v>
      </c>
      <c r="D41348" t="s">
        <v>2396</v>
      </c>
      <c r="E41348">
        <v>-50</v>
      </c>
    </row>
    <row r="41349" spans="1:5" x14ac:dyDescent="0.3">
      <c r="A41349">
        <v>30010021</v>
      </c>
      <c r="B41349" t="s">
        <v>2314</v>
      </c>
      <c r="C41349" t="s">
        <v>8</v>
      </c>
      <c r="D41349" t="s">
        <v>2397</v>
      </c>
      <c r="E41349">
        <v>-100</v>
      </c>
    </row>
    <row r="41350" spans="1:5" x14ac:dyDescent="0.3">
      <c r="A41350">
        <v>30010021</v>
      </c>
      <c r="B41350" t="s">
        <v>2314</v>
      </c>
      <c r="C41350" t="s">
        <v>8</v>
      </c>
      <c r="D41350" t="s">
        <v>2398</v>
      </c>
      <c r="E41350">
        <v>-20</v>
      </c>
    </row>
    <row r="41351" spans="1:5" x14ac:dyDescent="0.3">
      <c r="A41351">
        <v>30010021</v>
      </c>
      <c r="B41351" t="s">
        <v>2314</v>
      </c>
      <c r="C41351" t="s">
        <v>8</v>
      </c>
      <c r="D41351" t="s">
        <v>2399</v>
      </c>
      <c r="E41351">
        <v>-60</v>
      </c>
    </row>
    <row r="41352" spans="1:5" x14ac:dyDescent="0.3">
      <c r="A41352">
        <v>30010021</v>
      </c>
      <c r="B41352" t="s">
        <v>2314</v>
      </c>
      <c r="C41352" t="s">
        <v>8</v>
      </c>
      <c r="D41352" t="s">
        <v>2400</v>
      </c>
      <c r="E41352">
        <v>-50</v>
      </c>
    </row>
    <row r="41353" spans="1:5" x14ac:dyDescent="0.3">
      <c r="A41353">
        <v>30010021</v>
      </c>
      <c r="B41353" t="s">
        <v>2314</v>
      </c>
      <c r="C41353" t="s">
        <v>8</v>
      </c>
      <c r="D41353" t="s">
        <v>2401</v>
      </c>
      <c r="E41353">
        <v>0</v>
      </c>
    </row>
    <row r="41354" spans="1:5" x14ac:dyDescent="0.3">
      <c r="A41354">
        <v>30010021</v>
      </c>
      <c r="B41354" t="s">
        <v>2314</v>
      </c>
      <c r="C41354" t="s">
        <v>8</v>
      </c>
      <c r="D41354" t="s">
        <v>2402</v>
      </c>
      <c r="E41354">
        <v>0</v>
      </c>
    </row>
    <row r="41355" spans="1:5" x14ac:dyDescent="0.3">
      <c r="A41355">
        <v>30010021</v>
      </c>
      <c r="B41355" t="s">
        <v>2314</v>
      </c>
      <c r="C41355" t="s">
        <v>8</v>
      </c>
      <c r="D41355" t="s">
        <v>2403</v>
      </c>
      <c r="E41355">
        <v>-50</v>
      </c>
    </row>
    <row r="41356" spans="1:5" x14ac:dyDescent="0.3">
      <c r="A41356">
        <v>30010021</v>
      </c>
      <c r="B41356" t="s">
        <v>2314</v>
      </c>
      <c r="C41356" t="s">
        <v>8</v>
      </c>
      <c r="D41356" t="s">
        <v>2404</v>
      </c>
      <c r="E41356">
        <v>-20</v>
      </c>
    </row>
    <row r="41357" spans="1:5" x14ac:dyDescent="0.3">
      <c r="A41357">
        <v>30010021</v>
      </c>
      <c r="B41357" t="s">
        <v>2314</v>
      </c>
      <c r="C41357" t="s">
        <v>8</v>
      </c>
      <c r="D41357" t="s">
        <v>2405</v>
      </c>
      <c r="E41357">
        <v>0</v>
      </c>
    </row>
    <row r="41358" spans="1:5" x14ac:dyDescent="0.3">
      <c r="A41358">
        <v>30010021</v>
      </c>
      <c r="B41358" t="s">
        <v>2314</v>
      </c>
      <c r="C41358" t="s">
        <v>8</v>
      </c>
      <c r="D41358" t="s">
        <v>2406</v>
      </c>
      <c r="E41358">
        <v>0</v>
      </c>
    </row>
    <row r="41359" spans="1:5" x14ac:dyDescent="0.3">
      <c r="A41359">
        <v>30010021</v>
      </c>
      <c r="B41359" t="s">
        <v>2314</v>
      </c>
      <c r="C41359" t="s">
        <v>8</v>
      </c>
      <c r="D41359" t="s">
        <v>2407</v>
      </c>
      <c r="E41359">
        <v>0</v>
      </c>
    </row>
    <row r="41360" spans="1:5" x14ac:dyDescent="0.3">
      <c r="A41360">
        <v>30010021</v>
      </c>
      <c r="B41360" t="s">
        <v>2314</v>
      </c>
      <c r="C41360" t="s">
        <v>8</v>
      </c>
      <c r="D41360" t="s">
        <v>2408</v>
      </c>
      <c r="E41360">
        <v>0</v>
      </c>
    </row>
    <row r="41361" spans="1:5" x14ac:dyDescent="0.3">
      <c r="A41361">
        <v>30010021</v>
      </c>
      <c r="B41361" t="s">
        <v>2314</v>
      </c>
      <c r="C41361" t="s">
        <v>8</v>
      </c>
      <c r="D41361" t="s">
        <v>2409</v>
      </c>
      <c r="E41361">
        <v>0</v>
      </c>
    </row>
    <row r="41362" spans="1:5" x14ac:dyDescent="0.3">
      <c r="A41362">
        <v>30010021</v>
      </c>
      <c r="B41362" t="s">
        <v>2314</v>
      </c>
      <c r="C41362" t="s">
        <v>8</v>
      </c>
      <c r="D41362" t="s">
        <v>2410</v>
      </c>
      <c r="E41362">
        <v>0</v>
      </c>
    </row>
    <row r="41363" spans="1:5" x14ac:dyDescent="0.3">
      <c r="A41363">
        <v>30010021</v>
      </c>
      <c r="B41363" t="s">
        <v>2314</v>
      </c>
      <c r="C41363" t="s">
        <v>8</v>
      </c>
      <c r="D41363" t="s">
        <v>2411</v>
      </c>
      <c r="E41363">
        <v>-200</v>
      </c>
    </row>
    <row r="41364" spans="1:5" x14ac:dyDescent="0.3">
      <c r="A41364">
        <v>30010021</v>
      </c>
      <c r="B41364" t="s">
        <v>2314</v>
      </c>
      <c r="C41364" t="s">
        <v>8</v>
      </c>
      <c r="D41364" t="s">
        <v>2412</v>
      </c>
      <c r="E41364">
        <v>0</v>
      </c>
    </row>
    <row r="41365" spans="1:5" x14ac:dyDescent="0.3">
      <c r="A41365">
        <v>30010021</v>
      </c>
      <c r="B41365" t="s">
        <v>2314</v>
      </c>
      <c r="C41365" t="s">
        <v>8</v>
      </c>
      <c r="D41365" t="s">
        <v>2413</v>
      </c>
      <c r="E41365">
        <v>-170</v>
      </c>
    </row>
    <row r="41366" spans="1:5" x14ac:dyDescent="0.3">
      <c r="A41366">
        <v>50350014</v>
      </c>
      <c r="B41366" t="s">
        <v>2316</v>
      </c>
      <c r="C41366" t="s">
        <v>8</v>
      </c>
      <c r="D41366" t="s">
        <v>2378</v>
      </c>
      <c r="E41366">
        <v>0</v>
      </c>
    </row>
    <row r="41367" spans="1:5" x14ac:dyDescent="0.3">
      <c r="A41367">
        <v>50350014</v>
      </c>
      <c r="B41367" t="s">
        <v>2316</v>
      </c>
      <c r="C41367" t="s">
        <v>8</v>
      </c>
      <c r="D41367" t="s">
        <v>2379</v>
      </c>
      <c r="E41367">
        <v>0</v>
      </c>
    </row>
    <row r="41368" spans="1:5" x14ac:dyDescent="0.3">
      <c r="A41368">
        <v>50350014</v>
      </c>
      <c r="B41368" t="s">
        <v>2316</v>
      </c>
      <c r="C41368" t="s">
        <v>8</v>
      </c>
      <c r="D41368" t="s">
        <v>2380</v>
      </c>
      <c r="E41368">
        <v>0</v>
      </c>
    </row>
    <row r="41369" spans="1:5" x14ac:dyDescent="0.3">
      <c r="A41369">
        <v>50350014</v>
      </c>
      <c r="B41369" t="s">
        <v>2316</v>
      </c>
      <c r="C41369" t="s">
        <v>8</v>
      </c>
      <c r="D41369" t="s">
        <v>2381</v>
      </c>
      <c r="E41369">
        <v>-7</v>
      </c>
    </row>
    <row r="41370" spans="1:5" x14ac:dyDescent="0.3">
      <c r="A41370">
        <v>50350014</v>
      </c>
      <c r="B41370" t="s">
        <v>2316</v>
      </c>
      <c r="C41370" t="s">
        <v>8</v>
      </c>
      <c r="D41370" t="s">
        <v>2382</v>
      </c>
      <c r="E41370">
        <v>0</v>
      </c>
    </row>
    <row r="41371" spans="1:5" x14ac:dyDescent="0.3">
      <c r="A41371">
        <v>50350014</v>
      </c>
      <c r="B41371" t="s">
        <v>2316</v>
      </c>
      <c r="C41371" t="s">
        <v>8</v>
      </c>
      <c r="D41371" t="s">
        <v>2383</v>
      </c>
      <c r="E41371">
        <v>0</v>
      </c>
    </row>
    <row r="41372" spans="1:5" x14ac:dyDescent="0.3">
      <c r="A41372">
        <v>50350014</v>
      </c>
      <c r="B41372" t="s">
        <v>2316</v>
      </c>
      <c r="C41372" t="s">
        <v>8</v>
      </c>
      <c r="D41372" t="s">
        <v>2384</v>
      </c>
      <c r="E41372">
        <v>0</v>
      </c>
    </row>
    <row r="41373" spans="1:5" x14ac:dyDescent="0.3">
      <c r="A41373">
        <v>50350014</v>
      </c>
      <c r="B41373" t="s">
        <v>2316</v>
      </c>
      <c r="C41373" t="s">
        <v>8</v>
      </c>
      <c r="D41373" t="s">
        <v>2385</v>
      </c>
      <c r="E41373">
        <v>0</v>
      </c>
    </row>
    <row r="41374" spans="1:5" x14ac:dyDescent="0.3">
      <c r="A41374">
        <v>50350014</v>
      </c>
      <c r="B41374" t="s">
        <v>2316</v>
      </c>
      <c r="C41374" t="s">
        <v>8</v>
      </c>
      <c r="D41374" t="s">
        <v>2386</v>
      </c>
      <c r="E41374">
        <v>0</v>
      </c>
    </row>
    <row r="41375" spans="1:5" x14ac:dyDescent="0.3">
      <c r="A41375">
        <v>50350014</v>
      </c>
      <c r="B41375" t="s">
        <v>2316</v>
      </c>
      <c r="C41375" t="s">
        <v>8</v>
      </c>
      <c r="D41375" t="s">
        <v>2387</v>
      </c>
      <c r="E41375">
        <v>0</v>
      </c>
    </row>
    <row r="41376" spans="1:5" x14ac:dyDescent="0.3">
      <c r="A41376">
        <v>50350014</v>
      </c>
      <c r="B41376" t="s">
        <v>2316</v>
      </c>
      <c r="C41376" t="s">
        <v>8</v>
      </c>
      <c r="D41376" t="s">
        <v>2388</v>
      </c>
      <c r="E41376">
        <v>0</v>
      </c>
    </row>
    <row r="41377" spans="1:5" x14ac:dyDescent="0.3">
      <c r="A41377">
        <v>50350014</v>
      </c>
      <c r="B41377" t="s">
        <v>2316</v>
      </c>
      <c r="C41377" t="s">
        <v>8</v>
      </c>
      <c r="D41377" t="s">
        <v>2389</v>
      </c>
      <c r="E41377">
        <v>0</v>
      </c>
    </row>
    <row r="41378" spans="1:5" x14ac:dyDescent="0.3">
      <c r="A41378">
        <v>50350014</v>
      </c>
      <c r="B41378" t="s">
        <v>2316</v>
      </c>
      <c r="C41378" t="s">
        <v>8</v>
      </c>
      <c r="D41378" t="s">
        <v>2390</v>
      </c>
      <c r="E41378">
        <v>0</v>
      </c>
    </row>
    <row r="41379" spans="1:5" x14ac:dyDescent="0.3">
      <c r="A41379">
        <v>50350014</v>
      </c>
      <c r="B41379" t="s">
        <v>2316</v>
      </c>
      <c r="C41379" t="s">
        <v>8</v>
      </c>
      <c r="D41379" t="s">
        <v>2391</v>
      </c>
      <c r="E41379">
        <v>0</v>
      </c>
    </row>
    <row r="41380" spans="1:5" x14ac:dyDescent="0.3">
      <c r="A41380">
        <v>50350014</v>
      </c>
      <c r="B41380" t="s">
        <v>2316</v>
      </c>
      <c r="C41380" t="s">
        <v>8</v>
      </c>
      <c r="D41380" t="s">
        <v>2392</v>
      </c>
      <c r="E41380">
        <v>0</v>
      </c>
    </row>
    <row r="41381" spans="1:5" x14ac:dyDescent="0.3">
      <c r="A41381">
        <v>50350014</v>
      </c>
      <c r="B41381" t="s">
        <v>2316</v>
      </c>
      <c r="C41381" t="s">
        <v>8</v>
      </c>
      <c r="D41381" t="s">
        <v>2393</v>
      </c>
      <c r="E41381">
        <v>0</v>
      </c>
    </row>
    <row r="41382" spans="1:5" x14ac:dyDescent="0.3">
      <c r="A41382">
        <v>50350014</v>
      </c>
      <c r="B41382" t="s">
        <v>2316</v>
      </c>
      <c r="C41382" t="s">
        <v>8</v>
      </c>
      <c r="D41382" t="s">
        <v>2394</v>
      </c>
      <c r="E41382">
        <v>0</v>
      </c>
    </row>
    <row r="41383" spans="1:5" x14ac:dyDescent="0.3">
      <c r="A41383">
        <v>50350014</v>
      </c>
      <c r="B41383" t="s">
        <v>2316</v>
      </c>
      <c r="C41383" t="s">
        <v>8</v>
      </c>
      <c r="D41383" t="s">
        <v>2395</v>
      </c>
      <c r="E41383">
        <v>-100</v>
      </c>
    </row>
    <row r="41384" spans="1:5" x14ac:dyDescent="0.3">
      <c r="A41384">
        <v>50350014</v>
      </c>
      <c r="B41384" t="s">
        <v>2316</v>
      </c>
      <c r="C41384" t="s">
        <v>8</v>
      </c>
      <c r="D41384" t="s">
        <v>2396</v>
      </c>
      <c r="E41384">
        <v>0</v>
      </c>
    </row>
    <row r="41385" spans="1:5" x14ac:dyDescent="0.3">
      <c r="A41385">
        <v>50350014</v>
      </c>
      <c r="B41385" t="s">
        <v>2316</v>
      </c>
      <c r="C41385" t="s">
        <v>8</v>
      </c>
      <c r="D41385" t="s">
        <v>2397</v>
      </c>
      <c r="E41385">
        <v>0</v>
      </c>
    </row>
    <row r="41386" spans="1:5" x14ac:dyDescent="0.3">
      <c r="A41386">
        <v>50350014</v>
      </c>
      <c r="B41386" t="s">
        <v>2316</v>
      </c>
      <c r="C41386" t="s">
        <v>8</v>
      </c>
      <c r="D41386" t="s">
        <v>2398</v>
      </c>
      <c r="E41386">
        <v>0</v>
      </c>
    </row>
    <row r="41387" spans="1:5" x14ac:dyDescent="0.3">
      <c r="A41387">
        <v>50350014</v>
      </c>
      <c r="B41387" t="s">
        <v>2316</v>
      </c>
      <c r="C41387" t="s">
        <v>8</v>
      </c>
      <c r="D41387" t="s">
        <v>2399</v>
      </c>
      <c r="E41387">
        <v>0</v>
      </c>
    </row>
    <row r="41388" spans="1:5" x14ac:dyDescent="0.3">
      <c r="A41388">
        <v>50350014</v>
      </c>
      <c r="B41388" t="s">
        <v>2316</v>
      </c>
      <c r="C41388" t="s">
        <v>8</v>
      </c>
      <c r="D41388" t="s">
        <v>2400</v>
      </c>
      <c r="E41388">
        <v>0</v>
      </c>
    </row>
    <row r="41389" spans="1:5" x14ac:dyDescent="0.3">
      <c r="A41389">
        <v>50350014</v>
      </c>
      <c r="B41389" t="s">
        <v>2316</v>
      </c>
      <c r="C41389" t="s">
        <v>8</v>
      </c>
      <c r="D41389" t="s">
        <v>2401</v>
      </c>
      <c r="E41389">
        <v>0</v>
      </c>
    </row>
    <row r="41390" spans="1:5" x14ac:dyDescent="0.3">
      <c r="A41390">
        <v>50350014</v>
      </c>
      <c r="B41390" t="s">
        <v>2316</v>
      </c>
      <c r="C41390" t="s">
        <v>8</v>
      </c>
      <c r="D41390" t="s">
        <v>2402</v>
      </c>
      <c r="E41390">
        <v>-106</v>
      </c>
    </row>
    <row r="41391" spans="1:5" x14ac:dyDescent="0.3">
      <c r="A41391">
        <v>50350014</v>
      </c>
      <c r="B41391" t="s">
        <v>2316</v>
      </c>
      <c r="C41391" t="s">
        <v>8</v>
      </c>
      <c r="D41391" t="s">
        <v>2403</v>
      </c>
      <c r="E41391">
        <v>0</v>
      </c>
    </row>
    <row r="41392" spans="1:5" x14ac:dyDescent="0.3">
      <c r="A41392">
        <v>50350014</v>
      </c>
      <c r="B41392" t="s">
        <v>2316</v>
      </c>
      <c r="C41392" t="s">
        <v>8</v>
      </c>
      <c r="D41392" t="s">
        <v>2404</v>
      </c>
      <c r="E41392">
        <v>0</v>
      </c>
    </row>
    <row r="41393" spans="1:5" x14ac:dyDescent="0.3">
      <c r="A41393">
        <v>50350014</v>
      </c>
      <c r="B41393" t="s">
        <v>2316</v>
      </c>
      <c r="C41393" t="s">
        <v>8</v>
      </c>
      <c r="D41393" t="s">
        <v>2405</v>
      </c>
      <c r="E41393">
        <v>0</v>
      </c>
    </row>
    <row r="41394" spans="1:5" x14ac:dyDescent="0.3">
      <c r="A41394">
        <v>50350014</v>
      </c>
      <c r="B41394" t="s">
        <v>2316</v>
      </c>
      <c r="C41394" t="s">
        <v>8</v>
      </c>
      <c r="D41394" t="s">
        <v>2406</v>
      </c>
      <c r="E41394">
        <v>0</v>
      </c>
    </row>
    <row r="41395" spans="1:5" x14ac:dyDescent="0.3">
      <c r="A41395">
        <v>50350014</v>
      </c>
      <c r="B41395" t="s">
        <v>2316</v>
      </c>
      <c r="C41395" t="s">
        <v>8</v>
      </c>
      <c r="D41395" t="s">
        <v>2407</v>
      </c>
      <c r="E41395">
        <v>0</v>
      </c>
    </row>
    <row r="41396" spans="1:5" x14ac:dyDescent="0.3">
      <c r="A41396">
        <v>50350014</v>
      </c>
      <c r="B41396" t="s">
        <v>2316</v>
      </c>
      <c r="C41396" t="s">
        <v>8</v>
      </c>
      <c r="D41396" t="s">
        <v>2408</v>
      </c>
      <c r="E41396">
        <v>0</v>
      </c>
    </row>
    <row r="41397" spans="1:5" x14ac:dyDescent="0.3">
      <c r="A41397">
        <v>50350014</v>
      </c>
      <c r="B41397" t="s">
        <v>2316</v>
      </c>
      <c r="C41397" t="s">
        <v>8</v>
      </c>
      <c r="D41397" t="s">
        <v>2409</v>
      </c>
      <c r="E41397">
        <v>0</v>
      </c>
    </row>
    <row r="41398" spans="1:5" x14ac:dyDescent="0.3">
      <c r="A41398">
        <v>50350014</v>
      </c>
      <c r="B41398" t="s">
        <v>2316</v>
      </c>
      <c r="C41398" t="s">
        <v>8</v>
      </c>
      <c r="D41398" t="s">
        <v>2410</v>
      </c>
      <c r="E41398">
        <v>0</v>
      </c>
    </row>
    <row r="41399" spans="1:5" x14ac:dyDescent="0.3">
      <c r="A41399">
        <v>50350014</v>
      </c>
      <c r="B41399" t="s">
        <v>2316</v>
      </c>
      <c r="C41399" t="s">
        <v>8</v>
      </c>
      <c r="D41399" t="s">
        <v>2411</v>
      </c>
      <c r="E41399">
        <v>0</v>
      </c>
    </row>
    <row r="41400" spans="1:5" x14ac:dyDescent="0.3">
      <c r="A41400">
        <v>50350014</v>
      </c>
      <c r="B41400" t="s">
        <v>2316</v>
      </c>
      <c r="C41400" t="s">
        <v>8</v>
      </c>
      <c r="D41400" t="s">
        <v>2412</v>
      </c>
      <c r="E41400">
        <v>0</v>
      </c>
    </row>
    <row r="41401" spans="1:5" x14ac:dyDescent="0.3">
      <c r="A41401">
        <v>50350014</v>
      </c>
      <c r="B41401" t="s">
        <v>2316</v>
      </c>
      <c r="C41401" t="s">
        <v>8</v>
      </c>
      <c r="D41401" t="s">
        <v>2413</v>
      </c>
      <c r="E41401">
        <v>0</v>
      </c>
    </row>
    <row r="41402" spans="1:5" x14ac:dyDescent="0.3">
      <c r="A41402">
        <v>30800004</v>
      </c>
      <c r="B41402" t="s">
        <v>2318</v>
      </c>
      <c r="C41402" t="s">
        <v>8</v>
      </c>
      <c r="D41402" t="s">
        <v>2378</v>
      </c>
      <c r="E41402">
        <v>-100</v>
      </c>
    </row>
    <row r="41403" spans="1:5" x14ac:dyDescent="0.3">
      <c r="A41403">
        <v>30800004</v>
      </c>
      <c r="B41403" t="s">
        <v>2318</v>
      </c>
      <c r="C41403" t="s">
        <v>8</v>
      </c>
      <c r="D41403" t="s">
        <v>2379</v>
      </c>
      <c r="E41403">
        <v>-450</v>
      </c>
    </row>
    <row r="41404" spans="1:5" x14ac:dyDescent="0.3">
      <c r="A41404">
        <v>30800004</v>
      </c>
      <c r="B41404" t="s">
        <v>2318</v>
      </c>
      <c r="C41404" t="s">
        <v>8</v>
      </c>
      <c r="D41404" t="s">
        <v>2380</v>
      </c>
      <c r="E41404">
        <v>-1510</v>
      </c>
    </row>
    <row r="41405" spans="1:5" x14ac:dyDescent="0.3">
      <c r="A41405">
        <v>30800004</v>
      </c>
      <c r="B41405" t="s">
        <v>2318</v>
      </c>
      <c r="C41405" t="s">
        <v>8</v>
      </c>
      <c r="D41405" t="s">
        <v>2381</v>
      </c>
      <c r="E41405">
        <v>-50</v>
      </c>
    </row>
    <row r="41406" spans="1:5" x14ac:dyDescent="0.3">
      <c r="A41406">
        <v>30800004</v>
      </c>
      <c r="B41406" t="s">
        <v>2318</v>
      </c>
      <c r="C41406" t="s">
        <v>8</v>
      </c>
      <c r="D41406" t="s">
        <v>2382</v>
      </c>
      <c r="E41406">
        <v>-35</v>
      </c>
    </row>
    <row r="41407" spans="1:5" x14ac:dyDescent="0.3">
      <c r="A41407">
        <v>30800004</v>
      </c>
      <c r="B41407" t="s">
        <v>2318</v>
      </c>
      <c r="C41407" t="s">
        <v>8</v>
      </c>
      <c r="D41407" t="s">
        <v>2383</v>
      </c>
      <c r="E41407">
        <v>-8</v>
      </c>
    </row>
    <row r="41408" spans="1:5" x14ac:dyDescent="0.3">
      <c r="A41408">
        <v>30800004</v>
      </c>
      <c r="B41408" t="s">
        <v>2318</v>
      </c>
      <c r="C41408" t="s">
        <v>8</v>
      </c>
      <c r="D41408" t="s">
        <v>2384</v>
      </c>
      <c r="E41408">
        <v>0</v>
      </c>
    </row>
    <row r="41409" spans="1:5" x14ac:dyDescent="0.3">
      <c r="A41409">
        <v>30800004</v>
      </c>
      <c r="B41409" t="s">
        <v>2318</v>
      </c>
      <c r="C41409" t="s">
        <v>8</v>
      </c>
      <c r="D41409" t="s">
        <v>2385</v>
      </c>
      <c r="E41409">
        <v>0</v>
      </c>
    </row>
    <row r="41410" spans="1:5" x14ac:dyDescent="0.3">
      <c r="A41410">
        <v>30800004</v>
      </c>
      <c r="B41410" t="s">
        <v>2318</v>
      </c>
      <c r="C41410" t="s">
        <v>8</v>
      </c>
      <c r="D41410" t="s">
        <v>2386</v>
      </c>
      <c r="E41410">
        <v>-40</v>
      </c>
    </row>
    <row r="41411" spans="1:5" x14ac:dyDescent="0.3">
      <c r="A41411">
        <v>30800004</v>
      </c>
      <c r="B41411" t="s">
        <v>2318</v>
      </c>
      <c r="C41411" t="s">
        <v>8</v>
      </c>
      <c r="D41411" t="s">
        <v>2387</v>
      </c>
      <c r="E41411">
        <v>-64</v>
      </c>
    </row>
    <row r="41412" spans="1:5" x14ac:dyDescent="0.3">
      <c r="A41412">
        <v>30800004</v>
      </c>
      <c r="B41412" t="s">
        <v>2318</v>
      </c>
      <c r="C41412" t="s">
        <v>8</v>
      </c>
      <c r="D41412" t="s">
        <v>2388</v>
      </c>
      <c r="E41412">
        <v>-10</v>
      </c>
    </row>
    <row r="41413" spans="1:5" x14ac:dyDescent="0.3">
      <c r="A41413">
        <v>30800004</v>
      </c>
      <c r="B41413" t="s">
        <v>2318</v>
      </c>
      <c r="C41413" t="s">
        <v>8</v>
      </c>
      <c r="D41413" t="s">
        <v>2389</v>
      </c>
      <c r="E41413">
        <v>0</v>
      </c>
    </row>
    <row r="41414" spans="1:5" x14ac:dyDescent="0.3">
      <c r="A41414">
        <v>30800004</v>
      </c>
      <c r="B41414" t="s">
        <v>2318</v>
      </c>
      <c r="C41414" t="s">
        <v>8</v>
      </c>
      <c r="D41414" t="s">
        <v>2390</v>
      </c>
      <c r="E41414">
        <v>-80</v>
      </c>
    </row>
    <row r="41415" spans="1:5" x14ac:dyDescent="0.3">
      <c r="A41415">
        <v>30800004</v>
      </c>
      <c r="B41415" t="s">
        <v>2318</v>
      </c>
      <c r="C41415" t="s">
        <v>8</v>
      </c>
      <c r="D41415" t="s">
        <v>2391</v>
      </c>
      <c r="E41415">
        <v>-230</v>
      </c>
    </row>
    <row r="41416" spans="1:5" x14ac:dyDescent="0.3">
      <c r="A41416">
        <v>30800004</v>
      </c>
      <c r="B41416" t="s">
        <v>2318</v>
      </c>
      <c r="C41416" t="s">
        <v>8</v>
      </c>
      <c r="D41416" t="s">
        <v>2392</v>
      </c>
      <c r="E41416">
        <v>-50</v>
      </c>
    </row>
    <row r="41417" spans="1:5" x14ac:dyDescent="0.3">
      <c r="A41417">
        <v>30800004</v>
      </c>
      <c r="B41417" t="s">
        <v>2318</v>
      </c>
      <c r="C41417" t="s">
        <v>8</v>
      </c>
      <c r="D41417" t="s">
        <v>2393</v>
      </c>
      <c r="E41417">
        <v>-80</v>
      </c>
    </row>
    <row r="41418" spans="1:5" x14ac:dyDescent="0.3">
      <c r="A41418">
        <v>30800004</v>
      </c>
      <c r="B41418" t="s">
        <v>2318</v>
      </c>
      <c r="C41418" t="s">
        <v>8</v>
      </c>
      <c r="D41418" t="s">
        <v>2394</v>
      </c>
      <c r="E41418">
        <v>0</v>
      </c>
    </row>
    <row r="41419" spans="1:5" x14ac:dyDescent="0.3">
      <c r="A41419">
        <v>30800004</v>
      </c>
      <c r="B41419" t="s">
        <v>2318</v>
      </c>
      <c r="C41419" t="s">
        <v>8</v>
      </c>
      <c r="D41419" t="s">
        <v>2395</v>
      </c>
      <c r="E41419">
        <v>-500</v>
      </c>
    </row>
    <row r="41420" spans="1:5" x14ac:dyDescent="0.3">
      <c r="A41420">
        <v>30800004</v>
      </c>
      <c r="B41420" t="s">
        <v>2318</v>
      </c>
      <c r="C41420" t="s">
        <v>8</v>
      </c>
      <c r="D41420" t="s">
        <v>2396</v>
      </c>
      <c r="E41420">
        <v>-29</v>
      </c>
    </row>
    <row r="41421" spans="1:5" x14ac:dyDescent="0.3">
      <c r="A41421">
        <v>30800004</v>
      </c>
      <c r="B41421" t="s">
        <v>2318</v>
      </c>
      <c r="C41421" t="s">
        <v>8</v>
      </c>
      <c r="D41421" t="s">
        <v>2397</v>
      </c>
      <c r="E41421">
        <v>0</v>
      </c>
    </row>
    <row r="41422" spans="1:5" x14ac:dyDescent="0.3">
      <c r="A41422">
        <v>30800004</v>
      </c>
      <c r="B41422" t="s">
        <v>2318</v>
      </c>
      <c r="C41422" t="s">
        <v>8</v>
      </c>
      <c r="D41422" t="s">
        <v>2398</v>
      </c>
      <c r="E41422">
        <v>0</v>
      </c>
    </row>
    <row r="41423" spans="1:5" x14ac:dyDescent="0.3">
      <c r="A41423">
        <v>30800004</v>
      </c>
      <c r="B41423" t="s">
        <v>2318</v>
      </c>
      <c r="C41423" t="s">
        <v>8</v>
      </c>
      <c r="D41423" t="s">
        <v>2399</v>
      </c>
      <c r="E41423">
        <v>0</v>
      </c>
    </row>
    <row r="41424" spans="1:5" x14ac:dyDescent="0.3">
      <c r="A41424">
        <v>30800004</v>
      </c>
      <c r="B41424" t="s">
        <v>2318</v>
      </c>
      <c r="C41424" t="s">
        <v>8</v>
      </c>
      <c r="D41424" t="s">
        <v>2400</v>
      </c>
      <c r="E41424">
        <v>-20</v>
      </c>
    </row>
    <row r="41425" spans="1:5" x14ac:dyDescent="0.3">
      <c r="A41425">
        <v>30800004</v>
      </c>
      <c r="B41425" t="s">
        <v>2318</v>
      </c>
      <c r="C41425" t="s">
        <v>8</v>
      </c>
      <c r="D41425" t="s">
        <v>2401</v>
      </c>
      <c r="E41425">
        <v>-4</v>
      </c>
    </row>
    <row r="41426" spans="1:5" x14ac:dyDescent="0.3">
      <c r="A41426">
        <v>30800004</v>
      </c>
      <c r="B41426" t="s">
        <v>2318</v>
      </c>
      <c r="C41426" t="s">
        <v>8</v>
      </c>
      <c r="D41426" t="s">
        <v>2402</v>
      </c>
      <c r="E41426">
        <v>-300</v>
      </c>
    </row>
    <row r="41427" spans="1:5" x14ac:dyDescent="0.3">
      <c r="A41427">
        <v>30800004</v>
      </c>
      <c r="B41427" t="s">
        <v>2318</v>
      </c>
      <c r="C41427" t="s">
        <v>8</v>
      </c>
      <c r="D41427" t="s">
        <v>2403</v>
      </c>
      <c r="E41427">
        <v>-750</v>
      </c>
    </row>
    <row r="41428" spans="1:5" x14ac:dyDescent="0.3">
      <c r="A41428">
        <v>30800004</v>
      </c>
      <c r="B41428" t="s">
        <v>2318</v>
      </c>
      <c r="C41428" t="s">
        <v>8</v>
      </c>
      <c r="D41428" t="s">
        <v>2404</v>
      </c>
      <c r="E41428">
        <v>0</v>
      </c>
    </row>
    <row r="41429" spans="1:5" x14ac:dyDescent="0.3">
      <c r="A41429">
        <v>30800004</v>
      </c>
      <c r="B41429" t="s">
        <v>2318</v>
      </c>
      <c r="C41429" t="s">
        <v>8</v>
      </c>
      <c r="D41429" t="s">
        <v>2405</v>
      </c>
      <c r="E41429">
        <v>0</v>
      </c>
    </row>
    <row r="41430" spans="1:5" x14ac:dyDescent="0.3">
      <c r="A41430">
        <v>30800004</v>
      </c>
      <c r="B41430" t="s">
        <v>2318</v>
      </c>
      <c r="C41430" t="s">
        <v>8</v>
      </c>
      <c r="D41430" t="s">
        <v>2406</v>
      </c>
      <c r="E41430">
        <v>-20</v>
      </c>
    </row>
    <row r="41431" spans="1:5" x14ac:dyDescent="0.3">
      <c r="A41431">
        <v>30800004</v>
      </c>
      <c r="B41431" t="s">
        <v>2318</v>
      </c>
      <c r="C41431" t="s">
        <v>8</v>
      </c>
      <c r="D41431" t="s">
        <v>2407</v>
      </c>
      <c r="E41431">
        <v>0</v>
      </c>
    </row>
    <row r="41432" spans="1:5" x14ac:dyDescent="0.3">
      <c r="A41432">
        <v>30800004</v>
      </c>
      <c r="B41432" t="s">
        <v>2318</v>
      </c>
      <c r="C41432" t="s">
        <v>8</v>
      </c>
      <c r="D41432" t="s">
        <v>2408</v>
      </c>
      <c r="E41432">
        <v>-220</v>
      </c>
    </row>
    <row r="41433" spans="1:5" x14ac:dyDescent="0.3">
      <c r="A41433">
        <v>30800004</v>
      </c>
      <c r="B41433" t="s">
        <v>2318</v>
      </c>
      <c r="C41433" t="s">
        <v>8</v>
      </c>
      <c r="D41433" t="s">
        <v>2409</v>
      </c>
      <c r="E41433">
        <v>-200</v>
      </c>
    </row>
    <row r="41434" spans="1:5" x14ac:dyDescent="0.3">
      <c r="A41434">
        <v>30800004</v>
      </c>
      <c r="B41434" t="s">
        <v>2318</v>
      </c>
      <c r="C41434" t="s">
        <v>8</v>
      </c>
      <c r="D41434" t="s">
        <v>2410</v>
      </c>
      <c r="E41434">
        <v>0</v>
      </c>
    </row>
    <row r="41435" spans="1:5" x14ac:dyDescent="0.3">
      <c r="A41435">
        <v>30800004</v>
      </c>
      <c r="B41435" t="s">
        <v>2318</v>
      </c>
      <c r="C41435" t="s">
        <v>8</v>
      </c>
      <c r="D41435" t="s">
        <v>2411</v>
      </c>
      <c r="E41435">
        <v>-100</v>
      </c>
    </row>
    <row r="41436" spans="1:5" x14ac:dyDescent="0.3">
      <c r="A41436">
        <v>30800004</v>
      </c>
      <c r="B41436" t="s">
        <v>2318</v>
      </c>
      <c r="C41436" t="s">
        <v>8</v>
      </c>
      <c r="D41436" t="s">
        <v>2412</v>
      </c>
      <c r="E41436">
        <v>0</v>
      </c>
    </row>
    <row r="41437" spans="1:5" x14ac:dyDescent="0.3">
      <c r="A41437">
        <v>30800004</v>
      </c>
      <c r="B41437" t="s">
        <v>2318</v>
      </c>
      <c r="C41437" t="s">
        <v>8</v>
      </c>
      <c r="D41437" t="s">
        <v>2413</v>
      </c>
      <c r="E41437">
        <v>-60</v>
      </c>
    </row>
    <row r="41438" spans="1:5" x14ac:dyDescent="0.3">
      <c r="A41438">
        <v>30010022</v>
      </c>
      <c r="B41438" t="s">
        <v>2320</v>
      </c>
      <c r="C41438" t="s">
        <v>8</v>
      </c>
      <c r="D41438" t="s">
        <v>2378</v>
      </c>
      <c r="E41438">
        <v>0</v>
      </c>
    </row>
    <row r="41439" spans="1:5" x14ac:dyDescent="0.3">
      <c r="A41439">
        <v>30010022</v>
      </c>
      <c r="B41439" t="s">
        <v>2320</v>
      </c>
      <c r="C41439" t="s">
        <v>8</v>
      </c>
      <c r="D41439" t="s">
        <v>2379</v>
      </c>
      <c r="E41439">
        <v>0</v>
      </c>
    </row>
    <row r="41440" spans="1:5" x14ac:dyDescent="0.3">
      <c r="A41440">
        <v>30010022</v>
      </c>
      <c r="B41440" t="s">
        <v>2320</v>
      </c>
      <c r="C41440" t="s">
        <v>8</v>
      </c>
      <c r="D41440" t="s">
        <v>2380</v>
      </c>
      <c r="E41440">
        <v>0</v>
      </c>
    </row>
    <row r="41441" spans="1:5" x14ac:dyDescent="0.3">
      <c r="A41441">
        <v>30010022</v>
      </c>
      <c r="B41441" t="s">
        <v>2320</v>
      </c>
      <c r="C41441" t="s">
        <v>8</v>
      </c>
      <c r="D41441" t="s">
        <v>2381</v>
      </c>
      <c r="E41441">
        <v>0</v>
      </c>
    </row>
    <row r="41442" spans="1:5" x14ac:dyDescent="0.3">
      <c r="A41442">
        <v>30010022</v>
      </c>
      <c r="B41442" t="s">
        <v>2320</v>
      </c>
      <c r="C41442" t="s">
        <v>8</v>
      </c>
      <c r="D41442" t="s">
        <v>2382</v>
      </c>
      <c r="E41442">
        <v>0</v>
      </c>
    </row>
    <row r="41443" spans="1:5" x14ac:dyDescent="0.3">
      <c r="A41443">
        <v>30010022</v>
      </c>
      <c r="B41443" t="s">
        <v>2320</v>
      </c>
      <c r="C41443" t="s">
        <v>8</v>
      </c>
      <c r="D41443" t="s">
        <v>2383</v>
      </c>
      <c r="E41443">
        <v>0</v>
      </c>
    </row>
    <row r="41444" spans="1:5" x14ac:dyDescent="0.3">
      <c r="A41444">
        <v>30010022</v>
      </c>
      <c r="B41444" t="s">
        <v>2320</v>
      </c>
      <c r="C41444" t="s">
        <v>8</v>
      </c>
      <c r="D41444" t="s">
        <v>2384</v>
      </c>
      <c r="E41444">
        <v>0</v>
      </c>
    </row>
    <row r="41445" spans="1:5" x14ac:dyDescent="0.3">
      <c r="A41445">
        <v>30010022</v>
      </c>
      <c r="B41445" t="s">
        <v>2320</v>
      </c>
      <c r="C41445" t="s">
        <v>8</v>
      </c>
      <c r="D41445" t="s">
        <v>2385</v>
      </c>
      <c r="E41445">
        <v>0</v>
      </c>
    </row>
    <row r="41446" spans="1:5" x14ac:dyDescent="0.3">
      <c r="A41446">
        <v>30010022</v>
      </c>
      <c r="B41446" t="s">
        <v>2320</v>
      </c>
      <c r="C41446" t="s">
        <v>8</v>
      </c>
      <c r="D41446" t="s">
        <v>2386</v>
      </c>
      <c r="E41446">
        <v>0</v>
      </c>
    </row>
    <row r="41447" spans="1:5" x14ac:dyDescent="0.3">
      <c r="A41447">
        <v>30010022</v>
      </c>
      <c r="B41447" t="s">
        <v>2320</v>
      </c>
      <c r="C41447" t="s">
        <v>8</v>
      </c>
      <c r="D41447" t="s">
        <v>2387</v>
      </c>
      <c r="E41447">
        <v>-10</v>
      </c>
    </row>
    <row r="41448" spans="1:5" x14ac:dyDescent="0.3">
      <c r="A41448">
        <v>30010022</v>
      </c>
      <c r="B41448" t="s">
        <v>2320</v>
      </c>
      <c r="C41448" t="s">
        <v>8</v>
      </c>
      <c r="D41448" t="s">
        <v>2388</v>
      </c>
      <c r="E41448">
        <v>-20</v>
      </c>
    </row>
    <row r="41449" spans="1:5" x14ac:dyDescent="0.3">
      <c r="A41449">
        <v>30010022</v>
      </c>
      <c r="B41449" t="s">
        <v>2320</v>
      </c>
      <c r="C41449" t="s">
        <v>8</v>
      </c>
      <c r="D41449" t="s">
        <v>2389</v>
      </c>
      <c r="E41449">
        <v>0</v>
      </c>
    </row>
    <row r="41450" spans="1:5" x14ac:dyDescent="0.3">
      <c r="A41450">
        <v>30010022</v>
      </c>
      <c r="B41450" t="s">
        <v>2320</v>
      </c>
      <c r="C41450" t="s">
        <v>8</v>
      </c>
      <c r="D41450" t="s">
        <v>2390</v>
      </c>
      <c r="E41450">
        <v>-50</v>
      </c>
    </row>
    <row r="41451" spans="1:5" x14ac:dyDescent="0.3">
      <c r="A41451">
        <v>30010022</v>
      </c>
      <c r="B41451" t="s">
        <v>2320</v>
      </c>
      <c r="C41451" t="s">
        <v>8</v>
      </c>
      <c r="D41451" t="s">
        <v>2391</v>
      </c>
      <c r="E41451">
        <v>0</v>
      </c>
    </row>
    <row r="41452" spans="1:5" x14ac:dyDescent="0.3">
      <c r="A41452">
        <v>30010022</v>
      </c>
      <c r="B41452" t="s">
        <v>2320</v>
      </c>
      <c r="C41452" t="s">
        <v>8</v>
      </c>
      <c r="D41452" t="s">
        <v>2392</v>
      </c>
      <c r="E41452">
        <v>-20</v>
      </c>
    </row>
    <row r="41453" spans="1:5" x14ac:dyDescent="0.3">
      <c r="A41453">
        <v>30010022</v>
      </c>
      <c r="B41453" t="s">
        <v>2320</v>
      </c>
      <c r="C41453" t="s">
        <v>8</v>
      </c>
      <c r="D41453" t="s">
        <v>2393</v>
      </c>
      <c r="E41453">
        <v>0</v>
      </c>
    </row>
    <row r="41454" spans="1:5" x14ac:dyDescent="0.3">
      <c r="A41454">
        <v>30010022</v>
      </c>
      <c r="B41454" t="s">
        <v>2320</v>
      </c>
      <c r="C41454" t="s">
        <v>8</v>
      </c>
      <c r="D41454" t="s">
        <v>2394</v>
      </c>
      <c r="E41454">
        <v>0</v>
      </c>
    </row>
    <row r="41455" spans="1:5" x14ac:dyDescent="0.3">
      <c r="A41455">
        <v>30010022</v>
      </c>
      <c r="B41455" t="s">
        <v>2320</v>
      </c>
      <c r="C41455" t="s">
        <v>8</v>
      </c>
      <c r="D41455" t="s">
        <v>2395</v>
      </c>
      <c r="E41455">
        <v>0</v>
      </c>
    </row>
    <row r="41456" spans="1:5" x14ac:dyDescent="0.3">
      <c r="A41456">
        <v>30010022</v>
      </c>
      <c r="B41456" t="s">
        <v>2320</v>
      </c>
      <c r="C41456" t="s">
        <v>8</v>
      </c>
      <c r="D41456" t="s">
        <v>2396</v>
      </c>
      <c r="E41456">
        <v>-8</v>
      </c>
    </row>
    <row r="41457" spans="1:5" x14ac:dyDescent="0.3">
      <c r="A41457">
        <v>30010022</v>
      </c>
      <c r="B41457" t="s">
        <v>2320</v>
      </c>
      <c r="C41457" t="s">
        <v>8</v>
      </c>
      <c r="D41457" t="s">
        <v>2397</v>
      </c>
      <c r="E41457">
        <v>0</v>
      </c>
    </row>
    <row r="41458" spans="1:5" x14ac:dyDescent="0.3">
      <c r="A41458">
        <v>30010022</v>
      </c>
      <c r="B41458" t="s">
        <v>2320</v>
      </c>
      <c r="C41458" t="s">
        <v>8</v>
      </c>
      <c r="D41458" t="s">
        <v>2398</v>
      </c>
      <c r="E41458">
        <v>-374</v>
      </c>
    </row>
    <row r="41459" spans="1:5" x14ac:dyDescent="0.3">
      <c r="A41459">
        <v>30010022</v>
      </c>
      <c r="B41459" t="s">
        <v>2320</v>
      </c>
      <c r="C41459" t="s">
        <v>8</v>
      </c>
      <c r="D41459" t="s">
        <v>2399</v>
      </c>
      <c r="E41459">
        <v>0</v>
      </c>
    </row>
    <row r="41460" spans="1:5" x14ac:dyDescent="0.3">
      <c r="A41460">
        <v>30010022</v>
      </c>
      <c r="B41460" t="s">
        <v>2320</v>
      </c>
      <c r="C41460" t="s">
        <v>8</v>
      </c>
      <c r="D41460" t="s">
        <v>2400</v>
      </c>
      <c r="E41460">
        <v>-100</v>
      </c>
    </row>
    <row r="41461" spans="1:5" x14ac:dyDescent="0.3">
      <c r="A41461">
        <v>30010022</v>
      </c>
      <c r="B41461" t="s">
        <v>2320</v>
      </c>
      <c r="C41461" t="s">
        <v>8</v>
      </c>
      <c r="D41461" t="s">
        <v>2401</v>
      </c>
      <c r="E41461">
        <v>-10</v>
      </c>
    </row>
    <row r="41462" spans="1:5" x14ac:dyDescent="0.3">
      <c r="A41462">
        <v>30010022</v>
      </c>
      <c r="B41462" t="s">
        <v>2320</v>
      </c>
      <c r="C41462" t="s">
        <v>8</v>
      </c>
      <c r="D41462" t="s">
        <v>2402</v>
      </c>
      <c r="E41462">
        <v>0</v>
      </c>
    </row>
    <row r="41463" spans="1:5" x14ac:dyDescent="0.3">
      <c r="A41463">
        <v>30010022</v>
      </c>
      <c r="B41463" t="s">
        <v>2320</v>
      </c>
      <c r="C41463" t="s">
        <v>8</v>
      </c>
      <c r="D41463" t="s">
        <v>2403</v>
      </c>
      <c r="E41463">
        <v>0</v>
      </c>
    </row>
    <row r="41464" spans="1:5" x14ac:dyDescent="0.3">
      <c r="A41464">
        <v>30010022</v>
      </c>
      <c r="B41464" t="s">
        <v>2320</v>
      </c>
      <c r="C41464" t="s">
        <v>8</v>
      </c>
      <c r="D41464" t="s">
        <v>2404</v>
      </c>
      <c r="E41464">
        <v>0</v>
      </c>
    </row>
    <row r="41465" spans="1:5" x14ac:dyDescent="0.3">
      <c r="A41465">
        <v>30010022</v>
      </c>
      <c r="B41465" t="s">
        <v>2320</v>
      </c>
      <c r="C41465" t="s">
        <v>8</v>
      </c>
      <c r="D41465" t="s">
        <v>2405</v>
      </c>
      <c r="E41465">
        <v>0</v>
      </c>
    </row>
    <row r="41466" spans="1:5" x14ac:dyDescent="0.3">
      <c r="A41466">
        <v>30010022</v>
      </c>
      <c r="B41466" t="s">
        <v>2320</v>
      </c>
      <c r="C41466" t="s">
        <v>8</v>
      </c>
      <c r="D41466" t="s">
        <v>2406</v>
      </c>
      <c r="E41466">
        <v>0</v>
      </c>
    </row>
    <row r="41467" spans="1:5" x14ac:dyDescent="0.3">
      <c r="A41467">
        <v>30010022</v>
      </c>
      <c r="B41467" t="s">
        <v>2320</v>
      </c>
      <c r="C41467" t="s">
        <v>8</v>
      </c>
      <c r="D41467" t="s">
        <v>2407</v>
      </c>
      <c r="E41467">
        <v>0</v>
      </c>
    </row>
    <row r="41468" spans="1:5" x14ac:dyDescent="0.3">
      <c r="A41468">
        <v>30010022</v>
      </c>
      <c r="B41468" t="s">
        <v>2320</v>
      </c>
      <c r="C41468" t="s">
        <v>8</v>
      </c>
      <c r="D41468" t="s">
        <v>2408</v>
      </c>
      <c r="E41468">
        <v>0</v>
      </c>
    </row>
    <row r="41469" spans="1:5" x14ac:dyDescent="0.3">
      <c r="A41469">
        <v>30010022</v>
      </c>
      <c r="B41469" t="s">
        <v>2320</v>
      </c>
      <c r="C41469" t="s">
        <v>8</v>
      </c>
      <c r="D41469" t="s">
        <v>2409</v>
      </c>
      <c r="E41469">
        <v>-8</v>
      </c>
    </row>
    <row r="41470" spans="1:5" x14ac:dyDescent="0.3">
      <c r="A41470">
        <v>30010022</v>
      </c>
      <c r="B41470" t="s">
        <v>2320</v>
      </c>
      <c r="C41470" t="s">
        <v>8</v>
      </c>
      <c r="D41470" t="s">
        <v>2410</v>
      </c>
      <c r="E41470">
        <v>-10</v>
      </c>
    </row>
    <row r="41471" spans="1:5" x14ac:dyDescent="0.3">
      <c r="A41471">
        <v>30010022</v>
      </c>
      <c r="B41471" t="s">
        <v>2320</v>
      </c>
      <c r="C41471" t="s">
        <v>8</v>
      </c>
      <c r="D41471" t="s">
        <v>2411</v>
      </c>
      <c r="E41471">
        <v>-20</v>
      </c>
    </row>
    <row r="41472" spans="1:5" x14ac:dyDescent="0.3">
      <c r="A41472">
        <v>30010022</v>
      </c>
      <c r="B41472" t="s">
        <v>2320</v>
      </c>
      <c r="C41472" t="s">
        <v>8</v>
      </c>
      <c r="D41472" t="s">
        <v>2412</v>
      </c>
      <c r="E41472">
        <v>-4</v>
      </c>
    </row>
    <row r="41473" spans="1:5" x14ac:dyDescent="0.3">
      <c r="A41473">
        <v>30010022</v>
      </c>
      <c r="B41473" t="s">
        <v>2320</v>
      </c>
      <c r="C41473" t="s">
        <v>8</v>
      </c>
      <c r="D41473" t="s">
        <v>2413</v>
      </c>
      <c r="E41473">
        <v>-30</v>
      </c>
    </row>
    <row r="41474" spans="1:5" x14ac:dyDescent="0.3">
      <c r="A41474">
        <v>30010020</v>
      </c>
      <c r="B41474" t="s">
        <v>2322</v>
      </c>
      <c r="C41474" t="s">
        <v>8</v>
      </c>
      <c r="D41474" t="s">
        <v>2378</v>
      </c>
      <c r="E41474">
        <v>0</v>
      </c>
    </row>
    <row r="41475" spans="1:5" x14ac:dyDescent="0.3">
      <c r="A41475">
        <v>30010020</v>
      </c>
      <c r="B41475" t="s">
        <v>2322</v>
      </c>
      <c r="C41475" t="s">
        <v>8</v>
      </c>
      <c r="D41475" t="s">
        <v>2379</v>
      </c>
      <c r="E41475">
        <v>0</v>
      </c>
    </row>
    <row r="41476" spans="1:5" x14ac:dyDescent="0.3">
      <c r="A41476">
        <v>30010020</v>
      </c>
      <c r="B41476" t="s">
        <v>2322</v>
      </c>
      <c r="C41476" t="s">
        <v>8</v>
      </c>
      <c r="D41476" t="s">
        <v>2380</v>
      </c>
      <c r="E41476">
        <v>-70</v>
      </c>
    </row>
    <row r="41477" spans="1:5" x14ac:dyDescent="0.3">
      <c r="A41477">
        <v>30010020</v>
      </c>
      <c r="B41477" t="s">
        <v>2322</v>
      </c>
      <c r="C41477" t="s">
        <v>8</v>
      </c>
      <c r="D41477" t="s">
        <v>2381</v>
      </c>
      <c r="E41477">
        <v>0</v>
      </c>
    </row>
    <row r="41478" spans="1:5" x14ac:dyDescent="0.3">
      <c r="A41478">
        <v>30010020</v>
      </c>
      <c r="B41478" t="s">
        <v>2322</v>
      </c>
      <c r="C41478" t="s">
        <v>8</v>
      </c>
      <c r="D41478" t="s">
        <v>2382</v>
      </c>
      <c r="E41478">
        <v>0</v>
      </c>
    </row>
    <row r="41479" spans="1:5" x14ac:dyDescent="0.3">
      <c r="A41479">
        <v>30010020</v>
      </c>
      <c r="B41479" t="s">
        <v>2322</v>
      </c>
      <c r="C41479" t="s">
        <v>8</v>
      </c>
      <c r="D41479" t="s">
        <v>2383</v>
      </c>
      <c r="E41479">
        <v>-2</v>
      </c>
    </row>
    <row r="41480" spans="1:5" x14ac:dyDescent="0.3">
      <c r="A41480">
        <v>30010020</v>
      </c>
      <c r="B41480" t="s">
        <v>2322</v>
      </c>
      <c r="C41480" t="s">
        <v>8</v>
      </c>
      <c r="D41480" t="s">
        <v>2384</v>
      </c>
      <c r="E41480">
        <v>0</v>
      </c>
    </row>
    <row r="41481" spans="1:5" x14ac:dyDescent="0.3">
      <c r="A41481">
        <v>30010020</v>
      </c>
      <c r="B41481" t="s">
        <v>2322</v>
      </c>
      <c r="C41481" t="s">
        <v>8</v>
      </c>
      <c r="D41481" t="s">
        <v>2385</v>
      </c>
      <c r="E41481">
        <v>0</v>
      </c>
    </row>
    <row r="41482" spans="1:5" x14ac:dyDescent="0.3">
      <c r="A41482">
        <v>30010020</v>
      </c>
      <c r="B41482" t="s">
        <v>2322</v>
      </c>
      <c r="C41482" t="s">
        <v>8</v>
      </c>
      <c r="D41482" t="s">
        <v>2386</v>
      </c>
      <c r="E41482">
        <v>-40</v>
      </c>
    </row>
    <row r="41483" spans="1:5" x14ac:dyDescent="0.3">
      <c r="A41483">
        <v>30010020</v>
      </c>
      <c r="B41483" t="s">
        <v>2322</v>
      </c>
      <c r="C41483" t="s">
        <v>8</v>
      </c>
      <c r="D41483" t="s">
        <v>2387</v>
      </c>
      <c r="E41483">
        <v>-40</v>
      </c>
    </row>
    <row r="41484" spans="1:5" x14ac:dyDescent="0.3">
      <c r="A41484">
        <v>30010020</v>
      </c>
      <c r="B41484" t="s">
        <v>2322</v>
      </c>
      <c r="C41484" t="s">
        <v>8</v>
      </c>
      <c r="D41484" t="s">
        <v>2388</v>
      </c>
      <c r="E41484">
        <v>0</v>
      </c>
    </row>
    <row r="41485" spans="1:5" x14ac:dyDescent="0.3">
      <c r="A41485">
        <v>30010020</v>
      </c>
      <c r="B41485" t="s">
        <v>2322</v>
      </c>
      <c r="C41485" t="s">
        <v>8</v>
      </c>
      <c r="D41485" t="s">
        <v>2389</v>
      </c>
      <c r="E41485">
        <v>0</v>
      </c>
    </row>
    <row r="41486" spans="1:5" x14ac:dyDescent="0.3">
      <c r="A41486">
        <v>30010020</v>
      </c>
      <c r="B41486" t="s">
        <v>2322</v>
      </c>
      <c r="C41486" t="s">
        <v>8</v>
      </c>
      <c r="D41486" t="s">
        <v>2390</v>
      </c>
      <c r="E41486">
        <v>-4</v>
      </c>
    </row>
    <row r="41487" spans="1:5" x14ac:dyDescent="0.3">
      <c r="A41487">
        <v>30010020</v>
      </c>
      <c r="B41487" t="s">
        <v>2322</v>
      </c>
      <c r="C41487" t="s">
        <v>8</v>
      </c>
      <c r="D41487" t="s">
        <v>2391</v>
      </c>
      <c r="E41487">
        <v>-150</v>
      </c>
    </row>
    <row r="41488" spans="1:5" x14ac:dyDescent="0.3">
      <c r="A41488">
        <v>30010020</v>
      </c>
      <c r="B41488" t="s">
        <v>2322</v>
      </c>
      <c r="C41488" t="s">
        <v>8</v>
      </c>
      <c r="D41488" t="s">
        <v>2392</v>
      </c>
      <c r="E41488">
        <v>0</v>
      </c>
    </row>
    <row r="41489" spans="1:5" x14ac:dyDescent="0.3">
      <c r="A41489">
        <v>30010020</v>
      </c>
      <c r="B41489" t="s">
        <v>2322</v>
      </c>
      <c r="C41489" t="s">
        <v>8</v>
      </c>
      <c r="D41489" t="s">
        <v>2393</v>
      </c>
      <c r="E41489">
        <v>0</v>
      </c>
    </row>
    <row r="41490" spans="1:5" x14ac:dyDescent="0.3">
      <c r="A41490">
        <v>30010020</v>
      </c>
      <c r="B41490" t="s">
        <v>2322</v>
      </c>
      <c r="C41490" t="s">
        <v>8</v>
      </c>
      <c r="D41490" t="s">
        <v>2394</v>
      </c>
      <c r="E41490">
        <v>-22</v>
      </c>
    </row>
    <row r="41491" spans="1:5" x14ac:dyDescent="0.3">
      <c r="A41491">
        <v>30010020</v>
      </c>
      <c r="B41491" t="s">
        <v>2322</v>
      </c>
      <c r="C41491" t="s">
        <v>8</v>
      </c>
      <c r="D41491" t="s">
        <v>2395</v>
      </c>
      <c r="E41491">
        <v>-5</v>
      </c>
    </row>
    <row r="41492" spans="1:5" x14ac:dyDescent="0.3">
      <c r="A41492">
        <v>30010020</v>
      </c>
      <c r="B41492" t="s">
        <v>2322</v>
      </c>
      <c r="C41492" t="s">
        <v>8</v>
      </c>
      <c r="D41492" t="s">
        <v>2396</v>
      </c>
      <c r="E41492">
        <v>0</v>
      </c>
    </row>
    <row r="41493" spans="1:5" x14ac:dyDescent="0.3">
      <c r="A41493">
        <v>30010020</v>
      </c>
      <c r="B41493" t="s">
        <v>2322</v>
      </c>
      <c r="C41493" t="s">
        <v>8</v>
      </c>
      <c r="D41493" t="s">
        <v>2397</v>
      </c>
      <c r="E41493">
        <v>-10</v>
      </c>
    </row>
    <row r="41494" spans="1:5" x14ac:dyDescent="0.3">
      <c r="A41494">
        <v>30010020</v>
      </c>
      <c r="B41494" t="s">
        <v>2322</v>
      </c>
      <c r="C41494" t="s">
        <v>8</v>
      </c>
      <c r="D41494" t="s">
        <v>2398</v>
      </c>
      <c r="E41494">
        <v>0</v>
      </c>
    </row>
    <row r="41495" spans="1:5" x14ac:dyDescent="0.3">
      <c r="A41495">
        <v>30010020</v>
      </c>
      <c r="B41495" t="s">
        <v>2322</v>
      </c>
      <c r="C41495" t="s">
        <v>8</v>
      </c>
      <c r="D41495" t="s">
        <v>2399</v>
      </c>
      <c r="E41495">
        <v>-100</v>
      </c>
    </row>
    <row r="41496" spans="1:5" x14ac:dyDescent="0.3">
      <c r="A41496">
        <v>30010020</v>
      </c>
      <c r="B41496" t="s">
        <v>2322</v>
      </c>
      <c r="C41496" t="s">
        <v>8</v>
      </c>
      <c r="D41496" t="s">
        <v>2400</v>
      </c>
      <c r="E41496">
        <v>0</v>
      </c>
    </row>
    <row r="41497" spans="1:5" x14ac:dyDescent="0.3">
      <c r="A41497">
        <v>30010020</v>
      </c>
      <c r="B41497" t="s">
        <v>2322</v>
      </c>
      <c r="C41497" t="s">
        <v>8</v>
      </c>
      <c r="D41497" t="s">
        <v>2401</v>
      </c>
      <c r="E41497">
        <v>-24</v>
      </c>
    </row>
    <row r="41498" spans="1:5" x14ac:dyDescent="0.3">
      <c r="A41498">
        <v>30010020</v>
      </c>
      <c r="B41498" t="s">
        <v>2322</v>
      </c>
      <c r="C41498" t="s">
        <v>8</v>
      </c>
      <c r="D41498" t="s">
        <v>2402</v>
      </c>
      <c r="E41498">
        <v>0</v>
      </c>
    </row>
    <row r="41499" spans="1:5" x14ac:dyDescent="0.3">
      <c r="A41499">
        <v>30010020</v>
      </c>
      <c r="B41499" t="s">
        <v>2322</v>
      </c>
      <c r="C41499" t="s">
        <v>8</v>
      </c>
      <c r="D41499" t="s">
        <v>2403</v>
      </c>
      <c r="E41499">
        <v>-22</v>
      </c>
    </row>
    <row r="41500" spans="1:5" x14ac:dyDescent="0.3">
      <c r="A41500">
        <v>30010020</v>
      </c>
      <c r="B41500" t="s">
        <v>2322</v>
      </c>
      <c r="C41500" t="s">
        <v>8</v>
      </c>
      <c r="D41500" t="s">
        <v>2404</v>
      </c>
      <c r="E41500">
        <v>0</v>
      </c>
    </row>
    <row r="41501" spans="1:5" x14ac:dyDescent="0.3">
      <c r="A41501">
        <v>30010020</v>
      </c>
      <c r="B41501" t="s">
        <v>2322</v>
      </c>
      <c r="C41501" t="s">
        <v>8</v>
      </c>
      <c r="D41501" t="s">
        <v>2405</v>
      </c>
      <c r="E41501">
        <v>0</v>
      </c>
    </row>
    <row r="41502" spans="1:5" x14ac:dyDescent="0.3">
      <c r="A41502">
        <v>30010020</v>
      </c>
      <c r="B41502" t="s">
        <v>2322</v>
      </c>
      <c r="C41502" t="s">
        <v>8</v>
      </c>
      <c r="D41502" t="s">
        <v>2406</v>
      </c>
      <c r="E41502">
        <v>0</v>
      </c>
    </row>
    <row r="41503" spans="1:5" x14ac:dyDescent="0.3">
      <c r="A41503">
        <v>30010020</v>
      </c>
      <c r="B41503" t="s">
        <v>2322</v>
      </c>
      <c r="C41503" t="s">
        <v>8</v>
      </c>
      <c r="D41503" t="s">
        <v>2407</v>
      </c>
      <c r="E41503">
        <v>0</v>
      </c>
    </row>
    <row r="41504" spans="1:5" x14ac:dyDescent="0.3">
      <c r="A41504">
        <v>30010020</v>
      </c>
      <c r="B41504" t="s">
        <v>2322</v>
      </c>
      <c r="C41504" t="s">
        <v>8</v>
      </c>
      <c r="D41504" t="s">
        <v>2408</v>
      </c>
      <c r="E41504">
        <v>0</v>
      </c>
    </row>
    <row r="41505" spans="1:5" x14ac:dyDescent="0.3">
      <c r="A41505">
        <v>30010020</v>
      </c>
      <c r="B41505" t="s">
        <v>2322</v>
      </c>
      <c r="C41505" t="s">
        <v>8</v>
      </c>
      <c r="D41505" t="s">
        <v>2409</v>
      </c>
      <c r="E41505">
        <v>-4</v>
      </c>
    </row>
    <row r="41506" spans="1:5" x14ac:dyDescent="0.3">
      <c r="A41506">
        <v>30010020</v>
      </c>
      <c r="B41506" t="s">
        <v>2322</v>
      </c>
      <c r="C41506" t="s">
        <v>8</v>
      </c>
      <c r="D41506" t="s">
        <v>2410</v>
      </c>
      <c r="E41506">
        <v>0</v>
      </c>
    </row>
    <row r="41507" spans="1:5" x14ac:dyDescent="0.3">
      <c r="A41507">
        <v>30010020</v>
      </c>
      <c r="B41507" t="s">
        <v>2322</v>
      </c>
      <c r="C41507" t="s">
        <v>8</v>
      </c>
      <c r="D41507" t="s">
        <v>2411</v>
      </c>
      <c r="E41507">
        <v>-100</v>
      </c>
    </row>
    <row r="41508" spans="1:5" x14ac:dyDescent="0.3">
      <c r="A41508">
        <v>30010020</v>
      </c>
      <c r="B41508" t="s">
        <v>2322</v>
      </c>
      <c r="C41508" t="s">
        <v>8</v>
      </c>
      <c r="D41508" t="s">
        <v>2412</v>
      </c>
      <c r="E41508">
        <v>0</v>
      </c>
    </row>
    <row r="41509" spans="1:5" x14ac:dyDescent="0.3">
      <c r="A41509">
        <v>30010020</v>
      </c>
      <c r="B41509" t="s">
        <v>2322</v>
      </c>
      <c r="C41509" t="s">
        <v>8</v>
      </c>
      <c r="D41509" t="s">
        <v>2413</v>
      </c>
      <c r="E41509">
        <v>-120</v>
      </c>
    </row>
    <row r="41510" spans="1:5" x14ac:dyDescent="0.3">
      <c r="A41510">
        <v>30090019</v>
      </c>
      <c r="B41510" t="s">
        <v>2324</v>
      </c>
      <c r="C41510" t="s">
        <v>8</v>
      </c>
      <c r="D41510" t="s">
        <v>2378</v>
      </c>
      <c r="E41510">
        <v>0</v>
      </c>
    </row>
    <row r="41511" spans="1:5" x14ac:dyDescent="0.3">
      <c r="A41511">
        <v>30090019</v>
      </c>
      <c r="B41511" t="s">
        <v>2324</v>
      </c>
      <c r="C41511" t="s">
        <v>8</v>
      </c>
      <c r="D41511" t="s">
        <v>2379</v>
      </c>
      <c r="E41511">
        <v>-10</v>
      </c>
    </row>
    <row r="41512" spans="1:5" x14ac:dyDescent="0.3">
      <c r="A41512">
        <v>30090019</v>
      </c>
      <c r="B41512" t="s">
        <v>2324</v>
      </c>
      <c r="C41512" t="s">
        <v>8</v>
      </c>
      <c r="D41512" t="s">
        <v>2380</v>
      </c>
      <c r="E41512">
        <v>-40</v>
      </c>
    </row>
    <row r="41513" spans="1:5" x14ac:dyDescent="0.3">
      <c r="A41513">
        <v>30090019</v>
      </c>
      <c r="B41513" t="s">
        <v>2324</v>
      </c>
      <c r="C41513" t="s">
        <v>8</v>
      </c>
      <c r="D41513" t="s">
        <v>2381</v>
      </c>
      <c r="E41513">
        <v>-100</v>
      </c>
    </row>
    <row r="41514" spans="1:5" x14ac:dyDescent="0.3">
      <c r="A41514">
        <v>30090019</v>
      </c>
      <c r="B41514" t="s">
        <v>2324</v>
      </c>
      <c r="C41514" t="s">
        <v>8</v>
      </c>
      <c r="D41514" t="s">
        <v>2382</v>
      </c>
      <c r="E41514">
        <v>-23</v>
      </c>
    </row>
    <row r="41515" spans="1:5" x14ac:dyDescent="0.3">
      <c r="A41515">
        <v>30090019</v>
      </c>
      <c r="B41515" t="s">
        <v>2324</v>
      </c>
      <c r="C41515" t="s">
        <v>8</v>
      </c>
      <c r="D41515" t="s">
        <v>2383</v>
      </c>
      <c r="E41515">
        <v>-16</v>
      </c>
    </row>
    <row r="41516" spans="1:5" x14ac:dyDescent="0.3">
      <c r="A41516">
        <v>30090019</v>
      </c>
      <c r="B41516" t="s">
        <v>2324</v>
      </c>
      <c r="C41516" t="s">
        <v>8</v>
      </c>
      <c r="D41516" t="s">
        <v>2384</v>
      </c>
      <c r="E41516">
        <v>-7</v>
      </c>
    </row>
    <row r="41517" spans="1:5" x14ac:dyDescent="0.3">
      <c r="A41517">
        <v>30090019</v>
      </c>
      <c r="B41517" t="s">
        <v>2324</v>
      </c>
      <c r="C41517" t="s">
        <v>8</v>
      </c>
      <c r="D41517" t="s">
        <v>2385</v>
      </c>
      <c r="E41517">
        <v>0</v>
      </c>
    </row>
    <row r="41518" spans="1:5" x14ac:dyDescent="0.3">
      <c r="A41518">
        <v>30090019</v>
      </c>
      <c r="B41518" t="s">
        <v>2324</v>
      </c>
      <c r="C41518" t="s">
        <v>8</v>
      </c>
      <c r="D41518" t="s">
        <v>2386</v>
      </c>
      <c r="E41518">
        <v>-46</v>
      </c>
    </row>
    <row r="41519" spans="1:5" x14ac:dyDescent="0.3">
      <c r="A41519">
        <v>30090019</v>
      </c>
      <c r="B41519" t="s">
        <v>2324</v>
      </c>
      <c r="C41519" t="s">
        <v>8</v>
      </c>
      <c r="D41519" t="s">
        <v>2387</v>
      </c>
      <c r="E41519">
        <v>-34</v>
      </c>
    </row>
    <row r="41520" spans="1:5" x14ac:dyDescent="0.3">
      <c r="A41520">
        <v>30090019</v>
      </c>
      <c r="B41520" t="s">
        <v>2324</v>
      </c>
      <c r="C41520" t="s">
        <v>8</v>
      </c>
      <c r="D41520" t="s">
        <v>2388</v>
      </c>
      <c r="E41520">
        <v>0</v>
      </c>
    </row>
    <row r="41521" spans="1:5" x14ac:dyDescent="0.3">
      <c r="A41521">
        <v>30090019</v>
      </c>
      <c r="B41521" t="s">
        <v>2324</v>
      </c>
      <c r="C41521" t="s">
        <v>8</v>
      </c>
      <c r="D41521" t="s">
        <v>2389</v>
      </c>
      <c r="E41521">
        <v>0</v>
      </c>
    </row>
    <row r="41522" spans="1:5" x14ac:dyDescent="0.3">
      <c r="A41522">
        <v>30090019</v>
      </c>
      <c r="B41522" t="s">
        <v>2324</v>
      </c>
      <c r="C41522" t="s">
        <v>8</v>
      </c>
      <c r="D41522" t="s">
        <v>2390</v>
      </c>
      <c r="E41522">
        <v>0</v>
      </c>
    </row>
    <row r="41523" spans="1:5" x14ac:dyDescent="0.3">
      <c r="A41523">
        <v>30090019</v>
      </c>
      <c r="B41523" t="s">
        <v>2324</v>
      </c>
      <c r="C41523" t="s">
        <v>8</v>
      </c>
      <c r="D41523" t="s">
        <v>2391</v>
      </c>
      <c r="E41523">
        <v>-103</v>
      </c>
    </row>
    <row r="41524" spans="1:5" x14ac:dyDescent="0.3">
      <c r="A41524">
        <v>30090019</v>
      </c>
      <c r="B41524" t="s">
        <v>2324</v>
      </c>
      <c r="C41524" t="s">
        <v>8</v>
      </c>
      <c r="D41524" t="s">
        <v>2392</v>
      </c>
      <c r="E41524">
        <v>-200</v>
      </c>
    </row>
    <row r="41525" spans="1:5" x14ac:dyDescent="0.3">
      <c r="A41525">
        <v>30090019</v>
      </c>
      <c r="B41525" t="s">
        <v>2324</v>
      </c>
      <c r="C41525" t="s">
        <v>8</v>
      </c>
      <c r="D41525" t="s">
        <v>2393</v>
      </c>
      <c r="E41525">
        <v>-15</v>
      </c>
    </row>
    <row r="41526" spans="1:5" x14ac:dyDescent="0.3">
      <c r="A41526">
        <v>30090019</v>
      </c>
      <c r="B41526" t="s">
        <v>2324</v>
      </c>
      <c r="C41526" t="s">
        <v>8</v>
      </c>
      <c r="D41526" t="s">
        <v>2394</v>
      </c>
      <c r="E41526">
        <v>-54</v>
      </c>
    </row>
    <row r="41527" spans="1:5" x14ac:dyDescent="0.3">
      <c r="A41527">
        <v>30090019</v>
      </c>
      <c r="B41527" t="s">
        <v>2324</v>
      </c>
      <c r="C41527" t="s">
        <v>8</v>
      </c>
      <c r="D41527" t="s">
        <v>2395</v>
      </c>
      <c r="E41527">
        <v>-324</v>
      </c>
    </row>
    <row r="41528" spans="1:5" x14ac:dyDescent="0.3">
      <c r="A41528">
        <v>30090019</v>
      </c>
      <c r="B41528" t="s">
        <v>2324</v>
      </c>
      <c r="C41528" t="s">
        <v>8</v>
      </c>
      <c r="D41528" t="s">
        <v>2396</v>
      </c>
      <c r="E41528">
        <v>0</v>
      </c>
    </row>
    <row r="41529" spans="1:5" x14ac:dyDescent="0.3">
      <c r="A41529">
        <v>30090019</v>
      </c>
      <c r="B41529" t="s">
        <v>2324</v>
      </c>
      <c r="C41529" t="s">
        <v>8</v>
      </c>
      <c r="D41529" t="s">
        <v>2397</v>
      </c>
      <c r="E41529">
        <v>-7</v>
      </c>
    </row>
    <row r="41530" spans="1:5" x14ac:dyDescent="0.3">
      <c r="A41530">
        <v>30090019</v>
      </c>
      <c r="B41530" t="s">
        <v>2324</v>
      </c>
      <c r="C41530" t="s">
        <v>8</v>
      </c>
      <c r="D41530" t="s">
        <v>2398</v>
      </c>
      <c r="E41530">
        <v>0</v>
      </c>
    </row>
    <row r="41531" spans="1:5" x14ac:dyDescent="0.3">
      <c r="A41531">
        <v>30090019</v>
      </c>
      <c r="B41531" t="s">
        <v>2324</v>
      </c>
      <c r="C41531" t="s">
        <v>8</v>
      </c>
      <c r="D41531" t="s">
        <v>2399</v>
      </c>
      <c r="E41531">
        <v>-10</v>
      </c>
    </row>
    <row r="41532" spans="1:5" x14ac:dyDescent="0.3">
      <c r="A41532">
        <v>30090019</v>
      </c>
      <c r="B41532" t="s">
        <v>2324</v>
      </c>
      <c r="C41532" t="s">
        <v>8</v>
      </c>
      <c r="D41532" t="s">
        <v>2400</v>
      </c>
      <c r="E41532">
        <v>-20</v>
      </c>
    </row>
    <row r="41533" spans="1:5" x14ac:dyDescent="0.3">
      <c r="A41533">
        <v>30090019</v>
      </c>
      <c r="B41533" t="s">
        <v>2324</v>
      </c>
      <c r="C41533" t="s">
        <v>8</v>
      </c>
      <c r="D41533" t="s">
        <v>2401</v>
      </c>
      <c r="E41533">
        <v>-4</v>
      </c>
    </row>
    <row r="41534" spans="1:5" x14ac:dyDescent="0.3">
      <c r="A41534">
        <v>30090019</v>
      </c>
      <c r="B41534" t="s">
        <v>2324</v>
      </c>
      <c r="C41534" t="s">
        <v>8</v>
      </c>
      <c r="D41534" t="s">
        <v>2402</v>
      </c>
      <c r="E41534">
        <v>-50</v>
      </c>
    </row>
    <row r="41535" spans="1:5" x14ac:dyDescent="0.3">
      <c r="A41535">
        <v>30090019</v>
      </c>
      <c r="B41535" t="s">
        <v>2324</v>
      </c>
      <c r="C41535" t="s">
        <v>8</v>
      </c>
      <c r="D41535" t="s">
        <v>2403</v>
      </c>
      <c r="E41535">
        <v>0</v>
      </c>
    </row>
    <row r="41536" spans="1:5" x14ac:dyDescent="0.3">
      <c r="A41536">
        <v>30090019</v>
      </c>
      <c r="B41536" t="s">
        <v>2324</v>
      </c>
      <c r="C41536" t="s">
        <v>8</v>
      </c>
      <c r="D41536" t="s">
        <v>2404</v>
      </c>
      <c r="E41536">
        <v>0</v>
      </c>
    </row>
    <row r="41537" spans="1:5" x14ac:dyDescent="0.3">
      <c r="A41537">
        <v>30090019</v>
      </c>
      <c r="B41537" t="s">
        <v>2324</v>
      </c>
      <c r="C41537" t="s">
        <v>8</v>
      </c>
      <c r="D41537" t="s">
        <v>2405</v>
      </c>
      <c r="E41537">
        <v>-67</v>
      </c>
    </row>
    <row r="41538" spans="1:5" x14ac:dyDescent="0.3">
      <c r="A41538">
        <v>30090019</v>
      </c>
      <c r="B41538" t="s">
        <v>2324</v>
      </c>
      <c r="C41538" t="s">
        <v>8</v>
      </c>
      <c r="D41538" t="s">
        <v>2406</v>
      </c>
      <c r="E41538">
        <v>-16</v>
      </c>
    </row>
    <row r="41539" spans="1:5" x14ac:dyDescent="0.3">
      <c r="A41539">
        <v>30090019</v>
      </c>
      <c r="B41539" t="s">
        <v>2324</v>
      </c>
      <c r="C41539" t="s">
        <v>8</v>
      </c>
      <c r="D41539" t="s">
        <v>2407</v>
      </c>
      <c r="E41539">
        <v>-20</v>
      </c>
    </row>
    <row r="41540" spans="1:5" x14ac:dyDescent="0.3">
      <c r="A41540">
        <v>30090019</v>
      </c>
      <c r="B41540" t="s">
        <v>2324</v>
      </c>
      <c r="C41540" t="s">
        <v>8</v>
      </c>
      <c r="D41540" t="s">
        <v>2408</v>
      </c>
      <c r="E41540">
        <v>0</v>
      </c>
    </row>
    <row r="41541" spans="1:5" x14ac:dyDescent="0.3">
      <c r="A41541">
        <v>30090019</v>
      </c>
      <c r="B41541" t="s">
        <v>2324</v>
      </c>
      <c r="C41541" t="s">
        <v>8</v>
      </c>
      <c r="D41541" t="s">
        <v>2409</v>
      </c>
      <c r="E41541">
        <v>0</v>
      </c>
    </row>
    <row r="41542" spans="1:5" x14ac:dyDescent="0.3">
      <c r="A41542">
        <v>30090019</v>
      </c>
      <c r="B41542" t="s">
        <v>2324</v>
      </c>
      <c r="C41542" t="s">
        <v>8</v>
      </c>
      <c r="D41542" t="s">
        <v>2410</v>
      </c>
      <c r="E41542">
        <v>0</v>
      </c>
    </row>
    <row r="41543" spans="1:5" x14ac:dyDescent="0.3">
      <c r="A41543">
        <v>30090019</v>
      </c>
      <c r="B41543" t="s">
        <v>2324</v>
      </c>
      <c r="C41543" t="s">
        <v>8</v>
      </c>
      <c r="D41543" t="s">
        <v>2411</v>
      </c>
      <c r="E41543">
        <v>-30</v>
      </c>
    </row>
    <row r="41544" spans="1:5" x14ac:dyDescent="0.3">
      <c r="A41544">
        <v>30090019</v>
      </c>
      <c r="B41544" t="s">
        <v>2324</v>
      </c>
      <c r="C41544" t="s">
        <v>8</v>
      </c>
      <c r="D41544" t="s">
        <v>2412</v>
      </c>
      <c r="E41544">
        <v>-20</v>
      </c>
    </row>
    <row r="41545" spans="1:5" x14ac:dyDescent="0.3">
      <c r="A41545">
        <v>30090019</v>
      </c>
      <c r="B41545" t="s">
        <v>2324</v>
      </c>
      <c r="C41545" t="s">
        <v>8</v>
      </c>
      <c r="D41545" t="s">
        <v>2413</v>
      </c>
      <c r="E41545">
        <v>-10</v>
      </c>
    </row>
    <row r="41546" spans="1:5" x14ac:dyDescent="0.3">
      <c r="A41546">
        <v>30090013</v>
      </c>
      <c r="B41546" t="s">
        <v>2326</v>
      </c>
      <c r="C41546" t="s">
        <v>8</v>
      </c>
      <c r="D41546" t="s">
        <v>2378</v>
      </c>
      <c r="E41546">
        <v>0</v>
      </c>
    </row>
    <row r="41547" spans="1:5" x14ac:dyDescent="0.3">
      <c r="A41547">
        <v>30090013</v>
      </c>
      <c r="B41547" t="s">
        <v>2326</v>
      </c>
      <c r="C41547" t="s">
        <v>8</v>
      </c>
      <c r="D41547" t="s">
        <v>2379</v>
      </c>
      <c r="E41547">
        <v>-23</v>
      </c>
    </row>
    <row r="41548" spans="1:5" x14ac:dyDescent="0.3">
      <c r="A41548">
        <v>30090013</v>
      </c>
      <c r="B41548" t="s">
        <v>2326</v>
      </c>
      <c r="C41548" t="s">
        <v>8</v>
      </c>
      <c r="D41548" t="s">
        <v>2380</v>
      </c>
      <c r="E41548">
        <v>0</v>
      </c>
    </row>
    <row r="41549" spans="1:5" x14ac:dyDescent="0.3">
      <c r="A41549">
        <v>30090013</v>
      </c>
      <c r="B41549" t="s">
        <v>2326</v>
      </c>
      <c r="C41549" t="s">
        <v>8</v>
      </c>
      <c r="D41549" t="s">
        <v>2381</v>
      </c>
      <c r="E41549">
        <v>-50</v>
      </c>
    </row>
    <row r="41550" spans="1:5" x14ac:dyDescent="0.3">
      <c r="A41550">
        <v>30090013</v>
      </c>
      <c r="B41550" t="s">
        <v>2326</v>
      </c>
      <c r="C41550" t="s">
        <v>8</v>
      </c>
      <c r="D41550" t="s">
        <v>2382</v>
      </c>
      <c r="E41550">
        <v>-50</v>
      </c>
    </row>
    <row r="41551" spans="1:5" x14ac:dyDescent="0.3">
      <c r="A41551">
        <v>30090013</v>
      </c>
      <c r="B41551" t="s">
        <v>2326</v>
      </c>
      <c r="C41551" t="s">
        <v>8</v>
      </c>
      <c r="D41551" t="s">
        <v>2383</v>
      </c>
      <c r="E41551">
        <v>0</v>
      </c>
    </row>
    <row r="41552" spans="1:5" x14ac:dyDescent="0.3">
      <c r="A41552">
        <v>30090013</v>
      </c>
      <c r="B41552" t="s">
        <v>2326</v>
      </c>
      <c r="C41552" t="s">
        <v>8</v>
      </c>
      <c r="D41552" t="s">
        <v>2384</v>
      </c>
      <c r="E41552">
        <v>-35</v>
      </c>
    </row>
    <row r="41553" spans="1:5" x14ac:dyDescent="0.3">
      <c r="A41553">
        <v>30090013</v>
      </c>
      <c r="B41553" t="s">
        <v>2326</v>
      </c>
      <c r="C41553" t="s">
        <v>8</v>
      </c>
      <c r="D41553" t="s">
        <v>2385</v>
      </c>
      <c r="E41553">
        <v>0</v>
      </c>
    </row>
    <row r="41554" spans="1:5" x14ac:dyDescent="0.3">
      <c r="A41554">
        <v>30090013</v>
      </c>
      <c r="B41554" t="s">
        <v>2326</v>
      </c>
      <c r="C41554" t="s">
        <v>8</v>
      </c>
      <c r="D41554" t="s">
        <v>2386</v>
      </c>
      <c r="E41554">
        <v>0</v>
      </c>
    </row>
    <row r="41555" spans="1:5" x14ac:dyDescent="0.3">
      <c r="A41555">
        <v>30090013</v>
      </c>
      <c r="B41555" t="s">
        <v>2326</v>
      </c>
      <c r="C41555" t="s">
        <v>8</v>
      </c>
      <c r="D41555" t="s">
        <v>2387</v>
      </c>
      <c r="E41555">
        <v>0</v>
      </c>
    </row>
    <row r="41556" spans="1:5" x14ac:dyDescent="0.3">
      <c r="A41556">
        <v>30090013</v>
      </c>
      <c r="B41556" t="s">
        <v>2326</v>
      </c>
      <c r="C41556" t="s">
        <v>8</v>
      </c>
      <c r="D41556" t="s">
        <v>2388</v>
      </c>
      <c r="E41556">
        <v>-50</v>
      </c>
    </row>
    <row r="41557" spans="1:5" x14ac:dyDescent="0.3">
      <c r="A41557">
        <v>30090013</v>
      </c>
      <c r="B41557" t="s">
        <v>2326</v>
      </c>
      <c r="C41557" t="s">
        <v>8</v>
      </c>
      <c r="D41557" t="s">
        <v>2389</v>
      </c>
      <c r="E41557">
        <v>0</v>
      </c>
    </row>
    <row r="41558" spans="1:5" x14ac:dyDescent="0.3">
      <c r="A41558">
        <v>30090013</v>
      </c>
      <c r="B41558" t="s">
        <v>2326</v>
      </c>
      <c r="C41558" t="s">
        <v>8</v>
      </c>
      <c r="D41558" t="s">
        <v>2390</v>
      </c>
      <c r="E41558">
        <v>0</v>
      </c>
    </row>
    <row r="41559" spans="1:5" x14ac:dyDescent="0.3">
      <c r="A41559">
        <v>30090013</v>
      </c>
      <c r="B41559" t="s">
        <v>2326</v>
      </c>
      <c r="C41559" t="s">
        <v>8</v>
      </c>
      <c r="D41559" t="s">
        <v>2391</v>
      </c>
      <c r="E41559">
        <v>-20</v>
      </c>
    </row>
    <row r="41560" spans="1:5" x14ac:dyDescent="0.3">
      <c r="A41560">
        <v>30090013</v>
      </c>
      <c r="B41560" t="s">
        <v>2326</v>
      </c>
      <c r="C41560" t="s">
        <v>8</v>
      </c>
      <c r="D41560" t="s">
        <v>2392</v>
      </c>
      <c r="E41560">
        <v>0</v>
      </c>
    </row>
    <row r="41561" spans="1:5" x14ac:dyDescent="0.3">
      <c r="A41561">
        <v>30090013</v>
      </c>
      <c r="B41561" t="s">
        <v>2326</v>
      </c>
      <c r="C41561" t="s">
        <v>8</v>
      </c>
      <c r="D41561" t="s">
        <v>2393</v>
      </c>
      <c r="E41561">
        <v>0</v>
      </c>
    </row>
    <row r="41562" spans="1:5" x14ac:dyDescent="0.3">
      <c r="A41562">
        <v>30090013</v>
      </c>
      <c r="B41562" t="s">
        <v>2326</v>
      </c>
      <c r="C41562" t="s">
        <v>8</v>
      </c>
      <c r="D41562" t="s">
        <v>2394</v>
      </c>
      <c r="E41562">
        <v>0</v>
      </c>
    </row>
    <row r="41563" spans="1:5" x14ac:dyDescent="0.3">
      <c r="A41563">
        <v>30090013</v>
      </c>
      <c r="B41563" t="s">
        <v>2326</v>
      </c>
      <c r="C41563" t="s">
        <v>8</v>
      </c>
      <c r="D41563" t="s">
        <v>2395</v>
      </c>
      <c r="E41563">
        <v>0</v>
      </c>
    </row>
    <row r="41564" spans="1:5" x14ac:dyDescent="0.3">
      <c r="A41564">
        <v>30090013</v>
      </c>
      <c r="B41564" t="s">
        <v>2326</v>
      </c>
      <c r="C41564" t="s">
        <v>8</v>
      </c>
      <c r="D41564" t="s">
        <v>2396</v>
      </c>
      <c r="E41564">
        <v>-100</v>
      </c>
    </row>
    <row r="41565" spans="1:5" x14ac:dyDescent="0.3">
      <c r="A41565">
        <v>30090013</v>
      </c>
      <c r="B41565" t="s">
        <v>2326</v>
      </c>
      <c r="C41565" t="s">
        <v>8</v>
      </c>
      <c r="D41565" t="s">
        <v>2397</v>
      </c>
      <c r="E41565">
        <v>-8</v>
      </c>
    </row>
    <row r="41566" spans="1:5" x14ac:dyDescent="0.3">
      <c r="A41566">
        <v>30090013</v>
      </c>
      <c r="B41566" t="s">
        <v>2326</v>
      </c>
      <c r="C41566" t="s">
        <v>8</v>
      </c>
      <c r="D41566" t="s">
        <v>2398</v>
      </c>
      <c r="E41566">
        <v>-30</v>
      </c>
    </row>
    <row r="41567" spans="1:5" x14ac:dyDescent="0.3">
      <c r="A41567">
        <v>30090013</v>
      </c>
      <c r="B41567" t="s">
        <v>2326</v>
      </c>
      <c r="C41567" t="s">
        <v>8</v>
      </c>
      <c r="D41567" t="s">
        <v>2399</v>
      </c>
      <c r="E41567">
        <v>-50</v>
      </c>
    </row>
    <row r="41568" spans="1:5" x14ac:dyDescent="0.3">
      <c r="A41568">
        <v>30090013</v>
      </c>
      <c r="B41568" t="s">
        <v>2326</v>
      </c>
      <c r="C41568" t="s">
        <v>8</v>
      </c>
      <c r="D41568" t="s">
        <v>2400</v>
      </c>
      <c r="E41568">
        <v>0</v>
      </c>
    </row>
    <row r="41569" spans="1:5" x14ac:dyDescent="0.3">
      <c r="A41569">
        <v>30090013</v>
      </c>
      <c r="B41569" t="s">
        <v>2326</v>
      </c>
      <c r="C41569" t="s">
        <v>8</v>
      </c>
      <c r="D41569" t="s">
        <v>2401</v>
      </c>
      <c r="E41569">
        <v>0</v>
      </c>
    </row>
    <row r="41570" spans="1:5" x14ac:dyDescent="0.3">
      <c r="A41570">
        <v>30090013</v>
      </c>
      <c r="B41570" t="s">
        <v>2326</v>
      </c>
      <c r="C41570" t="s">
        <v>8</v>
      </c>
      <c r="D41570" t="s">
        <v>2402</v>
      </c>
      <c r="E41570">
        <v>-50</v>
      </c>
    </row>
    <row r="41571" spans="1:5" x14ac:dyDescent="0.3">
      <c r="A41571">
        <v>30090013</v>
      </c>
      <c r="B41571" t="s">
        <v>2326</v>
      </c>
      <c r="C41571" t="s">
        <v>8</v>
      </c>
      <c r="D41571" t="s">
        <v>2403</v>
      </c>
      <c r="E41571">
        <v>-50</v>
      </c>
    </row>
    <row r="41572" spans="1:5" x14ac:dyDescent="0.3">
      <c r="A41572">
        <v>30090013</v>
      </c>
      <c r="B41572" t="s">
        <v>2326</v>
      </c>
      <c r="C41572" t="s">
        <v>8</v>
      </c>
      <c r="D41572" t="s">
        <v>2404</v>
      </c>
      <c r="E41572">
        <v>0</v>
      </c>
    </row>
    <row r="41573" spans="1:5" x14ac:dyDescent="0.3">
      <c r="A41573">
        <v>30090013</v>
      </c>
      <c r="B41573" t="s">
        <v>2326</v>
      </c>
      <c r="C41573" t="s">
        <v>8</v>
      </c>
      <c r="D41573" t="s">
        <v>2405</v>
      </c>
      <c r="E41573">
        <v>0</v>
      </c>
    </row>
    <row r="41574" spans="1:5" x14ac:dyDescent="0.3">
      <c r="A41574">
        <v>30090013</v>
      </c>
      <c r="B41574" t="s">
        <v>2326</v>
      </c>
      <c r="C41574" t="s">
        <v>8</v>
      </c>
      <c r="D41574" t="s">
        <v>2406</v>
      </c>
      <c r="E41574">
        <v>0</v>
      </c>
    </row>
    <row r="41575" spans="1:5" x14ac:dyDescent="0.3">
      <c r="A41575">
        <v>30090013</v>
      </c>
      <c r="B41575" t="s">
        <v>2326</v>
      </c>
      <c r="C41575" t="s">
        <v>8</v>
      </c>
      <c r="D41575" t="s">
        <v>2407</v>
      </c>
      <c r="E41575">
        <v>0</v>
      </c>
    </row>
    <row r="41576" spans="1:5" x14ac:dyDescent="0.3">
      <c r="A41576">
        <v>30090013</v>
      </c>
      <c r="B41576" t="s">
        <v>2326</v>
      </c>
      <c r="C41576" t="s">
        <v>8</v>
      </c>
      <c r="D41576" t="s">
        <v>2408</v>
      </c>
      <c r="E41576">
        <v>0</v>
      </c>
    </row>
    <row r="41577" spans="1:5" x14ac:dyDescent="0.3">
      <c r="A41577">
        <v>30090013</v>
      </c>
      <c r="B41577" t="s">
        <v>2326</v>
      </c>
      <c r="C41577" t="s">
        <v>8</v>
      </c>
      <c r="D41577" t="s">
        <v>2409</v>
      </c>
      <c r="E41577">
        <v>0</v>
      </c>
    </row>
    <row r="41578" spans="1:5" x14ac:dyDescent="0.3">
      <c r="A41578">
        <v>30090013</v>
      </c>
      <c r="B41578" t="s">
        <v>2326</v>
      </c>
      <c r="C41578" t="s">
        <v>8</v>
      </c>
      <c r="D41578" t="s">
        <v>2410</v>
      </c>
      <c r="E41578">
        <v>0</v>
      </c>
    </row>
    <row r="41579" spans="1:5" x14ac:dyDescent="0.3">
      <c r="A41579">
        <v>30090013</v>
      </c>
      <c r="B41579" t="s">
        <v>2326</v>
      </c>
      <c r="C41579" t="s">
        <v>8</v>
      </c>
      <c r="D41579" t="s">
        <v>2411</v>
      </c>
      <c r="E41579">
        <v>0</v>
      </c>
    </row>
    <row r="41580" spans="1:5" x14ac:dyDescent="0.3">
      <c r="A41580">
        <v>30090013</v>
      </c>
      <c r="B41580" t="s">
        <v>2326</v>
      </c>
      <c r="C41580" t="s">
        <v>8</v>
      </c>
      <c r="D41580" t="s">
        <v>2412</v>
      </c>
      <c r="E41580">
        <v>-50</v>
      </c>
    </row>
    <row r="41581" spans="1:5" x14ac:dyDescent="0.3">
      <c r="A41581">
        <v>30090013</v>
      </c>
      <c r="B41581" t="s">
        <v>2326</v>
      </c>
      <c r="C41581" t="s">
        <v>8</v>
      </c>
      <c r="D41581" t="s">
        <v>2413</v>
      </c>
      <c r="E41581">
        <v>-50</v>
      </c>
    </row>
    <row r="41582" spans="1:5" x14ac:dyDescent="0.3">
      <c r="A41582">
        <v>30300020</v>
      </c>
      <c r="B41582" t="s">
        <v>2328</v>
      </c>
      <c r="C41582" t="s">
        <v>8</v>
      </c>
      <c r="D41582" t="s">
        <v>2378</v>
      </c>
      <c r="E41582">
        <v>0</v>
      </c>
    </row>
    <row r="41583" spans="1:5" x14ac:dyDescent="0.3">
      <c r="A41583">
        <v>30300020</v>
      </c>
      <c r="B41583" t="s">
        <v>2328</v>
      </c>
      <c r="C41583" t="s">
        <v>8</v>
      </c>
      <c r="D41583" t="s">
        <v>2379</v>
      </c>
      <c r="E41583">
        <v>0</v>
      </c>
    </row>
    <row r="41584" spans="1:5" x14ac:dyDescent="0.3">
      <c r="A41584">
        <v>30300020</v>
      </c>
      <c r="B41584" t="s">
        <v>2328</v>
      </c>
      <c r="C41584" t="s">
        <v>8</v>
      </c>
      <c r="D41584" t="s">
        <v>2380</v>
      </c>
      <c r="E41584">
        <v>0</v>
      </c>
    </row>
    <row r="41585" spans="1:5" x14ac:dyDescent="0.3">
      <c r="A41585">
        <v>30300020</v>
      </c>
      <c r="B41585" t="s">
        <v>2328</v>
      </c>
      <c r="C41585" t="s">
        <v>8</v>
      </c>
      <c r="D41585" t="s">
        <v>2381</v>
      </c>
      <c r="E41585">
        <v>0</v>
      </c>
    </row>
    <row r="41586" spans="1:5" x14ac:dyDescent="0.3">
      <c r="A41586">
        <v>30300020</v>
      </c>
      <c r="B41586" t="s">
        <v>2328</v>
      </c>
      <c r="C41586" t="s">
        <v>8</v>
      </c>
      <c r="D41586" t="s">
        <v>2382</v>
      </c>
      <c r="E41586">
        <v>0</v>
      </c>
    </row>
    <row r="41587" spans="1:5" x14ac:dyDescent="0.3">
      <c r="A41587">
        <v>30300020</v>
      </c>
      <c r="B41587" t="s">
        <v>2328</v>
      </c>
      <c r="C41587" t="s">
        <v>8</v>
      </c>
      <c r="D41587" t="s">
        <v>2383</v>
      </c>
      <c r="E41587">
        <v>0</v>
      </c>
    </row>
    <row r="41588" spans="1:5" x14ac:dyDescent="0.3">
      <c r="A41588">
        <v>30300020</v>
      </c>
      <c r="B41588" t="s">
        <v>2328</v>
      </c>
      <c r="C41588" t="s">
        <v>8</v>
      </c>
      <c r="D41588" t="s">
        <v>2384</v>
      </c>
      <c r="E41588">
        <v>0</v>
      </c>
    </row>
    <row r="41589" spans="1:5" x14ac:dyDescent="0.3">
      <c r="A41589">
        <v>30300020</v>
      </c>
      <c r="B41589" t="s">
        <v>2328</v>
      </c>
      <c r="C41589" t="s">
        <v>8</v>
      </c>
      <c r="D41589" t="s">
        <v>2385</v>
      </c>
      <c r="E41589">
        <v>0</v>
      </c>
    </row>
    <row r="41590" spans="1:5" x14ac:dyDescent="0.3">
      <c r="A41590">
        <v>30300020</v>
      </c>
      <c r="B41590" t="s">
        <v>2328</v>
      </c>
      <c r="C41590" t="s">
        <v>8</v>
      </c>
      <c r="D41590" t="s">
        <v>2386</v>
      </c>
      <c r="E41590">
        <v>0</v>
      </c>
    </row>
    <row r="41591" spans="1:5" x14ac:dyDescent="0.3">
      <c r="A41591">
        <v>30300020</v>
      </c>
      <c r="B41591" t="s">
        <v>2328</v>
      </c>
      <c r="C41591" t="s">
        <v>8</v>
      </c>
      <c r="D41591" t="s">
        <v>2387</v>
      </c>
      <c r="E41591">
        <v>0</v>
      </c>
    </row>
    <row r="41592" spans="1:5" x14ac:dyDescent="0.3">
      <c r="A41592">
        <v>30300020</v>
      </c>
      <c r="B41592" t="s">
        <v>2328</v>
      </c>
      <c r="C41592" t="s">
        <v>8</v>
      </c>
      <c r="D41592" t="s">
        <v>2388</v>
      </c>
      <c r="E41592">
        <v>0</v>
      </c>
    </row>
    <row r="41593" spans="1:5" x14ac:dyDescent="0.3">
      <c r="A41593">
        <v>30300020</v>
      </c>
      <c r="B41593" t="s">
        <v>2328</v>
      </c>
      <c r="C41593" t="s">
        <v>8</v>
      </c>
      <c r="D41593" t="s">
        <v>2389</v>
      </c>
      <c r="E41593">
        <v>0</v>
      </c>
    </row>
    <row r="41594" spans="1:5" x14ac:dyDescent="0.3">
      <c r="A41594">
        <v>30300020</v>
      </c>
      <c r="B41594" t="s">
        <v>2328</v>
      </c>
      <c r="C41594" t="s">
        <v>8</v>
      </c>
      <c r="D41594" t="s">
        <v>2390</v>
      </c>
      <c r="E41594">
        <v>0</v>
      </c>
    </row>
    <row r="41595" spans="1:5" x14ac:dyDescent="0.3">
      <c r="A41595">
        <v>30300020</v>
      </c>
      <c r="B41595" t="s">
        <v>2328</v>
      </c>
      <c r="C41595" t="s">
        <v>8</v>
      </c>
      <c r="D41595" t="s">
        <v>2391</v>
      </c>
      <c r="E41595">
        <v>0</v>
      </c>
    </row>
    <row r="41596" spans="1:5" x14ac:dyDescent="0.3">
      <c r="A41596">
        <v>30300020</v>
      </c>
      <c r="B41596" t="s">
        <v>2328</v>
      </c>
      <c r="C41596" t="s">
        <v>8</v>
      </c>
      <c r="D41596" t="s">
        <v>2392</v>
      </c>
      <c r="E41596">
        <v>0</v>
      </c>
    </row>
    <row r="41597" spans="1:5" x14ac:dyDescent="0.3">
      <c r="A41597">
        <v>30300020</v>
      </c>
      <c r="B41597" t="s">
        <v>2328</v>
      </c>
      <c r="C41597" t="s">
        <v>8</v>
      </c>
      <c r="D41597" t="s">
        <v>2393</v>
      </c>
      <c r="E41597">
        <v>0</v>
      </c>
    </row>
    <row r="41598" spans="1:5" x14ac:dyDescent="0.3">
      <c r="A41598">
        <v>30300020</v>
      </c>
      <c r="B41598" t="s">
        <v>2328</v>
      </c>
      <c r="C41598" t="s">
        <v>8</v>
      </c>
      <c r="D41598" t="s">
        <v>2394</v>
      </c>
      <c r="E41598">
        <v>0</v>
      </c>
    </row>
    <row r="41599" spans="1:5" x14ac:dyDescent="0.3">
      <c r="A41599">
        <v>30300020</v>
      </c>
      <c r="B41599" t="s">
        <v>2328</v>
      </c>
      <c r="C41599" t="s">
        <v>8</v>
      </c>
      <c r="D41599" t="s">
        <v>2395</v>
      </c>
      <c r="E41599">
        <v>0</v>
      </c>
    </row>
    <row r="41600" spans="1:5" x14ac:dyDescent="0.3">
      <c r="A41600">
        <v>30300020</v>
      </c>
      <c r="B41600" t="s">
        <v>2328</v>
      </c>
      <c r="C41600" t="s">
        <v>8</v>
      </c>
      <c r="D41600" t="s">
        <v>2396</v>
      </c>
      <c r="E41600">
        <v>0</v>
      </c>
    </row>
    <row r="41601" spans="1:5" x14ac:dyDescent="0.3">
      <c r="A41601">
        <v>30300020</v>
      </c>
      <c r="B41601" t="s">
        <v>2328</v>
      </c>
      <c r="C41601" t="s">
        <v>8</v>
      </c>
      <c r="D41601" t="s">
        <v>2397</v>
      </c>
      <c r="E41601">
        <v>0</v>
      </c>
    </row>
    <row r="41602" spans="1:5" x14ac:dyDescent="0.3">
      <c r="A41602">
        <v>30300020</v>
      </c>
      <c r="B41602" t="s">
        <v>2328</v>
      </c>
      <c r="C41602" t="s">
        <v>8</v>
      </c>
      <c r="D41602" t="s">
        <v>2398</v>
      </c>
      <c r="E41602">
        <v>0</v>
      </c>
    </row>
    <row r="41603" spans="1:5" x14ac:dyDescent="0.3">
      <c r="A41603">
        <v>30300020</v>
      </c>
      <c r="B41603" t="s">
        <v>2328</v>
      </c>
      <c r="C41603" t="s">
        <v>8</v>
      </c>
      <c r="D41603" t="s">
        <v>2399</v>
      </c>
      <c r="E41603">
        <v>0</v>
      </c>
    </row>
    <row r="41604" spans="1:5" x14ac:dyDescent="0.3">
      <c r="A41604">
        <v>30300020</v>
      </c>
      <c r="B41604" t="s">
        <v>2328</v>
      </c>
      <c r="C41604" t="s">
        <v>8</v>
      </c>
      <c r="D41604" t="s">
        <v>2400</v>
      </c>
      <c r="E41604">
        <v>0</v>
      </c>
    </row>
    <row r="41605" spans="1:5" x14ac:dyDescent="0.3">
      <c r="A41605">
        <v>30300020</v>
      </c>
      <c r="B41605" t="s">
        <v>2328</v>
      </c>
      <c r="C41605" t="s">
        <v>8</v>
      </c>
      <c r="D41605" t="s">
        <v>2401</v>
      </c>
      <c r="E41605">
        <v>0</v>
      </c>
    </row>
    <row r="41606" spans="1:5" x14ac:dyDescent="0.3">
      <c r="A41606">
        <v>30300020</v>
      </c>
      <c r="B41606" t="s">
        <v>2328</v>
      </c>
      <c r="C41606" t="s">
        <v>8</v>
      </c>
      <c r="D41606" t="s">
        <v>2402</v>
      </c>
      <c r="E41606">
        <v>0</v>
      </c>
    </row>
    <row r="41607" spans="1:5" x14ac:dyDescent="0.3">
      <c r="A41607">
        <v>30300020</v>
      </c>
      <c r="B41607" t="s">
        <v>2328</v>
      </c>
      <c r="C41607" t="s">
        <v>8</v>
      </c>
      <c r="D41607" t="s">
        <v>2403</v>
      </c>
      <c r="E41607">
        <v>-3000</v>
      </c>
    </row>
    <row r="41608" spans="1:5" x14ac:dyDescent="0.3">
      <c r="A41608">
        <v>30300020</v>
      </c>
      <c r="B41608" t="s">
        <v>2328</v>
      </c>
      <c r="C41608" t="s">
        <v>8</v>
      </c>
      <c r="D41608" t="s">
        <v>2404</v>
      </c>
      <c r="E41608">
        <v>-300</v>
      </c>
    </row>
    <row r="41609" spans="1:5" x14ac:dyDescent="0.3">
      <c r="A41609">
        <v>30300020</v>
      </c>
      <c r="B41609" t="s">
        <v>2328</v>
      </c>
      <c r="C41609" t="s">
        <v>8</v>
      </c>
      <c r="D41609" t="s">
        <v>2405</v>
      </c>
      <c r="E41609">
        <v>0</v>
      </c>
    </row>
    <row r="41610" spans="1:5" x14ac:dyDescent="0.3">
      <c r="A41610">
        <v>30300020</v>
      </c>
      <c r="B41610" t="s">
        <v>2328</v>
      </c>
      <c r="C41610" t="s">
        <v>8</v>
      </c>
      <c r="D41610" t="s">
        <v>2406</v>
      </c>
      <c r="E41610">
        <v>0</v>
      </c>
    </row>
    <row r="41611" spans="1:5" x14ac:dyDescent="0.3">
      <c r="A41611">
        <v>30300020</v>
      </c>
      <c r="B41611" t="s">
        <v>2328</v>
      </c>
      <c r="C41611" t="s">
        <v>8</v>
      </c>
      <c r="D41611" t="s">
        <v>2407</v>
      </c>
      <c r="E41611">
        <v>0</v>
      </c>
    </row>
    <row r="41612" spans="1:5" x14ac:dyDescent="0.3">
      <c r="A41612">
        <v>30300020</v>
      </c>
      <c r="B41612" t="s">
        <v>2328</v>
      </c>
      <c r="C41612" t="s">
        <v>8</v>
      </c>
      <c r="D41612" t="s">
        <v>2408</v>
      </c>
      <c r="E41612">
        <v>0</v>
      </c>
    </row>
    <row r="41613" spans="1:5" x14ac:dyDescent="0.3">
      <c r="A41613">
        <v>30300020</v>
      </c>
      <c r="B41613" t="s">
        <v>2328</v>
      </c>
      <c r="C41613" t="s">
        <v>8</v>
      </c>
      <c r="D41613" t="s">
        <v>2409</v>
      </c>
      <c r="E41613">
        <v>0</v>
      </c>
    </row>
    <row r="41614" spans="1:5" x14ac:dyDescent="0.3">
      <c r="A41614">
        <v>30300020</v>
      </c>
      <c r="B41614" t="s">
        <v>2328</v>
      </c>
      <c r="C41614" t="s">
        <v>8</v>
      </c>
      <c r="D41614" t="s">
        <v>2410</v>
      </c>
      <c r="E41614">
        <v>-150</v>
      </c>
    </row>
    <row r="41615" spans="1:5" x14ac:dyDescent="0.3">
      <c r="A41615">
        <v>30300020</v>
      </c>
      <c r="B41615" t="s">
        <v>2328</v>
      </c>
      <c r="C41615" t="s">
        <v>8</v>
      </c>
      <c r="D41615" t="s">
        <v>2411</v>
      </c>
      <c r="E41615">
        <v>0</v>
      </c>
    </row>
    <row r="41616" spans="1:5" x14ac:dyDescent="0.3">
      <c r="A41616">
        <v>30300020</v>
      </c>
      <c r="B41616" t="s">
        <v>2328</v>
      </c>
      <c r="C41616" t="s">
        <v>8</v>
      </c>
      <c r="D41616" t="s">
        <v>2412</v>
      </c>
      <c r="E41616">
        <v>0</v>
      </c>
    </row>
    <row r="41617" spans="1:5" x14ac:dyDescent="0.3">
      <c r="A41617">
        <v>30300020</v>
      </c>
      <c r="B41617" t="s">
        <v>2328</v>
      </c>
      <c r="C41617" t="s">
        <v>8</v>
      </c>
      <c r="D41617" t="s">
        <v>2413</v>
      </c>
      <c r="E41617">
        <v>-16</v>
      </c>
    </row>
    <row r="41618" spans="1:5" x14ac:dyDescent="0.3">
      <c r="A41618">
        <v>50350013</v>
      </c>
      <c r="B41618" t="s">
        <v>2330</v>
      </c>
      <c r="C41618" t="s">
        <v>8</v>
      </c>
      <c r="D41618" t="s">
        <v>2378</v>
      </c>
      <c r="E41618">
        <v>0</v>
      </c>
    </row>
    <row r="41619" spans="1:5" x14ac:dyDescent="0.3">
      <c r="A41619">
        <v>50350013</v>
      </c>
      <c r="B41619" t="s">
        <v>2330</v>
      </c>
      <c r="C41619" t="s">
        <v>8</v>
      </c>
      <c r="D41619" t="s">
        <v>2379</v>
      </c>
      <c r="E41619">
        <v>0</v>
      </c>
    </row>
    <row r="41620" spans="1:5" x14ac:dyDescent="0.3">
      <c r="A41620">
        <v>50350013</v>
      </c>
      <c r="B41620" t="s">
        <v>2330</v>
      </c>
      <c r="C41620" t="s">
        <v>8</v>
      </c>
      <c r="D41620" t="s">
        <v>2380</v>
      </c>
      <c r="E41620">
        <v>0</v>
      </c>
    </row>
    <row r="41621" spans="1:5" x14ac:dyDescent="0.3">
      <c r="A41621">
        <v>50350013</v>
      </c>
      <c r="B41621" t="s">
        <v>2330</v>
      </c>
      <c r="C41621" t="s">
        <v>8</v>
      </c>
      <c r="D41621" t="s">
        <v>2381</v>
      </c>
      <c r="E41621">
        <v>0</v>
      </c>
    </row>
    <row r="41622" spans="1:5" x14ac:dyDescent="0.3">
      <c r="A41622">
        <v>50350013</v>
      </c>
      <c r="B41622" t="s">
        <v>2330</v>
      </c>
      <c r="C41622" t="s">
        <v>8</v>
      </c>
      <c r="D41622" t="s">
        <v>2382</v>
      </c>
      <c r="E41622">
        <v>0</v>
      </c>
    </row>
    <row r="41623" spans="1:5" x14ac:dyDescent="0.3">
      <c r="A41623">
        <v>50350013</v>
      </c>
      <c r="B41623" t="s">
        <v>2330</v>
      </c>
      <c r="C41623" t="s">
        <v>8</v>
      </c>
      <c r="D41623" t="s">
        <v>2383</v>
      </c>
      <c r="E41623">
        <v>0</v>
      </c>
    </row>
    <row r="41624" spans="1:5" x14ac:dyDescent="0.3">
      <c r="A41624">
        <v>50350013</v>
      </c>
      <c r="B41624" t="s">
        <v>2330</v>
      </c>
      <c r="C41624" t="s">
        <v>8</v>
      </c>
      <c r="D41624" t="s">
        <v>2384</v>
      </c>
      <c r="E41624">
        <v>0</v>
      </c>
    </row>
    <row r="41625" spans="1:5" x14ac:dyDescent="0.3">
      <c r="A41625">
        <v>50350013</v>
      </c>
      <c r="B41625" t="s">
        <v>2330</v>
      </c>
      <c r="C41625" t="s">
        <v>8</v>
      </c>
      <c r="D41625" t="s">
        <v>2385</v>
      </c>
      <c r="E41625">
        <v>0</v>
      </c>
    </row>
    <row r="41626" spans="1:5" x14ac:dyDescent="0.3">
      <c r="A41626">
        <v>50350013</v>
      </c>
      <c r="B41626" t="s">
        <v>2330</v>
      </c>
      <c r="C41626" t="s">
        <v>8</v>
      </c>
      <c r="D41626" t="s">
        <v>2386</v>
      </c>
      <c r="E41626">
        <v>0</v>
      </c>
    </row>
    <row r="41627" spans="1:5" x14ac:dyDescent="0.3">
      <c r="A41627">
        <v>50350013</v>
      </c>
      <c r="B41627" t="s">
        <v>2330</v>
      </c>
      <c r="C41627" t="s">
        <v>8</v>
      </c>
      <c r="D41627" t="s">
        <v>2387</v>
      </c>
      <c r="E41627">
        <v>0</v>
      </c>
    </row>
    <row r="41628" spans="1:5" x14ac:dyDescent="0.3">
      <c r="A41628">
        <v>50350013</v>
      </c>
      <c r="B41628" t="s">
        <v>2330</v>
      </c>
      <c r="C41628" t="s">
        <v>8</v>
      </c>
      <c r="D41628" t="s">
        <v>2388</v>
      </c>
      <c r="E41628">
        <v>0</v>
      </c>
    </row>
    <row r="41629" spans="1:5" x14ac:dyDescent="0.3">
      <c r="A41629">
        <v>50350013</v>
      </c>
      <c r="B41629" t="s">
        <v>2330</v>
      </c>
      <c r="C41629" t="s">
        <v>8</v>
      </c>
      <c r="D41629" t="s">
        <v>2389</v>
      </c>
      <c r="E41629">
        <v>0</v>
      </c>
    </row>
    <row r="41630" spans="1:5" x14ac:dyDescent="0.3">
      <c r="A41630">
        <v>50350013</v>
      </c>
      <c r="B41630" t="s">
        <v>2330</v>
      </c>
      <c r="C41630" t="s">
        <v>8</v>
      </c>
      <c r="D41630" t="s">
        <v>2390</v>
      </c>
      <c r="E41630">
        <v>0</v>
      </c>
    </row>
    <row r="41631" spans="1:5" x14ac:dyDescent="0.3">
      <c r="A41631">
        <v>50350013</v>
      </c>
      <c r="B41631" t="s">
        <v>2330</v>
      </c>
      <c r="C41631" t="s">
        <v>8</v>
      </c>
      <c r="D41631" t="s">
        <v>2391</v>
      </c>
      <c r="E41631">
        <v>0</v>
      </c>
    </row>
    <row r="41632" spans="1:5" x14ac:dyDescent="0.3">
      <c r="A41632">
        <v>50350013</v>
      </c>
      <c r="B41632" t="s">
        <v>2330</v>
      </c>
      <c r="C41632" t="s">
        <v>8</v>
      </c>
      <c r="D41632" t="s">
        <v>2392</v>
      </c>
      <c r="E41632">
        <v>0</v>
      </c>
    </row>
    <row r="41633" spans="1:5" x14ac:dyDescent="0.3">
      <c r="A41633">
        <v>50350013</v>
      </c>
      <c r="B41633" t="s">
        <v>2330</v>
      </c>
      <c r="C41633" t="s">
        <v>8</v>
      </c>
      <c r="D41633" t="s">
        <v>2393</v>
      </c>
      <c r="E41633">
        <v>0</v>
      </c>
    </row>
    <row r="41634" spans="1:5" x14ac:dyDescent="0.3">
      <c r="A41634">
        <v>50350013</v>
      </c>
      <c r="B41634" t="s">
        <v>2330</v>
      </c>
      <c r="C41634" t="s">
        <v>8</v>
      </c>
      <c r="D41634" t="s">
        <v>2394</v>
      </c>
      <c r="E41634">
        <v>0</v>
      </c>
    </row>
    <row r="41635" spans="1:5" x14ac:dyDescent="0.3">
      <c r="A41635">
        <v>50350013</v>
      </c>
      <c r="B41635" t="s">
        <v>2330</v>
      </c>
      <c r="C41635" t="s">
        <v>8</v>
      </c>
      <c r="D41635" t="s">
        <v>2395</v>
      </c>
      <c r="E41635">
        <v>0</v>
      </c>
    </row>
    <row r="41636" spans="1:5" x14ac:dyDescent="0.3">
      <c r="A41636">
        <v>50350013</v>
      </c>
      <c r="B41636" t="s">
        <v>2330</v>
      </c>
      <c r="C41636" t="s">
        <v>8</v>
      </c>
      <c r="D41636" t="s">
        <v>2396</v>
      </c>
      <c r="E41636">
        <v>0</v>
      </c>
    </row>
    <row r="41637" spans="1:5" x14ac:dyDescent="0.3">
      <c r="A41637">
        <v>50350013</v>
      </c>
      <c r="B41637" t="s">
        <v>2330</v>
      </c>
      <c r="C41637" t="s">
        <v>8</v>
      </c>
      <c r="D41637" t="s">
        <v>2397</v>
      </c>
      <c r="E41637">
        <v>0</v>
      </c>
    </row>
    <row r="41638" spans="1:5" x14ac:dyDescent="0.3">
      <c r="A41638">
        <v>50350013</v>
      </c>
      <c r="B41638" t="s">
        <v>2330</v>
      </c>
      <c r="C41638" t="s">
        <v>8</v>
      </c>
      <c r="D41638" t="s">
        <v>2398</v>
      </c>
      <c r="E41638">
        <v>0</v>
      </c>
    </row>
    <row r="41639" spans="1:5" x14ac:dyDescent="0.3">
      <c r="A41639">
        <v>50350013</v>
      </c>
      <c r="B41639" t="s">
        <v>2330</v>
      </c>
      <c r="C41639" t="s">
        <v>8</v>
      </c>
      <c r="D41639" t="s">
        <v>2399</v>
      </c>
      <c r="E41639">
        <v>0</v>
      </c>
    </row>
    <row r="41640" spans="1:5" x14ac:dyDescent="0.3">
      <c r="A41640">
        <v>50350013</v>
      </c>
      <c r="B41640" t="s">
        <v>2330</v>
      </c>
      <c r="C41640" t="s">
        <v>8</v>
      </c>
      <c r="D41640" t="s">
        <v>2400</v>
      </c>
      <c r="E41640">
        <v>0</v>
      </c>
    </row>
    <row r="41641" spans="1:5" x14ac:dyDescent="0.3">
      <c r="A41641">
        <v>50350013</v>
      </c>
      <c r="B41641" t="s">
        <v>2330</v>
      </c>
      <c r="C41641" t="s">
        <v>8</v>
      </c>
      <c r="D41641" t="s">
        <v>2401</v>
      </c>
      <c r="E41641">
        <v>0</v>
      </c>
    </row>
    <row r="41642" spans="1:5" x14ac:dyDescent="0.3">
      <c r="A41642">
        <v>50350013</v>
      </c>
      <c r="B41642" t="s">
        <v>2330</v>
      </c>
      <c r="C41642" t="s">
        <v>8</v>
      </c>
      <c r="D41642" t="s">
        <v>2402</v>
      </c>
      <c r="E41642">
        <v>0</v>
      </c>
    </row>
    <row r="41643" spans="1:5" x14ac:dyDescent="0.3">
      <c r="A41643">
        <v>50350013</v>
      </c>
      <c r="B41643" t="s">
        <v>2330</v>
      </c>
      <c r="C41643" t="s">
        <v>8</v>
      </c>
      <c r="D41643" t="s">
        <v>2403</v>
      </c>
      <c r="E41643">
        <v>0</v>
      </c>
    </row>
    <row r="41644" spans="1:5" x14ac:dyDescent="0.3">
      <c r="A41644">
        <v>50350013</v>
      </c>
      <c r="B41644" t="s">
        <v>2330</v>
      </c>
      <c r="C41644" t="s">
        <v>8</v>
      </c>
      <c r="D41644" t="s">
        <v>2404</v>
      </c>
      <c r="E41644">
        <v>-10</v>
      </c>
    </row>
    <row r="41645" spans="1:5" x14ac:dyDescent="0.3">
      <c r="A41645">
        <v>50350013</v>
      </c>
      <c r="B41645" t="s">
        <v>2330</v>
      </c>
      <c r="C41645" t="s">
        <v>8</v>
      </c>
      <c r="D41645" t="s">
        <v>2405</v>
      </c>
      <c r="E41645">
        <v>0</v>
      </c>
    </row>
    <row r="41646" spans="1:5" x14ac:dyDescent="0.3">
      <c r="A41646">
        <v>50350013</v>
      </c>
      <c r="B41646" t="s">
        <v>2330</v>
      </c>
      <c r="C41646" t="s">
        <v>8</v>
      </c>
      <c r="D41646" t="s">
        <v>2406</v>
      </c>
      <c r="E41646">
        <v>0</v>
      </c>
    </row>
    <row r="41647" spans="1:5" x14ac:dyDescent="0.3">
      <c r="A41647">
        <v>50350013</v>
      </c>
      <c r="B41647" t="s">
        <v>2330</v>
      </c>
      <c r="C41647" t="s">
        <v>8</v>
      </c>
      <c r="D41647" t="s">
        <v>2407</v>
      </c>
      <c r="E41647">
        <v>0</v>
      </c>
    </row>
    <row r="41648" spans="1:5" x14ac:dyDescent="0.3">
      <c r="A41648">
        <v>50350013</v>
      </c>
      <c r="B41648" t="s">
        <v>2330</v>
      </c>
      <c r="C41648" t="s">
        <v>8</v>
      </c>
      <c r="D41648" t="s">
        <v>2408</v>
      </c>
      <c r="E41648">
        <v>0</v>
      </c>
    </row>
    <row r="41649" spans="1:5" x14ac:dyDescent="0.3">
      <c r="A41649">
        <v>50350013</v>
      </c>
      <c r="B41649" t="s">
        <v>2330</v>
      </c>
      <c r="C41649" t="s">
        <v>8</v>
      </c>
      <c r="D41649" t="s">
        <v>2409</v>
      </c>
      <c r="E41649">
        <v>-5</v>
      </c>
    </row>
    <row r="41650" spans="1:5" x14ac:dyDescent="0.3">
      <c r="A41650">
        <v>50350013</v>
      </c>
      <c r="B41650" t="s">
        <v>2330</v>
      </c>
      <c r="C41650" t="s">
        <v>8</v>
      </c>
      <c r="D41650" t="s">
        <v>2410</v>
      </c>
      <c r="E41650">
        <v>0</v>
      </c>
    </row>
    <row r="41651" spans="1:5" x14ac:dyDescent="0.3">
      <c r="A41651">
        <v>50350013</v>
      </c>
      <c r="B41651" t="s">
        <v>2330</v>
      </c>
      <c r="C41651" t="s">
        <v>8</v>
      </c>
      <c r="D41651" t="s">
        <v>2411</v>
      </c>
      <c r="E41651">
        <v>0</v>
      </c>
    </row>
    <row r="41652" spans="1:5" x14ac:dyDescent="0.3">
      <c r="A41652">
        <v>50350013</v>
      </c>
      <c r="B41652" t="s">
        <v>2330</v>
      </c>
      <c r="C41652" t="s">
        <v>8</v>
      </c>
      <c r="D41652" t="s">
        <v>2412</v>
      </c>
      <c r="E41652">
        <v>0</v>
      </c>
    </row>
    <row r="41653" spans="1:5" x14ac:dyDescent="0.3">
      <c r="A41653">
        <v>50350013</v>
      </c>
      <c r="B41653" t="s">
        <v>2330</v>
      </c>
      <c r="C41653" t="s">
        <v>8</v>
      </c>
      <c r="D41653" t="s">
        <v>2413</v>
      </c>
      <c r="E41653">
        <v>0</v>
      </c>
    </row>
    <row r="41654" spans="1:5" x14ac:dyDescent="0.3">
      <c r="A41654">
        <v>30040034</v>
      </c>
      <c r="B41654" t="s">
        <v>2332</v>
      </c>
      <c r="C41654" t="s">
        <v>8</v>
      </c>
      <c r="D41654" t="s">
        <v>2378</v>
      </c>
      <c r="E41654">
        <v>0</v>
      </c>
    </row>
    <row r="41655" spans="1:5" x14ac:dyDescent="0.3">
      <c r="A41655">
        <v>30040034</v>
      </c>
      <c r="B41655" t="s">
        <v>2332</v>
      </c>
      <c r="C41655" t="s">
        <v>8</v>
      </c>
      <c r="D41655" t="s">
        <v>2379</v>
      </c>
      <c r="E41655">
        <v>0</v>
      </c>
    </row>
    <row r="41656" spans="1:5" x14ac:dyDescent="0.3">
      <c r="A41656">
        <v>30040034</v>
      </c>
      <c r="B41656" t="s">
        <v>2332</v>
      </c>
      <c r="C41656" t="s">
        <v>8</v>
      </c>
      <c r="D41656" t="s">
        <v>2380</v>
      </c>
      <c r="E41656">
        <v>0</v>
      </c>
    </row>
    <row r="41657" spans="1:5" x14ac:dyDescent="0.3">
      <c r="A41657">
        <v>30040034</v>
      </c>
      <c r="B41657" t="s">
        <v>2332</v>
      </c>
      <c r="C41657" t="s">
        <v>8</v>
      </c>
      <c r="D41657" t="s">
        <v>2381</v>
      </c>
      <c r="E41657">
        <v>-20</v>
      </c>
    </row>
    <row r="41658" spans="1:5" x14ac:dyDescent="0.3">
      <c r="A41658">
        <v>30040034</v>
      </c>
      <c r="B41658" t="s">
        <v>2332</v>
      </c>
      <c r="C41658" t="s">
        <v>8</v>
      </c>
      <c r="D41658" t="s">
        <v>2382</v>
      </c>
      <c r="E41658">
        <v>0</v>
      </c>
    </row>
    <row r="41659" spans="1:5" x14ac:dyDescent="0.3">
      <c r="A41659">
        <v>30040034</v>
      </c>
      <c r="B41659" t="s">
        <v>2332</v>
      </c>
      <c r="C41659" t="s">
        <v>8</v>
      </c>
      <c r="D41659" t="s">
        <v>2383</v>
      </c>
      <c r="E41659">
        <v>0</v>
      </c>
    </row>
    <row r="41660" spans="1:5" x14ac:dyDescent="0.3">
      <c r="A41660">
        <v>30040034</v>
      </c>
      <c r="B41660" t="s">
        <v>2332</v>
      </c>
      <c r="C41660" t="s">
        <v>8</v>
      </c>
      <c r="D41660" t="s">
        <v>2384</v>
      </c>
      <c r="E41660">
        <v>0</v>
      </c>
    </row>
    <row r="41661" spans="1:5" x14ac:dyDescent="0.3">
      <c r="A41661">
        <v>30040034</v>
      </c>
      <c r="B41661" t="s">
        <v>2332</v>
      </c>
      <c r="C41661" t="s">
        <v>8</v>
      </c>
      <c r="D41661" t="s">
        <v>2385</v>
      </c>
      <c r="E41661">
        <v>0</v>
      </c>
    </row>
    <row r="41662" spans="1:5" x14ac:dyDescent="0.3">
      <c r="A41662">
        <v>30040034</v>
      </c>
      <c r="B41662" t="s">
        <v>2332</v>
      </c>
      <c r="C41662" t="s">
        <v>8</v>
      </c>
      <c r="D41662" t="s">
        <v>2386</v>
      </c>
      <c r="E41662">
        <v>0</v>
      </c>
    </row>
    <row r="41663" spans="1:5" x14ac:dyDescent="0.3">
      <c r="A41663">
        <v>30040034</v>
      </c>
      <c r="B41663" t="s">
        <v>2332</v>
      </c>
      <c r="C41663" t="s">
        <v>8</v>
      </c>
      <c r="D41663" t="s">
        <v>2387</v>
      </c>
      <c r="E41663">
        <v>0</v>
      </c>
    </row>
    <row r="41664" spans="1:5" x14ac:dyDescent="0.3">
      <c r="A41664">
        <v>30040034</v>
      </c>
      <c r="B41664" t="s">
        <v>2332</v>
      </c>
      <c r="C41664" t="s">
        <v>8</v>
      </c>
      <c r="D41664" t="s">
        <v>2388</v>
      </c>
      <c r="E41664">
        <v>0</v>
      </c>
    </row>
    <row r="41665" spans="1:5" x14ac:dyDescent="0.3">
      <c r="A41665">
        <v>30040034</v>
      </c>
      <c r="B41665" t="s">
        <v>2332</v>
      </c>
      <c r="C41665" t="s">
        <v>8</v>
      </c>
      <c r="D41665" t="s">
        <v>2389</v>
      </c>
      <c r="E41665">
        <v>0</v>
      </c>
    </row>
    <row r="41666" spans="1:5" x14ac:dyDescent="0.3">
      <c r="A41666">
        <v>30040034</v>
      </c>
      <c r="B41666" t="s">
        <v>2332</v>
      </c>
      <c r="C41666" t="s">
        <v>8</v>
      </c>
      <c r="D41666" t="s">
        <v>2390</v>
      </c>
      <c r="E41666">
        <v>0</v>
      </c>
    </row>
    <row r="41667" spans="1:5" x14ac:dyDescent="0.3">
      <c r="A41667">
        <v>30040034</v>
      </c>
      <c r="B41667" t="s">
        <v>2332</v>
      </c>
      <c r="C41667" t="s">
        <v>8</v>
      </c>
      <c r="D41667" t="s">
        <v>2391</v>
      </c>
      <c r="E41667">
        <v>0</v>
      </c>
    </row>
    <row r="41668" spans="1:5" x14ac:dyDescent="0.3">
      <c r="A41668">
        <v>30040034</v>
      </c>
      <c r="B41668" t="s">
        <v>2332</v>
      </c>
      <c r="C41668" t="s">
        <v>8</v>
      </c>
      <c r="D41668" t="s">
        <v>2392</v>
      </c>
      <c r="E41668">
        <v>0</v>
      </c>
    </row>
    <row r="41669" spans="1:5" x14ac:dyDescent="0.3">
      <c r="A41669">
        <v>30040034</v>
      </c>
      <c r="B41669" t="s">
        <v>2332</v>
      </c>
      <c r="C41669" t="s">
        <v>8</v>
      </c>
      <c r="D41669" t="s">
        <v>2393</v>
      </c>
      <c r="E41669">
        <v>0</v>
      </c>
    </row>
    <row r="41670" spans="1:5" x14ac:dyDescent="0.3">
      <c r="A41670">
        <v>30040034</v>
      </c>
      <c r="B41670" t="s">
        <v>2332</v>
      </c>
      <c r="C41670" t="s">
        <v>8</v>
      </c>
      <c r="D41670" t="s">
        <v>2394</v>
      </c>
      <c r="E41670">
        <v>0</v>
      </c>
    </row>
    <row r="41671" spans="1:5" x14ac:dyDescent="0.3">
      <c r="A41671">
        <v>30040034</v>
      </c>
      <c r="B41671" t="s">
        <v>2332</v>
      </c>
      <c r="C41671" t="s">
        <v>8</v>
      </c>
      <c r="D41671" t="s">
        <v>2395</v>
      </c>
      <c r="E41671">
        <v>0</v>
      </c>
    </row>
    <row r="41672" spans="1:5" x14ac:dyDescent="0.3">
      <c r="A41672">
        <v>30040034</v>
      </c>
      <c r="B41672" t="s">
        <v>2332</v>
      </c>
      <c r="C41672" t="s">
        <v>8</v>
      </c>
      <c r="D41672" t="s">
        <v>2396</v>
      </c>
      <c r="E41672">
        <v>-4</v>
      </c>
    </row>
    <row r="41673" spans="1:5" x14ac:dyDescent="0.3">
      <c r="A41673">
        <v>30040034</v>
      </c>
      <c r="B41673" t="s">
        <v>2332</v>
      </c>
      <c r="C41673" t="s">
        <v>8</v>
      </c>
      <c r="D41673" t="s">
        <v>2397</v>
      </c>
      <c r="E41673">
        <v>0</v>
      </c>
    </row>
    <row r="41674" spans="1:5" x14ac:dyDescent="0.3">
      <c r="A41674">
        <v>30040034</v>
      </c>
      <c r="B41674" t="s">
        <v>2332</v>
      </c>
      <c r="C41674" t="s">
        <v>8</v>
      </c>
      <c r="D41674" t="s">
        <v>2398</v>
      </c>
      <c r="E41674">
        <v>0</v>
      </c>
    </row>
    <row r="41675" spans="1:5" x14ac:dyDescent="0.3">
      <c r="A41675">
        <v>30040034</v>
      </c>
      <c r="B41675" t="s">
        <v>2332</v>
      </c>
      <c r="C41675" t="s">
        <v>8</v>
      </c>
      <c r="D41675" t="s">
        <v>2399</v>
      </c>
      <c r="E41675">
        <v>0</v>
      </c>
    </row>
    <row r="41676" spans="1:5" x14ac:dyDescent="0.3">
      <c r="A41676">
        <v>30040034</v>
      </c>
      <c r="B41676" t="s">
        <v>2332</v>
      </c>
      <c r="C41676" t="s">
        <v>8</v>
      </c>
      <c r="D41676" t="s">
        <v>2400</v>
      </c>
      <c r="E41676">
        <v>0</v>
      </c>
    </row>
    <row r="41677" spans="1:5" x14ac:dyDescent="0.3">
      <c r="A41677">
        <v>30040034</v>
      </c>
      <c r="B41677" t="s">
        <v>2332</v>
      </c>
      <c r="C41677" t="s">
        <v>8</v>
      </c>
      <c r="D41677" t="s">
        <v>2401</v>
      </c>
      <c r="E41677">
        <v>0</v>
      </c>
    </row>
    <row r="41678" spans="1:5" x14ac:dyDescent="0.3">
      <c r="A41678">
        <v>30040034</v>
      </c>
      <c r="B41678" t="s">
        <v>2332</v>
      </c>
      <c r="C41678" t="s">
        <v>8</v>
      </c>
      <c r="D41678" t="s">
        <v>2402</v>
      </c>
      <c r="E41678">
        <v>0</v>
      </c>
    </row>
    <row r="41679" spans="1:5" x14ac:dyDescent="0.3">
      <c r="A41679">
        <v>30040034</v>
      </c>
      <c r="B41679" t="s">
        <v>2332</v>
      </c>
      <c r="C41679" t="s">
        <v>8</v>
      </c>
      <c r="D41679" t="s">
        <v>2403</v>
      </c>
      <c r="E41679">
        <v>0</v>
      </c>
    </row>
    <row r="41680" spans="1:5" x14ac:dyDescent="0.3">
      <c r="A41680">
        <v>30040034</v>
      </c>
      <c r="B41680" t="s">
        <v>2332</v>
      </c>
      <c r="C41680" t="s">
        <v>8</v>
      </c>
      <c r="D41680" t="s">
        <v>2404</v>
      </c>
      <c r="E41680">
        <v>0</v>
      </c>
    </row>
    <row r="41681" spans="1:5" x14ac:dyDescent="0.3">
      <c r="A41681">
        <v>30040034</v>
      </c>
      <c r="B41681" t="s">
        <v>2332</v>
      </c>
      <c r="C41681" t="s">
        <v>8</v>
      </c>
      <c r="D41681" t="s">
        <v>2405</v>
      </c>
      <c r="E41681">
        <v>-10</v>
      </c>
    </row>
    <row r="41682" spans="1:5" x14ac:dyDescent="0.3">
      <c r="A41682">
        <v>30040034</v>
      </c>
      <c r="B41682" t="s">
        <v>2332</v>
      </c>
      <c r="C41682" t="s">
        <v>8</v>
      </c>
      <c r="D41682" t="s">
        <v>2406</v>
      </c>
      <c r="E41682">
        <v>0</v>
      </c>
    </row>
    <row r="41683" spans="1:5" x14ac:dyDescent="0.3">
      <c r="A41683">
        <v>30040034</v>
      </c>
      <c r="B41683" t="s">
        <v>2332</v>
      </c>
      <c r="C41683" t="s">
        <v>8</v>
      </c>
      <c r="D41683" t="s">
        <v>2407</v>
      </c>
      <c r="E41683">
        <v>0</v>
      </c>
    </row>
    <row r="41684" spans="1:5" x14ac:dyDescent="0.3">
      <c r="A41684">
        <v>30040034</v>
      </c>
      <c r="B41684" t="s">
        <v>2332</v>
      </c>
      <c r="C41684" t="s">
        <v>8</v>
      </c>
      <c r="D41684" t="s">
        <v>2408</v>
      </c>
      <c r="E41684">
        <v>0</v>
      </c>
    </row>
    <row r="41685" spans="1:5" x14ac:dyDescent="0.3">
      <c r="A41685">
        <v>30040034</v>
      </c>
      <c r="B41685" t="s">
        <v>2332</v>
      </c>
      <c r="C41685" t="s">
        <v>8</v>
      </c>
      <c r="D41685" t="s">
        <v>2409</v>
      </c>
      <c r="E41685">
        <v>0</v>
      </c>
    </row>
    <row r="41686" spans="1:5" x14ac:dyDescent="0.3">
      <c r="A41686">
        <v>30040034</v>
      </c>
      <c r="B41686" t="s">
        <v>2332</v>
      </c>
      <c r="C41686" t="s">
        <v>8</v>
      </c>
      <c r="D41686" t="s">
        <v>2410</v>
      </c>
      <c r="E41686">
        <v>0</v>
      </c>
    </row>
    <row r="41687" spans="1:5" x14ac:dyDescent="0.3">
      <c r="A41687">
        <v>30040034</v>
      </c>
      <c r="B41687" t="s">
        <v>2332</v>
      </c>
      <c r="C41687" t="s">
        <v>8</v>
      </c>
      <c r="D41687" t="s">
        <v>2411</v>
      </c>
      <c r="E41687">
        <v>0</v>
      </c>
    </row>
    <row r="41688" spans="1:5" x14ac:dyDescent="0.3">
      <c r="A41688">
        <v>30040034</v>
      </c>
      <c r="B41688" t="s">
        <v>2332</v>
      </c>
      <c r="C41688" t="s">
        <v>8</v>
      </c>
      <c r="D41688" t="s">
        <v>2412</v>
      </c>
      <c r="E41688">
        <v>0</v>
      </c>
    </row>
    <row r="41689" spans="1:5" x14ac:dyDescent="0.3">
      <c r="A41689">
        <v>30040034</v>
      </c>
      <c r="B41689" t="s">
        <v>2332</v>
      </c>
      <c r="C41689" t="s">
        <v>8</v>
      </c>
      <c r="D41689" t="s">
        <v>2413</v>
      </c>
      <c r="E41689">
        <v>0</v>
      </c>
    </row>
    <row r="41690" spans="1:5" x14ac:dyDescent="0.3">
      <c r="A41690">
        <v>30200006</v>
      </c>
      <c r="B41690" t="s">
        <v>2334</v>
      </c>
      <c r="C41690" t="s">
        <v>8</v>
      </c>
      <c r="D41690" t="s">
        <v>2378</v>
      </c>
      <c r="E41690">
        <v>0</v>
      </c>
    </row>
    <row r="41691" spans="1:5" x14ac:dyDescent="0.3">
      <c r="A41691">
        <v>30200006</v>
      </c>
      <c r="B41691" t="s">
        <v>2334</v>
      </c>
      <c r="C41691" t="s">
        <v>8</v>
      </c>
      <c r="D41691" t="s">
        <v>2379</v>
      </c>
      <c r="E41691">
        <v>0</v>
      </c>
    </row>
    <row r="41692" spans="1:5" x14ac:dyDescent="0.3">
      <c r="A41692">
        <v>30200006</v>
      </c>
      <c r="B41692" t="s">
        <v>2334</v>
      </c>
      <c r="C41692" t="s">
        <v>8</v>
      </c>
      <c r="D41692" t="s">
        <v>2380</v>
      </c>
      <c r="E41692">
        <v>0</v>
      </c>
    </row>
    <row r="41693" spans="1:5" x14ac:dyDescent="0.3">
      <c r="A41693">
        <v>30200006</v>
      </c>
      <c r="B41693" t="s">
        <v>2334</v>
      </c>
      <c r="C41693" t="s">
        <v>8</v>
      </c>
      <c r="D41693" t="s">
        <v>2381</v>
      </c>
      <c r="E41693">
        <v>0</v>
      </c>
    </row>
    <row r="41694" spans="1:5" x14ac:dyDescent="0.3">
      <c r="A41694">
        <v>30200006</v>
      </c>
      <c r="B41694" t="s">
        <v>2334</v>
      </c>
      <c r="C41694" t="s">
        <v>8</v>
      </c>
      <c r="D41694" t="s">
        <v>2382</v>
      </c>
      <c r="E41694">
        <v>-20</v>
      </c>
    </row>
    <row r="41695" spans="1:5" x14ac:dyDescent="0.3">
      <c r="A41695">
        <v>30200006</v>
      </c>
      <c r="B41695" t="s">
        <v>2334</v>
      </c>
      <c r="C41695" t="s">
        <v>8</v>
      </c>
      <c r="D41695" t="s">
        <v>2383</v>
      </c>
      <c r="E41695">
        <v>0</v>
      </c>
    </row>
    <row r="41696" spans="1:5" x14ac:dyDescent="0.3">
      <c r="A41696">
        <v>30200006</v>
      </c>
      <c r="B41696" t="s">
        <v>2334</v>
      </c>
      <c r="C41696" t="s">
        <v>8</v>
      </c>
      <c r="D41696" t="s">
        <v>2384</v>
      </c>
      <c r="E41696">
        <v>0</v>
      </c>
    </row>
    <row r="41697" spans="1:5" x14ac:dyDescent="0.3">
      <c r="A41697">
        <v>30200006</v>
      </c>
      <c r="B41697" t="s">
        <v>2334</v>
      </c>
      <c r="C41697" t="s">
        <v>8</v>
      </c>
      <c r="D41697" t="s">
        <v>2385</v>
      </c>
      <c r="E41697">
        <v>0</v>
      </c>
    </row>
    <row r="41698" spans="1:5" x14ac:dyDescent="0.3">
      <c r="A41698">
        <v>30200006</v>
      </c>
      <c r="B41698" t="s">
        <v>2334</v>
      </c>
      <c r="C41698" t="s">
        <v>8</v>
      </c>
      <c r="D41698" t="s">
        <v>2386</v>
      </c>
      <c r="E41698">
        <v>0</v>
      </c>
    </row>
    <row r="41699" spans="1:5" x14ac:dyDescent="0.3">
      <c r="A41699">
        <v>30200006</v>
      </c>
      <c r="B41699" t="s">
        <v>2334</v>
      </c>
      <c r="C41699" t="s">
        <v>8</v>
      </c>
      <c r="D41699" t="s">
        <v>2387</v>
      </c>
      <c r="E41699">
        <v>0</v>
      </c>
    </row>
    <row r="41700" spans="1:5" x14ac:dyDescent="0.3">
      <c r="A41700">
        <v>30200006</v>
      </c>
      <c r="B41700" t="s">
        <v>2334</v>
      </c>
      <c r="C41700" t="s">
        <v>8</v>
      </c>
      <c r="D41700" t="s">
        <v>2388</v>
      </c>
      <c r="E41700">
        <v>0</v>
      </c>
    </row>
    <row r="41701" spans="1:5" x14ac:dyDescent="0.3">
      <c r="A41701">
        <v>30200006</v>
      </c>
      <c r="B41701" t="s">
        <v>2334</v>
      </c>
      <c r="C41701" t="s">
        <v>8</v>
      </c>
      <c r="D41701" t="s">
        <v>2389</v>
      </c>
      <c r="E41701">
        <v>0</v>
      </c>
    </row>
    <row r="41702" spans="1:5" x14ac:dyDescent="0.3">
      <c r="A41702">
        <v>30200006</v>
      </c>
      <c r="B41702" t="s">
        <v>2334</v>
      </c>
      <c r="C41702" t="s">
        <v>8</v>
      </c>
      <c r="D41702" t="s">
        <v>2390</v>
      </c>
      <c r="E41702">
        <v>0</v>
      </c>
    </row>
    <row r="41703" spans="1:5" x14ac:dyDescent="0.3">
      <c r="A41703">
        <v>30200006</v>
      </c>
      <c r="B41703" t="s">
        <v>2334</v>
      </c>
      <c r="C41703" t="s">
        <v>8</v>
      </c>
      <c r="D41703" t="s">
        <v>2391</v>
      </c>
      <c r="E41703">
        <v>0</v>
      </c>
    </row>
    <row r="41704" spans="1:5" x14ac:dyDescent="0.3">
      <c r="A41704">
        <v>30200006</v>
      </c>
      <c r="B41704" t="s">
        <v>2334</v>
      </c>
      <c r="C41704" t="s">
        <v>8</v>
      </c>
      <c r="D41704" t="s">
        <v>2392</v>
      </c>
      <c r="E41704">
        <v>-30</v>
      </c>
    </row>
    <row r="41705" spans="1:5" x14ac:dyDescent="0.3">
      <c r="A41705">
        <v>30200006</v>
      </c>
      <c r="B41705" t="s">
        <v>2334</v>
      </c>
      <c r="C41705" t="s">
        <v>8</v>
      </c>
      <c r="D41705" t="s">
        <v>2393</v>
      </c>
      <c r="E41705">
        <v>-20</v>
      </c>
    </row>
    <row r="41706" spans="1:5" x14ac:dyDescent="0.3">
      <c r="A41706">
        <v>30200006</v>
      </c>
      <c r="B41706" t="s">
        <v>2334</v>
      </c>
      <c r="C41706" t="s">
        <v>8</v>
      </c>
      <c r="D41706" t="s">
        <v>2394</v>
      </c>
      <c r="E41706">
        <v>0</v>
      </c>
    </row>
    <row r="41707" spans="1:5" x14ac:dyDescent="0.3">
      <c r="A41707">
        <v>30200006</v>
      </c>
      <c r="B41707" t="s">
        <v>2334</v>
      </c>
      <c r="C41707" t="s">
        <v>8</v>
      </c>
      <c r="D41707" t="s">
        <v>2395</v>
      </c>
      <c r="E41707">
        <v>0</v>
      </c>
    </row>
    <row r="41708" spans="1:5" x14ac:dyDescent="0.3">
      <c r="A41708">
        <v>30200006</v>
      </c>
      <c r="B41708" t="s">
        <v>2334</v>
      </c>
      <c r="C41708" t="s">
        <v>8</v>
      </c>
      <c r="D41708" t="s">
        <v>2396</v>
      </c>
      <c r="E41708">
        <v>0</v>
      </c>
    </row>
    <row r="41709" spans="1:5" x14ac:dyDescent="0.3">
      <c r="A41709">
        <v>30200006</v>
      </c>
      <c r="B41709" t="s">
        <v>2334</v>
      </c>
      <c r="C41709" t="s">
        <v>8</v>
      </c>
      <c r="D41709" t="s">
        <v>2397</v>
      </c>
      <c r="E41709">
        <v>0</v>
      </c>
    </row>
    <row r="41710" spans="1:5" x14ac:dyDescent="0.3">
      <c r="A41710">
        <v>30200006</v>
      </c>
      <c r="B41710" t="s">
        <v>2334</v>
      </c>
      <c r="C41710" t="s">
        <v>8</v>
      </c>
      <c r="D41710" t="s">
        <v>2398</v>
      </c>
      <c r="E41710">
        <v>-22</v>
      </c>
    </row>
    <row r="41711" spans="1:5" x14ac:dyDescent="0.3">
      <c r="A41711">
        <v>30200006</v>
      </c>
      <c r="B41711" t="s">
        <v>2334</v>
      </c>
      <c r="C41711" t="s">
        <v>8</v>
      </c>
      <c r="D41711" t="s">
        <v>2399</v>
      </c>
      <c r="E41711">
        <v>-20</v>
      </c>
    </row>
    <row r="41712" spans="1:5" x14ac:dyDescent="0.3">
      <c r="A41712">
        <v>30200006</v>
      </c>
      <c r="B41712" t="s">
        <v>2334</v>
      </c>
      <c r="C41712" t="s">
        <v>8</v>
      </c>
      <c r="D41712" t="s">
        <v>2400</v>
      </c>
      <c r="E41712">
        <v>0</v>
      </c>
    </row>
    <row r="41713" spans="1:5" x14ac:dyDescent="0.3">
      <c r="A41713">
        <v>30200006</v>
      </c>
      <c r="B41713" t="s">
        <v>2334</v>
      </c>
      <c r="C41713" t="s">
        <v>8</v>
      </c>
      <c r="D41713" t="s">
        <v>2401</v>
      </c>
      <c r="E41713">
        <v>-2</v>
      </c>
    </row>
    <row r="41714" spans="1:5" x14ac:dyDescent="0.3">
      <c r="A41714">
        <v>30200006</v>
      </c>
      <c r="B41714" t="s">
        <v>2334</v>
      </c>
      <c r="C41714" t="s">
        <v>8</v>
      </c>
      <c r="D41714" t="s">
        <v>2402</v>
      </c>
      <c r="E41714">
        <v>0</v>
      </c>
    </row>
    <row r="41715" spans="1:5" x14ac:dyDescent="0.3">
      <c r="A41715">
        <v>30200006</v>
      </c>
      <c r="B41715" t="s">
        <v>2334</v>
      </c>
      <c r="C41715" t="s">
        <v>8</v>
      </c>
      <c r="D41715" t="s">
        <v>2403</v>
      </c>
      <c r="E41715">
        <v>-12</v>
      </c>
    </row>
    <row r="41716" spans="1:5" x14ac:dyDescent="0.3">
      <c r="A41716">
        <v>30200006</v>
      </c>
      <c r="B41716" t="s">
        <v>2334</v>
      </c>
      <c r="C41716" t="s">
        <v>8</v>
      </c>
      <c r="D41716" t="s">
        <v>2404</v>
      </c>
      <c r="E41716">
        <v>0</v>
      </c>
    </row>
    <row r="41717" spans="1:5" x14ac:dyDescent="0.3">
      <c r="A41717">
        <v>30200006</v>
      </c>
      <c r="B41717" t="s">
        <v>2334</v>
      </c>
      <c r="C41717" t="s">
        <v>8</v>
      </c>
      <c r="D41717" t="s">
        <v>2405</v>
      </c>
      <c r="E41717">
        <v>0</v>
      </c>
    </row>
    <row r="41718" spans="1:5" x14ac:dyDescent="0.3">
      <c r="A41718">
        <v>30200006</v>
      </c>
      <c r="B41718" t="s">
        <v>2334</v>
      </c>
      <c r="C41718" t="s">
        <v>8</v>
      </c>
      <c r="D41718" t="s">
        <v>2406</v>
      </c>
      <c r="E41718">
        <v>0</v>
      </c>
    </row>
    <row r="41719" spans="1:5" x14ac:dyDescent="0.3">
      <c r="A41719">
        <v>30200006</v>
      </c>
      <c r="B41719" t="s">
        <v>2334</v>
      </c>
      <c r="C41719" t="s">
        <v>8</v>
      </c>
      <c r="D41719" t="s">
        <v>2407</v>
      </c>
      <c r="E41719">
        <v>0</v>
      </c>
    </row>
    <row r="41720" spans="1:5" x14ac:dyDescent="0.3">
      <c r="A41720">
        <v>30200006</v>
      </c>
      <c r="B41720" t="s">
        <v>2334</v>
      </c>
      <c r="C41720" t="s">
        <v>8</v>
      </c>
      <c r="D41720" t="s">
        <v>2408</v>
      </c>
      <c r="E41720">
        <v>0</v>
      </c>
    </row>
    <row r="41721" spans="1:5" x14ac:dyDescent="0.3">
      <c r="A41721">
        <v>30200006</v>
      </c>
      <c r="B41721" t="s">
        <v>2334</v>
      </c>
      <c r="C41721" t="s">
        <v>8</v>
      </c>
      <c r="D41721" t="s">
        <v>2409</v>
      </c>
      <c r="E41721">
        <v>0</v>
      </c>
    </row>
    <row r="41722" spans="1:5" x14ac:dyDescent="0.3">
      <c r="A41722">
        <v>30200006</v>
      </c>
      <c r="B41722" t="s">
        <v>2334</v>
      </c>
      <c r="C41722" t="s">
        <v>8</v>
      </c>
      <c r="D41722" t="s">
        <v>2410</v>
      </c>
      <c r="E41722">
        <v>0</v>
      </c>
    </row>
    <row r="41723" spans="1:5" x14ac:dyDescent="0.3">
      <c r="A41723">
        <v>30200006</v>
      </c>
      <c r="B41723" t="s">
        <v>2334</v>
      </c>
      <c r="C41723" t="s">
        <v>8</v>
      </c>
      <c r="D41723" t="s">
        <v>2411</v>
      </c>
      <c r="E41723">
        <v>0</v>
      </c>
    </row>
    <row r="41724" spans="1:5" x14ac:dyDescent="0.3">
      <c r="A41724">
        <v>30200006</v>
      </c>
      <c r="B41724" t="s">
        <v>2334</v>
      </c>
      <c r="C41724" t="s">
        <v>8</v>
      </c>
      <c r="D41724" t="s">
        <v>2412</v>
      </c>
      <c r="E41724">
        <v>-20</v>
      </c>
    </row>
    <row r="41725" spans="1:5" x14ac:dyDescent="0.3">
      <c r="A41725">
        <v>30200006</v>
      </c>
      <c r="B41725" t="s">
        <v>2334</v>
      </c>
      <c r="C41725" t="s">
        <v>8</v>
      </c>
      <c r="D41725" t="s">
        <v>2413</v>
      </c>
      <c r="E41725">
        <v>0</v>
      </c>
    </row>
    <row r="41726" spans="1:5" x14ac:dyDescent="0.3">
      <c r="A41726">
        <v>50340021</v>
      </c>
      <c r="B41726" t="s">
        <v>2336</v>
      </c>
      <c r="C41726" t="s">
        <v>8</v>
      </c>
      <c r="D41726" t="s">
        <v>2378</v>
      </c>
      <c r="E41726">
        <v>0</v>
      </c>
    </row>
    <row r="41727" spans="1:5" x14ac:dyDescent="0.3">
      <c r="A41727">
        <v>50340021</v>
      </c>
      <c r="B41727" t="s">
        <v>2336</v>
      </c>
      <c r="C41727" t="s">
        <v>8</v>
      </c>
      <c r="D41727" t="s">
        <v>2379</v>
      </c>
      <c r="E41727">
        <v>0</v>
      </c>
    </row>
    <row r="41728" spans="1:5" x14ac:dyDescent="0.3">
      <c r="A41728">
        <v>50340021</v>
      </c>
      <c r="B41728" t="s">
        <v>2336</v>
      </c>
      <c r="C41728" t="s">
        <v>8</v>
      </c>
      <c r="D41728" t="s">
        <v>2380</v>
      </c>
      <c r="E41728">
        <v>0</v>
      </c>
    </row>
    <row r="41729" spans="1:5" x14ac:dyDescent="0.3">
      <c r="A41729">
        <v>50340021</v>
      </c>
      <c r="B41729" t="s">
        <v>2336</v>
      </c>
      <c r="C41729" t="s">
        <v>8</v>
      </c>
      <c r="D41729" t="s">
        <v>2381</v>
      </c>
      <c r="E41729">
        <v>0</v>
      </c>
    </row>
    <row r="41730" spans="1:5" x14ac:dyDescent="0.3">
      <c r="A41730">
        <v>50340021</v>
      </c>
      <c r="B41730" t="s">
        <v>2336</v>
      </c>
      <c r="C41730" t="s">
        <v>8</v>
      </c>
      <c r="D41730" t="s">
        <v>2382</v>
      </c>
      <c r="E41730">
        <v>0</v>
      </c>
    </row>
    <row r="41731" spans="1:5" x14ac:dyDescent="0.3">
      <c r="A41731">
        <v>50340021</v>
      </c>
      <c r="B41731" t="s">
        <v>2336</v>
      </c>
      <c r="C41731" t="s">
        <v>8</v>
      </c>
      <c r="D41731" t="s">
        <v>2383</v>
      </c>
      <c r="E41731">
        <v>0</v>
      </c>
    </row>
    <row r="41732" spans="1:5" x14ac:dyDescent="0.3">
      <c r="A41732">
        <v>50340021</v>
      </c>
      <c r="B41732" t="s">
        <v>2336</v>
      </c>
      <c r="C41732" t="s">
        <v>8</v>
      </c>
      <c r="D41732" t="s">
        <v>2384</v>
      </c>
      <c r="E41732">
        <v>0</v>
      </c>
    </row>
    <row r="41733" spans="1:5" x14ac:dyDescent="0.3">
      <c r="A41733">
        <v>50340021</v>
      </c>
      <c r="B41733" t="s">
        <v>2336</v>
      </c>
      <c r="C41733" t="s">
        <v>8</v>
      </c>
      <c r="D41733" t="s">
        <v>2385</v>
      </c>
      <c r="E41733">
        <v>0</v>
      </c>
    </row>
    <row r="41734" spans="1:5" x14ac:dyDescent="0.3">
      <c r="A41734">
        <v>50340021</v>
      </c>
      <c r="B41734" t="s">
        <v>2336</v>
      </c>
      <c r="C41734" t="s">
        <v>8</v>
      </c>
      <c r="D41734" t="s">
        <v>2386</v>
      </c>
      <c r="E41734">
        <v>0</v>
      </c>
    </row>
    <row r="41735" spans="1:5" x14ac:dyDescent="0.3">
      <c r="A41735">
        <v>50340021</v>
      </c>
      <c r="B41735" t="s">
        <v>2336</v>
      </c>
      <c r="C41735" t="s">
        <v>8</v>
      </c>
      <c r="D41735" t="s">
        <v>2387</v>
      </c>
      <c r="E41735">
        <v>-20</v>
      </c>
    </row>
    <row r="41736" spans="1:5" x14ac:dyDescent="0.3">
      <c r="A41736">
        <v>50340021</v>
      </c>
      <c r="B41736" t="s">
        <v>2336</v>
      </c>
      <c r="C41736" t="s">
        <v>8</v>
      </c>
      <c r="D41736" t="s">
        <v>2388</v>
      </c>
      <c r="E41736">
        <v>0</v>
      </c>
    </row>
    <row r="41737" spans="1:5" x14ac:dyDescent="0.3">
      <c r="A41737">
        <v>50340021</v>
      </c>
      <c r="B41737" t="s">
        <v>2336</v>
      </c>
      <c r="C41737" t="s">
        <v>8</v>
      </c>
      <c r="D41737" t="s">
        <v>2389</v>
      </c>
      <c r="E41737">
        <v>-15</v>
      </c>
    </row>
    <row r="41738" spans="1:5" x14ac:dyDescent="0.3">
      <c r="A41738">
        <v>50340021</v>
      </c>
      <c r="B41738" t="s">
        <v>2336</v>
      </c>
      <c r="C41738" t="s">
        <v>8</v>
      </c>
      <c r="D41738" t="s">
        <v>2390</v>
      </c>
      <c r="E41738">
        <v>0</v>
      </c>
    </row>
    <row r="41739" spans="1:5" x14ac:dyDescent="0.3">
      <c r="A41739">
        <v>50340021</v>
      </c>
      <c r="B41739" t="s">
        <v>2336</v>
      </c>
      <c r="C41739" t="s">
        <v>8</v>
      </c>
      <c r="D41739" t="s">
        <v>2391</v>
      </c>
      <c r="E41739">
        <v>0</v>
      </c>
    </row>
    <row r="41740" spans="1:5" x14ac:dyDescent="0.3">
      <c r="A41740">
        <v>50340021</v>
      </c>
      <c r="B41740" t="s">
        <v>2336</v>
      </c>
      <c r="C41740" t="s">
        <v>8</v>
      </c>
      <c r="D41740" t="s">
        <v>2392</v>
      </c>
      <c r="E41740">
        <v>0</v>
      </c>
    </row>
    <row r="41741" spans="1:5" x14ac:dyDescent="0.3">
      <c r="A41741">
        <v>50340021</v>
      </c>
      <c r="B41741" t="s">
        <v>2336</v>
      </c>
      <c r="C41741" t="s">
        <v>8</v>
      </c>
      <c r="D41741" t="s">
        <v>2393</v>
      </c>
      <c r="E41741">
        <v>0</v>
      </c>
    </row>
    <row r="41742" spans="1:5" x14ac:dyDescent="0.3">
      <c r="A41742">
        <v>50340021</v>
      </c>
      <c r="B41742" t="s">
        <v>2336</v>
      </c>
      <c r="C41742" t="s">
        <v>8</v>
      </c>
      <c r="D41742" t="s">
        <v>2394</v>
      </c>
      <c r="E41742">
        <v>0</v>
      </c>
    </row>
    <row r="41743" spans="1:5" x14ac:dyDescent="0.3">
      <c r="A41743">
        <v>50340021</v>
      </c>
      <c r="B41743" t="s">
        <v>2336</v>
      </c>
      <c r="C41743" t="s">
        <v>8</v>
      </c>
      <c r="D41743" t="s">
        <v>2395</v>
      </c>
      <c r="E41743">
        <v>0</v>
      </c>
    </row>
    <row r="41744" spans="1:5" x14ac:dyDescent="0.3">
      <c r="A41744">
        <v>50340021</v>
      </c>
      <c r="B41744" t="s">
        <v>2336</v>
      </c>
      <c r="C41744" t="s">
        <v>8</v>
      </c>
      <c r="D41744" t="s">
        <v>2396</v>
      </c>
      <c r="E41744">
        <v>0</v>
      </c>
    </row>
    <row r="41745" spans="1:5" x14ac:dyDescent="0.3">
      <c r="A41745">
        <v>50340021</v>
      </c>
      <c r="B41745" t="s">
        <v>2336</v>
      </c>
      <c r="C41745" t="s">
        <v>8</v>
      </c>
      <c r="D41745" t="s">
        <v>2397</v>
      </c>
      <c r="E41745">
        <v>0</v>
      </c>
    </row>
    <row r="41746" spans="1:5" x14ac:dyDescent="0.3">
      <c r="A41746">
        <v>50340021</v>
      </c>
      <c r="B41746" t="s">
        <v>2336</v>
      </c>
      <c r="C41746" t="s">
        <v>8</v>
      </c>
      <c r="D41746" t="s">
        <v>2398</v>
      </c>
      <c r="E41746">
        <v>0</v>
      </c>
    </row>
    <row r="41747" spans="1:5" x14ac:dyDescent="0.3">
      <c r="A41747">
        <v>50340021</v>
      </c>
      <c r="B41747" t="s">
        <v>2336</v>
      </c>
      <c r="C41747" t="s">
        <v>8</v>
      </c>
      <c r="D41747" t="s">
        <v>2399</v>
      </c>
      <c r="E41747">
        <v>0</v>
      </c>
    </row>
    <row r="41748" spans="1:5" x14ac:dyDescent="0.3">
      <c r="A41748">
        <v>50340021</v>
      </c>
      <c r="B41748" t="s">
        <v>2336</v>
      </c>
      <c r="C41748" t="s">
        <v>8</v>
      </c>
      <c r="D41748" t="s">
        <v>2400</v>
      </c>
      <c r="E41748">
        <v>0</v>
      </c>
    </row>
    <row r="41749" spans="1:5" x14ac:dyDescent="0.3">
      <c r="A41749">
        <v>50340021</v>
      </c>
      <c r="B41749" t="s">
        <v>2336</v>
      </c>
      <c r="C41749" t="s">
        <v>8</v>
      </c>
      <c r="D41749" t="s">
        <v>2401</v>
      </c>
      <c r="E41749">
        <v>0</v>
      </c>
    </row>
    <row r="41750" spans="1:5" x14ac:dyDescent="0.3">
      <c r="A41750">
        <v>50340021</v>
      </c>
      <c r="B41750" t="s">
        <v>2336</v>
      </c>
      <c r="C41750" t="s">
        <v>8</v>
      </c>
      <c r="D41750" t="s">
        <v>2402</v>
      </c>
      <c r="E41750">
        <v>0</v>
      </c>
    </row>
    <row r="41751" spans="1:5" x14ac:dyDescent="0.3">
      <c r="A41751">
        <v>50340021</v>
      </c>
      <c r="B41751" t="s">
        <v>2336</v>
      </c>
      <c r="C41751" t="s">
        <v>8</v>
      </c>
      <c r="D41751" t="s">
        <v>2403</v>
      </c>
      <c r="E41751">
        <v>0</v>
      </c>
    </row>
    <row r="41752" spans="1:5" x14ac:dyDescent="0.3">
      <c r="A41752">
        <v>50340021</v>
      </c>
      <c r="B41752" t="s">
        <v>2336</v>
      </c>
      <c r="C41752" t="s">
        <v>8</v>
      </c>
      <c r="D41752" t="s">
        <v>2404</v>
      </c>
      <c r="E41752">
        <v>0</v>
      </c>
    </row>
    <row r="41753" spans="1:5" x14ac:dyDescent="0.3">
      <c r="A41753">
        <v>50340021</v>
      </c>
      <c r="B41753" t="s">
        <v>2336</v>
      </c>
      <c r="C41753" t="s">
        <v>8</v>
      </c>
      <c r="D41753" t="s">
        <v>2405</v>
      </c>
      <c r="E41753">
        <v>0</v>
      </c>
    </row>
    <row r="41754" spans="1:5" x14ac:dyDescent="0.3">
      <c r="A41754">
        <v>50340021</v>
      </c>
      <c r="B41754" t="s">
        <v>2336</v>
      </c>
      <c r="C41754" t="s">
        <v>8</v>
      </c>
      <c r="D41754" t="s">
        <v>2406</v>
      </c>
      <c r="E41754">
        <v>0</v>
      </c>
    </row>
    <row r="41755" spans="1:5" x14ac:dyDescent="0.3">
      <c r="A41755">
        <v>50340021</v>
      </c>
      <c r="B41755" t="s">
        <v>2336</v>
      </c>
      <c r="C41755" t="s">
        <v>8</v>
      </c>
      <c r="D41755" t="s">
        <v>2407</v>
      </c>
      <c r="E41755">
        <v>0</v>
      </c>
    </row>
    <row r="41756" spans="1:5" x14ac:dyDescent="0.3">
      <c r="A41756">
        <v>50340021</v>
      </c>
      <c r="B41756" t="s">
        <v>2336</v>
      </c>
      <c r="C41756" t="s">
        <v>8</v>
      </c>
      <c r="D41756" t="s">
        <v>2408</v>
      </c>
      <c r="E41756">
        <v>0</v>
      </c>
    </row>
    <row r="41757" spans="1:5" x14ac:dyDescent="0.3">
      <c r="A41757">
        <v>50340021</v>
      </c>
      <c r="B41757" t="s">
        <v>2336</v>
      </c>
      <c r="C41757" t="s">
        <v>8</v>
      </c>
      <c r="D41757" t="s">
        <v>2409</v>
      </c>
      <c r="E41757">
        <v>-7</v>
      </c>
    </row>
    <row r="41758" spans="1:5" x14ac:dyDescent="0.3">
      <c r="A41758">
        <v>50340021</v>
      </c>
      <c r="B41758" t="s">
        <v>2336</v>
      </c>
      <c r="C41758" t="s">
        <v>8</v>
      </c>
      <c r="D41758" t="s">
        <v>2410</v>
      </c>
      <c r="E41758">
        <v>0</v>
      </c>
    </row>
    <row r="41759" spans="1:5" x14ac:dyDescent="0.3">
      <c r="A41759">
        <v>50340021</v>
      </c>
      <c r="B41759" t="s">
        <v>2336</v>
      </c>
      <c r="C41759" t="s">
        <v>8</v>
      </c>
      <c r="D41759" t="s">
        <v>2411</v>
      </c>
      <c r="E41759">
        <v>0</v>
      </c>
    </row>
    <row r="41760" spans="1:5" x14ac:dyDescent="0.3">
      <c r="A41760">
        <v>50340021</v>
      </c>
      <c r="B41760" t="s">
        <v>2336</v>
      </c>
      <c r="C41760" t="s">
        <v>8</v>
      </c>
      <c r="D41760" t="s">
        <v>2412</v>
      </c>
      <c r="E41760">
        <v>0</v>
      </c>
    </row>
    <row r="41761" spans="1:5" x14ac:dyDescent="0.3">
      <c r="A41761">
        <v>50340021</v>
      </c>
      <c r="B41761" t="s">
        <v>2336</v>
      </c>
      <c r="C41761" t="s">
        <v>8</v>
      </c>
      <c r="D41761" t="s">
        <v>2413</v>
      </c>
      <c r="E41761">
        <v>0</v>
      </c>
    </row>
    <row r="41762" spans="1:5" x14ac:dyDescent="0.3">
      <c r="A41762">
        <v>30800003</v>
      </c>
      <c r="B41762" t="s">
        <v>2338</v>
      </c>
      <c r="C41762" t="s">
        <v>8</v>
      </c>
      <c r="D41762" t="s">
        <v>2378</v>
      </c>
      <c r="E41762">
        <v>-50</v>
      </c>
    </row>
    <row r="41763" spans="1:5" x14ac:dyDescent="0.3">
      <c r="A41763">
        <v>30800003</v>
      </c>
      <c r="B41763" t="s">
        <v>2338</v>
      </c>
      <c r="C41763" t="s">
        <v>8</v>
      </c>
      <c r="D41763" t="s">
        <v>2379</v>
      </c>
      <c r="E41763">
        <v>-500</v>
      </c>
    </row>
    <row r="41764" spans="1:5" x14ac:dyDescent="0.3">
      <c r="A41764">
        <v>30800003</v>
      </c>
      <c r="B41764" t="s">
        <v>2338</v>
      </c>
      <c r="C41764" t="s">
        <v>8</v>
      </c>
      <c r="D41764" t="s">
        <v>2380</v>
      </c>
      <c r="E41764">
        <v>-528</v>
      </c>
    </row>
    <row r="41765" spans="1:5" x14ac:dyDescent="0.3">
      <c r="A41765">
        <v>30800003</v>
      </c>
      <c r="B41765" t="s">
        <v>2338</v>
      </c>
      <c r="C41765" t="s">
        <v>8</v>
      </c>
      <c r="D41765" t="s">
        <v>2381</v>
      </c>
      <c r="E41765">
        <v>0</v>
      </c>
    </row>
    <row r="41766" spans="1:5" x14ac:dyDescent="0.3">
      <c r="A41766">
        <v>30800003</v>
      </c>
      <c r="B41766" t="s">
        <v>2338</v>
      </c>
      <c r="C41766" t="s">
        <v>8</v>
      </c>
      <c r="D41766" t="s">
        <v>2382</v>
      </c>
      <c r="E41766">
        <v>-40</v>
      </c>
    </row>
    <row r="41767" spans="1:5" x14ac:dyDescent="0.3">
      <c r="A41767">
        <v>30800003</v>
      </c>
      <c r="B41767" t="s">
        <v>2338</v>
      </c>
      <c r="C41767" t="s">
        <v>8</v>
      </c>
      <c r="D41767" t="s">
        <v>2383</v>
      </c>
      <c r="E41767">
        <v>0</v>
      </c>
    </row>
    <row r="41768" spans="1:5" x14ac:dyDescent="0.3">
      <c r="A41768">
        <v>30800003</v>
      </c>
      <c r="B41768" t="s">
        <v>2338</v>
      </c>
      <c r="C41768" t="s">
        <v>8</v>
      </c>
      <c r="D41768" t="s">
        <v>2384</v>
      </c>
      <c r="E41768">
        <v>-4</v>
      </c>
    </row>
    <row r="41769" spans="1:5" x14ac:dyDescent="0.3">
      <c r="A41769">
        <v>30800003</v>
      </c>
      <c r="B41769" t="s">
        <v>2338</v>
      </c>
      <c r="C41769" t="s">
        <v>8</v>
      </c>
      <c r="D41769" t="s">
        <v>2385</v>
      </c>
      <c r="E41769">
        <v>0</v>
      </c>
    </row>
    <row r="41770" spans="1:5" x14ac:dyDescent="0.3">
      <c r="A41770">
        <v>30800003</v>
      </c>
      <c r="B41770" t="s">
        <v>2338</v>
      </c>
      <c r="C41770" t="s">
        <v>8</v>
      </c>
      <c r="D41770" t="s">
        <v>2386</v>
      </c>
      <c r="E41770">
        <v>-20</v>
      </c>
    </row>
    <row r="41771" spans="1:5" x14ac:dyDescent="0.3">
      <c r="A41771">
        <v>30800003</v>
      </c>
      <c r="B41771" t="s">
        <v>2338</v>
      </c>
      <c r="C41771" t="s">
        <v>8</v>
      </c>
      <c r="D41771" t="s">
        <v>2387</v>
      </c>
      <c r="E41771">
        <v>-6</v>
      </c>
    </row>
    <row r="41772" spans="1:5" x14ac:dyDescent="0.3">
      <c r="A41772">
        <v>30800003</v>
      </c>
      <c r="B41772" t="s">
        <v>2338</v>
      </c>
      <c r="C41772" t="s">
        <v>8</v>
      </c>
      <c r="D41772" t="s">
        <v>2388</v>
      </c>
      <c r="E41772">
        <v>-8</v>
      </c>
    </row>
    <row r="41773" spans="1:5" x14ac:dyDescent="0.3">
      <c r="A41773">
        <v>30800003</v>
      </c>
      <c r="B41773" t="s">
        <v>2338</v>
      </c>
      <c r="C41773" t="s">
        <v>8</v>
      </c>
      <c r="D41773" t="s">
        <v>2389</v>
      </c>
      <c r="E41773">
        <v>0</v>
      </c>
    </row>
    <row r="41774" spans="1:5" x14ac:dyDescent="0.3">
      <c r="A41774">
        <v>30800003</v>
      </c>
      <c r="B41774" t="s">
        <v>2338</v>
      </c>
      <c r="C41774" t="s">
        <v>8</v>
      </c>
      <c r="D41774" t="s">
        <v>2390</v>
      </c>
      <c r="E41774">
        <v>-300</v>
      </c>
    </row>
    <row r="41775" spans="1:5" x14ac:dyDescent="0.3">
      <c r="A41775">
        <v>30800003</v>
      </c>
      <c r="B41775" t="s">
        <v>2338</v>
      </c>
      <c r="C41775" t="s">
        <v>8</v>
      </c>
      <c r="D41775" t="s">
        <v>2391</v>
      </c>
      <c r="E41775">
        <v>-550</v>
      </c>
    </row>
    <row r="41776" spans="1:5" x14ac:dyDescent="0.3">
      <c r="A41776">
        <v>30800003</v>
      </c>
      <c r="B41776" t="s">
        <v>2338</v>
      </c>
      <c r="C41776" t="s">
        <v>8</v>
      </c>
      <c r="D41776" t="s">
        <v>2392</v>
      </c>
      <c r="E41776">
        <v>0</v>
      </c>
    </row>
    <row r="41777" spans="1:5" x14ac:dyDescent="0.3">
      <c r="A41777">
        <v>30800003</v>
      </c>
      <c r="B41777" t="s">
        <v>2338</v>
      </c>
      <c r="C41777" t="s">
        <v>8</v>
      </c>
      <c r="D41777" t="s">
        <v>2393</v>
      </c>
      <c r="E41777">
        <v>0</v>
      </c>
    </row>
    <row r="41778" spans="1:5" x14ac:dyDescent="0.3">
      <c r="A41778">
        <v>30800003</v>
      </c>
      <c r="B41778" t="s">
        <v>2338</v>
      </c>
      <c r="C41778" t="s">
        <v>8</v>
      </c>
      <c r="D41778" t="s">
        <v>2394</v>
      </c>
      <c r="E41778">
        <v>0</v>
      </c>
    </row>
    <row r="41779" spans="1:5" x14ac:dyDescent="0.3">
      <c r="A41779">
        <v>30800003</v>
      </c>
      <c r="B41779" t="s">
        <v>2338</v>
      </c>
      <c r="C41779" t="s">
        <v>8</v>
      </c>
      <c r="D41779" t="s">
        <v>2395</v>
      </c>
      <c r="E41779">
        <v>-50</v>
      </c>
    </row>
    <row r="41780" spans="1:5" x14ac:dyDescent="0.3">
      <c r="A41780">
        <v>30800003</v>
      </c>
      <c r="B41780" t="s">
        <v>2338</v>
      </c>
      <c r="C41780" t="s">
        <v>8</v>
      </c>
      <c r="D41780" t="s">
        <v>2396</v>
      </c>
      <c r="E41780">
        <v>-16</v>
      </c>
    </row>
    <row r="41781" spans="1:5" x14ac:dyDescent="0.3">
      <c r="A41781">
        <v>30800003</v>
      </c>
      <c r="B41781" t="s">
        <v>2338</v>
      </c>
      <c r="C41781" t="s">
        <v>8</v>
      </c>
      <c r="D41781" t="s">
        <v>2397</v>
      </c>
      <c r="E41781">
        <v>0</v>
      </c>
    </row>
    <row r="41782" spans="1:5" x14ac:dyDescent="0.3">
      <c r="A41782">
        <v>30800003</v>
      </c>
      <c r="B41782" t="s">
        <v>2338</v>
      </c>
      <c r="C41782" t="s">
        <v>8</v>
      </c>
      <c r="D41782" t="s">
        <v>2398</v>
      </c>
      <c r="E41782">
        <v>-50</v>
      </c>
    </row>
    <row r="41783" spans="1:5" x14ac:dyDescent="0.3">
      <c r="A41783">
        <v>30800003</v>
      </c>
      <c r="B41783" t="s">
        <v>2338</v>
      </c>
      <c r="C41783" t="s">
        <v>8</v>
      </c>
      <c r="D41783" t="s">
        <v>2399</v>
      </c>
      <c r="E41783">
        <v>0</v>
      </c>
    </row>
    <row r="41784" spans="1:5" x14ac:dyDescent="0.3">
      <c r="A41784">
        <v>30800003</v>
      </c>
      <c r="B41784" t="s">
        <v>2338</v>
      </c>
      <c r="C41784" t="s">
        <v>8</v>
      </c>
      <c r="D41784" t="s">
        <v>2400</v>
      </c>
      <c r="E41784">
        <v>0</v>
      </c>
    </row>
    <row r="41785" spans="1:5" x14ac:dyDescent="0.3">
      <c r="A41785">
        <v>30800003</v>
      </c>
      <c r="B41785" t="s">
        <v>2338</v>
      </c>
      <c r="C41785" t="s">
        <v>8</v>
      </c>
      <c r="D41785" t="s">
        <v>2401</v>
      </c>
      <c r="E41785">
        <v>-200</v>
      </c>
    </row>
    <row r="41786" spans="1:5" x14ac:dyDescent="0.3">
      <c r="A41786">
        <v>30800003</v>
      </c>
      <c r="B41786" t="s">
        <v>2338</v>
      </c>
      <c r="C41786" t="s">
        <v>8</v>
      </c>
      <c r="D41786" t="s">
        <v>2402</v>
      </c>
      <c r="E41786">
        <v>-630</v>
      </c>
    </row>
    <row r="41787" spans="1:5" x14ac:dyDescent="0.3">
      <c r="A41787">
        <v>30800003</v>
      </c>
      <c r="B41787" t="s">
        <v>2338</v>
      </c>
      <c r="C41787" t="s">
        <v>8</v>
      </c>
      <c r="D41787" t="s">
        <v>2403</v>
      </c>
      <c r="E41787">
        <v>0</v>
      </c>
    </row>
    <row r="41788" spans="1:5" x14ac:dyDescent="0.3">
      <c r="A41788">
        <v>30800003</v>
      </c>
      <c r="B41788" t="s">
        <v>2338</v>
      </c>
      <c r="C41788" t="s">
        <v>8</v>
      </c>
      <c r="D41788" t="s">
        <v>2404</v>
      </c>
      <c r="E41788">
        <v>-50</v>
      </c>
    </row>
    <row r="41789" spans="1:5" x14ac:dyDescent="0.3">
      <c r="A41789">
        <v>30800003</v>
      </c>
      <c r="B41789" t="s">
        <v>2338</v>
      </c>
      <c r="C41789" t="s">
        <v>8</v>
      </c>
      <c r="D41789" t="s">
        <v>2405</v>
      </c>
      <c r="E41789">
        <v>0</v>
      </c>
    </row>
    <row r="41790" spans="1:5" x14ac:dyDescent="0.3">
      <c r="A41790">
        <v>30800003</v>
      </c>
      <c r="B41790" t="s">
        <v>2338</v>
      </c>
      <c r="C41790" t="s">
        <v>8</v>
      </c>
      <c r="D41790" t="s">
        <v>2406</v>
      </c>
      <c r="E41790">
        <v>0</v>
      </c>
    </row>
    <row r="41791" spans="1:5" x14ac:dyDescent="0.3">
      <c r="A41791">
        <v>30800003</v>
      </c>
      <c r="B41791" t="s">
        <v>2338</v>
      </c>
      <c r="C41791" t="s">
        <v>8</v>
      </c>
      <c r="D41791" t="s">
        <v>2407</v>
      </c>
      <c r="E41791">
        <v>0</v>
      </c>
    </row>
    <row r="41792" spans="1:5" x14ac:dyDescent="0.3">
      <c r="A41792">
        <v>30800003</v>
      </c>
      <c r="B41792" t="s">
        <v>2338</v>
      </c>
      <c r="C41792" t="s">
        <v>8</v>
      </c>
      <c r="D41792" t="s">
        <v>2408</v>
      </c>
      <c r="E41792">
        <v>-120</v>
      </c>
    </row>
    <row r="41793" spans="1:5" x14ac:dyDescent="0.3">
      <c r="A41793">
        <v>30800003</v>
      </c>
      <c r="B41793" t="s">
        <v>2338</v>
      </c>
      <c r="C41793" t="s">
        <v>8</v>
      </c>
      <c r="D41793" t="s">
        <v>2409</v>
      </c>
      <c r="E41793">
        <v>-600</v>
      </c>
    </row>
    <row r="41794" spans="1:5" x14ac:dyDescent="0.3">
      <c r="A41794">
        <v>30800003</v>
      </c>
      <c r="B41794" t="s">
        <v>2338</v>
      </c>
      <c r="C41794" t="s">
        <v>8</v>
      </c>
      <c r="D41794" t="s">
        <v>2410</v>
      </c>
      <c r="E41794">
        <v>-1</v>
      </c>
    </row>
    <row r="41795" spans="1:5" x14ac:dyDescent="0.3">
      <c r="A41795">
        <v>30800003</v>
      </c>
      <c r="B41795" t="s">
        <v>2338</v>
      </c>
      <c r="C41795" t="s">
        <v>8</v>
      </c>
      <c r="D41795" t="s">
        <v>2411</v>
      </c>
      <c r="E41795">
        <v>0</v>
      </c>
    </row>
    <row r="41796" spans="1:5" x14ac:dyDescent="0.3">
      <c r="A41796">
        <v>30800003</v>
      </c>
      <c r="B41796" t="s">
        <v>2338</v>
      </c>
      <c r="C41796" t="s">
        <v>8</v>
      </c>
      <c r="D41796" t="s">
        <v>2412</v>
      </c>
      <c r="E41796">
        <v>0</v>
      </c>
    </row>
    <row r="41797" spans="1:5" x14ac:dyDescent="0.3">
      <c r="A41797">
        <v>30800003</v>
      </c>
      <c r="B41797" t="s">
        <v>2338</v>
      </c>
      <c r="C41797" t="s">
        <v>8</v>
      </c>
      <c r="D41797" t="s">
        <v>2413</v>
      </c>
      <c r="E41797">
        <v>0</v>
      </c>
    </row>
    <row r="41798" spans="1:5" x14ac:dyDescent="0.3">
      <c r="A41798">
        <v>30300033</v>
      </c>
      <c r="B41798" t="s">
        <v>2340</v>
      </c>
      <c r="C41798" t="s">
        <v>8</v>
      </c>
      <c r="D41798" t="s">
        <v>2378</v>
      </c>
      <c r="E41798">
        <v>0</v>
      </c>
    </row>
    <row r="41799" spans="1:5" x14ac:dyDescent="0.3">
      <c r="A41799">
        <v>30300033</v>
      </c>
      <c r="B41799" t="s">
        <v>2340</v>
      </c>
      <c r="C41799" t="s">
        <v>8</v>
      </c>
      <c r="D41799" t="s">
        <v>2379</v>
      </c>
      <c r="E41799">
        <v>0</v>
      </c>
    </row>
    <row r="41800" spans="1:5" x14ac:dyDescent="0.3">
      <c r="A41800">
        <v>30300033</v>
      </c>
      <c r="B41800" t="s">
        <v>2340</v>
      </c>
      <c r="C41800" t="s">
        <v>8</v>
      </c>
      <c r="D41800" t="s">
        <v>2380</v>
      </c>
      <c r="E41800">
        <v>0</v>
      </c>
    </row>
    <row r="41801" spans="1:5" x14ac:dyDescent="0.3">
      <c r="A41801">
        <v>30300033</v>
      </c>
      <c r="B41801" t="s">
        <v>2340</v>
      </c>
      <c r="C41801" t="s">
        <v>8</v>
      </c>
      <c r="D41801" t="s">
        <v>2381</v>
      </c>
      <c r="E41801">
        <v>0</v>
      </c>
    </row>
    <row r="41802" spans="1:5" x14ac:dyDescent="0.3">
      <c r="A41802">
        <v>30300033</v>
      </c>
      <c r="B41802" t="s">
        <v>2340</v>
      </c>
      <c r="C41802" t="s">
        <v>8</v>
      </c>
      <c r="D41802" t="s">
        <v>2382</v>
      </c>
      <c r="E41802">
        <v>0</v>
      </c>
    </row>
    <row r="41803" spans="1:5" x14ac:dyDescent="0.3">
      <c r="A41803">
        <v>30300033</v>
      </c>
      <c r="B41803" t="s">
        <v>2340</v>
      </c>
      <c r="C41803" t="s">
        <v>8</v>
      </c>
      <c r="D41803" t="s">
        <v>2383</v>
      </c>
      <c r="E41803">
        <v>0</v>
      </c>
    </row>
    <row r="41804" spans="1:5" x14ac:dyDescent="0.3">
      <c r="A41804">
        <v>30300033</v>
      </c>
      <c r="B41804" t="s">
        <v>2340</v>
      </c>
      <c r="C41804" t="s">
        <v>8</v>
      </c>
      <c r="D41804" t="s">
        <v>2384</v>
      </c>
      <c r="E41804">
        <v>0</v>
      </c>
    </row>
    <row r="41805" spans="1:5" x14ac:dyDescent="0.3">
      <c r="A41805">
        <v>30300033</v>
      </c>
      <c r="B41805" t="s">
        <v>2340</v>
      </c>
      <c r="C41805" t="s">
        <v>8</v>
      </c>
      <c r="D41805" t="s">
        <v>2385</v>
      </c>
      <c r="E41805">
        <v>0</v>
      </c>
    </row>
    <row r="41806" spans="1:5" x14ac:dyDescent="0.3">
      <c r="A41806">
        <v>30300033</v>
      </c>
      <c r="B41806" t="s">
        <v>2340</v>
      </c>
      <c r="C41806" t="s">
        <v>8</v>
      </c>
      <c r="D41806" t="s">
        <v>2386</v>
      </c>
      <c r="E41806">
        <v>0</v>
      </c>
    </row>
    <row r="41807" spans="1:5" x14ac:dyDescent="0.3">
      <c r="A41807">
        <v>30300033</v>
      </c>
      <c r="B41807" t="s">
        <v>2340</v>
      </c>
      <c r="C41807" t="s">
        <v>8</v>
      </c>
      <c r="D41807" t="s">
        <v>2387</v>
      </c>
      <c r="E41807">
        <v>0</v>
      </c>
    </row>
    <row r="41808" spans="1:5" x14ac:dyDescent="0.3">
      <c r="A41808">
        <v>30300033</v>
      </c>
      <c r="B41808" t="s">
        <v>2340</v>
      </c>
      <c r="C41808" t="s">
        <v>8</v>
      </c>
      <c r="D41808" t="s">
        <v>2388</v>
      </c>
      <c r="E41808">
        <v>-15</v>
      </c>
    </row>
    <row r="41809" spans="1:5" x14ac:dyDescent="0.3">
      <c r="A41809">
        <v>30300033</v>
      </c>
      <c r="B41809" t="s">
        <v>2340</v>
      </c>
      <c r="C41809" t="s">
        <v>8</v>
      </c>
      <c r="D41809" t="s">
        <v>2389</v>
      </c>
      <c r="E41809">
        <v>0</v>
      </c>
    </row>
    <row r="41810" spans="1:5" x14ac:dyDescent="0.3">
      <c r="A41810">
        <v>30300033</v>
      </c>
      <c r="B41810" t="s">
        <v>2340</v>
      </c>
      <c r="C41810" t="s">
        <v>8</v>
      </c>
      <c r="D41810" t="s">
        <v>2390</v>
      </c>
      <c r="E41810">
        <v>0</v>
      </c>
    </row>
    <row r="41811" spans="1:5" x14ac:dyDescent="0.3">
      <c r="A41811">
        <v>30300033</v>
      </c>
      <c r="B41811" t="s">
        <v>2340</v>
      </c>
      <c r="C41811" t="s">
        <v>8</v>
      </c>
      <c r="D41811" t="s">
        <v>2391</v>
      </c>
      <c r="E41811">
        <v>-25</v>
      </c>
    </row>
    <row r="41812" spans="1:5" x14ac:dyDescent="0.3">
      <c r="A41812">
        <v>30300033</v>
      </c>
      <c r="B41812" t="s">
        <v>2340</v>
      </c>
      <c r="C41812" t="s">
        <v>8</v>
      </c>
      <c r="D41812" t="s">
        <v>2392</v>
      </c>
      <c r="E41812">
        <v>0</v>
      </c>
    </row>
    <row r="41813" spans="1:5" x14ac:dyDescent="0.3">
      <c r="A41813">
        <v>30300033</v>
      </c>
      <c r="B41813" t="s">
        <v>2340</v>
      </c>
      <c r="C41813" t="s">
        <v>8</v>
      </c>
      <c r="D41813" t="s">
        <v>2393</v>
      </c>
      <c r="E41813">
        <v>-8</v>
      </c>
    </row>
    <row r="41814" spans="1:5" x14ac:dyDescent="0.3">
      <c r="A41814">
        <v>30300033</v>
      </c>
      <c r="B41814" t="s">
        <v>2340</v>
      </c>
      <c r="C41814" t="s">
        <v>8</v>
      </c>
      <c r="D41814" t="s">
        <v>2394</v>
      </c>
      <c r="E41814">
        <v>0</v>
      </c>
    </row>
    <row r="41815" spans="1:5" x14ac:dyDescent="0.3">
      <c r="A41815">
        <v>30300033</v>
      </c>
      <c r="B41815" t="s">
        <v>2340</v>
      </c>
      <c r="C41815" t="s">
        <v>8</v>
      </c>
      <c r="D41815" t="s">
        <v>2395</v>
      </c>
      <c r="E41815">
        <v>0</v>
      </c>
    </row>
    <row r="41816" spans="1:5" x14ac:dyDescent="0.3">
      <c r="A41816">
        <v>30300033</v>
      </c>
      <c r="B41816" t="s">
        <v>2340</v>
      </c>
      <c r="C41816" t="s">
        <v>8</v>
      </c>
      <c r="D41816" t="s">
        <v>2396</v>
      </c>
      <c r="E41816">
        <v>0</v>
      </c>
    </row>
    <row r="41817" spans="1:5" x14ac:dyDescent="0.3">
      <c r="A41817">
        <v>30300033</v>
      </c>
      <c r="B41817" t="s">
        <v>2340</v>
      </c>
      <c r="C41817" t="s">
        <v>8</v>
      </c>
      <c r="D41817" t="s">
        <v>2397</v>
      </c>
      <c r="E41817">
        <v>0</v>
      </c>
    </row>
    <row r="41818" spans="1:5" x14ac:dyDescent="0.3">
      <c r="A41818">
        <v>30300033</v>
      </c>
      <c r="B41818" t="s">
        <v>2340</v>
      </c>
      <c r="C41818" t="s">
        <v>8</v>
      </c>
      <c r="D41818" t="s">
        <v>2398</v>
      </c>
      <c r="E41818">
        <v>0</v>
      </c>
    </row>
    <row r="41819" spans="1:5" x14ac:dyDescent="0.3">
      <c r="A41819">
        <v>30300033</v>
      </c>
      <c r="B41819" t="s">
        <v>2340</v>
      </c>
      <c r="C41819" t="s">
        <v>8</v>
      </c>
      <c r="D41819" t="s">
        <v>2399</v>
      </c>
      <c r="E41819">
        <v>0</v>
      </c>
    </row>
    <row r="41820" spans="1:5" x14ac:dyDescent="0.3">
      <c r="A41820">
        <v>30300033</v>
      </c>
      <c r="B41820" t="s">
        <v>2340</v>
      </c>
      <c r="C41820" t="s">
        <v>8</v>
      </c>
      <c r="D41820" t="s">
        <v>2400</v>
      </c>
      <c r="E41820">
        <v>-10</v>
      </c>
    </row>
    <row r="41821" spans="1:5" x14ac:dyDescent="0.3">
      <c r="A41821">
        <v>30300033</v>
      </c>
      <c r="B41821" t="s">
        <v>2340</v>
      </c>
      <c r="C41821" t="s">
        <v>8</v>
      </c>
      <c r="D41821" t="s">
        <v>2401</v>
      </c>
      <c r="E41821">
        <v>0</v>
      </c>
    </row>
    <row r="41822" spans="1:5" x14ac:dyDescent="0.3">
      <c r="A41822">
        <v>30300033</v>
      </c>
      <c r="B41822" t="s">
        <v>2340</v>
      </c>
      <c r="C41822" t="s">
        <v>8</v>
      </c>
      <c r="D41822" t="s">
        <v>2402</v>
      </c>
      <c r="E41822">
        <v>0</v>
      </c>
    </row>
    <row r="41823" spans="1:5" x14ac:dyDescent="0.3">
      <c r="A41823">
        <v>30300033</v>
      </c>
      <c r="B41823" t="s">
        <v>2340</v>
      </c>
      <c r="C41823" t="s">
        <v>8</v>
      </c>
      <c r="D41823" t="s">
        <v>2403</v>
      </c>
      <c r="E41823">
        <v>0</v>
      </c>
    </row>
    <row r="41824" spans="1:5" x14ac:dyDescent="0.3">
      <c r="A41824">
        <v>30300033</v>
      </c>
      <c r="B41824" t="s">
        <v>2340</v>
      </c>
      <c r="C41824" t="s">
        <v>8</v>
      </c>
      <c r="D41824" t="s">
        <v>2404</v>
      </c>
      <c r="E41824">
        <v>0</v>
      </c>
    </row>
    <row r="41825" spans="1:5" x14ac:dyDescent="0.3">
      <c r="A41825">
        <v>30300033</v>
      </c>
      <c r="B41825" t="s">
        <v>2340</v>
      </c>
      <c r="C41825" t="s">
        <v>8</v>
      </c>
      <c r="D41825" t="s">
        <v>2405</v>
      </c>
      <c r="E41825">
        <v>0</v>
      </c>
    </row>
    <row r="41826" spans="1:5" x14ac:dyDescent="0.3">
      <c r="A41826">
        <v>30300033</v>
      </c>
      <c r="B41826" t="s">
        <v>2340</v>
      </c>
      <c r="C41826" t="s">
        <v>8</v>
      </c>
      <c r="D41826" t="s">
        <v>2406</v>
      </c>
      <c r="E41826">
        <v>0</v>
      </c>
    </row>
    <row r="41827" spans="1:5" x14ac:dyDescent="0.3">
      <c r="A41827">
        <v>30300033</v>
      </c>
      <c r="B41827" t="s">
        <v>2340</v>
      </c>
      <c r="C41827" t="s">
        <v>8</v>
      </c>
      <c r="D41827" t="s">
        <v>2407</v>
      </c>
      <c r="E41827">
        <v>0</v>
      </c>
    </row>
    <row r="41828" spans="1:5" x14ac:dyDescent="0.3">
      <c r="A41828">
        <v>30300033</v>
      </c>
      <c r="B41828" t="s">
        <v>2340</v>
      </c>
      <c r="C41828" t="s">
        <v>8</v>
      </c>
      <c r="D41828" t="s">
        <v>2408</v>
      </c>
      <c r="E41828">
        <v>-20</v>
      </c>
    </row>
    <row r="41829" spans="1:5" x14ac:dyDescent="0.3">
      <c r="A41829">
        <v>30300033</v>
      </c>
      <c r="B41829" t="s">
        <v>2340</v>
      </c>
      <c r="C41829" t="s">
        <v>8</v>
      </c>
      <c r="D41829" t="s">
        <v>2409</v>
      </c>
      <c r="E41829">
        <v>0</v>
      </c>
    </row>
    <row r="41830" spans="1:5" x14ac:dyDescent="0.3">
      <c r="A41830">
        <v>30300033</v>
      </c>
      <c r="B41830" t="s">
        <v>2340</v>
      </c>
      <c r="C41830" t="s">
        <v>8</v>
      </c>
      <c r="D41830" t="s">
        <v>2410</v>
      </c>
      <c r="E41830">
        <v>0</v>
      </c>
    </row>
    <row r="41831" spans="1:5" x14ac:dyDescent="0.3">
      <c r="A41831">
        <v>30300033</v>
      </c>
      <c r="B41831" t="s">
        <v>2340</v>
      </c>
      <c r="C41831" t="s">
        <v>8</v>
      </c>
      <c r="D41831" t="s">
        <v>2411</v>
      </c>
      <c r="E41831">
        <v>0</v>
      </c>
    </row>
    <row r="41832" spans="1:5" x14ac:dyDescent="0.3">
      <c r="A41832">
        <v>30300033</v>
      </c>
      <c r="B41832" t="s">
        <v>2340</v>
      </c>
      <c r="C41832" t="s">
        <v>8</v>
      </c>
      <c r="D41832" t="s">
        <v>2412</v>
      </c>
      <c r="E41832">
        <v>0</v>
      </c>
    </row>
    <row r="41833" spans="1:5" x14ac:dyDescent="0.3">
      <c r="A41833">
        <v>30300033</v>
      </c>
      <c r="B41833" t="s">
        <v>2340</v>
      </c>
      <c r="C41833" t="s">
        <v>8</v>
      </c>
      <c r="D41833" t="s">
        <v>2413</v>
      </c>
      <c r="E41833">
        <v>0</v>
      </c>
    </row>
    <row r="41834" spans="1:5" x14ac:dyDescent="0.3">
      <c r="A41834">
        <v>30040033</v>
      </c>
      <c r="B41834" t="s">
        <v>2342</v>
      </c>
      <c r="C41834" t="s">
        <v>8</v>
      </c>
      <c r="D41834" t="s">
        <v>2378</v>
      </c>
      <c r="E41834">
        <v>0</v>
      </c>
    </row>
    <row r="41835" spans="1:5" x14ac:dyDescent="0.3">
      <c r="A41835">
        <v>30040033</v>
      </c>
      <c r="B41835" t="s">
        <v>2342</v>
      </c>
      <c r="C41835" t="s">
        <v>8</v>
      </c>
      <c r="D41835" t="s">
        <v>2379</v>
      </c>
      <c r="E41835">
        <v>0</v>
      </c>
    </row>
    <row r="41836" spans="1:5" x14ac:dyDescent="0.3">
      <c r="A41836">
        <v>30040033</v>
      </c>
      <c r="B41836" t="s">
        <v>2342</v>
      </c>
      <c r="C41836" t="s">
        <v>8</v>
      </c>
      <c r="D41836" t="s">
        <v>2380</v>
      </c>
      <c r="E41836">
        <v>0</v>
      </c>
    </row>
    <row r="41837" spans="1:5" x14ac:dyDescent="0.3">
      <c r="A41837">
        <v>30040033</v>
      </c>
      <c r="B41837" t="s">
        <v>2342</v>
      </c>
      <c r="C41837" t="s">
        <v>8</v>
      </c>
      <c r="D41837" t="s">
        <v>2381</v>
      </c>
      <c r="E41837">
        <v>0</v>
      </c>
    </row>
    <row r="41838" spans="1:5" x14ac:dyDescent="0.3">
      <c r="A41838">
        <v>30040033</v>
      </c>
      <c r="B41838" t="s">
        <v>2342</v>
      </c>
      <c r="C41838" t="s">
        <v>8</v>
      </c>
      <c r="D41838" t="s">
        <v>2382</v>
      </c>
      <c r="E41838">
        <v>0</v>
      </c>
    </row>
    <row r="41839" spans="1:5" x14ac:dyDescent="0.3">
      <c r="A41839">
        <v>30040033</v>
      </c>
      <c r="B41839" t="s">
        <v>2342</v>
      </c>
      <c r="C41839" t="s">
        <v>8</v>
      </c>
      <c r="D41839" t="s">
        <v>2383</v>
      </c>
      <c r="E41839">
        <v>0</v>
      </c>
    </row>
    <row r="41840" spans="1:5" x14ac:dyDescent="0.3">
      <c r="A41840">
        <v>30040033</v>
      </c>
      <c r="B41840" t="s">
        <v>2342</v>
      </c>
      <c r="C41840" t="s">
        <v>8</v>
      </c>
      <c r="D41840" t="s">
        <v>2384</v>
      </c>
      <c r="E41840">
        <v>0</v>
      </c>
    </row>
    <row r="41841" spans="1:5" x14ac:dyDescent="0.3">
      <c r="A41841">
        <v>30040033</v>
      </c>
      <c r="B41841" t="s">
        <v>2342</v>
      </c>
      <c r="C41841" t="s">
        <v>8</v>
      </c>
      <c r="D41841" t="s">
        <v>2385</v>
      </c>
      <c r="E41841">
        <v>-20</v>
      </c>
    </row>
    <row r="41842" spans="1:5" x14ac:dyDescent="0.3">
      <c r="A41842">
        <v>30040033</v>
      </c>
      <c r="B41842" t="s">
        <v>2342</v>
      </c>
      <c r="C41842" t="s">
        <v>8</v>
      </c>
      <c r="D41842" t="s">
        <v>2386</v>
      </c>
      <c r="E41842">
        <v>0</v>
      </c>
    </row>
    <row r="41843" spans="1:5" x14ac:dyDescent="0.3">
      <c r="A41843">
        <v>30040033</v>
      </c>
      <c r="B41843" t="s">
        <v>2342</v>
      </c>
      <c r="C41843" t="s">
        <v>8</v>
      </c>
      <c r="D41843" t="s">
        <v>2387</v>
      </c>
      <c r="E41843">
        <v>0</v>
      </c>
    </row>
    <row r="41844" spans="1:5" x14ac:dyDescent="0.3">
      <c r="A41844">
        <v>30040033</v>
      </c>
      <c r="B41844" t="s">
        <v>2342</v>
      </c>
      <c r="C41844" t="s">
        <v>8</v>
      </c>
      <c r="D41844" t="s">
        <v>2388</v>
      </c>
      <c r="E41844">
        <v>0</v>
      </c>
    </row>
    <row r="41845" spans="1:5" x14ac:dyDescent="0.3">
      <c r="A41845">
        <v>30040033</v>
      </c>
      <c r="B41845" t="s">
        <v>2342</v>
      </c>
      <c r="C41845" t="s">
        <v>8</v>
      </c>
      <c r="D41845" t="s">
        <v>2389</v>
      </c>
      <c r="E41845">
        <v>0</v>
      </c>
    </row>
    <row r="41846" spans="1:5" x14ac:dyDescent="0.3">
      <c r="A41846">
        <v>30040033</v>
      </c>
      <c r="B41846" t="s">
        <v>2342</v>
      </c>
      <c r="C41846" t="s">
        <v>8</v>
      </c>
      <c r="D41846" t="s">
        <v>2390</v>
      </c>
      <c r="E41846">
        <v>-10</v>
      </c>
    </row>
    <row r="41847" spans="1:5" x14ac:dyDescent="0.3">
      <c r="A41847">
        <v>30040033</v>
      </c>
      <c r="B41847" t="s">
        <v>2342</v>
      </c>
      <c r="C41847" t="s">
        <v>8</v>
      </c>
      <c r="D41847" t="s">
        <v>2391</v>
      </c>
      <c r="E41847">
        <v>0</v>
      </c>
    </row>
    <row r="41848" spans="1:5" x14ac:dyDescent="0.3">
      <c r="A41848">
        <v>30040033</v>
      </c>
      <c r="B41848" t="s">
        <v>2342</v>
      </c>
      <c r="C41848" t="s">
        <v>8</v>
      </c>
      <c r="D41848" t="s">
        <v>2392</v>
      </c>
      <c r="E41848">
        <v>0</v>
      </c>
    </row>
    <row r="41849" spans="1:5" x14ac:dyDescent="0.3">
      <c r="A41849">
        <v>30040033</v>
      </c>
      <c r="B41849" t="s">
        <v>2342</v>
      </c>
      <c r="C41849" t="s">
        <v>8</v>
      </c>
      <c r="D41849" t="s">
        <v>2393</v>
      </c>
      <c r="E41849">
        <v>0</v>
      </c>
    </row>
    <row r="41850" spans="1:5" x14ac:dyDescent="0.3">
      <c r="A41850">
        <v>30040033</v>
      </c>
      <c r="B41850" t="s">
        <v>2342</v>
      </c>
      <c r="C41850" t="s">
        <v>8</v>
      </c>
      <c r="D41850" t="s">
        <v>2394</v>
      </c>
      <c r="E41850">
        <v>0</v>
      </c>
    </row>
    <row r="41851" spans="1:5" x14ac:dyDescent="0.3">
      <c r="A41851">
        <v>30040033</v>
      </c>
      <c r="B41851" t="s">
        <v>2342</v>
      </c>
      <c r="C41851" t="s">
        <v>8</v>
      </c>
      <c r="D41851" t="s">
        <v>2395</v>
      </c>
      <c r="E41851">
        <v>0</v>
      </c>
    </row>
    <row r="41852" spans="1:5" x14ac:dyDescent="0.3">
      <c r="A41852">
        <v>30040033</v>
      </c>
      <c r="B41852" t="s">
        <v>2342</v>
      </c>
      <c r="C41852" t="s">
        <v>8</v>
      </c>
      <c r="D41852" t="s">
        <v>2396</v>
      </c>
      <c r="E41852">
        <v>-4</v>
      </c>
    </row>
    <row r="41853" spans="1:5" x14ac:dyDescent="0.3">
      <c r="A41853">
        <v>30040033</v>
      </c>
      <c r="B41853" t="s">
        <v>2342</v>
      </c>
      <c r="C41853" t="s">
        <v>8</v>
      </c>
      <c r="D41853" t="s">
        <v>2397</v>
      </c>
      <c r="E41853">
        <v>0</v>
      </c>
    </row>
    <row r="41854" spans="1:5" x14ac:dyDescent="0.3">
      <c r="A41854">
        <v>30040033</v>
      </c>
      <c r="B41854" t="s">
        <v>2342</v>
      </c>
      <c r="C41854" t="s">
        <v>8</v>
      </c>
      <c r="D41854" t="s">
        <v>2398</v>
      </c>
      <c r="E41854">
        <v>0</v>
      </c>
    </row>
    <row r="41855" spans="1:5" x14ac:dyDescent="0.3">
      <c r="A41855">
        <v>30040033</v>
      </c>
      <c r="B41855" t="s">
        <v>2342</v>
      </c>
      <c r="C41855" t="s">
        <v>8</v>
      </c>
      <c r="D41855" t="s">
        <v>2399</v>
      </c>
      <c r="E41855">
        <v>0</v>
      </c>
    </row>
    <row r="41856" spans="1:5" x14ac:dyDescent="0.3">
      <c r="A41856">
        <v>30040033</v>
      </c>
      <c r="B41856" t="s">
        <v>2342</v>
      </c>
      <c r="C41856" t="s">
        <v>8</v>
      </c>
      <c r="D41856" t="s">
        <v>2400</v>
      </c>
      <c r="E41856">
        <v>0</v>
      </c>
    </row>
    <row r="41857" spans="1:5" x14ac:dyDescent="0.3">
      <c r="A41857">
        <v>30040033</v>
      </c>
      <c r="B41857" t="s">
        <v>2342</v>
      </c>
      <c r="C41857" t="s">
        <v>8</v>
      </c>
      <c r="D41857" t="s">
        <v>2401</v>
      </c>
      <c r="E41857">
        <v>0</v>
      </c>
    </row>
    <row r="41858" spans="1:5" x14ac:dyDescent="0.3">
      <c r="A41858">
        <v>30040033</v>
      </c>
      <c r="B41858" t="s">
        <v>2342</v>
      </c>
      <c r="C41858" t="s">
        <v>8</v>
      </c>
      <c r="D41858" t="s">
        <v>2402</v>
      </c>
      <c r="E41858">
        <v>0</v>
      </c>
    </row>
    <row r="41859" spans="1:5" x14ac:dyDescent="0.3">
      <c r="A41859">
        <v>30040033</v>
      </c>
      <c r="B41859" t="s">
        <v>2342</v>
      </c>
      <c r="C41859" t="s">
        <v>8</v>
      </c>
      <c r="D41859" t="s">
        <v>2403</v>
      </c>
      <c r="E41859">
        <v>0</v>
      </c>
    </row>
    <row r="41860" spans="1:5" x14ac:dyDescent="0.3">
      <c r="A41860">
        <v>30040033</v>
      </c>
      <c r="B41860" t="s">
        <v>2342</v>
      </c>
      <c r="C41860" t="s">
        <v>8</v>
      </c>
      <c r="D41860" t="s">
        <v>2404</v>
      </c>
      <c r="E41860">
        <v>0</v>
      </c>
    </row>
    <row r="41861" spans="1:5" x14ac:dyDescent="0.3">
      <c r="A41861">
        <v>30040033</v>
      </c>
      <c r="B41861" t="s">
        <v>2342</v>
      </c>
      <c r="C41861" t="s">
        <v>8</v>
      </c>
      <c r="D41861" t="s">
        <v>2405</v>
      </c>
      <c r="E41861">
        <v>-10</v>
      </c>
    </row>
    <row r="41862" spans="1:5" x14ac:dyDescent="0.3">
      <c r="A41862">
        <v>30040033</v>
      </c>
      <c r="B41862" t="s">
        <v>2342</v>
      </c>
      <c r="C41862" t="s">
        <v>8</v>
      </c>
      <c r="D41862" t="s">
        <v>2406</v>
      </c>
      <c r="E41862">
        <v>-20</v>
      </c>
    </row>
    <row r="41863" spans="1:5" x14ac:dyDescent="0.3">
      <c r="A41863">
        <v>30040033</v>
      </c>
      <c r="B41863" t="s">
        <v>2342</v>
      </c>
      <c r="C41863" t="s">
        <v>8</v>
      </c>
      <c r="D41863" t="s">
        <v>2407</v>
      </c>
      <c r="E41863">
        <v>0</v>
      </c>
    </row>
    <row r="41864" spans="1:5" x14ac:dyDescent="0.3">
      <c r="A41864">
        <v>30040033</v>
      </c>
      <c r="B41864" t="s">
        <v>2342</v>
      </c>
      <c r="C41864" t="s">
        <v>8</v>
      </c>
      <c r="D41864" t="s">
        <v>2408</v>
      </c>
      <c r="E41864">
        <v>0</v>
      </c>
    </row>
    <row r="41865" spans="1:5" x14ac:dyDescent="0.3">
      <c r="A41865">
        <v>30040033</v>
      </c>
      <c r="B41865" t="s">
        <v>2342</v>
      </c>
      <c r="C41865" t="s">
        <v>8</v>
      </c>
      <c r="D41865" t="s">
        <v>2409</v>
      </c>
      <c r="E41865">
        <v>0</v>
      </c>
    </row>
    <row r="41866" spans="1:5" x14ac:dyDescent="0.3">
      <c r="A41866">
        <v>30040033</v>
      </c>
      <c r="B41866" t="s">
        <v>2342</v>
      </c>
      <c r="C41866" t="s">
        <v>8</v>
      </c>
      <c r="D41866" t="s">
        <v>2410</v>
      </c>
      <c r="E41866">
        <v>0</v>
      </c>
    </row>
    <row r="41867" spans="1:5" x14ac:dyDescent="0.3">
      <c r="A41867">
        <v>30040033</v>
      </c>
      <c r="B41867" t="s">
        <v>2342</v>
      </c>
      <c r="C41867" t="s">
        <v>8</v>
      </c>
      <c r="D41867" t="s">
        <v>2411</v>
      </c>
      <c r="E41867">
        <v>0</v>
      </c>
    </row>
    <row r="41868" spans="1:5" x14ac:dyDescent="0.3">
      <c r="A41868">
        <v>30040033</v>
      </c>
      <c r="B41868" t="s">
        <v>2342</v>
      </c>
      <c r="C41868" t="s">
        <v>8</v>
      </c>
      <c r="D41868" t="s">
        <v>2412</v>
      </c>
      <c r="E41868">
        <v>0</v>
      </c>
    </row>
    <row r="41869" spans="1:5" x14ac:dyDescent="0.3">
      <c r="A41869">
        <v>30040033</v>
      </c>
      <c r="B41869" t="s">
        <v>2342</v>
      </c>
      <c r="C41869" t="s">
        <v>8</v>
      </c>
      <c r="D41869" t="s">
        <v>2413</v>
      </c>
      <c r="E41869">
        <v>0</v>
      </c>
    </row>
    <row r="41870" spans="1:5" x14ac:dyDescent="0.3">
      <c r="A41870">
        <v>50370008</v>
      </c>
      <c r="B41870" t="s">
        <v>2344</v>
      </c>
      <c r="C41870" t="s">
        <v>8</v>
      </c>
      <c r="D41870" t="s">
        <v>2378</v>
      </c>
      <c r="E41870">
        <v>0</v>
      </c>
    </row>
    <row r="41871" spans="1:5" x14ac:dyDescent="0.3">
      <c r="A41871">
        <v>50370008</v>
      </c>
      <c r="B41871" t="s">
        <v>2344</v>
      </c>
      <c r="C41871" t="s">
        <v>8</v>
      </c>
      <c r="D41871" t="s">
        <v>2379</v>
      </c>
      <c r="E41871">
        <v>0</v>
      </c>
    </row>
    <row r="41872" spans="1:5" x14ac:dyDescent="0.3">
      <c r="A41872">
        <v>50370008</v>
      </c>
      <c r="B41872" t="s">
        <v>2344</v>
      </c>
      <c r="C41872" t="s">
        <v>8</v>
      </c>
      <c r="D41872" t="s">
        <v>2380</v>
      </c>
      <c r="E41872">
        <v>0</v>
      </c>
    </row>
    <row r="41873" spans="1:5" x14ac:dyDescent="0.3">
      <c r="A41873">
        <v>50370008</v>
      </c>
      <c r="B41873" t="s">
        <v>2344</v>
      </c>
      <c r="C41873" t="s">
        <v>8</v>
      </c>
      <c r="D41873" t="s">
        <v>2381</v>
      </c>
      <c r="E41873">
        <v>0</v>
      </c>
    </row>
    <row r="41874" spans="1:5" x14ac:dyDescent="0.3">
      <c r="A41874">
        <v>50370008</v>
      </c>
      <c r="B41874" t="s">
        <v>2344</v>
      </c>
      <c r="C41874" t="s">
        <v>8</v>
      </c>
      <c r="D41874" t="s">
        <v>2382</v>
      </c>
      <c r="E41874">
        <v>0</v>
      </c>
    </row>
    <row r="41875" spans="1:5" x14ac:dyDescent="0.3">
      <c r="A41875">
        <v>50370008</v>
      </c>
      <c r="B41875" t="s">
        <v>2344</v>
      </c>
      <c r="C41875" t="s">
        <v>8</v>
      </c>
      <c r="D41875" t="s">
        <v>2383</v>
      </c>
      <c r="E41875">
        <v>0</v>
      </c>
    </row>
    <row r="41876" spans="1:5" x14ac:dyDescent="0.3">
      <c r="A41876">
        <v>50370008</v>
      </c>
      <c r="B41876" t="s">
        <v>2344</v>
      </c>
      <c r="C41876" t="s">
        <v>8</v>
      </c>
      <c r="D41876" t="s">
        <v>2384</v>
      </c>
      <c r="E41876">
        <v>0</v>
      </c>
    </row>
    <row r="41877" spans="1:5" x14ac:dyDescent="0.3">
      <c r="A41877">
        <v>50370008</v>
      </c>
      <c r="B41877" t="s">
        <v>2344</v>
      </c>
      <c r="C41877" t="s">
        <v>8</v>
      </c>
      <c r="D41877" t="s">
        <v>2385</v>
      </c>
      <c r="E41877">
        <v>0</v>
      </c>
    </row>
    <row r="41878" spans="1:5" x14ac:dyDescent="0.3">
      <c r="A41878">
        <v>50370008</v>
      </c>
      <c r="B41878" t="s">
        <v>2344</v>
      </c>
      <c r="C41878" t="s">
        <v>8</v>
      </c>
      <c r="D41878" t="s">
        <v>2386</v>
      </c>
      <c r="E41878">
        <v>0</v>
      </c>
    </row>
    <row r="41879" spans="1:5" x14ac:dyDescent="0.3">
      <c r="A41879">
        <v>50370008</v>
      </c>
      <c r="B41879" t="s">
        <v>2344</v>
      </c>
      <c r="C41879" t="s">
        <v>8</v>
      </c>
      <c r="D41879" t="s">
        <v>2387</v>
      </c>
      <c r="E41879">
        <v>0</v>
      </c>
    </row>
    <row r="41880" spans="1:5" x14ac:dyDescent="0.3">
      <c r="A41880">
        <v>50370008</v>
      </c>
      <c r="B41880" t="s">
        <v>2344</v>
      </c>
      <c r="C41880" t="s">
        <v>8</v>
      </c>
      <c r="D41880" t="s">
        <v>2388</v>
      </c>
      <c r="E41880">
        <v>0</v>
      </c>
    </row>
    <row r="41881" spans="1:5" x14ac:dyDescent="0.3">
      <c r="A41881">
        <v>50370008</v>
      </c>
      <c r="B41881" t="s">
        <v>2344</v>
      </c>
      <c r="C41881" t="s">
        <v>8</v>
      </c>
      <c r="D41881" t="s">
        <v>2389</v>
      </c>
      <c r="E41881">
        <v>0</v>
      </c>
    </row>
    <row r="41882" spans="1:5" x14ac:dyDescent="0.3">
      <c r="A41882">
        <v>50370008</v>
      </c>
      <c r="B41882" t="s">
        <v>2344</v>
      </c>
      <c r="C41882" t="s">
        <v>8</v>
      </c>
      <c r="D41882" t="s">
        <v>2390</v>
      </c>
      <c r="E41882">
        <v>0</v>
      </c>
    </row>
    <row r="41883" spans="1:5" x14ac:dyDescent="0.3">
      <c r="A41883">
        <v>50370008</v>
      </c>
      <c r="B41883" t="s">
        <v>2344</v>
      </c>
      <c r="C41883" t="s">
        <v>8</v>
      </c>
      <c r="D41883" t="s">
        <v>2391</v>
      </c>
      <c r="E41883">
        <v>0</v>
      </c>
    </row>
    <row r="41884" spans="1:5" x14ac:dyDescent="0.3">
      <c r="A41884">
        <v>50370008</v>
      </c>
      <c r="B41884" t="s">
        <v>2344</v>
      </c>
      <c r="C41884" t="s">
        <v>8</v>
      </c>
      <c r="D41884" t="s">
        <v>2392</v>
      </c>
      <c r="E41884">
        <v>0</v>
      </c>
    </row>
    <row r="41885" spans="1:5" x14ac:dyDescent="0.3">
      <c r="A41885">
        <v>50370008</v>
      </c>
      <c r="B41885" t="s">
        <v>2344</v>
      </c>
      <c r="C41885" t="s">
        <v>8</v>
      </c>
      <c r="D41885" t="s">
        <v>2393</v>
      </c>
      <c r="E41885">
        <v>0</v>
      </c>
    </row>
    <row r="41886" spans="1:5" x14ac:dyDescent="0.3">
      <c r="A41886">
        <v>50370008</v>
      </c>
      <c r="B41886" t="s">
        <v>2344</v>
      </c>
      <c r="C41886" t="s">
        <v>8</v>
      </c>
      <c r="D41886" t="s">
        <v>2394</v>
      </c>
      <c r="E41886">
        <v>0</v>
      </c>
    </row>
    <row r="41887" spans="1:5" x14ac:dyDescent="0.3">
      <c r="A41887">
        <v>50370008</v>
      </c>
      <c r="B41887" t="s">
        <v>2344</v>
      </c>
      <c r="C41887" t="s">
        <v>8</v>
      </c>
      <c r="D41887" t="s">
        <v>2395</v>
      </c>
      <c r="E41887">
        <v>0</v>
      </c>
    </row>
    <row r="41888" spans="1:5" x14ac:dyDescent="0.3">
      <c r="A41888">
        <v>50370008</v>
      </c>
      <c r="B41888" t="s">
        <v>2344</v>
      </c>
      <c r="C41888" t="s">
        <v>8</v>
      </c>
      <c r="D41888" t="s">
        <v>2396</v>
      </c>
      <c r="E41888">
        <v>0</v>
      </c>
    </row>
    <row r="41889" spans="1:5" x14ac:dyDescent="0.3">
      <c r="A41889">
        <v>50370008</v>
      </c>
      <c r="B41889" t="s">
        <v>2344</v>
      </c>
      <c r="C41889" t="s">
        <v>8</v>
      </c>
      <c r="D41889" t="s">
        <v>2397</v>
      </c>
      <c r="E41889">
        <v>0</v>
      </c>
    </row>
    <row r="41890" spans="1:5" x14ac:dyDescent="0.3">
      <c r="A41890">
        <v>50370008</v>
      </c>
      <c r="B41890" t="s">
        <v>2344</v>
      </c>
      <c r="C41890" t="s">
        <v>8</v>
      </c>
      <c r="D41890" t="s">
        <v>2398</v>
      </c>
      <c r="E41890">
        <v>0</v>
      </c>
    </row>
    <row r="41891" spans="1:5" x14ac:dyDescent="0.3">
      <c r="A41891">
        <v>50370008</v>
      </c>
      <c r="B41891" t="s">
        <v>2344</v>
      </c>
      <c r="C41891" t="s">
        <v>8</v>
      </c>
      <c r="D41891" t="s">
        <v>2399</v>
      </c>
      <c r="E41891">
        <v>0</v>
      </c>
    </row>
    <row r="41892" spans="1:5" x14ac:dyDescent="0.3">
      <c r="A41892">
        <v>50370008</v>
      </c>
      <c r="B41892" t="s">
        <v>2344</v>
      </c>
      <c r="C41892" t="s">
        <v>8</v>
      </c>
      <c r="D41892" t="s">
        <v>2400</v>
      </c>
      <c r="E41892">
        <v>0</v>
      </c>
    </row>
    <row r="41893" spans="1:5" x14ac:dyDescent="0.3">
      <c r="A41893">
        <v>50370008</v>
      </c>
      <c r="B41893" t="s">
        <v>2344</v>
      </c>
      <c r="C41893" t="s">
        <v>8</v>
      </c>
      <c r="D41893" t="s">
        <v>2401</v>
      </c>
      <c r="E41893">
        <v>0</v>
      </c>
    </row>
    <row r="41894" spans="1:5" x14ac:dyDescent="0.3">
      <c r="A41894">
        <v>50370008</v>
      </c>
      <c r="B41894" t="s">
        <v>2344</v>
      </c>
      <c r="C41894" t="s">
        <v>8</v>
      </c>
      <c r="D41894" t="s">
        <v>2402</v>
      </c>
      <c r="E41894">
        <v>0</v>
      </c>
    </row>
    <row r="41895" spans="1:5" x14ac:dyDescent="0.3">
      <c r="A41895">
        <v>50370008</v>
      </c>
      <c r="B41895" t="s">
        <v>2344</v>
      </c>
      <c r="C41895" t="s">
        <v>8</v>
      </c>
      <c r="D41895" t="s">
        <v>2403</v>
      </c>
      <c r="E41895">
        <v>0</v>
      </c>
    </row>
    <row r="41896" spans="1:5" x14ac:dyDescent="0.3">
      <c r="A41896">
        <v>50370008</v>
      </c>
      <c r="B41896" t="s">
        <v>2344</v>
      </c>
      <c r="C41896" t="s">
        <v>8</v>
      </c>
      <c r="D41896" t="s">
        <v>2404</v>
      </c>
      <c r="E41896">
        <v>0</v>
      </c>
    </row>
    <row r="41897" spans="1:5" x14ac:dyDescent="0.3">
      <c r="A41897">
        <v>50370008</v>
      </c>
      <c r="B41897" t="s">
        <v>2344</v>
      </c>
      <c r="C41897" t="s">
        <v>8</v>
      </c>
      <c r="D41897" t="s">
        <v>2405</v>
      </c>
      <c r="E41897">
        <v>0</v>
      </c>
    </row>
    <row r="41898" spans="1:5" x14ac:dyDescent="0.3">
      <c r="A41898">
        <v>50370008</v>
      </c>
      <c r="B41898" t="s">
        <v>2344</v>
      </c>
      <c r="C41898" t="s">
        <v>8</v>
      </c>
      <c r="D41898" t="s">
        <v>2406</v>
      </c>
      <c r="E41898">
        <v>0</v>
      </c>
    </row>
    <row r="41899" spans="1:5" x14ac:dyDescent="0.3">
      <c r="A41899">
        <v>50370008</v>
      </c>
      <c r="B41899" t="s">
        <v>2344</v>
      </c>
      <c r="C41899" t="s">
        <v>8</v>
      </c>
      <c r="D41899" t="s">
        <v>2407</v>
      </c>
      <c r="E41899">
        <v>0</v>
      </c>
    </row>
    <row r="41900" spans="1:5" x14ac:dyDescent="0.3">
      <c r="A41900">
        <v>50370008</v>
      </c>
      <c r="B41900" t="s">
        <v>2344</v>
      </c>
      <c r="C41900" t="s">
        <v>8</v>
      </c>
      <c r="D41900" t="s">
        <v>2408</v>
      </c>
      <c r="E41900">
        <v>0</v>
      </c>
    </row>
    <row r="41901" spans="1:5" x14ac:dyDescent="0.3">
      <c r="A41901">
        <v>50370008</v>
      </c>
      <c r="B41901" t="s">
        <v>2344</v>
      </c>
      <c r="C41901" t="s">
        <v>8</v>
      </c>
      <c r="D41901" t="s">
        <v>2409</v>
      </c>
      <c r="E41901">
        <v>0</v>
      </c>
    </row>
    <row r="41902" spans="1:5" x14ac:dyDescent="0.3">
      <c r="A41902">
        <v>50370008</v>
      </c>
      <c r="B41902" t="s">
        <v>2344</v>
      </c>
      <c r="C41902" t="s">
        <v>8</v>
      </c>
      <c r="D41902" t="s">
        <v>2410</v>
      </c>
      <c r="E41902">
        <v>0</v>
      </c>
    </row>
    <row r="41903" spans="1:5" x14ac:dyDescent="0.3">
      <c r="A41903">
        <v>50370008</v>
      </c>
      <c r="B41903" t="s">
        <v>2344</v>
      </c>
      <c r="C41903" t="s">
        <v>8</v>
      </c>
      <c r="D41903" t="s">
        <v>2411</v>
      </c>
      <c r="E41903">
        <v>0</v>
      </c>
    </row>
    <row r="41904" spans="1:5" x14ac:dyDescent="0.3">
      <c r="A41904">
        <v>50370008</v>
      </c>
      <c r="B41904" t="s">
        <v>2344</v>
      </c>
      <c r="C41904" t="s">
        <v>8</v>
      </c>
      <c r="D41904" t="s">
        <v>2412</v>
      </c>
      <c r="E41904">
        <v>-4</v>
      </c>
    </row>
    <row r="41905" spans="1:5" x14ac:dyDescent="0.3">
      <c r="A41905">
        <v>50370008</v>
      </c>
      <c r="B41905" t="s">
        <v>2344</v>
      </c>
      <c r="C41905" t="s">
        <v>8</v>
      </c>
      <c r="D41905" t="s">
        <v>2413</v>
      </c>
      <c r="E41905">
        <v>0</v>
      </c>
    </row>
    <row r="41906" spans="1:5" x14ac:dyDescent="0.3">
      <c r="A41906">
        <v>50370002</v>
      </c>
      <c r="B41906" t="s">
        <v>2346</v>
      </c>
      <c r="C41906" t="s">
        <v>8</v>
      </c>
      <c r="D41906" t="s">
        <v>2378</v>
      </c>
      <c r="E41906">
        <v>0</v>
      </c>
    </row>
    <row r="41907" spans="1:5" x14ac:dyDescent="0.3">
      <c r="A41907">
        <v>50370002</v>
      </c>
      <c r="B41907" t="s">
        <v>2346</v>
      </c>
      <c r="C41907" t="s">
        <v>8</v>
      </c>
      <c r="D41907" t="s">
        <v>2379</v>
      </c>
      <c r="E41907">
        <v>0</v>
      </c>
    </row>
    <row r="41908" spans="1:5" x14ac:dyDescent="0.3">
      <c r="A41908">
        <v>50370002</v>
      </c>
      <c r="B41908" t="s">
        <v>2346</v>
      </c>
      <c r="C41908" t="s">
        <v>8</v>
      </c>
      <c r="D41908" t="s">
        <v>2380</v>
      </c>
      <c r="E41908">
        <v>-10</v>
      </c>
    </row>
    <row r="41909" spans="1:5" x14ac:dyDescent="0.3">
      <c r="A41909">
        <v>50370002</v>
      </c>
      <c r="B41909" t="s">
        <v>2346</v>
      </c>
      <c r="C41909" t="s">
        <v>8</v>
      </c>
      <c r="D41909" t="s">
        <v>2381</v>
      </c>
      <c r="E41909">
        <v>0</v>
      </c>
    </row>
    <row r="41910" spans="1:5" x14ac:dyDescent="0.3">
      <c r="A41910">
        <v>50370002</v>
      </c>
      <c r="B41910" t="s">
        <v>2346</v>
      </c>
      <c r="C41910" t="s">
        <v>8</v>
      </c>
      <c r="D41910" t="s">
        <v>2382</v>
      </c>
      <c r="E41910">
        <v>0</v>
      </c>
    </row>
    <row r="41911" spans="1:5" x14ac:dyDescent="0.3">
      <c r="A41911">
        <v>50370002</v>
      </c>
      <c r="B41911" t="s">
        <v>2346</v>
      </c>
      <c r="C41911" t="s">
        <v>8</v>
      </c>
      <c r="D41911" t="s">
        <v>2383</v>
      </c>
      <c r="E41911">
        <v>0</v>
      </c>
    </row>
    <row r="41912" spans="1:5" x14ac:dyDescent="0.3">
      <c r="A41912">
        <v>50370002</v>
      </c>
      <c r="B41912" t="s">
        <v>2346</v>
      </c>
      <c r="C41912" t="s">
        <v>8</v>
      </c>
      <c r="D41912" t="s">
        <v>2384</v>
      </c>
      <c r="E41912">
        <v>0</v>
      </c>
    </row>
    <row r="41913" spans="1:5" x14ac:dyDescent="0.3">
      <c r="A41913">
        <v>50370002</v>
      </c>
      <c r="B41913" t="s">
        <v>2346</v>
      </c>
      <c r="C41913" t="s">
        <v>8</v>
      </c>
      <c r="D41913" t="s">
        <v>2385</v>
      </c>
      <c r="E41913">
        <v>0</v>
      </c>
    </row>
    <row r="41914" spans="1:5" x14ac:dyDescent="0.3">
      <c r="A41914">
        <v>50370002</v>
      </c>
      <c r="B41914" t="s">
        <v>2346</v>
      </c>
      <c r="C41914" t="s">
        <v>8</v>
      </c>
      <c r="D41914" t="s">
        <v>2386</v>
      </c>
      <c r="E41914">
        <v>0</v>
      </c>
    </row>
    <row r="41915" spans="1:5" x14ac:dyDescent="0.3">
      <c r="A41915">
        <v>50370002</v>
      </c>
      <c r="B41915" t="s">
        <v>2346</v>
      </c>
      <c r="C41915" t="s">
        <v>8</v>
      </c>
      <c r="D41915" t="s">
        <v>2387</v>
      </c>
      <c r="E41915">
        <v>0</v>
      </c>
    </row>
    <row r="41916" spans="1:5" x14ac:dyDescent="0.3">
      <c r="A41916">
        <v>50370002</v>
      </c>
      <c r="B41916" t="s">
        <v>2346</v>
      </c>
      <c r="C41916" t="s">
        <v>8</v>
      </c>
      <c r="D41916" t="s">
        <v>2388</v>
      </c>
      <c r="E41916">
        <v>0</v>
      </c>
    </row>
    <row r="41917" spans="1:5" x14ac:dyDescent="0.3">
      <c r="A41917">
        <v>50370002</v>
      </c>
      <c r="B41917" t="s">
        <v>2346</v>
      </c>
      <c r="C41917" t="s">
        <v>8</v>
      </c>
      <c r="D41917" t="s">
        <v>2389</v>
      </c>
      <c r="E41917">
        <v>-3</v>
      </c>
    </row>
    <row r="41918" spans="1:5" x14ac:dyDescent="0.3">
      <c r="A41918">
        <v>50370002</v>
      </c>
      <c r="B41918" t="s">
        <v>2346</v>
      </c>
      <c r="C41918" t="s">
        <v>8</v>
      </c>
      <c r="D41918" t="s">
        <v>2390</v>
      </c>
      <c r="E41918">
        <v>0</v>
      </c>
    </row>
    <row r="41919" spans="1:5" x14ac:dyDescent="0.3">
      <c r="A41919">
        <v>50370002</v>
      </c>
      <c r="B41919" t="s">
        <v>2346</v>
      </c>
      <c r="C41919" t="s">
        <v>8</v>
      </c>
      <c r="D41919" t="s">
        <v>2391</v>
      </c>
      <c r="E41919">
        <v>0</v>
      </c>
    </row>
    <row r="41920" spans="1:5" x14ac:dyDescent="0.3">
      <c r="A41920">
        <v>50370002</v>
      </c>
      <c r="B41920" t="s">
        <v>2346</v>
      </c>
      <c r="C41920" t="s">
        <v>8</v>
      </c>
      <c r="D41920" t="s">
        <v>2392</v>
      </c>
      <c r="E41920">
        <v>0</v>
      </c>
    </row>
    <row r="41921" spans="1:5" x14ac:dyDescent="0.3">
      <c r="A41921">
        <v>50370002</v>
      </c>
      <c r="B41921" t="s">
        <v>2346</v>
      </c>
      <c r="C41921" t="s">
        <v>8</v>
      </c>
      <c r="D41921" t="s">
        <v>2393</v>
      </c>
      <c r="E41921">
        <v>0</v>
      </c>
    </row>
    <row r="41922" spans="1:5" x14ac:dyDescent="0.3">
      <c r="A41922">
        <v>50370002</v>
      </c>
      <c r="B41922" t="s">
        <v>2346</v>
      </c>
      <c r="C41922" t="s">
        <v>8</v>
      </c>
      <c r="D41922" t="s">
        <v>2394</v>
      </c>
      <c r="E41922">
        <v>0</v>
      </c>
    </row>
    <row r="41923" spans="1:5" x14ac:dyDescent="0.3">
      <c r="A41923">
        <v>50370002</v>
      </c>
      <c r="B41923" t="s">
        <v>2346</v>
      </c>
      <c r="C41923" t="s">
        <v>8</v>
      </c>
      <c r="D41923" t="s">
        <v>2395</v>
      </c>
      <c r="E41923">
        <v>0</v>
      </c>
    </row>
    <row r="41924" spans="1:5" x14ac:dyDescent="0.3">
      <c r="A41924">
        <v>50370002</v>
      </c>
      <c r="B41924" t="s">
        <v>2346</v>
      </c>
      <c r="C41924" t="s">
        <v>8</v>
      </c>
      <c r="D41924" t="s">
        <v>2396</v>
      </c>
      <c r="E41924">
        <v>0</v>
      </c>
    </row>
    <row r="41925" spans="1:5" x14ac:dyDescent="0.3">
      <c r="A41925">
        <v>50370002</v>
      </c>
      <c r="B41925" t="s">
        <v>2346</v>
      </c>
      <c r="C41925" t="s">
        <v>8</v>
      </c>
      <c r="D41925" t="s">
        <v>2397</v>
      </c>
      <c r="E41925">
        <v>0</v>
      </c>
    </row>
    <row r="41926" spans="1:5" x14ac:dyDescent="0.3">
      <c r="A41926">
        <v>50370002</v>
      </c>
      <c r="B41926" t="s">
        <v>2346</v>
      </c>
      <c r="C41926" t="s">
        <v>8</v>
      </c>
      <c r="D41926" t="s">
        <v>2398</v>
      </c>
      <c r="E41926">
        <v>0</v>
      </c>
    </row>
    <row r="41927" spans="1:5" x14ac:dyDescent="0.3">
      <c r="A41927">
        <v>50370002</v>
      </c>
      <c r="B41927" t="s">
        <v>2346</v>
      </c>
      <c r="C41927" t="s">
        <v>8</v>
      </c>
      <c r="D41927" t="s">
        <v>2399</v>
      </c>
      <c r="E41927">
        <v>0</v>
      </c>
    </row>
    <row r="41928" spans="1:5" x14ac:dyDescent="0.3">
      <c r="A41928">
        <v>50370002</v>
      </c>
      <c r="B41928" t="s">
        <v>2346</v>
      </c>
      <c r="C41928" t="s">
        <v>8</v>
      </c>
      <c r="D41928" t="s">
        <v>2400</v>
      </c>
      <c r="E41928">
        <v>0</v>
      </c>
    </row>
    <row r="41929" spans="1:5" x14ac:dyDescent="0.3">
      <c r="A41929">
        <v>50370002</v>
      </c>
      <c r="B41929" t="s">
        <v>2346</v>
      </c>
      <c r="C41929" t="s">
        <v>8</v>
      </c>
      <c r="D41929" t="s">
        <v>2401</v>
      </c>
      <c r="E41929">
        <v>0</v>
      </c>
    </row>
    <row r="41930" spans="1:5" x14ac:dyDescent="0.3">
      <c r="A41930">
        <v>50370002</v>
      </c>
      <c r="B41930" t="s">
        <v>2346</v>
      </c>
      <c r="C41930" t="s">
        <v>8</v>
      </c>
      <c r="D41930" t="s">
        <v>2402</v>
      </c>
      <c r="E41930">
        <v>0</v>
      </c>
    </row>
    <row r="41931" spans="1:5" x14ac:dyDescent="0.3">
      <c r="A41931">
        <v>50370002</v>
      </c>
      <c r="B41931" t="s">
        <v>2346</v>
      </c>
      <c r="C41931" t="s">
        <v>8</v>
      </c>
      <c r="D41931" t="s">
        <v>2403</v>
      </c>
      <c r="E41931">
        <v>0</v>
      </c>
    </row>
    <row r="41932" spans="1:5" x14ac:dyDescent="0.3">
      <c r="A41932">
        <v>50370002</v>
      </c>
      <c r="B41932" t="s">
        <v>2346</v>
      </c>
      <c r="C41932" t="s">
        <v>8</v>
      </c>
      <c r="D41932" t="s">
        <v>2404</v>
      </c>
      <c r="E41932">
        <v>0</v>
      </c>
    </row>
    <row r="41933" spans="1:5" x14ac:dyDescent="0.3">
      <c r="A41933">
        <v>50370002</v>
      </c>
      <c r="B41933" t="s">
        <v>2346</v>
      </c>
      <c r="C41933" t="s">
        <v>8</v>
      </c>
      <c r="D41933" t="s">
        <v>2405</v>
      </c>
      <c r="E41933">
        <v>0</v>
      </c>
    </row>
    <row r="41934" spans="1:5" x14ac:dyDescent="0.3">
      <c r="A41934">
        <v>50370002</v>
      </c>
      <c r="B41934" t="s">
        <v>2346</v>
      </c>
      <c r="C41934" t="s">
        <v>8</v>
      </c>
      <c r="D41934" t="s">
        <v>2406</v>
      </c>
      <c r="E41934">
        <v>0</v>
      </c>
    </row>
    <row r="41935" spans="1:5" x14ac:dyDescent="0.3">
      <c r="A41935">
        <v>50370002</v>
      </c>
      <c r="B41935" t="s">
        <v>2346</v>
      </c>
      <c r="C41935" t="s">
        <v>8</v>
      </c>
      <c r="D41935" t="s">
        <v>2407</v>
      </c>
      <c r="E41935">
        <v>0</v>
      </c>
    </row>
    <row r="41936" spans="1:5" x14ac:dyDescent="0.3">
      <c r="A41936">
        <v>50370002</v>
      </c>
      <c r="B41936" t="s">
        <v>2346</v>
      </c>
      <c r="C41936" t="s">
        <v>8</v>
      </c>
      <c r="D41936" t="s">
        <v>2408</v>
      </c>
      <c r="E41936">
        <v>0</v>
      </c>
    </row>
    <row r="41937" spans="1:5" x14ac:dyDescent="0.3">
      <c r="A41937">
        <v>50370002</v>
      </c>
      <c r="B41937" t="s">
        <v>2346</v>
      </c>
      <c r="C41937" t="s">
        <v>8</v>
      </c>
      <c r="D41937" t="s">
        <v>2409</v>
      </c>
      <c r="E41937">
        <v>0</v>
      </c>
    </row>
    <row r="41938" spans="1:5" x14ac:dyDescent="0.3">
      <c r="A41938">
        <v>50370002</v>
      </c>
      <c r="B41938" t="s">
        <v>2346</v>
      </c>
      <c r="C41938" t="s">
        <v>8</v>
      </c>
      <c r="D41938" t="s">
        <v>2410</v>
      </c>
      <c r="E41938">
        <v>0</v>
      </c>
    </row>
    <row r="41939" spans="1:5" x14ac:dyDescent="0.3">
      <c r="A41939">
        <v>50370002</v>
      </c>
      <c r="B41939" t="s">
        <v>2346</v>
      </c>
      <c r="C41939" t="s">
        <v>8</v>
      </c>
      <c r="D41939" t="s">
        <v>2411</v>
      </c>
      <c r="E41939">
        <v>-7</v>
      </c>
    </row>
    <row r="41940" spans="1:5" x14ac:dyDescent="0.3">
      <c r="A41940">
        <v>50370002</v>
      </c>
      <c r="B41940" t="s">
        <v>2346</v>
      </c>
      <c r="C41940" t="s">
        <v>8</v>
      </c>
      <c r="D41940" t="s">
        <v>2412</v>
      </c>
      <c r="E41940">
        <v>0</v>
      </c>
    </row>
    <row r="41941" spans="1:5" x14ac:dyDescent="0.3">
      <c r="A41941">
        <v>50370002</v>
      </c>
      <c r="B41941" t="s">
        <v>2346</v>
      </c>
      <c r="C41941" t="s">
        <v>8</v>
      </c>
      <c r="D41941" t="s">
        <v>2413</v>
      </c>
      <c r="E41941">
        <v>0</v>
      </c>
    </row>
    <row r="41942" spans="1:5" x14ac:dyDescent="0.3">
      <c r="A41942">
        <v>30090007</v>
      </c>
      <c r="B41942" t="s">
        <v>2348</v>
      </c>
      <c r="C41942" t="s">
        <v>8</v>
      </c>
      <c r="D41942" t="s">
        <v>2378</v>
      </c>
      <c r="E41942">
        <v>0</v>
      </c>
    </row>
    <row r="41943" spans="1:5" x14ac:dyDescent="0.3">
      <c r="A41943">
        <v>30090007</v>
      </c>
      <c r="B41943" t="s">
        <v>2348</v>
      </c>
      <c r="C41943" t="s">
        <v>8</v>
      </c>
      <c r="D41943" t="s">
        <v>2379</v>
      </c>
      <c r="E41943">
        <v>-10</v>
      </c>
    </row>
    <row r="41944" spans="1:5" x14ac:dyDescent="0.3">
      <c r="A41944">
        <v>30090007</v>
      </c>
      <c r="B41944" t="s">
        <v>2348</v>
      </c>
      <c r="C41944" t="s">
        <v>8</v>
      </c>
      <c r="D41944" t="s">
        <v>2380</v>
      </c>
      <c r="E41944">
        <v>-60</v>
      </c>
    </row>
    <row r="41945" spans="1:5" x14ac:dyDescent="0.3">
      <c r="A41945">
        <v>30090007</v>
      </c>
      <c r="B41945" t="s">
        <v>2348</v>
      </c>
      <c r="C41945" t="s">
        <v>8</v>
      </c>
      <c r="D41945" t="s">
        <v>2381</v>
      </c>
      <c r="E41945">
        <v>-150</v>
      </c>
    </row>
    <row r="41946" spans="1:5" x14ac:dyDescent="0.3">
      <c r="A41946">
        <v>30090007</v>
      </c>
      <c r="B41946" t="s">
        <v>2348</v>
      </c>
      <c r="C41946" t="s">
        <v>8</v>
      </c>
      <c r="D41946" t="s">
        <v>2382</v>
      </c>
      <c r="E41946">
        <v>-3</v>
      </c>
    </row>
    <row r="41947" spans="1:5" x14ac:dyDescent="0.3">
      <c r="A41947">
        <v>30090007</v>
      </c>
      <c r="B41947" t="s">
        <v>2348</v>
      </c>
      <c r="C41947" t="s">
        <v>8</v>
      </c>
      <c r="D41947" t="s">
        <v>2383</v>
      </c>
      <c r="E41947">
        <v>-20</v>
      </c>
    </row>
    <row r="41948" spans="1:5" x14ac:dyDescent="0.3">
      <c r="A41948">
        <v>30090007</v>
      </c>
      <c r="B41948" t="s">
        <v>2348</v>
      </c>
      <c r="C41948" t="s">
        <v>8</v>
      </c>
      <c r="D41948" t="s">
        <v>2384</v>
      </c>
      <c r="E41948">
        <v>-30</v>
      </c>
    </row>
    <row r="41949" spans="1:5" x14ac:dyDescent="0.3">
      <c r="A41949">
        <v>30090007</v>
      </c>
      <c r="B41949" t="s">
        <v>2348</v>
      </c>
      <c r="C41949" t="s">
        <v>8</v>
      </c>
      <c r="D41949" t="s">
        <v>2385</v>
      </c>
      <c r="E41949">
        <v>-26</v>
      </c>
    </row>
    <row r="41950" spans="1:5" x14ac:dyDescent="0.3">
      <c r="A41950">
        <v>30090007</v>
      </c>
      <c r="B41950" t="s">
        <v>2348</v>
      </c>
      <c r="C41950" t="s">
        <v>8</v>
      </c>
      <c r="D41950" t="s">
        <v>2386</v>
      </c>
      <c r="E41950">
        <v>-53</v>
      </c>
    </row>
    <row r="41951" spans="1:5" x14ac:dyDescent="0.3">
      <c r="A41951">
        <v>30090007</v>
      </c>
      <c r="B41951" t="s">
        <v>2348</v>
      </c>
      <c r="C41951" t="s">
        <v>8</v>
      </c>
      <c r="D41951" t="s">
        <v>2387</v>
      </c>
      <c r="E41951">
        <v>-84</v>
      </c>
    </row>
    <row r="41952" spans="1:5" x14ac:dyDescent="0.3">
      <c r="A41952">
        <v>30090007</v>
      </c>
      <c r="B41952" t="s">
        <v>2348</v>
      </c>
      <c r="C41952" t="s">
        <v>8</v>
      </c>
      <c r="D41952" t="s">
        <v>2388</v>
      </c>
      <c r="E41952">
        <v>0</v>
      </c>
    </row>
    <row r="41953" spans="1:5" x14ac:dyDescent="0.3">
      <c r="A41953">
        <v>30090007</v>
      </c>
      <c r="B41953" t="s">
        <v>2348</v>
      </c>
      <c r="C41953" t="s">
        <v>8</v>
      </c>
      <c r="D41953" t="s">
        <v>2389</v>
      </c>
      <c r="E41953">
        <v>0</v>
      </c>
    </row>
    <row r="41954" spans="1:5" x14ac:dyDescent="0.3">
      <c r="A41954">
        <v>30090007</v>
      </c>
      <c r="B41954" t="s">
        <v>2348</v>
      </c>
      <c r="C41954" t="s">
        <v>8</v>
      </c>
      <c r="D41954" t="s">
        <v>2390</v>
      </c>
      <c r="E41954">
        <v>0</v>
      </c>
    </row>
    <row r="41955" spans="1:5" x14ac:dyDescent="0.3">
      <c r="A41955">
        <v>30090007</v>
      </c>
      <c r="B41955" t="s">
        <v>2348</v>
      </c>
      <c r="C41955" t="s">
        <v>8</v>
      </c>
      <c r="D41955" t="s">
        <v>2391</v>
      </c>
      <c r="E41955">
        <v>-80</v>
      </c>
    </row>
    <row r="41956" spans="1:5" x14ac:dyDescent="0.3">
      <c r="A41956">
        <v>30090007</v>
      </c>
      <c r="B41956" t="s">
        <v>2348</v>
      </c>
      <c r="C41956" t="s">
        <v>8</v>
      </c>
      <c r="D41956" t="s">
        <v>2392</v>
      </c>
      <c r="E41956">
        <v>-16</v>
      </c>
    </row>
    <row r="41957" spans="1:5" x14ac:dyDescent="0.3">
      <c r="A41957">
        <v>30090007</v>
      </c>
      <c r="B41957" t="s">
        <v>2348</v>
      </c>
      <c r="C41957" t="s">
        <v>8</v>
      </c>
      <c r="D41957" t="s">
        <v>2393</v>
      </c>
      <c r="E41957">
        <v>-15</v>
      </c>
    </row>
    <row r="41958" spans="1:5" x14ac:dyDescent="0.3">
      <c r="A41958">
        <v>30090007</v>
      </c>
      <c r="B41958" t="s">
        <v>2348</v>
      </c>
      <c r="C41958" t="s">
        <v>8</v>
      </c>
      <c r="D41958" t="s">
        <v>2394</v>
      </c>
      <c r="E41958">
        <v>-50</v>
      </c>
    </row>
    <row r="41959" spans="1:5" x14ac:dyDescent="0.3">
      <c r="A41959">
        <v>30090007</v>
      </c>
      <c r="B41959" t="s">
        <v>2348</v>
      </c>
      <c r="C41959" t="s">
        <v>8</v>
      </c>
      <c r="D41959" t="s">
        <v>2395</v>
      </c>
      <c r="E41959">
        <v>-324</v>
      </c>
    </row>
    <row r="41960" spans="1:5" x14ac:dyDescent="0.3">
      <c r="A41960">
        <v>30090007</v>
      </c>
      <c r="B41960" t="s">
        <v>2348</v>
      </c>
      <c r="C41960" t="s">
        <v>8</v>
      </c>
      <c r="D41960" t="s">
        <v>2396</v>
      </c>
      <c r="E41960">
        <v>0</v>
      </c>
    </row>
    <row r="41961" spans="1:5" x14ac:dyDescent="0.3">
      <c r="A41961">
        <v>30090007</v>
      </c>
      <c r="B41961" t="s">
        <v>2348</v>
      </c>
      <c r="C41961" t="s">
        <v>8</v>
      </c>
      <c r="D41961" t="s">
        <v>2397</v>
      </c>
      <c r="E41961">
        <v>0</v>
      </c>
    </row>
    <row r="41962" spans="1:5" x14ac:dyDescent="0.3">
      <c r="A41962">
        <v>30090007</v>
      </c>
      <c r="B41962" t="s">
        <v>2348</v>
      </c>
      <c r="C41962" t="s">
        <v>8</v>
      </c>
      <c r="D41962" t="s">
        <v>2398</v>
      </c>
      <c r="E41962">
        <v>0</v>
      </c>
    </row>
    <row r="41963" spans="1:5" x14ac:dyDescent="0.3">
      <c r="A41963">
        <v>30090007</v>
      </c>
      <c r="B41963" t="s">
        <v>2348</v>
      </c>
      <c r="C41963" t="s">
        <v>8</v>
      </c>
      <c r="D41963" t="s">
        <v>2399</v>
      </c>
      <c r="E41963">
        <v>-22</v>
      </c>
    </row>
    <row r="41964" spans="1:5" x14ac:dyDescent="0.3">
      <c r="A41964">
        <v>30090007</v>
      </c>
      <c r="B41964" t="s">
        <v>2348</v>
      </c>
      <c r="C41964" t="s">
        <v>8</v>
      </c>
      <c r="D41964" t="s">
        <v>2400</v>
      </c>
      <c r="E41964">
        <v>0</v>
      </c>
    </row>
    <row r="41965" spans="1:5" x14ac:dyDescent="0.3">
      <c r="A41965">
        <v>30090007</v>
      </c>
      <c r="B41965" t="s">
        <v>2348</v>
      </c>
      <c r="C41965" t="s">
        <v>8</v>
      </c>
      <c r="D41965" t="s">
        <v>2401</v>
      </c>
      <c r="E41965">
        <v>-4</v>
      </c>
    </row>
    <row r="41966" spans="1:5" x14ac:dyDescent="0.3">
      <c r="A41966">
        <v>30090007</v>
      </c>
      <c r="B41966" t="s">
        <v>2348</v>
      </c>
      <c r="C41966" t="s">
        <v>8</v>
      </c>
      <c r="D41966" t="s">
        <v>2402</v>
      </c>
      <c r="E41966">
        <v>-50</v>
      </c>
    </row>
    <row r="41967" spans="1:5" x14ac:dyDescent="0.3">
      <c r="A41967">
        <v>30090007</v>
      </c>
      <c r="B41967" t="s">
        <v>2348</v>
      </c>
      <c r="C41967" t="s">
        <v>8</v>
      </c>
      <c r="D41967" t="s">
        <v>2403</v>
      </c>
      <c r="E41967">
        <v>-10</v>
      </c>
    </row>
    <row r="41968" spans="1:5" x14ac:dyDescent="0.3">
      <c r="A41968">
        <v>30090007</v>
      </c>
      <c r="B41968" t="s">
        <v>2348</v>
      </c>
      <c r="C41968" t="s">
        <v>8</v>
      </c>
      <c r="D41968" t="s">
        <v>2404</v>
      </c>
      <c r="E41968">
        <v>0</v>
      </c>
    </row>
    <row r="41969" spans="1:5" x14ac:dyDescent="0.3">
      <c r="A41969">
        <v>30090007</v>
      </c>
      <c r="B41969" t="s">
        <v>2348</v>
      </c>
      <c r="C41969" t="s">
        <v>8</v>
      </c>
      <c r="D41969" t="s">
        <v>2405</v>
      </c>
      <c r="E41969">
        <v>-45</v>
      </c>
    </row>
    <row r="41970" spans="1:5" x14ac:dyDescent="0.3">
      <c r="A41970">
        <v>30090007</v>
      </c>
      <c r="B41970" t="s">
        <v>2348</v>
      </c>
      <c r="C41970" t="s">
        <v>8</v>
      </c>
      <c r="D41970" t="s">
        <v>2406</v>
      </c>
      <c r="E41970">
        <v>-10</v>
      </c>
    </row>
    <row r="41971" spans="1:5" x14ac:dyDescent="0.3">
      <c r="A41971">
        <v>30090007</v>
      </c>
      <c r="B41971" t="s">
        <v>2348</v>
      </c>
      <c r="C41971" t="s">
        <v>8</v>
      </c>
      <c r="D41971" t="s">
        <v>2407</v>
      </c>
      <c r="E41971">
        <v>-38</v>
      </c>
    </row>
    <row r="41972" spans="1:5" x14ac:dyDescent="0.3">
      <c r="A41972">
        <v>30090007</v>
      </c>
      <c r="B41972" t="s">
        <v>2348</v>
      </c>
      <c r="C41972" t="s">
        <v>8</v>
      </c>
      <c r="D41972" t="s">
        <v>2408</v>
      </c>
      <c r="E41972">
        <v>0</v>
      </c>
    </row>
    <row r="41973" spans="1:5" x14ac:dyDescent="0.3">
      <c r="A41973">
        <v>30090007</v>
      </c>
      <c r="B41973" t="s">
        <v>2348</v>
      </c>
      <c r="C41973" t="s">
        <v>8</v>
      </c>
      <c r="D41973" t="s">
        <v>2409</v>
      </c>
      <c r="E41973">
        <v>0</v>
      </c>
    </row>
    <row r="41974" spans="1:5" x14ac:dyDescent="0.3">
      <c r="A41974">
        <v>30090007</v>
      </c>
      <c r="B41974" t="s">
        <v>2348</v>
      </c>
      <c r="C41974" t="s">
        <v>8</v>
      </c>
      <c r="D41974" t="s">
        <v>2410</v>
      </c>
      <c r="E41974">
        <v>0</v>
      </c>
    </row>
    <row r="41975" spans="1:5" x14ac:dyDescent="0.3">
      <c r="A41975">
        <v>30090007</v>
      </c>
      <c r="B41975" t="s">
        <v>2348</v>
      </c>
      <c r="C41975" t="s">
        <v>8</v>
      </c>
      <c r="D41975" t="s">
        <v>2411</v>
      </c>
      <c r="E41975">
        <v>-30</v>
      </c>
    </row>
    <row r="41976" spans="1:5" x14ac:dyDescent="0.3">
      <c r="A41976">
        <v>30090007</v>
      </c>
      <c r="B41976" t="s">
        <v>2348</v>
      </c>
      <c r="C41976" t="s">
        <v>8</v>
      </c>
      <c r="D41976" t="s">
        <v>2412</v>
      </c>
      <c r="E41976">
        <v>-20</v>
      </c>
    </row>
    <row r="41977" spans="1:5" x14ac:dyDescent="0.3">
      <c r="A41977">
        <v>30090007</v>
      </c>
      <c r="B41977" t="s">
        <v>2348</v>
      </c>
      <c r="C41977" t="s">
        <v>8</v>
      </c>
      <c r="D41977" t="s">
        <v>2413</v>
      </c>
      <c r="E41977">
        <v>-10</v>
      </c>
    </row>
    <row r="41978" spans="1:5" x14ac:dyDescent="0.3">
      <c r="A41978">
        <v>30300027</v>
      </c>
      <c r="B41978" t="s">
        <v>2350</v>
      </c>
      <c r="C41978" t="s">
        <v>8</v>
      </c>
      <c r="D41978" t="s">
        <v>2378</v>
      </c>
      <c r="E41978">
        <v>0</v>
      </c>
    </row>
    <row r="41979" spans="1:5" x14ac:dyDescent="0.3">
      <c r="A41979">
        <v>30300027</v>
      </c>
      <c r="B41979" t="s">
        <v>2350</v>
      </c>
      <c r="C41979" t="s">
        <v>8</v>
      </c>
      <c r="D41979" t="s">
        <v>2379</v>
      </c>
      <c r="E41979">
        <v>0</v>
      </c>
    </row>
    <row r="41980" spans="1:5" x14ac:dyDescent="0.3">
      <c r="A41980">
        <v>30300027</v>
      </c>
      <c r="B41980" t="s">
        <v>2350</v>
      </c>
      <c r="C41980" t="s">
        <v>8</v>
      </c>
      <c r="D41980" t="s">
        <v>2380</v>
      </c>
      <c r="E41980">
        <v>0</v>
      </c>
    </row>
    <row r="41981" spans="1:5" x14ac:dyDescent="0.3">
      <c r="A41981">
        <v>30300027</v>
      </c>
      <c r="B41981" t="s">
        <v>2350</v>
      </c>
      <c r="C41981" t="s">
        <v>8</v>
      </c>
      <c r="D41981" t="s">
        <v>2381</v>
      </c>
      <c r="E41981">
        <v>0</v>
      </c>
    </row>
    <row r="41982" spans="1:5" x14ac:dyDescent="0.3">
      <c r="A41982">
        <v>30300027</v>
      </c>
      <c r="B41982" t="s">
        <v>2350</v>
      </c>
      <c r="C41982" t="s">
        <v>8</v>
      </c>
      <c r="D41982" t="s">
        <v>2382</v>
      </c>
      <c r="E41982">
        <v>0</v>
      </c>
    </row>
    <row r="41983" spans="1:5" x14ac:dyDescent="0.3">
      <c r="A41983">
        <v>30300027</v>
      </c>
      <c r="B41983" t="s">
        <v>2350</v>
      </c>
      <c r="C41983" t="s">
        <v>8</v>
      </c>
      <c r="D41983" t="s">
        <v>2383</v>
      </c>
      <c r="E41983">
        <v>0</v>
      </c>
    </row>
    <row r="41984" spans="1:5" x14ac:dyDescent="0.3">
      <c r="A41984">
        <v>30300027</v>
      </c>
      <c r="B41984" t="s">
        <v>2350</v>
      </c>
      <c r="C41984" t="s">
        <v>8</v>
      </c>
      <c r="D41984" t="s">
        <v>2384</v>
      </c>
      <c r="E41984">
        <v>0</v>
      </c>
    </row>
    <row r="41985" spans="1:5" x14ac:dyDescent="0.3">
      <c r="A41985">
        <v>30300027</v>
      </c>
      <c r="B41985" t="s">
        <v>2350</v>
      </c>
      <c r="C41985" t="s">
        <v>8</v>
      </c>
      <c r="D41985" t="s">
        <v>2385</v>
      </c>
      <c r="E41985">
        <v>0</v>
      </c>
    </row>
    <row r="41986" spans="1:5" x14ac:dyDescent="0.3">
      <c r="A41986">
        <v>30300027</v>
      </c>
      <c r="B41986" t="s">
        <v>2350</v>
      </c>
      <c r="C41986" t="s">
        <v>8</v>
      </c>
      <c r="D41986" t="s">
        <v>2386</v>
      </c>
      <c r="E41986">
        <v>-24</v>
      </c>
    </row>
    <row r="41987" spans="1:5" x14ac:dyDescent="0.3">
      <c r="A41987">
        <v>30300027</v>
      </c>
      <c r="B41987" t="s">
        <v>2350</v>
      </c>
      <c r="C41987" t="s">
        <v>8</v>
      </c>
      <c r="D41987" t="s">
        <v>2387</v>
      </c>
      <c r="E41987">
        <v>0</v>
      </c>
    </row>
    <row r="41988" spans="1:5" x14ac:dyDescent="0.3">
      <c r="A41988">
        <v>30300027</v>
      </c>
      <c r="B41988" t="s">
        <v>2350</v>
      </c>
      <c r="C41988" t="s">
        <v>8</v>
      </c>
      <c r="D41988" t="s">
        <v>2388</v>
      </c>
      <c r="E41988">
        <v>0</v>
      </c>
    </row>
    <row r="41989" spans="1:5" x14ac:dyDescent="0.3">
      <c r="A41989">
        <v>30300027</v>
      </c>
      <c r="B41989" t="s">
        <v>2350</v>
      </c>
      <c r="C41989" t="s">
        <v>8</v>
      </c>
      <c r="D41989" t="s">
        <v>2389</v>
      </c>
      <c r="E41989">
        <v>-42</v>
      </c>
    </row>
    <row r="41990" spans="1:5" x14ac:dyDescent="0.3">
      <c r="A41990">
        <v>30300027</v>
      </c>
      <c r="B41990" t="s">
        <v>2350</v>
      </c>
      <c r="C41990" t="s">
        <v>8</v>
      </c>
      <c r="D41990" t="s">
        <v>2390</v>
      </c>
      <c r="E41990">
        <v>0</v>
      </c>
    </row>
    <row r="41991" spans="1:5" x14ac:dyDescent="0.3">
      <c r="A41991">
        <v>30300027</v>
      </c>
      <c r="B41991" t="s">
        <v>2350</v>
      </c>
      <c r="C41991" t="s">
        <v>8</v>
      </c>
      <c r="D41991" t="s">
        <v>2391</v>
      </c>
      <c r="E41991">
        <v>0</v>
      </c>
    </row>
    <row r="41992" spans="1:5" x14ac:dyDescent="0.3">
      <c r="A41992">
        <v>30300027</v>
      </c>
      <c r="B41992" t="s">
        <v>2350</v>
      </c>
      <c r="C41992" t="s">
        <v>8</v>
      </c>
      <c r="D41992" t="s">
        <v>2392</v>
      </c>
      <c r="E41992">
        <v>0</v>
      </c>
    </row>
    <row r="41993" spans="1:5" x14ac:dyDescent="0.3">
      <c r="A41993">
        <v>30300027</v>
      </c>
      <c r="B41993" t="s">
        <v>2350</v>
      </c>
      <c r="C41993" t="s">
        <v>8</v>
      </c>
      <c r="D41993" t="s">
        <v>2393</v>
      </c>
      <c r="E41993">
        <v>-300</v>
      </c>
    </row>
    <row r="41994" spans="1:5" x14ac:dyDescent="0.3">
      <c r="A41994">
        <v>30300027</v>
      </c>
      <c r="B41994" t="s">
        <v>2350</v>
      </c>
      <c r="C41994" t="s">
        <v>8</v>
      </c>
      <c r="D41994" t="s">
        <v>2394</v>
      </c>
      <c r="E41994">
        <v>-25</v>
      </c>
    </row>
    <row r="41995" spans="1:5" x14ac:dyDescent="0.3">
      <c r="A41995">
        <v>30300027</v>
      </c>
      <c r="B41995" t="s">
        <v>2350</v>
      </c>
      <c r="C41995" t="s">
        <v>8</v>
      </c>
      <c r="D41995" t="s">
        <v>2395</v>
      </c>
      <c r="E41995">
        <v>0</v>
      </c>
    </row>
    <row r="41996" spans="1:5" x14ac:dyDescent="0.3">
      <c r="A41996">
        <v>30300027</v>
      </c>
      <c r="B41996" t="s">
        <v>2350</v>
      </c>
      <c r="C41996" t="s">
        <v>8</v>
      </c>
      <c r="D41996" t="s">
        <v>2396</v>
      </c>
      <c r="E41996">
        <v>0</v>
      </c>
    </row>
    <row r="41997" spans="1:5" x14ac:dyDescent="0.3">
      <c r="A41997">
        <v>30300027</v>
      </c>
      <c r="B41997" t="s">
        <v>2350</v>
      </c>
      <c r="C41997" t="s">
        <v>8</v>
      </c>
      <c r="D41997" t="s">
        <v>2397</v>
      </c>
      <c r="E41997">
        <v>0</v>
      </c>
    </row>
    <row r="41998" spans="1:5" x14ac:dyDescent="0.3">
      <c r="A41998">
        <v>30300027</v>
      </c>
      <c r="B41998" t="s">
        <v>2350</v>
      </c>
      <c r="C41998" t="s">
        <v>8</v>
      </c>
      <c r="D41998" t="s">
        <v>2398</v>
      </c>
      <c r="E41998">
        <v>0</v>
      </c>
    </row>
    <row r="41999" spans="1:5" x14ac:dyDescent="0.3">
      <c r="A41999">
        <v>30300027</v>
      </c>
      <c r="B41999" t="s">
        <v>2350</v>
      </c>
      <c r="C41999" t="s">
        <v>8</v>
      </c>
      <c r="D41999" t="s">
        <v>2399</v>
      </c>
      <c r="E41999">
        <v>0</v>
      </c>
    </row>
    <row r="42000" spans="1:5" x14ac:dyDescent="0.3">
      <c r="A42000">
        <v>30300027</v>
      </c>
      <c r="B42000" t="s">
        <v>2350</v>
      </c>
      <c r="C42000" t="s">
        <v>8</v>
      </c>
      <c r="D42000" t="s">
        <v>2400</v>
      </c>
      <c r="E42000">
        <v>-14</v>
      </c>
    </row>
    <row r="42001" spans="1:5" x14ac:dyDescent="0.3">
      <c r="A42001">
        <v>30300027</v>
      </c>
      <c r="B42001" t="s">
        <v>2350</v>
      </c>
      <c r="C42001" t="s">
        <v>8</v>
      </c>
      <c r="D42001" t="s">
        <v>2401</v>
      </c>
      <c r="E42001">
        <v>0</v>
      </c>
    </row>
    <row r="42002" spans="1:5" x14ac:dyDescent="0.3">
      <c r="A42002">
        <v>30300027</v>
      </c>
      <c r="B42002" t="s">
        <v>2350</v>
      </c>
      <c r="C42002" t="s">
        <v>8</v>
      </c>
      <c r="D42002" t="s">
        <v>2402</v>
      </c>
      <c r="E42002">
        <v>0</v>
      </c>
    </row>
    <row r="42003" spans="1:5" x14ac:dyDescent="0.3">
      <c r="A42003">
        <v>30300027</v>
      </c>
      <c r="B42003" t="s">
        <v>2350</v>
      </c>
      <c r="C42003" t="s">
        <v>8</v>
      </c>
      <c r="D42003" t="s">
        <v>2403</v>
      </c>
      <c r="E42003">
        <v>-4</v>
      </c>
    </row>
    <row r="42004" spans="1:5" x14ac:dyDescent="0.3">
      <c r="A42004">
        <v>30300027</v>
      </c>
      <c r="B42004" t="s">
        <v>2350</v>
      </c>
      <c r="C42004" t="s">
        <v>8</v>
      </c>
      <c r="D42004" t="s">
        <v>2404</v>
      </c>
      <c r="E42004">
        <v>0</v>
      </c>
    </row>
    <row r="42005" spans="1:5" x14ac:dyDescent="0.3">
      <c r="A42005">
        <v>30300027</v>
      </c>
      <c r="B42005" t="s">
        <v>2350</v>
      </c>
      <c r="C42005" t="s">
        <v>8</v>
      </c>
      <c r="D42005" t="s">
        <v>2405</v>
      </c>
      <c r="E42005">
        <v>0</v>
      </c>
    </row>
    <row r="42006" spans="1:5" x14ac:dyDescent="0.3">
      <c r="A42006">
        <v>30300027</v>
      </c>
      <c r="B42006" t="s">
        <v>2350</v>
      </c>
      <c r="C42006" t="s">
        <v>8</v>
      </c>
      <c r="D42006" t="s">
        <v>2406</v>
      </c>
      <c r="E42006">
        <v>0</v>
      </c>
    </row>
    <row r="42007" spans="1:5" x14ac:dyDescent="0.3">
      <c r="A42007">
        <v>30300027</v>
      </c>
      <c r="B42007" t="s">
        <v>2350</v>
      </c>
      <c r="C42007" t="s">
        <v>8</v>
      </c>
      <c r="D42007" t="s">
        <v>2407</v>
      </c>
      <c r="E42007">
        <v>0</v>
      </c>
    </row>
    <row r="42008" spans="1:5" x14ac:dyDescent="0.3">
      <c r="A42008">
        <v>30300027</v>
      </c>
      <c r="B42008" t="s">
        <v>2350</v>
      </c>
      <c r="C42008" t="s">
        <v>8</v>
      </c>
      <c r="D42008" t="s">
        <v>2408</v>
      </c>
      <c r="E42008">
        <v>-10</v>
      </c>
    </row>
    <row r="42009" spans="1:5" x14ac:dyDescent="0.3">
      <c r="A42009">
        <v>30300027</v>
      </c>
      <c r="B42009" t="s">
        <v>2350</v>
      </c>
      <c r="C42009" t="s">
        <v>8</v>
      </c>
      <c r="D42009" t="s">
        <v>2409</v>
      </c>
      <c r="E42009">
        <v>0</v>
      </c>
    </row>
    <row r="42010" spans="1:5" x14ac:dyDescent="0.3">
      <c r="A42010">
        <v>30300027</v>
      </c>
      <c r="B42010" t="s">
        <v>2350</v>
      </c>
      <c r="C42010" t="s">
        <v>8</v>
      </c>
      <c r="D42010" t="s">
        <v>2410</v>
      </c>
      <c r="E42010">
        <v>0</v>
      </c>
    </row>
    <row r="42011" spans="1:5" x14ac:dyDescent="0.3">
      <c r="A42011">
        <v>30300027</v>
      </c>
      <c r="B42011" t="s">
        <v>2350</v>
      </c>
      <c r="C42011" t="s">
        <v>8</v>
      </c>
      <c r="D42011" t="s">
        <v>2411</v>
      </c>
      <c r="E42011">
        <v>-40</v>
      </c>
    </row>
    <row r="42012" spans="1:5" x14ac:dyDescent="0.3">
      <c r="A42012">
        <v>30300027</v>
      </c>
      <c r="B42012" t="s">
        <v>2350</v>
      </c>
      <c r="C42012" t="s">
        <v>8</v>
      </c>
      <c r="D42012" t="s">
        <v>2412</v>
      </c>
      <c r="E42012">
        <v>-10</v>
      </c>
    </row>
    <row r="42013" spans="1:5" x14ac:dyDescent="0.3">
      <c r="A42013">
        <v>30300027</v>
      </c>
      <c r="B42013" t="s">
        <v>2350</v>
      </c>
      <c r="C42013" t="s">
        <v>8</v>
      </c>
      <c r="D42013" t="s">
        <v>2413</v>
      </c>
      <c r="E42013">
        <v>0</v>
      </c>
    </row>
    <row r="42014" spans="1:5" x14ac:dyDescent="0.3">
      <c r="A42014">
        <v>30300032</v>
      </c>
      <c r="B42014" t="s">
        <v>2352</v>
      </c>
      <c r="C42014" t="s">
        <v>8</v>
      </c>
      <c r="D42014" t="s">
        <v>2378</v>
      </c>
      <c r="E42014">
        <v>0</v>
      </c>
    </row>
    <row r="42015" spans="1:5" x14ac:dyDescent="0.3">
      <c r="A42015">
        <v>30300032</v>
      </c>
      <c r="B42015" t="s">
        <v>2352</v>
      </c>
      <c r="C42015" t="s">
        <v>8</v>
      </c>
      <c r="D42015" t="s">
        <v>2379</v>
      </c>
      <c r="E42015">
        <v>0</v>
      </c>
    </row>
    <row r="42016" spans="1:5" x14ac:dyDescent="0.3">
      <c r="A42016">
        <v>30300032</v>
      </c>
      <c r="B42016" t="s">
        <v>2352</v>
      </c>
      <c r="C42016" t="s">
        <v>8</v>
      </c>
      <c r="D42016" t="s">
        <v>2380</v>
      </c>
      <c r="E42016">
        <v>0</v>
      </c>
    </row>
    <row r="42017" spans="1:5" x14ac:dyDescent="0.3">
      <c r="A42017">
        <v>30300032</v>
      </c>
      <c r="B42017" t="s">
        <v>2352</v>
      </c>
      <c r="C42017" t="s">
        <v>8</v>
      </c>
      <c r="D42017" t="s">
        <v>2381</v>
      </c>
      <c r="E42017">
        <v>0</v>
      </c>
    </row>
    <row r="42018" spans="1:5" x14ac:dyDescent="0.3">
      <c r="A42018">
        <v>30300032</v>
      </c>
      <c r="B42018" t="s">
        <v>2352</v>
      </c>
      <c r="C42018" t="s">
        <v>8</v>
      </c>
      <c r="D42018" t="s">
        <v>2382</v>
      </c>
      <c r="E42018">
        <v>0</v>
      </c>
    </row>
    <row r="42019" spans="1:5" x14ac:dyDescent="0.3">
      <c r="A42019">
        <v>30300032</v>
      </c>
      <c r="B42019" t="s">
        <v>2352</v>
      </c>
      <c r="C42019" t="s">
        <v>8</v>
      </c>
      <c r="D42019" t="s">
        <v>2383</v>
      </c>
      <c r="E42019">
        <v>0</v>
      </c>
    </row>
    <row r="42020" spans="1:5" x14ac:dyDescent="0.3">
      <c r="A42020">
        <v>30300032</v>
      </c>
      <c r="B42020" t="s">
        <v>2352</v>
      </c>
      <c r="C42020" t="s">
        <v>8</v>
      </c>
      <c r="D42020" t="s">
        <v>2384</v>
      </c>
      <c r="E42020">
        <v>0</v>
      </c>
    </row>
    <row r="42021" spans="1:5" x14ac:dyDescent="0.3">
      <c r="A42021">
        <v>30300032</v>
      </c>
      <c r="B42021" t="s">
        <v>2352</v>
      </c>
      <c r="C42021" t="s">
        <v>8</v>
      </c>
      <c r="D42021" t="s">
        <v>2385</v>
      </c>
      <c r="E42021">
        <v>0</v>
      </c>
    </row>
    <row r="42022" spans="1:5" x14ac:dyDescent="0.3">
      <c r="A42022">
        <v>30300032</v>
      </c>
      <c r="B42022" t="s">
        <v>2352</v>
      </c>
      <c r="C42022" t="s">
        <v>8</v>
      </c>
      <c r="D42022" t="s">
        <v>2386</v>
      </c>
      <c r="E42022">
        <v>-40</v>
      </c>
    </row>
    <row r="42023" spans="1:5" x14ac:dyDescent="0.3">
      <c r="A42023">
        <v>30300032</v>
      </c>
      <c r="B42023" t="s">
        <v>2352</v>
      </c>
      <c r="C42023" t="s">
        <v>8</v>
      </c>
      <c r="D42023" t="s">
        <v>2387</v>
      </c>
      <c r="E42023">
        <v>0</v>
      </c>
    </row>
    <row r="42024" spans="1:5" x14ac:dyDescent="0.3">
      <c r="A42024">
        <v>30300032</v>
      </c>
      <c r="B42024" t="s">
        <v>2352</v>
      </c>
      <c r="C42024" t="s">
        <v>8</v>
      </c>
      <c r="D42024" t="s">
        <v>2388</v>
      </c>
      <c r="E42024">
        <v>0</v>
      </c>
    </row>
    <row r="42025" spans="1:5" x14ac:dyDescent="0.3">
      <c r="A42025">
        <v>30300032</v>
      </c>
      <c r="B42025" t="s">
        <v>2352</v>
      </c>
      <c r="C42025" t="s">
        <v>8</v>
      </c>
      <c r="D42025" t="s">
        <v>2389</v>
      </c>
      <c r="E42025">
        <v>0</v>
      </c>
    </row>
    <row r="42026" spans="1:5" x14ac:dyDescent="0.3">
      <c r="A42026">
        <v>30300032</v>
      </c>
      <c r="B42026" t="s">
        <v>2352</v>
      </c>
      <c r="C42026" t="s">
        <v>8</v>
      </c>
      <c r="D42026" t="s">
        <v>2390</v>
      </c>
      <c r="E42026">
        <v>0</v>
      </c>
    </row>
    <row r="42027" spans="1:5" x14ac:dyDescent="0.3">
      <c r="A42027">
        <v>30300032</v>
      </c>
      <c r="B42027" t="s">
        <v>2352</v>
      </c>
      <c r="C42027" t="s">
        <v>8</v>
      </c>
      <c r="D42027" t="s">
        <v>2391</v>
      </c>
      <c r="E42027">
        <v>-100</v>
      </c>
    </row>
    <row r="42028" spans="1:5" x14ac:dyDescent="0.3">
      <c r="A42028">
        <v>30300032</v>
      </c>
      <c r="B42028" t="s">
        <v>2352</v>
      </c>
      <c r="C42028" t="s">
        <v>8</v>
      </c>
      <c r="D42028" t="s">
        <v>2392</v>
      </c>
      <c r="E42028">
        <v>0</v>
      </c>
    </row>
    <row r="42029" spans="1:5" x14ac:dyDescent="0.3">
      <c r="A42029">
        <v>30300032</v>
      </c>
      <c r="B42029" t="s">
        <v>2352</v>
      </c>
      <c r="C42029" t="s">
        <v>8</v>
      </c>
      <c r="D42029" t="s">
        <v>2393</v>
      </c>
      <c r="E42029">
        <v>0</v>
      </c>
    </row>
    <row r="42030" spans="1:5" x14ac:dyDescent="0.3">
      <c r="A42030">
        <v>30300032</v>
      </c>
      <c r="B42030" t="s">
        <v>2352</v>
      </c>
      <c r="C42030" t="s">
        <v>8</v>
      </c>
      <c r="D42030" t="s">
        <v>2394</v>
      </c>
      <c r="E42030">
        <v>-12</v>
      </c>
    </row>
    <row r="42031" spans="1:5" x14ac:dyDescent="0.3">
      <c r="A42031">
        <v>30300032</v>
      </c>
      <c r="B42031" t="s">
        <v>2352</v>
      </c>
      <c r="C42031" t="s">
        <v>8</v>
      </c>
      <c r="D42031" t="s">
        <v>2395</v>
      </c>
      <c r="E42031">
        <v>0</v>
      </c>
    </row>
    <row r="42032" spans="1:5" x14ac:dyDescent="0.3">
      <c r="A42032">
        <v>30300032</v>
      </c>
      <c r="B42032" t="s">
        <v>2352</v>
      </c>
      <c r="C42032" t="s">
        <v>8</v>
      </c>
      <c r="D42032" t="s">
        <v>2396</v>
      </c>
      <c r="E42032">
        <v>0</v>
      </c>
    </row>
    <row r="42033" spans="1:5" x14ac:dyDescent="0.3">
      <c r="A42033">
        <v>30300032</v>
      </c>
      <c r="B42033" t="s">
        <v>2352</v>
      </c>
      <c r="C42033" t="s">
        <v>8</v>
      </c>
      <c r="D42033" t="s">
        <v>2397</v>
      </c>
      <c r="E42033">
        <v>0</v>
      </c>
    </row>
    <row r="42034" spans="1:5" x14ac:dyDescent="0.3">
      <c r="A42034">
        <v>30300032</v>
      </c>
      <c r="B42034" t="s">
        <v>2352</v>
      </c>
      <c r="C42034" t="s">
        <v>8</v>
      </c>
      <c r="D42034" t="s">
        <v>2398</v>
      </c>
      <c r="E42034">
        <v>-20</v>
      </c>
    </row>
    <row r="42035" spans="1:5" x14ac:dyDescent="0.3">
      <c r="A42035">
        <v>30300032</v>
      </c>
      <c r="B42035" t="s">
        <v>2352</v>
      </c>
      <c r="C42035" t="s">
        <v>8</v>
      </c>
      <c r="D42035" t="s">
        <v>2399</v>
      </c>
      <c r="E42035">
        <v>-100</v>
      </c>
    </row>
    <row r="42036" spans="1:5" x14ac:dyDescent="0.3">
      <c r="A42036">
        <v>30300032</v>
      </c>
      <c r="B42036" t="s">
        <v>2352</v>
      </c>
      <c r="C42036" t="s">
        <v>8</v>
      </c>
      <c r="D42036" t="s">
        <v>2400</v>
      </c>
      <c r="E42036">
        <v>0</v>
      </c>
    </row>
    <row r="42037" spans="1:5" x14ac:dyDescent="0.3">
      <c r="A42037">
        <v>30300032</v>
      </c>
      <c r="B42037" t="s">
        <v>2352</v>
      </c>
      <c r="C42037" t="s">
        <v>8</v>
      </c>
      <c r="D42037" t="s">
        <v>2401</v>
      </c>
      <c r="E42037">
        <v>0</v>
      </c>
    </row>
    <row r="42038" spans="1:5" x14ac:dyDescent="0.3">
      <c r="A42038">
        <v>30300032</v>
      </c>
      <c r="B42038" t="s">
        <v>2352</v>
      </c>
      <c r="C42038" t="s">
        <v>8</v>
      </c>
      <c r="D42038" t="s">
        <v>2402</v>
      </c>
      <c r="E42038">
        <v>0</v>
      </c>
    </row>
    <row r="42039" spans="1:5" x14ac:dyDescent="0.3">
      <c r="A42039">
        <v>30300032</v>
      </c>
      <c r="B42039" t="s">
        <v>2352</v>
      </c>
      <c r="C42039" t="s">
        <v>8</v>
      </c>
      <c r="D42039" t="s">
        <v>2403</v>
      </c>
      <c r="E42039">
        <v>-20</v>
      </c>
    </row>
    <row r="42040" spans="1:5" x14ac:dyDescent="0.3">
      <c r="A42040">
        <v>30300032</v>
      </c>
      <c r="B42040" t="s">
        <v>2352</v>
      </c>
      <c r="C42040" t="s">
        <v>8</v>
      </c>
      <c r="D42040" t="s">
        <v>2404</v>
      </c>
      <c r="E42040">
        <v>0</v>
      </c>
    </row>
    <row r="42041" spans="1:5" x14ac:dyDescent="0.3">
      <c r="A42041">
        <v>30300032</v>
      </c>
      <c r="B42041" t="s">
        <v>2352</v>
      </c>
      <c r="C42041" t="s">
        <v>8</v>
      </c>
      <c r="D42041" t="s">
        <v>2405</v>
      </c>
      <c r="E42041">
        <v>0</v>
      </c>
    </row>
    <row r="42042" spans="1:5" x14ac:dyDescent="0.3">
      <c r="A42042">
        <v>30300032</v>
      </c>
      <c r="B42042" t="s">
        <v>2352</v>
      </c>
      <c r="C42042" t="s">
        <v>8</v>
      </c>
      <c r="D42042" t="s">
        <v>2406</v>
      </c>
      <c r="E42042">
        <v>0</v>
      </c>
    </row>
    <row r="42043" spans="1:5" x14ac:dyDescent="0.3">
      <c r="A42043">
        <v>30300032</v>
      </c>
      <c r="B42043" t="s">
        <v>2352</v>
      </c>
      <c r="C42043" t="s">
        <v>8</v>
      </c>
      <c r="D42043" t="s">
        <v>2407</v>
      </c>
      <c r="E42043">
        <v>0</v>
      </c>
    </row>
    <row r="42044" spans="1:5" x14ac:dyDescent="0.3">
      <c r="A42044">
        <v>30300032</v>
      </c>
      <c r="B42044" t="s">
        <v>2352</v>
      </c>
      <c r="C42044" t="s">
        <v>8</v>
      </c>
      <c r="D42044" t="s">
        <v>2408</v>
      </c>
      <c r="E42044">
        <v>0</v>
      </c>
    </row>
    <row r="42045" spans="1:5" x14ac:dyDescent="0.3">
      <c r="A42045">
        <v>30300032</v>
      </c>
      <c r="B42045" t="s">
        <v>2352</v>
      </c>
      <c r="C42045" t="s">
        <v>8</v>
      </c>
      <c r="D42045" t="s">
        <v>2409</v>
      </c>
      <c r="E42045">
        <v>0</v>
      </c>
    </row>
    <row r="42046" spans="1:5" x14ac:dyDescent="0.3">
      <c r="A42046">
        <v>30300032</v>
      </c>
      <c r="B42046" t="s">
        <v>2352</v>
      </c>
      <c r="C42046" t="s">
        <v>8</v>
      </c>
      <c r="D42046" t="s">
        <v>2410</v>
      </c>
      <c r="E42046">
        <v>0</v>
      </c>
    </row>
    <row r="42047" spans="1:5" x14ac:dyDescent="0.3">
      <c r="A42047">
        <v>30300032</v>
      </c>
      <c r="B42047" t="s">
        <v>2352</v>
      </c>
      <c r="C42047" t="s">
        <v>8</v>
      </c>
      <c r="D42047" t="s">
        <v>2411</v>
      </c>
      <c r="E42047">
        <v>0</v>
      </c>
    </row>
    <row r="42048" spans="1:5" x14ac:dyDescent="0.3">
      <c r="A42048">
        <v>30300032</v>
      </c>
      <c r="B42048" t="s">
        <v>2352</v>
      </c>
      <c r="C42048" t="s">
        <v>8</v>
      </c>
      <c r="D42048" t="s">
        <v>2412</v>
      </c>
      <c r="E42048">
        <v>0</v>
      </c>
    </row>
    <row r="42049" spans="1:5" x14ac:dyDescent="0.3">
      <c r="A42049">
        <v>30300032</v>
      </c>
      <c r="B42049" t="s">
        <v>2352</v>
      </c>
      <c r="C42049" t="s">
        <v>8</v>
      </c>
      <c r="D42049" t="s">
        <v>2413</v>
      </c>
      <c r="E42049">
        <v>0</v>
      </c>
    </row>
    <row r="42050" spans="1:5" x14ac:dyDescent="0.3">
      <c r="A42050">
        <v>30800007</v>
      </c>
      <c r="B42050" t="s">
        <v>2354</v>
      </c>
      <c r="C42050" t="s">
        <v>8</v>
      </c>
      <c r="D42050" t="s">
        <v>2378</v>
      </c>
      <c r="E42050">
        <v>0</v>
      </c>
    </row>
    <row r="42051" spans="1:5" x14ac:dyDescent="0.3">
      <c r="A42051">
        <v>30800007</v>
      </c>
      <c r="B42051" t="s">
        <v>2354</v>
      </c>
      <c r="C42051" t="s">
        <v>8</v>
      </c>
      <c r="D42051" t="s">
        <v>2379</v>
      </c>
      <c r="E42051">
        <v>0</v>
      </c>
    </row>
    <row r="42052" spans="1:5" x14ac:dyDescent="0.3">
      <c r="A42052">
        <v>30800007</v>
      </c>
      <c r="B42052" t="s">
        <v>2354</v>
      </c>
      <c r="C42052" t="s">
        <v>8</v>
      </c>
      <c r="D42052" t="s">
        <v>2380</v>
      </c>
      <c r="E42052">
        <v>0</v>
      </c>
    </row>
    <row r="42053" spans="1:5" x14ac:dyDescent="0.3">
      <c r="A42053">
        <v>30800007</v>
      </c>
      <c r="B42053" t="s">
        <v>2354</v>
      </c>
      <c r="C42053" t="s">
        <v>8</v>
      </c>
      <c r="D42053" t="s">
        <v>2381</v>
      </c>
      <c r="E42053">
        <v>-200</v>
      </c>
    </row>
    <row r="42054" spans="1:5" x14ac:dyDescent="0.3">
      <c r="A42054">
        <v>30800007</v>
      </c>
      <c r="B42054" t="s">
        <v>2354</v>
      </c>
      <c r="C42054" t="s">
        <v>8</v>
      </c>
      <c r="D42054" t="s">
        <v>2382</v>
      </c>
      <c r="E42054">
        <v>0</v>
      </c>
    </row>
    <row r="42055" spans="1:5" x14ac:dyDescent="0.3">
      <c r="A42055">
        <v>30800007</v>
      </c>
      <c r="B42055" t="s">
        <v>2354</v>
      </c>
      <c r="C42055" t="s">
        <v>8</v>
      </c>
      <c r="D42055" t="s">
        <v>2383</v>
      </c>
      <c r="E42055">
        <v>0</v>
      </c>
    </row>
    <row r="42056" spans="1:5" x14ac:dyDescent="0.3">
      <c r="A42056">
        <v>30800007</v>
      </c>
      <c r="B42056" t="s">
        <v>2354</v>
      </c>
      <c r="C42056" t="s">
        <v>8</v>
      </c>
      <c r="D42056" t="s">
        <v>2384</v>
      </c>
      <c r="E42056">
        <v>0</v>
      </c>
    </row>
    <row r="42057" spans="1:5" x14ac:dyDescent="0.3">
      <c r="A42057">
        <v>30800007</v>
      </c>
      <c r="B42057" t="s">
        <v>2354</v>
      </c>
      <c r="C42057" t="s">
        <v>8</v>
      </c>
      <c r="D42057" t="s">
        <v>2385</v>
      </c>
      <c r="E42057">
        <v>0</v>
      </c>
    </row>
    <row r="42058" spans="1:5" x14ac:dyDescent="0.3">
      <c r="A42058">
        <v>30800007</v>
      </c>
      <c r="B42058" t="s">
        <v>2354</v>
      </c>
      <c r="C42058" t="s">
        <v>8</v>
      </c>
      <c r="D42058" t="s">
        <v>2386</v>
      </c>
      <c r="E42058">
        <v>0</v>
      </c>
    </row>
    <row r="42059" spans="1:5" x14ac:dyDescent="0.3">
      <c r="A42059">
        <v>30800007</v>
      </c>
      <c r="B42059" t="s">
        <v>2354</v>
      </c>
      <c r="C42059" t="s">
        <v>8</v>
      </c>
      <c r="D42059" t="s">
        <v>2387</v>
      </c>
      <c r="E42059">
        <v>-20</v>
      </c>
    </row>
    <row r="42060" spans="1:5" x14ac:dyDescent="0.3">
      <c r="A42060">
        <v>30800007</v>
      </c>
      <c r="B42060" t="s">
        <v>2354</v>
      </c>
      <c r="C42060" t="s">
        <v>8</v>
      </c>
      <c r="D42060" t="s">
        <v>2388</v>
      </c>
      <c r="E42060">
        <v>-60</v>
      </c>
    </row>
    <row r="42061" spans="1:5" x14ac:dyDescent="0.3">
      <c r="A42061">
        <v>30800007</v>
      </c>
      <c r="B42061" t="s">
        <v>2354</v>
      </c>
      <c r="C42061" t="s">
        <v>8</v>
      </c>
      <c r="D42061" t="s">
        <v>2389</v>
      </c>
      <c r="E42061">
        <v>0</v>
      </c>
    </row>
    <row r="42062" spans="1:5" x14ac:dyDescent="0.3">
      <c r="A42062">
        <v>30800007</v>
      </c>
      <c r="B42062" t="s">
        <v>2354</v>
      </c>
      <c r="C42062" t="s">
        <v>8</v>
      </c>
      <c r="D42062" t="s">
        <v>2390</v>
      </c>
      <c r="E42062">
        <v>0</v>
      </c>
    </row>
    <row r="42063" spans="1:5" x14ac:dyDescent="0.3">
      <c r="A42063">
        <v>30800007</v>
      </c>
      <c r="B42063" t="s">
        <v>2354</v>
      </c>
      <c r="C42063" t="s">
        <v>8</v>
      </c>
      <c r="D42063" t="s">
        <v>2391</v>
      </c>
      <c r="E42063">
        <v>0</v>
      </c>
    </row>
    <row r="42064" spans="1:5" x14ac:dyDescent="0.3">
      <c r="A42064">
        <v>30800007</v>
      </c>
      <c r="B42064" t="s">
        <v>2354</v>
      </c>
      <c r="C42064" t="s">
        <v>8</v>
      </c>
      <c r="D42064" t="s">
        <v>2392</v>
      </c>
      <c r="E42064">
        <v>0</v>
      </c>
    </row>
    <row r="42065" spans="1:5" x14ac:dyDescent="0.3">
      <c r="A42065">
        <v>30800007</v>
      </c>
      <c r="B42065" t="s">
        <v>2354</v>
      </c>
      <c r="C42065" t="s">
        <v>8</v>
      </c>
      <c r="D42065" t="s">
        <v>2393</v>
      </c>
      <c r="E42065">
        <v>0</v>
      </c>
    </row>
    <row r="42066" spans="1:5" x14ac:dyDescent="0.3">
      <c r="A42066">
        <v>30800007</v>
      </c>
      <c r="B42066" t="s">
        <v>2354</v>
      </c>
      <c r="C42066" t="s">
        <v>8</v>
      </c>
      <c r="D42066" t="s">
        <v>2394</v>
      </c>
      <c r="E42066">
        <v>0</v>
      </c>
    </row>
    <row r="42067" spans="1:5" x14ac:dyDescent="0.3">
      <c r="A42067">
        <v>30800007</v>
      </c>
      <c r="B42067" t="s">
        <v>2354</v>
      </c>
      <c r="C42067" t="s">
        <v>8</v>
      </c>
      <c r="D42067" t="s">
        <v>2395</v>
      </c>
      <c r="E42067">
        <v>0</v>
      </c>
    </row>
    <row r="42068" spans="1:5" x14ac:dyDescent="0.3">
      <c r="A42068">
        <v>30800007</v>
      </c>
      <c r="B42068" t="s">
        <v>2354</v>
      </c>
      <c r="C42068" t="s">
        <v>8</v>
      </c>
      <c r="D42068" t="s">
        <v>2396</v>
      </c>
      <c r="E42068">
        <v>-30</v>
      </c>
    </row>
    <row r="42069" spans="1:5" x14ac:dyDescent="0.3">
      <c r="A42069">
        <v>30800007</v>
      </c>
      <c r="B42069" t="s">
        <v>2354</v>
      </c>
      <c r="C42069" t="s">
        <v>8</v>
      </c>
      <c r="D42069" t="s">
        <v>2397</v>
      </c>
      <c r="E42069">
        <v>0</v>
      </c>
    </row>
    <row r="42070" spans="1:5" x14ac:dyDescent="0.3">
      <c r="A42070">
        <v>30800007</v>
      </c>
      <c r="B42070" t="s">
        <v>2354</v>
      </c>
      <c r="C42070" t="s">
        <v>8</v>
      </c>
      <c r="D42070" t="s">
        <v>2398</v>
      </c>
      <c r="E42070">
        <v>0</v>
      </c>
    </row>
    <row r="42071" spans="1:5" x14ac:dyDescent="0.3">
      <c r="A42071">
        <v>30800007</v>
      </c>
      <c r="B42071" t="s">
        <v>2354</v>
      </c>
      <c r="C42071" t="s">
        <v>8</v>
      </c>
      <c r="D42071" t="s">
        <v>2399</v>
      </c>
      <c r="E42071">
        <v>0</v>
      </c>
    </row>
    <row r="42072" spans="1:5" x14ac:dyDescent="0.3">
      <c r="A42072">
        <v>30800007</v>
      </c>
      <c r="B42072" t="s">
        <v>2354</v>
      </c>
      <c r="C42072" t="s">
        <v>8</v>
      </c>
      <c r="D42072" t="s">
        <v>2400</v>
      </c>
      <c r="E42072">
        <v>0</v>
      </c>
    </row>
    <row r="42073" spans="1:5" x14ac:dyDescent="0.3">
      <c r="A42073">
        <v>30800007</v>
      </c>
      <c r="B42073" t="s">
        <v>2354</v>
      </c>
      <c r="C42073" t="s">
        <v>8</v>
      </c>
      <c r="D42073" t="s">
        <v>2401</v>
      </c>
      <c r="E42073">
        <v>-10</v>
      </c>
    </row>
    <row r="42074" spans="1:5" x14ac:dyDescent="0.3">
      <c r="A42074">
        <v>30800007</v>
      </c>
      <c r="B42074" t="s">
        <v>2354</v>
      </c>
      <c r="C42074" t="s">
        <v>8</v>
      </c>
      <c r="D42074" t="s">
        <v>2402</v>
      </c>
      <c r="E42074">
        <v>0</v>
      </c>
    </row>
    <row r="42075" spans="1:5" x14ac:dyDescent="0.3">
      <c r="A42075">
        <v>30800007</v>
      </c>
      <c r="B42075" t="s">
        <v>2354</v>
      </c>
      <c r="C42075" t="s">
        <v>8</v>
      </c>
      <c r="D42075" t="s">
        <v>2403</v>
      </c>
      <c r="E42075">
        <v>-12</v>
      </c>
    </row>
    <row r="42076" spans="1:5" x14ac:dyDescent="0.3">
      <c r="A42076">
        <v>30800007</v>
      </c>
      <c r="B42076" t="s">
        <v>2354</v>
      </c>
      <c r="C42076" t="s">
        <v>8</v>
      </c>
      <c r="D42076" t="s">
        <v>2404</v>
      </c>
      <c r="E42076">
        <v>0</v>
      </c>
    </row>
    <row r="42077" spans="1:5" x14ac:dyDescent="0.3">
      <c r="A42077">
        <v>30800007</v>
      </c>
      <c r="B42077" t="s">
        <v>2354</v>
      </c>
      <c r="C42077" t="s">
        <v>8</v>
      </c>
      <c r="D42077" t="s">
        <v>2405</v>
      </c>
      <c r="E42077">
        <v>0</v>
      </c>
    </row>
    <row r="42078" spans="1:5" x14ac:dyDescent="0.3">
      <c r="A42078">
        <v>30800007</v>
      </c>
      <c r="B42078" t="s">
        <v>2354</v>
      </c>
      <c r="C42078" t="s">
        <v>8</v>
      </c>
      <c r="D42078" t="s">
        <v>2406</v>
      </c>
      <c r="E42078">
        <v>0</v>
      </c>
    </row>
    <row r="42079" spans="1:5" x14ac:dyDescent="0.3">
      <c r="A42079">
        <v>30800007</v>
      </c>
      <c r="B42079" t="s">
        <v>2354</v>
      </c>
      <c r="C42079" t="s">
        <v>8</v>
      </c>
      <c r="D42079" t="s">
        <v>2407</v>
      </c>
      <c r="E42079">
        <v>0</v>
      </c>
    </row>
    <row r="42080" spans="1:5" x14ac:dyDescent="0.3">
      <c r="A42080">
        <v>30800007</v>
      </c>
      <c r="B42080" t="s">
        <v>2354</v>
      </c>
      <c r="C42080" t="s">
        <v>8</v>
      </c>
      <c r="D42080" t="s">
        <v>2408</v>
      </c>
      <c r="E42080">
        <v>-20</v>
      </c>
    </row>
    <row r="42081" spans="1:5" x14ac:dyDescent="0.3">
      <c r="A42081">
        <v>30800007</v>
      </c>
      <c r="B42081" t="s">
        <v>2354</v>
      </c>
      <c r="C42081" t="s">
        <v>8</v>
      </c>
      <c r="D42081" t="s">
        <v>2409</v>
      </c>
      <c r="E42081">
        <v>0</v>
      </c>
    </row>
    <row r="42082" spans="1:5" x14ac:dyDescent="0.3">
      <c r="A42082">
        <v>30800007</v>
      </c>
      <c r="B42082" t="s">
        <v>2354</v>
      </c>
      <c r="C42082" t="s">
        <v>8</v>
      </c>
      <c r="D42082" t="s">
        <v>2410</v>
      </c>
      <c r="E42082">
        <v>-25</v>
      </c>
    </row>
    <row r="42083" spans="1:5" x14ac:dyDescent="0.3">
      <c r="A42083">
        <v>30800007</v>
      </c>
      <c r="B42083" t="s">
        <v>2354</v>
      </c>
      <c r="C42083" t="s">
        <v>8</v>
      </c>
      <c r="D42083" t="s">
        <v>2411</v>
      </c>
      <c r="E42083">
        <v>-100</v>
      </c>
    </row>
    <row r="42084" spans="1:5" x14ac:dyDescent="0.3">
      <c r="A42084">
        <v>30800007</v>
      </c>
      <c r="B42084" t="s">
        <v>2354</v>
      </c>
      <c r="C42084" t="s">
        <v>8</v>
      </c>
      <c r="D42084" t="s">
        <v>2412</v>
      </c>
      <c r="E42084">
        <v>0</v>
      </c>
    </row>
    <row r="42085" spans="1:5" x14ac:dyDescent="0.3">
      <c r="A42085">
        <v>30800007</v>
      </c>
      <c r="B42085" t="s">
        <v>2354</v>
      </c>
      <c r="C42085" t="s">
        <v>8</v>
      </c>
      <c r="D42085" t="s">
        <v>2413</v>
      </c>
      <c r="E42085">
        <v>0</v>
      </c>
    </row>
    <row r="42086" spans="1:5" x14ac:dyDescent="0.3">
      <c r="A42086">
        <v>50390004</v>
      </c>
      <c r="B42086" t="s">
        <v>2356</v>
      </c>
      <c r="C42086" t="s">
        <v>8</v>
      </c>
      <c r="D42086" t="s">
        <v>2378</v>
      </c>
      <c r="E42086">
        <v>0</v>
      </c>
    </row>
    <row r="42087" spans="1:5" x14ac:dyDescent="0.3">
      <c r="A42087">
        <v>50390004</v>
      </c>
      <c r="B42087" t="s">
        <v>2356</v>
      </c>
      <c r="C42087" t="s">
        <v>8</v>
      </c>
      <c r="D42087" t="s">
        <v>2379</v>
      </c>
      <c r="E42087">
        <v>0</v>
      </c>
    </row>
    <row r="42088" spans="1:5" x14ac:dyDescent="0.3">
      <c r="A42088">
        <v>50390004</v>
      </c>
      <c r="B42088" t="s">
        <v>2356</v>
      </c>
      <c r="C42088" t="s">
        <v>8</v>
      </c>
      <c r="D42088" t="s">
        <v>2380</v>
      </c>
      <c r="E42088">
        <v>0</v>
      </c>
    </row>
    <row r="42089" spans="1:5" x14ac:dyDescent="0.3">
      <c r="A42089">
        <v>50390004</v>
      </c>
      <c r="B42089" t="s">
        <v>2356</v>
      </c>
      <c r="C42089" t="s">
        <v>8</v>
      </c>
      <c r="D42089" t="s">
        <v>2381</v>
      </c>
      <c r="E42089">
        <v>0</v>
      </c>
    </row>
    <row r="42090" spans="1:5" x14ac:dyDescent="0.3">
      <c r="A42090">
        <v>50390004</v>
      </c>
      <c r="B42090" t="s">
        <v>2356</v>
      </c>
      <c r="C42090" t="s">
        <v>8</v>
      </c>
      <c r="D42090" t="s">
        <v>2382</v>
      </c>
      <c r="E42090">
        <v>0</v>
      </c>
    </row>
    <row r="42091" spans="1:5" x14ac:dyDescent="0.3">
      <c r="A42091">
        <v>50390004</v>
      </c>
      <c r="B42091" t="s">
        <v>2356</v>
      </c>
      <c r="C42091" t="s">
        <v>8</v>
      </c>
      <c r="D42091" t="s">
        <v>2383</v>
      </c>
      <c r="E42091">
        <v>0</v>
      </c>
    </row>
    <row r="42092" spans="1:5" x14ac:dyDescent="0.3">
      <c r="A42092">
        <v>50390004</v>
      </c>
      <c r="B42092" t="s">
        <v>2356</v>
      </c>
      <c r="C42092" t="s">
        <v>8</v>
      </c>
      <c r="D42092" t="s">
        <v>2384</v>
      </c>
      <c r="E42092">
        <v>0</v>
      </c>
    </row>
    <row r="42093" spans="1:5" x14ac:dyDescent="0.3">
      <c r="A42093">
        <v>50390004</v>
      </c>
      <c r="B42093" t="s">
        <v>2356</v>
      </c>
      <c r="C42093" t="s">
        <v>8</v>
      </c>
      <c r="D42093" t="s">
        <v>2385</v>
      </c>
      <c r="E42093">
        <v>0</v>
      </c>
    </row>
    <row r="42094" spans="1:5" x14ac:dyDescent="0.3">
      <c r="A42094">
        <v>50390004</v>
      </c>
      <c r="B42094" t="s">
        <v>2356</v>
      </c>
      <c r="C42094" t="s">
        <v>8</v>
      </c>
      <c r="D42094" t="s">
        <v>2386</v>
      </c>
      <c r="E42094">
        <v>0</v>
      </c>
    </row>
    <row r="42095" spans="1:5" x14ac:dyDescent="0.3">
      <c r="A42095">
        <v>50390004</v>
      </c>
      <c r="B42095" t="s">
        <v>2356</v>
      </c>
      <c r="C42095" t="s">
        <v>8</v>
      </c>
      <c r="D42095" t="s">
        <v>2387</v>
      </c>
      <c r="E42095">
        <v>0</v>
      </c>
    </row>
    <row r="42096" spans="1:5" x14ac:dyDescent="0.3">
      <c r="A42096">
        <v>50390004</v>
      </c>
      <c r="B42096" t="s">
        <v>2356</v>
      </c>
      <c r="C42096" t="s">
        <v>8</v>
      </c>
      <c r="D42096" t="s">
        <v>2388</v>
      </c>
      <c r="E42096">
        <v>-45</v>
      </c>
    </row>
    <row r="42097" spans="1:5" x14ac:dyDescent="0.3">
      <c r="A42097">
        <v>50390004</v>
      </c>
      <c r="B42097" t="s">
        <v>2356</v>
      </c>
      <c r="C42097" t="s">
        <v>8</v>
      </c>
      <c r="D42097" t="s">
        <v>2389</v>
      </c>
      <c r="E42097">
        <v>0</v>
      </c>
    </row>
    <row r="42098" spans="1:5" x14ac:dyDescent="0.3">
      <c r="A42098">
        <v>50390004</v>
      </c>
      <c r="B42098" t="s">
        <v>2356</v>
      </c>
      <c r="C42098" t="s">
        <v>8</v>
      </c>
      <c r="D42098" t="s">
        <v>2390</v>
      </c>
      <c r="E42098">
        <v>0</v>
      </c>
    </row>
    <row r="42099" spans="1:5" x14ac:dyDescent="0.3">
      <c r="A42099">
        <v>50390004</v>
      </c>
      <c r="B42099" t="s">
        <v>2356</v>
      </c>
      <c r="C42099" t="s">
        <v>8</v>
      </c>
      <c r="D42099" t="s">
        <v>2391</v>
      </c>
      <c r="E42099">
        <v>0</v>
      </c>
    </row>
    <row r="42100" spans="1:5" x14ac:dyDescent="0.3">
      <c r="A42100">
        <v>50390004</v>
      </c>
      <c r="B42100" t="s">
        <v>2356</v>
      </c>
      <c r="C42100" t="s">
        <v>8</v>
      </c>
      <c r="D42100" t="s">
        <v>2392</v>
      </c>
      <c r="E42100">
        <v>-200</v>
      </c>
    </row>
    <row r="42101" spans="1:5" x14ac:dyDescent="0.3">
      <c r="A42101">
        <v>50390004</v>
      </c>
      <c r="B42101" t="s">
        <v>2356</v>
      </c>
      <c r="C42101" t="s">
        <v>8</v>
      </c>
      <c r="D42101" t="s">
        <v>2393</v>
      </c>
      <c r="E42101">
        <v>0</v>
      </c>
    </row>
    <row r="42102" spans="1:5" x14ac:dyDescent="0.3">
      <c r="A42102">
        <v>50390004</v>
      </c>
      <c r="B42102" t="s">
        <v>2356</v>
      </c>
      <c r="C42102" t="s">
        <v>8</v>
      </c>
      <c r="D42102" t="s">
        <v>2394</v>
      </c>
      <c r="E42102">
        <v>0</v>
      </c>
    </row>
    <row r="42103" spans="1:5" x14ac:dyDescent="0.3">
      <c r="A42103">
        <v>50390004</v>
      </c>
      <c r="B42103" t="s">
        <v>2356</v>
      </c>
      <c r="C42103" t="s">
        <v>8</v>
      </c>
      <c r="D42103" t="s">
        <v>2395</v>
      </c>
      <c r="E42103">
        <v>-10</v>
      </c>
    </row>
    <row r="42104" spans="1:5" x14ac:dyDescent="0.3">
      <c r="A42104">
        <v>50390004</v>
      </c>
      <c r="B42104" t="s">
        <v>2356</v>
      </c>
      <c r="C42104" t="s">
        <v>8</v>
      </c>
      <c r="D42104" t="s">
        <v>2396</v>
      </c>
      <c r="E42104">
        <v>0</v>
      </c>
    </row>
    <row r="42105" spans="1:5" x14ac:dyDescent="0.3">
      <c r="A42105">
        <v>50390004</v>
      </c>
      <c r="B42105" t="s">
        <v>2356</v>
      </c>
      <c r="C42105" t="s">
        <v>8</v>
      </c>
      <c r="D42105" t="s">
        <v>2397</v>
      </c>
      <c r="E42105">
        <v>-100</v>
      </c>
    </row>
    <row r="42106" spans="1:5" x14ac:dyDescent="0.3">
      <c r="A42106">
        <v>50390004</v>
      </c>
      <c r="B42106" t="s">
        <v>2356</v>
      </c>
      <c r="C42106" t="s">
        <v>8</v>
      </c>
      <c r="D42106" t="s">
        <v>2398</v>
      </c>
      <c r="E42106">
        <v>0</v>
      </c>
    </row>
    <row r="42107" spans="1:5" x14ac:dyDescent="0.3">
      <c r="A42107">
        <v>50390004</v>
      </c>
      <c r="B42107" t="s">
        <v>2356</v>
      </c>
      <c r="C42107" t="s">
        <v>8</v>
      </c>
      <c r="D42107" t="s">
        <v>2399</v>
      </c>
      <c r="E42107">
        <v>0</v>
      </c>
    </row>
    <row r="42108" spans="1:5" x14ac:dyDescent="0.3">
      <c r="A42108">
        <v>50390004</v>
      </c>
      <c r="B42108" t="s">
        <v>2356</v>
      </c>
      <c r="C42108" t="s">
        <v>8</v>
      </c>
      <c r="D42108" t="s">
        <v>2400</v>
      </c>
      <c r="E42108">
        <v>0</v>
      </c>
    </row>
    <row r="42109" spans="1:5" x14ac:dyDescent="0.3">
      <c r="A42109">
        <v>50390004</v>
      </c>
      <c r="B42109" t="s">
        <v>2356</v>
      </c>
      <c r="C42109" t="s">
        <v>8</v>
      </c>
      <c r="D42109" t="s">
        <v>2401</v>
      </c>
      <c r="E42109">
        <v>0</v>
      </c>
    </row>
    <row r="42110" spans="1:5" x14ac:dyDescent="0.3">
      <c r="A42110">
        <v>50390004</v>
      </c>
      <c r="B42110" t="s">
        <v>2356</v>
      </c>
      <c r="C42110" t="s">
        <v>8</v>
      </c>
      <c r="D42110" t="s">
        <v>2402</v>
      </c>
      <c r="E42110">
        <v>0</v>
      </c>
    </row>
    <row r="42111" spans="1:5" x14ac:dyDescent="0.3">
      <c r="A42111">
        <v>50390004</v>
      </c>
      <c r="B42111" t="s">
        <v>2356</v>
      </c>
      <c r="C42111" t="s">
        <v>8</v>
      </c>
      <c r="D42111" t="s">
        <v>2403</v>
      </c>
      <c r="E42111">
        <v>-10</v>
      </c>
    </row>
    <row r="42112" spans="1:5" x14ac:dyDescent="0.3">
      <c r="A42112">
        <v>50390004</v>
      </c>
      <c r="B42112" t="s">
        <v>2356</v>
      </c>
      <c r="C42112" t="s">
        <v>8</v>
      </c>
      <c r="D42112" t="s">
        <v>2404</v>
      </c>
      <c r="E42112">
        <v>0</v>
      </c>
    </row>
    <row r="42113" spans="1:5" x14ac:dyDescent="0.3">
      <c r="A42113">
        <v>50390004</v>
      </c>
      <c r="B42113" t="s">
        <v>2356</v>
      </c>
      <c r="C42113" t="s">
        <v>8</v>
      </c>
      <c r="D42113" t="s">
        <v>2405</v>
      </c>
      <c r="E42113">
        <v>0</v>
      </c>
    </row>
    <row r="42114" spans="1:5" x14ac:dyDescent="0.3">
      <c r="A42114">
        <v>50390004</v>
      </c>
      <c r="B42114" t="s">
        <v>2356</v>
      </c>
      <c r="C42114" t="s">
        <v>8</v>
      </c>
      <c r="D42114" t="s">
        <v>2406</v>
      </c>
      <c r="E42114">
        <v>0</v>
      </c>
    </row>
    <row r="42115" spans="1:5" x14ac:dyDescent="0.3">
      <c r="A42115">
        <v>50390004</v>
      </c>
      <c r="B42115" t="s">
        <v>2356</v>
      </c>
      <c r="C42115" t="s">
        <v>8</v>
      </c>
      <c r="D42115" t="s">
        <v>2407</v>
      </c>
      <c r="E42115">
        <v>0</v>
      </c>
    </row>
    <row r="42116" spans="1:5" x14ac:dyDescent="0.3">
      <c r="A42116">
        <v>50390004</v>
      </c>
      <c r="B42116" t="s">
        <v>2356</v>
      </c>
      <c r="C42116" t="s">
        <v>8</v>
      </c>
      <c r="D42116" t="s">
        <v>2408</v>
      </c>
      <c r="E42116">
        <v>0</v>
      </c>
    </row>
    <row r="42117" spans="1:5" x14ac:dyDescent="0.3">
      <c r="A42117">
        <v>50390004</v>
      </c>
      <c r="B42117" t="s">
        <v>2356</v>
      </c>
      <c r="C42117" t="s">
        <v>8</v>
      </c>
      <c r="D42117" t="s">
        <v>2409</v>
      </c>
      <c r="E42117">
        <v>0</v>
      </c>
    </row>
    <row r="42118" spans="1:5" x14ac:dyDescent="0.3">
      <c r="A42118">
        <v>50390004</v>
      </c>
      <c r="B42118" t="s">
        <v>2356</v>
      </c>
      <c r="C42118" t="s">
        <v>8</v>
      </c>
      <c r="D42118" t="s">
        <v>2410</v>
      </c>
      <c r="E42118">
        <v>0</v>
      </c>
    </row>
    <row r="42119" spans="1:5" x14ac:dyDescent="0.3">
      <c r="A42119">
        <v>50390004</v>
      </c>
      <c r="B42119" t="s">
        <v>2356</v>
      </c>
      <c r="C42119" t="s">
        <v>8</v>
      </c>
      <c r="D42119" t="s">
        <v>2411</v>
      </c>
      <c r="E42119">
        <v>0</v>
      </c>
    </row>
    <row r="42120" spans="1:5" x14ac:dyDescent="0.3">
      <c r="A42120">
        <v>50390004</v>
      </c>
      <c r="B42120" t="s">
        <v>2356</v>
      </c>
      <c r="C42120" t="s">
        <v>8</v>
      </c>
      <c r="D42120" t="s">
        <v>2412</v>
      </c>
      <c r="E42120">
        <v>-4</v>
      </c>
    </row>
    <row r="42121" spans="1:5" x14ac:dyDescent="0.3">
      <c r="A42121">
        <v>50390004</v>
      </c>
      <c r="B42121" t="s">
        <v>2356</v>
      </c>
      <c r="C42121" t="s">
        <v>8</v>
      </c>
      <c r="D42121" t="s">
        <v>2413</v>
      </c>
      <c r="E42121">
        <v>4</v>
      </c>
    </row>
    <row r="42122" spans="1:5" x14ac:dyDescent="0.3">
      <c r="A42122">
        <v>50390006</v>
      </c>
      <c r="B42122" t="s">
        <v>2358</v>
      </c>
      <c r="C42122" t="s">
        <v>8</v>
      </c>
      <c r="D42122" t="s">
        <v>2378</v>
      </c>
      <c r="E42122">
        <v>0</v>
      </c>
    </row>
    <row r="42123" spans="1:5" x14ac:dyDescent="0.3">
      <c r="A42123">
        <v>50390006</v>
      </c>
      <c r="B42123" t="s">
        <v>2358</v>
      </c>
      <c r="C42123" t="s">
        <v>8</v>
      </c>
      <c r="D42123" t="s">
        <v>2379</v>
      </c>
      <c r="E42123">
        <v>0</v>
      </c>
    </row>
    <row r="42124" spans="1:5" x14ac:dyDescent="0.3">
      <c r="A42124">
        <v>50390006</v>
      </c>
      <c r="B42124" t="s">
        <v>2358</v>
      </c>
      <c r="C42124" t="s">
        <v>8</v>
      </c>
      <c r="D42124" t="s">
        <v>2380</v>
      </c>
      <c r="E42124">
        <v>0</v>
      </c>
    </row>
    <row r="42125" spans="1:5" x14ac:dyDescent="0.3">
      <c r="A42125">
        <v>50390006</v>
      </c>
      <c r="B42125" t="s">
        <v>2358</v>
      </c>
      <c r="C42125" t="s">
        <v>8</v>
      </c>
      <c r="D42125" t="s">
        <v>2381</v>
      </c>
      <c r="E42125">
        <v>0</v>
      </c>
    </row>
    <row r="42126" spans="1:5" x14ac:dyDescent="0.3">
      <c r="A42126">
        <v>50390006</v>
      </c>
      <c r="B42126" t="s">
        <v>2358</v>
      </c>
      <c r="C42126" t="s">
        <v>8</v>
      </c>
      <c r="D42126" t="s">
        <v>2382</v>
      </c>
      <c r="E42126">
        <v>0</v>
      </c>
    </row>
    <row r="42127" spans="1:5" x14ac:dyDescent="0.3">
      <c r="A42127">
        <v>50390006</v>
      </c>
      <c r="B42127" t="s">
        <v>2358</v>
      </c>
      <c r="C42127" t="s">
        <v>8</v>
      </c>
      <c r="D42127" t="s">
        <v>2383</v>
      </c>
      <c r="E42127">
        <v>0</v>
      </c>
    </row>
    <row r="42128" spans="1:5" x14ac:dyDescent="0.3">
      <c r="A42128">
        <v>50390006</v>
      </c>
      <c r="B42128" t="s">
        <v>2358</v>
      </c>
      <c r="C42128" t="s">
        <v>8</v>
      </c>
      <c r="D42128" t="s">
        <v>2384</v>
      </c>
      <c r="E42128">
        <v>-40</v>
      </c>
    </row>
    <row r="42129" spans="1:5" x14ac:dyDescent="0.3">
      <c r="A42129">
        <v>50390006</v>
      </c>
      <c r="B42129" t="s">
        <v>2358</v>
      </c>
      <c r="C42129" t="s">
        <v>8</v>
      </c>
      <c r="D42129" t="s">
        <v>2385</v>
      </c>
      <c r="E42129">
        <v>0</v>
      </c>
    </row>
    <row r="42130" spans="1:5" x14ac:dyDescent="0.3">
      <c r="A42130">
        <v>50390006</v>
      </c>
      <c r="B42130" t="s">
        <v>2358</v>
      </c>
      <c r="C42130" t="s">
        <v>8</v>
      </c>
      <c r="D42130" t="s">
        <v>2386</v>
      </c>
      <c r="E42130">
        <v>0</v>
      </c>
    </row>
    <row r="42131" spans="1:5" x14ac:dyDescent="0.3">
      <c r="A42131">
        <v>50390006</v>
      </c>
      <c r="B42131" t="s">
        <v>2358</v>
      </c>
      <c r="C42131" t="s">
        <v>8</v>
      </c>
      <c r="D42131" t="s">
        <v>2387</v>
      </c>
      <c r="E42131">
        <v>0</v>
      </c>
    </row>
    <row r="42132" spans="1:5" x14ac:dyDescent="0.3">
      <c r="A42132">
        <v>50390006</v>
      </c>
      <c r="B42132" t="s">
        <v>2358</v>
      </c>
      <c r="C42132" t="s">
        <v>8</v>
      </c>
      <c r="D42132" t="s">
        <v>2388</v>
      </c>
      <c r="E42132">
        <v>0</v>
      </c>
    </row>
    <row r="42133" spans="1:5" x14ac:dyDescent="0.3">
      <c r="A42133">
        <v>50390006</v>
      </c>
      <c r="B42133" t="s">
        <v>2358</v>
      </c>
      <c r="C42133" t="s">
        <v>8</v>
      </c>
      <c r="D42133" t="s">
        <v>2389</v>
      </c>
      <c r="E42133">
        <v>0</v>
      </c>
    </row>
    <row r="42134" spans="1:5" x14ac:dyDescent="0.3">
      <c r="A42134">
        <v>50390006</v>
      </c>
      <c r="B42134" t="s">
        <v>2358</v>
      </c>
      <c r="C42134" t="s">
        <v>8</v>
      </c>
      <c r="D42134" t="s">
        <v>2390</v>
      </c>
      <c r="E42134">
        <v>0</v>
      </c>
    </row>
    <row r="42135" spans="1:5" x14ac:dyDescent="0.3">
      <c r="A42135">
        <v>50390006</v>
      </c>
      <c r="B42135" t="s">
        <v>2358</v>
      </c>
      <c r="C42135" t="s">
        <v>8</v>
      </c>
      <c r="D42135" t="s">
        <v>2391</v>
      </c>
      <c r="E42135">
        <v>0</v>
      </c>
    </row>
    <row r="42136" spans="1:5" x14ac:dyDescent="0.3">
      <c r="A42136">
        <v>50390006</v>
      </c>
      <c r="B42136" t="s">
        <v>2358</v>
      </c>
      <c r="C42136" t="s">
        <v>8</v>
      </c>
      <c r="D42136" t="s">
        <v>2392</v>
      </c>
      <c r="E42136">
        <v>0</v>
      </c>
    </row>
    <row r="42137" spans="1:5" x14ac:dyDescent="0.3">
      <c r="A42137">
        <v>50390006</v>
      </c>
      <c r="B42137" t="s">
        <v>2358</v>
      </c>
      <c r="C42137" t="s">
        <v>8</v>
      </c>
      <c r="D42137" t="s">
        <v>2393</v>
      </c>
      <c r="E42137">
        <v>0</v>
      </c>
    </row>
    <row r="42138" spans="1:5" x14ac:dyDescent="0.3">
      <c r="A42138">
        <v>50390006</v>
      </c>
      <c r="B42138" t="s">
        <v>2358</v>
      </c>
      <c r="C42138" t="s">
        <v>8</v>
      </c>
      <c r="D42138" t="s">
        <v>2394</v>
      </c>
      <c r="E42138">
        <v>0</v>
      </c>
    </row>
    <row r="42139" spans="1:5" x14ac:dyDescent="0.3">
      <c r="A42139">
        <v>50390006</v>
      </c>
      <c r="B42139" t="s">
        <v>2358</v>
      </c>
      <c r="C42139" t="s">
        <v>8</v>
      </c>
      <c r="D42139" t="s">
        <v>2395</v>
      </c>
      <c r="E42139">
        <v>0</v>
      </c>
    </row>
    <row r="42140" spans="1:5" x14ac:dyDescent="0.3">
      <c r="A42140">
        <v>50390006</v>
      </c>
      <c r="B42140" t="s">
        <v>2358</v>
      </c>
      <c r="C42140" t="s">
        <v>8</v>
      </c>
      <c r="D42140" t="s">
        <v>2396</v>
      </c>
      <c r="E42140">
        <v>0</v>
      </c>
    </row>
    <row r="42141" spans="1:5" x14ac:dyDescent="0.3">
      <c r="A42141">
        <v>50390006</v>
      </c>
      <c r="B42141" t="s">
        <v>2358</v>
      </c>
      <c r="C42141" t="s">
        <v>8</v>
      </c>
      <c r="D42141" t="s">
        <v>2397</v>
      </c>
      <c r="E42141">
        <v>0</v>
      </c>
    </row>
    <row r="42142" spans="1:5" x14ac:dyDescent="0.3">
      <c r="A42142">
        <v>50390006</v>
      </c>
      <c r="B42142" t="s">
        <v>2358</v>
      </c>
      <c r="C42142" t="s">
        <v>8</v>
      </c>
      <c r="D42142" t="s">
        <v>2398</v>
      </c>
      <c r="E42142">
        <v>-26</v>
      </c>
    </row>
    <row r="42143" spans="1:5" x14ac:dyDescent="0.3">
      <c r="A42143">
        <v>50390006</v>
      </c>
      <c r="B42143" t="s">
        <v>2358</v>
      </c>
      <c r="C42143" t="s">
        <v>8</v>
      </c>
      <c r="D42143" t="s">
        <v>2399</v>
      </c>
      <c r="E42143">
        <v>0</v>
      </c>
    </row>
    <row r="42144" spans="1:5" x14ac:dyDescent="0.3">
      <c r="A42144">
        <v>50390006</v>
      </c>
      <c r="B42144" t="s">
        <v>2358</v>
      </c>
      <c r="C42144" t="s">
        <v>8</v>
      </c>
      <c r="D42144" t="s">
        <v>2400</v>
      </c>
      <c r="E42144">
        <v>0</v>
      </c>
    </row>
    <row r="42145" spans="1:5" x14ac:dyDescent="0.3">
      <c r="A42145">
        <v>50390006</v>
      </c>
      <c r="B42145" t="s">
        <v>2358</v>
      </c>
      <c r="C42145" t="s">
        <v>8</v>
      </c>
      <c r="D42145" t="s">
        <v>2401</v>
      </c>
      <c r="E42145">
        <v>0</v>
      </c>
    </row>
    <row r="42146" spans="1:5" x14ac:dyDescent="0.3">
      <c r="A42146">
        <v>50390006</v>
      </c>
      <c r="B42146" t="s">
        <v>2358</v>
      </c>
      <c r="C42146" t="s">
        <v>8</v>
      </c>
      <c r="D42146" t="s">
        <v>2402</v>
      </c>
      <c r="E42146">
        <v>0</v>
      </c>
    </row>
    <row r="42147" spans="1:5" x14ac:dyDescent="0.3">
      <c r="A42147">
        <v>50390006</v>
      </c>
      <c r="B42147" t="s">
        <v>2358</v>
      </c>
      <c r="C42147" t="s">
        <v>8</v>
      </c>
      <c r="D42147" t="s">
        <v>2403</v>
      </c>
      <c r="E42147">
        <v>0</v>
      </c>
    </row>
    <row r="42148" spans="1:5" x14ac:dyDescent="0.3">
      <c r="A42148">
        <v>50390006</v>
      </c>
      <c r="B42148" t="s">
        <v>2358</v>
      </c>
      <c r="C42148" t="s">
        <v>8</v>
      </c>
      <c r="D42148" t="s">
        <v>2404</v>
      </c>
      <c r="E42148">
        <v>0</v>
      </c>
    </row>
    <row r="42149" spans="1:5" x14ac:dyDescent="0.3">
      <c r="A42149">
        <v>50390006</v>
      </c>
      <c r="B42149" t="s">
        <v>2358</v>
      </c>
      <c r="C42149" t="s">
        <v>8</v>
      </c>
      <c r="D42149" t="s">
        <v>2405</v>
      </c>
      <c r="E42149">
        <v>0</v>
      </c>
    </row>
    <row r="42150" spans="1:5" x14ac:dyDescent="0.3">
      <c r="A42150">
        <v>50390006</v>
      </c>
      <c r="B42150" t="s">
        <v>2358</v>
      </c>
      <c r="C42150" t="s">
        <v>8</v>
      </c>
      <c r="D42150" t="s">
        <v>2406</v>
      </c>
      <c r="E42150">
        <v>0</v>
      </c>
    </row>
    <row r="42151" spans="1:5" x14ac:dyDescent="0.3">
      <c r="A42151">
        <v>50390006</v>
      </c>
      <c r="B42151" t="s">
        <v>2358</v>
      </c>
      <c r="C42151" t="s">
        <v>8</v>
      </c>
      <c r="D42151" t="s">
        <v>2407</v>
      </c>
      <c r="E42151">
        <v>0</v>
      </c>
    </row>
    <row r="42152" spans="1:5" x14ac:dyDescent="0.3">
      <c r="A42152">
        <v>50390006</v>
      </c>
      <c r="B42152" t="s">
        <v>2358</v>
      </c>
      <c r="C42152" t="s">
        <v>8</v>
      </c>
      <c r="D42152" t="s">
        <v>2408</v>
      </c>
      <c r="E42152">
        <v>0</v>
      </c>
    </row>
    <row r="42153" spans="1:5" x14ac:dyDescent="0.3">
      <c r="A42153">
        <v>50390006</v>
      </c>
      <c r="B42153" t="s">
        <v>2358</v>
      </c>
      <c r="C42153" t="s">
        <v>8</v>
      </c>
      <c r="D42153" t="s">
        <v>2409</v>
      </c>
      <c r="E42153">
        <v>0</v>
      </c>
    </row>
    <row r="42154" spans="1:5" x14ac:dyDescent="0.3">
      <c r="A42154">
        <v>50390006</v>
      </c>
      <c r="B42154" t="s">
        <v>2358</v>
      </c>
      <c r="C42154" t="s">
        <v>8</v>
      </c>
      <c r="D42154" t="s">
        <v>2410</v>
      </c>
      <c r="E42154">
        <v>-200</v>
      </c>
    </row>
    <row r="42155" spans="1:5" x14ac:dyDescent="0.3">
      <c r="A42155">
        <v>50390006</v>
      </c>
      <c r="B42155" t="s">
        <v>2358</v>
      </c>
      <c r="C42155" t="s">
        <v>8</v>
      </c>
      <c r="D42155" t="s">
        <v>2411</v>
      </c>
      <c r="E42155">
        <v>0</v>
      </c>
    </row>
    <row r="42156" spans="1:5" x14ac:dyDescent="0.3">
      <c r="A42156">
        <v>50390006</v>
      </c>
      <c r="B42156" t="s">
        <v>2358</v>
      </c>
      <c r="C42156" t="s">
        <v>8</v>
      </c>
      <c r="D42156" t="s">
        <v>2412</v>
      </c>
      <c r="E42156">
        <v>0</v>
      </c>
    </row>
    <row r="42157" spans="1:5" x14ac:dyDescent="0.3">
      <c r="A42157">
        <v>50390006</v>
      </c>
      <c r="B42157" t="s">
        <v>2358</v>
      </c>
      <c r="C42157" t="s">
        <v>8</v>
      </c>
      <c r="D42157" t="s">
        <v>2413</v>
      </c>
      <c r="E42157">
        <v>0</v>
      </c>
    </row>
    <row r="42158" spans="1:5" x14ac:dyDescent="0.3">
      <c r="A42158">
        <v>30300019</v>
      </c>
      <c r="B42158" t="s">
        <v>2360</v>
      </c>
      <c r="C42158" t="s">
        <v>8</v>
      </c>
      <c r="D42158" t="s">
        <v>2378</v>
      </c>
      <c r="E42158">
        <v>0</v>
      </c>
    </row>
    <row r="42159" spans="1:5" x14ac:dyDescent="0.3">
      <c r="A42159">
        <v>30300019</v>
      </c>
      <c r="B42159" t="s">
        <v>2360</v>
      </c>
      <c r="C42159" t="s">
        <v>8</v>
      </c>
      <c r="D42159" t="s">
        <v>2379</v>
      </c>
      <c r="E42159">
        <v>0</v>
      </c>
    </row>
    <row r="42160" spans="1:5" x14ac:dyDescent="0.3">
      <c r="A42160">
        <v>30300019</v>
      </c>
      <c r="B42160" t="s">
        <v>2360</v>
      </c>
      <c r="C42160" t="s">
        <v>8</v>
      </c>
      <c r="D42160" t="s">
        <v>2380</v>
      </c>
      <c r="E42160">
        <v>0</v>
      </c>
    </row>
    <row r="42161" spans="1:5" x14ac:dyDescent="0.3">
      <c r="A42161">
        <v>30300019</v>
      </c>
      <c r="B42161" t="s">
        <v>2360</v>
      </c>
      <c r="C42161" t="s">
        <v>8</v>
      </c>
      <c r="D42161" t="s">
        <v>2381</v>
      </c>
      <c r="E42161">
        <v>0</v>
      </c>
    </row>
    <row r="42162" spans="1:5" x14ac:dyDescent="0.3">
      <c r="A42162">
        <v>30300019</v>
      </c>
      <c r="B42162" t="s">
        <v>2360</v>
      </c>
      <c r="C42162" t="s">
        <v>8</v>
      </c>
      <c r="D42162" t="s">
        <v>2382</v>
      </c>
      <c r="E42162">
        <v>0</v>
      </c>
    </row>
    <row r="42163" spans="1:5" x14ac:dyDescent="0.3">
      <c r="A42163">
        <v>30300019</v>
      </c>
      <c r="B42163" t="s">
        <v>2360</v>
      </c>
      <c r="C42163" t="s">
        <v>8</v>
      </c>
      <c r="D42163" t="s">
        <v>2383</v>
      </c>
      <c r="E42163">
        <v>-8</v>
      </c>
    </row>
    <row r="42164" spans="1:5" x14ac:dyDescent="0.3">
      <c r="A42164">
        <v>30300019</v>
      </c>
      <c r="B42164" t="s">
        <v>2360</v>
      </c>
      <c r="C42164" t="s">
        <v>8</v>
      </c>
      <c r="D42164" t="s">
        <v>2384</v>
      </c>
      <c r="E42164">
        <v>0</v>
      </c>
    </row>
    <row r="42165" spans="1:5" x14ac:dyDescent="0.3">
      <c r="A42165">
        <v>30300019</v>
      </c>
      <c r="B42165" t="s">
        <v>2360</v>
      </c>
      <c r="C42165" t="s">
        <v>8</v>
      </c>
      <c r="D42165" t="s">
        <v>2385</v>
      </c>
      <c r="E42165">
        <v>0</v>
      </c>
    </row>
    <row r="42166" spans="1:5" x14ac:dyDescent="0.3">
      <c r="A42166">
        <v>30300019</v>
      </c>
      <c r="B42166" t="s">
        <v>2360</v>
      </c>
      <c r="C42166" t="s">
        <v>8</v>
      </c>
      <c r="D42166" t="s">
        <v>2386</v>
      </c>
      <c r="E42166">
        <v>-40</v>
      </c>
    </row>
    <row r="42167" spans="1:5" x14ac:dyDescent="0.3">
      <c r="A42167">
        <v>30300019</v>
      </c>
      <c r="B42167" t="s">
        <v>2360</v>
      </c>
      <c r="C42167" t="s">
        <v>8</v>
      </c>
      <c r="D42167" t="s">
        <v>2387</v>
      </c>
      <c r="E42167">
        <v>0</v>
      </c>
    </row>
    <row r="42168" spans="1:5" x14ac:dyDescent="0.3">
      <c r="A42168">
        <v>30300019</v>
      </c>
      <c r="B42168" t="s">
        <v>2360</v>
      </c>
      <c r="C42168" t="s">
        <v>8</v>
      </c>
      <c r="D42168" t="s">
        <v>2388</v>
      </c>
      <c r="E42168">
        <v>0</v>
      </c>
    </row>
    <row r="42169" spans="1:5" x14ac:dyDescent="0.3">
      <c r="A42169">
        <v>30300019</v>
      </c>
      <c r="B42169" t="s">
        <v>2360</v>
      </c>
      <c r="C42169" t="s">
        <v>8</v>
      </c>
      <c r="D42169" t="s">
        <v>2389</v>
      </c>
      <c r="E42169">
        <v>0</v>
      </c>
    </row>
    <row r="42170" spans="1:5" x14ac:dyDescent="0.3">
      <c r="A42170">
        <v>30300019</v>
      </c>
      <c r="B42170" t="s">
        <v>2360</v>
      </c>
      <c r="C42170" t="s">
        <v>8</v>
      </c>
      <c r="D42170" t="s">
        <v>2390</v>
      </c>
      <c r="E42170">
        <v>0</v>
      </c>
    </row>
    <row r="42171" spans="1:5" x14ac:dyDescent="0.3">
      <c r="A42171">
        <v>30300019</v>
      </c>
      <c r="B42171" t="s">
        <v>2360</v>
      </c>
      <c r="C42171" t="s">
        <v>8</v>
      </c>
      <c r="D42171" t="s">
        <v>2391</v>
      </c>
      <c r="E42171">
        <v>0</v>
      </c>
    </row>
    <row r="42172" spans="1:5" x14ac:dyDescent="0.3">
      <c r="A42172">
        <v>30300019</v>
      </c>
      <c r="B42172" t="s">
        <v>2360</v>
      </c>
      <c r="C42172" t="s">
        <v>8</v>
      </c>
      <c r="D42172" t="s">
        <v>2392</v>
      </c>
      <c r="E42172">
        <v>0</v>
      </c>
    </row>
    <row r="42173" spans="1:5" x14ac:dyDescent="0.3">
      <c r="A42173">
        <v>30300019</v>
      </c>
      <c r="B42173" t="s">
        <v>2360</v>
      </c>
      <c r="C42173" t="s">
        <v>8</v>
      </c>
      <c r="D42173" t="s">
        <v>2393</v>
      </c>
      <c r="E42173">
        <v>0</v>
      </c>
    </row>
    <row r="42174" spans="1:5" x14ac:dyDescent="0.3">
      <c r="A42174">
        <v>30300019</v>
      </c>
      <c r="B42174" t="s">
        <v>2360</v>
      </c>
      <c r="C42174" t="s">
        <v>8</v>
      </c>
      <c r="D42174" t="s">
        <v>2394</v>
      </c>
      <c r="E42174">
        <v>0</v>
      </c>
    </row>
    <row r="42175" spans="1:5" x14ac:dyDescent="0.3">
      <c r="A42175">
        <v>30300019</v>
      </c>
      <c r="B42175" t="s">
        <v>2360</v>
      </c>
      <c r="C42175" t="s">
        <v>8</v>
      </c>
      <c r="D42175" t="s">
        <v>2395</v>
      </c>
      <c r="E42175">
        <v>0</v>
      </c>
    </row>
    <row r="42176" spans="1:5" x14ac:dyDescent="0.3">
      <c r="A42176">
        <v>30300019</v>
      </c>
      <c r="B42176" t="s">
        <v>2360</v>
      </c>
      <c r="C42176" t="s">
        <v>8</v>
      </c>
      <c r="D42176" t="s">
        <v>2396</v>
      </c>
      <c r="E42176">
        <v>0</v>
      </c>
    </row>
    <row r="42177" spans="1:5" x14ac:dyDescent="0.3">
      <c r="A42177">
        <v>30300019</v>
      </c>
      <c r="B42177" t="s">
        <v>2360</v>
      </c>
      <c r="C42177" t="s">
        <v>8</v>
      </c>
      <c r="D42177" t="s">
        <v>2397</v>
      </c>
      <c r="E42177">
        <v>0</v>
      </c>
    </row>
    <row r="42178" spans="1:5" x14ac:dyDescent="0.3">
      <c r="A42178">
        <v>30300019</v>
      </c>
      <c r="B42178" t="s">
        <v>2360</v>
      </c>
      <c r="C42178" t="s">
        <v>8</v>
      </c>
      <c r="D42178" t="s">
        <v>2398</v>
      </c>
      <c r="E42178">
        <v>0</v>
      </c>
    </row>
    <row r="42179" spans="1:5" x14ac:dyDescent="0.3">
      <c r="A42179">
        <v>30300019</v>
      </c>
      <c r="B42179" t="s">
        <v>2360</v>
      </c>
      <c r="C42179" t="s">
        <v>8</v>
      </c>
      <c r="D42179" t="s">
        <v>2399</v>
      </c>
      <c r="E42179">
        <v>0</v>
      </c>
    </row>
    <row r="42180" spans="1:5" x14ac:dyDescent="0.3">
      <c r="A42180">
        <v>30300019</v>
      </c>
      <c r="B42180" t="s">
        <v>2360</v>
      </c>
      <c r="C42180" t="s">
        <v>8</v>
      </c>
      <c r="D42180" t="s">
        <v>2400</v>
      </c>
      <c r="E42180">
        <v>-50</v>
      </c>
    </row>
    <row r="42181" spans="1:5" x14ac:dyDescent="0.3">
      <c r="A42181">
        <v>30300019</v>
      </c>
      <c r="B42181" t="s">
        <v>2360</v>
      </c>
      <c r="C42181" t="s">
        <v>8</v>
      </c>
      <c r="D42181" t="s">
        <v>2401</v>
      </c>
      <c r="E42181">
        <v>0</v>
      </c>
    </row>
    <row r="42182" spans="1:5" x14ac:dyDescent="0.3">
      <c r="A42182">
        <v>30300019</v>
      </c>
      <c r="B42182" t="s">
        <v>2360</v>
      </c>
      <c r="C42182" t="s">
        <v>8</v>
      </c>
      <c r="D42182" t="s">
        <v>2402</v>
      </c>
      <c r="E42182">
        <v>0</v>
      </c>
    </row>
    <row r="42183" spans="1:5" x14ac:dyDescent="0.3">
      <c r="A42183">
        <v>30300019</v>
      </c>
      <c r="B42183" t="s">
        <v>2360</v>
      </c>
      <c r="C42183" t="s">
        <v>8</v>
      </c>
      <c r="D42183" t="s">
        <v>2403</v>
      </c>
      <c r="E42183">
        <v>0</v>
      </c>
    </row>
    <row r="42184" spans="1:5" x14ac:dyDescent="0.3">
      <c r="A42184">
        <v>30300019</v>
      </c>
      <c r="B42184" t="s">
        <v>2360</v>
      </c>
      <c r="C42184" t="s">
        <v>8</v>
      </c>
      <c r="D42184" t="s">
        <v>2404</v>
      </c>
      <c r="E42184">
        <v>0</v>
      </c>
    </row>
    <row r="42185" spans="1:5" x14ac:dyDescent="0.3">
      <c r="A42185">
        <v>30300019</v>
      </c>
      <c r="B42185" t="s">
        <v>2360</v>
      </c>
      <c r="C42185" t="s">
        <v>8</v>
      </c>
      <c r="D42185" t="s">
        <v>2405</v>
      </c>
      <c r="E42185">
        <v>0</v>
      </c>
    </row>
    <row r="42186" spans="1:5" x14ac:dyDescent="0.3">
      <c r="A42186">
        <v>30300019</v>
      </c>
      <c r="B42186" t="s">
        <v>2360</v>
      </c>
      <c r="C42186" t="s">
        <v>8</v>
      </c>
      <c r="D42186" t="s">
        <v>2406</v>
      </c>
      <c r="E42186">
        <v>0</v>
      </c>
    </row>
    <row r="42187" spans="1:5" x14ac:dyDescent="0.3">
      <c r="A42187">
        <v>30300019</v>
      </c>
      <c r="B42187" t="s">
        <v>2360</v>
      </c>
      <c r="C42187" t="s">
        <v>8</v>
      </c>
      <c r="D42187" t="s">
        <v>2407</v>
      </c>
      <c r="E42187">
        <v>0</v>
      </c>
    </row>
    <row r="42188" spans="1:5" x14ac:dyDescent="0.3">
      <c r="A42188">
        <v>30300019</v>
      </c>
      <c r="B42188" t="s">
        <v>2360</v>
      </c>
      <c r="C42188" t="s">
        <v>8</v>
      </c>
      <c r="D42188" t="s">
        <v>2408</v>
      </c>
      <c r="E42188">
        <v>0</v>
      </c>
    </row>
    <row r="42189" spans="1:5" x14ac:dyDescent="0.3">
      <c r="A42189">
        <v>30300019</v>
      </c>
      <c r="B42189" t="s">
        <v>2360</v>
      </c>
      <c r="C42189" t="s">
        <v>8</v>
      </c>
      <c r="D42189" t="s">
        <v>2409</v>
      </c>
      <c r="E42189">
        <v>0</v>
      </c>
    </row>
    <row r="42190" spans="1:5" x14ac:dyDescent="0.3">
      <c r="A42190">
        <v>30300019</v>
      </c>
      <c r="B42190" t="s">
        <v>2360</v>
      </c>
      <c r="C42190" t="s">
        <v>8</v>
      </c>
      <c r="D42190" t="s">
        <v>2410</v>
      </c>
      <c r="E42190">
        <v>0</v>
      </c>
    </row>
    <row r="42191" spans="1:5" x14ac:dyDescent="0.3">
      <c r="A42191">
        <v>30300019</v>
      </c>
      <c r="B42191" t="s">
        <v>2360</v>
      </c>
      <c r="C42191" t="s">
        <v>8</v>
      </c>
      <c r="D42191" t="s">
        <v>2411</v>
      </c>
      <c r="E42191">
        <v>-4</v>
      </c>
    </row>
    <row r="42192" spans="1:5" x14ac:dyDescent="0.3">
      <c r="A42192">
        <v>30300019</v>
      </c>
      <c r="B42192" t="s">
        <v>2360</v>
      </c>
      <c r="C42192" t="s">
        <v>8</v>
      </c>
      <c r="D42192" t="s">
        <v>2412</v>
      </c>
      <c r="E42192">
        <v>0</v>
      </c>
    </row>
    <row r="42193" spans="1:5" x14ac:dyDescent="0.3">
      <c r="A42193">
        <v>30300019</v>
      </c>
      <c r="B42193" t="s">
        <v>2360</v>
      </c>
      <c r="C42193" t="s">
        <v>8</v>
      </c>
      <c r="D42193" t="s">
        <v>2413</v>
      </c>
      <c r="E42193">
        <v>0</v>
      </c>
    </row>
    <row r="42194" spans="1:5" x14ac:dyDescent="0.3">
      <c r="A42194">
        <v>50390002</v>
      </c>
      <c r="B42194" t="s">
        <v>2362</v>
      </c>
      <c r="C42194" t="s">
        <v>8</v>
      </c>
      <c r="D42194" t="s">
        <v>2378</v>
      </c>
      <c r="E42194">
        <v>0</v>
      </c>
    </row>
    <row r="42195" spans="1:5" x14ac:dyDescent="0.3">
      <c r="A42195">
        <v>50390002</v>
      </c>
      <c r="B42195" t="s">
        <v>2362</v>
      </c>
      <c r="C42195" t="s">
        <v>8</v>
      </c>
      <c r="D42195" t="s">
        <v>2379</v>
      </c>
      <c r="E42195">
        <v>0</v>
      </c>
    </row>
    <row r="42196" spans="1:5" x14ac:dyDescent="0.3">
      <c r="A42196">
        <v>50390002</v>
      </c>
      <c r="B42196" t="s">
        <v>2362</v>
      </c>
      <c r="C42196" t="s">
        <v>8</v>
      </c>
      <c r="D42196" t="s">
        <v>2380</v>
      </c>
      <c r="E42196">
        <v>-200</v>
      </c>
    </row>
    <row r="42197" spans="1:5" x14ac:dyDescent="0.3">
      <c r="A42197">
        <v>50390002</v>
      </c>
      <c r="B42197" t="s">
        <v>2362</v>
      </c>
      <c r="C42197" t="s">
        <v>8</v>
      </c>
      <c r="D42197" t="s">
        <v>2381</v>
      </c>
      <c r="E42197">
        <v>0</v>
      </c>
    </row>
    <row r="42198" spans="1:5" x14ac:dyDescent="0.3">
      <c r="A42198">
        <v>50390002</v>
      </c>
      <c r="B42198" t="s">
        <v>2362</v>
      </c>
      <c r="C42198" t="s">
        <v>8</v>
      </c>
      <c r="D42198" t="s">
        <v>2382</v>
      </c>
      <c r="E42198">
        <v>0</v>
      </c>
    </row>
    <row r="42199" spans="1:5" x14ac:dyDescent="0.3">
      <c r="A42199">
        <v>50390002</v>
      </c>
      <c r="B42199" t="s">
        <v>2362</v>
      </c>
      <c r="C42199" t="s">
        <v>8</v>
      </c>
      <c r="D42199" t="s">
        <v>2383</v>
      </c>
      <c r="E42199">
        <v>0</v>
      </c>
    </row>
    <row r="42200" spans="1:5" x14ac:dyDescent="0.3">
      <c r="A42200">
        <v>50390002</v>
      </c>
      <c r="B42200" t="s">
        <v>2362</v>
      </c>
      <c r="C42200" t="s">
        <v>8</v>
      </c>
      <c r="D42200" t="s">
        <v>2384</v>
      </c>
      <c r="E42200">
        <v>0</v>
      </c>
    </row>
    <row r="42201" spans="1:5" x14ac:dyDescent="0.3">
      <c r="A42201">
        <v>50390002</v>
      </c>
      <c r="B42201" t="s">
        <v>2362</v>
      </c>
      <c r="C42201" t="s">
        <v>8</v>
      </c>
      <c r="D42201" t="s">
        <v>2385</v>
      </c>
      <c r="E42201">
        <v>0</v>
      </c>
    </row>
    <row r="42202" spans="1:5" x14ac:dyDescent="0.3">
      <c r="A42202">
        <v>50390002</v>
      </c>
      <c r="B42202" t="s">
        <v>2362</v>
      </c>
      <c r="C42202" t="s">
        <v>8</v>
      </c>
      <c r="D42202" t="s">
        <v>2386</v>
      </c>
      <c r="E42202">
        <v>0</v>
      </c>
    </row>
    <row r="42203" spans="1:5" x14ac:dyDescent="0.3">
      <c r="A42203">
        <v>50390002</v>
      </c>
      <c r="B42203" t="s">
        <v>2362</v>
      </c>
      <c r="C42203" t="s">
        <v>8</v>
      </c>
      <c r="D42203" t="s">
        <v>2387</v>
      </c>
      <c r="E42203">
        <v>0</v>
      </c>
    </row>
    <row r="42204" spans="1:5" x14ac:dyDescent="0.3">
      <c r="A42204">
        <v>50390002</v>
      </c>
      <c r="B42204" t="s">
        <v>2362</v>
      </c>
      <c r="C42204" t="s">
        <v>8</v>
      </c>
      <c r="D42204" t="s">
        <v>2388</v>
      </c>
      <c r="E42204">
        <v>0</v>
      </c>
    </row>
    <row r="42205" spans="1:5" x14ac:dyDescent="0.3">
      <c r="A42205">
        <v>50390002</v>
      </c>
      <c r="B42205" t="s">
        <v>2362</v>
      </c>
      <c r="C42205" t="s">
        <v>8</v>
      </c>
      <c r="D42205" t="s">
        <v>2389</v>
      </c>
      <c r="E42205">
        <v>0</v>
      </c>
    </row>
    <row r="42206" spans="1:5" x14ac:dyDescent="0.3">
      <c r="A42206">
        <v>50390002</v>
      </c>
      <c r="B42206" t="s">
        <v>2362</v>
      </c>
      <c r="C42206" t="s">
        <v>8</v>
      </c>
      <c r="D42206" t="s">
        <v>2390</v>
      </c>
      <c r="E42206">
        <v>0</v>
      </c>
    </row>
    <row r="42207" spans="1:5" x14ac:dyDescent="0.3">
      <c r="A42207">
        <v>50390002</v>
      </c>
      <c r="B42207" t="s">
        <v>2362</v>
      </c>
      <c r="C42207" t="s">
        <v>8</v>
      </c>
      <c r="D42207" t="s">
        <v>2391</v>
      </c>
      <c r="E42207">
        <v>-100</v>
      </c>
    </row>
    <row r="42208" spans="1:5" x14ac:dyDescent="0.3">
      <c r="A42208">
        <v>50390002</v>
      </c>
      <c r="B42208" t="s">
        <v>2362</v>
      </c>
      <c r="C42208" t="s">
        <v>8</v>
      </c>
      <c r="D42208" t="s">
        <v>2392</v>
      </c>
      <c r="E42208">
        <v>-100</v>
      </c>
    </row>
    <row r="42209" spans="1:5" x14ac:dyDescent="0.3">
      <c r="A42209">
        <v>50390002</v>
      </c>
      <c r="B42209" t="s">
        <v>2362</v>
      </c>
      <c r="C42209" t="s">
        <v>8</v>
      </c>
      <c r="D42209" t="s">
        <v>2393</v>
      </c>
      <c r="E42209">
        <v>0</v>
      </c>
    </row>
    <row r="42210" spans="1:5" x14ac:dyDescent="0.3">
      <c r="A42210">
        <v>50390002</v>
      </c>
      <c r="B42210" t="s">
        <v>2362</v>
      </c>
      <c r="C42210" t="s">
        <v>8</v>
      </c>
      <c r="D42210" t="s">
        <v>2394</v>
      </c>
      <c r="E42210">
        <v>0</v>
      </c>
    </row>
    <row r="42211" spans="1:5" x14ac:dyDescent="0.3">
      <c r="A42211">
        <v>50390002</v>
      </c>
      <c r="B42211" t="s">
        <v>2362</v>
      </c>
      <c r="C42211" t="s">
        <v>8</v>
      </c>
      <c r="D42211" t="s">
        <v>2395</v>
      </c>
      <c r="E42211">
        <v>0</v>
      </c>
    </row>
    <row r="42212" spans="1:5" x14ac:dyDescent="0.3">
      <c r="A42212">
        <v>50390002</v>
      </c>
      <c r="B42212" t="s">
        <v>2362</v>
      </c>
      <c r="C42212" t="s">
        <v>8</v>
      </c>
      <c r="D42212" t="s">
        <v>2396</v>
      </c>
      <c r="E42212">
        <v>0</v>
      </c>
    </row>
    <row r="42213" spans="1:5" x14ac:dyDescent="0.3">
      <c r="A42213">
        <v>50390002</v>
      </c>
      <c r="B42213" t="s">
        <v>2362</v>
      </c>
      <c r="C42213" t="s">
        <v>8</v>
      </c>
      <c r="D42213" t="s">
        <v>2397</v>
      </c>
      <c r="E42213">
        <v>0</v>
      </c>
    </row>
    <row r="42214" spans="1:5" x14ac:dyDescent="0.3">
      <c r="A42214">
        <v>50390002</v>
      </c>
      <c r="B42214" t="s">
        <v>2362</v>
      </c>
      <c r="C42214" t="s">
        <v>8</v>
      </c>
      <c r="D42214" t="s">
        <v>2398</v>
      </c>
      <c r="E42214">
        <v>-100</v>
      </c>
    </row>
    <row r="42215" spans="1:5" x14ac:dyDescent="0.3">
      <c r="A42215">
        <v>50390002</v>
      </c>
      <c r="B42215" t="s">
        <v>2362</v>
      </c>
      <c r="C42215" t="s">
        <v>8</v>
      </c>
      <c r="D42215" t="s">
        <v>2399</v>
      </c>
      <c r="E42215">
        <v>-100</v>
      </c>
    </row>
    <row r="42216" spans="1:5" x14ac:dyDescent="0.3">
      <c r="A42216">
        <v>50390002</v>
      </c>
      <c r="B42216" t="s">
        <v>2362</v>
      </c>
      <c r="C42216" t="s">
        <v>8</v>
      </c>
      <c r="D42216" t="s">
        <v>2400</v>
      </c>
      <c r="E42216">
        <v>0</v>
      </c>
    </row>
    <row r="42217" spans="1:5" x14ac:dyDescent="0.3">
      <c r="A42217">
        <v>50390002</v>
      </c>
      <c r="B42217" t="s">
        <v>2362</v>
      </c>
      <c r="C42217" t="s">
        <v>8</v>
      </c>
      <c r="D42217" t="s">
        <v>2401</v>
      </c>
      <c r="E42217">
        <v>-20</v>
      </c>
    </row>
    <row r="42218" spans="1:5" x14ac:dyDescent="0.3">
      <c r="A42218">
        <v>50390002</v>
      </c>
      <c r="B42218" t="s">
        <v>2362</v>
      </c>
      <c r="C42218" t="s">
        <v>8</v>
      </c>
      <c r="D42218" t="s">
        <v>2402</v>
      </c>
      <c r="E42218">
        <v>-300</v>
      </c>
    </row>
    <row r="42219" spans="1:5" x14ac:dyDescent="0.3">
      <c r="A42219">
        <v>50390002</v>
      </c>
      <c r="B42219" t="s">
        <v>2362</v>
      </c>
      <c r="C42219" t="s">
        <v>8</v>
      </c>
      <c r="D42219" t="s">
        <v>2403</v>
      </c>
      <c r="E42219">
        <v>0</v>
      </c>
    </row>
    <row r="42220" spans="1:5" x14ac:dyDescent="0.3">
      <c r="A42220">
        <v>50390002</v>
      </c>
      <c r="B42220" t="s">
        <v>2362</v>
      </c>
      <c r="C42220" t="s">
        <v>8</v>
      </c>
      <c r="D42220" t="s">
        <v>2404</v>
      </c>
      <c r="E42220">
        <v>0</v>
      </c>
    </row>
    <row r="42221" spans="1:5" x14ac:dyDescent="0.3">
      <c r="A42221">
        <v>50390002</v>
      </c>
      <c r="B42221" t="s">
        <v>2362</v>
      </c>
      <c r="C42221" t="s">
        <v>8</v>
      </c>
      <c r="D42221" t="s">
        <v>2405</v>
      </c>
      <c r="E42221">
        <v>0</v>
      </c>
    </row>
    <row r="42222" spans="1:5" x14ac:dyDescent="0.3">
      <c r="A42222">
        <v>50390002</v>
      </c>
      <c r="B42222" t="s">
        <v>2362</v>
      </c>
      <c r="C42222" t="s">
        <v>8</v>
      </c>
      <c r="D42222" t="s">
        <v>2406</v>
      </c>
      <c r="E42222">
        <v>0</v>
      </c>
    </row>
    <row r="42223" spans="1:5" x14ac:dyDescent="0.3">
      <c r="A42223">
        <v>50390002</v>
      </c>
      <c r="B42223" t="s">
        <v>2362</v>
      </c>
      <c r="C42223" t="s">
        <v>8</v>
      </c>
      <c r="D42223" t="s">
        <v>2407</v>
      </c>
      <c r="E42223">
        <v>0</v>
      </c>
    </row>
    <row r="42224" spans="1:5" x14ac:dyDescent="0.3">
      <c r="A42224">
        <v>50390002</v>
      </c>
      <c r="B42224" t="s">
        <v>2362</v>
      </c>
      <c r="C42224" t="s">
        <v>8</v>
      </c>
      <c r="D42224" t="s">
        <v>2408</v>
      </c>
      <c r="E42224">
        <v>0</v>
      </c>
    </row>
    <row r="42225" spans="1:5" x14ac:dyDescent="0.3">
      <c r="A42225">
        <v>50390002</v>
      </c>
      <c r="B42225" t="s">
        <v>2362</v>
      </c>
      <c r="C42225" t="s">
        <v>8</v>
      </c>
      <c r="D42225" t="s">
        <v>2409</v>
      </c>
      <c r="E42225">
        <v>-100</v>
      </c>
    </row>
    <row r="42226" spans="1:5" x14ac:dyDescent="0.3">
      <c r="A42226">
        <v>50390002</v>
      </c>
      <c r="B42226" t="s">
        <v>2362</v>
      </c>
      <c r="C42226" t="s">
        <v>8</v>
      </c>
      <c r="D42226" t="s">
        <v>2410</v>
      </c>
      <c r="E42226">
        <v>0</v>
      </c>
    </row>
    <row r="42227" spans="1:5" x14ac:dyDescent="0.3">
      <c r="A42227">
        <v>50390002</v>
      </c>
      <c r="B42227" t="s">
        <v>2362</v>
      </c>
      <c r="C42227" t="s">
        <v>8</v>
      </c>
      <c r="D42227" t="s">
        <v>2411</v>
      </c>
      <c r="E42227">
        <v>0</v>
      </c>
    </row>
    <row r="42228" spans="1:5" x14ac:dyDescent="0.3">
      <c r="A42228">
        <v>50390002</v>
      </c>
      <c r="B42228" t="s">
        <v>2362</v>
      </c>
      <c r="C42228" t="s">
        <v>8</v>
      </c>
      <c r="D42228" t="s">
        <v>2412</v>
      </c>
      <c r="E42228">
        <v>0</v>
      </c>
    </row>
    <row r="42229" spans="1:5" x14ac:dyDescent="0.3">
      <c r="A42229">
        <v>50390002</v>
      </c>
      <c r="B42229" t="s">
        <v>2362</v>
      </c>
      <c r="C42229" t="s">
        <v>8</v>
      </c>
      <c r="D42229" t="s">
        <v>2413</v>
      </c>
      <c r="E42229">
        <v>0</v>
      </c>
    </row>
    <row r="42230" spans="1:5" x14ac:dyDescent="0.3">
      <c r="A42230">
        <v>50390009</v>
      </c>
      <c r="B42230" t="s">
        <v>2364</v>
      </c>
      <c r="C42230" t="s">
        <v>8</v>
      </c>
      <c r="D42230" t="s">
        <v>2378</v>
      </c>
      <c r="E42230">
        <v>0</v>
      </c>
    </row>
    <row r="42231" spans="1:5" x14ac:dyDescent="0.3">
      <c r="A42231">
        <v>50390009</v>
      </c>
      <c r="B42231" t="s">
        <v>2364</v>
      </c>
      <c r="C42231" t="s">
        <v>8</v>
      </c>
      <c r="D42231" t="s">
        <v>2379</v>
      </c>
      <c r="E42231">
        <v>0</v>
      </c>
    </row>
    <row r="42232" spans="1:5" x14ac:dyDescent="0.3">
      <c r="A42232">
        <v>50390009</v>
      </c>
      <c r="B42232" t="s">
        <v>2364</v>
      </c>
      <c r="C42232" t="s">
        <v>8</v>
      </c>
      <c r="D42232" t="s">
        <v>2380</v>
      </c>
      <c r="E42232">
        <v>0</v>
      </c>
    </row>
    <row r="42233" spans="1:5" x14ac:dyDescent="0.3">
      <c r="A42233">
        <v>50390009</v>
      </c>
      <c r="B42233" t="s">
        <v>2364</v>
      </c>
      <c r="C42233" t="s">
        <v>8</v>
      </c>
      <c r="D42233" t="s">
        <v>2381</v>
      </c>
      <c r="E42233">
        <v>0</v>
      </c>
    </row>
    <row r="42234" spans="1:5" x14ac:dyDescent="0.3">
      <c r="A42234">
        <v>50390009</v>
      </c>
      <c r="B42234" t="s">
        <v>2364</v>
      </c>
      <c r="C42234" t="s">
        <v>8</v>
      </c>
      <c r="D42234" t="s">
        <v>2382</v>
      </c>
      <c r="E42234">
        <v>0</v>
      </c>
    </row>
    <row r="42235" spans="1:5" x14ac:dyDescent="0.3">
      <c r="A42235">
        <v>50390009</v>
      </c>
      <c r="B42235" t="s">
        <v>2364</v>
      </c>
      <c r="C42235" t="s">
        <v>8</v>
      </c>
      <c r="D42235" t="s">
        <v>2383</v>
      </c>
      <c r="E42235">
        <v>0</v>
      </c>
    </row>
    <row r="42236" spans="1:5" x14ac:dyDescent="0.3">
      <c r="A42236">
        <v>50390009</v>
      </c>
      <c r="B42236" t="s">
        <v>2364</v>
      </c>
      <c r="C42236" t="s">
        <v>8</v>
      </c>
      <c r="D42236" t="s">
        <v>2384</v>
      </c>
      <c r="E42236">
        <v>0</v>
      </c>
    </row>
    <row r="42237" spans="1:5" x14ac:dyDescent="0.3">
      <c r="A42237">
        <v>50390009</v>
      </c>
      <c r="B42237" t="s">
        <v>2364</v>
      </c>
      <c r="C42237" t="s">
        <v>8</v>
      </c>
      <c r="D42237" t="s">
        <v>2385</v>
      </c>
      <c r="E42237">
        <v>0</v>
      </c>
    </row>
    <row r="42238" spans="1:5" x14ac:dyDescent="0.3">
      <c r="A42238">
        <v>50390009</v>
      </c>
      <c r="B42238" t="s">
        <v>2364</v>
      </c>
      <c r="C42238" t="s">
        <v>8</v>
      </c>
      <c r="D42238" t="s">
        <v>2386</v>
      </c>
      <c r="E42238">
        <v>0</v>
      </c>
    </row>
    <row r="42239" spans="1:5" x14ac:dyDescent="0.3">
      <c r="A42239">
        <v>50390009</v>
      </c>
      <c r="B42239" t="s">
        <v>2364</v>
      </c>
      <c r="C42239" t="s">
        <v>8</v>
      </c>
      <c r="D42239" t="s">
        <v>2387</v>
      </c>
      <c r="E42239">
        <v>0</v>
      </c>
    </row>
    <row r="42240" spans="1:5" x14ac:dyDescent="0.3">
      <c r="A42240">
        <v>50390009</v>
      </c>
      <c r="B42240" t="s">
        <v>2364</v>
      </c>
      <c r="C42240" t="s">
        <v>8</v>
      </c>
      <c r="D42240" t="s">
        <v>2388</v>
      </c>
      <c r="E42240">
        <v>0</v>
      </c>
    </row>
    <row r="42241" spans="1:5" x14ac:dyDescent="0.3">
      <c r="A42241">
        <v>50390009</v>
      </c>
      <c r="B42241" t="s">
        <v>2364</v>
      </c>
      <c r="C42241" t="s">
        <v>8</v>
      </c>
      <c r="D42241" t="s">
        <v>2389</v>
      </c>
      <c r="E42241">
        <v>0</v>
      </c>
    </row>
    <row r="42242" spans="1:5" x14ac:dyDescent="0.3">
      <c r="A42242">
        <v>50390009</v>
      </c>
      <c r="B42242" t="s">
        <v>2364</v>
      </c>
      <c r="C42242" t="s">
        <v>8</v>
      </c>
      <c r="D42242" t="s">
        <v>2390</v>
      </c>
      <c r="E42242">
        <v>0</v>
      </c>
    </row>
    <row r="42243" spans="1:5" x14ac:dyDescent="0.3">
      <c r="A42243">
        <v>50390009</v>
      </c>
      <c r="B42243" t="s">
        <v>2364</v>
      </c>
      <c r="C42243" t="s">
        <v>8</v>
      </c>
      <c r="D42243" t="s">
        <v>2391</v>
      </c>
      <c r="E42243">
        <v>0</v>
      </c>
    </row>
    <row r="42244" spans="1:5" x14ac:dyDescent="0.3">
      <c r="A42244">
        <v>50390009</v>
      </c>
      <c r="B42244" t="s">
        <v>2364</v>
      </c>
      <c r="C42244" t="s">
        <v>8</v>
      </c>
      <c r="D42244" t="s">
        <v>2392</v>
      </c>
      <c r="E42244">
        <v>0</v>
      </c>
    </row>
    <row r="42245" spans="1:5" x14ac:dyDescent="0.3">
      <c r="A42245">
        <v>50390009</v>
      </c>
      <c r="B42245" t="s">
        <v>2364</v>
      </c>
      <c r="C42245" t="s">
        <v>8</v>
      </c>
      <c r="D42245" t="s">
        <v>2393</v>
      </c>
      <c r="E42245">
        <v>0</v>
      </c>
    </row>
    <row r="42246" spans="1:5" x14ac:dyDescent="0.3">
      <c r="A42246">
        <v>50390009</v>
      </c>
      <c r="B42246" t="s">
        <v>2364</v>
      </c>
      <c r="C42246" t="s">
        <v>8</v>
      </c>
      <c r="D42246" t="s">
        <v>2394</v>
      </c>
      <c r="E42246">
        <v>0</v>
      </c>
    </row>
    <row r="42247" spans="1:5" x14ac:dyDescent="0.3">
      <c r="A42247">
        <v>50390009</v>
      </c>
      <c r="B42247" t="s">
        <v>2364</v>
      </c>
      <c r="C42247" t="s">
        <v>8</v>
      </c>
      <c r="D42247" t="s">
        <v>2395</v>
      </c>
      <c r="E42247">
        <v>0</v>
      </c>
    </row>
    <row r="42248" spans="1:5" x14ac:dyDescent="0.3">
      <c r="A42248">
        <v>50390009</v>
      </c>
      <c r="B42248" t="s">
        <v>2364</v>
      </c>
      <c r="C42248" t="s">
        <v>8</v>
      </c>
      <c r="D42248" t="s">
        <v>2396</v>
      </c>
      <c r="E42248">
        <v>0</v>
      </c>
    </row>
    <row r="42249" spans="1:5" x14ac:dyDescent="0.3">
      <c r="A42249">
        <v>50390009</v>
      </c>
      <c r="B42249" t="s">
        <v>2364</v>
      </c>
      <c r="C42249" t="s">
        <v>8</v>
      </c>
      <c r="D42249" t="s">
        <v>2397</v>
      </c>
      <c r="E42249">
        <v>0</v>
      </c>
    </row>
    <row r="42250" spans="1:5" x14ac:dyDescent="0.3">
      <c r="A42250">
        <v>50390009</v>
      </c>
      <c r="B42250" t="s">
        <v>2364</v>
      </c>
      <c r="C42250" t="s">
        <v>8</v>
      </c>
      <c r="D42250" t="s">
        <v>2398</v>
      </c>
      <c r="E42250">
        <v>0</v>
      </c>
    </row>
    <row r="42251" spans="1:5" x14ac:dyDescent="0.3">
      <c r="A42251">
        <v>50390009</v>
      </c>
      <c r="B42251" t="s">
        <v>2364</v>
      </c>
      <c r="C42251" t="s">
        <v>8</v>
      </c>
      <c r="D42251" t="s">
        <v>2399</v>
      </c>
      <c r="E42251">
        <v>0</v>
      </c>
    </row>
    <row r="42252" spans="1:5" x14ac:dyDescent="0.3">
      <c r="A42252">
        <v>50390009</v>
      </c>
      <c r="B42252" t="s">
        <v>2364</v>
      </c>
      <c r="C42252" t="s">
        <v>8</v>
      </c>
      <c r="D42252" t="s">
        <v>2400</v>
      </c>
      <c r="E42252">
        <v>0</v>
      </c>
    </row>
    <row r="42253" spans="1:5" x14ac:dyDescent="0.3">
      <c r="A42253">
        <v>50390009</v>
      </c>
      <c r="B42253" t="s">
        <v>2364</v>
      </c>
      <c r="C42253" t="s">
        <v>8</v>
      </c>
      <c r="D42253" t="s">
        <v>2401</v>
      </c>
      <c r="E42253">
        <v>0</v>
      </c>
    </row>
    <row r="42254" spans="1:5" x14ac:dyDescent="0.3">
      <c r="A42254">
        <v>50390009</v>
      </c>
      <c r="B42254" t="s">
        <v>2364</v>
      </c>
      <c r="C42254" t="s">
        <v>8</v>
      </c>
      <c r="D42254" t="s">
        <v>2402</v>
      </c>
      <c r="E42254">
        <v>0</v>
      </c>
    </row>
    <row r="42255" spans="1:5" x14ac:dyDescent="0.3">
      <c r="A42255">
        <v>50390009</v>
      </c>
      <c r="B42255" t="s">
        <v>2364</v>
      </c>
      <c r="C42255" t="s">
        <v>8</v>
      </c>
      <c r="D42255" t="s">
        <v>2403</v>
      </c>
      <c r="E42255">
        <v>0</v>
      </c>
    </row>
    <row r="42256" spans="1:5" x14ac:dyDescent="0.3">
      <c r="A42256">
        <v>50390009</v>
      </c>
      <c r="B42256" t="s">
        <v>2364</v>
      </c>
      <c r="C42256" t="s">
        <v>8</v>
      </c>
      <c r="D42256" t="s">
        <v>2404</v>
      </c>
      <c r="E42256">
        <v>0</v>
      </c>
    </row>
    <row r="42257" spans="1:5" x14ac:dyDescent="0.3">
      <c r="A42257">
        <v>50390009</v>
      </c>
      <c r="B42257" t="s">
        <v>2364</v>
      </c>
      <c r="C42257" t="s">
        <v>8</v>
      </c>
      <c r="D42257" t="s">
        <v>2405</v>
      </c>
      <c r="E42257">
        <v>-5</v>
      </c>
    </row>
    <row r="42258" spans="1:5" x14ac:dyDescent="0.3">
      <c r="A42258">
        <v>50390009</v>
      </c>
      <c r="B42258" t="s">
        <v>2364</v>
      </c>
      <c r="C42258" t="s">
        <v>8</v>
      </c>
      <c r="D42258" t="s">
        <v>2406</v>
      </c>
      <c r="E42258">
        <v>0</v>
      </c>
    </row>
    <row r="42259" spans="1:5" x14ac:dyDescent="0.3">
      <c r="A42259">
        <v>50390009</v>
      </c>
      <c r="B42259" t="s">
        <v>2364</v>
      </c>
      <c r="C42259" t="s">
        <v>8</v>
      </c>
      <c r="D42259" t="s">
        <v>2407</v>
      </c>
      <c r="E42259">
        <v>0</v>
      </c>
    </row>
    <row r="42260" spans="1:5" x14ac:dyDescent="0.3">
      <c r="A42260">
        <v>50390009</v>
      </c>
      <c r="B42260" t="s">
        <v>2364</v>
      </c>
      <c r="C42260" t="s">
        <v>8</v>
      </c>
      <c r="D42260" t="s">
        <v>2408</v>
      </c>
      <c r="E42260">
        <v>0</v>
      </c>
    </row>
    <row r="42261" spans="1:5" x14ac:dyDescent="0.3">
      <c r="A42261">
        <v>50390009</v>
      </c>
      <c r="B42261" t="s">
        <v>2364</v>
      </c>
      <c r="C42261" t="s">
        <v>8</v>
      </c>
      <c r="D42261" t="s">
        <v>2409</v>
      </c>
      <c r="E42261">
        <v>0</v>
      </c>
    </row>
    <row r="42262" spans="1:5" x14ac:dyDescent="0.3">
      <c r="A42262">
        <v>50390009</v>
      </c>
      <c r="B42262" t="s">
        <v>2364</v>
      </c>
      <c r="C42262" t="s">
        <v>8</v>
      </c>
      <c r="D42262" t="s">
        <v>2410</v>
      </c>
      <c r="E42262">
        <v>0</v>
      </c>
    </row>
    <row r="42263" spans="1:5" x14ac:dyDescent="0.3">
      <c r="A42263">
        <v>50390009</v>
      </c>
      <c r="B42263" t="s">
        <v>2364</v>
      </c>
      <c r="C42263" t="s">
        <v>8</v>
      </c>
      <c r="D42263" t="s">
        <v>2411</v>
      </c>
      <c r="E42263">
        <v>0</v>
      </c>
    </row>
    <row r="42264" spans="1:5" x14ac:dyDescent="0.3">
      <c r="A42264">
        <v>50390009</v>
      </c>
      <c r="B42264" t="s">
        <v>2364</v>
      </c>
      <c r="C42264" t="s">
        <v>8</v>
      </c>
      <c r="D42264" t="s">
        <v>2412</v>
      </c>
      <c r="E42264">
        <v>0</v>
      </c>
    </row>
    <row r="42265" spans="1:5" x14ac:dyDescent="0.3">
      <c r="A42265">
        <v>50390009</v>
      </c>
      <c r="B42265" t="s">
        <v>2364</v>
      </c>
      <c r="C42265" t="s">
        <v>8</v>
      </c>
      <c r="D42265" t="s">
        <v>2413</v>
      </c>
      <c r="E42265">
        <v>0</v>
      </c>
    </row>
    <row r="42266" spans="1:5" x14ac:dyDescent="0.3">
      <c r="A42266">
        <v>30090005</v>
      </c>
      <c r="B42266" t="s">
        <v>2366</v>
      </c>
      <c r="C42266" t="s">
        <v>8</v>
      </c>
      <c r="D42266" t="s">
        <v>2378</v>
      </c>
      <c r="E42266">
        <v>0</v>
      </c>
    </row>
    <row r="42267" spans="1:5" x14ac:dyDescent="0.3">
      <c r="A42267">
        <v>30090005</v>
      </c>
      <c r="B42267" t="s">
        <v>2366</v>
      </c>
      <c r="C42267" t="s">
        <v>8</v>
      </c>
      <c r="D42267" t="s">
        <v>2379</v>
      </c>
      <c r="E42267">
        <v>-4</v>
      </c>
    </row>
    <row r="42268" spans="1:5" x14ac:dyDescent="0.3">
      <c r="A42268">
        <v>30090005</v>
      </c>
      <c r="B42268" t="s">
        <v>2366</v>
      </c>
      <c r="C42268" t="s">
        <v>8</v>
      </c>
      <c r="D42268" t="s">
        <v>2380</v>
      </c>
      <c r="E42268">
        <v>0</v>
      </c>
    </row>
    <row r="42269" spans="1:5" x14ac:dyDescent="0.3">
      <c r="A42269">
        <v>30090005</v>
      </c>
      <c r="B42269" t="s">
        <v>2366</v>
      </c>
      <c r="C42269" t="s">
        <v>8</v>
      </c>
      <c r="D42269" t="s">
        <v>2381</v>
      </c>
      <c r="E42269">
        <v>0</v>
      </c>
    </row>
    <row r="42270" spans="1:5" x14ac:dyDescent="0.3">
      <c r="A42270">
        <v>30090005</v>
      </c>
      <c r="B42270" t="s">
        <v>2366</v>
      </c>
      <c r="C42270" t="s">
        <v>8</v>
      </c>
      <c r="D42270" t="s">
        <v>2382</v>
      </c>
      <c r="E42270">
        <v>0</v>
      </c>
    </row>
    <row r="42271" spans="1:5" x14ac:dyDescent="0.3">
      <c r="A42271">
        <v>30090005</v>
      </c>
      <c r="B42271" t="s">
        <v>2366</v>
      </c>
      <c r="C42271" t="s">
        <v>8</v>
      </c>
      <c r="D42271" t="s">
        <v>2383</v>
      </c>
      <c r="E42271">
        <v>-6</v>
      </c>
    </row>
    <row r="42272" spans="1:5" x14ac:dyDescent="0.3">
      <c r="A42272">
        <v>30090005</v>
      </c>
      <c r="B42272" t="s">
        <v>2366</v>
      </c>
      <c r="C42272" t="s">
        <v>8</v>
      </c>
      <c r="D42272" t="s">
        <v>2384</v>
      </c>
      <c r="E42272">
        <v>0</v>
      </c>
    </row>
    <row r="42273" spans="1:5" x14ac:dyDescent="0.3">
      <c r="A42273">
        <v>30090005</v>
      </c>
      <c r="B42273" t="s">
        <v>2366</v>
      </c>
      <c r="C42273" t="s">
        <v>8</v>
      </c>
      <c r="D42273" t="s">
        <v>2385</v>
      </c>
      <c r="E42273">
        <v>0</v>
      </c>
    </row>
    <row r="42274" spans="1:5" x14ac:dyDescent="0.3">
      <c r="A42274">
        <v>30090005</v>
      </c>
      <c r="B42274" t="s">
        <v>2366</v>
      </c>
      <c r="C42274" t="s">
        <v>8</v>
      </c>
      <c r="D42274" t="s">
        <v>2386</v>
      </c>
      <c r="E42274">
        <v>-16</v>
      </c>
    </row>
    <row r="42275" spans="1:5" x14ac:dyDescent="0.3">
      <c r="A42275">
        <v>30090005</v>
      </c>
      <c r="B42275" t="s">
        <v>2366</v>
      </c>
      <c r="C42275" t="s">
        <v>8</v>
      </c>
      <c r="D42275" t="s">
        <v>2387</v>
      </c>
      <c r="E42275">
        <v>0</v>
      </c>
    </row>
    <row r="42276" spans="1:5" x14ac:dyDescent="0.3">
      <c r="A42276">
        <v>30090005</v>
      </c>
      <c r="B42276" t="s">
        <v>2366</v>
      </c>
      <c r="C42276" t="s">
        <v>8</v>
      </c>
      <c r="D42276" t="s">
        <v>2388</v>
      </c>
      <c r="E42276">
        <v>0</v>
      </c>
    </row>
    <row r="42277" spans="1:5" x14ac:dyDescent="0.3">
      <c r="A42277">
        <v>30090005</v>
      </c>
      <c r="B42277" t="s">
        <v>2366</v>
      </c>
      <c r="C42277" t="s">
        <v>8</v>
      </c>
      <c r="D42277" t="s">
        <v>2389</v>
      </c>
      <c r="E42277">
        <v>-10</v>
      </c>
    </row>
    <row r="42278" spans="1:5" x14ac:dyDescent="0.3">
      <c r="A42278">
        <v>30090005</v>
      </c>
      <c r="B42278" t="s">
        <v>2366</v>
      </c>
      <c r="C42278" t="s">
        <v>8</v>
      </c>
      <c r="D42278" t="s">
        <v>2390</v>
      </c>
      <c r="E42278">
        <v>0</v>
      </c>
    </row>
    <row r="42279" spans="1:5" x14ac:dyDescent="0.3">
      <c r="A42279">
        <v>30090005</v>
      </c>
      <c r="B42279" t="s">
        <v>2366</v>
      </c>
      <c r="C42279" t="s">
        <v>8</v>
      </c>
      <c r="D42279" t="s">
        <v>2391</v>
      </c>
      <c r="E42279">
        <v>-50</v>
      </c>
    </row>
    <row r="42280" spans="1:5" x14ac:dyDescent="0.3">
      <c r="A42280">
        <v>30090005</v>
      </c>
      <c r="B42280" t="s">
        <v>2366</v>
      </c>
      <c r="C42280" t="s">
        <v>8</v>
      </c>
      <c r="D42280" t="s">
        <v>2392</v>
      </c>
      <c r="E42280">
        <v>-6</v>
      </c>
    </row>
    <row r="42281" spans="1:5" x14ac:dyDescent="0.3">
      <c r="A42281">
        <v>30090005</v>
      </c>
      <c r="B42281" t="s">
        <v>2366</v>
      </c>
      <c r="C42281" t="s">
        <v>8</v>
      </c>
      <c r="D42281" t="s">
        <v>2393</v>
      </c>
      <c r="E42281">
        <v>0</v>
      </c>
    </row>
    <row r="42282" spans="1:5" x14ac:dyDescent="0.3">
      <c r="A42282">
        <v>30090005</v>
      </c>
      <c r="B42282" t="s">
        <v>2366</v>
      </c>
      <c r="C42282" t="s">
        <v>8</v>
      </c>
      <c r="D42282" t="s">
        <v>2394</v>
      </c>
      <c r="E42282">
        <v>0</v>
      </c>
    </row>
    <row r="42283" spans="1:5" x14ac:dyDescent="0.3">
      <c r="A42283">
        <v>30090005</v>
      </c>
      <c r="B42283" t="s">
        <v>2366</v>
      </c>
      <c r="C42283" t="s">
        <v>8</v>
      </c>
      <c r="D42283" t="s">
        <v>2395</v>
      </c>
      <c r="E42283">
        <v>0</v>
      </c>
    </row>
    <row r="42284" spans="1:5" x14ac:dyDescent="0.3">
      <c r="A42284">
        <v>30090005</v>
      </c>
      <c r="B42284" t="s">
        <v>2366</v>
      </c>
      <c r="C42284" t="s">
        <v>8</v>
      </c>
      <c r="D42284" t="s">
        <v>2396</v>
      </c>
      <c r="E42284">
        <v>-30</v>
      </c>
    </row>
    <row r="42285" spans="1:5" x14ac:dyDescent="0.3">
      <c r="A42285">
        <v>30090005</v>
      </c>
      <c r="B42285" t="s">
        <v>2366</v>
      </c>
      <c r="C42285" t="s">
        <v>8</v>
      </c>
      <c r="D42285" t="s">
        <v>2397</v>
      </c>
      <c r="E42285">
        <v>0</v>
      </c>
    </row>
    <row r="42286" spans="1:5" x14ac:dyDescent="0.3">
      <c r="A42286">
        <v>30090005</v>
      </c>
      <c r="B42286" t="s">
        <v>2366</v>
      </c>
      <c r="C42286" t="s">
        <v>8</v>
      </c>
      <c r="D42286" t="s">
        <v>2398</v>
      </c>
      <c r="E42286">
        <v>0</v>
      </c>
    </row>
    <row r="42287" spans="1:5" x14ac:dyDescent="0.3">
      <c r="A42287">
        <v>30090005</v>
      </c>
      <c r="B42287" t="s">
        <v>2366</v>
      </c>
      <c r="C42287" t="s">
        <v>8</v>
      </c>
      <c r="D42287" t="s">
        <v>2399</v>
      </c>
      <c r="E42287">
        <v>-4</v>
      </c>
    </row>
    <row r="42288" spans="1:5" x14ac:dyDescent="0.3">
      <c r="A42288">
        <v>30090005</v>
      </c>
      <c r="B42288" t="s">
        <v>2366</v>
      </c>
      <c r="C42288" t="s">
        <v>8</v>
      </c>
      <c r="D42288" t="s">
        <v>2400</v>
      </c>
      <c r="E42288">
        <v>0</v>
      </c>
    </row>
    <row r="42289" spans="1:5" x14ac:dyDescent="0.3">
      <c r="A42289">
        <v>30090005</v>
      </c>
      <c r="B42289" t="s">
        <v>2366</v>
      </c>
      <c r="C42289" t="s">
        <v>8</v>
      </c>
      <c r="D42289" t="s">
        <v>2401</v>
      </c>
      <c r="E42289">
        <v>-10</v>
      </c>
    </row>
    <row r="42290" spans="1:5" x14ac:dyDescent="0.3">
      <c r="A42290">
        <v>30090005</v>
      </c>
      <c r="B42290" t="s">
        <v>2366</v>
      </c>
      <c r="C42290" t="s">
        <v>8</v>
      </c>
      <c r="D42290" t="s">
        <v>2402</v>
      </c>
      <c r="E42290">
        <v>-70</v>
      </c>
    </row>
    <row r="42291" spans="1:5" x14ac:dyDescent="0.3">
      <c r="A42291">
        <v>30090005</v>
      </c>
      <c r="B42291" t="s">
        <v>2366</v>
      </c>
      <c r="C42291" t="s">
        <v>8</v>
      </c>
      <c r="D42291" t="s">
        <v>2403</v>
      </c>
      <c r="E42291">
        <v>0</v>
      </c>
    </row>
    <row r="42292" spans="1:5" x14ac:dyDescent="0.3">
      <c r="A42292">
        <v>30090005</v>
      </c>
      <c r="B42292" t="s">
        <v>2366</v>
      </c>
      <c r="C42292" t="s">
        <v>8</v>
      </c>
      <c r="D42292" t="s">
        <v>2404</v>
      </c>
      <c r="E42292">
        <v>0</v>
      </c>
    </row>
    <row r="42293" spans="1:5" x14ac:dyDescent="0.3">
      <c r="A42293">
        <v>30090005</v>
      </c>
      <c r="B42293" t="s">
        <v>2366</v>
      </c>
      <c r="C42293" t="s">
        <v>8</v>
      </c>
      <c r="D42293" t="s">
        <v>2405</v>
      </c>
      <c r="E42293">
        <v>0</v>
      </c>
    </row>
    <row r="42294" spans="1:5" x14ac:dyDescent="0.3">
      <c r="A42294">
        <v>30090005</v>
      </c>
      <c r="B42294" t="s">
        <v>2366</v>
      </c>
      <c r="C42294" t="s">
        <v>8</v>
      </c>
      <c r="D42294" t="s">
        <v>2406</v>
      </c>
      <c r="E42294">
        <v>0</v>
      </c>
    </row>
    <row r="42295" spans="1:5" x14ac:dyDescent="0.3">
      <c r="A42295">
        <v>30090005</v>
      </c>
      <c r="B42295" t="s">
        <v>2366</v>
      </c>
      <c r="C42295" t="s">
        <v>8</v>
      </c>
      <c r="D42295" t="s">
        <v>2407</v>
      </c>
      <c r="E42295">
        <v>0</v>
      </c>
    </row>
    <row r="42296" spans="1:5" x14ac:dyDescent="0.3">
      <c r="A42296">
        <v>30090005</v>
      </c>
      <c r="B42296" t="s">
        <v>2366</v>
      </c>
      <c r="C42296" t="s">
        <v>8</v>
      </c>
      <c r="D42296" t="s">
        <v>2408</v>
      </c>
      <c r="E42296">
        <v>0</v>
      </c>
    </row>
    <row r="42297" spans="1:5" x14ac:dyDescent="0.3">
      <c r="A42297">
        <v>30090005</v>
      </c>
      <c r="B42297" t="s">
        <v>2366</v>
      </c>
      <c r="C42297" t="s">
        <v>8</v>
      </c>
      <c r="D42297" t="s">
        <v>2409</v>
      </c>
      <c r="E42297">
        <v>0</v>
      </c>
    </row>
    <row r="42298" spans="1:5" x14ac:dyDescent="0.3">
      <c r="A42298">
        <v>30090005</v>
      </c>
      <c r="B42298" t="s">
        <v>2366</v>
      </c>
      <c r="C42298" t="s">
        <v>8</v>
      </c>
      <c r="D42298" t="s">
        <v>2410</v>
      </c>
      <c r="E42298">
        <v>0</v>
      </c>
    </row>
    <row r="42299" spans="1:5" x14ac:dyDescent="0.3">
      <c r="A42299">
        <v>30090005</v>
      </c>
      <c r="B42299" t="s">
        <v>2366</v>
      </c>
      <c r="C42299" t="s">
        <v>8</v>
      </c>
      <c r="D42299" t="s">
        <v>2411</v>
      </c>
      <c r="E42299">
        <v>0</v>
      </c>
    </row>
    <row r="42300" spans="1:5" x14ac:dyDescent="0.3">
      <c r="A42300">
        <v>30090005</v>
      </c>
      <c r="B42300" t="s">
        <v>2366</v>
      </c>
      <c r="C42300" t="s">
        <v>8</v>
      </c>
      <c r="D42300" t="s">
        <v>2412</v>
      </c>
      <c r="E42300">
        <v>-20</v>
      </c>
    </row>
    <row r="42301" spans="1:5" x14ac:dyDescent="0.3">
      <c r="A42301">
        <v>30090005</v>
      </c>
      <c r="B42301" t="s">
        <v>2366</v>
      </c>
      <c r="C42301" t="s">
        <v>8</v>
      </c>
      <c r="D42301" t="s">
        <v>2413</v>
      </c>
      <c r="E42301">
        <v>0</v>
      </c>
    </row>
    <row r="42302" spans="1:5" x14ac:dyDescent="0.3">
      <c r="A42302">
        <v>50210002</v>
      </c>
      <c r="B42302" t="s">
        <v>2368</v>
      </c>
      <c r="C42302" t="s">
        <v>8</v>
      </c>
      <c r="D42302" t="s">
        <v>2378</v>
      </c>
      <c r="E42302">
        <v>0</v>
      </c>
    </row>
    <row r="42303" spans="1:5" x14ac:dyDescent="0.3">
      <c r="A42303">
        <v>50210002</v>
      </c>
      <c r="B42303" t="s">
        <v>2368</v>
      </c>
      <c r="C42303" t="s">
        <v>8</v>
      </c>
      <c r="D42303" t="s">
        <v>2379</v>
      </c>
      <c r="E42303">
        <v>-500</v>
      </c>
    </row>
    <row r="42304" spans="1:5" x14ac:dyDescent="0.3">
      <c r="A42304">
        <v>50210002</v>
      </c>
      <c r="B42304" t="s">
        <v>2368</v>
      </c>
      <c r="C42304" t="s">
        <v>8</v>
      </c>
      <c r="D42304" t="s">
        <v>2380</v>
      </c>
      <c r="E42304">
        <v>-700</v>
      </c>
    </row>
    <row r="42305" spans="1:5" x14ac:dyDescent="0.3">
      <c r="A42305">
        <v>50210002</v>
      </c>
      <c r="B42305" t="s">
        <v>2368</v>
      </c>
      <c r="C42305" t="s">
        <v>8</v>
      </c>
      <c r="D42305" t="s">
        <v>2381</v>
      </c>
      <c r="E42305">
        <v>0</v>
      </c>
    </row>
    <row r="42306" spans="1:5" x14ac:dyDescent="0.3">
      <c r="A42306">
        <v>50210002</v>
      </c>
      <c r="B42306" t="s">
        <v>2368</v>
      </c>
      <c r="C42306" t="s">
        <v>8</v>
      </c>
      <c r="D42306" t="s">
        <v>2382</v>
      </c>
      <c r="E42306">
        <v>0</v>
      </c>
    </row>
    <row r="42307" spans="1:5" x14ac:dyDescent="0.3">
      <c r="A42307">
        <v>50210002</v>
      </c>
      <c r="B42307" t="s">
        <v>2368</v>
      </c>
      <c r="C42307" t="s">
        <v>8</v>
      </c>
      <c r="D42307" t="s">
        <v>2383</v>
      </c>
      <c r="E42307">
        <v>0</v>
      </c>
    </row>
    <row r="42308" spans="1:5" x14ac:dyDescent="0.3">
      <c r="A42308">
        <v>50210002</v>
      </c>
      <c r="B42308" t="s">
        <v>2368</v>
      </c>
      <c r="C42308" t="s">
        <v>8</v>
      </c>
      <c r="D42308" t="s">
        <v>2384</v>
      </c>
      <c r="E42308">
        <v>-200</v>
      </c>
    </row>
    <row r="42309" spans="1:5" x14ac:dyDescent="0.3">
      <c r="A42309">
        <v>50210002</v>
      </c>
      <c r="B42309" t="s">
        <v>2368</v>
      </c>
      <c r="C42309" t="s">
        <v>8</v>
      </c>
      <c r="D42309" t="s">
        <v>2385</v>
      </c>
      <c r="E42309">
        <v>0</v>
      </c>
    </row>
    <row r="42310" spans="1:5" x14ac:dyDescent="0.3">
      <c r="A42310">
        <v>50210002</v>
      </c>
      <c r="B42310" t="s">
        <v>2368</v>
      </c>
      <c r="C42310" t="s">
        <v>8</v>
      </c>
      <c r="D42310" t="s">
        <v>2386</v>
      </c>
      <c r="E42310">
        <v>0</v>
      </c>
    </row>
    <row r="42311" spans="1:5" x14ac:dyDescent="0.3">
      <c r="A42311">
        <v>50210002</v>
      </c>
      <c r="B42311" t="s">
        <v>2368</v>
      </c>
      <c r="C42311" t="s">
        <v>8</v>
      </c>
      <c r="D42311" t="s">
        <v>2387</v>
      </c>
      <c r="E42311">
        <v>-200</v>
      </c>
    </row>
    <row r="42312" spans="1:5" x14ac:dyDescent="0.3">
      <c r="A42312">
        <v>50210002</v>
      </c>
      <c r="B42312" t="s">
        <v>2368</v>
      </c>
      <c r="C42312" t="s">
        <v>8</v>
      </c>
      <c r="D42312" t="s">
        <v>2388</v>
      </c>
      <c r="E42312">
        <v>-500</v>
      </c>
    </row>
    <row r="42313" spans="1:5" x14ac:dyDescent="0.3">
      <c r="A42313">
        <v>50210002</v>
      </c>
      <c r="B42313" t="s">
        <v>2368</v>
      </c>
      <c r="C42313" t="s">
        <v>8</v>
      </c>
      <c r="D42313" t="s">
        <v>2389</v>
      </c>
      <c r="E42313">
        <v>-100</v>
      </c>
    </row>
    <row r="42314" spans="1:5" x14ac:dyDescent="0.3">
      <c r="A42314">
        <v>50210002</v>
      </c>
      <c r="B42314" t="s">
        <v>2368</v>
      </c>
      <c r="C42314" t="s">
        <v>8</v>
      </c>
      <c r="D42314" t="s">
        <v>2390</v>
      </c>
      <c r="E42314">
        <v>-400</v>
      </c>
    </row>
    <row r="42315" spans="1:5" x14ac:dyDescent="0.3">
      <c r="A42315">
        <v>50210002</v>
      </c>
      <c r="B42315" t="s">
        <v>2368</v>
      </c>
      <c r="C42315" t="s">
        <v>8</v>
      </c>
      <c r="D42315" t="s">
        <v>2391</v>
      </c>
      <c r="E42315">
        <v>-300</v>
      </c>
    </row>
    <row r="42316" spans="1:5" x14ac:dyDescent="0.3">
      <c r="A42316">
        <v>50210002</v>
      </c>
      <c r="B42316" t="s">
        <v>2368</v>
      </c>
      <c r="C42316" t="s">
        <v>8</v>
      </c>
      <c r="D42316" t="s">
        <v>2392</v>
      </c>
      <c r="E42316">
        <v>0</v>
      </c>
    </row>
    <row r="42317" spans="1:5" x14ac:dyDescent="0.3">
      <c r="A42317">
        <v>50210002</v>
      </c>
      <c r="B42317" t="s">
        <v>2368</v>
      </c>
      <c r="C42317" t="s">
        <v>8</v>
      </c>
      <c r="D42317" t="s">
        <v>2393</v>
      </c>
      <c r="E42317">
        <v>-400</v>
      </c>
    </row>
    <row r="42318" spans="1:5" x14ac:dyDescent="0.3">
      <c r="A42318">
        <v>50210002</v>
      </c>
      <c r="B42318" t="s">
        <v>2368</v>
      </c>
      <c r="C42318" t="s">
        <v>8</v>
      </c>
      <c r="D42318" t="s">
        <v>2394</v>
      </c>
      <c r="E42318">
        <v>-100</v>
      </c>
    </row>
    <row r="42319" spans="1:5" x14ac:dyDescent="0.3">
      <c r="A42319">
        <v>50210002</v>
      </c>
      <c r="B42319" t="s">
        <v>2368</v>
      </c>
      <c r="C42319" t="s">
        <v>8</v>
      </c>
      <c r="D42319" t="s">
        <v>2395</v>
      </c>
      <c r="E42319">
        <v>-201</v>
      </c>
    </row>
    <row r="42320" spans="1:5" x14ac:dyDescent="0.3">
      <c r="A42320">
        <v>50210002</v>
      </c>
      <c r="B42320" t="s">
        <v>2368</v>
      </c>
      <c r="C42320" t="s">
        <v>8</v>
      </c>
      <c r="D42320" t="s">
        <v>2396</v>
      </c>
      <c r="E42320">
        <v>-410</v>
      </c>
    </row>
    <row r="42321" spans="1:5" x14ac:dyDescent="0.3">
      <c r="A42321">
        <v>50210002</v>
      </c>
      <c r="B42321" t="s">
        <v>2368</v>
      </c>
      <c r="C42321" t="s">
        <v>8</v>
      </c>
      <c r="D42321" t="s">
        <v>2397</v>
      </c>
      <c r="E42321">
        <v>0</v>
      </c>
    </row>
    <row r="42322" spans="1:5" x14ac:dyDescent="0.3">
      <c r="A42322">
        <v>50210002</v>
      </c>
      <c r="B42322" t="s">
        <v>2368</v>
      </c>
      <c r="C42322" t="s">
        <v>8</v>
      </c>
      <c r="D42322" t="s">
        <v>2398</v>
      </c>
      <c r="E42322">
        <v>0</v>
      </c>
    </row>
    <row r="42323" spans="1:5" x14ac:dyDescent="0.3">
      <c r="A42323">
        <v>50210002</v>
      </c>
      <c r="B42323" t="s">
        <v>2368</v>
      </c>
      <c r="C42323" t="s">
        <v>8</v>
      </c>
      <c r="D42323" t="s">
        <v>2399</v>
      </c>
      <c r="E42323">
        <v>-100</v>
      </c>
    </row>
    <row r="42324" spans="1:5" x14ac:dyDescent="0.3">
      <c r="A42324">
        <v>50210002</v>
      </c>
      <c r="B42324" t="s">
        <v>2368</v>
      </c>
      <c r="C42324" t="s">
        <v>8</v>
      </c>
      <c r="D42324" t="s">
        <v>2400</v>
      </c>
      <c r="E42324">
        <v>-100</v>
      </c>
    </row>
    <row r="42325" spans="1:5" x14ac:dyDescent="0.3">
      <c r="A42325">
        <v>50210002</v>
      </c>
      <c r="B42325" t="s">
        <v>2368</v>
      </c>
      <c r="C42325" t="s">
        <v>8</v>
      </c>
      <c r="D42325" t="s">
        <v>2401</v>
      </c>
      <c r="E42325">
        <v>0</v>
      </c>
    </row>
    <row r="42326" spans="1:5" x14ac:dyDescent="0.3">
      <c r="A42326">
        <v>50210002</v>
      </c>
      <c r="B42326" t="s">
        <v>2368</v>
      </c>
      <c r="C42326" t="s">
        <v>8</v>
      </c>
      <c r="D42326" t="s">
        <v>2402</v>
      </c>
      <c r="E42326">
        <v>0</v>
      </c>
    </row>
    <row r="42327" spans="1:5" x14ac:dyDescent="0.3">
      <c r="A42327">
        <v>50210002</v>
      </c>
      <c r="B42327" t="s">
        <v>2368</v>
      </c>
      <c r="C42327" t="s">
        <v>8</v>
      </c>
      <c r="D42327" t="s">
        <v>2403</v>
      </c>
      <c r="E42327">
        <v>-100</v>
      </c>
    </row>
    <row r="42328" spans="1:5" x14ac:dyDescent="0.3">
      <c r="A42328">
        <v>50210002</v>
      </c>
      <c r="B42328" t="s">
        <v>2368</v>
      </c>
      <c r="C42328" t="s">
        <v>8</v>
      </c>
      <c r="D42328" t="s">
        <v>2404</v>
      </c>
      <c r="E42328">
        <v>-100</v>
      </c>
    </row>
    <row r="42329" spans="1:5" x14ac:dyDescent="0.3">
      <c r="A42329">
        <v>50210002</v>
      </c>
      <c r="B42329" t="s">
        <v>2368</v>
      </c>
      <c r="C42329" t="s">
        <v>8</v>
      </c>
      <c r="D42329" t="s">
        <v>2405</v>
      </c>
      <c r="E42329">
        <v>-100</v>
      </c>
    </row>
    <row r="42330" spans="1:5" x14ac:dyDescent="0.3">
      <c r="A42330">
        <v>50210002</v>
      </c>
      <c r="B42330" t="s">
        <v>2368</v>
      </c>
      <c r="C42330" t="s">
        <v>8</v>
      </c>
      <c r="D42330" t="s">
        <v>2406</v>
      </c>
      <c r="E42330">
        <v>-300</v>
      </c>
    </row>
    <row r="42331" spans="1:5" x14ac:dyDescent="0.3">
      <c r="A42331">
        <v>50210002</v>
      </c>
      <c r="B42331" t="s">
        <v>2368</v>
      </c>
      <c r="C42331" t="s">
        <v>8</v>
      </c>
      <c r="D42331" t="s">
        <v>2407</v>
      </c>
      <c r="E42331">
        <v>0</v>
      </c>
    </row>
    <row r="42332" spans="1:5" x14ac:dyDescent="0.3">
      <c r="A42332">
        <v>50210002</v>
      </c>
      <c r="B42332" t="s">
        <v>2368</v>
      </c>
      <c r="C42332" t="s">
        <v>8</v>
      </c>
      <c r="D42332" t="s">
        <v>2408</v>
      </c>
      <c r="E42332">
        <v>-200</v>
      </c>
    </row>
    <row r="42333" spans="1:5" x14ac:dyDescent="0.3">
      <c r="A42333">
        <v>50210002</v>
      </c>
      <c r="B42333" t="s">
        <v>2368</v>
      </c>
      <c r="C42333" t="s">
        <v>8</v>
      </c>
      <c r="D42333" t="s">
        <v>2409</v>
      </c>
      <c r="E42333">
        <v>0</v>
      </c>
    </row>
    <row r="42334" spans="1:5" x14ac:dyDescent="0.3">
      <c r="A42334">
        <v>50210002</v>
      </c>
      <c r="B42334" t="s">
        <v>2368</v>
      </c>
      <c r="C42334" t="s">
        <v>8</v>
      </c>
      <c r="D42334" t="s">
        <v>2410</v>
      </c>
      <c r="E42334">
        <v>-200</v>
      </c>
    </row>
    <row r="42335" spans="1:5" x14ac:dyDescent="0.3">
      <c r="A42335">
        <v>50210002</v>
      </c>
      <c r="B42335" t="s">
        <v>2368</v>
      </c>
      <c r="C42335" t="s">
        <v>8</v>
      </c>
      <c r="D42335" t="s">
        <v>2411</v>
      </c>
      <c r="E42335">
        <v>-300</v>
      </c>
    </row>
    <row r="42336" spans="1:5" x14ac:dyDescent="0.3">
      <c r="A42336">
        <v>50210002</v>
      </c>
      <c r="B42336" t="s">
        <v>2368</v>
      </c>
      <c r="C42336" t="s">
        <v>8</v>
      </c>
      <c r="D42336" t="s">
        <v>2412</v>
      </c>
      <c r="E42336">
        <v>0</v>
      </c>
    </row>
    <row r="42337" spans="1:5" x14ac:dyDescent="0.3">
      <c r="A42337">
        <v>50210002</v>
      </c>
      <c r="B42337" t="s">
        <v>2368</v>
      </c>
      <c r="C42337" t="s">
        <v>8</v>
      </c>
      <c r="D42337" t="s">
        <v>2413</v>
      </c>
      <c r="E42337">
        <v>-300</v>
      </c>
    </row>
    <row r="42338" spans="1:5" x14ac:dyDescent="0.3">
      <c r="A42338">
        <v>30800015</v>
      </c>
      <c r="B42338" t="s">
        <v>2370</v>
      </c>
      <c r="C42338" t="s">
        <v>8</v>
      </c>
      <c r="D42338" t="s">
        <v>2378</v>
      </c>
      <c r="E42338">
        <v>0</v>
      </c>
    </row>
    <row r="42339" spans="1:5" x14ac:dyDescent="0.3">
      <c r="A42339">
        <v>30800015</v>
      </c>
      <c r="B42339" t="s">
        <v>2370</v>
      </c>
      <c r="C42339" t="s">
        <v>8</v>
      </c>
      <c r="D42339" t="s">
        <v>2379</v>
      </c>
      <c r="E42339">
        <v>0</v>
      </c>
    </row>
    <row r="42340" spans="1:5" x14ac:dyDescent="0.3">
      <c r="A42340">
        <v>30800015</v>
      </c>
      <c r="B42340" t="s">
        <v>2370</v>
      </c>
      <c r="C42340" t="s">
        <v>8</v>
      </c>
      <c r="D42340" t="s">
        <v>2380</v>
      </c>
      <c r="E42340">
        <v>-40</v>
      </c>
    </row>
    <row r="42341" spans="1:5" x14ac:dyDescent="0.3">
      <c r="A42341">
        <v>30800015</v>
      </c>
      <c r="B42341" t="s">
        <v>2370</v>
      </c>
      <c r="C42341" t="s">
        <v>8</v>
      </c>
      <c r="D42341" t="s">
        <v>2381</v>
      </c>
      <c r="E42341">
        <v>0</v>
      </c>
    </row>
    <row r="42342" spans="1:5" x14ac:dyDescent="0.3">
      <c r="A42342">
        <v>30800015</v>
      </c>
      <c r="B42342" t="s">
        <v>2370</v>
      </c>
      <c r="C42342" t="s">
        <v>8</v>
      </c>
      <c r="D42342" t="s">
        <v>2382</v>
      </c>
      <c r="E42342">
        <v>0</v>
      </c>
    </row>
    <row r="42343" spans="1:5" x14ac:dyDescent="0.3">
      <c r="A42343">
        <v>30800015</v>
      </c>
      <c r="B42343" t="s">
        <v>2370</v>
      </c>
      <c r="C42343" t="s">
        <v>8</v>
      </c>
      <c r="D42343" t="s">
        <v>2383</v>
      </c>
      <c r="E42343">
        <v>0</v>
      </c>
    </row>
    <row r="42344" spans="1:5" x14ac:dyDescent="0.3">
      <c r="A42344">
        <v>30800015</v>
      </c>
      <c r="B42344" t="s">
        <v>2370</v>
      </c>
      <c r="C42344" t="s">
        <v>8</v>
      </c>
      <c r="D42344" t="s">
        <v>2384</v>
      </c>
      <c r="E42344">
        <v>0</v>
      </c>
    </row>
    <row r="42345" spans="1:5" x14ac:dyDescent="0.3">
      <c r="A42345">
        <v>30800015</v>
      </c>
      <c r="B42345" t="s">
        <v>2370</v>
      </c>
      <c r="C42345" t="s">
        <v>8</v>
      </c>
      <c r="D42345" t="s">
        <v>2385</v>
      </c>
      <c r="E42345">
        <v>0</v>
      </c>
    </row>
    <row r="42346" spans="1:5" x14ac:dyDescent="0.3">
      <c r="A42346">
        <v>30800015</v>
      </c>
      <c r="B42346" t="s">
        <v>2370</v>
      </c>
      <c r="C42346" t="s">
        <v>8</v>
      </c>
      <c r="D42346" t="s">
        <v>2386</v>
      </c>
      <c r="E42346">
        <v>-24</v>
      </c>
    </row>
    <row r="42347" spans="1:5" x14ac:dyDescent="0.3">
      <c r="A42347">
        <v>30800015</v>
      </c>
      <c r="B42347" t="s">
        <v>2370</v>
      </c>
      <c r="C42347" t="s">
        <v>8</v>
      </c>
      <c r="D42347" t="s">
        <v>2387</v>
      </c>
      <c r="E42347">
        <v>0</v>
      </c>
    </row>
    <row r="42348" spans="1:5" x14ac:dyDescent="0.3">
      <c r="A42348">
        <v>30800015</v>
      </c>
      <c r="B42348" t="s">
        <v>2370</v>
      </c>
      <c r="C42348" t="s">
        <v>8</v>
      </c>
      <c r="D42348" t="s">
        <v>2388</v>
      </c>
      <c r="E42348">
        <v>0</v>
      </c>
    </row>
    <row r="42349" spans="1:5" x14ac:dyDescent="0.3">
      <c r="A42349">
        <v>30800015</v>
      </c>
      <c r="B42349" t="s">
        <v>2370</v>
      </c>
      <c r="C42349" t="s">
        <v>8</v>
      </c>
      <c r="D42349" t="s">
        <v>2389</v>
      </c>
      <c r="E42349">
        <v>0</v>
      </c>
    </row>
    <row r="42350" spans="1:5" x14ac:dyDescent="0.3">
      <c r="A42350">
        <v>30800015</v>
      </c>
      <c r="B42350" t="s">
        <v>2370</v>
      </c>
      <c r="C42350" t="s">
        <v>8</v>
      </c>
      <c r="D42350" t="s">
        <v>2390</v>
      </c>
      <c r="E42350">
        <v>0</v>
      </c>
    </row>
    <row r="42351" spans="1:5" x14ac:dyDescent="0.3">
      <c r="A42351">
        <v>30800015</v>
      </c>
      <c r="B42351" t="s">
        <v>2370</v>
      </c>
      <c r="C42351" t="s">
        <v>8</v>
      </c>
      <c r="D42351" t="s">
        <v>2391</v>
      </c>
      <c r="E42351">
        <v>-300</v>
      </c>
    </row>
    <row r="42352" spans="1:5" x14ac:dyDescent="0.3">
      <c r="A42352">
        <v>30800015</v>
      </c>
      <c r="B42352" t="s">
        <v>2370</v>
      </c>
      <c r="C42352" t="s">
        <v>8</v>
      </c>
      <c r="D42352" t="s">
        <v>2392</v>
      </c>
      <c r="E42352">
        <v>0</v>
      </c>
    </row>
    <row r="42353" spans="1:5" x14ac:dyDescent="0.3">
      <c r="A42353">
        <v>30800015</v>
      </c>
      <c r="B42353" t="s">
        <v>2370</v>
      </c>
      <c r="C42353" t="s">
        <v>8</v>
      </c>
      <c r="D42353" t="s">
        <v>2393</v>
      </c>
      <c r="E42353">
        <v>0</v>
      </c>
    </row>
    <row r="42354" spans="1:5" x14ac:dyDescent="0.3">
      <c r="A42354">
        <v>30800015</v>
      </c>
      <c r="B42354" t="s">
        <v>2370</v>
      </c>
      <c r="C42354" t="s">
        <v>8</v>
      </c>
      <c r="D42354" t="s">
        <v>2394</v>
      </c>
      <c r="E42354">
        <v>0</v>
      </c>
    </row>
    <row r="42355" spans="1:5" x14ac:dyDescent="0.3">
      <c r="A42355">
        <v>30800015</v>
      </c>
      <c r="B42355" t="s">
        <v>2370</v>
      </c>
      <c r="C42355" t="s">
        <v>8</v>
      </c>
      <c r="D42355" t="s">
        <v>2395</v>
      </c>
      <c r="E42355">
        <v>0</v>
      </c>
    </row>
    <row r="42356" spans="1:5" x14ac:dyDescent="0.3">
      <c r="A42356">
        <v>30800015</v>
      </c>
      <c r="B42356" t="s">
        <v>2370</v>
      </c>
      <c r="C42356" t="s">
        <v>8</v>
      </c>
      <c r="D42356" t="s">
        <v>2396</v>
      </c>
      <c r="E42356">
        <v>0</v>
      </c>
    </row>
    <row r="42357" spans="1:5" x14ac:dyDescent="0.3">
      <c r="A42357">
        <v>30800015</v>
      </c>
      <c r="B42357" t="s">
        <v>2370</v>
      </c>
      <c r="C42357" t="s">
        <v>8</v>
      </c>
      <c r="D42357" t="s">
        <v>2397</v>
      </c>
      <c r="E42357">
        <v>0</v>
      </c>
    </row>
    <row r="42358" spans="1:5" x14ac:dyDescent="0.3">
      <c r="A42358">
        <v>30800015</v>
      </c>
      <c r="B42358" t="s">
        <v>2370</v>
      </c>
      <c r="C42358" t="s">
        <v>8</v>
      </c>
      <c r="D42358" t="s">
        <v>2398</v>
      </c>
      <c r="E42358">
        <v>-6</v>
      </c>
    </row>
    <row r="42359" spans="1:5" x14ac:dyDescent="0.3">
      <c r="A42359">
        <v>30800015</v>
      </c>
      <c r="B42359" t="s">
        <v>2370</v>
      </c>
      <c r="C42359" t="s">
        <v>8</v>
      </c>
      <c r="D42359" t="s">
        <v>2399</v>
      </c>
      <c r="E42359">
        <v>0</v>
      </c>
    </row>
    <row r="42360" spans="1:5" x14ac:dyDescent="0.3">
      <c r="A42360">
        <v>30800015</v>
      </c>
      <c r="B42360" t="s">
        <v>2370</v>
      </c>
      <c r="C42360" t="s">
        <v>8</v>
      </c>
      <c r="D42360" t="s">
        <v>2400</v>
      </c>
      <c r="E42360">
        <v>-100</v>
      </c>
    </row>
    <row r="42361" spans="1:5" x14ac:dyDescent="0.3">
      <c r="A42361">
        <v>30800015</v>
      </c>
      <c r="B42361" t="s">
        <v>2370</v>
      </c>
      <c r="C42361" t="s">
        <v>8</v>
      </c>
      <c r="D42361" t="s">
        <v>2401</v>
      </c>
      <c r="E42361">
        <v>0</v>
      </c>
    </row>
    <row r="42362" spans="1:5" x14ac:dyDescent="0.3">
      <c r="A42362">
        <v>30800015</v>
      </c>
      <c r="B42362" t="s">
        <v>2370</v>
      </c>
      <c r="C42362" t="s">
        <v>8</v>
      </c>
      <c r="D42362" t="s">
        <v>2402</v>
      </c>
      <c r="E42362">
        <v>0</v>
      </c>
    </row>
    <row r="42363" spans="1:5" x14ac:dyDescent="0.3">
      <c r="A42363">
        <v>30800015</v>
      </c>
      <c r="B42363" t="s">
        <v>2370</v>
      </c>
      <c r="C42363" t="s">
        <v>8</v>
      </c>
      <c r="D42363" t="s">
        <v>2403</v>
      </c>
      <c r="E42363">
        <v>0</v>
      </c>
    </row>
    <row r="42364" spans="1:5" x14ac:dyDescent="0.3">
      <c r="A42364">
        <v>30800015</v>
      </c>
      <c r="B42364" t="s">
        <v>2370</v>
      </c>
      <c r="C42364" t="s">
        <v>8</v>
      </c>
      <c r="D42364" t="s">
        <v>2404</v>
      </c>
      <c r="E42364">
        <v>0</v>
      </c>
    </row>
    <row r="42365" spans="1:5" x14ac:dyDescent="0.3">
      <c r="A42365">
        <v>30800015</v>
      </c>
      <c r="B42365" t="s">
        <v>2370</v>
      </c>
      <c r="C42365" t="s">
        <v>8</v>
      </c>
      <c r="D42365" t="s">
        <v>2405</v>
      </c>
      <c r="E42365">
        <v>-8</v>
      </c>
    </row>
    <row r="42366" spans="1:5" x14ac:dyDescent="0.3">
      <c r="A42366">
        <v>30800015</v>
      </c>
      <c r="B42366" t="s">
        <v>2370</v>
      </c>
      <c r="C42366" t="s">
        <v>8</v>
      </c>
      <c r="D42366" t="s">
        <v>2406</v>
      </c>
      <c r="E42366">
        <v>0</v>
      </c>
    </row>
    <row r="42367" spans="1:5" x14ac:dyDescent="0.3">
      <c r="A42367">
        <v>30800015</v>
      </c>
      <c r="B42367" t="s">
        <v>2370</v>
      </c>
      <c r="C42367" t="s">
        <v>8</v>
      </c>
      <c r="D42367" t="s">
        <v>2407</v>
      </c>
      <c r="E42367">
        <v>0</v>
      </c>
    </row>
    <row r="42368" spans="1:5" x14ac:dyDescent="0.3">
      <c r="A42368">
        <v>30800015</v>
      </c>
      <c r="B42368" t="s">
        <v>2370</v>
      </c>
      <c r="C42368" t="s">
        <v>8</v>
      </c>
      <c r="D42368" t="s">
        <v>2408</v>
      </c>
      <c r="E42368">
        <v>0</v>
      </c>
    </row>
    <row r="42369" spans="1:5" x14ac:dyDescent="0.3">
      <c r="A42369">
        <v>30800015</v>
      </c>
      <c r="B42369" t="s">
        <v>2370</v>
      </c>
      <c r="C42369" t="s">
        <v>8</v>
      </c>
      <c r="D42369" t="s">
        <v>2409</v>
      </c>
      <c r="E42369">
        <v>0</v>
      </c>
    </row>
    <row r="42370" spans="1:5" x14ac:dyDescent="0.3">
      <c r="A42370">
        <v>30800015</v>
      </c>
      <c r="B42370" t="s">
        <v>2370</v>
      </c>
      <c r="C42370" t="s">
        <v>8</v>
      </c>
      <c r="D42370" t="s">
        <v>2410</v>
      </c>
      <c r="E42370">
        <v>0</v>
      </c>
    </row>
    <row r="42371" spans="1:5" x14ac:dyDescent="0.3">
      <c r="A42371">
        <v>30800015</v>
      </c>
      <c r="B42371" t="s">
        <v>2370</v>
      </c>
      <c r="C42371" t="s">
        <v>8</v>
      </c>
      <c r="D42371" t="s">
        <v>2411</v>
      </c>
      <c r="E42371">
        <v>0</v>
      </c>
    </row>
    <row r="42372" spans="1:5" x14ac:dyDescent="0.3">
      <c r="A42372">
        <v>30800015</v>
      </c>
      <c r="B42372" t="s">
        <v>2370</v>
      </c>
      <c r="C42372" t="s">
        <v>8</v>
      </c>
      <c r="D42372" t="s">
        <v>2412</v>
      </c>
      <c r="E42372">
        <v>0</v>
      </c>
    </row>
    <row r="42373" spans="1:5" x14ac:dyDescent="0.3">
      <c r="A42373">
        <v>30800015</v>
      </c>
      <c r="B42373" t="s">
        <v>2370</v>
      </c>
      <c r="C42373" t="s">
        <v>8</v>
      </c>
      <c r="D42373" t="s">
        <v>2413</v>
      </c>
      <c r="E42373">
        <v>0</v>
      </c>
    </row>
    <row r="42374" spans="1:5" x14ac:dyDescent="0.3">
      <c r="A42374">
        <v>50390001</v>
      </c>
      <c r="B42374" t="s">
        <v>2372</v>
      </c>
      <c r="C42374" t="s">
        <v>8</v>
      </c>
      <c r="D42374" t="s">
        <v>2378</v>
      </c>
      <c r="E42374">
        <v>0</v>
      </c>
    </row>
    <row r="42375" spans="1:5" x14ac:dyDescent="0.3">
      <c r="A42375">
        <v>50390001</v>
      </c>
      <c r="B42375" t="s">
        <v>2372</v>
      </c>
      <c r="C42375" t="s">
        <v>8</v>
      </c>
      <c r="D42375" t="s">
        <v>2379</v>
      </c>
      <c r="E42375">
        <v>0</v>
      </c>
    </row>
    <row r="42376" spans="1:5" x14ac:dyDescent="0.3">
      <c r="A42376">
        <v>50390001</v>
      </c>
      <c r="B42376" t="s">
        <v>2372</v>
      </c>
      <c r="C42376" t="s">
        <v>8</v>
      </c>
      <c r="D42376" t="s">
        <v>2380</v>
      </c>
      <c r="E42376">
        <v>0</v>
      </c>
    </row>
    <row r="42377" spans="1:5" x14ac:dyDescent="0.3">
      <c r="A42377">
        <v>50390001</v>
      </c>
      <c r="B42377" t="s">
        <v>2372</v>
      </c>
      <c r="C42377" t="s">
        <v>8</v>
      </c>
      <c r="D42377" t="s">
        <v>2381</v>
      </c>
      <c r="E42377">
        <v>0</v>
      </c>
    </row>
    <row r="42378" spans="1:5" x14ac:dyDescent="0.3">
      <c r="A42378">
        <v>50390001</v>
      </c>
      <c r="B42378" t="s">
        <v>2372</v>
      </c>
      <c r="C42378" t="s">
        <v>8</v>
      </c>
      <c r="D42378" t="s">
        <v>2382</v>
      </c>
      <c r="E42378">
        <v>0</v>
      </c>
    </row>
    <row r="42379" spans="1:5" x14ac:dyDescent="0.3">
      <c r="A42379">
        <v>50390001</v>
      </c>
      <c r="B42379" t="s">
        <v>2372</v>
      </c>
      <c r="C42379" t="s">
        <v>8</v>
      </c>
      <c r="D42379" t="s">
        <v>2383</v>
      </c>
      <c r="E42379">
        <v>0</v>
      </c>
    </row>
    <row r="42380" spans="1:5" x14ac:dyDescent="0.3">
      <c r="A42380">
        <v>50390001</v>
      </c>
      <c r="B42380" t="s">
        <v>2372</v>
      </c>
      <c r="C42380" t="s">
        <v>8</v>
      </c>
      <c r="D42380" t="s">
        <v>2384</v>
      </c>
      <c r="E42380">
        <v>0</v>
      </c>
    </row>
    <row r="42381" spans="1:5" x14ac:dyDescent="0.3">
      <c r="A42381">
        <v>50390001</v>
      </c>
      <c r="B42381" t="s">
        <v>2372</v>
      </c>
      <c r="C42381" t="s">
        <v>8</v>
      </c>
      <c r="D42381" t="s">
        <v>2385</v>
      </c>
      <c r="E42381">
        <v>0</v>
      </c>
    </row>
    <row r="42382" spans="1:5" x14ac:dyDescent="0.3">
      <c r="A42382">
        <v>50390001</v>
      </c>
      <c r="B42382" t="s">
        <v>2372</v>
      </c>
      <c r="C42382" t="s">
        <v>8</v>
      </c>
      <c r="D42382" t="s">
        <v>2386</v>
      </c>
      <c r="E42382">
        <v>0</v>
      </c>
    </row>
    <row r="42383" spans="1:5" x14ac:dyDescent="0.3">
      <c r="A42383">
        <v>50390001</v>
      </c>
      <c r="B42383" t="s">
        <v>2372</v>
      </c>
      <c r="C42383" t="s">
        <v>8</v>
      </c>
      <c r="D42383" t="s">
        <v>2387</v>
      </c>
      <c r="E42383">
        <v>0</v>
      </c>
    </row>
    <row r="42384" spans="1:5" x14ac:dyDescent="0.3">
      <c r="A42384">
        <v>50390001</v>
      </c>
      <c r="B42384" t="s">
        <v>2372</v>
      </c>
      <c r="C42384" t="s">
        <v>8</v>
      </c>
      <c r="D42384" t="s">
        <v>2388</v>
      </c>
      <c r="E42384">
        <v>0</v>
      </c>
    </row>
    <row r="42385" spans="1:5" x14ac:dyDescent="0.3">
      <c r="A42385">
        <v>50390001</v>
      </c>
      <c r="B42385" t="s">
        <v>2372</v>
      </c>
      <c r="C42385" t="s">
        <v>8</v>
      </c>
      <c r="D42385" t="s">
        <v>2389</v>
      </c>
      <c r="E42385">
        <v>0</v>
      </c>
    </row>
    <row r="42386" spans="1:5" x14ac:dyDescent="0.3">
      <c r="A42386">
        <v>50390001</v>
      </c>
      <c r="B42386" t="s">
        <v>2372</v>
      </c>
      <c r="C42386" t="s">
        <v>8</v>
      </c>
      <c r="D42386" t="s">
        <v>2390</v>
      </c>
      <c r="E42386">
        <v>0</v>
      </c>
    </row>
    <row r="42387" spans="1:5" x14ac:dyDescent="0.3">
      <c r="A42387">
        <v>50390001</v>
      </c>
      <c r="B42387" t="s">
        <v>2372</v>
      </c>
      <c r="C42387" t="s">
        <v>8</v>
      </c>
      <c r="D42387" t="s">
        <v>2391</v>
      </c>
      <c r="E42387">
        <v>0</v>
      </c>
    </row>
    <row r="42388" spans="1:5" x14ac:dyDescent="0.3">
      <c r="A42388">
        <v>50390001</v>
      </c>
      <c r="B42388" t="s">
        <v>2372</v>
      </c>
      <c r="C42388" t="s">
        <v>8</v>
      </c>
      <c r="D42388" t="s">
        <v>2392</v>
      </c>
      <c r="E42388">
        <v>0</v>
      </c>
    </row>
    <row r="42389" spans="1:5" x14ac:dyDescent="0.3">
      <c r="A42389">
        <v>50390001</v>
      </c>
      <c r="B42389" t="s">
        <v>2372</v>
      </c>
      <c r="C42389" t="s">
        <v>8</v>
      </c>
      <c r="D42389" t="s">
        <v>2393</v>
      </c>
      <c r="E42389">
        <v>0</v>
      </c>
    </row>
    <row r="42390" spans="1:5" x14ac:dyDescent="0.3">
      <c r="A42390">
        <v>50390001</v>
      </c>
      <c r="B42390" t="s">
        <v>2372</v>
      </c>
      <c r="C42390" t="s">
        <v>8</v>
      </c>
      <c r="D42390" t="s">
        <v>2394</v>
      </c>
      <c r="E42390">
        <v>-100</v>
      </c>
    </row>
    <row r="42391" spans="1:5" x14ac:dyDescent="0.3">
      <c r="A42391">
        <v>50390001</v>
      </c>
      <c r="B42391" t="s">
        <v>2372</v>
      </c>
      <c r="C42391" t="s">
        <v>8</v>
      </c>
      <c r="D42391" t="s">
        <v>2395</v>
      </c>
      <c r="E42391">
        <v>0</v>
      </c>
    </row>
    <row r="42392" spans="1:5" x14ac:dyDescent="0.3">
      <c r="A42392">
        <v>50390001</v>
      </c>
      <c r="B42392" t="s">
        <v>2372</v>
      </c>
      <c r="C42392" t="s">
        <v>8</v>
      </c>
      <c r="D42392" t="s">
        <v>2396</v>
      </c>
      <c r="E42392">
        <v>0</v>
      </c>
    </row>
    <row r="42393" spans="1:5" x14ac:dyDescent="0.3">
      <c r="A42393">
        <v>50390001</v>
      </c>
      <c r="B42393" t="s">
        <v>2372</v>
      </c>
      <c r="C42393" t="s">
        <v>8</v>
      </c>
      <c r="D42393" t="s">
        <v>2397</v>
      </c>
      <c r="E42393">
        <v>0</v>
      </c>
    </row>
    <row r="42394" spans="1:5" x14ac:dyDescent="0.3">
      <c r="A42394">
        <v>50390001</v>
      </c>
      <c r="B42394" t="s">
        <v>2372</v>
      </c>
      <c r="C42394" t="s">
        <v>8</v>
      </c>
      <c r="D42394" t="s">
        <v>2398</v>
      </c>
      <c r="E42394">
        <v>0</v>
      </c>
    </row>
    <row r="42395" spans="1:5" x14ac:dyDescent="0.3">
      <c r="A42395">
        <v>50390001</v>
      </c>
      <c r="B42395" t="s">
        <v>2372</v>
      </c>
      <c r="C42395" t="s">
        <v>8</v>
      </c>
      <c r="D42395" t="s">
        <v>2399</v>
      </c>
      <c r="E42395">
        <v>0</v>
      </c>
    </row>
    <row r="42396" spans="1:5" x14ac:dyDescent="0.3">
      <c r="A42396">
        <v>50390001</v>
      </c>
      <c r="B42396" t="s">
        <v>2372</v>
      </c>
      <c r="C42396" t="s">
        <v>8</v>
      </c>
      <c r="D42396" t="s">
        <v>2400</v>
      </c>
      <c r="E42396">
        <v>0</v>
      </c>
    </row>
    <row r="42397" spans="1:5" x14ac:dyDescent="0.3">
      <c r="A42397">
        <v>50390001</v>
      </c>
      <c r="B42397" t="s">
        <v>2372</v>
      </c>
      <c r="C42397" t="s">
        <v>8</v>
      </c>
      <c r="D42397" t="s">
        <v>2401</v>
      </c>
      <c r="E42397">
        <v>0</v>
      </c>
    </row>
    <row r="42398" spans="1:5" x14ac:dyDescent="0.3">
      <c r="A42398">
        <v>50390001</v>
      </c>
      <c r="B42398" t="s">
        <v>2372</v>
      </c>
      <c r="C42398" t="s">
        <v>8</v>
      </c>
      <c r="D42398" t="s">
        <v>2402</v>
      </c>
      <c r="E42398">
        <v>-400</v>
      </c>
    </row>
    <row r="42399" spans="1:5" x14ac:dyDescent="0.3">
      <c r="A42399">
        <v>50390001</v>
      </c>
      <c r="B42399" t="s">
        <v>2372</v>
      </c>
      <c r="C42399" t="s">
        <v>8</v>
      </c>
      <c r="D42399" t="s">
        <v>2403</v>
      </c>
      <c r="E42399">
        <v>0</v>
      </c>
    </row>
    <row r="42400" spans="1:5" x14ac:dyDescent="0.3">
      <c r="A42400">
        <v>50390001</v>
      </c>
      <c r="B42400" t="s">
        <v>2372</v>
      </c>
      <c r="C42400" t="s">
        <v>8</v>
      </c>
      <c r="D42400" t="s">
        <v>2404</v>
      </c>
      <c r="E42400">
        <v>0</v>
      </c>
    </row>
    <row r="42401" spans="1:5" x14ac:dyDescent="0.3">
      <c r="A42401">
        <v>50390001</v>
      </c>
      <c r="B42401" t="s">
        <v>2372</v>
      </c>
      <c r="C42401" t="s">
        <v>8</v>
      </c>
      <c r="D42401" t="s">
        <v>2405</v>
      </c>
      <c r="E42401">
        <v>0</v>
      </c>
    </row>
    <row r="42402" spans="1:5" x14ac:dyDescent="0.3">
      <c r="A42402">
        <v>50390001</v>
      </c>
      <c r="B42402" t="s">
        <v>2372</v>
      </c>
      <c r="C42402" t="s">
        <v>8</v>
      </c>
      <c r="D42402" t="s">
        <v>2406</v>
      </c>
      <c r="E42402">
        <v>0</v>
      </c>
    </row>
    <row r="42403" spans="1:5" x14ac:dyDescent="0.3">
      <c r="A42403">
        <v>50390001</v>
      </c>
      <c r="B42403" t="s">
        <v>2372</v>
      </c>
      <c r="C42403" t="s">
        <v>8</v>
      </c>
      <c r="D42403" t="s">
        <v>2407</v>
      </c>
      <c r="E42403">
        <v>0</v>
      </c>
    </row>
    <row r="42404" spans="1:5" x14ac:dyDescent="0.3">
      <c r="A42404">
        <v>50390001</v>
      </c>
      <c r="B42404" t="s">
        <v>2372</v>
      </c>
      <c r="C42404" t="s">
        <v>8</v>
      </c>
      <c r="D42404" t="s">
        <v>2408</v>
      </c>
      <c r="E42404">
        <v>0</v>
      </c>
    </row>
    <row r="42405" spans="1:5" x14ac:dyDescent="0.3">
      <c r="A42405">
        <v>50390001</v>
      </c>
      <c r="B42405" t="s">
        <v>2372</v>
      </c>
      <c r="C42405" t="s">
        <v>8</v>
      </c>
      <c r="D42405" t="s">
        <v>2409</v>
      </c>
      <c r="E42405">
        <v>0</v>
      </c>
    </row>
    <row r="42406" spans="1:5" x14ac:dyDescent="0.3">
      <c r="A42406">
        <v>50390001</v>
      </c>
      <c r="B42406" t="s">
        <v>2372</v>
      </c>
      <c r="C42406" t="s">
        <v>8</v>
      </c>
      <c r="D42406" t="s">
        <v>2410</v>
      </c>
      <c r="E42406">
        <v>0</v>
      </c>
    </row>
    <row r="42407" spans="1:5" x14ac:dyDescent="0.3">
      <c r="A42407">
        <v>50390001</v>
      </c>
      <c r="B42407" t="s">
        <v>2372</v>
      </c>
      <c r="C42407" t="s">
        <v>8</v>
      </c>
      <c r="D42407" t="s">
        <v>2411</v>
      </c>
      <c r="E42407">
        <v>0</v>
      </c>
    </row>
    <row r="42408" spans="1:5" x14ac:dyDescent="0.3">
      <c r="A42408">
        <v>50390001</v>
      </c>
      <c r="B42408" t="s">
        <v>2372</v>
      </c>
      <c r="C42408" t="s">
        <v>8</v>
      </c>
      <c r="D42408" t="s">
        <v>2412</v>
      </c>
      <c r="E42408">
        <v>0</v>
      </c>
    </row>
    <row r="42409" spans="1:5" x14ac:dyDescent="0.3">
      <c r="A42409">
        <v>50390001</v>
      </c>
      <c r="B42409" t="s">
        <v>2372</v>
      </c>
      <c r="C42409" t="s">
        <v>8</v>
      </c>
      <c r="D42409" t="s">
        <v>2413</v>
      </c>
      <c r="E42409">
        <v>0</v>
      </c>
    </row>
    <row r="42410" spans="1:5" x14ac:dyDescent="0.3">
      <c r="A42410">
        <v>30090006</v>
      </c>
      <c r="B42410" t="s">
        <v>2374</v>
      </c>
      <c r="C42410" t="s">
        <v>8</v>
      </c>
      <c r="D42410" t="s">
        <v>2378</v>
      </c>
      <c r="E42410">
        <v>0</v>
      </c>
    </row>
    <row r="42411" spans="1:5" x14ac:dyDescent="0.3">
      <c r="A42411">
        <v>30090006</v>
      </c>
      <c r="B42411" t="s">
        <v>2374</v>
      </c>
      <c r="C42411" t="s">
        <v>8</v>
      </c>
      <c r="D42411" t="s">
        <v>2379</v>
      </c>
      <c r="E42411">
        <v>0</v>
      </c>
    </row>
    <row r="42412" spans="1:5" x14ac:dyDescent="0.3">
      <c r="A42412">
        <v>30090006</v>
      </c>
      <c r="B42412" t="s">
        <v>2374</v>
      </c>
      <c r="C42412" t="s">
        <v>8</v>
      </c>
      <c r="D42412" t="s">
        <v>2380</v>
      </c>
      <c r="E42412">
        <v>0</v>
      </c>
    </row>
    <row r="42413" spans="1:5" x14ac:dyDescent="0.3">
      <c r="A42413">
        <v>30090006</v>
      </c>
      <c r="B42413" t="s">
        <v>2374</v>
      </c>
      <c r="C42413" t="s">
        <v>8</v>
      </c>
      <c r="D42413" t="s">
        <v>2381</v>
      </c>
      <c r="E42413">
        <v>0</v>
      </c>
    </row>
    <row r="42414" spans="1:5" x14ac:dyDescent="0.3">
      <c r="A42414">
        <v>30090006</v>
      </c>
      <c r="B42414" t="s">
        <v>2374</v>
      </c>
      <c r="C42414" t="s">
        <v>8</v>
      </c>
      <c r="D42414" t="s">
        <v>2382</v>
      </c>
      <c r="E42414">
        <v>0</v>
      </c>
    </row>
    <row r="42415" spans="1:5" x14ac:dyDescent="0.3">
      <c r="A42415">
        <v>30090006</v>
      </c>
      <c r="B42415" t="s">
        <v>2374</v>
      </c>
      <c r="C42415" t="s">
        <v>8</v>
      </c>
      <c r="D42415" t="s">
        <v>2383</v>
      </c>
      <c r="E42415">
        <v>0</v>
      </c>
    </row>
    <row r="42416" spans="1:5" x14ac:dyDescent="0.3">
      <c r="A42416">
        <v>30090006</v>
      </c>
      <c r="B42416" t="s">
        <v>2374</v>
      </c>
      <c r="C42416" t="s">
        <v>8</v>
      </c>
      <c r="D42416" t="s">
        <v>2384</v>
      </c>
      <c r="E42416">
        <v>0</v>
      </c>
    </row>
    <row r="42417" spans="1:5" x14ac:dyDescent="0.3">
      <c r="A42417">
        <v>30090006</v>
      </c>
      <c r="B42417" t="s">
        <v>2374</v>
      </c>
      <c r="C42417" t="s">
        <v>8</v>
      </c>
      <c r="D42417" t="s">
        <v>2385</v>
      </c>
      <c r="E42417">
        <v>0</v>
      </c>
    </row>
    <row r="42418" spans="1:5" x14ac:dyDescent="0.3">
      <c r="A42418">
        <v>30090006</v>
      </c>
      <c r="B42418" t="s">
        <v>2374</v>
      </c>
      <c r="C42418" t="s">
        <v>8</v>
      </c>
      <c r="D42418" t="s">
        <v>2386</v>
      </c>
      <c r="E42418">
        <v>0</v>
      </c>
    </row>
    <row r="42419" spans="1:5" x14ac:dyDescent="0.3">
      <c r="A42419">
        <v>30090006</v>
      </c>
      <c r="B42419" t="s">
        <v>2374</v>
      </c>
      <c r="C42419" t="s">
        <v>8</v>
      </c>
      <c r="D42419" t="s">
        <v>2387</v>
      </c>
      <c r="E42419">
        <v>0</v>
      </c>
    </row>
    <row r="42420" spans="1:5" x14ac:dyDescent="0.3">
      <c r="A42420">
        <v>30090006</v>
      </c>
      <c r="B42420" t="s">
        <v>2374</v>
      </c>
      <c r="C42420" t="s">
        <v>8</v>
      </c>
      <c r="D42420" t="s">
        <v>2388</v>
      </c>
      <c r="E42420">
        <v>0</v>
      </c>
    </row>
    <row r="42421" spans="1:5" x14ac:dyDescent="0.3">
      <c r="A42421">
        <v>30090006</v>
      </c>
      <c r="B42421" t="s">
        <v>2374</v>
      </c>
      <c r="C42421" t="s">
        <v>8</v>
      </c>
      <c r="D42421" t="s">
        <v>2389</v>
      </c>
      <c r="E42421">
        <v>0</v>
      </c>
    </row>
    <row r="42422" spans="1:5" x14ac:dyDescent="0.3">
      <c r="A42422">
        <v>30090006</v>
      </c>
      <c r="B42422" t="s">
        <v>2374</v>
      </c>
      <c r="C42422" t="s">
        <v>8</v>
      </c>
      <c r="D42422" t="s">
        <v>2390</v>
      </c>
      <c r="E42422">
        <v>0</v>
      </c>
    </row>
    <row r="42423" spans="1:5" x14ac:dyDescent="0.3">
      <c r="A42423">
        <v>30090006</v>
      </c>
      <c r="B42423" t="s">
        <v>2374</v>
      </c>
      <c r="C42423" t="s">
        <v>8</v>
      </c>
      <c r="D42423" t="s">
        <v>2391</v>
      </c>
      <c r="E42423">
        <v>0</v>
      </c>
    </row>
    <row r="42424" spans="1:5" x14ac:dyDescent="0.3">
      <c r="A42424">
        <v>30090006</v>
      </c>
      <c r="B42424" t="s">
        <v>2374</v>
      </c>
      <c r="C42424" t="s">
        <v>8</v>
      </c>
      <c r="D42424" t="s">
        <v>2392</v>
      </c>
      <c r="E42424">
        <v>-5</v>
      </c>
    </row>
    <row r="42425" spans="1:5" x14ac:dyDescent="0.3">
      <c r="A42425">
        <v>30090006</v>
      </c>
      <c r="B42425" t="s">
        <v>2374</v>
      </c>
      <c r="C42425" t="s">
        <v>8</v>
      </c>
      <c r="D42425" t="s">
        <v>2393</v>
      </c>
      <c r="E42425">
        <v>-25</v>
      </c>
    </row>
    <row r="42426" spans="1:5" x14ac:dyDescent="0.3">
      <c r="A42426">
        <v>30090006</v>
      </c>
      <c r="B42426" t="s">
        <v>2374</v>
      </c>
      <c r="C42426" t="s">
        <v>8</v>
      </c>
      <c r="D42426" t="s">
        <v>2394</v>
      </c>
      <c r="E42426">
        <v>-4</v>
      </c>
    </row>
    <row r="42427" spans="1:5" x14ac:dyDescent="0.3">
      <c r="A42427">
        <v>30090006</v>
      </c>
      <c r="B42427" t="s">
        <v>2374</v>
      </c>
      <c r="C42427" t="s">
        <v>8</v>
      </c>
      <c r="D42427" t="s">
        <v>2395</v>
      </c>
      <c r="E42427">
        <v>0</v>
      </c>
    </row>
    <row r="42428" spans="1:5" x14ac:dyDescent="0.3">
      <c r="A42428">
        <v>30090006</v>
      </c>
      <c r="B42428" t="s">
        <v>2374</v>
      </c>
      <c r="C42428" t="s">
        <v>8</v>
      </c>
      <c r="D42428" t="s">
        <v>2396</v>
      </c>
      <c r="E42428">
        <v>0</v>
      </c>
    </row>
    <row r="42429" spans="1:5" x14ac:dyDescent="0.3">
      <c r="A42429">
        <v>30090006</v>
      </c>
      <c r="B42429" t="s">
        <v>2374</v>
      </c>
      <c r="C42429" t="s">
        <v>8</v>
      </c>
      <c r="D42429" t="s">
        <v>2397</v>
      </c>
      <c r="E42429">
        <v>-10</v>
      </c>
    </row>
    <row r="42430" spans="1:5" x14ac:dyDescent="0.3">
      <c r="A42430">
        <v>30090006</v>
      </c>
      <c r="B42430" t="s">
        <v>2374</v>
      </c>
      <c r="C42430" t="s">
        <v>8</v>
      </c>
      <c r="D42430" t="s">
        <v>2398</v>
      </c>
      <c r="E42430">
        <v>0</v>
      </c>
    </row>
    <row r="42431" spans="1:5" x14ac:dyDescent="0.3">
      <c r="A42431">
        <v>30090006</v>
      </c>
      <c r="B42431" t="s">
        <v>2374</v>
      </c>
      <c r="C42431" t="s">
        <v>8</v>
      </c>
      <c r="D42431" t="s">
        <v>2399</v>
      </c>
      <c r="E42431">
        <v>0</v>
      </c>
    </row>
    <row r="42432" spans="1:5" x14ac:dyDescent="0.3">
      <c r="A42432">
        <v>30090006</v>
      </c>
      <c r="B42432" t="s">
        <v>2374</v>
      </c>
      <c r="C42432" t="s">
        <v>8</v>
      </c>
      <c r="D42432" t="s">
        <v>2400</v>
      </c>
      <c r="E42432">
        <v>0</v>
      </c>
    </row>
    <row r="42433" spans="1:5" x14ac:dyDescent="0.3">
      <c r="A42433">
        <v>30090006</v>
      </c>
      <c r="B42433" t="s">
        <v>2374</v>
      </c>
      <c r="C42433" t="s">
        <v>8</v>
      </c>
      <c r="D42433" t="s">
        <v>2401</v>
      </c>
      <c r="E42433">
        <v>0</v>
      </c>
    </row>
    <row r="42434" spans="1:5" x14ac:dyDescent="0.3">
      <c r="A42434">
        <v>30090006</v>
      </c>
      <c r="B42434" t="s">
        <v>2374</v>
      </c>
      <c r="C42434" t="s">
        <v>8</v>
      </c>
      <c r="D42434" t="s">
        <v>2402</v>
      </c>
      <c r="E42434">
        <v>0</v>
      </c>
    </row>
    <row r="42435" spans="1:5" x14ac:dyDescent="0.3">
      <c r="A42435">
        <v>30090006</v>
      </c>
      <c r="B42435" t="s">
        <v>2374</v>
      </c>
      <c r="C42435" t="s">
        <v>8</v>
      </c>
      <c r="D42435" t="s">
        <v>2403</v>
      </c>
      <c r="E42435">
        <v>0</v>
      </c>
    </row>
    <row r="42436" spans="1:5" x14ac:dyDescent="0.3">
      <c r="A42436">
        <v>30090006</v>
      </c>
      <c r="B42436" t="s">
        <v>2374</v>
      </c>
      <c r="C42436" t="s">
        <v>8</v>
      </c>
      <c r="D42436" t="s">
        <v>2404</v>
      </c>
      <c r="E42436">
        <v>0</v>
      </c>
    </row>
    <row r="42437" spans="1:5" x14ac:dyDescent="0.3">
      <c r="A42437">
        <v>30090006</v>
      </c>
      <c r="B42437" t="s">
        <v>2374</v>
      </c>
      <c r="C42437" t="s">
        <v>8</v>
      </c>
      <c r="D42437" t="s">
        <v>2405</v>
      </c>
      <c r="E42437">
        <v>-30</v>
      </c>
    </row>
    <row r="42438" spans="1:5" x14ac:dyDescent="0.3">
      <c r="A42438">
        <v>30090006</v>
      </c>
      <c r="B42438" t="s">
        <v>2374</v>
      </c>
      <c r="C42438" t="s">
        <v>8</v>
      </c>
      <c r="D42438" t="s">
        <v>2406</v>
      </c>
      <c r="E42438">
        <v>0</v>
      </c>
    </row>
    <row r="42439" spans="1:5" x14ac:dyDescent="0.3">
      <c r="A42439">
        <v>30090006</v>
      </c>
      <c r="B42439" t="s">
        <v>2374</v>
      </c>
      <c r="C42439" t="s">
        <v>8</v>
      </c>
      <c r="D42439" t="s">
        <v>2407</v>
      </c>
      <c r="E42439">
        <v>0</v>
      </c>
    </row>
    <row r="42440" spans="1:5" x14ac:dyDescent="0.3">
      <c r="A42440">
        <v>30090006</v>
      </c>
      <c r="B42440" t="s">
        <v>2374</v>
      </c>
      <c r="C42440" t="s">
        <v>8</v>
      </c>
      <c r="D42440" t="s">
        <v>2408</v>
      </c>
      <c r="E42440">
        <v>0</v>
      </c>
    </row>
    <row r="42441" spans="1:5" x14ac:dyDescent="0.3">
      <c r="A42441">
        <v>30090006</v>
      </c>
      <c r="B42441" t="s">
        <v>2374</v>
      </c>
      <c r="C42441" t="s">
        <v>8</v>
      </c>
      <c r="D42441" t="s">
        <v>2409</v>
      </c>
      <c r="E42441">
        <v>0</v>
      </c>
    </row>
    <row r="42442" spans="1:5" x14ac:dyDescent="0.3">
      <c r="A42442">
        <v>30090006</v>
      </c>
      <c r="B42442" t="s">
        <v>2374</v>
      </c>
      <c r="C42442" t="s">
        <v>8</v>
      </c>
      <c r="D42442" t="s">
        <v>2410</v>
      </c>
      <c r="E42442">
        <v>0</v>
      </c>
    </row>
    <row r="42443" spans="1:5" x14ac:dyDescent="0.3">
      <c r="A42443">
        <v>30090006</v>
      </c>
      <c r="B42443" t="s">
        <v>2374</v>
      </c>
      <c r="C42443" t="s">
        <v>8</v>
      </c>
      <c r="D42443" t="s">
        <v>2411</v>
      </c>
      <c r="E42443">
        <v>-10</v>
      </c>
    </row>
    <row r="42444" spans="1:5" x14ac:dyDescent="0.3">
      <c r="A42444">
        <v>30090006</v>
      </c>
      <c r="B42444" t="s">
        <v>2374</v>
      </c>
      <c r="C42444" t="s">
        <v>8</v>
      </c>
      <c r="D42444" t="s">
        <v>2412</v>
      </c>
      <c r="E42444">
        <v>0</v>
      </c>
    </row>
    <row r="42445" spans="1:5" x14ac:dyDescent="0.3">
      <c r="A42445">
        <v>30090006</v>
      </c>
      <c r="B42445" t="s">
        <v>2374</v>
      </c>
      <c r="C42445" t="s">
        <v>8</v>
      </c>
      <c r="D42445" t="s">
        <v>2413</v>
      </c>
      <c r="E42445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89436-2EA8-4F22-B65F-CDD8C7318717}">
  <dimension ref="A2:AM1182"/>
  <sheetViews>
    <sheetView workbookViewId="0">
      <selection activeCell="AM3" sqref="AM3"/>
    </sheetView>
  </sheetViews>
  <sheetFormatPr baseColWidth="10" defaultColWidth="8.88671875" defaultRowHeight="14.4" x14ac:dyDescent="0.3"/>
  <cols>
    <col min="2" max="2" width="44.33203125" customWidth="1"/>
  </cols>
  <sheetData>
    <row r="2" spans="1:39" x14ac:dyDescent="0.3">
      <c r="A2" s="28"/>
      <c r="B2" s="28"/>
      <c r="C2" s="28"/>
      <c r="D2" s="58">
        <v>2023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>
        <v>2024</v>
      </c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>
        <v>2025</v>
      </c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</row>
    <row r="3" spans="1:39" ht="15.6" x14ac:dyDescent="0.3">
      <c r="A3" s="9" t="s">
        <v>0</v>
      </c>
      <c r="B3" s="10" t="s">
        <v>1</v>
      </c>
      <c r="C3" s="10" t="s">
        <v>2375</v>
      </c>
      <c r="D3" s="29">
        <v>44927</v>
      </c>
      <c r="E3" s="29">
        <v>44958</v>
      </c>
      <c r="F3" s="29">
        <v>44986</v>
      </c>
      <c r="G3" s="29">
        <v>45017</v>
      </c>
      <c r="H3" s="29">
        <v>45047</v>
      </c>
      <c r="I3" s="29">
        <v>45078</v>
      </c>
      <c r="J3" s="29">
        <v>45108</v>
      </c>
      <c r="K3" s="29">
        <v>45139</v>
      </c>
      <c r="L3" s="29">
        <v>45170</v>
      </c>
      <c r="M3" s="29">
        <v>45200</v>
      </c>
      <c r="N3" s="29">
        <v>45231</v>
      </c>
      <c r="O3" s="29">
        <v>45261</v>
      </c>
      <c r="P3" s="30">
        <v>45292</v>
      </c>
      <c r="Q3" s="30">
        <v>45323</v>
      </c>
      <c r="R3" s="30">
        <v>45352</v>
      </c>
      <c r="S3" s="30">
        <v>45383</v>
      </c>
      <c r="T3" s="30">
        <v>45413</v>
      </c>
      <c r="U3" s="30">
        <v>45444</v>
      </c>
      <c r="V3" s="30">
        <v>45474</v>
      </c>
      <c r="W3" s="30">
        <v>45505</v>
      </c>
      <c r="X3" s="30">
        <v>45536</v>
      </c>
      <c r="Y3" s="30">
        <v>45566</v>
      </c>
      <c r="Z3" s="30">
        <v>45597</v>
      </c>
      <c r="AA3" s="30">
        <v>45627</v>
      </c>
      <c r="AB3" s="30">
        <v>45658</v>
      </c>
      <c r="AC3" s="30">
        <v>45689</v>
      </c>
      <c r="AD3" s="30">
        <v>45717</v>
      </c>
      <c r="AE3" s="30">
        <v>45748</v>
      </c>
      <c r="AF3" s="30">
        <v>45778</v>
      </c>
      <c r="AG3" s="30">
        <v>45809</v>
      </c>
      <c r="AH3" s="30">
        <v>45839</v>
      </c>
      <c r="AI3" s="30">
        <v>45870</v>
      </c>
      <c r="AJ3" s="30">
        <v>45901</v>
      </c>
      <c r="AK3" s="30">
        <v>45931</v>
      </c>
      <c r="AL3" s="31">
        <v>45962</v>
      </c>
      <c r="AM3" s="31">
        <v>45992</v>
      </c>
    </row>
    <row r="4" spans="1:39" x14ac:dyDescent="0.3">
      <c r="A4" s="2" t="s">
        <v>6</v>
      </c>
      <c r="B4" s="2" t="s">
        <v>7</v>
      </c>
      <c r="C4" t="s">
        <v>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-135</v>
      </c>
      <c r="AF4">
        <v>-141</v>
      </c>
      <c r="AG4">
        <v>-55</v>
      </c>
      <c r="AH4">
        <v>-274</v>
      </c>
      <c r="AI4">
        <v>-41</v>
      </c>
      <c r="AJ4">
        <v>-15</v>
      </c>
      <c r="AK4">
        <v>-2</v>
      </c>
      <c r="AL4">
        <v>-5</v>
      </c>
      <c r="AM4">
        <v>-17</v>
      </c>
    </row>
    <row r="5" spans="1:39" x14ac:dyDescent="0.3">
      <c r="A5" s="2" t="s">
        <v>10</v>
      </c>
      <c r="B5" s="2" t="s">
        <v>11</v>
      </c>
      <c r="C5" t="s">
        <v>8</v>
      </c>
      <c r="D5">
        <v>0</v>
      </c>
      <c r="E5">
        <v>0</v>
      </c>
      <c r="F5">
        <v>0</v>
      </c>
      <c r="G5">
        <v>0</v>
      </c>
      <c r="H5">
        <v>-2</v>
      </c>
      <c r="I5">
        <v>0</v>
      </c>
      <c r="J5">
        <v>0</v>
      </c>
      <c r="K5">
        <v>-1</v>
      </c>
      <c r="L5">
        <v>0</v>
      </c>
      <c r="M5">
        <v>0</v>
      </c>
      <c r="N5">
        <v>0</v>
      </c>
      <c r="O5">
        <v>0</v>
      </c>
      <c r="P5">
        <v>-3</v>
      </c>
      <c r="Q5">
        <v>0</v>
      </c>
      <c r="R5">
        <v>0</v>
      </c>
      <c r="S5">
        <v>0</v>
      </c>
      <c r="T5">
        <v>-1</v>
      </c>
      <c r="U5">
        <v>-1</v>
      </c>
      <c r="V5">
        <v>0</v>
      </c>
      <c r="W5">
        <v>-1</v>
      </c>
      <c r="X5">
        <v>0</v>
      </c>
      <c r="Y5">
        <v>-1</v>
      </c>
      <c r="Z5">
        <v>0</v>
      </c>
      <c r="AA5">
        <v>-1</v>
      </c>
      <c r="AB5">
        <v>0</v>
      </c>
      <c r="AC5">
        <v>0</v>
      </c>
      <c r="AD5">
        <v>-1</v>
      </c>
      <c r="AE5">
        <v>-1</v>
      </c>
      <c r="AF5">
        <v>0</v>
      </c>
      <c r="AG5">
        <v>-1</v>
      </c>
      <c r="AH5">
        <v>-1</v>
      </c>
      <c r="AI5">
        <v>-1</v>
      </c>
      <c r="AJ5">
        <v>0</v>
      </c>
      <c r="AK5">
        <v>0</v>
      </c>
      <c r="AL5">
        <v>-1</v>
      </c>
      <c r="AM5">
        <v>0</v>
      </c>
    </row>
    <row r="6" spans="1:39" x14ac:dyDescent="0.3">
      <c r="A6" s="2" t="s">
        <v>12</v>
      </c>
      <c r="B6" s="2" t="s">
        <v>13</v>
      </c>
      <c r="C6" t="s">
        <v>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-1</v>
      </c>
      <c r="O6">
        <v>-2</v>
      </c>
      <c r="P6">
        <v>-2</v>
      </c>
      <c r="Q6">
        <v>0</v>
      </c>
      <c r="R6">
        <v>0</v>
      </c>
      <c r="S6">
        <v>0</v>
      </c>
      <c r="T6">
        <v>-2</v>
      </c>
      <c r="U6">
        <v>0</v>
      </c>
      <c r="V6">
        <v>0</v>
      </c>
      <c r="W6">
        <v>0</v>
      </c>
      <c r="X6">
        <v>0</v>
      </c>
      <c r="Y6">
        <v>0</v>
      </c>
      <c r="Z6">
        <v>-7</v>
      </c>
      <c r="AA6">
        <v>0</v>
      </c>
      <c r="AB6">
        <v>0</v>
      </c>
      <c r="AC6">
        <v>-4</v>
      </c>
      <c r="AD6">
        <v>-2</v>
      </c>
      <c r="AE6">
        <v>-2</v>
      </c>
      <c r="AF6">
        <v>0</v>
      </c>
      <c r="AG6">
        <v>-4</v>
      </c>
      <c r="AH6">
        <v>-4</v>
      </c>
      <c r="AI6">
        <v>0</v>
      </c>
      <c r="AJ6">
        <v>-4</v>
      </c>
      <c r="AK6">
        <v>-2</v>
      </c>
      <c r="AL6">
        <v>-6</v>
      </c>
      <c r="AM6">
        <v>-2</v>
      </c>
    </row>
    <row r="7" spans="1:39" x14ac:dyDescent="0.3">
      <c r="A7" s="2" t="s">
        <v>14</v>
      </c>
      <c r="B7" s="2" t="s">
        <v>15</v>
      </c>
      <c r="C7" t="s">
        <v>8</v>
      </c>
      <c r="D7">
        <v>0</v>
      </c>
      <c r="E7">
        <v>-10</v>
      </c>
      <c r="F7">
        <v>-2</v>
      </c>
      <c r="G7">
        <v>0</v>
      </c>
      <c r="H7">
        <v>0</v>
      </c>
      <c r="I7">
        <v>0</v>
      </c>
      <c r="J7">
        <v>0</v>
      </c>
      <c r="K7">
        <v>0</v>
      </c>
      <c r="L7">
        <v>-6</v>
      </c>
      <c r="M7">
        <v>-1</v>
      </c>
      <c r="N7">
        <v>-1</v>
      </c>
      <c r="O7">
        <v>0</v>
      </c>
      <c r="P7">
        <v>0</v>
      </c>
      <c r="Q7">
        <v>0</v>
      </c>
      <c r="R7">
        <v>0</v>
      </c>
      <c r="S7">
        <v>-3</v>
      </c>
      <c r="T7">
        <v>-2</v>
      </c>
      <c r="U7">
        <v>0</v>
      </c>
      <c r="V7">
        <v>0</v>
      </c>
      <c r="W7">
        <v>-2</v>
      </c>
      <c r="X7">
        <v>0</v>
      </c>
      <c r="Y7">
        <v>-1</v>
      </c>
      <c r="Z7">
        <v>0</v>
      </c>
      <c r="AA7">
        <v>0</v>
      </c>
      <c r="AB7">
        <v>0</v>
      </c>
      <c r="AC7">
        <v>-2</v>
      </c>
      <c r="AD7">
        <v>0</v>
      </c>
      <c r="AE7">
        <v>0</v>
      </c>
      <c r="AF7">
        <v>-4</v>
      </c>
      <c r="AG7">
        <v>-3</v>
      </c>
      <c r="AH7">
        <v>0</v>
      </c>
      <c r="AI7">
        <v>-1</v>
      </c>
      <c r="AJ7">
        <v>-1</v>
      </c>
      <c r="AK7">
        <v>-1</v>
      </c>
      <c r="AL7">
        <v>-2</v>
      </c>
      <c r="AM7">
        <v>0</v>
      </c>
    </row>
    <row r="8" spans="1:39" x14ac:dyDescent="0.3">
      <c r="A8" s="2" t="s">
        <v>16</v>
      </c>
      <c r="B8" s="2" t="s">
        <v>17</v>
      </c>
      <c r="C8" t="s">
        <v>8</v>
      </c>
      <c r="D8">
        <v>0</v>
      </c>
      <c r="E8">
        <v>0</v>
      </c>
      <c r="F8">
        <v>0</v>
      </c>
      <c r="G8">
        <v>0</v>
      </c>
      <c r="H8">
        <v>-1</v>
      </c>
      <c r="I8">
        <v>-1</v>
      </c>
      <c r="J8">
        <v>0</v>
      </c>
      <c r="K8">
        <v>0</v>
      </c>
      <c r="L8">
        <v>-1</v>
      </c>
      <c r="M8">
        <v>0</v>
      </c>
      <c r="N8">
        <v>0</v>
      </c>
      <c r="O8">
        <v>0</v>
      </c>
      <c r="P8">
        <v>0</v>
      </c>
      <c r="Q8">
        <v>0</v>
      </c>
      <c r="R8">
        <v>-1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-1</v>
      </c>
      <c r="Z8">
        <v>0</v>
      </c>
      <c r="AA8">
        <v>0</v>
      </c>
      <c r="AB8">
        <v>0</v>
      </c>
      <c r="AC8">
        <v>-2</v>
      </c>
      <c r="AD8">
        <v>0</v>
      </c>
      <c r="AE8">
        <v>0</v>
      </c>
      <c r="AF8">
        <v>-1</v>
      </c>
      <c r="AG8">
        <v>-1</v>
      </c>
      <c r="AH8">
        <v>0</v>
      </c>
      <c r="AI8">
        <v>0</v>
      </c>
      <c r="AJ8">
        <v>-1</v>
      </c>
      <c r="AK8">
        <v>0</v>
      </c>
      <c r="AL8">
        <v>-1</v>
      </c>
      <c r="AM8">
        <v>-1</v>
      </c>
    </row>
    <row r="9" spans="1:39" x14ac:dyDescent="0.3">
      <c r="A9" s="2" t="s">
        <v>18</v>
      </c>
      <c r="B9" s="2" t="s">
        <v>19</v>
      </c>
      <c r="C9" t="s">
        <v>20</v>
      </c>
      <c r="D9">
        <v>-9609.482</v>
      </c>
      <c r="E9">
        <v>-9430.1970000000001</v>
      </c>
      <c r="F9">
        <v>-5854.2849999999999</v>
      </c>
      <c r="G9">
        <v>-11701.551000000001</v>
      </c>
      <c r="H9">
        <v>-12443.063</v>
      </c>
      <c r="I9">
        <v>-10011.49</v>
      </c>
      <c r="J9">
        <v>-13566.07</v>
      </c>
      <c r="K9">
        <v>-12902.759</v>
      </c>
      <c r="L9">
        <v>-11368.007000000001</v>
      </c>
      <c r="M9">
        <v>-13620.75</v>
      </c>
      <c r="N9">
        <v>-12627.371999999999</v>
      </c>
      <c r="O9">
        <v>-11462.602000000001</v>
      </c>
      <c r="P9">
        <v>-8847.3760000000002</v>
      </c>
      <c r="Q9">
        <v>-7611.84</v>
      </c>
      <c r="R9">
        <v>-6992.223</v>
      </c>
      <c r="S9">
        <v>-7885.4849999999997</v>
      </c>
      <c r="T9">
        <v>-8103.35</v>
      </c>
      <c r="U9">
        <v>-8139.1419999999998</v>
      </c>
      <c r="V9">
        <v>-7265.0789999999997</v>
      </c>
      <c r="W9">
        <v>-7449.9719999999998</v>
      </c>
      <c r="X9">
        <v>-7819.5219999999999</v>
      </c>
      <c r="Y9">
        <v>-8845.3220000000001</v>
      </c>
      <c r="Z9">
        <v>-8816.5410000000011</v>
      </c>
      <c r="AA9">
        <v>-8651.8989999999994</v>
      </c>
      <c r="AB9">
        <v>-4788.7730000000001</v>
      </c>
      <c r="AC9">
        <v>-3784.0390000000002</v>
      </c>
      <c r="AD9">
        <v>-8137.7920000000004</v>
      </c>
      <c r="AE9">
        <v>-7633.3040000000001</v>
      </c>
      <c r="AF9">
        <v>-8731.5460000000003</v>
      </c>
      <c r="AG9">
        <v>-8377.9040000000005</v>
      </c>
      <c r="AH9">
        <v>-8258.5879999999997</v>
      </c>
      <c r="AI9">
        <v>-6169.3130000000001</v>
      </c>
      <c r="AJ9">
        <v>-7156.232</v>
      </c>
      <c r="AK9">
        <v>-8368.5429999999997</v>
      </c>
      <c r="AL9">
        <v>-8618.2639999999992</v>
      </c>
      <c r="AM9">
        <v>-8540.6820000000007</v>
      </c>
    </row>
    <row r="10" spans="1:39" x14ac:dyDescent="0.3">
      <c r="A10" s="2" t="s">
        <v>21</v>
      </c>
      <c r="B10" s="2" t="s">
        <v>22</v>
      </c>
      <c r="C10" t="s">
        <v>8</v>
      </c>
      <c r="D10">
        <v>-3</v>
      </c>
      <c r="E10">
        <v>0</v>
      </c>
      <c r="F10">
        <v>-3</v>
      </c>
      <c r="G10">
        <v>-1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-1</v>
      </c>
      <c r="O10">
        <v>0</v>
      </c>
      <c r="P10">
        <v>0</v>
      </c>
      <c r="Q10">
        <v>-2</v>
      </c>
      <c r="R10">
        <v>-1</v>
      </c>
      <c r="S10">
        <v>0</v>
      </c>
      <c r="T10">
        <v>0</v>
      </c>
      <c r="U10">
        <v>0</v>
      </c>
      <c r="V10">
        <v>0</v>
      </c>
      <c r="W10">
        <v>-1</v>
      </c>
      <c r="X10">
        <v>0</v>
      </c>
      <c r="Y10">
        <v>0</v>
      </c>
      <c r="Z10">
        <v>0</v>
      </c>
      <c r="AA10">
        <v>0</v>
      </c>
      <c r="AB10">
        <v>0</v>
      </c>
      <c r="AC10">
        <v>-3</v>
      </c>
      <c r="AD10">
        <v>0</v>
      </c>
      <c r="AE10">
        <v>0</v>
      </c>
      <c r="AF10">
        <v>0</v>
      </c>
      <c r="AG10">
        <v>-2</v>
      </c>
      <c r="AH10">
        <v>0</v>
      </c>
      <c r="AI10">
        <v>0</v>
      </c>
      <c r="AJ10">
        <v>-1</v>
      </c>
      <c r="AK10">
        <v>-2</v>
      </c>
      <c r="AL10">
        <v>-1</v>
      </c>
      <c r="AM10">
        <v>-1</v>
      </c>
    </row>
    <row r="11" spans="1:39" x14ac:dyDescent="0.3">
      <c r="A11" s="2" t="s">
        <v>23</v>
      </c>
      <c r="B11" s="2" t="s">
        <v>24</v>
      </c>
      <c r="C11" t="s">
        <v>20</v>
      </c>
      <c r="D11">
        <v>-4820.6149999999998</v>
      </c>
      <c r="E11">
        <v>-257.51900000000001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-1451.8320000000001</v>
      </c>
      <c r="AB11">
        <v>-5516.5450000000001</v>
      </c>
      <c r="AC11">
        <v>-4319.6570000000002</v>
      </c>
      <c r="AD11">
        <v>-9602.5149999999994</v>
      </c>
      <c r="AE11">
        <v>-9453.2929999999997</v>
      </c>
      <c r="AF11">
        <v>-10343.218999999999</v>
      </c>
      <c r="AG11">
        <v>-9943.1589999999997</v>
      </c>
      <c r="AH11">
        <v>-9759.5419999999995</v>
      </c>
      <c r="AI11">
        <v>-7425.7730000000001</v>
      </c>
      <c r="AJ11">
        <v>-8339.6110000000008</v>
      </c>
      <c r="AK11">
        <v>-9298.7189999999991</v>
      </c>
      <c r="AL11">
        <v>-9881.9930000000004</v>
      </c>
      <c r="AM11">
        <v>-7686.3280000000004</v>
      </c>
    </row>
    <row r="12" spans="1:39" x14ac:dyDescent="0.3">
      <c r="A12" s="2" t="s">
        <v>25</v>
      </c>
      <c r="B12" s="2" t="s">
        <v>26</v>
      </c>
      <c r="C12" t="s">
        <v>8</v>
      </c>
      <c r="D12">
        <v>-1</v>
      </c>
      <c r="E12">
        <v>0</v>
      </c>
      <c r="F12">
        <v>0</v>
      </c>
      <c r="G12">
        <v>-2</v>
      </c>
      <c r="H12">
        <v>0</v>
      </c>
      <c r="I12">
        <v>0</v>
      </c>
      <c r="J12">
        <v>0</v>
      </c>
      <c r="K12">
        <v>-1</v>
      </c>
      <c r="L12">
        <v>-1</v>
      </c>
      <c r="M12">
        <v>-1</v>
      </c>
      <c r="N12">
        <v>-1</v>
      </c>
      <c r="O12">
        <v>-2</v>
      </c>
      <c r="P12">
        <v>0</v>
      </c>
      <c r="Q12">
        <v>-1</v>
      </c>
      <c r="R12">
        <v>0</v>
      </c>
      <c r="S12">
        <v>0</v>
      </c>
      <c r="T12">
        <v>0</v>
      </c>
      <c r="U12">
        <v>-2</v>
      </c>
      <c r="V12">
        <v>-1</v>
      </c>
      <c r="W12">
        <v>0</v>
      </c>
      <c r="X12">
        <v>-2</v>
      </c>
      <c r="Y12">
        <v>-1</v>
      </c>
      <c r="Z12">
        <v>0</v>
      </c>
      <c r="AA12">
        <v>-2</v>
      </c>
      <c r="AB12">
        <v>-1</v>
      </c>
      <c r="AC12">
        <v>0</v>
      </c>
      <c r="AD12">
        <v>-2</v>
      </c>
      <c r="AE12">
        <v>0</v>
      </c>
      <c r="AF12">
        <v>-1</v>
      </c>
      <c r="AG12">
        <v>-1</v>
      </c>
      <c r="AH12">
        <v>0</v>
      </c>
      <c r="AI12">
        <v>-2</v>
      </c>
      <c r="AJ12">
        <v>-1</v>
      </c>
      <c r="AK12">
        <v>-2</v>
      </c>
      <c r="AL12">
        <v>0</v>
      </c>
      <c r="AM12">
        <v>-2</v>
      </c>
    </row>
    <row r="13" spans="1:39" x14ac:dyDescent="0.3">
      <c r="A13" s="2" t="s">
        <v>27</v>
      </c>
      <c r="B13" s="2" t="s">
        <v>28</v>
      </c>
      <c r="C13" t="s">
        <v>8</v>
      </c>
      <c r="D13">
        <v>0</v>
      </c>
      <c r="E13">
        <v>-42</v>
      </c>
      <c r="F13">
        <v>0</v>
      </c>
      <c r="G13">
        <v>-12</v>
      </c>
      <c r="H13">
        <v>-12</v>
      </c>
      <c r="I13">
        <v>0</v>
      </c>
      <c r="J13">
        <v>0</v>
      </c>
      <c r="K13">
        <v>0</v>
      </c>
      <c r="L13">
        <v>-1</v>
      </c>
      <c r="M13">
        <v>0</v>
      </c>
      <c r="N13">
        <v>-6</v>
      </c>
      <c r="O13">
        <v>-44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-2</v>
      </c>
      <c r="W13">
        <v>-4</v>
      </c>
      <c r="X13">
        <v>0</v>
      </c>
      <c r="Y13">
        <v>-1</v>
      </c>
      <c r="Z13">
        <v>0</v>
      </c>
      <c r="AA13">
        <v>0</v>
      </c>
      <c r="AB13">
        <v>-7</v>
      </c>
      <c r="AC13">
        <v>-10</v>
      </c>
      <c r="AD13">
        <v>-1</v>
      </c>
      <c r="AE13">
        <v>0</v>
      </c>
      <c r="AF13">
        <v>-5</v>
      </c>
      <c r="AG13">
        <v>0</v>
      </c>
      <c r="AH13">
        <v>-3</v>
      </c>
      <c r="AI13">
        <v>-56</v>
      </c>
      <c r="AJ13">
        <v>-1</v>
      </c>
      <c r="AK13">
        <v>-1</v>
      </c>
      <c r="AL13">
        <v>0</v>
      </c>
      <c r="AM13">
        <v>0</v>
      </c>
    </row>
    <row r="14" spans="1:39" x14ac:dyDescent="0.3">
      <c r="A14" s="2" t="s">
        <v>29</v>
      </c>
      <c r="B14" s="2" t="s">
        <v>30</v>
      </c>
      <c r="C14" t="s">
        <v>8</v>
      </c>
      <c r="D14">
        <v>-5</v>
      </c>
      <c r="E14">
        <v>-20</v>
      </c>
      <c r="F14">
        <v>-75</v>
      </c>
      <c r="G14">
        <v>0</v>
      </c>
      <c r="H14">
        <v>-25</v>
      </c>
      <c r="I14">
        <v>0</v>
      </c>
      <c r="J14">
        <v>-25</v>
      </c>
      <c r="K14">
        <v>-25</v>
      </c>
      <c r="L14">
        <v>-25</v>
      </c>
      <c r="M14">
        <v>-25</v>
      </c>
      <c r="N14">
        <v>-25</v>
      </c>
      <c r="O14">
        <v>0</v>
      </c>
      <c r="P14">
        <v>-3</v>
      </c>
      <c r="Q14">
        <v>0</v>
      </c>
      <c r="R14">
        <v>-25</v>
      </c>
      <c r="S14">
        <v>-50</v>
      </c>
      <c r="T14">
        <v>0</v>
      </c>
      <c r="U14">
        <v>-25</v>
      </c>
      <c r="V14">
        <v>-50</v>
      </c>
      <c r="W14">
        <v>-75</v>
      </c>
      <c r="X14">
        <v>-25</v>
      </c>
      <c r="Y14">
        <v>0</v>
      </c>
      <c r="Z14">
        <v>0</v>
      </c>
      <c r="AA14">
        <v>0</v>
      </c>
      <c r="AB14">
        <v>-51</v>
      </c>
      <c r="AC14">
        <v>-75</v>
      </c>
      <c r="AD14">
        <v>-1</v>
      </c>
      <c r="AE14">
        <v>0</v>
      </c>
      <c r="AF14">
        <v>0</v>
      </c>
      <c r="AG14">
        <v>-50</v>
      </c>
      <c r="AH14">
        <v>-25</v>
      </c>
      <c r="AI14">
        <v>-50</v>
      </c>
      <c r="AJ14">
        <v>0</v>
      </c>
      <c r="AK14">
        <v>-25</v>
      </c>
      <c r="AL14">
        <v>0</v>
      </c>
      <c r="AM14">
        <v>0</v>
      </c>
    </row>
    <row r="15" spans="1:39" x14ac:dyDescent="0.3">
      <c r="A15" s="2" t="s">
        <v>31</v>
      </c>
      <c r="B15" s="2" t="s">
        <v>32</v>
      </c>
      <c r="C15" t="s">
        <v>8</v>
      </c>
      <c r="D15">
        <v>-1</v>
      </c>
      <c r="E15">
        <v>-1</v>
      </c>
      <c r="F15">
        <v>0</v>
      </c>
      <c r="G15">
        <v>0</v>
      </c>
      <c r="H15">
        <v>0</v>
      </c>
      <c r="I15">
        <v>-8</v>
      </c>
      <c r="J15">
        <v>-2</v>
      </c>
      <c r="K15">
        <v>0</v>
      </c>
      <c r="L15">
        <v>-3</v>
      </c>
      <c r="M15">
        <v>-5</v>
      </c>
      <c r="N15">
        <v>-4</v>
      </c>
      <c r="O15">
        <v>0</v>
      </c>
      <c r="P15">
        <v>-2</v>
      </c>
      <c r="Q15">
        <v>-1</v>
      </c>
      <c r="R15">
        <v>-5</v>
      </c>
      <c r="S15">
        <v>0</v>
      </c>
      <c r="T15">
        <v>-5</v>
      </c>
      <c r="U15">
        <v>-1</v>
      </c>
      <c r="V15">
        <v>0</v>
      </c>
      <c r="W15">
        <v>-2</v>
      </c>
      <c r="X15">
        <v>-1</v>
      </c>
      <c r="Y15">
        <v>-4</v>
      </c>
      <c r="Z15">
        <v>-2</v>
      </c>
      <c r="AA15">
        <v>-1</v>
      </c>
      <c r="AB15">
        <v>-3</v>
      </c>
      <c r="AC15">
        <v>-1</v>
      </c>
      <c r="AD15">
        <v>-5</v>
      </c>
      <c r="AE15">
        <v>-4</v>
      </c>
      <c r="AF15">
        <v>-1</v>
      </c>
      <c r="AG15">
        <v>0</v>
      </c>
      <c r="AH15">
        <v>-7</v>
      </c>
      <c r="AI15">
        <v>-3</v>
      </c>
      <c r="AJ15">
        <v>-2</v>
      </c>
      <c r="AK15">
        <v>-2</v>
      </c>
      <c r="AL15">
        <v>0</v>
      </c>
      <c r="AM15">
        <v>-3</v>
      </c>
    </row>
    <row r="16" spans="1:39" x14ac:dyDescent="0.3">
      <c r="A16" s="2" t="s">
        <v>33</v>
      </c>
      <c r="B16" s="2" t="s">
        <v>34</v>
      </c>
      <c r="C16" t="s">
        <v>8</v>
      </c>
      <c r="D16">
        <v>-1</v>
      </c>
      <c r="E16">
        <v>-3</v>
      </c>
      <c r="F16">
        <v>0</v>
      </c>
      <c r="G16">
        <v>0</v>
      </c>
      <c r="H16">
        <v>-1</v>
      </c>
      <c r="I16">
        <v>-4</v>
      </c>
      <c r="J16">
        <v>-2</v>
      </c>
      <c r="K16">
        <v>-3</v>
      </c>
      <c r="L16">
        <v>-2</v>
      </c>
      <c r="M16">
        <v>-2</v>
      </c>
      <c r="N16">
        <v>0</v>
      </c>
      <c r="O16">
        <v>-4</v>
      </c>
      <c r="P16">
        <v>-3</v>
      </c>
      <c r="Q16">
        <v>0</v>
      </c>
      <c r="R16">
        <v>-2</v>
      </c>
      <c r="S16">
        <v>0</v>
      </c>
      <c r="T16">
        <v>-2</v>
      </c>
      <c r="U16">
        <v>-2</v>
      </c>
      <c r="V16">
        <v>-1</v>
      </c>
      <c r="W16">
        <v>-1</v>
      </c>
      <c r="X16">
        <v>0</v>
      </c>
      <c r="Y16">
        <v>-2</v>
      </c>
      <c r="Z16">
        <v>-1</v>
      </c>
      <c r="AA16">
        <v>0</v>
      </c>
      <c r="AB16">
        <v>-1</v>
      </c>
      <c r="AC16">
        <v>-3</v>
      </c>
      <c r="AD16">
        <v>0</v>
      </c>
      <c r="AE16">
        <v>-1</v>
      </c>
      <c r="AF16">
        <v>0</v>
      </c>
      <c r="AG16">
        <v>-1</v>
      </c>
      <c r="AH16">
        <v>0</v>
      </c>
      <c r="AI16">
        <v>0</v>
      </c>
      <c r="AJ16">
        <v>-4</v>
      </c>
      <c r="AK16">
        <v>0</v>
      </c>
      <c r="AL16">
        <v>0</v>
      </c>
      <c r="AM16">
        <v>-3</v>
      </c>
    </row>
    <row r="17" spans="1:39" x14ac:dyDescent="0.3">
      <c r="A17" s="2" t="s">
        <v>35</v>
      </c>
      <c r="B17" s="2" t="s">
        <v>36</v>
      </c>
      <c r="C17" t="s">
        <v>37</v>
      </c>
      <c r="D17">
        <v>-1</v>
      </c>
      <c r="E17">
        <v>-1</v>
      </c>
      <c r="F17">
        <v>-1</v>
      </c>
      <c r="G17">
        <v>-1</v>
      </c>
      <c r="H17">
        <v>0</v>
      </c>
      <c r="I17">
        <v>0</v>
      </c>
      <c r="J17">
        <v>0</v>
      </c>
      <c r="K17">
        <v>0</v>
      </c>
      <c r="L17">
        <v>0</v>
      </c>
      <c r="M17">
        <v>-8</v>
      </c>
      <c r="N17">
        <v>0</v>
      </c>
      <c r="O17">
        <v>-1</v>
      </c>
      <c r="P17">
        <v>0</v>
      </c>
      <c r="Q17">
        <v>0</v>
      </c>
      <c r="R17">
        <v>-2</v>
      </c>
      <c r="S17">
        <v>0</v>
      </c>
      <c r="T17">
        <v>-4</v>
      </c>
      <c r="U17">
        <v>0</v>
      </c>
      <c r="V17">
        <v>-1</v>
      </c>
      <c r="W17">
        <v>0</v>
      </c>
      <c r="X17">
        <v>-1</v>
      </c>
      <c r="Y17">
        <v>-1</v>
      </c>
      <c r="Z17">
        <v>0</v>
      </c>
      <c r="AA17">
        <v>0</v>
      </c>
      <c r="AB17">
        <v>0</v>
      </c>
      <c r="AC17">
        <v>-1</v>
      </c>
      <c r="AD17">
        <v>0</v>
      </c>
      <c r="AE17">
        <v>0</v>
      </c>
      <c r="AF17">
        <v>-1</v>
      </c>
      <c r="AG17">
        <v>-1</v>
      </c>
      <c r="AH17">
        <v>0</v>
      </c>
      <c r="AI17">
        <v>0</v>
      </c>
      <c r="AJ17">
        <v>-3</v>
      </c>
      <c r="AK17">
        <v>-1</v>
      </c>
      <c r="AL17">
        <v>0</v>
      </c>
      <c r="AM17">
        <v>-2</v>
      </c>
    </row>
    <row r="18" spans="1:39" x14ac:dyDescent="0.3">
      <c r="A18" s="2" t="s">
        <v>38</v>
      </c>
      <c r="B18" s="2" t="s">
        <v>39</v>
      </c>
      <c r="C18" t="s">
        <v>8</v>
      </c>
      <c r="D18">
        <v>-2</v>
      </c>
      <c r="E18">
        <v>0</v>
      </c>
      <c r="F18">
        <v>0</v>
      </c>
      <c r="G18">
        <v>-6</v>
      </c>
      <c r="H18">
        <v>-1</v>
      </c>
      <c r="I18">
        <v>-1</v>
      </c>
      <c r="J18">
        <v>-1</v>
      </c>
      <c r="K18">
        <v>0</v>
      </c>
      <c r="L18">
        <v>-1</v>
      </c>
      <c r="M18">
        <v>-1</v>
      </c>
      <c r="N18">
        <v>-2</v>
      </c>
      <c r="O18">
        <v>-1</v>
      </c>
      <c r="P18">
        <v>0</v>
      </c>
      <c r="Q18">
        <v>-2</v>
      </c>
      <c r="R18">
        <v>0</v>
      </c>
      <c r="S18">
        <v>-1</v>
      </c>
      <c r="T18">
        <v>0</v>
      </c>
      <c r="U18">
        <v>-6</v>
      </c>
      <c r="V18">
        <v>0</v>
      </c>
      <c r="W18">
        <v>-5</v>
      </c>
      <c r="X18">
        <v>-8</v>
      </c>
      <c r="Y18">
        <v>-1</v>
      </c>
      <c r="Z18">
        <v>-3</v>
      </c>
      <c r="AA18">
        <v>-1</v>
      </c>
      <c r="AB18">
        <v>0</v>
      </c>
      <c r="AC18">
        <v>0</v>
      </c>
      <c r="AD18">
        <v>0</v>
      </c>
      <c r="AE18">
        <v>-1</v>
      </c>
      <c r="AF18">
        <v>-1</v>
      </c>
      <c r="AG18">
        <v>0</v>
      </c>
      <c r="AH18">
        <v>-2</v>
      </c>
      <c r="AI18">
        <v>-5</v>
      </c>
      <c r="AJ18">
        <v>-9</v>
      </c>
      <c r="AK18">
        <v>-6</v>
      </c>
      <c r="AL18">
        <v>-2</v>
      </c>
      <c r="AM18">
        <v>-3</v>
      </c>
    </row>
    <row r="19" spans="1:39" x14ac:dyDescent="0.3">
      <c r="A19" s="2" t="s">
        <v>40</v>
      </c>
      <c r="B19" s="2" t="s">
        <v>41</v>
      </c>
      <c r="C19" t="s">
        <v>8</v>
      </c>
      <c r="D19">
        <v>-4</v>
      </c>
      <c r="E19">
        <v>-3</v>
      </c>
      <c r="F19">
        <v>0</v>
      </c>
      <c r="G19">
        <v>0</v>
      </c>
      <c r="H19">
        <v>-7</v>
      </c>
      <c r="I19">
        <v>0</v>
      </c>
      <c r="J19">
        <v>0</v>
      </c>
      <c r="K19">
        <v>0</v>
      </c>
      <c r="L19">
        <v>-3</v>
      </c>
      <c r="M19">
        <v>-4</v>
      </c>
      <c r="N19">
        <v>0</v>
      </c>
      <c r="O19">
        <v>0</v>
      </c>
      <c r="P19">
        <v>-7</v>
      </c>
      <c r="Q19">
        <v>0</v>
      </c>
      <c r="R19">
        <v>0</v>
      </c>
      <c r="S19">
        <v>0</v>
      </c>
      <c r="T19">
        <v>-7</v>
      </c>
      <c r="U19">
        <v>0</v>
      </c>
      <c r="V19">
        <v>0</v>
      </c>
      <c r="W19">
        <v>0</v>
      </c>
      <c r="X19">
        <v>-7</v>
      </c>
      <c r="Y19">
        <v>0</v>
      </c>
      <c r="Z19">
        <v>0</v>
      </c>
      <c r="AA19">
        <v>0</v>
      </c>
      <c r="AB19">
        <v>-7</v>
      </c>
      <c r="AC19">
        <v>0</v>
      </c>
      <c r="AD19">
        <v>0</v>
      </c>
      <c r="AE19">
        <v>0</v>
      </c>
      <c r="AF19">
        <v>-2</v>
      </c>
      <c r="AG19">
        <v>-4</v>
      </c>
      <c r="AH19">
        <v>0</v>
      </c>
      <c r="AI19">
        <v>-1</v>
      </c>
      <c r="AJ19">
        <v>-5</v>
      </c>
      <c r="AK19">
        <v>-3</v>
      </c>
      <c r="AL19">
        <v>0</v>
      </c>
      <c r="AM19">
        <v>0</v>
      </c>
    </row>
    <row r="20" spans="1:39" x14ac:dyDescent="0.3">
      <c r="A20" s="2" t="s">
        <v>42</v>
      </c>
      <c r="B20" s="2" t="s">
        <v>43</v>
      </c>
      <c r="C20" t="s">
        <v>44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-21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-15</v>
      </c>
      <c r="AA20">
        <v>0</v>
      </c>
      <c r="AB20">
        <v>-1</v>
      </c>
      <c r="AC20">
        <v>-6</v>
      </c>
      <c r="AD20">
        <v>0</v>
      </c>
      <c r="AE20">
        <v>0</v>
      </c>
      <c r="AF20">
        <v>0</v>
      </c>
      <c r="AG20">
        <v>-1</v>
      </c>
      <c r="AH20">
        <v>-4</v>
      </c>
      <c r="AI20">
        <v>-3</v>
      </c>
      <c r="AJ20">
        <v>0</v>
      </c>
      <c r="AK20">
        <v>0</v>
      </c>
      <c r="AL20">
        <v>0</v>
      </c>
      <c r="AM20">
        <v>-2</v>
      </c>
    </row>
    <row r="21" spans="1:39" x14ac:dyDescent="0.3">
      <c r="A21" s="2" t="s">
        <v>45</v>
      </c>
      <c r="B21" s="2" t="s">
        <v>46</v>
      </c>
      <c r="C21" t="s">
        <v>8</v>
      </c>
      <c r="D21">
        <v>0</v>
      </c>
      <c r="E21">
        <v>-2</v>
      </c>
      <c r="F21">
        <v>0</v>
      </c>
      <c r="G21">
        <v>0</v>
      </c>
      <c r="H21">
        <v>0</v>
      </c>
      <c r="I21">
        <v>-2</v>
      </c>
      <c r="J21">
        <v>-4</v>
      </c>
      <c r="K21">
        <v>0</v>
      </c>
      <c r="L21">
        <v>0</v>
      </c>
      <c r="M21">
        <v>0</v>
      </c>
      <c r="N21">
        <v>0</v>
      </c>
      <c r="O21">
        <v>0</v>
      </c>
      <c r="P21">
        <v>-1</v>
      </c>
      <c r="Q21">
        <v>0</v>
      </c>
      <c r="R21">
        <v>0</v>
      </c>
      <c r="S21">
        <v>0</v>
      </c>
      <c r="T21">
        <v>0</v>
      </c>
      <c r="U21">
        <v>0</v>
      </c>
      <c r="V21">
        <v>-3</v>
      </c>
      <c r="W21">
        <v>-3</v>
      </c>
      <c r="X21">
        <v>0</v>
      </c>
      <c r="Y21">
        <v>0</v>
      </c>
      <c r="Z21">
        <v>-1</v>
      </c>
      <c r="AA21">
        <v>-5</v>
      </c>
      <c r="AB21">
        <v>0</v>
      </c>
      <c r="AC21">
        <v>-2</v>
      </c>
      <c r="AD21">
        <v>0</v>
      </c>
      <c r="AE21">
        <v>-1</v>
      </c>
      <c r="AF21">
        <v>0</v>
      </c>
      <c r="AG21">
        <v>-1</v>
      </c>
      <c r="AH21">
        <v>0</v>
      </c>
      <c r="AI21">
        <v>-2</v>
      </c>
      <c r="AJ21">
        <v>-2</v>
      </c>
      <c r="AK21">
        <v>-2</v>
      </c>
      <c r="AL21">
        <v>-2</v>
      </c>
      <c r="AM21">
        <v>0</v>
      </c>
    </row>
    <row r="22" spans="1:39" x14ac:dyDescent="0.3">
      <c r="A22" s="2" t="s">
        <v>47</v>
      </c>
      <c r="B22" s="2" t="s">
        <v>48</v>
      </c>
      <c r="C22" t="s">
        <v>8</v>
      </c>
      <c r="D22">
        <v>-1</v>
      </c>
      <c r="E22">
        <v>-1</v>
      </c>
      <c r="F22">
        <v>0</v>
      </c>
      <c r="G22">
        <v>0</v>
      </c>
      <c r="H22">
        <v>-1</v>
      </c>
      <c r="I22">
        <v>-2</v>
      </c>
      <c r="J22">
        <v>0</v>
      </c>
      <c r="K22">
        <v>-3</v>
      </c>
      <c r="L22">
        <v>-2</v>
      </c>
      <c r="M22">
        <v>-2</v>
      </c>
      <c r="N22">
        <v>0</v>
      </c>
      <c r="O22">
        <v>0</v>
      </c>
      <c r="P22">
        <v>-1</v>
      </c>
      <c r="Q22">
        <v>0</v>
      </c>
      <c r="R22">
        <v>-1</v>
      </c>
      <c r="S22">
        <v>-1</v>
      </c>
      <c r="T22">
        <v>-2</v>
      </c>
      <c r="U22">
        <v>-2</v>
      </c>
      <c r="V22">
        <v>-1</v>
      </c>
      <c r="W22">
        <v>0</v>
      </c>
      <c r="X22">
        <v>-3</v>
      </c>
      <c r="Y22">
        <v>-3</v>
      </c>
      <c r="Z22">
        <v>-1</v>
      </c>
      <c r="AA22">
        <v>-1</v>
      </c>
      <c r="AB22">
        <v>-1</v>
      </c>
      <c r="AC22">
        <v>0</v>
      </c>
      <c r="AD22">
        <v>-1</v>
      </c>
      <c r="AE22">
        <v>-1</v>
      </c>
      <c r="AF22">
        <v>-1</v>
      </c>
      <c r="AG22">
        <v>0</v>
      </c>
      <c r="AH22">
        <v>-1</v>
      </c>
      <c r="AI22">
        <v>-1</v>
      </c>
      <c r="AJ22">
        <v>-1</v>
      </c>
      <c r="AK22">
        <v>-1</v>
      </c>
      <c r="AL22">
        <v>0</v>
      </c>
      <c r="AM22">
        <v>-1</v>
      </c>
    </row>
    <row r="23" spans="1:39" x14ac:dyDescent="0.3">
      <c r="A23" s="2" t="s">
        <v>49</v>
      </c>
      <c r="B23" s="2" t="s">
        <v>50</v>
      </c>
      <c r="C23" t="s">
        <v>8</v>
      </c>
      <c r="D23">
        <v>0</v>
      </c>
      <c r="E23">
        <v>0</v>
      </c>
      <c r="F23">
        <v>0</v>
      </c>
      <c r="G23">
        <v>-1</v>
      </c>
      <c r="H23">
        <v>-8</v>
      </c>
      <c r="I23">
        <v>0</v>
      </c>
      <c r="J23">
        <v>-2</v>
      </c>
      <c r="K23">
        <v>0</v>
      </c>
      <c r="L23">
        <v>0</v>
      </c>
      <c r="M23">
        <v>-4</v>
      </c>
      <c r="N23">
        <v>-6</v>
      </c>
      <c r="O23">
        <v>0</v>
      </c>
      <c r="P23">
        <v>-2</v>
      </c>
      <c r="Q23">
        <v>-6</v>
      </c>
      <c r="R23">
        <v>0</v>
      </c>
      <c r="S23">
        <v>-65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-4</v>
      </c>
      <c r="AB23">
        <v>-14</v>
      </c>
      <c r="AC23">
        <v>-4</v>
      </c>
      <c r="AD23">
        <v>-4</v>
      </c>
      <c r="AE23">
        <v>-3</v>
      </c>
      <c r="AF23">
        <v>-10</v>
      </c>
      <c r="AG23">
        <v>-32</v>
      </c>
      <c r="AH23">
        <v>-7</v>
      </c>
      <c r="AI23">
        <v>0</v>
      </c>
      <c r="AJ23">
        <v>0</v>
      </c>
      <c r="AK23">
        <v>0</v>
      </c>
      <c r="AL23">
        <v>-4</v>
      </c>
      <c r="AM23">
        <v>-10</v>
      </c>
    </row>
    <row r="24" spans="1:39" x14ac:dyDescent="0.3">
      <c r="A24" s="2" t="s">
        <v>51</v>
      </c>
      <c r="B24" s="2" t="s">
        <v>52</v>
      </c>
      <c r="C24" t="s">
        <v>8</v>
      </c>
      <c r="D24">
        <v>-5</v>
      </c>
      <c r="E24">
        <v>0</v>
      </c>
      <c r="F24">
        <v>-1</v>
      </c>
      <c r="G24">
        <v>0</v>
      </c>
      <c r="H24">
        <v>0</v>
      </c>
      <c r="I24">
        <v>0</v>
      </c>
      <c r="J24">
        <v>0</v>
      </c>
      <c r="K24">
        <v>0</v>
      </c>
      <c r="L24">
        <v>-9</v>
      </c>
      <c r="M24">
        <v>0</v>
      </c>
      <c r="N24">
        <v>-1</v>
      </c>
      <c r="O24">
        <v>-1</v>
      </c>
      <c r="P24">
        <v>-1</v>
      </c>
      <c r="Q24">
        <v>-2</v>
      </c>
      <c r="R24">
        <v>-1</v>
      </c>
      <c r="S24">
        <v>0</v>
      </c>
      <c r="T24">
        <v>-1</v>
      </c>
      <c r="U24">
        <v>-2</v>
      </c>
      <c r="V24">
        <v>-3</v>
      </c>
      <c r="W24">
        <v>-1</v>
      </c>
      <c r="X24">
        <v>-2</v>
      </c>
      <c r="Y24">
        <v>0</v>
      </c>
      <c r="Z24">
        <v>0</v>
      </c>
      <c r="AA24">
        <v>0</v>
      </c>
      <c r="AB24">
        <v>0</v>
      </c>
      <c r="AC24">
        <v>-8</v>
      </c>
      <c r="AD24">
        <v>0</v>
      </c>
      <c r="AE24">
        <v>0</v>
      </c>
      <c r="AF24">
        <v>-1</v>
      </c>
      <c r="AG24">
        <v>-4</v>
      </c>
      <c r="AH24">
        <v>0</v>
      </c>
      <c r="AI24">
        <v>-5</v>
      </c>
      <c r="AJ24">
        <v>0</v>
      </c>
      <c r="AK24">
        <v>0</v>
      </c>
      <c r="AL24">
        <v>-1</v>
      </c>
      <c r="AM24">
        <v>-2</v>
      </c>
    </row>
    <row r="25" spans="1:39" x14ac:dyDescent="0.3">
      <c r="A25" s="2" t="s">
        <v>53</v>
      </c>
      <c r="B25" s="2" t="s">
        <v>54</v>
      </c>
      <c r="C25" t="s">
        <v>8</v>
      </c>
      <c r="D25">
        <v>-2</v>
      </c>
      <c r="E25">
        <v>0</v>
      </c>
      <c r="F25">
        <v>0</v>
      </c>
      <c r="G25">
        <v>-6</v>
      </c>
      <c r="H25">
        <v>0</v>
      </c>
      <c r="I25">
        <v>0</v>
      </c>
      <c r="J25">
        <v>-1</v>
      </c>
      <c r="K25">
        <v>0</v>
      </c>
      <c r="L25">
        <v>0</v>
      </c>
      <c r="M25">
        <v>0</v>
      </c>
      <c r="N25">
        <v>-3</v>
      </c>
      <c r="O25">
        <v>-5</v>
      </c>
      <c r="P25">
        <v>-2</v>
      </c>
      <c r="Q25">
        <v>0</v>
      </c>
      <c r="R25">
        <v>-1</v>
      </c>
      <c r="S25">
        <v>-2</v>
      </c>
      <c r="T25">
        <v>0</v>
      </c>
      <c r="U25">
        <v>0</v>
      </c>
      <c r="V25">
        <v>0</v>
      </c>
      <c r="W25">
        <v>-3</v>
      </c>
      <c r="X25">
        <v>0</v>
      </c>
      <c r="Y25">
        <v>0</v>
      </c>
      <c r="Z25">
        <v>-11</v>
      </c>
      <c r="AA25">
        <v>0</v>
      </c>
      <c r="AB25">
        <v>0</v>
      </c>
      <c r="AC25">
        <v>-2</v>
      </c>
      <c r="AD25">
        <v>-4</v>
      </c>
      <c r="AE25">
        <v>-3</v>
      </c>
      <c r="AF25">
        <v>-11</v>
      </c>
      <c r="AG25">
        <v>-1</v>
      </c>
      <c r="AH25">
        <v>-3</v>
      </c>
      <c r="AI25">
        <v>-16</v>
      </c>
      <c r="AJ25">
        <v>-1</v>
      </c>
      <c r="AK25">
        <v>0</v>
      </c>
      <c r="AL25">
        <v>0</v>
      </c>
      <c r="AM25">
        <v>-2</v>
      </c>
    </row>
    <row r="26" spans="1:39" x14ac:dyDescent="0.3">
      <c r="A26" s="2" t="s">
        <v>55</v>
      </c>
      <c r="B26" s="2" t="s">
        <v>56</v>
      </c>
      <c r="C26" t="s">
        <v>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-20</v>
      </c>
      <c r="L26">
        <v>0</v>
      </c>
      <c r="M26">
        <v>0</v>
      </c>
      <c r="N26">
        <v>0</v>
      </c>
      <c r="O26">
        <v>-30</v>
      </c>
      <c r="P26">
        <v>0</v>
      </c>
      <c r="Q26">
        <v>-50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-50</v>
      </c>
      <c r="AC26">
        <v>0</v>
      </c>
      <c r="AD26">
        <v>0</v>
      </c>
      <c r="AE26">
        <v>-5</v>
      </c>
      <c r="AF26">
        <v>-10</v>
      </c>
      <c r="AG26">
        <v>0</v>
      </c>
      <c r="AH26">
        <v>-43</v>
      </c>
      <c r="AI26">
        <v>0</v>
      </c>
      <c r="AJ26">
        <v>-30</v>
      </c>
      <c r="AK26">
        <v>-20</v>
      </c>
      <c r="AL26">
        <v>0</v>
      </c>
      <c r="AM26">
        <v>-4</v>
      </c>
    </row>
    <row r="27" spans="1:39" x14ac:dyDescent="0.3">
      <c r="A27" s="2" t="s">
        <v>57</v>
      </c>
      <c r="B27" s="2" t="s">
        <v>58</v>
      </c>
      <c r="C27" t="s">
        <v>8</v>
      </c>
      <c r="D27">
        <v>0</v>
      </c>
      <c r="E27">
        <v>-16</v>
      </c>
      <c r="F27">
        <v>0</v>
      </c>
      <c r="G27">
        <v>-20</v>
      </c>
      <c r="H27">
        <v>-17</v>
      </c>
      <c r="I27">
        <v>0</v>
      </c>
      <c r="J27">
        <v>0</v>
      </c>
      <c r="K27">
        <v>-10</v>
      </c>
      <c r="L27">
        <v>0</v>
      </c>
      <c r="M27">
        <v>-8</v>
      </c>
      <c r="N27">
        <v>0</v>
      </c>
      <c r="O27">
        <v>0</v>
      </c>
      <c r="P27">
        <v>-18</v>
      </c>
      <c r="Q27">
        <v>0</v>
      </c>
      <c r="R27">
        <v>-25</v>
      </c>
      <c r="S27">
        <v>0</v>
      </c>
      <c r="T27">
        <v>0</v>
      </c>
      <c r="U27">
        <v>-8</v>
      </c>
      <c r="V27">
        <v>0</v>
      </c>
      <c r="W27">
        <v>0</v>
      </c>
      <c r="X27">
        <v>-25</v>
      </c>
      <c r="Y27">
        <v>0</v>
      </c>
      <c r="Z27">
        <v>0</v>
      </c>
      <c r="AA27">
        <v>0</v>
      </c>
      <c r="AB27">
        <v>-36</v>
      </c>
      <c r="AC27">
        <v>-20</v>
      </c>
      <c r="AD27">
        <v>-5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-20</v>
      </c>
      <c r="AK27">
        <v>-17</v>
      </c>
      <c r="AL27">
        <v>-19</v>
      </c>
      <c r="AM27">
        <v>0</v>
      </c>
    </row>
    <row r="28" spans="1:39" x14ac:dyDescent="0.3">
      <c r="A28" s="2" t="s">
        <v>59</v>
      </c>
      <c r="B28" s="2" t="s">
        <v>60</v>
      </c>
      <c r="C28" t="s">
        <v>8</v>
      </c>
      <c r="D28">
        <v>0</v>
      </c>
      <c r="E28">
        <v>0</v>
      </c>
      <c r="F28">
        <v>0</v>
      </c>
      <c r="G28">
        <v>-6</v>
      </c>
      <c r="H28">
        <v>-10</v>
      </c>
      <c r="I28">
        <v>0</v>
      </c>
      <c r="J28">
        <v>-2</v>
      </c>
      <c r="K28">
        <v>-6</v>
      </c>
      <c r="L28">
        <v>-33</v>
      </c>
      <c r="M28">
        <v>0</v>
      </c>
      <c r="N28">
        <v>0</v>
      </c>
      <c r="O28">
        <v>0</v>
      </c>
      <c r="P28">
        <v>0</v>
      </c>
      <c r="Q28">
        <v>0</v>
      </c>
      <c r="R28">
        <v>-18</v>
      </c>
      <c r="S28">
        <v>0</v>
      </c>
      <c r="T28">
        <v>-1</v>
      </c>
      <c r="U28">
        <v>0</v>
      </c>
      <c r="V28">
        <v>0</v>
      </c>
      <c r="W28">
        <v>-4</v>
      </c>
      <c r="X28">
        <v>0</v>
      </c>
      <c r="Y28">
        <v>0</v>
      </c>
      <c r="Z28">
        <v>0</v>
      </c>
      <c r="AA28">
        <v>0</v>
      </c>
      <c r="AB28">
        <v>0</v>
      </c>
      <c r="AC28">
        <v>-48</v>
      </c>
      <c r="AD28">
        <v>0</v>
      </c>
      <c r="AE28">
        <v>0</v>
      </c>
      <c r="AF28">
        <v>-10</v>
      </c>
      <c r="AG28">
        <v>-4</v>
      </c>
      <c r="AH28">
        <v>0</v>
      </c>
      <c r="AI28">
        <v>-42</v>
      </c>
      <c r="AJ28">
        <v>0</v>
      </c>
      <c r="AK28">
        <v>0</v>
      </c>
      <c r="AL28">
        <v>-2</v>
      </c>
      <c r="AM28">
        <v>-4</v>
      </c>
    </row>
    <row r="29" spans="1:39" x14ac:dyDescent="0.3">
      <c r="A29" s="2" t="s">
        <v>61</v>
      </c>
      <c r="B29" s="2" t="s">
        <v>62</v>
      </c>
      <c r="C29" t="s">
        <v>63</v>
      </c>
      <c r="D29">
        <v>-3</v>
      </c>
      <c r="E29">
        <v>0</v>
      </c>
      <c r="F29">
        <v>-3</v>
      </c>
      <c r="G29">
        <v>-5</v>
      </c>
      <c r="H29">
        <v>-8</v>
      </c>
      <c r="I29">
        <v>-2</v>
      </c>
      <c r="J29">
        <v>-2</v>
      </c>
      <c r="K29">
        <v>-3</v>
      </c>
      <c r="L29">
        <v>-3</v>
      </c>
      <c r="M29">
        <v>0</v>
      </c>
      <c r="N29">
        <v>-9</v>
      </c>
      <c r="O29">
        <v>-2</v>
      </c>
      <c r="P29">
        <v>-2</v>
      </c>
      <c r="Q29">
        <v>-5</v>
      </c>
      <c r="R29">
        <v>-2</v>
      </c>
      <c r="S29">
        <v>0</v>
      </c>
      <c r="T29">
        <v>-1</v>
      </c>
      <c r="U29">
        <v>-2</v>
      </c>
      <c r="V29">
        <v>-6</v>
      </c>
      <c r="W29">
        <v>-8</v>
      </c>
      <c r="X29">
        <v>-5</v>
      </c>
      <c r="Y29">
        <v>-2</v>
      </c>
      <c r="Z29">
        <v>-1</v>
      </c>
      <c r="AA29">
        <v>0</v>
      </c>
      <c r="AB29">
        <v>0</v>
      </c>
      <c r="AC29">
        <v>-8</v>
      </c>
      <c r="AD29">
        <v>0</v>
      </c>
      <c r="AE29">
        <v>-4</v>
      </c>
      <c r="AF29">
        <v>-2</v>
      </c>
      <c r="AG29">
        <v>-7</v>
      </c>
      <c r="AH29">
        <v>-2</v>
      </c>
      <c r="AI29">
        <v>-5</v>
      </c>
      <c r="AJ29">
        <v>0</v>
      </c>
      <c r="AK29">
        <v>0</v>
      </c>
      <c r="AL29">
        <v>0</v>
      </c>
      <c r="AM29">
        <v>0</v>
      </c>
    </row>
    <row r="30" spans="1:39" x14ac:dyDescent="0.3">
      <c r="A30" s="2" t="s">
        <v>64</v>
      </c>
      <c r="B30" s="2" t="s">
        <v>65</v>
      </c>
      <c r="C30" t="s">
        <v>20</v>
      </c>
      <c r="D30">
        <v>-1133.261</v>
      </c>
      <c r="E30">
        <v>-1881.88</v>
      </c>
      <c r="F30">
        <v>-388.94</v>
      </c>
      <c r="G30">
        <v>-1247.75</v>
      </c>
      <c r="H30">
        <v>-942.31100000000004</v>
      </c>
      <c r="I30">
        <v>-66.849000000000004</v>
      </c>
      <c r="J30">
        <v>0</v>
      </c>
      <c r="K30">
        <v>0</v>
      </c>
      <c r="L30">
        <v>-500</v>
      </c>
      <c r="M30">
        <v>-819.38700000000006</v>
      </c>
      <c r="N30">
        <v>-1155.913</v>
      </c>
      <c r="O30">
        <v>0</v>
      </c>
      <c r="P30">
        <v>-722.71199999999999</v>
      </c>
      <c r="Q30">
        <v>-1958.7239999999999</v>
      </c>
      <c r="R30">
        <v>-4340.9879999999994</v>
      </c>
      <c r="S30">
        <v>-2758.6</v>
      </c>
      <c r="T30">
        <v>-4251.0249999999996</v>
      </c>
      <c r="U30">
        <v>-2919.5419999999999</v>
      </c>
      <c r="V30">
        <v>-2558.3399999999997</v>
      </c>
      <c r="W30">
        <v>-3985.1990000000001</v>
      </c>
      <c r="X30">
        <v>-2687.8559999999998</v>
      </c>
      <c r="Y30">
        <v>-2119.4940000000001</v>
      </c>
      <c r="Z30">
        <v>-2675.7210000000005</v>
      </c>
      <c r="AA30">
        <v>-1746.9449999999999</v>
      </c>
      <c r="AB30">
        <v>-966.08300000000008</v>
      </c>
      <c r="AC30">
        <v>-937.096</v>
      </c>
      <c r="AD30">
        <v>-4298.9489999999996</v>
      </c>
      <c r="AE30">
        <v>-3757.893</v>
      </c>
      <c r="AF30">
        <v>-3653.6059999999998</v>
      </c>
      <c r="AG30">
        <v>-2668.0140000000001</v>
      </c>
      <c r="AH30">
        <v>-3734.973</v>
      </c>
      <c r="AI30">
        <v>-3069.4409999999998</v>
      </c>
      <c r="AJ30">
        <v>-1601.1390000000001</v>
      </c>
      <c r="AK30">
        <v>-3587.174</v>
      </c>
      <c r="AL30">
        <v>-3520.5190000000002</v>
      </c>
      <c r="AM30">
        <v>-3484.7629999999999</v>
      </c>
    </row>
    <row r="31" spans="1:39" x14ac:dyDescent="0.3">
      <c r="A31" s="2" t="s">
        <v>66</v>
      </c>
      <c r="B31" s="2" t="s">
        <v>67</v>
      </c>
      <c r="C31" t="s">
        <v>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-4</v>
      </c>
      <c r="X31">
        <v>0</v>
      </c>
      <c r="Y31">
        <v>0</v>
      </c>
      <c r="Z31">
        <v>-1</v>
      </c>
      <c r="AA31">
        <v>0</v>
      </c>
      <c r="AB31">
        <v>-1</v>
      </c>
      <c r="AC31">
        <v>0</v>
      </c>
      <c r="AD31">
        <v>-3</v>
      </c>
      <c r="AE31">
        <v>0</v>
      </c>
      <c r="AF31">
        <v>0</v>
      </c>
      <c r="AG31">
        <v>0</v>
      </c>
      <c r="AH31">
        <v>-2</v>
      </c>
      <c r="AI31">
        <v>0</v>
      </c>
      <c r="AJ31">
        <v>0</v>
      </c>
      <c r="AK31">
        <v>-1</v>
      </c>
      <c r="AL31">
        <v>-1</v>
      </c>
      <c r="AM31">
        <v>-3</v>
      </c>
    </row>
    <row r="32" spans="1:39" x14ac:dyDescent="0.3">
      <c r="A32" s="2" t="s">
        <v>68</v>
      </c>
      <c r="B32" s="2" t="s">
        <v>69</v>
      </c>
      <c r="C32" t="s">
        <v>8</v>
      </c>
      <c r="D32">
        <v>0</v>
      </c>
      <c r="E32">
        <v>0</v>
      </c>
      <c r="F32">
        <v>0</v>
      </c>
      <c r="G32">
        <v>-2</v>
      </c>
      <c r="H32">
        <v>0</v>
      </c>
      <c r="I32">
        <v>-10</v>
      </c>
      <c r="J32">
        <v>-15</v>
      </c>
      <c r="K32">
        <v>0</v>
      </c>
      <c r="L32">
        <v>-6</v>
      </c>
      <c r="M32">
        <v>-8</v>
      </c>
      <c r="N32">
        <v>-1</v>
      </c>
      <c r="O32">
        <v>-25</v>
      </c>
      <c r="P32">
        <v>0</v>
      </c>
      <c r="Q32">
        <v>0</v>
      </c>
      <c r="R32">
        <v>0</v>
      </c>
      <c r="S32">
        <v>0</v>
      </c>
      <c r="T32">
        <v>-24</v>
      </c>
      <c r="U32">
        <v>0</v>
      </c>
      <c r="V32">
        <v>0</v>
      </c>
      <c r="W32">
        <v>0</v>
      </c>
      <c r="X32">
        <v>-27</v>
      </c>
      <c r="Y32">
        <v>-12</v>
      </c>
      <c r="Z32">
        <v>-21</v>
      </c>
      <c r="AA32">
        <v>0</v>
      </c>
      <c r="AB32">
        <v>0</v>
      </c>
      <c r="AC32">
        <v>-12</v>
      </c>
      <c r="AD32">
        <v>0</v>
      </c>
      <c r="AE32">
        <v>-12</v>
      </c>
      <c r="AF32">
        <v>-16</v>
      </c>
      <c r="AG32">
        <v>-20</v>
      </c>
      <c r="AH32">
        <v>0</v>
      </c>
      <c r="AI32">
        <v>-14</v>
      </c>
      <c r="AJ32">
        <v>-34</v>
      </c>
      <c r="AK32">
        <v>-1</v>
      </c>
      <c r="AL32">
        <v>0</v>
      </c>
      <c r="AM32">
        <v>-1</v>
      </c>
    </row>
    <row r="33" spans="1:39" x14ac:dyDescent="0.3">
      <c r="A33" s="2" t="s">
        <v>70</v>
      </c>
      <c r="B33" s="2" t="s">
        <v>71</v>
      </c>
      <c r="C33" t="s">
        <v>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-4</v>
      </c>
      <c r="R33">
        <v>0</v>
      </c>
      <c r="S33">
        <v>0</v>
      </c>
      <c r="T33">
        <v>0</v>
      </c>
      <c r="U33">
        <v>-2</v>
      </c>
      <c r="V33">
        <v>0</v>
      </c>
      <c r="W33">
        <v>0</v>
      </c>
      <c r="X33">
        <v>-2</v>
      </c>
      <c r="Y33">
        <v>0</v>
      </c>
      <c r="Z33">
        <v>0</v>
      </c>
      <c r="AA33">
        <v>-2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-6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 spans="1:39" x14ac:dyDescent="0.3">
      <c r="A34" s="2" t="s">
        <v>73</v>
      </c>
      <c r="B34" s="2" t="s">
        <v>74</v>
      </c>
      <c r="C34" t="s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-6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-12</v>
      </c>
      <c r="AK34">
        <v>0</v>
      </c>
      <c r="AL34">
        <v>0</v>
      </c>
      <c r="AM34">
        <v>-6</v>
      </c>
    </row>
    <row r="35" spans="1:39" x14ac:dyDescent="0.3">
      <c r="A35" s="2" t="s">
        <v>75</v>
      </c>
      <c r="B35" s="2" t="s">
        <v>76</v>
      </c>
      <c r="C35" t="s">
        <v>8</v>
      </c>
      <c r="D35">
        <v>0</v>
      </c>
      <c r="E35">
        <v>-3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-2</v>
      </c>
      <c r="N35">
        <v>0</v>
      </c>
      <c r="O35">
        <v>-2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-2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-1</v>
      </c>
      <c r="AK35">
        <v>0</v>
      </c>
      <c r="AL35">
        <v>-2</v>
      </c>
      <c r="AM35">
        <v>0</v>
      </c>
    </row>
    <row r="36" spans="1:39" x14ac:dyDescent="0.3">
      <c r="A36" s="2" t="s">
        <v>77</v>
      </c>
      <c r="B36" s="2" t="s">
        <v>78</v>
      </c>
      <c r="C36" t="s">
        <v>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-1</v>
      </c>
      <c r="AM36">
        <v>0</v>
      </c>
    </row>
    <row r="37" spans="1:39" x14ac:dyDescent="0.3">
      <c r="A37" s="2" t="s">
        <v>79</v>
      </c>
      <c r="B37" s="2" t="s">
        <v>80</v>
      </c>
      <c r="C37" t="s">
        <v>8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-2</v>
      </c>
      <c r="AC37">
        <v>-3</v>
      </c>
      <c r="AD37">
        <v>0</v>
      </c>
      <c r="AE37">
        <v>0</v>
      </c>
      <c r="AF37">
        <v>0</v>
      </c>
      <c r="AG37">
        <v>-2</v>
      </c>
      <c r="AH37">
        <v>-3</v>
      </c>
      <c r="AI37">
        <v>0</v>
      </c>
      <c r="AJ37">
        <v>-2</v>
      </c>
      <c r="AK37">
        <v>0</v>
      </c>
      <c r="AL37">
        <v>0</v>
      </c>
      <c r="AM37">
        <v>0</v>
      </c>
    </row>
    <row r="38" spans="1:39" x14ac:dyDescent="0.3">
      <c r="A38" s="2" t="s">
        <v>81</v>
      </c>
      <c r="B38" s="2" t="s">
        <v>82</v>
      </c>
      <c r="C38" t="s">
        <v>20</v>
      </c>
      <c r="D38">
        <v>-5005</v>
      </c>
      <c r="E38">
        <v>-4820.75</v>
      </c>
      <c r="F38">
        <v>-5634.95</v>
      </c>
      <c r="G38">
        <v>-2750.75</v>
      </c>
      <c r="H38">
        <v>-5498.8</v>
      </c>
      <c r="I38">
        <v>-4394.0999999999995</v>
      </c>
      <c r="J38">
        <v>-3783.7</v>
      </c>
      <c r="K38">
        <v>-6075.2</v>
      </c>
      <c r="L38">
        <v>-6905.3</v>
      </c>
      <c r="M38">
        <v>-5680.75</v>
      </c>
      <c r="N38">
        <v>-5584.3</v>
      </c>
      <c r="O38">
        <v>-5317.35</v>
      </c>
      <c r="P38">
        <v>-5531.5999999999995</v>
      </c>
      <c r="Q38">
        <v>-4118.6000000000004</v>
      </c>
      <c r="R38">
        <v>-3461.3999999999996</v>
      </c>
      <c r="S38">
        <v>-2713</v>
      </c>
      <c r="T38">
        <v>-5110.2</v>
      </c>
      <c r="U38">
        <v>-3718.2000000000003</v>
      </c>
      <c r="V38">
        <v>-4325</v>
      </c>
      <c r="W38">
        <v>-3950.4</v>
      </c>
      <c r="X38">
        <v>-4773.8</v>
      </c>
      <c r="Y38">
        <v>-4746</v>
      </c>
      <c r="Z38">
        <v>-5803.6</v>
      </c>
      <c r="AA38">
        <v>-5480.3</v>
      </c>
      <c r="AB38">
        <v>-59802.85</v>
      </c>
      <c r="AC38">
        <v>-3496.9</v>
      </c>
      <c r="AD38">
        <v>-4644.6499999999996</v>
      </c>
      <c r="AE38">
        <v>-5828.75</v>
      </c>
      <c r="AF38">
        <v>-2420.3000000000002</v>
      </c>
      <c r="AG38">
        <v>-1974</v>
      </c>
      <c r="AH38">
        <v>-1189.5</v>
      </c>
      <c r="AI38">
        <v>-4279.8</v>
      </c>
      <c r="AJ38">
        <v>-2660</v>
      </c>
      <c r="AK38">
        <v>-2656</v>
      </c>
      <c r="AL38">
        <v>-3891.5</v>
      </c>
      <c r="AM38">
        <v>-637.6</v>
      </c>
    </row>
    <row r="39" spans="1:39" x14ac:dyDescent="0.3">
      <c r="A39" s="2" t="s">
        <v>83</v>
      </c>
      <c r="B39" s="2" t="s">
        <v>84</v>
      </c>
      <c r="C39" t="s">
        <v>8</v>
      </c>
      <c r="D39">
        <v>0</v>
      </c>
      <c r="E39">
        <v>0</v>
      </c>
      <c r="F39">
        <v>-2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-1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-1</v>
      </c>
      <c r="AJ39">
        <v>0</v>
      </c>
      <c r="AK39">
        <v>0</v>
      </c>
      <c r="AL39">
        <v>0</v>
      </c>
      <c r="AM39">
        <v>0</v>
      </c>
    </row>
    <row r="40" spans="1:39" x14ac:dyDescent="0.3">
      <c r="A40" s="2" t="s">
        <v>85</v>
      </c>
      <c r="B40" s="2" t="s">
        <v>86</v>
      </c>
      <c r="C40" t="s">
        <v>8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-2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 spans="1:39" x14ac:dyDescent="0.3">
      <c r="A41" s="2" t="s">
        <v>87</v>
      </c>
      <c r="B41" s="2" t="s">
        <v>88</v>
      </c>
      <c r="C41" t="s">
        <v>8</v>
      </c>
      <c r="D41">
        <v>0</v>
      </c>
      <c r="E41">
        <v>-1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-1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-2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-1</v>
      </c>
      <c r="AG41">
        <v>-1</v>
      </c>
      <c r="AH41">
        <v>-1</v>
      </c>
      <c r="AI41">
        <v>0</v>
      </c>
      <c r="AJ41">
        <v>0</v>
      </c>
      <c r="AK41">
        <v>-1</v>
      </c>
      <c r="AL41">
        <v>0</v>
      </c>
      <c r="AM41">
        <v>-2</v>
      </c>
    </row>
    <row r="42" spans="1:39" x14ac:dyDescent="0.3">
      <c r="A42" s="2" t="s">
        <v>89</v>
      </c>
      <c r="B42" s="2" t="s">
        <v>90</v>
      </c>
      <c r="C42" t="s">
        <v>8</v>
      </c>
      <c r="D42">
        <v>0</v>
      </c>
      <c r="E42">
        <v>0</v>
      </c>
      <c r="F42">
        <v>-2</v>
      </c>
      <c r="G42">
        <v>0</v>
      </c>
      <c r="H42">
        <v>-1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-2</v>
      </c>
      <c r="P42">
        <v>0</v>
      </c>
      <c r="Q42">
        <v>-2</v>
      </c>
      <c r="R42">
        <v>0</v>
      </c>
      <c r="S42">
        <v>-1</v>
      </c>
      <c r="T42">
        <v>0</v>
      </c>
      <c r="U42">
        <v>0</v>
      </c>
      <c r="V42">
        <v>-1</v>
      </c>
      <c r="W42">
        <v>0</v>
      </c>
      <c r="X42">
        <v>-1</v>
      </c>
      <c r="Y42">
        <v>-1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</row>
    <row r="43" spans="1:39" x14ac:dyDescent="0.3">
      <c r="A43" s="2" t="s">
        <v>91</v>
      </c>
      <c r="B43" s="2" t="s">
        <v>92</v>
      </c>
      <c r="C43" t="s">
        <v>8</v>
      </c>
      <c r="D43">
        <v>0</v>
      </c>
      <c r="E43">
        <v>0</v>
      </c>
      <c r="F43">
        <v>0</v>
      </c>
      <c r="G43">
        <v>0</v>
      </c>
      <c r="H43">
        <v>-1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-1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</row>
    <row r="44" spans="1:39" x14ac:dyDescent="0.3">
      <c r="A44" s="2" t="s">
        <v>93</v>
      </c>
      <c r="B44" s="2" t="s">
        <v>94</v>
      </c>
      <c r="C44" t="s">
        <v>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-1</v>
      </c>
      <c r="AE44">
        <v>0</v>
      </c>
      <c r="AF44">
        <v>0</v>
      </c>
      <c r="AG44">
        <v>-10</v>
      </c>
      <c r="AH44">
        <v>0</v>
      </c>
      <c r="AI44">
        <v>-6</v>
      </c>
      <c r="AJ44">
        <v>0</v>
      </c>
      <c r="AK44">
        <v>-3</v>
      </c>
      <c r="AL44">
        <v>0</v>
      </c>
      <c r="AM44">
        <v>0</v>
      </c>
    </row>
    <row r="45" spans="1:39" x14ac:dyDescent="0.3">
      <c r="A45" s="2" t="s">
        <v>95</v>
      </c>
      <c r="B45" s="2" t="s">
        <v>96</v>
      </c>
      <c r="C45" t="s">
        <v>8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-3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-3</v>
      </c>
      <c r="Y45">
        <v>0</v>
      </c>
      <c r="Z45">
        <v>-3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-3</v>
      </c>
      <c r="AH45">
        <v>0</v>
      </c>
      <c r="AI45">
        <v>0</v>
      </c>
      <c r="AJ45">
        <v>-3</v>
      </c>
      <c r="AK45">
        <v>0</v>
      </c>
      <c r="AL45">
        <v>0</v>
      </c>
      <c r="AM45">
        <v>-3</v>
      </c>
    </row>
    <row r="46" spans="1:39" x14ac:dyDescent="0.3">
      <c r="A46" s="2" t="s">
        <v>97</v>
      </c>
      <c r="B46" s="2" t="s">
        <v>98</v>
      </c>
      <c r="C46" t="s">
        <v>8</v>
      </c>
      <c r="D46">
        <v>0</v>
      </c>
      <c r="E46">
        <v>0</v>
      </c>
      <c r="F46">
        <v>-2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-4</v>
      </c>
      <c r="AD46">
        <v>0</v>
      </c>
      <c r="AE46">
        <v>0</v>
      </c>
      <c r="AF46">
        <v>0</v>
      </c>
      <c r="AG46">
        <v>0</v>
      </c>
      <c r="AH46">
        <v>-1</v>
      </c>
      <c r="AI46">
        <v>0</v>
      </c>
      <c r="AJ46">
        <v>-1</v>
      </c>
      <c r="AK46">
        <v>-1</v>
      </c>
      <c r="AL46">
        <v>0</v>
      </c>
      <c r="AM46">
        <v>0</v>
      </c>
    </row>
    <row r="47" spans="1:39" x14ac:dyDescent="0.3">
      <c r="A47" s="2" t="s">
        <v>99</v>
      </c>
      <c r="B47" s="2" t="s">
        <v>100</v>
      </c>
      <c r="C47" t="s">
        <v>20</v>
      </c>
      <c r="D47">
        <v>-36617.149999999994</v>
      </c>
      <c r="E47">
        <v>-45661.4</v>
      </c>
      <c r="F47">
        <v>-37640.449999999997</v>
      </c>
      <c r="G47">
        <v>-21219.55</v>
      </c>
      <c r="H47">
        <v>-37955.35</v>
      </c>
      <c r="I47">
        <v>-43619.4</v>
      </c>
      <c r="J47">
        <v>-49656.450000000004</v>
      </c>
      <c r="K47">
        <v>-50766.6</v>
      </c>
      <c r="L47">
        <v>-50565.45</v>
      </c>
      <c r="M47">
        <v>-57132.45</v>
      </c>
      <c r="N47">
        <v>-34599.350000000006</v>
      </c>
      <c r="O47">
        <v>-26807.1</v>
      </c>
      <c r="P47">
        <v>-29037.65</v>
      </c>
      <c r="Q47">
        <v>-43500.45</v>
      </c>
      <c r="R47">
        <v>-31581.8</v>
      </c>
      <c r="S47">
        <v>-28048.400000000001</v>
      </c>
      <c r="T47">
        <v>-54682.05</v>
      </c>
      <c r="U47">
        <v>-37081.050000000003</v>
      </c>
      <c r="V47">
        <v>-35357.949999999997</v>
      </c>
      <c r="W47">
        <v>-53403.1</v>
      </c>
      <c r="X47">
        <v>-37180.35</v>
      </c>
      <c r="Y47">
        <v>-33754.449999999997</v>
      </c>
      <c r="Z47">
        <v>-39245.350000000006</v>
      </c>
      <c r="AA47">
        <v>-28336.699999999997</v>
      </c>
      <c r="AB47">
        <v>-32895</v>
      </c>
      <c r="AC47">
        <v>-40793.949999999997</v>
      </c>
      <c r="AD47">
        <v>-26759.200000000001</v>
      </c>
      <c r="AE47">
        <v>-41929.35</v>
      </c>
      <c r="AF47">
        <v>-55210.65</v>
      </c>
      <c r="AG47">
        <v>-35611.149999999994</v>
      </c>
      <c r="AH47">
        <v>-44534.399999999994</v>
      </c>
      <c r="AI47">
        <v>-40704.050000000003</v>
      </c>
      <c r="AJ47">
        <v>-42568.6</v>
      </c>
      <c r="AK47">
        <v>-38581.550000000003</v>
      </c>
      <c r="AL47">
        <v>-27003.75</v>
      </c>
      <c r="AM47">
        <v>-26572.15</v>
      </c>
    </row>
    <row r="48" spans="1:39" x14ac:dyDescent="0.3">
      <c r="A48" s="2" t="s">
        <v>101</v>
      </c>
      <c r="B48" s="2" t="s">
        <v>102</v>
      </c>
      <c r="C48" t="s">
        <v>8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-3</v>
      </c>
      <c r="O48">
        <v>0</v>
      </c>
      <c r="P48">
        <v>0</v>
      </c>
      <c r="Q48">
        <v>-1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-1</v>
      </c>
      <c r="AL48">
        <v>-1</v>
      </c>
      <c r="AM48">
        <v>0</v>
      </c>
    </row>
    <row r="49" spans="1:39" x14ac:dyDescent="0.3">
      <c r="A49" s="2" t="s">
        <v>103</v>
      </c>
      <c r="B49" s="2" t="s">
        <v>104</v>
      </c>
      <c r="C49" t="s">
        <v>8</v>
      </c>
      <c r="D49">
        <v>0</v>
      </c>
      <c r="E49">
        <v>-1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-4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-2</v>
      </c>
      <c r="AK49">
        <v>0</v>
      </c>
      <c r="AL49">
        <v>0</v>
      </c>
      <c r="AM49">
        <v>0</v>
      </c>
    </row>
    <row r="50" spans="1:39" x14ac:dyDescent="0.3">
      <c r="A50" s="2" t="s">
        <v>105</v>
      </c>
      <c r="B50" s="2" t="s">
        <v>106</v>
      </c>
      <c r="C50" t="s">
        <v>8</v>
      </c>
      <c r="D50">
        <v>0</v>
      </c>
      <c r="E50">
        <v>0</v>
      </c>
      <c r="F50">
        <v>0</v>
      </c>
      <c r="G50">
        <v>0</v>
      </c>
      <c r="H50">
        <v>-1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-1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-1</v>
      </c>
      <c r="Y50">
        <v>0</v>
      </c>
      <c r="Z50">
        <v>-1</v>
      </c>
      <c r="AA50">
        <v>-1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-1</v>
      </c>
      <c r="AJ50">
        <v>0</v>
      </c>
      <c r="AK50">
        <v>0</v>
      </c>
      <c r="AL50">
        <v>0</v>
      </c>
      <c r="AM50">
        <v>0</v>
      </c>
    </row>
    <row r="51" spans="1:39" x14ac:dyDescent="0.3">
      <c r="A51" s="2" t="s">
        <v>107</v>
      </c>
      <c r="B51" s="2" t="s">
        <v>108</v>
      </c>
      <c r="C51" t="s">
        <v>8</v>
      </c>
      <c r="D51">
        <v>0</v>
      </c>
      <c r="E51">
        <v>0</v>
      </c>
      <c r="F51">
        <v>-1</v>
      </c>
      <c r="G51">
        <v>0</v>
      </c>
      <c r="H51">
        <v>0</v>
      </c>
      <c r="I51">
        <v>-2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-1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-1</v>
      </c>
      <c r="Y51">
        <v>-1</v>
      </c>
      <c r="Z51">
        <v>-2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-1</v>
      </c>
      <c r="AJ51">
        <v>0</v>
      </c>
      <c r="AK51">
        <v>0</v>
      </c>
      <c r="AL51">
        <v>0</v>
      </c>
      <c r="AM51">
        <v>-2</v>
      </c>
    </row>
    <row r="52" spans="1:39" x14ac:dyDescent="0.3">
      <c r="A52" s="2" t="s">
        <v>109</v>
      </c>
      <c r="B52" s="2" t="s">
        <v>110</v>
      </c>
      <c r="C52" t="s">
        <v>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-1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</row>
    <row r="53" spans="1:39" x14ac:dyDescent="0.3">
      <c r="A53" s="2" t="s">
        <v>111</v>
      </c>
      <c r="B53" s="2" t="s">
        <v>112</v>
      </c>
      <c r="C53" t="s">
        <v>8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-2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-2</v>
      </c>
      <c r="AI53">
        <v>-4</v>
      </c>
      <c r="AJ53">
        <v>-3</v>
      </c>
      <c r="AK53">
        <v>0</v>
      </c>
      <c r="AL53">
        <v>0</v>
      </c>
      <c r="AM53">
        <v>0</v>
      </c>
    </row>
    <row r="54" spans="1:39" x14ac:dyDescent="0.3">
      <c r="A54" s="2" t="s">
        <v>113</v>
      </c>
      <c r="B54" s="2" t="s">
        <v>114</v>
      </c>
      <c r="C54" t="s">
        <v>44</v>
      </c>
      <c r="D54">
        <v>0</v>
      </c>
      <c r="E54">
        <v>-3</v>
      </c>
      <c r="F54">
        <v>-28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-2</v>
      </c>
      <c r="O54">
        <v>0</v>
      </c>
      <c r="P54">
        <v>-16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-30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-1</v>
      </c>
      <c r="AJ54">
        <v>0</v>
      </c>
      <c r="AK54">
        <v>0</v>
      </c>
      <c r="AL54">
        <v>0</v>
      </c>
      <c r="AM54">
        <v>-1</v>
      </c>
    </row>
    <row r="55" spans="1:39" x14ac:dyDescent="0.3">
      <c r="A55" s="2" t="s">
        <v>115</v>
      </c>
      <c r="B55" s="2" t="s">
        <v>116</v>
      </c>
      <c r="C55" t="s">
        <v>8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-1</v>
      </c>
    </row>
    <row r="56" spans="1:39" x14ac:dyDescent="0.3">
      <c r="A56" s="2" t="s">
        <v>117</v>
      </c>
      <c r="B56" s="2" t="s">
        <v>118</v>
      </c>
      <c r="C56" t="s">
        <v>119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-25</v>
      </c>
      <c r="AL56">
        <v>0</v>
      </c>
      <c r="AM56">
        <v>0</v>
      </c>
    </row>
    <row r="57" spans="1:39" x14ac:dyDescent="0.3">
      <c r="A57" s="2" t="s">
        <v>120</v>
      </c>
      <c r="B57" s="2" t="s">
        <v>121</v>
      </c>
      <c r="C57" t="s">
        <v>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-3</v>
      </c>
      <c r="R57">
        <v>0</v>
      </c>
      <c r="S57">
        <v>0</v>
      </c>
      <c r="T57">
        <v>0</v>
      </c>
      <c r="U57">
        <v>-1</v>
      </c>
      <c r="V57">
        <v>-2</v>
      </c>
      <c r="W57">
        <v>0</v>
      </c>
      <c r="X57">
        <v>-3</v>
      </c>
      <c r="Y57">
        <v>0</v>
      </c>
      <c r="Z57">
        <v>-3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-3</v>
      </c>
      <c r="AH57">
        <v>0</v>
      </c>
      <c r="AI57">
        <v>0</v>
      </c>
      <c r="AJ57">
        <v>-3</v>
      </c>
      <c r="AK57">
        <v>0</v>
      </c>
      <c r="AL57">
        <v>0</v>
      </c>
      <c r="AM57">
        <v>-3</v>
      </c>
    </row>
    <row r="58" spans="1:39" x14ac:dyDescent="0.3">
      <c r="A58" s="2" t="s">
        <v>122</v>
      </c>
      <c r="B58" s="2" t="s">
        <v>123</v>
      </c>
      <c r="C58" t="s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-2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</row>
    <row r="59" spans="1:39" x14ac:dyDescent="0.3">
      <c r="A59" s="2" t="s">
        <v>124</v>
      </c>
      <c r="B59" s="2" t="s">
        <v>125</v>
      </c>
      <c r="C59" t="s">
        <v>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-2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 spans="1:39" x14ac:dyDescent="0.3">
      <c r="A60" s="2" t="s">
        <v>126</v>
      </c>
      <c r="B60" s="2" t="s">
        <v>127</v>
      </c>
      <c r="C60" t="s">
        <v>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-1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</row>
    <row r="61" spans="1:39" x14ac:dyDescent="0.3">
      <c r="A61" s="2" t="s">
        <v>128</v>
      </c>
      <c r="B61" s="2" t="s">
        <v>129</v>
      </c>
      <c r="C61" t="s">
        <v>130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-1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-1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</row>
    <row r="62" spans="1:39" x14ac:dyDescent="0.3">
      <c r="A62" s="2" t="s">
        <v>131</v>
      </c>
      <c r="B62" s="2" t="s">
        <v>132</v>
      </c>
      <c r="C62" t="s">
        <v>20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-250</v>
      </c>
      <c r="AM62">
        <v>-8848</v>
      </c>
    </row>
    <row r="63" spans="1:39" x14ac:dyDescent="0.3">
      <c r="A63" s="2" t="s">
        <v>133</v>
      </c>
      <c r="B63" s="2" t="s">
        <v>134</v>
      </c>
      <c r="C63" t="s">
        <v>8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-1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</row>
    <row r="64" spans="1:39" x14ac:dyDescent="0.3">
      <c r="A64" s="2" t="s">
        <v>135</v>
      </c>
      <c r="B64" s="2" t="s">
        <v>136</v>
      </c>
      <c r="C64" t="s">
        <v>8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-4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-2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</row>
    <row r="65" spans="1:39" x14ac:dyDescent="0.3">
      <c r="A65" s="2" t="s">
        <v>137</v>
      </c>
      <c r="B65" s="2" t="s">
        <v>138</v>
      </c>
      <c r="C65" t="s">
        <v>8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-1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-2</v>
      </c>
      <c r="AL65">
        <v>0</v>
      </c>
      <c r="AM65">
        <v>0</v>
      </c>
    </row>
    <row r="66" spans="1:39" x14ac:dyDescent="0.3">
      <c r="A66" s="2" t="s">
        <v>139</v>
      </c>
      <c r="B66" s="2" t="s">
        <v>140</v>
      </c>
      <c r="C66" t="s">
        <v>130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-500</v>
      </c>
      <c r="AJ66">
        <v>0</v>
      </c>
      <c r="AK66">
        <v>0</v>
      </c>
      <c r="AL66">
        <v>0</v>
      </c>
      <c r="AM66">
        <v>0</v>
      </c>
    </row>
    <row r="67" spans="1:39" x14ac:dyDescent="0.3">
      <c r="A67" s="2" t="s">
        <v>141</v>
      </c>
      <c r="B67" s="2" t="s">
        <v>142</v>
      </c>
      <c r="C67" t="s">
        <v>8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-1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-2</v>
      </c>
      <c r="AK67">
        <v>0</v>
      </c>
      <c r="AL67">
        <v>0</v>
      </c>
      <c r="AM67">
        <v>0</v>
      </c>
    </row>
    <row r="68" spans="1:39" x14ac:dyDescent="0.3">
      <c r="A68" s="2" t="s">
        <v>143</v>
      </c>
      <c r="B68" s="2" t="s">
        <v>144</v>
      </c>
      <c r="C68" t="s">
        <v>8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-4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 spans="1:39" x14ac:dyDescent="0.3">
      <c r="A69" s="2" t="s">
        <v>145</v>
      </c>
      <c r="B69" s="2" t="s">
        <v>146</v>
      </c>
      <c r="C69" t="s">
        <v>8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-24</v>
      </c>
      <c r="AA69">
        <v>0</v>
      </c>
      <c r="AB69">
        <v>0</v>
      </c>
      <c r="AC69">
        <v>-14</v>
      </c>
      <c r="AD69">
        <v>0</v>
      </c>
      <c r="AE69">
        <v>-4</v>
      </c>
      <c r="AF69">
        <v>0</v>
      </c>
      <c r="AG69">
        <v>0</v>
      </c>
      <c r="AH69">
        <v>-8</v>
      </c>
      <c r="AI69">
        <v>-1</v>
      </c>
      <c r="AJ69">
        <v>0</v>
      </c>
      <c r="AK69">
        <v>0</v>
      </c>
      <c r="AL69">
        <v>0</v>
      </c>
      <c r="AM69">
        <v>0</v>
      </c>
    </row>
    <row r="70" spans="1:39" x14ac:dyDescent="0.3">
      <c r="A70" s="2" t="s">
        <v>147</v>
      </c>
      <c r="B70" s="2" t="s">
        <v>148</v>
      </c>
      <c r="C70" t="s">
        <v>8</v>
      </c>
      <c r="D70">
        <v>-2</v>
      </c>
      <c r="E70">
        <v>0</v>
      </c>
      <c r="F70">
        <v>0</v>
      </c>
      <c r="G70">
        <v>0</v>
      </c>
      <c r="H70">
        <v>-1</v>
      </c>
      <c r="I70">
        <v>-1</v>
      </c>
      <c r="J70">
        <v>-3</v>
      </c>
      <c r="K70">
        <v>-1</v>
      </c>
      <c r="L70">
        <v>0</v>
      </c>
      <c r="M70">
        <v>-5</v>
      </c>
      <c r="N70">
        <v>-2</v>
      </c>
      <c r="O70">
        <v>0</v>
      </c>
      <c r="P70">
        <v>0</v>
      </c>
      <c r="Q70">
        <v>0</v>
      </c>
      <c r="R70">
        <v>-1</v>
      </c>
      <c r="S70">
        <v>-2</v>
      </c>
      <c r="T70">
        <v>-1</v>
      </c>
      <c r="U70">
        <v>0</v>
      </c>
      <c r="V70">
        <v>-1</v>
      </c>
      <c r="W70">
        <v>0</v>
      </c>
      <c r="X70">
        <v>-1</v>
      </c>
      <c r="Y70">
        <v>-3</v>
      </c>
      <c r="Z70">
        <v>0</v>
      </c>
      <c r="AA70">
        <v>0</v>
      </c>
      <c r="AB70">
        <v>-3</v>
      </c>
      <c r="AC70">
        <v>-2</v>
      </c>
      <c r="AD70">
        <v>0</v>
      </c>
      <c r="AE70">
        <v>-1</v>
      </c>
      <c r="AF70">
        <v>0</v>
      </c>
      <c r="AG70">
        <v>-1</v>
      </c>
      <c r="AH70">
        <v>0</v>
      </c>
      <c r="AI70">
        <v>-3</v>
      </c>
      <c r="AJ70">
        <v>0</v>
      </c>
      <c r="AK70">
        <v>-1</v>
      </c>
      <c r="AL70">
        <v>0</v>
      </c>
      <c r="AM70">
        <v>0</v>
      </c>
    </row>
    <row r="71" spans="1:39" x14ac:dyDescent="0.3">
      <c r="A71" s="2" t="s">
        <v>149</v>
      </c>
      <c r="B71" s="2" t="s">
        <v>150</v>
      </c>
      <c r="C71" t="s">
        <v>8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-2</v>
      </c>
      <c r="K71">
        <v>0</v>
      </c>
      <c r="L71">
        <v>-2</v>
      </c>
      <c r="M71">
        <v>0</v>
      </c>
      <c r="N71">
        <v>-1</v>
      </c>
      <c r="O71">
        <v>-1</v>
      </c>
      <c r="P71">
        <v>0</v>
      </c>
      <c r="Q71">
        <v>0</v>
      </c>
      <c r="R71">
        <v>0</v>
      </c>
      <c r="S71">
        <v>0</v>
      </c>
      <c r="T71">
        <v>-1</v>
      </c>
      <c r="U71">
        <v>-2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-3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-4</v>
      </c>
      <c r="AK71">
        <v>0</v>
      </c>
      <c r="AL71">
        <v>0</v>
      </c>
      <c r="AM71">
        <v>-1</v>
      </c>
    </row>
    <row r="72" spans="1:39" x14ac:dyDescent="0.3">
      <c r="A72" s="2" t="s">
        <v>151</v>
      </c>
      <c r="B72" s="2" t="s">
        <v>152</v>
      </c>
      <c r="C72" t="s">
        <v>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-2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</row>
    <row r="73" spans="1:39" x14ac:dyDescent="0.3">
      <c r="A73" s="2" t="s">
        <v>153</v>
      </c>
      <c r="B73" s="2" t="s">
        <v>154</v>
      </c>
      <c r="C73" t="s">
        <v>8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-1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</row>
    <row r="74" spans="1:39" x14ac:dyDescent="0.3">
      <c r="A74" s="2" t="s">
        <v>155</v>
      </c>
      <c r="B74" s="2" t="s">
        <v>156</v>
      </c>
      <c r="C74" t="s">
        <v>8</v>
      </c>
      <c r="D74">
        <v>0</v>
      </c>
      <c r="E74">
        <v>0</v>
      </c>
      <c r="F74">
        <v>0</v>
      </c>
      <c r="G74">
        <v>0</v>
      </c>
      <c r="H74">
        <v>-3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-1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-3</v>
      </c>
      <c r="AI74">
        <v>0</v>
      </c>
      <c r="AJ74">
        <v>0</v>
      </c>
      <c r="AK74">
        <v>0</v>
      </c>
      <c r="AL74">
        <v>0</v>
      </c>
      <c r="AM74">
        <v>0</v>
      </c>
    </row>
    <row r="75" spans="1:39" x14ac:dyDescent="0.3">
      <c r="A75" s="2" t="s">
        <v>157</v>
      </c>
      <c r="B75" s="2" t="s">
        <v>158</v>
      </c>
      <c r="C75" t="s">
        <v>8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-1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</row>
    <row r="76" spans="1:39" x14ac:dyDescent="0.3">
      <c r="A76" s="2" t="s">
        <v>159</v>
      </c>
      <c r="B76" s="2" t="s">
        <v>160</v>
      </c>
      <c r="C76" t="s">
        <v>8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-3</v>
      </c>
      <c r="M76">
        <v>0</v>
      </c>
      <c r="N76">
        <v>0</v>
      </c>
      <c r="O76">
        <v>0</v>
      </c>
      <c r="P76">
        <v>-1</v>
      </c>
      <c r="Q76">
        <v>0</v>
      </c>
      <c r="R76">
        <v>-1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-2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-1</v>
      </c>
      <c r="AK76">
        <v>0</v>
      </c>
      <c r="AL76">
        <v>0</v>
      </c>
      <c r="AM76">
        <v>0</v>
      </c>
    </row>
    <row r="77" spans="1:39" x14ac:dyDescent="0.3">
      <c r="A77" s="2" t="s">
        <v>161</v>
      </c>
      <c r="B77" s="2" t="s">
        <v>162</v>
      </c>
      <c r="C77" t="s">
        <v>8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-1</v>
      </c>
      <c r="M77">
        <v>0</v>
      </c>
      <c r="N77">
        <v>0</v>
      </c>
      <c r="O77">
        <v>0</v>
      </c>
      <c r="P77">
        <v>-4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 spans="1:39" x14ac:dyDescent="0.3">
      <c r="A78" s="2" t="s">
        <v>163</v>
      </c>
      <c r="B78" s="2" t="s">
        <v>164</v>
      </c>
      <c r="C78" t="s">
        <v>8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-20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</row>
    <row r="79" spans="1:39" x14ac:dyDescent="0.3">
      <c r="A79" s="2" t="s">
        <v>165</v>
      </c>
      <c r="B79" s="2" t="s">
        <v>166</v>
      </c>
      <c r="C79" t="s">
        <v>8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-2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</row>
    <row r="80" spans="1:39" x14ac:dyDescent="0.3">
      <c r="A80" s="2" t="s">
        <v>167</v>
      </c>
      <c r="B80" s="2" t="s">
        <v>168</v>
      </c>
      <c r="C80" t="s">
        <v>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-5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 spans="1:39" x14ac:dyDescent="0.3">
      <c r="A81" s="2" t="s">
        <v>169</v>
      </c>
      <c r="B81" s="2" t="s">
        <v>170</v>
      </c>
      <c r="C81" t="s">
        <v>8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-1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-1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-2</v>
      </c>
      <c r="AJ81">
        <v>0</v>
      </c>
      <c r="AK81">
        <v>0</v>
      </c>
      <c r="AL81">
        <v>0</v>
      </c>
      <c r="AM81">
        <v>0</v>
      </c>
    </row>
    <row r="82" spans="1:39" x14ac:dyDescent="0.3">
      <c r="A82" s="2" t="s">
        <v>171</v>
      </c>
      <c r="B82" s="2" t="s">
        <v>172</v>
      </c>
      <c r="C82" t="s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-2</v>
      </c>
      <c r="AJ82">
        <v>0</v>
      </c>
      <c r="AK82">
        <v>0</v>
      </c>
      <c r="AL82">
        <v>0</v>
      </c>
      <c r="AM82">
        <v>0</v>
      </c>
    </row>
    <row r="83" spans="1:39" x14ac:dyDescent="0.3">
      <c r="A83" s="2" t="s">
        <v>173</v>
      </c>
      <c r="B83" s="2" t="s">
        <v>174</v>
      </c>
      <c r="C83" t="s">
        <v>44</v>
      </c>
      <c r="D83">
        <v>0</v>
      </c>
      <c r="E83">
        <v>0</v>
      </c>
      <c r="F83">
        <v>-2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-6</v>
      </c>
      <c r="Q83">
        <v>0</v>
      </c>
      <c r="R83">
        <v>0</v>
      </c>
      <c r="S83">
        <v>0</v>
      </c>
      <c r="T83">
        <v>0</v>
      </c>
      <c r="U83">
        <v>0</v>
      </c>
      <c r="V83">
        <v>-1</v>
      </c>
      <c r="W83">
        <v>0</v>
      </c>
      <c r="X83">
        <v>0</v>
      </c>
      <c r="Y83">
        <v>0</v>
      </c>
      <c r="Z83">
        <v>0</v>
      </c>
      <c r="AA83">
        <v>0</v>
      </c>
      <c r="AB83">
        <v>-3</v>
      </c>
      <c r="AC83">
        <v>-7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-2</v>
      </c>
      <c r="AJ83">
        <v>0</v>
      </c>
      <c r="AK83">
        <v>0</v>
      </c>
      <c r="AL83">
        <v>-2</v>
      </c>
      <c r="AM83">
        <v>0</v>
      </c>
    </row>
    <row r="84" spans="1:39" x14ac:dyDescent="0.3">
      <c r="A84" s="2" t="s">
        <v>175</v>
      </c>
      <c r="B84" s="2" t="s">
        <v>176</v>
      </c>
      <c r="C84" t="s">
        <v>8</v>
      </c>
      <c r="D84">
        <v>0</v>
      </c>
      <c r="E84">
        <v>0</v>
      </c>
      <c r="F84">
        <v>0</v>
      </c>
      <c r="G84">
        <v>-1</v>
      </c>
      <c r="H84">
        <v>0</v>
      </c>
      <c r="I84">
        <v>0</v>
      </c>
      <c r="J84">
        <v>0</v>
      </c>
      <c r="K84">
        <v>0</v>
      </c>
      <c r="L84">
        <v>0</v>
      </c>
      <c r="M84">
        <v>-2</v>
      </c>
      <c r="N84">
        <v>0</v>
      </c>
      <c r="O84">
        <v>0</v>
      </c>
      <c r="P84">
        <v>-4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-1</v>
      </c>
      <c r="AG84">
        <v>0</v>
      </c>
      <c r="AH84">
        <v>0</v>
      </c>
      <c r="AI84">
        <v>-2</v>
      </c>
      <c r="AJ84">
        <v>0</v>
      </c>
      <c r="AK84">
        <v>0</v>
      </c>
      <c r="AL84">
        <v>-1</v>
      </c>
      <c r="AM84">
        <v>0</v>
      </c>
    </row>
    <row r="85" spans="1:39" x14ac:dyDescent="0.3">
      <c r="A85" s="2" t="s">
        <v>177</v>
      </c>
      <c r="B85" s="2" t="s">
        <v>178</v>
      </c>
      <c r="C85" t="s">
        <v>8</v>
      </c>
      <c r="D85">
        <v>0</v>
      </c>
      <c r="E85">
        <v>0</v>
      </c>
      <c r="F85">
        <v>-1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-12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-2</v>
      </c>
      <c r="AL85">
        <v>0</v>
      </c>
      <c r="AM85">
        <v>-7</v>
      </c>
    </row>
    <row r="86" spans="1:39" x14ac:dyDescent="0.3">
      <c r="A86" s="2" t="s">
        <v>179</v>
      </c>
      <c r="B86" s="2" t="s">
        <v>180</v>
      </c>
      <c r="C86" t="s">
        <v>8</v>
      </c>
      <c r="D86">
        <v>0</v>
      </c>
      <c r="E86">
        <v>0</v>
      </c>
      <c r="F86">
        <v>0</v>
      </c>
      <c r="G86">
        <v>-4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-1</v>
      </c>
      <c r="AC86">
        <v>0</v>
      </c>
      <c r="AD86">
        <v>-1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 spans="1:39" x14ac:dyDescent="0.3">
      <c r="A87" s="2" t="s">
        <v>181</v>
      </c>
      <c r="B87" s="2" t="s">
        <v>182</v>
      </c>
      <c r="C87" t="s">
        <v>130</v>
      </c>
      <c r="D87">
        <v>0</v>
      </c>
      <c r="E87">
        <v>0</v>
      </c>
      <c r="F87">
        <v>0</v>
      </c>
      <c r="G87">
        <v>0</v>
      </c>
      <c r="H87">
        <v>-1.5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-3</v>
      </c>
    </row>
    <row r="88" spans="1:39" x14ac:dyDescent="0.3">
      <c r="A88" s="2" t="s">
        <v>183</v>
      </c>
      <c r="B88" s="2" t="s">
        <v>184</v>
      </c>
      <c r="C88" t="s">
        <v>8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-3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</row>
    <row r="89" spans="1:39" x14ac:dyDescent="0.3">
      <c r="A89" s="2" t="s">
        <v>185</v>
      </c>
      <c r="B89" s="2" t="s">
        <v>186</v>
      </c>
      <c r="C89" t="s">
        <v>8</v>
      </c>
      <c r="D89">
        <v>-8</v>
      </c>
      <c r="E89">
        <v>0</v>
      </c>
      <c r="F89">
        <v>-55</v>
      </c>
      <c r="G89">
        <v>0</v>
      </c>
      <c r="H89">
        <v>-22</v>
      </c>
      <c r="I89">
        <v>0</v>
      </c>
      <c r="J89">
        <v>-50</v>
      </c>
      <c r="K89">
        <v>-12</v>
      </c>
      <c r="L89">
        <v>0</v>
      </c>
      <c r="M89">
        <v>0</v>
      </c>
      <c r="N89">
        <v>-60</v>
      </c>
      <c r="O89">
        <v>0</v>
      </c>
      <c r="P89">
        <v>-55</v>
      </c>
      <c r="Q89">
        <v>0</v>
      </c>
      <c r="R89">
        <v>0</v>
      </c>
      <c r="S89">
        <v>0</v>
      </c>
      <c r="T89">
        <v>-110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-155</v>
      </c>
      <c r="AH89">
        <v>0</v>
      </c>
      <c r="AI89">
        <v>-8</v>
      </c>
      <c r="AJ89">
        <v>0</v>
      </c>
      <c r="AK89">
        <v>-120</v>
      </c>
      <c r="AL89">
        <v>0</v>
      </c>
      <c r="AM89">
        <v>0</v>
      </c>
    </row>
    <row r="90" spans="1:39" x14ac:dyDescent="0.3">
      <c r="A90" s="2" t="s">
        <v>187</v>
      </c>
      <c r="B90" s="2" t="s">
        <v>188</v>
      </c>
      <c r="C90" t="s">
        <v>8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-3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</row>
    <row r="91" spans="1:39" x14ac:dyDescent="0.3">
      <c r="A91" s="2" t="s">
        <v>189</v>
      </c>
      <c r="B91" s="2" t="s">
        <v>190</v>
      </c>
      <c r="C91" t="s">
        <v>8</v>
      </c>
      <c r="D91">
        <v>-2</v>
      </c>
      <c r="E91">
        <v>0</v>
      </c>
      <c r="F91">
        <v>0</v>
      </c>
      <c r="G91">
        <v>0</v>
      </c>
      <c r="H91">
        <v>-3</v>
      </c>
      <c r="I91">
        <v>-1</v>
      </c>
      <c r="J91">
        <v>-2</v>
      </c>
      <c r="K91">
        <v>0</v>
      </c>
      <c r="L91">
        <v>-2</v>
      </c>
      <c r="M91">
        <v>-2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-2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-3</v>
      </c>
      <c r="AF91">
        <v>-1</v>
      </c>
      <c r="AG91">
        <v>0</v>
      </c>
      <c r="AH91">
        <v>0</v>
      </c>
      <c r="AI91">
        <v>0</v>
      </c>
      <c r="AJ91">
        <v>-1</v>
      </c>
      <c r="AK91">
        <v>0</v>
      </c>
      <c r="AL91">
        <v>-2</v>
      </c>
      <c r="AM91">
        <v>0</v>
      </c>
    </row>
    <row r="92" spans="1:39" x14ac:dyDescent="0.3">
      <c r="A92" s="2" t="s">
        <v>191</v>
      </c>
      <c r="B92" s="2" t="s">
        <v>192</v>
      </c>
      <c r="C92" t="s">
        <v>8</v>
      </c>
      <c r="D92">
        <v>0</v>
      </c>
      <c r="E92">
        <v>0</v>
      </c>
      <c r="F92">
        <v>0</v>
      </c>
      <c r="G92">
        <v>-4</v>
      </c>
      <c r="H92">
        <v>-4</v>
      </c>
      <c r="I92">
        <v>0</v>
      </c>
      <c r="J92">
        <v>0</v>
      </c>
      <c r="K92">
        <v>0</v>
      </c>
      <c r="L92">
        <v>0</v>
      </c>
      <c r="M92">
        <v>0</v>
      </c>
      <c r="N92">
        <v>-10</v>
      </c>
      <c r="O92">
        <v>0</v>
      </c>
      <c r="P92">
        <v>0</v>
      </c>
      <c r="Q92">
        <v>-5</v>
      </c>
      <c r="R92">
        <v>0</v>
      </c>
      <c r="S92">
        <v>-6</v>
      </c>
      <c r="T92">
        <v>0</v>
      </c>
      <c r="U92">
        <v>0</v>
      </c>
      <c r="V92">
        <v>0</v>
      </c>
      <c r="W92">
        <v>0</v>
      </c>
      <c r="X92">
        <v>-1</v>
      </c>
      <c r="Y92">
        <v>-12</v>
      </c>
      <c r="Z92">
        <v>0</v>
      </c>
      <c r="AA92">
        <v>-1</v>
      </c>
      <c r="AB92">
        <v>0</v>
      </c>
      <c r="AC92">
        <v>-3</v>
      </c>
      <c r="AD92">
        <v>0</v>
      </c>
      <c r="AE92">
        <v>-1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-11</v>
      </c>
      <c r="AL92">
        <v>0</v>
      </c>
      <c r="AM92">
        <v>0</v>
      </c>
    </row>
    <row r="93" spans="1:39" x14ac:dyDescent="0.3">
      <c r="A93" s="2" t="s">
        <v>193</v>
      </c>
      <c r="B93" s="2" t="s">
        <v>194</v>
      </c>
      <c r="C93" t="s">
        <v>8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-4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</row>
    <row r="94" spans="1:39" x14ac:dyDescent="0.3">
      <c r="A94" s="2" t="s">
        <v>195</v>
      </c>
      <c r="B94" s="2" t="s">
        <v>196</v>
      </c>
      <c r="C94" t="s">
        <v>130</v>
      </c>
      <c r="D94">
        <v>0</v>
      </c>
      <c r="E94">
        <v>-10</v>
      </c>
      <c r="F94">
        <v>0</v>
      </c>
      <c r="G94">
        <v>0</v>
      </c>
      <c r="H94">
        <v>0</v>
      </c>
      <c r="I94">
        <v>-6</v>
      </c>
      <c r="J94">
        <v>0</v>
      </c>
      <c r="K94">
        <v>-7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-2</v>
      </c>
      <c r="T94">
        <v>0</v>
      </c>
      <c r="U94">
        <v>0</v>
      </c>
      <c r="V94">
        <v>-2</v>
      </c>
      <c r="W94">
        <v>0</v>
      </c>
      <c r="X94">
        <v>-2</v>
      </c>
      <c r="Y94">
        <v>0</v>
      </c>
      <c r="Z94">
        <v>0</v>
      </c>
      <c r="AA94">
        <v>0</v>
      </c>
      <c r="AB94">
        <v>0</v>
      </c>
      <c r="AC94">
        <v>-2</v>
      </c>
      <c r="AD94">
        <v>-1</v>
      </c>
      <c r="AE94">
        <v>0</v>
      </c>
      <c r="AF94">
        <v>0</v>
      </c>
      <c r="AG94">
        <v>-3</v>
      </c>
      <c r="AH94">
        <v>0</v>
      </c>
      <c r="AI94">
        <v>0</v>
      </c>
      <c r="AJ94">
        <v>0</v>
      </c>
      <c r="AK94">
        <v>0</v>
      </c>
      <c r="AL94">
        <v>-4</v>
      </c>
      <c r="AM94">
        <v>0</v>
      </c>
    </row>
    <row r="95" spans="1:39" x14ac:dyDescent="0.3">
      <c r="A95" s="2" t="s">
        <v>197</v>
      </c>
      <c r="B95" s="2" t="s">
        <v>198</v>
      </c>
      <c r="C95" t="s">
        <v>130</v>
      </c>
      <c r="D95">
        <v>-2</v>
      </c>
      <c r="E95">
        <v>0</v>
      </c>
      <c r="F95">
        <v>0</v>
      </c>
      <c r="G95">
        <v>-3</v>
      </c>
      <c r="H95">
        <v>0</v>
      </c>
      <c r="I95">
        <v>0</v>
      </c>
      <c r="J95">
        <v>0</v>
      </c>
      <c r="K95">
        <v>-3</v>
      </c>
      <c r="L95">
        <v>0</v>
      </c>
      <c r="M95">
        <v>-2</v>
      </c>
      <c r="N95">
        <v>0</v>
      </c>
      <c r="O95">
        <v>-2</v>
      </c>
      <c r="P95">
        <v>0</v>
      </c>
      <c r="Q95">
        <v>-3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-3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-1</v>
      </c>
    </row>
    <row r="96" spans="1:39" x14ac:dyDescent="0.3">
      <c r="A96" s="2" t="s">
        <v>199</v>
      </c>
      <c r="B96" s="2" t="s">
        <v>200</v>
      </c>
      <c r="C96" t="s">
        <v>20</v>
      </c>
      <c r="D96">
        <v>-26344.85</v>
      </c>
      <c r="E96">
        <v>-26499.1</v>
      </c>
      <c r="F96">
        <v>-33028.699999999997</v>
      </c>
      <c r="G96">
        <v>-19652.3</v>
      </c>
      <c r="H96">
        <v>-36241.949999999997</v>
      </c>
      <c r="I96">
        <v>-29370.1</v>
      </c>
      <c r="J96">
        <v>-28151.85</v>
      </c>
      <c r="K96">
        <v>-33351.949999999997</v>
      </c>
      <c r="L96">
        <v>-35758.25</v>
      </c>
      <c r="M96">
        <v>-34679.599999999999</v>
      </c>
      <c r="N96">
        <v>-25600.7</v>
      </c>
      <c r="O96">
        <v>-21977.1</v>
      </c>
      <c r="P96">
        <v>-28805.25</v>
      </c>
      <c r="Q96">
        <v>-34931.699999999997</v>
      </c>
      <c r="R96">
        <v>-32109.4</v>
      </c>
      <c r="S96">
        <v>-33685.25</v>
      </c>
      <c r="T96">
        <v>-55845.85</v>
      </c>
      <c r="U96">
        <v>-31152.85</v>
      </c>
      <c r="V96">
        <v>-35524.550000000003</v>
      </c>
      <c r="W96">
        <v>-41068.199999999997</v>
      </c>
      <c r="X96">
        <v>-39454.050000000003</v>
      </c>
      <c r="Y96">
        <v>-38563.599999999999</v>
      </c>
      <c r="Z96">
        <v>-34729.65</v>
      </c>
      <c r="AA96">
        <v>-29554.550000000003</v>
      </c>
      <c r="AB96">
        <v>-36546.050000000003</v>
      </c>
      <c r="AC96">
        <v>-41589.300000000003</v>
      </c>
      <c r="AD96">
        <v>-41927.800000000003</v>
      </c>
      <c r="AE96">
        <v>-56520.100000000006</v>
      </c>
      <c r="AF96">
        <v>-63039.45</v>
      </c>
      <c r="AG96">
        <v>-43603.899999999994</v>
      </c>
      <c r="AH96">
        <v>-56315.25</v>
      </c>
      <c r="AI96">
        <v>-48664</v>
      </c>
      <c r="AJ96">
        <v>-47344.15</v>
      </c>
      <c r="AK96">
        <v>-51922.3</v>
      </c>
      <c r="AL96">
        <v>-34241.599999999999</v>
      </c>
      <c r="AM96">
        <v>-32983.050000000003</v>
      </c>
    </row>
    <row r="97" spans="1:39" x14ac:dyDescent="0.3">
      <c r="A97" s="2" t="s">
        <v>201</v>
      </c>
      <c r="B97" s="2" t="s">
        <v>202</v>
      </c>
      <c r="C97" t="s">
        <v>20</v>
      </c>
      <c r="D97">
        <v>-5005</v>
      </c>
      <c r="E97">
        <v>-4820.75</v>
      </c>
      <c r="F97">
        <v>-5634.95</v>
      </c>
      <c r="G97">
        <v>-2750.75</v>
      </c>
      <c r="H97">
        <v>-5498.8</v>
      </c>
      <c r="I97">
        <v>-4394.1000000000004</v>
      </c>
      <c r="J97">
        <v>-3783.7</v>
      </c>
      <c r="K97">
        <v>-6075.2</v>
      </c>
      <c r="L97">
        <v>-6905.3</v>
      </c>
      <c r="M97">
        <v>-5680.75</v>
      </c>
      <c r="N97">
        <v>-5584.3</v>
      </c>
      <c r="O97">
        <v>-5317.35</v>
      </c>
      <c r="P97">
        <v>-5531.6</v>
      </c>
      <c r="Q97">
        <v>-4118.6000000000004</v>
      </c>
      <c r="R97">
        <v>-3461.4</v>
      </c>
      <c r="S97">
        <v>-2713</v>
      </c>
      <c r="T97">
        <v>-5110.2</v>
      </c>
      <c r="U97">
        <v>-3724.7</v>
      </c>
      <c r="V97">
        <v>-4325</v>
      </c>
      <c r="W97">
        <v>-3950.4</v>
      </c>
      <c r="X97">
        <v>-4773.8</v>
      </c>
      <c r="Y97">
        <v>-4746</v>
      </c>
      <c r="Z97">
        <v>-5803.6</v>
      </c>
      <c r="AA97">
        <v>-5480.3</v>
      </c>
      <c r="AB97">
        <v>-4800.2</v>
      </c>
      <c r="AC97">
        <v>-3496.9</v>
      </c>
      <c r="AD97">
        <v>-4644.6499999999996</v>
      </c>
      <c r="AE97">
        <v>-5828.75</v>
      </c>
      <c r="AF97">
        <v>-2420.3000000000002</v>
      </c>
      <c r="AG97">
        <v>-1974</v>
      </c>
      <c r="AH97">
        <v>-1189.5</v>
      </c>
      <c r="AI97">
        <v>-4279.8</v>
      </c>
      <c r="AJ97">
        <v>-2660</v>
      </c>
      <c r="AK97">
        <v>-2656</v>
      </c>
      <c r="AL97">
        <v>-3891.5</v>
      </c>
      <c r="AM97">
        <v>-637.6</v>
      </c>
    </row>
    <row r="98" spans="1:39" x14ac:dyDescent="0.3">
      <c r="A98" s="2" t="s">
        <v>203</v>
      </c>
      <c r="B98" s="2" t="s">
        <v>204</v>
      </c>
      <c r="C98" t="s">
        <v>8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-1</v>
      </c>
      <c r="V98">
        <v>0</v>
      </c>
      <c r="W98">
        <v>0</v>
      </c>
      <c r="X98">
        <v>0</v>
      </c>
      <c r="Y98">
        <v>0</v>
      </c>
      <c r="Z98">
        <v>-1</v>
      </c>
      <c r="AA98">
        <v>0</v>
      </c>
      <c r="AB98">
        <v>0</v>
      </c>
      <c r="AC98">
        <v>0</v>
      </c>
      <c r="AD98">
        <v>-1</v>
      </c>
      <c r="AE98">
        <v>0</v>
      </c>
      <c r="AF98">
        <v>-1</v>
      </c>
      <c r="AG98">
        <v>-1</v>
      </c>
      <c r="AH98">
        <v>0</v>
      </c>
      <c r="AI98">
        <v>-1</v>
      </c>
      <c r="AJ98">
        <v>0</v>
      </c>
      <c r="AK98">
        <v>0</v>
      </c>
      <c r="AL98">
        <v>0</v>
      </c>
      <c r="AM98">
        <v>-1</v>
      </c>
    </row>
    <row r="99" spans="1:39" x14ac:dyDescent="0.3">
      <c r="A99" s="2" t="s">
        <v>205</v>
      </c>
      <c r="B99" s="2" t="s">
        <v>206</v>
      </c>
      <c r="C99" t="s">
        <v>8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-1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</row>
    <row r="100" spans="1:39" x14ac:dyDescent="0.3">
      <c r="A100" s="2" t="s">
        <v>207</v>
      </c>
      <c r="B100" s="2" t="s">
        <v>208</v>
      </c>
      <c r="C100" t="s">
        <v>8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-2</v>
      </c>
      <c r="AG100">
        <v>1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</row>
    <row r="101" spans="1:39" x14ac:dyDescent="0.3">
      <c r="A101" s="2" t="s">
        <v>209</v>
      </c>
      <c r="B101" s="2" t="s">
        <v>210</v>
      </c>
      <c r="C101" t="s">
        <v>119</v>
      </c>
      <c r="D101">
        <v>0</v>
      </c>
      <c r="E101">
        <v>-10</v>
      </c>
      <c r="F101">
        <v>0</v>
      </c>
      <c r="G101">
        <v>-5</v>
      </c>
      <c r="H101">
        <v>0</v>
      </c>
      <c r="I101">
        <v>0</v>
      </c>
      <c r="J101">
        <v>-25</v>
      </c>
      <c r="K101">
        <v>0</v>
      </c>
      <c r="L101">
        <v>-3</v>
      </c>
      <c r="M101">
        <v>0</v>
      </c>
      <c r="N101">
        <v>0</v>
      </c>
      <c r="O101">
        <v>0</v>
      </c>
      <c r="P101">
        <v>-25</v>
      </c>
      <c r="Q101">
        <v>0</v>
      </c>
      <c r="R101">
        <v>-10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-25</v>
      </c>
      <c r="Y101">
        <v>0</v>
      </c>
      <c r="Z101">
        <v>0</v>
      </c>
      <c r="AA101">
        <v>0</v>
      </c>
      <c r="AB101">
        <v>-30</v>
      </c>
      <c r="AC101">
        <v>-25</v>
      </c>
      <c r="AD101">
        <v>-5</v>
      </c>
      <c r="AE101">
        <v>0</v>
      </c>
      <c r="AF101">
        <v>0</v>
      </c>
      <c r="AG101">
        <v>0</v>
      </c>
      <c r="AH101">
        <v>-25</v>
      </c>
      <c r="AI101">
        <v>0</v>
      </c>
      <c r="AJ101">
        <v>-25</v>
      </c>
      <c r="AK101">
        <v>0</v>
      </c>
      <c r="AL101">
        <v>0</v>
      </c>
      <c r="AM101">
        <v>0</v>
      </c>
    </row>
    <row r="102" spans="1:39" x14ac:dyDescent="0.3">
      <c r="A102" s="6" t="s">
        <v>211</v>
      </c>
      <c r="B102" s="6" t="s">
        <v>212</v>
      </c>
      <c r="C102" t="s">
        <v>20</v>
      </c>
      <c r="D102">
        <v>-36617.15</v>
      </c>
      <c r="E102">
        <v>-45661.4</v>
      </c>
      <c r="F102">
        <v>-37640.449999999997</v>
      </c>
      <c r="G102">
        <v>-21219.55</v>
      </c>
      <c r="H102">
        <v>-37955.35</v>
      </c>
      <c r="I102">
        <v>-43619.4</v>
      </c>
      <c r="J102">
        <v>-49656.45</v>
      </c>
      <c r="K102">
        <v>-50766.6</v>
      </c>
      <c r="L102">
        <v>-50565.45</v>
      </c>
      <c r="M102">
        <v>-57132.45</v>
      </c>
      <c r="N102">
        <v>-34599.35</v>
      </c>
      <c r="O102">
        <v>-26807.1</v>
      </c>
      <c r="P102">
        <v>-29037.65</v>
      </c>
      <c r="Q102">
        <v>-43500.45</v>
      </c>
      <c r="R102">
        <v>-31581.8</v>
      </c>
      <c r="S102">
        <v>-28048.400000000001</v>
      </c>
      <c r="T102">
        <v>-54682.05</v>
      </c>
      <c r="U102">
        <v>-37081.050000000003</v>
      </c>
      <c r="V102">
        <v>-35357.949999999997</v>
      </c>
      <c r="W102">
        <v>-53403.1</v>
      </c>
      <c r="X102">
        <v>-37180.35</v>
      </c>
      <c r="Y102">
        <v>-33754.449999999997</v>
      </c>
      <c r="Z102">
        <v>-39245.35</v>
      </c>
      <c r="AA102">
        <v>-28336.7</v>
      </c>
      <c r="AB102">
        <v>-32895</v>
      </c>
      <c r="AC102">
        <v>-40793.949999999997</v>
      </c>
      <c r="AD102">
        <v>-26759.200000000001</v>
      </c>
      <c r="AE102">
        <v>-41929.35</v>
      </c>
      <c r="AF102">
        <v>-55210.65</v>
      </c>
      <c r="AG102">
        <v>-35611.15</v>
      </c>
      <c r="AH102">
        <v>-44534.400000000001</v>
      </c>
      <c r="AI102">
        <v>-40704.050000000003</v>
      </c>
      <c r="AJ102">
        <v>-42568.6</v>
      </c>
      <c r="AK102">
        <v>-38581.550000000003</v>
      </c>
      <c r="AL102">
        <v>-27253.75</v>
      </c>
      <c r="AM102">
        <v>-35420.15</v>
      </c>
    </row>
    <row r="103" spans="1:39" x14ac:dyDescent="0.3">
      <c r="A103" s="2" t="s">
        <v>213</v>
      </c>
      <c r="B103" s="2" t="s">
        <v>214</v>
      </c>
      <c r="C103" t="s">
        <v>8</v>
      </c>
      <c r="D103">
        <v>0</v>
      </c>
      <c r="E103">
        <v>0</v>
      </c>
      <c r="F103">
        <v>0</v>
      </c>
      <c r="G103">
        <v>0</v>
      </c>
      <c r="H103">
        <v>-1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-1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-2</v>
      </c>
    </row>
    <row r="104" spans="1:39" x14ac:dyDescent="0.3">
      <c r="A104" s="2" t="s">
        <v>215</v>
      </c>
      <c r="B104" s="2" t="s">
        <v>216</v>
      </c>
      <c r="C104" t="s">
        <v>8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-1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-1</v>
      </c>
      <c r="AK104">
        <v>0</v>
      </c>
      <c r="AL104">
        <v>0</v>
      </c>
      <c r="AM104">
        <v>0</v>
      </c>
    </row>
    <row r="105" spans="1:39" x14ac:dyDescent="0.3">
      <c r="A105" s="2" t="s">
        <v>217</v>
      </c>
      <c r="B105" s="2" t="s">
        <v>218</v>
      </c>
      <c r="C105" t="s">
        <v>8</v>
      </c>
      <c r="D105">
        <v>0</v>
      </c>
      <c r="E105">
        <v>0</v>
      </c>
      <c r="F105">
        <v>-100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-70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-48</v>
      </c>
      <c r="AC105">
        <v>-190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</row>
    <row r="106" spans="1:39" x14ac:dyDescent="0.3">
      <c r="A106" s="2" t="s">
        <v>219</v>
      </c>
      <c r="B106" s="2" t="s">
        <v>220</v>
      </c>
      <c r="C106" t="s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-12</v>
      </c>
      <c r="J106">
        <v>0</v>
      </c>
      <c r="K106">
        <v>0</v>
      </c>
      <c r="L106">
        <v>0</v>
      </c>
      <c r="M106">
        <v>-5</v>
      </c>
      <c r="N106">
        <v>0</v>
      </c>
      <c r="O106">
        <v>-4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-3</v>
      </c>
      <c r="AD106">
        <v>0</v>
      </c>
      <c r="AE106">
        <v>0</v>
      </c>
      <c r="AF106">
        <v>0</v>
      </c>
      <c r="AG106">
        <v>-2</v>
      </c>
      <c r="AH106">
        <v>0</v>
      </c>
      <c r="AI106">
        <v>0</v>
      </c>
      <c r="AJ106">
        <v>-2</v>
      </c>
      <c r="AK106">
        <v>0</v>
      </c>
      <c r="AL106">
        <v>0</v>
      </c>
      <c r="AM106">
        <v>0</v>
      </c>
    </row>
    <row r="107" spans="1:39" x14ac:dyDescent="0.3">
      <c r="A107" s="2" t="s">
        <v>221</v>
      </c>
      <c r="B107" s="2" t="s">
        <v>222</v>
      </c>
      <c r="C107" t="s">
        <v>8</v>
      </c>
      <c r="D107">
        <v>0</v>
      </c>
      <c r="E107">
        <v>0</v>
      </c>
      <c r="F107">
        <v>0</v>
      </c>
      <c r="G107">
        <v>0</v>
      </c>
      <c r="H107">
        <v>-1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-1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 spans="1:39" x14ac:dyDescent="0.3">
      <c r="A108" s="2" t="s">
        <v>223</v>
      </c>
      <c r="B108" s="2" t="s">
        <v>224</v>
      </c>
      <c r="C108" t="s">
        <v>8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-1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-1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-1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</row>
    <row r="109" spans="1:39" x14ac:dyDescent="0.3">
      <c r="A109" s="2" t="s">
        <v>225</v>
      </c>
      <c r="B109" s="2" t="s">
        <v>226</v>
      </c>
      <c r="C109" t="s">
        <v>8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-1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-2</v>
      </c>
      <c r="AI109">
        <v>0</v>
      </c>
      <c r="AJ109">
        <v>0</v>
      </c>
      <c r="AK109">
        <v>0</v>
      </c>
      <c r="AL109">
        <v>0</v>
      </c>
      <c r="AM109">
        <v>0</v>
      </c>
    </row>
    <row r="110" spans="1:39" x14ac:dyDescent="0.3">
      <c r="A110" s="2" t="s">
        <v>227</v>
      </c>
      <c r="B110" s="2" t="s">
        <v>228</v>
      </c>
      <c r="C110" t="s">
        <v>8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-2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-8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</row>
    <row r="111" spans="1:39" x14ac:dyDescent="0.3">
      <c r="A111" s="2" t="s">
        <v>229</v>
      </c>
      <c r="B111" s="2" t="s">
        <v>230</v>
      </c>
      <c r="C111" t="s">
        <v>8</v>
      </c>
      <c r="D111">
        <v>-3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-1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-1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-1</v>
      </c>
      <c r="AB111">
        <v>0</v>
      </c>
      <c r="AC111">
        <v>-4</v>
      </c>
      <c r="AD111">
        <v>0</v>
      </c>
      <c r="AE111">
        <v>0</v>
      </c>
      <c r="AF111">
        <v>-1</v>
      </c>
      <c r="AG111">
        <v>0</v>
      </c>
      <c r="AH111">
        <v>0</v>
      </c>
      <c r="AI111">
        <v>0</v>
      </c>
      <c r="AJ111">
        <v>0</v>
      </c>
      <c r="AK111">
        <v>-1</v>
      </c>
      <c r="AL111">
        <v>0</v>
      </c>
      <c r="AM111">
        <v>-6</v>
      </c>
    </row>
    <row r="112" spans="1:39" x14ac:dyDescent="0.3">
      <c r="A112" s="2" t="s">
        <v>231</v>
      </c>
      <c r="B112" s="2" t="s">
        <v>232</v>
      </c>
      <c r="C112" t="s">
        <v>8</v>
      </c>
      <c r="D112">
        <v>0</v>
      </c>
      <c r="E112">
        <v>-1</v>
      </c>
      <c r="F112">
        <v>0</v>
      </c>
      <c r="G112">
        <v>0</v>
      </c>
      <c r="H112">
        <v>-1</v>
      </c>
      <c r="I112">
        <v>-1</v>
      </c>
      <c r="J112">
        <v>-1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-1</v>
      </c>
      <c r="V112">
        <v>0</v>
      </c>
      <c r="W112">
        <v>0</v>
      </c>
      <c r="X112">
        <v>0</v>
      </c>
      <c r="Y112">
        <v>0</v>
      </c>
      <c r="Z112">
        <v>-1</v>
      </c>
      <c r="AA112">
        <v>0</v>
      </c>
      <c r="AB112">
        <v>0</v>
      </c>
      <c r="AC112">
        <v>-5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-1</v>
      </c>
      <c r="AK112">
        <v>0</v>
      </c>
      <c r="AL112">
        <v>0</v>
      </c>
      <c r="AM112">
        <v>0</v>
      </c>
    </row>
    <row r="113" spans="1:39" x14ac:dyDescent="0.3">
      <c r="A113" s="2" t="s">
        <v>233</v>
      </c>
      <c r="B113" s="2" t="s">
        <v>234</v>
      </c>
      <c r="C113" t="s">
        <v>8</v>
      </c>
      <c r="D113">
        <v>0</v>
      </c>
      <c r="E113">
        <v>-1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-1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-2</v>
      </c>
      <c r="Z113">
        <v>-1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-2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</row>
    <row r="114" spans="1:39" x14ac:dyDescent="0.3">
      <c r="A114" s="2" t="s">
        <v>235</v>
      </c>
      <c r="B114" s="2" t="s">
        <v>236</v>
      </c>
      <c r="C114" t="s">
        <v>8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-1</v>
      </c>
      <c r="O114">
        <v>0</v>
      </c>
      <c r="P114">
        <v>-1</v>
      </c>
      <c r="Q114">
        <v>0</v>
      </c>
      <c r="R114">
        <v>-1</v>
      </c>
      <c r="S114">
        <v>0</v>
      </c>
      <c r="T114">
        <v>0</v>
      </c>
      <c r="U114">
        <v>0</v>
      </c>
      <c r="V114">
        <v>-2</v>
      </c>
      <c r="W114">
        <v>0</v>
      </c>
      <c r="X114">
        <v>0</v>
      </c>
      <c r="Y114">
        <v>0</v>
      </c>
      <c r="Z114">
        <v>0</v>
      </c>
      <c r="AA114">
        <v>-1</v>
      </c>
      <c r="AB114">
        <v>0</v>
      </c>
      <c r="AC114">
        <v>-1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</row>
    <row r="115" spans="1:39" x14ac:dyDescent="0.3">
      <c r="A115" s="2" t="s">
        <v>237</v>
      </c>
      <c r="B115" s="2" t="s">
        <v>238</v>
      </c>
      <c r="C115" t="s">
        <v>8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-1</v>
      </c>
      <c r="Q115">
        <v>-1</v>
      </c>
      <c r="R115">
        <v>0</v>
      </c>
      <c r="S115">
        <v>0</v>
      </c>
      <c r="T115">
        <v>0</v>
      </c>
      <c r="U115">
        <v>0</v>
      </c>
      <c r="V115">
        <v>-1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-1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</row>
    <row r="116" spans="1:39" x14ac:dyDescent="0.3">
      <c r="A116" s="2" t="s">
        <v>239</v>
      </c>
      <c r="B116" s="2" t="s">
        <v>240</v>
      </c>
      <c r="C116" t="s">
        <v>8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-2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-2</v>
      </c>
      <c r="AI116">
        <v>-2</v>
      </c>
      <c r="AJ116">
        <v>0</v>
      </c>
      <c r="AK116">
        <v>0</v>
      </c>
      <c r="AL116">
        <v>0</v>
      </c>
      <c r="AM116">
        <v>0</v>
      </c>
    </row>
    <row r="117" spans="1:39" x14ac:dyDescent="0.3">
      <c r="A117" s="2" t="s">
        <v>241</v>
      </c>
      <c r="B117" s="2" t="s">
        <v>242</v>
      </c>
      <c r="C117" t="s">
        <v>8</v>
      </c>
      <c r="D117">
        <v>0</v>
      </c>
      <c r="E117">
        <v>-1</v>
      </c>
      <c r="F117">
        <v>0</v>
      </c>
      <c r="G117">
        <v>0</v>
      </c>
      <c r="H117">
        <v>0</v>
      </c>
      <c r="I117">
        <v>-4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-1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-1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</row>
    <row r="118" spans="1:39" x14ac:dyDescent="0.3">
      <c r="A118" s="2" t="s">
        <v>243</v>
      </c>
      <c r="B118" s="2" t="s">
        <v>244</v>
      </c>
      <c r="C118" t="s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-1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-1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</row>
    <row r="119" spans="1:39" x14ac:dyDescent="0.3">
      <c r="A119" s="2" t="s">
        <v>245</v>
      </c>
      <c r="B119" s="2" t="s">
        <v>246</v>
      </c>
      <c r="C119" t="s">
        <v>8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-1</v>
      </c>
      <c r="V119">
        <v>-1</v>
      </c>
      <c r="W119">
        <v>0</v>
      </c>
      <c r="X119">
        <v>0</v>
      </c>
      <c r="Y119">
        <v>-1</v>
      </c>
      <c r="Z119">
        <v>0</v>
      </c>
      <c r="AA119">
        <v>0</v>
      </c>
      <c r="AB119">
        <v>0</v>
      </c>
      <c r="AC119">
        <v>0</v>
      </c>
      <c r="AD119">
        <v>-1</v>
      </c>
      <c r="AE119">
        <v>0</v>
      </c>
      <c r="AF119">
        <v>0</v>
      </c>
      <c r="AG119">
        <v>0</v>
      </c>
      <c r="AH119">
        <v>-6</v>
      </c>
      <c r="AI119">
        <v>0</v>
      </c>
      <c r="AJ119">
        <v>0</v>
      </c>
      <c r="AK119">
        <v>0</v>
      </c>
      <c r="AL119">
        <v>0</v>
      </c>
      <c r="AM119">
        <v>0</v>
      </c>
    </row>
    <row r="120" spans="1:39" x14ac:dyDescent="0.3">
      <c r="A120" s="2" t="s">
        <v>247</v>
      </c>
      <c r="B120" s="2" t="s">
        <v>248</v>
      </c>
      <c r="C120" t="s">
        <v>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-1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-1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-2</v>
      </c>
      <c r="AL120">
        <v>0</v>
      </c>
      <c r="AM120">
        <v>0</v>
      </c>
    </row>
    <row r="121" spans="1:39" x14ac:dyDescent="0.3">
      <c r="A121" s="2" t="s">
        <v>249</v>
      </c>
      <c r="B121" s="2" t="s">
        <v>250</v>
      </c>
      <c r="C121" t="s">
        <v>8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-1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-1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</row>
    <row r="122" spans="1:39" x14ac:dyDescent="0.3">
      <c r="A122" s="2" t="s">
        <v>251</v>
      </c>
      <c r="B122" s="2" t="s">
        <v>252</v>
      </c>
      <c r="C122" t="s">
        <v>8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-1</v>
      </c>
      <c r="T122">
        <v>0</v>
      </c>
      <c r="U122">
        <v>0</v>
      </c>
      <c r="V122">
        <v>0</v>
      </c>
      <c r="W122">
        <v>-1</v>
      </c>
      <c r="X122">
        <v>0</v>
      </c>
      <c r="Y122">
        <v>-1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-1</v>
      </c>
      <c r="AL122">
        <v>0</v>
      </c>
      <c r="AM122">
        <v>0</v>
      </c>
    </row>
    <row r="123" spans="1:39" x14ac:dyDescent="0.3">
      <c r="A123" s="2" t="s">
        <v>253</v>
      </c>
      <c r="B123" s="2" t="s">
        <v>254</v>
      </c>
      <c r="C123" t="s">
        <v>8</v>
      </c>
      <c r="D123">
        <v>0</v>
      </c>
      <c r="E123">
        <v>-1</v>
      </c>
      <c r="F123">
        <v>-1</v>
      </c>
      <c r="G123">
        <v>-1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-1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-1</v>
      </c>
      <c r="AC123">
        <v>-1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</row>
    <row r="124" spans="1:39" x14ac:dyDescent="0.3">
      <c r="A124" s="2" t="s">
        <v>255</v>
      </c>
      <c r="B124" s="2" t="s">
        <v>256</v>
      </c>
      <c r="C124" t="s">
        <v>119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-1</v>
      </c>
      <c r="AK124">
        <v>0</v>
      </c>
      <c r="AL124">
        <v>0</v>
      </c>
      <c r="AM124">
        <v>0</v>
      </c>
    </row>
    <row r="125" spans="1:39" x14ac:dyDescent="0.3">
      <c r="A125" s="2" t="s">
        <v>257</v>
      </c>
      <c r="B125" s="2" t="s">
        <v>258</v>
      </c>
      <c r="C125" t="s">
        <v>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-1</v>
      </c>
      <c r="S125">
        <v>0</v>
      </c>
      <c r="T125">
        <v>0</v>
      </c>
      <c r="U125">
        <v>0</v>
      </c>
      <c r="V125">
        <v>-1</v>
      </c>
      <c r="W125">
        <v>0</v>
      </c>
      <c r="X125">
        <v>-1</v>
      </c>
      <c r="Y125">
        <v>-1</v>
      </c>
      <c r="Z125">
        <v>0</v>
      </c>
      <c r="AA125">
        <v>0</v>
      </c>
      <c r="AB125">
        <v>0</v>
      </c>
      <c r="AC125">
        <v>-1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-1</v>
      </c>
      <c r="AL125">
        <v>0</v>
      </c>
      <c r="AM125">
        <v>0</v>
      </c>
    </row>
    <row r="126" spans="1:39" x14ac:dyDescent="0.3">
      <c r="A126" s="2" t="s">
        <v>259</v>
      </c>
      <c r="B126" s="2" t="s">
        <v>260</v>
      </c>
      <c r="C126" t="s">
        <v>20</v>
      </c>
      <c r="D126">
        <v>-7754.3710000000001</v>
      </c>
      <c r="E126">
        <v>-10108.477999999999</v>
      </c>
      <c r="F126">
        <v>-7106.0060000000003</v>
      </c>
      <c r="G126">
        <v>-5571.9930000000004</v>
      </c>
      <c r="H126">
        <v>-8229.6919999999991</v>
      </c>
      <c r="I126">
        <v>-6085.7060000000001</v>
      </c>
      <c r="J126">
        <v>-7828.5020000000004</v>
      </c>
      <c r="K126">
        <v>-9618.7219999999998</v>
      </c>
      <c r="L126">
        <v>-8570.7030000000013</v>
      </c>
      <c r="M126">
        <v>-9260.2340000000004</v>
      </c>
      <c r="N126">
        <v>-7999.5290000000005</v>
      </c>
      <c r="O126">
        <v>-6998.1360000000004</v>
      </c>
      <c r="P126">
        <v>-10276.5</v>
      </c>
      <c r="Q126">
        <v>-6778.6120000000001</v>
      </c>
      <c r="R126">
        <v>-7130.3720000000003</v>
      </c>
      <c r="S126">
        <v>-4427.5389999999998</v>
      </c>
      <c r="T126">
        <v>-13207.513000000001</v>
      </c>
      <c r="U126">
        <v>-8646.7979999999989</v>
      </c>
      <c r="V126">
        <v>-9071.82</v>
      </c>
      <c r="W126">
        <v>-11619.544</v>
      </c>
      <c r="X126">
        <v>-4631.41</v>
      </c>
      <c r="Y126">
        <v>-11412.894</v>
      </c>
      <c r="Z126">
        <v>-10388.041999999999</v>
      </c>
      <c r="AA126">
        <v>-11193.084000000001</v>
      </c>
      <c r="AB126">
        <v>-11050.467000000001</v>
      </c>
      <c r="AC126">
        <v>-6956.8360000000002</v>
      </c>
      <c r="AD126">
        <v>-5810.0039999999999</v>
      </c>
      <c r="AE126">
        <v>-11603.119000000001</v>
      </c>
      <c r="AF126">
        <v>-8837.2270000000008</v>
      </c>
      <c r="AG126">
        <v>-6611.8109999999997</v>
      </c>
      <c r="AH126">
        <v>-6285.7650000000003</v>
      </c>
      <c r="AI126">
        <v>-9936.27</v>
      </c>
      <c r="AJ126">
        <v>-9596.5669999999991</v>
      </c>
      <c r="AK126">
        <v>-9881.4940000000006</v>
      </c>
      <c r="AL126">
        <v>-9612.5849999999991</v>
      </c>
      <c r="AM126">
        <v>-7861.2640000000001</v>
      </c>
    </row>
    <row r="127" spans="1:39" x14ac:dyDescent="0.3">
      <c r="A127" s="2" t="s">
        <v>261</v>
      </c>
      <c r="B127" s="2" t="s">
        <v>262</v>
      </c>
      <c r="C127" t="s">
        <v>8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-1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-6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</row>
    <row r="128" spans="1:39" x14ac:dyDescent="0.3">
      <c r="A128" s="2" t="s">
        <v>263</v>
      </c>
      <c r="B128" s="2" t="s">
        <v>264</v>
      </c>
      <c r="C128" t="s">
        <v>130</v>
      </c>
      <c r="D128">
        <v>0</v>
      </c>
      <c r="E128">
        <v>0</v>
      </c>
      <c r="F128">
        <v>0</v>
      </c>
      <c r="G128">
        <v>-2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-10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</row>
    <row r="129" spans="1:39" x14ac:dyDescent="0.3">
      <c r="A129" s="2" t="s">
        <v>265</v>
      </c>
      <c r="B129" s="2" t="s">
        <v>266</v>
      </c>
      <c r="C129" t="s">
        <v>8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-2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-3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-10</v>
      </c>
    </row>
    <row r="130" spans="1:39" x14ac:dyDescent="0.3">
      <c r="A130" s="2" t="s">
        <v>267</v>
      </c>
      <c r="B130" s="2" t="s">
        <v>268</v>
      </c>
      <c r="C130" t="s">
        <v>8</v>
      </c>
      <c r="D130">
        <v>0</v>
      </c>
      <c r="E130">
        <v>-1</v>
      </c>
      <c r="F130">
        <v>0</v>
      </c>
      <c r="G130">
        <v>0</v>
      </c>
      <c r="H130">
        <v>-1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-1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-1</v>
      </c>
      <c r="W130">
        <v>0</v>
      </c>
      <c r="X130">
        <v>-1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-1</v>
      </c>
      <c r="AG130">
        <v>0</v>
      </c>
      <c r="AH130">
        <v>0</v>
      </c>
      <c r="AI130">
        <v>0</v>
      </c>
      <c r="AJ130">
        <v>0</v>
      </c>
      <c r="AK130">
        <v>-1</v>
      </c>
      <c r="AL130">
        <v>0</v>
      </c>
      <c r="AM130">
        <v>0</v>
      </c>
    </row>
    <row r="131" spans="1:39" x14ac:dyDescent="0.3">
      <c r="A131" s="2" t="s">
        <v>269</v>
      </c>
      <c r="B131" s="2" t="s">
        <v>270</v>
      </c>
      <c r="C131" t="s">
        <v>119</v>
      </c>
      <c r="D131">
        <v>0</v>
      </c>
      <c r="E131">
        <v>-20</v>
      </c>
      <c r="F131">
        <v>0</v>
      </c>
      <c r="G131">
        <v>0</v>
      </c>
      <c r="H131">
        <v>0</v>
      </c>
      <c r="I131">
        <v>0</v>
      </c>
      <c r="J131">
        <v>-25</v>
      </c>
      <c r="K131">
        <v>0</v>
      </c>
      <c r="L131">
        <v>-20</v>
      </c>
      <c r="M131">
        <v>0</v>
      </c>
      <c r="N131">
        <v>-25</v>
      </c>
      <c r="O131">
        <v>0</v>
      </c>
      <c r="P131">
        <v>0</v>
      </c>
      <c r="Q131">
        <v>0</v>
      </c>
      <c r="R131">
        <v>0</v>
      </c>
      <c r="S131">
        <v>-25</v>
      </c>
      <c r="T131">
        <v>0</v>
      </c>
      <c r="U131">
        <v>0</v>
      </c>
      <c r="V131">
        <v>-20</v>
      </c>
      <c r="W131">
        <v>0</v>
      </c>
      <c r="X131">
        <v>-25</v>
      </c>
      <c r="Y131">
        <v>0</v>
      </c>
      <c r="Z131">
        <v>0</v>
      </c>
      <c r="AA131">
        <v>0</v>
      </c>
      <c r="AB131">
        <v>0</v>
      </c>
      <c r="AC131">
        <v>-25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-20</v>
      </c>
      <c r="AK131">
        <v>0</v>
      </c>
      <c r="AL131">
        <v>-25</v>
      </c>
      <c r="AM131">
        <v>0</v>
      </c>
    </row>
    <row r="132" spans="1:39" x14ac:dyDescent="0.3">
      <c r="A132" s="2" t="s">
        <v>271</v>
      </c>
      <c r="B132" s="2" t="s">
        <v>272</v>
      </c>
      <c r="C132" t="s">
        <v>8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-2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-1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</row>
    <row r="133" spans="1:39" x14ac:dyDescent="0.3">
      <c r="A133" s="2" t="s">
        <v>273</v>
      </c>
      <c r="B133" s="2" t="s">
        <v>274</v>
      </c>
      <c r="C133" t="s">
        <v>8</v>
      </c>
      <c r="D133">
        <v>0</v>
      </c>
      <c r="E133">
        <v>0</v>
      </c>
      <c r="F133">
        <v>0</v>
      </c>
      <c r="G133">
        <v>0</v>
      </c>
      <c r="H133">
        <v>-1</v>
      </c>
      <c r="I133">
        <v>0</v>
      </c>
      <c r="J133">
        <v>-1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-2</v>
      </c>
      <c r="AE133">
        <v>-1</v>
      </c>
      <c r="AF133">
        <v>0</v>
      </c>
      <c r="AG133">
        <v>-2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</row>
    <row r="134" spans="1:39" x14ac:dyDescent="0.3">
      <c r="A134" s="2" t="s">
        <v>275</v>
      </c>
      <c r="B134" s="2" t="s">
        <v>276</v>
      </c>
      <c r="C134" t="s">
        <v>8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-1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</row>
    <row r="135" spans="1:39" x14ac:dyDescent="0.3">
      <c r="A135" s="2" t="s">
        <v>277</v>
      </c>
      <c r="B135" s="2" t="s">
        <v>278</v>
      </c>
      <c r="C135" t="s">
        <v>8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-24</v>
      </c>
      <c r="AA135">
        <v>0</v>
      </c>
      <c r="AB135">
        <v>0</v>
      </c>
      <c r="AC135">
        <v>-14</v>
      </c>
      <c r="AD135">
        <v>0</v>
      </c>
      <c r="AE135">
        <v>-4</v>
      </c>
      <c r="AF135">
        <v>0</v>
      </c>
      <c r="AG135">
        <v>0</v>
      </c>
      <c r="AH135">
        <v>0</v>
      </c>
      <c r="AI135">
        <v>-24</v>
      </c>
      <c r="AJ135">
        <v>0</v>
      </c>
      <c r="AK135">
        <v>0</v>
      </c>
      <c r="AL135">
        <v>0</v>
      </c>
      <c r="AM135">
        <v>0</v>
      </c>
    </row>
    <row r="136" spans="1:39" x14ac:dyDescent="0.3">
      <c r="A136" s="2" t="s">
        <v>279</v>
      </c>
      <c r="B136" s="2" t="s">
        <v>280</v>
      </c>
      <c r="C136" t="s">
        <v>20</v>
      </c>
      <c r="D136">
        <v>-75737.625999999989</v>
      </c>
      <c r="E136">
        <v>-71401.112999999998</v>
      </c>
      <c r="F136">
        <v>-78523.601999999999</v>
      </c>
      <c r="G136">
        <v>-44900.998999999996</v>
      </c>
      <c r="H136">
        <v>-67192.883000000002</v>
      </c>
      <c r="I136">
        <v>-83730.290999999997</v>
      </c>
      <c r="J136">
        <v>-86024.082999999999</v>
      </c>
      <c r="K136">
        <v>-99100.039000000004</v>
      </c>
      <c r="L136">
        <v>-88940.422999999995</v>
      </c>
      <c r="M136">
        <v>-84398.989000000001</v>
      </c>
      <c r="N136">
        <v>-68431.366999999998</v>
      </c>
      <c r="O136">
        <v>-51398.068000000014</v>
      </c>
      <c r="P136">
        <v>-57424.362000000001</v>
      </c>
      <c r="Q136">
        <v>-80526.296999999991</v>
      </c>
      <c r="R136">
        <v>-68597.959000000003</v>
      </c>
      <c r="S136">
        <v>-58190.743000000002</v>
      </c>
      <c r="T136">
        <v>-102608.59699999999</v>
      </c>
      <c r="U136">
        <v>-70247.582000000009</v>
      </c>
      <c r="V136">
        <v>-68819.551999999996</v>
      </c>
      <c r="W136">
        <v>-90649.792000000001</v>
      </c>
      <c r="X136">
        <v>-79685.509000000005</v>
      </c>
      <c r="Y136">
        <v>-68789.79800000001</v>
      </c>
      <c r="Z136">
        <v>-70017.805999999997</v>
      </c>
      <c r="AA136">
        <v>-61982.091</v>
      </c>
      <c r="AB136">
        <v>-64513.803</v>
      </c>
      <c r="AC136">
        <v>-73539.608999999997</v>
      </c>
      <c r="AD136">
        <v>-72212.353999999992</v>
      </c>
      <c r="AE136">
        <v>-93471.301999999996</v>
      </c>
      <c r="AF136">
        <v>-104648.425</v>
      </c>
      <c r="AG136">
        <v>-78242.582999999999</v>
      </c>
      <c r="AH136">
        <v>-96116.608000000007</v>
      </c>
      <c r="AI136">
        <v>-84172.10500000001</v>
      </c>
      <c r="AJ136">
        <v>-87282.601999999999</v>
      </c>
      <c r="AK136">
        <v>-84663.88</v>
      </c>
      <c r="AL136">
        <v>-62845.019</v>
      </c>
      <c r="AM136">
        <v>-60147.307999999997</v>
      </c>
    </row>
    <row r="137" spans="1:39" x14ac:dyDescent="0.3">
      <c r="A137" s="2" t="s">
        <v>281</v>
      </c>
      <c r="B137" s="2" t="s">
        <v>282</v>
      </c>
      <c r="C137" t="s">
        <v>283</v>
      </c>
      <c r="D137">
        <v>0</v>
      </c>
      <c r="E137">
        <v>-7.5</v>
      </c>
      <c r="F137">
        <v>-10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-2</v>
      </c>
      <c r="AD137">
        <v>0</v>
      </c>
      <c r="AE137">
        <v>0</v>
      </c>
      <c r="AF137">
        <v>0</v>
      </c>
      <c r="AG137">
        <v>-3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</row>
    <row r="138" spans="1:39" x14ac:dyDescent="0.3">
      <c r="A138" s="2" t="s">
        <v>284</v>
      </c>
      <c r="B138" s="2" t="s">
        <v>285</v>
      </c>
      <c r="C138" t="s">
        <v>8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-36</v>
      </c>
      <c r="J138">
        <v>-48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-36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-36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</row>
    <row r="139" spans="1:39" x14ac:dyDescent="0.3">
      <c r="A139" s="2" t="s">
        <v>286</v>
      </c>
      <c r="B139" s="2" t="s">
        <v>287</v>
      </c>
      <c r="C139" t="s">
        <v>8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-1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-2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</row>
    <row r="140" spans="1:39" x14ac:dyDescent="0.3">
      <c r="A140" s="2" t="s">
        <v>288</v>
      </c>
      <c r="B140" s="2" t="s">
        <v>289</v>
      </c>
      <c r="C140" t="s">
        <v>8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-1</v>
      </c>
      <c r="L140">
        <v>0</v>
      </c>
      <c r="M140">
        <v>-1</v>
      </c>
      <c r="N140">
        <v>0</v>
      </c>
      <c r="O140">
        <v>-2</v>
      </c>
      <c r="P140">
        <v>0</v>
      </c>
      <c r="Q140">
        <v>0</v>
      </c>
      <c r="R140">
        <v>0</v>
      </c>
      <c r="S140">
        <v>0</v>
      </c>
      <c r="T140">
        <v>-2</v>
      </c>
      <c r="U140">
        <v>0</v>
      </c>
      <c r="V140">
        <v>0</v>
      </c>
      <c r="W140">
        <v>0</v>
      </c>
      <c r="X140">
        <v>-1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-1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-1</v>
      </c>
    </row>
    <row r="141" spans="1:39" x14ac:dyDescent="0.3">
      <c r="A141" s="2" t="s">
        <v>290</v>
      </c>
      <c r="B141" s="2" t="s">
        <v>291</v>
      </c>
      <c r="C141" t="s">
        <v>8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-1</v>
      </c>
      <c r="AJ141">
        <v>0</v>
      </c>
      <c r="AK141">
        <v>-1</v>
      </c>
      <c r="AL141">
        <v>0</v>
      </c>
      <c r="AM141">
        <v>0</v>
      </c>
    </row>
    <row r="142" spans="1:39" x14ac:dyDescent="0.3">
      <c r="A142" s="2" t="s">
        <v>292</v>
      </c>
      <c r="B142" s="2" t="s">
        <v>293</v>
      </c>
      <c r="C142" t="s">
        <v>130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-250</v>
      </c>
      <c r="L142">
        <v>0</v>
      </c>
      <c r="M142">
        <v>0</v>
      </c>
      <c r="N142">
        <v>0</v>
      </c>
      <c r="O142">
        <v>-55</v>
      </c>
      <c r="P142">
        <v>0</v>
      </c>
      <c r="Q142">
        <v>0</v>
      </c>
      <c r="R142">
        <v>-60</v>
      </c>
      <c r="S142">
        <v>-40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-130</v>
      </c>
      <c r="AC142">
        <v>0</v>
      </c>
      <c r="AD142">
        <v>0</v>
      </c>
      <c r="AE142">
        <v>0</v>
      </c>
      <c r="AF142">
        <v>0</v>
      </c>
      <c r="AG142">
        <v>-48</v>
      </c>
      <c r="AH142">
        <v>0</v>
      </c>
      <c r="AI142">
        <v>-42317.35</v>
      </c>
      <c r="AJ142">
        <v>0</v>
      </c>
      <c r="AK142">
        <v>0</v>
      </c>
      <c r="AL142">
        <v>-245</v>
      </c>
      <c r="AM142">
        <v>0</v>
      </c>
    </row>
    <row r="143" spans="1:39" x14ac:dyDescent="0.3">
      <c r="A143" s="2" t="s">
        <v>294</v>
      </c>
      <c r="B143" s="2" t="s">
        <v>295</v>
      </c>
      <c r="C143" t="s">
        <v>8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-2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-4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</row>
    <row r="144" spans="1:39" x14ac:dyDescent="0.3">
      <c r="A144" s="2" t="s">
        <v>296</v>
      </c>
      <c r="B144" s="2" t="s">
        <v>297</v>
      </c>
      <c r="C144" t="s">
        <v>8</v>
      </c>
      <c r="D144">
        <v>0</v>
      </c>
      <c r="E144">
        <v>-2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-2</v>
      </c>
      <c r="AA144">
        <v>0</v>
      </c>
      <c r="AB144">
        <v>-2</v>
      </c>
      <c r="AC144">
        <v>0</v>
      </c>
      <c r="AD144">
        <v>-2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</row>
    <row r="145" spans="1:39" x14ac:dyDescent="0.3">
      <c r="A145" s="2" t="s">
        <v>298</v>
      </c>
      <c r="B145" s="2" t="s">
        <v>299</v>
      </c>
      <c r="C145" t="s">
        <v>8</v>
      </c>
      <c r="D145">
        <v>-2</v>
      </c>
      <c r="E145">
        <v>0</v>
      </c>
      <c r="F145">
        <v>0</v>
      </c>
      <c r="G145">
        <v>-4</v>
      </c>
      <c r="H145">
        <v>0</v>
      </c>
      <c r="I145">
        <v>0</v>
      </c>
      <c r="J145">
        <v>-1</v>
      </c>
      <c r="K145">
        <v>-9</v>
      </c>
      <c r="L145">
        <v>-20</v>
      </c>
      <c r="M145">
        <v>0</v>
      </c>
      <c r="N145">
        <v>-4</v>
      </c>
      <c r="O145">
        <v>-1</v>
      </c>
      <c r="P145">
        <v>0</v>
      </c>
      <c r="Q145">
        <v>-5</v>
      </c>
      <c r="R145">
        <v>-4</v>
      </c>
      <c r="S145">
        <v>-4</v>
      </c>
      <c r="T145">
        <v>-5</v>
      </c>
      <c r="U145">
        <v>0</v>
      </c>
      <c r="V145">
        <v>0</v>
      </c>
      <c r="W145">
        <v>0</v>
      </c>
      <c r="X145">
        <v>-4</v>
      </c>
      <c r="Y145">
        <v>-2</v>
      </c>
      <c r="Z145">
        <v>0</v>
      </c>
      <c r="AA145">
        <v>0</v>
      </c>
      <c r="AB145">
        <v>0</v>
      </c>
      <c r="AC145">
        <v>-10</v>
      </c>
      <c r="AD145">
        <v>0</v>
      </c>
      <c r="AE145">
        <v>0</v>
      </c>
      <c r="AF145">
        <v>0</v>
      </c>
      <c r="AG145">
        <v>-2</v>
      </c>
      <c r="AH145">
        <v>0</v>
      </c>
      <c r="AI145">
        <v>-4</v>
      </c>
      <c r="AJ145">
        <v>0</v>
      </c>
      <c r="AK145">
        <v>-6</v>
      </c>
      <c r="AL145">
        <v>-2</v>
      </c>
      <c r="AM145">
        <v>-6</v>
      </c>
    </row>
    <row r="146" spans="1:39" x14ac:dyDescent="0.3">
      <c r="A146" s="2" t="s">
        <v>300</v>
      </c>
      <c r="B146" s="2" t="s">
        <v>301</v>
      </c>
      <c r="C146" t="s">
        <v>8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-1</v>
      </c>
      <c r="O146">
        <v>0</v>
      </c>
      <c r="P146">
        <v>-1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-2</v>
      </c>
      <c r="AI146">
        <v>0</v>
      </c>
      <c r="AJ146">
        <v>0</v>
      </c>
      <c r="AK146">
        <v>0</v>
      </c>
      <c r="AL146">
        <v>0</v>
      </c>
      <c r="AM146">
        <v>0</v>
      </c>
    </row>
    <row r="147" spans="1:39" x14ac:dyDescent="0.3">
      <c r="A147" s="2" t="s">
        <v>302</v>
      </c>
      <c r="B147" s="2" t="s">
        <v>303</v>
      </c>
      <c r="C147" t="s">
        <v>8</v>
      </c>
      <c r="D147">
        <v>-3</v>
      </c>
      <c r="E147">
        <v>-2</v>
      </c>
      <c r="F147">
        <v>-6</v>
      </c>
      <c r="G147">
        <v>0</v>
      </c>
      <c r="H147">
        <v>-1</v>
      </c>
      <c r="I147">
        <v>-1</v>
      </c>
      <c r="J147">
        <v>-1</v>
      </c>
      <c r="K147">
        <v>0</v>
      </c>
      <c r="L147">
        <v>-1</v>
      </c>
      <c r="M147">
        <v>-1</v>
      </c>
      <c r="N147">
        <v>-1</v>
      </c>
      <c r="O147">
        <v>-1</v>
      </c>
      <c r="P147">
        <v>0</v>
      </c>
      <c r="Q147">
        <v>-2</v>
      </c>
      <c r="R147">
        <v>0</v>
      </c>
      <c r="S147">
        <v>-1</v>
      </c>
      <c r="T147">
        <v>0</v>
      </c>
      <c r="U147">
        <v>-9</v>
      </c>
      <c r="V147">
        <v>-5</v>
      </c>
      <c r="W147">
        <v>-3</v>
      </c>
      <c r="X147">
        <v>-7</v>
      </c>
      <c r="Y147">
        <v>0</v>
      </c>
      <c r="Z147">
        <v>-3</v>
      </c>
      <c r="AA147">
        <v>-1</v>
      </c>
      <c r="AB147">
        <v>0</v>
      </c>
      <c r="AC147">
        <v>0</v>
      </c>
      <c r="AD147">
        <v>0</v>
      </c>
      <c r="AE147">
        <v>-1</v>
      </c>
      <c r="AF147">
        <v>-1</v>
      </c>
      <c r="AG147">
        <v>0</v>
      </c>
      <c r="AH147">
        <v>-2</v>
      </c>
      <c r="AI147">
        <v>-5</v>
      </c>
      <c r="AJ147">
        <v>-6</v>
      </c>
      <c r="AK147">
        <v>-6</v>
      </c>
      <c r="AL147">
        <v>-2</v>
      </c>
      <c r="AM147">
        <v>-3</v>
      </c>
    </row>
    <row r="148" spans="1:39" x14ac:dyDescent="0.3">
      <c r="A148" s="2" t="s">
        <v>304</v>
      </c>
      <c r="B148" s="2" t="s">
        <v>305</v>
      </c>
      <c r="C148" t="s">
        <v>8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-1</v>
      </c>
      <c r="T148">
        <v>0</v>
      </c>
      <c r="U148">
        <v>0</v>
      </c>
      <c r="V148">
        <v>0</v>
      </c>
      <c r="W148">
        <v>0</v>
      </c>
      <c r="X148">
        <v>-1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-1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-1</v>
      </c>
      <c r="AL148">
        <v>0</v>
      </c>
      <c r="AM148">
        <v>0</v>
      </c>
    </row>
    <row r="149" spans="1:39" x14ac:dyDescent="0.3">
      <c r="A149" s="2" t="s">
        <v>306</v>
      </c>
      <c r="B149" s="2" t="s">
        <v>307</v>
      </c>
      <c r="C149" t="s">
        <v>8</v>
      </c>
      <c r="D149">
        <v>0</v>
      </c>
      <c r="E149">
        <v>0</v>
      </c>
      <c r="F149">
        <v>0</v>
      </c>
      <c r="G149">
        <v>0</v>
      </c>
      <c r="H149">
        <v>-1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-1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-1</v>
      </c>
      <c r="AL149">
        <v>0</v>
      </c>
      <c r="AM149">
        <v>0</v>
      </c>
    </row>
    <row r="150" spans="1:39" x14ac:dyDescent="0.3">
      <c r="A150" s="2" t="s">
        <v>308</v>
      </c>
      <c r="B150" s="2" t="s">
        <v>309</v>
      </c>
      <c r="C150" t="s">
        <v>119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-25</v>
      </c>
      <c r="K150">
        <v>0</v>
      </c>
      <c r="L150">
        <v>0</v>
      </c>
      <c r="M150">
        <v>0</v>
      </c>
      <c r="N150">
        <v>0</v>
      </c>
      <c r="O150">
        <v>-20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-10</v>
      </c>
      <c r="AC150">
        <v>0</v>
      </c>
      <c r="AD150">
        <v>0</v>
      </c>
      <c r="AE150">
        <v>-25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</row>
    <row r="151" spans="1:39" x14ac:dyDescent="0.3">
      <c r="A151" s="2" t="s">
        <v>310</v>
      </c>
      <c r="B151" s="2" t="s">
        <v>311</v>
      </c>
      <c r="C151" t="s">
        <v>8</v>
      </c>
      <c r="D151">
        <v>0</v>
      </c>
      <c r="E151">
        <v>0</v>
      </c>
      <c r="F151">
        <v>-1</v>
      </c>
      <c r="G151">
        <v>-2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-1</v>
      </c>
      <c r="AJ151">
        <v>0</v>
      </c>
      <c r="AK151">
        <v>0</v>
      </c>
      <c r="AL151">
        <v>0</v>
      </c>
      <c r="AM151">
        <v>-1</v>
      </c>
    </row>
    <row r="152" spans="1:39" x14ac:dyDescent="0.3">
      <c r="A152" s="2" t="s">
        <v>312</v>
      </c>
      <c r="B152" s="2" t="s">
        <v>313</v>
      </c>
      <c r="C152" t="s">
        <v>8</v>
      </c>
      <c r="D152">
        <v>-3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-1</v>
      </c>
      <c r="M152">
        <v>-1</v>
      </c>
      <c r="N152">
        <v>-3</v>
      </c>
      <c r="O152">
        <v>0</v>
      </c>
      <c r="P152">
        <v>0</v>
      </c>
      <c r="Q152">
        <v>0</v>
      </c>
      <c r="R152">
        <v>0</v>
      </c>
      <c r="S152">
        <v>-5</v>
      </c>
      <c r="T152">
        <v>0</v>
      </c>
      <c r="U152">
        <v>-5</v>
      </c>
      <c r="V152">
        <v>0</v>
      </c>
      <c r="W152">
        <v>0</v>
      </c>
      <c r="X152">
        <v>-4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-36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-1</v>
      </c>
      <c r="AM152">
        <v>0</v>
      </c>
    </row>
    <row r="153" spans="1:39" x14ac:dyDescent="0.3">
      <c r="A153" s="2" t="s">
        <v>314</v>
      </c>
      <c r="B153" s="2" t="s">
        <v>315</v>
      </c>
      <c r="C153" t="s">
        <v>8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-3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-2</v>
      </c>
      <c r="AJ153">
        <v>0</v>
      </c>
      <c r="AK153">
        <v>0</v>
      </c>
      <c r="AL153">
        <v>0</v>
      </c>
      <c r="AM153">
        <v>0</v>
      </c>
    </row>
    <row r="154" spans="1:39" x14ac:dyDescent="0.3">
      <c r="A154" s="2" t="s">
        <v>316</v>
      </c>
      <c r="B154" s="2" t="s">
        <v>317</v>
      </c>
      <c r="C154" t="s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-4</v>
      </c>
      <c r="L154">
        <v>-2</v>
      </c>
      <c r="M154">
        <v>0</v>
      </c>
      <c r="N154">
        <v>-2</v>
      </c>
      <c r="O154">
        <v>0</v>
      </c>
      <c r="P154">
        <v>0</v>
      </c>
      <c r="Q154">
        <v>0</v>
      </c>
      <c r="R154">
        <v>0</v>
      </c>
      <c r="S154">
        <v>-2</v>
      </c>
      <c r="T154">
        <v>-1</v>
      </c>
      <c r="U154">
        <v>0</v>
      </c>
      <c r="V154">
        <v>0</v>
      </c>
      <c r="W154">
        <v>-1</v>
      </c>
      <c r="X154">
        <v>-5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-1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</row>
    <row r="155" spans="1:39" x14ac:dyDescent="0.3">
      <c r="A155" s="2" t="s">
        <v>318</v>
      </c>
      <c r="B155" s="2" t="s">
        <v>319</v>
      </c>
      <c r="C155" t="s">
        <v>8</v>
      </c>
      <c r="D155">
        <v>0</v>
      </c>
      <c r="E155">
        <v>0</v>
      </c>
      <c r="F155">
        <v>0</v>
      </c>
      <c r="G155">
        <v>-3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-3</v>
      </c>
      <c r="AK155">
        <v>0</v>
      </c>
      <c r="AL155">
        <v>0</v>
      </c>
      <c r="AM155">
        <v>0</v>
      </c>
    </row>
    <row r="156" spans="1:39" x14ac:dyDescent="0.3">
      <c r="A156" s="2" t="s">
        <v>320</v>
      </c>
      <c r="B156" s="2" t="s">
        <v>321</v>
      </c>
      <c r="C156" t="s">
        <v>8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-5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-40</v>
      </c>
      <c r="AI156">
        <v>0</v>
      </c>
      <c r="AJ156">
        <v>0</v>
      </c>
      <c r="AK156">
        <v>0</v>
      </c>
      <c r="AL156">
        <v>0</v>
      </c>
      <c r="AM156">
        <v>0</v>
      </c>
    </row>
    <row r="157" spans="1:39" x14ac:dyDescent="0.3">
      <c r="A157" s="2" t="s">
        <v>322</v>
      </c>
      <c r="B157" s="2" t="s">
        <v>323</v>
      </c>
      <c r="C157" t="s">
        <v>8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-2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-4</v>
      </c>
      <c r="AC157">
        <v>0</v>
      </c>
      <c r="AD157">
        <v>-1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</row>
    <row r="158" spans="1:39" x14ac:dyDescent="0.3">
      <c r="A158" s="2" t="s">
        <v>324</v>
      </c>
      <c r="B158" s="2" t="s">
        <v>325</v>
      </c>
      <c r="C158" t="s">
        <v>8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-1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-2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-2</v>
      </c>
      <c r="AL158">
        <v>0</v>
      </c>
      <c r="AM158">
        <v>0</v>
      </c>
    </row>
    <row r="159" spans="1:39" x14ac:dyDescent="0.3">
      <c r="A159" s="2" t="s">
        <v>326</v>
      </c>
      <c r="B159" s="2" t="s">
        <v>327</v>
      </c>
      <c r="C159" t="s">
        <v>8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-1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</row>
    <row r="160" spans="1:39" x14ac:dyDescent="0.3">
      <c r="A160" s="2" t="s">
        <v>328</v>
      </c>
      <c r="B160" s="2" t="s">
        <v>329</v>
      </c>
      <c r="C160" t="s">
        <v>130</v>
      </c>
      <c r="D160">
        <v>0</v>
      </c>
      <c r="E160">
        <v>0</v>
      </c>
      <c r="F160">
        <v>-30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-20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</row>
    <row r="161" spans="1:39" x14ac:dyDescent="0.3">
      <c r="A161" s="2" t="s">
        <v>330</v>
      </c>
      <c r="B161" s="2" t="s">
        <v>331</v>
      </c>
      <c r="C161" t="s">
        <v>20</v>
      </c>
      <c r="D161">
        <v>-26344.85</v>
      </c>
      <c r="E161">
        <v>-26499.1</v>
      </c>
      <c r="F161">
        <v>-33028.699999999997</v>
      </c>
      <c r="G161">
        <v>-19652.3</v>
      </c>
      <c r="H161">
        <v>-36246.949999999997</v>
      </c>
      <c r="I161">
        <v>-29370.1</v>
      </c>
      <c r="J161">
        <v>-28151.85</v>
      </c>
      <c r="K161">
        <v>-33351.949999999997</v>
      </c>
      <c r="L161">
        <v>-35758.75</v>
      </c>
      <c r="M161">
        <v>-34679.599999999999</v>
      </c>
      <c r="N161">
        <v>-25600.7</v>
      </c>
      <c r="O161">
        <v>-21977.1</v>
      </c>
      <c r="P161">
        <v>-28805.25</v>
      </c>
      <c r="Q161">
        <v>-34931.699999999997</v>
      </c>
      <c r="R161">
        <v>-32109.4</v>
      </c>
      <c r="S161">
        <v>-33685.25</v>
      </c>
      <c r="T161">
        <v>-55845.85</v>
      </c>
      <c r="U161">
        <v>-31155.85</v>
      </c>
      <c r="V161">
        <v>-35536.550000000003</v>
      </c>
      <c r="W161">
        <v>-41073.199999999997</v>
      </c>
      <c r="X161">
        <v>-39456.050000000003</v>
      </c>
      <c r="Y161">
        <v>-38563.599999999999</v>
      </c>
      <c r="Z161">
        <v>-34733.65</v>
      </c>
      <c r="AA161">
        <v>-29556.55</v>
      </c>
      <c r="AB161">
        <v>-36546.050000000003</v>
      </c>
      <c r="AC161">
        <v>-41589.300000000003</v>
      </c>
      <c r="AD161">
        <v>-41927.800000000003</v>
      </c>
      <c r="AE161">
        <v>-56520.1</v>
      </c>
      <c r="AF161">
        <v>-65283.45</v>
      </c>
      <c r="AG161">
        <v>-43603.9</v>
      </c>
      <c r="AH161">
        <v>-56315.25</v>
      </c>
      <c r="AI161">
        <v>-48664</v>
      </c>
      <c r="AJ161">
        <v>-47344.15</v>
      </c>
      <c r="AK161">
        <v>-51924.3</v>
      </c>
      <c r="AL161">
        <v>-34247.1</v>
      </c>
      <c r="AM161">
        <v>-32984.050000000003</v>
      </c>
    </row>
    <row r="162" spans="1:39" x14ac:dyDescent="0.3">
      <c r="A162" s="2" t="s">
        <v>332</v>
      </c>
      <c r="B162" s="2" t="s">
        <v>333</v>
      </c>
      <c r="C162" t="s">
        <v>8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-1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-1</v>
      </c>
      <c r="AB162">
        <v>0</v>
      </c>
      <c r="AC162">
        <v>0</v>
      </c>
      <c r="AD162">
        <v>-2</v>
      </c>
      <c r="AE162">
        <v>0</v>
      </c>
      <c r="AF162">
        <v>-5</v>
      </c>
      <c r="AG162">
        <v>-6</v>
      </c>
      <c r="AH162">
        <v>0</v>
      </c>
      <c r="AI162">
        <v>0</v>
      </c>
      <c r="AJ162">
        <v>-1</v>
      </c>
      <c r="AK162">
        <v>0</v>
      </c>
      <c r="AL162">
        <v>-1</v>
      </c>
      <c r="AM162">
        <v>0</v>
      </c>
    </row>
    <row r="163" spans="1:39" x14ac:dyDescent="0.3">
      <c r="A163" s="2" t="s">
        <v>334</v>
      </c>
      <c r="B163" s="2" t="s">
        <v>335</v>
      </c>
      <c r="C163" t="s">
        <v>8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-1</v>
      </c>
      <c r="AI163">
        <v>0</v>
      </c>
      <c r="AJ163">
        <v>0</v>
      </c>
      <c r="AK163">
        <v>0</v>
      </c>
      <c r="AL163">
        <v>0</v>
      </c>
      <c r="AM163">
        <v>0</v>
      </c>
    </row>
    <row r="164" spans="1:39" x14ac:dyDescent="0.3">
      <c r="A164" s="2" t="s">
        <v>336</v>
      </c>
      <c r="B164" s="2" t="s">
        <v>337</v>
      </c>
      <c r="C164" t="s">
        <v>8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-1</v>
      </c>
      <c r="Z164">
        <v>0</v>
      </c>
      <c r="AA164">
        <v>0</v>
      </c>
      <c r="AB164">
        <v>0</v>
      </c>
      <c r="AC164">
        <v>0</v>
      </c>
      <c r="AD164">
        <v>-1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 spans="1:39" x14ac:dyDescent="0.3">
      <c r="A165" s="2" t="s">
        <v>338</v>
      </c>
      <c r="B165" s="2" t="s">
        <v>339</v>
      </c>
      <c r="C165" t="s">
        <v>8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-1</v>
      </c>
      <c r="AM165">
        <v>0</v>
      </c>
    </row>
    <row r="166" spans="1:39" x14ac:dyDescent="0.3">
      <c r="A166" s="2" t="s">
        <v>340</v>
      </c>
      <c r="B166" s="2" t="s">
        <v>341</v>
      </c>
      <c r="C166" t="s">
        <v>8</v>
      </c>
      <c r="D166">
        <v>-6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-31</v>
      </c>
      <c r="N166">
        <v>-19</v>
      </c>
      <c r="O166">
        <v>0</v>
      </c>
      <c r="P166">
        <v>0</v>
      </c>
      <c r="Q166">
        <v>-21</v>
      </c>
      <c r="R166">
        <v>-7</v>
      </c>
      <c r="S166">
        <v>-8</v>
      </c>
      <c r="T166">
        <v>0</v>
      </c>
      <c r="U166">
        <v>0</v>
      </c>
      <c r="V166">
        <v>-20</v>
      </c>
      <c r="W166">
        <v>-1</v>
      </c>
      <c r="X166">
        <v>-4</v>
      </c>
      <c r="Y166">
        <v>0</v>
      </c>
      <c r="Z166">
        <v>0</v>
      </c>
      <c r="AA166">
        <v>0</v>
      </c>
      <c r="AB166">
        <v>-3</v>
      </c>
      <c r="AC166">
        <v>-6</v>
      </c>
      <c r="AD166">
        <v>0</v>
      </c>
      <c r="AE166">
        <v>-13</v>
      </c>
      <c r="AF166">
        <v>0</v>
      </c>
      <c r="AG166">
        <v>0</v>
      </c>
      <c r="AH166">
        <v>0</v>
      </c>
      <c r="AI166">
        <v>-5</v>
      </c>
      <c r="AJ166">
        <v>-15</v>
      </c>
      <c r="AK166">
        <v>0</v>
      </c>
      <c r="AL166">
        <v>-4</v>
      </c>
      <c r="AM166">
        <v>0</v>
      </c>
    </row>
    <row r="167" spans="1:39" x14ac:dyDescent="0.3">
      <c r="A167" s="2" t="s">
        <v>342</v>
      </c>
      <c r="B167" s="2" t="s">
        <v>343</v>
      </c>
      <c r="C167" t="s">
        <v>8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-4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 spans="1:39" x14ac:dyDescent="0.3">
      <c r="A168" s="2" t="s">
        <v>344</v>
      </c>
      <c r="B168" s="2" t="s">
        <v>345</v>
      </c>
      <c r="C168" t="s">
        <v>130</v>
      </c>
      <c r="D168">
        <v>0</v>
      </c>
      <c r="E168">
        <v>0</v>
      </c>
      <c r="F168">
        <v>0</v>
      </c>
      <c r="G168">
        <v>0</v>
      </c>
      <c r="H168">
        <v>-6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-1</v>
      </c>
      <c r="AD168">
        <v>0</v>
      </c>
      <c r="AE168">
        <v>0</v>
      </c>
      <c r="AF168">
        <v>-1</v>
      </c>
      <c r="AG168">
        <v>0</v>
      </c>
      <c r="AH168">
        <v>0</v>
      </c>
      <c r="AI168">
        <v>0</v>
      </c>
      <c r="AJ168">
        <v>-1</v>
      </c>
      <c r="AK168">
        <v>0</v>
      </c>
      <c r="AL168">
        <v>0</v>
      </c>
      <c r="AM168">
        <v>0</v>
      </c>
    </row>
    <row r="169" spans="1:39" x14ac:dyDescent="0.3">
      <c r="A169" s="2" t="s">
        <v>346</v>
      </c>
      <c r="B169" s="2" t="s">
        <v>347</v>
      </c>
      <c r="C169" t="s">
        <v>8</v>
      </c>
      <c r="D169">
        <v>-1</v>
      </c>
      <c r="E169">
        <v>0</v>
      </c>
      <c r="F169">
        <v>-2</v>
      </c>
      <c r="G169">
        <v>0</v>
      </c>
      <c r="H169">
        <v>0</v>
      </c>
      <c r="I169">
        <v>0</v>
      </c>
      <c r="J169">
        <v>-1</v>
      </c>
      <c r="K169">
        <v>-2</v>
      </c>
      <c r="L169">
        <v>0</v>
      </c>
      <c r="M169">
        <v>-1</v>
      </c>
      <c r="N169">
        <v>0</v>
      </c>
      <c r="O169">
        <v>0</v>
      </c>
      <c r="P169">
        <v>-2</v>
      </c>
      <c r="Q169">
        <v>0</v>
      </c>
      <c r="R169">
        <v>-1</v>
      </c>
      <c r="S169">
        <v>0</v>
      </c>
      <c r="T169">
        <v>-2</v>
      </c>
      <c r="U169">
        <v>0</v>
      </c>
      <c r="V169">
        <v>0</v>
      </c>
      <c r="W169">
        <v>0</v>
      </c>
      <c r="X169">
        <v>0</v>
      </c>
      <c r="Y169">
        <v>-1</v>
      </c>
      <c r="Z169">
        <v>0</v>
      </c>
      <c r="AA169">
        <v>0</v>
      </c>
      <c r="AB169">
        <v>-2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-4</v>
      </c>
      <c r="AL169">
        <v>-2</v>
      </c>
      <c r="AM169">
        <v>0</v>
      </c>
    </row>
    <row r="170" spans="1:39" x14ac:dyDescent="0.3">
      <c r="A170" s="2" t="s">
        <v>348</v>
      </c>
      <c r="B170" s="2" t="s">
        <v>349</v>
      </c>
      <c r="C170" t="s">
        <v>8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-1</v>
      </c>
      <c r="Y170">
        <v>0</v>
      </c>
      <c r="Z170">
        <v>0</v>
      </c>
      <c r="AA170">
        <v>-2</v>
      </c>
      <c r="AB170">
        <v>-7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</row>
    <row r="171" spans="1:39" x14ac:dyDescent="0.3">
      <c r="A171" s="2" t="s">
        <v>350</v>
      </c>
      <c r="B171" s="2" t="s">
        <v>351</v>
      </c>
      <c r="C171" t="s">
        <v>8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-1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</row>
    <row r="172" spans="1:39" x14ac:dyDescent="0.3">
      <c r="A172" s="2" t="s">
        <v>352</v>
      </c>
      <c r="B172" s="2" t="s">
        <v>353</v>
      </c>
      <c r="C172" t="s">
        <v>8</v>
      </c>
      <c r="D172">
        <v>0</v>
      </c>
      <c r="E172">
        <v>-6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-2</v>
      </c>
      <c r="M172">
        <v>-4</v>
      </c>
      <c r="N172">
        <v>0</v>
      </c>
      <c r="O172">
        <v>-2</v>
      </c>
      <c r="P172">
        <v>-7</v>
      </c>
      <c r="Q172">
        <v>-15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-5</v>
      </c>
      <c r="Y172">
        <v>0</v>
      </c>
      <c r="Z172">
        <v>0</v>
      </c>
      <c r="AA172">
        <v>0</v>
      </c>
      <c r="AB172">
        <v>-6</v>
      </c>
      <c r="AC172">
        <v>-15</v>
      </c>
      <c r="AD172">
        <v>0</v>
      </c>
      <c r="AE172">
        <v>0</v>
      </c>
      <c r="AF172">
        <v>0</v>
      </c>
      <c r="AG172">
        <v>-5</v>
      </c>
      <c r="AH172">
        <v>0</v>
      </c>
      <c r="AI172">
        <v>-2</v>
      </c>
      <c r="AJ172">
        <v>-10</v>
      </c>
      <c r="AK172">
        <v>0</v>
      </c>
      <c r="AL172">
        <v>0</v>
      </c>
      <c r="AM172">
        <v>-4</v>
      </c>
    </row>
    <row r="173" spans="1:39" x14ac:dyDescent="0.3">
      <c r="A173" s="2" t="s">
        <v>354</v>
      </c>
      <c r="B173" s="2" t="s">
        <v>355</v>
      </c>
      <c r="C173" t="s">
        <v>8</v>
      </c>
      <c r="D173">
        <v>0</v>
      </c>
      <c r="E173">
        <v>0</v>
      </c>
      <c r="F173">
        <v>0</v>
      </c>
      <c r="G173">
        <v>0</v>
      </c>
      <c r="H173">
        <v>-1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-1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</row>
    <row r="174" spans="1:39" x14ac:dyDescent="0.3">
      <c r="A174" s="2" t="s">
        <v>356</v>
      </c>
      <c r="B174" s="2" t="s">
        <v>357</v>
      </c>
      <c r="C174" t="s">
        <v>8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-24</v>
      </c>
      <c r="AA174">
        <v>0</v>
      </c>
      <c r="AB174">
        <v>0</v>
      </c>
      <c r="AC174">
        <v>-14</v>
      </c>
      <c r="AD174">
        <v>0</v>
      </c>
      <c r="AE174">
        <v>-4</v>
      </c>
      <c r="AF174">
        <v>0</v>
      </c>
      <c r="AG174">
        <v>0</v>
      </c>
      <c r="AH174">
        <v>0</v>
      </c>
      <c r="AI174">
        <v>-10</v>
      </c>
      <c r="AJ174">
        <v>0</v>
      </c>
      <c r="AK174">
        <v>0</v>
      </c>
      <c r="AL174">
        <v>0</v>
      </c>
      <c r="AM174">
        <v>0</v>
      </c>
    </row>
    <row r="175" spans="1:39" x14ac:dyDescent="0.3">
      <c r="A175" s="2" t="s">
        <v>358</v>
      </c>
      <c r="B175" s="2" t="s">
        <v>359</v>
      </c>
      <c r="C175" t="s">
        <v>130</v>
      </c>
      <c r="D175">
        <v>-1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-1</v>
      </c>
      <c r="AM175">
        <v>0</v>
      </c>
    </row>
    <row r="176" spans="1:39" x14ac:dyDescent="0.3">
      <c r="A176" s="2" t="s">
        <v>360</v>
      </c>
      <c r="B176" s="2" t="s">
        <v>361</v>
      </c>
      <c r="C176" t="s">
        <v>8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-1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</row>
    <row r="177" spans="1:39" x14ac:dyDescent="0.3">
      <c r="A177" s="2" t="s">
        <v>362</v>
      </c>
      <c r="B177" s="2" t="s">
        <v>363</v>
      </c>
      <c r="C177" t="s">
        <v>8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-3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-1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</row>
    <row r="178" spans="1:39" x14ac:dyDescent="0.3">
      <c r="A178" s="2" t="s">
        <v>364</v>
      </c>
      <c r="B178" s="2" t="s">
        <v>365</v>
      </c>
      <c r="C178" t="s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-3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-8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</row>
    <row r="179" spans="1:39" x14ac:dyDescent="0.3">
      <c r="A179" s="2" t="s">
        <v>366</v>
      </c>
      <c r="B179" s="2" t="s">
        <v>367</v>
      </c>
      <c r="C179" t="s">
        <v>8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-1</v>
      </c>
      <c r="R179">
        <v>0</v>
      </c>
      <c r="S179">
        <v>-1</v>
      </c>
      <c r="T179">
        <v>0</v>
      </c>
      <c r="U179">
        <v>0</v>
      </c>
      <c r="V179">
        <v>0</v>
      </c>
      <c r="W179">
        <v>-3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-4</v>
      </c>
      <c r="AD179">
        <v>0</v>
      </c>
      <c r="AE179">
        <v>0</v>
      </c>
      <c r="AF179">
        <v>-1</v>
      </c>
      <c r="AG179">
        <v>-1</v>
      </c>
      <c r="AH179">
        <v>0</v>
      </c>
      <c r="AI179">
        <v>0</v>
      </c>
      <c r="AJ179">
        <v>0</v>
      </c>
      <c r="AK179">
        <v>0</v>
      </c>
      <c r="AL179">
        <v>-1</v>
      </c>
      <c r="AM179">
        <v>0</v>
      </c>
    </row>
    <row r="180" spans="1:39" x14ac:dyDescent="0.3">
      <c r="A180" s="2" t="s">
        <v>368</v>
      </c>
      <c r="B180" s="2" t="s">
        <v>369</v>
      </c>
      <c r="C180" t="s">
        <v>8</v>
      </c>
      <c r="D180">
        <v>-1</v>
      </c>
      <c r="E180">
        <v>0</v>
      </c>
      <c r="F180">
        <v>-2</v>
      </c>
      <c r="G180">
        <v>0</v>
      </c>
      <c r="H180">
        <v>0</v>
      </c>
      <c r="I180">
        <v>-2</v>
      </c>
      <c r="J180">
        <v>0</v>
      </c>
      <c r="K180">
        <v>-1</v>
      </c>
      <c r="L180">
        <v>-1</v>
      </c>
      <c r="M180">
        <v>-1</v>
      </c>
      <c r="N180">
        <v>-1</v>
      </c>
      <c r="O180">
        <v>0</v>
      </c>
      <c r="P180">
        <v>0</v>
      </c>
      <c r="Q180">
        <v>0</v>
      </c>
      <c r="R180">
        <v>0</v>
      </c>
      <c r="S180">
        <v>-1</v>
      </c>
      <c r="T180">
        <v>0</v>
      </c>
      <c r="U180">
        <v>0</v>
      </c>
      <c r="V180">
        <v>-1</v>
      </c>
      <c r="W180">
        <v>0</v>
      </c>
      <c r="X180">
        <v>-1</v>
      </c>
      <c r="Y180">
        <v>0</v>
      </c>
      <c r="Z180">
        <v>-1</v>
      </c>
      <c r="AA180">
        <v>0</v>
      </c>
      <c r="AB180">
        <v>0</v>
      </c>
      <c r="AC180">
        <v>0</v>
      </c>
      <c r="AD180">
        <v>0</v>
      </c>
      <c r="AE180">
        <v>-1</v>
      </c>
      <c r="AF180">
        <v>-1</v>
      </c>
      <c r="AG180">
        <v>0</v>
      </c>
      <c r="AH180">
        <v>0</v>
      </c>
      <c r="AI180">
        <v>0</v>
      </c>
      <c r="AJ180">
        <v>0</v>
      </c>
      <c r="AK180">
        <v>-1</v>
      </c>
      <c r="AL180">
        <v>0</v>
      </c>
      <c r="AM180">
        <v>0</v>
      </c>
    </row>
    <row r="181" spans="1:39" x14ac:dyDescent="0.3">
      <c r="A181" s="2" t="s">
        <v>370</v>
      </c>
      <c r="B181" s="2" t="s">
        <v>371</v>
      </c>
      <c r="C181" t="s">
        <v>8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-1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-1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-1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</row>
    <row r="182" spans="1:39" x14ac:dyDescent="0.3">
      <c r="A182" s="2" t="s">
        <v>372</v>
      </c>
      <c r="B182" s="2" t="s">
        <v>373</v>
      </c>
      <c r="C182" t="s">
        <v>8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-1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 spans="1:39" x14ac:dyDescent="0.3">
      <c r="A183" s="2" t="s">
        <v>374</v>
      </c>
      <c r="B183" s="2" t="s">
        <v>375</v>
      </c>
      <c r="C183" t="s">
        <v>8</v>
      </c>
      <c r="D183">
        <v>0</v>
      </c>
      <c r="E183">
        <v>0</v>
      </c>
      <c r="F183">
        <v>0</v>
      </c>
      <c r="G183">
        <v>0</v>
      </c>
      <c r="H183">
        <v>-6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-3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</row>
    <row r="184" spans="1:39" x14ac:dyDescent="0.3">
      <c r="A184" s="2" t="s">
        <v>376</v>
      </c>
      <c r="B184" s="2" t="s">
        <v>377</v>
      </c>
      <c r="C184" t="s">
        <v>8</v>
      </c>
      <c r="D184">
        <v>0</v>
      </c>
      <c r="E184">
        <v>0</v>
      </c>
      <c r="F184">
        <v>-4</v>
      </c>
      <c r="G184">
        <v>0</v>
      </c>
      <c r="H184">
        <v>0</v>
      </c>
      <c r="I184">
        <v>0</v>
      </c>
      <c r="J184">
        <v>0</v>
      </c>
      <c r="K184">
        <v>-1</v>
      </c>
      <c r="L184">
        <v>0</v>
      </c>
      <c r="M184">
        <v>-4</v>
      </c>
      <c r="N184">
        <v>0</v>
      </c>
      <c r="O184">
        <v>-5</v>
      </c>
      <c r="P184">
        <v>0</v>
      </c>
      <c r="Q184">
        <v>-2</v>
      </c>
      <c r="R184">
        <v>-2</v>
      </c>
      <c r="S184">
        <v>-1</v>
      </c>
      <c r="T184">
        <v>-1</v>
      </c>
      <c r="U184">
        <v>0</v>
      </c>
      <c r="V184">
        <v>-3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-4</v>
      </c>
      <c r="AD184">
        <v>0</v>
      </c>
      <c r="AE184">
        <v>0</v>
      </c>
      <c r="AF184">
        <v>0</v>
      </c>
      <c r="AG184">
        <v>0</v>
      </c>
      <c r="AH184">
        <v>-1</v>
      </c>
      <c r="AI184">
        <v>0</v>
      </c>
      <c r="AJ184">
        <v>0</v>
      </c>
      <c r="AK184">
        <v>-2</v>
      </c>
      <c r="AL184">
        <v>0</v>
      </c>
      <c r="AM184">
        <v>0</v>
      </c>
    </row>
    <row r="185" spans="1:39" x14ac:dyDescent="0.3">
      <c r="A185" s="2" t="s">
        <v>378</v>
      </c>
      <c r="B185" s="2" t="s">
        <v>379</v>
      </c>
      <c r="C185" t="s">
        <v>8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-3</v>
      </c>
      <c r="R185">
        <v>0</v>
      </c>
      <c r="S185">
        <v>0</v>
      </c>
      <c r="T185">
        <v>0</v>
      </c>
      <c r="U185">
        <v>-1</v>
      </c>
      <c r="V185">
        <v>-2</v>
      </c>
      <c r="W185">
        <v>0</v>
      </c>
      <c r="X185">
        <v>-3</v>
      </c>
      <c r="Y185">
        <v>0</v>
      </c>
      <c r="Z185">
        <v>-3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-3</v>
      </c>
      <c r="AK185">
        <v>0</v>
      </c>
      <c r="AL185">
        <v>0</v>
      </c>
      <c r="AM185">
        <v>-3</v>
      </c>
    </row>
    <row r="186" spans="1:39" x14ac:dyDescent="0.3">
      <c r="A186" s="2" t="s">
        <v>380</v>
      </c>
      <c r="B186" s="2" t="s">
        <v>381</v>
      </c>
      <c r="C186" t="s">
        <v>20</v>
      </c>
      <c r="D186">
        <v>-963.05</v>
      </c>
      <c r="E186">
        <v>-1170.3499999999999</v>
      </c>
      <c r="F186">
        <v>-1279.5999999999999</v>
      </c>
      <c r="G186">
        <v>-534.29999999999995</v>
      </c>
      <c r="H186">
        <v>-1162.4000000000001</v>
      </c>
      <c r="I186">
        <v>-680.85</v>
      </c>
      <c r="J186">
        <v>-446.45</v>
      </c>
      <c r="K186">
        <v>-1051.5</v>
      </c>
      <c r="L186">
        <v>-1149.9000000000001</v>
      </c>
      <c r="M186">
        <v>-1294.8</v>
      </c>
      <c r="N186">
        <v>-731.35</v>
      </c>
      <c r="O186">
        <v>-574.4</v>
      </c>
      <c r="P186">
        <v>-644.1</v>
      </c>
      <c r="Q186">
        <v>-743.25</v>
      </c>
      <c r="R186">
        <v>-696.5</v>
      </c>
      <c r="S186">
        <v>-335.4</v>
      </c>
      <c r="T186">
        <v>-365.95</v>
      </c>
      <c r="U186">
        <v>-440.9</v>
      </c>
      <c r="V186">
        <v>-501.3</v>
      </c>
      <c r="W186">
        <v>-304.35000000000002</v>
      </c>
      <c r="X186">
        <v>-656.4</v>
      </c>
      <c r="Y186">
        <v>-846.25</v>
      </c>
      <c r="Z186">
        <v>-799.25</v>
      </c>
      <c r="AA186">
        <v>-742.05</v>
      </c>
      <c r="AB186">
        <v>-1055.3499999999999</v>
      </c>
      <c r="AC186">
        <v>-866.35</v>
      </c>
      <c r="AD186">
        <v>-823.35</v>
      </c>
      <c r="AE186">
        <v>-267.55</v>
      </c>
      <c r="AF186">
        <v>-1326.75</v>
      </c>
      <c r="AG186">
        <v>-961.35</v>
      </c>
      <c r="AH186">
        <v>-506.05</v>
      </c>
      <c r="AI186">
        <v>0</v>
      </c>
      <c r="AJ186">
        <v>0</v>
      </c>
      <c r="AK186">
        <v>0</v>
      </c>
      <c r="AL186">
        <v>-628.5</v>
      </c>
      <c r="AM186">
        <v>-257.39999999999998</v>
      </c>
    </row>
    <row r="187" spans="1:39" x14ac:dyDescent="0.3">
      <c r="A187" s="2" t="s">
        <v>382</v>
      </c>
      <c r="B187" s="2" t="s">
        <v>383</v>
      </c>
      <c r="C187" t="s">
        <v>8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-2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-2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</row>
    <row r="188" spans="1:39" x14ac:dyDescent="0.3">
      <c r="A188" s="2" t="s">
        <v>384</v>
      </c>
      <c r="B188" s="2" t="s">
        <v>385</v>
      </c>
      <c r="C188" t="s">
        <v>8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-2</v>
      </c>
      <c r="AK188">
        <v>0</v>
      </c>
      <c r="AL188">
        <v>0</v>
      </c>
      <c r="AM188">
        <v>0</v>
      </c>
    </row>
    <row r="189" spans="1:39" x14ac:dyDescent="0.3">
      <c r="A189" s="2" t="s">
        <v>386</v>
      </c>
      <c r="B189" s="2" t="s">
        <v>387</v>
      </c>
      <c r="C189" t="s">
        <v>8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-4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-2</v>
      </c>
      <c r="Z189">
        <v>0</v>
      </c>
      <c r="AA189">
        <v>0</v>
      </c>
      <c r="AB189">
        <v>-1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</row>
    <row r="190" spans="1:39" x14ac:dyDescent="0.3">
      <c r="A190" s="2" t="s">
        <v>388</v>
      </c>
      <c r="B190" s="2" t="s">
        <v>389</v>
      </c>
      <c r="C190" t="s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-1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-1</v>
      </c>
      <c r="AG190">
        <v>0</v>
      </c>
      <c r="AH190">
        <v>0</v>
      </c>
      <c r="AI190">
        <v>0</v>
      </c>
      <c r="AJ190">
        <v>-3</v>
      </c>
      <c r="AK190">
        <v>0</v>
      </c>
      <c r="AL190">
        <v>0</v>
      </c>
      <c r="AM190">
        <v>-2</v>
      </c>
    </row>
    <row r="191" spans="1:39" x14ac:dyDescent="0.3">
      <c r="A191" s="2" t="s">
        <v>390</v>
      </c>
      <c r="B191" s="2" t="s">
        <v>391</v>
      </c>
      <c r="C191" t="s">
        <v>8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-2</v>
      </c>
      <c r="Q191">
        <v>0</v>
      </c>
      <c r="R191">
        <v>0</v>
      </c>
      <c r="S191">
        <v>0</v>
      </c>
      <c r="T191">
        <v>-4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-3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-3</v>
      </c>
      <c r="AM191">
        <v>0</v>
      </c>
    </row>
    <row r="192" spans="1:39" x14ac:dyDescent="0.3">
      <c r="A192" s="2" t="s">
        <v>392</v>
      </c>
      <c r="B192" s="2" t="s">
        <v>393</v>
      </c>
      <c r="C192" t="s">
        <v>8</v>
      </c>
      <c r="D192">
        <v>0</v>
      </c>
      <c r="E192">
        <v>0</v>
      </c>
      <c r="F192">
        <v>-6</v>
      </c>
      <c r="G192">
        <v>-15</v>
      </c>
      <c r="H192">
        <v>-21</v>
      </c>
      <c r="I192">
        <v>0</v>
      </c>
      <c r="J192">
        <v>0</v>
      </c>
      <c r="K192">
        <v>-5</v>
      </c>
      <c r="L192">
        <v>-2</v>
      </c>
      <c r="M192">
        <v>-6</v>
      </c>
      <c r="N192">
        <v>-1</v>
      </c>
      <c r="O192">
        <v>-33</v>
      </c>
      <c r="P192">
        <v>0</v>
      </c>
      <c r="Q192">
        <v>-8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-4</v>
      </c>
      <c r="X192">
        <v>-6</v>
      </c>
      <c r="Y192">
        <v>0</v>
      </c>
      <c r="Z192">
        <v>-10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-6</v>
      </c>
      <c r="AG192">
        <v>0</v>
      </c>
      <c r="AH192">
        <v>0</v>
      </c>
      <c r="AI192">
        <v>-22</v>
      </c>
      <c r="AJ192">
        <v>-2</v>
      </c>
      <c r="AK192">
        <v>-6</v>
      </c>
      <c r="AL192">
        <v>0</v>
      </c>
      <c r="AM192">
        <v>-12</v>
      </c>
    </row>
    <row r="193" spans="1:39" x14ac:dyDescent="0.3">
      <c r="A193" s="2" t="s">
        <v>394</v>
      </c>
      <c r="B193" s="2" t="s">
        <v>395</v>
      </c>
      <c r="C193" t="s">
        <v>8</v>
      </c>
      <c r="D193">
        <v>0</v>
      </c>
      <c r="E193">
        <v>0</v>
      </c>
      <c r="F193">
        <v>0</v>
      </c>
      <c r="G193">
        <v>0</v>
      </c>
      <c r="H193">
        <v>-1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-3</v>
      </c>
      <c r="R193">
        <v>0</v>
      </c>
      <c r="S193">
        <v>-4</v>
      </c>
      <c r="T193">
        <v>0</v>
      </c>
      <c r="U193">
        <v>-1</v>
      </c>
      <c r="V193">
        <v>-2</v>
      </c>
      <c r="W193">
        <v>0</v>
      </c>
      <c r="X193">
        <v>0</v>
      </c>
      <c r="Y193">
        <v>0</v>
      </c>
      <c r="Z193">
        <v>0</v>
      </c>
      <c r="AA193">
        <v>-2</v>
      </c>
      <c r="AB193">
        <v>0</v>
      </c>
      <c r="AC193">
        <v>-1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-1</v>
      </c>
      <c r="AM193">
        <v>0</v>
      </c>
    </row>
    <row r="194" spans="1:39" x14ac:dyDescent="0.3">
      <c r="A194" s="2" t="s">
        <v>396</v>
      </c>
      <c r="B194" s="2" t="s">
        <v>397</v>
      </c>
      <c r="C194" t="s">
        <v>8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-8</v>
      </c>
      <c r="AG194">
        <v>0</v>
      </c>
      <c r="AH194">
        <v>0</v>
      </c>
      <c r="AI194">
        <v>-5</v>
      </c>
      <c r="AJ194">
        <v>0</v>
      </c>
      <c r="AK194">
        <v>0</v>
      </c>
      <c r="AL194">
        <v>0</v>
      </c>
      <c r="AM194">
        <v>0</v>
      </c>
    </row>
    <row r="195" spans="1:39" x14ac:dyDescent="0.3">
      <c r="A195" s="2" t="s">
        <v>398</v>
      </c>
      <c r="B195" s="2" t="s">
        <v>399</v>
      </c>
      <c r="C195" t="s">
        <v>8</v>
      </c>
      <c r="D195">
        <v>0</v>
      </c>
      <c r="E195">
        <v>0</v>
      </c>
      <c r="F195">
        <v>-1</v>
      </c>
      <c r="G195">
        <v>0</v>
      </c>
      <c r="H195">
        <v>-2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-1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-1</v>
      </c>
      <c r="Z195">
        <v>0</v>
      </c>
      <c r="AA195">
        <v>0</v>
      </c>
      <c r="AB195">
        <v>0</v>
      </c>
      <c r="AC195">
        <v>0</v>
      </c>
      <c r="AD195">
        <v>-1</v>
      </c>
      <c r="AE195">
        <v>0</v>
      </c>
      <c r="AF195">
        <v>0</v>
      </c>
      <c r="AG195">
        <v>-2</v>
      </c>
      <c r="AH195">
        <v>0</v>
      </c>
      <c r="AI195">
        <v>0</v>
      </c>
      <c r="AJ195">
        <v>-1</v>
      </c>
      <c r="AK195">
        <v>0</v>
      </c>
      <c r="AL195">
        <v>0</v>
      </c>
      <c r="AM195">
        <v>0</v>
      </c>
    </row>
    <row r="196" spans="1:39" x14ac:dyDescent="0.3">
      <c r="A196" s="2" t="s">
        <v>400</v>
      </c>
      <c r="B196" s="2" t="s">
        <v>401</v>
      </c>
      <c r="C196" t="s">
        <v>8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-2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</row>
    <row r="197" spans="1:39" x14ac:dyDescent="0.3">
      <c r="A197" s="2" t="s">
        <v>402</v>
      </c>
      <c r="B197" s="2" t="s">
        <v>403</v>
      </c>
      <c r="C197" t="s">
        <v>8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-1</v>
      </c>
      <c r="AG197">
        <v>0</v>
      </c>
      <c r="AH197">
        <v>0</v>
      </c>
      <c r="AI197">
        <v>0</v>
      </c>
      <c r="AJ197">
        <v>-1</v>
      </c>
      <c r="AK197">
        <v>0</v>
      </c>
      <c r="AL197">
        <v>0</v>
      </c>
      <c r="AM197">
        <v>0</v>
      </c>
    </row>
    <row r="198" spans="1:39" x14ac:dyDescent="0.3">
      <c r="A198" s="2" t="s">
        <v>404</v>
      </c>
      <c r="B198" s="2" t="s">
        <v>405</v>
      </c>
      <c r="C198" t="s">
        <v>8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-2</v>
      </c>
      <c r="N198">
        <v>0</v>
      </c>
      <c r="O198">
        <v>0</v>
      </c>
      <c r="P198">
        <v>-1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-1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-2</v>
      </c>
      <c r="AK198">
        <v>0</v>
      </c>
      <c r="AL198">
        <v>0</v>
      </c>
      <c r="AM198">
        <v>0</v>
      </c>
    </row>
    <row r="199" spans="1:39" x14ac:dyDescent="0.3">
      <c r="A199" s="2" t="s">
        <v>406</v>
      </c>
      <c r="B199" s="2" t="s">
        <v>407</v>
      </c>
      <c r="C199" t="s">
        <v>8</v>
      </c>
      <c r="D199">
        <v>0</v>
      </c>
      <c r="E199">
        <v>0</v>
      </c>
      <c r="F199">
        <v>0</v>
      </c>
      <c r="G199">
        <v>-3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-4</v>
      </c>
      <c r="N199">
        <v>0</v>
      </c>
      <c r="O199">
        <v>0</v>
      </c>
      <c r="P199">
        <v>-1</v>
      </c>
      <c r="Q199">
        <v>-2</v>
      </c>
      <c r="R199">
        <v>0</v>
      </c>
      <c r="S199">
        <v>0</v>
      </c>
      <c r="T199">
        <v>-11</v>
      </c>
      <c r="U199">
        <v>-12</v>
      </c>
      <c r="V199">
        <v>0</v>
      </c>
      <c r="W199">
        <v>-1</v>
      </c>
      <c r="X199">
        <v>-11</v>
      </c>
      <c r="Y199">
        <v>0</v>
      </c>
      <c r="Z199">
        <v>0</v>
      </c>
      <c r="AA199">
        <v>0</v>
      </c>
      <c r="AB199">
        <v>-1</v>
      </c>
      <c r="AC199">
        <v>-3</v>
      </c>
      <c r="AD199">
        <v>-2</v>
      </c>
      <c r="AE199">
        <v>0</v>
      </c>
      <c r="AF199">
        <v>0</v>
      </c>
      <c r="AG199">
        <v>-2</v>
      </c>
      <c r="AH199">
        <v>0</v>
      </c>
      <c r="AI199">
        <v>-6</v>
      </c>
      <c r="AJ199">
        <v>0</v>
      </c>
      <c r="AK199">
        <v>-5</v>
      </c>
      <c r="AL199">
        <v>-2</v>
      </c>
      <c r="AM199">
        <v>-5</v>
      </c>
    </row>
    <row r="200" spans="1:39" x14ac:dyDescent="0.3">
      <c r="A200" s="2" t="s">
        <v>408</v>
      </c>
      <c r="B200" s="2" t="s">
        <v>409</v>
      </c>
      <c r="C200" t="s">
        <v>37</v>
      </c>
      <c r="D200">
        <v>-5</v>
      </c>
      <c r="E200">
        <v>-2</v>
      </c>
      <c r="F200">
        <v>-1</v>
      </c>
      <c r="G200">
        <v>0</v>
      </c>
      <c r="H200">
        <v>-1</v>
      </c>
      <c r="I200">
        <v>-1</v>
      </c>
      <c r="J200">
        <v>-1</v>
      </c>
      <c r="K200">
        <v>-2</v>
      </c>
      <c r="L200">
        <v>0</v>
      </c>
      <c r="M200">
        <v>-4</v>
      </c>
      <c r="N200">
        <v>-1</v>
      </c>
      <c r="O200">
        <v>-2</v>
      </c>
      <c r="P200">
        <v>0</v>
      </c>
      <c r="Q200">
        <v>-1</v>
      </c>
      <c r="R200">
        <v>-2</v>
      </c>
      <c r="S200">
        <v>0</v>
      </c>
      <c r="T200">
        <v>-4</v>
      </c>
      <c r="U200">
        <v>0</v>
      </c>
      <c r="V200">
        <v>0</v>
      </c>
      <c r="W200">
        <v>0</v>
      </c>
      <c r="X200">
        <v>-2</v>
      </c>
      <c r="Y200">
        <v>-1</v>
      </c>
      <c r="Z200">
        <v>-1</v>
      </c>
      <c r="AA200">
        <v>-2</v>
      </c>
      <c r="AB200">
        <v>-1</v>
      </c>
      <c r="AC200">
        <v>-3</v>
      </c>
      <c r="AD200">
        <v>-1</v>
      </c>
      <c r="AE200">
        <v>0</v>
      </c>
      <c r="AF200">
        <v>-2</v>
      </c>
      <c r="AG200">
        <v>-3</v>
      </c>
      <c r="AH200">
        <v>-3</v>
      </c>
      <c r="AI200">
        <v>0</v>
      </c>
      <c r="AJ200">
        <v>-2</v>
      </c>
      <c r="AK200">
        <v>-3</v>
      </c>
      <c r="AL200">
        <v>-2</v>
      </c>
      <c r="AM200">
        <v>-2</v>
      </c>
    </row>
    <row r="201" spans="1:39" x14ac:dyDescent="0.3">
      <c r="A201" s="2" t="s">
        <v>410</v>
      </c>
      <c r="B201" s="2" t="s">
        <v>411</v>
      </c>
      <c r="C201" t="s">
        <v>8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-1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-1</v>
      </c>
      <c r="AD201">
        <v>-1</v>
      </c>
      <c r="AE201">
        <v>0</v>
      </c>
      <c r="AF201">
        <v>0</v>
      </c>
      <c r="AG201">
        <v>0</v>
      </c>
      <c r="AH201">
        <v>0</v>
      </c>
      <c r="AI201">
        <v>-2</v>
      </c>
      <c r="AJ201">
        <v>0</v>
      </c>
      <c r="AK201">
        <v>0</v>
      </c>
      <c r="AL201">
        <v>0</v>
      </c>
      <c r="AM201">
        <v>0</v>
      </c>
    </row>
    <row r="202" spans="1:39" x14ac:dyDescent="0.3">
      <c r="A202" s="2" t="s">
        <v>412</v>
      </c>
      <c r="B202" s="2" t="s">
        <v>413</v>
      </c>
      <c r="C202" t="s">
        <v>20</v>
      </c>
      <c r="D202">
        <v>0</v>
      </c>
      <c r="E202">
        <v>0</v>
      </c>
      <c r="F202">
        <v>0</v>
      </c>
      <c r="G202">
        <v>0</v>
      </c>
      <c r="H202">
        <v>-1048.134</v>
      </c>
      <c r="I202">
        <v>0</v>
      </c>
      <c r="J202">
        <v>0</v>
      </c>
      <c r="K202">
        <v>-453.34100000000001</v>
      </c>
      <c r="L202">
        <v>0</v>
      </c>
      <c r="M202">
        <v>0</v>
      </c>
      <c r="N202">
        <v>-1592.175</v>
      </c>
      <c r="O202">
        <v>0</v>
      </c>
      <c r="P202">
        <v>-16.8</v>
      </c>
      <c r="Q202">
        <v>0</v>
      </c>
      <c r="R202">
        <v>0</v>
      </c>
      <c r="S202">
        <v>0</v>
      </c>
      <c r="T202">
        <v>-527.29999999999995</v>
      </c>
      <c r="U202">
        <v>0</v>
      </c>
      <c r="V202">
        <v>0</v>
      </c>
      <c r="W202">
        <v>-1389.38</v>
      </c>
      <c r="X202">
        <v>0</v>
      </c>
      <c r="Y202">
        <v>0</v>
      </c>
      <c r="Z202">
        <v>-1378.7719999999999</v>
      </c>
      <c r="AA202">
        <v>0</v>
      </c>
      <c r="AB202">
        <v>-207.72300000000001</v>
      </c>
      <c r="AC202">
        <v>0</v>
      </c>
      <c r="AD202">
        <v>0</v>
      </c>
      <c r="AE202">
        <v>-1220.5920000000001</v>
      </c>
      <c r="AF202">
        <v>0</v>
      </c>
      <c r="AG202">
        <v>0</v>
      </c>
      <c r="AH202">
        <v>0</v>
      </c>
      <c r="AI202">
        <v>-1297.1679999999999</v>
      </c>
      <c r="AJ202">
        <v>0</v>
      </c>
      <c r="AK202">
        <v>-1251.3330000000001</v>
      </c>
      <c r="AL202">
        <v>0</v>
      </c>
      <c r="AM202">
        <v>0</v>
      </c>
    </row>
    <row r="203" spans="1:39" x14ac:dyDescent="0.3">
      <c r="A203" s="2" t="s">
        <v>414</v>
      </c>
      <c r="B203" s="2" t="s">
        <v>415</v>
      </c>
      <c r="C203" t="s">
        <v>8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-2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</row>
    <row r="204" spans="1:39" x14ac:dyDescent="0.3">
      <c r="A204" s="2" t="s">
        <v>416</v>
      </c>
      <c r="B204" s="2" t="s">
        <v>417</v>
      </c>
      <c r="C204" t="s">
        <v>8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-2</v>
      </c>
      <c r="AE204">
        <v>0</v>
      </c>
      <c r="AF204">
        <v>0</v>
      </c>
      <c r="AG204">
        <v>0</v>
      </c>
      <c r="AH204">
        <v>0</v>
      </c>
      <c r="AI204">
        <v>-2</v>
      </c>
      <c r="AJ204">
        <v>0</v>
      </c>
      <c r="AK204">
        <v>0</v>
      </c>
      <c r="AL204">
        <v>0</v>
      </c>
      <c r="AM204">
        <v>0</v>
      </c>
    </row>
    <row r="205" spans="1:39" x14ac:dyDescent="0.3">
      <c r="A205" s="2" t="s">
        <v>418</v>
      </c>
      <c r="B205" s="2" t="s">
        <v>419</v>
      </c>
      <c r="C205" t="s">
        <v>8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-2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</row>
    <row r="206" spans="1:39" x14ac:dyDescent="0.3">
      <c r="A206" s="2" t="s">
        <v>420</v>
      </c>
      <c r="B206" s="2" t="s">
        <v>421</v>
      </c>
      <c r="C206" t="s">
        <v>8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-2</v>
      </c>
      <c r="O206">
        <v>0</v>
      </c>
      <c r="P206">
        <v>-1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-3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-2</v>
      </c>
      <c r="AJ206">
        <v>-1</v>
      </c>
      <c r="AK206">
        <v>0</v>
      </c>
      <c r="AL206">
        <v>0</v>
      </c>
      <c r="AM206">
        <v>0</v>
      </c>
    </row>
    <row r="207" spans="1:39" x14ac:dyDescent="0.3">
      <c r="A207" s="2" t="s">
        <v>422</v>
      </c>
      <c r="B207" s="2" t="s">
        <v>423</v>
      </c>
      <c r="C207" t="s">
        <v>8</v>
      </c>
      <c r="D207">
        <v>-1</v>
      </c>
      <c r="E207">
        <v>-1</v>
      </c>
      <c r="F207">
        <v>0</v>
      </c>
      <c r="G207">
        <v>-3</v>
      </c>
      <c r="H207">
        <v>0</v>
      </c>
      <c r="I207">
        <v>0</v>
      </c>
      <c r="J207">
        <v>0</v>
      </c>
      <c r="K207">
        <v>-4</v>
      </c>
      <c r="L207">
        <v>-1</v>
      </c>
      <c r="M207">
        <v>0</v>
      </c>
      <c r="N207">
        <v>0</v>
      </c>
      <c r="O207">
        <v>0</v>
      </c>
      <c r="P207">
        <v>0</v>
      </c>
      <c r="Q207">
        <v>-1</v>
      </c>
      <c r="R207">
        <v>-6</v>
      </c>
      <c r="S207">
        <v>0</v>
      </c>
      <c r="T207">
        <v>0</v>
      </c>
      <c r="U207">
        <v>-3</v>
      </c>
      <c r="V207">
        <v>0</v>
      </c>
      <c r="W207">
        <v>-2</v>
      </c>
      <c r="X207">
        <v>-5</v>
      </c>
      <c r="Y207">
        <v>0</v>
      </c>
      <c r="Z207">
        <v>0</v>
      </c>
      <c r="AA207">
        <v>-1</v>
      </c>
      <c r="AB207">
        <v>-1</v>
      </c>
      <c r="AC207">
        <v>0</v>
      </c>
      <c r="AD207">
        <v>-2</v>
      </c>
      <c r="AE207">
        <v>0</v>
      </c>
      <c r="AF207">
        <v>0</v>
      </c>
      <c r="AG207">
        <v>-3</v>
      </c>
      <c r="AH207">
        <v>0</v>
      </c>
      <c r="AI207">
        <v>-5</v>
      </c>
      <c r="AJ207">
        <v>-2</v>
      </c>
      <c r="AK207">
        <v>-2</v>
      </c>
      <c r="AL207">
        <v>0</v>
      </c>
      <c r="AM207">
        <v>-5</v>
      </c>
    </row>
    <row r="208" spans="1:39" x14ac:dyDescent="0.3">
      <c r="A208" s="2" t="s">
        <v>424</v>
      </c>
      <c r="B208" s="2" t="s">
        <v>425</v>
      </c>
      <c r="C208" t="s">
        <v>8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-2</v>
      </c>
      <c r="AI208">
        <v>0</v>
      </c>
      <c r="AJ208">
        <v>0</v>
      </c>
      <c r="AK208">
        <v>0</v>
      </c>
      <c r="AL208">
        <v>0</v>
      </c>
      <c r="AM208">
        <v>0</v>
      </c>
    </row>
    <row r="209" spans="1:39" x14ac:dyDescent="0.3">
      <c r="A209" s="2" t="s">
        <v>426</v>
      </c>
      <c r="B209" s="2" t="s">
        <v>427</v>
      </c>
      <c r="C209" t="s">
        <v>8</v>
      </c>
      <c r="D209">
        <v>-2</v>
      </c>
      <c r="E209">
        <v>0</v>
      </c>
      <c r="F209">
        <v>0</v>
      </c>
      <c r="G209">
        <v>0</v>
      </c>
      <c r="H209">
        <v>-3</v>
      </c>
      <c r="I209">
        <v>-4</v>
      </c>
      <c r="J209">
        <v>0</v>
      </c>
      <c r="K209">
        <v>-3</v>
      </c>
      <c r="L209">
        <v>-2</v>
      </c>
      <c r="M209">
        <v>-3</v>
      </c>
      <c r="N209">
        <v>0</v>
      </c>
      <c r="O209">
        <v>-1</v>
      </c>
      <c r="P209">
        <v>-7</v>
      </c>
      <c r="Q209">
        <v>0</v>
      </c>
      <c r="R209">
        <v>0</v>
      </c>
      <c r="S209">
        <v>-2</v>
      </c>
      <c r="T209">
        <v>0</v>
      </c>
      <c r="U209">
        <v>-4</v>
      </c>
      <c r="V209">
        <v>-1</v>
      </c>
      <c r="W209">
        <v>-2</v>
      </c>
      <c r="X209">
        <v>-2</v>
      </c>
      <c r="Y209">
        <v>-2</v>
      </c>
      <c r="Z209">
        <v>0</v>
      </c>
      <c r="AA209">
        <v>0</v>
      </c>
      <c r="AB209">
        <v>0</v>
      </c>
      <c r="AC209">
        <v>0</v>
      </c>
      <c r="AD209">
        <v>-1</v>
      </c>
      <c r="AE209">
        <v>0</v>
      </c>
      <c r="AF209">
        <v>0</v>
      </c>
      <c r="AG209">
        <v>0</v>
      </c>
      <c r="AH209">
        <v>-3</v>
      </c>
      <c r="AI209">
        <v>-2</v>
      </c>
      <c r="AJ209">
        <v>-5</v>
      </c>
      <c r="AK209">
        <v>-2</v>
      </c>
      <c r="AL209">
        <v>0</v>
      </c>
      <c r="AM209">
        <v>-1</v>
      </c>
    </row>
    <row r="210" spans="1:39" x14ac:dyDescent="0.3">
      <c r="A210" s="2" t="s">
        <v>428</v>
      </c>
      <c r="B210" s="2" t="s">
        <v>429</v>
      </c>
      <c r="C210" t="s">
        <v>130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-1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-1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</row>
    <row r="211" spans="1:39" x14ac:dyDescent="0.3">
      <c r="A211" s="2" t="s">
        <v>430</v>
      </c>
      <c r="B211" s="2" t="s">
        <v>431</v>
      </c>
      <c r="C211" t="s">
        <v>130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-1</v>
      </c>
      <c r="AK211">
        <v>0</v>
      </c>
      <c r="AL211">
        <v>0</v>
      </c>
      <c r="AM211">
        <v>0</v>
      </c>
    </row>
    <row r="212" spans="1:39" x14ac:dyDescent="0.3">
      <c r="A212" s="2" t="s">
        <v>432</v>
      </c>
      <c r="B212" s="2" t="s">
        <v>433</v>
      </c>
      <c r="C212" t="s">
        <v>8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-1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-1</v>
      </c>
      <c r="AJ212">
        <v>-1</v>
      </c>
      <c r="AK212">
        <v>0</v>
      </c>
      <c r="AL212">
        <v>0</v>
      </c>
      <c r="AM212">
        <v>0</v>
      </c>
    </row>
    <row r="213" spans="1:39" x14ac:dyDescent="0.3">
      <c r="A213" s="2" t="s">
        <v>434</v>
      </c>
      <c r="B213" s="2" t="s">
        <v>435</v>
      </c>
      <c r="C213" t="s">
        <v>8</v>
      </c>
      <c r="D213">
        <v>0</v>
      </c>
      <c r="E213">
        <v>-3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-3</v>
      </c>
      <c r="M213">
        <v>0</v>
      </c>
      <c r="N213">
        <v>0</v>
      </c>
      <c r="O213">
        <v>0</v>
      </c>
      <c r="P213">
        <v>0</v>
      </c>
      <c r="Q213">
        <v>-3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-2</v>
      </c>
      <c r="X213">
        <v>-4</v>
      </c>
      <c r="Y213">
        <v>0</v>
      </c>
      <c r="Z213">
        <v>0</v>
      </c>
      <c r="AA213">
        <v>0</v>
      </c>
      <c r="AB213">
        <v>-3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-3</v>
      </c>
      <c r="AI213">
        <v>0</v>
      </c>
      <c r="AJ213">
        <v>0</v>
      </c>
      <c r="AK213">
        <v>0</v>
      </c>
      <c r="AL213">
        <v>0</v>
      </c>
      <c r="AM213">
        <v>0</v>
      </c>
    </row>
    <row r="214" spans="1:39" x14ac:dyDescent="0.3">
      <c r="A214" s="2" t="s">
        <v>436</v>
      </c>
      <c r="B214" s="2" t="s">
        <v>437</v>
      </c>
      <c r="C214" t="s">
        <v>8</v>
      </c>
      <c r="D214">
        <v>-2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-2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-2</v>
      </c>
      <c r="AL214">
        <v>0</v>
      </c>
      <c r="AM214">
        <v>0</v>
      </c>
    </row>
    <row r="215" spans="1:39" x14ac:dyDescent="0.3">
      <c r="A215" s="2" t="s">
        <v>438</v>
      </c>
      <c r="B215" s="2" t="s">
        <v>439</v>
      </c>
      <c r="C215" t="s">
        <v>8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-6</v>
      </c>
      <c r="R215">
        <v>0</v>
      </c>
      <c r="S215">
        <v>0</v>
      </c>
      <c r="T215">
        <v>0</v>
      </c>
      <c r="U215">
        <v>-2</v>
      </c>
      <c r="V215">
        <v>-4</v>
      </c>
      <c r="W215">
        <v>0</v>
      </c>
      <c r="X215">
        <v>-6</v>
      </c>
      <c r="Y215">
        <v>0</v>
      </c>
      <c r="Z215">
        <v>-6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-6</v>
      </c>
      <c r="AH215">
        <v>0</v>
      </c>
      <c r="AI215">
        <v>0</v>
      </c>
      <c r="AJ215">
        <v>-6</v>
      </c>
      <c r="AK215">
        <v>0</v>
      </c>
      <c r="AL215">
        <v>0</v>
      </c>
      <c r="AM215">
        <v>-3</v>
      </c>
    </row>
    <row r="216" spans="1:39" x14ac:dyDescent="0.3">
      <c r="A216" s="2" t="s">
        <v>440</v>
      </c>
      <c r="B216" s="2" t="s">
        <v>441</v>
      </c>
      <c r="C216" t="s">
        <v>8</v>
      </c>
      <c r="D216">
        <v>0</v>
      </c>
      <c r="E216">
        <v>0</v>
      </c>
      <c r="F216">
        <v>0</v>
      </c>
      <c r="G216">
        <v>-7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-4</v>
      </c>
      <c r="U216">
        <v>0</v>
      </c>
      <c r="V216">
        <v>0</v>
      </c>
      <c r="W216">
        <v>-1</v>
      </c>
      <c r="X216">
        <v>-5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-7</v>
      </c>
      <c r="AE216">
        <v>-3</v>
      </c>
      <c r="AF216">
        <v>0</v>
      </c>
      <c r="AG216">
        <v>0</v>
      </c>
      <c r="AH216">
        <v>0</v>
      </c>
      <c r="AI216">
        <v>0</v>
      </c>
      <c r="AJ216">
        <v>-4</v>
      </c>
      <c r="AK216">
        <v>0</v>
      </c>
      <c r="AL216">
        <v>0</v>
      </c>
      <c r="AM216">
        <v>0</v>
      </c>
    </row>
    <row r="217" spans="1:39" x14ac:dyDescent="0.3">
      <c r="A217" s="2" t="s">
        <v>442</v>
      </c>
      <c r="B217" s="2" t="s">
        <v>443</v>
      </c>
      <c r="C217" t="s">
        <v>8</v>
      </c>
      <c r="D217">
        <v>-5</v>
      </c>
      <c r="E217">
        <v>-1</v>
      </c>
      <c r="F217">
        <v>-3</v>
      </c>
      <c r="G217">
        <v>-3</v>
      </c>
      <c r="H217">
        <v>-1</v>
      </c>
      <c r="I217">
        <v>0</v>
      </c>
      <c r="J217">
        <v>0</v>
      </c>
      <c r="K217">
        <v>0</v>
      </c>
      <c r="L217">
        <v>0</v>
      </c>
      <c r="M217">
        <v>-1</v>
      </c>
      <c r="N217">
        <v>-1</v>
      </c>
      <c r="O217">
        <v>-2</v>
      </c>
      <c r="P217">
        <v>0</v>
      </c>
      <c r="Q217">
        <v>-6</v>
      </c>
      <c r="R217">
        <v>0</v>
      </c>
      <c r="S217">
        <v>0</v>
      </c>
      <c r="T217">
        <v>0</v>
      </c>
      <c r="U217">
        <v>0</v>
      </c>
      <c r="V217">
        <v>-3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-2</v>
      </c>
      <c r="AD217">
        <v>-1</v>
      </c>
      <c r="AE217">
        <v>0</v>
      </c>
      <c r="AF217">
        <v>0</v>
      </c>
      <c r="AG217">
        <v>-2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-3</v>
      </c>
    </row>
    <row r="218" spans="1:39" x14ac:dyDescent="0.3">
      <c r="A218" s="2" t="s">
        <v>444</v>
      </c>
      <c r="B218" s="2" t="s">
        <v>445</v>
      </c>
      <c r="C218" t="s">
        <v>8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-6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-2</v>
      </c>
      <c r="AK218">
        <v>0</v>
      </c>
      <c r="AL218">
        <v>0</v>
      </c>
      <c r="AM218">
        <v>0</v>
      </c>
    </row>
    <row r="219" spans="1:39" x14ac:dyDescent="0.3">
      <c r="A219" s="2" t="s">
        <v>446</v>
      </c>
      <c r="B219" s="2" t="s">
        <v>447</v>
      </c>
      <c r="C219" t="s">
        <v>8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-2</v>
      </c>
      <c r="R219">
        <v>0</v>
      </c>
      <c r="S219">
        <v>0</v>
      </c>
      <c r="T219">
        <v>0</v>
      </c>
      <c r="U219">
        <v>0</v>
      </c>
      <c r="V219">
        <v>-0.2</v>
      </c>
      <c r="W219">
        <v>0</v>
      </c>
      <c r="X219">
        <v>0</v>
      </c>
      <c r="Y219">
        <v>-0.12</v>
      </c>
      <c r="Z219">
        <v>0</v>
      </c>
      <c r="AA219">
        <v>0</v>
      </c>
      <c r="AB219">
        <v>-0.5</v>
      </c>
      <c r="AC219">
        <v>-0.30000000000000004</v>
      </c>
      <c r="AD219">
        <v>0</v>
      </c>
      <c r="AE219">
        <v>-0.2</v>
      </c>
      <c r="AF219">
        <v>0</v>
      </c>
      <c r="AG219">
        <v>-1</v>
      </c>
      <c r="AH219">
        <v>0</v>
      </c>
      <c r="AI219">
        <v>0</v>
      </c>
      <c r="AJ219">
        <v>-0.5</v>
      </c>
      <c r="AK219">
        <v>0</v>
      </c>
      <c r="AL219">
        <v>0</v>
      </c>
      <c r="AM219">
        <v>0</v>
      </c>
    </row>
    <row r="220" spans="1:39" x14ac:dyDescent="0.3">
      <c r="A220" s="2" t="s">
        <v>448</v>
      </c>
      <c r="B220" s="2" t="s">
        <v>449</v>
      </c>
      <c r="C220" t="s">
        <v>8</v>
      </c>
      <c r="D220">
        <v>0</v>
      </c>
      <c r="E220">
        <v>-2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-3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-4</v>
      </c>
      <c r="AA220">
        <v>0</v>
      </c>
      <c r="AB220">
        <v>-2</v>
      </c>
      <c r="AC220">
        <v>0</v>
      </c>
      <c r="AD220">
        <v>0</v>
      </c>
      <c r="AE220">
        <v>0</v>
      </c>
      <c r="AF220">
        <v>0</v>
      </c>
      <c r="AG220">
        <v>-2</v>
      </c>
      <c r="AH220">
        <v>0</v>
      </c>
      <c r="AI220">
        <v>0</v>
      </c>
      <c r="AJ220">
        <v>-6</v>
      </c>
      <c r="AK220">
        <v>0</v>
      </c>
      <c r="AL220">
        <v>0</v>
      </c>
      <c r="AM220">
        <v>0</v>
      </c>
    </row>
    <row r="221" spans="1:39" x14ac:dyDescent="0.3">
      <c r="A221" s="2" t="s">
        <v>450</v>
      </c>
      <c r="B221" s="2" t="s">
        <v>451</v>
      </c>
      <c r="C221" t="s">
        <v>8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-2</v>
      </c>
      <c r="Z221">
        <v>0</v>
      </c>
      <c r="AA221">
        <v>0</v>
      </c>
      <c r="AB221">
        <v>-3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-30</v>
      </c>
      <c r="AI221">
        <v>0</v>
      </c>
      <c r="AJ221">
        <v>0</v>
      </c>
      <c r="AK221">
        <v>0</v>
      </c>
      <c r="AL221">
        <v>0</v>
      </c>
      <c r="AM221">
        <v>0</v>
      </c>
    </row>
    <row r="222" spans="1:39" x14ac:dyDescent="0.3">
      <c r="A222" s="2" t="s">
        <v>452</v>
      </c>
      <c r="B222" s="2" t="s">
        <v>453</v>
      </c>
      <c r="C222" t="s">
        <v>8</v>
      </c>
      <c r="D222">
        <v>-3</v>
      </c>
      <c r="E222">
        <v>-3</v>
      </c>
      <c r="F222">
        <v>-3</v>
      </c>
      <c r="G222">
        <v>-1</v>
      </c>
      <c r="H222">
        <v>-2</v>
      </c>
      <c r="I222">
        <v>-5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-9</v>
      </c>
      <c r="R222">
        <v>0</v>
      </c>
      <c r="S222">
        <v>-1</v>
      </c>
      <c r="T222">
        <v>-8</v>
      </c>
      <c r="U222">
        <v>0</v>
      </c>
      <c r="V222">
        <v>-8</v>
      </c>
      <c r="W222">
        <v>-2</v>
      </c>
      <c r="X222">
        <v>-4</v>
      </c>
      <c r="Y222">
        <v>-4</v>
      </c>
      <c r="Z222">
        <v>0</v>
      </c>
      <c r="AA222">
        <v>-1</v>
      </c>
      <c r="AB222">
        <v>-4</v>
      </c>
      <c r="AC222">
        <v>-7</v>
      </c>
      <c r="AD222">
        <v>-8</v>
      </c>
      <c r="AE222">
        <v>-5</v>
      </c>
      <c r="AF222">
        <v>0</v>
      </c>
      <c r="AG222">
        <v>-14</v>
      </c>
      <c r="AH222">
        <v>0</v>
      </c>
      <c r="AI222">
        <v>-11</v>
      </c>
      <c r="AJ222">
        <v>-9</v>
      </c>
      <c r="AK222">
        <v>-10</v>
      </c>
      <c r="AL222">
        <v>-1</v>
      </c>
      <c r="AM222">
        <v>0</v>
      </c>
    </row>
    <row r="223" spans="1:39" x14ac:dyDescent="0.3">
      <c r="A223" s="2" t="s">
        <v>454</v>
      </c>
      <c r="B223" s="2" t="s">
        <v>455</v>
      </c>
      <c r="C223" t="s">
        <v>8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-2</v>
      </c>
      <c r="AG223">
        <v>2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</row>
    <row r="224" spans="1:39" x14ac:dyDescent="0.3">
      <c r="A224" s="2" t="s">
        <v>456</v>
      </c>
      <c r="B224" s="2" t="s">
        <v>457</v>
      </c>
      <c r="C224" t="s">
        <v>130</v>
      </c>
      <c r="D224">
        <v>0</v>
      </c>
      <c r="E224">
        <v>-20</v>
      </c>
      <c r="F224">
        <v>0</v>
      </c>
      <c r="G224">
        <v>0</v>
      </c>
      <c r="H224">
        <v>0</v>
      </c>
      <c r="I224">
        <v>-5</v>
      </c>
      <c r="J224">
        <v>0</v>
      </c>
      <c r="K224">
        <v>0</v>
      </c>
      <c r="L224">
        <v>0</v>
      </c>
      <c r="M224">
        <v>0</v>
      </c>
      <c r="N224">
        <v>-3</v>
      </c>
      <c r="O224">
        <v>0</v>
      </c>
      <c r="P224">
        <v>0</v>
      </c>
      <c r="Q224">
        <v>-22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-12</v>
      </c>
      <c r="AC224">
        <v>-12</v>
      </c>
      <c r="AD224">
        <v>0</v>
      </c>
      <c r="AE224">
        <v>-3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</row>
    <row r="225" spans="1:39" x14ac:dyDescent="0.3">
      <c r="A225" s="2" t="s">
        <v>458</v>
      </c>
      <c r="B225" s="2" t="s">
        <v>459</v>
      </c>
      <c r="C225" t="s">
        <v>8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-1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-1</v>
      </c>
      <c r="AI225">
        <v>0</v>
      </c>
      <c r="AJ225">
        <v>0</v>
      </c>
      <c r="AK225">
        <v>0</v>
      </c>
      <c r="AL225">
        <v>0</v>
      </c>
      <c r="AM225">
        <v>0</v>
      </c>
    </row>
    <row r="226" spans="1:39" x14ac:dyDescent="0.3">
      <c r="A226" s="2" t="s">
        <v>460</v>
      </c>
      <c r="B226" s="2" t="s">
        <v>461</v>
      </c>
      <c r="C226" t="s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-2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-1</v>
      </c>
      <c r="AK226">
        <v>0</v>
      </c>
      <c r="AL226">
        <v>0</v>
      </c>
      <c r="AM226">
        <v>0</v>
      </c>
    </row>
    <row r="227" spans="1:39" x14ac:dyDescent="0.3">
      <c r="A227" s="2" t="s">
        <v>462</v>
      </c>
      <c r="B227" s="2" t="s">
        <v>463</v>
      </c>
      <c r="C227" t="s">
        <v>8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-2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-2</v>
      </c>
      <c r="Q227">
        <v>-1</v>
      </c>
      <c r="R227">
        <v>0</v>
      </c>
      <c r="S227">
        <v>0</v>
      </c>
      <c r="T227">
        <v>-2</v>
      </c>
      <c r="U227">
        <v>0</v>
      </c>
      <c r="V227">
        <v>0</v>
      </c>
      <c r="W227">
        <v>0</v>
      </c>
      <c r="X227">
        <v>-1</v>
      </c>
      <c r="Y227">
        <v>-1</v>
      </c>
      <c r="Z227">
        <v>0</v>
      </c>
      <c r="AA227">
        <v>-1</v>
      </c>
      <c r="AB227">
        <v>0</v>
      </c>
      <c r="AC227">
        <v>0</v>
      </c>
      <c r="AD227">
        <v>-1</v>
      </c>
      <c r="AE227">
        <v>-2</v>
      </c>
      <c r="AF227">
        <v>0</v>
      </c>
      <c r="AG227">
        <v>-1</v>
      </c>
      <c r="AH227">
        <v>-2</v>
      </c>
      <c r="AI227">
        <v>-2</v>
      </c>
      <c r="AJ227">
        <v>-6</v>
      </c>
      <c r="AK227">
        <v>0</v>
      </c>
      <c r="AL227">
        <v>0</v>
      </c>
      <c r="AM227">
        <v>0</v>
      </c>
    </row>
    <row r="228" spans="1:39" x14ac:dyDescent="0.3">
      <c r="A228" s="2" t="s">
        <v>464</v>
      </c>
      <c r="B228" s="2" t="s">
        <v>465</v>
      </c>
      <c r="C228" t="s">
        <v>8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-1</v>
      </c>
      <c r="L228">
        <v>0</v>
      </c>
      <c r="M228">
        <v>0</v>
      </c>
      <c r="N228">
        <v>0</v>
      </c>
      <c r="O228">
        <v>0</v>
      </c>
      <c r="P228">
        <v>-1</v>
      </c>
      <c r="Q228">
        <v>-1</v>
      </c>
      <c r="R228">
        <v>0</v>
      </c>
      <c r="S228">
        <v>0</v>
      </c>
      <c r="T228">
        <v>0</v>
      </c>
      <c r="U228">
        <v>0</v>
      </c>
      <c r="V228">
        <v>-1</v>
      </c>
      <c r="W228">
        <v>0</v>
      </c>
      <c r="X228">
        <v>-2</v>
      </c>
      <c r="Y228">
        <v>0</v>
      </c>
      <c r="Z228">
        <v>0</v>
      </c>
      <c r="AA228">
        <v>0</v>
      </c>
      <c r="AB228">
        <v>-1</v>
      </c>
      <c r="AC228">
        <v>-2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-2</v>
      </c>
      <c r="AK228">
        <v>0</v>
      </c>
      <c r="AL228">
        <v>0</v>
      </c>
      <c r="AM228">
        <v>0</v>
      </c>
    </row>
    <row r="229" spans="1:39" x14ac:dyDescent="0.3">
      <c r="A229" s="2" t="s">
        <v>466</v>
      </c>
      <c r="B229" s="2" t="s">
        <v>467</v>
      </c>
      <c r="C229" t="s">
        <v>8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-2</v>
      </c>
      <c r="AI229">
        <v>0</v>
      </c>
      <c r="AJ229">
        <v>0</v>
      </c>
      <c r="AK229">
        <v>0</v>
      </c>
      <c r="AL229">
        <v>0</v>
      </c>
      <c r="AM229">
        <v>0</v>
      </c>
    </row>
    <row r="230" spans="1:39" x14ac:dyDescent="0.3">
      <c r="A230" s="2" t="s">
        <v>468</v>
      </c>
      <c r="B230" s="2" t="s">
        <v>469</v>
      </c>
      <c r="C230" t="s">
        <v>8</v>
      </c>
      <c r="D230">
        <v>0</v>
      </c>
      <c r="E230">
        <v>0</v>
      </c>
      <c r="F230">
        <v>0</v>
      </c>
      <c r="G230">
        <v>-1</v>
      </c>
      <c r="H230">
        <v>0</v>
      </c>
      <c r="I230">
        <v>0</v>
      </c>
      <c r="J230">
        <v>-70</v>
      </c>
      <c r="K230">
        <v>0</v>
      </c>
      <c r="L230">
        <v>0</v>
      </c>
      <c r="M230">
        <v>-9</v>
      </c>
      <c r="N230">
        <v>-36</v>
      </c>
      <c r="O230">
        <v>0</v>
      </c>
      <c r="P230">
        <v>0</v>
      </c>
      <c r="Q230">
        <v>-19</v>
      </c>
      <c r="R230">
        <v>0</v>
      </c>
      <c r="S230">
        <v>0</v>
      </c>
      <c r="T230">
        <v>-40</v>
      </c>
      <c r="U230">
        <v>-10</v>
      </c>
      <c r="V230">
        <v>0</v>
      </c>
      <c r="W230">
        <v>-23</v>
      </c>
      <c r="X230">
        <v>-16</v>
      </c>
      <c r="Y230">
        <v>-10</v>
      </c>
      <c r="Z230">
        <v>0</v>
      </c>
      <c r="AA230">
        <v>-1</v>
      </c>
      <c r="AB230">
        <v>-3</v>
      </c>
      <c r="AC230">
        <v>-2</v>
      </c>
      <c r="AD230">
        <v>-2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</row>
    <row r="231" spans="1:39" x14ac:dyDescent="0.3">
      <c r="A231" s="2" t="s">
        <v>470</v>
      </c>
      <c r="B231" s="2" t="s">
        <v>471</v>
      </c>
      <c r="C231" t="s">
        <v>8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-1</v>
      </c>
      <c r="AI231">
        <v>0</v>
      </c>
      <c r="AJ231">
        <v>0</v>
      </c>
      <c r="AK231">
        <v>0</v>
      </c>
      <c r="AL231">
        <v>0</v>
      </c>
      <c r="AM231">
        <v>0</v>
      </c>
    </row>
    <row r="232" spans="1:39" x14ac:dyDescent="0.3">
      <c r="A232" s="2" t="s">
        <v>472</v>
      </c>
      <c r="B232" s="2" t="s">
        <v>473</v>
      </c>
      <c r="C232" t="s">
        <v>8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-1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-1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</row>
    <row r="233" spans="1:39" x14ac:dyDescent="0.3">
      <c r="A233" s="2" t="s">
        <v>474</v>
      </c>
      <c r="B233" s="2" t="s">
        <v>475</v>
      </c>
      <c r="C233" t="s">
        <v>8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-1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</row>
    <row r="234" spans="1:39" x14ac:dyDescent="0.3">
      <c r="A234" s="2" t="s">
        <v>476</v>
      </c>
      <c r="B234" s="2" t="s">
        <v>477</v>
      </c>
      <c r="C234" t="s">
        <v>8</v>
      </c>
      <c r="D234">
        <v>0</v>
      </c>
      <c r="E234">
        <v>-2</v>
      </c>
      <c r="F234">
        <v>-2</v>
      </c>
      <c r="G234">
        <v>0</v>
      </c>
      <c r="H234">
        <v>-1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-1</v>
      </c>
      <c r="P234">
        <v>0</v>
      </c>
      <c r="Q234">
        <v>0</v>
      </c>
      <c r="R234">
        <v>0</v>
      </c>
      <c r="S234">
        <v>0</v>
      </c>
      <c r="T234">
        <v>-1</v>
      </c>
      <c r="U234">
        <v>-1</v>
      </c>
      <c r="V234">
        <v>0</v>
      </c>
      <c r="W234">
        <v>-2</v>
      </c>
      <c r="X234">
        <v>0</v>
      </c>
      <c r="Y234">
        <v>0</v>
      </c>
      <c r="Z234">
        <v>-2</v>
      </c>
      <c r="AA234">
        <v>-2</v>
      </c>
      <c r="AB234">
        <v>-8</v>
      </c>
      <c r="AC234">
        <v>-1</v>
      </c>
      <c r="AD234">
        <v>0</v>
      </c>
      <c r="AE234">
        <v>-2</v>
      </c>
      <c r="AF234">
        <v>0</v>
      </c>
      <c r="AG234">
        <v>0</v>
      </c>
      <c r="AH234">
        <v>0</v>
      </c>
      <c r="AI234">
        <v>-10</v>
      </c>
      <c r="AJ234">
        <v>0</v>
      </c>
      <c r="AK234">
        <v>0</v>
      </c>
      <c r="AL234">
        <v>0</v>
      </c>
      <c r="AM234">
        <v>-2</v>
      </c>
    </row>
    <row r="235" spans="1:39" x14ac:dyDescent="0.3">
      <c r="A235" s="2" t="s">
        <v>478</v>
      </c>
      <c r="B235" s="2" t="s">
        <v>479</v>
      </c>
      <c r="C235" t="s">
        <v>8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-4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-2</v>
      </c>
      <c r="AC235">
        <v>0</v>
      </c>
      <c r="AD235">
        <v>-5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-10</v>
      </c>
      <c r="AK235">
        <v>0</v>
      </c>
      <c r="AL235">
        <v>0</v>
      </c>
      <c r="AM235">
        <v>0</v>
      </c>
    </row>
    <row r="236" spans="1:39" x14ac:dyDescent="0.3">
      <c r="A236" s="2" t="s">
        <v>480</v>
      </c>
      <c r="B236" s="2" t="s">
        <v>481</v>
      </c>
      <c r="C236" t="s">
        <v>8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-2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-2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</row>
    <row r="237" spans="1:39" x14ac:dyDescent="0.3">
      <c r="A237" s="2" t="s">
        <v>482</v>
      </c>
      <c r="B237" s="2" t="s">
        <v>483</v>
      </c>
      <c r="C237" t="s">
        <v>8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-1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-1</v>
      </c>
      <c r="AL237">
        <v>0</v>
      </c>
      <c r="AM237">
        <v>-1</v>
      </c>
    </row>
    <row r="238" spans="1:39" x14ac:dyDescent="0.3">
      <c r="A238" s="2" t="s">
        <v>484</v>
      </c>
      <c r="B238" s="2" t="s">
        <v>485</v>
      </c>
      <c r="C238" t="s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-1</v>
      </c>
      <c r="Q238">
        <v>0</v>
      </c>
      <c r="R238">
        <v>0</v>
      </c>
      <c r="S238">
        <v>-6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-10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</row>
    <row r="239" spans="1:39" x14ac:dyDescent="0.3">
      <c r="A239" s="2" t="s">
        <v>486</v>
      </c>
      <c r="B239" s="2" t="s">
        <v>487</v>
      </c>
      <c r="C239" t="s">
        <v>8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-5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</row>
    <row r="240" spans="1:39" x14ac:dyDescent="0.3">
      <c r="A240" s="2" t="s">
        <v>488</v>
      </c>
      <c r="B240" s="2" t="s">
        <v>489</v>
      </c>
      <c r="C240" t="s">
        <v>8</v>
      </c>
      <c r="D240">
        <v>0</v>
      </c>
      <c r="E240">
        <v>0</v>
      </c>
      <c r="F240">
        <v>0</v>
      </c>
      <c r="G240">
        <v>0</v>
      </c>
      <c r="H240">
        <v>-2</v>
      </c>
      <c r="I240">
        <v>0</v>
      </c>
      <c r="J240">
        <v>0</v>
      </c>
      <c r="K240">
        <v>-2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-2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</row>
    <row r="241" spans="1:39" x14ac:dyDescent="0.3">
      <c r="A241" s="2" t="s">
        <v>490</v>
      </c>
      <c r="B241" s="2" t="s">
        <v>491</v>
      </c>
      <c r="C241" t="s">
        <v>8</v>
      </c>
      <c r="D241">
        <v>0</v>
      </c>
      <c r="E241">
        <v>-1</v>
      </c>
      <c r="F241">
        <v>0</v>
      </c>
      <c r="G241">
        <v>0</v>
      </c>
      <c r="H241">
        <v>0</v>
      </c>
      <c r="I241">
        <v>-1</v>
      </c>
      <c r="J241">
        <v>0</v>
      </c>
      <c r="K241">
        <v>0</v>
      </c>
      <c r="L241">
        <v>-2</v>
      </c>
      <c r="M241">
        <v>-1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-1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-2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-1</v>
      </c>
      <c r="AJ241">
        <v>0</v>
      </c>
      <c r="AK241">
        <v>0</v>
      </c>
      <c r="AL241">
        <v>0</v>
      </c>
      <c r="AM241">
        <v>0</v>
      </c>
    </row>
    <row r="242" spans="1:39" x14ac:dyDescent="0.3">
      <c r="A242" s="2" t="s">
        <v>492</v>
      </c>
      <c r="B242" s="2" t="s">
        <v>493</v>
      </c>
      <c r="C242" t="s">
        <v>8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-2</v>
      </c>
      <c r="O242">
        <v>-5</v>
      </c>
      <c r="P242">
        <v>-5</v>
      </c>
      <c r="Q242">
        <v>-6</v>
      </c>
      <c r="R242">
        <v>-1</v>
      </c>
      <c r="S242">
        <v>0</v>
      </c>
      <c r="T242">
        <v>-3</v>
      </c>
      <c r="U242">
        <v>0</v>
      </c>
      <c r="V242">
        <v>0</v>
      </c>
      <c r="W242">
        <v>0</v>
      </c>
      <c r="X242">
        <v>-4</v>
      </c>
      <c r="Y242">
        <v>-2</v>
      </c>
      <c r="Z242">
        <v>-2</v>
      </c>
      <c r="AA242">
        <v>0</v>
      </c>
      <c r="AB242">
        <v>-4</v>
      </c>
      <c r="AC242">
        <v>-4</v>
      </c>
      <c r="AD242">
        <v>0</v>
      </c>
      <c r="AE242">
        <v>0</v>
      </c>
      <c r="AF242">
        <v>0</v>
      </c>
      <c r="AG242">
        <v>0</v>
      </c>
      <c r="AH242">
        <v>-3</v>
      </c>
      <c r="AI242">
        <v>-2</v>
      </c>
      <c r="AJ242">
        <v>0</v>
      </c>
      <c r="AK242">
        <v>-6</v>
      </c>
      <c r="AL242">
        <v>0</v>
      </c>
      <c r="AM242">
        <v>-1</v>
      </c>
    </row>
    <row r="243" spans="1:39" x14ac:dyDescent="0.3">
      <c r="A243" s="2" t="s">
        <v>494</v>
      </c>
      <c r="B243" s="2" t="s">
        <v>495</v>
      </c>
      <c r="C243" t="s">
        <v>8</v>
      </c>
      <c r="D243">
        <v>-18</v>
      </c>
      <c r="E243">
        <v>-5</v>
      </c>
      <c r="F243">
        <v>-10</v>
      </c>
      <c r="G243">
        <v>-27</v>
      </c>
      <c r="H243">
        <v>-22</v>
      </c>
      <c r="I243">
        <v>0</v>
      </c>
      <c r="J243">
        <v>0</v>
      </c>
      <c r="K243">
        <v>-5</v>
      </c>
      <c r="L243">
        <v>-4</v>
      </c>
      <c r="M243">
        <v>-32</v>
      </c>
      <c r="N243">
        <v>-1</v>
      </c>
      <c r="O243">
        <v>-15</v>
      </c>
      <c r="P243">
        <v>-6</v>
      </c>
      <c r="Q243">
        <v>0</v>
      </c>
      <c r="R243">
        <v>-2</v>
      </c>
      <c r="S243">
        <v>-25</v>
      </c>
      <c r="T243">
        <v>0</v>
      </c>
      <c r="U243">
        <v>0</v>
      </c>
      <c r="V243">
        <v>0</v>
      </c>
      <c r="W243">
        <v>-6</v>
      </c>
      <c r="X243">
        <v>-10</v>
      </c>
      <c r="Y243">
        <v>-5</v>
      </c>
      <c r="Z243">
        <v>-11</v>
      </c>
      <c r="AA243">
        <v>-2</v>
      </c>
      <c r="AB243">
        <v>0</v>
      </c>
      <c r="AC243">
        <v>-4</v>
      </c>
      <c r="AD243">
        <v>-2</v>
      </c>
      <c r="AE243">
        <v>-1</v>
      </c>
      <c r="AF243">
        <v>-29</v>
      </c>
      <c r="AG243">
        <v>-2</v>
      </c>
      <c r="AH243">
        <v>-4</v>
      </c>
      <c r="AI243">
        <v>-13</v>
      </c>
      <c r="AJ243">
        <v>-3</v>
      </c>
      <c r="AK243">
        <v>-1</v>
      </c>
      <c r="AL243">
        <v>-1</v>
      </c>
      <c r="AM243">
        <v>-21</v>
      </c>
    </row>
    <row r="244" spans="1:39" x14ac:dyDescent="0.3">
      <c r="A244" s="2" t="s">
        <v>496</v>
      </c>
      <c r="B244" s="2" t="s">
        <v>497</v>
      </c>
      <c r="C244" t="s">
        <v>8</v>
      </c>
      <c r="D244">
        <v>0</v>
      </c>
      <c r="E244">
        <v>0</v>
      </c>
      <c r="F244">
        <v>-1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-6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-1</v>
      </c>
      <c r="AK244">
        <v>0</v>
      </c>
      <c r="AL244">
        <v>0</v>
      </c>
      <c r="AM244">
        <v>0</v>
      </c>
    </row>
    <row r="245" spans="1:39" x14ac:dyDescent="0.3">
      <c r="A245" s="2" t="s">
        <v>498</v>
      </c>
      <c r="B245" s="2" t="s">
        <v>499</v>
      </c>
      <c r="C245" t="s">
        <v>8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-2</v>
      </c>
      <c r="W245">
        <v>0</v>
      </c>
      <c r="X245">
        <v>0</v>
      </c>
      <c r="Y245">
        <v>-2</v>
      </c>
      <c r="Z245">
        <v>0</v>
      </c>
      <c r="AA245">
        <v>0</v>
      </c>
      <c r="AB245">
        <v>0</v>
      </c>
      <c r="AC245">
        <v>-4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</row>
    <row r="246" spans="1:39" x14ac:dyDescent="0.3">
      <c r="A246" s="2" t="s">
        <v>500</v>
      </c>
      <c r="B246" s="2" t="s">
        <v>501</v>
      </c>
      <c r="C246" t="s">
        <v>8</v>
      </c>
      <c r="D246">
        <v>0</v>
      </c>
      <c r="E246">
        <v>-48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-48</v>
      </c>
      <c r="N246">
        <v>-24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-24</v>
      </c>
      <c r="AI246">
        <v>0</v>
      </c>
      <c r="AJ246">
        <v>0</v>
      </c>
      <c r="AK246">
        <v>0</v>
      </c>
      <c r="AL246">
        <v>0</v>
      </c>
      <c r="AM246">
        <v>0</v>
      </c>
    </row>
    <row r="247" spans="1:39" x14ac:dyDescent="0.3">
      <c r="A247" s="2" t="s">
        <v>502</v>
      </c>
      <c r="B247" s="2" t="s">
        <v>503</v>
      </c>
      <c r="C247" t="s">
        <v>8</v>
      </c>
      <c r="D247">
        <v>0</v>
      </c>
      <c r="E247">
        <v>0</v>
      </c>
      <c r="F247">
        <v>0</v>
      </c>
      <c r="G247">
        <v>-1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-1</v>
      </c>
      <c r="R247">
        <v>0</v>
      </c>
      <c r="S247">
        <v>0</v>
      </c>
      <c r="T247">
        <v>0</v>
      </c>
      <c r="U247">
        <v>0</v>
      </c>
      <c r="V247">
        <v>-2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-2</v>
      </c>
      <c r="AC247">
        <v>0</v>
      </c>
      <c r="AD247">
        <v>-1</v>
      </c>
      <c r="AE247">
        <v>0</v>
      </c>
      <c r="AF247">
        <v>0</v>
      </c>
      <c r="AG247">
        <v>0</v>
      </c>
      <c r="AH247">
        <v>0</v>
      </c>
      <c r="AI247">
        <v>-2</v>
      </c>
      <c r="AJ247">
        <v>0</v>
      </c>
      <c r="AK247">
        <v>0</v>
      </c>
      <c r="AL247">
        <v>0</v>
      </c>
      <c r="AM247">
        <v>0</v>
      </c>
    </row>
    <row r="248" spans="1:39" x14ac:dyDescent="0.3">
      <c r="A248" s="2" t="s">
        <v>504</v>
      </c>
      <c r="B248" s="2" t="s">
        <v>505</v>
      </c>
      <c r="C248" t="s">
        <v>8</v>
      </c>
      <c r="D248">
        <v>-21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-1</v>
      </c>
      <c r="W248">
        <v>0</v>
      </c>
      <c r="X248">
        <v>0</v>
      </c>
      <c r="Y248">
        <v>-1</v>
      </c>
      <c r="Z248">
        <v>0</v>
      </c>
      <c r="AA248">
        <v>0</v>
      </c>
      <c r="AB248">
        <v>-2</v>
      </c>
      <c r="AC248">
        <v>-26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-5</v>
      </c>
      <c r="AJ248">
        <v>0</v>
      </c>
      <c r="AK248">
        <v>0</v>
      </c>
      <c r="AL248">
        <v>0</v>
      </c>
      <c r="AM248">
        <v>0</v>
      </c>
    </row>
    <row r="249" spans="1:39" x14ac:dyDescent="0.3">
      <c r="A249" s="2" t="s">
        <v>506</v>
      </c>
      <c r="B249" s="2" t="s">
        <v>507</v>
      </c>
      <c r="C249" t="s">
        <v>8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-4</v>
      </c>
      <c r="Q249">
        <v>0</v>
      </c>
      <c r="R249">
        <v>-5</v>
      </c>
      <c r="S249">
        <v>-2</v>
      </c>
      <c r="T249">
        <v>-4</v>
      </c>
      <c r="U249">
        <v>0</v>
      </c>
      <c r="V249">
        <v>0</v>
      </c>
      <c r="W249">
        <v>0</v>
      </c>
      <c r="X249">
        <v>-2</v>
      </c>
      <c r="Y249">
        <v>-4</v>
      </c>
      <c r="Z249">
        <v>0</v>
      </c>
      <c r="AA249">
        <v>-8</v>
      </c>
      <c r="AB249">
        <v>-2</v>
      </c>
      <c r="AC249">
        <v>-4</v>
      </c>
      <c r="AD249">
        <v>0</v>
      </c>
      <c r="AE249">
        <v>0</v>
      </c>
      <c r="AF249">
        <v>-2</v>
      </c>
      <c r="AG249">
        <v>-4</v>
      </c>
      <c r="AH249">
        <v>0</v>
      </c>
      <c r="AI249">
        <v>0</v>
      </c>
      <c r="AJ249">
        <v>-1</v>
      </c>
      <c r="AK249">
        <v>0</v>
      </c>
      <c r="AL249">
        <v>-4</v>
      </c>
      <c r="AM249">
        <v>0</v>
      </c>
    </row>
    <row r="250" spans="1:39" x14ac:dyDescent="0.3">
      <c r="A250" s="2" t="s">
        <v>508</v>
      </c>
      <c r="B250" s="2" t="s">
        <v>509</v>
      </c>
      <c r="C250" t="s">
        <v>130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-15</v>
      </c>
      <c r="S250">
        <v>0</v>
      </c>
      <c r="T250">
        <v>0</v>
      </c>
      <c r="U250">
        <v>0</v>
      </c>
      <c r="V250">
        <v>0</v>
      </c>
      <c r="W250">
        <v>-1.5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-15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</row>
    <row r="251" spans="1:39" x14ac:dyDescent="0.3">
      <c r="A251" s="2" t="s">
        <v>510</v>
      </c>
      <c r="B251" s="2" t="s">
        <v>511</v>
      </c>
      <c r="C251" t="s">
        <v>8</v>
      </c>
      <c r="D251">
        <v>0</v>
      </c>
      <c r="E251">
        <v>-6</v>
      </c>
      <c r="F251">
        <v>0</v>
      </c>
      <c r="G251">
        <v>0</v>
      </c>
      <c r="H251">
        <v>-4</v>
      </c>
      <c r="I251">
        <v>0</v>
      </c>
      <c r="J251">
        <v>0</v>
      </c>
      <c r="K251">
        <v>0</v>
      </c>
      <c r="L251">
        <v>-15</v>
      </c>
      <c r="M251">
        <v>0</v>
      </c>
      <c r="N251">
        <v>-5</v>
      </c>
      <c r="O251">
        <v>0</v>
      </c>
      <c r="P251">
        <v>0</v>
      </c>
      <c r="Q251">
        <v>0</v>
      </c>
      <c r="R251">
        <v>-5</v>
      </c>
      <c r="S251">
        <v>-5</v>
      </c>
      <c r="T251">
        <v>-4</v>
      </c>
      <c r="U251">
        <v>0</v>
      </c>
      <c r="V251">
        <v>-4</v>
      </c>
      <c r="W251">
        <v>0</v>
      </c>
      <c r="X251">
        <v>-4</v>
      </c>
      <c r="Y251">
        <v>0</v>
      </c>
      <c r="Z251">
        <v>0</v>
      </c>
      <c r="AA251">
        <v>-4</v>
      </c>
      <c r="AB251">
        <v>-5</v>
      </c>
      <c r="AC251">
        <v>-3</v>
      </c>
      <c r="AD251">
        <v>0</v>
      </c>
      <c r="AE251">
        <v>0</v>
      </c>
      <c r="AF251">
        <v>0</v>
      </c>
      <c r="AG251">
        <v>0</v>
      </c>
      <c r="AH251">
        <v>-8</v>
      </c>
      <c r="AI251">
        <v>0</v>
      </c>
      <c r="AJ251">
        <v>-5</v>
      </c>
      <c r="AK251">
        <v>-6</v>
      </c>
      <c r="AL251">
        <v>0</v>
      </c>
      <c r="AM251">
        <v>0</v>
      </c>
    </row>
    <row r="252" spans="1:39" x14ac:dyDescent="0.3">
      <c r="A252" s="2" t="s">
        <v>512</v>
      </c>
      <c r="B252" s="2" t="s">
        <v>513</v>
      </c>
      <c r="C252" t="s">
        <v>130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-3</v>
      </c>
      <c r="L252">
        <v>0</v>
      </c>
      <c r="M252">
        <v>0</v>
      </c>
      <c r="N252">
        <v>0</v>
      </c>
      <c r="O252">
        <v>0</v>
      </c>
      <c r="P252">
        <v>-26</v>
      </c>
      <c r="Q252">
        <v>-4</v>
      </c>
      <c r="R252">
        <v>-10.5</v>
      </c>
      <c r="S252">
        <v>0</v>
      </c>
      <c r="T252">
        <v>0</v>
      </c>
      <c r="U252">
        <v>0</v>
      </c>
      <c r="V252">
        <v>-2.5</v>
      </c>
      <c r="W252">
        <v>0</v>
      </c>
      <c r="X252">
        <v>0</v>
      </c>
      <c r="Y252">
        <v>0</v>
      </c>
      <c r="Z252">
        <v>-5</v>
      </c>
      <c r="AA252">
        <v>0</v>
      </c>
      <c r="AB252">
        <v>-20</v>
      </c>
      <c r="AC252">
        <v>-2.5</v>
      </c>
      <c r="AD252">
        <v>-30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</row>
    <row r="253" spans="1:39" x14ac:dyDescent="0.3">
      <c r="A253" s="2" t="s">
        <v>514</v>
      </c>
      <c r="B253" s="2" t="s">
        <v>515</v>
      </c>
      <c r="C253" t="s">
        <v>8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-1</v>
      </c>
      <c r="AB253">
        <v>0</v>
      </c>
      <c r="AC253">
        <v>-4</v>
      </c>
      <c r="AD253">
        <v>0</v>
      </c>
      <c r="AE253">
        <v>0</v>
      </c>
      <c r="AF253">
        <v>0</v>
      </c>
      <c r="AG253">
        <v>-4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</row>
    <row r="254" spans="1:39" x14ac:dyDescent="0.3">
      <c r="A254" s="2" t="s">
        <v>516</v>
      </c>
      <c r="B254" s="2" t="s">
        <v>517</v>
      </c>
      <c r="C254" t="s">
        <v>8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-9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-1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-2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</row>
    <row r="255" spans="1:39" x14ac:dyDescent="0.3">
      <c r="A255" s="2" t="s">
        <v>518</v>
      </c>
      <c r="B255" s="2" t="s">
        <v>519</v>
      </c>
      <c r="C255" t="s">
        <v>8</v>
      </c>
      <c r="D255">
        <v>0</v>
      </c>
      <c r="E255">
        <v>0</v>
      </c>
      <c r="F255">
        <v>0</v>
      </c>
      <c r="G255">
        <v>0</v>
      </c>
      <c r="H255">
        <v>-1</v>
      </c>
      <c r="I255">
        <v>0</v>
      </c>
      <c r="J255">
        <v>0</v>
      </c>
      <c r="K255">
        <v>-2</v>
      </c>
      <c r="L255">
        <v>0</v>
      </c>
      <c r="M255">
        <v>-1</v>
      </c>
      <c r="N255">
        <v>0</v>
      </c>
      <c r="O255">
        <v>0</v>
      </c>
      <c r="P255">
        <v>-2</v>
      </c>
      <c r="Q255">
        <v>0</v>
      </c>
      <c r="R255">
        <v>0</v>
      </c>
      <c r="S255">
        <v>0</v>
      </c>
      <c r="T255">
        <v>0</v>
      </c>
      <c r="U255">
        <v>-4</v>
      </c>
      <c r="V255">
        <v>0</v>
      </c>
      <c r="W255">
        <v>0</v>
      </c>
      <c r="X255">
        <v>0</v>
      </c>
      <c r="Y255">
        <v>-5</v>
      </c>
      <c r="Z255">
        <v>0</v>
      </c>
      <c r="AA255">
        <v>-1</v>
      </c>
      <c r="AB255">
        <v>0</v>
      </c>
      <c r="AC255">
        <v>0</v>
      </c>
      <c r="AD255">
        <v>-2</v>
      </c>
      <c r="AE255">
        <v>-5</v>
      </c>
      <c r="AF255">
        <v>0</v>
      </c>
      <c r="AG255">
        <v>0</v>
      </c>
      <c r="AH255">
        <v>-1</v>
      </c>
      <c r="AI255">
        <v>-3</v>
      </c>
      <c r="AJ255">
        <v>0</v>
      </c>
      <c r="AK255">
        <v>0</v>
      </c>
      <c r="AL255">
        <v>-4</v>
      </c>
      <c r="AM255">
        <v>0</v>
      </c>
    </row>
    <row r="256" spans="1:39" x14ac:dyDescent="0.3">
      <c r="A256" s="2" t="s">
        <v>520</v>
      </c>
      <c r="B256" s="2" t="s">
        <v>521</v>
      </c>
      <c r="C256" t="s">
        <v>8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-5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</row>
    <row r="257" spans="1:39" x14ac:dyDescent="0.3">
      <c r="A257" s="2" t="s">
        <v>522</v>
      </c>
      <c r="B257" s="2" t="s">
        <v>523</v>
      </c>
      <c r="C257" t="s">
        <v>8</v>
      </c>
      <c r="D257">
        <v>0</v>
      </c>
      <c r="E257">
        <v>0</v>
      </c>
      <c r="F257">
        <v>-1</v>
      </c>
      <c r="G257">
        <v>0</v>
      </c>
      <c r="H257">
        <v>-1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-1</v>
      </c>
      <c r="AL257">
        <v>0</v>
      </c>
      <c r="AM257">
        <v>0</v>
      </c>
    </row>
    <row r="258" spans="1:39" x14ac:dyDescent="0.3">
      <c r="A258" s="2" t="s">
        <v>524</v>
      </c>
      <c r="B258" s="2" t="s">
        <v>525</v>
      </c>
      <c r="C258" t="s">
        <v>8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-2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</row>
    <row r="259" spans="1:39" x14ac:dyDescent="0.3">
      <c r="A259" s="2" t="s">
        <v>526</v>
      </c>
      <c r="B259" s="2" t="s">
        <v>527</v>
      </c>
      <c r="C259" t="s">
        <v>8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-2</v>
      </c>
      <c r="T259">
        <v>-2</v>
      </c>
      <c r="U259">
        <v>-2</v>
      </c>
      <c r="V259">
        <v>-2</v>
      </c>
      <c r="W259">
        <v>0</v>
      </c>
      <c r="X259">
        <v>0</v>
      </c>
      <c r="Y259">
        <v>0</v>
      </c>
      <c r="Z259">
        <v>-3</v>
      </c>
      <c r="AA259">
        <v>-1</v>
      </c>
      <c r="AB259">
        <v>0</v>
      </c>
      <c r="AC259">
        <v>0</v>
      </c>
      <c r="AD259">
        <v>0</v>
      </c>
      <c r="AE259">
        <v>-2</v>
      </c>
      <c r="AF259">
        <v>0</v>
      </c>
      <c r="AG259">
        <v>0</v>
      </c>
      <c r="AH259">
        <v>0</v>
      </c>
      <c r="AI259">
        <v>0</v>
      </c>
      <c r="AJ259">
        <v>-1</v>
      </c>
      <c r="AK259">
        <v>-1</v>
      </c>
      <c r="AL259">
        <v>0</v>
      </c>
      <c r="AM259">
        <v>-2</v>
      </c>
    </row>
    <row r="260" spans="1:39" x14ac:dyDescent="0.3">
      <c r="A260" s="2" t="s">
        <v>528</v>
      </c>
      <c r="B260" s="2" t="s">
        <v>529</v>
      </c>
      <c r="C260" t="s">
        <v>8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-5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</row>
    <row r="261" spans="1:39" x14ac:dyDescent="0.3">
      <c r="A261" s="2" t="s">
        <v>530</v>
      </c>
      <c r="B261" s="2" t="s">
        <v>531</v>
      </c>
      <c r="C261" t="s">
        <v>8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-1</v>
      </c>
      <c r="AG261">
        <v>1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</row>
    <row r="262" spans="1:39" x14ac:dyDescent="0.3">
      <c r="A262" s="2" t="s">
        <v>532</v>
      </c>
      <c r="B262" s="2" t="s">
        <v>533</v>
      </c>
      <c r="C262" t="s">
        <v>20</v>
      </c>
      <c r="D262">
        <v>-963.05</v>
      </c>
      <c r="E262">
        <v>-1170.3499999999999</v>
      </c>
      <c r="F262">
        <v>-1279.5999999999999</v>
      </c>
      <c r="G262">
        <v>-534.29999999999995</v>
      </c>
      <c r="H262">
        <v>-1162.4000000000001</v>
      </c>
      <c r="I262">
        <v>-680.85</v>
      </c>
      <c r="J262">
        <v>-446.45</v>
      </c>
      <c r="K262">
        <v>-1051.5</v>
      </c>
      <c r="L262">
        <v>-1149.9000000000001</v>
      </c>
      <c r="M262">
        <v>-1294.8</v>
      </c>
      <c r="N262">
        <v>-731.35</v>
      </c>
      <c r="O262">
        <v>-574.4</v>
      </c>
      <c r="P262">
        <v>-644.1</v>
      </c>
      <c r="Q262">
        <v>-743.25</v>
      </c>
      <c r="R262">
        <v>-696.5</v>
      </c>
      <c r="S262">
        <v>-335.4</v>
      </c>
      <c r="T262">
        <v>-365.95</v>
      </c>
      <c r="U262">
        <v>-440.9</v>
      </c>
      <c r="V262">
        <v>-501.3</v>
      </c>
      <c r="W262">
        <v>-304.35000000000002</v>
      </c>
      <c r="X262">
        <v>-656.4</v>
      </c>
      <c r="Y262">
        <v>-846.25</v>
      </c>
      <c r="Z262">
        <v>-799.25</v>
      </c>
      <c r="AA262">
        <v>-742.05</v>
      </c>
      <c r="AB262">
        <v>-1055.3499999999999</v>
      </c>
      <c r="AC262">
        <v>-866.35</v>
      </c>
      <c r="AD262">
        <v>-823.35</v>
      </c>
      <c r="AE262">
        <v>-267.55</v>
      </c>
      <c r="AF262">
        <v>-1326.75</v>
      </c>
      <c r="AG262">
        <v>-961.35</v>
      </c>
      <c r="AH262">
        <v>-506.05</v>
      </c>
      <c r="AI262">
        <v>0</v>
      </c>
      <c r="AJ262">
        <v>0</v>
      </c>
      <c r="AK262">
        <v>0</v>
      </c>
      <c r="AL262">
        <v>-628.5</v>
      </c>
      <c r="AM262">
        <v>-257.39999999999998</v>
      </c>
    </row>
    <row r="263" spans="1:39" x14ac:dyDescent="0.3">
      <c r="A263" s="2" t="s">
        <v>534</v>
      </c>
      <c r="B263" s="2" t="s">
        <v>535</v>
      </c>
      <c r="C263" t="s">
        <v>8</v>
      </c>
      <c r="D263">
        <v>-8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-4</v>
      </c>
      <c r="L263">
        <v>0</v>
      </c>
      <c r="M263">
        <v>0</v>
      </c>
      <c r="N263">
        <v>-4</v>
      </c>
      <c r="O263">
        <v>0</v>
      </c>
      <c r="P263">
        <v>0</v>
      </c>
      <c r="Q263">
        <v>-5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-8</v>
      </c>
      <c r="AC263">
        <v>-13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</row>
    <row r="264" spans="1:39" x14ac:dyDescent="0.3">
      <c r="A264" s="2" t="s">
        <v>536</v>
      </c>
      <c r="B264" s="2" t="s">
        <v>537</v>
      </c>
      <c r="C264" t="s">
        <v>8</v>
      </c>
      <c r="D264">
        <v>-2</v>
      </c>
      <c r="E264">
        <v>0</v>
      </c>
      <c r="F264">
        <v>-1</v>
      </c>
      <c r="G264">
        <v>-2</v>
      </c>
      <c r="H264">
        <v>0</v>
      </c>
      <c r="I264">
        <v>0</v>
      </c>
      <c r="J264">
        <v>0</v>
      </c>
      <c r="K264">
        <v>0</v>
      </c>
      <c r="L264">
        <v>-4</v>
      </c>
      <c r="M264">
        <v>0</v>
      </c>
      <c r="N264">
        <v>0</v>
      </c>
      <c r="O264">
        <v>-1</v>
      </c>
      <c r="P264">
        <v>0</v>
      </c>
      <c r="Q264">
        <v>0</v>
      </c>
      <c r="R264">
        <v>-4</v>
      </c>
      <c r="S264">
        <v>0</v>
      </c>
      <c r="T264">
        <v>0</v>
      </c>
      <c r="U264">
        <v>0</v>
      </c>
      <c r="V264">
        <v>0</v>
      </c>
      <c r="W264">
        <v>-3</v>
      </c>
      <c r="X264">
        <v>0</v>
      </c>
      <c r="Y264">
        <v>0</v>
      </c>
      <c r="Z264">
        <v>0</v>
      </c>
      <c r="AA264">
        <v>-1</v>
      </c>
      <c r="AB264">
        <v>0</v>
      </c>
      <c r="AC264">
        <v>0</v>
      </c>
      <c r="AD264">
        <v>-1</v>
      </c>
      <c r="AE264">
        <v>0</v>
      </c>
      <c r="AF264">
        <v>0</v>
      </c>
      <c r="AG264">
        <v>-3</v>
      </c>
      <c r="AH264">
        <v>0</v>
      </c>
      <c r="AI264">
        <v>-2</v>
      </c>
      <c r="AJ264">
        <v>0</v>
      </c>
      <c r="AK264">
        <v>0</v>
      </c>
      <c r="AL264">
        <v>-1</v>
      </c>
      <c r="AM264">
        <v>-1</v>
      </c>
    </row>
    <row r="265" spans="1:39" x14ac:dyDescent="0.3">
      <c r="A265" s="2" t="s">
        <v>538</v>
      </c>
      <c r="B265" s="2" t="s">
        <v>539</v>
      </c>
      <c r="C265" t="s">
        <v>8</v>
      </c>
      <c r="D265">
        <v>0</v>
      </c>
      <c r="E265">
        <v>0</v>
      </c>
      <c r="F265">
        <v>0</v>
      </c>
      <c r="G265">
        <v>0</v>
      </c>
      <c r="H265">
        <v>-13</v>
      </c>
      <c r="I265">
        <v>0</v>
      </c>
      <c r="J265">
        <v>0</v>
      </c>
      <c r="K265">
        <v>0</v>
      </c>
      <c r="L265">
        <v>0</v>
      </c>
      <c r="M265">
        <v>-3</v>
      </c>
      <c r="N265">
        <v>-3</v>
      </c>
      <c r="O265">
        <v>-3</v>
      </c>
      <c r="P265">
        <v>-3</v>
      </c>
      <c r="Q265">
        <v>0</v>
      </c>
      <c r="R265">
        <v>0</v>
      </c>
      <c r="S265">
        <v>-1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-3</v>
      </c>
      <c r="Z265">
        <v>0</v>
      </c>
      <c r="AA265">
        <v>0</v>
      </c>
      <c r="AB265">
        <v>0</v>
      </c>
      <c r="AC265">
        <v>0</v>
      </c>
      <c r="AD265">
        <v>-6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</row>
    <row r="266" spans="1:39" x14ac:dyDescent="0.3">
      <c r="A266" s="2" t="s">
        <v>540</v>
      </c>
      <c r="B266" s="2" t="s">
        <v>541</v>
      </c>
      <c r="C266" t="s">
        <v>8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-1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</row>
    <row r="267" spans="1:39" x14ac:dyDescent="0.3">
      <c r="A267" s="2" t="s">
        <v>542</v>
      </c>
      <c r="B267" s="2" t="s">
        <v>543</v>
      </c>
      <c r="C267" t="s">
        <v>8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-84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-1</v>
      </c>
    </row>
    <row r="268" spans="1:39" x14ac:dyDescent="0.3">
      <c r="A268" s="2" t="s">
        <v>544</v>
      </c>
      <c r="B268" s="2" t="s">
        <v>545</v>
      </c>
      <c r="C268" t="s">
        <v>8</v>
      </c>
      <c r="D268">
        <v>0</v>
      </c>
      <c r="E268">
        <v>-1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-2</v>
      </c>
      <c r="P268">
        <v>-2</v>
      </c>
      <c r="Q268">
        <v>0</v>
      </c>
      <c r="R268">
        <v>0</v>
      </c>
      <c r="S268">
        <v>-2</v>
      </c>
      <c r="T268">
        <v>0</v>
      </c>
      <c r="U268">
        <v>-2</v>
      </c>
      <c r="V268">
        <v>-2</v>
      </c>
      <c r="W268">
        <v>-5</v>
      </c>
      <c r="X268">
        <v>-5</v>
      </c>
      <c r="Y268">
        <v>-2</v>
      </c>
      <c r="Z268">
        <v>-3</v>
      </c>
      <c r="AA268">
        <v>0</v>
      </c>
      <c r="AB268">
        <v>-7</v>
      </c>
      <c r="AC268">
        <v>-2</v>
      </c>
      <c r="AD268">
        <v>0</v>
      </c>
      <c r="AE268">
        <v>0</v>
      </c>
      <c r="AF268">
        <v>0</v>
      </c>
      <c r="AG268">
        <v>-4</v>
      </c>
      <c r="AH268">
        <v>0</v>
      </c>
      <c r="AI268">
        <v>-19</v>
      </c>
      <c r="AJ268">
        <v>0</v>
      </c>
      <c r="AK268">
        <v>-10</v>
      </c>
      <c r="AL268">
        <v>-2</v>
      </c>
      <c r="AM268">
        <v>0</v>
      </c>
    </row>
    <row r="269" spans="1:39" x14ac:dyDescent="0.3">
      <c r="A269" s="2" t="s">
        <v>546</v>
      </c>
      <c r="B269" s="2" t="s">
        <v>547</v>
      </c>
      <c r="C269" t="s">
        <v>8</v>
      </c>
      <c r="D269">
        <v>0</v>
      </c>
      <c r="E269">
        <v>-77</v>
      </c>
      <c r="F269">
        <v>0</v>
      </c>
      <c r="G269">
        <v>-3</v>
      </c>
      <c r="H269">
        <v>0</v>
      </c>
      <c r="I269">
        <v>0</v>
      </c>
      <c r="J269">
        <v>0</v>
      </c>
      <c r="K269">
        <v>-27</v>
      </c>
      <c r="L269">
        <v>-46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-50</v>
      </c>
      <c r="AE269">
        <v>0</v>
      </c>
      <c r="AF269">
        <v>0</v>
      </c>
      <c r="AG269">
        <v>0</v>
      </c>
      <c r="AH269">
        <v>-20</v>
      </c>
      <c r="AI269">
        <v>0</v>
      </c>
      <c r="AJ269">
        <v>0</v>
      </c>
      <c r="AK269">
        <v>-23</v>
      </c>
      <c r="AL269">
        <v>0</v>
      </c>
      <c r="AM269">
        <v>0</v>
      </c>
    </row>
    <row r="270" spans="1:39" x14ac:dyDescent="0.3">
      <c r="A270" s="2" t="s">
        <v>548</v>
      </c>
      <c r="B270" s="2" t="s">
        <v>549</v>
      </c>
      <c r="C270" t="s">
        <v>8</v>
      </c>
      <c r="D270">
        <v>0</v>
      </c>
      <c r="E270">
        <v>0</v>
      </c>
      <c r="F270">
        <v>0</v>
      </c>
      <c r="G270">
        <v>0</v>
      </c>
      <c r="H270">
        <v>-6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-4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-4</v>
      </c>
      <c r="AM270">
        <v>0</v>
      </c>
    </row>
    <row r="271" spans="1:39" x14ac:dyDescent="0.3">
      <c r="A271" s="2" t="s">
        <v>550</v>
      </c>
      <c r="B271" s="2" t="s">
        <v>551</v>
      </c>
      <c r="C271" t="s">
        <v>130</v>
      </c>
      <c r="D271">
        <v>0</v>
      </c>
      <c r="E271">
        <v>0</v>
      </c>
      <c r="F271">
        <v>0</v>
      </c>
      <c r="G271">
        <v>-10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-18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-3</v>
      </c>
      <c r="AC271">
        <v>0</v>
      </c>
      <c r="AD271">
        <v>-3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</row>
    <row r="272" spans="1:39" x14ac:dyDescent="0.3">
      <c r="A272" s="2" t="s">
        <v>552</v>
      </c>
      <c r="B272" s="2" t="s">
        <v>553</v>
      </c>
      <c r="C272" t="s">
        <v>8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-2</v>
      </c>
      <c r="R272">
        <v>0</v>
      </c>
      <c r="S272">
        <v>-3</v>
      </c>
      <c r="T272">
        <v>-1</v>
      </c>
      <c r="U272">
        <v>0</v>
      </c>
      <c r="V272">
        <v>0</v>
      </c>
      <c r="W272">
        <v>-2</v>
      </c>
      <c r="X272">
        <v>0</v>
      </c>
      <c r="Y272">
        <v>0</v>
      </c>
      <c r="Z272">
        <v>0</v>
      </c>
      <c r="AA272">
        <v>0</v>
      </c>
      <c r="AB272">
        <v>-1</v>
      </c>
      <c r="AC272">
        <v>0</v>
      </c>
      <c r="AD272">
        <v>-6</v>
      </c>
      <c r="AE272">
        <v>0</v>
      </c>
      <c r="AF272">
        <v>-2</v>
      </c>
      <c r="AG272">
        <v>0</v>
      </c>
      <c r="AH272">
        <v>0</v>
      </c>
      <c r="AI272">
        <v>0</v>
      </c>
      <c r="AJ272">
        <v>-2</v>
      </c>
      <c r="AK272">
        <v>0</v>
      </c>
      <c r="AL272">
        <v>-1</v>
      </c>
      <c r="AM272">
        <v>-5</v>
      </c>
    </row>
    <row r="273" spans="1:39" x14ac:dyDescent="0.3">
      <c r="A273" s="2" t="s">
        <v>554</v>
      </c>
      <c r="B273" s="2" t="s">
        <v>555</v>
      </c>
      <c r="C273" t="s">
        <v>8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-5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</row>
    <row r="274" spans="1:39" x14ac:dyDescent="0.3">
      <c r="A274" s="2" t="s">
        <v>556</v>
      </c>
      <c r="B274" s="2" t="s">
        <v>557</v>
      </c>
      <c r="C274" t="s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-1</v>
      </c>
      <c r="T274">
        <v>0</v>
      </c>
      <c r="U274">
        <v>0</v>
      </c>
      <c r="V274">
        <v>0</v>
      </c>
      <c r="W274">
        <v>0</v>
      </c>
      <c r="X274">
        <v>-1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-1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-1</v>
      </c>
      <c r="AL274">
        <v>0</v>
      </c>
      <c r="AM274">
        <v>0</v>
      </c>
    </row>
    <row r="275" spans="1:39" x14ac:dyDescent="0.3">
      <c r="A275" s="2" t="s">
        <v>558</v>
      </c>
      <c r="B275" s="2" t="s">
        <v>559</v>
      </c>
      <c r="C275" t="s">
        <v>130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-4.5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-13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-4</v>
      </c>
    </row>
    <row r="276" spans="1:39" x14ac:dyDescent="0.3">
      <c r="A276" s="2" t="s">
        <v>560</v>
      </c>
      <c r="B276" s="2" t="s">
        <v>561</v>
      </c>
      <c r="C276" t="s">
        <v>8</v>
      </c>
      <c r="D276">
        <v>-1</v>
      </c>
      <c r="E276">
        <v>0</v>
      </c>
      <c r="F276">
        <v>0</v>
      </c>
      <c r="G276">
        <v>-3</v>
      </c>
      <c r="H276">
        <v>-3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-2</v>
      </c>
      <c r="Q276">
        <v>-3</v>
      </c>
      <c r="R276">
        <v>0</v>
      </c>
      <c r="S276">
        <v>-4</v>
      </c>
      <c r="T276">
        <v>0</v>
      </c>
      <c r="U276">
        <v>0</v>
      </c>
      <c r="V276">
        <v>0</v>
      </c>
      <c r="W276">
        <v>0</v>
      </c>
      <c r="X276">
        <v>-2</v>
      </c>
      <c r="Y276">
        <v>0</v>
      </c>
      <c r="Z276">
        <v>0</v>
      </c>
      <c r="AA276">
        <v>0</v>
      </c>
      <c r="AB276">
        <v>-4</v>
      </c>
      <c r="AC276">
        <v>0</v>
      </c>
      <c r="AD276">
        <v>0</v>
      </c>
      <c r="AE276">
        <v>0</v>
      </c>
      <c r="AF276">
        <v>0</v>
      </c>
      <c r="AG276">
        <v>-3</v>
      </c>
      <c r="AH276">
        <v>0</v>
      </c>
      <c r="AI276">
        <v>-1</v>
      </c>
      <c r="AJ276">
        <v>0</v>
      </c>
      <c r="AK276">
        <v>0</v>
      </c>
      <c r="AL276">
        <v>0</v>
      </c>
      <c r="AM276">
        <v>0</v>
      </c>
    </row>
    <row r="277" spans="1:39" x14ac:dyDescent="0.3">
      <c r="A277" s="2" t="s">
        <v>562</v>
      </c>
      <c r="B277" s="2" t="s">
        <v>563</v>
      </c>
      <c r="C277" t="s">
        <v>8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-1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</row>
    <row r="278" spans="1:39" x14ac:dyDescent="0.3">
      <c r="A278" s="2" t="s">
        <v>564</v>
      </c>
      <c r="B278" s="2" t="s">
        <v>565</v>
      </c>
      <c r="C278" t="s">
        <v>8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-2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-4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</row>
    <row r="279" spans="1:39" x14ac:dyDescent="0.3">
      <c r="A279" s="2" t="s">
        <v>566</v>
      </c>
      <c r="B279" s="2" t="s">
        <v>567</v>
      </c>
      <c r="C279" t="s">
        <v>8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-1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-9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</row>
    <row r="280" spans="1:39" x14ac:dyDescent="0.3">
      <c r="A280" s="2" t="s">
        <v>568</v>
      </c>
      <c r="B280" s="2" t="s">
        <v>569</v>
      </c>
      <c r="C280" t="s">
        <v>8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-1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-2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</row>
    <row r="281" spans="1:39" x14ac:dyDescent="0.3">
      <c r="A281" s="2" t="s">
        <v>570</v>
      </c>
      <c r="B281" s="2" t="s">
        <v>571</v>
      </c>
      <c r="C281" t="s">
        <v>8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-10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-10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-10</v>
      </c>
    </row>
    <row r="282" spans="1:39" x14ac:dyDescent="0.3">
      <c r="A282" s="2" t="s">
        <v>572</v>
      </c>
      <c r="B282" s="2" t="s">
        <v>573</v>
      </c>
      <c r="C282" t="s">
        <v>8</v>
      </c>
      <c r="D282">
        <v>-5</v>
      </c>
      <c r="E282">
        <v>0</v>
      </c>
      <c r="F282">
        <v>0</v>
      </c>
      <c r="G282">
        <v>-4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-2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-1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</row>
    <row r="283" spans="1:39" x14ac:dyDescent="0.3">
      <c r="A283" s="2" t="s">
        <v>574</v>
      </c>
      <c r="B283" s="2" t="s">
        <v>575</v>
      </c>
      <c r="C283" t="s">
        <v>8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-2</v>
      </c>
      <c r="AK283">
        <v>0</v>
      </c>
      <c r="AL283">
        <v>0</v>
      </c>
      <c r="AM283">
        <v>0</v>
      </c>
    </row>
    <row r="284" spans="1:39" x14ac:dyDescent="0.3">
      <c r="A284" s="2" t="s">
        <v>576</v>
      </c>
      <c r="B284" s="2" t="s">
        <v>577</v>
      </c>
      <c r="C284" t="s">
        <v>8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-10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-1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</row>
    <row r="285" spans="1:39" x14ac:dyDescent="0.3">
      <c r="A285" s="2" t="s">
        <v>578</v>
      </c>
      <c r="B285" s="2" t="s">
        <v>579</v>
      </c>
      <c r="C285" t="s">
        <v>8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-3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-1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</row>
    <row r="286" spans="1:39" x14ac:dyDescent="0.3">
      <c r="A286" s="2" t="s">
        <v>580</v>
      </c>
      <c r="B286" s="2" t="s">
        <v>581</v>
      </c>
      <c r="C286" t="s">
        <v>8</v>
      </c>
      <c r="D286">
        <v>-2</v>
      </c>
      <c r="E286">
        <v>-4</v>
      </c>
      <c r="F286">
        <v>-8</v>
      </c>
      <c r="G286">
        <v>0</v>
      </c>
      <c r="H286">
        <v>-2</v>
      </c>
      <c r="I286">
        <v>-2</v>
      </c>
      <c r="J286">
        <v>0</v>
      </c>
      <c r="K286">
        <v>-2</v>
      </c>
      <c r="L286">
        <v>-4</v>
      </c>
      <c r="M286">
        <v>0</v>
      </c>
      <c r="N286">
        <v>-4</v>
      </c>
      <c r="O286">
        <v>0</v>
      </c>
      <c r="P286">
        <v>-2</v>
      </c>
      <c r="Q286">
        <v>-4</v>
      </c>
      <c r="R286">
        <v>-2</v>
      </c>
      <c r="S286">
        <v>0</v>
      </c>
      <c r="T286">
        <v>-8</v>
      </c>
      <c r="U286">
        <v>0</v>
      </c>
      <c r="V286">
        <v>0</v>
      </c>
      <c r="W286">
        <v>0</v>
      </c>
      <c r="X286">
        <v>0</v>
      </c>
      <c r="Y286">
        <v>-6</v>
      </c>
      <c r="Z286">
        <v>0</v>
      </c>
      <c r="AA286">
        <v>0</v>
      </c>
      <c r="AB286">
        <v>-6</v>
      </c>
      <c r="AC286">
        <v>-8</v>
      </c>
      <c r="AD286">
        <v>0</v>
      </c>
      <c r="AE286">
        <v>-4</v>
      </c>
      <c r="AF286">
        <v>0</v>
      </c>
      <c r="AG286">
        <v>-3</v>
      </c>
      <c r="AH286">
        <v>0</v>
      </c>
      <c r="AI286">
        <v>-7</v>
      </c>
      <c r="AJ286">
        <v>0</v>
      </c>
      <c r="AK286">
        <v>-4</v>
      </c>
      <c r="AL286">
        <v>0</v>
      </c>
      <c r="AM286">
        <v>0</v>
      </c>
    </row>
    <row r="287" spans="1:39" x14ac:dyDescent="0.3">
      <c r="A287" s="2" t="s">
        <v>582</v>
      </c>
      <c r="B287" s="2" t="s">
        <v>583</v>
      </c>
      <c r="C287" t="s">
        <v>8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-2</v>
      </c>
      <c r="J287">
        <v>0</v>
      </c>
      <c r="K287">
        <v>0</v>
      </c>
      <c r="L287">
        <v>0</v>
      </c>
      <c r="M287">
        <v>0</v>
      </c>
      <c r="N287">
        <v>-2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-1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-2</v>
      </c>
      <c r="AL287">
        <v>0</v>
      </c>
      <c r="AM287">
        <v>0</v>
      </c>
    </row>
    <row r="288" spans="1:39" x14ac:dyDescent="0.3">
      <c r="A288" s="2" t="s">
        <v>584</v>
      </c>
      <c r="B288" s="2" t="s">
        <v>585</v>
      </c>
      <c r="C288" t="s">
        <v>8</v>
      </c>
      <c r="D288">
        <v>0</v>
      </c>
      <c r="E288">
        <v>0</v>
      </c>
      <c r="F288">
        <v>0</v>
      </c>
      <c r="G288">
        <v>-1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-1</v>
      </c>
      <c r="X288">
        <v>0</v>
      </c>
      <c r="Y288">
        <v>0</v>
      </c>
      <c r="Z288">
        <v>0</v>
      </c>
      <c r="AA288">
        <v>0</v>
      </c>
      <c r="AB288">
        <v>-1</v>
      </c>
      <c r="AC288">
        <v>-0.85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</row>
    <row r="289" spans="1:39" x14ac:dyDescent="0.3">
      <c r="A289" s="2" t="s">
        <v>586</v>
      </c>
      <c r="B289" s="2" t="s">
        <v>587</v>
      </c>
      <c r="C289" t="s">
        <v>20</v>
      </c>
      <c r="D289">
        <v>-2211.9859999999999</v>
      </c>
      <c r="E289">
        <v>-2926.9920000000002</v>
      </c>
      <c r="F289">
        <v>-1172.752</v>
      </c>
      <c r="G289">
        <v>-2957.1480000000001</v>
      </c>
      <c r="H289">
        <v>-2338.8319999999999</v>
      </c>
      <c r="I289">
        <v>-3105.6379999999999</v>
      </c>
      <c r="J289">
        <v>-3460.1950000000002</v>
      </c>
      <c r="K289">
        <v>-3547.3249999999998</v>
      </c>
      <c r="L289">
        <v>-3264.7629999999999</v>
      </c>
      <c r="M289">
        <v>-3279.0720000000001</v>
      </c>
      <c r="N289">
        <v>-1615.8879999999999</v>
      </c>
      <c r="O289">
        <v>-3317.942</v>
      </c>
      <c r="P289">
        <v>-2862.7579999999998</v>
      </c>
      <c r="Q289">
        <v>-1818.75</v>
      </c>
      <c r="R289">
        <v>-4361.415</v>
      </c>
      <c r="S289">
        <v>-2599.02</v>
      </c>
      <c r="T289">
        <v>-4068.5889999999999</v>
      </c>
      <c r="U289">
        <v>-3184.933</v>
      </c>
      <c r="V289">
        <v>-2530.4229999999998</v>
      </c>
      <c r="W289">
        <v>-2162.2600000000002</v>
      </c>
      <c r="X289">
        <v>-3111.94</v>
      </c>
      <c r="Y289">
        <v>-2853.8049999999998</v>
      </c>
      <c r="Z289">
        <v>-2376.3319999999999</v>
      </c>
      <c r="AA289">
        <v>-3027.5680000000002</v>
      </c>
      <c r="AB289">
        <v>-3262.277</v>
      </c>
      <c r="AC289">
        <v>-1361.7919999999999</v>
      </c>
      <c r="AD289">
        <v>-3501.7280000000001</v>
      </c>
      <c r="AE289">
        <v>-2540.7359999999999</v>
      </c>
      <c r="AF289">
        <v>-3853.84</v>
      </c>
      <c r="AG289">
        <v>-3546.2640000000001</v>
      </c>
      <c r="AH289">
        <v>-3082.4319999999998</v>
      </c>
      <c r="AI289">
        <v>-1760.328</v>
      </c>
      <c r="AJ289">
        <v>-2887.96</v>
      </c>
      <c r="AK289">
        <v>-2599.1469999999999</v>
      </c>
      <c r="AL289">
        <v>-3502.6959999999999</v>
      </c>
      <c r="AM289">
        <v>-3419.44</v>
      </c>
    </row>
    <row r="290" spans="1:39" x14ac:dyDescent="0.3">
      <c r="A290" s="2" t="s">
        <v>588</v>
      </c>
      <c r="B290" s="2" t="s">
        <v>589</v>
      </c>
      <c r="C290" t="s">
        <v>8</v>
      </c>
      <c r="D290">
        <v>-1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-1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-2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</row>
    <row r="291" spans="1:39" x14ac:dyDescent="0.3">
      <c r="A291" s="2" t="s">
        <v>590</v>
      </c>
      <c r="B291" s="2" t="s">
        <v>591</v>
      </c>
      <c r="C291" t="s">
        <v>8</v>
      </c>
      <c r="D291">
        <v>0</v>
      </c>
      <c r="E291">
        <v>0</v>
      </c>
      <c r="F291">
        <v>0</v>
      </c>
      <c r="G291">
        <v>0</v>
      </c>
      <c r="H291">
        <v>-4</v>
      </c>
      <c r="I291">
        <v>0</v>
      </c>
      <c r="J291">
        <v>0</v>
      </c>
      <c r="K291">
        <v>0</v>
      </c>
      <c r="L291">
        <v>0</v>
      </c>
      <c r="M291">
        <v>-2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-2</v>
      </c>
      <c r="AG291">
        <v>-2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-2</v>
      </c>
    </row>
    <row r="292" spans="1:39" x14ac:dyDescent="0.3">
      <c r="A292" s="2" t="s">
        <v>592</v>
      </c>
      <c r="B292" s="2" t="s">
        <v>593</v>
      </c>
      <c r="C292" t="s">
        <v>8</v>
      </c>
      <c r="D292">
        <v>-1</v>
      </c>
      <c r="E292">
        <v>-2</v>
      </c>
      <c r="F292">
        <v>-1</v>
      </c>
      <c r="G292">
        <v>0</v>
      </c>
      <c r="H292">
        <v>-1</v>
      </c>
      <c r="I292">
        <v>-3</v>
      </c>
      <c r="J292">
        <v>-1</v>
      </c>
      <c r="K292">
        <v>-1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-1</v>
      </c>
      <c r="T292">
        <v>-1</v>
      </c>
      <c r="U292">
        <v>-2</v>
      </c>
      <c r="V292">
        <v>-2</v>
      </c>
      <c r="W292">
        <v>0</v>
      </c>
      <c r="X292">
        <v>-1</v>
      </c>
      <c r="Y292">
        <v>0</v>
      </c>
      <c r="Z292">
        <v>0</v>
      </c>
      <c r="AA292">
        <v>0</v>
      </c>
      <c r="AB292">
        <v>0</v>
      </c>
      <c r="AC292">
        <v>-1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-1</v>
      </c>
      <c r="AL292">
        <v>0</v>
      </c>
      <c r="AM292">
        <v>0</v>
      </c>
    </row>
    <row r="293" spans="1:39" x14ac:dyDescent="0.3">
      <c r="A293" s="2" t="s">
        <v>594</v>
      </c>
      <c r="B293" s="2" t="s">
        <v>595</v>
      </c>
      <c r="C293" t="s">
        <v>8</v>
      </c>
      <c r="D293">
        <v>0</v>
      </c>
      <c r="E293">
        <v>0</v>
      </c>
      <c r="F293">
        <v>-1</v>
      </c>
      <c r="G293">
        <v>-1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-3</v>
      </c>
      <c r="Q293">
        <v>-10</v>
      </c>
      <c r="R293">
        <v>0</v>
      </c>
      <c r="S293">
        <v>0</v>
      </c>
      <c r="T293">
        <v>0</v>
      </c>
      <c r="U293">
        <v>0</v>
      </c>
      <c r="V293">
        <v>-2</v>
      </c>
      <c r="W293">
        <v>0</v>
      </c>
      <c r="X293">
        <v>-1</v>
      </c>
      <c r="Y293">
        <v>0</v>
      </c>
      <c r="Z293">
        <v>0</v>
      </c>
      <c r="AA293">
        <v>0</v>
      </c>
      <c r="AB293">
        <v>-1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</row>
    <row r="294" spans="1:39" x14ac:dyDescent="0.3">
      <c r="A294" s="2" t="s">
        <v>596</v>
      </c>
      <c r="B294" s="2" t="s">
        <v>597</v>
      </c>
      <c r="C294" t="s">
        <v>8</v>
      </c>
      <c r="D294">
        <v>-4</v>
      </c>
      <c r="E294">
        <v>-3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-3</v>
      </c>
      <c r="L294">
        <v>-1</v>
      </c>
      <c r="M294">
        <v>-5</v>
      </c>
      <c r="N294">
        <v>0</v>
      </c>
      <c r="O294">
        <v>0</v>
      </c>
      <c r="P294">
        <v>0</v>
      </c>
      <c r="Q294">
        <v>0</v>
      </c>
      <c r="R294">
        <v>-2</v>
      </c>
      <c r="S294">
        <v>0</v>
      </c>
      <c r="T294">
        <v>0</v>
      </c>
      <c r="U294">
        <v>0</v>
      </c>
      <c r="V294">
        <v>-4</v>
      </c>
      <c r="W294">
        <v>-5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-1</v>
      </c>
      <c r="AF294">
        <v>0</v>
      </c>
      <c r="AG294">
        <v>-4</v>
      </c>
      <c r="AH294">
        <v>0</v>
      </c>
      <c r="AI294">
        <v>-4</v>
      </c>
      <c r="AJ294">
        <v>0</v>
      </c>
      <c r="AK294">
        <v>-1</v>
      </c>
      <c r="AL294">
        <v>0</v>
      </c>
      <c r="AM294">
        <v>0</v>
      </c>
    </row>
    <row r="295" spans="1:39" x14ac:dyDescent="0.3">
      <c r="A295" s="2" t="s">
        <v>598</v>
      </c>
      <c r="B295" s="2" t="s">
        <v>599</v>
      </c>
      <c r="C295" t="s">
        <v>8</v>
      </c>
      <c r="D295">
        <v>0</v>
      </c>
      <c r="E295">
        <v>-1</v>
      </c>
      <c r="F295">
        <v>0</v>
      </c>
      <c r="G295">
        <v>0</v>
      </c>
      <c r="H295">
        <v>-2</v>
      </c>
      <c r="I295">
        <v>0</v>
      </c>
      <c r="J295">
        <v>0</v>
      </c>
      <c r="K295">
        <v>-2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-1</v>
      </c>
      <c r="R295">
        <v>0</v>
      </c>
      <c r="S295">
        <v>-1</v>
      </c>
      <c r="T295">
        <v>-8</v>
      </c>
      <c r="U295">
        <v>-1</v>
      </c>
      <c r="V295">
        <v>-3</v>
      </c>
      <c r="W295">
        <v>0</v>
      </c>
      <c r="X295">
        <v>0</v>
      </c>
      <c r="Y295">
        <v>0</v>
      </c>
      <c r="Z295">
        <v>-1</v>
      </c>
      <c r="AA295">
        <v>0</v>
      </c>
      <c r="AB295">
        <v>0</v>
      </c>
      <c r="AC295">
        <v>-3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</row>
    <row r="296" spans="1:39" x14ac:dyDescent="0.3">
      <c r="A296" s="2" t="s">
        <v>600</v>
      </c>
      <c r="B296" s="2" t="s">
        <v>601</v>
      </c>
      <c r="C296" t="s">
        <v>8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-2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</row>
    <row r="297" spans="1:39" x14ac:dyDescent="0.3">
      <c r="A297" s="2" t="s">
        <v>602</v>
      </c>
      <c r="B297" s="2" t="s">
        <v>603</v>
      </c>
      <c r="C297" t="s">
        <v>8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-2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-3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-2</v>
      </c>
      <c r="AK297">
        <v>-1</v>
      </c>
      <c r="AL297">
        <v>0</v>
      </c>
      <c r="AM297">
        <v>0</v>
      </c>
    </row>
    <row r="298" spans="1:39" x14ac:dyDescent="0.3">
      <c r="A298" s="2" t="s">
        <v>604</v>
      </c>
      <c r="B298" s="2" t="s">
        <v>605</v>
      </c>
      <c r="C298" t="s">
        <v>8</v>
      </c>
      <c r="D298">
        <v>-1</v>
      </c>
      <c r="E298">
        <v>0</v>
      </c>
      <c r="F298">
        <v>-3</v>
      </c>
      <c r="G298">
        <v>0</v>
      </c>
      <c r="H298">
        <v>0</v>
      </c>
      <c r="I298">
        <v>0</v>
      </c>
      <c r="J298">
        <v>0</v>
      </c>
      <c r="K298">
        <v>-1</v>
      </c>
      <c r="L298">
        <v>0</v>
      </c>
      <c r="M298">
        <v>-2</v>
      </c>
      <c r="N298">
        <v>0</v>
      </c>
      <c r="O298">
        <v>-1</v>
      </c>
      <c r="P298">
        <v>0</v>
      </c>
      <c r="Q298">
        <v>-3</v>
      </c>
      <c r="R298">
        <v>-1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-12</v>
      </c>
      <c r="Z298">
        <v>0</v>
      </c>
      <c r="AA298">
        <v>0</v>
      </c>
      <c r="AB298">
        <v>0</v>
      </c>
      <c r="AC298">
        <v>-3</v>
      </c>
      <c r="AD298">
        <v>-1</v>
      </c>
      <c r="AE298">
        <v>0</v>
      </c>
      <c r="AF298">
        <v>-1</v>
      </c>
      <c r="AG298">
        <v>-5</v>
      </c>
      <c r="AH298">
        <v>0</v>
      </c>
      <c r="AI298">
        <v>-2</v>
      </c>
      <c r="AJ298">
        <v>0</v>
      </c>
      <c r="AK298">
        <v>0</v>
      </c>
      <c r="AL298">
        <v>-3</v>
      </c>
      <c r="AM298">
        <v>-9</v>
      </c>
    </row>
    <row r="299" spans="1:39" x14ac:dyDescent="0.3">
      <c r="A299" s="2" t="s">
        <v>606</v>
      </c>
      <c r="B299" s="2" t="s">
        <v>607</v>
      </c>
      <c r="C299" t="s">
        <v>8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-3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-1</v>
      </c>
      <c r="AL299">
        <v>0</v>
      </c>
      <c r="AM299">
        <v>0</v>
      </c>
    </row>
    <row r="300" spans="1:39" x14ac:dyDescent="0.3">
      <c r="A300" s="2" t="s">
        <v>608</v>
      </c>
      <c r="B300" s="2" t="s">
        <v>609</v>
      </c>
      <c r="C300" t="s">
        <v>8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-4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</row>
    <row r="301" spans="1:39" x14ac:dyDescent="0.3">
      <c r="A301" s="2" t="s">
        <v>610</v>
      </c>
      <c r="B301" s="2" t="s">
        <v>611</v>
      </c>
      <c r="C301" t="s">
        <v>8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-2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</row>
    <row r="302" spans="1:39" x14ac:dyDescent="0.3">
      <c r="A302" s="2" t="s">
        <v>612</v>
      </c>
      <c r="B302" s="2" t="s">
        <v>613</v>
      </c>
      <c r="C302" t="s">
        <v>8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-1</v>
      </c>
      <c r="U302">
        <v>-1</v>
      </c>
      <c r="V302">
        <v>-2</v>
      </c>
      <c r="W302">
        <v>-2</v>
      </c>
      <c r="X302">
        <v>-1</v>
      </c>
      <c r="Y302">
        <v>0</v>
      </c>
      <c r="Z302">
        <v>-3</v>
      </c>
      <c r="AA302">
        <v>-1</v>
      </c>
      <c r="AB302">
        <v>0</v>
      </c>
      <c r="AC302">
        <v>0</v>
      </c>
      <c r="AD302">
        <v>-1</v>
      </c>
      <c r="AE302">
        <v>-2</v>
      </c>
      <c r="AF302">
        <v>-1</v>
      </c>
      <c r="AG302">
        <v>0</v>
      </c>
      <c r="AH302">
        <v>0</v>
      </c>
      <c r="AI302">
        <v>0</v>
      </c>
      <c r="AJ302">
        <v>-1</v>
      </c>
      <c r="AK302">
        <v>-1</v>
      </c>
      <c r="AL302">
        <v>0</v>
      </c>
      <c r="AM302">
        <v>-1</v>
      </c>
    </row>
    <row r="303" spans="1:39" x14ac:dyDescent="0.3">
      <c r="A303" s="2" t="s">
        <v>614</v>
      </c>
      <c r="B303" s="2" t="s">
        <v>615</v>
      </c>
      <c r="C303" t="s">
        <v>8</v>
      </c>
      <c r="D303">
        <v>0</v>
      </c>
      <c r="E303">
        <v>0</v>
      </c>
      <c r="F303">
        <v>0</v>
      </c>
      <c r="G303">
        <v>0</v>
      </c>
      <c r="H303">
        <v>-4</v>
      </c>
      <c r="I303">
        <v>0</v>
      </c>
      <c r="J303">
        <v>0</v>
      </c>
      <c r="K303">
        <v>0</v>
      </c>
      <c r="L303">
        <v>-3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-2</v>
      </c>
      <c r="AA303">
        <v>0</v>
      </c>
      <c r="AB303">
        <v>0</v>
      </c>
      <c r="AC303">
        <v>0</v>
      </c>
      <c r="AD303">
        <v>-4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</row>
    <row r="304" spans="1:39" x14ac:dyDescent="0.3">
      <c r="A304" s="2" t="s">
        <v>616</v>
      </c>
      <c r="B304" s="2" t="s">
        <v>617</v>
      </c>
      <c r="C304" t="s">
        <v>8</v>
      </c>
      <c r="D304">
        <v>0</v>
      </c>
      <c r="E304">
        <v>0</v>
      </c>
      <c r="F304">
        <v>-1</v>
      </c>
      <c r="G304">
        <v>0</v>
      </c>
      <c r="H304">
        <v>0</v>
      </c>
      <c r="I304">
        <v>0</v>
      </c>
      <c r="J304">
        <v>0</v>
      </c>
      <c r="K304">
        <v>-1</v>
      </c>
      <c r="L304">
        <v>0</v>
      </c>
      <c r="M304">
        <v>-1</v>
      </c>
      <c r="N304">
        <v>0</v>
      </c>
      <c r="O304">
        <v>-5</v>
      </c>
      <c r="P304">
        <v>-2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-3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-2</v>
      </c>
      <c r="AD304">
        <v>0</v>
      </c>
      <c r="AE304">
        <v>0</v>
      </c>
      <c r="AF304">
        <v>0</v>
      </c>
      <c r="AG304">
        <v>0</v>
      </c>
      <c r="AH304">
        <v>-2</v>
      </c>
      <c r="AI304">
        <v>0</v>
      </c>
      <c r="AJ304">
        <v>0</v>
      </c>
      <c r="AK304">
        <v>0</v>
      </c>
      <c r="AL304">
        <v>0</v>
      </c>
      <c r="AM304">
        <v>-1</v>
      </c>
    </row>
    <row r="305" spans="1:39" x14ac:dyDescent="0.3">
      <c r="A305" s="2" t="s">
        <v>618</v>
      </c>
      <c r="B305" s="2" t="s">
        <v>619</v>
      </c>
      <c r="C305" t="s">
        <v>8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-1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</row>
    <row r="306" spans="1:39" x14ac:dyDescent="0.3">
      <c r="A306" s="2" t="s">
        <v>620</v>
      </c>
      <c r="B306" s="2" t="s">
        <v>621</v>
      </c>
      <c r="C306" t="s">
        <v>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-2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-1</v>
      </c>
      <c r="AG306">
        <v>-1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</row>
    <row r="307" spans="1:39" x14ac:dyDescent="0.3">
      <c r="A307" s="2" t="s">
        <v>622</v>
      </c>
      <c r="B307" s="2" t="s">
        <v>623</v>
      </c>
      <c r="C307" t="s">
        <v>20</v>
      </c>
      <c r="D307">
        <v>-1410</v>
      </c>
      <c r="E307">
        <v>-3080</v>
      </c>
      <c r="F307">
        <v>-1090</v>
      </c>
      <c r="G307">
        <v>-3265</v>
      </c>
      <c r="H307">
        <v>-1910</v>
      </c>
      <c r="I307">
        <v>-3200</v>
      </c>
      <c r="J307">
        <v>-3370</v>
      </c>
      <c r="K307">
        <v>-3510</v>
      </c>
      <c r="L307">
        <v>-3345</v>
      </c>
      <c r="M307">
        <v>-3240</v>
      </c>
      <c r="N307">
        <v>-1935</v>
      </c>
      <c r="O307">
        <v>-3180</v>
      </c>
      <c r="P307">
        <v>-3000</v>
      </c>
      <c r="Q307">
        <v>-1955</v>
      </c>
      <c r="R307">
        <v>-3865</v>
      </c>
      <c r="S307">
        <v>-2730</v>
      </c>
      <c r="T307">
        <v>-4315</v>
      </c>
      <c r="U307">
        <v>-3735</v>
      </c>
      <c r="V307">
        <v>-2215</v>
      </c>
      <c r="W307">
        <v>-2920</v>
      </c>
      <c r="X307">
        <v>-2925</v>
      </c>
      <c r="Y307">
        <v>-3025</v>
      </c>
      <c r="Z307">
        <v>-1960</v>
      </c>
      <c r="AA307">
        <v>-2089.4499999999998</v>
      </c>
      <c r="AB307">
        <v>-3340</v>
      </c>
      <c r="AC307">
        <v>-1780</v>
      </c>
      <c r="AD307">
        <v>-3341</v>
      </c>
      <c r="AE307">
        <v>-2755</v>
      </c>
      <c r="AF307">
        <v>-3595</v>
      </c>
      <c r="AG307">
        <v>-3270</v>
      </c>
      <c r="AH307">
        <v>-3270</v>
      </c>
      <c r="AI307">
        <v>-1770</v>
      </c>
      <c r="AJ307">
        <v>-2805</v>
      </c>
      <c r="AK307">
        <v>-2850</v>
      </c>
      <c r="AL307">
        <v>-3475</v>
      </c>
      <c r="AM307">
        <v>-4165</v>
      </c>
    </row>
    <row r="308" spans="1:39" x14ac:dyDescent="0.3">
      <c r="A308" s="2" t="s">
        <v>624</v>
      </c>
      <c r="B308" s="2" t="s">
        <v>625</v>
      </c>
      <c r="C308" t="s">
        <v>8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-1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-5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</row>
    <row r="309" spans="1:39" x14ac:dyDescent="0.3">
      <c r="A309" s="2" t="s">
        <v>626</v>
      </c>
      <c r="B309" s="2" t="s">
        <v>627</v>
      </c>
      <c r="C309" t="s">
        <v>8</v>
      </c>
      <c r="D309">
        <v>0</v>
      </c>
      <c r="E309">
        <v>-2</v>
      </c>
      <c r="F309">
        <v>0</v>
      </c>
      <c r="G309">
        <v>0</v>
      </c>
      <c r="H309">
        <v>0</v>
      </c>
      <c r="I309">
        <v>-3</v>
      </c>
      <c r="J309">
        <v>0</v>
      </c>
      <c r="K309">
        <v>0</v>
      </c>
      <c r="L309">
        <v>0</v>
      </c>
      <c r="M309">
        <v>0</v>
      </c>
      <c r="N309">
        <v>-2</v>
      </c>
      <c r="O309">
        <v>-2</v>
      </c>
      <c r="P309">
        <v>0</v>
      </c>
      <c r="Q309">
        <v>-3</v>
      </c>
      <c r="R309">
        <v>0</v>
      </c>
      <c r="S309">
        <v>0</v>
      </c>
      <c r="T309">
        <v>-3</v>
      </c>
      <c r="U309">
        <v>0</v>
      </c>
      <c r="V309">
        <v>0</v>
      </c>
      <c r="W309">
        <v>-1</v>
      </c>
      <c r="X309">
        <v>0</v>
      </c>
      <c r="Y309">
        <v>-1</v>
      </c>
      <c r="Z309">
        <v>-1</v>
      </c>
      <c r="AA309">
        <v>0</v>
      </c>
      <c r="AB309">
        <v>-1</v>
      </c>
      <c r="AC309">
        <v>-4</v>
      </c>
      <c r="AD309">
        <v>0</v>
      </c>
      <c r="AE309">
        <v>0</v>
      </c>
      <c r="AF309">
        <v>0</v>
      </c>
      <c r="AG309">
        <v>-2</v>
      </c>
      <c r="AH309">
        <v>-1</v>
      </c>
      <c r="AI309">
        <v>-3</v>
      </c>
      <c r="AJ309">
        <v>0</v>
      </c>
      <c r="AK309">
        <v>0</v>
      </c>
      <c r="AL309">
        <v>0</v>
      </c>
      <c r="AM309">
        <v>0</v>
      </c>
    </row>
    <row r="310" spans="1:39" x14ac:dyDescent="0.3">
      <c r="A310" s="2" t="s">
        <v>628</v>
      </c>
      <c r="B310" s="2" t="s">
        <v>629</v>
      </c>
      <c r="C310" t="s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-4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</row>
    <row r="311" spans="1:39" x14ac:dyDescent="0.3">
      <c r="A311" s="2" t="s">
        <v>630</v>
      </c>
      <c r="B311" s="2" t="s">
        <v>631</v>
      </c>
      <c r="C311" t="s">
        <v>8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-1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</row>
    <row r="312" spans="1:39" x14ac:dyDescent="0.3">
      <c r="A312" s="2" t="s">
        <v>632</v>
      </c>
      <c r="B312" s="2" t="s">
        <v>633</v>
      </c>
      <c r="C312" t="s">
        <v>119</v>
      </c>
      <c r="D312">
        <v>0</v>
      </c>
      <c r="E312">
        <v>0</v>
      </c>
      <c r="F312">
        <v>-480</v>
      </c>
      <c r="G312">
        <v>0</v>
      </c>
      <c r="H312">
        <v>-20</v>
      </c>
      <c r="I312">
        <v>0</v>
      </c>
      <c r="J312">
        <v>0</v>
      </c>
      <c r="K312">
        <v>-40</v>
      </c>
      <c r="L312">
        <v>-400</v>
      </c>
      <c r="M312">
        <v>0</v>
      </c>
      <c r="N312">
        <v>0</v>
      </c>
      <c r="O312">
        <v>0</v>
      </c>
      <c r="P312">
        <v>0</v>
      </c>
      <c r="Q312">
        <v>-400</v>
      </c>
      <c r="R312">
        <v>0</v>
      </c>
      <c r="S312">
        <v>-40</v>
      </c>
      <c r="T312">
        <v>0</v>
      </c>
      <c r="U312">
        <v>0</v>
      </c>
      <c r="V312">
        <v>-80</v>
      </c>
      <c r="W312">
        <v>-60</v>
      </c>
      <c r="X312">
        <v>-180</v>
      </c>
      <c r="Y312">
        <v>-20</v>
      </c>
      <c r="Z312">
        <v>0</v>
      </c>
      <c r="AA312">
        <v>0</v>
      </c>
      <c r="AB312">
        <v>0</v>
      </c>
      <c r="AC312">
        <v>-360</v>
      </c>
      <c r="AD312">
        <v>0</v>
      </c>
      <c r="AE312">
        <v>0</v>
      </c>
      <c r="AF312">
        <v>-80</v>
      </c>
      <c r="AG312">
        <v>-50</v>
      </c>
      <c r="AH312">
        <v>-40</v>
      </c>
      <c r="AI312">
        <v>-380</v>
      </c>
      <c r="AJ312">
        <v>0</v>
      </c>
      <c r="AK312">
        <v>0</v>
      </c>
      <c r="AL312">
        <v>0</v>
      </c>
      <c r="AM312">
        <v>-380</v>
      </c>
    </row>
    <row r="313" spans="1:39" x14ac:dyDescent="0.3">
      <c r="A313" s="2" t="s">
        <v>634</v>
      </c>
      <c r="B313" s="2" t="s">
        <v>635</v>
      </c>
      <c r="C313" t="s">
        <v>8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-100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</row>
    <row r="314" spans="1:39" x14ac:dyDescent="0.3">
      <c r="A314" s="2" t="s">
        <v>636</v>
      </c>
      <c r="B314" s="2" t="s">
        <v>637</v>
      </c>
      <c r="C314" t="s">
        <v>8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-2</v>
      </c>
      <c r="U314">
        <v>0</v>
      </c>
      <c r="V314">
        <v>-2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-2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-2</v>
      </c>
      <c r="AI314">
        <v>0</v>
      </c>
      <c r="AJ314">
        <v>0</v>
      </c>
      <c r="AK314">
        <v>-1</v>
      </c>
      <c r="AL314">
        <v>0</v>
      </c>
      <c r="AM314">
        <v>0</v>
      </c>
    </row>
    <row r="315" spans="1:39" x14ac:dyDescent="0.3">
      <c r="A315" s="2" t="s">
        <v>638</v>
      </c>
      <c r="B315" s="2" t="s">
        <v>639</v>
      </c>
      <c r="C315" t="s">
        <v>8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-120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</row>
    <row r="316" spans="1:39" x14ac:dyDescent="0.3">
      <c r="A316" s="2" t="s">
        <v>640</v>
      </c>
      <c r="B316" s="2" t="s">
        <v>641</v>
      </c>
      <c r="C316" t="s">
        <v>8</v>
      </c>
      <c r="D316">
        <v>-3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-5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</row>
    <row r="317" spans="1:39" x14ac:dyDescent="0.3">
      <c r="A317" s="2" t="s">
        <v>642</v>
      </c>
      <c r="B317" s="2" t="s">
        <v>643</v>
      </c>
      <c r="C317" t="s">
        <v>8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-2</v>
      </c>
      <c r="AC317">
        <v>0</v>
      </c>
      <c r="AD317">
        <v>-1</v>
      </c>
      <c r="AE317">
        <v>0</v>
      </c>
      <c r="AF317">
        <v>0</v>
      </c>
      <c r="AG317">
        <v>-2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</row>
    <row r="318" spans="1:39" x14ac:dyDescent="0.3">
      <c r="A318" s="2" t="s">
        <v>644</v>
      </c>
      <c r="B318" s="2" t="s">
        <v>645</v>
      </c>
      <c r="C318" t="s">
        <v>8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-3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-3</v>
      </c>
      <c r="AI318">
        <v>0</v>
      </c>
      <c r="AJ318">
        <v>0</v>
      </c>
      <c r="AK318">
        <v>0</v>
      </c>
      <c r="AL318">
        <v>0</v>
      </c>
      <c r="AM318">
        <v>0</v>
      </c>
    </row>
    <row r="319" spans="1:39" x14ac:dyDescent="0.3">
      <c r="A319" s="2" t="s">
        <v>646</v>
      </c>
      <c r="B319" s="2" t="s">
        <v>647</v>
      </c>
      <c r="C319" t="s">
        <v>8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-2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</row>
    <row r="320" spans="1:39" x14ac:dyDescent="0.3">
      <c r="A320" s="2" t="s">
        <v>648</v>
      </c>
      <c r="B320" s="2" t="s">
        <v>649</v>
      </c>
      <c r="C320" t="s">
        <v>8</v>
      </c>
      <c r="D320">
        <v>0</v>
      </c>
      <c r="E320">
        <v>0</v>
      </c>
      <c r="F320">
        <v>-1</v>
      </c>
      <c r="G320">
        <v>-1</v>
      </c>
      <c r="H320">
        <v>-2</v>
      </c>
      <c r="I320">
        <v>-1</v>
      </c>
      <c r="J320">
        <v>0</v>
      </c>
      <c r="K320">
        <v>0</v>
      </c>
      <c r="L320">
        <v>-1</v>
      </c>
      <c r="M320">
        <v>0</v>
      </c>
      <c r="N320">
        <v>0</v>
      </c>
      <c r="O320">
        <v>-1</v>
      </c>
      <c r="P320">
        <v>0</v>
      </c>
      <c r="Q320">
        <v>0</v>
      </c>
      <c r="R320">
        <v>0</v>
      </c>
      <c r="S320">
        <v>0</v>
      </c>
      <c r="T320">
        <v>-1</v>
      </c>
      <c r="U320">
        <v>-1</v>
      </c>
      <c r="V320">
        <v>0</v>
      </c>
      <c r="W320">
        <v>0</v>
      </c>
      <c r="X320">
        <v>-1</v>
      </c>
      <c r="Y320">
        <v>0</v>
      </c>
      <c r="Z320">
        <v>-1</v>
      </c>
      <c r="AA320">
        <v>-1</v>
      </c>
      <c r="AB320">
        <v>0</v>
      </c>
      <c r="AC320">
        <v>0</v>
      </c>
      <c r="AD320">
        <v>0</v>
      </c>
      <c r="AE320">
        <v>-1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-2</v>
      </c>
      <c r="AL320">
        <v>0</v>
      </c>
      <c r="AM320">
        <v>0</v>
      </c>
    </row>
    <row r="321" spans="1:39" x14ac:dyDescent="0.3">
      <c r="A321" s="2" t="s">
        <v>650</v>
      </c>
      <c r="B321" s="2" t="s">
        <v>651</v>
      </c>
      <c r="C321" t="s">
        <v>8</v>
      </c>
      <c r="D321">
        <v>0</v>
      </c>
      <c r="E321">
        <v>0</v>
      </c>
      <c r="F321">
        <v>-1</v>
      </c>
      <c r="G321">
        <v>-1</v>
      </c>
      <c r="H321">
        <v>-2</v>
      </c>
      <c r="I321">
        <v>-1</v>
      </c>
      <c r="J321">
        <v>0</v>
      </c>
      <c r="K321">
        <v>0</v>
      </c>
      <c r="L321">
        <v>-1</v>
      </c>
      <c r="M321">
        <v>-1</v>
      </c>
      <c r="N321">
        <v>0</v>
      </c>
      <c r="O321">
        <v>-1</v>
      </c>
      <c r="P321">
        <v>-1</v>
      </c>
      <c r="Q321">
        <v>0</v>
      </c>
      <c r="R321">
        <v>0</v>
      </c>
      <c r="S321">
        <v>0</v>
      </c>
      <c r="T321">
        <v>-1</v>
      </c>
      <c r="U321">
        <v>-1</v>
      </c>
      <c r="V321">
        <v>0</v>
      </c>
      <c r="W321">
        <v>0</v>
      </c>
      <c r="X321">
        <v>-1</v>
      </c>
      <c r="Y321">
        <v>0</v>
      </c>
      <c r="Z321">
        <v>-1</v>
      </c>
      <c r="AA321">
        <v>-1</v>
      </c>
      <c r="AB321">
        <v>0</v>
      </c>
      <c r="AC321">
        <v>0</v>
      </c>
      <c r="AD321">
        <v>0</v>
      </c>
      <c r="AE321">
        <v>-1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-2</v>
      </c>
      <c r="AL321">
        <v>0</v>
      </c>
      <c r="AM321">
        <v>0</v>
      </c>
    </row>
    <row r="322" spans="1:39" x14ac:dyDescent="0.3">
      <c r="A322" s="2" t="s">
        <v>652</v>
      </c>
      <c r="B322" s="2" t="s">
        <v>653</v>
      </c>
      <c r="C322" t="s">
        <v>8</v>
      </c>
      <c r="D322">
        <v>0</v>
      </c>
      <c r="E322">
        <v>0</v>
      </c>
      <c r="F322">
        <v>-1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-1</v>
      </c>
      <c r="AI322">
        <v>0</v>
      </c>
      <c r="AJ322">
        <v>0</v>
      </c>
      <c r="AK322">
        <v>0</v>
      </c>
      <c r="AL322">
        <v>0</v>
      </c>
      <c r="AM322">
        <v>0</v>
      </c>
    </row>
    <row r="323" spans="1:39" x14ac:dyDescent="0.3">
      <c r="A323" s="2" t="s">
        <v>654</v>
      </c>
      <c r="B323" s="2" t="s">
        <v>655</v>
      </c>
      <c r="C323" t="s">
        <v>8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-2</v>
      </c>
      <c r="N323">
        <v>0</v>
      </c>
      <c r="O323">
        <v>-1</v>
      </c>
      <c r="P323">
        <v>0</v>
      </c>
      <c r="Q323">
        <v>0</v>
      </c>
      <c r="R323">
        <v>0</v>
      </c>
      <c r="S323">
        <v>0</v>
      </c>
      <c r="T323">
        <v>-1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-2</v>
      </c>
      <c r="AE323">
        <v>-2</v>
      </c>
      <c r="AF323">
        <v>0</v>
      </c>
      <c r="AG323">
        <v>-2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</row>
    <row r="324" spans="1:39" x14ac:dyDescent="0.3">
      <c r="A324" s="2" t="s">
        <v>656</v>
      </c>
      <c r="B324" s="2" t="s">
        <v>657</v>
      </c>
      <c r="C324" t="s">
        <v>130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-102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-30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</row>
    <row r="325" spans="1:39" x14ac:dyDescent="0.3">
      <c r="A325" s="2" t="s">
        <v>658</v>
      </c>
      <c r="B325" s="2" t="s">
        <v>659</v>
      </c>
      <c r="C325" t="s">
        <v>8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-1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-1</v>
      </c>
      <c r="AC325">
        <v>0</v>
      </c>
      <c r="AD325">
        <v>0</v>
      </c>
      <c r="AE325">
        <v>-2</v>
      </c>
      <c r="AF325">
        <v>-1</v>
      </c>
      <c r="AG325">
        <v>0</v>
      </c>
      <c r="AH325">
        <v>0</v>
      </c>
      <c r="AI325">
        <v>0</v>
      </c>
      <c r="AJ325">
        <v>0</v>
      </c>
      <c r="AK325">
        <v>-1</v>
      </c>
      <c r="AL325">
        <v>-3</v>
      </c>
      <c r="AM325">
        <v>0</v>
      </c>
    </row>
    <row r="326" spans="1:39" x14ac:dyDescent="0.3">
      <c r="A326" s="2" t="s">
        <v>660</v>
      </c>
      <c r="B326" s="2" t="s">
        <v>661</v>
      </c>
      <c r="C326" t="s">
        <v>8</v>
      </c>
      <c r="D326">
        <v>0</v>
      </c>
      <c r="E326">
        <v>0</v>
      </c>
      <c r="F326">
        <v>-4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-2</v>
      </c>
      <c r="AL326">
        <v>0</v>
      </c>
      <c r="AM326">
        <v>0</v>
      </c>
    </row>
    <row r="327" spans="1:39" x14ac:dyDescent="0.3">
      <c r="A327" s="2" t="s">
        <v>662</v>
      </c>
      <c r="B327" s="2" t="s">
        <v>663</v>
      </c>
      <c r="C327" t="s">
        <v>8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-1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-2</v>
      </c>
      <c r="AL327">
        <v>0</v>
      </c>
      <c r="AM327">
        <v>0</v>
      </c>
    </row>
    <row r="328" spans="1:39" x14ac:dyDescent="0.3">
      <c r="A328" s="2" t="s">
        <v>664</v>
      </c>
      <c r="B328" s="2" t="s">
        <v>665</v>
      </c>
      <c r="C328" t="s">
        <v>8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-2</v>
      </c>
      <c r="AF328">
        <v>0</v>
      </c>
      <c r="AG328">
        <v>0</v>
      </c>
      <c r="AH328">
        <v>0</v>
      </c>
      <c r="AI328">
        <v>-2</v>
      </c>
      <c r="AJ328">
        <v>0</v>
      </c>
      <c r="AK328">
        <v>0</v>
      </c>
      <c r="AL328">
        <v>0</v>
      </c>
      <c r="AM328">
        <v>0</v>
      </c>
    </row>
    <row r="329" spans="1:39" x14ac:dyDescent="0.3">
      <c r="A329" s="2" t="s">
        <v>666</v>
      </c>
      <c r="B329" s="2" t="s">
        <v>667</v>
      </c>
      <c r="C329" t="s">
        <v>8</v>
      </c>
      <c r="D329">
        <v>0</v>
      </c>
      <c r="E329">
        <v>0</v>
      </c>
      <c r="F329">
        <v>0</v>
      </c>
      <c r="G329">
        <v>-4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-10</v>
      </c>
      <c r="N329">
        <v>0</v>
      </c>
      <c r="O329">
        <v>0</v>
      </c>
      <c r="P329">
        <v>-12</v>
      </c>
      <c r="Q329">
        <v>0</v>
      </c>
      <c r="R329">
        <v>-4</v>
      </c>
      <c r="S329">
        <v>0</v>
      </c>
      <c r="T329">
        <v>0</v>
      </c>
      <c r="U329">
        <v>-4</v>
      </c>
      <c r="V329">
        <v>0</v>
      </c>
      <c r="W329">
        <v>-2</v>
      </c>
      <c r="X329">
        <v>-2</v>
      </c>
      <c r="Y329">
        <v>-3</v>
      </c>
      <c r="Z329">
        <v>0</v>
      </c>
      <c r="AA329">
        <v>-6</v>
      </c>
      <c r="AB329">
        <v>0</v>
      </c>
      <c r="AC329">
        <v>-4</v>
      </c>
      <c r="AD329">
        <v>-1</v>
      </c>
      <c r="AE329">
        <v>0</v>
      </c>
      <c r="AF329">
        <v>0</v>
      </c>
      <c r="AG329">
        <v>-8</v>
      </c>
      <c r="AH329">
        <v>0</v>
      </c>
      <c r="AI329">
        <v>-3</v>
      </c>
      <c r="AJ329">
        <v>0</v>
      </c>
      <c r="AK329">
        <v>-6</v>
      </c>
      <c r="AL329">
        <v>-3</v>
      </c>
      <c r="AM329">
        <v>0</v>
      </c>
    </row>
    <row r="330" spans="1:39" x14ac:dyDescent="0.3">
      <c r="A330" s="2" t="s">
        <v>668</v>
      </c>
      <c r="B330" s="2" t="s">
        <v>669</v>
      </c>
      <c r="C330" t="s">
        <v>8</v>
      </c>
      <c r="D330">
        <v>-10</v>
      </c>
      <c r="E330">
        <v>-2</v>
      </c>
      <c r="F330">
        <v>-18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-35</v>
      </c>
      <c r="Q330">
        <v>-23</v>
      </c>
      <c r="R330">
        <v>-2</v>
      </c>
      <c r="S330">
        <v>0</v>
      </c>
      <c r="T330">
        <v>0</v>
      </c>
      <c r="U330">
        <v>0</v>
      </c>
      <c r="V330">
        <v>-5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-18</v>
      </c>
      <c r="AC330">
        <v>-65</v>
      </c>
      <c r="AD330">
        <v>0</v>
      </c>
      <c r="AE330">
        <v>0</v>
      </c>
      <c r="AF330">
        <v>0</v>
      </c>
      <c r="AG330">
        <v>-15</v>
      </c>
      <c r="AH330">
        <v>0</v>
      </c>
      <c r="AI330">
        <v>0</v>
      </c>
      <c r="AJ330">
        <v>0</v>
      </c>
      <c r="AK330">
        <v>-1</v>
      </c>
      <c r="AL330">
        <v>-3</v>
      </c>
      <c r="AM330">
        <v>0</v>
      </c>
    </row>
    <row r="331" spans="1:39" x14ac:dyDescent="0.3">
      <c r="A331" s="2" t="s">
        <v>670</v>
      </c>
      <c r="B331" s="2" t="s">
        <v>671</v>
      </c>
      <c r="C331" t="s">
        <v>130</v>
      </c>
      <c r="D331">
        <v>0</v>
      </c>
      <c r="E331">
        <v>-10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-2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-8</v>
      </c>
      <c r="AL331">
        <v>0</v>
      </c>
      <c r="AM331">
        <v>0</v>
      </c>
    </row>
    <row r="332" spans="1:39" x14ac:dyDescent="0.3">
      <c r="A332" s="2" t="s">
        <v>672</v>
      </c>
      <c r="B332" s="2" t="s">
        <v>673</v>
      </c>
      <c r="C332" t="s">
        <v>8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-2</v>
      </c>
      <c r="AJ332">
        <v>0</v>
      </c>
      <c r="AK332">
        <v>0</v>
      </c>
      <c r="AL332">
        <v>0</v>
      </c>
      <c r="AM332">
        <v>0</v>
      </c>
    </row>
    <row r="333" spans="1:39" x14ac:dyDescent="0.3">
      <c r="A333" s="2" t="s">
        <v>674</v>
      </c>
      <c r="B333" s="2" t="s">
        <v>675</v>
      </c>
      <c r="C333" t="s">
        <v>8</v>
      </c>
      <c r="D333">
        <v>-8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-64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-8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</row>
    <row r="334" spans="1:39" x14ac:dyDescent="0.3">
      <c r="A334" s="2" t="s">
        <v>676</v>
      </c>
      <c r="B334" s="2" t="s">
        <v>677</v>
      </c>
      <c r="C334" t="s">
        <v>8</v>
      </c>
      <c r="D334">
        <v>-3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-15</v>
      </c>
      <c r="M334">
        <v>0</v>
      </c>
      <c r="N334">
        <v>0</v>
      </c>
      <c r="O334">
        <v>-3</v>
      </c>
      <c r="P334">
        <v>-2</v>
      </c>
      <c r="Q334">
        <v>0</v>
      </c>
      <c r="R334">
        <v>0</v>
      </c>
      <c r="S334">
        <v>-15</v>
      </c>
      <c r="T334">
        <v>0</v>
      </c>
      <c r="U334">
        <v>0</v>
      </c>
      <c r="V334">
        <v>0</v>
      </c>
      <c r="W334">
        <v>0</v>
      </c>
      <c r="X334">
        <v>-15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-7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-11</v>
      </c>
      <c r="AK334">
        <v>0</v>
      </c>
      <c r="AL334">
        <v>0</v>
      </c>
      <c r="AM334">
        <v>0</v>
      </c>
    </row>
    <row r="335" spans="1:39" x14ac:dyDescent="0.3">
      <c r="A335" s="2" t="s">
        <v>678</v>
      </c>
      <c r="B335" s="2" t="s">
        <v>679</v>
      </c>
      <c r="C335" t="s">
        <v>8</v>
      </c>
      <c r="D335">
        <v>-2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-6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</row>
    <row r="336" spans="1:39" x14ac:dyDescent="0.3">
      <c r="A336" s="2" t="s">
        <v>680</v>
      </c>
      <c r="B336" s="2" t="s">
        <v>681</v>
      </c>
      <c r="C336" t="s">
        <v>8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-1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-2</v>
      </c>
      <c r="AJ336">
        <v>-1</v>
      </c>
      <c r="AK336">
        <v>-1</v>
      </c>
      <c r="AL336">
        <v>0</v>
      </c>
      <c r="AM336">
        <v>0</v>
      </c>
    </row>
    <row r="337" spans="1:39" x14ac:dyDescent="0.3">
      <c r="A337" s="2" t="s">
        <v>682</v>
      </c>
      <c r="B337" s="2" t="s">
        <v>683</v>
      </c>
      <c r="C337" t="s">
        <v>8</v>
      </c>
      <c r="D337">
        <v>-112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-25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</row>
    <row r="338" spans="1:39" x14ac:dyDescent="0.3">
      <c r="A338" s="2" t="s">
        <v>684</v>
      </c>
      <c r="B338" s="2" t="s">
        <v>685</v>
      </c>
      <c r="C338" t="s">
        <v>8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-1</v>
      </c>
      <c r="T338">
        <v>0</v>
      </c>
      <c r="U338">
        <v>0</v>
      </c>
      <c r="V338">
        <v>0</v>
      </c>
      <c r="W338">
        <v>0</v>
      </c>
      <c r="X338">
        <v>-1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-1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-1</v>
      </c>
      <c r="AL338">
        <v>0</v>
      </c>
      <c r="AM338">
        <v>0</v>
      </c>
    </row>
    <row r="339" spans="1:39" x14ac:dyDescent="0.3">
      <c r="A339" s="2" t="s">
        <v>686</v>
      </c>
      <c r="B339" s="2" t="s">
        <v>687</v>
      </c>
      <c r="C339" t="s">
        <v>8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-10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-10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</row>
    <row r="340" spans="1:39" x14ac:dyDescent="0.3">
      <c r="A340" s="2" t="s">
        <v>688</v>
      </c>
      <c r="B340" s="2" t="s">
        <v>689</v>
      </c>
      <c r="C340" t="s">
        <v>8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-1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-4</v>
      </c>
      <c r="AK340">
        <v>0</v>
      </c>
      <c r="AL340">
        <v>0</v>
      </c>
      <c r="AM340">
        <v>0</v>
      </c>
    </row>
    <row r="341" spans="1:39" x14ac:dyDescent="0.3">
      <c r="A341" s="2" t="s">
        <v>690</v>
      </c>
      <c r="B341" s="2" t="s">
        <v>691</v>
      </c>
      <c r="C341" t="s">
        <v>8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-1</v>
      </c>
      <c r="AM341">
        <v>0</v>
      </c>
    </row>
    <row r="342" spans="1:39" x14ac:dyDescent="0.3">
      <c r="A342" s="2" t="s">
        <v>692</v>
      </c>
      <c r="B342" s="2" t="s">
        <v>693</v>
      </c>
      <c r="C342" t="s">
        <v>44</v>
      </c>
      <c r="D342">
        <v>-2</v>
      </c>
      <c r="E342">
        <v>0</v>
      </c>
      <c r="F342">
        <v>-4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-1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-2</v>
      </c>
      <c r="AJ342">
        <v>0</v>
      </c>
      <c r="AK342">
        <v>-2</v>
      </c>
      <c r="AL342">
        <v>0</v>
      </c>
      <c r="AM342">
        <v>-2</v>
      </c>
    </row>
    <row r="343" spans="1:39" x14ac:dyDescent="0.3">
      <c r="A343" s="2" t="s">
        <v>694</v>
      </c>
      <c r="B343" s="2" t="s">
        <v>695</v>
      </c>
      <c r="C343" t="s">
        <v>8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-1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</row>
    <row r="344" spans="1:39" x14ac:dyDescent="0.3">
      <c r="A344" s="2" t="s">
        <v>696</v>
      </c>
      <c r="B344" s="2" t="s">
        <v>697</v>
      </c>
      <c r="C344" t="s">
        <v>8</v>
      </c>
      <c r="D344">
        <v>0</v>
      </c>
      <c r="E344">
        <v>0</v>
      </c>
      <c r="F344">
        <v>0</v>
      </c>
      <c r="G344">
        <v>0</v>
      </c>
      <c r="H344">
        <v>-1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-2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</row>
    <row r="345" spans="1:39" x14ac:dyDescent="0.3">
      <c r="A345" s="2" t="s">
        <v>698</v>
      </c>
      <c r="B345" s="2" t="s">
        <v>699</v>
      </c>
      <c r="C345" t="s">
        <v>130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-12.5</v>
      </c>
      <c r="M345">
        <v>0</v>
      </c>
      <c r="N345">
        <v>0</v>
      </c>
      <c r="O345">
        <v>-15</v>
      </c>
      <c r="P345">
        <v>0</v>
      </c>
      <c r="Q345">
        <v>0</v>
      </c>
      <c r="R345">
        <v>0</v>
      </c>
      <c r="S345">
        <v>0</v>
      </c>
      <c r="T345">
        <v>-15</v>
      </c>
      <c r="U345">
        <v>0</v>
      </c>
      <c r="V345">
        <v>0</v>
      </c>
      <c r="W345">
        <v>-10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-20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-20</v>
      </c>
      <c r="AM345">
        <v>0</v>
      </c>
    </row>
    <row r="346" spans="1:39" x14ac:dyDescent="0.3">
      <c r="A346" s="2" t="s">
        <v>700</v>
      </c>
      <c r="B346" s="2" t="s">
        <v>701</v>
      </c>
      <c r="C346" t="s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-15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</row>
    <row r="347" spans="1:39" x14ac:dyDescent="0.3">
      <c r="A347" s="2" t="s">
        <v>702</v>
      </c>
      <c r="B347" s="2" t="s">
        <v>703</v>
      </c>
      <c r="C347" t="s">
        <v>130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-120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</row>
    <row r="348" spans="1:39" x14ac:dyDescent="0.3">
      <c r="A348" s="2" t="s">
        <v>704</v>
      </c>
      <c r="B348" s="2" t="s">
        <v>705</v>
      </c>
      <c r="C348" t="s">
        <v>8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-2</v>
      </c>
      <c r="M348">
        <v>-2</v>
      </c>
      <c r="N348">
        <v>-3</v>
      </c>
      <c r="O348">
        <v>0</v>
      </c>
      <c r="P348">
        <v>-1</v>
      </c>
      <c r="Q348">
        <v>0</v>
      </c>
      <c r="R348">
        <v>0</v>
      </c>
      <c r="S348">
        <v>-1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-1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-2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-1</v>
      </c>
      <c r="AM348">
        <v>-2</v>
      </c>
    </row>
    <row r="349" spans="1:39" x14ac:dyDescent="0.3">
      <c r="A349" s="2" t="s">
        <v>706</v>
      </c>
      <c r="B349" s="2" t="s">
        <v>707</v>
      </c>
      <c r="C349" t="s">
        <v>130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-5</v>
      </c>
      <c r="AA349">
        <v>0</v>
      </c>
      <c r="AB349">
        <v>0</v>
      </c>
      <c r="AC349">
        <v>0</v>
      </c>
      <c r="AD349">
        <v>0</v>
      </c>
      <c r="AE349">
        <v>-10</v>
      </c>
      <c r="AF349">
        <v>0</v>
      </c>
      <c r="AG349">
        <v>-4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</row>
    <row r="350" spans="1:39" x14ac:dyDescent="0.3">
      <c r="A350" s="2" t="s">
        <v>708</v>
      </c>
      <c r="B350" s="2" t="s">
        <v>709</v>
      </c>
      <c r="C350" t="s">
        <v>8</v>
      </c>
      <c r="D350">
        <v>0</v>
      </c>
      <c r="E350">
        <v>0</v>
      </c>
      <c r="F350">
        <v>-1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-1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-1</v>
      </c>
      <c r="AK350">
        <v>0</v>
      </c>
      <c r="AL350">
        <v>0</v>
      </c>
      <c r="AM350">
        <v>0</v>
      </c>
    </row>
    <row r="351" spans="1:39" x14ac:dyDescent="0.3">
      <c r="A351" s="2" t="s">
        <v>710</v>
      </c>
      <c r="B351" s="2" t="s">
        <v>711</v>
      </c>
      <c r="C351" t="s">
        <v>8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-1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</row>
    <row r="352" spans="1:39" x14ac:dyDescent="0.3">
      <c r="A352" s="2" t="s">
        <v>712</v>
      </c>
      <c r="B352" s="2" t="s">
        <v>713</v>
      </c>
      <c r="C352" t="s">
        <v>8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-1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-1</v>
      </c>
    </row>
    <row r="353" spans="1:39" x14ac:dyDescent="0.3">
      <c r="A353" s="2" t="s">
        <v>714</v>
      </c>
      <c r="B353" s="2" t="s">
        <v>715</v>
      </c>
      <c r="C353" t="s">
        <v>8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-1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</row>
    <row r="354" spans="1:39" x14ac:dyDescent="0.3">
      <c r="A354" s="2" t="s">
        <v>716</v>
      </c>
      <c r="B354" s="2" t="s">
        <v>717</v>
      </c>
      <c r="C354" t="s">
        <v>8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-1</v>
      </c>
      <c r="AA354">
        <v>0</v>
      </c>
      <c r="AB354">
        <v>0</v>
      </c>
      <c r="AC354">
        <v>-1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-4</v>
      </c>
      <c r="AJ354">
        <v>0</v>
      </c>
      <c r="AK354">
        <v>0</v>
      </c>
      <c r="AL354">
        <v>0</v>
      </c>
      <c r="AM354">
        <v>0</v>
      </c>
    </row>
    <row r="355" spans="1:39" x14ac:dyDescent="0.3">
      <c r="A355" s="2" t="s">
        <v>718</v>
      </c>
      <c r="B355" s="2" t="s">
        <v>719</v>
      </c>
      <c r="C355" t="s">
        <v>8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-2</v>
      </c>
      <c r="AJ355">
        <v>0</v>
      </c>
      <c r="AK355">
        <v>0</v>
      </c>
      <c r="AL355">
        <v>0</v>
      </c>
      <c r="AM355">
        <v>0</v>
      </c>
    </row>
    <row r="356" spans="1:39" x14ac:dyDescent="0.3">
      <c r="A356" s="2" t="s">
        <v>720</v>
      </c>
      <c r="B356" s="2" t="s">
        <v>721</v>
      </c>
      <c r="C356" t="s">
        <v>8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-1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-1</v>
      </c>
      <c r="W356">
        <v>0</v>
      </c>
      <c r="X356">
        <v>-1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-1</v>
      </c>
    </row>
    <row r="357" spans="1:39" x14ac:dyDescent="0.3">
      <c r="A357" s="2" t="s">
        <v>722</v>
      </c>
      <c r="B357" s="2" t="s">
        <v>723</v>
      </c>
      <c r="C357" t="s">
        <v>8</v>
      </c>
      <c r="D357">
        <v>0</v>
      </c>
      <c r="E357">
        <v>0</v>
      </c>
      <c r="F357">
        <v>-1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-1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-1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-1</v>
      </c>
      <c r="AJ357">
        <v>0</v>
      </c>
      <c r="AK357">
        <v>0</v>
      </c>
      <c r="AL357">
        <v>0</v>
      </c>
      <c r="AM357">
        <v>0</v>
      </c>
    </row>
    <row r="358" spans="1:39" x14ac:dyDescent="0.3">
      <c r="A358" s="2" t="s">
        <v>724</v>
      </c>
      <c r="B358" s="2" t="s">
        <v>725</v>
      </c>
      <c r="C358" t="s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-5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</row>
    <row r="359" spans="1:39" x14ac:dyDescent="0.3">
      <c r="A359" s="2" t="s">
        <v>726</v>
      </c>
      <c r="B359" s="2" t="s">
        <v>727</v>
      </c>
      <c r="C359" t="s">
        <v>8</v>
      </c>
      <c r="D359">
        <v>0</v>
      </c>
      <c r="E359">
        <v>0</v>
      </c>
      <c r="F359">
        <v>-92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-23</v>
      </c>
      <c r="R359">
        <v>0</v>
      </c>
      <c r="S359">
        <v>0</v>
      </c>
      <c r="T359">
        <v>-6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-77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</row>
    <row r="360" spans="1:39" x14ac:dyDescent="0.3">
      <c r="A360" s="2" t="s">
        <v>728</v>
      </c>
      <c r="B360" s="2" t="s">
        <v>729</v>
      </c>
      <c r="C360" t="s">
        <v>8</v>
      </c>
      <c r="D360">
        <v>0</v>
      </c>
      <c r="E360">
        <v>-4</v>
      </c>
      <c r="F360">
        <v>0</v>
      </c>
      <c r="G360">
        <v>-1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-1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-2</v>
      </c>
      <c r="AI360">
        <v>0</v>
      </c>
      <c r="AJ360">
        <v>0</v>
      </c>
      <c r="AK360">
        <v>0</v>
      </c>
      <c r="AL360">
        <v>0</v>
      </c>
      <c r="AM360">
        <v>0</v>
      </c>
    </row>
    <row r="361" spans="1:39" x14ac:dyDescent="0.3">
      <c r="A361" s="2" t="s">
        <v>730</v>
      </c>
      <c r="B361" s="2" t="s">
        <v>731</v>
      </c>
      <c r="C361" t="s">
        <v>8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-1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-15</v>
      </c>
      <c r="AF361">
        <v>0</v>
      </c>
      <c r="AG361">
        <v>0</v>
      </c>
      <c r="AH361">
        <v>0</v>
      </c>
      <c r="AI361">
        <v>0</v>
      </c>
      <c r="AJ361">
        <v>-3</v>
      </c>
      <c r="AK361">
        <v>0</v>
      </c>
      <c r="AL361">
        <v>0</v>
      </c>
      <c r="AM361">
        <v>-3</v>
      </c>
    </row>
    <row r="362" spans="1:39" x14ac:dyDescent="0.3">
      <c r="A362" s="2" t="s">
        <v>732</v>
      </c>
      <c r="B362" s="2" t="s">
        <v>733</v>
      </c>
      <c r="C362" t="s">
        <v>8</v>
      </c>
      <c r="D362">
        <v>0</v>
      </c>
      <c r="E362">
        <v>-2</v>
      </c>
      <c r="F362">
        <v>0</v>
      </c>
      <c r="G362">
        <v>0</v>
      </c>
      <c r="H362">
        <v>0</v>
      </c>
      <c r="I362">
        <v>-1</v>
      </c>
      <c r="J362">
        <v>0</v>
      </c>
      <c r="K362">
        <v>0</v>
      </c>
      <c r="L362">
        <v>-10</v>
      </c>
      <c r="M362">
        <v>-1</v>
      </c>
      <c r="N362">
        <v>0</v>
      </c>
      <c r="O362">
        <v>0</v>
      </c>
      <c r="P362">
        <v>0</v>
      </c>
      <c r="Q362">
        <v>0</v>
      </c>
      <c r="R362">
        <v>-2</v>
      </c>
      <c r="S362">
        <v>-2</v>
      </c>
      <c r="T362">
        <v>-4</v>
      </c>
      <c r="U362">
        <v>0</v>
      </c>
      <c r="V362">
        <v>0</v>
      </c>
      <c r="W362">
        <v>-2</v>
      </c>
      <c r="X362">
        <v>0</v>
      </c>
      <c r="Y362">
        <v>-2</v>
      </c>
      <c r="Z362">
        <v>-1</v>
      </c>
      <c r="AA362">
        <v>0</v>
      </c>
      <c r="AB362">
        <v>0</v>
      </c>
      <c r="AC362">
        <v>-3</v>
      </c>
      <c r="AD362">
        <v>0</v>
      </c>
      <c r="AE362">
        <v>0</v>
      </c>
      <c r="AF362">
        <v>-3</v>
      </c>
      <c r="AG362">
        <v>-2</v>
      </c>
      <c r="AH362">
        <v>0</v>
      </c>
      <c r="AI362">
        <v>-1</v>
      </c>
      <c r="AJ362">
        <v>0</v>
      </c>
      <c r="AK362">
        <v>-3</v>
      </c>
      <c r="AL362">
        <v>0</v>
      </c>
      <c r="AM362">
        <v>0</v>
      </c>
    </row>
    <row r="363" spans="1:39" x14ac:dyDescent="0.3">
      <c r="A363" s="2" t="s">
        <v>734</v>
      </c>
      <c r="B363" s="2" t="s">
        <v>735</v>
      </c>
      <c r="C363" t="s">
        <v>8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-4</v>
      </c>
      <c r="AH363">
        <v>0</v>
      </c>
      <c r="AI363">
        <v>-8</v>
      </c>
      <c r="AJ363">
        <v>0</v>
      </c>
      <c r="AK363">
        <v>0</v>
      </c>
      <c r="AL363">
        <v>0</v>
      </c>
      <c r="AM363">
        <v>-2</v>
      </c>
    </row>
    <row r="364" spans="1:39" x14ac:dyDescent="0.3">
      <c r="A364" s="2" t="s">
        <v>736</v>
      </c>
      <c r="B364" s="2" t="s">
        <v>737</v>
      </c>
      <c r="C364" t="s">
        <v>8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-2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-2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-2</v>
      </c>
      <c r="AK364">
        <v>0</v>
      </c>
      <c r="AL364">
        <v>0</v>
      </c>
      <c r="AM364">
        <v>0</v>
      </c>
    </row>
    <row r="365" spans="1:39" x14ac:dyDescent="0.3">
      <c r="A365" s="2" t="s">
        <v>738</v>
      </c>
      <c r="B365" s="2" t="s">
        <v>739</v>
      </c>
      <c r="C365" t="s">
        <v>8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-1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-1</v>
      </c>
    </row>
    <row r="366" spans="1:39" x14ac:dyDescent="0.3">
      <c r="A366" s="2" t="s">
        <v>740</v>
      </c>
      <c r="B366" s="2" t="s">
        <v>741</v>
      </c>
      <c r="C366" t="s">
        <v>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-1600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</row>
    <row r="367" spans="1:39" x14ac:dyDescent="0.3">
      <c r="A367" s="2" t="s">
        <v>742</v>
      </c>
      <c r="B367" s="2" t="s">
        <v>743</v>
      </c>
      <c r="C367" t="s">
        <v>8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-1980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</row>
    <row r="368" spans="1:39" x14ac:dyDescent="0.3">
      <c r="A368" s="2" t="s">
        <v>744</v>
      </c>
      <c r="B368" s="2" t="s">
        <v>745</v>
      </c>
      <c r="C368" t="s">
        <v>8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-20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</row>
    <row r="369" spans="1:39" x14ac:dyDescent="0.3">
      <c r="A369" s="2" t="s">
        <v>746</v>
      </c>
      <c r="B369" s="2" t="s">
        <v>747</v>
      </c>
      <c r="C369" t="s">
        <v>8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-40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</row>
    <row r="370" spans="1:39" x14ac:dyDescent="0.3">
      <c r="A370" s="2" t="s">
        <v>748</v>
      </c>
      <c r="B370" s="2" t="s">
        <v>749</v>
      </c>
      <c r="C370" t="s">
        <v>8</v>
      </c>
      <c r="D370">
        <v>0</v>
      </c>
      <c r="E370">
        <v>-2</v>
      </c>
      <c r="F370">
        <v>0</v>
      </c>
      <c r="G370">
        <v>-1</v>
      </c>
      <c r="H370">
        <v>0</v>
      </c>
      <c r="I370">
        <v>0</v>
      </c>
      <c r="J370">
        <v>0</v>
      </c>
      <c r="K370">
        <v>0</v>
      </c>
      <c r="L370">
        <v>-1</v>
      </c>
      <c r="M370">
        <v>0</v>
      </c>
      <c r="N370">
        <v>0</v>
      </c>
      <c r="O370">
        <v>0</v>
      </c>
      <c r="P370">
        <v>-2</v>
      </c>
      <c r="Q370">
        <v>-1</v>
      </c>
      <c r="R370">
        <v>-1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-1</v>
      </c>
      <c r="Z370">
        <v>0</v>
      </c>
      <c r="AA370">
        <v>-2</v>
      </c>
      <c r="AB370">
        <v>-1</v>
      </c>
      <c r="AC370">
        <v>-1</v>
      </c>
      <c r="AD370">
        <v>-1</v>
      </c>
      <c r="AE370">
        <v>-1</v>
      </c>
      <c r="AF370">
        <v>0</v>
      </c>
      <c r="AG370">
        <v>0</v>
      </c>
      <c r="AH370">
        <v>0</v>
      </c>
      <c r="AI370">
        <v>-13</v>
      </c>
      <c r="AJ370">
        <v>-2</v>
      </c>
      <c r="AK370">
        <v>0</v>
      </c>
      <c r="AL370">
        <v>0</v>
      </c>
      <c r="AM370">
        <v>0</v>
      </c>
    </row>
    <row r="371" spans="1:39" x14ac:dyDescent="0.3">
      <c r="A371" s="2" t="s">
        <v>750</v>
      </c>
      <c r="B371" s="2" t="s">
        <v>751</v>
      </c>
      <c r="C371" t="s">
        <v>8</v>
      </c>
      <c r="D371">
        <v>0</v>
      </c>
      <c r="E371">
        <v>-2</v>
      </c>
      <c r="F371">
        <v>0</v>
      </c>
      <c r="G371">
        <v>-2</v>
      </c>
      <c r="H371">
        <v>-10</v>
      </c>
      <c r="I371">
        <v>0</v>
      </c>
      <c r="J371">
        <v>0</v>
      </c>
      <c r="K371">
        <v>-4</v>
      </c>
      <c r="L371">
        <v>-8</v>
      </c>
      <c r="M371">
        <v>-10</v>
      </c>
      <c r="N371">
        <v>-2</v>
      </c>
      <c r="O371">
        <v>-5</v>
      </c>
      <c r="P371">
        <v>-12</v>
      </c>
      <c r="Q371">
        <v>-4</v>
      </c>
      <c r="R371">
        <v>-3</v>
      </c>
      <c r="S371">
        <v>0</v>
      </c>
      <c r="T371">
        <v>-5</v>
      </c>
      <c r="U371">
        <v>-2</v>
      </c>
      <c r="V371">
        <v>0</v>
      </c>
      <c r="W371">
        <v>0</v>
      </c>
      <c r="X371">
        <v>0</v>
      </c>
      <c r="Y371">
        <v>0</v>
      </c>
      <c r="Z371">
        <v>-2</v>
      </c>
      <c r="AA371">
        <v>-4</v>
      </c>
      <c r="AB371">
        <v>-2</v>
      </c>
      <c r="AC371">
        <v>-5</v>
      </c>
      <c r="AD371">
        <v>-4</v>
      </c>
      <c r="AE371">
        <v>-4</v>
      </c>
      <c r="AF371">
        <v>0</v>
      </c>
      <c r="AG371">
        <v>-7</v>
      </c>
      <c r="AH371">
        <v>0</v>
      </c>
      <c r="AI371">
        <v>-10</v>
      </c>
      <c r="AJ371">
        <v>-4</v>
      </c>
      <c r="AK371">
        <v>-8</v>
      </c>
      <c r="AL371">
        <v>-3</v>
      </c>
      <c r="AM371">
        <v>0</v>
      </c>
    </row>
    <row r="372" spans="1:39" x14ac:dyDescent="0.3">
      <c r="A372" s="2" t="s">
        <v>752</v>
      </c>
      <c r="B372" s="2" t="s">
        <v>753</v>
      </c>
      <c r="C372" t="s">
        <v>8</v>
      </c>
      <c r="D372">
        <v>0</v>
      </c>
      <c r="E372">
        <v>0</v>
      </c>
      <c r="F372">
        <v>-6</v>
      </c>
      <c r="G372">
        <v>-1</v>
      </c>
      <c r="H372">
        <v>0</v>
      </c>
      <c r="I372">
        <v>0</v>
      </c>
      <c r="J372">
        <v>0</v>
      </c>
      <c r="K372">
        <v>-2</v>
      </c>
      <c r="L372">
        <v>0</v>
      </c>
      <c r="M372">
        <v>-1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-1</v>
      </c>
      <c r="AI372">
        <v>-1</v>
      </c>
      <c r="AJ372">
        <v>-6</v>
      </c>
      <c r="AK372">
        <v>0</v>
      </c>
      <c r="AL372">
        <v>0</v>
      </c>
      <c r="AM372">
        <v>-2</v>
      </c>
    </row>
    <row r="373" spans="1:39" x14ac:dyDescent="0.3">
      <c r="A373" s="2" t="s">
        <v>754</v>
      </c>
      <c r="B373" s="2" t="s">
        <v>755</v>
      </c>
      <c r="C373" t="s">
        <v>8</v>
      </c>
      <c r="D373">
        <v>-104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-26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-50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</row>
    <row r="374" spans="1:39" x14ac:dyDescent="0.3">
      <c r="A374" s="2" t="s">
        <v>756</v>
      </c>
      <c r="B374" s="2" t="s">
        <v>757</v>
      </c>
      <c r="C374" t="s">
        <v>8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-2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</row>
    <row r="375" spans="1:39" x14ac:dyDescent="0.3">
      <c r="A375" s="2" t="s">
        <v>758</v>
      </c>
      <c r="B375" s="2" t="s">
        <v>759</v>
      </c>
      <c r="C375" t="s">
        <v>130</v>
      </c>
      <c r="D375">
        <v>-2</v>
      </c>
      <c r="E375">
        <v>0</v>
      </c>
      <c r="F375">
        <v>0</v>
      </c>
      <c r="G375">
        <v>-20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-0.5</v>
      </c>
      <c r="Q375">
        <v>-50</v>
      </c>
      <c r="R375">
        <v>0</v>
      </c>
      <c r="S375">
        <v>-21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-29</v>
      </c>
      <c r="AC375">
        <v>0</v>
      </c>
      <c r="AD375">
        <v>-30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-7</v>
      </c>
    </row>
    <row r="376" spans="1:39" x14ac:dyDescent="0.3">
      <c r="A376" s="2" t="s">
        <v>760</v>
      </c>
      <c r="B376" s="2" t="s">
        <v>761</v>
      </c>
      <c r="C376" t="s">
        <v>130</v>
      </c>
      <c r="D376">
        <v>-15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-27</v>
      </c>
      <c r="M376">
        <v>0</v>
      </c>
      <c r="N376">
        <v>0</v>
      </c>
      <c r="O376">
        <v>0</v>
      </c>
      <c r="P376">
        <v>-45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-35</v>
      </c>
      <c r="W376">
        <v>0</v>
      </c>
      <c r="X376">
        <v>-44</v>
      </c>
      <c r="Y376">
        <v>0</v>
      </c>
      <c r="Z376">
        <v>0</v>
      </c>
      <c r="AA376">
        <v>-28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-70</v>
      </c>
      <c r="AH376">
        <v>-65</v>
      </c>
      <c r="AI376">
        <v>0</v>
      </c>
      <c r="AJ376">
        <v>0</v>
      </c>
      <c r="AK376">
        <v>-45</v>
      </c>
      <c r="AL376">
        <v>0</v>
      </c>
      <c r="AM376">
        <v>0</v>
      </c>
    </row>
    <row r="377" spans="1:39" x14ac:dyDescent="0.3">
      <c r="A377" s="2" t="s">
        <v>762</v>
      </c>
      <c r="B377" s="2" t="s">
        <v>763</v>
      </c>
      <c r="C377" t="s">
        <v>8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-2</v>
      </c>
    </row>
    <row r="378" spans="1:39" x14ac:dyDescent="0.3">
      <c r="A378" s="2" t="s">
        <v>764</v>
      </c>
      <c r="B378" s="2" t="s">
        <v>765</v>
      </c>
      <c r="C378" t="s">
        <v>8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-3</v>
      </c>
      <c r="Q378">
        <v>-4</v>
      </c>
      <c r="R378">
        <v>0</v>
      </c>
      <c r="S378">
        <v>-4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-1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</row>
    <row r="379" spans="1:39" x14ac:dyDescent="0.3">
      <c r="A379" s="2" t="s">
        <v>766</v>
      </c>
      <c r="B379" s="2" t="s">
        <v>767</v>
      </c>
      <c r="C379" t="s">
        <v>8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-12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-3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</row>
    <row r="380" spans="1:39" x14ac:dyDescent="0.3">
      <c r="A380" s="2" t="s">
        <v>768</v>
      </c>
      <c r="B380" s="2" t="s">
        <v>769</v>
      </c>
      <c r="C380" t="s">
        <v>8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-1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</row>
    <row r="381" spans="1:39" x14ac:dyDescent="0.3">
      <c r="A381" s="2" t="s">
        <v>770</v>
      </c>
      <c r="B381" s="2" t="s">
        <v>771</v>
      </c>
      <c r="C381" t="s">
        <v>8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-6</v>
      </c>
      <c r="U381">
        <v>0</v>
      </c>
      <c r="V381">
        <v>-1</v>
      </c>
      <c r="W381">
        <v>-2</v>
      </c>
      <c r="X381">
        <v>-2</v>
      </c>
      <c r="Y381">
        <v>0</v>
      </c>
      <c r="Z381">
        <v>0</v>
      </c>
      <c r="AA381">
        <v>0</v>
      </c>
      <c r="AB381">
        <v>-2</v>
      </c>
      <c r="AC381">
        <v>-6</v>
      </c>
      <c r="AD381">
        <v>0</v>
      </c>
      <c r="AE381">
        <v>0</v>
      </c>
      <c r="AF381">
        <v>-1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-3</v>
      </c>
      <c r="AM381">
        <v>-5</v>
      </c>
    </row>
    <row r="382" spans="1:39" x14ac:dyDescent="0.3">
      <c r="A382" s="2" t="s">
        <v>772</v>
      </c>
      <c r="B382" s="2" t="s">
        <v>773</v>
      </c>
      <c r="C382" t="s">
        <v>8</v>
      </c>
      <c r="D382">
        <v>0</v>
      </c>
      <c r="E382">
        <v>0</v>
      </c>
      <c r="F382">
        <v>0</v>
      </c>
      <c r="G382">
        <v>-3</v>
      </c>
      <c r="H382">
        <v>0</v>
      </c>
      <c r="I382">
        <v>-1</v>
      </c>
      <c r="J382">
        <v>0</v>
      </c>
      <c r="K382">
        <v>0</v>
      </c>
      <c r="L382">
        <v>0</v>
      </c>
      <c r="M382">
        <v>0</v>
      </c>
      <c r="N382">
        <v>-1</v>
      </c>
      <c r="O382">
        <v>0</v>
      </c>
      <c r="P382">
        <v>0</v>
      </c>
      <c r="Q382">
        <v>0</v>
      </c>
      <c r="R382">
        <v>-2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-2</v>
      </c>
      <c r="AG382">
        <v>0</v>
      </c>
      <c r="AH382">
        <v>0</v>
      </c>
      <c r="AI382">
        <v>0</v>
      </c>
      <c r="AJ382">
        <v>-1</v>
      </c>
      <c r="AK382">
        <v>0</v>
      </c>
      <c r="AL382">
        <v>0</v>
      </c>
      <c r="AM382">
        <v>0</v>
      </c>
    </row>
    <row r="383" spans="1:39" x14ac:dyDescent="0.3">
      <c r="A383" s="2" t="s">
        <v>774</v>
      </c>
      <c r="B383" s="2" t="s">
        <v>775</v>
      </c>
      <c r="C383" t="s">
        <v>8</v>
      </c>
      <c r="D383">
        <v>0</v>
      </c>
      <c r="E383">
        <v>0</v>
      </c>
      <c r="F383">
        <v>0</v>
      </c>
      <c r="G383">
        <v>-2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-1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-1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</row>
    <row r="384" spans="1:39" x14ac:dyDescent="0.3">
      <c r="A384" s="2" t="s">
        <v>776</v>
      </c>
      <c r="B384" s="2" t="s">
        <v>777</v>
      </c>
      <c r="C384" t="s">
        <v>8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-4</v>
      </c>
      <c r="AM384">
        <v>0</v>
      </c>
    </row>
    <row r="385" spans="1:39" x14ac:dyDescent="0.3">
      <c r="A385" s="2" t="s">
        <v>778</v>
      </c>
      <c r="B385" s="2" t="s">
        <v>779</v>
      </c>
      <c r="C385" t="s">
        <v>8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-2</v>
      </c>
      <c r="J385">
        <v>0</v>
      </c>
      <c r="K385">
        <v>0</v>
      </c>
      <c r="L385">
        <v>0</v>
      </c>
      <c r="M385">
        <v>-2</v>
      </c>
      <c r="N385">
        <v>0</v>
      </c>
      <c r="O385">
        <v>-2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-4</v>
      </c>
      <c r="Y385">
        <v>0</v>
      </c>
      <c r="Z385">
        <v>-2</v>
      </c>
      <c r="AA385">
        <v>-4</v>
      </c>
      <c r="AB385">
        <v>0</v>
      </c>
      <c r="AC385">
        <v>0</v>
      </c>
      <c r="AD385">
        <v>0</v>
      </c>
      <c r="AE385">
        <v>-4</v>
      </c>
      <c r="AF385">
        <v>0</v>
      </c>
      <c r="AG385">
        <v>0</v>
      </c>
      <c r="AH385">
        <v>0</v>
      </c>
      <c r="AI385">
        <v>-4</v>
      </c>
      <c r="AJ385">
        <v>0</v>
      </c>
      <c r="AK385">
        <v>0</v>
      </c>
      <c r="AL385">
        <v>0</v>
      </c>
      <c r="AM385">
        <v>0</v>
      </c>
    </row>
    <row r="386" spans="1:39" x14ac:dyDescent="0.3">
      <c r="A386" s="2" t="s">
        <v>780</v>
      </c>
      <c r="B386" s="2" t="s">
        <v>781</v>
      </c>
      <c r="C386" t="s">
        <v>8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-1</v>
      </c>
      <c r="AJ386">
        <v>0</v>
      </c>
      <c r="AK386">
        <v>0</v>
      </c>
      <c r="AL386">
        <v>0</v>
      </c>
      <c r="AM386">
        <v>0</v>
      </c>
    </row>
    <row r="387" spans="1:39" x14ac:dyDescent="0.3">
      <c r="A387" s="2" t="s">
        <v>782</v>
      </c>
      <c r="B387" s="2" t="s">
        <v>783</v>
      </c>
      <c r="C387" t="s">
        <v>8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-2</v>
      </c>
      <c r="M387">
        <v>0</v>
      </c>
      <c r="N387">
        <v>-2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-2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-1</v>
      </c>
      <c r="AL387">
        <v>0</v>
      </c>
      <c r="AM387">
        <v>0</v>
      </c>
    </row>
    <row r="388" spans="1:39" x14ac:dyDescent="0.3">
      <c r="A388" s="2" t="s">
        <v>784</v>
      </c>
      <c r="B388" s="2" t="s">
        <v>785</v>
      </c>
      <c r="C388" t="s">
        <v>8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-1</v>
      </c>
      <c r="AA388">
        <v>0</v>
      </c>
      <c r="AB388">
        <v>0</v>
      </c>
      <c r="AC388">
        <v>-1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-1</v>
      </c>
      <c r="AJ388">
        <v>0</v>
      </c>
      <c r="AK388">
        <v>0</v>
      </c>
      <c r="AL388">
        <v>0</v>
      </c>
      <c r="AM388">
        <v>-1</v>
      </c>
    </row>
    <row r="389" spans="1:39" x14ac:dyDescent="0.3">
      <c r="A389" s="2" t="s">
        <v>786</v>
      </c>
      <c r="B389" s="2" t="s">
        <v>787</v>
      </c>
      <c r="C389" t="s">
        <v>8</v>
      </c>
      <c r="D389">
        <v>0</v>
      </c>
      <c r="E389">
        <v>0</v>
      </c>
      <c r="F389">
        <v>-1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-0.5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-2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</row>
    <row r="390" spans="1:39" x14ac:dyDescent="0.3">
      <c r="A390" s="2" t="s">
        <v>788</v>
      </c>
      <c r="B390" s="2" t="s">
        <v>789</v>
      </c>
      <c r="C390" t="s">
        <v>8</v>
      </c>
      <c r="D390">
        <v>0</v>
      </c>
      <c r="E390">
        <v>0</v>
      </c>
      <c r="F390">
        <v>0</v>
      </c>
      <c r="G390">
        <v>-14</v>
      </c>
      <c r="H390">
        <v>0</v>
      </c>
      <c r="I390">
        <v>-1</v>
      </c>
      <c r="J390">
        <v>0</v>
      </c>
      <c r="K390">
        <v>-1</v>
      </c>
      <c r="L390">
        <v>0</v>
      </c>
      <c r="M390">
        <v>0</v>
      </c>
      <c r="N390">
        <v>-14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-2</v>
      </c>
      <c r="X390">
        <v>-1</v>
      </c>
      <c r="Y390">
        <v>-2</v>
      </c>
      <c r="Z390">
        <v>0</v>
      </c>
      <c r="AA390">
        <v>-5</v>
      </c>
      <c r="AB390">
        <v>-4</v>
      </c>
      <c r="AC390">
        <v>0</v>
      </c>
      <c r="AD390">
        <v>0</v>
      </c>
      <c r="AE390">
        <v>0</v>
      </c>
      <c r="AF390">
        <v>-5</v>
      </c>
      <c r="AG390">
        <v>0</v>
      </c>
      <c r="AH390">
        <v>0</v>
      </c>
      <c r="AI390">
        <v>0</v>
      </c>
      <c r="AJ390">
        <v>0</v>
      </c>
      <c r="AK390">
        <v>-5</v>
      </c>
      <c r="AL390">
        <v>0</v>
      </c>
      <c r="AM390">
        <v>0</v>
      </c>
    </row>
    <row r="391" spans="1:39" x14ac:dyDescent="0.3">
      <c r="A391" s="2" t="s">
        <v>790</v>
      </c>
      <c r="B391" s="2" t="s">
        <v>791</v>
      </c>
      <c r="C391" t="s">
        <v>8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-1</v>
      </c>
      <c r="AM391">
        <v>0</v>
      </c>
    </row>
    <row r="392" spans="1:39" x14ac:dyDescent="0.3">
      <c r="A392" s="2" t="s">
        <v>792</v>
      </c>
      <c r="B392" s="2" t="s">
        <v>793</v>
      </c>
      <c r="C392" t="s">
        <v>8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-1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-1</v>
      </c>
      <c r="AH392">
        <v>0</v>
      </c>
      <c r="AI392">
        <v>-1</v>
      </c>
      <c r="AJ392">
        <v>-2</v>
      </c>
      <c r="AK392">
        <v>0</v>
      </c>
      <c r="AL392">
        <v>0</v>
      </c>
      <c r="AM392">
        <v>0</v>
      </c>
    </row>
    <row r="393" spans="1:39" x14ac:dyDescent="0.3">
      <c r="A393" s="2" t="s">
        <v>794</v>
      </c>
      <c r="B393" s="2" t="s">
        <v>795</v>
      </c>
      <c r="C393" t="s">
        <v>8</v>
      </c>
      <c r="D393">
        <v>0</v>
      </c>
      <c r="E393">
        <v>0</v>
      </c>
      <c r="F393">
        <v>-1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-2</v>
      </c>
      <c r="Q393">
        <v>0</v>
      </c>
      <c r="R393">
        <v>0</v>
      </c>
      <c r="S393">
        <v>0</v>
      </c>
      <c r="T393">
        <v>-1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-3</v>
      </c>
      <c r="AB393">
        <v>0</v>
      </c>
      <c r="AC393">
        <v>0</v>
      </c>
      <c r="AD393">
        <v>0</v>
      </c>
      <c r="AE393">
        <v>-1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-1</v>
      </c>
    </row>
    <row r="394" spans="1:39" x14ac:dyDescent="0.3">
      <c r="A394" s="2" t="s">
        <v>796</v>
      </c>
      <c r="B394" s="2" t="s">
        <v>797</v>
      </c>
      <c r="C394" t="s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-2</v>
      </c>
      <c r="AG394">
        <v>2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</row>
    <row r="395" spans="1:39" x14ac:dyDescent="0.3">
      <c r="A395" s="2" t="s">
        <v>798</v>
      </c>
      <c r="B395" s="2" t="s">
        <v>799</v>
      </c>
      <c r="C395" t="s">
        <v>8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-1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-1</v>
      </c>
      <c r="AJ395">
        <v>0</v>
      </c>
      <c r="AK395">
        <v>0</v>
      </c>
      <c r="AL395">
        <v>0</v>
      </c>
      <c r="AM395">
        <v>0</v>
      </c>
    </row>
    <row r="396" spans="1:39" x14ac:dyDescent="0.3">
      <c r="A396" s="2" t="s">
        <v>800</v>
      </c>
      <c r="B396" s="2" t="s">
        <v>801</v>
      </c>
      <c r="C396" t="s">
        <v>8</v>
      </c>
      <c r="D396">
        <v>0</v>
      </c>
      <c r="E396">
        <v>0</v>
      </c>
      <c r="F396">
        <v>-2</v>
      </c>
      <c r="G396">
        <v>-2</v>
      </c>
      <c r="H396">
        <v>0</v>
      </c>
      <c r="I396">
        <v>0</v>
      </c>
      <c r="J396">
        <v>0</v>
      </c>
      <c r="K396">
        <v>-1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-1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-1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</row>
    <row r="397" spans="1:39" x14ac:dyDescent="0.3">
      <c r="A397" s="2" t="s">
        <v>802</v>
      </c>
      <c r="B397" s="2" t="s">
        <v>803</v>
      </c>
      <c r="C397" t="s">
        <v>8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-1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-4</v>
      </c>
      <c r="AK397">
        <v>0</v>
      </c>
      <c r="AL397">
        <v>0</v>
      </c>
      <c r="AM397">
        <v>0</v>
      </c>
    </row>
    <row r="398" spans="1:39" x14ac:dyDescent="0.3">
      <c r="A398" s="2" t="s">
        <v>804</v>
      </c>
      <c r="B398" s="2" t="s">
        <v>805</v>
      </c>
      <c r="C398" t="s">
        <v>8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-47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</row>
    <row r="399" spans="1:39" x14ac:dyDescent="0.3">
      <c r="A399" s="2" t="s">
        <v>806</v>
      </c>
      <c r="B399" s="2" t="s">
        <v>807</v>
      </c>
      <c r="C399" t="s">
        <v>8</v>
      </c>
      <c r="D399">
        <v>0</v>
      </c>
      <c r="E399">
        <v>0</v>
      </c>
      <c r="F399">
        <v>0</v>
      </c>
      <c r="G399">
        <v>-2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-2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-1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-2</v>
      </c>
      <c r="AM399">
        <v>0</v>
      </c>
    </row>
    <row r="400" spans="1:39" x14ac:dyDescent="0.3">
      <c r="A400" s="2" t="s">
        <v>808</v>
      </c>
      <c r="B400" s="2" t="s">
        <v>809</v>
      </c>
      <c r="C400" t="s">
        <v>44</v>
      </c>
      <c r="D400">
        <v>-1</v>
      </c>
      <c r="E400">
        <v>0</v>
      </c>
      <c r="F400">
        <v>-3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-2</v>
      </c>
      <c r="O400">
        <v>0</v>
      </c>
      <c r="P400">
        <v>-2</v>
      </c>
      <c r="Q400">
        <v>0</v>
      </c>
      <c r="R400">
        <v>0</v>
      </c>
      <c r="S400">
        <v>0</v>
      </c>
      <c r="T400">
        <v>-1</v>
      </c>
      <c r="U400">
        <v>0</v>
      </c>
      <c r="V400">
        <v>-2</v>
      </c>
      <c r="W400">
        <v>0</v>
      </c>
      <c r="X400">
        <v>-2</v>
      </c>
      <c r="Y400">
        <v>-1</v>
      </c>
      <c r="Z400">
        <v>-2</v>
      </c>
      <c r="AA400">
        <v>-2</v>
      </c>
      <c r="AB400">
        <v>0</v>
      </c>
      <c r="AC400">
        <v>-1</v>
      </c>
      <c r="AD400">
        <v>-2</v>
      </c>
      <c r="AE400">
        <v>-1</v>
      </c>
      <c r="AF400">
        <v>-1</v>
      </c>
      <c r="AG400">
        <v>0</v>
      </c>
      <c r="AH400">
        <v>-1</v>
      </c>
      <c r="AI400">
        <v>-1</v>
      </c>
      <c r="AJ400">
        <v>0</v>
      </c>
      <c r="AK400">
        <v>-1</v>
      </c>
      <c r="AL400">
        <v>-1</v>
      </c>
      <c r="AM400">
        <v>-1</v>
      </c>
    </row>
    <row r="401" spans="1:39" x14ac:dyDescent="0.3">
      <c r="A401" s="2" t="s">
        <v>810</v>
      </c>
      <c r="B401" s="2" t="s">
        <v>811</v>
      </c>
      <c r="C401" t="s">
        <v>8</v>
      </c>
      <c r="D401">
        <v>0</v>
      </c>
      <c r="E401">
        <v>0</v>
      </c>
      <c r="F401">
        <v>-7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-1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-2</v>
      </c>
      <c r="U401">
        <v>0</v>
      </c>
      <c r="V401">
        <v>-3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-8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</row>
    <row r="402" spans="1:39" x14ac:dyDescent="0.3">
      <c r="A402" s="2" t="s">
        <v>812</v>
      </c>
      <c r="B402" s="2" t="s">
        <v>813</v>
      </c>
      <c r="C402" t="s">
        <v>8</v>
      </c>
      <c r="D402">
        <v>0</v>
      </c>
      <c r="E402">
        <v>0</v>
      </c>
      <c r="F402">
        <v>-4</v>
      </c>
      <c r="G402">
        <v>0</v>
      </c>
      <c r="H402">
        <v>-3</v>
      </c>
      <c r="I402">
        <v>0</v>
      </c>
      <c r="J402">
        <v>0</v>
      </c>
      <c r="K402">
        <v>-1</v>
      </c>
      <c r="L402">
        <v>0</v>
      </c>
      <c r="M402">
        <v>0</v>
      </c>
      <c r="N402">
        <v>0</v>
      </c>
      <c r="O402">
        <v>-2</v>
      </c>
      <c r="P402">
        <v>-2</v>
      </c>
      <c r="Q402">
        <v>0</v>
      </c>
      <c r="R402">
        <v>0</v>
      </c>
      <c r="S402">
        <v>0</v>
      </c>
      <c r="T402">
        <v>-3</v>
      </c>
      <c r="U402">
        <v>0</v>
      </c>
      <c r="V402">
        <v>0</v>
      </c>
      <c r="W402">
        <v>0</v>
      </c>
      <c r="X402">
        <v>0</v>
      </c>
      <c r="Y402">
        <v>-3</v>
      </c>
      <c r="Z402">
        <v>0</v>
      </c>
      <c r="AA402">
        <v>0</v>
      </c>
      <c r="AB402">
        <v>-1</v>
      </c>
      <c r="AC402">
        <v>-3</v>
      </c>
      <c r="AD402">
        <v>-3</v>
      </c>
      <c r="AE402">
        <v>0</v>
      </c>
      <c r="AF402">
        <v>-4</v>
      </c>
      <c r="AG402">
        <v>-2</v>
      </c>
      <c r="AH402">
        <v>0</v>
      </c>
      <c r="AI402">
        <v>0</v>
      </c>
      <c r="AJ402">
        <v>0</v>
      </c>
      <c r="AK402">
        <v>0</v>
      </c>
      <c r="AL402">
        <v>-15</v>
      </c>
      <c r="AM402">
        <v>0</v>
      </c>
    </row>
    <row r="403" spans="1:39" x14ac:dyDescent="0.3">
      <c r="A403" s="2" t="s">
        <v>814</v>
      </c>
      <c r="B403" s="2" t="s">
        <v>815</v>
      </c>
      <c r="C403" t="s">
        <v>130</v>
      </c>
      <c r="D403">
        <v>-2.5</v>
      </c>
      <c r="E403">
        <v>0</v>
      </c>
      <c r="F403">
        <v>0</v>
      </c>
      <c r="G403">
        <v>-12.5</v>
      </c>
      <c r="H403">
        <v>-10</v>
      </c>
      <c r="I403">
        <v>0</v>
      </c>
      <c r="J403">
        <v>0</v>
      </c>
      <c r="K403">
        <v>0</v>
      </c>
      <c r="L403">
        <v>0</v>
      </c>
      <c r="M403">
        <v>-10</v>
      </c>
      <c r="N403">
        <v>-7</v>
      </c>
      <c r="O403">
        <v>-50</v>
      </c>
      <c r="P403">
        <v>0</v>
      </c>
      <c r="Q403">
        <v>0</v>
      </c>
      <c r="R403">
        <v>0</v>
      </c>
      <c r="S403">
        <v>-50</v>
      </c>
      <c r="T403">
        <v>0</v>
      </c>
      <c r="U403">
        <v>0</v>
      </c>
      <c r="V403">
        <v>0</v>
      </c>
      <c r="W403">
        <v>-5</v>
      </c>
      <c r="X403">
        <v>-6</v>
      </c>
      <c r="Y403">
        <v>-6</v>
      </c>
      <c r="Z403">
        <v>0</v>
      </c>
      <c r="AA403">
        <v>0</v>
      </c>
      <c r="AB403">
        <v>-5</v>
      </c>
      <c r="AC403">
        <v>-2</v>
      </c>
      <c r="AD403">
        <v>-14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-2.5</v>
      </c>
    </row>
    <row r="404" spans="1:39" x14ac:dyDescent="0.3">
      <c r="A404" s="2" t="s">
        <v>816</v>
      </c>
      <c r="B404" s="2" t="s">
        <v>817</v>
      </c>
      <c r="C404" t="s">
        <v>8</v>
      </c>
      <c r="D404">
        <v>0</v>
      </c>
      <c r="E404">
        <v>0</v>
      </c>
      <c r="F404">
        <v>0</v>
      </c>
      <c r="G404">
        <v>-4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-1</v>
      </c>
      <c r="R404">
        <v>0</v>
      </c>
      <c r="S404">
        <v>-4</v>
      </c>
      <c r="T404">
        <v>0</v>
      </c>
      <c r="U404">
        <v>0</v>
      </c>
      <c r="V404">
        <v>0</v>
      </c>
      <c r="W404">
        <v>-3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-3</v>
      </c>
      <c r="AD404">
        <v>-2</v>
      </c>
      <c r="AE404">
        <v>-1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-4</v>
      </c>
      <c r="AL404">
        <v>0</v>
      </c>
      <c r="AM404">
        <v>0</v>
      </c>
    </row>
    <row r="405" spans="1:39" x14ac:dyDescent="0.3">
      <c r="A405" s="2" t="s">
        <v>818</v>
      </c>
      <c r="B405" s="2" t="s">
        <v>819</v>
      </c>
      <c r="C405" t="s">
        <v>8</v>
      </c>
      <c r="D405">
        <v>0</v>
      </c>
      <c r="E405">
        <v>0</v>
      </c>
      <c r="F405">
        <v>-2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-1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-1</v>
      </c>
      <c r="AE405">
        <v>0</v>
      </c>
      <c r="AF405">
        <v>0</v>
      </c>
      <c r="AG405">
        <v>0</v>
      </c>
      <c r="AH405">
        <v>-1</v>
      </c>
      <c r="AI405">
        <v>0</v>
      </c>
      <c r="AJ405">
        <v>0</v>
      </c>
      <c r="AK405">
        <v>-3</v>
      </c>
      <c r="AL405">
        <v>-2</v>
      </c>
      <c r="AM405">
        <v>0</v>
      </c>
    </row>
    <row r="406" spans="1:39" x14ac:dyDescent="0.3">
      <c r="A406" s="2" t="s">
        <v>820</v>
      </c>
      <c r="B406" s="2" t="s">
        <v>821</v>
      </c>
      <c r="C406" t="s">
        <v>8</v>
      </c>
      <c r="D406">
        <v>0</v>
      </c>
      <c r="E406">
        <v>0</v>
      </c>
      <c r="F406">
        <v>0</v>
      </c>
      <c r="G406">
        <v>-1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-22</v>
      </c>
      <c r="P406">
        <v>-2</v>
      </c>
      <c r="Q406">
        <v>0</v>
      </c>
      <c r="R406">
        <v>-2</v>
      </c>
      <c r="S406">
        <v>0</v>
      </c>
      <c r="T406">
        <v>0</v>
      </c>
      <c r="U406">
        <v>-10</v>
      </c>
      <c r="V406">
        <v>0</v>
      </c>
      <c r="W406">
        <v>-2</v>
      </c>
      <c r="X406">
        <v>-2</v>
      </c>
      <c r="Y406">
        <v>-3</v>
      </c>
      <c r="Z406">
        <v>0</v>
      </c>
      <c r="AA406">
        <v>-5</v>
      </c>
      <c r="AB406">
        <v>0</v>
      </c>
      <c r="AC406">
        <v>-15</v>
      </c>
      <c r="AD406">
        <v>0</v>
      </c>
      <c r="AE406">
        <v>-60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-12</v>
      </c>
      <c r="AL406">
        <v>-5</v>
      </c>
      <c r="AM406">
        <v>0</v>
      </c>
    </row>
    <row r="407" spans="1:39" x14ac:dyDescent="0.3">
      <c r="A407" s="2" t="s">
        <v>822</v>
      </c>
      <c r="B407" s="2" t="s">
        <v>823</v>
      </c>
      <c r="C407" t="s">
        <v>8</v>
      </c>
      <c r="D407">
        <v>-72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-28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</row>
    <row r="408" spans="1:39" x14ac:dyDescent="0.3">
      <c r="A408" s="2" t="s">
        <v>824</v>
      </c>
      <c r="B408" s="2" t="s">
        <v>825</v>
      </c>
      <c r="C408" t="s">
        <v>130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-13.5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-8</v>
      </c>
      <c r="AL408">
        <v>0</v>
      </c>
      <c r="AM408">
        <v>0</v>
      </c>
    </row>
    <row r="409" spans="1:39" x14ac:dyDescent="0.3">
      <c r="A409" s="2" t="s">
        <v>826</v>
      </c>
      <c r="B409" s="2" t="s">
        <v>827</v>
      </c>
      <c r="C409" t="s">
        <v>8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-4</v>
      </c>
      <c r="AC409">
        <v>-1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</row>
    <row r="410" spans="1:39" x14ac:dyDescent="0.3">
      <c r="A410" s="2" t="s">
        <v>828</v>
      </c>
      <c r="B410" s="2" t="s">
        <v>829</v>
      </c>
      <c r="C410" t="s">
        <v>130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-50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</row>
    <row r="411" spans="1:39" x14ac:dyDescent="0.3">
      <c r="A411" s="2" t="s">
        <v>830</v>
      </c>
      <c r="B411" s="2" t="s">
        <v>831</v>
      </c>
      <c r="C411" t="s">
        <v>8</v>
      </c>
      <c r="D411">
        <v>-1</v>
      </c>
      <c r="E411">
        <v>-2</v>
      </c>
      <c r="F411">
        <v>0</v>
      </c>
      <c r="G411">
        <v>0</v>
      </c>
      <c r="H411">
        <v>0</v>
      </c>
      <c r="I411">
        <v>-1</v>
      </c>
      <c r="J411">
        <v>0</v>
      </c>
      <c r="K411">
        <v>0</v>
      </c>
      <c r="L411">
        <v>-1</v>
      </c>
      <c r="M411">
        <v>0</v>
      </c>
      <c r="N411">
        <v>0</v>
      </c>
      <c r="O411">
        <v>-1</v>
      </c>
      <c r="P411">
        <v>0</v>
      </c>
      <c r="Q411">
        <v>-1</v>
      </c>
      <c r="R411">
        <v>0</v>
      </c>
      <c r="S411">
        <v>0</v>
      </c>
      <c r="T411">
        <v>0</v>
      </c>
      <c r="U411">
        <v>-1</v>
      </c>
      <c r="V411">
        <v>-1</v>
      </c>
      <c r="W411">
        <v>0</v>
      </c>
      <c r="X411">
        <v>-1</v>
      </c>
      <c r="Y411">
        <v>0</v>
      </c>
      <c r="Z411">
        <v>0</v>
      </c>
      <c r="AA411">
        <v>0</v>
      </c>
      <c r="AB411">
        <v>0</v>
      </c>
      <c r="AC411">
        <v>-1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-1</v>
      </c>
      <c r="AL411">
        <v>0</v>
      </c>
      <c r="AM411">
        <v>0</v>
      </c>
    </row>
    <row r="412" spans="1:39" x14ac:dyDescent="0.3">
      <c r="A412" s="2" t="s">
        <v>832</v>
      </c>
      <c r="B412" s="2" t="s">
        <v>833</v>
      </c>
      <c r="C412" t="s">
        <v>8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-3200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-3150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</row>
    <row r="413" spans="1:39" x14ac:dyDescent="0.3">
      <c r="A413" s="2" t="s">
        <v>834</v>
      </c>
      <c r="B413" s="2" t="s">
        <v>835</v>
      </c>
      <c r="C413" t="s">
        <v>8</v>
      </c>
      <c r="D413">
        <v>0</v>
      </c>
      <c r="E413">
        <v>-1</v>
      </c>
      <c r="F413">
        <v>-1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-2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-2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-1</v>
      </c>
      <c r="AI413">
        <v>0</v>
      </c>
      <c r="AJ413">
        <v>0</v>
      </c>
      <c r="AK413">
        <v>0</v>
      </c>
      <c r="AL413">
        <v>0</v>
      </c>
      <c r="AM413">
        <v>0</v>
      </c>
    </row>
    <row r="414" spans="1:39" x14ac:dyDescent="0.3">
      <c r="A414" s="2" t="s">
        <v>836</v>
      </c>
      <c r="B414" s="2" t="s">
        <v>837</v>
      </c>
      <c r="C414" t="s">
        <v>8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-1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</row>
    <row r="415" spans="1:39" x14ac:dyDescent="0.3">
      <c r="A415" s="2" t="s">
        <v>838</v>
      </c>
      <c r="B415" s="2" t="s">
        <v>839</v>
      </c>
      <c r="C415" t="s">
        <v>8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-1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-1</v>
      </c>
      <c r="AB415">
        <v>0</v>
      </c>
      <c r="AC415">
        <v>-2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</row>
    <row r="416" spans="1:39" x14ac:dyDescent="0.3">
      <c r="A416" s="2" t="s">
        <v>840</v>
      </c>
      <c r="B416" s="2" t="s">
        <v>841</v>
      </c>
      <c r="C416" t="s">
        <v>8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-1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-2</v>
      </c>
      <c r="AL416">
        <v>0</v>
      </c>
      <c r="AM416">
        <v>0</v>
      </c>
    </row>
    <row r="417" spans="1:39" x14ac:dyDescent="0.3">
      <c r="A417" s="2" t="s">
        <v>842</v>
      </c>
      <c r="B417" s="2" t="s">
        <v>843</v>
      </c>
      <c r="C417" t="s">
        <v>8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-2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-6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</row>
    <row r="418" spans="1:39" x14ac:dyDescent="0.3">
      <c r="A418" s="2" t="s">
        <v>844</v>
      </c>
      <c r="B418" s="2" t="s">
        <v>845</v>
      </c>
      <c r="C418" t="s">
        <v>8</v>
      </c>
      <c r="D418">
        <v>0</v>
      </c>
      <c r="E418">
        <v>0</v>
      </c>
      <c r="F418">
        <v>-1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-6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-3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-1</v>
      </c>
      <c r="Z418">
        <v>0</v>
      </c>
      <c r="AA418">
        <v>0</v>
      </c>
      <c r="AB418">
        <v>0</v>
      </c>
      <c r="AC418">
        <v>-1</v>
      </c>
      <c r="AD418">
        <v>-1</v>
      </c>
      <c r="AE418">
        <v>0</v>
      </c>
      <c r="AF418">
        <v>0</v>
      </c>
      <c r="AG418">
        <v>0</v>
      </c>
      <c r="AH418">
        <v>-1</v>
      </c>
      <c r="AI418">
        <v>-1</v>
      </c>
      <c r="AJ418">
        <v>0</v>
      </c>
      <c r="AK418">
        <v>-2</v>
      </c>
      <c r="AL418">
        <v>-1</v>
      </c>
      <c r="AM418">
        <v>-1</v>
      </c>
    </row>
    <row r="419" spans="1:39" x14ac:dyDescent="0.3">
      <c r="A419" s="2" t="s">
        <v>846</v>
      </c>
      <c r="B419" s="2" t="s">
        <v>847</v>
      </c>
      <c r="C419" t="s">
        <v>8</v>
      </c>
      <c r="D419">
        <v>0</v>
      </c>
      <c r="E419">
        <v>-138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-50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-12</v>
      </c>
      <c r="W419">
        <v>0</v>
      </c>
      <c r="X419">
        <v>-16</v>
      </c>
      <c r="Y419">
        <v>-12</v>
      </c>
      <c r="Z419">
        <v>0</v>
      </c>
      <c r="AA419">
        <v>-36</v>
      </c>
      <c r="AB419">
        <v>-36</v>
      </c>
      <c r="AC419">
        <v>-367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-172</v>
      </c>
      <c r="AJ419">
        <v>-30</v>
      </c>
      <c r="AK419">
        <v>0</v>
      </c>
      <c r="AL419">
        <v>0</v>
      </c>
      <c r="AM419">
        <v>-12</v>
      </c>
    </row>
    <row r="420" spans="1:39" x14ac:dyDescent="0.3">
      <c r="A420" s="2" t="s">
        <v>848</v>
      </c>
      <c r="B420" s="2" t="s">
        <v>849</v>
      </c>
      <c r="C420" t="s">
        <v>8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-1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-2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-1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</row>
    <row r="421" spans="1:39" x14ac:dyDescent="0.3">
      <c r="A421" s="2" t="s">
        <v>850</v>
      </c>
      <c r="B421" s="2" t="s">
        <v>851</v>
      </c>
      <c r="C421" t="s">
        <v>8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-2034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-2268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</row>
    <row r="422" spans="1:39" x14ac:dyDescent="0.3">
      <c r="A422" s="2" t="s">
        <v>852</v>
      </c>
      <c r="B422" s="2" t="s">
        <v>853</v>
      </c>
      <c r="C422" t="s">
        <v>8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-1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-2</v>
      </c>
      <c r="AK422">
        <v>0</v>
      </c>
      <c r="AL422">
        <v>0</v>
      </c>
      <c r="AM422">
        <v>0</v>
      </c>
    </row>
    <row r="423" spans="1:39" x14ac:dyDescent="0.3">
      <c r="A423" s="2" t="s">
        <v>854</v>
      </c>
      <c r="B423" s="2" t="s">
        <v>855</v>
      </c>
      <c r="C423" t="s">
        <v>8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-4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-4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</row>
    <row r="424" spans="1:39" x14ac:dyDescent="0.3">
      <c r="A424" s="2" t="s">
        <v>856</v>
      </c>
      <c r="B424" s="2" t="s">
        <v>857</v>
      </c>
      <c r="C424" t="s">
        <v>8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-350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-342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</row>
    <row r="425" spans="1:39" x14ac:dyDescent="0.3">
      <c r="A425" s="2" t="s">
        <v>858</v>
      </c>
      <c r="B425" s="2" t="s">
        <v>859</v>
      </c>
      <c r="C425" t="s">
        <v>8</v>
      </c>
      <c r="D425">
        <v>0</v>
      </c>
      <c r="E425">
        <v>0</v>
      </c>
      <c r="F425">
        <v>0</v>
      </c>
      <c r="G425">
        <v>0</v>
      </c>
      <c r="H425">
        <v>-3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-2</v>
      </c>
      <c r="AM425">
        <v>0</v>
      </c>
    </row>
    <row r="426" spans="1:39" x14ac:dyDescent="0.3">
      <c r="A426" s="2" t="s">
        <v>860</v>
      </c>
      <c r="B426" s="2" t="s">
        <v>861</v>
      </c>
      <c r="C426" t="s">
        <v>8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-350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-322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</row>
    <row r="427" spans="1:39" x14ac:dyDescent="0.3">
      <c r="A427" s="2" t="s">
        <v>862</v>
      </c>
      <c r="B427" s="2" t="s">
        <v>863</v>
      </c>
      <c r="C427" t="s">
        <v>8</v>
      </c>
      <c r="D427">
        <v>-90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-88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-14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</row>
    <row r="428" spans="1:39" x14ac:dyDescent="0.3">
      <c r="A428" s="2" t="s">
        <v>864</v>
      </c>
      <c r="B428" s="2" t="s">
        <v>865</v>
      </c>
      <c r="C428" t="s">
        <v>8</v>
      </c>
      <c r="D428">
        <v>-2</v>
      </c>
      <c r="E428">
        <v>0</v>
      </c>
      <c r="F428">
        <v>0</v>
      </c>
      <c r="G428">
        <v>0</v>
      </c>
      <c r="H428">
        <v>-8</v>
      </c>
      <c r="I428">
        <v>-3</v>
      </c>
      <c r="J428">
        <v>-10</v>
      </c>
      <c r="K428">
        <v>0</v>
      </c>
      <c r="L428">
        <v>0</v>
      </c>
      <c r="M428">
        <v>-1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-15</v>
      </c>
      <c r="Y428">
        <v>0</v>
      </c>
      <c r="Z428">
        <v>0</v>
      </c>
      <c r="AA428">
        <v>0</v>
      </c>
      <c r="AB428">
        <v>-4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-4</v>
      </c>
      <c r="AJ428">
        <v>-2</v>
      </c>
      <c r="AK428">
        <v>0</v>
      </c>
      <c r="AL428">
        <v>0</v>
      </c>
      <c r="AM428">
        <v>-28</v>
      </c>
    </row>
    <row r="429" spans="1:39" x14ac:dyDescent="0.3">
      <c r="A429" s="2" t="s">
        <v>866</v>
      </c>
      <c r="B429" s="2" t="s">
        <v>867</v>
      </c>
      <c r="C429" t="s">
        <v>8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-2</v>
      </c>
      <c r="T429">
        <v>0</v>
      </c>
      <c r="U429">
        <v>-2</v>
      </c>
      <c r="V429">
        <v>-2</v>
      </c>
      <c r="W429">
        <v>-2</v>
      </c>
      <c r="X429">
        <v>0</v>
      </c>
      <c r="Y429">
        <v>0</v>
      </c>
      <c r="Z429">
        <v>-1</v>
      </c>
      <c r="AA429">
        <v>-1</v>
      </c>
      <c r="AB429">
        <v>0</v>
      </c>
      <c r="AC429">
        <v>-1</v>
      </c>
      <c r="AD429">
        <v>0</v>
      </c>
      <c r="AE429">
        <v>-3</v>
      </c>
      <c r="AF429">
        <v>0</v>
      </c>
      <c r="AG429">
        <v>0</v>
      </c>
      <c r="AH429">
        <v>0</v>
      </c>
      <c r="AI429">
        <v>0</v>
      </c>
      <c r="AJ429">
        <v>-1</v>
      </c>
      <c r="AK429">
        <v>-1</v>
      </c>
      <c r="AL429">
        <v>0</v>
      </c>
      <c r="AM429">
        <v>-2</v>
      </c>
    </row>
    <row r="430" spans="1:39" x14ac:dyDescent="0.3">
      <c r="A430" s="2" t="s">
        <v>868</v>
      </c>
      <c r="B430" s="2" t="s">
        <v>869</v>
      </c>
      <c r="C430" t="s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-1</v>
      </c>
      <c r="T430">
        <v>0</v>
      </c>
      <c r="U430">
        <v>0</v>
      </c>
      <c r="V430">
        <v>0</v>
      </c>
      <c r="W430">
        <v>0</v>
      </c>
      <c r="X430">
        <v>-1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-1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-1</v>
      </c>
      <c r="AL430">
        <v>0</v>
      </c>
      <c r="AM430">
        <v>0</v>
      </c>
    </row>
    <row r="431" spans="1:39" x14ac:dyDescent="0.3">
      <c r="A431" s="2" t="s">
        <v>870</v>
      </c>
      <c r="B431" s="2" t="s">
        <v>871</v>
      </c>
      <c r="C431" t="s">
        <v>8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-130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</row>
    <row r="432" spans="1:39" x14ac:dyDescent="0.3">
      <c r="A432" s="2" t="s">
        <v>872</v>
      </c>
      <c r="B432" s="2" t="s">
        <v>873</v>
      </c>
      <c r="C432" t="s">
        <v>8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-1</v>
      </c>
      <c r="P432">
        <v>0</v>
      </c>
      <c r="Q432">
        <v>-1</v>
      </c>
      <c r="R432">
        <v>0</v>
      </c>
      <c r="S432">
        <v>0</v>
      </c>
      <c r="T432">
        <v>0</v>
      </c>
      <c r="U432">
        <v>-1</v>
      </c>
      <c r="V432">
        <v>0</v>
      </c>
      <c r="W432">
        <v>0</v>
      </c>
      <c r="X432">
        <v>-1</v>
      </c>
      <c r="Y432">
        <v>0</v>
      </c>
      <c r="Z432">
        <v>-1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-2</v>
      </c>
      <c r="AJ432">
        <v>0</v>
      </c>
      <c r="AK432">
        <v>0</v>
      </c>
      <c r="AL432">
        <v>0</v>
      </c>
      <c r="AM432">
        <v>0</v>
      </c>
    </row>
    <row r="433" spans="1:39" x14ac:dyDescent="0.3">
      <c r="A433" s="2" t="s">
        <v>874</v>
      </c>
      <c r="B433" s="2" t="s">
        <v>875</v>
      </c>
      <c r="C433" t="s">
        <v>130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-1</v>
      </c>
      <c r="K433">
        <v>0</v>
      </c>
      <c r="L433">
        <v>-2.5</v>
      </c>
      <c r="M433">
        <v>-2.5</v>
      </c>
      <c r="N433">
        <v>0</v>
      </c>
      <c r="O433">
        <v>0</v>
      </c>
      <c r="P433">
        <v>0</v>
      </c>
      <c r="Q433">
        <v>-2</v>
      </c>
      <c r="R433">
        <v>0</v>
      </c>
      <c r="S433">
        <v>0</v>
      </c>
      <c r="T433">
        <v>0</v>
      </c>
      <c r="U433">
        <v>-1.5</v>
      </c>
      <c r="V433">
        <v>0</v>
      </c>
      <c r="W433">
        <v>-3.5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-5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-2.5</v>
      </c>
      <c r="AK433">
        <v>-1.5</v>
      </c>
      <c r="AL433">
        <v>0</v>
      </c>
      <c r="AM433">
        <v>-1</v>
      </c>
    </row>
    <row r="434" spans="1:39" x14ac:dyDescent="0.3">
      <c r="A434" s="2" t="s">
        <v>876</v>
      </c>
      <c r="B434" s="2" t="s">
        <v>877</v>
      </c>
      <c r="C434" t="s">
        <v>8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-2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-1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-1</v>
      </c>
    </row>
    <row r="435" spans="1:39" x14ac:dyDescent="0.3">
      <c r="A435" s="2" t="s">
        <v>878</v>
      </c>
      <c r="B435" s="2" t="s">
        <v>879</v>
      </c>
      <c r="C435" t="s">
        <v>8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-2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</row>
    <row r="436" spans="1:39" x14ac:dyDescent="0.3">
      <c r="A436" s="2" t="s">
        <v>880</v>
      </c>
      <c r="B436" s="2" t="s">
        <v>881</v>
      </c>
      <c r="C436" t="s">
        <v>8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-1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-1</v>
      </c>
      <c r="AK436">
        <v>0</v>
      </c>
      <c r="AL436">
        <v>0</v>
      </c>
      <c r="AM436">
        <v>0</v>
      </c>
    </row>
    <row r="437" spans="1:39" x14ac:dyDescent="0.3">
      <c r="A437" s="2" t="s">
        <v>882</v>
      </c>
      <c r="B437" s="2" t="s">
        <v>883</v>
      </c>
      <c r="C437" t="s">
        <v>8</v>
      </c>
      <c r="D437">
        <v>-12</v>
      </c>
      <c r="E437">
        <v>-24</v>
      </c>
      <c r="F437">
        <v>-12</v>
      </c>
      <c r="G437">
        <v>-78</v>
      </c>
      <c r="H437">
        <v>0</v>
      </c>
      <c r="I437">
        <v>0</v>
      </c>
      <c r="J437">
        <v>-52</v>
      </c>
      <c r="K437">
        <v>-12</v>
      </c>
      <c r="L437">
        <v>-27</v>
      </c>
      <c r="M437">
        <v>-59</v>
      </c>
      <c r="N437">
        <v>0</v>
      </c>
      <c r="O437">
        <v>-6</v>
      </c>
      <c r="P437">
        <v>-2</v>
      </c>
      <c r="Q437">
        <v>-18</v>
      </c>
      <c r="R437">
        <v>-12</v>
      </c>
      <c r="S437">
        <v>0</v>
      </c>
      <c r="T437">
        <v>-7</v>
      </c>
      <c r="U437">
        <v>-24</v>
      </c>
      <c r="V437">
        <v>0</v>
      </c>
      <c r="W437">
        <v>-26</v>
      </c>
      <c r="X437">
        <v>-35</v>
      </c>
      <c r="Y437">
        <v>-12</v>
      </c>
      <c r="Z437">
        <v>-8</v>
      </c>
      <c r="AA437">
        <v>0</v>
      </c>
      <c r="AB437">
        <v>0</v>
      </c>
      <c r="AC437">
        <v>0</v>
      </c>
      <c r="AD437">
        <v>-12</v>
      </c>
      <c r="AE437">
        <v>-80</v>
      </c>
      <c r="AF437">
        <v>0</v>
      </c>
      <c r="AG437">
        <v>0</v>
      </c>
      <c r="AH437">
        <v>-12</v>
      </c>
      <c r="AI437">
        <v>-12</v>
      </c>
      <c r="AJ437">
        <v>0</v>
      </c>
      <c r="AK437">
        <v>0</v>
      </c>
      <c r="AL437">
        <v>-40</v>
      </c>
      <c r="AM437">
        <v>0</v>
      </c>
    </row>
    <row r="438" spans="1:39" x14ac:dyDescent="0.3">
      <c r="A438" s="2" t="s">
        <v>884</v>
      </c>
      <c r="B438" s="2" t="s">
        <v>885</v>
      </c>
      <c r="C438" t="s">
        <v>8</v>
      </c>
      <c r="D438">
        <v>0</v>
      </c>
      <c r="E438">
        <v>-2</v>
      </c>
      <c r="F438">
        <v>0</v>
      </c>
      <c r="G438">
        <v>0</v>
      </c>
      <c r="H438">
        <v>-1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-2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</row>
    <row r="439" spans="1:39" x14ac:dyDescent="0.3">
      <c r="A439" s="2" t="s">
        <v>886</v>
      </c>
      <c r="B439" s="2" t="s">
        <v>887</v>
      </c>
      <c r="C439" t="s">
        <v>8</v>
      </c>
      <c r="D439">
        <v>0</v>
      </c>
      <c r="E439">
        <v>-3</v>
      </c>
      <c r="F439">
        <v>0</v>
      </c>
      <c r="G439">
        <v>0</v>
      </c>
      <c r="H439">
        <v>-2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-1</v>
      </c>
      <c r="U439">
        <v>0</v>
      </c>
      <c r="V439">
        <v>-1</v>
      </c>
      <c r="W439">
        <v>-1</v>
      </c>
      <c r="X439">
        <v>-1</v>
      </c>
      <c r="Y439">
        <v>0</v>
      </c>
      <c r="Z439">
        <v>0</v>
      </c>
      <c r="AA439">
        <v>0</v>
      </c>
      <c r="AB439">
        <v>0</v>
      </c>
      <c r="AC439">
        <v>-7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-1</v>
      </c>
      <c r="AJ439">
        <v>0</v>
      </c>
      <c r="AK439">
        <v>0</v>
      </c>
      <c r="AL439">
        <v>0</v>
      </c>
      <c r="AM439">
        <v>-5</v>
      </c>
    </row>
    <row r="440" spans="1:39" x14ac:dyDescent="0.3">
      <c r="A440" s="2" t="s">
        <v>888</v>
      </c>
      <c r="B440" s="2" t="s">
        <v>889</v>
      </c>
      <c r="C440" t="s">
        <v>8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-1</v>
      </c>
      <c r="Y440">
        <v>0</v>
      </c>
      <c r="Z440">
        <v>0</v>
      </c>
      <c r="AA440">
        <v>0</v>
      </c>
      <c r="AB440">
        <v>-1</v>
      </c>
      <c r="AC440">
        <v>-2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-2</v>
      </c>
      <c r="AM440">
        <v>0</v>
      </c>
    </row>
    <row r="441" spans="1:39" x14ac:dyDescent="0.3">
      <c r="A441" s="2" t="s">
        <v>890</v>
      </c>
      <c r="B441" s="2" t="s">
        <v>891</v>
      </c>
      <c r="C441" t="s">
        <v>8</v>
      </c>
      <c r="D441">
        <v>-1</v>
      </c>
      <c r="E441">
        <v>0</v>
      </c>
      <c r="F441">
        <v>0</v>
      </c>
      <c r="G441">
        <v>-2</v>
      </c>
      <c r="H441">
        <v>-1</v>
      </c>
      <c r="I441">
        <v>0</v>
      </c>
      <c r="J441">
        <v>-3</v>
      </c>
      <c r="K441">
        <v>0</v>
      </c>
      <c r="L441">
        <v>0</v>
      </c>
      <c r="M441">
        <v>0</v>
      </c>
      <c r="N441">
        <v>0</v>
      </c>
      <c r="O441">
        <v>-2</v>
      </c>
      <c r="P441">
        <v>-3</v>
      </c>
      <c r="Q441">
        <v>-3</v>
      </c>
      <c r="R441">
        <v>-3</v>
      </c>
      <c r="S441">
        <v>0</v>
      </c>
      <c r="T441">
        <v>0</v>
      </c>
      <c r="U441">
        <v>-2</v>
      </c>
      <c r="V441">
        <v>-4</v>
      </c>
      <c r="W441">
        <v>0</v>
      </c>
      <c r="X441">
        <v>0</v>
      </c>
      <c r="Y441">
        <v>-2</v>
      </c>
      <c r="Z441">
        <v>-4</v>
      </c>
      <c r="AA441">
        <v>0</v>
      </c>
      <c r="AB441">
        <v>0</v>
      </c>
      <c r="AC441">
        <v>-3</v>
      </c>
      <c r="AD441">
        <v>-4</v>
      </c>
      <c r="AE441">
        <v>-3</v>
      </c>
      <c r="AF441">
        <v>-11</v>
      </c>
      <c r="AG441">
        <v>0</v>
      </c>
      <c r="AH441">
        <v>-1</v>
      </c>
      <c r="AI441">
        <v>0</v>
      </c>
      <c r="AJ441">
        <v>0</v>
      </c>
      <c r="AK441">
        <v>-6</v>
      </c>
      <c r="AL441">
        <v>0</v>
      </c>
      <c r="AM441">
        <v>0</v>
      </c>
    </row>
    <row r="442" spans="1:39" x14ac:dyDescent="0.3">
      <c r="A442" s="2" t="s">
        <v>892</v>
      </c>
      <c r="B442" s="2" t="s">
        <v>893</v>
      </c>
      <c r="C442" t="s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-1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-2</v>
      </c>
      <c r="AJ442">
        <v>0</v>
      </c>
      <c r="AK442">
        <v>0</v>
      </c>
      <c r="AL442">
        <v>0</v>
      </c>
      <c r="AM442">
        <v>0</v>
      </c>
    </row>
    <row r="443" spans="1:39" x14ac:dyDescent="0.3">
      <c r="A443" s="2" t="s">
        <v>894</v>
      </c>
      <c r="B443" s="2" t="s">
        <v>895</v>
      </c>
      <c r="C443" t="s">
        <v>8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-1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-4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</row>
    <row r="444" spans="1:39" x14ac:dyDescent="0.3">
      <c r="A444" s="2" t="s">
        <v>896</v>
      </c>
      <c r="B444" s="2" t="s">
        <v>897</v>
      </c>
      <c r="C444" t="s">
        <v>8</v>
      </c>
      <c r="D444">
        <v>0</v>
      </c>
      <c r="E444">
        <v>-1</v>
      </c>
      <c r="F444">
        <v>0</v>
      </c>
      <c r="G444">
        <v>0</v>
      </c>
      <c r="H444">
        <v>0</v>
      </c>
      <c r="I444">
        <v>0</v>
      </c>
      <c r="J444">
        <v>-1</v>
      </c>
      <c r="K444">
        <v>0</v>
      </c>
      <c r="L444">
        <v>0</v>
      </c>
      <c r="M444">
        <v>0</v>
      </c>
      <c r="N444">
        <v>-1</v>
      </c>
      <c r="O444">
        <v>0</v>
      </c>
      <c r="P444">
        <v>0</v>
      </c>
      <c r="Q444">
        <v>0</v>
      </c>
      <c r="R444">
        <v>-10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-2</v>
      </c>
      <c r="Y444">
        <v>-2</v>
      </c>
      <c r="Z444">
        <v>0</v>
      </c>
      <c r="AA444">
        <v>-1</v>
      </c>
      <c r="AB444">
        <v>0</v>
      </c>
      <c r="AC444">
        <v>0</v>
      </c>
      <c r="AD444">
        <v>-2</v>
      </c>
      <c r="AE444">
        <v>0</v>
      </c>
      <c r="AF444">
        <v>0</v>
      </c>
      <c r="AG444">
        <v>0</v>
      </c>
      <c r="AH444">
        <v>0</v>
      </c>
      <c r="AI444">
        <v>-5</v>
      </c>
      <c r="AJ444">
        <v>0</v>
      </c>
      <c r="AK444">
        <v>-10</v>
      </c>
      <c r="AL444">
        <v>0</v>
      </c>
      <c r="AM444">
        <v>-2</v>
      </c>
    </row>
    <row r="445" spans="1:39" x14ac:dyDescent="0.3">
      <c r="A445" s="2" t="s">
        <v>898</v>
      </c>
      <c r="B445" s="2" t="s">
        <v>899</v>
      </c>
      <c r="C445" t="s">
        <v>8</v>
      </c>
      <c r="D445">
        <v>-40</v>
      </c>
      <c r="E445">
        <v>0</v>
      </c>
      <c r="F445">
        <v>-20</v>
      </c>
      <c r="G445">
        <v>-74</v>
      </c>
      <c r="H445">
        <v>-142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-25</v>
      </c>
      <c r="O445">
        <v>0</v>
      </c>
      <c r="P445">
        <v>-20</v>
      </c>
      <c r="Q445">
        <v>0</v>
      </c>
      <c r="R445">
        <v>0</v>
      </c>
      <c r="S445">
        <v>0</v>
      </c>
      <c r="T445">
        <v>-55</v>
      </c>
      <c r="U445">
        <v>-20</v>
      </c>
      <c r="V445">
        <v>-45</v>
      </c>
      <c r="W445">
        <v>0</v>
      </c>
      <c r="X445">
        <v>-235</v>
      </c>
      <c r="Y445">
        <v>0</v>
      </c>
      <c r="Z445">
        <v>-20</v>
      </c>
      <c r="AA445">
        <v>0</v>
      </c>
      <c r="AB445">
        <v>0</v>
      </c>
      <c r="AC445">
        <v>-25</v>
      </c>
      <c r="AD445">
        <v>-20</v>
      </c>
      <c r="AE445">
        <v>-30</v>
      </c>
      <c r="AF445">
        <v>0</v>
      </c>
      <c r="AG445">
        <v>-198</v>
      </c>
      <c r="AH445">
        <v>0</v>
      </c>
      <c r="AI445">
        <v>-17</v>
      </c>
      <c r="AJ445">
        <v>0</v>
      </c>
      <c r="AK445">
        <v>0</v>
      </c>
      <c r="AL445">
        <v>-211</v>
      </c>
      <c r="AM445">
        <v>-50</v>
      </c>
    </row>
    <row r="446" spans="1:39" x14ac:dyDescent="0.3">
      <c r="A446" s="2" t="s">
        <v>900</v>
      </c>
      <c r="B446" s="2" t="s">
        <v>901</v>
      </c>
      <c r="C446" t="s">
        <v>8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-25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-45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</row>
    <row r="447" spans="1:39" x14ac:dyDescent="0.3">
      <c r="A447" s="2" t="s">
        <v>902</v>
      </c>
      <c r="B447" s="2" t="s">
        <v>903</v>
      </c>
      <c r="C447" t="s">
        <v>8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-2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</row>
    <row r="448" spans="1:39" x14ac:dyDescent="0.3">
      <c r="A448" s="2" t="s">
        <v>904</v>
      </c>
      <c r="B448" s="2" t="s">
        <v>905</v>
      </c>
      <c r="C448" t="s">
        <v>8</v>
      </c>
      <c r="D448">
        <v>0</v>
      </c>
      <c r="E448">
        <v>0</v>
      </c>
      <c r="F448">
        <v>0</v>
      </c>
      <c r="G448">
        <v>-56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-6</v>
      </c>
      <c r="R448">
        <v>-2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-2</v>
      </c>
      <c r="Y448">
        <v>-5</v>
      </c>
      <c r="Z448">
        <v>-6</v>
      </c>
      <c r="AA448">
        <v>-2</v>
      </c>
      <c r="AB448">
        <v>0</v>
      </c>
      <c r="AC448">
        <v>0</v>
      </c>
      <c r="AD448">
        <v>-4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</row>
    <row r="449" spans="1:39" x14ac:dyDescent="0.3">
      <c r="A449" s="2" t="s">
        <v>906</v>
      </c>
      <c r="B449" s="2" t="s">
        <v>907</v>
      </c>
      <c r="C449" t="s">
        <v>8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-1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-1</v>
      </c>
      <c r="AJ449">
        <v>0</v>
      </c>
      <c r="AK449">
        <v>0</v>
      </c>
      <c r="AL449">
        <v>0</v>
      </c>
      <c r="AM449">
        <v>0</v>
      </c>
    </row>
    <row r="450" spans="1:39" x14ac:dyDescent="0.3">
      <c r="A450" s="2" t="s">
        <v>908</v>
      </c>
      <c r="B450" s="2" t="s">
        <v>909</v>
      </c>
      <c r="C450" t="s">
        <v>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-90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-85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</row>
    <row r="451" spans="1:39" x14ac:dyDescent="0.3">
      <c r="A451" s="2" t="s">
        <v>910</v>
      </c>
      <c r="B451" s="2" t="s">
        <v>911</v>
      </c>
      <c r="C451" t="s">
        <v>8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-1</v>
      </c>
      <c r="L451">
        <v>0</v>
      </c>
      <c r="M451">
        <v>0</v>
      </c>
      <c r="N451">
        <v>0</v>
      </c>
      <c r="O451">
        <v>0</v>
      </c>
      <c r="P451">
        <v>-1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-2</v>
      </c>
      <c r="AK451">
        <v>0</v>
      </c>
      <c r="AL451">
        <v>0</v>
      </c>
      <c r="AM451">
        <v>0</v>
      </c>
    </row>
    <row r="452" spans="1:39" x14ac:dyDescent="0.3">
      <c r="A452" s="2" t="s">
        <v>912</v>
      </c>
      <c r="B452" s="2" t="s">
        <v>913</v>
      </c>
      <c r="C452" t="s">
        <v>8</v>
      </c>
      <c r="D452">
        <v>0</v>
      </c>
      <c r="E452">
        <v>0</v>
      </c>
      <c r="F452">
        <v>-36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-10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-5</v>
      </c>
      <c r="AJ452">
        <v>0</v>
      </c>
      <c r="AK452">
        <v>0</v>
      </c>
      <c r="AL452">
        <v>0</v>
      </c>
      <c r="AM452">
        <v>0</v>
      </c>
    </row>
    <row r="453" spans="1:39" x14ac:dyDescent="0.3">
      <c r="A453" s="2" t="s">
        <v>914</v>
      </c>
      <c r="B453" s="2" t="s">
        <v>915</v>
      </c>
      <c r="C453" t="s">
        <v>8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-6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</row>
    <row r="454" spans="1:39" x14ac:dyDescent="0.3">
      <c r="A454" s="2" t="s">
        <v>916</v>
      </c>
      <c r="B454" s="2" t="s">
        <v>917</v>
      </c>
      <c r="C454" t="s">
        <v>44</v>
      </c>
      <c r="D454">
        <v>-25</v>
      </c>
      <c r="E454">
        <v>-4</v>
      </c>
      <c r="F454">
        <v>-13</v>
      </c>
      <c r="G454">
        <v>-5</v>
      </c>
      <c r="H454">
        <v>-5</v>
      </c>
      <c r="I454">
        <v>-3</v>
      </c>
      <c r="J454">
        <v>0</v>
      </c>
      <c r="K454">
        <v>-2</v>
      </c>
      <c r="L454">
        <v>-3</v>
      </c>
      <c r="M454">
        <v>-3</v>
      </c>
      <c r="N454">
        <v>-3</v>
      </c>
      <c r="O454">
        <v>-2</v>
      </c>
      <c r="P454">
        <v>-10</v>
      </c>
      <c r="Q454">
        <v>-15</v>
      </c>
      <c r="R454">
        <v>-1</v>
      </c>
      <c r="S454">
        <v>0</v>
      </c>
      <c r="T454">
        <v>-4</v>
      </c>
      <c r="U454">
        <v>-1</v>
      </c>
      <c r="V454">
        <v>-6</v>
      </c>
      <c r="W454">
        <v>0</v>
      </c>
      <c r="X454">
        <v>-4</v>
      </c>
      <c r="Y454">
        <v>0</v>
      </c>
      <c r="Z454">
        <v>0</v>
      </c>
      <c r="AA454">
        <v>-1</v>
      </c>
      <c r="AB454">
        <v>-5</v>
      </c>
      <c r="AC454">
        <v>-18</v>
      </c>
      <c r="AD454">
        <v>-4</v>
      </c>
      <c r="AE454">
        <v>-4</v>
      </c>
      <c r="AF454">
        <v>-3</v>
      </c>
      <c r="AG454">
        <v>-6</v>
      </c>
      <c r="AH454">
        <v>-3</v>
      </c>
      <c r="AI454">
        <v>-18</v>
      </c>
      <c r="AJ454">
        <v>-7</v>
      </c>
      <c r="AK454">
        <v>-6</v>
      </c>
      <c r="AL454">
        <v>-7</v>
      </c>
      <c r="AM454">
        <v>-6</v>
      </c>
    </row>
    <row r="455" spans="1:39" x14ac:dyDescent="0.3">
      <c r="A455" s="2" t="s">
        <v>918</v>
      </c>
      <c r="B455" s="2" t="s">
        <v>919</v>
      </c>
      <c r="C455" t="s">
        <v>8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-1</v>
      </c>
      <c r="AD455">
        <v>0</v>
      </c>
      <c r="AE455">
        <v>0</v>
      </c>
      <c r="AF455">
        <v>-0.5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</row>
    <row r="456" spans="1:39" x14ac:dyDescent="0.3">
      <c r="A456" s="2" t="s">
        <v>920</v>
      </c>
      <c r="B456" s="2" t="s">
        <v>921</v>
      </c>
      <c r="C456" t="s">
        <v>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-2</v>
      </c>
      <c r="N456">
        <v>0</v>
      </c>
      <c r="O456">
        <v>0</v>
      </c>
      <c r="P456">
        <v>-3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-1</v>
      </c>
      <c r="X456">
        <v>0</v>
      </c>
      <c r="Y456">
        <v>-1</v>
      </c>
      <c r="Z456">
        <v>0</v>
      </c>
      <c r="AA456">
        <v>0</v>
      </c>
      <c r="AB456">
        <v>0</v>
      </c>
      <c r="AC456">
        <v>-2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-1</v>
      </c>
      <c r="AM456">
        <v>0</v>
      </c>
    </row>
    <row r="457" spans="1:39" x14ac:dyDescent="0.3">
      <c r="A457" s="2" t="s">
        <v>922</v>
      </c>
      <c r="B457" s="2" t="s">
        <v>923</v>
      </c>
      <c r="C457" t="s">
        <v>8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-2</v>
      </c>
      <c r="AI457">
        <v>0</v>
      </c>
      <c r="AJ457">
        <v>0</v>
      </c>
      <c r="AK457">
        <v>0</v>
      </c>
      <c r="AL457">
        <v>0</v>
      </c>
      <c r="AM457">
        <v>0</v>
      </c>
    </row>
    <row r="458" spans="1:39" x14ac:dyDescent="0.3">
      <c r="A458" s="2" t="s">
        <v>924</v>
      </c>
      <c r="B458" s="2" t="s">
        <v>925</v>
      </c>
      <c r="C458" t="s">
        <v>8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-3</v>
      </c>
      <c r="R458">
        <v>0</v>
      </c>
      <c r="S458">
        <v>-1</v>
      </c>
      <c r="T458">
        <v>-2</v>
      </c>
      <c r="U458">
        <v>0</v>
      </c>
      <c r="V458">
        <v>-1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-2</v>
      </c>
      <c r="AJ458">
        <v>0</v>
      </c>
      <c r="AK458">
        <v>0</v>
      </c>
      <c r="AL458">
        <v>-1</v>
      </c>
      <c r="AM458">
        <v>-2</v>
      </c>
    </row>
    <row r="459" spans="1:39" x14ac:dyDescent="0.3">
      <c r="A459" s="2" t="s">
        <v>926</v>
      </c>
      <c r="B459" s="2" t="s">
        <v>927</v>
      </c>
      <c r="C459" t="s">
        <v>8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-1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-1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</row>
    <row r="460" spans="1:39" x14ac:dyDescent="0.3">
      <c r="A460" s="2" t="s">
        <v>928</v>
      </c>
      <c r="B460" s="2" t="s">
        <v>929</v>
      </c>
      <c r="C460" t="s">
        <v>8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-2350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-38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</row>
    <row r="461" spans="1:39" x14ac:dyDescent="0.3">
      <c r="A461" s="2" t="s">
        <v>930</v>
      </c>
      <c r="B461" s="2" t="s">
        <v>931</v>
      </c>
      <c r="C461" t="s">
        <v>8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-12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-12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</row>
    <row r="462" spans="1:39" x14ac:dyDescent="0.3">
      <c r="A462" s="2" t="s">
        <v>932</v>
      </c>
      <c r="B462" s="2" t="s">
        <v>933</v>
      </c>
      <c r="C462" t="s">
        <v>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-1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-2</v>
      </c>
      <c r="AL462">
        <v>0</v>
      </c>
      <c r="AM462">
        <v>0</v>
      </c>
    </row>
    <row r="463" spans="1:39" x14ac:dyDescent="0.3">
      <c r="A463" s="2" t="s">
        <v>934</v>
      </c>
      <c r="B463" s="2" t="s">
        <v>935</v>
      </c>
      <c r="C463" t="s">
        <v>119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-92.7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</row>
    <row r="464" spans="1:39" x14ac:dyDescent="0.3">
      <c r="A464" s="2" t="s">
        <v>936</v>
      </c>
      <c r="B464" s="2" t="s">
        <v>937</v>
      </c>
      <c r="C464" t="s">
        <v>8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-1</v>
      </c>
      <c r="K464">
        <v>0</v>
      </c>
      <c r="L464">
        <v>0</v>
      </c>
      <c r="M464">
        <v>0</v>
      </c>
      <c r="N464">
        <v>-3</v>
      </c>
      <c r="O464">
        <v>0</v>
      </c>
      <c r="P464">
        <v>-2</v>
      </c>
      <c r="Q464">
        <v>-1</v>
      </c>
      <c r="R464">
        <v>0</v>
      </c>
      <c r="S464">
        <v>0</v>
      </c>
      <c r="T464">
        <v>0</v>
      </c>
      <c r="U464">
        <v>-1</v>
      </c>
      <c r="V464">
        <v>0</v>
      </c>
      <c r="W464">
        <v>-1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-1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-4</v>
      </c>
      <c r="AL464">
        <v>0</v>
      </c>
      <c r="AM464">
        <v>-1</v>
      </c>
    </row>
    <row r="465" spans="1:39" x14ac:dyDescent="0.3">
      <c r="A465" s="2" t="s">
        <v>938</v>
      </c>
      <c r="B465" s="2" t="s">
        <v>939</v>
      </c>
      <c r="C465" t="s">
        <v>8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-1</v>
      </c>
      <c r="J465">
        <v>0</v>
      </c>
      <c r="K465">
        <v>0</v>
      </c>
      <c r="L465">
        <v>0</v>
      </c>
      <c r="M465">
        <v>-1</v>
      </c>
      <c r="N465">
        <v>0</v>
      </c>
      <c r="O465">
        <v>0</v>
      </c>
      <c r="P465">
        <v>-3</v>
      </c>
      <c r="Q465">
        <v>0</v>
      </c>
      <c r="R465">
        <v>0</v>
      </c>
      <c r="S465">
        <v>0</v>
      </c>
      <c r="T465">
        <v>-1</v>
      </c>
      <c r="U465">
        <v>0</v>
      </c>
      <c r="V465">
        <v>0</v>
      </c>
      <c r="W465">
        <v>0</v>
      </c>
      <c r="X465">
        <v>0</v>
      </c>
      <c r="Y465">
        <v>-3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-2</v>
      </c>
      <c r="AG465">
        <v>0</v>
      </c>
      <c r="AH465">
        <v>0</v>
      </c>
      <c r="AI465">
        <v>0</v>
      </c>
      <c r="AJ465">
        <v>0</v>
      </c>
      <c r="AK465">
        <v>-1</v>
      </c>
      <c r="AL465">
        <v>0</v>
      </c>
      <c r="AM465">
        <v>0</v>
      </c>
    </row>
    <row r="466" spans="1:39" x14ac:dyDescent="0.3">
      <c r="A466" s="2" t="s">
        <v>940</v>
      </c>
      <c r="B466" s="2" t="s">
        <v>941</v>
      </c>
      <c r="C466" t="s">
        <v>8</v>
      </c>
      <c r="D466">
        <v>0</v>
      </c>
      <c r="E466">
        <v>0</v>
      </c>
      <c r="F466">
        <v>0</v>
      </c>
      <c r="G466">
        <v>-2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-1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-2</v>
      </c>
      <c r="AC466">
        <v>0</v>
      </c>
      <c r="AD466">
        <v>0</v>
      </c>
      <c r="AE466">
        <v>0</v>
      </c>
      <c r="AF466">
        <v>0</v>
      </c>
      <c r="AG466">
        <v>-4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</row>
    <row r="467" spans="1:39" x14ac:dyDescent="0.3">
      <c r="A467" s="2" t="s">
        <v>942</v>
      </c>
      <c r="B467" s="2" t="s">
        <v>943</v>
      </c>
      <c r="C467" t="s">
        <v>8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-6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-1</v>
      </c>
      <c r="AJ467">
        <v>0</v>
      </c>
      <c r="AK467">
        <v>0</v>
      </c>
      <c r="AL467">
        <v>0</v>
      </c>
      <c r="AM467">
        <v>0</v>
      </c>
    </row>
    <row r="468" spans="1:39" x14ac:dyDescent="0.3">
      <c r="A468" s="2" t="s">
        <v>944</v>
      </c>
      <c r="B468" s="2" t="s">
        <v>945</v>
      </c>
      <c r="C468" t="s">
        <v>8</v>
      </c>
      <c r="D468">
        <v>-147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-3130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-140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</row>
    <row r="469" spans="1:39" x14ac:dyDescent="0.3">
      <c r="A469" s="2" t="s">
        <v>946</v>
      </c>
      <c r="B469" s="2" t="s">
        <v>947</v>
      </c>
      <c r="C469" t="s">
        <v>130</v>
      </c>
      <c r="D469">
        <v>0</v>
      </c>
      <c r="E469">
        <v>0</v>
      </c>
      <c r="F469">
        <v>0</v>
      </c>
      <c r="G469">
        <v>0</v>
      </c>
      <c r="H469">
        <v>-36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-2</v>
      </c>
      <c r="V469">
        <v>0</v>
      </c>
      <c r="W469">
        <v>0</v>
      </c>
      <c r="X469">
        <v>-10</v>
      </c>
      <c r="Y469">
        <v>-4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-12</v>
      </c>
      <c r="AM469">
        <v>0</v>
      </c>
    </row>
    <row r="470" spans="1:39" x14ac:dyDescent="0.3">
      <c r="A470" s="2" t="s">
        <v>948</v>
      </c>
      <c r="B470" s="2" t="s">
        <v>949</v>
      </c>
      <c r="C470" t="s">
        <v>8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-4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-3</v>
      </c>
      <c r="AC470">
        <v>-3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-3</v>
      </c>
      <c r="AJ470">
        <v>0</v>
      </c>
      <c r="AK470">
        <v>0</v>
      </c>
      <c r="AL470">
        <v>0</v>
      </c>
      <c r="AM470">
        <v>0</v>
      </c>
    </row>
    <row r="471" spans="1:39" x14ac:dyDescent="0.3">
      <c r="A471" s="2" t="s">
        <v>950</v>
      </c>
      <c r="B471" s="2" t="s">
        <v>951</v>
      </c>
      <c r="C471" t="s">
        <v>8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-2</v>
      </c>
      <c r="AG471">
        <v>0</v>
      </c>
      <c r="AH471">
        <v>0</v>
      </c>
      <c r="AI471">
        <v>0</v>
      </c>
      <c r="AJ471">
        <v>-1</v>
      </c>
      <c r="AK471">
        <v>0</v>
      </c>
      <c r="AL471">
        <v>0</v>
      </c>
      <c r="AM471">
        <v>0</v>
      </c>
    </row>
    <row r="472" spans="1:39" x14ac:dyDescent="0.3">
      <c r="A472" s="2" t="s">
        <v>952</v>
      </c>
      <c r="B472" s="2" t="s">
        <v>953</v>
      </c>
      <c r="C472" t="s">
        <v>8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-81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</row>
    <row r="473" spans="1:39" x14ac:dyDescent="0.3">
      <c r="A473" s="2" t="s">
        <v>954</v>
      </c>
      <c r="B473" s="2" t="s">
        <v>955</v>
      </c>
      <c r="C473" t="s">
        <v>130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-10</v>
      </c>
      <c r="M473">
        <v>0</v>
      </c>
      <c r="N473">
        <v>0</v>
      </c>
      <c r="O473">
        <v>0</v>
      </c>
      <c r="P473">
        <v>-30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-10</v>
      </c>
      <c r="AI473">
        <v>0</v>
      </c>
      <c r="AJ473">
        <v>0</v>
      </c>
      <c r="AK473">
        <v>-171.8</v>
      </c>
      <c r="AL473">
        <v>171.8</v>
      </c>
      <c r="AM473">
        <v>0</v>
      </c>
    </row>
    <row r="474" spans="1:39" x14ac:dyDescent="0.3">
      <c r="A474" s="2" t="s">
        <v>956</v>
      </c>
      <c r="B474" s="2" t="s">
        <v>957</v>
      </c>
      <c r="C474" t="s">
        <v>8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-130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</row>
    <row r="475" spans="1:39" x14ac:dyDescent="0.3">
      <c r="A475" s="2" t="s">
        <v>958</v>
      </c>
      <c r="B475" s="2" t="s">
        <v>959</v>
      </c>
      <c r="C475" t="s">
        <v>8</v>
      </c>
      <c r="D475">
        <v>-130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-2832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-2832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</row>
    <row r="476" spans="1:39" x14ac:dyDescent="0.3">
      <c r="A476" s="2" t="s">
        <v>960</v>
      </c>
      <c r="B476" s="2" t="s">
        <v>961</v>
      </c>
      <c r="C476" t="s">
        <v>8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-25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-75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</row>
    <row r="477" spans="1:39" x14ac:dyDescent="0.3">
      <c r="A477" s="2" t="s">
        <v>962</v>
      </c>
      <c r="B477" s="2" t="s">
        <v>963</v>
      </c>
      <c r="C477" t="s">
        <v>8</v>
      </c>
      <c r="D477">
        <v>0</v>
      </c>
      <c r="E477">
        <v>-1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-2</v>
      </c>
      <c r="N477">
        <v>0</v>
      </c>
      <c r="O477">
        <v>-1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-3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-10</v>
      </c>
    </row>
    <row r="478" spans="1:39" x14ac:dyDescent="0.3">
      <c r="A478" s="2" t="s">
        <v>964</v>
      </c>
      <c r="B478" s="2" t="s">
        <v>965</v>
      </c>
      <c r="C478" t="s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-10</v>
      </c>
      <c r="M478">
        <v>0</v>
      </c>
      <c r="N478">
        <v>0</v>
      </c>
      <c r="O478">
        <v>0</v>
      </c>
      <c r="P478">
        <v>-6</v>
      </c>
      <c r="Q478">
        <v>0</v>
      </c>
      <c r="R478">
        <v>0</v>
      </c>
      <c r="S478">
        <v>0</v>
      </c>
      <c r="T478">
        <v>-4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-2</v>
      </c>
      <c r="AB478">
        <v>-4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-4</v>
      </c>
      <c r="AI478">
        <v>0</v>
      </c>
      <c r="AJ478">
        <v>0</v>
      </c>
      <c r="AK478">
        <v>0</v>
      </c>
      <c r="AL478">
        <v>0</v>
      </c>
      <c r="AM478">
        <v>-6</v>
      </c>
    </row>
    <row r="479" spans="1:39" x14ac:dyDescent="0.3">
      <c r="A479" s="2" t="s">
        <v>966</v>
      </c>
      <c r="B479" s="2" t="s">
        <v>967</v>
      </c>
      <c r="C479" t="s">
        <v>8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-1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-1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</row>
    <row r="480" spans="1:39" x14ac:dyDescent="0.3">
      <c r="A480" s="2" t="s">
        <v>968</v>
      </c>
      <c r="B480" s="2" t="s">
        <v>969</v>
      </c>
      <c r="C480" t="s">
        <v>8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-3480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-3482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</row>
    <row r="481" spans="1:39" x14ac:dyDescent="0.3">
      <c r="A481" s="2" t="s">
        <v>970</v>
      </c>
      <c r="B481" s="2" t="s">
        <v>971</v>
      </c>
      <c r="C481" t="s">
        <v>8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-0.2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-0.2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-1</v>
      </c>
      <c r="AI481">
        <v>0</v>
      </c>
      <c r="AJ481">
        <v>0</v>
      </c>
      <c r="AK481">
        <v>0</v>
      </c>
      <c r="AL481">
        <v>0</v>
      </c>
      <c r="AM481">
        <v>0</v>
      </c>
    </row>
    <row r="482" spans="1:39" x14ac:dyDescent="0.3">
      <c r="A482" s="2" t="s">
        <v>972</v>
      </c>
      <c r="B482" s="2" t="s">
        <v>973</v>
      </c>
      <c r="C482" t="s">
        <v>8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-1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</row>
    <row r="483" spans="1:39" x14ac:dyDescent="0.3">
      <c r="A483" s="2" t="s">
        <v>974</v>
      </c>
      <c r="B483" s="2" t="s">
        <v>975</v>
      </c>
      <c r="C483" t="s">
        <v>976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-1400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</row>
    <row r="484" spans="1:39" x14ac:dyDescent="0.3">
      <c r="A484" s="2" t="s">
        <v>977</v>
      </c>
      <c r="B484" s="2" t="s">
        <v>978</v>
      </c>
      <c r="C484" t="s">
        <v>8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-110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</row>
    <row r="485" spans="1:39" x14ac:dyDescent="0.3">
      <c r="A485" s="2" t="s">
        <v>979</v>
      </c>
      <c r="B485" s="2" t="s">
        <v>980</v>
      </c>
      <c r="C485" t="s">
        <v>8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-30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</row>
    <row r="486" spans="1:39" x14ac:dyDescent="0.3">
      <c r="A486" s="2" t="s">
        <v>981</v>
      </c>
      <c r="B486" s="2" t="s">
        <v>982</v>
      </c>
      <c r="C486" t="s">
        <v>8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-2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-1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-1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</row>
    <row r="487" spans="1:39" x14ac:dyDescent="0.3">
      <c r="A487" s="2" t="s">
        <v>983</v>
      </c>
      <c r="B487" s="2" t="s">
        <v>984</v>
      </c>
      <c r="C487" t="s">
        <v>8</v>
      </c>
      <c r="D487">
        <v>-25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-75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</row>
    <row r="488" spans="1:39" x14ac:dyDescent="0.3">
      <c r="A488" s="2" t="s">
        <v>985</v>
      </c>
      <c r="B488" s="2" t="s">
        <v>986</v>
      </c>
      <c r="C488" t="s">
        <v>8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-1</v>
      </c>
      <c r="P488">
        <v>0</v>
      </c>
      <c r="Q488">
        <v>-1</v>
      </c>
      <c r="R488">
        <v>0</v>
      </c>
      <c r="S488">
        <v>0</v>
      </c>
      <c r="T488">
        <v>0</v>
      </c>
      <c r="U488">
        <v>-1</v>
      </c>
      <c r="V488">
        <v>0</v>
      </c>
      <c r="W488">
        <v>0</v>
      </c>
      <c r="X488">
        <v>-1</v>
      </c>
      <c r="Y488">
        <v>0</v>
      </c>
      <c r="Z488">
        <v>-1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-2</v>
      </c>
      <c r="AJ488">
        <v>0</v>
      </c>
      <c r="AK488">
        <v>0</v>
      </c>
      <c r="AL488">
        <v>0</v>
      </c>
      <c r="AM488">
        <v>0</v>
      </c>
    </row>
    <row r="489" spans="1:39" x14ac:dyDescent="0.3">
      <c r="A489" s="2" t="s">
        <v>987</v>
      </c>
      <c r="B489" s="2" t="s">
        <v>988</v>
      </c>
      <c r="C489" t="s">
        <v>8</v>
      </c>
      <c r="D489">
        <v>-1</v>
      </c>
      <c r="E489">
        <v>-3</v>
      </c>
      <c r="F489">
        <v>-2</v>
      </c>
      <c r="G489">
        <v>-3</v>
      </c>
      <c r="H489">
        <v>-1</v>
      </c>
      <c r="I489">
        <v>0</v>
      </c>
      <c r="J489">
        <v>0</v>
      </c>
      <c r="K489">
        <v>0</v>
      </c>
      <c r="L489">
        <v>-1</v>
      </c>
      <c r="M489">
        <v>-5</v>
      </c>
      <c r="N489">
        <v>0</v>
      </c>
      <c r="O489">
        <v>-2</v>
      </c>
      <c r="P489">
        <v>-2</v>
      </c>
      <c r="Q489">
        <v>-1</v>
      </c>
      <c r="R489">
        <v>-1</v>
      </c>
      <c r="S489">
        <v>0</v>
      </c>
      <c r="T489">
        <v>0</v>
      </c>
      <c r="U489">
        <v>0</v>
      </c>
      <c r="V489">
        <v>-1</v>
      </c>
      <c r="W489">
        <v>-2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-2</v>
      </c>
      <c r="AE489">
        <v>0</v>
      </c>
      <c r="AF489">
        <v>0</v>
      </c>
      <c r="AG489">
        <v>0</v>
      </c>
      <c r="AH489">
        <v>-6</v>
      </c>
      <c r="AI489">
        <v>0</v>
      </c>
      <c r="AJ489">
        <v>-1</v>
      </c>
      <c r="AK489">
        <v>-1</v>
      </c>
      <c r="AL489">
        <v>-2</v>
      </c>
      <c r="AM489">
        <v>0</v>
      </c>
    </row>
    <row r="490" spans="1:39" x14ac:dyDescent="0.3">
      <c r="A490" s="2" t="s">
        <v>989</v>
      </c>
      <c r="B490" s="2" t="s">
        <v>990</v>
      </c>
      <c r="C490" t="s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-1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</row>
    <row r="491" spans="1:39" x14ac:dyDescent="0.3">
      <c r="A491" s="2" t="s">
        <v>991</v>
      </c>
      <c r="B491" s="2" t="s">
        <v>992</v>
      </c>
      <c r="C491" t="s">
        <v>8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-1</v>
      </c>
      <c r="R491">
        <v>-1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-1</v>
      </c>
      <c r="AB491">
        <v>-1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</row>
    <row r="492" spans="1:39" x14ac:dyDescent="0.3">
      <c r="A492" s="2" t="s">
        <v>993</v>
      </c>
      <c r="B492" s="2" t="s">
        <v>994</v>
      </c>
      <c r="C492" t="s">
        <v>8</v>
      </c>
      <c r="D492">
        <v>-220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-4265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-164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</row>
    <row r="493" spans="1:39" x14ac:dyDescent="0.3">
      <c r="A493" s="2" t="s">
        <v>995</v>
      </c>
      <c r="B493" s="2" t="s">
        <v>996</v>
      </c>
      <c r="C493" t="s">
        <v>8</v>
      </c>
      <c r="D493">
        <v>0</v>
      </c>
      <c r="E493">
        <v>-2</v>
      </c>
      <c r="F493">
        <v>0</v>
      </c>
      <c r="G493">
        <v>0</v>
      </c>
      <c r="H493">
        <v>-6</v>
      </c>
      <c r="I493">
        <v>-2</v>
      </c>
      <c r="J493">
        <v>0</v>
      </c>
      <c r="K493">
        <v>0</v>
      </c>
      <c r="L493">
        <v>-2</v>
      </c>
      <c r="M493">
        <v>-6</v>
      </c>
      <c r="N493">
        <v>0</v>
      </c>
      <c r="O493">
        <v>-6</v>
      </c>
      <c r="P493">
        <v>0</v>
      </c>
      <c r="Q493">
        <v>-4</v>
      </c>
      <c r="R493">
        <v>0</v>
      </c>
      <c r="S493">
        <v>0</v>
      </c>
      <c r="T493">
        <v>-2</v>
      </c>
      <c r="U493">
        <v>-8</v>
      </c>
      <c r="V493">
        <v>-2</v>
      </c>
      <c r="W493">
        <v>0</v>
      </c>
      <c r="X493">
        <v>-6</v>
      </c>
      <c r="Y493">
        <v>0</v>
      </c>
      <c r="Z493">
        <v>-12</v>
      </c>
      <c r="AA493">
        <v>-4</v>
      </c>
      <c r="AB493">
        <v>0</v>
      </c>
      <c r="AC493">
        <v>0</v>
      </c>
      <c r="AD493">
        <v>0</v>
      </c>
      <c r="AE493">
        <v>-12</v>
      </c>
      <c r="AF493">
        <v>0</v>
      </c>
      <c r="AG493">
        <v>0</v>
      </c>
      <c r="AH493">
        <v>0</v>
      </c>
      <c r="AI493">
        <v>-16</v>
      </c>
      <c r="AJ493">
        <v>0</v>
      </c>
      <c r="AK493">
        <v>0</v>
      </c>
      <c r="AL493">
        <v>-4</v>
      </c>
      <c r="AM493">
        <v>0</v>
      </c>
    </row>
    <row r="494" spans="1:39" x14ac:dyDescent="0.3">
      <c r="A494" s="2" t="s">
        <v>997</v>
      </c>
      <c r="B494" s="2" t="s">
        <v>998</v>
      </c>
      <c r="C494" t="s">
        <v>8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-1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</row>
    <row r="495" spans="1:39" x14ac:dyDescent="0.3">
      <c r="A495" s="2" t="s">
        <v>999</v>
      </c>
      <c r="B495" s="2" t="s">
        <v>1000</v>
      </c>
      <c r="C495" t="s">
        <v>8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-1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</row>
    <row r="496" spans="1:39" x14ac:dyDescent="0.3">
      <c r="A496" s="2" t="s">
        <v>1001</v>
      </c>
      <c r="B496" s="2" t="s">
        <v>1002</v>
      </c>
      <c r="C496" t="s">
        <v>8</v>
      </c>
      <c r="D496">
        <v>-2</v>
      </c>
      <c r="E496">
        <v>-2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-2</v>
      </c>
      <c r="L496">
        <v>0</v>
      </c>
      <c r="M496">
        <v>0</v>
      </c>
      <c r="N496">
        <v>0</v>
      </c>
      <c r="O496">
        <v>-3</v>
      </c>
      <c r="P496">
        <v>-2</v>
      </c>
      <c r="Q496">
        <v>-1</v>
      </c>
      <c r="R496">
        <v>0</v>
      </c>
      <c r="S496">
        <v>0</v>
      </c>
      <c r="T496">
        <v>0</v>
      </c>
      <c r="U496">
        <v>0</v>
      </c>
      <c r="V496">
        <v>-3</v>
      </c>
      <c r="W496">
        <v>0</v>
      </c>
      <c r="X496">
        <v>0</v>
      </c>
      <c r="Y496">
        <v>0</v>
      </c>
      <c r="Z496">
        <v>-2</v>
      </c>
      <c r="AA496">
        <v>0</v>
      </c>
      <c r="AB496">
        <v>0</v>
      </c>
      <c r="AC496">
        <v>-2</v>
      </c>
      <c r="AD496">
        <v>0</v>
      </c>
      <c r="AE496">
        <v>0</v>
      </c>
      <c r="AF496">
        <v>-2</v>
      </c>
      <c r="AG496">
        <v>0</v>
      </c>
      <c r="AH496">
        <v>0</v>
      </c>
      <c r="AI496">
        <v>0</v>
      </c>
      <c r="AJ496">
        <v>-1</v>
      </c>
      <c r="AK496">
        <v>0</v>
      </c>
      <c r="AL496">
        <v>0</v>
      </c>
      <c r="AM496">
        <v>0</v>
      </c>
    </row>
    <row r="497" spans="1:39" x14ac:dyDescent="0.3">
      <c r="A497" s="2" t="s">
        <v>1003</v>
      </c>
      <c r="B497" s="2" t="s">
        <v>1004</v>
      </c>
      <c r="C497" t="s">
        <v>8</v>
      </c>
      <c r="D497">
        <v>0</v>
      </c>
      <c r="E497">
        <v>-2</v>
      </c>
      <c r="F497">
        <v>0</v>
      </c>
      <c r="G497">
        <v>0</v>
      </c>
      <c r="H497">
        <v>0</v>
      </c>
      <c r="I497">
        <v>-4</v>
      </c>
      <c r="J497">
        <v>-3</v>
      </c>
      <c r="K497">
        <v>0</v>
      </c>
      <c r="L497">
        <v>0</v>
      </c>
      <c r="M497">
        <v>0</v>
      </c>
      <c r="N497">
        <v>0</v>
      </c>
      <c r="O497">
        <v>-2</v>
      </c>
      <c r="P497">
        <v>-2</v>
      </c>
      <c r="Q497">
        <v>-2</v>
      </c>
      <c r="R497">
        <v>0</v>
      </c>
      <c r="S497">
        <v>0</v>
      </c>
      <c r="T497">
        <v>-1</v>
      </c>
      <c r="U497">
        <v>-3</v>
      </c>
      <c r="V497">
        <v>0</v>
      </c>
      <c r="W497">
        <v>-1</v>
      </c>
      <c r="X497">
        <v>0</v>
      </c>
      <c r="Y497">
        <v>-2</v>
      </c>
      <c r="Z497">
        <v>-1</v>
      </c>
      <c r="AA497">
        <v>0</v>
      </c>
      <c r="AB497">
        <v>-1</v>
      </c>
      <c r="AC497">
        <v>-4</v>
      </c>
      <c r="AD497">
        <v>0</v>
      </c>
      <c r="AE497">
        <v>0</v>
      </c>
      <c r="AF497">
        <v>0</v>
      </c>
      <c r="AG497">
        <v>-2</v>
      </c>
      <c r="AH497">
        <v>-1</v>
      </c>
      <c r="AI497">
        <v>-3</v>
      </c>
      <c r="AJ497">
        <v>-1</v>
      </c>
      <c r="AK497">
        <v>0</v>
      </c>
      <c r="AL497">
        <v>0</v>
      </c>
      <c r="AM497">
        <v>0</v>
      </c>
    </row>
    <row r="498" spans="1:39" x14ac:dyDescent="0.3">
      <c r="A498" s="2" t="s">
        <v>1005</v>
      </c>
      <c r="B498" s="2" t="s">
        <v>1006</v>
      </c>
      <c r="C498" t="s">
        <v>8</v>
      </c>
      <c r="D498">
        <v>0</v>
      </c>
      <c r="E498">
        <v>0</v>
      </c>
      <c r="F498">
        <v>-106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-4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-2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</row>
    <row r="499" spans="1:39" x14ac:dyDescent="0.3">
      <c r="A499" s="2" t="s">
        <v>1007</v>
      </c>
      <c r="B499" s="2" t="s">
        <v>1008</v>
      </c>
      <c r="C499" t="s">
        <v>8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-2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</row>
    <row r="500" spans="1:39" x14ac:dyDescent="0.3">
      <c r="A500" s="2" t="s">
        <v>1009</v>
      </c>
      <c r="B500" s="2" t="s">
        <v>1010</v>
      </c>
      <c r="C500" t="s">
        <v>8</v>
      </c>
      <c r="D500">
        <v>0</v>
      </c>
      <c r="E500">
        <v>-70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-56</v>
      </c>
      <c r="L500">
        <v>0</v>
      </c>
      <c r="M500">
        <v>0</v>
      </c>
      <c r="N500">
        <v>0</v>
      </c>
      <c r="O500">
        <v>-42</v>
      </c>
      <c r="P500">
        <v>-35</v>
      </c>
      <c r="Q500">
        <v>0</v>
      </c>
      <c r="R500">
        <v>0</v>
      </c>
      <c r="S500">
        <v>0</v>
      </c>
      <c r="T500">
        <v>-30</v>
      </c>
      <c r="U500">
        <v>-35</v>
      </c>
      <c r="V500">
        <v>0</v>
      </c>
      <c r="W500">
        <v>0</v>
      </c>
      <c r="X500">
        <v>0</v>
      </c>
      <c r="Y500">
        <v>-58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-35</v>
      </c>
      <c r="AH500">
        <v>-30</v>
      </c>
      <c r="AI500">
        <v>-70</v>
      </c>
      <c r="AJ500">
        <v>0</v>
      </c>
      <c r="AK500">
        <v>-35</v>
      </c>
      <c r="AL500">
        <v>-30</v>
      </c>
      <c r="AM500">
        <v>0</v>
      </c>
    </row>
    <row r="501" spans="1:39" x14ac:dyDescent="0.3">
      <c r="A501" s="2" t="s">
        <v>1011</v>
      </c>
      <c r="B501" s="2" t="s">
        <v>1012</v>
      </c>
      <c r="C501" t="s">
        <v>8</v>
      </c>
      <c r="D501">
        <v>0</v>
      </c>
      <c r="E501">
        <v>0</v>
      </c>
      <c r="F501">
        <v>0</v>
      </c>
      <c r="G501">
        <v>-2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-3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-3</v>
      </c>
      <c r="AM501">
        <v>0</v>
      </c>
    </row>
    <row r="502" spans="1:39" x14ac:dyDescent="0.3">
      <c r="A502" s="2" t="s">
        <v>1013</v>
      </c>
      <c r="B502" s="2" t="s">
        <v>1014</v>
      </c>
      <c r="C502" t="s">
        <v>8</v>
      </c>
      <c r="D502">
        <v>0</v>
      </c>
      <c r="E502">
        <v>0</v>
      </c>
      <c r="F502">
        <v>0</v>
      </c>
      <c r="G502">
        <v>-2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-3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-1</v>
      </c>
      <c r="AM502">
        <v>0</v>
      </c>
    </row>
    <row r="503" spans="1:39" x14ac:dyDescent="0.3">
      <c r="A503" s="2" t="s">
        <v>1015</v>
      </c>
      <c r="B503" s="2" t="s">
        <v>1016</v>
      </c>
      <c r="C503" t="s">
        <v>8</v>
      </c>
      <c r="D503">
        <v>0</v>
      </c>
      <c r="E503">
        <v>-2</v>
      </c>
      <c r="F503">
        <v>-1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-2</v>
      </c>
      <c r="O503">
        <v>0</v>
      </c>
      <c r="P503">
        <v>-1</v>
      </c>
      <c r="Q503">
        <v>-3</v>
      </c>
      <c r="R503">
        <v>0</v>
      </c>
      <c r="S503">
        <v>0</v>
      </c>
      <c r="T503">
        <v>0</v>
      </c>
      <c r="U503">
        <v>0</v>
      </c>
      <c r="V503">
        <v>-1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-1</v>
      </c>
      <c r="AC503">
        <v>-2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</row>
    <row r="504" spans="1:39" x14ac:dyDescent="0.3">
      <c r="A504" s="2" t="s">
        <v>1017</v>
      </c>
      <c r="B504" s="2" t="s">
        <v>1018</v>
      </c>
      <c r="C504" t="s">
        <v>8</v>
      </c>
      <c r="D504">
        <v>0</v>
      </c>
      <c r="E504">
        <v>0</v>
      </c>
      <c r="F504">
        <v>0</v>
      </c>
      <c r="G504">
        <v>0</v>
      </c>
      <c r="H504">
        <v>-2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-2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-2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-4</v>
      </c>
    </row>
    <row r="505" spans="1:39" x14ac:dyDescent="0.3">
      <c r="A505" s="2" t="s">
        <v>1019</v>
      </c>
      <c r="B505" s="2" t="s">
        <v>1020</v>
      </c>
      <c r="C505" t="s">
        <v>8</v>
      </c>
      <c r="D505">
        <v>-15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-29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-352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</row>
    <row r="506" spans="1:39" x14ac:dyDescent="0.3">
      <c r="A506" s="2" t="s">
        <v>1021</v>
      </c>
      <c r="B506" s="2" t="s">
        <v>1022</v>
      </c>
      <c r="C506" t="s">
        <v>8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-1</v>
      </c>
      <c r="Q506">
        <v>0</v>
      </c>
      <c r="R506">
        <v>0</v>
      </c>
      <c r="S506">
        <v>0</v>
      </c>
      <c r="T506">
        <v>0</v>
      </c>
      <c r="U506">
        <v>-2</v>
      </c>
      <c r="V506">
        <v>0</v>
      </c>
      <c r="W506">
        <v>-2</v>
      </c>
      <c r="X506">
        <v>0</v>
      </c>
      <c r="Y506">
        <v>0</v>
      </c>
      <c r="Z506">
        <v>0</v>
      </c>
      <c r="AA506">
        <v>0</v>
      </c>
      <c r="AB506">
        <v>-1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-1</v>
      </c>
      <c r="AL506">
        <v>0</v>
      </c>
      <c r="AM506">
        <v>0</v>
      </c>
    </row>
    <row r="507" spans="1:39" x14ac:dyDescent="0.3">
      <c r="A507" s="2" t="s">
        <v>1023</v>
      </c>
      <c r="B507" s="2" t="s">
        <v>1024</v>
      </c>
      <c r="C507" t="s">
        <v>8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-1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</row>
    <row r="508" spans="1:39" x14ac:dyDescent="0.3">
      <c r="A508" s="2" t="s">
        <v>1025</v>
      </c>
      <c r="B508" s="2" t="s">
        <v>1026</v>
      </c>
      <c r="C508" t="s">
        <v>8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-1</v>
      </c>
      <c r="AC508">
        <v>0</v>
      </c>
      <c r="AD508">
        <v>0</v>
      </c>
      <c r="AE508">
        <v>0</v>
      </c>
      <c r="AF508">
        <v>0</v>
      </c>
      <c r="AG508">
        <v>-1</v>
      </c>
      <c r="AH508">
        <v>0</v>
      </c>
      <c r="AI508">
        <v>0</v>
      </c>
      <c r="AJ508">
        <v>-1</v>
      </c>
      <c r="AK508">
        <v>0</v>
      </c>
      <c r="AL508">
        <v>0</v>
      </c>
      <c r="AM508">
        <v>0</v>
      </c>
    </row>
    <row r="509" spans="1:39" x14ac:dyDescent="0.3">
      <c r="A509" s="2" t="s">
        <v>1027</v>
      </c>
      <c r="B509" s="2" t="s">
        <v>1028</v>
      </c>
      <c r="C509" t="s">
        <v>8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-1</v>
      </c>
      <c r="J509">
        <v>-1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-2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-1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</row>
    <row r="510" spans="1:39" x14ac:dyDescent="0.3">
      <c r="A510" s="2" t="s">
        <v>1029</v>
      </c>
      <c r="B510" s="2" t="s">
        <v>1030</v>
      </c>
      <c r="C510" t="s">
        <v>8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-10</v>
      </c>
      <c r="AC510">
        <v>-4</v>
      </c>
      <c r="AD510">
        <v>0</v>
      </c>
      <c r="AE510">
        <v>0</v>
      </c>
      <c r="AF510">
        <v>0</v>
      </c>
      <c r="AG510">
        <v>0</v>
      </c>
      <c r="AH510">
        <v>-24</v>
      </c>
      <c r="AI510">
        <v>-22</v>
      </c>
      <c r="AJ510">
        <v>0</v>
      </c>
      <c r="AK510">
        <v>0</v>
      </c>
      <c r="AL510">
        <v>0</v>
      </c>
      <c r="AM510">
        <v>0</v>
      </c>
    </row>
    <row r="511" spans="1:39" x14ac:dyDescent="0.3">
      <c r="A511" s="2" t="s">
        <v>1031</v>
      </c>
      <c r="B511" s="2" t="s">
        <v>1032</v>
      </c>
      <c r="C511" t="s">
        <v>8</v>
      </c>
      <c r="D511">
        <v>0</v>
      </c>
      <c r="E511">
        <v>0</v>
      </c>
      <c r="F511">
        <v>-1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-3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-1</v>
      </c>
      <c r="V511">
        <v>-1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-1</v>
      </c>
      <c r="AG511">
        <v>-1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</row>
    <row r="512" spans="1:39" x14ac:dyDescent="0.3">
      <c r="A512" s="2" t="s">
        <v>1033</v>
      </c>
      <c r="B512" s="2" t="s">
        <v>1034</v>
      </c>
      <c r="C512" t="s">
        <v>8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-2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</row>
    <row r="513" spans="1:39" x14ac:dyDescent="0.3">
      <c r="A513" s="2" t="s">
        <v>1035</v>
      </c>
      <c r="B513" s="2" t="s">
        <v>1036</v>
      </c>
      <c r="C513" t="s">
        <v>8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-4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-2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</row>
    <row r="514" spans="1:39" x14ac:dyDescent="0.3">
      <c r="A514" s="2" t="s">
        <v>1037</v>
      </c>
      <c r="B514" s="2" t="s">
        <v>1038</v>
      </c>
      <c r="C514" t="s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-3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-2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</row>
    <row r="515" spans="1:39" x14ac:dyDescent="0.3">
      <c r="A515" s="2" t="s">
        <v>1039</v>
      </c>
      <c r="B515" s="2" t="s">
        <v>1040</v>
      </c>
      <c r="C515" t="s">
        <v>8</v>
      </c>
      <c r="D515">
        <v>0</v>
      </c>
      <c r="E515">
        <v>0</v>
      </c>
      <c r="F515">
        <v>-3</v>
      </c>
      <c r="G515">
        <v>0</v>
      </c>
      <c r="H515">
        <v>0</v>
      </c>
      <c r="I515">
        <v>-1</v>
      </c>
      <c r="J515">
        <v>0</v>
      </c>
      <c r="K515">
        <v>-2</v>
      </c>
      <c r="L515">
        <v>0</v>
      </c>
      <c r="M515">
        <v>-1</v>
      </c>
      <c r="N515">
        <v>-1</v>
      </c>
      <c r="O515">
        <v>0</v>
      </c>
      <c r="P515">
        <v>0</v>
      </c>
      <c r="Q515">
        <v>0</v>
      </c>
      <c r="R515">
        <v>0</v>
      </c>
      <c r="S515">
        <v>-3</v>
      </c>
      <c r="T515">
        <v>-1</v>
      </c>
      <c r="U515">
        <v>0</v>
      </c>
      <c r="V515">
        <v>0</v>
      </c>
      <c r="W515">
        <v>0</v>
      </c>
      <c r="X515">
        <v>0</v>
      </c>
      <c r="Y515">
        <v>-1</v>
      </c>
      <c r="Z515">
        <v>0</v>
      </c>
      <c r="AA515">
        <v>0</v>
      </c>
      <c r="AB515">
        <v>0</v>
      </c>
      <c r="AC515">
        <v>-1</v>
      </c>
      <c r="AD515">
        <v>-1</v>
      </c>
      <c r="AE515">
        <v>0</v>
      </c>
      <c r="AF515">
        <v>-1</v>
      </c>
      <c r="AG515">
        <v>-1</v>
      </c>
      <c r="AH515">
        <v>-1</v>
      </c>
      <c r="AI515">
        <v>0</v>
      </c>
      <c r="AJ515">
        <v>0</v>
      </c>
      <c r="AK515">
        <v>0</v>
      </c>
      <c r="AL515">
        <v>-1</v>
      </c>
      <c r="AM515">
        <v>0</v>
      </c>
    </row>
    <row r="516" spans="1:39" x14ac:dyDescent="0.3">
      <c r="A516" s="2" t="s">
        <v>1041</v>
      </c>
      <c r="B516" s="2" t="s">
        <v>1042</v>
      </c>
      <c r="C516" t="s">
        <v>8</v>
      </c>
      <c r="D516">
        <v>0</v>
      </c>
      <c r="E516">
        <v>-10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-2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</row>
    <row r="517" spans="1:39" x14ac:dyDescent="0.3">
      <c r="A517" s="2" t="s">
        <v>1043</v>
      </c>
      <c r="B517" s="2" t="s">
        <v>1044</v>
      </c>
      <c r="C517" t="s">
        <v>8</v>
      </c>
      <c r="D517">
        <v>0</v>
      </c>
      <c r="E517">
        <v>-1</v>
      </c>
      <c r="F517">
        <v>0</v>
      </c>
      <c r="G517">
        <v>0</v>
      </c>
      <c r="H517">
        <v>-2</v>
      </c>
      <c r="I517">
        <v>0</v>
      </c>
      <c r="J517">
        <v>0</v>
      </c>
      <c r="K517">
        <v>-1</v>
      </c>
      <c r="L517">
        <v>-2</v>
      </c>
      <c r="M517">
        <v>0</v>
      </c>
      <c r="N517">
        <v>-1</v>
      </c>
      <c r="O517">
        <v>0</v>
      </c>
      <c r="P517">
        <v>0</v>
      </c>
      <c r="Q517">
        <v>-2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-4</v>
      </c>
      <c r="X517">
        <v>0</v>
      </c>
      <c r="Y517">
        <v>0</v>
      </c>
      <c r="Z517">
        <v>-2</v>
      </c>
      <c r="AA517">
        <v>0</v>
      </c>
      <c r="AB517">
        <v>0</v>
      </c>
      <c r="AC517">
        <v>0</v>
      </c>
      <c r="AD517">
        <v>0</v>
      </c>
      <c r="AE517">
        <v>-2</v>
      </c>
      <c r="AF517">
        <v>-1</v>
      </c>
      <c r="AG517">
        <v>0</v>
      </c>
      <c r="AH517">
        <v>0</v>
      </c>
      <c r="AI517">
        <v>-4</v>
      </c>
      <c r="AJ517">
        <v>0</v>
      </c>
      <c r="AK517">
        <v>0</v>
      </c>
      <c r="AL517">
        <v>0</v>
      </c>
      <c r="AM517">
        <v>0</v>
      </c>
    </row>
    <row r="518" spans="1:39" x14ac:dyDescent="0.3">
      <c r="A518" s="2" t="s">
        <v>1045</v>
      </c>
      <c r="B518" s="2" t="s">
        <v>1046</v>
      </c>
      <c r="C518" t="s">
        <v>8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-2</v>
      </c>
      <c r="AK518">
        <v>0</v>
      </c>
      <c r="AL518">
        <v>0</v>
      </c>
      <c r="AM518">
        <v>0</v>
      </c>
    </row>
    <row r="519" spans="1:39" x14ac:dyDescent="0.3">
      <c r="A519" s="2" t="s">
        <v>1047</v>
      </c>
      <c r="B519" s="2" t="s">
        <v>1048</v>
      </c>
      <c r="C519" t="s">
        <v>8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-7080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</row>
    <row r="520" spans="1:39" x14ac:dyDescent="0.3">
      <c r="A520" s="2" t="s">
        <v>1049</v>
      </c>
      <c r="B520" s="2" t="s">
        <v>1050</v>
      </c>
      <c r="C520" t="s">
        <v>8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-1</v>
      </c>
      <c r="N520">
        <v>-1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-1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-1</v>
      </c>
      <c r="AC520">
        <v>0</v>
      </c>
      <c r="AD520">
        <v>0</v>
      </c>
      <c r="AE520">
        <v>0</v>
      </c>
      <c r="AF520">
        <v>0</v>
      </c>
      <c r="AG520">
        <v>-4</v>
      </c>
      <c r="AH520">
        <v>0</v>
      </c>
      <c r="AI520">
        <v>-2</v>
      </c>
      <c r="AJ520">
        <v>0</v>
      </c>
      <c r="AK520">
        <v>-2</v>
      </c>
      <c r="AL520">
        <v>-2</v>
      </c>
      <c r="AM520">
        <v>0</v>
      </c>
    </row>
    <row r="521" spans="1:39" x14ac:dyDescent="0.3">
      <c r="A521" s="2" t="s">
        <v>1051</v>
      </c>
      <c r="B521" s="2" t="s">
        <v>1052</v>
      </c>
      <c r="C521" t="s">
        <v>8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-9558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</row>
    <row r="522" spans="1:39" x14ac:dyDescent="0.3">
      <c r="A522" s="2" t="s">
        <v>1053</v>
      </c>
      <c r="B522" s="2" t="s">
        <v>1054</v>
      </c>
      <c r="C522" t="s">
        <v>8</v>
      </c>
      <c r="D522">
        <v>-18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-60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-160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</row>
    <row r="523" spans="1:39" x14ac:dyDescent="0.3">
      <c r="A523" s="2" t="s">
        <v>1055</v>
      </c>
      <c r="B523" s="2" t="s">
        <v>1056</v>
      </c>
      <c r="C523" t="s">
        <v>8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-5776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-114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</row>
    <row r="524" spans="1:39" x14ac:dyDescent="0.3">
      <c r="A524" s="2" t="s">
        <v>1057</v>
      </c>
      <c r="B524" s="2" t="s">
        <v>1058</v>
      </c>
      <c r="C524" t="s">
        <v>8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-2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-2</v>
      </c>
      <c r="AL524">
        <v>0</v>
      </c>
      <c r="AM524">
        <v>0</v>
      </c>
    </row>
    <row r="525" spans="1:39" x14ac:dyDescent="0.3">
      <c r="A525" s="2" t="s">
        <v>1059</v>
      </c>
      <c r="B525" s="2" t="s">
        <v>1060</v>
      </c>
      <c r="C525" t="s">
        <v>8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-10</v>
      </c>
      <c r="AG525">
        <v>10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</row>
    <row r="526" spans="1:39" x14ac:dyDescent="0.3">
      <c r="A526" s="2" t="s">
        <v>1061</v>
      </c>
      <c r="B526" s="2" t="s">
        <v>1062</v>
      </c>
      <c r="C526" t="s">
        <v>8</v>
      </c>
      <c r="D526">
        <v>-1</v>
      </c>
      <c r="E526">
        <v>-1</v>
      </c>
      <c r="F526">
        <v>-7</v>
      </c>
      <c r="G526">
        <v>0</v>
      </c>
      <c r="H526">
        <v>-6</v>
      </c>
      <c r="I526">
        <v>0</v>
      </c>
      <c r="J526">
        <v>0</v>
      </c>
      <c r="K526">
        <v>0</v>
      </c>
      <c r="L526">
        <v>0</v>
      </c>
      <c r="M526">
        <v>-1</v>
      </c>
      <c r="N526">
        <v>-2</v>
      </c>
      <c r="O526">
        <v>0</v>
      </c>
      <c r="P526">
        <v>-1</v>
      </c>
      <c r="Q526">
        <v>-1</v>
      </c>
      <c r="R526">
        <v>0</v>
      </c>
      <c r="S526">
        <v>0</v>
      </c>
      <c r="T526">
        <v>0</v>
      </c>
      <c r="U526">
        <v>-1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-1</v>
      </c>
      <c r="AB526">
        <v>-5</v>
      </c>
      <c r="AC526">
        <v>-6</v>
      </c>
      <c r="AD526">
        <v>0</v>
      </c>
      <c r="AE526">
        <v>0</v>
      </c>
      <c r="AF526">
        <v>0</v>
      </c>
      <c r="AG526">
        <v>-3</v>
      </c>
      <c r="AH526">
        <v>-1</v>
      </c>
      <c r="AI526">
        <v>-20</v>
      </c>
      <c r="AJ526">
        <v>0</v>
      </c>
      <c r="AK526">
        <v>0</v>
      </c>
      <c r="AL526">
        <v>0</v>
      </c>
      <c r="AM526">
        <v>0</v>
      </c>
    </row>
    <row r="527" spans="1:39" x14ac:dyDescent="0.3">
      <c r="A527" s="2" t="s">
        <v>1063</v>
      </c>
      <c r="B527" s="2" t="s">
        <v>1064</v>
      </c>
      <c r="C527" t="s">
        <v>8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-2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</row>
    <row r="528" spans="1:39" x14ac:dyDescent="0.3">
      <c r="A528" s="2" t="s">
        <v>1065</v>
      </c>
      <c r="B528" s="2" t="s">
        <v>1066</v>
      </c>
      <c r="C528" t="s">
        <v>8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-4523.0460000000003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-259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</row>
    <row r="529" spans="1:39" x14ac:dyDescent="0.3">
      <c r="A529" s="2" t="s">
        <v>1067</v>
      </c>
      <c r="B529" s="2" t="s">
        <v>1068</v>
      </c>
      <c r="C529" t="s">
        <v>8</v>
      </c>
      <c r="D529">
        <v>-4272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-2868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-60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</row>
    <row r="530" spans="1:39" x14ac:dyDescent="0.3">
      <c r="A530" s="2" t="s">
        <v>1069</v>
      </c>
      <c r="B530" s="2" t="s">
        <v>1070</v>
      </c>
      <c r="C530" t="s">
        <v>8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-1</v>
      </c>
      <c r="P530">
        <v>0</v>
      </c>
      <c r="Q530">
        <v>0</v>
      </c>
      <c r="R530">
        <v>-1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-1</v>
      </c>
      <c r="AL530">
        <v>0</v>
      </c>
      <c r="AM530">
        <v>0</v>
      </c>
    </row>
    <row r="531" spans="1:39" x14ac:dyDescent="0.3">
      <c r="A531" s="2" t="s">
        <v>1071</v>
      </c>
      <c r="B531" s="2" t="s">
        <v>1072</v>
      </c>
      <c r="C531" t="s">
        <v>8</v>
      </c>
      <c r="D531">
        <v>-4</v>
      </c>
      <c r="E531">
        <v>-4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-15</v>
      </c>
      <c r="Z531">
        <v>0</v>
      </c>
      <c r="AA531">
        <v>-5</v>
      </c>
      <c r="AB531">
        <v>-8</v>
      </c>
      <c r="AC531">
        <v>-1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-2</v>
      </c>
      <c r="AM531">
        <v>-2</v>
      </c>
    </row>
    <row r="532" spans="1:39" x14ac:dyDescent="0.3">
      <c r="A532" s="2" t="s">
        <v>1073</v>
      </c>
      <c r="B532" s="2" t="s">
        <v>1074</v>
      </c>
      <c r="C532" t="s">
        <v>8</v>
      </c>
      <c r="D532">
        <v>0</v>
      </c>
      <c r="E532">
        <v>-12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-6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-5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</row>
    <row r="533" spans="1:39" x14ac:dyDescent="0.3">
      <c r="A533" s="2" t="s">
        <v>1075</v>
      </c>
      <c r="B533" s="2" t="s">
        <v>1076</v>
      </c>
      <c r="C533" t="s">
        <v>8</v>
      </c>
      <c r="D533">
        <v>0</v>
      </c>
      <c r="E533">
        <v>0</v>
      </c>
      <c r="F533">
        <v>0</v>
      </c>
      <c r="G533">
        <v>-6</v>
      </c>
      <c r="H533">
        <v>0</v>
      </c>
      <c r="I533">
        <v>0</v>
      </c>
      <c r="J533">
        <v>-3</v>
      </c>
      <c r="K533">
        <v>-4</v>
      </c>
      <c r="L533">
        <v>-3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-3</v>
      </c>
      <c r="T533">
        <v>-4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-10</v>
      </c>
      <c r="AL533">
        <v>-5</v>
      </c>
      <c r="AM533">
        <v>-8</v>
      </c>
    </row>
    <row r="534" spans="1:39" x14ac:dyDescent="0.3">
      <c r="A534" s="2" t="s">
        <v>1077</v>
      </c>
      <c r="B534" s="2" t="s">
        <v>1078</v>
      </c>
      <c r="C534" t="s">
        <v>8</v>
      </c>
      <c r="D534">
        <v>0</v>
      </c>
      <c r="E534">
        <v>0</v>
      </c>
      <c r="F534">
        <v>-1</v>
      </c>
      <c r="G534">
        <v>0</v>
      </c>
      <c r="H534">
        <v>-1</v>
      </c>
      <c r="I534">
        <v>0</v>
      </c>
      <c r="J534">
        <v>0</v>
      </c>
      <c r="K534">
        <v>-1</v>
      </c>
      <c r="L534">
        <v>-3</v>
      </c>
      <c r="M534">
        <v>-3</v>
      </c>
      <c r="N534">
        <v>-1</v>
      </c>
      <c r="O534">
        <v>0</v>
      </c>
      <c r="P534">
        <v>-3</v>
      </c>
      <c r="Q534">
        <v>-2</v>
      </c>
      <c r="R534">
        <v>-1</v>
      </c>
      <c r="S534">
        <v>-1</v>
      </c>
      <c r="T534">
        <v>0</v>
      </c>
      <c r="U534">
        <v>-1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-2</v>
      </c>
      <c r="AB534">
        <v>-1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-1</v>
      </c>
      <c r="AK534">
        <v>-2</v>
      </c>
      <c r="AL534">
        <v>0</v>
      </c>
      <c r="AM534">
        <v>0</v>
      </c>
    </row>
    <row r="535" spans="1:39" x14ac:dyDescent="0.3">
      <c r="A535" s="2" t="s">
        <v>1079</v>
      </c>
      <c r="B535" s="2" t="s">
        <v>1080</v>
      </c>
      <c r="C535" t="s">
        <v>8</v>
      </c>
      <c r="D535">
        <v>0</v>
      </c>
      <c r="E535">
        <v>0</v>
      </c>
      <c r="F535">
        <v>0</v>
      </c>
      <c r="G535">
        <v>0</v>
      </c>
      <c r="H535">
        <v>-2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-1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-3</v>
      </c>
      <c r="AD535">
        <v>0</v>
      </c>
      <c r="AE535">
        <v>0</v>
      </c>
      <c r="AF535">
        <v>-2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</row>
    <row r="536" spans="1:39" x14ac:dyDescent="0.3">
      <c r="A536" s="2" t="s">
        <v>1081</v>
      </c>
      <c r="B536" s="2" t="s">
        <v>1082</v>
      </c>
      <c r="C536" t="s">
        <v>8</v>
      </c>
      <c r="D536">
        <v>-1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-1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-1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</row>
    <row r="537" spans="1:39" x14ac:dyDescent="0.3">
      <c r="A537" s="2" t="s">
        <v>1083</v>
      </c>
      <c r="B537" s="2" t="s">
        <v>1084</v>
      </c>
      <c r="C537" t="s">
        <v>8</v>
      </c>
      <c r="D537">
        <v>0</v>
      </c>
      <c r="E537">
        <v>0</v>
      </c>
      <c r="F537">
        <v>0</v>
      </c>
      <c r="G537">
        <v>0</v>
      </c>
      <c r="H537">
        <v>-1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-2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</row>
    <row r="538" spans="1:39" x14ac:dyDescent="0.3">
      <c r="A538" s="2" t="s">
        <v>1085</v>
      </c>
      <c r="B538" s="2" t="s">
        <v>1086</v>
      </c>
      <c r="C538" t="s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-1</v>
      </c>
      <c r="AA538">
        <v>0</v>
      </c>
      <c r="AB538">
        <v>-2</v>
      </c>
      <c r="AC538">
        <v>0</v>
      </c>
      <c r="AD538">
        <v>-1</v>
      </c>
      <c r="AE538">
        <v>0</v>
      </c>
      <c r="AF538">
        <v>0</v>
      </c>
      <c r="AG538">
        <v>0</v>
      </c>
      <c r="AH538">
        <v>-2</v>
      </c>
      <c r="AI538">
        <v>0</v>
      </c>
      <c r="AJ538">
        <v>-1</v>
      </c>
      <c r="AK538">
        <v>0</v>
      </c>
      <c r="AL538">
        <v>0</v>
      </c>
      <c r="AM538">
        <v>0</v>
      </c>
    </row>
    <row r="539" spans="1:39" x14ac:dyDescent="0.3">
      <c r="A539" s="2" t="s">
        <v>1087</v>
      </c>
      <c r="B539" s="2" t="s">
        <v>1088</v>
      </c>
      <c r="C539" t="s">
        <v>8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-2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-1</v>
      </c>
      <c r="Z539">
        <v>0</v>
      </c>
      <c r="AA539">
        <v>0</v>
      </c>
      <c r="AB539">
        <v>0</v>
      </c>
      <c r="AC539">
        <v>0</v>
      </c>
      <c r="AD539">
        <v>-2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</row>
    <row r="540" spans="1:39" x14ac:dyDescent="0.3">
      <c r="A540" s="2" t="s">
        <v>1089</v>
      </c>
      <c r="B540" s="2" t="s">
        <v>1090</v>
      </c>
      <c r="C540" t="s">
        <v>8</v>
      </c>
      <c r="D540">
        <v>0</v>
      </c>
      <c r="E540">
        <v>0</v>
      </c>
      <c r="F540">
        <v>-1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-1</v>
      </c>
      <c r="N540">
        <v>-2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-1</v>
      </c>
      <c r="AB540">
        <v>0</v>
      </c>
      <c r="AC540">
        <v>0</v>
      </c>
      <c r="AD540">
        <v>0</v>
      </c>
      <c r="AE540">
        <v>0</v>
      </c>
      <c r="AF540">
        <v>-4</v>
      </c>
      <c r="AG540">
        <v>0</v>
      </c>
      <c r="AH540">
        <v>0</v>
      </c>
      <c r="AI540">
        <v>0</v>
      </c>
      <c r="AJ540">
        <v>-3</v>
      </c>
      <c r="AK540">
        <v>0</v>
      </c>
      <c r="AL540">
        <v>0</v>
      </c>
      <c r="AM540">
        <v>0</v>
      </c>
    </row>
    <row r="541" spans="1:39" x14ac:dyDescent="0.3">
      <c r="A541" s="2" t="s">
        <v>1091</v>
      </c>
      <c r="B541" s="2" t="s">
        <v>1092</v>
      </c>
      <c r="C541" t="s">
        <v>976</v>
      </c>
      <c r="D541">
        <v>0</v>
      </c>
      <c r="E541">
        <v>0</v>
      </c>
      <c r="F541">
        <v>-15</v>
      </c>
      <c r="G541">
        <v>0</v>
      </c>
      <c r="H541">
        <v>-5</v>
      </c>
      <c r="I541">
        <v>0</v>
      </c>
      <c r="J541">
        <v>0</v>
      </c>
      <c r="K541">
        <v>0</v>
      </c>
      <c r="L541">
        <v>-8</v>
      </c>
      <c r="M541">
        <v>0</v>
      </c>
      <c r="N541">
        <v>-2</v>
      </c>
      <c r="O541">
        <v>-5</v>
      </c>
      <c r="P541">
        <v>-10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-7</v>
      </c>
      <c r="W541">
        <v>-15</v>
      </c>
      <c r="X541">
        <v>-11.5</v>
      </c>
      <c r="Y541">
        <v>-5.5</v>
      </c>
      <c r="Z541">
        <v>0</v>
      </c>
      <c r="AA541">
        <v>-15</v>
      </c>
      <c r="AB541">
        <v>-30</v>
      </c>
      <c r="AC541">
        <v>0</v>
      </c>
      <c r="AD541">
        <v>0</v>
      </c>
      <c r="AE541">
        <v>0</v>
      </c>
      <c r="AF541">
        <v>0</v>
      </c>
      <c r="AG541">
        <v>-15</v>
      </c>
      <c r="AH541">
        <v>0</v>
      </c>
      <c r="AI541">
        <v>0</v>
      </c>
      <c r="AJ541">
        <v>-10</v>
      </c>
      <c r="AK541">
        <v>0</v>
      </c>
      <c r="AL541">
        <v>-5</v>
      </c>
      <c r="AM541">
        <v>0</v>
      </c>
    </row>
    <row r="542" spans="1:39" x14ac:dyDescent="0.3">
      <c r="A542" s="2" t="s">
        <v>1093</v>
      </c>
      <c r="B542" s="2" t="s">
        <v>1094</v>
      </c>
      <c r="C542" t="s">
        <v>8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-146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</row>
    <row r="543" spans="1:39" x14ac:dyDescent="0.3">
      <c r="A543" s="2" t="s">
        <v>1095</v>
      </c>
      <c r="B543" s="2" t="s">
        <v>1096</v>
      </c>
      <c r="C543" t="s">
        <v>8</v>
      </c>
      <c r="D543">
        <v>-1</v>
      </c>
      <c r="E543">
        <v>0</v>
      </c>
      <c r="F543">
        <v>-0.1</v>
      </c>
      <c r="G543">
        <v>0</v>
      </c>
      <c r="H543">
        <v>-0.4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-0.2</v>
      </c>
      <c r="R543">
        <v>0</v>
      </c>
      <c r="S543">
        <v>0</v>
      </c>
      <c r="T543">
        <v>0</v>
      </c>
      <c r="U543">
        <v>-0.2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-0.2</v>
      </c>
      <c r="AH543">
        <v>0</v>
      </c>
      <c r="AI543">
        <v>0</v>
      </c>
      <c r="AJ543">
        <v>0</v>
      </c>
      <c r="AK543">
        <v>-0.5</v>
      </c>
      <c r="AL543">
        <v>0</v>
      </c>
      <c r="AM543">
        <v>0</v>
      </c>
    </row>
    <row r="544" spans="1:39" x14ac:dyDescent="0.3">
      <c r="A544" s="2" t="s">
        <v>1097</v>
      </c>
      <c r="B544" s="2" t="s">
        <v>1098</v>
      </c>
      <c r="C544" t="s">
        <v>8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-2</v>
      </c>
      <c r="AL544">
        <v>0</v>
      </c>
      <c r="AM544">
        <v>0</v>
      </c>
    </row>
    <row r="545" spans="1:39" x14ac:dyDescent="0.3">
      <c r="A545" s="2" t="s">
        <v>1099</v>
      </c>
      <c r="B545" s="2" t="s">
        <v>1100</v>
      </c>
      <c r="C545" t="s">
        <v>8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-6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-1</v>
      </c>
      <c r="AL545">
        <v>0</v>
      </c>
      <c r="AM545">
        <v>0</v>
      </c>
    </row>
    <row r="546" spans="1:39" x14ac:dyDescent="0.3">
      <c r="A546" s="2" t="s">
        <v>1101</v>
      </c>
      <c r="B546" s="2" t="s">
        <v>1102</v>
      </c>
      <c r="C546" t="s">
        <v>8</v>
      </c>
      <c r="D546">
        <v>0</v>
      </c>
      <c r="E546">
        <v>-2</v>
      </c>
      <c r="F546">
        <v>-2</v>
      </c>
      <c r="G546">
        <v>-1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-1</v>
      </c>
      <c r="N546">
        <v>0</v>
      </c>
      <c r="O546">
        <v>-2</v>
      </c>
      <c r="P546">
        <v>-2</v>
      </c>
      <c r="Q546">
        <v>0</v>
      </c>
      <c r="R546">
        <v>0</v>
      </c>
      <c r="S546">
        <v>-1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-2</v>
      </c>
      <c r="AC546">
        <v>-1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</row>
    <row r="547" spans="1:39" x14ac:dyDescent="0.3">
      <c r="A547" s="2" t="s">
        <v>1103</v>
      </c>
      <c r="B547" s="2" t="s">
        <v>1104</v>
      </c>
      <c r="C547" t="s">
        <v>8</v>
      </c>
      <c r="D547">
        <v>0</v>
      </c>
      <c r="E547">
        <v>-1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-1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-1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-1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</row>
    <row r="548" spans="1:39" x14ac:dyDescent="0.3">
      <c r="A548" s="2" t="s">
        <v>1105</v>
      </c>
      <c r="B548" s="2" t="s">
        <v>1106</v>
      </c>
      <c r="C548" t="s">
        <v>8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-1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</row>
    <row r="549" spans="1:39" x14ac:dyDescent="0.3">
      <c r="A549" s="2" t="s">
        <v>1107</v>
      </c>
      <c r="B549" s="2" t="s">
        <v>1108</v>
      </c>
      <c r="C549" t="s">
        <v>8</v>
      </c>
      <c r="D549">
        <v>0</v>
      </c>
      <c r="E549">
        <v>0</v>
      </c>
      <c r="F549">
        <v>0</v>
      </c>
      <c r="G549">
        <v>-1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-2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-1</v>
      </c>
    </row>
    <row r="550" spans="1:39" x14ac:dyDescent="0.3">
      <c r="A550" s="2" t="s">
        <v>1109</v>
      </c>
      <c r="B550" s="2" t="s">
        <v>1110</v>
      </c>
      <c r="C550" t="s">
        <v>8</v>
      </c>
      <c r="D550">
        <v>-1</v>
      </c>
      <c r="E550">
        <v>-4</v>
      </c>
      <c r="F550">
        <v>0</v>
      </c>
      <c r="G550">
        <v>0</v>
      </c>
      <c r="H550">
        <v>-2</v>
      </c>
      <c r="I550">
        <v>-2</v>
      </c>
      <c r="J550">
        <v>0</v>
      </c>
      <c r="K550">
        <v>-2</v>
      </c>
      <c r="L550">
        <v>-4</v>
      </c>
      <c r="M550">
        <v>0</v>
      </c>
      <c r="N550">
        <v>-1</v>
      </c>
      <c r="O550">
        <v>0</v>
      </c>
      <c r="P550">
        <v>0</v>
      </c>
      <c r="Q550">
        <v>-2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-4</v>
      </c>
      <c r="X550">
        <v>-8</v>
      </c>
      <c r="Y550">
        <v>0</v>
      </c>
      <c r="Z550">
        <v>-2</v>
      </c>
      <c r="AA550">
        <v>0</v>
      </c>
      <c r="AB550">
        <v>0</v>
      </c>
      <c r="AC550">
        <v>-2</v>
      </c>
      <c r="AD550">
        <v>0</v>
      </c>
      <c r="AE550">
        <v>-6</v>
      </c>
      <c r="AF550">
        <v>0</v>
      </c>
      <c r="AG550">
        <v>-1</v>
      </c>
      <c r="AH550">
        <v>0</v>
      </c>
      <c r="AI550">
        <v>-9</v>
      </c>
      <c r="AJ550">
        <v>0</v>
      </c>
      <c r="AK550">
        <v>0</v>
      </c>
      <c r="AL550">
        <v>0</v>
      </c>
      <c r="AM550">
        <v>-2</v>
      </c>
    </row>
    <row r="551" spans="1:39" x14ac:dyDescent="0.3">
      <c r="A551" s="2" t="s">
        <v>1111</v>
      </c>
      <c r="B551" s="2" t="s">
        <v>1112</v>
      </c>
      <c r="C551" t="s">
        <v>8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-2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-1</v>
      </c>
      <c r="AC551">
        <v>-1</v>
      </c>
      <c r="AD551">
        <v>0</v>
      </c>
      <c r="AE551">
        <v>0</v>
      </c>
      <c r="AF551">
        <v>-2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</row>
    <row r="552" spans="1:39" x14ac:dyDescent="0.3">
      <c r="A552" s="2" t="s">
        <v>1113</v>
      </c>
      <c r="B552" s="2" t="s">
        <v>1114</v>
      </c>
      <c r="C552" t="s">
        <v>8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-4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-1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</row>
    <row r="553" spans="1:39" x14ac:dyDescent="0.3">
      <c r="A553" s="2" t="s">
        <v>1115</v>
      </c>
      <c r="B553" s="2" t="s">
        <v>1116</v>
      </c>
      <c r="C553" t="s">
        <v>8</v>
      </c>
      <c r="D553">
        <v>-3</v>
      </c>
      <c r="E553">
        <v>-3</v>
      </c>
      <c r="F553">
        <v>0</v>
      </c>
      <c r="G553">
        <v>0</v>
      </c>
      <c r="H553">
        <v>-3</v>
      </c>
      <c r="I553">
        <v>0</v>
      </c>
      <c r="J553">
        <v>0</v>
      </c>
      <c r="K553">
        <v>-9</v>
      </c>
      <c r="L553">
        <v>-3</v>
      </c>
      <c r="M553">
        <v>0</v>
      </c>
      <c r="N553">
        <v>0</v>
      </c>
      <c r="O553">
        <v>0</v>
      </c>
      <c r="P553">
        <v>-3</v>
      </c>
      <c r="Q553">
        <v>-3</v>
      </c>
      <c r="R553">
        <v>0</v>
      </c>
      <c r="S553">
        <v>0</v>
      </c>
      <c r="T553">
        <v>-3</v>
      </c>
      <c r="U553">
        <v>0</v>
      </c>
      <c r="V553">
        <v>-3</v>
      </c>
      <c r="W553">
        <v>-3</v>
      </c>
      <c r="X553">
        <v>0</v>
      </c>
      <c r="Y553">
        <v>0</v>
      </c>
      <c r="Z553">
        <v>-3</v>
      </c>
      <c r="AA553">
        <v>-3</v>
      </c>
      <c r="AB553">
        <v>-3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-3</v>
      </c>
      <c r="AI553">
        <v>-3</v>
      </c>
      <c r="AJ553">
        <v>0</v>
      </c>
      <c r="AK553">
        <v>0</v>
      </c>
      <c r="AL553">
        <v>0</v>
      </c>
      <c r="AM553">
        <v>0</v>
      </c>
    </row>
    <row r="554" spans="1:39" x14ac:dyDescent="0.3">
      <c r="A554" s="2" t="s">
        <v>1117</v>
      </c>
      <c r="B554" s="2" t="s">
        <v>1118</v>
      </c>
      <c r="C554" t="s">
        <v>8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-10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</row>
    <row r="555" spans="1:39" x14ac:dyDescent="0.3">
      <c r="A555" s="2" t="s">
        <v>1119</v>
      </c>
      <c r="B555" s="2" t="s">
        <v>1120</v>
      </c>
      <c r="C555" t="s">
        <v>8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-2</v>
      </c>
      <c r="S555">
        <v>-3</v>
      </c>
      <c r="T555">
        <v>0</v>
      </c>
      <c r="U555">
        <v>0</v>
      </c>
      <c r="V555">
        <v>0</v>
      </c>
      <c r="W555">
        <v>0</v>
      </c>
      <c r="X555">
        <v>-1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-2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</row>
    <row r="556" spans="1:39" x14ac:dyDescent="0.3">
      <c r="A556" s="2" t="s">
        <v>1121</v>
      </c>
      <c r="B556" s="2" t="s">
        <v>1122</v>
      </c>
      <c r="C556" t="s">
        <v>8</v>
      </c>
      <c r="D556">
        <v>0</v>
      </c>
      <c r="E556">
        <v>0</v>
      </c>
      <c r="F556">
        <v>-4</v>
      </c>
      <c r="G556">
        <v>0</v>
      </c>
      <c r="H556">
        <v>0</v>
      </c>
      <c r="I556">
        <v>-3</v>
      </c>
      <c r="J556">
        <v>0</v>
      </c>
      <c r="K556">
        <v>0</v>
      </c>
      <c r="L556">
        <v>0</v>
      </c>
      <c r="M556">
        <v>0</v>
      </c>
      <c r="N556">
        <v>-3</v>
      </c>
      <c r="O556">
        <v>-1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-3</v>
      </c>
      <c r="W556">
        <v>0</v>
      </c>
      <c r="X556">
        <v>-4</v>
      </c>
      <c r="Y556">
        <v>0</v>
      </c>
      <c r="Z556">
        <v>0</v>
      </c>
      <c r="AA556">
        <v>-1</v>
      </c>
      <c r="AB556">
        <v>0</v>
      </c>
      <c r="AC556">
        <v>-3</v>
      </c>
      <c r="AD556">
        <v>0</v>
      </c>
      <c r="AE556">
        <v>0</v>
      </c>
      <c r="AF556">
        <v>-1</v>
      </c>
      <c r="AG556">
        <v>-1</v>
      </c>
      <c r="AH556">
        <v>-2</v>
      </c>
      <c r="AI556">
        <v>-2</v>
      </c>
      <c r="AJ556">
        <v>-2</v>
      </c>
      <c r="AK556">
        <v>0</v>
      </c>
      <c r="AL556">
        <v>0</v>
      </c>
      <c r="AM556">
        <v>-1</v>
      </c>
    </row>
    <row r="557" spans="1:39" x14ac:dyDescent="0.3">
      <c r="A557" s="2" t="s">
        <v>1123</v>
      </c>
      <c r="B557" s="2" t="s">
        <v>1124</v>
      </c>
      <c r="C557" t="s">
        <v>8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-3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-3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</row>
    <row r="558" spans="1:39" x14ac:dyDescent="0.3">
      <c r="A558" s="2" t="s">
        <v>1125</v>
      </c>
      <c r="B558" s="2" t="s">
        <v>1126</v>
      </c>
      <c r="C558" t="s">
        <v>8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-2</v>
      </c>
      <c r="AK558">
        <v>0</v>
      </c>
      <c r="AL558">
        <v>0</v>
      </c>
      <c r="AM558">
        <v>0</v>
      </c>
    </row>
    <row r="559" spans="1:39" x14ac:dyDescent="0.3">
      <c r="A559" s="2" t="s">
        <v>1127</v>
      </c>
      <c r="B559" s="2" t="s">
        <v>1128</v>
      </c>
      <c r="C559" t="s">
        <v>8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-2</v>
      </c>
      <c r="Y559">
        <v>0</v>
      </c>
      <c r="Z559">
        <v>0</v>
      </c>
      <c r="AA559">
        <v>0</v>
      </c>
      <c r="AB559">
        <v>-1</v>
      </c>
      <c r="AC559">
        <v>0</v>
      </c>
      <c r="AD559">
        <v>-1</v>
      </c>
      <c r="AE559">
        <v>-1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</row>
    <row r="560" spans="1:39" x14ac:dyDescent="0.3">
      <c r="A560" s="2" t="s">
        <v>1129</v>
      </c>
      <c r="B560" s="2" t="s">
        <v>1130</v>
      </c>
      <c r="C560" t="s">
        <v>8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-2</v>
      </c>
      <c r="AA560">
        <v>-1</v>
      </c>
      <c r="AB560">
        <v>-3</v>
      </c>
      <c r="AC560">
        <v>0</v>
      </c>
      <c r="AD560">
        <v>0</v>
      </c>
      <c r="AE560">
        <v>0</v>
      </c>
      <c r="AF560">
        <v>0</v>
      </c>
      <c r="AG560">
        <v>-1</v>
      </c>
      <c r="AH560">
        <v>0</v>
      </c>
      <c r="AI560">
        <v>0</v>
      </c>
      <c r="AJ560">
        <v>-1</v>
      </c>
      <c r="AK560">
        <v>-1</v>
      </c>
      <c r="AL560">
        <v>0</v>
      </c>
      <c r="AM560">
        <v>0</v>
      </c>
    </row>
    <row r="561" spans="1:39" x14ac:dyDescent="0.3">
      <c r="A561" s="2" t="s">
        <v>1131</v>
      </c>
      <c r="B561" s="2" t="s">
        <v>1132</v>
      </c>
      <c r="C561" t="s">
        <v>8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-2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</row>
    <row r="562" spans="1:39" x14ac:dyDescent="0.3">
      <c r="A562" s="2" t="s">
        <v>1133</v>
      </c>
      <c r="B562" s="2" t="s">
        <v>1134</v>
      </c>
      <c r="C562" t="s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-3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-3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-2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-3</v>
      </c>
      <c r="AK562">
        <v>0</v>
      </c>
      <c r="AL562">
        <v>0</v>
      </c>
      <c r="AM562">
        <v>0</v>
      </c>
    </row>
    <row r="563" spans="1:39" x14ac:dyDescent="0.3">
      <c r="A563" s="2" t="s">
        <v>1135</v>
      </c>
      <c r="B563" s="2" t="s">
        <v>1136</v>
      </c>
      <c r="C563" t="s">
        <v>8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-10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-24</v>
      </c>
      <c r="AI563">
        <v>-9</v>
      </c>
      <c r="AJ563">
        <v>0</v>
      </c>
      <c r="AK563">
        <v>0</v>
      </c>
      <c r="AL563">
        <v>0</v>
      </c>
      <c r="AM563">
        <v>0</v>
      </c>
    </row>
    <row r="564" spans="1:39" x14ac:dyDescent="0.3">
      <c r="A564" s="2" t="s">
        <v>1137</v>
      </c>
      <c r="B564" s="2" t="s">
        <v>1138</v>
      </c>
      <c r="C564" t="s">
        <v>8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-1</v>
      </c>
      <c r="O564">
        <v>0</v>
      </c>
      <c r="P564">
        <v>-2</v>
      </c>
      <c r="Q564">
        <v>-1</v>
      </c>
      <c r="R564">
        <v>0</v>
      </c>
      <c r="S564">
        <v>0</v>
      </c>
      <c r="T564">
        <v>-6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-2</v>
      </c>
      <c r="AB564">
        <v>0</v>
      </c>
      <c r="AC564">
        <v>-2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-2</v>
      </c>
      <c r="AK564">
        <v>0</v>
      </c>
      <c r="AL564">
        <v>-2</v>
      </c>
      <c r="AM564">
        <v>0</v>
      </c>
    </row>
    <row r="565" spans="1:39" x14ac:dyDescent="0.3">
      <c r="A565" s="2" t="s">
        <v>1139</v>
      </c>
      <c r="B565" s="2" t="s">
        <v>1140</v>
      </c>
      <c r="C565" t="s">
        <v>8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-2</v>
      </c>
      <c r="K565">
        <v>0</v>
      </c>
      <c r="L565">
        <v>0</v>
      </c>
      <c r="M565">
        <v>0</v>
      </c>
      <c r="N565">
        <v>-2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-1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-2</v>
      </c>
      <c r="AJ565">
        <v>0</v>
      </c>
      <c r="AK565">
        <v>-2</v>
      </c>
      <c r="AL565">
        <v>-1</v>
      </c>
      <c r="AM565">
        <v>0</v>
      </c>
    </row>
    <row r="566" spans="1:39" x14ac:dyDescent="0.3">
      <c r="A566" s="2" t="s">
        <v>1141</v>
      </c>
      <c r="B566" s="2" t="s">
        <v>1142</v>
      </c>
      <c r="C566" t="s">
        <v>8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-2</v>
      </c>
    </row>
    <row r="567" spans="1:39" x14ac:dyDescent="0.3">
      <c r="A567" s="2" t="s">
        <v>1143</v>
      </c>
      <c r="B567" s="2" t="s">
        <v>1144</v>
      </c>
      <c r="C567" t="s">
        <v>976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-1</v>
      </c>
      <c r="L567">
        <v>0</v>
      </c>
      <c r="M567">
        <v>-1</v>
      </c>
      <c r="N567">
        <v>0</v>
      </c>
      <c r="O567">
        <v>-0.5</v>
      </c>
      <c r="P567">
        <v>0</v>
      </c>
      <c r="Q567">
        <v>0</v>
      </c>
      <c r="R567">
        <v>-0.2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-1</v>
      </c>
      <c r="AL567">
        <v>0</v>
      </c>
      <c r="AM567">
        <v>0</v>
      </c>
    </row>
    <row r="568" spans="1:39" x14ac:dyDescent="0.3">
      <c r="A568" s="2" t="s">
        <v>1145</v>
      </c>
      <c r="B568" s="2" t="s">
        <v>1146</v>
      </c>
      <c r="C568" t="s">
        <v>8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-2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</row>
    <row r="569" spans="1:39" x14ac:dyDescent="0.3">
      <c r="A569" s="2" t="s">
        <v>1147</v>
      </c>
      <c r="B569" s="2" t="s">
        <v>1148</v>
      </c>
      <c r="C569" t="s">
        <v>8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-2</v>
      </c>
      <c r="M569">
        <v>-2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-1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</row>
    <row r="570" spans="1:39" x14ac:dyDescent="0.3">
      <c r="A570" s="2" t="s">
        <v>1149</v>
      </c>
      <c r="B570" s="2" t="s">
        <v>1150</v>
      </c>
      <c r="C570" t="s">
        <v>8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-2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-2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</row>
    <row r="571" spans="1:39" x14ac:dyDescent="0.3">
      <c r="A571" s="2" t="s">
        <v>1151</v>
      </c>
      <c r="B571" s="2" t="s">
        <v>1152</v>
      </c>
      <c r="C571" t="s">
        <v>8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-1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-2</v>
      </c>
      <c r="AK571">
        <v>0</v>
      </c>
      <c r="AL571">
        <v>0</v>
      </c>
      <c r="AM571">
        <v>0</v>
      </c>
    </row>
    <row r="572" spans="1:39" x14ac:dyDescent="0.3">
      <c r="A572" s="2" t="s">
        <v>1153</v>
      </c>
      <c r="B572" s="2" t="s">
        <v>1154</v>
      </c>
      <c r="C572" t="s">
        <v>8</v>
      </c>
      <c r="D572">
        <v>-4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-1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-2</v>
      </c>
      <c r="R572">
        <v>-4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-2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-2</v>
      </c>
      <c r="AJ572">
        <v>0</v>
      </c>
      <c r="AK572">
        <v>-1</v>
      </c>
      <c r="AL572">
        <v>-3</v>
      </c>
      <c r="AM572">
        <v>0</v>
      </c>
    </row>
    <row r="573" spans="1:39" x14ac:dyDescent="0.3">
      <c r="A573" s="2" t="s">
        <v>1155</v>
      </c>
      <c r="B573" s="2" t="s">
        <v>1156</v>
      </c>
      <c r="C573" t="s">
        <v>8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-2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-4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-2</v>
      </c>
      <c r="AL573">
        <v>0</v>
      </c>
      <c r="AM573">
        <v>0</v>
      </c>
    </row>
    <row r="574" spans="1:39" x14ac:dyDescent="0.3">
      <c r="A574" s="2" t="s">
        <v>1157</v>
      </c>
      <c r="B574" s="2" t="s">
        <v>1158</v>
      </c>
      <c r="C574" t="s">
        <v>130</v>
      </c>
      <c r="D574">
        <v>0</v>
      </c>
      <c r="E574">
        <v>-50</v>
      </c>
      <c r="F574">
        <v>0</v>
      </c>
      <c r="G574">
        <v>-30</v>
      </c>
      <c r="H574">
        <v>-20</v>
      </c>
      <c r="I574">
        <v>-4.5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-40</v>
      </c>
      <c r="Q574">
        <v>-10</v>
      </c>
      <c r="R574">
        <v>0</v>
      </c>
      <c r="S574">
        <v>-50</v>
      </c>
      <c r="T574">
        <v>0</v>
      </c>
      <c r="U574">
        <v>0</v>
      </c>
      <c r="V574">
        <v>-20</v>
      </c>
      <c r="W574">
        <v>-20</v>
      </c>
      <c r="X574">
        <v>-60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-10</v>
      </c>
      <c r="AE574">
        <v>0</v>
      </c>
      <c r="AF574">
        <v>-10</v>
      </c>
      <c r="AG574">
        <v>0</v>
      </c>
      <c r="AH574">
        <v>0</v>
      </c>
      <c r="AI574">
        <v>-80</v>
      </c>
      <c r="AJ574">
        <v>0</v>
      </c>
      <c r="AK574">
        <v>0</v>
      </c>
      <c r="AL574">
        <v>0</v>
      </c>
      <c r="AM574">
        <v>0</v>
      </c>
    </row>
    <row r="575" spans="1:39" x14ac:dyDescent="0.3">
      <c r="A575" s="2" t="s">
        <v>1159</v>
      </c>
      <c r="B575" s="2" t="s">
        <v>1160</v>
      </c>
      <c r="C575" t="s">
        <v>8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-124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-300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</row>
    <row r="576" spans="1:39" x14ac:dyDescent="0.3">
      <c r="A576" s="2" t="s">
        <v>1161</v>
      </c>
      <c r="B576" s="2" t="s">
        <v>1162</v>
      </c>
      <c r="C576" t="s">
        <v>8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-1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-1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</row>
    <row r="577" spans="1:39" x14ac:dyDescent="0.3">
      <c r="A577" s="2" t="s">
        <v>1163</v>
      </c>
      <c r="B577" s="2" t="s">
        <v>1164</v>
      </c>
      <c r="C577" t="s">
        <v>8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-1</v>
      </c>
      <c r="AE577">
        <v>-1</v>
      </c>
      <c r="AF577">
        <v>0</v>
      </c>
      <c r="AG577">
        <v>-1</v>
      </c>
      <c r="AH577">
        <v>0</v>
      </c>
      <c r="AI577">
        <v>0</v>
      </c>
      <c r="AJ577">
        <v>0</v>
      </c>
      <c r="AK577">
        <v>0</v>
      </c>
      <c r="AL577">
        <v>-1</v>
      </c>
      <c r="AM577">
        <v>-1</v>
      </c>
    </row>
    <row r="578" spans="1:39" x14ac:dyDescent="0.3">
      <c r="A578" s="2" t="s">
        <v>1165</v>
      </c>
      <c r="B578" s="2" t="s">
        <v>1166</v>
      </c>
      <c r="C578" t="s">
        <v>8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-2</v>
      </c>
      <c r="AJ578">
        <v>0</v>
      </c>
      <c r="AK578">
        <v>-2</v>
      </c>
      <c r="AL578">
        <v>0</v>
      </c>
      <c r="AM578">
        <v>0</v>
      </c>
    </row>
    <row r="579" spans="1:39" x14ac:dyDescent="0.3">
      <c r="A579" s="2" t="s">
        <v>1167</v>
      </c>
      <c r="B579" s="2" t="s">
        <v>1168</v>
      </c>
      <c r="C579" t="s">
        <v>8</v>
      </c>
      <c r="D579">
        <v>-3</v>
      </c>
      <c r="E579">
        <v>0</v>
      </c>
      <c r="F579">
        <v>-2</v>
      </c>
      <c r="G579">
        <v>0</v>
      </c>
      <c r="H579">
        <v>0</v>
      </c>
      <c r="I579">
        <v>-1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-1</v>
      </c>
      <c r="R579">
        <v>0</v>
      </c>
      <c r="S579">
        <v>-2</v>
      </c>
      <c r="T579">
        <v>0</v>
      </c>
      <c r="U579">
        <v>0</v>
      </c>
      <c r="V579">
        <v>0</v>
      </c>
      <c r="W579">
        <v>-4</v>
      </c>
      <c r="X579">
        <v>0</v>
      </c>
      <c r="Y579">
        <v>0</v>
      </c>
      <c r="Z579">
        <v>0</v>
      </c>
      <c r="AA579">
        <v>0</v>
      </c>
      <c r="AB579">
        <v>-1</v>
      </c>
      <c r="AC579">
        <v>-1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-1</v>
      </c>
      <c r="AJ579">
        <v>0</v>
      </c>
      <c r="AK579">
        <v>0</v>
      </c>
      <c r="AL579">
        <v>0</v>
      </c>
      <c r="AM579">
        <v>-1</v>
      </c>
    </row>
    <row r="580" spans="1:39" x14ac:dyDescent="0.3">
      <c r="A580" s="2" t="s">
        <v>1169</v>
      </c>
      <c r="B580" s="2" t="s">
        <v>1170</v>
      </c>
      <c r="C580" t="s">
        <v>8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-1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</row>
    <row r="581" spans="1:39" x14ac:dyDescent="0.3">
      <c r="A581" s="2" t="s">
        <v>1171</v>
      </c>
      <c r="B581" s="2" t="s">
        <v>1172</v>
      </c>
      <c r="C581" t="s">
        <v>8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-1</v>
      </c>
      <c r="K581">
        <v>0</v>
      </c>
      <c r="L581">
        <v>-15</v>
      </c>
      <c r="M581">
        <v>0</v>
      </c>
      <c r="N581">
        <v>-2</v>
      </c>
      <c r="O581">
        <v>0</v>
      </c>
      <c r="P581">
        <v>-1</v>
      </c>
      <c r="Q581">
        <v>-4</v>
      </c>
      <c r="R581">
        <v>0</v>
      </c>
      <c r="S581">
        <v>0</v>
      </c>
      <c r="T581">
        <v>-1</v>
      </c>
      <c r="U581">
        <v>0</v>
      </c>
      <c r="V581">
        <v>0</v>
      </c>
      <c r="W581">
        <v>-1</v>
      </c>
      <c r="X581">
        <v>-6</v>
      </c>
      <c r="Y581">
        <v>0</v>
      </c>
      <c r="Z581">
        <v>-2</v>
      </c>
      <c r="AA581">
        <v>-1</v>
      </c>
      <c r="AB581">
        <v>-3</v>
      </c>
      <c r="AC581">
        <v>-5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-2</v>
      </c>
      <c r="AK581">
        <v>0</v>
      </c>
      <c r="AL581">
        <v>-4</v>
      </c>
      <c r="AM581">
        <v>0</v>
      </c>
    </row>
    <row r="582" spans="1:39" x14ac:dyDescent="0.3">
      <c r="A582" s="2" t="s">
        <v>1173</v>
      </c>
      <c r="B582" s="2" t="s">
        <v>1174</v>
      </c>
      <c r="C582" t="s">
        <v>130</v>
      </c>
      <c r="D582">
        <v>0</v>
      </c>
      <c r="E582">
        <v>-1</v>
      </c>
      <c r="F582">
        <v>-1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-1</v>
      </c>
      <c r="N582">
        <v>0</v>
      </c>
      <c r="O582">
        <v>0</v>
      </c>
      <c r="P582">
        <v>-5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-1</v>
      </c>
      <c r="X582">
        <v>0</v>
      </c>
      <c r="Y582">
        <v>-1</v>
      </c>
      <c r="Z582">
        <v>-5</v>
      </c>
      <c r="AA582">
        <v>0</v>
      </c>
      <c r="AB582">
        <v>0</v>
      </c>
      <c r="AC582">
        <v>-1</v>
      </c>
      <c r="AD582">
        <v>0</v>
      </c>
      <c r="AE582">
        <v>0</v>
      </c>
      <c r="AF582">
        <v>-1</v>
      </c>
      <c r="AG582">
        <v>0</v>
      </c>
      <c r="AH582">
        <v>0</v>
      </c>
      <c r="AI582">
        <v>-5</v>
      </c>
      <c r="AJ582">
        <v>0</v>
      </c>
      <c r="AK582">
        <v>-1</v>
      </c>
      <c r="AL582">
        <v>0</v>
      </c>
      <c r="AM582">
        <v>0</v>
      </c>
    </row>
    <row r="583" spans="1:39" x14ac:dyDescent="0.3">
      <c r="A583" s="2" t="s">
        <v>1175</v>
      </c>
      <c r="B583" s="2" t="s">
        <v>1176</v>
      </c>
      <c r="C583" t="s">
        <v>8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-20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-1</v>
      </c>
      <c r="Z583">
        <v>0</v>
      </c>
      <c r="AA583">
        <v>0</v>
      </c>
      <c r="AB583">
        <v>-6</v>
      </c>
      <c r="AC583">
        <v>0</v>
      </c>
      <c r="AD583">
        <v>0</v>
      </c>
      <c r="AE583">
        <v>0</v>
      </c>
      <c r="AF583">
        <v>0</v>
      </c>
      <c r="AG583">
        <v>-4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</row>
    <row r="584" spans="1:39" x14ac:dyDescent="0.3">
      <c r="A584" s="2" t="s">
        <v>1177</v>
      </c>
      <c r="B584" s="2" t="s">
        <v>1178</v>
      </c>
      <c r="C584" t="s">
        <v>8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-1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-1</v>
      </c>
      <c r="AK584">
        <v>0</v>
      </c>
      <c r="AL584">
        <v>0</v>
      </c>
      <c r="AM584">
        <v>0</v>
      </c>
    </row>
    <row r="585" spans="1:39" x14ac:dyDescent="0.3">
      <c r="A585" s="2" t="s">
        <v>1179</v>
      </c>
      <c r="B585" s="2" t="s">
        <v>1180</v>
      </c>
      <c r="C585" t="s">
        <v>8</v>
      </c>
      <c r="D585">
        <v>0</v>
      </c>
      <c r="E585">
        <v>0</v>
      </c>
      <c r="F585">
        <v>0</v>
      </c>
      <c r="G585">
        <v>0</v>
      </c>
      <c r="H585">
        <v>-3</v>
      </c>
      <c r="I585">
        <v>-2</v>
      </c>
      <c r="J585">
        <v>0</v>
      </c>
      <c r="K585">
        <v>0</v>
      </c>
      <c r="L585">
        <v>-2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-6</v>
      </c>
      <c r="U585">
        <v>0</v>
      </c>
      <c r="V585">
        <v>0</v>
      </c>
      <c r="W585">
        <v>0</v>
      </c>
      <c r="X585">
        <v>0</v>
      </c>
      <c r="Y585">
        <v>-2</v>
      </c>
      <c r="Z585">
        <v>0</v>
      </c>
      <c r="AA585">
        <v>-2</v>
      </c>
      <c r="AB585">
        <v>-1</v>
      </c>
      <c r="AC585">
        <v>0</v>
      </c>
      <c r="AD585">
        <v>-6</v>
      </c>
      <c r="AE585">
        <v>0</v>
      </c>
      <c r="AF585">
        <v>0</v>
      </c>
      <c r="AG585">
        <v>-5</v>
      </c>
      <c r="AH585">
        <v>0</v>
      </c>
      <c r="AI585">
        <v>-2</v>
      </c>
      <c r="AJ585">
        <v>0</v>
      </c>
      <c r="AK585">
        <v>0</v>
      </c>
      <c r="AL585">
        <v>-3</v>
      </c>
      <c r="AM585">
        <v>-5</v>
      </c>
    </row>
    <row r="586" spans="1:39" x14ac:dyDescent="0.3">
      <c r="A586" s="2" t="s">
        <v>1181</v>
      </c>
      <c r="B586" s="2" t="s">
        <v>1182</v>
      </c>
      <c r="C586" t="s">
        <v>8</v>
      </c>
      <c r="D586">
        <v>0</v>
      </c>
      <c r="E586">
        <v>0</v>
      </c>
      <c r="F586">
        <v>-1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-4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-3</v>
      </c>
      <c r="W586">
        <v>0</v>
      </c>
      <c r="X586">
        <v>0</v>
      </c>
      <c r="Y586">
        <v>0</v>
      </c>
      <c r="Z586">
        <v>-1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-1</v>
      </c>
      <c r="AK586">
        <v>0</v>
      </c>
      <c r="AL586">
        <v>0</v>
      </c>
      <c r="AM586">
        <v>0</v>
      </c>
    </row>
    <row r="587" spans="1:39" x14ac:dyDescent="0.3">
      <c r="A587" s="2" t="s">
        <v>1183</v>
      </c>
      <c r="B587" s="2" t="s">
        <v>1184</v>
      </c>
      <c r="C587" t="s">
        <v>8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-1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-2</v>
      </c>
      <c r="AL587">
        <v>0</v>
      </c>
      <c r="AM587">
        <v>0</v>
      </c>
    </row>
    <row r="588" spans="1:39" x14ac:dyDescent="0.3">
      <c r="A588" s="2" t="s">
        <v>1185</v>
      </c>
      <c r="B588" s="2" t="s">
        <v>1186</v>
      </c>
      <c r="C588" t="s">
        <v>8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-1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</row>
    <row r="589" spans="1:39" x14ac:dyDescent="0.3">
      <c r="A589" s="2" t="s">
        <v>1187</v>
      </c>
      <c r="B589" s="2" t="s">
        <v>1188</v>
      </c>
      <c r="C589" t="s">
        <v>8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-2</v>
      </c>
      <c r="AG589">
        <v>1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</row>
    <row r="590" spans="1:39" x14ac:dyDescent="0.3">
      <c r="A590" s="2" t="s">
        <v>1189</v>
      </c>
      <c r="B590" s="2" t="s">
        <v>1190</v>
      </c>
      <c r="C590" t="s">
        <v>130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-10</v>
      </c>
      <c r="AM590">
        <v>-20</v>
      </c>
    </row>
    <row r="591" spans="1:39" x14ac:dyDescent="0.3">
      <c r="A591" s="2" t="s">
        <v>1191</v>
      </c>
      <c r="B591" s="2" t="s">
        <v>1192</v>
      </c>
      <c r="C591" t="s">
        <v>8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-1</v>
      </c>
      <c r="AL591">
        <v>0</v>
      </c>
      <c r="AM591">
        <v>-4</v>
      </c>
    </row>
    <row r="592" spans="1:39" x14ac:dyDescent="0.3">
      <c r="A592" s="2" t="s">
        <v>1193</v>
      </c>
      <c r="B592" s="2" t="s">
        <v>1194</v>
      </c>
      <c r="C592" t="s">
        <v>8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-4</v>
      </c>
      <c r="AI592">
        <v>0</v>
      </c>
      <c r="AJ592">
        <v>0</v>
      </c>
      <c r="AK592">
        <v>0</v>
      </c>
      <c r="AL592">
        <v>0</v>
      </c>
      <c r="AM592">
        <v>0</v>
      </c>
    </row>
    <row r="593" spans="1:39" x14ac:dyDescent="0.3">
      <c r="A593" s="2" t="s">
        <v>1195</v>
      </c>
      <c r="B593" s="2" t="s">
        <v>1196</v>
      </c>
      <c r="C593" t="s">
        <v>8</v>
      </c>
      <c r="D593">
        <v>0</v>
      </c>
      <c r="E593">
        <v>-2</v>
      </c>
      <c r="F593">
        <v>0</v>
      </c>
      <c r="G593">
        <v>-2</v>
      </c>
      <c r="H593">
        <v>-4</v>
      </c>
      <c r="I593">
        <v>-2</v>
      </c>
      <c r="J593">
        <v>-4</v>
      </c>
      <c r="K593">
        <v>-2</v>
      </c>
      <c r="L593">
        <v>-2</v>
      </c>
      <c r="M593">
        <v>-2</v>
      </c>
      <c r="N593">
        <v>0</v>
      </c>
      <c r="O593">
        <v>0</v>
      </c>
      <c r="P593">
        <v>-2</v>
      </c>
      <c r="Q593">
        <v>-2</v>
      </c>
      <c r="R593">
        <v>-2</v>
      </c>
      <c r="S593">
        <v>0</v>
      </c>
      <c r="T593">
        <v>-4</v>
      </c>
      <c r="U593">
        <v>-2</v>
      </c>
      <c r="V593">
        <v>0</v>
      </c>
      <c r="W593">
        <v>0</v>
      </c>
      <c r="X593">
        <v>0</v>
      </c>
      <c r="Y593">
        <v>-6</v>
      </c>
      <c r="Z593">
        <v>-2</v>
      </c>
      <c r="AA593">
        <v>-2</v>
      </c>
      <c r="AB593">
        <v>0</v>
      </c>
      <c r="AC593">
        <v>0</v>
      </c>
      <c r="AD593">
        <v>-4</v>
      </c>
      <c r="AE593">
        <v>-2</v>
      </c>
      <c r="AF593">
        <v>-5</v>
      </c>
      <c r="AG593">
        <v>0</v>
      </c>
      <c r="AH593">
        <v>-3</v>
      </c>
      <c r="AI593">
        <v>0</v>
      </c>
      <c r="AJ593">
        <v>0</v>
      </c>
      <c r="AK593">
        <v>0</v>
      </c>
      <c r="AL593">
        <v>-4</v>
      </c>
      <c r="AM593">
        <v>0</v>
      </c>
    </row>
    <row r="594" spans="1:39" x14ac:dyDescent="0.3">
      <c r="A594" s="2" t="s">
        <v>1197</v>
      </c>
      <c r="B594" s="2" t="s">
        <v>1198</v>
      </c>
      <c r="C594" t="s">
        <v>130</v>
      </c>
      <c r="D594">
        <v>-20</v>
      </c>
      <c r="E594">
        <v>-20</v>
      </c>
      <c r="F594">
        <v>-3</v>
      </c>
      <c r="G594">
        <v>-30</v>
      </c>
      <c r="H594">
        <v>0</v>
      </c>
      <c r="I594">
        <v>0</v>
      </c>
      <c r="J594">
        <v>0</v>
      </c>
      <c r="K594">
        <v>-50</v>
      </c>
      <c r="L594">
        <v>-50</v>
      </c>
      <c r="M594">
        <v>-20</v>
      </c>
      <c r="N594">
        <v>-20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-20</v>
      </c>
      <c r="U594">
        <v>-30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-50</v>
      </c>
      <c r="AF594">
        <v>0</v>
      </c>
      <c r="AG594">
        <v>-20</v>
      </c>
      <c r="AH594">
        <v>0</v>
      </c>
      <c r="AI594">
        <v>-20</v>
      </c>
      <c r="AJ594">
        <v>0</v>
      </c>
      <c r="AK594">
        <v>0</v>
      </c>
      <c r="AL594">
        <v>0</v>
      </c>
      <c r="AM594">
        <v>0</v>
      </c>
    </row>
    <row r="595" spans="1:39" x14ac:dyDescent="0.3">
      <c r="A595" s="2" t="s">
        <v>1199</v>
      </c>
      <c r="B595" s="2" t="s">
        <v>1200</v>
      </c>
      <c r="C595" t="s">
        <v>130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-50</v>
      </c>
      <c r="P595">
        <v>-50</v>
      </c>
      <c r="Q595">
        <v>-20</v>
      </c>
      <c r="R595">
        <v>0</v>
      </c>
      <c r="S595">
        <v>-40</v>
      </c>
      <c r="T595">
        <v>-25</v>
      </c>
      <c r="U595">
        <v>0</v>
      </c>
      <c r="V595">
        <v>-15</v>
      </c>
      <c r="W595">
        <v>0</v>
      </c>
      <c r="X595">
        <v>0</v>
      </c>
      <c r="Y595">
        <v>0</v>
      </c>
      <c r="Z595">
        <v>0</v>
      </c>
      <c r="AA595">
        <v>-10</v>
      </c>
      <c r="AB595">
        <v>-40</v>
      </c>
      <c r="AC595">
        <v>-16</v>
      </c>
      <c r="AD595">
        <v>-34</v>
      </c>
      <c r="AE595">
        <v>-20</v>
      </c>
      <c r="AF595">
        <v>-10</v>
      </c>
      <c r="AG595">
        <v>0</v>
      </c>
      <c r="AH595">
        <v>0</v>
      </c>
      <c r="AI595">
        <v>0</v>
      </c>
      <c r="AJ595">
        <v>0</v>
      </c>
      <c r="AK595">
        <v>-20</v>
      </c>
      <c r="AL595">
        <v>0</v>
      </c>
      <c r="AM595">
        <v>0</v>
      </c>
    </row>
    <row r="596" spans="1:39" x14ac:dyDescent="0.3">
      <c r="A596" s="2" t="s">
        <v>1201</v>
      </c>
      <c r="B596" s="2" t="s">
        <v>1202</v>
      </c>
      <c r="C596" t="s">
        <v>8</v>
      </c>
      <c r="D596">
        <v>0</v>
      </c>
      <c r="E596">
        <v>0</v>
      </c>
      <c r="F596">
        <v>0</v>
      </c>
      <c r="G596">
        <v>0</v>
      </c>
      <c r="H596">
        <v>-3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-6</v>
      </c>
      <c r="O596">
        <v>0</v>
      </c>
      <c r="P596">
        <v>-3</v>
      </c>
      <c r="Q596">
        <v>-3</v>
      </c>
      <c r="R596">
        <v>-6</v>
      </c>
      <c r="S596">
        <v>0</v>
      </c>
      <c r="T596">
        <v>0</v>
      </c>
      <c r="U596">
        <v>0</v>
      </c>
      <c r="V596">
        <v>-3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-3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-3</v>
      </c>
      <c r="AK596">
        <v>-3</v>
      </c>
      <c r="AL596">
        <v>0</v>
      </c>
      <c r="AM596">
        <v>0</v>
      </c>
    </row>
    <row r="597" spans="1:39" x14ac:dyDescent="0.3">
      <c r="A597" s="2" t="s">
        <v>1203</v>
      </c>
      <c r="B597" s="2" t="s">
        <v>1204</v>
      </c>
      <c r="C597" t="s">
        <v>8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-2</v>
      </c>
      <c r="AJ597">
        <v>0</v>
      </c>
      <c r="AK597">
        <v>0</v>
      </c>
      <c r="AL597">
        <v>0</v>
      </c>
      <c r="AM597">
        <v>0</v>
      </c>
    </row>
    <row r="598" spans="1:39" x14ac:dyDescent="0.3">
      <c r="A598" s="2" t="s">
        <v>1205</v>
      </c>
      <c r="B598" s="2" t="s">
        <v>1206</v>
      </c>
      <c r="C598" t="s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-4</v>
      </c>
      <c r="AM598">
        <v>0</v>
      </c>
    </row>
    <row r="599" spans="1:39" x14ac:dyDescent="0.3">
      <c r="A599" s="2" t="s">
        <v>1207</v>
      </c>
      <c r="B599" s="2" t="s">
        <v>1208</v>
      </c>
      <c r="C599" t="s">
        <v>8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-1</v>
      </c>
      <c r="N599">
        <v>0</v>
      </c>
      <c r="O599">
        <v>0</v>
      </c>
      <c r="P599">
        <v>0</v>
      </c>
      <c r="Q599">
        <v>0</v>
      </c>
      <c r="R599">
        <v>-1</v>
      </c>
      <c r="S599">
        <v>0</v>
      </c>
      <c r="T599">
        <v>0</v>
      </c>
      <c r="U599">
        <v>0</v>
      </c>
      <c r="V599">
        <v>-2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-1</v>
      </c>
      <c r="AE599">
        <v>0</v>
      </c>
      <c r="AF599">
        <v>-2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</row>
    <row r="600" spans="1:39" x14ac:dyDescent="0.3">
      <c r="A600" s="2" t="s">
        <v>1209</v>
      </c>
      <c r="B600" s="2" t="s">
        <v>1210</v>
      </c>
      <c r="C600" t="s">
        <v>8</v>
      </c>
      <c r="D600">
        <v>0</v>
      </c>
      <c r="E600">
        <v>-4</v>
      </c>
      <c r="F600">
        <v>0</v>
      </c>
      <c r="G600">
        <v>-2</v>
      </c>
      <c r="H600">
        <v>-2</v>
      </c>
      <c r="I600">
        <v>-1</v>
      </c>
      <c r="J600">
        <v>0</v>
      </c>
      <c r="K600">
        <v>-4</v>
      </c>
      <c r="L600">
        <v>-2</v>
      </c>
      <c r="M600">
        <v>0</v>
      </c>
      <c r="N600">
        <v>-5</v>
      </c>
      <c r="O600">
        <v>-3</v>
      </c>
      <c r="P600">
        <v>0</v>
      </c>
      <c r="Q600">
        <v>-1</v>
      </c>
      <c r="R600">
        <v>0</v>
      </c>
      <c r="S600">
        <v>-2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-1</v>
      </c>
      <c r="AA600">
        <v>0</v>
      </c>
      <c r="AB600">
        <v>0</v>
      </c>
      <c r="AC600">
        <v>-1</v>
      </c>
      <c r="AD600">
        <v>0</v>
      </c>
      <c r="AE600">
        <v>0</v>
      </c>
      <c r="AF600">
        <v>0</v>
      </c>
      <c r="AG600">
        <v>0</v>
      </c>
      <c r="AH600">
        <v>-3</v>
      </c>
      <c r="AI600">
        <v>0</v>
      </c>
      <c r="AJ600">
        <v>0</v>
      </c>
      <c r="AK600">
        <v>-2</v>
      </c>
      <c r="AL600">
        <v>0</v>
      </c>
      <c r="AM600">
        <v>0</v>
      </c>
    </row>
    <row r="601" spans="1:39" x14ac:dyDescent="0.3">
      <c r="A601" s="2" t="s">
        <v>1211</v>
      </c>
      <c r="B601" s="2" t="s">
        <v>1212</v>
      </c>
      <c r="C601" t="s">
        <v>8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-2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</row>
    <row r="602" spans="1:39" x14ac:dyDescent="0.3">
      <c r="A602" s="2" t="s">
        <v>1213</v>
      </c>
      <c r="B602" s="2" t="s">
        <v>1214</v>
      </c>
      <c r="C602" t="s">
        <v>8</v>
      </c>
      <c r="D602">
        <v>0</v>
      </c>
      <c r="E602">
        <v>-1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-0.5</v>
      </c>
      <c r="X602">
        <v>0</v>
      </c>
      <c r="Y602">
        <v>0</v>
      </c>
      <c r="Z602">
        <v>-1</v>
      </c>
      <c r="AA602">
        <v>0</v>
      </c>
      <c r="AB602">
        <v>0</v>
      </c>
      <c r="AC602">
        <v>0</v>
      </c>
      <c r="AD602">
        <v>-0.5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</row>
    <row r="603" spans="1:39" x14ac:dyDescent="0.3">
      <c r="A603" s="2" t="s">
        <v>1215</v>
      </c>
      <c r="B603" s="2" t="s">
        <v>1216</v>
      </c>
      <c r="C603" t="s">
        <v>8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-21</v>
      </c>
      <c r="R603">
        <v>-7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-50</v>
      </c>
      <c r="AK603">
        <v>0</v>
      </c>
      <c r="AL603">
        <v>-90</v>
      </c>
      <c r="AM603">
        <v>0</v>
      </c>
    </row>
    <row r="604" spans="1:39" x14ac:dyDescent="0.3">
      <c r="A604" s="2" t="s">
        <v>1217</v>
      </c>
      <c r="B604" s="2" t="s">
        <v>1218</v>
      </c>
      <c r="C604" t="s">
        <v>8</v>
      </c>
      <c r="D604">
        <v>-2</v>
      </c>
      <c r="E604">
        <v>-3</v>
      </c>
      <c r="F604">
        <v>0</v>
      </c>
      <c r="G604">
        <v>-4</v>
      </c>
      <c r="H604">
        <v>-2</v>
      </c>
      <c r="I604">
        <v>-2</v>
      </c>
      <c r="J604">
        <v>0</v>
      </c>
      <c r="K604">
        <v>-7</v>
      </c>
      <c r="L604">
        <v>0</v>
      </c>
      <c r="M604">
        <v>0</v>
      </c>
      <c r="N604">
        <v>-2</v>
      </c>
      <c r="O604">
        <v>-3</v>
      </c>
      <c r="P604">
        <v>-1</v>
      </c>
      <c r="Q604">
        <v>-6</v>
      </c>
      <c r="R604">
        <v>0</v>
      </c>
      <c r="S604">
        <v>0</v>
      </c>
      <c r="T604">
        <v>0</v>
      </c>
      <c r="U604">
        <v>-3</v>
      </c>
      <c r="V604">
        <v>-6</v>
      </c>
      <c r="W604">
        <v>-5</v>
      </c>
      <c r="X604">
        <v>0</v>
      </c>
      <c r="Y604">
        <v>0</v>
      </c>
      <c r="Z604">
        <v>-3</v>
      </c>
      <c r="AA604">
        <v>0</v>
      </c>
      <c r="AB604">
        <v>-2</v>
      </c>
      <c r="AC604">
        <v>0</v>
      </c>
      <c r="AD604">
        <v>-2</v>
      </c>
      <c r="AE604">
        <v>-2</v>
      </c>
      <c r="AF604">
        <v>0</v>
      </c>
      <c r="AG604">
        <v>0</v>
      </c>
      <c r="AH604">
        <v>-6</v>
      </c>
      <c r="AI604">
        <v>-2</v>
      </c>
      <c r="AJ604">
        <v>-4</v>
      </c>
      <c r="AK604">
        <v>0</v>
      </c>
      <c r="AL604">
        <v>0</v>
      </c>
      <c r="AM604">
        <v>0</v>
      </c>
    </row>
    <row r="605" spans="1:39" x14ac:dyDescent="0.3">
      <c r="A605" s="2" t="s">
        <v>1219</v>
      </c>
      <c r="B605" s="2" t="s">
        <v>1220</v>
      </c>
      <c r="C605" t="s">
        <v>8</v>
      </c>
      <c r="D605">
        <v>0</v>
      </c>
      <c r="E605">
        <v>0</v>
      </c>
      <c r="F605">
        <v>0</v>
      </c>
      <c r="G605">
        <v>-2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-1</v>
      </c>
      <c r="O605">
        <v>-1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-1</v>
      </c>
      <c r="AB605">
        <v>0</v>
      </c>
      <c r="AC605">
        <v>-1</v>
      </c>
      <c r="AD605">
        <v>0</v>
      </c>
      <c r="AE605">
        <v>0</v>
      </c>
      <c r="AF605">
        <v>0</v>
      </c>
      <c r="AG605">
        <v>-4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</row>
    <row r="606" spans="1:39" x14ac:dyDescent="0.3">
      <c r="A606" s="2" t="s">
        <v>1221</v>
      </c>
      <c r="B606" s="2" t="s">
        <v>1222</v>
      </c>
      <c r="C606" t="s">
        <v>8</v>
      </c>
      <c r="D606">
        <v>0</v>
      </c>
      <c r="E606">
        <v>0</v>
      </c>
      <c r="F606">
        <v>-1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-2</v>
      </c>
      <c r="M606">
        <v>0</v>
      </c>
      <c r="N606">
        <v>0</v>
      </c>
      <c r="O606">
        <v>0</v>
      </c>
      <c r="P606">
        <v>-1</v>
      </c>
      <c r="Q606">
        <v>-1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-2</v>
      </c>
    </row>
    <row r="607" spans="1:39" x14ac:dyDescent="0.3">
      <c r="A607" s="2" t="s">
        <v>1223</v>
      </c>
      <c r="B607" s="2" t="s">
        <v>1224</v>
      </c>
      <c r="C607" t="s">
        <v>8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-10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</row>
    <row r="608" spans="1:39" x14ac:dyDescent="0.3">
      <c r="A608" s="2" t="s">
        <v>1225</v>
      </c>
      <c r="B608" s="2" t="s">
        <v>1226</v>
      </c>
      <c r="C608" t="s">
        <v>8</v>
      </c>
      <c r="D608">
        <v>0</v>
      </c>
      <c r="E608">
        <v>0</v>
      </c>
      <c r="F608">
        <v>-1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-1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</row>
    <row r="609" spans="1:39" x14ac:dyDescent="0.3">
      <c r="A609" s="2" t="s">
        <v>1227</v>
      </c>
      <c r="B609" s="2" t="s">
        <v>1228</v>
      </c>
      <c r="C609" t="s">
        <v>8</v>
      </c>
      <c r="D609">
        <v>-1</v>
      </c>
      <c r="E609">
        <v>0</v>
      </c>
      <c r="F609">
        <v>0</v>
      </c>
      <c r="G609">
        <v>0</v>
      </c>
      <c r="H609">
        <v>0</v>
      </c>
      <c r="I609">
        <v>-1</v>
      </c>
      <c r="J609">
        <v>0</v>
      </c>
      <c r="K609">
        <v>-1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-2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-1</v>
      </c>
      <c r="AD609">
        <v>0</v>
      </c>
      <c r="AE609">
        <v>0</v>
      </c>
      <c r="AF609">
        <v>0</v>
      </c>
      <c r="AG609">
        <v>0</v>
      </c>
      <c r="AH609">
        <v>-1</v>
      </c>
      <c r="AI609">
        <v>0</v>
      </c>
      <c r="AJ609">
        <v>-2</v>
      </c>
      <c r="AK609">
        <v>0</v>
      </c>
      <c r="AL609">
        <v>0</v>
      </c>
      <c r="AM609">
        <v>-2</v>
      </c>
    </row>
    <row r="610" spans="1:39" x14ac:dyDescent="0.3">
      <c r="A610" s="2" t="s">
        <v>1229</v>
      </c>
      <c r="B610" s="2" t="s">
        <v>1230</v>
      </c>
      <c r="C610" t="s">
        <v>8</v>
      </c>
      <c r="D610">
        <v>-1</v>
      </c>
      <c r="E610">
        <v>-1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-1</v>
      </c>
      <c r="L610">
        <v>0</v>
      </c>
      <c r="M610">
        <v>-2</v>
      </c>
      <c r="N610">
        <v>0</v>
      </c>
      <c r="O610">
        <v>-1</v>
      </c>
      <c r="P610">
        <v>-1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-1</v>
      </c>
      <c r="Z610">
        <v>0</v>
      </c>
      <c r="AA610">
        <v>0</v>
      </c>
      <c r="AB610">
        <v>-1</v>
      </c>
      <c r="AC610">
        <v>0</v>
      </c>
      <c r="AD610">
        <v>-2</v>
      </c>
      <c r="AE610">
        <v>0</v>
      </c>
      <c r="AF610">
        <v>0</v>
      </c>
      <c r="AG610">
        <v>-2</v>
      </c>
      <c r="AH610">
        <v>0</v>
      </c>
      <c r="AI610">
        <v>0</v>
      </c>
      <c r="AJ610">
        <v>0</v>
      </c>
      <c r="AK610">
        <v>-1</v>
      </c>
      <c r="AL610">
        <v>-2</v>
      </c>
      <c r="AM610">
        <v>-1</v>
      </c>
    </row>
    <row r="611" spans="1:39" x14ac:dyDescent="0.3">
      <c r="A611" s="2" t="s">
        <v>1231</v>
      </c>
      <c r="B611" s="2" t="s">
        <v>1232</v>
      </c>
      <c r="C611" t="s">
        <v>8</v>
      </c>
      <c r="D611">
        <v>0</v>
      </c>
      <c r="E611">
        <v>0</v>
      </c>
      <c r="F611">
        <v>-2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-3</v>
      </c>
      <c r="M611">
        <v>0</v>
      </c>
      <c r="N611">
        <v>0</v>
      </c>
      <c r="O611">
        <v>0</v>
      </c>
      <c r="P611">
        <v>-2</v>
      </c>
      <c r="Q611">
        <v>0</v>
      </c>
      <c r="R611">
        <v>0</v>
      </c>
      <c r="S611">
        <v>0</v>
      </c>
      <c r="T611">
        <v>-10</v>
      </c>
      <c r="U611">
        <v>0</v>
      </c>
      <c r="V611">
        <v>-2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-2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</row>
    <row r="612" spans="1:39" x14ac:dyDescent="0.3">
      <c r="A612" s="2" t="s">
        <v>1233</v>
      </c>
      <c r="B612" s="2" t="s">
        <v>1234</v>
      </c>
      <c r="C612" t="s">
        <v>8</v>
      </c>
      <c r="D612">
        <v>0</v>
      </c>
      <c r="E612">
        <v>0</v>
      </c>
      <c r="F612">
        <v>-1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-2</v>
      </c>
      <c r="T612">
        <v>0</v>
      </c>
      <c r="U612">
        <v>0</v>
      </c>
      <c r="V612">
        <v>0</v>
      </c>
      <c r="W612">
        <v>0</v>
      </c>
      <c r="X612">
        <v>-2</v>
      </c>
      <c r="Y612">
        <v>0</v>
      </c>
      <c r="Z612">
        <v>0</v>
      </c>
      <c r="AA612">
        <v>0</v>
      </c>
      <c r="AB612">
        <v>0</v>
      </c>
      <c r="AC612">
        <v>-3</v>
      </c>
      <c r="AD612">
        <v>-3</v>
      </c>
      <c r="AE612">
        <v>0</v>
      </c>
      <c r="AF612">
        <v>0</v>
      </c>
      <c r="AG612">
        <v>0</v>
      </c>
      <c r="AH612">
        <v>-2</v>
      </c>
      <c r="AI612">
        <v>0</v>
      </c>
      <c r="AJ612">
        <v>0</v>
      </c>
      <c r="AK612">
        <v>0</v>
      </c>
      <c r="AL612">
        <v>-2</v>
      </c>
      <c r="AM612">
        <v>0</v>
      </c>
    </row>
    <row r="613" spans="1:39" x14ac:dyDescent="0.3">
      <c r="A613" s="2" t="s">
        <v>1235</v>
      </c>
      <c r="B613" s="2" t="s">
        <v>1236</v>
      </c>
      <c r="C613" t="s">
        <v>8</v>
      </c>
      <c r="D613">
        <v>-6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-4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-12</v>
      </c>
      <c r="Z613">
        <v>0</v>
      </c>
      <c r="AA613">
        <v>0</v>
      </c>
      <c r="AB613">
        <v>0</v>
      </c>
      <c r="AC613">
        <v>0</v>
      </c>
      <c r="AD613">
        <v>-22</v>
      </c>
      <c r="AE613">
        <v>0</v>
      </c>
      <c r="AF613">
        <v>0</v>
      </c>
      <c r="AG613">
        <v>0</v>
      </c>
      <c r="AH613">
        <v>-1</v>
      </c>
      <c r="AI613">
        <v>0</v>
      </c>
      <c r="AJ613">
        <v>0</v>
      </c>
      <c r="AK613">
        <v>0</v>
      </c>
      <c r="AL613">
        <v>0</v>
      </c>
      <c r="AM613">
        <v>0</v>
      </c>
    </row>
    <row r="614" spans="1:39" x14ac:dyDescent="0.3">
      <c r="A614" s="2" t="s">
        <v>1237</v>
      </c>
      <c r="B614" s="2" t="s">
        <v>1238</v>
      </c>
      <c r="C614" t="s">
        <v>8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-1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-2</v>
      </c>
      <c r="S614">
        <v>0</v>
      </c>
      <c r="T614">
        <v>0</v>
      </c>
      <c r="U614">
        <v>0</v>
      </c>
      <c r="V614">
        <v>-2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-3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-3</v>
      </c>
    </row>
    <row r="615" spans="1:39" x14ac:dyDescent="0.3">
      <c r="A615" s="2" t="s">
        <v>1239</v>
      </c>
      <c r="B615" s="2" t="s">
        <v>1240</v>
      </c>
      <c r="C615" t="s">
        <v>976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-2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</row>
    <row r="616" spans="1:39" x14ac:dyDescent="0.3">
      <c r="A616" s="2" t="s">
        <v>1241</v>
      </c>
      <c r="B616" s="2" t="s">
        <v>1242</v>
      </c>
      <c r="C616" t="s">
        <v>8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-1</v>
      </c>
      <c r="P616">
        <v>-3</v>
      </c>
      <c r="Q616">
        <v>-1</v>
      </c>
      <c r="R616">
        <v>-2</v>
      </c>
      <c r="S616">
        <v>0</v>
      </c>
      <c r="T616">
        <v>0</v>
      </c>
      <c r="U616">
        <v>-1</v>
      </c>
      <c r="V616">
        <v>0</v>
      </c>
      <c r="W616">
        <v>0</v>
      </c>
      <c r="X616">
        <v>0</v>
      </c>
      <c r="Y616">
        <v>0</v>
      </c>
      <c r="Z616">
        <v>-2</v>
      </c>
      <c r="AA616">
        <v>0</v>
      </c>
      <c r="AB616">
        <v>-2</v>
      </c>
      <c r="AC616">
        <v>-5</v>
      </c>
      <c r="AD616">
        <v>-2</v>
      </c>
      <c r="AE616">
        <v>0</v>
      </c>
      <c r="AF616">
        <v>-2</v>
      </c>
      <c r="AG616">
        <v>-4</v>
      </c>
      <c r="AH616">
        <v>-2</v>
      </c>
      <c r="AI616">
        <v>0</v>
      </c>
      <c r="AJ616">
        <v>-2</v>
      </c>
      <c r="AK616">
        <v>0</v>
      </c>
      <c r="AL616">
        <v>0</v>
      </c>
      <c r="AM616">
        <v>0</v>
      </c>
    </row>
    <row r="617" spans="1:39" x14ac:dyDescent="0.3">
      <c r="A617" s="2" t="s">
        <v>1243</v>
      </c>
      <c r="B617" s="2" t="s">
        <v>1244</v>
      </c>
      <c r="C617" t="s">
        <v>8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-1</v>
      </c>
      <c r="W617">
        <v>0</v>
      </c>
      <c r="X617">
        <v>0</v>
      </c>
      <c r="Y617">
        <v>-4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-2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</row>
    <row r="618" spans="1:39" x14ac:dyDescent="0.3">
      <c r="A618" s="2" t="s">
        <v>1245</v>
      </c>
      <c r="B618" s="2" t="s">
        <v>1246</v>
      </c>
      <c r="C618" t="s">
        <v>8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-4</v>
      </c>
      <c r="AM618">
        <v>0</v>
      </c>
    </row>
    <row r="619" spans="1:39" x14ac:dyDescent="0.3">
      <c r="A619" s="2" t="s">
        <v>1247</v>
      </c>
      <c r="B619" s="2" t="s">
        <v>1248</v>
      </c>
      <c r="C619" t="s">
        <v>8</v>
      </c>
      <c r="D619">
        <v>0</v>
      </c>
      <c r="E619">
        <v>0</v>
      </c>
      <c r="F619">
        <v>-6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-48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-48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</row>
    <row r="620" spans="1:39" x14ac:dyDescent="0.3">
      <c r="A620" s="2" t="s">
        <v>1249</v>
      </c>
      <c r="B620" s="2" t="s">
        <v>1250</v>
      </c>
      <c r="C620" t="s">
        <v>20</v>
      </c>
      <c r="D620">
        <v>0</v>
      </c>
      <c r="E620">
        <v>-18173.475999999999</v>
      </c>
      <c r="F620">
        <v>0</v>
      </c>
      <c r="G620">
        <v>0</v>
      </c>
      <c r="H620">
        <v>-35579.915000000001</v>
      </c>
      <c r="I620">
        <v>0</v>
      </c>
      <c r="J620">
        <v>0</v>
      </c>
      <c r="K620">
        <v>-42757.047000000006</v>
      </c>
      <c r="L620">
        <v>0</v>
      </c>
      <c r="M620">
        <v>0</v>
      </c>
      <c r="N620">
        <v>-54678.7</v>
      </c>
      <c r="O620">
        <v>0</v>
      </c>
      <c r="P620">
        <v>0</v>
      </c>
      <c r="Q620">
        <v>0</v>
      </c>
      <c r="R620">
        <v>-46342.934000000001</v>
      </c>
      <c r="S620">
        <v>0</v>
      </c>
      <c r="T620">
        <v>-34223.656000000003</v>
      </c>
      <c r="U620">
        <v>0</v>
      </c>
      <c r="V620">
        <v>0</v>
      </c>
      <c r="W620">
        <v>-46440.825000000004</v>
      </c>
      <c r="X620">
        <v>0</v>
      </c>
      <c r="Y620">
        <v>0</v>
      </c>
      <c r="Z620">
        <v>-42711.648999999998</v>
      </c>
      <c r="AA620">
        <v>0</v>
      </c>
      <c r="AB620">
        <v>-47054.322</v>
      </c>
      <c r="AC620">
        <v>-1E-3</v>
      </c>
      <c r="AD620">
        <v>0</v>
      </c>
      <c r="AE620">
        <v>-38328.069000000003</v>
      </c>
      <c r="AF620">
        <v>0</v>
      </c>
      <c r="AG620">
        <v>0</v>
      </c>
      <c r="AH620">
        <v>0</v>
      </c>
      <c r="AI620">
        <v>-37889.921999999999</v>
      </c>
      <c r="AJ620">
        <v>0</v>
      </c>
      <c r="AK620">
        <v>-32717.667000000001</v>
      </c>
      <c r="AL620">
        <v>0</v>
      </c>
      <c r="AM620">
        <v>0</v>
      </c>
    </row>
    <row r="621" spans="1:39" x14ac:dyDescent="0.3">
      <c r="A621" s="2" t="s">
        <v>1251</v>
      </c>
      <c r="B621" s="2" t="s">
        <v>1252</v>
      </c>
      <c r="C621" t="s">
        <v>44</v>
      </c>
      <c r="D621">
        <v>-1</v>
      </c>
      <c r="E621">
        <v>-1</v>
      </c>
      <c r="F621">
        <v>-1</v>
      </c>
      <c r="G621">
        <v>-1</v>
      </c>
      <c r="H621">
        <v>-2</v>
      </c>
      <c r="I621">
        <v>-2</v>
      </c>
      <c r="J621">
        <v>-1</v>
      </c>
      <c r="K621">
        <v>-2</v>
      </c>
      <c r="L621">
        <v>-2</v>
      </c>
      <c r="M621">
        <v>-3</v>
      </c>
      <c r="N621">
        <v>-2</v>
      </c>
      <c r="O621">
        <v>-1</v>
      </c>
      <c r="P621">
        <v>-1</v>
      </c>
      <c r="Q621">
        <v>-2</v>
      </c>
      <c r="R621">
        <v>-1</v>
      </c>
      <c r="S621">
        <v>-2</v>
      </c>
      <c r="T621">
        <v>-2</v>
      </c>
      <c r="U621">
        <v>-2</v>
      </c>
      <c r="V621">
        <v>-1</v>
      </c>
      <c r="W621">
        <v>-3</v>
      </c>
      <c r="X621">
        <v>-4</v>
      </c>
      <c r="Y621">
        <v>-1</v>
      </c>
      <c r="Z621">
        <v>-1</v>
      </c>
      <c r="AA621">
        <v>-2</v>
      </c>
      <c r="AB621">
        <v>-2</v>
      </c>
      <c r="AC621">
        <v>-12</v>
      </c>
      <c r="AD621">
        <v>0</v>
      </c>
      <c r="AE621">
        <v>-2</v>
      </c>
      <c r="AF621">
        <v>-1</v>
      </c>
      <c r="AG621">
        <v>0</v>
      </c>
      <c r="AH621">
        <v>-3</v>
      </c>
      <c r="AI621">
        <v>-1</v>
      </c>
      <c r="AJ621">
        <v>-2</v>
      </c>
      <c r="AK621">
        <v>-1</v>
      </c>
      <c r="AL621">
        <v>-5</v>
      </c>
      <c r="AM621">
        <v>-2</v>
      </c>
    </row>
    <row r="622" spans="1:39" x14ac:dyDescent="0.3">
      <c r="A622" s="2" t="s">
        <v>1253</v>
      </c>
      <c r="B622" s="2" t="s">
        <v>1254</v>
      </c>
      <c r="C622" t="s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-3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-2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</row>
    <row r="623" spans="1:39" x14ac:dyDescent="0.3">
      <c r="A623" s="2" t="s">
        <v>1255</v>
      </c>
      <c r="B623" s="2" t="s">
        <v>1256</v>
      </c>
      <c r="C623" t="s">
        <v>8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-1</v>
      </c>
      <c r="P623">
        <v>-1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-1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-1</v>
      </c>
      <c r="AC623">
        <v>-1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</row>
    <row r="624" spans="1:39" x14ac:dyDescent="0.3">
      <c r="A624" s="2" t="s">
        <v>1257</v>
      </c>
      <c r="B624" s="2" t="s">
        <v>1258</v>
      </c>
      <c r="C624" t="s">
        <v>8</v>
      </c>
      <c r="D624">
        <v>-3</v>
      </c>
      <c r="E624">
        <v>-1</v>
      </c>
      <c r="F624">
        <v>-1</v>
      </c>
      <c r="G624">
        <v>0</v>
      </c>
      <c r="H624">
        <v>0</v>
      </c>
      <c r="I624">
        <v>0</v>
      </c>
      <c r="J624">
        <v>0</v>
      </c>
      <c r="K624">
        <v>-1</v>
      </c>
      <c r="L624">
        <v>0</v>
      </c>
      <c r="M624">
        <v>0</v>
      </c>
      <c r="N624">
        <v>-4</v>
      </c>
      <c r="O624">
        <v>0</v>
      </c>
      <c r="P624">
        <v>-5</v>
      </c>
      <c r="Q624">
        <v>0</v>
      </c>
      <c r="R624">
        <v>0</v>
      </c>
      <c r="S624">
        <v>0</v>
      </c>
      <c r="T624">
        <v>-1</v>
      </c>
      <c r="U624">
        <v>0</v>
      </c>
      <c r="V624">
        <v>-1</v>
      </c>
      <c r="W624">
        <v>0</v>
      </c>
      <c r="X624">
        <v>0</v>
      </c>
      <c r="Y624">
        <v>-3</v>
      </c>
      <c r="Z624">
        <v>0</v>
      </c>
      <c r="AA624">
        <v>-1</v>
      </c>
      <c r="AB624">
        <v>-6</v>
      </c>
      <c r="AC624">
        <v>0</v>
      </c>
      <c r="AD624">
        <v>-1</v>
      </c>
      <c r="AE624">
        <v>0</v>
      </c>
      <c r="AF624">
        <v>0</v>
      </c>
      <c r="AG624">
        <v>0</v>
      </c>
      <c r="AH624">
        <v>0</v>
      </c>
      <c r="AI624">
        <v>-4</v>
      </c>
      <c r="AJ624">
        <v>-4</v>
      </c>
      <c r="AK624">
        <v>-2</v>
      </c>
      <c r="AL624">
        <v>-2</v>
      </c>
      <c r="AM624">
        <v>0</v>
      </c>
    </row>
    <row r="625" spans="1:39" x14ac:dyDescent="0.3">
      <c r="A625" s="2" t="s">
        <v>1259</v>
      </c>
      <c r="B625" s="2" t="s">
        <v>1260</v>
      </c>
      <c r="C625" t="s">
        <v>8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-1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</row>
    <row r="626" spans="1:39" x14ac:dyDescent="0.3">
      <c r="A626" s="2" t="s">
        <v>1261</v>
      </c>
      <c r="B626" s="2" t="s">
        <v>1262</v>
      </c>
      <c r="C626" t="s">
        <v>8</v>
      </c>
      <c r="D626">
        <v>0</v>
      </c>
      <c r="E626">
        <v>0</v>
      </c>
      <c r="F626">
        <v>-1</v>
      </c>
      <c r="G626">
        <v>0</v>
      </c>
      <c r="H626">
        <v>0</v>
      </c>
      <c r="I626">
        <v>0</v>
      </c>
      <c r="J626">
        <v>0</v>
      </c>
      <c r="K626">
        <v>-2</v>
      </c>
      <c r="L626">
        <v>-2</v>
      </c>
      <c r="M626">
        <v>0</v>
      </c>
      <c r="N626">
        <v>0</v>
      </c>
      <c r="O626">
        <v>0</v>
      </c>
      <c r="P626">
        <v>-1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-2</v>
      </c>
      <c r="Y626">
        <v>-2</v>
      </c>
      <c r="Z626">
        <v>-2</v>
      </c>
      <c r="AA626">
        <v>0</v>
      </c>
      <c r="AB626">
        <v>-2</v>
      </c>
      <c r="AC626">
        <v>-4</v>
      </c>
      <c r="AD626">
        <v>-2</v>
      </c>
      <c r="AE626">
        <v>-2</v>
      </c>
      <c r="AF626">
        <v>0</v>
      </c>
      <c r="AG626">
        <v>0</v>
      </c>
      <c r="AH626">
        <v>0</v>
      </c>
      <c r="AI626">
        <v>-2</v>
      </c>
      <c r="AJ626">
        <v>0</v>
      </c>
      <c r="AK626">
        <v>0</v>
      </c>
      <c r="AL626">
        <v>-2</v>
      </c>
      <c r="AM626">
        <v>0</v>
      </c>
    </row>
    <row r="627" spans="1:39" x14ac:dyDescent="0.3">
      <c r="A627" s="2" t="s">
        <v>1263</v>
      </c>
      <c r="B627" s="2" t="s">
        <v>1264</v>
      </c>
      <c r="C627" t="s">
        <v>8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-4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</row>
    <row r="628" spans="1:39" x14ac:dyDescent="0.3">
      <c r="A628" s="2" t="s">
        <v>1265</v>
      </c>
      <c r="B628" s="2" t="s">
        <v>1266</v>
      </c>
      <c r="C628" t="s">
        <v>8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-1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-1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</row>
    <row r="629" spans="1:39" x14ac:dyDescent="0.3">
      <c r="A629" s="2" t="s">
        <v>1267</v>
      </c>
      <c r="B629" s="2" t="s">
        <v>1268</v>
      </c>
      <c r="C629" t="s">
        <v>8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-2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-1</v>
      </c>
      <c r="AL629">
        <v>0</v>
      </c>
      <c r="AM629">
        <v>0</v>
      </c>
    </row>
    <row r="630" spans="1:39" x14ac:dyDescent="0.3">
      <c r="A630" s="2" t="s">
        <v>1269</v>
      </c>
      <c r="B630" s="2" t="s">
        <v>1270</v>
      </c>
      <c r="C630" t="s">
        <v>8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-4</v>
      </c>
      <c r="J630">
        <v>0</v>
      </c>
      <c r="K630">
        <v>-2</v>
      </c>
      <c r="L630">
        <v>0</v>
      </c>
      <c r="M630">
        <v>0</v>
      </c>
      <c r="N630">
        <v>0</v>
      </c>
      <c r="O630">
        <v>0</v>
      </c>
      <c r="P630">
        <v>-5</v>
      </c>
      <c r="Q630">
        <v>0</v>
      </c>
      <c r="R630">
        <v>-2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-3</v>
      </c>
      <c r="AC630">
        <v>-5</v>
      </c>
      <c r="AD630">
        <v>-6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</row>
    <row r="631" spans="1:39" x14ac:dyDescent="0.3">
      <c r="A631" s="2" t="s">
        <v>1271</v>
      </c>
      <c r="B631" s="2" t="s">
        <v>1272</v>
      </c>
      <c r="C631" t="s">
        <v>8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-1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-3</v>
      </c>
      <c r="AC631">
        <v>-9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</row>
    <row r="632" spans="1:39" x14ac:dyDescent="0.3">
      <c r="A632" s="2" t="s">
        <v>1273</v>
      </c>
      <c r="B632" s="2" t="s">
        <v>1274</v>
      </c>
      <c r="C632" t="s">
        <v>8</v>
      </c>
      <c r="D632">
        <v>-1</v>
      </c>
      <c r="E632">
        <v>-3</v>
      </c>
      <c r="F632">
        <v>-1</v>
      </c>
      <c r="G632">
        <v>0</v>
      </c>
      <c r="H632">
        <v>-1</v>
      </c>
      <c r="I632">
        <v>-1</v>
      </c>
      <c r="J632">
        <v>0</v>
      </c>
      <c r="K632">
        <v>-2</v>
      </c>
      <c r="L632">
        <v>-2</v>
      </c>
      <c r="M632">
        <v>-4</v>
      </c>
      <c r="N632">
        <v>0</v>
      </c>
      <c r="O632">
        <v>-5</v>
      </c>
      <c r="P632">
        <v>0</v>
      </c>
      <c r="Q632">
        <v>-2</v>
      </c>
      <c r="R632">
        <v>-1</v>
      </c>
      <c r="S632">
        <v>0</v>
      </c>
      <c r="T632">
        <v>0</v>
      </c>
      <c r="U632">
        <v>-3</v>
      </c>
      <c r="V632">
        <v>-1</v>
      </c>
      <c r="W632">
        <v>-2</v>
      </c>
      <c r="X632">
        <v>-3</v>
      </c>
      <c r="Y632">
        <v>-4</v>
      </c>
      <c r="Z632">
        <v>0</v>
      </c>
      <c r="AA632">
        <v>0</v>
      </c>
      <c r="AB632">
        <v>-1</v>
      </c>
      <c r="AC632">
        <v>-4</v>
      </c>
      <c r="AD632">
        <v>-7</v>
      </c>
      <c r="AE632">
        <v>-3</v>
      </c>
      <c r="AF632">
        <v>0</v>
      </c>
      <c r="AG632">
        <v>0</v>
      </c>
      <c r="AH632">
        <v>-4</v>
      </c>
      <c r="AI632">
        <v>-1</v>
      </c>
      <c r="AJ632">
        <v>0</v>
      </c>
      <c r="AK632">
        <v>-2</v>
      </c>
      <c r="AL632">
        <v>0</v>
      </c>
      <c r="AM632">
        <v>-2</v>
      </c>
    </row>
    <row r="633" spans="1:39" x14ac:dyDescent="0.3">
      <c r="A633" s="2" t="s">
        <v>1275</v>
      </c>
      <c r="B633" s="2" t="s">
        <v>1276</v>
      </c>
      <c r="C633" t="s">
        <v>20</v>
      </c>
      <c r="D633">
        <v>-97831</v>
      </c>
      <c r="E633">
        <v>-86483.520000000004</v>
      </c>
      <c r="F633">
        <v>-35953.43</v>
      </c>
      <c r="G633">
        <v>-143399.56</v>
      </c>
      <c r="H633">
        <v>-111728.482</v>
      </c>
      <c r="I633">
        <v>-131899.32999999999</v>
      </c>
      <c r="J633">
        <v>-155513.32</v>
      </c>
      <c r="K633">
        <v>-104449.18</v>
      </c>
      <c r="L633">
        <v>-132078.72</v>
      </c>
      <c r="M633">
        <v>-160469.12</v>
      </c>
      <c r="N633">
        <v>-82733.960000000006</v>
      </c>
      <c r="O633">
        <v>-130151.37299999999</v>
      </c>
      <c r="P633">
        <v>-92977.407000000007</v>
      </c>
      <c r="Q633">
        <v>-70975.649000000005</v>
      </c>
      <c r="R633">
        <v>-92485.286999999997</v>
      </c>
      <c r="S633">
        <v>-140098.78099999999</v>
      </c>
      <c r="T633">
        <v>-115263.291</v>
      </c>
      <c r="U633">
        <v>-149700.48000000001</v>
      </c>
      <c r="V633">
        <v>-129885.731</v>
      </c>
      <c r="W633">
        <v>-102229.62699999999</v>
      </c>
      <c r="X633">
        <v>-142190.204</v>
      </c>
      <c r="Y633">
        <v>-154228.337</v>
      </c>
      <c r="Z633">
        <v>-119053.351</v>
      </c>
      <c r="AA633">
        <v>-144586</v>
      </c>
      <c r="AB633">
        <v>-34605.741000000002</v>
      </c>
      <c r="AC633">
        <v>-65140.3</v>
      </c>
      <c r="AD633">
        <v>-157761.35999999999</v>
      </c>
      <c r="AE633">
        <v>-113387.951</v>
      </c>
      <c r="AF633">
        <v>-158230</v>
      </c>
      <c r="AG633">
        <v>-152580.01999999999</v>
      </c>
      <c r="AH633">
        <v>-154664.42000000001</v>
      </c>
      <c r="AI633">
        <v>-79819.928</v>
      </c>
      <c r="AJ633">
        <v>-133049.93</v>
      </c>
      <c r="AK633">
        <v>-118907.35799999999</v>
      </c>
      <c r="AL633">
        <v>-156415.01</v>
      </c>
      <c r="AM633">
        <v>-146849</v>
      </c>
    </row>
    <row r="634" spans="1:39" x14ac:dyDescent="0.3">
      <c r="A634" s="2" t="s">
        <v>1277</v>
      </c>
      <c r="B634" s="2" t="s">
        <v>1278</v>
      </c>
      <c r="C634" t="s">
        <v>8</v>
      </c>
      <c r="D634">
        <v>-9</v>
      </c>
      <c r="E634">
        <v>-4</v>
      </c>
      <c r="F634">
        <v>-20</v>
      </c>
      <c r="G634">
        <v>-7</v>
      </c>
      <c r="H634">
        <v>-4</v>
      </c>
      <c r="I634">
        <v>0</v>
      </c>
      <c r="J634">
        <v>-1</v>
      </c>
      <c r="K634">
        <v>-3</v>
      </c>
      <c r="L634">
        <v>0</v>
      </c>
      <c r="M634">
        <v>-5</v>
      </c>
      <c r="N634">
        <v>0</v>
      </c>
      <c r="O634">
        <v>0</v>
      </c>
      <c r="P634">
        <v>-20</v>
      </c>
      <c r="Q634">
        <v>0</v>
      </c>
      <c r="R634">
        <v>0</v>
      </c>
      <c r="S634">
        <v>-3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-1</v>
      </c>
      <c r="AA634">
        <v>0</v>
      </c>
      <c r="AB634">
        <v>-20</v>
      </c>
      <c r="AC634">
        <v>-86</v>
      </c>
      <c r="AD634">
        <v>-40</v>
      </c>
      <c r="AE634">
        <v>0</v>
      </c>
      <c r="AF634">
        <v>0</v>
      </c>
      <c r="AG634">
        <v>-2</v>
      </c>
      <c r="AH634">
        <v>0</v>
      </c>
      <c r="AI634">
        <v>-23</v>
      </c>
      <c r="AJ634">
        <v>-2</v>
      </c>
      <c r="AK634">
        <v>-1</v>
      </c>
      <c r="AL634">
        <v>0</v>
      </c>
      <c r="AM634">
        <v>0</v>
      </c>
    </row>
    <row r="635" spans="1:39" x14ac:dyDescent="0.3">
      <c r="A635" s="2" t="s">
        <v>1279</v>
      </c>
      <c r="B635" s="2" t="s">
        <v>1280</v>
      </c>
      <c r="C635" t="s">
        <v>8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-1</v>
      </c>
      <c r="O635">
        <v>0</v>
      </c>
      <c r="P635">
        <v>0</v>
      </c>
      <c r="Q635">
        <v>0</v>
      </c>
      <c r="R635">
        <v>-1</v>
      </c>
      <c r="S635">
        <v>0</v>
      </c>
      <c r="T635">
        <v>-1</v>
      </c>
      <c r="U635">
        <v>0</v>
      </c>
      <c r="V635">
        <v>0</v>
      </c>
      <c r="W635">
        <v>0</v>
      </c>
      <c r="X635">
        <v>-1</v>
      </c>
      <c r="Y635">
        <v>0</v>
      </c>
      <c r="Z635">
        <v>0</v>
      </c>
      <c r="AA635">
        <v>-2</v>
      </c>
      <c r="AB635">
        <v>0</v>
      </c>
      <c r="AC635">
        <v>0</v>
      </c>
      <c r="AD635">
        <v>0</v>
      </c>
      <c r="AE635">
        <v>0</v>
      </c>
      <c r="AF635">
        <v>-2</v>
      </c>
      <c r="AG635">
        <v>0</v>
      </c>
      <c r="AH635">
        <v>0</v>
      </c>
      <c r="AI635">
        <v>-1</v>
      </c>
      <c r="AJ635">
        <v>0</v>
      </c>
      <c r="AK635">
        <v>-1</v>
      </c>
      <c r="AL635">
        <v>0</v>
      </c>
      <c r="AM635">
        <v>0</v>
      </c>
    </row>
    <row r="636" spans="1:39" x14ac:dyDescent="0.3">
      <c r="A636" s="2" t="s">
        <v>1281</v>
      </c>
      <c r="B636" s="2" t="s">
        <v>1282</v>
      </c>
      <c r="C636" t="s">
        <v>8</v>
      </c>
      <c r="D636">
        <v>-1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-1</v>
      </c>
      <c r="AE636">
        <v>0</v>
      </c>
      <c r="AF636">
        <v>-1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-1</v>
      </c>
      <c r="AM636">
        <v>0</v>
      </c>
    </row>
    <row r="637" spans="1:39" x14ac:dyDescent="0.3">
      <c r="A637" s="2" t="s">
        <v>1283</v>
      </c>
      <c r="B637" s="2" t="s">
        <v>1284</v>
      </c>
      <c r="C637" t="s">
        <v>8</v>
      </c>
      <c r="D637">
        <v>0</v>
      </c>
      <c r="E637">
        <v>0</v>
      </c>
      <c r="F637">
        <v>0</v>
      </c>
      <c r="G637">
        <v>0</v>
      </c>
      <c r="H637">
        <v>-1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-1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-2</v>
      </c>
      <c r="AJ637">
        <v>0</v>
      </c>
      <c r="AK637">
        <v>0</v>
      </c>
      <c r="AL637">
        <v>0</v>
      </c>
      <c r="AM637">
        <v>0</v>
      </c>
    </row>
    <row r="638" spans="1:39" x14ac:dyDescent="0.3">
      <c r="A638" s="2" t="s">
        <v>1285</v>
      </c>
      <c r="B638" s="2" t="s">
        <v>1286</v>
      </c>
      <c r="C638" t="s">
        <v>8</v>
      </c>
      <c r="D638">
        <v>-2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-1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-4</v>
      </c>
      <c r="Y638">
        <v>0</v>
      </c>
      <c r="Z638">
        <v>0</v>
      </c>
      <c r="AA638">
        <v>0</v>
      </c>
      <c r="AB638">
        <v>-1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-1</v>
      </c>
      <c r="AK638">
        <v>0</v>
      </c>
      <c r="AL638">
        <v>0</v>
      </c>
      <c r="AM638">
        <v>0</v>
      </c>
    </row>
    <row r="639" spans="1:39" x14ac:dyDescent="0.3">
      <c r="A639" s="2" t="s">
        <v>1287</v>
      </c>
      <c r="B639" s="2" t="s">
        <v>1288</v>
      </c>
      <c r="C639" t="s">
        <v>8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-1</v>
      </c>
      <c r="N639">
        <v>0</v>
      </c>
      <c r="O639">
        <v>0</v>
      </c>
      <c r="P639">
        <v>0</v>
      </c>
      <c r="Q639">
        <v>-3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-2</v>
      </c>
      <c r="Z639">
        <v>0</v>
      </c>
      <c r="AA639">
        <v>0</v>
      </c>
      <c r="AB639">
        <v>0</v>
      </c>
      <c r="AC639">
        <v>0</v>
      </c>
      <c r="AD639">
        <v>-3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-2</v>
      </c>
    </row>
    <row r="640" spans="1:39" x14ac:dyDescent="0.3">
      <c r="A640" s="2" t="s">
        <v>1289</v>
      </c>
      <c r="B640" s="2" t="s">
        <v>1290</v>
      </c>
      <c r="C640" t="s">
        <v>8</v>
      </c>
      <c r="D640">
        <v>0</v>
      </c>
      <c r="E640">
        <v>-2</v>
      </c>
      <c r="F640">
        <v>-1</v>
      </c>
      <c r="G640">
        <v>-1</v>
      </c>
      <c r="H640">
        <v>-1</v>
      </c>
      <c r="I640">
        <v>0</v>
      </c>
      <c r="J640">
        <v>-1</v>
      </c>
      <c r="K640">
        <v>0</v>
      </c>
      <c r="L640">
        <v>0</v>
      </c>
      <c r="M640">
        <v>-1</v>
      </c>
      <c r="N640">
        <v>-1</v>
      </c>
      <c r="O640">
        <v>0</v>
      </c>
      <c r="P640">
        <v>0</v>
      </c>
      <c r="Q640">
        <v>-2</v>
      </c>
      <c r="R640">
        <v>-1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-2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-2</v>
      </c>
      <c r="AE640">
        <v>0</v>
      </c>
      <c r="AF640">
        <v>0</v>
      </c>
      <c r="AG640">
        <v>0</v>
      </c>
      <c r="AH640">
        <v>0</v>
      </c>
      <c r="AI640">
        <v>-2</v>
      </c>
      <c r="AJ640">
        <v>0</v>
      </c>
      <c r="AK640">
        <v>0</v>
      </c>
      <c r="AL640">
        <v>0</v>
      </c>
      <c r="AM640">
        <v>0</v>
      </c>
    </row>
    <row r="641" spans="1:39" x14ac:dyDescent="0.3">
      <c r="A641" s="2" t="s">
        <v>1291</v>
      </c>
      <c r="B641" s="2" t="s">
        <v>1292</v>
      </c>
      <c r="C641" t="s">
        <v>8</v>
      </c>
      <c r="D641">
        <v>0</v>
      </c>
      <c r="E641">
        <v>-2</v>
      </c>
      <c r="F641">
        <v>0</v>
      </c>
      <c r="G641">
        <v>-2</v>
      </c>
      <c r="H641">
        <v>-3</v>
      </c>
      <c r="I641">
        <v>0</v>
      </c>
      <c r="J641">
        <v>0</v>
      </c>
      <c r="K641">
        <v>-3</v>
      </c>
      <c r="L641">
        <v>-3</v>
      </c>
      <c r="M641">
        <v>0</v>
      </c>
      <c r="N641">
        <v>0</v>
      </c>
      <c r="O641">
        <v>-2</v>
      </c>
      <c r="P641">
        <v>0</v>
      </c>
      <c r="Q641">
        <v>0</v>
      </c>
      <c r="R641">
        <v>-2</v>
      </c>
      <c r="S641">
        <v>0</v>
      </c>
      <c r="T641">
        <v>0</v>
      </c>
      <c r="U641">
        <v>0</v>
      </c>
      <c r="V641">
        <v>-2</v>
      </c>
      <c r="W641">
        <v>0</v>
      </c>
      <c r="X641">
        <v>-2</v>
      </c>
      <c r="Y641">
        <v>0</v>
      </c>
      <c r="Z641">
        <v>-2</v>
      </c>
      <c r="AA641">
        <v>0</v>
      </c>
      <c r="AB641">
        <v>0</v>
      </c>
      <c r="AC641">
        <v>-4</v>
      </c>
      <c r="AD641">
        <v>0</v>
      </c>
      <c r="AE641">
        <v>0</v>
      </c>
      <c r="AF641">
        <v>0</v>
      </c>
      <c r="AG641">
        <v>-2</v>
      </c>
      <c r="AH641">
        <v>0</v>
      </c>
      <c r="AI641">
        <v>-2</v>
      </c>
      <c r="AJ641">
        <v>0</v>
      </c>
      <c r="AK641">
        <v>-2</v>
      </c>
      <c r="AL641">
        <v>0</v>
      </c>
      <c r="AM641">
        <v>-2</v>
      </c>
    </row>
    <row r="642" spans="1:39" x14ac:dyDescent="0.3">
      <c r="A642" s="2" t="s">
        <v>1293</v>
      </c>
      <c r="B642" s="2" t="s">
        <v>1294</v>
      </c>
      <c r="C642" t="s">
        <v>8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-2</v>
      </c>
      <c r="T642">
        <v>0</v>
      </c>
      <c r="U642">
        <v>-2</v>
      </c>
      <c r="V642">
        <v>-2</v>
      </c>
      <c r="W642">
        <v>-2</v>
      </c>
      <c r="X642">
        <v>0</v>
      </c>
      <c r="Y642">
        <v>0</v>
      </c>
      <c r="Z642">
        <v>-3</v>
      </c>
      <c r="AA642">
        <v>-1</v>
      </c>
      <c r="AB642">
        <v>0</v>
      </c>
      <c r="AC642">
        <v>0</v>
      </c>
      <c r="AD642">
        <v>0</v>
      </c>
      <c r="AE642">
        <v>-2</v>
      </c>
      <c r="AF642">
        <v>0</v>
      </c>
      <c r="AG642">
        <v>0</v>
      </c>
      <c r="AH642">
        <v>0</v>
      </c>
      <c r="AI642">
        <v>0</v>
      </c>
      <c r="AJ642">
        <v>-1</v>
      </c>
      <c r="AK642">
        <v>-1</v>
      </c>
      <c r="AL642">
        <v>0</v>
      </c>
      <c r="AM642">
        <v>-2</v>
      </c>
    </row>
    <row r="643" spans="1:39" x14ac:dyDescent="0.3">
      <c r="A643" s="2" t="s">
        <v>1295</v>
      </c>
      <c r="B643" s="2" t="s">
        <v>1296</v>
      </c>
      <c r="C643" t="s">
        <v>130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-30</v>
      </c>
      <c r="AB643">
        <v>-50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</row>
    <row r="644" spans="1:39" x14ac:dyDescent="0.3">
      <c r="A644" s="2" t="s">
        <v>1297</v>
      </c>
      <c r="B644" s="2" t="s">
        <v>1298</v>
      </c>
      <c r="C644" t="s">
        <v>976</v>
      </c>
      <c r="D644">
        <v>0</v>
      </c>
      <c r="E644">
        <v>0</v>
      </c>
      <c r="F644">
        <v>-5</v>
      </c>
      <c r="G644">
        <v>0</v>
      </c>
      <c r="H644">
        <v>0</v>
      </c>
      <c r="I644">
        <v>0</v>
      </c>
      <c r="J644">
        <v>0</v>
      </c>
      <c r="K644">
        <v>-15</v>
      </c>
      <c r="L644">
        <v>0</v>
      </c>
      <c r="M644">
        <v>-4</v>
      </c>
      <c r="N644">
        <v>0</v>
      </c>
      <c r="O644">
        <v>-4</v>
      </c>
      <c r="P644">
        <v>-3</v>
      </c>
      <c r="Q644">
        <v>0</v>
      </c>
      <c r="R644">
        <v>0</v>
      </c>
      <c r="S644">
        <v>0</v>
      </c>
      <c r="T644">
        <v>-5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-5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</row>
    <row r="645" spans="1:39" x14ac:dyDescent="0.3">
      <c r="A645" s="2" t="s">
        <v>1299</v>
      </c>
      <c r="B645" s="2" t="s">
        <v>1300</v>
      </c>
      <c r="C645" t="s">
        <v>283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-40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-170</v>
      </c>
      <c r="AC645">
        <v>-24.47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</row>
    <row r="646" spans="1:39" x14ac:dyDescent="0.3">
      <c r="A646" s="2" t="s">
        <v>1301</v>
      </c>
      <c r="B646" s="2" t="s">
        <v>1302</v>
      </c>
      <c r="C646" t="s">
        <v>130</v>
      </c>
      <c r="D646">
        <v>0</v>
      </c>
      <c r="E646">
        <v>-5</v>
      </c>
      <c r="F646">
        <v>0</v>
      </c>
      <c r="G646">
        <v>0</v>
      </c>
      <c r="H646">
        <v>0</v>
      </c>
      <c r="I646">
        <v>-8</v>
      </c>
      <c r="J646">
        <v>0</v>
      </c>
      <c r="K646">
        <v>-5</v>
      </c>
      <c r="L646">
        <v>-5</v>
      </c>
      <c r="M646">
        <v>0</v>
      </c>
      <c r="N646">
        <v>0</v>
      </c>
      <c r="O646">
        <v>-5</v>
      </c>
      <c r="P646">
        <v>0</v>
      </c>
      <c r="Q646">
        <v>0</v>
      </c>
      <c r="R646">
        <v>-2</v>
      </c>
      <c r="S646">
        <v>0</v>
      </c>
      <c r="T646">
        <v>0</v>
      </c>
      <c r="U646">
        <v>0</v>
      </c>
      <c r="V646">
        <v>0</v>
      </c>
      <c r="W646">
        <v>-5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-5</v>
      </c>
      <c r="AE646">
        <v>-10</v>
      </c>
      <c r="AF646">
        <v>0</v>
      </c>
      <c r="AG646">
        <v>0</v>
      </c>
      <c r="AH646">
        <v>0</v>
      </c>
      <c r="AI646">
        <v>-10</v>
      </c>
      <c r="AJ646">
        <v>-5</v>
      </c>
      <c r="AK646">
        <v>0</v>
      </c>
      <c r="AL646">
        <v>0</v>
      </c>
      <c r="AM646">
        <v>0</v>
      </c>
    </row>
    <row r="647" spans="1:39" x14ac:dyDescent="0.3">
      <c r="A647" s="2" t="s">
        <v>1303</v>
      </c>
      <c r="B647" s="2" t="s">
        <v>1304</v>
      </c>
      <c r="C647" t="s">
        <v>8</v>
      </c>
      <c r="D647">
        <v>0</v>
      </c>
      <c r="E647">
        <v>0</v>
      </c>
      <c r="F647">
        <v>0</v>
      </c>
      <c r="G647">
        <v>-20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-100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-6</v>
      </c>
      <c r="AJ647">
        <v>0</v>
      </c>
      <c r="AK647">
        <v>0</v>
      </c>
      <c r="AL647">
        <v>0</v>
      </c>
      <c r="AM647">
        <v>0</v>
      </c>
    </row>
    <row r="648" spans="1:39" x14ac:dyDescent="0.3">
      <c r="A648" s="2" t="s">
        <v>1305</v>
      </c>
      <c r="B648" s="2" t="s">
        <v>1306</v>
      </c>
      <c r="C648" t="s">
        <v>8</v>
      </c>
      <c r="D648">
        <v>0</v>
      </c>
      <c r="E648">
        <v>0</v>
      </c>
      <c r="F648">
        <v>0</v>
      </c>
      <c r="G648">
        <v>0</v>
      </c>
      <c r="H648">
        <v>-2</v>
      </c>
      <c r="I648">
        <v>-2</v>
      </c>
      <c r="J648">
        <v>0</v>
      </c>
      <c r="K648">
        <v>0</v>
      </c>
      <c r="L648">
        <v>-1</v>
      </c>
      <c r="M648">
        <v>0</v>
      </c>
      <c r="N648">
        <v>-2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-4</v>
      </c>
      <c r="U648">
        <v>0</v>
      </c>
      <c r="V648">
        <v>0</v>
      </c>
      <c r="W648">
        <v>0</v>
      </c>
      <c r="X648">
        <v>0</v>
      </c>
      <c r="Y648">
        <v>-2</v>
      </c>
      <c r="Z648">
        <v>-2</v>
      </c>
      <c r="AA648">
        <v>0</v>
      </c>
      <c r="AB648">
        <v>0</v>
      </c>
      <c r="AC648">
        <v>-4</v>
      </c>
      <c r="AD648">
        <v>0</v>
      </c>
      <c r="AE648">
        <v>-6</v>
      </c>
      <c r="AF648">
        <v>-2</v>
      </c>
      <c r="AG648">
        <v>0</v>
      </c>
      <c r="AH648">
        <v>0</v>
      </c>
      <c r="AI648">
        <v>-2</v>
      </c>
      <c r="AJ648">
        <v>0</v>
      </c>
      <c r="AK648">
        <v>-4</v>
      </c>
      <c r="AL648">
        <v>0</v>
      </c>
      <c r="AM648">
        <v>0</v>
      </c>
    </row>
    <row r="649" spans="1:39" x14ac:dyDescent="0.3">
      <c r="A649" s="2" t="s">
        <v>1307</v>
      </c>
      <c r="B649" s="2" t="s">
        <v>1308</v>
      </c>
      <c r="C649" t="s">
        <v>8</v>
      </c>
      <c r="D649">
        <v>0</v>
      </c>
      <c r="E649">
        <v>0</v>
      </c>
      <c r="F649">
        <v>0</v>
      </c>
      <c r="G649">
        <v>0</v>
      </c>
      <c r="H649">
        <v>-1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-1</v>
      </c>
      <c r="AM649">
        <v>0</v>
      </c>
    </row>
    <row r="650" spans="1:39" x14ac:dyDescent="0.3">
      <c r="A650" s="2" t="s">
        <v>1309</v>
      </c>
      <c r="B650" s="2" t="s">
        <v>1310</v>
      </c>
      <c r="C650" t="s">
        <v>8</v>
      </c>
      <c r="D650">
        <v>-1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-1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-7</v>
      </c>
      <c r="AL650">
        <v>0</v>
      </c>
      <c r="AM650">
        <v>0</v>
      </c>
    </row>
    <row r="651" spans="1:39" x14ac:dyDescent="0.3">
      <c r="A651" s="2" t="s">
        <v>1311</v>
      </c>
      <c r="B651" s="2" t="s">
        <v>1312</v>
      </c>
      <c r="C651" t="s">
        <v>8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-100</v>
      </c>
      <c r="AA651">
        <v>0</v>
      </c>
      <c r="AB651">
        <v>0</v>
      </c>
      <c r="AC651">
        <v>-15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</row>
    <row r="652" spans="1:39" x14ac:dyDescent="0.3">
      <c r="A652" s="2" t="s">
        <v>1313</v>
      </c>
      <c r="B652" s="2" t="s">
        <v>1314</v>
      </c>
      <c r="C652" t="s">
        <v>8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-1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-1</v>
      </c>
      <c r="AL652">
        <v>0</v>
      </c>
      <c r="AM652">
        <v>0</v>
      </c>
    </row>
    <row r="653" spans="1:39" x14ac:dyDescent="0.3">
      <c r="A653" s="2" t="s">
        <v>1315</v>
      </c>
      <c r="B653" s="2" t="s">
        <v>1316</v>
      </c>
      <c r="C653" t="s">
        <v>130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-2</v>
      </c>
      <c r="W653">
        <v>0</v>
      </c>
      <c r="X653">
        <v>-4</v>
      </c>
      <c r="Y653">
        <v>-2</v>
      </c>
      <c r="Z653">
        <v>0</v>
      </c>
      <c r="AA653">
        <v>-1</v>
      </c>
      <c r="AB653">
        <v>0</v>
      </c>
      <c r="AC653">
        <v>-10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</row>
    <row r="654" spans="1:39" x14ac:dyDescent="0.3">
      <c r="A654" s="2" t="s">
        <v>1317</v>
      </c>
      <c r="B654" s="2" t="s">
        <v>1318</v>
      </c>
      <c r="C654" t="s">
        <v>8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-1</v>
      </c>
      <c r="O654">
        <v>0</v>
      </c>
      <c r="P654">
        <v>0</v>
      </c>
      <c r="Q654">
        <v>0</v>
      </c>
      <c r="R654">
        <v>-1</v>
      </c>
      <c r="S654">
        <v>0</v>
      </c>
      <c r="T654">
        <v>-1</v>
      </c>
      <c r="U654">
        <v>0</v>
      </c>
      <c r="V654">
        <v>0</v>
      </c>
      <c r="W654">
        <v>0</v>
      </c>
      <c r="X654">
        <v>-1</v>
      </c>
      <c r="Y654">
        <v>0</v>
      </c>
      <c r="Z654">
        <v>0</v>
      </c>
      <c r="AA654">
        <v>-2</v>
      </c>
      <c r="AB654">
        <v>0</v>
      </c>
      <c r="AC654">
        <v>0</v>
      </c>
      <c r="AD654">
        <v>0</v>
      </c>
      <c r="AE654">
        <v>0</v>
      </c>
      <c r="AF654">
        <v>-1</v>
      </c>
      <c r="AG654">
        <v>0</v>
      </c>
      <c r="AH654">
        <v>0</v>
      </c>
      <c r="AI654">
        <v>-1</v>
      </c>
      <c r="AJ654">
        <v>0</v>
      </c>
      <c r="AK654">
        <v>-1</v>
      </c>
      <c r="AL654">
        <v>0</v>
      </c>
      <c r="AM654">
        <v>0</v>
      </c>
    </row>
    <row r="655" spans="1:39" x14ac:dyDescent="0.3">
      <c r="A655" s="2" t="s">
        <v>1319</v>
      </c>
      <c r="B655" s="2" t="s">
        <v>1320</v>
      </c>
      <c r="C655" t="s">
        <v>8</v>
      </c>
      <c r="D655">
        <v>0</v>
      </c>
      <c r="E655">
        <v>0</v>
      </c>
      <c r="F655">
        <v>-1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-1</v>
      </c>
      <c r="Y655">
        <v>-1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-2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-1</v>
      </c>
      <c r="AL655">
        <v>0</v>
      </c>
      <c r="AM655">
        <v>0</v>
      </c>
    </row>
    <row r="656" spans="1:39" x14ac:dyDescent="0.3">
      <c r="A656" s="2" t="s">
        <v>1321</v>
      </c>
      <c r="B656" s="2" t="s">
        <v>1322</v>
      </c>
      <c r="C656" t="s">
        <v>8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-2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-1</v>
      </c>
      <c r="V656">
        <v>0</v>
      </c>
      <c r="W656">
        <v>0</v>
      </c>
      <c r="X656">
        <v>0</v>
      </c>
      <c r="Y656">
        <v>-2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-2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</row>
    <row r="657" spans="1:39" x14ac:dyDescent="0.3">
      <c r="A657" s="2" t="s">
        <v>1323</v>
      </c>
      <c r="B657" s="2" t="s">
        <v>1324</v>
      </c>
      <c r="C657" t="s">
        <v>8</v>
      </c>
      <c r="D657">
        <v>-2</v>
      </c>
      <c r="E657">
        <v>-2</v>
      </c>
      <c r="F657">
        <v>0</v>
      </c>
      <c r="G657">
        <v>-1</v>
      </c>
      <c r="H657">
        <v>-2</v>
      </c>
      <c r="I657">
        <v>-2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-2</v>
      </c>
      <c r="R657">
        <v>0</v>
      </c>
      <c r="S657">
        <v>0</v>
      </c>
      <c r="T657">
        <v>-2</v>
      </c>
      <c r="U657">
        <v>0</v>
      </c>
      <c r="V657">
        <v>0</v>
      </c>
      <c r="W657">
        <v>0</v>
      </c>
      <c r="X657">
        <v>0</v>
      </c>
      <c r="Y657">
        <v>-1</v>
      </c>
      <c r="Z657">
        <v>-2</v>
      </c>
      <c r="AA657">
        <v>0</v>
      </c>
      <c r="AB657">
        <v>-2</v>
      </c>
      <c r="AC657">
        <v>0</v>
      </c>
      <c r="AD657">
        <v>0</v>
      </c>
      <c r="AE657">
        <v>0</v>
      </c>
      <c r="AF657">
        <v>0</v>
      </c>
      <c r="AG657">
        <v>-9</v>
      </c>
      <c r="AH657">
        <v>-4</v>
      </c>
      <c r="AI657">
        <v>0</v>
      </c>
      <c r="AJ657">
        <v>0</v>
      </c>
      <c r="AK657">
        <v>0</v>
      </c>
      <c r="AL657">
        <v>0</v>
      </c>
      <c r="AM657">
        <v>0</v>
      </c>
    </row>
    <row r="658" spans="1:39" x14ac:dyDescent="0.3">
      <c r="A658" s="2" t="s">
        <v>1325</v>
      </c>
      <c r="B658" s="2" t="s">
        <v>1326</v>
      </c>
      <c r="C658" t="s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-1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-8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</row>
    <row r="659" spans="1:39" x14ac:dyDescent="0.3">
      <c r="A659" s="2" t="s">
        <v>1327</v>
      </c>
      <c r="B659" s="2" t="s">
        <v>1328</v>
      </c>
      <c r="C659" t="s">
        <v>130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-20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-40</v>
      </c>
      <c r="Q659">
        <v>0</v>
      </c>
      <c r="R659">
        <v>0</v>
      </c>
      <c r="S659">
        <v>0</v>
      </c>
      <c r="T659">
        <v>-10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-20</v>
      </c>
      <c r="AG659">
        <v>0</v>
      </c>
      <c r="AH659">
        <v>0</v>
      </c>
      <c r="AI659">
        <v>0</v>
      </c>
      <c r="AJ659">
        <v>-30</v>
      </c>
      <c r="AK659">
        <v>0</v>
      </c>
      <c r="AL659">
        <v>0</v>
      </c>
      <c r="AM659">
        <v>-20</v>
      </c>
    </row>
    <row r="660" spans="1:39" x14ac:dyDescent="0.3">
      <c r="A660" s="2" t="s">
        <v>1329</v>
      </c>
      <c r="B660" s="2" t="s">
        <v>1330</v>
      </c>
      <c r="C660" t="s">
        <v>8</v>
      </c>
      <c r="D660">
        <v>0</v>
      </c>
      <c r="E660">
        <v>0</v>
      </c>
      <c r="F660">
        <v>0</v>
      </c>
      <c r="G660">
        <v>-1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-4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-6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-2</v>
      </c>
      <c r="AJ660">
        <v>0</v>
      </c>
      <c r="AK660">
        <v>0</v>
      </c>
      <c r="AL660">
        <v>0</v>
      </c>
      <c r="AM660">
        <v>0</v>
      </c>
    </row>
    <row r="661" spans="1:39" x14ac:dyDescent="0.3">
      <c r="A661" s="2" t="s">
        <v>1331</v>
      </c>
      <c r="B661" s="2" t="s">
        <v>1332</v>
      </c>
      <c r="C661" t="s">
        <v>8</v>
      </c>
      <c r="D661">
        <v>-4</v>
      </c>
      <c r="E661">
        <v>0</v>
      </c>
      <c r="F661">
        <v>-16</v>
      </c>
      <c r="G661">
        <v>0</v>
      </c>
      <c r="H661">
        <v>-1</v>
      </c>
      <c r="I661">
        <v>-7</v>
      </c>
      <c r="J661">
        <v>-2</v>
      </c>
      <c r="K661">
        <v>-2</v>
      </c>
      <c r="L661">
        <v>0</v>
      </c>
      <c r="M661">
        <v>-1</v>
      </c>
      <c r="N661">
        <v>-2</v>
      </c>
      <c r="O661">
        <v>-3</v>
      </c>
      <c r="P661">
        <v>-7</v>
      </c>
      <c r="Q661">
        <v>-10</v>
      </c>
      <c r="R661">
        <v>0</v>
      </c>
      <c r="S661">
        <v>0</v>
      </c>
      <c r="T661">
        <v>-1</v>
      </c>
      <c r="U661">
        <v>0</v>
      </c>
      <c r="V661">
        <v>-3</v>
      </c>
      <c r="W661">
        <v>-3</v>
      </c>
      <c r="X661">
        <v>-4</v>
      </c>
      <c r="Y661">
        <v>-6</v>
      </c>
      <c r="Z661">
        <v>-3</v>
      </c>
      <c r="AA661">
        <v>-2</v>
      </c>
      <c r="AB661">
        <v>-2</v>
      </c>
      <c r="AC661">
        <v>-17</v>
      </c>
      <c r="AD661">
        <v>-2</v>
      </c>
      <c r="AE661">
        <v>0</v>
      </c>
      <c r="AF661">
        <v>0</v>
      </c>
      <c r="AG661">
        <v>-3</v>
      </c>
      <c r="AH661">
        <v>-6</v>
      </c>
      <c r="AI661">
        <v>-1</v>
      </c>
      <c r="AJ661">
        <v>-4</v>
      </c>
      <c r="AK661">
        <v>0</v>
      </c>
      <c r="AL661">
        <v>-7</v>
      </c>
      <c r="AM661">
        <v>0</v>
      </c>
    </row>
    <row r="662" spans="1:39" x14ac:dyDescent="0.3">
      <c r="A662" s="2" t="s">
        <v>1333</v>
      </c>
      <c r="B662" s="2" t="s">
        <v>1334</v>
      </c>
      <c r="C662" t="s">
        <v>20</v>
      </c>
      <c r="D662">
        <v>-18520.658000000003</v>
      </c>
      <c r="E662">
        <v>-7646.0670000000009</v>
      </c>
      <c r="F662">
        <v>-5758.4320000000007</v>
      </c>
      <c r="G662">
        <v>-16197.516</v>
      </c>
      <c r="H662">
        <v>-16737.78</v>
      </c>
      <c r="I662">
        <v>-20427.099999999999</v>
      </c>
      <c r="J662">
        <v>-18777.64</v>
      </c>
      <c r="K662">
        <v>-17488.030999999999</v>
      </c>
      <c r="L662">
        <v>-11905.614</v>
      </c>
      <c r="M662">
        <v>-17935.2</v>
      </c>
      <c r="N662">
        <v>-12859.566999999999</v>
      </c>
      <c r="O662">
        <v>-12106.117999999999</v>
      </c>
      <c r="P662">
        <v>-17598.067999999999</v>
      </c>
      <c r="Q662">
        <v>-6620.3230000000003</v>
      </c>
      <c r="R662">
        <v>-9872.9750000000004</v>
      </c>
      <c r="S662">
        <v>-13796.584999999999</v>
      </c>
      <c r="T662">
        <v>-13869.509999999998</v>
      </c>
      <c r="U662">
        <v>-10757.235000000001</v>
      </c>
      <c r="V662">
        <v>-14238.207999999999</v>
      </c>
      <c r="W662">
        <v>-16491.155999999999</v>
      </c>
      <c r="X662">
        <v>-11887.71</v>
      </c>
      <c r="Y662">
        <v>-16254.72</v>
      </c>
      <c r="Z662">
        <v>-19978.329999999998</v>
      </c>
      <c r="AA662">
        <v>-12886.028</v>
      </c>
      <c r="AB662">
        <v>-6937.5030000000006</v>
      </c>
      <c r="AC662">
        <v>-40983.908000000003</v>
      </c>
      <c r="AD662">
        <v>-17113.638999999999</v>
      </c>
      <c r="AE662">
        <v>-15935.316999999999</v>
      </c>
      <c r="AF662">
        <v>-23228.995000000003</v>
      </c>
      <c r="AG662">
        <v>-18114.474999999999</v>
      </c>
      <c r="AH662">
        <v>-19073.830000000002</v>
      </c>
      <c r="AI662">
        <v>-13865.988999999998</v>
      </c>
      <c r="AJ662">
        <v>-17244.537</v>
      </c>
      <c r="AK662">
        <v>-17285.989999999998</v>
      </c>
      <c r="AL662">
        <v>-21480.038</v>
      </c>
      <c r="AM662">
        <v>-20519.883000000002</v>
      </c>
    </row>
    <row r="663" spans="1:39" x14ac:dyDescent="0.3">
      <c r="A663" s="2" t="s">
        <v>1335</v>
      </c>
      <c r="B663" s="2" t="s">
        <v>1336</v>
      </c>
      <c r="C663" t="s">
        <v>8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-1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</row>
    <row r="664" spans="1:39" x14ac:dyDescent="0.3">
      <c r="A664" s="2" t="s">
        <v>1337</v>
      </c>
      <c r="B664" s="2" t="s">
        <v>1338</v>
      </c>
      <c r="C664" t="s">
        <v>8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-8</v>
      </c>
      <c r="R664">
        <v>0</v>
      </c>
      <c r="S664">
        <v>-7</v>
      </c>
      <c r="T664">
        <v>0</v>
      </c>
      <c r="U664">
        <v>0</v>
      </c>
      <c r="V664">
        <v>0</v>
      </c>
      <c r="W664">
        <v>-7</v>
      </c>
      <c r="X664">
        <v>-7</v>
      </c>
      <c r="Y664">
        <v>0</v>
      </c>
      <c r="Z664">
        <v>0</v>
      </c>
      <c r="AA664">
        <v>-7</v>
      </c>
      <c r="AB664">
        <v>0</v>
      </c>
      <c r="AC664">
        <v>0</v>
      </c>
      <c r="AD664">
        <v>0</v>
      </c>
      <c r="AE664">
        <v>0</v>
      </c>
      <c r="AF664">
        <v>-7</v>
      </c>
      <c r="AG664">
        <v>-7</v>
      </c>
      <c r="AH664">
        <v>-14</v>
      </c>
      <c r="AI664">
        <v>-7</v>
      </c>
      <c r="AJ664">
        <v>-21</v>
      </c>
      <c r="AK664">
        <v>-7</v>
      </c>
      <c r="AL664">
        <v>-7</v>
      </c>
      <c r="AM664">
        <v>0</v>
      </c>
    </row>
    <row r="665" spans="1:39" x14ac:dyDescent="0.3">
      <c r="A665" s="2" t="s">
        <v>1339</v>
      </c>
      <c r="B665" s="2" t="s">
        <v>1340</v>
      </c>
      <c r="C665" t="s">
        <v>8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-2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-8</v>
      </c>
      <c r="AL665">
        <v>-60</v>
      </c>
      <c r="AM665">
        <v>-300</v>
      </c>
    </row>
    <row r="666" spans="1:39" x14ac:dyDescent="0.3">
      <c r="A666" s="2" t="s">
        <v>1341</v>
      </c>
      <c r="B666" s="2" t="s">
        <v>1342</v>
      </c>
      <c r="C666" t="s">
        <v>44</v>
      </c>
      <c r="D666">
        <v>-11</v>
      </c>
      <c r="E666">
        <v>-5</v>
      </c>
      <c r="F666">
        <v>-6</v>
      </c>
      <c r="G666">
        <v>-2</v>
      </c>
      <c r="H666">
        <v>-4</v>
      </c>
      <c r="I666">
        <v>-3</v>
      </c>
      <c r="J666">
        <v>-1</v>
      </c>
      <c r="K666">
        <v>-7</v>
      </c>
      <c r="L666">
        <v>-3</v>
      </c>
      <c r="M666">
        <v>-6</v>
      </c>
      <c r="N666">
        <v>-2</v>
      </c>
      <c r="O666">
        <v>-1</v>
      </c>
      <c r="P666">
        <v>-5</v>
      </c>
      <c r="Q666">
        <v>-11</v>
      </c>
      <c r="R666">
        <v>-4</v>
      </c>
      <c r="S666">
        <v>-6</v>
      </c>
      <c r="T666">
        <v>-7</v>
      </c>
      <c r="U666">
        <v>-1</v>
      </c>
      <c r="V666">
        <v>-7</v>
      </c>
      <c r="W666">
        <v>-4</v>
      </c>
      <c r="X666">
        <v>-5</v>
      </c>
      <c r="Y666">
        <v>-4</v>
      </c>
      <c r="Z666">
        <v>-7</v>
      </c>
      <c r="AA666">
        <v>-5</v>
      </c>
      <c r="AB666">
        <v>-8</v>
      </c>
      <c r="AC666">
        <v>-10</v>
      </c>
      <c r="AD666">
        <v>-2</v>
      </c>
      <c r="AE666">
        <v>-7</v>
      </c>
      <c r="AF666">
        <v>-8</v>
      </c>
      <c r="AG666">
        <v>-11</v>
      </c>
      <c r="AH666">
        <v>-1</v>
      </c>
      <c r="AI666">
        <v>-4</v>
      </c>
      <c r="AJ666">
        <v>-10</v>
      </c>
      <c r="AK666">
        <v>-9</v>
      </c>
      <c r="AL666">
        <v>-21</v>
      </c>
      <c r="AM666">
        <v>-9</v>
      </c>
    </row>
    <row r="667" spans="1:39" x14ac:dyDescent="0.3">
      <c r="A667" s="2" t="s">
        <v>1343</v>
      </c>
      <c r="B667" s="2" t="s">
        <v>1344</v>
      </c>
      <c r="C667" t="s">
        <v>8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-1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-1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-1</v>
      </c>
      <c r="AJ667">
        <v>-3</v>
      </c>
      <c r="AK667">
        <v>0</v>
      </c>
      <c r="AL667">
        <v>0</v>
      </c>
      <c r="AM667">
        <v>0</v>
      </c>
    </row>
    <row r="668" spans="1:39" x14ac:dyDescent="0.3">
      <c r="A668" s="2" t="s">
        <v>1345</v>
      </c>
      <c r="B668" s="2" t="s">
        <v>1346</v>
      </c>
      <c r="C668" t="s">
        <v>8</v>
      </c>
      <c r="D668">
        <v>-725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-130</v>
      </c>
      <c r="Q668">
        <v>-1120</v>
      </c>
      <c r="R668">
        <v>0</v>
      </c>
      <c r="S668">
        <v>0</v>
      </c>
      <c r="T668">
        <v>0</v>
      </c>
      <c r="U668">
        <v>0</v>
      </c>
      <c r="V668">
        <v>-100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-440</v>
      </c>
      <c r="AC668">
        <v>-1055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-200</v>
      </c>
      <c r="AJ668">
        <v>0</v>
      </c>
      <c r="AK668">
        <v>0</v>
      </c>
      <c r="AL668">
        <v>0</v>
      </c>
      <c r="AM668">
        <v>0</v>
      </c>
    </row>
    <row r="669" spans="1:39" x14ac:dyDescent="0.3">
      <c r="A669" s="2" t="s">
        <v>1347</v>
      </c>
      <c r="B669" s="2" t="s">
        <v>1348</v>
      </c>
      <c r="C669" t="s">
        <v>8</v>
      </c>
      <c r="D669">
        <v>0</v>
      </c>
      <c r="E669">
        <v>-2</v>
      </c>
      <c r="F669">
        <v>-3</v>
      </c>
      <c r="G669">
        <v>0</v>
      </c>
      <c r="H669">
        <v>0</v>
      </c>
      <c r="I669">
        <v>0</v>
      </c>
      <c r="J669">
        <v>-1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-1</v>
      </c>
      <c r="T669">
        <v>0</v>
      </c>
      <c r="U669">
        <v>0</v>
      </c>
      <c r="V669">
        <v>-2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-2</v>
      </c>
      <c r="AD669">
        <v>0</v>
      </c>
      <c r="AE669">
        <v>0</v>
      </c>
      <c r="AF669">
        <v>0</v>
      </c>
      <c r="AG669">
        <v>-1</v>
      </c>
      <c r="AH669">
        <v>0</v>
      </c>
      <c r="AI669">
        <v>-4</v>
      </c>
      <c r="AJ669">
        <v>0</v>
      </c>
      <c r="AK669">
        <v>-5</v>
      </c>
      <c r="AL669">
        <v>0</v>
      </c>
      <c r="AM669">
        <v>0</v>
      </c>
    </row>
    <row r="670" spans="1:39" x14ac:dyDescent="0.3">
      <c r="A670" s="2" t="s">
        <v>1349</v>
      </c>
      <c r="B670" s="2" t="s">
        <v>1350</v>
      </c>
      <c r="C670" t="s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-12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</row>
    <row r="671" spans="1:39" x14ac:dyDescent="0.3">
      <c r="A671" s="2" t="s">
        <v>1351</v>
      </c>
      <c r="B671" s="2" t="s">
        <v>1352</v>
      </c>
      <c r="C671" t="s">
        <v>976</v>
      </c>
      <c r="D671">
        <v>-1</v>
      </c>
      <c r="E671">
        <v>-2</v>
      </c>
      <c r="F671">
        <v>0</v>
      </c>
      <c r="G671">
        <v>0</v>
      </c>
      <c r="H671">
        <v>0</v>
      </c>
      <c r="I671">
        <v>-5</v>
      </c>
      <c r="J671">
        <v>-1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-1</v>
      </c>
      <c r="AM671">
        <v>0</v>
      </c>
    </row>
    <row r="672" spans="1:39" x14ac:dyDescent="0.3">
      <c r="A672" s="2" t="s">
        <v>1353</v>
      </c>
      <c r="B672" s="2" t="s">
        <v>1354</v>
      </c>
      <c r="C672" t="s">
        <v>8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-2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</row>
    <row r="673" spans="1:39" x14ac:dyDescent="0.3">
      <c r="A673" s="2" t="s">
        <v>1355</v>
      </c>
      <c r="B673" s="2" t="s">
        <v>1356</v>
      </c>
      <c r="C673" t="s">
        <v>8</v>
      </c>
      <c r="D673">
        <v>0</v>
      </c>
      <c r="E673">
        <v>-2</v>
      </c>
      <c r="F673">
        <v>0</v>
      </c>
      <c r="G673">
        <v>0</v>
      </c>
      <c r="H673">
        <v>-1</v>
      </c>
      <c r="I673">
        <v>-1</v>
      </c>
      <c r="J673">
        <v>0</v>
      </c>
      <c r="K673">
        <v>0</v>
      </c>
      <c r="L673">
        <v>0</v>
      </c>
      <c r="M673">
        <v>-3</v>
      </c>
      <c r="N673">
        <v>0</v>
      </c>
      <c r="O673">
        <v>0</v>
      </c>
      <c r="P673">
        <v>0</v>
      </c>
      <c r="Q673">
        <v>0</v>
      </c>
      <c r="R673">
        <v>-2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-8</v>
      </c>
      <c r="Y673">
        <v>0</v>
      </c>
      <c r="Z673">
        <v>0</v>
      </c>
      <c r="AA673">
        <v>0</v>
      </c>
      <c r="AB673">
        <v>0</v>
      </c>
      <c r="AC673">
        <v>-7</v>
      </c>
      <c r="AD673">
        <v>-2</v>
      </c>
      <c r="AE673">
        <v>-1</v>
      </c>
      <c r="AF673">
        <v>0</v>
      </c>
      <c r="AG673">
        <v>-3</v>
      </c>
      <c r="AH673">
        <v>-2</v>
      </c>
      <c r="AI673">
        <v>-2</v>
      </c>
      <c r="AJ673">
        <v>0</v>
      </c>
      <c r="AK673">
        <v>0</v>
      </c>
      <c r="AL673">
        <v>-1</v>
      </c>
      <c r="AM673">
        <v>0</v>
      </c>
    </row>
    <row r="674" spans="1:39" x14ac:dyDescent="0.3">
      <c r="A674" s="2" t="s">
        <v>1357</v>
      </c>
      <c r="B674" s="2" t="s">
        <v>1358</v>
      </c>
      <c r="C674" t="s">
        <v>8</v>
      </c>
      <c r="D674">
        <v>0</v>
      </c>
      <c r="E674">
        <v>0</v>
      </c>
      <c r="F674">
        <v>0</v>
      </c>
      <c r="G674">
        <v>-1</v>
      </c>
      <c r="H674">
        <v>0</v>
      </c>
      <c r="I674">
        <v>0</v>
      </c>
      <c r="J674">
        <v>0</v>
      </c>
      <c r="K674">
        <v>-16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-1</v>
      </c>
      <c r="T674">
        <v>0</v>
      </c>
      <c r="U674">
        <v>0</v>
      </c>
      <c r="V674">
        <v>-4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-2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-1</v>
      </c>
      <c r="AM674">
        <v>0</v>
      </c>
    </row>
    <row r="675" spans="1:39" x14ac:dyDescent="0.3">
      <c r="A675" s="2" t="s">
        <v>1359</v>
      </c>
      <c r="B675" s="2" t="s">
        <v>1360</v>
      </c>
      <c r="C675" t="s">
        <v>8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-1</v>
      </c>
      <c r="AI675">
        <v>0</v>
      </c>
      <c r="AJ675">
        <v>0</v>
      </c>
      <c r="AK675">
        <v>0</v>
      </c>
      <c r="AL675">
        <v>0</v>
      </c>
      <c r="AM675">
        <v>0</v>
      </c>
    </row>
    <row r="676" spans="1:39" x14ac:dyDescent="0.3">
      <c r="A676" s="2" t="s">
        <v>1361</v>
      </c>
      <c r="B676" s="2" t="s">
        <v>1362</v>
      </c>
      <c r="C676" t="s">
        <v>976</v>
      </c>
      <c r="D676">
        <v>-280</v>
      </c>
      <c r="E676">
        <v>-210</v>
      </c>
      <c r="F676">
        <v>-60</v>
      </c>
      <c r="G676">
        <v>0</v>
      </c>
      <c r="H676">
        <v>-517</v>
      </c>
      <c r="I676">
        <v>-10</v>
      </c>
      <c r="J676">
        <v>0</v>
      </c>
      <c r="K676">
        <v>-20</v>
      </c>
      <c r="L676">
        <v>-200</v>
      </c>
      <c r="M676">
        <v>-260</v>
      </c>
      <c r="N676">
        <v>-7</v>
      </c>
      <c r="O676">
        <v>0</v>
      </c>
      <c r="P676">
        <v>-460</v>
      </c>
      <c r="Q676">
        <v>0</v>
      </c>
      <c r="R676">
        <v>0</v>
      </c>
      <c r="S676">
        <v>0</v>
      </c>
      <c r="T676">
        <v>-512</v>
      </c>
      <c r="U676">
        <v>0</v>
      </c>
      <c r="V676">
        <v>-60</v>
      </c>
      <c r="W676">
        <v>0</v>
      </c>
      <c r="X676">
        <v>-410</v>
      </c>
      <c r="Y676">
        <v>0</v>
      </c>
      <c r="Z676">
        <v>0</v>
      </c>
      <c r="AA676">
        <v>0</v>
      </c>
      <c r="AB676">
        <v>-400</v>
      </c>
      <c r="AC676">
        <v>0</v>
      </c>
      <c r="AD676">
        <v>-20</v>
      </c>
      <c r="AE676">
        <v>0</v>
      </c>
      <c r="AF676">
        <v>-140</v>
      </c>
      <c r="AG676">
        <v>-240</v>
      </c>
      <c r="AH676">
        <v>0</v>
      </c>
      <c r="AI676">
        <v>-20</v>
      </c>
      <c r="AJ676">
        <v>-380</v>
      </c>
      <c r="AK676">
        <v>-200</v>
      </c>
      <c r="AL676">
        <v>0</v>
      </c>
      <c r="AM676">
        <v>0</v>
      </c>
    </row>
    <row r="677" spans="1:39" x14ac:dyDescent="0.3">
      <c r="A677" s="2" t="s">
        <v>1363</v>
      </c>
      <c r="B677" s="2" t="s">
        <v>1364</v>
      </c>
      <c r="C677" t="s">
        <v>8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-1</v>
      </c>
      <c r="AJ677">
        <v>0</v>
      </c>
      <c r="AK677">
        <v>0</v>
      </c>
      <c r="AL677">
        <v>0</v>
      </c>
      <c r="AM677">
        <v>0</v>
      </c>
    </row>
    <row r="678" spans="1:39" x14ac:dyDescent="0.3">
      <c r="A678" s="2" t="s">
        <v>1365</v>
      </c>
      <c r="B678" s="2" t="s">
        <v>1366</v>
      </c>
      <c r="C678" t="s">
        <v>8</v>
      </c>
      <c r="D678">
        <v>-2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-2</v>
      </c>
      <c r="L678">
        <v>0</v>
      </c>
      <c r="M678">
        <v>0</v>
      </c>
      <c r="N678">
        <v>0</v>
      </c>
      <c r="O678">
        <v>-16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-2</v>
      </c>
      <c r="AB678">
        <v>0</v>
      </c>
      <c r="AC678">
        <v>0</v>
      </c>
      <c r="AD678">
        <v>0</v>
      </c>
      <c r="AE678">
        <v>0</v>
      </c>
      <c r="AF678">
        <v>-16</v>
      </c>
      <c r="AG678">
        <v>0</v>
      </c>
      <c r="AH678">
        <v>0</v>
      </c>
      <c r="AI678">
        <v>-14</v>
      </c>
      <c r="AJ678">
        <v>0</v>
      </c>
      <c r="AK678">
        <v>0</v>
      </c>
      <c r="AL678">
        <v>0</v>
      </c>
      <c r="AM678">
        <v>0</v>
      </c>
    </row>
    <row r="679" spans="1:39" x14ac:dyDescent="0.3">
      <c r="A679" s="2" t="s">
        <v>1367</v>
      </c>
      <c r="B679" s="2" t="s">
        <v>1368</v>
      </c>
      <c r="C679" t="s">
        <v>8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-1</v>
      </c>
      <c r="AG679">
        <v>1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</row>
    <row r="680" spans="1:39" x14ac:dyDescent="0.3">
      <c r="A680" s="2" t="s">
        <v>1369</v>
      </c>
      <c r="B680" s="2" t="s">
        <v>1370</v>
      </c>
      <c r="C680" t="s">
        <v>8</v>
      </c>
      <c r="D680">
        <v>0</v>
      </c>
      <c r="E680">
        <v>-50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-80</v>
      </c>
      <c r="P680">
        <v>-70</v>
      </c>
      <c r="Q680">
        <v>-230</v>
      </c>
      <c r="R680">
        <v>-30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-80</v>
      </c>
      <c r="Y680">
        <v>-90</v>
      </c>
      <c r="Z680">
        <v>-60</v>
      </c>
      <c r="AA680">
        <v>-130</v>
      </c>
      <c r="AB680">
        <v>-70</v>
      </c>
      <c r="AC680">
        <v>0</v>
      </c>
      <c r="AD680">
        <v>0</v>
      </c>
      <c r="AE680">
        <v>0</v>
      </c>
      <c r="AF680">
        <v>0</v>
      </c>
      <c r="AG680">
        <v>-800</v>
      </c>
      <c r="AH680">
        <v>0</v>
      </c>
      <c r="AI680">
        <v>-130</v>
      </c>
      <c r="AJ680">
        <v>0</v>
      </c>
      <c r="AK680">
        <v>0</v>
      </c>
      <c r="AL680">
        <v>0</v>
      </c>
      <c r="AM680">
        <v>0</v>
      </c>
    </row>
    <row r="681" spans="1:39" x14ac:dyDescent="0.3">
      <c r="A681" s="2" t="s">
        <v>1371</v>
      </c>
      <c r="B681" s="2" t="s">
        <v>1372</v>
      </c>
      <c r="C681" t="s">
        <v>8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-1</v>
      </c>
      <c r="O681">
        <v>-2</v>
      </c>
      <c r="P681">
        <v>-10</v>
      </c>
      <c r="Q681">
        <v>0</v>
      </c>
      <c r="R681">
        <v>-3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-2</v>
      </c>
      <c r="AM681">
        <v>0</v>
      </c>
    </row>
    <row r="682" spans="1:39" x14ac:dyDescent="0.3">
      <c r="A682" s="2" t="s">
        <v>1373</v>
      </c>
      <c r="B682" s="2" t="s">
        <v>1374</v>
      </c>
      <c r="C682" t="s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-2</v>
      </c>
      <c r="O682">
        <v>0</v>
      </c>
      <c r="P682">
        <v>-2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-1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-3</v>
      </c>
      <c r="AL682">
        <v>0</v>
      </c>
      <c r="AM682">
        <v>0</v>
      </c>
    </row>
    <row r="683" spans="1:39" x14ac:dyDescent="0.3">
      <c r="A683" s="2" t="s">
        <v>1375</v>
      </c>
      <c r="B683" s="2" t="s">
        <v>1376</v>
      </c>
      <c r="C683" t="s">
        <v>8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-1</v>
      </c>
      <c r="AB683">
        <v>0</v>
      </c>
      <c r="AC683">
        <v>-2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-3</v>
      </c>
      <c r="AL683">
        <v>0</v>
      </c>
      <c r="AM683">
        <v>0</v>
      </c>
    </row>
    <row r="684" spans="1:39" x14ac:dyDescent="0.3">
      <c r="A684" s="2" t="s">
        <v>1377</v>
      </c>
      <c r="B684" s="2" t="s">
        <v>1378</v>
      </c>
      <c r="C684" t="s">
        <v>130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-153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</row>
    <row r="685" spans="1:39" x14ac:dyDescent="0.3">
      <c r="A685" s="2" t="s">
        <v>1379</v>
      </c>
      <c r="B685" s="2" t="s">
        <v>1380</v>
      </c>
      <c r="C685" t="s">
        <v>8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-3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-2</v>
      </c>
      <c r="Q685">
        <v>-3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-2</v>
      </c>
      <c r="AB685">
        <v>0</v>
      </c>
      <c r="AC685">
        <v>-1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-2</v>
      </c>
      <c r="AM685">
        <v>0</v>
      </c>
    </row>
    <row r="686" spans="1:39" x14ac:dyDescent="0.3">
      <c r="A686" s="2" t="s">
        <v>1381</v>
      </c>
      <c r="B686" s="2" t="s">
        <v>1382</v>
      </c>
      <c r="C686" t="s">
        <v>8</v>
      </c>
      <c r="D686">
        <v>0</v>
      </c>
      <c r="E686">
        <v>0</v>
      </c>
      <c r="F686">
        <v>-7</v>
      </c>
      <c r="G686">
        <v>0</v>
      </c>
      <c r="H686">
        <v>0</v>
      </c>
      <c r="I686">
        <v>0</v>
      </c>
      <c r="J686">
        <v>-1</v>
      </c>
      <c r="K686">
        <v>0</v>
      </c>
      <c r="L686">
        <v>0</v>
      </c>
      <c r="M686">
        <v>0</v>
      </c>
      <c r="N686">
        <v>-1</v>
      </c>
      <c r="O686">
        <v>-2</v>
      </c>
      <c r="P686">
        <v>-6</v>
      </c>
      <c r="Q686">
        <v>-20</v>
      </c>
      <c r="R686">
        <v>0</v>
      </c>
      <c r="S686">
        <v>0</v>
      </c>
      <c r="T686">
        <v>0</v>
      </c>
      <c r="U686">
        <v>-4</v>
      </c>
      <c r="V686">
        <v>0</v>
      </c>
      <c r="W686">
        <v>0</v>
      </c>
      <c r="X686">
        <v>0</v>
      </c>
      <c r="Y686">
        <v>-1</v>
      </c>
      <c r="Z686">
        <v>-1</v>
      </c>
      <c r="AA686">
        <v>0</v>
      </c>
      <c r="AB686">
        <v>-1</v>
      </c>
      <c r="AC686">
        <v>-2</v>
      </c>
      <c r="AD686">
        <v>0</v>
      </c>
      <c r="AE686">
        <v>0</v>
      </c>
      <c r="AF686">
        <v>-1</v>
      </c>
      <c r="AG686">
        <v>0</v>
      </c>
      <c r="AH686">
        <v>-2</v>
      </c>
      <c r="AI686">
        <v>0</v>
      </c>
      <c r="AJ686">
        <v>0</v>
      </c>
      <c r="AK686">
        <v>-4</v>
      </c>
      <c r="AL686">
        <v>0</v>
      </c>
      <c r="AM686">
        <v>0</v>
      </c>
    </row>
    <row r="687" spans="1:39" x14ac:dyDescent="0.3">
      <c r="A687" s="2" t="s">
        <v>1383</v>
      </c>
      <c r="B687" s="2" t="s">
        <v>1384</v>
      </c>
      <c r="C687" t="s">
        <v>20</v>
      </c>
      <c r="D687">
        <v>-4474.5120000000006</v>
      </c>
      <c r="E687">
        <v>-5263.4960000000001</v>
      </c>
      <c r="F687">
        <v>-5326.2690000000002</v>
      </c>
      <c r="G687">
        <v>-3474.8429999999998</v>
      </c>
      <c r="H687">
        <v>-5045.0480000000007</v>
      </c>
      <c r="I687">
        <v>-6263.0609999999997</v>
      </c>
      <c r="J687">
        <v>-5481.49</v>
      </c>
      <c r="K687">
        <v>-5913.67</v>
      </c>
      <c r="L687">
        <v>-5920.0789999999997</v>
      </c>
      <c r="M687">
        <v>-5928.4120000000003</v>
      </c>
      <c r="N687">
        <v>-5304.8230000000003</v>
      </c>
      <c r="O687">
        <v>-3528.0339999999969</v>
      </c>
      <c r="P687">
        <v>-3307.1</v>
      </c>
      <c r="Q687">
        <v>-5963.37</v>
      </c>
      <c r="R687">
        <v>-5961.3339999999998</v>
      </c>
      <c r="S687">
        <v>-4312.1819999999998</v>
      </c>
      <c r="T687">
        <v>-7180.13</v>
      </c>
      <c r="U687">
        <v>-4658.4250000000002</v>
      </c>
      <c r="V687">
        <v>-4554.5950000000003</v>
      </c>
      <c r="W687">
        <v>-6908.0050000000001</v>
      </c>
      <c r="X687">
        <v>-5404.8789999999999</v>
      </c>
      <c r="Y687">
        <v>-5341.5249999999996</v>
      </c>
      <c r="Z687">
        <v>-5389.6139999999996</v>
      </c>
      <c r="AA687">
        <v>-5258.7710000000006</v>
      </c>
      <c r="AB687">
        <v>-5245.5590000000002</v>
      </c>
      <c r="AC687">
        <v>-5249.567</v>
      </c>
      <c r="AD687">
        <v>-5668.1710000000003</v>
      </c>
      <c r="AE687">
        <v>-7336.143</v>
      </c>
      <c r="AF687">
        <v>-8371.9510000000009</v>
      </c>
      <c r="AG687">
        <v>-5552.2749999999996</v>
      </c>
      <c r="AH687">
        <v>-7259.0059999999994</v>
      </c>
      <c r="AI687">
        <v>-6487.6820000000007</v>
      </c>
      <c r="AJ687">
        <v>-6886.6559999999999</v>
      </c>
      <c r="AK687">
        <v>-6674.835</v>
      </c>
      <c r="AL687">
        <v>-5148.7919999999995</v>
      </c>
      <c r="AM687">
        <v>-4851.3230000000003</v>
      </c>
    </row>
    <row r="688" spans="1:39" x14ac:dyDescent="0.3">
      <c r="A688" s="2" t="s">
        <v>1385</v>
      </c>
      <c r="B688" s="2" t="s">
        <v>1386</v>
      </c>
      <c r="C688" t="s">
        <v>8</v>
      </c>
      <c r="D688">
        <v>0</v>
      </c>
      <c r="E688">
        <v>-8</v>
      </c>
      <c r="F688">
        <v>0</v>
      </c>
      <c r="G688">
        <v>-4</v>
      </c>
      <c r="H688">
        <v>-12</v>
      </c>
      <c r="I688">
        <v>-8</v>
      </c>
      <c r="J688">
        <v>0</v>
      </c>
      <c r="K688">
        <v>-21</v>
      </c>
      <c r="L688">
        <v>-16</v>
      </c>
      <c r="M688">
        <v>0</v>
      </c>
      <c r="N688">
        <v>0</v>
      </c>
      <c r="O688">
        <v>-8</v>
      </c>
      <c r="P688">
        <v>-10</v>
      </c>
      <c r="Q688">
        <v>0</v>
      </c>
      <c r="R688">
        <v>-5</v>
      </c>
      <c r="S688">
        <v>0</v>
      </c>
      <c r="T688">
        <v>-8</v>
      </c>
      <c r="U688">
        <v>0</v>
      </c>
      <c r="V688">
        <v>0</v>
      </c>
      <c r="W688">
        <v>-8</v>
      </c>
      <c r="X688">
        <v>-8</v>
      </c>
      <c r="Y688">
        <v>-8</v>
      </c>
      <c r="Z688">
        <v>-10</v>
      </c>
      <c r="AA688">
        <v>0</v>
      </c>
      <c r="AB688">
        <v>0</v>
      </c>
      <c r="AC688">
        <v>-10</v>
      </c>
      <c r="AD688">
        <v>0</v>
      </c>
      <c r="AE688">
        <v>0</v>
      </c>
      <c r="AF688">
        <v>-4</v>
      </c>
      <c r="AG688">
        <v>-6</v>
      </c>
      <c r="AH688">
        <v>0</v>
      </c>
      <c r="AI688">
        <v>-4</v>
      </c>
      <c r="AJ688">
        <v>-10</v>
      </c>
      <c r="AK688">
        <v>-24</v>
      </c>
      <c r="AL688">
        <v>0</v>
      </c>
      <c r="AM688">
        <v>-6</v>
      </c>
    </row>
    <row r="689" spans="1:39" x14ac:dyDescent="0.3">
      <c r="A689" s="2" t="s">
        <v>1387</v>
      </c>
      <c r="B689" s="2" t="s">
        <v>1388</v>
      </c>
      <c r="C689" t="s">
        <v>8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-6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-6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</row>
    <row r="690" spans="1:39" x14ac:dyDescent="0.3">
      <c r="A690" s="2" t="s">
        <v>1389</v>
      </c>
      <c r="B690" s="2" t="s">
        <v>1390</v>
      </c>
      <c r="C690" t="s">
        <v>8</v>
      </c>
      <c r="D690">
        <v>-225</v>
      </c>
      <c r="E690">
        <v>-325</v>
      </c>
      <c r="F690">
        <v>-550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-3145</v>
      </c>
      <c r="R690">
        <v>0</v>
      </c>
      <c r="S690">
        <v>0</v>
      </c>
      <c r="T690">
        <v>0</v>
      </c>
      <c r="U690">
        <v>0</v>
      </c>
      <c r="V690">
        <v>-255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-1105</v>
      </c>
      <c r="AC690">
        <v>-1190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</row>
    <row r="691" spans="1:39" x14ac:dyDescent="0.3">
      <c r="A691" s="2" t="s">
        <v>1391</v>
      </c>
      <c r="B691" s="2" t="s">
        <v>1392</v>
      </c>
      <c r="C691" t="s">
        <v>130</v>
      </c>
      <c r="D691">
        <v>0</v>
      </c>
      <c r="E691">
        <v>0</v>
      </c>
      <c r="F691">
        <v>-20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-2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-10</v>
      </c>
      <c r="AK691">
        <v>-6</v>
      </c>
      <c r="AL691">
        <v>0</v>
      </c>
      <c r="AM691">
        <v>0</v>
      </c>
    </row>
    <row r="692" spans="1:39" x14ac:dyDescent="0.3">
      <c r="A692" s="2" t="s">
        <v>1393</v>
      </c>
      <c r="B692" s="2" t="s">
        <v>1394</v>
      </c>
      <c r="C692" t="s">
        <v>8</v>
      </c>
      <c r="D692">
        <v>0</v>
      </c>
      <c r="E692">
        <v>-80</v>
      </c>
      <c r="F692">
        <v>0</v>
      </c>
      <c r="G692">
        <v>-24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-80</v>
      </c>
      <c r="AC692">
        <v>0</v>
      </c>
      <c r="AD692">
        <v>-80</v>
      </c>
      <c r="AE692">
        <v>-80</v>
      </c>
      <c r="AF692">
        <v>0</v>
      </c>
      <c r="AG692">
        <v>-160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-80</v>
      </c>
    </row>
    <row r="693" spans="1:39" x14ac:dyDescent="0.3">
      <c r="A693" s="2" t="s">
        <v>1395</v>
      </c>
      <c r="B693" s="2" t="s">
        <v>1396</v>
      </c>
      <c r="C693" t="s">
        <v>8</v>
      </c>
      <c r="D693">
        <v>0</v>
      </c>
      <c r="E693">
        <v>0</v>
      </c>
      <c r="F693">
        <v>-50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-41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-40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</row>
    <row r="694" spans="1:39" x14ac:dyDescent="0.3">
      <c r="A694" s="2" t="s">
        <v>1397</v>
      </c>
      <c r="B694" s="2" t="s">
        <v>1398</v>
      </c>
      <c r="C694" t="s">
        <v>130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-4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-15</v>
      </c>
      <c r="AC694">
        <v>-5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-30</v>
      </c>
      <c r="AJ694">
        <v>0</v>
      </c>
      <c r="AK694">
        <v>0</v>
      </c>
      <c r="AL694">
        <v>0</v>
      </c>
      <c r="AM694">
        <v>0</v>
      </c>
    </row>
    <row r="695" spans="1:39" x14ac:dyDescent="0.3">
      <c r="A695" s="2" t="s">
        <v>1399</v>
      </c>
      <c r="B695" s="2" t="s">
        <v>1400</v>
      </c>
      <c r="C695" t="s">
        <v>8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-2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-1</v>
      </c>
      <c r="U695">
        <v>0</v>
      </c>
      <c r="V695">
        <v>-2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-2</v>
      </c>
      <c r="AD695">
        <v>0</v>
      </c>
      <c r="AE695">
        <v>0</v>
      </c>
      <c r="AF695">
        <v>0</v>
      </c>
      <c r="AG695">
        <v>0</v>
      </c>
      <c r="AH695">
        <v>-2</v>
      </c>
      <c r="AI695">
        <v>0</v>
      </c>
      <c r="AJ695">
        <v>0</v>
      </c>
      <c r="AK695">
        <v>-1</v>
      </c>
      <c r="AL695">
        <v>0</v>
      </c>
      <c r="AM695">
        <v>0</v>
      </c>
    </row>
    <row r="696" spans="1:39" x14ac:dyDescent="0.3">
      <c r="A696" s="2" t="s">
        <v>1401</v>
      </c>
      <c r="B696" s="2" t="s">
        <v>1402</v>
      </c>
      <c r="C696" t="s">
        <v>8</v>
      </c>
      <c r="D696">
        <v>-1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-3</v>
      </c>
      <c r="P696">
        <v>-3</v>
      </c>
      <c r="Q696">
        <v>-4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-3</v>
      </c>
      <c r="AA696">
        <v>0</v>
      </c>
      <c r="AB696">
        <v>-2</v>
      </c>
      <c r="AC696">
        <v>0</v>
      </c>
      <c r="AD696">
        <v>-1</v>
      </c>
      <c r="AE696">
        <v>-2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</row>
    <row r="697" spans="1:39" x14ac:dyDescent="0.3">
      <c r="A697" s="2" t="s">
        <v>1403</v>
      </c>
      <c r="B697" s="2" t="s">
        <v>1404</v>
      </c>
      <c r="C697" t="s">
        <v>20</v>
      </c>
      <c r="D697">
        <v>-18128.183000000001</v>
      </c>
      <c r="E697">
        <v>-9184.7150000000001</v>
      </c>
      <c r="F697">
        <v>-5218.0320000000002</v>
      </c>
      <c r="G697">
        <v>-15530</v>
      </c>
      <c r="H697">
        <v>-17197.995999999999</v>
      </c>
      <c r="I697">
        <v>-19478.2</v>
      </c>
      <c r="J697">
        <v>-19012.8</v>
      </c>
      <c r="K697">
        <v>-16239.9</v>
      </c>
      <c r="L697">
        <v>-11033.55</v>
      </c>
      <c r="M697">
        <v>-17935.2</v>
      </c>
      <c r="N697">
        <v>-13862.75</v>
      </c>
      <c r="O697">
        <v>-13498.540999999999</v>
      </c>
      <c r="P697">
        <v>-17047.596000000001</v>
      </c>
      <c r="Q697">
        <v>-6620.3230000000003</v>
      </c>
      <c r="R697">
        <v>-9872.9750000000004</v>
      </c>
      <c r="S697">
        <v>-13796.584999999999</v>
      </c>
      <c r="T697">
        <v>-13580.97</v>
      </c>
      <c r="U697">
        <v>-10121.835000000001</v>
      </c>
      <c r="V697">
        <v>-14334.21</v>
      </c>
      <c r="W697">
        <v>-17501.807000000001</v>
      </c>
      <c r="X697">
        <v>-11887.71</v>
      </c>
      <c r="Y697">
        <v>-16254.72</v>
      </c>
      <c r="Z697">
        <v>-19611.194</v>
      </c>
      <c r="AA697">
        <v>-12977.828</v>
      </c>
      <c r="AB697">
        <v>-8141.5510000000004</v>
      </c>
      <c r="AC697">
        <v>-5372.7579999999998</v>
      </c>
      <c r="AD697">
        <v>-17909.703000000001</v>
      </c>
      <c r="AE697">
        <v>-16262.253000000001</v>
      </c>
      <c r="AF697">
        <v>-22737.521000000001</v>
      </c>
      <c r="AG697">
        <v>-17074.785</v>
      </c>
      <c r="AH697">
        <v>-21468.621999999999</v>
      </c>
      <c r="AI697">
        <v>-12894.245000000001</v>
      </c>
      <c r="AJ697">
        <v>-17282.025000000001</v>
      </c>
      <c r="AK697">
        <v>-17180.966</v>
      </c>
      <c r="AL697">
        <v>-21538.421999999999</v>
      </c>
      <c r="AM697">
        <v>-19966.347000000002</v>
      </c>
    </row>
    <row r="698" spans="1:39" x14ac:dyDescent="0.3">
      <c r="A698" s="2" t="s">
        <v>1405</v>
      </c>
      <c r="B698" s="2" t="s">
        <v>1406</v>
      </c>
      <c r="C698" t="s">
        <v>8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-2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-2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</row>
    <row r="699" spans="1:39" x14ac:dyDescent="0.3">
      <c r="A699" s="2" t="s">
        <v>1407</v>
      </c>
      <c r="B699" s="2" t="s">
        <v>1408</v>
      </c>
      <c r="C699" t="s">
        <v>8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-4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-24</v>
      </c>
      <c r="AI699">
        <v>0</v>
      </c>
      <c r="AJ699">
        <v>0</v>
      </c>
      <c r="AK699">
        <v>0</v>
      </c>
      <c r="AL699">
        <v>0</v>
      </c>
      <c r="AM699">
        <v>0</v>
      </c>
    </row>
    <row r="700" spans="1:39" x14ac:dyDescent="0.3">
      <c r="A700" s="2" t="s">
        <v>1409</v>
      </c>
      <c r="B700" s="2" t="s">
        <v>1410</v>
      </c>
      <c r="C700" t="s">
        <v>8</v>
      </c>
      <c r="D700">
        <v>0</v>
      </c>
      <c r="E700">
        <v>-4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-3</v>
      </c>
      <c r="Q700">
        <v>-3</v>
      </c>
      <c r="R700">
        <v>0</v>
      </c>
      <c r="S700">
        <v>-4</v>
      </c>
      <c r="T700">
        <v>0</v>
      </c>
      <c r="U700">
        <v>0</v>
      </c>
      <c r="V700">
        <v>-4</v>
      </c>
      <c r="W700">
        <v>-2</v>
      </c>
      <c r="X700">
        <v>0</v>
      </c>
      <c r="Y700">
        <v>0</v>
      </c>
      <c r="Z700">
        <v>0</v>
      </c>
      <c r="AA700">
        <v>0</v>
      </c>
      <c r="AB700">
        <v>-2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-1</v>
      </c>
      <c r="AI700">
        <v>0</v>
      </c>
      <c r="AJ700">
        <v>0</v>
      </c>
      <c r="AK700">
        <v>0</v>
      </c>
      <c r="AL700">
        <v>0</v>
      </c>
      <c r="AM700">
        <v>0</v>
      </c>
    </row>
    <row r="701" spans="1:39" x14ac:dyDescent="0.3">
      <c r="A701" s="2" t="s">
        <v>1411</v>
      </c>
      <c r="B701" s="2" t="s">
        <v>1412</v>
      </c>
      <c r="C701" t="s">
        <v>130</v>
      </c>
      <c r="D701">
        <v>0</v>
      </c>
      <c r="E701">
        <v>-10</v>
      </c>
      <c r="F701">
        <v>-20</v>
      </c>
      <c r="G701">
        <v>0</v>
      </c>
      <c r="H701">
        <v>-25</v>
      </c>
      <c r="I701">
        <v>0</v>
      </c>
      <c r="J701">
        <v>-13</v>
      </c>
      <c r="K701">
        <v>-12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-25</v>
      </c>
      <c r="R701">
        <v>0</v>
      </c>
      <c r="S701">
        <v>-3</v>
      </c>
      <c r="T701">
        <v>-10</v>
      </c>
      <c r="U701">
        <v>0</v>
      </c>
      <c r="V701">
        <v>0</v>
      </c>
      <c r="W701">
        <v>0</v>
      </c>
      <c r="X701">
        <v>-5</v>
      </c>
      <c r="Y701">
        <v>0</v>
      </c>
      <c r="Z701">
        <v>-6</v>
      </c>
      <c r="AA701">
        <v>-5</v>
      </c>
      <c r="AB701">
        <v>0</v>
      </c>
      <c r="AC701">
        <v>-6</v>
      </c>
      <c r="AD701">
        <v>0</v>
      </c>
      <c r="AE701">
        <v>0</v>
      </c>
      <c r="AF701">
        <v>-5</v>
      </c>
      <c r="AG701">
        <v>0</v>
      </c>
      <c r="AH701">
        <v>0</v>
      </c>
      <c r="AI701">
        <v>-10</v>
      </c>
      <c r="AJ701">
        <v>0</v>
      </c>
      <c r="AK701">
        <v>-23</v>
      </c>
      <c r="AL701">
        <v>0</v>
      </c>
      <c r="AM701">
        <v>-10</v>
      </c>
    </row>
    <row r="702" spans="1:39" x14ac:dyDescent="0.3">
      <c r="A702" s="2" t="s">
        <v>1413</v>
      </c>
      <c r="B702" s="2" t="s">
        <v>1414</v>
      </c>
      <c r="C702" t="s">
        <v>8</v>
      </c>
      <c r="D702">
        <v>-2</v>
      </c>
      <c r="E702">
        <v>0</v>
      </c>
      <c r="F702">
        <v>0</v>
      </c>
      <c r="G702">
        <v>0</v>
      </c>
      <c r="H702">
        <v>0</v>
      </c>
      <c r="I702">
        <v>-1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-2</v>
      </c>
      <c r="R702">
        <v>0</v>
      </c>
      <c r="S702">
        <v>0</v>
      </c>
      <c r="T702">
        <v>-3</v>
      </c>
      <c r="U702">
        <v>-1</v>
      </c>
      <c r="V702">
        <v>-4</v>
      </c>
      <c r="W702">
        <v>0</v>
      </c>
      <c r="X702">
        <v>-1</v>
      </c>
      <c r="Y702">
        <v>-3</v>
      </c>
      <c r="Z702">
        <v>0</v>
      </c>
      <c r="AA702">
        <v>-1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-6</v>
      </c>
      <c r="AM702">
        <v>4</v>
      </c>
    </row>
    <row r="703" spans="1:39" x14ac:dyDescent="0.3">
      <c r="A703" s="2" t="s">
        <v>1415</v>
      </c>
      <c r="B703" s="2" t="s">
        <v>1416</v>
      </c>
      <c r="C703" t="s">
        <v>130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-20</v>
      </c>
      <c r="AJ703">
        <v>0</v>
      </c>
      <c r="AK703">
        <v>0</v>
      </c>
      <c r="AL703">
        <v>0</v>
      </c>
      <c r="AM703">
        <v>0</v>
      </c>
    </row>
    <row r="704" spans="1:39" x14ac:dyDescent="0.3">
      <c r="A704" s="2" t="s">
        <v>1417</v>
      </c>
      <c r="B704" s="2" t="s">
        <v>1418</v>
      </c>
      <c r="C704" t="s">
        <v>8</v>
      </c>
      <c r="D704">
        <v>0</v>
      </c>
      <c r="E704">
        <v>-7</v>
      </c>
      <c r="F704">
        <v>-10</v>
      </c>
      <c r="G704">
        <v>0</v>
      </c>
      <c r="H704">
        <v>-5</v>
      </c>
      <c r="I704">
        <v>0</v>
      </c>
      <c r="J704">
        <v>-7</v>
      </c>
      <c r="K704">
        <v>-6</v>
      </c>
      <c r="L704">
        <v>-10</v>
      </c>
      <c r="M704">
        <v>-4</v>
      </c>
      <c r="N704">
        <v>-8</v>
      </c>
      <c r="O704">
        <v>0</v>
      </c>
      <c r="P704">
        <v>-10</v>
      </c>
      <c r="Q704">
        <v>-11</v>
      </c>
      <c r="R704">
        <v>-4</v>
      </c>
      <c r="S704">
        <v>-4</v>
      </c>
      <c r="T704">
        <v>-3</v>
      </c>
      <c r="U704">
        <v>-3</v>
      </c>
      <c r="V704">
        <v>-8</v>
      </c>
      <c r="W704">
        <v>-3</v>
      </c>
      <c r="X704">
        <v>-7</v>
      </c>
      <c r="Y704">
        <v>-6</v>
      </c>
      <c r="Z704">
        <v>-9</v>
      </c>
      <c r="AA704">
        <v>-13</v>
      </c>
      <c r="AB704">
        <v>-9</v>
      </c>
      <c r="AC704">
        <v>-18</v>
      </c>
      <c r="AD704">
        <v>-5</v>
      </c>
      <c r="AE704">
        <v>-4</v>
      </c>
      <c r="AF704">
        <v>-8</v>
      </c>
      <c r="AG704">
        <v>-25</v>
      </c>
      <c r="AH704">
        <v>-6</v>
      </c>
      <c r="AI704">
        <v>-3</v>
      </c>
      <c r="AJ704">
        <v>-2</v>
      </c>
      <c r="AK704">
        <v>-5</v>
      </c>
      <c r="AL704">
        <v>-3</v>
      </c>
      <c r="AM704">
        <v>-11</v>
      </c>
    </row>
    <row r="705" spans="1:39" x14ac:dyDescent="0.3">
      <c r="A705" s="2" t="s">
        <v>1419</v>
      </c>
      <c r="B705" s="2" t="s">
        <v>1420</v>
      </c>
      <c r="C705" t="s">
        <v>8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-40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-20</v>
      </c>
      <c r="AD705">
        <v>-10</v>
      </c>
      <c r="AE705">
        <v>-50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-5</v>
      </c>
    </row>
    <row r="706" spans="1:39" x14ac:dyDescent="0.3">
      <c r="A706" s="2" t="s">
        <v>1421</v>
      </c>
      <c r="B706" s="2" t="s">
        <v>1422</v>
      </c>
      <c r="C706" t="s">
        <v>8</v>
      </c>
      <c r="D706">
        <v>0</v>
      </c>
      <c r="E706">
        <v>-9</v>
      </c>
      <c r="F706">
        <v>-1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-4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-1</v>
      </c>
      <c r="AE706">
        <v>-6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-3</v>
      </c>
    </row>
    <row r="707" spans="1:39" x14ac:dyDescent="0.3">
      <c r="A707" s="2" t="s">
        <v>1423</v>
      </c>
      <c r="B707" s="2" t="s">
        <v>1424</v>
      </c>
      <c r="C707" t="s">
        <v>8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-3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-1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-3</v>
      </c>
      <c r="AM707">
        <v>0</v>
      </c>
    </row>
    <row r="708" spans="1:39" x14ac:dyDescent="0.3">
      <c r="A708" s="2" t="s">
        <v>1425</v>
      </c>
      <c r="B708" s="2" t="s">
        <v>1426</v>
      </c>
      <c r="C708" t="s">
        <v>119</v>
      </c>
      <c r="D708">
        <v>-20</v>
      </c>
      <c r="E708">
        <v>-72</v>
      </c>
      <c r="F708">
        <v>-45</v>
      </c>
      <c r="G708">
        <v>-160</v>
      </c>
      <c r="H708">
        <v>-40</v>
      </c>
      <c r="I708">
        <v>0</v>
      </c>
      <c r="J708">
        <v>0</v>
      </c>
      <c r="K708">
        <v>0</v>
      </c>
      <c r="L708">
        <v>-5</v>
      </c>
      <c r="M708">
        <v>-1</v>
      </c>
      <c r="N708">
        <v>0</v>
      </c>
      <c r="O708">
        <v>-71</v>
      </c>
      <c r="P708">
        <v>-400</v>
      </c>
      <c r="Q708">
        <v>-40</v>
      </c>
      <c r="R708">
        <v>-40</v>
      </c>
      <c r="S708">
        <v>-159</v>
      </c>
      <c r="T708">
        <v>-17</v>
      </c>
      <c r="U708">
        <v>-54</v>
      </c>
      <c r="V708">
        <v>-40</v>
      </c>
      <c r="W708">
        <v>-34</v>
      </c>
      <c r="X708">
        <v>-45</v>
      </c>
      <c r="Y708">
        <v>-40</v>
      </c>
      <c r="Z708">
        <v>-34</v>
      </c>
      <c r="AA708">
        <v>-17</v>
      </c>
      <c r="AB708">
        <v>-221</v>
      </c>
      <c r="AC708">
        <v>-85</v>
      </c>
      <c r="AD708">
        <v>-68</v>
      </c>
      <c r="AE708">
        <v>-62</v>
      </c>
      <c r="AF708">
        <v>-40</v>
      </c>
      <c r="AG708">
        <v>-71</v>
      </c>
      <c r="AH708">
        <v>-25</v>
      </c>
      <c r="AI708">
        <v>-42</v>
      </c>
      <c r="AJ708">
        <v>0</v>
      </c>
      <c r="AK708">
        <v>-59</v>
      </c>
      <c r="AL708">
        <v>-50</v>
      </c>
      <c r="AM708">
        <v>-42</v>
      </c>
    </row>
    <row r="709" spans="1:39" x14ac:dyDescent="0.3">
      <c r="A709" s="2" t="s">
        <v>1427</v>
      </c>
      <c r="B709" s="2" t="s">
        <v>1428</v>
      </c>
      <c r="C709" t="s">
        <v>8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-2</v>
      </c>
      <c r="AJ709">
        <v>0</v>
      </c>
      <c r="AK709">
        <v>0</v>
      </c>
      <c r="AL709">
        <v>0</v>
      </c>
      <c r="AM709">
        <v>0</v>
      </c>
    </row>
    <row r="710" spans="1:39" x14ac:dyDescent="0.3">
      <c r="A710" s="2" t="s">
        <v>1429</v>
      </c>
      <c r="B710" s="2" t="s">
        <v>1430</v>
      </c>
      <c r="C710" t="s">
        <v>8</v>
      </c>
      <c r="D710">
        <v>0</v>
      </c>
      <c r="E710">
        <v>-2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-6</v>
      </c>
      <c r="AL710">
        <v>0</v>
      </c>
      <c r="AM710">
        <v>0</v>
      </c>
    </row>
    <row r="711" spans="1:39" x14ac:dyDescent="0.3">
      <c r="A711" s="2" t="s">
        <v>1431</v>
      </c>
      <c r="B711" s="2" t="s">
        <v>1432</v>
      </c>
      <c r="C711" t="s">
        <v>8</v>
      </c>
      <c r="D711">
        <v>0</v>
      </c>
      <c r="E711">
        <v>-6</v>
      </c>
      <c r="F711">
        <v>0</v>
      </c>
      <c r="G711">
        <v>0</v>
      </c>
      <c r="H711">
        <v>-1</v>
      </c>
      <c r="I711">
        <v>0</v>
      </c>
      <c r="J711">
        <v>0</v>
      </c>
      <c r="K711">
        <v>0</v>
      </c>
      <c r="L711">
        <v>0</v>
      </c>
      <c r="M711">
        <v>-3</v>
      </c>
      <c r="N711">
        <v>0</v>
      </c>
      <c r="O711">
        <v>0</v>
      </c>
      <c r="P711">
        <v>-1</v>
      </c>
      <c r="Q711">
        <v>-5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-1</v>
      </c>
      <c r="AA711">
        <v>0</v>
      </c>
      <c r="AB711">
        <v>0</v>
      </c>
      <c r="AC711">
        <v>-3</v>
      </c>
      <c r="AD711">
        <v>0</v>
      </c>
      <c r="AE711">
        <v>-3</v>
      </c>
      <c r="AF711">
        <v>-3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</row>
    <row r="712" spans="1:39" x14ac:dyDescent="0.3">
      <c r="A712" s="2" t="s">
        <v>1433</v>
      </c>
      <c r="B712" s="2" t="s">
        <v>1434</v>
      </c>
      <c r="C712" t="s">
        <v>8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-1</v>
      </c>
      <c r="K712">
        <v>0</v>
      </c>
      <c r="L712">
        <v>0</v>
      </c>
      <c r="M712">
        <v>0</v>
      </c>
      <c r="N712">
        <v>-1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-2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-1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</row>
    <row r="713" spans="1:39" x14ac:dyDescent="0.3">
      <c r="A713" s="2" t="s">
        <v>1435</v>
      </c>
      <c r="B713" s="2" t="s">
        <v>1436</v>
      </c>
      <c r="C713" t="s">
        <v>8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-1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-1</v>
      </c>
      <c r="X713">
        <v>0</v>
      </c>
      <c r="Y713">
        <v>0</v>
      </c>
      <c r="Z713">
        <v>0</v>
      </c>
      <c r="AA713">
        <v>-4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-2</v>
      </c>
      <c r="AM713">
        <v>0</v>
      </c>
    </row>
    <row r="714" spans="1:39" x14ac:dyDescent="0.3">
      <c r="A714" s="2" t="s">
        <v>1437</v>
      </c>
      <c r="B714" s="2" t="s">
        <v>1438</v>
      </c>
      <c r="C714" t="s">
        <v>8</v>
      </c>
      <c r="D714">
        <v>0</v>
      </c>
      <c r="E714">
        <v>0</v>
      </c>
      <c r="F714">
        <v>0</v>
      </c>
      <c r="G714">
        <v>-2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-4</v>
      </c>
      <c r="Q714">
        <v>0</v>
      </c>
      <c r="R714">
        <v>-2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-4</v>
      </c>
      <c r="Z714">
        <v>0</v>
      </c>
      <c r="AA714">
        <v>-4</v>
      </c>
      <c r="AB714">
        <v>-1</v>
      </c>
      <c r="AC714">
        <v>0</v>
      </c>
      <c r="AD714">
        <v>0</v>
      </c>
      <c r="AE714">
        <v>0</v>
      </c>
      <c r="AF714">
        <v>-1</v>
      </c>
      <c r="AG714">
        <v>-4</v>
      </c>
      <c r="AH714">
        <v>0</v>
      </c>
      <c r="AI714">
        <v>0</v>
      </c>
      <c r="AJ714">
        <v>0</v>
      </c>
      <c r="AK714">
        <v>-4</v>
      </c>
      <c r="AL714">
        <v>-2</v>
      </c>
      <c r="AM714">
        <v>0</v>
      </c>
    </row>
    <row r="715" spans="1:39" x14ac:dyDescent="0.3">
      <c r="A715" s="2" t="s">
        <v>1439</v>
      </c>
      <c r="B715" s="2" t="s">
        <v>1440</v>
      </c>
      <c r="C715" t="s">
        <v>8</v>
      </c>
      <c r="D715">
        <v>-3</v>
      </c>
      <c r="E715">
        <v>-2</v>
      </c>
      <c r="F715">
        <v>-2</v>
      </c>
      <c r="G715">
        <v>0</v>
      </c>
      <c r="H715">
        <v>0</v>
      </c>
      <c r="I715">
        <v>-4</v>
      </c>
      <c r="J715">
        <v>0</v>
      </c>
      <c r="K715">
        <v>-2</v>
      </c>
      <c r="L715">
        <v>-2</v>
      </c>
      <c r="M715">
        <v>0</v>
      </c>
      <c r="N715">
        <v>-5</v>
      </c>
      <c r="O715">
        <v>0</v>
      </c>
      <c r="P715">
        <v>-2</v>
      </c>
      <c r="Q715">
        <v>0</v>
      </c>
      <c r="R715">
        <v>0</v>
      </c>
      <c r="S715">
        <v>-3</v>
      </c>
      <c r="T715">
        <v>0</v>
      </c>
      <c r="U715">
        <v>-2</v>
      </c>
      <c r="V715">
        <v>0</v>
      </c>
      <c r="W715">
        <v>0</v>
      </c>
      <c r="X715">
        <v>-2</v>
      </c>
      <c r="Y715">
        <v>-2</v>
      </c>
      <c r="Z715">
        <v>-2</v>
      </c>
      <c r="AA715">
        <v>-1</v>
      </c>
      <c r="AB715">
        <v>-3</v>
      </c>
      <c r="AC715">
        <v>-4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-1</v>
      </c>
      <c r="AJ715">
        <v>-3</v>
      </c>
      <c r="AK715">
        <v>-5</v>
      </c>
      <c r="AL715">
        <v>-1</v>
      </c>
      <c r="AM715">
        <v>-1</v>
      </c>
    </row>
    <row r="716" spans="1:39" x14ac:dyDescent="0.3">
      <c r="A716" s="2" t="s">
        <v>1441</v>
      </c>
      <c r="B716" s="2" t="s">
        <v>1442</v>
      </c>
      <c r="C716" t="s">
        <v>8</v>
      </c>
      <c r="D716">
        <v>0</v>
      </c>
      <c r="E716">
        <v>-2</v>
      </c>
      <c r="F716">
        <v>0</v>
      </c>
      <c r="G716">
        <v>-1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-1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-4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-1</v>
      </c>
      <c r="AI716">
        <v>0</v>
      </c>
      <c r="AJ716">
        <v>0</v>
      </c>
      <c r="AK716">
        <v>0</v>
      </c>
      <c r="AL716">
        <v>0</v>
      </c>
      <c r="AM716">
        <v>0</v>
      </c>
    </row>
    <row r="717" spans="1:39" x14ac:dyDescent="0.3">
      <c r="A717" s="2" t="s">
        <v>1443</v>
      </c>
      <c r="B717" s="2" t="s">
        <v>1444</v>
      </c>
      <c r="C717" t="s">
        <v>8</v>
      </c>
      <c r="D717">
        <v>0</v>
      </c>
      <c r="E717">
        <v>0</v>
      </c>
      <c r="F717">
        <v>-8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-1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-2</v>
      </c>
      <c r="U717">
        <v>0</v>
      </c>
      <c r="V717">
        <v>-4</v>
      </c>
      <c r="W717">
        <v>0</v>
      </c>
      <c r="X717">
        <v>0</v>
      </c>
      <c r="Y717">
        <v>-1</v>
      </c>
      <c r="Z717">
        <v>0</v>
      </c>
      <c r="AA717">
        <v>0</v>
      </c>
      <c r="AB717">
        <v>0</v>
      </c>
      <c r="AC717">
        <v>-10</v>
      </c>
      <c r="AD717">
        <v>0</v>
      </c>
      <c r="AE717">
        <v>0</v>
      </c>
      <c r="AF717">
        <v>0</v>
      </c>
      <c r="AG717">
        <v>0</v>
      </c>
      <c r="AH717">
        <v>-2</v>
      </c>
      <c r="AI717">
        <v>0</v>
      </c>
      <c r="AJ717">
        <v>0</v>
      </c>
      <c r="AK717">
        <v>-4</v>
      </c>
      <c r="AL717">
        <v>0</v>
      </c>
      <c r="AM717">
        <v>0</v>
      </c>
    </row>
    <row r="718" spans="1:39" x14ac:dyDescent="0.3">
      <c r="A718" s="2" t="s">
        <v>1445</v>
      </c>
      <c r="B718" s="2" t="s">
        <v>1446</v>
      </c>
      <c r="C718" t="s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-2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-2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</row>
    <row r="719" spans="1:39" x14ac:dyDescent="0.3">
      <c r="A719" s="2" t="s">
        <v>1447</v>
      </c>
      <c r="B719" s="2" t="s">
        <v>1448</v>
      </c>
      <c r="C719" t="s">
        <v>8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-6</v>
      </c>
      <c r="AH719">
        <v>0</v>
      </c>
      <c r="AI719">
        <v>-24</v>
      </c>
      <c r="AJ719">
        <v>-6</v>
      </c>
      <c r="AK719">
        <v>0</v>
      </c>
      <c r="AL719">
        <v>0</v>
      </c>
      <c r="AM719">
        <v>0</v>
      </c>
    </row>
    <row r="720" spans="1:39" x14ac:dyDescent="0.3">
      <c r="A720" s="2" t="s">
        <v>1449</v>
      </c>
      <c r="B720" s="2" t="s">
        <v>1450</v>
      </c>
      <c r="C720" t="s">
        <v>8</v>
      </c>
      <c r="D720">
        <v>0</v>
      </c>
      <c r="E720">
        <v>0</v>
      </c>
      <c r="F720">
        <v>-1</v>
      </c>
      <c r="G720">
        <v>0</v>
      </c>
      <c r="H720">
        <v>-1</v>
      </c>
      <c r="I720">
        <v>-1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-1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-2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-1</v>
      </c>
      <c r="AJ720">
        <v>-1</v>
      </c>
      <c r="AK720">
        <v>0</v>
      </c>
      <c r="AL720">
        <v>0</v>
      </c>
      <c r="AM720">
        <v>0</v>
      </c>
    </row>
    <row r="721" spans="1:39" x14ac:dyDescent="0.3">
      <c r="A721" s="2" t="s">
        <v>1451</v>
      </c>
      <c r="B721" s="2" t="s">
        <v>1452</v>
      </c>
      <c r="C721" t="s">
        <v>20</v>
      </c>
      <c r="D721">
        <v>-3820</v>
      </c>
      <c r="E721">
        <v>-7441</v>
      </c>
      <c r="F721">
        <v>-4416</v>
      </c>
      <c r="G721">
        <v>-3290</v>
      </c>
      <c r="H721">
        <v>-5418.6</v>
      </c>
      <c r="I721">
        <v>-5164</v>
      </c>
      <c r="J721">
        <v>-4754.5</v>
      </c>
      <c r="K721">
        <v>-6696</v>
      </c>
      <c r="L721">
        <v>-6014</v>
      </c>
      <c r="M721">
        <v>-7163.65</v>
      </c>
      <c r="N721">
        <v>-4183</v>
      </c>
      <c r="O721">
        <v>-4021</v>
      </c>
      <c r="P721">
        <v>-2882</v>
      </c>
      <c r="Q721">
        <v>-7060</v>
      </c>
      <c r="R721">
        <v>-5565</v>
      </c>
      <c r="S721">
        <v>-2740</v>
      </c>
      <c r="T721">
        <v>-6865</v>
      </c>
      <c r="U721">
        <v>-3845</v>
      </c>
      <c r="V721">
        <v>-5055</v>
      </c>
      <c r="W721">
        <v>-7045</v>
      </c>
      <c r="X721">
        <v>-5240</v>
      </c>
      <c r="Y721">
        <v>-6475</v>
      </c>
      <c r="Z721">
        <v>-5592.1220000000003</v>
      </c>
      <c r="AA721">
        <v>-4977</v>
      </c>
      <c r="AB721">
        <v>-4332</v>
      </c>
      <c r="AC721">
        <v>-5480</v>
      </c>
      <c r="AD721">
        <v>-6224</v>
      </c>
      <c r="AE721">
        <v>-8477</v>
      </c>
      <c r="AF721">
        <v>-7082</v>
      </c>
      <c r="AG721">
        <v>-5931</v>
      </c>
      <c r="AH721">
        <v>-7117</v>
      </c>
      <c r="AI721">
        <v>-6610</v>
      </c>
      <c r="AJ721">
        <v>-4834</v>
      </c>
      <c r="AK721">
        <v>-8529</v>
      </c>
      <c r="AL721">
        <v>-6905</v>
      </c>
      <c r="AM721">
        <v>-5215</v>
      </c>
    </row>
    <row r="722" spans="1:39" x14ac:dyDescent="0.3">
      <c r="A722" s="2" t="s">
        <v>1453</v>
      </c>
      <c r="B722" s="2" t="s">
        <v>1454</v>
      </c>
      <c r="C722" t="s">
        <v>8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-1</v>
      </c>
      <c r="J722">
        <v>-2</v>
      </c>
      <c r="K722">
        <v>0</v>
      </c>
      <c r="L722">
        <v>-20</v>
      </c>
      <c r="M722">
        <v>0</v>
      </c>
      <c r="N722">
        <v>-3</v>
      </c>
      <c r="O722">
        <v>0</v>
      </c>
      <c r="P722">
        <v>-3</v>
      </c>
      <c r="Q722">
        <v>-7</v>
      </c>
      <c r="R722">
        <v>0</v>
      </c>
      <c r="S722">
        <v>0</v>
      </c>
      <c r="T722">
        <v>-7</v>
      </c>
      <c r="U722">
        <v>-2</v>
      </c>
      <c r="V722">
        <v>-6</v>
      </c>
      <c r="W722">
        <v>-1</v>
      </c>
      <c r="X722">
        <v>-21</v>
      </c>
      <c r="Y722">
        <v>-4</v>
      </c>
      <c r="Z722">
        <v>-6</v>
      </c>
      <c r="AA722">
        <v>-3</v>
      </c>
      <c r="AB722">
        <v>-3</v>
      </c>
      <c r="AC722">
        <v>-17</v>
      </c>
      <c r="AD722">
        <v>-5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-2</v>
      </c>
      <c r="AK722">
        <v>0</v>
      </c>
      <c r="AL722">
        <v>0</v>
      </c>
      <c r="AM722">
        <v>0</v>
      </c>
    </row>
    <row r="723" spans="1:39" x14ac:dyDescent="0.3">
      <c r="A723" s="2" t="s">
        <v>1455</v>
      </c>
      <c r="B723" s="2" t="s">
        <v>1456</v>
      </c>
      <c r="C723" t="s">
        <v>8</v>
      </c>
      <c r="D723">
        <v>0</v>
      </c>
      <c r="E723">
        <v>0</v>
      </c>
      <c r="F723">
        <v>-15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-2</v>
      </c>
      <c r="Q723">
        <v>-5</v>
      </c>
      <c r="R723">
        <v>0</v>
      </c>
      <c r="S723">
        <v>0</v>
      </c>
      <c r="T723">
        <v>0</v>
      </c>
      <c r="U723">
        <v>0</v>
      </c>
      <c r="V723">
        <v>-1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-14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-13</v>
      </c>
      <c r="AJ723">
        <v>0</v>
      </c>
      <c r="AK723">
        <v>0</v>
      </c>
      <c r="AL723">
        <v>0</v>
      </c>
      <c r="AM723">
        <v>0</v>
      </c>
    </row>
    <row r="724" spans="1:39" x14ac:dyDescent="0.3">
      <c r="A724" s="2" t="s">
        <v>1457</v>
      </c>
      <c r="B724" s="2" t="s">
        <v>1458</v>
      </c>
      <c r="C724" t="s">
        <v>8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-2</v>
      </c>
      <c r="AI724">
        <v>0</v>
      </c>
      <c r="AJ724">
        <v>0</v>
      </c>
      <c r="AK724">
        <v>0</v>
      </c>
      <c r="AL724">
        <v>0</v>
      </c>
      <c r="AM724">
        <v>0</v>
      </c>
    </row>
    <row r="725" spans="1:39" x14ac:dyDescent="0.3">
      <c r="A725" s="2" t="s">
        <v>1459</v>
      </c>
      <c r="B725" s="2" t="s">
        <v>1460</v>
      </c>
      <c r="C725" t="s">
        <v>8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-1</v>
      </c>
      <c r="R725">
        <v>0</v>
      </c>
      <c r="S725">
        <v>0</v>
      </c>
      <c r="T725">
        <v>0</v>
      </c>
      <c r="U725">
        <v>0</v>
      </c>
      <c r="V725">
        <v>-3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-1</v>
      </c>
    </row>
    <row r="726" spans="1:39" x14ac:dyDescent="0.3">
      <c r="A726" s="2" t="s">
        <v>1461</v>
      </c>
      <c r="B726" s="2" t="s">
        <v>1462</v>
      </c>
      <c r="C726" t="s">
        <v>976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-1</v>
      </c>
      <c r="AK726">
        <v>0</v>
      </c>
      <c r="AL726">
        <v>0</v>
      </c>
      <c r="AM726">
        <v>0</v>
      </c>
    </row>
    <row r="727" spans="1:39" x14ac:dyDescent="0.3">
      <c r="A727" s="2" t="s">
        <v>1463</v>
      </c>
      <c r="B727" s="2" t="s">
        <v>1464</v>
      </c>
      <c r="C727" t="s">
        <v>8</v>
      </c>
      <c r="D727">
        <v>0</v>
      </c>
      <c r="E727">
        <v>0</v>
      </c>
      <c r="F727">
        <v>0</v>
      </c>
      <c r="G727">
        <v>0</v>
      </c>
      <c r="H727">
        <v>-5</v>
      </c>
      <c r="I727">
        <v>0</v>
      </c>
      <c r="J727">
        <v>0</v>
      </c>
      <c r="K727">
        <v>-1</v>
      </c>
      <c r="L727">
        <v>0</v>
      </c>
      <c r="M727">
        <v>0</v>
      </c>
      <c r="N727">
        <v>-1</v>
      </c>
      <c r="O727">
        <v>0</v>
      </c>
      <c r="P727">
        <v>-2</v>
      </c>
      <c r="Q727">
        <v>-2</v>
      </c>
      <c r="R727">
        <v>0</v>
      </c>
      <c r="S727">
        <v>-1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-4</v>
      </c>
      <c r="Z727">
        <v>0</v>
      </c>
      <c r="AA727">
        <v>0</v>
      </c>
      <c r="AB727">
        <v>0</v>
      </c>
      <c r="AC727">
        <v>-18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-2</v>
      </c>
      <c r="AK727">
        <v>0</v>
      </c>
      <c r="AL727">
        <v>0</v>
      </c>
      <c r="AM727">
        <v>0</v>
      </c>
    </row>
    <row r="728" spans="1:39" x14ac:dyDescent="0.3">
      <c r="A728" s="2" t="s">
        <v>1465</v>
      </c>
      <c r="B728" s="2" t="s">
        <v>1466</v>
      </c>
      <c r="C728" t="s">
        <v>130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-100</v>
      </c>
      <c r="AJ728">
        <v>0</v>
      </c>
      <c r="AK728">
        <v>0</v>
      </c>
      <c r="AL728">
        <v>0</v>
      </c>
      <c r="AM728">
        <v>0</v>
      </c>
    </row>
    <row r="729" spans="1:39" x14ac:dyDescent="0.3">
      <c r="A729" s="2" t="s">
        <v>1467</v>
      </c>
      <c r="B729" s="2" t="s">
        <v>1468</v>
      </c>
      <c r="C729" t="s">
        <v>130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-12.1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-2</v>
      </c>
      <c r="AM729">
        <v>0</v>
      </c>
    </row>
    <row r="730" spans="1:39" x14ac:dyDescent="0.3">
      <c r="A730" s="2" t="s">
        <v>1469</v>
      </c>
      <c r="B730" s="2" t="s">
        <v>1470</v>
      </c>
      <c r="C730" t="s">
        <v>8</v>
      </c>
      <c r="D730">
        <v>-2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-5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-2</v>
      </c>
      <c r="Y730">
        <v>0</v>
      </c>
      <c r="Z730">
        <v>0</v>
      </c>
      <c r="AA730">
        <v>0</v>
      </c>
      <c r="AB730">
        <v>0</v>
      </c>
      <c r="AC730">
        <v>-18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-3</v>
      </c>
      <c r="AJ730">
        <v>0</v>
      </c>
      <c r="AK730">
        <v>-2</v>
      </c>
      <c r="AL730">
        <v>0</v>
      </c>
      <c r="AM730">
        <v>0</v>
      </c>
    </row>
    <row r="731" spans="1:39" x14ac:dyDescent="0.3">
      <c r="A731" s="2" t="s">
        <v>1471</v>
      </c>
      <c r="B731" s="2" t="s">
        <v>1472</v>
      </c>
      <c r="C731" t="s">
        <v>8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-1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-1</v>
      </c>
      <c r="AM731">
        <v>0</v>
      </c>
    </row>
    <row r="732" spans="1:39" x14ac:dyDescent="0.3">
      <c r="A732" s="2" t="s">
        <v>1473</v>
      </c>
      <c r="B732" s="2" t="s">
        <v>1474</v>
      </c>
      <c r="C732" t="s">
        <v>8</v>
      </c>
      <c r="D732">
        <v>-2</v>
      </c>
      <c r="E732">
        <v>0</v>
      </c>
      <c r="F732">
        <v>-3</v>
      </c>
      <c r="G732">
        <v>0</v>
      </c>
      <c r="H732">
        <v>-1</v>
      </c>
      <c r="I732">
        <v>-10</v>
      </c>
      <c r="J732">
        <v>-2</v>
      </c>
      <c r="K732">
        <v>0</v>
      </c>
      <c r="L732">
        <v>0</v>
      </c>
      <c r="M732">
        <v>-6</v>
      </c>
      <c r="N732">
        <v>0</v>
      </c>
      <c r="O732">
        <v>-1</v>
      </c>
      <c r="P732">
        <v>-1</v>
      </c>
      <c r="Q732">
        <v>-3</v>
      </c>
      <c r="R732">
        <v>-12</v>
      </c>
      <c r="S732">
        <v>0</v>
      </c>
      <c r="T732">
        <v>0</v>
      </c>
      <c r="U732">
        <v>0</v>
      </c>
      <c r="V732">
        <v>-2</v>
      </c>
      <c r="W732">
        <v>-3</v>
      </c>
      <c r="X732">
        <v>-6</v>
      </c>
      <c r="Y732">
        <v>0</v>
      </c>
      <c r="Z732">
        <v>0</v>
      </c>
      <c r="AA732">
        <v>0</v>
      </c>
      <c r="AB732">
        <v>-5</v>
      </c>
      <c r="AC732">
        <v>0</v>
      </c>
      <c r="AD732">
        <v>-1</v>
      </c>
      <c r="AE732">
        <v>0</v>
      </c>
      <c r="AF732">
        <v>0</v>
      </c>
      <c r="AG732">
        <v>0</v>
      </c>
      <c r="AH732">
        <v>-1</v>
      </c>
      <c r="AI732">
        <v>0</v>
      </c>
      <c r="AJ732">
        <v>-18</v>
      </c>
      <c r="AK732">
        <v>0</v>
      </c>
      <c r="AL732">
        <v>-13</v>
      </c>
      <c r="AM732">
        <v>-2</v>
      </c>
    </row>
    <row r="733" spans="1:39" x14ac:dyDescent="0.3">
      <c r="A733" s="2" t="s">
        <v>1475</v>
      </c>
      <c r="B733" s="2" t="s">
        <v>1476</v>
      </c>
      <c r="C733" t="s">
        <v>130</v>
      </c>
      <c r="D733">
        <v>-20</v>
      </c>
      <c r="E733">
        <v>-14</v>
      </c>
      <c r="F733">
        <v>-21</v>
      </c>
      <c r="G733">
        <v>-30</v>
      </c>
      <c r="H733">
        <v>-12</v>
      </c>
      <c r="I733">
        <v>0</v>
      </c>
      <c r="J733">
        <v>0</v>
      </c>
      <c r="K733">
        <v>0</v>
      </c>
      <c r="L733">
        <v>-50</v>
      </c>
      <c r="M733">
        <v>0</v>
      </c>
      <c r="N733">
        <v>0</v>
      </c>
      <c r="O733">
        <v>-100</v>
      </c>
      <c r="P733">
        <v>-83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-7</v>
      </c>
      <c r="AA733">
        <v>0</v>
      </c>
      <c r="AB733">
        <v>0</v>
      </c>
      <c r="AC733">
        <v>-5</v>
      </c>
      <c r="AD733">
        <v>-88</v>
      </c>
      <c r="AE733">
        <v>0</v>
      </c>
      <c r="AF733">
        <v>0</v>
      </c>
      <c r="AG733">
        <v>-25</v>
      </c>
      <c r="AH733">
        <v>0</v>
      </c>
      <c r="AI733">
        <v>-50</v>
      </c>
      <c r="AJ733">
        <v>-25</v>
      </c>
      <c r="AK733">
        <v>0</v>
      </c>
      <c r="AL733">
        <v>-50</v>
      </c>
      <c r="AM733">
        <v>0</v>
      </c>
    </row>
    <row r="734" spans="1:39" x14ac:dyDescent="0.3">
      <c r="A734" s="2" t="s">
        <v>1477</v>
      </c>
      <c r="B734" s="2" t="s">
        <v>1478</v>
      </c>
      <c r="C734" t="s">
        <v>8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-114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</row>
    <row r="735" spans="1:39" x14ac:dyDescent="0.3">
      <c r="A735" s="2" t="s">
        <v>1479</v>
      </c>
      <c r="B735" s="2" t="s">
        <v>1480</v>
      </c>
      <c r="C735" t="s">
        <v>8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-1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-1</v>
      </c>
    </row>
    <row r="736" spans="1:39" x14ac:dyDescent="0.3">
      <c r="A736" s="2" t="s">
        <v>1481</v>
      </c>
      <c r="B736" s="2" t="s">
        <v>1482</v>
      </c>
      <c r="C736" t="s">
        <v>8</v>
      </c>
      <c r="D736">
        <v>-16</v>
      </c>
      <c r="E736">
        <v>-4</v>
      </c>
      <c r="F736">
        <v>-6</v>
      </c>
      <c r="G736">
        <v>-50</v>
      </c>
      <c r="H736">
        <v>-52</v>
      </c>
      <c r="I736">
        <v>0</v>
      </c>
      <c r="J736">
        <v>0</v>
      </c>
      <c r="K736">
        <v>0</v>
      </c>
      <c r="L736">
        <v>0</v>
      </c>
      <c r="M736">
        <v>-12</v>
      </c>
      <c r="N736">
        <v>-4</v>
      </c>
      <c r="O736">
        <v>-4</v>
      </c>
      <c r="P736">
        <v>0</v>
      </c>
      <c r="Q736">
        <v>-1</v>
      </c>
      <c r="R736">
        <v>-8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-4</v>
      </c>
      <c r="Y736">
        <v>-4</v>
      </c>
      <c r="Z736">
        <v>-1</v>
      </c>
      <c r="AA736">
        <v>-4</v>
      </c>
      <c r="AB736">
        <v>0</v>
      </c>
      <c r="AC736">
        <v>0</v>
      </c>
      <c r="AD736">
        <v>-32</v>
      </c>
      <c r="AE736">
        <v>-32</v>
      </c>
      <c r="AF736">
        <v>0</v>
      </c>
      <c r="AG736">
        <v>-14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</row>
    <row r="737" spans="1:39" x14ac:dyDescent="0.3">
      <c r="A737" s="2" t="s">
        <v>1483</v>
      </c>
      <c r="B737" s="2" t="s">
        <v>1484</v>
      </c>
      <c r="C737" t="s">
        <v>8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-3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-2</v>
      </c>
      <c r="AK737">
        <v>0</v>
      </c>
      <c r="AL737">
        <v>0</v>
      </c>
      <c r="AM737">
        <v>0</v>
      </c>
    </row>
    <row r="738" spans="1:39" x14ac:dyDescent="0.3">
      <c r="A738" s="2" t="s">
        <v>1485</v>
      </c>
      <c r="B738" s="2" t="s">
        <v>1486</v>
      </c>
      <c r="C738" t="s">
        <v>130</v>
      </c>
      <c r="D738">
        <v>0</v>
      </c>
      <c r="E738">
        <v>0</v>
      </c>
      <c r="F738">
        <v>-207</v>
      </c>
      <c r="G738">
        <v>0</v>
      </c>
      <c r="H738">
        <v>0</v>
      </c>
      <c r="I738">
        <v>0</v>
      </c>
      <c r="J738">
        <v>-60</v>
      </c>
      <c r="K738">
        <v>0</v>
      </c>
      <c r="L738">
        <v>0</v>
      </c>
      <c r="M738">
        <v>-195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-20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-30</v>
      </c>
      <c r="AG738">
        <v>-295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</row>
    <row r="739" spans="1:39" x14ac:dyDescent="0.3">
      <c r="A739" s="2" t="s">
        <v>1487</v>
      </c>
      <c r="B739" s="2" t="s">
        <v>1488</v>
      </c>
      <c r="C739" t="s">
        <v>8</v>
      </c>
      <c r="D739">
        <v>0</v>
      </c>
      <c r="E739">
        <v>0</v>
      </c>
      <c r="F739">
        <v>0</v>
      </c>
      <c r="G739">
        <v>0</v>
      </c>
      <c r="H739">
        <v>-20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-20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-20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-40</v>
      </c>
    </row>
    <row r="740" spans="1:39" x14ac:dyDescent="0.3">
      <c r="A740" s="2" t="s">
        <v>1489</v>
      </c>
      <c r="B740" s="2" t="s">
        <v>1490</v>
      </c>
      <c r="C740" t="s">
        <v>8</v>
      </c>
      <c r="D740">
        <v>-26</v>
      </c>
      <c r="E740">
        <v>-43</v>
      </c>
      <c r="F740">
        <v>-44</v>
      </c>
      <c r="G740">
        <v>-10</v>
      </c>
      <c r="H740">
        <v>-22</v>
      </c>
      <c r="I740">
        <v>-18</v>
      </c>
      <c r="J740">
        <v>-16</v>
      </c>
      <c r="K740">
        <v>-23</v>
      </c>
      <c r="L740">
        <v>-31</v>
      </c>
      <c r="M740">
        <v>-35</v>
      </c>
      <c r="N740">
        <v>-31</v>
      </c>
      <c r="O740">
        <v>-32</v>
      </c>
      <c r="P740">
        <v>-22</v>
      </c>
      <c r="Q740">
        <v>-31</v>
      </c>
      <c r="R740">
        <v>-20</v>
      </c>
      <c r="S740">
        <v>-24</v>
      </c>
      <c r="T740">
        <v>-28</v>
      </c>
      <c r="U740">
        <v>-12</v>
      </c>
      <c r="V740">
        <v>-19</v>
      </c>
      <c r="W740">
        <v>-18</v>
      </c>
      <c r="X740">
        <v>-24</v>
      </c>
      <c r="Y740">
        <v>-19</v>
      </c>
      <c r="Z740">
        <v>-15</v>
      </c>
      <c r="AA740">
        <v>-28</v>
      </c>
      <c r="AB740">
        <v>-21</v>
      </c>
      <c r="AC740">
        <v>-36</v>
      </c>
      <c r="AD740">
        <v>-20</v>
      </c>
      <c r="AE740">
        <v>-22</v>
      </c>
      <c r="AF740">
        <v>-15</v>
      </c>
      <c r="AG740">
        <v>-39</v>
      </c>
      <c r="AH740">
        <v>-20</v>
      </c>
      <c r="AI740">
        <v>-15</v>
      </c>
      <c r="AJ740">
        <v>-33</v>
      </c>
      <c r="AK740">
        <v>-38</v>
      </c>
      <c r="AL740">
        <v>-18</v>
      </c>
      <c r="AM740">
        <v>-18</v>
      </c>
    </row>
    <row r="741" spans="1:39" x14ac:dyDescent="0.3">
      <c r="A741" s="2" t="s">
        <v>1491</v>
      </c>
      <c r="B741" s="2" t="s">
        <v>1492</v>
      </c>
      <c r="C741" t="s">
        <v>976</v>
      </c>
      <c r="D741">
        <v>0</v>
      </c>
      <c r="E741">
        <v>0</v>
      </c>
      <c r="F741">
        <v>-2</v>
      </c>
      <c r="G741">
        <v>0</v>
      </c>
      <c r="H741">
        <v>-2</v>
      </c>
      <c r="I741">
        <v>-1</v>
      </c>
      <c r="J741">
        <v>0</v>
      </c>
      <c r="K741">
        <v>-2</v>
      </c>
      <c r="L741">
        <v>0</v>
      </c>
      <c r="M741">
        <v>0</v>
      </c>
      <c r="N741">
        <v>0</v>
      </c>
      <c r="O741">
        <v>-2</v>
      </c>
      <c r="P741">
        <v>0</v>
      </c>
      <c r="Q741">
        <v>-6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-1</v>
      </c>
      <c r="Y741">
        <v>-1</v>
      </c>
      <c r="Z741">
        <v>-2</v>
      </c>
      <c r="AA741">
        <v>0</v>
      </c>
      <c r="AB741">
        <v>0</v>
      </c>
      <c r="AC741">
        <v>0</v>
      </c>
      <c r="AD741">
        <v>-1</v>
      </c>
      <c r="AE741">
        <v>0</v>
      </c>
      <c r="AF741">
        <v>0</v>
      </c>
      <c r="AG741">
        <v>0</v>
      </c>
      <c r="AH741">
        <v>-1</v>
      </c>
      <c r="AI741">
        <v>-10</v>
      </c>
      <c r="AJ741">
        <v>-3</v>
      </c>
      <c r="AK741">
        <v>0</v>
      </c>
      <c r="AL741">
        <v>0</v>
      </c>
      <c r="AM741">
        <v>-1</v>
      </c>
    </row>
    <row r="742" spans="1:39" x14ac:dyDescent="0.3">
      <c r="A742" s="2" t="s">
        <v>1493</v>
      </c>
      <c r="B742" s="2" t="s">
        <v>1494</v>
      </c>
      <c r="C742" t="s">
        <v>130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-25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-5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-5</v>
      </c>
      <c r="AI742">
        <v>0</v>
      </c>
      <c r="AJ742">
        <v>0</v>
      </c>
      <c r="AK742">
        <v>0</v>
      </c>
      <c r="AL742">
        <v>0</v>
      </c>
      <c r="AM742">
        <v>0</v>
      </c>
    </row>
    <row r="743" spans="1:39" x14ac:dyDescent="0.3">
      <c r="A743" s="2" t="s">
        <v>1495</v>
      </c>
      <c r="B743" s="2" t="s">
        <v>1496</v>
      </c>
      <c r="C743" t="s">
        <v>8</v>
      </c>
      <c r="D743">
        <v>0</v>
      </c>
      <c r="E743">
        <v>-1</v>
      </c>
      <c r="F743">
        <v>-1</v>
      </c>
      <c r="G743">
        <v>0</v>
      </c>
      <c r="H743">
        <v>0</v>
      </c>
      <c r="I743">
        <v>-1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-2</v>
      </c>
      <c r="Q743">
        <v>-1</v>
      </c>
      <c r="R743">
        <v>0</v>
      </c>
      <c r="S743">
        <v>-1</v>
      </c>
      <c r="T743">
        <v>-1</v>
      </c>
      <c r="U743">
        <v>-1</v>
      </c>
      <c r="V743">
        <v>0</v>
      </c>
      <c r="W743">
        <v>0</v>
      </c>
      <c r="X743">
        <v>-1</v>
      </c>
      <c r="Y743">
        <v>0</v>
      </c>
      <c r="Z743">
        <v>0</v>
      </c>
      <c r="AA743">
        <v>-1</v>
      </c>
      <c r="AB743">
        <v>-1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-2</v>
      </c>
      <c r="AK743">
        <v>-2</v>
      </c>
      <c r="AL743">
        <v>0</v>
      </c>
      <c r="AM743">
        <v>-1</v>
      </c>
    </row>
    <row r="744" spans="1:39" x14ac:dyDescent="0.3">
      <c r="A744" s="2" t="s">
        <v>1497</v>
      </c>
      <c r="B744" s="2" t="s">
        <v>1498</v>
      </c>
      <c r="C744" t="s">
        <v>8</v>
      </c>
      <c r="D744">
        <v>0</v>
      </c>
      <c r="E744">
        <v>-1</v>
      </c>
      <c r="F744">
        <v>0</v>
      </c>
      <c r="G744">
        <v>0</v>
      </c>
      <c r="H744">
        <v>0</v>
      </c>
      <c r="I744">
        <v>-1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-1</v>
      </c>
      <c r="R744">
        <v>0</v>
      </c>
      <c r="S744">
        <v>0</v>
      </c>
      <c r="T744">
        <v>0</v>
      </c>
      <c r="U744">
        <v>-1</v>
      </c>
      <c r="V744">
        <v>0</v>
      </c>
      <c r="W744">
        <v>0</v>
      </c>
      <c r="X744">
        <v>-1</v>
      </c>
      <c r="Y744">
        <v>0</v>
      </c>
      <c r="Z744">
        <v>0</v>
      </c>
      <c r="AA744">
        <v>0</v>
      </c>
      <c r="AB744">
        <v>-1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-1</v>
      </c>
      <c r="AL744">
        <v>-1</v>
      </c>
      <c r="AM744">
        <v>-1</v>
      </c>
    </row>
    <row r="745" spans="1:39" x14ac:dyDescent="0.3">
      <c r="A745" s="2" t="s">
        <v>1499</v>
      </c>
      <c r="B745" s="2" t="s">
        <v>1500</v>
      </c>
      <c r="C745" t="s">
        <v>130</v>
      </c>
      <c r="D745">
        <v>0</v>
      </c>
      <c r="E745">
        <v>0</v>
      </c>
      <c r="F745">
        <v>-7</v>
      </c>
      <c r="G745">
        <v>-2</v>
      </c>
      <c r="H745">
        <v>0</v>
      </c>
      <c r="I745">
        <v>0</v>
      </c>
      <c r="J745">
        <v>0</v>
      </c>
      <c r="K745">
        <v>0</v>
      </c>
      <c r="L745">
        <v>-10</v>
      </c>
      <c r="M745">
        <v>-3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-38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-7</v>
      </c>
      <c r="AJ745">
        <v>0</v>
      </c>
      <c r="AK745">
        <v>-4</v>
      </c>
      <c r="AL745">
        <v>0</v>
      </c>
      <c r="AM745">
        <v>-20</v>
      </c>
    </row>
    <row r="746" spans="1:39" x14ac:dyDescent="0.3">
      <c r="A746" s="2" t="s">
        <v>1501</v>
      </c>
      <c r="B746" s="2" t="s">
        <v>1502</v>
      </c>
      <c r="C746" t="s">
        <v>8</v>
      </c>
      <c r="D746">
        <v>-6</v>
      </c>
      <c r="E746">
        <v>0</v>
      </c>
      <c r="F746">
        <v>0</v>
      </c>
      <c r="G746">
        <v>-56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-12</v>
      </c>
      <c r="Z746">
        <v>0</v>
      </c>
      <c r="AA746">
        <v>-1</v>
      </c>
      <c r="AB746">
        <v>0</v>
      </c>
      <c r="AC746">
        <v>0</v>
      </c>
      <c r="AD746">
        <v>-22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</row>
    <row r="747" spans="1:39" x14ac:dyDescent="0.3">
      <c r="A747" s="2" t="s">
        <v>1503</v>
      </c>
      <c r="B747" s="2" t="s">
        <v>1504</v>
      </c>
      <c r="C747" t="s">
        <v>8</v>
      </c>
      <c r="D747">
        <v>0</v>
      </c>
      <c r="E747">
        <v>0</v>
      </c>
      <c r="F747">
        <v>0</v>
      </c>
      <c r="G747">
        <v>0</v>
      </c>
      <c r="H747">
        <v>-4</v>
      </c>
      <c r="I747">
        <v>-2</v>
      </c>
      <c r="J747">
        <v>-6</v>
      </c>
      <c r="K747">
        <v>0</v>
      </c>
      <c r="L747">
        <v>0</v>
      </c>
      <c r="M747">
        <v>-4</v>
      </c>
      <c r="N747">
        <v>-4</v>
      </c>
      <c r="O747">
        <v>-6</v>
      </c>
      <c r="P747">
        <v>0</v>
      </c>
      <c r="Q747">
        <v>-4</v>
      </c>
      <c r="R747">
        <v>0</v>
      </c>
      <c r="S747">
        <v>0</v>
      </c>
      <c r="T747">
        <v>0</v>
      </c>
      <c r="U747">
        <v>-6</v>
      </c>
      <c r="V747">
        <v>0</v>
      </c>
      <c r="W747">
        <v>0</v>
      </c>
      <c r="X747">
        <v>-3</v>
      </c>
      <c r="Y747">
        <v>0</v>
      </c>
      <c r="Z747">
        <v>0</v>
      </c>
      <c r="AA747">
        <v>0</v>
      </c>
      <c r="AB747">
        <v>0</v>
      </c>
      <c r="AC747">
        <v>-2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-10</v>
      </c>
      <c r="AJ747">
        <v>0</v>
      </c>
      <c r="AK747">
        <v>-2</v>
      </c>
      <c r="AL747">
        <v>0</v>
      </c>
      <c r="AM747">
        <v>0</v>
      </c>
    </row>
    <row r="748" spans="1:39" x14ac:dyDescent="0.3">
      <c r="A748" s="2" t="s">
        <v>1505</v>
      </c>
      <c r="B748" s="2" t="s">
        <v>1506</v>
      </c>
      <c r="C748" t="s">
        <v>976</v>
      </c>
      <c r="D748">
        <v>-40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-5</v>
      </c>
      <c r="K748">
        <v>-20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-20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-15</v>
      </c>
      <c r="Y748">
        <v>0</v>
      </c>
      <c r="Z748">
        <v>0</v>
      </c>
      <c r="AA748">
        <v>-20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-5</v>
      </c>
      <c r="AK748">
        <v>0</v>
      </c>
      <c r="AL748">
        <v>-10</v>
      </c>
      <c r="AM748">
        <v>0</v>
      </c>
    </row>
    <row r="749" spans="1:39" x14ac:dyDescent="0.3">
      <c r="A749" s="2" t="s">
        <v>1507</v>
      </c>
      <c r="B749" s="2" t="s">
        <v>1508</v>
      </c>
      <c r="C749" t="s">
        <v>8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-2</v>
      </c>
      <c r="Q749">
        <v>-6</v>
      </c>
      <c r="R749">
        <v>0</v>
      </c>
      <c r="S749">
        <v>0</v>
      </c>
      <c r="T749">
        <v>-2</v>
      </c>
      <c r="U749">
        <v>-1</v>
      </c>
      <c r="V749">
        <v>-1</v>
      </c>
      <c r="W749">
        <v>0</v>
      </c>
      <c r="X749">
        <v>-1</v>
      </c>
      <c r="Y749">
        <v>-1</v>
      </c>
      <c r="Z749">
        <v>-1</v>
      </c>
      <c r="AA749">
        <v>0</v>
      </c>
      <c r="AB749">
        <v>-9</v>
      </c>
      <c r="AC749">
        <v>0</v>
      </c>
      <c r="AD749">
        <v>-5</v>
      </c>
      <c r="AE749">
        <v>-1</v>
      </c>
      <c r="AF749">
        <v>0</v>
      </c>
      <c r="AG749">
        <v>0</v>
      </c>
      <c r="AH749">
        <v>-3</v>
      </c>
      <c r="AI749">
        <v>-1</v>
      </c>
      <c r="AJ749">
        <v>-6</v>
      </c>
      <c r="AK749">
        <v>0</v>
      </c>
      <c r="AL749">
        <v>-2</v>
      </c>
      <c r="AM749">
        <v>0</v>
      </c>
    </row>
    <row r="750" spans="1:39" x14ac:dyDescent="0.3">
      <c r="A750" s="2" t="s">
        <v>1509</v>
      </c>
      <c r="B750" s="2" t="s">
        <v>1510</v>
      </c>
      <c r="C750" t="s">
        <v>8</v>
      </c>
      <c r="D750">
        <v>-2</v>
      </c>
      <c r="E750">
        <v>-5</v>
      </c>
      <c r="F750">
        <v>-9</v>
      </c>
      <c r="G750">
        <v>-6</v>
      </c>
      <c r="H750">
        <v>-2</v>
      </c>
      <c r="I750">
        <v>-5</v>
      </c>
      <c r="J750">
        <v>-3</v>
      </c>
      <c r="K750">
        <v>-3</v>
      </c>
      <c r="L750">
        <v>0</v>
      </c>
      <c r="M750">
        <v>0</v>
      </c>
      <c r="N750">
        <v>-3</v>
      </c>
      <c r="O750">
        <v>-3</v>
      </c>
      <c r="P750">
        <v>0</v>
      </c>
      <c r="Q750">
        <v>-1</v>
      </c>
      <c r="R750">
        <v>0</v>
      </c>
      <c r="S750">
        <v>-4</v>
      </c>
      <c r="T750">
        <v>0</v>
      </c>
      <c r="U750">
        <v>0</v>
      </c>
      <c r="V750">
        <v>-3</v>
      </c>
      <c r="W750">
        <v>0</v>
      </c>
      <c r="X750">
        <v>-4</v>
      </c>
      <c r="Y750">
        <v>0</v>
      </c>
      <c r="Z750">
        <v>0</v>
      </c>
      <c r="AA750">
        <v>-1</v>
      </c>
      <c r="AB750">
        <v>0</v>
      </c>
      <c r="AC750">
        <v>-8</v>
      </c>
      <c r="AD750">
        <v>0</v>
      </c>
      <c r="AE750">
        <v>0</v>
      </c>
      <c r="AF750">
        <v>-1</v>
      </c>
      <c r="AG750">
        <v>-1</v>
      </c>
      <c r="AH750">
        <v>-1</v>
      </c>
      <c r="AI750">
        <v>-4</v>
      </c>
      <c r="AJ750">
        <v>-2</v>
      </c>
      <c r="AK750">
        <v>-4</v>
      </c>
      <c r="AL750">
        <v>0</v>
      </c>
      <c r="AM750">
        <v>0</v>
      </c>
    </row>
    <row r="751" spans="1:39" x14ac:dyDescent="0.3">
      <c r="A751" s="2" t="s">
        <v>1511</v>
      </c>
      <c r="B751" s="2" t="s">
        <v>1512</v>
      </c>
      <c r="C751" t="s">
        <v>8</v>
      </c>
      <c r="D751">
        <v>-4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-1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-5</v>
      </c>
      <c r="AK751">
        <v>0</v>
      </c>
      <c r="AL751">
        <v>0</v>
      </c>
      <c r="AM751">
        <v>0</v>
      </c>
    </row>
    <row r="752" spans="1:39" x14ac:dyDescent="0.3">
      <c r="A752" s="2" t="s">
        <v>1513</v>
      </c>
      <c r="B752" s="2" t="s">
        <v>1514</v>
      </c>
      <c r="C752" t="s">
        <v>8</v>
      </c>
      <c r="D752">
        <v>0</v>
      </c>
      <c r="E752">
        <v>-4</v>
      </c>
      <c r="F752">
        <v>0</v>
      </c>
      <c r="G752">
        <v>0</v>
      </c>
      <c r="H752">
        <v>0</v>
      </c>
      <c r="I752">
        <v>-3</v>
      </c>
      <c r="J752">
        <v>-2</v>
      </c>
      <c r="K752">
        <v>-2</v>
      </c>
      <c r="L752">
        <v>-2</v>
      </c>
      <c r="M752">
        <v>-2</v>
      </c>
      <c r="N752">
        <v>-1</v>
      </c>
      <c r="O752">
        <v>-2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-1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-1</v>
      </c>
      <c r="AD752">
        <v>0</v>
      </c>
      <c r="AE752">
        <v>-1</v>
      </c>
      <c r="AF752">
        <v>0</v>
      </c>
      <c r="AG752">
        <v>0</v>
      </c>
      <c r="AH752">
        <v>0</v>
      </c>
      <c r="AI752">
        <v>0</v>
      </c>
      <c r="AJ752">
        <v>-1</v>
      </c>
      <c r="AK752">
        <v>0</v>
      </c>
      <c r="AL752">
        <v>-1</v>
      </c>
      <c r="AM752">
        <v>0</v>
      </c>
    </row>
    <row r="753" spans="1:39" x14ac:dyDescent="0.3">
      <c r="A753" s="2" t="s">
        <v>1515</v>
      </c>
      <c r="B753" s="2" t="s">
        <v>1516</v>
      </c>
      <c r="C753" t="s">
        <v>8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-24</v>
      </c>
      <c r="AI753">
        <v>-6</v>
      </c>
      <c r="AJ753">
        <v>0</v>
      </c>
      <c r="AK753">
        <v>0</v>
      </c>
      <c r="AL753">
        <v>0</v>
      </c>
      <c r="AM753">
        <v>0</v>
      </c>
    </row>
    <row r="754" spans="1:39" x14ac:dyDescent="0.3">
      <c r="A754" s="2" t="s">
        <v>1517</v>
      </c>
      <c r="B754" s="2" t="s">
        <v>1518</v>
      </c>
      <c r="C754" t="s">
        <v>8</v>
      </c>
      <c r="D754">
        <v>-1</v>
      </c>
      <c r="E754">
        <v>0</v>
      </c>
      <c r="F754">
        <v>-1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-2</v>
      </c>
      <c r="P754">
        <v>0</v>
      </c>
      <c r="Q754">
        <v>-5</v>
      </c>
      <c r="R754">
        <v>-2</v>
      </c>
      <c r="S754">
        <v>0</v>
      </c>
      <c r="T754">
        <v>0</v>
      </c>
      <c r="U754">
        <v>0</v>
      </c>
      <c r="V754">
        <v>0</v>
      </c>
      <c r="W754">
        <v>-2</v>
      </c>
      <c r="X754">
        <v>-2</v>
      </c>
      <c r="Y754">
        <v>0</v>
      </c>
      <c r="Z754">
        <v>0</v>
      </c>
      <c r="AA754">
        <v>-1</v>
      </c>
      <c r="AB754">
        <v>0</v>
      </c>
      <c r="AC754">
        <v>0</v>
      </c>
      <c r="AD754">
        <v>-2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-6</v>
      </c>
      <c r="AK754">
        <v>0</v>
      </c>
      <c r="AL754">
        <v>0</v>
      </c>
      <c r="AM754">
        <v>0</v>
      </c>
    </row>
    <row r="755" spans="1:39" x14ac:dyDescent="0.3">
      <c r="A755" s="2" t="s">
        <v>1519</v>
      </c>
      <c r="B755" s="2" t="s">
        <v>1520</v>
      </c>
      <c r="C755" t="s">
        <v>8</v>
      </c>
      <c r="D755">
        <v>0</v>
      </c>
      <c r="E755">
        <v>0</v>
      </c>
      <c r="F755">
        <v>0</v>
      </c>
      <c r="G755">
        <v>0</v>
      </c>
      <c r="H755">
        <v>-2</v>
      </c>
      <c r="I755">
        <v>0</v>
      </c>
      <c r="J755">
        <v>0</v>
      </c>
      <c r="K755">
        <v>-1</v>
      </c>
      <c r="L755">
        <v>0</v>
      </c>
      <c r="M755">
        <v>-4</v>
      </c>
      <c r="N755">
        <v>0</v>
      </c>
      <c r="O755">
        <v>-1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-5</v>
      </c>
      <c r="W755">
        <v>-3</v>
      </c>
      <c r="X755">
        <v>0</v>
      </c>
      <c r="Y755">
        <v>0</v>
      </c>
      <c r="Z755">
        <v>0</v>
      </c>
      <c r="AA755">
        <v>0</v>
      </c>
      <c r="AB755">
        <v>-1</v>
      </c>
      <c r="AC755">
        <v>0</v>
      </c>
      <c r="AD755">
        <v>0</v>
      </c>
      <c r="AE755">
        <v>0</v>
      </c>
      <c r="AF755">
        <v>-1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-1</v>
      </c>
      <c r="AM755">
        <v>0</v>
      </c>
    </row>
    <row r="756" spans="1:39" x14ac:dyDescent="0.3">
      <c r="A756" s="2" t="s">
        <v>1521</v>
      </c>
      <c r="B756" s="2" t="s">
        <v>1522</v>
      </c>
      <c r="C756" t="s">
        <v>976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-2</v>
      </c>
      <c r="O756">
        <v>-10</v>
      </c>
      <c r="P756">
        <v>0</v>
      </c>
      <c r="Q756">
        <v>0</v>
      </c>
      <c r="R756">
        <v>0</v>
      </c>
      <c r="S756">
        <v>0</v>
      </c>
      <c r="T756">
        <v>-3</v>
      </c>
      <c r="U756">
        <v>0</v>
      </c>
      <c r="V756">
        <v>0</v>
      </c>
      <c r="W756">
        <v>0</v>
      </c>
      <c r="X756">
        <v>-5</v>
      </c>
      <c r="Y756">
        <v>0</v>
      </c>
      <c r="Z756">
        <v>0</v>
      </c>
      <c r="AA756">
        <v>-3</v>
      </c>
      <c r="AB756">
        <v>0</v>
      </c>
      <c r="AC756">
        <v>0</v>
      </c>
      <c r="AD756">
        <v>0</v>
      </c>
      <c r="AE756">
        <v>-15</v>
      </c>
      <c r="AF756">
        <v>0</v>
      </c>
      <c r="AG756">
        <v>0</v>
      </c>
      <c r="AH756">
        <v>-8</v>
      </c>
      <c r="AI756">
        <v>0</v>
      </c>
      <c r="AJ756">
        <v>0</v>
      </c>
      <c r="AK756">
        <v>-6</v>
      </c>
      <c r="AL756">
        <v>0</v>
      </c>
      <c r="AM756">
        <v>0</v>
      </c>
    </row>
    <row r="757" spans="1:39" x14ac:dyDescent="0.3">
      <c r="A757" s="2" t="s">
        <v>1523</v>
      </c>
      <c r="B757" s="2" t="s">
        <v>1524</v>
      </c>
      <c r="C757" t="s">
        <v>130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-1</v>
      </c>
      <c r="M757">
        <v>-0.5</v>
      </c>
      <c r="N757">
        <v>0</v>
      </c>
      <c r="O757">
        <v>0</v>
      </c>
      <c r="P757">
        <v>-1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-0.5</v>
      </c>
      <c r="Y757">
        <v>0</v>
      </c>
      <c r="Z757">
        <v>0</v>
      </c>
      <c r="AA757">
        <v>0</v>
      </c>
      <c r="AB757">
        <v>-1</v>
      </c>
      <c r="AC757">
        <v>-3</v>
      </c>
      <c r="AD757">
        <v>0</v>
      </c>
      <c r="AE757">
        <v>0</v>
      </c>
      <c r="AF757">
        <v>0</v>
      </c>
      <c r="AG757">
        <v>0</v>
      </c>
      <c r="AH757">
        <v>-1</v>
      </c>
      <c r="AI757">
        <v>0</v>
      </c>
      <c r="AJ757">
        <v>0</v>
      </c>
      <c r="AK757">
        <v>-1</v>
      </c>
      <c r="AL757">
        <v>-2</v>
      </c>
      <c r="AM757">
        <v>0</v>
      </c>
    </row>
    <row r="758" spans="1:39" x14ac:dyDescent="0.3">
      <c r="A758" s="2" t="s">
        <v>1525</v>
      </c>
      <c r="B758" s="2" t="s">
        <v>1526</v>
      </c>
      <c r="C758" t="s">
        <v>8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-3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-2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-3</v>
      </c>
      <c r="AJ758">
        <v>0</v>
      </c>
      <c r="AK758">
        <v>-3</v>
      </c>
      <c r="AL758">
        <v>0</v>
      </c>
      <c r="AM758">
        <v>0</v>
      </c>
    </row>
    <row r="759" spans="1:39" x14ac:dyDescent="0.3">
      <c r="A759" s="2" t="s">
        <v>1527</v>
      </c>
      <c r="B759" s="2" t="s">
        <v>1528</v>
      </c>
      <c r="C759" t="s">
        <v>8</v>
      </c>
      <c r="D759">
        <v>0</v>
      </c>
      <c r="E759">
        <v>0</v>
      </c>
      <c r="F759">
        <v>0</v>
      </c>
      <c r="G759">
        <v>0</v>
      </c>
      <c r="H759">
        <v>-2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-2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-2</v>
      </c>
      <c r="AL759">
        <v>0</v>
      </c>
      <c r="AM759">
        <v>0</v>
      </c>
    </row>
    <row r="760" spans="1:39" x14ac:dyDescent="0.3">
      <c r="A760" s="2" t="s">
        <v>1529</v>
      </c>
      <c r="B760" s="2" t="s">
        <v>1530</v>
      </c>
      <c r="C760" t="s">
        <v>8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-1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</row>
    <row r="761" spans="1:39" x14ac:dyDescent="0.3">
      <c r="A761" s="2" t="s">
        <v>1531</v>
      </c>
      <c r="B761" s="2" t="s">
        <v>1532</v>
      </c>
      <c r="C761" t="s">
        <v>8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-7</v>
      </c>
      <c r="O761">
        <v>0</v>
      </c>
      <c r="P761">
        <v>-2</v>
      </c>
      <c r="Q761">
        <v>0</v>
      </c>
      <c r="R761">
        <v>0</v>
      </c>
      <c r="S761">
        <v>0</v>
      </c>
      <c r="T761">
        <v>0</v>
      </c>
      <c r="U761">
        <v>-20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-20</v>
      </c>
      <c r="AE761">
        <v>-20</v>
      </c>
      <c r="AF761">
        <v>0</v>
      </c>
      <c r="AG761">
        <v>-20</v>
      </c>
      <c r="AH761">
        <v>0</v>
      </c>
      <c r="AI761">
        <v>0</v>
      </c>
      <c r="AJ761">
        <v>-50</v>
      </c>
      <c r="AK761">
        <v>-132.5</v>
      </c>
      <c r="AL761">
        <v>0</v>
      </c>
      <c r="AM761">
        <v>-20</v>
      </c>
    </row>
    <row r="762" spans="1:39" x14ac:dyDescent="0.3">
      <c r="A762" s="2" t="s">
        <v>1533</v>
      </c>
      <c r="B762" s="2" t="s">
        <v>1534</v>
      </c>
      <c r="C762" t="s">
        <v>130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-100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-64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</row>
    <row r="763" spans="1:39" x14ac:dyDescent="0.3">
      <c r="A763" s="2" t="s">
        <v>1535</v>
      </c>
      <c r="B763" s="2" t="s">
        <v>1536</v>
      </c>
      <c r="C763" t="s">
        <v>8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-1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</row>
    <row r="764" spans="1:39" x14ac:dyDescent="0.3">
      <c r="A764" s="2" t="s">
        <v>1537</v>
      </c>
      <c r="B764" s="2" t="s">
        <v>1538</v>
      </c>
      <c r="C764" t="s">
        <v>130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-10</v>
      </c>
    </row>
    <row r="765" spans="1:39" x14ac:dyDescent="0.3">
      <c r="A765" s="2" t="s">
        <v>1539</v>
      </c>
      <c r="B765" s="2" t="s">
        <v>1540</v>
      </c>
      <c r="C765" t="s">
        <v>8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-4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</row>
    <row r="766" spans="1:39" x14ac:dyDescent="0.3">
      <c r="A766" s="2" t="s">
        <v>1541</v>
      </c>
      <c r="B766" s="2" t="s">
        <v>1542</v>
      </c>
      <c r="C766" t="s">
        <v>8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-6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-1</v>
      </c>
      <c r="AK766">
        <v>0</v>
      </c>
      <c r="AL766">
        <v>0</v>
      </c>
      <c r="AM766">
        <v>0</v>
      </c>
    </row>
    <row r="767" spans="1:39" x14ac:dyDescent="0.3">
      <c r="A767" s="2" t="s">
        <v>1543</v>
      </c>
      <c r="B767" s="2" t="s">
        <v>1544</v>
      </c>
      <c r="C767" t="s">
        <v>8</v>
      </c>
      <c r="D767">
        <v>0</v>
      </c>
      <c r="E767">
        <v>-250</v>
      </c>
      <c r="F767">
        <v>-300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-500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-1000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</row>
    <row r="768" spans="1:39" x14ac:dyDescent="0.3">
      <c r="A768" s="2" t="s">
        <v>1545</v>
      </c>
      <c r="B768" s="2" t="s">
        <v>1546</v>
      </c>
      <c r="C768" t="s">
        <v>8</v>
      </c>
      <c r="D768">
        <v>0</v>
      </c>
      <c r="E768">
        <v>0</v>
      </c>
      <c r="F768">
        <v>0</v>
      </c>
      <c r="G768">
        <v>0</v>
      </c>
      <c r="H768">
        <v>-4</v>
      </c>
      <c r="I768">
        <v>-4</v>
      </c>
      <c r="J768">
        <v>0</v>
      </c>
      <c r="K768">
        <v>0</v>
      </c>
      <c r="L768">
        <v>0</v>
      </c>
      <c r="M768">
        <v>0</v>
      </c>
      <c r="N768">
        <v>-1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-1</v>
      </c>
      <c r="AA768">
        <v>0</v>
      </c>
      <c r="AB768">
        <v>-3</v>
      </c>
      <c r="AC768">
        <v>-5</v>
      </c>
      <c r="AD768">
        <v>0</v>
      </c>
      <c r="AE768">
        <v>0</v>
      </c>
      <c r="AF768">
        <v>0</v>
      </c>
      <c r="AG768">
        <v>-1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</row>
    <row r="769" spans="1:39" x14ac:dyDescent="0.3">
      <c r="A769" s="2" t="s">
        <v>1547</v>
      </c>
      <c r="B769" s="2" t="s">
        <v>1548</v>
      </c>
      <c r="C769" t="s">
        <v>976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-5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-1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-2</v>
      </c>
      <c r="AH769">
        <v>0</v>
      </c>
      <c r="AI769">
        <v>0</v>
      </c>
      <c r="AJ769">
        <v>-1</v>
      </c>
      <c r="AK769">
        <v>0</v>
      </c>
      <c r="AL769">
        <v>0</v>
      </c>
      <c r="AM769">
        <v>0</v>
      </c>
    </row>
    <row r="770" spans="1:39" x14ac:dyDescent="0.3">
      <c r="A770" s="2" t="s">
        <v>1549</v>
      </c>
      <c r="B770" s="2" t="s">
        <v>1550</v>
      </c>
      <c r="C770" t="s">
        <v>8</v>
      </c>
      <c r="D770">
        <v>0</v>
      </c>
      <c r="E770">
        <v>0</v>
      </c>
      <c r="F770">
        <v>-1</v>
      </c>
      <c r="G770">
        <v>0</v>
      </c>
      <c r="H770">
        <v>0</v>
      </c>
      <c r="I770">
        <v>0</v>
      </c>
      <c r="J770">
        <v>0</v>
      </c>
      <c r="K770">
        <v>-3</v>
      </c>
      <c r="L770">
        <v>0</v>
      </c>
      <c r="M770">
        <v>-1</v>
      </c>
      <c r="N770">
        <v>-1</v>
      </c>
      <c r="O770">
        <v>-9</v>
      </c>
      <c r="P770">
        <v>-5</v>
      </c>
      <c r="Q770">
        <v>-1</v>
      </c>
      <c r="R770">
        <v>-3</v>
      </c>
      <c r="S770">
        <v>-2</v>
      </c>
      <c r="T770">
        <v>0</v>
      </c>
      <c r="U770">
        <v>0</v>
      </c>
      <c r="V770">
        <v>-2</v>
      </c>
      <c r="W770">
        <v>-1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-2</v>
      </c>
      <c r="AD770">
        <v>-1</v>
      </c>
      <c r="AE770">
        <v>-2</v>
      </c>
      <c r="AF770">
        <v>0</v>
      </c>
      <c r="AG770">
        <v>0</v>
      </c>
      <c r="AH770">
        <v>-4</v>
      </c>
      <c r="AI770">
        <v>0</v>
      </c>
      <c r="AJ770">
        <v>0</v>
      </c>
      <c r="AK770">
        <v>0</v>
      </c>
      <c r="AL770">
        <v>-2</v>
      </c>
      <c r="AM770">
        <v>0</v>
      </c>
    </row>
    <row r="771" spans="1:39" x14ac:dyDescent="0.3">
      <c r="A771" s="2" t="s">
        <v>1551</v>
      </c>
      <c r="B771" s="2" t="s">
        <v>1552</v>
      </c>
      <c r="C771" t="s">
        <v>976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-20</v>
      </c>
      <c r="AL771">
        <v>0</v>
      </c>
      <c r="AM771">
        <v>0</v>
      </c>
    </row>
    <row r="772" spans="1:39" x14ac:dyDescent="0.3">
      <c r="A772" s="2" t="s">
        <v>1553</v>
      </c>
      <c r="B772" s="2" t="s">
        <v>1554</v>
      </c>
      <c r="C772" t="s">
        <v>8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-10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-3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-4</v>
      </c>
      <c r="AL772">
        <v>0</v>
      </c>
      <c r="AM772">
        <v>0</v>
      </c>
    </row>
    <row r="773" spans="1:39" x14ac:dyDescent="0.3">
      <c r="A773" s="2" t="s">
        <v>1555</v>
      </c>
      <c r="B773" s="2" t="s">
        <v>1556</v>
      </c>
      <c r="C773" t="s">
        <v>8</v>
      </c>
      <c r="D773">
        <v>0</v>
      </c>
      <c r="E773">
        <v>-1</v>
      </c>
      <c r="F773">
        <v>-1</v>
      </c>
      <c r="G773">
        <v>0</v>
      </c>
      <c r="H773">
        <v>-1</v>
      </c>
      <c r="I773">
        <v>0</v>
      </c>
      <c r="J773">
        <v>-1</v>
      </c>
      <c r="K773">
        <v>-1</v>
      </c>
      <c r="L773">
        <v>-2</v>
      </c>
      <c r="M773">
        <v>0</v>
      </c>
      <c r="N773">
        <v>-1</v>
      </c>
      <c r="O773">
        <v>-1</v>
      </c>
      <c r="P773">
        <v>-1</v>
      </c>
      <c r="Q773">
        <v>-3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-1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-2</v>
      </c>
      <c r="AK773">
        <v>0</v>
      </c>
      <c r="AL773">
        <v>0</v>
      </c>
      <c r="AM773">
        <v>0</v>
      </c>
    </row>
    <row r="774" spans="1:39" x14ac:dyDescent="0.3">
      <c r="A774" s="2" t="s">
        <v>1557</v>
      </c>
      <c r="B774" s="2" t="s">
        <v>1558</v>
      </c>
      <c r="C774" t="s">
        <v>130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-25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-20</v>
      </c>
      <c r="Q774">
        <v>0</v>
      </c>
      <c r="R774">
        <v>0</v>
      </c>
      <c r="S774">
        <v>0</v>
      </c>
      <c r="T774">
        <v>-20</v>
      </c>
      <c r="U774">
        <v>-20</v>
      </c>
      <c r="V774">
        <v>-50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-20</v>
      </c>
      <c r="AK774">
        <v>0</v>
      </c>
      <c r="AL774">
        <v>0</v>
      </c>
      <c r="AM774">
        <v>0</v>
      </c>
    </row>
    <row r="775" spans="1:39" x14ac:dyDescent="0.3">
      <c r="A775" s="2" t="s">
        <v>1559</v>
      </c>
      <c r="B775" s="2" t="s">
        <v>1560</v>
      </c>
      <c r="C775" t="s">
        <v>8</v>
      </c>
      <c r="D775">
        <v>0</v>
      </c>
      <c r="E775">
        <v>0</v>
      </c>
      <c r="F775">
        <v>0</v>
      </c>
      <c r="G775">
        <v>-2</v>
      </c>
      <c r="H775">
        <v>-5</v>
      </c>
      <c r="I775">
        <v>0</v>
      </c>
      <c r="J775">
        <v>0</v>
      </c>
      <c r="K775">
        <v>-2</v>
      </c>
      <c r="L775">
        <v>0</v>
      </c>
      <c r="M775">
        <v>0</v>
      </c>
      <c r="N775">
        <v>0</v>
      </c>
      <c r="O775">
        <v>-2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-2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-4</v>
      </c>
      <c r="AD775">
        <v>-2</v>
      </c>
      <c r="AE775">
        <v>-2</v>
      </c>
      <c r="AF775">
        <v>0</v>
      </c>
      <c r="AG775">
        <v>0</v>
      </c>
      <c r="AH775">
        <v>0</v>
      </c>
      <c r="AI775">
        <v>0</v>
      </c>
      <c r="AJ775">
        <v>-4</v>
      </c>
      <c r="AK775">
        <v>-2</v>
      </c>
      <c r="AL775">
        <v>0</v>
      </c>
      <c r="AM775">
        <v>-4</v>
      </c>
    </row>
    <row r="776" spans="1:39" x14ac:dyDescent="0.3">
      <c r="A776" s="2" t="s">
        <v>1561</v>
      </c>
      <c r="B776" s="2" t="s">
        <v>1562</v>
      </c>
      <c r="C776" t="s">
        <v>8</v>
      </c>
      <c r="D776">
        <v>0</v>
      </c>
      <c r="E776">
        <v>0</v>
      </c>
      <c r="F776">
        <v>-6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-1</v>
      </c>
      <c r="X776">
        <v>0</v>
      </c>
      <c r="Y776">
        <v>0</v>
      </c>
      <c r="Z776">
        <v>-1</v>
      </c>
      <c r="AA776">
        <v>0</v>
      </c>
      <c r="AB776">
        <v>0</v>
      </c>
      <c r="AC776">
        <v>0</v>
      </c>
      <c r="AD776">
        <v>0</v>
      </c>
      <c r="AE776">
        <v>-2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</row>
    <row r="777" spans="1:39" x14ac:dyDescent="0.3">
      <c r="A777" s="2" t="s">
        <v>1563</v>
      </c>
      <c r="B777" s="2" t="s">
        <v>1564</v>
      </c>
      <c r="C777" t="s">
        <v>8</v>
      </c>
      <c r="D777">
        <v>0</v>
      </c>
      <c r="E777">
        <v>-18</v>
      </c>
      <c r="F777">
        <v>-5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-8</v>
      </c>
      <c r="M777">
        <v>-6</v>
      </c>
      <c r="N777">
        <v>-3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-6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</row>
    <row r="778" spans="1:39" x14ac:dyDescent="0.3">
      <c r="A778" s="2" t="s">
        <v>1565</v>
      </c>
      <c r="B778" s="2" t="s">
        <v>1566</v>
      </c>
      <c r="C778" t="s">
        <v>976</v>
      </c>
      <c r="D778">
        <v>-18</v>
      </c>
      <c r="E778">
        <v>-230</v>
      </c>
      <c r="F778">
        <v>-3563</v>
      </c>
      <c r="G778">
        <v>-253</v>
      </c>
      <c r="H778">
        <v>-45</v>
      </c>
      <c r="I778">
        <v>0</v>
      </c>
      <c r="J778">
        <v>0</v>
      </c>
      <c r="K778">
        <v>-20</v>
      </c>
      <c r="L778">
        <v>-56</v>
      </c>
      <c r="M778">
        <v>0</v>
      </c>
      <c r="N778">
        <v>0</v>
      </c>
      <c r="O778">
        <v>-101</v>
      </c>
      <c r="P778">
        <v>-1175</v>
      </c>
      <c r="Q778">
        <v>-370</v>
      </c>
      <c r="R778">
        <v>-276</v>
      </c>
      <c r="S778">
        <v>-80</v>
      </c>
      <c r="T778">
        <v>-80</v>
      </c>
      <c r="U778">
        <v>-80</v>
      </c>
      <c r="V778">
        <v>-60</v>
      </c>
      <c r="W778">
        <v>-80</v>
      </c>
      <c r="X778">
        <v>-100</v>
      </c>
      <c r="Y778">
        <v>-40</v>
      </c>
      <c r="Z778">
        <v>-130</v>
      </c>
      <c r="AA778">
        <v>-220</v>
      </c>
      <c r="AB778">
        <v>-666</v>
      </c>
      <c r="AC778">
        <v>-80</v>
      </c>
      <c r="AD778">
        <v>0</v>
      </c>
      <c r="AE778">
        <v>-20</v>
      </c>
      <c r="AF778">
        <v>-57</v>
      </c>
      <c r="AG778">
        <v>-40</v>
      </c>
      <c r="AH778">
        <v>-60</v>
      </c>
      <c r="AI778">
        <v>-145</v>
      </c>
      <c r="AJ778">
        <v>-40</v>
      </c>
      <c r="AK778">
        <v>-300</v>
      </c>
      <c r="AL778">
        <v>-40</v>
      </c>
      <c r="AM778">
        <v>0</v>
      </c>
    </row>
    <row r="779" spans="1:39" x14ac:dyDescent="0.3">
      <c r="A779" s="2" t="s">
        <v>1567</v>
      </c>
      <c r="B779" s="2" t="s">
        <v>1568</v>
      </c>
      <c r="C779" t="s">
        <v>8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-2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-2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-2</v>
      </c>
      <c r="AL779">
        <v>0</v>
      </c>
      <c r="AM779">
        <v>0</v>
      </c>
    </row>
    <row r="780" spans="1:39" x14ac:dyDescent="0.3">
      <c r="A780" s="2" t="s">
        <v>1569</v>
      </c>
      <c r="B780" s="2" t="s">
        <v>1570</v>
      </c>
      <c r="C780" t="s">
        <v>8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-2</v>
      </c>
      <c r="K780">
        <v>0</v>
      </c>
      <c r="L780">
        <v>-1</v>
      </c>
      <c r="M780">
        <v>0</v>
      </c>
      <c r="N780">
        <v>-2</v>
      </c>
      <c r="O780">
        <v>0</v>
      </c>
      <c r="P780">
        <v>0</v>
      </c>
      <c r="Q780">
        <v>-3</v>
      </c>
      <c r="R780">
        <v>0</v>
      </c>
      <c r="S780">
        <v>-2</v>
      </c>
      <c r="T780">
        <v>0</v>
      </c>
      <c r="U780">
        <v>0</v>
      </c>
      <c r="V780">
        <v>0</v>
      </c>
      <c r="W780">
        <v>0</v>
      </c>
      <c r="X780">
        <v>-1</v>
      </c>
      <c r="Y780">
        <v>0</v>
      </c>
      <c r="Z780">
        <v>0</v>
      </c>
      <c r="AA780">
        <v>0</v>
      </c>
      <c r="AB780">
        <v>-2</v>
      </c>
      <c r="AC780">
        <v>0</v>
      </c>
      <c r="AD780">
        <v>0</v>
      </c>
      <c r="AE780">
        <v>0</v>
      </c>
      <c r="AF780">
        <v>0</v>
      </c>
      <c r="AG780">
        <v>-1</v>
      </c>
      <c r="AH780">
        <v>-3</v>
      </c>
      <c r="AI780">
        <v>0</v>
      </c>
      <c r="AJ780">
        <v>-2</v>
      </c>
      <c r="AK780">
        <v>0</v>
      </c>
      <c r="AL780">
        <v>0</v>
      </c>
      <c r="AM780">
        <v>-6</v>
      </c>
    </row>
    <row r="781" spans="1:39" x14ac:dyDescent="0.3">
      <c r="A781" s="2" t="s">
        <v>1571</v>
      </c>
      <c r="B781" s="2" t="s">
        <v>1572</v>
      </c>
      <c r="C781" t="s">
        <v>8</v>
      </c>
      <c r="D781">
        <v>0</v>
      </c>
      <c r="E781">
        <v>-3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-2</v>
      </c>
      <c r="O781">
        <v>0</v>
      </c>
      <c r="P781">
        <v>-4</v>
      </c>
      <c r="Q781">
        <v>0</v>
      </c>
      <c r="R781">
        <v>0</v>
      </c>
      <c r="S781">
        <v>0</v>
      </c>
      <c r="T781">
        <v>-1</v>
      </c>
      <c r="U781">
        <v>-1</v>
      </c>
      <c r="V781">
        <v>-1</v>
      </c>
      <c r="W781">
        <v>0</v>
      </c>
      <c r="X781">
        <v>-1</v>
      </c>
      <c r="Y781">
        <v>0</v>
      </c>
      <c r="Z781">
        <v>0</v>
      </c>
      <c r="AA781">
        <v>0</v>
      </c>
      <c r="AB781">
        <v>0</v>
      </c>
      <c r="AC781">
        <v>-1</v>
      </c>
      <c r="AD781">
        <v>0</v>
      </c>
      <c r="AE781">
        <v>0</v>
      </c>
      <c r="AF781">
        <v>0</v>
      </c>
      <c r="AG781">
        <v>-1</v>
      </c>
      <c r="AH781">
        <v>0</v>
      </c>
      <c r="AI781">
        <v>0</v>
      </c>
      <c r="AJ781">
        <v>0</v>
      </c>
      <c r="AK781">
        <v>-1</v>
      </c>
      <c r="AL781">
        <v>0</v>
      </c>
      <c r="AM781">
        <v>0</v>
      </c>
    </row>
    <row r="782" spans="1:39" x14ac:dyDescent="0.3">
      <c r="A782" s="2" t="s">
        <v>1573</v>
      </c>
      <c r="B782" s="2" t="s">
        <v>1574</v>
      </c>
      <c r="C782" t="s">
        <v>8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-2</v>
      </c>
      <c r="L782">
        <v>0</v>
      </c>
      <c r="M782">
        <v>0</v>
      </c>
      <c r="N782">
        <v>0</v>
      </c>
      <c r="O782">
        <v>0</v>
      </c>
      <c r="P782">
        <v>-1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-1</v>
      </c>
      <c r="AI782">
        <v>0</v>
      </c>
      <c r="AJ782">
        <v>0</v>
      </c>
      <c r="AK782">
        <v>0</v>
      </c>
      <c r="AL782">
        <v>0</v>
      </c>
      <c r="AM782">
        <v>0</v>
      </c>
    </row>
    <row r="783" spans="1:39" x14ac:dyDescent="0.3">
      <c r="A783" s="2" t="s">
        <v>1575</v>
      </c>
      <c r="B783" s="2" t="s">
        <v>1576</v>
      </c>
      <c r="C783" t="s">
        <v>976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-1</v>
      </c>
      <c r="AJ783">
        <v>-10</v>
      </c>
      <c r="AK783">
        <v>-12</v>
      </c>
      <c r="AL783">
        <v>0</v>
      </c>
      <c r="AM783">
        <v>0</v>
      </c>
    </row>
    <row r="784" spans="1:39" x14ac:dyDescent="0.3">
      <c r="A784" s="2" t="s">
        <v>1577</v>
      </c>
      <c r="B784" s="2" t="s">
        <v>1578</v>
      </c>
      <c r="C784" t="s">
        <v>976</v>
      </c>
      <c r="D784">
        <v>0</v>
      </c>
      <c r="E784">
        <v>-10</v>
      </c>
      <c r="F784">
        <v>0</v>
      </c>
      <c r="G784">
        <v>-244</v>
      </c>
      <c r="H784">
        <v>0</v>
      </c>
      <c r="I784">
        <v>-209</v>
      </c>
      <c r="J784">
        <v>0</v>
      </c>
      <c r="K784">
        <v>-219</v>
      </c>
      <c r="L784">
        <v>-10</v>
      </c>
      <c r="M784">
        <v>-989</v>
      </c>
      <c r="N784">
        <v>0</v>
      </c>
      <c r="O784">
        <v>-1045</v>
      </c>
      <c r="P784">
        <v>-1586</v>
      </c>
      <c r="Q784">
        <v>-5</v>
      </c>
      <c r="R784">
        <v>-453</v>
      </c>
      <c r="S784">
        <v>-836</v>
      </c>
      <c r="T784">
        <v>0</v>
      </c>
      <c r="U784">
        <v>-209</v>
      </c>
      <c r="V784">
        <v>0</v>
      </c>
      <c r="W784">
        <v>0</v>
      </c>
      <c r="X784">
        <v>-209</v>
      </c>
      <c r="Y784">
        <v>-209</v>
      </c>
      <c r="Z784">
        <v>0</v>
      </c>
      <c r="AA784">
        <v>-35</v>
      </c>
      <c r="AB784">
        <v>-420</v>
      </c>
      <c r="AC784">
        <v>-632</v>
      </c>
      <c r="AD784">
        <v>-30</v>
      </c>
      <c r="AE784">
        <v>0</v>
      </c>
      <c r="AF784">
        <v>0</v>
      </c>
      <c r="AG784">
        <v>0</v>
      </c>
      <c r="AH784">
        <v>-409</v>
      </c>
      <c r="AI784">
        <v>0</v>
      </c>
      <c r="AJ784">
        <v>0</v>
      </c>
      <c r="AK784">
        <v>0</v>
      </c>
      <c r="AL784">
        <v>0</v>
      </c>
      <c r="AM784">
        <v>0</v>
      </c>
    </row>
    <row r="785" spans="1:39" x14ac:dyDescent="0.3">
      <c r="A785" s="2" t="s">
        <v>1579</v>
      </c>
      <c r="B785" s="2" t="s">
        <v>1580</v>
      </c>
      <c r="C785" t="s">
        <v>8</v>
      </c>
      <c r="D785">
        <v>-1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-1</v>
      </c>
      <c r="Q785">
        <v>0</v>
      </c>
      <c r="R785">
        <v>-2</v>
      </c>
      <c r="S785">
        <v>0</v>
      </c>
      <c r="T785">
        <v>-2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-1</v>
      </c>
      <c r="AC785">
        <v>-1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</row>
    <row r="786" spans="1:39" x14ac:dyDescent="0.3">
      <c r="A786" s="2" t="s">
        <v>1581</v>
      </c>
      <c r="B786" s="2" t="s">
        <v>1582</v>
      </c>
      <c r="C786" t="s">
        <v>8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-2</v>
      </c>
      <c r="N786">
        <v>-1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-2</v>
      </c>
      <c r="W786">
        <v>0</v>
      </c>
      <c r="X786">
        <v>-4</v>
      </c>
      <c r="Y786">
        <v>0</v>
      </c>
      <c r="Z786">
        <v>0</v>
      </c>
      <c r="AA786">
        <v>-1</v>
      </c>
      <c r="AB786">
        <v>0</v>
      </c>
      <c r="AC786">
        <v>-2</v>
      </c>
      <c r="AD786">
        <v>0</v>
      </c>
      <c r="AE786">
        <v>0</v>
      </c>
      <c r="AF786">
        <v>-2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-1</v>
      </c>
    </row>
    <row r="787" spans="1:39" x14ac:dyDescent="0.3">
      <c r="A787" s="2" t="s">
        <v>1583</v>
      </c>
      <c r="B787" s="2" t="s">
        <v>1584</v>
      </c>
      <c r="C787" t="s">
        <v>8</v>
      </c>
      <c r="D787">
        <v>0</v>
      </c>
      <c r="E787">
        <v>0</v>
      </c>
      <c r="F787">
        <v>-4</v>
      </c>
      <c r="G787">
        <v>0</v>
      </c>
      <c r="H787">
        <v>-7</v>
      </c>
      <c r="I787">
        <v>-19</v>
      </c>
      <c r="J787">
        <v>-1</v>
      </c>
      <c r="K787">
        <v>-1</v>
      </c>
      <c r="L787">
        <v>0</v>
      </c>
      <c r="M787">
        <v>0</v>
      </c>
      <c r="N787">
        <v>0</v>
      </c>
      <c r="O787">
        <v>0</v>
      </c>
      <c r="P787">
        <v>-2</v>
      </c>
      <c r="Q787">
        <v>-4</v>
      </c>
      <c r="R787">
        <v>0</v>
      </c>
      <c r="S787">
        <v>0</v>
      </c>
      <c r="T787">
        <v>0</v>
      </c>
      <c r="U787">
        <v>-1</v>
      </c>
      <c r="V787">
        <v>0</v>
      </c>
      <c r="W787">
        <v>0</v>
      </c>
      <c r="X787">
        <v>-10</v>
      </c>
      <c r="Y787">
        <v>-4</v>
      </c>
      <c r="Z787">
        <v>0</v>
      </c>
      <c r="AA787">
        <v>0</v>
      </c>
      <c r="AB787">
        <v>-9</v>
      </c>
      <c r="AC787">
        <v>0</v>
      </c>
      <c r="AD787">
        <v>-1</v>
      </c>
      <c r="AE787">
        <v>0</v>
      </c>
      <c r="AF787">
        <v>0</v>
      </c>
      <c r="AG787">
        <v>0</v>
      </c>
      <c r="AH787">
        <v>-2</v>
      </c>
      <c r="AI787">
        <v>0</v>
      </c>
      <c r="AJ787">
        <v>-8</v>
      </c>
      <c r="AK787">
        <v>-2</v>
      </c>
      <c r="AL787">
        <v>-3</v>
      </c>
      <c r="AM787">
        <v>0</v>
      </c>
    </row>
    <row r="788" spans="1:39" x14ac:dyDescent="0.3">
      <c r="A788" s="2" t="s">
        <v>1585</v>
      </c>
      <c r="B788" s="2" t="s">
        <v>1586</v>
      </c>
      <c r="C788" t="s">
        <v>8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-1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-2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-3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</row>
    <row r="789" spans="1:39" x14ac:dyDescent="0.3">
      <c r="A789" s="2" t="s">
        <v>1587</v>
      </c>
      <c r="B789" s="2" t="s">
        <v>1588</v>
      </c>
      <c r="C789" t="s">
        <v>976</v>
      </c>
      <c r="D789">
        <v>-30</v>
      </c>
      <c r="E789">
        <v>-127</v>
      </c>
      <c r="F789">
        <v>-105</v>
      </c>
      <c r="G789">
        <v>-22</v>
      </c>
      <c r="H789">
        <v>-45</v>
      </c>
      <c r="I789">
        <v>-122</v>
      </c>
      <c r="J789">
        <v>-30</v>
      </c>
      <c r="K789">
        <v>-60</v>
      </c>
      <c r="L789">
        <v>-65</v>
      </c>
      <c r="M789">
        <v>-129</v>
      </c>
      <c r="N789">
        <v>-100</v>
      </c>
      <c r="O789">
        <v>-80</v>
      </c>
      <c r="P789">
        <v>-35</v>
      </c>
      <c r="Q789">
        <v>-55</v>
      </c>
      <c r="R789">
        <v>-78</v>
      </c>
      <c r="S789">
        <v>-113</v>
      </c>
      <c r="T789">
        <v>-75</v>
      </c>
      <c r="U789">
        <v>-117</v>
      </c>
      <c r="V789">
        <v>-127</v>
      </c>
      <c r="W789">
        <v>-35</v>
      </c>
      <c r="X789">
        <v>-125</v>
      </c>
      <c r="Y789">
        <v>-45</v>
      </c>
      <c r="Z789">
        <v>-103</v>
      </c>
      <c r="AA789">
        <v>-41</v>
      </c>
      <c r="AB789">
        <v>-2</v>
      </c>
      <c r="AC789">
        <v>-40</v>
      </c>
      <c r="AD789">
        <v>-20</v>
      </c>
      <c r="AE789">
        <v>-85</v>
      </c>
      <c r="AF789">
        <v>-62</v>
      </c>
      <c r="AG789">
        <v>0</v>
      </c>
      <c r="AH789">
        <v>-60</v>
      </c>
      <c r="AI789">
        <v>-40</v>
      </c>
      <c r="AJ789">
        <v>-77</v>
      </c>
      <c r="AK789">
        <v>-122</v>
      </c>
      <c r="AL789">
        <v>-20</v>
      </c>
      <c r="AM789">
        <v>-54</v>
      </c>
    </row>
    <row r="790" spans="1:39" x14ac:dyDescent="0.3">
      <c r="A790" s="2" t="s">
        <v>1589</v>
      </c>
      <c r="B790" s="2" t="s">
        <v>1590</v>
      </c>
      <c r="C790" t="s">
        <v>8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-1</v>
      </c>
      <c r="AM790">
        <v>0</v>
      </c>
    </row>
    <row r="791" spans="1:39" x14ac:dyDescent="0.3">
      <c r="A791" s="2" t="s">
        <v>1591</v>
      </c>
      <c r="B791" s="2" t="s">
        <v>1592</v>
      </c>
      <c r="C791" t="s">
        <v>8</v>
      </c>
      <c r="D791">
        <v>0</v>
      </c>
      <c r="E791">
        <v>-1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-1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-4</v>
      </c>
      <c r="AJ791">
        <v>0</v>
      </c>
      <c r="AK791">
        <v>0</v>
      </c>
      <c r="AL791">
        <v>0</v>
      </c>
      <c r="AM791">
        <v>0</v>
      </c>
    </row>
    <row r="792" spans="1:39" x14ac:dyDescent="0.3">
      <c r="A792" s="2" t="s">
        <v>1593</v>
      </c>
      <c r="B792" s="2" t="s">
        <v>1594</v>
      </c>
      <c r="C792" t="s">
        <v>8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-1</v>
      </c>
      <c r="L792">
        <v>0</v>
      </c>
      <c r="M792">
        <v>-4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-2</v>
      </c>
      <c r="X792">
        <v>0</v>
      </c>
      <c r="Y792">
        <v>-4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-2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</row>
    <row r="793" spans="1:39" x14ac:dyDescent="0.3">
      <c r="A793" s="2" t="s">
        <v>1595</v>
      </c>
      <c r="B793" s="2" t="s">
        <v>1596</v>
      </c>
      <c r="C793" t="s">
        <v>8</v>
      </c>
      <c r="D793">
        <v>0</v>
      </c>
      <c r="E793">
        <v>0</v>
      </c>
      <c r="F793">
        <v>0</v>
      </c>
      <c r="G793">
        <v>-2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-4</v>
      </c>
      <c r="Q793">
        <v>0</v>
      </c>
      <c r="R793">
        <v>-1</v>
      </c>
      <c r="S793">
        <v>-2</v>
      </c>
      <c r="T793">
        <v>-2</v>
      </c>
      <c r="U793">
        <v>0</v>
      </c>
      <c r="V793">
        <v>0</v>
      </c>
      <c r="W793">
        <v>0</v>
      </c>
      <c r="X793">
        <v>0</v>
      </c>
      <c r="Y793">
        <v>-4</v>
      </c>
      <c r="Z793">
        <v>0</v>
      </c>
      <c r="AA793">
        <v>-8</v>
      </c>
      <c r="AB793">
        <v>-1</v>
      </c>
      <c r="AC793">
        <v>-2</v>
      </c>
      <c r="AD793">
        <v>0</v>
      </c>
      <c r="AE793">
        <v>0</v>
      </c>
      <c r="AF793">
        <v>-1</v>
      </c>
      <c r="AG793">
        <v>-6</v>
      </c>
      <c r="AH793">
        <v>0</v>
      </c>
      <c r="AI793">
        <v>0</v>
      </c>
      <c r="AJ793">
        <v>0</v>
      </c>
      <c r="AK793">
        <v>0</v>
      </c>
      <c r="AL793">
        <v>-3</v>
      </c>
      <c r="AM793">
        <v>0</v>
      </c>
    </row>
    <row r="794" spans="1:39" x14ac:dyDescent="0.3">
      <c r="A794" s="2" t="s">
        <v>1597</v>
      </c>
      <c r="B794" s="2" t="s">
        <v>1598</v>
      </c>
      <c r="C794" t="s">
        <v>8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-12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-4</v>
      </c>
      <c r="AF794">
        <v>0</v>
      </c>
      <c r="AG794">
        <v>-4</v>
      </c>
      <c r="AH794">
        <v>0</v>
      </c>
      <c r="AI794">
        <v>-10</v>
      </c>
      <c r="AJ794">
        <v>0</v>
      </c>
      <c r="AK794">
        <v>0</v>
      </c>
      <c r="AL794">
        <v>0</v>
      </c>
      <c r="AM794">
        <v>-10</v>
      </c>
    </row>
    <row r="795" spans="1:39" x14ac:dyDescent="0.3">
      <c r="A795" s="2" t="s">
        <v>1599</v>
      </c>
      <c r="B795" s="2" t="s">
        <v>1600</v>
      </c>
      <c r="C795" t="s">
        <v>8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-31</v>
      </c>
      <c r="Q795">
        <v>-26</v>
      </c>
      <c r="R795">
        <v>-2</v>
      </c>
      <c r="S795">
        <v>0</v>
      </c>
      <c r="T795">
        <v>-16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-90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-7</v>
      </c>
      <c r="AJ795">
        <v>0</v>
      </c>
      <c r="AK795">
        <v>0</v>
      </c>
      <c r="AL795">
        <v>0</v>
      </c>
      <c r="AM795">
        <v>0</v>
      </c>
    </row>
    <row r="796" spans="1:39" x14ac:dyDescent="0.3">
      <c r="A796" s="2" t="s">
        <v>1601</v>
      </c>
      <c r="B796" s="2" t="s">
        <v>1602</v>
      </c>
      <c r="C796" t="s">
        <v>8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-4</v>
      </c>
      <c r="AJ796">
        <v>0</v>
      </c>
      <c r="AK796">
        <v>0</v>
      </c>
      <c r="AL796">
        <v>0</v>
      </c>
      <c r="AM796">
        <v>0</v>
      </c>
    </row>
    <row r="797" spans="1:39" x14ac:dyDescent="0.3">
      <c r="A797" s="2" t="s">
        <v>1603</v>
      </c>
      <c r="B797" s="2" t="s">
        <v>1604</v>
      </c>
      <c r="C797" t="s">
        <v>8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-1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</row>
    <row r="798" spans="1:39" x14ac:dyDescent="0.3">
      <c r="A798" s="2" t="s">
        <v>1605</v>
      </c>
      <c r="B798" s="2" t="s">
        <v>1606</v>
      </c>
      <c r="C798" t="s">
        <v>8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-3</v>
      </c>
      <c r="U798">
        <v>0</v>
      </c>
      <c r="V798">
        <v>0</v>
      </c>
      <c r="W798">
        <v>-1</v>
      </c>
      <c r="X798">
        <v>-3</v>
      </c>
      <c r="Y798">
        <v>0</v>
      </c>
      <c r="Z798">
        <v>0</v>
      </c>
      <c r="AA798">
        <v>-6</v>
      </c>
      <c r="AB798">
        <v>0</v>
      </c>
      <c r="AC798">
        <v>0</v>
      </c>
      <c r="AD798">
        <v>0</v>
      </c>
      <c r="AE798">
        <v>-2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</row>
    <row r="799" spans="1:39" x14ac:dyDescent="0.3">
      <c r="A799" s="2" t="s">
        <v>1607</v>
      </c>
      <c r="B799" s="2" t="s">
        <v>1608</v>
      </c>
      <c r="C799" t="s">
        <v>8</v>
      </c>
      <c r="D799">
        <v>0</v>
      </c>
      <c r="E799">
        <v>0</v>
      </c>
      <c r="F799">
        <v>-2</v>
      </c>
      <c r="G799">
        <v>-2</v>
      </c>
      <c r="H799">
        <v>0</v>
      </c>
      <c r="I799">
        <v>0</v>
      </c>
      <c r="J799">
        <v>-2</v>
      </c>
      <c r="K799">
        <v>0</v>
      </c>
      <c r="L799">
        <v>-1</v>
      </c>
      <c r="M799">
        <v>0</v>
      </c>
      <c r="N799">
        <v>0</v>
      </c>
      <c r="O799">
        <v>-3</v>
      </c>
      <c r="P799">
        <v>-1</v>
      </c>
      <c r="Q799">
        <v>-1</v>
      </c>
      <c r="R799">
        <v>-1</v>
      </c>
      <c r="S799">
        <v>-1</v>
      </c>
      <c r="T799">
        <v>0</v>
      </c>
      <c r="U799">
        <v>-1</v>
      </c>
      <c r="V799">
        <v>0</v>
      </c>
      <c r="W799">
        <v>-1</v>
      </c>
      <c r="X799">
        <v>-3</v>
      </c>
      <c r="Y799">
        <v>0</v>
      </c>
      <c r="Z799">
        <v>-1</v>
      </c>
      <c r="AA799">
        <v>-2</v>
      </c>
      <c r="AB799">
        <v>-2</v>
      </c>
      <c r="AC799">
        <v>-1</v>
      </c>
      <c r="AD799">
        <v>0</v>
      </c>
      <c r="AE799">
        <v>-2</v>
      </c>
      <c r="AF799">
        <v>-2</v>
      </c>
      <c r="AG799">
        <v>-2</v>
      </c>
      <c r="AH799">
        <v>0</v>
      </c>
      <c r="AI799">
        <v>0</v>
      </c>
      <c r="AJ799">
        <v>-1</v>
      </c>
      <c r="AK799">
        <v>-1</v>
      </c>
      <c r="AL799">
        <v>0</v>
      </c>
      <c r="AM799">
        <v>0</v>
      </c>
    </row>
    <row r="800" spans="1:39" x14ac:dyDescent="0.3">
      <c r="A800" s="2" t="s">
        <v>1609</v>
      </c>
      <c r="B800" s="2" t="s">
        <v>1610</v>
      </c>
      <c r="C800" t="s">
        <v>130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-12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-4</v>
      </c>
      <c r="AL800">
        <v>-4</v>
      </c>
      <c r="AM800">
        <v>0</v>
      </c>
    </row>
    <row r="801" spans="1:39" x14ac:dyDescent="0.3">
      <c r="A801" s="2" t="s">
        <v>1611</v>
      </c>
      <c r="B801" s="2" t="s">
        <v>1612</v>
      </c>
      <c r="C801" t="s">
        <v>8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-1</v>
      </c>
      <c r="L801">
        <v>0</v>
      </c>
      <c r="M801">
        <v>0</v>
      </c>
      <c r="N801">
        <v>0</v>
      </c>
      <c r="O801">
        <v>0</v>
      </c>
      <c r="P801">
        <v>-2</v>
      </c>
      <c r="Q801">
        <v>0</v>
      </c>
      <c r="R801">
        <v>-1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-3</v>
      </c>
      <c r="AB801">
        <v>0</v>
      </c>
      <c r="AC801">
        <v>-2</v>
      </c>
      <c r="AD801">
        <v>0</v>
      </c>
      <c r="AE801">
        <v>0</v>
      </c>
      <c r="AF801">
        <v>-1</v>
      </c>
      <c r="AG801">
        <v>0</v>
      </c>
      <c r="AH801">
        <v>0</v>
      </c>
      <c r="AI801">
        <v>0</v>
      </c>
      <c r="AJ801">
        <v>-2</v>
      </c>
      <c r="AK801">
        <v>0</v>
      </c>
      <c r="AL801">
        <v>0</v>
      </c>
      <c r="AM801">
        <v>0</v>
      </c>
    </row>
    <row r="802" spans="1:39" x14ac:dyDescent="0.3">
      <c r="A802" s="2" t="s">
        <v>1613</v>
      </c>
      <c r="B802" s="2" t="s">
        <v>1614</v>
      </c>
      <c r="C802" t="s">
        <v>8</v>
      </c>
      <c r="D802">
        <v>0</v>
      </c>
      <c r="E802">
        <v>-2</v>
      </c>
      <c r="F802">
        <v>0</v>
      </c>
      <c r="G802">
        <v>0</v>
      </c>
      <c r="H802">
        <v>-2</v>
      </c>
      <c r="I802">
        <v>-2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-4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-2</v>
      </c>
      <c r="AK802">
        <v>0</v>
      </c>
      <c r="AL802">
        <v>0</v>
      </c>
      <c r="AM802">
        <v>0</v>
      </c>
    </row>
    <row r="803" spans="1:39" x14ac:dyDescent="0.3">
      <c r="A803" s="2" t="s">
        <v>1615</v>
      </c>
      <c r="B803" s="2" t="s">
        <v>1616</v>
      </c>
      <c r="C803" t="s">
        <v>8</v>
      </c>
      <c r="D803">
        <v>-3</v>
      </c>
      <c r="E803">
        <v>-3</v>
      </c>
      <c r="F803">
        <v>-3</v>
      </c>
      <c r="G803">
        <v>0</v>
      </c>
      <c r="H803">
        <v>-4</v>
      </c>
      <c r="I803">
        <v>-3</v>
      </c>
      <c r="J803">
        <v>-1</v>
      </c>
      <c r="K803">
        <v>0</v>
      </c>
      <c r="L803">
        <v>-5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-6</v>
      </c>
      <c r="T803">
        <v>-11</v>
      </c>
      <c r="U803">
        <v>-8</v>
      </c>
      <c r="V803">
        <v>0</v>
      </c>
      <c r="W803">
        <v>-2</v>
      </c>
      <c r="X803">
        <v>0</v>
      </c>
      <c r="Y803">
        <v>0</v>
      </c>
      <c r="Z803">
        <v>-1</v>
      </c>
      <c r="AA803">
        <v>-6</v>
      </c>
      <c r="AB803">
        <v>-8</v>
      </c>
      <c r="AC803">
        <v>0</v>
      </c>
      <c r="AD803">
        <v>-1</v>
      </c>
      <c r="AE803">
        <v>0</v>
      </c>
      <c r="AF803">
        <v>-4</v>
      </c>
      <c r="AG803">
        <v>-1</v>
      </c>
      <c r="AH803">
        <v>0</v>
      </c>
      <c r="AI803">
        <v>-3</v>
      </c>
      <c r="AJ803">
        <v>0</v>
      </c>
      <c r="AK803">
        <v>0</v>
      </c>
      <c r="AL803">
        <v>0</v>
      </c>
      <c r="AM803">
        <v>0</v>
      </c>
    </row>
    <row r="804" spans="1:39" x14ac:dyDescent="0.3">
      <c r="A804" s="2" t="s">
        <v>1617</v>
      </c>
      <c r="B804" s="2" t="s">
        <v>1618</v>
      </c>
      <c r="C804" t="s">
        <v>8</v>
      </c>
      <c r="D804">
        <v>-35</v>
      </c>
      <c r="E804">
        <v>-23</v>
      </c>
      <c r="F804">
        <v>-60</v>
      </c>
      <c r="G804">
        <v>-24</v>
      </c>
      <c r="H804">
        <v>-23</v>
      </c>
      <c r="I804">
        <v>-10</v>
      </c>
      <c r="J804">
        <v>-5</v>
      </c>
      <c r="K804">
        <v>-21</v>
      </c>
      <c r="L804">
        <v>-28</v>
      </c>
      <c r="M804">
        <v>-24</v>
      </c>
      <c r="N804">
        <v>-22</v>
      </c>
      <c r="O804">
        <v>-37</v>
      </c>
      <c r="P804">
        <v>-10</v>
      </c>
      <c r="Q804">
        <v>-51</v>
      </c>
      <c r="R804">
        <v>-30</v>
      </c>
      <c r="S804">
        <v>-14</v>
      </c>
      <c r="T804">
        <v>-20</v>
      </c>
      <c r="U804">
        <v>-4</v>
      </c>
      <c r="V804">
        <v>-15</v>
      </c>
      <c r="W804">
        <v>-14</v>
      </c>
      <c r="X804">
        <v>-41</v>
      </c>
      <c r="Y804">
        <v>-26</v>
      </c>
      <c r="Z804">
        <v>-11</v>
      </c>
      <c r="AA804">
        <v>-18</v>
      </c>
      <c r="AB804">
        <v>-137</v>
      </c>
      <c r="AC804">
        <v>-97</v>
      </c>
      <c r="AD804">
        <v>-37</v>
      </c>
      <c r="AE804">
        <v>-12</v>
      </c>
      <c r="AF804">
        <v>-8</v>
      </c>
      <c r="AG804">
        <v>-71</v>
      </c>
      <c r="AH804">
        <v>-25</v>
      </c>
      <c r="AI804">
        <v>-24</v>
      </c>
      <c r="AJ804">
        <v>-25</v>
      </c>
      <c r="AK804">
        <v>-19</v>
      </c>
      <c r="AL804">
        <v>-27</v>
      </c>
      <c r="AM804">
        <v>-21</v>
      </c>
    </row>
    <row r="805" spans="1:39" x14ac:dyDescent="0.3">
      <c r="A805" s="2" t="s">
        <v>1619</v>
      </c>
      <c r="B805" s="2" t="s">
        <v>1620</v>
      </c>
      <c r="C805" t="s">
        <v>8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-3</v>
      </c>
      <c r="R805">
        <v>-3</v>
      </c>
      <c r="S805">
        <v>0</v>
      </c>
      <c r="T805">
        <v>-3</v>
      </c>
      <c r="U805">
        <v>0</v>
      </c>
      <c r="V805">
        <v>0</v>
      </c>
      <c r="W805">
        <v>0</v>
      </c>
      <c r="X805">
        <v>-3</v>
      </c>
      <c r="Y805">
        <v>0</v>
      </c>
      <c r="Z805">
        <v>-3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-3</v>
      </c>
      <c r="AH805">
        <v>0</v>
      </c>
      <c r="AI805">
        <v>0</v>
      </c>
      <c r="AJ805">
        <v>-3</v>
      </c>
      <c r="AK805">
        <v>0</v>
      </c>
      <c r="AL805">
        <v>0</v>
      </c>
      <c r="AM805">
        <v>-4</v>
      </c>
    </row>
    <row r="806" spans="1:39" x14ac:dyDescent="0.3">
      <c r="A806" s="2" t="s">
        <v>1621</v>
      </c>
      <c r="B806" s="2" t="s">
        <v>1622</v>
      </c>
      <c r="C806" t="s">
        <v>8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-3</v>
      </c>
      <c r="R806">
        <v>-3</v>
      </c>
      <c r="S806">
        <v>0</v>
      </c>
      <c r="T806">
        <v>-3</v>
      </c>
      <c r="U806">
        <v>0</v>
      </c>
      <c r="V806">
        <v>0</v>
      </c>
      <c r="W806">
        <v>0</v>
      </c>
      <c r="X806">
        <v>-3</v>
      </c>
      <c r="Y806">
        <v>0</v>
      </c>
      <c r="Z806">
        <v>-3</v>
      </c>
      <c r="AA806">
        <v>0</v>
      </c>
      <c r="AB806">
        <v>0</v>
      </c>
      <c r="AC806">
        <v>0</v>
      </c>
      <c r="AD806">
        <v>0</v>
      </c>
      <c r="AE806">
        <v>-3</v>
      </c>
      <c r="AF806">
        <v>0</v>
      </c>
      <c r="AG806">
        <v>-3</v>
      </c>
      <c r="AH806">
        <v>0</v>
      </c>
      <c r="AI806">
        <v>0</v>
      </c>
      <c r="AJ806">
        <v>-3</v>
      </c>
      <c r="AK806">
        <v>0</v>
      </c>
      <c r="AL806">
        <v>0</v>
      </c>
      <c r="AM806">
        <v>-3</v>
      </c>
    </row>
    <row r="807" spans="1:39" x14ac:dyDescent="0.3">
      <c r="A807" s="2" t="s">
        <v>1623</v>
      </c>
      <c r="B807" s="2" t="s">
        <v>1624</v>
      </c>
      <c r="C807" t="s">
        <v>976</v>
      </c>
      <c r="D807">
        <v>-33</v>
      </c>
      <c r="E807">
        <v>-65.900000000000006</v>
      </c>
      <c r="F807">
        <v>-5</v>
      </c>
      <c r="G807">
        <v>-20</v>
      </c>
      <c r="H807">
        <v>0</v>
      </c>
      <c r="I807">
        <v>0</v>
      </c>
      <c r="J807">
        <v>-170</v>
      </c>
      <c r="K807">
        <v>-67</v>
      </c>
      <c r="L807">
        <v>-22</v>
      </c>
      <c r="M807">
        <v>-164</v>
      </c>
      <c r="N807">
        <v>-64</v>
      </c>
      <c r="O807">
        <v>-25</v>
      </c>
      <c r="P807">
        <v>-199.6</v>
      </c>
      <c r="Q807">
        <v>-217.5</v>
      </c>
      <c r="R807">
        <v>-20</v>
      </c>
      <c r="S807">
        <v>0</v>
      </c>
      <c r="T807">
        <v>0</v>
      </c>
      <c r="U807">
        <v>-3</v>
      </c>
      <c r="V807">
        <v>-1</v>
      </c>
      <c r="W807">
        <v>0</v>
      </c>
      <c r="X807">
        <v>0</v>
      </c>
      <c r="Y807">
        <v>-3</v>
      </c>
      <c r="Z807">
        <v>0</v>
      </c>
      <c r="AA807">
        <v>-50</v>
      </c>
      <c r="AB807">
        <v>-175</v>
      </c>
      <c r="AC807">
        <v>0</v>
      </c>
      <c r="AD807">
        <v>0</v>
      </c>
      <c r="AE807">
        <v>0</v>
      </c>
      <c r="AF807">
        <v>-54</v>
      </c>
      <c r="AG807">
        <v>0</v>
      </c>
      <c r="AH807">
        <v>0</v>
      </c>
      <c r="AI807">
        <v>-40</v>
      </c>
      <c r="AJ807">
        <v>-10</v>
      </c>
      <c r="AK807">
        <v>-77</v>
      </c>
      <c r="AL807">
        <v>-5</v>
      </c>
      <c r="AM807">
        <v>-30</v>
      </c>
    </row>
    <row r="808" spans="1:39" x14ac:dyDescent="0.3">
      <c r="A808" s="2" t="s">
        <v>1625</v>
      </c>
      <c r="B808" s="2" t="s">
        <v>1626</v>
      </c>
      <c r="C808" t="s">
        <v>8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-4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</row>
    <row r="809" spans="1:39" x14ac:dyDescent="0.3">
      <c r="A809" s="2" t="s">
        <v>1627</v>
      </c>
      <c r="B809" s="2" t="s">
        <v>1628</v>
      </c>
      <c r="C809" t="s">
        <v>976</v>
      </c>
      <c r="D809">
        <v>0</v>
      </c>
      <c r="E809">
        <v>0</v>
      </c>
      <c r="F809">
        <v>-20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-10</v>
      </c>
      <c r="M809">
        <v>0</v>
      </c>
      <c r="N809">
        <v>0</v>
      </c>
      <c r="O809">
        <v>0</v>
      </c>
      <c r="P809">
        <v>-22</v>
      </c>
      <c r="Q809">
        <v>-15</v>
      </c>
      <c r="R809">
        <v>-3</v>
      </c>
      <c r="S809">
        <v>-12</v>
      </c>
      <c r="T809">
        <v>-5</v>
      </c>
      <c r="U809">
        <v>0</v>
      </c>
      <c r="V809">
        <v>-10</v>
      </c>
      <c r="W809">
        <v>-5</v>
      </c>
      <c r="X809">
        <v>0</v>
      </c>
      <c r="Y809">
        <v>-20</v>
      </c>
      <c r="Z809">
        <v>0</v>
      </c>
      <c r="AA809">
        <v>-10</v>
      </c>
      <c r="AB809">
        <v>-5</v>
      </c>
      <c r="AC809">
        <v>-40</v>
      </c>
      <c r="AD809">
        <v>-22</v>
      </c>
      <c r="AE809">
        <v>-6</v>
      </c>
      <c r="AF809">
        <v>-9</v>
      </c>
      <c r="AG809">
        <v>-20</v>
      </c>
      <c r="AH809">
        <v>0</v>
      </c>
      <c r="AI809">
        <v>-15</v>
      </c>
      <c r="AJ809">
        <v>0</v>
      </c>
      <c r="AK809">
        <v>-19</v>
      </c>
      <c r="AL809">
        <v>0</v>
      </c>
      <c r="AM809">
        <v>-2</v>
      </c>
    </row>
    <row r="810" spans="1:39" x14ac:dyDescent="0.3">
      <c r="A810" s="2" t="s">
        <v>1629</v>
      </c>
      <c r="B810" s="2" t="s">
        <v>1630</v>
      </c>
      <c r="C810" t="s">
        <v>976</v>
      </c>
      <c r="D810">
        <v>-15</v>
      </c>
      <c r="E810">
        <v>-35</v>
      </c>
      <c r="F810">
        <v>-61</v>
      </c>
      <c r="G810">
        <v>-5</v>
      </c>
      <c r="H810">
        <v>-5</v>
      </c>
      <c r="I810">
        <v>-25</v>
      </c>
      <c r="J810">
        <v>-60</v>
      </c>
      <c r="K810">
        <v>-25</v>
      </c>
      <c r="L810">
        <v>-60</v>
      </c>
      <c r="M810">
        <v>-15</v>
      </c>
      <c r="N810">
        <v>-25</v>
      </c>
      <c r="O810">
        <v>-30</v>
      </c>
      <c r="P810">
        <v>-50</v>
      </c>
      <c r="Q810">
        <v>-35</v>
      </c>
      <c r="R810">
        <v>-10</v>
      </c>
      <c r="S810">
        <v>-45</v>
      </c>
      <c r="T810">
        <v>-25</v>
      </c>
      <c r="U810">
        <v>-5</v>
      </c>
      <c r="V810">
        <v>-40</v>
      </c>
      <c r="W810">
        <v>-10</v>
      </c>
      <c r="X810">
        <v>-50</v>
      </c>
      <c r="Y810">
        <v>-20</v>
      </c>
      <c r="Z810">
        <v>-50</v>
      </c>
      <c r="AA810">
        <v>-25</v>
      </c>
      <c r="AB810">
        <v>-15</v>
      </c>
      <c r="AC810">
        <v>-120</v>
      </c>
      <c r="AD810">
        <v>0</v>
      </c>
      <c r="AE810">
        <v>-20</v>
      </c>
      <c r="AF810">
        <v>-40</v>
      </c>
      <c r="AG810">
        <v>0</v>
      </c>
      <c r="AH810">
        <v>0</v>
      </c>
      <c r="AI810">
        <v>0</v>
      </c>
      <c r="AJ810">
        <v>0</v>
      </c>
      <c r="AK810">
        <v>-30</v>
      </c>
      <c r="AL810">
        <v>0</v>
      </c>
      <c r="AM810">
        <v>-20</v>
      </c>
    </row>
    <row r="811" spans="1:39" x14ac:dyDescent="0.3">
      <c r="A811" s="2" t="s">
        <v>1631</v>
      </c>
      <c r="B811" s="2" t="s">
        <v>1632</v>
      </c>
      <c r="C811" t="s">
        <v>8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-2</v>
      </c>
      <c r="W811">
        <v>0</v>
      </c>
      <c r="X811">
        <v>0</v>
      </c>
      <c r="Y811">
        <v>0</v>
      </c>
      <c r="Z811">
        <v>-4</v>
      </c>
      <c r="AA811">
        <v>0</v>
      </c>
      <c r="AB811">
        <v>-4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</row>
    <row r="812" spans="1:39" x14ac:dyDescent="0.3">
      <c r="A812" s="2" t="s">
        <v>1633</v>
      </c>
      <c r="B812" s="2" t="s">
        <v>1634</v>
      </c>
      <c r="C812" t="s">
        <v>976</v>
      </c>
      <c r="D812">
        <v>0</v>
      </c>
      <c r="E812">
        <v>-20</v>
      </c>
      <c r="F812">
        <v>0</v>
      </c>
      <c r="G812">
        <v>0</v>
      </c>
      <c r="H812">
        <v>0</v>
      </c>
      <c r="I812">
        <v>-15</v>
      </c>
      <c r="J812">
        <v>0</v>
      </c>
      <c r="K812">
        <v>0</v>
      </c>
      <c r="L812">
        <v>0</v>
      </c>
      <c r="M812">
        <v>-25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-32</v>
      </c>
      <c r="T812">
        <v>0</v>
      </c>
      <c r="U812">
        <v>-12</v>
      </c>
      <c r="V812">
        <v>0</v>
      </c>
      <c r="W812">
        <v>0</v>
      </c>
      <c r="X812">
        <v>-12</v>
      </c>
      <c r="Y812">
        <v>-4</v>
      </c>
      <c r="Z812">
        <v>0</v>
      </c>
      <c r="AA812">
        <v>-69</v>
      </c>
      <c r="AB812">
        <v>-30</v>
      </c>
      <c r="AC812">
        <v>0</v>
      </c>
      <c r="AD812">
        <v>0</v>
      </c>
      <c r="AE812">
        <v>-4</v>
      </c>
      <c r="AF812">
        <v>0</v>
      </c>
      <c r="AG812">
        <v>-15</v>
      </c>
      <c r="AH812">
        <v>-10</v>
      </c>
      <c r="AI812">
        <v>-20</v>
      </c>
      <c r="AJ812">
        <v>-98</v>
      </c>
      <c r="AK812">
        <v>-32</v>
      </c>
      <c r="AL812">
        <v>0</v>
      </c>
      <c r="AM812">
        <v>-36</v>
      </c>
    </row>
    <row r="813" spans="1:39" x14ac:dyDescent="0.3">
      <c r="A813" s="2" t="s">
        <v>1635</v>
      </c>
      <c r="B813" s="2" t="s">
        <v>1636</v>
      </c>
      <c r="C813" t="s">
        <v>8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-1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-1</v>
      </c>
      <c r="AL813">
        <v>0</v>
      </c>
      <c r="AM813">
        <v>0</v>
      </c>
    </row>
    <row r="814" spans="1:39" x14ac:dyDescent="0.3">
      <c r="A814" s="2" t="s">
        <v>1637</v>
      </c>
      <c r="B814" s="2" t="s">
        <v>1638</v>
      </c>
      <c r="C814" t="s">
        <v>8</v>
      </c>
      <c r="D814">
        <v>-8</v>
      </c>
      <c r="E814">
        <v>0</v>
      </c>
      <c r="F814">
        <v>0</v>
      </c>
      <c r="G814">
        <v>-8</v>
      </c>
      <c r="H814">
        <v>-2</v>
      </c>
      <c r="I814">
        <v>-8</v>
      </c>
      <c r="J814">
        <v>0</v>
      </c>
      <c r="K814">
        <v>-12</v>
      </c>
      <c r="L814">
        <v>0</v>
      </c>
      <c r="M814">
        <v>-8</v>
      </c>
      <c r="N814">
        <v>0</v>
      </c>
      <c r="O814">
        <v>0</v>
      </c>
      <c r="P814">
        <v>-12</v>
      </c>
      <c r="Q814">
        <v>0</v>
      </c>
      <c r="R814">
        <v>-4</v>
      </c>
      <c r="S814">
        <v>-4</v>
      </c>
      <c r="T814">
        <v>-8</v>
      </c>
      <c r="U814">
        <v>0</v>
      </c>
      <c r="V814">
        <v>0</v>
      </c>
      <c r="W814">
        <v>-4</v>
      </c>
      <c r="X814">
        <v>-4</v>
      </c>
      <c r="Y814">
        <v>-8</v>
      </c>
      <c r="Z814">
        <v>-6</v>
      </c>
      <c r="AA814">
        <v>0</v>
      </c>
      <c r="AB814">
        <v>0</v>
      </c>
      <c r="AC814">
        <v>-12</v>
      </c>
      <c r="AD814">
        <v>0</v>
      </c>
      <c r="AE814">
        <v>-8</v>
      </c>
      <c r="AF814">
        <v>0</v>
      </c>
      <c r="AG814">
        <v>0</v>
      </c>
      <c r="AH814">
        <v>0</v>
      </c>
      <c r="AI814">
        <v>0</v>
      </c>
      <c r="AJ814">
        <v>-12</v>
      </c>
      <c r="AK814">
        <v>-10</v>
      </c>
      <c r="AL814">
        <v>0</v>
      </c>
      <c r="AM814">
        <v>-4</v>
      </c>
    </row>
    <row r="815" spans="1:39" x14ac:dyDescent="0.3">
      <c r="A815" s="2" t="s">
        <v>1639</v>
      </c>
      <c r="B815" s="2" t="s">
        <v>1640</v>
      </c>
      <c r="C815" t="s">
        <v>8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-10</v>
      </c>
      <c r="AK815">
        <v>0</v>
      </c>
      <c r="AL815">
        <v>0</v>
      </c>
      <c r="AM815">
        <v>0</v>
      </c>
    </row>
    <row r="816" spans="1:39" x14ac:dyDescent="0.3">
      <c r="A816" s="2" t="s">
        <v>1641</v>
      </c>
      <c r="B816" s="2" t="s">
        <v>1642</v>
      </c>
      <c r="C816" t="s">
        <v>976</v>
      </c>
      <c r="D816">
        <v>-20</v>
      </c>
      <c r="E816">
        <v>-60</v>
      </c>
      <c r="F816">
        <v>-20</v>
      </c>
      <c r="G816">
        <v>-45</v>
      </c>
      <c r="H816">
        <v>-215</v>
      </c>
      <c r="I816">
        <v>-40</v>
      </c>
      <c r="J816">
        <v>-60</v>
      </c>
      <c r="K816">
        <v>-50</v>
      </c>
      <c r="L816">
        <v>-25</v>
      </c>
      <c r="M816">
        <v>-200</v>
      </c>
      <c r="N816">
        <v>0</v>
      </c>
      <c r="O816">
        <v>-50</v>
      </c>
      <c r="P816">
        <v>-65</v>
      </c>
      <c r="Q816">
        <v>0</v>
      </c>
      <c r="R816">
        <v>0</v>
      </c>
      <c r="S816">
        <v>-140</v>
      </c>
      <c r="T816">
        <v>-40</v>
      </c>
      <c r="U816">
        <v>-80</v>
      </c>
      <c r="V816">
        <v>-20</v>
      </c>
      <c r="W816">
        <v>-100</v>
      </c>
      <c r="X816">
        <v>-170</v>
      </c>
      <c r="Y816">
        <v>-90</v>
      </c>
      <c r="Z816">
        <v>-30</v>
      </c>
      <c r="AA816">
        <v>-20</v>
      </c>
      <c r="AB816">
        <v>0</v>
      </c>
      <c r="AC816">
        <v>-20</v>
      </c>
      <c r="AD816">
        <v>-80</v>
      </c>
      <c r="AE816">
        <v>-20</v>
      </c>
      <c r="AF816">
        <v>-10</v>
      </c>
      <c r="AG816">
        <v>-60</v>
      </c>
      <c r="AH816">
        <v>-20</v>
      </c>
      <c r="AI816">
        <v>-15</v>
      </c>
      <c r="AJ816">
        <v>-40</v>
      </c>
      <c r="AK816">
        <v>-40</v>
      </c>
      <c r="AL816">
        <v>-20</v>
      </c>
      <c r="AM816">
        <v>-10</v>
      </c>
    </row>
    <row r="817" spans="1:39" x14ac:dyDescent="0.3">
      <c r="A817" s="2" t="s">
        <v>1643</v>
      </c>
      <c r="B817" s="2" t="s">
        <v>1644</v>
      </c>
      <c r="C817" t="s">
        <v>8</v>
      </c>
      <c r="D817">
        <v>0</v>
      </c>
      <c r="E817">
        <v>-2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-1</v>
      </c>
      <c r="U817">
        <v>-1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-2</v>
      </c>
      <c r="AD817">
        <v>0</v>
      </c>
      <c r="AE817">
        <v>-4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</row>
    <row r="818" spans="1:39" x14ac:dyDescent="0.3">
      <c r="A818" s="2" t="s">
        <v>1645</v>
      </c>
      <c r="B818" s="2" t="s">
        <v>1646</v>
      </c>
      <c r="C818" t="s">
        <v>8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-2</v>
      </c>
      <c r="AM818">
        <v>0</v>
      </c>
    </row>
    <row r="819" spans="1:39" x14ac:dyDescent="0.3">
      <c r="A819" s="2" t="s">
        <v>1647</v>
      </c>
      <c r="B819" s="2" t="s">
        <v>1648</v>
      </c>
      <c r="C819" t="s">
        <v>8</v>
      </c>
      <c r="D819">
        <v>-2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-2</v>
      </c>
      <c r="Y819">
        <v>-1</v>
      </c>
      <c r="Z819">
        <v>0</v>
      </c>
      <c r="AA819">
        <v>0</v>
      </c>
      <c r="AB819">
        <v>0</v>
      </c>
      <c r="AC819">
        <v>-1</v>
      </c>
      <c r="AD819">
        <v>0</v>
      </c>
      <c r="AE819">
        <v>-2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-2</v>
      </c>
      <c r="AL819">
        <v>0</v>
      </c>
      <c r="AM819">
        <v>0</v>
      </c>
    </row>
    <row r="820" spans="1:39" x14ac:dyDescent="0.3">
      <c r="A820" s="2" t="s">
        <v>1649</v>
      </c>
      <c r="B820" s="2" t="s">
        <v>1650</v>
      </c>
      <c r="C820" t="s">
        <v>130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-80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</row>
    <row r="821" spans="1:39" x14ac:dyDescent="0.3">
      <c r="A821" s="2" t="s">
        <v>1651</v>
      </c>
      <c r="B821" s="2" t="s">
        <v>1652</v>
      </c>
      <c r="C821" t="s">
        <v>8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-8</v>
      </c>
      <c r="Q821">
        <v>-22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-2</v>
      </c>
      <c r="Y821">
        <v>0</v>
      </c>
      <c r="Z821">
        <v>-28</v>
      </c>
      <c r="AA821">
        <v>-10</v>
      </c>
      <c r="AB821">
        <v>-30</v>
      </c>
      <c r="AC821">
        <v>0</v>
      </c>
      <c r="AD821">
        <v>-20</v>
      </c>
      <c r="AE821">
        <v>0</v>
      </c>
      <c r="AF821">
        <v>0</v>
      </c>
      <c r="AG821">
        <v>-10</v>
      </c>
      <c r="AH821">
        <v>0</v>
      </c>
      <c r="AI821">
        <v>-50</v>
      </c>
      <c r="AJ821">
        <v>0</v>
      </c>
      <c r="AK821">
        <v>0</v>
      </c>
      <c r="AL821">
        <v>0</v>
      </c>
      <c r="AM821">
        <v>0</v>
      </c>
    </row>
    <row r="822" spans="1:39" x14ac:dyDescent="0.3">
      <c r="A822" s="2" t="s">
        <v>1653</v>
      </c>
      <c r="B822" s="2" t="s">
        <v>1654</v>
      </c>
      <c r="C822" t="s">
        <v>8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-2</v>
      </c>
      <c r="S822">
        <v>0</v>
      </c>
      <c r="T822">
        <v>-4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-4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</row>
    <row r="823" spans="1:39" x14ac:dyDescent="0.3">
      <c r="A823" s="2" t="s">
        <v>1655</v>
      </c>
      <c r="B823" s="2" t="s">
        <v>1656</v>
      </c>
      <c r="C823" t="s">
        <v>8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-1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</row>
    <row r="824" spans="1:39" x14ac:dyDescent="0.3">
      <c r="A824" s="2" t="s">
        <v>1657</v>
      </c>
      <c r="B824" s="2" t="s">
        <v>1658</v>
      </c>
      <c r="C824" t="s">
        <v>8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-10</v>
      </c>
      <c r="AG824">
        <v>7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</row>
    <row r="825" spans="1:39" x14ac:dyDescent="0.3">
      <c r="A825" s="2" t="s">
        <v>1659</v>
      </c>
      <c r="B825" s="2" t="s">
        <v>1660</v>
      </c>
      <c r="C825" t="s">
        <v>8</v>
      </c>
      <c r="D825">
        <v>0</v>
      </c>
      <c r="E825">
        <v>0</v>
      </c>
      <c r="F825">
        <v>0</v>
      </c>
      <c r="G825">
        <v>0</v>
      </c>
      <c r="H825">
        <v>-1</v>
      </c>
      <c r="I825">
        <v>-1</v>
      </c>
      <c r="J825">
        <v>0</v>
      </c>
      <c r="K825">
        <v>0</v>
      </c>
      <c r="L825">
        <v>0</v>
      </c>
      <c r="M825">
        <v>-1</v>
      </c>
      <c r="N825">
        <v>0</v>
      </c>
      <c r="O825">
        <v>-1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-1</v>
      </c>
      <c r="AI825">
        <v>0</v>
      </c>
      <c r="AJ825">
        <v>0</v>
      </c>
      <c r="AK825">
        <v>0</v>
      </c>
      <c r="AL825">
        <v>0</v>
      </c>
      <c r="AM825">
        <v>0</v>
      </c>
    </row>
    <row r="826" spans="1:39" x14ac:dyDescent="0.3">
      <c r="A826" s="2" t="s">
        <v>1661</v>
      </c>
      <c r="B826" s="2" t="s">
        <v>1662</v>
      </c>
      <c r="C826" t="s">
        <v>8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-2</v>
      </c>
      <c r="AI826">
        <v>0</v>
      </c>
      <c r="AJ826">
        <v>0</v>
      </c>
      <c r="AK826">
        <v>0</v>
      </c>
      <c r="AL826">
        <v>0</v>
      </c>
      <c r="AM826">
        <v>0</v>
      </c>
    </row>
    <row r="827" spans="1:39" x14ac:dyDescent="0.3">
      <c r="A827" s="2" t="s">
        <v>1663</v>
      </c>
      <c r="B827" s="2" t="s">
        <v>1664</v>
      </c>
      <c r="C827" t="s">
        <v>8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-1</v>
      </c>
      <c r="T827">
        <v>0</v>
      </c>
      <c r="U827">
        <v>-1</v>
      </c>
      <c r="V827">
        <v>-5</v>
      </c>
      <c r="W827">
        <v>0</v>
      </c>
      <c r="X827">
        <v>0</v>
      </c>
      <c r="Y827">
        <v>-2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-2</v>
      </c>
      <c r="AK827">
        <v>0</v>
      </c>
      <c r="AL827">
        <v>0</v>
      </c>
      <c r="AM827">
        <v>0</v>
      </c>
    </row>
    <row r="828" spans="1:39" x14ac:dyDescent="0.3">
      <c r="A828" s="2" t="s">
        <v>1665</v>
      </c>
      <c r="B828" s="2" t="s">
        <v>1666</v>
      </c>
      <c r="C828" t="s">
        <v>119</v>
      </c>
      <c r="D828">
        <v>0</v>
      </c>
      <c r="E828">
        <v>0</v>
      </c>
      <c r="F828">
        <v>-2</v>
      </c>
      <c r="G828">
        <v>0</v>
      </c>
      <c r="H828">
        <v>0</v>
      </c>
      <c r="I828">
        <v>-20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-25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-20</v>
      </c>
      <c r="Y828">
        <v>0</v>
      </c>
      <c r="Z828">
        <v>0</v>
      </c>
      <c r="AA828">
        <v>0</v>
      </c>
      <c r="AB828">
        <v>-20</v>
      </c>
      <c r="AC828">
        <v>-20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-20</v>
      </c>
      <c r="AK828">
        <v>0</v>
      </c>
      <c r="AL828">
        <v>0</v>
      </c>
      <c r="AM828">
        <v>0</v>
      </c>
    </row>
    <row r="829" spans="1:39" x14ac:dyDescent="0.3">
      <c r="A829" s="2" t="s">
        <v>1667</v>
      </c>
      <c r="B829" s="2" t="s">
        <v>1668</v>
      </c>
      <c r="C829" t="s">
        <v>8</v>
      </c>
      <c r="D829">
        <v>0</v>
      </c>
      <c r="E829">
        <v>0</v>
      </c>
      <c r="F829">
        <v>-20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-2</v>
      </c>
      <c r="M829">
        <v>0</v>
      </c>
      <c r="N829">
        <v>0</v>
      </c>
      <c r="O829">
        <v>-1</v>
      </c>
      <c r="P829">
        <v>0</v>
      </c>
      <c r="Q829">
        <v>-13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-6</v>
      </c>
      <c r="Y829">
        <v>0</v>
      </c>
      <c r="Z829">
        <v>0</v>
      </c>
      <c r="AA829">
        <v>0</v>
      </c>
      <c r="AB829">
        <v>-14</v>
      </c>
      <c r="AC829">
        <v>-20</v>
      </c>
      <c r="AD829">
        <v>0</v>
      </c>
      <c r="AE829">
        <v>0</v>
      </c>
      <c r="AF829">
        <v>-3</v>
      </c>
      <c r="AG829">
        <v>0</v>
      </c>
      <c r="AH829">
        <v>0</v>
      </c>
      <c r="AI829">
        <v>-2</v>
      </c>
      <c r="AJ829">
        <v>0</v>
      </c>
      <c r="AK829">
        <v>-15</v>
      </c>
      <c r="AL829">
        <v>-6</v>
      </c>
      <c r="AM829">
        <v>-4</v>
      </c>
    </row>
    <row r="830" spans="1:39" x14ac:dyDescent="0.3">
      <c r="A830" s="2" t="s">
        <v>1669</v>
      </c>
      <c r="B830" s="2" t="s">
        <v>1670</v>
      </c>
      <c r="C830" t="s">
        <v>8</v>
      </c>
      <c r="D830">
        <v>-6</v>
      </c>
      <c r="E830">
        <v>-4</v>
      </c>
      <c r="F830">
        <v>0</v>
      </c>
      <c r="G830">
        <v>0</v>
      </c>
      <c r="H830">
        <v>-2</v>
      </c>
      <c r="I830">
        <v>0</v>
      </c>
      <c r="J830">
        <v>-9</v>
      </c>
      <c r="K830">
        <v>-9</v>
      </c>
      <c r="L830">
        <v>0</v>
      </c>
      <c r="M830">
        <v>-4</v>
      </c>
      <c r="N830">
        <v>0</v>
      </c>
      <c r="O830">
        <v>0</v>
      </c>
      <c r="P830">
        <v>-2</v>
      </c>
      <c r="Q830">
        <v>-2</v>
      </c>
      <c r="R830">
        <v>0</v>
      </c>
      <c r="S830">
        <v>-4</v>
      </c>
      <c r="T830">
        <v>-4</v>
      </c>
      <c r="U830">
        <v>0</v>
      </c>
      <c r="V830">
        <v>-4</v>
      </c>
      <c r="W830">
        <v>0</v>
      </c>
      <c r="X830">
        <v>-14</v>
      </c>
      <c r="Y830">
        <v>0</v>
      </c>
      <c r="Z830">
        <v>-3</v>
      </c>
      <c r="AA830">
        <v>-1</v>
      </c>
      <c r="AB830">
        <v>0</v>
      </c>
      <c r="AC830">
        <v>0</v>
      </c>
      <c r="AD830">
        <v>-3</v>
      </c>
      <c r="AE830">
        <v>0</v>
      </c>
      <c r="AF830">
        <v>0</v>
      </c>
      <c r="AG830">
        <v>-8</v>
      </c>
      <c r="AH830">
        <v>0</v>
      </c>
      <c r="AI830">
        <v>0</v>
      </c>
      <c r="AJ830">
        <v>0</v>
      </c>
      <c r="AK830">
        <v>-8</v>
      </c>
      <c r="AL830">
        <v>-15</v>
      </c>
      <c r="AM830">
        <v>-1</v>
      </c>
    </row>
    <row r="831" spans="1:39" x14ac:dyDescent="0.3">
      <c r="A831" s="2" t="s">
        <v>1671</v>
      </c>
      <c r="B831" s="2" t="s">
        <v>1672</v>
      </c>
      <c r="C831" t="s">
        <v>8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-2</v>
      </c>
      <c r="L831">
        <v>0</v>
      </c>
      <c r="M831">
        <v>-4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-2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-2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</row>
    <row r="832" spans="1:39" x14ac:dyDescent="0.3">
      <c r="A832" s="2" t="s">
        <v>1673</v>
      </c>
      <c r="B832" s="2" t="s">
        <v>1674</v>
      </c>
      <c r="C832" t="s">
        <v>8</v>
      </c>
      <c r="D832">
        <v>-1</v>
      </c>
      <c r="E832">
        <v>-4</v>
      </c>
      <c r="F832">
        <v>0</v>
      </c>
      <c r="G832">
        <v>-2</v>
      </c>
      <c r="H832">
        <v>-8</v>
      </c>
      <c r="I832">
        <v>0</v>
      </c>
      <c r="J832">
        <v>0</v>
      </c>
      <c r="K832">
        <v>0</v>
      </c>
      <c r="L832">
        <v>-5</v>
      </c>
      <c r="M832">
        <v>0</v>
      </c>
      <c r="N832">
        <v>0</v>
      </c>
      <c r="O832">
        <v>0</v>
      </c>
      <c r="P832">
        <v>-2</v>
      </c>
      <c r="Q832">
        <v>-6</v>
      </c>
      <c r="R832">
        <v>-2</v>
      </c>
      <c r="S832">
        <v>0</v>
      </c>
      <c r="T832">
        <v>-12</v>
      </c>
      <c r="U832">
        <v>0</v>
      </c>
      <c r="V832">
        <v>0</v>
      </c>
      <c r="W832">
        <v>-4</v>
      </c>
      <c r="X832">
        <v>0</v>
      </c>
      <c r="Y832">
        <v>0</v>
      </c>
      <c r="Z832">
        <v>0</v>
      </c>
      <c r="AA832">
        <v>-8</v>
      </c>
      <c r="AB832">
        <v>-2</v>
      </c>
      <c r="AC832">
        <v>0</v>
      </c>
      <c r="AD832">
        <v>0</v>
      </c>
      <c r="AE832">
        <v>-16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-6</v>
      </c>
      <c r="AL832">
        <v>-14</v>
      </c>
      <c r="AM832">
        <v>3</v>
      </c>
    </row>
    <row r="833" spans="1:39" x14ac:dyDescent="0.3">
      <c r="A833" s="2" t="s">
        <v>1675</v>
      </c>
      <c r="B833" s="2" t="s">
        <v>1676</v>
      </c>
      <c r="C833" t="s">
        <v>130</v>
      </c>
      <c r="D833">
        <v>0</v>
      </c>
      <c r="E833">
        <v>0</v>
      </c>
      <c r="F833">
        <v>0</v>
      </c>
      <c r="G833">
        <v>0</v>
      </c>
      <c r="H833">
        <v>-30</v>
      </c>
      <c r="I833">
        <v>-50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-105</v>
      </c>
      <c r="Q833">
        <v>-15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-20</v>
      </c>
      <c r="AC833">
        <v>0</v>
      </c>
      <c r="AD833">
        <v>-70</v>
      </c>
      <c r="AE833">
        <v>0</v>
      </c>
      <c r="AF833">
        <v>0</v>
      </c>
      <c r="AG833">
        <v>-100</v>
      </c>
      <c r="AH833">
        <v>0</v>
      </c>
      <c r="AI833">
        <v>0</v>
      </c>
      <c r="AJ833">
        <v>0</v>
      </c>
      <c r="AK833">
        <v>-30</v>
      </c>
      <c r="AL833">
        <v>0</v>
      </c>
      <c r="AM833">
        <v>0</v>
      </c>
    </row>
    <row r="834" spans="1:39" x14ac:dyDescent="0.3">
      <c r="A834" s="2" t="s">
        <v>1677</v>
      </c>
      <c r="B834" s="2" t="s">
        <v>1678</v>
      </c>
      <c r="C834" t="s">
        <v>8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-8</v>
      </c>
      <c r="Q834">
        <v>-22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-1</v>
      </c>
      <c r="Y834">
        <v>0</v>
      </c>
      <c r="Z834">
        <v>0</v>
      </c>
      <c r="AA834">
        <v>-10</v>
      </c>
      <c r="AB834">
        <v>-20</v>
      </c>
      <c r="AC834">
        <v>0</v>
      </c>
      <c r="AD834">
        <v>-20</v>
      </c>
      <c r="AE834">
        <v>0</v>
      </c>
      <c r="AF834">
        <v>0</v>
      </c>
      <c r="AG834">
        <v>-10</v>
      </c>
      <c r="AH834">
        <v>0</v>
      </c>
      <c r="AI834">
        <v>-30</v>
      </c>
      <c r="AJ834">
        <v>0</v>
      </c>
      <c r="AK834">
        <v>0</v>
      </c>
      <c r="AL834">
        <v>0</v>
      </c>
      <c r="AM834">
        <v>0</v>
      </c>
    </row>
    <row r="835" spans="1:39" x14ac:dyDescent="0.3">
      <c r="A835" s="2" t="s">
        <v>1679</v>
      </c>
      <c r="B835" s="2" t="s">
        <v>1680</v>
      </c>
      <c r="C835" t="s">
        <v>8</v>
      </c>
      <c r="D835">
        <v>-2</v>
      </c>
      <c r="E835">
        <v>0</v>
      </c>
      <c r="F835">
        <v>0</v>
      </c>
      <c r="G835">
        <v>0</v>
      </c>
      <c r="H835">
        <v>0</v>
      </c>
      <c r="I835">
        <v>-2</v>
      </c>
      <c r="J835">
        <v>0</v>
      </c>
      <c r="K835">
        <v>0</v>
      </c>
      <c r="L835">
        <v>0</v>
      </c>
      <c r="M835">
        <v>-4</v>
      </c>
      <c r="N835">
        <v>0</v>
      </c>
      <c r="O835">
        <v>0</v>
      </c>
      <c r="P835">
        <v>-6</v>
      </c>
      <c r="Q835">
        <v>-4</v>
      </c>
      <c r="R835">
        <v>0</v>
      </c>
      <c r="S835">
        <v>0</v>
      </c>
      <c r="T835">
        <v>-2</v>
      </c>
      <c r="U835">
        <v>0</v>
      </c>
      <c r="V835">
        <v>0</v>
      </c>
      <c r="W835">
        <v>-2</v>
      </c>
      <c r="X835">
        <v>0</v>
      </c>
      <c r="Y835">
        <v>-4</v>
      </c>
      <c r="Z835">
        <v>0</v>
      </c>
      <c r="AA835">
        <v>0</v>
      </c>
      <c r="AB835">
        <v>0</v>
      </c>
      <c r="AC835">
        <v>-6</v>
      </c>
      <c r="AD835">
        <v>-4</v>
      </c>
      <c r="AE835">
        <v>0</v>
      </c>
      <c r="AF835">
        <v>-4</v>
      </c>
      <c r="AG835">
        <v>0</v>
      </c>
      <c r="AH835">
        <v>0</v>
      </c>
      <c r="AI835">
        <v>0</v>
      </c>
      <c r="AJ835">
        <v>0</v>
      </c>
      <c r="AK835">
        <v>-2</v>
      </c>
      <c r="AL835">
        <v>0</v>
      </c>
      <c r="AM835">
        <v>0</v>
      </c>
    </row>
    <row r="836" spans="1:39" x14ac:dyDescent="0.3">
      <c r="A836" s="2" t="s">
        <v>1681</v>
      </c>
      <c r="B836" s="2" t="s">
        <v>1682</v>
      </c>
      <c r="C836" t="s">
        <v>8</v>
      </c>
      <c r="D836">
        <v>0</v>
      </c>
      <c r="E836">
        <v>0</v>
      </c>
      <c r="F836">
        <v>-3</v>
      </c>
      <c r="G836">
        <v>0</v>
      </c>
      <c r="H836">
        <v>-1</v>
      </c>
      <c r="I836">
        <v>0</v>
      </c>
      <c r="J836">
        <v>-3</v>
      </c>
      <c r="K836">
        <v>-3</v>
      </c>
      <c r="L836">
        <v>-8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-3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-5</v>
      </c>
      <c r="AE836">
        <v>0</v>
      </c>
      <c r="AF836">
        <v>-10</v>
      </c>
      <c r="AG836">
        <v>0</v>
      </c>
      <c r="AH836">
        <v>0</v>
      </c>
      <c r="AI836">
        <v>0</v>
      </c>
      <c r="AJ836">
        <v>-2</v>
      </c>
      <c r="AK836">
        <v>-2</v>
      </c>
      <c r="AL836">
        <v>-1</v>
      </c>
      <c r="AM836">
        <v>0</v>
      </c>
    </row>
    <row r="837" spans="1:39" x14ac:dyDescent="0.3">
      <c r="A837" s="2" t="s">
        <v>1683</v>
      </c>
      <c r="B837" s="2" t="s">
        <v>1684</v>
      </c>
      <c r="C837" t="s">
        <v>119</v>
      </c>
      <c r="D837">
        <v>-4490.8819999999996</v>
      </c>
      <c r="E837">
        <v>-5885.7939999999999</v>
      </c>
      <c r="F837">
        <v>-6330.7860000000001</v>
      </c>
      <c r="G837">
        <v>-2689.1849999999999</v>
      </c>
      <c r="H837">
        <v>-7951.7300000000005</v>
      </c>
      <c r="I837">
        <v>-4667.5069999999996</v>
      </c>
      <c r="J837">
        <v>-2980.6130000000003</v>
      </c>
      <c r="K837">
        <v>-593.34</v>
      </c>
      <c r="L837">
        <v>-5337.7170000000006</v>
      </c>
      <c r="M837">
        <v>-5375.9789999999994</v>
      </c>
      <c r="N837">
        <v>-5365.3940000000002</v>
      </c>
      <c r="O837">
        <v>-3794.9340000000002</v>
      </c>
      <c r="P837">
        <v>-6372.2250000000004</v>
      </c>
      <c r="Q837">
        <v>-5752.3140000000003</v>
      </c>
      <c r="R837">
        <v>-3809.1499999999996</v>
      </c>
      <c r="S837">
        <v>-3399.8960000000002</v>
      </c>
      <c r="T837">
        <v>-9282.4050000000007</v>
      </c>
      <c r="U837">
        <v>-4122.5019999999995</v>
      </c>
      <c r="V837">
        <v>-2350.9469999999997</v>
      </c>
      <c r="W837">
        <v>-5540.2909999999993</v>
      </c>
      <c r="X837">
        <v>-4570.0889999999999</v>
      </c>
      <c r="Y837">
        <v>-5830.7089999999998</v>
      </c>
      <c r="Z837">
        <v>-5401.6129999999994</v>
      </c>
      <c r="AA837">
        <v>-6133.2139999999999</v>
      </c>
      <c r="AB837">
        <v>-3871</v>
      </c>
      <c r="AC837">
        <v>-5842.6610000000001</v>
      </c>
      <c r="AD837">
        <v>-8113.348</v>
      </c>
      <c r="AE837">
        <v>-4692.09</v>
      </c>
      <c r="AF837">
        <v>-3721.5189999999998</v>
      </c>
      <c r="AG837">
        <v>-1664.05</v>
      </c>
      <c r="AH837">
        <v>-853.07400000000007</v>
      </c>
      <c r="AI837">
        <v>-2099.6579999999999</v>
      </c>
      <c r="AJ837">
        <v>-1893.54</v>
      </c>
      <c r="AK837">
        <v>-2350.3919999999998</v>
      </c>
      <c r="AL837">
        <v>-1262.778</v>
      </c>
      <c r="AM837">
        <v>-1338.3919999999998</v>
      </c>
    </row>
    <row r="838" spans="1:39" x14ac:dyDescent="0.3">
      <c r="A838" s="2" t="s">
        <v>1685</v>
      </c>
      <c r="B838" s="2" t="s">
        <v>1686</v>
      </c>
      <c r="C838" t="s">
        <v>119</v>
      </c>
      <c r="D838">
        <v>-4314.7690000000002</v>
      </c>
      <c r="E838">
        <v>-3233.0420000000004</v>
      </c>
      <c r="F838">
        <v>-3477.4740000000002</v>
      </c>
      <c r="G838">
        <v>-2160.165</v>
      </c>
      <c r="H838">
        <v>-2846.9160000000002</v>
      </c>
      <c r="I838">
        <v>-3749.3090000000002</v>
      </c>
      <c r="J838">
        <v>-2394.2629999999999</v>
      </c>
      <c r="K838">
        <v>-156.86000000000001</v>
      </c>
      <c r="L838">
        <v>-2287.5929999999998</v>
      </c>
      <c r="M838">
        <v>-3450.848</v>
      </c>
      <c r="N838">
        <v>-3443.462</v>
      </c>
      <c r="O838">
        <v>-2822.1220000000003</v>
      </c>
      <c r="P838">
        <v>-2973.7049999999999</v>
      </c>
      <c r="Q838">
        <v>-3159.7219999999998</v>
      </c>
      <c r="R838">
        <v>-2092.35</v>
      </c>
      <c r="S838">
        <v>-2731.0639999999999</v>
      </c>
      <c r="T838">
        <v>0</v>
      </c>
      <c r="U838">
        <v>-3311.518</v>
      </c>
      <c r="V838">
        <v>-5991.1229999999996</v>
      </c>
      <c r="W838">
        <v>-1464.675</v>
      </c>
      <c r="X838">
        <v>-4249.3809999999994</v>
      </c>
      <c r="Y838">
        <v>-3742.0969999999998</v>
      </c>
      <c r="Z838">
        <v>-4072.6379999999999</v>
      </c>
      <c r="AA838">
        <v>-3936.2420000000002</v>
      </c>
      <c r="AB838">
        <v>-6084.3379999999997</v>
      </c>
      <c r="AC838">
        <v>-3209.3489999999997</v>
      </c>
      <c r="AD838">
        <v>-4456.6279999999997</v>
      </c>
      <c r="AE838">
        <v>-3769.056</v>
      </c>
      <c r="AF838">
        <v>-2989.4170000000004</v>
      </c>
      <c r="AG838">
        <v>-1336.6959999999999</v>
      </c>
      <c r="AH838">
        <v>-2173.962</v>
      </c>
      <c r="AI838">
        <v>-555.08199999999999</v>
      </c>
      <c r="AJ838">
        <v>-1760.66</v>
      </c>
      <c r="AK838">
        <v>-621.36800000000005</v>
      </c>
      <c r="AL838">
        <v>-952.62200000000007</v>
      </c>
      <c r="AM838">
        <v>-858.96800000000007</v>
      </c>
    </row>
    <row r="839" spans="1:39" x14ac:dyDescent="0.3">
      <c r="A839" s="2" t="s">
        <v>1687</v>
      </c>
      <c r="B839" s="2" t="s">
        <v>1688</v>
      </c>
      <c r="C839" t="s">
        <v>976</v>
      </c>
      <c r="D839">
        <v>-369</v>
      </c>
      <c r="E839">
        <v>-100</v>
      </c>
      <c r="F839">
        <v>0</v>
      </c>
      <c r="G839">
        <v>-418</v>
      </c>
      <c r="H839">
        <v>-836</v>
      </c>
      <c r="I839">
        <v>-418</v>
      </c>
      <c r="J839">
        <v>-120.5</v>
      </c>
      <c r="K839">
        <v>-20</v>
      </c>
      <c r="L839">
        <v>-229</v>
      </c>
      <c r="M839">
        <v>-718</v>
      </c>
      <c r="N839">
        <v>-359</v>
      </c>
      <c r="O839">
        <v>-209</v>
      </c>
      <c r="P839">
        <v>-637</v>
      </c>
      <c r="Q839">
        <v>-707</v>
      </c>
      <c r="R839">
        <v>-349</v>
      </c>
      <c r="S839">
        <v>0</v>
      </c>
      <c r="T839">
        <v>-916</v>
      </c>
      <c r="U839">
        <v>-627</v>
      </c>
      <c r="V839">
        <v>-418</v>
      </c>
      <c r="W839">
        <v>-214</v>
      </c>
      <c r="X839">
        <v>-518</v>
      </c>
      <c r="Y839">
        <v>-1682</v>
      </c>
      <c r="Z839">
        <v>-717</v>
      </c>
      <c r="AA839">
        <v>-437</v>
      </c>
      <c r="AB839">
        <v>-399</v>
      </c>
      <c r="AC839">
        <v>-936</v>
      </c>
      <c r="AD839">
        <v>-627</v>
      </c>
      <c r="AE839">
        <v>-1483</v>
      </c>
      <c r="AF839">
        <v>-692</v>
      </c>
      <c r="AG839">
        <v>-3424</v>
      </c>
      <c r="AH839">
        <v>-3842</v>
      </c>
      <c r="AI839">
        <v>-2732</v>
      </c>
      <c r="AJ839">
        <v>-1045</v>
      </c>
      <c r="AK839">
        <v>-10</v>
      </c>
      <c r="AL839">
        <v>-418</v>
      </c>
      <c r="AM839">
        <v>-1185</v>
      </c>
    </row>
    <row r="840" spans="1:39" x14ac:dyDescent="0.3">
      <c r="A840" s="2" t="s">
        <v>1689</v>
      </c>
      <c r="B840" s="2" t="s">
        <v>1690</v>
      </c>
      <c r="C840" t="s">
        <v>8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-1280</v>
      </c>
      <c r="AC840">
        <v>-80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</row>
    <row r="841" spans="1:39" x14ac:dyDescent="0.3">
      <c r="A841" s="2" t="s">
        <v>1691</v>
      </c>
      <c r="B841" s="2" t="s">
        <v>1692</v>
      </c>
      <c r="C841" t="s">
        <v>130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-50</v>
      </c>
      <c r="AC841">
        <v>0</v>
      </c>
      <c r="AD841">
        <v>0</v>
      </c>
      <c r="AE841">
        <v>-10</v>
      </c>
      <c r="AF841">
        <v>0</v>
      </c>
      <c r="AG841">
        <v>-140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</row>
    <row r="842" spans="1:39" x14ac:dyDescent="0.3">
      <c r="A842" s="2" t="s">
        <v>1693</v>
      </c>
      <c r="B842" s="2" t="s">
        <v>1694</v>
      </c>
      <c r="C842" t="s">
        <v>8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-2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-2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-4</v>
      </c>
      <c r="AL842">
        <v>0</v>
      </c>
      <c r="AM842">
        <v>0</v>
      </c>
    </row>
    <row r="843" spans="1:39" x14ac:dyDescent="0.3">
      <c r="A843" s="2" t="s">
        <v>1695</v>
      </c>
      <c r="B843" s="2" t="s">
        <v>1696</v>
      </c>
      <c r="C843" t="s">
        <v>8</v>
      </c>
      <c r="D843">
        <v>-2</v>
      </c>
      <c r="E843">
        <v>-3</v>
      </c>
      <c r="F843">
        <v>-4</v>
      </c>
      <c r="G843">
        <v>-8</v>
      </c>
      <c r="H843">
        <v>0</v>
      </c>
      <c r="I843">
        <v>-1</v>
      </c>
      <c r="J843">
        <v>-3</v>
      </c>
      <c r="K843">
        <v>-4</v>
      </c>
      <c r="L843">
        <v>-8</v>
      </c>
      <c r="M843">
        <v>-3</v>
      </c>
      <c r="N843">
        <v>0</v>
      </c>
      <c r="O843">
        <v>-3</v>
      </c>
      <c r="P843">
        <v>-8</v>
      </c>
      <c r="Q843">
        <v>-11</v>
      </c>
      <c r="R843">
        <v>-2</v>
      </c>
      <c r="S843">
        <v>-2</v>
      </c>
      <c r="T843">
        <v>0</v>
      </c>
      <c r="U843">
        <v>-2</v>
      </c>
      <c r="V843">
        <v>-3</v>
      </c>
      <c r="W843">
        <v>0</v>
      </c>
      <c r="X843">
        <v>-2</v>
      </c>
      <c r="Y843">
        <v>0</v>
      </c>
      <c r="Z843">
        <v>-1</v>
      </c>
      <c r="AA843">
        <v>-2</v>
      </c>
      <c r="AB843">
        <v>-9</v>
      </c>
      <c r="AC843">
        <v>-3</v>
      </c>
      <c r="AD843">
        <v>-2</v>
      </c>
      <c r="AE843">
        <v>-2</v>
      </c>
      <c r="AF843">
        <v>-2</v>
      </c>
      <c r="AG843">
        <v>-3</v>
      </c>
      <c r="AH843">
        <v>0</v>
      </c>
      <c r="AI843">
        <v>0</v>
      </c>
      <c r="AJ843">
        <v>-5</v>
      </c>
      <c r="AK843">
        <v>-12</v>
      </c>
      <c r="AL843">
        <v>0</v>
      </c>
      <c r="AM843">
        <v>0</v>
      </c>
    </row>
    <row r="844" spans="1:39" x14ac:dyDescent="0.3">
      <c r="A844" s="2" t="s">
        <v>1697</v>
      </c>
      <c r="B844" s="2" t="s">
        <v>1698</v>
      </c>
      <c r="C844" t="s">
        <v>8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-3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-1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</row>
    <row r="845" spans="1:39" x14ac:dyDescent="0.3">
      <c r="A845" s="2" t="s">
        <v>1699</v>
      </c>
      <c r="B845" s="2" t="s">
        <v>1700</v>
      </c>
      <c r="C845" t="s">
        <v>8</v>
      </c>
      <c r="D845">
        <v>-1</v>
      </c>
      <c r="E845">
        <v>-2</v>
      </c>
      <c r="F845">
        <v>0</v>
      </c>
      <c r="G845">
        <v>-10</v>
      </c>
      <c r="H845">
        <v>-1</v>
      </c>
      <c r="I845">
        <v>-3</v>
      </c>
      <c r="J845">
        <v>-2</v>
      </c>
      <c r="K845">
        <v>0</v>
      </c>
      <c r="L845">
        <v>-1</v>
      </c>
      <c r="M845">
        <v>-1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-7</v>
      </c>
      <c r="T845">
        <v>-4</v>
      </c>
      <c r="U845">
        <v>-3</v>
      </c>
      <c r="V845">
        <v>-4</v>
      </c>
      <c r="W845">
        <v>-10</v>
      </c>
      <c r="X845">
        <v>0</v>
      </c>
      <c r="Y845">
        <v>-3</v>
      </c>
      <c r="Z845">
        <v>0</v>
      </c>
      <c r="AA845">
        <v>-8</v>
      </c>
      <c r="AB845">
        <v>-8</v>
      </c>
      <c r="AC845">
        <v>0</v>
      </c>
      <c r="AD845">
        <v>-2</v>
      </c>
      <c r="AE845">
        <v>0</v>
      </c>
      <c r="AF845">
        <v>-4</v>
      </c>
      <c r="AG845">
        <v>0</v>
      </c>
      <c r="AH845">
        <v>0</v>
      </c>
      <c r="AI845">
        <v>-3</v>
      </c>
      <c r="AJ845">
        <v>0</v>
      </c>
      <c r="AK845">
        <v>0</v>
      </c>
      <c r="AL845">
        <v>-1</v>
      </c>
      <c r="AM845">
        <v>0</v>
      </c>
    </row>
    <row r="846" spans="1:39" x14ac:dyDescent="0.3">
      <c r="A846" s="2" t="s">
        <v>1701</v>
      </c>
      <c r="B846" s="2" t="s">
        <v>1702</v>
      </c>
      <c r="C846" t="s">
        <v>8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-3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-1</v>
      </c>
      <c r="AJ846">
        <v>0</v>
      </c>
      <c r="AK846">
        <v>0</v>
      </c>
      <c r="AL846">
        <v>0</v>
      </c>
      <c r="AM846">
        <v>0</v>
      </c>
    </row>
    <row r="847" spans="1:39" x14ac:dyDescent="0.3">
      <c r="A847" s="2" t="s">
        <v>1703</v>
      </c>
      <c r="B847" s="2" t="s">
        <v>1704</v>
      </c>
      <c r="C847" t="s">
        <v>8</v>
      </c>
      <c r="D847">
        <v>0</v>
      </c>
      <c r="E847">
        <v>0</v>
      </c>
      <c r="F847">
        <v>-1</v>
      </c>
      <c r="G847">
        <v>-2</v>
      </c>
      <c r="H847">
        <v>-1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-5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-1</v>
      </c>
      <c r="Y847">
        <v>-1</v>
      </c>
      <c r="Z847">
        <v>-1</v>
      </c>
      <c r="AA847">
        <v>0</v>
      </c>
      <c r="AB847">
        <v>-2</v>
      </c>
      <c r="AC847">
        <v>-3</v>
      </c>
      <c r="AD847">
        <v>-1</v>
      </c>
      <c r="AE847">
        <v>0</v>
      </c>
      <c r="AF847">
        <v>0</v>
      </c>
      <c r="AG847">
        <v>0</v>
      </c>
      <c r="AH847">
        <v>0</v>
      </c>
      <c r="AI847">
        <v>-1</v>
      </c>
      <c r="AJ847">
        <v>-1</v>
      </c>
      <c r="AK847">
        <v>0</v>
      </c>
      <c r="AL847">
        <v>0</v>
      </c>
      <c r="AM847">
        <v>0</v>
      </c>
    </row>
    <row r="848" spans="1:39" x14ac:dyDescent="0.3">
      <c r="A848" s="2" t="s">
        <v>1705</v>
      </c>
      <c r="B848" s="2" t="s">
        <v>1706</v>
      </c>
      <c r="C848" t="s">
        <v>8</v>
      </c>
      <c r="D848">
        <v>-4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-2</v>
      </c>
      <c r="AK848">
        <v>0</v>
      </c>
      <c r="AL848">
        <v>0</v>
      </c>
      <c r="AM848">
        <v>0</v>
      </c>
    </row>
    <row r="849" spans="1:39" x14ac:dyDescent="0.3">
      <c r="A849" s="2" t="s">
        <v>1707</v>
      </c>
      <c r="B849" s="2" t="s">
        <v>1708</v>
      </c>
      <c r="C849" t="s">
        <v>8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-8</v>
      </c>
      <c r="Q849">
        <v>-22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-1</v>
      </c>
      <c r="Y849">
        <v>0</v>
      </c>
      <c r="Z849">
        <v>0</v>
      </c>
      <c r="AA849">
        <v>-10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-20</v>
      </c>
      <c r="AJ849">
        <v>0</v>
      </c>
      <c r="AK849">
        <v>0</v>
      </c>
      <c r="AL849">
        <v>0</v>
      </c>
      <c r="AM849">
        <v>0</v>
      </c>
    </row>
    <row r="850" spans="1:39" x14ac:dyDescent="0.3">
      <c r="A850" s="2" t="s">
        <v>1709</v>
      </c>
      <c r="B850" s="2" t="s">
        <v>1710</v>
      </c>
      <c r="C850" t="s">
        <v>8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-6</v>
      </c>
      <c r="J850">
        <v>0</v>
      </c>
      <c r="K850">
        <v>-2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-5</v>
      </c>
      <c r="Y850">
        <v>-7</v>
      </c>
      <c r="Z850">
        <v>0</v>
      </c>
      <c r="AA850">
        <v>-1</v>
      </c>
      <c r="AB850">
        <v>-1</v>
      </c>
      <c r="AC850">
        <v>-1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-2</v>
      </c>
      <c r="AL850">
        <v>-2</v>
      </c>
      <c r="AM850">
        <v>-1</v>
      </c>
    </row>
    <row r="851" spans="1:39" x14ac:dyDescent="0.3">
      <c r="A851" s="2" t="s">
        <v>1711</v>
      </c>
      <c r="B851" s="2" t="s">
        <v>1712</v>
      </c>
      <c r="C851" t="s">
        <v>8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-14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-1</v>
      </c>
    </row>
    <row r="852" spans="1:39" x14ac:dyDescent="0.3">
      <c r="A852" s="2" t="s">
        <v>1713</v>
      </c>
      <c r="B852" s="2" t="s">
        <v>1714</v>
      </c>
      <c r="C852" t="s">
        <v>20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-7603.8959999999997</v>
      </c>
      <c r="M852">
        <v>-10735.487999999999</v>
      </c>
      <c r="N852">
        <v>-4191.152</v>
      </c>
      <c r="O852">
        <v>-6215.0339999999997</v>
      </c>
      <c r="P852">
        <v>-2000</v>
      </c>
      <c r="Q852">
        <v>-3884.0680000000002</v>
      </c>
      <c r="R852">
        <v>-8952.1049999999996</v>
      </c>
      <c r="S852">
        <v>-8287.5239999999994</v>
      </c>
      <c r="T852">
        <v>-5515.49</v>
      </c>
      <c r="U852">
        <v>-12637.537</v>
      </c>
      <c r="V852">
        <v>-4083.76</v>
      </c>
      <c r="W852">
        <v>-1982.82</v>
      </c>
      <c r="X852">
        <v>-9151.14</v>
      </c>
      <c r="Y852">
        <v>-12339.746999999999</v>
      </c>
      <c r="Z852">
        <v>-8455.1919999999991</v>
      </c>
      <c r="AA852">
        <v>-7915.4080000000004</v>
      </c>
      <c r="AB852">
        <v>-2226.904</v>
      </c>
      <c r="AC852">
        <v>-1238.6559999999999</v>
      </c>
      <c r="AD852">
        <v>-1080.704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</row>
    <row r="853" spans="1:39" x14ac:dyDescent="0.3">
      <c r="A853" s="2" t="s">
        <v>1715</v>
      </c>
      <c r="B853" s="2" t="s">
        <v>1716</v>
      </c>
      <c r="C853" t="s">
        <v>976</v>
      </c>
      <c r="D853">
        <v>0</v>
      </c>
      <c r="E853">
        <v>0</v>
      </c>
      <c r="F853">
        <v>-25</v>
      </c>
      <c r="G853">
        <v>-20</v>
      </c>
      <c r="H853">
        <v>0</v>
      </c>
      <c r="I853">
        <v>0</v>
      </c>
      <c r="J853">
        <v>0</v>
      </c>
      <c r="K853">
        <v>0</v>
      </c>
      <c r="L853">
        <v>-10</v>
      </c>
      <c r="M853">
        <v>-10</v>
      </c>
      <c r="N853">
        <v>-53</v>
      </c>
      <c r="O853">
        <v>0</v>
      </c>
      <c r="P853">
        <v>-54</v>
      </c>
      <c r="Q853">
        <v>-98</v>
      </c>
      <c r="R853">
        <v>-10</v>
      </c>
      <c r="S853">
        <v>0</v>
      </c>
      <c r="T853">
        <v>0</v>
      </c>
      <c r="U853">
        <v>-20</v>
      </c>
      <c r="V853">
        <v>-60</v>
      </c>
      <c r="W853">
        <v>0</v>
      </c>
      <c r="X853">
        <v>0</v>
      </c>
      <c r="Y853">
        <v>0</v>
      </c>
      <c r="Z853">
        <v>-30</v>
      </c>
      <c r="AA853">
        <v>0</v>
      </c>
      <c r="AB853">
        <v>-44</v>
      </c>
      <c r="AC853">
        <v>-20</v>
      </c>
      <c r="AD853">
        <v>0</v>
      </c>
      <c r="AE853">
        <v>0</v>
      </c>
      <c r="AF853">
        <v>-4.5</v>
      </c>
      <c r="AG853">
        <v>-20</v>
      </c>
      <c r="AH853">
        <v>0</v>
      </c>
      <c r="AI853">
        <v>0</v>
      </c>
      <c r="AJ853">
        <v>-60</v>
      </c>
      <c r="AK853">
        <v>-95</v>
      </c>
      <c r="AL853">
        <v>0</v>
      </c>
      <c r="AM853">
        <v>-26</v>
      </c>
    </row>
    <row r="854" spans="1:39" x14ac:dyDescent="0.3">
      <c r="A854" s="2" t="s">
        <v>1717</v>
      </c>
      <c r="B854" s="2" t="s">
        <v>1718</v>
      </c>
      <c r="C854" t="s">
        <v>130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-2</v>
      </c>
      <c r="AF854">
        <v>0</v>
      </c>
      <c r="AG854">
        <v>0</v>
      </c>
      <c r="AH854">
        <v>0</v>
      </c>
      <c r="AI854">
        <v>-26</v>
      </c>
      <c r="AJ854">
        <v>0</v>
      </c>
      <c r="AK854">
        <v>0</v>
      </c>
      <c r="AL854">
        <v>0</v>
      </c>
      <c r="AM854">
        <v>0</v>
      </c>
    </row>
    <row r="855" spans="1:39" x14ac:dyDescent="0.3">
      <c r="A855" s="2" t="s">
        <v>1719</v>
      </c>
      <c r="B855" s="2" t="s">
        <v>1720</v>
      </c>
      <c r="C855" t="s">
        <v>130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-1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-0.5</v>
      </c>
      <c r="AL855">
        <v>0</v>
      </c>
      <c r="AM855">
        <v>0</v>
      </c>
    </row>
    <row r="856" spans="1:39" x14ac:dyDescent="0.3">
      <c r="A856" s="2" t="s">
        <v>1721</v>
      </c>
      <c r="B856" s="2" t="s">
        <v>1722</v>
      </c>
      <c r="C856" t="s">
        <v>8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-1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-6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-2</v>
      </c>
      <c r="AJ856">
        <v>-1</v>
      </c>
      <c r="AK856">
        <v>0</v>
      </c>
      <c r="AL856">
        <v>0</v>
      </c>
      <c r="AM856">
        <v>0</v>
      </c>
    </row>
    <row r="857" spans="1:39" x14ac:dyDescent="0.3">
      <c r="A857" s="2" t="s">
        <v>1723</v>
      </c>
      <c r="B857" s="2" t="s">
        <v>1724</v>
      </c>
      <c r="C857" t="s">
        <v>8</v>
      </c>
      <c r="D857">
        <v>0</v>
      </c>
      <c r="E857">
        <v>0</v>
      </c>
      <c r="F857">
        <v>-1</v>
      </c>
      <c r="G857">
        <v>0</v>
      </c>
      <c r="H857">
        <v>-1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-1</v>
      </c>
      <c r="AL857">
        <v>0</v>
      </c>
      <c r="AM857">
        <v>0</v>
      </c>
    </row>
    <row r="858" spans="1:39" x14ac:dyDescent="0.3">
      <c r="A858" s="2" t="s">
        <v>1725</v>
      </c>
      <c r="B858" s="2" t="s">
        <v>1726</v>
      </c>
      <c r="C858" t="s">
        <v>8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-1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-1</v>
      </c>
      <c r="AG858">
        <v>0</v>
      </c>
      <c r="AH858">
        <v>0</v>
      </c>
      <c r="AI858">
        <v>0</v>
      </c>
      <c r="AJ858">
        <v>-2</v>
      </c>
      <c r="AK858">
        <v>0</v>
      </c>
      <c r="AL858">
        <v>0</v>
      </c>
      <c r="AM858">
        <v>0</v>
      </c>
    </row>
    <row r="859" spans="1:39" x14ac:dyDescent="0.3">
      <c r="A859" s="2" t="s">
        <v>1727</v>
      </c>
      <c r="B859" s="2" t="s">
        <v>1728</v>
      </c>
      <c r="C859" t="s">
        <v>130</v>
      </c>
      <c r="D859">
        <v>0</v>
      </c>
      <c r="E859">
        <v>-1</v>
      </c>
      <c r="F859">
        <v>-1</v>
      </c>
      <c r="G859">
        <v>0</v>
      </c>
      <c r="H859">
        <v>0</v>
      </c>
      <c r="I859">
        <v>0</v>
      </c>
      <c r="J859">
        <v>-2</v>
      </c>
      <c r="K859">
        <v>0</v>
      </c>
      <c r="L859">
        <v>-10</v>
      </c>
      <c r="M859">
        <v>0</v>
      </c>
      <c r="N859">
        <v>-1</v>
      </c>
      <c r="O859">
        <v>-3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-2</v>
      </c>
      <c r="AA859">
        <v>0</v>
      </c>
      <c r="AB859">
        <v>0</v>
      </c>
      <c r="AC859">
        <v>-16</v>
      </c>
      <c r="AD859">
        <v>0</v>
      </c>
      <c r="AE859">
        <v>-1</v>
      </c>
      <c r="AF859">
        <v>0</v>
      </c>
      <c r="AG859">
        <v>0</v>
      </c>
      <c r="AH859">
        <v>-1</v>
      </c>
      <c r="AI859">
        <v>-4</v>
      </c>
      <c r="AJ859">
        <v>0</v>
      </c>
      <c r="AK859">
        <v>0</v>
      </c>
      <c r="AL859">
        <v>-2</v>
      </c>
      <c r="AM859">
        <v>0</v>
      </c>
    </row>
    <row r="860" spans="1:39" x14ac:dyDescent="0.3">
      <c r="A860" s="2" t="s">
        <v>1729</v>
      </c>
      <c r="B860" s="2" t="s">
        <v>1730</v>
      </c>
      <c r="C860" t="s">
        <v>20</v>
      </c>
      <c r="D860">
        <v>-7181.1869999999999</v>
      </c>
      <c r="E860">
        <v>-6693.473</v>
      </c>
      <c r="F860">
        <v>-8923.0689999999995</v>
      </c>
      <c r="G860">
        <v>-5289.8389999999999</v>
      </c>
      <c r="H860">
        <v>-8728.51</v>
      </c>
      <c r="I860">
        <v>-8621.0410000000011</v>
      </c>
      <c r="J860">
        <v>-8248.393</v>
      </c>
      <c r="K860">
        <v>-10612.572</v>
      </c>
      <c r="L860">
        <v>-10387.063</v>
      </c>
      <c r="M860">
        <v>-9953.5499999999993</v>
      </c>
      <c r="N860">
        <v>-7660.75</v>
      </c>
      <c r="O860">
        <v>-5953.9410000000007</v>
      </c>
      <c r="P860">
        <v>-7882.1170000000002</v>
      </c>
      <c r="Q860">
        <v>-9406.7150000000001</v>
      </c>
      <c r="R860">
        <v>-8536.7999999999993</v>
      </c>
      <c r="S860">
        <v>-7411.0679999999993</v>
      </c>
      <c r="T860">
        <v>-14474.379000000001</v>
      </c>
      <c r="U860">
        <v>-8866.726999999999</v>
      </c>
      <c r="V860">
        <v>-9341.6049999999996</v>
      </c>
      <c r="W860">
        <v>-11086.109</v>
      </c>
      <c r="X860">
        <v>-9984.637999999999</v>
      </c>
      <c r="Y860">
        <v>-9529.5210000000006</v>
      </c>
      <c r="Z860">
        <v>-8733.4989999999998</v>
      </c>
      <c r="AA860">
        <v>-7787.6530000000002</v>
      </c>
      <c r="AB860">
        <v>-9318.4210000000003</v>
      </c>
      <c r="AC860">
        <v>-8790.3809999999994</v>
      </c>
      <c r="AD860">
        <v>-9665.4499999999989</v>
      </c>
      <c r="AE860">
        <v>-13409.592000000001</v>
      </c>
      <c r="AF860">
        <v>-13240.243</v>
      </c>
      <c r="AG860">
        <v>-10331.797</v>
      </c>
      <c r="AH860">
        <v>-12818.949000000001</v>
      </c>
      <c r="AI860">
        <v>-10970.844999999999</v>
      </c>
      <c r="AJ860">
        <v>-10865.587</v>
      </c>
      <c r="AK860">
        <v>-11550.008000000002</v>
      </c>
      <c r="AL860">
        <v>-8444.1639999999989</v>
      </c>
      <c r="AM860">
        <v>-7990.34</v>
      </c>
    </row>
    <row r="861" spans="1:39" x14ac:dyDescent="0.3">
      <c r="A861" s="2" t="s">
        <v>1731</v>
      </c>
      <c r="B861" s="2" t="s">
        <v>1732</v>
      </c>
      <c r="C861" t="s">
        <v>8</v>
      </c>
      <c r="D861">
        <v>0</v>
      </c>
      <c r="E861">
        <v>0</v>
      </c>
      <c r="F861">
        <v>0</v>
      </c>
      <c r="G861">
        <v>-4</v>
      </c>
      <c r="H861">
        <v>-78</v>
      </c>
      <c r="I861">
        <v>-20</v>
      </c>
      <c r="J861">
        <v>-85</v>
      </c>
      <c r="K861">
        <v>-88</v>
      </c>
      <c r="L861">
        <v>-125</v>
      </c>
      <c r="M861">
        <v>-218</v>
      </c>
      <c r="N861">
        <v>-182</v>
      </c>
      <c r="O861">
        <v>0</v>
      </c>
      <c r="P861">
        <v>-10</v>
      </c>
      <c r="Q861">
        <v>-25</v>
      </c>
      <c r="R861">
        <v>-2</v>
      </c>
      <c r="S861">
        <v>-77</v>
      </c>
      <c r="T861">
        <v>-86</v>
      </c>
      <c r="U861">
        <v>0</v>
      </c>
      <c r="V861">
        <v>0</v>
      </c>
      <c r="W861">
        <v>0</v>
      </c>
      <c r="X861">
        <v>-200</v>
      </c>
      <c r="Y861">
        <v>-58</v>
      </c>
      <c r="Z861">
        <v>-27</v>
      </c>
      <c r="AA861">
        <v>-30</v>
      </c>
      <c r="AB861">
        <v>-83</v>
      </c>
      <c r="AC861">
        <v>0</v>
      </c>
      <c r="AD861">
        <v>-25</v>
      </c>
      <c r="AE861">
        <v>-78</v>
      </c>
      <c r="AF861">
        <v>0</v>
      </c>
      <c r="AG861">
        <v>0</v>
      </c>
      <c r="AH861">
        <v>0</v>
      </c>
      <c r="AI861">
        <v>-8</v>
      </c>
      <c r="AJ861">
        <v>-10</v>
      </c>
      <c r="AK861">
        <v>-45</v>
      </c>
      <c r="AL861">
        <v>-25</v>
      </c>
      <c r="AM861">
        <v>-134</v>
      </c>
    </row>
    <row r="862" spans="1:39" x14ac:dyDescent="0.3">
      <c r="A862" s="2" t="s">
        <v>1733</v>
      </c>
      <c r="B862" s="2" t="s">
        <v>1734</v>
      </c>
      <c r="C862" t="s">
        <v>8</v>
      </c>
      <c r="D862">
        <v>0</v>
      </c>
      <c r="E862">
        <v>0</v>
      </c>
      <c r="F862">
        <v>0</v>
      </c>
      <c r="G862">
        <v>-1</v>
      </c>
      <c r="H862">
        <v>0</v>
      </c>
      <c r="I862">
        <v>0</v>
      </c>
      <c r="J862">
        <v>0</v>
      </c>
      <c r="K862">
        <v>-1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-1</v>
      </c>
      <c r="V862">
        <v>0</v>
      </c>
      <c r="W862">
        <v>0</v>
      </c>
      <c r="X862">
        <v>0</v>
      </c>
      <c r="Y862">
        <v>-1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-1</v>
      </c>
      <c r="AH862">
        <v>-1</v>
      </c>
      <c r="AI862">
        <v>0</v>
      </c>
      <c r="AJ862">
        <v>0</v>
      </c>
      <c r="AK862">
        <v>0</v>
      </c>
      <c r="AL862">
        <v>0</v>
      </c>
      <c r="AM862">
        <v>0</v>
      </c>
    </row>
    <row r="863" spans="1:39" x14ac:dyDescent="0.3">
      <c r="A863" s="2" t="s">
        <v>1735</v>
      </c>
      <c r="B863" s="2" t="s">
        <v>1736</v>
      </c>
      <c r="C863" t="s">
        <v>8</v>
      </c>
      <c r="D863">
        <v>-7</v>
      </c>
      <c r="E863">
        <v>-4</v>
      </c>
      <c r="F863">
        <v>-21</v>
      </c>
      <c r="G863">
        <v>-3</v>
      </c>
      <c r="H863">
        <v>-11</v>
      </c>
      <c r="I863">
        <v>0</v>
      </c>
      <c r="J863">
        <v>0</v>
      </c>
      <c r="K863">
        <v>-5</v>
      </c>
      <c r="L863">
        <v>0</v>
      </c>
      <c r="M863">
        <v>0</v>
      </c>
      <c r="N863">
        <v>-1</v>
      </c>
      <c r="O863">
        <v>-1</v>
      </c>
      <c r="P863">
        <v>0</v>
      </c>
      <c r="Q863">
        <v>-2</v>
      </c>
      <c r="R863">
        <v>-8</v>
      </c>
      <c r="S863">
        <v>-1</v>
      </c>
      <c r="T863">
        <v>0</v>
      </c>
      <c r="U863">
        <v>0</v>
      </c>
      <c r="V863">
        <v>-4</v>
      </c>
      <c r="W863">
        <v>0</v>
      </c>
      <c r="X863">
        <v>-14</v>
      </c>
      <c r="Y863">
        <v>0</v>
      </c>
      <c r="Z863">
        <v>0</v>
      </c>
      <c r="AA863">
        <v>-1</v>
      </c>
      <c r="AB863">
        <v>0</v>
      </c>
      <c r="AC863">
        <v>-12</v>
      </c>
      <c r="AD863">
        <v>-10</v>
      </c>
      <c r="AE863">
        <v>0</v>
      </c>
      <c r="AF863">
        <v>-4</v>
      </c>
      <c r="AG863">
        <v>0</v>
      </c>
      <c r="AH863">
        <v>-1</v>
      </c>
      <c r="AI863">
        <v>-4</v>
      </c>
      <c r="AJ863">
        <v>-1</v>
      </c>
      <c r="AK863">
        <v>0</v>
      </c>
      <c r="AL863">
        <v>-25</v>
      </c>
      <c r="AM863">
        <v>0</v>
      </c>
    </row>
    <row r="864" spans="1:39" x14ac:dyDescent="0.3">
      <c r="A864" s="2" t="s">
        <v>1737</v>
      </c>
      <c r="B864" s="2" t="s">
        <v>1738</v>
      </c>
      <c r="C864" t="s">
        <v>20</v>
      </c>
      <c r="D864">
        <v>-84808.967999999993</v>
      </c>
      <c r="E864">
        <v>-91207.366999999998</v>
      </c>
      <c r="F864">
        <v>-33434.366999999998</v>
      </c>
      <c r="G864">
        <v>-130435.204</v>
      </c>
      <c r="H864">
        <v>-126150.24100000001</v>
      </c>
      <c r="I864">
        <v>-119443.632</v>
      </c>
      <c r="J864">
        <v>-144115.98499999999</v>
      </c>
      <c r="K864">
        <v>-131856.348</v>
      </c>
      <c r="L864">
        <v>-122097.16</v>
      </c>
      <c r="M864">
        <v>-140812.61499999999</v>
      </c>
      <c r="N864">
        <v>-123559.303</v>
      </c>
      <c r="O864">
        <v>-110435.66499999999</v>
      </c>
      <c r="P864">
        <v>-86521.676000000007</v>
      </c>
      <c r="Q864">
        <v>-66391.085000000006</v>
      </c>
      <c r="R864">
        <v>-130267.065</v>
      </c>
      <c r="S864">
        <v>-124703.62</v>
      </c>
      <c r="T864">
        <v>-134663.035</v>
      </c>
      <c r="U864">
        <v>-134180.40299999999</v>
      </c>
      <c r="V864">
        <v>-117588.001</v>
      </c>
      <c r="W864">
        <v>-130581.652</v>
      </c>
      <c r="X864">
        <v>-130540.75</v>
      </c>
      <c r="Y864">
        <v>-137046.296</v>
      </c>
      <c r="Z864">
        <v>-146214.378</v>
      </c>
      <c r="AA864">
        <v>-136459.64799999999</v>
      </c>
      <c r="AB864">
        <v>-72371.558000000005</v>
      </c>
      <c r="AC864">
        <v>-59241.472000000002</v>
      </c>
      <c r="AD864">
        <v>-141818.51199999999</v>
      </c>
      <c r="AE864">
        <v>-128405.504</v>
      </c>
      <c r="AF864">
        <v>-143667.94399999999</v>
      </c>
      <c r="AG864">
        <v>-134224.503</v>
      </c>
      <c r="AH864">
        <v>-142841.769</v>
      </c>
      <c r="AI864">
        <v>-104792.45600000001</v>
      </c>
      <c r="AJ864">
        <v>-115460.224</v>
      </c>
      <c r="AK864">
        <v>-132292.60800000001</v>
      </c>
      <c r="AL864">
        <v>-145485.304</v>
      </c>
      <c r="AM864">
        <v>-135000.06400000001</v>
      </c>
    </row>
    <row r="865" spans="1:39" x14ac:dyDescent="0.3">
      <c r="A865" s="2" t="s">
        <v>1739</v>
      </c>
      <c r="B865" s="2" t="s">
        <v>1740</v>
      </c>
      <c r="C865" t="s">
        <v>130</v>
      </c>
      <c r="D865">
        <v>0</v>
      </c>
      <c r="E865">
        <v>-140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-20</v>
      </c>
      <c r="Q865">
        <v>0</v>
      </c>
      <c r="R865">
        <v>0</v>
      </c>
      <c r="S865">
        <v>0</v>
      </c>
      <c r="T865">
        <v>-200</v>
      </c>
      <c r="U865">
        <v>0</v>
      </c>
      <c r="V865">
        <v>-20</v>
      </c>
      <c r="W865">
        <v>0</v>
      </c>
      <c r="X865">
        <v>-37</v>
      </c>
      <c r="Y865">
        <v>-210</v>
      </c>
      <c r="Z865">
        <v>0</v>
      </c>
      <c r="AA865">
        <v>0</v>
      </c>
      <c r="AB865">
        <v>-120</v>
      </c>
      <c r="AC865">
        <v>-30</v>
      </c>
      <c r="AD865">
        <v>0</v>
      </c>
      <c r="AE865">
        <v>0</v>
      </c>
      <c r="AF865">
        <v>0</v>
      </c>
      <c r="AG865">
        <v>-100</v>
      </c>
      <c r="AH865">
        <v>0</v>
      </c>
      <c r="AI865">
        <v>0</v>
      </c>
      <c r="AJ865">
        <v>-50</v>
      </c>
      <c r="AK865">
        <v>-100</v>
      </c>
      <c r="AL865">
        <v>0</v>
      </c>
      <c r="AM865">
        <v>0</v>
      </c>
    </row>
    <row r="866" spans="1:39" x14ac:dyDescent="0.3">
      <c r="A866" s="2" t="s">
        <v>1741</v>
      </c>
      <c r="B866" s="2" t="s">
        <v>1742</v>
      </c>
      <c r="C866" t="s">
        <v>8</v>
      </c>
      <c r="D866">
        <v>0</v>
      </c>
      <c r="E866">
        <v>-4</v>
      </c>
      <c r="F866">
        <v>-2</v>
      </c>
      <c r="G866">
        <v>0</v>
      </c>
      <c r="H866">
        <v>0</v>
      </c>
      <c r="I866">
        <v>-1</v>
      </c>
      <c r="J866">
        <v>0</v>
      </c>
      <c r="K866">
        <v>-3</v>
      </c>
      <c r="L866">
        <v>0</v>
      </c>
      <c r="M866">
        <v>-2</v>
      </c>
      <c r="N866">
        <v>0</v>
      </c>
      <c r="O866">
        <v>0</v>
      </c>
      <c r="P866">
        <v>0</v>
      </c>
      <c r="Q866">
        <v>-1</v>
      </c>
      <c r="R866">
        <v>0</v>
      </c>
      <c r="S866">
        <v>0</v>
      </c>
      <c r="T866">
        <v>-2</v>
      </c>
      <c r="U866">
        <v>0</v>
      </c>
      <c r="V866">
        <v>0</v>
      </c>
      <c r="W866">
        <v>0</v>
      </c>
      <c r="X866">
        <v>-1</v>
      </c>
      <c r="Y866">
        <v>0</v>
      </c>
      <c r="Z866">
        <v>-3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-1</v>
      </c>
      <c r="AM866">
        <v>-2</v>
      </c>
    </row>
    <row r="867" spans="1:39" x14ac:dyDescent="0.3">
      <c r="A867" s="2" t="s">
        <v>1743</v>
      </c>
      <c r="B867" s="2" t="s">
        <v>1744</v>
      </c>
      <c r="C867" t="s">
        <v>130</v>
      </c>
      <c r="D867">
        <v>0</v>
      </c>
      <c r="E867">
        <v>-20</v>
      </c>
      <c r="F867">
        <v>0</v>
      </c>
      <c r="G867">
        <v>0</v>
      </c>
      <c r="H867">
        <v>-40</v>
      </c>
      <c r="I867">
        <v>-20</v>
      </c>
      <c r="J867">
        <v>-10</v>
      </c>
      <c r="K867">
        <v>0</v>
      </c>
      <c r="L867">
        <v>0</v>
      </c>
      <c r="M867">
        <v>-35</v>
      </c>
      <c r="N867">
        <v>0</v>
      </c>
      <c r="O867">
        <v>0</v>
      </c>
      <c r="P867">
        <v>0</v>
      </c>
      <c r="Q867">
        <v>-25</v>
      </c>
      <c r="R867">
        <v>0</v>
      </c>
      <c r="S867">
        <v>0</v>
      </c>
      <c r="T867">
        <v>0</v>
      </c>
      <c r="U867">
        <v>-20</v>
      </c>
      <c r="V867">
        <v>-15</v>
      </c>
      <c r="W867">
        <v>0</v>
      </c>
      <c r="X867">
        <v>0</v>
      </c>
      <c r="Y867">
        <v>-15</v>
      </c>
      <c r="Z867">
        <v>0</v>
      </c>
      <c r="AA867">
        <v>0</v>
      </c>
      <c r="AB867">
        <v>-180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-20</v>
      </c>
      <c r="AJ867">
        <v>0</v>
      </c>
      <c r="AK867">
        <v>0</v>
      </c>
      <c r="AL867">
        <v>-5</v>
      </c>
      <c r="AM867">
        <v>0</v>
      </c>
    </row>
    <row r="868" spans="1:39" x14ac:dyDescent="0.3">
      <c r="A868" s="2" t="s">
        <v>1745</v>
      </c>
      <c r="B868" s="2" t="s">
        <v>1746</v>
      </c>
      <c r="C868" t="s">
        <v>130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-4</v>
      </c>
      <c r="AK868">
        <v>0</v>
      </c>
      <c r="AL868">
        <v>0</v>
      </c>
      <c r="AM868">
        <v>-26</v>
      </c>
    </row>
    <row r="869" spans="1:39" x14ac:dyDescent="0.3">
      <c r="A869" s="2" t="s">
        <v>1747</v>
      </c>
      <c r="B869" s="2" t="s">
        <v>1748</v>
      </c>
      <c r="C869" t="s">
        <v>8</v>
      </c>
      <c r="D869">
        <v>0</v>
      </c>
      <c r="E869">
        <v>0</v>
      </c>
      <c r="F869">
        <v>-20</v>
      </c>
      <c r="G869">
        <v>-10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-10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-100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-6</v>
      </c>
      <c r="AM869">
        <v>0</v>
      </c>
    </row>
    <row r="870" spans="1:39" x14ac:dyDescent="0.3">
      <c r="A870" s="2" t="s">
        <v>1749</v>
      </c>
      <c r="B870" s="2" t="s">
        <v>1750</v>
      </c>
      <c r="C870" t="s">
        <v>8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-1</v>
      </c>
      <c r="M870">
        <v>-1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-1</v>
      </c>
      <c r="AD870">
        <v>0</v>
      </c>
      <c r="AE870">
        <v>0</v>
      </c>
      <c r="AF870">
        <v>0</v>
      </c>
      <c r="AG870">
        <v>-1</v>
      </c>
      <c r="AH870">
        <v>0</v>
      </c>
      <c r="AI870">
        <v>0</v>
      </c>
      <c r="AJ870">
        <v>-2</v>
      </c>
      <c r="AK870">
        <v>-1</v>
      </c>
      <c r="AL870">
        <v>0</v>
      </c>
      <c r="AM870">
        <v>0</v>
      </c>
    </row>
    <row r="871" spans="1:39" x14ac:dyDescent="0.3">
      <c r="A871" s="2" t="s">
        <v>1751</v>
      </c>
      <c r="B871" s="2" t="s">
        <v>1752</v>
      </c>
      <c r="C871" t="s">
        <v>8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-30</v>
      </c>
      <c r="AK871">
        <v>0</v>
      </c>
      <c r="AL871">
        <v>0</v>
      </c>
      <c r="AM871">
        <v>0</v>
      </c>
    </row>
    <row r="872" spans="1:39" x14ac:dyDescent="0.3">
      <c r="A872" s="2" t="s">
        <v>1753</v>
      </c>
      <c r="B872" s="2" t="s">
        <v>1754</v>
      </c>
      <c r="C872" t="s">
        <v>130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-5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</row>
    <row r="873" spans="1:39" x14ac:dyDescent="0.3">
      <c r="A873" s="2" t="s">
        <v>1755</v>
      </c>
      <c r="B873" s="2" t="s">
        <v>1756</v>
      </c>
      <c r="C873" t="s">
        <v>8</v>
      </c>
      <c r="D873">
        <v>0</v>
      </c>
      <c r="E873">
        <v>0</v>
      </c>
      <c r="F873">
        <v>-70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-26</v>
      </c>
      <c r="AD873">
        <v>0</v>
      </c>
      <c r="AE873">
        <v>-10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</row>
    <row r="874" spans="1:39" x14ac:dyDescent="0.3">
      <c r="A874" s="2" t="s">
        <v>1757</v>
      </c>
      <c r="B874" s="2" t="s">
        <v>1758</v>
      </c>
      <c r="C874" t="s">
        <v>8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-7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-4</v>
      </c>
      <c r="W874">
        <v>0</v>
      </c>
      <c r="X874">
        <v>-3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-2</v>
      </c>
    </row>
    <row r="875" spans="1:39" x14ac:dyDescent="0.3">
      <c r="A875" s="2" t="s">
        <v>1759</v>
      </c>
      <c r="B875" s="2" t="s">
        <v>1760</v>
      </c>
      <c r="C875" t="s">
        <v>8</v>
      </c>
      <c r="D875">
        <v>0</v>
      </c>
      <c r="E875">
        <v>0</v>
      </c>
      <c r="F875">
        <v>0</v>
      </c>
      <c r="G875">
        <v>-20</v>
      </c>
      <c r="H875">
        <v>0</v>
      </c>
      <c r="I875">
        <v>0</v>
      </c>
      <c r="J875">
        <v>0</v>
      </c>
      <c r="K875">
        <v>0</v>
      </c>
      <c r="L875">
        <v>-35</v>
      </c>
      <c r="M875">
        <v>-10</v>
      </c>
      <c r="N875">
        <v>-35</v>
      </c>
      <c r="O875">
        <v>0</v>
      </c>
      <c r="P875">
        <v>0</v>
      </c>
      <c r="Q875">
        <v>0</v>
      </c>
      <c r="R875">
        <v>0</v>
      </c>
      <c r="S875">
        <v>-13</v>
      </c>
      <c r="T875">
        <v>0</v>
      </c>
      <c r="U875">
        <v>-15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-10</v>
      </c>
      <c r="AD875">
        <v>0</v>
      </c>
      <c r="AE875">
        <v>0</v>
      </c>
      <c r="AF875">
        <v>-10</v>
      </c>
      <c r="AG875">
        <v>0</v>
      </c>
      <c r="AH875">
        <v>0</v>
      </c>
      <c r="AI875">
        <v>0</v>
      </c>
      <c r="AJ875">
        <v>0</v>
      </c>
      <c r="AK875">
        <v>-52</v>
      </c>
      <c r="AL875">
        <v>0</v>
      </c>
      <c r="AM875">
        <v>-27</v>
      </c>
    </row>
    <row r="876" spans="1:39" x14ac:dyDescent="0.3">
      <c r="A876" s="2" t="s">
        <v>1761</v>
      </c>
      <c r="B876" s="2" t="s">
        <v>1762</v>
      </c>
      <c r="C876" t="s">
        <v>8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-12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</row>
    <row r="877" spans="1:39" x14ac:dyDescent="0.3">
      <c r="A877" s="2" t="s">
        <v>1763</v>
      </c>
      <c r="B877" s="2" t="s">
        <v>1764</v>
      </c>
      <c r="C877" t="s">
        <v>8</v>
      </c>
      <c r="D877">
        <v>-2</v>
      </c>
      <c r="E877">
        <v>-1</v>
      </c>
      <c r="F877">
        <v>-1</v>
      </c>
      <c r="G877">
        <v>-3</v>
      </c>
      <c r="H877">
        <v>-1</v>
      </c>
      <c r="I877">
        <v>0</v>
      </c>
      <c r="J877">
        <v>0</v>
      </c>
      <c r="K877">
        <v>0</v>
      </c>
      <c r="L877">
        <v>0</v>
      </c>
      <c r="M877">
        <v>-2</v>
      </c>
      <c r="N877">
        <v>0</v>
      </c>
      <c r="O877">
        <v>-2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-2</v>
      </c>
      <c r="AA877">
        <v>0</v>
      </c>
      <c r="AB877">
        <v>0</v>
      </c>
      <c r="AC877">
        <v>0</v>
      </c>
      <c r="AD877">
        <v>-3</v>
      </c>
      <c r="AE877">
        <v>0</v>
      </c>
      <c r="AF877">
        <v>0</v>
      </c>
      <c r="AG877">
        <v>0</v>
      </c>
      <c r="AH877">
        <v>-1</v>
      </c>
      <c r="AI877">
        <v>0</v>
      </c>
      <c r="AJ877">
        <v>0</v>
      </c>
      <c r="AK877">
        <v>0</v>
      </c>
      <c r="AL877">
        <v>0</v>
      </c>
      <c r="AM877">
        <v>-2</v>
      </c>
    </row>
    <row r="878" spans="1:39" x14ac:dyDescent="0.3">
      <c r="A878" s="2" t="s">
        <v>1765</v>
      </c>
      <c r="B878" s="2" t="s">
        <v>1766</v>
      </c>
      <c r="C878" t="s">
        <v>8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-2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-1</v>
      </c>
      <c r="R878">
        <v>0</v>
      </c>
      <c r="S878">
        <v>-10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-14</v>
      </c>
      <c r="AL878">
        <v>-2</v>
      </c>
      <c r="AM878">
        <v>-2</v>
      </c>
    </row>
    <row r="879" spans="1:39" x14ac:dyDescent="0.3">
      <c r="A879" s="2" t="s">
        <v>1767</v>
      </c>
      <c r="B879" s="2" t="s">
        <v>1768</v>
      </c>
      <c r="C879" t="s">
        <v>8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-1</v>
      </c>
      <c r="AG879">
        <v>0</v>
      </c>
      <c r="AH879">
        <v>-1</v>
      </c>
      <c r="AI879">
        <v>0</v>
      </c>
      <c r="AJ879">
        <v>0</v>
      </c>
      <c r="AK879">
        <v>0</v>
      </c>
      <c r="AL879">
        <v>0</v>
      </c>
      <c r="AM879">
        <v>0</v>
      </c>
    </row>
    <row r="880" spans="1:39" x14ac:dyDescent="0.3">
      <c r="A880" s="2" t="s">
        <v>1769</v>
      </c>
      <c r="B880" s="2" t="s">
        <v>1770</v>
      </c>
      <c r="C880" t="s">
        <v>8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-2</v>
      </c>
      <c r="J880">
        <v>0</v>
      </c>
      <c r="K880">
        <v>0</v>
      </c>
      <c r="L880">
        <v>-2</v>
      </c>
      <c r="M880">
        <v>0</v>
      </c>
      <c r="N880">
        <v>0</v>
      </c>
      <c r="O880">
        <v>-7</v>
      </c>
      <c r="P880">
        <v>-9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-4</v>
      </c>
      <c r="W880">
        <v>-1</v>
      </c>
      <c r="X880">
        <v>0</v>
      </c>
      <c r="Y880">
        <v>0</v>
      </c>
      <c r="Z880">
        <v>0</v>
      </c>
      <c r="AA880">
        <v>0</v>
      </c>
      <c r="AB880">
        <v>-3</v>
      </c>
      <c r="AC880">
        <v>-1</v>
      </c>
      <c r="AD880">
        <v>0</v>
      </c>
      <c r="AE880">
        <v>0</v>
      </c>
      <c r="AF880">
        <v>-9</v>
      </c>
      <c r="AG880">
        <v>-1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-2</v>
      </c>
    </row>
    <row r="881" spans="1:39" x14ac:dyDescent="0.3">
      <c r="A881" s="2" t="s">
        <v>1771</v>
      </c>
      <c r="B881" s="2" t="s">
        <v>1772</v>
      </c>
      <c r="C881" t="s">
        <v>20</v>
      </c>
      <c r="D881">
        <v>-2169.2240000000002</v>
      </c>
      <c r="E881">
        <v>-3539.0430000000001</v>
      </c>
      <c r="F881">
        <v>-1118.279</v>
      </c>
      <c r="G881">
        <v>-4378.0990000000002</v>
      </c>
      <c r="H881">
        <v>-6084.6229999999996</v>
      </c>
      <c r="I881">
        <v>-2547.6239999999998</v>
      </c>
      <c r="J881">
        <v>-3047.68</v>
      </c>
      <c r="K881">
        <v>-4840.768</v>
      </c>
      <c r="L881">
        <v>-3155.8240000000001</v>
      </c>
      <c r="M881">
        <v>-3358.2080000000001</v>
      </c>
      <c r="N881">
        <v>-4336.826</v>
      </c>
      <c r="O881">
        <v>-2978.0819999999999</v>
      </c>
      <c r="P881">
        <v>-1875.848</v>
      </c>
      <c r="Q881">
        <v>-1390.7629999999999</v>
      </c>
      <c r="R881">
        <v>-4530.59</v>
      </c>
      <c r="S881">
        <v>-2303.1</v>
      </c>
      <c r="T881">
        <v>-3511.2060000000001</v>
      </c>
      <c r="U881">
        <v>-1919.922</v>
      </c>
      <c r="V881">
        <v>-1517.386</v>
      </c>
      <c r="W881">
        <v>-3741.9270000000001</v>
      </c>
      <c r="X881">
        <v>-2833.402</v>
      </c>
      <c r="Y881">
        <v>-648.80799999999999</v>
      </c>
      <c r="Z881">
        <v>-4468.6450000000004</v>
      </c>
      <c r="AA881">
        <v>-1099.7360000000001</v>
      </c>
      <c r="AB881">
        <v>-3373.556</v>
      </c>
      <c r="AC881">
        <v>-608.96400000000006</v>
      </c>
      <c r="AD881">
        <v>-1801.8610000000001</v>
      </c>
      <c r="AE881">
        <v>-2552.864</v>
      </c>
      <c r="AF881">
        <v>-688.096</v>
      </c>
      <c r="AG881">
        <v>-1814.6320000000001</v>
      </c>
      <c r="AH881">
        <v>-1785.4559999999999</v>
      </c>
      <c r="AI881">
        <v>-2911.96</v>
      </c>
      <c r="AJ881">
        <v>-303.06599999999997</v>
      </c>
      <c r="AK881">
        <v>-3306.808</v>
      </c>
      <c r="AL881">
        <v>-2013.92</v>
      </c>
      <c r="AM881">
        <v>-1674.0719999999999</v>
      </c>
    </row>
    <row r="882" spans="1:39" x14ac:dyDescent="0.3">
      <c r="A882" s="2" t="s">
        <v>1773</v>
      </c>
      <c r="B882" s="2" t="s">
        <v>1774</v>
      </c>
      <c r="C882" t="s">
        <v>8</v>
      </c>
      <c r="D882">
        <v>-3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-2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-2</v>
      </c>
      <c r="AC882">
        <v>0</v>
      </c>
      <c r="AD882">
        <v>0</v>
      </c>
      <c r="AE882">
        <v>0</v>
      </c>
      <c r="AF882">
        <v>0</v>
      </c>
      <c r="AG882">
        <v>-7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-1</v>
      </c>
    </row>
    <row r="883" spans="1:39" x14ac:dyDescent="0.3">
      <c r="A883" s="2" t="s">
        <v>1775</v>
      </c>
      <c r="B883" s="2" t="s">
        <v>1776</v>
      </c>
      <c r="C883" t="s">
        <v>8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-60</v>
      </c>
      <c r="M883">
        <v>0</v>
      </c>
      <c r="N883">
        <v>-350</v>
      </c>
      <c r="O883">
        <v>0</v>
      </c>
      <c r="P883">
        <v>-500</v>
      </c>
      <c r="Q883">
        <v>-290</v>
      </c>
      <c r="R883">
        <v>0</v>
      </c>
      <c r="S883">
        <v>0</v>
      </c>
      <c r="T883">
        <v>0</v>
      </c>
      <c r="U883">
        <v>0</v>
      </c>
      <c r="V883">
        <v>-100</v>
      </c>
      <c r="W883">
        <v>0</v>
      </c>
      <c r="X883">
        <v>0</v>
      </c>
      <c r="Y883">
        <v>-200</v>
      </c>
      <c r="Z883">
        <v>0</v>
      </c>
      <c r="AA883">
        <v>0</v>
      </c>
      <c r="AB883">
        <v>0</v>
      </c>
      <c r="AC883">
        <v>-400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-300</v>
      </c>
      <c r="AJ883">
        <v>0</v>
      </c>
      <c r="AK883">
        <v>0</v>
      </c>
      <c r="AL883">
        <v>0</v>
      </c>
      <c r="AM883">
        <v>0</v>
      </c>
    </row>
    <row r="884" spans="1:39" x14ac:dyDescent="0.3">
      <c r="A884" s="2" t="s">
        <v>1777</v>
      </c>
      <c r="B884" s="2" t="s">
        <v>1778</v>
      </c>
      <c r="C884" t="s">
        <v>8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-1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-1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-1</v>
      </c>
      <c r="AH884">
        <v>0</v>
      </c>
      <c r="AI884">
        <v>0</v>
      </c>
      <c r="AJ884">
        <v>0</v>
      </c>
      <c r="AK884">
        <v>-1</v>
      </c>
      <c r="AL884">
        <v>0</v>
      </c>
      <c r="AM884">
        <v>0</v>
      </c>
    </row>
    <row r="885" spans="1:39" x14ac:dyDescent="0.3">
      <c r="A885" s="2" t="s">
        <v>1779</v>
      </c>
      <c r="B885" s="2" t="s">
        <v>1780</v>
      </c>
      <c r="C885" t="s">
        <v>8</v>
      </c>
      <c r="D885">
        <v>-3</v>
      </c>
      <c r="E885">
        <v>0</v>
      </c>
      <c r="F885">
        <v>0</v>
      </c>
      <c r="G885">
        <v>0</v>
      </c>
      <c r="H885">
        <v>-2</v>
      </c>
      <c r="I885">
        <v>-1</v>
      </c>
      <c r="J885">
        <v>-3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-1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-2</v>
      </c>
      <c r="AC885">
        <v>0</v>
      </c>
      <c r="AD885">
        <v>0</v>
      </c>
      <c r="AE885">
        <v>0</v>
      </c>
      <c r="AF885">
        <v>-2</v>
      </c>
      <c r="AG885">
        <v>0</v>
      </c>
      <c r="AH885">
        <v>0</v>
      </c>
      <c r="AI885">
        <v>-3</v>
      </c>
      <c r="AJ885">
        <v>0</v>
      </c>
      <c r="AK885">
        <v>0</v>
      </c>
      <c r="AL885">
        <v>0</v>
      </c>
      <c r="AM885">
        <v>0</v>
      </c>
    </row>
    <row r="886" spans="1:39" x14ac:dyDescent="0.3">
      <c r="A886" s="2" t="s">
        <v>1781</v>
      </c>
      <c r="B886" s="2" t="s">
        <v>1782</v>
      </c>
      <c r="C886" t="s">
        <v>130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-2</v>
      </c>
      <c r="AB886">
        <v>0</v>
      </c>
      <c r="AC886">
        <v>0</v>
      </c>
      <c r="AD886">
        <v>0</v>
      </c>
      <c r="AE886">
        <v>-0.5</v>
      </c>
      <c r="AF886">
        <v>0</v>
      </c>
      <c r="AG886">
        <v>0</v>
      </c>
      <c r="AH886">
        <v>-1</v>
      </c>
      <c r="AI886">
        <v>0</v>
      </c>
      <c r="AJ886">
        <v>0</v>
      </c>
      <c r="AK886">
        <v>0</v>
      </c>
      <c r="AL886">
        <v>-0.5</v>
      </c>
      <c r="AM886">
        <v>0</v>
      </c>
    </row>
    <row r="887" spans="1:39" x14ac:dyDescent="0.3">
      <c r="A887" s="2" t="s">
        <v>1783</v>
      </c>
      <c r="B887" s="2" t="s">
        <v>1784</v>
      </c>
      <c r="C887" t="s">
        <v>8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-1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-3</v>
      </c>
      <c r="AK887">
        <v>0</v>
      </c>
      <c r="AL887">
        <v>0</v>
      </c>
      <c r="AM887">
        <v>0</v>
      </c>
    </row>
    <row r="888" spans="1:39" x14ac:dyDescent="0.3">
      <c r="A888" s="2" t="s">
        <v>1785</v>
      </c>
      <c r="B888" s="2" t="s">
        <v>1786</v>
      </c>
      <c r="C888" t="s">
        <v>8</v>
      </c>
      <c r="D888">
        <v>0</v>
      </c>
      <c r="E888">
        <v>0</v>
      </c>
      <c r="F888">
        <v>-3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-2</v>
      </c>
      <c r="O888">
        <v>-1</v>
      </c>
      <c r="P888">
        <v>0</v>
      </c>
      <c r="Q888">
        <v>-4</v>
      </c>
      <c r="R888">
        <v>-2</v>
      </c>
      <c r="S888">
        <v>-2</v>
      </c>
      <c r="T888">
        <v>-2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-1</v>
      </c>
      <c r="AD888">
        <v>-2</v>
      </c>
      <c r="AE888">
        <v>0</v>
      </c>
      <c r="AF888">
        <v>0</v>
      </c>
      <c r="AG888">
        <v>0</v>
      </c>
      <c r="AH888">
        <v>-2</v>
      </c>
      <c r="AI888">
        <v>0</v>
      </c>
      <c r="AJ888">
        <v>-4</v>
      </c>
      <c r="AK888">
        <v>0</v>
      </c>
      <c r="AL888">
        <v>0</v>
      </c>
      <c r="AM888">
        <v>0</v>
      </c>
    </row>
    <row r="889" spans="1:39" x14ac:dyDescent="0.3">
      <c r="A889" s="2" t="s">
        <v>1787</v>
      </c>
      <c r="B889" s="2" t="s">
        <v>1788</v>
      </c>
      <c r="C889" t="s">
        <v>130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-61</v>
      </c>
      <c r="AG889">
        <v>0</v>
      </c>
      <c r="AH889">
        <v>0</v>
      </c>
      <c r="AI889">
        <v>-60</v>
      </c>
      <c r="AJ889">
        <v>0</v>
      </c>
      <c r="AK889">
        <v>-20</v>
      </c>
      <c r="AL889">
        <v>0</v>
      </c>
      <c r="AM889">
        <v>-30</v>
      </c>
    </row>
    <row r="890" spans="1:39" x14ac:dyDescent="0.3">
      <c r="A890" s="2" t="s">
        <v>1789</v>
      </c>
      <c r="B890" s="2" t="s">
        <v>1790</v>
      </c>
      <c r="C890" t="s">
        <v>8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-3</v>
      </c>
      <c r="AJ890">
        <v>0</v>
      </c>
      <c r="AK890">
        <v>0</v>
      </c>
      <c r="AL890">
        <v>0</v>
      </c>
      <c r="AM890">
        <v>0</v>
      </c>
    </row>
    <row r="891" spans="1:39" x14ac:dyDescent="0.3">
      <c r="A891" s="2" t="s">
        <v>1791</v>
      </c>
      <c r="B891" s="2" t="s">
        <v>1792</v>
      </c>
      <c r="C891" t="s">
        <v>8</v>
      </c>
      <c r="D891">
        <v>0</v>
      </c>
      <c r="E891">
        <v>-2</v>
      </c>
      <c r="F891">
        <v>-9</v>
      </c>
      <c r="G891">
        <v>-1</v>
      </c>
      <c r="H891">
        <v>0</v>
      </c>
      <c r="I891">
        <v>-1</v>
      </c>
      <c r="J891">
        <v>-1</v>
      </c>
      <c r="K891">
        <v>-2</v>
      </c>
      <c r="L891">
        <v>0</v>
      </c>
      <c r="M891">
        <v>0</v>
      </c>
      <c r="N891">
        <v>-1</v>
      </c>
      <c r="O891">
        <v>0</v>
      </c>
      <c r="P891">
        <v>-10</v>
      </c>
      <c r="Q891">
        <v>-5</v>
      </c>
      <c r="R891">
        <v>0</v>
      </c>
      <c r="S891">
        <v>0</v>
      </c>
      <c r="T891">
        <v>0</v>
      </c>
      <c r="U891">
        <v>0</v>
      </c>
      <c r="V891">
        <v>-4</v>
      </c>
      <c r="W891">
        <v>-1</v>
      </c>
      <c r="X891">
        <v>-1</v>
      </c>
      <c r="Y891">
        <v>0</v>
      </c>
      <c r="Z891">
        <v>0</v>
      </c>
      <c r="AA891">
        <v>0</v>
      </c>
      <c r="AB891">
        <v>-5</v>
      </c>
      <c r="AC891">
        <v>-3</v>
      </c>
      <c r="AD891">
        <v>0</v>
      </c>
      <c r="AE891">
        <v>0</v>
      </c>
      <c r="AF891">
        <v>-14</v>
      </c>
      <c r="AG891">
        <v>0</v>
      </c>
      <c r="AH891">
        <v>-1</v>
      </c>
      <c r="AI891">
        <v>-1</v>
      </c>
      <c r="AJ891">
        <v>0</v>
      </c>
      <c r="AK891">
        <v>-5</v>
      </c>
      <c r="AL891">
        <v>-3</v>
      </c>
      <c r="AM891">
        <v>-5</v>
      </c>
    </row>
    <row r="892" spans="1:39" x14ac:dyDescent="0.3">
      <c r="A892" s="2" t="s">
        <v>1793</v>
      </c>
      <c r="B892" s="2" t="s">
        <v>1794</v>
      </c>
      <c r="C892" t="s">
        <v>130</v>
      </c>
      <c r="D892">
        <v>0</v>
      </c>
      <c r="E892">
        <v>0</v>
      </c>
      <c r="F892">
        <v>-2</v>
      </c>
      <c r="G892">
        <v>-1</v>
      </c>
      <c r="H892">
        <v>0</v>
      </c>
      <c r="I892">
        <v>-2</v>
      </c>
      <c r="J892">
        <v>0</v>
      </c>
      <c r="K892">
        <v>0</v>
      </c>
      <c r="L892">
        <v>-1</v>
      </c>
      <c r="M892">
        <v>-2</v>
      </c>
      <c r="N892">
        <v>-2</v>
      </c>
      <c r="O892">
        <v>-4</v>
      </c>
      <c r="P892">
        <v>0</v>
      </c>
      <c r="Q892">
        <v>-2</v>
      </c>
      <c r="R892">
        <v>-1</v>
      </c>
      <c r="S892">
        <v>0</v>
      </c>
      <c r="T892">
        <v>-3</v>
      </c>
      <c r="U892">
        <v>0</v>
      </c>
      <c r="V892">
        <v>-2</v>
      </c>
      <c r="W892">
        <v>0</v>
      </c>
      <c r="X892">
        <v>-1</v>
      </c>
      <c r="Y892">
        <v>0</v>
      </c>
      <c r="Z892">
        <v>-1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-5</v>
      </c>
      <c r="AK892">
        <v>0</v>
      </c>
      <c r="AL892">
        <v>0</v>
      </c>
      <c r="AM892">
        <v>0</v>
      </c>
    </row>
    <row r="893" spans="1:39" x14ac:dyDescent="0.3">
      <c r="A893" s="2" t="s">
        <v>1795</v>
      </c>
      <c r="B893" s="2" t="s">
        <v>1796</v>
      </c>
      <c r="C893" t="s">
        <v>8</v>
      </c>
      <c r="D893">
        <v>0</v>
      </c>
      <c r="E893">
        <v>0</v>
      </c>
      <c r="F893">
        <v>0</v>
      </c>
      <c r="G893">
        <v>0</v>
      </c>
      <c r="H893">
        <v>-21</v>
      </c>
      <c r="I893">
        <v>0</v>
      </c>
      <c r="J893">
        <v>0</v>
      </c>
      <c r="K893">
        <v>-20</v>
      </c>
      <c r="L893">
        <v>-9</v>
      </c>
      <c r="M893">
        <v>-21</v>
      </c>
      <c r="N893">
        <v>0</v>
      </c>
      <c r="O893">
        <v>0</v>
      </c>
      <c r="P893">
        <v>-20</v>
      </c>
      <c r="Q893">
        <v>-4</v>
      </c>
      <c r="R893">
        <v>0</v>
      </c>
      <c r="S893">
        <v>0</v>
      </c>
      <c r="T893">
        <v>0</v>
      </c>
      <c r="U893">
        <v>-5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-5</v>
      </c>
      <c r="AE893">
        <v>-6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-1</v>
      </c>
      <c r="AL893">
        <v>0</v>
      </c>
      <c r="AM893">
        <v>0</v>
      </c>
    </row>
    <row r="894" spans="1:39" x14ac:dyDescent="0.3">
      <c r="A894" s="2" t="s">
        <v>1797</v>
      </c>
      <c r="B894" s="2" t="s">
        <v>1798</v>
      </c>
      <c r="C894" t="s">
        <v>8</v>
      </c>
      <c r="D894">
        <v>0</v>
      </c>
      <c r="E894">
        <v>-12</v>
      </c>
      <c r="F894">
        <v>-59</v>
      </c>
      <c r="G894">
        <v>0</v>
      </c>
      <c r="H894">
        <v>-2</v>
      </c>
      <c r="I894">
        <v>0</v>
      </c>
      <c r="J894">
        <v>0</v>
      </c>
      <c r="K894">
        <v>0</v>
      </c>
      <c r="L894">
        <v>0</v>
      </c>
      <c r="M894">
        <v>-3</v>
      </c>
      <c r="N894">
        <v>-3</v>
      </c>
      <c r="O894">
        <v>-2</v>
      </c>
      <c r="P894">
        <v>-63</v>
      </c>
      <c r="Q894">
        <v>-139</v>
      </c>
      <c r="R894">
        <v>-2</v>
      </c>
      <c r="S894">
        <v>-1</v>
      </c>
      <c r="T894">
        <v>0</v>
      </c>
      <c r="U894">
        <v>0</v>
      </c>
      <c r="V894">
        <v>-10</v>
      </c>
      <c r="W894">
        <v>0</v>
      </c>
      <c r="X894">
        <v>0</v>
      </c>
      <c r="Y894">
        <v>-10</v>
      </c>
      <c r="Z894">
        <v>0</v>
      </c>
      <c r="AA894">
        <v>0</v>
      </c>
      <c r="AB894">
        <v>-89</v>
      </c>
      <c r="AC894">
        <v>-305</v>
      </c>
      <c r="AD894">
        <v>-100</v>
      </c>
      <c r="AE894">
        <v>0</v>
      </c>
      <c r="AF894">
        <v>0</v>
      </c>
      <c r="AG894">
        <v>-10</v>
      </c>
      <c r="AH894">
        <v>-200</v>
      </c>
      <c r="AI894">
        <v>0</v>
      </c>
      <c r="AJ894">
        <v>0</v>
      </c>
      <c r="AK894">
        <v>0</v>
      </c>
      <c r="AL894">
        <v>0</v>
      </c>
      <c r="AM894">
        <v>-1</v>
      </c>
    </row>
    <row r="895" spans="1:39" x14ac:dyDescent="0.3">
      <c r="A895" s="2" t="s">
        <v>1799</v>
      </c>
      <c r="B895" s="2" t="s">
        <v>1800</v>
      </c>
      <c r="C895" t="s">
        <v>8</v>
      </c>
      <c r="D895">
        <v>-1</v>
      </c>
      <c r="E895">
        <v>0</v>
      </c>
      <c r="F895">
        <v>0</v>
      </c>
      <c r="G895">
        <v>0</v>
      </c>
      <c r="H895">
        <v>0</v>
      </c>
      <c r="I895">
        <v>-2</v>
      </c>
      <c r="J895">
        <v>0</v>
      </c>
      <c r="K895">
        <v>0</v>
      </c>
      <c r="L895">
        <v>0</v>
      </c>
      <c r="M895">
        <v>-1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-1</v>
      </c>
      <c r="V895">
        <v>0</v>
      </c>
      <c r="W895">
        <v>0</v>
      </c>
      <c r="X895">
        <v>-1</v>
      </c>
      <c r="Y895">
        <v>-3</v>
      </c>
      <c r="Z895">
        <v>0</v>
      </c>
      <c r="AA895">
        <v>0</v>
      </c>
      <c r="AB895">
        <v>0</v>
      </c>
      <c r="AC895">
        <v>-1</v>
      </c>
      <c r="AD895">
        <v>0</v>
      </c>
      <c r="AE895">
        <v>0</v>
      </c>
      <c r="AF895">
        <v>0</v>
      </c>
      <c r="AG895">
        <v>0</v>
      </c>
      <c r="AH895">
        <v>-1</v>
      </c>
      <c r="AI895">
        <v>0</v>
      </c>
      <c r="AJ895">
        <v>-2</v>
      </c>
      <c r="AK895">
        <v>-1</v>
      </c>
      <c r="AL895">
        <v>0</v>
      </c>
      <c r="AM895">
        <v>-1</v>
      </c>
    </row>
    <row r="896" spans="1:39" x14ac:dyDescent="0.3">
      <c r="A896" s="2" t="s">
        <v>1801</v>
      </c>
      <c r="B896" s="2" t="s">
        <v>1802</v>
      </c>
      <c r="C896" t="s">
        <v>130</v>
      </c>
      <c r="D896">
        <v>0</v>
      </c>
      <c r="E896">
        <v>-20</v>
      </c>
      <c r="F896">
        <v>-140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-45</v>
      </c>
      <c r="M896">
        <v>-20</v>
      </c>
      <c r="N896">
        <v>0</v>
      </c>
      <c r="O896">
        <v>-5</v>
      </c>
      <c r="P896">
        <v>0</v>
      </c>
      <c r="Q896">
        <v>0</v>
      </c>
      <c r="R896">
        <v>0</v>
      </c>
      <c r="S896">
        <v>-10</v>
      </c>
      <c r="T896">
        <v>0</v>
      </c>
      <c r="U896">
        <v>-70</v>
      </c>
      <c r="V896">
        <v>-65</v>
      </c>
      <c r="W896">
        <v>-15</v>
      </c>
      <c r="X896">
        <v>0</v>
      </c>
      <c r="Y896">
        <v>-70</v>
      </c>
      <c r="Z896">
        <v>0</v>
      </c>
      <c r="AA896">
        <v>0</v>
      </c>
      <c r="AB896">
        <v>-300</v>
      </c>
      <c r="AC896">
        <v>0</v>
      </c>
      <c r="AD896">
        <v>0</v>
      </c>
      <c r="AE896">
        <v>0</v>
      </c>
      <c r="AF896">
        <v>0</v>
      </c>
      <c r="AG896">
        <v>-30</v>
      </c>
      <c r="AH896">
        <v>-40</v>
      </c>
      <c r="AI896">
        <v>0</v>
      </c>
      <c r="AJ896">
        <v>-95</v>
      </c>
      <c r="AK896">
        <v>-5</v>
      </c>
      <c r="AL896">
        <v>0</v>
      </c>
      <c r="AM896">
        <v>-100</v>
      </c>
    </row>
    <row r="897" spans="1:39" x14ac:dyDescent="0.3">
      <c r="A897" s="2" t="s">
        <v>1803</v>
      </c>
      <c r="B897" s="2" t="s">
        <v>1804</v>
      </c>
      <c r="C897" t="s">
        <v>8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-1</v>
      </c>
      <c r="J897">
        <v>-1</v>
      </c>
      <c r="K897">
        <v>0</v>
      </c>
      <c r="L897">
        <v>-1</v>
      </c>
      <c r="M897">
        <v>0</v>
      </c>
      <c r="N897">
        <v>-1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-3</v>
      </c>
      <c r="W897">
        <v>0</v>
      </c>
      <c r="X897">
        <v>0</v>
      </c>
      <c r="Y897">
        <v>-1</v>
      </c>
      <c r="Z897">
        <v>-1</v>
      </c>
      <c r="AA897">
        <v>0</v>
      </c>
      <c r="AB897">
        <v>-2</v>
      </c>
      <c r="AC897">
        <v>-1</v>
      </c>
      <c r="AD897">
        <v>-1</v>
      </c>
      <c r="AE897">
        <v>-1</v>
      </c>
      <c r="AF897">
        <v>-3</v>
      </c>
      <c r="AG897">
        <v>0</v>
      </c>
      <c r="AH897">
        <v>0</v>
      </c>
      <c r="AI897">
        <v>-3</v>
      </c>
      <c r="AJ897">
        <v>-1</v>
      </c>
      <c r="AK897">
        <v>-2</v>
      </c>
      <c r="AL897">
        <v>0</v>
      </c>
      <c r="AM897">
        <v>-3</v>
      </c>
    </row>
    <row r="898" spans="1:39" x14ac:dyDescent="0.3">
      <c r="A898" s="2" t="s">
        <v>1805</v>
      </c>
      <c r="B898" s="2" t="s">
        <v>1806</v>
      </c>
      <c r="C898" t="s">
        <v>8</v>
      </c>
      <c r="D898">
        <v>-3</v>
      </c>
      <c r="E898">
        <v>-1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-4</v>
      </c>
      <c r="R898">
        <v>-5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-16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-10</v>
      </c>
      <c r="AE898">
        <v>0</v>
      </c>
      <c r="AF898">
        <v>0</v>
      </c>
      <c r="AG898">
        <v>-1</v>
      </c>
      <c r="AH898">
        <v>0</v>
      </c>
      <c r="AI898">
        <v>0</v>
      </c>
      <c r="AJ898">
        <v>0</v>
      </c>
      <c r="AK898">
        <v>-2</v>
      </c>
      <c r="AL898">
        <v>-1</v>
      </c>
      <c r="AM898">
        <v>0</v>
      </c>
    </row>
    <row r="899" spans="1:39" x14ac:dyDescent="0.3">
      <c r="A899" s="2" t="s">
        <v>1807</v>
      </c>
      <c r="B899" s="2" t="s">
        <v>1808</v>
      </c>
      <c r="C899" t="s">
        <v>8</v>
      </c>
      <c r="D899">
        <v>0</v>
      </c>
      <c r="E899">
        <v>-12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-4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-8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-20</v>
      </c>
      <c r="AJ899">
        <v>0</v>
      </c>
      <c r="AK899">
        <v>0</v>
      </c>
      <c r="AL899">
        <v>0</v>
      </c>
      <c r="AM899">
        <v>0</v>
      </c>
    </row>
    <row r="900" spans="1:39" x14ac:dyDescent="0.3">
      <c r="A900" s="2" t="s">
        <v>1809</v>
      </c>
      <c r="B900" s="2" t="s">
        <v>1810</v>
      </c>
      <c r="C900" t="s">
        <v>130</v>
      </c>
      <c r="D900">
        <v>0</v>
      </c>
      <c r="E900">
        <v>0</v>
      </c>
      <c r="F900">
        <v>-3</v>
      </c>
      <c r="G900">
        <v>0</v>
      </c>
      <c r="H900">
        <v>-2</v>
      </c>
      <c r="I900">
        <v>0</v>
      </c>
      <c r="J900">
        <v>0</v>
      </c>
      <c r="K900">
        <v>0</v>
      </c>
      <c r="L900">
        <v>0</v>
      </c>
      <c r="M900">
        <v>-5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-5</v>
      </c>
      <c r="AD900">
        <v>-20</v>
      </c>
      <c r="AE900">
        <v>0</v>
      </c>
      <c r="AF900">
        <v>-25</v>
      </c>
      <c r="AG900">
        <v>-50</v>
      </c>
      <c r="AH900">
        <v>-50</v>
      </c>
      <c r="AI900">
        <v>0</v>
      </c>
      <c r="AJ900">
        <v>0</v>
      </c>
      <c r="AK900">
        <v>0</v>
      </c>
      <c r="AL900">
        <v>0</v>
      </c>
      <c r="AM900">
        <v>0</v>
      </c>
    </row>
    <row r="901" spans="1:39" x14ac:dyDescent="0.3">
      <c r="A901" s="2" t="s">
        <v>1811</v>
      </c>
      <c r="B901" s="2" t="s">
        <v>1812</v>
      </c>
      <c r="C901" t="s">
        <v>130</v>
      </c>
      <c r="D901">
        <v>-50</v>
      </c>
      <c r="E901">
        <v>0</v>
      </c>
      <c r="F901">
        <v>-24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-20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-2</v>
      </c>
      <c r="Y901">
        <v>0</v>
      </c>
      <c r="Z901">
        <v>0</v>
      </c>
      <c r="AA901">
        <v>0</v>
      </c>
      <c r="AB901">
        <v>-12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</row>
    <row r="902" spans="1:39" x14ac:dyDescent="0.3">
      <c r="A902" s="2" t="s">
        <v>1813</v>
      </c>
      <c r="B902" s="2" t="s">
        <v>1814</v>
      </c>
      <c r="C902" t="s">
        <v>8</v>
      </c>
      <c r="D902">
        <v>0</v>
      </c>
      <c r="E902">
        <v>-4</v>
      </c>
      <c r="F902">
        <v>-2</v>
      </c>
      <c r="G902">
        <v>-1</v>
      </c>
      <c r="H902">
        <v>0</v>
      </c>
      <c r="I902">
        <v>-1</v>
      </c>
      <c r="J902">
        <v>0</v>
      </c>
      <c r="K902">
        <v>0</v>
      </c>
      <c r="L902">
        <v>0</v>
      </c>
      <c r="M902">
        <v>0</v>
      </c>
      <c r="N902">
        <v>-3</v>
      </c>
      <c r="O902">
        <v>-2</v>
      </c>
      <c r="P902">
        <v>-5</v>
      </c>
      <c r="Q902">
        <v>-3</v>
      </c>
      <c r="R902">
        <v>0</v>
      </c>
      <c r="S902">
        <v>0</v>
      </c>
      <c r="T902">
        <v>-3</v>
      </c>
      <c r="U902">
        <v>0</v>
      </c>
      <c r="V902">
        <v>-4</v>
      </c>
      <c r="W902">
        <v>0</v>
      </c>
      <c r="X902">
        <v>0</v>
      </c>
      <c r="Y902">
        <v>0</v>
      </c>
      <c r="Z902">
        <v>-1</v>
      </c>
      <c r="AA902">
        <v>-1</v>
      </c>
      <c r="AB902">
        <v>-3</v>
      </c>
      <c r="AC902">
        <v>-3</v>
      </c>
      <c r="AD902">
        <v>-1</v>
      </c>
      <c r="AE902">
        <v>0</v>
      </c>
      <c r="AF902">
        <v>-1</v>
      </c>
      <c r="AG902">
        <v>0</v>
      </c>
      <c r="AH902">
        <v>-2</v>
      </c>
      <c r="AI902">
        <v>0</v>
      </c>
      <c r="AJ902">
        <v>-1</v>
      </c>
      <c r="AK902">
        <v>-8</v>
      </c>
      <c r="AL902">
        <v>-1</v>
      </c>
      <c r="AM902">
        <v>-4</v>
      </c>
    </row>
    <row r="903" spans="1:39" x14ac:dyDescent="0.3">
      <c r="A903" s="2" t="s">
        <v>1815</v>
      </c>
      <c r="B903" s="2" t="s">
        <v>1816</v>
      </c>
      <c r="C903" t="s">
        <v>8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-1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-3</v>
      </c>
      <c r="AI903">
        <v>0</v>
      </c>
      <c r="AJ903">
        <v>0</v>
      </c>
      <c r="AK903">
        <v>0</v>
      </c>
      <c r="AL903">
        <v>0</v>
      </c>
      <c r="AM903">
        <v>0</v>
      </c>
    </row>
    <row r="904" spans="1:39" x14ac:dyDescent="0.3">
      <c r="A904" s="2" t="s">
        <v>1817</v>
      </c>
      <c r="B904" s="2" t="s">
        <v>1818</v>
      </c>
      <c r="C904" t="s">
        <v>8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-1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</row>
    <row r="905" spans="1:39" x14ac:dyDescent="0.3">
      <c r="A905" s="2" t="s">
        <v>1819</v>
      </c>
      <c r="B905" s="2" t="s">
        <v>1820</v>
      </c>
      <c r="C905" t="s">
        <v>8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-4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-1</v>
      </c>
      <c r="AM905">
        <v>0</v>
      </c>
    </row>
    <row r="906" spans="1:39" x14ac:dyDescent="0.3">
      <c r="A906" s="2" t="s">
        <v>1821</v>
      </c>
      <c r="B906" s="2" t="s">
        <v>1822</v>
      </c>
      <c r="C906" t="s">
        <v>8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-10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-14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</row>
    <row r="907" spans="1:39" x14ac:dyDescent="0.3">
      <c r="A907" s="2" t="s">
        <v>1823</v>
      </c>
      <c r="B907" s="2" t="s">
        <v>1824</v>
      </c>
      <c r="C907" t="s">
        <v>8</v>
      </c>
      <c r="D907">
        <v>0</v>
      </c>
      <c r="E907">
        <v>0</v>
      </c>
      <c r="F907">
        <v>-5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-2</v>
      </c>
      <c r="T907">
        <v>0</v>
      </c>
      <c r="U907">
        <v>0</v>
      </c>
      <c r="V907">
        <v>0</v>
      </c>
      <c r="W907">
        <v>-2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-1</v>
      </c>
      <c r="AK907">
        <v>0</v>
      </c>
      <c r="AL907">
        <v>0</v>
      </c>
      <c r="AM907">
        <v>-7</v>
      </c>
    </row>
    <row r="908" spans="1:39" x14ac:dyDescent="0.3">
      <c r="A908" s="2" t="s">
        <v>1825</v>
      </c>
      <c r="B908" s="2" t="s">
        <v>1826</v>
      </c>
      <c r="C908" t="s">
        <v>130</v>
      </c>
      <c r="D908">
        <v>0</v>
      </c>
      <c r="E908">
        <v>-30</v>
      </c>
      <c r="F908">
        <v>-93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-3</v>
      </c>
      <c r="N908">
        <v>0</v>
      </c>
      <c r="O908">
        <v>0</v>
      </c>
      <c r="P908">
        <v>-10</v>
      </c>
      <c r="Q908">
        <v>-29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-10</v>
      </c>
      <c r="Y908">
        <v>-15</v>
      </c>
      <c r="Z908">
        <v>0</v>
      </c>
      <c r="AA908">
        <v>0</v>
      </c>
      <c r="AB908">
        <v>-69.5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-61.5</v>
      </c>
      <c r="AJ908">
        <v>0</v>
      </c>
      <c r="AK908">
        <v>-10</v>
      </c>
      <c r="AL908">
        <v>0</v>
      </c>
      <c r="AM908">
        <v>0</v>
      </c>
    </row>
    <row r="909" spans="1:39" x14ac:dyDescent="0.3">
      <c r="A909" s="2" t="s">
        <v>1827</v>
      </c>
      <c r="B909" s="2" t="s">
        <v>1828</v>
      </c>
      <c r="C909" t="s">
        <v>8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-4</v>
      </c>
      <c r="AL909">
        <v>0</v>
      </c>
      <c r="AM909">
        <v>0</v>
      </c>
    </row>
    <row r="910" spans="1:39" x14ac:dyDescent="0.3">
      <c r="A910" s="2" t="s">
        <v>1829</v>
      </c>
      <c r="B910" s="2" t="s">
        <v>1830</v>
      </c>
      <c r="C910" t="s">
        <v>8</v>
      </c>
      <c r="D910">
        <v>0</v>
      </c>
      <c r="E910">
        <v>0</v>
      </c>
      <c r="F910">
        <v>0</v>
      </c>
      <c r="G910">
        <v>-1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-3</v>
      </c>
      <c r="AL910">
        <v>0</v>
      </c>
      <c r="AM910">
        <v>0</v>
      </c>
    </row>
    <row r="911" spans="1:39" x14ac:dyDescent="0.3">
      <c r="A911" s="2" t="s">
        <v>1831</v>
      </c>
      <c r="B911" s="2" t="s">
        <v>1832</v>
      </c>
      <c r="C911" t="s">
        <v>8</v>
      </c>
      <c r="D911">
        <v>-2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-4</v>
      </c>
      <c r="O911">
        <v>0</v>
      </c>
      <c r="P911">
        <v>-4</v>
      </c>
      <c r="Q911">
        <v>0</v>
      </c>
      <c r="R911">
        <v>0</v>
      </c>
      <c r="S911">
        <v>-2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-4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</row>
    <row r="912" spans="1:39" x14ac:dyDescent="0.3">
      <c r="A912" s="2" t="s">
        <v>1833</v>
      </c>
      <c r="B912" s="2" t="s">
        <v>1834</v>
      </c>
      <c r="C912" t="s">
        <v>8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-2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</row>
    <row r="913" spans="1:39" x14ac:dyDescent="0.3">
      <c r="A913" s="2" t="s">
        <v>1835</v>
      </c>
      <c r="B913" s="2" t="s">
        <v>1836</v>
      </c>
      <c r="C913" t="s">
        <v>8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-10</v>
      </c>
      <c r="Q913">
        <v>-4</v>
      </c>
      <c r="R913">
        <v>0</v>
      </c>
      <c r="S913">
        <v>0</v>
      </c>
      <c r="T913">
        <v>0</v>
      </c>
      <c r="U913">
        <v>0</v>
      </c>
      <c r="V913">
        <v>-16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-4</v>
      </c>
      <c r="AD913">
        <v>-3</v>
      </c>
      <c r="AE913">
        <v>0</v>
      </c>
      <c r="AF913">
        <v>0</v>
      </c>
      <c r="AG913">
        <v>0</v>
      </c>
      <c r="AH913">
        <v>0</v>
      </c>
      <c r="AI913">
        <v>-10</v>
      </c>
      <c r="AJ913">
        <v>0</v>
      </c>
      <c r="AK913">
        <v>0</v>
      </c>
      <c r="AL913">
        <v>0</v>
      </c>
      <c r="AM913">
        <v>0</v>
      </c>
    </row>
    <row r="914" spans="1:39" x14ac:dyDescent="0.3">
      <c r="A914" s="2" t="s">
        <v>1837</v>
      </c>
      <c r="B914" s="2" t="s">
        <v>1838</v>
      </c>
      <c r="C914" t="s">
        <v>8</v>
      </c>
      <c r="D914">
        <v>-4</v>
      </c>
      <c r="E914">
        <v>-4</v>
      </c>
      <c r="F914">
        <v>-1</v>
      </c>
      <c r="G914">
        <v>-1</v>
      </c>
      <c r="H914">
        <v>-5</v>
      </c>
      <c r="I914">
        <v>0</v>
      </c>
      <c r="J914">
        <v>-2</v>
      </c>
      <c r="K914">
        <v>-7</v>
      </c>
      <c r="L914">
        <v>0</v>
      </c>
      <c r="M914">
        <v>-6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-2</v>
      </c>
      <c r="X914">
        <v>-4</v>
      </c>
      <c r="Y914">
        <v>0</v>
      </c>
      <c r="Z914">
        <v>-3</v>
      </c>
      <c r="AA914">
        <v>0</v>
      </c>
      <c r="AB914">
        <v>0</v>
      </c>
      <c r="AC914">
        <v>-2</v>
      </c>
      <c r="AD914">
        <v>-4</v>
      </c>
      <c r="AE914">
        <v>0</v>
      </c>
      <c r="AF914">
        <v>-9</v>
      </c>
      <c r="AG914">
        <v>0</v>
      </c>
      <c r="AH914">
        <v>0</v>
      </c>
      <c r="AI914">
        <v>0</v>
      </c>
      <c r="AJ914">
        <v>-5</v>
      </c>
      <c r="AK914">
        <v>0</v>
      </c>
      <c r="AL914">
        <v>-1</v>
      </c>
      <c r="AM914">
        <v>0</v>
      </c>
    </row>
    <row r="915" spans="1:39" x14ac:dyDescent="0.3">
      <c r="A915" s="2" t="s">
        <v>1839</v>
      </c>
      <c r="B915" s="2" t="s">
        <v>1840</v>
      </c>
      <c r="C915" t="s">
        <v>8</v>
      </c>
      <c r="D915">
        <v>0</v>
      </c>
      <c r="E915">
        <v>-1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-1</v>
      </c>
      <c r="U915">
        <v>-3</v>
      </c>
      <c r="V915">
        <v>0</v>
      </c>
      <c r="W915">
        <v>0</v>
      </c>
      <c r="X915">
        <v>0</v>
      </c>
      <c r="Y915">
        <v>0</v>
      </c>
      <c r="Z915">
        <v>-7</v>
      </c>
      <c r="AA915">
        <v>-1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-4</v>
      </c>
      <c r="AK915">
        <v>0</v>
      </c>
      <c r="AL915">
        <v>0</v>
      </c>
      <c r="AM915">
        <v>0</v>
      </c>
    </row>
    <row r="916" spans="1:39" x14ac:dyDescent="0.3">
      <c r="A916" s="2" t="s">
        <v>1841</v>
      </c>
      <c r="B916" s="2" t="s">
        <v>1842</v>
      </c>
      <c r="C916" t="s">
        <v>130</v>
      </c>
      <c r="D916">
        <v>-10</v>
      </c>
      <c r="E916">
        <v>-90</v>
      </c>
      <c r="F916">
        <v>0</v>
      </c>
      <c r="G916">
        <v>-40</v>
      </c>
      <c r="H916">
        <v>-80</v>
      </c>
      <c r="I916">
        <v>-5</v>
      </c>
      <c r="J916">
        <v>0</v>
      </c>
      <c r="K916">
        <v>-155</v>
      </c>
      <c r="L916">
        <v>-20</v>
      </c>
      <c r="M916">
        <v>0</v>
      </c>
      <c r="N916">
        <v>-115</v>
      </c>
      <c r="O916">
        <v>-185</v>
      </c>
      <c r="P916">
        <v>-265</v>
      </c>
      <c r="Q916">
        <v>-34</v>
      </c>
      <c r="R916">
        <v>-1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-60</v>
      </c>
      <c r="AA916">
        <v>-62</v>
      </c>
      <c r="AB916">
        <v>-172</v>
      </c>
      <c r="AC916">
        <v>0</v>
      </c>
      <c r="AD916">
        <v>-5</v>
      </c>
      <c r="AE916">
        <v>-20</v>
      </c>
      <c r="AF916">
        <v>-140</v>
      </c>
      <c r="AG916">
        <v>-141</v>
      </c>
      <c r="AH916">
        <v>0</v>
      </c>
      <c r="AI916">
        <v>-70</v>
      </c>
      <c r="AJ916">
        <v>-230</v>
      </c>
      <c r="AK916">
        <v>-50</v>
      </c>
      <c r="AL916">
        <v>-190</v>
      </c>
      <c r="AM916">
        <v>-110</v>
      </c>
    </row>
    <row r="917" spans="1:39" x14ac:dyDescent="0.3">
      <c r="A917" s="2" t="s">
        <v>1843</v>
      </c>
      <c r="B917" s="2" t="s">
        <v>1844</v>
      </c>
      <c r="C917" t="s">
        <v>8</v>
      </c>
      <c r="D917">
        <v>-4</v>
      </c>
      <c r="E917">
        <v>0</v>
      </c>
      <c r="F917">
        <v>-4</v>
      </c>
      <c r="G917">
        <v>0</v>
      </c>
      <c r="H917">
        <v>-4</v>
      </c>
      <c r="I917">
        <v>-2</v>
      </c>
      <c r="J917">
        <v>0</v>
      </c>
      <c r="K917">
        <v>0</v>
      </c>
      <c r="L917">
        <v>0</v>
      </c>
      <c r="M917">
        <v>-4</v>
      </c>
      <c r="N917">
        <v>-8</v>
      </c>
      <c r="O917">
        <v>-4</v>
      </c>
      <c r="P917">
        <v>0</v>
      </c>
      <c r="Q917">
        <v>-2</v>
      </c>
      <c r="R917">
        <v>0</v>
      </c>
      <c r="S917">
        <v>-5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-12</v>
      </c>
      <c r="AI917">
        <v>0</v>
      </c>
      <c r="AJ917">
        <v>-4</v>
      </c>
      <c r="AK917">
        <v>-4</v>
      </c>
      <c r="AL917">
        <v>0</v>
      </c>
      <c r="AM917">
        <v>0</v>
      </c>
    </row>
    <row r="918" spans="1:39" x14ac:dyDescent="0.3">
      <c r="A918" s="2" t="s">
        <v>1845</v>
      </c>
      <c r="B918" s="2" t="s">
        <v>1846</v>
      </c>
      <c r="C918" t="s">
        <v>130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-3</v>
      </c>
      <c r="K918">
        <v>0</v>
      </c>
      <c r="L918">
        <v>-57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-5</v>
      </c>
      <c r="U918">
        <v>0</v>
      </c>
      <c r="V918">
        <v>0</v>
      </c>
      <c r="W918">
        <v>-20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-16</v>
      </c>
      <c r="AD918">
        <v>-59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-5</v>
      </c>
    </row>
    <row r="919" spans="1:39" x14ac:dyDescent="0.3">
      <c r="A919" s="2" t="s">
        <v>1847</v>
      </c>
      <c r="B919" s="2" t="s">
        <v>1848</v>
      </c>
      <c r="C919" t="s">
        <v>8</v>
      </c>
      <c r="D919">
        <v>0</v>
      </c>
      <c r="E919">
        <v>0</v>
      </c>
      <c r="F919">
        <v>-4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-100</v>
      </c>
      <c r="AI919">
        <v>0</v>
      </c>
      <c r="AJ919">
        <v>0</v>
      </c>
      <c r="AK919">
        <v>0</v>
      </c>
      <c r="AL919">
        <v>0</v>
      </c>
      <c r="AM919">
        <v>0</v>
      </c>
    </row>
    <row r="920" spans="1:39" x14ac:dyDescent="0.3">
      <c r="A920" s="2" t="s">
        <v>1849</v>
      </c>
      <c r="B920" s="2" t="s">
        <v>1850</v>
      </c>
      <c r="C920" t="s">
        <v>8</v>
      </c>
      <c r="D920">
        <v>-10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-30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-28</v>
      </c>
      <c r="AM920">
        <v>0</v>
      </c>
    </row>
    <row r="921" spans="1:39" x14ac:dyDescent="0.3">
      <c r="A921" s="2" t="s">
        <v>1851</v>
      </c>
      <c r="B921" s="2" t="s">
        <v>1852</v>
      </c>
      <c r="C921" t="s">
        <v>8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-1</v>
      </c>
    </row>
    <row r="922" spans="1:39" x14ac:dyDescent="0.3">
      <c r="A922" s="2" t="s">
        <v>1853</v>
      </c>
      <c r="B922" s="2" t="s">
        <v>1854</v>
      </c>
      <c r="C922" t="s">
        <v>8</v>
      </c>
      <c r="D922">
        <v>0</v>
      </c>
      <c r="E922">
        <v>0</v>
      </c>
      <c r="F922">
        <v>-5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-5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-2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</row>
    <row r="923" spans="1:39" x14ac:dyDescent="0.3">
      <c r="A923" s="2" t="s">
        <v>1855</v>
      </c>
      <c r="B923" s="2" t="s">
        <v>1856</v>
      </c>
      <c r="C923" t="s">
        <v>8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-7</v>
      </c>
      <c r="AC923">
        <v>-27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-10</v>
      </c>
      <c r="AK923">
        <v>0</v>
      </c>
      <c r="AL923">
        <v>0</v>
      </c>
      <c r="AM923">
        <v>0</v>
      </c>
    </row>
    <row r="924" spans="1:39" x14ac:dyDescent="0.3">
      <c r="A924" s="2" t="s">
        <v>1857</v>
      </c>
      <c r="B924" s="2" t="s">
        <v>1858</v>
      </c>
      <c r="C924" t="s">
        <v>8</v>
      </c>
      <c r="D924">
        <v>0</v>
      </c>
      <c r="E924">
        <v>-6</v>
      </c>
      <c r="F924">
        <v>-2</v>
      </c>
      <c r="G924">
        <v>-40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-5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-20</v>
      </c>
      <c r="AL924">
        <v>0</v>
      </c>
      <c r="AM924">
        <v>0</v>
      </c>
    </row>
    <row r="925" spans="1:39" x14ac:dyDescent="0.3">
      <c r="A925" s="2" t="s">
        <v>1859</v>
      </c>
      <c r="B925" s="2" t="s">
        <v>1860</v>
      </c>
      <c r="C925" t="s">
        <v>8</v>
      </c>
      <c r="D925">
        <v>0</v>
      </c>
      <c r="E925">
        <v>0</v>
      </c>
      <c r="F925">
        <v>-17</v>
      </c>
      <c r="G925">
        <v>0</v>
      </c>
      <c r="H925">
        <v>0</v>
      </c>
      <c r="I925">
        <v>0</v>
      </c>
      <c r="J925">
        <v>-9</v>
      </c>
      <c r="K925">
        <v>0</v>
      </c>
      <c r="L925">
        <v>0</v>
      </c>
      <c r="M925">
        <v>0</v>
      </c>
      <c r="N925">
        <v>0</v>
      </c>
      <c r="O925">
        <v>-8</v>
      </c>
      <c r="P925">
        <v>0</v>
      </c>
      <c r="Q925">
        <v>-3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-2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-10</v>
      </c>
      <c r="AK925">
        <v>0</v>
      </c>
      <c r="AL925">
        <v>0</v>
      </c>
      <c r="AM925">
        <v>0</v>
      </c>
    </row>
    <row r="926" spans="1:39" x14ac:dyDescent="0.3">
      <c r="A926" s="2" t="s">
        <v>1861</v>
      </c>
      <c r="B926" s="2" t="s">
        <v>1862</v>
      </c>
      <c r="C926" t="s">
        <v>8</v>
      </c>
      <c r="D926">
        <v>0</v>
      </c>
      <c r="E926">
        <v>0</v>
      </c>
      <c r="F926">
        <v>-1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-1</v>
      </c>
      <c r="P926">
        <v>-6</v>
      </c>
      <c r="Q926">
        <v>-1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-2</v>
      </c>
      <c r="Y926">
        <v>0</v>
      </c>
      <c r="Z926">
        <v>-1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-1</v>
      </c>
      <c r="AI926">
        <v>0</v>
      </c>
      <c r="AJ926">
        <v>0</v>
      </c>
      <c r="AK926">
        <v>-1</v>
      </c>
      <c r="AL926">
        <v>-5</v>
      </c>
      <c r="AM926">
        <v>0</v>
      </c>
    </row>
    <row r="927" spans="1:39" x14ac:dyDescent="0.3">
      <c r="A927" s="2" t="s">
        <v>1863</v>
      </c>
      <c r="B927" s="2" t="s">
        <v>1864</v>
      </c>
      <c r="C927" t="s">
        <v>8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-2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-4</v>
      </c>
      <c r="AJ927">
        <v>0</v>
      </c>
      <c r="AK927">
        <v>0</v>
      </c>
      <c r="AL927">
        <v>0</v>
      </c>
      <c r="AM927">
        <v>0</v>
      </c>
    </row>
    <row r="928" spans="1:39" x14ac:dyDescent="0.3">
      <c r="A928" s="2" t="s">
        <v>1865</v>
      </c>
      <c r="B928" s="2" t="s">
        <v>1866</v>
      </c>
      <c r="C928" t="s">
        <v>8</v>
      </c>
      <c r="D928">
        <v>-50</v>
      </c>
      <c r="E928">
        <v>-52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-10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-34</v>
      </c>
      <c r="AD928">
        <v>-40</v>
      </c>
      <c r="AE928">
        <v>0</v>
      </c>
      <c r="AF928">
        <v>0</v>
      </c>
      <c r="AG928">
        <v>0</v>
      </c>
      <c r="AH928">
        <v>0</v>
      </c>
      <c r="AI928">
        <v>-50</v>
      </c>
      <c r="AJ928">
        <v>0</v>
      </c>
      <c r="AK928">
        <v>-20</v>
      </c>
      <c r="AL928">
        <v>0</v>
      </c>
      <c r="AM928">
        <v>0</v>
      </c>
    </row>
    <row r="929" spans="1:39" x14ac:dyDescent="0.3">
      <c r="A929" s="2" t="s">
        <v>1867</v>
      </c>
      <c r="B929" s="2" t="s">
        <v>1868</v>
      </c>
      <c r="C929" t="s">
        <v>8</v>
      </c>
      <c r="D929">
        <v>-1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-1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-1</v>
      </c>
      <c r="AI929">
        <v>0</v>
      </c>
      <c r="AJ929">
        <v>0</v>
      </c>
      <c r="AK929">
        <v>0</v>
      </c>
      <c r="AL929">
        <v>0</v>
      </c>
      <c r="AM929">
        <v>0</v>
      </c>
    </row>
    <row r="930" spans="1:39" x14ac:dyDescent="0.3">
      <c r="A930" s="2" t="s">
        <v>1869</v>
      </c>
      <c r="B930" s="2" t="s">
        <v>1870</v>
      </c>
      <c r="C930" t="s">
        <v>8</v>
      </c>
      <c r="D930">
        <v>-1</v>
      </c>
      <c r="E930">
        <v>0</v>
      </c>
      <c r="F930">
        <v>-2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-2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-2</v>
      </c>
      <c r="AD930">
        <v>0</v>
      </c>
      <c r="AE930">
        <v>0</v>
      </c>
      <c r="AF930">
        <v>0</v>
      </c>
      <c r="AG930">
        <v>0</v>
      </c>
      <c r="AH930">
        <v>-1</v>
      </c>
      <c r="AI930">
        <v>0</v>
      </c>
      <c r="AJ930">
        <v>-2</v>
      </c>
      <c r="AK930">
        <v>0</v>
      </c>
      <c r="AL930">
        <v>0</v>
      </c>
      <c r="AM930">
        <v>-3</v>
      </c>
    </row>
    <row r="931" spans="1:39" x14ac:dyDescent="0.3">
      <c r="A931" s="2" t="s">
        <v>1871</v>
      </c>
      <c r="B931" s="2" t="s">
        <v>1872</v>
      </c>
      <c r="C931" t="s">
        <v>130</v>
      </c>
      <c r="D931">
        <v>0</v>
      </c>
      <c r="E931">
        <v>0</v>
      </c>
      <c r="F931">
        <v>-20</v>
      </c>
      <c r="G931">
        <v>0</v>
      </c>
      <c r="H931">
        <v>0</v>
      </c>
      <c r="I931">
        <v>0</v>
      </c>
      <c r="J931">
        <v>-5</v>
      </c>
      <c r="K931">
        <v>0</v>
      </c>
      <c r="L931">
        <v>0</v>
      </c>
      <c r="M931">
        <v>-50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-107</v>
      </c>
      <c r="T931">
        <v>-20</v>
      </c>
      <c r="U931">
        <v>0</v>
      </c>
      <c r="V931">
        <v>0</v>
      </c>
      <c r="W931">
        <v>-4</v>
      </c>
      <c r="X931">
        <v>0</v>
      </c>
      <c r="Y931">
        <v>0</v>
      </c>
      <c r="Z931">
        <v>-20</v>
      </c>
      <c r="AA931">
        <v>0</v>
      </c>
      <c r="AB931">
        <v>0</v>
      </c>
      <c r="AC931">
        <v>-30</v>
      </c>
      <c r="AD931">
        <v>-5</v>
      </c>
      <c r="AE931">
        <v>0</v>
      </c>
      <c r="AF931">
        <v>0</v>
      </c>
      <c r="AG931">
        <v>0</v>
      </c>
      <c r="AH931">
        <v>0</v>
      </c>
      <c r="AI931">
        <v>-20</v>
      </c>
      <c r="AJ931">
        <v>0</v>
      </c>
      <c r="AK931">
        <v>-1</v>
      </c>
      <c r="AL931">
        <v>0</v>
      </c>
      <c r="AM931">
        <v>-55</v>
      </c>
    </row>
    <row r="932" spans="1:39" x14ac:dyDescent="0.3">
      <c r="A932" s="2" t="s">
        <v>1873</v>
      </c>
      <c r="B932" s="2" t="s">
        <v>1874</v>
      </c>
      <c r="C932" t="s">
        <v>8</v>
      </c>
      <c r="D932">
        <v>0</v>
      </c>
      <c r="E932">
        <v>0</v>
      </c>
      <c r="F932">
        <v>0</v>
      </c>
      <c r="G932">
        <v>-1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-1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</row>
    <row r="933" spans="1:39" x14ac:dyDescent="0.3">
      <c r="A933" s="2" t="s">
        <v>1875</v>
      </c>
      <c r="B933" s="2" t="s">
        <v>1876</v>
      </c>
      <c r="C933" t="s">
        <v>8</v>
      </c>
      <c r="D933">
        <v>-50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-18</v>
      </c>
      <c r="M933">
        <v>0</v>
      </c>
      <c r="N933">
        <v>0</v>
      </c>
      <c r="O933">
        <v>0</v>
      </c>
      <c r="P933">
        <v>0</v>
      </c>
      <c r="Q933">
        <v>-70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-16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</row>
    <row r="934" spans="1:39" x14ac:dyDescent="0.3">
      <c r="A934" s="2" t="s">
        <v>1877</v>
      </c>
      <c r="B934" s="2" t="s">
        <v>1878</v>
      </c>
      <c r="C934" t="s">
        <v>8</v>
      </c>
      <c r="D934">
        <v>0</v>
      </c>
      <c r="E934">
        <v>0</v>
      </c>
      <c r="F934">
        <v>-75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-32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</row>
    <row r="935" spans="1:39" x14ac:dyDescent="0.3">
      <c r="A935" s="2" t="s">
        <v>1879</v>
      </c>
      <c r="B935" s="2" t="s">
        <v>1880</v>
      </c>
      <c r="C935" t="s">
        <v>130</v>
      </c>
      <c r="D935">
        <v>-20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-5</v>
      </c>
      <c r="L935">
        <v>0</v>
      </c>
      <c r="M935">
        <v>-50</v>
      </c>
      <c r="N935">
        <v>-33</v>
      </c>
      <c r="O935">
        <v>0</v>
      </c>
      <c r="P935">
        <v>0</v>
      </c>
      <c r="Q935">
        <v>0</v>
      </c>
      <c r="R935">
        <v>0</v>
      </c>
      <c r="S935">
        <v>-50</v>
      </c>
      <c r="T935">
        <v>0</v>
      </c>
      <c r="U935">
        <v>-20</v>
      </c>
      <c r="V935">
        <v>0</v>
      </c>
      <c r="W935">
        <v>0</v>
      </c>
      <c r="X935">
        <v>0</v>
      </c>
      <c r="Y935">
        <v>-5</v>
      </c>
      <c r="Z935">
        <v>0</v>
      </c>
      <c r="AA935">
        <v>0</v>
      </c>
      <c r="AB935">
        <v>-26</v>
      </c>
      <c r="AC935">
        <v>0</v>
      </c>
      <c r="AD935">
        <v>-15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-9</v>
      </c>
    </row>
    <row r="936" spans="1:39" x14ac:dyDescent="0.3">
      <c r="A936" s="2" t="s">
        <v>1881</v>
      </c>
      <c r="B936" s="2" t="s">
        <v>1882</v>
      </c>
      <c r="C936" t="s">
        <v>130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-15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-2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</row>
    <row r="937" spans="1:39" x14ac:dyDescent="0.3">
      <c r="A937" s="2" t="s">
        <v>1883</v>
      </c>
      <c r="B937" s="2" t="s">
        <v>1884</v>
      </c>
      <c r="C937" t="s">
        <v>20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-9634</v>
      </c>
      <c r="M937">
        <v>-10135</v>
      </c>
      <c r="N937">
        <v>-4530</v>
      </c>
      <c r="O937">
        <v>-5378</v>
      </c>
      <c r="P937">
        <v>-1178</v>
      </c>
      <c r="Q937">
        <v>-5446</v>
      </c>
      <c r="R937">
        <v>-9710</v>
      </c>
      <c r="S937">
        <v>-9170</v>
      </c>
      <c r="T937">
        <v>-3062</v>
      </c>
      <c r="U937">
        <v>-15665</v>
      </c>
      <c r="V937">
        <v>-2300</v>
      </c>
      <c r="W937">
        <v>-3235</v>
      </c>
      <c r="X937">
        <v>-8840</v>
      </c>
      <c r="Y937">
        <v>-13208</v>
      </c>
      <c r="Z937">
        <v>-6975</v>
      </c>
      <c r="AA937">
        <v>-9025</v>
      </c>
      <c r="AB937">
        <v>0</v>
      </c>
      <c r="AC937">
        <v>-2650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</row>
    <row r="938" spans="1:39" x14ac:dyDescent="0.3">
      <c r="A938" s="2" t="s">
        <v>1885</v>
      </c>
      <c r="B938" s="2" t="s">
        <v>1886</v>
      </c>
      <c r="C938" t="s">
        <v>8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-1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-2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-2</v>
      </c>
      <c r="AK938">
        <v>0</v>
      </c>
      <c r="AL938">
        <v>0</v>
      </c>
      <c r="AM938">
        <v>0</v>
      </c>
    </row>
    <row r="939" spans="1:39" x14ac:dyDescent="0.3">
      <c r="A939" s="2" t="s">
        <v>1887</v>
      </c>
      <c r="B939" s="2" t="s">
        <v>1888</v>
      </c>
      <c r="C939" t="s">
        <v>8</v>
      </c>
      <c r="D939">
        <v>0</v>
      </c>
      <c r="E939">
        <v>-2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-2</v>
      </c>
      <c r="M939">
        <v>-15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-8</v>
      </c>
    </row>
    <row r="940" spans="1:39" x14ac:dyDescent="0.3">
      <c r="A940" s="2" t="s">
        <v>1889</v>
      </c>
      <c r="B940" s="2" t="s">
        <v>1890</v>
      </c>
      <c r="C940" t="s">
        <v>130</v>
      </c>
      <c r="D940">
        <v>0</v>
      </c>
      <c r="E940">
        <v>0</v>
      </c>
      <c r="F940">
        <v>-50</v>
      </c>
      <c r="G940">
        <v>0</v>
      </c>
      <c r="H940">
        <v>-6</v>
      </c>
      <c r="I940">
        <v>0</v>
      </c>
      <c r="J940">
        <v>-15</v>
      </c>
      <c r="K940">
        <v>0</v>
      </c>
      <c r="L940">
        <v>0</v>
      </c>
      <c r="M940">
        <v>0</v>
      </c>
      <c r="N940">
        <v>-50</v>
      </c>
      <c r="O940">
        <v>0</v>
      </c>
      <c r="P940">
        <v>0</v>
      </c>
      <c r="Q940">
        <v>0</v>
      </c>
      <c r="R940">
        <v>-3</v>
      </c>
      <c r="S940">
        <v>0</v>
      </c>
      <c r="T940">
        <v>-3</v>
      </c>
      <c r="U940">
        <v>0</v>
      </c>
      <c r="V940">
        <v>-40</v>
      </c>
      <c r="W940">
        <v>0</v>
      </c>
      <c r="X940">
        <v>0</v>
      </c>
      <c r="Y940">
        <v>0</v>
      </c>
      <c r="Z940">
        <v>0</v>
      </c>
      <c r="AA940">
        <v>-81</v>
      </c>
      <c r="AB940">
        <v>-6</v>
      </c>
      <c r="AC940">
        <v>0</v>
      </c>
      <c r="AD940">
        <v>-10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</row>
    <row r="941" spans="1:39" x14ac:dyDescent="0.3">
      <c r="A941" s="2" t="s">
        <v>1891</v>
      </c>
      <c r="B941" s="2" t="s">
        <v>1892</v>
      </c>
      <c r="C941" t="s">
        <v>8</v>
      </c>
      <c r="D941">
        <v>-380</v>
      </c>
      <c r="E941">
        <v>-570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-130</v>
      </c>
      <c r="AC941">
        <v>-370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</row>
    <row r="942" spans="1:39" x14ac:dyDescent="0.3">
      <c r="A942" s="2" t="s">
        <v>1893</v>
      </c>
      <c r="B942" s="2" t="s">
        <v>1894</v>
      </c>
      <c r="C942" t="s">
        <v>8</v>
      </c>
      <c r="D942">
        <v>0</v>
      </c>
      <c r="E942">
        <v>0</v>
      </c>
      <c r="F942">
        <v>0</v>
      </c>
      <c r="G942">
        <v>-3</v>
      </c>
      <c r="H942">
        <v>-1</v>
      </c>
      <c r="I942">
        <v>-1</v>
      </c>
      <c r="J942">
        <v>-3</v>
      </c>
      <c r="K942">
        <v>-4</v>
      </c>
      <c r="L942">
        <v>-7</v>
      </c>
      <c r="M942">
        <v>-12</v>
      </c>
      <c r="N942">
        <v>-1</v>
      </c>
      <c r="O942">
        <v>-2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-2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</row>
    <row r="943" spans="1:39" x14ac:dyDescent="0.3">
      <c r="A943" s="2" t="s">
        <v>1895</v>
      </c>
      <c r="B943" s="2" t="s">
        <v>1896</v>
      </c>
      <c r="C943" t="s">
        <v>8</v>
      </c>
      <c r="D943">
        <v>0</v>
      </c>
      <c r="E943">
        <v>0</v>
      </c>
      <c r="F943">
        <v>-1</v>
      </c>
      <c r="G943">
        <v>0</v>
      </c>
      <c r="H943">
        <v>-1</v>
      </c>
      <c r="I943">
        <v>0</v>
      </c>
      <c r="J943">
        <v>0</v>
      </c>
      <c r="K943">
        <v>-1</v>
      </c>
      <c r="L943">
        <v>0</v>
      </c>
      <c r="M943">
        <v>-1</v>
      </c>
      <c r="N943">
        <v>-1</v>
      </c>
      <c r="O943">
        <v>0</v>
      </c>
      <c r="P943">
        <v>0</v>
      </c>
      <c r="Q943">
        <v>-5</v>
      </c>
      <c r="R943">
        <v>-1</v>
      </c>
      <c r="S943">
        <v>0</v>
      </c>
      <c r="T943">
        <v>0</v>
      </c>
      <c r="U943">
        <v>-1</v>
      </c>
      <c r="V943">
        <v>0</v>
      </c>
      <c r="W943">
        <v>0</v>
      </c>
      <c r="X943">
        <v>0</v>
      </c>
      <c r="Y943">
        <v>-1</v>
      </c>
      <c r="Z943">
        <v>-1</v>
      </c>
      <c r="AA943">
        <v>0</v>
      </c>
      <c r="AB943">
        <v>0</v>
      </c>
      <c r="AC943">
        <v>0</v>
      </c>
      <c r="AD943">
        <v>-2</v>
      </c>
      <c r="AE943">
        <v>-1</v>
      </c>
      <c r="AF943">
        <v>-1</v>
      </c>
      <c r="AG943">
        <v>0</v>
      </c>
      <c r="AH943">
        <v>-1</v>
      </c>
      <c r="AI943">
        <v>0</v>
      </c>
      <c r="AJ943">
        <v>-2</v>
      </c>
      <c r="AK943">
        <v>0</v>
      </c>
      <c r="AL943">
        <v>0</v>
      </c>
      <c r="AM943">
        <v>0</v>
      </c>
    </row>
    <row r="944" spans="1:39" x14ac:dyDescent="0.3">
      <c r="A944" s="2" t="s">
        <v>1897</v>
      </c>
      <c r="B944" s="2" t="s">
        <v>1898</v>
      </c>
      <c r="C944" t="s">
        <v>8</v>
      </c>
      <c r="D944">
        <v>-73</v>
      </c>
      <c r="E944">
        <v>-42</v>
      </c>
      <c r="F944">
        <v>-33</v>
      </c>
      <c r="G944">
        <v>-49</v>
      </c>
      <c r="H944">
        <v>-57</v>
      </c>
      <c r="I944">
        <v>-7</v>
      </c>
      <c r="J944">
        <v>-40</v>
      </c>
      <c r="K944">
        <v>-38</v>
      </c>
      <c r="L944">
        <v>-45</v>
      </c>
      <c r="M944">
        <v>-49</v>
      </c>
      <c r="N944">
        <v>-40</v>
      </c>
      <c r="O944">
        <v>-30</v>
      </c>
      <c r="P944">
        <v>-44</v>
      </c>
      <c r="Q944">
        <v>-77</v>
      </c>
      <c r="R944">
        <v>-43</v>
      </c>
      <c r="S944">
        <v>-21</v>
      </c>
      <c r="T944">
        <v>-45</v>
      </c>
      <c r="U944">
        <v>-13</v>
      </c>
      <c r="V944">
        <v>-48</v>
      </c>
      <c r="W944">
        <v>-23</v>
      </c>
      <c r="X944">
        <v>-55</v>
      </c>
      <c r="Y944">
        <v>-37</v>
      </c>
      <c r="Z944">
        <v>-27</v>
      </c>
      <c r="AA944">
        <v>-59</v>
      </c>
      <c r="AB944">
        <v>-48</v>
      </c>
      <c r="AC944">
        <v>-79</v>
      </c>
      <c r="AD944">
        <v>-28</v>
      </c>
      <c r="AE944">
        <v>-55</v>
      </c>
      <c r="AF944">
        <v>-81</v>
      </c>
      <c r="AG944">
        <v>-50</v>
      </c>
      <c r="AH944">
        <v>-25</v>
      </c>
      <c r="AI944">
        <v>-50</v>
      </c>
      <c r="AJ944">
        <v>-66</v>
      </c>
      <c r="AK944">
        <v>-67</v>
      </c>
      <c r="AL944">
        <v>-80</v>
      </c>
      <c r="AM944">
        <v>-71</v>
      </c>
    </row>
    <row r="945" spans="1:39" x14ac:dyDescent="0.3">
      <c r="A945" s="2" t="s">
        <v>1899</v>
      </c>
      <c r="B945" s="2" t="s">
        <v>1900</v>
      </c>
      <c r="C945" t="s">
        <v>20</v>
      </c>
      <c r="D945">
        <v>-76374.816999999995</v>
      </c>
      <c r="E945">
        <v>-81386.645000000004</v>
      </c>
      <c r="F945">
        <v>-55254.768000000004</v>
      </c>
      <c r="G945">
        <v>-121386.1</v>
      </c>
      <c r="H945">
        <v>-130732.40399999999</v>
      </c>
      <c r="I945">
        <v>-106211.8</v>
      </c>
      <c r="J945">
        <v>-129024.4</v>
      </c>
      <c r="K945">
        <v>-138604.1</v>
      </c>
      <c r="L945">
        <v>-120487.45</v>
      </c>
      <c r="M945">
        <v>-142172.04999999999</v>
      </c>
      <c r="N945">
        <v>-119248.25</v>
      </c>
      <c r="O945">
        <v>-109706.459</v>
      </c>
      <c r="P945">
        <v>-71721.40400000001</v>
      </c>
      <c r="Q945">
        <v>-80192.678</v>
      </c>
      <c r="R945">
        <v>-116777.02499999999</v>
      </c>
      <c r="S945">
        <v>-135508.41499999998</v>
      </c>
      <c r="T945">
        <v>-136822.99</v>
      </c>
      <c r="U945">
        <v>-125757.765</v>
      </c>
      <c r="V945">
        <v>-117363.215</v>
      </c>
      <c r="W945">
        <v>-149388.96400000001</v>
      </c>
      <c r="X945">
        <v>-122333.29</v>
      </c>
      <c r="Y945">
        <v>-129414.28</v>
      </c>
      <c r="Z945">
        <v>-142865.80600000001</v>
      </c>
      <c r="AA945">
        <v>-126499.97199999999</v>
      </c>
      <c r="AB945">
        <v>-75780.64899999999</v>
      </c>
      <c r="AC945">
        <v>-63745.241999999998</v>
      </c>
      <c r="AD945">
        <v>-138292.29700000002</v>
      </c>
      <c r="AE945">
        <v>-137696.747</v>
      </c>
      <c r="AF945">
        <v>-148352.179</v>
      </c>
      <c r="AG945">
        <v>-152727.41500000001</v>
      </c>
      <c r="AH945">
        <v>-145783.92800000001</v>
      </c>
      <c r="AI945">
        <v>-125461.755</v>
      </c>
      <c r="AJ945">
        <v>-131151.47500000001</v>
      </c>
      <c r="AK945">
        <v>-134413.13399999999</v>
      </c>
      <c r="AL945">
        <v>-131352.57799999998</v>
      </c>
      <c r="AM945">
        <v>-140111.48199999999</v>
      </c>
    </row>
    <row r="946" spans="1:39" x14ac:dyDescent="0.3">
      <c r="A946" s="2" t="s">
        <v>1901</v>
      </c>
      <c r="B946" s="2" t="s">
        <v>1902</v>
      </c>
      <c r="C946" t="s">
        <v>8</v>
      </c>
      <c r="D946">
        <v>-8</v>
      </c>
      <c r="E946">
        <v>-20</v>
      </c>
      <c r="F946">
        <v>0</v>
      </c>
      <c r="G946">
        <v>0</v>
      </c>
      <c r="H946">
        <v>-4</v>
      </c>
      <c r="I946">
        <v>-4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-80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-6</v>
      </c>
      <c r="AC946">
        <v>-20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-4</v>
      </c>
      <c r="AL946">
        <v>0</v>
      </c>
      <c r="AM946">
        <v>0</v>
      </c>
    </row>
    <row r="947" spans="1:39" x14ac:dyDescent="0.3">
      <c r="A947" s="2" t="s">
        <v>1903</v>
      </c>
      <c r="B947" s="2" t="s">
        <v>1904</v>
      </c>
      <c r="C947" t="s">
        <v>8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-1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-1</v>
      </c>
    </row>
    <row r="948" spans="1:39" x14ac:dyDescent="0.3">
      <c r="A948" s="2" t="s">
        <v>1905</v>
      </c>
      <c r="B948" s="2" t="s">
        <v>1906</v>
      </c>
      <c r="C948" t="s">
        <v>8</v>
      </c>
      <c r="D948">
        <v>0</v>
      </c>
      <c r="E948">
        <v>-3</v>
      </c>
      <c r="F948">
        <v>0</v>
      </c>
      <c r="G948">
        <v>-1</v>
      </c>
      <c r="H948">
        <v>0</v>
      </c>
      <c r="I948">
        <v>0</v>
      </c>
      <c r="J948">
        <v>0</v>
      </c>
      <c r="K948">
        <v>0</v>
      </c>
      <c r="L948">
        <v>-1</v>
      </c>
      <c r="M948">
        <v>-2</v>
      </c>
      <c r="N948">
        <v>-2</v>
      </c>
      <c r="O948">
        <v>0</v>
      </c>
      <c r="P948">
        <v>0</v>
      </c>
      <c r="Q948">
        <v>-1</v>
      </c>
      <c r="R948">
        <v>0</v>
      </c>
      <c r="S948">
        <v>-2</v>
      </c>
      <c r="T948">
        <v>0</v>
      </c>
      <c r="U948">
        <v>-1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-2</v>
      </c>
      <c r="AK948">
        <v>0</v>
      </c>
      <c r="AL948">
        <v>0</v>
      </c>
      <c r="AM948">
        <v>0</v>
      </c>
    </row>
    <row r="949" spans="1:39" x14ac:dyDescent="0.3">
      <c r="A949" s="2" t="s">
        <v>1907</v>
      </c>
      <c r="B949" s="2" t="s">
        <v>1908</v>
      </c>
      <c r="C949" t="s">
        <v>130</v>
      </c>
      <c r="D949">
        <v>-0.5</v>
      </c>
      <c r="E949">
        <v>0</v>
      </c>
      <c r="F949">
        <v>0</v>
      </c>
      <c r="G949">
        <v>-1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-3.5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-2</v>
      </c>
      <c r="Y949">
        <v>-1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-2</v>
      </c>
      <c r="AF949">
        <v>0</v>
      </c>
      <c r="AG949">
        <v>-1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</row>
    <row r="950" spans="1:39" x14ac:dyDescent="0.3">
      <c r="A950" s="2" t="s">
        <v>1909</v>
      </c>
      <c r="B950" s="2" t="s">
        <v>1910</v>
      </c>
      <c r="C950" t="s">
        <v>8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-1</v>
      </c>
      <c r="V950">
        <v>-2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-4</v>
      </c>
      <c r="AM950">
        <v>0</v>
      </c>
    </row>
    <row r="951" spans="1:39" x14ac:dyDescent="0.3">
      <c r="A951" s="2" t="s">
        <v>1911</v>
      </c>
      <c r="B951" s="2" t="s">
        <v>1912</v>
      </c>
      <c r="C951" t="s">
        <v>8</v>
      </c>
      <c r="D951">
        <v>0</v>
      </c>
      <c r="E951">
        <v>-8</v>
      </c>
      <c r="F951">
        <v>0</v>
      </c>
      <c r="G951">
        <v>0</v>
      </c>
      <c r="H951">
        <v>-2</v>
      </c>
      <c r="I951">
        <v>0</v>
      </c>
      <c r="J951">
        <v>0</v>
      </c>
      <c r="K951">
        <v>-4</v>
      </c>
      <c r="L951">
        <v>0</v>
      </c>
      <c r="M951">
        <v>-2</v>
      </c>
      <c r="N951">
        <v>-2</v>
      </c>
      <c r="O951">
        <v>0</v>
      </c>
      <c r="P951">
        <v>0</v>
      </c>
      <c r="Q951">
        <v>0</v>
      </c>
      <c r="R951">
        <v>-2</v>
      </c>
      <c r="S951">
        <v>0</v>
      </c>
      <c r="T951">
        <v>0</v>
      </c>
      <c r="U951">
        <v>0</v>
      </c>
      <c r="V951">
        <v>-4</v>
      </c>
      <c r="W951">
        <v>0</v>
      </c>
      <c r="X951">
        <v>-2</v>
      </c>
      <c r="Y951">
        <v>0</v>
      </c>
      <c r="Z951">
        <v>-3</v>
      </c>
      <c r="AA951">
        <v>0</v>
      </c>
      <c r="AB951">
        <v>0</v>
      </c>
      <c r="AC951">
        <v>-4</v>
      </c>
      <c r="AD951">
        <v>0</v>
      </c>
      <c r="AE951">
        <v>-1</v>
      </c>
      <c r="AF951">
        <v>-10</v>
      </c>
      <c r="AG951">
        <v>0</v>
      </c>
      <c r="AH951">
        <v>0</v>
      </c>
      <c r="AI951">
        <v>-4</v>
      </c>
      <c r="AJ951">
        <v>0</v>
      </c>
      <c r="AK951">
        <v>-2</v>
      </c>
      <c r="AL951">
        <v>0</v>
      </c>
      <c r="AM951">
        <v>0</v>
      </c>
    </row>
    <row r="952" spans="1:39" x14ac:dyDescent="0.3">
      <c r="A952" s="2" t="s">
        <v>1913</v>
      </c>
      <c r="B952" s="2" t="s">
        <v>1914</v>
      </c>
      <c r="C952" t="s">
        <v>8</v>
      </c>
      <c r="D952">
        <v>0</v>
      </c>
      <c r="E952">
        <v>0</v>
      </c>
      <c r="F952">
        <v>-1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-1</v>
      </c>
      <c r="S952">
        <v>0</v>
      </c>
      <c r="T952">
        <v>0</v>
      </c>
      <c r="U952">
        <v>0</v>
      </c>
      <c r="V952">
        <v>-12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-7</v>
      </c>
      <c r="AC952">
        <v>-1</v>
      </c>
      <c r="AD952">
        <v>0</v>
      </c>
      <c r="AE952">
        <v>-1</v>
      </c>
      <c r="AF952">
        <v>0</v>
      </c>
      <c r="AG952">
        <v>-2</v>
      </c>
      <c r="AH952">
        <v>0</v>
      </c>
      <c r="AI952">
        <v>-3</v>
      </c>
      <c r="AJ952">
        <v>0</v>
      </c>
      <c r="AK952">
        <v>0</v>
      </c>
      <c r="AL952">
        <v>0</v>
      </c>
      <c r="AM952">
        <v>-9</v>
      </c>
    </row>
    <row r="953" spans="1:39" x14ac:dyDescent="0.3">
      <c r="A953" s="2" t="s">
        <v>1915</v>
      </c>
      <c r="B953" s="2" t="s">
        <v>1916</v>
      </c>
      <c r="C953" t="s">
        <v>8</v>
      </c>
      <c r="D953">
        <v>-5</v>
      </c>
      <c r="E953">
        <v>-14</v>
      </c>
      <c r="F953">
        <v>-6</v>
      </c>
      <c r="G953">
        <v>-3</v>
      </c>
      <c r="H953">
        <v>-2</v>
      </c>
      <c r="I953">
        <v>0</v>
      </c>
      <c r="J953">
        <v>-1</v>
      </c>
      <c r="K953">
        <v>-1</v>
      </c>
      <c r="L953">
        <v>-8</v>
      </c>
      <c r="M953">
        <v>-4</v>
      </c>
      <c r="N953">
        <v>-3</v>
      </c>
      <c r="O953">
        <v>0</v>
      </c>
      <c r="P953">
        <v>-5</v>
      </c>
      <c r="Q953">
        <v>-10</v>
      </c>
      <c r="R953">
        <v>-4</v>
      </c>
      <c r="S953">
        <v>-10</v>
      </c>
      <c r="T953">
        <v>-1</v>
      </c>
      <c r="U953">
        <v>-2</v>
      </c>
      <c r="V953">
        <v>-3</v>
      </c>
      <c r="W953">
        <v>-2</v>
      </c>
      <c r="X953">
        <v>0</v>
      </c>
      <c r="Y953">
        <v>-1</v>
      </c>
      <c r="Z953">
        <v>-5</v>
      </c>
      <c r="AA953">
        <v>-9</v>
      </c>
      <c r="AB953">
        <v>-3</v>
      </c>
      <c r="AC953">
        <v>-1</v>
      </c>
      <c r="AD953">
        <v>-2</v>
      </c>
      <c r="AE953">
        <v>0</v>
      </c>
      <c r="AF953">
        <v>0</v>
      </c>
      <c r="AG953">
        <v>0</v>
      </c>
      <c r="AH953">
        <v>-1</v>
      </c>
      <c r="AI953">
        <v>-1</v>
      </c>
      <c r="AJ953">
        <v>-6</v>
      </c>
      <c r="AK953">
        <v>-5</v>
      </c>
      <c r="AL953">
        <v>-2</v>
      </c>
      <c r="AM953">
        <v>-2</v>
      </c>
    </row>
    <row r="954" spans="1:39" x14ac:dyDescent="0.3">
      <c r="A954" s="2" t="s">
        <v>1917</v>
      </c>
      <c r="B954" s="2" t="s">
        <v>1918</v>
      </c>
      <c r="C954" t="s">
        <v>8</v>
      </c>
      <c r="D954">
        <v>0</v>
      </c>
      <c r="E954">
        <v>-1</v>
      </c>
      <c r="F954">
        <v>0</v>
      </c>
      <c r="G954">
        <v>0</v>
      </c>
      <c r="H954">
        <v>-3</v>
      </c>
      <c r="I954">
        <v>-1</v>
      </c>
      <c r="J954">
        <v>-1</v>
      </c>
      <c r="K954">
        <v>-2</v>
      </c>
      <c r="L954">
        <v>-3</v>
      </c>
      <c r="M954">
        <v>-6</v>
      </c>
      <c r="N954">
        <v>-1</v>
      </c>
      <c r="O954">
        <v>-3</v>
      </c>
      <c r="P954">
        <v>-2</v>
      </c>
      <c r="Q954">
        <v>0</v>
      </c>
      <c r="R954">
        <v>-2</v>
      </c>
      <c r="S954">
        <v>-3</v>
      </c>
      <c r="T954">
        <v>-1</v>
      </c>
      <c r="U954">
        <v>-3</v>
      </c>
      <c r="V954">
        <v>-5</v>
      </c>
      <c r="W954">
        <v>-7</v>
      </c>
      <c r="X954">
        <v>0</v>
      </c>
      <c r="Y954">
        <v>-3</v>
      </c>
      <c r="Z954">
        <v>0</v>
      </c>
      <c r="AA954">
        <v>-4</v>
      </c>
      <c r="AB954">
        <v>0</v>
      </c>
      <c r="AC954">
        <v>0</v>
      </c>
      <c r="AD954">
        <v>-1</v>
      </c>
      <c r="AE954">
        <v>-2</v>
      </c>
      <c r="AF954">
        <v>0</v>
      </c>
      <c r="AG954">
        <v>-1</v>
      </c>
      <c r="AH954">
        <v>0</v>
      </c>
      <c r="AI954">
        <v>0</v>
      </c>
      <c r="AJ954">
        <v>0</v>
      </c>
      <c r="AK954">
        <v>-3</v>
      </c>
      <c r="AL954">
        <v>-2</v>
      </c>
      <c r="AM954">
        <v>0</v>
      </c>
    </row>
    <row r="955" spans="1:39" x14ac:dyDescent="0.3">
      <c r="A955" s="2" t="s">
        <v>1919</v>
      </c>
      <c r="B955" s="2" t="s">
        <v>1920</v>
      </c>
      <c r="C955" t="s">
        <v>8</v>
      </c>
      <c r="D955">
        <v>0</v>
      </c>
      <c r="E955">
        <v>0</v>
      </c>
      <c r="F955">
        <v>0</v>
      </c>
      <c r="G955">
        <v>-32</v>
      </c>
      <c r="H955">
        <v>-4</v>
      </c>
      <c r="I955">
        <v>-4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-10</v>
      </c>
      <c r="Y955">
        <v>-9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-15</v>
      </c>
      <c r="AL955">
        <v>0</v>
      </c>
      <c r="AM955">
        <v>0</v>
      </c>
    </row>
    <row r="956" spans="1:39" x14ac:dyDescent="0.3">
      <c r="A956" s="2" t="s">
        <v>1921</v>
      </c>
      <c r="B956" s="2" t="s">
        <v>1922</v>
      </c>
      <c r="C956" t="s">
        <v>8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-6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-4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-4</v>
      </c>
      <c r="AL956">
        <v>0</v>
      </c>
      <c r="AM956">
        <v>0</v>
      </c>
    </row>
    <row r="957" spans="1:39" x14ac:dyDescent="0.3">
      <c r="A957" s="2" t="s">
        <v>1923</v>
      </c>
      <c r="B957" s="2" t="s">
        <v>1924</v>
      </c>
      <c r="C957" t="s">
        <v>8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-5</v>
      </c>
      <c r="Z957">
        <v>0</v>
      </c>
      <c r="AA957">
        <v>-10</v>
      </c>
      <c r="AB957">
        <v>-4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</row>
    <row r="958" spans="1:39" x14ac:dyDescent="0.3">
      <c r="A958" s="2" t="s">
        <v>1925</v>
      </c>
      <c r="B958" s="2" t="s">
        <v>1926</v>
      </c>
      <c r="C958" t="s">
        <v>8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-3</v>
      </c>
      <c r="J958">
        <v>0</v>
      </c>
      <c r="K958">
        <v>0</v>
      </c>
      <c r="L958">
        <v>0</v>
      </c>
      <c r="M958">
        <v>0</v>
      </c>
      <c r="N958">
        <v>-2</v>
      </c>
      <c r="O958">
        <v>-1</v>
      </c>
      <c r="P958">
        <v>0</v>
      </c>
      <c r="Q958">
        <v>-2</v>
      </c>
      <c r="R958">
        <v>0</v>
      </c>
      <c r="S958">
        <v>-1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-2</v>
      </c>
      <c r="Z958">
        <v>0</v>
      </c>
      <c r="AA958">
        <v>0</v>
      </c>
      <c r="AB958">
        <v>0</v>
      </c>
      <c r="AC958">
        <v>0</v>
      </c>
      <c r="AD958">
        <v>-1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-6</v>
      </c>
      <c r="AK958">
        <v>0</v>
      </c>
      <c r="AL958">
        <v>0</v>
      </c>
      <c r="AM958">
        <v>0</v>
      </c>
    </row>
    <row r="959" spans="1:39" x14ac:dyDescent="0.3">
      <c r="A959" s="2" t="s">
        <v>1927</v>
      </c>
      <c r="B959" s="2" t="s">
        <v>1928</v>
      </c>
      <c r="C959" t="s">
        <v>8</v>
      </c>
      <c r="D959">
        <v>-3</v>
      </c>
      <c r="E959">
        <v>0</v>
      </c>
      <c r="F959">
        <v>-1</v>
      </c>
      <c r="G959">
        <v>-2</v>
      </c>
      <c r="H959">
        <v>0</v>
      </c>
      <c r="I959">
        <v>-1</v>
      </c>
      <c r="J959">
        <v>-1</v>
      </c>
      <c r="K959">
        <v>0</v>
      </c>
      <c r="L959">
        <v>-2</v>
      </c>
      <c r="M959">
        <v>0</v>
      </c>
      <c r="N959">
        <v>-3</v>
      </c>
      <c r="O959">
        <v>-5</v>
      </c>
      <c r="P959">
        <v>-2</v>
      </c>
      <c r="Q959">
        <v>-1</v>
      </c>
      <c r="R959">
        <v>0</v>
      </c>
      <c r="S959">
        <v>0</v>
      </c>
      <c r="T959">
        <v>0</v>
      </c>
      <c r="U959">
        <v>-3</v>
      </c>
      <c r="V959">
        <v>-1</v>
      </c>
      <c r="W959">
        <v>0</v>
      </c>
      <c r="X959">
        <v>-3</v>
      </c>
      <c r="Y959">
        <v>-2</v>
      </c>
      <c r="Z959">
        <v>0</v>
      </c>
      <c r="AA959">
        <v>-3</v>
      </c>
      <c r="AB959">
        <v>-3</v>
      </c>
      <c r="AC959">
        <v>-1</v>
      </c>
      <c r="AD959">
        <v>-5</v>
      </c>
      <c r="AE959">
        <v>-2</v>
      </c>
      <c r="AF959">
        <v>0</v>
      </c>
      <c r="AG959">
        <v>-1</v>
      </c>
      <c r="AH959">
        <v>-9</v>
      </c>
      <c r="AI959">
        <v>-1</v>
      </c>
      <c r="AJ959">
        <v>0</v>
      </c>
      <c r="AK959">
        <v>-2</v>
      </c>
      <c r="AL959">
        <v>0</v>
      </c>
      <c r="AM959">
        <v>0</v>
      </c>
    </row>
    <row r="960" spans="1:39" x14ac:dyDescent="0.3">
      <c r="A960" s="2" t="s">
        <v>1929</v>
      </c>
      <c r="B960" s="2" t="s">
        <v>1930</v>
      </c>
      <c r="C960" t="s">
        <v>8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-2</v>
      </c>
      <c r="T960">
        <v>0</v>
      </c>
      <c r="U960">
        <v>0</v>
      </c>
      <c r="V960">
        <v>-4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-3</v>
      </c>
      <c r="AI960">
        <v>0</v>
      </c>
      <c r="AJ960">
        <v>0</v>
      </c>
      <c r="AK960">
        <v>-1</v>
      </c>
      <c r="AL960">
        <v>0</v>
      </c>
      <c r="AM960">
        <v>-4</v>
      </c>
    </row>
    <row r="961" spans="1:39" x14ac:dyDescent="0.3">
      <c r="A961" s="2" t="s">
        <v>1931</v>
      </c>
      <c r="B961" s="2" t="s">
        <v>1932</v>
      </c>
      <c r="C961" t="s">
        <v>8</v>
      </c>
      <c r="D961">
        <v>0</v>
      </c>
      <c r="E961">
        <v>-2</v>
      </c>
      <c r="F961">
        <v>-1</v>
      </c>
      <c r="G961">
        <v>0</v>
      </c>
      <c r="H961">
        <v>-6</v>
      </c>
      <c r="I961">
        <v>0</v>
      </c>
      <c r="J961">
        <v>0</v>
      </c>
      <c r="K961">
        <v>0</v>
      </c>
      <c r="L961">
        <v>-3</v>
      </c>
      <c r="M961">
        <v>-2</v>
      </c>
      <c r="N961">
        <v>0</v>
      </c>
      <c r="O961">
        <v>0</v>
      </c>
      <c r="P961">
        <v>-2</v>
      </c>
      <c r="Q961">
        <v>0</v>
      </c>
      <c r="R961">
        <v>0</v>
      </c>
      <c r="S961">
        <v>0</v>
      </c>
      <c r="T961">
        <v>0</v>
      </c>
      <c r="U961">
        <v>-2</v>
      </c>
      <c r="V961">
        <v>-4</v>
      </c>
      <c r="W961">
        <v>0</v>
      </c>
      <c r="X961">
        <v>0</v>
      </c>
      <c r="Y961">
        <v>0</v>
      </c>
      <c r="Z961">
        <v>-1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-2</v>
      </c>
      <c r="AK961">
        <v>0</v>
      </c>
      <c r="AL961">
        <v>-2</v>
      </c>
      <c r="AM961">
        <v>-2</v>
      </c>
    </row>
    <row r="962" spans="1:39" x14ac:dyDescent="0.3">
      <c r="A962" s="2" t="s">
        <v>1933</v>
      </c>
      <c r="B962" s="2" t="s">
        <v>1934</v>
      </c>
      <c r="C962" t="s">
        <v>8</v>
      </c>
      <c r="D962">
        <v>0</v>
      </c>
      <c r="E962">
        <v>0</v>
      </c>
      <c r="F962">
        <v>-23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-8</v>
      </c>
      <c r="P962">
        <v>-48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-24</v>
      </c>
      <c r="AA962">
        <v>0</v>
      </c>
      <c r="AB962">
        <v>0</v>
      </c>
      <c r="AC962">
        <v>-48</v>
      </c>
      <c r="AD962">
        <v>0</v>
      </c>
      <c r="AE962">
        <v>0</v>
      </c>
      <c r="AF962">
        <v>0</v>
      </c>
      <c r="AG962">
        <v>0</v>
      </c>
      <c r="AH962">
        <v>-24</v>
      </c>
      <c r="AI962">
        <v>0</v>
      </c>
      <c r="AJ962">
        <v>0</v>
      </c>
      <c r="AK962">
        <v>0</v>
      </c>
      <c r="AL962">
        <v>0</v>
      </c>
      <c r="AM962">
        <v>0</v>
      </c>
    </row>
    <row r="963" spans="1:39" x14ac:dyDescent="0.3">
      <c r="A963" s="2" t="s">
        <v>1935</v>
      </c>
      <c r="B963" s="2" t="s">
        <v>1936</v>
      </c>
      <c r="C963" t="s">
        <v>8</v>
      </c>
      <c r="D963">
        <v>0</v>
      </c>
      <c r="E963">
        <v>-1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-1</v>
      </c>
      <c r="O963">
        <v>0</v>
      </c>
      <c r="P963">
        <v>0</v>
      </c>
      <c r="Q963">
        <v>-2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-2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-2</v>
      </c>
      <c r="AK963">
        <v>0</v>
      </c>
      <c r="AL963">
        <v>0</v>
      </c>
      <c r="AM963">
        <v>0</v>
      </c>
    </row>
    <row r="964" spans="1:39" x14ac:dyDescent="0.3">
      <c r="A964" s="2" t="s">
        <v>1937</v>
      </c>
      <c r="B964" s="2" t="s">
        <v>1938</v>
      </c>
      <c r="C964" t="s">
        <v>8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-1</v>
      </c>
      <c r="L964">
        <v>-1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-1</v>
      </c>
      <c r="AJ964">
        <v>0</v>
      </c>
      <c r="AK964">
        <v>0</v>
      </c>
      <c r="AL964">
        <v>0</v>
      </c>
      <c r="AM964">
        <v>0</v>
      </c>
    </row>
    <row r="965" spans="1:39" x14ac:dyDescent="0.3">
      <c r="A965" s="2" t="s">
        <v>1939</v>
      </c>
      <c r="B965" s="2" t="s">
        <v>1940</v>
      </c>
      <c r="C965" t="s">
        <v>130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-1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-1</v>
      </c>
      <c r="Q965">
        <v>0</v>
      </c>
      <c r="R965">
        <v>0</v>
      </c>
      <c r="S965">
        <v>0</v>
      </c>
      <c r="T965">
        <v>-1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-1</v>
      </c>
      <c r="AK965">
        <v>-1</v>
      </c>
      <c r="AL965">
        <v>0</v>
      </c>
      <c r="AM965">
        <v>0</v>
      </c>
    </row>
    <row r="966" spans="1:39" x14ac:dyDescent="0.3">
      <c r="A966" s="2" t="s">
        <v>1941</v>
      </c>
      <c r="B966" s="2" t="s">
        <v>1942</v>
      </c>
      <c r="C966" t="s">
        <v>8</v>
      </c>
      <c r="D966">
        <v>0</v>
      </c>
      <c r="E966">
        <v>0</v>
      </c>
      <c r="F966">
        <v>-3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-4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-2</v>
      </c>
      <c r="AD966">
        <v>-1</v>
      </c>
      <c r="AE966">
        <v>0</v>
      </c>
      <c r="AF966">
        <v>-2</v>
      </c>
      <c r="AG966">
        <v>-2</v>
      </c>
      <c r="AH966">
        <v>-4</v>
      </c>
      <c r="AI966">
        <v>0</v>
      </c>
      <c r="AJ966">
        <v>-1</v>
      </c>
      <c r="AK966">
        <v>-7</v>
      </c>
      <c r="AL966">
        <v>-1</v>
      </c>
      <c r="AM966">
        <v>-3</v>
      </c>
    </row>
    <row r="967" spans="1:39" x14ac:dyDescent="0.3">
      <c r="A967" s="2" t="s">
        <v>1943</v>
      </c>
      <c r="B967" s="2" t="s">
        <v>1944</v>
      </c>
      <c r="C967" t="s">
        <v>8</v>
      </c>
      <c r="D967">
        <v>0</v>
      </c>
      <c r="E967">
        <v>0</v>
      </c>
      <c r="F967">
        <v>0</v>
      </c>
      <c r="G967">
        <v>-1</v>
      </c>
      <c r="H967">
        <v>0</v>
      </c>
      <c r="I967">
        <v>-2</v>
      </c>
      <c r="J967">
        <v>-1</v>
      </c>
      <c r="K967">
        <v>0</v>
      </c>
      <c r="L967">
        <v>-3</v>
      </c>
      <c r="M967">
        <v>-1</v>
      </c>
      <c r="N967">
        <v>-1</v>
      </c>
      <c r="O967">
        <v>-1</v>
      </c>
      <c r="P967">
        <v>-1</v>
      </c>
      <c r="Q967">
        <v>-4</v>
      </c>
      <c r="R967">
        <v>0</v>
      </c>
      <c r="S967">
        <v>-3</v>
      </c>
      <c r="T967">
        <v>0</v>
      </c>
      <c r="U967">
        <v>0</v>
      </c>
      <c r="V967">
        <v>-6</v>
      </c>
      <c r="W967">
        <v>0</v>
      </c>
      <c r="X967">
        <v>-4</v>
      </c>
      <c r="Y967">
        <v>-2</v>
      </c>
      <c r="Z967">
        <v>-1</v>
      </c>
      <c r="AA967">
        <v>0</v>
      </c>
      <c r="AB967">
        <v>0</v>
      </c>
      <c r="AC967">
        <v>-1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-5</v>
      </c>
      <c r="AK967">
        <v>-7</v>
      </c>
      <c r="AL967">
        <v>0</v>
      </c>
      <c r="AM967">
        <v>0</v>
      </c>
    </row>
    <row r="968" spans="1:39" x14ac:dyDescent="0.3">
      <c r="A968" s="2" t="s">
        <v>1945</v>
      </c>
      <c r="B968" s="2" t="s">
        <v>1946</v>
      </c>
      <c r="C968" t="s">
        <v>8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-4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</row>
    <row r="969" spans="1:39" x14ac:dyDescent="0.3">
      <c r="A969" s="2" t="s">
        <v>1947</v>
      </c>
      <c r="B969" s="2" t="s">
        <v>1948</v>
      </c>
      <c r="C969" t="s">
        <v>8</v>
      </c>
      <c r="D969">
        <v>-33</v>
      </c>
      <c r="E969">
        <v>-1</v>
      </c>
      <c r="F969">
        <v>0</v>
      </c>
      <c r="G969">
        <v>0</v>
      </c>
      <c r="H969">
        <v>-16</v>
      </c>
      <c r="I969">
        <v>0</v>
      </c>
      <c r="J969">
        <v>0</v>
      </c>
      <c r="K969">
        <v>-4</v>
      </c>
      <c r="L969">
        <v>-20</v>
      </c>
      <c r="M969">
        <v>0</v>
      </c>
      <c r="N969">
        <v>-14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-2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-10</v>
      </c>
      <c r="AL969">
        <v>-33</v>
      </c>
      <c r="AM969">
        <v>0</v>
      </c>
    </row>
    <row r="970" spans="1:39" x14ac:dyDescent="0.3">
      <c r="A970" s="2" t="s">
        <v>1949</v>
      </c>
      <c r="B970" s="2" t="s">
        <v>1950</v>
      </c>
      <c r="C970" t="s">
        <v>8</v>
      </c>
      <c r="D970">
        <v>0</v>
      </c>
      <c r="E970">
        <v>0</v>
      </c>
      <c r="F970">
        <v>0</v>
      </c>
      <c r="G970">
        <v>0</v>
      </c>
      <c r="H970">
        <v>-3</v>
      </c>
      <c r="I970">
        <v>-2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-10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-6</v>
      </c>
      <c r="X970">
        <v>0</v>
      </c>
      <c r="Y970">
        <v>-5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-6</v>
      </c>
      <c r="AF970">
        <v>0</v>
      </c>
      <c r="AG970">
        <v>0</v>
      </c>
      <c r="AH970">
        <v>0</v>
      </c>
      <c r="AI970">
        <v>0</v>
      </c>
      <c r="AJ970">
        <v>-5</v>
      </c>
      <c r="AK970">
        <v>0</v>
      </c>
      <c r="AL970">
        <v>0</v>
      </c>
      <c r="AM970">
        <v>0</v>
      </c>
    </row>
    <row r="971" spans="1:39" x14ac:dyDescent="0.3">
      <c r="A971" s="2" t="s">
        <v>1951</v>
      </c>
      <c r="B971" s="2" t="s">
        <v>1952</v>
      </c>
      <c r="C971" t="s">
        <v>8</v>
      </c>
      <c r="D971">
        <v>-30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-10</v>
      </c>
      <c r="X971">
        <v>0</v>
      </c>
      <c r="Y971">
        <v>-10</v>
      </c>
      <c r="Z971">
        <v>0</v>
      </c>
      <c r="AA971">
        <v>0</v>
      </c>
      <c r="AB971">
        <v>0</v>
      </c>
      <c r="AC971">
        <v>0</v>
      </c>
      <c r="AD971">
        <v>-100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</row>
    <row r="972" spans="1:39" x14ac:dyDescent="0.3">
      <c r="A972" s="2" t="s">
        <v>1953</v>
      </c>
      <c r="B972" s="2" t="s">
        <v>1954</v>
      </c>
      <c r="C972" t="s">
        <v>130</v>
      </c>
      <c r="D972">
        <v>-100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-22</v>
      </c>
      <c r="L972">
        <v>0</v>
      </c>
      <c r="M972">
        <v>-60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-5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-40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</row>
    <row r="973" spans="1:39" x14ac:dyDescent="0.3">
      <c r="A973" s="2" t="s">
        <v>1955</v>
      </c>
      <c r="B973" s="2" t="s">
        <v>1956</v>
      </c>
      <c r="C973" t="s">
        <v>8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-1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-2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-2</v>
      </c>
      <c r="AK973">
        <v>0</v>
      </c>
      <c r="AL973">
        <v>0</v>
      </c>
      <c r="AM973">
        <v>0</v>
      </c>
    </row>
    <row r="974" spans="1:39" x14ac:dyDescent="0.3">
      <c r="A974" s="2" t="s">
        <v>1957</v>
      </c>
      <c r="B974" s="2" t="s">
        <v>1958</v>
      </c>
      <c r="C974" t="s">
        <v>130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-5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-10</v>
      </c>
      <c r="AM974">
        <v>0</v>
      </c>
    </row>
    <row r="975" spans="1:39" x14ac:dyDescent="0.3">
      <c r="A975" s="2" t="s">
        <v>1959</v>
      </c>
      <c r="B975" s="2" t="s">
        <v>1960</v>
      </c>
      <c r="C975" t="s">
        <v>8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-4</v>
      </c>
      <c r="AD975">
        <v>0</v>
      </c>
      <c r="AE975">
        <v>0</v>
      </c>
      <c r="AF975">
        <v>0</v>
      </c>
      <c r="AG975">
        <v>0</v>
      </c>
      <c r="AH975">
        <v>-2</v>
      </c>
      <c r="AI975">
        <v>0</v>
      </c>
      <c r="AJ975">
        <v>0</v>
      </c>
      <c r="AK975">
        <v>0</v>
      </c>
      <c r="AL975">
        <v>0</v>
      </c>
      <c r="AM975">
        <v>0</v>
      </c>
    </row>
    <row r="976" spans="1:39" x14ac:dyDescent="0.3">
      <c r="A976" s="2" t="s">
        <v>1961</v>
      </c>
      <c r="B976" s="2" t="s">
        <v>1962</v>
      </c>
      <c r="C976" t="s">
        <v>8</v>
      </c>
      <c r="D976">
        <v>-19</v>
      </c>
      <c r="E976">
        <v>-13</v>
      </c>
      <c r="F976">
        <v>-14</v>
      </c>
      <c r="G976">
        <v>-9</v>
      </c>
      <c r="H976">
        <v>-9</v>
      </c>
      <c r="I976">
        <v>-7</v>
      </c>
      <c r="J976">
        <v>-12</v>
      </c>
      <c r="K976">
        <v>-11</v>
      </c>
      <c r="L976">
        <v>-6</v>
      </c>
      <c r="M976">
        <v>-17</v>
      </c>
      <c r="N976">
        <v>-3</v>
      </c>
      <c r="O976">
        <v>-9</v>
      </c>
      <c r="P976">
        <v>-4</v>
      </c>
      <c r="Q976">
        <v>-12</v>
      </c>
      <c r="R976">
        <v>-2</v>
      </c>
      <c r="S976">
        <v>-9</v>
      </c>
      <c r="T976">
        <v>-22</v>
      </c>
      <c r="U976">
        <v>-3</v>
      </c>
      <c r="V976">
        <v>-14</v>
      </c>
      <c r="W976">
        <v>0</v>
      </c>
      <c r="X976">
        <v>-19</v>
      </c>
      <c r="Y976">
        <v>-6</v>
      </c>
      <c r="Z976">
        <v>-8</v>
      </c>
      <c r="AA976">
        <v>0</v>
      </c>
      <c r="AB976">
        <v>-20</v>
      </c>
      <c r="AC976">
        <v>-9</v>
      </c>
      <c r="AD976">
        <v>-4</v>
      </c>
      <c r="AE976">
        <v>-3</v>
      </c>
      <c r="AF976">
        <v>-3</v>
      </c>
      <c r="AG976">
        <v>-2</v>
      </c>
      <c r="AH976">
        <v>-4</v>
      </c>
      <c r="AI976">
        <v>-14</v>
      </c>
      <c r="AJ976">
        <v>-28</v>
      </c>
      <c r="AK976">
        <v>-4</v>
      </c>
      <c r="AL976">
        <v>-11</v>
      </c>
      <c r="AM976">
        <v>-9</v>
      </c>
    </row>
    <row r="977" spans="1:39" x14ac:dyDescent="0.3">
      <c r="A977" s="2" t="s">
        <v>1963</v>
      </c>
      <c r="B977" s="2" t="s">
        <v>1964</v>
      </c>
      <c r="C977" t="s">
        <v>8</v>
      </c>
      <c r="D977">
        <v>0</v>
      </c>
      <c r="E977">
        <v>-10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-12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</row>
    <row r="978" spans="1:39" x14ac:dyDescent="0.3">
      <c r="A978" s="2" t="s">
        <v>1965</v>
      </c>
      <c r="B978" s="2" t="s">
        <v>1966</v>
      </c>
      <c r="C978" t="s">
        <v>8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-1</v>
      </c>
      <c r="Q978">
        <v>-8</v>
      </c>
      <c r="R978">
        <v>0</v>
      </c>
      <c r="S978">
        <v>0</v>
      </c>
      <c r="T978">
        <v>0</v>
      </c>
      <c r="U978">
        <v>-5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-1</v>
      </c>
    </row>
    <row r="979" spans="1:39" x14ac:dyDescent="0.3">
      <c r="A979" s="2" t="s">
        <v>1967</v>
      </c>
      <c r="B979" s="2" t="s">
        <v>1968</v>
      </c>
      <c r="C979" t="s">
        <v>8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-20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-3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</row>
    <row r="980" spans="1:39" x14ac:dyDescent="0.3">
      <c r="A980" s="2" t="s">
        <v>1969</v>
      </c>
      <c r="B980" s="2" t="s">
        <v>1970</v>
      </c>
      <c r="C980" t="s">
        <v>8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-94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</row>
    <row r="981" spans="1:39" x14ac:dyDescent="0.3">
      <c r="A981" s="2" t="s">
        <v>1971</v>
      </c>
      <c r="B981" s="2" t="s">
        <v>1972</v>
      </c>
      <c r="C981" t="s">
        <v>8</v>
      </c>
      <c r="D981">
        <v>-1</v>
      </c>
      <c r="E981">
        <v>-2</v>
      </c>
      <c r="F981">
        <v>-13</v>
      </c>
      <c r="G981">
        <v>0</v>
      </c>
      <c r="H981">
        <v>-1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-3</v>
      </c>
      <c r="X981">
        <v>-1</v>
      </c>
      <c r="Y981">
        <v>0</v>
      </c>
      <c r="Z981">
        <v>0</v>
      </c>
      <c r="AA981">
        <v>0</v>
      </c>
      <c r="AB981">
        <v>-1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-2</v>
      </c>
      <c r="AI981">
        <v>-1</v>
      </c>
      <c r="AJ981">
        <v>-2</v>
      </c>
      <c r="AK981">
        <v>0</v>
      </c>
      <c r="AL981">
        <v>0</v>
      </c>
      <c r="AM981">
        <v>0</v>
      </c>
    </row>
    <row r="982" spans="1:39" x14ac:dyDescent="0.3">
      <c r="A982" s="2" t="s">
        <v>1973</v>
      </c>
      <c r="B982" s="2" t="s">
        <v>1974</v>
      </c>
      <c r="C982" t="s">
        <v>8</v>
      </c>
      <c r="D982">
        <v>-11</v>
      </c>
      <c r="E982">
        <v>-11</v>
      </c>
      <c r="F982">
        <v>-6</v>
      </c>
      <c r="G982">
        <v>-3</v>
      </c>
      <c r="H982">
        <v>-11</v>
      </c>
      <c r="I982">
        <v>-17</v>
      </c>
      <c r="J982">
        <v>-5</v>
      </c>
      <c r="K982">
        <v>-2</v>
      </c>
      <c r="L982">
        <v>-9</v>
      </c>
      <c r="M982">
        <v>-21</v>
      </c>
      <c r="N982">
        <v>-8</v>
      </c>
      <c r="O982">
        <v>-6</v>
      </c>
      <c r="P982">
        <v>-6</v>
      </c>
      <c r="Q982">
        <v>-6</v>
      </c>
      <c r="R982">
        <v>-4</v>
      </c>
      <c r="S982">
        <v>-9</v>
      </c>
      <c r="T982">
        <v>-3</v>
      </c>
      <c r="U982">
        <v>0</v>
      </c>
      <c r="V982">
        <v>0</v>
      </c>
      <c r="W982">
        <v>-6</v>
      </c>
      <c r="X982">
        <v>-10</v>
      </c>
      <c r="Y982">
        <v>-8</v>
      </c>
      <c r="Z982">
        <v>-2</v>
      </c>
      <c r="AA982">
        <v>-6</v>
      </c>
      <c r="AB982">
        <v>-23</v>
      </c>
      <c r="AC982">
        <v>-5</v>
      </c>
      <c r="AD982">
        <v>-7</v>
      </c>
      <c r="AE982">
        <v>-9</v>
      </c>
      <c r="AF982">
        <v>-2</v>
      </c>
      <c r="AG982">
        <v>-5</v>
      </c>
      <c r="AH982">
        <v>-7</v>
      </c>
      <c r="AI982">
        <v>-8</v>
      </c>
      <c r="AJ982">
        <v>-22</v>
      </c>
      <c r="AK982">
        <v>-46</v>
      </c>
      <c r="AL982">
        <v>-16</v>
      </c>
      <c r="AM982">
        <v>-9</v>
      </c>
    </row>
    <row r="983" spans="1:39" x14ac:dyDescent="0.3">
      <c r="A983" s="2" t="s">
        <v>1975</v>
      </c>
      <c r="B983" s="2" t="s">
        <v>1976</v>
      </c>
      <c r="C983" t="s">
        <v>8</v>
      </c>
      <c r="D983">
        <v>-4</v>
      </c>
      <c r="E983">
        <v>-10</v>
      </c>
      <c r="F983">
        <v>-8</v>
      </c>
      <c r="G983">
        <v>-4</v>
      </c>
      <c r="H983">
        <v>-9</v>
      </c>
      <c r="I983">
        <v>-9</v>
      </c>
      <c r="J983">
        <v>-16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-4</v>
      </c>
      <c r="V983">
        <v>-16</v>
      </c>
      <c r="W983">
        <v>-6</v>
      </c>
      <c r="X983">
        <v>0</v>
      </c>
      <c r="Y983">
        <v>-2</v>
      </c>
      <c r="Z983">
        <v>-4</v>
      </c>
      <c r="AA983">
        <v>0</v>
      </c>
      <c r="AB983">
        <v>-4</v>
      </c>
      <c r="AC983">
        <v>-2</v>
      </c>
      <c r="AD983">
        <v>-9</v>
      </c>
      <c r="AE983">
        <v>-9</v>
      </c>
      <c r="AF983">
        <v>0</v>
      </c>
      <c r="AG983">
        <v>-6</v>
      </c>
      <c r="AH983">
        <v>-22</v>
      </c>
      <c r="AI983">
        <v>-2</v>
      </c>
      <c r="AJ983">
        <v>-8</v>
      </c>
      <c r="AK983">
        <v>-1</v>
      </c>
      <c r="AL983">
        <v>-7</v>
      </c>
      <c r="AM983">
        <v>0</v>
      </c>
    </row>
    <row r="984" spans="1:39" x14ac:dyDescent="0.3">
      <c r="A984" s="2" t="s">
        <v>1977</v>
      </c>
      <c r="B984" s="2" t="s">
        <v>1978</v>
      </c>
      <c r="C984" t="s">
        <v>8</v>
      </c>
      <c r="D984">
        <v>0</v>
      </c>
      <c r="E984">
        <v>0</v>
      </c>
      <c r="F984">
        <v>-2</v>
      </c>
      <c r="G984">
        <v>-2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-2</v>
      </c>
    </row>
    <row r="985" spans="1:39" x14ac:dyDescent="0.3">
      <c r="A985" s="2" t="s">
        <v>1979</v>
      </c>
      <c r="B985" s="2" t="s">
        <v>1980</v>
      </c>
      <c r="C985" t="s">
        <v>8</v>
      </c>
      <c r="D985">
        <v>-1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-1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</row>
    <row r="986" spans="1:39" x14ac:dyDescent="0.3">
      <c r="A986" s="2" t="s">
        <v>1981</v>
      </c>
      <c r="B986" s="2" t="s">
        <v>1982</v>
      </c>
      <c r="C986" t="s">
        <v>8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-1</v>
      </c>
      <c r="J986">
        <v>0</v>
      </c>
      <c r="K986">
        <v>0</v>
      </c>
      <c r="L986">
        <v>-4</v>
      </c>
      <c r="M986">
        <v>-1</v>
      </c>
      <c r="N986">
        <v>0</v>
      </c>
      <c r="O986">
        <v>0</v>
      </c>
      <c r="P986">
        <v>-2</v>
      </c>
      <c r="Q986">
        <v>0</v>
      </c>
      <c r="R986">
        <v>-2</v>
      </c>
      <c r="S986">
        <v>0</v>
      </c>
      <c r="T986">
        <v>0</v>
      </c>
      <c r="U986">
        <v>0</v>
      </c>
      <c r="V986">
        <v>0</v>
      </c>
      <c r="W986">
        <v>-2</v>
      </c>
      <c r="X986">
        <v>0</v>
      </c>
      <c r="Y986">
        <v>-1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-2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</row>
    <row r="987" spans="1:39" x14ac:dyDescent="0.3">
      <c r="A987" s="2" t="s">
        <v>1983</v>
      </c>
      <c r="B987" s="2" t="s">
        <v>1984</v>
      </c>
      <c r="C987" t="s">
        <v>8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-3</v>
      </c>
      <c r="AI987">
        <v>0</v>
      </c>
      <c r="AJ987">
        <v>0</v>
      </c>
      <c r="AK987">
        <v>0</v>
      </c>
      <c r="AL987">
        <v>0</v>
      </c>
      <c r="AM987">
        <v>0</v>
      </c>
    </row>
    <row r="988" spans="1:39" x14ac:dyDescent="0.3">
      <c r="A988" s="2" t="s">
        <v>1985</v>
      </c>
      <c r="B988" s="2" t="s">
        <v>1986</v>
      </c>
      <c r="C988" t="s">
        <v>8</v>
      </c>
      <c r="D988">
        <v>0</v>
      </c>
      <c r="E988">
        <v>0</v>
      </c>
      <c r="F988">
        <v>-2</v>
      </c>
      <c r="G988">
        <v>-2</v>
      </c>
      <c r="H988">
        <v>-2</v>
      </c>
      <c r="I988">
        <v>-3</v>
      </c>
      <c r="J988">
        <v>-1</v>
      </c>
      <c r="K988">
        <v>-11</v>
      </c>
      <c r="L988">
        <v>-11</v>
      </c>
      <c r="M988">
        <v>-9</v>
      </c>
      <c r="N988">
        <v>-11</v>
      </c>
      <c r="O988">
        <v>-8</v>
      </c>
      <c r="P988">
        <v>0</v>
      </c>
      <c r="Q988">
        <v>-5</v>
      </c>
      <c r="R988">
        <v>-2</v>
      </c>
      <c r="S988">
        <v>-5</v>
      </c>
      <c r="T988">
        <v>-11</v>
      </c>
      <c r="U988">
        <v>0</v>
      </c>
      <c r="V988">
        <v>0</v>
      </c>
      <c r="W988">
        <v>0</v>
      </c>
      <c r="X988">
        <v>-1</v>
      </c>
      <c r="Y988">
        <v>-2</v>
      </c>
      <c r="Z988">
        <v>-3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-1</v>
      </c>
      <c r="AG988">
        <v>-13</v>
      </c>
      <c r="AH988">
        <v>-3</v>
      </c>
      <c r="AI988">
        <v>-1</v>
      </c>
      <c r="AJ988">
        <v>-13</v>
      </c>
      <c r="AK988">
        <v>0</v>
      </c>
      <c r="AL988">
        <v>-3</v>
      </c>
      <c r="AM988">
        <v>-10</v>
      </c>
    </row>
    <row r="989" spans="1:39" x14ac:dyDescent="0.3">
      <c r="A989" s="2" t="s">
        <v>1987</v>
      </c>
      <c r="B989" s="2" t="s">
        <v>1988</v>
      </c>
      <c r="C989" t="s">
        <v>8</v>
      </c>
      <c r="D989">
        <v>-2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-4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-22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</row>
    <row r="990" spans="1:39" x14ac:dyDescent="0.3">
      <c r="A990" s="2" t="s">
        <v>1989</v>
      </c>
      <c r="B990" s="2" t="s">
        <v>1990</v>
      </c>
      <c r="C990" t="s">
        <v>976</v>
      </c>
      <c r="D990">
        <v>-40</v>
      </c>
      <c r="E990">
        <v>0</v>
      </c>
      <c r="F990">
        <v>-165</v>
      </c>
      <c r="G990">
        <v>0</v>
      </c>
      <c r="H990">
        <v>0</v>
      </c>
      <c r="I990">
        <v>-20</v>
      </c>
      <c r="J990">
        <v>-40</v>
      </c>
      <c r="K990">
        <v>0</v>
      </c>
      <c r="L990">
        <v>0</v>
      </c>
      <c r="M990">
        <v>-60</v>
      </c>
      <c r="N990">
        <v>-140</v>
      </c>
      <c r="O990">
        <v>0</v>
      </c>
      <c r="P990">
        <v>0</v>
      </c>
      <c r="Q990">
        <v>-100</v>
      </c>
      <c r="R990">
        <v>-60</v>
      </c>
      <c r="S990">
        <v>0</v>
      </c>
      <c r="T990">
        <v>-60</v>
      </c>
      <c r="U990">
        <v>-20</v>
      </c>
      <c r="V990">
        <v>-240</v>
      </c>
      <c r="W990">
        <v>-40</v>
      </c>
      <c r="X990">
        <v>-40</v>
      </c>
      <c r="Y990">
        <v>-60</v>
      </c>
      <c r="Z990">
        <v>0</v>
      </c>
      <c r="AA990">
        <v>0</v>
      </c>
      <c r="AB990">
        <v>-140</v>
      </c>
      <c r="AC990">
        <v>-20</v>
      </c>
      <c r="AD990">
        <v>-100</v>
      </c>
      <c r="AE990">
        <v>0</v>
      </c>
      <c r="AF990">
        <v>-40</v>
      </c>
      <c r="AG990">
        <v>-80</v>
      </c>
      <c r="AH990">
        <v>-400</v>
      </c>
      <c r="AI990">
        <v>0</v>
      </c>
      <c r="AJ990">
        <v>-100</v>
      </c>
      <c r="AK990">
        <v>-440</v>
      </c>
      <c r="AL990">
        <v>0</v>
      </c>
      <c r="AM990">
        <v>0</v>
      </c>
    </row>
    <row r="991" spans="1:39" x14ac:dyDescent="0.3">
      <c r="A991" s="2" t="s">
        <v>1991</v>
      </c>
      <c r="B991" s="2" t="s">
        <v>1992</v>
      </c>
      <c r="C991" t="s">
        <v>8</v>
      </c>
      <c r="D991">
        <v>-5</v>
      </c>
      <c r="E991">
        <v>-3</v>
      </c>
      <c r="F991">
        <v>-1</v>
      </c>
      <c r="G991">
        <v>0</v>
      </c>
      <c r="H991">
        <v>-2</v>
      </c>
      <c r="I991">
        <v>0</v>
      </c>
      <c r="J991">
        <v>-2</v>
      </c>
      <c r="K991">
        <v>0</v>
      </c>
      <c r="L991">
        <v>-3</v>
      </c>
      <c r="M991">
        <v>-4</v>
      </c>
      <c r="N991">
        <v>0</v>
      </c>
      <c r="O991">
        <v>0</v>
      </c>
      <c r="P991">
        <v>-1</v>
      </c>
      <c r="Q991">
        <v>0</v>
      </c>
      <c r="R991">
        <v>0</v>
      </c>
      <c r="S991">
        <v>0</v>
      </c>
      <c r="T991">
        <v>-5</v>
      </c>
      <c r="U991">
        <v>-4</v>
      </c>
      <c r="V991">
        <v>-2</v>
      </c>
      <c r="W991">
        <v>-4</v>
      </c>
      <c r="X991">
        <v>-1</v>
      </c>
      <c r="Y991">
        <v>0</v>
      </c>
      <c r="Z991">
        <v>0</v>
      </c>
      <c r="AA991">
        <v>-1</v>
      </c>
      <c r="AB991">
        <v>-10</v>
      </c>
      <c r="AC991">
        <v>0</v>
      </c>
      <c r="AD991">
        <v>-2</v>
      </c>
      <c r="AE991">
        <v>-4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</row>
    <row r="992" spans="1:39" x14ac:dyDescent="0.3">
      <c r="A992" s="2" t="s">
        <v>1993</v>
      </c>
      <c r="B992" s="2" t="s">
        <v>1994</v>
      </c>
      <c r="C992" t="s">
        <v>8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-4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-1</v>
      </c>
      <c r="S992">
        <v>0</v>
      </c>
      <c r="T992">
        <v>-2</v>
      </c>
      <c r="U992">
        <v>0</v>
      </c>
      <c r="V992">
        <v>-4</v>
      </c>
      <c r="W992">
        <v>0</v>
      </c>
      <c r="X992">
        <v>0</v>
      </c>
      <c r="Y992">
        <v>-2</v>
      </c>
      <c r="Z992">
        <v>-1</v>
      </c>
      <c r="AA992">
        <v>0</v>
      </c>
      <c r="AB992">
        <v>-2</v>
      </c>
      <c r="AC992">
        <v>0</v>
      </c>
      <c r="AD992">
        <v>-3</v>
      </c>
      <c r="AE992">
        <v>0</v>
      </c>
      <c r="AF992">
        <v>-2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-4</v>
      </c>
      <c r="AM992">
        <v>0</v>
      </c>
    </row>
    <row r="993" spans="1:39" x14ac:dyDescent="0.3">
      <c r="A993" s="2" t="s">
        <v>1995</v>
      </c>
      <c r="B993" s="2" t="s">
        <v>1996</v>
      </c>
      <c r="C993" t="s">
        <v>8</v>
      </c>
      <c r="D993">
        <v>0</v>
      </c>
      <c r="E993">
        <v>0</v>
      </c>
      <c r="F993">
        <v>0</v>
      </c>
      <c r="G993">
        <v>-30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-150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</row>
    <row r="994" spans="1:39" x14ac:dyDescent="0.3">
      <c r="A994" s="2" t="s">
        <v>1997</v>
      </c>
      <c r="B994" s="2" t="s">
        <v>1998</v>
      </c>
      <c r="C994" t="s">
        <v>8</v>
      </c>
      <c r="D994">
        <v>0</v>
      </c>
      <c r="E994">
        <v>0</v>
      </c>
      <c r="F994">
        <v>-8</v>
      </c>
      <c r="G994">
        <v>-4</v>
      </c>
      <c r="H994">
        <v>-6</v>
      </c>
      <c r="I994">
        <v>-8</v>
      </c>
      <c r="J994">
        <v>-2</v>
      </c>
      <c r="K994">
        <v>-2</v>
      </c>
      <c r="L994">
        <v>0</v>
      </c>
      <c r="M994">
        <v>-7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-3</v>
      </c>
      <c r="T994">
        <v>-8</v>
      </c>
      <c r="U994">
        <v>-10</v>
      </c>
      <c r="V994">
        <v>-6</v>
      </c>
      <c r="W994">
        <v>-6</v>
      </c>
      <c r="X994">
        <v>-4</v>
      </c>
      <c r="Y994">
        <v>0</v>
      </c>
      <c r="Z994">
        <v>-2</v>
      </c>
      <c r="AA994">
        <v>0</v>
      </c>
      <c r="AB994">
        <v>0</v>
      </c>
      <c r="AC994">
        <v>0</v>
      </c>
      <c r="AD994">
        <v>-12</v>
      </c>
      <c r="AE994">
        <v>0</v>
      </c>
      <c r="AF994">
        <v>-10</v>
      </c>
      <c r="AG994">
        <v>-2</v>
      </c>
      <c r="AH994">
        <v>0</v>
      </c>
      <c r="AI994">
        <v>0</v>
      </c>
      <c r="AJ994">
        <v>-2</v>
      </c>
      <c r="AK994">
        <v>-8</v>
      </c>
      <c r="AL994">
        <v>0</v>
      </c>
      <c r="AM994">
        <v>0</v>
      </c>
    </row>
    <row r="995" spans="1:39" x14ac:dyDescent="0.3">
      <c r="A995" s="2" t="s">
        <v>1999</v>
      </c>
      <c r="B995" s="2" t="s">
        <v>2000</v>
      </c>
      <c r="C995" t="s">
        <v>8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-4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</row>
    <row r="996" spans="1:39" x14ac:dyDescent="0.3">
      <c r="A996" s="2" t="s">
        <v>2001</v>
      </c>
      <c r="B996" s="2" t="s">
        <v>2002</v>
      </c>
      <c r="C996" t="s">
        <v>8</v>
      </c>
      <c r="D996">
        <v>0</v>
      </c>
      <c r="E996">
        <v>-1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-1</v>
      </c>
      <c r="Z996">
        <v>-3</v>
      </c>
      <c r="AA996">
        <v>0</v>
      </c>
      <c r="AB996">
        <v>-2</v>
      </c>
      <c r="AC996">
        <v>0</v>
      </c>
      <c r="AD996">
        <v>0</v>
      </c>
      <c r="AE996">
        <v>0</v>
      </c>
      <c r="AF996">
        <v>-1</v>
      </c>
      <c r="AG996">
        <v>0</v>
      </c>
      <c r="AH996">
        <v>0</v>
      </c>
      <c r="AI996">
        <v>-2</v>
      </c>
      <c r="AJ996">
        <v>0</v>
      </c>
      <c r="AK996">
        <v>-2</v>
      </c>
      <c r="AL996">
        <v>0</v>
      </c>
      <c r="AM996">
        <v>0</v>
      </c>
    </row>
    <row r="997" spans="1:39" x14ac:dyDescent="0.3">
      <c r="A997" s="2" t="s">
        <v>2003</v>
      </c>
      <c r="B997" s="2" t="s">
        <v>2004</v>
      </c>
      <c r="C997" t="s">
        <v>8</v>
      </c>
      <c r="D997">
        <v>0</v>
      </c>
      <c r="E997">
        <v>0</v>
      </c>
      <c r="F997">
        <v>-3</v>
      </c>
      <c r="G997">
        <v>-4</v>
      </c>
      <c r="H997">
        <v>-5</v>
      </c>
      <c r="I997">
        <v>0</v>
      </c>
      <c r="J997">
        <v>0</v>
      </c>
      <c r="K997">
        <v>0</v>
      </c>
      <c r="L997">
        <v>-9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-135</v>
      </c>
      <c r="X997">
        <v>0</v>
      </c>
      <c r="Y997">
        <v>0</v>
      </c>
      <c r="Z997">
        <v>0</v>
      </c>
      <c r="AA997">
        <v>0</v>
      </c>
      <c r="AB997">
        <v>-3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-2</v>
      </c>
    </row>
    <row r="998" spans="1:39" x14ac:dyDescent="0.3">
      <c r="A998" s="2" t="s">
        <v>2005</v>
      </c>
      <c r="B998" s="2" t="s">
        <v>2006</v>
      </c>
      <c r="C998" t="s">
        <v>8</v>
      </c>
      <c r="D998">
        <v>0</v>
      </c>
      <c r="E998">
        <v>-10</v>
      </c>
      <c r="F998">
        <v>0</v>
      </c>
      <c r="G998">
        <v>-16</v>
      </c>
      <c r="H998">
        <v>-10</v>
      </c>
      <c r="I998">
        <v>-20</v>
      </c>
      <c r="J998">
        <v>-6</v>
      </c>
      <c r="K998">
        <v>0</v>
      </c>
      <c r="L998">
        <v>0</v>
      </c>
      <c r="M998">
        <v>-8</v>
      </c>
      <c r="N998">
        <v>0</v>
      </c>
      <c r="O998">
        <v>-8</v>
      </c>
      <c r="P998">
        <v>-10</v>
      </c>
      <c r="Q998">
        <v>0</v>
      </c>
      <c r="R998">
        <v>0</v>
      </c>
      <c r="S998">
        <v>-12</v>
      </c>
      <c r="T998">
        <v>-16</v>
      </c>
      <c r="U998">
        <v>0</v>
      </c>
      <c r="V998">
        <v>-10</v>
      </c>
      <c r="W998">
        <v>-30</v>
      </c>
      <c r="X998">
        <v>-100</v>
      </c>
      <c r="Y998">
        <v>-18</v>
      </c>
      <c r="Z998">
        <v>0</v>
      </c>
      <c r="AA998">
        <v>0</v>
      </c>
      <c r="AB998">
        <v>-44</v>
      </c>
      <c r="AC998">
        <v>-12</v>
      </c>
      <c r="AD998">
        <v>-12</v>
      </c>
      <c r="AE998">
        <v>0</v>
      </c>
      <c r="AF998">
        <v>0</v>
      </c>
      <c r="AG998">
        <v>0</v>
      </c>
      <c r="AH998">
        <v>0</v>
      </c>
      <c r="AI998">
        <v>-10</v>
      </c>
      <c r="AJ998">
        <v>-28</v>
      </c>
      <c r="AK998">
        <v>0</v>
      </c>
      <c r="AL998">
        <v>0</v>
      </c>
      <c r="AM998">
        <v>0</v>
      </c>
    </row>
    <row r="999" spans="1:39" x14ac:dyDescent="0.3">
      <c r="A999" s="2" t="s">
        <v>2007</v>
      </c>
      <c r="B999" s="2" t="s">
        <v>2008</v>
      </c>
      <c r="C999" t="s">
        <v>130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-100</v>
      </c>
      <c r="AK999">
        <v>0</v>
      </c>
      <c r="AL999">
        <v>0</v>
      </c>
      <c r="AM999">
        <v>0</v>
      </c>
    </row>
    <row r="1000" spans="1:39" x14ac:dyDescent="0.3">
      <c r="A1000" s="2" t="s">
        <v>2009</v>
      </c>
      <c r="B1000" s="2" t="s">
        <v>2010</v>
      </c>
      <c r="C1000" t="s">
        <v>8</v>
      </c>
      <c r="D1000">
        <v>0</v>
      </c>
      <c r="E1000">
        <v>0</v>
      </c>
      <c r="F1000">
        <v>0</v>
      </c>
      <c r="G1000">
        <v>-9</v>
      </c>
      <c r="H1000">
        <v>-2</v>
      </c>
      <c r="I1000">
        <v>0</v>
      </c>
      <c r="J1000">
        <v>-4</v>
      </c>
      <c r="K1000">
        <v>0</v>
      </c>
      <c r="L1000">
        <v>-4</v>
      </c>
      <c r="M1000">
        <v>0</v>
      </c>
      <c r="N1000">
        <v>-2</v>
      </c>
      <c r="O1000">
        <v>0</v>
      </c>
      <c r="P1000">
        <v>0</v>
      </c>
      <c r="Q1000">
        <v>0</v>
      </c>
      <c r="R1000">
        <v>0</v>
      </c>
      <c r="S1000">
        <v>-4</v>
      </c>
      <c r="T1000">
        <v>-2</v>
      </c>
      <c r="U1000">
        <v>-14</v>
      </c>
      <c r="V1000">
        <v>0</v>
      </c>
      <c r="W1000">
        <v>-2</v>
      </c>
      <c r="X1000">
        <v>0</v>
      </c>
      <c r="Y1000">
        <v>0</v>
      </c>
      <c r="Z1000">
        <v>-2</v>
      </c>
      <c r="AA1000">
        <v>0</v>
      </c>
      <c r="AB1000">
        <v>-2</v>
      </c>
      <c r="AC1000">
        <v>-2</v>
      </c>
      <c r="AD1000">
        <v>0</v>
      </c>
      <c r="AE1000">
        <v>-2</v>
      </c>
      <c r="AF1000">
        <v>-2</v>
      </c>
      <c r="AG1000">
        <v>0</v>
      </c>
      <c r="AH1000">
        <v>0</v>
      </c>
      <c r="AI1000">
        <v>-8</v>
      </c>
      <c r="AJ1000">
        <v>0</v>
      </c>
      <c r="AK1000">
        <v>0</v>
      </c>
      <c r="AL1000">
        <v>-2</v>
      </c>
      <c r="AM1000">
        <v>-2</v>
      </c>
    </row>
    <row r="1001" spans="1:39" x14ac:dyDescent="0.3">
      <c r="A1001" s="2" t="s">
        <v>2011</v>
      </c>
      <c r="B1001" s="2" t="s">
        <v>2012</v>
      </c>
      <c r="C1001" t="s">
        <v>8</v>
      </c>
      <c r="D1001">
        <v>0</v>
      </c>
      <c r="E1001">
        <v>-16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-6</v>
      </c>
      <c r="N1001">
        <v>0</v>
      </c>
      <c r="O1001">
        <v>0</v>
      </c>
      <c r="P1001">
        <v>0</v>
      </c>
      <c r="Q1001">
        <v>-1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-11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</row>
    <row r="1002" spans="1:39" x14ac:dyDescent="0.3">
      <c r="A1002" s="2" t="s">
        <v>2013</v>
      </c>
      <c r="B1002" s="2" t="s">
        <v>2014</v>
      </c>
      <c r="C1002" t="s">
        <v>8</v>
      </c>
      <c r="D1002">
        <v>0</v>
      </c>
      <c r="E1002">
        <v>0</v>
      </c>
      <c r="F1002">
        <v>0</v>
      </c>
      <c r="G1002">
        <v>0</v>
      </c>
      <c r="H1002">
        <v>-5</v>
      </c>
      <c r="I1002">
        <v>-12</v>
      </c>
      <c r="J1002">
        <v>0</v>
      </c>
      <c r="K1002">
        <v>-1</v>
      </c>
      <c r="L1002">
        <v>0</v>
      </c>
      <c r="M1002">
        <v>0</v>
      </c>
      <c r="N1002">
        <v>-1</v>
      </c>
      <c r="O1002">
        <v>0</v>
      </c>
      <c r="P1002">
        <v>0</v>
      </c>
      <c r="Q1002">
        <v>-2</v>
      </c>
      <c r="R1002">
        <v>-1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-5</v>
      </c>
      <c r="Z1002">
        <v>0</v>
      </c>
      <c r="AA1002">
        <v>-1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-8</v>
      </c>
      <c r="AK1002">
        <v>0</v>
      </c>
      <c r="AL1002">
        <v>0</v>
      </c>
      <c r="AM1002">
        <v>0</v>
      </c>
    </row>
    <row r="1003" spans="1:39" x14ac:dyDescent="0.3">
      <c r="A1003" s="2" t="s">
        <v>2015</v>
      </c>
      <c r="B1003" s="2" t="s">
        <v>2016</v>
      </c>
      <c r="C1003" t="s">
        <v>8</v>
      </c>
      <c r="D1003">
        <v>-70</v>
      </c>
      <c r="E1003">
        <v>0</v>
      </c>
      <c r="F1003">
        <v>-10</v>
      </c>
      <c r="G1003">
        <v>-10</v>
      </c>
      <c r="H1003">
        <v>0</v>
      </c>
      <c r="I1003">
        <v>-18</v>
      </c>
      <c r="J1003">
        <v>0</v>
      </c>
      <c r="K1003">
        <v>-20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-52</v>
      </c>
      <c r="R1003">
        <v>0</v>
      </c>
      <c r="S1003">
        <v>-2</v>
      </c>
      <c r="T1003">
        <v>-10</v>
      </c>
      <c r="U1003">
        <v>0</v>
      </c>
      <c r="V1003">
        <v>0</v>
      </c>
      <c r="W1003">
        <v>0</v>
      </c>
      <c r="X1003">
        <v>-17</v>
      </c>
      <c r="Y1003">
        <v>-4</v>
      </c>
      <c r="Z1003">
        <v>0</v>
      </c>
      <c r="AA1003">
        <v>-2</v>
      </c>
      <c r="AB1003">
        <v>-30</v>
      </c>
      <c r="AC1003">
        <v>-135</v>
      </c>
      <c r="AD1003">
        <v>0</v>
      </c>
      <c r="AE1003">
        <v>-10</v>
      </c>
      <c r="AF1003">
        <v>-4</v>
      </c>
      <c r="AG1003">
        <v>-4</v>
      </c>
      <c r="AH1003">
        <v>-50</v>
      </c>
      <c r="AI1003">
        <v>-25</v>
      </c>
      <c r="AJ1003">
        <v>-22</v>
      </c>
      <c r="AK1003">
        <v>-4</v>
      </c>
      <c r="AL1003">
        <v>-10</v>
      </c>
      <c r="AM1003">
        <v>-12</v>
      </c>
    </row>
    <row r="1004" spans="1:39" x14ac:dyDescent="0.3">
      <c r="A1004" s="2" t="s">
        <v>2017</v>
      </c>
      <c r="B1004" s="2" t="s">
        <v>2018</v>
      </c>
      <c r="C1004" t="s">
        <v>8</v>
      </c>
      <c r="D1004">
        <v>-8</v>
      </c>
      <c r="E1004">
        <v>0</v>
      </c>
      <c r="F1004">
        <v>0</v>
      </c>
      <c r="G1004">
        <v>0</v>
      </c>
      <c r="H1004">
        <v>-16</v>
      </c>
      <c r="I1004">
        <v>0</v>
      </c>
      <c r="J1004">
        <v>0</v>
      </c>
      <c r="K1004">
        <v>0</v>
      </c>
      <c r="L1004">
        <v>-10</v>
      </c>
      <c r="M1004">
        <v>0</v>
      </c>
      <c r="N1004">
        <v>0</v>
      </c>
      <c r="O1004">
        <v>-4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-4</v>
      </c>
      <c r="W1004">
        <v>0</v>
      </c>
      <c r="X1004">
        <v>0</v>
      </c>
      <c r="Y1004">
        <v>0</v>
      </c>
      <c r="Z1004">
        <v>0</v>
      </c>
      <c r="AA1004">
        <v>-4</v>
      </c>
      <c r="AB1004">
        <v>0</v>
      </c>
      <c r="AC1004">
        <v>-15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-10</v>
      </c>
      <c r="AL1004">
        <v>0</v>
      </c>
      <c r="AM1004">
        <v>0</v>
      </c>
    </row>
    <row r="1005" spans="1:39" x14ac:dyDescent="0.3">
      <c r="A1005" s="2" t="s">
        <v>2019</v>
      </c>
      <c r="B1005" s="2" t="s">
        <v>2020</v>
      </c>
      <c r="C1005" t="s">
        <v>8</v>
      </c>
      <c r="D1005">
        <v>0</v>
      </c>
      <c r="E1005">
        <v>0</v>
      </c>
      <c r="F1005">
        <v>-2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-1</v>
      </c>
      <c r="O1005">
        <v>0</v>
      </c>
      <c r="P1005">
        <v>-4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-1</v>
      </c>
      <c r="Z1005">
        <v>0</v>
      </c>
      <c r="AA1005">
        <v>-1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-3</v>
      </c>
      <c r="AJ1005">
        <v>-3</v>
      </c>
      <c r="AK1005">
        <v>-8</v>
      </c>
      <c r="AL1005">
        <v>-4</v>
      </c>
      <c r="AM1005">
        <v>-2</v>
      </c>
    </row>
    <row r="1006" spans="1:39" x14ac:dyDescent="0.3">
      <c r="A1006" s="2" t="s">
        <v>2021</v>
      </c>
      <c r="B1006" s="2" t="s">
        <v>2022</v>
      </c>
      <c r="C1006" t="s">
        <v>8</v>
      </c>
      <c r="D1006">
        <v>0</v>
      </c>
      <c r="E1006">
        <v>0</v>
      </c>
      <c r="F1006">
        <v>0</v>
      </c>
      <c r="G1006">
        <v>0</v>
      </c>
      <c r="H1006">
        <v>-7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-2</v>
      </c>
      <c r="Z1006">
        <v>0</v>
      </c>
      <c r="AA1006">
        <v>0</v>
      </c>
      <c r="AB1006">
        <v>0</v>
      </c>
      <c r="AC1006">
        <v>0</v>
      </c>
      <c r="AD1006">
        <v>-2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-1</v>
      </c>
      <c r="AK1006">
        <v>-2</v>
      </c>
      <c r="AL1006">
        <v>-1</v>
      </c>
      <c r="AM1006">
        <v>0</v>
      </c>
    </row>
    <row r="1007" spans="1:39" x14ac:dyDescent="0.3">
      <c r="A1007" s="2" t="s">
        <v>2023</v>
      </c>
      <c r="B1007" s="2" t="s">
        <v>2024</v>
      </c>
      <c r="C1007" t="s">
        <v>976</v>
      </c>
      <c r="D1007">
        <v>-15</v>
      </c>
      <c r="E1007">
        <v>-30</v>
      </c>
      <c r="F1007">
        <v>-75</v>
      </c>
      <c r="G1007">
        <v>-18</v>
      </c>
      <c r="H1007">
        <v>-101</v>
      </c>
      <c r="I1007">
        <v>-5</v>
      </c>
      <c r="J1007">
        <v>-20</v>
      </c>
      <c r="K1007">
        <v>-15</v>
      </c>
      <c r="L1007">
        <v>-34</v>
      </c>
      <c r="M1007">
        <v>-5</v>
      </c>
      <c r="N1007">
        <v>-35</v>
      </c>
      <c r="O1007">
        <v>-30</v>
      </c>
      <c r="P1007">
        <v>-673</v>
      </c>
      <c r="Q1007">
        <v>-63</v>
      </c>
      <c r="R1007">
        <v>-5</v>
      </c>
      <c r="S1007">
        <v>-10</v>
      </c>
      <c r="T1007">
        <v>-10</v>
      </c>
      <c r="U1007">
        <v>-5</v>
      </c>
      <c r="V1007">
        <v>-27</v>
      </c>
      <c r="W1007">
        <v>0</v>
      </c>
      <c r="X1007">
        <v>-25</v>
      </c>
      <c r="Y1007">
        <v>-15</v>
      </c>
      <c r="Z1007">
        <v>-10</v>
      </c>
      <c r="AA1007">
        <v>-46</v>
      </c>
      <c r="AB1007">
        <v>-5</v>
      </c>
      <c r="AC1007">
        <v>-21</v>
      </c>
      <c r="AD1007">
        <v>-20</v>
      </c>
      <c r="AE1007">
        <v>-3</v>
      </c>
      <c r="AF1007">
        <v>-15</v>
      </c>
      <c r="AG1007">
        <v>-25</v>
      </c>
      <c r="AH1007">
        <v>-10</v>
      </c>
      <c r="AI1007">
        <v>-10</v>
      </c>
      <c r="AJ1007">
        <v>-80</v>
      </c>
      <c r="AK1007">
        <v>-45</v>
      </c>
      <c r="AL1007">
        <v>-26</v>
      </c>
      <c r="AM1007">
        <v>-20</v>
      </c>
    </row>
    <row r="1008" spans="1:39" x14ac:dyDescent="0.3">
      <c r="A1008" s="2" t="s">
        <v>2025</v>
      </c>
      <c r="B1008" s="2" t="s">
        <v>2026</v>
      </c>
      <c r="C1008" t="s">
        <v>8</v>
      </c>
      <c r="D1008">
        <v>0</v>
      </c>
      <c r="E1008">
        <v>0</v>
      </c>
      <c r="F1008">
        <v>-375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-10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-4</v>
      </c>
      <c r="AH1008">
        <v>0</v>
      </c>
      <c r="AI1008">
        <v>-100</v>
      </c>
      <c r="AJ1008">
        <v>0</v>
      </c>
      <c r="AK1008">
        <v>0</v>
      </c>
      <c r="AL1008">
        <v>0</v>
      </c>
      <c r="AM1008">
        <v>0</v>
      </c>
    </row>
    <row r="1009" spans="1:39" x14ac:dyDescent="0.3">
      <c r="A1009" s="2" t="s">
        <v>2027</v>
      </c>
      <c r="B1009" s="2" t="s">
        <v>2028</v>
      </c>
      <c r="C1009" t="s">
        <v>8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-6</v>
      </c>
      <c r="AC1009">
        <v>-28</v>
      </c>
      <c r="AD1009">
        <v>0</v>
      </c>
      <c r="AE1009">
        <v>0</v>
      </c>
      <c r="AF1009">
        <v>0</v>
      </c>
      <c r="AG1009">
        <v>-20</v>
      </c>
      <c r="AH1009">
        <v>0</v>
      </c>
      <c r="AI1009">
        <v>-10</v>
      </c>
      <c r="AJ1009">
        <v>-20</v>
      </c>
      <c r="AK1009">
        <v>0</v>
      </c>
      <c r="AL1009">
        <v>0</v>
      </c>
      <c r="AM1009">
        <v>0</v>
      </c>
    </row>
    <row r="1010" spans="1:39" x14ac:dyDescent="0.3">
      <c r="A1010" s="2" t="s">
        <v>2029</v>
      </c>
      <c r="B1010" s="2" t="s">
        <v>2030</v>
      </c>
      <c r="C1010" t="s">
        <v>8</v>
      </c>
      <c r="D1010">
        <v>-2</v>
      </c>
      <c r="E1010">
        <v>0</v>
      </c>
      <c r="F1010">
        <v>0</v>
      </c>
      <c r="G1010">
        <v>-2</v>
      </c>
      <c r="H1010">
        <v>-8</v>
      </c>
      <c r="I1010">
        <v>0</v>
      </c>
      <c r="J1010">
        <v>0</v>
      </c>
      <c r="K1010">
        <v>0</v>
      </c>
      <c r="L1010">
        <v>-6</v>
      </c>
      <c r="M1010">
        <v>0</v>
      </c>
      <c r="N1010">
        <v>0</v>
      </c>
      <c r="O1010">
        <v>-4</v>
      </c>
      <c r="P1010">
        <v>-6</v>
      </c>
      <c r="Q1010">
        <v>-3</v>
      </c>
      <c r="R1010">
        <v>0</v>
      </c>
      <c r="S1010">
        <v>0</v>
      </c>
      <c r="T1010">
        <v>-2</v>
      </c>
      <c r="U1010">
        <v>0</v>
      </c>
      <c r="V1010">
        <v>-4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-4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</row>
    <row r="1011" spans="1:39" x14ac:dyDescent="0.3">
      <c r="A1011" s="2" t="s">
        <v>2031</v>
      </c>
      <c r="B1011" s="2" t="s">
        <v>2032</v>
      </c>
      <c r="C1011" t="s">
        <v>8</v>
      </c>
      <c r="D1011">
        <v>0</v>
      </c>
      <c r="E1011">
        <v>0</v>
      </c>
      <c r="F1011">
        <v>-4</v>
      </c>
      <c r="G1011">
        <v>0</v>
      </c>
      <c r="H1011">
        <v>0</v>
      </c>
      <c r="I1011">
        <v>0</v>
      </c>
      <c r="J1011">
        <v>-7</v>
      </c>
      <c r="K1011">
        <v>0</v>
      </c>
      <c r="L1011">
        <v>0</v>
      </c>
      <c r="M1011">
        <v>0</v>
      </c>
      <c r="N1011">
        <v>-4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-1</v>
      </c>
      <c r="V1011">
        <v>-4</v>
      </c>
      <c r="W1011">
        <v>0</v>
      </c>
      <c r="X1011">
        <v>0</v>
      </c>
      <c r="Y1011">
        <v>-6</v>
      </c>
      <c r="Z1011">
        <v>-4</v>
      </c>
      <c r="AA1011">
        <v>-6</v>
      </c>
      <c r="AB1011">
        <v>0</v>
      </c>
      <c r="AC1011">
        <v>-2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-4</v>
      </c>
      <c r="AL1011">
        <v>-3</v>
      </c>
      <c r="AM1011">
        <v>-4</v>
      </c>
    </row>
    <row r="1012" spans="1:39" x14ac:dyDescent="0.3">
      <c r="A1012" s="2" t="s">
        <v>2033</v>
      </c>
      <c r="B1012" s="2" t="s">
        <v>2034</v>
      </c>
      <c r="C1012" t="s">
        <v>8</v>
      </c>
      <c r="D1012">
        <v>-1</v>
      </c>
      <c r="E1012">
        <v>-2</v>
      </c>
      <c r="F1012">
        <v>-2</v>
      </c>
      <c r="G1012">
        <v>0</v>
      </c>
      <c r="H1012">
        <v>0</v>
      </c>
      <c r="I1012">
        <v>0</v>
      </c>
      <c r="J1012">
        <v>-3</v>
      </c>
      <c r="K1012">
        <v>-1</v>
      </c>
      <c r="L1012">
        <v>-7</v>
      </c>
      <c r="M1012">
        <v>0</v>
      </c>
      <c r="N1012">
        <v>0</v>
      </c>
      <c r="O1012">
        <v>-1</v>
      </c>
      <c r="P1012">
        <v>-2</v>
      </c>
      <c r="Q1012">
        <v>-1</v>
      </c>
      <c r="R1012">
        <v>0</v>
      </c>
      <c r="S1012">
        <v>-2</v>
      </c>
      <c r="T1012">
        <v>-2</v>
      </c>
      <c r="U1012">
        <v>0</v>
      </c>
      <c r="V1012">
        <v>0</v>
      </c>
      <c r="W1012">
        <v>0</v>
      </c>
      <c r="X1012">
        <v>-4</v>
      </c>
      <c r="Y1012">
        <v>-3</v>
      </c>
      <c r="Z1012">
        <v>-3</v>
      </c>
      <c r="AA1012">
        <v>-6</v>
      </c>
      <c r="AB1012">
        <v>-2</v>
      </c>
      <c r="AC1012">
        <v>-7</v>
      </c>
      <c r="AD1012">
        <v>-1</v>
      </c>
      <c r="AE1012">
        <v>-8</v>
      </c>
      <c r="AF1012">
        <v>-4</v>
      </c>
      <c r="AG1012">
        <v>-2</v>
      </c>
      <c r="AH1012">
        <v>-2</v>
      </c>
      <c r="AI1012">
        <v>-2</v>
      </c>
      <c r="AJ1012">
        <v>-4</v>
      </c>
      <c r="AK1012">
        <v>0</v>
      </c>
      <c r="AL1012">
        <v>0</v>
      </c>
      <c r="AM1012">
        <v>0</v>
      </c>
    </row>
    <row r="1013" spans="1:39" x14ac:dyDescent="0.3">
      <c r="A1013" s="2" t="s">
        <v>2035</v>
      </c>
      <c r="B1013" s="2" t="s">
        <v>2036</v>
      </c>
      <c r="C1013" t="s">
        <v>8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-12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-8</v>
      </c>
      <c r="AJ1013">
        <v>0</v>
      </c>
      <c r="AK1013">
        <v>0</v>
      </c>
      <c r="AL1013">
        <v>0</v>
      </c>
      <c r="AM1013">
        <v>0</v>
      </c>
    </row>
    <row r="1014" spans="1:39" x14ac:dyDescent="0.3">
      <c r="A1014" s="2" t="s">
        <v>2037</v>
      </c>
      <c r="B1014" s="2" t="s">
        <v>2038</v>
      </c>
      <c r="C1014" t="s">
        <v>8</v>
      </c>
      <c r="D1014">
        <v>0</v>
      </c>
      <c r="E1014">
        <v>0</v>
      </c>
      <c r="F1014">
        <v>-1</v>
      </c>
      <c r="G1014">
        <v>0</v>
      </c>
      <c r="H1014">
        <v>-16</v>
      </c>
      <c r="I1014">
        <v>-6</v>
      </c>
      <c r="J1014">
        <v>0</v>
      </c>
      <c r="K1014">
        <v>-4</v>
      </c>
      <c r="L1014">
        <v>-4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-4</v>
      </c>
      <c r="T1014">
        <v>0</v>
      </c>
      <c r="U1014">
        <v>0</v>
      </c>
      <c r="V1014">
        <v>0</v>
      </c>
      <c r="W1014">
        <v>0</v>
      </c>
      <c r="X1014">
        <v>-6</v>
      </c>
      <c r="Y1014">
        <v>-8</v>
      </c>
      <c r="Z1014">
        <v>0</v>
      </c>
      <c r="AA1014">
        <v>0</v>
      </c>
      <c r="AB1014">
        <v>-4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-1</v>
      </c>
      <c r="AK1014">
        <v>0</v>
      </c>
      <c r="AL1014">
        <v>0</v>
      </c>
      <c r="AM1014">
        <v>0</v>
      </c>
    </row>
    <row r="1015" spans="1:39" x14ac:dyDescent="0.3">
      <c r="A1015" s="2" t="s">
        <v>2039</v>
      </c>
      <c r="B1015" s="2" t="s">
        <v>2040</v>
      </c>
      <c r="C1015" t="s">
        <v>8</v>
      </c>
      <c r="D1015">
        <v>-6</v>
      </c>
      <c r="E1015">
        <v>-19</v>
      </c>
      <c r="F1015">
        <v>0</v>
      </c>
      <c r="G1015">
        <v>-55</v>
      </c>
      <c r="H1015">
        <v>-30</v>
      </c>
      <c r="I1015">
        <v>-5</v>
      </c>
      <c r="J1015">
        <v>-20</v>
      </c>
      <c r="K1015">
        <v>-16</v>
      </c>
      <c r="L1015">
        <v>-36</v>
      </c>
      <c r="M1015">
        <v>-28</v>
      </c>
      <c r="N1015">
        <v>0</v>
      </c>
      <c r="O1015">
        <v>0</v>
      </c>
      <c r="P1015">
        <v>0</v>
      </c>
      <c r="Q1015">
        <v>0</v>
      </c>
      <c r="R1015">
        <v>-24</v>
      </c>
      <c r="S1015">
        <v>0</v>
      </c>
      <c r="T1015">
        <v>-27</v>
      </c>
      <c r="U1015">
        <v>0</v>
      </c>
      <c r="V1015">
        <v>-30</v>
      </c>
      <c r="W1015">
        <v>-10</v>
      </c>
      <c r="X1015">
        <v>-20</v>
      </c>
      <c r="Y1015">
        <v>-26</v>
      </c>
      <c r="Z1015">
        <v>0</v>
      </c>
      <c r="AA1015">
        <v>0</v>
      </c>
      <c r="AB1015">
        <v>0</v>
      </c>
      <c r="AC1015">
        <v>0</v>
      </c>
      <c r="AD1015">
        <v>-16</v>
      </c>
      <c r="AE1015">
        <v>-20</v>
      </c>
      <c r="AF1015">
        <v>-3</v>
      </c>
      <c r="AG1015">
        <v>-24</v>
      </c>
      <c r="AH1015">
        <v>0</v>
      </c>
      <c r="AI1015">
        <v>-30</v>
      </c>
      <c r="AJ1015">
        <v>0</v>
      </c>
      <c r="AK1015">
        <v>0</v>
      </c>
      <c r="AL1015">
        <v>0</v>
      </c>
      <c r="AM1015">
        <v>-75</v>
      </c>
    </row>
    <row r="1016" spans="1:39" x14ac:dyDescent="0.3">
      <c r="A1016" s="2" t="s">
        <v>2041</v>
      </c>
      <c r="B1016" s="2" t="s">
        <v>2042</v>
      </c>
      <c r="C1016" t="s">
        <v>8</v>
      </c>
      <c r="D1016">
        <v>0</v>
      </c>
      <c r="E1016">
        <v>-90</v>
      </c>
      <c r="F1016">
        <v>-20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-150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-38</v>
      </c>
      <c r="W1016">
        <v>0</v>
      </c>
      <c r="X1016">
        <v>-16</v>
      </c>
      <c r="Y1016">
        <v>-36</v>
      </c>
      <c r="Z1016">
        <v>0</v>
      </c>
      <c r="AA1016">
        <v>-100</v>
      </c>
      <c r="AB1016">
        <v>-110</v>
      </c>
      <c r="AC1016">
        <v>-466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-350</v>
      </c>
      <c r="AJ1016">
        <v>-90</v>
      </c>
      <c r="AK1016">
        <v>0</v>
      </c>
      <c r="AL1016">
        <v>0</v>
      </c>
      <c r="AM1016">
        <v>0</v>
      </c>
    </row>
    <row r="1017" spans="1:39" x14ac:dyDescent="0.3">
      <c r="A1017" s="2" t="s">
        <v>2043</v>
      </c>
      <c r="B1017" s="2" t="s">
        <v>2044</v>
      </c>
      <c r="C1017" t="s">
        <v>8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-1</v>
      </c>
      <c r="AK1017">
        <v>0</v>
      </c>
      <c r="AL1017">
        <v>0</v>
      </c>
      <c r="AM1017">
        <v>0</v>
      </c>
    </row>
    <row r="1018" spans="1:39" x14ac:dyDescent="0.3">
      <c r="A1018" s="2" t="s">
        <v>2045</v>
      </c>
      <c r="B1018" s="2" t="s">
        <v>2046</v>
      </c>
      <c r="C1018" t="s">
        <v>976</v>
      </c>
      <c r="D1018">
        <v>0</v>
      </c>
      <c r="E1018">
        <v>0</v>
      </c>
      <c r="F1018">
        <v>-2</v>
      </c>
      <c r="G1018">
        <v>0</v>
      </c>
      <c r="H1018">
        <v>0</v>
      </c>
      <c r="I1018">
        <v>0</v>
      </c>
      <c r="J1018">
        <v>0</v>
      </c>
      <c r="K1018">
        <v>-7</v>
      </c>
      <c r="L1018">
        <v>0</v>
      </c>
      <c r="M1018">
        <v>0</v>
      </c>
      <c r="N1018">
        <v>-5</v>
      </c>
      <c r="O1018">
        <v>-6</v>
      </c>
      <c r="P1018">
        <v>-1</v>
      </c>
      <c r="Q1018">
        <v>0</v>
      </c>
      <c r="R1018">
        <v>0</v>
      </c>
      <c r="S1018">
        <v>0</v>
      </c>
      <c r="T1018">
        <v>0</v>
      </c>
      <c r="U1018">
        <v>-3</v>
      </c>
      <c r="V1018">
        <v>0</v>
      </c>
      <c r="W1018">
        <v>0</v>
      </c>
      <c r="X1018">
        <v>0</v>
      </c>
      <c r="Y1018">
        <v>-10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-1</v>
      </c>
      <c r="AM1018">
        <v>-6</v>
      </c>
    </row>
    <row r="1019" spans="1:39" x14ac:dyDescent="0.3">
      <c r="A1019" s="2" t="s">
        <v>2047</v>
      </c>
      <c r="B1019" s="2" t="s">
        <v>2048</v>
      </c>
      <c r="C1019" t="s">
        <v>8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-6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-7</v>
      </c>
      <c r="AA1019">
        <v>-3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-10</v>
      </c>
      <c r="AK1019">
        <v>0</v>
      </c>
      <c r="AL1019">
        <v>0</v>
      </c>
      <c r="AM1019">
        <v>0</v>
      </c>
    </row>
    <row r="1020" spans="1:39" x14ac:dyDescent="0.3">
      <c r="A1020" s="2" t="s">
        <v>2049</v>
      </c>
      <c r="B1020" s="2" t="s">
        <v>2050</v>
      </c>
      <c r="C1020" t="s">
        <v>8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-4</v>
      </c>
      <c r="AJ1020">
        <v>0</v>
      </c>
      <c r="AK1020">
        <v>0</v>
      </c>
      <c r="AL1020">
        <v>0</v>
      </c>
      <c r="AM1020">
        <v>0</v>
      </c>
    </row>
    <row r="1021" spans="1:39" x14ac:dyDescent="0.3">
      <c r="A1021" s="2" t="s">
        <v>2051</v>
      </c>
      <c r="B1021" s="2" t="s">
        <v>2052</v>
      </c>
      <c r="C1021" t="s">
        <v>8</v>
      </c>
      <c r="D1021">
        <v>0</v>
      </c>
      <c r="E1021">
        <v>0</v>
      </c>
      <c r="F1021">
        <v>-4</v>
      </c>
      <c r="G1021">
        <v>0</v>
      </c>
      <c r="H1021">
        <v>0</v>
      </c>
      <c r="I1021">
        <v>0</v>
      </c>
      <c r="J1021">
        <v>0</v>
      </c>
      <c r="K1021">
        <v>-2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-1</v>
      </c>
      <c r="T1021">
        <v>-10</v>
      </c>
      <c r="U1021">
        <v>0</v>
      </c>
      <c r="V1021">
        <v>0</v>
      </c>
      <c r="W1021">
        <v>-10</v>
      </c>
      <c r="X1021">
        <v>0</v>
      </c>
      <c r="Y1021">
        <v>-9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-30</v>
      </c>
      <c r="AF1021">
        <v>0</v>
      </c>
      <c r="AG1021">
        <v>0</v>
      </c>
      <c r="AH1021">
        <v>-4</v>
      </c>
      <c r="AI1021">
        <v>0</v>
      </c>
      <c r="AJ1021">
        <v>-10</v>
      </c>
      <c r="AK1021">
        <v>0</v>
      </c>
      <c r="AL1021">
        <v>-10</v>
      </c>
      <c r="AM1021">
        <v>0</v>
      </c>
    </row>
    <row r="1022" spans="1:39" x14ac:dyDescent="0.3">
      <c r="A1022" s="2" t="s">
        <v>2053</v>
      </c>
      <c r="B1022" s="2" t="s">
        <v>2054</v>
      </c>
      <c r="C1022" t="s">
        <v>119</v>
      </c>
      <c r="D1022">
        <v>-145</v>
      </c>
      <c r="E1022">
        <v>-256</v>
      </c>
      <c r="F1022">
        <v>-479</v>
      </c>
      <c r="G1022">
        <v>-175</v>
      </c>
      <c r="H1022">
        <v>-247</v>
      </c>
      <c r="I1022">
        <v>-103</v>
      </c>
      <c r="J1022">
        <v>-63</v>
      </c>
      <c r="K1022">
        <v>-121</v>
      </c>
      <c r="L1022">
        <v>-215</v>
      </c>
      <c r="M1022">
        <v>-155</v>
      </c>
      <c r="N1022">
        <v>-197</v>
      </c>
      <c r="O1022">
        <v>-134</v>
      </c>
      <c r="P1022">
        <v>-230</v>
      </c>
      <c r="Q1022">
        <v>-220</v>
      </c>
      <c r="R1022">
        <v>-150</v>
      </c>
      <c r="S1022">
        <v>-150</v>
      </c>
      <c r="T1022">
        <v>-205</v>
      </c>
      <c r="U1022">
        <v>-96</v>
      </c>
      <c r="V1022">
        <v>-185</v>
      </c>
      <c r="W1022">
        <v>-60</v>
      </c>
      <c r="X1022">
        <v>-184</v>
      </c>
      <c r="Y1022">
        <v>-195</v>
      </c>
      <c r="Z1022">
        <v>-128</v>
      </c>
      <c r="AA1022">
        <v>-85</v>
      </c>
      <c r="AB1022">
        <v>-125</v>
      </c>
      <c r="AC1022">
        <v>-135</v>
      </c>
      <c r="AD1022">
        <v>-85</v>
      </c>
      <c r="AE1022">
        <v>-95</v>
      </c>
      <c r="AF1022">
        <v>-55</v>
      </c>
      <c r="AG1022">
        <v>-152</v>
      </c>
      <c r="AH1022">
        <v>-185</v>
      </c>
      <c r="AI1022">
        <v>-125</v>
      </c>
      <c r="AJ1022">
        <v>-215</v>
      </c>
      <c r="AK1022">
        <v>-240</v>
      </c>
      <c r="AL1022">
        <v>0</v>
      </c>
      <c r="AM1022">
        <v>-326</v>
      </c>
    </row>
    <row r="1023" spans="1:39" x14ac:dyDescent="0.3">
      <c r="A1023" s="2" t="s">
        <v>2055</v>
      </c>
      <c r="B1023" s="2" t="s">
        <v>2056</v>
      </c>
      <c r="C1023" t="s">
        <v>8</v>
      </c>
      <c r="D1023">
        <v>0</v>
      </c>
      <c r="E1023">
        <v>-100</v>
      </c>
      <c r="F1023">
        <v>-55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-50</v>
      </c>
      <c r="Q1023">
        <v>-10</v>
      </c>
      <c r="R1023">
        <v>-20</v>
      </c>
      <c r="S1023">
        <v>-2</v>
      </c>
      <c r="T1023">
        <v>0</v>
      </c>
      <c r="U1023">
        <v>-12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-2</v>
      </c>
      <c r="AB1023">
        <v>-10</v>
      </c>
      <c r="AC1023">
        <v>-50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</row>
    <row r="1024" spans="1:39" x14ac:dyDescent="0.3">
      <c r="A1024" s="2" t="s">
        <v>2057</v>
      </c>
      <c r="B1024" s="2" t="s">
        <v>2058</v>
      </c>
      <c r="C1024" t="s">
        <v>8</v>
      </c>
      <c r="D1024">
        <v>-2</v>
      </c>
      <c r="E1024">
        <v>-6</v>
      </c>
      <c r="F1024">
        <v>-1</v>
      </c>
      <c r="G1024">
        <v>-10</v>
      </c>
      <c r="H1024">
        <v>-2</v>
      </c>
      <c r="I1024">
        <v>-1</v>
      </c>
      <c r="J1024">
        <v>-1</v>
      </c>
      <c r="K1024">
        <v>-4</v>
      </c>
      <c r="L1024">
        <v>-3</v>
      </c>
      <c r="M1024">
        <v>-3</v>
      </c>
      <c r="N1024">
        <v>-11</v>
      </c>
      <c r="O1024">
        <v>0</v>
      </c>
      <c r="P1024">
        <v>0</v>
      </c>
      <c r="Q1024">
        <v>-3</v>
      </c>
      <c r="R1024">
        <v>-4</v>
      </c>
      <c r="S1024">
        <v>-1</v>
      </c>
      <c r="T1024">
        <v>-3</v>
      </c>
      <c r="U1024">
        <v>-5</v>
      </c>
      <c r="V1024">
        <v>-8</v>
      </c>
      <c r="W1024">
        <v>-4</v>
      </c>
      <c r="X1024">
        <v>-9</v>
      </c>
      <c r="Y1024">
        <v>-4</v>
      </c>
      <c r="Z1024">
        <v>0</v>
      </c>
      <c r="AA1024">
        <v>-5</v>
      </c>
      <c r="AB1024">
        <v>-7</v>
      </c>
      <c r="AC1024">
        <v>0</v>
      </c>
      <c r="AD1024">
        <v>0</v>
      </c>
      <c r="AE1024">
        <v>-8</v>
      </c>
      <c r="AF1024">
        <v>-6</v>
      </c>
      <c r="AG1024">
        <v>-13</v>
      </c>
      <c r="AH1024">
        <v>0</v>
      </c>
      <c r="AI1024">
        <v>-10</v>
      </c>
      <c r="AJ1024">
        <v>-6</v>
      </c>
      <c r="AK1024">
        <v>-1</v>
      </c>
      <c r="AL1024">
        <v>-23</v>
      </c>
      <c r="AM1024">
        <v>2</v>
      </c>
    </row>
    <row r="1025" spans="1:39" x14ac:dyDescent="0.3">
      <c r="A1025" s="2" t="s">
        <v>2059</v>
      </c>
      <c r="B1025" s="2" t="s">
        <v>2060</v>
      </c>
      <c r="C1025" t="s">
        <v>8</v>
      </c>
      <c r="D1025">
        <v>0</v>
      </c>
      <c r="E1025">
        <v>-10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-6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-1</v>
      </c>
      <c r="AM1025">
        <v>0</v>
      </c>
    </row>
    <row r="1026" spans="1:39" x14ac:dyDescent="0.3">
      <c r="A1026" s="2" t="s">
        <v>2061</v>
      </c>
      <c r="B1026" s="2" t="s">
        <v>2062</v>
      </c>
      <c r="C1026" t="s">
        <v>8</v>
      </c>
      <c r="D1026">
        <v>0</v>
      </c>
      <c r="E1026">
        <v>0</v>
      </c>
      <c r="F1026">
        <v>0</v>
      </c>
      <c r="G1026">
        <v>-55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-30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-2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-20</v>
      </c>
      <c r="AL1026">
        <v>0</v>
      </c>
      <c r="AM1026">
        <v>0</v>
      </c>
    </row>
    <row r="1027" spans="1:39" x14ac:dyDescent="0.3">
      <c r="A1027" s="2" t="s">
        <v>2063</v>
      </c>
      <c r="B1027" s="2" t="s">
        <v>2064</v>
      </c>
      <c r="C1027" t="s">
        <v>8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-4</v>
      </c>
      <c r="V1027">
        <v>0</v>
      </c>
      <c r="W1027">
        <v>0</v>
      </c>
      <c r="X1027">
        <v>0</v>
      </c>
      <c r="Y1027">
        <v>0</v>
      </c>
      <c r="Z1027">
        <v>-2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-4</v>
      </c>
      <c r="AK1027">
        <v>0</v>
      </c>
      <c r="AL1027">
        <v>0</v>
      </c>
      <c r="AM1027">
        <v>0</v>
      </c>
    </row>
    <row r="1028" spans="1:39" x14ac:dyDescent="0.3">
      <c r="A1028" s="2" t="s">
        <v>2065</v>
      </c>
      <c r="B1028" s="2" t="s">
        <v>2066</v>
      </c>
      <c r="C1028" t="s">
        <v>8</v>
      </c>
      <c r="D1028">
        <v>-2</v>
      </c>
      <c r="E1028">
        <v>-11</v>
      </c>
      <c r="F1028">
        <v>0</v>
      </c>
      <c r="G1028">
        <v>-10</v>
      </c>
      <c r="H1028">
        <v>-6</v>
      </c>
      <c r="I1028">
        <v>0</v>
      </c>
      <c r="J1028">
        <v>-1</v>
      </c>
      <c r="K1028">
        <v>-3</v>
      </c>
      <c r="L1028">
        <v>-10</v>
      </c>
      <c r="M1028">
        <v>-7</v>
      </c>
      <c r="N1028">
        <v>-10</v>
      </c>
      <c r="O1028">
        <v>-6</v>
      </c>
      <c r="P1028">
        <v>-3</v>
      </c>
      <c r="Q1028">
        <v>-2</v>
      </c>
      <c r="R1028">
        <v>-4</v>
      </c>
      <c r="S1028">
        <v>-1</v>
      </c>
      <c r="T1028">
        <v>-6</v>
      </c>
      <c r="U1028">
        <v>-5</v>
      </c>
      <c r="V1028">
        <v>-4</v>
      </c>
      <c r="W1028">
        <v>-5</v>
      </c>
      <c r="X1028">
        <v>-7</v>
      </c>
      <c r="Y1028">
        <v>-8</v>
      </c>
      <c r="Z1028">
        <v>-1</v>
      </c>
      <c r="AA1028">
        <v>-6</v>
      </c>
      <c r="AB1028">
        <v>-5</v>
      </c>
      <c r="AC1028">
        <v>0</v>
      </c>
      <c r="AD1028">
        <v>-11</v>
      </c>
      <c r="AE1028">
        <v>-11</v>
      </c>
      <c r="AF1028">
        <v>0</v>
      </c>
      <c r="AG1028">
        <v>-13</v>
      </c>
      <c r="AH1028">
        <v>-2</v>
      </c>
      <c r="AI1028">
        <v>-8</v>
      </c>
      <c r="AJ1028">
        <v>-6</v>
      </c>
      <c r="AK1028">
        <v>-4</v>
      </c>
      <c r="AL1028">
        <v>0</v>
      </c>
      <c r="AM1028">
        <v>0</v>
      </c>
    </row>
    <row r="1029" spans="1:39" x14ac:dyDescent="0.3">
      <c r="A1029" s="2" t="s">
        <v>2067</v>
      </c>
      <c r="B1029" s="2" t="s">
        <v>2068</v>
      </c>
      <c r="C1029" t="s">
        <v>8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-10</v>
      </c>
      <c r="Q1029">
        <v>0</v>
      </c>
      <c r="R1029">
        <v>0</v>
      </c>
      <c r="S1029">
        <v>0</v>
      </c>
      <c r="T1029">
        <v>-8</v>
      </c>
      <c r="U1029">
        <v>0</v>
      </c>
      <c r="V1029">
        <v>0</v>
      </c>
      <c r="W1029">
        <v>0</v>
      </c>
      <c r="X1029">
        <v>0</v>
      </c>
      <c r="Y1029">
        <v>-6</v>
      </c>
      <c r="Z1029">
        <v>0</v>
      </c>
      <c r="AA1029">
        <v>0</v>
      </c>
      <c r="AB1029">
        <v>0</v>
      </c>
      <c r="AC1029">
        <v>-6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-25</v>
      </c>
      <c r="AJ1029">
        <v>-4</v>
      </c>
      <c r="AK1029">
        <v>0</v>
      </c>
      <c r="AL1029">
        <v>0</v>
      </c>
      <c r="AM1029">
        <v>0</v>
      </c>
    </row>
    <row r="1030" spans="1:39" x14ac:dyDescent="0.3">
      <c r="A1030" s="2" t="s">
        <v>2069</v>
      </c>
      <c r="B1030" s="2" t="s">
        <v>2070</v>
      </c>
      <c r="C1030" t="s">
        <v>8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-10</v>
      </c>
      <c r="N1030">
        <v>0</v>
      </c>
      <c r="O1030">
        <v>0</v>
      </c>
      <c r="P1030">
        <v>0</v>
      </c>
      <c r="Q1030">
        <v>-3</v>
      </c>
      <c r="R1030">
        <v>0</v>
      </c>
      <c r="S1030">
        <v>-2</v>
      </c>
      <c r="T1030">
        <v>-2</v>
      </c>
      <c r="U1030">
        <v>0</v>
      </c>
      <c r="V1030">
        <v>0</v>
      </c>
      <c r="W1030">
        <v>-2</v>
      </c>
      <c r="X1030">
        <v>-5</v>
      </c>
      <c r="Y1030">
        <v>0</v>
      </c>
      <c r="Z1030">
        <v>0</v>
      </c>
      <c r="AA1030">
        <v>0</v>
      </c>
      <c r="AB1030">
        <v>0</v>
      </c>
      <c r="AC1030">
        <v>-10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-6</v>
      </c>
      <c r="AL1030">
        <v>0</v>
      </c>
      <c r="AM1030">
        <v>0</v>
      </c>
    </row>
    <row r="1031" spans="1:39" x14ac:dyDescent="0.3">
      <c r="A1031" s="2" t="s">
        <v>2071</v>
      </c>
      <c r="B1031" s="2" t="s">
        <v>2072</v>
      </c>
      <c r="C1031" t="s">
        <v>8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-20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-2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</row>
    <row r="1032" spans="1:39" x14ac:dyDescent="0.3">
      <c r="A1032" s="2" t="s">
        <v>2073</v>
      </c>
      <c r="B1032" s="2" t="s">
        <v>2074</v>
      </c>
      <c r="C1032" t="s">
        <v>8</v>
      </c>
      <c r="D1032">
        <v>0</v>
      </c>
      <c r="E1032">
        <v>0</v>
      </c>
      <c r="F1032">
        <v>-40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-100</v>
      </c>
      <c r="AI1032">
        <v>0</v>
      </c>
      <c r="AJ1032">
        <v>0</v>
      </c>
      <c r="AK1032">
        <v>0</v>
      </c>
      <c r="AL1032">
        <v>0</v>
      </c>
      <c r="AM1032">
        <v>0</v>
      </c>
    </row>
    <row r="1033" spans="1:39" x14ac:dyDescent="0.3">
      <c r="A1033" s="2" t="s">
        <v>2075</v>
      </c>
      <c r="B1033" s="2" t="s">
        <v>2076</v>
      </c>
      <c r="C1033" t="s">
        <v>8</v>
      </c>
      <c r="D1033">
        <v>-60</v>
      </c>
      <c r="E1033">
        <v>-740</v>
      </c>
      <c r="F1033">
        <v>-640</v>
      </c>
      <c r="G1033">
        <v>0</v>
      </c>
      <c r="H1033">
        <v>0</v>
      </c>
      <c r="I1033">
        <v>-160</v>
      </c>
      <c r="J1033">
        <v>-134</v>
      </c>
      <c r="K1033">
        <v>-74</v>
      </c>
      <c r="L1033">
        <v>-4</v>
      </c>
      <c r="M1033">
        <v>-36</v>
      </c>
      <c r="N1033">
        <v>-208</v>
      </c>
      <c r="O1033">
        <v>-10</v>
      </c>
      <c r="P1033">
        <v>-720</v>
      </c>
      <c r="Q1033">
        <v>-1269</v>
      </c>
      <c r="R1033">
        <v>0</v>
      </c>
      <c r="S1033">
        <v>0</v>
      </c>
      <c r="T1033">
        <v>-20</v>
      </c>
      <c r="U1033">
        <v>-50</v>
      </c>
      <c r="V1033">
        <v>-50</v>
      </c>
      <c r="W1033">
        <v>-90</v>
      </c>
      <c r="X1033">
        <v>-80</v>
      </c>
      <c r="Y1033">
        <v>0</v>
      </c>
      <c r="Z1033">
        <v>0</v>
      </c>
      <c r="AA1033">
        <v>-28</v>
      </c>
      <c r="AB1033">
        <v>-340</v>
      </c>
      <c r="AC1033">
        <v>-680</v>
      </c>
      <c r="AD1033">
        <v>-47</v>
      </c>
      <c r="AE1033">
        <v>-100</v>
      </c>
      <c r="AF1033">
        <v>-62</v>
      </c>
      <c r="AG1033">
        <v>-350</v>
      </c>
      <c r="AH1033">
        <v>-270</v>
      </c>
      <c r="AI1033">
        <v>-240</v>
      </c>
      <c r="AJ1033">
        <v>-160</v>
      </c>
      <c r="AK1033">
        <v>-35</v>
      </c>
      <c r="AL1033">
        <v>-4</v>
      </c>
      <c r="AM1033">
        <v>-20</v>
      </c>
    </row>
    <row r="1034" spans="1:39" x14ac:dyDescent="0.3">
      <c r="A1034" s="2" t="s">
        <v>2077</v>
      </c>
      <c r="B1034" s="2" t="s">
        <v>2078</v>
      </c>
      <c r="C1034" t="s">
        <v>8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-5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-3</v>
      </c>
      <c r="AK1034">
        <v>0</v>
      </c>
      <c r="AL1034">
        <v>0</v>
      </c>
      <c r="AM1034">
        <v>0</v>
      </c>
    </row>
    <row r="1035" spans="1:39" x14ac:dyDescent="0.3">
      <c r="A1035" s="2" t="s">
        <v>2079</v>
      </c>
      <c r="B1035" s="2" t="s">
        <v>2080</v>
      </c>
      <c r="C1035" t="s">
        <v>8</v>
      </c>
      <c r="D1035">
        <v>-6</v>
      </c>
      <c r="E1035">
        <v>0</v>
      </c>
      <c r="F1035">
        <v>0</v>
      </c>
      <c r="G1035">
        <v>0</v>
      </c>
      <c r="H1035">
        <v>-1</v>
      </c>
      <c r="I1035">
        <v>-1</v>
      </c>
      <c r="J1035">
        <v>-1</v>
      </c>
      <c r="K1035">
        <v>0</v>
      </c>
      <c r="L1035">
        <v>0</v>
      </c>
      <c r="M1035">
        <v>-3</v>
      </c>
      <c r="N1035">
        <v>-3</v>
      </c>
      <c r="O1035">
        <v>0</v>
      </c>
      <c r="P1035">
        <v>0</v>
      </c>
      <c r="Q1035">
        <v>-2</v>
      </c>
      <c r="R1035">
        <v>0</v>
      </c>
      <c r="S1035">
        <v>-1</v>
      </c>
      <c r="T1035">
        <v>-3</v>
      </c>
      <c r="U1035">
        <v>-1</v>
      </c>
      <c r="V1035">
        <v>-5</v>
      </c>
      <c r="W1035">
        <v>0</v>
      </c>
      <c r="X1035">
        <v>0</v>
      </c>
      <c r="Y1035">
        <v>-2</v>
      </c>
      <c r="Z1035">
        <v>0</v>
      </c>
      <c r="AA1035">
        <v>0</v>
      </c>
      <c r="AB1035">
        <v>-4</v>
      </c>
      <c r="AC1035">
        <v>0</v>
      </c>
      <c r="AD1035">
        <v>-1</v>
      </c>
      <c r="AE1035">
        <v>-1</v>
      </c>
      <c r="AF1035">
        <v>0</v>
      </c>
      <c r="AG1035">
        <v>0</v>
      </c>
      <c r="AH1035">
        <v>0</v>
      </c>
      <c r="AI1035">
        <v>0</v>
      </c>
      <c r="AJ1035">
        <v>-1</v>
      </c>
      <c r="AK1035">
        <v>0</v>
      </c>
      <c r="AL1035">
        <v>-1</v>
      </c>
      <c r="AM1035">
        <v>0</v>
      </c>
    </row>
    <row r="1036" spans="1:39" x14ac:dyDescent="0.3">
      <c r="A1036" s="2" t="s">
        <v>2081</v>
      </c>
      <c r="B1036" s="2" t="s">
        <v>2082</v>
      </c>
      <c r="C1036" t="s">
        <v>8</v>
      </c>
      <c r="D1036">
        <v>0</v>
      </c>
      <c r="E1036">
        <v>0</v>
      </c>
      <c r="F1036">
        <v>-60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-12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-2</v>
      </c>
      <c r="Y1036">
        <v>0</v>
      </c>
      <c r="Z1036">
        <v>-24</v>
      </c>
      <c r="AA1036">
        <v>-14</v>
      </c>
      <c r="AB1036">
        <v>-28</v>
      </c>
      <c r="AC1036">
        <v>0</v>
      </c>
      <c r="AD1036">
        <v>-30</v>
      </c>
      <c r="AE1036">
        <v>0</v>
      </c>
      <c r="AF1036">
        <v>-20</v>
      </c>
      <c r="AG1036">
        <v>-15</v>
      </c>
      <c r="AH1036">
        <v>0</v>
      </c>
      <c r="AI1036">
        <v>0</v>
      </c>
      <c r="AJ1036">
        <v>0</v>
      </c>
      <c r="AK1036">
        <v>-10</v>
      </c>
      <c r="AL1036">
        <v>0</v>
      </c>
      <c r="AM1036">
        <v>0</v>
      </c>
    </row>
    <row r="1037" spans="1:39" x14ac:dyDescent="0.3">
      <c r="A1037" s="2" t="s">
        <v>2083</v>
      </c>
      <c r="B1037" s="2" t="s">
        <v>2084</v>
      </c>
      <c r="C1037" t="s">
        <v>8</v>
      </c>
      <c r="D1037">
        <v>0</v>
      </c>
      <c r="E1037">
        <v>-4</v>
      </c>
      <c r="F1037">
        <v>0</v>
      </c>
      <c r="G1037">
        <v>0</v>
      </c>
      <c r="H1037">
        <v>0</v>
      </c>
      <c r="I1037">
        <v>-7</v>
      </c>
      <c r="J1037">
        <v>0</v>
      </c>
      <c r="K1037">
        <v>-2</v>
      </c>
      <c r="L1037">
        <v>-6</v>
      </c>
      <c r="M1037">
        <v>0</v>
      </c>
      <c r="N1037">
        <v>0</v>
      </c>
      <c r="O1037">
        <v>-4</v>
      </c>
      <c r="P1037">
        <v>0</v>
      </c>
      <c r="Q1037">
        <v>-6</v>
      </c>
      <c r="R1037">
        <v>-1</v>
      </c>
      <c r="S1037">
        <v>0</v>
      </c>
      <c r="T1037">
        <v>0</v>
      </c>
      <c r="U1037">
        <v>0</v>
      </c>
      <c r="V1037">
        <v>0</v>
      </c>
      <c r="W1037">
        <v>-7</v>
      </c>
      <c r="X1037">
        <v>0</v>
      </c>
      <c r="Y1037">
        <v>0</v>
      </c>
      <c r="Z1037">
        <v>-7</v>
      </c>
      <c r="AA1037">
        <v>0</v>
      </c>
      <c r="AB1037">
        <v>0</v>
      </c>
      <c r="AC1037">
        <v>0</v>
      </c>
      <c r="AD1037">
        <v>-6</v>
      </c>
      <c r="AE1037">
        <v>-5</v>
      </c>
      <c r="AF1037">
        <v>0</v>
      </c>
      <c r="AG1037">
        <v>0</v>
      </c>
      <c r="AH1037">
        <v>0</v>
      </c>
      <c r="AI1037">
        <v>-8</v>
      </c>
      <c r="AJ1037">
        <v>-6</v>
      </c>
      <c r="AK1037">
        <v>0</v>
      </c>
      <c r="AL1037">
        <v>0</v>
      </c>
      <c r="AM1037">
        <v>0</v>
      </c>
    </row>
    <row r="1038" spans="1:39" x14ac:dyDescent="0.3">
      <c r="A1038" s="2" t="s">
        <v>2085</v>
      </c>
      <c r="B1038" s="2" t="s">
        <v>2086</v>
      </c>
      <c r="C1038" t="s">
        <v>8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-8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-18</v>
      </c>
    </row>
    <row r="1039" spans="1:39" x14ac:dyDescent="0.3">
      <c r="A1039" s="2" t="s">
        <v>2087</v>
      </c>
      <c r="B1039" s="2" t="s">
        <v>2088</v>
      </c>
      <c r="C1039" t="s">
        <v>8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-30</v>
      </c>
      <c r="AJ1039">
        <v>0</v>
      </c>
      <c r="AK1039">
        <v>0</v>
      </c>
      <c r="AL1039">
        <v>0</v>
      </c>
      <c r="AM1039">
        <v>0</v>
      </c>
    </row>
    <row r="1040" spans="1:39" x14ac:dyDescent="0.3">
      <c r="A1040" s="2" t="s">
        <v>2089</v>
      </c>
      <c r="B1040" s="2" t="s">
        <v>2090</v>
      </c>
      <c r="C1040" t="s">
        <v>8</v>
      </c>
      <c r="D1040">
        <v>0</v>
      </c>
      <c r="E1040">
        <v>-1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-1</v>
      </c>
      <c r="AK1040">
        <v>0</v>
      </c>
      <c r="AL1040">
        <v>0</v>
      </c>
      <c r="AM1040">
        <v>0</v>
      </c>
    </row>
    <row r="1041" spans="1:39" x14ac:dyDescent="0.3">
      <c r="A1041" s="2" t="s">
        <v>2091</v>
      </c>
      <c r="B1041" s="2" t="s">
        <v>2092</v>
      </c>
      <c r="C1041" t="s">
        <v>8</v>
      </c>
      <c r="D1041">
        <v>0</v>
      </c>
      <c r="E1041">
        <v>0</v>
      </c>
      <c r="F1041">
        <v>-90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-40</v>
      </c>
      <c r="R1041">
        <v>0</v>
      </c>
      <c r="S1041">
        <v>0</v>
      </c>
      <c r="T1041">
        <v>0</v>
      </c>
      <c r="U1041">
        <v>-10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-50</v>
      </c>
      <c r="AJ1041">
        <v>0</v>
      </c>
      <c r="AK1041">
        <v>0</v>
      </c>
      <c r="AL1041">
        <v>0</v>
      </c>
      <c r="AM1041">
        <v>0</v>
      </c>
    </row>
    <row r="1042" spans="1:39" x14ac:dyDescent="0.3">
      <c r="A1042" s="2" t="s">
        <v>2093</v>
      </c>
      <c r="B1042" s="2" t="s">
        <v>2094</v>
      </c>
      <c r="C1042" t="s">
        <v>8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-1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</row>
    <row r="1043" spans="1:39" x14ac:dyDescent="0.3">
      <c r="A1043" s="2" t="s">
        <v>2095</v>
      </c>
      <c r="B1043" s="2" t="s">
        <v>2096</v>
      </c>
      <c r="C1043" t="s">
        <v>8</v>
      </c>
      <c r="D1043">
        <v>-178</v>
      </c>
      <c r="E1043">
        <v>-140</v>
      </c>
      <c r="F1043">
        <v>-720</v>
      </c>
      <c r="G1043">
        <v>-30</v>
      </c>
      <c r="H1043">
        <v>0</v>
      </c>
      <c r="I1043">
        <v>-8</v>
      </c>
      <c r="J1043">
        <v>0</v>
      </c>
      <c r="K1043">
        <v>-20</v>
      </c>
      <c r="L1043">
        <v>-36</v>
      </c>
      <c r="M1043">
        <v>-8</v>
      </c>
      <c r="N1043">
        <v>0</v>
      </c>
      <c r="O1043">
        <v>0</v>
      </c>
      <c r="P1043">
        <v>-70</v>
      </c>
      <c r="Q1043">
        <v>-110</v>
      </c>
      <c r="R1043">
        <v>0</v>
      </c>
      <c r="S1043">
        <v>-108</v>
      </c>
      <c r="T1043">
        <v>0</v>
      </c>
      <c r="U1043">
        <v>-20</v>
      </c>
      <c r="V1043">
        <v>-20</v>
      </c>
      <c r="W1043">
        <v>0</v>
      </c>
      <c r="X1043">
        <v>-20</v>
      </c>
      <c r="Y1043">
        <v>0</v>
      </c>
      <c r="Z1043">
        <v>0</v>
      </c>
      <c r="AA1043">
        <v>-9</v>
      </c>
      <c r="AB1043">
        <v>0</v>
      </c>
      <c r="AC1043">
        <v>-490</v>
      </c>
      <c r="AD1043">
        <v>-80</v>
      </c>
      <c r="AE1043">
        <v>0</v>
      </c>
      <c r="AF1043">
        <v>-28</v>
      </c>
      <c r="AG1043">
        <v>-14</v>
      </c>
      <c r="AH1043">
        <v>-20</v>
      </c>
      <c r="AI1043">
        <v>0</v>
      </c>
      <c r="AJ1043">
        <v>0</v>
      </c>
      <c r="AK1043">
        <v>-66</v>
      </c>
      <c r="AL1043">
        <v>-30</v>
      </c>
      <c r="AM1043">
        <v>0</v>
      </c>
    </row>
    <row r="1044" spans="1:39" x14ac:dyDescent="0.3">
      <c r="A1044" s="2" t="s">
        <v>2097</v>
      </c>
      <c r="B1044" s="2" t="s">
        <v>2098</v>
      </c>
      <c r="C1044" t="s">
        <v>8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-3</v>
      </c>
      <c r="AI1044">
        <v>0</v>
      </c>
      <c r="AJ1044">
        <v>0</v>
      </c>
      <c r="AK1044">
        <v>0</v>
      </c>
      <c r="AL1044">
        <v>0</v>
      </c>
      <c r="AM1044">
        <v>0</v>
      </c>
    </row>
    <row r="1045" spans="1:39" x14ac:dyDescent="0.3">
      <c r="A1045" s="2" t="s">
        <v>2099</v>
      </c>
      <c r="B1045" s="2" t="s">
        <v>2100</v>
      </c>
      <c r="C1045" t="s">
        <v>130</v>
      </c>
      <c r="D1045">
        <v>0</v>
      </c>
      <c r="E1045">
        <v>0</v>
      </c>
      <c r="F1045">
        <v>-56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-20</v>
      </c>
      <c r="AA1045">
        <v>-20</v>
      </c>
      <c r="AB1045">
        <v>-10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-50</v>
      </c>
      <c r="AJ1045">
        <v>0</v>
      </c>
      <c r="AK1045">
        <v>0</v>
      </c>
      <c r="AL1045">
        <v>0</v>
      </c>
      <c r="AM1045">
        <v>0</v>
      </c>
    </row>
    <row r="1046" spans="1:39" x14ac:dyDescent="0.3">
      <c r="A1046" s="2" t="s">
        <v>2101</v>
      </c>
      <c r="B1046" s="2" t="s">
        <v>2102</v>
      </c>
      <c r="C1046" t="s">
        <v>8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-4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-4</v>
      </c>
      <c r="AE1046">
        <v>-2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</row>
    <row r="1047" spans="1:39" x14ac:dyDescent="0.3">
      <c r="A1047" s="2" t="s">
        <v>2103</v>
      </c>
      <c r="B1047" s="2" t="s">
        <v>2104</v>
      </c>
      <c r="C1047" t="s">
        <v>8</v>
      </c>
      <c r="D1047">
        <v>-3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-18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-8</v>
      </c>
      <c r="AJ1047">
        <v>0</v>
      </c>
      <c r="AK1047">
        <v>0</v>
      </c>
      <c r="AL1047">
        <v>0</v>
      </c>
      <c r="AM1047">
        <v>0</v>
      </c>
    </row>
    <row r="1048" spans="1:39" x14ac:dyDescent="0.3">
      <c r="A1048" s="2" t="s">
        <v>2105</v>
      </c>
      <c r="B1048" s="2" t="s">
        <v>2106</v>
      </c>
      <c r="C1048" t="s">
        <v>8</v>
      </c>
      <c r="D1048">
        <v>-737843</v>
      </c>
      <c r="E1048">
        <v>-919728</v>
      </c>
      <c r="F1048">
        <v>-756709</v>
      </c>
      <c r="G1048">
        <v>-428991</v>
      </c>
      <c r="H1048">
        <v>-764607</v>
      </c>
      <c r="I1048">
        <v>-878788</v>
      </c>
      <c r="J1048">
        <v>-958040</v>
      </c>
      <c r="K1048">
        <v>0</v>
      </c>
      <c r="L1048">
        <v>-2083330</v>
      </c>
      <c r="M1048">
        <v>-1157449</v>
      </c>
      <c r="N1048">
        <v>-689787</v>
      </c>
      <c r="O1048">
        <v>-552552</v>
      </c>
      <c r="P1048">
        <v>-580753</v>
      </c>
      <c r="Q1048">
        <v>0</v>
      </c>
      <c r="R1048">
        <v>-1516645</v>
      </c>
      <c r="S1048">
        <v>-564968</v>
      </c>
      <c r="T1048">
        <v>-1101641</v>
      </c>
      <c r="U1048">
        <v>-747121</v>
      </c>
      <c r="V1048">
        <v>-712159</v>
      </c>
      <c r="W1048">
        <v>-1008062</v>
      </c>
      <c r="X1048">
        <v>-749007</v>
      </c>
      <c r="Y1048">
        <v>-747689</v>
      </c>
      <c r="Z1048">
        <v>-793807</v>
      </c>
      <c r="AA1048">
        <v>-555822</v>
      </c>
      <c r="AB1048">
        <v>-668397</v>
      </c>
      <c r="AC1048">
        <v>-821779</v>
      </c>
      <c r="AD1048">
        <v>-539402</v>
      </c>
      <c r="AE1048">
        <v>-966456</v>
      </c>
      <c r="AF1048">
        <v>-990249</v>
      </c>
      <c r="AG1048">
        <v>-717322</v>
      </c>
      <c r="AH1048">
        <v>-897101</v>
      </c>
      <c r="AI1048">
        <v>-819881</v>
      </c>
      <c r="AJ1048">
        <v>-857572</v>
      </c>
      <c r="AK1048">
        <v>-777131</v>
      </c>
      <c r="AL1048">
        <v>-543925</v>
      </c>
      <c r="AM1048">
        <v>-536063</v>
      </c>
    </row>
    <row r="1049" spans="1:39" x14ac:dyDescent="0.3">
      <c r="A1049" s="2" t="s">
        <v>2107</v>
      </c>
      <c r="B1049" s="2" t="s">
        <v>2108</v>
      </c>
      <c r="C1049" t="s">
        <v>8</v>
      </c>
      <c r="D1049">
        <v>-530897</v>
      </c>
      <c r="E1049">
        <v>-533982</v>
      </c>
      <c r="F1049">
        <v>-665574</v>
      </c>
      <c r="G1049">
        <v>-391446</v>
      </c>
      <c r="H1049">
        <v>-734539</v>
      </c>
      <c r="I1049">
        <v>-591602</v>
      </c>
      <c r="J1049">
        <v>-441588</v>
      </c>
      <c r="K1049">
        <v>0</v>
      </c>
      <c r="L1049">
        <v>-1517503</v>
      </c>
      <c r="M1049">
        <v>-703242</v>
      </c>
      <c r="N1049">
        <v>-510814</v>
      </c>
      <c r="O1049">
        <v>-442167</v>
      </c>
      <c r="P1049">
        <v>-576105</v>
      </c>
      <c r="Q1049">
        <v>0</v>
      </c>
      <c r="R1049">
        <v>-1354522</v>
      </c>
      <c r="S1049">
        <v>-678505</v>
      </c>
      <c r="T1049">
        <v>-1124917</v>
      </c>
      <c r="U1049">
        <v>-627857</v>
      </c>
      <c r="V1049">
        <v>-715291</v>
      </c>
      <c r="W1049">
        <v>-808964</v>
      </c>
      <c r="X1049">
        <v>-794741</v>
      </c>
      <c r="Y1049">
        <v>-795272</v>
      </c>
      <c r="Z1049">
        <v>-705773</v>
      </c>
      <c r="AA1049">
        <v>-583368</v>
      </c>
      <c r="AB1049">
        <v>-738038</v>
      </c>
      <c r="AC1049">
        <v>-837786</v>
      </c>
      <c r="AD1049">
        <v>-844945</v>
      </c>
      <c r="AE1049">
        <v>-999141</v>
      </c>
      <c r="AF1049">
        <v>-1409050</v>
      </c>
      <c r="AG1049">
        <v>-878305</v>
      </c>
      <c r="AH1049">
        <v>-1134392</v>
      </c>
      <c r="AI1049">
        <v>-979280</v>
      </c>
      <c r="AJ1049">
        <v>-954483</v>
      </c>
      <c r="AK1049">
        <v>-1045986</v>
      </c>
      <c r="AL1049">
        <v>-689732</v>
      </c>
      <c r="AM1049">
        <v>-659661</v>
      </c>
    </row>
    <row r="1050" spans="1:39" x14ac:dyDescent="0.3">
      <c r="A1050" s="2" t="s">
        <v>2109</v>
      </c>
      <c r="B1050" s="2" t="s">
        <v>2110</v>
      </c>
      <c r="C1050" t="s">
        <v>8</v>
      </c>
      <c r="D1050">
        <v>-100800</v>
      </c>
      <c r="E1050">
        <v>-97115</v>
      </c>
      <c r="F1050">
        <v>-113549</v>
      </c>
      <c r="G1050">
        <v>-60065</v>
      </c>
      <c r="H1050">
        <v>-106126</v>
      </c>
      <c r="I1050">
        <v>-88532</v>
      </c>
      <c r="J1050">
        <v>-76234</v>
      </c>
      <c r="K1050">
        <v>0</v>
      </c>
      <c r="L1050">
        <v>-261440</v>
      </c>
      <c r="M1050">
        <v>-115265</v>
      </c>
      <c r="N1050">
        <v>-111636</v>
      </c>
      <c r="O1050">
        <v>-104736</v>
      </c>
      <c r="P1050">
        <v>-110632</v>
      </c>
      <c r="Q1050">
        <v>0</v>
      </c>
      <c r="R1050">
        <v>-153520</v>
      </c>
      <c r="S1050">
        <v>-54670</v>
      </c>
      <c r="T1050">
        <v>-102934</v>
      </c>
      <c r="U1050">
        <v>-74914</v>
      </c>
      <c r="V1050">
        <v>-87130</v>
      </c>
      <c r="W1050">
        <v>-79008</v>
      </c>
      <c r="X1050">
        <v>-96176</v>
      </c>
      <c r="Y1050">
        <v>-96190</v>
      </c>
      <c r="Z1050">
        <v>-116872</v>
      </c>
      <c r="AA1050">
        <v>-109545</v>
      </c>
      <c r="AB1050">
        <v>-100756</v>
      </c>
      <c r="AC1050">
        <v>-70438</v>
      </c>
      <c r="AD1050">
        <v>-93566</v>
      </c>
      <c r="AE1050">
        <v>-134878</v>
      </c>
      <c r="AF1050">
        <v>-42568.6</v>
      </c>
      <c r="AG1050">
        <v>-39763</v>
      </c>
      <c r="AH1050">
        <v>-23958</v>
      </c>
      <c r="AI1050">
        <v>-86206</v>
      </c>
      <c r="AJ1050">
        <v>-53580</v>
      </c>
      <c r="AK1050">
        <v>-53500</v>
      </c>
      <c r="AL1050">
        <v>-78380</v>
      </c>
      <c r="AM1050">
        <v>-12752</v>
      </c>
    </row>
    <row r="1051" spans="1:39" x14ac:dyDescent="0.3">
      <c r="A1051" s="2" t="s">
        <v>2111</v>
      </c>
      <c r="B1051" s="2" t="s">
        <v>2112</v>
      </c>
      <c r="C1051" t="s">
        <v>8</v>
      </c>
      <c r="D1051">
        <v>-19411</v>
      </c>
      <c r="E1051">
        <v>-23577</v>
      </c>
      <c r="F1051">
        <v>-25782</v>
      </c>
      <c r="G1051">
        <v>-10766</v>
      </c>
      <c r="H1051">
        <v>-23413</v>
      </c>
      <c r="I1051">
        <v>-13717</v>
      </c>
      <c r="J1051">
        <v>-8994</v>
      </c>
      <c r="K1051">
        <v>-21180</v>
      </c>
      <c r="L1051">
        <v>-23168</v>
      </c>
      <c r="M1051">
        <v>-26076</v>
      </c>
      <c r="N1051">
        <v>-14737</v>
      </c>
      <c r="O1051">
        <v>-14158</v>
      </c>
      <c r="P1051">
        <v>-12882</v>
      </c>
      <c r="Q1051">
        <v>-15075</v>
      </c>
      <c r="R1051">
        <v>-14034</v>
      </c>
      <c r="S1051">
        <v>-6758</v>
      </c>
      <c r="T1051">
        <v>-7372</v>
      </c>
      <c r="U1051">
        <v>-8880</v>
      </c>
      <c r="V1051">
        <v>-10098</v>
      </c>
      <c r="W1051">
        <v>-6087</v>
      </c>
      <c r="X1051">
        <v>-13223</v>
      </c>
      <c r="Y1051">
        <v>-17095</v>
      </c>
      <c r="Z1051">
        <v>-16095</v>
      </c>
      <c r="AA1051">
        <v>-14766</v>
      </c>
      <c r="AB1051">
        <v>-20979</v>
      </c>
      <c r="AC1051">
        <v>-17452</v>
      </c>
      <c r="AD1051">
        <v>-16597</v>
      </c>
      <c r="AE1051">
        <v>-5389</v>
      </c>
      <c r="AF1051">
        <v>-26724</v>
      </c>
      <c r="AG1051">
        <v>-19362</v>
      </c>
      <c r="AH1051">
        <v>-10193</v>
      </c>
      <c r="AI1051">
        <v>0</v>
      </c>
      <c r="AJ1051">
        <v>0</v>
      </c>
      <c r="AK1051">
        <v>0</v>
      </c>
      <c r="AL1051">
        <v>-12662</v>
      </c>
      <c r="AM1051">
        <v>-5148</v>
      </c>
    </row>
    <row r="1052" spans="1:39" x14ac:dyDescent="0.3">
      <c r="A1052" s="2" t="s">
        <v>2113</v>
      </c>
      <c r="B1052" s="2" t="s">
        <v>2114</v>
      </c>
      <c r="C1052" t="s">
        <v>8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-1</v>
      </c>
      <c r="AE1052">
        <v>-1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-1</v>
      </c>
    </row>
    <row r="1053" spans="1:39" x14ac:dyDescent="0.3">
      <c r="A1053" s="2" t="s">
        <v>2115</v>
      </c>
      <c r="B1053" s="2" t="s">
        <v>2116</v>
      </c>
      <c r="C1053" t="s">
        <v>8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-2</v>
      </c>
    </row>
    <row r="1054" spans="1:39" x14ac:dyDescent="0.3">
      <c r="A1054" s="2" t="s">
        <v>2117</v>
      </c>
      <c r="B1054" s="2" t="s">
        <v>2118</v>
      </c>
      <c r="C1054" t="s">
        <v>8</v>
      </c>
      <c r="D1054">
        <v>-10</v>
      </c>
      <c r="E1054">
        <v>0</v>
      </c>
      <c r="F1054">
        <v>0</v>
      </c>
      <c r="G1054">
        <v>-70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-60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</row>
    <row r="1055" spans="1:39" x14ac:dyDescent="0.3">
      <c r="A1055" s="2" t="s">
        <v>2119</v>
      </c>
      <c r="B1055" s="2" t="s">
        <v>2120</v>
      </c>
      <c r="C1055" t="s">
        <v>8</v>
      </c>
      <c r="D1055">
        <v>0</v>
      </c>
      <c r="E1055">
        <v>0</v>
      </c>
      <c r="F1055">
        <v>-4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-6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-3</v>
      </c>
      <c r="AA1055">
        <v>0</v>
      </c>
      <c r="AB1055">
        <v>0</v>
      </c>
      <c r="AC1055">
        <v>-1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</row>
    <row r="1056" spans="1:39" x14ac:dyDescent="0.3">
      <c r="A1056" s="2" t="s">
        <v>2121</v>
      </c>
      <c r="B1056" s="2" t="s">
        <v>2122</v>
      </c>
      <c r="C1056" t="s">
        <v>8</v>
      </c>
      <c r="D1056">
        <v>0</v>
      </c>
      <c r="E1056">
        <v>-170</v>
      </c>
      <c r="F1056">
        <v>-156</v>
      </c>
      <c r="G1056">
        <v>0</v>
      </c>
      <c r="H1056">
        <v>0</v>
      </c>
      <c r="I1056">
        <v>0</v>
      </c>
      <c r="J1056">
        <v>0</v>
      </c>
      <c r="K1056">
        <v>-30</v>
      </c>
      <c r="L1056">
        <v>-20</v>
      </c>
      <c r="M1056">
        <v>0</v>
      </c>
      <c r="N1056">
        <v>-44</v>
      </c>
      <c r="O1056">
        <v>0</v>
      </c>
      <c r="P1056">
        <v>-90</v>
      </c>
      <c r="Q1056">
        <v>-100</v>
      </c>
      <c r="R1056">
        <v>0</v>
      </c>
      <c r="S1056">
        <v>-20</v>
      </c>
      <c r="T1056">
        <v>0</v>
      </c>
      <c r="U1056">
        <v>-20</v>
      </c>
      <c r="V1056">
        <v>0</v>
      </c>
      <c r="W1056">
        <v>-6</v>
      </c>
      <c r="X1056">
        <v>0</v>
      </c>
      <c r="Y1056">
        <v>0</v>
      </c>
      <c r="Z1056">
        <v>-10</v>
      </c>
      <c r="AA1056">
        <v>0</v>
      </c>
      <c r="AB1056">
        <v>-68</v>
      </c>
      <c r="AC1056">
        <v>-70</v>
      </c>
      <c r="AD1056">
        <v>-10</v>
      </c>
      <c r="AE1056">
        <v>-4</v>
      </c>
      <c r="AF1056">
        <v>0</v>
      </c>
      <c r="AG1056">
        <v>-80</v>
      </c>
      <c r="AH1056">
        <v>0</v>
      </c>
      <c r="AI1056">
        <v>0</v>
      </c>
      <c r="AJ1056">
        <v>-10</v>
      </c>
      <c r="AK1056">
        <v>0</v>
      </c>
      <c r="AL1056">
        <v>-20</v>
      </c>
      <c r="AM1056">
        <v>0</v>
      </c>
    </row>
    <row r="1057" spans="1:39" x14ac:dyDescent="0.3">
      <c r="A1057" s="2" t="s">
        <v>2123</v>
      </c>
      <c r="B1057" s="2" t="s">
        <v>2124</v>
      </c>
      <c r="C1057" t="s">
        <v>8</v>
      </c>
      <c r="D1057">
        <v>0</v>
      </c>
      <c r="E1057">
        <v>0</v>
      </c>
      <c r="F1057">
        <v>-10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-10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-10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-8</v>
      </c>
      <c r="AJ1057">
        <v>-13</v>
      </c>
      <c r="AK1057">
        <v>0</v>
      </c>
      <c r="AL1057">
        <v>0</v>
      </c>
      <c r="AM1057">
        <v>0</v>
      </c>
    </row>
    <row r="1058" spans="1:39" x14ac:dyDescent="0.3">
      <c r="A1058" s="2" t="s">
        <v>2125</v>
      </c>
      <c r="B1058" s="2" t="s">
        <v>2126</v>
      </c>
      <c r="C1058" t="s">
        <v>8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-4</v>
      </c>
      <c r="P1058">
        <v>0</v>
      </c>
      <c r="Q1058">
        <v>-5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-2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</row>
    <row r="1059" spans="1:39" x14ac:dyDescent="0.3">
      <c r="A1059" s="2" t="s">
        <v>2127</v>
      </c>
      <c r="B1059" s="2" t="s">
        <v>2128</v>
      </c>
      <c r="C1059" t="s">
        <v>8</v>
      </c>
      <c r="D1059">
        <v>0</v>
      </c>
      <c r="E1059">
        <v>0</v>
      </c>
      <c r="F1059">
        <v>-100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-120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</row>
    <row r="1060" spans="1:39" x14ac:dyDescent="0.3">
      <c r="A1060" s="2" t="s">
        <v>2129</v>
      </c>
      <c r="B1060" s="2" t="s">
        <v>2130</v>
      </c>
      <c r="C1060" t="s">
        <v>8</v>
      </c>
      <c r="D1060">
        <v>0</v>
      </c>
      <c r="E1060">
        <v>0</v>
      </c>
      <c r="F1060">
        <v>-50</v>
      </c>
      <c r="G1060">
        <v>0</v>
      </c>
      <c r="H1060">
        <v>0</v>
      </c>
      <c r="I1060">
        <v>-20</v>
      </c>
      <c r="J1060">
        <v>-16</v>
      </c>
      <c r="K1060">
        <v>-30</v>
      </c>
      <c r="L1060">
        <v>-20</v>
      </c>
      <c r="M1060">
        <v>-16</v>
      </c>
      <c r="N1060">
        <v>-20</v>
      </c>
      <c r="O1060">
        <v>0</v>
      </c>
      <c r="P1060">
        <v>-50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-10</v>
      </c>
      <c r="AL1060">
        <v>-10</v>
      </c>
      <c r="AM1060">
        <v>0</v>
      </c>
    </row>
    <row r="1061" spans="1:39" x14ac:dyDescent="0.3">
      <c r="A1061" s="2" t="s">
        <v>2131</v>
      </c>
      <c r="B1061" s="2" t="s">
        <v>2132</v>
      </c>
      <c r="C1061" t="s">
        <v>8</v>
      </c>
      <c r="D1061">
        <v>0</v>
      </c>
      <c r="E1061">
        <v>0</v>
      </c>
      <c r="F1061">
        <v>0</v>
      </c>
      <c r="G1061">
        <v>-2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-40</v>
      </c>
      <c r="AJ1061">
        <v>0</v>
      </c>
      <c r="AK1061">
        <v>0</v>
      </c>
      <c r="AL1061">
        <v>0</v>
      </c>
      <c r="AM1061">
        <v>0</v>
      </c>
    </row>
    <row r="1062" spans="1:39" x14ac:dyDescent="0.3">
      <c r="A1062" s="2" t="s">
        <v>2133</v>
      </c>
      <c r="B1062" s="2" t="s">
        <v>2134</v>
      </c>
      <c r="C1062" t="s">
        <v>8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-30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-10</v>
      </c>
      <c r="S1062">
        <v>0</v>
      </c>
      <c r="T1062">
        <v>-2</v>
      </c>
      <c r="U1062">
        <v>0</v>
      </c>
      <c r="V1062">
        <v>-6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-20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</row>
    <row r="1063" spans="1:39" x14ac:dyDescent="0.3">
      <c r="A1063" s="2" t="s">
        <v>2135</v>
      </c>
      <c r="B1063" s="2" t="s">
        <v>2136</v>
      </c>
      <c r="C1063" t="s">
        <v>8</v>
      </c>
      <c r="D1063">
        <v>-50</v>
      </c>
      <c r="E1063">
        <v>-280</v>
      </c>
      <c r="F1063">
        <v>-358</v>
      </c>
      <c r="G1063">
        <v>-200</v>
      </c>
      <c r="H1063">
        <v>-25</v>
      </c>
      <c r="I1063">
        <v>-20</v>
      </c>
      <c r="J1063">
        <v>-8</v>
      </c>
      <c r="K1063">
        <v>-100</v>
      </c>
      <c r="L1063">
        <v>-4</v>
      </c>
      <c r="M1063">
        <v>-43</v>
      </c>
      <c r="N1063">
        <v>-10</v>
      </c>
      <c r="O1063">
        <v>0</v>
      </c>
      <c r="P1063">
        <v>-30</v>
      </c>
      <c r="Q1063">
        <v>0</v>
      </c>
      <c r="R1063">
        <v>0</v>
      </c>
      <c r="S1063">
        <v>-30</v>
      </c>
      <c r="T1063">
        <v>-70</v>
      </c>
      <c r="U1063">
        <v>-8</v>
      </c>
      <c r="V1063">
        <v>-100</v>
      </c>
      <c r="W1063">
        <v>0</v>
      </c>
      <c r="X1063">
        <v>-3</v>
      </c>
      <c r="Y1063">
        <v>0</v>
      </c>
      <c r="Z1063">
        <v>-4</v>
      </c>
      <c r="AA1063">
        <v>-6</v>
      </c>
      <c r="AB1063">
        <v>-300</v>
      </c>
      <c r="AC1063">
        <v>-200</v>
      </c>
      <c r="AD1063">
        <v>-110</v>
      </c>
      <c r="AE1063">
        <v>-20</v>
      </c>
      <c r="AF1063">
        <v>0</v>
      </c>
      <c r="AG1063">
        <v>0</v>
      </c>
      <c r="AH1063">
        <v>-100</v>
      </c>
      <c r="AI1063">
        <v>-20</v>
      </c>
      <c r="AJ1063">
        <v>0</v>
      </c>
      <c r="AK1063">
        <v>-100</v>
      </c>
      <c r="AL1063">
        <v>-24</v>
      </c>
      <c r="AM1063">
        <v>-60</v>
      </c>
    </row>
    <row r="1064" spans="1:39" x14ac:dyDescent="0.3">
      <c r="A1064" s="2" t="s">
        <v>2137</v>
      </c>
      <c r="B1064" s="2" t="s">
        <v>2138</v>
      </c>
      <c r="C1064" t="s">
        <v>8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-200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</row>
    <row r="1065" spans="1:39" x14ac:dyDescent="0.3">
      <c r="A1065" s="2" t="s">
        <v>2139</v>
      </c>
      <c r="B1065" s="2" t="s">
        <v>2140</v>
      </c>
      <c r="C1065" t="s">
        <v>8</v>
      </c>
      <c r="D1065">
        <v>0</v>
      </c>
      <c r="E1065">
        <v>0</v>
      </c>
      <c r="F1065">
        <v>-50</v>
      </c>
      <c r="G1065">
        <v>0</v>
      </c>
      <c r="H1065">
        <v>0</v>
      </c>
      <c r="I1065">
        <v>0</v>
      </c>
      <c r="J1065">
        <v>-4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-10</v>
      </c>
      <c r="S1065">
        <v>0</v>
      </c>
      <c r="T1065">
        <v>-4</v>
      </c>
      <c r="U1065">
        <v>0</v>
      </c>
      <c r="V1065">
        <v>0</v>
      </c>
      <c r="W1065">
        <v>0</v>
      </c>
      <c r="X1065">
        <v>-2</v>
      </c>
      <c r="Y1065">
        <v>0</v>
      </c>
      <c r="Z1065">
        <v>0</v>
      </c>
      <c r="AA1065">
        <v>-2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-30</v>
      </c>
      <c r="AJ1065">
        <v>0</v>
      </c>
      <c r="AK1065">
        <v>0</v>
      </c>
      <c r="AL1065">
        <v>0</v>
      </c>
      <c r="AM1065">
        <v>0</v>
      </c>
    </row>
    <row r="1066" spans="1:39" x14ac:dyDescent="0.3">
      <c r="A1066" s="2" t="s">
        <v>2141</v>
      </c>
      <c r="B1066" s="2" t="s">
        <v>2142</v>
      </c>
      <c r="C1066" t="s">
        <v>130</v>
      </c>
      <c r="D1066">
        <v>-5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-3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-6</v>
      </c>
      <c r="Y1066">
        <v>0</v>
      </c>
      <c r="Z1066">
        <v>0</v>
      </c>
      <c r="AA1066">
        <v>0</v>
      </c>
      <c r="AB1066">
        <v>0</v>
      </c>
      <c r="AC1066">
        <v>-4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</row>
    <row r="1067" spans="1:39" x14ac:dyDescent="0.3">
      <c r="A1067" s="2" t="s">
        <v>2143</v>
      </c>
      <c r="B1067" s="2" t="s">
        <v>2144</v>
      </c>
      <c r="C1067" t="s">
        <v>8</v>
      </c>
      <c r="D1067">
        <v>0</v>
      </c>
      <c r="E1067">
        <v>0</v>
      </c>
      <c r="F1067">
        <v>-260</v>
      </c>
      <c r="G1067">
        <v>-30</v>
      </c>
      <c r="H1067">
        <v>0</v>
      </c>
      <c r="I1067">
        <v>0</v>
      </c>
      <c r="J1067">
        <v>0</v>
      </c>
      <c r="K1067">
        <v>-100</v>
      </c>
      <c r="L1067">
        <v>0</v>
      </c>
      <c r="M1067">
        <v>0</v>
      </c>
      <c r="N1067">
        <v>0</v>
      </c>
      <c r="O1067">
        <v>0</v>
      </c>
      <c r="P1067">
        <v>-130</v>
      </c>
      <c r="Q1067">
        <v>-250</v>
      </c>
      <c r="R1067">
        <v>0</v>
      </c>
      <c r="S1067">
        <v>0</v>
      </c>
      <c r="T1067">
        <v>-20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-3</v>
      </c>
      <c r="AB1067">
        <v>-207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</row>
    <row r="1068" spans="1:39" x14ac:dyDescent="0.3">
      <c r="A1068" s="2" t="s">
        <v>2145</v>
      </c>
      <c r="B1068" s="2" t="s">
        <v>2146</v>
      </c>
      <c r="C1068" t="s">
        <v>8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-120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-10</v>
      </c>
      <c r="AL1068">
        <v>0</v>
      </c>
      <c r="AM1068">
        <v>0</v>
      </c>
    </row>
    <row r="1069" spans="1:39" x14ac:dyDescent="0.3">
      <c r="A1069" s="2" t="s">
        <v>2147</v>
      </c>
      <c r="B1069" s="2" t="s">
        <v>2148</v>
      </c>
      <c r="C1069" t="s">
        <v>8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-10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-48</v>
      </c>
      <c r="AJ1069">
        <v>0</v>
      </c>
      <c r="AK1069">
        <v>0</v>
      </c>
      <c r="AL1069">
        <v>0</v>
      </c>
      <c r="AM1069">
        <v>0</v>
      </c>
    </row>
    <row r="1070" spans="1:39" x14ac:dyDescent="0.3">
      <c r="A1070" s="2" t="s">
        <v>2149</v>
      </c>
      <c r="B1070" s="2" t="s">
        <v>2150</v>
      </c>
      <c r="C1070" t="s">
        <v>8</v>
      </c>
      <c r="D1070">
        <v>-1</v>
      </c>
      <c r="E1070">
        <v>-4</v>
      </c>
      <c r="F1070">
        <v>-26</v>
      </c>
      <c r="G1070">
        <v>0</v>
      </c>
      <c r="H1070">
        <v>-6</v>
      </c>
      <c r="I1070">
        <v>0</v>
      </c>
      <c r="J1070">
        <v>-2</v>
      </c>
      <c r="K1070">
        <v>-4</v>
      </c>
      <c r="L1070">
        <v>-6</v>
      </c>
      <c r="M1070">
        <v>-9</v>
      </c>
      <c r="N1070">
        <v>-8</v>
      </c>
      <c r="O1070">
        <v>-25</v>
      </c>
      <c r="P1070">
        <v>-19</v>
      </c>
      <c r="Q1070">
        <v>-18</v>
      </c>
      <c r="R1070">
        <v>-5</v>
      </c>
      <c r="S1070">
        <v>-3</v>
      </c>
      <c r="T1070">
        <v>-10</v>
      </c>
      <c r="U1070">
        <v>-7</v>
      </c>
      <c r="V1070">
        <v>-7</v>
      </c>
      <c r="W1070">
        <v>0</v>
      </c>
      <c r="X1070">
        <v>-12</v>
      </c>
      <c r="Y1070">
        <v>-4</v>
      </c>
      <c r="Z1070">
        <v>0</v>
      </c>
      <c r="AA1070">
        <v>0</v>
      </c>
      <c r="AB1070">
        <v>-6</v>
      </c>
      <c r="AC1070">
        <v>-4</v>
      </c>
      <c r="AD1070">
        <v>-2</v>
      </c>
      <c r="AE1070">
        <v>-4</v>
      </c>
      <c r="AF1070">
        <v>-1</v>
      </c>
      <c r="AG1070">
        <v>-1</v>
      </c>
      <c r="AH1070">
        <v>-3</v>
      </c>
      <c r="AI1070">
        <v>-8</v>
      </c>
      <c r="AJ1070">
        <v>-16</v>
      </c>
      <c r="AK1070">
        <v>-11</v>
      </c>
      <c r="AL1070">
        <v>-3</v>
      </c>
      <c r="AM1070">
        <v>-1</v>
      </c>
    </row>
    <row r="1071" spans="1:39" x14ac:dyDescent="0.3">
      <c r="A1071" s="2" t="s">
        <v>2151</v>
      </c>
      <c r="B1071" s="2" t="s">
        <v>2152</v>
      </c>
      <c r="C1071" t="s">
        <v>8</v>
      </c>
      <c r="D1071">
        <v>0</v>
      </c>
      <c r="E1071">
        <v>0</v>
      </c>
      <c r="F1071">
        <v>-10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-6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-10</v>
      </c>
    </row>
    <row r="1072" spans="1:39" x14ac:dyDescent="0.3">
      <c r="A1072" s="2" t="s">
        <v>2153</v>
      </c>
      <c r="B1072" s="2" t="s">
        <v>2154</v>
      </c>
      <c r="C1072" t="s">
        <v>8</v>
      </c>
      <c r="D1072">
        <v>0</v>
      </c>
      <c r="E1072">
        <v>0</v>
      </c>
      <c r="F1072">
        <v>0</v>
      </c>
      <c r="G1072">
        <v>-130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-8</v>
      </c>
      <c r="N1072">
        <v>0</v>
      </c>
      <c r="O1072">
        <v>0</v>
      </c>
      <c r="P1072">
        <v>-10</v>
      </c>
      <c r="Q1072">
        <v>-50</v>
      </c>
      <c r="R1072">
        <v>0</v>
      </c>
      <c r="S1072">
        <v>0</v>
      </c>
      <c r="T1072">
        <v>0</v>
      </c>
      <c r="U1072">
        <v>-15</v>
      </c>
      <c r="V1072">
        <v>0</v>
      </c>
      <c r="W1072">
        <v>-12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-400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</row>
    <row r="1073" spans="1:39" x14ac:dyDescent="0.3">
      <c r="A1073" s="2" t="s">
        <v>2155</v>
      </c>
      <c r="B1073" s="2" t="s">
        <v>2156</v>
      </c>
      <c r="C1073" t="s">
        <v>8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-1315</v>
      </c>
      <c r="R1073">
        <v>-50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-40</v>
      </c>
      <c r="AB1073">
        <v>0</v>
      </c>
      <c r="AC1073">
        <v>0</v>
      </c>
      <c r="AD1073">
        <v>-12</v>
      </c>
      <c r="AE1073">
        <v>0</v>
      </c>
      <c r="AF1073">
        <v>0</v>
      </c>
      <c r="AG1073">
        <v>0</v>
      </c>
      <c r="AH1073">
        <v>0</v>
      </c>
      <c r="AI1073">
        <v>-180</v>
      </c>
      <c r="AJ1073">
        <v>-140</v>
      </c>
      <c r="AK1073">
        <v>0</v>
      </c>
      <c r="AL1073">
        <v>0</v>
      </c>
      <c r="AM1073">
        <v>0</v>
      </c>
    </row>
    <row r="1074" spans="1:39" x14ac:dyDescent="0.3">
      <c r="A1074" s="2" t="s">
        <v>2157</v>
      </c>
      <c r="B1074" s="2" t="s">
        <v>2158</v>
      </c>
      <c r="C1074" t="s">
        <v>8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-40</v>
      </c>
      <c r="AC1074">
        <v>0</v>
      </c>
      <c r="AD1074">
        <v>-10</v>
      </c>
      <c r="AE1074">
        <v>-20</v>
      </c>
      <c r="AF1074">
        <v>-1</v>
      </c>
      <c r="AG1074">
        <v>-30</v>
      </c>
      <c r="AH1074">
        <v>0</v>
      </c>
      <c r="AI1074">
        <v>0</v>
      </c>
      <c r="AJ1074">
        <v>0</v>
      </c>
      <c r="AK1074">
        <v>-30</v>
      </c>
      <c r="AL1074">
        <v>0</v>
      </c>
      <c r="AM1074">
        <v>0</v>
      </c>
    </row>
    <row r="1075" spans="1:39" x14ac:dyDescent="0.3">
      <c r="A1075" s="2" t="s">
        <v>2159</v>
      </c>
      <c r="B1075" s="2" t="s">
        <v>2160</v>
      </c>
      <c r="C1075" t="s">
        <v>8</v>
      </c>
      <c r="D1075">
        <v>0</v>
      </c>
      <c r="E1075">
        <v>0</v>
      </c>
      <c r="F1075">
        <v>-5</v>
      </c>
      <c r="G1075">
        <v>-2</v>
      </c>
      <c r="H1075">
        <v>-1</v>
      </c>
      <c r="I1075">
        <v>0</v>
      </c>
      <c r="J1075">
        <v>-1</v>
      </c>
      <c r="K1075">
        <v>0</v>
      </c>
      <c r="L1075">
        <v>0</v>
      </c>
      <c r="M1075">
        <v>-1</v>
      </c>
      <c r="N1075">
        <v>0</v>
      </c>
      <c r="O1075">
        <v>-1</v>
      </c>
      <c r="P1075">
        <v>-2</v>
      </c>
      <c r="Q1075">
        <v>0</v>
      </c>
      <c r="R1075">
        <v>-3</v>
      </c>
      <c r="S1075">
        <v>-1</v>
      </c>
      <c r="T1075">
        <v>-1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-1</v>
      </c>
      <c r="AA1075">
        <v>-3</v>
      </c>
      <c r="AB1075">
        <v>-2</v>
      </c>
      <c r="AC1075">
        <v>0</v>
      </c>
      <c r="AD1075">
        <v>-1</v>
      </c>
      <c r="AE1075">
        <v>0</v>
      </c>
      <c r="AF1075">
        <v>0</v>
      </c>
      <c r="AG1075">
        <v>-2</v>
      </c>
      <c r="AH1075">
        <v>-1</v>
      </c>
      <c r="AI1075">
        <v>0</v>
      </c>
      <c r="AJ1075">
        <v>0</v>
      </c>
      <c r="AK1075">
        <v>-4</v>
      </c>
      <c r="AL1075">
        <v>0</v>
      </c>
      <c r="AM1075">
        <v>0</v>
      </c>
    </row>
    <row r="1076" spans="1:39" x14ac:dyDescent="0.3">
      <c r="A1076" s="2" t="s">
        <v>2161</v>
      </c>
      <c r="B1076" s="2" t="s">
        <v>2162</v>
      </c>
      <c r="C1076" t="s">
        <v>8</v>
      </c>
      <c r="D1076">
        <v>0</v>
      </c>
      <c r="E1076">
        <v>0</v>
      </c>
      <c r="F1076">
        <v>-3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-1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-3</v>
      </c>
      <c r="W1076">
        <v>0</v>
      </c>
      <c r="X1076">
        <v>-2</v>
      </c>
      <c r="Y1076">
        <v>-1</v>
      </c>
      <c r="Z1076">
        <v>0</v>
      </c>
      <c r="AA1076">
        <v>0</v>
      </c>
      <c r="AB1076">
        <v>0</v>
      </c>
      <c r="AC1076">
        <v>0</v>
      </c>
      <c r="AD1076">
        <v>-4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</row>
    <row r="1077" spans="1:39" x14ac:dyDescent="0.3">
      <c r="A1077" s="2" t="s">
        <v>2163</v>
      </c>
      <c r="B1077" s="2" t="s">
        <v>2164</v>
      </c>
      <c r="C1077" t="s">
        <v>8</v>
      </c>
      <c r="D1077">
        <v>0</v>
      </c>
      <c r="E1077">
        <v>-300</v>
      </c>
      <c r="F1077">
        <v>0</v>
      </c>
      <c r="G1077">
        <v>0</v>
      </c>
      <c r="H1077">
        <v>0</v>
      </c>
      <c r="I1077">
        <v>-10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-120</v>
      </c>
      <c r="Q1077">
        <v>-80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-100</v>
      </c>
      <c r="AC1077">
        <v>0</v>
      </c>
      <c r="AD1077">
        <v>-100</v>
      </c>
      <c r="AE1077">
        <v>0</v>
      </c>
      <c r="AF1077">
        <v>0</v>
      </c>
      <c r="AG1077">
        <v>-20</v>
      </c>
      <c r="AH1077">
        <v>-100</v>
      </c>
      <c r="AI1077">
        <v>0</v>
      </c>
      <c r="AJ1077">
        <v>0</v>
      </c>
      <c r="AK1077">
        <v>0</v>
      </c>
      <c r="AL1077">
        <v>0</v>
      </c>
      <c r="AM1077">
        <v>0</v>
      </c>
    </row>
    <row r="1078" spans="1:39" x14ac:dyDescent="0.3">
      <c r="A1078" s="2" t="s">
        <v>2165</v>
      </c>
      <c r="B1078" s="2" t="s">
        <v>2166</v>
      </c>
      <c r="C1078" t="s">
        <v>8</v>
      </c>
      <c r="D1078">
        <v>0</v>
      </c>
      <c r="E1078">
        <v>-2</v>
      </c>
      <c r="F1078">
        <v>0</v>
      </c>
      <c r="G1078">
        <v>0</v>
      </c>
      <c r="H1078">
        <v>0</v>
      </c>
      <c r="I1078">
        <v>0</v>
      </c>
      <c r="J1078">
        <v>-10</v>
      </c>
      <c r="K1078">
        <v>0</v>
      </c>
      <c r="L1078">
        <v>-12</v>
      </c>
      <c r="M1078">
        <v>0</v>
      </c>
      <c r="N1078">
        <v>0</v>
      </c>
      <c r="O1078">
        <v>0</v>
      </c>
      <c r="P1078">
        <v>0</v>
      </c>
      <c r="Q1078">
        <v>-10</v>
      </c>
      <c r="R1078">
        <v>0</v>
      </c>
      <c r="S1078">
        <v>0</v>
      </c>
      <c r="T1078">
        <v>0</v>
      </c>
      <c r="U1078">
        <v>0</v>
      </c>
      <c r="V1078">
        <v>-10</v>
      </c>
      <c r="W1078">
        <v>0</v>
      </c>
      <c r="X1078">
        <v>-1</v>
      </c>
      <c r="Y1078">
        <v>0</v>
      </c>
      <c r="Z1078">
        <v>0</v>
      </c>
      <c r="AA1078">
        <v>0</v>
      </c>
      <c r="AB1078">
        <v>-5</v>
      </c>
      <c r="AC1078">
        <v>0</v>
      </c>
      <c r="AD1078">
        <v>-26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</row>
    <row r="1079" spans="1:39" x14ac:dyDescent="0.3">
      <c r="A1079" s="2" t="s">
        <v>2167</v>
      </c>
      <c r="B1079" s="2" t="s">
        <v>2168</v>
      </c>
      <c r="C1079" t="s">
        <v>8</v>
      </c>
      <c r="D1079">
        <v>0</v>
      </c>
      <c r="E1079">
        <v>0</v>
      </c>
      <c r="F1079">
        <v>-15</v>
      </c>
      <c r="G1079">
        <v>0</v>
      </c>
      <c r="H1079">
        <v>0</v>
      </c>
      <c r="I1079">
        <v>-10</v>
      </c>
      <c r="J1079">
        <v>0</v>
      </c>
      <c r="K1079">
        <v>0</v>
      </c>
      <c r="L1079">
        <v>-10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-6</v>
      </c>
      <c r="AL1079">
        <v>0</v>
      </c>
      <c r="AM1079">
        <v>0</v>
      </c>
    </row>
    <row r="1080" spans="1:39" x14ac:dyDescent="0.3">
      <c r="A1080" s="2" t="s">
        <v>2169</v>
      </c>
      <c r="B1080" s="2" t="s">
        <v>2170</v>
      </c>
      <c r="C1080" t="s">
        <v>8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-100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</row>
    <row r="1081" spans="1:39" x14ac:dyDescent="0.3">
      <c r="A1081" s="2" t="s">
        <v>2171</v>
      </c>
      <c r="B1081" s="2" t="s">
        <v>2172</v>
      </c>
      <c r="C1081" t="s">
        <v>130</v>
      </c>
      <c r="D1081">
        <v>0</v>
      </c>
      <c r="E1081">
        <v>0</v>
      </c>
      <c r="F1081">
        <v>0</v>
      </c>
      <c r="G1081">
        <v>0</v>
      </c>
      <c r="H1081">
        <v>-2</v>
      </c>
      <c r="I1081">
        <v>-30</v>
      </c>
      <c r="J1081">
        <v>0</v>
      </c>
      <c r="K1081">
        <v>0</v>
      </c>
      <c r="L1081">
        <v>0</v>
      </c>
      <c r="M1081">
        <v>-22</v>
      </c>
      <c r="N1081">
        <v>0</v>
      </c>
      <c r="O1081">
        <v>0</v>
      </c>
      <c r="P1081">
        <v>-20</v>
      </c>
      <c r="Q1081">
        <v>0</v>
      </c>
      <c r="R1081">
        <v>0</v>
      </c>
      <c r="S1081">
        <v>0</v>
      </c>
      <c r="T1081">
        <v>-7</v>
      </c>
      <c r="U1081">
        <v>0</v>
      </c>
      <c r="V1081">
        <v>0</v>
      </c>
      <c r="W1081">
        <v>0</v>
      </c>
      <c r="X1081">
        <v>0</v>
      </c>
      <c r="Y1081">
        <v>-12.5</v>
      </c>
      <c r="Z1081">
        <v>0</v>
      </c>
      <c r="AA1081">
        <v>-15</v>
      </c>
      <c r="AB1081">
        <v>-23</v>
      </c>
      <c r="AC1081">
        <v>-2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-66.5</v>
      </c>
    </row>
    <row r="1082" spans="1:39" x14ac:dyDescent="0.3">
      <c r="A1082" s="2" t="s">
        <v>2173</v>
      </c>
      <c r="B1082" s="2" t="s">
        <v>2174</v>
      </c>
      <c r="C1082" t="s">
        <v>8</v>
      </c>
      <c r="D1082">
        <v>-5</v>
      </c>
      <c r="E1082">
        <v>0</v>
      </c>
      <c r="F1082">
        <v>-3</v>
      </c>
      <c r="G1082">
        <v>-1</v>
      </c>
      <c r="H1082">
        <v>-1</v>
      </c>
      <c r="I1082">
        <v>0</v>
      </c>
      <c r="J1082">
        <v>-5</v>
      </c>
      <c r="K1082">
        <v>0</v>
      </c>
      <c r="L1082">
        <v>0</v>
      </c>
      <c r="M1082">
        <v>-1</v>
      </c>
      <c r="N1082">
        <v>-2</v>
      </c>
      <c r="O1082">
        <v>-2</v>
      </c>
      <c r="P1082">
        <v>-1</v>
      </c>
      <c r="Q1082">
        <v>-5</v>
      </c>
      <c r="R1082">
        <v>0</v>
      </c>
      <c r="S1082">
        <v>-1</v>
      </c>
      <c r="T1082">
        <v>-4</v>
      </c>
      <c r="U1082">
        <v>-1</v>
      </c>
      <c r="V1082">
        <v>-3</v>
      </c>
      <c r="W1082">
        <v>-3</v>
      </c>
      <c r="X1082">
        <v>-3</v>
      </c>
      <c r="Y1082">
        <v>-2</v>
      </c>
      <c r="Z1082">
        <v>-2</v>
      </c>
      <c r="AA1082">
        <v>0</v>
      </c>
      <c r="AB1082">
        <v>0</v>
      </c>
      <c r="AC1082">
        <v>-4</v>
      </c>
      <c r="AD1082">
        <v>-3</v>
      </c>
      <c r="AE1082">
        <v>-3</v>
      </c>
      <c r="AF1082">
        <v>-1</v>
      </c>
      <c r="AG1082">
        <v>-3</v>
      </c>
      <c r="AH1082">
        <v>0</v>
      </c>
      <c r="AI1082">
        <v>0</v>
      </c>
      <c r="AJ1082">
        <v>-1</v>
      </c>
      <c r="AK1082">
        <v>-6</v>
      </c>
      <c r="AL1082">
        <v>-2</v>
      </c>
      <c r="AM1082">
        <v>-3</v>
      </c>
    </row>
    <row r="1083" spans="1:39" x14ac:dyDescent="0.3">
      <c r="A1083" s="2" t="s">
        <v>2175</v>
      </c>
      <c r="B1083" s="2" t="s">
        <v>2176</v>
      </c>
      <c r="C1083" t="s">
        <v>8</v>
      </c>
      <c r="D1083">
        <v>-8</v>
      </c>
      <c r="E1083">
        <v>-19</v>
      </c>
      <c r="F1083">
        <v>-18</v>
      </c>
      <c r="G1083">
        <v>-9</v>
      </c>
      <c r="H1083">
        <v>-2</v>
      </c>
      <c r="I1083">
        <v>-2</v>
      </c>
      <c r="J1083">
        <v>-10</v>
      </c>
      <c r="K1083">
        <v>-5</v>
      </c>
      <c r="L1083">
        <v>-4</v>
      </c>
      <c r="M1083">
        <v>-3</v>
      </c>
      <c r="N1083">
        <v>-7</v>
      </c>
      <c r="O1083">
        <v>-4</v>
      </c>
      <c r="P1083">
        <v>-13</v>
      </c>
      <c r="Q1083">
        <v>-2</v>
      </c>
      <c r="R1083">
        <v>-9</v>
      </c>
      <c r="S1083">
        <v>-8</v>
      </c>
      <c r="T1083">
        <v>-4</v>
      </c>
      <c r="U1083">
        <v>-8</v>
      </c>
      <c r="V1083">
        <v>-4</v>
      </c>
      <c r="W1083">
        <v>-11</v>
      </c>
      <c r="X1083">
        <v>-10</v>
      </c>
      <c r="Y1083">
        <v>-16</v>
      </c>
      <c r="Z1083">
        <v>-6</v>
      </c>
      <c r="AA1083">
        <v>-9</v>
      </c>
      <c r="AB1083">
        <v>-9</v>
      </c>
      <c r="AC1083">
        <v>-9</v>
      </c>
      <c r="AD1083">
        <v>-2</v>
      </c>
      <c r="AE1083">
        <v>-14</v>
      </c>
      <c r="AF1083">
        <v>-2</v>
      </c>
      <c r="AG1083">
        <v>-30</v>
      </c>
      <c r="AH1083">
        <v>-3</v>
      </c>
      <c r="AI1083">
        <v>-18</v>
      </c>
      <c r="AJ1083">
        <v>-21</v>
      </c>
      <c r="AK1083">
        <v>-24</v>
      </c>
      <c r="AL1083">
        <v>-8</v>
      </c>
      <c r="AM1083">
        <v>-4</v>
      </c>
    </row>
    <row r="1084" spans="1:39" x14ac:dyDescent="0.3">
      <c r="A1084" s="2" t="s">
        <v>2177</v>
      </c>
      <c r="B1084" s="2" t="s">
        <v>2178</v>
      </c>
      <c r="C1084" t="s">
        <v>8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-5000</v>
      </c>
      <c r="AM1084">
        <v>-177845</v>
      </c>
    </row>
    <row r="1085" spans="1:39" x14ac:dyDescent="0.3">
      <c r="A1085" s="2" t="s">
        <v>2179</v>
      </c>
      <c r="B1085" s="2" t="s">
        <v>2180</v>
      </c>
      <c r="C1085" t="s">
        <v>130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-25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-5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-20</v>
      </c>
      <c r="AK1085">
        <v>0</v>
      </c>
      <c r="AL1085">
        <v>0</v>
      </c>
      <c r="AM1085">
        <v>0</v>
      </c>
    </row>
    <row r="1086" spans="1:39" x14ac:dyDescent="0.3">
      <c r="A1086" s="2" t="s">
        <v>2181</v>
      </c>
      <c r="B1086" s="2" t="s">
        <v>2182</v>
      </c>
      <c r="C1086" t="s">
        <v>8</v>
      </c>
      <c r="D1086">
        <v>0</v>
      </c>
      <c r="E1086">
        <v>-200</v>
      </c>
      <c r="F1086">
        <v>-100</v>
      </c>
      <c r="G1086">
        <v>-100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-800</v>
      </c>
      <c r="V1086">
        <v>0</v>
      </c>
      <c r="W1086">
        <v>0</v>
      </c>
      <c r="X1086">
        <v>-200</v>
      </c>
      <c r="Y1086">
        <v>0</v>
      </c>
      <c r="Z1086">
        <v>-200</v>
      </c>
      <c r="AA1086">
        <v>-200</v>
      </c>
      <c r="AB1086">
        <v>-100</v>
      </c>
      <c r="AC1086">
        <v>0</v>
      </c>
      <c r="AD1086">
        <v>0</v>
      </c>
      <c r="AE1086">
        <v>0</v>
      </c>
      <c r="AF1086">
        <v>0</v>
      </c>
      <c r="AG1086">
        <v>-100</v>
      </c>
      <c r="AH1086">
        <v>0</v>
      </c>
      <c r="AI1086">
        <v>-15</v>
      </c>
      <c r="AJ1086">
        <v>-130</v>
      </c>
      <c r="AK1086">
        <v>0</v>
      </c>
      <c r="AL1086">
        <v>0</v>
      </c>
      <c r="AM1086">
        <v>0</v>
      </c>
    </row>
    <row r="1087" spans="1:39" x14ac:dyDescent="0.3">
      <c r="A1087" s="2" t="s">
        <v>2183</v>
      </c>
      <c r="B1087" s="2" t="s">
        <v>2184</v>
      </c>
      <c r="C1087" t="s">
        <v>8</v>
      </c>
      <c r="D1087">
        <v>0</v>
      </c>
      <c r="E1087">
        <v>-4</v>
      </c>
      <c r="F1087">
        <v>-92</v>
      </c>
      <c r="G1087">
        <v>0</v>
      </c>
      <c r="H1087">
        <v>-10</v>
      </c>
      <c r="I1087">
        <v>0</v>
      </c>
      <c r="J1087">
        <v>0</v>
      </c>
      <c r="K1087">
        <v>-8</v>
      </c>
      <c r="L1087">
        <v>0</v>
      </c>
      <c r="M1087">
        <v>0</v>
      </c>
      <c r="N1087">
        <v>0</v>
      </c>
      <c r="O1087">
        <v>0</v>
      </c>
      <c r="P1087">
        <v>-84</v>
      </c>
      <c r="Q1087">
        <v>0</v>
      </c>
      <c r="R1087">
        <v>0</v>
      </c>
      <c r="S1087">
        <v>-2</v>
      </c>
      <c r="T1087">
        <v>0</v>
      </c>
      <c r="U1087">
        <v>0</v>
      </c>
      <c r="V1087">
        <v>0</v>
      </c>
      <c r="W1087">
        <v>0</v>
      </c>
      <c r="X1087">
        <v>-5</v>
      </c>
      <c r="Y1087">
        <v>-18</v>
      </c>
      <c r="Z1087">
        <v>0</v>
      </c>
      <c r="AA1087">
        <v>0</v>
      </c>
      <c r="AB1087">
        <v>-10</v>
      </c>
      <c r="AC1087">
        <v>0</v>
      </c>
      <c r="AD1087">
        <v>0</v>
      </c>
      <c r="AE1087">
        <v>0</v>
      </c>
      <c r="AF1087">
        <v>-4</v>
      </c>
      <c r="AG1087">
        <v>0</v>
      </c>
      <c r="AH1087">
        <v>0</v>
      </c>
      <c r="AI1087">
        <v>0</v>
      </c>
      <c r="AJ1087">
        <v>-14</v>
      </c>
      <c r="AK1087">
        <v>-4</v>
      </c>
      <c r="AL1087">
        <v>0</v>
      </c>
      <c r="AM1087">
        <v>0</v>
      </c>
    </row>
    <row r="1088" spans="1:39" x14ac:dyDescent="0.3">
      <c r="A1088" s="2" t="s">
        <v>2185</v>
      </c>
      <c r="B1088" s="2" t="s">
        <v>2186</v>
      </c>
      <c r="C1088" t="s">
        <v>8</v>
      </c>
      <c r="D1088">
        <v>-50</v>
      </c>
      <c r="E1088">
        <v>-150</v>
      </c>
      <c r="F1088">
        <v>-4</v>
      </c>
      <c r="G1088">
        <v>-235</v>
      </c>
      <c r="H1088">
        <v>-26</v>
      </c>
      <c r="I1088">
        <v>0</v>
      </c>
      <c r="J1088">
        <v>-120</v>
      </c>
      <c r="K1088">
        <v>0</v>
      </c>
      <c r="L1088">
        <v>-10</v>
      </c>
      <c r="M1088">
        <v>0</v>
      </c>
      <c r="N1088">
        <v>-20</v>
      </c>
      <c r="O1088">
        <v>0</v>
      </c>
      <c r="P1088">
        <v>-30</v>
      </c>
      <c r="Q1088">
        <v>-20</v>
      </c>
      <c r="R1088">
        <v>0</v>
      </c>
      <c r="S1088">
        <v>0</v>
      </c>
      <c r="T1088">
        <v>0</v>
      </c>
      <c r="U1088">
        <v>0</v>
      </c>
      <c r="V1088">
        <v>-16</v>
      </c>
      <c r="W1088">
        <v>0</v>
      </c>
      <c r="X1088">
        <v>0</v>
      </c>
      <c r="Y1088">
        <v>0</v>
      </c>
      <c r="Z1088">
        <v>0</v>
      </c>
      <c r="AA1088">
        <v>-20</v>
      </c>
      <c r="AB1088">
        <v>0</v>
      </c>
      <c r="AC1088">
        <v>0</v>
      </c>
      <c r="AD1088">
        <v>-22</v>
      </c>
      <c r="AE1088">
        <v>0</v>
      </c>
      <c r="AF1088">
        <v>0</v>
      </c>
      <c r="AG1088">
        <v>0</v>
      </c>
      <c r="AH1088">
        <v>0</v>
      </c>
      <c r="AI1088">
        <v>-208</v>
      </c>
      <c r="AJ1088">
        <v>-40</v>
      </c>
      <c r="AK1088">
        <v>0</v>
      </c>
      <c r="AL1088">
        <v>-30</v>
      </c>
      <c r="AM1088">
        <v>0</v>
      </c>
    </row>
    <row r="1089" spans="1:39" x14ac:dyDescent="0.3">
      <c r="A1089" s="2" t="s">
        <v>2187</v>
      </c>
      <c r="B1089" s="2" t="s">
        <v>2188</v>
      </c>
      <c r="C1089" t="s">
        <v>130</v>
      </c>
      <c r="D1089">
        <v>-3</v>
      </c>
      <c r="E1089">
        <v>0</v>
      </c>
      <c r="F1089">
        <v>-100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-1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-113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-4</v>
      </c>
      <c r="AJ1089">
        <v>0</v>
      </c>
      <c r="AK1089">
        <v>0</v>
      </c>
      <c r="AL1089">
        <v>0</v>
      </c>
      <c r="AM1089">
        <v>-20</v>
      </c>
    </row>
    <row r="1090" spans="1:39" x14ac:dyDescent="0.3">
      <c r="A1090" s="2" t="s">
        <v>2189</v>
      </c>
      <c r="B1090" s="2" t="s">
        <v>2190</v>
      </c>
      <c r="C1090" t="s">
        <v>8</v>
      </c>
      <c r="D1090">
        <v>-180</v>
      </c>
      <c r="E1090">
        <v>0</v>
      </c>
      <c r="F1090">
        <v>0</v>
      </c>
      <c r="G1090">
        <v>-200</v>
      </c>
      <c r="H1090">
        <v>0</v>
      </c>
      <c r="I1090">
        <v>0</v>
      </c>
      <c r="J1090">
        <v>0</v>
      </c>
      <c r="K1090">
        <v>0</v>
      </c>
      <c r="L1090">
        <v>-20</v>
      </c>
      <c r="M1090">
        <v>0</v>
      </c>
      <c r="N1090">
        <v>0</v>
      </c>
      <c r="O1090">
        <v>0</v>
      </c>
      <c r="P1090">
        <v>0</v>
      </c>
      <c r="Q1090">
        <v>-24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-10</v>
      </c>
      <c r="Z1090">
        <v>0</v>
      </c>
      <c r="AA1090">
        <v>0</v>
      </c>
      <c r="AB1090">
        <v>0</v>
      </c>
      <c r="AC1090">
        <v>-24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</row>
    <row r="1091" spans="1:39" x14ac:dyDescent="0.3">
      <c r="A1091" s="2" t="s">
        <v>2191</v>
      </c>
      <c r="B1091" s="2" t="s">
        <v>2192</v>
      </c>
      <c r="C1091" t="s">
        <v>8</v>
      </c>
      <c r="D1091">
        <v>0</v>
      </c>
      <c r="E1091">
        <v>-200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-70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-50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</row>
    <row r="1092" spans="1:39" x14ac:dyDescent="0.3">
      <c r="A1092" s="2" t="s">
        <v>2193</v>
      </c>
      <c r="B1092" s="2" t="s">
        <v>2194</v>
      </c>
      <c r="C1092" t="s">
        <v>8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-30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-30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</row>
    <row r="1093" spans="1:39" x14ac:dyDescent="0.3">
      <c r="A1093" s="2" t="s">
        <v>2195</v>
      </c>
      <c r="B1093" s="2" t="s">
        <v>2196</v>
      </c>
      <c r="C1093" t="s">
        <v>8</v>
      </c>
      <c r="D1093">
        <v>-8</v>
      </c>
      <c r="E1093">
        <v>0</v>
      </c>
      <c r="F1093">
        <v>-40</v>
      </c>
      <c r="G1093">
        <v>-20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-50</v>
      </c>
      <c r="Q1093">
        <v>-20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-20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-10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-10</v>
      </c>
      <c r="AK1093">
        <v>0</v>
      </c>
      <c r="AL1093">
        <v>-10</v>
      </c>
      <c r="AM1093">
        <v>0</v>
      </c>
    </row>
    <row r="1094" spans="1:39" x14ac:dyDescent="0.3">
      <c r="A1094" s="2" t="s">
        <v>2197</v>
      </c>
      <c r="B1094" s="2" t="s">
        <v>2198</v>
      </c>
      <c r="C1094" t="s">
        <v>8</v>
      </c>
      <c r="D1094">
        <v>-20</v>
      </c>
      <c r="E1094">
        <v>-400</v>
      </c>
      <c r="F1094">
        <v>-56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-150</v>
      </c>
      <c r="AJ1094">
        <v>0</v>
      </c>
      <c r="AK1094">
        <v>-6</v>
      </c>
      <c r="AL1094">
        <v>0</v>
      </c>
      <c r="AM1094">
        <v>0</v>
      </c>
    </row>
    <row r="1095" spans="1:39" x14ac:dyDescent="0.3">
      <c r="A1095" s="2" t="s">
        <v>2199</v>
      </c>
      <c r="B1095" s="2" t="s">
        <v>2200</v>
      </c>
      <c r="C1095" t="s">
        <v>8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-8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</row>
    <row r="1096" spans="1:39" x14ac:dyDescent="0.3">
      <c r="A1096" s="2" t="s">
        <v>2201</v>
      </c>
      <c r="B1096" s="2" t="s">
        <v>2202</v>
      </c>
      <c r="C1096" t="s">
        <v>8</v>
      </c>
      <c r="D1096">
        <v>0</v>
      </c>
      <c r="E1096">
        <v>0</v>
      </c>
      <c r="F1096">
        <v>-5</v>
      </c>
      <c r="G1096">
        <v>0</v>
      </c>
      <c r="H1096">
        <v>-4</v>
      </c>
      <c r="I1096">
        <v>0</v>
      </c>
      <c r="J1096">
        <v>0</v>
      </c>
      <c r="K1096">
        <v>-1</v>
      </c>
      <c r="L1096">
        <v>0</v>
      </c>
      <c r="M1096">
        <v>0</v>
      </c>
      <c r="N1096">
        <v>-7</v>
      </c>
      <c r="O1096">
        <v>0</v>
      </c>
      <c r="P1096">
        <v>-6</v>
      </c>
      <c r="Q1096">
        <v>0</v>
      </c>
      <c r="R1096">
        <v>0</v>
      </c>
      <c r="S1096">
        <v>0</v>
      </c>
      <c r="T1096">
        <v>-11</v>
      </c>
      <c r="U1096">
        <v>0</v>
      </c>
      <c r="V1096">
        <v>0</v>
      </c>
      <c r="W1096">
        <v>0</v>
      </c>
      <c r="X1096">
        <v>0</v>
      </c>
      <c r="Y1096">
        <v>-2</v>
      </c>
      <c r="Z1096">
        <v>0</v>
      </c>
      <c r="AA1096">
        <v>0</v>
      </c>
      <c r="AB1096">
        <v>-25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-2</v>
      </c>
    </row>
    <row r="1097" spans="1:39" x14ac:dyDescent="0.3">
      <c r="A1097" s="2" t="s">
        <v>2203</v>
      </c>
      <c r="B1097" s="2" t="s">
        <v>2204</v>
      </c>
      <c r="C1097" t="s">
        <v>8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-8000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</row>
    <row r="1098" spans="1:39" x14ac:dyDescent="0.3">
      <c r="A1098" s="2" t="s">
        <v>2205</v>
      </c>
      <c r="B1098" s="2" t="s">
        <v>2206</v>
      </c>
      <c r="C1098" t="s">
        <v>8</v>
      </c>
      <c r="D1098">
        <v>0</v>
      </c>
      <c r="E1098">
        <v>-10</v>
      </c>
      <c r="F1098">
        <v>-50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-20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-100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</row>
    <row r="1099" spans="1:39" x14ac:dyDescent="0.3">
      <c r="A1099" s="2" t="s">
        <v>2207</v>
      </c>
      <c r="B1099" s="2" t="s">
        <v>2208</v>
      </c>
      <c r="C1099" t="s">
        <v>8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-30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</row>
    <row r="1100" spans="1:39" x14ac:dyDescent="0.3">
      <c r="A1100" s="2" t="s">
        <v>2209</v>
      </c>
      <c r="B1100" s="2" t="s">
        <v>2210</v>
      </c>
      <c r="C1100" t="s">
        <v>8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-1</v>
      </c>
      <c r="M1100">
        <v>-2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-2</v>
      </c>
      <c r="Y1100">
        <v>-1</v>
      </c>
      <c r="Z1100">
        <v>-1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-1</v>
      </c>
      <c r="AG1100">
        <v>-1</v>
      </c>
      <c r="AH1100">
        <v>0</v>
      </c>
      <c r="AI1100">
        <v>-1</v>
      </c>
      <c r="AJ1100">
        <v>-1</v>
      </c>
      <c r="AK1100">
        <v>0</v>
      </c>
      <c r="AL1100">
        <v>0</v>
      </c>
      <c r="AM1100">
        <v>0</v>
      </c>
    </row>
    <row r="1101" spans="1:39" x14ac:dyDescent="0.3">
      <c r="A1101" s="2" t="s">
        <v>2211</v>
      </c>
      <c r="B1101" s="2" t="s">
        <v>2212</v>
      </c>
      <c r="C1101" t="s">
        <v>8</v>
      </c>
      <c r="D1101">
        <v>0</v>
      </c>
      <c r="E1101">
        <v>-10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-14</v>
      </c>
      <c r="Q1101">
        <v>0</v>
      </c>
      <c r="R1101">
        <v>-4</v>
      </c>
      <c r="S1101">
        <v>0</v>
      </c>
      <c r="T1101">
        <v>0</v>
      </c>
      <c r="U1101">
        <v>0</v>
      </c>
      <c r="V1101">
        <v>-10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-17</v>
      </c>
      <c r="AD1101">
        <v>-6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-20</v>
      </c>
      <c r="AK1101">
        <v>0</v>
      </c>
      <c r="AL1101">
        <v>0</v>
      </c>
      <c r="AM1101">
        <v>-6</v>
      </c>
    </row>
    <row r="1102" spans="1:39" x14ac:dyDescent="0.3">
      <c r="A1102" s="2" t="s">
        <v>2213</v>
      </c>
      <c r="B1102" s="2" t="s">
        <v>2214</v>
      </c>
      <c r="C1102" t="s">
        <v>8</v>
      </c>
      <c r="D1102">
        <v>0</v>
      </c>
      <c r="E1102">
        <v>-50</v>
      </c>
      <c r="F1102">
        <v>-250</v>
      </c>
      <c r="G1102">
        <v>-325</v>
      </c>
      <c r="H1102">
        <v>0</v>
      </c>
      <c r="I1102">
        <v>-4</v>
      </c>
      <c r="J1102">
        <v>0</v>
      </c>
      <c r="K1102">
        <v>-8</v>
      </c>
      <c r="L1102">
        <v>-40</v>
      </c>
      <c r="M1102">
        <v>-40</v>
      </c>
      <c r="N1102">
        <v>0</v>
      </c>
      <c r="O1102">
        <v>-100</v>
      </c>
      <c r="P1102">
        <v>0</v>
      </c>
      <c r="Q1102">
        <v>-308</v>
      </c>
      <c r="R1102">
        <v>0</v>
      </c>
      <c r="S1102">
        <v>-50</v>
      </c>
      <c r="T1102">
        <v>-8</v>
      </c>
      <c r="U1102">
        <v>-10</v>
      </c>
      <c r="V1102">
        <v>0</v>
      </c>
      <c r="W1102">
        <v>0</v>
      </c>
      <c r="X1102">
        <v>-40</v>
      </c>
      <c r="Y1102">
        <v>0</v>
      </c>
      <c r="Z1102">
        <v>0</v>
      </c>
      <c r="AA1102">
        <v>0</v>
      </c>
      <c r="AB1102">
        <v>-360</v>
      </c>
      <c r="AC1102">
        <v>-152</v>
      </c>
      <c r="AD1102">
        <v>-322</v>
      </c>
      <c r="AE1102">
        <v>-52</v>
      </c>
      <c r="AF1102">
        <v>-2</v>
      </c>
      <c r="AG1102">
        <v>-250</v>
      </c>
      <c r="AH1102">
        <v>0</v>
      </c>
      <c r="AI1102">
        <v>-200</v>
      </c>
      <c r="AJ1102">
        <v>-28</v>
      </c>
      <c r="AK1102">
        <v>-6</v>
      </c>
      <c r="AL1102">
        <v>-10</v>
      </c>
      <c r="AM1102">
        <v>-6</v>
      </c>
    </row>
    <row r="1103" spans="1:39" x14ac:dyDescent="0.3">
      <c r="A1103" s="2" t="s">
        <v>2215</v>
      </c>
      <c r="B1103" s="2" t="s">
        <v>2216</v>
      </c>
      <c r="C1103" t="s">
        <v>8</v>
      </c>
      <c r="D1103">
        <v>0</v>
      </c>
      <c r="E1103">
        <v>0</v>
      </c>
      <c r="F1103">
        <v>0</v>
      </c>
      <c r="G1103">
        <v>-6</v>
      </c>
      <c r="H1103">
        <v>0</v>
      </c>
      <c r="I1103">
        <v>0</v>
      </c>
      <c r="J1103">
        <v>-10</v>
      </c>
      <c r="K1103">
        <v>0</v>
      </c>
      <c r="L1103">
        <v>0</v>
      </c>
      <c r="M1103">
        <v>-10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-10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-10</v>
      </c>
      <c r="AJ1103">
        <v>0</v>
      </c>
      <c r="AK1103">
        <v>0</v>
      </c>
      <c r="AL1103">
        <v>0</v>
      </c>
      <c r="AM1103">
        <v>0</v>
      </c>
    </row>
    <row r="1104" spans="1:39" x14ac:dyDescent="0.3">
      <c r="A1104" s="2" t="s">
        <v>2217</v>
      </c>
      <c r="B1104" s="2" t="s">
        <v>2218</v>
      </c>
      <c r="C1104" t="s">
        <v>130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-5</v>
      </c>
      <c r="V1104">
        <v>-10</v>
      </c>
      <c r="W1104">
        <v>-20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-25</v>
      </c>
      <c r="AK1104">
        <v>0</v>
      </c>
      <c r="AL1104">
        <v>0</v>
      </c>
      <c r="AM1104">
        <v>0</v>
      </c>
    </row>
    <row r="1105" spans="1:39" x14ac:dyDescent="0.3">
      <c r="A1105" s="2" t="s">
        <v>2219</v>
      </c>
      <c r="B1105" s="2" t="s">
        <v>2220</v>
      </c>
      <c r="C1105" t="s">
        <v>8</v>
      </c>
      <c r="D1105">
        <v>-12</v>
      </c>
      <c r="E1105">
        <v>0</v>
      </c>
      <c r="F1105">
        <v>-53</v>
      </c>
      <c r="G1105">
        <v>0</v>
      </c>
      <c r="H1105">
        <v>-10</v>
      </c>
      <c r="I1105">
        <v>0</v>
      </c>
      <c r="J1105">
        <v>-6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-20</v>
      </c>
      <c r="Q1105">
        <v>0</v>
      </c>
      <c r="R1105">
        <v>0</v>
      </c>
      <c r="S1105">
        <v>0</v>
      </c>
      <c r="T1105">
        <v>-3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-4</v>
      </c>
      <c r="AB1105">
        <v>0</v>
      </c>
      <c r="AC1105">
        <v>0</v>
      </c>
      <c r="AD1105">
        <v>0</v>
      </c>
      <c r="AE1105">
        <v>0</v>
      </c>
      <c r="AF1105">
        <v>-10</v>
      </c>
      <c r="AG1105">
        <v>0</v>
      </c>
      <c r="AH1105">
        <v>0</v>
      </c>
      <c r="AI1105">
        <v>-10</v>
      </c>
      <c r="AJ1105">
        <v>0</v>
      </c>
      <c r="AK1105">
        <v>-10</v>
      </c>
      <c r="AL1105">
        <v>0</v>
      </c>
      <c r="AM1105">
        <v>0</v>
      </c>
    </row>
    <row r="1106" spans="1:39" x14ac:dyDescent="0.3">
      <c r="A1106" s="2" t="s">
        <v>2221</v>
      </c>
      <c r="B1106" s="2" t="s">
        <v>2222</v>
      </c>
      <c r="C1106" t="s">
        <v>8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-9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-14</v>
      </c>
      <c r="AI1106">
        <v>0</v>
      </c>
      <c r="AJ1106">
        <v>0</v>
      </c>
      <c r="AK1106">
        <v>0</v>
      </c>
      <c r="AL1106">
        <v>0</v>
      </c>
      <c r="AM1106">
        <v>0</v>
      </c>
    </row>
    <row r="1107" spans="1:39" x14ac:dyDescent="0.3">
      <c r="A1107" s="2" t="s">
        <v>2223</v>
      </c>
      <c r="B1107" s="2" t="s">
        <v>2224</v>
      </c>
      <c r="C1107" t="s">
        <v>8</v>
      </c>
      <c r="D1107">
        <v>-5</v>
      </c>
      <c r="E1107">
        <v>-18</v>
      </c>
      <c r="F1107">
        <v>-17</v>
      </c>
      <c r="G1107">
        <v>0</v>
      </c>
      <c r="H1107">
        <v>-8</v>
      </c>
      <c r="I1107">
        <v>-19</v>
      </c>
      <c r="J1107">
        <v>-8</v>
      </c>
      <c r="K1107">
        <v>-24</v>
      </c>
      <c r="L1107">
        <v>-26</v>
      </c>
      <c r="M1107">
        <v>-24</v>
      </c>
      <c r="N1107">
        <v>-31</v>
      </c>
      <c r="O1107">
        <v>-33</v>
      </c>
      <c r="P1107">
        <v>-34</v>
      </c>
      <c r="Q1107">
        <v>-35</v>
      </c>
      <c r="R1107">
        <v>-15</v>
      </c>
      <c r="S1107">
        <v>-11</v>
      </c>
      <c r="T1107">
        <v>-19</v>
      </c>
      <c r="U1107">
        <v>-9</v>
      </c>
      <c r="V1107">
        <v>-67</v>
      </c>
      <c r="W1107">
        <v>-10</v>
      </c>
      <c r="X1107">
        <v>-20</v>
      </c>
      <c r="Y1107">
        <v>-16</v>
      </c>
      <c r="Z1107">
        <v>-7</v>
      </c>
      <c r="AA1107">
        <v>-10</v>
      </c>
      <c r="AB1107">
        <v>-25</v>
      </c>
      <c r="AC1107">
        <v>-75</v>
      </c>
      <c r="AD1107">
        <v>-26</v>
      </c>
      <c r="AE1107">
        <v>-3</v>
      </c>
      <c r="AF1107">
        <v>-11</v>
      </c>
      <c r="AG1107">
        <v>-6</v>
      </c>
      <c r="AH1107">
        <v>-10</v>
      </c>
      <c r="AI1107">
        <v>-53</v>
      </c>
      <c r="AJ1107">
        <v>-15</v>
      </c>
      <c r="AK1107">
        <v>-116</v>
      </c>
      <c r="AL1107">
        <v>-16</v>
      </c>
      <c r="AM1107">
        <v>-1</v>
      </c>
    </row>
    <row r="1108" spans="1:39" x14ac:dyDescent="0.3">
      <c r="A1108" s="2" t="s">
        <v>2225</v>
      </c>
      <c r="B1108" s="2" t="s">
        <v>2226</v>
      </c>
      <c r="C1108" t="s">
        <v>8</v>
      </c>
      <c r="D1108">
        <v>-7</v>
      </c>
      <c r="E1108">
        <v>-11</v>
      </c>
      <c r="F1108">
        <v>-24</v>
      </c>
      <c r="G1108">
        <v>-7</v>
      </c>
      <c r="H1108">
        <v>-9</v>
      </c>
      <c r="I1108">
        <v>-2</v>
      </c>
      <c r="J1108">
        <v>-3</v>
      </c>
      <c r="K1108">
        <v>-9</v>
      </c>
      <c r="L1108">
        <v>-5</v>
      </c>
      <c r="M1108">
        <v>-5</v>
      </c>
      <c r="N1108">
        <v>-10</v>
      </c>
      <c r="O1108">
        <v>-27</v>
      </c>
      <c r="P1108">
        <v>-13</v>
      </c>
      <c r="Q1108">
        <v>-26</v>
      </c>
      <c r="R1108">
        <v>-6</v>
      </c>
      <c r="S1108">
        <v>-8</v>
      </c>
      <c r="T1108">
        <v>-9</v>
      </c>
      <c r="U1108">
        <v>-1</v>
      </c>
      <c r="V1108">
        <v>0</v>
      </c>
      <c r="W1108">
        <v>0</v>
      </c>
      <c r="X1108">
        <v>0</v>
      </c>
      <c r="Y1108">
        <v>0</v>
      </c>
      <c r="Z1108">
        <v>-10</v>
      </c>
      <c r="AA1108">
        <v>-14</v>
      </c>
      <c r="AB1108">
        <v>-4</v>
      </c>
      <c r="AC1108">
        <v>-11</v>
      </c>
      <c r="AD1108">
        <v>-6</v>
      </c>
      <c r="AE1108">
        <v>-7</v>
      </c>
      <c r="AF1108">
        <v>-3</v>
      </c>
      <c r="AG1108">
        <v>-9</v>
      </c>
      <c r="AH1108">
        <v>-3</v>
      </c>
      <c r="AI1108">
        <v>-19</v>
      </c>
      <c r="AJ1108">
        <v>-20</v>
      </c>
      <c r="AK1108">
        <v>-39</v>
      </c>
      <c r="AL1108">
        <v>-10</v>
      </c>
      <c r="AM1108">
        <v>-3</v>
      </c>
    </row>
    <row r="1109" spans="1:39" x14ac:dyDescent="0.3">
      <c r="A1109" s="2" t="s">
        <v>2227</v>
      </c>
      <c r="B1109" s="2" t="s">
        <v>2228</v>
      </c>
      <c r="C1109" t="s">
        <v>8</v>
      </c>
      <c r="D1109">
        <v>-100</v>
      </c>
      <c r="E1109">
        <v>-605</v>
      </c>
      <c r="F1109">
        <v>-400</v>
      </c>
      <c r="G1109">
        <v>-105</v>
      </c>
      <c r="H1109">
        <v>-80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-600</v>
      </c>
      <c r="V1109">
        <v>-510</v>
      </c>
      <c r="W1109">
        <v>-200</v>
      </c>
      <c r="X1109">
        <v>-190</v>
      </c>
      <c r="Y1109">
        <v>0</v>
      </c>
      <c r="Z1109">
        <v>0</v>
      </c>
      <c r="AA1109">
        <v>0</v>
      </c>
      <c r="AB1109">
        <v>-1405</v>
      </c>
      <c r="AC1109">
        <v>-510</v>
      </c>
      <c r="AD1109">
        <v>-400</v>
      </c>
      <c r="AE1109">
        <v>0</v>
      </c>
      <c r="AF1109">
        <v>-300</v>
      </c>
      <c r="AG1109">
        <v>-200</v>
      </c>
      <c r="AH1109">
        <v>-100</v>
      </c>
      <c r="AI1109">
        <v>-300</v>
      </c>
      <c r="AJ1109">
        <v>0</v>
      </c>
      <c r="AK1109">
        <v>-200</v>
      </c>
      <c r="AL1109">
        <v>-300</v>
      </c>
      <c r="AM1109">
        <v>-1500</v>
      </c>
    </row>
    <row r="1110" spans="1:39" x14ac:dyDescent="0.3">
      <c r="A1110" s="2" t="s">
        <v>2229</v>
      </c>
      <c r="B1110" s="2" t="s">
        <v>2230</v>
      </c>
      <c r="C1110" t="s">
        <v>8</v>
      </c>
      <c r="D1110">
        <v>-50</v>
      </c>
      <c r="E1110">
        <v>0</v>
      </c>
      <c r="F1110">
        <v>-20</v>
      </c>
      <c r="G1110">
        <v>-230</v>
      </c>
      <c r="H1110">
        <v>0</v>
      </c>
      <c r="I1110">
        <v>0</v>
      </c>
      <c r="J1110">
        <v>0</v>
      </c>
      <c r="K1110">
        <v>-50</v>
      </c>
      <c r="L1110">
        <v>0</v>
      </c>
      <c r="M1110">
        <v>-42</v>
      </c>
      <c r="N1110">
        <v>0</v>
      </c>
      <c r="O1110">
        <v>-10</v>
      </c>
      <c r="P1110">
        <v>-162</v>
      </c>
      <c r="Q1110">
        <v>-30</v>
      </c>
      <c r="R1110">
        <v>0</v>
      </c>
      <c r="S1110">
        <v>-20</v>
      </c>
      <c r="T1110">
        <v>-16</v>
      </c>
      <c r="U1110">
        <v>0</v>
      </c>
      <c r="V1110">
        <v>0</v>
      </c>
      <c r="W1110">
        <v>-10</v>
      </c>
      <c r="X1110">
        <v>0</v>
      </c>
      <c r="Y1110">
        <v>-4</v>
      </c>
      <c r="Z1110">
        <v>0</v>
      </c>
      <c r="AA1110">
        <v>0</v>
      </c>
      <c r="AB1110">
        <v>0</v>
      </c>
      <c r="AC1110">
        <v>-230</v>
      </c>
      <c r="AD1110">
        <v>0</v>
      </c>
      <c r="AE1110">
        <v>0</v>
      </c>
      <c r="AF1110">
        <v>0</v>
      </c>
      <c r="AG1110">
        <v>0</v>
      </c>
      <c r="AH1110">
        <v>-245</v>
      </c>
      <c r="AI1110">
        <v>0</v>
      </c>
      <c r="AJ1110">
        <v>0</v>
      </c>
      <c r="AK1110">
        <v>0</v>
      </c>
      <c r="AL1110">
        <v>0</v>
      </c>
      <c r="AM1110">
        <v>0</v>
      </c>
    </row>
    <row r="1111" spans="1:39" x14ac:dyDescent="0.3">
      <c r="A1111" s="2" t="s">
        <v>2231</v>
      </c>
      <c r="B1111" s="2" t="s">
        <v>2232</v>
      </c>
      <c r="C1111" t="s">
        <v>8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-1</v>
      </c>
      <c r="AL1111">
        <v>0</v>
      </c>
      <c r="AM1111">
        <v>0</v>
      </c>
    </row>
    <row r="1112" spans="1:39" x14ac:dyDescent="0.3">
      <c r="A1112" s="2" t="s">
        <v>2233</v>
      </c>
      <c r="B1112" s="2" t="s">
        <v>2234</v>
      </c>
      <c r="C1112" t="s">
        <v>8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-10</v>
      </c>
      <c r="K1112">
        <v>-10</v>
      </c>
      <c r="L1112">
        <v>0</v>
      </c>
      <c r="M1112">
        <v>-4</v>
      </c>
      <c r="N1112">
        <v>0</v>
      </c>
      <c r="O1112">
        <v>0</v>
      </c>
      <c r="P1112">
        <v>0</v>
      </c>
      <c r="Q1112">
        <v>0</v>
      </c>
      <c r="R1112">
        <v>-6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-10</v>
      </c>
      <c r="AL1112">
        <v>0</v>
      </c>
      <c r="AM1112">
        <v>-1</v>
      </c>
    </row>
    <row r="1113" spans="1:39" x14ac:dyDescent="0.3">
      <c r="A1113" s="2" t="s">
        <v>2235</v>
      </c>
      <c r="B1113" s="2" t="s">
        <v>2236</v>
      </c>
      <c r="C1113" t="s">
        <v>8</v>
      </c>
      <c r="D1113">
        <v>0</v>
      </c>
      <c r="E1113">
        <v>0</v>
      </c>
      <c r="F1113">
        <v>-15</v>
      </c>
      <c r="G1113">
        <v>0</v>
      </c>
      <c r="H1113">
        <v>-4</v>
      </c>
      <c r="I1113">
        <v>-38</v>
      </c>
      <c r="J1113">
        <v>-2</v>
      </c>
      <c r="K1113">
        <v>0</v>
      </c>
      <c r="L1113">
        <v>0</v>
      </c>
      <c r="M1113">
        <v>-44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-4</v>
      </c>
      <c r="Z1113">
        <v>0</v>
      </c>
      <c r="AA1113">
        <v>-20</v>
      </c>
      <c r="AB1113">
        <v>-3</v>
      </c>
      <c r="AC1113">
        <v>-6</v>
      </c>
      <c r="AD1113">
        <v>0</v>
      </c>
      <c r="AE1113">
        <v>0</v>
      </c>
      <c r="AF1113">
        <v>-10</v>
      </c>
      <c r="AG1113">
        <v>0</v>
      </c>
      <c r="AH1113">
        <v>0</v>
      </c>
      <c r="AI1113">
        <v>-10</v>
      </c>
      <c r="AJ1113">
        <v>0</v>
      </c>
      <c r="AK1113">
        <v>-4</v>
      </c>
      <c r="AL1113">
        <v>0</v>
      </c>
      <c r="AM1113">
        <v>-20</v>
      </c>
    </row>
    <row r="1114" spans="1:39" x14ac:dyDescent="0.3">
      <c r="A1114" s="2" t="s">
        <v>2237</v>
      </c>
      <c r="B1114" s="2" t="s">
        <v>2238</v>
      </c>
      <c r="C1114" t="s">
        <v>8</v>
      </c>
      <c r="D1114">
        <v>-148</v>
      </c>
      <c r="E1114">
        <v>-50</v>
      </c>
      <c r="F1114">
        <v>-350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-100</v>
      </c>
      <c r="R1114">
        <v>0</v>
      </c>
      <c r="S1114">
        <v>-2</v>
      </c>
      <c r="T1114">
        <v>0</v>
      </c>
      <c r="U1114">
        <v>-300</v>
      </c>
      <c r="V1114">
        <v>0</v>
      </c>
      <c r="W1114">
        <v>0</v>
      </c>
      <c r="X1114">
        <v>0</v>
      </c>
      <c r="Y1114">
        <v>0</v>
      </c>
      <c r="Z1114">
        <v>-10</v>
      </c>
      <c r="AA1114">
        <v>0</v>
      </c>
      <c r="AB1114">
        <v>-80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-60</v>
      </c>
      <c r="AI1114">
        <v>0</v>
      </c>
      <c r="AJ1114">
        <v>0</v>
      </c>
      <c r="AK1114">
        <v>-116</v>
      </c>
      <c r="AL1114">
        <v>0</v>
      </c>
      <c r="AM1114">
        <v>-85</v>
      </c>
    </row>
    <row r="1115" spans="1:39" x14ac:dyDescent="0.3">
      <c r="A1115" s="2" t="s">
        <v>2239</v>
      </c>
      <c r="B1115" s="2" t="s">
        <v>2240</v>
      </c>
      <c r="C1115" t="s">
        <v>8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-20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-50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-20</v>
      </c>
      <c r="AJ1115">
        <v>0</v>
      </c>
      <c r="AK1115">
        <v>0</v>
      </c>
      <c r="AL1115">
        <v>0</v>
      </c>
      <c r="AM1115">
        <v>0</v>
      </c>
    </row>
    <row r="1116" spans="1:39" x14ac:dyDescent="0.3">
      <c r="A1116" s="2" t="s">
        <v>2241</v>
      </c>
      <c r="B1116" s="2" t="s">
        <v>2242</v>
      </c>
      <c r="C1116" t="s">
        <v>8</v>
      </c>
      <c r="D1116">
        <v>-600</v>
      </c>
      <c r="E1116">
        <v>0</v>
      </c>
      <c r="F1116">
        <v>-100</v>
      </c>
      <c r="G1116">
        <v>0</v>
      </c>
      <c r="H1116">
        <v>0</v>
      </c>
      <c r="I1116">
        <v>0</v>
      </c>
      <c r="J1116">
        <v>-100</v>
      </c>
      <c r="K1116">
        <v>0</v>
      </c>
      <c r="L1116">
        <v>-320</v>
      </c>
      <c r="M1116">
        <v>-300</v>
      </c>
      <c r="N1116">
        <v>-400</v>
      </c>
      <c r="O1116">
        <v>-300</v>
      </c>
      <c r="P1116">
        <v>-400</v>
      </c>
      <c r="Q1116">
        <v>-200</v>
      </c>
      <c r="R1116">
        <v>-100</v>
      </c>
      <c r="S1116">
        <v>-1100</v>
      </c>
      <c r="T1116">
        <v>-200</v>
      </c>
      <c r="U1116">
        <v>0</v>
      </c>
      <c r="V1116">
        <v>-8</v>
      </c>
      <c r="W1116">
        <v>0</v>
      </c>
      <c r="X1116">
        <v>-400</v>
      </c>
      <c r="Y1116">
        <v>-715</v>
      </c>
      <c r="Z1116">
        <v>-700</v>
      </c>
      <c r="AA1116">
        <v>-400</v>
      </c>
      <c r="AB1116">
        <v>-600</v>
      </c>
      <c r="AC1116">
        <v>-100</v>
      </c>
      <c r="AD1116">
        <v>-100</v>
      </c>
      <c r="AE1116">
        <v>-110</v>
      </c>
      <c r="AF1116">
        <v>-210</v>
      </c>
      <c r="AG1116">
        <v>0</v>
      </c>
      <c r="AH1116">
        <v>-100</v>
      </c>
      <c r="AI1116">
        <v>-900</v>
      </c>
      <c r="AJ1116">
        <v>-300</v>
      </c>
      <c r="AK1116">
        <v>-100</v>
      </c>
      <c r="AL1116">
        <v>0</v>
      </c>
      <c r="AM1116">
        <v>0</v>
      </c>
    </row>
    <row r="1117" spans="1:39" x14ac:dyDescent="0.3">
      <c r="A1117" s="2" t="s">
        <v>2243</v>
      </c>
      <c r="B1117" s="2" t="s">
        <v>2244</v>
      </c>
      <c r="C1117" t="s">
        <v>8</v>
      </c>
      <c r="D1117">
        <v>0</v>
      </c>
      <c r="E1117">
        <v>0</v>
      </c>
      <c r="F1117">
        <v>0</v>
      </c>
      <c r="G1117">
        <v>0</v>
      </c>
      <c r="H1117">
        <v>-20</v>
      </c>
      <c r="I1117">
        <v>0</v>
      </c>
      <c r="J1117">
        <v>0</v>
      </c>
      <c r="K1117">
        <v>-20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-50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</row>
    <row r="1118" spans="1:39" x14ac:dyDescent="0.3">
      <c r="A1118" s="2" t="s">
        <v>2245</v>
      </c>
      <c r="B1118" s="2" t="s">
        <v>2246</v>
      </c>
      <c r="C1118" t="s">
        <v>8</v>
      </c>
      <c r="D1118">
        <v>-1</v>
      </c>
      <c r="E1118">
        <v>0</v>
      </c>
      <c r="F1118">
        <v>-1</v>
      </c>
      <c r="G1118">
        <v>-1</v>
      </c>
      <c r="H1118">
        <v>0</v>
      </c>
      <c r="I1118">
        <v>0</v>
      </c>
      <c r="J1118">
        <v>-2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-1</v>
      </c>
      <c r="Q1118">
        <v>0</v>
      </c>
      <c r="R1118">
        <v>0</v>
      </c>
      <c r="S1118">
        <v>0</v>
      </c>
      <c r="T1118">
        <v>-1</v>
      </c>
      <c r="U1118">
        <v>0</v>
      </c>
      <c r="V1118">
        <v>-1</v>
      </c>
      <c r="W1118">
        <v>-1</v>
      </c>
      <c r="X1118">
        <v>-1</v>
      </c>
      <c r="Y1118">
        <v>0</v>
      </c>
      <c r="Z1118">
        <v>-1</v>
      </c>
      <c r="AA1118">
        <v>0</v>
      </c>
      <c r="AB1118">
        <v>0</v>
      </c>
      <c r="AC1118">
        <v>0</v>
      </c>
      <c r="AD1118">
        <v>-1</v>
      </c>
      <c r="AE1118">
        <v>-1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-4</v>
      </c>
      <c r="AL1118">
        <v>-5</v>
      </c>
      <c r="AM1118">
        <v>-1</v>
      </c>
    </row>
    <row r="1119" spans="1:39" x14ac:dyDescent="0.3">
      <c r="A1119" s="2" t="s">
        <v>2247</v>
      </c>
      <c r="B1119" s="2" t="s">
        <v>2248</v>
      </c>
      <c r="C1119" t="s">
        <v>8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-40</v>
      </c>
      <c r="S1119">
        <v>-15</v>
      </c>
      <c r="T1119">
        <v>0</v>
      </c>
      <c r="U1119">
        <v>-15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-35</v>
      </c>
      <c r="AD1119">
        <v>0</v>
      </c>
      <c r="AE1119">
        <v>0</v>
      </c>
      <c r="AF1119">
        <v>-20</v>
      </c>
      <c r="AG1119">
        <v>0</v>
      </c>
      <c r="AH1119">
        <v>-40</v>
      </c>
      <c r="AI1119">
        <v>-25</v>
      </c>
      <c r="AJ1119">
        <v>0</v>
      </c>
      <c r="AK1119">
        <v>0</v>
      </c>
      <c r="AL1119">
        <v>0</v>
      </c>
      <c r="AM1119">
        <v>0</v>
      </c>
    </row>
    <row r="1120" spans="1:39" x14ac:dyDescent="0.3">
      <c r="A1120" s="2" t="s">
        <v>2249</v>
      </c>
      <c r="B1120" s="2" t="s">
        <v>2250</v>
      </c>
      <c r="C1120" t="s">
        <v>8</v>
      </c>
      <c r="D1120">
        <v>0</v>
      </c>
      <c r="E1120">
        <v>0</v>
      </c>
      <c r="F1120">
        <v>-10</v>
      </c>
      <c r="G1120">
        <v>0</v>
      </c>
      <c r="H1120">
        <v>0</v>
      </c>
      <c r="I1120">
        <v>-114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-20</v>
      </c>
      <c r="T1120">
        <v>0</v>
      </c>
      <c r="U1120">
        <v>0</v>
      </c>
      <c r="V1120">
        <v>-8</v>
      </c>
      <c r="W1120">
        <v>0</v>
      </c>
      <c r="X1120">
        <v>-15</v>
      </c>
      <c r="Y1120">
        <v>0</v>
      </c>
      <c r="Z1120">
        <v>0</v>
      </c>
      <c r="AA1120">
        <v>0</v>
      </c>
      <c r="AB1120">
        <v>0</v>
      </c>
      <c r="AC1120">
        <v>-10</v>
      </c>
      <c r="AD1120">
        <v>0</v>
      </c>
      <c r="AE1120">
        <v>0</v>
      </c>
      <c r="AF1120">
        <v>-5</v>
      </c>
      <c r="AG1120">
        <v>0</v>
      </c>
      <c r="AH1120">
        <v>0</v>
      </c>
      <c r="AI1120">
        <v>-5</v>
      </c>
      <c r="AJ1120">
        <v>0</v>
      </c>
      <c r="AK1120">
        <v>-12</v>
      </c>
      <c r="AL1120">
        <v>0</v>
      </c>
      <c r="AM1120">
        <v>0</v>
      </c>
    </row>
    <row r="1121" spans="1:39" x14ac:dyDescent="0.3">
      <c r="A1121" s="2" t="s">
        <v>2251</v>
      </c>
      <c r="B1121" s="2" t="s">
        <v>2252</v>
      </c>
      <c r="C1121" t="s">
        <v>8</v>
      </c>
      <c r="D1121">
        <v>-2</v>
      </c>
      <c r="E1121">
        <v>0</v>
      </c>
      <c r="F1121">
        <v>-10</v>
      </c>
      <c r="G1121">
        <v>-50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-10</v>
      </c>
      <c r="N1121">
        <v>-2</v>
      </c>
      <c r="O1121">
        <v>0</v>
      </c>
      <c r="P1121">
        <v>0</v>
      </c>
      <c r="Q1121">
        <v>0</v>
      </c>
      <c r="R1121">
        <v>-10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-4</v>
      </c>
      <c r="Y1121">
        <v>-2</v>
      </c>
      <c r="Z1121">
        <v>0</v>
      </c>
      <c r="AA1121">
        <v>-4</v>
      </c>
      <c r="AB1121">
        <v>-10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-300</v>
      </c>
      <c r="AI1121">
        <v>-100</v>
      </c>
      <c r="AJ1121">
        <v>0</v>
      </c>
      <c r="AK1121">
        <v>0</v>
      </c>
      <c r="AL1121">
        <v>0</v>
      </c>
      <c r="AM1121">
        <v>0</v>
      </c>
    </row>
    <row r="1122" spans="1:39" x14ac:dyDescent="0.3">
      <c r="A1122" s="2" t="s">
        <v>2253</v>
      </c>
      <c r="B1122" s="2" t="s">
        <v>2254</v>
      </c>
      <c r="C1122" t="s">
        <v>8</v>
      </c>
      <c r="D1122">
        <v>0</v>
      </c>
      <c r="E1122">
        <v>-30</v>
      </c>
      <c r="F1122">
        <v>-70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-150</v>
      </c>
      <c r="T1122">
        <v>-20</v>
      </c>
      <c r="U1122">
        <v>0</v>
      </c>
      <c r="V1122">
        <v>0</v>
      </c>
      <c r="W1122">
        <v>-20</v>
      </c>
      <c r="X1122">
        <v>0</v>
      </c>
      <c r="Y1122">
        <v>0</v>
      </c>
      <c r="Z1122">
        <v>0</v>
      </c>
      <c r="AA1122">
        <v>0</v>
      </c>
      <c r="AB1122">
        <v>-10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-10</v>
      </c>
      <c r="AL1122">
        <v>0</v>
      </c>
      <c r="AM1122">
        <v>0</v>
      </c>
    </row>
    <row r="1123" spans="1:39" x14ac:dyDescent="0.3">
      <c r="A1123" s="2" t="s">
        <v>2255</v>
      </c>
      <c r="B1123" s="2" t="s">
        <v>2256</v>
      </c>
      <c r="C1123" t="s">
        <v>8</v>
      </c>
      <c r="D1123">
        <v>-13</v>
      </c>
      <c r="E1123">
        <v>0</v>
      </c>
      <c r="F1123">
        <v>-4</v>
      </c>
      <c r="G1123">
        <v>0</v>
      </c>
      <c r="H1123">
        <v>0</v>
      </c>
      <c r="I1123">
        <v>-4</v>
      </c>
      <c r="J1123">
        <v>-6</v>
      </c>
      <c r="K1123">
        <v>-6</v>
      </c>
      <c r="L1123">
        <v>-5</v>
      </c>
      <c r="M1123">
        <v>-14</v>
      </c>
      <c r="N1123">
        <v>-14</v>
      </c>
      <c r="O1123">
        <v>0</v>
      </c>
      <c r="P1123">
        <v>-20</v>
      </c>
      <c r="Q1123">
        <v>-8</v>
      </c>
      <c r="R1123">
        <v>0</v>
      </c>
      <c r="S1123">
        <v>-8</v>
      </c>
      <c r="T1123">
        <v>-4</v>
      </c>
      <c r="U1123">
        <v>-2</v>
      </c>
      <c r="V1123">
        <v>0</v>
      </c>
      <c r="W1123">
        <v>-10</v>
      </c>
      <c r="X1123">
        <v>-2</v>
      </c>
      <c r="Y1123">
        <v>-12</v>
      </c>
      <c r="Z1123">
        <v>-2</v>
      </c>
      <c r="AA1123">
        <v>0</v>
      </c>
      <c r="AB1123">
        <v>-8</v>
      </c>
      <c r="AC1123">
        <v>-24</v>
      </c>
      <c r="AD1123">
        <v>-7</v>
      </c>
      <c r="AE1123">
        <v>0</v>
      </c>
      <c r="AF1123">
        <v>-4</v>
      </c>
      <c r="AG1123">
        <v>0</v>
      </c>
      <c r="AH1123">
        <v>-6</v>
      </c>
      <c r="AI1123">
        <v>-2</v>
      </c>
      <c r="AJ1123">
        <v>-6</v>
      </c>
      <c r="AK1123">
        <v>-3</v>
      </c>
      <c r="AL1123">
        <v>0</v>
      </c>
      <c r="AM1123">
        <v>-2</v>
      </c>
    </row>
    <row r="1124" spans="1:39" x14ac:dyDescent="0.3">
      <c r="A1124" s="2" t="s">
        <v>2257</v>
      </c>
      <c r="B1124" s="2" t="s">
        <v>2258</v>
      </c>
      <c r="C1124" t="s">
        <v>8</v>
      </c>
      <c r="D1124">
        <v>-30</v>
      </c>
      <c r="E1124">
        <v>-20</v>
      </c>
      <c r="F1124">
        <v>-20</v>
      </c>
      <c r="G1124">
        <v>0</v>
      </c>
      <c r="H1124">
        <v>0</v>
      </c>
      <c r="I1124">
        <v>0</v>
      </c>
      <c r="J1124">
        <v>-20</v>
      </c>
      <c r="K1124">
        <v>0</v>
      </c>
      <c r="L1124">
        <v>0</v>
      </c>
      <c r="M1124">
        <v>-40</v>
      </c>
      <c r="N1124">
        <v>-20</v>
      </c>
      <c r="O1124">
        <v>0</v>
      </c>
      <c r="P1124">
        <v>-60</v>
      </c>
      <c r="Q1124">
        <v>-12</v>
      </c>
      <c r="R1124">
        <v>0</v>
      </c>
      <c r="S1124">
        <v>-20</v>
      </c>
      <c r="T1124">
        <v>0</v>
      </c>
      <c r="U1124">
        <v>0</v>
      </c>
      <c r="V1124">
        <v>-60</v>
      </c>
      <c r="W1124">
        <v>0</v>
      </c>
      <c r="X1124">
        <v>-6</v>
      </c>
      <c r="Y1124">
        <v>0</v>
      </c>
      <c r="Z1124">
        <v>0</v>
      </c>
      <c r="AA1124">
        <v>-6</v>
      </c>
      <c r="AB1124">
        <v>-10</v>
      </c>
      <c r="AC1124">
        <v>-30</v>
      </c>
      <c r="AD1124">
        <v>-30</v>
      </c>
      <c r="AE1124">
        <v>0</v>
      </c>
      <c r="AF1124">
        <v>-20</v>
      </c>
      <c r="AG1124">
        <v>-18</v>
      </c>
      <c r="AH1124">
        <v>0</v>
      </c>
      <c r="AI1124">
        <v>-10</v>
      </c>
      <c r="AJ1124">
        <v>0</v>
      </c>
      <c r="AK1124">
        <v>-30</v>
      </c>
      <c r="AL1124">
        <v>-35</v>
      </c>
      <c r="AM1124">
        <v>-10</v>
      </c>
    </row>
    <row r="1125" spans="1:39" x14ac:dyDescent="0.3">
      <c r="A1125" s="2" t="s">
        <v>2259</v>
      </c>
      <c r="B1125" s="2" t="s">
        <v>2260</v>
      </c>
      <c r="C1125" t="s">
        <v>8</v>
      </c>
      <c r="D1125">
        <v>-70</v>
      </c>
      <c r="E1125">
        <v>-100</v>
      </c>
      <c r="F1125">
        <v>-80</v>
      </c>
      <c r="G1125">
        <v>-850</v>
      </c>
      <c r="H1125">
        <v>-47</v>
      </c>
      <c r="I1125">
        <v>0</v>
      </c>
      <c r="J1125">
        <v>-30</v>
      </c>
      <c r="K1125">
        <v>-55</v>
      </c>
      <c r="L1125">
        <v>-90</v>
      </c>
      <c r="M1125">
        <v>-80</v>
      </c>
      <c r="N1125">
        <v>-60</v>
      </c>
      <c r="O1125">
        <v>0</v>
      </c>
      <c r="P1125">
        <v>-682</v>
      </c>
      <c r="Q1125">
        <v>-151</v>
      </c>
      <c r="R1125">
        <v>-370</v>
      </c>
      <c r="S1125">
        <v>-1782</v>
      </c>
      <c r="T1125">
        <v>-70</v>
      </c>
      <c r="U1125">
        <v>-40</v>
      </c>
      <c r="V1125">
        <v>-50</v>
      </c>
      <c r="W1125">
        <v>-100</v>
      </c>
      <c r="X1125">
        <v>-120</v>
      </c>
      <c r="Y1125">
        <v>-30</v>
      </c>
      <c r="Z1125">
        <v>-80</v>
      </c>
      <c r="AA1125">
        <v>-90</v>
      </c>
      <c r="AB1125">
        <v>-745</v>
      </c>
      <c r="AC1125">
        <v>-95</v>
      </c>
      <c r="AD1125">
        <v>-640</v>
      </c>
      <c r="AE1125">
        <v>-195</v>
      </c>
      <c r="AF1125">
        <v>-162</v>
      </c>
      <c r="AG1125">
        <v>-983</v>
      </c>
      <c r="AH1125">
        <v>0</v>
      </c>
      <c r="AI1125">
        <v>-60</v>
      </c>
      <c r="AJ1125">
        <v>-260</v>
      </c>
      <c r="AK1125">
        <v>-50</v>
      </c>
      <c r="AL1125">
        <v>-400</v>
      </c>
      <c r="AM1125">
        <v>-254</v>
      </c>
    </row>
    <row r="1126" spans="1:39" x14ac:dyDescent="0.3">
      <c r="A1126" s="2" t="s">
        <v>2261</v>
      </c>
      <c r="B1126" s="2" t="s">
        <v>2262</v>
      </c>
      <c r="C1126" t="s">
        <v>8</v>
      </c>
      <c r="D1126">
        <v>-40</v>
      </c>
      <c r="E1126">
        <v>0</v>
      </c>
      <c r="F1126">
        <v>-139</v>
      </c>
      <c r="G1126">
        <v>-150</v>
      </c>
      <c r="H1126">
        <v>-95</v>
      </c>
      <c r="I1126">
        <v>-130</v>
      </c>
      <c r="J1126">
        <v>0</v>
      </c>
      <c r="K1126">
        <v>0</v>
      </c>
      <c r="L1126">
        <v>-100</v>
      </c>
      <c r="M1126">
        <v>-100</v>
      </c>
      <c r="N1126">
        <v>-120</v>
      </c>
      <c r="O1126">
        <v>-480</v>
      </c>
      <c r="P1126">
        <v>-250</v>
      </c>
      <c r="Q1126">
        <v>-120</v>
      </c>
      <c r="R1126">
        <v>0</v>
      </c>
      <c r="S1126">
        <v>-240</v>
      </c>
      <c r="T1126">
        <v>-40</v>
      </c>
      <c r="U1126">
        <v>-40</v>
      </c>
      <c r="V1126">
        <v>-50</v>
      </c>
      <c r="W1126">
        <v>0</v>
      </c>
      <c r="X1126">
        <v>0</v>
      </c>
      <c r="Y1126">
        <v>-20</v>
      </c>
      <c r="Z1126">
        <v>-24</v>
      </c>
      <c r="AA1126">
        <v>-125</v>
      </c>
      <c r="AB1126">
        <v>-540</v>
      </c>
      <c r="AC1126">
        <v>-68</v>
      </c>
      <c r="AD1126">
        <v>-130</v>
      </c>
      <c r="AE1126">
        <v>-20</v>
      </c>
      <c r="AF1126">
        <v>-24</v>
      </c>
      <c r="AG1126">
        <v>-94</v>
      </c>
      <c r="AH1126">
        <v>-410</v>
      </c>
      <c r="AI1126">
        <v>-80</v>
      </c>
      <c r="AJ1126">
        <v>0</v>
      </c>
      <c r="AK1126">
        <v>-80</v>
      </c>
      <c r="AL1126">
        <v>-60</v>
      </c>
      <c r="AM1126">
        <v>0</v>
      </c>
    </row>
    <row r="1127" spans="1:39" x14ac:dyDescent="0.3">
      <c r="A1127" s="2" t="s">
        <v>2263</v>
      </c>
      <c r="B1127" s="2" t="s">
        <v>2264</v>
      </c>
      <c r="C1127" t="s">
        <v>8</v>
      </c>
      <c r="D1127">
        <v>0</v>
      </c>
      <c r="E1127">
        <v>0</v>
      </c>
      <c r="F1127">
        <v>0</v>
      </c>
      <c r="G1127">
        <v>0</v>
      </c>
      <c r="H1127">
        <v>-20</v>
      </c>
      <c r="I1127">
        <v>0</v>
      </c>
      <c r="J1127">
        <v>0</v>
      </c>
      <c r="K1127">
        <v>-10</v>
      </c>
      <c r="L1127">
        <v>-10</v>
      </c>
      <c r="M1127">
        <v>0</v>
      </c>
      <c r="N1127">
        <v>0</v>
      </c>
      <c r="O1127">
        <v>0</v>
      </c>
      <c r="P1127">
        <v>0</v>
      </c>
      <c r="Q1127">
        <v>-10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-20</v>
      </c>
      <c r="Z1127">
        <v>0</v>
      </c>
      <c r="AA1127">
        <v>-40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-10</v>
      </c>
    </row>
    <row r="1128" spans="1:39" x14ac:dyDescent="0.3">
      <c r="A1128" s="2" t="s">
        <v>2265</v>
      </c>
      <c r="B1128" s="2" t="s">
        <v>2266</v>
      </c>
      <c r="C1128" t="s">
        <v>8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-4</v>
      </c>
      <c r="AC1128">
        <v>-1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-43</v>
      </c>
      <c r="AJ1128">
        <v>0</v>
      </c>
      <c r="AK1128">
        <v>0</v>
      </c>
      <c r="AL1128">
        <v>0</v>
      </c>
      <c r="AM1128">
        <v>0</v>
      </c>
    </row>
    <row r="1129" spans="1:39" x14ac:dyDescent="0.3">
      <c r="A1129" s="2" t="s">
        <v>2267</v>
      </c>
      <c r="B1129" s="2" t="s">
        <v>2268</v>
      </c>
      <c r="C1129" t="s">
        <v>8</v>
      </c>
      <c r="D1129">
        <v>0</v>
      </c>
      <c r="E1129">
        <v>0</v>
      </c>
      <c r="F1129">
        <v>0</v>
      </c>
      <c r="G1129">
        <v>-90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-70</v>
      </c>
      <c r="Q1129">
        <v>-30</v>
      </c>
      <c r="R1129">
        <v>0</v>
      </c>
      <c r="S1129">
        <v>0</v>
      </c>
      <c r="T1129">
        <v>-10</v>
      </c>
      <c r="U1129">
        <v>-16</v>
      </c>
      <c r="V1129">
        <v>-12</v>
      </c>
      <c r="W1129">
        <v>0</v>
      </c>
      <c r="X1129">
        <v>0</v>
      </c>
      <c r="Y1129">
        <v>-10</v>
      </c>
      <c r="Z1129">
        <v>-8</v>
      </c>
      <c r="AA1129">
        <v>0</v>
      </c>
      <c r="AB1129">
        <v>0</v>
      </c>
      <c r="AC1129">
        <v>0</v>
      </c>
      <c r="AD1129">
        <v>-62</v>
      </c>
      <c r="AE1129">
        <v>-30</v>
      </c>
      <c r="AF1129">
        <v>-4</v>
      </c>
      <c r="AG1129">
        <v>0</v>
      </c>
      <c r="AH1129">
        <v>-64</v>
      </c>
      <c r="AI1129">
        <v>-12</v>
      </c>
      <c r="AJ1129">
        <v>-4</v>
      </c>
      <c r="AK1129">
        <v>-35</v>
      </c>
      <c r="AL1129">
        <v>-36</v>
      </c>
      <c r="AM1129">
        <v>0</v>
      </c>
    </row>
    <row r="1130" spans="1:39" x14ac:dyDescent="0.3">
      <c r="A1130" s="2" t="s">
        <v>2269</v>
      </c>
      <c r="B1130" s="2" t="s">
        <v>2270</v>
      </c>
      <c r="C1130" t="s">
        <v>8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-7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-12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-2</v>
      </c>
      <c r="AK1130">
        <v>0</v>
      </c>
      <c r="AL1130">
        <v>-3</v>
      </c>
      <c r="AM1130">
        <v>3</v>
      </c>
    </row>
    <row r="1131" spans="1:39" x14ac:dyDescent="0.3">
      <c r="A1131" s="2" t="s">
        <v>2271</v>
      </c>
      <c r="B1131" s="2" t="s">
        <v>2272</v>
      </c>
      <c r="C1131" t="s">
        <v>8</v>
      </c>
      <c r="D1131">
        <v>0</v>
      </c>
      <c r="E1131">
        <v>-5</v>
      </c>
      <c r="F1131">
        <v>-2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-8</v>
      </c>
      <c r="M1131">
        <v>-2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-6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-10</v>
      </c>
      <c r="AL1131">
        <v>0</v>
      </c>
      <c r="AM1131">
        <v>-4</v>
      </c>
    </row>
    <row r="1132" spans="1:39" x14ac:dyDescent="0.3">
      <c r="A1132" s="2" t="s">
        <v>2273</v>
      </c>
      <c r="B1132" s="2" t="s">
        <v>2274</v>
      </c>
      <c r="C1132" t="s">
        <v>8</v>
      </c>
      <c r="D1132">
        <v>0</v>
      </c>
      <c r="E1132">
        <v>0</v>
      </c>
      <c r="F1132">
        <v>-1</v>
      </c>
      <c r="G1132">
        <v>0</v>
      </c>
      <c r="H1132">
        <v>0</v>
      </c>
      <c r="I1132">
        <v>0</v>
      </c>
      <c r="J1132">
        <v>0</v>
      </c>
      <c r="K1132">
        <v>-5</v>
      </c>
      <c r="L1132">
        <v>-2</v>
      </c>
      <c r="M1132">
        <v>0</v>
      </c>
      <c r="N1132">
        <v>-6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-6</v>
      </c>
      <c r="W1132">
        <v>0</v>
      </c>
      <c r="X1132">
        <v>0</v>
      </c>
      <c r="Y1132">
        <v>0</v>
      </c>
      <c r="Z1132">
        <v>0</v>
      </c>
      <c r="AA1132">
        <v>-5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-2</v>
      </c>
    </row>
    <row r="1133" spans="1:39" x14ac:dyDescent="0.3">
      <c r="A1133" s="2" t="s">
        <v>2275</v>
      </c>
      <c r="B1133" s="2" t="s">
        <v>2276</v>
      </c>
      <c r="C1133" t="s">
        <v>8</v>
      </c>
      <c r="D1133">
        <v>0</v>
      </c>
      <c r="E1133">
        <v>0</v>
      </c>
      <c r="F1133">
        <v>0</v>
      </c>
      <c r="G1133">
        <v>0</v>
      </c>
      <c r="H1133">
        <v>-10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-10</v>
      </c>
      <c r="AL1133">
        <v>-10</v>
      </c>
      <c r="AM1133">
        <v>0</v>
      </c>
    </row>
    <row r="1134" spans="1:39" x14ac:dyDescent="0.3">
      <c r="A1134" s="2" t="s">
        <v>2277</v>
      </c>
      <c r="B1134" s="2" t="s">
        <v>2278</v>
      </c>
      <c r="C1134" t="s">
        <v>8</v>
      </c>
      <c r="D1134">
        <v>0</v>
      </c>
      <c r="E1134">
        <v>0</v>
      </c>
      <c r="F1134">
        <v>0</v>
      </c>
      <c r="G1134">
        <v>0</v>
      </c>
      <c r="H1134">
        <v>-20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-15</v>
      </c>
      <c r="V1134">
        <v>0</v>
      </c>
      <c r="W1134">
        <v>0</v>
      </c>
      <c r="X1134">
        <v>0</v>
      </c>
      <c r="Y1134">
        <v>0</v>
      </c>
      <c r="Z1134">
        <v>-28</v>
      </c>
      <c r="AA1134">
        <v>-4</v>
      </c>
      <c r="AB1134">
        <v>0</v>
      </c>
      <c r="AC1134">
        <v>0</v>
      </c>
      <c r="AD1134">
        <v>-32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-16</v>
      </c>
    </row>
    <row r="1135" spans="1:39" x14ac:dyDescent="0.3">
      <c r="A1135" s="2" t="s">
        <v>2279</v>
      </c>
      <c r="B1135" s="2" t="s">
        <v>2280</v>
      </c>
      <c r="C1135" t="s">
        <v>8</v>
      </c>
      <c r="D1135">
        <v>0</v>
      </c>
      <c r="E1135">
        <v>-60</v>
      </c>
      <c r="F1135">
        <v>-30</v>
      </c>
      <c r="G1135">
        <v>-150</v>
      </c>
      <c r="H1135">
        <v>-20</v>
      </c>
      <c r="I1135">
        <v>0</v>
      </c>
      <c r="J1135">
        <v>0</v>
      </c>
      <c r="K1135">
        <v>0</v>
      </c>
      <c r="L1135">
        <v>-124</v>
      </c>
      <c r="M1135">
        <v>-170</v>
      </c>
      <c r="N1135">
        <v>-168</v>
      </c>
      <c r="O1135">
        <v>-30</v>
      </c>
      <c r="P1135">
        <v>-50</v>
      </c>
      <c r="Q1135">
        <v>-82</v>
      </c>
      <c r="R1135">
        <v>0</v>
      </c>
      <c r="S1135">
        <v>0</v>
      </c>
      <c r="T1135">
        <v>-135</v>
      </c>
      <c r="U1135">
        <v>-4</v>
      </c>
      <c r="V1135">
        <v>-50</v>
      </c>
      <c r="W1135">
        <v>-140</v>
      </c>
      <c r="X1135">
        <v>-60</v>
      </c>
      <c r="Y1135">
        <v>-60</v>
      </c>
      <c r="Z1135">
        <v>0</v>
      </c>
      <c r="AA1135">
        <v>0</v>
      </c>
      <c r="AB1135">
        <v>-230</v>
      </c>
      <c r="AC1135">
        <v>-40</v>
      </c>
      <c r="AD1135">
        <v>-130</v>
      </c>
      <c r="AE1135">
        <v>-20</v>
      </c>
      <c r="AF1135">
        <v>0</v>
      </c>
      <c r="AG1135">
        <v>-510</v>
      </c>
      <c r="AH1135">
        <v>0</v>
      </c>
      <c r="AI1135">
        <v>-100</v>
      </c>
      <c r="AJ1135">
        <v>-20</v>
      </c>
      <c r="AK1135">
        <v>-10</v>
      </c>
      <c r="AL1135">
        <v>-3380</v>
      </c>
      <c r="AM1135">
        <v>-220</v>
      </c>
    </row>
    <row r="1136" spans="1:39" x14ac:dyDescent="0.3">
      <c r="A1136" s="2" t="s">
        <v>2281</v>
      </c>
      <c r="B1136" s="2" t="s">
        <v>2282</v>
      </c>
      <c r="C1136" t="s">
        <v>8</v>
      </c>
      <c r="D1136">
        <v>0</v>
      </c>
      <c r="E1136">
        <v>-14</v>
      </c>
      <c r="F1136">
        <v>0</v>
      </c>
      <c r="G1136">
        <v>-50</v>
      </c>
      <c r="H1136">
        <v>0</v>
      </c>
      <c r="I1136">
        <v>0</v>
      </c>
      <c r="J1136">
        <v>0</v>
      </c>
      <c r="K1136">
        <v>0</v>
      </c>
      <c r="L1136">
        <v>-16</v>
      </c>
      <c r="M1136">
        <v>0</v>
      </c>
      <c r="N1136">
        <v>0</v>
      </c>
      <c r="O1136">
        <v>-10</v>
      </c>
      <c r="P1136">
        <v>0</v>
      </c>
      <c r="Q1136">
        <v>-197</v>
      </c>
      <c r="R1136">
        <v>0</v>
      </c>
      <c r="S1136">
        <v>0</v>
      </c>
      <c r="T1136">
        <v>0</v>
      </c>
      <c r="U1136">
        <v>-4</v>
      </c>
      <c r="V1136">
        <v>-30</v>
      </c>
      <c r="W1136">
        <v>0</v>
      </c>
      <c r="X1136">
        <v>0</v>
      </c>
      <c r="Y1136">
        <v>-16</v>
      </c>
      <c r="Z1136">
        <v>0</v>
      </c>
      <c r="AA1136">
        <v>-10</v>
      </c>
      <c r="AB1136">
        <v>-70</v>
      </c>
      <c r="AC1136">
        <v>-10</v>
      </c>
      <c r="AD1136">
        <v>0</v>
      </c>
      <c r="AE1136">
        <v>-24</v>
      </c>
      <c r="AF1136">
        <v>-6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-20</v>
      </c>
      <c r="AM1136">
        <v>0</v>
      </c>
    </row>
    <row r="1137" spans="1:39" x14ac:dyDescent="0.3">
      <c r="A1137" s="2" t="s">
        <v>2283</v>
      </c>
      <c r="B1137" s="2" t="s">
        <v>2284</v>
      </c>
      <c r="C1137" t="s">
        <v>8</v>
      </c>
      <c r="D1137">
        <v>0</v>
      </c>
      <c r="E1137">
        <v>-10</v>
      </c>
      <c r="F1137">
        <v>0</v>
      </c>
      <c r="G1137">
        <v>-20</v>
      </c>
      <c r="H1137">
        <v>-20</v>
      </c>
      <c r="I1137">
        <v>-6</v>
      </c>
      <c r="J1137">
        <v>0</v>
      </c>
      <c r="K1137">
        <v>-10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-4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-10</v>
      </c>
      <c r="AH1137">
        <v>0</v>
      </c>
      <c r="AI1137">
        <v>-10</v>
      </c>
      <c r="AJ1137">
        <v>0</v>
      </c>
      <c r="AK1137">
        <v>0</v>
      </c>
      <c r="AL1137">
        <v>0</v>
      </c>
      <c r="AM1137">
        <v>0</v>
      </c>
    </row>
    <row r="1138" spans="1:39" x14ac:dyDescent="0.3">
      <c r="A1138" s="2" t="s">
        <v>2285</v>
      </c>
      <c r="B1138" s="2" t="s">
        <v>2286</v>
      </c>
      <c r="C1138" t="s">
        <v>8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-15</v>
      </c>
      <c r="T1138">
        <v>0</v>
      </c>
      <c r="U1138">
        <v>0</v>
      </c>
      <c r="V1138">
        <v>0</v>
      </c>
      <c r="W1138">
        <v>0</v>
      </c>
      <c r="X1138">
        <v>-6</v>
      </c>
      <c r="Y1138">
        <v>-6</v>
      </c>
      <c r="Z1138">
        <v>0</v>
      </c>
      <c r="AA1138">
        <v>0</v>
      </c>
      <c r="AB1138">
        <v>-8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-20</v>
      </c>
      <c r="AK1138">
        <v>0</v>
      </c>
      <c r="AL1138">
        <v>0</v>
      </c>
      <c r="AM1138">
        <v>-4</v>
      </c>
    </row>
    <row r="1139" spans="1:39" x14ac:dyDescent="0.3">
      <c r="A1139" s="2" t="s">
        <v>2287</v>
      </c>
      <c r="B1139" s="2" t="s">
        <v>2288</v>
      </c>
      <c r="C1139" t="s">
        <v>8</v>
      </c>
      <c r="D1139">
        <v>0</v>
      </c>
      <c r="E1139">
        <v>0</v>
      </c>
      <c r="F1139">
        <v>-100</v>
      </c>
      <c r="G1139">
        <v>0</v>
      </c>
      <c r="H1139">
        <v>-100</v>
      </c>
      <c r="I1139">
        <v>0</v>
      </c>
      <c r="J1139">
        <v>-100</v>
      </c>
      <c r="K1139">
        <v>0</v>
      </c>
      <c r="L1139">
        <v>0</v>
      </c>
      <c r="M1139">
        <v>0</v>
      </c>
      <c r="N1139">
        <v>-100</v>
      </c>
      <c r="O1139">
        <v>0</v>
      </c>
      <c r="P1139">
        <v>0</v>
      </c>
      <c r="Q1139">
        <v>-400</v>
      </c>
      <c r="R1139">
        <v>0</v>
      </c>
      <c r="S1139">
        <v>0</v>
      </c>
      <c r="T1139">
        <v>-100</v>
      </c>
      <c r="U1139">
        <v>0</v>
      </c>
      <c r="V1139">
        <v>-100</v>
      </c>
      <c r="W1139">
        <v>-100</v>
      </c>
      <c r="X1139">
        <v>-100</v>
      </c>
      <c r="Y1139">
        <v>0</v>
      </c>
      <c r="Z1139">
        <v>0</v>
      </c>
      <c r="AA1139">
        <v>0</v>
      </c>
      <c r="AB1139">
        <v>-300</v>
      </c>
      <c r="AC1139">
        <v>-300</v>
      </c>
      <c r="AD1139">
        <v>0</v>
      </c>
      <c r="AE1139">
        <v>-100</v>
      </c>
      <c r="AF1139">
        <v>0</v>
      </c>
      <c r="AG1139">
        <v>0</v>
      </c>
      <c r="AH1139">
        <v>0</v>
      </c>
      <c r="AI1139">
        <v>-200</v>
      </c>
      <c r="AJ1139">
        <v>-200</v>
      </c>
      <c r="AK1139">
        <v>0</v>
      </c>
      <c r="AL1139">
        <v>-300</v>
      </c>
      <c r="AM1139">
        <v>-100</v>
      </c>
    </row>
    <row r="1140" spans="1:39" x14ac:dyDescent="0.3">
      <c r="A1140" s="2" t="s">
        <v>2289</v>
      </c>
      <c r="B1140" s="2" t="s">
        <v>2290</v>
      </c>
      <c r="C1140" t="s">
        <v>8</v>
      </c>
      <c r="D1140">
        <v>-113</v>
      </c>
      <c r="E1140">
        <v>-50</v>
      </c>
      <c r="F1140">
        <v>-10</v>
      </c>
      <c r="G1140">
        <v>-627</v>
      </c>
      <c r="H1140">
        <v>0</v>
      </c>
      <c r="I1140">
        <v>-20</v>
      </c>
      <c r="J1140">
        <v>-30</v>
      </c>
      <c r="K1140">
        <v>0</v>
      </c>
      <c r="L1140">
        <v>-20</v>
      </c>
      <c r="M1140">
        <v>0</v>
      </c>
      <c r="N1140">
        <v>-15</v>
      </c>
      <c r="O1140">
        <v>-370</v>
      </c>
      <c r="P1140">
        <v>-134</v>
      </c>
      <c r="Q1140">
        <v>-322</v>
      </c>
      <c r="R1140">
        <v>-80</v>
      </c>
      <c r="S1140">
        <v>-1008</v>
      </c>
      <c r="T1140">
        <v>0</v>
      </c>
      <c r="U1140">
        <v>0</v>
      </c>
      <c r="V1140">
        <v>0</v>
      </c>
      <c r="W1140">
        <v>-5</v>
      </c>
      <c r="X1140">
        <v>0</v>
      </c>
      <c r="Y1140">
        <v>0</v>
      </c>
      <c r="Z1140">
        <v>-76</v>
      </c>
      <c r="AA1140">
        <v>-40</v>
      </c>
      <c r="AB1140">
        <v>-270</v>
      </c>
      <c r="AC1140">
        <v>-128</v>
      </c>
      <c r="AD1140">
        <v>-230</v>
      </c>
      <c r="AE1140">
        <v>0</v>
      </c>
      <c r="AF1140">
        <v>-20</v>
      </c>
      <c r="AG1140">
        <v>-308</v>
      </c>
      <c r="AH1140">
        <v>-150</v>
      </c>
      <c r="AI1140">
        <v>-100</v>
      </c>
      <c r="AJ1140">
        <v>-50</v>
      </c>
      <c r="AK1140">
        <v>0</v>
      </c>
      <c r="AL1140">
        <v>-40</v>
      </c>
      <c r="AM1140">
        <v>-40</v>
      </c>
    </row>
    <row r="1141" spans="1:39" x14ac:dyDescent="0.3">
      <c r="A1141" s="2" t="s">
        <v>2291</v>
      </c>
      <c r="B1141" s="2" t="s">
        <v>2292</v>
      </c>
      <c r="C1141" t="s">
        <v>8</v>
      </c>
      <c r="D1141">
        <v>0</v>
      </c>
      <c r="E1141">
        <v>0</v>
      </c>
      <c r="F1141">
        <v>-20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-10</v>
      </c>
      <c r="P1141">
        <v>0</v>
      </c>
      <c r="Q1141">
        <v>0</v>
      </c>
      <c r="R1141">
        <v>-20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-28</v>
      </c>
      <c r="AF1141">
        <v>0</v>
      </c>
      <c r="AG1141">
        <v>0</v>
      </c>
      <c r="AH1141">
        <v>-30</v>
      </c>
      <c r="AI1141">
        <v>0</v>
      </c>
      <c r="AJ1141">
        <v>0</v>
      </c>
      <c r="AK1141">
        <v>0</v>
      </c>
      <c r="AL1141">
        <v>0</v>
      </c>
      <c r="AM1141">
        <v>0</v>
      </c>
    </row>
    <row r="1142" spans="1:39" x14ac:dyDescent="0.3">
      <c r="A1142" s="2" t="s">
        <v>2293</v>
      </c>
      <c r="B1142" s="2" t="s">
        <v>2294</v>
      </c>
      <c r="C1142" t="s">
        <v>8</v>
      </c>
      <c r="D1142">
        <v>0</v>
      </c>
      <c r="E1142">
        <v>-50</v>
      </c>
      <c r="F1142">
        <v>-50</v>
      </c>
      <c r="G1142">
        <v>0</v>
      </c>
      <c r="H1142">
        <v>0</v>
      </c>
      <c r="I1142">
        <v>-20</v>
      </c>
      <c r="J1142">
        <v>-6</v>
      </c>
      <c r="K1142">
        <v>-40</v>
      </c>
      <c r="L1142">
        <v>-8</v>
      </c>
      <c r="M1142">
        <v>0</v>
      </c>
      <c r="N1142">
        <v>0</v>
      </c>
      <c r="O1142">
        <v>-40</v>
      </c>
      <c r="P1142">
        <v>0</v>
      </c>
      <c r="Q1142">
        <v>-200</v>
      </c>
      <c r="R1142">
        <v>-8</v>
      </c>
      <c r="S1142">
        <v>0</v>
      </c>
      <c r="T1142">
        <v>0</v>
      </c>
      <c r="U1142">
        <v>0</v>
      </c>
      <c r="V1142">
        <v>-16</v>
      </c>
      <c r="W1142">
        <v>0</v>
      </c>
      <c r="X1142">
        <v>-8</v>
      </c>
      <c r="Y1142">
        <v>0</v>
      </c>
      <c r="Z1142">
        <v>-4</v>
      </c>
      <c r="AA1142">
        <v>0</v>
      </c>
      <c r="AB1142">
        <v>0</v>
      </c>
      <c r="AC1142">
        <v>0</v>
      </c>
      <c r="AD1142">
        <v>-20</v>
      </c>
      <c r="AE1142">
        <v>0</v>
      </c>
      <c r="AF1142">
        <v>0</v>
      </c>
      <c r="AG1142">
        <v>-160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</row>
    <row r="1143" spans="1:39" x14ac:dyDescent="0.3">
      <c r="A1143" s="2" t="s">
        <v>2295</v>
      </c>
      <c r="B1143" s="2" t="s">
        <v>2296</v>
      </c>
      <c r="C1143" t="s">
        <v>8</v>
      </c>
      <c r="D1143">
        <v>0</v>
      </c>
      <c r="E1143">
        <v>0</v>
      </c>
      <c r="F1143">
        <v>0</v>
      </c>
      <c r="G1143">
        <v>-50</v>
      </c>
      <c r="H1143">
        <v>0</v>
      </c>
      <c r="I1143">
        <v>0</v>
      </c>
      <c r="J1143">
        <v>0</v>
      </c>
      <c r="K1143">
        <v>0</v>
      </c>
      <c r="L1143">
        <v>-16</v>
      </c>
      <c r="M1143">
        <v>0</v>
      </c>
      <c r="N1143">
        <v>0</v>
      </c>
      <c r="O1143">
        <v>0</v>
      </c>
      <c r="P1143">
        <v>-20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-4</v>
      </c>
      <c r="AB1143">
        <v>0</v>
      </c>
      <c r="AC1143">
        <v>-20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</row>
    <row r="1144" spans="1:39" x14ac:dyDescent="0.3">
      <c r="A1144" s="2" t="s">
        <v>2297</v>
      </c>
      <c r="B1144" s="2" t="s">
        <v>2298</v>
      </c>
      <c r="C1144" t="s">
        <v>8</v>
      </c>
      <c r="D1144">
        <v>0</v>
      </c>
      <c r="E1144">
        <v>0</v>
      </c>
      <c r="F1144">
        <v>-22</v>
      </c>
      <c r="G1144">
        <v>0</v>
      </c>
      <c r="H1144">
        <v>-10</v>
      </c>
      <c r="I1144">
        <v>-20</v>
      </c>
      <c r="J1144">
        <v>-4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-3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</row>
    <row r="1145" spans="1:39" x14ac:dyDescent="0.3">
      <c r="A1145" s="2" t="s">
        <v>2299</v>
      </c>
      <c r="B1145" s="2" t="s">
        <v>2300</v>
      </c>
      <c r="C1145" t="s">
        <v>8</v>
      </c>
      <c r="D1145">
        <v>0</v>
      </c>
      <c r="E1145">
        <v>-4</v>
      </c>
      <c r="F1145">
        <v>0</v>
      </c>
      <c r="G1145">
        <v>0</v>
      </c>
      <c r="H1145">
        <v>-25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-15</v>
      </c>
      <c r="T1145">
        <v>0</v>
      </c>
      <c r="U1145">
        <v>0</v>
      </c>
      <c r="V1145">
        <v>0</v>
      </c>
      <c r="W1145">
        <v>0</v>
      </c>
      <c r="X1145">
        <v>-4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-8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-50</v>
      </c>
      <c r="AM1145">
        <v>0</v>
      </c>
    </row>
    <row r="1146" spans="1:39" x14ac:dyDescent="0.3">
      <c r="A1146" s="2" t="s">
        <v>2301</v>
      </c>
      <c r="B1146" s="2" t="s">
        <v>2302</v>
      </c>
      <c r="C1146" t="s">
        <v>8</v>
      </c>
      <c r="D1146">
        <v>0</v>
      </c>
      <c r="E1146">
        <v>0</v>
      </c>
      <c r="F1146">
        <v>-40</v>
      </c>
      <c r="G1146">
        <v>0</v>
      </c>
      <c r="H1146">
        <v>0</v>
      </c>
      <c r="I1146">
        <v>0</v>
      </c>
      <c r="J1146">
        <v>0</v>
      </c>
      <c r="K1146">
        <v>-10</v>
      </c>
      <c r="L1146">
        <v>0</v>
      </c>
      <c r="M1146">
        <v>0</v>
      </c>
      <c r="N1146">
        <v>-40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-18</v>
      </c>
      <c r="U1146">
        <v>0</v>
      </c>
      <c r="V1146">
        <v>-20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-20</v>
      </c>
      <c r="AJ1146">
        <v>0</v>
      </c>
      <c r="AK1146">
        <v>-50</v>
      </c>
      <c r="AL1146">
        <v>0</v>
      </c>
      <c r="AM1146">
        <v>0</v>
      </c>
    </row>
    <row r="1147" spans="1:39" x14ac:dyDescent="0.3">
      <c r="A1147" s="2" t="s">
        <v>2303</v>
      </c>
      <c r="B1147" s="2" t="s">
        <v>2304</v>
      </c>
      <c r="C1147" t="s">
        <v>8</v>
      </c>
      <c r="D1147">
        <v>0</v>
      </c>
      <c r="E1147">
        <v>0</v>
      </c>
      <c r="F1147">
        <v>-200</v>
      </c>
      <c r="G1147">
        <v>-10</v>
      </c>
      <c r="H1147">
        <v>-20</v>
      </c>
      <c r="I1147">
        <v>-4</v>
      </c>
      <c r="J1147">
        <v>-96</v>
      </c>
      <c r="K1147">
        <v>0</v>
      </c>
      <c r="L1147">
        <v>-36</v>
      </c>
      <c r="M1147">
        <v>0</v>
      </c>
      <c r="N1147">
        <v>-120</v>
      </c>
      <c r="O1147">
        <v>-10</v>
      </c>
      <c r="P1147">
        <v>-200</v>
      </c>
      <c r="Q1147">
        <v>-20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-10</v>
      </c>
      <c r="AA1147">
        <v>0</v>
      </c>
      <c r="AB1147">
        <v>-220</v>
      </c>
      <c r="AC1147">
        <v>-70</v>
      </c>
      <c r="AD1147">
        <v>0</v>
      </c>
      <c r="AE1147">
        <v>0</v>
      </c>
      <c r="AF1147">
        <v>0</v>
      </c>
      <c r="AG1147">
        <v>0</v>
      </c>
      <c r="AH1147">
        <v>-100</v>
      </c>
      <c r="AI1147">
        <v>0</v>
      </c>
      <c r="AJ1147">
        <v>-99</v>
      </c>
      <c r="AK1147">
        <v>0</v>
      </c>
      <c r="AL1147">
        <v>0</v>
      </c>
      <c r="AM1147">
        <v>0</v>
      </c>
    </row>
    <row r="1148" spans="1:39" x14ac:dyDescent="0.3">
      <c r="A1148" s="2" t="s">
        <v>2305</v>
      </c>
      <c r="B1148" s="2" t="s">
        <v>2306</v>
      </c>
      <c r="C1148" t="s">
        <v>8</v>
      </c>
      <c r="D1148">
        <v>0</v>
      </c>
      <c r="E1148">
        <v>0</v>
      </c>
      <c r="F1148">
        <v>-100</v>
      </c>
      <c r="G1148">
        <v>0</v>
      </c>
      <c r="H1148">
        <v>0</v>
      </c>
      <c r="I1148">
        <v>0</v>
      </c>
      <c r="J1148">
        <v>-30</v>
      </c>
      <c r="K1148">
        <v>0</v>
      </c>
      <c r="L1148">
        <v>0</v>
      </c>
      <c r="M1148">
        <v>0</v>
      </c>
      <c r="N1148">
        <v>-100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-10</v>
      </c>
      <c r="U1148">
        <v>0</v>
      </c>
      <c r="V1148">
        <v>-50</v>
      </c>
      <c r="W1148">
        <v>0</v>
      </c>
      <c r="X1148">
        <v>0</v>
      </c>
      <c r="Y1148">
        <v>0</v>
      </c>
      <c r="Z1148">
        <v>0</v>
      </c>
      <c r="AA1148">
        <v>-108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-60</v>
      </c>
      <c r="AK1148">
        <v>0</v>
      </c>
      <c r="AL1148">
        <v>0</v>
      </c>
      <c r="AM1148">
        <v>0</v>
      </c>
    </row>
    <row r="1149" spans="1:39" x14ac:dyDescent="0.3">
      <c r="A1149" s="2" t="s">
        <v>2307</v>
      </c>
      <c r="B1149" s="2" t="s">
        <v>2308</v>
      </c>
      <c r="C1149" t="s">
        <v>8</v>
      </c>
      <c r="D1149">
        <v>0</v>
      </c>
      <c r="E1149">
        <v>0</v>
      </c>
      <c r="F1149">
        <v>-70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-20</v>
      </c>
      <c r="U1149">
        <v>0</v>
      </c>
      <c r="V1149">
        <v>-8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-20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</row>
    <row r="1150" spans="1:39" x14ac:dyDescent="0.3">
      <c r="A1150" s="2" t="s">
        <v>2309</v>
      </c>
      <c r="B1150" s="2" t="s">
        <v>2310</v>
      </c>
      <c r="C1150" t="s">
        <v>8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-20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-20</v>
      </c>
      <c r="T1150">
        <v>0</v>
      </c>
      <c r="U1150">
        <v>0</v>
      </c>
      <c r="V1150">
        <v>0</v>
      </c>
      <c r="W1150">
        <v>-2</v>
      </c>
      <c r="X1150">
        <v>0</v>
      </c>
      <c r="Y1150">
        <v>-6</v>
      </c>
      <c r="Z1150">
        <v>-24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-10</v>
      </c>
      <c r="AI1150">
        <v>-20</v>
      </c>
      <c r="AJ1150">
        <v>0</v>
      </c>
      <c r="AK1150">
        <v>0</v>
      </c>
      <c r="AL1150">
        <v>0</v>
      </c>
      <c r="AM1150">
        <v>0</v>
      </c>
    </row>
    <row r="1151" spans="1:39" x14ac:dyDescent="0.3">
      <c r="A1151" s="2" t="s">
        <v>2311</v>
      </c>
      <c r="B1151" s="2" t="s">
        <v>2312</v>
      </c>
      <c r="C1151" t="s">
        <v>8</v>
      </c>
      <c r="D1151">
        <v>0</v>
      </c>
      <c r="E1151">
        <v>0</v>
      </c>
      <c r="F1151">
        <v>0</v>
      </c>
      <c r="G1151">
        <v>0</v>
      </c>
      <c r="H1151">
        <v>-4</v>
      </c>
      <c r="I1151">
        <v>0</v>
      </c>
      <c r="J1151">
        <v>0</v>
      </c>
      <c r="K1151">
        <v>0</v>
      </c>
      <c r="L1151">
        <v>-18</v>
      </c>
      <c r="M1151">
        <v>0</v>
      </c>
      <c r="N1151">
        <v>0</v>
      </c>
      <c r="O1151">
        <v>-16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-20</v>
      </c>
      <c r="Z1151">
        <v>0</v>
      </c>
      <c r="AA1151">
        <v>-10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-5</v>
      </c>
      <c r="AK1151">
        <v>0</v>
      </c>
      <c r="AL1151">
        <v>0</v>
      </c>
      <c r="AM1151">
        <v>0</v>
      </c>
    </row>
    <row r="1152" spans="1:39" x14ac:dyDescent="0.3">
      <c r="A1152" s="2" t="s">
        <v>2313</v>
      </c>
      <c r="B1152" s="2" t="s">
        <v>2314</v>
      </c>
      <c r="C1152" t="s">
        <v>8</v>
      </c>
      <c r="D1152">
        <v>-17</v>
      </c>
      <c r="E1152">
        <v>-10</v>
      </c>
      <c r="F1152">
        <v>-100</v>
      </c>
      <c r="G1152">
        <v>0</v>
      </c>
      <c r="H1152">
        <v>0</v>
      </c>
      <c r="I1152">
        <v>0</v>
      </c>
      <c r="J1152">
        <v>0</v>
      </c>
      <c r="K1152">
        <v>-10</v>
      </c>
      <c r="L1152">
        <v>0</v>
      </c>
      <c r="M1152">
        <v>-18</v>
      </c>
      <c r="N1152">
        <v>-50</v>
      </c>
      <c r="O1152">
        <v>0</v>
      </c>
      <c r="P1152">
        <v>0</v>
      </c>
      <c r="Q1152">
        <v>-150</v>
      </c>
      <c r="R1152">
        <v>-120</v>
      </c>
      <c r="S1152">
        <v>-20</v>
      </c>
      <c r="T1152">
        <v>0</v>
      </c>
      <c r="U1152">
        <v>-20</v>
      </c>
      <c r="V1152">
        <v>-50</v>
      </c>
      <c r="W1152">
        <v>-100</v>
      </c>
      <c r="X1152">
        <v>-20</v>
      </c>
      <c r="Y1152">
        <v>-60</v>
      </c>
      <c r="Z1152">
        <v>-50</v>
      </c>
      <c r="AA1152">
        <v>0</v>
      </c>
      <c r="AB1152">
        <v>0</v>
      </c>
      <c r="AC1152">
        <v>-50</v>
      </c>
      <c r="AD1152">
        <v>-20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-200</v>
      </c>
      <c r="AL1152">
        <v>0</v>
      </c>
      <c r="AM1152">
        <v>-170</v>
      </c>
    </row>
    <row r="1153" spans="1:39" x14ac:dyDescent="0.3">
      <c r="A1153" s="2" t="s">
        <v>2315</v>
      </c>
      <c r="B1153" s="2" t="s">
        <v>2316</v>
      </c>
      <c r="C1153" t="s">
        <v>8</v>
      </c>
      <c r="D1153">
        <v>0</v>
      </c>
      <c r="E1153">
        <v>0</v>
      </c>
      <c r="F1153">
        <v>0</v>
      </c>
      <c r="G1153">
        <v>-7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-100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-106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</row>
    <row r="1154" spans="1:39" x14ac:dyDescent="0.3">
      <c r="A1154" s="2" t="s">
        <v>2317</v>
      </c>
      <c r="B1154" s="2" t="s">
        <v>2318</v>
      </c>
      <c r="C1154" t="s">
        <v>8</v>
      </c>
      <c r="D1154">
        <v>-100</v>
      </c>
      <c r="E1154">
        <v>-450</v>
      </c>
      <c r="F1154">
        <v>-1510</v>
      </c>
      <c r="G1154">
        <v>-50</v>
      </c>
      <c r="H1154">
        <v>-35</v>
      </c>
      <c r="I1154">
        <v>-8</v>
      </c>
      <c r="J1154">
        <v>0</v>
      </c>
      <c r="K1154">
        <v>0</v>
      </c>
      <c r="L1154">
        <v>-40</v>
      </c>
      <c r="M1154">
        <v>-64</v>
      </c>
      <c r="N1154">
        <v>-10</v>
      </c>
      <c r="O1154">
        <v>0</v>
      </c>
      <c r="P1154">
        <v>-80</v>
      </c>
      <c r="Q1154">
        <v>-230</v>
      </c>
      <c r="R1154">
        <v>-50</v>
      </c>
      <c r="S1154">
        <v>-80</v>
      </c>
      <c r="T1154">
        <v>0</v>
      </c>
      <c r="U1154">
        <v>-500</v>
      </c>
      <c r="V1154">
        <v>-29</v>
      </c>
      <c r="W1154">
        <v>0</v>
      </c>
      <c r="X1154">
        <v>0</v>
      </c>
      <c r="Y1154">
        <v>0</v>
      </c>
      <c r="Z1154">
        <v>-20</v>
      </c>
      <c r="AA1154">
        <v>-4</v>
      </c>
      <c r="AB1154">
        <v>-300</v>
      </c>
      <c r="AC1154">
        <v>-750</v>
      </c>
      <c r="AD1154">
        <v>0</v>
      </c>
      <c r="AE1154">
        <v>0</v>
      </c>
      <c r="AF1154">
        <v>-20</v>
      </c>
      <c r="AG1154">
        <v>0</v>
      </c>
      <c r="AH1154">
        <v>-220</v>
      </c>
      <c r="AI1154">
        <v>-200</v>
      </c>
      <c r="AJ1154">
        <v>0</v>
      </c>
      <c r="AK1154">
        <v>-100</v>
      </c>
      <c r="AL1154">
        <v>0</v>
      </c>
      <c r="AM1154">
        <v>-60</v>
      </c>
    </row>
    <row r="1155" spans="1:39" x14ac:dyDescent="0.3">
      <c r="A1155" s="2" t="s">
        <v>2319</v>
      </c>
      <c r="B1155" s="2" t="s">
        <v>2320</v>
      </c>
      <c r="C1155" t="s">
        <v>8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-10</v>
      </c>
      <c r="N1155">
        <v>-20</v>
      </c>
      <c r="O1155">
        <v>0</v>
      </c>
      <c r="P1155">
        <v>-50</v>
      </c>
      <c r="Q1155">
        <v>0</v>
      </c>
      <c r="R1155">
        <v>-20</v>
      </c>
      <c r="S1155">
        <v>0</v>
      </c>
      <c r="T1155">
        <v>0</v>
      </c>
      <c r="U1155">
        <v>0</v>
      </c>
      <c r="V1155">
        <v>-8</v>
      </c>
      <c r="W1155">
        <v>0</v>
      </c>
      <c r="X1155">
        <v>-374</v>
      </c>
      <c r="Y1155">
        <v>0</v>
      </c>
      <c r="Z1155">
        <v>-100</v>
      </c>
      <c r="AA1155">
        <v>-10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-8</v>
      </c>
      <c r="AJ1155">
        <v>-10</v>
      </c>
      <c r="AK1155">
        <v>-20</v>
      </c>
      <c r="AL1155">
        <v>-4</v>
      </c>
      <c r="AM1155">
        <v>-30</v>
      </c>
    </row>
    <row r="1156" spans="1:39" x14ac:dyDescent="0.3">
      <c r="A1156" s="2" t="s">
        <v>2321</v>
      </c>
      <c r="B1156" s="2" t="s">
        <v>2322</v>
      </c>
      <c r="C1156" t="s">
        <v>8</v>
      </c>
      <c r="D1156">
        <v>0</v>
      </c>
      <c r="E1156">
        <v>0</v>
      </c>
      <c r="F1156">
        <v>-70</v>
      </c>
      <c r="G1156">
        <v>0</v>
      </c>
      <c r="H1156">
        <v>0</v>
      </c>
      <c r="I1156">
        <v>-2</v>
      </c>
      <c r="J1156">
        <v>0</v>
      </c>
      <c r="K1156">
        <v>0</v>
      </c>
      <c r="L1156">
        <v>-40</v>
      </c>
      <c r="M1156">
        <v>-40</v>
      </c>
      <c r="N1156">
        <v>0</v>
      </c>
      <c r="O1156">
        <v>0</v>
      </c>
      <c r="P1156">
        <v>-4</v>
      </c>
      <c r="Q1156">
        <v>-150</v>
      </c>
      <c r="R1156">
        <v>0</v>
      </c>
      <c r="S1156">
        <v>0</v>
      </c>
      <c r="T1156">
        <v>-22</v>
      </c>
      <c r="U1156">
        <v>-5</v>
      </c>
      <c r="V1156">
        <v>0</v>
      </c>
      <c r="W1156">
        <v>-10</v>
      </c>
      <c r="X1156">
        <v>0</v>
      </c>
      <c r="Y1156">
        <v>-100</v>
      </c>
      <c r="Z1156">
        <v>0</v>
      </c>
      <c r="AA1156">
        <v>-24</v>
      </c>
      <c r="AB1156">
        <v>0</v>
      </c>
      <c r="AC1156">
        <v>-22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-4</v>
      </c>
      <c r="AJ1156">
        <v>0</v>
      </c>
      <c r="AK1156">
        <v>-100</v>
      </c>
      <c r="AL1156">
        <v>0</v>
      </c>
      <c r="AM1156">
        <v>-120</v>
      </c>
    </row>
    <row r="1157" spans="1:39" x14ac:dyDescent="0.3">
      <c r="A1157" s="2" t="s">
        <v>2323</v>
      </c>
      <c r="B1157" s="2" t="s">
        <v>2324</v>
      </c>
      <c r="C1157" t="s">
        <v>8</v>
      </c>
      <c r="D1157">
        <v>0</v>
      </c>
      <c r="E1157">
        <v>-10</v>
      </c>
      <c r="F1157">
        <v>-40</v>
      </c>
      <c r="G1157">
        <v>-100</v>
      </c>
      <c r="H1157">
        <v>-23</v>
      </c>
      <c r="I1157">
        <v>-16</v>
      </c>
      <c r="J1157">
        <v>-7</v>
      </c>
      <c r="K1157">
        <v>0</v>
      </c>
      <c r="L1157">
        <v>-46</v>
      </c>
      <c r="M1157">
        <v>-34</v>
      </c>
      <c r="N1157">
        <v>0</v>
      </c>
      <c r="O1157">
        <v>0</v>
      </c>
      <c r="P1157">
        <v>0</v>
      </c>
      <c r="Q1157">
        <v>-103</v>
      </c>
      <c r="R1157">
        <v>-200</v>
      </c>
      <c r="S1157">
        <v>-15</v>
      </c>
      <c r="T1157">
        <v>-54</v>
      </c>
      <c r="U1157">
        <v>-324</v>
      </c>
      <c r="V1157">
        <v>0</v>
      </c>
      <c r="W1157">
        <v>-7</v>
      </c>
      <c r="X1157">
        <v>0</v>
      </c>
      <c r="Y1157">
        <v>-10</v>
      </c>
      <c r="Z1157">
        <v>-20</v>
      </c>
      <c r="AA1157">
        <v>-4</v>
      </c>
      <c r="AB1157">
        <v>-50</v>
      </c>
      <c r="AC1157">
        <v>0</v>
      </c>
      <c r="AD1157">
        <v>0</v>
      </c>
      <c r="AE1157">
        <v>-67</v>
      </c>
      <c r="AF1157">
        <v>-16</v>
      </c>
      <c r="AG1157">
        <v>-20</v>
      </c>
      <c r="AH1157">
        <v>0</v>
      </c>
      <c r="AI1157">
        <v>0</v>
      </c>
      <c r="AJ1157">
        <v>0</v>
      </c>
      <c r="AK1157">
        <v>-30</v>
      </c>
      <c r="AL1157">
        <v>-20</v>
      </c>
      <c r="AM1157">
        <v>-10</v>
      </c>
    </row>
    <row r="1158" spans="1:39" x14ac:dyDescent="0.3">
      <c r="A1158" s="2" t="s">
        <v>2325</v>
      </c>
      <c r="B1158" s="2" t="s">
        <v>2326</v>
      </c>
      <c r="C1158" t="s">
        <v>8</v>
      </c>
      <c r="D1158">
        <v>0</v>
      </c>
      <c r="E1158">
        <v>-23</v>
      </c>
      <c r="F1158">
        <v>0</v>
      </c>
      <c r="G1158">
        <v>-50</v>
      </c>
      <c r="H1158">
        <v>-50</v>
      </c>
      <c r="I1158">
        <v>0</v>
      </c>
      <c r="J1158">
        <v>-35</v>
      </c>
      <c r="K1158">
        <v>0</v>
      </c>
      <c r="L1158">
        <v>0</v>
      </c>
      <c r="M1158">
        <v>0</v>
      </c>
      <c r="N1158">
        <v>-50</v>
      </c>
      <c r="O1158">
        <v>0</v>
      </c>
      <c r="P1158">
        <v>0</v>
      </c>
      <c r="Q1158">
        <v>-20</v>
      </c>
      <c r="R1158">
        <v>0</v>
      </c>
      <c r="S1158">
        <v>0</v>
      </c>
      <c r="T1158">
        <v>0</v>
      </c>
      <c r="U1158">
        <v>0</v>
      </c>
      <c r="V1158">
        <v>-100</v>
      </c>
      <c r="W1158">
        <v>-8</v>
      </c>
      <c r="X1158">
        <v>-30</v>
      </c>
      <c r="Y1158">
        <v>-50</v>
      </c>
      <c r="Z1158">
        <v>0</v>
      </c>
      <c r="AA1158">
        <v>0</v>
      </c>
      <c r="AB1158">
        <v>-50</v>
      </c>
      <c r="AC1158">
        <v>-50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-50</v>
      </c>
      <c r="AM1158">
        <v>-50</v>
      </c>
    </row>
    <row r="1159" spans="1:39" x14ac:dyDescent="0.3">
      <c r="A1159" s="2" t="s">
        <v>2327</v>
      </c>
      <c r="B1159" s="2" t="s">
        <v>2328</v>
      </c>
      <c r="C1159" t="s">
        <v>8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-3000</v>
      </c>
      <c r="AD1159">
        <v>-300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-150</v>
      </c>
      <c r="AK1159">
        <v>0</v>
      </c>
      <c r="AL1159">
        <v>0</v>
      </c>
      <c r="AM1159">
        <v>-16</v>
      </c>
    </row>
    <row r="1160" spans="1:39" x14ac:dyDescent="0.3">
      <c r="A1160" s="2" t="s">
        <v>2329</v>
      </c>
      <c r="B1160" s="2" t="s">
        <v>2330</v>
      </c>
      <c r="C1160" t="s">
        <v>8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-10</v>
      </c>
      <c r="AE1160">
        <v>0</v>
      </c>
      <c r="AF1160">
        <v>0</v>
      </c>
      <c r="AG1160">
        <v>0</v>
      </c>
      <c r="AH1160">
        <v>0</v>
      </c>
      <c r="AI1160">
        <v>-5</v>
      </c>
      <c r="AJ1160">
        <v>0</v>
      </c>
      <c r="AK1160">
        <v>0</v>
      </c>
      <c r="AL1160">
        <v>0</v>
      </c>
      <c r="AM1160">
        <v>0</v>
      </c>
    </row>
    <row r="1161" spans="1:39" x14ac:dyDescent="0.3">
      <c r="A1161" s="2" t="s">
        <v>2331</v>
      </c>
      <c r="B1161" s="2" t="s">
        <v>2332</v>
      </c>
      <c r="C1161" t="s">
        <v>8</v>
      </c>
      <c r="D1161">
        <v>0</v>
      </c>
      <c r="E1161">
        <v>0</v>
      </c>
      <c r="F1161">
        <v>0</v>
      </c>
      <c r="G1161">
        <v>-20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-4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-10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</row>
    <row r="1162" spans="1:39" x14ac:dyDescent="0.3">
      <c r="A1162" s="2" t="s">
        <v>2333</v>
      </c>
      <c r="B1162" s="2" t="s">
        <v>2334</v>
      </c>
      <c r="C1162" t="s">
        <v>8</v>
      </c>
      <c r="D1162">
        <v>0</v>
      </c>
      <c r="E1162">
        <v>0</v>
      </c>
      <c r="F1162">
        <v>0</v>
      </c>
      <c r="G1162">
        <v>0</v>
      </c>
      <c r="H1162">
        <v>-20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-30</v>
      </c>
      <c r="S1162">
        <v>-20</v>
      </c>
      <c r="T1162">
        <v>0</v>
      </c>
      <c r="U1162">
        <v>0</v>
      </c>
      <c r="V1162">
        <v>0</v>
      </c>
      <c r="W1162">
        <v>0</v>
      </c>
      <c r="X1162">
        <v>-22</v>
      </c>
      <c r="Y1162">
        <v>-20</v>
      </c>
      <c r="Z1162">
        <v>0</v>
      </c>
      <c r="AA1162">
        <v>-2</v>
      </c>
      <c r="AB1162">
        <v>0</v>
      </c>
      <c r="AC1162">
        <v>-12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-20</v>
      </c>
      <c r="AM1162">
        <v>0</v>
      </c>
    </row>
    <row r="1163" spans="1:39" x14ac:dyDescent="0.3">
      <c r="A1163" s="2" t="s">
        <v>2335</v>
      </c>
      <c r="B1163" s="2" t="s">
        <v>2336</v>
      </c>
      <c r="C1163" t="s">
        <v>8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-20</v>
      </c>
      <c r="N1163">
        <v>0</v>
      </c>
      <c r="O1163">
        <v>-15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-7</v>
      </c>
      <c r="AJ1163">
        <v>0</v>
      </c>
      <c r="AK1163">
        <v>0</v>
      </c>
      <c r="AL1163">
        <v>0</v>
      </c>
      <c r="AM1163">
        <v>0</v>
      </c>
    </row>
    <row r="1164" spans="1:39" x14ac:dyDescent="0.3">
      <c r="A1164" s="2" t="s">
        <v>2337</v>
      </c>
      <c r="B1164" s="2" t="s">
        <v>2338</v>
      </c>
      <c r="C1164" t="s">
        <v>8</v>
      </c>
      <c r="D1164">
        <v>-50</v>
      </c>
      <c r="E1164">
        <v>-500</v>
      </c>
      <c r="F1164">
        <v>-528</v>
      </c>
      <c r="G1164">
        <v>0</v>
      </c>
      <c r="H1164">
        <v>-40</v>
      </c>
      <c r="I1164">
        <v>0</v>
      </c>
      <c r="J1164">
        <v>-4</v>
      </c>
      <c r="K1164">
        <v>0</v>
      </c>
      <c r="L1164">
        <v>-20</v>
      </c>
      <c r="M1164">
        <v>-6</v>
      </c>
      <c r="N1164">
        <v>-8</v>
      </c>
      <c r="O1164">
        <v>0</v>
      </c>
      <c r="P1164">
        <v>-300</v>
      </c>
      <c r="Q1164">
        <v>-550</v>
      </c>
      <c r="R1164">
        <v>0</v>
      </c>
      <c r="S1164">
        <v>0</v>
      </c>
      <c r="T1164">
        <v>0</v>
      </c>
      <c r="U1164">
        <v>-50</v>
      </c>
      <c r="V1164">
        <v>-16</v>
      </c>
      <c r="W1164">
        <v>0</v>
      </c>
      <c r="X1164">
        <v>-50</v>
      </c>
      <c r="Y1164">
        <v>0</v>
      </c>
      <c r="Z1164">
        <v>0</v>
      </c>
      <c r="AA1164">
        <v>-200</v>
      </c>
      <c r="AB1164">
        <v>-630</v>
      </c>
      <c r="AC1164">
        <v>0</v>
      </c>
      <c r="AD1164">
        <v>-50</v>
      </c>
      <c r="AE1164">
        <v>0</v>
      </c>
      <c r="AF1164">
        <v>0</v>
      </c>
      <c r="AG1164">
        <v>0</v>
      </c>
      <c r="AH1164">
        <v>-120</v>
      </c>
      <c r="AI1164">
        <v>-600</v>
      </c>
      <c r="AJ1164">
        <v>-1</v>
      </c>
      <c r="AK1164">
        <v>0</v>
      </c>
      <c r="AL1164">
        <v>0</v>
      </c>
      <c r="AM1164">
        <v>0</v>
      </c>
    </row>
    <row r="1165" spans="1:39" x14ac:dyDescent="0.3">
      <c r="A1165" s="2" t="s">
        <v>2339</v>
      </c>
      <c r="B1165" s="2" t="s">
        <v>2340</v>
      </c>
      <c r="C1165" t="s">
        <v>8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-15</v>
      </c>
      <c r="O1165">
        <v>0</v>
      </c>
      <c r="P1165">
        <v>0</v>
      </c>
      <c r="Q1165">
        <v>-25</v>
      </c>
      <c r="R1165">
        <v>0</v>
      </c>
      <c r="S1165">
        <v>-8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-10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-20</v>
      </c>
      <c r="AI1165">
        <v>0</v>
      </c>
      <c r="AJ1165">
        <v>0</v>
      </c>
      <c r="AK1165">
        <v>0</v>
      </c>
      <c r="AL1165">
        <v>0</v>
      </c>
      <c r="AM1165">
        <v>0</v>
      </c>
    </row>
    <row r="1166" spans="1:39" x14ac:dyDescent="0.3">
      <c r="A1166" s="2" t="s">
        <v>2341</v>
      </c>
      <c r="B1166" s="2" t="s">
        <v>2342</v>
      </c>
      <c r="C1166" t="s">
        <v>8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-20</v>
      </c>
      <c r="L1166">
        <v>0</v>
      </c>
      <c r="M1166">
        <v>0</v>
      </c>
      <c r="N1166">
        <v>0</v>
      </c>
      <c r="O1166">
        <v>0</v>
      </c>
      <c r="P1166">
        <v>-10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-4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-10</v>
      </c>
      <c r="AF1166">
        <v>-20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</row>
    <row r="1167" spans="1:39" x14ac:dyDescent="0.3">
      <c r="A1167" s="2" t="s">
        <v>2343</v>
      </c>
      <c r="B1167" s="2" t="s">
        <v>2344</v>
      </c>
      <c r="C1167" t="s">
        <v>8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-4</v>
      </c>
      <c r="AM1167">
        <v>0</v>
      </c>
    </row>
    <row r="1168" spans="1:39" x14ac:dyDescent="0.3">
      <c r="A1168" s="2" t="s">
        <v>2345</v>
      </c>
      <c r="B1168" s="2" t="s">
        <v>2346</v>
      </c>
      <c r="C1168" t="s">
        <v>8</v>
      </c>
      <c r="D1168">
        <v>0</v>
      </c>
      <c r="E1168">
        <v>0</v>
      </c>
      <c r="F1168">
        <v>-10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-3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-7</v>
      </c>
      <c r="AL1168">
        <v>0</v>
      </c>
      <c r="AM1168">
        <v>0</v>
      </c>
    </row>
    <row r="1169" spans="1:39" x14ac:dyDescent="0.3">
      <c r="A1169" s="2" t="s">
        <v>2347</v>
      </c>
      <c r="B1169" s="2" t="s">
        <v>2348</v>
      </c>
      <c r="C1169" t="s">
        <v>8</v>
      </c>
      <c r="D1169">
        <v>0</v>
      </c>
      <c r="E1169">
        <v>-10</v>
      </c>
      <c r="F1169">
        <v>-60</v>
      </c>
      <c r="G1169">
        <v>-150</v>
      </c>
      <c r="H1169">
        <v>-3</v>
      </c>
      <c r="I1169">
        <v>-20</v>
      </c>
      <c r="J1169">
        <v>-30</v>
      </c>
      <c r="K1169">
        <v>-26</v>
      </c>
      <c r="L1169">
        <v>-53</v>
      </c>
      <c r="M1169">
        <v>-84</v>
      </c>
      <c r="N1169">
        <v>0</v>
      </c>
      <c r="O1169">
        <v>0</v>
      </c>
      <c r="P1169">
        <v>0</v>
      </c>
      <c r="Q1169">
        <v>-80</v>
      </c>
      <c r="R1169">
        <v>-16</v>
      </c>
      <c r="S1169">
        <v>-15</v>
      </c>
      <c r="T1169">
        <v>-50</v>
      </c>
      <c r="U1169">
        <v>-324</v>
      </c>
      <c r="V1169">
        <v>0</v>
      </c>
      <c r="W1169">
        <v>0</v>
      </c>
      <c r="X1169">
        <v>0</v>
      </c>
      <c r="Y1169">
        <v>-22</v>
      </c>
      <c r="Z1169">
        <v>0</v>
      </c>
      <c r="AA1169">
        <v>-4</v>
      </c>
      <c r="AB1169">
        <v>-50</v>
      </c>
      <c r="AC1169">
        <v>-10</v>
      </c>
      <c r="AD1169">
        <v>0</v>
      </c>
      <c r="AE1169">
        <v>-45</v>
      </c>
      <c r="AF1169">
        <v>-10</v>
      </c>
      <c r="AG1169">
        <v>-38</v>
      </c>
      <c r="AH1169">
        <v>0</v>
      </c>
      <c r="AI1169">
        <v>0</v>
      </c>
      <c r="AJ1169">
        <v>0</v>
      </c>
      <c r="AK1169">
        <v>-30</v>
      </c>
      <c r="AL1169">
        <v>-20</v>
      </c>
      <c r="AM1169">
        <v>-10</v>
      </c>
    </row>
    <row r="1170" spans="1:39" x14ac:dyDescent="0.3">
      <c r="A1170" s="2" t="s">
        <v>2349</v>
      </c>
      <c r="B1170" s="2" t="s">
        <v>2350</v>
      </c>
      <c r="C1170" t="s">
        <v>8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-24</v>
      </c>
      <c r="M1170">
        <v>0</v>
      </c>
      <c r="N1170">
        <v>0</v>
      </c>
      <c r="O1170">
        <v>-42</v>
      </c>
      <c r="P1170">
        <v>0</v>
      </c>
      <c r="Q1170">
        <v>0</v>
      </c>
      <c r="R1170">
        <v>0</v>
      </c>
      <c r="S1170">
        <v>-300</v>
      </c>
      <c r="T1170">
        <v>-25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-14</v>
      </c>
      <c r="AA1170">
        <v>0</v>
      </c>
      <c r="AB1170">
        <v>0</v>
      </c>
      <c r="AC1170">
        <v>-4</v>
      </c>
      <c r="AD1170">
        <v>0</v>
      </c>
      <c r="AE1170">
        <v>0</v>
      </c>
      <c r="AF1170">
        <v>0</v>
      </c>
      <c r="AG1170">
        <v>0</v>
      </c>
      <c r="AH1170">
        <v>-10</v>
      </c>
      <c r="AI1170">
        <v>0</v>
      </c>
      <c r="AJ1170">
        <v>0</v>
      </c>
      <c r="AK1170">
        <v>-40</v>
      </c>
      <c r="AL1170">
        <v>-10</v>
      </c>
      <c r="AM1170">
        <v>0</v>
      </c>
    </row>
    <row r="1171" spans="1:39" x14ac:dyDescent="0.3">
      <c r="A1171" s="2" t="s">
        <v>2351</v>
      </c>
      <c r="B1171" s="2" t="s">
        <v>2352</v>
      </c>
      <c r="C1171" t="s">
        <v>8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-40</v>
      </c>
      <c r="M1171">
        <v>0</v>
      </c>
      <c r="N1171">
        <v>0</v>
      </c>
      <c r="O1171">
        <v>0</v>
      </c>
      <c r="P1171">
        <v>0</v>
      </c>
      <c r="Q1171">
        <v>-100</v>
      </c>
      <c r="R1171">
        <v>0</v>
      </c>
      <c r="S1171">
        <v>0</v>
      </c>
      <c r="T1171">
        <v>-12</v>
      </c>
      <c r="U1171">
        <v>0</v>
      </c>
      <c r="V1171">
        <v>0</v>
      </c>
      <c r="W1171">
        <v>0</v>
      </c>
      <c r="X1171">
        <v>-20</v>
      </c>
      <c r="Y1171">
        <v>-100</v>
      </c>
      <c r="Z1171">
        <v>0</v>
      </c>
      <c r="AA1171">
        <v>0</v>
      </c>
      <c r="AB1171">
        <v>0</v>
      </c>
      <c r="AC1171">
        <v>-20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</row>
    <row r="1172" spans="1:39" x14ac:dyDescent="0.3">
      <c r="A1172" s="2" t="s">
        <v>2353</v>
      </c>
      <c r="B1172" s="2" t="s">
        <v>2354</v>
      </c>
      <c r="C1172" t="s">
        <v>8</v>
      </c>
      <c r="D1172">
        <v>0</v>
      </c>
      <c r="E1172">
        <v>0</v>
      </c>
      <c r="F1172">
        <v>0</v>
      </c>
      <c r="G1172">
        <v>-200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-20</v>
      </c>
      <c r="N1172">
        <v>-60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-30</v>
      </c>
      <c r="W1172">
        <v>0</v>
      </c>
      <c r="X1172">
        <v>0</v>
      </c>
      <c r="Y1172">
        <v>0</v>
      </c>
      <c r="Z1172">
        <v>0</v>
      </c>
      <c r="AA1172">
        <v>-10</v>
      </c>
      <c r="AB1172">
        <v>0</v>
      </c>
      <c r="AC1172">
        <v>-12</v>
      </c>
      <c r="AD1172">
        <v>0</v>
      </c>
      <c r="AE1172">
        <v>0</v>
      </c>
      <c r="AF1172">
        <v>0</v>
      </c>
      <c r="AG1172">
        <v>0</v>
      </c>
      <c r="AH1172">
        <v>-20</v>
      </c>
      <c r="AI1172">
        <v>0</v>
      </c>
      <c r="AJ1172">
        <v>-25</v>
      </c>
      <c r="AK1172">
        <v>-100</v>
      </c>
      <c r="AL1172">
        <v>0</v>
      </c>
      <c r="AM1172">
        <v>0</v>
      </c>
    </row>
    <row r="1173" spans="1:39" x14ac:dyDescent="0.3">
      <c r="A1173" s="2" t="s">
        <v>2355</v>
      </c>
      <c r="B1173" s="2" t="s">
        <v>2356</v>
      </c>
      <c r="C1173" t="s">
        <v>8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-45</v>
      </c>
      <c r="O1173">
        <v>0</v>
      </c>
      <c r="P1173">
        <v>0</v>
      </c>
      <c r="Q1173">
        <v>0</v>
      </c>
      <c r="R1173">
        <v>-200</v>
      </c>
      <c r="S1173">
        <v>0</v>
      </c>
      <c r="T1173">
        <v>0</v>
      </c>
      <c r="U1173">
        <v>-10</v>
      </c>
      <c r="V1173">
        <v>0</v>
      </c>
      <c r="W1173">
        <v>-100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-10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-4</v>
      </c>
      <c r="AM1173">
        <v>4</v>
      </c>
    </row>
    <row r="1174" spans="1:39" x14ac:dyDescent="0.3">
      <c r="A1174" s="2" t="s">
        <v>2357</v>
      </c>
      <c r="B1174" s="2" t="s">
        <v>2358</v>
      </c>
      <c r="C1174" t="s">
        <v>8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-40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-26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-200</v>
      </c>
      <c r="AK1174">
        <v>0</v>
      </c>
      <c r="AL1174">
        <v>0</v>
      </c>
      <c r="AM1174">
        <v>0</v>
      </c>
    </row>
    <row r="1175" spans="1:39" x14ac:dyDescent="0.3">
      <c r="A1175" s="2" t="s">
        <v>2359</v>
      </c>
      <c r="B1175" s="2" t="s">
        <v>2360</v>
      </c>
      <c r="C1175" t="s">
        <v>8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-8</v>
      </c>
      <c r="J1175">
        <v>0</v>
      </c>
      <c r="K1175">
        <v>0</v>
      </c>
      <c r="L1175">
        <v>-40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-50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-4</v>
      </c>
      <c r="AL1175">
        <v>0</v>
      </c>
      <c r="AM1175">
        <v>0</v>
      </c>
    </row>
    <row r="1176" spans="1:39" x14ac:dyDescent="0.3">
      <c r="A1176" s="2" t="s">
        <v>2361</v>
      </c>
      <c r="B1176" s="2" t="s">
        <v>2362</v>
      </c>
      <c r="C1176" t="s">
        <v>8</v>
      </c>
      <c r="D1176">
        <v>0</v>
      </c>
      <c r="E1176">
        <v>0</v>
      </c>
      <c r="F1176">
        <v>-200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-100</v>
      </c>
      <c r="R1176">
        <v>-100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-100</v>
      </c>
      <c r="Y1176">
        <v>-100</v>
      </c>
      <c r="Z1176">
        <v>0</v>
      </c>
      <c r="AA1176">
        <v>-20</v>
      </c>
      <c r="AB1176">
        <v>-300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-100</v>
      </c>
      <c r="AJ1176">
        <v>0</v>
      </c>
      <c r="AK1176">
        <v>0</v>
      </c>
      <c r="AL1176">
        <v>0</v>
      </c>
      <c r="AM1176">
        <v>0</v>
      </c>
    </row>
    <row r="1177" spans="1:39" x14ac:dyDescent="0.3">
      <c r="A1177" s="2" t="s">
        <v>2363</v>
      </c>
      <c r="B1177" s="2" t="s">
        <v>2364</v>
      </c>
      <c r="C1177" t="s">
        <v>8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-5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</row>
    <row r="1178" spans="1:39" x14ac:dyDescent="0.3">
      <c r="A1178" s="2" t="s">
        <v>2365</v>
      </c>
      <c r="B1178" s="2" t="s">
        <v>2366</v>
      </c>
      <c r="C1178" t="s">
        <v>8</v>
      </c>
      <c r="D1178">
        <v>0</v>
      </c>
      <c r="E1178">
        <v>-4</v>
      </c>
      <c r="F1178">
        <v>0</v>
      </c>
      <c r="G1178">
        <v>0</v>
      </c>
      <c r="H1178">
        <v>0</v>
      </c>
      <c r="I1178">
        <v>-6</v>
      </c>
      <c r="J1178">
        <v>0</v>
      </c>
      <c r="K1178">
        <v>0</v>
      </c>
      <c r="L1178">
        <v>-16</v>
      </c>
      <c r="M1178">
        <v>0</v>
      </c>
      <c r="N1178">
        <v>0</v>
      </c>
      <c r="O1178">
        <v>-10</v>
      </c>
      <c r="P1178">
        <v>0</v>
      </c>
      <c r="Q1178">
        <v>-50</v>
      </c>
      <c r="R1178">
        <v>-6</v>
      </c>
      <c r="S1178">
        <v>0</v>
      </c>
      <c r="T1178">
        <v>0</v>
      </c>
      <c r="U1178">
        <v>0</v>
      </c>
      <c r="V1178">
        <v>-30</v>
      </c>
      <c r="W1178">
        <v>0</v>
      </c>
      <c r="X1178">
        <v>0</v>
      </c>
      <c r="Y1178">
        <v>-4</v>
      </c>
      <c r="Z1178">
        <v>0</v>
      </c>
      <c r="AA1178">
        <v>-10</v>
      </c>
      <c r="AB1178">
        <v>-70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-20</v>
      </c>
      <c r="AM1178">
        <v>0</v>
      </c>
    </row>
    <row r="1179" spans="1:39" x14ac:dyDescent="0.3">
      <c r="A1179" s="2" t="s">
        <v>2367</v>
      </c>
      <c r="B1179" s="2" t="s">
        <v>2368</v>
      </c>
      <c r="C1179" t="s">
        <v>8</v>
      </c>
      <c r="D1179">
        <v>0</v>
      </c>
      <c r="E1179">
        <v>-500</v>
      </c>
      <c r="F1179">
        <v>-700</v>
      </c>
      <c r="G1179">
        <v>0</v>
      </c>
      <c r="H1179">
        <v>0</v>
      </c>
      <c r="I1179">
        <v>0</v>
      </c>
      <c r="J1179">
        <v>-200</v>
      </c>
      <c r="K1179">
        <v>0</v>
      </c>
      <c r="L1179">
        <v>0</v>
      </c>
      <c r="M1179">
        <v>-200</v>
      </c>
      <c r="N1179">
        <v>-500</v>
      </c>
      <c r="O1179">
        <v>-100</v>
      </c>
      <c r="P1179">
        <v>-400</v>
      </c>
      <c r="Q1179">
        <v>-300</v>
      </c>
      <c r="R1179">
        <v>0</v>
      </c>
      <c r="S1179">
        <v>-400</v>
      </c>
      <c r="T1179">
        <v>-100</v>
      </c>
      <c r="U1179">
        <v>-201</v>
      </c>
      <c r="V1179">
        <v>-410</v>
      </c>
      <c r="W1179">
        <v>0</v>
      </c>
      <c r="X1179">
        <v>0</v>
      </c>
      <c r="Y1179">
        <v>-100</v>
      </c>
      <c r="Z1179">
        <v>-100</v>
      </c>
      <c r="AA1179">
        <v>0</v>
      </c>
      <c r="AB1179">
        <v>0</v>
      </c>
      <c r="AC1179">
        <v>-100</v>
      </c>
      <c r="AD1179">
        <v>-100</v>
      </c>
      <c r="AE1179">
        <v>-100</v>
      </c>
      <c r="AF1179">
        <v>-300</v>
      </c>
      <c r="AG1179">
        <v>0</v>
      </c>
      <c r="AH1179">
        <v>-200</v>
      </c>
      <c r="AI1179">
        <v>0</v>
      </c>
      <c r="AJ1179">
        <v>-200</v>
      </c>
      <c r="AK1179">
        <v>-300</v>
      </c>
      <c r="AL1179">
        <v>0</v>
      </c>
      <c r="AM1179">
        <v>-300</v>
      </c>
    </row>
    <row r="1180" spans="1:39" x14ac:dyDescent="0.3">
      <c r="A1180" s="2" t="s">
        <v>2369</v>
      </c>
      <c r="B1180" s="2" t="s">
        <v>2370</v>
      </c>
      <c r="C1180" t="s">
        <v>8</v>
      </c>
      <c r="D1180">
        <v>0</v>
      </c>
      <c r="E1180">
        <v>0</v>
      </c>
      <c r="F1180">
        <v>-40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-24</v>
      </c>
      <c r="M1180">
        <v>0</v>
      </c>
      <c r="N1180">
        <v>0</v>
      </c>
      <c r="O1180">
        <v>0</v>
      </c>
      <c r="P1180">
        <v>0</v>
      </c>
      <c r="Q1180">
        <v>-300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-6</v>
      </c>
      <c r="Y1180">
        <v>0</v>
      </c>
      <c r="Z1180">
        <v>-100</v>
      </c>
      <c r="AA1180">
        <v>0</v>
      </c>
      <c r="AB1180">
        <v>0</v>
      </c>
      <c r="AC1180">
        <v>0</v>
      </c>
      <c r="AD1180">
        <v>0</v>
      </c>
      <c r="AE1180">
        <v>-8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</row>
    <row r="1181" spans="1:39" x14ac:dyDescent="0.3">
      <c r="A1181" s="2" t="s">
        <v>2371</v>
      </c>
      <c r="B1181" s="2" t="s">
        <v>2372</v>
      </c>
      <c r="C1181" t="s">
        <v>8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-100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-400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</row>
    <row r="1182" spans="1:39" x14ac:dyDescent="0.3">
      <c r="A1182" s="2" t="s">
        <v>2373</v>
      </c>
      <c r="B1182" s="2" t="s">
        <v>2374</v>
      </c>
      <c r="C1182" t="s">
        <v>8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-5</v>
      </c>
      <c r="S1182">
        <v>-25</v>
      </c>
      <c r="T1182">
        <v>-4</v>
      </c>
      <c r="U1182">
        <v>0</v>
      </c>
      <c r="V1182">
        <v>0</v>
      </c>
      <c r="W1182">
        <v>-10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-30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-10</v>
      </c>
      <c r="AL1182">
        <v>0</v>
      </c>
      <c r="AM1182">
        <v>0</v>
      </c>
    </row>
  </sheetData>
  <autoFilter ref="A3:C1182" xr:uid="{00000000-0001-0000-0000-000000000000}"/>
  <mergeCells count="3">
    <mergeCell ref="D2:O2"/>
    <mergeCell ref="P2:AA2"/>
    <mergeCell ref="AB2:AM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C68B3-B603-403D-A363-7DF5A16DCDBE}">
  <dimension ref="A1:F1180"/>
  <sheetViews>
    <sheetView workbookViewId="0">
      <selection activeCell="F2" sqref="F2"/>
    </sheetView>
  </sheetViews>
  <sheetFormatPr baseColWidth="10" defaultColWidth="8.88671875" defaultRowHeight="14.4" x14ac:dyDescent="0.3"/>
  <cols>
    <col min="2" max="2" width="44.33203125" customWidth="1"/>
    <col min="3" max="3" width="6.109375" customWidth="1"/>
    <col min="4" max="4" width="5.33203125" style="7" customWidth="1"/>
    <col min="5" max="5" width="9.21875" style="8" customWidth="1"/>
    <col min="6" max="6" width="15.6640625" style="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3" t="s">
        <v>9</v>
      </c>
      <c r="E2" s="4" t="str">
        <f>VLOOKUP(A2,[1]HML!$A$2:$D$8104,4,0)</f>
        <v>H</v>
      </c>
      <c r="F2" s="5">
        <v>1212.1759999999999</v>
      </c>
    </row>
    <row r="3" spans="1:6" x14ac:dyDescent="0.3">
      <c r="A3" s="2" t="s">
        <v>10</v>
      </c>
      <c r="B3" s="2" t="s">
        <v>11</v>
      </c>
      <c r="C3" s="2" t="s">
        <v>8</v>
      </c>
      <c r="D3" s="3" t="s">
        <v>9</v>
      </c>
      <c r="E3" s="4" t="str">
        <f>VLOOKUP(A3,[1]HML!$A$2:$D$8104,4,0)</f>
        <v>H</v>
      </c>
      <c r="F3" s="5">
        <v>903.07</v>
      </c>
    </row>
    <row r="4" spans="1:6" x14ac:dyDescent="0.3">
      <c r="A4" s="2" t="s">
        <v>12</v>
      </c>
      <c r="B4" s="2" t="s">
        <v>13</v>
      </c>
      <c r="C4" s="2" t="s">
        <v>8</v>
      </c>
      <c r="D4" s="3" t="s">
        <v>9</v>
      </c>
      <c r="E4" s="4" t="str">
        <f>VLOOKUP(A4,[1]HML!$A$2:$D$8104,4,0)</f>
        <v>H</v>
      </c>
      <c r="F4" s="5">
        <v>808</v>
      </c>
    </row>
    <row r="5" spans="1:6" x14ac:dyDescent="0.3">
      <c r="A5" s="2" t="s">
        <v>14</v>
      </c>
      <c r="B5" s="2" t="s">
        <v>15</v>
      </c>
      <c r="C5" s="2" t="s">
        <v>8</v>
      </c>
      <c r="D5" s="3" t="s">
        <v>9</v>
      </c>
      <c r="E5" s="4" t="str">
        <f>VLOOKUP(A5,[1]HML!$A$2:$D$8104,4,0)</f>
        <v>H</v>
      </c>
      <c r="F5" s="5">
        <v>787.245</v>
      </c>
    </row>
    <row r="6" spans="1:6" x14ac:dyDescent="0.3">
      <c r="A6" s="2" t="s">
        <v>16</v>
      </c>
      <c r="B6" s="2" t="s">
        <v>17</v>
      </c>
      <c r="C6" s="2" t="s">
        <v>8</v>
      </c>
      <c r="D6" s="3" t="s">
        <v>9</v>
      </c>
      <c r="E6" s="4" t="str">
        <f>VLOOKUP(A6,[1]HML!$A$2:$D$8104,4,0)</f>
        <v>H</v>
      </c>
      <c r="F6" s="5">
        <v>680.5</v>
      </c>
    </row>
    <row r="7" spans="1:6" x14ac:dyDescent="0.3">
      <c r="A7" s="2" t="s">
        <v>18</v>
      </c>
      <c r="B7" s="2" t="s">
        <v>19</v>
      </c>
      <c r="C7" s="2" t="s">
        <v>20</v>
      </c>
      <c r="D7" s="3" t="s">
        <v>9</v>
      </c>
      <c r="E7" s="4" t="str">
        <f>VLOOKUP(A7,[1]HML!$A$2:$D$8104,4,0)</f>
        <v>H</v>
      </c>
      <c r="F7" s="5">
        <v>520.82299999999998</v>
      </c>
    </row>
    <row r="8" spans="1:6" x14ac:dyDescent="0.3">
      <c r="A8" s="2" t="s">
        <v>21</v>
      </c>
      <c r="B8" s="2" t="s">
        <v>22</v>
      </c>
      <c r="C8" s="2" t="s">
        <v>8</v>
      </c>
      <c r="D8" s="3" t="s">
        <v>9</v>
      </c>
      <c r="E8" s="4" t="str">
        <f>VLOOKUP(A8,[1]HML!$A$2:$D$8104,4,0)</f>
        <v>H</v>
      </c>
      <c r="F8" s="5">
        <v>508.49200000000002</v>
      </c>
    </row>
    <row r="9" spans="1:6" x14ac:dyDescent="0.3">
      <c r="A9" s="2" t="s">
        <v>23</v>
      </c>
      <c r="B9" s="2" t="s">
        <v>24</v>
      </c>
      <c r="C9" s="2" t="s">
        <v>20</v>
      </c>
      <c r="D9" s="3" t="s">
        <v>9</v>
      </c>
      <c r="E9" s="4" t="str">
        <f>VLOOKUP(A9,[1]HML!$A$2:$D$8104,4,0)</f>
        <v>H</v>
      </c>
      <c r="F9" s="5">
        <v>497.46600000000001</v>
      </c>
    </row>
    <row r="10" spans="1:6" x14ac:dyDescent="0.3">
      <c r="A10" s="2" t="s">
        <v>25</v>
      </c>
      <c r="B10" s="2" t="s">
        <v>26</v>
      </c>
      <c r="C10" s="2" t="s">
        <v>8</v>
      </c>
      <c r="D10" s="3" t="s">
        <v>9</v>
      </c>
      <c r="E10" s="4" t="str">
        <f>VLOOKUP(A10,[1]HML!$A$2:$D$8104,4,0)</f>
        <v>H</v>
      </c>
      <c r="F10" s="5">
        <v>467.41800000000001</v>
      </c>
    </row>
    <row r="11" spans="1:6" x14ac:dyDescent="0.3">
      <c r="A11" s="2" t="s">
        <v>27</v>
      </c>
      <c r="B11" s="2" t="s">
        <v>28</v>
      </c>
      <c r="C11" s="2" t="s">
        <v>8</v>
      </c>
      <c r="D11" s="3" t="s">
        <v>9</v>
      </c>
      <c r="E11" s="4" t="str">
        <f>VLOOKUP(A11,[1]HML!$A$2:$D$8104,4,0)</f>
        <v>H</v>
      </c>
      <c r="F11" s="5">
        <v>436.37900000000002</v>
      </c>
    </row>
    <row r="12" spans="1:6" x14ac:dyDescent="0.3">
      <c r="A12" s="2" t="s">
        <v>29</v>
      </c>
      <c r="B12" s="2" t="s">
        <v>30</v>
      </c>
      <c r="C12" s="2" t="s">
        <v>8</v>
      </c>
      <c r="D12" s="3" t="s">
        <v>9</v>
      </c>
      <c r="E12" s="4" t="str">
        <f>VLOOKUP(A12,[1]HML!$A$2:$D$8104,4,0)</f>
        <v>H</v>
      </c>
      <c r="F12" s="5">
        <v>425.60700000000003</v>
      </c>
    </row>
    <row r="13" spans="1:6" x14ac:dyDescent="0.3">
      <c r="A13" s="2" t="s">
        <v>31</v>
      </c>
      <c r="B13" s="2" t="s">
        <v>32</v>
      </c>
      <c r="C13" s="2" t="s">
        <v>8</v>
      </c>
      <c r="D13" s="3" t="s">
        <v>9</v>
      </c>
      <c r="E13" s="4" t="str">
        <f>VLOOKUP(A13,[1]HML!$A$2:$D$8104,4,0)</f>
        <v>H</v>
      </c>
      <c r="F13" s="5">
        <v>371.37799999999999</v>
      </c>
    </row>
    <row r="14" spans="1:6" x14ac:dyDescent="0.3">
      <c r="A14" s="2" t="s">
        <v>33</v>
      </c>
      <c r="B14" s="2" t="s">
        <v>34</v>
      </c>
      <c r="C14" s="2" t="s">
        <v>8</v>
      </c>
      <c r="D14" s="3" t="s">
        <v>9</v>
      </c>
      <c r="E14" s="4" t="str">
        <f>VLOOKUP(A14,[1]HML!$A$2:$D$8104,4,0)</f>
        <v>H</v>
      </c>
      <c r="F14" s="5">
        <v>370.06900000000002</v>
      </c>
    </row>
    <row r="15" spans="1:6" x14ac:dyDescent="0.3">
      <c r="A15" s="2" t="s">
        <v>35</v>
      </c>
      <c r="B15" s="2" t="s">
        <v>36</v>
      </c>
      <c r="C15" s="2" t="s">
        <v>37</v>
      </c>
      <c r="D15" s="3" t="s">
        <v>9</v>
      </c>
      <c r="E15" s="4" t="str">
        <f>VLOOKUP(A15,[1]HML!$A$2:$D$8104,4,0)</f>
        <v>H</v>
      </c>
      <c r="F15" s="5">
        <v>298.25200000000001</v>
      </c>
    </row>
    <row r="16" spans="1:6" x14ac:dyDescent="0.3">
      <c r="A16" s="2" t="s">
        <v>38</v>
      </c>
      <c r="B16" s="2" t="s">
        <v>39</v>
      </c>
      <c r="C16" s="2" t="s">
        <v>8</v>
      </c>
      <c r="D16" s="3" t="s">
        <v>9</v>
      </c>
      <c r="E16" s="4" t="str">
        <f>VLOOKUP(A16,[1]HML!$A$2:$D$8104,4,0)</f>
        <v>H</v>
      </c>
      <c r="F16" s="5">
        <v>286.541</v>
      </c>
    </row>
    <row r="17" spans="1:6" x14ac:dyDescent="0.3">
      <c r="A17" s="2" t="s">
        <v>40</v>
      </c>
      <c r="B17" s="2" t="s">
        <v>41</v>
      </c>
      <c r="C17" s="2" t="s">
        <v>8</v>
      </c>
      <c r="D17" s="3" t="s">
        <v>9</v>
      </c>
      <c r="E17" s="4" t="str">
        <f>VLOOKUP(A17,[1]HML!$A$2:$D$8104,4,0)</f>
        <v>H</v>
      </c>
      <c r="F17" s="5">
        <v>262.08800000000002</v>
      </c>
    </row>
    <row r="18" spans="1:6" x14ac:dyDescent="0.3">
      <c r="A18" s="2" t="s">
        <v>42</v>
      </c>
      <c r="B18" s="2" t="s">
        <v>43</v>
      </c>
      <c r="C18" s="2" t="s">
        <v>44</v>
      </c>
      <c r="D18" s="3" t="s">
        <v>9</v>
      </c>
      <c r="E18" s="4" t="str">
        <f>VLOOKUP(A18,[1]HML!$A$2:$D$8104,4,0)</f>
        <v>H</v>
      </c>
      <c r="F18" s="5">
        <v>249.27699999999999</v>
      </c>
    </row>
    <row r="19" spans="1:6" x14ac:dyDescent="0.3">
      <c r="A19" s="2" t="s">
        <v>45</v>
      </c>
      <c r="B19" s="2" t="s">
        <v>46</v>
      </c>
      <c r="C19" s="2" t="s">
        <v>8</v>
      </c>
      <c r="D19" s="3" t="s">
        <v>9</v>
      </c>
      <c r="E19" s="4" t="str">
        <f>VLOOKUP(A19,[1]HML!$A$2:$D$8104,4,0)</f>
        <v>H</v>
      </c>
      <c r="F19" s="5">
        <v>245.54300000000001</v>
      </c>
    </row>
    <row r="20" spans="1:6" x14ac:dyDescent="0.3">
      <c r="A20" s="2" t="s">
        <v>47</v>
      </c>
      <c r="B20" s="2" t="s">
        <v>48</v>
      </c>
      <c r="C20" s="2" t="s">
        <v>8</v>
      </c>
      <c r="D20" s="3" t="s">
        <v>9</v>
      </c>
      <c r="E20" s="4" t="str">
        <f>VLOOKUP(A20,[1]HML!$A$2:$D$8104,4,0)</f>
        <v>H</v>
      </c>
      <c r="F20" s="5">
        <v>240</v>
      </c>
    </row>
    <row r="21" spans="1:6" x14ac:dyDescent="0.3">
      <c r="A21" s="2" t="s">
        <v>49</v>
      </c>
      <c r="B21" s="2" t="s">
        <v>50</v>
      </c>
      <c r="C21" s="2" t="s">
        <v>8</v>
      </c>
      <c r="D21" s="3" t="s">
        <v>9</v>
      </c>
      <c r="E21" s="4" t="str">
        <f>VLOOKUP(A21,[1]HML!$A$2:$D$8104,4,0)</f>
        <v>H</v>
      </c>
      <c r="F21" s="5">
        <v>210.7</v>
      </c>
    </row>
    <row r="22" spans="1:6" x14ac:dyDescent="0.3">
      <c r="A22" s="2" t="s">
        <v>51</v>
      </c>
      <c r="B22" s="2" t="s">
        <v>52</v>
      </c>
      <c r="C22" s="2" t="s">
        <v>8</v>
      </c>
      <c r="D22" s="3" t="s">
        <v>9</v>
      </c>
      <c r="E22" s="4" t="str">
        <f>VLOOKUP(A22,[1]HML!$A$2:$D$8104,4,0)</f>
        <v>H</v>
      </c>
      <c r="F22" s="5">
        <v>199.77799999999999</v>
      </c>
    </row>
    <row r="23" spans="1:6" x14ac:dyDescent="0.3">
      <c r="A23" s="2" t="s">
        <v>53</v>
      </c>
      <c r="B23" s="2" t="s">
        <v>54</v>
      </c>
      <c r="C23" s="2" t="s">
        <v>8</v>
      </c>
      <c r="D23" s="3" t="s">
        <v>9</v>
      </c>
      <c r="E23" s="4" t="str">
        <f>VLOOKUP(A23,[1]HML!$A$2:$D$8104,4,0)</f>
        <v>H</v>
      </c>
      <c r="F23" s="5">
        <v>198.65299999999999</v>
      </c>
    </row>
    <row r="24" spans="1:6" x14ac:dyDescent="0.3">
      <c r="A24" s="2" t="s">
        <v>55</v>
      </c>
      <c r="B24" s="2" t="s">
        <v>56</v>
      </c>
      <c r="C24" s="2" t="s">
        <v>8</v>
      </c>
      <c r="D24" s="3" t="s">
        <v>9</v>
      </c>
      <c r="E24" s="4" t="str">
        <f>VLOOKUP(A24,[1]HML!$A$2:$D$8104,4,0)</f>
        <v>H</v>
      </c>
      <c r="F24" s="5">
        <v>191.9</v>
      </c>
    </row>
    <row r="25" spans="1:6" x14ac:dyDescent="0.3">
      <c r="A25" s="2" t="s">
        <v>57</v>
      </c>
      <c r="B25" s="2" t="s">
        <v>58</v>
      </c>
      <c r="C25" s="2" t="s">
        <v>8</v>
      </c>
      <c r="D25" s="3" t="s">
        <v>9</v>
      </c>
      <c r="E25" s="4" t="str">
        <f>VLOOKUP(A25,[1]HML!$A$2:$D$8104,4,0)</f>
        <v>H</v>
      </c>
      <c r="F25" s="5">
        <v>191.9</v>
      </c>
    </row>
    <row r="26" spans="1:6" x14ac:dyDescent="0.3">
      <c r="A26" s="2" t="s">
        <v>59</v>
      </c>
      <c r="B26" s="2" t="s">
        <v>60</v>
      </c>
      <c r="C26" s="2" t="s">
        <v>8</v>
      </c>
      <c r="D26" s="3" t="s">
        <v>9</v>
      </c>
      <c r="E26" s="4" t="str">
        <f>VLOOKUP(A26,[1]HML!$A$2:$D$8104,4,0)</f>
        <v>H</v>
      </c>
      <c r="F26" s="5">
        <v>181.45699999999999</v>
      </c>
    </row>
    <row r="27" spans="1:6" x14ac:dyDescent="0.3">
      <c r="A27" s="2" t="s">
        <v>61</v>
      </c>
      <c r="B27" s="2" t="s">
        <v>62</v>
      </c>
      <c r="C27" s="2" t="s">
        <v>63</v>
      </c>
      <c r="D27" s="3" t="s">
        <v>9</v>
      </c>
      <c r="E27" s="4" t="str">
        <f>VLOOKUP(A27,[1]HML!$A$2:$D$8104,4,0)</f>
        <v>H</v>
      </c>
      <c r="F27" s="5">
        <v>169.005</v>
      </c>
    </row>
    <row r="28" spans="1:6" x14ac:dyDescent="0.3">
      <c r="A28" s="2" t="s">
        <v>64</v>
      </c>
      <c r="B28" s="2" t="s">
        <v>65</v>
      </c>
      <c r="C28" s="2" t="s">
        <v>20</v>
      </c>
      <c r="D28" s="3" t="s">
        <v>9</v>
      </c>
      <c r="E28" s="4" t="str">
        <f>VLOOKUP(A28,[1]HML!$A$2:$D$8104,4,0)</f>
        <v>H</v>
      </c>
      <c r="F28" s="5">
        <v>165.07499999999999</v>
      </c>
    </row>
    <row r="29" spans="1:6" x14ac:dyDescent="0.3">
      <c r="A29" s="2" t="s">
        <v>66</v>
      </c>
      <c r="B29" s="2" t="s">
        <v>67</v>
      </c>
      <c r="C29" s="2" t="s">
        <v>8</v>
      </c>
      <c r="D29" s="3" t="s">
        <v>9</v>
      </c>
      <c r="E29" s="4" t="str">
        <f>VLOOKUP(A29,[1]HML!$A$2:$D$8104,4,0)</f>
        <v>H</v>
      </c>
      <c r="F29" s="5">
        <v>157.577</v>
      </c>
    </row>
    <row r="30" spans="1:6" x14ac:dyDescent="0.3">
      <c r="A30" s="2" t="s">
        <v>68</v>
      </c>
      <c r="B30" s="2" t="s">
        <v>69</v>
      </c>
      <c r="C30" s="2" t="s">
        <v>8</v>
      </c>
      <c r="D30" s="3" t="s">
        <v>9</v>
      </c>
      <c r="E30" s="4" t="str">
        <f>VLOOKUP(A30,[1]HML!$A$2:$D$8104,4,0)</f>
        <v>H</v>
      </c>
      <c r="F30" s="5">
        <v>155</v>
      </c>
    </row>
    <row r="31" spans="1:6" x14ac:dyDescent="0.3">
      <c r="A31" s="2" t="s">
        <v>70</v>
      </c>
      <c r="B31" s="2" t="s">
        <v>71</v>
      </c>
      <c r="C31" s="2" t="s">
        <v>8</v>
      </c>
      <c r="D31" s="3" t="s">
        <v>72</v>
      </c>
      <c r="E31" s="4" t="str">
        <f>VLOOKUP(A31,[1]HML!$A$2:$D$8104,4,0)</f>
        <v>L</v>
      </c>
      <c r="F31" s="5">
        <v>149.929</v>
      </c>
    </row>
    <row r="32" spans="1:6" x14ac:dyDescent="0.3">
      <c r="A32" s="2" t="s">
        <v>73</v>
      </c>
      <c r="B32" s="2" t="s">
        <v>74</v>
      </c>
      <c r="C32" s="2" t="s">
        <v>8</v>
      </c>
      <c r="D32" s="3" t="s">
        <v>72</v>
      </c>
      <c r="E32" s="4" t="str">
        <f>VLOOKUP(A32,[1]HML!$A$2:$D$8104,4,0)</f>
        <v>L</v>
      </c>
      <c r="F32" s="5">
        <v>149.81100000000001</v>
      </c>
    </row>
    <row r="33" spans="1:6" x14ac:dyDescent="0.3">
      <c r="A33" s="2" t="s">
        <v>75</v>
      </c>
      <c r="B33" s="2" t="s">
        <v>76</v>
      </c>
      <c r="C33" s="2" t="s">
        <v>8</v>
      </c>
      <c r="D33" s="3" t="s">
        <v>72</v>
      </c>
      <c r="E33" s="4" t="str">
        <f>VLOOKUP(A33,[1]HML!$A$2:$D$8104,4,0)</f>
        <v>L</v>
      </c>
      <c r="F33" s="5">
        <v>149.47999999999999</v>
      </c>
    </row>
    <row r="34" spans="1:6" x14ac:dyDescent="0.3">
      <c r="A34" s="2" t="s">
        <v>77</v>
      </c>
      <c r="B34" s="2" t="s">
        <v>78</v>
      </c>
      <c r="C34" s="2" t="s">
        <v>8</v>
      </c>
      <c r="D34" s="3" t="s">
        <v>72</v>
      </c>
      <c r="E34" s="4" t="str">
        <f>VLOOKUP(A34,[1]HML!$A$2:$D$8104,4,0)</f>
        <v>L</v>
      </c>
      <c r="F34" s="5">
        <v>149.38300000000001</v>
      </c>
    </row>
    <row r="35" spans="1:6" x14ac:dyDescent="0.3">
      <c r="A35" s="2" t="s">
        <v>79</v>
      </c>
      <c r="B35" s="2" t="s">
        <v>80</v>
      </c>
      <c r="C35" s="2" t="s">
        <v>8</v>
      </c>
      <c r="D35" s="3" t="s">
        <v>72</v>
      </c>
      <c r="E35" s="4" t="str">
        <f>VLOOKUP(A35,[1]HML!$A$2:$D$8104,4,0)</f>
        <v>M</v>
      </c>
      <c r="F35" s="5">
        <v>148.745</v>
      </c>
    </row>
    <row r="36" spans="1:6" x14ac:dyDescent="0.3">
      <c r="A36" s="2" t="s">
        <v>81</v>
      </c>
      <c r="B36" s="2" t="s">
        <v>82</v>
      </c>
      <c r="C36" s="2" t="s">
        <v>20</v>
      </c>
      <c r="D36" s="3" t="s">
        <v>72</v>
      </c>
      <c r="E36" s="4" t="str">
        <f>VLOOKUP(A36,[1]HML!$A$2:$D$8104,4,0)</f>
        <v>H</v>
      </c>
      <c r="F36" s="5">
        <v>147.905</v>
      </c>
    </row>
    <row r="37" spans="1:6" x14ac:dyDescent="0.3">
      <c r="A37" s="2" t="s">
        <v>83</v>
      </c>
      <c r="B37" s="2" t="s">
        <v>84</v>
      </c>
      <c r="C37" s="2" t="s">
        <v>8</v>
      </c>
      <c r="D37" s="3" t="s">
        <v>72</v>
      </c>
      <c r="E37" s="4" t="str">
        <f>VLOOKUP(A37,[1]HML!$A$2:$D$8104,4,0)</f>
        <v>L</v>
      </c>
      <c r="F37" s="5">
        <v>147.49700000000001</v>
      </c>
    </row>
    <row r="38" spans="1:6" x14ac:dyDescent="0.3">
      <c r="A38" s="2" t="s">
        <v>85</v>
      </c>
      <c r="B38" s="2" t="s">
        <v>86</v>
      </c>
      <c r="C38" s="2" t="s">
        <v>8</v>
      </c>
      <c r="D38" s="3" t="s">
        <v>72</v>
      </c>
      <c r="E38" s="4" t="str">
        <f>VLOOKUP(A38,[1]HML!$A$2:$D$8104,4,0)</f>
        <v>L</v>
      </c>
      <c r="F38" s="5">
        <v>147.27799999999999</v>
      </c>
    </row>
    <row r="39" spans="1:6" x14ac:dyDescent="0.3">
      <c r="A39" s="2" t="s">
        <v>87</v>
      </c>
      <c r="B39" s="2" t="s">
        <v>88</v>
      </c>
      <c r="C39" s="2" t="s">
        <v>8</v>
      </c>
      <c r="D39" s="3" t="s">
        <v>72</v>
      </c>
      <c r="E39" s="4" t="str">
        <f>VLOOKUP(A39,[1]HML!$A$2:$D$8104,4,0)</f>
        <v>M</v>
      </c>
      <c r="F39" s="5">
        <v>147.05799999999999</v>
      </c>
    </row>
    <row r="40" spans="1:6" x14ac:dyDescent="0.3">
      <c r="A40" s="2" t="s">
        <v>89</v>
      </c>
      <c r="B40" s="2" t="s">
        <v>90</v>
      </c>
      <c r="C40" s="2" t="s">
        <v>8</v>
      </c>
      <c r="D40" s="3" t="s">
        <v>72</v>
      </c>
      <c r="E40" s="4" t="str">
        <f>VLOOKUP(A40,[1]HML!$A$2:$D$8104,4,0)</f>
        <v>L</v>
      </c>
      <c r="F40" s="5">
        <v>146.90799999999999</v>
      </c>
    </row>
    <row r="41" spans="1:6" x14ac:dyDescent="0.3">
      <c r="A41" s="2" t="s">
        <v>91</v>
      </c>
      <c r="B41" s="2" t="s">
        <v>92</v>
      </c>
      <c r="C41" s="2" t="s">
        <v>8</v>
      </c>
      <c r="D41" s="3" t="s">
        <v>72</v>
      </c>
      <c r="E41" s="4" t="str">
        <f>VLOOKUP(A41,[1]HML!$A$2:$D$8104,4,0)</f>
        <v>L</v>
      </c>
      <c r="F41" s="5">
        <v>146.68799999999999</v>
      </c>
    </row>
    <row r="42" spans="1:6" x14ac:dyDescent="0.3">
      <c r="A42" s="2" t="s">
        <v>93</v>
      </c>
      <c r="B42" s="2" t="s">
        <v>94</v>
      </c>
      <c r="C42" s="2" t="s">
        <v>8</v>
      </c>
      <c r="D42" s="3" t="s">
        <v>72</v>
      </c>
      <c r="E42" s="4" t="str">
        <f>VLOOKUP(A42,[1]HML!$A$2:$D$8104,4,0)</f>
        <v>M</v>
      </c>
      <c r="F42" s="5">
        <v>146.50200000000001</v>
      </c>
    </row>
    <row r="43" spans="1:6" x14ac:dyDescent="0.3">
      <c r="A43" s="2" t="s">
        <v>95</v>
      </c>
      <c r="B43" s="2" t="s">
        <v>96</v>
      </c>
      <c r="C43" s="2" t="s">
        <v>8</v>
      </c>
      <c r="D43" s="3" t="s">
        <v>72</v>
      </c>
      <c r="E43" s="4" t="str">
        <f>VLOOKUP(A43,[1]HML!$A$2:$D$8104,4,0)</f>
        <v>M</v>
      </c>
      <c r="F43" s="5">
        <v>145.83000000000001</v>
      </c>
    </row>
    <row r="44" spans="1:6" x14ac:dyDescent="0.3">
      <c r="A44" s="2" t="s">
        <v>97</v>
      </c>
      <c r="B44" s="2" t="s">
        <v>98</v>
      </c>
      <c r="C44" s="2" t="s">
        <v>8</v>
      </c>
      <c r="D44" s="3" t="s">
        <v>72</v>
      </c>
      <c r="E44" s="4" t="str">
        <f>VLOOKUP(A44,[1]HML!$A$2:$D$8104,4,0)</f>
        <v>M</v>
      </c>
      <c r="F44" s="5">
        <v>144.53700000000001</v>
      </c>
    </row>
    <row r="45" spans="1:6" x14ac:dyDescent="0.3">
      <c r="A45" s="2" t="s">
        <v>99</v>
      </c>
      <c r="B45" s="2" t="s">
        <v>100</v>
      </c>
      <c r="C45" s="2" t="s">
        <v>20</v>
      </c>
      <c r="D45" s="3" t="s">
        <v>72</v>
      </c>
      <c r="E45" s="4" t="str">
        <f>VLOOKUP(A45,[1]HML!$A$2:$D$8104,4,0)</f>
        <v>H</v>
      </c>
      <c r="F45" s="5">
        <v>144.18799999999999</v>
      </c>
    </row>
    <row r="46" spans="1:6" x14ac:dyDescent="0.3">
      <c r="A46" s="2" t="s">
        <v>101</v>
      </c>
      <c r="B46" s="2" t="s">
        <v>102</v>
      </c>
      <c r="C46" s="2" t="s">
        <v>8</v>
      </c>
      <c r="D46" s="3" t="s">
        <v>72</v>
      </c>
      <c r="E46" s="4" t="str">
        <f>VLOOKUP(A46,[1]HML!$A$2:$D$8104,4,0)</f>
        <v>L</v>
      </c>
      <c r="F46" s="5">
        <v>143.767</v>
      </c>
    </row>
    <row r="47" spans="1:6" x14ac:dyDescent="0.3">
      <c r="A47" s="2" t="s">
        <v>103</v>
      </c>
      <c r="B47" s="2" t="s">
        <v>104</v>
      </c>
      <c r="C47" s="2" t="s">
        <v>8</v>
      </c>
      <c r="D47" s="3" t="s">
        <v>72</v>
      </c>
      <c r="E47" s="4" t="str">
        <f>VLOOKUP(A47,[1]HML!$A$2:$D$8104,4,0)</f>
        <v>L</v>
      </c>
      <c r="F47" s="5">
        <v>143.44399999999999</v>
      </c>
    </row>
    <row r="48" spans="1:6" x14ac:dyDescent="0.3">
      <c r="A48" s="2" t="s">
        <v>105</v>
      </c>
      <c r="B48" s="2" t="s">
        <v>106</v>
      </c>
      <c r="C48" s="2" t="s">
        <v>8</v>
      </c>
      <c r="D48" s="3" t="s">
        <v>72</v>
      </c>
      <c r="E48" s="4" t="str">
        <f>VLOOKUP(A48,[1]HML!$A$2:$D$8104,4,0)</f>
        <v>L</v>
      </c>
      <c r="F48" s="5">
        <v>143.41999999999999</v>
      </c>
    </row>
    <row r="49" spans="1:6" x14ac:dyDescent="0.3">
      <c r="A49" s="2" t="s">
        <v>107</v>
      </c>
      <c r="B49" s="2" t="s">
        <v>108</v>
      </c>
      <c r="C49" s="2" t="s">
        <v>8</v>
      </c>
      <c r="D49" s="3" t="s">
        <v>72</v>
      </c>
      <c r="E49" s="4" t="str">
        <f>VLOOKUP(A49,[1]HML!$A$2:$D$8104,4,0)</f>
        <v>L</v>
      </c>
      <c r="F49" s="5">
        <v>141.333</v>
      </c>
    </row>
    <row r="50" spans="1:6" x14ac:dyDescent="0.3">
      <c r="A50" s="2" t="s">
        <v>109</v>
      </c>
      <c r="B50" s="2" t="s">
        <v>110</v>
      </c>
      <c r="C50" s="2" t="s">
        <v>8</v>
      </c>
      <c r="D50" s="3" t="s">
        <v>72</v>
      </c>
      <c r="E50" s="4" t="str">
        <f>VLOOKUP(A50,[1]HML!$A$2:$D$8104,4,0)</f>
        <v>L</v>
      </c>
      <c r="F50" s="5">
        <v>140.65</v>
      </c>
    </row>
    <row r="51" spans="1:6" x14ac:dyDescent="0.3">
      <c r="A51" s="2" t="s">
        <v>111</v>
      </c>
      <c r="B51" s="2" t="s">
        <v>112</v>
      </c>
      <c r="C51" s="2" t="s">
        <v>8</v>
      </c>
      <c r="D51" s="3" t="s">
        <v>72</v>
      </c>
      <c r="E51" s="4" t="str">
        <f>VLOOKUP(A51,[1]HML!$A$2:$D$8104,4,0)</f>
        <v>M</v>
      </c>
      <c r="F51" s="5">
        <v>140.089</v>
      </c>
    </row>
    <row r="52" spans="1:6" x14ac:dyDescent="0.3">
      <c r="A52" s="2" t="s">
        <v>113</v>
      </c>
      <c r="B52" s="2" t="s">
        <v>114</v>
      </c>
      <c r="C52" s="2" t="s">
        <v>44</v>
      </c>
      <c r="D52" s="3" t="s">
        <v>72</v>
      </c>
      <c r="E52" s="4" t="str">
        <f>VLOOKUP(A52,[1]HML!$A$2:$D$8104,4,0)</f>
        <v>M</v>
      </c>
      <c r="F52" s="5">
        <v>139.99100000000001</v>
      </c>
    </row>
    <row r="53" spans="1:6" x14ac:dyDescent="0.3">
      <c r="A53" s="2" t="s">
        <v>115</v>
      </c>
      <c r="B53" s="2" t="s">
        <v>116</v>
      </c>
      <c r="C53" s="2" t="s">
        <v>8</v>
      </c>
      <c r="D53" s="3" t="s">
        <v>72</v>
      </c>
      <c r="E53" s="4" t="str">
        <f>VLOOKUP(A53,[1]HML!$A$2:$D$8104,4,0)</f>
        <v>L</v>
      </c>
      <c r="F53" s="5">
        <v>139.4</v>
      </c>
    </row>
    <row r="54" spans="1:6" x14ac:dyDescent="0.3">
      <c r="A54" s="2" t="s">
        <v>117</v>
      </c>
      <c r="B54" s="2" t="s">
        <v>118</v>
      </c>
      <c r="C54" s="2" t="s">
        <v>119</v>
      </c>
      <c r="D54" s="3" t="s">
        <v>72</v>
      </c>
      <c r="E54" s="4" t="str">
        <f>VLOOKUP(A54,[1]HML!$A$2:$D$8104,4,0)</f>
        <v>L</v>
      </c>
      <c r="F54" s="5">
        <v>139.15</v>
      </c>
    </row>
    <row r="55" spans="1:6" x14ac:dyDescent="0.3">
      <c r="A55" s="2" t="s">
        <v>120</v>
      </c>
      <c r="B55" s="2" t="s">
        <v>121</v>
      </c>
      <c r="C55" s="2" t="s">
        <v>8</v>
      </c>
      <c r="D55" s="3" t="s">
        <v>72</v>
      </c>
      <c r="E55" s="4" t="str">
        <f>VLOOKUP(A55,[1]HML!$A$2:$D$8104,4,0)</f>
        <v>M</v>
      </c>
      <c r="F55" s="5">
        <v>138.73599999999999</v>
      </c>
    </row>
    <row r="56" spans="1:6" x14ac:dyDescent="0.3">
      <c r="A56" s="2" t="s">
        <v>122</v>
      </c>
      <c r="B56" s="2" t="s">
        <v>123</v>
      </c>
      <c r="C56" s="2" t="s">
        <v>8</v>
      </c>
      <c r="D56" s="3" t="s">
        <v>72</v>
      </c>
      <c r="E56" s="4" t="str">
        <f>VLOOKUP(A56,[1]HML!$A$2:$D$8104,4,0)</f>
        <v>L</v>
      </c>
      <c r="F56" s="5">
        <v>138.684</v>
      </c>
    </row>
    <row r="57" spans="1:6" x14ac:dyDescent="0.3">
      <c r="A57" s="2" t="s">
        <v>124</v>
      </c>
      <c r="B57" s="2" t="s">
        <v>125</v>
      </c>
      <c r="C57" s="2" t="s">
        <v>8</v>
      </c>
      <c r="D57" s="3" t="s">
        <v>72</v>
      </c>
      <c r="E57" s="4" t="str">
        <f>VLOOKUP(A57,[1]HML!$A$2:$D$8104,4,0)</f>
        <v>L</v>
      </c>
      <c r="F57" s="5">
        <v>138.56399999999999</v>
      </c>
    </row>
    <row r="58" spans="1:6" x14ac:dyDescent="0.3">
      <c r="A58" s="2" t="s">
        <v>126</v>
      </c>
      <c r="B58" s="2" t="s">
        <v>127</v>
      </c>
      <c r="C58" s="2" t="s">
        <v>8</v>
      </c>
      <c r="D58" s="3" t="s">
        <v>72</v>
      </c>
      <c r="E58" s="4" t="str">
        <f>VLOOKUP(A58,[1]HML!$A$2:$D$8104,4,0)</f>
        <v>L</v>
      </c>
      <c r="F58" s="5">
        <v>138.232</v>
      </c>
    </row>
    <row r="59" spans="1:6" x14ac:dyDescent="0.3">
      <c r="A59" s="2" t="s">
        <v>128</v>
      </c>
      <c r="B59" s="2" t="s">
        <v>129</v>
      </c>
      <c r="C59" s="2" t="s">
        <v>130</v>
      </c>
      <c r="D59" s="3" t="s">
        <v>72</v>
      </c>
      <c r="E59" s="4" t="str">
        <f>VLOOKUP(A59,[1]HML!$A$2:$D$8104,4,0)</f>
        <v>L</v>
      </c>
      <c r="F59" s="5">
        <v>137.917</v>
      </c>
    </row>
    <row r="60" spans="1:6" x14ac:dyDescent="0.3">
      <c r="A60" s="2" t="s">
        <v>131</v>
      </c>
      <c r="B60" s="2" t="s">
        <v>132</v>
      </c>
      <c r="C60" s="2" t="s">
        <v>20</v>
      </c>
      <c r="D60" s="3" t="s">
        <v>72</v>
      </c>
      <c r="E60" s="4" t="str">
        <f>VLOOKUP(A60,[1]HML!$A$2:$D$8104,4,0)</f>
        <v>L</v>
      </c>
      <c r="F60" s="5">
        <v>137.68299999999999</v>
      </c>
    </row>
    <row r="61" spans="1:6" x14ac:dyDescent="0.3">
      <c r="A61" s="2" t="s">
        <v>133</v>
      </c>
      <c r="B61" s="2" t="s">
        <v>134</v>
      </c>
      <c r="C61" s="2" t="s">
        <v>8</v>
      </c>
      <c r="D61" s="3" t="s">
        <v>72</v>
      </c>
      <c r="E61" s="4" t="str">
        <f>VLOOKUP(A61,[1]HML!$A$2:$D$8104,4,0)</f>
        <v>L</v>
      </c>
      <c r="F61" s="5">
        <v>136.983</v>
      </c>
    </row>
    <row r="62" spans="1:6" x14ac:dyDescent="0.3">
      <c r="A62" s="2" t="s">
        <v>135</v>
      </c>
      <c r="B62" s="2" t="s">
        <v>136</v>
      </c>
      <c r="C62" s="2" t="s">
        <v>8</v>
      </c>
      <c r="D62" s="3" t="s">
        <v>72</v>
      </c>
      <c r="E62" s="4" t="str">
        <f>VLOOKUP(A62,[1]HML!$A$2:$D$8104,4,0)</f>
        <v>L</v>
      </c>
      <c r="F62" s="5">
        <v>136.36600000000001</v>
      </c>
    </row>
    <row r="63" spans="1:6" x14ac:dyDescent="0.3">
      <c r="A63" s="2" t="s">
        <v>137</v>
      </c>
      <c r="B63" s="2" t="s">
        <v>138</v>
      </c>
      <c r="C63" s="2" t="s">
        <v>8</v>
      </c>
      <c r="D63" s="3" t="s">
        <v>72</v>
      </c>
      <c r="E63" s="4" t="str">
        <f>VLOOKUP(A63,[1]HML!$A$2:$D$8104,4,0)</f>
        <v>L</v>
      </c>
      <c r="F63" s="5">
        <v>136.34</v>
      </c>
    </row>
    <row r="64" spans="1:6" x14ac:dyDescent="0.3">
      <c r="A64" s="2" t="s">
        <v>139</v>
      </c>
      <c r="B64" s="2" t="s">
        <v>140</v>
      </c>
      <c r="C64" s="2" t="s">
        <v>130</v>
      </c>
      <c r="D64" s="3" t="s">
        <v>72</v>
      </c>
      <c r="E64" s="4" t="str">
        <f>VLOOKUP(A64,[1]HML!$A$2:$D$8104,4,0)</f>
        <v>L</v>
      </c>
      <c r="F64" s="5">
        <v>136.07499999999999</v>
      </c>
    </row>
    <row r="65" spans="1:6" x14ac:dyDescent="0.3">
      <c r="A65" s="2" t="s">
        <v>141</v>
      </c>
      <c r="B65" s="2" t="s">
        <v>142</v>
      </c>
      <c r="C65" s="2" t="s">
        <v>8</v>
      </c>
      <c r="D65" s="3" t="s">
        <v>72</v>
      </c>
      <c r="E65" s="4" t="str">
        <f>VLOOKUP(A65,[1]HML!$A$2:$D$8104,4,0)</f>
        <v>L</v>
      </c>
      <c r="F65" s="5">
        <v>135.923</v>
      </c>
    </row>
    <row r="66" spans="1:6" x14ac:dyDescent="0.3">
      <c r="A66" s="2" t="s">
        <v>143</v>
      </c>
      <c r="B66" s="2" t="s">
        <v>144</v>
      </c>
      <c r="C66" s="2" t="s">
        <v>8</v>
      </c>
      <c r="D66" s="3" t="s">
        <v>72</v>
      </c>
      <c r="E66" s="4" t="str">
        <f>VLOOKUP(A66,[1]HML!$A$2:$D$8104,4,0)</f>
        <v>L</v>
      </c>
      <c r="F66" s="5">
        <v>135.17500000000001</v>
      </c>
    </row>
    <row r="67" spans="1:6" x14ac:dyDescent="0.3">
      <c r="A67" s="2" t="s">
        <v>145</v>
      </c>
      <c r="B67" s="2" t="s">
        <v>146</v>
      </c>
      <c r="C67" s="2" t="s">
        <v>8</v>
      </c>
      <c r="D67" s="3" t="s">
        <v>72</v>
      </c>
      <c r="E67" s="4" t="str">
        <f>VLOOKUP(A67,[1]HML!$A$2:$D$8104,4,0)</f>
        <v>M</v>
      </c>
      <c r="F67" s="5">
        <v>134.87700000000001</v>
      </c>
    </row>
    <row r="68" spans="1:6" x14ac:dyDescent="0.3">
      <c r="A68" s="2" t="s">
        <v>147</v>
      </c>
      <c r="B68" s="2" t="s">
        <v>148</v>
      </c>
      <c r="C68" s="2" t="s">
        <v>8</v>
      </c>
      <c r="D68" s="3" t="s">
        <v>72</v>
      </c>
      <c r="E68" s="4" t="str">
        <f>VLOOKUP(A68,[1]HML!$A$2:$D$8104,4,0)</f>
        <v>H</v>
      </c>
      <c r="F68" s="5">
        <v>134.86600000000001</v>
      </c>
    </row>
    <row r="69" spans="1:6" x14ac:dyDescent="0.3">
      <c r="A69" s="2" t="s">
        <v>149</v>
      </c>
      <c r="B69" s="2" t="s">
        <v>150</v>
      </c>
      <c r="C69" s="2" t="s">
        <v>8</v>
      </c>
      <c r="D69" s="3" t="s">
        <v>72</v>
      </c>
      <c r="E69" s="4" t="str">
        <f>VLOOKUP(A69,[1]HML!$A$2:$D$8104,4,0)</f>
        <v>M</v>
      </c>
      <c r="F69" s="5">
        <v>134.72499999999999</v>
      </c>
    </row>
    <row r="70" spans="1:6" x14ac:dyDescent="0.3">
      <c r="A70" s="2" t="s">
        <v>151</v>
      </c>
      <c r="B70" s="2" t="s">
        <v>152</v>
      </c>
      <c r="C70" s="2" t="s">
        <v>8</v>
      </c>
      <c r="D70" s="3" t="s">
        <v>72</v>
      </c>
      <c r="E70" s="4" t="str">
        <f>VLOOKUP(A70,[1]HML!$A$2:$D$8104,4,0)</f>
        <v>L</v>
      </c>
      <c r="F70" s="5">
        <v>133.661</v>
      </c>
    </row>
    <row r="71" spans="1:6" x14ac:dyDescent="0.3">
      <c r="A71" s="2" t="s">
        <v>153</v>
      </c>
      <c r="B71" s="2" t="s">
        <v>154</v>
      </c>
      <c r="C71" s="2" t="s">
        <v>8</v>
      </c>
      <c r="D71" s="3" t="s">
        <v>72</v>
      </c>
      <c r="E71" s="4" t="str">
        <f>VLOOKUP(A71,[1]HML!$A$2:$D$8104,4,0)</f>
        <v>L</v>
      </c>
      <c r="F71" s="5">
        <v>133.32</v>
      </c>
    </row>
    <row r="72" spans="1:6" x14ac:dyDescent="0.3">
      <c r="A72" s="2" t="s">
        <v>155</v>
      </c>
      <c r="B72" s="2" t="s">
        <v>156</v>
      </c>
      <c r="C72" s="2" t="s">
        <v>8</v>
      </c>
      <c r="D72" s="3" t="s">
        <v>72</v>
      </c>
      <c r="E72" s="4" t="str">
        <f>VLOOKUP(A72,[1]HML!$A$2:$D$8104,4,0)</f>
        <v>L</v>
      </c>
      <c r="F72" s="5">
        <v>133.32</v>
      </c>
    </row>
    <row r="73" spans="1:6" x14ac:dyDescent="0.3">
      <c r="A73" s="2" t="s">
        <v>157</v>
      </c>
      <c r="B73" s="2" t="s">
        <v>158</v>
      </c>
      <c r="C73" s="2" t="s">
        <v>8</v>
      </c>
      <c r="D73" s="3" t="s">
        <v>72</v>
      </c>
      <c r="E73" s="4" t="str">
        <f>VLOOKUP(A73,[1]HML!$A$2:$D$8104,4,0)</f>
        <v>L</v>
      </c>
      <c r="F73" s="5">
        <v>133.32</v>
      </c>
    </row>
    <row r="74" spans="1:6" x14ac:dyDescent="0.3">
      <c r="A74" s="2" t="s">
        <v>159</v>
      </c>
      <c r="B74" s="2" t="s">
        <v>160</v>
      </c>
      <c r="C74" s="2" t="s">
        <v>8</v>
      </c>
      <c r="D74" s="3" t="s">
        <v>72</v>
      </c>
      <c r="E74" s="4" t="str">
        <f>VLOOKUP(A74,[1]HML!$A$2:$D$8104,4,0)</f>
        <v>L</v>
      </c>
      <c r="F74" s="5">
        <v>132.655</v>
      </c>
    </row>
    <row r="75" spans="1:6" x14ac:dyDescent="0.3">
      <c r="A75" s="2" t="s">
        <v>161</v>
      </c>
      <c r="B75" s="2" t="s">
        <v>162</v>
      </c>
      <c r="C75" s="2" t="s">
        <v>8</v>
      </c>
      <c r="D75" s="3" t="s">
        <v>72</v>
      </c>
      <c r="E75" s="4" t="str">
        <f>VLOOKUP(A75,[1]HML!$A$2:$D$8104,4,0)</f>
        <v>L</v>
      </c>
      <c r="F75" s="5">
        <v>132.41</v>
      </c>
    </row>
    <row r="76" spans="1:6" x14ac:dyDescent="0.3">
      <c r="A76" s="2" t="s">
        <v>163</v>
      </c>
      <c r="B76" s="2" t="s">
        <v>164</v>
      </c>
      <c r="C76" s="2" t="s">
        <v>8</v>
      </c>
      <c r="D76" s="3" t="s">
        <v>72</v>
      </c>
      <c r="E76" s="4" t="str">
        <f>VLOOKUP(A76,[1]HML!$A$2:$D$8104,4,0)</f>
        <v>L</v>
      </c>
      <c r="F76" s="5">
        <v>131.86199999999999</v>
      </c>
    </row>
    <row r="77" spans="1:6" x14ac:dyDescent="0.3">
      <c r="A77" s="2" t="s">
        <v>165</v>
      </c>
      <c r="B77" s="2" t="s">
        <v>166</v>
      </c>
      <c r="C77" s="2" t="s">
        <v>8</v>
      </c>
      <c r="D77" s="3" t="s">
        <v>72</v>
      </c>
      <c r="E77" s="4" t="str">
        <f>VLOOKUP(A77,[1]HML!$A$2:$D$8104,4,0)</f>
        <v>L</v>
      </c>
      <c r="F77" s="5">
        <v>131.84800000000001</v>
      </c>
    </row>
    <row r="78" spans="1:6" x14ac:dyDescent="0.3">
      <c r="A78" s="2" t="s">
        <v>167</v>
      </c>
      <c r="B78" s="2" t="s">
        <v>168</v>
      </c>
      <c r="C78" s="2" t="s">
        <v>8</v>
      </c>
      <c r="D78" s="3" t="s">
        <v>72</v>
      </c>
      <c r="E78" s="4" t="str">
        <f>VLOOKUP(A78,[1]HML!$A$2:$D$8104,4,0)</f>
        <v>L</v>
      </c>
      <c r="F78" s="5">
        <v>131.30000000000001</v>
      </c>
    </row>
    <row r="79" spans="1:6" x14ac:dyDescent="0.3">
      <c r="A79" s="2" t="s">
        <v>169</v>
      </c>
      <c r="B79" s="2" t="s">
        <v>170</v>
      </c>
      <c r="C79" s="2" t="s">
        <v>8</v>
      </c>
      <c r="D79" s="3" t="s">
        <v>72</v>
      </c>
      <c r="E79" s="4" t="str">
        <f>VLOOKUP(A79,[1]HML!$A$2:$D$8104,4,0)</f>
        <v>L</v>
      </c>
      <c r="F79" s="5">
        <v>131.285</v>
      </c>
    </row>
    <row r="80" spans="1:6" x14ac:dyDescent="0.3">
      <c r="A80" s="2" t="s">
        <v>171</v>
      </c>
      <c r="B80" s="2" t="s">
        <v>172</v>
      </c>
      <c r="C80" s="2" t="s">
        <v>8</v>
      </c>
      <c r="D80" s="3" t="s">
        <v>72</v>
      </c>
      <c r="E80" s="4" t="str">
        <f>VLOOKUP(A80,[1]HML!$A$2:$D$8104,4,0)</f>
        <v>L</v>
      </c>
      <c r="F80" s="5">
        <v>131.06800000000001</v>
      </c>
    </row>
    <row r="81" spans="1:6" x14ac:dyDescent="0.3">
      <c r="A81" s="2" t="s">
        <v>173</v>
      </c>
      <c r="B81" s="2" t="s">
        <v>174</v>
      </c>
      <c r="C81" s="2" t="s">
        <v>44</v>
      </c>
      <c r="D81" s="3" t="s">
        <v>72</v>
      </c>
      <c r="E81" s="4" t="str">
        <f>VLOOKUP(A81,[1]HML!$A$2:$D$8104,4,0)</f>
        <v>M</v>
      </c>
      <c r="F81" s="5">
        <v>130.672</v>
      </c>
    </row>
    <row r="82" spans="1:6" x14ac:dyDescent="0.3">
      <c r="A82" s="2" t="s">
        <v>175</v>
      </c>
      <c r="B82" s="2" t="s">
        <v>176</v>
      </c>
      <c r="C82" s="2" t="s">
        <v>8</v>
      </c>
      <c r="D82" s="3" t="s">
        <v>72</v>
      </c>
      <c r="E82" s="4" t="str">
        <f>VLOOKUP(A82,[1]HML!$A$2:$D$8104,4,0)</f>
        <v>M</v>
      </c>
      <c r="F82" s="5">
        <v>130.00800000000001</v>
      </c>
    </row>
    <row r="83" spans="1:6" x14ac:dyDescent="0.3">
      <c r="A83" s="2" t="s">
        <v>177</v>
      </c>
      <c r="B83" s="2" t="s">
        <v>178</v>
      </c>
      <c r="C83" s="2" t="s">
        <v>8</v>
      </c>
      <c r="D83" s="3" t="s">
        <v>72</v>
      </c>
      <c r="E83" s="4" t="str">
        <f>VLOOKUP(A83,[1]HML!$A$2:$D$8104,4,0)</f>
        <v>L</v>
      </c>
      <c r="F83" s="5">
        <v>129.41499999999999</v>
      </c>
    </row>
    <row r="84" spans="1:6" x14ac:dyDescent="0.3">
      <c r="A84" s="2" t="s">
        <v>179</v>
      </c>
      <c r="B84" s="2" t="s">
        <v>180</v>
      </c>
      <c r="C84" s="2" t="s">
        <v>8</v>
      </c>
      <c r="D84" s="3" t="s">
        <v>72</v>
      </c>
      <c r="E84" s="4" t="str">
        <f>VLOOKUP(A84,[1]HML!$A$2:$D$8104,4,0)</f>
        <v>L</v>
      </c>
      <c r="F84" s="5">
        <v>129.28</v>
      </c>
    </row>
    <row r="85" spans="1:6" x14ac:dyDescent="0.3">
      <c r="A85" s="2" t="s">
        <v>181</v>
      </c>
      <c r="B85" s="2" t="s">
        <v>182</v>
      </c>
      <c r="C85" s="2" t="s">
        <v>130</v>
      </c>
      <c r="D85" s="3" t="s">
        <v>72</v>
      </c>
      <c r="E85" s="4" t="str">
        <f>VLOOKUP(A85,[1]HML!$A$2:$D$8104,4,0)</f>
        <v>L</v>
      </c>
      <c r="F85" s="5">
        <v>129.161</v>
      </c>
    </row>
    <row r="86" spans="1:6" x14ac:dyDescent="0.3">
      <c r="A86" s="2" t="s">
        <v>183</v>
      </c>
      <c r="B86" s="2" t="s">
        <v>184</v>
      </c>
      <c r="C86" s="2" t="s">
        <v>8</v>
      </c>
      <c r="D86" s="3" t="s">
        <v>72</v>
      </c>
      <c r="E86" s="4" t="str">
        <f>VLOOKUP(A86,[1]HML!$A$2:$D$8104,4,0)</f>
        <v>L</v>
      </c>
      <c r="F86" s="5">
        <v>128.90199999999999</v>
      </c>
    </row>
    <row r="87" spans="1:6" x14ac:dyDescent="0.3">
      <c r="A87" s="2" t="s">
        <v>185</v>
      </c>
      <c r="B87" s="2" t="s">
        <v>186</v>
      </c>
      <c r="C87" s="2" t="s">
        <v>8</v>
      </c>
      <c r="D87" s="3" t="s">
        <v>72</v>
      </c>
      <c r="E87" s="4" t="str">
        <f>VLOOKUP(A87,[1]HML!$A$2:$D$8104,4,0)</f>
        <v>M</v>
      </c>
      <c r="F87" s="5">
        <v>128.74700000000001</v>
      </c>
    </row>
    <row r="88" spans="1:6" x14ac:dyDescent="0.3">
      <c r="A88" s="2" t="s">
        <v>187</v>
      </c>
      <c r="B88" s="2" t="s">
        <v>188</v>
      </c>
      <c r="C88" s="2" t="s">
        <v>8</v>
      </c>
      <c r="D88" s="3" t="s">
        <v>72</v>
      </c>
      <c r="E88" s="4" t="str">
        <f>VLOOKUP(A88,[1]HML!$A$2:$D$8104,4,0)</f>
        <v>L</v>
      </c>
      <c r="F88" s="5">
        <v>128.69999999999999</v>
      </c>
    </row>
    <row r="89" spans="1:6" x14ac:dyDescent="0.3">
      <c r="A89" s="2" t="s">
        <v>189</v>
      </c>
      <c r="B89" s="2" t="s">
        <v>190</v>
      </c>
      <c r="C89" s="2" t="s">
        <v>8</v>
      </c>
      <c r="D89" s="3" t="s">
        <v>72</v>
      </c>
      <c r="E89" s="4" t="str">
        <f>VLOOKUP(A89,[1]HML!$A$2:$D$8104,4,0)</f>
        <v>M</v>
      </c>
      <c r="F89" s="5">
        <v>127.741</v>
      </c>
    </row>
    <row r="90" spans="1:6" x14ac:dyDescent="0.3">
      <c r="A90" s="2" t="s">
        <v>191</v>
      </c>
      <c r="B90" s="2" t="s">
        <v>192</v>
      </c>
      <c r="C90" s="2" t="s">
        <v>8</v>
      </c>
      <c r="D90" s="3" t="s">
        <v>72</v>
      </c>
      <c r="E90" s="4" t="str">
        <f>VLOOKUP(A90,[1]HML!$A$2:$D$8104,4,0)</f>
        <v>M</v>
      </c>
      <c r="F90" s="5">
        <v>127.5</v>
      </c>
    </row>
    <row r="91" spans="1:6" x14ac:dyDescent="0.3">
      <c r="A91" s="2" t="s">
        <v>193</v>
      </c>
      <c r="B91" s="2" t="s">
        <v>194</v>
      </c>
      <c r="C91" s="2" t="s">
        <v>8</v>
      </c>
      <c r="D91" s="3" t="s">
        <v>72</v>
      </c>
      <c r="E91" s="4" t="str">
        <f>VLOOKUP(A91,[1]HML!$A$2:$D$8104,4,0)</f>
        <v>L</v>
      </c>
      <c r="F91" s="5">
        <v>127.49299999999999</v>
      </c>
    </row>
    <row r="92" spans="1:6" x14ac:dyDescent="0.3">
      <c r="A92" s="2" t="s">
        <v>195</v>
      </c>
      <c r="B92" s="2" t="s">
        <v>196</v>
      </c>
      <c r="C92" s="2" t="s">
        <v>130</v>
      </c>
      <c r="D92" s="3" t="s">
        <v>72</v>
      </c>
      <c r="E92" s="4" t="str">
        <f>VLOOKUP(A92,[1]HML!$A$2:$D$8104,4,0)</f>
        <v>M</v>
      </c>
      <c r="F92" s="5">
        <v>126.532</v>
      </c>
    </row>
    <row r="93" spans="1:6" x14ac:dyDescent="0.3">
      <c r="A93" s="2" t="s">
        <v>197</v>
      </c>
      <c r="B93" s="2" t="s">
        <v>198</v>
      </c>
      <c r="C93" s="2" t="s">
        <v>130</v>
      </c>
      <c r="D93" s="3" t="s">
        <v>72</v>
      </c>
      <c r="E93" s="4" t="str">
        <f>VLOOKUP(A93,[1]HML!$A$2:$D$8104,4,0)</f>
        <v>L</v>
      </c>
      <c r="F93" s="5">
        <v>126.5</v>
      </c>
    </row>
    <row r="94" spans="1:6" x14ac:dyDescent="0.3">
      <c r="A94" s="2" t="s">
        <v>199</v>
      </c>
      <c r="B94" s="2" t="s">
        <v>200</v>
      </c>
      <c r="C94" s="2" t="s">
        <v>20</v>
      </c>
      <c r="D94" s="3" t="s">
        <v>72</v>
      </c>
      <c r="E94" s="4" t="str">
        <f>VLOOKUP(A94,[1]HML!$A$2:$D$8104,4,0)</f>
        <v>H</v>
      </c>
      <c r="F94" s="5">
        <v>126.32</v>
      </c>
    </row>
    <row r="95" spans="1:6" x14ac:dyDescent="0.3">
      <c r="A95" s="2" t="s">
        <v>201</v>
      </c>
      <c r="B95" s="2" t="s">
        <v>202</v>
      </c>
      <c r="C95" s="2" t="s">
        <v>20</v>
      </c>
      <c r="D95" s="3" t="s">
        <v>72</v>
      </c>
      <c r="E95" s="4" t="str">
        <f>VLOOKUP(A95,[1]HML!$A$2:$D$8104,4,0)</f>
        <v>H</v>
      </c>
      <c r="F95" s="5">
        <v>125.80500000000001</v>
      </c>
    </row>
    <row r="96" spans="1:6" x14ac:dyDescent="0.3">
      <c r="A96" s="2" t="s">
        <v>203</v>
      </c>
      <c r="B96" s="2" t="s">
        <v>204</v>
      </c>
      <c r="C96" s="2" t="s">
        <v>8</v>
      </c>
      <c r="D96" s="3" t="s">
        <v>72</v>
      </c>
      <c r="E96" s="4" t="str">
        <f>VLOOKUP(A96,[1]HML!$A$2:$D$8104,4,0)</f>
        <v>M</v>
      </c>
      <c r="F96" s="5">
        <v>125.35599999999999</v>
      </c>
    </row>
    <row r="97" spans="1:6" x14ac:dyDescent="0.3">
      <c r="A97" s="2" t="s">
        <v>205</v>
      </c>
      <c r="B97" s="2" t="s">
        <v>206</v>
      </c>
      <c r="C97" s="2" t="s">
        <v>8</v>
      </c>
      <c r="D97" s="3" t="s">
        <v>72</v>
      </c>
      <c r="E97" s="4" t="str">
        <f>VLOOKUP(A97,[1]HML!$A$2:$D$8104,4,0)</f>
        <v>L</v>
      </c>
      <c r="F97" s="5">
        <v>124.446</v>
      </c>
    </row>
    <row r="98" spans="1:6" x14ac:dyDescent="0.3">
      <c r="A98" s="2" t="s">
        <v>207</v>
      </c>
      <c r="B98" s="2" t="s">
        <v>208</v>
      </c>
      <c r="C98" s="2" t="s">
        <v>8</v>
      </c>
      <c r="D98" s="3" t="s">
        <v>72</v>
      </c>
      <c r="E98" s="4" t="str">
        <f>VLOOKUP(A98,[1]HML!$A$2:$D$8104,4,0)</f>
        <v>L</v>
      </c>
      <c r="F98" s="5">
        <v>124.413</v>
      </c>
    </row>
    <row r="99" spans="1:6" x14ac:dyDescent="0.3">
      <c r="A99" s="2" t="s">
        <v>209</v>
      </c>
      <c r="B99" s="2" t="s">
        <v>210</v>
      </c>
      <c r="C99" s="2" t="s">
        <v>119</v>
      </c>
      <c r="D99" s="3" t="s">
        <v>72</v>
      </c>
      <c r="E99" s="4" t="str">
        <f>VLOOKUP(A99,[1]HML!$A$2:$D$8104,4,0)</f>
        <v>M</v>
      </c>
      <c r="F99" s="5">
        <v>122.19199999999999</v>
      </c>
    </row>
    <row r="100" spans="1:6" x14ac:dyDescent="0.3">
      <c r="A100" s="6" t="s">
        <v>211</v>
      </c>
      <c r="B100" s="6" t="s">
        <v>212</v>
      </c>
      <c r="C100" s="2" t="s">
        <v>20</v>
      </c>
      <c r="D100" s="3" t="s">
        <v>72</v>
      </c>
      <c r="E100" s="4" t="str">
        <f>VLOOKUP(A100,[1]HML!$A$2:$D$8104,4,0)</f>
        <v>H</v>
      </c>
      <c r="F100" s="5">
        <v>122.08799999999999</v>
      </c>
    </row>
    <row r="101" spans="1:6" x14ac:dyDescent="0.3">
      <c r="A101" s="2" t="s">
        <v>213</v>
      </c>
      <c r="B101" s="2" t="s">
        <v>214</v>
      </c>
      <c r="C101" s="2" t="s">
        <v>8</v>
      </c>
      <c r="D101" s="3" t="s">
        <v>72</v>
      </c>
      <c r="E101" s="4" t="str">
        <f>VLOOKUP(A101,[1]HML!$A$2:$D$8104,4,0)</f>
        <v>L</v>
      </c>
      <c r="F101" s="5">
        <v>122.06699999999999</v>
      </c>
    </row>
    <row r="102" spans="1:6" x14ac:dyDescent="0.3">
      <c r="A102" s="2" t="s">
        <v>215</v>
      </c>
      <c r="B102" s="2" t="s">
        <v>216</v>
      </c>
      <c r="C102" s="2" t="s">
        <v>8</v>
      </c>
      <c r="D102" s="3" t="s">
        <v>72</v>
      </c>
      <c r="E102" s="4" t="str">
        <f>VLOOKUP(A102,[1]HML!$A$2:$D$8104,4,0)</f>
        <v>L</v>
      </c>
      <c r="F102" s="5">
        <v>121.529</v>
      </c>
    </row>
    <row r="103" spans="1:6" x14ac:dyDescent="0.3">
      <c r="A103" s="2" t="s">
        <v>217</v>
      </c>
      <c r="B103" s="2" t="s">
        <v>218</v>
      </c>
      <c r="C103" s="2" t="s">
        <v>8</v>
      </c>
      <c r="D103" s="3" t="s">
        <v>72</v>
      </c>
      <c r="E103" s="4" t="str">
        <f>VLOOKUP(A103,[1]HML!$A$2:$D$8104,4,0)</f>
        <v>L</v>
      </c>
      <c r="F103" s="5">
        <v>121.2</v>
      </c>
    </row>
    <row r="104" spans="1:6" x14ac:dyDescent="0.3">
      <c r="A104" s="2" t="s">
        <v>219</v>
      </c>
      <c r="B104" s="2" t="s">
        <v>220</v>
      </c>
      <c r="C104" s="2" t="s">
        <v>8</v>
      </c>
      <c r="D104" s="3" t="s">
        <v>72</v>
      </c>
      <c r="E104" s="4" t="str">
        <f>VLOOKUP(A104,[1]HML!$A$2:$D$8104,4,0)</f>
        <v>M</v>
      </c>
      <c r="F104" s="5">
        <v>121.2</v>
      </c>
    </row>
    <row r="105" spans="1:6" x14ac:dyDescent="0.3">
      <c r="A105" s="2" t="s">
        <v>221</v>
      </c>
      <c r="B105" s="2" t="s">
        <v>222</v>
      </c>
      <c r="C105" s="2" t="s">
        <v>8</v>
      </c>
      <c r="D105" s="3" t="s">
        <v>72</v>
      </c>
      <c r="E105" s="4" t="str">
        <f>VLOOKUP(A105,[1]HML!$A$2:$D$8104,4,0)</f>
        <v>L</v>
      </c>
      <c r="F105" s="5">
        <v>121.155</v>
      </c>
    </row>
    <row r="106" spans="1:6" x14ac:dyDescent="0.3">
      <c r="A106" s="2" t="s">
        <v>223</v>
      </c>
      <c r="B106" s="2" t="s">
        <v>224</v>
      </c>
      <c r="C106" s="2" t="s">
        <v>8</v>
      </c>
      <c r="D106" s="3" t="s">
        <v>72</v>
      </c>
      <c r="E106" s="4" t="str">
        <f>VLOOKUP(A106,[1]HML!$A$2:$D$8104,4,0)</f>
        <v>L</v>
      </c>
      <c r="F106" s="5">
        <v>120.839</v>
      </c>
    </row>
    <row r="107" spans="1:6" x14ac:dyDescent="0.3">
      <c r="A107" s="2" t="s">
        <v>225</v>
      </c>
      <c r="B107" s="2" t="s">
        <v>226</v>
      </c>
      <c r="C107" s="2" t="s">
        <v>8</v>
      </c>
      <c r="D107" s="3" t="s">
        <v>72</v>
      </c>
      <c r="E107" s="4" t="str">
        <f>VLOOKUP(A107,[1]HML!$A$2:$D$8104,4,0)</f>
        <v>L</v>
      </c>
      <c r="F107" s="5">
        <v>120.831</v>
      </c>
    </row>
    <row r="108" spans="1:6" x14ac:dyDescent="0.3">
      <c r="A108" s="2" t="s">
        <v>227</v>
      </c>
      <c r="B108" s="2" t="s">
        <v>228</v>
      </c>
      <c r="C108" s="2" t="s">
        <v>8</v>
      </c>
      <c r="D108" s="3" t="s">
        <v>72</v>
      </c>
      <c r="E108" s="4" t="str">
        <f>VLOOKUP(A108,[1]HML!$A$2:$D$8104,4,0)</f>
        <v>L</v>
      </c>
      <c r="F108" s="5">
        <v>120.535</v>
      </c>
    </row>
    <row r="109" spans="1:6" x14ac:dyDescent="0.3">
      <c r="A109" s="2" t="s">
        <v>229</v>
      </c>
      <c r="B109" s="2" t="s">
        <v>230</v>
      </c>
      <c r="C109" s="2" t="s">
        <v>8</v>
      </c>
      <c r="D109" s="3" t="s">
        <v>72</v>
      </c>
      <c r="E109" s="4" t="str">
        <f>VLOOKUP(A109,[1]HML!$A$2:$D$8104,4,0)</f>
        <v>M</v>
      </c>
      <c r="F109" s="5">
        <v>120.53</v>
      </c>
    </row>
    <row r="110" spans="1:6" x14ac:dyDescent="0.3">
      <c r="A110" s="2" t="s">
        <v>231</v>
      </c>
      <c r="B110" s="2" t="s">
        <v>232</v>
      </c>
      <c r="C110" s="2" t="s">
        <v>8</v>
      </c>
      <c r="D110" s="3" t="s">
        <v>72</v>
      </c>
      <c r="E110" s="4" t="str">
        <f>VLOOKUP(A110,[1]HML!$A$2:$D$8104,4,0)</f>
        <v>L</v>
      </c>
      <c r="F110" s="5">
        <v>120.49299999999999</v>
      </c>
    </row>
    <row r="111" spans="1:6" x14ac:dyDescent="0.3">
      <c r="A111" s="2" t="s">
        <v>233</v>
      </c>
      <c r="B111" s="2" t="s">
        <v>234</v>
      </c>
      <c r="C111" s="2" t="s">
        <v>8</v>
      </c>
      <c r="D111" s="3" t="s">
        <v>72</v>
      </c>
      <c r="E111" s="4" t="str">
        <f>VLOOKUP(A111,[1]HML!$A$2:$D$8104,4,0)</f>
        <v>L</v>
      </c>
      <c r="F111" s="5">
        <v>120.15</v>
      </c>
    </row>
    <row r="112" spans="1:6" x14ac:dyDescent="0.3">
      <c r="A112" s="2" t="s">
        <v>235</v>
      </c>
      <c r="B112" s="2" t="s">
        <v>236</v>
      </c>
      <c r="C112" s="2" t="s">
        <v>8</v>
      </c>
      <c r="D112" s="3" t="s">
        <v>72</v>
      </c>
      <c r="E112" s="4" t="str">
        <f>VLOOKUP(A112,[1]HML!$A$2:$D$8104,4,0)</f>
        <v>L</v>
      </c>
      <c r="F112" s="5">
        <v>120.14400000000001</v>
      </c>
    </row>
    <row r="113" spans="1:6" x14ac:dyDescent="0.3">
      <c r="A113" s="2" t="s">
        <v>237</v>
      </c>
      <c r="B113" s="2" t="s">
        <v>238</v>
      </c>
      <c r="C113" s="2" t="s">
        <v>8</v>
      </c>
      <c r="D113" s="3" t="s">
        <v>72</v>
      </c>
      <c r="E113" s="4" t="str">
        <f>VLOOKUP(A113,[1]HML!$A$2:$D$8104,4,0)</f>
        <v>L</v>
      </c>
      <c r="F113" s="5">
        <v>120</v>
      </c>
    </row>
    <row r="114" spans="1:6" x14ac:dyDescent="0.3">
      <c r="A114" s="2" t="s">
        <v>239</v>
      </c>
      <c r="B114" s="2" t="s">
        <v>240</v>
      </c>
      <c r="C114" s="2" t="s">
        <v>8</v>
      </c>
      <c r="D114" s="3" t="s">
        <v>72</v>
      </c>
      <c r="E114" s="4" t="str">
        <f>VLOOKUP(A114,[1]HML!$A$2:$D$8104,4,0)</f>
        <v>L</v>
      </c>
      <c r="F114" s="5">
        <v>119.351</v>
      </c>
    </row>
    <row r="115" spans="1:6" x14ac:dyDescent="0.3">
      <c r="A115" s="2" t="s">
        <v>241</v>
      </c>
      <c r="B115" s="2" t="s">
        <v>242</v>
      </c>
      <c r="C115" s="2" t="s">
        <v>8</v>
      </c>
      <c r="D115" s="3" t="s">
        <v>72</v>
      </c>
      <c r="E115" s="4" t="str">
        <f>VLOOKUP(A115,[1]HML!$A$2:$D$8104,4,0)</f>
        <v>L</v>
      </c>
      <c r="F115" s="5">
        <v>119.283</v>
      </c>
    </row>
    <row r="116" spans="1:6" x14ac:dyDescent="0.3">
      <c r="A116" s="2" t="s">
        <v>243</v>
      </c>
      <c r="B116" s="2" t="s">
        <v>244</v>
      </c>
      <c r="C116" s="2" t="s">
        <v>8</v>
      </c>
      <c r="D116" s="3" t="s">
        <v>72</v>
      </c>
      <c r="E116" s="4" t="str">
        <f>VLOOKUP(A116,[1]HML!$A$2:$D$8104,4,0)</f>
        <v>L</v>
      </c>
      <c r="F116" s="5">
        <v>119</v>
      </c>
    </row>
    <row r="117" spans="1:6" x14ac:dyDescent="0.3">
      <c r="A117" s="2" t="s">
        <v>245</v>
      </c>
      <c r="B117" s="2" t="s">
        <v>246</v>
      </c>
      <c r="C117" s="2" t="s">
        <v>8</v>
      </c>
      <c r="D117" s="3" t="s">
        <v>72</v>
      </c>
      <c r="E117" s="4" t="str">
        <f>VLOOKUP(A117,[1]HML!$A$2:$D$8104,4,0)</f>
        <v>L</v>
      </c>
      <c r="F117" s="5">
        <v>118.532</v>
      </c>
    </row>
    <row r="118" spans="1:6" x14ac:dyDescent="0.3">
      <c r="A118" s="2" t="s">
        <v>247</v>
      </c>
      <c r="B118" s="2" t="s">
        <v>248</v>
      </c>
      <c r="C118" s="2" t="s">
        <v>8</v>
      </c>
      <c r="D118" s="3" t="s">
        <v>72</v>
      </c>
      <c r="E118" s="4" t="str">
        <f>VLOOKUP(A118,[1]HML!$A$2:$D$8104,4,0)</f>
        <v>L</v>
      </c>
      <c r="F118" s="5">
        <v>117.735</v>
      </c>
    </row>
    <row r="119" spans="1:6" x14ac:dyDescent="0.3">
      <c r="A119" s="2" t="s">
        <v>249</v>
      </c>
      <c r="B119" s="2" t="s">
        <v>250</v>
      </c>
      <c r="C119" s="2" t="s">
        <v>8</v>
      </c>
      <c r="D119" s="3" t="s">
        <v>72</v>
      </c>
      <c r="E119" s="4" t="str">
        <f>VLOOKUP(A119,[1]HML!$A$2:$D$8104,4,0)</f>
        <v>L</v>
      </c>
      <c r="F119" s="5">
        <v>117.31100000000001</v>
      </c>
    </row>
    <row r="120" spans="1:6" x14ac:dyDescent="0.3">
      <c r="A120" s="2" t="s">
        <v>251</v>
      </c>
      <c r="B120" s="2" t="s">
        <v>252</v>
      </c>
      <c r="C120" s="2" t="s">
        <v>8</v>
      </c>
      <c r="D120" s="3" t="s">
        <v>72</v>
      </c>
      <c r="E120" s="4" t="str">
        <f>VLOOKUP(A120,[1]HML!$A$2:$D$8104,4,0)</f>
        <v>L</v>
      </c>
      <c r="F120" s="5">
        <v>116.886</v>
      </c>
    </row>
    <row r="121" spans="1:6" x14ac:dyDescent="0.3">
      <c r="A121" s="2" t="s">
        <v>253</v>
      </c>
      <c r="B121" s="2" t="s">
        <v>254</v>
      </c>
      <c r="C121" s="2" t="s">
        <v>8</v>
      </c>
      <c r="D121" s="3" t="s">
        <v>72</v>
      </c>
      <c r="E121" s="4" t="str">
        <f>VLOOKUP(A121,[1]HML!$A$2:$D$8104,4,0)</f>
        <v>L</v>
      </c>
      <c r="F121" s="5">
        <v>116.63500000000001</v>
      </c>
    </row>
    <row r="122" spans="1:6" x14ac:dyDescent="0.3">
      <c r="A122" s="2" t="s">
        <v>255</v>
      </c>
      <c r="B122" s="2" t="s">
        <v>256</v>
      </c>
      <c r="C122" s="2" t="s">
        <v>119</v>
      </c>
      <c r="D122" s="3" t="s">
        <v>72</v>
      </c>
      <c r="E122" s="4" t="str">
        <f>VLOOKUP(A122,[1]HML!$A$2:$D$8104,4,0)</f>
        <v>L</v>
      </c>
      <c r="F122" s="5">
        <v>116.005</v>
      </c>
    </row>
    <row r="123" spans="1:6" x14ac:dyDescent="0.3">
      <c r="A123" s="2" t="s">
        <v>257</v>
      </c>
      <c r="B123" s="2" t="s">
        <v>258</v>
      </c>
      <c r="C123" s="2" t="s">
        <v>8</v>
      </c>
      <c r="D123" s="3" t="s">
        <v>72</v>
      </c>
      <c r="E123" s="4" t="str">
        <f>VLOOKUP(A123,[1]HML!$A$2:$D$8104,4,0)</f>
        <v>L</v>
      </c>
      <c r="F123" s="5">
        <v>115.373</v>
      </c>
    </row>
    <row r="124" spans="1:6" x14ac:dyDescent="0.3">
      <c r="A124" s="2" t="s">
        <v>259</v>
      </c>
      <c r="B124" s="2" t="s">
        <v>260</v>
      </c>
      <c r="C124" s="2" t="s">
        <v>20</v>
      </c>
      <c r="D124" s="3" t="s">
        <v>72</v>
      </c>
      <c r="E124" s="4" t="str">
        <f>VLOOKUP(A124,[1]HML!$A$2:$D$8104,4,0)</f>
        <v>H</v>
      </c>
      <c r="F124" s="5">
        <v>115.32899999999999</v>
      </c>
    </row>
    <row r="125" spans="1:6" x14ac:dyDescent="0.3">
      <c r="A125" s="2" t="s">
        <v>261</v>
      </c>
      <c r="B125" s="2" t="s">
        <v>262</v>
      </c>
      <c r="C125" s="2" t="s">
        <v>8</v>
      </c>
      <c r="D125" s="3" t="s">
        <v>72</v>
      </c>
      <c r="E125" s="4" t="str">
        <f>VLOOKUP(A125,[1]HML!$A$2:$D$8104,4,0)</f>
        <v>L</v>
      </c>
      <c r="F125" s="5">
        <v>114.902</v>
      </c>
    </row>
    <row r="126" spans="1:6" x14ac:dyDescent="0.3">
      <c r="A126" s="2" t="s">
        <v>263</v>
      </c>
      <c r="B126" s="2" t="s">
        <v>264</v>
      </c>
      <c r="C126" s="2" t="s">
        <v>130</v>
      </c>
      <c r="D126" s="3" t="s">
        <v>72</v>
      </c>
      <c r="E126" s="4" t="str">
        <f>VLOOKUP(A126,[1]HML!$A$2:$D$8104,4,0)</f>
        <v>L</v>
      </c>
      <c r="F126" s="5">
        <v>114.217</v>
      </c>
    </row>
    <row r="127" spans="1:6" x14ac:dyDescent="0.3">
      <c r="A127" s="2" t="s">
        <v>265</v>
      </c>
      <c r="B127" s="2" t="s">
        <v>266</v>
      </c>
      <c r="C127" s="2" t="s">
        <v>8</v>
      </c>
      <c r="D127" s="3" t="s">
        <v>72</v>
      </c>
      <c r="E127" s="4" t="str">
        <f>VLOOKUP(A127,[1]HML!$A$2:$D$8104,4,0)</f>
        <v>L</v>
      </c>
      <c r="F127" s="5">
        <v>114.108</v>
      </c>
    </row>
    <row r="128" spans="1:6" x14ac:dyDescent="0.3">
      <c r="A128" s="2" t="s">
        <v>267</v>
      </c>
      <c r="B128" s="2" t="s">
        <v>268</v>
      </c>
      <c r="C128" s="2" t="s">
        <v>8</v>
      </c>
      <c r="D128" s="3" t="s">
        <v>72</v>
      </c>
      <c r="E128" s="4" t="str">
        <f>VLOOKUP(A128,[1]HML!$A$2:$D$8104,4,0)</f>
        <v>L</v>
      </c>
      <c r="F128" s="5">
        <v>114.032</v>
      </c>
    </row>
    <row r="129" spans="1:6" x14ac:dyDescent="0.3">
      <c r="A129" s="2" t="s">
        <v>269</v>
      </c>
      <c r="B129" s="2" t="s">
        <v>270</v>
      </c>
      <c r="C129" s="2" t="s">
        <v>119</v>
      </c>
      <c r="D129" s="3" t="s">
        <v>72</v>
      </c>
      <c r="E129" s="4" t="str">
        <f>VLOOKUP(A129,[1]HML!$A$2:$D$8104,4,0)</f>
        <v>M</v>
      </c>
      <c r="F129" s="5">
        <v>113.877</v>
      </c>
    </row>
    <row r="130" spans="1:6" x14ac:dyDescent="0.3">
      <c r="A130" s="2" t="s">
        <v>271</v>
      </c>
      <c r="B130" s="2" t="s">
        <v>272</v>
      </c>
      <c r="C130" s="2" t="s">
        <v>8</v>
      </c>
      <c r="D130" s="3" t="s">
        <v>72</v>
      </c>
      <c r="E130" s="4" t="str">
        <f>VLOOKUP(A130,[1]HML!$A$2:$D$8104,4,0)</f>
        <v>L</v>
      </c>
      <c r="F130" s="5">
        <v>113.31</v>
      </c>
    </row>
    <row r="131" spans="1:6" x14ac:dyDescent="0.3">
      <c r="A131" s="2" t="s">
        <v>273</v>
      </c>
      <c r="B131" s="2" t="s">
        <v>274</v>
      </c>
      <c r="C131" s="2" t="s">
        <v>8</v>
      </c>
      <c r="D131" s="3" t="s">
        <v>72</v>
      </c>
      <c r="E131" s="4" t="str">
        <f>VLOOKUP(A131,[1]HML!$A$2:$D$8104,4,0)</f>
        <v>M</v>
      </c>
      <c r="F131" s="5">
        <v>113.184</v>
      </c>
    </row>
    <row r="132" spans="1:6" x14ac:dyDescent="0.3">
      <c r="A132" s="2" t="s">
        <v>275</v>
      </c>
      <c r="B132" s="2" t="s">
        <v>276</v>
      </c>
      <c r="C132" s="2" t="s">
        <v>8</v>
      </c>
      <c r="D132" s="3" t="s">
        <v>72</v>
      </c>
      <c r="E132" s="4" t="str">
        <f>VLOOKUP(A132,[1]HML!$A$2:$D$8104,4,0)</f>
        <v>L</v>
      </c>
      <c r="F132" s="5">
        <v>113.084</v>
      </c>
    </row>
    <row r="133" spans="1:6" x14ac:dyDescent="0.3">
      <c r="A133" s="2" t="s">
        <v>277</v>
      </c>
      <c r="B133" s="2" t="s">
        <v>278</v>
      </c>
      <c r="C133" s="2" t="s">
        <v>8</v>
      </c>
      <c r="D133" s="3" t="s">
        <v>72</v>
      </c>
      <c r="E133" s="4" t="str">
        <f>VLOOKUP(A133,[1]HML!$A$2:$D$8104,4,0)</f>
        <v>M</v>
      </c>
      <c r="F133" s="5">
        <v>112.68300000000001</v>
      </c>
    </row>
    <row r="134" spans="1:6" x14ac:dyDescent="0.3">
      <c r="A134" s="2" t="s">
        <v>279</v>
      </c>
      <c r="B134" s="2" t="s">
        <v>280</v>
      </c>
      <c r="C134" s="2" t="s">
        <v>20</v>
      </c>
      <c r="D134" s="3" t="s">
        <v>72</v>
      </c>
      <c r="E134" s="4" t="str">
        <f>VLOOKUP(A134,[1]HML!$A$2:$D$8104,4,0)</f>
        <v>H</v>
      </c>
      <c r="F134" s="5">
        <v>112.627</v>
      </c>
    </row>
    <row r="135" spans="1:6" x14ac:dyDescent="0.3">
      <c r="A135" s="2" t="s">
        <v>281</v>
      </c>
      <c r="B135" s="2" t="s">
        <v>282</v>
      </c>
      <c r="C135" s="2" t="s">
        <v>283</v>
      </c>
      <c r="D135" s="3" t="s">
        <v>72</v>
      </c>
      <c r="E135" s="4" t="str">
        <f>VLOOKUP(A135,[1]HML!$A$2:$D$8104,4,0)</f>
        <v>L</v>
      </c>
      <c r="F135" s="5">
        <v>112.53</v>
      </c>
    </row>
    <row r="136" spans="1:6" x14ac:dyDescent="0.3">
      <c r="A136" s="2" t="s">
        <v>284</v>
      </c>
      <c r="B136" s="2" t="s">
        <v>285</v>
      </c>
      <c r="C136" s="2" t="s">
        <v>8</v>
      </c>
      <c r="D136" s="3" t="s">
        <v>72</v>
      </c>
      <c r="E136" s="4" t="str">
        <f>VLOOKUP(A136,[1]HML!$A$2:$D$8104,4,0)</f>
        <v>L</v>
      </c>
      <c r="F136" s="5">
        <v>112.206</v>
      </c>
    </row>
    <row r="137" spans="1:6" x14ac:dyDescent="0.3">
      <c r="A137" s="2" t="s">
        <v>286</v>
      </c>
      <c r="B137" s="2" t="s">
        <v>287</v>
      </c>
      <c r="C137" s="2" t="s">
        <v>8</v>
      </c>
      <c r="D137" s="3" t="s">
        <v>72</v>
      </c>
      <c r="E137" s="4" t="str">
        <f>VLOOKUP(A137,[1]HML!$A$2:$D$8104,4,0)</f>
        <v>L</v>
      </c>
      <c r="F137" s="5">
        <v>111.24299999999999</v>
      </c>
    </row>
    <row r="138" spans="1:6" x14ac:dyDescent="0.3">
      <c r="A138" s="2" t="s">
        <v>288</v>
      </c>
      <c r="B138" s="2" t="s">
        <v>289</v>
      </c>
      <c r="C138" s="2" t="s">
        <v>8</v>
      </c>
      <c r="D138" s="3" t="s">
        <v>72</v>
      </c>
      <c r="E138" s="4" t="str">
        <f>VLOOKUP(A138,[1]HML!$A$2:$D$8104,4,0)</f>
        <v>L</v>
      </c>
      <c r="F138" s="5">
        <v>110.75700000000001</v>
      </c>
    </row>
    <row r="139" spans="1:6" x14ac:dyDescent="0.3">
      <c r="A139" s="2" t="s">
        <v>290</v>
      </c>
      <c r="B139" s="2" t="s">
        <v>291</v>
      </c>
      <c r="C139" s="2" t="s">
        <v>8</v>
      </c>
      <c r="D139" s="3" t="s">
        <v>72</v>
      </c>
      <c r="E139" s="4" t="str">
        <f>VLOOKUP(A139,[1]HML!$A$2:$D$8104,4,0)</f>
        <v>L</v>
      </c>
      <c r="F139" s="5">
        <v>110.70099999999999</v>
      </c>
    </row>
    <row r="140" spans="1:6" x14ac:dyDescent="0.3">
      <c r="A140" s="2" t="s">
        <v>292</v>
      </c>
      <c r="B140" s="2" t="s">
        <v>293</v>
      </c>
      <c r="C140" s="2" t="s">
        <v>130</v>
      </c>
      <c r="D140" s="3" t="s">
        <v>72</v>
      </c>
      <c r="E140" s="4" t="str">
        <f>VLOOKUP(A140,[1]HML!$A$2:$D$8104,4,0)</f>
        <v>M</v>
      </c>
      <c r="F140" s="5">
        <v>109.8</v>
      </c>
    </row>
    <row r="141" spans="1:6" x14ac:dyDescent="0.3">
      <c r="A141" s="2" t="s">
        <v>294</v>
      </c>
      <c r="B141" s="2" t="s">
        <v>295</v>
      </c>
      <c r="C141" s="2" t="s">
        <v>8</v>
      </c>
      <c r="D141" s="3" t="s">
        <v>72</v>
      </c>
      <c r="E141" s="4" t="str">
        <f>VLOOKUP(A141,[1]HML!$A$2:$D$8104,4,0)</f>
        <v>L</v>
      </c>
      <c r="F141" s="5">
        <v>109.253</v>
      </c>
    </row>
    <row r="142" spans="1:6" x14ac:dyDescent="0.3">
      <c r="A142" s="2" t="s">
        <v>296</v>
      </c>
      <c r="B142" s="2" t="s">
        <v>297</v>
      </c>
      <c r="C142" s="2" t="s">
        <v>8</v>
      </c>
      <c r="D142" s="3" t="s">
        <v>72</v>
      </c>
      <c r="E142" s="4" t="str">
        <f>VLOOKUP(A142,[1]HML!$A$2:$D$8104,4,0)</f>
        <v>L</v>
      </c>
      <c r="F142" s="5">
        <v>108.974</v>
      </c>
    </row>
    <row r="143" spans="1:6" x14ac:dyDescent="0.3">
      <c r="A143" s="2" t="s">
        <v>298</v>
      </c>
      <c r="B143" s="2" t="s">
        <v>299</v>
      </c>
      <c r="C143" s="2" t="s">
        <v>8</v>
      </c>
      <c r="D143" s="3" t="s">
        <v>72</v>
      </c>
      <c r="E143" s="4" t="str">
        <f>VLOOKUP(A143,[1]HML!$A$2:$D$8104,4,0)</f>
        <v>H</v>
      </c>
      <c r="F143" s="5">
        <v>108.565</v>
      </c>
    </row>
    <row r="144" spans="1:6" x14ac:dyDescent="0.3">
      <c r="A144" s="2" t="s">
        <v>300</v>
      </c>
      <c r="B144" s="2" t="s">
        <v>301</v>
      </c>
      <c r="C144" s="2" t="s">
        <v>8</v>
      </c>
      <c r="D144" s="3" t="s">
        <v>72</v>
      </c>
      <c r="E144" s="4" t="str">
        <f>VLOOKUP(A144,[1]HML!$A$2:$D$8104,4,0)</f>
        <v>L</v>
      </c>
      <c r="F144" s="5">
        <v>108.411</v>
      </c>
    </row>
    <row r="145" spans="1:6" x14ac:dyDescent="0.3">
      <c r="A145" s="2" t="s">
        <v>302</v>
      </c>
      <c r="B145" s="2" t="s">
        <v>303</v>
      </c>
      <c r="C145" s="2" t="s">
        <v>8</v>
      </c>
      <c r="D145" s="3" t="s">
        <v>72</v>
      </c>
      <c r="E145" s="4" t="str">
        <f>VLOOKUP(A145,[1]HML!$A$2:$D$8104,4,0)</f>
        <v>H</v>
      </c>
      <c r="F145" s="5">
        <v>108.253</v>
      </c>
    </row>
    <row r="146" spans="1:6" x14ac:dyDescent="0.3">
      <c r="A146" s="2" t="s">
        <v>304</v>
      </c>
      <c r="B146" s="2" t="s">
        <v>305</v>
      </c>
      <c r="C146" s="2" t="s">
        <v>8</v>
      </c>
      <c r="D146" s="3" t="s">
        <v>72</v>
      </c>
      <c r="E146" s="4" t="str">
        <f>VLOOKUP(A146,[1]HML!$A$2:$D$8104,4,0)</f>
        <v>L</v>
      </c>
      <c r="F146" s="5">
        <v>108</v>
      </c>
    </row>
    <row r="147" spans="1:6" x14ac:dyDescent="0.3">
      <c r="A147" s="2" t="s">
        <v>306</v>
      </c>
      <c r="B147" s="2" t="s">
        <v>307</v>
      </c>
      <c r="C147" s="2" t="s">
        <v>8</v>
      </c>
      <c r="D147" s="3" t="s">
        <v>72</v>
      </c>
      <c r="E147" s="4" t="str">
        <f>VLOOKUP(A147,[1]HML!$A$2:$D$8104,4,0)</f>
        <v>L</v>
      </c>
      <c r="F147" s="5">
        <v>107.387</v>
      </c>
    </row>
    <row r="148" spans="1:6" x14ac:dyDescent="0.3">
      <c r="A148" s="2" t="s">
        <v>308</v>
      </c>
      <c r="B148" s="2" t="s">
        <v>309</v>
      </c>
      <c r="C148" s="2" t="s">
        <v>119</v>
      </c>
      <c r="D148" s="3" t="s">
        <v>72</v>
      </c>
      <c r="E148" s="4" t="str">
        <f>VLOOKUP(A148,[1]HML!$A$2:$D$8104,4,0)</f>
        <v>M</v>
      </c>
      <c r="F148" s="5">
        <v>107.03400000000001</v>
      </c>
    </row>
    <row r="149" spans="1:6" x14ac:dyDescent="0.3">
      <c r="A149" s="2" t="s">
        <v>310</v>
      </c>
      <c r="B149" s="2" t="s">
        <v>311</v>
      </c>
      <c r="C149" s="2" t="s">
        <v>8</v>
      </c>
      <c r="D149" s="3" t="s">
        <v>72</v>
      </c>
      <c r="E149" s="4" t="str">
        <f>VLOOKUP(A149,[1]HML!$A$2:$D$8104,4,0)</f>
        <v>L</v>
      </c>
      <c r="F149" s="5">
        <v>106.60299999999999</v>
      </c>
    </row>
    <row r="150" spans="1:6" x14ac:dyDescent="0.3">
      <c r="A150" s="2" t="s">
        <v>312</v>
      </c>
      <c r="B150" s="2" t="s">
        <v>313</v>
      </c>
      <c r="C150" s="2" t="s">
        <v>8</v>
      </c>
      <c r="D150" s="3" t="s">
        <v>72</v>
      </c>
      <c r="E150" s="4" t="str">
        <f>VLOOKUP(A150,[1]HML!$A$2:$D$8104,4,0)</f>
        <v>L</v>
      </c>
      <c r="F150" s="5">
        <v>105.998</v>
      </c>
    </row>
    <row r="151" spans="1:6" x14ac:dyDescent="0.3">
      <c r="A151" s="2" t="s">
        <v>314</v>
      </c>
      <c r="B151" s="2" t="s">
        <v>315</v>
      </c>
      <c r="C151" s="2" t="s">
        <v>8</v>
      </c>
      <c r="D151" s="3" t="s">
        <v>72</v>
      </c>
      <c r="E151" s="4" t="str">
        <f>VLOOKUP(A151,[1]HML!$A$2:$D$8104,4,0)</f>
        <v>L</v>
      </c>
      <c r="F151" s="5">
        <v>105.64400000000001</v>
      </c>
    </row>
    <row r="152" spans="1:6" x14ac:dyDescent="0.3">
      <c r="A152" s="2" t="s">
        <v>316</v>
      </c>
      <c r="B152" s="2" t="s">
        <v>317</v>
      </c>
      <c r="C152" s="2" t="s">
        <v>8</v>
      </c>
      <c r="D152" s="3" t="s">
        <v>72</v>
      </c>
      <c r="E152" s="4" t="str">
        <f>VLOOKUP(A152,[1]HML!$A$2:$D$8104,4,0)</f>
        <v>L</v>
      </c>
      <c r="F152" s="5">
        <v>105.595</v>
      </c>
    </row>
    <row r="153" spans="1:6" x14ac:dyDescent="0.3">
      <c r="A153" s="2" t="s">
        <v>318</v>
      </c>
      <c r="B153" s="2" t="s">
        <v>319</v>
      </c>
      <c r="C153" s="2" t="s">
        <v>8</v>
      </c>
      <c r="D153" s="3" t="s">
        <v>72</v>
      </c>
      <c r="E153" s="4" t="str">
        <f>VLOOKUP(A153,[1]HML!$A$2:$D$8104,4,0)</f>
        <v>L</v>
      </c>
      <c r="F153" s="5">
        <v>105.56699999999999</v>
      </c>
    </row>
    <row r="154" spans="1:6" x14ac:dyDescent="0.3">
      <c r="A154" s="2" t="s">
        <v>320</v>
      </c>
      <c r="B154" s="2" t="s">
        <v>321</v>
      </c>
      <c r="C154" s="2" t="s">
        <v>8</v>
      </c>
      <c r="D154" s="3" t="s">
        <v>72</v>
      </c>
      <c r="E154" s="4" t="str">
        <f>VLOOKUP(A154,[1]HML!$A$2:$D$8104,4,0)</f>
        <v>L</v>
      </c>
      <c r="F154" s="5">
        <v>105.247</v>
      </c>
    </row>
    <row r="155" spans="1:6" x14ac:dyDescent="0.3">
      <c r="A155" s="2" t="s">
        <v>322</v>
      </c>
      <c r="B155" s="2" t="s">
        <v>323</v>
      </c>
      <c r="C155" s="2" t="s">
        <v>8</v>
      </c>
      <c r="D155" s="3" t="s">
        <v>72</v>
      </c>
      <c r="E155" s="4" t="str">
        <f>VLOOKUP(A155,[1]HML!$A$2:$D$8104,4,0)</f>
        <v>L</v>
      </c>
      <c r="F155" s="5">
        <v>105.246</v>
      </c>
    </row>
    <row r="156" spans="1:6" x14ac:dyDescent="0.3">
      <c r="A156" s="2" t="s">
        <v>324</v>
      </c>
      <c r="B156" s="2" t="s">
        <v>325</v>
      </c>
      <c r="C156" s="2" t="s">
        <v>8</v>
      </c>
      <c r="D156" s="3" t="s">
        <v>72</v>
      </c>
      <c r="E156" s="4" t="str">
        <f>VLOOKUP(A156,[1]HML!$A$2:$D$8104,4,0)</f>
        <v>L</v>
      </c>
      <c r="F156" s="5">
        <v>104.97199999999999</v>
      </c>
    </row>
    <row r="157" spans="1:6" x14ac:dyDescent="0.3">
      <c r="A157" s="2" t="s">
        <v>326</v>
      </c>
      <c r="B157" s="2" t="s">
        <v>327</v>
      </c>
      <c r="C157" s="2" t="s">
        <v>8</v>
      </c>
      <c r="D157" s="3" t="s">
        <v>72</v>
      </c>
      <c r="E157" s="4" t="str">
        <f>VLOOKUP(A157,[1]HML!$A$2:$D$8104,4,0)</f>
        <v>L</v>
      </c>
      <c r="F157" s="5">
        <v>104.381</v>
      </c>
    </row>
    <row r="158" spans="1:6" x14ac:dyDescent="0.3">
      <c r="A158" s="2" t="s">
        <v>328</v>
      </c>
      <c r="B158" s="2" t="s">
        <v>329</v>
      </c>
      <c r="C158" s="2" t="s">
        <v>130</v>
      </c>
      <c r="D158" s="3" t="s">
        <v>72</v>
      </c>
      <c r="E158" s="4" t="str">
        <f>VLOOKUP(A158,[1]HML!$A$2:$D$8104,4,0)</f>
        <v>L</v>
      </c>
      <c r="F158" s="5">
        <v>104.27800000000001</v>
      </c>
    </row>
    <row r="159" spans="1:6" x14ac:dyDescent="0.3">
      <c r="A159" s="2" t="s">
        <v>330</v>
      </c>
      <c r="B159" s="2" t="s">
        <v>331</v>
      </c>
      <c r="C159" s="2" t="s">
        <v>20</v>
      </c>
      <c r="D159" s="3" t="s">
        <v>72</v>
      </c>
      <c r="E159" s="4" t="str">
        <f>VLOOKUP(A159,[1]HML!$A$2:$D$8104,4,0)</f>
        <v>H</v>
      </c>
      <c r="F159" s="5">
        <v>104.22</v>
      </c>
    </row>
    <row r="160" spans="1:6" x14ac:dyDescent="0.3">
      <c r="A160" s="2" t="s">
        <v>332</v>
      </c>
      <c r="B160" s="2" t="s">
        <v>333</v>
      </c>
      <c r="C160" s="2" t="s">
        <v>8</v>
      </c>
      <c r="D160" s="3" t="s">
        <v>72</v>
      </c>
      <c r="E160" s="4" t="str">
        <f>VLOOKUP(A160,[1]HML!$A$2:$D$8104,4,0)</f>
        <v>M</v>
      </c>
      <c r="F160" s="5">
        <v>103.976</v>
      </c>
    </row>
    <row r="161" spans="1:6" x14ac:dyDescent="0.3">
      <c r="A161" s="2" t="s">
        <v>334</v>
      </c>
      <c r="B161" s="2" t="s">
        <v>335</v>
      </c>
      <c r="C161" s="2" t="s">
        <v>8</v>
      </c>
      <c r="D161" s="3" t="s">
        <v>72</v>
      </c>
      <c r="E161" s="4" t="str">
        <f>VLOOKUP(A161,[1]HML!$A$2:$D$8104,4,0)</f>
        <v>L</v>
      </c>
      <c r="F161" s="5">
        <v>103.896</v>
      </c>
    </row>
    <row r="162" spans="1:6" x14ac:dyDescent="0.3">
      <c r="A162" s="2" t="s">
        <v>336</v>
      </c>
      <c r="B162" s="2" t="s">
        <v>337</v>
      </c>
      <c r="C162" s="2" t="s">
        <v>8</v>
      </c>
      <c r="D162" s="3" t="s">
        <v>72</v>
      </c>
      <c r="E162" s="4" t="str">
        <f>VLOOKUP(A162,[1]HML!$A$2:$D$8104,4,0)</f>
        <v>L</v>
      </c>
      <c r="F162" s="5">
        <v>103.16</v>
      </c>
    </row>
    <row r="163" spans="1:6" x14ac:dyDescent="0.3">
      <c r="A163" s="2" t="s">
        <v>338</v>
      </c>
      <c r="B163" s="2" t="s">
        <v>339</v>
      </c>
      <c r="C163" s="2" t="s">
        <v>8</v>
      </c>
      <c r="D163" s="3" t="s">
        <v>72</v>
      </c>
      <c r="E163" s="4" t="str">
        <f>VLOOKUP(A163,[1]HML!$A$2:$D$8104,4,0)</f>
        <v>L</v>
      </c>
      <c r="F163" s="5">
        <v>103.02</v>
      </c>
    </row>
    <row r="164" spans="1:6" x14ac:dyDescent="0.3">
      <c r="A164" s="2" t="s">
        <v>340</v>
      </c>
      <c r="B164" s="2" t="s">
        <v>341</v>
      </c>
      <c r="C164" s="2" t="s">
        <v>8</v>
      </c>
      <c r="D164" s="3" t="s">
        <v>72</v>
      </c>
      <c r="E164" s="4" t="str">
        <f>VLOOKUP(A164,[1]HML!$A$2:$D$8104,4,0)</f>
        <v>H</v>
      </c>
      <c r="F164" s="5">
        <v>103.011</v>
      </c>
    </row>
    <row r="165" spans="1:6" x14ac:dyDescent="0.3">
      <c r="A165" s="2" t="s">
        <v>342</v>
      </c>
      <c r="B165" s="2" t="s">
        <v>343</v>
      </c>
      <c r="C165" s="2" t="s">
        <v>8</v>
      </c>
      <c r="D165" s="3" t="s">
        <v>72</v>
      </c>
      <c r="E165" s="4" t="str">
        <f>VLOOKUP(A165,[1]HML!$A$2:$D$8104,4,0)</f>
        <v>L</v>
      </c>
      <c r="F165" s="5">
        <v>102.42</v>
      </c>
    </row>
    <row r="166" spans="1:6" x14ac:dyDescent="0.3">
      <c r="A166" s="2" t="s">
        <v>344</v>
      </c>
      <c r="B166" s="2" t="s">
        <v>345</v>
      </c>
      <c r="C166" s="2" t="s">
        <v>130</v>
      </c>
      <c r="D166" s="3" t="s">
        <v>72</v>
      </c>
      <c r="E166" s="4" t="str">
        <f>VLOOKUP(A166,[1]HML!$A$2:$D$8104,4,0)</f>
        <v>M</v>
      </c>
      <c r="F166" s="5">
        <v>101.41200000000001</v>
      </c>
    </row>
    <row r="167" spans="1:6" x14ac:dyDescent="0.3">
      <c r="A167" s="2" t="s">
        <v>346</v>
      </c>
      <c r="B167" s="2" t="s">
        <v>347</v>
      </c>
      <c r="C167" s="2" t="s">
        <v>8</v>
      </c>
      <c r="D167" s="3" t="s">
        <v>72</v>
      </c>
      <c r="E167" s="4" t="str">
        <f>VLOOKUP(A167,[1]HML!$A$2:$D$8104,4,0)</f>
        <v>M</v>
      </c>
      <c r="F167" s="5">
        <v>101.333</v>
      </c>
    </row>
    <row r="168" spans="1:6" x14ac:dyDescent="0.3">
      <c r="A168" s="2" t="s">
        <v>348</v>
      </c>
      <c r="B168" s="2" t="s">
        <v>349</v>
      </c>
      <c r="C168" s="2" t="s">
        <v>8</v>
      </c>
      <c r="D168" s="3" t="s">
        <v>72</v>
      </c>
      <c r="E168" s="4" t="str">
        <f>VLOOKUP(A168,[1]HML!$A$2:$D$8104,4,0)</f>
        <v>L</v>
      </c>
      <c r="F168" s="5">
        <v>101.25</v>
      </c>
    </row>
    <row r="169" spans="1:6" x14ac:dyDescent="0.3">
      <c r="A169" s="2" t="s">
        <v>350</v>
      </c>
      <c r="B169" s="2" t="s">
        <v>351</v>
      </c>
      <c r="C169" s="2" t="s">
        <v>8</v>
      </c>
      <c r="D169" s="3" t="s">
        <v>72</v>
      </c>
      <c r="E169" s="4" t="str">
        <f>VLOOKUP(A169,[1]HML!$A$2:$D$8104,4,0)</f>
        <v>L</v>
      </c>
      <c r="F169" s="5">
        <v>101</v>
      </c>
    </row>
    <row r="170" spans="1:6" x14ac:dyDescent="0.3">
      <c r="A170" s="2" t="s">
        <v>352</v>
      </c>
      <c r="B170" s="2" t="s">
        <v>353</v>
      </c>
      <c r="C170" s="2" t="s">
        <v>8</v>
      </c>
      <c r="D170" s="3" t="s">
        <v>72</v>
      </c>
      <c r="E170" s="4" t="str">
        <f>VLOOKUP(A170,[1]HML!$A$2:$D$8104,4,0)</f>
        <v>H</v>
      </c>
      <c r="F170" s="5">
        <v>99.2</v>
      </c>
    </row>
    <row r="171" spans="1:6" x14ac:dyDescent="0.3">
      <c r="A171" s="2" t="s">
        <v>354</v>
      </c>
      <c r="B171" s="2" t="s">
        <v>355</v>
      </c>
      <c r="C171" s="2" t="s">
        <v>8</v>
      </c>
      <c r="D171" s="3" t="s">
        <v>72</v>
      </c>
      <c r="E171" s="4" t="str">
        <f>VLOOKUP(A171,[1]HML!$A$2:$D$8104,4,0)</f>
        <v>L</v>
      </c>
      <c r="F171" s="5">
        <v>98.926000000000002</v>
      </c>
    </row>
    <row r="172" spans="1:6" x14ac:dyDescent="0.3">
      <c r="A172" s="2" t="s">
        <v>356</v>
      </c>
      <c r="B172" s="2" t="s">
        <v>357</v>
      </c>
      <c r="C172" s="2" t="s">
        <v>8</v>
      </c>
      <c r="D172" s="3" t="s">
        <v>72</v>
      </c>
      <c r="E172" s="4" t="str">
        <f>VLOOKUP(A172,[1]HML!$A$2:$D$8104,4,0)</f>
        <v>M</v>
      </c>
      <c r="F172" s="5">
        <v>98.709000000000003</v>
      </c>
    </row>
    <row r="173" spans="1:6" x14ac:dyDescent="0.3">
      <c r="A173" s="2" t="s">
        <v>358</v>
      </c>
      <c r="B173" s="2" t="s">
        <v>359</v>
      </c>
      <c r="C173" s="2" t="s">
        <v>130</v>
      </c>
      <c r="D173" s="3" t="s">
        <v>72</v>
      </c>
      <c r="E173" s="4" t="str">
        <f>VLOOKUP(A173,[1]HML!$A$2:$D$8104,4,0)</f>
        <v>L</v>
      </c>
      <c r="F173" s="5">
        <v>98.298000000000002</v>
      </c>
    </row>
    <row r="174" spans="1:6" x14ac:dyDescent="0.3">
      <c r="A174" s="2" t="s">
        <v>360</v>
      </c>
      <c r="B174" s="2" t="s">
        <v>361</v>
      </c>
      <c r="C174" s="2" t="s">
        <v>8</v>
      </c>
      <c r="D174" s="3" t="s">
        <v>72</v>
      </c>
      <c r="E174" s="4" t="str">
        <f>VLOOKUP(A174,[1]HML!$A$2:$D$8104,4,0)</f>
        <v>L</v>
      </c>
      <c r="F174" s="5">
        <v>98</v>
      </c>
    </row>
    <row r="175" spans="1:6" x14ac:dyDescent="0.3">
      <c r="A175" s="2" t="s">
        <v>362</v>
      </c>
      <c r="B175" s="2" t="s">
        <v>363</v>
      </c>
      <c r="C175" s="2" t="s">
        <v>8</v>
      </c>
      <c r="D175" s="3" t="s">
        <v>72</v>
      </c>
      <c r="E175" s="4" t="str">
        <f>VLOOKUP(A175,[1]HML!$A$2:$D$8104,4,0)</f>
        <v>L</v>
      </c>
      <c r="F175" s="5">
        <v>97.853999999999999</v>
      </c>
    </row>
    <row r="176" spans="1:6" x14ac:dyDescent="0.3">
      <c r="A176" s="2" t="s">
        <v>364</v>
      </c>
      <c r="B176" s="2" t="s">
        <v>365</v>
      </c>
      <c r="C176" s="2" t="s">
        <v>8</v>
      </c>
      <c r="D176" s="3" t="s">
        <v>72</v>
      </c>
      <c r="E176" s="4" t="str">
        <f>VLOOKUP(A176,[1]HML!$A$2:$D$8104,4,0)</f>
        <v>L</v>
      </c>
      <c r="F176" s="5">
        <v>97.5</v>
      </c>
    </row>
    <row r="177" spans="1:6" x14ac:dyDescent="0.3">
      <c r="A177" s="2" t="s">
        <v>366</v>
      </c>
      <c r="B177" s="2" t="s">
        <v>367</v>
      </c>
      <c r="C177" s="2" t="s">
        <v>8</v>
      </c>
      <c r="D177" s="3" t="s">
        <v>72</v>
      </c>
      <c r="E177" s="4" t="str">
        <f>VLOOKUP(A177,[1]HML!$A$2:$D$8104,4,0)</f>
        <v>M</v>
      </c>
      <c r="F177" s="5">
        <v>97.364999999999995</v>
      </c>
    </row>
    <row r="178" spans="1:6" x14ac:dyDescent="0.3">
      <c r="A178" s="2" t="s">
        <v>368</v>
      </c>
      <c r="B178" s="2" t="s">
        <v>369</v>
      </c>
      <c r="C178" s="2" t="s">
        <v>8</v>
      </c>
      <c r="D178" s="3" t="s">
        <v>72</v>
      </c>
      <c r="E178" s="4" t="str">
        <f>VLOOKUP(A178,[1]HML!$A$2:$D$8104,4,0)</f>
        <v>M</v>
      </c>
      <c r="F178" s="5">
        <v>97.25</v>
      </c>
    </row>
    <row r="179" spans="1:6" x14ac:dyDescent="0.3">
      <c r="A179" s="2" t="s">
        <v>370</v>
      </c>
      <c r="B179" s="2" t="s">
        <v>371</v>
      </c>
      <c r="C179" s="2" t="s">
        <v>8</v>
      </c>
      <c r="D179" s="3" t="s">
        <v>72</v>
      </c>
      <c r="E179" s="4" t="str">
        <f>VLOOKUP(A179,[1]HML!$A$2:$D$8104,4,0)</f>
        <v>L</v>
      </c>
      <c r="F179" s="5">
        <v>97.147000000000006</v>
      </c>
    </row>
    <row r="180" spans="1:6" x14ac:dyDescent="0.3">
      <c r="A180" s="2" t="s">
        <v>372</v>
      </c>
      <c r="B180" s="2" t="s">
        <v>373</v>
      </c>
      <c r="C180" s="2" t="s">
        <v>8</v>
      </c>
      <c r="D180" s="3" t="s">
        <v>72</v>
      </c>
      <c r="E180" s="4" t="str">
        <f>VLOOKUP(A180,[1]HML!$A$2:$D$8104,4,0)</f>
        <v>L</v>
      </c>
      <c r="F180" s="5">
        <v>96.912999999999997</v>
      </c>
    </row>
    <row r="181" spans="1:6" x14ac:dyDescent="0.3">
      <c r="A181" s="2" t="s">
        <v>374</v>
      </c>
      <c r="B181" s="2" t="s">
        <v>375</v>
      </c>
      <c r="C181" s="2" t="s">
        <v>8</v>
      </c>
      <c r="D181" s="3" t="s">
        <v>72</v>
      </c>
      <c r="E181" s="4" t="str">
        <f>VLOOKUP(A181,[1]HML!$A$2:$D$8104,4,0)</f>
        <v>L</v>
      </c>
      <c r="F181" s="5">
        <v>96.876000000000005</v>
      </c>
    </row>
    <row r="182" spans="1:6" x14ac:dyDescent="0.3">
      <c r="A182" s="2" t="s">
        <v>376</v>
      </c>
      <c r="B182" s="2" t="s">
        <v>377</v>
      </c>
      <c r="C182" s="2" t="s">
        <v>8</v>
      </c>
      <c r="D182" s="3" t="s">
        <v>72</v>
      </c>
      <c r="E182" s="4" t="str">
        <f>VLOOKUP(A182,[1]HML!$A$2:$D$8104,4,0)</f>
        <v>M</v>
      </c>
      <c r="F182" s="5">
        <v>96.704999999999998</v>
      </c>
    </row>
    <row r="183" spans="1:6" x14ac:dyDescent="0.3">
      <c r="A183" s="2" t="s">
        <v>378</v>
      </c>
      <c r="B183" s="2" t="s">
        <v>379</v>
      </c>
      <c r="C183" s="2" t="s">
        <v>8</v>
      </c>
      <c r="D183" s="3" t="s">
        <v>72</v>
      </c>
      <c r="E183" s="4" t="str">
        <f>VLOOKUP(A183,[1]HML!$A$2:$D$8104,4,0)</f>
        <v>L</v>
      </c>
      <c r="F183" s="5">
        <v>96.438999999999993</v>
      </c>
    </row>
    <row r="184" spans="1:6" x14ac:dyDescent="0.3">
      <c r="A184" s="2" t="s">
        <v>380</v>
      </c>
      <c r="B184" s="2" t="s">
        <v>381</v>
      </c>
      <c r="C184" s="2" t="s">
        <v>20</v>
      </c>
      <c r="D184" s="3" t="s">
        <v>72</v>
      </c>
      <c r="E184" s="4" t="str">
        <f>VLOOKUP(A184,[1]HML!$A$2:$D$8104,4,0)</f>
        <v>H</v>
      </c>
      <c r="F184" s="5">
        <v>96.269000000000005</v>
      </c>
    </row>
    <row r="185" spans="1:6" x14ac:dyDescent="0.3">
      <c r="A185" s="2" t="s">
        <v>382</v>
      </c>
      <c r="B185" s="2" t="s">
        <v>383</v>
      </c>
      <c r="C185" s="2" t="s">
        <v>8</v>
      </c>
      <c r="D185" s="3" t="s">
        <v>72</v>
      </c>
      <c r="E185" s="4" t="str">
        <f>VLOOKUP(A185,[1]HML!$A$2:$D$8104,4,0)</f>
        <v>L</v>
      </c>
      <c r="F185" s="5">
        <v>95.570999999999998</v>
      </c>
    </row>
    <row r="186" spans="1:6" x14ac:dyDescent="0.3">
      <c r="A186" s="2" t="s">
        <v>384</v>
      </c>
      <c r="B186" s="2" t="s">
        <v>385</v>
      </c>
      <c r="C186" s="2" t="s">
        <v>8</v>
      </c>
      <c r="D186" s="3" t="s">
        <v>72</v>
      </c>
      <c r="E186" s="4" t="str">
        <f>VLOOKUP(A186,[1]HML!$A$2:$D$8104,4,0)</f>
        <v>L</v>
      </c>
      <c r="F186" s="5">
        <v>95.27</v>
      </c>
    </row>
    <row r="187" spans="1:6" x14ac:dyDescent="0.3">
      <c r="A187" s="2" t="s">
        <v>386</v>
      </c>
      <c r="B187" s="2" t="s">
        <v>387</v>
      </c>
      <c r="C187" s="2" t="s">
        <v>8</v>
      </c>
      <c r="D187" s="3" t="s">
        <v>72</v>
      </c>
      <c r="E187" s="4" t="str">
        <f>VLOOKUP(A187,[1]HML!$A$2:$D$8104,4,0)</f>
        <v>L</v>
      </c>
      <c r="F187" s="5">
        <v>95.230999999999995</v>
      </c>
    </row>
    <row r="188" spans="1:6" x14ac:dyDescent="0.3">
      <c r="A188" s="2" t="s">
        <v>388</v>
      </c>
      <c r="B188" s="2" t="s">
        <v>389</v>
      </c>
      <c r="C188" s="2" t="s">
        <v>8</v>
      </c>
      <c r="D188" s="3" t="s">
        <v>72</v>
      </c>
      <c r="E188" s="4" t="str">
        <f>VLOOKUP(A188,[1]HML!$A$2:$D$8104,4,0)</f>
        <v>M</v>
      </c>
      <c r="F188" s="5">
        <v>95.05</v>
      </c>
    </row>
    <row r="189" spans="1:6" x14ac:dyDescent="0.3">
      <c r="A189" s="2" t="s">
        <v>390</v>
      </c>
      <c r="B189" s="2" t="s">
        <v>391</v>
      </c>
      <c r="C189" s="2" t="s">
        <v>8</v>
      </c>
      <c r="D189" s="3" t="s">
        <v>72</v>
      </c>
      <c r="E189" s="4" t="str">
        <f>VLOOKUP(A189,[1]HML!$A$2:$D$8104,4,0)</f>
        <v>L</v>
      </c>
      <c r="F189" s="5">
        <v>94.546000000000006</v>
      </c>
    </row>
    <row r="190" spans="1:6" x14ac:dyDescent="0.3">
      <c r="A190" s="2" t="s">
        <v>392</v>
      </c>
      <c r="B190" s="2" t="s">
        <v>393</v>
      </c>
      <c r="C190" s="2" t="s">
        <v>8</v>
      </c>
      <c r="D190" s="3" t="s">
        <v>72</v>
      </c>
      <c r="E190" s="4" t="str">
        <f>VLOOKUP(A190,[1]HML!$A$2:$D$8104,4,0)</f>
        <v>M</v>
      </c>
      <c r="F190" s="5">
        <v>93.566000000000003</v>
      </c>
    </row>
    <row r="191" spans="1:6" x14ac:dyDescent="0.3">
      <c r="A191" s="2" t="s">
        <v>394</v>
      </c>
      <c r="B191" s="2" t="s">
        <v>395</v>
      </c>
      <c r="C191" s="2" t="s">
        <v>8</v>
      </c>
      <c r="D191" s="3" t="s">
        <v>72</v>
      </c>
      <c r="E191" s="4" t="str">
        <f>VLOOKUP(A191,[1]HML!$A$2:$D$8104,4,0)</f>
        <v>L</v>
      </c>
      <c r="F191" s="5">
        <v>93.5</v>
      </c>
    </row>
    <row r="192" spans="1:6" x14ac:dyDescent="0.3">
      <c r="A192" s="2" t="s">
        <v>396</v>
      </c>
      <c r="B192" s="2" t="s">
        <v>397</v>
      </c>
      <c r="C192" s="2" t="s">
        <v>8</v>
      </c>
      <c r="D192" s="3" t="s">
        <v>72</v>
      </c>
      <c r="E192" s="4" t="str">
        <f>VLOOKUP(A192,[1]HML!$A$2:$D$8104,4,0)</f>
        <v>L</v>
      </c>
      <c r="F192" s="5">
        <v>92.92</v>
      </c>
    </row>
    <row r="193" spans="1:6" x14ac:dyDescent="0.3">
      <c r="A193" s="2" t="s">
        <v>398</v>
      </c>
      <c r="B193" s="2" t="s">
        <v>399</v>
      </c>
      <c r="C193" s="2" t="s">
        <v>8</v>
      </c>
      <c r="D193" s="3" t="s">
        <v>72</v>
      </c>
      <c r="E193" s="4" t="str">
        <f>VLOOKUP(A193,[1]HML!$A$2:$D$8104,4,0)</f>
        <v>M</v>
      </c>
      <c r="F193" s="5">
        <v>92.745999999999995</v>
      </c>
    </row>
    <row r="194" spans="1:6" x14ac:dyDescent="0.3">
      <c r="A194" s="2" t="s">
        <v>400</v>
      </c>
      <c r="B194" s="2" t="s">
        <v>401</v>
      </c>
      <c r="C194" s="2" t="s">
        <v>8</v>
      </c>
      <c r="D194" s="3" t="s">
        <v>72</v>
      </c>
      <c r="E194" s="4" t="str">
        <f>VLOOKUP(A194,[1]HML!$A$2:$D$8104,4,0)</f>
        <v>L</v>
      </c>
      <c r="F194" s="5">
        <v>92.516000000000005</v>
      </c>
    </row>
    <row r="195" spans="1:6" x14ac:dyDescent="0.3">
      <c r="A195" s="2" t="s">
        <v>402</v>
      </c>
      <c r="B195" s="2" t="s">
        <v>403</v>
      </c>
      <c r="C195" s="2" t="s">
        <v>8</v>
      </c>
      <c r="D195" s="3" t="s">
        <v>72</v>
      </c>
      <c r="E195" s="4" t="str">
        <f>VLOOKUP(A195,[1]HML!$A$2:$D$8104,4,0)</f>
        <v>L</v>
      </c>
      <c r="F195" s="5">
        <v>92.234999999999999</v>
      </c>
    </row>
    <row r="196" spans="1:6" x14ac:dyDescent="0.3">
      <c r="A196" s="2" t="s">
        <v>404</v>
      </c>
      <c r="B196" s="2" t="s">
        <v>405</v>
      </c>
      <c r="C196" s="2" t="s">
        <v>8</v>
      </c>
      <c r="D196" s="3" t="s">
        <v>72</v>
      </c>
      <c r="E196" s="4" t="str">
        <f>VLOOKUP(A196,[1]HML!$A$2:$D$8104,4,0)</f>
        <v>L</v>
      </c>
      <c r="F196" s="5">
        <v>91.789000000000001</v>
      </c>
    </row>
    <row r="197" spans="1:6" x14ac:dyDescent="0.3">
      <c r="A197" s="2" t="s">
        <v>406</v>
      </c>
      <c r="B197" s="2" t="s">
        <v>407</v>
      </c>
      <c r="C197" s="2" t="s">
        <v>8</v>
      </c>
      <c r="D197" s="3" t="s">
        <v>72</v>
      </c>
      <c r="E197" s="4" t="str">
        <f>VLOOKUP(A197,[1]HML!$A$2:$D$8104,4,0)</f>
        <v>H</v>
      </c>
      <c r="F197" s="5">
        <v>90.837999999999994</v>
      </c>
    </row>
    <row r="198" spans="1:6" x14ac:dyDescent="0.3">
      <c r="A198" s="2" t="s">
        <v>408</v>
      </c>
      <c r="B198" s="2" t="s">
        <v>409</v>
      </c>
      <c r="C198" s="2" t="s">
        <v>37</v>
      </c>
      <c r="D198" s="3" t="s">
        <v>72</v>
      </c>
      <c r="E198" s="4" t="str">
        <f>VLOOKUP(A198,[1]HML!$A$2:$D$8104,4,0)</f>
        <v>H</v>
      </c>
      <c r="F198" s="5">
        <v>90.634</v>
      </c>
    </row>
    <row r="199" spans="1:6" x14ac:dyDescent="0.3">
      <c r="A199" s="2" t="s">
        <v>410</v>
      </c>
      <c r="B199" s="2" t="s">
        <v>411</v>
      </c>
      <c r="C199" s="2" t="s">
        <v>8</v>
      </c>
      <c r="D199" s="3" t="s">
        <v>72</v>
      </c>
      <c r="E199" s="4" t="str">
        <f>VLOOKUP(A199,[1]HML!$A$2:$D$8104,4,0)</f>
        <v>M</v>
      </c>
      <c r="F199" s="5">
        <v>90.57</v>
      </c>
    </row>
    <row r="200" spans="1:6" x14ac:dyDescent="0.3">
      <c r="A200" s="2" t="s">
        <v>412</v>
      </c>
      <c r="B200" s="2" t="s">
        <v>413</v>
      </c>
      <c r="C200" s="2" t="s">
        <v>20</v>
      </c>
      <c r="D200" s="3" t="s">
        <v>72</v>
      </c>
      <c r="E200" s="4" t="str">
        <f>VLOOKUP(A200,[1]HML!$A$2:$D$8104,4,0)</f>
        <v>M</v>
      </c>
      <c r="F200" s="5">
        <v>90.525000000000006</v>
      </c>
    </row>
    <row r="201" spans="1:6" x14ac:dyDescent="0.3">
      <c r="A201" s="2" t="s">
        <v>414</v>
      </c>
      <c r="B201" s="2" t="s">
        <v>415</v>
      </c>
      <c r="C201" s="2" t="s">
        <v>8</v>
      </c>
      <c r="D201" s="3" t="s">
        <v>72</v>
      </c>
      <c r="E201" s="4" t="str">
        <f>VLOOKUP(A201,[1]HML!$A$2:$D$8104,4,0)</f>
        <v>L</v>
      </c>
      <c r="F201" s="5">
        <v>90.307000000000002</v>
      </c>
    </row>
    <row r="202" spans="1:6" x14ac:dyDescent="0.3">
      <c r="A202" s="2" t="s">
        <v>416</v>
      </c>
      <c r="B202" s="2" t="s">
        <v>417</v>
      </c>
      <c r="C202" s="2" t="s">
        <v>8</v>
      </c>
      <c r="D202" s="3" t="s">
        <v>72</v>
      </c>
      <c r="E202" s="4" t="str">
        <f>VLOOKUP(A202,[1]HML!$A$2:$D$8104,4,0)</f>
        <v>L</v>
      </c>
      <c r="F202" s="5">
        <v>90</v>
      </c>
    </row>
    <row r="203" spans="1:6" x14ac:dyDescent="0.3">
      <c r="A203" s="2" t="s">
        <v>418</v>
      </c>
      <c r="B203" s="2" t="s">
        <v>419</v>
      </c>
      <c r="C203" s="2" t="s">
        <v>8</v>
      </c>
      <c r="D203" s="3" t="s">
        <v>72</v>
      </c>
      <c r="E203" s="4" t="str">
        <f>VLOOKUP(A203,[1]HML!$A$2:$D$8104,4,0)</f>
        <v>L</v>
      </c>
      <c r="F203" s="5">
        <v>89.89</v>
      </c>
    </row>
    <row r="204" spans="1:6" x14ac:dyDescent="0.3">
      <c r="A204" s="2" t="s">
        <v>420</v>
      </c>
      <c r="B204" s="2" t="s">
        <v>421</v>
      </c>
      <c r="C204" s="2" t="s">
        <v>8</v>
      </c>
      <c r="D204" s="3" t="s">
        <v>72</v>
      </c>
      <c r="E204" s="4" t="str">
        <f>VLOOKUP(A204,[1]HML!$A$2:$D$8104,4,0)</f>
        <v>L</v>
      </c>
      <c r="F204" s="5">
        <v>89.741</v>
      </c>
    </row>
    <row r="205" spans="1:6" x14ac:dyDescent="0.3">
      <c r="A205" s="2" t="s">
        <v>422</v>
      </c>
      <c r="B205" s="2" t="s">
        <v>423</v>
      </c>
      <c r="C205" s="2" t="s">
        <v>8</v>
      </c>
      <c r="D205" s="3" t="s">
        <v>72</v>
      </c>
      <c r="E205" s="4" t="str">
        <f>VLOOKUP(A205,[1]HML!$A$2:$D$8104,4,0)</f>
        <v>H</v>
      </c>
      <c r="F205" s="5">
        <v>89.457999999999998</v>
      </c>
    </row>
    <row r="206" spans="1:6" x14ac:dyDescent="0.3">
      <c r="A206" s="2" t="s">
        <v>424</v>
      </c>
      <c r="B206" s="2" t="s">
        <v>425</v>
      </c>
      <c r="C206" s="2" t="s">
        <v>8</v>
      </c>
      <c r="D206" s="3" t="s">
        <v>72</v>
      </c>
      <c r="E206" s="4" t="str">
        <f>VLOOKUP(A206,[1]HML!$A$2:$D$8104,4,0)</f>
        <v>L</v>
      </c>
      <c r="F206" s="5">
        <v>89.34</v>
      </c>
    </row>
    <row r="207" spans="1:6" x14ac:dyDescent="0.3">
      <c r="A207" s="2" t="s">
        <v>426</v>
      </c>
      <c r="B207" s="2" t="s">
        <v>427</v>
      </c>
      <c r="C207" s="2" t="s">
        <v>8</v>
      </c>
      <c r="D207" s="3" t="s">
        <v>72</v>
      </c>
      <c r="E207" s="4" t="str">
        <f>VLOOKUP(A207,[1]HML!$A$2:$D$8104,4,0)</f>
        <v>H</v>
      </c>
      <c r="F207" s="5">
        <v>89.25</v>
      </c>
    </row>
    <row r="208" spans="1:6" x14ac:dyDescent="0.3">
      <c r="A208" s="2" t="s">
        <v>428</v>
      </c>
      <c r="B208" s="2" t="s">
        <v>429</v>
      </c>
      <c r="C208" s="2" t="s">
        <v>130</v>
      </c>
      <c r="D208" s="3" t="s">
        <v>72</v>
      </c>
      <c r="E208" s="4" t="str">
        <f>VLOOKUP(A208,[1]HML!$A$2:$D$8104,4,0)</f>
        <v>L</v>
      </c>
      <c r="F208" s="5">
        <v>89.245000000000005</v>
      </c>
    </row>
    <row r="209" spans="1:6" x14ac:dyDescent="0.3">
      <c r="A209" s="2" t="s">
        <v>430</v>
      </c>
      <c r="B209" s="2" t="s">
        <v>431</v>
      </c>
      <c r="C209" s="2" t="s">
        <v>130</v>
      </c>
      <c r="D209" s="3" t="s">
        <v>72</v>
      </c>
      <c r="E209" s="4" t="str">
        <f>VLOOKUP(A209,[1]HML!$A$2:$D$8104,4,0)</f>
        <v>L</v>
      </c>
      <c r="F209" s="5">
        <v>88.628</v>
      </c>
    </row>
    <row r="210" spans="1:6" x14ac:dyDescent="0.3">
      <c r="A210" s="2" t="s">
        <v>432</v>
      </c>
      <c r="B210" s="2" t="s">
        <v>433</v>
      </c>
      <c r="C210" s="2" t="s">
        <v>8</v>
      </c>
      <c r="D210" s="3" t="s">
        <v>72</v>
      </c>
      <c r="E210" s="4" t="str">
        <f>VLOOKUP(A210,[1]HML!$A$2:$D$8104,4,0)</f>
        <v>L</v>
      </c>
      <c r="F210" s="5">
        <v>88.22</v>
      </c>
    </row>
    <row r="211" spans="1:6" x14ac:dyDescent="0.3">
      <c r="A211" s="2" t="s">
        <v>434</v>
      </c>
      <c r="B211" s="2" t="s">
        <v>435</v>
      </c>
      <c r="C211" s="2" t="s">
        <v>8</v>
      </c>
      <c r="D211" s="3" t="s">
        <v>72</v>
      </c>
      <c r="E211" s="4" t="str">
        <f>VLOOKUP(A211,[1]HML!$A$2:$D$8104,4,0)</f>
        <v>L</v>
      </c>
      <c r="F211" s="5">
        <v>88.063000000000002</v>
      </c>
    </row>
    <row r="212" spans="1:6" x14ac:dyDescent="0.3">
      <c r="A212" s="2" t="s">
        <v>436</v>
      </c>
      <c r="B212" s="2" t="s">
        <v>437</v>
      </c>
      <c r="C212" s="2" t="s">
        <v>8</v>
      </c>
      <c r="D212" s="3" t="s">
        <v>72</v>
      </c>
      <c r="E212" s="4" t="str">
        <f>VLOOKUP(A212,[1]HML!$A$2:$D$8104,4,0)</f>
        <v>L</v>
      </c>
      <c r="F212" s="5">
        <v>87.638000000000005</v>
      </c>
    </row>
    <row r="213" spans="1:6" x14ac:dyDescent="0.3">
      <c r="A213" s="2" t="s">
        <v>438</v>
      </c>
      <c r="B213" s="2" t="s">
        <v>439</v>
      </c>
      <c r="C213" s="2" t="s">
        <v>8</v>
      </c>
      <c r="D213" s="3" t="s">
        <v>72</v>
      </c>
      <c r="E213" s="4" t="str">
        <f>VLOOKUP(A213,[1]HML!$A$2:$D$8104,4,0)</f>
        <v>M</v>
      </c>
      <c r="F213" s="5">
        <v>87.338999999999999</v>
      </c>
    </row>
    <row r="214" spans="1:6" x14ac:dyDescent="0.3">
      <c r="A214" s="2" t="s">
        <v>440</v>
      </c>
      <c r="B214" s="2" t="s">
        <v>441</v>
      </c>
      <c r="C214" s="2" t="s">
        <v>8</v>
      </c>
      <c r="D214" s="3" t="s">
        <v>72</v>
      </c>
      <c r="E214" s="4" t="str">
        <f>VLOOKUP(A214,[1]HML!$A$2:$D$8104,4,0)</f>
        <v>M</v>
      </c>
      <c r="F214" s="5">
        <v>87</v>
      </c>
    </row>
    <row r="215" spans="1:6" x14ac:dyDescent="0.3">
      <c r="A215" s="2" t="s">
        <v>442</v>
      </c>
      <c r="B215" s="2" t="s">
        <v>443</v>
      </c>
      <c r="C215" s="2" t="s">
        <v>8</v>
      </c>
      <c r="D215" s="3" t="s">
        <v>72</v>
      </c>
      <c r="E215" s="4" t="str">
        <f>VLOOKUP(A215,[1]HML!$A$2:$D$8104,4,0)</f>
        <v>M</v>
      </c>
      <c r="F215" s="5">
        <v>86.718000000000004</v>
      </c>
    </row>
    <row r="216" spans="1:6" x14ac:dyDescent="0.3">
      <c r="A216" s="2" t="s">
        <v>444</v>
      </c>
      <c r="B216" s="2" t="s">
        <v>445</v>
      </c>
      <c r="C216" s="2" t="s">
        <v>8</v>
      </c>
      <c r="D216" s="3" t="s">
        <v>72</v>
      </c>
      <c r="E216" s="4" t="str">
        <f>VLOOKUP(A216,[1]HML!$A$2:$D$8104,4,0)</f>
        <v>L</v>
      </c>
      <c r="F216" s="5">
        <v>86.56</v>
      </c>
    </row>
    <row r="217" spans="1:6" x14ac:dyDescent="0.3">
      <c r="A217" s="2" t="s">
        <v>446</v>
      </c>
      <c r="B217" s="2" t="s">
        <v>447</v>
      </c>
      <c r="C217" s="2" t="s">
        <v>8</v>
      </c>
      <c r="D217" s="3" t="s">
        <v>72</v>
      </c>
      <c r="E217" s="4" t="str">
        <f>VLOOKUP(A217,[1]HML!$A$2:$D$8104,4,0)</f>
        <v>M</v>
      </c>
      <c r="F217" s="5">
        <v>86.058000000000007</v>
      </c>
    </row>
    <row r="218" spans="1:6" x14ac:dyDescent="0.3">
      <c r="A218" s="2" t="s">
        <v>448</v>
      </c>
      <c r="B218" s="2" t="s">
        <v>449</v>
      </c>
      <c r="C218" s="2" t="s">
        <v>8</v>
      </c>
      <c r="D218" s="3" t="s">
        <v>72</v>
      </c>
      <c r="E218" s="4" t="str">
        <f>VLOOKUP(A218,[1]HML!$A$2:$D$8104,4,0)</f>
        <v>M</v>
      </c>
      <c r="F218" s="5">
        <v>86</v>
      </c>
    </row>
    <row r="219" spans="1:6" x14ac:dyDescent="0.3">
      <c r="A219" s="2" t="s">
        <v>450</v>
      </c>
      <c r="B219" s="2" t="s">
        <v>451</v>
      </c>
      <c r="C219" s="2" t="s">
        <v>8</v>
      </c>
      <c r="D219" s="3" t="s">
        <v>72</v>
      </c>
      <c r="E219" s="4" t="str">
        <f>VLOOKUP(A219,[1]HML!$A$2:$D$8104,4,0)</f>
        <v>L</v>
      </c>
      <c r="F219" s="5">
        <v>86</v>
      </c>
    </row>
    <row r="220" spans="1:6" x14ac:dyDescent="0.3">
      <c r="A220" s="2" t="s">
        <v>452</v>
      </c>
      <c r="B220" s="2" t="s">
        <v>453</v>
      </c>
      <c r="C220" s="2" t="s">
        <v>8</v>
      </c>
      <c r="D220" s="3" t="s">
        <v>72</v>
      </c>
      <c r="E220" s="4" t="str">
        <f>VLOOKUP(A220,[1]HML!$A$2:$D$8104,4,0)</f>
        <v>H</v>
      </c>
      <c r="F220" s="5">
        <v>85.63</v>
      </c>
    </row>
    <row r="221" spans="1:6" x14ac:dyDescent="0.3">
      <c r="A221" s="2" t="s">
        <v>454</v>
      </c>
      <c r="B221" s="2" t="s">
        <v>455</v>
      </c>
      <c r="C221" s="2" t="s">
        <v>8</v>
      </c>
      <c r="D221" s="3" t="s">
        <v>72</v>
      </c>
      <c r="E221" s="4" t="str">
        <f>VLOOKUP(A221,[1]HML!$A$2:$D$8104,4,0)</f>
        <v>L</v>
      </c>
      <c r="F221" s="5">
        <v>85.048000000000002</v>
      </c>
    </row>
    <row r="222" spans="1:6" x14ac:dyDescent="0.3">
      <c r="A222" s="2" t="s">
        <v>456</v>
      </c>
      <c r="B222" s="2" t="s">
        <v>457</v>
      </c>
      <c r="C222" s="2" t="s">
        <v>130</v>
      </c>
      <c r="D222" s="3" t="s">
        <v>72</v>
      </c>
      <c r="E222" s="4" t="str">
        <f>VLOOKUP(A222,[1]HML!$A$2:$D$8104,4,0)</f>
        <v>M</v>
      </c>
      <c r="F222" s="5">
        <v>84.375</v>
      </c>
    </row>
    <row r="223" spans="1:6" x14ac:dyDescent="0.3">
      <c r="A223" s="2" t="s">
        <v>458</v>
      </c>
      <c r="B223" s="2" t="s">
        <v>459</v>
      </c>
      <c r="C223" s="2" t="s">
        <v>8</v>
      </c>
      <c r="D223" s="3" t="s">
        <v>72</v>
      </c>
      <c r="E223" s="4" t="str">
        <f>VLOOKUP(A223,[1]HML!$A$2:$D$8104,4,0)</f>
        <v>L</v>
      </c>
      <c r="F223" s="5">
        <v>84.24</v>
      </c>
    </row>
    <row r="224" spans="1:6" x14ac:dyDescent="0.3">
      <c r="A224" s="2" t="s">
        <v>460</v>
      </c>
      <c r="B224" s="2" t="s">
        <v>461</v>
      </c>
      <c r="C224" s="2" t="s">
        <v>8</v>
      </c>
      <c r="D224" s="3" t="s">
        <v>72</v>
      </c>
      <c r="E224" s="4" t="str">
        <f>VLOOKUP(A224,[1]HML!$A$2:$D$8104,4,0)</f>
        <v>L</v>
      </c>
      <c r="F224" s="5">
        <v>84.016999999999996</v>
      </c>
    </row>
    <row r="225" spans="1:6" x14ac:dyDescent="0.3">
      <c r="A225" s="2" t="s">
        <v>462</v>
      </c>
      <c r="B225" s="2" t="s">
        <v>463</v>
      </c>
      <c r="C225" s="2" t="s">
        <v>8</v>
      </c>
      <c r="D225" s="3" t="s">
        <v>72</v>
      </c>
      <c r="E225" s="4" t="str">
        <f>VLOOKUP(A225,[1]HML!$A$2:$D$8104,4,0)</f>
        <v>H</v>
      </c>
      <c r="F225" s="5">
        <v>83.691000000000003</v>
      </c>
    </row>
    <row r="226" spans="1:6" x14ac:dyDescent="0.3">
      <c r="A226" s="2" t="s">
        <v>464</v>
      </c>
      <c r="B226" s="2" t="s">
        <v>465</v>
      </c>
      <c r="C226" s="2" t="s">
        <v>8</v>
      </c>
      <c r="D226" s="3" t="s">
        <v>72</v>
      </c>
      <c r="E226" s="4" t="str">
        <f>VLOOKUP(A226,[1]HML!$A$2:$D$8104,4,0)</f>
        <v>M</v>
      </c>
      <c r="F226" s="5">
        <v>83.676000000000002</v>
      </c>
    </row>
    <row r="227" spans="1:6" x14ac:dyDescent="0.3">
      <c r="A227" s="2" t="s">
        <v>466</v>
      </c>
      <c r="B227" s="2" t="s">
        <v>467</v>
      </c>
      <c r="C227" s="2" t="s">
        <v>8</v>
      </c>
      <c r="D227" s="3" t="s">
        <v>72</v>
      </c>
      <c r="E227" s="4" t="str">
        <f>VLOOKUP(A227,[1]HML!$A$2:$D$8104,4,0)</f>
        <v>L</v>
      </c>
      <c r="F227" s="5">
        <v>83.594999999999999</v>
      </c>
    </row>
    <row r="228" spans="1:6" x14ac:dyDescent="0.3">
      <c r="A228" s="2" t="s">
        <v>468</v>
      </c>
      <c r="B228" s="2" t="s">
        <v>469</v>
      </c>
      <c r="C228" s="2" t="s">
        <v>8</v>
      </c>
      <c r="D228" s="3" t="s">
        <v>72</v>
      </c>
      <c r="E228" s="4" t="str">
        <f>VLOOKUP(A228,[1]HML!$A$2:$D$8104,4,0)</f>
        <v>M</v>
      </c>
      <c r="F228" s="5">
        <v>83.567999999999998</v>
      </c>
    </row>
    <row r="229" spans="1:6" x14ac:dyDescent="0.3">
      <c r="A229" s="2" t="s">
        <v>470</v>
      </c>
      <c r="B229" s="2" t="s">
        <v>471</v>
      </c>
      <c r="C229" s="2" t="s">
        <v>8</v>
      </c>
      <c r="D229" s="3" t="s">
        <v>72</v>
      </c>
      <c r="E229" s="4" t="str">
        <f>VLOOKUP(A229,[1]HML!$A$2:$D$8104,4,0)</f>
        <v>L</v>
      </c>
      <c r="F229" s="5">
        <v>83.057000000000002</v>
      </c>
    </row>
    <row r="230" spans="1:6" x14ac:dyDescent="0.3">
      <c r="A230" s="2" t="s">
        <v>472</v>
      </c>
      <c r="B230" s="2" t="s">
        <v>473</v>
      </c>
      <c r="C230" s="2" t="s">
        <v>8</v>
      </c>
      <c r="D230" s="3" t="s">
        <v>72</v>
      </c>
      <c r="E230" s="4" t="str">
        <f>VLOOKUP(A230,[1]HML!$A$2:$D$8104,4,0)</f>
        <v>L</v>
      </c>
      <c r="F230" s="5">
        <v>82.82</v>
      </c>
    </row>
    <row r="231" spans="1:6" x14ac:dyDescent="0.3">
      <c r="A231" s="2" t="s">
        <v>474</v>
      </c>
      <c r="B231" s="2" t="s">
        <v>475</v>
      </c>
      <c r="C231" s="2" t="s">
        <v>8</v>
      </c>
      <c r="D231" s="3" t="s">
        <v>72</v>
      </c>
      <c r="E231" s="4" t="str">
        <f>VLOOKUP(A231,[1]HML!$A$2:$D$8104,4,0)</f>
        <v>L</v>
      </c>
      <c r="F231" s="5">
        <v>82.314999999999998</v>
      </c>
    </row>
    <row r="232" spans="1:6" x14ac:dyDescent="0.3">
      <c r="A232" s="2" t="s">
        <v>476</v>
      </c>
      <c r="B232" s="2" t="s">
        <v>477</v>
      </c>
      <c r="C232" s="2" t="s">
        <v>8</v>
      </c>
      <c r="D232" s="3" t="s">
        <v>72</v>
      </c>
      <c r="E232" s="4" t="str">
        <f>VLOOKUP(A232,[1]HML!$A$2:$D$8104,4,0)</f>
        <v>M</v>
      </c>
      <c r="F232" s="5">
        <v>82.125</v>
      </c>
    </row>
    <row r="233" spans="1:6" x14ac:dyDescent="0.3">
      <c r="A233" s="2" t="s">
        <v>478</v>
      </c>
      <c r="B233" s="2" t="s">
        <v>479</v>
      </c>
      <c r="C233" s="2" t="s">
        <v>8</v>
      </c>
      <c r="D233" s="3" t="s">
        <v>72</v>
      </c>
      <c r="E233" s="4" t="str">
        <f>VLOOKUP(A233,[1]HML!$A$2:$D$8104,4,0)</f>
        <v>M</v>
      </c>
      <c r="F233" s="5">
        <v>81.25</v>
      </c>
    </row>
    <row r="234" spans="1:6" x14ac:dyDescent="0.3">
      <c r="A234" s="2" t="s">
        <v>480</v>
      </c>
      <c r="B234" s="2" t="s">
        <v>481</v>
      </c>
      <c r="C234" s="2" t="s">
        <v>8</v>
      </c>
      <c r="D234" s="3" t="s">
        <v>72</v>
      </c>
      <c r="E234" s="4" t="str">
        <f>VLOOKUP(A234,[1]HML!$A$2:$D$8104,4,0)</f>
        <v>L</v>
      </c>
      <c r="F234" s="5">
        <v>80.605999999999995</v>
      </c>
    </row>
    <row r="235" spans="1:6" x14ac:dyDescent="0.3">
      <c r="A235" s="2" t="s">
        <v>482</v>
      </c>
      <c r="B235" s="2" t="s">
        <v>483</v>
      </c>
      <c r="C235" s="2" t="s">
        <v>8</v>
      </c>
      <c r="D235" s="3" t="s">
        <v>72</v>
      </c>
      <c r="E235" s="4" t="str">
        <f>VLOOKUP(A235,[1]HML!$A$2:$D$8104,4,0)</f>
        <v>L</v>
      </c>
      <c r="F235" s="5">
        <v>80</v>
      </c>
    </row>
    <row r="236" spans="1:6" x14ac:dyDescent="0.3">
      <c r="A236" s="2" t="s">
        <v>484</v>
      </c>
      <c r="B236" s="2" t="s">
        <v>485</v>
      </c>
      <c r="C236" s="2" t="s">
        <v>8</v>
      </c>
      <c r="D236" s="3" t="s">
        <v>72</v>
      </c>
      <c r="E236" s="4" t="str">
        <f>VLOOKUP(A236,[1]HML!$A$2:$D$8104,4,0)</f>
        <v>L</v>
      </c>
      <c r="F236" s="5">
        <v>79.977999999999994</v>
      </c>
    </row>
    <row r="237" spans="1:6" x14ac:dyDescent="0.3">
      <c r="A237" s="2" t="s">
        <v>486</v>
      </c>
      <c r="B237" s="2" t="s">
        <v>487</v>
      </c>
      <c r="C237" s="2" t="s">
        <v>8</v>
      </c>
      <c r="D237" s="3" t="s">
        <v>72</v>
      </c>
      <c r="E237" s="4" t="str">
        <f>VLOOKUP(A237,[1]HML!$A$2:$D$8104,4,0)</f>
        <v>L</v>
      </c>
      <c r="F237" s="5">
        <v>79.869</v>
      </c>
    </row>
    <row r="238" spans="1:6" x14ac:dyDescent="0.3">
      <c r="A238" s="2" t="s">
        <v>488</v>
      </c>
      <c r="B238" s="2" t="s">
        <v>489</v>
      </c>
      <c r="C238" s="2" t="s">
        <v>8</v>
      </c>
      <c r="D238" s="3" t="s">
        <v>72</v>
      </c>
      <c r="E238" s="4" t="str">
        <f>VLOOKUP(A238,[1]HML!$A$2:$D$8104,4,0)</f>
        <v>L</v>
      </c>
      <c r="F238" s="5">
        <v>79.790000000000006</v>
      </c>
    </row>
    <row r="239" spans="1:6" x14ac:dyDescent="0.3">
      <c r="A239" s="2" t="s">
        <v>490</v>
      </c>
      <c r="B239" s="2" t="s">
        <v>491</v>
      </c>
      <c r="C239" s="2" t="s">
        <v>8</v>
      </c>
      <c r="D239" s="3" t="s">
        <v>72</v>
      </c>
      <c r="E239" s="4" t="str">
        <f>VLOOKUP(A239,[1]HML!$A$2:$D$8104,4,0)</f>
        <v>L</v>
      </c>
      <c r="F239" s="5">
        <v>79.481999999999999</v>
      </c>
    </row>
    <row r="240" spans="1:6" x14ac:dyDescent="0.3">
      <c r="A240" s="2" t="s">
        <v>492</v>
      </c>
      <c r="B240" s="2" t="s">
        <v>493</v>
      </c>
      <c r="C240" s="2" t="s">
        <v>8</v>
      </c>
      <c r="D240" s="3" t="s">
        <v>72</v>
      </c>
      <c r="E240" s="4" t="str">
        <f>VLOOKUP(A240,[1]HML!$A$2:$D$8104,4,0)</f>
        <v>H</v>
      </c>
      <c r="F240" s="5">
        <v>79.414000000000001</v>
      </c>
    </row>
    <row r="241" spans="1:6" x14ac:dyDescent="0.3">
      <c r="A241" s="2" t="s">
        <v>494</v>
      </c>
      <c r="B241" s="2" t="s">
        <v>495</v>
      </c>
      <c r="C241" s="2" t="s">
        <v>8</v>
      </c>
      <c r="D241" s="3" t="s">
        <v>72</v>
      </c>
      <c r="E241" s="4" t="str">
        <f>VLOOKUP(A241,[1]HML!$A$2:$D$8104,4,0)</f>
        <v>H</v>
      </c>
      <c r="F241" s="5">
        <v>79.227999999999994</v>
      </c>
    </row>
    <row r="242" spans="1:6" x14ac:dyDescent="0.3">
      <c r="A242" s="2" t="s">
        <v>496</v>
      </c>
      <c r="B242" s="2" t="s">
        <v>497</v>
      </c>
      <c r="C242" s="2" t="s">
        <v>8</v>
      </c>
      <c r="D242" s="3" t="s">
        <v>72</v>
      </c>
      <c r="E242" s="4" t="str">
        <f>VLOOKUP(A242,[1]HML!$A$2:$D$8104,4,0)</f>
        <v>L</v>
      </c>
      <c r="F242" s="5">
        <v>78.804000000000002</v>
      </c>
    </row>
    <row r="243" spans="1:6" x14ac:dyDescent="0.3">
      <c r="A243" s="2" t="s">
        <v>498</v>
      </c>
      <c r="B243" s="2" t="s">
        <v>499</v>
      </c>
      <c r="C243" s="2" t="s">
        <v>8</v>
      </c>
      <c r="D243" s="3" t="s">
        <v>72</v>
      </c>
      <c r="E243" s="4" t="str">
        <f>VLOOKUP(A243,[1]HML!$A$2:$D$8104,4,0)</f>
        <v>L</v>
      </c>
      <c r="F243" s="5">
        <v>78.076999999999998</v>
      </c>
    </row>
    <row r="244" spans="1:6" x14ac:dyDescent="0.3">
      <c r="A244" s="2" t="s">
        <v>500</v>
      </c>
      <c r="B244" s="2" t="s">
        <v>501</v>
      </c>
      <c r="C244" s="2" t="s">
        <v>8</v>
      </c>
      <c r="D244" s="3" t="s">
        <v>72</v>
      </c>
      <c r="E244" s="4" t="str">
        <f>VLOOKUP(A244,[1]HML!$A$2:$D$8104,4,0)</f>
        <v>L</v>
      </c>
      <c r="F244" s="5">
        <v>77.947999999999993</v>
      </c>
    </row>
    <row r="245" spans="1:6" x14ac:dyDescent="0.3">
      <c r="A245" s="2" t="s">
        <v>502</v>
      </c>
      <c r="B245" s="2" t="s">
        <v>503</v>
      </c>
      <c r="C245" s="2" t="s">
        <v>8</v>
      </c>
      <c r="D245" s="3" t="s">
        <v>72</v>
      </c>
      <c r="E245" s="4" t="str">
        <f>VLOOKUP(A245,[1]HML!$A$2:$D$8104,4,0)</f>
        <v>M</v>
      </c>
      <c r="F245" s="5">
        <v>76.998000000000005</v>
      </c>
    </row>
    <row r="246" spans="1:6" x14ac:dyDescent="0.3">
      <c r="A246" s="2" t="s">
        <v>504</v>
      </c>
      <c r="B246" s="2" t="s">
        <v>505</v>
      </c>
      <c r="C246" s="2" t="s">
        <v>8</v>
      </c>
      <c r="D246" s="3" t="s">
        <v>72</v>
      </c>
      <c r="E246" s="4" t="str">
        <f>VLOOKUP(A246,[1]HML!$A$2:$D$8104,4,0)</f>
        <v>M</v>
      </c>
      <c r="F246" s="5">
        <v>76.891000000000005</v>
      </c>
    </row>
    <row r="247" spans="1:6" x14ac:dyDescent="0.3">
      <c r="A247" s="2" t="s">
        <v>506</v>
      </c>
      <c r="B247" s="2" t="s">
        <v>507</v>
      </c>
      <c r="C247" s="2" t="s">
        <v>8</v>
      </c>
      <c r="D247" s="3" t="s">
        <v>72</v>
      </c>
      <c r="E247" s="4" t="str">
        <f>VLOOKUP(A247,[1]HML!$A$2:$D$8104,4,0)</f>
        <v>H</v>
      </c>
      <c r="F247" s="5">
        <v>76.5</v>
      </c>
    </row>
    <row r="248" spans="1:6" x14ac:dyDescent="0.3">
      <c r="A248" s="2" t="s">
        <v>508</v>
      </c>
      <c r="B248" s="2" t="s">
        <v>509</v>
      </c>
      <c r="C248" s="2" t="s">
        <v>130</v>
      </c>
      <c r="D248" s="3" t="s">
        <v>72</v>
      </c>
      <c r="E248" s="4" t="str">
        <f>VLOOKUP(A248,[1]HML!$A$2:$D$8104,4,0)</f>
        <v>L</v>
      </c>
      <c r="F248" s="5">
        <v>76.5</v>
      </c>
    </row>
    <row r="249" spans="1:6" x14ac:dyDescent="0.3">
      <c r="A249" s="2" t="s">
        <v>510</v>
      </c>
      <c r="B249" s="2" t="s">
        <v>511</v>
      </c>
      <c r="C249" s="2" t="s">
        <v>8</v>
      </c>
      <c r="D249" s="3" t="s">
        <v>72</v>
      </c>
      <c r="E249" s="4" t="str">
        <f>VLOOKUP(A249,[1]HML!$A$2:$D$8104,4,0)</f>
        <v>M</v>
      </c>
      <c r="F249" s="5">
        <v>76.194000000000003</v>
      </c>
    </row>
    <row r="250" spans="1:6" x14ac:dyDescent="0.3">
      <c r="A250" s="2" t="s">
        <v>512</v>
      </c>
      <c r="B250" s="2" t="s">
        <v>513</v>
      </c>
      <c r="C250" s="2" t="s">
        <v>130</v>
      </c>
      <c r="D250" s="3" t="s">
        <v>72</v>
      </c>
      <c r="E250" s="4" t="str">
        <f>VLOOKUP(A250,[1]HML!$A$2:$D$8104,4,0)</f>
        <v>M</v>
      </c>
      <c r="F250" s="5">
        <v>75.75</v>
      </c>
    </row>
    <row r="251" spans="1:6" x14ac:dyDescent="0.3">
      <c r="A251" s="2" t="s">
        <v>514</v>
      </c>
      <c r="B251" s="2" t="s">
        <v>515</v>
      </c>
      <c r="C251" s="2" t="s">
        <v>8</v>
      </c>
      <c r="D251" s="3" t="s">
        <v>72</v>
      </c>
      <c r="E251" s="4" t="str">
        <f>VLOOKUP(A251,[1]HML!$A$2:$D$8104,4,0)</f>
        <v>L</v>
      </c>
      <c r="F251" s="5">
        <v>75.75</v>
      </c>
    </row>
    <row r="252" spans="1:6" x14ac:dyDescent="0.3">
      <c r="A252" s="2" t="s">
        <v>516</v>
      </c>
      <c r="B252" s="2" t="s">
        <v>517</v>
      </c>
      <c r="C252" s="2" t="s">
        <v>8</v>
      </c>
      <c r="D252" s="3" t="s">
        <v>72</v>
      </c>
      <c r="E252" s="4" t="str">
        <f>VLOOKUP(A252,[1]HML!$A$2:$D$8104,4,0)</f>
        <v>L</v>
      </c>
      <c r="F252" s="5">
        <v>75.724999999999994</v>
      </c>
    </row>
    <row r="253" spans="1:6" x14ac:dyDescent="0.3">
      <c r="A253" s="2" t="s">
        <v>518</v>
      </c>
      <c r="B253" s="2" t="s">
        <v>519</v>
      </c>
      <c r="C253" s="2" t="s">
        <v>8</v>
      </c>
      <c r="D253" s="3" t="s">
        <v>72</v>
      </c>
      <c r="E253" s="4" t="str">
        <f>VLOOKUP(A253,[1]HML!$A$2:$D$8104,4,0)</f>
        <v>M</v>
      </c>
      <c r="F253" s="5">
        <v>75.66</v>
      </c>
    </row>
    <row r="254" spans="1:6" x14ac:dyDescent="0.3">
      <c r="A254" s="2" t="s">
        <v>520</v>
      </c>
      <c r="B254" s="2" t="s">
        <v>521</v>
      </c>
      <c r="C254" s="2" t="s">
        <v>8</v>
      </c>
      <c r="D254" s="3" t="s">
        <v>72</v>
      </c>
      <c r="E254" s="4" t="str">
        <f>VLOOKUP(A254,[1]HML!$A$2:$D$8104,4,0)</f>
        <v>L</v>
      </c>
      <c r="F254" s="5">
        <v>75.498999999999995</v>
      </c>
    </row>
    <row r="255" spans="1:6" x14ac:dyDescent="0.3">
      <c r="A255" s="2" t="s">
        <v>522</v>
      </c>
      <c r="B255" s="2" t="s">
        <v>523</v>
      </c>
      <c r="C255" s="2" t="s">
        <v>8</v>
      </c>
      <c r="D255" s="3" t="s">
        <v>72</v>
      </c>
      <c r="E255" s="4" t="str">
        <f>VLOOKUP(A255,[1]HML!$A$2:$D$8104,4,0)</f>
        <v>L</v>
      </c>
      <c r="F255" s="5">
        <v>75.447000000000003</v>
      </c>
    </row>
    <row r="256" spans="1:6" x14ac:dyDescent="0.3">
      <c r="A256" s="2" t="s">
        <v>524</v>
      </c>
      <c r="B256" s="2" t="s">
        <v>525</v>
      </c>
      <c r="C256" s="2" t="s">
        <v>8</v>
      </c>
      <c r="D256" s="3" t="s">
        <v>72</v>
      </c>
      <c r="E256" s="4" t="str">
        <f>VLOOKUP(A256,[1]HML!$A$2:$D$8104,4,0)</f>
        <v>L</v>
      </c>
      <c r="F256" s="5">
        <v>75.088999999999999</v>
      </c>
    </row>
    <row r="257" spans="1:6" x14ac:dyDescent="0.3">
      <c r="A257" s="2" t="s">
        <v>526</v>
      </c>
      <c r="B257" s="2" t="s">
        <v>527</v>
      </c>
      <c r="C257" s="2" t="s">
        <v>8</v>
      </c>
      <c r="D257" s="3" t="s">
        <v>72</v>
      </c>
      <c r="E257" s="4" t="str">
        <f>VLOOKUP(A257,[1]HML!$A$2:$D$8104,4,0)</f>
        <v>M</v>
      </c>
      <c r="F257" s="5">
        <v>75.024000000000001</v>
      </c>
    </row>
    <row r="258" spans="1:6" x14ac:dyDescent="0.3">
      <c r="A258" s="2" t="s">
        <v>528</v>
      </c>
      <c r="B258" s="2" t="s">
        <v>529</v>
      </c>
      <c r="C258" s="2" t="s">
        <v>8</v>
      </c>
      <c r="D258" s="3" t="s">
        <v>72</v>
      </c>
      <c r="E258" s="4" t="str">
        <f>VLOOKUP(A258,[1]HML!$A$2:$D$8104,4,0)</f>
        <v>L</v>
      </c>
      <c r="F258" s="5">
        <v>74.760999999999996</v>
      </c>
    </row>
    <row r="259" spans="1:6" x14ac:dyDescent="0.3">
      <c r="A259" s="2" t="s">
        <v>530</v>
      </c>
      <c r="B259" s="2" t="s">
        <v>531</v>
      </c>
      <c r="C259" s="2" t="s">
        <v>8</v>
      </c>
      <c r="D259" s="3" t="s">
        <v>72</v>
      </c>
      <c r="E259" s="4" t="str">
        <f>VLOOKUP(A259,[1]HML!$A$2:$D$8104,4,0)</f>
        <v>L</v>
      </c>
      <c r="F259" s="5">
        <v>74.725999999999999</v>
      </c>
    </row>
    <row r="260" spans="1:6" x14ac:dyDescent="0.3">
      <c r="A260" s="2" t="s">
        <v>532</v>
      </c>
      <c r="B260" s="2" t="s">
        <v>533</v>
      </c>
      <c r="C260" s="2" t="s">
        <v>20</v>
      </c>
      <c r="D260" s="3" t="s">
        <v>72</v>
      </c>
      <c r="E260" s="4" t="str">
        <f>VLOOKUP(A260,[1]HML!$A$2:$D$8104,4,0)</f>
        <v>H</v>
      </c>
      <c r="F260" s="5">
        <v>74.168999999999997</v>
      </c>
    </row>
    <row r="261" spans="1:6" x14ac:dyDescent="0.3">
      <c r="A261" s="2" t="s">
        <v>534</v>
      </c>
      <c r="B261" s="2" t="s">
        <v>535</v>
      </c>
      <c r="C261" s="2" t="s">
        <v>8</v>
      </c>
      <c r="D261" s="3" t="s">
        <v>72</v>
      </c>
      <c r="E261" s="4" t="str">
        <f>VLOOKUP(A261,[1]HML!$A$2:$D$8104,4,0)</f>
        <v>L</v>
      </c>
      <c r="F261" s="5">
        <v>74.06</v>
      </c>
    </row>
    <row r="262" spans="1:6" x14ac:dyDescent="0.3">
      <c r="A262" s="2" t="s">
        <v>536</v>
      </c>
      <c r="B262" s="2" t="s">
        <v>537</v>
      </c>
      <c r="C262" s="2" t="s">
        <v>8</v>
      </c>
      <c r="D262" s="3" t="s">
        <v>72</v>
      </c>
      <c r="E262" s="4" t="str">
        <f>VLOOKUP(A262,[1]HML!$A$2:$D$8104,4,0)</f>
        <v>M</v>
      </c>
      <c r="F262" s="5">
        <v>74.028999999999996</v>
      </c>
    </row>
    <row r="263" spans="1:6" x14ac:dyDescent="0.3">
      <c r="A263" s="2" t="s">
        <v>538</v>
      </c>
      <c r="B263" s="2" t="s">
        <v>539</v>
      </c>
      <c r="C263" s="2" t="s">
        <v>8</v>
      </c>
      <c r="D263" s="3" t="s">
        <v>72</v>
      </c>
      <c r="E263" s="4" t="str">
        <f>VLOOKUP(A263,[1]HML!$A$2:$D$8104,4,0)</f>
        <v>L</v>
      </c>
      <c r="F263" s="5">
        <v>73.775999999999996</v>
      </c>
    </row>
    <row r="264" spans="1:6" x14ac:dyDescent="0.3">
      <c r="A264" s="2" t="s">
        <v>540</v>
      </c>
      <c r="B264" s="2" t="s">
        <v>541</v>
      </c>
      <c r="C264" s="2" t="s">
        <v>8</v>
      </c>
      <c r="D264" s="3" t="s">
        <v>72</v>
      </c>
      <c r="E264" s="4" t="str">
        <f>VLOOKUP(A264,[1]HML!$A$2:$D$8104,4,0)</f>
        <v>L</v>
      </c>
      <c r="F264" s="5">
        <v>73.454999999999998</v>
      </c>
    </row>
    <row r="265" spans="1:6" x14ac:dyDescent="0.3">
      <c r="A265" s="2" t="s">
        <v>542</v>
      </c>
      <c r="B265" s="2" t="s">
        <v>543</v>
      </c>
      <c r="C265" s="2" t="s">
        <v>8</v>
      </c>
      <c r="D265" s="3" t="s">
        <v>72</v>
      </c>
      <c r="E265" s="4" t="str">
        <f>VLOOKUP(A265,[1]HML!$A$2:$D$8104,4,0)</f>
        <v>L</v>
      </c>
      <c r="F265" s="5">
        <v>73.305000000000007</v>
      </c>
    </row>
    <row r="266" spans="1:6" x14ac:dyDescent="0.3">
      <c r="A266" s="2" t="s">
        <v>544</v>
      </c>
      <c r="B266" s="2" t="s">
        <v>545</v>
      </c>
      <c r="C266" s="2" t="s">
        <v>8</v>
      </c>
      <c r="D266" s="3" t="s">
        <v>72</v>
      </c>
      <c r="E266" s="4" t="str">
        <f>VLOOKUP(A266,[1]HML!$A$2:$D$8104,4,0)</f>
        <v>H</v>
      </c>
      <c r="F266" s="5">
        <v>73.287000000000006</v>
      </c>
    </row>
    <row r="267" spans="1:6" x14ac:dyDescent="0.3">
      <c r="A267" s="2" t="s">
        <v>546</v>
      </c>
      <c r="B267" s="2" t="s">
        <v>547</v>
      </c>
      <c r="C267" s="2" t="s">
        <v>8</v>
      </c>
      <c r="D267" s="3" t="s">
        <v>72</v>
      </c>
      <c r="E267" s="4" t="str">
        <f>VLOOKUP(A267,[1]HML!$A$2:$D$8104,4,0)</f>
        <v>M</v>
      </c>
      <c r="F267" s="5">
        <v>72.870999999999995</v>
      </c>
    </row>
    <row r="268" spans="1:6" x14ac:dyDescent="0.3">
      <c r="A268" s="2" t="s">
        <v>548</v>
      </c>
      <c r="B268" s="2" t="s">
        <v>549</v>
      </c>
      <c r="C268" s="2" t="s">
        <v>8</v>
      </c>
      <c r="D268" s="3" t="s">
        <v>72</v>
      </c>
      <c r="E268" s="4" t="str">
        <f>VLOOKUP(A268,[1]HML!$A$2:$D$8104,4,0)</f>
        <v>L</v>
      </c>
      <c r="F268" s="5">
        <v>72.813999999999993</v>
      </c>
    </row>
    <row r="269" spans="1:6" x14ac:dyDescent="0.3">
      <c r="A269" s="2" t="s">
        <v>550</v>
      </c>
      <c r="B269" s="2" t="s">
        <v>551</v>
      </c>
      <c r="C269" s="2" t="s">
        <v>130</v>
      </c>
      <c r="D269" s="3" t="s">
        <v>72</v>
      </c>
      <c r="E269" s="4" t="str">
        <f>VLOOKUP(A269,[1]HML!$A$2:$D$8104,4,0)</f>
        <v>L</v>
      </c>
      <c r="F269" s="5">
        <v>72.72</v>
      </c>
    </row>
    <row r="270" spans="1:6" x14ac:dyDescent="0.3">
      <c r="A270" s="2" t="s">
        <v>552</v>
      </c>
      <c r="B270" s="2" t="s">
        <v>553</v>
      </c>
      <c r="C270" s="2" t="s">
        <v>8</v>
      </c>
      <c r="D270" s="3" t="s">
        <v>72</v>
      </c>
      <c r="E270" s="4" t="str">
        <f>VLOOKUP(A270,[1]HML!$A$2:$D$8104,4,0)</f>
        <v>H</v>
      </c>
      <c r="F270" s="5">
        <v>72.664000000000001</v>
      </c>
    </row>
    <row r="271" spans="1:6" x14ac:dyDescent="0.3">
      <c r="A271" s="2" t="s">
        <v>554</v>
      </c>
      <c r="B271" s="2" t="s">
        <v>555</v>
      </c>
      <c r="C271" s="2" t="s">
        <v>8</v>
      </c>
      <c r="D271" s="3" t="s">
        <v>72</v>
      </c>
      <c r="E271" s="4" t="str">
        <f>VLOOKUP(A271,[1]HML!$A$2:$D$8104,4,0)</f>
        <v>L</v>
      </c>
      <c r="F271" s="5">
        <v>72.197000000000003</v>
      </c>
    </row>
    <row r="272" spans="1:6" x14ac:dyDescent="0.3">
      <c r="A272" s="2" t="s">
        <v>556</v>
      </c>
      <c r="B272" s="2" t="s">
        <v>557</v>
      </c>
      <c r="C272" s="2" t="s">
        <v>8</v>
      </c>
      <c r="D272" s="3" t="s">
        <v>72</v>
      </c>
      <c r="E272" s="4" t="str">
        <f>VLOOKUP(A272,[1]HML!$A$2:$D$8104,4,0)</f>
        <v>L</v>
      </c>
      <c r="F272" s="5">
        <v>72</v>
      </c>
    </row>
    <row r="273" spans="1:6" x14ac:dyDescent="0.3">
      <c r="A273" s="2" t="s">
        <v>558</v>
      </c>
      <c r="B273" s="2" t="s">
        <v>559</v>
      </c>
      <c r="C273" s="2" t="s">
        <v>130</v>
      </c>
      <c r="D273" s="3" t="s">
        <v>72</v>
      </c>
      <c r="E273" s="4" t="str">
        <f>VLOOKUP(A273,[1]HML!$A$2:$D$8104,4,0)</f>
        <v>L</v>
      </c>
      <c r="F273" s="5">
        <v>71.962999999999994</v>
      </c>
    </row>
    <row r="274" spans="1:6" x14ac:dyDescent="0.3">
      <c r="A274" s="2" t="s">
        <v>560</v>
      </c>
      <c r="B274" s="2" t="s">
        <v>561</v>
      </c>
      <c r="C274" s="2" t="s">
        <v>8</v>
      </c>
      <c r="D274" s="3" t="s">
        <v>72</v>
      </c>
      <c r="E274" s="4" t="str">
        <f>VLOOKUP(A274,[1]HML!$A$2:$D$8104,4,0)</f>
        <v>M</v>
      </c>
      <c r="F274" s="5">
        <v>71.962000000000003</v>
      </c>
    </row>
    <row r="275" spans="1:6" x14ac:dyDescent="0.3">
      <c r="A275" s="2" t="s">
        <v>562</v>
      </c>
      <c r="B275" s="2" t="s">
        <v>563</v>
      </c>
      <c r="C275" s="2" t="s">
        <v>8</v>
      </c>
      <c r="D275" s="3" t="s">
        <v>72</v>
      </c>
      <c r="E275" s="4" t="str">
        <f>VLOOKUP(A275,[1]HML!$A$2:$D$8104,4,0)</f>
        <v>L</v>
      </c>
      <c r="F275" s="5">
        <v>71.850999999999999</v>
      </c>
    </row>
    <row r="276" spans="1:6" x14ac:dyDescent="0.3">
      <c r="A276" s="2" t="s">
        <v>564</v>
      </c>
      <c r="B276" s="2" t="s">
        <v>565</v>
      </c>
      <c r="C276" s="2" t="s">
        <v>8</v>
      </c>
      <c r="D276" s="3" t="s">
        <v>72</v>
      </c>
      <c r="E276" s="4" t="str">
        <f>VLOOKUP(A276,[1]HML!$A$2:$D$8104,4,0)</f>
        <v>L</v>
      </c>
      <c r="F276" s="5">
        <v>70.924000000000007</v>
      </c>
    </row>
    <row r="277" spans="1:6" x14ac:dyDescent="0.3">
      <c r="A277" s="2" t="s">
        <v>566</v>
      </c>
      <c r="B277" s="2" t="s">
        <v>567</v>
      </c>
      <c r="C277" s="2" t="s">
        <v>8</v>
      </c>
      <c r="D277" s="3" t="s">
        <v>72</v>
      </c>
      <c r="E277" s="4" t="str">
        <f>VLOOKUP(A277,[1]HML!$A$2:$D$8104,4,0)</f>
        <v>L</v>
      </c>
      <c r="F277" s="5">
        <v>70.406000000000006</v>
      </c>
    </row>
    <row r="278" spans="1:6" x14ac:dyDescent="0.3">
      <c r="A278" s="2" t="s">
        <v>568</v>
      </c>
      <c r="B278" s="2" t="s">
        <v>569</v>
      </c>
      <c r="C278" s="2" t="s">
        <v>8</v>
      </c>
      <c r="D278" s="3" t="s">
        <v>72</v>
      </c>
      <c r="E278" s="4" t="str">
        <f>VLOOKUP(A278,[1]HML!$A$2:$D$8104,4,0)</f>
        <v>L</v>
      </c>
      <c r="F278" s="5">
        <v>70.305000000000007</v>
      </c>
    </row>
    <row r="279" spans="1:6" x14ac:dyDescent="0.3">
      <c r="A279" s="2" t="s">
        <v>570</v>
      </c>
      <c r="B279" s="2" t="s">
        <v>571</v>
      </c>
      <c r="C279" s="2" t="s">
        <v>8</v>
      </c>
      <c r="D279" s="3" t="s">
        <v>72</v>
      </c>
      <c r="E279" s="4" t="str">
        <f>VLOOKUP(A279,[1]HML!$A$2:$D$8104,4,0)</f>
        <v>L</v>
      </c>
      <c r="F279" s="5">
        <v>70.275000000000006</v>
      </c>
    </row>
    <row r="280" spans="1:6" x14ac:dyDescent="0.3">
      <c r="A280" s="2" t="s">
        <v>572</v>
      </c>
      <c r="B280" s="2" t="s">
        <v>573</v>
      </c>
      <c r="C280" s="2" t="s">
        <v>8</v>
      </c>
      <c r="D280" s="3" t="s">
        <v>72</v>
      </c>
      <c r="E280" s="4" t="str">
        <f>VLOOKUP(A280,[1]HML!$A$2:$D$8104,4,0)</f>
        <v>L</v>
      </c>
      <c r="F280" s="5">
        <v>70.027000000000001</v>
      </c>
    </row>
    <row r="281" spans="1:6" x14ac:dyDescent="0.3">
      <c r="A281" s="2" t="s">
        <v>574</v>
      </c>
      <c r="B281" s="2" t="s">
        <v>575</v>
      </c>
      <c r="C281" s="2" t="s">
        <v>8</v>
      </c>
      <c r="D281" s="3" t="s">
        <v>72</v>
      </c>
      <c r="E281" s="4" t="str">
        <f>VLOOKUP(A281,[1]HML!$A$2:$D$8104,4,0)</f>
        <v>L</v>
      </c>
      <c r="F281" s="5">
        <v>69.69</v>
      </c>
    </row>
    <row r="282" spans="1:6" x14ac:dyDescent="0.3">
      <c r="A282" s="2" t="s">
        <v>576</v>
      </c>
      <c r="B282" s="2" t="s">
        <v>577</v>
      </c>
      <c r="C282" s="2" t="s">
        <v>8</v>
      </c>
      <c r="D282" s="3" t="s">
        <v>72</v>
      </c>
      <c r="E282" s="4" t="str">
        <f>VLOOKUP(A282,[1]HML!$A$2:$D$8104,4,0)</f>
        <v>L</v>
      </c>
      <c r="F282" s="5">
        <v>69.236999999999995</v>
      </c>
    </row>
    <row r="283" spans="1:6" x14ac:dyDescent="0.3">
      <c r="A283" s="2" t="s">
        <v>578</v>
      </c>
      <c r="B283" s="2" t="s">
        <v>579</v>
      </c>
      <c r="C283" s="2" t="s">
        <v>8</v>
      </c>
      <c r="D283" s="3" t="s">
        <v>72</v>
      </c>
      <c r="E283" s="4" t="str">
        <f>VLOOKUP(A283,[1]HML!$A$2:$D$8104,4,0)</f>
        <v>L</v>
      </c>
      <c r="F283" s="5">
        <v>69.100999999999999</v>
      </c>
    </row>
    <row r="284" spans="1:6" x14ac:dyDescent="0.3">
      <c r="A284" s="2" t="s">
        <v>580</v>
      </c>
      <c r="B284" s="2" t="s">
        <v>581</v>
      </c>
      <c r="C284" s="2" t="s">
        <v>8</v>
      </c>
      <c r="D284" s="3" t="s">
        <v>72</v>
      </c>
      <c r="E284" s="4" t="str">
        <f>VLOOKUP(A284,[1]HML!$A$2:$D$8104,4,0)</f>
        <v>H</v>
      </c>
      <c r="F284" s="5">
        <v>68.935000000000002</v>
      </c>
    </row>
    <row r="285" spans="1:6" x14ac:dyDescent="0.3">
      <c r="A285" s="2" t="s">
        <v>582</v>
      </c>
      <c r="B285" s="2" t="s">
        <v>583</v>
      </c>
      <c r="C285" s="2" t="s">
        <v>8</v>
      </c>
      <c r="D285" s="3" t="s">
        <v>72</v>
      </c>
      <c r="E285" s="4" t="str">
        <f>VLOOKUP(A285,[1]HML!$A$2:$D$8104,4,0)</f>
        <v>L</v>
      </c>
      <c r="F285" s="5">
        <v>68.512</v>
      </c>
    </row>
    <row r="286" spans="1:6" x14ac:dyDescent="0.3">
      <c r="A286" s="2" t="s">
        <v>584</v>
      </c>
      <c r="B286" s="2" t="s">
        <v>585</v>
      </c>
      <c r="C286" s="2" t="s">
        <v>8</v>
      </c>
      <c r="D286" s="3" t="s">
        <v>72</v>
      </c>
      <c r="E286" s="4" t="str">
        <f>VLOOKUP(A286,[1]HML!$A$2:$D$8104,4,0)</f>
        <v>L</v>
      </c>
      <c r="F286" s="5">
        <v>68.31</v>
      </c>
    </row>
    <row r="287" spans="1:6" x14ac:dyDescent="0.3">
      <c r="A287" s="2" t="s">
        <v>586</v>
      </c>
      <c r="B287" s="2" t="s">
        <v>587</v>
      </c>
      <c r="C287" s="2" t="s">
        <v>20</v>
      </c>
      <c r="D287" s="3" t="s">
        <v>72</v>
      </c>
      <c r="E287" s="4" t="str">
        <f>VLOOKUP(A287,[1]HML!$A$2:$D$8104,4,0)</f>
        <v>H</v>
      </c>
      <c r="F287" s="5">
        <v>68.070999999999998</v>
      </c>
    </row>
    <row r="288" spans="1:6" x14ac:dyDescent="0.3">
      <c r="A288" s="2" t="s">
        <v>588</v>
      </c>
      <c r="B288" s="2" t="s">
        <v>589</v>
      </c>
      <c r="C288" s="2" t="s">
        <v>8</v>
      </c>
      <c r="D288" s="3" t="s">
        <v>72</v>
      </c>
      <c r="E288" s="4" t="str">
        <f>VLOOKUP(A288,[1]HML!$A$2:$D$8104,4,0)</f>
        <v>L</v>
      </c>
      <c r="F288" s="5">
        <v>67.771000000000001</v>
      </c>
    </row>
    <row r="289" spans="1:6" x14ac:dyDescent="0.3">
      <c r="A289" s="2" t="s">
        <v>590</v>
      </c>
      <c r="B289" s="2" t="s">
        <v>591</v>
      </c>
      <c r="C289" s="2" t="s">
        <v>8</v>
      </c>
      <c r="D289" s="3" t="s">
        <v>72</v>
      </c>
      <c r="E289" s="4" t="str">
        <f>VLOOKUP(A289,[1]HML!$A$2:$D$8104,4,0)</f>
        <v>M</v>
      </c>
      <c r="F289" s="5">
        <v>67.686999999999998</v>
      </c>
    </row>
    <row r="290" spans="1:6" x14ac:dyDescent="0.3">
      <c r="A290" s="2" t="s">
        <v>592</v>
      </c>
      <c r="B290" s="2" t="s">
        <v>593</v>
      </c>
      <c r="C290" s="2" t="s">
        <v>8</v>
      </c>
      <c r="D290" s="3" t="s">
        <v>72</v>
      </c>
      <c r="E290" s="4" t="str">
        <f>VLOOKUP(A290,[1]HML!$A$2:$D$8104,4,0)</f>
        <v>L</v>
      </c>
      <c r="F290" s="5">
        <v>67.396000000000001</v>
      </c>
    </row>
    <row r="291" spans="1:6" x14ac:dyDescent="0.3">
      <c r="A291" s="2" t="s">
        <v>594</v>
      </c>
      <c r="B291" s="2" t="s">
        <v>595</v>
      </c>
      <c r="C291" s="2" t="s">
        <v>8</v>
      </c>
      <c r="D291" s="3" t="s">
        <v>72</v>
      </c>
      <c r="E291" s="4" t="str">
        <f>VLOOKUP(A291,[1]HML!$A$2:$D$8104,4,0)</f>
        <v>L</v>
      </c>
      <c r="F291" s="5">
        <v>67.266999999999996</v>
      </c>
    </row>
    <row r="292" spans="1:6" x14ac:dyDescent="0.3">
      <c r="A292" s="2" t="s">
        <v>596</v>
      </c>
      <c r="B292" s="2" t="s">
        <v>597</v>
      </c>
      <c r="C292" s="2" t="s">
        <v>8</v>
      </c>
      <c r="D292" s="3" t="s">
        <v>72</v>
      </c>
      <c r="E292" s="4" t="str">
        <f>VLOOKUP(A292,[1]HML!$A$2:$D$8104,4,0)</f>
        <v>M</v>
      </c>
      <c r="F292" s="5">
        <v>67.183000000000007</v>
      </c>
    </row>
    <row r="293" spans="1:6" x14ac:dyDescent="0.3">
      <c r="A293" s="2" t="s">
        <v>598</v>
      </c>
      <c r="B293" s="2" t="s">
        <v>599</v>
      </c>
      <c r="C293" s="2" t="s">
        <v>8</v>
      </c>
      <c r="D293" s="3" t="s">
        <v>72</v>
      </c>
      <c r="E293" s="4" t="str">
        <f>VLOOKUP(A293,[1]HML!$A$2:$D$8104,4,0)</f>
        <v>L</v>
      </c>
      <c r="F293" s="5">
        <v>66.731999999999999</v>
      </c>
    </row>
    <row r="294" spans="1:6" x14ac:dyDescent="0.3">
      <c r="A294" s="2" t="s">
        <v>600</v>
      </c>
      <c r="B294" s="2" t="s">
        <v>601</v>
      </c>
      <c r="C294" s="2" t="s">
        <v>8</v>
      </c>
      <c r="D294" s="3" t="s">
        <v>72</v>
      </c>
      <c r="E294" s="4" t="str">
        <f>VLOOKUP(A294,[1]HML!$A$2:$D$8104,4,0)</f>
        <v>L</v>
      </c>
      <c r="F294" s="5">
        <v>66.462000000000003</v>
      </c>
    </row>
    <row r="295" spans="1:6" x14ac:dyDescent="0.3">
      <c r="A295" s="2" t="s">
        <v>602</v>
      </c>
      <c r="B295" s="2" t="s">
        <v>603</v>
      </c>
      <c r="C295" s="2" t="s">
        <v>8</v>
      </c>
      <c r="D295" s="3" t="s">
        <v>72</v>
      </c>
      <c r="E295" s="4" t="str">
        <f>VLOOKUP(A295,[1]HML!$A$2:$D$8104,4,0)</f>
        <v>M</v>
      </c>
      <c r="F295" s="5">
        <v>66.454999999999998</v>
      </c>
    </row>
    <row r="296" spans="1:6" x14ac:dyDescent="0.3">
      <c r="A296" s="2" t="s">
        <v>604</v>
      </c>
      <c r="B296" s="2" t="s">
        <v>605</v>
      </c>
      <c r="C296" s="2" t="s">
        <v>8</v>
      </c>
      <c r="D296" s="3" t="s">
        <v>72</v>
      </c>
      <c r="E296" s="4" t="str">
        <f>VLOOKUP(A296,[1]HML!$A$2:$D$8104,4,0)</f>
        <v>H</v>
      </c>
      <c r="F296" s="5">
        <v>66.387</v>
      </c>
    </row>
    <row r="297" spans="1:6" x14ac:dyDescent="0.3">
      <c r="A297" s="2" t="s">
        <v>606</v>
      </c>
      <c r="B297" s="2" t="s">
        <v>607</v>
      </c>
      <c r="C297" s="2" t="s">
        <v>8</v>
      </c>
      <c r="D297" s="3" t="s">
        <v>72</v>
      </c>
      <c r="E297" s="4" t="str">
        <f>VLOOKUP(A297,[1]HML!$A$2:$D$8104,4,0)</f>
        <v>L</v>
      </c>
      <c r="F297" s="5">
        <v>66.206000000000003</v>
      </c>
    </row>
    <row r="298" spans="1:6" x14ac:dyDescent="0.3">
      <c r="A298" s="2" t="s">
        <v>608</v>
      </c>
      <c r="B298" s="2" t="s">
        <v>609</v>
      </c>
      <c r="C298" s="2" t="s">
        <v>8</v>
      </c>
      <c r="D298" s="3" t="s">
        <v>72</v>
      </c>
      <c r="E298" s="4" t="str">
        <f>VLOOKUP(A298,[1]HML!$A$2:$D$8104,4,0)</f>
        <v>L</v>
      </c>
      <c r="F298" s="5">
        <v>66.022999999999996</v>
      </c>
    </row>
    <row r="299" spans="1:6" x14ac:dyDescent="0.3">
      <c r="A299" s="2" t="s">
        <v>610</v>
      </c>
      <c r="B299" s="2" t="s">
        <v>611</v>
      </c>
      <c r="C299" s="2" t="s">
        <v>8</v>
      </c>
      <c r="D299" s="3" t="s">
        <v>72</v>
      </c>
      <c r="E299" s="4" t="str">
        <f>VLOOKUP(A299,[1]HML!$A$2:$D$8104,4,0)</f>
        <v>L</v>
      </c>
      <c r="F299" s="5">
        <v>65.742000000000004</v>
      </c>
    </row>
    <row r="300" spans="1:6" x14ac:dyDescent="0.3">
      <c r="A300" s="2" t="s">
        <v>612</v>
      </c>
      <c r="B300" s="2" t="s">
        <v>613</v>
      </c>
      <c r="C300" s="2" t="s">
        <v>8</v>
      </c>
      <c r="D300" s="3" t="s">
        <v>72</v>
      </c>
      <c r="E300" s="4" t="str">
        <f>VLOOKUP(A300,[1]HML!$A$2:$D$8104,4,0)</f>
        <v>H</v>
      </c>
      <c r="F300" s="5">
        <v>65.593000000000004</v>
      </c>
    </row>
    <row r="301" spans="1:6" x14ac:dyDescent="0.3">
      <c r="A301" s="2" t="s">
        <v>614</v>
      </c>
      <c r="B301" s="2" t="s">
        <v>615</v>
      </c>
      <c r="C301" s="2" t="s">
        <v>8</v>
      </c>
      <c r="D301" s="3" t="s">
        <v>72</v>
      </c>
      <c r="E301" s="4" t="str">
        <f>VLOOKUP(A301,[1]HML!$A$2:$D$8104,4,0)</f>
        <v>L</v>
      </c>
      <c r="F301" s="5">
        <v>65.549000000000007</v>
      </c>
    </row>
    <row r="302" spans="1:6" x14ac:dyDescent="0.3">
      <c r="A302" s="2" t="s">
        <v>616</v>
      </c>
      <c r="B302" s="2" t="s">
        <v>617</v>
      </c>
      <c r="C302" s="2" t="s">
        <v>8</v>
      </c>
      <c r="D302" s="3" t="s">
        <v>72</v>
      </c>
      <c r="E302" s="4" t="str">
        <f>VLOOKUP(A302,[1]HML!$A$2:$D$8104,4,0)</f>
        <v>M</v>
      </c>
      <c r="F302" s="5">
        <v>65.346999999999994</v>
      </c>
    </row>
    <row r="303" spans="1:6" x14ac:dyDescent="0.3">
      <c r="A303" s="2" t="s">
        <v>618</v>
      </c>
      <c r="B303" s="2" t="s">
        <v>619</v>
      </c>
      <c r="C303" s="2" t="s">
        <v>8</v>
      </c>
      <c r="D303" s="3" t="s">
        <v>72</v>
      </c>
      <c r="E303" s="4" t="str">
        <f>VLOOKUP(A303,[1]HML!$A$2:$D$8104,4,0)</f>
        <v>L</v>
      </c>
      <c r="F303" s="5">
        <v>65.146000000000001</v>
      </c>
    </row>
    <row r="304" spans="1:6" x14ac:dyDescent="0.3">
      <c r="A304" s="2" t="s">
        <v>620</v>
      </c>
      <c r="B304" s="2" t="s">
        <v>621</v>
      </c>
      <c r="C304" s="2" t="s">
        <v>8</v>
      </c>
      <c r="D304" s="3" t="s">
        <v>72</v>
      </c>
      <c r="E304" s="4" t="str">
        <f>VLOOKUP(A304,[1]HML!$A$2:$D$8104,4,0)</f>
        <v>L</v>
      </c>
      <c r="F304" s="5">
        <v>65.100999999999999</v>
      </c>
    </row>
    <row r="305" spans="1:6" x14ac:dyDescent="0.3">
      <c r="A305" s="2" t="s">
        <v>622</v>
      </c>
      <c r="B305" s="2" t="s">
        <v>623</v>
      </c>
      <c r="C305" s="2" t="s">
        <v>20</v>
      </c>
      <c r="D305" s="3" t="s">
        <v>72</v>
      </c>
      <c r="E305" s="4" t="str">
        <f>VLOOKUP(A305,[1]HML!$A$2:$D$8104,4,0)</f>
        <v>H</v>
      </c>
      <c r="F305" s="5">
        <v>65.087000000000003</v>
      </c>
    </row>
    <row r="306" spans="1:6" x14ac:dyDescent="0.3">
      <c r="A306" s="2" t="s">
        <v>624</v>
      </c>
      <c r="B306" s="2" t="s">
        <v>625</v>
      </c>
      <c r="C306" s="2" t="s">
        <v>8</v>
      </c>
      <c r="D306" s="3" t="s">
        <v>72</v>
      </c>
      <c r="E306" s="4" t="str">
        <f>VLOOKUP(A306,[1]HML!$A$2:$D$8104,4,0)</f>
        <v>L</v>
      </c>
      <c r="F306" s="5">
        <v>64.893000000000001</v>
      </c>
    </row>
    <row r="307" spans="1:6" x14ac:dyDescent="0.3">
      <c r="A307" s="2" t="s">
        <v>626</v>
      </c>
      <c r="B307" s="2" t="s">
        <v>627</v>
      </c>
      <c r="C307" s="2" t="s">
        <v>8</v>
      </c>
      <c r="D307" s="3" t="s">
        <v>72</v>
      </c>
      <c r="E307" s="4" t="str">
        <f>VLOOKUP(A307,[1]HML!$A$2:$D$8104,4,0)</f>
        <v>M</v>
      </c>
      <c r="F307" s="5">
        <v>64.796999999999997</v>
      </c>
    </row>
    <row r="308" spans="1:6" x14ac:dyDescent="0.3">
      <c r="A308" s="2" t="s">
        <v>628</v>
      </c>
      <c r="B308" s="2" t="s">
        <v>629</v>
      </c>
      <c r="C308" s="2" t="s">
        <v>8</v>
      </c>
      <c r="D308" s="3" t="s">
        <v>72</v>
      </c>
      <c r="E308" s="4" t="str">
        <f>VLOOKUP(A308,[1]HML!$A$2:$D$8104,4,0)</f>
        <v>L</v>
      </c>
      <c r="F308" s="5">
        <v>64.75</v>
      </c>
    </row>
    <row r="309" spans="1:6" x14ac:dyDescent="0.3">
      <c r="A309" s="2" t="s">
        <v>630</v>
      </c>
      <c r="B309" s="2" t="s">
        <v>631</v>
      </c>
      <c r="C309" s="2" t="s">
        <v>8</v>
      </c>
      <c r="D309" s="3" t="s">
        <v>72</v>
      </c>
      <c r="E309" s="4" t="str">
        <f>VLOOKUP(A309,[1]HML!$A$2:$D$8104,4,0)</f>
        <v>L</v>
      </c>
      <c r="F309" s="5">
        <v>64.494</v>
      </c>
    </row>
    <row r="310" spans="1:6" x14ac:dyDescent="0.3">
      <c r="A310" s="2" t="s">
        <v>632</v>
      </c>
      <c r="B310" s="2" t="s">
        <v>633</v>
      </c>
      <c r="C310" s="2" t="s">
        <v>119</v>
      </c>
      <c r="D310" s="3" t="s">
        <v>72</v>
      </c>
      <c r="E310" s="4" t="str">
        <f>VLOOKUP(A310,[1]HML!$A$2:$D$8104,4,0)</f>
        <v>H</v>
      </c>
      <c r="F310" s="5">
        <v>64.254000000000005</v>
      </c>
    </row>
    <row r="311" spans="1:6" x14ac:dyDescent="0.3">
      <c r="A311" s="2" t="s">
        <v>634</v>
      </c>
      <c r="B311" s="2" t="s">
        <v>635</v>
      </c>
      <c r="C311" s="2" t="s">
        <v>8</v>
      </c>
      <c r="D311" s="3" t="s">
        <v>72</v>
      </c>
      <c r="E311" s="4" t="str">
        <f>VLOOKUP(A311,[1]HML!$A$2:$D$8104,4,0)</f>
        <v>L</v>
      </c>
      <c r="F311" s="5">
        <v>63.908000000000001</v>
      </c>
    </row>
    <row r="312" spans="1:6" x14ac:dyDescent="0.3">
      <c r="A312" s="2" t="s">
        <v>636</v>
      </c>
      <c r="B312" s="2" t="s">
        <v>637</v>
      </c>
      <c r="C312" s="2" t="s">
        <v>8</v>
      </c>
      <c r="D312" s="3" t="s">
        <v>72</v>
      </c>
      <c r="E312" s="4" t="str">
        <f>VLOOKUP(A312,[1]HML!$A$2:$D$8104,4,0)</f>
        <v>M</v>
      </c>
      <c r="F312" s="5">
        <v>63.65</v>
      </c>
    </row>
    <row r="313" spans="1:6" x14ac:dyDescent="0.3">
      <c r="A313" s="2" t="s">
        <v>638</v>
      </c>
      <c r="B313" s="2" t="s">
        <v>639</v>
      </c>
      <c r="C313" s="2" t="s">
        <v>8</v>
      </c>
      <c r="D313" s="3" t="s">
        <v>72</v>
      </c>
      <c r="E313" s="4" t="str">
        <f>VLOOKUP(A313,[1]HML!$A$2:$D$8104,4,0)</f>
        <v>L</v>
      </c>
      <c r="F313" s="5">
        <v>63.453000000000003</v>
      </c>
    </row>
    <row r="314" spans="1:6" x14ac:dyDescent="0.3">
      <c r="A314" s="2" t="s">
        <v>640</v>
      </c>
      <c r="B314" s="2" t="s">
        <v>641</v>
      </c>
      <c r="C314" s="2" t="s">
        <v>8</v>
      </c>
      <c r="D314" s="3" t="s">
        <v>72</v>
      </c>
      <c r="E314" s="4" t="str">
        <f>VLOOKUP(A314,[1]HML!$A$2:$D$8104,4,0)</f>
        <v>L</v>
      </c>
      <c r="F314" s="5">
        <v>63.433999999999997</v>
      </c>
    </row>
    <row r="315" spans="1:6" x14ac:dyDescent="0.3">
      <c r="A315" s="2" t="s">
        <v>642</v>
      </c>
      <c r="B315" s="2" t="s">
        <v>643</v>
      </c>
      <c r="C315" s="2" t="s">
        <v>8</v>
      </c>
      <c r="D315" s="3" t="s">
        <v>72</v>
      </c>
      <c r="E315" s="4" t="str">
        <f>VLOOKUP(A315,[1]HML!$A$2:$D$8104,4,0)</f>
        <v>M</v>
      </c>
      <c r="F315" s="5">
        <v>63.305999999999997</v>
      </c>
    </row>
    <row r="316" spans="1:6" x14ac:dyDescent="0.3">
      <c r="A316" s="2" t="s">
        <v>644</v>
      </c>
      <c r="B316" s="2" t="s">
        <v>645</v>
      </c>
      <c r="C316" s="2" t="s">
        <v>8</v>
      </c>
      <c r="D316" s="3" t="s">
        <v>72</v>
      </c>
      <c r="E316" s="4" t="str">
        <f>VLOOKUP(A316,[1]HML!$A$2:$D$8104,4,0)</f>
        <v>L</v>
      </c>
      <c r="F316" s="5">
        <v>63.18</v>
      </c>
    </row>
    <row r="317" spans="1:6" x14ac:dyDescent="0.3">
      <c r="A317" s="2" t="s">
        <v>646</v>
      </c>
      <c r="B317" s="2" t="s">
        <v>647</v>
      </c>
      <c r="C317" s="2" t="s">
        <v>8</v>
      </c>
      <c r="D317" s="3" t="s">
        <v>72</v>
      </c>
      <c r="E317" s="4" t="str">
        <f>VLOOKUP(A317,[1]HML!$A$2:$D$8104,4,0)</f>
        <v>L</v>
      </c>
      <c r="F317" s="5">
        <v>63.05</v>
      </c>
    </row>
    <row r="318" spans="1:6" x14ac:dyDescent="0.3">
      <c r="A318" s="2" t="s">
        <v>648</v>
      </c>
      <c r="B318" s="2" t="s">
        <v>649</v>
      </c>
      <c r="C318" s="2" t="s">
        <v>8</v>
      </c>
      <c r="D318" s="3" t="s">
        <v>72</v>
      </c>
      <c r="E318" s="4" t="str">
        <f>VLOOKUP(A318,[1]HML!$A$2:$D$8104,4,0)</f>
        <v>L</v>
      </c>
      <c r="F318" s="5">
        <v>62.868000000000002</v>
      </c>
    </row>
    <row r="319" spans="1:6" x14ac:dyDescent="0.3">
      <c r="A319" s="2" t="s">
        <v>650</v>
      </c>
      <c r="B319" s="2" t="s">
        <v>651</v>
      </c>
      <c r="C319" s="2" t="s">
        <v>8</v>
      </c>
      <c r="D319" s="3" t="s">
        <v>72</v>
      </c>
      <c r="E319" s="4" t="str">
        <f>VLOOKUP(A319,[1]HML!$A$2:$D$8104,4,0)</f>
        <v>L</v>
      </c>
      <c r="F319" s="5">
        <v>62.865000000000002</v>
      </c>
    </row>
    <row r="320" spans="1:6" x14ac:dyDescent="0.3">
      <c r="A320" s="2" t="s">
        <v>652</v>
      </c>
      <c r="B320" s="2" t="s">
        <v>653</v>
      </c>
      <c r="C320" s="2" t="s">
        <v>8</v>
      </c>
      <c r="D320" s="3" t="s">
        <v>72</v>
      </c>
      <c r="E320" s="4" t="str">
        <f>VLOOKUP(A320,[1]HML!$A$2:$D$8104,4,0)</f>
        <v>L</v>
      </c>
      <c r="F320" s="5">
        <v>62.411999999999999</v>
      </c>
    </row>
    <row r="321" spans="1:6" x14ac:dyDescent="0.3">
      <c r="A321" s="2" t="s">
        <v>654</v>
      </c>
      <c r="B321" s="2" t="s">
        <v>655</v>
      </c>
      <c r="C321" s="2" t="s">
        <v>8</v>
      </c>
      <c r="D321" s="3" t="s">
        <v>72</v>
      </c>
      <c r="E321" s="4" t="str">
        <f>VLOOKUP(A321,[1]HML!$A$2:$D$8104,4,0)</f>
        <v>M</v>
      </c>
      <c r="F321" s="5">
        <v>62.219000000000001</v>
      </c>
    </row>
    <row r="322" spans="1:6" x14ac:dyDescent="0.3">
      <c r="A322" s="2" t="s">
        <v>656</v>
      </c>
      <c r="B322" s="2" t="s">
        <v>657</v>
      </c>
      <c r="C322" s="2" t="s">
        <v>130</v>
      </c>
      <c r="D322" s="3" t="s">
        <v>72</v>
      </c>
      <c r="E322" s="4" t="str">
        <f>VLOOKUP(A322,[1]HML!$A$2:$D$8104,4,0)</f>
        <v>L</v>
      </c>
      <c r="F322" s="5">
        <v>62.011000000000003</v>
      </c>
    </row>
    <row r="323" spans="1:6" x14ac:dyDescent="0.3">
      <c r="A323" s="2" t="s">
        <v>658</v>
      </c>
      <c r="B323" s="2" t="s">
        <v>659</v>
      </c>
      <c r="C323" s="2" t="s">
        <v>8</v>
      </c>
      <c r="D323" s="3" t="s">
        <v>72</v>
      </c>
      <c r="E323" s="4" t="str">
        <f>VLOOKUP(A323,[1]HML!$A$2:$D$8104,4,0)</f>
        <v>M</v>
      </c>
      <c r="F323" s="5">
        <v>61.579000000000001</v>
      </c>
    </row>
    <row r="324" spans="1:6" x14ac:dyDescent="0.3">
      <c r="A324" s="2" t="s">
        <v>660</v>
      </c>
      <c r="B324" s="2" t="s">
        <v>661</v>
      </c>
      <c r="C324" s="2" t="s">
        <v>8</v>
      </c>
      <c r="D324" s="3" t="s">
        <v>72</v>
      </c>
      <c r="E324" s="4" t="str">
        <f>VLOOKUP(A324,[1]HML!$A$2:$D$8104,4,0)</f>
        <v>L</v>
      </c>
      <c r="F324" s="5">
        <v>61.576999999999998</v>
      </c>
    </row>
    <row r="325" spans="1:6" x14ac:dyDescent="0.3">
      <c r="A325" s="2" t="s">
        <v>662</v>
      </c>
      <c r="B325" s="2" t="s">
        <v>663</v>
      </c>
      <c r="C325" s="2" t="s">
        <v>8</v>
      </c>
      <c r="D325" s="3" t="s">
        <v>72</v>
      </c>
      <c r="E325" s="4" t="str">
        <f>VLOOKUP(A325,[1]HML!$A$2:$D$8104,4,0)</f>
        <v>L</v>
      </c>
      <c r="F325" s="5">
        <v>61.491999999999997</v>
      </c>
    </row>
    <row r="326" spans="1:6" x14ac:dyDescent="0.3">
      <c r="A326" s="2" t="s">
        <v>664</v>
      </c>
      <c r="B326" s="2" t="s">
        <v>665</v>
      </c>
      <c r="C326" s="2" t="s">
        <v>8</v>
      </c>
      <c r="D326" s="3" t="s">
        <v>72</v>
      </c>
      <c r="E326" s="4" t="str">
        <f>VLOOKUP(A326,[1]HML!$A$2:$D$8104,4,0)</f>
        <v>L</v>
      </c>
      <c r="F326" s="5">
        <v>61.41</v>
      </c>
    </row>
    <row r="327" spans="1:6" x14ac:dyDescent="0.3">
      <c r="A327" s="2" t="s">
        <v>666</v>
      </c>
      <c r="B327" s="2" t="s">
        <v>667</v>
      </c>
      <c r="C327" s="2" t="s">
        <v>8</v>
      </c>
      <c r="D327" s="3" t="s">
        <v>72</v>
      </c>
      <c r="E327" s="4" t="str">
        <f>VLOOKUP(A327,[1]HML!$A$2:$D$8104,4,0)</f>
        <v>H</v>
      </c>
      <c r="F327" s="5">
        <v>61.325000000000003</v>
      </c>
    </row>
    <row r="328" spans="1:6" x14ac:dyDescent="0.3">
      <c r="A328" s="2" t="s">
        <v>668</v>
      </c>
      <c r="B328" s="2" t="s">
        <v>669</v>
      </c>
      <c r="C328" s="2" t="s">
        <v>8</v>
      </c>
      <c r="D328" s="3" t="s">
        <v>72</v>
      </c>
      <c r="E328" s="4" t="str">
        <f>VLOOKUP(A328,[1]HML!$A$2:$D$8104,4,0)</f>
        <v>M</v>
      </c>
      <c r="F328" s="5">
        <v>61.093000000000004</v>
      </c>
    </row>
    <row r="329" spans="1:6" x14ac:dyDescent="0.3">
      <c r="A329" s="2" t="s">
        <v>670</v>
      </c>
      <c r="B329" s="2" t="s">
        <v>671</v>
      </c>
      <c r="C329" s="2" t="s">
        <v>130</v>
      </c>
      <c r="D329" s="3" t="s">
        <v>72</v>
      </c>
      <c r="E329" s="4" t="str">
        <f>VLOOKUP(A329,[1]HML!$A$2:$D$8104,4,0)</f>
        <v>L</v>
      </c>
      <c r="F329" s="5">
        <v>60.398000000000003</v>
      </c>
    </row>
    <row r="330" spans="1:6" x14ac:dyDescent="0.3">
      <c r="A330" s="2" t="s">
        <v>672</v>
      </c>
      <c r="B330" s="2" t="s">
        <v>673</v>
      </c>
      <c r="C330" s="2" t="s">
        <v>8</v>
      </c>
      <c r="D330" s="3" t="s">
        <v>72</v>
      </c>
      <c r="E330" s="4" t="str">
        <f>VLOOKUP(A330,[1]HML!$A$2:$D$8104,4,0)</f>
        <v>L</v>
      </c>
      <c r="F330" s="5">
        <v>60.387999999999998</v>
      </c>
    </row>
    <row r="331" spans="1:6" x14ac:dyDescent="0.3">
      <c r="A331" s="2" t="s">
        <v>674</v>
      </c>
      <c r="B331" s="2" t="s">
        <v>675</v>
      </c>
      <c r="C331" s="2" t="s">
        <v>8</v>
      </c>
      <c r="D331" s="3" t="s">
        <v>72</v>
      </c>
      <c r="E331" s="4" t="str">
        <f>VLOOKUP(A331,[1]HML!$A$2:$D$8104,4,0)</f>
        <v>L</v>
      </c>
      <c r="F331" s="5">
        <v>60.271999999999998</v>
      </c>
    </row>
    <row r="332" spans="1:6" x14ac:dyDescent="0.3">
      <c r="A332" s="2" t="s">
        <v>676</v>
      </c>
      <c r="B332" s="2" t="s">
        <v>677</v>
      </c>
      <c r="C332" s="2" t="s">
        <v>8</v>
      </c>
      <c r="D332" s="3" t="s">
        <v>72</v>
      </c>
      <c r="E332" s="4" t="str">
        <f>VLOOKUP(A332,[1]HML!$A$2:$D$8104,4,0)</f>
        <v>L</v>
      </c>
      <c r="F332" s="5">
        <v>60</v>
      </c>
    </row>
    <row r="333" spans="1:6" x14ac:dyDescent="0.3">
      <c r="A333" s="2" t="s">
        <v>678</v>
      </c>
      <c r="B333" s="2" t="s">
        <v>679</v>
      </c>
      <c r="C333" s="2" t="s">
        <v>8</v>
      </c>
      <c r="D333" s="3" t="s">
        <v>72</v>
      </c>
      <c r="E333" s="4" t="str">
        <f>VLOOKUP(A333,[1]HML!$A$2:$D$8104,4,0)</f>
        <v>L</v>
      </c>
      <c r="F333" s="5">
        <v>59.462000000000003</v>
      </c>
    </row>
    <row r="334" spans="1:6" x14ac:dyDescent="0.3">
      <c r="A334" s="2" t="s">
        <v>680</v>
      </c>
      <c r="B334" s="2" t="s">
        <v>681</v>
      </c>
      <c r="C334" s="2" t="s">
        <v>8</v>
      </c>
      <c r="D334" s="3" t="s">
        <v>72</v>
      </c>
      <c r="E334" s="4" t="str">
        <f>VLOOKUP(A334,[1]HML!$A$2:$D$8104,4,0)</f>
        <v>M</v>
      </c>
      <c r="F334" s="5">
        <v>59.392000000000003</v>
      </c>
    </row>
    <row r="335" spans="1:6" x14ac:dyDescent="0.3">
      <c r="A335" s="2" t="s">
        <v>682</v>
      </c>
      <c r="B335" s="2" t="s">
        <v>683</v>
      </c>
      <c r="C335" s="2" t="s">
        <v>8</v>
      </c>
      <c r="D335" s="3" t="s">
        <v>72</v>
      </c>
      <c r="E335" s="4" t="str">
        <f>VLOOKUP(A335,[1]HML!$A$2:$D$8104,4,0)</f>
        <v>L</v>
      </c>
      <c r="F335" s="5">
        <v>59.28</v>
      </c>
    </row>
    <row r="336" spans="1:6" x14ac:dyDescent="0.3">
      <c r="A336" s="2" t="s">
        <v>684</v>
      </c>
      <c r="B336" s="2" t="s">
        <v>685</v>
      </c>
      <c r="C336" s="2" t="s">
        <v>8</v>
      </c>
      <c r="D336" s="3" t="s">
        <v>72</v>
      </c>
      <c r="E336" s="4" t="str">
        <f>VLOOKUP(A336,[1]HML!$A$2:$D$8104,4,0)</f>
        <v>L</v>
      </c>
      <c r="F336" s="5">
        <v>59.069000000000003</v>
      </c>
    </row>
    <row r="337" spans="1:6" x14ac:dyDescent="0.3">
      <c r="A337" s="2" t="s">
        <v>686</v>
      </c>
      <c r="B337" s="2" t="s">
        <v>687</v>
      </c>
      <c r="C337" s="2" t="s">
        <v>8</v>
      </c>
      <c r="D337" s="3" t="s">
        <v>72</v>
      </c>
      <c r="E337" s="4" t="str">
        <f>VLOOKUP(A337,[1]HML!$A$2:$D$8104,4,0)</f>
        <v>L</v>
      </c>
      <c r="F337" s="5">
        <v>58.642000000000003</v>
      </c>
    </row>
    <row r="338" spans="1:6" x14ac:dyDescent="0.3">
      <c r="A338" s="2" t="s">
        <v>688</v>
      </c>
      <c r="B338" s="2" t="s">
        <v>689</v>
      </c>
      <c r="C338" s="2" t="s">
        <v>8</v>
      </c>
      <c r="D338" s="3" t="s">
        <v>72</v>
      </c>
      <c r="E338" s="4" t="str">
        <f>VLOOKUP(A338,[1]HML!$A$2:$D$8104,4,0)</f>
        <v>L</v>
      </c>
      <c r="F338" s="5">
        <v>58.607999999999997</v>
      </c>
    </row>
    <row r="339" spans="1:6" x14ac:dyDescent="0.3">
      <c r="A339" s="2" t="s">
        <v>690</v>
      </c>
      <c r="B339" s="2" t="s">
        <v>691</v>
      </c>
      <c r="C339" s="2" t="s">
        <v>8</v>
      </c>
      <c r="D339" s="3" t="s">
        <v>72</v>
      </c>
      <c r="E339" s="4" t="str">
        <f>VLOOKUP(A339,[1]HML!$A$2:$D$8104,4,0)</f>
        <v>L</v>
      </c>
      <c r="F339" s="5">
        <v>58.594000000000001</v>
      </c>
    </row>
    <row r="340" spans="1:6" x14ac:dyDescent="0.3">
      <c r="A340" s="2" t="s">
        <v>692</v>
      </c>
      <c r="B340" s="2" t="s">
        <v>693</v>
      </c>
      <c r="C340" s="2" t="s">
        <v>44</v>
      </c>
      <c r="D340" s="3" t="s">
        <v>72</v>
      </c>
      <c r="E340" s="4" t="str">
        <f>VLOOKUP(A340,[1]HML!$A$2:$D$8104,4,0)</f>
        <v>M</v>
      </c>
      <c r="F340" s="5">
        <v>58.462000000000003</v>
      </c>
    </row>
    <row r="341" spans="1:6" x14ac:dyDescent="0.3">
      <c r="A341" s="2" t="s">
        <v>694</v>
      </c>
      <c r="B341" s="2" t="s">
        <v>695</v>
      </c>
      <c r="C341" s="2" t="s">
        <v>8</v>
      </c>
      <c r="D341" s="3" t="s">
        <v>72</v>
      </c>
      <c r="E341" s="4" t="str">
        <f>VLOOKUP(A341,[1]HML!$A$2:$D$8104,4,0)</f>
        <v>L</v>
      </c>
      <c r="F341" s="5">
        <v>58.286999999999999</v>
      </c>
    </row>
    <row r="342" spans="1:6" x14ac:dyDescent="0.3">
      <c r="A342" s="2" t="s">
        <v>696</v>
      </c>
      <c r="B342" s="2" t="s">
        <v>697</v>
      </c>
      <c r="C342" s="2" t="s">
        <v>8</v>
      </c>
      <c r="D342" s="3" t="s">
        <v>72</v>
      </c>
      <c r="E342" s="4" t="str">
        <f>VLOOKUP(A342,[1]HML!$A$2:$D$8104,4,0)</f>
        <v>L</v>
      </c>
      <c r="F342" s="5">
        <v>58.247999999999998</v>
      </c>
    </row>
    <row r="343" spans="1:6" x14ac:dyDescent="0.3">
      <c r="A343" s="2" t="s">
        <v>698</v>
      </c>
      <c r="B343" s="2" t="s">
        <v>699</v>
      </c>
      <c r="C343" s="2" t="s">
        <v>130</v>
      </c>
      <c r="D343" s="3" t="s">
        <v>72</v>
      </c>
      <c r="E343" s="4" t="str">
        <f>VLOOKUP(A343,[1]HML!$A$2:$D$8104,4,0)</f>
        <v>L</v>
      </c>
      <c r="F343" s="5">
        <v>58.075000000000003</v>
      </c>
    </row>
    <row r="344" spans="1:6" x14ac:dyDescent="0.3">
      <c r="A344" s="2" t="s">
        <v>700</v>
      </c>
      <c r="B344" s="2" t="s">
        <v>701</v>
      </c>
      <c r="C344" s="2" t="s">
        <v>8</v>
      </c>
      <c r="D344" s="3" t="s">
        <v>72</v>
      </c>
      <c r="E344" s="4" t="str">
        <f>VLOOKUP(A344,[1]HML!$A$2:$D$8104,4,0)</f>
        <v>L</v>
      </c>
      <c r="F344" s="5">
        <v>57.984000000000002</v>
      </c>
    </row>
    <row r="345" spans="1:6" x14ac:dyDescent="0.3">
      <c r="A345" s="2" t="s">
        <v>702</v>
      </c>
      <c r="B345" s="2" t="s">
        <v>703</v>
      </c>
      <c r="C345" s="2" t="s">
        <v>130</v>
      </c>
      <c r="D345" s="3" t="s">
        <v>72</v>
      </c>
      <c r="E345" s="4" t="str">
        <f>VLOOKUP(A345,[1]HML!$A$2:$D$8104,4,0)</f>
        <v>L</v>
      </c>
      <c r="F345" s="5">
        <v>57.691000000000003</v>
      </c>
    </row>
    <row r="346" spans="1:6" x14ac:dyDescent="0.3">
      <c r="A346" s="2" t="s">
        <v>704</v>
      </c>
      <c r="B346" s="2" t="s">
        <v>705</v>
      </c>
      <c r="C346" s="2" t="s">
        <v>8</v>
      </c>
      <c r="D346" s="3" t="s">
        <v>72</v>
      </c>
      <c r="E346" s="4" t="str">
        <f>VLOOKUP(A346,[1]HML!$A$2:$D$8104,4,0)</f>
        <v>M</v>
      </c>
      <c r="F346" s="5">
        <v>57.292000000000002</v>
      </c>
    </row>
    <row r="347" spans="1:6" x14ac:dyDescent="0.3">
      <c r="A347" s="2" t="s">
        <v>706</v>
      </c>
      <c r="B347" s="2" t="s">
        <v>707</v>
      </c>
      <c r="C347" s="2" t="s">
        <v>130</v>
      </c>
      <c r="D347" s="3" t="s">
        <v>72</v>
      </c>
      <c r="E347" s="4" t="str">
        <f>VLOOKUP(A347,[1]HML!$A$2:$D$8104,4,0)</f>
        <v>L</v>
      </c>
      <c r="F347" s="5">
        <v>57.103000000000002</v>
      </c>
    </row>
    <row r="348" spans="1:6" x14ac:dyDescent="0.3">
      <c r="A348" s="2" t="s">
        <v>708</v>
      </c>
      <c r="B348" s="2" t="s">
        <v>709</v>
      </c>
      <c r="C348" s="2" t="s">
        <v>8</v>
      </c>
      <c r="D348" s="3" t="s">
        <v>72</v>
      </c>
      <c r="E348" s="4" t="str">
        <f>VLOOKUP(A348,[1]HML!$A$2:$D$8104,4,0)</f>
        <v>L</v>
      </c>
      <c r="F348" s="5">
        <v>57.024000000000001</v>
      </c>
    </row>
    <row r="349" spans="1:6" x14ac:dyDescent="0.3">
      <c r="A349" s="2" t="s">
        <v>710</v>
      </c>
      <c r="B349" s="2" t="s">
        <v>711</v>
      </c>
      <c r="C349" s="2" t="s">
        <v>8</v>
      </c>
      <c r="D349" s="3" t="s">
        <v>72</v>
      </c>
      <c r="E349" s="4" t="str">
        <f>VLOOKUP(A349,[1]HML!$A$2:$D$8104,4,0)</f>
        <v>L</v>
      </c>
      <c r="F349" s="5">
        <v>56.94</v>
      </c>
    </row>
    <row r="350" spans="1:6" x14ac:dyDescent="0.3">
      <c r="A350" s="2" t="s">
        <v>712</v>
      </c>
      <c r="B350" s="2" t="s">
        <v>713</v>
      </c>
      <c r="C350" s="2" t="s">
        <v>8</v>
      </c>
      <c r="D350" s="3" t="s">
        <v>72</v>
      </c>
      <c r="E350" s="4" t="str">
        <f>VLOOKUP(A350,[1]HML!$A$2:$D$8104,4,0)</f>
        <v>L</v>
      </c>
      <c r="F350" s="5">
        <v>56.7</v>
      </c>
    </row>
    <row r="351" spans="1:6" x14ac:dyDescent="0.3">
      <c r="A351" s="2" t="s">
        <v>714</v>
      </c>
      <c r="B351" s="2" t="s">
        <v>715</v>
      </c>
      <c r="C351" s="2" t="s">
        <v>8</v>
      </c>
      <c r="D351" s="3" t="s">
        <v>72</v>
      </c>
      <c r="E351" s="4" t="str">
        <f>VLOOKUP(A351,[1]HML!$A$2:$D$8104,4,0)</f>
        <v>L</v>
      </c>
      <c r="F351" s="5">
        <v>56.488</v>
      </c>
    </row>
    <row r="352" spans="1:6" x14ac:dyDescent="0.3">
      <c r="A352" s="2" t="s">
        <v>716</v>
      </c>
      <c r="B352" s="2" t="s">
        <v>717</v>
      </c>
      <c r="C352" s="2" t="s">
        <v>8</v>
      </c>
      <c r="D352" s="3" t="s">
        <v>72</v>
      </c>
      <c r="E352" s="4" t="str">
        <f>VLOOKUP(A352,[1]HML!$A$2:$D$8104,4,0)</f>
        <v>L</v>
      </c>
      <c r="F352" s="5">
        <v>56.381999999999998</v>
      </c>
    </row>
    <row r="353" spans="1:6" x14ac:dyDescent="0.3">
      <c r="A353" s="2" t="s">
        <v>718</v>
      </c>
      <c r="B353" s="2" t="s">
        <v>719</v>
      </c>
      <c r="C353" s="2" t="s">
        <v>8</v>
      </c>
      <c r="D353" s="3" t="s">
        <v>72</v>
      </c>
      <c r="E353" s="4" t="str">
        <f>VLOOKUP(A353,[1]HML!$A$2:$D$8104,4,0)</f>
        <v>L</v>
      </c>
      <c r="F353" s="5">
        <v>56.295000000000002</v>
      </c>
    </row>
    <row r="354" spans="1:6" x14ac:dyDescent="0.3">
      <c r="A354" s="2" t="s">
        <v>720</v>
      </c>
      <c r="B354" s="2" t="s">
        <v>721</v>
      </c>
      <c r="C354" s="2" t="s">
        <v>8</v>
      </c>
      <c r="D354" s="3" t="s">
        <v>72</v>
      </c>
      <c r="E354" s="4" t="str">
        <f>VLOOKUP(A354,[1]HML!$A$2:$D$8104,4,0)</f>
        <v>L</v>
      </c>
      <c r="F354" s="5">
        <v>56.139000000000003</v>
      </c>
    </row>
    <row r="355" spans="1:6" x14ac:dyDescent="0.3">
      <c r="A355" s="2" t="s">
        <v>722</v>
      </c>
      <c r="B355" s="2" t="s">
        <v>723</v>
      </c>
      <c r="C355" s="2" t="s">
        <v>8</v>
      </c>
      <c r="D355" s="3" t="s">
        <v>72</v>
      </c>
      <c r="E355" s="4" t="str">
        <f>VLOOKUP(A355,[1]HML!$A$2:$D$8104,4,0)</f>
        <v>L</v>
      </c>
      <c r="F355" s="5">
        <v>55.9</v>
      </c>
    </row>
    <row r="356" spans="1:6" x14ac:dyDescent="0.3">
      <c r="A356" s="2" t="s">
        <v>724</v>
      </c>
      <c r="B356" s="2" t="s">
        <v>725</v>
      </c>
      <c r="C356" s="2" t="s">
        <v>8</v>
      </c>
      <c r="D356" s="3" t="s">
        <v>72</v>
      </c>
      <c r="E356" s="4" t="str">
        <f>VLOOKUP(A356,[1]HML!$A$2:$D$8104,4,0)</f>
        <v>L</v>
      </c>
      <c r="F356" s="5">
        <v>55.683</v>
      </c>
    </row>
    <row r="357" spans="1:6" x14ac:dyDescent="0.3">
      <c r="A357" s="2" t="s">
        <v>726</v>
      </c>
      <c r="B357" s="2" t="s">
        <v>727</v>
      </c>
      <c r="C357" s="2" t="s">
        <v>8</v>
      </c>
      <c r="D357" s="3" t="s">
        <v>72</v>
      </c>
      <c r="E357" s="4" t="str">
        <f>VLOOKUP(A357,[1]HML!$A$2:$D$8104,4,0)</f>
        <v>L</v>
      </c>
      <c r="F357" s="5">
        <v>55.55</v>
      </c>
    </row>
    <row r="358" spans="1:6" x14ac:dyDescent="0.3">
      <c r="A358" s="2" t="s">
        <v>728</v>
      </c>
      <c r="B358" s="2" t="s">
        <v>729</v>
      </c>
      <c r="C358" s="2" t="s">
        <v>8</v>
      </c>
      <c r="D358" s="3" t="s">
        <v>72</v>
      </c>
      <c r="E358" s="4" t="str">
        <f>VLOOKUP(A358,[1]HML!$A$2:$D$8104,4,0)</f>
        <v>L</v>
      </c>
      <c r="F358" s="5">
        <v>55.515999999999998</v>
      </c>
    </row>
    <row r="359" spans="1:6" x14ac:dyDescent="0.3">
      <c r="A359" s="2" t="s">
        <v>730</v>
      </c>
      <c r="B359" s="2" t="s">
        <v>731</v>
      </c>
      <c r="C359" s="2" t="s">
        <v>8</v>
      </c>
      <c r="D359" s="3" t="s">
        <v>72</v>
      </c>
      <c r="E359" s="4" t="str">
        <f>VLOOKUP(A359,[1]HML!$A$2:$D$8104,4,0)</f>
        <v>M</v>
      </c>
      <c r="F359" s="5">
        <v>55.332000000000001</v>
      </c>
    </row>
    <row r="360" spans="1:6" x14ac:dyDescent="0.3">
      <c r="A360" s="2" t="s">
        <v>732</v>
      </c>
      <c r="B360" s="2" t="s">
        <v>733</v>
      </c>
      <c r="C360" s="2" t="s">
        <v>8</v>
      </c>
      <c r="D360" s="3" t="s">
        <v>72</v>
      </c>
      <c r="E360" s="4" t="str">
        <f>VLOOKUP(A360,[1]HML!$A$2:$D$8104,4,0)</f>
        <v>M</v>
      </c>
      <c r="F360" s="5">
        <v>55.279000000000003</v>
      </c>
    </row>
    <row r="361" spans="1:6" x14ac:dyDescent="0.3">
      <c r="A361" s="2" t="s">
        <v>734</v>
      </c>
      <c r="B361" s="2" t="s">
        <v>735</v>
      </c>
      <c r="C361" s="2" t="s">
        <v>8</v>
      </c>
      <c r="D361" s="3" t="s">
        <v>72</v>
      </c>
      <c r="E361" s="4" t="str">
        <f>VLOOKUP(A361,[1]HML!$A$2:$D$8104,4,0)</f>
        <v>M</v>
      </c>
      <c r="F361" s="5">
        <v>54.54</v>
      </c>
    </row>
    <row r="362" spans="1:6" x14ac:dyDescent="0.3">
      <c r="A362" s="2" t="s">
        <v>736</v>
      </c>
      <c r="B362" s="2" t="s">
        <v>737</v>
      </c>
      <c r="C362" s="2" t="s">
        <v>8</v>
      </c>
      <c r="D362" s="3" t="s">
        <v>72</v>
      </c>
      <c r="E362" s="4" t="str">
        <f>VLOOKUP(A362,[1]HML!$A$2:$D$8104,4,0)</f>
        <v>L</v>
      </c>
      <c r="F362" s="5">
        <v>54.54</v>
      </c>
    </row>
    <row r="363" spans="1:6" x14ac:dyDescent="0.3">
      <c r="A363" s="2" t="s">
        <v>738</v>
      </c>
      <c r="B363" s="2" t="s">
        <v>739</v>
      </c>
      <c r="C363" s="2" t="s">
        <v>8</v>
      </c>
      <c r="D363" s="3" t="s">
        <v>72</v>
      </c>
      <c r="E363" s="4" t="str">
        <f>VLOOKUP(A363,[1]HML!$A$2:$D$8104,4,0)</f>
        <v>L</v>
      </c>
      <c r="F363" s="5">
        <v>54.54</v>
      </c>
    </row>
    <row r="364" spans="1:6" x14ac:dyDescent="0.3">
      <c r="A364" s="2" t="s">
        <v>740</v>
      </c>
      <c r="B364" s="2" t="s">
        <v>741</v>
      </c>
      <c r="C364" s="2" t="s">
        <v>8</v>
      </c>
      <c r="D364" s="3" t="s">
        <v>72</v>
      </c>
      <c r="E364" s="4" t="str">
        <f>VLOOKUP(A364,[1]HML!$A$2:$D$8104,4,0)</f>
        <v>L</v>
      </c>
      <c r="F364" s="5">
        <v>54.442</v>
      </c>
    </row>
    <row r="365" spans="1:6" x14ac:dyDescent="0.3">
      <c r="A365" s="2" t="s">
        <v>742</v>
      </c>
      <c r="B365" s="2" t="s">
        <v>743</v>
      </c>
      <c r="C365" s="2" t="s">
        <v>8</v>
      </c>
      <c r="D365" s="3" t="s">
        <v>72</v>
      </c>
      <c r="E365" s="4" t="str">
        <f>VLOOKUP(A365,[1]HML!$A$2:$D$8104,4,0)</f>
        <v>L</v>
      </c>
      <c r="F365" s="5">
        <v>54.442</v>
      </c>
    </row>
    <row r="366" spans="1:6" x14ac:dyDescent="0.3">
      <c r="A366" s="2" t="s">
        <v>744</v>
      </c>
      <c r="B366" s="2" t="s">
        <v>745</v>
      </c>
      <c r="C366" s="2" t="s">
        <v>8</v>
      </c>
      <c r="D366" s="3" t="s">
        <v>72</v>
      </c>
      <c r="E366" s="4" t="str">
        <f>VLOOKUP(A366,[1]HML!$A$2:$D$8104,4,0)</f>
        <v>L</v>
      </c>
      <c r="F366" s="5">
        <v>54.442</v>
      </c>
    </row>
    <row r="367" spans="1:6" x14ac:dyDescent="0.3">
      <c r="A367" s="2" t="s">
        <v>746</v>
      </c>
      <c r="B367" s="2" t="s">
        <v>747</v>
      </c>
      <c r="C367" s="2" t="s">
        <v>8</v>
      </c>
      <c r="D367" s="3" t="s">
        <v>72</v>
      </c>
      <c r="E367" s="4" t="str">
        <f>VLOOKUP(A367,[1]HML!$A$2:$D$8104,4,0)</f>
        <v>L</v>
      </c>
      <c r="F367" s="5">
        <v>54.442</v>
      </c>
    </row>
    <row r="368" spans="1:6" x14ac:dyDescent="0.3">
      <c r="A368" s="2" t="s">
        <v>748</v>
      </c>
      <c r="B368" s="2" t="s">
        <v>749</v>
      </c>
      <c r="C368" s="2" t="s">
        <v>8</v>
      </c>
      <c r="D368" s="3" t="s">
        <v>72</v>
      </c>
      <c r="E368" s="4" t="str">
        <f>VLOOKUP(A368,[1]HML!$A$2:$D$8104,4,0)</f>
        <v>H</v>
      </c>
      <c r="F368" s="5">
        <v>54.429000000000002</v>
      </c>
    </row>
    <row r="369" spans="1:6" x14ac:dyDescent="0.3">
      <c r="A369" s="2" t="s">
        <v>750</v>
      </c>
      <c r="B369" s="2" t="s">
        <v>751</v>
      </c>
      <c r="C369" s="2" t="s">
        <v>8</v>
      </c>
      <c r="D369" s="3" t="s">
        <v>72</v>
      </c>
      <c r="E369" s="4" t="str">
        <f>VLOOKUP(A369,[1]HML!$A$2:$D$8104,4,0)</f>
        <v>H</v>
      </c>
      <c r="F369" s="5">
        <v>54.18</v>
      </c>
    </row>
    <row r="370" spans="1:6" x14ac:dyDescent="0.3">
      <c r="A370" s="2" t="s">
        <v>752</v>
      </c>
      <c r="B370" s="2" t="s">
        <v>753</v>
      </c>
      <c r="C370" s="2" t="s">
        <v>8</v>
      </c>
      <c r="D370" s="3" t="s">
        <v>72</v>
      </c>
      <c r="E370" s="4" t="str">
        <f>VLOOKUP(A370,[1]HML!$A$2:$D$8104,4,0)</f>
        <v>M</v>
      </c>
      <c r="F370" s="5">
        <v>54.110999999999997</v>
      </c>
    </row>
    <row r="371" spans="1:6" x14ac:dyDescent="0.3">
      <c r="A371" s="2" t="s">
        <v>754</v>
      </c>
      <c r="B371" s="2" t="s">
        <v>755</v>
      </c>
      <c r="C371" s="2" t="s">
        <v>8</v>
      </c>
      <c r="D371" s="3" t="s">
        <v>72</v>
      </c>
      <c r="E371" s="4" t="str">
        <f>VLOOKUP(A371,[1]HML!$A$2:$D$8104,4,0)</f>
        <v>L</v>
      </c>
      <c r="F371" s="5">
        <v>53.975999999999999</v>
      </c>
    </row>
    <row r="372" spans="1:6" x14ac:dyDescent="0.3">
      <c r="A372" s="2" t="s">
        <v>756</v>
      </c>
      <c r="B372" s="2" t="s">
        <v>757</v>
      </c>
      <c r="C372" s="2" t="s">
        <v>8</v>
      </c>
      <c r="D372" s="3" t="s">
        <v>72</v>
      </c>
      <c r="E372" s="4" t="str">
        <f>VLOOKUP(A372,[1]HML!$A$2:$D$8104,4,0)</f>
        <v>L</v>
      </c>
      <c r="F372" s="5">
        <v>53.576999999999998</v>
      </c>
    </row>
    <row r="373" spans="1:6" x14ac:dyDescent="0.3">
      <c r="A373" s="2" t="s">
        <v>758</v>
      </c>
      <c r="B373" s="2" t="s">
        <v>759</v>
      </c>
      <c r="C373" s="2" t="s">
        <v>130</v>
      </c>
      <c r="D373" s="3" t="s">
        <v>72</v>
      </c>
      <c r="E373" s="4" t="str">
        <f>VLOOKUP(A373,[1]HML!$A$2:$D$8104,4,0)</f>
        <v>M</v>
      </c>
      <c r="F373" s="5">
        <v>53.53</v>
      </c>
    </row>
    <row r="374" spans="1:6" x14ac:dyDescent="0.3">
      <c r="A374" s="2" t="s">
        <v>760</v>
      </c>
      <c r="B374" s="2" t="s">
        <v>761</v>
      </c>
      <c r="C374" s="2" t="s">
        <v>130</v>
      </c>
      <c r="D374" s="3" t="s">
        <v>72</v>
      </c>
      <c r="E374" s="4" t="str">
        <f>VLOOKUP(A374,[1]HML!$A$2:$D$8104,4,0)</f>
        <v>M</v>
      </c>
      <c r="F374" s="5">
        <v>53.055</v>
      </c>
    </row>
    <row r="375" spans="1:6" x14ac:dyDescent="0.3">
      <c r="A375" s="2" t="s">
        <v>762</v>
      </c>
      <c r="B375" s="2" t="s">
        <v>763</v>
      </c>
      <c r="C375" s="2" t="s">
        <v>8</v>
      </c>
      <c r="D375" s="3" t="s">
        <v>72</v>
      </c>
      <c r="E375" s="4" t="str">
        <f>VLOOKUP(A375,[1]HML!$A$2:$D$8104,4,0)</f>
        <v>L</v>
      </c>
      <c r="F375" s="5">
        <v>53</v>
      </c>
    </row>
    <row r="376" spans="1:6" x14ac:dyDescent="0.3">
      <c r="A376" s="2" t="s">
        <v>764</v>
      </c>
      <c r="B376" s="2" t="s">
        <v>765</v>
      </c>
      <c r="C376" s="2" t="s">
        <v>8</v>
      </c>
      <c r="D376" s="3" t="s">
        <v>72</v>
      </c>
      <c r="E376" s="4" t="str">
        <f>VLOOKUP(A376,[1]HML!$A$2:$D$8104,4,0)</f>
        <v>L</v>
      </c>
      <c r="F376" s="5">
        <v>52.948999999999998</v>
      </c>
    </row>
    <row r="377" spans="1:6" x14ac:dyDescent="0.3">
      <c r="A377" s="2" t="s">
        <v>766</v>
      </c>
      <c r="B377" s="2" t="s">
        <v>767</v>
      </c>
      <c r="C377" s="2" t="s">
        <v>8</v>
      </c>
      <c r="D377" s="3" t="s">
        <v>72</v>
      </c>
      <c r="E377" s="4" t="str">
        <f>VLOOKUP(A377,[1]HML!$A$2:$D$8104,4,0)</f>
        <v>L</v>
      </c>
      <c r="F377" s="5">
        <v>52.459000000000003</v>
      </c>
    </row>
    <row r="378" spans="1:6" x14ac:dyDescent="0.3">
      <c r="A378" s="2" t="s">
        <v>768</v>
      </c>
      <c r="B378" s="2" t="s">
        <v>769</v>
      </c>
      <c r="C378" s="2" t="s">
        <v>8</v>
      </c>
      <c r="D378" s="3" t="s">
        <v>72</v>
      </c>
      <c r="E378" s="4" t="str">
        <f>VLOOKUP(A378,[1]HML!$A$2:$D$8104,4,0)</f>
        <v>L</v>
      </c>
      <c r="F378" s="5">
        <v>52.26</v>
      </c>
    </row>
    <row r="379" spans="1:6" x14ac:dyDescent="0.3">
      <c r="A379" s="2" t="s">
        <v>770</v>
      </c>
      <c r="B379" s="2" t="s">
        <v>771</v>
      </c>
      <c r="C379" s="2" t="s">
        <v>8</v>
      </c>
      <c r="D379" s="3" t="s">
        <v>72</v>
      </c>
      <c r="E379" s="4" t="str">
        <f>VLOOKUP(A379,[1]HML!$A$2:$D$8104,4,0)</f>
        <v>M</v>
      </c>
      <c r="F379" s="5">
        <v>52.100999999999999</v>
      </c>
    </row>
    <row r="380" spans="1:6" x14ac:dyDescent="0.3">
      <c r="A380" s="2" t="s">
        <v>772</v>
      </c>
      <c r="B380" s="2" t="s">
        <v>773</v>
      </c>
      <c r="C380" s="2" t="s">
        <v>8</v>
      </c>
      <c r="D380" s="3" t="s">
        <v>72</v>
      </c>
      <c r="E380" s="4" t="str">
        <f>VLOOKUP(A380,[1]HML!$A$2:$D$8104,4,0)</f>
        <v>L</v>
      </c>
      <c r="F380" s="5">
        <v>52.042000000000002</v>
      </c>
    </row>
    <row r="381" spans="1:6" x14ac:dyDescent="0.3">
      <c r="A381" s="2" t="s">
        <v>774</v>
      </c>
      <c r="B381" s="2" t="s">
        <v>775</v>
      </c>
      <c r="C381" s="2" t="s">
        <v>8</v>
      </c>
      <c r="D381" s="3" t="s">
        <v>72</v>
      </c>
      <c r="E381" s="4" t="str">
        <f>VLOOKUP(A381,[1]HML!$A$2:$D$8104,4,0)</f>
        <v>L</v>
      </c>
      <c r="F381" s="5">
        <v>51.893999999999998</v>
      </c>
    </row>
    <row r="382" spans="1:6" x14ac:dyDescent="0.3">
      <c r="A382" s="2" t="s">
        <v>776</v>
      </c>
      <c r="B382" s="2" t="s">
        <v>777</v>
      </c>
      <c r="C382" s="2" t="s">
        <v>8</v>
      </c>
      <c r="D382" s="3" t="s">
        <v>72</v>
      </c>
      <c r="E382" s="4" t="str">
        <f>VLOOKUP(A382,[1]HML!$A$2:$D$8104,4,0)</f>
        <v>L</v>
      </c>
      <c r="F382" s="5">
        <v>51.38</v>
      </c>
    </row>
    <row r="383" spans="1:6" x14ac:dyDescent="0.3">
      <c r="A383" s="2" t="s">
        <v>778</v>
      </c>
      <c r="B383" s="2" t="s">
        <v>779</v>
      </c>
      <c r="C383" s="2" t="s">
        <v>8</v>
      </c>
      <c r="D383" s="3" t="s">
        <v>72</v>
      </c>
      <c r="E383" s="4" t="str">
        <f>VLOOKUP(A383,[1]HML!$A$2:$D$8104,4,0)</f>
        <v>L</v>
      </c>
      <c r="F383" s="5">
        <v>51.164999999999999</v>
      </c>
    </row>
    <row r="384" spans="1:6" x14ac:dyDescent="0.3">
      <c r="A384" s="2" t="s">
        <v>780</v>
      </c>
      <c r="B384" s="2" t="s">
        <v>781</v>
      </c>
      <c r="C384" s="2" t="s">
        <v>8</v>
      </c>
      <c r="D384" s="3" t="s">
        <v>72</v>
      </c>
      <c r="E384" s="4" t="str">
        <f>VLOOKUP(A384,[1]HML!$A$2:$D$8104,4,0)</f>
        <v>L</v>
      </c>
      <c r="F384" s="5">
        <v>51.161000000000001</v>
      </c>
    </row>
    <row r="385" spans="1:6" x14ac:dyDescent="0.3">
      <c r="A385" s="2" t="s">
        <v>782</v>
      </c>
      <c r="B385" s="2" t="s">
        <v>783</v>
      </c>
      <c r="C385" s="2" t="s">
        <v>8</v>
      </c>
      <c r="D385" s="3" t="s">
        <v>72</v>
      </c>
      <c r="E385" s="4" t="str">
        <f>VLOOKUP(A385,[1]HML!$A$2:$D$8104,4,0)</f>
        <v>L</v>
      </c>
      <c r="F385" s="5">
        <v>51.017000000000003</v>
      </c>
    </row>
    <row r="386" spans="1:6" x14ac:dyDescent="0.3">
      <c r="A386" s="2" t="s">
        <v>784</v>
      </c>
      <c r="B386" s="2" t="s">
        <v>785</v>
      </c>
      <c r="C386" s="2" t="s">
        <v>8</v>
      </c>
      <c r="D386" s="3" t="s">
        <v>72</v>
      </c>
      <c r="E386" s="4" t="str">
        <f>VLOOKUP(A386,[1]HML!$A$2:$D$8104,4,0)</f>
        <v>M</v>
      </c>
      <c r="F386" s="5">
        <v>50.808999999999997</v>
      </c>
    </row>
    <row r="387" spans="1:6" x14ac:dyDescent="0.3">
      <c r="A387" s="2" t="s">
        <v>786</v>
      </c>
      <c r="B387" s="2" t="s">
        <v>787</v>
      </c>
      <c r="C387" s="2" t="s">
        <v>8</v>
      </c>
      <c r="D387" s="3" t="s">
        <v>72</v>
      </c>
      <c r="E387" s="4" t="str">
        <f>VLOOKUP(A387,[1]HML!$A$2:$D$8104,4,0)</f>
        <v>L</v>
      </c>
      <c r="F387" s="5">
        <v>50.600999999999999</v>
      </c>
    </row>
    <row r="388" spans="1:6" x14ac:dyDescent="0.3">
      <c r="A388" s="2" t="s">
        <v>788</v>
      </c>
      <c r="B388" s="2" t="s">
        <v>789</v>
      </c>
      <c r="C388" s="2" t="s">
        <v>8</v>
      </c>
      <c r="D388" s="3" t="s">
        <v>72</v>
      </c>
      <c r="E388" s="4" t="str">
        <f>VLOOKUP(A388,[1]HML!$A$2:$D$8104,4,0)</f>
        <v>M</v>
      </c>
      <c r="F388" s="5">
        <v>50.5</v>
      </c>
    </row>
    <row r="389" spans="1:6" x14ac:dyDescent="0.3">
      <c r="A389" s="2" t="s">
        <v>790</v>
      </c>
      <c r="B389" s="2" t="s">
        <v>791</v>
      </c>
      <c r="C389" s="2" t="s">
        <v>8</v>
      </c>
      <c r="D389" s="3" t="s">
        <v>72</v>
      </c>
      <c r="E389" s="4" t="str">
        <f>VLOOKUP(A389,[1]HML!$A$2:$D$8104,4,0)</f>
        <v>L</v>
      </c>
      <c r="F389" s="5">
        <v>50.418999999999997</v>
      </c>
    </row>
    <row r="390" spans="1:6" x14ac:dyDescent="0.3">
      <c r="A390" s="2" t="s">
        <v>792</v>
      </c>
      <c r="B390" s="2" t="s">
        <v>793</v>
      </c>
      <c r="C390" s="2" t="s">
        <v>8</v>
      </c>
      <c r="D390" s="3" t="s">
        <v>72</v>
      </c>
      <c r="E390" s="4" t="str">
        <f>VLOOKUP(A390,[1]HML!$A$2:$D$8104,4,0)</f>
        <v>M</v>
      </c>
      <c r="F390" s="5">
        <v>50.22</v>
      </c>
    </row>
    <row r="391" spans="1:6" x14ac:dyDescent="0.3">
      <c r="A391" s="2" t="s">
        <v>794</v>
      </c>
      <c r="B391" s="2" t="s">
        <v>795</v>
      </c>
      <c r="C391" s="2" t="s">
        <v>8</v>
      </c>
      <c r="D391" s="3" t="s">
        <v>72</v>
      </c>
      <c r="E391" s="4" t="str">
        <f>VLOOKUP(A391,[1]HML!$A$2:$D$8104,4,0)</f>
        <v>L</v>
      </c>
      <c r="F391" s="5">
        <v>49.655000000000001</v>
      </c>
    </row>
    <row r="392" spans="1:6" x14ac:dyDescent="0.3">
      <c r="A392" s="2" t="s">
        <v>796</v>
      </c>
      <c r="B392" s="2" t="s">
        <v>797</v>
      </c>
      <c r="C392" s="2" t="s">
        <v>8</v>
      </c>
      <c r="D392" s="3" t="s">
        <v>72</v>
      </c>
      <c r="E392" s="4" t="str">
        <f>VLOOKUP(A392,[1]HML!$A$2:$D$8104,4,0)</f>
        <v>L</v>
      </c>
      <c r="F392" s="5">
        <v>49.651000000000003</v>
      </c>
    </row>
    <row r="393" spans="1:6" x14ac:dyDescent="0.3">
      <c r="A393" s="2" t="s">
        <v>798</v>
      </c>
      <c r="B393" s="2" t="s">
        <v>799</v>
      </c>
      <c r="C393" s="2" t="s">
        <v>8</v>
      </c>
      <c r="D393" s="3" t="s">
        <v>72</v>
      </c>
      <c r="E393" s="4" t="str">
        <f>VLOOKUP(A393,[1]HML!$A$2:$D$8104,4,0)</f>
        <v>L</v>
      </c>
      <c r="F393" s="5">
        <v>49.545000000000002</v>
      </c>
    </row>
    <row r="394" spans="1:6" x14ac:dyDescent="0.3">
      <c r="A394" s="2" t="s">
        <v>800</v>
      </c>
      <c r="B394" s="2" t="s">
        <v>801</v>
      </c>
      <c r="C394" s="2" t="s">
        <v>8</v>
      </c>
      <c r="D394" s="3" t="s">
        <v>72</v>
      </c>
      <c r="E394" s="4" t="str">
        <f>VLOOKUP(A394,[1]HML!$A$2:$D$8104,4,0)</f>
        <v>L</v>
      </c>
      <c r="F394" s="5">
        <v>49.475000000000001</v>
      </c>
    </row>
    <row r="395" spans="1:6" x14ac:dyDescent="0.3">
      <c r="A395" s="2" t="s">
        <v>802</v>
      </c>
      <c r="B395" s="2" t="s">
        <v>803</v>
      </c>
      <c r="C395" s="2" t="s">
        <v>8</v>
      </c>
      <c r="D395" s="3" t="s">
        <v>72</v>
      </c>
      <c r="E395" s="4" t="str">
        <f>VLOOKUP(A395,[1]HML!$A$2:$D$8104,4,0)</f>
        <v>L</v>
      </c>
      <c r="F395" s="5">
        <v>49.055999999999997</v>
      </c>
    </row>
    <row r="396" spans="1:6" x14ac:dyDescent="0.3">
      <c r="A396" s="2" t="s">
        <v>804</v>
      </c>
      <c r="B396" s="2" t="s">
        <v>805</v>
      </c>
      <c r="C396" s="2" t="s">
        <v>8</v>
      </c>
      <c r="D396" s="3" t="s">
        <v>72</v>
      </c>
      <c r="E396" s="4" t="str">
        <f>VLOOKUP(A396,[1]HML!$A$2:$D$8104,4,0)</f>
        <v>L</v>
      </c>
      <c r="F396" s="5">
        <v>48.656999999999996</v>
      </c>
    </row>
    <row r="397" spans="1:6" x14ac:dyDescent="0.3">
      <c r="A397" s="2" t="s">
        <v>806</v>
      </c>
      <c r="B397" s="2" t="s">
        <v>807</v>
      </c>
      <c r="C397" s="2" t="s">
        <v>8</v>
      </c>
      <c r="D397" s="3" t="s">
        <v>72</v>
      </c>
      <c r="E397" s="4" t="str">
        <f>VLOOKUP(A397,[1]HML!$A$2:$D$8104,4,0)</f>
        <v>L</v>
      </c>
      <c r="F397" s="5">
        <v>48.606000000000002</v>
      </c>
    </row>
    <row r="398" spans="1:6" x14ac:dyDescent="0.3">
      <c r="A398" s="2" t="s">
        <v>808</v>
      </c>
      <c r="B398" s="2" t="s">
        <v>809</v>
      </c>
      <c r="C398" s="2" t="s">
        <v>44</v>
      </c>
      <c r="D398" s="3" t="s">
        <v>72</v>
      </c>
      <c r="E398" s="4" t="str">
        <f>VLOOKUP(A398,[1]HML!$A$2:$D$8104,4,0)</f>
        <v>H</v>
      </c>
      <c r="F398" s="5">
        <v>48.423999999999999</v>
      </c>
    </row>
    <row r="399" spans="1:6" x14ac:dyDescent="0.3">
      <c r="A399" s="2" t="s">
        <v>810</v>
      </c>
      <c r="B399" s="2" t="s">
        <v>811</v>
      </c>
      <c r="C399" s="2" t="s">
        <v>8</v>
      </c>
      <c r="D399" s="3" t="s">
        <v>72</v>
      </c>
      <c r="E399" s="4" t="str">
        <f>VLOOKUP(A399,[1]HML!$A$2:$D$8104,4,0)</f>
        <v>L</v>
      </c>
      <c r="F399" s="5">
        <v>48.29</v>
      </c>
    </row>
    <row r="400" spans="1:6" x14ac:dyDescent="0.3">
      <c r="A400" s="2" t="s">
        <v>812</v>
      </c>
      <c r="B400" s="2" t="s">
        <v>813</v>
      </c>
      <c r="C400" s="2" t="s">
        <v>8</v>
      </c>
      <c r="D400" s="3" t="s">
        <v>72</v>
      </c>
      <c r="E400" s="4" t="str">
        <f>VLOOKUP(A400,[1]HML!$A$2:$D$8104,4,0)</f>
        <v>H</v>
      </c>
      <c r="F400" s="5">
        <v>48.228999999999999</v>
      </c>
    </row>
    <row r="401" spans="1:6" x14ac:dyDescent="0.3">
      <c r="A401" s="2" t="s">
        <v>814</v>
      </c>
      <c r="B401" s="2" t="s">
        <v>815</v>
      </c>
      <c r="C401" s="2" t="s">
        <v>130</v>
      </c>
      <c r="D401" s="3" t="s">
        <v>72</v>
      </c>
      <c r="E401" s="4" t="str">
        <f>VLOOKUP(A401,[1]HML!$A$2:$D$8104,4,0)</f>
        <v>M</v>
      </c>
      <c r="F401" s="5">
        <v>48.1</v>
      </c>
    </row>
    <row r="402" spans="1:6" x14ac:dyDescent="0.3">
      <c r="A402" s="2" t="s">
        <v>816</v>
      </c>
      <c r="B402" s="2" t="s">
        <v>817</v>
      </c>
      <c r="C402" s="2" t="s">
        <v>8</v>
      </c>
      <c r="D402" s="3" t="s">
        <v>72</v>
      </c>
      <c r="E402" s="4" t="str">
        <f>VLOOKUP(A402,[1]HML!$A$2:$D$8104,4,0)</f>
        <v>M</v>
      </c>
      <c r="F402" s="5">
        <v>48.012</v>
      </c>
    </row>
    <row r="403" spans="1:6" x14ac:dyDescent="0.3">
      <c r="A403" s="2" t="s">
        <v>818</v>
      </c>
      <c r="B403" s="2" t="s">
        <v>819</v>
      </c>
      <c r="C403" s="2" t="s">
        <v>8</v>
      </c>
      <c r="D403" s="3" t="s">
        <v>72</v>
      </c>
      <c r="E403" s="4" t="str">
        <f>VLOOKUP(A403,[1]HML!$A$2:$D$8104,4,0)</f>
        <v>M</v>
      </c>
      <c r="F403" s="5">
        <v>47.893000000000001</v>
      </c>
    </row>
    <row r="404" spans="1:6" x14ac:dyDescent="0.3">
      <c r="A404" s="2" t="s">
        <v>820</v>
      </c>
      <c r="B404" s="2" t="s">
        <v>821</v>
      </c>
      <c r="C404" s="2" t="s">
        <v>8</v>
      </c>
      <c r="D404" s="3" t="s">
        <v>72</v>
      </c>
      <c r="E404" s="4" t="str">
        <f>VLOOKUP(A404,[1]HML!$A$2:$D$8104,4,0)</f>
        <v>M</v>
      </c>
      <c r="F404" s="5">
        <v>47.795000000000002</v>
      </c>
    </row>
    <row r="405" spans="1:6" x14ac:dyDescent="0.3">
      <c r="A405" s="2" t="s">
        <v>822</v>
      </c>
      <c r="B405" s="2" t="s">
        <v>823</v>
      </c>
      <c r="C405" s="2" t="s">
        <v>8</v>
      </c>
      <c r="D405" s="3" t="s">
        <v>72</v>
      </c>
      <c r="E405" s="4" t="str">
        <f>VLOOKUP(A405,[1]HML!$A$2:$D$8104,4,0)</f>
        <v>L</v>
      </c>
      <c r="F405" s="5">
        <v>47.765000000000001</v>
      </c>
    </row>
    <row r="406" spans="1:6" x14ac:dyDescent="0.3">
      <c r="A406" s="2" t="s">
        <v>824</v>
      </c>
      <c r="B406" s="2" t="s">
        <v>825</v>
      </c>
      <c r="C406" s="2" t="s">
        <v>130</v>
      </c>
      <c r="D406" s="3" t="s">
        <v>72</v>
      </c>
      <c r="E406" s="4" t="str">
        <f>VLOOKUP(A406,[1]HML!$A$2:$D$8104,4,0)</f>
        <v>L</v>
      </c>
      <c r="F406" s="5">
        <v>47.595999999999997</v>
      </c>
    </row>
    <row r="407" spans="1:6" x14ac:dyDescent="0.3">
      <c r="A407" s="2" t="s">
        <v>826</v>
      </c>
      <c r="B407" s="2" t="s">
        <v>827</v>
      </c>
      <c r="C407" s="2" t="s">
        <v>8</v>
      </c>
      <c r="D407" s="3" t="s">
        <v>72</v>
      </c>
      <c r="E407" s="4" t="str">
        <f>VLOOKUP(A407,[1]HML!$A$2:$D$8104,4,0)</f>
        <v>L</v>
      </c>
      <c r="F407" s="5">
        <v>47.551000000000002</v>
      </c>
    </row>
    <row r="408" spans="1:6" x14ac:dyDescent="0.3">
      <c r="A408" s="2" t="s">
        <v>828</v>
      </c>
      <c r="B408" s="2" t="s">
        <v>829</v>
      </c>
      <c r="C408" s="2" t="s">
        <v>130</v>
      </c>
      <c r="D408" s="3" t="s">
        <v>72</v>
      </c>
      <c r="E408" s="4" t="str">
        <f>VLOOKUP(A408,[1]HML!$A$2:$D$8104,4,0)</f>
        <v>L</v>
      </c>
      <c r="F408" s="5">
        <v>47.47</v>
      </c>
    </row>
    <row r="409" spans="1:6" x14ac:dyDescent="0.3">
      <c r="A409" s="2" t="s">
        <v>830</v>
      </c>
      <c r="B409" s="2" t="s">
        <v>831</v>
      </c>
      <c r="C409" s="2" t="s">
        <v>8</v>
      </c>
      <c r="D409" s="3" t="s">
        <v>72</v>
      </c>
      <c r="E409" s="4" t="str">
        <f>VLOOKUP(A409,[1]HML!$A$2:$D$8104,4,0)</f>
        <v>L</v>
      </c>
      <c r="F409" s="5">
        <v>47.325000000000003</v>
      </c>
    </row>
    <row r="410" spans="1:6" x14ac:dyDescent="0.3">
      <c r="A410" s="2" t="s">
        <v>832</v>
      </c>
      <c r="B410" s="2" t="s">
        <v>833</v>
      </c>
      <c r="C410" s="2" t="s">
        <v>8</v>
      </c>
      <c r="D410" s="3" t="s">
        <v>72</v>
      </c>
      <c r="E410" s="4" t="str">
        <f>VLOOKUP(A410,[1]HML!$A$2:$D$8104,4,0)</f>
        <v>L</v>
      </c>
      <c r="F410" s="5">
        <v>46.859000000000002</v>
      </c>
    </row>
    <row r="411" spans="1:6" x14ac:dyDescent="0.3">
      <c r="A411" s="2" t="s">
        <v>834</v>
      </c>
      <c r="B411" s="2" t="s">
        <v>835</v>
      </c>
      <c r="C411" s="2" t="s">
        <v>8</v>
      </c>
      <c r="D411" s="3" t="s">
        <v>72</v>
      </c>
      <c r="E411" s="4" t="str">
        <f>VLOOKUP(A411,[1]HML!$A$2:$D$8104,4,0)</f>
        <v>L</v>
      </c>
      <c r="F411" s="5">
        <v>46.773000000000003</v>
      </c>
    </row>
    <row r="412" spans="1:6" x14ac:dyDescent="0.3">
      <c r="A412" s="2" t="s">
        <v>836</v>
      </c>
      <c r="B412" s="2" t="s">
        <v>837</v>
      </c>
      <c r="C412" s="2" t="s">
        <v>8</v>
      </c>
      <c r="D412" s="3" t="s">
        <v>72</v>
      </c>
      <c r="E412" s="4" t="str">
        <f>VLOOKUP(A412,[1]HML!$A$2:$D$8104,4,0)</f>
        <v>L</v>
      </c>
      <c r="F412" s="5">
        <v>46.761000000000003</v>
      </c>
    </row>
    <row r="413" spans="1:6" x14ac:dyDescent="0.3">
      <c r="A413" s="2" t="s">
        <v>838</v>
      </c>
      <c r="B413" s="2" t="s">
        <v>839</v>
      </c>
      <c r="C413" s="2" t="s">
        <v>8</v>
      </c>
      <c r="D413" s="3" t="s">
        <v>72</v>
      </c>
      <c r="E413" s="4" t="str">
        <f>VLOOKUP(A413,[1]HML!$A$2:$D$8104,4,0)</f>
        <v>L</v>
      </c>
      <c r="F413" s="5">
        <v>46.665999999999997</v>
      </c>
    </row>
    <row r="414" spans="1:6" x14ac:dyDescent="0.3">
      <c r="A414" s="2" t="s">
        <v>840</v>
      </c>
      <c r="B414" s="2" t="s">
        <v>841</v>
      </c>
      <c r="C414" s="2" t="s">
        <v>8</v>
      </c>
      <c r="D414" s="3" t="s">
        <v>72</v>
      </c>
      <c r="E414" s="4" t="str">
        <f>VLOOKUP(A414,[1]HML!$A$2:$D$8104,4,0)</f>
        <v>L</v>
      </c>
      <c r="F414" s="5">
        <v>46.661999999999999</v>
      </c>
    </row>
    <row r="415" spans="1:6" x14ac:dyDescent="0.3">
      <c r="A415" s="2" t="s">
        <v>842</v>
      </c>
      <c r="B415" s="2" t="s">
        <v>843</v>
      </c>
      <c r="C415" s="2" t="s">
        <v>8</v>
      </c>
      <c r="D415" s="3" t="s">
        <v>72</v>
      </c>
      <c r="E415" s="4" t="str">
        <f>VLOOKUP(A415,[1]HML!$A$2:$D$8104,4,0)</f>
        <v>L</v>
      </c>
      <c r="F415" s="5">
        <v>46.539000000000001</v>
      </c>
    </row>
    <row r="416" spans="1:6" x14ac:dyDescent="0.3">
      <c r="A416" s="2" t="s">
        <v>844</v>
      </c>
      <c r="B416" s="2" t="s">
        <v>845</v>
      </c>
      <c r="C416" s="2" t="s">
        <v>8</v>
      </c>
      <c r="D416" s="3" t="s">
        <v>72</v>
      </c>
      <c r="E416" s="4" t="str">
        <f>VLOOKUP(A416,[1]HML!$A$2:$D$8104,4,0)</f>
        <v>H</v>
      </c>
      <c r="F416" s="5">
        <v>46.505000000000003</v>
      </c>
    </row>
    <row r="417" spans="1:6" x14ac:dyDescent="0.3">
      <c r="A417" s="2" t="s">
        <v>846</v>
      </c>
      <c r="B417" s="2" t="s">
        <v>847</v>
      </c>
      <c r="C417" s="2" t="s">
        <v>8</v>
      </c>
      <c r="D417" s="3" t="s">
        <v>72</v>
      </c>
      <c r="E417" s="4" t="str">
        <f>VLOOKUP(A417,[1]HML!$A$2:$D$8104,4,0)</f>
        <v>M</v>
      </c>
      <c r="F417" s="5">
        <v>46.46</v>
      </c>
    </row>
    <row r="418" spans="1:6" x14ac:dyDescent="0.3">
      <c r="A418" s="2" t="s">
        <v>848</v>
      </c>
      <c r="B418" s="2" t="s">
        <v>849</v>
      </c>
      <c r="C418" s="2" t="s">
        <v>8</v>
      </c>
      <c r="D418" s="3" t="s">
        <v>72</v>
      </c>
      <c r="E418" s="4" t="str">
        <f>VLOOKUP(A418,[1]HML!$A$2:$D$8104,4,0)</f>
        <v>L</v>
      </c>
      <c r="F418" s="5">
        <v>46.308</v>
      </c>
    </row>
    <row r="419" spans="1:6" x14ac:dyDescent="0.3">
      <c r="A419" s="2" t="s">
        <v>850</v>
      </c>
      <c r="B419" s="2" t="s">
        <v>851</v>
      </c>
      <c r="C419" s="2" t="s">
        <v>8</v>
      </c>
      <c r="D419" s="3" t="s">
        <v>72</v>
      </c>
      <c r="E419" s="4" t="str">
        <f>VLOOKUP(A419,[1]HML!$A$2:$D$8104,4,0)</f>
        <v>L</v>
      </c>
      <c r="F419" s="5">
        <v>46.222999999999999</v>
      </c>
    </row>
    <row r="420" spans="1:6" x14ac:dyDescent="0.3">
      <c r="A420" s="2" t="s">
        <v>852</v>
      </c>
      <c r="B420" s="2" t="s">
        <v>853</v>
      </c>
      <c r="C420" s="2" t="s">
        <v>8</v>
      </c>
      <c r="D420" s="3" t="s">
        <v>72</v>
      </c>
      <c r="E420" s="4" t="str">
        <f>VLOOKUP(A420,[1]HML!$A$2:$D$8104,4,0)</f>
        <v>L</v>
      </c>
      <c r="F420" s="5">
        <v>46.088999999999999</v>
      </c>
    </row>
    <row r="421" spans="1:6" x14ac:dyDescent="0.3">
      <c r="A421" s="2" t="s">
        <v>854</v>
      </c>
      <c r="B421" s="2" t="s">
        <v>855</v>
      </c>
      <c r="C421" s="2" t="s">
        <v>8</v>
      </c>
      <c r="D421" s="3" t="s">
        <v>72</v>
      </c>
      <c r="E421" s="4" t="str">
        <f>VLOOKUP(A421,[1]HML!$A$2:$D$8104,4,0)</f>
        <v>L</v>
      </c>
      <c r="F421" s="5">
        <v>46.063000000000002</v>
      </c>
    </row>
    <row r="422" spans="1:6" x14ac:dyDescent="0.3">
      <c r="A422" s="2" t="s">
        <v>856</v>
      </c>
      <c r="B422" s="2" t="s">
        <v>857</v>
      </c>
      <c r="C422" s="2" t="s">
        <v>8</v>
      </c>
      <c r="D422" s="3" t="s">
        <v>72</v>
      </c>
      <c r="E422" s="4" t="str">
        <f>VLOOKUP(A422,[1]HML!$A$2:$D$8104,4,0)</f>
        <v>L</v>
      </c>
      <c r="F422" s="5">
        <v>45.926000000000002</v>
      </c>
    </row>
    <row r="423" spans="1:6" x14ac:dyDescent="0.3">
      <c r="A423" s="2" t="s">
        <v>858</v>
      </c>
      <c r="B423" s="2" t="s">
        <v>859</v>
      </c>
      <c r="C423" s="2" t="s">
        <v>8</v>
      </c>
      <c r="D423" s="3" t="s">
        <v>72</v>
      </c>
      <c r="E423" s="4" t="str">
        <f>VLOOKUP(A423,[1]HML!$A$2:$D$8104,4,0)</f>
        <v>L</v>
      </c>
      <c r="F423" s="5">
        <v>45.92</v>
      </c>
    </row>
    <row r="424" spans="1:6" x14ac:dyDescent="0.3">
      <c r="A424" s="2" t="s">
        <v>860</v>
      </c>
      <c r="B424" s="2" t="s">
        <v>861</v>
      </c>
      <c r="C424" s="2" t="s">
        <v>8</v>
      </c>
      <c r="D424" s="3" t="s">
        <v>72</v>
      </c>
      <c r="E424" s="4" t="str">
        <f>VLOOKUP(A424,[1]HML!$A$2:$D$8104,4,0)</f>
        <v>L</v>
      </c>
      <c r="F424" s="5">
        <v>45.807000000000002</v>
      </c>
    </row>
    <row r="425" spans="1:6" x14ac:dyDescent="0.3">
      <c r="A425" s="2" t="s">
        <v>862</v>
      </c>
      <c r="B425" s="2" t="s">
        <v>863</v>
      </c>
      <c r="C425" s="2" t="s">
        <v>8</v>
      </c>
      <c r="D425" s="3" t="s">
        <v>72</v>
      </c>
      <c r="E425" s="4" t="str">
        <f>VLOOKUP(A425,[1]HML!$A$2:$D$8104,4,0)</f>
        <v>L</v>
      </c>
      <c r="F425" s="5">
        <v>45.305</v>
      </c>
    </row>
    <row r="426" spans="1:6" x14ac:dyDescent="0.3">
      <c r="A426" s="2" t="s">
        <v>864</v>
      </c>
      <c r="B426" s="2" t="s">
        <v>865</v>
      </c>
      <c r="C426" s="2" t="s">
        <v>8</v>
      </c>
      <c r="D426" s="3" t="s">
        <v>72</v>
      </c>
      <c r="E426" s="4" t="str">
        <f>VLOOKUP(A426,[1]HML!$A$2:$D$8104,4,0)</f>
        <v>M</v>
      </c>
      <c r="F426" s="5">
        <v>45.030999999999999</v>
      </c>
    </row>
    <row r="427" spans="1:6" x14ac:dyDescent="0.3">
      <c r="A427" s="2" t="s">
        <v>866</v>
      </c>
      <c r="B427" s="2" t="s">
        <v>867</v>
      </c>
      <c r="C427" s="2" t="s">
        <v>8</v>
      </c>
      <c r="D427" s="3" t="s">
        <v>72</v>
      </c>
      <c r="E427" s="4" t="str">
        <f>VLOOKUP(A427,[1]HML!$A$2:$D$8104,4,0)</f>
        <v>M</v>
      </c>
      <c r="F427" s="5">
        <v>45</v>
      </c>
    </row>
    <row r="428" spans="1:6" x14ac:dyDescent="0.3">
      <c r="A428" s="2" t="s">
        <v>868</v>
      </c>
      <c r="B428" s="2" t="s">
        <v>869</v>
      </c>
      <c r="C428" s="2" t="s">
        <v>8</v>
      </c>
      <c r="D428" s="3" t="s">
        <v>72</v>
      </c>
      <c r="E428" s="4" t="str">
        <f>VLOOKUP(A428,[1]HML!$A$2:$D$8104,4,0)</f>
        <v>L</v>
      </c>
      <c r="F428" s="5">
        <v>45</v>
      </c>
    </row>
    <row r="429" spans="1:6" x14ac:dyDescent="0.3">
      <c r="A429" s="2" t="s">
        <v>870</v>
      </c>
      <c r="B429" s="2" t="s">
        <v>871</v>
      </c>
      <c r="C429" s="2" t="s">
        <v>8</v>
      </c>
      <c r="D429" s="3" t="s">
        <v>72</v>
      </c>
      <c r="E429" s="4" t="str">
        <f>VLOOKUP(A429,[1]HML!$A$2:$D$8104,4,0)</f>
        <v>L</v>
      </c>
      <c r="F429" s="5">
        <v>44.539000000000001</v>
      </c>
    </row>
    <row r="430" spans="1:6" x14ac:dyDescent="0.3">
      <c r="A430" s="2" t="s">
        <v>872</v>
      </c>
      <c r="B430" s="2" t="s">
        <v>873</v>
      </c>
      <c r="C430" s="2" t="s">
        <v>8</v>
      </c>
      <c r="D430" s="3" t="s">
        <v>72</v>
      </c>
      <c r="E430" s="4" t="str">
        <f>VLOOKUP(A430,[1]HML!$A$2:$D$8104,4,0)</f>
        <v>L</v>
      </c>
      <c r="F430" s="5">
        <v>44.44</v>
      </c>
    </row>
    <row r="431" spans="1:6" x14ac:dyDescent="0.3">
      <c r="A431" s="2" t="s">
        <v>874</v>
      </c>
      <c r="B431" s="2" t="s">
        <v>875</v>
      </c>
      <c r="C431" s="2" t="s">
        <v>130</v>
      </c>
      <c r="D431" s="3" t="s">
        <v>72</v>
      </c>
      <c r="E431" s="4" t="str">
        <f>VLOOKUP(A431,[1]HML!$A$2:$D$8104,4,0)</f>
        <v>M</v>
      </c>
      <c r="F431" s="5">
        <v>44.39</v>
      </c>
    </row>
    <row r="432" spans="1:6" x14ac:dyDescent="0.3">
      <c r="A432" s="2" t="s">
        <v>876</v>
      </c>
      <c r="B432" s="2" t="s">
        <v>877</v>
      </c>
      <c r="C432" s="2" t="s">
        <v>8</v>
      </c>
      <c r="D432" s="3" t="s">
        <v>72</v>
      </c>
      <c r="E432" s="4" t="str">
        <f>VLOOKUP(A432,[1]HML!$A$2:$D$8104,4,0)</f>
        <v>L</v>
      </c>
      <c r="F432" s="5">
        <v>44.314</v>
      </c>
    </row>
    <row r="433" spans="1:6" x14ac:dyDescent="0.3">
      <c r="A433" s="2" t="s">
        <v>878</v>
      </c>
      <c r="B433" s="2" t="s">
        <v>879</v>
      </c>
      <c r="C433" s="2" t="s">
        <v>8</v>
      </c>
      <c r="D433" s="3" t="s">
        <v>72</v>
      </c>
      <c r="E433" s="4" t="str">
        <f>VLOOKUP(A433,[1]HML!$A$2:$D$8104,4,0)</f>
        <v>L</v>
      </c>
      <c r="F433" s="5">
        <v>44.3</v>
      </c>
    </row>
    <row r="434" spans="1:6" x14ac:dyDescent="0.3">
      <c r="A434" s="2" t="s">
        <v>880</v>
      </c>
      <c r="B434" s="2" t="s">
        <v>881</v>
      </c>
      <c r="C434" s="2" t="s">
        <v>8</v>
      </c>
      <c r="D434" s="3" t="s">
        <v>72</v>
      </c>
      <c r="E434" s="4" t="str">
        <f>VLOOKUP(A434,[1]HML!$A$2:$D$8104,4,0)</f>
        <v>L</v>
      </c>
      <c r="F434" s="5">
        <v>43.822000000000003</v>
      </c>
    </row>
    <row r="435" spans="1:6" x14ac:dyDescent="0.3">
      <c r="A435" s="2" t="s">
        <v>882</v>
      </c>
      <c r="B435" s="2" t="s">
        <v>883</v>
      </c>
      <c r="C435" s="2" t="s">
        <v>8</v>
      </c>
      <c r="D435" s="3" t="s">
        <v>72</v>
      </c>
      <c r="E435" s="4" t="str">
        <f>VLOOKUP(A435,[1]HML!$A$2:$D$8104,4,0)</f>
        <v>M</v>
      </c>
      <c r="F435" s="5">
        <v>43.668999999999997</v>
      </c>
    </row>
    <row r="436" spans="1:6" x14ac:dyDescent="0.3">
      <c r="A436" s="2" t="s">
        <v>884</v>
      </c>
      <c r="B436" s="2" t="s">
        <v>885</v>
      </c>
      <c r="C436" s="2" t="s">
        <v>8</v>
      </c>
      <c r="D436" s="3" t="s">
        <v>72</v>
      </c>
      <c r="E436" s="4" t="str">
        <f>VLOOKUP(A436,[1]HML!$A$2:$D$8104,4,0)</f>
        <v>L</v>
      </c>
      <c r="F436" s="5">
        <v>43.65</v>
      </c>
    </row>
    <row r="437" spans="1:6" x14ac:dyDescent="0.3">
      <c r="A437" s="2" t="s">
        <v>886</v>
      </c>
      <c r="B437" s="2" t="s">
        <v>887</v>
      </c>
      <c r="C437" s="2" t="s">
        <v>8</v>
      </c>
      <c r="D437" s="3" t="s">
        <v>72</v>
      </c>
      <c r="E437" s="4" t="str">
        <f>VLOOKUP(A437,[1]HML!$A$2:$D$8104,4,0)</f>
        <v>M</v>
      </c>
      <c r="F437" s="5">
        <v>43.529000000000003</v>
      </c>
    </row>
    <row r="438" spans="1:6" x14ac:dyDescent="0.3">
      <c r="A438" s="2" t="s">
        <v>888</v>
      </c>
      <c r="B438" s="2" t="s">
        <v>889</v>
      </c>
      <c r="C438" s="2" t="s">
        <v>8</v>
      </c>
      <c r="D438" s="3" t="s">
        <v>72</v>
      </c>
      <c r="E438" s="4" t="str">
        <f>VLOOKUP(A438,[1]HML!$A$2:$D$8104,4,0)</f>
        <v>M</v>
      </c>
      <c r="F438" s="5">
        <v>43.43</v>
      </c>
    </row>
    <row r="439" spans="1:6" x14ac:dyDescent="0.3">
      <c r="A439" s="2" t="s">
        <v>890</v>
      </c>
      <c r="B439" s="2" t="s">
        <v>891</v>
      </c>
      <c r="C439" s="2" t="s">
        <v>8</v>
      </c>
      <c r="D439" s="3" t="s">
        <v>72</v>
      </c>
      <c r="E439" s="4" t="str">
        <f>VLOOKUP(A439,[1]HML!$A$2:$D$8104,4,0)</f>
        <v>H</v>
      </c>
      <c r="F439" s="5">
        <v>42.972999999999999</v>
      </c>
    </row>
    <row r="440" spans="1:6" x14ac:dyDescent="0.3">
      <c r="A440" s="2" t="s">
        <v>892</v>
      </c>
      <c r="B440" s="2" t="s">
        <v>893</v>
      </c>
      <c r="C440" s="2" t="s">
        <v>8</v>
      </c>
      <c r="D440" s="3" t="s">
        <v>72</v>
      </c>
      <c r="E440" s="4" t="str">
        <f>VLOOKUP(A440,[1]HML!$A$2:$D$8104,4,0)</f>
        <v>L</v>
      </c>
      <c r="F440" s="5">
        <v>42.877000000000002</v>
      </c>
    </row>
    <row r="441" spans="1:6" x14ac:dyDescent="0.3">
      <c r="A441" s="2" t="s">
        <v>894</v>
      </c>
      <c r="B441" s="2" t="s">
        <v>895</v>
      </c>
      <c r="C441" s="2" t="s">
        <v>8</v>
      </c>
      <c r="D441" s="3" t="s">
        <v>72</v>
      </c>
      <c r="E441" s="4" t="str">
        <f>VLOOKUP(A441,[1]HML!$A$2:$D$8104,4,0)</f>
        <v>L</v>
      </c>
      <c r="F441" s="5">
        <v>42.646999999999998</v>
      </c>
    </row>
    <row r="442" spans="1:6" x14ac:dyDescent="0.3">
      <c r="A442" s="2" t="s">
        <v>896</v>
      </c>
      <c r="B442" s="2" t="s">
        <v>897</v>
      </c>
      <c r="C442" s="2" t="s">
        <v>8</v>
      </c>
      <c r="D442" s="3" t="s">
        <v>72</v>
      </c>
      <c r="E442" s="4" t="str">
        <f>VLOOKUP(A442,[1]HML!$A$2:$D$8104,4,0)</f>
        <v>M</v>
      </c>
      <c r="F442" s="5">
        <v>42.598999999999997</v>
      </c>
    </row>
    <row r="443" spans="1:6" x14ac:dyDescent="0.3">
      <c r="A443" s="2" t="s">
        <v>898</v>
      </c>
      <c r="B443" s="2" t="s">
        <v>899</v>
      </c>
      <c r="C443" s="2" t="s">
        <v>8</v>
      </c>
      <c r="D443" s="3" t="s">
        <v>72</v>
      </c>
      <c r="E443" s="4" t="str">
        <f>VLOOKUP(A443,[1]HML!$A$2:$D$8104,4,0)</f>
        <v>H</v>
      </c>
      <c r="F443" s="5">
        <v>42.289000000000001</v>
      </c>
    </row>
    <row r="444" spans="1:6" x14ac:dyDescent="0.3">
      <c r="A444" s="2" t="s">
        <v>900</v>
      </c>
      <c r="B444" s="2" t="s">
        <v>901</v>
      </c>
      <c r="C444" s="2" t="s">
        <v>8</v>
      </c>
      <c r="D444" s="3" t="s">
        <v>72</v>
      </c>
      <c r="E444" s="4" t="str">
        <f>VLOOKUP(A444,[1]HML!$A$2:$D$8104,4,0)</f>
        <v>L</v>
      </c>
      <c r="F444" s="5">
        <v>42.183999999999997</v>
      </c>
    </row>
    <row r="445" spans="1:6" x14ac:dyDescent="0.3">
      <c r="A445" s="2" t="s">
        <v>902</v>
      </c>
      <c r="B445" s="2" t="s">
        <v>903</v>
      </c>
      <c r="C445" s="2" t="s">
        <v>8</v>
      </c>
      <c r="D445" s="3" t="s">
        <v>72</v>
      </c>
      <c r="E445" s="4" t="str">
        <f>VLOOKUP(A445,[1]HML!$A$2:$D$8104,4,0)</f>
        <v>L</v>
      </c>
      <c r="F445" s="5">
        <v>42.043999999999997</v>
      </c>
    </row>
    <row r="446" spans="1:6" x14ac:dyDescent="0.3">
      <c r="A446" s="2" t="s">
        <v>904</v>
      </c>
      <c r="B446" s="2" t="s">
        <v>905</v>
      </c>
      <c r="C446" s="2" t="s">
        <v>8</v>
      </c>
      <c r="D446" s="3" t="s">
        <v>72</v>
      </c>
      <c r="E446" s="4" t="str">
        <f>VLOOKUP(A446,[1]HML!$A$2:$D$8104,4,0)</f>
        <v>L</v>
      </c>
      <c r="F446" s="5">
        <v>41.996000000000002</v>
      </c>
    </row>
    <row r="447" spans="1:6" x14ac:dyDescent="0.3">
      <c r="A447" s="2" t="s">
        <v>906</v>
      </c>
      <c r="B447" s="2" t="s">
        <v>907</v>
      </c>
      <c r="C447" s="2" t="s">
        <v>8</v>
      </c>
      <c r="D447" s="3" t="s">
        <v>72</v>
      </c>
      <c r="E447" s="4" t="str">
        <f>VLOOKUP(A447,[1]HML!$A$2:$D$8104,4,0)</f>
        <v>L</v>
      </c>
      <c r="F447" s="5">
        <v>41.966000000000001</v>
      </c>
    </row>
    <row r="448" spans="1:6" x14ac:dyDescent="0.3">
      <c r="A448" s="2" t="s">
        <v>908</v>
      </c>
      <c r="B448" s="2" t="s">
        <v>909</v>
      </c>
      <c r="C448" s="2" t="s">
        <v>8</v>
      </c>
      <c r="D448" s="3" t="s">
        <v>72</v>
      </c>
      <c r="E448" s="4" t="str">
        <f>VLOOKUP(A448,[1]HML!$A$2:$D$8104,4,0)</f>
        <v>L</v>
      </c>
      <c r="F448" s="5">
        <v>41.814</v>
      </c>
    </row>
    <row r="449" spans="1:6" x14ac:dyDescent="0.3">
      <c r="A449" s="2" t="s">
        <v>910</v>
      </c>
      <c r="B449" s="2" t="s">
        <v>911</v>
      </c>
      <c r="C449" s="2" t="s">
        <v>8</v>
      </c>
      <c r="D449" s="3" t="s">
        <v>72</v>
      </c>
      <c r="E449" s="4" t="str">
        <f>VLOOKUP(A449,[1]HML!$A$2:$D$8104,4,0)</f>
        <v>L</v>
      </c>
      <c r="F449" s="5">
        <v>41.758000000000003</v>
      </c>
    </row>
    <row r="450" spans="1:6" x14ac:dyDescent="0.3">
      <c r="A450" s="2" t="s">
        <v>912</v>
      </c>
      <c r="B450" s="2" t="s">
        <v>913</v>
      </c>
      <c r="C450" s="2" t="s">
        <v>8</v>
      </c>
      <c r="D450" s="3" t="s">
        <v>72</v>
      </c>
      <c r="E450" s="4" t="str">
        <f>VLOOKUP(A450,[1]HML!$A$2:$D$8104,4,0)</f>
        <v>L</v>
      </c>
      <c r="F450" s="5">
        <v>41.694000000000003</v>
      </c>
    </row>
    <row r="451" spans="1:6" x14ac:dyDescent="0.3">
      <c r="A451" s="2" t="s">
        <v>914</v>
      </c>
      <c r="B451" s="2" t="s">
        <v>915</v>
      </c>
      <c r="C451" s="2" t="s">
        <v>8</v>
      </c>
      <c r="D451" s="3" t="s">
        <v>72</v>
      </c>
      <c r="E451" s="4" t="str">
        <f>VLOOKUP(A451,[1]HML!$A$2:$D$8104,4,0)</f>
        <v>L</v>
      </c>
      <c r="F451" s="5">
        <v>41.677</v>
      </c>
    </row>
    <row r="452" spans="1:6" x14ac:dyDescent="0.3">
      <c r="A452" s="2" t="s">
        <v>916</v>
      </c>
      <c r="B452" s="2" t="s">
        <v>917</v>
      </c>
      <c r="C452" s="2" t="s">
        <v>44</v>
      </c>
      <c r="D452" s="3" t="s">
        <v>72</v>
      </c>
      <c r="E452" s="4" t="str">
        <f>VLOOKUP(A452,[1]HML!$A$2:$D$8104,4,0)</f>
        <v>H</v>
      </c>
      <c r="F452" s="5">
        <v>41.597999999999999</v>
      </c>
    </row>
    <row r="453" spans="1:6" x14ac:dyDescent="0.3">
      <c r="A453" s="2" t="s">
        <v>918</v>
      </c>
      <c r="B453" s="2" t="s">
        <v>919</v>
      </c>
      <c r="C453" s="2" t="s">
        <v>8</v>
      </c>
      <c r="D453" s="3" t="s">
        <v>72</v>
      </c>
      <c r="E453" s="4" t="str">
        <f>VLOOKUP(A453,[1]HML!$A$2:$D$8104,4,0)</f>
        <v>L</v>
      </c>
      <c r="F453" s="5">
        <v>41.268999999999998</v>
      </c>
    </row>
    <row r="454" spans="1:6" x14ac:dyDescent="0.3">
      <c r="A454" s="2" t="s">
        <v>920</v>
      </c>
      <c r="B454" s="2" t="s">
        <v>921</v>
      </c>
      <c r="C454" s="2" t="s">
        <v>8</v>
      </c>
      <c r="D454" s="3" t="s">
        <v>72</v>
      </c>
      <c r="E454" s="4" t="str">
        <f>VLOOKUP(A454,[1]HML!$A$2:$D$8104,4,0)</f>
        <v>L</v>
      </c>
      <c r="F454" s="5">
        <v>40.969000000000001</v>
      </c>
    </row>
    <row r="455" spans="1:6" x14ac:dyDescent="0.3">
      <c r="A455" s="2" t="s">
        <v>922</v>
      </c>
      <c r="B455" s="2" t="s">
        <v>923</v>
      </c>
      <c r="C455" s="2" t="s">
        <v>8</v>
      </c>
      <c r="D455" s="3" t="s">
        <v>72</v>
      </c>
      <c r="E455" s="4" t="str">
        <f>VLOOKUP(A455,[1]HML!$A$2:$D$8104,4,0)</f>
        <v>L</v>
      </c>
      <c r="F455" s="5">
        <v>40.887</v>
      </c>
    </row>
    <row r="456" spans="1:6" x14ac:dyDescent="0.3">
      <c r="A456" s="2" t="s">
        <v>924</v>
      </c>
      <c r="B456" s="2" t="s">
        <v>925</v>
      </c>
      <c r="C456" s="2" t="s">
        <v>8</v>
      </c>
      <c r="D456" s="3" t="s">
        <v>72</v>
      </c>
      <c r="E456" s="4" t="str">
        <f>VLOOKUP(A456,[1]HML!$A$2:$D$8104,4,0)</f>
        <v>M</v>
      </c>
      <c r="F456" s="5">
        <v>40.67</v>
      </c>
    </row>
    <row r="457" spans="1:6" x14ac:dyDescent="0.3">
      <c r="A457" s="2" t="s">
        <v>926</v>
      </c>
      <c r="B457" s="2" t="s">
        <v>927</v>
      </c>
      <c r="C457" s="2" t="s">
        <v>8</v>
      </c>
      <c r="D457" s="3" t="s">
        <v>72</v>
      </c>
      <c r="E457" s="4" t="str">
        <f>VLOOKUP(A457,[1]HML!$A$2:$D$8104,4,0)</f>
        <v>L</v>
      </c>
      <c r="F457" s="5">
        <v>40.512999999999998</v>
      </c>
    </row>
    <row r="458" spans="1:6" x14ac:dyDescent="0.3">
      <c r="A458" s="2" t="s">
        <v>928</v>
      </c>
      <c r="B458" s="2" t="s">
        <v>929</v>
      </c>
      <c r="C458" s="2" t="s">
        <v>8</v>
      </c>
      <c r="D458" s="3" t="s">
        <v>72</v>
      </c>
      <c r="E458" s="4" t="str">
        <f>VLOOKUP(A458,[1]HML!$A$2:$D$8104,4,0)</f>
        <v>L</v>
      </c>
      <c r="F458" s="5">
        <v>40.503999999999998</v>
      </c>
    </row>
    <row r="459" spans="1:6" x14ac:dyDescent="0.3">
      <c r="A459" s="2" t="s">
        <v>930</v>
      </c>
      <c r="B459" s="2" t="s">
        <v>931</v>
      </c>
      <c r="C459" s="2" t="s">
        <v>8</v>
      </c>
      <c r="D459" s="3" t="s">
        <v>72</v>
      </c>
      <c r="E459" s="4" t="str">
        <f>VLOOKUP(A459,[1]HML!$A$2:$D$8104,4,0)</f>
        <v>L</v>
      </c>
      <c r="F459" s="5">
        <v>40.448</v>
      </c>
    </row>
    <row r="460" spans="1:6" x14ac:dyDescent="0.3">
      <c r="A460" s="2" t="s">
        <v>932</v>
      </c>
      <c r="B460" s="2" t="s">
        <v>933</v>
      </c>
      <c r="C460" s="2" t="s">
        <v>8</v>
      </c>
      <c r="D460" s="3" t="s">
        <v>72</v>
      </c>
      <c r="E460" s="4" t="str">
        <f>VLOOKUP(A460,[1]HML!$A$2:$D$8104,4,0)</f>
        <v>L</v>
      </c>
      <c r="F460" s="5">
        <v>40.396000000000001</v>
      </c>
    </row>
    <row r="461" spans="1:6" x14ac:dyDescent="0.3">
      <c r="A461" s="2" t="s">
        <v>934</v>
      </c>
      <c r="B461" s="2" t="s">
        <v>935</v>
      </c>
      <c r="C461" s="2" t="s">
        <v>119</v>
      </c>
      <c r="D461" s="3" t="s">
        <v>72</v>
      </c>
      <c r="E461" s="4" t="str">
        <f>VLOOKUP(A461,[1]HML!$A$2:$D$8104,4,0)</f>
        <v>L</v>
      </c>
      <c r="F461" s="5">
        <v>39.871000000000002</v>
      </c>
    </row>
    <row r="462" spans="1:6" x14ac:dyDescent="0.3">
      <c r="A462" s="2" t="s">
        <v>936</v>
      </c>
      <c r="B462" s="2" t="s">
        <v>937</v>
      </c>
      <c r="C462" s="2" t="s">
        <v>8</v>
      </c>
      <c r="D462" s="3" t="s">
        <v>72</v>
      </c>
      <c r="E462" s="4" t="str">
        <f>VLOOKUP(A462,[1]HML!$A$2:$D$8104,4,0)</f>
        <v>M</v>
      </c>
      <c r="F462" s="5">
        <v>39.531999999999996</v>
      </c>
    </row>
    <row r="463" spans="1:6" x14ac:dyDescent="0.3">
      <c r="A463" s="2" t="s">
        <v>938</v>
      </c>
      <c r="B463" s="2" t="s">
        <v>939</v>
      </c>
      <c r="C463" s="2" t="s">
        <v>8</v>
      </c>
      <c r="D463" s="3" t="s">
        <v>72</v>
      </c>
      <c r="E463" s="4" t="str">
        <f>VLOOKUP(A463,[1]HML!$A$2:$D$8104,4,0)</f>
        <v>L</v>
      </c>
      <c r="F463" s="5">
        <v>39.469000000000001</v>
      </c>
    </row>
    <row r="464" spans="1:6" x14ac:dyDescent="0.3">
      <c r="A464" s="2" t="s">
        <v>940</v>
      </c>
      <c r="B464" s="2" t="s">
        <v>941</v>
      </c>
      <c r="C464" s="2" t="s">
        <v>8</v>
      </c>
      <c r="D464" s="3" t="s">
        <v>72</v>
      </c>
      <c r="E464" s="4" t="str">
        <f>VLOOKUP(A464,[1]HML!$A$2:$D$8104,4,0)</f>
        <v>L</v>
      </c>
      <c r="F464" s="5">
        <v>39.42</v>
      </c>
    </row>
    <row r="465" spans="1:6" x14ac:dyDescent="0.3">
      <c r="A465" s="2" t="s">
        <v>942</v>
      </c>
      <c r="B465" s="2" t="s">
        <v>943</v>
      </c>
      <c r="C465" s="2" t="s">
        <v>8</v>
      </c>
      <c r="D465" s="3" t="s">
        <v>72</v>
      </c>
      <c r="E465" s="4" t="str">
        <f>VLOOKUP(A465,[1]HML!$A$2:$D$8104,4,0)</f>
        <v>L</v>
      </c>
      <c r="F465" s="5">
        <v>39.375999999999998</v>
      </c>
    </row>
    <row r="466" spans="1:6" x14ac:dyDescent="0.3">
      <c r="A466" s="2" t="s">
        <v>944</v>
      </c>
      <c r="B466" s="2" t="s">
        <v>945</v>
      </c>
      <c r="C466" s="2" t="s">
        <v>8</v>
      </c>
      <c r="D466" s="3" t="s">
        <v>72</v>
      </c>
      <c r="E466" s="4" t="str">
        <f>VLOOKUP(A466,[1]HML!$A$2:$D$8104,4,0)</f>
        <v>L</v>
      </c>
      <c r="F466" s="5">
        <v>39.082999999999998</v>
      </c>
    </row>
    <row r="467" spans="1:6" x14ac:dyDescent="0.3">
      <c r="A467" s="2" t="s">
        <v>946</v>
      </c>
      <c r="B467" s="2" t="s">
        <v>947</v>
      </c>
      <c r="C467" s="2" t="s">
        <v>130</v>
      </c>
      <c r="D467" s="3" t="s">
        <v>72</v>
      </c>
      <c r="E467" s="4" t="str">
        <f>VLOOKUP(A467,[1]HML!$A$2:$D$8104,4,0)</f>
        <v>L</v>
      </c>
      <c r="F467" s="5">
        <v>38.673000000000002</v>
      </c>
    </row>
    <row r="468" spans="1:6" x14ac:dyDescent="0.3">
      <c r="A468" s="2" t="s">
        <v>948</v>
      </c>
      <c r="B468" s="2" t="s">
        <v>949</v>
      </c>
      <c r="C468" s="2" t="s">
        <v>8</v>
      </c>
      <c r="D468" s="3" t="s">
        <v>72</v>
      </c>
      <c r="E468" s="4" t="str">
        <f>VLOOKUP(A468,[1]HML!$A$2:$D$8104,4,0)</f>
        <v>M</v>
      </c>
      <c r="F468" s="5">
        <v>38.667000000000002</v>
      </c>
    </row>
    <row r="469" spans="1:6" x14ac:dyDescent="0.3">
      <c r="A469" s="2" t="s">
        <v>950</v>
      </c>
      <c r="B469" s="2" t="s">
        <v>951</v>
      </c>
      <c r="C469" s="2" t="s">
        <v>8</v>
      </c>
      <c r="D469" s="3" t="s">
        <v>72</v>
      </c>
      <c r="E469" s="4" t="str">
        <f>VLOOKUP(A469,[1]HML!$A$2:$D$8104,4,0)</f>
        <v>L</v>
      </c>
      <c r="F469" s="5">
        <v>38.658000000000001</v>
      </c>
    </row>
    <row r="470" spans="1:6" x14ac:dyDescent="0.3">
      <c r="A470" s="2" t="s">
        <v>952</v>
      </c>
      <c r="B470" s="2" t="s">
        <v>953</v>
      </c>
      <c r="C470" s="2" t="s">
        <v>8</v>
      </c>
      <c r="D470" s="3" t="s">
        <v>72</v>
      </c>
      <c r="E470" s="4" t="str">
        <f>VLOOKUP(A470,[1]HML!$A$2:$D$8104,4,0)</f>
        <v>L</v>
      </c>
      <c r="F470" s="5">
        <v>38.633000000000003</v>
      </c>
    </row>
    <row r="471" spans="1:6" x14ac:dyDescent="0.3">
      <c r="A471" s="2" t="s">
        <v>954</v>
      </c>
      <c r="B471" s="2" t="s">
        <v>955</v>
      </c>
      <c r="C471" s="2" t="s">
        <v>130</v>
      </c>
      <c r="D471" s="3" t="s">
        <v>72</v>
      </c>
      <c r="E471" s="4" t="str">
        <f>VLOOKUP(A471,[1]HML!$A$2:$D$8104,4,0)</f>
        <v>M</v>
      </c>
      <c r="F471" s="5">
        <v>38.581000000000003</v>
      </c>
    </row>
    <row r="472" spans="1:6" x14ac:dyDescent="0.3">
      <c r="A472" s="2" t="s">
        <v>956</v>
      </c>
      <c r="B472" s="2" t="s">
        <v>957</v>
      </c>
      <c r="C472" s="2" t="s">
        <v>8</v>
      </c>
      <c r="D472" s="3" t="s">
        <v>72</v>
      </c>
      <c r="E472" s="4" t="str">
        <f>VLOOKUP(A472,[1]HML!$A$2:$D$8104,4,0)</f>
        <v>L</v>
      </c>
      <c r="F472" s="5">
        <v>38.514000000000003</v>
      </c>
    </row>
    <row r="473" spans="1:6" x14ac:dyDescent="0.3">
      <c r="A473" s="2" t="s">
        <v>958</v>
      </c>
      <c r="B473" s="2" t="s">
        <v>959</v>
      </c>
      <c r="C473" s="2" t="s">
        <v>8</v>
      </c>
      <c r="D473" s="3" t="s">
        <v>72</v>
      </c>
      <c r="E473" s="4" t="str">
        <f>VLOOKUP(A473,[1]HML!$A$2:$D$8104,4,0)</f>
        <v>L</v>
      </c>
      <c r="F473" s="5">
        <v>38.436</v>
      </c>
    </row>
    <row r="474" spans="1:6" x14ac:dyDescent="0.3">
      <c r="A474" s="2" t="s">
        <v>960</v>
      </c>
      <c r="B474" s="2" t="s">
        <v>961</v>
      </c>
      <c r="C474" s="2" t="s">
        <v>8</v>
      </c>
      <c r="D474" s="3" t="s">
        <v>72</v>
      </c>
      <c r="E474" s="4" t="str">
        <f>VLOOKUP(A474,[1]HML!$A$2:$D$8104,4,0)</f>
        <v>L</v>
      </c>
      <c r="F474" s="5">
        <v>38.088999999999999</v>
      </c>
    </row>
    <row r="475" spans="1:6" x14ac:dyDescent="0.3">
      <c r="A475" s="2" t="s">
        <v>962</v>
      </c>
      <c r="B475" s="2" t="s">
        <v>963</v>
      </c>
      <c r="C475" s="2" t="s">
        <v>8</v>
      </c>
      <c r="D475" s="3" t="s">
        <v>72</v>
      </c>
      <c r="E475" s="4" t="str">
        <f>VLOOKUP(A475,[1]HML!$A$2:$D$8104,4,0)</f>
        <v>L</v>
      </c>
      <c r="F475" s="5">
        <v>37.878999999999998</v>
      </c>
    </row>
    <row r="476" spans="1:6" x14ac:dyDescent="0.3">
      <c r="A476" s="2" t="s">
        <v>964</v>
      </c>
      <c r="B476" s="2" t="s">
        <v>965</v>
      </c>
      <c r="C476" s="2" t="s">
        <v>8</v>
      </c>
      <c r="D476" s="3" t="s">
        <v>72</v>
      </c>
      <c r="E476" s="4" t="str">
        <f>VLOOKUP(A476,[1]HML!$A$2:$D$8104,4,0)</f>
        <v>M</v>
      </c>
      <c r="F476" s="5">
        <v>37.552</v>
      </c>
    </row>
    <row r="477" spans="1:6" x14ac:dyDescent="0.3">
      <c r="A477" s="2" t="s">
        <v>966</v>
      </c>
      <c r="B477" s="2" t="s">
        <v>967</v>
      </c>
      <c r="C477" s="2" t="s">
        <v>8</v>
      </c>
      <c r="D477" s="3" t="s">
        <v>72</v>
      </c>
      <c r="E477" s="4" t="str">
        <f>VLOOKUP(A477,[1]HML!$A$2:$D$8104,4,0)</f>
        <v>L</v>
      </c>
      <c r="F477" s="5">
        <v>37.463000000000001</v>
      </c>
    </row>
    <row r="478" spans="1:6" x14ac:dyDescent="0.3">
      <c r="A478" s="2" t="s">
        <v>968</v>
      </c>
      <c r="B478" s="2" t="s">
        <v>969</v>
      </c>
      <c r="C478" s="2" t="s">
        <v>8</v>
      </c>
      <c r="D478" s="3" t="s">
        <v>72</v>
      </c>
      <c r="E478" s="4" t="str">
        <f>VLOOKUP(A478,[1]HML!$A$2:$D$8104,4,0)</f>
        <v>L</v>
      </c>
      <c r="F478" s="5">
        <v>37.396000000000001</v>
      </c>
    </row>
    <row r="479" spans="1:6" x14ac:dyDescent="0.3">
      <c r="A479" s="2" t="s">
        <v>970</v>
      </c>
      <c r="B479" s="2" t="s">
        <v>971</v>
      </c>
      <c r="C479" s="2" t="s">
        <v>8</v>
      </c>
      <c r="D479" s="3" t="s">
        <v>72</v>
      </c>
      <c r="E479" s="4" t="str">
        <f>VLOOKUP(A479,[1]HML!$A$2:$D$8104,4,0)</f>
        <v>L</v>
      </c>
      <c r="F479" s="5">
        <v>37.337000000000003</v>
      </c>
    </row>
    <row r="480" spans="1:6" x14ac:dyDescent="0.3">
      <c r="A480" s="2" t="s">
        <v>972</v>
      </c>
      <c r="B480" s="2" t="s">
        <v>973</v>
      </c>
      <c r="C480" s="2" t="s">
        <v>8</v>
      </c>
      <c r="D480" s="3" t="s">
        <v>72</v>
      </c>
      <c r="E480" s="4" t="str">
        <f>VLOOKUP(A480,[1]HML!$A$2:$D$8104,4,0)</f>
        <v>L</v>
      </c>
      <c r="F480" s="5">
        <v>37.326999999999998</v>
      </c>
    </row>
    <row r="481" spans="1:6" x14ac:dyDescent="0.3">
      <c r="A481" s="2" t="s">
        <v>974</v>
      </c>
      <c r="B481" s="2" t="s">
        <v>975</v>
      </c>
      <c r="C481" s="2" t="s">
        <v>976</v>
      </c>
      <c r="D481" s="3" t="s">
        <v>72</v>
      </c>
      <c r="E481" s="4" t="str">
        <f>VLOOKUP(A481,[1]HML!$A$2:$D$8104,4,0)</f>
        <v>L</v>
      </c>
      <c r="F481" s="5">
        <v>37.159999999999997</v>
      </c>
    </row>
    <row r="482" spans="1:6" x14ac:dyDescent="0.3">
      <c r="A482" s="2" t="s">
        <v>977</v>
      </c>
      <c r="B482" s="2" t="s">
        <v>978</v>
      </c>
      <c r="C482" s="2" t="s">
        <v>8</v>
      </c>
      <c r="D482" s="3" t="s">
        <v>72</v>
      </c>
      <c r="E482" s="4" t="str">
        <f>VLOOKUP(A482,[1]HML!$A$2:$D$8104,4,0)</f>
        <v>L</v>
      </c>
      <c r="F482" s="5">
        <v>37.000999999999998</v>
      </c>
    </row>
    <row r="483" spans="1:6" x14ac:dyDescent="0.3">
      <c r="A483" s="2" t="s">
        <v>979</v>
      </c>
      <c r="B483" s="2" t="s">
        <v>980</v>
      </c>
      <c r="C483" s="2" t="s">
        <v>8</v>
      </c>
      <c r="D483" s="3" t="s">
        <v>72</v>
      </c>
      <c r="E483" s="4" t="str">
        <f>VLOOKUP(A483,[1]HML!$A$2:$D$8104,4,0)</f>
        <v>L</v>
      </c>
      <c r="F483" s="5">
        <v>37.000999999999998</v>
      </c>
    </row>
    <row r="484" spans="1:6" x14ac:dyDescent="0.3">
      <c r="A484" s="2" t="s">
        <v>981</v>
      </c>
      <c r="B484" s="2" t="s">
        <v>982</v>
      </c>
      <c r="C484" s="2" t="s">
        <v>8</v>
      </c>
      <c r="D484" s="3" t="s">
        <v>72</v>
      </c>
      <c r="E484" s="4" t="str">
        <f>VLOOKUP(A484,[1]HML!$A$2:$D$8104,4,0)</f>
        <v>L</v>
      </c>
      <c r="F484" s="5">
        <v>36.966000000000001</v>
      </c>
    </row>
    <row r="485" spans="1:6" x14ac:dyDescent="0.3">
      <c r="A485" s="2" t="s">
        <v>983</v>
      </c>
      <c r="B485" s="2" t="s">
        <v>984</v>
      </c>
      <c r="C485" s="2" t="s">
        <v>8</v>
      </c>
      <c r="D485" s="3" t="s">
        <v>72</v>
      </c>
      <c r="E485" s="4" t="str">
        <f>VLOOKUP(A485,[1]HML!$A$2:$D$8104,4,0)</f>
        <v>L</v>
      </c>
      <c r="F485" s="5">
        <v>36.819000000000003</v>
      </c>
    </row>
    <row r="486" spans="1:6" x14ac:dyDescent="0.3">
      <c r="A486" s="2" t="s">
        <v>985</v>
      </c>
      <c r="B486" s="2" t="s">
        <v>986</v>
      </c>
      <c r="C486" s="2" t="s">
        <v>8</v>
      </c>
      <c r="D486" s="3" t="s">
        <v>72</v>
      </c>
      <c r="E486" s="4" t="str">
        <f>VLOOKUP(A486,[1]HML!$A$2:$D$8104,4,0)</f>
        <v>L</v>
      </c>
      <c r="F486" s="5">
        <v>36.695</v>
      </c>
    </row>
    <row r="487" spans="1:6" x14ac:dyDescent="0.3">
      <c r="A487" s="2" t="s">
        <v>987</v>
      </c>
      <c r="B487" s="2" t="s">
        <v>988</v>
      </c>
      <c r="C487" s="2" t="s">
        <v>8</v>
      </c>
      <c r="D487" s="3" t="s">
        <v>72</v>
      </c>
      <c r="E487" s="4" t="str">
        <f>VLOOKUP(A487,[1]HML!$A$2:$D$8104,4,0)</f>
        <v>M</v>
      </c>
      <c r="F487" s="5">
        <v>36.683999999999997</v>
      </c>
    </row>
    <row r="488" spans="1:6" x14ac:dyDescent="0.3">
      <c r="A488" s="2" t="s">
        <v>989</v>
      </c>
      <c r="B488" s="2" t="s">
        <v>990</v>
      </c>
      <c r="C488" s="2" t="s">
        <v>8</v>
      </c>
      <c r="D488" s="3" t="s">
        <v>72</v>
      </c>
      <c r="E488" s="4" t="str">
        <f>VLOOKUP(A488,[1]HML!$A$2:$D$8104,4,0)</f>
        <v>L</v>
      </c>
      <c r="F488" s="5">
        <v>36.667000000000002</v>
      </c>
    </row>
    <row r="489" spans="1:6" x14ac:dyDescent="0.3">
      <c r="A489" s="2" t="s">
        <v>991</v>
      </c>
      <c r="B489" s="2" t="s">
        <v>992</v>
      </c>
      <c r="C489" s="2" t="s">
        <v>8</v>
      </c>
      <c r="D489" s="3" t="s">
        <v>72</v>
      </c>
      <c r="E489" s="4" t="str">
        <f>VLOOKUP(A489,[1]HML!$A$2:$D$8104,4,0)</f>
        <v>L</v>
      </c>
      <c r="F489" s="5">
        <v>36.500999999999998</v>
      </c>
    </row>
    <row r="490" spans="1:6" x14ac:dyDescent="0.3">
      <c r="A490" s="2" t="s">
        <v>993</v>
      </c>
      <c r="B490" s="2" t="s">
        <v>994</v>
      </c>
      <c r="C490" s="2" t="s">
        <v>8</v>
      </c>
      <c r="D490" s="3" t="s">
        <v>72</v>
      </c>
      <c r="E490" s="4" t="str">
        <f>VLOOKUP(A490,[1]HML!$A$2:$D$8104,4,0)</f>
        <v>L</v>
      </c>
      <c r="F490" s="5">
        <v>36.231999999999999</v>
      </c>
    </row>
    <row r="491" spans="1:6" x14ac:dyDescent="0.3">
      <c r="A491" s="2" t="s">
        <v>995</v>
      </c>
      <c r="B491" s="2" t="s">
        <v>996</v>
      </c>
      <c r="C491" s="2" t="s">
        <v>8</v>
      </c>
      <c r="D491" s="3" t="s">
        <v>72</v>
      </c>
      <c r="E491" s="4" t="str">
        <f>VLOOKUP(A491,[1]HML!$A$2:$D$8104,4,0)</f>
        <v>M</v>
      </c>
      <c r="F491" s="5">
        <v>36.082000000000001</v>
      </c>
    </row>
    <row r="492" spans="1:6" x14ac:dyDescent="0.3">
      <c r="A492" s="2" t="s">
        <v>997</v>
      </c>
      <c r="B492" s="2" t="s">
        <v>998</v>
      </c>
      <c r="C492" s="2" t="s">
        <v>8</v>
      </c>
      <c r="D492" s="3" t="s">
        <v>72</v>
      </c>
      <c r="E492" s="4" t="str">
        <f>VLOOKUP(A492,[1]HML!$A$2:$D$8104,4,0)</f>
        <v>L</v>
      </c>
      <c r="F492" s="5">
        <v>36</v>
      </c>
    </row>
    <row r="493" spans="1:6" x14ac:dyDescent="0.3">
      <c r="A493" s="2" t="s">
        <v>999</v>
      </c>
      <c r="B493" s="2" t="s">
        <v>1000</v>
      </c>
      <c r="C493" s="2" t="s">
        <v>8</v>
      </c>
      <c r="D493" s="3" t="s">
        <v>72</v>
      </c>
      <c r="E493" s="4" t="str">
        <f>VLOOKUP(A493,[1]HML!$A$2:$D$8104,4,0)</f>
        <v>L</v>
      </c>
      <c r="F493" s="5">
        <v>35.750999999999998</v>
      </c>
    </row>
    <row r="494" spans="1:6" x14ac:dyDescent="0.3">
      <c r="A494" s="2" t="s">
        <v>1001</v>
      </c>
      <c r="B494" s="2" t="s">
        <v>1002</v>
      </c>
      <c r="C494" s="2" t="s">
        <v>8</v>
      </c>
      <c r="D494" s="3" t="s">
        <v>72</v>
      </c>
      <c r="E494" s="4" t="str">
        <f>VLOOKUP(A494,[1]HML!$A$2:$D$8104,4,0)</f>
        <v>M</v>
      </c>
      <c r="F494" s="5">
        <v>35.624000000000002</v>
      </c>
    </row>
    <row r="495" spans="1:6" x14ac:dyDescent="0.3">
      <c r="A495" s="2" t="s">
        <v>1003</v>
      </c>
      <c r="B495" s="2" t="s">
        <v>1004</v>
      </c>
      <c r="C495" s="2" t="s">
        <v>8</v>
      </c>
      <c r="D495" s="3" t="s">
        <v>72</v>
      </c>
      <c r="E495" s="4" t="str">
        <f>VLOOKUP(A495,[1]HML!$A$2:$D$8104,4,0)</f>
        <v>H</v>
      </c>
      <c r="F495" s="5">
        <v>35.56</v>
      </c>
    </row>
    <row r="496" spans="1:6" x14ac:dyDescent="0.3">
      <c r="A496" s="2" t="s">
        <v>1005</v>
      </c>
      <c r="B496" s="2" t="s">
        <v>1006</v>
      </c>
      <c r="C496" s="2" t="s">
        <v>8</v>
      </c>
      <c r="D496" s="3" t="s">
        <v>72</v>
      </c>
      <c r="E496" s="4" t="str">
        <f>VLOOKUP(A496,[1]HML!$A$2:$D$8104,4,0)</f>
        <v>L</v>
      </c>
      <c r="F496" s="5">
        <v>35.54</v>
      </c>
    </row>
    <row r="497" spans="1:6" x14ac:dyDescent="0.3">
      <c r="A497" s="2" t="s">
        <v>1007</v>
      </c>
      <c r="B497" s="2" t="s">
        <v>1008</v>
      </c>
      <c r="C497" s="2" t="s">
        <v>8</v>
      </c>
      <c r="D497" s="3" t="s">
        <v>72</v>
      </c>
      <c r="E497" s="4" t="str">
        <f>VLOOKUP(A497,[1]HML!$A$2:$D$8104,4,0)</f>
        <v>L</v>
      </c>
      <c r="F497" s="5">
        <v>35.372</v>
      </c>
    </row>
    <row r="498" spans="1:6" x14ac:dyDescent="0.3">
      <c r="A498" s="2" t="s">
        <v>1009</v>
      </c>
      <c r="B498" s="2" t="s">
        <v>1010</v>
      </c>
      <c r="C498" s="2" t="s">
        <v>8</v>
      </c>
      <c r="D498" s="3" t="s">
        <v>72</v>
      </c>
      <c r="E498" s="4" t="str">
        <f>VLOOKUP(A498,[1]HML!$A$2:$D$8104,4,0)</f>
        <v>M</v>
      </c>
      <c r="F498" s="5">
        <v>35.35</v>
      </c>
    </row>
    <row r="499" spans="1:6" x14ac:dyDescent="0.3">
      <c r="A499" s="2" t="s">
        <v>1011</v>
      </c>
      <c r="B499" s="2" t="s">
        <v>1012</v>
      </c>
      <c r="C499" s="2" t="s">
        <v>8</v>
      </c>
      <c r="D499" s="3" t="s">
        <v>72</v>
      </c>
      <c r="E499" s="4" t="str">
        <f>VLOOKUP(A499,[1]HML!$A$2:$D$8104,4,0)</f>
        <v>L</v>
      </c>
      <c r="F499" s="5">
        <v>35.35</v>
      </c>
    </row>
    <row r="500" spans="1:6" x14ac:dyDescent="0.3">
      <c r="A500" s="2" t="s">
        <v>1013</v>
      </c>
      <c r="B500" s="2" t="s">
        <v>1014</v>
      </c>
      <c r="C500" s="2" t="s">
        <v>8</v>
      </c>
      <c r="D500" s="3" t="s">
        <v>72</v>
      </c>
      <c r="E500" s="4" t="str">
        <f>VLOOKUP(A500,[1]HML!$A$2:$D$8104,4,0)</f>
        <v>L</v>
      </c>
      <c r="F500" s="5">
        <v>35.35</v>
      </c>
    </row>
    <row r="501" spans="1:6" x14ac:dyDescent="0.3">
      <c r="A501" s="2" t="s">
        <v>1015</v>
      </c>
      <c r="B501" s="2" t="s">
        <v>1016</v>
      </c>
      <c r="C501" s="2" t="s">
        <v>8</v>
      </c>
      <c r="D501" s="3" t="s">
        <v>72</v>
      </c>
      <c r="E501" s="4" t="str">
        <f>VLOOKUP(A501,[1]HML!$A$2:$D$8104,4,0)</f>
        <v>L</v>
      </c>
      <c r="F501" s="5">
        <v>35.302</v>
      </c>
    </row>
    <row r="502" spans="1:6" x14ac:dyDescent="0.3">
      <c r="A502" s="2" t="s">
        <v>1017</v>
      </c>
      <c r="B502" s="2" t="s">
        <v>1018</v>
      </c>
      <c r="C502" s="2" t="s">
        <v>8</v>
      </c>
      <c r="D502" s="3" t="s">
        <v>72</v>
      </c>
      <c r="E502" s="4" t="str">
        <f>VLOOKUP(A502,[1]HML!$A$2:$D$8104,4,0)</f>
        <v>L</v>
      </c>
      <c r="F502" s="5">
        <v>35.28</v>
      </c>
    </row>
    <row r="503" spans="1:6" x14ac:dyDescent="0.3">
      <c r="A503" s="2" t="s">
        <v>1019</v>
      </c>
      <c r="B503" s="2" t="s">
        <v>1020</v>
      </c>
      <c r="C503" s="2" t="s">
        <v>8</v>
      </c>
      <c r="D503" s="3" t="s">
        <v>72</v>
      </c>
      <c r="E503" s="4" t="str">
        <f>VLOOKUP(A503,[1]HML!$A$2:$D$8104,4,0)</f>
        <v>L</v>
      </c>
      <c r="F503" s="5">
        <v>35.252000000000002</v>
      </c>
    </row>
    <row r="504" spans="1:6" x14ac:dyDescent="0.3">
      <c r="A504" s="2" t="s">
        <v>1021</v>
      </c>
      <c r="B504" s="2" t="s">
        <v>1022</v>
      </c>
      <c r="C504" s="2" t="s">
        <v>8</v>
      </c>
      <c r="D504" s="3" t="s">
        <v>72</v>
      </c>
      <c r="E504" s="4" t="str">
        <f>VLOOKUP(A504,[1]HML!$A$2:$D$8104,4,0)</f>
        <v>L</v>
      </c>
      <c r="F504" s="5">
        <v>35</v>
      </c>
    </row>
    <row r="505" spans="1:6" x14ac:dyDescent="0.3">
      <c r="A505" s="2" t="s">
        <v>1023</v>
      </c>
      <c r="B505" s="2" t="s">
        <v>1024</v>
      </c>
      <c r="C505" s="2" t="s">
        <v>8</v>
      </c>
      <c r="D505" s="3" t="s">
        <v>72</v>
      </c>
      <c r="E505" s="4" t="str">
        <f>VLOOKUP(A505,[1]HML!$A$2:$D$8104,4,0)</f>
        <v>L</v>
      </c>
      <c r="F505" s="5">
        <v>34.942</v>
      </c>
    </row>
    <row r="506" spans="1:6" x14ac:dyDescent="0.3">
      <c r="A506" s="2" t="s">
        <v>1025</v>
      </c>
      <c r="B506" s="2" t="s">
        <v>1026</v>
      </c>
      <c r="C506" s="2" t="s">
        <v>8</v>
      </c>
      <c r="D506" s="3" t="s">
        <v>72</v>
      </c>
      <c r="E506" s="4" t="str">
        <f>VLOOKUP(A506,[1]HML!$A$2:$D$8104,4,0)</f>
        <v>M</v>
      </c>
      <c r="F506" s="5">
        <v>34.911999999999999</v>
      </c>
    </row>
    <row r="507" spans="1:6" x14ac:dyDescent="0.3">
      <c r="A507" s="2" t="s">
        <v>1027</v>
      </c>
      <c r="B507" s="2" t="s">
        <v>1028</v>
      </c>
      <c r="C507" s="2" t="s">
        <v>8</v>
      </c>
      <c r="D507" s="3" t="s">
        <v>72</v>
      </c>
      <c r="E507" s="4" t="str">
        <f>VLOOKUP(A507,[1]HML!$A$2:$D$8104,4,0)</f>
        <v>L</v>
      </c>
      <c r="F507" s="5">
        <v>34.628999999999998</v>
      </c>
    </row>
    <row r="508" spans="1:6" x14ac:dyDescent="0.3">
      <c r="A508" s="2" t="s">
        <v>1029</v>
      </c>
      <c r="B508" s="2" t="s">
        <v>1030</v>
      </c>
      <c r="C508" s="2" t="s">
        <v>8</v>
      </c>
      <c r="D508" s="3" t="s">
        <v>72</v>
      </c>
      <c r="E508" s="4" t="str">
        <f>VLOOKUP(A508,[1]HML!$A$2:$D$8104,4,0)</f>
        <v>M</v>
      </c>
      <c r="F508" s="5">
        <v>34.619</v>
      </c>
    </row>
    <row r="509" spans="1:6" x14ac:dyDescent="0.3">
      <c r="A509" s="2" t="s">
        <v>1031</v>
      </c>
      <c r="B509" s="2" t="s">
        <v>1032</v>
      </c>
      <c r="C509" s="2" t="s">
        <v>8</v>
      </c>
      <c r="D509" s="3" t="s">
        <v>72</v>
      </c>
      <c r="E509" s="4" t="str">
        <f>VLOOKUP(A509,[1]HML!$A$2:$D$8104,4,0)</f>
        <v>L</v>
      </c>
      <c r="F509" s="5">
        <v>34.515999999999998</v>
      </c>
    </row>
    <row r="510" spans="1:6" x14ac:dyDescent="0.3">
      <c r="A510" s="2" t="s">
        <v>1033</v>
      </c>
      <c r="B510" s="2" t="s">
        <v>1034</v>
      </c>
      <c r="C510" s="2" t="s">
        <v>8</v>
      </c>
      <c r="D510" s="3" t="s">
        <v>72</v>
      </c>
      <c r="E510" s="4" t="str">
        <f>VLOOKUP(A510,[1]HML!$A$2:$D$8104,4,0)</f>
        <v>L</v>
      </c>
      <c r="F510" s="5">
        <v>34.5</v>
      </c>
    </row>
    <row r="511" spans="1:6" x14ac:dyDescent="0.3">
      <c r="A511" s="2" t="s">
        <v>1035</v>
      </c>
      <c r="B511" s="2" t="s">
        <v>1036</v>
      </c>
      <c r="C511" s="2" t="s">
        <v>8</v>
      </c>
      <c r="D511" s="3" t="s">
        <v>72</v>
      </c>
      <c r="E511" s="4" t="str">
        <f>VLOOKUP(A511,[1]HML!$A$2:$D$8104,4,0)</f>
        <v>L</v>
      </c>
      <c r="F511" s="5">
        <v>34.305</v>
      </c>
    </row>
    <row r="512" spans="1:6" x14ac:dyDescent="0.3">
      <c r="A512" s="2" t="s">
        <v>1037</v>
      </c>
      <c r="B512" s="2" t="s">
        <v>1038</v>
      </c>
      <c r="C512" s="2" t="s">
        <v>8</v>
      </c>
      <c r="D512" s="3" t="s">
        <v>72</v>
      </c>
      <c r="E512" s="4" t="str">
        <f>VLOOKUP(A512,[1]HML!$A$2:$D$8104,4,0)</f>
        <v>L</v>
      </c>
      <c r="F512" s="5">
        <v>34.247999999999998</v>
      </c>
    </row>
    <row r="513" spans="1:6" x14ac:dyDescent="0.3">
      <c r="A513" s="2" t="s">
        <v>1039</v>
      </c>
      <c r="B513" s="2" t="s">
        <v>1040</v>
      </c>
      <c r="C513" s="2" t="s">
        <v>8</v>
      </c>
      <c r="D513" s="3" t="s">
        <v>72</v>
      </c>
      <c r="E513" s="4" t="str">
        <f>VLOOKUP(A513,[1]HML!$A$2:$D$8104,4,0)</f>
        <v>H</v>
      </c>
      <c r="F513" s="5">
        <v>34.232999999999997</v>
      </c>
    </row>
    <row r="514" spans="1:6" x14ac:dyDescent="0.3">
      <c r="A514" s="2" t="s">
        <v>1041</v>
      </c>
      <c r="B514" s="2" t="s">
        <v>1042</v>
      </c>
      <c r="C514" s="2" t="s">
        <v>8</v>
      </c>
      <c r="D514" s="3" t="s">
        <v>72</v>
      </c>
      <c r="E514" s="4" t="str">
        <f>VLOOKUP(A514,[1]HML!$A$2:$D$8104,4,0)</f>
        <v>L</v>
      </c>
      <c r="F514" s="5">
        <v>34.098999999999997</v>
      </c>
    </row>
    <row r="515" spans="1:6" x14ac:dyDescent="0.3">
      <c r="A515" s="2" t="s">
        <v>1043</v>
      </c>
      <c r="B515" s="2" t="s">
        <v>1044</v>
      </c>
      <c r="C515" s="2" t="s">
        <v>8</v>
      </c>
      <c r="D515" s="3" t="s">
        <v>72</v>
      </c>
      <c r="E515" s="4" t="str">
        <f>VLOOKUP(A515,[1]HML!$A$2:$D$8104,4,0)</f>
        <v>M</v>
      </c>
      <c r="F515" s="5">
        <v>34.076999999999998</v>
      </c>
    </row>
    <row r="516" spans="1:6" x14ac:dyDescent="0.3">
      <c r="A516" s="2" t="s">
        <v>1045</v>
      </c>
      <c r="B516" s="2" t="s">
        <v>1046</v>
      </c>
      <c r="C516" s="2" t="s">
        <v>8</v>
      </c>
      <c r="D516" s="3" t="s">
        <v>72</v>
      </c>
      <c r="E516" s="4" t="str">
        <f>VLOOKUP(A516,[1]HML!$A$2:$D$8104,4,0)</f>
        <v>L</v>
      </c>
      <c r="F516" s="5">
        <v>34</v>
      </c>
    </row>
    <row r="517" spans="1:6" x14ac:dyDescent="0.3">
      <c r="A517" s="2" t="s">
        <v>1047</v>
      </c>
      <c r="B517" s="2" t="s">
        <v>1048</v>
      </c>
      <c r="C517" s="2" t="s">
        <v>8</v>
      </c>
      <c r="D517" s="3" t="s">
        <v>72</v>
      </c>
      <c r="E517" s="4" t="str">
        <f>VLOOKUP(A517,[1]HML!$A$2:$D$8104,4,0)</f>
        <v>L</v>
      </c>
      <c r="F517" s="5">
        <v>33.933999999999997</v>
      </c>
    </row>
    <row r="518" spans="1:6" x14ac:dyDescent="0.3">
      <c r="A518" s="2" t="s">
        <v>1049</v>
      </c>
      <c r="B518" s="2" t="s">
        <v>1050</v>
      </c>
      <c r="C518" s="2" t="s">
        <v>8</v>
      </c>
      <c r="D518" s="3" t="s">
        <v>72</v>
      </c>
      <c r="E518" s="4" t="str">
        <f>VLOOKUP(A518,[1]HML!$A$2:$D$8104,4,0)</f>
        <v>M</v>
      </c>
      <c r="F518" s="5">
        <v>33.677</v>
      </c>
    </row>
    <row r="519" spans="1:6" x14ac:dyDescent="0.3">
      <c r="A519" s="2" t="s">
        <v>1051</v>
      </c>
      <c r="B519" s="2" t="s">
        <v>1052</v>
      </c>
      <c r="C519" s="2" t="s">
        <v>8</v>
      </c>
      <c r="D519" s="3" t="s">
        <v>72</v>
      </c>
      <c r="E519" s="4" t="str">
        <f>VLOOKUP(A519,[1]HML!$A$2:$D$8104,4,0)</f>
        <v>L</v>
      </c>
      <c r="F519" s="5">
        <v>33.32</v>
      </c>
    </row>
    <row r="520" spans="1:6" x14ac:dyDescent="0.3">
      <c r="A520" s="2" t="s">
        <v>1053</v>
      </c>
      <c r="B520" s="2" t="s">
        <v>1054</v>
      </c>
      <c r="C520" s="2" t="s">
        <v>8</v>
      </c>
      <c r="D520" s="3" t="s">
        <v>72</v>
      </c>
      <c r="E520" s="4" t="str">
        <f>VLOOKUP(A520,[1]HML!$A$2:$D$8104,4,0)</f>
        <v>L</v>
      </c>
      <c r="F520" s="5">
        <v>33.228999999999999</v>
      </c>
    </row>
    <row r="521" spans="1:6" x14ac:dyDescent="0.3">
      <c r="A521" s="2" t="s">
        <v>1055</v>
      </c>
      <c r="B521" s="2" t="s">
        <v>1056</v>
      </c>
      <c r="C521" s="2" t="s">
        <v>8</v>
      </c>
      <c r="D521" s="3" t="s">
        <v>72</v>
      </c>
      <c r="E521" s="4" t="str">
        <f>VLOOKUP(A521,[1]HML!$A$2:$D$8104,4,0)</f>
        <v>L</v>
      </c>
      <c r="F521" s="5">
        <v>33.149000000000001</v>
      </c>
    </row>
    <row r="522" spans="1:6" x14ac:dyDescent="0.3">
      <c r="A522" s="2" t="s">
        <v>1057</v>
      </c>
      <c r="B522" s="2" t="s">
        <v>1058</v>
      </c>
      <c r="C522" s="2" t="s">
        <v>8</v>
      </c>
      <c r="D522" s="3" t="s">
        <v>72</v>
      </c>
      <c r="E522" s="4" t="str">
        <f>VLOOKUP(A522,[1]HML!$A$2:$D$8104,4,0)</f>
        <v>L</v>
      </c>
      <c r="F522" s="5">
        <v>33.119999999999997</v>
      </c>
    </row>
    <row r="523" spans="1:6" x14ac:dyDescent="0.3">
      <c r="A523" s="2" t="s">
        <v>1059</v>
      </c>
      <c r="B523" s="2" t="s">
        <v>1060</v>
      </c>
      <c r="C523" s="2" t="s">
        <v>8</v>
      </c>
      <c r="D523" s="3" t="s">
        <v>72</v>
      </c>
      <c r="E523" s="4" t="str">
        <f>VLOOKUP(A523,[1]HML!$A$2:$D$8104,4,0)</f>
        <v>L</v>
      </c>
      <c r="F523" s="5">
        <v>33.119</v>
      </c>
    </row>
    <row r="524" spans="1:6" x14ac:dyDescent="0.3">
      <c r="A524" s="2" t="s">
        <v>1061</v>
      </c>
      <c r="B524" s="2" t="s">
        <v>1062</v>
      </c>
      <c r="C524" s="2" t="s">
        <v>8</v>
      </c>
      <c r="D524" s="3" t="s">
        <v>72</v>
      </c>
      <c r="E524" s="4" t="str">
        <f>VLOOKUP(A524,[1]HML!$A$2:$D$8104,4,0)</f>
        <v>M</v>
      </c>
      <c r="F524" s="5">
        <v>32.959000000000003</v>
      </c>
    </row>
    <row r="525" spans="1:6" x14ac:dyDescent="0.3">
      <c r="A525" s="2" t="s">
        <v>1063</v>
      </c>
      <c r="B525" s="2" t="s">
        <v>1064</v>
      </c>
      <c r="C525" s="2" t="s">
        <v>8</v>
      </c>
      <c r="D525" s="3" t="s">
        <v>72</v>
      </c>
      <c r="E525" s="4" t="str">
        <f>VLOOKUP(A525,[1]HML!$A$2:$D$8104,4,0)</f>
        <v>L</v>
      </c>
      <c r="F525" s="5">
        <v>32.564</v>
      </c>
    </row>
    <row r="526" spans="1:6" x14ac:dyDescent="0.3">
      <c r="A526" s="2" t="s">
        <v>1065</v>
      </c>
      <c r="B526" s="2" t="s">
        <v>1066</v>
      </c>
      <c r="C526" s="2" t="s">
        <v>8</v>
      </c>
      <c r="D526" s="3" t="s">
        <v>72</v>
      </c>
      <c r="E526" s="4" t="str">
        <f>VLOOKUP(A526,[1]HML!$A$2:$D$8104,4,0)</f>
        <v>L</v>
      </c>
      <c r="F526" s="5">
        <v>32.561</v>
      </c>
    </row>
    <row r="527" spans="1:6" x14ac:dyDescent="0.3">
      <c r="A527" s="2" t="s">
        <v>1067</v>
      </c>
      <c r="B527" s="2" t="s">
        <v>1068</v>
      </c>
      <c r="C527" s="2" t="s">
        <v>8</v>
      </c>
      <c r="D527" s="3" t="s">
        <v>72</v>
      </c>
      <c r="E527" s="4" t="str">
        <f>VLOOKUP(A527,[1]HML!$A$2:$D$8104,4,0)</f>
        <v>L</v>
      </c>
      <c r="F527" s="5">
        <v>32.555999999999997</v>
      </c>
    </row>
    <row r="528" spans="1:6" x14ac:dyDescent="0.3">
      <c r="A528" s="2" t="s">
        <v>1069</v>
      </c>
      <c r="B528" s="2" t="s">
        <v>1070</v>
      </c>
      <c r="C528" s="2" t="s">
        <v>8</v>
      </c>
      <c r="D528" s="3" t="s">
        <v>72</v>
      </c>
      <c r="E528" s="4" t="str">
        <f>VLOOKUP(A528,[1]HML!$A$2:$D$8104,4,0)</f>
        <v>L</v>
      </c>
      <c r="F528" s="5">
        <v>32.420999999999999</v>
      </c>
    </row>
    <row r="529" spans="1:6" x14ac:dyDescent="0.3">
      <c r="A529" s="2" t="s">
        <v>1071</v>
      </c>
      <c r="B529" s="2" t="s">
        <v>1072</v>
      </c>
      <c r="C529" s="2" t="s">
        <v>8</v>
      </c>
      <c r="D529" s="3" t="s">
        <v>72</v>
      </c>
      <c r="E529" s="4" t="str">
        <f>VLOOKUP(A529,[1]HML!$A$2:$D$8104,4,0)</f>
        <v>M</v>
      </c>
      <c r="F529" s="5">
        <v>32.411000000000001</v>
      </c>
    </row>
    <row r="530" spans="1:6" x14ac:dyDescent="0.3">
      <c r="A530" s="2" t="s">
        <v>1073</v>
      </c>
      <c r="B530" s="2" t="s">
        <v>1074</v>
      </c>
      <c r="C530" s="2" t="s">
        <v>8</v>
      </c>
      <c r="D530" s="3" t="s">
        <v>72</v>
      </c>
      <c r="E530" s="4" t="str">
        <f>VLOOKUP(A530,[1]HML!$A$2:$D$8104,4,0)</f>
        <v>L</v>
      </c>
      <c r="F530" s="5">
        <v>32.387999999999998</v>
      </c>
    </row>
    <row r="531" spans="1:6" x14ac:dyDescent="0.3">
      <c r="A531" s="2" t="s">
        <v>1075</v>
      </c>
      <c r="B531" s="2" t="s">
        <v>1076</v>
      </c>
      <c r="C531" s="2" t="s">
        <v>8</v>
      </c>
      <c r="D531" s="3" t="s">
        <v>72</v>
      </c>
      <c r="E531" s="4" t="str">
        <f>VLOOKUP(A531,[1]HML!$A$2:$D$8104,4,0)</f>
        <v>M</v>
      </c>
      <c r="F531" s="5">
        <v>32.353999999999999</v>
      </c>
    </row>
    <row r="532" spans="1:6" x14ac:dyDescent="0.3">
      <c r="A532" s="2" t="s">
        <v>1077</v>
      </c>
      <c r="B532" s="2" t="s">
        <v>1078</v>
      </c>
      <c r="C532" s="2" t="s">
        <v>8</v>
      </c>
      <c r="D532" s="3" t="s">
        <v>72</v>
      </c>
      <c r="E532" s="4" t="str">
        <f>VLOOKUP(A532,[1]HML!$A$2:$D$8104,4,0)</f>
        <v>M</v>
      </c>
      <c r="F532" s="5">
        <v>32.247999999999998</v>
      </c>
    </row>
    <row r="533" spans="1:6" x14ac:dyDescent="0.3">
      <c r="A533" s="2" t="s">
        <v>1079</v>
      </c>
      <c r="B533" s="2" t="s">
        <v>1080</v>
      </c>
      <c r="C533" s="2" t="s">
        <v>8</v>
      </c>
      <c r="D533" s="3" t="s">
        <v>72</v>
      </c>
      <c r="E533" s="4" t="str">
        <f>VLOOKUP(A533,[1]HML!$A$2:$D$8104,4,0)</f>
        <v>L</v>
      </c>
      <c r="F533" s="5">
        <v>32.229999999999997</v>
      </c>
    </row>
    <row r="534" spans="1:6" x14ac:dyDescent="0.3">
      <c r="A534" s="2" t="s">
        <v>1081</v>
      </c>
      <c r="B534" s="2" t="s">
        <v>1082</v>
      </c>
      <c r="C534" s="2" t="s">
        <v>8</v>
      </c>
      <c r="D534" s="3" t="s">
        <v>72</v>
      </c>
      <c r="E534" s="4" t="str">
        <f>VLOOKUP(A534,[1]HML!$A$2:$D$8104,4,0)</f>
        <v>L</v>
      </c>
      <c r="F534" s="5">
        <v>32.155000000000001</v>
      </c>
    </row>
    <row r="535" spans="1:6" x14ac:dyDescent="0.3">
      <c r="A535" s="2" t="s">
        <v>1083</v>
      </c>
      <c r="B535" s="2" t="s">
        <v>1084</v>
      </c>
      <c r="C535" s="2" t="s">
        <v>8</v>
      </c>
      <c r="D535" s="3" t="s">
        <v>72</v>
      </c>
      <c r="E535" s="4" t="str">
        <f>VLOOKUP(A535,[1]HML!$A$2:$D$8104,4,0)</f>
        <v>L</v>
      </c>
      <c r="F535" s="5">
        <v>32.152999999999999</v>
      </c>
    </row>
    <row r="536" spans="1:6" x14ac:dyDescent="0.3">
      <c r="A536" s="2" t="s">
        <v>1085</v>
      </c>
      <c r="B536" s="2" t="s">
        <v>1086</v>
      </c>
      <c r="C536" s="2" t="s">
        <v>8</v>
      </c>
      <c r="D536" s="3" t="s">
        <v>72</v>
      </c>
      <c r="E536" s="4" t="str">
        <f>VLOOKUP(A536,[1]HML!$A$2:$D$8104,4,0)</f>
        <v>M</v>
      </c>
      <c r="F536" s="5">
        <v>32.017000000000003</v>
      </c>
    </row>
    <row r="537" spans="1:6" x14ac:dyDescent="0.3">
      <c r="A537" s="2" t="s">
        <v>1087</v>
      </c>
      <c r="B537" s="2" t="s">
        <v>1088</v>
      </c>
      <c r="C537" s="2" t="s">
        <v>8</v>
      </c>
      <c r="D537" s="3" t="s">
        <v>72</v>
      </c>
      <c r="E537" s="4" t="str">
        <f>VLOOKUP(A537,[1]HML!$A$2:$D$8104,4,0)</f>
        <v>L</v>
      </c>
      <c r="F537" s="5">
        <v>32</v>
      </c>
    </row>
    <row r="538" spans="1:6" x14ac:dyDescent="0.3">
      <c r="A538" s="2" t="s">
        <v>1089</v>
      </c>
      <c r="B538" s="2" t="s">
        <v>1090</v>
      </c>
      <c r="C538" s="2" t="s">
        <v>8</v>
      </c>
      <c r="D538" s="3" t="s">
        <v>72</v>
      </c>
      <c r="E538" s="4" t="str">
        <f>VLOOKUP(A538,[1]HML!$A$2:$D$8104,4,0)</f>
        <v>L</v>
      </c>
      <c r="F538" s="5">
        <v>31.917000000000002</v>
      </c>
    </row>
    <row r="539" spans="1:6" x14ac:dyDescent="0.3">
      <c r="A539" s="2" t="s">
        <v>1091</v>
      </c>
      <c r="B539" s="2" t="s">
        <v>1092</v>
      </c>
      <c r="C539" s="2" t="s">
        <v>976</v>
      </c>
      <c r="D539" s="3" t="s">
        <v>72</v>
      </c>
      <c r="E539" s="4" t="str">
        <f>VLOOKUP(A539,[1]HML!$A$2:$D$8104,4,0)</f>
        <v>M</v>
      </c>
      <c r="F539" s="5">
        <v>31.887</v>
      </c>
    </row>
    <row r="540" spans="1:6" x14ac:dyDescent="0.3">
      <c r="A540" s="2" t="s">
        <v>1093</v>
      </c>
      <c r="B540" s="2" t="s">
        <v>1094</v>
      </c>
      <c r="C540" s="2" t="s">
        <v>8</v>
      </c>
      <c r="D540" s="3" t="s">
        <v>72</v>
      </c>
      <c r="E540" s="4" t="str">
        <f>VLOOKUP(A540,[1]HML!$A$2:$D$8104,4,0)</f>
        <v>L</v>
      </c>
      <c r="F540" s="5">
        <v>31.87</v>
      </c>
    </row>
    <row r="541" spans="1:6" x14ac:dyDescent="0.3">
      <c r="A541" s="2" t="s">
        <v>1095</v>
      </c>
      <c r="B541" s="2" t="s">
        <v>1096</v>
      </c>
      <c r="C541" s="2" t="s">
        <v>8</v>
      </c>
      <c r="D541" s="3" t="s">
        <v>72</v>
      </c>
      <c r="E541" s="4" t="str">
        <f>VLOOKUP(A541,[1]HML!$A$2:$D$8104,4,0)</f>
        <v>L</v>
      </c>
      <c r="F541" s="5">
        <v>31.850999999999999</v>
      </c>
    </row>
    <row r="542" spans="1:6" x14ac:dyDescent="0.3">
      <c r="A542" s="2" t="s">
        <v>1097</v>
      </c>
      <c r="B542" s="2" t="s">
        <v>1098</v>
      </c>
      <c r="C542" s="2" t="s">
        <v>8</v>
      </c>
      <c r="D542" s="3" t="s">
        <v>72</v>
      </c>
      <c r="E542" s="4" t="str">
        <f>VLOOKUP(A542,[1]HML!$A$2:$D$8104,4,0)</f>
        <v>L</v>
      </c>
      <c r="F542" s="5">
        <v>31.77</v>
      </c>
    </row>
    <row r="543" spans="1:6" x14ac:dyDescent="0.3">
      <c r="A543" s="2" t="s">
        <v>1099</v>
      </c>
      <c r="B543" s="2" t="s">
        <v>1100</v>
      </c>
      <c r="C543" s="2" t="s">
        <v>8</v>
      </c>
      <c r="D543" s="3" t="s">
        <v>72</v>
      </c>
      <c r="E543" s="4" t="str">
        <f>VLOOKUP(A543,[1]HML!$A$2:$D$8104,4,0)</f>
        <v>L</v>
      </c>
      <c r="F543" s="5">
        <v>31.763000000000002</v>
      </c>
    </row>
    <row r="544" spans="1:6" x14ac:dyDescent="0.3">
      <c r="A544" s="2" t="s">
        <v>1101</v>
      </c>
      <c r="B544" s="2" t="s">
        <v>1102</v>
      </c>
      <c r="C544" s="2" t="s">
        <v>8</v>
      </c>
      <c r="D544" s="3" t="s">
        <v>72</v>
      </c>
      <c r="E544" s="4" t="str">
        <f>VLOOKUP(A544,[1]HML!$A$2:$D$8104,4,0)</f>
        <v>L</v>
      </c>
      <c r="F544" s="5">
        <v>31.530999999999999</v>
      </c>
    </row>
    <row r="545" spans="1:6" x14ac:dyDescent="0.3">
      <c r="A545" s="2" t="s">
        <v>1103</v>
      </c>
      <c r="B545" s="2" t="s">
        <v>1104</v>
      </c>
      <c r="C545" s="2" t="s">
        <v>8</v>
      </c>
      <c r="D545" s="3" t="s">
        <v>72</v>
      </c>
      <c r="E545" s="4" t="str">
        <f>VLOOKUP(A545,[1]HML!$A$2:$D$8104,4,0)</f>
        <v>L</v>
      </c>
      <c r="F545" s="5">
        <v>31.503</v>
      </c>
    </row>
    <row r="546" spans="1:6" x14ac:dyDescent="0.3">
      <c r="A546" s="2" t="s">
        <v>1105</v>
      </c>
      <c r="B546" s="2" t="s">
        <v>1106</v>
      </c>
      <c r="C546" s="2" t="s">
        <v>8</v>
      </c>
      <c r="D546" s="3" t="s">
        <v>72</v>
      </c>
      <c r="E546" s="4" t="str">
        <f>VLOOKUP(A546,[1]HML!$A$2:$D$8104,4,0)</f>
        <v>L</v>
      </c>
      <c r="F546" s="5">
        <v>31.5</v>
      </c>
    </row>
    <row r="547" spans="1:6" x14ac:dyDescent="0.3">
      <c r="A547" s="2" t="s">
        <v>1107</v>
      </c>
      <c r="B547" s="2" t="s">
        <v>1108</v>
      </c>
      <c r="C547" s="2" t="s">
        <v>8</v>
      </c>
      <c r="D547" s="3" t="s">
        <v>72</v>
      </c>
      <c r="E547" s="4" t="str">
        <f>VLOOKUP(A547,[1]HML!$A$2:$D$8104,4,0)</f>
        <v>L</v>
      </c>
      <c r="F547" s="5">
        <v>31.468</v>
      </c>
    </row>
    <row r="548" spans="1:6" x14ac:dyDescent="0.3">
      <c r="A548" s="2" t="s">
        <v>1109</v>
      </c>
      <c r="B548" s="2" t="s">
        <v>1110</v>
      </c>
      <c r="C548" s="2" t="s">
        <v>8</v>
      </c>
      <c r="D548" s="3" t="s">
        <v>72</v>
      </c>
      <c r="E548" s="4" t="str">
        <f>VLOOKUP(A548,[1]HML!$A$2:$D$8104,4,0)</f>
        <v>M</v>
      </c>
      <c r="F548" s="5">
        <v>30.51</v>
      </c>
    </row>
    <row r="549" spans="1:6" x14ac:dyDescent="0.3">
      <c r="A549" s="2" t="s">
        <v>1111</v>
      </c>
      <c r="B549" s="2" t="s">
        <v>1112</v>
      </c>
      <c r="C549" s="2" t="s">
        <v>8</v>
      </c>
      <c r="D549" s="3" t="s">
        <v>72</v>
      </c>
      <c r="E549" s="4" t="str">
        <f>VLOOKUP(A549,[1]HML!$A$2:$D$8104,4,0)</f>
        <v>M</v>
      </c>
      <c r="F549" s="5">
        <v>30.3</v>
      </c>
    </row>
    <row r="550" spans="1:6" x14ac:dyDescent="0.3">
      <c r="A550" s="2" t="s">
        <v>1113</v>
      </c>
      <c r="B550" s="2" t="s">
        <v>1114</v>
      </c>
      <c r="C550" s="2" t="s">
        <v>8</v>
      </c>
      <c r="D550" s="3" t="s">
        <v>72</v>
      </c>
      <c r="E550" s="4" t="str">
        <f>VLOOKUP(A550,[1]HML!$A$2:$D$8104,4,0)</f>
        <v>L</v>
      </c>
      <c r="F550" s="5">
        <v>30.3</v>
      </c>
    </row>
    <row r="551" spans="1:6" x14ac:dyDescent="0.3">
      <c r="A551" s="2" t="s">
        <v>1115</v>
      </c>
      <c r="B551" s="2" t="s">
        <v>1116</v>
      </c>
      <c r="C551" s="2" t="s">
        <v>8</v>
      </c>
      <c r="D551" s="3" t="s">
        <v>72</v>
      </c>
      <c r="E551" s="4" t="str">
        <f>VLOOKUP(A551,[1]HML!$A$2:$D$8104,4,0)</f>
        <v>M</v>
      </c>
      <c r="F551" s="5">
        <v>30.285</v>
      </c>
    </row>
    <row r="552" spans="1:6" x14ac:dyDescent="0.3">
      <c r="A552" s="2" t="s">
        <v>1117</v>
      </c>
      <c r="B552" s="2" t="s">
        <v>1118</v>
      </c>
      <c r="C552" s="2" t="s">
        <v>8</v>
      </c>
      <c r="D552" s="3" t="s">
        <v>72</v>
      </c>
      <c r="E552" s="4" t="str">
        <f>VLOOKUP(A552,[1]HML!$A$2:$D$8104,4,0)</f>
        <v>L</v>
      </c>
      <c r="F552" s="5">
        <v>30.152999999999999</v>
      </c>
    </row>
    <row r="553" spans="1:6" x14ac:dyDescent="0.3">
      <c r="A553" s="2" t="s">
        <v>1119</v>
      </c>
      <c r="B553" s="2" t="s">
        <v>1120</v>
      </c>
      <c r="C553" s="2" t="s">
        <v>8</v>
      </c>
      <c r="D553" s="3" t="s">
        <v>72</v>
      </c>
      <c r="E553" s="4" t="str">
        <f>VLOOKUP(A553,[1]HML!$A$2:$D$8104,4,0)</f>
        <v>L</v>
      </c>
      <c r="F553" s="5">
        <v>29.896000000000001</v>
      </c>
    </row>
    <row r="554" spans="1:6" x14ac:dyDescent="0.3">
      <c r="A554" s="2" t="s">
        <v>1121</v>
      </c>
      <c r="B554" s="2" t="s">
        <v>1122</v>
      </c>
      <c r="C554" s="2" t="s">
        <v>8</v>
      </c>
      <c r="D554" s="3" t="s">
        <v>72</v>
      </c>
      <c r="E554" s="4" t="str">
        <f>VLOOKUP(A554,[1]HML!$A$2:$D$8104,4,0)</f>
        <v>H</v>
      </c>
      <c r="F554" s="5">
        <v>29.693999999999999</v>
      </c>
    </row>
    <row r="555" spans="1:6" x14ac:dyDescent="0.3">
      <c r="A555" s="2" t="s">
        <v>1123</v>
      </c>
      <c r="B555" s="2" t="s">
        <v>1124</v>
      </c>
      <c r="C555" s="2" t="s">
        <v>8</v>
      </c>
      <c r="D555" s="3" t="s">
        <v>72</v>
      </c>
      <c r="E555" s="4" t="str">
        <f>VLOOKUP(A555,[1]HML!$A$2:$D$8104,4,0)</f>
        <v>L</v>
      </c>
      <c r="F555" s="5">
        <v>29.431999999999999</v>
      </c>
    </row>
    <row r="556" spans="1:6" x14ac:dyDescent="0.3">
      <c r="A556" s="2" t="s">
        <v>1125</v>
      </c>
      <c r="B556" s="2" t="s">
        <v>1126</v>
      </c>
      <c r="C556" s="2" t="s">
        <v>8</v>
      </c>
      <c r="D556" s="3" t="s">
        <v>72</v>
      </c>
      <c r="E556" s="4" t="str">
        <f>VLOOKUP(A556,[1]HML!$A$2:$D$8104,4,0)</f>
        <v>L</v>
      </c>
      <c r="F556" s="5">
        <v>29.4</v>
      </c>
    </row>
    <row r="557" spans="1:6" x14ac:dyDescent="0.3">
      <c r="A557" s="2" t="s">
        <v>1127</v>
      </c>
      <c r="B557" s="2" t="s">
        <v>1128</v>
      </c>
      <c r="C557" s="2" t="s">
        <v>8</v>
      </c>
      <c r="D557" s="3" t="s">
        <v>72</v>
      </c>
      <c r="E557" s="4" t="str">
        <f>VLOOKUP(A557,[1]HML!$A$2:$D$8104,4,0)</f>
        <v>M</v>
      </c>
      <c r="F557" s="5">
        <v>29.233000000000001</v>
      </c>
    </row>
    <row r="558" spans="1:6" x14ac:dyDescent="0.3">
      <c r="A558" s="2" t="s">
        <v>1129</v>
      </c>
      <c r="B558" s="2" t="s">
        <v>1130</v>
      </c>
      <c r="C558" s="2" t="s">
        <v>8</v>
      </c>
      <c r="D558" s="3" t="s">
        <v>72</v>
      </c>
      <c r="E558" s="4" t="str">
        <f>VLOOKUP(A558,[1]HML!$A$2:$D$8104,4,0)</f>
        <v>M</v>
      </c>
      <c r="F558" s="5">
        <v>29.039000000000001</v>
      </c>
    </row>
    <row r="559" spans="1:6" x14ac:dyDescent="0.3">
      <c r="A559" s="2" t="s">
        <v>1131</v>
      </c>
      <c r="B559" s="2" t="s">
        <v>1132</v>
      </c>
      <c r="C559" s="2" t="s">
        <v>8</v>
      </c>
      <c r="D559" s="3" t="s">
        <v>72</v>
      </c>
      <c r="E559" s="4" t="str">
        <f>VLOOKUP(A559,[1]HML!$A$2:$D$8104,4,0)</f>
        <v>L</v>
      </c>
      <c r="F559" s="5">
        <v>28.872</v>
      </c>
    </row>
    <row r="560" spans="1:6" x14ac:dyDescent="0.3">
      <c r="A560" s="2" t="s">
        <v>1133</v>
      </c>
      <c r="B560" s="2" t="s">
        <v>1134</v>
      </c>
      <c r="C560" s="2" t="s">
        <v>8</v>
      </c>
      <c r="D560" s="3" t="s">
        <v>72</v>
      </c>
      <c r="E560" s="4" t="str">
        <f>VLOOKUP(A560,[1]HML!$A$2:$D$8104,4,0)</f>
        <v>L</v>
      </c>
      <c r="F560" s="5">
        <v>28.779</v>
      </c>
    </row>
    <row r="561" spans="1:6" x14ac:dyDescent="0.3">
      <c r="A561" s="2" t="s">
        <v>1135</v>
      </c>
      <c r="B561" s="2" t="s">
        <v>1136</v>
      </c>
      <c r="C561" s="2" t="s">
        <v>8</v>
      </c>
      <c r="D561" s="3" t="s">
        <v>72</v>
      </c>
      <c r="E561" s="4" t="str">
        <f>VLOOKUP(A561,[1]HML!$A$2:$D$8104,4,0)</f>
        <v>M</v>
      </c>
      <c r="F561" s="5">
        <v>28.434000000000001</v>
      </c>
    </row>
    <row r="562" spans="1:6" x14ac:dyDescent="0.3">
      <c r="A562" s="2" t="s">
        <v>1137</v>
      </c>
      <c r="B562" s="2" t="s">
        <v>1138</v>
      </c>
      <c r="C562" s="2" t="s">
        <v>8</v>
      </c>
      <c r="D562" s="3" t="s">
        <v>72</v>
      </c>
      <c r="E562" s="4" t="str">
        <f>VLOOKUP(A562,[1]HML!$A$2:$D$8104,4,0)</f>
        <v>M</v>
      </c>
      <c r="F562" s="5">
        <v>28.376999999999999</v>
      </c>
    </row>
    <row r="563" spans="1:6" x14ac:dyDescent="0.3">
      <c r="A563" s="2" t="s">
        <v>1139</v>
      </c>
      <c r="B563" s="2" t="s">
        <v>1140</v>
      </c>
      <c r="C563" s="2" t="s">
        <v>8</v>
      </c>
      <c r="D563" s="3" t="s">
        <v>72</v>
      </c>
      <c r="E563" s="4" t="str">
        <f>VLOOKUP(A563,[1]HML!$A$2:$D$8104,4,0)</f>
        <v>M</v>
      </c>
      <c r="F563" s="5">
        <v>28.335000000000001</v>
      </c>
    </row>
    <row r="564" spans="1:6" x14ac:dyDescent="0.3">
      <c r="A564" s="2" t="s">
        <v>1141</v>
      </c>
      <c r="B564" s="2" t="s">
        <v>1142</v>
      </c>
      <c r="C564" s="2" t="s">
        <v>8</v>
      </c>
      <c r="D564" s="3" t="s">
        <v>72</v>
      </c>
      <c r="E564" s="4" t="str">
        <f>VLOOKUP(A564,[1]HML!$A$2:$D$8104,4,0)</f>
        <v>L</v>
      </c>
      <c r="F564" s="5">
        <v>28.28</v>
      </c>
    </row>
    <row r="565" spans="1:6" x14ac:dyDescent="0.3">
      <c r="A565" s="2" t="s">
        <v>1143</v>
      </c>
      <c r="B565" s="2" t="s">
        <v>1144</v>
      </c>
      <c r="C565" s="2" t="s">
        <v>976</v>
      </c>
      <c r="D565" s="3" t="s">
        <v>72</v>
      </c>
      <c r="E565" s="4" t="str">
        <f>VLOOKUP(A565,[1]HML!$A$2:$D$8104,4,0)</f>
        <v>L</v>
      </c>
      <c r="F565" s="5">
        <v>28</v>
      </c>
    </row>
    <row r="566" spans="1:6" x14ac:dyDescent="0.3">
      <c r="A566" s="2" t="s">
        <v>1145</v>
      </c>
      <c r="B566" s="2" t="s">
        <v>1146</v>
      </c>
      <c r="C566" s="2" t="s">
        <v>8</v>
      </c>
      <c r="D566" s="3" t="s">
        <v>72</v>
      </c>
      <c r="E566" s="4" t="str">
        <f>VLOOKUP(A566,[1]HML!$A$2:$D$8104,4,0)</f>
        <v>L</v>
      </c>
      <c r="F566" s="5">
        <v>27.667000000000002</v>
      </c>
    </row>
    <row r="567" spans="1:6" x14ac:dyDescent="0.3">
      <c r="A567" s="2" t="s">
        <v>1147</v>
      </c>
      <c r="B567" s="2" t="s">
        <v>1148</v>
      </c>
      <c r="C567" s="2" t="s">
        <v>8</v>
      </c>
      <c r="D567" s="3" t="s">
        <v>72</v>
      </c>
      <c r="E567" s="4" t="str">
        <f>VLOOKUP(A567,[1]HML!$A$2:$D$8104,4,0)</f>
        <v>L</v>
      </c>
      <c r="F567" s="5">
        <v>27.577999999999999</v>
      </c>
    </row>
    <row r="568" spans="1:6" x14ac:dyDescent="0.3">
      <c r="A568" s="2" t="s">
        <v>1149</v>
      </c>
      <c r="B568" s="2" t="s">
        <v>1150</v>
      </c>
      <c r="C568" s="2" t="s">
        <v>8</v>
      </c>
      <c r="D568" s="3" t="s">
        <v>72</v>
      </c>
      <c r="E568" s="4" t="str">
        <f>VLOOKUP(A568,[1]HML!$A$2:$D$8104,4,0)</f>
        <v>L</v>
      </c>
      <c r="F568" s="5">
        <v>27.574000000000002</v>
      </c>
    </row>
    <row r="569" spans="1:6" x14ac:dyDescent="0.3">
      <c r="A569" s="2" t="s">
        <v>1151</v>
      </c>
      <c r="B569" s="2" t="s">
        <v>1152</v>
      </c>
      <c r="C569" s="2" t="s">
        <v>8</v>
      </c>
      <c r="D569" s="3" t="s">
        <v>72</v>
      </c>
      <c r="E569" s="4" t="str">
        <f>VLOOKUP(A569,[1]HML!$A$2:$D$8104,4,0)</f>
        <v>L</v>
      </c>
      <c r="F569" s="5">
        <v>27.475000000000001</v>
      </c>
    </row>
    <row r="570" spans="1:6" x14ac:dyDescent="0.3">
      <c r="A570" s="2" t="s">
        <v>1153</v>
      </c>
      <c r="B570" s="2" t="s">
        <v>1154</v>
      </c>
      <c r="C570" s="2" t="s">
        <v>8</v>
      </c>
      <c r="D570" s="3" t="s">
        <v>72</v>
      </c>
      <c r="E570" s="4" t="str">
        <f>VLOOKUP(A570,[1]HML!$A$2:$D$8104,4,0)</f>
        <v>M</v>
      </c>
      <c r="F570" s="5">
        <v>27.436</v>
      </c>
    </row>
    <row r="571" spans="1:6" x14ac:dyDescent="0.3">
      <c r="A571" s="2" t="s">
        <v>1155</v>
      </c>
      <c r="B571" s="2" t="s">
        <v>1156</v>
      </c>
      <c r="C571" s="2" t="s">
        <v>8</v>
      </c>
      <c r="D571" s="3" t="s">
        <v>72</v>
      </c>
      <c r="E571" s="4" t="str">
        <f>VLOOKUP(A571,[1]HML!$A$2:$D$8104,4,0)</f>
        <v>L</v>
      </c>
      <c r="F571" s="5">
        <v>27.33</v>
      </c>
    </row>
    <row r="572" spans="1:6" x14ac:dyDescent="0.3">
      <c r="A572" s="2" t="s">
        <v>1157</v>
      </c>
      <c r="B572" s="2" t="s">
        <v>1158</v>
      </c>
      <c r="C572" s="2" t="s">
        <v>130</v>
      </c>
      <c r="D572" s="3" t="s">
        <v>72</v>
      </c>
      <c r="E572" s="4" t="str">
        <f>VLOOKUP(A572,[1]HML!$A$2:$D$8104,4,0)</f>
        <v>M</v>
      </c>
      <c r="F572" s="5">
        <v>27.25</v>
      </c>
    </row>
    <row r="573" spans="1:6" x14ac:dyDescent="0.3">
      <c r="A573" s="2" t="s">
        <v>1159</v>
      </c>
      <c r="B573" s="2" t="s">
        <v>1160</v>
      </c>
      <c r="C573" s="2" t="s">
        <v>8</v>
      </c>
      <c r="D573" s="3" t="s">
        <v>72</v>
      </c>
      <c r="E573" s="4" t="str">
        <f>VLOOKUP(A573,[1]HML!$A$2:$D$8104,4,0)</f>
        <v>L</v>
      </c>
      <c r="F573" s="5">
        <v>27.193000000000001</v>
      </c>
    </row>
    <row r="574" spans="1:6" x14ac:dyDescent="0.3">
      <c r="A574" s="2" t="s">
        <v>1161</v>
      </c>
      <c r="B574" s="2" t="s">
        <v>1162</v>
      </c>
      <c r="C574" s="2" t="s">
        <v>8</v>
      </c>
      <c r="D574" s="3" t="s">
        <v>72</v>
      </c>
      <c r="E574" s="4" t="str">
        <f>VLOOKUP(A574,[1]HML!$A$2:$D$8104,4,0)</f>
        <v>L</v>
      </c>
      <c r="F574" s="5">
        <v>27.081</v>
      </c>
    </row>
    <row r="575" spans="1:6" x14ac:dyDescent="0.3">
      <c r="A575" s="2" t="s">
        <v>1163</v>
      </c>
      <c r="B575" s="2" t="s">
        <v>1164</v>
      </c>
      <c r="C575" s="2" t="s">
        <v>8</v>
      </c>
      <c r="D575" s="3" t="s">
        <v>72</v>
      </c>
      <c r="E575" s="4" t="str">
        <f>VLOOKUP(A575,[1]HML!$A$2:$D$8104,4,0)</f>
        <v>M</v>
      </c>
      <c r="F575" s="5">
        <v>27.068000000000001</v>
      </c>
    </row>
    <row r="576" spans="1:6" x14ac:dyDescent="0.3">
      <c r="A576" s="2" t="s">
        <v>1165</v>
      </c>
      <c r="B576" s="2" t="s">
        <v>1166</v>
      </c>
      <c r="C576" s="2" t="s">
        <v>8</v>
      </c>
      <c r="D576" s="3" t="s">
        <v>72</v>
      </c>
      <c r="E576" s="4" t="str">
        <f>VLOOKUP(A576,[1]HML!$A$2:$D$8104,4,0)</f>
        <v>L</v>
      </c>
      <c r="F576" s="5">
        <v>26.82</v>
      </c>
    </row>
    <row r="577" spans="1:6" x14ac:dyDescent="0.3">
      <c r="A577" s="2" t="s">
        <v>1167</v>
      </c>
      <c r="B577" s="2" t="s">
        <v>1168</v>
      </c>
      <c r="C577" s="2" t="s">
        <v>8</v>
      </c>
      <c r="D577" s="3" t="s">
        <v>72</v>
      </c>
      <c r="E577" s="4" t="str">
        <f>VLOOKUP(A577,[1]HML!$A$2:$D$8104,4,0)</f>
        <v>M</v>
      </c>
      <c r="F577" s="5">
        <v>26.625</v>
      </c>
    </row>
    <row r="578" spans="1:6" x14ac:dyDescent="0.3">
      <c r="A578" s="2" t="s">
        <v>1169</v>
      </c>
      <c r="B578" s="2" t="s">
        <v>1170</v>
      </c>
      <c r="C578" s="2" t="s">
        <v>8</v>
      </c>
      <c r="D578" s="3" t="s">
        <v>72</v>
      </c>
      <c r="E578" s="4" t="str">
        <f>VLOOKUP(A578,[1]HML!$A$2:$D$8104,4,0)</f>
        <v>L</v>
      </c>
      <c r="F578" s="5">
        <v>25.806000000000001</v>
      </c>
    </row>
    <row r="579" spans="1:6" x14ac:dyDescent="0.3">
      <c r="A579" s="2" t="s">
        <v>1171</v>
      </c>
      <c r="B579" s="2" t="s">
        <v>1172</v>
      </c>
      <c r="C579" s="2" t="s">
        <v>8</v>
      </c>
      <c r="D579" s="3" t="s">
        <v>72</v>
      </c>
      <c r="E579" s="4" t="str">
        <f>VLOOKUP(A579,[1]HML!$A$2:$D$8104,4,0)</f>
        <v>M</v>
      </c>
      <c r="F579" s="5">
        <v>25.795999999999999</v>
      </c>
    </row>
    <row r="580" spans="1:6" x14ac:dyDescent="0.3">
      <c r="A580" s="2" t="s">
        <v>1173</v>
      </c>
      <c r="B580" s="2" t="s">
        <v>1174</v>
      </c>
      <c r="C580" s="2" t="s">
        <v>130</v>
      </c>
      <c r="D580" s="3" t="s">
        <v>72</v>
      </c>
      <c r="E580" s="4" t="str">
        <f>VLOOKUP(A580,[1]HML!$A$2:$D$8104,4,0)</f>
        <v>M</v>
      </c>
      <c r="F580" s="5">
        <v>25.724</v>
      </c>
    </row>
    <row r="581" spans="1:6" x14ac:dyDescent="0.3">
      <c r="A581" s="2" t="s">
        <v>1175</v>
      </c>
      <c r="B581" s="2" t="s">
        <v>1176</v>
      </c>
      <c r="C581" s="2" t="s">
        <v>8</v>
      </c>
      <c r="D581" s="3" t="s">
        <v>72</v>
      </c>
      <c r="E581" s="4" t="str">
        <f>VLOOKUP(A581,[1]HML!$A$2:$D$8104,4,0)</f>
        <v>L</v>
      </c>
      <c r="F581" s="5">
        <v>25.690999999999999</v>
      </c>
    </row>
    <row r="582" spans="1:6" x14ac:dyDescent="0.3">
      <c r="A582" s="2" t="s">
        <v>1177</v>
      </c>
      <c r="B582" s="2" t="s">
        <v>1178</v>
      </c>
      <c r="C582" s="2" t="s">
        <v>8</v>
      </c>
      <c r="D582" s="3" t="s">
        <v>72</v>
      </c>
      <c r="E582" s="4" t="str">
        <f>VLOOKUP(A582,[1]HML!$A$2:$D$8104,4,0)</f>
        <v>L</v>
      </c>
      <c r="F582" s="5">
        <v>25.588000000000001</v>
      </c>
    </row>
    <row r="583" spans="1:6" x14ac:dyDescent="0.3">
      <c r="A583" s="2" t="s">
        <v>1179</v>
      </c>
      <c r="B583" s="2" t="s">
        <v>1180</v>
      </c>
      <c r="C583" s="2" t="s">
        <v>8</v>
      </c>
      <c r="D583" s="3" t="s">
        <v>72</v>
      </c>
      <c r="E583" s="4" t="str">
        <f>VLOOKUP(A583,[1]HML!$A$2:$D$8104,4,0)</f>
        <v>H</v>
      </c>
      <c r="F583" s="5">
        <v>25.542999999999999</v>
      </c>
    </row>
    <row r="584" spans="1:6" x14ac:dyDescent="0.3">
      <c r="A584" s="2" t="s">
        <v>1181</v>
      </c>
      <c r="B584" s="2" t="s">
        <v>1182</v>
      </c>
      <c r="C584" s="2" t="s">
        <v>8</v>
      </c>
      <c r="D584" s="3" t="s">
        <v>72</v>
      </c>
      <c r="E584" s="4" t="str">
        <f>VLOOKUP(A584,[1]HML!$A$2:$D$8104,4,0)</f>
        <v>L</v>
      </c>
      <c r="F584" s="5">
        <v>25.416</v>
      </c>
    </row>
    <row r="585" spans="1:6" x14ac:dyDescent="0.3">
      <c r="A585" s="2" t="s">
        <v>1183</v>
      </c>
      <c r="B585" s="2" t="s">
        <v>1184</v>
      </c>
      <c r="C585" s="2" t="s">
        <v>8</v>
      </c>
      <c r="D585" s="3" t="s">
        <v>72</v>
      </c>
      <c r="E585" s="4" t="str">
        <f>VLOOKUP(A585,[1]HML!$A$2:$D$8104,4,0)</f>
        <v>L</v>
      </c>
      <c r="F585" s="5">
        <v>25.24</v>
      </c>
    </row>
    <row r="586" spans="1:6" x14ac:dyDescent="0.3">
      <c r="A586" s="2" t="s">
        <v>1185</v>
      </c>
      <c r="B586" s="2" t="s">
        <v>1186</v>
      </c>
      <c r="C586" s="2" t="s">
        <v>8</v>
      </c>
      <c r="D586" s="3" t="s">
        <v>72</v>
      </c>
      <c r="E586" s="4" t="str">
        <f>VLOOKUP(A586,[1]HML!$A$2:$D$8104,4,0)</f>
        <v>L</v>
      </c>
      <c r="F586" s="5">
        <v>25.164999999999999</v>
      </c>
    </row>
    <row r="587" spans="1:6" x14ac:dyDescent="0.3">
      <c r="A587" s="2" t="s">
        <v>1187</v>
      </c>
      <c r="B587" s="2" t="s">
        <v>1188</v>
      </c>
      <c r="C587" s="2" t="s">
        <v>8</v>
      </c>
      <c r="D587" s="3" t="s">
        <v>72</v>
      </c>
      <c r="E587" s="4" t="str">
        <f>VLOOKUP(A587,[1]HML!$A$2:$D$8104,4,0)</f>
        <v>L</v>
      </c>
      <c r="F587" s="5">
        <v>25.076000000000001</v>
      </c>
    </row>
    <row r="588" spans="1:6" x14ac:dyDescent="0.3">
      <c r="A588" s="2" t="s">
        <v>1189</v>
      </c>
      <c r="B588" s="2" t="s">
        <v>1190</v>
      </c>
      <c r="C588" s="2" t="s">
        <v>130</v>
      </c>
      <c r="D588" s="3" t="s">
        <v>72</v>
      </c>
      <c r="E588" s="4" t="str">
        <f>VLOOKUP(A588,[1]HML!$A$2:$D$8104,4,0)</f>
        <v>L</v>
      </c>
      <c r="F588" s="5">
        <v>24.957000000000001</v>
      </c>
    </row>
    <row r="589" spans="1:6" x14ac:dyDescent="0.3">
      <c r="A589" s="2" t="s">
        <v>1191</v>
      </c>
      <c r="B589" s="2" t="s">
        <v>1192</v>
      </c>
      <c r="C589" s="2" t="s">
        <v>8</v>
      </c>
      <c r="D589" s="3" t="s">
        <v>72</v>
      </c>
      <c r="E589" s="4" t="str">
        <f>VLOOKUP(A589,[1]HML!$A$2:$D$8104,4,0)</f>
        <v>L</v>
      </c>
      <c r="F589" s="5">
        <v>24.908000000000001</v>
      </c>
    </row>
    <row r="590" spans="1:6" x14ac:dyDescent="0.3">
      <c r="A590" s="2" t="s">
        <v>1193</v>
      </c>
      <c r="B590" s="2" t="s">
        <v>1194</v>
      </c>
      <c r="C590" s="2" t="s">
        <v>8</v>
      </c>
      <c r="D590" s="3" t="s">
        <v>72</v>
      </c>
      <c r="E590" s="4" t="str">
        <f>VLOOKUP(A590,[1]HML!$A$2:$D$8104,4,0)</f>
        <v>L</v>
      </c>
      <c r="F590" s="5">
        <v>24.831</v>
      </c>
    </row>
    <row r="591" spans="1:6" x14ac:dyDescent="0.3">
      <c r="A591" s="2" t="s">
        <v>1195</v>
      </c>
      <c r="B591" s="2" t="s">
        <v>1196</v>
      </c>
      <c r="C591" s="2" t="s">
        <v>8</v>
      </c>
      <c r="D591" s="3" t="s">
        <v>72</v>
      </c>
      <c r="E591" s="4" t="str">
        <f>VLOOKUP(A591,[1]HML!$A$2:$D$8104,4,0)</f>
        <v>M</v>
      </c>
      <c r="F591" s="5">
        <v>24.798999999999999</v>
      </c>
    </row>
    <row r="592" spans="1:6" x14ac:dyDescent="0.3">
      <c r="A592" s="2" t="s">
        <v>1197</v>
      </c>
      <c r="B592" s="2" t="s">
        <v>1198</v>
      </c>
      <c r="C592" s="2" t="s">
        <v>130</v>
      </c>
      <c r="D592" s="3" t="s">
        <v>72</v>
      </c>
      <c r="E592" s="4" t="str">
        <f>VLOOKUP(A592,[1]HML!$A$2:$D$8104,4,0)</f>
        <v>M</v>
      </c>
      <c r="F592" s="5">
        <v>24.75</v>
      </c>
    </row>
    <row r="593" spans="1:6" x14ac:dyDescent="0.3">
      <c r="A593" s="2" t="s">
        <v>1199</v>
      </c>
      <c r="B593" s="2" t="s">
        <v>1200</v>
      </c>
      <c r="C593" s="2" t="s">
        <v>130</v>
      </c>
      <c r="D593" s="3" t="s">
        <v>72</v>
      </c>
      <c r="E593" s="4" t="str">
        <f>VLOOKUP(A593,[1]HML!$A$2:$D$8104,4,0)</f>
        <v>H</v>
      </c>
      <c r="F593" s="5">
        <v>24.7</v>
      </c>
    </row>
    <row r="594" spans="1:6" x14ac:dyDescent="0.3">
      <c r="A594" s="2" t="s">
        <v>1201</v>
      </c>
      <c r="B594" s="2" t="s">
        <v>1202</v>
      </c>
      <c r="C594" s="2" t="s">
        <v>8</v>
      </c>
      <c r="D594" s="3" t="s">
        <v>72</v>
      </c>
      <c r="E594" s="4" t="str">
        <f>VLOOKUP(A594,[1]HML!$A$2:$D$8104,4,0)</f>
        <v>M</v>
      </c>
      <c r="F594" s="5">
        <v>24.501999999999999</v>
      </c>
    </row>
    <row r="595" spans="1:6" x14ac:dyDescent="0.3">
      <c r="A595" s="2" t="s">
        <v>1203</v>
      </c>
      <c r="B595" s="2" t="s">
        <v>1204</v>
      </c>
      <c r="C595" s="2" t="s">
        <v>8</v>
      </c>
      <c r="D595" s="3" t="s">
        <v>72</v>
      </c>
      <c r="E595" s="4" t="str">
        <f>VLOOKUP(A595,[1]HML!$A$2:$D$8104,4,0)</f>
        <v>L</v>
      </c>
      <c r="F595" s="5">
        <v>24.367999999999999</v>
      </c>
    </row>
    <row r="596" spans="1:6" x14ac:dyDescent="0.3">
      <c r="A596" s="2" t="s">
        <v>1205</v>
      </c>
      <c r="B596" s="2" t="s">
        <v>1206</v>
      </c>
      <c r="C596" s="2" t="s">
        <v>8</v>
      </c>
      <c r="D596" s="3" t="s">
        <v>72</v>
      </c>
      <c r="E596" s="4" t="str">
        <f>VLOOKUP(A596,[1]HML!$A$2:$D$8104,4,0)</f>
        <v>L</v>
      </c>
      <c r="F596" s="5">
        <v>24.24</v>
      </c>
    </row>
    <row r="597" spans="1:6" x14ac:dyDescent="0.3">
      <c r="A597" s="2" t="s">
        <v>1207</v>
      </c>
      <c r="B597" s="2" t="s">
        <v>1208</v>
      </c>
      <c r="C597" s="2" t="s">
        <v>8</v>
      </c>
      <c r="D597" s="3" t="s">
        <v>72</v>
      </c>
      <c r="E597" s="4" t="str">
        <f>VLOOKUP(A597,[1]HML!$A$2:$D$8104,4,0)</f>
        <v>L</v>
      </c>
      <c r="F597" s="5">
        <v>24.199000000000002</v>
      </c>
    </row>
    <row r="598" spans="1:6" x14ac:dyDescent="0.3">
      <c r="A598" s="2" t="s">
        <v>1209</v>
      </c>
      <c r="B598" s="2" t="s">
        <v>1210</v>
      </c>
      <c r="C598" s="2" t="s">
        <v>8</v>
      </c>
      <c r="D598" s="3" t="s">
        <v>72</v>
      </c>
      <c r="E598" s="4" t="str">
        <f>VLOOKUP(A598,[1]HML!$A$2:$D$8104,4,0)</f>
        <v>M</v>
      </c>
      <c r="F598" s="5">
        <v>24.088000000000001</v>
      </c>
    </row>
    <row r="599" spans="1:6" x14ac:dyDescent="0.3">
      <c r="A599" s="2" t="s">
        <v>1211</v>
      </c>
      <c r="B599" s="2" t="s">
        <v>1212</v>
      </c>
      <c r="C599" s="2" t="s">
        <v>8</v>
      </c>
      <c r="D599" s="3" t="s">
        <v>72</v>
      </c>
      <c r="E599" s="4" t="str">
        <f>VLOOKUP(A599,[1]HML!$A$2:$D$8104,4,0)</f>
        <v>L</v>
      </c>
      <c r="F599" s="5">
        <v>23.95</v>
      </c>
    </row>
    <row r="600" spans="1:6" x14ac:dyDescent="0.3">
      <c r="A600" s="2" t="s">
        <v>1213</v>
      </c>
      <c r="B600" s="2" t="s">
        <v>1214</v>
      </c>
      <c r="C600" s="2" t="s">
        <v>8</v>
      </c>
      <c r="D600" s="3" t="s">
        <v>72</v>
      </c>
      <c r="E600" s="4" t="str">
        <f>VLOOKUP(A600,[1]HML!$A$2:$D$8104,4,0)</f>
        <v>L</v>
      </c>
      <c r="F600" s="5">
        <v>23.9</v>
      </c>
    </row>
    <row r="601" spans="1:6" x14ac:dyDescent="0.3">
      <c r="A601" s="2" t="s">
        <v>1215</v>
      </c>
      <c r="B601" s="2" t="s">
        <v>1216</v>
      </c>
      <c r="C601" s="2" t="s">
        <v>8</v>
      </c>
      <c r="D601" s="3" t="s">
        <v>72</v>
      </c>
      <c r="E601" s="4" t="str">
        <f>VLOOKUP(A601,[1]HML!$A$2:$D$8104,4,0)</f>
        <v>L</v>
      </c>
      <c r="F601" s="5">
        <v>23.814</v>
      </c>
    </row>
    <row r="602" spans="1:6" x14ac:dyDescent="0.3">
      <c r="A602" s="2" t="s">
        <v>1217</v>
      </c>
      <c r="B602" s="2" t="s">
        <v>1218</v>
      </c>
      <c r="C602" s="2" t="s">
        <v>8</v>
      </c>
      <c r="D602" s="3" t="s">
        <v>72</v>
      </c>
      <c r="E602" s="4" t="str">
        <f>VLOOKUP(A602,[1]HML!$A$2:$D$8104,4,0)</f>
        <v>H</v>
      </c>
      <c r="F602" s="5">
        <v>23.635000000000002</v>
      </c>
    </row>
    <row r="603" spans="1:6" x14ac:dyDescent="0.3">
      <c r="A603" s="2" t="s">
        <v>1219</v>
      </c>
      <c r="B603" s="2" t="s">
        <v>1220</v>
      </c>
      <c r="C603" s="2" t="s">
        <v>8</v>
      </c>
      <c r="D603" s="3" t="s">
        <v>72</v>
      </c>
      <c r="E603" s="4" t="str">
        <f>VLOOKUP(A603,[1]HML!$A$2:$D$8104,4,0)</f>
        <v>L</v>
      </c>
      <c r="F603" s="5">
        <v>23.097999999999999</v>
      </c>
    </row>
    <row r="604" spans="1:6" x14ac:dyDescent="0.3">
      <c r="A604" s="2" t="s">
        <v>1221</v>
      </c>
      <c r="B604" s="2" t="s">
        <v>1222</v>
      </c>
      <c r="C604" s="2" t="s">
        <v>8</v>
      </c>
      <c r="D604" s="3" t="s">
        <v>72</v>
      </c>
      <c r="E604" s="4" t="str">
        <f>VLOOKUP(A604,[1]HML!$A$2:$D$8104,4,0)</f>
        <v>L</v>
      </c>
      <c r="F604" s="5">
        <v>22.68</v>
      </c>
    </row>
    <row r="605" spans="1:6" x14ac:dyDescent="0.3">
      <c r="A605" s="2" t="s">
        <v>1223</v>
      </c>
      <c r="B605" s="2" t="s">
        <v>1224</v>
      </c>
      <c r="C605" s="2" t="s">
        <v>8</v>
      </c>
      <c r="D605" s="3" t="s">
        <v>72</v>
      </c>
      <c r="E605" s="4" t="str">
        <f>VLOOKUP(A605,[1]HML!$A$2:$D$8104,4,0)</f>
        <v>L</v>
      </c>
      <c r="F605" s="5">
        <v>22.562999999999999</v>
      </c>
    </row>
    <row r="606" spans="1:6" x14ac:dyDescent="0.3">
      <c r="A606" s="2" t="s">
        <v>1225</v>
      </c>
      <c r="B606" s="2" t="s">
        <v>1226</v>
      </c>
      <c r="C606" s="2" t="s">
        <v>8</v>
      </c>
      <c r="D606" s="3" t="s">
        <v>72</v>
      </c>
      <c r="E606" s="4" t="str">
        <f>VLOOKUP(A606,[1]HML!$A$2:$D$8104,4,0)</f>
        <v>L</v>
      </c>
      <c r="F606" s="5">
        <v>22.236999999999998</v>
      </c>
    </row>
    <row r="607" spans="1:6" x14ac:dyDescent="0.3">
      <c r="A607" s="2" t="s">
        <v>1227</v>
      </c>
      <c r="B607" s="2" t="s">
        <v>1228</v>
      </c>
      <c r="C607" s="2" t="s">
        <v>8</v>
      </c>
      <c r="D607" s="3" t="s">
        <v>72</v>
      </c>
      <c r="E607" s="4" t="str">
        <f>VLOOKUP(A607,[1]HML!$A$2:$D$8104,4,0)</f>
        <v>M</v>
      </c>
      <c r="F607" s="5">
        <v>22.222999999999999</v>
      </c>
    </row>
    <row r="608" spans="1:6" x14ac:dyDescent="0.3">
      <c r="A608" s="2" t="s">
        <v>1229</v>
      </c>
      <c r="B608" s="2" t="s">
        <v>1230</v>
      </c>
      <c r="C608" s="2" t="s">
        <v>8</v>
      </c>
      <c r="D608" s="3" t="s">
        <v>72</v>
      </c>
      <c r="E608" s="4" t="str">
        <f>VLOOKUP(A608,[1]HML!$A$2:$D$8104,4,0)</f>
        <v>H</v>
      </c>
      <c r="F608" s="5">
        <v>22.143999999999998</v>
      </c>
    </row>
    <row r="609" spans="1:6" x14ac:dyDescent="0.3">
      <c r="A609" s="2" t="s">
        <v>1231</v>
      </c>
      <c r="B609" s="2" t="s">
        <v>1232</v>
      </c>
      <c r="C609" s="2" t="s">
        <v>8</v>
      </c>
      <c r="D609" s="3" t="s">
        <v>72</v>
      </c>
      <c r="E609" s="4" t="str">
        <f>VLOOKUP(A609,[1]HML!$A$2:$D$8104,4,0)</f>
        <v>L</v>
      </c>
      <c r="F609" s="5">
        <v>22.088000000000001</v>
      </c>
    </row>
    <row r="610" spans="1:6" x14ac:dyDescent="0.3">
      <c r="A610" s="2" t="s">
        <v>1233</v>
      </c>
      <c r="B610" s="2" t="s">
        <v>1234</v>
      </c>
      <c r="C610" s="2" t="s">
        <v>8</v>
      </c>
      <c r="D610" s="3" t="s">
        <v>72</v>
      </c>
      <c r="E610" s="4" t="str">
        <f>VLOOKUP(A610,[1]HML!$A$2:$D$8104,4,0)</f>
        <v>M</v>
      </c>
      <c r="F610" s="5">
        <v>22.071000000000002</v>
      </c>
    </row>
    <row r="611" spans="1:6" x14ac:dyDescent="0.3">
      <c r="A611" s="2" t="s">
        <v>1235</v>
      </c>
      <c r="B611" s="2" t="s">
        <v>1236</v>
      </c>
      <c r="C611" s="2" t="s">
        <v>8</v>
      </c>
      <c r="D611" s="3" t="s">
        <v>72</v>
      </c>
      <c r="E611" s="4" t="str">
        <f>VLOOKUP(A611,[1]HML!$A$2:$D$8104,4,0)</f>
        <v>L</v>
      </c>
      <c r="F611" s="5">
        <v>22.065000000000001</v>
      </c>
    </row>
    <row r="612" spans="1:6" x14ac:dyDescent="0.3">
      <c r="A612" s="2" t="s">
        <v>1237</v>
      </c>
      <c r="B612" s="2" t="s">
        <v>1238</v>
      </c>
      <c r="C612" s="2" t="s">
        <v>8</v>
      </c>
      <c r="D612" s="3" t="s">
        <v>72</v>
      </c>
      <c r="E612" s="4" t="str">
        <f>VLOOKUP(A612,[1]HML!$A$2:$D$8104,4,0)</f>
        <v>L</v>
      </c>
      <c r="F612" s="5">
        <v>22.045000000000002</v>
      </c>
    </row>
    <row r="613" spans="1:6" x14ac:dyDescent="0.3">
      <c r="A613" s="2" t="s">
        <v>1239</v>
      </c>
      <c r="B613" s="2" t="s">
        <v>1240</v>
      </c>
      <c r="C613" s="2" t="s">
        <v>976</v>
      </c>
      <c r="D613" s="3" t="s">
        <v>72</v>
      </c>
      <c r="E613" s="4" t="str">
        <f>VLOOKUP(A613,[1]HML!$A$2:$D$8104,4,0)</f>
        <v>L</v>
      </c>
      <c r="F613" s="5">
        <v>22</v>
      </c>
    </row>
    <row r="614" spans="1:6" x14ac:dyDescent="0.3">
      <c r="A614" s="2" t="s">
        <v>1241</v>
      </c>
      <c r="B614" s="2" t="s">
        <v>1242</v>
      </c>
      <c r="C614" s="2" t="s">
        <v>8</v>
      </c>
      <c r="D614" s="3" t="s">
        <v>72</v>
      </c>
      <c r="E614" s="4" t="str">
        <f>VLOOKUP(A614,[1]HML!$A$2:$D$8104,4,0)</f>
        <v>H</v>
      </c>
      <c r="F614" s="5">
        <v>21.997</v>
      </c>
    </row>
    <row r="615" spans="1:6" x14ac:dyDescent="0.3">
      <c r="A615" s="2" t="s">
        <v>1243</v>
      </c>
      <c r="B615" s="2" t="s">
        <v>1244</v>
      </c>
      <c r="C615" s="2" t="s">
        <v>8</v>
      </c>
      <c r="D615" s="3" t="s">
        <v>72</v>
      </c>
      <c r="E615" s="4" t="str">
        <f>VLOOKUP(A615,[1]HML!$A$2:$D$8104,4,0)</f>
        <v>L</v>
      </c>
      <c r="F615" s="5">
        <v>21.995000000000001</v>
      </c>
    </row>
    <row r="616" spans="1:6" x14ac:dyDescent="0.3">
      <c r="A616" s="2" t="s">
        <v>1245</v>
      </c>
      <c r="B616" s="2" t="s">
        <v>1246</v>
      </c>
      <c r="C616" s="2" t="s">
        <v>8</v>
      </c>
      <c r="D616" s="3" t="s">
        <v>72</v>
      </c>
      <c r="E616" s="4" t="str">
        <f>VLOOKUP(A616,[1]HML!$A$2:$D$8104,4,0)</f>
        <v>L</v>
      </c>
      <c r="F616" s="5">
        <v>21.991</v>
      </c>
    </row>
    <row r="617" spans="1:6" x14ac:dyDescent="0.3">
      <c r="A617" s="2" t="s">
        <v>1247</v>
      </c>
      <c r="B617" s="2" t="s">
        <v>1248</v>
      </c>
      <c r="C617" s="2" t="s">
        <v>8</v>
      </c>
      <c r="D617" s="3" t="s">
        <v>72</v>
      </c>
      <c r="E617" s="4" t="str">
        <f>VLOOKUP(A617,[1]HML!$A$2:$D$8104,4,0)</f>
        <v>L</v>
      </c>
      <c r="F617" s="5">
        <v>21.934000000000001</v>
      </c>
    </row>
    <row r="618" spans="1:6" x14ac:dyDescent="0.3">
      <c r="A618" s="2" t="s">
        <v>1249</v>
      </c>
      <c r="B618" s="2" t="s">
        <v>1250</v>
      </c>
      <c r="C618" s="2" t="s">
        <v>20</v>
      </c>
      <c r="D618" s="3" t="s">
        <v>72</v>
      </c>
      <c r="E618" s="4" t="str">
        <f>VLOOKUP(A618,[1]HML!$A$2:$D$8104,4,0)</f>
        <v>M</v>
      </c>
      <c r="F618" s="5">
        <v>21.876999999999999</v>
      </c>
    </row>
    <row r="619" spans="1:6" x14ac:dyDescent="0.3">
      <c r="A619" s="2" t="s">
        <v>1251</v>
      </c>
      <c r="B619" s="2" t="s">
        <v>1252</v>
      </c>
      <c r="C619" s="2" t="s">
        <v>44</v>
      </c>
      <c r="D619" s="3" t="s">
        <v>72</v>
      </c>
      <c r="E619" s="4" t="str">
        <f>VLOOKUP(A619,[1]HML!$A$2:$D$8104,4,0)</f>
        <v>H</v>
      </c>
      <c r="F619" s="5">
        <v>21.815000000000001</v>
      </c>
    </row>
    <row r="620" spans="1:6" x14ac:dyDescent="0.3">
      <c r="A620" s="2" t="s">
        <v>1253</v>
      </c>
      <c r="B620" s="2" t="s">
        <v>1254</v>
      </c>
      <c r="C620" s="2" t="s">
        <v>8</v>
      </c>
      <c r="D620" s="3" t="s">
        <v>72</v>
      </c>
      <c r="E620" s="4" t="str">
        <f>VLOOKUP(A620,[1]HML!$A$2:$D$8104,4,0)</f>
        <v>L</v>
      </c>
      <c r="F620" s="5">
        <v>21.709</v>
      </c>
    </row>
    <row r="621" spans="1:6" x14ac:dyDescent="0.3">
      <c r="A621" s="2" t="s">
        <v>1255</v>
      </c>
      <c r="B621" s="2" t="s">
        <v>1256</v>
      </c>
      <c r="C621" s="2" t="s">
        <v>8</v>
      </c>
      <c r="D621" s="3" t="s">
        <v>72</v>
      </c>
      <c r="E621" s="4" t="str">
        <f>VLOOKUP(A621,[1]HML!$A$2:$D$8104,4,0)</f>
        <v>L</v>
      </c>
      <c r="F621" s="5">
        <v>21.684000000000001</v>
      </c>
    </row>
    <row r="622" spans="1:6" x14ac:dyDescent="0.3">
      <c r="A622" s="2" t="s">
        <v>1257</v>
      </c>
      <c r="B622" s="2" t="s">
        <v>1258</v>
      </c>
      <c r="C622" s="2" t="s">
        <v>8</v>
      </c>
      <c r="D622" s="3" t="s">
        <v>72</v>
      </c>
      <c r="E622" s="4" t="str">
        <f>VLOOKUP(A622,[1]HML!$A$2:$D$8104,4,0)</f>
        <v>H</v>
      </c>
      <c r="F622" s="5">
        <v>21.677</v>
      </c>
    </row>
    <row r="623" spans="1:6" x14ac:dyDescent="0.3">
      <c r="A623" s="2" t="s">
        <v>1259</v>
      </c>
      <c r="B623" s="2" t="s">
        <v>1260</v>
      </c>
      <c r="C623" s="2" t="s">
        <v>8</v>
      </c>
      <c r="D623" s="3" t="s">
        <v>72</v>
      </c>
      <c r="E623" s="4" t="str">
        <f>VLOOKUP(A623,[1]HML!$A$2:$D$8104,4,0)</f>
        <v>L</v>
      </c>
      <c r="F623" s="5">
        <v>21.533999999999999</v>
      </c>
    </row>
    <row r="624" spans="1:6" x14ac:dyDescent="0.3">
      <c r="A624" s="2" t="s">
        <v>1261</v>
      </c>
      <c r="B624" s="2" t="s">
        <v>1262</v>
      </c>
      <c r="C624" s="2" t="s">
        <v>8</v>
      </c>
      <c r="D624" s="3" t="s">
        <v>72</v>
      </c>
      <c r="E624" s="4" t="str">
        <f>VLOOKUP(A624,[1]HML!$A$2:$D$8104,4,0)</f>
        <v>H</v>
      </c>
      <c r="F624" s="5">
        <v>21.431000000000001</v>
      </c>
    </row>
    <row r="625" spans="1:6" x14ac:dyDescent="0.3">
      <c r="A625" s="2" t="s">
        <v>1263</v>
      </c>
      <c r="B625" s="2" t="s">
        <v>1264</v>
      </c>
      <c r="C625" s="2" t="s">
        <v>8</v>
      </c>
      <c r="D625" s="3" t="s">
        <v>72</v>
      </c>
      <c r="E625" s="4" t="str">
        <f>VLOOKUP(A625,[1]HML!$A$2:$D$8104,4,0)</f>
        <v>L</v>
      </c>
      <c r="F625" s="5">
        <v>21.311</v>
      </c>
    </row>
    <row r="626" spans="1:6" x14ac:dyDescent="0.3">
      <c r="A626" s="2" t="s">
        <v>1265</v>
      </c>
      <c r="B626" s="2" t="s">
        <v>1266</v>
      </c>
      <c r="C626" s="2" t="s">
        <v>8</v>
      </c>
      <c r="D626" s="3" t="s">
        <v>72</v>
      </c>
      <c r="E626" s="4" t="str">
        <f>VLOOKUP(A626,[1]HML!$A$2:$D$8104,4,0)</f>
        <v>L</v>
      </c>
      <c r="F626" s="5">
        <v>21.21</v>
      </c>
    </row>
    <row r="627" spans="1:6" x14ac:dyDescent="0.3">
      <c r="A627" s="2" t="s">
        <v>1267</v>
      </c>
      <c r="B627" s="2" t="s">
        <v>1268</v>
      </c>
      <c r="C627" s="2" t="s">
        <v>8</v>
      </c>
      <c r="D627" s="3" t="s">
        <v>72</v>
      </c>
      <c r="E627" s="4" t="str">
        <f>VLOOKUP(A627,[1]HML!$A$2:$D$8104,4,0)</f>
        <v>L</v>
      </c>
      <c r="F627" s="5">
        <v>21</v>
      </c>
    </row>
    <row r="628" spans="1:6" x14ac:dyDescent="0.3">
      <c r="A628" s="2" t="s">
        <v>1269</v>
      </c>
      <c r="B628" s="2" t="s">
        <v>1270</v>
      </c>
      <c r="C628" s="2" t="s">
        <v>8</v>
      </c>
      <c r="D628" s="3" t="s">
        <v>72</v>
      </c>
      <c r="E628" s="4" t="str">
        <f>VLOOKUP(A628,[1]HML!$A$2:$D$8104,4,0)</f>
        <v>M</v>
      </c>
      <c r="F628" s="5">
        <v>20.783999999999999</v>
      </c>
    </row>
    <row r="629" spans="1:6" x14ac:dyDescent="0.3">
      <c r="A629" s="2" t="s">
        <v>1271</v>
      </c>
      <c r="B629" s="2" t="s">
        <v>1272</v>
      </c>
      <c r="C629" s="2" t="s">
        <v>8</v>
      </c>
      <c r="D629" s="3" t="s">
        <v>72</v>
      </c>
      <c r="E629" s="4" t="str">
        <f>VLOOKUP(A629,[1]HML!$A$2:$D$8104,4,0)</f>
        <v>L</v>
      </c>
      <c r="F629" s="5">
        <v>20.52</v>
      </c>
    </row>
    <row r="630" spans="1:6" x14ac:dyDescent="0.3">
      <c r="A630" s="2" t="s">
        <v>1273</v>
      </c>
      <c r="B630" s="2" t="s">
        <v>1274</v>
      </c>
      <c r="C630" s="2" t="s">
        <v>8</v>
      </c>
      <c r="D630" s="3" t="s">
        <v>72</v>
      </c>
      <c r="E630" s="4" t="str">
        <f>VLOOKUP(A630,[1]HML!$A$2:$D$8104,4,0)</f>
        <v>H</v>
      </c>
      <c r="F630" s="5">
        <v>20.52</v>
      </c>
    </row>
    <row r="631" spans="1:6" x14ac:dyDescent="0.3">
      <c r="A631" s="2" t="s">
        <v>1275</v>
      </c>
      <c r="B631" s="2" t="s">
        <v>1276</v>
      </c>
      <c r="C631" s="2" t="s">
        <v>20</v>
      </c>
      <c r="D631" s="3" t="s">
        <v>72</v>
      </c>
      <c r="E631" s="4" t="str">
        <f>VLOOKUP(A631,[1]HML!$A$2:$D$8104,4,0)</f>
        <v>H</v>
      </c>
      <c r="F631" s="5">
        <v>20.173999999999999</v>
      </c>
    </row>
    <row r="632" spans="1:6" x14ac:dyDescent="0.3">
      <c r="A632" s="2" t="s">
        <v>1277</v>
      </c>
      <c r="B632" s="2" t="s">
        <v>1278</v>
      </c>
      <c r="C632" s="2" t="s">
        <v>8</v>
      </c>
      <c r="D632" s="3" t="s">
        <v>72</v>
      </c>
      <c r="E632" s="4" t="str">
        <f>VLOOKUP(A632,[1]HML!$A$2:$D$8104,4,0)</f>
        <v>H</v>
      </c>
      <c r="F632" s="5">
        <v>20.074000000000002</v>
      </c>
    </row>
    <row r="633" spans="1:6" x14ac:dyDescent="0.3">
      <c r="A633" s="2" t="s">
        <v>1279</v>
      </c>
      <c r="B633" s="2" t="s">
        <v>1280</v>
      </c>
      <c r="C633" s="2" t="s">
        <v>8</v>
      </c>
      <c r="D633" s="3" t="s">
        <v>72</v>
      </c>
      <c r="E633" s="4" t="str">
        <f>VLOOKUP(A633,[1]HML!$A$2:$D$8104,4,0)</f>
        <v>M</v>
      </c>
      <c r="F633" s="5">
        <v>19.884</v>
      </c>
    </row>
    <row r="634" spans="1:6" x14ac:dyDescent="0.3">
      <c r="A634" s="2" t="s">
        <v>1281</v>
      </c>
      <c r="B634" s="2" t="s">
        <v>1282</v>
      </c>
      <c r="C634" s="2" t="s">
        <v>8</v>
      </c>
      <c r="D634" s="3" t="s">
        <v>72</v>
      </c>
      <c r="E634" s="4" t="str">
        <f>VLOOKUP(A634,[1]HML!$A$2:$D$8104,4,0)</f>
        <v>M</v>
      </c>
      <c r="F634" s="5">
        <v>19.806000000000001</v>
      </c>
    </row>
    <row r="635" spans="1:6" x14ac:dyDescent="0.3">
      <c r="A635" s="2" t="s">
        <v>1283</v>
      </c>
      <c r="B635" s="2" t="s">
        <v>1284</v>
      </c>
      <c r="C635" s="2" t="s">
        <v>8</v>
      </c>
      <c r="D635" s="3" t="s">
        <v>72</v>
      </c>
      <c r="E635" s="4" t="str">
        <f>VLOOKUP(A635,[1]HML!$A$2:$D$8104,4,0)</f>
        <v>L</v>
      </c>
      <c r="F635" s="5">
        <v>19.722999999999999</v>
      </c>
    </row>
    <row r="636" spans="1:6" x14ac:dyDescent="0.3">
      <c r="A636" s="2" t="s">
        <v>1285</v>
      </c>
      <c r="B636" s="2" t="s">
        <v>1286</v>
      </c>
      <c r="C636" s="2" t="s">
        <v>8</v>
      </c>
      <c r="D636" s="3" t="s">
        <v>72</v>
      </c>
      <c r="E636" s="4" t="str">
        <f>VLOOKUP(A636,[1]HML!$A$2:$D$8104,4,0)</f>
        <v>L</v>
      </c>
      <c r="F636" s="5">
        <v>19.686</v>
      </c>
    </row>
    <row r="637" spans="1:6" x14ac:dyDescent="0.3">
      <c r="A637" s="2" t="s">
        <v>1287</v>
      </c>
      <c r="B637" s="2" t="s">
        <v>1288</v>
      </c>
      <c r="C637" s="2" t="s">
        <v>8</v>
      </c>
      <c r="D637" s="3" t="s">
        <v>72</v>
      </c>
      <c r="E637" s="4" t="str">
        <f>VLOOKUP(A637,[1]HML!$A$2:$D$8104,4,0)</f>
        <v>L</v>
      </c>
      <c r="F637" s="5">
        <v>19.658000000000001</v>
      </c>
    </row>
    <row r="638" spans="1:6" x14ac:dyDescent="0.3">
      <c r="A638" s="2" t="s">
        <v>1289</v>
      </c>
      <c r="B638" s="2" t="s">
        <v>1290</v>
      </c>
      <c r="C638" s="2" t="s">
        <v>8</v>
      </c>
      <c r="D638" s="3" t="s">
        <v>72</v>
      </c>
      <c r="E638" s="4" t="str">
        <f>VLOOKUP(A638,[1]HML!$A$2:$D$8104,4,0)</f>
        <v>L</v>
      </c>
      <c r="F638" s="5">
        <v>19.591000000000001</v>
      </c>
    </row>
    <row r="639" spans="1:6" x14ac:dyDescent="0.3">
      <c r="A639" s="2" t="s">
        <v>1291</v>
      </c>
      <c r="B639" s="2" t="s">
        <v>1292</v>
      </c>
      <c r="C639" s="2" t="s">
        <v>8</v>
      </c>
      <c r="D639" s="3" t="s">
        <v>72</v>
      </c>
      <c r="E639" s="4" t="str">
        <f>VLOOKUP(A639,[1]HML!$A$2:$D$8104,4,0)</f>
        <v>M</v>
      </c>
      <c r="F639" s="5">
        <v>19.521000000000001</v>
      </c>
    </row>
    <row r="640" spans="1:6" x14ac:dyDescent="0.3">
      <c r="A640" s="2" t="s">
        <v>1293</v>
      </c>
      <c r="B640" s="2" t="s">
        <v>1294</v>
      </c>
      <c r="C640" s="2" t="s">
        <v>8</v>
      </c>
      <c r="D640" s="3" t="s">
        <v>72</v>
      </c>
      <c r="E640" s="4" t="str">
        <f>VLOOKUP(A640,[1]HML!$A$2:$D$8104,4,0)</f>
        <v>M</v>
      </c>
      <c r="F640" s="5">
        <v>19.501000000000001</v>
      </c>
    </row>
    <row r="641" spans="1:6" x14ac:dyDescent="0.3">
      <c r="A641" s="2" t="s">
        <v>1295</v>
      </c>
      <c r="B641" s="2" t="s">
        <v>1296</v>
      </c>
      <c r="C641" s="2" t="s">
        <v>130</v>
      </c>
      <c r="D641" s="3" t="s">
        <v>72</v>
      </c>
      <c r="E641" s="4" t="str">
        <f>VLOOKUP(A641,[1]HML!$A$2:$D$8104,4,0)</f>
        <v>L</v>
      </c>
      <c r="F641" s="5">
        <v>19.382000000000001</v>
      </c>
    </row>
    <row r="642" spans="1:6" x14ac:dyDescent="0.3">
      <c r="A642" s="2" t="s">
        <v>1297</v>
      </c>
      <c r="B642" s="2" t="s">
        <v>1298</v>
      </c>
      <c r="C642" s="2" t="s">
        <v>976</v>
      </c>
      <c r="D642" s="3" t="s">
        <v>72</v>
      </c>
      <c r="E642" s="4" t="str">
        <f>VLOOKUP(A642,[1]HML!$A$2:$D$8104,4,0)</f>
        <v>L</v>
      </c>
      <c r="F642" s="5">
        <v>19.289000000000001</v>
      </c>
    </row>
    <row r="643" spans="1:6" x14ac:dyDescent="0.3">
      <c r="A643" s="2" t="s">
        <v>1299</v>
      </c>
      <c r="B643" s="2" t="s">
        <v>1300</v>
      </c>
      <c r="C643" s="2" t="s">
        <v>283</v>
      </c>
      <c r="D643" s="3" t="s">
        <v>72</v>
      </c>
      <c r="E643" s="4" t="str">
        <f>VLOOKUP(A643,[1]HML!$A$2:$D$8104,4,0)</f>
        <v>L</v>
      </c>
      <c r="F643" s="5">
        <v>19.2</v>
      </c>
    </row>
    <row r="644" spans="1:6" x14ac:dyDescent="0.3">
      <c r="A644" s="2" t="s">
        <v>1301</v>
      </c>
      <c r="B644" s="2" t="s">
        <v>1302</v>
      </c>
      <c r="C644" s="2" t="s">
        <v>130</v>
      </c>
      <c r="D644" s="3" t="s">
        <v>72</v>
      </c>
      <c r="E644" s="4" t="str">
        <f>VLOOKUP(A644,[1]HML!$A$2:$D$8104,4,0)</f>
        <v>M</v>
      </c>
      <c r="F644" s="5">
        <v>19.100999999999999</v>
      </c>
    </row>
    <row r="645" spans="1:6" x14ac:dyDescent="0.3">
      <c r="A645" s="2" t="s">
        <v>1303</v>
      </c>
      <c r="B645" s="2" t="s">
        <v>1304</v>
      </c>
      <c r="C645" s="2" t="s">
        <v>8</v>
      </c>
      <c r="D645" s="3" t="s">
        <v>72</v>
      </c>
      <c r="E645" s="4" t="str">
        <f>VLOOKUP(A645,[1]HML!$A$2:$D$8104,4,0)</f>
        <v>L</v>
      </c>
      <c r="F645" s="5">
        <v>19.093</v>
      </c>
    </row>
    <row r="646" spans="1:6" x14ac:dyDescent="0.3">
      <c r="A646" s="2" t="s">
        <v>1305</v>
      </c>
      <c r="B646" s="2" t="s">
        <v>1306</v>
      </c>
      <c r="C646" s="2" t="s">
        <v>8</v>
      </c>
      <c r="D646" s="3" t="s">
        <v>72</v>
      </c>
      <c r="E646" s="4" t="str">
        <f>VLOOKUP(A646,[1]HML!$A$2:$D$8104,4,0)</f>
        <v>M</v>
      </c>
      <c r="F646" s="5">
        <v>19.079999999999998</v>
      </c>
    </row>
    <row r="647" spans="1:6" x14ac:dyDescent="0.3">
      <c r="A647" s="2" t="s">
        <v>1307</v>
      </c>
      <c r="B647" s="2" t="s">
        <v>1308</v>
      </c>
      <c r="C647" s="2" t="s">
        <v>8</v>
      </c>
      <c r="D647" s="3" t="s">
        <v>72</v>
      </c>
      <c r="E647" s="4" t="str">
        <f>VLOOKUP(A647,[1]HML!$A$2:$D$8104,4,0)</f>
        <v>L</v>
      </c>
      <c r="F647" s="5">
        <v>18.978000000000002</v>
      </c>
    </row>
    <row r="648" spans="1:6" x14ac:dyDescent="0.3">
      <c r="A648" s="2" t="s">
        <v>1309</v>
      </c>
      <c r="B648" s="2" t="s">
        <v>1310</v>
      </c>
      <c r="C648" s="2" t="s">
        <v>8</v>
      </c>
      <c r="D648" s="3" t="s">
        <v>72</v>
      </c>
      <c r="E648" s="4" t="str">
        <f>VLOOKUP(A648,[1]HML!$A$2:$D$8104,4,0)</f>
        <v>L</v>
      </c>
      <c r="F648" s="5">
        <v>18.899999999999999</v>
      </c>
    </row>
    <row r="649" spans="1:6" x14ac:dyDescent="0.3">
      <c r="A649" s="2" t="s">
        <v>1311</v>
      </c>
      <c r="B649" s="2" t="s">
        <v>1312</v>
      </c>
      <c r="C649" s="2" t="s">
        <v>8</v>
      </c>
      <c r="D649" s="3" t="s">
        <v>72</v>
      </c>
      <c r="E649" s="4" t="str">
        <f>VLOOKUP(A649,[1]HML!$A$2:$D$8104,4,0)</f>
        <v>L</v>
      </c>
      <c r="F649" s="5">
        <v>18.888999999999999</v>
      </c>
    </row>
    <row r="650" spans="1:6" x14ac:dyDescent="0.3">
      <c r="A650" s="2" t="s">
        <v>1313</v>
      </c>
      <c r="B650" s="2" t="s">
        <v>1314</v>
      </c>
      <c r="C650" s="2" t="s">
        <v>8</v>
      </c>
      <c r="D650" s="3" t="s">
        <v>72</v>
      </c>
      <c r="E650" s="4" t="str">
        <f>VLOOKUP(A650,[1]HML!$A$2:$D$8104,4,0)</f>
        <v>L</v>
      </c>
      <c r="F650" s="5">
        <v>18.84</v>
      </c>
    </row>
    <row r="651" spans="1:6" x14ac:dyDescent="0.3">
      <c r="A651" s="2" t="s">
        <v>1315</v>
      </c>
      <c r="B651" s="2" t="s">
        <v>1316</v>
      </c>
      <c r="C651" s="2" t="s">
        <v>130</v>
      </c>
      <c r="D651" s="3" t="s">
        <v>72</v>
      </c>
      <c r="E651" s="4" t="str">
        <f>VLOOKUP(A651,[1]HML!$A$2:$D$8104,4,0)</f>
        <v>L</v>
      </c>
      <c r="F651" s="5">
        <v>18.826000000000001</v>
      </c>
    </row>
    <row r="652" spans="1:6" x14ac:dyDescent="0.3">
      <c r="A652" s="2" t="s">
        <v>1317</v>
      </c>
      <c r="B652" s="2" t="s">
        <v>1318</v>
      </c>
      <c r="C652" s="2" t="s">
        <v>8</v>
      </c>
      <c r="D652" s="3" t="s">
        <v>72</v>
      </c>
      <c r="E652" s="4" t="str">
        <f>VLOOKUP(A652,[1]HML!$A$2:$D$8104,4,0)</f>
        <v>M</v>
      </c>
      <c r="F652" s="5">
        <v>18.812000000000001</v>
      </c>
    </row>
    <row r="653" spans="1:6" x14ac:dyDescent="0.3">
      <c r="A653" s="2" t="s">
        <v>1319</v>
      </c>
      <c r="B653" s="2" t="s">
        <v>1320</v>
      </c>
      <c r="C653" s="2" t="s">
        <v>8</v>
      </c>
      <c r="D653" s="3" t="s">
        <v>72</v>
      </c>
      <c r="E653" s="4" t="str">
        <f>VLOOKUP(A653,[1]HML!$A$2:$D$8104,4,0)</f>
        <v>L</v>
      </c>
      <c r="F653" s="5">
        <v>18.786000000000001</v>
      </c>
    </row>
    <row r="654" spans="1:6" x14ac:dyDescent="0.3">
      <c r="A654" s="2" t="s">
        <v>1321</v>
      </c>
      <c r="B654" s="2" t="s">
        <v>1322</v>
      </c>
      <c r="C654" s="2" t="s">
        <v>8</v>
      </c>
      <c r="D654" s="3" t="s">
        <v>72</v>
      </c>
      <c r="E654" s="4" t="str">
        <f>VLOOKUP(A654,[1]HML!$A$2:$D$8104,4,0)</f>
        <v>L</v>
      </c>
      <c r="F654" s="5">
        <v>18.707000000000001</v>
      </c>
    </row>
    <row r="655" spans="1:6" x14ac:dyDescent="0.3">
      <c r="A655" s="2" t="s">
        <v>1323</v>
      </c>
      <c r="B655" s="2" t="s">
        <v>1324</v>
      </c>
      <c r="C655" s="2" t="s">
        <v>8</v>
      </c>
      <c r="D655" s="3" t="s">
        <v>72</v>
      </c>
      <c r="E655" s="4" t="str">
        <f>VLOOKUP(A655,[1]HML!$A$2:$D$8104,4,0)</f>
        <v>M</v>
      </c>
      <c r="F655" s="5">
        <v>18.600999999999999</v>
      </c>
    </row>
    <row r="656" spans="1:6" x14ac:dyDescent="0.3">
      <c r="A656" s="2" t="s">
        <v>1325</v>
      </c>
      <c r="B656" s="2" t="s">
        <v>1326</v>
      </c>
      <c r="C656" s="2" t="s">
        <v>8</v>
      </c>
      <c r="D656" s="3" t="s">
        <v>72</v>
      </c>
      <c r="E656" s="4" t="str">
        <f>VLOOKUP(A656,[1]HML!$A$2:$D$8104,4,0)</f>
        <v>L</v>
      </c>
      <c r="F656" s="5">
        <v>18.510999999999999</v>
      </c>
    </row>
    <row r="657" spans="1:6" x14ac:dyDescent="0.3">
      <c r="A657" s="2" t="s">
        <v>1327</v>
      </c>
      <c r="B657" s="2" t="s">
        <v>1328</v>
      </c>
      <c r="C657" s="2" t="s">
        <v>130</v>
      </c>
      <c r="D657" s="3" t="s">
        <v>72</v>
      </c>
      <c r="E657" s="4" t="str">
        <f>VLOOKUP(A657,[1]HML!$A$2:$D$8104,4,0)</f>
        <v>M</v>
      </c>
      <c r="F657" s="5">
        <v>18.5</v>
      </c>
    </row>
    <row r="658" spans="1:6" x14ac:dyDescent="0.3">
      <c r="A658" s="2" t="s">
        <v>1329</v>
      </c>
      <c r="B658" s="2" t="s">
        <v>1330</v>
      </c>
      <c r="C658" s="2" t="s">
        <v>8</v>
      </c>
      <c r="D658" s="3" t="s">
        <v>72</v>
      </c>
      <c r="E658" s="4" t="str">
        <f>VLOOKUP(A658,[1]HML!$A$2:$D$8104,4,0)</f>
        <v>L</v>
      </c>
      <c r="F658" s="5">
        <v>18.373999999999999</v>
      </c>
    </row>
    <row r="659" spans="1:6" x14ac:dyDescent="0.3">
      <c r="A659" s="2" t="s">
        <v>1331</v>
      </c>
      <c r="B659" s="2" t="s">
        <v>1332</v>
      </c>
      <c r="C659" s="2" t="s">
        <v>8</v>
      </c>
      <c r="D659" s="3" t="s">
        <v>72</v>
      </c>
      <c r="E659" s="4" t="str">
        <f>VLOOKUP(A659,[1]HML!$A$2:$D$8104,4,0)</f>
        <v>H</v>
      </c>
      <c r="F659" s="5">
        <v>18.353999999999999</v>
      </c>
    </row>
    <row r="660" spans="1:6" x14ac:dyDescent="0.3">
      <c r="A660" s="2" t="s">
        <v>1333</v>
      </c>
      <c r="B660" s="2" t="s">
        <v>1334</v>
      </c>
      <c r="C660" s="2" t="s">
        <v>20</v>
      </c>
      <c r="D660" s="3" t="s">
        <v>72</v>
      </c>
      <c r="E660" s="4" t="str">
        <f>VLOOKUP(A660,[1]HML!$A$2:$D$8104,4,0)</f>
        <v>H</v>
      </c>
      <c r="F660" s="5">
        <v>18.291</v>
      </c>
    </row>
    <row r="661" spans="1:6" x14ac:dyDescent="0.3">
      <c r="A661" s="2" t="s">
        <v>1335</v>
      </c>
      <c r="B661" s="2" t="s">
        <v>1336</v>
      </c>
      <c r="C661" s="2" t="s">
        <v>8</v>
      </c>
      <c r="D661" s="3" t="s">
        <v>72</v>
      </c>
      <c r="E661" s="4" t="str">
        <f>VLOOKUP(A661,[1]HML!$A$2:$D$8104,4,0)</f>
        <v>L</v>
      </c>
      <c r="F661" s="5">
        <v>18.280999999999999</v>
      </c>
    </row>
    <row r="662" spans="1:6" x14ac:dyDescent="0.3">
      <c r="A662" s="2" t="s">
        <v>1337</v>
      </c>
      <c r="B662" s="2" t="s">
        <v>1338</v>
      </c>
      <c r="C662" s="2" t="s">
        <v>8</v>
      </c>
      <c r="D662" s="3" t="s">
        <v>72</v>
      </c>
      <c r="E662" s="4" t="str">
        <f>VLOOKUP(A662,[1]HML!$A$2:$D$8104,4,0)</f>
        <v>H</v>
      </c>
      <c r="F662" s="5">
        <v>18.181000000000001</v>
      </c>
    </row>
    <row r="663" spans="1:6" x14ac:dyDescent="0.3">
      <c r="A663" s="2" t="s">
        <v>1339</v>
      </c>
      <c r="B663" s="2" t="s">
        <v>1340</v>
      </c>
      <c r="C663" s="2" t="s">
        <v>8</v>
      </c>
      <c r="D663" s="3" t="s">
        <v>72</v>
      </c>
      <c r="E663" s="4" t="str">
        <f>VLOOKUP(A663,[1]HML!$A$2:$D$8104,4,0)</f>
        <v>M</v>
      </c>
      <c r="F663" s="5">
        <v>17.829000000000001</v>
      </c>
    </row>
    <row r="664" spans="1:6" x14ac:dyDescent="0.3">
      <c r="A664" s="2" t="s">
        <v>1341</v>
      </c>
      <c r="B664" s="2" t="s">
        <v>1342</v>
      </c>
      <c r="C664" s="2" t="s">
        <v>44</v>
      </c>
      <c r="D664" s="3" t="s">
        <v>72</v>
      </c>
      <c r="E664" s="4" t="str">
        <f>VLOOKUP(A664,[1]HML!$A$2:$D$8104,4,0)</f>
        <v>H</v>
      </c>
      <c r="F664" s="5">
        <v>17.82</v>
      </c>
    </row>
    <row r="665" spans="1:6" x14ac:dyDescent="0.3">
      <c r="A665" s="2" t="s">
        <v>1343</v>
      </c>
      <c r="B665" s="2" t="s">
        <v>1344</v>
      </c>
      <c r="C665" s="2" t="s">
        <v>8</v>
      </c>
      <c r="D665" s="3" t="s">
        <v>72</v>
      </c>
      <c r="E665" s="4" t="str">
        <f>VLOOKUP(A665,[1]HML!$A$2:$D$8104,4,0)</f>
        <v>M</v>
      </c>
      <c r="F665" s="5">
        <v>17.765999999999998</v>
      </c>
    </row>
    <row r="666" spans="1:6" x14ac:dyDescent="0.3">
      <c r="A666" s="2" t="s">
        <v>1345</v>
      </c>
      <c r="B666" s="2" t="s">
        <v>1346</v>
      </c>
      <c r="C666" s="2" t="s">
        <v>8</v>
      </c>
      <c r="D666" s="3" t="s">
        <v>72</v>
      </c>
      <c r="E666" s="4" t="str">
        <f>VLOOKUP(A666,[1]HML!$A$2:$D$8104,4,0)</f>
        <v>M</v>
      </c>
      <c r="F666" s="5">
        <v>17.741</v>
      </c>
    </row>
    <row r="667" spans="1:6" x14ac:dyDescent="0.3">
      <c r="A667" s="2" t="s">
        <v>1347</v>
      </c>
      <c r="B667" s="2" t="s">
        <v>1348</v>
      </c>
      <c r="C667" s="2" t="s">
        <v>8</v>
      </c>
      <c r="D667" s="3" t="s">
        <v>72</v>
      </c>
      <c r="E667" s="4" t="str">
        <f>VLOOKUP(A667,[1]HML!$A$2:$D$8104,4,0)</f>
        <v>M</v>
      </c>
      <c r="F667" s="5">
        <v>17.616</v>
      </c>
    </row>
    <row r="668" spans="1:6" x14ac:dyDescent="0.3">
      <c r="A668" s="2" t="s">
        <v>1349</v>
      </c>
      <c r="B668" s="2" t="s">
        <v>1350</v>
      </c>
      <c r="C668" s="2" t="s">
        <v>8</v>
      </c>
      <c r="D668" s="3" t="s">
        <v>72</v>
      </c>
      <c r="E668" s="4" t="str">
        <f>VLOOKUP(A668,[1]HML!$A$2:$D$8104,4,0)</f>
        <v>L</v>
      </c>
      <c r="F668" s="5">
        <v>17.523</v>
      </c>
    </row>
    <row r="669" spans="1:6" x14ac:dyDescent="0.3">
      <c r="A669" s="2" t="s">
        <v>1351</v>
      </c>
      <c r="B669" s="2" t="s">
        <v>1352</v>
      </c>
      <c r="C669" s="2" t="s">
        <v>976</v>
      </c>
      <c r="D669" s="3" t="s">
        <v>72</v>
      </c>
      <c r="E669" s="4" t="str">
        <f>VLOOKUP(A669,[1]HML!$A$2:$D$8104,4,0)</f>
        <v>L</v>
      </c>
      <c r="F669" s="5">
        <v>17.5</v>
      </c>
    </row>
    <row r="670" spans="1:6" x14ac:dyDescent="0.3">
      <c r="A670" s="2" t="s">
        <v>1353</v>
      </c>
      <c r="B670" s="2" t="s">
        <v>1354</v>
      </c>
      <c r="C670" s="2" t="s">
        <v>8</v>
      </c>
      <c r="D670" s="3" t="s">
        <v>72</v>
      </c>
      <c r="E670" s="4" t="str">
        <f>VLOOKUP(A670,[1]HML!$A$2:$D$8104,4,0)</f>
        <v>L</v>
      </c>
      <c r="F670" s="5">
        <v>17.096</v>
      </c>
    </row>
    <row r="671" spans="1:6" x14ac:dyDescent="0.3">
      <c r="A671" s="2" t="s">
        <v>1355</v>
      </c>
      <c r="B671" s="2" t="s">
        <v>1356</v>
      </c>
      <c r="C671" s="2" t="s">
        <v>8</v>
      </c>
      <c r="D671" s="3" t="s">
        <v>72</v>
      </c>
      <c r="E671" s="4" t="str">
        <f>VLOOKUP(A671,[1]HML!$A$2:$D$8104,4,0)</f>
        <v>H</v>
      </c>
      <c r="F671" s="5">
        <v>17.018999999999998</v>
      </c>
    </row>
    <row r="672" spans="1:6" x14ac:dyDescent="0.3">
      <c r="A672" s="2" t="s">
        <v>1357</v>
      </c>
      <c r="B672" s="2" t="s">
        <v>1358</v>
      </c>
      <c r="C672" s="2" t="s">
        <v>8</v>
      </c>
      <c r="D672" s="3" t="s">
        <v>72</v>
      </c>
      <c r="E672" s="4" t="str">
        <f>VLOOKUP(A672,[1]HML!$A$2:$D$8104,4,0)</f>
        <v>L</v>
      </c>
      <c r="F672" s="5">
        <v>16.952000000000002</v>
      </c>
    </row>
    <row r="673" spans="1:6" x14ac:dyDescent="0.3">
      <c r="A673" s="2" t="s">
        <v>1359</v>
      </c>
      <c r="B673" s="2" t="s">
        <v>1360</v>
      </c>
      <c r="C673" s="2" t="s">
        <v>8</v>
      </c>
      <c r="D673" s="3" t="s">
        <v>72</v>
      </c>
      <c r="E673" s="4" t="str">
        <f>VLOOKUP(A673,[1]HML!$A$2:$D$8104,4,0)</f>
        <v>L</v>
      </c>
      <c r="F673" s="5">
        <v>16.911999999999999</v>
      </c>
    </row>
    <row r="674" spans="1:6" x14ac:dyDescent="0.3">
      <c r="A674" s="2" t="s">
        <v>1361</v>
      </c>
      <c r="B674" s="2" t="s">
        <v>1362</v>
      </c>
      <c r="C674" s="2" t="s">
        <v>976</v>
      </c>
      <c r="D674" s="3" t="s">
        <v>72</v>
      </c>
      <c r="E674" s="4" t="str">
        <f>VLOOKUP(A674,[1]HML!$A$2:$D$8104,4,0)</f>
        <v>H</v>
      </c>
      <c r="F674" s="5">
        <v>16.899999999999999</v>
      </c>
    </row>
    <row r="675" spans="1:6" x14ac:dyDescent="0.3">
      <c r="A675" s="2" t="s">
        <v>1363</v>
      </c>
      <c r="B675" s="2" t="s">
        <v>1364</v>
      </c>
      <c r="C675" s="2" t="s">
        <v>8</v>
      </c>
      <c r="D675" s="3" t="s">
        <v>72</v>
      </c>
      <c r="E675" s="4" t="str">
        <f>VLOOKUP(A675,[1]HML!$A$2:$D$8104,4,0)</f>
        <v>L</v>
      </c>
      <c r="F675" s="5">
        <v>16.899999999999999</v>
      </c>
    </row>
    <row r="676" spans="1:6" x14ac:dyDescent="0.3">
      <c r="A676" s="2" t="s">
        <v>1365</v>
      </c>
      <c r="B676" s="2" t="s">
        <v>1366</v>
      </c>
      <c r="C676" s="2" t="s">
        <v>8</v>
      </c>
      <c r="D676" s="3" t="s">
        <v>72</v>
      </c>
      <c r="E676" s="4" t="str">
        <f>VLOOKUP(A676,[1]HML!$A$2:$D$8104,4,0)</f>
        <v>L</v>
      </c>
      <c r="F676" s="5">
        <v>16.667000000000002</v>
      </c>
    </row>
    <row r="677" spans="1:6" x14ac:dyDescent="0.3">
      <c r="A677" s="2" t="s">
        <v>1367</v>
      </c>
      <c r="B677" s="2" t="s">
        <v>1368</v>
      </c>
      <c r="C677" s="2" t="s">
        <v>8</v>
      </c>
      <c r="D677" s="3" t="s">
        <v>72</v>
      </c>
      <c r="E677" s="4" t="str">
        <f>VLOOKUP(A677,[1]HML!$A$2:$D$8104,4,0)</f>
        <v>L</v>
      </c>
      <c r="F677" s="5">
        <v>16.539000000000001</v>
      </c>
    </row>
    <row r="678" spans="1:6" x14ac:dyDescent="0.3">
      <c r="A678" s="2" t="s">
        <v>1369</v>
      </c>
      <c r="B678" s="2" t="s">
        <v>1370</v>
      </c>
      <c r="C678" s="2" t="s">
        <v>8</v>
      </c>
      <c r="D678" s="3" t="s">
        <v>72</v>
      </c>
      <c r="E678" s="4" t="str">
        <f>VLOOKUP(A678,[1]HML!$A$2:$D$8104,4,0)</f>
        <v>M</v>
      </c>
      <c r="F678" s="5">
        <v>16.451000000000001</v>
      </c>
    </row>
    <row r="679" spans="1:6" x14ac:dyDescent="0.3">
      <c r="A679" s="2" t="s">
        <v>1371</v>
      </c>
      <c r="B679" s="2" t="s">
        <v>1372</v>
      </c>
      <c r="C679" s="2" t="s">
        <v>8</v>
      </c>
      <c r="D679" s="3" t="s">
        <v>72</v>
      </c>
      <c r="E679" s="4" t="str">
        <f>VLOOKUP(A679,[1]HML!$A$2:$D$8104,4,0)</f>
        <v>L</v>
      </c>
      <c r="F679" s="5">
        <v>16.402000000000001</v>
      </c>
    </row>
    <row r="680" spans="1:6" x14ac:dyDescent="0.3">
      <c r="A680" s="2" t="s">
        <v>1373</v>
      </c>
      <c r="B680" s="2" t="s">
        <v>1374</v>
      </c>
      <c r="C680" s="2" t="s">
        <v>8</v>
      </c>
      <c r="D680" s="3" t="s">
        <v>72</v>
      </c>
      <c r="E680" s="4" t="str">
        <f>VLOOKUP(A680,[1]HML!$A$2:$D$8104,4,0)</f>
        <v>L</v>
      </c>
      <c r="F680" s="5">
        <v>16.361999999999998</v>
      </c>
    </row>
    <row r="681" spans="1:6" x14ac:dyDescent="0.3">
      <c r="A681" s="2" t="s">
        <v>1375</v>
      </c>
      <c r="B681" s="2" t="s">
        <v>1376</v>
      </c>
      <c r="C681" s="2" t="s">
        <v>8</v>
      </c>
      <c r="D681" s="3" t="s">
        <v>72</v>
      </c>
      <c r="E681" s="4" t="str">
        <f>VLOOKUP(A681,[1]HML!$A$2:$D$8104,4,0)</f>
        <v>L</v>
      </c>
      <c r="F681" s="5">
        <v>16.361999999999998</v>
      </c>
    </row>
    <row r="682" spans="1:6" x14ac:dyDescent="0.3">
      <c r="A682" s="2" t="s">
        <v>1377</v>
      </c>
      <c r="B682" s="2" t="s">
        <v>1378</v>
      </c>
      <c r="C682" s="2" t="s">
        <v>130</v>
      </c>
      <c r="D682" s="3" t="s">
        <v>72</v>
      </c>
      <c r="E682" s="4" t="str">
        <f>VLOOKUP(A682,[1]HML!$A$2:$D$8104,4,0)</f>
        <v>L</v>
      </c>
      <c r="F682" s="5">
        <v>16.32</v>
      </c>
    </row>
    <row r="683" spans="1:6" x14ac:dyDescent="0.3">
      <c r="A683" s="2" t="s">
        <v>1379</v>
      </c>
      <c r="B683" s="2" t="s">
        <v>1380</v>
      </c>
      <c r="C683" s="2" t="s">
        <v>8</v>
      </c>
      <c r="D683" s="3" t="s">
        <v>72</v>
      </c>
      <c r="E683" s="4" t="str">
        <f>VLOOKUP(A683,[1]HML!$A$2:$D$8104,4,0)</f>
        <v>L</v>
      </c>
      <c r="F683" s="5">
        <v>16.202000000000002</v>
      </c>
    </row>
    <row r="684" spans="1:6" x14ac:dyDescent="0.3">
      <c r="A684" s="2" t="s">
        <v>1381</v>
      </c>
      <c r="B684" s="2" t="s">
        <v>1382</v>
      </c>
      <c r="C684" s="2" t="s">
        <v>8</v>
      </c>
      <c r="D684" s="3" t="s">
        <v>72</v>
      </c>
      <c r="E684" s="4" t="str">
        <f>VLOOKUP(A684,[1]HML!$A$2:$D$8104,4,0)</f>
        <v>M</v>
      </c>
      <c r="F684" s="5">
        <v>16.12</v>
      </c>
    </row>
    <row r="685" spans="1:6" x14ac:dyDescent="0.3">
      <c r="A685" s="2" t="s">
        <v>1383</v>
      </c>
      <c r="B685" s="2" t="s">
        <v>1384</v>
      </c>
      <c r="C685" s="2" t="s">
        <v>20</v>
      </c>
      <c r="D685" s="3" t="s">
        <v>72</v>
      </c>
      <c r="E685" s="4" t="str">
        <f>VLOOKUP(A685,[1]HML!$A$2:$D$8104,4,0)</f>
        <v>H</v>
      </c>
      <c r="F685" s="5">
        <v>15.981999999999999</v>
      </c>
    </row>
    <row r="686" spans="1:6" x14ac:dyDescent="0.3">
      <c r="A686" s="2" t="s">
        <v>1385</v>
      </c>
      <c r="B686" s="2" t="s">
        <v>1386</v>
      </c>
      <c r="C686" s="2" t="s">
        <v>8</v>
      </c>
      <c r="D686" s="3" t="s">
        <v>72</v>
      </c>
      <c r="E686" s="4" t="str">
        <f>VLOOKUP(A686,[1]HML!$A$2:$D$8104,4,0)</f>
        <v>H</v>
      </c>
      <c r="F686" s="5">
        <v>15.964</v>
      </c>
    </row>
    <row r="687" spans="1:6" x14ac:dyDescent="0.3">
      <c r="A687" s="2" t="s">
        <v>1387</v>
      </c>
      <c r="B687" s="2" t="s">
        <v>1388</v>
      </c>
      <c r="C687" s="2" t="s">
        <v>8</v>
      </c>
      <c r="D687" s="3" t="s">
        <v>72</v>
      </c>
      <c r="E687" s="4" t="str">
        <f>VLOOKUP(A687,[1]HML!$A$2:$D$8104,4,0)</f>
        <v>L</v>
      </c>
      <c r="F687" s="5">
        <v>15.81</v>
      </c>
    </row>
    <row r="688" spans="1:6" x14ac:dyDescent="0.3">
      <c r="A688" s="2" t="s">
        <v>1389</v>
      </c>
      <c r="B688" s="2" t="s">
        <v>1390</v>
      </c>
      <c r="C688" s="2" t="s">
        <v>8</v>
      </c>
      <c r="D688" s="3" t="s">
        <v>72</v>
      </c>
      <c r="E688" s="4" t="str">
        <f>VLOOKUP(A688,[1]HML!$A$2:$D$8104,4,0)</f>
        <v>L</v>
      </c>
      <c r="F688" s="5">
        <v>15.739000000000001</v>
      </c>
    </row>
    <row r="689" spans="1:6" x14ac:dyDescent="0.3">
      <c r="A689" s="2" t="s">
        <v>1391</v>
      </c>
      <c r="B689" s="2" t="s">
        <v>1392</v>
      </c>
      <c r="C689" s="2" t="s">
        <v>130</v>
      </c>
      <c r="D689" s="3" t="s">
        <v>72</v>
      </c>
      <c r="E689" s="4" t="str">
        <f>VLOOKUP(A689,[1]HML!$A$2:$D$8104,4,0)</f>
        <v>L</v>
      </c>
      <c r="F689" s="5">
        <v>15.545</v>
      </c>
    </row>
    <row r="690" spans="1:6" x14ac:dyDescent="0.3">
      <c r="A690" s="2" t="s">
        <v>1393</v>
      </c>
      <c r="B690" s="2" t="s">
        <v>1394</v>
      </c>
      <c r="C690" s="2" t="s">
        <v>8</v>
      </c>
      <c r="D690" s="3" t="s">
        <v>72</v>
      </c>
      <c r="E690" s="4" t="str">
        <f>VLOOKUP(A690,[1]HML!$A$2:$D$8104,4,0)</f>
        <v>M</v>
      </c>
      <c r="F690" s="5">
        <v>15.484999999999999</v>
      </c>
    </row>
    <row r="691" spans="1:6" x14ac:dyDescent="0.3">
      <c r="A691" s="2" t="s">
        <v>1395</v>
      </c>
      <c r="B691" s="2" t="s">
        <v>1396</v>
      </c>
      <c r="C691" s="2" t="s">
        <v>8</v>
      </c>
      <c r="D691" s="3" t="s">
        <v>72</v>
      </c>
      <c r="E691" s="4" t="str">
        <f>VLOOKUP(A691,[1]HML!$A$2:$D$8104,4,0)</f>
        <v>L</v>
      </c>
      <c r="F691" s="5">
        <v>15.465999999999999</v>
      </c>
    </row>
    <row r="692" spans="1:6" x14ac:dyDescent="0.3">
      <c r="A692" s="2" t="s">
        <v>1397</v>
      </c>
      <c r="B692" s="2" t="s">
        <v>1398</v>
      </c>
      <c r="C692" s="2" t="s">
        <v>130</v>
      </c>
      <c r="D692" s="3" t="s">
        <v>72</v>
      </c>
      <c r="E692" s="4" t="str">
        <f>VLOOKUP(A692,[1]HML!$A$2:$D$8104,4,0)</f>
        <v>M</v>
      </c>
      <c r="F692" s="5">
        <v>15.451000000000001</v>
      </c>
    </row>
    <row r="693" spans="1:6" x14ac:dyDescent="0.3">
      <c r="A693" s="2" t="s">
        <v>1399</v>
      </c>
      <c r="B693" s="2" t="s">
        <v>1400</v>
      </c>
      <c r="C693" s="2" t="s">
        <v>8</v>
      </c>
      <c r="D693" s="3" t="s">
        <v>72</v>
      </c>
      <c r="E693" s="4" t="str">
        <f>VLOOKUP(A693,[1]HML!$A$2:$D$8104,4,0)</f>
        <v>M</v>
      </c>
      <c r="F693" s="5">
        <v>15.451000000000001</v>
      </c>
    </row>
    <row r="694" spans="1:6" x14ac:dyDescent="0.3">
      <c r="A694" s="2" t="s">
        <v>1401</v>
      </c>
      <c r="B694" s="2" t="s">
        <v>1402</v>
      </c>
      <c r="C694" s="2" t="s">
        <v>8</v>
      </c>
      <c r="D694" s="3" t="s">
        <v>72</v>
      </c>
      <c r="E694" s="4" t="str">
        <f>VLOOKUP(A694,[1]HML!$A$2:$D$8104,4,0)</f>
        <v>M</v>
      </c>
      <c r="F694" s="5">
        <v>15.349</v>
      </c>
    </row>
    <row r="695" spans="1:6" x14ac:dyDescent="0.3">
      <c r="A695" s="2" t="s">
        <v>1403</v>
      </c>
      <c r="B695" s="2" t="s">
        <v>1404</v>
      </c>
      <c r="C695" s="2" t="s">
        <v>20</v>
      </c>
      <c r="D695" s="3" t="s">
        <v>72</v>
      </c>
      <c r="E695" s="4" t="str">
        <f>VLOOKUP(A695,[1]HML!$A$2:$D$8104,4,0)</f>
        <v>H</v>
      </c>
      <c r="F695" s="5">
        <v>15.307</v>
      </c>
    </row>
    <row r="696" spans="1:6" x14ac:dyDescent="0.3">
      <c r="A696" s="2" t="s">
        <v>1405</v>
      </c>
      <c r="B696" s="2" t="s">
        <v>1406</v>
      </c>
      <c r="C696" s="2" t="s">
        <v>8</v>
      </c>
      <c r="D696" s="3" t="s">
        <v>72</v>
      </c>
      <c r="E696" s="4" t="str">
        <f>VLOOKUP(A696,[1]HML!$A$2:$D$8104,4,0)</f>
        <v>L</v>
      </c>
      <c r="F696" s="5">
        <v>15.194000000000001</v>
      </c>
    </row>
    <row r="697" spans="1:6" x14ac:dyDescent="0.3">
      <c r="A697" s="2" t="s">
        <v>1407</v>
      </c>
      <c r="B697" s="2" t="s">
        <v>1408</v>
      </c>
      <c r="C697" s="2" t="s">
        <v>8</v>
      </c>
      <c r="D697" s="3" t="s">
        <v>72</v>
      </c>
      <c r="E697" s="4" t="str">
        <f>VLOOKUP(A697,[1]HML!$A$2:$D$8104,4,0)</f>
        <v>L</v>
      </c>
      <c r="F697" s="5">
        <v>15.157</v>
      </c>
    </row>
    <row r="698" spans="1:6" x14ac:dyDescent="0.3">
      <c r="A698" s="2" t="s">
        <v>1409</v>
      </c>
      <c r="B698" s="2" t="s">
        <v>1410</v>
      </c>
      <c r="C698" s="2" t="s">
        <v>8</v>
      </c>
      <c r="D698" s="3" t="s">
        <v>72</v>
      </c>
      <c r="E698" s="4" t="str">
        <f>VLOOKUP(A698,[1]HML!$A$2:$D$8104,4,0)</f>
        <v>L</v>
      </c>
      <c r="F698" s="5">
        <v>15.1</v>
      </c>
    </row>
    <row r="699" spans="1:6" x14ac:dyDescent="0.3">
      <c r="A699" s="2" t="s">
        <v>1411</v>
      </c>
      <c r="B699" s="2" t="s">
        <v>1412</v>
      </c>
      <c r="C699" s="2" t="s">
        <v>130</v>
      </c>
      <c r="D699" s="3" t="s">
        <v>72</v>
      </c>
      <c r="E699" s="4" t="str">
        <f>VLOOKUP(A699,[1]HML!$A$2:$D$8104,4,0)</f>
        <v>M</v>
      </c>
      <c r="F699" s="5">
        <v>15.019</v>
      </c>
    </row>
    <row r="700" spans="1:6" x14ac:dyDescent="0.3">
      <c r="A700" s="2" t="s">
        <v>1413</v>
      </c>
      <c r="B700" s="2" t="s">
        <v>1414</v>
      </c>
      <c r="C700" s="2" t="s">
        <v>8</v>
      </c>
      <c r="D700" s="3" t="s">
        <v>72</v>
      </c>
      <c r="E700" s="4" t="str">
        <f>VLOOKUP(A700,[1]HML!$A$2:$D$8104,4,0)</f>
        <v>L</v>
      </c>
      <c r="F700" s="5">
        <v>14.948</v>
      </c>
    </row>
    <row r="701" spans="1:6" x14ac:dyDescent="0.3">
      <c r="A701" s="2" t="s">
        <v>1415</v>
      </c>
      <c r="B701" s="2" t="s">
        <v>1416</v>
      </c>
      <c r="C701" s="2" t="s">
        <v>130</v>
      </c>
      <c r="D701" s="3" t="s">
        <v>72</v>
      </c>
      <c r="E701" s="4" t="str">
        <f>VLOOKUP(A701,[1]HML!$A$2:$D$8104,4,0)</f>
        <v>L</v>
      </c>
      <c r="F701" s="5">
        <v>14.706</v>
      </c>
    </row>
    <row r="702" spans="1:6" x14ac:dyDescent="0.3">
      <c r="A702" s="2" t="s">
        <v>1417</v>
      </c>
      <c r="B702" s="2" t="s">
        <v>1418</v>
      </c>
      <c r="C702" s="2" t="s">
        <v>8</v>
      </c>
      <c r="D702" s="3" t="s">
        <v>72</v>
      </c>
      <c r="E702" s="4" t="str">
        <f>VLOOKUP(A702,[1]HML!$A$2:$D$8104,4,0)</f>
        <v>H</v>
      </c>
      <c r="F702" s="5">
        <v>14.685</v>
      </c>
    </row>
    <row r="703" spans="1:6" x14ac:dyDescent="0.3">
      <c r="A703" s="2" t="s">
        <v>1419</v>
      </c>
      <c r="B703" s="2" t="s">
        <v>1420</v>
      </c>
      <c r="C703" s="2" t="s">
        <v>8</v>
      </c>
      <c r="D703" s="3" t="s">
        <v>72</v>
      </c>
      <c r="E703" s="4" t="str">
        <f>VLOOKUP(A703,[1]HML!$A$2:$D$8104,4,0)</f>
        <v>M</v>
      </c>
      <c r="F703" s="5">
        <v>14.66</v>
      </c>
    </row>
    <row r="704" spans="1:6" x14ac:dyDescent="0.3">
      <c r="A704" s="2" t="s">
        <v>1421</v>
      </c>
      <c r="B704" s="2" t="s">
        <v>1422</v>
      </c>
      <c r="C704" s="2" t="s">
        <v>8</v>
      </c>
      <c r="D704" s="3" t="s">
        <v>72</v>
      </c>
      <c r="E704" s="4" t="str">
        <f>VLOOKUP(A704,[1]HML!$A$2:$D$8104,4,0)</f>
        <v>M</v>
      </c>
      <c r="F704" s="5">
        <v>14.499000000000001</v>
      </c>
    </row>
    <row r="705" spans="1:6" x14ac:dyDescent="0.3">
      <c r="A705" s="2" t="s">
        <v>1423</v>
      </c>
      <c r="B705" s="2" t="s">
        <v>1424</v>
      </c>
      <c r="C705" s="2" t="s">
        <v>8</v>
      </c>
      <c r="D705" s="3" t="s">
        <v>72</v>
      </c>
      <c r="E705" s="4" t="str">
        <f>VLOOKUP(A705,[1]HML!$A$2:$D$8104,4,0)</f>
        <v>L</v>
      </c>
      <c r="F705" s="5">
        <v>14.4</v>
      </c>
    </row>
    <row r="706" spans="1:6" x14ac:dyDescent="0.3">
      <c r="A706" s="2" t="s">
        <v>1425</v>
      </c>
      <c r="B706" s="2" t="s">
        <v>1426</v>
      </c>
      <c r="C706" s="2" t="s">
        <v>119</v>
      </c>
      <c r="D706" s="3" t="s">
        <v>72</v>
      </c>
      <c r="E706" s="4" t="str">
        <f>VLOOKUP(A706,[1]HML!$A$2:$D$8104,4,0)</f>
        <v>H</v>
      </c>
      <c r="F706" s="5">
        <v>14.362</v>
      </c>
    </row>
    <row r="707" spans="1:6" x14ac:dyDescent="0.3">
      <c r="A707" s="2" t="s">
        <v>1427</v>
      </c>
      <c r="B707" s="2" t="s">
        <v>1428</v>
      </c>
      <c r="C707" s="2" t="s">
        <v>8</v>
      </c>
      <c r="D707" s="3" t="s">
        <v>72</v>
      </c>
      <c r="E707" s="4" t="str">
        <f>VLOOKUP(A707,[1]HML!$A$2:$D$8104,4,0)</f>
        <v>L</v>
      </c>
      <c r="F707" s="5">
        <v>14.244999999999999</v>
      </c>
    </row>
    <row r="708" spans="1:6" x14ac:dyDescent="0.3">
      <c r="A708" s="2" t="s">
        <v>1429</v>
      </c>
      <c r="B708" s="2" t="s">
        <v>1430</v>
      </c>
      <c r="C708" s="2" t="s">
        <v>8</v>
      </c>
      <c r="D708" s="3" t="s">
        <v>72</v>
      </c>
      <c r="E708" s="4" t="str">
        <f>VLOOKUP(A708,[1]HML!$A$2:$D$8104,4,0)</f>
        <v>L</v>
      </c>
      <c r="F708" s="5">
        <v>14.22</v>
      </c>
    </row>
    <row r="709" spans="1:6" x14ac:dyDescent="0.3">
      <c r="A709" s="2" t="s">
        <v>1431</v>
      </c>
      <c r="B709" s="2" t="s">
        <v>1432</v>
      </c>
      <c r="C709" s="2" t="s">
        <v>8</v>
      </c>
      <c r="D709" s="3" t="s">
        <v>72</v>
      </c>
      <c r="E709" s="4" t="str">
        <f>VLOOKUP(A709,[1]HML!$A$2:$D$8104,4,0)</f>
        <v>M</v>
      </c>
      <c r="F709" s="5">
        <v>14.157</v>
      </c>
    </row>
    <row r="710" spans="1:6" x14ac:dyDescent="0.3">
      <c r="A710" s="2" t="s">
        <v>1433</v>
      </c>
      <c r="B710" s="2" t="s">
        <v>1434</v>
      </c>
      <c r="C710" s="2" t="s">
        <v>8</v>
      </c>
      <c r="D710" s="3" t="s">
        <v>72</v>
      </c>
      <c r="E710" s="4" t="str">
        <f>VLOOKUP(A710,[1]HML!$A$2:$D$8104,4,0)</f>
        <v>L</v>
      </c>
      <c r="F710" s="5">
        <v>14.115</v>
      </c>
    </row>
    <row r="711" spans="1:6" x14ac:dyDescent="0.3">
      <c r="A711" s="2" t="s">
        <v>1435</v>
      </c>
      <c r="B711" s="2" t="s">
        <v>1436</v>
      </c>
      <c r="C711" s="2" t="s">
        <v>8</v>
      </c>
      <c r="D711" s="3" t="s">
        <v>72</v>
      </c>
      <c r="E711" s="4" t="str">
        <f>VLOOKUP(A711,[1]HML!$A$2:$D$8104,4,0)</f>
        <v>L</v>
      </c>
      <c r="F711" s="5">
        <v>14.103</v>
      </c>
    </row>
    <row r="712" spans="1:6" x14ac:dyDescent="0.3">
      <c r="A712" s="2" t="s">
        <v>1437</v>
      </c>
      <c r="B712" s="2" t="s">
        <v>1438</v>
      </c>
      <c r="C712" s="2" t="s">
        <v>8</v>
      </c>
      <c r="D712" s="3" t="s">
        <v>72</v>
      </c>
      <c r="E712" s="4" t="str">
        <f>VLOOKUP(A712,[1]HML!$A$2:$D$8104,4,0)</f>
        <v>M</v>
      </c>
      <c r="F712" s="5">
        <v>14.085000000000001</v>
      </c>
    </row>
    <row r="713" spans="1:6" x14ac:dyDescent="0.3">
      <c r="A713" s="2" t="s">
        <v>1439</v>
      </c>
      <c r="B713" s="2" t="s">
        <v>1440</v>
      </c>
      <c r="C713" s="2" t="s">
        <v>8</v>
      </c>
      <c r="D713" s="3" t="s">
        <v>72</v>
      </c>
      <c r="E713" s="4" t="str">
        <f>VLOOKUP(A713,[1]HML!$A$2:$D$8104,4,0)</f>
        <v>H</v>
      </c>
      <c r="F713" s="5">
        <v>13.872</v>
      </c>
    </row>
    <row r="714" spans="1:6" x14ac:dyDescent="0.3">
      <c r="A714" s="2" t="s">
        <v>1441</v>
      </c>
      <c r="B714" s="2" t="s">
        <v>1442</v>
      </c>
      <c r="C714" s="2" t="s">
        <v>8</v>
      </c>
      <c r="D714" s="3" t="s">
        <v>72</v>
      </c>
      <c r="E714" s="4" t="str">
        <f>VLOOKUP(A714,[1]HML!$A$2:$D$8104,4,0)</f>
        <v>L</v>
      </c>
      <c r="F714" s="5">
        <v>13.691000000000001</v>
      </c>
    </row>
    <row r="715" spans="1:6" x14ac:dyDescent="0.3">
      <c r="A715" s="2" t="s">
        <v>1443</v>
      </c>
      <c r="B715" s="2" t="s">
        <v>1444</v>
      </c>
      <c r="C715" s="2" t="s">
        <v>8</v>
      </c>
      <c r="D715" s="3" t="s">
        <v>72</v>
      </c>
      <c r="E715" s="4" t="str">
        <f>VLOOKUP(A715,[1]HML!$A$2:$D$8104,4,0)</f>
        <v>M</v>
      </c>
      <c r="F715" s="5">
        <v>13.55</v>
      </c>
    </row>
    <row r="716" spans="1:6" x14ac:dyDescent="0.3">
      <c r="A716" s="2" t="s">
        <v>1445</v>
      </c>
      <c r="B716" s="2" t="s">
        <v>1446</v>
      </c>
      <c r="C716" s="2" t="s">
        <v>8</v>
      </c>
      <c r="D716" s="3" t="s">
        <v>72</v>
      </c>
      <c r="E716" s="4" t="str">
        <f>VLOOKUP(A716,[1]HML!$A$2:$D$8104,4,0)</f>
        <v>L</v>
      </c>
      <c r="F716" s="5">
        <v>13.548999999999999</v>
      </c>
    </row>
    <row r="717" spans="1:6" x14ac:dyDescent="0.3">
      <c r="A717" s="2" t="s">
        <v>1447</v>
      </c>
      <c r="B717" s="2" t="s">
        <v>1448</v>
      </c>
      <c r="C717" s="2" t="s">
        <v>8</v>
      </c>
      <c r="D717" s="3" t="s">
        <v>72</v>
      </c>
      <c r="E717" s="4" t="str">
        <f>VLOOKUP(A717,[1]HML!$A$2:$D$8104,4,0)</f>
        <v>M</v>
      </c>
      <c r="F717" s="5">
        <v>13.103</v>
      </c>
    </row>
    <row r="718" spans="1:6" x14ac:dyDescent="0.3">
      <c r="A718" s="2" t="s">
        <v>1449</v>
      </c>
      <c r="B718" s="2" t="s">
        <v>1450</v>
      </c>
      <c r="C718" s="2" t="s">
        <v>8</v>
      </c>
      <c r="D718" s="3" t="s">
        <v>72</v>
      </c>
      <c r="E718" s="4" t="str">
        <f>VLOOKUP(A718,[1]HML!$A$2:$D$8104,4,0)</f>
        <v>M</v>
      </c>
      <c r="F718" s="5">
        <v>13.071999999999999</v>
      </c>
    </row>
    <row r="719" spans="1:6" x14ac:dyDescent="0.3">
      <c r="A719" s="2" t="s">
        <v>1451</v>
      </c>
      <c r="B719" s="2" t="s">
        <v>1452</v>
      </c>
      <c r="C719" s="2" t="s">
        <v>20</v>
      </c>
      <c r="D719" s="3" t="s">
        <v>72</v>
      </c>
      <c r="E719" s="4" t="str">
        <f>VLOOKUP(A719,[1]HML!$A$2:$D$8104,4,0)</f>
        <v>H</v>
      </c>
      <c r="F719" s="5">
        <v>12.999000000000001</v>
      </c>
    </row>
    <row r="720" spans="1:6" x14ac:dyDescent="0.3">
      <c r="A720" s="2" t="s">
        <v>1453</v>
      </c>
      <c r="B720" s="2" t="s">
        <v>1454</v>
      </c>
      <c r="C720" s="2" t="s">
        <v>8</v>
      </c>
      <c r="D720" s="3" t="s">
        <v>72</v>
      </c>
      <c r="E720" s="4" t="str">
        <f>VLOOKUP(A720,[1]HML!$A$2:$D$8104,4,0)</f>
        <v>M</v>
      </c>
      <c r="F720" s="5">
        <v>12.928000000000001</v>
      </c>
    </row>
    <row r="721" spans="1:6" x14ac:dyDescent="0.3">
      <c r="A721" s="2" t="s">
        <v>1455</v>
      </c>
      <c r="B721" s="2" t="s">
        <v>1456</v>
      </c>
      <c r="C721" s="2" t="s">
        <v>8</v>
      </c>
      <c r="D721" s="3" t="s">
        <v>72</v>
      </c>
      <c r="E721" s="4" t="str">
        <f>VLOOKUP(A721,[1]HML!$A$2:$D$8104,4,0)</f>
        <v>L</v>
      </c>
      <c r="F721" s="5">
        <v>12.864000000000001</v>
      </c>
    </row>
    <row r="722" spans="1:6" x14ac:dyDescent="0.3">
      <c r="A722" s="2" t="s">
        <v>1457</v>
      </c>
      <c r="B722" s="2" t="s">
        <v>1458</v>
      </c>
      <c r="C722" s="2" t="s">
        <v>8</v>
      </c>
      <c r="D722" s="3" t="s">
        <v>72</v>
      </c>
      <c r="E722" s="4" t="str">
        <f>VLOOKUP(A722,[1]HML!$A$2:$D$8104,4,0)</f>
        <v>L</v>
      </c>
      <c r="F722" s="5">
        <v>12.663</v>
      </c>
    </row>
    <row r="723" spans="1:6" x14ac:dyDescent="0.3">
      <c r="A723" s="2" t="s">
        <v>1459</v>
      </c>
      <c r="B723" s="2" t="s">
        <v>1460</v>
      </c>
      <c r="C723" s="2" t="s">
        <v>8</v>
      </c>
      <c r="D723" s="3" t="s">
        <v>72</v>
      </c>
      <c r="E723" s="4" t="str">
        <f>VLOOKUP(A723,[1]HML!$A$2:$D$8104,4,0)</f>
        <v>L</v>
      </c>
      <c r="F723" s="5">
        <v>12.64</v>
      </c>
    </row>
    <row r="724" spans="1:6" x14ac:dyDescent="0.3">
      <c r="A724" s="2" t="s">
        <v>1461</v>
      </c>
      <c r="B724" s="2" t="s">
        <v>1462</v>
      </c>
      <c r="C724" s="2" t="s">
        <v>976</v>
      </c>
      <c r="D724" s="3" t="s">
        <v>72</v>
      </c>
      <c r="E724" s="4" t="str">
        <f>VLOOKUP(A724,[1]HML!$A$2:$D$8104,4,0)</f>
        <v>L</v>
      </c>
      <c r="F724" s="5">
        <v>12.605</v>
      </c>
    </row>
    <row r="725" spans="1:6" x14ac:dyDescent="0.3">
      <c r="A725" s="2" t="s">
        <v>1463</v>
      </c>
      <c r="B725" s="2" t="s">
        <v>1464</v>
      </c>
      <c r="C725" s="2" t="s">
        <v>8</v>
      </c>
      <c r="D725" s="3" t="s">
        <v>72</v>
      </c>
      <c r="E725" s="4" t="str">
        <f>VLOOKUP(A725,[1]HML!$A$2:$D$8104,4,0)</f>
        <v>L</v>
      </c>
      <c r="F725" s="5">
        <v>12.554</v>
      </c>
    </row>
    <row r="726" spans="1:6" x14ac:dyDescent="0.3">
      <c r="A726" s="2" t="s">
        <v>1465</v>
      </c>
      <c r="B726" s="2" t="s">
        <v>1466</v>
      </c>
      <c r="C726" s="2" t="s">
        <v>130</v>
      </c>
      <c r="D726" s="3" t="s">
        <v>72</v>
      </c>
      <c r="E726" s="4" t="str">
        <f>VLOOKUP(A726,[1]HML!$A$2:$D$8104,4,0)</f>
        <v>L</v>
      </c>
      <c r="F726" s="5">
        <v>12.351000000000001</v>
      </c>
    </row>
    <row r="727" spans="1:6" x14ac:dyDescent="0.3">
      <c r="A727" s="2" t="s">
        <v>1467</v>
      </c>
      <c r="B727" s="2" t="s">
        <v>1468</v>
      </c>
      <c r="C727" s="2" t="s">
        <v>130</v>
      </c>
      <c r="D727" s="3" t="s">
        <v>72</v>
      </c>
      <c r="E727" s="4" t="str">
        <f>VLOOKUP(A727,[1]HML!$A$2:$D$8104,4,0)</f>
        <v>L</v>
      </c>
      <c r="F727" s="5">
        <v>12.35</v>
      </c>
    </row>
    <row r="728" spans="1:6" x14ac:dyDescent="0.3">
      <c r="A728" s="2" t="s">
        <v>1469</v>
      </c>
      <c r="B728" s="2" t="s">
        <v>1470</v>
      </c>
      <c r="C728" s="2" t="s">
        <v>8</v>
      </c>
      <c r="D728" s="3" t="s">
        <v>72</v>
      </c>
      <c r="E728" s="4" t="str">
        <f>VLOOKUP(A728,[1]HML!$A$2:$D$8104,4,0)</f>
        <v>M</v>
      </c>
      <c r="F728" s="5">
        <v>12.343999999999999</v>
      </c>
    </row>
    <row r="729" spans="1:6" x14ac:dyDescent="0.3">
      <c r="A729" s="2" t="s">
        <v>1471</v>
      </c>
      <c r="B729" s="2" t="s">
        <v>1472</v>
      </c>
      <c r="C729" s="2" t="s">
        <v>8</v>
      </c>
      <c r="D729" s="3" t="s">
        <v>72</v>
      </c>
      <c r="E729" s="4" t="str">
        <f>VLOOKUP(A729,[1]HML!$A$2:$D$8104,4,0)</f>
        <v>L</v>
      </c>
      <c r="F729" s="5">
        <v>12.157999999999999</v>
      </c>
    </row>
    <row r="730" spans="1:6" x14ac:dyDescent="0.3">
      <c r="A730" s="2" t="s">
        <v>1473</v>
      </c>
      <c r="B730" s="2" t="s">
        <v>1474</v>
      </c>
      <c r="C730" s="2" t="s">
        <v>8</v>
      </c>
      <c r="D730" s="3" t="s">
        <v>72</v>
      </c>
      <c r="E730" s="4" t="str">
        <f>VLOOKUP(A730,[1]HML!$A$2:$D$8104,4,0)</f>
        <v>H</v>
      </c>
      <c r="F730" s="5">
        <v>12.101000000000001</v>
      </c>
    </row>
    <row r="731" spans="1:6" x14ac:dyDescent="0.3">
      <c r="A731" s="2" t="s">
        <v>1475</v>
      </c>
      <c r="B731" s="2" t="s">
        <v>1476</v>
      </c>
      <c r="C731" s="2" t="s">
        <v>130</v>
      </c>
      <c r="D731" s="3" t="s">
        <v>72</v>
      </c>
      <c r="E731" s="4" t="str">
        <f>VLOOKUP(A731,[1]HML!$A$2:$D$8104,4,0)</f>
        <v>H</v>
      </c>
      <c r="F731" s="5">
        <v>12.1</v>
      </c>
    </row>
    <row r="732" spans="1:6" x14ac:dyDescent="0.3">
      <c r="A732" s="2" t="s">
        <v>1477</v>
      </c>
      <c r="B732" s="2" t="s">
        <v>1478</v>
      </c>
      <c r="C732" s="2" t="s">
        <v>8</v>
      </c>
      <c r="D732" s="3" t="s">
        <v>72</v>
      </c>
      <c r="E732" s="4" t="str">
        <f>VLOOKUP(A732,[1]HML!$A$2:$D$8104,4,0)</f>
        <v>L</v>
      </c>
      <c r="F732" s="5">
        <v>12.038</v>
      </c>
    </row>
    <row r="733" spans="1:6" x14ac:dyDescent="0.3">
      <c r="A733" s="2" t="s">
        <v>1479</v>
      </c>
      <c r="B733" s="2" t="s">
        <v>1480</v>
      </c>
      <c r="C733" s="2" t="s">
        <v>8</v>
      </c>
      <c r="D733" s="3" t="s">
        <v>72</v>
      </c>
      <c r="E733" s="4" t="str">
        <f>VLOOKUP(A733,[1]HML!$A$2:$D$8104,4,0)</f>
        <v>L</v>
      </c>
      <c r="F733" s="5">
        <v>11.99</v>
      </c>
    </row>
    <row r="734" spans="1:6" x14ac:dyDescent="0.3">
      <c r="A734" s="2" t="s">
        <v>1481</v>
      </c>
      <c r="B734" s="2" t="s">
        <v>1482</v>
      </c>
      <c r="C734" s="2" t="s">
        <v>8</v>
      </c>
      <c r="D734" s="3" t="s">
        <v>72</v>
      </c>
      <c r="E734" s="4" t="str">
        <f>VLOOKUP(A734,[1]HML!$A$2:$D$8104,4,0)</f>
        <v>M</v>
      </c>
      <c r="F734" s="5">
        <v>11.907</v>
      </c>
    </row>
    <row r="735" spans="1:6" x14ac:dyDescent="0.3">
      <c r="A735" s="2" t="s">
        <v>1483</v>
      </c>
      <c r="B735" s="2" t="s">
        <v>1484</v>
      </c>
      <c r="C735" s="2" t="s">
        <v>8</v>
      </c>
      <c r="D735" s="3" t="s">
        <v>72</v>
      </c>
      <c r="E735" s="4" t="str">
        <f>VLOOKUP(A735,[1]HML!$A$2:$D$8104,4,0)</f>
        <v>L</v>
      </c>
      <c r="F735" s="5">
        <v>11.794</v>
      </c>
    </row>
    <row r="736" spans="1:6" x14ac:dyDescent="0.3">
      <c r="A736" s="2" t="s">
        <v>1485</v>
      </c>
      <c r="B736" s="2" t="s">
        <v>1486</v>
      </c>
      <c r="C736" s="2" t="s">
        <v>130</v>
      </c>
      <c r="D736" s="3" t="s">
        <v>72</v>
      </c>
      <c r="E736" s="4" t="str">
        <f>VLOOKUP(A736,[1]HML!$A$2:$D$8104,4,0)</f>
        <v>L</v>
      </c>
      <c r="F736" s="5">
        <v>11.715999999999999</v>
      </c>
    </row>
    <row r="737" spans="1:6" x14ac:dyDescent="0.3">
      <c r="A737" s="2" t="s">
        <v>1487</v>
      </c>
      <c r="B737" s="2" t="s">
        <v>1488</v>
      </c>
      <c r="C737" s="2" t="s">
        <v>8</v>
      </c>
      <c r="D737" s="3" t="s">
        <v>72</v>
      </c>
      <c r="E737" s="4" t="str">
        <f>VLOOKUP(A737,[1]HML!$A$2:$D$8104,4,0)</f>
        <v>L</v>
      </c>
      <c r="F737" s="5">
        <v>11.632</v>
      </c>
    </row>
    <row r="738" spans="1:6" x14ac:dyDescent="0.3">
      <c r="A738" s="2" t="s">
        <v>1489</v>
      </c>
      <c r="B738" s="2" t="s">
        <v>1490</v>
      </c>
      <c r="C738" s="2" t="s">
        <v>8</v>
      </c>
      <c r="D738" s="3" t="s">
        <v>72</v>
      </c>
      <c r="E738" s="4" t="str">
        <f>VLOOKUP(A738,[1]HML!$A$2:$D$8104,4,0)</f>
        <v>H</v>
      </c>
      <c r="F738" s="5">
        <v>11.590999999999999</v>
      </c>
    </row>
    <row r="739" spans="1:6" x14ac:dyDescent="0.3">
      <c r="A739" s="2" t="s">
        <v>1491</v>
      </c>
      <c r="B739" s="2" t="s">
        <v>1492</v>
      </c>
      <c r="C739" s="2" t="s">
        <v>976</v>
      </c>
      <c r="D739" s="3" t="s">
        <v>72</v>
      </c>
      <c r="E739" s="4" t="str">
        <f>VLOOKUP(A739,[1]HML!$A$2:$D$8104,4,0)</f>
        <v>M</v>
      </c>
      <c r="F739" s="5">
        <v>11.555</v>
      </c>
    </row>
    <row r="740" spans="1:6" x14ac:dyDescent="0.3">
      <c r="A740" s="2" t="s">
        <v>1493</v>
      </c>
      <c r="B740" s="2" t="s">
        <v>1494</v>
      </c>
      <c r="C740" s="2" t="s">
        <v>130</v>
      </c>
      <c r="D740" s="3" t="s">
        <v>72</v>
      </c>
      <c r="E740" s="4" t="str">
        <f>VLOOKUP(A740,[1]HML!$A$2:$D$8104,4,0)</f>
        <v>L</v>
      </c>
      <c r="F740" s="5">
        <v>11.422000000000001</v>
      </c>
    </row>
    <row r="741" spans="1:6" x14ac:dyDescent="0.3">
      <c r="A741" s="2" t="s">
        <v>1495</v>
      </c>
      <c r="B741" s="2" t="s">
        <v>1496</v>
      </c>
      <c r="C741" s="2" t="s">
        <v>8</v>
      </c>
      <c r="D741" s="3" t="s">
        <v>72</v>
      </c>
      <c r="E741" s="4" t="str">
        <f>VLOOKUP(A741,[1]HML!$A$2:$D$8104,4,0)</f>
        <v>M</v>
      </c>
      <c r="F741" s="5">
        <v>11.401</v>
      </c>
    </row>
    <row r="742" spans="1:6" x14ac:dyDescent="0.3">
      <c r="A742" s="2" t="s">
        <v>1497</v>
      </c>
      <c r="B742" s="2" t="s">
        <v>1498</v>
      </c>
      <c r="C742" s="2" t="s">
        <v>8</v>
      </c>
      <c r="D742" s="3" t="s">
        <v>72</v>
      </c>
      <c r="E742" s="4" t="str">
        <f>VLOOKUP(A742,[1]HML!$A$2:$D$8104,4,0)</f>
        <v>M</v>
      </c>
      <c r="F742" s="5">
        <v>11.394</v>
      </c>
    </row>
    <row r="743" spans="1:6" x14ac:dyDescent="0.3">
      <c r="A743" s="2" t="s">
        <v>1499</v>
      </c>
      <c r="B743" s="2" t="s">
        <v>1500</v>
      </c>
      <c r="C743" s="2" t="s">
        <v>130</v>
      </c>
      <c r="D743" s="3" t="s">
        <v>72</v>
      </c>
      <c r="E743" s="4" t="str">
        <f>VLOOKUP(A743,[1]HML!$A$2:$D$8104,4,0)</f>
        <v>M</v>
      </c>
      <c r="F743" s="5">
        <v>11.345000000000001</v>
      </c>
    </row>
    <row r="744" spans="1:6" x14ac:dyDescent="0.3">
      <c r="A744" s="2" t="s">
        <v>1501</v>
      </c>
      <c r="B744" s="2" t="s">
        <v>1502</v>
      </c>
      <c r="C744" s="2" t="s">
        <v>8</v>
      </c>
      <c r="D744" s="3" t="s">
        <v>72</v>
      </c>
      <c r="E744" s="4" t="str">
        <f>VLOOKUP(A744,[1]HML!$A$2:$D$8104,4,0)</f>
        <v>L</v>
      </c>
      <c r="F744" s="5">
        <v>11.244</v>
      </c>
    </row>
    <row r="745" spans="1:6" x14ac:dyDescent="0.3">
      <c r="A745" s="2" t="s">
        <v>1503</v>
      </c>
      <c r="B745" s="2" t="s">
        <v>1504</v>
      </c>
      <c r="C745" s="2" t="s">
        <v>8</v>
      </c>
      <c r="D745" s="3" t="s">
        <v>72</v>
      </c>
      <c r="E745" s="4" t="str">
        <f>VLOOKUP(A745,[1]HML!$A$2:$D$8104,4,0)</f>
        <v>M</v>
      </c>
      <c r="F745" s="5">
        <v>11.109</v>
      </c>
    </row>
    <row r="746" spans="1:6" x14ac:dyDescent="0.3">
      <c r="A746" s="2" t="s">
        <v>1505</v>
      </c>
      <c r="B746" s="2" t="s">
        <v>1506</v>
      </c>
      <c r="C746" s="2" t="s">
        <v>976</v>
      </c>
      <c r="D746" s="3" t="s">
        <v>72</v>
      </c>
      <c r="E746" s="4" t="str">
        <f>VLOOKUP(A746,[1]HML!$A$2:$D$8104,4,0)</f>
        <v>L</v>
      </c>
      <c r="F746" s="5">
        <v>11.102</v>
      </c>
    </row>
    <row r="747" spans="1:6" x14ac:dyDescent="0.3">
      <c r="A747" s="2" t="s">
        <v>1507</v>
      </c>
      <c r="B747" s="2" t="s">
        <v>1508</v>
      </c>
      <c r="C747" s="2" t="s">
        <v>8</v>
      </c>
      <c r="D747" s="3" t="s">
        <v>72</v>
      </c>
      <c r="E747" s="4" t="str">
        <f>VLOOKUP(A747,[1]HML!$A$2:$D$8104,4,0)</f>
        <v>H</v>
      </c>
      <c r="F747" s="5">
        <v>10.923999999999999</v>
      </c>
    </row>
    <row r="748" spans="1:6" x14ac:dyDescent="0.3">
      <c r="A748" s="2" t="s">
        <v>1509</v>
      </c>
      <c r="B748" s="2" t="s">
        <v>1510</v>
      </c>
      <c r="C748" s="2" t="s">
        <v>8</v>
      </c>
      <c r="D748" s="3" t="s">
        <v>72</v>
      </c>
      <c r="E748" s="4" t="str">
        <f>VLOOKUP(A748,[1]HML!$A$2:$D$8104,4,0)</f>
        <v>H</v>
      </c>
      <c r="F748" s="5">
        <v>10.865</v>
      </c>
    </row>
    <row r="749" spans="1:6" x14ac:dyDescent="0.3">
      <c r="A749" s="2" t="s">
        <v>1511</v>
      </c>
      <c r="B749" s="2" t="s">
        <v>1512</v>
      </c>
      <c r="C749" s="2" t="s">
        <v>8</v>
      </c>
      <c r="D749" s="3" t="s">
        <v>72</v>
      </c>
      <c r="E749" s="4" t="str">
        <f>VLOOKUP(A749,[1]HML!$A$2:$D$8104,4,0)</f>
        <v>L</v>
      </c>
      <c r="F749" s="5">
        <v>10.859</v>
      </c>
    </row>
    <row r="750" spans="1:6" x14ac:dyDescent="0.3">
      <c r="A750" s="2" t="s">
        <v>1513</v>
      </c>
      <c r="B750" s="2" t="s">
        <v>1514</v>
      </c>
      <c r="C750" s="2" t="s">
        <v>8</v>
      </c>
      <c r="D750" s="3" t="s">
        <v>72</v>
      </c>
      <c r="E750" s="4" t="str">
        <f>VLOOKUP(A750,[1]HML!$A$2:$D$8104,4,0)</f>
        <v>M</v>
      </c>
      <c r="F750" s="5">
        <v>10.743</v>
      </c>
    </row>
    <row r="751" spans="1:6" x14ac:dyDescent="0.3">
      <c r="A751" s="2" t="s">
        <v>1515</v>
      </c>
      <c r="B751" s="2" t="s">
        <v>1516</v>
      </c>
      <c r="C751" s="2" t="s">
        <v>8</v>
      </c>
      <c r="D751" s="3" t="s">
        <v>72</v>
      </c>
      <c r="E751" s="4" t="str">
        <f>VLOOKUP(A751,[1]HML!$A$2:$D$8104,4,0)</f>
        <v>L</v>
      </c>
      <c r="F751" s="5">
        <v>10.7</v>
      </c>
    </row>
    <row r="752" spans="1:6" x14ac:dyDescent="0.3">
      <c r="A752" s="2" t="s">
        <v>1517</v>
      </c>
      <c r="B752" s="2" t="s">
        <v>1518</v>
      </c>
      <c r="C752" s="2" t="s">
        <v>8</v>
      </c>
      <c r="D752" s="3" t="s">
        <v>72</v>
      </c>
      <c r="E752" s="4" t="str">
        <f>VLOOKUP(A752,[1]HML!$A$2:$D$8104,4,0)</f>
        <v>L</v>
      </c>
      <c r="F752" s="5">
        <v>10.592000000000001</v>
      </c>
    </row>
    <row r="753" spans="1:6" x14ac:dyDescent="0.3">
      <c r="A753" s="2" t="s">
        <v>1519</v>
      </c>
      <c r="B753" s="2" t="s">
        <v>1520</v>
      </c>
      <c r="C753" s="2" t="s">
        <v>8</v>
      </c>
      <c r="D753" s="3" t="s">
        <v>72</v>
      </c>
      <c r="E753" s="4" t="str">
        <f>VLOOKUP(A753,[1]HML!$A$2:$D$8104,4,0)</f>
        <v>M</v>
      </c>
      <c r="F753" s="5">
        <v>10.57</v>
      </c>
    </row>
    <row r="754" spans="1:6" x14ac:dyDescent="0.3">
      <c r="A754" s="2" t="s">
        <v>1521</v>
      </c>
      <c r="B754" s="2" t="s">
        <v>1522</v>
      </c>
      <c r="C754" s="2" t="s">
        <v>976</v>
      </c>
      <c r="D754" s="3" t="s">
        <v>72</v>
      </c>
      <c r="E754" s="4" t="str">
        <f>VLOOKUP(A754,[1]HML!$A$2:$D$8104,4,0)</f>
        <v>M</v>
      </c>
      <c r="F754" s="5">
        <v>10.545999999999999</v>
      </c>
    </row>
    <row r="755" spans="1:6" x14ac:dyDescent="0.3">
      <c r="A755" s="2" t="s">
        <v>1523</v>
      </c>
      <c r="B755" s="2" t="s">
        <v>1524</v>
      </c>
      <c r="C755" s="2" t="s">
        <v>130</v>
      </c>
      <c r="D755" s="3" t="s">
        <v>72</v>
      </c>
      <c r="E755" s="4" t="str">
        <f>VLOOKUP(A755,[1]HML!$A$2:$D$8104,4,0)</f>
        <v>M</v>
      </c>
      <c r="F755" s="5">
        <v>10.513999999999999</v>
      </c>
    </row>
    <row r="756" spans="1:6" x14ac:dyDescent="0.3">
      <c r="A756" s="2" t="s">
        <v>1525</v>
      </c>
      <c r="B756" s="2" t="s">
        <v>1526</v>
      </c>
      <c r="C756" s="2" t="s">
        <v>8</v>
      </c>
      <c r="D756" s="3" t="s">
        <v>72</v>
      </c>
      <c r="E756" s="4" t="str">
        <f>VLOOKUP(A756,[1]HML!$A$2:$D$8104,4,0)</f>
        <v>L</v>
      </c>
      <c r="F756" s="5">
        <v>10.455</v>
      </c>
    </row>
    <row r="757" spans="1:6" x14ac:dyDescent="0.3">
      <c r="A757" s="2" t="s">
        <v>1527</v>
      </c>
      <c r="B757" s="2" t="s">
        <v>1528</v>
      </c>
      <c r="C757" s="2" t="s">
        <v>8</v>
      </c>
      <c r="D757" s="3" t="s">
        <v>72</v>
      </c>
      <c r="E757" s="4" t="str">
        <f>VLOOKUP(A757,[1]HML!$A$2:$D$8104,4,0)</f>
        <v>L</v>
      </c>
      <c r="F757" s="5">
        <v>10.369</v>
      </c>
    </row>
    <row r="758" spans="1:6" x14ac:dyDescent="0.3">
      <c r="A758" s="2" t="s">
        <v>1529</v>
      </c>
      <c r="B758" s="2" t="s">
        <v>1530</v>
      </c>
      <c r="C758" s="2" t="s">
        <v>8</v>
      </c>
      <c r="D758" s="3" t="s">
        <v>72</v>
      </c>
      <c r="E758" s="4" t="str">
        <f>VLOOKUP(A758,[1]HML!$A$2:$D$8104,4,0)</f>
        <v>L</v>
      </c>
      <c r="F758" s="5">
        <v>10.241</v>
      </c>
    </row>
    <row r="759" spans="1:6" x14ac:dyDescent="0.3">
      <c r="A759" s="2" t="s">
        <v>1531</v>
      </c>
      <c r="B759" s="2" t="s">
        <v>1532</v>
      </c>
      <c r="C759" s="2" t="s">
        <v>8</v>
      </c>
      <c r="D759" s="3" t="s">
        <v>72</v>
      </c>
      <c r="E759" s="4" t="str">
        <f>VLOOKUP(A759,[1]HML!$A$2:$D$8104,4,0)</f>
        <v>H</v>
      </c>
      <c r="F759" s="5">
        <v>10.18</v>
      </c>
    </row>
    <row r="760" spans="1:6" x14ac:dyDescent="0.3">
      <c r="A760" s="2" t="s">
        <v>1533</v>
      </c>
      <c r="B760" s="2" t="s">
        <v>1534</v>
      </c>
      <c r="C760" s="2" t="s">
        <v>130</v>
      </c>
      <c r="D760" s="3" t="s">
        <v>72</v>
      </c>
      <c r="E760" s="4" t="str">
        <f>VLOOKUP(A760,[1]HML!$A$2:$D$8104,4,0)</f>
        <v>L</v>
      </c>
      <c r="F760" s="5">
        <v>10.087999999999999</v>
      </c>
    </row>
    <row r="761" spans="1:6" x14ac:dyDescent="0.3">
      <c r="A761" s="2" t="s">
        <v>1535</v>
      </c>
      <c r="B761" s="2" t="s">
        <v>1536</v>
      </c>
      <c r="C761" s="2" t="s">
        <v>8</v>
      </c>
      <c r="D761" s="3" t="s">
        <v>72</v>
      </c>
      <c r="E761" s="4" t="str">
        <f>VLOOKUP(A761,[1]HML!$A$2:$D$8104,4,0)</f>
        <v>L</v>
      </c>
      <c r="F761" s="5">
        <v>10.058999999999999</v>
      </c>
    </row>
    <row r="762" spans="1:6" x14ac:dyDescent="0.3">
      <c r="A762" s="2" t="s">
        <v>1537</v>
      </c>
      <c r="B762" s="2" t="s">
        <v>1538</v>
      </c>
      <c r="C762" s="2" t="s">
        <v>130</v>
      </c>
      <c r="D762" s="3" t="s">
        <v>72</v>
      </c>
      <c r="E762" s="4" t="str">
        <f>VLOOKUP(A762,[1]HML!$A$2:$D$8104,4,0)</f>
        <v>L</v>
      </c>
      <c r="F762" s="5">
        <v>10.039999999999999</v>
      </c>
    </row>
    <row r="763" spans="1:6" x14ac:dyDescent="0.3">
      <c r="A763" s="2" t="s">
        <v>1539</v>
      </c>
      <c r="B763" s="2" t="s">
        <v>1540</v>
      </c>
      <c r="C763" s="2" t="s">
        <v>8</v>
      </c>
      <c r="D763" s="3" t="s">
        <v>72</v>
      </c>
      <c r="E763" s="4" t="str">
        <f>VLOOKUP(A763,[1]HML!$A$2:$D$8104,4,0)</f>
        <v>L</v>
      </c>
      <c r="F763" s="5">
        <v>10.000999999999999</v>
      </c>
    </row>
    <row r="764" spans="1:6" x14ac:dyDescent="0.3">
      <c r="A764" s="2" t="s">
        <v>1541</v>
      </c>
      <c r="B764" s="2" t="s">
        <v>1542</v>
      </c>
      <c r="C764" s="2" t="s">
        <v>8</v>
      </c>
      <c r="D764" s="3" t="s">
        <v>72</v>
      </c>
      <c r="E764" s="4" t="str">
        <f>VLOOKUP(A764,[1]HML!$A$2:$D$8104,4,0)</f>
        <v>L</v>
      </c>
      <c r="F764" s="5">
        <v>9.9489999999999998</v>
      </c>
    </row>
    <row r="765" spans="1:6" x14ac:dyDescent="0.3">
      <c r="A765" s="2" t="s">
        <v>1543</v>
      </c>
      <c r="B765" s="2" t="s">
        <v>1544</v>
      </c>
      <c r="C765" s="2" t="s">
        <v>8</v>
      </c>
      <c r="D765" s="3" t="s">
        <v>72</v>
      </c>
      <c r="E765" s="4" t="str">
        <f>VLOOKUP(A765,[1]HML!$A$2:$D$8104,4,0)</f>
        <v>L</v>
      </c>
      <c r="F765" s="5">
        <v>9.9190000000000005</v>
      </c>
    </row>
    <row r="766" spans="1:6" x14ac:dyDescent="0.3">
      <c r="A766" s="2" t="s">
        <v>1545</v>
      </c>
      <c r="B766" s="2" t="s">
        <v>1546</v>
      </c>
      <c r="C766" s="2" t="s">
        <v>8</v>
      </c>
      <c r="D766" s="3" t="s">
        <v>72</v>
      </c>
      <c r="E766" s="4" t="str">
        <f>VLOOKUP(A766,[1]HML!$A$2:$D$8104,4,0)</f>
        <v>M</v>
      </c>
      <c r="F766" s="5">
        <v>9.9109999999999996</v>
      </c>
    </row>
    <row r="767" spans="1:6" x14ac:dyDescent="0.3">
      <c r="A767" s="2" t="s">
        <v>1547</v>
      </c>
      <c r="B767" s="2" t="s">
        <v>1548</v>
      </c>
      <c r="C767" s="2" t="s">
        <v>976</v>
      </c>
      <c r="D767" s="3" t="s">
        <v>72</v>
      </c>
      <c r="E767" s="4" t="str">
        <f>VLOOKUP(A767,[1]HML!$A$2:$D$8104,4,0)</f>
        <v>L</v>
      </c>
      <c r="F767" s="5">
        <v>9.8930000000000007</v>
      </c>
    </row>
    <row r="768" spans="1:6" x14ac:dyDescent="0.3">
      <c r="A768" s="2" t="s">
        <v>1549</v>
      </c>
      <c r="B768" s="2" t="s">
        <v>1550</v>
      </c>
      <c r="C768" s="2" t="s">
        <v>8</v>
      </c>
      <c r="D768" s="3" t="s">
        <v>72</v>
      </c>
      <c r="E768" s="4" t="str">
        <f>VLOOKUP(A768,[1]HML!$A$2:$D$8104,4,0)</f>
        <v>M</v>
      </c>
      <c r="F768" s="5">
        <v>9.8480000000000008</v>
      </c>
    </row>
    <row r="769" spans="1:6" x14ac:dyDescent="0.3">
      <c r="A769" s="2" t="s">
        <v>1551</v>
      </c>
      <c r="B769" s="2" t="s">
        <v>1552</v>
      </c>
      <c r="C769" s="2" t="s">
        <v>976</v>
      </c>
      <c r="D769" s="3" t="s">
        <v>72</v>
      </c>
      <c r="E769" s="4" t="str">
        <f>VLOOKUP(A769,[1]HML!$A$2:$D$8104,4,0)</f>
        <v>L</v>
      </c>
      <c r="F769" s="5">
        <v>9.8480000000000008</v>
      </c>
    </row>
    <row r="770" spans="1:6" x14ac:dyDescent="0.3">
      <c r="A770" s="2" t="s">
        <v>1553</v>
      </c>
      <c r="B770" s="2" t="s">
        <v>1554</v>
      </c>
      <c r="C770" s="2" t="s">
        <v>8</v>
      </c>
      <c r="D770" s="3" t="s">
        <v>72</v>
      </c>
      <c r="E770" s="4" t="str">
        <f>VLOOKUP(A770,[1]HML!$A$2:$D$8104,4,0)</f>
        <v>L</v>
      </c>
      <c r="F770" s="5">
        <v>9.8219999999999992</v>
      </c>
    </row>
    <row r="771" spans="1:6" x14ac:dyDescent="0.3">
      <c r="A771" s="2" t="s">
        <v>1555</v>
      </c>
      <c r="B771" s="2" t="s">
        <v>1556</v>
      </c>
      <c r="C771" s="2" t="s">
        <v>8</v>
      </c>
      <c r="D771" s="3" t="s">
        <v>72</v>
      </c>
      <c r="E771" s="4" t="str">
        <f>VLOOKUP(A771,[1]HML!$A$2:$D$8104,4,0)</f>
        <v>L</v>
      </c>
      <c r="F771" s="5">
        <v>9.8040000000000003</v>
      </c>
    </row>
    <row r="772" spans="1:6" x14ac:dyDescent="0.3">
      <c r="A772" s="2" t="s">
        <v>1557</v>
      </c>
      <c r="B772" s="2" t="s">
        <v>1558</v>
      </c>
      <c r="C772" s="2" t="s">
        <v>130</v>
      </c>
      <c r="D772" s="3" t="s">
        <v>72</v>
      </c>
      <c r="E772" s="4" t="str">
        <f>VLOOKUP(A772,[1]HML!$A$2:$D$8104,4,0)</f>
        <v>L</v>
      </c>
      <c r="F772" s="5">
        <v>9.7490000000000006</v>
      </c>
    </row>
    <row r="773" spans="1:6" x14ac:dyDescent="0.3">
      <c r="A773" s="2" t="s">
        <v>1559</v>
      </c>
      <c r="B773" s="2" t="s">
        <v>1560</v>
      </c>
      <c r="C773" s="2" t="s">
        <v>8</v>
      </c>
      <c r="D773" s="3" t="s">
        <v>72</v>
      </c>
      <c r="E773" s="4" t="str">
        <f>VLOOKUP(A773,[1]HML!$A$2:$D$8104,4,0)</f>
        <v>H</v>
      </c>
      <c r="F773" s="5">
        <v>9.7289999999999992</v>
      </c>
    </row>
    <row r="774" spans="1:6" x14ac:dyDescent="0.3">
      <c r="A774" s="2" t="s">
        <v>1561</v>
      </c>
      <c r="B774" s="2" t="s">
        <v>1562</v>
      </c>
      <c r="C774" s="2" t="s">
        <v>8</v>
      </c>
      <c r="D774" s="3" t="s">
        <v>72</v>
      </c>
      <c r="E774" s="4" t="str">
        <f>VLOOKUP(A774,[1]HML!$A$2:$D$8104,4,0)</f>
        <v>L</v>
      </c>
      <c r="F774" s="5">
        <v>9.5950000000000006</v>
      </c>
    </row>
    <row r="775" spans="1:6" x14ac:dyDescent="0.3">
      <c r="A775" s="2" t="s">
        <v>1563</v>
      </c>
      <c r="B775" s="2" t="s">
        <v>1564</v>
      </c>
      <c r="C775" s="2" t="s">
        <v>8</v>
      </c>
      <c r="D775" s="3" t="s">
        <v>72</v>
      </c>
      <c r="E775" s="4" t="str">
        <f>VLOOKUP(A775,[1]HML!$A$2:$D$8104,4,0)</f>
        <v>L</v>
      </c>
      <c r="F775" s="5">
        <v>9.4960000000000004</v>
      </c>
    </row>
    <row r="776" spans="1:6" x14ac:dyDescent="0.3">
      <c r="A776" s="2" t="s">
        <v>1565</v>
      </c>
      <c r="B776" s="2" t="s">
        <v>1566</v>
      </c>
      <c r="C776" s="2" t="s">
        <v>976</v>
      </c>
      <c r="D776" s="3" t="s">
        <v>72</v>
      </c>
      <c r="E776" s="4" t="str">
        <f>VLOOKUP(A776,[1]HML!$A$2:$D$8104,4,0)</f>
        <v>H</v>
      </c>
      <c r="F776" s="5">
        <v>9.3559999999999999</v>
      </c>
    </row>
    <row r="777" spans="1:6" x14ac:dyDescent="0.3">
      <c r="A777" s="2" t="s">
        <v>1567</v>
      </c>
      <c r="B777" s="2" t="s">
        <v>1568</v>
      </c>
      <c r="C777" s="2" t="s">
        <v>8</v>
      </c>
      <c r="D777" s="3" t="s">
        <v>72</v>
      </c>
      <c r="E777" s="4" t="str">
        <f>VLOOKUP(A777,[1]HML!$A$2:$D$8104,4,0)</f>
        <v>L</v>
      </c>
      <c r="F777" s="5">
        <v>9.3450000000000006</v>
      </c>
    </row>
    <row r="778" spans="1:6" x14ac:dyDescent="0.3">
      <c r="A778" s="2" t="s">
        <v>1569</v>
      </c>
      <c r="B778" s="2" t="s">
        <v>1570</v>
      </c>
      <c r="C778" s="2" t="s">
        <v>8</v>
      </c>
      <c r="D778" s="3" t="s">
        <v>72</v>
      </c>
      <c r="E778" s="4" t="str">
        <f>VLOOKUP(A778,[1]HML!$A$2:$D$8104,4,0)</f>
        <v>M</v>
      </c>
      <c r="F778" s="5">
        <v>9.1639999999999997</v>
      </c>
    </row>
    <row r="779" spans="1:6" x14ac:dyDescent="0.3">
      <c r="A779" s="2" t="s">
        <v>1571</v>
      </c>
      <c r="B779" s="2" t="s">
        <v>1572</v>
      </c>
      <c r="C779" s="2" t="s">
        <v>8</v>
      </c>
      <c r="D779" s="3" t="s">
        <v>72</v>
      </c>
      <c r="E779" s="4" t="str">
        <f>VLOOKUP(A779,[1]HML!$A$2:$D$8104,4,0)</f>
        <v>M</v>
      </c>
      <c r="F779" s="5">
        <v>9.1389999999999993</v>
      </c>
    </row>
    <row r="780" spans="1:6" x14ac:dyDescent="0.3">
      <c r="A780" s="2" t="s">
        <v>1573</v>
      </c>
      <c r="B780" s="2" t="s">
        <v>1574</v>
      </c>
      <c r="C780" s="2" t="s">
        <v>8</v>
      </c>
      <c r="D780" s="3" t="s">
        <v>72</v>
      </c>
      <c r="E780" s="4" t="str">
        <f>VLOOKUP(A780,[1]HML!$A$2:$D$8104,4,0)</f>
        <v>L</v>
      </c>
      <c r="F780" s="5">
        <v>9.1069999999999993</v>
      </c>
    </row>
    <row r="781" spans="1:6" x14ac:dyDescent="0.3">
      <c r="A781" s="2" t="s">
        <v>1575</v>
      </c>
      <c r="B781" s="2" t="s">
        <v>1576</v>
      </c>
      <c r="C781" s="2" t="s">
        <v>976</v>
      </c>
      <c r="D781" s="3" t="s">
        <v>72</v>
      </c>
      <c r="E781" s="4" t="str">
        <f>VLOOKUP(A781,[1]HML!$A$2:$D$8104,4,0)</f>
        <v>M</v>
      </c>
      <c r="F781" s="5">
        <v>9.0370000000000008</v>
      </c>
    </row>
    <row r="782" spans="1:6" x14ac:dyDescent="0.3">
      <c r="A782" s="2" t="s">
        <v>1577</v>
      </c>
      <c r="B782" s="2" t="s">
        <v>1578</v>
      </c>
      <c r="C782" s="2" t="s">
        <v>976</v>
      </c>
      <c r="D782" s="3" t="s">
        <v>72</v>
      </c>
      <c r="E782" s="4" t="str">
        <f>VLOOKUP(A782,[1]HML!$A$2:$D$8104,4,0)</f>
        <v>M</v>
      </c>
      <c r="F782" s="5">
        <v>8.9949999999999992</v>
      </c>
    </row>
    <row r="783" spans="1:6" x14ac:dyDescent="0.3">
      <c r="A783" s="2" t="s">
        <v>1579</v>
      </c>
      <c r="B783" s="2" t="s">
        <v>1580</v>
      </c>
      <c r="C783" s="2" t="s">
        <v>8</v>
      </c>
      <c r="D783" s="3" t="s">
        <v>72</v>
      </c>
      <c r="E783" s="4" t="str">
        <f>VLOOKUP(A783,[1]HML!$A$2:$D$8104,4,0)</f>
        <v>L</v>
      </c>
      <c r="F783" s="5">
        <v>8.9870000000000001</v>
      </c>
    </row>
    <row r="784" spans="1:6" x14ac:dyDescent="0.3">
      <c r="A784" s="2" t="s">
        <v>1581</v>
      </c>
      <c r="B784" s="2" t="s">
        <v>1582</v>
      </c>
      <c r="C784" s="2" t="s">
        <v>8</v>
      </c>
      <c r="D784" s="3" t="s">
        <v>72</v>
      </c>
      <c r="E784" s="4" t="str">
        <f>VLOOKUP(A784,[1]HML!$A$2:$D$8104,4,0)</f>
        <v>M</v>
      </c>
      <c r="F784" s="5">
        <v>8.968</v>
      </c>
    </row>
    <row r="785" spans="1:6" x14ac:dyDescent="0.3">
      <c r="A785" s="2" t="s">
        <v>1583</v>
      </c>
      <c r="B785" s="2" t="s">
        <v>1584</v>
      </c>
      <c r="C785" s="2" t="s">
        <v>8</v>
      </c>
      <c r="D785" s="3" t="s">
        <v>72</v>
      </c>
      <c r="E785" s="4" t="str">
        <f>VLOOKUP(A785,[1]HML!$A$2:$D$8104,4,0)</f>
        <v>H</v>
      </c>
      <c r="F785" s="5">
        <v>8.9480000000000004</v>
      </c>
    </row>
    <row r="786" spans="1:6" x14ac:dyDescent="0.3">
      <c r="A786" s="2" t="s">
        <v>1585</v>
      </c>
      <c r="B786" s="2" t="s">
        <v>1586</v>
      </c>
      <c r="C786" s="2" t="s">
        <v>8</v>
      </c>
      <c r="D786" s="3" t="s">
        <v>72</v>
      </c>
      <c r="E786" s="4" t="str">
        <f>VLOOKUP(A786,[1]HML!$A$2:$D$8104,4,0)</f>
        <v>L</v>
      </c>
      <c r="F786" s="5">
        <v>8.9320000000000004</v>
      </c>
    </row>
    <row r="787" spans="1:6" x14ac:dyDescent="0.3">
      <c r="A787" s="2" t="s">
        <v>1587</v>
      </c>
      <c r="B787" s="2" t="s">
        <v>1588</v>
      </c>
      <c r="C787" s="2" t="s">
        <v>976</v>
      </c>
      <c r="D787" s="3" t="s">
        <v>72</v>
      </c>
      <c r="E787" s="4" t="str">
        <f>VLOOKUP(A787,[1]HML!$A$2:$D$8104,4,0)</f>
        <v>H</v>
      </c>
      <c r="F787" s="5">
        <v>8.89</v>
      </c>
    </row>
    <row r="788" spans="1:6" x14ac:dyDescent="0.3">
      <c r="A788" s="2" t="s">
        <v>1589</v>
      </c>
      <c r="B788" s="2" t="s">
        <v>1590</v>
      </c>
      <c r="C788" s="2" t="s">
        <v>8</v>
      </c>
      <c r="D788" s="3" t="s">
        <v>72</v>
      </c>
      <c r="E788" s="4" t="str">
        <f>VLOOKUP(A788,[1]HML!$A$2:$D$8104,4,0)</f>
        <v>L</v>
      </c>
      <c r="F788" s="5">
        <v>8.8840000000000003</v>
      </c>
    </row>
    <row r="789" spans="1:6" x14ac:dyDescent="0.3">
      <c r="A789" s="2" t="s">
        <v>1591</v>
      </c>
      <c r="B789" s="2" t="s">
        <v>1592</v>
      </c>
      <c r="C789" s="2" t="s">
        <v>8</v>
      </c>
      <c r="D789" s="3" t="s">
        <v>72</v>
      </c>
      <c r="E789" s="4" t="str">
        <f>VLOOKUP(A789,[1]HML!$A$2:$D$8104,4,0)</f>
        <v>L</v>
      </c>
      <c r="F789" s="5">
        <v>8.7929999999999993</v>
      </c>
    </row>
    <row r="790" spans="1:6" x14ac:dyDescent="0.3">
      <c r="A790" s="2" t="s">
        <v>1593</v>
      </c>
      <c r="B790" s="2" t="s">
        <v>1594</v>
      </c>
      <c r="C790" s="2" t="s">
        <v>8</v>
      </c>
      <c r="D790" s="3" t="s">
        <v>72</v>
      </c>
      <c r="E790" s="4" t="str">
        <f>VLOOKUP(A790,[1]HML!$A$2:$D$8104,4,0)</f>
        <v>L</v>
      </c>
      <c r="F790" s="5">
        <v>8.7119999999999997</v>
      </c>
    </row>
    <row r="791" spans="1:6" x14ac:dyDescent="0.3">
      <c r="A791" s="2" t="s">
        <v>1595</v>
      </c>
      <c r="B791" s="2" t="s">
        <v>1596</v>
      </c>
      <c r="C791" s="2" t="s">
        <v>8</v>
      </c>
      <c r="D791" s="3" t="s">
        <v>72</v>
      </c>
      <c r="E791" s="4" t="str">
        <f>VLOOKUP(A791,[1]HML!$A$2:$D$8104,4,0)</f>
        <v>M</v>
      </c>
      <c r="F791" s="5">
        <v>8.6709999999999994</v>
      </c>
    </row>
    <row r="792" spans="1:6" x14ac:dyDescent="0.3">
      <c r="A792" s="2" t="s">
        <v>1597</v>
      </c>
      <c r="B792" s="2" t="s">
        <v>1598</v>
      </c>
      <c r="C792" s="2" t="s">
        <v>8</v>
      </c>
      <c r="D792" s="3" t="s">
        <v>72</v>
      </c>
      <c r="E792" s="4" t="str">
        <f>VLOOKUP(A792,[1]HML!$A$2:$D$8104,4,0)</f>
        <v>M</v>
      </c>
      <c r="F792" s="5">
        <v>8.6440000000000001</v>
      </c>
    </row>
    <row r="793" spans="1:6" x14ac:dyDescent="0.3">
      <c r="A793" s="2" t="s">
        <v>1599</v>
      </c>
      <c r="B793" s="2" t="s">
        <v>1600</v>
      </c>
      <c r="C793" s="2" t="s">
        <v>8</v>
      </c>
      <c r="D793" s="3" t="s">
        <v>72</v>
      </c>
      <c r="E793" s="4" t="str">
        <f>VLOOKUP(A793,[1]HML!$A$2:$D$8104,4,0)</f>
        <v>L</v>
      </c>
      <c r="F793" s="5">
        <v>8.6310000000000002</v>
      </c>
    </row>
    <row r="794" spans="1:6" x14ac:dyDescent="0.3">
      <c r="A794" s="2" t="s">
        <v>1601</v>
      </c>
      <c r="B794" s="2" t="s">
        <v>1602</v>
      </c>
      <c r="C794" s="2" t="s">
        <v>8</v>
      </c>
      <c r="D794" s="3" t="s">
        <v>72</v>
      </c>
      <c r="E794" s="4" t="str">
        <f>VLOOKUP(A794,[1]HML!$A$2:$D$8104,4,0)</f>
        <v>L</v>
      </c>
      <c r="F794" s="5">
        <v>8.5950000000000006</v>
      </c>
    </row>
    <row r="795" spans="1:6" x14ac:dyDescent="0.3">
      <c r="A795" s="2" t="s">
        <v>1603</v>
      </c>
      <c r="B795" s="2" t="s">
        <v>1604</v>
      </c>
      <c r="C795" s="2" t="s">
        <v>8</v>
      </c>
      <c r="D795" s="3" t="s">
        <v>72</v>
      </c>
      <c r="E795" s="4" t="str">
        <f>VLOOKUP(A795,[1]HML!$A$2:$D$8104,4,0)</f>
        <v>L</v>
      </c>
      <c r="F795" s="5">
        <v>8.52</v>
      </c>
    </row>
    <row r="796" spans="1:6" x14ac:dyDescent="0.3">
      <c r="A796" s="2" t="s">
        <v>1605</v>
      </c>
      <c r="B796" s="2" t="s">
        <v>1606</v>
      </c>
      <c r="C796" s="2" t="s">
        <v>8</v>
      </c>
      <c r="D796" s="3" t="s">
        <v>72</v>
      </c>
      <c r="E796" s="4" t="str">
        <f>VLOOKUP(A796,[1]HML!$A$2:$D$8104,4,0)</f>
        <v>L</v>
      </c>
      <c r="F796" s="5">
        <v>8.4879999999999995</v>
      </c>
    </row>
    <row r="797" spans="1:6" x14ac:dyDescent="0.3">
      <c r="A797" s="2" t="s">
        <v>1607</v>
      </c>
      <c r="B797" s="2" t="s">
        <v>1608</v>
      </c>
      <c r="C797" s="2" t="s">
        <v>8</v>
      </c>
      <c r="D797" s="3" t="s">
        <v>72</v>
      </c>
      <c r="E797" s="4" t="str">
        <f>VLOOKUP(A797,[1]HML!$A$2:$D$8104,4,0)</f>
        <v>H</v>
      </c>
      <c r="F797" s="5">
        <v>8.4380000000000006</v>
      </c>
    </row>
    <row r="798" spans="1:6" x14ac:dyDescent="0.3">
      <c r="A798" s="2" t="s">
        <v>1609</v>
      </c>
      <c r="B798" s="2" t="s">
        <v>1610</v>
      </c>
      <c r="C798" s="2" t="s">
        <v>130</v>
      </c>
      <c r="D798" s="3" t="s">
        <v>72</v>
      </c>
      <c r="E798" s="4" t="str">
        <f>VLOOKUP(A798,[1]HML!$A$2:$D$8104,4,0)</f>
        <v>L</v>
      </c>
      <c r="F798" s="5">
        <v>8.4</v>
      </c>
    </row>
    <row r="799" spans="1:6" x14ac:dyDescent="0.3">
      <c r="A799" s="2" t="s">
        <v>1611</v>
      </c>
      <c r="B799" s="2" t="s">
        <v>1612</v>
      </c>
      <c r="C799" s="2" t="s">
        <v>8</v>
      </c>
      <c r="D799" s="3" t="s">
        <v>72</v>
      </c>
      <c r="E799" s="4" t="str">
        <f>VLOOKUP(A799,[1]HML!$A$2:$D$8104,4,0)</f>
        <v>M</v>
      </c>
      <c r="F799" s="5">
        <v>8.3249999999999993</v>
      </c>
    </row>
    <row r="800" spans="1:6" x14ac:dyDescent="0.3">
      <c r="A800" s="2" t="s">
        <v>1613</v>
      </c>
      <c r="B800" s="2" t="s">
        <v>1614</v>
      </c>
      <c r="C800" s="2" t="s">
        <v>8</v>
      </c>
      <c r="D800" s="3" t="s">
        <v>72</v>
      </c>
      <c r="E800" s="4" t="str">
        <f>VLOOKUP(A800,[1]HML!$A$2:$D$8104,4,0)</f>
        <v>L</v>
      </c>
      <c r="F800" s="5">
        <v>8.3089999999999993</v>
      </c>
    </row>
    <row r="801" spans="1:6" x14ac:dyDescent="0.3">
      <c r="A801" s="2" t="s">
        <v>1615</v>
      </c>
      <c r="B801" s="2" t="s">
        <v>1616</v>
      </c>
      <c r="C801" s="2" t="s">
        <v>8</v>
      </c>
      <c r="D801" s="3" t="s">
        <v>72</v>
      </c>
      <c r="E801" s="4" t="str">
        <f>VLOOKUP(A801,[1]HML!$A$2:$D$8104,4,0)</f>
        <v>M</v>
      </c>
      <c r="F801" s="5">
        <v>8.2889999999999997</v>
      </c>
    </row>
    <row r="802" spans="1:6" x14ac:dyDescent="0.3">
      <c r="A802" s="2" t="s">
        <v>1617</v>
      </c>
      <c r="B802" s="2" t="s">
        <v>1618</v>
      </c>
      <c r="C802" s="2" t="s">
        <v>8</v>
      </c>
      <c r="D802" s="3" t="s">
        <v>72</v>
      </c>
      <c r="E802" s="4" t="str">
        <f>VLOOKUP(A802,[1]HML!$A$2:$D$8104,4,0)</f>
        <v>H</v>
      </c>
      <c r="F802" s="5">
        <v>8.282</v>
      </c>
    </row>
    <row r="803" spans="1:6" x14ac:dyDescent="0.3">
      <c r="A803" s="2" t="s">
        <v>1619</v>
      </c>
      <c r="B803" s="2" t="s">
        <v>1620</v>
      </c>
      <c r="C803" s="2" t="s">
        <v>8</v>
      </c>
      <c r="D803" s="3" t="s">
        <v>72</v>
      </c>
      <c r="E803" s="4" t="str">
        <f>VLOOKUP(A803,[1]HML!$A$2:$D$8104,4,0)</f>
        <v>M</v>
      </c>
      <c r="F803" s="5">
        <v>8.2349999999999994</v>
      </c>
    </row>
    <row r="804" spans="1:6" x14ac:dyDescent="0.3">
      <c r="A804" s="2" t="s">
        <v>1621</v>
      </c>
      <c r="B804" s="2" t="s">
        <v>1622</v>
      </c>
      <c r="C804" s="2" t="s">
        <v>8</v>
      </c>
      <c r="D804" s="3" t="s">
        <v>72</v>
      </c>
      <c r="E804" s="4" t="str">
        <f>VLOOKUP(A804,[1]HML!$A$2:$D$8104,4,0)</f>
        <v>M</v>
      </c>
      <c r="F804" s="5">
        <v>8.2349999999999994</v>
      </c>
    </row>
    <row r="805" spans="1:6" x14ac:dyDescent="0.3">
      <c r="A805" s="2" t="s">
        <v>1623</v>
      </c>
      <c r="B805" s="2" t="s">
        <v>1624</v>
      </c>
      <c r="C805" s="2" t="s">
        <v>976</v>
      </c>
      <c r="D805" s="3" t="s">
        <v>72</v>
      </c>
      <c r="E805" s="4" t="str">
        <f>VLOOKUP(A805,[1]HML!$A$2:$D$8104,4,0)</f>
        <v>H</v>
      </c>
      <c r="F805" s="5">
        <v>8.1820000000000004</v>
      </c>
    </row>
    <row r="806" spans="1:6" x14ac:dyDescent="0.3">
      <c r="A806" s="2" t="s">
        <v>1625</v>
      </c>
      <c r="B806" s="2" t="s">
        <v>1626</v>
      </c>
      <c r="C806" s="2" t="s">
        <v>8</v>
      </c>
      <c r="D806" s="3" t="s">
        <v>72</v>
      </c>
      <c r="E806" s="4" t="str">
        <f>VLOOKUP(A806,[1]HML!$A$2:$D$8104,4,0)</f>
        <v>L</v>
      </c>
      <c r="F806" s="5">
        <v>8.1</v>
      </c>
    </row>
    <row r="807" spans="1:6" x14ac:dyDescent="0.3">
      <c r="A807" s="2" t="s">
        <v>1627</v>
      </c>
      <c r="B807" s="2" t="s">
        <v>1628</v>
      </c>
      <c r="C807" s="2" t="s">
        <v>976</v>
      </c>
      <c r="D807" s="3" t="s">
        <v>72</v>
      </c>
      <c r="E807" s="4" t="str">
        <f>VLOOKUP(A807,[1]HML!$A$2:$D$8104,4,0)</f>
        <v>H</v>
      </c>
      <c r="F807" s="5">
        <v>8.0239999999999991</v>
      </c>
    </row>
    <row r="808" spans="1:6" x14ac:dyDescent="0.3">
      <c r="A808" s="2" t="s">
        <v>1629</v>
      </c>
      <c r="B808" s="2" t="s">
        <v>1630</v>
      </c>
      <c r="C808" s="2" t="s">
        <v>976</v>
      </c>
      <c r="D808" s="3" t="s">
        <v>72</v>
      </c>
      <c r="E808" s="4" t="str">
        <f>VLOOKUP(A808,[1]HML!$A$2:$D$8104,4,0)</f>
        <v>H</v>
      </c>
      <c r="F808" s="5">
        <v>7.9980000000000002</v>
      </c>
    </row>
    <row r="809" spans="1:6" x14ac:dyDescent="0.3">
      <c r="A809" s="2" t="s">
        <v>1631</v>
      </c>
      <c r="B809" s="2" t="s">
        <v>1632</v>
      </c>
      <c r="C809" s="2" t="s">
        <v>8</v>
      </c>
      <c r="D809" s="3" t="s">
        <v>72</v>
      </c>
      <c r="E809" s="4" t="str">
        <f>VLOOKUP(A809,[1]HML!$A$2:$D$8104,4,0)</f>
        <v>L</v>
      </c>
      <c r="F809" s="5">
        <v>7.9829999999999997</v>
      </c>
    </row>
    <row r="810" spans="1:6" x14ac:dyDescent="0.3">
      <c r="A810" s="2" t="s">
        <v>1633</v>
      </c>
      <c r="B810" s="2" t="s">
        <v>1634</v>
      </c>
      <c r="C810" s="2" t="s">
        <v>976</v>
      </c>
      <c r="D810" s="3" t="s">
        <v>72</v>
      </c>
      <c r="E810" s="4" t="str">
        <f>VLOOKUP(A810,[1]HML!$A$2:$D$8104,4,0)</f>
        <v>H</v>
      </c>
      <c r="F810" s="5">
        <v>7.98</v>
      </c>
    </row>
    <row r="811" spans="1:6" x14ac:dyDescent="0.3">
      <c r="A811" s="2" t="s">
        <v>1635</v>
      </c>
      <c r="B811" s="2" t="s">
        <v>1636</v>
      </c>
      <c r="C811" s="2" t="s">
        <v>8</v>
      </c>
      <c r="D811" s="3" t="s">
        <v>72</v>
      </c>
      <c r="E811" s="4" t="str">
        <f>VLOOKUP(A811,[1]HML!$A$2:$D$8104,4,0)</f>
        <v>L</v>
      </c>
      <c r="F811" s="5">
        <v>7.9640000000000004</v>
      </c>
    </row>
    <row r="812" spans="1:6" x14ac:dyDescent="0.3">
      <c r="A812" s="2" t="s">
        <v>1637</v>
      </c>
      <c r="B812" s="2" t="s">
        <v>1638</v>
      </c>
      <c r="C812" s="2" t="s">
        <v>8</v>
      </c>
      <c r="D812" s="3" t="s">
        <v>72</v>
      </c>
      <c r="E812" s="4" t="str">
        <f>VLOOKUP(A812,[1]HML!$A$2:$D$8104,4,0)</f>
        <v>M</v>
      </c>
      <c r="F812" s="5">
        <v>7.8890000000000002</v>
      </c>
    </row>
    <row r="813" spans="1:6" x14ac:dyDescent="0.3">
      <c r="A813" s="2" t="s">
        <v>1639</v>
      </c>
      <c r="B813" s="2" t="s">
        <v>1640</v>
      </c>
      <c r="C813" s="2" t="s">
        <v>8</v>
      </c>
      <c r="D813" s="3" t="s">
        <v>72</v>
      </c>
      <c r="E813" s="4" t="str">
        <f>VLOOKUP(A813,[1]HML!$A$2:$D$8104,4,0)</f>
        <v>L</v>
      </c>
      <c r="F813" s="5">
        <v>7.8659999999999997</v>
      </c>
    </row>
    <row r="814" spans="1:6" x14ac:dyDescent="0.3">
      <c r="A814" s="2" t="s">
        <v>1641</v>
      </c>
      <c r="B814" s="2" t="s">
        <v>1642</v>
      </c>
      <c r="C814" s="2" t="s">
        <v>976</v>
      </c>
      <c r="D814" s="3" t="s">
        <v>72</v>
      </c>
      <c r="E814" s="4" t="str">
        <f>VLOOKUP(A814,[1]HML!$A$2:$D$8104,4,0)</f>
        <v>H</v>
      </c>
      <c r="F814" s="5">
        <v>7.8630000000000004</v>
      </c>
    </row>
    <row r="815" spans="1:6" x14ac:dyDescent="0.3">
      <c r="A815" s="2" t="s">
        <v>1643</v>
      </c>
      <c r="B815" s="2" t="s">
        <v>1644</v>
      </c>
      <c r="C815" s="2" t="s">
        <v>8</v>
      </c>
      <c r="D815" s="3" t="s">
        <v>72</v>
      </c>
      <c r="E815" s="4" t="str">
        <f>VLOOKUP(A815,[1]HML!$A$2:$D$8104,4,0)</f>
        <v>L</v>
      </c>
      <c r="F815" s="5">
        <v>7.8419999999999996</v>
      </c>
    </row>
    <row r="816" spans="1:6" x14ac:dyDescent="0.3">
      <c r="A816" s="2" t="s">
        <v>1645</v>
      </c>
      <c r="B816" s="2" t="s">
        <v>1646</v>
      </c>
      <c r="C816" s="2" t="s">
        <v>8</v>
      </c>
      <c r="D816" s="3" t="s">
        <v>72</v>
      </c>
      <c r="E816" s="4" t="str">
        <f>VLOOKUP(A816,[1]HML!$A$2:$D$8104,4,0)</f>
        <v>L</v>
      </c>
      <c r="F816" s="5">
        <v>7.806</v>
      </c>
    </row>
    <row r="817" spans="1:6" x14ac:dyDescent="0.3">
      <c r="A817" s="2" t="s">
        <v>1647</v>
      </c>
      <c r="B817" s="2" t="s">
        <v>1648</v>
      </c>
      <c r="C817" s="2" t="s">
        <v>8</v>
      </c>
      <c r="D817" s="3" t="s">
        <v>72</v>
      </c>
      <c r="E817" s="4" t="str">
        <f>VLOOKUP(A817,[1]HML!$A$2:$D$8104,4,0)</f>
        <v>M</v>
      </c>
      <c r="F817" s="5">
        <v>7.7770000000000001</v>
      </c>
    </row>
    <row r="818" spans="1:6" x14ac:dyDescent="0.3">
      <c r="A818" s="2" t="s">
        <v>1649</v>
      </c>
      <c r="B818" s="2" t="s">
        <v>1650</v>
      </c>
      <c r="C818" s="2" t="s">
        <v>130</v>
      </c>
      <c r="D818" s="3" t="s">
        <v>72</v>
      </c>
      <c r="E818" s="4" t="str">
        <f>VLOOKUP(A818,[1]HML!$A$2:$D$8104,4,0)</f>
        <v>L</v>
      </c>
      <c r="F818" s="5">
        <v>7.7670000000000003</v>
      </c>
    </row>
    <row r="819" spans="1:6" x14ac:dyDescent="0.3">
      <c r="A819" s="2" t="s">
        <v>1651</v>
      </c>
      <c r="B819" s="2" t="s">
        <v>1652</v>
      </c>
      <c r="C819" s="2" t="s">
        <v>8</v>
      </c>
      <c r="D819" s="3" t="s">
        <v>72</v>
      </c>
      <c r="E819" s="4" t="str">
        <f>VLOOKUP(A819,[1]HML!$A$2:$D$8104,4,0)</f>
        <v>M</v>
      </c>
      <c r="F819" s="5">
        <v>7.65</v>
      </c>
    </row>
    <row r="820" spans="1:6" x14ac:dyDescent="0.3">
      <c r="A820" s="2" t="s">
        <v>1653</v>
      </c>
      <c r="B820" s="2" t="s">
        <v>1654</v>
      </c>
      <c r="C820" s="2" t="s">
        <v>8</v>
      </c>
      <c r="D820" s="3" t="s">
        <v>72</v>
      </c>
      <c r="E820" s="4" t="str">
        <f>VLOOKUP(A820,[1]HML!$A$2:$D$8104,4,0)</f>
        <v>L</v>
      </c>
      <c r="F820" s="5">
        <v>7.516</v>
      </c>
    </row>
    <row r="821" spans="1:6" x14ac:dyDescent="0.3">
      <c r="A821" s="2" t="s">
        <v>1655</v>
      </c>
      <c r="B821" s="2" t="s">
        <v>1656</v>
      </c>
      <c r="C821" s="2" t="s">
        <v>8</v>
      </c>
      <c r="D821" s="3" t="s">
        <v>72</v>
      </c>
      <c r="E821" s="4" t="str">
        <f>VLOOKUP(A821,[1]HML!$A$2:$D$8104,4,0)</f>
        <v>L</v>
      </c>
      <c r="F821" s="5">
        <v>7.452</v>
      </c>
    </row>
    <row r="822" spans="1:6" x14ac:dyDescent="0.3">
      <c r="A822" s="2" t="s">
        <v>1657</v>
      </c>
      <c r="B822" s="2" t="s">
        <v>1658</v>
      </c>
      <c r="C822" s="2" t="s">
        <v>8</v>
      </c>
      <c r="D822" s="3" t="s">
        <v>72</v>
      </c>
      <c r="E822" s="4" t="str">
        <f>VLOOKUP(A822,[1]HML!$A$2:$D$8104,4,0)</f>
        <v>L</v>
      </c>
      <c r="F822" s="5">
        <v>7.4290000000000003</v>
      </c>
    </row>
    <row r="823" spans="1:6" x14ac:dyDescent="0.3">
      <c r="A823" s="2" t="s">
        <v>1659</v>
      </c>
      <c r="B823" s="2" t="s">
        <v>1660</v>
      </c>
      <c r="C823" s="2" t="s">
        <v>8</v>
      </c>
      <c r="D823" s="3" t="s">
        <v>72</v>
      </c>
      <c r="E823" s="4" t="str">
        <f>VLOOKUP(A823,[1]HML!$A$2:$D$8104,4,0)</f>
        <v>L</v>
      </c>
      <c r="F823" s="5">
        <v>7.4</v>
      </c>
    </row>
    <row r="824" spans="1:6" x14ac:dyDescent="0.3">
      <c r="A824" s="2" t="s">
        <v>1661</v>
      </c>
      <c r="B824" s="2" t="s">
        <v>1662</v>
      </c>
      <c r="C824" s="2" t="s">
        <v>8</v>
      </c>
      <c r="D824" s="3" t="s">
        <v>72</v>
      </c>
      <c r="E824" s="4" t="str">
        <f>VLOOKUP(A824,[1]HML!$A$2:$D$8104,4,0)</f>
        <v>L</v>
      </c>
      <c r="F824" s="5">
        <v>7.3520000000000003</v>
      </c>
    </row>
    <row r="825" spans="1:6" x14ac:dyDescent="0.3">
      <c r="A825" s="2" t="s">
        <v>1663</v>
      </c>
      <c r="B825" s="2" t="s">
        <v>1664</v>
      </c>
      <c r="C825" s="2" t="s">
        <v>8</v>
      </c>
      <c r="D825" s="3" t="s">
        <v>72</v>
      </c>
      <c r="E825" s="4" t="str">
        <f>VLOOKUP(A825,[1]HML!$A$2:$D$8104,4,0)</f>
        <v>L</v>
      </c>
      <c r="F825" s="5">
        <v>7.3259999999999996</v>
      </c>
    </row>
    <row r="826" spans="1:6" x14ac:dyDescent="0.3">
      <c r="A826" s="2" t="s">
        <v>1665</v>
      </c>
      <c r="B826" s="2" t="s">
        <v>1666</v>
      </c>
      <c r="C826" s="2" t="s">
        <v>119</v>
      </c>
      <c r="D826" s="3" t="s">
        <v>72</v>
      </c>
      <c r="E826" s="4" t="str">
        <f>VLOOKUP(A826,[1]HML!$A$2:$D$8104,4,0)</f>
        <v>M</v>
      </c>
      <c r="F826" s="5">
        <v>7.28</v>
      </c>
    </row>
    <row r="827" spans="1:6" x14ac:dyDescent="0.3">
      <c r="A827" s="2" t="s">
        <v>1667</v>
      </c>
      <c r="B827" s="2" t="s">
        <v>1668</v>
      </c>
      <c r="C827" s="2" t="s">
        <v>8</v>
      </c>
      <c r="D827" s="3" t="s">
        <v>72</v>
      </c>
      <c r="E827" s="4" t="str">
        <f>VLOOKUP(A827,[1]HML!$A$2:$D$8104,4,0)</f>
        <v>H</v>
      </c>
      <c r="F827" s="5">
        <v>7.2729999999999997</v>
      </c>
    </row>
    <row r="828" spans="1:6" x14ac:dyDescent="0.3">
      <c r="A828" s="2" t="s">
        <v>1669</v>
      </c>
      <c r="B828" s="2" t="s">
        <v>1670</v>
      </c>
      <c r="C828" s="2" t="s">
        <v>8</v>
      </c>
      <c r="D828" s="3" t="s">
        <v>72</v>
      </c>
      <c r="E828" s="4" t="str">
        <f>VLOOKUP(A828,[1]HML!$A$2:$D$8104,4,0)</f>
        <v>M</v>
      </c>
      <c r="F828" s="5">
        <v>7.226</v>
      </c>
    </row>
    <row r="829" spans="1:6" x14ac:dyDescent="0.3">
      <c r="A829" s="2" t="s">
        <v>1671</v>
      </c>
      <c r="B829" s="2" t="s">
        <v>1672</v>
      </c>
      <c r="C829" s="2" t="s">
        <v>8</v>
      </c>
      <c r="D829" s="3" t="s">
        <v>72</v>
      </c>
      <c r="E829" s="4" t="str">
        <f>VLOOKUP(A829,[1]HML!$A$2:$D$8104,4,0)</f>
        <v>L</v>
      </c>
      <c r="F829" s="5">
        <v>7.1550000000000002</v>
      </c>
    </row>
    <row r="830" spans="1:6" x14ac:dyDescent="0.3">
      <c r="A830" s="2" t="s">
        <v>1673</v>
      </c>
      <c r="B830" s="2" t="s">
        <v>1674</v>
      </c>
      <c r="C830" s="2" t="s">
        <v>8</v>
      </c>
      <c r="D830" s="3" t="s">
        <v>72</v>
      </c>
      <c r="E830" s="4" t="str">
        <f>VLOOKUP(A830,[1]HML!$A$2:$D$8104,4,0)</f>
        <v>M</v>
      </c>
      <c r="F830" s="5">
        <v>7.1269999999999998</v>
      </c>
    </row>
    <row r="831" spans="1:6" x14ac:dyDescent="0.3">
      <c r="A831" s="2" t="s">
        <v>1675</v>
      </c>
      <c r="B831" s="2" t="s">
        <v>1676</v>
      </c>
      <c r="C831" s="2" t="s">
        <v>130</v>
      </c>
      <c r="D831" s="3" t="s">
        <v>72</v>
      </c>
      <c r="E831" s="4" t="str">
        <f>VLOOKUP(A831,[1]HML!$A$2:$D$8104,4,0)</f>
        <v>M</v>
      </c>
      <c r="F831" s="5">
        <v>7.1219999999999999</v>
      </c>
    </row>
    <row r="832" spans="1:6" x14ac:dyDescent="0.3">
      <c r="A832" s="2" t="s">
        <v>1677</v>
      </c>
      <c r="B832" s="2" t="s">
        <v>1678</v>
      </c>
      <c r="C832" s="2" t="s">
        <v>8</v>
      </c>
      <c r="D832" s="3" t="s">
        <v>72</v>
      </c>
      <c r="E832" s="4" t="str">
        <f>VLOOKUP(A832,[1]HML!$A$2:$D$8104,4,0)</f>
        <v>M</v>
      </c>
      <c r="F832" s="5">
        <v>7.0919999999999996</v>
      </c>
    </row>
    <row r="833" spans="1:6" x14ac:dyDescent="0.3">
      <c r="A833" s="2" t="s">
        <v>1679</v>
      </c>
      <c r="B833" s="2" t="s">
        <v>1680</v>
      </c>
      <c r="C833" s="2" t="s">
        <v>8</v>
      </c>
      <c r="D833" s="3" t="s">
        <v>72</v>
      </c>
      <c r="E833" s="4" t="str">
        <f>VLOOKUP(A833,[1]HML!$A$2:$D$8104,4,0)</f>
        <v>M</v>
      </c>
      <c r="F833" s="5">
        <v>7.0650000000000004</v>
      </c>
    </row>
    <row r="834" spans="1:6" x14ac:dyDescent="0.3">
      <c r="A834" s="2" t="s">
        <v>1681</v>
      </c>
      <c r="B834" s="2" t="s">
        <v>1682</v>
      </c>
      <c r="C834" s="2" t="s">
        <v>8</v>
      </c>
      <c r="D834" s="3" t="s">
        <v>72</v>
      </c>
      <c r="E834" s="4" t="str">
        <f>VLOOKUP(A834,[1]HML!$A$2:$D$8104,4,0)</f>
        <v>M</v>
      </c>
      <c r="F834" s="5">
        <v>7.0549999999999997</v>
      </c>
    </row>
    <row r="835" spans="1:6" x14ac:dyDescent="0.3">
      <c r="A835" s="2" t="s">
        <v>1683</v>
      </c>
      <c r="B835" s="2" t="s">
        <v>1684</v>
      </c>
      <c r="C835" s="2" t="s">
        <v>119</v>
      </c>
      <c r="D835" s="3" t="s">
        <v>72</v>
      </c>
      <c r="E835" s="4" t="str">
        <f>VLOOKUP(A835,[1]HML!$A$2:$D$8104,4,0)</f>
        <v>H</v>
      </c>
      <c r="F835" s="5">
        <v>7.0289999999999999</v>
      </c>
    </row>
    <row r="836" spans="1:6" x14ac:dyDescent="0.3">
      <c r="A836" s="2" t="s">
        <v>1685</v>
      </c>
      <c r="B836" s="2" t="s">
        <v>1686</v>
      </c>
      <c r="C836" s="2" t="s">
        <v>119</v>
      </c>
      <c r="D836" s="3" t="s">
        <v>72</v>
      </c>
      <c r="E836" s="4" t="str">
        <f>VLOOKUP(A836,[1]HML!$A$2:$D$8104,4,0)</f>
        <v>H</v>
      </c>
      <c r="F836" s="5">
        <v>7.0289999999999999</v>
      </c>
    </row>
    <row r="837" spans="1:6" x14ac:dyDescent="0.3">
      <c r="A837" s="2" t="s">
        <v>1687</v>
      </c>
      <c r="B837" s="2" t="s">
        <v>1688</v>
      </c>
      <c r="C837" s="2" t="s">
        <v>976</v>
      </c>
      <c r="D837" s="3" t="s">
        <v>72</v>
      </c>
      <c r="E837" s="4" t="str">
        <f>VLOOKUP(A837,[1]HML!$A$2:$D$8104,4,0)</f>
        <v>H</v>
      </c>
      <c r="F837" s="5">
        <v>6.9809999999999999</v>
      </c>
    </row>
    <row r="838" spans="1:6" x14ac:dyDescent="0.3">
      <c r="A838" s="2" t="s">
        <v>1689</v>
      </c>
      <c r="B838" s="2" t="s">
        <v>1690</v>
      </c>
      <c r="C838" s="2" t="s">
        <v>8</v>
      </c>
      <c r="D838" s="3" t="s">
        <v>72</v>
      </c>
      <c r="E838" s="4" t="str">
        <f>VLOOKUP(A838,[1]HML!$A$2:$D$8104,4,0)</f>
        <v>L</v>
      </c>
      <c r="F838" s="5">
        <v>6.96</v>
      </c>
    </row>
    <row r="839" spans="1:6" x14ac:dyDescent="0.3">
      <c r="A839" s="2" t="s">
        <v>1691</v>
      </c>
      <c r="B839" s="2" t="s">
        <v>1692</v>
      </c>
      <c r="C839" s="2" t="s">
        <v>130</v>
      </c>
      <c r="D839" s="3" t="s">
        <v>72</v>
      </c>
      <c r="E839" s="4" t="str">
        <f>VLOOKUP(A839,[1]HML!$A$2:$D$8104,4,0)</f>
        <v>M</v>
      </c>
      <c r="F839" s="5">
        <v>6.8150000000000004</v>
      </c>
    </row>
    <row r="840" spans="1:6" x14ac:dyDescent="0.3">
      <c r="A840" s="2" t="s">
        <v>1693</v>
      </c>
      <c r="B840" s="2" t="s">
        <v>1694</v>
      </c>
      <c r="C840" s="2" t="s">
        <v>8</v>
      </c>
      <c r="D840" s="3" t="s">
        <v>72</v>
      </c>
      <c r="E840" s="4" t="str">
        <f>VLOOKUP(A840,[1]HML!$A$2:$D$8104,4,0)</f>
        <v>L</v>
      </c>
      <c r="F840" s="5">
        <v>6.8070000000000004</v>
      </c>
    </row>
    <row r="841" spans="1:6" x14ac:dyDescent="0.3">
      <c r="A841" s="2" t="s">
        <v>1695</v>
      </c>
      <c r="B841" s="2" t="s">
        <v>1696</v>
      </c>
      <c r="C841" s="2" t="s">
        <v>8</v>
      </c>
      <c r="D841" s="3" t="s">
        <v>72</v>
      </c>
      <c r="E841" s="4" t="str">
        <f>VLOOKUP(A841,[1]HML!$A$2:$D$8104,4,0)</f>
        <v>H</v>
      </c>
      <c r="F841" s="5">
        <v>6.7210000000000001</v>
      </c>
    </row>
    <row r="842" spans="1:6" x14ac:dyDescent="0.3">
      <c r="A842" s="2" t="s">
        <v>1697</v>
      </c>
      <c r="B842" s="2" t="s">
        <v>1698</v>
      </c>
      <c r="C842" s="2" t="s">
        <v>8</v>
      </c>
      <c r="D842" s="3" t="s">
        <v>72</v>
      </c>
      <c r="E842" s="4" t="str">
        <f>VLOOKUP(A842,[1]HML!$A$2:$D$8104,4,0)</f>
        <v>L</v>
      </c>
      <c r="F842" s="5">
        <v>6.71</v>
      </c>
    </row>
    <row r="843" spans="1:6" x14ac:dyDescent="0.3">
      <c r="A843" s="2" t="s">
        <v>1699</v>
      </c>
      <c r="B843" s="2" t="s">
        <v>1700</v>
      </c>
      <c r="C843" s="2" t="s">
        <v>8</v>
      </c>
      <c r="D843" s="3" t="s">
        <v>72</v>
      </c>
      <c r="E843" s="4" t="str">
        <f>VLOOKUP(A843,[1]HML!$A$2:$D$8104,4,0)</f>
        <v>M</v>
      </c>
      <c r="F843" s="5">
        <v>6.6189999999999998</v>
      </c>
    </row>
    <row r="844" spans="1:6" x14ac:dyDescent="0.3">
      <c r="A844" s="2" t="s">
        <v>1701</v>
      </c>
      <c r="B844" s="2" t="s">
        <v>1702</v>
      </c>
      <c r="C844" s="2" t="s">
        <v>8</v>
      </c>
      <c r="D844" s="3" t="s">
        <v>72</v>
      </c>
      <c r="E844" s="4" t="str">
        <f>VLOOKUP(A844,[1]HML!$A$2:$D$8104,4,0)</f>
        <v>L</v>
      </c>
      <c r="F844" s="5">
        <v>6.5780000000000003</v>
      </c>
    </row>
    <row r="845" spans="1:6" x14ac:dyDescent="0.3">
      <c r="A845" s="2" t="s">
        <v>1703</v>
      </c>
      <c r="B845" s="2" t="s">
        <v>1704</v>
      </c>
      <c r="C845" s="2" t="s">
        <v>8</v>
      </c>
      <c r="D845" s="3" t="s">
        <v>72</v>
      </c>
      <c r="E845" s="4" t="str">
        <f>VLOOKUP(A845,[1]HML!$A$2:$D$8104,4,0)</f>
        <v>M</v>
      </c>
      <c r="F845" s="5">
        <v>6.5449999999999999</v>
      </c>
    </row>
    <row r="846" spans="1:6" x14ac:dyDescent="0.3">
      <c r="A846" s="2" t="s">
        <v>1705</v>
      </c>
      <c r="B846" s="2" t="s">
        <v>1706</v>
      </c>
      <c r="C846" s="2" t="s">
        <v>8</v>
      </c>
      <c r="D846" s="3" t="s">
        <v>72</v>
      </c>
      <c r="E846" s="4" t="str">
        <f>VLOOKUP(A846,[1]HML!$A$2:$D$8104,4,0)</f>
        <v>L</v>
      </c>
      <c r="F846" s="5">
        <v>6.5119999999999996</v>
      </c>
    </row>
    <row r="847" spans="1:6" x14ac:dyDescent="0.3">
      <c r="A847" s="2" t="s">
        <v>1707</v>
      </c>
      <c r="B847" s="2" t="s">
        <v>1708</v>
      </c>
      <c r="C847" s="2" t="s">
        <v>8</v>
      </c>
      <c r="D847" s="3" t="s">
        <v>72</v>
      </c>
      <c r="E847" s="4" t="str">
        <f>VLOOKUP(A847,[1]HML!$A$2:$D$8104,4,0)</f>
        <v>L</v>
      </c>
      <c r="F847" s="5">
        <v>6.4850000000000003</v>
      </c>
    </row>
    <row r="848" spans="1:6" x14ac:dyDescent="0.3">
      <c r="A848" s="2" t="s">
        <v>1709</v>
      </c>
      <c r="B848" s="2" t="s">
        <v>1710</v>
      </c>
      <c r="C848" s="2" t="s">
        <v>8</v>
      </c>
      <c r="D848" s="3" t="s">
        <v>72</v>
      </c>
      <c r="E848" s="4" t="str">
        <f>VLOOKUP(A848,[1]HML!$A$2:$D$8104,4,0)</f>
        <v>M</v>
      </c>
      <c r="F848" s="5">
        <v>6.3390000000000004</v>
      </c>
    </row>
    <row r="849" spans="1:6" x14ac:dyDescent="0.3">
      <c r="A849" s="2" t="s">
        <v>1711</v>
      </c>
      <c r="B849" s="2" t="s">
        <v>1712</v>
      </c>
      <c r="C849" s="2" t="s">
        <v>8</v>
      </c>
      <c r="D849" s="3" t="s">
        <v>72</v>
      </c>
      <c r="E849" s="4" t="str">
        <f>VLOOKUP(A849,[1]HML!$A$2:$D$8104,4,0)</f>
        <v>L</v>
      </c>
      <c r="F849" s="5">
        <v>6.3</v>
      </c>
    </row>
    <row r="850" spans="1:6" x14ac:dyDescent="0.3">
      <c r="A850" s="2" t="s">
        <v>1713</v>
      </c>
      <c r="B850" s="2" t="s">
        <v>1714</v>
      </c>
      <c r="C850" s="2" t="s">
        <v>20</v>
      </c>
      <c r="D850" s="3" t="s">
        <v>72</v>
      </c>
      <c r="E850" s="4" t="str">
        <f>VLOOKUP(A850,[1]HML!$A$2:$D$8104,4,0)</f>
        <v>M</v>
      </c>
      <c r="F850" s="5">
        <v>6.2720000000000002</v>
      </c>
    </row>
    <row r="851" spans="1:6" x14ac:dyDescent="0.3">
      <c r="A851" s="2" t="s">
        <v>1715</v>
      </c>
      <c r="B851" s="2" t="s">
        <v>1716</v>
      </c>
      <c r="C851" s="2" t="s">
        <v>976</v>
      </c>
      <c r="D851" s="3" t="s">
        <v>72</v>
      </c>
      <c r="E851" s="4" t="str">
        <f>VLOOKUP(A851,[1]HML!$A$2:$D$8104,4,0)</f>
        <v>H</v>
      </c>
      <c r="F851" s="5">
        <v>6.2539999999999996</v>
      </c>
    </row>
    <row r="852" spans="1:6" x14ac:dyDescent="0.3">
      <c r="A852" s="2" t="s">
        <v>1717</v>
      </c>
      <c r="B852" s="2" t="s">
        <v>1718</v>
      </c>
      <c r="C852" s="2" t="s">
        <v>130</v>
      </c>
      <c r="D852" s="3" t="s">
        <v>72</v>
      </c>
      <c r="E852" s="4" t="str">
        <f>VLOOKUP(A852,[1]HML!$A$2:$D$8104,4,0)</f>
        <v>L</v>
      </c>
      <c r="F852" s="5">
        <v>6.2290000000000001</v>
      </c>
    </row>
    <row r="853" spans="1:6" x14ac:dyDescent="0.3">
      <c r="A853" s="2" t="s">
        <v>1719</v>
      </c>
      <c r="B853" s="2" t="s">
        <v>1720</v>
      </c>
      <c r="C853" s="2" t="s">
        <v>130</v>
      </c>
      <c r="D853" s="3" t="s">
        <v>72</v>
      </c>
      <c r="E853" s="4" t="str">
        <f>VLOOKUP(A853,[1]HML!$A$2:$D$8104,4,0)</f>
        <v>L</v>
      </c>
      <c r="F853" s="5">
        <v>6.21</v>
      </c>
    </row>
    <row r="854" spans="1:6" x14ac:dyDescent="0.3">
      <c r="A854" s="2" t="s">
        <v>1721</v>
      </c>
      <c r="B854" s="2" t="s">
        <v>1722</v>
      </c>
      <c r="C854" s="2" t="s">
        <v>8</v>
      </c>
      <c r="D854" s="3" t="s">
        <v>72</v>
      </c>
      <c r="E854" s="4" t="str">
        <f>VLOOKUP(A854,[1]HML!$A$2:$D$8104,4,0)</f>
        <v>M</v>
      </c>
      <c r="F854" s="5">
        <v>6.1890000000000001</v>
      </c>
    </row>
    <row r="855" spans="1:6" x14ac:dyDescent="0.3">
      <c r="A855" s="2" t="s">
        <v>1723</v>
      </c>
      <c r="B855" s="2" t="s">
        <v>1724</v>
      </c>
      <c r="C855" s="2" t="s">
        <v>8</v>
      </c>
      <c r="D855" s="3" t="s">
        <v>72</v>
      </c>
      <c r="E855" s="4" t="str">
        <f>VLOOKUP(A855,[1]HML!$A$2:$D$8104,4,0)</f>
        <v>L</v>
      </c>
      <c r="F855" s="5">
        <v>6.1760000000000002</v>
      </c>
    </row>
    <row r="856" spans="1:6" x14ac:dyDescent="0.3">
      <c r="A856" s="2" t="s">
        <v>1725</v>
      </c>
      <c r="B856" s="2" t="s">
        <v>1726</v>
      </c>
      <c r="C856" s="2" t="s">
        <v>8</v>
      </c>
      <c r="D856" s="3" t="s">
        <v>72</v>
      </c>
      <c r="E856" s="4" t="str">
        <f>VLOOKUP(A856,[1]HML!$A$2:$D$8104,4,0)</f>
        <v>L</v>
      </c>
      <c r="F856" s="5">
        <v>6.14</v>
      </c>
    </row>
    <row r="857" spans="1:6" x14ac:dyDescent="0.3">
      <c r="A857" s="2" t="s">
        <v>1727</v>
      </c>
      <c r="B857" s="2" t="s">
        <v>1728</v>
      </c>
      <c r="C857" s="2" t="s">
        <v>130</v>
      </c>
      <c r="D857" s="3" t="s">
        <v>72</v>
      </c>
      <c r="E857" s="4" t="str">
        <f>VLOOKUP(A857,[1]HML!$A$2:$D$8104,4,0)</f>
        <v>M</v>
      </c>
      <c r="F857" s="5">
        <v>6.1230000000000002</v>
      </c>
    </row>
    <row r="858" spans="1:6" x14ac:dyDescent="0.3">
      <c r="A858" s="2" t="s">
        <v>1729</v>
      </c>
      <c r="B858" s="2" t="s">
        <v>1730</v>
      </c>
      <c r="C858" s="2" t="s">
        <v>20</v>
      </c>
      <c r="D858" s="3" t="s">
        <v>72</v>
      </c>
      <c r="E858" s="4" t="str">
        <f>VLOOKUP(A858,[1]HML!$A$2:$D$8104,4,0)</f>
        <v>H</v>
      </c>
      <c r="F858" s="5">
        <v>6.1079999999999997</v>
      </c>
    </row>
    <row r="859" spans="1:6" x14ac:dyDescent="0.3">
      <c r="A859" s="2" t="s">
        <v>1731</v>
      </c>
      <c r="B859" s="2" t="s">
        <v>1732</v>
      </c>
      <c r="C859" s="2" t="s">
        <v>8</v>
      </c>
      <c r="D859" s="3" t="s">
        <v>72</v>
      </c>
      <c r="E859" s="4" t="str">
        <f>VLOOKUP(A859,[1]HML!$A$2:$D$8104,4,0)</f>
        <v>H</v>
      </c>
      <c r="F859" s="5">
        <v>6.0529999999999999</v>
      </c>
    </row>
    <row r="860" spans="1:6" x14ac:dyDescent="0.3">
      <c r="A860" s="2" t="s">
        <v>1733</v>
      </c>
      <c r="B860" s="2" t="s">
        <v>1734</v>
      </c>
      <c r="C860" s="2" t="s">
        <v>8</v>
      </c>
      <c r="D860" s="3" t="s">
        <v>72</v>
      </c>
      <c r="E860" s="4" t="str">
        <f>VLOOKUP(A860,[1]HML!$A$2:$D$8104,4,0)</f>
        <v>L</v>
      </c>
      <c r="F860" s="5">
        <v>5.915</v>
      </c>
    </row>
    <row r="861" spans="1:6" x14ac:dyDescent="0.3">
      <c r="A861" s="2" t="s">
        <v>1735</v>
      </c>
      <c r="B861" s="2" t="s">
        <v>1736</v>
      </c>
      <c r="C861" s="2" t="s">
        <v>8</v>
      </c>
      <c r="D861" s="3" t="s">
        <v>72</v>
      </c>
      <c r="E861" s="4" t="str">
        <f>VLOOKUP(A861,[1]HML!$A$2:$D$8104,4,0)</f>
        <v>H</v>
      </c>
      <c r="F861" s="5">
        <v>5.9089999999999998</v>
      </c>
    </row>
    <row r="862" spans="1:6" x14ac:dyDescent="0.3">
      <c r="A862" s="2" t="s">
        <v>1737</v>
      </c>
      <c r="B862" s="2" t="s">
        <v>1738</v>
      </c>
      <c r="C862" s="2" t="s">
        <v>20</v>
      </c>
      <c r="D862" s="3" t="s">
        <v>72</v>
      </c>
      <c r="E862" s="4" t="str">
        <f>VLOOKUP(A862,[1]HML!$A$2:$D$8104,4,0)</f>
        <v>H</v>
      </c>
      <c r="F862" s="5">
        <v>5.8289999999999997</v>
      </c>
    </row>
    <row r="863" spans="1:6" x14ac:dyDescent="0.3">
      <c r="A863" s="2" t="s">
        <v>1739</v>
      </c>
      <c r="B863" s="2" t="s">
        <v>1740</v>
      </c>
      <c r="C863" s="2" t="s">
        <v>130</v>
      </c>
      <c r="D863" s="3" t="s">
        <v>72</v>
      </c>
      <c r="E863" s="4" t="str">
        <f>VLOOKUP(A863,[1]HML!$A$2:$D$8104,4,0)</f>
        <v>M</v>
      </c>
      <c r="F863" s="5">
        <v>5.7869999999999999</v>
      </c>
    </row>
    <row r="864" spans="1:6" x14ac:dyDescent="0.3">
      <c r="A864" s="2" t="s">
        <v>1741</v>
      </c>
      <c r="B864" s="2" t="s">
        <v>1742</v>
      </c>
      <c r="C864" s="2" t="s">
        <v>8</v>
      </c>
      <c r="D864" s="3" t="s">
        <v>72</v>
      </c>
      <c r="E864" s="4" t="str">
        <f>VLOOKUP(A864,[1]HML!$A$2:$D$8104,4,0)</f>
        <v>L</v>
      </c>
      <c r="F864" s="5">
        <v>5.7649999999999997</v>
      </c>
    </row>
    <row r="865" spans="1:6" x14ac:dyDescent="0.3">
      <c r="A865" s="2" t="s">
        <v>1743</v>
      </c>
      <c r="B865" s="2" t="s">
        <v>1744</v>
      </c>
      <c r="C865" s="2" t="s">
        <v>130</v>
      </c>
      <c r="D865" s="3" t="s">
        <v>72</v>
      </c>
      <c r="E865" s="4" t="str">
        <f>VLOOKUP(A865,[1]HML!$A$2:$D$8104,4,0)</f>
        <v>M</v>
      </c>
      <c r="F865" s="5">
        <v>5.6749999999999998</v>
      </c>
    </row>
    <row r="866" spans="1:6" x14ac:dyDescent="0.3">
      <c r="A866" s="2" t="s">
        <v>1745</v>
      </c>
      <c r="B866" s="2" t="s">
        <v>1746</v>
      </c>
      <c r="C866" s="2" t="s">
        <v>130</v>
      </c>
      <c r="D866" s="3" t="s">
        <v>72</v>
      </c>
      <c r="E866" s="4" t="str">
        <f>VLOOKUP(A866,[1]HML!$A$2:$D$8104,4,0)</f>
        <v>L</v>
      </c>
      <c r="F866" s="5">
        <v>5.6559999999999997</v>
      </c>
    </row>
    <row r="867" spans="1:6" x14ac:dyDescent="0.3">
      <c r="A867" s="2" t="s">
        <v>1747</v>
      </c>
      <c r="B867" s="2" t="s">
        <v>1748</v>
      </c>
      <c r="C867" s="2" t="s">
        <v>8</v>
      </c>
      <c r="D867" s="3" t="s">
        <v>72</v>
      </c>
      <c r="E867" s="4" t="str">
        <f>VLOOKUP(A867,[1]HML!$A$2:$D$8104,4,0)</f>
        <v>L</v>
      </c>
      <c r="F867" s="5">
        <v>5.64</v>
      </c>
    </row>
    <row r="868" spans="1:6" x14ac:dyDescent="0.3">
      <c r="A868" s="2" t="s">
        <v>1749</v>
      </c>
      <c r="B868" s="2" t="s">
        <v>1750</v>
      </c>
      <c r="C868" s="2" t="s">
        <v>8</v>
      </c>
      <c r="D868" s="3" t="s">
        <v>72</v>
      </c>
      <c r="E868" s="4" t="str">
        <f>VLOOKUP(A868,[1]HML!$A$2:$D$8104,4,0)</f>
        <v>M</v>
      </c>
      <c r="F868" s="5">
        <v>5.633</v>
      </c>
    </row>
    <row r="869" spans="1:6" x14ac:dyDescent="0.3">
      <c r="A869" s="2" t="s">
        <v>1751</v>
      </c>
      <c r="B869" s="2" t="s">
        <v>1752</v>
      </c>
      <c r="C869" s="2" t="s">
        <v>8</v>
      </c>
      <c r="D869" s="3" t="s">
        <v>72</v>
      </c>
      <c r="E869" s="4" t="str">
        <f>VLOOKUP(A869,[1]HML!$A$2:$D$8104,4,0)</f>
        <v>L</v>
      </c>
      <c r="F869" s="5">
        <v>5.6150000000000002</v>
      </c>
    </row>
    <row r="870" spans="1:6" x14ac:dyDescent="0.3">
      <c r="A870" s="2" t="s">
        <v>1753</v>
      </c>
      <c r="B870" s="2" t="s">
        <v>1754</v>
      </c>
      <c r="C870" s="2" t="s">
        <v>130</v>
      </c>
      <c r="D870" s="3" t="s">
        <v>72</v>
      </c>
      <c r="E870" s="4" t="str">
        <f>VLOOKUP(A870,[1]HML!$A$2:$D$8104,4,0)</f>
        <v>L</v>
      </c>
      <c r="F870" s="5">
        <v>5.5890000000000004</v>
      </c>
    </row>
    <row r="871" spans="1:6" x14ac:dyDescent="0.3">
      <c r="A871" s="2" t="s">
        <v>1755</v>
      </c>
      <c r="B871" s="2" t="s">
        <v>1756</v>
      </c>
      <c r="C871" s="2" t="s">
        <v>8</v>
      </c>
      <c r="D871" s="3" t="s">
        <v>72</v>
      </c>
      <c r="E871" s="4" t="str">
        <f>VLOOKUP(A871,[1]HML!$A$2:$D$8104,4,0)</f>
        <v>L</v>
      </c>
      <c r="F871" s="5">
        <v>5.5620000000000003</v>
      </c>
    </row>
    <row r="872" spans="1:6" x14ac:dyDescent="0.3">
      <c r="A872" s="2" t="s">
        <v>1757</v>
      </c>
      <c r="B872" s="2" t="s">
        <v>1758</v>
      </c>
      <c r="C872" s="2" t="s">
        <v>8</v>
      </c>
      <c r="D872" s="3" t="s">
        <v>72</v>
      </c>
      <c r="E872" s="4" t="str">
        <f>VLOOKUP(A872,[1]HML!$A$2:$D$8104,4,0)</f>
        <v>L</v>
      </c>
      <c r="F872" s="5">
        <v>5.532</v>
      </c>
    </row>
    <row r="873" spans="1:6" x14ac:dyDescent="0.3">
      <c r="A873" s="2" t="s">
        <v>1759</v>
      </c>
      <c r="B873" s="2" t="s">
        <v>1760</v>
      </c>
      <c r="C873" s="2" t="s">
        <v>8</v>
      </c>
      <c r="D873" s="3" t="s">
        <v>72</v>
      </c>
      <c r="E873" s="4" t="str">
        <f>VLOOKUP(A873,[1]HML!$A$2:$D$8104,4,0)</f>
        <v>M</v>
      </c>
      <c r="F873" s="5">
        <v>5.524</v>
      </c>
    </row>
    <row r="874" spans="1:6" x14ac:dyDescent="0.3">
      <c r="A874" s="2" t="s">
        <v>1761</v>
      </c>
      <c r="B874" s="2" t="s">
        <v>1762</v>
      </c>
      <c r="C874" s="2" t="s">
        <v>8</v>
      </c>
      <c r="D874" s="3" t="s">
        <v>72</v>
      </c>
      <c r="E874" s="4" t="str">
        <f>VLOOKUP(A874,[1]HML!$A$2:$D$8104,4,0)</f>
        <v>L</v>
      </c>
      <c r="F874" s="5">
        <v>5.4880000000000004</v>
      </c>
    </row>
    <row r="875" spans="1:6" x14ac:dyDescent="0.3">
      <c r="A875" s="2" t="s">
        <v>1763</v>
      </c>
      <c r="B875" s="2" t="s">
        <v>1764</v>
      </c>
      <c r="C875" s="2" t="s">
        <v>8</v>
      </c>
      <c r="D875" s="3" t="s">
        <v>72</v>
      </c>
      <c r="E875" s="4" t="str">
        <f>VLOOKUP(A875,[1]HML!$A$2:$D$8104,4,0)</f>
        <v>M</v>
      </c>
      <c r="F875" s="5">
        <v>5.4660000000000002</v>
      </c>
    </row>
    <row r="876" spans="1:6" x14ac:dyDescent="0.3">
      <c r="A876" s="2" t="s">
        <v>1765</v>
      </c>
      <c r="B876" s="2" t="s">
        <v>1766</v>
      </c>
      <c r="C876" s="2" t="s">
        <v>8</v>
      </c>
      <c r="D876" s="3" t="s">
        <v>72</v>
      </c>
      <c r="E876" s="4" t="str">
        <f>VLOOKUP(A876,[1]HML!$A$2:$D$8104,4,0)</f>
        <v>M</v>
      </c>
      <c r="F876" s="5">
        <v>5.3609999999999998</v>
      </c>
    </row>
    <row r="877" spans="1:6" x14ac:dyDescent="0.3">
      <c r="A877" s="2" t="s">
        <v>1767</v>
      </c>
      <c r="B877" s="2" t="s">
        <v>1768</v>
      </c>
      <c r="C877" s="2" t="s">
        <v>8</v>
      </c>
      <c r="D877" s="3" t="s">
        <v>72</v>
      </c>
      <c r="E877" s="4" t="str">
        <f>VLOOKUP(A877,[1]HML!$A$2:$D$8104,4,0)</f>
        <v>L</v>
      </c>
      <c r="F877" s="5">
        <v>5.36</v>
      </c>
    </row>
    <row r="878" spans="1:6" x14ac:dyDescent="0.3">
      <c r="A878" s="2" t="s">
        <v>1769</v>
      </c>
      <c r="B878" s="2" t="s">
        <v>1770</v>
      </c>
      <c r="C878" s="2" t="s">
        <v>8</v>
      </c>
      <c r="D878" s="3" t="s">
        <v>72</v>
      </c>
      <c r="E878" s="4" t="str">
        <f>VLOOKUP(A878,[1]HML!$A$2:$D$8104,4,0)</f>
        <v>M</v>
      </c>
      <c r="F878" s="5">
        <v>5.3479999999999999</v>
      </c>
    </row>
    <row r="879" spans="1:6" x14ac:dyDescent="0.3">
      <c r="A879" s="2" t="s">
        <v>1771</v>
      </c>
      <c r="B879" s="2" t="s">
        <v>1772</v>
      </c>
      <c r="C879" s="2" t="s">
        <v>20</v>
      </c>
      <c r="D879" s="3" t="s">
        <v>72</v>
      </c>
      <c r="E879" s="4" t="str">
        <f>VLOOKUP(A879,[1]HML!$A$2:$D$8104,4,0)</f>
        <v>H</v>
      </c>
      <c r="F879" s="5">
        <v>5.3250000000000002</v>
      </c>
    </row>
    <row r="880" spans="1:6" x14ac:dyDescent="0.3">
      <c r="A880" s="2" t="s">
        <v>1773</v>
      </c>
      <c r="B880" s="2" t="s">
        <v>1774</v>
      </c>
      <c r="C880" s="2" t="s">
        <v>8</v>
      </c>
      <c r="D880" s="3" t="s">
        <v>72</v>
      </c>
      <c r="E880" s="4" t="str">
        <f>VLOOKUP(A880,[1]HML!$A$2:$D$8104,4,0)</f>
        <v>M</v>
      </c>
      <c r="F880" s="5">
        <v>5.242</v>
      </c>
    </row>
    <row r="881" spans="1:6" x14ac:dyDescent="0.3">
      <c r="A881" s="2" t="s">
        <v>1775</v>
      </c>
      <c r="B881" s="2" t="s">
        <v>1776</v>
      </c>
      <c r="C881" s="2" t="s">
        <v>8</v>
      </c>
      <c r="D881" s="3" t="s">
        <v>72</v>
      </c>
      <c r="E881" s="4" t="str">
        <f>VLOOKUP(A881,[1]HML!$A$2:$D$8104,4,0)</f>
        <v>L</v>
      </c>
      <c r="F881" s="5">
        <v>5.2279999999999998</v>
      </c>
    </row>
    <row r="882" spans="1:6" x14ac:dyDescent="0.3">
      <c r="A882" s="2" t="s">
        <v>1777</v>
      </c>
      <c r="B882" s="2" t="s">
        <v>1778</v>
      </c>
      <c r="C882" s="2" t="s">
        <v>8</v>
      </c>
      <c r="D882" s="3" t="s">
        <v>72</v>
      </c>
      <c r="E882" s="4" t="str">
        <f>VLOOKUP(A882,[1]HML!$A$2:$D$8104,4,0)</f>
        <v>L</v>
      </c>
      <c r="F882" s="5">
        <v>5.2249999999999996</v>
      </c>
    </row>
    <row r="883" spans="1:6" x14ac:dyDescent="0.3">
      <c r="A883" s="2" t="s">
        <v>1779</v>
      </c>
      <c r="B883" s="2" t="s">
        <v>1780</v>
      </c>
      <c r="C883" s="2" t="s">
        <v>8</v>
      </c>
      <c r="D883" s="3" t="s">
        <v>72</v>
      </c>
      <c r="E883" s="4" t="str">
        <f>VLOOKUP(A883,[1]HML!$A$2:$D$8104,4,0)</f>
        <v>M</v>
      </c>
      <c r="F883" s="5">
        <v>5.0229999999999997</v>
      </c>
    </row>
    <row r="884" spans="1:6" x14ac:dyDescent="0.3">
      <c r="A884" s="2" t="s">
        <v>1781</v>
      </c>
      <c r="B884" s="2" t="s">
        <v>1782</v>
      </c>
      <c r="C884" s="2" t="s">
        <v>130</v>
      </c>
      <c r="D884" s="3" t="s">
        <v>72</v>
      </c>
      <c r="E884" s="4" t="str">
        <f>VLOOKUP(A884,[1]HML!$A$2:$D$8104,4,0)</f>
        <v>M</v>
      </c>
      <c r="F884" s="5">
        <v>4.992</v>
      </c>
    </row>
    <row r="885" spans="1:6" x14ac:dyDescent="0.3">
      <c r="A885" s="2" t="s">
        <v>1783</v>
      </c>
      <c r="B885" s="2" t="s">
        <v>1784</v>
      </c>
      <c r="C885" s="2" t="s">
        <v>8</v>
      </c>
      <c r="D885" s="3" t="s">
        <v>72</v>
      </c>
      <c r="E885" s="4" t="str">
        <f>VLOOKUP(A885,[1]HML!$A$2:$D$8104,4,0)</f>
        <v>L</v>
      </c>
      <c r="F885" s="5">
        <v>4.9089999999999998</v>
      </c>
    </row>
    <row r="886" spans="1:6" x14ac:dyDescent="0.3">
      <c r="A886" s="2" t="s">
        <v>1785</v>
      </c>
      <c r="B886" s="2" t="s">
        <v>1786</v>
      </c>
      <c r="C886" s="2" t="s">
        <v>8</v>
      </c>
      <c r="D886" s="3" t="s">
        <v>72</v>
      </c>
      <c r="E886" s="4" t="str">
        <f>VLOOKUP(A886,[1]HML!$A$2:$D$8104,4,0)</f>
        <v>M</v>
      </c>
      <c r="F886" s="5">
        <v>4.8280000000000003</v>
      </c>
    </row>
    <row r="887" spans="1:6" x14ac:dyDescent="0.3">
      <c r="A887" s="2" t="s">
        <v>1787</v>
      </c>
      <c r="B887" s="2" t="s">
        <v>1788</v>
      </c>
      <c r="C887" s="2" t="s">
        <v>130</v>
      </c>
      <c r="D887" s="3" t="s">
        <v>72</v>
      </c>
      <c r="E887" s="4" t="str">
        <f>VLOOKUP(A887,[1]HML!$A$2:$D$8104,4,0)</f>
        <v>M</v>
      </c>
      <c r="F887" s="5">
        <v>4.8239999999999998</v>
      </c>
    </row>
    <row r="888" spans="1:6" x14ac:dyDescent="0.3">
      <c r="A888" s="2" t="s">
        <v>1789</v>
      </c>
      <c r="B888" s="2" t="s">
        <v>1790</v>
      </c>
      <c r="C888" s="2" t="s">
        <v>8</v>
      </c>
      <c r="D888" s="3" t="s">
        <v>72</v>
      </c>
      <c r="E888" s="4" t="str">
        <f>VLOOKUP(A888,[1]HML!$A$2:$D$8104,4,0)</f>
        <v>L</v>
      </c>
      <c r="F888" s="5">
        <v>4.8109999999999999</v>
      </c>
    </row>
    <row r="889" spans="1:6" x14ac:dyDescent="0.3">
      <c r="A889" s="2" t="s">
        <v>1791</v>
      </c>
      <c r="B889" s="2" t="s">
        <v>1792</v>
      </c>
      <c r="C889" s="2" t="s">
        <v>8</v>
      </c>
      <c r="D889" s="3" t="s">
        <v>72</v>
      </c>
      <c r="E889" s="4" t="str">
        <f>VLOOKUP(A889,[1]HML!$A$2:$D$8104,4,0)</f>
        <v>H</v>
      </c>
      <c r="F889" s="5">
        <v>4.798</v>
      </c>
    </row>
    <row r="890" spans="1:6" x14ac:dyDescent="0.3">
      <c r="A890" s="2" t="s">
        <v>1793</v>
      </c>
      <c r="B890" s="2" t="s">
        <v>1794</v>
      </c>
      <c r="C890" s="2" t="s">
        <v>130</v>
      </c>
      <c r="D890" s="3" t="s">
        <v>72</v>
      </c>
      <c r="E890" s="4" t="str">
        <f>VLOOKUP(A890,[1]HML!$A$2:$D$8104,4,0)</f>
        <v>L</v>
      </c>
      <c r="F890" s="5">
        <v>4.7770000000000001</v>
      </c>
    </row>
    <row r="891" spans="1:6" x14ac:dyDescent="0.3">
      <c r="A891" s="2" t="s">
        <v>1795</v>
      </c>
      <c r="B891" s="2" t="s">
        <v>1796</v>
      </c>
      <c r="C891" s="2" t="s">
        <v>8</v>
      </c>
      <c r="D891" s="3" t="s">
        <v>72</v>
      </c>
      <c r="E891" s="4" t="str">
        <f>VLOOKUP(A891,[1]HML!$A$2:$D$8104,4,0)</f>
        <v>M</v>
      </c>
      <c r="F891" s="5">
        <v>4.5490000000000004</v>
      </c>
    </row>
    <row r="892" spans="1:6" x14ac:dyDescent="0.3">
      <c r="A892" s="2" t="s">
        <v>1797</v>
      </c>
      <c r="B892" s="2" t="s">
        <v>1798</v>
      </c>
      <c r="C892" s="2" t="s">
        <v>8</v>
      </c>
      <c r="D892" s="3" t="s">
        <v>72</v>
      </c>
      <c r="E892" s="4" t="str">
        <f>VLOOKUP(A892,[1]HML!$A$2:$D$8104,4,0)</f>
        <v>H</v>
      </c>
      <c r="F892" s="5">
        <v>4.3029999999999999</v>
      </c>
    </row>
    <row r="893" spans="1:6" x14ac:dyDescent="0.3">
      <c r="A893" s="2" t="s">
        <v>1799</v>
      </c>
      <c r="B893" s="2" t="s">
        <v>1800</v>
      </c>
      <c r="C893" s="2" t="s">
        <v>8</v>
      </c>
      <c r="D893" s="3" t="s">
        <v>72</v>
      </c>
      <c r="E893" s="4" t="str">
        <f>VLOOKUP(A893,[1]HML!$A$2:$D$8104,4,0)</f>
        <v>M</v>
      </c>
      <c r="F893" s="5">
        <v>4.29</v>
      </c>
    </row>
    <row r="894" spans="1:6" x14ac:dyDescent="0.3">
      <c r="A894" s="2" t="s">
        <v>1801</v>
      </c>
      <c r="B894" s="2" t="s">
        <v>1802</v>
      </c>
      <c r="C894" s="2" t="s">
        <v>130</v>
      </c>
      <c r="D894" s="3" t="s">
        <v>72</v>
      </c>
      <c r="E894" s="4" t="str">
        <f>VLOOKUP(A894,[1]HML!$A$2:$D$8104,4,0)</f>
        <v>H</v>
      </c>
      <c r="F894" s="5">
        <v>4.2530000000000001</v>
      </c>
    </row>
    <row r="895" spans="1:6" x14ac:dyDescent="0.3">
      <c r="A895" s="2" t="s">
        <v>1803</v>
      </c>
      <c r="B895" s="2" t="s">
        <v>1804</v>
      </c>
      <c r="C895" s="2" t="s">
        <v>8</v>
      </c>
      <c r="D895" s="3" t="s">
        <v>72</v>
      </c>
      <c r="E895" s="4" t="str">
        <f>VLOOKUP(A895,[1]HML!$A$2:$D$8104,4,0)</f>
        <v>H</v>
      </c>
      <c r="F895" s="5">
        <v>4.1950000000000003</v>
      </c>
    </row>
    <row r="896" spans="1:6" x14ac:dyDescent="0.3">
      <c r="A896" s="2" t="s">
        <v>1805</v>
      </c>
      <c r="B896" s="2" t="s">
        <v>1806</v>
      </c>
      <c r="C896" s="2" t="s">
        <v>8</v>
      </c>
      <c r="D896" s="3" t="s">
        <v>72</v>
      </c>
      <c r="E896" s="4" t="str">
        <f>VLOOKUP(A896,[1]HML!$A$2:$D$8104,4,0)</f>
        <v>M</v>
      </c>
      <c r="F896" s="5">
        <v>4.149</v>
      </c>
    </row>
    <row r="897" spans="1:6" x14ac:dyDescent="0.3">
      <c r="A897" s="2" t="s">
        <v>1807</v>
      </c>
      <c r="B897" s="2" t="s">
        <v>1808</v>
      </c>
      <c r="C897" s="2" t="s">
        <v>8</v>
      </c>
      <c r="D897" s="3" t="s">
        <v>72</v>
      </c>
      <c r="E897" s="4" t="str">
        <f>VLOOKUP(A897,[1]HML!$A$2:$D$8104,4,0)</f>
        <v>L</v>
      </c>
      <c r="F897" s="5">
        <v>4.1479999999999997</v>
      </c>
    </row>
    <row r="898" spans="1:6" x14ac:dyDescent="0.3">
      <c r="A898" s="2" t="s">
        <v>1809</v>
      </c>
      <c r="B898" s="2" t="s">
        <v>1810</v>
      </c>
      <c r="C898" s="2" t="s">
        <v>130</v>
      </c>
      <c r="D898" s="3" t="s">
        <v>72</v>
      </c>
      <c r="E898" s="4" t="str">
        <f>VLOOKUP(A898,[1]HML!$A$2:$D$8104,4,0)</f>
        <v>M</v>
      </c>
      <c r="F898" s="5">
        <v>4.141</v>
      </c>
    </row>
    <row r="899" spans="1:6" x14ac:dyDescent="0.3">
      <c r="A899" s="2" t="s">
        <v>1811</v>
      </c>
      <c r="B899" s="2" t="s">
        <v>1812</v>
      </c>
      <c r="C899" s="2" t="s">
        <v>130</v>
      </c>
      <c r="D899" s="3" t="s">
        <v>72</v>
      </c>
      <c r="E899" s="4" t="str">
        <f>VLOOKUP(A899,[1]HML!$A$2:$D$8104,4,0)</f>
        <v>L</v>
      </c>
      <c r="F899" s="5">
        <v>4.1349999999999998</v>
      </c>
    </row>
    <row r="900" spans="1:6" x14ac:dyDescent="0.3">
      <c r="A900" s="2" t="s">
        <v>1813</v>
      </c>
      <c r="B900" s="2" t="s">
        <v>1814</v>
      </c>
      <c r="C900" s="2" t="s">
        <v>8</v>
      </c>
      <c r="D900" s="3" t="s">
        <v>72</v>
      </c>
      <c r="E900" s="4" t="str">
        <f>VLOOKUP(A900,[1]HML!$A$2:$D$8104,4,0)</f>
        <v>H</v>
      </c>
      <c r="F900" s="5">
        <v>4.1269999999999998</v>
      </c>
    </row>
    <row r="901" spans="1:6" x14ac:dyDescent="0.3">
      <c r="A901" s="2" t="s">
        <v>1815</v>
      </c>
      <c r="B901" s="2" t="s">
        <v>1816</v>
      </c>
      <c r="C901" s="2" t="s">
        <v>8</v>
      </c>
      <c r="D901" s="3" t="s">
        <v>72</v>
      </c>
      <c r="E901" s="4" t="str">
        <f>VLOOKUP(A901,[1]HML!$A$2:$D$8104,4,0)</f>
        <v>L</v>
      </c>
      <c r="F901" s="5">
        <v>4.0999999999999996</v>
      </c>
    </row>
    <row r="902" spans="1:6" x14ac:dyDescent="0.3">
      <c r="A902" s="2" t="s">
        <v>1817</v>
      </c>
      <c r="B902" s="2" t="s">
        <v>1818</v>
      </c>
      <c r="C902" s="2" t="s">
        <v>8</v>
      </c>
      <c r="D902" s="3" t="s">
        <v>72</v>
      </c>
      <c r="E902" s="4" t="str">
        <f>VLOOKUP(A902,[1]HML!$A$2:$D$8104,4,0)</f>
        <v>L</v>
      </c>
      <c r="F902" s="5">
        <v>4.0129999999999999</v>
      </c>
    </row>
    <row r="903" spans="1:6" x14ac:dyDescent="0.3">
      <c r="A903" s="2" t="s">
        <v>1819</v>
      </c>
      <c r="B903" s="2" t="s">
        <v>1820</v>
      </c>
      <c r="C903" s="2" t="s">
        <v>8</v>
      </c>
      <c r="D903" s="3" t="s">
        <v>72</v>
      </c>
      <c r="E903" s="4" t="str">
        <f>VLOOKUP(A903,[1]HML!$A$2:$D$8104,4,0)</f>
        <v>L</v>
      </c>
      <c r="F903" s="5">
        <v>3.976</v>
      </c>
    </row>
    <row r="904" spans="1:6" x14ac:dyDescent="0.3">
      <c r="A904" s="2" t="s">
        <v>1821</v>
      </c>
      <c r="B904" s="2" t="s">
        <v>1822</v>
      </c>
      <c r="C904" s="2" t="s">
        <v>8</v>
      </c>
      <c r="D904" s="3" t="s">
        <v>72</v>
      </c>
      <c r="E904" s="4" t="str">
        <f>VLOOKUP(A904,[1]HML!$A$2:$D$8104,4,0)</f>
        <v>L</v>
      </c>
      <c r="F904" s="5">
        <v>3.9609999999999999</v>
      </c>
    </row>
    <row r="905" spans="1:6" x14ac:dyDescent="0.3">
      <c r="A905" s="2" t="s">
        <v>1823</v>
      </c>
      <c r="B905" s="2" t="s">
        <v>1824</v>
      </c>
      <c r="C905" s="2" t="s">
        <v>8</v>
      </c>
      <c r="D905" s="3" t="s">
        <v>72</v>
      </c>
      <c r="E905" s="4" t="str">
        <f>VLOOKUP(A905,[1]HML!$A$2:$D$8104,4,0)</f>
        <v>L</v>
      </c>
      <c r="F905" s="5">
        <v>3.915</v>
      </c>
    </row>
    <row r="906" spans="1:6" x14ac:dyDescent="0.3">
      <c r="A906" s="2" t="s">
        <v>1825</v>
      </c>
      <c r="B906" s="2" t="s">
        <v>1826</v>
      </c>
      <c r="C906" s="2" t="s">
        <v>130</v>
      </c>
      <c r="D906" s="3" t="s">
        <v>72</v>
      </c>
      <c r="E906" s="4" t="str">
        <f>VLOOKUP(A906,[1]HML!$A$2:$D$8104,4,0)</f>
        <v>M</v>
      </c>
      <c r="F906" s="5">
        <v>3.9009999999999998</v>
      </c>
    </row>
    <row r="907" spans="1:6" x14ac:dyDescent="0.3">
      <c r="A907" s="2" t="s">
        <v>1827</v>
      </c>
      <c r="B907" s="2" t="s">
        <v>1828</v>
      </c>
      <c r="C907" s="2" t="s">
        <v>8</v>
      </c>
      <c r="D907" s="3" t="s">
        <v>72</v>
      </c>
      <c r="E907" s="4" t="str">
        <f>VLOOKUP(A907,[1]HML!$A$2:$D$8104,4,0)</f>
        <v>L</v>
      </c>
      <c r="F907" s="5">
        <v>3.8809999999999998</v>
      </c>
    </row>
    <row r="908" spans="1:6" x14ac:dyDescent="0.3">
      <c r="A908" s="2" t="s">
        <v>1829</v>
      </c>
      <c r="B908" s="2" t="s">
        <v>1830</v>
      </c>
      <c r="C908" s="2" t="s">
        <v>8</v>
      </c>
      <c r="D908" s="3" t="s">
        <v>72</v>
      </c>
      <c r="E908" s="4" t="str">
        <f>VLOOKUP(A908,[1]HML!$A$2:$D$8104,4,0)</f>
        <v>L</v>
      </c>
      <c r="F908" s="5">
        <v>3.88</v>
      </c>
    </row>
    <row r="909" spans="1:6" x14ac:dyDescent="0.3">
      <c r="A909" s="2" t="s">
        <v>1831</v>
      </c>
      <c r="B909" s="2" t="s">
        <v>1832</v>
      </c>
      <c r="C909" s="2" t="s">
        <v>8</v>
      </c>
      <c r="D909" s="3" t="s">
        <v>72</v>
      </c>
      <c r="E909" s="4" t="str">
        <f>VLOOKUP(A909,[1]HML!$A$2:$D$8104,4,0)</f>
        <v>L</v>
      </c>
      <c r="F909" s="5">
        <v>3.8479999999999999</v>
      </c>
    </row>
    <row r="910" spans="1:6" x14ac:dyDescent="0.3">
      <c r="A910" s="2" t="s">
        <v>1833</v>
      </c>
      <c r="B910" s="2" t="s">
        <v>1834</v>
      </c>
      <c r="C910" s="2" t="s">
        <v>8</v>
      </c>
      <c r="D910" s="3" t="s">
        <v>72</v>
      </c>
      <c r="E910" s="4" t="str">
        <f>VLOOKUP(A910,[1]HML!$A$2:$D$8104,4,0)</f>
        <v>L</v>
      </c>
      <c r="F910" s="5">
        <v>3.8410000000000002</v>
      </c>
    </row>
    <row r="911" spans="1:6" x14ac:dyDescent="0.3">
      <c r="A911" s="2" t="s">
        <v>1835</v>
      </c>
      <c r="B911" s="2" t="s">
        <v>1836</v>
      </c>
      <c r="C911" s="2" t="s">
        <v>8</v>
      </c>
      <c r="D911" s="3" t="s">
        <v>72</v>
      </c>
      <c r="E911" s="4" t="str">
        <f>VLOOKUP(A911,[1]HML!$A$2:$D$8104,4,0)</f>
        <v>M</v>
      </c>
      <c r="F911" s="5">
        <v>3.82</v>
      </c>
    </row>
    <row r="912" spans="1:6" x14ac:dyDescent="0.3">
      <c r="A912" s="2" t="s">
        <v>1837</v>
      </c>
      <c r="B912" s="2" t="s">
        <v>1838</v>
      </c>
      <c r="C912" s="2" t="s">
        <v>8</v>
      </c>
      <c r="D912" s="3" t="s">
        <v>72</v>
      </c>
      <c r="E912" s="4" t="str">
        <f>VLOOKUP(A912,[1]HML!$A$2:$D$8104,4,0)</f>
        <v>M</v>
      </c>
      <c r="F912" s="5">
        <v>3.8119999999999998</v>
      </c>
    </row>
    <row r="913" spans="1:6" x14ac:dyDescent="0.3">
      <c r="A913" s="2" t="s">
        <v>1839</v>
      </c>
      <c r="B913" s="2" t="s">
        <v>1840</v>
      </c>
      <c r="C913" s="2" t="s">
        <v>8</v>
      </c>
      <c r="D913" s="3" t="s">
        <v>72</v>
      </c>
      <c r="E913" s="4" t="str">
        <f>VLOOKUP(A913,[1]HML!$A$2:$D$8104,4,0)</f>
        <v>L</v>
      </c>
      <c r="F913" s="5">
        <v>3.8</v>
      </c>
    </row>
    <row r="914" spans="1:6" x14ac:dyDescent="0.3">
      <c r="A914" s="2" t="s">
        <v>1841</v>
      </c>
      <c r="B914" s="2" t="s">
        <v>1842</v>
      </c>
      <c r="C914" s="2" t="s">
        <v>130</v>
      </c>
      <c r="D914" s="3" t="s">
        <v>72</v>
      </c>
      <c r="E914" s="4" t="str">
        <f>VLOOKUP(A914,[1]HML!$A$2:$D$8104,4,0)</f>
        <v>H</v>
      </c>
      <c r="F914" s="5">
        <v>3.7890000000000001</v>
      </c>
    </row>
    <row r="915" spans="1:6" x14ac:dyDescent="0.3">
      <c r="A915" s="2" t="s">
        <v>1843</v>
      </c>
      <c r="B915" s="2" t="s">
        <v>1844</v>
      </c>
      <c r="C915" s="2" t="s">
        <v>8</v>
      </c>
      <c r="D915" s="3" t="s">
        <v>72</v>
      </c>
      <c r="E915" s="4" t="str">
        <f>VLOOKUP(A915,[1]HML!$A$2:$D$8104,4,0)</f>
        <v>M</v>
      </c>
      <c r="F915" s="5">
        <v>3.78</v>
      </c>
    </row>
    <row r="916" spans="1:6" x14ac:dyDescent="0.3">
      <c r="A916" s="2" t="s">
        <v>1845</v>
      </c>
      <c r="B916" s="2" t="s">
        <v>1846</v>
      </c>
      <c r="C916" s="2" t="s">
        <v>130</v>
      </c>
      <c r="D916" s="3" t="s">
        <v>72</v>
      </c>
      <c r="E916" s="4" t="str">
        <f>VLOOKUP(A916,[1]HML!$A$2:$D$8104,4,0)</f>
        <v>M</v>
      </c>
      <c r="F916" s="5">
        <v>3.7770000000000001</v>
      </c>
    </row>
    <row r="917" spans="1:6" x14ac:dyDescent="0.3">
      <c r="A917" s="2" t="s">
        <v>1847</v>
      </c>
      <c r="B917" s="2" t="s">
        <v>1848</v>
      </c>
      <c r="C917" s="2" t="s">
        <v>8</v>
      </c>
      <c r="D917" s="3" t="s">
        <v>72</v>
      </c>
      <c r="E917" s="4" t="str">
        <f>VLOOKUP(A917,[1]HML!$A$2:$D$8104,4,0)</f>
        <v>L</v>
      </c>
      <c r="F917" s="5">
        <v>3.698</v>
      </c>
    </row>
    <row r="918" spans="1:6" x14ac:dyDescent="0.3">
      <c r="A918" s="2" t="s">
        <v>1849</v>
      </c>
      <c r="B918" s="2" t="s">
        <v>1850</v>
      </c>
      <c r="C918" s="2" t="s">
        <v>8</v>
      </c>
      <c r="D918" s="3" t="s">
        <v>72</v>
      </c>
      <c r="E918" s="4" t="str">
        <f>VLOOKUP(A918,[1]HML!$A$2:$D$8104,4,0)</f>
        <v>L</v>
      </c>
      <c r="F918" s="5">
        <v>3.68</v>
      </c>
    </row>
    <row r="919" spans="1:6" x14ac:dyDescent="0.3">
      <c r="A919" s="2" t="s">
        <v>1851</v>
      </c>
      <c r="B919" s="2" t="s">
        <v>1852</v>
      </c>
      <c r="C919" s="2" t="s">
        <v>8</v>
      </c>
      <c r="D919" s="3" t="s">
        <v>72</v>
      </c>
      <c r="E919" s="4" t="str">
        <f>VLOOKUP(A919,[1]HML!$A$2:$D$8104,4,0)</f>
        <v>L</v>
      </c>
      <c r="F919" s="5">
        <v>3.677</v>
      </c>
    </row>
    <row r="920" spans="1:6" x14ac:dyDescent="0.3">
      <c r="A920" s="2" t="s">
        <v>1853</v>
      </c>
      <c r="B920" s="2" t="s">
        <v>1854</v>
      </c>
      <c r="C920" s="2" t="s">
        <v>8</v>
      </c>
      <c r="D920" s="3" t="s">
        <v>72</v>
      </c>
      <c r="E920" s="4" t="str">
        <f>VLOOKUP(A920,[1]HML!$A$2:$D$8104,4,0)</f>
        <v>L</v>
      </c>
      <c r="F920" s="5">
        <v>3.6419999999999999</v>
      </c>
    </row>
    <row r="921" spans="1:6" x14ac:dyDescent="0.3">
      <c r="A921" s="2" t="s">
        <v>1855</v>
      </c>
      <c r="B921" s="2" t="s">
        <v>1856</v>
      </c>
      <c r="C921" s="2" t="s">
        <v>8</v>
      </c>
      <c r="D921" s="3" t="s">
        <v>72</v>
      </c>
      <c r="E921" s="4" t="str">
        <f>VLOOKUP(A921,[1]HML!$A$2:$D$8104,4,0)</f>
        <v>M</v>
      </c>
      <c r="F921" s="5">
        <v>3.64</v>
      </c>
    </row>
    <row r="922" spans="1:6" x14ac:dyDescent="0.3">
      <c r="A922" s="2" t="s">
        <v>1857</v>
      </c>
      <c r="B922" s="2" t="s">
        <v>1858</v>
      </c>
      <c r="C922" s="2" t="s">
        <v>8</v>
      </c>
      <c r="D922" s="3" t="s">
        <v>72</v>
      </c>
      <c r="E922" s="4" t="str">
        <f>VLOOKUP(A922,[1]HML!$A$2:$D$8104,4,0)</f>
        <v>L</v>
      </c>
      <c r="F922" s="5">
        <v>3.581</v>
      </c>
    </row>
    <row r="923" spans="1:6" x14ac:dyDescent="0.3">
      <c r="A923" s="2" t="s">
        <v>1859</v>
      </c>
      <c r="B923" s="2" t="s">
        <v>1860</v>
      </c>
      <c r="C923" s="2" t="s">
        <v>8</v>
      </c>
      <c r="D923" s="3" t="s">
        <v>72</v>
      </c>
      <c r="E923" s="4" t="str">
        <f>VLOOKUP(A923,[1]HML!$A$2:$D$8104,4,0)</f>
        <v>L</v>
      </c>
      <c r="F923" s="5">
        <v>3.5169999999999999</v>
      </c>
    </row>
    <row r="924" spans="1:6" x14ac:dyDescent="0.3">
      <c r="A924" s="2" t="s">
        <v>1861</v>
      </c>
      <c r="B924" s="2" t="s">
        <v>1862</v>
      </c>
      <c r="C924" s="2" t="s">
        <v>8</v>
      </c>
      <c r="D924" s="3" t="s">
        <v>72</v>
      </c>
      <c r="E924" s="4" t="str">
        <f>VLOOKUP(A924,[1]HML!$A$2:$D$8104,4,0)</f>
        <v>M</v>
      </c>
      <c r="F924" s="5">
        <v>3.5049999999999999</v>
      </c>
    </row>
    <row r="925" spans="1:6" x14ac:dyDescent="0.3">
      <c r="A925" s="2" t="s">
        <v>1863</v>
      </c>
      <c r="B925" s="2" t="s">
        <v>1864</v>
      </c>
      <c r="C925" s="2" t="s">
        <v>8</v>
      </c>
      <c r="D925" s="3" t="s">
        <v>72</v>
      </c>
      <c r="E925" s="4" t="str">
        <f>VLOOKUP(A925,[1]HML!$A$2:$D$8104,4,0)</f>
        <v>L</v>
      </c>
      <c r="F925" s="5">
        <v>3.5</v>
      </c>
    </row>
    <row r="926" spans="1:6" x14ac:dyDescent="0.3">
      <c r="A926" s="2" t="s">
        <v>1865</v>
      </c>
      <c r="B926" s="2" t="s">
        <v>1866</v>
      </c>
      <c r="C926" s="2" t="s">
        <v>8</v>
      </c>
      <c r="D926" s="3" t="s">
        <v>72</v>
      </c>
      <c r="E926" s="4" t="str">
        <f>VLOOKUP(A926,[1]HML!$A$2:$D$8104,4,0)</f>
        <v>M</v>
      </c>
      <c r="F926" s="5">
        <v>3.4630000000000001</v>
      </c>
    </row>
    <row r="927" spans="1:6" x14ac:dyDescent="0.3">
      <c r="A927" s="2" t="s">
        <v>1867</v>
      </c>
      <c r="B927" s="2" t="s">
        <v>1868</v>
      </c>
      <c r="C927" s="2" t="s">
        <v>8</v>
      </c>
      <c r="D927" s="3" t="s">
        <v>72</v>
      </c>
      <c r="E927" s="4" t="str">
        <f>VLOOKUP(A927,[1]HML!$A$2:$D$8104,4,0)</f>
        <v>L</v>
      </c>
      <c r="F927" s="5">
        <v>3.3849999999999998</v>
      </c>
    </row>
    <row r="928" spans="1:6" x14ac:dyDescent="0.3">
      <c r="A928" s="2" t="s">
        <v>1869</v>
      </c>
      <c r="B928" s="2" t="s">
        <v>1870</v>
      </c>
      <c r="C928" s="2" t="s">
        <v>8</v>
      </c>
      <c r="D928" s="3" t="s">
        <v>72</v>
      </c>
      <c r="E928" s="4" t="str">
        <f>VLOOKUP(A928,[1]HML!$A$2:$D$8104,4,0)</f>
        <v>M</v>
      </c>
      <c r="F928" s="5">
        <v>3.371</v>
      </c>
    </row>
    <row r="929" spans="1:6" x14ac:dyDescent="0.3">
      <c r="A929" s="2" t="s">
        <v>1871</v>
      </c>
      <c r="B929" s="2" t="s">
        <v>1872</v>
      </c>
      <c r="C929" s="2" t="s">
        <v>130</v>
      </c>
      <c r="D929" s="3" t="s">
        <v>72</v>
      </c>
      <c r="E929" s="4" t="str">
        <f>VLOOKUP(A929,[1]HML!$A$2:$D$8104,4,0)</f>
        <v>M</v>
      </c>
      <c r="F929" s="5">
        <v>3.3679999999999999</v>
      </c>
    </row>
    <row r="930" spans="1:6" x14ac:dyDescent="0.3">
      <c r="A930" s="2" t="s">
        <v>1873</v>
      </c>
      <c r="B930" s="2" t="s">
        <v>1874</v>
      </c>
      <c r="C930" s="2" t="s">
        <v>8</v>
      </c>
      <c r="D930" s="3" t="s">
        <v>72</v>
      </c>
      <c r="E930" s="4" t="str">
        <f>VLOOKUP(A930,[1]HML!$A$2:$D$8104,4,0)</f>
        <v>L</v>
      </c>
      <c r="F930" s="5">
        <v>3.3479999999999999</v>
      </c>
    </row>
    <row r="931" spans="1:6" x14ac:dyDescent="0.3">
      <c r="A931" s="2" t="s">
        <v>1875</v>
      </c>
      <c r="B931" s="2" t="s">
        <v>1876</v>
      </c>
      <c r="C931" s="2" t="s">
        <v>8</v>
      </c>
      <c r="D931" s="3" t="s">
        <v>72</v>
      </c>
      <c r="E931" s="4" t="str">
        <f>VLOOKUP(A931,[1]HML!$A$2:$D$8104,4,0)</f>
        <v>L</v>
      </c>
      <c r="F931" s="5">
        <v>3.3370000000000002</v>
      </c>
    </row>
    <row r="932" spans="1:6" x14ac:dyDescent="0.3">
      <c r="A932" s="2" t="s">
        <v>1877</v>
      </c>
      <c r="B932" s="2" t="s">
        <v>1878</v>
      </c>
      <c r="C932" s="2" t="s">
        <v>8</v>
      </c>
      <c r="D932" s="3" t="s">
        <v>72</v>
      </c>
      <c r="E932" s="4" t="str">
        <f>VLOOKUP(A932,[1]HML!$A$2:$D$8104,4,0)</f>
        <v>L</v>
      </c>
      <c r="F932" s="5">
        <v>3.32</v>
      </c>
    </row>
    <row r="933" spans="1:6" x14ac:dyDescent="0.3">
      <c r="A933" s="2" t="s">
        <v>1879</v>
      </c>
      <c r="B933" s="2" t="s">
        <v>1880</v>
      </c>
      <c r="C933" s="2" t="s">
        <v>130</v>
      </c>
      <c r="D933" s="3" t="s">
        <v>72</v>
      </c>
      <c r="E933" s="4" t="str">
        <f>VLOOKUP(A933,[1]HML!$A$2:$D$8104,4,0)</f>
        <v>M</v>
      </c>
      <c r="F933" s="5">
        <v>3.2970000000000002</v>
      </c>
    </row>
    <row r="934" spans="1:6" x14ac:dyDescent="0.3">
      <c r="A934" s="2" t="s">
        <v>1881</v>
      </c>
      <c r="B934" s="2" t="s">
        <v>1882</v>
      </c>
      <c r="C934" s="2" t="s">
        <v>130</v>
      </c>
      <c r="D934" s="3" t="s">
        <v>72</v>
      </c>
      <c r="E934" s="4" t="str">
        <f>VLOOKUP(A934,[1]HML!$A$2:$D$8104,4,0)</f>
        <v>L</v>
      </c>
      <c r="F934" s="5">
        <v>3.2919999999999998</v>
      </c>
    </row>
    <row r="935" spans="1:6" x14ac:dyDescent="0.3">
      <c r="A935" s="2" t="s">
        <v>1883</v>
      </c>
      <c r="B935" s="2" t="s">
        <v>1884</v>
      </c>
      <c r="C935" s="2" t="s">
        <v>20</v>
      </c>
      <c r="D935" s="3" t="s">
        <v>72</v>
      </c>
      <c r="E935" s="4" t="str">
        <f>VLOOKUP(A935,[1]HML!$A$2:$D$8104,4,0)</f>
        <v>L</v>
      </c>
      <c r="F935" s="5">
        <v>3.2879999999999998</v>
      </c>
    </row>
    <row r="936" spans="1:6" x14ac:dyDescent="0.3">
      <c r="A936" s="2" t="s">
        <v>1885</v>
      </c>
      <c r="B936" s="2" t="s">
        <v>1886</v>
      </c>
      <c r="C936" s="2" t="s">
        <v>8</v>
      </c>
      <c r="D936" s="3" t="s">
        <v>72</v>
      </c>
      <c r="E936" s="4" t="str">
        <f>VLOOKUP(A936,[1]HML!$A$2:$D$8104,4,0)</f>
        <v>L</v>
      </c>
      <c r="F936" s="5">
        <v>3.24</v>
      </c>
    </row>
    <row r="937" spans="1:6" x14ac:dyDescent="0.3">
      <c r="A937" s="2" t="s">
        <v>1887</v>
      </c>
      <c r="B937" s="2" t="s">
        <v>1888</v>
      </c>
      <c r="C937" s="2" t="s">
        <v>8</v>
      </c>
      <c r="D937" s="3" t="s">
        <v>72</v>
      </c>
      <c r="E937" s="4" t="str">
        <f>VLOOKUP(A937,[1]HML!$A$2:$D$8104,4,0)</f>
        <v>L</v>
      </c>
      <c r="F937" s="5">
        <v>3.2229999999999999</v>
      </c>
    </row>
    <row r="938" spans="1:6" x14ac:dyDescent="0.3">
      <c r="A938" s="2" t="s">
        <v>1889</v>
      </c>
      <c r="B938" s="2" t="s">
        <v>1890</v>
      </c>
      <c r="C938" s="2" t="s">
        <v>130</v>
      </c>
      <c r="D938" s="3" t="s">
        <v>72</v>
      </c>
      <c r="E938" s="4" t="str">
        <f>VLOOKUP(A938,[1]HML!$A$2:$D$8104,4,0)</f>
        <v>L</v>
      </c>
      <c r="F938" s="5">
        <v>3.2080000000000002</v>
      </c>
    </row>
    <row r="939" spans="1:6" x14ac:dyDescent="0.3">
      <c r="A939" s="2" t="s">
        <v>1891</v>
      </c>
      <c r="B939" s="2" t="s">
        <v>1892</v>
      </c>
      <c r="C939" s="2" t="s">
        <v>8</v>
      </c>
      <c r="D939" s="3" t="s">
        <v>72</v>
      </c>
      <c r="E939" s="4" t="str">
        <f>VLOOKUP(A939,[1]HML!$A$2:$D$8104,4,0)</f>
        <v>L</v>
      </c>
      <c r="F939" s="5">
        <v>3.202</v>
      </c>
    </row>
    <row r="940" spans="1:6" x14ac:dyDescent="0.3">
      <c r="A940" s="2" t="s">
        <v>1893</v>
      </c>
      <c r="B940" s="2" t="s">
        <v>1894</v>
      </c>
      <c r="C940" s="2" t="s">
        <v>8</v>
      </c>
      <c r="D940" s="3" t="s">
        <v>72</v>
      </c>
      <c r="E940" s="4" t="str">
        <f>VLOOKUP(A940,[1]HML!$A$2:$D$8104,4,0)</f>
        <v>L</v>
      </c>
      <c r="F940" s="5">
        <v>3.202</v>
      </c>
    </row>
    <row r="941" spans="1:6" x14ac:dyDescent="0.3">
      <c r="A941" s="2" t="s">
        <v>1895</v>
      </c>
      <c r="B941" s="2" t="s">
        <v>1896</v>
      </c>
      <c r="C941" s="2" t="s">
        <v>8</v>
      </c>
      <c r="D941" s="3" t="s">
        <v>72</v>
      </c>
      <c r="E941" s="4" t="str">
        <f>VLOOKUP(A941,[1]HML!$A$2:$D$8104,4,0)</f>
        <v>M</v>
      </c>
      <c r="F941" s="5">
        <v>3.1480000000000001</v>
      </c>
    </row>
    <row r="942" spans="1:6" x14ac:dyDescent="0.3">
      <c r="A942" s="2" t="s">
        <v>1897</v>
      </c>
      <c r="B942" s="2" t="s">
        <v>1898</v>
      </c>
      <c r="C942" s="2" t="s">
        <v>8</v>
      </c>
      <c r="D942" s="3" t="s">
        <v>72</v>
      </c>
      <c r="E942" s="4" t="str">
        <f>VLOOKUP(A942,[1]HML!$A$2:$D$8104,4,0)</f>
        <v>H</v>
      </c>
      <c r="F942" s="5">
        <v>3.1419999999999999</v>
      </c>
    </row>
    <row r="943" spans="1:6" x14ac:dyDescent="0.3">
      <c r="A943" s="2" t="s">
        <v>1899</v>
      </c>
      <c r="B943" s="2" t="s">
        <v>1900</v>
      </c>
      <c r="C943" s="2" t="s">
        <v>20</v>
      </c>
      <c r="D943" s="3" t="s">
        <v>72</v>
      </c>
      <c r="E943" s="4" t="str">
        <f>VLOOKUP(A943,[1]HML!$A$2:$D$8104,4,0)</f>
        <v>H</v>
      </c>
      <c r="F943" s="5">
        <v>3.1240000000000001</v>
      </c>
    </row>
    <row r="944" spans="1:6" x14ac:dyDescent="0.3">
      <c r="A944" s="2" t="s">
        <v>1901</v>
      </c>
      <c r="B944" s="2" t="s">
        <v>1902</v>
      </c>
      <c r="C944" s="2" t="s">
        <v>8</v>
      </c>
      <c r="D944" s="3" t="s">
        <v>72</v>
      </c>
      <c r="E944" s="4" t="str">
        <f>VLOOKUP(A944,[1]HML!$A$2:$D$8104,4,0)</f>
        <v>M</v>
      </c>
      <c r="F944" s="5">
        <v>3.1150000000000002</v>
      </c>
    </row>
    <row r="945" spans="1:6" x14ac:dyDescent="0.3">
      <c r="A945" s="2" t="s">
        <v>1903</v>
      </c>
      <c r="B945" s="2" t="s">
        <v>1904</v>
      </c>
      <c r="C945" s="2" t="s">
        <v>8</v>
      </c>
      <c r="D945" s="3" t="s">
        <v>72</v>
      </c>
      <c r="E945" s="4" t="str">
        <f>VLOOKUP(A945,[1]HML!$A$2:$D$8104,4,0)</f>
        <v>L</v>
      </c>
      <c r="F945" s="5">
        <v>3.1080000000000001</v>
      </c>
    </row>
    <row r="946" spans="1:6" x14ac:dyDescent="0.3">
      <c r="A946" s="2" t="s">
        <v>1905</v>
      </c>
      <c r="B946" s="2" t="s">
        <v>1906</v>
      </c>
      <c r="C946" s="2" t="s">
        <v>8</v>
      </c>
      <c r="D946" s="3" t="s">
        <v>72</v>
      </c>
      <c r="E946" s="4" t="str">
        <f>VLOOKUP(A946,[1]HML!$A$2:$D$8104,4,0)</f>
        <v>L</v>
      </c>
      <c r="F946" s="5">
        <v>3.0859999999999999</v>
      </c>
    </row>
    <row r="947" spans="1:6" x14ac:dyDescent="0.3">
      <c r="A947" s="2" t="s">
        <v>1907</v>
      </c>
      <c r="B947" s="2" t="s">
        <v>1908</v>
      </c>
      <c r="C947" s="2" t="s">
        <v>130</v>
      </c>
      <c r="D947" s="3" t="s">
        <v>72</v>
      </c>
      <c r="E947" s="4" t="str">
        <f>VLOOKUP(A947,[1]HML!$A$2:$D$8104,4,0)</f>
        <v>L</v>
      </c>
      <c r="F947" s="5">
        <v>2.9980000000000002</v>
      </c>
    </row>
    <row r="948" spans="1:6" x14ac:dyDescent="0.3">
      <c r="A948" s="2" t="s">
        <v>1909</v>
      </c>
      <c r="B948" s="2" t="s">
        <v>1910</v>
      </c>
      <c r="C948" s="2" t="s">
        <v>8</v>
      </c>
      <c r="D948" s="3" t="s">
        <v>72</v>
      </c>
      <c r="E948" s="4" t="str">
        <f>VLOOKUP(A948,[1]HML!$A$2:$D$8104,4,0)</f>
        <v>L</v>
      </c>
      <c r="F948" s="5">
        <v>2.9780000000000002</v>
      </c>
    </row>
    <row r="949" spans="1:6" x14ac:dyDescent="0.3">
      <c r="A949" s="2" t="s">
        <v>1911</v>
      </c>
      <c r="B949" s="2" t="s">
        <v>1912</v>
      </c>
      <c r="C949" s="2" t="s">
        <v>8</v>
      </c>
      <c r="D949" s="3" t="s">
        <v>72</v>
      </c>
      <c r="E949" s="4" t="str">
        <f>VLOOKUP(A949,[1]HML!$A$2:$D$8104,4,0)</f>
        <v>M</v>
      </c>
      <c r="F949" s="5">
        <v>2.9660000000000002</v>
      </c>
    </row>
    <row r="950" spans="1:6" x14ac:dyDescent="0.3">
      <c r="A950" s="2" t="s">
        <v>1913</v>
      </c>
      <c r="B950" s="2" t="s">
        <v>1914</v>
      </c>
      <c r="C950" s="2" t="s">
        <v>8</v>
      </c>
      <c r="D950" s="3" t="s">
        <v>72</v>
      </c>
      <c r="E950" s="4" t="str">
        <f>VLOOKUP(A950,[1]HML!$A$2:$D$8104,4,0)</f>
        <v>H</v>
      </c>
      <c r="F950" s="5">
        <v>2.9489999999999998</v>
      </c>
    </row>
    <row r="951" spans="1:6" x14ac:dyDescent="0.3">
      <c r="A951" s="2" t="s">
        <v>1915</v>
      </c>
      <c r="B951" s="2" t="s">
        <v>1916</v>
      </c>
      <c r="C951" s="2" t="s">
        <v>8</v>
      </c>
      <c r="D951" s="3" t="s">
        <v>72</v>
      </c>
      <c r="E951" s="4" t="str">
        <f>VLOOKUP(A951,[1]HML!$A$2:$D$8104,4,0)</f>
        <v>H</v>
      </c>
      <c r="F951" s="5">
        <v>2.927</v>
      </c>
    </row>
    <row r="952" spans="1:6" x14ac:dyDescent="0.3">
      <c r="A952" s="2" t="s">
        <v>1917</v>
      </c>
      <c r="B952" s="2" t="s">
        <v>1918</v>
      </c>
      <c r="C952" s="2" t="s">
        <v>8</v>
      </c>
      <c r="D952" s="3" t="s">
        <v>72</v>
      </c>
      <c r="E952" s="4" t="str">
        <f>VLOOKUP(A952,[1]HML!$A$2:$D$8104,4,0)</f>
        <v>M</v>
      </c>
      <c r="F952" s="5">
        <v>2.9049999999999998</v>
      </c>
    </row>
    <row r="953" spans="1:6" x14ac:dyDescent="0.3">
      <c r="A953" s="2" t="s">
        <v>1919</v>
      </c>
      <c r="B953" s="2" t="s">
        <v>1920</v>
      </c>
      <c r="C953" s="2" t="s">
        <v>8</v>
      </c>
      <c r="D953" s="3" t="s">
        <v>72</v>
      </c>
      <c r="E953" s="4" t="str">
        <f>VLOOKUP(A953,[1]HML!$A$2:$D$8104,4,0)</f>
        <v>L</v>
      </c>
      <c r="F953" s="5">
        <v>2.8610000000000002</v>
      </c>
    </row>
    <row r="954" spans="1:6" x14ac:dyDescent="0.3">
      <c r="A954" s="2" t="s">
        <v>1921</v>
      </c>
      <c r="B954" s="2" t="s">
        <v>1922</v>
      </c>
      <c r="C954" s="2" t="s">
        <v>8</v>
      </c>
      <c r="D954" s="3" t="s">
        <v>72</v>
      </c>
      <c r="E954" s="4" t="str">
        <f>VLOOKUP(A954,[1]HML!$A$2:$D$8104,4,0)</f>
        <v>L</v>
      </c>
      <c r="F954" s="5">
        <v>2.8460000000000001</v>
      </c>
    </row>
    <row r="955" spans="1:6" x14ac:dyDescent="0.3">
      <c r="A955" s="2" t="s">
        <v>1923</v>
      </c>
      <c r="B955" s="2" t="s">
        <v>1924</v>
      </c>
      <c r="C955" s="2" t="s">
        <v>8</v>
      </c>
      <c r="D955" s="3" t="s">
        <v>72</v>
      </c>
      <c r="E955" s="4" t="str">
        <f>VLOOKUP(A955,[1]HML!$A$2:$D$8104,4,0)</f>
        <v>L</v>
      </c>
      <c r="F955" s="5">
        <v>2.823</v>
      </c>
    </row>
    <row r="956" spans="1:6" x14ac:dyDescent="0.3">
      <c r="A956" s="2" t="s">
        <v>1925</v>
      </c>
      <c r="B956" s="2" t="s">
        <v>1926</v>
      </c>
      <c r="C956" s="2" t="s">
        <v>8</v>
      </c>
      <c r="D956" s="3" t="s">
        <v>72</v>
      </c>
      <c r="E956" s="4" t="str">
        <f>VLOOKUP(A956,[1]HML!$A$2:$D$8104,4,0)</f>
        <v>L</v>
      </c>
      <c r="F956" s="5">
        <v>2.7919999999999998</v>
      </c>
    </row>
    <row r="957" spans="1:6" x14ac:dyDescent="0.3">
      <c r="A957" s="2" t="s">
        <v>1927</v>
      </c>
      <c r="B957" s="2" t="s">
        <v>1928</v>
      </c>
      <c r="C957" s="2" t="s">
        <v>8</v>
      </c>
      <c r="D957" s="3" t="s">
        <v>72</v>
      </c>
      <c r="E957" s="4" t="str">
        <f>VLOOKUP(A957,[1]HML!$A$2:$D$8104,4,0)</f>
        <v>H</v>
      </c>
      <c r="F957" s="5">
        <v>2.7839999999999998</v>
      </c>
    </row>
    <row r="958" spans="1:6" x14ac:dyDescent="0.3">
      <c r="A958" s="2" t="s">
        <v>1929</v>
      </c>
      <c r="B958" s="2" t="s">
        <v>1930</v>
      </c>
      <c r="C958" s="2" t="s">
        <v>8</v>
      </c>
      <c r="D958" s="3" t="s">
        <v>72</v>
      </c>
      <c r="E958" s="4" t="str">
        <f>VLOOKUP(A958,[1]HML!$A$2:$D$8104,4,0)</f>
        <v>M</v>
      </c>
      <c r="F958" s="5">
        <v>2.75</v>
      </c>
    </row>
    <row r="959" spans="1:6" x14ac:dyDescent="0.3">
      <c r="A959" s="2" t="s">
        <v>1931</v>
      </c>
      <c r="B959" s="2" t="s">
        <v>1932</v>
      </c>
      <c r="C959" s="2" t="s">
        <v>8</v>
      </c>
      <c r="D959" s="3" t="s">
        <v>72</v>
      </c>
      <c r="E959" s="4" t="str">
        <f>VLOOKUP(A959,[1]HML!$A$2:$D$8104,4,0)</f>
        <v>M</v>
      </c>
      <c r="F959" s="5">
        <v>2.7410000000000001</v>
      </c>
    </row>
    <row r="960" spans="1:6" x14ac:dyDescent="0.3">
      <c r="A960" s="2" t="s">
        <v>1933</v>
      </c>
      <c r="B960" s="2" t="s">
        <v>1934</v>
      </c>
      <c r="C960" s="2" t="s">
        <v>8</v>
      </c>
      <c r="D960" s="3" t="s">
        <v>72</v>
      </c>
      <c r="E960" s="4" t="str">
        <f>VLOOKUP(A960,[1]HML!$A$2:$D$8104,4,0)</f>
        <v>L</v>
      </c>
      <c r="F960" s="5">
        <v>2.74</v>
      </c>
    </row>
    <row r="961" spans="1:6" x14ac:dyDescent="0.3">
      <c r="A961" s="2" t="s">
        <v>1935</v>
      </c>
      <c r="B961" s="2" t="s">
        <v>1936</v>
      </c>
      <c r="C961" s="2" t="s">
        <v>8</v>
      </c>
      <c r="D961" s="3" t="s">
        <v>72</v>
      </c>
      <c r="E961" s="4" t="str">
        <f>VLOOKUP(A961,[1]HML!$A$2:$D$8104,4,0)</f>
        <v>L</v>
      </c>
      <c r="F961" s="5">
        <v>2.6520000000000001</v>
      </c>
    </row>
    <row r="962" spans="1:6" x14ac:dyDescent="0.3">
      <c r="A962" s="2" t="s">
        <v>1937</v>
      </c>
      <c r="B962" s="2" t="s">
        <v>1938</v>
      </c>
      <c r="C962" s="2" t="s">
        <v>8</v>
      </c>
      <c r="D962" s="3" t="s">
        <v>72</v>
      </c>
      <c r="E962" s="4" t="str">
        <f>VLOOKUP(A962,[1]HML!$A$2:$D$8104,4,0)</f>
        <v>L</v>
      </c>
      <c r="F962" s="5">
        <v>2.6349999999999998</v>
      </c>
    </row>
    <row r="963" spans="1:6" x14ac:dyDescent="0.3">
      <c r="A963" s="2" t="s">
        <v>1939</v>
      </c>
      <c r="B963" s="2" t="s">
        <v>1940</v>
      </c>
      <c r="C963" s="2" t="s">
        <v>130</v>
      </c>
      <c r="D963" s="3" t="s">
        <v>72</v>
      </c>
      <c r="E963" s="4" t="str">
        <f>VLOOKUP(A963,[1]HML!$A$2:$D$8104,4,0)</f>
        <v>L</v>
      </c>
      <c r="F963" s="5">
        <v>2.6320000000000001</v>
      </c>
    </row>
    <row r="964" spans="1:6" x14ac:dyDescent="0.3">
      <c r="A964" s="2" t="s">
        <v>1941</v>
      </c>
      <c r="B964" s="2" t="s">
        <v>1942</v>
      </c>
      <c r="C964" s="2" t="s">
        <v>8</v>
      </c>
      <c r="D964" s="3" t="s">
        <v>72</v>
      </c>
      <c r="E964" s="4" t="str">
        <f>VLOOKUP(A964,[1]HML!$A$2:$D$8104,4,0)</f>
        <v>H</v>
      </c>
      <c r="F964" s="5">
        <v>2.62</v>
      </c>
    </row>
    <row r="965" spans="1:6" x14ac:dyDescent="0.3">
      <c r="A965" s="2" t="s">
        <v>1943</v>
      </c>
      <c r="B965" s="2" t="s">
        <v>1944</v>
      </c>
      <c r="C965" s="2" t="s">
        <v>8</v>
      </c>
      <c r="D965" s="3" t="s">
        <v>72</v>
      </c>
      <c r="E965" s="4" t="str">
        <f>VLOOKUP(A965,[1]HML!$A$2:$D$8104,4,0)</f>
        <v>M</v>
      </c>
      <c r="F965" s="5">
        <v>2.5579999999999998</v>
      </c>
    </row>
    <row r="966" spans="1:6" x14ac:dyDescent="0.3">
      <c r="A966" s="2" t="s">
        <v>1945</v>
      </c>
      <c r="B966" s="2" t="s">
        <v>1946</v>
      </c>
      <c r="C966" s="2" t="s">
        <v>8</v>
      </c>
      <c r="D966" s="3" t="s">
        <v>72</v>
      </c>
      <c r="E966" s="4" t="str">
        <f>VLOOKUP(A966,[1]HML!$A$2:$D$8104,4,0)</f>
        <v>L</v>
      </c>
      <c r="F966" s="5">
        <v>2.5449999999999999</v>
      </c>
    </row>
    <row r="967" spans="1:6" x14ac:dyDescent="0.3">
      <c r="A967" s="2" t="s">
        <v>1947</v>
      </c>
      <c r="B967" s="2" t="s">
        <v>1948</v>
      </c>
      <c r="C967" s="2" t="s">
        <v>8</v>
      </c>
      <c r="D967" s="3" t="s">
        <v>72</v>
      </c>
      <c r="E967" s="4" t="str">
        <f>VLOOKUP(A967,[1]HML!$A$2:$D$8104,4,0)</f>
        <v>L</v>
      </c>
      <c r="F967" s="5">
        <v>2.528</v>
      </c>
    </row>
    <row r="968" spans="1:6" x14ac:dyDescent="0.3">
      <c r="A968" s="2" t="s">
        <v>1949</v>
      </c>
      <c r="B968" s="2" t="s">
        <v>1950</v>
      </c>
      <c r="C968" s="2" t="s">
        <v>8</v>
      </c>
      <c r="D968" s="3" t="s">
        <v>72</v>
      </c>
      <c r="E968" s="4" t="str">
        <f>VLOOKUP(A968,[1]HML!$A$2:$D$8104,4,0)</f>
        <v>L</v>
      </c>
      <c r="F968" s="5">
        <v>2.5249999999999999</v>
      </c>
    </row>
    <row r="969" spans="1:6" x14ac:dyDescent="0.3">
      <c r="A969" s="2" t="s">
        <v>1951</v>
      </c>
      <c r="B969" s="2" t="s">
        <v>1952</v>
      </c>
      <c r="C969" s="2" t="s">
        <v>8</v>
      </c>
      <c r="D969" s="3" t="s">
        <v>72</v>
      </c>
      <c r="E969" s="4" t="str">
        <f>VLOOKUP(A969,[1]HML!$A$2:$D$8104,4,0)</f>
        <v>L</v>
      </c>
      <c r="F969" s="5">
        <v>2.508</v>
      </c>
    </row>
    <row r="970" spans="1:6" x14ac:dyDescent="0.3">
      <c r="A970" s="2" t="s">
        <v>1953</v>
      </c>
      <c r="B970" s="2" t="s">
        <v>1954</v>
      </c>
      <c r="C970" s="2" t="s">
        <v>130</v>
      </c>
      <c r="D970" s="3" t="s">
        <v>72</v>
      </c>
      <c r="E970" s="4" t="str">
        <f>VLOOKUP(A970,[1]HML!$A$2:$D$8104,4,0)</f>
        <v>L</v>
      </c>
      <c r="F970" s="5">
        <v>2.4769999999999999</v>
      </c>
    </row>
    <row r="971" spans="1:6" x14ac:dyDescent="0.3">
      <c r="A971" s="2" t="s">
        <v>1955</v>
      </c>
      <c r="B971" s="2" t="s">
        <v>1956</v>
      </c>
      <c r="C971" s="2" t="s">
        <v>8</v>
      </c>
      <c r="D971" s="3" t="s">
        <v>72</v>
      </c>
      <c r="E971" s="4" t="str">
        <f>VLOOKUP(A971,[1]HML!$A$2:$D$8104,4,0)</f>
        <v>L</v>
      </c>
      <c r="F971" s="5">
        <v>2.472</v>
      </c>
    </row>
    <row r="972" spans="1:6" x14ac:dyDescent="0.3">
      <c r="A972" s="2" t="s">
        <v>1957</v>
      </c>
      <c r="B972" s="2" t="s">
        <v>1958</v>
      </c>
      <c r="C972" s="2" t="s">
        <v>130</v>
      </c>
      <c r="D972" s="3" t="s">
        <v>72</v>
      </c>
      <c r="E972" s="4" t="str">
        <f>VLOOKUP(A972,[1]HML!$A$2:$D$8104,4,0)</f>
        <v>L</v>
      </c>
      <c r="F972" s="5">
        <v>2.4049999999999998</v>
      </c>
    </row>
    <row r="973" spans="1:6" x14ac:dyDescent="0.3">
      <c r="A973" s="2" t="s">
        <v>1959</v>
      </c>
      <c r="B973" s="2" t="s">
        <v>1960</v>
      </c>
      <c r="C973" s="2" t="s">
        <v>8</v>
      </c>
      <c r="D973" s="3" t="s">
        <v>72</v>
      </c>
      <c r="E973" s="4" t="str">
        <f>VLOOKUP(A973,[1]HML!$A$2:$D$8104,4,0)</f>
        <v>L</v>
      </c>
      <c r="F973" s="5">
        <v>2.3839999999999999</v>
      </c>
    </row>
    <row r="974" spans="1:6" x14ac:dyDescent="0.3">
      <c r="A974" s="2" t="s">
        <v>1961</v>
      </c>
      <c r="B974" s="2" t="s">
        <v>1962</v>
      </c>
      <c r="C974" s="2" t="s">
        <v>8</v>
      </c>
      <c r="D974" s="3" t="s">
        <v>72</v>
      </c>
      <c r="E974" s="4" t="str">
        <f>VLOOKUP(A974,[1]HML!$A$2:$D$8104,4,0)</f>
        <v>H</v>
      </c>
      <c r="F974" s="5">
        <v>2.3740000000000001</v>
      </c>
    </row>
    <row r="975" spans="1:6" x14ac:dyDescent="0.3">
      <c r="A975" s="2" t="s">
        <v>1963</v>
      </c>
      <c r="B975" s="2" t="s">
        <v>1964</v>
      </c>
      <c r="C975" s="2" t="s">
        <v>8</v>
      </c>
      <c r="D975" s="3" t="s">
        <v>72</v>
      </c>
      <c r="E975" s="4" t="str">
        <f>VLOOKUP(A975,[1]HML!$A$2:$D$8104,4,0)</f>
        <v>L</v>
      </c>
      <c r="F975" s="5">
        <v>2.3359999999999999</v>
      </c>
    </row>
    <row r="976" spans="1:6" x14ac:dyDescent="0.3">
      <c r="A976" s="2" t="s">
        <v>1965</v>
      </c>
      <c r="B976" s="2" t="s">
        <v>1966</v>
      </c>
      <c r="C976" s="2" t="s">
        <v>8</v>
      </c>
      <c r="D976" s="3" t="s">
        <v>72</v>
      </c>
      <c r="E976" s="4" t="str">
        <f>VLOOKUP(A976,[1]HML!$A$2:$D$8104,4,0)</f>
        <v>L</v>
      </c>
      <c r="F976" s="5">
        <v>2.3079999999999998</v>
      </c>
    </row>
    <row r="977" spans="1:6" x14ac:dyDescent="0.3">
      <c r="A977" s="2" t="s">
        <v>1967</v>
      </c>
      <c r="B977" s="2" t="s">
        <v>1968</v>
      </c>
      <c r="C977" s="2" t="s">
        <v>8</v>
      </c>
      <c r="D977" s="3" t="s">
        <v>72</v>
      </c>
      <c r="E977" s="4" t="str">
        <f>VLOOKUP(A977,[1]HML!$A$2:$D$8104,4,0)</f>
        <v>L</v>
      </c>
      <c r="F977" s="5">
        <v>2.274</v>
      </c>
    </row>
    <row r="978" spans="1:6" x14ac:dyDescent="0.3">
      <c r="A978" s="2" t="s">
        <v>1969</v>
      </c>
      <c r="B978" s="2" t="s">
        <v>1970</v>
      </c>
      <c r="C978" s="2" t="s">
        <v>8</v>
      </c>
      <c r="D978" s="3" t="s">
        <v>72</v>
      </c>
      <c r="E978" s="4" t="str">
        <f>VLOOKUP(A978,[1]HML!$A$2:$D$8104,4,0)</f>
        <v>L</v>
      </c>
      <c r="F978" s="5">
        <v>2.25</v>
      </c>
    </row>
    <row r="979" spans="1:6" x14ac:dyDescent="0.3">
      <c r="A979" s="2" t="s">
        <v>1971</v>
      </c>
      <c r="B979" s="2" t="s">
        <v>1972</v>
      </c>
      <c r="C979" s="2" t="s">
        <v>8</v>
      </c>
      <c r="D979" s="3" t="s">
        <v>72</v>
      </c>
      <c r="E979" s="4" t="str">
        <f>VLOOKUP(A979,[1]HML!$A$2:$D$8104,4,0)</f>
        <v>M</v>
      </c>
      <c r="F979" s="5">
        <v>2.21</v>
      </c>
    </row>
    <row r="980" spans="1:6" x14ac:dyDescent="0.3">
      <c r="A980" s="2" t="s">
        <v>1973</v>
      </c>
      <c r="B980" s="2" t="s">
        <v>1974</v>
      </c>
      <c r="C980" s="2" t="s">
        <v>8</v>
      </c>
      <c r="D980" s="3" t="s">
        <v>72</v>
      </c>
      <c r="E980" s="4" t="str">
        <f>VLOOKUP(A980,[1]HML!$A$2:$D$8104,4,0)</f>
        <v>H</v>
      </c>
      <c r="F980" s="5">
        <v>2.133</v>
      </c>
    </row>
    <row r="981" spans="1:6" x14ac:dyDescent="0.3">
      <c r="A981" s="2" t="s">
        <v>1975</v>
      </c>
      <c r="B981" s="2" t="s">
        <v>1976</v>
      </c>
      <c r="C981" s="2" t="s">
        <v>8</v>
      </c>
      <c r="D981" s="3" t="s">
        <v>72</v>
      </c>
      <c r="E981" s="4" t="str">
        <f>VLOOKUP(A981,[1]HML!$A$2:$D$8104,4,0)</f>
        <v>H</v>
      </c>
      <c r="F981" s="5">
        <v>2.129</v>
      </c>
    </row>
    <row r="982" spans="1:6" x14ac:dyDescent="0.3">
      <c r="A982" s="2" t="s">
        <v>1977</v>
      </c>
      <c r="B982" s="2" t="s">
        <v>1978</v>
      </c>
      <c r="C982" s="2" t="s">
        <v>8</v>
      </c>
      <c r="D982" s="3" t="s">
        <v>72</v>
      </c>
      <c r="E982" s="4" t="str">
        <f>VLOOKUP(A982,[1]HML!$A$2:$D$8104,4,0)</f>
        <v>L</v>
      </c>
      <c r="F982" s="5">
        <v>2.1230000000000002</v>
      </c>
    </row>
    <row r="983" spans="1:6" x14ac:dyDescent="0.3">
      <c r="A983" s="2" t="s">
        <v>1979</v>
      </c>
      <c r="B983" s="2" t="s">
        <v>1980</v>
      </c>
      <c r="C983" s="2" t="s">
        <v>8</v>
      </c>
      <c r="D983" s="3" t="s">
        <v>72</v>
      </c>
      <c r="E983" s="4" t="str">
        <f>VLOOKUP(A983,[1]HML!$A$2:$D$8104,4,0)</f>
        <v>L</v>
      </c>
      <c r="F983" s="5">
        <v>2.081</v>
      </c>
    </row>
    <row r="984" spans="1:6" x14ac:dyDescent="0.3">
      <c r="A984" s="2" t="s">
        <v>1981</v>
      </c>
      <c r="B984" s="2" t="s">
        <v>1982</v>
      </c>
      <c r="C984" s="2" t="s">
        <v>8</v>
      </c>
      <c r="D984" s="3" t="s">
        <v>72</v>
      </c>
      <c r="E984" s="4" t="str">
        <f>VLOOKUP(A984,[1]HML!$A$2:$D$8104,4,0)</f>
        <v>L</v>
      </c>
      <c r="F984" s="5">
        <v>2.077</v>
      </c>
    </row>
    <row r="985" spans="1:6" x14ac:dyDescent="0.3">
      <c r="A985" s="2" t="s">
        <v>1983</v>
      </c>
      <c r="B985" s="2" t="s">
        <v>1984</v>
      </c>
      <c r="C985" s="2" t="s">
        <v>8</v>
      </c>
      <c r="D985" s="3" t="s">
        <v>72</v>
      </c>
      <c r="E985" s="4" t="str">
        <f>VLOOKUP(A985,[1]HML!$A$2:$D$8104,4,0)</f>
        <v>L</v>
      </c>
      <c r="F985" s="5">
        <v>2.0369999999999999</v>
      </c>
    </row>
    <row r="986" spans="1:6" x14ac:dyDescent="0.3">
      <c r="A986" s="2" t="s">
        <v>1985</v>
      </c>
      <c r="B986" s="2" t="s">
        <v>1986</v>
      </c>
      <c r="C986" s="2" t="s">
        <v>8</v>
      </c>
      <c r="D986" s="3" t="s">
        <v>72</v>
      </c>
      <c r="E986" s="4" t="str">
        <f>VLOOKUP(A986,[1]HML!$A$2:$D$8104,4,0)</f>
        <v>H</v>
      </c>
      <c r="F986" s="5">
        <v>2.0219999999999998</v>
      </c>
    </row>
    <row r="987" spans="1:6" x14ac:dyDescent="0.3">
      <c r="A987" s="2" t="s">
        <v>1987</v>
      </c>
      <c r="B987" s="2" t="s">
        <v>1988</v>
      </c>
      <c r="C987" s="2" t="s">
        <v>8</v>
      </c>
      <c r="D987" s="3" t="s">
        <v>72</v>
      </c>
      <c r="E987" s="4" t="str">
        <f>VLOOKUP(A987,[1]HML!$A$2:$D$8104,4,0)</f>
        <v>L</v>
      </c>
      <c r="F987" s="5">
        <v>2.0019999999999998</v>
      </c>
    </row>
    <row r="988" spans="1:6" x14ac:dyDescent="0.3">
      <c r="A988" s="2" t="s">
        <v>1989</v>
      </c>
      <c r="B988" s="2" t="s">
        <v>1990</v>
      </c>
      <c r="C988" s="2" t="s">
        <v>976</v>
      </c>
      <c r="D988" s="3" t="s">
        <v>72</v>
      </c>
      <c r="E988" s="4" t="str">
        <f>VLOOKUP(A988,[1]HML!$A$2:$D$8104,4,0)</f>
        <v>H</v>
      </c>
      <c r="F988" s="5">
        <v>2</v>
      </c>
    </row>
    <row r="989" spans="1:6" x14ac:dyDescent="0.3">
      <c r="A989" s="2" t="s">
        <v>1991</v>
      </c>
      <c r="B989" s="2" t="s">
        <v>1992</v>
      </c>
      <c r="C989" s="2" t="s">
        <v>8</v>
      </c>
      <c r="D989" s="3" t="s">
        <v>72</v>
      </c>
      <c r="E989" s="4" t="str">
        <f>VLOOKUP(A989,[1]HML!$A$2:$D$8104,4,0)</f>
        <v>M</v>
      </c>
      <c r="F989" s="5">
        <v>1.978</v>
      </c>
    </row>
    <row r="990" spans="1:6" x14ac:dyDescent="0.3">
      <c r="A990" s="2" t="s">
        <v>1993</v>
      </c>
      <c r="B990" s="2" t="s">
        <v>1994</v>
      </c>
      <c r="C990" s="2" t="s">
        <v>8</v>
      </c>
      <c r="D990" s="3" t="s">
        <v>72</v>
      </c>
      <c r="E990" s="4" t="str">
        <f>VLOOKUP(A990,[1]HML!$A$2:$D$8104,4,0)</f>
        <v>M</v>
      </c>
      <c r="F990" s="5">
        <v>1.9690000000000001</v>
      </c>
    </row>
    <row r="991" spans="1:6" x14ac:dyDescent="0.3">
      <c r="A991" s="2" t="s">
        <v>1995</v>
      </c>
      <c r="B991" s="2" t="s">
        <v>1996</v>
      </c>
      <c r="C991" s="2" t="s">
        <v>8</v>
      </c>
      <c r="D991" s="3" t="s">
        <v>72</v>
      </c>
      <c r="E991" s="4" t="str">
        <f>VLOOKUP(A991,[1]HML!$A$2:$D$8104,4,0)</f>
        <v>L</v>
      </c>
      <c r="F991" s="5">
        <v>1.9390000000000001</v>
      </c>
    </row>
    <row r="992" spans="1:6" x14ac:dyDescent="0.3">
      <c r="A992" s="2" t="s">
        <v>1997</v>
      </c>
      <c r="B992" s="2" t="s">
        <v>1998</v>
      </c>
      <c r="C992" s="2" t="s">
        <v>8</v>
      </c>
      <c r="D992" s="3" t="s">
        <v>72</v>
      </c>
      <c r="E992" s="4" t="str">
        <f>VLOOKUP(A992,[1]HML!$A$2:$D$8104,4,0)</f>
        <v>M</v>
      </c>
      <c r="F992" s="5">
        <v>1.9370000000000001</v>
      </c>
    </row>
    <row r="993" spans="1:6" x14ac:dyDescent="0.3">
      <c r="A993" s="2" t="s">
        <v>1999</v>
      </c>
      <c r="B993" s="2" t="s">
        <v>2000</v>
      </c>
      <c r="C993" s="2" t="s">
        <v>8</v>
      </c>
      <c r="D993" s="3" t="s">
        <v>72</v>
      </c>
      <c r="E993" s="4" t="str">
        <f>VLOOKUP(A993,[1]HML!$A$2:$D$8104,4,0)</f>
        <v>L</v>
      </c>
      <c r="F993" s="5">
        <v>1.925</v>
      </c>
    </row>
    <row r="994" spans="1:6" x14ac:dyDescent="0.3">
      <c r="A994" s="2" t="s">
        <v>2001</v>
      </c>
      <c r="B994" s="2" t="s">
        <v>2002</v>
      </c>
      <c r="C994" s="2" t="s">
        <v>8</v>
      </c>
      <c r="D994" s="3" t="s">
        <v>72</v>
      </c>
      <c r="E994" s="4" t="str">
        <f>VLOOKUP(A994,[1]HML!$A$2:$D$8104,4,0)</f>
        <v>M</v>
      </c>
      <c r="F994" s="5">
        <v>1.8779999999999999</v>
      </c>
    </row>
    <row r="995" spans="1:6" x14ac:dyDescent="0.3">
      <c r="A995" s="2" t="s">
        <v>2003</v>
      </c>
      <c r="B995" s="2" t="s">
        <v>2004</v>
      </c>
      <c r="C995" s="2" t="s">
        <v>8</v>
      </c>
      <c r="D995" s="3" t="s">
        <v>72</v>
      </c>
      <c r="E995" s="4" t="str">
        <f>VLOOKUP(A995,[1]HML!$A$2:$D$8104,4,0)</f>
        <v>L</v>
      </c>
      <c r="F995" s="5">
        <v>1.867</v>
      </c>
    </row>
    <row r="996" spans="1:6" x14ac:dyDescent="0.3">
      <c r="A996" s="2" t="s">
        <v>2005</v>
      </c>
      <c r="B996" s="2" t="s">
        <v>2006</v>
      </c>
      <c r="C996" s="2" t="s">
        <v>8</v>
      </c>
      <c r="D996" s="3" t="s">
        <v>72</v>
      </c>
      <c r="E996" s="4" t="str">
        <f>VLOOKUP(A996,[1]HML!$A$2:$D$8104,4,0)</f>
        <v>M</v>
      </c>
      <c r="F996" s="5">
        <v>1.8560000000000001</v>
      </c>
    </row>
    <row r="997" spans="1:6" x14ac:dyDescent="0.3">
      <c r="A997" s="2" t="s">
        <v>2007</v>
      </c>
      <c r="B997" s="2" t="s">
        <v>2008</v>
      </c>
      <c r="C997" s="2" t="s">
        <v>130</v>
      </c>
      <c r="D997" s="3" t="s">
        <v>72</v>
      </c>
      <c r="E997" s="4" t="str">
        <f>VLOOKUP(A997,[1]HML!$A$2:$D$8104,4,0)</f>
        <v>L</v>
      </c>
      <c r="F997" s="5">
        <v>1.7889999999999999</v>
      </c>
    </row>
    <row r="998" spans="1:6" x14ac:dyDescent="0.3">
      <c r="A998" s="2" t="s">
        <v>2009</v>
      </c>
      <c r="B998" s="2" t="s">
        <v>2010</v>
      </c>
      <c r="C998" s="2" t="s">
        <v>8</v>
      </c>
      <c r="D998" s="3" t="s">
        <v>72</v>
      </c>
      <c r="E998" s="4" t="str">
        <f>VLOOKUP(A998,[1]HML!$A$2:$D$8104,4,0)</f>
        <v>H</v>
      </c>
      <c r="F998" s="5">
        <v>1.752</v>
      </c>
    </row>
    <row r="999" spans="1:6" x14ac:dyDescent="0.3">
      <c r="A999" s="2" t="s">
        <v>2011</v>
      </c>
      <c r="B999" s="2" t="s">
        <v>2012</v>
      </c>
      <c r="C999" s="2" t="s">
        <v>8</v>
      </c>
      <c r="D999" s="3" t="s">
        <v>72</v>
      </c>
      <c r="E999" s="4" t="str">
        <f>VLOOKUP(A999,[1]HML!$A$2:$D$8104,4,0)</f>
        <v>L</v>
      </c>
      <c r="F999" s="5">
        <v>1.7490000000000001</v>
      </c>
    </row>
    <row r="1000" spans="1:6" x14ac:dyDescent="0.3">
      <c r="A1000" s="2" t="s">
        <v>2013</v>
      </c>
      <c r="B1000" s="2" t="s">
        <v>2014</v>
      </c>
      <c r="C1000" s="2" t="s">
        <v>8</v>
      </c>
      <c r="D1000" s="3" t="s">
        <v>72</v>
      </c>
      <c r="E1000" s="4" t="str">
        <f>VLOOKUP(A1000,[1]HML!$A$2:$D$8104,4,0)</f>
        <v>L</v>
      </c>
      <c r="F1000" s="5">
        <v>1.726</v>
      </c>
    </row>
    <row r="1001" spans="1:6" x14ac:dyDescent="0.3">
      <c r="A1001" s="2" t="s">
        <v>2015</v>
      </c>
      <c r="B1001" s="2" t="s">
        <v>2016</v>
      </c>
      <c r="C1001" s="2" t="s">
        <v>8</v>
      </c>
      <c r="D1001" s="3" t="s">
        <v>72</v>
      </c>
      <c r="E1001" s="4" t="str">
        <f>VLOOKUP(A1001,[1]HML!$A$2:$D$8104,4,0)</f>
        <v>H</v>
      </c>
      <c r="F1001" s="5">
        <v>1.726</v>
      </c>
    </row>
    <row r="1002" spans="1:6" x14ac:dyDescent="0.3">
      <c r="A1002" s="2" t="s">
        <v>2017</v>
      </c>
      <c r="B1002" s="2" t="s">
        <v>2018</v>
      </c>
      <c r="C1002" s="2" t="s">
        <v>8</v>
      </c>
      <c r="D1002" s="3" t="s">
        <v>72</v>
      </c>
      <c r="E1002" s="4" t="str">
        <f>VLOOKUP(A1002,[1]HML!$A$2:$D$8104,4,0)</f>
        <v>L</v>
      </c>
      <c r="F1002" s="5">
        <v>1.7170000000000001</v>
      </c>
    </row>
    <row r="1003" spans="1:6" x14ac:dyDescent="0.3">
      <c r="A1003" s="2" t="s">
        <v>2019</v>
      </c>
      <c r="B1003" s="2" t="s">
        <v>2020</v>
      </c>
      <c r="C1003" s="2" t="s">
        <v>8</v>
      </c>
      <c r="D1003" s="3" t="s">
        <v>72</v>
      </c>
      <c r="E1003" s="4" t="str">
        <f>VLOOKUP(A1003,[1]HML!$A$2:$D$8104,4,0)</f>
        <v>M</v>
      </c>
      <c r="F1003" s="5">
        <v>1.7110000000000001</v>
      </c>
    </row>
    <row r="1004" spans="1:6" x14ac:dyDescent="0.3">
      <c r="A1004" s="2" t="s">
        <v>2021</v>
      </c>
      <c r="B1004" s="2" t="s">
        <v>2022</v>
      </c>
      <c r="C1004" s="2" t="s">
        <v>8</v>
      </c>
      <c r="D1004" s="3" t="s">
        <v>72</v>
      </c>
      <c r="E1004" s="4" t="str">
        <f>VLOOKUP(A1004,[1]HML!$A$2:$D$8104,4,0)</f>
        <v>M</v>
      </c>
      <c r="F1004" s="5">
        <v>1.706</v>
      </c>
    </row>
    <row r="1005" spans="1:6" x14ac:dyDescent="0.3">
      <c r="A1005" s="2" t="s">
        <v>2023</v>
      </c>
      <c r="B1005" s="2" t="s">
        <v>2024</v>
      </c>
      <c r="C1005" s="2" t="s">
        <v>976</v>
      </c>
      <c r="D1005" s="3" t="s">
        <v>72</v>
      </c>
      <c r="E1005" s="4" t="str">
        <f>VLOOKUP(A1005,[1]HML!$A$2:$D$8104,4,0)</f>
        <v>H</v>
      </c>
      <c r="F1005" s="5">
        <v>1.6870000000000001</v>
      </c>
    </row>
    <row r="1006" spans="1:6" x14ac:dyDescent="0.3">
      <c r="A1006" s="2" t="s">
        <v>2025</v>
      </c>
      <c r="B1006" s="2" t="s">
        <v>2026</v>
      </c>
      <c r="C1006" s="2" t="s">
        <v>8</v>
      </c>
      <c r="D1006" s="3" t="s">
        <v>72</v>
      </c>
      <c r="E1006" s="4" t="str">
        <f>VLOOKUP(A1006,[1]HML!$A$2:$D$8104,4,0)</f>
        <v>L</v>
      </c>
      <c r="F1006" s="5">
        <v>1.665</v>
      </c>
    </row>
    <row r="1007" spans="1:6" x14ac:dyDescent="0.3">
      <c r="A1007" s="2" t="s">
        <v>2027</v>
      </c>
      <c r="B1007" s="2" t="s">
        <v>2028</v>
      </c>
      <c r="C1007" s="2" t="s">
        <v>8</v>
      </c>
      <c r="D1007" s="3" t="s">
        <v>72</v>
      </c>
      <c r="E1007" s="4" t="str">
        <f>VLOOKUP(A1007,[1]HML!$A$2:$D$8104,4,0)</f>
        <v>M</v>
      </c>
      <c r="F1007" s="5">
        <v>1.6240000000000001</v>
      </c>
    </row>
    <row r="1008" spans="1:6" x14ac:dyDescent="0.3">
      <c r="A1008" s="2" t="s">
        <v>2029</v>
      </c>
      <c r="B1008" s="2" t="s">
        <v>2030</v>
      </c>
      <c r="C1008" s="2" t="s">
        <v>8</v>
      </c>
      <c r="D1008" s="3" t="s">
        <v>72</v>
      </c>
      <c r="E1008" s="4" t="str">
        <f>VLOOKUP(A1008,[1]HML!$A$2:$D$8104,4,0)</f>
        <v>L</v>
      </c>
      <c r="F1008" s="5">
        <v>1.6240000000000001</v>
      </c>
    </row>
    <row r="1009" spans="1:6" x14ac:dyDescent="0.3">
      <c r="A1009" s="2" t="s">
        <v>2031</v>
      </c>
      <c r="B1009" s="2" t="s">
        <v>2032</v>
      </c>
      <c r="C1009" s="2" t="s">
        <v>8</v>
      </c>
      <c r="D1009" s="3" t="s">
        <v>72</v>
      </c>
      <c r="E1009" s="4" t="str">
        <f>VLOOKUP(A1009,[1]HML!$A$2:$D$8104,4,0)</f>
        <v>M</v>
      </c>
      <c r="F1009" s="5">
        <v>1.5589999999999999</v>
      </c>
    </row>
    <row r="1010" spans="1:6" x14ac:dyDescent="0.3">
      <c r="A1010" s="2" t="s">
        <v>2033</v>
      </c>
      <c r="B1010" s="2" t="s">
        <v>2034</v>
      </c>
      <c r="C1010" s="2" t="s">
        <v>8</v>
      </c>
      <c r="D1010" s="3" t="s">
        <v>72</v>
      </c>
      <c r="E1010" s="4" t="str">
        <f>VLOOKUP(A1010,[1]HML!$A$2:$D$8104,4,0)</f>
        <v>H</v>
      </c>
      <c r="F1010" s="5">
        <v>1.5389999999999999</v>
      </c>
    </row>
    <row r="1011" spans="1:6" x14ac:dyDescent="0.3">
      <c r="A1011" s="2" t="s">
        <v>2035</v>
      </c>
      <c r="B1011" s="2" t="s">
        <v>2036</v>
      </c>
      <c r="C1011" s="2" t="s">
        <v>8</v>
      </c>
      <c r="D1011" s="3" t="s">
        <v>72</v>
      </c>
      <c r="E1011" s="4" t="str">
        <f>VLOOKUP(A1011,[1]HML!$A$2:$D$8104,4,0)</f>
        <v>L</v>
      </c>
      <c r="F1011" s="5">
        <v>1.5</v>
      </c>
    </row>
    <row r="1012" spans="1:6" x14ac:dyDescent="0.3">
      <c r="A1012" s="2" t="s">
        <v>2037</v>
      </c>
      <c r="B1012" s="2" t="s">
        <v>2038</v>
      </c>
      <c r="C1012" s="2" t="s">
        <v>8</v>
      </c>
      <c r="D1012" s="3" t="s">
        <v>72</v>
      </c>
      <c r="E1012" s="4" t="str">
        <f>VLOOKUP(A1012,[1]HML!$A$2:$D$8104,4,0)</f>
        <v>L</v>
      </c>
      <c r="F1012" s="5">
        <v>1.4970000000000001</v>
      </c>
    </row>
    <row r="1013" spans="1:6" x14ac:dyDescent="0.3">
      <c r="A1013" s="2" t="s">
        <v>2039</v>
      </c>
      <c r="B1013" s="2" t="s">
        <v>2040</v>
      </c>
      <c r="C1013" s="2" t="s">
        <v>8</v>
      </c>
      <c r="D1013" s="3" t="s">
        <v>72</v>
      </c>
      <c r="E1013" s="4" t="str">
        <f>VLOOKUP(A1013,[1]HML!$A$2:$D$8104,4,0)</f>
        <v>H</v>
      </c>
      <c r="F1013" s="5">
        <v>1.45</v>
      </c>
    </row>
    <row r="1014" spans="1:6" x14ac:dyDescent="0.3">
      <c r="A1014" s="2" t="s">
        <v>2041</v>
      </c>
      <c r="B1014" s="2" t="s">
        <v>2042</v>
      </c>
      <c r="C1014" s="2" t="s">
        <v>8</v>
      </c>
      <c r="D1014" s="3" t="s">
        <v>72</v>
      </c>
      <c r="E1014" s="4" t="str">
        <f>VLOOKUP(A1014,[1]HML!$A$2:$D$8104,4,0)</f>
        <v>M</v>
      </c>
      <c r="F1014" s="5">
        <v>1.448</v>
      </c>
    </row>
    <row r="1015" spans="1:6" x14ac:dyDescent="0.3">
      <c r="A1015" s="2" t="s">
        <v>2043</v>
      </c>
      <c r="B1015" s="2" t="s">
        <v>2044</v>
      </c>
      <c r="C1015" s="2" t="s">
        <v>8</v>
      </c>
      <c r="D1015" s="3" t="s">
        <v>72</v>
      </c>
      <c r="E1015" s="4" t="str">
        <f>VLOOKUP(A1015,[1]HML!$A$2:$D$8104,4,0)</f>
        <v>L</v>
      </c>
      <c r="F1015" s="5">
        <v>1.423</v>
      </c>
    </row>
    <row r="1016" spans="1:6" x14ac:dyDescent="0.3">
      <c r="A1016" s="2" t="s">
        <v>2045</v>
      </c>
      <c r="B1016" s="2" t="s">
        <v>2046</v>
      </c>
      <c r="C1016" s="2" t="s">
        <v>976</v>
      </c>
      <c r="D1016" s="3" t="s">
        <v>72</v>
      </c>
      <c r="E1016" s="4" t="str">
        <f>VLOOKUP(A1016,[1]HML!$A$2:$D$8104,4,0)</f>
        <v>L</v>
      </c>
      <c r="F1016" s="5">
        <v>1.415</v>
      </c>
    </row>
    <row r="1017" spans="1:6" x14ac:dyDescent="0.3">
      <c r="A1017" s="2" t="s">
        <v>2047</v>
      </c>
      <c r="B1017" s="2" t="s">
        <v>2048</v>
      </c>
      <c r="C1017" s="2" t="s">
        <v>8</v>
      </c>
      <c r="D1017" s="3" t="s">
        <v>72</v>
      </c>
      <c r="E1017" s="4" t="str">
        <f>VLOOKUP(A1017,[1]HML!$A$2:$D$8104,4,0)</f>
        <v>L</v>
      </c>
      <c r="F1017" s="5">
        <v>1.3979999999999999</v>
      </c>
    </row>
    <row r="1018" spans="1:6" x14ac:dyDescent="0.3">
      <c r="A1018" s="2" t="s">
        <v>2049</v>
      </c>
      <c r="B1018" s="2" t="s">
        <v>2050</v>
      </c>
      <c r="C1018" s="2" t="s">
        <v>8</v>
      </c>
      <c r="D1018" s="3" t="s">
        <v>72</v>
      </c>
      <c r="E1018" s="4" t="str">
        <f>VLOOKUP(A1018,[1]HML!$A$2:$D$8104,4,0)</f>
        <v>L</v>
      </c>
      <c r="F1018" s="5">
        <v>1.3680000000000001</v>
      </c>
    </row>
    <row r="1019" spans="1:6" x14ac:dyDescent="0.3">
      <c r="A1019" s="2" t="s">
        <v>2051</v>
      </c>
      <c r="B1019" s="2" t="s">
        <v>2052</v>
      </c>
      <c r="C1019" s="2" t="s">
        <v>8</v>
      </c>
      <c r="D1019" s="3" t="s">
        <v>72</v>
      </c>
      <c r="E1019" s="4" t="str">
        <f>VLOOKUP(A1019,[1]HML!$A$2:$D$8104,4,0)</f>
        <v>M</v>
      </c>
      <c r="F1019" s="5">
        <v>1.36</v>
      </c>
    </row>
    <row r="1020" spans="1:6" x14ac:dyDescent="0.3">
      <c r="A1020" s="2" t="s">
        <v>2053</v>
      </c>
      <c r="B1020" s="2" t="s">
        <v>2054</v>
      </c>
      <c r="C1020" s="2" t="s">
        <v>119</v>
      </c>
      <c r="D1020" s="3" t="s">
        <v>72</v>
      </c>
      <c r="E1020" s="4" t="str">
        <f>VLOOKUP(A1020,[1]HML!$A$2:$D$8104,4,0)</f>
        <v>H</v>
      </c>
      <c r="F1020" s="5">
        <v>1.337</v>
      </c>
    </row>
    <row r="1021" spans="1:6" x14ac:dyDescent="0.3">
      <c r="A1021" s="2" t="s">
        <v>2055</v>
      </c>
      <c r="B1021" s="2" t="s">
        <v>2056</v>
      </c>
      <c r="C1021" s="2" t="s">
        <v>8</v>
      </c>
      <c r="D1021" s="3" t="s">
        <v>72</v>
      </c>
      <c r="E1021" s="4" t="str">
        <f>VLOOKUP(A1021,[1]HML!$A$2:$D$8104,4,0)</f>
        <v>L</v>
      </c>
      <c r="F1021" s="5">
        <v>1.3260000000000001</v>
      </c>
    </row>
    <row r="1022" spans="1:6" x14ac:dyDescent="0.3">
      <c r="A1022" s="2" t="s">
        <v>2057</v>
      </c>
      <c r="B1022" s="2" t="s">
        <v>2058</v>
      </c>
      <c r="C1022" s="2" t="s">
        <v>8</v>
      </c>
      <c r="D1022" s="3" t="s">
        <v>72</v>
      </c>
      <c r="E1022" s="4" t="str">
        <f>VLOOKUP(A1022,[1]HML!$A$2:$D$8104,4,0)</f>
        <v>H</v>
      </c>
      <c r="F1022" s="5">
        <v>1.323</v>
      </c>
    </row>
    <row r="1023" spans="1:6" x14ac:dyDescent="0.3">
      <c r="A1023" s="2" t="s">
        <v>2059</v>
      </c>
      <c r="B1023" s="2" t="s">
        <v>2060</v>
      </c>
      <c r="C1023" s="2" t="s">
        <v>8</v>
      </c>
      <c r="D1023" s="3" t="s">
        <v>72</v>
      </c>
      <c r="E1023" s="4" t="str">
        <f>VLOOKUP(A1023,[1]HML!$A$2:$D$8104,4,0)</f>
        <v>L</v>
      </c>
      <c r="F1023" s="5">
        <v>1.2929999999999999</v>
      </c>
    </row>
    <row r="1024" spans="1:6" x14ac:dyDescent="0.3">
      <c r="A1024" s="2" t="s">
        <v>2061</v>
      </c>
      <c r="B1024" s="2" t="s">
        <v>2062</v>
      </c>
      <c r="C1024" s="2" t="s">
        <v>8</v>
      </c>
      <c r="D1024" s="3" t="s">
        <v>72</v>
      </c>
      <c r="E1024" s="4" t="str">
        <f>VLOOKUP(A1024,[1]HML!$A$2:$D$8104,4,0)</f>
        <v>L</v>
      </c>
      <c r="F1024" s="5">
        <v>1.29</v>
      </c>
    </row>
    <row r="1025" spans="1:6" x14ac:dyDescent="0.3">
      <c r="A1025" s="2" t="s">
        <v>2063</v>
      </c>
      <c r="B1025" s="2" t="s">
        <v>2064</v>
      </c>
      <c r="C1025" s="2" t="s">
        <v>8</v>
      </c>
      <c r="D1025" s="3" t="s">
        <v>72</v>
      </c>
      <c r="E1025" s="4" t="str">
        <f>VLOOKUP(A1025,[1]HML!$A$2:$D$8104,4,0)</f>
        <v>L</v>
      </c>
      <c r="F1025" s="5">
        <v>1.2849999999999999</v>
      </c>
    </row>
    <row r="1026" spans="1:6" x14ac:dyDescent="0.3">
      <c r="A1026" s="2" t="s">
        <v>2065</v>
      </c>
      <c r="B1026" s="2" t="s">
        <v>2066</v>
      </c>
      <c r="C1026" s="2" t="s">
        <v>8</v>
      </c>
      <c r="D1026" s="3" t="s">
        <v>72</v>
      </c>
      <c r="E1026" s="4" t="str">
        <f>VLOOKUP(A1026,[1]HML!$A$2:$D$8104,4,0)</f>
        <v>H</v>
      </c>
      <c r="F1026" s="5">
        <v>1.248</v>
      </c>
    </row>
    <row r="1027" spans="1:6" x14ac:dyDescent="0.3">
      <c r="A1027" s="2" t="s">
        <v>2067</v>
      </c>
      <c r="B1027" s="2" t="s">
        <v>2068</v>
      </c>
      <c r="C1027" s="2" t="s">
        <v>8</v>
      </c>
      <c r="D1027" s="3" t="s">
        <v>72</v>
      </c>
      <c r="E1027" s="4" t="str">
        <f>VLOOKUP(A1027,[1]HML!$A$2:$D$8104,4,0)</f>
        <v>M</v>
      </c>
      <c r="F1027" s="5">
        <v>1.248</v>
      </c>
    </row>
    <row r="1028" spans="1:6" x14ac:dyDescent="0.3">
      <c r="A1028" s="2" t="s">
        <v>2069</v>
      </c>
      <c r="B1028" s="2" t="s">
        <v>2070</v>
      </c>
      <c r="C1028" s="2" t="s">
        <v>8</v>
      </c>
      <c r="D1028" s="3" t="s">
        <v>72</v>
      </c>
      <c r="E1028" s="4" t="str">
        <f>VLOOKUP(A1028,[1]HML!$A$2:$D$8104,4,0)</f>
        <v>L</v>
      </c>
      <c r="F1028" s="5">
        <v>1.2450000000000001</v>
      </c>
    </row>
    <row r="1029" spans="1:6" x14ac:dyDescent="0.3">
      <c r="A1029" s="2" t="s">
        <v>2071</v>
      </c>
      <c r="B1029" s="2" t="s">
        <v>2072</v>
      </c>
      <c r="C1029" s="2" t="s">
        <v>8</v>
      </c>
      <c r="D1029" s="3" t="s">
        <v>72</v>
      </c>
      <c r="E1029" s="4" t="str">
        <f>VLOOKUP(A1029,[1]HML!$A$2:$D$8104,4,0)</f>
        <v>L</v>
      </c>
      <c r="F1029" s="5">
        <v>1.2450000000000001</v>
      </c>
    </row>
    <row r="1030" spans="1:6" x14ac:dyDescent="0.3">
      <c r="A1030" s="2" t="s">
        <v>2073</v>
      </c>
      <c r="B1030" s="2" t="s">
        <v>2074</v>
      </c>
      <c r="C1030" s="2" t="s">
        <v>8</v>
      </c>
      <c r="D1030" s="3" t="s">
        <v>72</v>
      </c>
      <c r="E1030" s="4" t="str">
        <f>VLOOKUP(A1030,[1]HML!$A$2:$D$8104,4,0)</f>
        <v>L</v>
      </c>
      <c r="F1030" s="5">
        <v>1.2330000000000001</v>
      </c>
    </row>
    <row r="1031" spans="1:6" x14ac:dyDescent="0.3">
      <c r="A1031" s="2" t="s">
        <v>2075</v>
      </c>
      <c r="B1031" s="2" t="s">
        <v>2076</v>
      </c>
      <c r="C1031" s="2" t="s">
        <v>8</v>
      </c>
      <c r="D1031" s="3" t="s">
        <v>72</v>
      </c>
      <c r="E1031" s="4" t="str">
        <f>VLOOKUP(A1031,[1]HML!$A$2:$D$8104,4,0)</f>
        <v>H</v>
      </c>
      <c r="F1031" s="5">
        <v>1.2</v>
      </c>
    </row>
    <row r="1032" spans="1:6" x14ac:dyDescent="0.3">
      <c r="A1032" s="2" t="s">
        <v>2077</v>
      </c>
      <c r="B1032" s="2" t="s">
        <v>2078</v>
      </c>
      <c r="C1032" s="2" t="s">
        <v>8</v>
      </c>
      <c r="D1032" s="3" t="s">
        <v>72</v>
      </c>
      <c r="E1032" s="4" t="str">
        <f>VLOOKUP(A1032,[1]HML!$A$2:$D$8104,4,0)</f>
        <v>L</v>
      </c>
      <c r="F1032" s="5">
        <v>1.1990000000000001</v>
      </c>
    </row>
    <row r="1033" spans="1:6" x14ac:dyDescent="0.3">
      <c r="A1033" s="2" t="s">
        <v>2079</v>
      </c>
      <c r="B1033" s="2" t="s">
        <v>2080</v>
      </c>
      <c r="C1033" s="2" t="s">
        <v>8</v>
      </c>
      <c r="D1033" s="3" t="s">
        <v>72</v>
      </c>
      <c r="E1033" s="4" t="str">
        <f>VLOOKUP(A1033,[1]HML!$A$2:$D$8104,4,0)</f>
        <v>M</v>
      </c>
      <c r="F1033" s="5">
        <v>1.194</v>
      </c>
    </row>
    <row r="1034" spans="1:6" x14ac:dyDescent="0.3">
      <c r="A1034" s="2" t="s">
        <v>2081</v>
      </c>
      <c r="B1034" s="2" t="s">
        <v>2082</v>
      </c>
      <c r="C1034" s="2" t="s">
        <v>8</v>
      </c>
      <c r="D1034" s="3" t="s">
        <v>72</v>
      </c>
      <c r="E1034" s="4" t="str">
        <f>VLOOKUP(A1034,[1]HML!$A$2:$D$8104,4,0)</f>
        <v>M</v>
      </c>
      <c r="F1034" s="5">
        <v>1.1839999999999999</v>
      </c>
    </row>
    <row r="1035" spans="1:6" x14ac:dyDescent="0.3">
      <c r="A1035" s="2" t="s">
        <v>2083</v>
      </c>
      <c r="B1035" s="2" t="s">
        <v>2084</v>
      </c>
      <c r="C1035" s="2" t="s">
        <v>8</v>
      </c>
      <c r="D1035" s="3" t="s">
        <v>72</v>
      </c>
      <c r="E1035" s="4" t="str">
        <f>VLOOKUP(A1035,[1]HML!$A$2:$D$8104,4,0)</f>
        <v>M</v>
      </c>
      <c r="F1035" s="5">
        <v>1.175</v>
      </c>
    </row>
    <row r="1036" spans="1:6" x14ac:dyDescent="0.3">
      <c r="A1036" s="2" t="s">
        <v>2085</v>
      </c>
      <c r="B1036" s="2" t="s">
        <v>2086</v>
      </c>
      <c r="C1036" s="2" t="s">
        <v>8</v>
      </c>
      <c r="D1036" s="3" t="s">
        <v>72</v>
      </c>
      <c r="E1036" s="4" t="str">
        <f>VLOOKUP(A1036,[1]HML!$A$2:$D$8104,4,0)</f>
        <v>L</v>
      </c>
      <c r="F1036" s="5">
        <v>1.1679999999999999</v>
      </c>
    </row>
    <row r="1037" spans="1:6" x14ac:dyDescent="0.3">
      <c r="A1037" s="2" t="s">
        <v>2087</v>
      </c>
      <c r="B1037" s="2" t="s">
        <v>2088</v>
      </c>
      <c r="C1037" s="2" t="s">
        <v>8</v>
      </c>
      <c r="D1037" s="3" t="s">
        <v>72</v>
      </c>
      <c r="E1037" s="4" t="str">
        <f>VLOOKUP(A1037,[1]HML!$A$2:$D$8104,4,0)</f>
        <v>L</v>
      </c>
      <c r="F1037" s="5">
        <v>1.1659999999999999</v>
      </c>
    </row>
    <row r="1038" spans="1:6" x14ac:dyDescent="0.3">
      <c r="A1038" s="2" t="s">
        <v>2089</v>
      </c>
      <c r="B1038" s="2" t="s">
        <v>2090</v>
      </c>
      <c r="C1038" s="2" t="s">
        <v>8</v>
      </c>
      <c r="D1038" s="3" t="s">
        <v>72</v>
      </c>
      <c r="E1038" s="4" t="str">
        <f>VLOOKUP(A1038,[1]HML!$A$2:$D$8104,4,0)</f>
        <v>L</v>
      </c>
      <c r="F1038" s="5">
        <v>1.1419999999999999</v>
      </c>
    </row>
    <row r="1039" spans="1:6" x14ac:dyDescent="0.3">
      <c r="A1039" s="2" t="s">
        <v>2091</v>
      </c>
      <c r="B1039" s="2" t="s">
        <v>2092</v>
      </c>
      <c r="C1039" s="2" t="s">
        <v>8</v>
      </c>
      <c r="D1039" s="3" t="s">
        <v>72</v>
      </c>
      <c r="E1039" s="4" t="str">
        <f>VLOOKUP(A1039,[1]HML!$A$2:$D$8104,4,0)</f>
        <v>L</v>
      </c>
      <c r="F1039" s="5">
        <v>1.1200000000000001</v>
      </c>
    </row>
    <row r="1040" spans="1:6" x14ac:dyDescent="0.3">
      <c r="A1040" s="2" t="s">
        <v>2093</v>
      </c>
      <c r="B1040" s="2" t="s">
        <v>2094</v>
      </c>
      <c r="C1040" s="2" t="s">
        <v>8</v>
      </c>
      <c r="D1040" s="3" t="s">
        <v>72</v>
      </c>
      <c r="E1040" s="4" t="str">
        <f>VLOOKUP(A1040,[1]HML!$A$2:$D$8104,4,0)</f>
        <v>L</v>
      </c>
      <c r="F1040" s="5">
        <v>1.0740000000000001</v>
      </c>
    </row>
    <row r="1041" spans="1:6" x14ac:dyDescent="0.3">
      <c r="A1041" s="2" t="s">
        <v>2095</v>
      </c>
      <c r="B1041" s="2" t="s">
        <v>2096</v>
      </c>
      <c r="C1041" s="2" t="s">
        <v>8</v>
      </c>
      <c r="D1041" s="3" t="s">
        <v>72</v>
      </c>
      <c r="E1041" s="4" t="str">
        <f>VLOOKUP(A1041,[1]HML!$A$2:$D$8104,4,0)</f>
        <v>H</v>
      </c>
      <c r="F1041" s="5">
        <v>1.073</v>
      </c>
    </row>
    <row r="1042" spans="1:6" x14ac:dyDescent="0.3">
      <c r="A1042" s="2" t="s">
        <v>2097</v>
      </c>
      <c r="B1042" s="2" t="s">
        <v>2098</v>
      </c>
      <c r="C1042" s="2" t="s">
        <v>8</v>
      </c>
      <c r="D1042" s="3" t="s">
        <v>72</v>
      </c>
      <c r="E1042" s="4" t="str">
        <f>VLOOKUP(A1042,[1]HML!$A$2:$D$8104,4,0)</f>
        <v>L</v>
      </c>
      <c r="F1042" s="5">
        <v>1.06</v>
      </c>
    </row>
    <row r="1043" spans="1:6" x14ac:dyDescent="0.3">
      <c r="A1043" s="2" t="s">
        <v>2099</v>
      </c>
      <c r="B1043" s="2" t="s">
        <v>2100</v>
      </c>
      <c r="C1043" s="2" t="s">
        <v>130</v>
      </c>
      <c r="D1043" s="3" t="s">
        <v>72</v>
      </c>
      <c r="E1043" s="4" t="str">
        <f>VLOOKUP(A1043,[1]HML!$A$2:$D$8104,4,0)</f>
        <v>L</v>
      </c>
      <c r="F1043" s="5">
        <v>1.0349999999999999</v>
      </c>
    </row>
    <row r="1044" spans="1:6" x14ac:dyDescent="0.3">
      <c r="A1044" s="2" t="s">
        <v>2101</v>
      </c>
      <c r="B1044" s="2" t="s">
        <v>2102</v>
      </c>
      <c r="C1044" s="2" t="s">
        <v>8</v>
      </c>
      <c r="D1044" s="3" t="s">
        <v>72</v>
      </c>
      <c r="E1044" s="4" t="str">
        <f>VLOOKUP(A1044,[1]HML!$A$2:$D$8104,4,0)</f>
        <v>L</v>
      </c>
      <c r="F1044" s="5">
        <v>1.034</v>
      </c>
    </row>
    <row r="1045" spans="1:6" x14ac:dyDescent="0.3">
      <c r="A1045" s="2" t="s">
        <v>2103</v>
      </c>
      <c r="B1045" s="2" t="s">
        <v>2104</v>
      </c>
      <c r="C1045" s="2" t="s">
        <v>8</v>
      </c>
      <c r="D1045" s="3" t="s">
        <v>72</v>
      </c>
      <c r="E1045" s="4" t="str">
        <f>VLOOKUP(A1045,[1]HML!$A$2:$D$8104,4,0)</f>
        <v>L</v>
      </c>
      <c r="F1045" s="5">
        <v>0.999</v>
      </c>
    </row>
    <row r="1046" spans="1:6" x14ac:dyDescent="0.3">
      <c r="A1046" s="2" t="s">
        <v>2105</v>
      </c>
      <c r="B1046" s="2" t="s">
        <v>2106</v>
      </c>
      <c r="C1046" s="2" t="s">
        <v>8</v>
      </c>
      <c r="D1046" s="3" t="s">
        <v>72</v>
      </c>
      <c r="E1046" s="4" t="str">
        <f>VLOOKUP(A1046,[1]HML!$A$2:$D$8104,4,0)</f>
        <v>H</v>
      </c>
      <c r="F1046" s="5">
        <v>0.97699999999999998</v>
      </c>
    </row>
    <row r="1047" spans="1:6" x14ac:dyDescent="0.3">
      <c r="A1047" s="2" t="s">
        <v>2107</v>
      </c>
      <c r="B1047" s="2" t="s">
        <v>2108</v>
      </c>
      <c r="C1047" s="2" t="s">
        <v>8</v>
      </c>
      <c r="D1047" s="3" t="s">
        <v>72</v>
      </c>
      <c r="E1047" s="4" t="str">
        <f>VLOOKUP(A1047,[1]HML!$A$2:$D$8104,4,0)</f>
        <v>H</v>
      </c>
      <c r="F1047" s="5">
        <v>0.97699999999999998</v>
      </c>
    </row>
    <row r="1048" spans="1:6" x14ac:dyDescent="0.3">
      <c r="A1048" s="2" t="s">
        <v>2109</v>
      </c>
      <c r="B1048" s="2" t="s">
        <v>2110</v>
      </c>
      <c r="C1048" s="2" t="s">
        <v>8</v>
      </c>
      <c r="D1048" s="3" t="s">
        <v>72</v>
      </c>
      <c r="E1048" s="4" t="str">
        <f>VLOOKUP(A1048,[1]HML!$A$2:$D$8104,4,0)</f>
        <v>H</v>
      </c>
      <c r="F1048" s="5">
        <v>0.97699999999999998</v>
      </c>
    </row>
    <row r="1049" spans="1:6" x14ac:dyDescent="0.3">
      <c r="A1049" s="2" t="s">
        <v>2111</v>
      </c>
      <c r="B1049" s="2" t="s">
        <v>2112</v>
      </c>
      <c r="C1049" s="2" t="s">
        <v>8</v>
      </c>
      <c r="D1049" s="3" t="s">
        <v>72</v>
      </c>
      <c r="E1049" s="4" t="str">
        <f>VLOOKUP(A1049,[1]HML!$A$2:$D$8104,4,0)</f>
        <v>H</v>
      </c>
      <c r="F1049" s="5">
        <v>0.97699999999999998</v>
      </c>
    </row>
    <row r="1050" spans="1:6" x14ac:dyDescent="0.3">
      <c r="A1050" s="2" t="s">
        <v>2113</v>
      </c>
      <c r="B1050" s="2" t="s">
        <v>2114</v>
      </c>
      <c r="C1050" s="2" t="s">
        <v>8</v>
      </c>
      <c r="D1050" s="3" t="s">
        <v>72</v>
      </c>
      <c r="E1050" s="4" t="str">
        <f>VLOOKUP(A1050,[1]HML!$A$2:$D$8104,4,0)</f>
        <v>M</v>
      </c>
      <c r="F1050" s="5">
        <v>0.97</v>
      </c>
    </row>
    <row r="1051" spans="1:6" x14ac:dyDescent="0.3">
      <c r="A1051" s="2" t="s">
        <v>2115</v>
      </c>
      <c r="B1051" s="2" t="s">
        <v>2116</v>
      </c>
      <c r="C1051" s="2" t="s">
        <v>8</v>
      </c>
      <c r="D1051" s="3" t="s">
        <v>72</v>
      </c>
      <c r="E1051" s="4" t="str">
        <f>VLOOKUP(A1051,[1]HML!$A$2:$D$8104,4,0)</f>
        <v>L</v>
      </c>
      <c r="F1051" s="5">
        <v>0.97</v>
      </c>
    </row>
    <row r="1052" spans="1:6" x14ac:dyDescent="0.3">
      <c r="A1052" s="2" t="s">
        <v>2117</v>
      </c>
      <c r="B1052" s="2" t="s">
        <v>2118</v>
      </c>
      <c r="C1052" s="2" t="s">
        <v>8</v>
      </c>
      <c r="D1052" s="3" t="s">
        <v>72</v>
      </c>
      <c r="E1052" s="4" t="str">
        <f>VLOOKUP(A1052,[1]HML!$A$2:$D$8104,4,0)</f>
        <v>L</v>
      </c>
      <c r="F1052" s="5">
        <v>0.96599999999999997</v>
      </c>
    </row>
    <row r="1053" spans="1:6" x14ac:dyDescent="0.3">
      <c r="A1053" s="2" t="s">
        <v>2119</v>
      </c>
      <c r="B1053" s="2" t="s">
        <v>2120</v>
      </c>
      <c r="C1053" s="2" t="s">
        <v>8</v>
      </c>
      <c r="D1053" s="3" t="s">
        <v>72</v>
      </c>
      <c r="E1053" s="4" t="str">
        <f>VLOOKUP(A1053,[1]HML!$A$2:$D$8104,4,0)</f>
        <v>L</v>
      </c>
      <c r="F1053" s="5">
        <v>0.95899999999999996</v>
      </c>
    </row>
    <row r="1054" spans="1:6" x14ac:dyDescent="0.3">
      <c r="A1054" s="2" t="s">
        <v>2121</v>
      </c>
      <c r="B1054" s="2" t="s">
        <v>2122</v>
      </c>
      <c r="C1054" s="2" t="s">
        <v>8</v>
      </c>
      <c r="D1054" s="3" t="s">
        <v>72</v>
      </c>
      <c r="E1054" s="4" t="str">
        <f>VLOOKUP(A1054,[1]HML!$A$2:$D$8104,4,0)</f>
        <v>H</v>
      </c>
      <c r="F1054" s="5">
        <v>0.95099999999999996</v>
      </c>
    </row>
    <row r="1055" spans="1:6" x14ac:dyDescent="0.3">
      <c r="A1055" s="2" t="s">
        <v>2123</v>
      </c>
      <c r="B1055" s="2" t="s">
        <v>2124</v>
      </c>
      <c r="C1055" s="2" t="s">
        <v>8</v>
      </c>
      <c r="D1055" s="3" t="s">
        <v>72</v>
      </c>
      <c r="E1055" s="4" t="str">
        <f>VLOOKUP(A1055,[1]HML!$A$2:$D$8104,4,0)</f>
        <v>M</v>
      </c>
      <c r="F1055" s="5">
        <v>0.94399999999999995</v>
      </c>
    </row>
    <row r="1056" spans="1:6" x14ac:dyDescent="0.3">
      <c r="A1056" s="2" t="s">
        <v>2125</v>
      </c>
      <c r="B1056" s="2" t="s">
        <v>2126</v>
      </c>
      <c r="C1056" s="2" t="s">
        <v>8</v>
      </c>
      <c r="D1056" s="3" t="s">
        <v>72</v>
      </c>
      <c r="E1056" s="4" t="str">
        <f>VLOOKUP(A1056,[1]HML!$A$2:$D$8104,4,0)</f>
        <v>L</v>
      </c>
      <c r="F1056" s="5">
        <v>0.93600000000000005</v>
      </c>
    </row>
    <row r="1057" spans="1:6" x14ac:dyDescent="0.3">
      <c r="A1057" s="2" t="s">
        <v>2127</v>
      </c>
      <c r="B1057" s="2" t="s">
        <v>2128</v>
      </c>
      <c r="C1057" s="2" t="s">
        <v>8</v>
      </c>
      <c r="D1057" s="3" t="s">
        <v>72</v>
      </c>
      <c r="E1057" s="4" t="str">
        <f>VLOOKUP(A1057,[1]HML!$A$2:$D$8104,4,0)</f>
        <v>L</v>
      </c>
      <c r="F1057" s="5">
        <v>0.91900000000000004</v>
      </c>
    </row>
    <row r="1058" spans="1:6" x14ac:dyDescent="0.3">
      <c r="A1058" s="2" t="s">
        <v>2129</v>
      </c>
      <c r="B1058" s="2" t="s">
        <v>2130</v>
      </c>
      <c r="C1058" s="2" t="s">
        <v>8</v>
      </c>
      <c r="D1058" s="3" t="s">
        <v>72</v>
      </c>
      <c r="E1058" s="4" t="str">
        <f>VLOOKUP(A1058,[1]HML!$A$2:$D$8104,4,0)</f>
        <v>L</v>
      </c>
      <c r="F1058" s="5">
        <v>0.91200000000000003</v>
      </c>
    </row>
    <row r="1059" spans="1:6" x14ac:dyDescent="0.3">
      <c r="A1059" s="2" t="s">
        <v>2131</v>
      </c>
      <c r="B1059" s="2" t="s">
        <v>2132</v>
      </c>
      <c r="C1059" s="2" t="s">
        <v>8</v>
      </c>
      <c r="D1059" s="3" t="s">
        <v>72</v>
      </c>
      <c r="E1059" s="4" t="str">
        <f>VLOOKUP(A1059,[1]HML!$A$2:$D$8104,4,0)</f>
        <v>L</v>
      </c>
      <c r="F1059" s="5">
        <v>0.90300000000000002</v>
      </c>
    </row>
    <row r="1060" spans="1:6" x14ac:dyDescent="0.3">
      <c r="A1060" s="2" t="s">
        <v>2133</v>
      </c>
      <c r="B1060" s="2" t="s">
        <v>2134</v>
      </c>
      <c r="C1060" s="2" t="s">
        <v>8</v>
      </c>
      <c r="D1060" s="3" t="s">
        <v>72</v>
      </c>
      <c r="E1060" s="4" t="str">
        <f>VLOOKUP(A1060,[1]HML!$A$2:$D$8104,4,0)</f>
        <v>L</v>
      </c>
      <c r="F1060" s="5">
        <v>0.88700000000000001</v>
      </c>
    </row>
    <row r="1061" spans="1:6" x14ac:dyDescent="0.3">
      <c r="A1061" s="2" t="s">
        <v>2135</v>
      </c>
      <c r="B1061" s="2" t="s">
        <v>2136</v>
      </c>
      <c r="C1061" s="2" t="s">
        <v>8</v>
      </c>
      <c r="D1061" s="3" t="s">
        <v>72</v>
      </c>
      <c r="E1061" s="4" t="str">
        <f>VLOOKUP(A1061,[1]HML!$A$2:$D$8104,4,0)</f>
        <v>H</v>
      </c>
      <c r="F1061" s="5">
        <v>0.878</v>
      </c>
    </row>
    <row r="1062" spans="1:6" x14ac:dyDescent="0.3">
      <c r="A1062" s="2" t="s">
        <v>2137</v>
      </c>
      <c r="B1062" s="2" t="s">
        <v>2138</v>
      </c>
      <c r="C1062" s="2" t="s">
        <v>8</v>
      </c>
      <c r="D1062" s="3" t="s">
        <v>72</v>
      </c>
      <c r="E1062" s="4" t="str">
        <f>VLOOKUP(A1062,[1]HML!$A$2:$D$8104,4,0)</f>
        <v>L</v>
      </c>
      <c r="F1062" s="5">
        <v>0.876</v>
      </c>
    </row>
    <row r="1063" spans="1:6" x14ac:dyDescent="0.3">
      <c r="A1063" s="2" t="s">
        <v>2139</v>
      </c>
      <c r="B1063" s="2" t="s">
        <v>2140</v>
      </c>
      <c r="C1063" s="2" t="s">
        <v>8</v>
      </c>
      <c r="D1063" s="3" t="s">
        <v>72</v>
      </c>
      <c r="E1063" s="4" t="str">
        <f>VLOOKUP(A1063,[1]HML!$A$2:$D$8104,4,0)</f>
        <v>L</v>
      </c>
      <c r="F1063" s="5">
        <v>0.86</v>
      </c>
    </row>
    <row r="1064" spans="1:6" x14ac:dyDescent="0.3">
      <c r="A1064" s="2" t="s">
        <v>2141</v>
      </c>
      <c r="B1064" s="2" t="s">
        <v>2142</v>
      </c>
      <c r="C1064" s="2" t="s">
        <v>130</v>
      </c>
      <c r="D1064" s="3" t="s">
        <v>72</v>
      </c>
      <c r="E1064" s="4" t="str">
        <f>VLOOKUP(A1064,[1]HML!$A$2:$D$8104,4,0)</f>
        <v>L</v>
      </c>
      <c r="F1064" s="5">
        <v>0.84599999999999997</v>
      </c>
    </row>
    <row r="1065" spans="1:6" x14ac:dyDescent="0.3">
      <c r="A1065" s="2" t="s">
        <v>2143</v>
      </c>
      <c r="B1065" s="2" t="s">
        <v>2144</v>
      </c>
      <c r="C1065" s="2" t="s">
        <v>8</v>
      </c>
      <c r="D1065" s="3" t="s">
        <v>72</v>
      </c>
      <c r="E1065" s="4" t="str">
        <f>VLOOKUP(A1065,[1]HML!$A$2:$D$8104,4,0)</f>
        <v>L</v>
      </c>
      <c r="F1065" s="5">
        <v>0.84099999999999997</v>
      </c>
    </row>
    <row r="1066" spans="1:6" x14ac:dyDescent="0.3">
      <c r="A1066" s="2" t="s">
        <v>2145</v>
      </c>
      <c r="B1066" s="2" t="s">
        <v>2146</v>
      </c>
      <c r="C1066" s="2" t="s">
        <v>8</v>
      </c>
      <c r="D1066" s="3" t="s">
        <v>72</v>
      </c>
      <c r="E1066" s="4" t="str">
        <f>VLOOKUP(A1066,[1]HML!$A$2:$D$8104,4,0)</f>
        <v>L</v>
      </c>
      <c r="F1066" s="5">
        <v>0.82499999999999996</v>
      </c>
    </row>
    <row r="1067" spans="1:6" x14ac:dyDescent="0.3">
      <c r="A1067" s="2" t="s">
        <v>2147</v>
      </c>
      <c r="B1067" s="2" t="s">
        <v>2148</v>
      </c>
      <c r="C1067" s="2" t="s">
        <v>8</v>
      </c>
      <c r="D1067" s="3" t="s">
        <v>72</v>
      </c>
      <c r="E1067" s="4" t="str">
        <f>VLOOKUP(A1067,[1]HML!$A$2:$D$8104,4,0)</f>
        <v>L</v>
      </c>
      <c r="F1067" s="5">
        <v>0.82399999999999995</v>
      </c>
    </row>
    <row r="1068" spans="1:6" x14ac:dyDescent="0.3">
      <c r="A1068" s="2" t="s">
        <v>2149</v>
      </c>
      <c r="B1068" s="2" t="s">
        <v>2150</v>
      </c>
      <c r="C1068" s="2" t="s">
        <v>8</v>
      </c>
      <c r="D1068" s="3" t="s">
        <v>72</v>
      </c>
      <c r="E1068" s="4" t="str">
        <f>VLOOKUP(A1068,[1]HML!$A$2:$D$8104,4,0)</f>
        <v>H</v>
      </c>
      <c r="F1068" s="5">
        <v>0.81100000000000005</v>
      </c>
    </row>
    <row r="1069" spans="1:6" x14ac:dyDescent="0.3">
      <c r="A1069" s="2" t="s">
        <v>2151</v>
      </c>
      <c r="B1069" s="2" t="s">
        <v>2152</v>
      </c>
      <c r="C1069" s="2" t="s">
        <v>8</v>
      </c>
      <c r="D1069" s="3" t="s">
        <v>72</v>
      </c>
      <c r="E1069" s="4" t="str">
        <f>VLOOKUP(A1069,[1]HML!$A$2:$D$8104,4,0)</f>
        <v>L</v>
      </c>
      <c r="F1069" s="5">
        <v>0.79300000000000004</v>
      </c>
    </row>
    <row r="1070" spans="1:6" x14ac:dyDescent="0.3">
      <c r="A1070" s="2" t="s">
        <v>2153</v>
      </c>
      <c r="B1070" s="2" t="s">
        <v>2154</v>
      </c>
      <c r="C1070" s="2" t="s">
        <v>8</v>
      </c>
      <c r="D1070" s="3" t="s">
        <v>72</v>
      </c>
      <c r="E1070" s="4" t="str">
        <f>VLOOKUP(A1070,[1]HML!$A$2:$D$8104,4,0)</f>
        <v>L</v>
      </c>
      <c r="F1070" s="5">
        <v>0.77500000000000002</v>
      </c>
    </row>
    <row r="1071" spans="1:6" x14ac:dyDescent="0.3">
      <c r="A1071" s="2" t="s">
        <v>2155</v>
      </c>
      <c r="B1071" s="2" t="s">
        <v>2156</v>
      </c>
      <c r="C1071" s="2" t="s">
        <v>8</v>
      </c>
      <c r="D1071" s="3" t="s">
        <v>72</v>
      </c>
      <c r="E1071" s="4" t="str">
        <f>VLOOKUP(A1071,[1]HML!$A$2:$D$8104,4,0)</f>
        <v>M</v>
      </c>
      <c r="F1071" s="5">
        <v>0.76500000000000001</v>
      </c>
    </row>
    <row r="1072" spans="1:6" x14ac:dyDescent="0.3">
      <c r="A1072" s="2" t="s">
        <v>2157</v>
      </c>
      <c r="B1072" s="2" t="s">
        <v>2158</v>
      </c>
      <c r="C1072" s="2" t="s">
        <v>8</v>
      </c>
      <c r="D1072" s="3" t="s">
        <v>72</v>
      </c>
      <c r="E1072" s="4" t="str">
        <f>VLOOKUP(A1072,[1]HML!$A$2:$D$8104,4,0)</f>
        <v>H</v>
      </c>
      <c r="F1072" s="5">
        <v>0.75900000000000001</v>
      </c>
    </row>
    <row r="1073" spans="1:6" x14ac:dyDescent="0.3">
      <c r="A1073" s="2" t="s">
        <v>2159</v>
      </c>
      <c r="B1073" s="2" t="s">
        <v>2160</v>
      </c>
      <c r="C1073" s="2" t="s">
        <v>8</v>
      </c>
      <c r="D1073" s="3" t="s">
        <v>72</v>
      </c>
      <c r="E1073" s="4" t="str">
        <f>VLOOKUP(A1073,[1]HML!$A$2:$D$8104,4,0)</f>
        <v>M</v>
      </c>
      <c r="F1073" s="5">
        <v>0.752</v>
      </c>
    </row>
    <row r="1074" spans="1:6" x14ac:dyDescent="0.3">
      <c r="A1074" s="2" t="s">
        <v>2161</v>
      </c>
      <c r="B1074" s="2" t="s">
        <v>2162</v>
      </c>
      <c r="C1074" s="2" t="s">
        <v>8</v>
      </c>
      <c r="D1074" s="3" t="s">
        <v>72</v>
      </c>
      <c r="E1074" s="4" t="str">
        <f>VLOOKUP(A1074,[1]HML!$A$2:$D$8104,4,0)</f>
        <v>L</v>
      </c>
      <c r="F1074" s="5">
        <v>0.71599999999999997</v>
      </c>
    </row>
    <row r="1075" spans="1:6" x14ac:dyDescent="0.3">
      <c r="A1075" s="2" t="s">
        <v>2163</v>
      </c>
      <c r="B1075" s="2" t="s">
        <v>2164</v>
      </c>
      <c r="C1075" s="2" t="s">
        <v>8</v>
      </c>
      <c r="D1075" s="3" t="s">
        <v>72</v>
      </c>
      <c r="E1075" s="4" t="str">
        <f>VLOOKUP(A1075,[1]HML!$A$2:$D$8104,4,0)</f>
        <v>M</v>
      </c>
      <c r="F1075" s="5">
        <v>0.71199999999999997</v>
      </c>
    </row>
    <row r="1076" spans="1:6" x14ac:dyDescent="0.3">
      <c r="A1076" s="2" t="s">
        <v>2165</v>
      </c>
      <c r="B1076" s="2" t="s">
        <v>2166</v>
      </c>
      <c r="C1076" s="2" t="s">
        <v>8</v>
      </c>
      <c r="D1076" s="3" t="s">
        <v>72</v>
      </c>
      <c r="E1076" s="4" t="str">
        <f>VLOOKUP(A1076,[1]HML!$A$2:$D$8104,4,0)</f>
        <v>L</v>
      </c>
      <c r="F1076" s="5">
        <v>0.70599999999999996</v>
      </c>
    </row>
    <row r="1077" spans="1:6" x14ac:dyDescent="0.3">
      <c r="A1077" s="2" t="s">
        <v>2167</v>
      </c>
      <c r="B1077" s="2" t="s">
        <v>2168</v>
      </c>
      <c r="C1077" s="2" t="s">
        <v>8</v>
      </c>
      <c r="D1077" s="3" t="s">
        <v>72</v>
      </c>
      <c r="E1077" s="4" t="str">
        <f>VLOOKUP(A1077,[1]HML!$A$2:$D$8104,4,0)</f>
        <v>L</v>
      </c>
      <c r="F1077" s="5">
        <v>0.70199999999999996</v>
      </c>
    </row>
    <row r="1078" spans="1:6" x14ac:dyDescent="0.3">
      <c r="A1078" s="2" t="s">
        <v>2169</v>
      </c>
      <c r="B1078" s="2" t="s">
        <v>2170</v>
      </c>
      <c r="C1078" s="2" t="s">
        <v>8</v>
      </c>
      <c r="D1078" s="3" t="s">
        <v>72</v>
      </c>
      <c r="E1078" s="4" t="str">
        <f>VLOOKUP(A1078,[1]HML!$A$2:$D$8104,4,0)</f>
        <v>L</v>
      </c>
      <c r="F1078" s="5">
        <v>0.69899999999999995</v>
      </c>
    </row>
    <row r="1079" spans="1:6" x14ac:dyDescent="0.3">
      <c r="A1079" s="2" t="s">
        <v>2171</v>
      </c>
      <c r="B1079" s="2" t="s">
        <v>2172</v>
      </c>
      <c r="C1079" s="2" t="s">
        <v>130</v>
      </c>
      <c r="D1079" s="3" t="s">
        <v>72</v>
      </c>
      <c r="E1079" s="4" t="str">
        <f>VLOOKUP(A1079,[1]HML!$A$2:$D$8104,4,0)</f>
        <v>M</v>
      </c>
      <c r="F1079" s="5">
        <v>0.69799999999999995</v>
      </c>
    </row>
    <row r="1080" spans="1:6" x14ac:dyDescent="0.3">
      <c r="A1080" s="2" t="s">
        <v>2173</v>
      </c>
      <c r="B1080" s="2" t="s">
        <v>2174</v>
      </c>
      <c r="C1080" s="2" t="s">
        <v>8</v>
      </c>
      <c r="D1080" s="3" t="s">
        <v>72</v>
      </c>
      <c r="E1080" s="4" t="str">
        <f>VLOOKUP(A1080,[1]HML!$A$2:$D$8104,4,0)</f>
        <v>H</v>
      </c>
      <c r="F1080" s="5">
        <v>0.67</v>
      </c>
    </row>
    <row r="1081" spans="1:6" x14ac:dyDescent="0.3">
      <c r="A1081" s="2" t="s">
        <v>2175</v>
      </c>
      <c r="B1081" s="2" t="s">
        <v>2176</v>
      </c>
      <c r="C1081" s="2" t="s">
        <v>8</v>
      </c>
      <c r="D1081" s="3" t="s">
        <v>72</v>
      </c>
      <c r="E1081" s="4" t="str">
        <f>VLOOKUP(A1081,[1]HML!$A$2:$D$8104,4,0)</f>
        <v>H</v>
      </c>
      <c r="F1081" s="5">
        <v>0.66400000000000003</v>
      </c>
    </row>
    <row r="1082" spans="1:6" x14ac:dyDescent="0.3">
      <c r="A1082" s="2" t="s">
        <v>2177</v>
      </c>
      <c r="B1082" s="2" t="s">
        <v>2178</v>
      </c>
      <c r="C1082" s="2" t="s">
        <v>8</v>
      </c>
      <c r="D1082" s="3" t="s">
        <v>72</v>
      </c>
      <c r="E1082" s="4" t="str">
        <f>VLOOKUP(A1082,[1]HML!$A$2:$D$8104,4,0)</f>
        <v>L</v>
      </c>
      <c r="F1082" s="5">
        <v>0.65500000000000003</v>
      </c>
    </row>
    <row r="1083" spans="1:6" x14ac:dyDescent="0.3">
      <c r="A1083" s="2" t="s">
        <v>2179</v>
      </c>
      <c r="B1083" s="2" t="s">
        <v>2180</v>
      </c>
      <c r="C1083" s="2" t="s">
        <v>130</v>
      </c>
      <c r="D1083" s="3" t="s">
        <v>72</v>
      </c>
      <c r="E1083" s="4" t="str">
        <f>VLOOKUP(A1083,[1]HML!$A$2:$D$8104,4,0)</f>
        <v>L</v>
      </c>
      <c r="F1083" s="5">
        <v>0.63</v>
      </c>
    </row>
    <row r="1084" spans="1:6" x14ac:dyDescent="0.3">
      <c r="A1084" s="2" t="s">
        <v>2181</v>
      </c>
      <c r="B1084" s="2" t="s">
        <v>2182</v>
      </c>
      <c r="C1084" s="2" t="s">
        <v>8</v>
      </c>
      <c r="D1084" s="3" t="s">
        <v>72</v>
      </c>
      <c r="E1084" s="4" t="str">
        <f>VLOOKUP(A1084,[1]HML!$A$2:$D$8104,4,0)</f>
        <v>M</v>
      </c>
      <c r="F1084" s="5">
        <v>0.629</v>
      </c>
    </row>
    <row r="1085" spans="1:6" x14ac:dyDescent="0.3">
      <c r="A1085" s="2" t="s">
        <v>2183</v>
      </c>
      <c r="B1085" s="2" t="s">
        <v>2184</v>
      </c>
      <c r="C1085" s="2" t="s">
        <v>8</v>
      </c>
      <c r="D1085" s="3" t="s">
        <v>72</v>
      </c>
      <c r="E1085" s="4" t="str">
        <f>VLOOKUP(A1085,[1]HML!$A$2:$D$8104,4,0)</f>
        <v>M</v>
      </c>
      <c r="F1085" s="5">
        <v>0.627</v>
      </c>
    </row>
    <row r="1086" spans="1:6" x14ac:dyDescent="0.3">
      <c r="A1086" s="2" t="s">
        <v>2185</v>
      </c>
      <c r="B1086" s="2" t="s">
        <v>2186</v>
      </c>
      <c r="C1086" s="2" t="s">
        <v>8</v>
      </c>
      <c r="D1086" s="3" t="s">
        <v>72</v>
      </c>
      <c r="E1086" s="4" t="str">
        <f>VLOOKUP(A1086,[1]HML!$A$2:$D$8104,4,0)</f>
        <v>M</v>
      </c>
      <c r="F1086" s="5">
        <v>0.61699999999999999</v>
      </c>
    </row>
    <row r="1087" spans="1:6" x14ac:dyDescent="0.3">
      <c r="A1087" s="2" t="s">
        <v>2187</v>
      </c>
      <c r="B1087" s="2" t="s">
        <v>2188</v>
      </c>
      <c r="C1087" s="2" t="s">
        <v>130</v>
      </c>
      <c r="D1087" s="3" t="s">
        <v>72</v>
      </c>
      <c r="E1087" s="4" t="str">
        <f>VLOOKUP(A1087,[1]HML!$A$2:$D$8104,4,0)</f>
        <v>L</v>
      </c>
      <c r="F1087" s="5">
        <v>0.61499999999999999</v>
      </c>
    </row>
    <row r="1088" spans="1:6" x14ac:dyDescent="0.3">
      <c r="A1088" s="2" t="s">
        <v>2189</v>
      </c>
      <c r="B1088" s="2" t="s">
        <v>2190</v>
      </c>
      <c r="C1088" s="2" t="s">
        <v>8</v>
      </c>
      <c r="D1088" s="3" t="s">
        <v>72</v>
      </c>
      <c r="E1088" s="4" t="str">
        <f>VLOOKUP(A1088,[1]HML!$A$2:$D$8104,4,0)</f>
        <v>L</v>
      </c>
      <c r="F1088" s="5">
        <v>0.60699999999999998</v>
      </c>
    </row>
    <row r="1089" spans="1:6" x14ac:dyDescent="0.3">
      <c r="A1089" s="2" t="s">
        <v>2191</v>
      </c>
      <c r="B1089" s="2" t="s">
        <v>2192</v>
      </c>
      <c r="C1089" s="2" t="s">
        <v>8</v>
      </c>
      <c r="D1089" s="3" t="s">
        <v>72</v>
      </c>
      <c r="E1089" s="4" t="str">
        <f>VLOOKUP(A1089,[1]HML!$A$2:$D$8104,4,0)</f>
        <v>L</v>
      </c>
      <c r="F1089" s="5">
        <v>0.60699999999999998</v>
      </c>
    </row>
    <row r="1090" spans="1:6" x14ac:dyDescent="0.3">
      <c r="A1090" s="2" t="s">
        <v>2193</v>
      </c>
      <c r="B1090" s="2" t="s">
        <v>2194</v>
      </c>
      <c r="C1090" s="2" t="s">
        <v>8</v>
      </c>
      <c r="D1090" s="3" t="s">
        <v>72</v>
      </c>
      <c r="E1090" s="4" t="str">
        <f>VLOOKUP(A1090,[1]HML!$A$2:$D$8104,4,0)</f>
        <v>L</v>
      </c>
      <c r="F1090" s="5">
        <v>0.60599999999999998</v>
      </c>
    </row>
    <row r="1091" spans="1:6" x14ac:dyDescent="0.3">
      <c r="A1091" s="2" t="s">
        <v>2195</v>
      </c>
      <c r="B1091" s="2" t="s">
        <v>2196</v>
      </c>
      <c r="C1091" s="2" t="s">
        <v>8</v>
      </c>
      <c r="D1091" s="3" t="s">
        <v>72</v>
      </c>
      <c r="E1091" s="4" t="str">
        <f>VLOOKUP(A1091,[1]HML!$A$2:$D$8104,4,0)</f>
        <v>M</v>
      </c>
      <c r="F1091" s="5">
        <v>0.55100000000000005</v>
      </c>
    </row>
    <row r="1092" spans="1:6" x14ac:dyDescent="0.3">
      <c r="A1092" s="2" t="s">
        <v>2197</v>
      </c>
      <c r="B1092" s="2" t="s">
        <v>2198</v>
      </c>
      <c r="C1092" s="2" t="s">
        <v>8</v>
      </c>
      <c r="D1092" s="3" t="s">
        <v>72</v>
      </c>
      <c r="E1092" s="4" t="str">
        <f>VLOOKUP(A1092,[1]HML!$A$2:$D$8104,4,0)</f>
        <v>L</v>
      </c>
      <c r="F1092" s="5">
        <v>0.52500000000000002</v>
      </c>
    </row>
    <row r="1093" spans="1:6" x14ac:dyDescent="0.3">
      <c r="A1093" s="2" t="s">
        <v>2199</v>
      </c>
      <c r="B1093" s="2" t="s">
        <v>2200</v>
      </c>
      <c r="C1093" s="2" t="s">
        <v>8</v>
      </c>
      <c r="D1093" s="3" t="s">
        <v>72</v>
      </c>
      <c r="E1093" s="4" t="str">
        <f>VLOOKUP(A1093,[1]HML!$A$2:$D$8104,4,0)</f>
        <v>L</v>
      </c>
      <c r="F1093" s="5">
        <v>0.52400000000000002</v>
      </c>
    </row>
    <row r="1094" spans="1:6" x14ac:dyDescent="0.3">
      <c r="A1094" s="2" t="s">
        <v>2201</v>
      </c>
      <c r="B1094" s="2" t="s">
        <v>2202</v>
      </c>
      <c r="C1094" s="2" t="s">
        <v>8</v>
      </c>
      <c r="D1094" s="3" t="s">
        <v>72</v>
      </c>
      <c r="E1094" s="4" t="str">
        <f>VLOOKUP(A1094,[1]HML!$A$2:$D$8104,4,0)</f>
        <v>L</v>
      </c>
      <c r="F1094" s="5">
        <v>0.52200000000000002</v>
      </c>
    </row>
    <row r="1095" spans="1:6" x14ac:dyDescent="0.3">
      <c r="A1095" s="2" t="s">
        <v>2203</v>
      </c>
      <c r="B1095" s="2" t="s">
        <v>2204</v>
      </c>
      <c r="C1095" s="2" t="s">
        <v>8</v>
      </c>
      <c r="D1095" s="3" t="s">
        <v>72</v>
      </c>
      <c r="E1095" s="4" t="str">
        <f>VLOOKUP(A1095,[1]HML!$A$2:$D$8104,4,0)</f>
        <v>L</v>
      </c>
      <c r="F1095" s="5">
        <v>0.48899999999999999</v>
      </c>
    </row>
    <row r="1096" spans="1:6" x14ac:dyDescent="0.3">
      <c r="A1096" s="2" t="s">
        <v>2205</v>
      </c>
      <c r="B1096" s="2" t="s">
        <v>2206</v>
      </c>
      <c r="C1096" s="2" t="s">
        <v>8</v>
      </c>
      <c r="D1096" s="3" t="s">
        <v>72</v>
      </c>
      <c r="E1096" s="4" t="str">
        <f>VLOOKUP(A1096,[1]HML!$A$2:$D$8104,4,0)</f>
        <v>L</v>
      </c>
      <c r="F1096" s="5">
        <v>0.48299999999999998</v>
      </c>
    </row>
    <row r="1097" spans="1:6" x14ac:dyDescent="0.3">
      <c r="A1097" s="2" t="s">
        <v>2207</v>
      </c>
      <c r="B1097" s="2" t="s">
        <v>2208</v>
      </c>
      <c r="C1097" s="2" t="s">
        <v>8</v>
      </c>
      <c r="D1097" s="3" t="s">
        <v>72</v>
      </c>
      <c r="E1097" s="4" t="str">
        <f>VLOOKUP(A1097,[1]HML!$A$2:$D$8104,4,0)</f>
        <v>L</v>
      </c>
      <c r="F1097" s="5">
        <v>0.46800000000000003</v>
      </c>
    </row>
    <row r="1098" spans="1:6" x14ac:dyDescent="0.3">
      <c r="A1098" s="2" t="s">
        <v>2209</v>
      </c>
      <c r="B1098" s="2" t="s">
        <v>2210</v>
      </c>
      <c r="C1098" s="2" t="s">
        <v>8</v>
      </c>
      <c r="D1098" s="3" t="s">
        <v>72</v>
      </c>
      <c r="E1098" s="4" t="str">
        <f>VLOOKUP(A1098,[1]HML!$A$2:$D$8104,4,0)</f>
        <v>M</v>
      </c>
      <c r="F1098" s="5">
        <v>0.46500000000000002</v>
      </c>
    </row>
    <row r="1099" spans="1:6" x14ac:dyDescent="0.3">
      <c r="A1099" s="2" t="s">
        <v>2211</v>
      </c>
      <c r="B1099" s="2" t="s">
        <v>2212</v>
      </c>
      <c r="C1099" s="2" t="s">
        <v>8</v>
      </c>
      <c r="D1099" s="3" t="s">
        <v>72</v>
      </c>
      <c r="E1099" s="4" t="str">
        <f>VLOOKUP(A1099,[1]HML!$A$2:$D$8104,4,0)</f>
        <v>M</v>
      </c>
      <c r="F1099" s="5">
        <v>0.45400000000000001</v>
      </c>
    </row>
    <row r="1100" spans="1:6" x14ac:dyDescent="0.3">
      <c r="A1100" s="2" t="s">
        <v>2213</v>
      </c>
      <c r="B1100" s="2" t="s">
        <v>2214</v>
      </c>
      <c r="C1100" s="2" t="s">
        <v>8</v>
      </c>
      <c r="D1100" s="3" t="s">
        <v>72</v>
      </c>
      <c r="E1100" s="4" t="str">
        <f>VLOOKUP(A1100,[1]HML!$A$2:$D$8104,4,0)</f>
        <v>H</v>
      </c>
      <c r="F1100" s="5">
        <v>0.45300000000000001</v>
      </c>
    </row>
    <row r="1101" spans="1:6" x14ac:dyDescent="0.3">
      <c r="A1101" s="2" t="s">
        <v>2215</v>
      </c>
      <c r="B1101" s="2" t="s">
        <v>2216</v>
      </c>
      <c r="C1101" s="2" t="s">
        <v>8</v>
      </c>
      <c r="D1101" s="3" t="s">
        <v>72</v>
      </c>
      <c r="E1101" s="4" t="str">
        <f>VLOOKUP(A1101,[1]HML!$A$2:$D$8104,4,0)</f>
        <v>L</v>
      </c>
      <c r="F1101" s="5">
        <v>0.45100000000000001</v>
      </c>
    </row>
    <row r="1102" spans="1:6" x14ac:dyDescent="0.3">
      <c r="A1102" s="2" t="s">
        <v>2217</v>
      </c>
      <c r="B1102" s="2" t="s">
        <v>2218</v>
      </c>
      <c r="C1102" s="2" t="s">
        <v>130</v>
      </c>
      <c r="D1102" s="3" t="s">
        <v>72</v>
      </c>
      <c r="E1102" s="4" t="str">
        <f>VLOOKUP(A1102,[1]HML!$A$2:$D$8104,4,0)</f>
        <v>L</v>
      </c>
      <c r="F1102" s="5">
        <v>0.437</v>
      </c>
    </row>
    <row r="1103" spans="1:6" x14ac:dyDescent="0.3">
      <c r="A1103" s="2" t="s">
        <v>2219</v>
      </c>
      <c r="B1103" s="2" t="s">
        <v>2220</v>
      </c>
      <c r="C1103" s="2" t="s">
        <v>8</v>
      </c>
      <c r="D1103" s="3" t="s">
        <v>72</v>
      </c>
      <c r="E1103" s="4" t="str">
        <f>VLOOKUP(A1103,[1]HML!$A$2:$D$8104,4,0)</f>
        <v>M</v>
      </c>
      <c r="F1103" s="5">
        <v>0.42799999999999999</v>
      </c>
    </row>
    <row r="1104" spans="1:6" x14ac:dyDescent="0.3">
      <c r="A1104" s="2" t="s">
        <v>2221</v>
      </c>
      <c r="B1104" s="2" t="s">
        <v>2222</v>
      </c>
      <c r="C1104" s="2" t="s">
        <v>8</v>
      </c>
      <c r="D1104" s="3" t="s">
        <v>72</v>
      </c>
      <c r="E1104" s="4" t="str">
        <f>VLOOKUP(A1104,[1]HML!$A$2:$D$8104,4,0)</f>
        <v>L</v>
      </c>
      <c r="F1104" s="5">
        <v>0.4</v>
      </c>
    </row>
    <row r="1105" spans="1:6" x14ac:dyDescent="0.3">
      <c r="A1105" s="2" t="s">
        <v>2223</v>
      </c>
      <c r="B1105" s="2" t="s">
        <v>2224</v>
      </c>
      <c r="C1105" s="2" t="s">
        <v>8</v>
      </c>
      <c r="D1105" s="3" t="s">
        <v>72</v>
      </c>
      <c r="E1105" s="4" t="str">
        <f>VLOOKUP(A1105,[1]HML!$A$2:$D$8104,4,0)</f>
        <v>H</v>
      </c>
      <c r="F1105" s="5">
        <v>0.39300000000000002</v>
      </c>
    </row>
    <row r="1106" spans="1:6" x14ac:dyDescent="0.3">
      <c r="A1106" s="2" t="s">
        <v>2225</v>
      </c>
      <c r="B1106" s="2" t="s">
        <v>2226</v>
      </c>
      <c r="C1106" s="2" t="s">
        <v>8</v>
      </c>
      <c r="D1106" s="3" t="s">
        <v>72</v>
      </c>
      <c r="E1106" s="4" t="str">
        <f>VLOOKUP(A1106,[1]HML!$A$2:$D$8104,4,0)</f>
        <v>H</v>
      </c>
      <c r="F1106" s="5">
        <v>0.38600000000000001</v>
      </c>
    </row>
    <row r="1107" spans="1:6" x14ac:dyDescent="0.3">
      <c r="A1107" s="2" t="s">
        <v>2227</v>
      </c>
      <c r="B1107" s="2" t="s">
        <v>2228</v>
      </c>
      <c r="C1107" s="2" t="s">
        <v>8</v>
      </c>
      <c r="D1107" s="3" t="s">
        <v>72</v>
      </c>
      <c r="E1107" s="4" t="str">
        <f>VLOOKUP(A1107,[1]HML!$A$2:$D$8104,4,0)</f>
        <v>H</v>
      </c>
      <c r="F1107" s="5">
        <v>0.38600000000000001</v>
      </c>
    </row>
    <row r="1108" spans="1:6" x14ac:dyDescent="0.3">
      <c r="A1108" s="2" t="s">
        <v>2229</v>
      </c>
      <c r="B1108" s="2" t="s">
        <v>2230</v>
      </c>
      <c r="C1108" s="2" t="s">
        <v>8</v>
      </c>
      <c r="D1108" s="3" t="s">
        <v>72</v>
      </c>
      <c r="E1108" s="4" t="str">
        <f>VLOOKUP(A1108,[1]HML!$A$2:$D$8104,4,0)</f>
        <v>L</v>
      </c>
      <c r="F1108" s="5">
        <v>0.38500000000000001</v>
      </c>
    </row>
    <row r="1109" spans="1:6" x14ac:dyDescent="0.3">
      <c r="A1109" s="2" t="s">
        <v>2231</v>
      </c>
      <c r="B1109" s="2" t="s">
        <v>2232</v>
      </c>
      <c r="C1109" s="2" t="s">
        <v>8</v>
      </c>
      <c r="D1109" s="3" t="s">
        <v>72</v>
      </c>
      <c r="E1109" s="4" t="str">
        <f>VLOOKUP(A1109,[1]HML!$A$2:$D$8104,4,0)</f>
        <v>L</v>
      </c>
      <c r="F1109" s="5">
        <v>0.36199999999999999</v>
      </c>
    </row>
    <row r="1110" spans="1:6" x14ac:dyDescent="0.3">
      <c r="A1110" s="2" t="s">
        <v>2233</v>
      </c>
      <c r="B1110" s="2" t="s">
        <v>2234</v>
      </c>
      <c r="C1110" s="2" t="s">
        <v>8</v>
      </c>
      <c r="D1110" s="3" t="s">
        <v>72</v>
      </c>
      <c r="E1110" s="4" t="str">
        <f>VLOOKUP(A1110,[1]HML!$A$2:$D$8104,4,0)</f>
        <v>L</v>
      </c>
      <c r="F1110" s="5">
        <v>0.35799999999999998</v>
      </c>
    </row>
    <row r="1111" spans="1:6" x14ac:dyDescent="0.3">
      <c r="A1111" s="2" t="s">
        <v>2235</v>
      </c>
      <c r="B1111" s="2" t="s">
        <v>2236</v>
      </c>
      <c r="C1111" s="2" t="s">
        <v>8</v>
      </c>
      <c r="D1111" s="3" t="s">
        <v>72</v>
      </c>
      <c r="E1111" s="4" t="str">
        <f>VLOOKUP(A1111,[1]HML!$A$2:$D$8104,4,0)</f>
        <v>H</v>
      </c>
      <c r="F1111" s="5">
        <v>0.34699999999999998</v>
      </c>
    </row>
    <row r="1112" spans="1:6" x14ac:dyDescent="0.3">
      <c r="A1112" s="2" t="s">
        <v>2237</v>
      </c>
      <c r="B1112" s="2" t="s">
        <v>2238</v>
      </c>
      <c r="C1112" s="2" t="s">
        <v>8</v>
      </c>
      <c r="D1112" s="3" t="s">
        <v>72</v>
      </c>
      <c r="E1112" s="4" t="str">
        <f>VLOOKUP(A1112,[1]HML!$A$2:$D$8104,4,0)</f>
        <v>M</v>
      </c>
      <c r="F1112" s="5">
        <v>0.33800000000000002</v>
      </c>
    </row>
    <row r="1113" spans="1:6" x14ac:dyDescent="0.3">
      <c r="A1113" s="2" t="s">
        <v>2239</v>
      </c>
      <c r="B1113" s="2" t="s">
        <v>2240</v>
      </c>
      <c r="C1113" s="2" t="s">
        <v>8</v>
      </c>
      <c r="D1113" s="3" t="s">
        <v>72</v>
      </c>
      <c r="E1113" s="4" t="str">
        <f>VLOOKUP(A1113,[1]HML!$A$2:$D$8104,4,0)</f>
        <v>L</v>
      </c>
      <c r="F1113" s="5">
        <v>0.33500000000000002</v>
      </c>
    </row>
    <row r="1114" spans="1:6" x14ac:dyDescent="0.3">
      <c r="A1114" s="2" t="s">
        <v>2241</v>
      </c>
      <c r="B1114" s="2" t="s">
        <v>2242</v>
      </c>
      <c r="C1114" s="2" t="s">
        <v>8</v>
      </c>
      <c r="D1114" s="3" t="s">
        <v>72</v>
      </c>
      <c r="E1114" s="4" t="str">
        <f>VLOOKUP(A1114,[1]HML!$A$2:$D$8104,4,0)</f>
        <v>H</v>
      </c>
      <c r="F1114" s="5">
        <v>0.33</v>
      </c>
    </row>
    <row r="1115" spans="1:6" x14ac:dyDescent="0.3">
      <c r="A1115" s="2" t="s">
        <v>2243</v>
      </c>
      <c r="B1115" s="2" t="s">
        <v>2244</v>
      </c>
      <c r="C1115" s="2" t="s">
        <v>8</v>
      </c>
      <c r="D1115" s="3" t="s">
        <v>72</v>
      </c>
      <c r="E1115" s="4" t="str">
        <f>VLOOKUP(A1115,[1]HML!$A$2:$D$8104,4,0)</f>
        <v>L</v>
      </c>
      <c r="F1115" s="5">
        <v>0.32900000000000001</v>
      </c>
    </row>
    <row r="1116" spans="1:6" x14ac:dyDescent="0.3">
      <c r="A1116" s="2" t="s">
        <v>2245</v>
      </c>
      <c r="B1116" s="2" t="s">
        <v>2246</v>
      </c>
      <c r="C1116" s="2" t="s">
        <v>8</v>
      </c>
      <c r="D1116" s="3" t="s">
        <v>72</v>
      </c>
      <c r="E1116" s="4" t="str">
        <f>VLOOKUP(A1116,[1]HML!$A$2:$D$8104,4,0)</f>
        <v>M</v>
      </c>
      <c r="F1116" s="5">
        <v>0.32900000000000001</v>
      </c>
    </row>
    <row r="1117" spans="1:6" x14ac:dyDescent="0.3">
      <c r="A1117" s="2" t="s">
        <v>2247</v>
      </c>
      <c r="B1117" s="2" t="s">
        <v>2248</v>
      </c>
      <c r="C1117" s="2" t="s">
        <v>8</v>
      </c>
      <c r="D1117" s="3" t="s">
        <v>72</v>
      </c>
      <c r="E1117" s="4" t="str">
        <f>VLOOKUP(A1117,[1]HML!$A$2:$D$8104,4,0)</f>
        <v>M</v>
      </c>
      <c r="F1117" s="5">
        <v>0.314</v>
      </c>
    </row>
    <row r="1118" spans="1:6" x14ac:dyDescent="0.3">
      <c r="A1118" s="2" t="s">
        <v>2249</v>
      </c>
      <c r="B1118" s="2" t="s">
        <v>2250</v>
      </c>
      <c r="C1118" s="2" t="s">
        <v>8</v>
      </c>
      <c r="D1118" s="3" t="s">
        <v>72</v>
      </c>
      <c r="E1118" s="4" t="str">
        <f>VLOOKUP(A1118,[1]HML!$A$2:$D$8104,4,0)</f>
        <v>M</v>
      </c>
      <c r="F1118" s="5">
        <v>0.312</v>
      </c>
    </row>
    <row r="1119" spans="1:6" x14ac:dyDescent="0.3">
      <c r="A1119" s="2" t="s">
        <v>2251</v>
      </c>
      <c r="B1119" s="2" t="s">
        <v>2252</v>
      </c>
      <c r="C1119" s="2" t="s">
        <v>8</v>
      </c>
      <c r="D1119" s="3" t="s">
        <v>72</v>
      </c>
      <c r="E1119" s="4" t="str">
        <f>VLOOKUP(A1119,[1]HML!$A$2:$D$8104,4,0)</f>
        <v>M</v>
      </c>
      <c r="F1119" s="5">
        <v>0.31</v>
      </c>
    </row>
    <row r="1120" spans="1:6" x14ac:dyDescent="0.3">
      <c r="A1120" s="2" t="s">
        <v>2253</v>
      </c>
      <c r="B1120" s="2" t="s">
        <v>2254</v>
      </c>
      <c r="C1120" s="2" t="s">
        <v>8</v>
      </c>
      <c r="D1120" s="3" t="s">
        <v>72</v>
      </c>
      <c r="E1120" s="4" t="str">
        <f>VLOOKUP(A1120,[1]HML!$A$2:$D$8104,4,0)</f>
        <v>L</v>
      </c>
      <c r="F1120" s="5">
        <v>0.29899999999999999</v>
      </c>
    </row>
    <row r="1121" spans="1:6" x14ac:dyDescent="0.3">
      <c r="A1121" s="2" t="s">
        <v>2255</v>
      </c>
      <c r="B1121" s="2" t="s">
        <v>2256</v>
      </c>
      <c r="C1121" s="2" t="s">
        <v>8</v>
      </c>
      <c r="D1121" s="3" t="s">
        <v>72</v>
      </c>
      <c r="E1121" s="4" t="str">
        <f>VLOOKUP(A1121,[1]HML!$A$2:$D$8104,4,0)</f>
        <v>H</v>
      </c>
      <c r="F1121" s="5">
        <v>0.28199999999999997</v>
      </c>
    </row>
    <row r="1122" spans="1:6" x14ac:dyDescent="0.3">
      <c r="A1122" s="2" t="s">
        <v>2257</v>
      </c>
      <c r="B1122" s="2" t="s">
        <v>2258</v>
      </c>
      <c r="C1122" s="2" t="s">
        <v>8</v>
      </c>
      <c r="D1122" s="3" t="s">
        <v>72</v>
      </c>
      <c r="E1122" s="4" t="str">
        <f>VLOOKUP(A1122,[1]HML!$A$2:$D$8104,4,0)</f>
        <v>H</v>
      </c>
      <c r="F1122" s="5">
        <v>0.26700000000000002</v>
      </c>
    </row>
    <row r="1123" spans="1:6" x14ac:dyDescent="0.3">
      <c r="A1123" s="2" t="s">
        <v>2259</v>
      </c>
      <c r="B1123" s="2" t="s">
        <v>2260</v>
      </c>
      <c r="C1123" s="2" t="s">
        <v>8</v>
      </c>
      <c r="D1123" s="3" t="s">
        <v>72</v>
      </c>
      <c r="E1123" s="4" t="str">
        <f>VLOOKUP(A1123,[1]HML!$A$2:$D$8104,4,0)</f>
        <v>H</v>
      </c>
      <c r="F1123" s="5">
        <v>0.26400000000000001</v>
      </c>
    </row>
    <row r="1124" spans="1:6" x14ac:dyDescent="0.3">
      <c r="A1124" s="2" t="s">
        <v>2261</v>
      </c>
      <c r="B1124" s="2" t="s">
        <v>2262</v>
      </c>
      <c r="C1124" s="2" t="s">
        <v>8</v>
      </c>
      <c r="D1124" s="3" t="s">
        <v>72</v>
      </c>
      <c r="E1124" s="4" t="str">
        <f>VLOOKUP(A1124,[1]HML!$A$2:$D$8104,4,0)</f>
        <v>H</v>
      </c>
      <c r="F1124" s="5">
        <v>0.253</v>
      </c>
    </row>
    <row r="1125" spans="1:6" x14ac:dyDescent="0.3">
      <c r="A1125" s="2" t="s">
        <v>2263</v>
      </c>
      <c r="B1125" s="2" t="s">
        <v>2264</v>
      </c>
      <c r="C1125" s="2" t="s">
        <v>8</v>
      </c>
      <c r="D1125" s="3" t="s">
        <v>72</v>
      </c>
      <c r="E1125" s="4" t="str">
        <f>VLOOKUP(A1125,[1]HML!$A$2:$D$8104,4,0)</f>
        <v>L</v>
      </c>
      <c r="F1125" s="5">
        <v>0.251</v>
      </c>
    </row>
    <row r="1126" spans="1:6" x14ac:dyDescent="0.3">
      <c r="A1126" s="2" t="s">
        <v>2265</v>
      </c>
      <c r="B1126" s="2" t="s">
        <v>2266</v>
      </c>
      <c r="C1126" s="2" t="s">
        <v>8</v>
      </c>
      <c r="D1126" s="3" t="s">
        <v>72</v>
      </c>
      <c r="E1126" s="4" t="str">
        <f>VLOOKUP(A1126,[1]HML!$A$2:$D$8104,4,0)</f>
        <v>M</v>
      </c>
      <c r="F1126" s="5">
        <v>0.246</v>
      </c>
    </row>
    <row r="1127" spans="1:6" x14ac:dyDescent="0.3">
      <c r="A1127" s="2" t="s">
        <v>2267</v>
      </c>
      <c r="B1127" s="2" t="s">
        <v>2268</v>
      </c>
      <c r="C1127" s="2" t="s">
        <v>8</v>
      </c>
      <c r="D1127" s="3" t="s">
        <v>72</v>
      </c>
      <c r="E1127" s="4" t="str">
        <f>VLOOKUP(A1127,[1]HML!$A$2:$D$8104,4,0)</f>
        <v>H</v>
      </c>
      <c r="F1127" s="5">
        <v>0.23799999999999999</v>
      </c>
    </row>
    <row r="1128" spans="1:6" x14ac:dyDescent="0.3">
      <c r="A1128" s="2" t="s">
        <v>2269</v>
      </c>
      <c r="B1128" s="2" t="s">
        <v>2270</v>
      </c>
      <c r="C1128" s="2" t="s">
        <v>8</v>
      </c>
      <c r="D1128" s="3" t="s">
        <v>72</v>
      </c>
      <c r="E1128" s="4" t="str">
        <f>VLOOKUP(A1128,[1]HML!$A$2:$D$8104,4,0)</f>
        <v>M</v>
      </c>
      <c r="F1128" s="5">
        <v>0.23799999999999999</v>
      </c>
    </row>
    <row r="1129" spans="1:6" x14ac:dyDescent="0.3">
      <c r="A1129" s="2" t="s">
        <v>2271</v>
      </c>
      <c r="B1129" s="2" t="s">
        <v>2272</v>
      </c>
      <c r="C1129" s="2" t="s">
        <v>8</v>
      </c>
      <c r="D1129" s="3" t="s">
        <v>72</v>
      </c>
      <c r="E1129" s="4" t="str">
        <f>VLOOKUP(A1129,[1]HML!$A$2:$D$8104,4,0)</f>
        <v>M</v>
      </c>
      <c r="F1129" s="5">
        <v>0.21099999999999999</v>
      </c>
    </row>
    <row r="1130" spans="1:6" x14ac:dyDescent="0.3">
      <c r="A1130" s="2" t="s">
        <v>2273</v>
      </c>
      <c r="B1130" s="2" t="s">
        <v>2274</v>
      </c>
      <c r="C1130" s="2" t="s">
        <v>8</v>
      </c>
      <c r="D1130" s="3" t="s">
        <v>72</v>
      </c>
      <c r="E1130" s="4" t="str">
        <f>VLOOKUP(A1130,[1]HML!$A$2:$D$8104,4,0)</f>
        <v>L</v>
      </c>
      <c r="F1130" s="5">
        <v>0.20799999999999999</v>
      </c>
    </row>
    <row r="1131" spans="1:6" x14ac:dyDescent="0.3">
      <c r="A1131" s="2" t="s">
        <v>2275</v>
      </c>
      <c r="B1131" s="2" t="s">
        <v>2276</v>
      </c>
      <c r="C1131" s="2" t="s">
        <v>8</v>
      </c>
      <c r="D1131" s="3" t="s">
        <v>72</v>
      </c>
      <c r="E1131" s="4" t="str">
        <f>VLOOKUP(A1131,[1]HML!$A$2:$D$8104,4,0)</f>
        <v>L</v>
      </c>
      <c r="F1131" s="5">
        <v>0.20200000000000001</v>
      </c>
    </row>
    <row r="1132" spans="1:6" x14ac:dyDescent="0.3">
      <c r="A1132" s="2" t="s">
        <v>2277</v>
      </c>
      <c r="B1132" s="2" t="s">
        <v>2278</v>
      </c>
      <c r="C1132" s="2" t="s">
        <v>8</v>
      </c>
      <c r="D1132" s="3" t="s">
        <v>72</v>
      </c>
      <c r="E1132" s="4" t="str">
        <f>VLOOKUP(A1132,[1]HML!$A$2:$D$8104,4,0)</f>
        <v>L</v>
      </c>
      <c r="F1132" s="5">
        <v>0.20100000000000001</v>
      </c>
    </row>
    <row r="1133" spans="1:6" x14ac:dyDescent="0.3">
      <c r="A1133" s="2" t="s">
        <v>2279</v>
      </c>
      <c r="B1133" s="2" t="s">
        <v>2280</v>
      </c>
      <c r="C1133" s="2" t="s">
        <v>8</v>
      </c>
      <c r="D1133" s="3" t="s">
        <v>72</v>
      </c>
      <c r="E1133" s="4" t="str">
        <f>VLOOKUP(A1133,[1]HML!$A$2:$D$8104,4,0)</f>
        <v>H</v>
      </c>
      <c r="F1133" s="5">
        <v>0.193</v>
      </c>
    </row>
    <row r="1134" spans="1:6" x14ac:dyDescent="0.3">
      <c r="A1134" s="2" t="s">
        <v>2281</v>
      </c>
      <c r="B1134" s="2" t="s">
        <v>2282</v>
      </c>
      <c r="C1134" s="2" t="s">
        <v>8</v>
      </c>
      <c r="D1134" s="3" t="s">
        <v>72</v>
      </c>
      <c r="E1134" s="4" t="str">
        <f>VLOOKUP(A1134,[1]HML!$A$2:$D$8104,4,0)</f>
        <v>M</v>
      </c>
      <c r="F1134" s="5">
        <v>0.191</v>
      </c>
    </row>
    <row r="1135" spans="1:6" x14ac:dyDescent="0.3">
      <c r="A1135" s="2" t="s">
        <v>2283</v>
      </c>
      <c r="B1135" s="2" t="s">
        <v>2284</v>
      </c>
      <c r="C1135" s="2" t="s">
        <v>8</v>
      </c>
      <c r="D1135" s="3" t="s">
        <v>72</v>
      </c>
      <c r="E1135" s="4" t="str">
        <f>VLOOKUP(A1135,[1]HML!$A$2:$D$8104,4,0)</f>
        <v>L</v>
      </c>
      <c r="F1135" s="5">
        <v>0.17899999999999999</v>
      </c>
    </row>
    <row r="1136" spans="1:6" x14ac:dyDescent="0.3">
      <c r="A1136" s="2" t="s">
        <v>2285</v>
      </c>
      <c r="B1136" s="2" t="s">
        <v>2286</v>
      </c>
      <c r="C1136" s="2" t="s">
        <v>8</v>
      </c>
      <c r="D1136" s="3" t="s">
        <v>72</v>
      </c>
      <c r="E1136" s="4" t="str">
        <f>VLOOKUP(A1136,[1]HML!$A$2:$D$8104,4,0)</f>
        <v>M</v>
      </c>
      <c r="F1136" s="5">
        <v>0.17799999999999999</v>
      </c>
    </row>
    <row r="1137" spans="1:6" x14ac:dyDescent="0.3">
      <c r="A1137" s="2" t="s">
        <v>2287</v>
      </c>
      <c r="B1137" s="2" t="s">
        <v>2288</v>
      </c>
      <c r="C1137" s="2" t="s">
        <v>8</v>
      </c>
      <c r="D1137" s="3" t="s">
        <v>72</v>
      </c>
      <c r="E1137" s="4" t="str">
        <f>VLOOKUP(A1137,[1]HML!$A$2:$D$8104,4,0)</f>
        <v>H</v>
      </c>
      <c r="F1137" s="5">
        <v>0.16900000000000001</v>
      </c>
    </row>
    <row r="1138" spans="1:6" x14ac:dyDescent="0.3">
      <c r="A1138" s="2" t="s">
        <v>2289</v>
      </c>
      <c r="B1138" s="2" t="s">
        <v>2290</v>
      </c>
      <c r="C1138" s="2" t="s">
        <v>8</v>
      </c>
      <c r="D1138" s="3" t="s">
        <v>72</v>
      </c>
      <c r="E1138" s="4" t="str">
        <f>VLOOKUP(A1138,[1]HML!$A$2:$D$8104,4,0)</f>
        <v>H</v>
      </c>
      <c r="F1138" s="5">
        <v>0.16700000000000001</v>
      </c>
    </row>
    <row r="1139" spans="1:6" x14ac:dyDescent="0.3">
      <c r="A1139" s="2" t="s">
        <v>2291</v>
      </c>
      <c r="B1139" s="2" t="s">
        <v>2292</v>
      </c>
      <c r="C1139" s="2" t="s">
        <v>8</v>
      </c>
      <c r="D1139" s="3" t="s">
        <v>72</v>
      </c>
      <c r="E1139" s="4" t="str">
        <f>VLOOKUP(A1139,[1]HML!$A$2:$D$8104,4,0)</f>
        <v>L</v>
      </c>
      <c r="F1139" s="5">
        <v>0.161</v>
      </c>
    </row>
    <row r="1140" spans="1:6" x14ac:dyDescent="0.3">
      <c r="A1140" s="2" t="s">
        <v>2293</v>
      </c>
      <c r="B1140" s="2" t="s">
        <v>2294</v>
      </c>
      <c r="C1140" s="2" t="s">
        <v>8</v>
      </c>
      <c r="D1140" s="3" t="s">
        <v>72</v>
      </c>
      <c r="E1140" s="4" t="str">
        <f>VLOOKUP(A1140,[1]HML!$A$2:$D$8104,4,0)</f>
        <v>L</v>
      </c>
      <c r="F1140" s="5">
        <v>0.14899999999999999</v>
      </c>
    </row>
    <row r="1141" spans="1:6" x14ac:dyDescent="0.3">
      <c r="A1141" s="2" t="s">
        <v>2295</v>
      </c>
      <c r="B1141" s="2" t="s">
        <v>2296</v>
      </c>
      <c r="C1141" s="2" t="s">
        <v>8</v>
      </c>
      <c r="D1141" s="3" t="s">
        <v>72</v>
      </c>
      <c r="E1141" s="4" t="str">
        <f>VLOOKUP(A1141,[1]HML!$A$2:$D$8104,4,0)</f>
        <v>L</v>
      </c>
      <c r="F1141" s="5">
        <v>0.14399999999999999</v>
      </c>
    </row>
    <row r="1142" spans="1:6" x14ac:dyDescent="0.3">
      <c r="A1142" s="2" t="s">
        <v>2297</v>
      </c>
      <c r="B1142" s="2" t="s">
        <v>2298</v>
      </c>
      <c r="C1142" s="2" t="s">
        <v>8</v>
      </c>
      <c r="D1142" s="3" t="s">
        <v>72</v>
      </c>
      <c r="E1142" s="4" t="str">
        <f>VLOOKUP(A1142,[1]HML!$A$2:$D$8104,4,0)</f>
        <v>L</v>
      </c>
      <c r="F1142" s="5">
        <v>0.14399999999999999</v>
      </c>
    </row>
    <row r="1143" spans="1:6" x14ac:dyDescent="0.3">
      <c r="A1143" s="2" t="s">
        <v>2299</v>
      </c>
      <c r="B1143" s="2" t="s">
        <v>2300</v>
      </c>
      <c r="C1143" s="2" t="s">
        <v>8</v>
      </c>
      <c r="D1143" s="3" t="s">
        <v>72</v>
      </c>
      <c r="E1143" s="4" t="str">
        <f>VLOOKUP(A1143,[1]HML!$A$2:$D$8104,4,0)</f>
        <v>L</v>
      </c>
      <c r="F1143" s="5">
        <v>0.13900000000000001</v>
      </c>
    </row>
    <row r="1144" spans="1:6" x14ac:dyDescent="0.3">
      <c r="A1144" s="2" t="s">
        <v>2301</v>
      </c>
      <c r="B1144" s="2" t="s">
        <v>2302</v>
      </c>
      <c r="C1144" s="2" t="s">
        <v>8</v>
      </c>
      <c r="D1144" s="3" t="s">
        <v>72</v>
      </c>
      <c r="E1144" s="4" t="str">
        <f>VLOOKUP(A1144,[1]HML!$A$2:$D$8104,4,0)</f>
        <v>L</v>
      </c>
      <c r="F1144" s="5">
        <v>0.13300000000000001</v>
      </c>
    </row>
    <row r="1145" spans="1:6" x14ac:dyDescent="0.3">
      <c r="A1145" s="2" t="s">
        <v>2303</v>
      </c>
      <c r="B1145" s="2" t="s">
        <v>2304</v>
      </c>
      <c r="C1145" s="2" t="s">
        <v>8</v>
      </c>
      <c r="D1145" s="3" t="s">
        <v>72</v>
      </c>
      <c r="E1145" s="4" t="str">
        <f>VLOOKUP(A1145,[1]HML!$A$2:$D$8104,4,0)</f>
        <v>M</v>
      </c>
      <c r="F1145" s="5">
        <v>0.13</v>
      </c>
    </row>
    <row r="1146" spans="1:6" x14ac:dyDescent="0.3">
      <c r="A1146" s="2" t="s">
        <v>2305</v>
      </c>
      <c r="B1146" s="2" t="s">
        <v>2306</v>
      </c>
      <c r="C1146" s="2" t="s">
        <v>8</v>
      </c>
      <c r="D1146" s="3" t="s">
        <v>72</v>
      </c>
      <c r="E1146" s="4" t="str">
        <f>VLOOKUP(A1146,[1]HML!$A$2:$D$8104,4,0)</f>
        <v>L</v>
      </c>
      <c r="F1146" s="5">
        <v>0.125</v>
      </c>
    </row>
    <row r="1147" spans="1:6" x14ac:dyDescent="0.3">
      <c r="A1147" s="2" t="s">
        <v>2307</v>
      </c>
      <c r="B1147" s="2" t="s">
        <v>2308</v>
      </c>
      <c r="C1147" s="2" t="s">
        <v>8</v>
      </c>
      <c r="D1147" s="3" t="s">
        <v>72</v>
      </c>
      <c r="E1147" s="4" t="str">
        <f>VLOOKUP(A1147,[1]HML!$A$2:$D$8104,4,0)</f>
        <v>L</v>
      </c>
      <c r="F1147" s="5">
        <v>0.11700000000000001</v>
      </c>
    </row>
    <row r="1148" spans="1:6" x14ac:dyDescent="0.3">
      <c r="A1148" s="2" t="s">
        <v>2309</v>
      </c>
      <c r="B1148" s="2" t="s">
        <v>2310</v>
      </c>
      <c r="C1148" s="2" t="s">
        <v>8</v>
      </c>
      <c r="D1148" s="3" t="s">
        <v>72</v>
      </c>
      <c r="E1148" s="4" t="str">
        <f>VLOOKUP(A1148,[1]HML!$A$2:$D$8104,4,0)</f>
        <v>L</v>
      </c>
      <c r="F1148" s="5">
        <v>0.105</v>
      </c>
    </row>
    <row r="1149" spans="1:6" x14ac:dyDescent="0.3">
      <c r="A1149" s="2" t="s">
        <v>2311</v>
      </c>
      <c r="B1149" s="2" t="s">
        <v>2312</v>
      </c>
      <c r="C1149" s="2" t="s">
        <v>8</v>
      </c>
      <c r="D1149" s="3" t="s">
        <v>72</v>
      </c>
      <c r="E1149" s="4" t="str">
        <f>VLOOKUP(A1149,[1]HML!$A$2:$D$8104,4,0)</f>
        <v>L</v>
      </c>
      <c r="F1149" s="5">
        <v>9.5000000000000001E-2</v>
      </c>
    </row>
    <row r="1150" spans="1:6" x14ac:dyDescent="0.3">
      <c r="A1150" s="2" t="s">
        <v>2313</v>
      </c>
      <c r="B1150" s="2" t="s">
        <v>2314</v>
      </c>
      <c r="C1150" s="2" t="s">
        <v>8</v>
      </c>
      <c r="D1150" s="3" t="s">
        <v>72</v>
      </c>
      <c r="E1150" s="4" t="str">
        <f>VLOOKUP(A1150,[1]HML!$A$2:$D$8104,4,0)</f>
        <v>M</v>
      </c>
      <c r="F1150" s="5">
        <v>8.7999999999999995E-2</v>
      </c>
    </row>
    <row r="1151" spans="1:6" x14ac:dyDescent="0.3">
      <c r="A1151" s="2" t="s">
        <v>2315</v>
      </c>
      <c r="B1151" s="2" t="s">
        <v>2316</v>
      </c>
      <c r="C1151" s="2" t="s">
        <v>8</v>
      </c>
      <c r="D1151" s="3" t="s">
        <v>72</v>
      </c>
      <c r="E1151" s="4" t="str">
        <f>VLOOKUP(A1151,[1]HML!$A$2:$D$8104,4,0)</f>
        <v>L</v>
      </c>
      <c r="F1151" s="5">
        <v>8.6999999999999994E-2</v>
      </c>
    </row>
    <row r="1152" spans="1:6" x14ac:dyDescent="0.3">
      <c r="A1152" s="2" t="s">
        <v>2317</v>
      </c>
      <c r="B1152" s="2" t="s">
        <v>2318</v>
      </c>
      <c r="C1152" s="2" t="s">
        <v>8</v>
      </c>
      <c r="D1152" s="3" t="s">
        <v>72</v>
      </c>
      <c r="E1152" s="4" t="str">
        <f>VLOOKUP(A1152,[1]HML!$A$2:$D$8104,4,0)</f>
        <v>H</v>
      </c>
      <c r="F1152" s="5">
        <v>8.5000000000000006E-2</v>
      </c>
    </row>
    <row r="1153" spans="1:6" x14ac:dyDescent="0.3">
      <c r="A1153" s="2" t="s">
        <v>2319</v>
      </c>
      <c r="B1153" s="2" t="s">
        <v>2320</v>
      </c>
      <c r="C1153" s="2" t="s">
        <v>8</v>
      </c>
      <c r="D1153" s="3" t="s">
        <v>72</v>
      </c>
      <c r="E1153" s="4" t="str">
        <f>VLOOKUP(A1153,[1]HML!$A$2:$D$8104,4,0)</f>
        <v>M</v>
      </c>
      <c r="F1153" s="5">
        <v>8.4000000000000005E-2</v>
      </c>
    </row>
    <row r="1154" spans="1:6" x14ac:dyDescent="0.3">
      <c r="A1154" s="2" t="s">
        <v>2321</v>
      </c>
      <c r="B1154" s="2" t="s">
        <v>2322</v>
      </c>
      <c r="C1154" s="2" t="s">
        <v>8</v>
      </c>
      <c r="D1154" s="3" t="s">
        <v>72</v>
      </c>
      <c r="E1154" s="4" t="str">
        <f>VLOOKUP(A1154,[1]HML!$A$2:$D$8104,4,0)</f>
        <v>M</v>
      </c>
      <c r="F1154" s="5">
        <v>7.8E-2</v>
      </c>
    </row>
    <row r="1155" spans="1:6" x14ac:dyDescent="0.3">
      <c r="A1155" s="2" t="s">
        <v>2323</v>
      </c>
      <c r="B1155" s="2" t="s">
        <v>2324</v>
      </c>
      <c r="C1155" s="2" t="s">
        <v>8</v>
      </c>
      <c r="D1155" s="3" t="s">
        <v>72</v>
      </c>
      <c r="E1155" s="4" t="str">
        <f>VLOOKUP(A1155,[1]HML!$A$2:$D$8104,4,0)</f>
        <v>H</v>
      </c>
      <c r="F1155" s="5">
        <v>7.1999999999999995E-2</v>
      </c>
    </row>
    <row r="1156" spans="1:6" x14ac:dyDescent="0.3">
      <c r="A1156" s="2" t="s">
        <v>2325</v>
      </c>
      <c r="B1156" s="2" t="s">
        <v>2326</v>
      </c>
      <c r="C1156" s="2" t="s">
        <v>8</v>
      </c>
      <c r="D1156" s="3" t="s">
        <v>72</v>
      </c>
      <c r="E1156" s="4" t="str">
        <f>VLOOKUP(A1156,[1]HML!$A$2:$D$8104,4,0)</f>
        <v>M</v>
      </c>
      <c r="F1156" s="5">
        <v>6.7000000000000004E-2</v>
      </c>
    </row>
    <row r="1157" spans="1:6" x14ac:dyDescent="0.3">
      <c r="A1157" s="2" t="s">
        <v>2327</v>
      </c>
      <c r="B1157" s="2" t="s">
        <v>2328</v>
      </c>
      <c r="C1157" s="2" t="s">
        <v>8</v>
      </c>
      <c r="D1157" s="3" t="s">
        <v>72</v>
      </c>
      <c r="E1157" s="4" t="str">
        <f>VLOOKUP(A1157,[1]HML!$A$2:$D$8104,4,0)</f>
        <v>M</v>
      </c>
      <c r="F1157" s="5">
        <v>6.7000000000000004E-2</v>
      </c>
    </row>
    <row r="1158" spans="1:6" x14ac:dyDescent="0.3">
      <c r="A1158" s="2" t="s">
        <v>2329</v>
      </c>
      <c r="B1158" s="2" t="s">
        <v>2330</v>
      </c>
      <c r="C1158" s="2" t="s">
        <v>8</v>
      </c>
      <c r="D1158" s="3" t="s">
        <v>72</v>
      </c>
      <c r="E1158" s="4" t="str">
        <f>VLOOKUP(A1158,[1]HML!$A$2:$D$8104,4,0)</f>
        <v>L</v>
      </c>
      <c r="F1158" s="5">
        <v>6.3E-2</v>
      </c>
    </row>
    <row r="1159" spans="1:6" x14ac:dyDescent="0.3">
      <c r="A1159" s="2" t="s">
        <v>2331</v>
      </c>
      <c r="B1159" s="2" t="s">
        <v>2332</v>
      </c>
      <c r="C1159" s="2" t="s">
        <v>8</v>
      </c>
      <c r="D1159" s="3" t="s">
        <v>72</v>
      </c>
      <c r="E1159" s="4" t="str">
        <f>VLOOKUP(A1159,[1]HML!$A$2:$D$8104,4,0)</f>
        <v>L</v>
      </c>
      <c r="F1159" s="5">
        <v>5.8999999999999997E-2</v>
      </c>
    </row>
    <row r="1160" spans="1:6" x14ac:dyDescent="0.3">
      <c r="A1160" s="2" t="s">
        <v>2333</v>
      </c>
      <c r="B1160" s="2" t="s">
        <v>2334</v>
      </c>
      <c r="C1160" s="2" t="s">
        <v>8</v>
      </c>
      <c r="D1160" s="3" t="s">
        <v>72</v>
      </c>
      <c r="E1160" s="4" t="str">
        <f>VLOOKUP(A1160,[1]HML!$A$2:$D$8104,4,0)</f>
        <v>L</v>
      </c>
      <c r="F1160" s="5">
        <v>5.8000000000000003E-2</v>
      </c>
    </row>
    <row r="1161" spans="1:6" x14ac:dyDescent="0.3">
      <c r="A1161" s="2" t="s">
        <v>2335</v>
      </c>
      <c r="B1161" s="2" t="s">
        <v>2336</v>
      </c>
      <c r="C1161" s="2" t="s">
        <v>8</v>
      </c>
      <c r="D1161" s="3" t="s">
        <v>72</v>
      </c>
      <c r="E1161" s="4" t="str">
        <f>VLOOKUP(A1161,[1]HML!$A$2:$D$8104,4,0)</f>
        <v>L</v>
      </c>
      <c r="F1161" s="5">
        <v>5.8000000000000003E-2</v>
      </c>
    </row>
    <row r="1162" spans="1:6" x14ac:dyDescent="0.3">
      <c r="A1162" s="2" t="s">
        <v>2337</v>
      </c>
      <c r="B1162" s="2" t="s">
        <v>2338</v>
      </c>
      <c r="C1162" s="2" t="s">
        <v>8</v>
      </c>
      <c r="D1162" s="3" t="s">
        <v>72</v>
      </c>
      <c r="E1162" s="4" t="str">
        <f>VLOOKUP(A1162,[1]HML!$A$2:$D$8104,4,0)</f>
        <v>M</v>
      </c>
      <c r="F1162" s="5">
        <v>5.7000000000000002E-2</v>
      </c>
    </row>
    <row r="1163" spans="1:6" x14ac:dyDescent="0.3">
      <c r="A1163" s="2" t="s">
        <v>2339</v>
      </c>
      <c r="B1163" s="2" t="s">
        <v>2340</v>
      </c>
      <c r="C1163" s="2" t="s">
        <v>8</v>
      </c>
      <c r="D1163" s="3" t="s">
        <v>72</v>
      </c>
      <c r="E1163" s="4" t="str">
        <f>VLOOKUP(A1163,[1]HML!$A$2:$D$8104,4,0)</f>
        <v>L</v>
      </c>
      <c r="F1163" s="5">
        <v>5.3999999999999999E-2</v>
      </c>
    </row>
    <row r="1164" spans="1:6" x14ac:dyDescent="0.3">
      <c r="A1164" s="2" t="s">
        <v>2341</v>
      </c>
      <c r="B1164" s="2" t="s">
        <v>2342</v>
      </c>
      <c r="C1164" s="2" t="s">
        <v>8</v>
      </c>
      <c r="D1164" s="3" t="s">
        <v>72</v>
      </c>
      <c r="E1164" s="4" t="str">
        <f>VLOOKUP(A1164,[1]HML!$A$2:$D$8104,4,0)</f>
        <v>L</v>
      </c>
      <c r="F1164" s="5">
        <v>5.2999999999999999E-2</v>
      </c>
    </row>
    <row r="1165" spans="1:6" x14ac:dyDescent="0.3">
      <c r="A1165" s="2" t="s">
        <v>2343</v>
      </c>
      <c r="B1165" s="2" t="s">
        <v>2344</v>
      </c>
      <c r="C1165" s="2" t="s">
        <v>8</v>
      </c>
      <c r="D1165" s="3" t="s">
        <v>72</v>
      </c>
      <c r="E1165" s="4" t="str">
        <f>VLOOKUP(A1165,[1]HML!$A$2:$D$8104,4,0)</f>
        <v>L</v>
      </c>
      <c r="F1165" s="5">
        <v>5.1999999999999998E-2</v>
      </c>
    </row>
    <row r="1166" spans="1:6" x14ac:dyDescent="0.3">
      <c r="A1166" s="2" t="s">
        <v>2345</v>
      </c>
      <c r="B1166" s="2" t="s">
        <v>2346</v>
      </c>
      <c r="C1166" s="2" t="s">
        <v>8</v>
      </c>
      <c r="D1166" s="3" t="s">
        <v>72</v>
      </c>
      <c r="E1166" s="4" t="str">
        <f>VLOOKUP(A1166,[1]HML!$A$2:$D$8104,4,0)</f>
        <v>L</v>
      </c>
      <c r="F1166" s="5">
        <v>4.7E-2</v>
      </c>
    </row>
    <row r="1167" spans="1:6" x14ac:dyDescent="0.3">
      <c r="A1167" s="2" t="s">
        <v>2347</v>
      </c>
      <c r="B1167" s="2" t="s">
        <v>2348</v>
      </c>
      <c r="C1167" s="2" t="s">
        <v>8</v>
      </c>
      <c r="D1167" s="3" t="s">
        <v>72</v>
      </c>
      <c r="E1167" s="4" t="str">
        <f>VLOOKUP(A1167,[1]HML!$A$2:$D$8104,4,0)</f>
        <v>H</v>
      </c>
      <c r="F1167" s="5">
        <v>4.1000000000000002E-2</v>
      </c>
    </row>
    <row r="1168" spans="1:6" x14ac:dyDescent="0.3">
      <c r="A1168" s="2" t="s">
        <v>2349</v>
      </c>
      <c r="B1168" s="2" t="s">
        <v>2350</v>
      </c>
      <c r="C1168" s="2" t="s">
        <v>8</v>
      </c>
      <c r="D1168" s="3" t="s">
        <v>72</v>
      </c>
      <c r="E1168" s="4" t="str">
        <f>VLOOKUP(A1168,[1]HML!$A$2:$D$8104,4,0)</f>
        <v>M</v>
      </c>
      <c r="F1168" s="5">
        <v>0.04</v>
      </c>
    </row>
    <row r="1169" spans="1:6" x14ac:dyDescent="0.3">
      <c r="A1169" s="2" t="s">
        <v>2351</v>
      </c>
      <c r="B1169" s="2" t="s">
        <v>2352</v>
      </c>
      <c r="C1169" s="2" t="s">
        <v>8</v>
      </c>
      <c r="D1169" s="3" t="s">
        <v>72</v>
      </c>
      <c r="E1169" s="4" t="str">
        <f>VLOOKUP(A1169,[1]HML!$A$2:$D$8104,4,0)</f>
        <v>L</v>
      </c>
      <c r="F1169" s="5">
        <v>3.9E-2</v>
      </c>
    </row>
    <row r="1170" spans="1:6" x14ac:dyDescent="0.3">
      <c r="A1170" s="2" t="s">
        <v>2353</v>
      </c>
      <c r="B1170" s="2" t="s">
        <v>2354</v>
      </c>
      <c r="C1170" s="2" t="s">
        <v>8</v>
      </c>
      <c r="D1170" s="3" t="s">
        <v>72</v>
      </c>
      <c r="E1170" s="4" t="str">
        <f>VLOOKUP(A1170,[1]HML!$A$2:$D$8104,4,0)</f>
        <v>M</v>
      </c>
      <c r="F1170" s="5">
        <v>3.2000000000000001E-2</v>
      </c>
    </row>
    <row r="1171" spans="1:6" x14ac:dyDescent="0.3">
      <c r="A1171" s="2" t="s">
        <v>2355</v>
      </c>
      <c r="B1171" s="2" t="s">
        <v>2356</v>
      </c>
      <c r="C1171" s="2" t="s">
        <v>8</v>
      </c>
      <c r="D1171" s="3" t="s">
        <v>72</v>
      </c>
      <c r="E1171" s="4" t="str">
        <f>VLOOKUP(A1171,[1]HML!$A$2:$D$8104,4,0)</f>
        <v>M</v>
      </c>
      <c r="F1171" s="5">
        <v>2.8000000000000001E-2</v>
      </c>
    </row>
    <row r="1172" spans="1:6" x14ac:dyDescent="0.3">
      <c r="A1172" s="2" t="s">
        <v>2357</v>
      </c>
      <c r="B1172" s="2" t="s">
        <v>2358</v>
      </c>
      <c r="C1172" s="2" t="s">
        <v>8</v>
      </c>
      <c r="D1172" s="3" t="s">
        <v>72</v>
      </c>
      <c r="E1172" s="4" t="str">
        <f>VLOOKUP(A1172,[1]HML!$A$2:$D$8104,4,0)</f>
        <v>L</v>
      </c>
      <c r="F1172" s="5">
        <v>2.7E-2</v>
      </c>
    </row>
    <row r="1173" spans="1:6" x14ac:dyDescent="0.3">
      <c r="A1173" s="2" t="s">
        <v>2359</v>
      </c>
      <c r="B1173" s="2" t="s">
        <v>2360</v>
      </c>
      <c r="C1173" s="2" t="s">
        <v>8</v>
      </c>
      <c r="D1173" s="3" t="s">
        <v>72</v>
      </c>
      <c r="E1173" s="4" t="str">
        <f>VLOOKUP(A1173,[1]HML!$A$2:$D$8104,4,0)</f>
        <v>L</v>
      </c>
      <c r="F1173" s="5">
        <v>2.4E-2</v>
      </c>
    </row>
    <row r="1174" spans="1:6" x14ac:dyDescent="0.3">
      <c r="A1174" s="2" t="s">
        <v>2361</v>
      </c>
      <c r="B1174" s="2" t="s">
        <v>2362</v>
      </c>
      <c r="C1174" s="2" t="s">
        <v>8</v>
      </c>
      <c r="D1174" s="3" t="s">
        <v>72</v>
      </c>
      <c r="E1174" s="4" t="str">
        <f>VLOOKUP(A1174,[1]HML!$A$2:$D$8104,4,0)</f>
        <v>L</v>
      </c>
      <c r="F1174" s="5">
        <v>2.1000000000000001E-2</v>
      </c>
    </row>
    <row r="1175" spans="1:6" x14ac:dyDescent="0.3">
      <c r="A1175" s="2" t="s">
        <v>2363</v>
      </c>
      <c r="B1175" s="2" t="s">
        <v>2364</v>
      </c>
      <c r="C1175" s="2" t="s">
        <v>8</v>
      </c>
      <c r="D1175" s="3" t="s">
        <v>72</v>
      </c>
      <c r="E1175" s="4" t="str">
        <f>VLOOKUP(A1175,[1]HML!$A$2:$D$8104,4,0)</f>
        <v>L</v>
      </c>
      <c r="F1175" s="5">
        <v>0.02</v>
      </c>
    </row>
    <row r="1176" spans="1:6" x14ac:dyDescent="0.3">
      <c r="A1176" s="2" t="s">
        <v>2365</v>
      </c>
      <c r="B1176" s="2" t="s">
        <v>2366</v>
      </c>
      <c r="C1176" s="2" t="s">
        <v>8</v>
      </c>
      <c r="D1176" s="3" t="s">
        <v>72</v>
      </c>
      <c r="E1176" s="4" t="str">
        <f>VLOOKUP(A1176,[1]HML!$A$2:$D$8104,4,0)</f>
        <v>L</v>
      </c>
      <c r="F1176" s="5">
        <v>1.7999999999999999E-2</v>
      </c>
    </row>
    <row r="1177" spans="1:6" x14ac:dyDescent="0.3">
      <c r="A1177" s="2" t="s">
        <v>2367</v>
      </c>
      <c r="B1177" s="2" t="s">
        <v>2368</v>
      </c>
      <c r="C1177" s="2" t="s">
        <v>8</v>
      </c>
      <c r="D1177" s="3" t="s">
        <v>72</v>
      </c>
      <c r="E1177" s="4" t="str">
        <f>VLOOKUP(A1177,[1]HML!$A$2:$D$8104,4,0)</f>
        <v>H</v>
      </c>
      <c r="F1177" s="5">
        <v>1.7999999999999999E-2</v>
      </c>
    </row>
    <row r="1178" spans="1:6" x14ac:dyDescent="0.3">
      <c r="A1178" s="2" t="s">
        <v>2369</v>
      </c>
      <c r="B1178" s="2" t="s">
        <v>2370</v>
      </c>
      <c r="C1178" s="2" t="s">
        <v>8</v>
      </c>
      <c r="D1178" s="3" t="s">
        <v>72</v>
      </c>
      <c r="E1178" s="4" t="str">
        <f>VLOOKUP(A1178,[1]HML!$A$2:$D$8104,4,0)</f>
        <v>L</v>
      </c>
      <c r="F1178" s="5">
        <v>1.6E-2</v>
      </c>
    </row>
    <row r="1179" spans="1:6" x14ac:dyDescent="0.3">
      <c r="A1179" s="2" t="s">
        <v>2371</v>
      </c>
      <c r="B1179" s="2" t="s">
        <v>2372</v>
      </c>
      <c r="C1179" s="2" t="s">
        <v>8</v>
      </c>
      <c r="D1179" s="3" t="s">
        <v>72</v>
      </c>
      <c r="E1179" s="4" t="str">
        <f>VLOOKUP(A1179,[1]HML!$A$2:$D$8104,4,0)</f>
        <v>L</v>
      </c>
      <c r="F1179" s="5">
        <v>1.6E-2</v>
      </c>
    </row>
    <row r="1180" spans="1:6" x14ac:dyDescent="0.3">
      <c r="A1180" s="2" t="s">
        <v>2373</v>
      </c>
      <c r="B1180" s="2" t="s">
        <v>2374</v>
      </c>
      <c r="C1180" s="2" t="s">
        <v>8</v>
      </c>
      <c r="D1180" s="3" t="s">
        <v>72</v>
      </c>
      <c r="E1180" s="4" t="str">
        <f>VLOOKUP(A1180,[1]HML!$A$2:$D$8104,4,0)</f>
        <v>L</v>
      </c>
      <c r="F1180" s="5">
        <v>1.2E-2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E86F-B74E-4015-BE79-C80195EA7703}">
  <dimension ref="A1:AF1181"/>
  <sheetViews>
    <sheetView showGridLines="0" zoomScale="85" zoomScaleNormal="85" workbookViewId="0">
      <pane ySplit="2" topLeftCell="A3" activePane="bottomLeft" state="frozen"/>
      <selection pane="bottomLeft" activeCell="AD15" sqref="AD15"/>
    </sheetView>
  </sheetViews>
  <sheetFormatPr baseColWidth="10" defaultColWidth="8.88671875" defaultRowHeight="14.4" x14ac:dyDescent="0.3"/>
  <cols>
    <col min="1" max="1" width="14" customWidth="1"/>
    <col min="2" max="2" width="38" customWidth="1"/>
    <col min="3" max="3" width="7" customWidth="1"/>
    <col min="4" max="4" width="14" customWidth="1"/>
    <col min="5" max="6" width="12" customWidth="1"/>
    <col min="7" max="7" width="16" customWidth="1"/>
    <col min="8" max="8" width="19.21875" customWidth="1"/>
    <col min="9" max="9" width="14" customWidth="1"/>
    <col min="10" max="12" width="18" customWidth="1"/>
    <col min="13" max="13" width="12" customWidth="1"/>
    <col min="14" max="15" width="17.88671875" customWidth="1"/>
    <col min="16" max="18" width="20" customWidth="1"/>
    <col min="19" max="20" width="24.5546875" customWidth="1"/>
    <col min="21" max="21" width="23" customWidth="1"/>
    <col min="22" max="22" width="18.88671875" customWidth="1"/>
    <col min="23" max="23" width="25" customWidth="1"/>
    <col min="24" max="25" width="27.6640625" customWidth="1"/>
    <col min="26" max="26" width="31.21875" customWidth="1"/>
    <col min="27" max="27" width="28.5546875" customWidth="1"/>
    <col min="28" max="28" width="18.6640625" customWidth="1"/>
    <col min="29" max="29" width="30.33203125" customWidth="1"/>
    <col min="30" max="30" width="16" customWidth="1"/>
    <col min="31" max="31" width="15.21875" customWidth="1"/>
    <col min="32" max="32" width="19" customWidth="1"/>
  </cols>
  <sheetData>
    <row r="1" spans="1:32" ht="28.05" customHeight="1" x14ac:dyDescent="0.3">
      <c r="A1" s="59" t="s">
        <v>2419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60" t="s">
        <v>2474</v>
      </c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</row>
    <row r="2" spans="1:32" ht="36" customHeight="1" x14ac:dyDescent="0.3">
      <c r="A2" s="15" t="s">
        <v>0</v>
      </c>
      <c r="B2" s="15" t="s">
        <v>1</v>
      </c>
      <c r="C2" s="15" t="s">
        <v>2375</v>
      </c>
      <c r="D2" s="15" t="s">
        <v>2420</v>
      </c>
      <c r="E2" s="15" t="s">
        <v>3</v>
      </c>
      <c r="F2" s="15" t="s">
        <v>4</v>
      </c>
      <c r="G2" s="15" t="s">
        <v>2424</v>
      </c>
      <c r="H2" s="15" t="s">
        <v>2425</v>
      </c>
      <c r="I2" s="15" t="s">
        <v>2426</v>
      </c>
      <c r="J2" s="15" t="s">
        <v>2427</v>
      </c>
      <c r="K2" s="15" t="s">
        <v>2431</v>
      </c>
      <c r="L2" s="15" t="s">
        <v>2432</v>
      </c>
      <c r="M2" s="15" t="s">
        <v>2428</v>
      </c>
      <c r="N2" s="15" t="s">
        <v>2429</v>
      </c>
      <c r="O2" s="15" t="s">
        <v>2433</v>
      </c>
      <c r="P2" s="15" t="s">
        <v>2430</v>
      </c>
      <c r="Q2" s="15" t="s">
        <v>2434</v>
      </c>
      <c r="R2" s="15" t="s">
        <v>2435</v>
      </c>
      <c r="S2" s="15" t="s">
        <v>2436</v>
      </c>
      <c r="T2" s="15" t="s">
        <v>2437</v>
      </c>
      <c r="U2" s="36" t="s">
        <v>2421</v>
      </c>
      <c r="V2" s="36" t="s">
        <v>2475</v>
      </c>
      <c r="W2" s="36" t="s">
        <v>2479</v>
      </c>
      <c r="X2" s="36" t="s">
        <v>2480</v>
      </c>
      <c r="Y2" s="36" t="s">
        <v>2481</v>
      </c>
      <c r="Z2" s="36" t="s">
        <v>2482</v>
      </c>
      <c r="AA2" s="36" t="s">
        <v>2483</v>
      </c>
      <c r="AB2" s="36" t="s">
        <v>2477</v>
      </c>
      <c r="AC2" s="36" t="s">
        <v>2476</v>
      </c>
      <c r="AD2" s="36" t="s">
        <v>2422</v>
      </c>
      <c r="AE2" s="36" t="s">
        <v>2423</v>
      </c>
      <c r="AF2" s="36" t="s">
        <v>2478</v>
      </c>
    </row>
    <row r="3" spans="1:32" x14ac:dyDescent="0.3">
      <c r="A3" s="16" t="s">
        <v>6</v>
      </c>
      <c r="B3" s="17" t="s">
        <v>7</v>
      </c>
      <c r="C3" s="16" t="s">
        <v>8</v>
      </c>
      <c r="D3" s="16" t="str">
        <f>VLOOKUP(A3,'Lead Time'!$A$2:$C$1180,3,0)</f>
        <v>Mixed Source</v>
      </c>
      <c r="E3" s="22" t="str">
        <f>VLOOKUP(A3,Classification!$A$2:$D$1180,4,0)</f>
        <v>B</v>
      </c>
      <c r="F3" s="24" t="str">
        <f>VLOOKUP(A3,Classification!$A$2:$E$1180,5,0)</f>
        <v>H</v>
      </c>
      <c r="G3" s="18">
        <f>VLOOKUP(A3,'Lead Time'!$A$2:$D$1180,4,0)</f>
        <v>109.33757961783439</v>
      </c>
      <c r="H3" s="18">
        <f>G3/30</f>
        <v>3.6445859872611464</v>
      </c>
      <c r="I3" s="27">
        <f>VLOOKUP(A3,Classification!$A$2:$F$1180,6,0)</f>
        <v>1212.1759999999999</v>
      </c>
      <c r="J3" s="18">
        <f>-SUM('cons 2023 - 2025'!D4:AM4)</f>
        <v>685</v>
      </c>
      <c r="K3" s="18">
        <f>-_xlfn.MINIFS('cons 2023 - 2025'!D4:AM4,'cons 2023 - 2025'!D4:AM4,"&lt;&gt;0")</f>
        <v>274</v>
      </c>
      <c r="L3" s="18">
        <f>-_xlfn.MAXIFS('cons 2023 - 2025'!D4:AM4,'cons 2023 - 2025'!D4:AM4,"&lt;&gt;0")</f>
        <v>2</v>
      </c>
      <c r="M3" s="16">
        <f>COUNTIF('cons 2023 - 2025'!D4:AM4,"&lt;&gt;0")</f>
        <v>9</v>
      </c>
      <c r="N3" s="18">
        <f>-AVERAGE('cons 2023 - 2025'!D4:AM4)</f>
        <v>19.027777777777779</v>
      </c>
      <c r="O3" s="18">
        <f>J3/M3</f>
        <v>76.111111111111114</v>
      </c>
      <c r="P3" s="18">
        <f>_xlfn.STDEV.S('cons 2023 - 2025'!D4:AM4)</f>
        <v>54.875696473867769</v>
      </c>
      <c r="Q3" s="18">
        <f>-AVERAGE('cons 2023 - 2025'!D4:AM4)/'⚙ Assumptions'!$B$5</f>
        <v>0.86489898989898994</v>
      </c>
      <c r="R3" s="18">
        <f>_xlfn.STDEV.S('cons 2023 - 2025'!D4:AM4)/SQRT('⚙ Assumptions'!$B$5)</f>
        <v>11.699537798741654</v>
      </c>
      <c r="S3" s="18">
        <f>-IF(AVERAGE('cons 2023 - 2025'!D4:AM4)=0,"",_xlfn.STDEV.S('cons 2023 - 2025'!D4:AM4)/AVERAGE('cons 2023 - 2025'!D4:AM4))</f>
        <v>2.8839782088456052</v>
      </c>
      <c r="T3" s="18" t="str">
        <f>IF(ISBLANK(S3),"Z",
   IF(S3&lt;=0.25,"X",
      IF(S3&lt;=0.5,"Y","Z")))</f>
        <v>Z</v>
      </c>
      <c r="U3" s="37">
        <f>IF(E3="B",0.95,IF(E3="C",0.9,0.98))</f>
        <v>0.95</v>
      </c>
      <c r="V3" s="18">
        <f>IF(E3="B",1.65,1.28)</f>
        <v>1.65</v>
      </c>
      <c r="W3" s="18">
        <f>V3*R3*SQRT(G3)</f>
        <v>201.85400791703429</v>
      </c>
      <c r="X3" s="18">
        <f>V3*P3*SQRT(H3)</f>
        <v>172.85744524200121</v>
      </c>
      <c r="Y3" s="18">
        <f>Q3*G3+W3</f>
        <v>296.41997008649963</v>
      </c>
      <c r="Z3" s="18">
        <f>N3*H3+X3</f>
        <v>242.20581749960911</v>
      </c>
      <c r="AA3" s="18">
        <f>-AVERAGE('cons 2023 - 2025'!D4:AM4)*12</f>
        <v>228.33333333333334</v>
      </c>
      <c r="AB3" s="27">
        <f>I3*0.2</f>
        <v>242.43520000000001</v>
      </c>
      <c r="AC3" s="18">
        <f>SQRT((2*AA3*'⚙ Assumptions'!$B$3)/AB3)</f>
        <v>16.809215590034544</v>
      </c>
      <c r="AD3" s="18">
        <f>Z3</f>
        <v>242.20581749960911</v>
      </c>
      <c r="AE3" s="18">
        <f>Z3+AC3</f>
        <v>259.01503308964368</v>
      </c>
      <c r="AF3" s="18">
        <f>AA3/AC3</f>
        <v>13.583818478043812</v>
      </c>
    </row>
    <row r="4" spans="1:32" x14ac:dyDescent="0.3">
      <c r="A4" s="19" t="s">
        <v>10</v>
      </c>
      <c r="B4" s="20" t="s">
        <v>11</v>
      </c>
      <c r="C4" s="16" t="s">
        <v>8</v>
      </c>
      <c r="D4" s="16" t="str">
        <f>VLOOKUP(A4,'Lead Time'!$A$2:$C$1180,3,0)</f>
        <v>Import</v>
      </c>
      <c r="E4" s="22" t="str">
        <f>VLOOKUP(A4,Classification!$A$2:$D$1180,4,0)</f>
        <v>B</v>
      </c>
      <c r="F4" s="24" t="str">
        <f>VLOOKUP(A4,Classification!$A$2:$E$1180,5,0)</f>
        <v>H</v>
      </c>
      <c r="G4" s="21">
        <f>VLOOKUP(A4,'Lead Time'!$A$2:$D$1180,4,0)</f>
        <v>283.2</v>
      </c>
      <c r="H4" s="21">
        <f t="shared" ref="H4:H67" si="0">G4/30</f>
        <v>9.44</v>
      </c>
      <c r="I4" s="32">
        <f>VLOOKUP(A4,Classification!$A$2:$F$1180,6,0)</f>
        <v>903.07</v>
      </c>
      <c r="J4" s="21">
        <f>-SUM('cons 2023 - 2025'!D5:AM5)</f>
        <v>17</v>
      </c>
      <c r="K4" s="18">
        <f>-_xlfn.MINIFS('cons 2023 - 2025'!D5:AM5,'cons 2023 - 2025'!D5:AM5,"&lt;&gt;0")</f>
        <v>3</v>
      </c>
      <c r="L4" s="18">
        <f>-_xlfn.MAXIFS('cons 2023 - 2025'!D5:AM5,'cons 2023 - 2025'!D5:AM5,"&lt;&gt;0")</f>
        <v>1</v>
      </c>
      <c r="M4" s="19">
        <f>COUNTIF('cons 2023 - 2025'!D5:AM5,"&lt;&gt;0")</f>
        <v>14</v>
      </c>
      <c r="N4" s="21">
        <f>-AVERAGE('cons 2023 - 2025'!D5:AM5)</f>
        <v>0.47222222222222221</v>
      </c>
      <c r="O4" s="21">
        <f t="shared" ref="O4:O67" si="1">J4/M4</f>
        <v>1.2142857142857142</v>
      </c>
      <c r="P4" s="21">
        <f>_xlfn.STDEV.S('cons 2023 - 2025'!D5:AM5)</f>
        <v>0.69636243072170034</v>
      </c>
      <c r="Q4" s="21">
        <f>-AVERAGE('cons 2023 - 2025'!D5:AM5)/'⚙ Assumptions'!$B$5</f>
        <v>2.1464646464646464E-2</v>
      </c>
      <c r="R4" s="21">
        <f>_xlfn.STDEV.S('cons 2023 - 2025'!D5:AM5)/SQRT('⚙ Assumptions'!$B$5)</f>
        <v>0.14846496907300066</v>
      </c>
      <c r="S4" s="21">
        <f>-IF(AVERAGE('cons 2023 - 2025'!D5:AM5)=0,"",_xlfn.STDEV.S('cons 2023 - 2025'!D5:AM5)/AVERAGE('cons 2023 - 2025'!D5:AM5))</f>
        <v>1.4746498532930126</v>
      </c>
      <c r="T4" s="21" t="str">
        <f t="shared" ref="T4:T67" si="2">IF(ISBLANK(S4),"Z",
   IF(S4&lt;=0.25,"X",
      IF(S4&lt;=0.5,"Y","Z")))</f>
        <v>Z</v>
      </c>
      <c r="U4" s="38">
        <f t="shared" ref="U4:U67" si="3">IF(E4="B",0.95,IF(E4="C",0.9,0.98))</f>
        <v>0.95</v>
      </c>
      <c r="V4" s="21">
        <f t="shared" ref="V4:V67" si="4">IF(E4="B",1.65,1.28)</f>
        <v>1.65</v>
      </c>
      <c r="W4" s="21">
        <f t="shared" ref="W4:W67" si="5">V4*R4*SQRT(G4)</f>
        <v>4.1224420640475437</v>
      </c>
      <c r="X4" s="21">
        <f t="shared" ref="X4:X67" si="6">V4*P4*SQRT(H4)</f>
        <v>3.5302484736508686</v>
      </c>
      <c r="Y4" s="21">
        <f t="shared" ref="Y4:Y67" si="7">Q4*G4+W4</f>
        <v>10.201229942835422</v>
      </c>
      <c r="Z4" s="21">
        <f t="shared" ref="Z4:Z67" si="8">N4*H4+X4</f>
        <v>7.9880262514286464</v>
      </c>
      <c r="AA4" s="21">
        <f>-AVERAGE('cons 2023 - 2025'!D5:AM5)*12</f>
        <v>5.6666666666666661</v>
      </c>
      <c r="AB4" s="32">
        <f t="shared" ref="AB4:AB67" si="9">I4*0.2</f>
        <v>180.61400000000003</v>
      </c>
      <c r="AC4" s="21">
        <f>SQRT((2*AA4*'⚙ Assumptions'!$B$3)/AB4)</f>
        <v>3.0679533754613102</v>
      </c>
      <c r="AD4" s="21">
        <f t="shared" ref="AD4:AD67" si="10">Z4</f>
        <v>7.9880262514286464</v>
      </c>
      <c r="AE4" s="21">
        <f t="shared" ref="AE4:AE67" si="11">Z4+AC4</f>
        <v>11.055979626889958</v>
      </c>
      <c r="AF4" s="21">
        <f t="shared" ref="AF4:AF67" si="12">AA4/AC4</f>
        <v>1.847051103185231</v>
      </c>
    </row>
    <row r="5" spans="1:32" x14ac:dyDescent="0.3">
      <c r="A5" s="16" t="s">
        <v>12</v>
      </c>
      <c r="B5" s="17" t="s">
        <v>13</v>
      </c>
      <c r="C5" s="16" t="s">
        <v>8</v>
      </c>
      <c r="D5" s="16" t="str">
        <f>VLOOKUP(A5,'Lead Time'!$A$2:$C$1180,3,0)</f>
        <v>Local</v>
      </c>
      <c r="E5" s="22" t="str">
        <f>VLOOKUP(A5,Classification!$A$2:$D$1180,4,0)</f>
        <v>B</v>
      </c>
      <c r="F5" s="24" t="str">
        <f>VLOOKUP(A5,Classification!$A$2:$E$1180,5,0)</f>
        <v>H</v>
      </c>
      <c r="G5" s="18">
        <f>VLOOKUP(A5,'Lead Time'!$A$2:$D$1180,4,0)</f>
        <v>15.8</v>
      </c>
      <c r="H5" s="18">
        <f t="shared" si="0"/>
        <v>0.52666666666666673</v>
      </c>
      <c r="I5" s="27">
        <f>VLOOKUP(A5,Classification!$A$2:$F$1180,6,0)</f>
        <v>808</v>
      </c>
      <c r="J5" s="18">
        <f>-SUM('cons 2023 - 2025'!D6:AM6)</f>
        <v>44</v>
      </c>
      <c r="K5" s="18">
        <f>-_xlfn.MINIFS('cons 2023 - 2025'!D6:AM6,'cons 2023 - 2025'!D6:AM6,"&lt;&gt;0")</f>
        <v>7</v>
      </c>
      <c r="L5" s="18">
        <f>-_xlfn.MAXIFS('cons 2023 - 2025'!D6:AM6,'cons 2023 - 2025'!D6:AM6,"&lt;&gt;0")</f>
        <v>1</v>
      </c>
      <c r="M5" s="16">
        <f>COUNTIF('cons 2023 - 2025'!D6:AM6,"&lt;&gt;0")</f>
        <v>14</v>
      </c>
      <c r="N5" s="18">
        <f>-AVERAGE('cons 2023 - 2025'!D6:AM6)</f>
        <v>1.2222222222222223</v>
      </c>
      <c r="O5" s="18">
        <f t="shared" si="1"/>
        <v>3.1428571428571428</v>
      </c>
      <c r="P5" s="18">
        <f>_xlfn.STDEV.S('cons 2023 - 2025'!D6:AM6)</f>
        <v>1.8839337433164547</v>
      </c>
      <c r="Q5" s="18">
        <f>-AVERAGE('cons 2023 - 2025'!D6:AM6)/'⚙ Assumptions'!$B$5</f>
        <v>5.5555555555555559E-2</v>
      </c>
      <c r="R5" s="18">
        <f>_xlfn.STDEV.S('cons 2023 - 2025'!D6:AM6)/SQRT('⚙ Assumptions'!$B$5)</f>
        <v>0.40165602364157482</v>
      </c>
      <c r="S5" s="18">
        <f>-IF(AVERAGE('cons 2023 - 2025'!D6:AM6)=0,"",_xlfn.STDEV.S('cons 2023 - 2025'!D6:AM6)/AVERAGE('cons 2023 - 2025'!D6:AM6))</f>
        <v>1.5414003354407355</v>
      </c>
      <c r="T5" s="18" t="str">
        <f t="shared" si="2"/>
        <v>Z</v>
      </c>
      <c r="U5" s="37">
        <f t="shared" si="3"/>
        <v>0.95</v>
      </c>
      <c r="V5" s="18">
        <f t="shared" si="4"/>
        <v>1.65</v>
      </c>
      <c r="W5" s="18">
        <f t="shared" si="5"/>
        <v>2.6343093429371036</v>
      </c>
      <c r="X5" s="18">
        <f t="shared" si="6"/>
        <v>2.2558877462785074</v>
      </c>
      <c r="Y5" s="18">
        <f t="shared" si="7"/>
        <v>3.5120871207148814</v>
      </c>
      <c r="Z5" s="18">
        <f t="shared" si="8"/>
        <v>2.8995914499822111</v>
      </c>
      <c r="AA5" s="18">
        <f>-AVERAGE('cons 2023 - 2025'!D6:AM6)*12</f>
        <v>14.666666666666668</v>
      </c>
      <c r="AB5" s="27">
        <f t="shared" si="9"/>
        <v>161.60000000000002</v>
      </c>
      <c r="AC5" s="18">
        <f>SQRT((2*AA5*'⚙ Assumptions'!$B$3)/AB5)</f>
        <v>5.218019046753013</v>
      </c>
      <c r="AD5" s="18">
        <f t="shared" si="10"/>
        <v>2.8995914499822111</v>
      </c>
      <c r="AE5" s="18">
        <f t="shared" si="11"/>
        <v>8.1176104967352245</v>
      </c>
      <c r="AF5" s="18">
        <f t="shared" si="12"/>
        <v>2.810772926517624</v>
      </c>
    </row>
    <row r="6" spans="1:32" x14ac:dyDescent="0.3">
      <c r="A6" s="19" t="s">
        <v>14</v>
      </c>
      <c r="B6" s="20" t="s">
        <v>15</v>
      </c>
      <c r="C6" s="16" t="s">
        <v>8</v>
      </c>
      <c r="D6" s="16" t="str">
        <f>VLOOKUP(A6,'Lead Time'!$A$2:$C$1180,3,0)</f>
        <v>Mixed Source</v>
      </c>
      <c r="E6" s="22" t="str">
        <f>VLOOKUP(A6,Classification!$A$2:$D$1180,4,0)</f>
        <v>B</v>
      </c>
      <c r="F6" s="24" t="str">
        <f>VLOOKUP(A6,Classification!$A$2:$E$1180,5,0)</f>
        <v>H</v>
      </c>
      <c r="G6" s="21">
        <f>VLOOKUP(A6,'Lead Time'!$A$2:$D$1180,4,0)</f>
        <v>79.160714285714292</v>
      </c>
      <c r="H6" s="21">
        <f t="shared" si="0"/>
        <v>2.6386904761904764</v>
      </c>
      <c r="I6" s="32">
        <f>VLOOKUP(A6,Classification!$A$2:$F$1180,6,0)</f>
        <v>787.245</v>
      </c>
      <c r="J6" s="21">
        <f>-SUM('cons 2023 - 2025'!D7:AM7)</f>
        <v>42</v>
      </c>
      <c r="K6" s="18">
        <f>-_xlfn.MINIFS('cons 2023 - 2025'!D7:AM7,'cons 2023 - 2025'!D7:AM7,"&lt;&gt;0")</f>
        <v>10</v>
      </c>
      <c r="L6" s="18">
        <f>-_xlfn.MAXIFS('cons 2023 - 2025'!D7:AM7,'cons 2023 - 2025'!D7:AM7,"&lt;&gt;0")</f>
        <v>1</v>
      </c>
      <c r="M6" s="19">
        <f>COUNTIF('cons 2023 - 2025'!D7:AM7,"&lt;&gt;0")</f>
        <v>16</v>
      </c>
      <c r="N6" s="21">
        <f>-AVERAGE('cons 2023 - 2025'!D7:AM7)</f>
        <v>1.1666666666666667</v>
      </c>
      <c r="O6" s="21">
        <f t="shared" si="1"/>
        <v>2.625</v>
      </c>
      <c r="P6" s="21">
        <f>_xlfn.STDEV.S('cons 2023 - 2025'!D7:AM7)</f>
        <v>2.0493901531919199</v>
      </c>
      <c r="Q6" s="21">
        <f>-AVERAGE('cons 2023 - 2025'!D7:AM7)/'⚙ Assumptions'!$B$5</f>
        <v>5.3030303030303032E-2</v>
      </c>
      <c r="R6" s="21">
        <f>_xlfn.STDEV.S('cons 2023 - 2025'!D7:AM7)/SQRT('⚙ Assumptions'!$B$5)</f>
        <v>0.4369314487526515</v>
      </c>
      <c r="S6" s="21">
        <f>-IF(AVERAGE('cons 2023 - 2025'!D7:AM7)=0,"",_xlfn.STDEV.S('cons 2023 - 2025'!D7:AM7)/AVERAGE('cons 2023 - 2025'!D7:AM7))</f>
        <v>1.7566201313073597</v>
      </c>
      <c r="T6" s="21" t="str">
        <f t="shared" si="2"/>
        <v>Z</v>
      </c>
      <c r="U6" s="38">
        <f t="shared" si="3"/>
        <v>0.95</v>
      </c>
      <c r="V6" s="21">
        <f t="shared" si="4"/>
        <v>1.65</v>
      </c>
      <c r="W6" s="21">
        <f t="shared" si="5"/>
        <v>6.4143418407503052</v>
      </c>
      <c r="X6" s="21">
        <f t="shared" si="6"/>
        <v>5.4929141855667103</v>
      </c>
      <c r="Y6" s="21">
        <f t="shared" si="7"/>
        <v>10.612258507416971</v>
      </c>
      <c r="Z6" s="21">
        <f t="shared" si="8"/>
        <v>8.5713864077889319</v>
      </c>
      <c r="AA6" s="21">
        <f>-AVERAGE('cons 2023 - 2025'!D7:AM7)*12</f>
        <v>14</v>
      </c>
      <c r="AB6" s="32">
        <f t="shared" si="9"/>
        <v>157.44900000000001</v>
      </c>
      <c r="AC6" s="21">
        <f>SQRT((2*AA6*'⚙ Assumptions'!$B$3)/AB6)</f>
        <v>5.1648140706396015</v>
      </c>
      <c r="AD6" s="21">
        <f t="shared" si="10"/>
        <v>8.5713864077889319</v>
      </c>
      <c r="AE6" s="21">
        <f t="shared" si="11"/>
        <v>13.736200478428533</v>
      </c>
      <c r="AF6" s="21">
        <f t="shared" si="12"/>
        <v>2.7106493686937823</v>
      </c>
    </row>
    <row r="7" spans="1:32" x14ac:dyDescent="0.3">
      <c r="A7" s="16" t="s">
        <v>16</v>
      </c>
      <c r="B7" s="17" t="s">
        <v>17</v>
      </c>
      <c r="C7" s="16" t="s">
        <v>8</v>
      </c>
      <c r="D7" s="16" t="str">
        <f>VLOOKUP(A7,'Lead Time'!$A$2:$C$1180,3,0)</f>
        <v>Mixed Source</v>
      </c>
      <c r="E7" s="22" t="str">
        <f>VLOOKUP(A7,Classification!$A$2:$D$1180,4,0)</f>
        <v>B</v>
      </c>
      <c r="F7" s="24" t="str">
        <f>VLOOKUP(A7,Classification!$A$2:$E$1180,5,0)</f>
        <v>H</v>
      </c>
      <c r="G7" s="18">
        <f>VLOOKUP(A7,'Lead Time'!$A$2:$D$1180,4,0)</f>
        <v>93.428571428571431</v>
      </c>
      <c r="H7" s="18">
        <f t="shared" si="0"/>
        <v>3.1142857142857143</v>
      </c>
      <c r="I7" s="27">
        <f>VLOOKUP(A7,Classification!$A$2:$F$1180,6,0)</f>
        <v>680.5</v>
      </c>
      <c r="J7" s="18">
        <f>-SUM('cons 2023 - 2025'!D8:AM8)</f>
        <v>12</v>
      </c>
      <c r="K7" s="18">
        <f>-_xlfn.MINIFS('cons 2023 - 2025'!D8:AM8,'cons 2023 - 2025'!D8:AM8,"&lt;&gt;0")</f>
        <v>2</v>
      </c>
      <c r="L7" s="18">
        <f>-_xlfn.MAXIFS('cons 2023 - 2025'!D8:AM8,'cons 2023 - 2025'!D8:AM8,"&lt;&gt;0")</f>
        <v>1</v>
      </c>
      <c r="M7" s="16">
        <f>COUNTIF('cons 2023 - 2025'!D8:AM8,"&lt;&gt;0")</f>
        <v>11</v>
      </c>
      <c r="N7" s="18">
        <f>-AVERAGE('cons 2023 - 2025'!D8:AM8)</f>
        <v>0.33333333333333331</v>
      </c>
      <c r="O7" s="18">
        <f t="shared" si="1"/>
        <v>1.0909090909090908</v>
      </c>
      <c r="P7" s="18">
        <f>_xlfn.STDEV.S('cons 2023 - 2025'!D8:AM8)</f>
        <v>0.53452248382484879</v>
      </c>
      <c r="Q7" s="18">
        <f>-AVERAGE('cons 2023 - 2025'!D8:AM8)/'⚙ Assumptions'!$B$5</f>
        <v>1.515151515151515E-2</v>
      </c>
      <c r="R7" s="18">
        <f>_xlfn.STDEV.S('cons 2023 - 2025'!D8:AM8)/SQRT('⚙ Assumptions'!$B$5)</f>
        <v>0.11396057645963795</v>
      </c>
      <c r="S7" s="18">
        <f>-IF(AVERAGE('cons 2023 - 2025'!D8:AM8)=0,"",_xlfn.STDEV.S('cons 2023 - 2025'!D8:AM8)/AVERAGE('cons 2023 - 2025'!D8:AM8))</f>
        <v>1.6035674514745464</v>
      </c>
      <c r="T7" s="18" t="str">
        <f t="shared" si="2"/>
        <v>Z</v>
      </c>
      <c r="U7" s="37">
        <f t="shared" si="3"/>
        <v>0.95</v>
      </c>
      <c r="V7" s="18">
        <f t="shared" si="4"/>
        <v>1.65</v>
      </c>
      <c r="W7" s="18">
        <f t="shared" si="5"/>
        <v>1.8175168078834305</v>
      </c>
      <c r="X7" s="18">
        <f t="shared" si="6"/>
        <v>1.5564284075263797</v>
      </c>
      <c r="Y7" s="18">
        <f t="shared" si="7"/>
        <v>3.233101223467846</v>
      </c>
      <c r="Z7" s="18">
        <f t="shared" si="8"/>
        <v>2.5945236456216176</v>
      </c>
      <c r="AA7" s="18">
        <f>-AVERAGE('cons 2023 - 2025'!D8:AM8)*12</f>
        <v>4</v>
      </c>
      <c r="AB7" s="27">
        <f t="shared" si="9"/>
        <v>136.1</v>
      </c>
      <c r="AC7" s="18">
        <f>SQRT((2*AA7*'⚙ Assumptions'!$B$3)/AB7)</f>
        <v>2.9693511563122712</v>
      </c>
      <c r="AD7" s="18">
        <f t="shared" si="10"/>
        <v>2.5945236456216176</v>
      </c>
      <c r="AE7" s="18">
        <f t="shared" si="11"/>
        <v>5.5638748019338884</v>
      </c>
      <c r="AF7" s="18">
        <f t="shared" si="12"/>
        <v>1.3470956412470001</v>
      </c>
    </row>
    <row r="8" spans="1:32" x14ac:dyDescent="0.3">
      <c r="A8" s="19" t="s">
        <v>18</v>
      </c>
      <c r="B8" s="20" t="s">
        <v>19</v>
      </c>
      <c r="C8" s="16" t="s">
        <v>20</v>
      </c>
      <c r="D8" s="16"/>
      <c r="E8" s="22" t="str">
        <f>VLOOKUP(A8,Classification!$A$2:$D$1180,4,0)</f>
        <v>B</v>
      </c>
      <c r="F8" s="24" t="str">
        <f>VLOOKUP(A8,Classification!$A$2:$E$1180,5,0)</f>
        <v>H</v>
      </c>
      <c r="G8" s="21">
        <f>VLOOKUP(A8,'Lead Time'!$A$2:$D$1180,4,0)</f>
        <v>44</v>
      </c>
      <c r="H8" s="21">
        <f t="shared" si="0"/>
        <v>1.4666666666666666</v>
      </c>
      <c r="I8" s="32">
        <f>VLOOKUP(A8,Classification!$A$2:$F$1180,6,0)</f>
        <v>520.82299999999998</v>
      </c>
      <c r="J8" s="21">
        <f>-SUM('cons 2023 - 2025'!D9:AM9)</f>
        <v>319590.35900000005</v>
      </c>
      <c r="K8" s="18">
        <f>-_xlfn.MINIFS('cons 2023 - 2025'!D9:AM9,'cons 2023 - 2025'!D9:AM9,"&lt;&gt;0")</f>
        <v>13620.75</v>
      </c>
      <c r="L8" s="18">
        <f>-_xlfn.MAXIFS('cons 2023 - 2025'!D9:AM9,'cons 2023 - 2025'!D9:AM9,"&lt;&gt;0")</f>
        <v>3784.0390000000002</v>
      </c>
      <c r="M8" s="19">
        <f>COUNTIF('cons 2023 - 2025'!D9:AM9,"&lt;&gt;0")</f>
        <v>36</v>
      </c>
      <c r="N8" s="21">
        <f>-AVERAGE('cons 2023 - 2025'!D9:AM9)</f>
        <v>8877.509972222224</v>
      </c>
      <c r="O8" s="21">
        <f t="shared" si="1"/>
        <v>8877.509972222224</v>
      </c>
      <c r="P8" s="21">
        <f>_xlfn.STDEV.S('cons 2023 - 2025'!D9:AM9)</f>
        <v>2322.7540683526213</v>
      </c>
      <c r="Q8" s="21">
        <f>-AVERAGE('cons 2023 - 2025'!D9:AM9)/'⚙ Assumptions'!$B$5</f>
        <v>403.52318055555565</v>
      </c>
      <c r="R8" s="21">
        <f>_xlfn.STDEV.S('cons 2023 - 2025'!D9:AM9)/SQRT('⚙ Assumptions'!$B$5)</f>
        <v>495.21283129068735</v>
      </c>
      <c r="S8" s="21">
        <f>-IF(AVERAGE('cons 2023 - 2025'!D9:AM9)=0,"",_xlfn.STDEV.S('cons 2023 - 2025'!D9:AM9)/AVERAGE('cons 2023 - 2025'!D9:AM9))</f>
        <v>0.2616447715204524</v>
      </c>
      <c r="T8" s="21" t="str">
        <f t="shared" si="2"/>
        <v>Y</v>
      </c>
      <c r="U8" s="38">
        <f t="shared" si="3"/>
        <v>0.95</v>
      </c>
      <c r="V8" s="21">
        <f t="shared" si="4"/>
        <v>1.65</v>
      </c>
      <c r="W8" s="21">
        <f t="shared" si="5"/>
        <v>5420.0360041105732</v>
      </c>
      <c r="X8" s="21">
        <f t="shared" si="6"/>
        <v>4641.4415371692739</v>
      </c>
      <c r="Y8" s="21">
        <f t="shared" si="7"/>
        <v>23175.055948555022</v>
      </c>
      <c r="Z8" s="21">
        <f t="shared" si="8"/>
        <v>17661.789496428537</v>
      </c>
      <c r="AA8" s="21">
        <f>-AVERAGE('cons 2023 - 2025'!D9:AM9)*12</f>
        <v>106530.11966666669</v>
      </c>
      <c r="AB8" s="32">
        <f t="shared" si="9"/>
        <v>104.16460000000001</v>
      </c>
      <c r="AC8" s="21">
        <f>SQRT((2*AA8*'⚙ Assumptions'!$B$3)/AB8)</f>
        <v>553.90688008597897</v>
      </c>
      <c r="AD8" s="21">
        <f t="shared" si="10"/>
        <v>17661.789496428537</v>
      </c>
      <c r="AE8" s="21">
        <f t="shared" si="11"/>
        <v>18215.696376514516</v>
      </c>
      <c r="AF8" s="21">
        <f t="shared" si="12"/>
        <v>192.32496200467992</v>
      </c>
    </row>
    <row r="9" spans="1:32" x14ac:dyDescent="0.3">
      <c r="A9" s="16" t="s">
        <v>21</v>
      </c>
      <c r="B9" s="17" t="s">
        <v>22</v>
      </c>
      <c r="C9" s="16" t="s">
        <v>8</v>
      </c>
      <c r="D9" s="16" t="str">
        <f>VLOOKUP(A9,'Lead Time'!$A$2:$C$1180,3,0)</f>
        <v>Import</v>
      </c>
      <c r="E9" s="22" t="str">
        <f>VLOOKUP(A9,Classification!$A$2:$D$1180,4,0)</f>
        <v>B</v>
      </c>
      <c r="F9" s="24" t="str">
        <f>VLOOKUP(A9,Classification!$A$2:$E$1180,5,0)</f>
        <v>H</v>
      </c>
      <c r="G9" s="18">
        <f>VLOOKUP(A9,'Lead Time'!$A$2:$D$1180,4,0)</f>
        <v>74.5</v>
      </c>
      <c r="H9" s="18">
        <f t="shared" si="0"/>
        <v>2.4833333333333334</v>
      </c>
      <c r="I9" s="27">
        <f>VLOOKUP(A9,Classification!$A$2:$F$1180,6,0)</f>
        <v>508.49200000000002</v>
      </c>
      <c r="J9" s="18">
        <f>-SUM('cons 2023 - 2025'!D10:AM10)</f>
        <v>22</v>
      </c>
      <c r="K9" s="18">
        <f>-_xlfn.MINIFS('cons 2023 - 2025'!D10:AM10,'cons 2023 - 2025'!D10:AM10,"&lt;&gt;0")</f>
        <v>3</v>
      </c>
      <c r="L9" s="18">
        <f>-_xlfn.MAXIFS('cons 2023 - 2025'!D10:AM10,'cons 2023 - 2025'!D10:AM10,"&lt;&gt;0")</f>
        <v>1</v>
      </c>
      <c r="M9" s="16">
        <f>COUNTIF('cons 2023 - 2025'!D10:AM10,"&lt;&gt;0")</f>
        <v>13</v>
      </c>
      <c r="N9" s="18">
        <f>-AVERAGE('cons 2023 - 2025'!D10:AM10)</f>
        <v>0.61111111111111116</v>
      </c>
      <c r="O9" s="18">
        <f t="shared" si="1"/>
        <v>1.6923076923076923</v>
      </c>
      <c r="P9" s="18">
        <f>_xlfn.STDEV.S('cons 2023 - 2025'!D10:AM10)</f>
        <v>0.96444737034154959</v>
      </c>
      <c r="Q9" s="18">
        <f>-AVERAGE('cons 2023 - 2025'!D10:AM10)/'⚙ Assumptions'!$B$5</f>
        <v>2.777777777777778E-2</v>
      </c>
      <c r="R9" s="18">
        <f>_xlfn.STDEV.S('cons 2023 - 2025'!D10:AM10)/SQRT('⚙ Assumptions'!$B$5)</f>
        <v>0.20562087024410308</v>
      </c>
      <c r="S9" s="18">
        <f>-IF(AVERAGE('cons 2023 - 2025'!D10:AM10)=0,"",_xlfn.STDEV.S('cons 2023 - 2025'!D10:AM10)/AVERAGE('cons 2023 - 2025'!D10:AM10))</f>
        <v>1.5781866060134446</v>
      </c>
      <c r="T9" s="18" t="str">
        <f t="shared" si="2"/>
        <v>Z</v>
      </c>
      <c r="U9" s="37">
        <f t="shared" si="3"/>
        <v>0.95</v>
      </c>
      <c r="V9" s="18">
        <f t="shared" si="4"/>
        <v>1.65</v>
      </c>
      <c r="W9" s="18">
        <f t="shared" si="5"/>
        <v>2.9283924161316119</v>
      </c>
      <c r="X9" s="18">
        <f t="shared" si="6"/>
        <v>2.5077254444539783</v>
      </c>
      <c r="Y9" s="18">
        <f t="shared" si="7"/>
        <v>4.9978368605760561</v>
      </c>
      <c r="Z9" s="18">
        <f t="shared" si="8"/>
        <v>4.0253180370465707</v>
      </c>
      <c r="AA9" s="18">
        <f>-AVERAGE('cons 2023 - 2025'!D10:AM10)*12</f>
        <v>7.3333333333333339</v>
      </c>
      <c r="AB9" s="27">
        <f t="shared" si="9"/>
        <v>101.69840000000001</v>
      </c>
      <c r="AC9" s="18">
        <f>SQRT((2*AA9*'⚙ Assumptions'!$B$3)/AB9)</f>
        <v>4.6510850407740554</v>
      </c>
      <c r="AD9" s="18">
        <f t="shared" si="10"/>
        <v>4.0253180370465707</v>
      </c>
      <c r="AE9" s="18">
        <f t="shared" si="11"/>
        <v>8.6764030778206269</v>
      </c>
      <c r="AF9" s="18">
        <f t="shared" si="12"/>
        <v>1.5766930230355207</v>
      </c>
    </row>
    <row r="10" spans="1:32" x14ac:dyDescent="0.3">
      <c r="A10" s="19" t="s">
        <v>23</v>
      </c>
      <c r="B10" s="20" t="s">
        <v>24</v>
      </c>
      <c r="C10" s="16" t="s">
        <v>20</v>
      </c>
      <c r="D10" s="16" t="str">
        <f>VLOOKUP(A10,'Lead Time'!$A$2:$C$1180,3,0)</f>
        <v>Import</v>
      </c>
      <c r="E10" s="22" t="str">
        <f>VLOOKUP(A10,Classification!$A$2:$D$1180,4,0)</f>
        <v>B</v>
      </c>
      <c r="F10" s="24" t="str">
        <f>VLOOKUP(A10,Classification!$A$2:$E$1180,5,0)</f>
        <v>H</v>
      </c>
      <c r="G10" s="21">
        <f>VLOOKUP(A10,'Lead Time'!$A$2:$D$1180,4,0)</f>
        <v>17.96078431372549</v>
      </c>
      <c r="H10" s="21">
        <f t="shared" si="0"/>
        <v>0.59869281045751632</v>
      </c>
      <c r="I10" s="32">
        <f>VLOOKUP(A10,Classification!$A$2:$F$1180,6,0)</f>
        <v>497.46600000000001</v>
      </c>
      <c r="J10" s="21">
        <f>-SUM('cons 2023 - 2025'!D11:AM11)</f>
        <v>108100.31999999999</v>
      </c>
      <c r="K10" s="18">
        <f>-_xlfn.MINIFS('cons 2023 - 2025'!D11:AM11,'cons 2023 - 2025'!D11:AM11,"&lt;&gt;0")</f>
        <v>10343.218999999999</v>
      </c>
      <c r="L10" s="18">
        <f>-_xlfn.MAXIFS('cons 2023 - 2025'!D11:AM11,'cons 2023 - 2025'!D11:AM11,"&lt;&gt;0")</f>
        <v>257.51900000000001</v>
      </c>
      <c r="M10" s="19">
        <f>COUNTIF('cons 2023 - 2025'!D11:AM11,"&lt;&gt;0")</f>
        <v>15</v>
      </c>
      <c r="N10" s="21">
        <f>-AVERAGE('cons 2023 - 2025'!D11:AM11)</f>
        <v>3002.7866666666664</v>
      </c>
      <c r="O10" s="21">
        <f t="shared" si="1"/>
        <v>7206.6879999999992</v>
      </c>
      <c r="P10" s="21">
        <f>_xlfn.STDEV.S('cons 2023 - 2025'!D11:AM11)</f>
        <v>4141.9908089213341</v>
      </c>
      <c r="Q10" s="21">
        <f>-AVERAGE('cons 2023 - 2025'!D11:AM11)/'⚙ Assumptions'!$B$5</f>
        <v>136.49030303030301</v>
      </c>
      <c r="R10" s="21">
        <f>_xlfn.STDEV.S('cons 2023 - 2025'!D11:AM11)/SQRT('⚙ Assumptions'!$B$5)</f>
        <v>883.07540760038273</v>
      </c>
      <c r="S10" s="21">
        <f>-IF(AVERAGE('cons 2023 - 2025'!D11:AM11)=0,"",_xlfn.STDEV.S('cons 2023 - 2025'!D11:AM11)/AVERAGE('cons 2023 - 2025'!D11:AM11))</f>
        <v>1.3793823100724221</v>
      </c>
      <c r="T10" s="21" t="str">
        <f t="shared" si="2"/>
        <v>Z</v>
      </c>
      <c r="U10" s="38">
        <f t="shared" si="3"/>
        <v>0.95</v>
      </c>
      <c r="V10" s="21">
        <f t="shared" si="4"/>
        <v>1.65</v>
      </c>
      <c r="W10" s="21">
        <f t="shared" si="5"/>
        <v>6175.1055234375845</v>
      </c>
      <c r="X10" s="21">
        <f t="shared" si="6"/>
        <v>5288.0444430903617</v>
      </c>
      <c r="Y10" s="21">
        <f t="shared" si="7"/>
        <v>8626.5784170798906</v>
      </c>
      <c r="Z10" s="21">
        <f t="shared" si="8"/>
        <v>7085.7912317613855</v>
      </c>
      <c r="AA10" s="21">
        <f>-AVERAGE('cons 2023 - 2025'!D11:AM11)*12</f>
        <v>36033.439999999995</v>
      </c>
      <c r="AB10" s="32">
        <f t="shared" si="9"/>
        <v>99.493200000000002</v>
      </c>
      <c r="AC10" s="21">
        <f>SQRT((2*AA10*'⚙ Assumptions'!$B$3)/AB10)</f>
        <v>329.62245536506452</v>
      </c>
      <c r="AD10" s="21">
        <f t="shared" si="10"/>
        <v>7085.7912317613855</v>
      </c>
      <c r="AE10" s="21">
        <f t="shared" si="11"/>
        <v>7415.41368712645</v>
      </c>
      <c r="AF10" s="21">
        <f t="shared" si="12"/>
        <v>109.31730958709146</v>
      </c>
    </row>
    <row r="11" spans="1:32" x14ac:dyDescent="0.3">
      <c r="A11" s="16" t="s">
        <v>25</v>
      </c>
      <c r="B11" s="17" t="s">
        <v>26</v>
      </c>
      <c r="C11" s="16" t="s">
        <v>8</v>
      </c>
      <c r="D11" s="16" t="str">
        <f>VLOOKUP(A11,'Lead Time'!$A$2:$C$1180,3,0)</f>
        <v>Local</v>
      </c>
      <c r="E11" s="22" t="str">
        <f>VLOOKUP(A11,Classification!$A$2:$D$1180,4,0)</f>
        <v>B</v>
      </c>
      <c r="F11" s="24" t="str">
        <f>VLOOKUP(A11,Classification!$A$2:$E$1180,5,0)</f>
        <v>H</v>
      </c>
      <c r="G11" s="18">
        <f>VLOOKUP(A11,'Lead Time'!$A$2:$D$1180,4,0)</f>
        <v>19.466666666666665</v>
      </c>
      <c r="H11" s="18">
        <f t="shared" si="0"/>
        <v>0.64888888888888885</v>
      </c>
      <c r="I11" s="27">
        <f>VLOOKUP(A11,Classification!$A$2:$F$1180,6,0)</f>
        <v>467.41800000000001</v>
      </c>
      <c r="J11" s="18">
        <f>-SUM('cons 2023 - 2025'!D12:AM12)</f>
        <v>30</v>
      </c>
      <c r="K11" s="18">
        <f>-_xlfn.MINIFS('cons 2023 - 2025'!D12:AM12,'cons 2023 - 2025'!D12:AM12,"&lt;&gt;0")</f>
        <v>2</v>
      </c>
      <c r="L11" s="18">
        <f>-_xlfn.MAXIFS('cons 2023 - 2025'!D12:AM12,'cons 2023 - 2025'!D12:AM12,"&lt;&gt;0")</f>
        <v>1</v>
      </c>
      <c r="M11" s="16">
        <f>COUNTIF('cons 2023 - 2025'!D12:AM12,"&lt;&gt;0")</f>
        <v>21</v>
      </c>
      <c r="N11" s="18">
        <f>-AVERAGE('cons 2023 - 2025'!D12:AM12)</f>
        <v>0.83333333333333337</v>
      </c>
      <c r="O11" s="18">
        <f t="shared" si="1"/>
        <v>1.4285714285714286</v>
      </c>
      <c r="P11" s="18">
        <f>_xlfn.STDEV.S('cons 2023 - 2025'!D12:AM12)</f>
        <v>0.81064348337777759</v>
      </c>
      <c r="Q11" s="18">
        <f>-AVERAGE('cons 2023 - 2025'!D12:AM12)/'⚙ Assumptions'!$B$5</f>
        <v>3.787878787878788E-2</v>
      </c>
      <c r="R11" s="18">
        <f>_xlfn.STDEV.S('cons 2023 - 2025'!D12:AM12)/SQRT('⚙ Assumptions'!$B$5)</f>
        <v>0.17282977136514954</v>
      </c>
      <c r="S11" s="18">
        <f>-IF(AVERAGE('cons 2023 - 2025'!D12:AM12)=0,"",_xlfn.STDEV.S('cons 2023 - 2025'!D12:AM12)/AVERAGE('cons 2023 - 2025'!D12:AM12))</f>
        <v>0.9727721800533331</v>
      </c>
      <c r="T11" s="18" t="str">
        <f t="shared" si="2"/>
        <v>Z</v>
      </c>
      <c r="U11" s="37">
        <f t="shared" si="3"/>
        <v>0.95</v>
      </c>
      <c r="V11" s="18">
        <f t="shared" si="4"/>
        <v>1.65</v>
      </c>
      <c r="W11" s="18">
        <f t="shared" si="5"/>
        <v>1.2581959874586877</v>
      </c>
      <c r="X11" s="18">
        <f t="shared" si="6"/>
        <v>1.0774546725633387</v>
      </c>
      <c r="Y11" s="18">
        <f t="shared" si="7"/>
        <v>1.9955697248324249</v>
      </c>
      <c r="Z11" s="18">
        <f t="shared" si="8"/>
        <v>1.6181954133040795</v>
      </c>
      <c r="AA11" s="18">
        <f>-AVERAGE('cons 2023 - 2025'!D12:AM12)*12</f>
        <v>10</v>
      </c>
      <c r="AB11" s="27">
        <f t="shared" si="9"/>
        <v>93.48360000000001</v>
      </c>
      <c r="AC11" s="18">
        <f>SQRT((2*AA11*'⚙ Assumptions'!$B$3)/AB11)</f>
        <v>5.6649086776780067</v>
      </c>
      <c r="AD11" s="18">
        <f t="shared" si="10"/>
        <v>1.6181954133040795</v>
      </c>
      <c r="AE11" s="18">
        <f t="shared" si="11"/>
        <v>7.2831040909820857</v>
      </c>
      <c r="AF11" s="18">
        <f t="shared" si="12"/>
        <v>1.7652535228685993</v>
      </c>
    </row>
    <row r="12" spans="1:32" x14ac:dyDescent="0.3">
      <c r="A12" s="19" t="s">
        <v>27</v>
      </c>
      <c r="B12" s="20" t="s">
        <v>28</v>
      </c>
      <c r="C12" s="16" t="s">
        <v>8</v>
      </c>
      <c r="D12" s="16" t="str">
        <f>VLOOKUP(A12,'Lead Time'!$A$2:$C$1180,3,0)</f>
        <v>Mixed Source</v>
      </c>
      <c r="E12" s="22" t="str">
        <f>VLOOKUP(A12,Classification!$A$2:$D$1180,4,0)</f>
        <v>B</v>
      </c>
      <c r="F12" s="24" t="str">
        <f>VLOOKUP(A12,Classification!$A$2:$E$1180,5,0)</f>
        <v>H</v>
      </c>
      <c r="G12" s="21">
        <f>VLOOKUP(A12,'Lead Time'!$A$2:$D$1180,4,0)</f>
        <v>53.8</v>
      </c>
      <c r="H12" s="21">
        <f t="shared" si="0"/>
        <v>1.7933333333333332</v>
      </c>
      <c r="I12" s="32">
        <f>VLOOKUP(A12,Classification!$A$2:$F$1180,6,0)</f>
        <v>436.37900000000002</v>
      </c>
      <c r="J12" s="21">
        <f>-SUM('cons 2023 - 2025'!D13:AM13)</f>
        <v>208</v>
      </c>
      <c r="K12" s="18">
        <f>-_xlfn.MINIFS('cons 2023 - 2025'!D13:AM13,'cons 2023 - 2025'!D13:AM13,"&lt;&gt;0")</f>
        <v>56</v>
      </c>
      <c r="L12" s="18">
        <f>-_xlfn.MAXIFS('cons 2023 - 2025'!D13:AM13,'cons 2023 - 2025'!D13:AM13,"&lt;&gt;0")</f>
        <v>1</v>
      </c>
      <c r="M12" s="19">
        <f>COUNTIF('cons 2023 - 2025'!D13:AM13,"&lt;&gt;0")</f>
        <v>17</v>
      </c>
      <c r="N12" s="21">
        <f>-AVERAGE('cons 2023 - 2025'!D13:AM13)</f>
        <v>5.7777777777777777</v>
      </c>
      <c r="O12" s="21">
        <f t="shared" si="1"/>
        <v>12.235294117647058</v>
      </c>
      <c r="P12" s="21">
        <f>_xlfn.STDEV.S('cons 2023 - 2025'!D13:AM13)</f>
        <v>13.273197722394471</v>
      </c>
      <c r="Q12" s="21">
        <f>-AVERAGE('cons 2023 - 2025'!D13:AM13)/'⚙ Assumptions'!$B$5</f>
        <v>0.2626262626262626</v>
      </c>
      <c r="R12" s="21">
        <f>_xlfn.STDEV.S('cons 2023 - 2025'!D13:AM13)/SQRT('⚙ Assumptions'!$B$5)</f>
        <v>2.8298552627441578</v>
      </c>
      <c r="S12" s="21">
        <f>-IF(AVERAGE('cons 2023 - 2025'!D13:AM13)=0,"",_xlfn.STDEV.S('cons 2023 - 2025'!D13:AM13)/AVERAGE('cons 2023 - 2025'!D13:AM13))</f>
        <v>2.2972842211836584</v>
      </c>
      <c r="T12" s="21" t="str">
        <f t="shared" si="2"/>
        <v>Z</v>
      </c>
      <c r="U12" s="38">
        <f t="shared" si="3"/>
        <v>0.95</v>
      </c>
      <c r="V12" s="21">
        <f t="shared" si="4"/>
        <v>1.65</v>
      </c>
      <c r="W12" s="21">
        <f t="shared" si="5"/>
        <v>34.248322586661082</v>
      </c>
      <c r="X12" s="21">
        <f t="shared" si="6"/>
        <v>29.328511270320782</v>
      </c>
      <c r="Y12" s="21">
        <f t="shared" si="7"/>
        <v>48.377615515954005</v>
      </c>
      <c r="Z12" s="21">
        <f t="shared" si="8"/>
        <v>39.689992751802265</v>
      </c>
      <c r="AA12" s="21">
        <f>-AVERAGE('cons 2023 - 2025'!D13:AM13)*12</f>
        <v>69.333333333333329</v>
      </c>
      <c r="AB12" s="32">
        <f t="shared" si="9"/>
        <v>87.275800000000004</v>
      </c>
      <c r="AC12" s="21">
        <f>SQRT((2*AA12*'⚙ Assumptions'!$B$3)/AB12)</f>
        <v>15.437776469081383</v>
      </c>
      <c r="AD12" s="21">
        <f t="shared" si="10"/>
        <v>39.689992751802265</v>
      </c>
      <c r="AE12" s="21">
        <f t="shared" si="11"/>
        <v>55.12776922088365</v>
      </c>
      <c r="AF12" s="21">
        <f t="shared" si="12"/>
        <v>4.4911476385341764</v>
      </c>
    </row>
    <row r="13" spans="1:32" x14ac:dyDescent="0.3">
      <c r="A13" s="16" t="s">
        <v>29</v>
      </c>
      <c r="B13" s="17" t="s">
        <v>30</v>
      </c>
      <c r="C13" s="16" t="s">
        <v>8</v>
      </c>
      <c r="D13" s="16" t="str">
        <f>VLOOKUP(A13,'Lead Time'!$A$2:$C$1180,3,0)</f>
        <v>Local</v>
      </c>
      <c r="E13" s="22" t="str">
        <f>VLOOKUP(A13,Classification!$A$2:$D$1180,4,0)</f>
        <v>B</v>
      </c>
      <c r="F13" s="24" t="str">
        <f>VLOOKUP(A13,Classification!$A$2:$E$1180,5,0)</f>
        <v>H</v>
      </c>
      <c r="G13" s="18">
        <f>VLOOKUP(A13,'Lead Time'!$A$2:$D$1180,4,0)</f>
        <v>13.583333333333334</v>
      </c>
      <c r="H13" s="18">
        <f t="shared" si="0"/>
        <v>0.45277777777777778</v>
      </c>
      <c r="I13" s="27">
        <f>VLOOKUP(A13,Classification!$A$2:$F$1180,6,0)</f>
        <v>425.60700000000003</v>
      </c>
      <c r="J13" s="18">
        <f>-SUM('cons 2023 - 2025'!D14:AM14)</f>
        <v>780</v>
      </c>
      <c r="K13" s="18">
        <f>-_xlfn.MINIFS('cons 2023 - 2025'!D14:AM14,'cons 2023 - 2025'!D14:AM14,"&lt;&gt;0")</f>
        <v>75</v>
      </c>
      <c r="L13" s="18">
        <f>-_xlfn.MAXIFS('cons 2023 - 2025'!D14:AM14,'cons 2023 - 2025'!D14:AM14,"&lt;&gt;0")</f>
        <v>1</v>
      </c>
      <c r="M13" s="16">
        <f>COUNTIF('cons 2023 - 2025'!D14:AM14,"&lt;&gt;0")</f>
        <v>23</v>
      </c>
      <c r="N13" s="18">
        <f>-AVERAGE('cons 2023 - 2025'!D14:AM14)</f>
        <v>21.666666666666668</v>
      </c>
      <c r="O13" s="18">
        <f t="shared" si="1"/>
        <v>33.913043478260867</v>
      </c>
      <c r="P13" s="18">
        <f>_xlfn.STDEV.S('cons 2023 - 2025'!D14:AM14)</f>
        <v>23.836346795837414</v>
      </c>
      <c r="Q13" s="18">
        <f>-AVERAGE('cons 2023 - 2025'!D14:AM14)/'⚙ Assumptions'!$B$5</f>
        <v>0.98484848484848486</v>
      </c>
      <c r="R13" s="18">
        <f>_xlfn.STDEV.S('cons 2023 - 2025'!D14:AM14)/SQRT('⚙ Assumptions'!$B$5)</f>
        <v>5.081926212173296</v>
      </c>
      <c r="S13" s="18">
        <f>-IF(AVERAGE('cons 2023 - 2025'!D14:AM14)=0,"",_xlfn.STDEV.S('cons 2023 - 2025'!D14:AM14)/AVERAGE('cons 2023 - 2025'!D14:AM14))</f>
        <v>1.1001390828848037</v>
      </c>
      <c r="T13" s="18" t="str">
        <f t="shared" si="2"/>
        <v>Z</v>
      </c>
      <c r="U13" s="37">
        <f t="shared" si="3"/>
        <v>0.95</v>
      </c>
      <c r="V13" s="18">
        <f t="shared" si="4"/>
        <v>1.65</v>
      </c>
      <c r="W13" s="18">
        <f t="shared" si="5"/>
        <v>30.904055732448541</v>
      </c>
      <c r="X13" s="18">
        <f t="shared" si="6"/>
        <v>26.464652233822058</v>
      </c>
      <c r="Y13" s="18">
        <f t="shared" si="7"/>
        <v>44.281580984973793</v>
      </c>
      <c r="Z13" s="18">
        <f t="shared" si="8"/>
        <v>36.274837419007241</v>
      </c>
      <c r="AA13" s="18">
        <f>-AVERAGE('cons 2023 - 2025'!D14:AM14)*12</f>
        <v>260</v>
      </c>
      <c r="AB13" s="27">
        <f t="shared" si="9"/>
        <v>85.121400000000008</v>
      </c>
      <c r="AC13" s="18">
        <f>SQRT((2*AA13*'⚙ Assumptions'!$B$3)/AB13)</f>
        <v>30.271080458167148</v>
      </c>
      <c r="AD13" s="18">
        <f t="shared" si="10"/>
        <v>36.274837419007241</v>
      </c>
      <c r="AE13" s="18">
        <f t="shared" si="11"/>
        <v>66.545917877174389</v>
      </c>
      <c r="AF13" s="18">
        <f t="shared" si="12"/>
        <v>8.5890558270394308</v>
      </c>
    </row>
    <row r="14" spans="1:32" x14ac:dyDescent="0.3">
      <c r="A14" s="19" t="s">
        <v>31</v>
      </c>
      <c r="B14" s="20" t="s">
        <v>32</v>
      </c>
      <c r="C14" s="16" t="s">
        <v>8</v>
      </c>
      <c r="D14" s="16" t="str">
        <f>VLOOKUP(A14,'Lead Time'!$A$2:$C$1180,3,0)</f>
        <v>Mixed Source</v>
      </c>
      <c r="E14" s="22" t="str">
        <f>VLOOKUP(A14,Classification!$A$2:$D$1180,4,0)</f>
        <v>B</v>
      </c>
      <c r="F14" s="24" t="str">
        <f>VLOOKUP(A14,Classification!$A$2:$E$1180,5,0)</f>
        <v>H</v>
      </c>
      <c r="G14" s="21">
        <f>VLOOKUP(A14,'Lead Time'!$A$2:$D$1180,4,0)</f>
        <v>42.002717391304351</v>
      </c>
      <c r="H14" s="21">
        <f t="shared" si="0"/>
        <v>1.4000905797101451</v>
      </c>
      <c r="I14" s="32">
        <f>VLOOKUP(A14,Classification!$A$2:$F$1180,6,0)</f>
        <v>371.37799999999999</v>
      </c>
      <c r="J14" s="21">
        <f>-SUM('cons 2023 - 2025'!D15:AM15)</f>
        <v>79</v>
      </c>
      <c r="K14" s="18">
        <f>-_xlfn.MINIFS('cons 2023 - 2025'!D15:AM15,'cons 2023 - 2025'!D15:AM15,"&lt;&gt;0")</f>
        <v>8</v>
      </c>
      <c r="L14" s="18">
        <f>-_xlfn.MAXIFS('cons 2023 - 2025'!D15:AM15,'cons 2023 - 2025'!D15:AM15,"&lt;&gt;0")</f>
        <v>1</v>
      </c>
      <c r="M14" s="19">
        <f>COUNTIF('cons 2023 - 2025'!D15:AM15,"&lt;&gt;0")</f>
        <v>27</v>
      </c>
      <c r="N14" s="21">
        <f>-AVERAGE('cons 2023 - 2025'!D15:AM15)</f>
        <v>2.1944444444444446</v>
      </c>
      <c r="O14" s="21">
        <f t="shared" si="1"/>
        <v>2.925925925925926</v>
      </c>
      <c r="P14" s="21">
        <f>_xlfn.STDEV.S('cons 2023 - 2025'!D15:AM15)</f>
        <v>2.1087497236100345</v>
      </c>
      <c r="Q14" s="21">
        <f>-AVERAGE('cons 2023 - 2025'!D15:AM15)/'⚙ Assumptions'!$B$5</f>
        <v>9.9747474747474751E-2</v>
      </c>
      <c r="R14" s="21">
        <f>_xlfn.STDEV.S('cons 2023 - 2025'!D15:AM15)/SQRT('⚙ Assumptions'!$B$5)</f>
        <v>0.44958695168835483</v>
      </c>
      <c r="S14" s="21">
        <f>-IF(AVERAGE('cons 2023 - 2025'!D15:AM15)=0,"",_xlfn.STDEV.S('cons 2023 - 2025'!D15:AM15)/AVERAGE('cons 2023 - 2025'!D15:AM15))</f>
        <v>0.9609492411387498</v>
      </c>
      <c r="T14" s="21" t="str">
        <f t="shared" si="2"/>
        <v>Z</v>
      </c>
      <c r="U14" s="38">
        <f t="shared" si="3"/>
        <v>0.95</v>
      </c>
      <c r="V14" s="21">
        <f t="shared" si="4"/>
        <v>1.65</v>
      </c>
      <c r="W14" s="21">
        <f t="shared" si="5"/>
        <v>4.8076886718960203</v>
      </c>
      <c r="X14" s="21">
        <f t="shared" si="6"/>
        <v>4.1170586104212044</v>
      </c>
      <c r="Y14" s="21">
        <f t="shared" si="7"/>
        <v>8.9973536642104701</v>
      </c>
      <c r="Z14" s="21">
        <f t="shared" si="8"/>
        <v>7.1894796047851344</v>
      </c>
      <c r="AA14" s="21">
        <f>-AVERAGE('cons 2023 - 2025'!D15:AM15)*12</f>
        <v>26.333333333333336</v>
      </c>
      <c r="AB14" s="32">
        <f t="shared" si="9"/>
        <v>74.275599999999997</v>
      </c>
      <c r="AC14" s="21">
        <f>SQRT((2*AA14*'⚙ Assumptions'!$B$3)/AB14)</f>
        <v>10.313129265927161</v>
      </c>
      <c r="AD14" s="21">
        <f t="shared" si="10"/>
        <v>7.1894796047851344</v>
      </c>
      <c r="AE14" s="21">
        <f t="shared" si="11"/>
        <v>17.502608870712294</v>
      </c>
      <c r="AF14" s="21">
        <f t="shared" si="12"/>
        <v>2.5533795470143312</v>
      </c>
    </row>
    <row r="15" spans="1:32" x14ac:dyDescent="0.3">
      <c r="A15" s="16" t="s">
        <v>33</v>
      </c>
      <c r="B15" s="17" t="s">
        <v>34</v>
      </c>
      <c r="C15" s="16" t="s">
        <v>8</v>
      </c>
      <c r="D15" s="16" t="str">
        <f>VLOOKUP(A15,'Lead Time'!$A$2:$C$1180,3,0)</f>
        <v>Local</v>
      </c>
      <c r="E15" s="22" t="str">
        <f>VLOOKUP(A15,Classification!$A$2:$D$1180,4,0)</f>
        <v>B</v>
      </c>
      <c r="F15" s="24" t="str">
        <f>VLOOKUP(A15,Classification!$A$2:$E$1180,5,0)</f>
        <v>H</v>
      </c>
      <c r="G15" s="18">
        <f>VLOOKUP(A15,'Lead Time'!$A$2:$D$1180,4,0)</f>
        <v>18.666666666666668</v>
      </c>
      <c r="H15" s="18">
        <f t="shared" si="0"/>
        <v>0.62222222222222223</v>
      </c>
      <c r="I15" s="27">
        <f>VLOOKUP(A15,Classification!$A$2:$F$1180,6,0)</f>
        <v>370.06900000000002</v>
      </c>
      <c r="J15" s="18">
        <f>-SUM('cons 2023 - 2025'!D16:AM16)</f>
        <v>49</v>
      </c>
      <c r="K15" s="18">
        <f>-_xlfn.MINIFS('cons 2023 - 2025'!D16:AM16,'cons 2023 - 2025'!D16:AM16,"&lt;&gt;0")</f>
        <v>4</v>
      </c>
      <c r="L15" s="18">
        <f>-_xlfn.MAXIFS('cons 2023 - 2025'!D16:AM16,'cons 2023 - 2025'!D16:AM16,"&lt;&gt;0")</f>
        <v>1</v>
      </c>
      <c r="M15" s="16">
        <f>COUNTIF('cons 2023 - 2025'!D16:AM16,"&lt;&gt;0")</f>
        <v>23</v>
      </c>
      <c r="N15" s="18">
        <f>-AVERAGE('cons 2023 - 2025'!D16:AM16)</f>
        <v>1.3611111111111112</v>
      </c>
      <c r="O15" s="18">
        <f t="shared" si="1"/>
        <v>2.1304347826086958</v>
      </c>
      <c r="P15" s="18">
        <f>_xlfn.STDEV.S('cons 2023 - 2025'!D16:AM16)</f>
        <v>1.3342258917285073</v>
      </c>
      <c r="Q15" s="18">
        <f>-AVERAGE('cons 2023 - 2025'!D16:AM16)/'⚙ Assumptions'!$B$5</f>
        <v>6.1868686868686872E-2</v>
      </c>
      <c r="R15" s="18">
        <f>_xlfn.STDEV.S('cons 2023 - 2025'!D16:AM16)/SQRT('⚙ Assumptions'!$B$5)</f>
        <v>0.28445791589672087</v>
      </c>
      <c r="S15" s="18">
        <f>-IF(AVERAGE('cons 2023 - 2025'!D16:AM16)=0,"",_xlfn.STDEV.S('cons 2023 - 2025'!D16:AM16)/AVERAGE('cons 2023 - 2025'!D16:AM16))</f>
        <v>0.98024759392298488</v>
      </c>
      <c r="T15" s="18" t="str">
        <f t="shared" si="2"/>
        <v>Z</v>
      </c>
      <c r="U15" s="37">
        <f t="shared" si="3"/>
        <v>0.95</v>
      </c>
      <c r="V15" s="18">
        <f t="shared" si="4"/>
        <v>1.65</v>
      </c>
      <c r="W15" s="18">
        <f t="shared" si="5"/>
        <v>2.0278477917897755</v>
      </c>
      <c r="X15" s="18">
        <f t="shared" si="6"/>
        <v>1.7365451013114772</v>
      </c>
      <c r="Y15" s="18">
        <f t="shared" si="7"/>
        <v>3.1827299466719303</v>
      </c>
      <c r="Z15" s="18">
        <f t="shared" si="8"/>
        <v>2.5834586815583909</v>
      </c>
      <c r="AA15" s="18">
        <f>-AVERAGE('cons 2023 - 2025'!D16:AM16)*12</f>
        <v>16.333333333333336</v>
      </c>
      <c r="AB15" s="27">
        <f t="shared" si="9"/>
        <v>74.013800000000003</v>
      </c>
      <c r="AC15" s="18">
        <f>SQRT((2*AA15*'⚙ Assumptions'!$B$3)/AB15)</f>
        <v>8.1365760666936247</v>
      </c>
      <c r="AD15" s="18">
        <f t="shared" si="10"/>
        <v>2.5834586815583909</v>
      </c>
      <c r="AE15" s="18">
        <f t="shared" si="11"/>
        <v>10.720034748252015</v>
      </c>
      <c r="AF15" s="18">
        <f t="shared" si="12"/>
        <v>2.0073963789501623</v>
      </c>
    </row>
    <row r="16" spans="1:32" x14ac:dyDescent="0.3">
      <c r="A16" s="19" t="s">
        <v>35</v>
      </c>
      <c r="B16" s="20" t="s">
        <v>36</v>
      </c>
      <c r="C16" s="16" t="s">
        <v>37</v>
      </c>
      <c r="D16" s="16" t="str">
        <f>VLOOKUP(A16,'Lead Time'!$A$2:$C$1180,3,0)</f>
        <v>Local</v>
      </c>
      <c r="E16" s="22" t="str">
        <f>VLOOKUP(A16,Classification!$A$2:$D$1180,4,0)</f>
        <v>B</v>
      </c>
      <c r="F16" s="24" t="str">
        <f>VLOOKUP(A16,Classification!$A$2:$E$1180,5,0)</f>
        <v>H</v>
      </c>
      <c r="G16" s="21">
        <f>VLOOKUP(A16,'Lead Time'!$A$2:$D$1180,4,0)</f>
        <v>14.620689655172415</v>
      </c>
      <c r="H16" s="21">
        <f t="shared" si="0"/>
        <v>0.48735632183908051</v>
      </c>
      <c r="I16" s="32">
        <f>VLOOKUP(A16,Classification!$A$2:$F$1180,6,0)</f>
        <v>298.25200000000001</v>
      </c>
      <c r="J16" s="21">
        <f>-SUM('cons 2023 - 2025'!D17:AM17)</f>
        <v>31</v>
      </c>
      <c r="K16" s="18">
        <f>-_xlfn.MINIFS('cons 2023 - 2025'!D17:AM17,'cons 2023 - 2025'!D17:AM17,"&lt;&gt;0")</f>
        <v>8</v>
      </c>
      <c r="L16" s="18">
        <f>-_xlfn.MAXIFS('cons 2023 - 2025'!D17:AM17,'cons 2023 - 2025'!D17:AM17,"&lt;&gt;0")</f>
        <v>1</v>
      </c>
      <c r="M16" s="19">
        <f>COUNTIF('cons 2023 - 2025'!D17:AM17,"&lt;&gt;0")</f>
        <v>17</v>
      </c>
      <c r="N16" s="21">
        <f>-AVERAGE('cons 2023 - 2025'!D17:AM17)</f>
        <v>0.86111111111111116</v>
      </c>
      <c r="O16" s="21">
        <f t="shared" si="1"/>
        <v>1.8235294117647058</v>
      </c>
      <c r="P16" s="21">
        <f>_xlfn.STDEV.S('cons 2023 - 2025'!D17:AM17)</f>
        <v>1.5334886049747163</v>
      </c>
      <c r="Q16" s="21">
        <f>-AVERAGE('cons 2023 - 2025'!D17:AM17)/'⚙ Assumptions'!$B$5</f>
        <v>3.9141414141414144E-2</v>
      </c>
      <c r="R16" s="21">
        <f>_xlfn.STDEV.S('cons 2023 - 2025'!D17:AM17)/SQRT('⚙ Assumptions'!$B$5)</f>
        <v>0.32694086910377523</v>
      </c>
      <c r="S16" s="21">
        <f>-IF(AVERAGE('cons 2023 - 2025'!D17:AM17)=0,"",_xlfn.STDEV.S('cons 2023 - 2025'!D17:AM17)/AVERAGE('cons 2023 - 2025'!D17:AM17))</f>
        <v>1.7808254767448317</v>
      </c>
      <c r="T16" s="21" t="str">
        <f t="shared" si="2"/>
        <v>Z</v>
      </c>
      <c r="U16" s="38">
        <f t="shared" si="3"/>
        <v>0.95</v>
      </c>
      <c r="V16" s="21">
        <f t="shared" si="4"/>
        <v>1.65</v>
      </c>
      <c r="W16" s="21">
        <f t="shared" si="5"/>
        <v>2.0627048338351983</v>
      </c>
      <c r="X16" s="21">
        <f t="shared" si="6"/>
        <v>1.7663948887833287</v>
      </c>
      <c r="Y16" s="21">
        <f t="shared" si="7"/>
        <v>2.6349793026613915</v>
      </c>
      <c r="Z16" s="21">
        <f t="shared" si="8"/>
        <v>2.1860628325892035</v>
      </c>
      <c r="AA16" s="21">
        <f>-AVERAGE('cons 2023 - 2025'!D17:AM17)*12</f>
        <v>10.333333333333334</v>
      </c>
      <c r="AB16" s="32">
        <f t="shared" si="9"/>
        <v>59.650400000000005</v>
      </c>
      <c r="AC16" s="21">
        <f>SQRT((2*AA16*'⚙ Assumptions'!$B$3)/AB16)</f>
        <v>7.208985745381475</v>
      </c>
      <c r="AD16" s="21">
        <f t="shared" si="10"/>
        <v>2.1860628325892035</v>
      </c>
      <c r="AE16" s="21">
        <f t="shared" si="11"/>
        <v>9.3950485779706785</v>
      </c>
      <c r="AF16" s="21">
        <f t="shared" si="12"/>
        <v>1.4333962776876776</v>
      </c>
    </row>
    <row r="17" spans="1:32" x14ac:dyDescent="0.3">
      <c r="A17" s="16" t="s">
        <v>38</v>
      </c>
      <c r="B17" s="17" t="s">
        <v>39</v>
      </c>
      <c r="C17" s="16" t="s">
        <v>8</v>
      </c>
      <c r="D17" s="16" t="str">
        <f>VLOOKUP(A17,'Lead Time'!$A$2:$C$1180,3,0)</f>
        <v>Local</v>
      </c>
      <c r="E17" s="22" t="str">
        <f>VLOOKUP(A17,Classification!$A$2:$D$1180,4,0)</f>
        <v>B</v>
      </c>
      <c r="F17" s="24" t="str">
        <f>VLOOKUP(A17,Classification!$A$2:$E$1180,5,0)</f>
        <v>H</v>
      </c>
      <c r="G17" s="18">
        <f>VLOOKUP(A17,'Lead Time'!$A$2:$D$1180,4,0)</f>
        <v>36.666666666666671</v>
      </c>
      <c r="H17" s="18">
        <f t="shared" si="0"/>
        <v>1.2222222222222223</v>
      </c>
      <c r="I17" s="27">
        <f>VLOOKUP(A17,Classification!$A$2:$F$1180,6,0)</f>
        <v>286.541</v>
      </c>
      <c r="J17" s="18">
        <f>-SUM('cons 2023 - 2025'!D18:AM18)</f>
        <v>72</v>
      </c>
      <c r="K17" s="18">
        <f>-_xlfn.MINIFS('cons 2023 - 2025'!D18:AM18,'cons 2023 - 2025'!D18:AM18,"&lt;&gt;0")</f>
        <v>9</v>
      </c>
      <c r="L17" s="18">
        <f>-_xlfn.MAXIFS('cons 2023 - 2025'!D18:AM18,'cons 2023 - 2025'!D18:AM18,"&lt;&gt;0")</f>
        <v>1</v>
      </c>
      <c r="M17" s="16">
        <f>COUNTIF('cons 2023 - 2025'!D18:AM18,"&lt;&gt;0")</f>
        <v>25</v>
      </c>
      <c r="N17" s="18">
        <f>-AVERAGE('cons 2023 - 2025'!D18:AM18)</f>
        <v>2</v>
      </c>
      <c r="O17" s="18">
        <f t="shared" si="1"/>
        <v>2.88</v>
      </c>
      <c r="P17" s="18">
        <f>_xlfn.STDEV.S('cons 2023 - 2025'!D18:AM18)</f>
        <v>2.4377976008801761</v>
      </c>
      <c r="Q17" s="18">
        <f>-AVERAGE('cons 2023 - 2025'!D18:AM18)/'⚙ Assumptions'!$B$5</f>
        <v>9.0909090909090912E-2</v>
      </c>
      <c r="R17" s="18">
        <f>_xlfn.STDEV.S('cons 2023 - 2025'!D18:AM18)/SQRT('⚙ Assumptions'!$B$5)</f>
        <v>0.519740194837642</v>
      </c>
      <c r="S17" s="18">
        <f>-IF(AVERAGE('cons 2023 - 2025'!D18:AM18)=0,"",_xlfn.STDEV.S('cons 2023 - 2025'!D18:AM18)/AVERAGE('cons 2023 - 2025'!D18:AM18))</f>
        <v>1.218898800440088</v>
      </c>
      <c r="T17" s="18" t="str">
        <f t="shared" si="2"/>
        <v>Z</v>
      </c>
      <c r="U17" s="37">
        <f t="shared" si="3"/>
        <v>0.95</v>
      </c>
      <c r="V17" s="18">
        <f t="shared" si="4"/>
        <v>1.65</v>
      </c>
      <c r="W17" s="18">
        <f t="shared" si="5"/>
        <v>5.1928522302983238</v>
      </c>
      <c r="X17" s="18">
        <f t="shared" si="6"/>
        <v>4.4468929763214611</v>
      </c>
      <c r="Y17" s="18">
        <f t="shared" si="7"/>
        <v>8.5261855636316568</v>
      </c>
      <c r="Z17" s="18">
        <f t="shared" si="8"/>
        <v>6.8913374207659057</v>
      </c>
      <c r="AA17" s="18">
        <f>-AVERAGE('cons 2023 - 2025'!D18:AM18)*12</f>
        <v>24</v>
      </c>
      <c r="AB17" s="27">
        <f t="shared" si="9"/>
        <v>57.308199999999999</v>
      </c>
      <c r="AC17" s="18">
        <f>SQRT((2*AA17*'⚙ Assumptions'!$B$3)/AB17)</f>
        <v>11.208767589326367</v>
      </c>
      <c r="AD17" s="18">
        <f t="shared" si="10"/>
        <v>6.8913374207659057</v>
      </c>
      <c r="AE17" s="18">
        <f t="shared" si="11"/>
        <v>18.100105010092271</v>
      </c>
      <c r="AF17" s="18">
        <f t="shared" si="12"/>
        <v>2.1411809825421111</v>
      </c>
    </row>
    <row r="18" spans="1:32" x14ac:dyDescent="0.3">
      <c r="A18" s="19" t="s">
        <v>40</v>
      </c>
      <c r="B18" s="20" t="s">
        <v>41</v>
      </c>
      <c r="C18" s="16" t="s">
        <v>8</v>
      </c>
      <c r="D18" s="16" t="str">
        <f>VLOOKUP(A18,'Lead Time'!$A$2:$C$1180,3,0)</f>
        <v>Local</v>
      </c>
      <c r="E18" s="22" t="str">
        <f>VLOOKUP(A18,Classification!$A$2:$D$1180,4,0)</f>
        <v>B</v>
      </c>
      <c r="F18" s="24" t="str">
        <f>VLOOKUP(A18,Classification!$A$2:$E$1180,5,0)</f>
        <v>H</v>
      </c>
      <c r="G18" s="21">
        <f>VLOOKUP(A18,'Lead Time'!$A$2:$D$1180,4,0)</f>
        <v>11.363636363636363</v>
      </c>
      <c r="H18" s="21">
        <f t="shared" si="0"/>
        <v>0.37878787878787878</v>
      </c>
      <c r="I18" s="32">
        <f>VLOOKUP(A18,Classification!$A$2:$F$1180,6,0)</f>
        <v>262.08800000000002</v>
      </c>
      <c r="J18" s="21">
        <f>-SUM('cons 2023 - 2025'!D19:AM19)</f>
        <v>64</v>
      </c>
      <c r="K18" s="18">
        <f>-_xlfn.MINIFS('cons 2023 - 2025'!D19:AM19,'cons 2023 - 2025'!D19:AM19,"&lt;&gt;0")</f>
        <v>7</v>
      </c>
      <c r="L18" s="18">
        <f>-_xlfn.MAXIFS('cons 2023 - 2025'!D19:AM19,'cons 2023 - 2025'!D19:AM19,"&lt;&gt;0")</f>
        <v>1</v>
      </c>
      <c r="M18" s="19">
        <f>COUNTIF('cons 2023 - 2025'!D19:AM19,"&lt;&gt;0")</f>
        <v>14</v>
      </c>
      <c r="N18" s="21">
        <f>-AVERAGE('cons 2023 - 2025'!D19:AM19)</f>
        <v>1.7777777777777777</v>
      </c>
      <c r="O18" s="21">
        <f t="shared" si="1"/>
        <v>4.5714285714285712</v>
      </c>
      <c r="P18" s="21">
        <f>_xlfn.STDEV.S('cons 2023 - 2025'!D19:AM19)</f>
        <v>2.5979234686969415</v>
      </c>
      <c r="Q18" s="21">
        <f>-AVERAGE('cons 2023 - 2025'!D19:AM19)/'⚙ Assumptions'!$B$5</f>
        <v>8.0808080808080801E-2</v>
      </c>
      <c r="R18" s="21">
        <f>_xlfn.STDEV.S('cons 2023 - 2025'!D19:AM19)/SQRT('⚙ Assumptions'!$B$5)</f>
        <v>0.55387914456324017</v>
      </c>
      <c r="S18" s="21">
        <f>-IF(AVERAGE('cons 2023 - 2025'!D19:AM19)=0,"",_xlfn.STDEV.S('cons 2023 - 2025'!D19:AM19)/AVERAGE('cons 2023 - 2025'!D19:AM19))</f>
        <v>1.4613319511420297</v>
      </c>
      <c r="T18" s="21" t="str">
        <f t="shared" si="2"/>
        <v>Z</v>
      </c>
      <c r="U18" s="38">
        <f t="shared" si="3"/>
        <v>0.95</v>
      </c>
      <c r="V18" s="21">
        <f t="shared" si="4"/>
        <v>1.65</v>
      </c>
      <c r="W18" s="21">
        <f t="shared" si="5"/>
        <v>3.0807582554578059</v>
      </c>
      <c r="X18" s="21">
        <f t="shared" si="6"/>
        <v>2.6382037539998775</v>
      </c>
      <c r="Y18" s="21">
        <f t="shared" si="7"/>
        <v>3.9990319010041784</v>
      </c>
      <c r="Z18" s="21">
        <f t="shared" si="8"/>
        <v>3.3116044274005509</v>
      </c>
      <c r="AA18" s="21">
        <f>-AVERAGE('cons 2023 - 2025'!D19:AM19)*12</f>
        <v>21.333333333333332</v>
      </c>
      <c r="AB18" s="32">
        <f t="shared" si="9"/>
        <v>52.417600000000007</v>
      </c>
      <c r="AC18" s="21">
        <f>SQRT((2*AA18*'⚙ Assumptions'!$B$3)/AB18)</f>
        <v>11.049723756906076</v>
      </c>
      <c r="AD18" s="21">
        <f t="shared" si="10"/>
        <v>3.3116044274005509</v>
      </c>
      <c r="AE18" s="21">
        <f t="shared" si="11"/>
        <v>14.361328184306627</v>
      </c>
      <c r="AF18" s="21">
        <f t="shared" si="12"/>
        <v>1.9306666666666668</v>
      </c>
    </row>
    <row r="19" spans="1:32" x14ac:dyDescent="0.3">
      <c r="A19" s="16" t="s">
        <v>42</v>
      </c>
      <c r="B19" s="17" t="s">
        <v>43</v>
      </c>
      <c r="C19" s="16" t="s">
        <v>44</v>
      </c>
      <c r="D19" s="16" t="str">
        <f>VLOOKUP(A19,'Lead Time'!$A$2:$C$1180,3,0)</f>
        <v>Local</v>
      </c>
      <c r="E19" s="22" t="str">
        <f>VLOOKUP(A19,Classification!$A$2:$D$1180,4,0)</f>
        <v>B</v>
      </c>
      <c r="F19" s="24" t="str">
        <f>VLOOKUP(A19,Classification!$A$2:$E$1180,5,0)</f>
        <v>H</v>
      </c>
      <c r="G19" s="18">
        <f>VLOOKUP(A19,'Lead Time'!$A$2:$D$1180,4,0)</f>
        <v>13.125</v>
      </c>
      <c r="H19" s="18">
        <f t="shared" si="0"/>
        <v>0.4375</v>
      </c>
      <c r="I19" s="27">
        <f>VLOOKUP(A19,Classification!$A$2:$F$1180,6,0)</f>
        <v>249.27699999999999</v>
      </c>
      <c r="J19" s="18">
        <f>-SUM('cons 2023 - 2025'!D20:AM20)</f>
        <v>53</v>
      </c>
      <c r="K19" s="18">
        <f>-_xlfn.MINIFS('cons 2023 - 2025'!D20:AM20,'cons 2023 - 2025'!D20:AM20,"&lt;&gt;0")</f>
        <v>21</v>
      </c>
      <c r="L19" s="18">
        <f>-_xlfn.MAXIFS('cons 2023 - 2025'!D20:AM20,'cons 2023 - 2025'!D20:AM20,"&lt;&gt;0")</f>
        <v>1</v>
      </c>
      <c r="M19" s="16">
        <f>COUNTIF('cons 2023 - 2025'!D20:AM20,"&lt;&gt;0")</f>
        <v>8</v>
      </c>
      <c r="N19" s="18">
        <f>-AVERAGE('cons 2023 - 2025'!D20:AM20)</f>
        <v>1.4722222222222223</v>
      </c>
      <c r="O19" s="18">
        <f t="shared" si="1"/>
        <v>6.625</v>
      </c>
      <c r="P19" s="18">
        <f>_xlfn.STDEV.S('cons 2023 - 2025'!D20:AM20)</f>
        <v>4.3259093915027931</v>
      </c>
      <c r="Q19" s="18">
        <f>-AVERAGE('cons 2023 - 2025'!D20:AM20)/'⚙ Assumptions'!$B$5</f>
        <v>6.691919191919192E-2</v>
      </c>
      <c r="R19" s="18">
        <f>_xlfn.STDEV.S('cons 2023 - 2025'!D20:AM20)/SQRT('⚙ Assumptions'!$B$5)</f>
        <v>0.92228698115785823</v>
      </c>
      <c r="S19" s="18">
        <f>-IF(AVERAGE('cons 2023 - 2025'!D20:AM20)=0,"",_xlfn.STDEV.S('cons 2023 - 2025'!D20:AM20)/AVERAGE('cons 2023 - 2025'!D20:AM20))</f>
        <v>2.938353548945293</v>
      </c>
      <c r="T19" s="18" t="str">
        <f t="shared" si="2"/>
        <v>Z</v>
      </c>
      <c r="U19" s="37">
        <f t="shared" si="3"/>
        <v>0.95</v>
      </c>
      <c r="V19" s="18">
        <f t="shared" si="4"/>
        <v>1.65</v>
      </c>
      <c r="W19" s="18">
        <f t="shared" si="5"/>
        <v>5.5131483462265001</v>
      </c>
      <c r="X19" s="18">
        <f t="shared" si="6"/>
        <v>4.7211781831974955</v>
      </c>
      <c r="Y19" s="18">
        <f t="shared" si="7"/>
        <v>6.3914627401658937</v>
      </c>
      <c r="Z19" s="18">
        <f t="shared" si="8"/>
        <v>5.3652754054197178</v>
      </c>
      <c r="AA19" s="18">
        <f>-AVERAGE('cons 2023 - 2025'!D20:AM20)*12</f>
        <v>17.666666666666668</v>
      </c>
      <c r="AB19" s="27">
        <f t="shared" si="9"/>
        <v>49.855400000000003</v>
      </c>
      <c r="AC19" s="18">
        <f>SQRT((2*AA19*'⚙ Assumptions'!$B$3)/AB19)</f>
        <v>10.310549991136178</v>
      </c>
      <c r="AD19" s="18">
        <f t="shared" si="10"/>
        <v>5.3652754054197178</v>
      </c>
      <c r="AE19" s="18">
        <f t="shared" si="11"/>
        <v>15.675825396555895</v>
      </c>
      <c r="AF19" s="18">
        <f t="shared" si="12"/>
        <v>1.7134553134269686</v>
      </c>
    </row>
    <row r="20" spans="1:32" x14ac:dyDescent="0.3">
      <c r="A20" s="19" t="s">
        <v>45</v>
      </c>
      <c r="B20" s="20" t="s">
        <v>46</v>
      </c>
      <c r="C20" s="16" t="s">
        <v>8</v>
      </c>
      <c r="D20" s="16" t="str">
        <f>VLOOKUP(A20,'Lead Time'!$A$2:$C$1180,3,0)</f>
        <v>Local</v>
      </c>
      <c r="E20" s="22" t="str">
        <f>VLOOKUP(A20,Classification!$A$2:$D$1180,4,0)</f>
        <v>B</v>
      </c>
      <c r="F20" s="24" t="str">
        <f>VLOOKUP(A20,Classification!$A$2:$E$1180,5,0)</f>
        <v>H</v>
      </c>
      <c r="G20" s="21">
        <f>VLOOKUP(A20,'Lead Time'!$A$2:$D$1180,4,0)</f>
        <v>86.2</v>
      </c>
      <c r="H20" s="21">
        <f t="shared" si="0"/>
        <v>2.8733333333333335</v>
      </c>
      <c r="I20" s="32">
        <f>VLOOKUP(A20,Classification!$A$2:$F$1180,6,0)</f>
        <v>245.54300000000001</v>
      </c>
      <c r="J20" s="21">
        <f>-SUM('cons 2023 - 2025'!D21:AM21)</f>
        <v>33</v>
      </c>
      <c r="K20" s="18">
        <f>-_xlfn.MINIFS('cons 2023 - 2025'!D21:AM21,'cons 2023 - 2025'!D21:AM21,"&lt;&gt;0")</f>
        <v>5</v>
      </c>
      <c r="L20" s="18">
        <f>-_xlfn.MAXIFS('cons 2023 - 2025'!D21:AM21,'cons 2023 - 2025'!D21:AM21,"&lt;&gt;0")</f>
        <v>1</v>
      </c>
      <c r="M20" s="19">
        <f>COUNTIF('cons 2023 - 2025'!D21:AM21,"&lt;&gt;0")</f>
        <v>15</v>
      </c>
      <c r="N20" s="21">
        <f>-AVERAGE('cons 2023 - 2025'!D21:AM21)</f>
        <v>0.91666666666666663</v>
      </c>
      <c r="O20" s="21">
        <f t="shared" si="1"/>
        <v>2.2000000000000002</v>
      </c>
      <c r="P20" s="21">
        <f>_xlfn.STDEV.S('cons 2023 - 2025'!D21:AM21)</f>
        <v>1.3174650984805198</v>
      </c>
      <c r="Q20" s="21">
        <f>-AVERAGE('cons 2023 - 2025'!D21:AM21)/'⚙ Assumptions'!$B$5</f>
        <v>4.1666666666666664E-2</v>
      </c>
      <c r="R20" s="21">
        <f>_xlfn.STDEV.S('cons 2023 - 2025'!D21:AM21)/SQRT('⚙ Assumptions'!$B$5)</f>
        <v>0.28088450276956167</v>
      </c>
      <c r="S20" s="21">
        <f>-IF(AVERAGE('cons 2023 - 2025'!D21:AM21)=0,"",_xlfn.STDEV.S('cons 2023 - 2025'!D21:AM21)/AVERAGE('cons 2023 - 2025'!D21:AM21))</f>
        <v>1.4372346528878399</v>
      </c>
      <c r="T20" s="21" t="str">
        <f t="shared" si="2"/>
        <v>Z</v>
      </c>
      <c r="U20" s="38">
        <f t="shared" si="3"/>
        <v>0.95</v>
      </c>
      <c r="V20" s="21">
        <f t="shared" si="4"/>
        <v>1.65</v>
      </c>
      <c r="W20" s="21">
        <f t="shared" si="5"/>
        <v>4.3029406473115239</v>
      </c>
      <c r="X20" s="21">
        <f t="shared" si="6"/>
        <v>3.6848182257938937</v>
      </c>
      <c r="Y20" s="21">
        <f t="shared" si="7"/>
        <v>7.8946073139781907</v>
      </c>
      <c r="Z20" s="21">
        <f t="shared" si="8"/>
        <v>6.3187071146827822</v>
      </c>
      <c r="AA20" s="21">
        <f>-AVERAGE('cons 2023 - 2025'!D21:AM21)*12</f>
        <v>11</v>
      </c>
      <c r="AB20" s="32">
        <f t="shared" si="9"/>
        <v>49.108600000000003</v>
      </c>
      <c r="AC20" s="21">
        <f>SQRT((2*AA20*'⚙ Assumptions'!$B$3)/AB20)</f>
        <v>8.1974389934840719</v>
      </c>
      <c r="AD20" s="21">
        <f t="shared" si="10"/>
        <v>6.3187071146827822</v>
      </c>
      <c r="AE20" s="21">
        <f t="shared" si="11"/>
        <v>14.516146108166854</v>
      </c>
      <c r="AF20" s="21">
        <f t="shared" si="12"/>
        <v>1.3418825085180397</v>
      </c>
    </row>
    <row r="21" spans="1:32" x14ac:dyDescent="0.3">
      <c r="A21" s="16" t="s">
        <v>47</v>
      </c>
      <c r="B21" s="17" t="s">
        <v>48</v>
      </c>
      <c r="C21" s="16" t="s">
        <v>8</v>
      </c>
      <c r="D21" s="16" t="str">
        <f>VLOOKUP(A21,'Lead Time'!$A$2:$C$1180,3,0)</f>
        <v>Local</v>
      </c>
      <c r="E21" s="22" t="str">
        <f>VLOOKUP(A21,Classification!$A$2:$D$1180,4,0)</f>
        <v>B</v>
      </c>
      <c r="F21" s="24" t="str">
        <f>VLOOKUP(A21,Classification!$A$2:$E$1180,5,0)</f>
        <v>H</v>
      </c>
      <c r="G21" s="18">
        <f>VLOOKUP(A21,'Lead Time'!$A$2:$D$1180,4,0)</f>
        <v>13.931034482758621</v>
      </c>
      <c r="H21" s="18">
        <f t="shared" si="0"/>
        <v>0.46436781609195404</v>
      </c>
      <c r="I21" s="27">
        <f>VLOOKUP(A21,Classification!$A$2:$F$1180,6,0)</f>
        <v>240</v>
      </c>
      <c r="J21" s="18">
        <f>-SUM('cons 2023 - 2025'!D22:AM22)</f>
        <v>37</v>
      </c>
      <c r="K21" s="18">
        <f>-_xlfn.MINIFS('cons 2023 - 2025'!D22:AM22,'cons 2023 - 2025'!D22:AM22,"&lt;&gt;0")</f>
        <v>3</v>
      </c>
      <c r="L21" s="18">
        <f>-_xlfn.MAXIFS('cons 2023 - 2025'!D22:AM22,'cons 2023 - 2025'!D22:AM22,"&lt;&gt;0")</f>
        <v>1</v>
      </c>
      <c r="M21" s="16">
        <f>COUNTIF('cons 2023 - 2025'!D22:AM22,"&lt;&gt;0")</f>
        <v>26</v>
      </c>
      <c r="N21" s="18">
        <f>-AVERAGE('cons 2023 - 2025'!D22:AM22)</f>
        <v>1.0277777777777777</v>
      </c>
      <c r="O21" s="18">
        <f t="shared" si="1"/>
        <v>1.4230769230769231</v>
      </c>
      <c r="P21" s="18">
        <f>_xlfn.STDEV.S('cons 2023 - 2025'!D22:AM22)</f>
        <v>0.87785814379939575</v>
      </c>
      <c r="Q21" s="18">
        <f>-AVERAGE('cons 2023 - 2025'!D22:AM22)/'⚙ Assumptions'!$B$5</f>
        <v>4.6717171717171713E-2</v>
      </c>
      <c r="R21" s="18">
        <f>_xlfn.STDEV.S('cons 2023 - 2025'!D22:AM22)/SQRT('⚙ Assumptions'!$B$5)</f>
        <v>0.18715998511663764</v>
      </c>
      <c r="S21" s="18">
        <f>-IF(AVERAGE('cons 2023 - 2025'!D22:AM22)=0,"",_xlfn.STDEV.S('cons 2023 - 2025'!D22:AM22)/AVERAGE('cons 2023 - 2025'!D22:AM22))</f>
        <v>0.85413224802103382</v>
      </c>
      <c r="T21" s="18" t="str">
        <f t="shared" si="2"/>
        <v>Z</v>
      </c>
      <c r="U21" s="37">
        <f t="shared" si="3"/>
        <v>0.95</v>
      </c>
      <c r="V21" s="18">
        <f t="shared" si="4"/>
        <v>1.65</v>
      </c>
      <c r="W21" s="18">
        <f t="shared" si="5"/>
        <v>1.1526265785399232</v>
      </c>
      <c r="X21" s="18">
        <f t="shared" si="6"/>
        <v>0.98705043184642294</v>
      </c>
      <c r="Y21" s="18">
        <f t="shared" si="7"/>
        <v>1.8034451086687981</v>
      </c>
      <c r="Z21" s="18">
        <f t="shared" si="8"/>
        <v>1.4643173539409311</v>
      </c>
      <c r="AA21" s="18">
        <f>-AVERAGE('cons 2023 - 2025'!D22:AM22)*12</f>
        <v>12.333333333333332</v>
      </c>
      <c r="AB21" s="27">
        <f t="shared" si="9"/>
        <v>48</v>
      </c>
      <c r="AC21" s="18">
        <f>SQRT((2*AA21*'⚙ Assumptions'!$B$3)/AB21)</f>
        <v>8.7797114607106153</v>
      </c>
      <c r="AD21" s="18">
        <f t="shared" si="10"/>
        <v>1.4643173539409311</v>
      </c>
      <c r="AE21" s="18">
        <f t="shared" si="11"/>
        <v>10.244028814651546</v>
      </c>
      <c r="AF21" s="18">
        <f t="shared" si="12"/>
        <v>1.4047538337136984</v>
      </c>
    </row>
    <row r="22" spans="1:32" x14ac:dyDescent="0.3">
      <c r="A22" s="19" t="s">
        <v>49</v>
      </c>
      <c r="B22" s="20" t="s">
        <v>50</v>
      </c>
      <c r="C22" s="16" t="s">
        <v>8</v>
      </c>
      <c r="D22" s="16" t="str">
        <f>VLOOKUP(A22,'Lead Time'!$A$2:$C$1180,3,0)</f>
        <v>Local</v>
      </c>
      <c r="E22" s="22" t="str">
        <f>VLOOKUP(A22,Classification!$A$2:$D$1180,4,0)</f>
        <v>B</v>
      </c>
      <c r="F22" s="24" t="str">
        <f>VLOOKUP(A22,Classification!$A$2:$E$1180,5,0)</f>
        <v>H</v>
      </c>
      <c r="G22" s="21">
        <f>VLOOKUP(A22,'Lead Time'!$A$2:$D$1180,4,0)</f>
        <v>40.25</v>
      </c>
      <c r="H22" s="21">
        <f t="shared" si="0"/>
        <v>1.3416666666666666</v>
      </c>
      <c r="I22" s="32">
        <f>VLOOKUP(A22,Classification!$A$2:$F$1180,6,0)</f>
        <v>210.7</v>
      </c>
      <c r="J22" s="21">
        <f>-SUM('cons 2023 - 2025'!D23:AM23)</f>
        <v>186</v>
      </c>
      <c r="K22" s="18">
        <f>-_xlfn.MINIFS('cons 2023 - 2025'!D23:AM23,'cons 2023 - 2025'!D23:AM23,"&lt;&gt;0")</f>
        <v>65</v>
      </c>
      <c r="L22" s="18">
        <f>-_xlfn.MAXIFS('cons 2023 - 2025'!D23:AM23,'cons 2023 - 2025'!D23:AM23,"&lt;&gt;0")</f>
        <v>1</v>
      </c>
      <c r="M22" s="19">
        <f>COUNTIF('cons 2023 - 2025'!D23:AM23,"&lt;&gt;0")</f>
        <v>18</v>
      </c>
      <c r="N22" s="21">
        <f>-AVERAGE('cons 2023 - 2025'!D23:AM23)</f>
        <v>5.166666666666667</v>
      </c>
      <c r="O22" s="21">
        <f t="shared" si="1"/>
        <v>10.333333333333334</v>
      </c>
      <c r="P22" s="21">
        <f>_xlfn.STDEV.S('cons 2023 - 2025'!D23:AM23)</f>
        <v>11.912778253383452</v>
      </c>
      <c r="Q22" s="21">
        <f>-AVERAGE('cons 2023 - 2025'!D23:AM23)/'⚙ Assumptions'!$B$5</f>
        <v>0.23484848484848486</v>
      </c>
      <c r="R22" s="21">
        <f>_xlfn.STDEV.S('cons 2023 - 2025'!D23:AM23)/SQRT('⚙ Assumptions'!$B$5)</f>
        <v>2.5398128574068894</v>
      </c>
      <c r="S22" s="21">
        <f>-IF(AVERAGE('cons 2023 - 2025'!D23:AM23)=0,"",_xlfn.STDEV.S('cons 2023 - 2025'!D23:AM23)/AVERAGE('cons 2023 - 2025'!D23:AM23))</f>
        <v>2.305699016783894</v>
      </c>
      <c r="T22" s="21" t="str">
        <f t="shared" si="2"/>
        <v>Z</v>
      </c>
      <c r="U22" s="38">
        <f t="shared" si="3"/>
        <v>0.95</v>
      </c>
      <c r="V22" s="21">
        <f t="shared" si="4"/>
        <v>1.65</v>
      </c>
      <c r="W22" s="21">
        <f t="shared" si="5"/>
        <v>26.58695521303633</v>
      </c>
      <c r="X22" s="21">
        <f t="shared" si="6"/>
        <v>22.76770821800033</v>
      </c>
      <c r="Y22" s="21">
        <f t="shared" si="7"/>
        <v>36.039606728187849</v>
      </c>
      <c r="Z22" s="21">
        <f t="shared" si="8"/>
        <v>29.699652662444773</v>
      </c>
      <c r="AA22" s="21">
        <f>-AVERAGE('cons 2023 - 2025'!D23:AM23)*12</f>
        <v>62</v>
      </c>
      <c r="AB22" s="32">
        <f t="shared" si="9"/>
        <v>42.14</v>
      </c>
      <c r="AC22" s="21">
        <f>SQRT((2*AA22*'⚙ Assumptions'!$B$3)/AB22)</f>
        <v>21.009185054833722</v>
      </c>
      <c r="AD22" s="21">
        <f t="shared" si="10"/>
        <v>29.699652662444773</v>
      </c>
      <c r="AE22" s="21">
        <f t="shared" si="11"/>
        <v>50.708837717278499</v>
      </c>
      <c r="AF22" s="21">
        <f t="shared" si="12"/>
        <v>2.9510901940356438</v>
      </c>
    </row>
    <row r="23" spans="1:32" x14ac:dyDescent="0.3">
      <c r="A23" s="16" t="s">
        <v>51</v>
      </c>
      <c r="B23" s="17" t="s">
        <v>52</v>
      </c>
      <c r="C23" s="16" t="s">
        <v>8</v>
      </c>
      <c r="D23" s="16" t="str">
        <f>VLOOKUP(A23,'Lead Time'!$A$2:$C$1180,3,0)</f>
        <v>Local</v>
      </c>
      <c r="E23" s="22" t="str">
        <f>VLOOKUP(A23,Classification!$A$2:$D$1180,4,0)</f>
        <v>B</v>
      </c>
      <c r="F23" s="24" t="str">
        <f>VLOOKUP(A23,Classification!$A$2:$E$1180,5,0)</f>
        <v>H</v>
      </c>
      <c r="G23" s="18">
        <f>VLOOKUP(A23,'Lead Time'!$A$2:$D$1180,4,0)</f>
        <v>11.642857142857142</v>
      </c>
      <c r="H23" s="18">
        <f t="shared" si="0"/>
        <v>0.3880952380952381</v>
      </c>
      <c r="I23" s="27">
        <f>VLOOKUP(A23,Classification!$A$2:$F$1180,6,0)</f>
        <v>199.77799999999999</v>
      </c>
      <c r="J23" s="18">
        <f>-SUM('cons 2023 - 2025'!D24:AM24)</f>
        <v>51</v>
      </c>
      <c r="K23" s="18">
        <f>-_xlfn.MINIFS('cons 2023 - 2025'!D24:AM24,'cons 2023 - 2025'!D24:AM24,"&lt;&gt;0")</f>
        <v>9</v>
      </c>
      <c r="L23" s="18">
        <f>-_xlfn.MAXIFS('cons 2023 - 2025'!D24:AM24,'cons 2023 - 2025'!D24:AM24,"&lt;&gt;0")</f>
        <v>1</v>
      </c>
      <c r="M23" s="16">
        <f>COUNTIF('cons 2023 - 2025'!D24:AM24,"&lt;&gt;0")</f>
        <v>19</v>
      </c>
      <c r="N23" s="18">
        <f>-AVERAGE('cons 2023 - 2025'!D24:AM24)</f>
        <v>1.4166666666666667</v>
      </c>
      <c r="O23" s="18">
        <f t="shared" si="1"/>
        <v>2.6842105263157894</v>
      </c>
      <c r="P23" s="18">
        <f>_xlfn.STDEV.S('cons 2023 - 2025'!D24:AM24)</f>
        <v>2.2216467508841919</v>
      </c>
      <c r="Q23" s="18">
        <f>-AVERAGE('cons 2023 - 2025'!D24:AM24)/'⚙ Assumptions'!$B$5</f>
        <v>6.4393939393939392E-2</v>
      </c>
      <c r="R23" s="18">
        <f>_xlfn.STDEV.S('cons 2023 - 2025'!D24:AM24)/SQRT('⚙ Assumptions'!$B$5)</f>
        <v>0.47365667877762413</v>
      </c>
      <c r="S23" s="18">
        <f>-IF(AVERAGE('cons 2023 - 2025'!D24:AM24)=0,"",_xlfn.STDEV.S('cons 2023 - 2025'!D24:AM24)/AVERAGE('cons 2023 - 2025'!D24:AM24))</f>
        <v>1.568221235918253</v>
      </c>
      <c r="T23" s="18" t="str">
        <f t="shared" si="2"/>
        <v>Z</v>
      </c>
      <c r="U23" s="37">
        <f t="shared" si="3"/>
        <v>0.95</v>
      </c>
      <c r="V23" s="18">
        <f t="shared" si="4"/>
        <v>1.65</v>
      </c>
      <c r="W23" s="18">
        <f t="shared" si="5"/>
        <v>2.6667198522544817</v>
      </c>
      <c r="X23" s="18">
        <f t="shared" si="6"/>
        <v>2.2836424482901552</v>
      </c>
      <c r="Y23" s="18">
        <f t="shared" si="7"/>
        <v>3.4164492894839187</v>
      </c>
      <c r="Z23" s="18">
        <f t="shared" si="8"/>
        <v>2.8334440355917425</v>
      </c>
      <c r="AA23" s="18">
        <f>-AVERAGE('cons 2023 - 2025'!D24:AM24)*12</f>
        <v>17</v>
      </c>
      <c r="AB23" s="27">
        <f t="shared" si="9"/>
        <v>39.955600000000004</v>
      </c>
      <c r="AC23" s="18">
        <f>SQRT((2*AA23*'⚙ Assumptions'!$B$3)/AB23)</f>
        <v>11.297861844938479</v>
      </c>
      <c r="AD23" s="18">
        <f t="shared" si="10"/>
        <v>2.8334440355917425</v>
      </c>
      <c r="AE23" s="18">
        <f t="shared" si="11"/>
        <v>14.131305880530222</v>
      </c>
      <c r="AF23" s="18">
        <f t="shared" si="12"/>
        <v>1.5047094957720799</v>
      </c>
    </row>
    <row r="24" spans="1:32" x14ac:dyDescent="0.3">
      <c r="A24" s="19" t="s">
        <v>53</v>
      </c>
      <c r="B24" s="20" t="s">
        <v>54</v>
      </c>
      <c r="C24" s="16" t="s">
        <v>8</v>
      </c>
      <c r="D24" s="16" t="str">
        <f>VLOOKUP(A24,'Lead Time'!$A$2:$C$1180,3,0)</f>
        <v>Local</v>
      </c>
      <c r="E24" s="22" t="str">
        <f>VLOOKUP(A24,Classification!$A$2:$D$1180,4,0)</f>
        <v>B</v>
      </c>
      <c r="F24" s="24" t="str">
        <f>VLOOKUP(A24,Classification!$A$2:$E$1180,5,0)</f>
        <v>H</v>
      </c>
      <c r="G24" s="21">
        <f>VLOOKUP(A24,'Lead Time'!$A$2:$D$1180,4,0)</f>
        <v>75.333333333333329</v>
      </c>
      <c r="H24" s="21">
        <f t="shared" si="0"/>
        <v>2.5111111111111111</v>
      </c>
      <c r="I24" s="32">
        <f>VLOOKUP(A24,Classification!$A$2:$F$1180,6,0)</f>
        <v>198.65299999999999</v>
      </c>
      <c r="J24" s="21">
        <f>-SUM('cons 2023 - 2025'!D25:AM25)</f>
        <v>79</v>
      </c>
      <c r="K24" s="18">
        <f>-_xlfn.MINIFS('cons 2023 - 2025'!D25:AM25,'cons 2023 - 2025'!D25:AM25,"&lt;&gt;0")</f>
        <v>16</v>
      </c>
      <c r="L24" s="18">
        <f>-_xlfn.MAXIFS('cons 2023 - 2025'!D25:AM25,'cons 2023 - 2025'!D25:AM25,"&lt;&gt;0")</f>
        <v>1</v>
      </c>
      <c r="M24" s="19">
        <f>COUNTIF('cons 2023 - 2025'!D25:AM25,"&lt;&gt;0")</f>
        <v>19</v>
      </c>
      <c r="N24" s="21">
        <f>-AVERAGE('cons 2023 - 2025'!D25:AM25)</f>
        <v>2.1944444444444446</v>
      </c>
      <c r="O24" s="21">
        <f t="shared" si="1"/>
        <v>4.1578947368421053</v>
      </c>
      <c r="P24" s="21">
        <f>_xlfn.STDEV.S('cons 2023 - 2025'!D25:AM25)</f>
        <v>3.6317602536074074</v>
      </c>
      <c r="Q24" s="21">
        <f>-AVERAGE('cons 2023 - 2025'!D25:AM25)/'⚙ Assumptions'!$B$5</f>
        <v>9.9747474747474751E-2</v>
      </c>
      <c r="R24" s="21">
        <f>_xlfn.STDEV.S('cons 2023 - 2025'!D25:AM25)/SQRT('⚙ Assumptions'!$B$5)</f>
        <v>0.77429388770093266</v>
      </c>
      <c r="S24" s="21">
        <f>-IF(AVERAGE('cons 2023 - 2025'!D25:AM25)=0,"",_xlfn.STDEV.S('cons 2023 - 2025'!D25:AM25)/AVERAGE('cons 2023 - 2025'!D25:AM25))</f>
        <v>1.6549793560742614</v>
      </c>
      <c r="T24" s="21" t="str">
        <f t="shared" si="2"/>
        <v>Z</v>
      </c>
      <c r="U24" s="38">
        <f t="shared" si="3"/>
        <v>0.95</v>
      </c>
      <c r="V24" s="21">
        <f t="shared" si="4"/>
        <v>1.65</v>
      </c>
      <c r="W24" s="21">
        <f t="shared" si="5"/>
        <v>11.088769790927685</v>
      </c>
      <c r="X24" s="21">
        <f t="shared" si="6"/>
        <v>9.4958551317161355</v>
      </c>
      <c r="Y24" s="21">
        <f t="shared" si="7"/>
        <v>18.60307955523745</v>
      </c>
      <c r="Z24" s="21">
        <f t="shared" si="8"/>
        <v>15.006348958876629</v>
      </c>
      <c r="AA24" s="21">
        <f>-AVERAGE('cons 2023 - 2025'!D25:AM25)*12</f>
        <v>26.333333333333336</v>
      </c>
      <c r="AB24" s="32">
        <f t="shared" si="9"/>
        <v>39.730600000000003</v>
      </c>
      <c r="AC24" s="21">
        <f>SQRT((2*AA24*'⚙ Assumptions'!$B$3)/AB24)</f>
        <v>14.101034780824751</v>
      </c>
      <c r="AD24" s="21">
        <f t="shared" si="10"/>
        <v>15.006348958876629</v>
      </c>
      <c r="AE24" s="21">
        <f t="shared" si="11"/>
        <v>29.10738373970138</v>
      </c>
      <c r="AF24" s="21">
        <f t="shared" si="12"/>
        <v>1.8674752415434532</v>
      </c>
    </row>
    <row r="25" spans="1:32" x14ac:dyDescent="0.3">
      <c r="A25" s="16" t="s">
        <v>55</v>
      </c>
      <c r="B25" s="17" t="s">
        <v>56</v>
      </c>
      <c r="C25" s="16" t="s">
        <v>8</v>
      </c>
      <c r="D25" s="16" t="str">
        <f>VLOOKUP(A25,'Lead Time'!$A$2:$C$1180,3,0)</f>
        <v>Local</v>
      </c>
      <c r="E25" s="22" t="str">
        <f>VLOOKUP(A25,Classification!$A$2:$D$1180,4,0)</f>
        <v>B</v>
      </c>
      <c r="F25" s="24" t="str">
        <f>VLOOKUP(A25,Classification!$A$2:$E$1180,5,0)</f>
        <v>H</v>
      </c>
      <c r="G25" s="18">
        <f>VLOOKUP(A25,'Lead Time'!$A$2:$D$1180,4,0)</f>
        <v>31.647058823529409</v>
      </c>
      <c r="H25" s="18">
        <f t="shared" si="0"/>
        <v>1.0549019607843138</v>
      </c>
      <c r="I25" s="27">
        <f>VLOOKUP(A25,Classification!$A$2:$F$1180,6,0)</f>
        <v>191.9</v>
      </c>
      <c r="J25" s="18">
        <f>-SUM('cons 2023 - 2025'!D26:AM26)</f>
        <v>262</v>
      </c>
      <c r="K25" s="18">
        <f>-_xlfn.MINIFS('cons 2023 - 2025'!D26:AM26,'cons 2023 - 2025'!D26:AM26,"&lt;&gt;0")</f>
        <v>50</v>
      </c>
      <c r="L25" s="18">
        <f>-_xlfn.MAXIFS('cons 2023 - 2025'!D26:AM26,'cons 2023 - 2025'!D26:AM26,"&lt;&gt;0")</f>
        <v>4</v>
      </c>
      <c r="M25" s="16">
        <f>COUNTIF('cons 2023 - 2025'!D26:AM26,"&lt;&gt;0")</f>
        <v>10</v>
      </c>
      <c r="N25" s="18">
        <f>-AVERAGE('cons 2023 - 2025'!D26:AM26)</f>
        <v>7.2777777777777777</v>
      </c>
      <c r="O25" s="18">
        <f t="shared" si="1"/>
        <v>26.2</v>
      </c>
      <c r="P25" s="18">
        <f>_xlfn.STDEV.S('cons 2023 - 2025'!D26:AM26)</f>
        <v>14.816228768503642</v>
      </c>
      <c r="Q25" s="18">
        <f>-AVERAGE('cons 2023 - 2025'!D26:AM26)/'⚙ Assumptions'!$B$5</f>
        <v>0.33080808080808083</v>
      </c>
      <c r="R25" s="18">
        <f>_xlfn.STDEV.S('cons 2023 - 2025'!D26:AM26)/SQRT('⚙ Assumptions'!$B$5)</f>
        <v>3.15883058713358</v>
      </c>
      <c r="S25" s="18">
        <f>-IF(AVERAGE('cons 2023 - 2025'!D26:AM26)=0,"",_xlfn.STDEV.S('cons 2023 - 2025'!D26:AM26)/AVERAGE('cons 2023 - 2025'!D26:AM26))</f>
        <v>2.0358176933821799</v>
      </c>
      <c r="T25" s="18" t="str">
        <f t="shared" si="2"/>
        <v>Z</v>
      </c>
      <c r="U25" s="37">
        <f t="shared" si="3"/>
        <v>0.95</v>
      </c>
      <c r="V25" s="18">
        <f t="shared" si="4"/>
        <v>1.65</v>
      </c>
      <c r="W25" s="18">
        <f t="shared" si="5"/>
        <v>29.320876994576615</v>
      </c>
      <c r="X25" s="18">
        <f t="shared" si="6"/>
        <v>25.108898960384568</v>
      </c>
      <c r="Y25" s="18">
        <f t="shared" si="7"/>
        <v>39.789979787208821</v>
      </c>
      <c r="Z25" s="18">
        <f t="shared" si="8"/>
        <v>32.786241008314853</v>
      </c>
      <c r="AA25" s="18">
        <f>-AVERAGE('cons 2023 - 2025'!D26:AM26)*12</f>
        <v>87.333333333333329</v>
      </c>
      <c r="AB25" s="27">
        <f t="shared" si="9"/>
        <v>38.380000000000003</v>
      </c>
      <c r="AC25" s="18">
        <f>SQRT((2*AA25*'⚙ Assumptions'!$B$3)/AB25)</f>
        <v>26.127518291824618</v>
      </c>
      <c r="AD25" s="18">
        <f t="shared" si="10"/>
        <v>32.786241008314853</v>
      </c>
      <c r="AE25" s="18">
        <f t="shared" si="11"/>
        <v>58.913759300139475</v>
      </c>
      <c r="AF25" s="18">
        <f t="shared" si="12"/>
        <v>3.3425805068007626</v>
      </c>
    </row>
    <row r="26" spans="1:32" x14ac:dyDescent="0.3">
      <c r="A26" s="19" t="s">
        <v>57</v>
      </c>
      <c r="B26" s="20" t="s">
        <v>58</v>
      </c>
      <c r="C26" s="16" t="s">
        <v>8</v>
      </c>
      <c r="D26" s="16" t="str">
        <f>VLOOKUP(A26,'Lead Time'!$A$2:$C$1180,3,0)</f>
        <v>Local</v>
      </c>
      <c r="E26" s="22" t="str">
        <f>VLOOKUP(A26,Classification!$A$2:$D$1180,4,0)</f>
        <v>B</v>
      </c>
      <c r="F26" s="24" t="str">
        <f>VLOOKUP(A26,Classification!$A$2:$E$1180,5,0)</f>
        <v>H</v>
      </c>
      <c r="G26" s="21">
        <f>VLOOKUP(A26,'Lead Time'!$A$2:$D$1180,4,0)</f>
        <v>68.545454545454547</v>
      </c>
      <c r="H26" s="21">
        <f t="shared" si="0"/>
        <v>2.2848484848484847</v>
      </c>
      <c r="I26" s="32">
        <f>VLOOKUP(A26,Classification!$A$2:$F$1180,6,0)</f>
        <v>191.9</v>
      </c>
      <c r="J26" s="21">
        <f>-SUM('cons 2023 - 2025'!D27:AM27)</f>
        <v>264</v>
      </c>
      <c r="K26" s="18">
        <f>-_xlfn.MINIFS('cons 2023 - 2025'!D27:AM27,'cons 2023 - 2025'!D27:AM27,"&lt;&gt;0")</f>
        <v>36</v>
      </c>
      <c r="L26" s="18">
        <f>-_xlfn.MAXIFS('cons 2023 - 2025'!D27:AM27,'cons 2023 - 2025'!D27:AM27,"&lt;&gt;0")</f>
        <v>5</v>
      </c>
      <c r="M26" s="19">
        <f>COUNTIF('cons 2023 - 2025'!D27:AM27,"&lt;&gt;0")</f>
        <v>15</v>
      </c>
      <c r="N26" s="21">
        <f>-AVERAGE('cons 2023 - 2025'!D27:AM27)</f>
        <v>7.333333333333333</v>
      </c>
      <c r="O26" s="21">
        <f t="shared" si="1"/>
        <v>17.600000000000001</v>
      </c>
      <c r="P26" s="21">
        <f>_xlfn.STDEV.S('cons 2023 - 2025'!D27:AM27)</f>
        <v>10.116464656334106</v>
      </c>
      <c r="Q26" s="21">
        <f>-AVERAGE('cons 2023 - 2025'!D27:AM27)/'⚙ Assumptions'!$B$5</f>
        <v>0.33333333333333331</v>
      </c>
      <c r="R26" s="21">
        <f>_xlfn.STDEV.S('cons 2023 - 2025'!D27:AM27)/SQRT('⚙ Assumptions'!$B$5)</f>
        <v>2.1568375117166454</v>
      </c>
      <c r="S26" s="21">
        <f>-IF(AVERAGE('cons 2023 - 2025'!D27:AM27)=0,"",_xlfn.STDEV.S('cons 2023 - 2025'!D27:AM27)/AVERAGE('cons 2023 - 2025'!D27:AM27))</f>
        <v>1.3795179076819235</v>
      </c>
      <c r="T26" s="21" t="str">
        <f t="shared" si="2"/>
        <v>Z</v>
      </c>
      <c r="U26" s="38">
        <f t="shared" si="3"/>
        <v>0.95</v>
      </c>
      <c r="V26" s="21">
        <f t="shared" si="4"/>
        <v>1.65</v>
      </c>
      <c r="W26" s="21">
        <f t="shared" si="5"/>
        <v>29.463931945928149</v>
      </c>
      <c r="X26" s="21">
        <f t="shared" si="6"/>
        <v>25.231403901827239</v>
      </c>
      <c r="Y26" s="21">
        <f t="shared" si="7"/>
        <v>52.312416794412997</v>
      </c>
      <c r="Z26" s="21">
        <f t="shared" si="8"/>
        <v>41.986959457382795</v>
      </c>
      <c r="AA26" s="21">
        <f>-AVERAGE('cons 2023 - 2025'!D27:AM27)*12</f>
        <v>88</v>
      </c>
      <c r="AB26" s="32">
        <f t="shared" si="9"/>
        <v>38.380000000000003</v>
      </c>
      <c r="AC26" s="21">
        <f>SQRT((2*AA26*'⚙ Assumptions'!$B$3)/AB26)</f>
        <v>26.227052055276083</v>
      </c>
      <c r="AD26" s="21">
        <f t="shared" si="10"/>
        <v>41.986959457382795</v>
      </c>
      <c r="AE26" s="21">
        <f t="shared" si="11"/>
        <v>68.214011512658885</v>
      </c>
      <c r="AF26" s="21">
        <f t="shared" si="12"/>
        <v>3.3553141929383208</v>
      </c>
    </row>
    <row r="27" spans="1:32" x14ac:dyDescent="0.3">
      <c r="A27" s="16" t="s">
        <v>59</v>
      </c>
      <c r="B27" s="17" t="s">
        <v>60</v>
      </c>
      <c r="C27" s="16" t="s">
        <v>8</v>
      </c>
      <c r="D27" s="16" t="str">
        <f>VLOOKUP(A27,'Lead Time'!$A$2:$C$1180,3,0)</f>
        <v>Local</v>
      </c>
      <c r="E27" s="22" t="str">
        <f>VLOOKUP(A27,Classification!$A$2:$D$1180,4,0)</f>
        <v>B</v>
      </c>
      <c r="F27" s="24" t="str">
        <f>VLOOKUP(A27,Classification!$A$2:$E$1180,5,0)</f>
        <v>H</v>
      </c>
      <c r="G27" s="18">
        <f>VLOOKUP(A27,'Lead Time'!$A$2:$D$1180,4,0)</f>
        <v>63.777777777777779</v>
      </c>
      <c r="H27" s="18">
        <f t="shared" si="0"/>
        <v>2.1259259259259258</v>
      </c>
      <c r="I27" s="27">
        <f>VLOOKUP(A27,Classification!$A$2:$F$1180,6,0)</f>
        <v>181.45699999999999</v>
      </c>
      <c r="J27" s="18">
        <f>-SUM('cons 2023 - 2025'!D28:AM28)</f>
        <v>190</v>
      </c>
      <c r="K27" s="18">
        <f>-_xlfn.MINIFS('cons 2023 - 2025'!D28:AM28,'cons 2023 - 2025'!D28:AM28,"&lt;&gt;0")</f>
        <v>48</v>
      </c>
      <c r="L27" s="18">
        <f>-_xlfn.MAXIFS('cons 2023 - 2025'!D28:AM28,'cons 2023 - 2025'!D28:AM28,"&lt;&gt;0")</f>
        <v>1</v>
      </c>
      <c r="M27" s="16">
        <f>COUNTIF('cons 2023 - 2025'!D28:AM28,"&lt;&gt;0")</f>
        <v>14</v>
      </c>
      <c r="N27" s="18">
        <f>-AVERAGE('cons 2023 - 2025'!D28:AM28)</f>
        <v>5.2777777777777777</v>
      </c>
      <c r="O27" s="18">
        <f t="shared" si="1"/>
        <v>13.571428571428571</v>
      </c>
      <c r="P27" s="18">
        <f>_xlfn.STDEV.S('cons 2023 - 2025'!D28:AM28)</f>
        <v>11.719607772839771</v>
      </c>
      <c r="Q27" s="18">
        <f>-AVERAGE('cons 2023 - 2025'!D28:AM28)/'⚙ Assumptions'!$B$5</f>
        <v>0.23989898989898989</v>
      </c>
      <c r="R27" s="18">
        <f>_xlfn.STDEV.S('cons 2023 - 2025'!D28:AM28)/SQRT('⚙ Assumptions'!$B$5)</f>
        <v>2.4986287725762191</v>
      </c>
      <c r="S27" s="18">
        <f>-IF(AVERAGE('cons 2023 - 2025'!D28:AM28)=0,"",_xlfn.STDEV.S('cons 2023 - 2025'!D28:AM28)/AVERAGE('cons 2023 - 2025'!D28:AM28))</f>
        <v>2.2205572622222722</v>
      </c>
      <c r="T27" s="18" t="str">
        <f t="shared" si="2"/>
        <v>Z</v>
      </c>
      <c r="U27" s="37">
        <f t="shared" si="3"/>
        <v>0.95</v>
      </c>
      <c r="V27" s="18">
        <f t="shared" si="4"/>
        <v>1.65</v>
      </c>
      <c r="W27" s="18">
        <f t="shared" si="5"/>
        <v>32.924589763748173</v>
      </c>
      <c r="X27" s="18">
        <f t="shared" si="6"/>
        <v>28.194934204832169</v>
      </c>
      <c r="Y27" s="18">
        <f t="shared" si="7"/>
        <v>48.224814230639311</v>
      </c>
      <c r="Z27" s="18">
        <f t="shared" si="8"/>
        <v>39.415098813885663</v>
      </c>
      <c r="AA27" s="18">
        <f>-AVERAGE('cons 2023 - 2025'!D28:AM28)*12</f>
        <v>63.333333333333329</v>
      </c>
      <c r="AB27" s="27">
        <f t="shared" si="9"/>
        <v>36.291400000000003</v>
      </c>
      <c r="AC27" s="18">
        <f>SQRT((2*AA27*'⚙ Assumptions'!$B$3)/AB27)</f>
        <v>22.880996749143236</v>
      </c>
      <c r="AD27" s="18">
        <f t="shared" si="10"/>
        <v>39.415098813885663</v>
      </c>
      <c r="AE27" s="18">
        <f t="shared" si="11"/>
        <v>62.296095563028899</v>
      </c>
      <c r="AF27" s="18">
        <f t="shared" si="12"/>
        <v>2.7679446847395233</v>
      </c>
    </row>
    <row r="28" spans="1:32" x14ac:dyDescent="0.3">
      <c r="A28" s="19" t="s">
        <v>61</v>
      </c>
      <c r="B28" s="20" t="s">
        <v>62</v>
      </c>
      <c r="C28" s="16" t="s">
        <v>63</v>
      </c>
      <c r="D28" s="16" t="str">
        <f>VLOOKUP(A28,'Lead Time'!$A$2:$C$1180,3,0)</f>
        <v>Import</v>
      </c>
      <c r="E28" s="22" t="str">
        <f>VLOOKUP(A28,Classification!$A$2:$D$1180,4,0)</f>
        <v>B</v>
      </c>
      <c r="F28" s="24" t="str">
        <f>VLOOKUP(A28,Classification!$A$2:$E$1180,5,0)</f>
        <v>H</v>
      </c>
      <c r="G28" s="21">
        <f>VLOOKUP(A28,'Lead Time'!$A$2:$D$1180,4,0)</f>
        <v>181.83333333333334</v>
      </c>
      <c r="H28" s="21">
        <f t="shared" si="0"/>
        <v>6.0611111111111118</v>
      </c>
      <c r="I28" s="32">
        <f>VLOOKUP(A28,Classification!$A$2:$F$1180,6,0)</f>
        <v>169.005</v>
      </c>
      <c r="J28" s="21">
        <f>-SUM('cons 2023 - 2025'!D29:AM29)</f>
        <v>102</v>
      </c>
      <c r="K28" s="18">
        <f>-_xlfn.MINIFS('cons 2023 - 2025'!D29:AM29,'cons 2023 - 2025'!D29:AM29,"&lt;&gt;0")</f>
        <v>9</v>
      </c>
      <c r="L28" s="18">
        <f>-_xlfn.MAXIFS('cons 2023 - 2025'!D29:AM29,'cons 2023 - 2025'!D29:AM29,"&lt;&gt;0")</f>
        <v>1</v>
      </c>
      <c r="M28" s="19">
        <f>COUNTIF('cons 2023 - 2025'!D29:AM29,"&lt;&gt;0")</f>
        <v>26</v>
      </c>
      <c r="N28" s="21">
        <f>-AVERAGE('cons 2023 - 2025'!D29:AM29)</f>
        <v>2.8333333333333335</v>
      </c>
      <c r="O28" s="21">
        <f t="shared" si="1"/>
        <v>3.9230769230769229</v>
      </c>
      <c r="P28" s="21">
        <f>_xlfn.STDEV.S('cons 2023 - 2025'!D29:AM29)</f>
        <v>2.7202941017470885</v>
      </c>
      <c r="Q28" s="21">
        <f>-AVERAGE('cons 2023 - 2025'!D29:AM29)/'⚙ Assumptions'!$B$5</f>
        <v>0.12878787878787878</v>
      </c>
      <c r="R28" s="21">
        <f>_xlfn.STDEV.S('cons 2023 - 2025'!D29:AM29)/SQRT('⚙ Assumptions'!$B$5)</f>
        <v>0.57996865119042107</v>
      </c>
      <c r="S28" s="21">
        <f>-IF(AVERAGE('cons 2023 - 2025'!D29:AM29)=0,"",_xlfn.STDEV.S('cons 2023 - 2025'!D29:AM29)/AVERAGE('cons 2023 - 2025'!D29:AM29))</f>
        <v>0.96010380061661937</v>
      </c>
      <c r="T28" s="21" t="str">
        <f t="shared" si="2"/>
        <v>Z</v>
      </c>
      <c r="U28" s="38">
        <f t="shared" si="3"/>
        <v>0.95</v>
      </c>
      <c r="V28" s="21">
        <f t="shared" si="4"/>
        <v>1.65</v>
      </c>
      <c r="W28" s="21">
        <f t="shared" si="5"/>
        <v>12.90402553469265</v>
      </c>
      <c r="X28" s="21">
        <f t="shared" si="6"/>
        <v>11.050347279610717</v>
      </c>
      <c r="Y28" s="21">
        <f t="shared" si="7"/>
        <v>36.321954827621944</v>
      </c>
      <c r="Z28" s="21">
        <f t="shared" si="8"/>
        <v>28.22349542775887</v>
      </c>
      <c r="AA28" s="21">
        <f>-AVERAGE('cons 2023 - 2025'!D29:AM29)*12</f>
        <v>34</v>
      </c>
      <c r="AB28" s="32">
        <f t="shared" si="9"/>
        <v>33.801000000000002</v>
      </c>
      <c r="AC28" s="21">
        <f>SQRT((2*AA28*'⚙ Assumptions'!$B$3)/AB28)</f>
        <v>17.371419629216302</v>
      </c>
      <c r="AD28" s="21">
        <f t="shared" si="10"/>
        <v>28.22349542775887</v>
      </c>
      <c r="AE28" s="21">
        <f t="shared" si="11"/>
        <v>45.594915056975168</v>
      </c>
      <c r="AF28" s="21">
        <f t="shared" si="12"/>
        <v>1.957237849623801</v>
      </c>
    </row>
    <row r="29" spans="1:32" x14ac:dyDescent="0.3">
      <c r="A29" s="16" t="s">
        <v>64</v>
      </c>
      <c r="B29" s="17" t="s">
        <v>65</v>
      </c>
      <c r="C29" s="16" t="s">
        <v>20</v>
      </c>
      <c r="D29" s="16" t="str">
        <f>VLOOKUP(A29,'Lead Time'!$A$2:$C$1180,3,0)</f>
        <v>Local</v>
      </c>
      <c r="E29" s="22" t="str">
        <f>VLOOKUP(A29,Classification!$A$2:$D$1180,4,0)</f>
        <v>B</v>
      </c>
      <c r="F29" s="24" t="str">
        <f>VLOOKUP(A29,Classification!$A$2:$E$1180,5,0)</f>
        <v>H</v>
      </c>
      <c r="G29" s="18">
        <f>VLOOKUP(A29,'Lead Time'!$A$2:$D$1180,4,0)</f>
        <v>16.075187969924812</v>
      </c>
      <c r="H29" s="18">
        <f t="shared" si="0"/>
        <v>0.53583959899749378</v>
      </c>
      <c r="I29" s="27">
        <f>VLOOKUP(A29,Classification!$A$2:$F$1180,6,0)</f>
        <v>165.07499999999999</v>
      </c>
      <c r="J29" s="18">
        <f>-SUM('cons 2023 - 2025'!D30:AM30)</f>
        <v>76141.087</v>
      </c>
      <c r="K29" s="18">
        <f>-_xlfn.MINIFS('cons 2023 - 2025'!D30:AM30,'cons 2023 - 2025'!D30:AM30,"&lt;&gt;0")</f>
        <v>4340.9879999999994</v>
      </c>
      <c r="L29" s="18">
        <f>-_xlfn.MAXIFS('cons 2023 - 2025'!D30:AM30,'cons 2023 - 2025'!D30:AM30,"&lt;&gt;0")</f>
        <v>66.849000000000004</v>
      </c>
      <c r="M29" s="16">
        <f>COUNTIF('cons 2023 - 2025'!D30:AM30,"&lt;&gt;0")</f>
        <v>33</v>
      </c>
      <c r="N29" s="18">
        <f>-AVERAGE('cons 2023 - 2025'!D30:AM30)</f>
        <v>2115.0301944444445</v>
      </c>
      <c r="O29" s="18">
        <f t="shared" si="1"/>
        <v>2307.3056666666666</v>
      </c>
      <c r="P29" s="18">
        <f>_xlfn.STDEV.S('cons 2023 - 2025'!D30:AM30)</f>
        <v>1400.285727282376</v>
      </c>
      <c r="Q29" s="18">
        <f>-AVERAGE('cons 2023 - 2025'!D30:AM30)/'⚙ Assumptions'!$B$5</f>
        <v>96.13773611111111</v>
      </c>
      <c r="R29" s="18">
        <f>_xlfn.STDEV.S('cons 2023 - 2025'!D30:AM30)/SQRT('⚙ Assumptions'!$B$5)</f>
        <v>298.54192015913952</v>
      </c>
      <c r="S29" s="18">
        <f>-IF(AVERAGE('cons 2023 - 2025'!D30:AM30)=0,"",_xlfn.STDEV.S('cons 2023 - 2025'!D30:AM30)/AVERAGE('cons 2023 - 2025'!D30:AM30))</f>
        <v>0.66206417807202478</v>
      </c>
      <c r="T29" s="18" t="str">
        <f t="shared" si="2"/>
        <v>Z</v>
      </c>
      <c r="U29" s="37">
        <f t="shared" si="3"/>
        <v>0.95</v>
      </c>
      <c r="V29" s="18">
        <f t="shared" si="4"/>
        <v>1.65</v>
      </c>
      <c r="W29" s="18">
        <f t="shared" si="5"/>
        <v>1975.0008912690025</v>
      </c>
      <c r="X29" s="18">
        <f t="shared" si="6"/>
        <v>1691.2897194280838</v>
      </c>
      <c r="Y29" s="18">
        <f t="shared" si="7"/>
        <v>3520.4330702581419</v>
      </c>
      <c r="Z29" s="18">
        <f t="shared" si="8"/>
        <v>2824.6066506867865</v>
      </c>
      <c r="AA29" s="18">
        <f>-AVERAGE('cons 2023 - 2025'!D30:AM30)*12</f>
        <v>25380.362333333334</v>
      </c>
      <c r="AB29" s="27">
        <f t="shared" si="9"/>
        <v>33.015000000000001</v>
      </c>
      <c r="AC29" s="18">
        <f>SQRT((2*AA29*'⚙ Assumptions'!$B$3)/AB29)</f>
        <v>480.23508491811515</v>
      </c>
      <c r="AD29" s="18">
        <f t="shared" si="10"/>
        <v>2824.6066506867865</v>
      </c>
      <c r="AE29" s="18">
        <f t="shared" si="11"/>
        <v>3304.8417356049017</v>
      </c>
      <c r="AF29" s="18">
        <f t="shared" si="12"/>
        <v>52.849871095238569</v>
      </c>
    </row>
    <row r="30" spans="1:32" x14ac:dyDescent="0.3">
      <c r="A30" s="19" t="s">
        <v>66</v>
      </c>
      <c r="B30" s="20" t="s">
        <v>67</v>
      </c>
      <c r="C30" s="16" t="s">
        <v>8</v>
      </c>
      <c r="D30" s="16" t="str">
        <f>VLOOKUP(A30,'Lead Time'!$A$2:$C$1180,3,0)</f>
        <v>Local</v>
      </c>
      <c r="E30" s="22" t="str">
        <f>VLOOKUP(A30,Classification!$A$2:$D$1180,4,0)</f>
        <v>B</v>
      </c>
      <c r="F30" s="24" t="str">
        <f>VLOOKUP(A30,Classification!$A$2:$E$1180,5,0)</f>
        <v>H</v>
      </c>
      <c r="G30" s="21">
        <f>VLOOKUP(A30,'Lead Time'!$A$2:$D$1180,4,0)</f>
        <v>11.75</v>
      </c>
      <c r="H30" s="21">
        <f t="shared" si="0"/>
        <v>0.39166666666666666</v>
      </c>
      <c r="I30" s="32">
        <f>VLOOKUP(A30,Classification!$A$2:$F$1180,6,0)</f>
        <v>157.577</v>
      </c>
      <c r="J30" s="21">
        <f>-SUM('cons 2023 - 2025'!D31:AM31)</f>
        <v>16</v>
      </c>
      <c r="K30" s="18">
        <f>-_xlfn.MINIFS('cons 2023 - 2025'!D31:AM31,'cons 2023 - 2025'!D31:AM31,"&lt;&gt;0")</f>
        <v>4</v>
      </c>
      <c r="L30" s="18">
        <f>-_xlfn.MAXIFS('cons 2023 - 2025'!D31:AM31,'cons 2023 - 2025'!D31:AM31,"&lt;&gt;0")</f>
        <v>1</v>
      </c>
      <c r="M30" s="19">
        <f>COUNTIF('cons 2023 - 2025'!D31:AM31,"&lt;&gt;0")</f>
        <v>8</v>
      </c>
      <c r="N30" s="21">
        <f>-AVERAGE('cons 2023 - 2025'!D31:AM31)</f>
        <v>0.44444444444444442</v>
      </c>
      <c r="O30" s="21">
        <f t="shared" si="1"/>
        <v>2</v>
      </c>
      <c r="P30" s="21">
        <f>_xlfn.STDEV.S('cons 2023 - 2025'!D31:AM31)</f>
        <v>0.99841143664593346</v>
      </c>
      <c r="Q30" s="21">
        <f>-AVERAGE('cons 2023 - 2025'!D31:AM31)/'⚙ Assumptions'!$B$5</f>
        <v>2.02020202020202E-2</v>
      </c>
      <c r="R30" s="21">
        <f>_xlfn.STDEV.S('cons 2023 - 2025'!D31:AM31)/SQRT('⚙ Assumptions'!$B$5)</f>
        <v>0.21286203351054717</v>
      </c>
      <c r="S30" s="21">
        <f>-IF(AVERAGE('cons 2023 - 2025'!D31:AM31)=0,"",_xlfn.STDEV.S('cons 2023 - 2025'!D31:AM31)/AVERAGE('cons 2023 - 2025'!D31:AM31))</f>
        <v>2.2464257324533503</v>
      </c>
      <c r="T30" s="21" t="str">
        <f t="shared" si="2"/>
        <v>Z</v>
      </c>
      <c r="U30" s="38">
        <f t="shared" si="3"/>
        <v>0.95</v>
      </c>
      <c r="V30" s="21">
        <f t="shared" si="4"/>
        <v>1.65</v>
      </c>
      <c r="W30" s="21">
        <f t="shared" si="5"/>
        <v>1.2039295779120256</v>
      </c>
      <c r="X30" s="21">
        <f t="shared" si="6"/>
        <v>1.030983695774274</v>
      </c>
      <c r="Y30" s="21">
        <f t="shared" si="7"/>
        <v>1.4413033152857628</v>
      </c>
      <c r="Z30" s="21">
        <f t="shared" si="8"/>
        <v>1.205057769848348</v>
      </c>
      <c r="AA30" s="21">
        <f>-AVERAGE('cons 2023 - 2025'!D31:AM31)*12</f>
        <v>5.333333333333333</v>
      </c>
      <c r="AB30" s="32">
        <f t="shared" si="9"/>
        <v>31.5154</v>
      </c>
      <c r="AC30" s="21">
        <f>SQRT((2*AA30*'⚙ Assumptions'!$B$3)/AB30)</f>
        <v>7.1252249421705232</v>
      </c>
      <c r="AD30" s="21">
        <f t="shared" si="10"/>
        <v>1.205057769848348</v>
      </c>
      <c r="AE30" s="21">
        <f t="shared" si="11"/>
        <v>8.3302827120188709</v>
      </c>
      <c r="AF30" s="21">
        <f t="shared" si="12"/>
        <v>0.74851438047493635</v>
      </c>
    </row>
    <row r="31" spans="1:32" x14ac:dyDescent="0.3">
      <c r="A31" s="16" t="s">
        <v>68</v>
      </c>
      <c r="B31" s="17" t="s">
        <v>69</v>
      </c>
      <c r="C31" s="16" t="s">
        <v>8</v>
      </c>
      <c r="D31" s="16" t="str">
        <f>VLOOKUP(A31,'Lead Time'!$A$2:$C$1180,3,0)</f>
        <v>Local</v>
      </c>
      <c r="E31" s="22" t="str">
        <f>VLOOKUP(A31,Classification!$A$2:$D$1180,4,0)</f>
        <v>B</v>
      </c>
      <c r="F31" s="24" t="str">
        <f>VLOOKUP(A31,Classification!$A$2:$E$1180,5,0)</f>
        <v>H</v>
      </c>
      <c r="G31" s="18">
        <f>VLOOKUP(A31,'Lead Time'!$A$2:$D$1180,4,0)</f>
        <v>120.18181818181819</v>
      </c>
      <c r="H31" s="18">
        <f t="shared" si="0"/>
        <v>4.0060606060606059</v>
      </c>
      <c r="I31" s="27">
        <f>VLOOKUP(A31,Classification!$A$2:$F$1180,6,0)</f>
        <v>155</v>
      </c>
      <c r="J31" s="18">
        <f>-SUM('cons 2023 - 2025'!D32:AM32)</f>
        <v>261</v>
      </c>
      <c r="K31" s="18">
        <f>-_xlfn.MINIFS('cons 2023 - 2025'!D32:AM32,'cons 2023 - 2025'!D32:AM32,"&lt;&gt;0")</f>
        <v>34</v>
      </c>
      <c r="L31" s="18">
        <f>-_xlfn.MAXIFS('cons 2023 - 2025'!D32:AM32,'cons 2023 - 2025'!D32:AM32,"&lt;&gt;0")</f>
        <v>1</v>
      </c>
      <c r="M31" s="16">
        <f>COUNTIF('cons 2023 - 2025'!D32:AM32,"&lt;&gt;0")</f>
        <v>19</v>
      </c>
      <c r="N31" s="18">
        <f>-AVERAGE('cons 2023 - 2025'!D32:AM32)</f>
        <v>7.25</v>
      </c>
      <c r="O31" s="18">
        <f t="shared" si="1"/>
        <v>13.736842105263158</v>
      </c>
      <c r="P31" s="18">
        <f>_xlfn.STDEV.S('cons 2023 - 2025'!D32:AM32)</f>
        <v>9.7844629022606178</v>
      </c>
      <c r="Q31" s="18">
        <f>-AVERAGE('cons 2023 - 2025'!D32:AM32)/'⚙ Assumptions'!$B$5</f>
        <v>0.32954545454545453</v>
      </c>
      <c r="R31" s="18">
        <f>_xlfn.STDEV.S('cons 2023 - 2025'!D32:AM32)/SQRT('⚙ Assumptions'!$B$5)</f>
        <v>2.0860544999168589</v>
      </c>
      <c r="S31" s="18">
        <f>-IF(AVERAGE('cons 2023 - 2025'!D32:AM32)=0,"",_xlfn.STDEV.S('cons 2023 - 2025'!D32:AM32)/AVERAGE('cons 2023 - 2025'!D32:AM32))</f>
        <v>1.3495810899669818</v>
      </c>
      <c r="T31" s="18" t="str">
        <f t="shared" si="2"/>
        <v>Z</v>
      </c>
      <c r="U31" s="37">
        <f t="shared" si="3"/>
        <v>0.95</v>
      </c>
      <c r="V31" s="18">
        <f t="shared" si="4"/>
        <v>1.65</v>
      </c>
      <c r="W31" s="18">
        <f t="shared" si="5"/>
        <v>37.7336641570135</v>
      </c>
      <c r="X31" s="18">
        <f t="shared" si="6"/>
        <v>32.313179476138565</v>
      </c>
      <c r="Y31" s="18">
        <f t="shared" si="7"/>
        <v>77.339036057839948</v>
      </c>
      <c r="Z31" s="18">
        <f t="shared" si="8"/>
        <v>61.357118870077954</v>
      </c>
      <c r="AA31" s="18">
        <f>-AVERAGE('cons 2023 - 2025'!D32:AM32)*12</f>
        <v>87</v>
      </c>
      <c r="AB31" s="27">
        <f t="shared" si="9"/>
        <v>31</v>
      </c>
      <c r="AC31" s="18">
        <f>SQRT((2*AA31*'⚙ Assumptions'!$B$3)/AB31)</f>
        <v>29.016124549480548</v>
      </c>
      <c r="AD31" s="18">
        <f t="shared" si="10"/>
        <v>61.357118870077954</v>
      </c>
      <c r="AE31" s="18">
        <f t="shared" si="11"/>
        <v>90.373243419558506</v>
      </c>
      <c r="AF31" s="18">
        <f t="shared" si="12"/>
        <v>2.9983328701129901</v>
      </c>
    </row>
    <row r="32" spans="1:32" x14ac:dyDescent="0.3">
      <c r="A32" s="19" t="s">
        <v>70</v>
      </c>
      <c r="B32" s="20" t="s">
        <v>71</v>
      </c>
      <c r="C32" s="16" t="s">
        <v>8</v>
      </c>
      <c r="D32" s="16" t="str">
        <f>VLOOKUP(A32,'Lead Time'!$A$2:$C$1180,3,0)</f>
        <v>Local</v>
      </c>
      <c r="E32" s="23" t="str">
        <f>VLOOKUP(A32,Classification!$A$2:$D$1180,4,0)</f>
        <v>C</v>
      </c>
      <c r="F32" s="25" t="str">
        <f>VLOOKUP(A32,Classification!$A$2:$E$1180,5,0)</f>
        <v>L</v>
      </c>
      <c r="G32" s="21">
        <f>VLOOKUP(A32,'Lead Time'!$A$2:$D$1180,4,0)</f>
        <v>16</v>
      </c>
      <c r="H32" s="21">
        <f t="shared" si="0"/>
        <v>0.53333333333333333</v>
      </c>
      <c r="I32" s="32">
        <f>VLOOKUP(A32,Classification!$A$2:$F$1180,6,0)</f>
        <v>149.929</v>
      </c>
      <c r="J32" s="21">
        <f>-SUM('cons 2023 - 2025'!D33:AM33)</f>
        <v>16</v>
      </c>
      <c r="K32" s="18">
        <f>-_xlfn.MINIFS('cons 2023 - 2025'!D33:AM33,'cons 2023 - 2025'!D33:AM33,"&lt;&gt;0")</f>
        <v>6</v>
      </c>
      <c r="L32" s="18">
        <f>-_xlfn.MAXIFS('cons 2023 - 2025'!D33:AM33,'cons 2023 - 2025'!D33:AM33,"&lt;&gt;0")</f>
        <v>2</v>
      </c>
      <c r="M32" s="19">
        <f>COUNTIF('cons 2023 - 2025'!D33:AM33,"&lt;&gt;0")</f>
        <v>5</v>
      </c>
      <c r="N32" s="21">
        <f>-AVERAGE('cons 2023 - 2025'!D33:AM33)</f>
        <v>0.44444444444444442</v>
      </c>
      <c r="O32" s="21">
        <f t="shared" si="1"/>
        <v>3.2</v>
      </c>
      <c r="P32" s="21">
        <f>_xlfn.STDEV.S('cons 2023 - 2025'!D33:AM33)</f>
        <v>1.2749105166233532</v>
      </c>
      <c r="Q32" s="21">
        <f>-AVERAGE('cons 2023 - 2025'!D33:AM33)/'⚙ Assumptions'!$B$5</f>
        <v>2.02020202020202E-2</v>
      </c>
      <c r="R32" s="21">
        <f>_xlfn.STDEV.S('cons 2023 - 2025'!D33:AM33)/SQRT('⚙ Assumptions'!$B$5)</f>
        <v>0.27181183543340026</v>
      </c>
      <c r="S32" s="21">
        <f>-IF(AVERAGE('cons 2023 - 2025'!D33:AM33)=0,"",_xlfn.STDEV.S('cons 2023 - 2025'!D33:AM33)/AVERAGE('cons 2023 - 2025'!D33:AM33))</f>
        <v>2.8685486624025449</v>
      </c>
      <c r="T32" s="21" t="str">
        <f t="shared" si="2"/>
        <v>Z</v>
      </c>
      <c r="U32" s="38">
        <f t="shared" si="3"/>
        <v>0.9</v>
      </c>
      <c r="V32" s="21">
        <f t="shared" si="4"/>
        <v>1.28</v>
      </c>
      <c r="W32" s="21">
        <f t="shared" si="5"/>
        <v>1.3916765974190093</v>
      </c>
      <c r="X32" s="21">
        <f t="shared" si="6"/>
        <v>1.1917606378754997</v>
      </c>
      <c r="Y32" s="21">
        <f t="shared" si="7"/>
        <v>1.7149089206513324</v>
      </c>
      <c r="Z32" s="21">
        <f t="shared" si="8"/>
        <v>1.4287976749125366</v>
      </c>
      <c r="AA32" s="21">
        <f>-AVERAGE('cons 2023 - 2025'!D33:AM33)*12</f>
        <v>5.333333333333333</v>
      </c>
      <c r="AB32" s="32">
        <f t="shared" si="9"/>
        <v>29.985800000000001</v>
      </c>
      <c r="AC32" s="21">
        <f>SQRT((2*AA32*'⚙ Assumptions'!$B$3)/AB32)</f>
        <v>7.3046964161745533</v>
      </c>
      <c r="AD32" s="21">
        <f t="shared" si="10"/>
        <v>1.4287976749125366</v>
      </c>
      <c r="AE32" s="21">
        <f t="shared" si="11"/>
        <v>8.7334940910870902</v>
      </c>
      <c r="AF32" s="21">
        <f t="shared" si="12"/>
        <v>0.73012388598708977</v>
      </c>
    </row>
    <row r="33" spans="1:32" x14ac:dyDescent="0.3">
      <c r="A33" s="16" t="s">
        <v>73</v>
      </c>
      <c r="B33" s="17" t="s">
        <v>74</v>
      </c>
      <c r="C33" s="16" t="s">
        <v>8</v>
      </c>
      <c r="D33" s="16" t="str">
        <f>VLOOKUP(A33,'Lead Time'!$A$2:$C$1180,3,0)</f>
        <v>Local</v>
      </c>
      <c r="E33" s="23" t="str">
        <f>VLOOKUP(A33,Classification!$A$2:$D$1180,4,0)</f>
        <v>C</v>
      </c>
      <c r="F33" s="25" t="str">
        <f>VLOOKUP(A33,Classification!$A$2:$E$1180,5,0)</f>
        <v>L</v>
      </c>
      <c r="G33" s="18">
        <f>VLOOKUP(A33,'Lead Time'!$A$2:$D$1180,4,0)</f>
        <v>21.25</v>
      </c>
      <c r="H33" s="18">
        <f t="shared" si="0"/>
        <v>0.70833333333333337</v>
      </c>
      <c r="I33" s="27">
        <f>VLOOKUP(A33,Classification!$A$2:$F$1180,6,0)</f>
        <v>149.81100000000001</v>
      </c>
      <c r="J33" s="18">
        <f>-SUM('cons 2023 - 2025'!D34:AM34)</f>
        <v>24</v>
      </c>
      <c r="K33" s="18">
        <f>-_xlfn.MINIFS('cons 2023 - 2025'!D34:AM34,'cons 2023 - 2025'!D34:AM34,"&lt;&gt;0")</f>
        <v>12</v>
      </c>
      <c r="L33" s="18">
        <f>-_xlfn.MAXIFS('cons 2023 - 2025'!D34:AM34,'cons 2023 - 2025'!D34:AM34,"&lt;&gt;0")</f>
        <v>6</v>
      </c>
      <c r="M33" s="16">
        <f>COUNTIF('cons 2023 - 2025'!D34:AM34,"&lt;&gt;0")</f>
        <v>3</v>
      </c>
      <c r="N33" s="18">
        <f>-AVERAGE('cons 2023 - 2025'!D34:AM34)</f>
        <v>0.66666666666666663</v>
      </c>
      <c r="O33" s="18">
        <f t="shared" si="1"/>
        <v>8</v>
      </c>
      <c r="P33" s="18">
        <f>_xlfn.STDEV.S('cons 2023 - 2025'!D34:AM34)</f>
        <v>2.3904572186687871</v>
      </c>
      <c r="Q33" s="18">
        <f>-AVERAGE('cons 2023 - 2025'!D34:AM34)/'⚙ Assumptions'!$B$5</f>
        <v>3.03030303030303E-2</v>
      </c>
      <c r="R33" s="18">
        <f>_xlfn.STDEV.S('cons 2023 - 2025'!D34:AM34)/SQRT('⚙ Assumptions'!$B$5)</f>
        <v>0.50964719143762549</v>
      </c>
      <c r="S33" s="18">
        <f>-IF(AVERAGE('cons 2023 - 2025'!D34:AM34)=0,"",_xlfn.STDEV.S('cons 2023 - 2025'!D34:AM34)/AVERAGE('cons 2023 - 2025'!D34:AM34))</f>
        <v>3.5856858280031809</v>
      </c>
      <c r="T33" s="18" t="str">
        <f t="shared" si="2"/>
        <v>Z</v>
      </c>
      <c r="U33" s="37">
        <f t="shared" si="3"/>
        <v>0.9</v>
      </c>
      <c r="V33" s="18">
        <f t="shared" si="4"/>
        <v>1.28</v>
      </c>
      <c r="W33" s="18">
        <f t="shared" si="5"/>
        <v>3.0071775609559341</v>
      </c>
      <c r="X33" s="18">
        <f t="shared" si="6"/>
        <v>2.5751930117214608</v>
      </c>
      <c r="Y33" s="18">
        <f t="shared" si="7"/>
        <v>3.6511169548953282</v>
      </c>
      <c r="Z33" s="18">
        <f t="shared" si="8"/>
        <v>3.0474152339436831</v>
      </c>
      <c r="AA33" s="18">
        <f>-AVERAGE('cons 2023 - 2025'!D34:AM34)*12</f>
        <v>8</v>
      </c>
      <c r="AB33" s="27">
        <f t="shared" si="9"/>
        <v>29.962200000000003</v>
      </c>
      <c r="AC33" s="18">
        <f>SQRT((2*AA33*'⚙ Assumptions'!$B$3)/AB33)</f>
        <v>8.9499121318721322</v>
      </c>
      <c r="AD33" s="18">
        <f t="shared" si="10"/>
        <v>3.0474152339436831</v>
      </c>
      <c r="AE33" s="18">
        <f t="shared" si="11"/>
        <v>11.997327365815815</v>
      </c>
      <c r="AF33" s="18">
        <f t="shared" si="12"/>
        <v>0.89386352425859728</v>
      </c>
    </row>
    <row r="34" spans="1:32" x14ac:dyDescent="0.3">
      <c r="A34" s="19" t="s">
        <v>75</v>
      </c>
      <c r="B34" s="20" t="s">
        <v>76</v>
      </c>
      <c r="C34" s="16" t="s">
        <v>8</v>
      </c>
      <c r="D34" s="16" t="str">
        <f>VLOOKUP(A34,'Lead Time'!$A$2:$C$1180,3,0)</f>
        <v>Mixed Source</v>
      </c>
      <c r="E34" s="23" t="str">
        <f>VLOOKUP(A34,Classification!$A$2:$D$1180,4,0)</f>
        <v>C</v>
      </c>
      <c r="F34" s="25" t="str">
        <f>VLOOKUP(A34,Classification!$A$2:$E$1180,5,0)</f>
        <v>L</v>
      </c>
      <c r="G34" s="21">
        <f>VLOOKUP(A34,'Lead Time'!$A$2:$D$1180,4,0)</f>
        <v>35.384615384615387</v>
      </c>
      <c r="H34" s="21">
        <f t="shared" si="0"/>
        <v>1.1794871794871795</v>
      </c>
      <c r="I34" s="32">
        <f>VLOOKUP(A34,Classification!$A$2:$F$1180,6,0)</f>
        <v>149.47999999999999</v>
      </c>
      <c r="J34" s="21">
        <f>-SUM('cons 2023 - 2025'!D35:AM35)</f>
        <v>12</v>
      </c>
      <c r="K34" s="18">
        <f>-_xlfn.MINIFS('cons 2023 - 2025'!D35:AM35,'cons 2023 - 2025'!D35:AM35,"&lt;&gt;0")</f>
        <v>3</v>
      </c>
      <c r="L34" s="18">
        <f>-_xlfn.MAXIFS('cons 2023 - 2025'!D35:AM35,'cons 2023 - 2025'!D35:AM35,"&lt;&gt;0")</f>
        <v>1</v>
      </c>
      <c r="M34" s="19">
        <f>COUNTIF('cons 2023 - 2025'!D35:AM35,"&lt;&gt;0")</f>
        <v>6</v>
      </c>
      <c r="N34" s="21">
        <f>-AVERAGE('cons 2023 - 2025'!D35:AM35)</f>
        <v>0.33333333333333331</v>
      </c>
      <c r="O34" s="21">
        <f t="shared" si="1"/>
        <v>2</v>
      </c>
      <c r="P34" s="21">
        <f>_xlfn.STDEV.S('cons 2023 - 2025'!D35:AM35)</f>
        <v>0.79282496717209183</v>
      </c>
      <c r="Q34" s="21">
        <f>-AVERAGE('cons 2023 - 2025'!D35:AM35)/'⚙ Assumptions'!$B$5</f>
        <v>1.515151515151515E-2</v>
      </c>
      <c r="R34" s="21">
        <f>_xlfn.STDEV.S('cons 2023 - 2025'!D35:AM35)/SQRT('⚙ Assumptions'!$B$5)</f>
        <v>0.1690308509457033</v>
      </c>
      <c r="S34" s="21">
        <f>-IF(AVERAGE('cons 2023 - 2025'!D35:AM35)=0,"",_xlfn.STDEV.S('cons 2023 - 2025'!D35:AM35)/AVERAGE('cons 2023 - 2025'!D35:AM35))</f>
        <v>2.3784749015162756</v>
      </c>
      <c r="T34" s="21" t="str">
        <f t="shared" si="2"/>
        <v>Z</v>
      </c>
      <c r="U34" s="38">
        <f t="shared" si="3"/>
        <v>0.9</v>
      </c>
      <c r="V34" s="21">
        <f t="shared" si="4"/>
        <v>1.28</v>
      </c>
      <c r="W34" s="21">
        <f t="shared" si="5"/>
        <v>1.2870137511325961</v>
      </c>
      <c r="X34" s="21">
        <f t="shared" si="6"/>
        <v>1.1021327310158957</v>
      </c>
      <c r="Y34" s="21">
        <f t="shared" si="7"/>
        <v>1.823144287263132</v>
      </c>
      <c r="Z34" s="21">
        <f t="shared" si="8"/>
        <v>1.4952951241782888</v>
      </c>
      <c r="AA34" s="21">
        <f>-AVERAGE('cons 2023 - 2025'!D35:AM35)*12</f>
        <v>4</v>
      </c>
      <c r="AB34" s="32">
        <f t="shared" si="9"/>
        <v>29.896000000000001</v>
      </c>
      <c r="AC34" s="21">
        <f>SQRT((2*AA34*'⚙ Assumptions'!$B$3)/AB34)</f>
        <v>6.3355464681462275</v>
      </c>
      <c r="AD34" s="21">
        <f t="shared" si="10"/>
        <v>1.4952951241782888</v>
      </c>
      <c r="AE34" s="21">
        <f t="shared" si="11"/>
        <v>7.830841592324516</v>
      </c>
      <c r="AF34" s="21">
        <f t="shared" si="12"/>
        <v>0.63135832403899872</v>
      </c>
    </row>
    <row r="35" spans="1:32" x14ac:dyDescent="0.3">
      <c r="A35" s="16" t="s">
        <v>77</v>
      </c>
      <c r="B35" s="17" t="s">
        <v>78</v>
      </c>
      <c r="C35" s="16" t="s">
        <v>8</v>
      </c>
      <c r="D35" s="16" t="str">
        <f>VLOOKUP(A35,'Lead Time'!$A$2:$C$1180,3,0)</f>
        <v>Local</v>
      </c>
      <c r="E35" s="23" t="str">
        <f>VLOOKUP(A35,Classification!$A$2:$D$1180,4,0)</f>
        <v>C</v>
      </c>
      <c r="F35" s="25" t="str">
        <f>VLOOKUP(A35,Classification!$A$2:$E$1180,5,0)</f>
        <v>L</v>
      </c>
      <c r="G35" s="18">
        <f>VLOOKUP(A35,'Lead Time'!$A$2:$D$1180,4,0)</f>
        <v>44</v>
      </c>
      <c r="H35" s="18">
        <f t="shared" si="0"/>
        <v>1.4666666666666666</v>
      </c>
      <c r="I35" s="27">
        <f>VLOOKUP(A35,Classification!$A$2:$F$1180,6,0)</f>
        <v>149.38300000000001</v>
      </c>
      <c r="J35" s="18">
        <f>-SUM('cons 2023 - 2025'!D36:AM36)</f>
        <v>1</v>
      </c>
      <c r="K35" s="18">
        <f>-_xlfn.MINIFS('cons 2023 - 2025'!D36:AM36,'cons 2023 - 2025'!D36:AM36,"&lt;&gt;0")</f>
        <v>1</v>
      </c>
      <c r="L35" s="18">
        <f>-_xlfn.MAXIFS('cons 2023 - 2025'!D36:AM36,'cons 2023 - 2025'!D36:AM36,"&lt;&gt;0")</f>
        <v>1</v>
      </c>
      <c r="M35" s="16">
        <f>COUNTIF('cons 2023 - 2025'!D36:AM36,"&lt;&gt;0")</f>
        <v>1</v>
      </c>
      <c r="N35" s="18">
        <f>-AVERAGE('cons 2023 - 2025'!D36:AM36)</f>
        <v>2.7777777777777776E-2</v>
      </c>
      <c r="O35" s="18">
        <f t="shared" si="1"/>
        <v>1</v>
      </c>
      <c r="P35" s="18">
        <f>_xlfn.STDEV.S('cons 2023 - 2025'!D36:AM36)</f>
        <v>0.16666666666666666</v>
      </c>
      <c r="Q35" s="18">
        <f>-AVERAGE('cons 2023 - 2025'!D36:AM36)/'⚙ Assumptions'!$B$5</f>
        <v>1.2626262626262625E-3</v>
      </c>
      <c r="R35" s="18">
        <f>_xlfn.STDEV.S('cons 2023 - 2025'!D36:AM36)/SQRT('⚙ Assumptions'!$B$5)</f>
        <v>3.5533452725935069E-2</v>
      </c>
      <c r="S35" s="18">
        <f>-IF(AVERAGE('cons 2023 - 2025'!D36:AM36)=0,"",_xlfn.STDEV.S('cons 2023 - 2025'!D36:AM36)/AVERAGE('cons 2023 - 2025'!D36:AM36))</f>
        <v>6</v>
      </c>
      <c r="T35" s="18" t="str">
        <f t="shared" si="2"/>
        <v>Z</v>
      </c>
      <c r="U35" s="37">
        <f t="shared" si="3"/>
        <v>0.9</v>
      </c>
      <c r="V35" s="18">
        <f t="shared" si="4"/>
        <v>1.28</v>
      </c>
      <c r="W35" s="18">
        <f t="shared" si="5"/>
        <v>0.30169889330626026</v>
      </c>
      <c r="X35" s="18">
        <f t="shared" si="6"/>
        <v>0.25835949688298593</v>
      </c>
      <c r="Y35" s="18">
        <f t="shared" si="7"/>
        <v>0.35725444886181579</v>
      </c>
      <c r="Z35" s="18">
        <f t="shared" si="8"/>
        <v>0.29910023762372667</v>
      </c>
      <c r="AA35" s="18">
        <f>-AVERAGE('cons 2023 - 2025'!D36:AM36)*12</f>
        <v>0.33333333333333331</v>
      </c>
      <c r="AB35" s="27">
        <f t="shared" si="9"/>
        <v>29.876600000000003</v>
      </c>
      <c r="AC35" s="18">
        <f>SQRT((2*AA35*'⚙ Assumptions'!$B$3)/AB35)</f>
        <v>1.8295084246207465</v>
      </c>
      <c r="AD35" s="18">
        <f t="shared" si="10"/>
        <v>0.29910023762372667</v>
      </c>
      <c r="AE35" s="18">
        <f t="shared" si="11"/>
        <v>2.1286086622444733</v>
      </c>
      <c r="AF35" s="18">
        <f t="shared" si="12"/>
        <v>0.18219830466341397</v>
      </c>
    </row>
    <row r="36" spans="1:32" x14ac:dyDescent="0.3">
      <c r="A36" s="19" t="s">
        <v>79</v>
      </c>
      <c r="B36" s="20" t="s">
        <v>80</v>
      </c>
      <c r="C36" s="16" t="s">
        <v>8</v>
      </c>
      <c r="D36" s="16" t="str">
        <f>VLOOKUP(A36,'Lead Time'!$A$2:$C$1180,3,0)</f>
        <v>Local</v>
      </c>
      <c r="E36" s="23" t="str">
        <f>VLOOKUP(A36,Classification!$A$2:$D$1180,4,0)</f>
        <v>C</v>
      </c>
      <c r="F36" s="26" t="str">
        <f>VLOOKUP(A36,Classification!$A$2:$E$1180,5,0)</f>
        <v>M</v>
      </c>
      <c r="G36" s="21">
        <f>VLOOKUP(A36,'Lead Time'!$A$2:$D$1180,4,0)</f>
        <v>171.5</v>
      </c>
      <c r="H36" s="21">
        <f t="shared" si="0"/>
        <v>5.7166666666666668</v>
      </c>
      <c r="I36" s="32">
        <f>VLOOKUP(A36,Classification!$A$2:$F$1180,6,0)</f>
        <v>148.745</v>
      </c>
      <c r="J36" s="21">
        <f>-SUM('cons 2023 - 2025'!D37:AM37)</f>
        <v>12</v>
      </c>
      <c r="K36" s="18">
        <f>-_xlfn.MINIFS('cons 2023 - 2025'!D37:AM37,'cons 2023 - 2025'!D37:AM37,"&lt;&gt;0")</f>
        <v>3</v>
      </c>
      <c r="L36" s="18">
        <f>-_xlfn.MAXIFS('cons 2023 - 2025'!D37:AM37,'cons 2023 - 2025'!D37:AM37,"&lt;&gt;0")</f>
        <v>2</v>
      </c>
      <c r="M36" s="19">
        <f>COUNTIF('cons 2023 - 2025'!D37:AM37,"&lt;&gt;0")</f>
        <v>5</v>
      </c>
      <c r="N36" s="21">
        <f>-AVERAGE('cons 2023 - 2025'!D37:AM37)</f>
        <v>0.33333333333333331</v>
      </c>
      <c r="O36" s="21">
        <f t="shared" si="1"/>
        <v>2.4</v>
      </c>
      <c r="P36" s="21">
        <f>_xlfn.STDEV.S('cons 2023 - 2025'!D37:AM37)</f>
        <v>0.86189160737133463</v>
      </c>
      <c r="Q36" s="21">
        <f>-AVERAGE('cons 2023 - 2025'!D37:AM37)/'⚙ Assumptions'!$B$5</f>
        <v>1.515151515151515E-2</v>
      </c>
      <c r="R36" s="21">
        <f>_xlfn.STDEV.S('cons 2023 - 2025'!D37:AM37)/SQRT('⚙ Assumptions'!$B$5)</f>
        <v>0.18375590811245707</v>
      </c>
      <c r="S36" s="21">
        <f>-IF(AVERAGE('cons 2023 - 2025'!D37:AM37)=0,"",_xlfn.STDEV.S('cons 2023 - 2025'!D37:AM37)/AVERAGE('cons 2023 - 2025'!D37:AM37))</f>
        <v>2.585674822114004</v>
      </c>
      <c r="T36" s="21" t="str">
        <f t="shared" si="2"/>
        <v>Z</v>
      </c>
      <c r="U36" s="38">
        <f t="shared" si="3"/>
        <v>0.9</v>
      </c>
      <c r="V36" s="21">
        <f t="shared" si="4"/>
        <v>1.28</v>
      </c>
      <c r="W36" s="21">
        <f t="shared" si="5"/>
        <v>3.0802313962664321</v>
      </c>
      <c r="X36" s="21">
        <f t="shared" si="6"/>
        <v>2.6377525787432505</v>
      </c>
      <c r="Y36" s="21">
        <f t="shared" si="7"/>
        <v>5.6787162447512802</v>
      </c>
      <c r="Z36" s="21">
        <f t="shared" si="8"/>
        <v>4.5433081342988064</v>
      </c>
      <c r="AA36" s="21">
        <f>-AVERAGE('cons 2023 - 2025'!D37:AM37)*12</f>
        <v>4</v>
      </c>
      <c r="AB36" s="32">
        <f t="shared" si="9"/>
        <v>29.749000000000002</v>
      </c>
      <c r="AC36" s="21">
        <f>SQRT((2*AA36*'⚙ Assumptions'!$B$3)/AB36)</f>
        <v>6.3511802317214716</v>
      </c>
      <c r="AD36" s="21">
        <f t="shared" si="10"/>
        <v>4.5433081342988064</v>
      </c>
      <c r="AE36" s="21">
        <f t="shared" si="11"/>
        <v>10.894488366020278</v>
      </c>
      <c r="AF36" s="21">
        <f t="shared" si="12"/>
        <v>0.6298042023782735</v>
      </c>
    </row>
    <row r="37" spans="1:32" x14ac:dyDescent="0.3">
      <c r="A37" s="16" t="s">
        <v>81</v>
      </c>
      <c r="B37" s="17" t="s">
        <v>82</v>
      </c>
      <c r="C37" s="16" t="s">
        <v>20</v>
      </c>
      <c r="D37" s="16"/>
      <c r="E37" s="23" t="str">
        <f>VLOOKUP(A37,Classification!$A$2:$D$1180,4,0)</f>
        <v>C</v>
      </c>
      <c r="F37" s="24" t="str">
        <f>VLOOKUP(A37,Classification!$A$2:$E$1180,5,0)</f>
        <v>H</v>
      </c>
      <c r="G37" s="18">
        <f>VLOOKUP(A37,'Lead Time'!$A$2:$D$1180,4,0)</f>
        <v>44</v>
      </c>
      <c r="H37" s="18">
        <f t="shared" si="0"/>
        <v>1.4666666666666666</v>
      </c>
      <c r="I37" s="27">
        <f>VLOOKUP(A37,Classification!$A$2:$F$1180,6,0)</f>
        <v>147.905</v>
      </c>
      <c r="J37" s="18">
        <f>-SUM('cons 2023 - 2025'!D38:AM38)</f>
        <v>208664.89999999997</v>
      </c>
      <c r="K37" s="18">
        <f>-_xlfn.MINIFS('cons 2023 - 2025'!D38:AM38,'cons 2023 - 2025'!D38:AM38,"&lt;&gt;0")</f>
        <v>59802.85</v>
      </c>
      <c r="L37" s="18">
        <f>-_xlfn.MAXIFS('cons 2023 - 2025'!D38:AM38,'cons 2023 - 2025'!D38:AM38,"&lt;&gt;0")</f>
        <v>637.6</v>
      </c>
      <c r="M37" s="16">
        <f>COUNTIF('cons 2023 - 2025'!D38:AM38,"&lt;&gt;0")</f>
        <v>36</v>
      </c>
      <c r="N37" s="18">
        <f>-AVERAGE('cons 2023 - 2025'!D38:AM38)</f>
        <v>5796.2472222222214</v>
      </c>
      <c r="O37" s="18">
        <f t="shared" si="1"/>
        <v>5796.2472222222214</v>
      </c>
      <c r="P37" s="18">
        <f>_xlfn.STDEV.S('cons 2023 - 2025'!D38:AM38)</f>
        <v>9368.3708180996255</v>
      </c>
      <c r="Q37" s="18">
        <f>-AVERAGE('cons 2023 - 2025'!D38:AM38)/'⚙ Assumptions'!$B$5</f>
        <v>263.46578282828278</v>
      </c>
      <c r="R37" s="18">
        <f>_xlfn.STDEV.S('cons 2023 - 2025'!D38:AM38)/SQRT('⚙ Assumptions'!$B$5)</f>
        <v>1997.3433695038364</v>
      </c>
      <c r="S37" s="18">
        <f>-IF(AVERAGE('cons 2023 - 2025'!D38:AM38)=0,"",_xlfn.STDEV.S('cons 2023 - 2025'!D38:AM38)/AVERAGE('cons 2023 - 2025'!D38:AM38))</f>
        <v>1.616282132028849</v>
      </c>
      <c r="T37" s="18" t="str">
        <f t="shared" si="2"/>
        <v>Z</v>
      </c>
      <c r="U37" s="37">
        <f t="shared" si="3"/>
        <v>0.9</v>
      </c>
      <c r="V37" s="18">
        <f t="shared" si="4"/>
        <v>1.28</v>
      </c>
      <c r="W37" s="18">
        <f t="shared" si="5"/>
        <v>16958.562647419927</v>
      </c>
      <c r="X37" s="18">
        <f t="shared" si="6"/>
        <v>14522.4454270648</v>
      </c>
      <c r="Y37" s="18">
        <f t="shared" si="7"/>
        <v>28551.057091864372</v>
      </c>
      <c r="Z37" s="18">
        <f t="shared" si="8"/>
        <v>23023.608019657389</v>
      </c>
      <c r="AA37" s="18">
        <f>-AVERAGE('cons 2023 - 2025'!D38:AM38)*12</f>
        <v>69554.96666666666</v>
      </c>
      <c r="AB37" s="27">
        <f t="shared" si="9"/>
        <v>29.581000000000003</v>
      </c>
      <c r="AC37" s="18">
        <f>SQRT((2*AA37*'⚙ Assumptions'!$B$3)/AB37)</f>
        <v>839.88200252679462</v>
      </c>
      <c r="AD37" s="18">
        <f t="shared" si="10"/>
        <v>23023.608019657389</v>
      </c>
      <c r="AE37" s="18">
        <f t="shared" si="11"/>
        <v>23863.490022184185</v>
      </c>
      <c r="AF37" s="18">
        <f t="shared" si="12"/>
        <v>82.815165055817062</v>
      </c>
    </row>
    <row r="38" spans="1:32" x14ac:dyDescent="0.3">
      <c r="A38" s="19" t="s">
        <v>83</v>
      </c>
      <c r="B38" s="20" t="s">
        <v>84</v>
      </c>
      <c r="C38" s="16" t="s">
        <v>8</v>
      </c>
      <c r="D38" s="16" t="str">
        <f>VLOOKUP(A38,'Lead Time'!$A$2:$C$1180,3,0)</f>
        <v>Local</v>
      </c>
      <c r="E38" s="23" t="str">
        <f>VLOOKUP(A38,Classification!$A$2:$D$1180,4,0)</f>
        <v>C</v>
      </c>
      <c r="F38" s="25" t="str">
        <f>VLOOKUP(A38,Classification!$A$2:$E$1180,5,0)</f>
        <v>L</v>
      </c>
      <c r="G38" s="21">
        <f>VLOOKUP(A38,'Lead Time'!$A$2:$D$1180,4,0)</f>
        <v>99</v>
      </c>
      <c r="H38" s="21">
        <f t="shared" si="0"/>
        <v>3.3</v>
      </c>
      <c r="I38" s="32">
        <f>VLOOKUP(A38,Classification!$A$2:$F$1180,6,0)</f>
        <v>147.49700000000001</v>
      </c>
      <c r="J38" s="21">
        <f>-SUM('cons 2023 - 2025'!D39:AM39)</f>
        <v>4</v>
      </c>
      <c r="K38" s="18">
        <f>-_xlfn.MINIFS('cons 2023 - 2025'!D39:AM39,'cons 2023 - 2025'!D39:AM39,"&lt;&gt;0")</f>
        <v>2</v>
      </c>
      <c r="L38" s="18">
        <f>-_xlfn.MAXIFS('cons 2023 - 2025'!D39:AM39,'cons 2023 - 2025'!D39:AM39,"&lt;&gt;0")</f>
        <v>1</v>
      </c>
      <c r="M38" s="19">
        <f>COUNTIF('cons 2023 - 2025'!D39:AM39,"&lt;&gt;0")</f>
        <v>3</v>
      </c>
      <c r="N38" s="21">
        <f>-AVERAGE('cons 2023 - 2025'!D39:AM39)</f>
        <v>0.1111111111111111</v>
      </c>
      <c r="O38" s="21">
        <f t="shared" si="1"/>
        <v>1.3333333333333333</v>
      </c>
      <c r="P38" s="21">
        <f>_xlfn.STDEV.S('cons 2023 - 2025'!D39:AM39)</f>
        <v>0.39840953644479787</v>
      </c>
      <c r="Q38" s="21">
        <f>-AVERAGE('cons 2023 - 2025'!D39:AM39)/'⚙ Assumptions'!$B$5</f>
        <v>5.0505050505050501E-3</v>
      </c>
      <c r="R38" s="21">
        <f>_xlfn.STDEV.S('cons 2023 - 2025'!D39:AM39)/SQRT('⚙ Assumptions'!$B$5)</f>
        <v>8.4941198572937582E-2</v>
      </c>
      <c r="S38" s="21">
        <f>-IF(AVERAGE('cons 2023 - 2025'!D39:AM39)=0,"",_xlfn.STDEV.S('cons 2023 - 2025'!D39:AM39)/AVERAGE('cons 2023 - 2025'!D39:AM39))</f>
        <v>3.5856858280031809</v>
      </c>
      <c r="T38" s="21" t="str">
        <f t="shared" si="2"/>
        <v>Z</v>
      </c>
      <c r="U38" s="38">
        <f t="shared" si="3"/>
        <v>0.9</v>
      </c>
      <c r="V38" s="21">
        <f t="shared" si="4"/>
        <v>1.28</v>
      </c>
      <c r="W38" s="21">
        <f t="shared" si="5"/>
        <v>1.0817974460525011</v>
      </c>
      <c r="X38" s="21">
        <f t="shared" si="6"/>
        <v>0.92639598650335464</v>
      </c>
      <c r="Y38" s="21">
        <f t="shared" si="7"/>
        <v>1.5817974460525011</v>
      </c>
      <c r="Z38" s="21">
        <f t="shared" si="8"/>
        <v>1.2930626531700213</v>
      </c>
      <c r="AA38" s="21">
        <f>-AVERAGE('cons 2023 - 2025'!D39:AM39)*12</f>
        <v>1.3333333333333333</v>
      </c>
      <c r="AB38" s="32">
        <f t="shared" si="9"/>
        <v>29.499400000000005</v>
      </c>
      <c r="AC38" s="21">
        <f>SQRT((2*AA38*'⚙ Assumptions'!$B$3)/AB38)</f>
        <v>3.6823359192676306</v>
      </c>
      <c r="AD38" s="21">
        <f t="shared" si="10"/>
        <v>1.2930626531700213</v>
      </c>
      <c r="AE38" s="21">
        <f t="shared" si="11"/>
        <v>4.9753985724376522</v>
      </c>
      <c r="AF38" s="21">
        <f t="shared" si="12"/>
        <v>0.36208900072281186</v>
      </c>
    </row>
    <row r="39" spans="1:32" x14ac:dyDescent="0.3">
      <c r="A39" s="16" t="s">
        <v>85</v>
      </c>
      <c r="B39" s="17" t="s">
        <v>86</v>
      </c>
      <c r="C39" s="16" t="s">
        <v>8</v>
      </c>
      <c r="D39" s="16"/>
      <c r="E39" s="23" t="str">
        <f>VLOOKUP(A39,Classification!$A$2:$D$1180,4,0)</f>
        <v>C</v>
      </c>
      <c r="F39" s="25" t="str">
        <f>VLOOKUP(A39,Classification!$A$2:$E$1180,5,0)</f>
        <v>L</v>
      </c>
      <c r="G39" s="18">
        <f>VLOOKUP(A39,'Lead Time'!$A$2:$D$1180,4,0)</f>
        <v>0</v>
      </c>
      <c r="H39" s="18">
        <f t="shared" si="0"/>
        <v>0</v>
      </c>
      <c r="I39" s="27">
        <f>VLOOKUP(A39,Classification!$A$2:$F$1180,6,0)</f>
        <v>147.27799999999999</v>
      </c>
      <c r="J39" s="18">
        <f>-SUM('cons 2023 - 2025'!D40:AM40)</f>
        <v>2</v>
      </c>
      <c r="K39" s="18">
        <f>-_xlfn.MINIFS('cons 2023 - 2025'!D40:AM40,'cons 2023 - 2025'!D40:AM40,"&lt;&gt;0")</f>
        <v>2</v>
      </c>
      <c r="L39" s="18">
        <f>-_xlfn.MAXIFS('cons 2023 - 2025'!D40:AM40,'cons 2023 - 2025'!D40:AM40,"&lt;&gt;0")</f>
        <v>2</v>
      </c>
      <c r="M39" s="16">
        <f>COUNTIF('cons 2023 - 2025'!D40:AM40,"&lt;&gt;0")</f>
        <v>1</v>
      </c>
      <c r="N39" s="18">
        <f>-AVERAGE('cons 2023 - 2025'!D40:AM40)</f>
        <v>5.5555555555555552E-2</v>
      </c>
      <c r="O39" s="18">
        <f t="shared" si="1"/>
        <v>2</v>
      </c>
      <c r="P39" s="18">
        <f>_xlfn.STDEV.S('cons 2023 - 2025'!D40:AM40)</f>
        <v>0.33333333333333331</v>
      </c>
      <c r="Q39" s="18">
        <f>-AVERAGE('cons 2023 - 2025'!D40:AM40)/'⚙ Assumptions'!$B$5</f>
        <v>2.525252525252525E-3</v>
      </c>
      <c r="R39" s="18">
        <f>_xlfn.STDEV.S('cons 2023 - 2025'!D40:AM40)/SQRT('⚙ Assumptions'!$B$5)</f>
        <v>7.1066905451870138E-2</v>
      </c>
      <c r="S39" s="18">
        <f>-IF(AVERAGE('cons 2023 - 2025'!D40:AM40)=0,"",_xlfn.STDEV.S('cons 2023 - 2025'!D40:AM40)/AVERAGE('cons 2023 - 2025'!D40:AM40))</f>
        <v>6</v>
      </c>
      <c r="T39" s="18" t="str">
        <f t="shared" si="2"/>
        <v>Z</v>
      </c>
      <c r="U39" s="37">
        <f t="shared" si="3"/>
        <v>0.9</v>
      </c>
      <c r="V39" s="18">
        <f t="shared" si="4"/>
        <v>1.28</v>
      </c>
      <c r="W39" s="18">
        <f t="shared" si="5"/>
        <v>0</v>
      </c>
      <c r="X39" s="18">
        <f t="shared" si="6"/>
        <v>0</v>
      </c>
      <c r="Y39" s="18">
        <f t="shared" si="7"/>
        <v>0</v>
      </c>
      <c r="Z39" s="18">
        <f t="shared" si="8"/>
        <v>0</v>
      </c>
      <c r="AA39" s="18">
        <f>-AVERAGE('cons 2023 - 2025'!D40:AM40)*12</f>
        <v>0.66666666666666663</v>
      </c>
      <c r="AB39" s="27">
        <f t="shared" si="9"/>
        <v>29.4556</v>
      </c>
      <c r="AC39" s="18">
        <f>SQRT((2*AA39*'⚙ Assumptions'!$B$3)/AB39)</f>
        <v>2.6057398876917888</v>
      </c>
      <c r="AD39" s="18">
        <f t="shared" si="10"/>
        <v>0</v>
      </c>
      <c r="AE39" s="18">
        <f t="shared" si="11"/>
        <v>2.6057398876917888</v>
      </c>
      <c r="AF39" s="18">
        <f t="shared" si="12"/>
        <v>0.25584543945298083</v>
      </c>
    </row>
    <row r="40" spans="1:32" x14ac:dyDescent="0.3">
      <c r="A40" s="19" t="s">
        <v>87</v>
      </c>
      <c r="B40" s="20" t="s">
        <v>88</v>
      </c>
      <c r="C40" s="16" t="s">
        <v>8</v>
      </c>
      <c r="D40" s="16" t="str">
        <f>VLOOKUP(A40,'Lead Time'!$A$2:$C$1180,3,0)</f>
        <v>Local</v>
      </c>
      <c r="E40" s="23" t="str">
        <f>VLOOKUP(A40,Classification!$A$2:$D$1180,4,0)</f>
        <v>C</v>
      </c>
      <c r="F40" s="26" t="str">
        <f>VLOOKUP(A40,Classification!$A$2:$E$1180,5,0)</f>
        <v>M</v>
      </c>
      <c r="G40" s="21">
        <f>VLOOKUP(A40,'Lead Time'!$A$2:$D$1180,4,0)</f>
        <v>36</v>
      </c>
      <c r="H40" s="21">
        <f t="shared" si="0"/>
        <v>1.2</v>
      </c>
      <c r="I40" s="32">
        <f>VLOOKUP(A40,Classification!$A$2:$F$1180,6,0)</f>
        <v>147.05799999999999</v>
      </c>
      <c r="J40" s="21">
        <f>-SUM('cons 2023 - 2025'!D41:AM41)</f>
        <v>10</v>
      </c>
      <c r="K40" s="18">
        <f>-_xlfn.MINIFS('cons 2023 - 2025'!D41:AM41,'cons 2023 - 2025'!D41:AM41,"&lt;&gt;0")</f>
        <v>2</v>
      </c>
      <c r="L40" s="18">
        <f>-_xlfn.MAXIFS('cons 2023 - 2025'!D41:AM41,'cons 2023 - 2025'!D41:AM41,"&lt;&gt;0")</f>
        <v>1</v>
      </c>
      <c r="M40" s="19">
        <f>COUNTIF('cons 2023 - 2025'!D41:AM41,"&lt;&gt;0")</f>
        <v>8</v>
      </c>
      <c r="N40" s="21">
        <f>-AVERAGE('cons 2023 - 2025'!D41:AM41)</f>
        <v>0.27777777777777779</v>
      </c>
      <c r="O40" s="21">
        <f t="shared" si="1"/>
        <v>1.25</v>
      </c>
      <c r="P40" s="21">
        <f>_xlfn.STDEV.S('cons 2023 - 2025'!D41:AM41)</f>
        <v>0.56624634271218088</v>
      </c>
      <c r="Q40" s="21">
        <f>-AVERAGE('cons 2023 - 2025'!D41:AM41)/'⚙ Assumptions'!$B$5</f>
        <v>1.2626262626262626E-2</v>
      </c>
      <c r="R40" s="21">
        <f>_xlfn.STDEV.S('cons 2023 - 2025'!D41:AM41)/SQRT('⚙ Assumptions'!$B$5)</f>
        <v>0.12072412589998145</v>
      </c>
      <c r="S40" s="21">
        <f>-IF(AVERAGE('cons 2023 - 2025'!D41:AM41)=0,"",_xlfn.STDEV.S('cons 2023 - 2025'!D41:AM41)/AVERAGE('cons 2023 - 2025'!D41:AM41))</f>
        <v>2.0384868337638511</v>
      </c>
      <c r="T40" s="21" t="str">
        <f t="shared" si="2"/>
        <v>Z</v>
      </c>
      <c r="U40" s="38">
        <f t="shared" si="3"/>
        <v>0.9</v>
      </c>
      <c r="V40" s="21">
        <f t="shared" si="4"/>
        <v>1.28</v>
      </c>
      <c r="W40" s="21">
        <f t="shared" si="5"/>
        <v>0.92716128691185762</v>
      </c>
      <c r="X40" s="21">
        <f t="shared" si="6"/>
        <v>0.79397349122115191</v>
      </c>
      <c r="Y40" s="21">
        <f t="shared" si="7"/>
        <v>1.3817067414573121</v>
      </c>
      <c r="Z40" s="21">
        <f t="shared" si="8"/>
        <v>1.1273068245544853</v>
      </c>
      <c r="AA40" s="21">
        <f>-AVERAGE('cons 2023 - 2025'!D41:AM41)*12</f>
        <v>3.3333333333333335</v>
      </c>
      <c r="AB40" s="32">
        <f t="shared" si="9"/>
        <v>29.4116</v>
      </c>
      <c r="AC40" s="21">
        <f>SQRT((2*AA40*'⚙ Assumptions'!$B$3)/AB40)</f>
        <v>5.8309682215791785</v>
      </c>
      <c r="AD40" s="21">
        <f t="shared" si="10"/>
        <v>1.1273068245544853</v>
      </c>
      <c r="AE40" s="21">
        <f t="shared" si="11"/>
        <v>6.9582750461336635</v>
      </c>
      <c r="AF40" s="21">
        <f t="shared" si="12"/>
        <v>0.57166034981932723</v>
      </c>
    </row>
    <row r="41" spans="1:32" x14ac:dyDescent="0.3">
      <c r="A41" s="16" t="s">
        <v>89</v>
      </c>
      <c r="B41" s="17" t="s">
        <v>90</v>
      </c>
      <c r="C41" s="16" t="s">
        <v>8</v>
      </c>
      <c r="D41" s="16" t="str">
        <f>VLOOKUP(A41,'Lead Time'!$A$2:$C$1180,3,0)</f>
        <v>Local</v>
      </c>
      <c r="E41" s="23" t="str">
        <f>VLOOKUP(A41,Classification!$A$2:$D$1180,4,0)</f>
        <v>C</v>
      </c>
      <c r="F41" s="25" t="str">
        <f>VLOOKUP(A41,Classification!$A$2:$E$1180,5,0)</f>
        <v>L</v>
      </c>
      <c r="G41" s="18">
        <f>VLOOKUP(A41,'Lead Time'!$A$2:$D$1180,4,0)</f>
        <v>17.899999999999999</v>
      </c>
      <c r="H41" s="18">
        <f t="shared" si="0"/>
        <v>0.59666666666666657</v>
      </c>
      <c r="I41" s="27">
        <f>VLOOKUP(A41,Classification!$A$2:$F$1180,6,0)</f>
        <v>146.90799999999999</v>
      </c>
      <c r="J41" s="18">
        <f>-SUM('cons 2023 - 2025'!D42:AM42)</f>
        <v>11</v>
      </c>
      <c r="K41" s="18">
        <f>-_xlfn.MINIFS('cons 2023 - 2025'!D42:AM42,'cons 2023 - 2025'!D42:AM42,"&lt;&gt;0")</f>
        <v>2</v>
      </c>
      <c r="L41" s="18">
        <f>-_xlfn.MAXIFS('cons 2023 - 2025'!D42:AM42,'cons 2023 - 2025'!D42:AM42,"&lt;&gt;0")</f>
        <v>1</v>
      </c>
      <c r="M41" s="16">
        <f>COUNTIF('cons 2023 - 2025'!D42:AM42,"&lt;&gt;0")</f>
        <v>8</v>
      </c>
      <c r="N41" s="18">
        <f>-AVERAGE('cons 2023 - 2025'!D42:AM42)</f>
        <v>0.30555555555555558</v>
      </c>
      <c r="O41" s="18">
        <f t="shared" si="1"/>
        <v>1.375</v>
      </c>
      <c r="P41" s="18">
        <f>_xlfn.STDEV.S('cons 2023 - 2025'!D42:AM42)</f>
        <v>0.62424557642208378</v>
      </c>
      <c r="Q41" s="18">
        <f>-AVERAGE('cons 2023 - 2025'!D42:AM42)/'⚙ Assumptions'!$B$5</f>
        <v>1.388888888888889E-2</v>
      </c>
      <c r="R41" s="18">
        <f>_xlfn.STDEV.S('cons 2023 - 2025'!D42:AM42)/SQRT('⚙ Assumptions'!$B$5)</f>
        <v>0.13308960407500922</v>
      </c>
      <c r="S41" s="18">
        <f>-IF(AVERAGE('cons 2023 - 2025'!D42:AM42)=0,"",_xlfn.STDEV.S('cons 2023 - 2025'!D42:AM42)/AVERAGE('cons 2023 - 2025'!D42:AM42))</f>
        <v>2.0429855228359104</v>
      </c>
      <c r="T41" s="18" t="str">
        <f t="shared" si="2"/>
        <v>Z</v>
      </c>
      <c r="U41" s="37">
        <f t="shared" si="3"/>
        <v>0.9</v>
      </c>
      <c r="V41" s="18">
        <f t="shared" si="4"/>
        <v>1.28</v>
      </c>
      <c r="W41" s="18">
        <f t="shared" si="5"/>
        <v>0.72074330719259183</v>
      </c>
      <c r="X41" s="18">
        <f t="shared" si="6"/>
        <v>0.61720769402700859</v>
      </c>
      <c r="Y41" s="18">
        <f t="shared" si="7"/>
        <v>0.96935441830370295</v>
      </c>
      <c r="Z41" s="18">
        <f t="shared" si="8"/>
        <v>0.79952250884182341</v>
      </c>
      <c r="AA41" s="18">
        <f>-AVERAGE('cons 2023 - 2025'!D42:AM42)*12</f>
        <v>3.666666666666667</v>
      </c>
      <c r="AB41" s="27">
        <f t="shared" si="9"/>
        <v>29.381599999999999</v>
      </c>
      <c r="AC41" s="18">
        <f>SQRT((2*AA41*'⚙ Assumptions'!$B$3)/AB41)</f>
        <v>6.1186924109468332</v>
      </c>
      <c r="AD41" s="18">
        <f t="shared" si="10"/>
        <v>0.79952250884182341</v>
      </c>
      <c r="AE41" s="18">
        <f t="shared" si="11"/>
        <v>6.9182149197886567</v>
      </c>
      <c r="AF41" s="18">
        <f t="shared" si="12"/>
        <v>0.59925657647158492</v>
      </c>
    </row>
    <row r="42" spans="1:32" x14ac:dyDescent="0.3">
      <c r="A42" s="19" t="s">
        <v>91</v>
      </c>
      <c r="B42" s="20" t="s">
        <v>92</v>
      </c>
      <c r="C42" s="16" t="s">
        <v>8</v>
      </c>
      <c r="D42" s="16" t="str">
        <f>VLOOKUP(A42,'Lead Time'!$A$2:$C$1180,3,0)</f>
        <v>Local</v>
      </c>
      <c r="E42" s="23" t="str">
        <f>VLOOKUP(A42,Classification!$A$2:$D$1180,4,0)</f>
        <v>C</v>
      </c>
      <c r="F42" s="25" t="str">
        <f>VLOOKUP(A42,Classification!$A$2:$E$1180,5,0)</f>
        <v>L</v>
      </c>
      <c r="G42" s="21">
        <f>VLOOKUP(A42,'Lead Time'!$A$2:$D$1180,4,0)</f>
        <v>58.75</v>
      </c>
      <c r="H42" s="21">
        <f t="shared" si="0"/>
        <v>1.9583333333333333</v>
      </c>
      <c r="I42" s="32">
        <f>VLOOKUP(A42,Classification!$A$2:$F$1180,6,0)</f>
        <v>146.68799999999999</v>
      </c>
      <c r="J42" s="21">
        <f>-SUM('cons 2023 - 2025'!D43:AM43)</f>
        <v>3</v>
      </c>
      <c r="K42" s="18">
        <f>-_xlfn.MINIFS('cons 2023 - 2025'!D43:AM43,'cons 2023 - 2025'!D43:AM43,"&lt;&gt;0")</f>
        <v>1</v>
      </c>
      <c r="L42" s="18">
        <f>-_xlfn.MAXIFS('cons 2023 - 2025'!D43:AM43,'cons 2023 - 2025'!D43:AM43,"&lt;&gt;0")</f>
        <v>1</v>
      </c>
      <c r="M42" s="19">
        <f>COUNTIF('cons 2023 - 2025'!D43:AM43,"&lt;&gt;0")</f>
        <v>3</v>
      </c>
      <c r="N42" s="21">
        <f>-AVERAGE('cons 2023 - 2025'!D43:AM43)</f>
        <v>8.3333333333333329E-2</v>
      </c>
      <c r="O42" s="21">
        <f t="shared" si="1"/>
        <v>1</v>
      </c>
      <c r="P42" s="21">
        <f>_xlfn.STDEV.S('cons 2023 - 2025'!D43:AM43)</f>
        <v>0.28030595529069402</v>
      </c>
      <c r="Q42" s="21">
        <f>-AVERAGE('cons 2023 - 2025'!D43:AM43)/'⚙ Assumptions'!$B$5</f>
        <v>3.7878787878787876E-3</v>
      </c>
      <c r="R42" s="21">
        <f>_xlfn.STDEV.S('cons 2023 - 2025'!D43:AM43)/SQRT('⚙ Assumptions'!$B$5)</f>
        <v>5.9761430466719674E-2</v>
      </c>
      <c r="S42" s="21">
        <f>-IF(AVERAGE('cons 2023 - 2025'!D43:AM43)=0,"",_xlfn.STDEV.S('cons 2023 - 2025'!D43:AM43)/AVERAGE('cons 2023 - 2025'!D43:AM43))</f>
        <v>3.3636714634883282</v>
      </c>
      <c r="T42" s="21" t="str">
        <f t="shared" si="2"/>
        <v>Z</v>
      </c>
      <c r="U42" s="38">
        <f t="shared" si="3"/>
        <v>0.9</v>
      </c>
      <c r="V42" s="21">
        <f t="shared" si="4"/>
        <v>1.28</v>
      </c>
      <c r="W42" s="21">
        <f t="shared" si="5"/>
        <v>0.58632024404025862</v>
      </c>
      <c r="X42" s="21">
        <f t="shared" si="6"/>
        <v>0.50209466001845471</v>
      </c>
      <c r="Y42" s="21">
        <f t="shared" si="7"/>
        <v>0.8088581228281374</v>
      </c>
      <c r="Z42" s="21">
        <f t="shared" si="8"/>
        <v>0.66528910446289913</v>
      </c>
      <c r="AA42" s="21">
        <f>-AVERAGE('cons 2023 - 2025'!D43:AM43)*12</f>
        <v>1</v>
      </c>
      <c r="AB42" s="32">
        <f t="shared" si="9"/>
        <v>29.337599999999998</v>
      </c>
      <c r="AC42" s="21">
        <f>SQRT((2*AA42*'⚙ Assumptions'!$B$3)/AB42)</f>
        <v>3.1977781881040679</v>
      </c>
      <c r="AD42" s="21">
        <f t="shared" si="10"/>
        <v>0.66528910446289913</v>
      </c>
      <c r="AE42" s="21">
        <f t="shared" si="11"/>
        <v>3.8630672925669671</v>
      </c>
      <c r="AF42" s="21">
        <f t="shared" si="12"/>
        <v>0.31271712457107304</v>
      </c>
    </row>
    <row r="43" spans="1:32" x14ac:dyDescent="0.3">
      <c r="A43" s="16" t="s">
        <v>93</v>
      </c>
      <c r="B43" s="17" t="s">
        <v>94</v>
      </c>
      <c r="C43" s="16" t="s">
        <v>8</v>
      </c>
      <c r="D43" s="16" t="str">
        <f>VLOOKUP(A43,'Lead Time'!$A$2:$C$1180,3,0)</f>
        <v>Local</v>
      </c>
      <c r="E43" s="23" t="str">
        <f>VLOOKUP(A43,Classification!$A$2:$D$1180,4,0)</f>
        <v>C</v>
      </c>
      <c r="F43" s="26" t="str">
        <f>VLOOKUP(A43,Classification!$A$2:$E$1180,5,0)</f>
        <v>M</v>
      </c>
      <c r="G43" s="18">
        <f>VLOOKUP(A43,'Lead Time'!$A$2:$D$1180,4,0)</f>
        <v>76</v>
      </c>
      <c r="H43" s="18">
        <f t="shared" si="0"/>
        <v>2.5333333333333332</v>
      </c>
      <c r="I43" s="27">
        <f>VLOOKUP(A43,Classification!$A$2:$F$1180,6,0)</f>
        <v>146.50200000000001</v>
      </c>
      <c r="J43" s="18">
        <f>-SUM('cons 2023 - 2025'!D44:AM44)</f>
        <v>20</v>
      </c>
      <c r="K43" s="18">
        <f>-_xlfn.MINIFS('cons 2023 - 2025'!D44:AM44,'cons 2023 - 2025'!D44:AM44,"&lt;&gt;0")</f>
        <v>10</v>
      </c>
      <c r="L43" s="18">
        <f>-_xlfn.MAXIFS('cons 2023 - 2025'!D44:AM44,'cons 2023 - 2025'!D44:AM44,"&lt;&gt;0")</f>
        <v>1</v>
      </c>
      <c r="M43" s="16">
        <f>COUNTIF('cons 2023 - 2025'!D44:AM44,"&lt;&gt;0")</f>
        <v>4</v>
      </c>
      <c r="N43" s="18">
        <f>-AVERAGE('cons 2023 - 2025'!D44:AM44)</f>
        <v>0.55555555555555558</v>
      </c>
      <c r="O43" s="18">
        <f t="shared" si="1"/>
        <v>5</v>
      </c>
      <c r="P43" s="18">
        <f>_xlfn.STDEV.S('cons 2023 - 2025'!D44:AM44)</f>
        <v>1.963152631347918</v>
      </c>
      <c r="Q43" s="18">
        <f>-AVERAGE('cons 2023 - 2025'!D44:AM44)/'⚙ Assumptions'!$B$5</f>
        <v>2.5252525252525252E-2</v>
      </c>
      <c r="R43" s="18">
        <f>_xlfn.STDEV.S('cons 2023 - 2025'!D44:AM44)/SQRT('⚙ Assumptions'!$B$5)</f>
        <v>0.41854554731877769</v>
      </c>
      <c r="S43" s="18">
        <f>-IF(AVERAGE('cons 2023 - 2025'!D44:AM44)=0,"",_xlfn.STDEV.S('cons 2023 - 2025'!D44:AM44)/AVERAGE('cons 2023 - 2025'!D44:AM44))</f>
        <v>3.533674736426252</v>
      </c>
      <c r="T43" s="18" t="str">
        <f t="shared" si="2"/>
        <v>Z</v>
      </c>
      <c r="U43" s="37">
        <f t="shared" si="3"/>
        <v>0.9</v>
      </c>
      <c r="V43" s="18">
        <f t="shared" si="4"/>
        <v>1.28</v>
      </c>
      <c r="W43" s="18">
        <f t="shared" si="5"/>
        <v>4.6704582247205719</v>
      </c>
      <c r="X43" s="18">
        <f t="shared" si="6"/>
        <v>3.9995414763650126</v>
      </c>
      <c r="Y43" s="18">
        <f t="shared" si="7"/>
        <v>6.5896501439124915</v>
      </c>
      <c r="Z43" s="18">
        <f t="shared" si="8"/>
        <v>5.4069488837724204</v>
      </c>
      <c r="AA43" s="18">
        <f>-AVERAGE('cons 2023 - 2025'!D44:AM44)*12</f>
        <v>6.666666666666667</v>
      </c>
      <c r="AB43" s="27">
        <f t="shared" si="9"/>
        <v>29.300400000000003</v>
      </c>
      <c r="AC43" s="18">
        <f>SQRT((2*AA43*'⚙ Assumptions'!$B$3)/AB43)</f>
        <v>8.2618674529130711</v>
      </c>
      <c r="AD43" s="18">
        <f t="shared" si="10"/>
        <v>5.4069488837724204</v>
      </c>
      <c r="AE43" s="18">
        <f t="shared" si="11"/>
        <v>13.668816336685492</v>
      </c>
      <c r="AF43" s="18">
        <f t="shared" si="12"/>
        <v>0.8069200703911138</v>
      </c>
    </row>
    <row r="44" spans="1:32" x14ac:dyDescent="0.3">
      <c r="A44" s="19" t="s">
        <v>95</v>
      </c>
      <c r="B44" s="20" t="s">
        <v>96</v>
      </c>
      <c r="C44" s="16" t="s">
        <v>8</v>
      </c>
      <c r="D44" s="16" t="str">
        <f>VLOOKUP(A44,'Lead Time'!$A$2:$C$1180,3,0)</f>
        <v>Mixed Source</v>
      </c>
      <c r="E44" s="23" t="str">
        <f>VLOOKUP(A44,Classification!$A$2:$D$1180,4,0)</f>
        <v>C</v>
      </c>
      <c r="F44" s="26" t="str">
        <f>VLOOKUP(A44,Classification!$A$2:$E$1180,5,0)</f>
        <v>M</v>
      </c>
      <c r="G44" s="21">
        <f>VLOOKUP(A44,'Lead Time'!$A$2:$D$1180,4,0)</f>
        <v>25.846153846153847</v>
      </c>
      <c r="H44" s="21">
        <f t="shared" si="0"/>
        <v>0.86153846153846159</v>
      </c>
      <c r="I44" s="32">
        <f>VLOOKUP(A44,Classification!$A$2:$F$1180,6,0)</f>
        <v>145.83000000000001</v>
      </c>
      <c r="J44" s="21">
        <f>-SUM('cons 2023 - 2025'!D45:AM45)</f>
        <v>18</v>
      </c>
      <c r="K44" s="18">
        <f>-_xlfn.MINIFS('cons 2023 - 2025'!D45:AM45,'cons 2023 - 2025'!D45:AM45,"&lt;&gt;0")</f>
        <v>3</v>
      </c>
      <c r="L44" s="18">
        <f>-_xlfn.MAXIFS('cons 2023 - 2025'!D45:AM45,'cons 2023 - 2025'!D45:AM45,"&lt;&gt;0")</f>
        <v>3</v>
      </c>
      <c r="M44" s="19">
        <f>COUNTIF('cons 2023 - 2025'!D45:AM45,"&lt;&gt;0")</f>
        <v>6</v>
      </c>
      <c r="N44" s="21">
        <f>-AVERAGE('cons 2023 - 2025'!D45:AM45)</f>
        <v>0.5</v>
      </c>
      <c r="O44" s="21">
        <f t="shared" si="1"/>
        <v>3</v>
      </c>
      <c r="P44" s="21">
        <f>_xlfn.STDEV.S('cons 2023 - 2025'!D45:AM45)</f>
        <v>1.1338934190276817</v>
      </c>
      <c r="Q44" s="21">
        <f>-AVERAGE('cons 2023 - 2025'!D45:AM45)/'⚙ Assumptions'!$B$5</f>
        <v>2.2727272727272728E-2</v>
      </c>
      <c r="R44" s="21">
        <f>_xlfn.STDEV.S('cons 2023 - 2025'!D45:AM45)/SQRT('⚙ Assumptions'!$B$5)</f>
        <v>0.24174688920761409</v>
      </c>
      <c r="S44" s="21">
        <f>-IF(AVERAGE('cons 2023 - 2025'!D45:AM45)=0,"",_xlfn.STDEV.S('cons 2023 - 2025'!D45:AM45)/AVERAGE('cons 2023 - 2025'!D45:AM45))</f>
        <v>2.2677868380553634</v>
      </c>
      <c r="T44" s="21" t="str">
        <f t="shared" si="2"/>
        <v>Z</v>
      </c>
      <c r="U44" s="38">
        <f t="shared" si="3"/>
        <v>0.9</v>
      </c>
      <c r="V44" s="21">
        <f t="shared" si="4"/>
        <v>1.28</v>
      </c>
      <c r="W44" s="21">
        <f t="shared" si="5"/>
        <v>1.573145261565509</v>
      </c>
      <c r="X44" s="21">
        <f t="shared" si="6"/>
        <v>1.3471611176555969</v>
      </c>
      <c r="Y44" s="21">
        <f t="shared" si="7"/>
        <v>2.1605578489780966</v>
      </c>
      <c r="Z44" s="21">
        <f t="shared" si="8"/>
        <v>1.7779303484248277</v>
      </c>
      <c r="AA44" s="21">
        <f>-AVERAGE('cons 2023 - 2025'!D45:AM45)*12</f>
        <v>6</v>
      </c>
      <c r="AB44" s="32">
        <f t="shared" si="9"/>
        <v>29.166000000000004</v>
      </c>
      <c r="AC44" s="21">
        <f>SQRT((2*AA44*'⚙ Assumptions'!$B$3)/AB44)</f>
        <v>7.8559338311096987</v>
      </c>
      <c r="AD44" s="21">
        <f t="shared" si="10"/>
        <v>1.7779303484248277</v>
      </c>
      <c r="AE44" s="21">
        <f t="shared" si="11"/>
        <v>9.6338641795345268</v>
      </c>
      <c r="AF44" s="21">
        <f t="shared" si="12"/>
        <v>0.76375388706048497</v>
      </c>
    </row>
    <row r="45" spans="1:32" x14ac:dyDescent="0.3">
      <c r="A45" s="16" t="s">
        <v>97</v>
      </c>
      <c r="B45" s="17" t="s">
        <v>98</v>
      </c>
      <c r="C45" s="16" t="s">
        <v>8</v>
      </c>
      <c r="D45" s="16" t="str">
        <f>VLOOKUP(A45,'Lead Time'!$A$2:$C$1180,3,0)</f>
        <v>Local</v>
      </c>
      <c r="E45" s="23" t="str">
        <f>VLOOKUP(A45,Classification!$A$2:$D$1180,4,0)</f>
        <v>C</v>
      </c>
      <c r="F45" s="26" t="str">
        <f>VLOOKUP(A45,Classification!$A$2:$E$1180,5,0)</f>
        <v>M</v>
      </c>
      <c r="G45" s="18">
        <f>VLOOKUP(A45,'Lead Time'!$A$2:$D$1180,4,0)</f>
        <v>12.2</v>
      </c>
      <c r="H45" s="18">
        <f t="shared" si="0"/>
        <v>0.40666666666666662</v>
      </c>
      <c r="I45" s="27">
        <f>VLOOKUP(A45,Classification!$A$2:$F$1180,6,0)</f>
        <v>144.53700000000001</v>
      </c>
      <c r="J45" s="18">
        <f>-SUM('cons 2023 - 2025'!D46:AM46)</f>
        <v>9</v>
      </c>
      <c r="K45" s="18">
        <f>-_xlfn.MINIFS('cons 2023 - 2025'!D46:AM46,'cons 2023 - 2025'!D46:AM46,"&lt;&gt;0")</f>
        <v>4</v>
      </c>
      <c r="L45" s="18">
        <f>-_xlfn.MAXIFS('cons 2023 - 2025'!D46:AM46,'cons 2023 - 2025'!D46:AM46,"&lt;&gt;0")</f>
        <v>1</v>
      </c>
      <c r="M45" s="16">
        <f>COUNTIF('cons 2023 - 2025'!D46:AM46,"&lt;&gt;0")</f>
        <v>5</v>
      </c>
      <c r="N45" s="18">
        <f>-AVERAGE('cons 2023 - 2025'!D46:AM46)</f>
        <v>0.25</v>
      </c>
      <c r="O45" s="18">
        <f t="shared" si="1"/>
        <v>1.8</v>
      </c>
      <c r="P45" s="18">
        <f>_xlfn.STDEV.S('cons 2023 - 2025'!D46:AM46)</f>
        <v>0.76997217018353514</v>
      </c>
      <c r="Q45" s="18">
        <f>-AVERAGE('cons 2023 - 2025'!D46:AM46)/'⚙ Assumptions'!$B$5</f>
        <v>1.1363636363636364E-2</v>
      </c>
      <c r="R45" s="18">
        <f>_xlfn.STDEV.S('cons 2023 - 2025'!D46:AM46)/SQRT('⚙ Assumptions'!$B$5)</f>
        <v>0.16415861825701367</v>
      </c>
      <c r="S45" s="18">
        <f>-IF(AVERAGE('cons 2023 - 2025'!D46:AM46)=0,"",_xlfn.STDEV.S('cons 2023 - 2025'!D46:AM46)/AVERAGE('cons 2023 - 2025'!D46:AM46))</f>
        <v>3.0798886807341406</v>
      </c>
      <c r="T45" s="18" t="str">
        <f t="shared" si="2"/>
        <v>Z</v>
      </c>
      <c r="U45" s="37">
        <f t="shared" si="3"/>
        <v>0.9</v>
      </c>
      <c r="V45" s="18">
        <f t="shared" si="4"/>
        <v>1.28</v>
      </c>
      <c r="W45" s="18">
        <f t="shared" si="5"/>
        <v>0.73392819635342887</v>
      </c>
      <c r="X45" s="18">
        <f t="shared" si="6"/>
        <v>0.62849855854666692</v>
      </c>
      <c r="Y45" s="18">
        <f t="shared" si="7"/>
        <v>0.87256455998979254</v>
      </c>
      <c r="Z45" s="18">
        <f t="shared" si="8"/>
        <v>0.7301652252133336</v>
      </c>
      <c r="AA45" s="18">
        <f>-AVERAGE('cons 2023 - 2025'!D46:AM46)*12</f>
        <v>3</v>
      </c>
      <c r="AB45" s="27">
        <f t="shared" si="9"/>
        <v>28.907400000000003</v>
      </c>
      <c r="AC45" s="18">
        <f>SQRT((2*AA45*'⚙ Assumptions'!$B$3)/AB45)</f>
        <v>5.5797756685128475</v>
      </c>
      <c r="AD45" s="18">
        <f t="shared" si="10"/>
        <v>0.7301652252133336</v>
      </c>
      <c r="AE45" s="18">
        <f t="shared" si="11"/>
        <v>6.3099408937261812</v>
      </c>
      <c r="AF45" s="18">
        <f t="shared" si="12"/>
        <v>0.53765602386656097</v>
      </c>
    </row>
    <row r="46" spans="1:32" x14ac:dyDescent="0.3">
      <c r="A46" s="19" t="s">
        <v>99</v>
      </c>
      <c r="B46" s="20" t="s">
        <v>100</v>
      </c>
      <c r="C46" s="16" t="s">
        <v>20</v>
      </c>
      <c r="D46" s="16"/>
      <c r="E46" s="23" t="str">
        <f>VLOOKUP(A46,Classification!$A$2:$D$1180,4,0)</f>
        <v>C</v>
      </c>
      <c r="F46" s="24" t="str">
        <f>VLOOKUP(A46,Classification!$A$2:$E$1180,5,0)</f>
        <v>H</v>
      </c>
      <c r="G46" s="21">
        <f>VLOOKUP(A46,'Lead Time'!$A$2:$D$1180,4,0)</f>
        <v>44</v>
      </c>
      <c r="H46" s="21">
        <f t="shared" si="0"/>
        <v>1.4666666666666666</v>
      </c>
      <c r="I46" s="32">
        <f>VLOOKUP(A46,Classification!$A$2:$F$1180,6,0)</f>
        <v>144.18799999999999</v>
      </c>
      <c r="J46" s="21">
        <f>-SUM('cons 2023 - 2025'!D47:AM47)</f>
        <v>1396613.7999999996</v>
      </c>
      <c r="K46" s="18">
        <f>-_xlfn.MINIFS('cons 2023 - 2025'!D47:AM47,'cons 2023 - 2025'!D47:AM47,"&lt;&gt;0")</f>
        <v>57132.45</v>
      </c>
      <c r="L46" s="18">
        <f>-_xlfn.MAXIFS('cons 2023 - 2025'!D47:AM47,'cons 2023 - 2025'!D47:AM47,"&lt;&gt;0")</f>
        <v>21219.55</v>
      </c>
      <c r="M46" s="19">
        <f>COUNTIF('cons 2023 - 2025'!D47:AM47,"&lt;&gt;0")</f>
        <v>36</v>
      </c>
      <c r="N46" s="21">
        <f>-AVERAGE('cons 2023 - 2025'!D47:AM47)</f>
        <v>38794.827777777769</v>
      </c>
      <c r="O46" s="21">
        <f t="shared" si="1"/>
        <v>38794.827777777769</v>
      </c>
      <c r="P46" s="21">
        <f>_xlfn.STDEV.S('cons 2023 - 2025'!D47:AM47)</f>
        <v>9256.5312315178071</v>
      </c>
      <c r="Q46" s="21">
        <f>-AVERAGE('cons 2023 - 2025'!D47:AM47)/'⚙ Assumptions'!$B$5</f>
        <v>1763.4012626262622</v>
      </c>
      <c r="R46" s="21">
        <f>_xlfn.STDEV.S('cons 2023 - 2025'!D47:AM47)/SQRT('⚙ Assumptions'!$B$5)</f>
        <v>1973.4990895276774</v>
      </c>
      <c r="S46" s="21">
        <f>-IF(AVERAGE('cons 2023 - 2025'!D47:AM47)=0,"",_xlfn.STDEV.S('cons 2023 - 2025'!D47:AM47)/AVERAGE('cons 2023 - 2025'!D47:AM47))</f>
        <v>0.23860219935864957</v>
      </c>
      <c r="T46" s="21" t="str">
        <f t="shared" si="2"/>
        <v>X</v>
      </c>
      <c r="U46" s="38">
        <f t="shared" si="3"/>
        <v>0.9</v>
      </c>
      <c r="V46" s="21">
        <f t="shared" si="4"/>
        <v>1.28</v>
      </c>
      <c r="W46" s="21">
        <f t="shared" si="5"/>
        <v>16756.111370422543</v>
      </c>
      <c r="X46" s="21">
        <f t="shared" si="6"/>
        <v>14349.076511139521</v>
      </c>
      <c r="Y46" s="21">
        <f t="shared" si="7"/>
        <v>94345.766925978081</v>
      </c>
      <c r="Z46" s="21">
        <f t="shared" si="8"/>
        <v>71248.157251880242</v>
      </c>
      <c r="AA46" s="21">
        <f>-AVERAGE('cons 2023 - 2025'!D47:AM47)*12</f>
        <v>465537.93333333323</v>
      </c>
      <c r="AB46" s="32">
        <f t="shared" si="9"/>
        <v>28.837599999999998</v>
      </c>
      <c r="AC46" s="21">
        <f>SQRT((2*AA46*'⚙ Assumptions'!$B$3)/AB46)</f>
        <v>2200.6886710032004</v>
      </c>
      <c r="AD46" s="21">
        <f t="shared" si="10"/>
        <v>71248.157251880242</v>
      </c>
      <c r="AE46" s="21">
        <f t="shared" si="11"/>
        <v>73448.84592288344</v>
      </c>
      <c r="AF46" s="21">
        <f t="shared" si="12"/>
        <v>211.54193206307292</v>
      </c>
    </row>
    <row r="47" spans="1:32" x14ac:dyDescent="0.3">
      <c r="A47" s="16" t="s">
        <v>101</v>
      </c>
      <c r="B47" s="17" t="s">
        <v>102</v>
      </c>
      <c r="C47" s="16" t="s">
        <v>8</v>
      </c>
      <c r="D47" s="16" t="str">
        <f>VLOOKUP(A47,'Lead Time'!$A$2:$C$1180,3,0)</f>
        <v>Import</v>
      </c>
      <c r="E47" s="23" t="str">
        <f>VLOOKUP(A47,Classification!$A$2:$D$1180,4,0)</f>
        <v>C</v>
      </c>
      <c r="F47" s="25" t="str">
        <f>VLOOKUP(A47,Classification!$A$2:$E$1180,5,0)</f>
        <v>L</v>
      </c>
      <c r="G47" s="18">
        <f>VLOOKUP(A47,'Lead Time'!$A$2:$D$1180,4,0)</f>
        <v>53</v>
      </c>
      <c r="H47" s="18">
        <f t="shared" si="0"/>
        <v>1.7666666666666666</v>
      </c>
      <c r="I47" s="27">
        <f>VLOOKUP(A47,Classification!$A$2:$F$1180,6,0)</f>
        <v>143.767</v>
      </c>
      <c r="J47" s="18">
        <f>-SUM('cons 2023 - 2025'!D48:AM48)</f>
        <v>6</v>
      </c>
      <c r="K47" s="18">
        <f>-_xlfn.MINIFS('cons 2023 - 2025'!D48:AM48,'cons 2023 - 2025'!D48:AM48,"&lt;&gt;0")</f>
        <v>3</v>
      </c>
      <c r="L47" s="18">
        <f>-_xlfn.MAXIFS('cons 2023 - 2025'!D48:AM48,'cons 2023 - 2025'!D48:AM48,"&lt;&gt;0")</f>
        <v>1</v>
      </c>
      <c r="M47" s="16">
        <f>COUNTIF('cons 2023 - 2025'!D48:AM48,"&lt;&gt;0")</f>
        <v>4</v>
      </c>
      <c r="N47" s="18">
        <f>-AVERAGE('cons 2023 - 2025'!D48:AM48)</f>
        <v>0.16666666666666666</v>
      </c>
      <c r="O47" s="18">
        <f t="shared" si="1"/>
        <v>1.5</v>
      </c>
      <c r="P47" s="18">
        <f>_xlfn.STDEV.S('cons 2023 - 2025'!D48:AM48)</f>
        <v>0.56061191058138804</v>
      </c>
      <c r="Q47" s="18">
        <f>-AVERAGE('cons 2023 - 2025'!D48:AM48)/'⚙ Assumptions'!$B$5</f>
        <v>7.5757575757575751E-3</v>
      </c>
      <c r="R47" s="18">
        <f>_xlfn.STDEV.S('cons 2023 - 2025'!D48:AM48)/SQRT('⚙ Assumptions'!$B$5)</f>
        <v>0.11952286093343935</v>
      </c>
      <c r="S47" s="18">
        <f>-IF(AVERAGE('cons 2023 - 2025'!D48:AM48)=0,"",_xlfn.STDEV.S('cons 2023 - 2025'!D48:AM48)/AVERAGE('cons 2023 - 2025'!D48:AM48))</f>
        <v>3.3636714634883282</v>
      </c>
      <c r="T47" s="18" t="str">
        <f t="shared" si="2"/>
        <v>Z</v>
      </c>
      <c r="U47" s="37">
        <f t="shared" si="3"/>
        <v>0.9</v>
      </c>
      <c r="V47" s="18">
        <f t="shared" si="4"/>
        <v>1.28</v>
      </c>
      <c r="W47" s="18">
        <f t="shared" si="5"/>
        <v>1.1137786392020887</v>
      </c>
      <c r="X47" s="18">
        <f t="shared" si="6"/>
        <v>0.95378304411333248</v>
      </c>
      <c r="Y47" s="18">
        <f t="shared" si="7"/>
        <v>1.5152937907172404</v>
      </c>
      <c r="Z47" s="18">
        <f t="shared" si="8"/>
        <v>1.2482274885577769</v>
      </c>
      <c r="AA47" s="18">
        <f>-AVERAGE('cons 2023 - 2025'!D48:AM48)*12</f>
        <v>2</v>
      </c>
      <c r="AB47" s="27">
        <f t="shared" si="9"/>
        <v>28.753399999999999</v>
      </c>
      <c r="AC47" s="18">
        <f>SQRT((2*AA47*'⚙ Assumptions'!$B$3)/AB47)</f>
        <v>4.5680518228563063</v>
      </c>
      <c r="AD47" s="18">
        <f t="shared" si="10"/>
        <v>1.2482274885577769</v>
      </c>
      <c r="AE47" s="18">
        <f t="shared" si="11"/>
        <v>5.8162793114140836</v>
      </c>
      <c r="AF47" s="18">
        <f t="shared" si="12"/>
        <v>0.43782340427772165</v>
      </c>
    </row>
    <row r="48" spans="1:32" x14ac:dyDescent="0.3">
      <c r="A48" s="19" t="s">
        <v>103</v>
      </c>
      <c r="B48" s="20" t="s">
        <v>104</v>
      </c>
      <c r="C48" s="16" t="s">
        <v>8</v>
      </c>
      <c r="D48" s="16" t="str">
        <f>VLOOKUP(A48,'Lead Time'!$A$2:$C$1180,3,0)</f>
        <v>Local</v>
      </c>
      <c r="E48" s="23" t="str">
        <f>VLOOKUP(A48,Classification!$A$2:$D$1180,4,0)</f>
        <v>C</v>
      </c>
      <c r="F48" s="25" t="str">
        <f>VLOOKUP(A48,Classification!$A$2:$E$1180,5,0)</f>
        <v>L</v>
      </c>
      <c r="G48" s="21">
        <f>VLOOKUP(A48,'Lead Time'!$A$2:$D$1180,4,0)</f>
        <v>9.5</v>
      </c>
      <c r="H48" s="21">
        <f t="shared" si="0"/>
        <v>0.31666666666666665</v>
      </c>
      <c r="I48" s="32">
        <f>VLOOKUP(A48,Classification!$A$2:$F$1180,6,0)</f>
        <v>143.44399999999999</v>
      </c>
      <c r="J48" s="21">
        <f>-SUM('cons 2023 - 2025'!D49:AM49)</f>
        <v>7</v>
      </c>
      <c r="K48" s="18">
        <f>-_xlfn.MINIFS('cons 2023 - 2025'!D49:AM49,'cons 2023 - 2025'!D49:AM49,"&lt;&gt;0")</f>
        <v>4</v>
      </c>
      <c r="L48" s="18">
        <f>-_xlfn.MAXIFS('cons 2023 - 2025'!D49:AM49,'cons 2023 - 2025'!D49:AM49,"&lt;&gt;0")</f>
        <v>1</v>
      </c>
      <c r="M48" s="19">
        <f>COUNTIF('cons 2023 - 2025'!D49:AM49,"&lt;&gt;0")</f>
        <v>3</v>
      </c>
      <c r="N48" s="21">
        <f>-AVERAGE('cons 2023 - 2025'!D49:AM49)</f>
        <v>0.19444444444444445</v>
      </c>
      <c r="O48" s="21">
        <f t="shared" si="1"/>
        <v>2.3333333333333335</v>
      </c>
      <c r="P48" s="21">
        <f>_xlfn.STDEV.S('cons 2023 - 2025'!D49:AM49)</f>
        <v>0.74907350180814103</v>
      </c>
      <c r="Q48" s="21">
        <f>-AVERAGE('cons 2023 - 2025'!D49:AM49)/'⚙ Assumptions'!$B$5</f>
        <v>8.8383838383838381E-3</v>
      </c>
      <c r="R48" s="21">
        <f>_xlfn.STDEV.S('cons 2023 - 2025'!D49:AM49)/SQRT('⚙ Assumptions'!$B$5)</f>
        <v>0.15970300718850131</v>
      </c>
      <c r="S48" s="21">
        <f>-IF(AVERAGE('cons 2023 - 2025'!D49:AM49)=0,"",_xlfn.STDEV.S('cons 2023 - 2025'!D49:AM49)/AVERAGE('cons 2023 - 2025'!D49:AM49))</f>
        <v>3.8523780092990108</v>
      </c>
      <c r="T48" s="21" t="str">
        <f t="shared" si="2"/>
        <v>Z</v>
      </c>
      <c r="U48" s="38">
        <f t="shared" si="3"/>
        <v>0.9</v>
      </c>
      <c r="V48" s="21">
        <f t="shared" si="4"/>
        <v>1.28</v>
      </c>
      <c r="W48" s="21">
        <f t="shared" si="5"/>
        <v>0.63006429045059364</v>
      </c>
      <c r="X48" s="21">
        <f t="shared" si="6"/>
        <v>0.53955482335663296</v>
      </c>
      <c r="Y48" s="21">
        <f t="shared" si="7"/>
        <v>0.71402893691524016</v>
      </c>
      <c r="Z48" s="21">
        <f t="shared" si="8"/>
        <v>0.60112889743070708</v>
      </c>
      <c r="AA48" s="21">
        <f>-AVERAGE('cons 2023 - 2025'!D49:AM49)*12</f>
        <v>2.3333333333333335</v>
      </c>
      <c r="AB48" s="32">
        <f t="shared" si="9"/>
        <v>28.688800000000001</v>
      </c>
      <c r="AC48" s="21">
        <f>SQRT((2*AA48*'⚙ Assumptions'!$B$3)/AB48)</f>
        <v>4.9396119040111524</v>
      </c>
      <c r="AD48" s="21">
        <f t="shared" si="10"/>
        <v>0.60112889743070708</v>
      </c>
      <c r="AE48" s="21">
        <f t="shared" si="11"/>
        <v>5.5407408014418591</v>
      </c>
      <c r="AF48" s="21">
        <f t="shared" si="12"/>
        <v>0.47237179330598389</v>
      </c>
    </row>
    <row r="49" spans="1:32" x14ac:dyDescent="0.3">
      <c r="A49" s="16" t="s">
        <v>105</v>
      </c>
      <c r="B49" s="17" t="s">
        <v>106</v>
      </c>
      <c r="C49" s="16" t="s">
        <v>8</v>
      </c>
      <c r="D49" s="16" t="str">
        <f>VLOOKUP(A49,'Lead Time'!$A$2:$C$1180,3,0)</f>
        <v>Local</v>
      </c>
      <c r="E49" s="23" t="str">
        <f>VLOOKUP(A49,Classification!$A$2:$D$1180,4,0)</f>
        <v>C</v>
      </c>
      <c r="F49" s="25" t="str">
        <f>VLOOKUP(A49,Classification!$A$2:$E$1180,5,0)</f>
        <v>L</v>
      </c>
      <c r="G49" s="18">
        <f>VLOOKUP(A49,'Lead Time'!$A$2:$D$1180,4,0)</f>
        <v>38.4</v>
      </c>
      <c r="H49" s="18">
        <f t="shared" si="0"/>
        <v>1.28</v>
      </c>
      <c r="I49" s="27">
        <f>VLOOKUP(A49,Classification!$A$2:$F$1180,6,0)</f>
        <v>143.41999999999999</v>
      </c>
      <c r="J49" s="18">
        <f>-SUM('cons 2023 - 2025'!D50:AM50)</f>
        <v>6</v>
      </c>
      <c r="K49" s="18">
        <f>-_xlfn.MINIFS('cons 2023 - 2025'!D50:AM50,'cons 2023 - 2025'!D50:AM50,"&lt;&gt;0")</f>
        <v>1</v>
      </c>
      <c r="L49" s="18">
        <f>-_xlfn.MAXIFS('cons 2023 - 2025'!D50:AM50,'cons 2023 - 2025'!D50:AM50,"&lt;&gt;0")</f>
        <v>1</v>
      </c>
      <c r="M49" s="16">
        <f>COUNTIF('cons 2023 - 2025'!D50:AM50,"&lt;&gt;0")</f>
        <v>6</v>
      </c>
      <c r="N49" s="18">
        <f>-AVERAGE('cons 2023 - 2025'!D50:AM50)</f>
        <v>0.16666666666666666</v>
      </c>
      <c r="O49" s="18">
        <f t="shared" si="1"/>
        <v>1</v>
      </c>
      <c r="P49" s="18">
        <f>_xlfn.STDEV.S('cons 2023 - 2025'!D50:AM50)</f>
        <v>0.3779644730092272</v>
      </c>
      <c r="Q49" s="18">
        <f>-AVERAGE('cons 2023 - 2025'!D50:AM50)/'⚙ Assumptions'!$B$5</f>
        <v>7.5757575757575751E-3</v>
      </c>
      <c r="R49" s="18">
        <f>_xlfn.STDEV.S('cons 2023 - 2025'!D50:AM50)/SQRT('⚙ Assumptions'!$B$5)</f>
        <v>8.0582296402538015E-2</v>
      </c>
      <c r="S49" s="18">
        <f>-IF(AVERAGE('cons 2023 - 2025'!D50:AM50)=0,"",_xlfn.STDEV.S('cons 2023 - 2025'!D50:AM50)/AVERAGE('cons 2023 - 2025'!D50:AM50))</f>
        <v>2.2677868380553634</v>
      </c>
      <c r="T49" s="18" t="str">
        <f t="shared" si="2"/>
        <v>Z</v>
      </c>
      <c r="U49" s="37">
        <f t="shared" si="3"/>
        <v>0.9</v>
      </c>
      <c r="V49" s="18">
        <f t="shared" si="4"/>
        <v>1.28</v>
      </c>
      <c r="W49" s="18">
        <f t="shared" si="5"/>
        <v>0.63916829074673576</v>
      </c>
      <c r="X49" s="18">
        <f t="shared" si="6"/>
        <v>0.5473510234366451</v>
      </c>
      <c r="Y49" s="18">
        <f t="shared" si="7"/>
        <v>0.93007738165582665</v>
      </c>
      <c r="Z49" s="18">
        <f t="shared" si="8"/>
        <v>0.76068435676997836</v>
      </c>
      <c r="AA49" s="18">
        <f>-AVERAGE('cons 2023 - 2025'!D50:AM50)*12</f>
        <v>2</v>
      </c>
      <c r="AB49" s="27">
        <f t="shared" si="9"/>
        <v>28.683999999999997</v>
      </c>
      <c r="AC49" s="18">
        <f>SQRT((2*AA49*'⚙ Assumptions'!$B$3)/AB49)</f>
        <v>4.5735746103259434</v>
      </c>
      <c r="AD49" s="18">
        <f t="shared" si="10"/>
        <v>0.76068435676997836</v>
      </c>
      <c r="AE49" s="18">
        <f t="shared" si="11"/>
        <v>5.3342589670959217</v>
      </c>
      <c r="AF49" s="18">
        <f t="shared" si="12"/>
        <v>0.43729471374196444</v>
      </c>
    </row>
    <row r="50" spans="1:32" x14ac:dyDescent="0.3">
      <c r="A50" s="19" t="s">
        <v>107</v>
      </c>
      <c r="B50" s="20" t="s">
        <v>108</v>
      </c>
      <c r="C50" s="16" t="s">
        <v>8</v>
      </c>
      <c r="D50" s="16" t="str">
        <f>VLOOKUP(A50,'Lead Time'!$A$2:$C$1180,3,0)</f>
        <v>Local</v>
      </c>
      <c r="E50" s="23" t="str">
        <f>VLOOKUP(A50,Classification!$A$2:$D$1180,4,0)</f>
        <v>C</v>
      </c>
      <c r="F50" s="25" t="str">
        <f>VLOOKUP(A50,Classification!$A$2:$E$1180,5,0)</f>
        <v>L</v>
      </c>
      <c r="G50" s="21">
        <f>VLOOKUP(A50,'Lead Time'!$A$2:$D$1180,4,0)</f>
        <v>43.666666666666664</v>
      </c>
      <c r="H50" s="21">
        <f t="shared" si="0"/>
        <v>1.4555555555555555</v>
      </c>
      <c r="I50" s="32">
        <f>VLOOKUP(A50,Classification!$A$2:$F$1180,6,0)</f>
        <v>141.333</v>
      </c>
      <c r="J50" s="21">
        <f>-SUM('cons 2023 - 2025'!D51:AM51)</f>
        <v>11</v>
      </c>
      <c r="K50" s="18">
        <f>-_xlfn.MINIFS('cons 2023 - 2025'!D51:AM51,'cons 2023 - 2025'!D51:AM51,"&lt;&gt;0")</f>
        <v>2</v>
      </c>
      <c r="L50" s="18">
        <f>-_xlfn.MAXIFS('cons 2023 - 2025'!D51:AM51,'cons 2023 - 2025'!D51:AM51,"&lt;&gt;0")</f>
        <v>1</v>
      </c>
      <c r="M50" s="19">
        <f>COUNTIF('cons 2023 - 2025'!D51:AM51,"&lt;&gt;0")</f>
        <v>8</v>
      </c>
      <c r="N50" s="21">
        <f>-AVERAGE('cons 2023 - 2025'!D51:AM51)</f>
        <v>0.30555555555555558</v>
      </c>
      <c r="O50" s="21">
        <f t="shared" si="1"/>
        <v>1.375</v>
      </c>
      <c r="P50" s="21">
        <f>_xlfn.STDEV.S('cons 2023 - 2025'!D51:AM51)</f>
        <v>0.62424557642208378</v>
      </c>
      <c r="Q50" s="21">
        <f>-AVERAGE('cons 2023 - 2025'!D51:AM51)/'⚙ Assumptions'!$B$5</f>
        <v>1.388888888888889E-2</v>
      </c>
      <c r="R50" s="21">
        <f>_xlfn.STDEV.S('cons 2023 - 2025'!D51:AM51)/SQRT('⚙ Assumptions'!$B$5)</f>
        <v>0.13308960407500922</v>
      </c>
      <c r="S50" s="21">
        <f>-IF(AVERAGE('cons 2023 - 2025'!D51:AM51)=0,"",_xlfn.STDEV.S('cons 2023 - 2025'!D51:AM51)/AVERAGE('cons 2023 - 2025'!D51:AM51))</f>
        <v>2.0429855228359104</v>
      </c>
      <c r="T50" s="21" t="str">
        <f t="shared" si="2"/>
        <v>Z</v>
      </c>
      <c r="U50" s="38">
        <f t="shared" si="3"/>
        <v>0.9</v>
      </c>
      <c r="V50" s="21">
        <f t="shared" si="4"/>
        <v>1.28</v>
      </c>
      <c r="W50" s="21">
        <f t="shared" si="5"/>
        <v>1.1257167371049308</v>
      </c>
      <c r="X50" s="21">
        <f t="shared" si="6"/>
        <v>0.96400622038725781</v>
      </c>
      <c r="Y50" s="21">
        <f t="shared" si="7"/>
        <v>1.7321982185864124</v>
      </c>
      <c r="Z50" s="21">
        <f t="shared" si="8"/>
        <v>1.4087593068070108</v>
      </c>
      <c r="AA50" s="21">
        <f>-AVERAGE('cons 2023 - 2025'!D51:AM51)*12</f>
        <v>3.666666666666667</v>
      </c>
      <c r="AB50" s="32">
        <f t="shared" si="9"/>
        <v>28.2666</v>
      </c>
      <c r="AC50" s="21">
        <f>SQRT((2*AA50*'⚙ Assumptions'!$B$3)/AB50)</f>
        <v>6.2382037575508855</v>
      </c>
      <c r="AD50" s="21">
        <f t="shared" si="10"/>
        <v>1.4087593068070108</v>
      </c>
      <c r="AE50" s="21">
        <f t="shared" si="11"/>
        <v>7.6469630643578963</v>
      </c>
      <c r="AF50" s="21">
        <f t="shared" si="12"/>
        <v>0.58777603444395954</v>
      </c>
    </row>
    <row r="51" spans="1:32" x14ac:dyDescent="0.3">
      <c r="A51" s="16" t="s">
        <v>109</v>
      </c>
      <c r="B51" s="17" t="s">
        <v>110</v>
      </c>
      <c r="C51" s="16" t="s">
        <v>8</v>
      </c>
      <c r="D51" s="16" t="str">
        <f>VLOOKUP(A51,'Lead Time'!$A$2:$C$1180,3,0)</f>
        <v>Local</v>
      </c>
      <c r="E51" s="23" t="str">
        <f>VLOOKUP(A51,Classification!$A$2:$D$1180,4,0)</f>
        <v>C</v>
      </c>
      <c r="F51" s="25" t="str">
        <f>VLOOKUP(A51,Classification!$A$2:$E$1180,5,0)</f>
        <v>L</v>
      </c>
      <c r="G51" s="18">
        <f>VLOOKUP(A51,'Lead Time'!$A$2:$D$1180,4,0)</f>
        <v>126</v>
      </c>
      <c r="H51" s="18">
        <f t="shared" si="0"/>
        <v>4.2</v>
      </c>
      <c r="I51" s="27">
        <f>VLOOKUP(A51,Classification!$A$2:$F$1180,6,0)</f>
        <v>140.65</v>
      </c>
      <c r="J51" s="18">
        <f>-SUM('cons 2023 - 2025'!D52:AM52)</f>
        <v>1</v>
      </c>
      <c r="K51" s="18">
        <f>-_xlfn.MINIFS('cons 2023 - 2025'!D52:AM52,'cons 2023 - 2025'!D52:AM52,"&lt;&gt;0")</f>
        <v>1</v>
      </c>
      <c r="L51" s="18">
        <f>-_xlfn.MAXIFS('cons 2023 - 2025'!D52:AM52,'cons 2023 - 2025'!D52:AM52,"&lt;&gt;0")</f>
        <v>1</v>
      </c>
      <c r="M51" s="16">
        <f>COUNTIF('cons 2023 - 2025'!D52:AM52,"&lt;&gt;0")</f>
        <v>1</v>
      </c>
      <c r="N51" s="18">
        <f>-AVERAGE('cons 2023 - 2025'!D52:AM52)</f>
        <v>2.7777777777777776E-2</v>
      </c>
      <c r="O51" s="18">
        <f t="shared" si="1"/>
        <v>1</v>
      </c>
      <c r="P51" s="18">
        <f>_xlfn.STDEV.S('cons 2023 - 2025'!D52:AM52)</f>
        <v>0.16666666666666666</v>
      </c>
      <c r="Q51" s="18">
        <f>-AVERAGE('cons 2023 - 2025'!D52:AM52)/'⚙ Assumptions'!$B$5</f>
        <v>1.2626262626262625E-3</v>
      </c>
      <c r="R51" s="18">
        <f>_xlfn.STDEV.S('cons 2023 - 2025'!D52:AM52)/SQRT('⚙ Assumptions'!$B$5)</f>
        <v>3.5533452725935069E-2</v>
      </c>
      <c r="S51" s="18">
        <f>-IF(AVERAGE('cons 2023 - 2025'!D52:AM52)=0,"",_xlfn.STDEV.S('cons 2023 - 2025'!D52:AM52)/AVERAGE('cons 2023 - 2025'!D52:AM52))</f>
        <v>6</v>
      </c>
      <c r="T51" s="18" t="str">
        <f t="shared" si="2"/>
        <v>Z</v>
      </c>
      <c r="U51" s="37">
        <f t="shared" si="3"/>
        <v>0.9</v>
      </c>
      <c r="V51" s="18">
        <f t="shared" si="4"/>
        <v>1.28</v>
      </c>
      <c r="W51" s="18">
        <f t="shared" si="5"/>
        <v>0.51054338253917797</v>
      </c>
      <c r="X51" s="18">
        <f t="shared" si="6"/>
        <v>0.43720323268094285</v>
      </c>
      <c r="Y51" s="18">
        <f t="shared" si="7"/>
        <v>0.66963429163008703</v>
      </c>
      <c r="Z51" s="18">
        <f t="shared" si="8"/>
        <v>0.55386989934760955</v>
      </c>
      <c r="AA51" s="18">
        <f>-AVERAGE('cons 2023 - 2025'!D52:AM52)*12</f>
        <v>0.33333333333333331</v>
      </c>
      <c r="AB51" s="27">
        <f t="shared" si="9"/>
        <v>28.130000000000003</v>
      </c>
      <c r="AC51" s="18">
        <f>SQRT((2*AA51*'⚙ Assumptions'!$B$3)/AB51)</f>
        <v>1.8854504950126012</v>
      </c>
      <c r="AD51" s="18">
        <f t="shared" si="10"/>
        <v>0.55386989934760955</v>
      </c>
      <c r="AE51" s="18">
        <f t="shared" si="11"/>
        <v>2.4393203943602106</v>
      </c>
      <c r="AF51" s="18">
        <f t="shared" si="12"/>
        <v>0.17679240808234825</v>
      </c>
    </row>
    <row r="52" spans="1:32" x14ac:dyDescent="0.3">
      <c r="A52" s="19" t="s">
        <v>111</v>
      </c>
      <c r="B52" s="20" t="s">
        <v>112</v>
      </c>
      <c r="C52" s="16" t="s">
        <v>8</v>
      </c>
      <c r="D52" s="16" t="str">
        <f>VLOOKUP(A52,'Lead Time'!$A$2:$C$1180,3,0)</f>
        <v>Local</v>
      </c>
      <c r="E52" s="23" t="str">
        <f>VLOOKUP(A52,Classification!$A$2:$D$1180,4,0)</f>
        <v>C</v>
      </c>
      <c r="F52" s="26" t="str">
        <f>VLOOKUP(A52,Classification!$A$2:$E$1180,5,0)</f>
        <v>M</v>
      </c>
      <c r="G52" s="21">
        <f>VLOOKUP(A52,'Lead Time'!$A$2:$D$1180,4,0)</f>
        <v>34.200000000000003</v>
      </c>
      <c r="H52" s="21">
        <f t="shared" si="0"/>
        <v>1.1400000000000001</v>
      </c>
      <c r="I52" s="32">
        <f>VLOOKUP(A52,Classification!$A$2:$F$1180,6,0)</f>
        <v>140.089</v>
      </c>
      <c r="J52" s="21">
        <f>-SUM('cons 2023 - 2025'!D53:AM53)</f>
        <v>11</v>
      </c>
      <c r="K52" s="18">
        <f>-_xlfn.MINIFS('cons 2023 - 2025'!D53:AM53,'cons 2023 - 2025'!D53:AM53,"&lt;&gt;0")</f>
        <v>4</v>
      </c>
      <c r="L52" s="18">
        <f>-_xlfn.MAXIFS('cons 2023 - 2025'!D53:AM53,'cons 2023 - 2025'!D53:AM53,"&lt;&gt;0")</f>
        <v>2</v>
      </c>
      <c r="M52" s="19">
        <f>COUNTIF('cons 2023 - 2025'!D53:AM53,"&lt;&gt;0")</f>
        <v>4</v>
      </c>
      <c r="N52" s="21">
        <f>-AVERAGE('cons 2023 - 2025'!D53:AM53)</f>
        <v>0.30555555555555558</v>
      </c>
      <c r="O52" s="21">
        <f t="shared" si="1"/>
        <v>2.75</v>
      </c>
      <c r="P52" s="21">
        <f>_xlfn.STDEV.S('cons 2023 - 2025'!D53:AM53)</f>
        <v>0.92023116488488743</v>
      </c>
      <c r="Q52" s="21">
        <f>-AVERAGE('cons 2023 - 2025'!D53:AM53)/'⚙ Assumptions'!$B$5</f>
        <v>1.388888888888889E-2</v>
      </c>
      <c r="R52" s="21">
        <f>_xlfn.STDEV.S('cons 2023 - 2025'!D53:AM53)/SQRT('⚙ Assumptions'!$B$5)</f>
        <v>0.19619394356621586</v>
      </c>
      <c r="S52" s="21">
        <f>-IF(AVERAGE('cons 2023 - 2025'!D53:AM53)=0,"",_xlfn.STDEV.S('cons 2023 - 2025'!D53:AM53)/AVERAGE('cons 2023 - 2025'!D53:AM53))</f>
        <v>3.0116656305323586</v>
      </c>
      <c r="T52" s="21" t="str">
        <f t="shared" si="2"/>
        <v>Z</v>
      </c>
      <c r="U52" s="38">
        <f t="shared" si="3"/>
        <v>0.9</v>
      </c>
      <c r="V52" s="21">
        <f t="shared" si="4"/>
        <v>1.28</v>
      </c>
      <c r="W52" s="21">
        <f t="shared" si="5"/>
        <v>1.4686172310811865</v>
      </c>
      <c r="X52" s="21">
        <f t="shared" si="6"/>
        <v>1.2576486601515355</v>
      </c>
      <c r="Y52" s="21">
        <f t="shared" si="7"/>
        <v>1.9436172310811866</v>
      </c>
      <c r="Z52" s="21">
        <f t="shared" si="8"/>
        <v>1.6059819934848689</v>
      </c>
      <c r="AA52" s="21">
        <f>-AVERAGE('cons 2023 - 2025'!D53:AM53)*12</f>
        <v>3.666666666666667</v>
      </c>
      <c r="AB52" s="32">
        <f t="shared" si="9"/>
        <v>28.017800000000001</v>
      </c>
      <c r="AC52" s="21">
        <f>SQRT((2*AA52*'⚙ Assumptions'!$B$3)/AB52)</f>
        <v>6.2658403795876989</v>
      </c>
      <c r="AD52" s="21">
        <f t="shared" si="10"/>
        <v>1.6059819934848689</v>
      </c>
      <c r="AE52" s="21">
        <f t="shared" si="11"/>
        <v>7.8718223730725683</v>
      </c>
      <c r="AF52" s="21">
        <f t="shared" si="12"/>
        <v>0.5851835419573741</v>
      </c>
    </row>
    <row r="53" spans="1:32" x14ac:dyDescent="0.3">
      <c r="A53" s="16" t="s">
        <v>113</v>
      </c>
      <c r="B53" s="17" t="s">
        <v>114</v>
      </c>
      <c r="C53" s="16" t="s">
        <v>44</v>
      </c>
      <c r="D53" s="16" t="str">
        <f>VLOOKUP(A53,'Lead Time'!$A$2:$C$1180,3,0)</f>
        <v>Local</v>
      </c>
      <c r="E53" s="23" t="str">
        <f>VLOOKUP(A53,Classification!$A$2:$D$1180,4,0)</f>
        <v>C</v>
      </c>
      <c r="F53" s="26" t="str">
        <f>VLOOKUP(A53,Classification!$A$2:$E$1180,5,0)</f>
        <v>M</v>
      </c>
      <c r="G53" s="18">
        <f>VLOOKUP(A53,'Lead Time'!$A$2:$D$1180,4,0)</f>
        <v>14.625</v>
      </c>
      <c r="H53" s="18">
        <f t="shared" si="0"/>
        <v>0.48749999999999999</v>
      </c>
      <c r="I53" s="27">
        <f>VLOOKUP(A53,Classification!$A$2:$F$1180,6,0)</f>
        <v>139.99100000000001</v>
      </c>
      <c r="J53" s="18">
        <f>-SUM('cons 2023 - 2025'!D54:AM54)</f>
        <v>81</v>
      </c>
      <c r="K53" s="18">
        <f>-_xlfn.MINIFS('cons 2023 - 2025'!D54:AM54,'cons 2023 - 2025'!D54:AM54,"&lt;&gt;0")</f>
        <v>30</v>
      </c>
      <c r="L53" s="18">
        <f>-_xlfn.MAXIFS('cons 2023 - 2025'!D54:AM54,'cons 2023 - 2025'!D54:AM54,"&lt;&gt;0")</f>
        <v>1</v>
      </c>
      <c r="M53" s="16">
        <f>COUNTIF('cons 2023 - 2025'!D54:AM54,"&lt;&gt;0")</f>
        <v>7</v>
      </c>
      <c r="N53" s="18">
        <f>-AVERAGE('cons 2023 - 2025'!D54:AM54)</f>
        <v>2.25</v>
      </c>
      <c r="O53" s="18">
        <f t="shared" si="1"/>
        <v>11.571428571428571</v>
      </c>
      <c r="P53" s="18">
        <f>_xlfn.STDEV.S('cons 2023 - 2025'!D54:AM54)</f>
        <v>7.1168813394632338</v>
      </c>
      <c r="Q53" s="18">
        <f>-AVERAGE('cons 2023 - 2025'!D54:AM54)/'⚙ Assumptions'!$B$5</f>
        <v>0.10227272727272728</v>
      </c>
      <c r="R53" s="18">
        <f>_xlfn.STDEV.S('cons 2023 - 2025'!D54:AM54)/SQRT('⚙ Assumptions'!$B$5)</f>
        <v>1.5173241997914377</v>
      </c>
      <c r="S53" s="18">
        <f>-IF(AVERAGE('cons 2023 - 2025'!D54:AM54)=0,"",_xlfn.STDEV.S('cons 2023 - 2025'!D54:AM54)/AVERAGE('cons 2023 - 2025'!D54:AM54))</f>
        <v>3.1630583730947706</v>
      </c>
      <c r="T53" s="18" t="str">
        <f t="shared" si="2"/>
        <v>Z</v>
      </c>
      <c r="U53" s="37">
        <f t="shared" si="3"/>
        <v>0.9</v>
      </c>
      <c r="V53" s="18">
        <f t="shared" si="4"/>
        <v>1.28</v>
      </c>
      <c r="W53" s="18">
        <f t="shared" si="5"/>
        <v>7.427391075055775</v>
      </c>
      <c r="X53" s="18">
        <f t="shared" si="6"/>
        <v>6.3604377207862033</v>
      </c>
      <c r="Y53" s="18">
        <f t="shared" si="7"/>
        <v>8.9231297114194117</v>
      </c>
      <c r="Z53" s="18">
        <f t="shared" si="8"/>
        <v>7.4573127207862031</v>
      </c>
      <c r="AA53" s="18">
        <f>-AVERAGE('cons 2023 - 2025'!D54:AM54)*12</f>
        <v>27</v>
      </c>
      <c r="AB53" s="27">
        <f t="shared" si="9"/>
        <v>27.998200000000004</v>
      </c>
      <c r="AC53" s="18">
        <f>SQRT((2*AA53*'⚙ Assumptions'!$B$3)/AB53)</f>
        <v>17.008948010388064</v>
      </c>
      <c r="AD53" s="18">
        <f t="shared" si="10"/>
        <v>7.4573127207862031</v>
      </c>
      <c r="AE53" s="18">
        <f t="shared" si="11"/>
        <v>24.466260731174266</v>
      </c>
      <c r="AF53" s="18">
        <f t="shared" si="12"/>
        <v>1.587399760614824</v>
      </c>
    </row>
    <row r="54" spans="1:32" x14ac:dyDescent="0.3">
      <c r="A54" s="19" t="s">
        <v>115</v>
      </c>
      <c r="B54" s="20" t="s">
        <v>116</v>
      </c>
      <c r="C54" s="16" t="s">
        <v>8</v>
      </c>
      <c r="D54" s="16" t="str">
        <f>VLOOKUP(A54,'Lead Time'!$A$2:$C$1180,3,0)</f>
        <v>Local</v>
      </c>
      <c r="E54" s="23" t="str">
        <f>VLOOKUP(A54,Classification!$A$2:$D$1180,4,0)</f>
        <v>C</v>
      </c>
      <c r="F54" s="25" t="str">
        <f>VLOOKUP(A54,Classification!$A$2:$E$1180,5,0)</f>
        <v>L</v>
      </c>
      <c r="G54" s="21">
        <f>VLOOKUP(A54,'Lead Time'!$A$2:$D$1180,4,0)</f>
        <v>121.66666666666667</v>
      </c>
      <c r="H54" s="21">
        <f t="shared" si="0"/>
        <v>4.0555555555555554</v>
      </c>
      <c r="I54" s="32">
        <f>VLOOKUP(A54,Classification!$A$2:$F$1180,6,0)</f>
        <v>139.4</v>
      </c>
      <c r="J54" s="21">
        <f>-SUM('cons 2023 - 2025'!D55:AM55)</f>
        <v>1</v>
      </c>
      <c r="K54" s="18">
        <f>-_xlfn.MINIFS('cons 2023 - 2025'!D55:AM55,'cons 2023 - 2025'!D55:AM55,"&lt;&gt;0")</f>
        <v>1</v>
      </c>
      <c r="L54" s="18">
        <f>-_xlfn.MAXIFS('cons 2023 - 2025'!D55:AM55,'cons 2023 - 2025'!D55:AM55,"&lt;&gt;0")</f>
        <v>1</v>
      </c>
      <c r="M54" s="19">
        <f>COUNTIF('cons 2023 - 2025'!D55:AM55,"&lt;&gt;0")</f>
        <v>1</v>
      </c>
      <c r="N54" s="21">
        <f>-AVERAGE('cons 2023 - 2025'!D55:AM55)</f>
        <v>2.7777777777777776E-2</v>
      </c>
      <c r="O54" s="21">
        <f t="shared" si="1"/>
        <v>1</v>
      </c>
      <c r="P54" s="21">
        <f>_xlfn.STDEV.S('cons 2023 - 2025'!D55:AM55)</f>
        <v>0.16666666666666666</v>
      </c>
      <c r="Q54" s="21">
        <f>-AVERAGE('cons 2023 - 2025'!D55:AM55)/'⚙ Assumptions'!$B$5</f>
        <v>1.2626262626262625E-3</v>
      </c>
      <c r="R54" s="21">
        <f>_xlfn.STDEV.S('cons 2023 - 2025'!D55:AM55)/SQRT('⚙ Assumptions'!$B$5)</f>
        <v>3.5533452725935069E-2</v>
      </c>
      <c r="S54" s="21">
        <f>-IF(AVERAGE('cons 2023 - 2025'!D55:AM55)=0,"",_xlfn.STDEV.S('cons 2023 - 2025'!D55:AM55)/AVERAGE('cons 2023 - 2025'!D55:AM55))</f>
        <v>6</v>
      </c>
      <c r="T54" s="21" t="str">
        <f t="shared" si="2"/>
        <v>Z</v>
      </c>
      <c r="U54" s="38">
        <f t="shared" si="3"/>
        <v>0.9</v>
      </c>
      <c r="V54" s="21">
        <f t="shared" si="4"/>
        <v>1.28</v>
      </c>
      <c r="W54" s="21">
        <f t="shared" si="5"/>
        <v>0.50168738841058746</v>
      </c>
      <c r="X54" s="21">
        <f t="shared" si="6"/>
        <v>0.4296194123944736</v>
      </c>
      <c r="Y54" s="21">
        <f t="shared" si="7"/>
        <v>0.65530691703011601</v>
      </c>
      <c r="Z54" s="21">
        <f t="shared" si="8"/>
        <v>0.54227373338212792</v>
      </c>
      <c r="AA54" s="21">
        <f>-AVERAGE('cons 2023 - 2025'!D55:AM55)*12</f>
        <v>0.33333333333333331</v>
      </c>
      <c r="AB54" s="32">
        <f t="shared" si="9"/>
        <v>27.880000000000003</v>
      </c>
      <c r="AC54" s="21">
        <f>SQRT((2*AA54*'⚙ Assumptions'!$B$3)/AB54)</f>
        <v>1.8938850476964253</v>
      </c>
      <c r="AD54" s="21">
        <f t="shared" si="10"/>
        <v>0.54227373338212792</v>
      </c>
      <c r="AE54" s="21">
        <f t="shared" si="11"/>
        <v>2.4361587810785532</v>
      </c>
      <c r="AF54" s="21">
        <f t="shared" si="12"/>
        <v>0.17600505043258782</v>
      </c>
    </row>
    <row r="55" spans="1:32" x14ac:dyDescent="0.3">
      <c r="A55" s="16" t="s">
        <v>117</v>
      </c>
      <c r="B55" s="17" t="s">
        <v>118</v>
      </c>
      <c r="C55" s="16" t="s">
        <v>119</v>
      </c>
      <c r="D55" s="16" t="str">
        <f>VLOOKUP(A55,'Lead Time'!$A$2:$C$1180,3,0)</f>
        <v>Local</v>
      </c>
      <c r="E55" s="23" t="str">
        <f>VLOOKUP(A55,Classification!$A$2:$D$1180,4,0)</f>
        <v>C</v>
      </c>
      <c r="F55" s="25" t="str">
        <f>VLOOKUP(A55,Classification!$A$2:$E$1180,5,0)</f>
        <v>L</v>
      </c>
      <c r="G55" s="18">
        <f>VLOOKUP(A55,'Lead Time'!$A$2:$D$1180,4,0)</f>
        <v>32</v>
      </c>
      <c r="H55" s="18">
        <f t="shared" si="0"/>
        <v>1.0666666666666667</v>
      </c>
      <c r="I55" s="27">
        <f>VLOOKUP(A55,Classification!$A$2:$F$1180,6,0)</f>
        <v>139.15</v>
      </c>
      <c r="J55" s="18">
        <f>-SUM('cons 2023 - 2025'!D56:AM56)</f>
        <v>25</v>
      </c>
      <c r="K55" s="18">
        <f>-_xlfn.MINIFS('cons 2023 - 2025'!D56:AM56,'cons 2023 - 2025'!D56:AM56,"&lt;&gt;0")</f>
        <v>25</v>
      </c>
      <c r="L55" s="18">
        <f>-_xlfn.MAXIFS('cons 2023 - 2025'!D56:AM56,'cons 2023 - 2025'!D56:AM56,"&lt;&gt;0")</f>
        <v>25</v>
      </c>
      <c r="M55" s="16">
        <f>COUNTIF('cons 2023 - 2025'!D56:AM56,"&lt;&gt;0")</f>
        <v>1</v>
      </c>
      <c r="N55" s="18">
        <f>-AVERAGE('cons 2023 - 2025'!D56:AM56)</f>
        <v>0.69444444444444442</v>
      </c>
      <c r="O55" s="18">
        <f t="shared" si="1"/>
        <v>25</v>
      </c>
      <c r="P55" s="18">
        <f>_xlfn.STDEV.S('cons 2023 - 2025'!D56:AM56)</f>
        <v>4.166666666666667</v>
      </c>
      <c r="Q55" s="18">
        <f>-AVERAGE('cons 2023 - 2025'!D56:AM56)/'⚙ Assumptions'!$B$5</f>
        <v>3.1565656565656568E-2</v>
      </c>
      <c r="R55" s="18">
        <f>_xlfn.STDEV.S('cons 2023 - 2025'!D56:AM56)/SQRT('⚙ Assumptions'!$B$5)</f>
        <v>0.88833631814837688</v>
      </c>
      <c r="S55" s="18">
        <f>-IF(AVERAGE('cons 2023 - 2025'!D56:AM56)=0,"",_xlfn.STDEV.S('cons 2023 - 2025'!D56:AM56)/AVERAGE('cons 2023 - 2025'!D56:AM56))</f>
        <v>6.0000000000000009</v>
      </c>
      <c r="T55" s="18" t="str">
        <f t="shared" si="2"/>
        <v>Z</v>
      </c>
      <c r="U55" s="37">
        <f t="shared" si="3"/>
        <v>0.9</v>
      </c>
      <c r="V55" s="18">
        <f t="shared" si="4"/>
        <v>1.28</v>
      </c>
      <c r="W55" s="18">
        <f t="shared" si="5"/>
        <v>6.4322420176589583</v>
      </c>
      <c r="X55" s="18">
        <f t="shared" si="6"/>
        <v>5.5082429812727707</v>
      </c>
      <c r="Y55" s="18">
        <f t="shared" si="7"/>
        <v>7.4423430277599687</v>
      </c>
      <c r="Z55" s="18">
        <f t="shared" si="8"/>
        <v>6.2489837220135112</v>
      </c>
      <c r="AA55" s="18">
        <f>-AVERAGE('cons 2023 - 2025'!D56:AM56)*12</f>
        <v>8.3333333333333321</v>
      </c>
      <c r="AB55" s="27">
        <f t="shared" si="9"/>
        <v>27.830000000000002</v>
      </c>
      <c r="AC55" s="18">
        <f>SQRT((2*AA55*'⚙ Assumptions'!$B$3)/AB55)</f>
        <v>9.4779279116852155</v>
      </c>
      <c r="AD55" s="18">
        <f t="shared" si="10"/>
        <v>6.2489837220135112</v>
      </c>
      <c r="AE55" s="18">
        <f t="shared" si="11"/>
        <v>15.726911633698727</v>
      </c>
      <c r="AF55" s="18">
        <f t="shared" si="12"/>
        <v>0.87923577927399854</v>
      </c>
    </row>
    <row r="56" spans="1:32" x14ac:dyDescent="0.3">
      <c r="A56" s="19" t="s">
        <v>120</v>
      </c>
      <c r="B56" s="20" t="s">
        <v>121</v>
      </c>
      <c r="C56" s="16" t="s">
        <v>8</v>
      </c>
      <c r="D56" s="16" t="str">
        <f>VLOOKUP(A56,'Lead Time'!$A$2:$C$1180,3,0)</f>
        <v>Local</v>
      </c>
      <c r="E56" s="23" t="str">
        <f>VLOOKUP(A56,Classification!$A$2:$D$1180,4,0)</f>
        <v>C</v>
      </c>
      <c r="F56" s="26" t="str">
        <f>VLOOKUP(A56,Classification!$A$2:$E$1180,5,0)</f>
        <v>M</v>
      </c>
      <c r="G56" s="21">
        <f>VLOOKUP(A56,'Lead Time'!$A$2:$D$1180,4,0)</f>
        <v>9.9285714285714288</v>
      </c>
      <c r="H56" s="21">
        <f t="shared" si="0"/>
        <v>0.33095238095238094</v>
      </c>
      <c r="I56" s="32">
        <f>VLOOKUP(A56,Classification!$A$2:$F$1180,6,0)</f>
        <v>138.73599999999999</v>
      </c>
      <c r="J56" s="21">
        <f>-SUM('cons 2023 - 2025'!D57:AM57)</f>
        <v>21</v>
      </c>
      <c r="K56" s="18">
        <f>-_xlfn.MINIFS('cons 2023 - 2025'!D57:AM57,'cons 2023 - 2025'!D57:AM57,"&lt;&gt;0")</f>
        <v>3</v>
      </c>
      <c r="L56" s="18">
        <f>-_xlfn.MAXIFS('cons 2023 - 2025'!D57:AM57,'cons 2023 - 2025'!D57:AM57,"&lt;&gt;0")</f>
        <v>1</v>
      </c>
      <c r="M56" s="19">
        <f>COUNTIF('cons 2023 - 2025'!D57:AM57,"&lt;&gt;0")</f>
        <v>8</v>
      </c>
      <c r="N56" s="21">
        <f>-AVERAGE('cons 2023 - 2025'!D57:AM57)</f>
        <v>0.58333333333333337</v>
      </c>
      <c r="O56" s="21">
        <f t="shared" si="1"/>
        <v>2.625</v>
      </c>
      <c r="P56" s="21">
        <f>_xlfn.STDEV.S('cons 2023 - 2025'!D57:AM57)</f>
        <v>1.155731061153193</v>
      </c>
      <c r="Q56" s="21">
        <f>-AVERAGE('cons 2023 - 2025'!D57:AM57)/'⚙ Assumptions'!$B$5</f>
        <v>2.6515151515151516E-2</v>
      </c>
      <c r="R56" s="21">
        <f>_xlfn.STDEV.S('cons 2023 - 2025'!D57:AM57)/SQRT('⚙ Assumptions'!$B$5)</f>
        <v>0.24640269015229055</v>
      </c>
      <c r="S56" s="21">
        <f>-IF(AVERAGE('cons 2023 - 2025'!D57:AM57)=0,"",_xlfn.STDEV.S('cons 2023 - 2025'!D57:AM57)/AVERAGE('cons 2023 - 2025'!D57:AM57))</f>
        <v>1.9812532476911879</v>
      </c>
      <c r="T56" s="21" t="str">
        <f t="shared" si="2"/>
        <v>Z</v>
      </c>
      <c r="U56" s="38">
        <f t="shared" si="3"/>
        <v>0.9</v>
      </c>
      <c r="V56" s="21">
        <f t="shared" si="4"/>
        <v>1.28</v>
      </c>
      <c r="W56" s="21">
        <f t="shared" si="5"/>
        <v>0.99379955273707388</v>
      </c>
      <c r="X56" s="21">
        <f t="shared" si="6"/>
        <v>0.85103909276540635</v>
      </c>
      <c r="Y56" s="21">
        <f t="shared" si="7"/>
        <v>1.2570571284946497</v>
      </c>
      <c r="Z56" s="21">
        <f t="shared" si="8"/>
        <v>1.0440946483209619</v>
      </c>
      <c r="AA56" s="21">
        <f>-AVERAGE('cons 2023 - 2025'!D57:AM57)*12</f>
        <v>7</v>
      </c>
      <c r="AB56" s="32">
        <f t="shared" si="9"/>
        <v>27.747199999999999</v>
      </c>
      <c r="AC56" s="21">
        <f>SQRT((2*AA56*'⚙ Assumptions'!$B$3)/AB56)</f>
        <v>8.6996156346162099</v>
      </c>
      <c r="AD56" s="21">
        <f t="shared" si="10"/>
        <v>1.0440946483209619</v>
      </c>
      <c r="AE56" s="21">
        <f t="shared" si="11"/>
        <v>9.7437102829371725</v>
      </c>
      <c r="AF56" s="21">
        <f t="shared" si="12"/>
        <v>0.80463324978940987</v>
      </c>
    </row>
    <row r="57" spans="1:32" x14ac:dyDescent="0.3">
      <c r="A57" s="16" t="s">
        <v>122</v>
      </c>
      <c r="B57" s="17" t="s">
        <v>123</v>
      </c>
      <c r="C57" s="16" t="s">
        <v>8</v>
      </c>
      <c r="D57" s="16" t="str">
        <f>VLOOKUP(A57,'Lead Time'!$A$2:$C$1180,3,0)</f>
        <v>Import</v>
      </c>
      <c r="E57" s="23" t="str">
        <f>VLOOKUP(A57,Classification!$A$2:$D$1180,4,0)</f>
        <v>C</v>
      </c>
      <c r="F57" s="25" t="str">
        <f>VLOOKUP(A57,Classification!$A$2:$E$1180,5,0)</f>
        <v>L</v>
      </c>
      <c r="G57" s="18">
        <f>VLOOKUP(A57,'Lead Time'!$A$2:$D$1180,4,0)</f>
        <v>160</v>
      </c>
      <c r="H57" s="18">
        <f t="shared" si="0"/>
        <v>5.333333333333333</v>
      </c>
      <c r="I57" s="27">
        <f>VLOOKUP(A57,Classification!$A$2:$F$1180,6,0)</f>
        <v>138.684</v>
      </c>
      <c r="J57" s="18">
        <f>-SUM('cons 2023 - 2025'!D58:AM58)</f>
        <v>2</v>
      </c>
      <c r="K57" s="18">
        <f>-_xlfn.MINIFS('cons 2023 - 2025'!D58:AM58,'cons 2023 - 2025'!D58:AM58,"&lt;&gt;0")</f>
        <v>2</v>
      </c>
      <c r="L57" s="18">
        <f>-_xlfn.MAXIFS('cons 2023 - 2025'!D58:AM58,'cons 2023 - 2025'!D58:AM58,"&lt;&gt;0")</f>
        <v>2</v>
      </c>
      <c r="M57" s="16">
        <f>COUNTIF('cons 2023 - 2025'!D58:AM58,"&lt;&gt;0")</f>
        <v>1</v>
      </c>
      <c r="N57" s="18">
        <f>-AVERAGE('cons 2023 - 2025'!D58:AM58)</f>
        <v>5.5555555555555552E-2</v>
      </c>
      <c r="O57" s="18">
        <f t="shared" si="1"/>
        <v>2</v>
      </c>
      <c r="P57" s="18">
        <f>_xlfn.STDEV.S('cons 2023 - 2025'!D58:AM58)</f>
        <v>0.33333333333333331</v>
      </c>
      <c r="Q57" s="18">
        <f>-AVERAGE('cons 2023 - 2025'!D58:AM58)/'⚙ Assumptions'!$B$5</f>
        <v>2.525252525252525E-3</v>
      </c>
      <c r="R57" s="18">
        <f>_xlfn.STDEV.S('cons 2023 - 2025'!D58:AM58)/SQRT('⚙ Assumptions'!$B$5)</f>
        <v>7.1066905451870138E-2</v>
      </c>
      <c r="S57" s="18">
        <f>-IF(AVERAGE('cons 2023 - 2025'!D58:AM58)=0,"",_xlfn.STDEV.S('cons 2023 - 2025'!D58:AM58)/AVERAGE('cons 2023 - 2025'!D58:AM58))</f>
        <v>6</v>
      </c>
      <c r="T57" s="18" t="str">
        <f t="shared" si="2"/>
        <v>Z</v>
      </c>
      <c r="U57" s="37">
        <f t="shared" si="3"/>
        <v>0.9</v>
      </c>
      <c r="V57" s="18">
        <f t="shared" si="4"/>
        <v>1.28</v>
      </c>
      <c r="W57" s="18">
        <f t="shared" si="5"/>
        <v>1.1506344319372666</v>
      </c>
      <c r="X57" s="18">
        <f t="shared" si="6"/>
        <v>0.98534445941696114</v>
      </c>
      <c r="Y57" s="18">
        <f t="shared" si="7"/>
        <v>1.5546748359776705</v>
      </c>
      <c r="Z57" s="18">
        <f t="shared" si="8"/>
        <v>1.2816407557132574</v>
      </c>
      <c r="AA57" s="18">
        <f>-AVERAGE('cons 2023 - 2025'!D58:AM58)*12</f>
        <v>0.66666666666666663</v>
      </c>
      <c r="AB57" s="27">
        <f t="shared" si="9"/>
        <v>27.736800000000002</v>
      </c>
      <c r="AC57" s="18">
        <f>SQRT((2*AA57*'⚙ Assumptions'!$B$3)/AB57)</f>
        <v>2.6852629539575772</v>
      </c>
      <c r="AD57" s="18">
        <f t="shared" si="10"/>
        <v>1.2816407557132574</v>
      </c>
      <c r="AE57" s="18">
        <f t="shared" si="11"/>
        <v>3.9669037096708344</v>
      </c>
      <c r="AF57" s="18">
        <f t="shared" si="12"/>
        <v>0.24826867167110178</v>
      </c>
    </row>
    <row r="58" spans="1:32" x14ac:dyDescent="0.3">
      <c r="A58" s="19" t="s">
        <v>124</v>
      </c>
      <c r="B58" s="20" t="s">
        <v>125</v>
      </c>
      <c r="C58" s="16" t="s">
        <v>8</v>
      </c>
      <c r="D58" s="16" t="str">
        <f>VLOOKUP(A58,'Lead Time'!$A$2:$C$1180,3,0)</f>
        <v>Local</v>
      </c>
      <c r="E58" s="23" t="str">
        <f>VLOOKUP(A58,Classification!$A$2:$D$1180,4,0)</f>
        <v>C</v>
      </c>
      <c r="F58" s="25" t="str">
        <f>VLOOKUP(A58,Classification!$A$2:$E$1180,5,0)</f>
        <v>L</v>
      </c>
      <c r="G58" s="21">
        <f>VLOOKUP(A58,'Lead Time'!$A$2:$D$1180,4,0)</f>
        <v>18.666666666666668</v>
      </c>
      <c r="H58" s="21">
        <f t="shared" si="0"/>
        <v>0.62222222222222223</v>
      </c>
      <c r="I58" s="32">
        <f>VLOOKUP(A58,Classification!$A$2:$F$1180,6,0)</f>
        <v>138.56399999999999</v>
      </c>
      <c r="J58" s="21">
        <f>-SUM('cons 2023 - 2025'!D59:AM59)</f>
        <v>2</v>
      </c>
      <c r="K58" s="18">
        <f>-_xlfn.MINIFS('cons 2023 - 2025'!D59:AM59,'cons 2023 - 2025'!D59:AM59,"&lt;&gt;0")</f>
        <v>2</v>
      </c>
      <c r="L58" s="18">
        <f>-_xlfn.MAXIFS('cons 2023 - 2025'!D59:AM59,'cons 2023 - 2025'!D59:AM59,"&lt;&gt;0")</f>
        <v>2</v>
      </c>
      <c r="M58" s="19">
        <f>COUNTIF('cons 2023 - 2025'!D59:AM59,"&lt;&gt;0")</f>
        <v>1</v>
      </c>
      <c r="N58" s="21">
        <f>-AVERAGE('cons 2023 - 2025'!D59:AM59)</f>
        <v>5.5555555555555552E-2</v>
      </c>
      <c r="O58" s="21">
        <f t="shared" si="1"/>
        <v>2</v>
      </c>
      <c r="P58" s="21">
        <f>_xlfn.STDEV.S('cons 2023 - 2025'!D59:AM59)</f>
        <v>0.33333333333333331</v>
      </c>
      <c r="Q58" s="21">
        <f>-AVERAGE('cons 2023 - 2025'!D59:AM59)/'⚙ Assumptions'!$B$5</f>
        <v>2.525252525252525E-3</v>
      </c>
      <c r="R58" s="21">
        <f>_xlfn.STDEV.S('cons 2023 - 2025'!D59:AM59)/SQRT('⚙ Assumptions'!$B$5)</f>
        <v>7.1066905451870138E-2</v>
      </c>
      <c r="S58" s="21">
        <f>-IF(AVERAGE('cons 2023 - 2025'!D59:AM59)=0,"",_xlfn.STDEV.S('cons 2023 - 2025'!D59:AM59)/AVERAGE('cons 2023 - 2025'!D59:AM59))</f>
        <v>6</v>
      </c>
      <c r="T58" s="21" t="str">
        <f t="shared" si="2"/>
        <v>Z</v>
      </c>
      <c r="U58" s="38">
        <f t="shared" si="3"/>
        <v>0.9</v>
      </c>
      <c r="V58" s="21">
        <f t="shared" si="4"/>
        <v>1.28</v>
      </c>
      <c r="W58" s="21">
        <f t="shared" si="5"/>
        <v>0.39301647912263538</v>
      </c>
      <c r="X58" s="21">
        <f t="shared" si="6"/>
        <v>0.33655920543855594</v>
      </c>
      <c r="Y58" s="21">
        <f t="shared" si="7"/>
        <v>0.44015452626068252</v>
      </c>
      <c r="Z58" s="21">
        <f t="shared" si="8"/>
        <v>0.37112710667312382</v>
      </c>
      <c r="AA58" s="21">
        <f>-AVERAGE('cons 2023 - 2025'!D59:AM59)*12</f>
        <v>0.66666666666666663</v>
      </c>
      <c r="AB58" s="32">
        <f t="shared" si="9"/>
        <v>27.712800000000001</v>
      </c>
      <c r="AC58" s="21">
        <f>SQRT((2*AA58*'⚙ Assumptions'!$B$3)/AB58)</f>
        <v>2.686425455832008</v>
      </c>
      <c r="AD58" s="21">
        <f t="shared" si="10"/>
        <v>0.37112710667312382</v>
      </c>
      <c r="AE58" s="21">
        <f t="shared" si="11"/>
        <v>3.0575525625051316</v>
      </c>
      <c r="AF58" s="21">
        <f t="shared" si="12"/>
        <v>0.24816123790793759</v>
      </c>
    </row>
    <row r="59" spans="1:32" x14ac:dyDescent="0.3">
      <c r="A59" s="16" t="s">
        <v>126</v>
      </c>
      <c r="B59" s="17" t="s">
        <v>127</v>
      </c>
      <c r="C59" s="16" t="s">
        <v>8</v>
      </c>
      <c r="D59" s="16"/>
      <c r="E59" s="23" t="str">
        <f>VLOOKUP(A59,Classification!$A$2:$D$1180,4,0)</f>
        <v>C</v>
      </c>
      <c r="F59" s="25" t="str">
        <f>VLOOKUP(A59,Classification!$A$2:$E$1180,5,0)</f>
        <v>L</v>
      </c>
      <c r="G59" s="18">
        <f>VLOOKUP(A59,'Lead Time'!$A$2:$D$1180,4,0)</f>
        <v>44</v>
      </c>
      <c r="H59" s="18">
        <f t="shared" si="0"/>
        <v>1.4666666666666666</v>
      </c>
      <c r="I59" s="27">
        <f>VLOOKUP(A59,Classification!$A$2:$F$1180,6,0)</f>
        <v>138.232</v>
      </c>
      <c r="J59" s="18">
        <f>-SUM('cons 2023 - 2025'!D60:AM60)</f>
        <v>1</v>
      </c>
      <c r="K59" s="18">
        <f>-_xlfn.MINIFS('cons 2023 - 2025'!D60:AM60,'cons 2023 - 2025'!D60:AM60,"&lt;&gt;0")</f>
        <v>1</v>
      </c>
      <c r="L59" s="18">
        <f>-_xlfn.MAXIFS('cons 2023 - 2025'!D60:AM60,'cons 2023 - 2025'!D60:AM60,"&lt;&gt;0")</f>
        <v>1</v>
      </c>
      <c r="M59" s="16">
        <f>COUNTIF('cons 2023 - 2025'!D60:AM60,"&lt;&gt;0")</f>
        <v>1</v>
      </c>
      <c r="N59" s="18">
        <f>-AVERAGE('cons 2023 - 2025'!D60:AM60)</f>
        <v>2.7777777777777776E-2</v>
      </c>
      <c r="O59" s="18">
        <f t="shared" si="1"/>
        <v>1</v>
      </c>
      <c r="P59" s="18">
        <f>_xlfn.STDEV.S('cons 2023 - 2025'!D60:AM60)</f>
        <v>0.16666666666666666</v>
      </c>
      <c r="Q59" s="18">
        <f>-AVERAGE('cons 2023 - 2025'!D60:AM60)/'⚙ Assumptions'!$B$5</f>
        <v>1.2626262626262625E-3</v>
      </c>
      <c r="R59" s="18">
        <f>_xlfn.STDEV.S('cons 2023 - 2025'!D60:AM60)/SQRT('⚙ Assumptions'!$B$5)</f>
        <v>3.5533452725935069E-2</v>
      </c>
      <c r="S59" s="18">
        <f>-IF(AVERAGE('cons 2023 - 2025'!D60:AM60)=0,"",_xlfn.STDEV.S('cons 2023 - 2025'!D60:AM60)/AVERAGE('cons 2023 - 2025'!D60:AM60))</f>
        <v>6</v>
      </c>
      <c r="T59" s="18" t="str">
        <f t="shared" si="2"/>
        <v>Z</v>
      </c>
      <c r="U59" s="37">
        <f t="shared" si="3"/>
        <v>0.9</v>
      </c>
      <c r="V59" s="18">
        <f t="shared" si="4"/>
        <v>1.28</v>
      </c>
      <c r="W59" s="18">
        <f t="shared" si="5"/>
        <v>0.30169889330626026</v>
      </c>
      <c r="X59" s="18">
        <f t="shared" si="6"/>
        <v>0.25835949688298593</v>
      </c>
      <c r="Y59" s="18">
        <f t="shared" si="7"/>
        <v>0.35725444886181579</v>
      </c>
      <c r="Z59" s="18">
        <f t="shared" si="8"/>
        <v>0.29910023762372667</v>
      </c>
      <c r="AA59" s="18">
        <f>-AVERAGE('cons 2023 - 2025'!D60:AM60)*12</f>
        <v>0.33333333333333331</v>
      </c>
      <c r="AB59" s="27">
        <f t="shared" si="9"/>
        <v>27.6464</v>
      </c>
      <c r="AC59" s="18">
        <f>SQRT((2*AA59*'⚙ Assumptions'!$B$3)/AB59)</f>
        <v>1.9018694675232559</v>
      </c>
      <c r="AD59" s="18">
        <f t="shared" si="10"/>
        <v>0.29910023762372667</v>
      </c>
      <c r="AE59" s="18">
        <f t="shared" si="11"/>
        <v>2.2009697051469828</v>
      </c>
      <c r="AF59" s="18">
        <f t="shared" si="12"/>
        <v>0.17526614682311648</v>
      </c>
    </row>
    <row r="60" spans="1:32" x14ac:dyDescent="0.3">
      <c r="A60" s="19" t="s">
        <v>128</v>
      </c>
      <c r="B60" s="20" t="s">
        <v>129</v>
      </c>
      <c r="C60" s="16" t="s">
        <v>130</v>
      </c>
      <c r="D60" s="16" t="str">
        <f>VLOOKUP(A60,'Lead Time'!$A$2:$C$1180,3,0)</f>
        <v>Local</v>
      </c>
      <c r="E60" s="23" t="str">
        <f>VLOOKUP(A60,Classification!$A$2:$D$1180,4,0)</f>
        <v>C</v>
      </c>
      <c r="F60" s="25" t="str">
        <f>VLOOKUP(A60,Classification!$A$2:$E$1180,5,0)</f>
        <v>L</v>
      </c>
      <c r="G60" s="21">
        <f>VLOOKUP(A60,'Lead Time'!$A$2:$D$1180,4,0)</f>
        <v>25</v>
      </c>
      <c r="H60" s="21">
        <f t="shared" si="0"/>
        <v>0.83333333333333337</v>
      </c>
      <c r="I60" s="32">
        <f>VLOOKUP(A60,Classification!$A$2:$F$1180,6,0)</f>
        <v>137.917</v>
      </c>
      <c r="J60" s="21">
        <f>-SUM('cons 2023 - 2025'!D61:AM61)</f>
        <v>2</v>
      </c>
      <c r="K60" s="18">
        <f>-_xlfn.MINIFS('cons 2023 - 2025'!D61:AM61,'cons 2023 - 2025'!D61:AM61,"&lt;&gt;0")</f>
        <v>1</v>
      </c>
      <c r="L60" s="18">
        <f>-_xlfn.MAXIFS('cons 2023 - 2025'!D61:AM61,'cons 2023 - 2025'!D61:AM61,"&lt;&gt;0")</f>
        <v>1</v>
      </c>
      <c r="M60" s="19">
        <f>COUNTIF('cons 2023 - 2025'!D61:AM61,"&lt;&gt;0")</f>
        <v>2</v>
      </c>
      <c r="N60" s="21">
        <f>-AVERAGE('cons 2023 - 2025'!D61:AM61)</f>
        <v>5.5555555555555552E-2</v>
      </c>
      <c r="O60" s="21">
        <f t="shared" si="1"/>
        <v>1</v>
      </c>
      <c r="P60" s="21">
        <f>_xlfn.STDEV.S('cons 2023 - 2025'!D61:AM61)</f>
        <v>0.2323106841457232</v>
      </c>
      <c r="Q60" s="21">
        <f>-AVERAGE('cons 2023 - 2025'!D61:AM61)/'⚙ Assumptions'!$B$5</f>
        <v>2.525252525252525E-3</v>
      </c>
      <c r="R60" s="21">
        <f>_xlfn.STDEV.S('cons 2023 - 2025'!D61:AM61)/SQRT('⚙ Assumptions'!$B$5)</f>
        <v>4.9528804276930134E-2</v>
      </c>
      <c r="S60" s="21">
        <f>-IF(AVERAGE('cons 2023 - 2025'!D61:AM61)=0,"",_xlfn.STDEV.S('cons 2023 - 2025'!D61:AM61)/AVERAGE('cons 2023 - 2025'!D61:AM61))</f>
        <v>4.1815923146230176</v>
      </c>
      <c r="T60" s="21" t="str">
        <f t="shared" si="2"/>
        <v>Z</v>
      </c>
      <c r="U60" s="38">
        <f t="shared" si="3"/>
        <v>0.9</v>
      </c>
      <c r="V60" s="21">
        <f t="shared" si="4"/>
        <v>1.28</v>
      </c>
      <c r="W60" s="21">
        <f t="shared" si="5"/>
        <v>0.31698434737235281</v>
      </c>
      <c r="X60" s="21">
        <f t="shared" si="6"/>
        <v>0.2714491777196168</v>
      </c>
      <c r="Y60" s="21">
        <f t="shared" si="7"/>
        <v>0.38011566050366596</v>
      </c>
      <c r="Z60" s="21">
        <f t="shared" si="8"/>
        <v>0.31774547401591308</v>
      </c>
      <c r="AA60" s="21">
        <f>-AVERAGE('cons 2023 - 2025'!D61:AM61)*12</f>
        <v>0.66666666666666663</v>
      </c>
      <c r="AB60" s="32">
        <f t="shared" si="9"/>
        <v>27.583400000000001</v>
      </c>
      <c r="AC60" s="21">
        <f>SQRT((2*AA60*'⚙ Assumptions'!$B$3)/AB60)</f>
        <v>2.6927193991515974</v>
      </c>
      <c r="AD60" s="21">
        <f t="shared" si="10"/>
        <v>0.31774547401591308</v>
      </c>
      <c r="AE60" s="21">
        <f t="shared" si="11"/>
        <v>3.0104648731675105</v>
      </c>
      <c r="AF60" s="21">
        <f t="shared" si="12"/>
        <v>0.2475811875818606</v>
      </c>
    </row>
    <row r="61" spans="1:32" x14ac:dyDescent="0.3">
      <c r="A61" s="16" t="s">
        <v>131</v>
      </c>
      <c r="B61" s="17" t="s">
        <v>132</v>
      </c>
      <c r="C61" s="16" t="s">
        <v>20</v>
      </c>
      <c r="D61" s="16"/>
      <c r="E61" s="23" t="str">
        <f>VLOOKUP(A61,Classification!$A$2:$D$1180,4,0)</f>
        <v>C</v>
      </c>
      <c r="F61" s="25" t="str">
        <f>VLOOKUP(A61,Classification!$A$2:$E$1180,5,0)</f>
        <v>L</v>
      </c>
      <c r="G61" s="18">
        <f>VLOOKUP(A61,'Lead Time'!$A$2:$D$1180,4,0)</f>
        <v>44</v>
      </c>
      <c r="H61" s="18">
        <f t="shared" si="0"/>
        <v>1.4666666666666666</v>
      </c>
      <c r="I61" s="27">
        <f>VLOOKUP(A61,Classification!$A$2:$F$1180,6,0)</f>
        <v>137.68299999999999</v>
      </c>
      <c r="J61" s="18">
        <f>-SUM('cons 2023 - 2025'!D62:AM62)</f>
        <v>9098</v>
      </c>
      <c r="K61" s="18">
        <f>-_xlfn.MINIFS('cons 2023 - 2025'!D62:AM62,'cons 2023 - 2025'!D62:AM62,"&lt;&gt;0")</f>
        <v>8848</v>
      </c>
      <c r="L61" s="18">
        <f>-_xlfn.MAXIFS('cons 2023 - 2025'!D62:AM62,'cons 2023 - 2025'!D62:AM62,"&lt;&gt;0")</f>
        <v>250</v>
      </c>
      <c r="M61" s="16">
        <f>COUNTIF('cons 2023 - 2025'!D62:AM62,"&lt;&gt;0")</f>
        <v>2</v>
      </c>
      <c r="N61" s="18">
        <f>-AVERAGE('cons 2023 - 2025'!D62:AM62)</f>
        <v>252.72222222222223</v>
      </c>
      <c r="O61" s="18">
        <f t="shared" si="1"/>
        <v>4549</v>
      </c>
      <c r="P61" s="18">
        <f>_xlfn.STDEV.S('cons 2023 - 2025'!D62:AM62)</f>
        <v>1474.0647128867097</v>
      </c>
      <c r="Q61" s="18">
        <f>-AVERAGE('cons 2023 - 2025'!D62:AM62)/'⚙ Assumptions'!$B$5</f>
        <v>11.487373737373737</v>
      </c>
      <c r="R61" s="18">
        <f>_xlfn.STDEV.S('cons 2023 - 2025'!D62:AM62)/SQRT('⚙ Assumptions'!$B$5)</f>
        <v>314.2716527419737</v>
      </c>
      <c r="S61" s="18">
        <f>-IF(AVERAGE('cons 2023 - 2025'!D62:AM62)=0,"",_xlfn.STDEV.S('cons 2023 - 2025'!D62:AM62)/AVERAGE('cons 2023 - 2025'!D62:AM62))</f>
        <v>5.8327467205893102</v>
      </c>
      <c r="T61" s="18" t="str">
        <f t="shared" si="2"/>
        <v>Z</v>
      </c>
      <c r="U61" s="37">
        <f t="shared" si="3"/>
        <v>0.9</v>
      </c>
      <c r="V61" s="18">
        <f t="shared" si="4"/>
        <v>1.28</v>
      </c>
      <c r="W61" s="18">
        <f t="shared" si="5"/>
        <v>2668.3421552383834</v>
      </c>
      <c r="X61" s="18">
        <f t="shared" si="6"/>
        <v>2285.0317055662408</v>
      </c>
      <c r="Y61" s="18">
        <f t="shared" si="7"/>
        <v>3173.7865996828277</v>
      </c>
      <c r="Z61" s="18">
        <f t="shared" si="8"/>
        <v>2655.6909648255</v>
      </c>
      <c r="AA61" s="18">
        <f>-AVERAGE('cons 2023 - 2025'!D62:AM62)*12</f>
        <v>3032.666666666667</v>
      </c>
      <c r="AB61" s="27">
        <f t="shared" si="9"/>
        <v>27.5366</v>
      </c>
      <c r="AC61" s="18">
        <f>SQRT((2*AA61*'⚙ Assumptions'!$B$3)/AB61)</f>
        <v>181.76815885909113</v>
      </c>
      <c r="AD61" s="18">
        <f t="shared" si="10"/>
        <v>2655.6909648255</v>
      </c>
      <c r="AE61" s="18">
        <f t="shared" si="11"/>
        <v>2837.4591236845913</v>
      </c>
      <c r="AF61" s="18">
        <f t="shared" si="12"/>
        <v>16.68425694413083</v>
      </c>
    </row>
    <row r="62" spans="1:32" x14ac:dyDescent="0.3">
      <c r="A62" s="19" t="s">
        <v>133</v>
      </c>
      <c r="B62" s="20" t="s">
        <v>134</v>
      </c>
      <c r="C62" s="16" t="s">
        <v>8</v>
      </c>
      <c r="D62" s="16" t="str">
        <f>VLOOKUP(A62,'Lead Time'!$A$2:$C$1180,3,0)</f>
        <v>Import</v>
      </c>
      <c r="E62" s="23" t="str">
        <f>VLOOKUP(A62,Classification!$A$2:$D$1180,4,0)</f>
        <v>C</v>
      </c>
      <c r="F62" s="25" t="str">
        <f>VLOOKUP(A62,Classification!$A$2:$E$1180,5,0)</f>
        <v>L</v>
      </c>
      <c r="G62" s="21">
        <f>VLOOKUP(A62,'Lead Time'!$A$2:$D$1180,4,0)</f>
        <v>244</v>
      </c>
      <c r="H62" s="21">
        <f t="shared" si="0"/>
        <v>8.1333333333333329</v>
      </c>
      <c r="I62" s="32">
        <f>VLOOKUP(A62,Classification!$A$2:$F$1180,6,0)</f>
        <v>136.983</v>
      </c>
      <c r="J62" s="21">
        <f>-SUM('cons 2023 - 2025'!D63:AM63)</f>
        <v>0</v>
      </c>
      <c r="K62" s="18">
        <f>-_xlfn.MINIFS('cons 2023 - 2025'!D63:AM63,'cons 2023 - 2025'!D63:AM63,"&lt;&gt;0")</f>
        <v>1</v>
      </c>
      <c r="L62" s="18">
        <f>-_xlfn.MAXIFS('cons 2023 - 2025'!D63:AM63,'cons 2023 - 2025'!D63:AM63,"&lt;&gt;0")</f>
        <v>-1</v>
      </c>
      <c r="M62" s="19">
        <f>COUNTIF('cons 2023 - 2025'!D63:AM63,"&lt;&gt;0")</f>
        <v>2</v>
      </c>
      <c r="N62" s="21">
        <f>-AVERAGE('cons 2023 - 2025'!D63:AM63)</f>
        <v>0</v>
      </c>
      <c r="O62" s="21">
        <f t="shared" si="1"/>
        <v>0</v>
      </c>
      <c r="P62" s="21">
        <f>_xlfn.STDEV.S('cons 2023 - 2025'!D63:AM63)</f>
        <v>0.23904572186687872</v>
      </c>
      <c r="Q62" s="21">
        <f>-AVERAGE('cons 2023 - 2025'!D63:AM63)/'⚙ Assumptions'!$B$5</f>
        <v>0</v>
      </c>
      <c r="R62" s="21">
        <f>_xlfn.STDEV.S('cons 2023 - 2025'!D63:AM63)/SQRT('⚙ Assumptions'!$B$5)</f>
        <v>5.0964719143762549E-2</v>
      </c>
      <c r="S62" s="21"/>
      <c r="T62" s="21"/>
      <c r="U62" s="38">
        <f t="shared" si="3"/>
        <v>0.9</v>
      </c>
      <c r="V62" s="21">
        <f t="shared" si="4"/>
        <v>1.28</v>
      </c>
      <c r="W62" s="21">
        <f t="shared" si="5"/>
        <v>1.0190007838086275</v>
      </c>
      <c r="X62" s="21">
        <f t="shared" si="6"/>
        <v>0.87262013772425906</v>
      </c>
      <c r="Y62" s="21">
        <f t="shared" si="7"/>
        <v>1.0190007838086275</v>
      </c>
      <c r="Z62" s="21">
        <f t="shared" si="8"/>
        <v>0.87262013772425906</v>
      </c>
      <c r="AA62" s="21">
        <f>-AVERAGE('cons 2023 - 2025'!D63:AM63)*12</f>
        <v>0</v>
      </c>
      <c r="AB62" s="32">
        <f t="shared" si="9"/>
        <v>27.396600000000003</v>
      </c>
      <c r="AC62" s="21">
        <f>SQRT((2*AA62*'⚙ Assumptions'!$B$3)/AB62)</f>
        <v>0</v>
      </c>
      <c r="AD62" s="21">
        <f t="shared" si="10"/>
        <v>0.87262013772425906</v>
      </c>
      <c r="AE62" s="21">
        <f t="shared" si="11"/>
        <v>0.87262013772425906</v>
      </c>
      <c r="AF62" s="21" t="e">
        <f t="shared" si="12"/>
        <v>#DIV/0!</v>
      </c>
    </row>
    <row r="63" spans="1:32" x14ac:dyDescent="0.3">
      <c r="A63" s="16" t="s">
        <v>135</v>
      </c>
      <c r="B63" s="17" t="s">
        <v>136</v>
      </c>
      <c r="C63" s="16" t="s">
        <v>8</v>
      </c>
      <c r="D63" s="16" t="str">
        <f>VLOOKUP(A63,'Lead Time'!$A$2:$C$1180,3,0)</f>
        <v>Local</v>
      </c>
      <c r="E63" s="23" t="str">
        <f>VLOOKUP(A63,Classification!$A$2:$D$1180,4,0)</f>
        <v>C</v>
      </c>
      <c r="F63" s="25" t="str">
        <f>VLOOKUP(A63,Classification!$A$2:$E$1180,5,0)</f>
        <v>L</v>
      </c>
      <c r="G63" s="18">
        <f>VLOOKUP(A63,'Lead Time'!$A$2:$D$1180,4,0)</f>
        <v>25</v>
      </c>
      <c r="H63" s="18">
        <f t="shared" si="0"/>
        <v>0.83333333333333337</v>
      </c>
      <c r="I63" s="27">
        <f>VLOOKUP(A63,Classification!$A$2:$F$1180,6,0)</f>
        <v>136.36600000000001</v>
      </c>
      <c r="J63" s="18">
        <f>-SUM('cons 2023 - 2025'!D64:AM64)</f>
        <v>6</v>
      </c>
      <c r="K63" s="18">
        <f>-_xlfn.MINIFS('cons 2023 - 2025'!D64:AM64,'cons 2023 - 2025'!D64:AM64,"&lt;&gt;0")</f>
        <v>4</v>
      </c>
      <c r="L63" s="18">
        <f>-_xlfn.MAXIFS('cons 2023 - 2025'!D64:AM64,'cons 2023 - 2025'!D64:AM64,"&lt;&gt;0")</f>
        <v>2</v>
      </c>
      <c r="M63" s="16">
        <f>COUNTIF('cons 2023 - 2025'!D64:AM64,"&lt;&gt;0")</f>
        <v>2</v>
      </c>
      <c r="N63" s="18">
        <f>-AVERAGE('cons 2023 - 2025'!D64:AM64)</f>
        <v>0.16666666666666666</v>
      </c>
      <c r="O63" s="18">
        <f t="shared" si="1"/>
        <v>3</v>
      </c>
      <c r="P63" s="18">
        <f>_xlfn.STDEV.S('cons 2023 - 2025'!D64:AM64)</f>
        <v>0.73678839761300718</v>
      </c>
      <c r="Q63" s="18">
        <f>-AVERAGE('cons 2023 - 2025'!D64:AM64)/'⚙ Assumptions'!$B$5</f>
        <v>7.5757575757575751E-3</v>
      </c>
      <c r="R63" s="18">
        <f>_xlfn.STDEV.S('cons 2023 - 2025'!D64:AM64)/SQRT('⚙ Assumptions'!$B$5)</f>
        <v>0.15708381417359546</v>
      </c>
      <c r="S63" s="18">
        <f>-IF(AVERAGE('cons 2023 - 2025'!D64:AM64)=0,"",_xlfn.STDEV.S('cons 2023 - 2025'!D64:AM64)/AVERAGE('cons 2023 - 2025'!D64:AM64))</f>
        <v>4.4207303856780431</v>
      </c>
      <c r="T63" s="18" t="str">
        <f t="shared" si="2"/>
        <v>Z</v>
      </c>
      <c r="U63" s="37">
        <f t="shared" si="3"/>
        <v>0.9</v>
      </c>
      <c r="V63" s="18">
        <f t="shared" si="4"/>
        <v>1.28</v>
      </c>
      <c r="W63" s="18">
        <f t="shared" si="5"/>
        <v>1.005336410711011</v>
      </c>
      <c r="X63" s="18">
        <f t="shared" si="6"/>
        <v>0.86091866769222303</v>
      </c>
      <c r="Y63" s="18">
        <f t="shared" si="7"/>
        <v>1.1947303501049504</v>
      </c>
      <c r="Z63" s="18">
        <f t="shared" si="8"/>
        <v>0.99980755658111198</v>
      </c>
      <c r="AA63" s="18">
        <f>-AVERAGE('cons 2023 - 2025'!D64:AM64)*12</f>
        <v>2</v>
      </c>
      <c r="AB63" s="27">
        <f t="shared" si="9"/>
        <v>27.273200000000003</v>
      </c>
      <c r="AC63" s="18">
        <f>SQRT((2*AA63*'⚙ Assumptions'!$B$3)/AB63)</f>
        <v>4.6903751100819564</v>
      </c>
      <c r="AD63" s="18">
        <f t="shared" si="10"/>
        <v>0.99980755658111198</v>
      </c>
      <c r="AE63" s="18">
        <f t="shared" si="11"/>
        <v>5.6901826666630679</v>
      </c>
      <c r="AF63" s="18">
        <f t="shared" si="12"/>
        <v>0.42640512817429083</v>
      </c>
    </row>
    <row r="64" spans="1:32" x14ac:dyDescent="0.3">
      <c r="A64" s="19" t="s">
        <v>137</v>
      </c>
      <c r="B64" s="20" t="s">
        <v>138</v>
      </c>
      <c r="C64" s="16" t="s">
        <v>8</v>
      </c>
      <c r="D64" s="16" t="str">
        <f>VLOOKUP(A64,'Lead Time'!$A$2:$C$1180,3,0)</f>
        <v>Local</v>
      </c>
      <c r="E64" s="23" t="str">
        <f>VLOOKUP(A64,Classification!$A$2:$D$1180,4,0)</f>
        <v>C</v>
      </c>
      <c r="F64" s="25" t="str">
        <f>VLOOKUP(A64,Classification!$A$2:$E$1180,5,0)</f>
        <v>L</v>
      </c>
      <c r="G64" s="21">
        <f>VLOOKUP(A64,'Lead Time'!$A$2:$D$1180,4,0)</f>
        <v>71.25</v>
      </c>
      <c r="H64" s="21">
        <f t="shared" si="0"/>
        <v>2.375</v>
      </c>
      <c r="I64" s="32">
        <f>VLOOKUP(A64,Classification!$A$2:$F$1180,6,0)</f>
        <v>136.34</v>
      </c>
      <c r="J64" s="21">
        <f>-SUM('cons 2023 - 2025'!D65:AM65)</f>
        <v>3</v>
      </c>
      <c r="K64" s="18">
        <f>-_xlfn.MINIFS('cons 2023 - 2025'!D65:AM65,'cons 2023 - 2025'!D65:AM65,"&lt;&gt;0")</f>
        <v>2</v>
      </c>
      <c r="L64" s="18">
        <f>-_xlfn.MAXIFS('cons 2023 - 2025'!D65:AM65,'cons 2023 - 2025'!D65:AM65,"&lt;&gt;0")</f>
        <v>1</v>
      </c>
      <c r="M64" s="19">
        <f>COUNTIF('cons 2023 - 2025'!D65:AM65,"&lt;&gt;0")</f>
        <v>2</v>
      </c>
      <c r="N64" s="21">
        <f>-AVERAGE('cons 2023 - 2025'!D65:AM65)</f>
        <v>8.3333333333333329E-2</v>
      </c>
      <c r="O64" s="21">
        <f t="shared" si="1"/>
        <v>1.5</v>
      </c>
      <c r="P64" s="21">
        <f>_xlfn.STDEV.S('cons 2023 - 2025'!D65:AM65)</f>
        <v>0.36839419880650359</v>
      </c>
      <c r="Q64" s="21">
        <f>-AVERAGE('cons 2023 - 2025'!D65:AM65)/'⚙ Assumptions'!$B$5</f>
        <v>3.7878787878787876E-3</v>
      </c>
      <c r="R64" s="21">
        <f>_xlfn.STDEV.S('cons 2023 - 2025'!D65:AM65)/SQRT('⚙ Assumptions'!$B$5)</f>
        <v>7.854190708679773E-2</v>
      </c>
      <c r="S64" s="21">
        <f>-IF(AVERAGE('cons 2023 - 2025'!D65:AM65)=0,"",_xlfn.STDEV.S('cons 2023 - 2025'!D65:AM65)/AVERAGE('cons 2023 - 2025'!D65:AM65))</f>
        <v>4.4207303856780431</v>
      </c>
      <c r="T64" s="21" t="str">
        <f t="shared" si="2"/>
        <v>Z</v>
      </c>
      <c r="U64" s="38">
        <f t="shared" si="3"/>
        <v>0.9</v>
      </c>
      <c r="V64" s="21">
        <f t="shared" si="4"/>
        <v>1.28</v>
      </c>
      <c r="W64" s="21">
        <f t="shared" si="5"/>
        <v>0.84860159988340533</v>
      </c>
      <c r="X64" s="21">
        <f t="shared" si="6"/>
        <v>0.72669899447531128</v>
      </c>
      <c r="Y64" s="21">
        <f t="shared" si="7"/>
        <v>1.1184879635197689</v>
      </c>
      <c r="Z64" s="21">
        <f t="shared" si="8"/>
        <v>0.92461566114197791</v>
      </c>
      <c r="AA64" s="21">
        <f>-AVERAGE('cons 2023 - 2025'!D65:AM65)*12</f>
        <v>1</v>
      </c>
      <c r="AB64" s="32">
        <f t="shared" si="9"/>
        <v>27.268000000000001</v>
      </c>
      <c r="AC64" s="21">
        <f>SQRT((2*AA64*'⚙ Assumptions'!$B$3)/AB64)</f>
        <v>3.3169122685432679</v>
      </c>
      <c r="AD64" s="21">
        <f t="shared" si="10"/>
        <v>0.92461566114197791</v>
      </c>
      <c r="AE64" s="21">
        <f t="shared" si="11"/>
        <v>4.2415279296852457</v>
      </c>
      <c r="AF64" s="21">
        <f t="shared" si="12"/>
        <v>0.30148521246212617</v>
      </c>
    </row>
    <row r="65" spans="1:32" x14ac:dyDescent="0.3">
      <c r="A65" s="16" t="s">
        <v>139</v>
      </c>
      <c r="B65" s="17" t="s">
        <v>140</v>
      </c>
      <c r="C65" s="16" t="s">
        <v>130</v>
      </c>
      <c r="D65" s="16" t="str">
        <f>VLOOKUP(A65,'Lead Time'!$A$2:$C$1180,3,0)</f>
        <v>Local</v>
      </c>
      <c r="E65" s="23" t="str">
        <f>VLOOKUP(A65,Classification!$A$2:$D$1180,4,0)</f>
        <v>C</v>
      </c>
      <c r="F65" s="25" t="str">
        <f>VLOOKUP(A65,Classification!$A$2:$E$1180,5,0)</f>
        <v>L</v>
      </c>
      <c r="G65" s="18">
        <f>VLOOKUP(A65,'Lead Time'!$A$2:$D$1180,4,0)</f>
        <v>81</v>
      </c>
      <c r="H65" s="18">
        <f t="shared" si="0"/>
        <v>2.7</v>
      </c>
      <c r="I65" s="27">
        <f>VLOOKUP(A65,Classification!$A$2:$F$1180,6,0)</f>
        <v>136.07499999999999</v>
      </c>
      <c r="J65" s="18">
        <f>-SUM('cons 2023 - 2025'!D66:AM66)</f>
        <v>540</v>
      </c>
      <c r="K65" s="18">
        <f>-_xlfn.MINIFS('cons 2023 - 2025'!D66:AM66,'cons 2023 - 2025'!D66:AM66,"&lt;&gt;0")</f>
        <v>500</v>
      </c>
      <c r="L65" s="18">
        <f>-_xlfn.MAXIFS('cons 2023 - 2025'!D66:AM66,'cons 2023 - 2025'!D66:AM66,"&lt;&gt;0")</f>
        <v>40</v>
      </c>
      <c r="M65" s="16">
        <f>COUNTIF('cons 2023 - 2025'!D66:AM66,"&lt;&gt;0")</f>
        <v>2</v>
      </c>
      <c r="N65" s="18">
        <f>-AVERAGE('cons 2023 - 2025'!D66:AM66)</f>
        <v>15</v>
      </c>
      <c r="O65" s="18">
        <f t="shared" si="1"/>
        <v>270</v>
      </c>
      <c r="P65" s="18">
        <f>_xlfn.STDEV.S('cons 2023 - 2025'!D66:AM66)</f>
        <v>83.409489011399998</v>
      </c>
      <c r="Q65" s="18">
        <f>-AVERAGE('cons 2023 - 2025'!D66:AM66)/'⚙ Assumptions'!$B$5</f>
        <v>0.68181818181818177</v>
      </c>
      <c r="R65" s="18">
        <f>_xlfn.STDEV.S('cons 2023 - 2025'!D66:AM66)/SQRT('⚙ Assumptions'!$B$5)</f>
        <v>17.782962808085895</v>
      </c>
      <c r="S65" s="18">
        <f>-IF(AVERAGE('cons 2023 - 2025'!D66:AM66)=0,"",_xlfn.STDEV.S('cons 2023 - 2025'!D66:AM66)/AVERAGE('cons 2023 - 2025'!D66:AM66))</f>
        <v>5.56063260076</v>
      </c>
      <c r="T65" s="18" t="str">
        <f t="shared" si="2"/>
        <v>Z</v>
      </c>
      <c r="U65" s="37">
        <f t="shared" si="3"/>
        <v>0.9</v>
      </c>
      <c r="V65" s="18">
        <f t="shared" si="4"/>
        <v>1.28</v>
      </c>
      <c r="W65" s="18">
        <f t="shared" si="5"/>
        <v>204.8597315491495</v>
      </c>
      <c r="X65" s="18">
        <f t="shared" si="6"/>
        <v>175.43139318344853</v>
      </c>
      <c r="Y65" s="18">
        <f t="shared" si="7"/>
        <v>260.08700427642225</v>
      </c>
      <c r="Z65" s="18">
        <f t="shared" si="8"/>
        <v>215.93139318344853</v>
      </c>
      <c r="AA65" s="18">
        <f>-AVERAGE('cons 2023 - 2025'!D66:AM66)*12</f>
        <v>180</v>
      </c>
      <c r="AB65" s="27">
        <f t="shared" si="9"/>
        <v>27.215</v>
      </c>
      <c r="AC65" s="18">
        <f>SQRT((2*AA65*'⚙ Assumptions'!$B$3)/AB65)</f>
        <v>44.544358674995792</v>
      </c>
      <c r="AD65" s="18">
        <f t="shared" si="10"/>
        <v>215.93139318344853</v>
      </c>
      <c r="AE65" s="18">
        <f t="shared" si="11"/>
        <v>260.47575185844431</v>
      </c>
      <c r="AF65" s="18">
        <f t="shared" si="12"/>
        <v>4.0409157378000344</v>
      </c>
    </row>
    <row r="66" spans="1:32" x14ac:dyDescent="0.3">
      <c r="A66" s="19" t="s">
        <v>141</v>
      </c>
      <c r="B66" s="20" t="s">
        <v>142</v>
      </c>
      <c r="C66" s="16" t="s">
        <v>8</v>
      </c>
      <c r="D66" s="16" t="str">
        <f>VLOOKUP(A66,'Lead Time'!$A$2:$C$1180,3,0)</f>
        <v>Mixed Source</v>
      </c>
      <c r="E66" s="23" t="str">
        <f>VLOOKUP(A66,Classification!$A$2:$D$1180,4,0)</f>
        <v>C</v>
      </c>
      <c r="F66" s="25" t="str">
        <f>VLOOKUP(A66,Classification!$A$2:$E$1180,5,0)</f>
        <v>L</v>
      </c>
      <c r="G66" s="21">
        <f>VLOOKUP(A66,'Lead Time'!$A$2:$D$1180,4,0)</f>
        <v>66.5</v>
      </c>
      <c r="H66" s="21">
        <f t="shared" si="0"/>
        <v>2.2166666666666668</v>
      </c>
      <c r="I66" s="32">
        <f>VLOOKUP(A66,Classification!$A$2:$F$1180,6,0)</f>
        <v>135.923</v>
      </c>
      <c r="J66" s="21">
        <f>-SUM('cons 2023 - 2025'!D67:AM67)</f>
        <v>3</v>
      </c>
      <c r="K66" s="18">
        <f>-_xlfn.MINIFS('cons 2023 - 2025'!D67:AM67,'cons 2023 - 2025'!D67:AM67,"&lt;&gt;0")</f>
        <v>2</v>
      </c>
      <c r="L66" s="18">
        <f>-_xlfn.MAXIFS('cons 2023 - 2025'!D67:AM67,'cons 2023 - 2025'!D67:AM67,"&lt;&gt;0")</f>
        <v>1</v>
      </c>
      <c r="M66" s="19">
        <f>COUNTIF('cons 2023 - 2025'!D67:AM67,"&lt;&gt;0")</f>
        <v>2</v>
      </c>
      <c r="N66" s="21">
        <f>-AVERAGE('cons 2023 - 2025'!D67:AM67)</f>
        <v>8.3333333333333329E-2</v>
      </c>
      <c r="O66" s="21">
        <f t="shared" si="1"/>
        <v>1.5</v>
      </c>
      <c r="P66" s="21">
        <f>_xlfn.STDEV.S('cons 2023 - 2025'!D67:AM67)</f>
        <v>0.36839419880650359</v>
      </c>
      <c r="Q66" s="21">
        <f>-AVERAGE('cons 2023 - 2025'!D67:AM67)/'⚙ Assumptions'!$B$5</f>
        <v>3.7878787878787876E-3</v>
      </c>
      <c r="R66" s="21">
        <f>_xlfn.STDEV.S('cons 2023 - 2025'!D67:AM67)/SQRT('⚙ Assumptions'!$B$5)</f>
        <v>7.854190708679773E-2</v>
      </c>
      <c r="S66" s="21">
        <f>-IF(AVERAGE('cons 2023 - 2025'!D67:AM67)=0,"",_xlfn.STDEV.S('cons 2023 - 2025'!D67:AM67)/AVERAGE('cons 2023 - 2025'!D67:AM67))</f>
        <v>4.4207303856780431</v>
      </c>
      <c r="T66" s="21" t="str">
        <f t="shared" si="2"/>
        <v>Z</v>
      </c>
      <c r="U66" s="38">
        <f t="shared" si="3"/>
        <v>0.9</v>
      </c>
      <c r="V66" s="21">
        <f t="shared" si="4"/>
        <v>1.28</v>
      </c>
      <c r="W66" s="21">
        <f t="shared" si="5"/>
        <v>0.81982703275530222</v>
      </c>
      <c r="X66" s="21">
        <f t="shared" si="6"/>
        <v>0.70205792733458494</v>
      </c>
      <c r="Y66" s="21">
        <f t="shared" si="7"/>
        <v>1.0717209721492416</v>
      </c>
      <c r="Z66" s="21">
        <f t="shared" si="8"/>
        <v>0.88678014955680717</v>
      </c>
      <c r="AA66" s="21">
        <f>-AVERAGE('cons 2023 - 2025'!D67:AM67)*12</f>
        <v>1</v>
      </c>
      <c r="AB66" s="32">
        <f t="shared" si="9"/>
        <v>27.184600000000003</v>
      </c>
      <c r="AC66" s="21">
        <f>SQRT((2*AA66*'⚙ Assumptions'!$B$3)/AB66)</f>
        <v>3.3219963720143082</v>
      </c>
      <c r="AD66" s="21">
        <f t="shared" si="10"/>
        <v>0.88678014955680717</v>
      </c>
      <c r="AE66" s="21">
        <f t="shared" si="11"/>
        <v>4.2087765215711155</v>
      </c>
      <c r="AF66" s="21">
        <f t="shared" si="12"/>
        <v>0.30102380858220062</v>
      </c>
    </row>
    <row r="67" spans="1:32" x14ac:dyDescent="0.3">
      <c r="A67" s="16" t="s">
        <v>143</v>
      </c>
      <c r="B67" s="17" t="s">
        <v>144</v>
      </c>
      <c r="C67" s="16" t="s">
        <v>8</v>
      </c>
      <c r="D67" s="16" t="str">
        <f>VLOOKUP(A67,'Lead Time'!$A$2:$C$1180,3,0)</f>
        <v>Local</v>
      </c>
      <c r="E67" s="23" t="str">
        <f>VLOOKUP(A67,Classification!$A$2:$D$1180,4,0)</f>
        <v>C</v>
      </c>
      <c r="F67" s="25" t="str">
        <f>VLOOKUP(A67,Classification!$A$2:$E$1180,5,0)</f>
        <v>L</v>
      </c>
      <c r="G67" s="18">
        <f>VLOOKUP(A67,'Lead Time'!$A$2:$D$1180,4,0)</f>
        <v>13</v>
      </c>
      <c r="H67" s="18">
        <f t="shared" si="0"/>
        <v>0.43333333333333335</v>
      </c>
      <c r="I67" s="27">
        <f>VLOOKUP(A67,Classification!$A$2:$F$1180,6,0)</f>
        <v>135.17500000000001</v>
      </c>
      <c r="J67" s="18">
        <f>-SUM('cons 2023 - 2025'!D68:AM68)</f>
        <v>6</v>
      </c>
      <c r="K67" s="18">
        <f>-_xlfn.MINIFS('cons 2023 - 2025'!D68:AM68,'cons 2023 - 2025'!D68:AM68,"&lt;&gt;0")</f>
        <v>4</v>
      </c>
      <c r="L67" s="18">
        <f>-_xlfn.MAXIFS('cons 2023 - 2025'!D68:AM68,'cons 2023 - 2025'!D68:AM68,"&lt;&gt;0")</f>
        <v>2</v>
      </c>
      <c r="M67" s="16">
        <f>COUNTIF('cons 2023 - 2025'!D68:AM68,"&lt;&gt;0")</f>
        <v>2</v>
      </c>
      <c r="N67" s="18">
        <f>-AVERAGE('cons 2023 - 2025'!D68:AM68)</f>
        <v>0.16666666666666666</v>
      </c>
      <c r="O67" s="18">
        <f t="shared" si="1"/>
        <v>3</v>
      </c>
      <c r="P67" s="18">
        <f>_xlfn.STDEV.S('cons 2023 - 2025'!D68:AM68)</f>
        <v>0.73678839761300718</v>
      </c>
      <c r="Q67" s="18">
        <f>-AVERAGE('cons 2023 - 2025'!D68:AM68)/'⚙ Assumptions'!$B$5</f>
        <v>7.5757575757575751E-3</v>
      </c>
      <c r="R67" s="18">
        <f>_xlfn.STDEV.S('cons 2023 - 2025'!D68:AM68)/SQRT('⚙ Assumptions'!$B$5)</f>
        <v>0.15708381417359546</v>
      </c>
      <c r="S67" s="18">
        <f>-IF(AVERAGE('cons 2023 - 2025'!D68:AM68)=0,"",_xlfn.STDEV.S('cons 2023 - 2025'!D68:AM68)/AVERAGE('cons 2023 - 2025'!D68:AM68))</f>
        <v>4.4207303856780431</v>
      </c>
      <c r="T67" s="18" t="str">
        <f t="shared" si="2"/>
        <v>Z</v>
      </c>
      <c r="U67" s="37">
        <f t="shared" si="3"/>
        <v>0.9</v>
      </c>
      <c r="V67" s="18">
        <f t="shared" si="4"/>
        <v>1.28</v>
      </c>
      <c r="W67" s="18">
        <f t="shared" si="5"/>
        <v>0.72495839558189479</v>
      </c>
      <c r="X67" s="18">
        <f t="shared" si="6"/>
        <v>0.62081728007369064</v>
      </c>
      <c r="Y67" s="18">
        <f t="shared" si="7"/>
        <v>0.8234432440667433</v>
      </c>
      <c r="Z67" s="18">
        <f t="shared" si="8"/>
        <v>0.69303950229591282</v>
      </c>
      <c r="AA67" s="18">
        <f>-AVERAGE('cons 2023 - 2025'!D68:AM68)*12</f>
        <v>2</v>
      </c>
      <c r="AB67" s="27">
        <f t="shared" si="9"/>
        <v>27.035000000000004</v>
      </c>
      <c r="AC67" s="18">
        <f>SQRT((2*AA67*'⚙ Assumptions'!$B$3)/AB67)</f>
        <v>4.7109927755607135</v>
      </c>
      <c r="AD67" s="18">
        <f t="shared" si="10"/>
        <v>0.69303950229591282</v>
      </c>
      <c r="AE67" s="18">
        <f t="shared" si="11"/>
        <v>5.4040322778566265</v>
      </c>
      <c r="AF67" s="18">
        <f t="shared" si="12"/>
        <v>0.42453896562427973</v>
      </c>
    </row>
    <row r="68" spans="1:32" x14ac:dyDescent="0.3">
      <c r="A68" s="19" t="s">
        <v>145</v>
      </c>
      <c r="B68" s="20" t="s">
        <v>146</v>
      </c>
      <c r="C68" s="16" t="s">
        <v>8</v>
      </c>
      <c r="D68" s="16" t="str">
        <f>VLOOKUP(A68,'Lead Time'!$A$2:$C$1180,3,0)</f>
        <v>Mixed Source</v>
      </c>
      <c r="E68" s="23" t="str">
        <f>VLOOKUP(A68,Classification!$A$2:$D$1180,4,0)</f>
        <v>C</v>
      </c>
      <c r="F68" s="26" t="str">
        <f>VLOOKUP(A68,Classification!$A$2:$E$1180,5,0)</f>
        <v>M</v>
      </c>
      <c r="G68" s="21">
        <f>VLOOKUP(A68,'Lead Time'!$A$2:$D$1180,4,0)</f>
        <v>93.2</v>
      </c>
      <c r="H68" s="21">
        <f t="shared" ref="H68:H131" si="13">G68/30</f>
        <v>3.1066666666666669</v>
      </c>
      <c r="I68" s="32">
        <f>VLOOKUP(A68,Classification!$A$2:$F$1180,6,0)</f>
        <v>134.87700000000001</v>
      </c>
      <c r="J68" s="21">
        <f>-SUM('cons 2023 - 2025'!D69:AM69)</f>
        <v>51</v>
      </c>
      <c r="K68" s="18">
        <f>-_xlfn.MINIFS('cons 2023 - 2025'!D69:AM69,'cons 2023 - 2025'!D69:AM69,"&lt;&gt;0")</f>
        <v>24</v>
      </c>
      <c r="L68" s="18">
        <f>-_xlfn.MAXIFS('cons 2023 - 2025'!D69:AM69,'cons 2023 - 2025'!D69:AM69,"&lt;&gt;0")</f>
        <v>1</v>
      </c>
      <c r="M68" s="19">
        <f>COUNTIF('cons 2023 - 2025'!D69:AM69,"&lt;&gt;0")</f>
        <v>5</v>
      </c>
      <c r="N68" s="21">
        <f>-AVERAGE('cons 2023 - 2025'!D69:AM69)</f>
        <v>1.4166666666666667</v>
      </c>
      <c r="O68" s="21">
        <f t="shared" ref="O68:O131" si="14">J68/M68</f>
        <v>10.199999999999999</v>
      </c>
      <c r="P68" s="21">
        <f>_xlfn.STDEV.S('cons 2023 - 2025'!D69:AM69)</f>
        <v>4.7230438127486023</v>
      </c>
      <c r="Q68" s="21">
        <f>-AVERAGE('cons 2023 - 2025'!D69:AM69)/'⚙ Assumptions'!$B$5</f>
        <v>6.4393939393939392E-2</v>
      </c>
      <c r="R68" s="21">
        <f>_xlfn.STDEV.S('cons 2023 - 2025'!D69:AM69)/SQRT('⚙ Assumptions'!$B$5)</f>
        <v>1.0069563242569355</v>
      </c>
      <c r="S68" s="21">
        <f>-IF(AVERAGE('cons 2023 - 2025'!D69:AM69)=0,"",_xlfn.STDEV.S('cons 2023 - 2025'!D69:AM69)/AVERAGE('cons 2023 - 2025'!D69:AM69))</f>
        <v>3.3339132795872484</v>
      </c>
      <c r="T68" s="21" t="str">
        <f t="shared" ref="T68:T131" si="15">IF(ISBLANK(S68),"Z",
   IF(S68&lt;=0.25,"X",
      IF(S68&lt;=0.5,"Y","Z")))</f>
        <v>Z</v>
      </c>
      <c r="U68" s="38">
        <f t="shared" ref="U68:U131" si="16">IF(E68="B",0.95,IF(E68="C",0.9,0.98))</f>
        <v>0.9</v>
      </c>
      <c r="V68" s="21">
        <f t="shared" ref="V68:V131" si="17">IF(E68="B",1.65,1.28)</f>
        <v>1.28</v>
      </c>
      <c r="W68" s="21">
        <f t="shared" ref="W68:W131" si="18">V68*R68*SQRT(G68)</f>
        <v>12.443099091986168</v>
      </c>
      <c r="X68" s="21">
        <f t="shared" ref="X68:X131" si="19">V68*P68*SQRT(H68)</f>
        <v>10.655633455729282</v>
      </c>
      <c r="Y68" s="21">
        <f t="shared" ref="Y68:Y131" si="20">Q68*G68+W68</f>
        <v>18.44461424350132</v>
      </c>
      <c r="Z68" s="21">
        <f t="shared" ref="Z68:Z131" si="21">N68*H68+X68</f>
        <v>15.056744566840393</v>
      </c>
      <c r="AA68" s="21">
        <f>-AVERAGE('cons 2023 - 2025'!D69:AM69)*12</f>
        <v>17</v>
      </c>
      <c r="AB68" s="32">
        <f t="shared" ref="AB68:AB131" si="22">I68*0.2</f>
        <v>26.975400000000004</v>
      </c>
      <c r="AC68" s="21">
        <f>SQRT((2*AA68*'⚙ Assumptions'!$B$3)/AB68)</f>
        <v>13.749950712581185</v>
      </c>
      <c r="AD68" s="21">
        <f t="shared" ref="AD68:AD131" si="23">Z68</f>
        <v>15.056744566840393</v>
      </c>
      <c r="AE68" s="21">
        <f t="shared" ref="AE68:AE131" si="24">Z68+AC68</f>
        <v>28.806695279421579</v>
      </c>
      <c r="AF68" s="21">
        <f t="shared" ref="AF68:AF131" si="25">AA68/AC68</f>
        <v>1.2363680681738753</v>
      </c>
    </row>
    <row r="69" spans="1:32" x14ac:dyDescent="0.3">
      <c r="A69" s="16" t="s">
        <v>147</v>
      </c>
      <c r="B69" s="17" t="s">
        <v>148</v>
      </c>
      <c r="C69" s="16" t="s">
        <v>8</v>
      </c>
      <c r="D69" s="16" t="str">
        <f>VLOOKUP(A69,'Lead Time'!$A$2:$C$1180,3,0)</f>
        <v>Local</v>
      </c>
      <c r="E69" s="23" t="str">
        <f>VLOOKUP(A69,Classification!$A$2:$D$1180,4,0)</f>
        <v>C</v>
      </c>
      <c r="F69" s="24" t="str">
        <f>VLOOKUP(A69,Classification!$A$2:$E$1180,5,0)</f>
        <v>H</v>
      </c>
      <c r="G69" s="18">
        <f>VLOOKUP(A69,'Lead Time'!$A$2:$D$1180,4,0)</f>
        <v>51.8</v>
      </c>
      <c r="H69" s="18">
        <f t="shared" si="13"/>
        <v>1.7266666666666666</v>
      </c>
      <c r="I69" s="27">
        <f>VLOOKUP(A69,Classification!$A$2:$F$1180,6,0)</f>
        <v>134.86600000000001</v>
      </c>
      <c r="J69" s="18">
        <f>-SUM('cons 2023 - 2025'!D70:AM70)</f>
        <v>35</v>
      </c>
      <c r="K69" s="18">
        <f>-_xlfn.MINIFS('cons 2023 - 2025'!D70:AM70,'cons 2023 - 2025'!D70:AM70,"&lt;&gt;0")</f>
        <v>5</v>
      </c>
      <c r="L69" s="18">
        <f>-_xlfn.MAXIFS('cons 2023 - 2025'!D70:AM70,'cons 2023 - 2025'!D70:AM70,"&lt;&gt;0")</f>
        <v>1</v>
      </c>
      <c r="M69" s="16">
        <f>COUNTIF('cons 2023 - 2025'!D70:AM70,"&lt;&gt;0")</f>
        <v>19</v>
      </c>
      <c r="N69" s="18">
        <f>-AVERAGE('cons 2023 - 2025'!D70:AM70)</f>
        <v>0.97222222222222221</v>
      </c>
      <c r="O69" s="18">
        <f t="shared" si="14"/>
        <v>1.8421052631578947</v>
      </c>
      <c r="P69" s="18">
        <f>_xlfn.STDEV.S('cons 2023 - 2025'!D70:AM70)</f>
        <v>1.2302406526741276</v>
      </c>
      <c r="Q69" s="18">
        <f>-AVERAGE('cons 2023 - 2025'!D70:AM70)/'⚙ Assumptions'!$B$5</f>
        <v>4.4191919191919192E-2</v>
      </c>
      <c r="R69" s="18">
        <f>_xlfn.STDEV.S('cons 2023 - 2025'!D70:AM70)/SQRT('⚙ Assumptions'!$B$5)</f>
        <v>0.26228818843991775</v>
      </c>
      <c r="S69" s="18">
        <f>-IF(AVERAGE('cons 2023 - 2025'!D70:AM70)=0,"",_xlfn.STDEV.S('cons 2023 - 2025'!D70:AM70)/AVERAGE('cons 2023 - 2025'!D70:AM70))</f>
        <v>1.2653903856076743</v>
      </c>
      <c r="T69" s="18" t="str">
        <f t="shared" si="15"/>
        <v>Z</v>
      </c>
      <c r="U69" s="37">
        <f t="shared" si="16"/>
        <v>0.9</v>
      </c>
      <c r="V69" s="18">
        <f t="shared" si="17"/>
        <v>1.28</v>
      </c>
      <c r="W69" s="18">
        <f t="shared" si="18"/>
        <v>2.416315184471403</v>
      </c>
      <c r="X69" s="18">
        <f t="shared" si="19"/>
        <v>2.0692087018596874</v>
      </c>
      <c r="Y69" s="18">
        <f t="shared" si="20"/>
        <v>4.705456598612817</v>
      </c>
      <c r="Z69" s="18">
        <f t="shared" si="21"/>
        <v>3.7479124055633912</v>
      </c>
      <c r="AA69" s="18">
        <f>-AVERAGE('cons 2023 - 2025'!D70:AM70)*12</f>
        <v>11.666666666666666</v>
      </c>
      <c r="AB69" s="27">
        <f t="shared" si="22"/>
        <v>26.973200000000006</v>
      </c>
      <c r="AC69" s="18">
        <f>SQRT((2*AA69*'⚙ Assumptions'!$B$3)/AB69)</f>
        <v>11.3911556429969</v>
      </c>
      <c r="AD69" s="18">
        <f t="shared" si="23"/>
        <v>3.7479124055633912</v>
      </c>
      <c r="AE69" s="18">
        <f t="shared" si="24"/>
        <v>15.13906804856029</v>
      </c>
      <c r="AF69" s="18">
        <f t="shared" si="25"/>
        <v>1.0241863979656134</v>
      </c>
    </row>
    <row r="70" spans="1:32" x14ac:dyDescent="0.3">
      <c r="A70" s="19" t="s">
        <v>149</v>
      </c>
      <c r="B70" s="20" t="s">
        <v>150</v>
      </c>
      <c r="C70" s="16" t="s">
        <v>8</v>
      </c>
      <c r="D70" s="16" t="str">
        <f>VLOOKUP(A70,'Lead Time'!$A$2:$C$1180,3,0)</f>
        <v>Local</v>
      </c>
      <c r="E70" s="23" t="str">
        <f>VLOOKUP(A70,Classification!$A$2:$D$1180,4,0)</f>
        <v>C</v>
      </c>
      <c r="F70" s="26" t="str">
        <f>VLOOKUP(A70,Classification!$A$2:$E$1180,5,0)</f>
        <v>M</v>
      </c>
      <c r="G70" s="21">
        <f>VLOOKUP(A70,'Lead Time'!$A$2:$D$1180,4,0)</f>
        <v>29.714285714285715</v>
      </c>
      <c r="H70" s="21">
        <f t="shared" si="13"/>
        <v>0.99047619047619051</v>
      </c>
      <c r="I70" s="32">
        <f>VLOOKUP(A70,Classification!$A$2:$F$1180,6,0)</f>
        <v>134.72499999999999</v>
      </c>
      <c r="J70" s="21">
        <f>-SUM('cons 2023 - 2025'!D71:AM71)</f>
        <v>17</v>
      </c>
      <c r="K70" s="18">
        <f>-_xlfn.MINIFS('cons 2023 - 2025'!D71:AM71,'cons 2023 - 2025'!D71:AM71,"&lt;&gt;0")</f>
        <v>4</v>
      </c>
      <c r="L70" s="18">
        <f>-_xlfn.MAXIFS('cons 2023 - 2025'!D71:AM71,'cons 2023 - 2025'!D71:AM71,"&lt;&gt;0")</f>
        <v>1</v>
      </c>
      <c r="M70" s="19">
        <f>COUNTIF('cons 2023 - 2025'!D71:AM71,"&lt;&gt;0")</f>
        <v>9</v>
      </c>
      <c r="N70" s="21">
        <f>-AVERAGE('cons 2023 - 2025'!D71:AM71)</f>
        <v>0.47222222222222221</v>
      </c>
      <c r="O70" s="21">
        <f t="shared" si="14"/>
        <v>1.8888888888888888</v>
      </c>
      <c r="P70" s="21">
        <f>_xlfn.STDEV.S('cons 2023 - 2025'!D71:AM71)</f>
        <v>0.97059955288650945</v>
      </c>
      <c r="Q70" s="21">
        <f>-AVERAGE('cons 2023 - 2025'!D71:AM71)/'⚙ Assumptions'!$B$5</f>
        <v>2.1464646464646464E-2</v>
      </c>
      <c r="R70" s="21">
        <f>_xlfn.STDEV.S('cons 2023 - 2025'!D71:AM71)/SQRT('⚙ Assumptions'!$B$5)</f>
        <v>0.206932519969839</v>
      </c>
      <c r="S70" s="21">
        <f>-IF(AVERAGE('cons 2023 - 2025'!D71:AM71)=0,"",_xlfn.STDEV.S('cons 2023 - 2025'!D71:AM71)/AVERAGE('cons 2023 - 2025'!D71:AM71))</f>
        <v>2.0553872884655493</v>
      </c>
      <c r="T70" s="21" t="str">
        <f t="shared" si="15"/>
        <v>Z</v>
      </c>
      <c r="U70" s="38">
        <f t="shared" si="16"/>
        <v>0.9</v>
      </c>
      <c r="V70" s="21">
        <f t="shared" si="17"/>
        <v>1.28</v>
      </c>
      <c r="W70" s="21">
        <f t="shared" si="18"/>
        <v>1.4438476276825554</v>
      </c>
      <c r="X70" s="21">
        <f t="shared" si="19"/>
        <v>1.2364372390490881</v>
      </c>
      <c r="Y70" s="21">
        <f t="shared" si="20"/>
        <v>2.0816542654891932</v>
      </c>
      <c r="Z70" s="21">
        <f t="shared" si="21"/>
        <v>1.7041621067739559</v>
      </c>
      <c r="AA70" s="21">
        <f>-AVERAGE('cons 2023 - 2025'!D71:AM71)*12</f>
        <v>5.6666666666666661</v>
      </c>
      <c r="AB70" s="32">
        <f t="shared" si="22"/>
        <v>26.945</v>
      </c>
      <c r="AC70" s="21">
        <f>SQRT((2*AA70*'⚙ Assumptions'!$B$3)/AB70)</f>
        <v>7.9430147078953759</v>
      </c>
      <c r="AD70" s="21">
        <f t="shared" si="23"/>
        <v>1.7041621067739559</v>
      </c>
      <c r="AE70" s="21">
        <f t="shared" si="24"/>
        <v>9.6471768146693311</v>
      </c>
      <c r="AF70" s="21">
        <f t="shared" si="25"/>
        <v>0.71341510434746969</v>
      </c>
    </row>
    <row r="71" spans="1:32" x14ac:dyDescent="0.3">
      <c r="A71" s="16" t="s">
        <v>151</v>
      </c>
      <c r="B71" s="17" t="s">
        <v>152</v>
      </c>
      <c r="C71" s="16" t="s">
        <v>8</v>
      </c>
      <c r="D71" s="16" t="str">
        <f>VLOOKUP(A71,'Lead Time'!$A$2:$C$1180,3,0)</f>
        <v>Import</v>
      </c>
      <c r="E71" s="23" t="str">
        <f>VLOOKUP(A71,Classification!$A$2:$D$1180,4,0)</f>
        <v>C</v>
      </c>
      <c r="F71" s="25" t="str">
        <f>VLOOKUP(A71,Classification!$A$2:$E$1180,5,0)</f>
        <v>L</v>
      </c>
      <c r="G71" s="18">
        <f>VLOOKUP(A71,'Lead Time'!$A$2:$D$1180,4,0)</f>
        <v>160</v>
      </c>
      <c r="H71" s="18">
        <f t="shared" si="13"/>
        <v>5.333333333333333</v>
      </c>
      <c r="I71" s="27">
        <f>VLOOKUP(A71,Classification!$A$2:$F$1180,6,0)</f>
        <v>133.661</v>
      </c>
      <c r="J71" s="18">
        <f>-SUM('cons 2023 - 2025'!D72:AM72)</f>
        <v>2</v>
      </c>
      <c r="K71" s="18">
        <f>-_xlfn.MINIFS('cons 2023 - 2025'!D72:AM72,'cons 2023 - 2025'!D72:AM72,"&lt;&gt;0")</f>
        <v>2</v>
      </c>
      <c r="L71" s="18">
        <f>-_xlfn.MAXIFS('cons 2023 - 2025'!D72:AM72,'cons 2023 - 2025'!D72:AM72,"&lt;&gt;0")</f>
        <v>2</v>
      </c>
      <c r="M71" s="16">
        <f>COUNTIF('cons 2023 - 2025'!D72:AM72,"&lt;&gt;0")</f>
        <v>1</v>
      </c>
      <c r="N71" s="18">
        <f>-AVERAGE('cons 2023 - 2025'!D72:AM72)</f>
        <v>5.5555555555555552E-2</v>
      </c>
      <c r="O71" s="18">
        <f t="shared" si="14"/>
        <v>2</v>
      </c>
      <c r="P71" s="18">
        <f>_xlfn.STDEV.S('cons 2023 - 2025'!D72:AM72)</f>
        <v>0.33333333333333331</v>
      </c>
      <c r="Q71" s="18">
        <f>-AVERAGE('cons 2023 - 2025'!D72:AM72)/'⚙ Assumptions'!$B$5</f>
        <v>2.525252525252525E-3</v>
      </c>
      <c r="R71" s="18">
        <f>_xlfn.STDEV.S('cons 2023 - 2025'!D72:AM72)/SQRT('⚙ Assumptions'!$B$5)</f>
        <v>7.1066905451870138E-2</v>
      </c>
      <c r="S71" s="18">
        <f>-IF(AVERAGE('cons 2023 - 2025'!D72:AM72)=0,"",_xlfn.STDEV.S('cons 2023 - 2025'!D72:AM72)/AVERAGE('cons 2023 - 2025'!D72:AM72))</f>
        <v>6</v>
      </c>
      <c r="T71" s="18" t="str">
        <f t="shared" si="15"/>
        <v>Z</v>
      </c>
      <c r="U71" s="37">
        <f t="shared" si="16"/>
        <v>0.9</v>
      </c>
      <c r="V71" s="18">
        <f t="shared" si="17"/>
        <v>1.28</v>
      </c>
      <c r="W71" s="18">
        <f t="shared" si="18"/>
        <v>1.1506344319372666</v>
      </c>
      <c r="X71" s="18">
        <f t="shared" si="19"/>
        <v>0.98534445941696114</v>
      </c>
      <c r="Y71" s="18">
        <f t="shared" si="20"/>
        <v>1.5546748359776705</v>
      </c>
      <c r="Z71" s="18">
        <f t="shared" si="21"/>
        <v>1.2816407557132574</v>
      </c>
      <c r="AA71" s="18">
        <f>-AVERAGE('cons 2023 - 2025'!D72:AM72)*12</f>
        <v>0.66666666666666663</v>
      </c>
      <c r="AB71" s="27">
        <f t="shared" si="22"/>
        <v>26.732200000000002</v>
      </c>
      <c r="AC71" s="18">
        <f>SQRT((2*AA71*'⚙ Assumptions'!$B$3)/AB71)</f>
        <v>2.7352539066342252</v>
      </c>
      <c r="AD71" s="18">
        <f t="shared" si="23"/>
        <v>1.2816407557132574</v>
      </c>
      <c r="AE71" s="18">
        <f t="shared" si="24"/>
        <v>4.0168946623474824</v>
      </c>
      <c r="AF71" s="18">
        <f t="shared" si="25"/>
        <v>0.2437311816097581</v>
      </c>
    </row>
    <row r="72" spans="1:32" x14ac:dyDescent="0.3">
      <c r="A72" s="19" t="s">
        <v>153</v>
      </c>
      <c r="B72" s="20" t="s">
        <v>154</v>
      </c>
      <c r="C72" s="16" t="s">
        <v>8</v>
      </c>
      <c r="D72" s="16" t="str">
        <f>VLOOKUP(A72,'Lead Time'!$A$2:$C$1180,3,0)</f>
        <v>Local</v>
      </c>
      <c r="E72" s="23" t="str">
        <f>VLOOKUP(A72,Classification!$A$2:$D$1180,4,0)</f>
        <v>C</v>
      </c>
      <c r="F72" s="25" t="str">
        <f>VLOOKUP(A72,Classification!$A$2:$E$1180,5,0)</f>
        <v>L</v>
      </c>
      <c r="G72" s="21">
        <f>VLOOKUP(A72,'Lead Time'!$A$2:$D$1180,4,0)</f>
        <v>49.666666666666664</v>
      </c>
      <c r="H72" s="21">
        <f t="shared" si="13"/>
        <v>1.6555555555555554</v>
      </c>
      <c r="I72" s="32">
        <f>VLOOKUP(A72,Classification!$A$2:$F$1180,6,0)</f>
        <v>133.32</v>
      </c>
      <c r="J72" s="21">
        <f>-SUM('cons 2023 - 2025'!D73:AM73)</f>
        <v>1</v>
      </c>
      <c r="K72" s="18">
        <f>-_xlfn.MINIFS('cons 2023 - 2025'!D73:AM73,'cons 2023 - 2025'!D73:AM73,"&lt;&gt;0")</f>
        <v>1</v>
      </c>
      <c r="L72" s="18">
        <f>-_xlfn.MAXIFS('cons 2023 - 2025'!D73:AM73,'cons 2023 - 2025'!D73:AM73,"&lt;&gt;0")</f>
        <v>1</v>
      </c>
      <c r="M72" s="19">
        <f>COUNTIF('cons 2023 - 2025'!D73:AM73,"&lt;&gt;0")</f>
        <v>1</v>
      </c>
      <c r="N72" s="21">
        <f>-AVERAGE('cons 2023 - 2025'!D73:AM73)</f>
        <v>2.7777777777777776E-2</v>
      </c>
      <c r="O72" s="21">
        <f t="shared" si="14"/>
        <v>1</v>
      </c>
      <c r="P72" s="21">
        <f>_xlfn.STDEV.S('cons 2023 - 2025'!D73:AM73)</f>
        <v>0.16666666666666666</v>
      </c>
      <c r="Q72" s="21">
        <f>-AVERAGE('cons 2023 - 2025'!D73:AM73)/'⚙ Assumptions'!$B$5</f>
        <v>1.2626262626262625E-3</v>
      </c>
      <c r="R72" s="21">
        <f>_xlfn.STDEV.S('cons 2023 - 2025'!D73:AM73)/SQRT('⚙ Assumptions'!$B$5)</f>
        <v>3.5533452725935069E-2</v>
      </c>
      <c r="S72" s="21">
        <f>-IF(AVERAGE('cons 2023 - 2025'!D73:AM73)=0,"",_xlfn.STDEV.S('cons 2023 - 2025'!D73:AM73)/AVERAGE('cons 2023 - 2025'!D73:AM73))</f>
        <v>6</v>
      </c>
      <c r="T72" s="21" t="str">
        <f t="shared" si="15"/>
        <v>Z</v>
      </c>
      <c r="U72" s="38">
        <f t="shared" si="16"/>
        <v>0.9</v>
      </c>
      <c r="V72" s="21">
        <f t="shared" si="17"/>
        <v>1.28</v>
      </c>
      <c r="W72" s="21">
        <f t="shared" si="18"/>
        <v>0.32053826783206579</v>
      </c>
      <c r="X72" s="21">
        <f t="shared" si="19"/>
        <v>0.27449257337768934</v>
      </c>
      <c r="Y72" s="21">
        <f t="shared" si="20"/>
        <v>0.38324870554250351</v>
      </c>
      <c r="Z72" s="21">
        <f t="shared" si="21"/>
        <v>0.32048022769867701</v>
      </c>
      <c r="AA72" s="21">
        <f>-AVERAGE('cons 2023 - 2025'!D73:AM73)*12</f>
        <v>0.33333333333333331</v>
      </c>
      <c r="AB72" s="32">
        <f t="shared" si="22"/>
        <v>26.664000000000001</v>
      </c>
      <c r="AC72" s="21">
        <f>SQRT((2*AA72*'⚙ Assumptions'!$B$3)/AB72)</f>
        <v>1.9365885049498126</v>
      </c>
      <c r="AD72" s="21">
        <f t="shared" si="23"/>
        <v>0.32048022769867701</v>
      </c>
      <c r="AE72" s="21">
        <f t="shared" si="24"/>
        <v>2.2570687326484897</v>
      </c>
      <c r="AF72" s="21">
        <f t="shared" si="25"/>
        <v>0.17212398631993933</v>
      </c>
    </row>
    <row r="73" spans="1:32" x14ac:dyDescent="0.3">
      <c r="A73" s="16" t="s">
        <v>155</v>
      </c>
      <c r="B73" s="17" t="s">
        <v>156</v>
      </c>
      <c r="C73" s="16" t="s">
        <v>8</v>
      </c>
      <c r="D73" s="16" t="str">
        <f>VLOOKUP(A73,'Lead Time'!$A$2:$C$1180,3,0)</f>
        <v>Local</v>
      </c>
      <c r="E73" s="23" t="str">
        <f>VLOOKUP(A73,Classification!$A$2:$D$1180,4,0)</f>
        <v>C</v>
      </c>
      <c r="F73" s="25" t="str">
        <f>VLOOKUP(A73,Classification!$A$2:$E$1180,5,0)</f>
        <v>L</v>
      </c>
      <c r="G73" s="18">
        <f>VLOOKUP(A73,'Lead Time'!$A$2:$D$1180,4,0)</f>
        <v>9.5</v>
      </c>
      <c r="H73" s="18">
        <f t="shared" si="13"/>
        <v>0.31666666666666665</v>
      </c>
      <c r="I73" s="27">
        <f>VLOOKUP(A73,Classification!$A$2:$F$1180,6,0)</f>
        <v>133.32</v>
      </c>
      <c r="J73" s="18">
        <f>-SUM('cons 2023 - 2025'!D74:AM74)</f>
        <v>7</v>
      </c>
      <c r="K73" s="18">
        <f>-_xlfn.MINIFS('cons 2023 - 2025'!D74:AM74,'cons 2023 - 2025'!D74:AM74,"&lt;&gt;0")</f>
        <v>3</v>
      </c>
      <c r="L73" s="18">
        <f>-_xlfn.MAXIFS('cons 2023 - 2025'!D74:AM74,'cons 2023 - 2025'!D74:AM74,"&lt;&gt;0")</f>
        <v>1</v>
      </c>
      <c r="M73" s="16">
        <f>COUNTIF('cons 2023 - 2025'!D74:AM74,"&lt;&gt;0")</f>
        <v>3</v>
      </c>
      <c r="N73" s="18">
        <f>-AVERAGE('cons 2023 - 2025'!D74:AM74)</f>
        <v>0.19444444444444445</v>
      </c>
      <c r="O73" s="18">
        <f t="shared" si="14"/>
        <v>2.3333333333333335</v>
      </c>
      <c r="P73" s="18">
        <f>_xlfn.STDEV.S('cons 2023 - 2025'!D74:AM74)</f>
        <v>0.70990721504169396</v>
      </c>
      <c r="Q73" s="18">
        <f>-AVERAGE('cons 2023 - 2025'!D74:AM74)/'⚙ Assumptions'!$B$5</f>
        <v>8.8383838383838381E-3</v>
      </c>
      <c r="R73" s="18">
        <f>_xlfn.STDEV.S('cons 2023 - 2025'!D74:AM74)/SQRT('⚙ Assumptions'!$B$5)</f>
        <v>0.15135272679290554</v>
      </c>
      <c r="S73" s="18">
        <f>-IF(AVERAGE('cons 2023 - 2025'!D74:AM74)=0,"",_xlfn.STDEV.S('cons 2023 - 2025'!D74:AM74)/AVERAGE('cons 2023 - 2025'!D74:AM74))</f>
        <v>3.6509513916429976</v>
      </c>
      <c r="T73" s="18" t="str">
        <f t="shared" si="15"/>
        <v>Z</v>
      </c>
      <c r="U73" s="37">
        <f t="shared" si="16"/>
        <v>0.9</v>
      </c>
      <c r="V73" s="18">
        <f t="shared" si="17"/>
        <v>1.28</v>
      </c>
      <c r="W73" s="18">
        <f t="shared" si="18"/>
        <v>0.59712055579502377</v>
      </c>
      <c r="X73" s="18">
        <f t="shared" si="19"/>
        <v>0.51134349444592464</v>
      </c>
      <c r="Y73" s="18">
        <f t="shared" si="20"/>
        <v>0.68108520225967029</v>
      </c>
      <c r="Z73" s="18">
        <f t="shared" si="21"/>
        <v>0.57291756851999875</v>
      </c>
      <c r="AA73" s="18">
        <f>-AVERAGE('cons 2023 - 2025'!D74:AM74)*12</f>
        <v>2.3333333333333335</v>
      </c>
      <c r="AB73" s="27">
        <f t="shared" si="22"/>
        <v>26.664000000000001</v>
      </c>
      <c r="AC73" s="18">
        <f>SQRT((2*AA73*'⚙ Assumptions'!$B$3)/AB73)</f>
        <v>5.123731575963582</v>
      </c>
      <c r="AD73" s="18">
        <f t="shared" si="23"/>
        <v>0.57291756851999875</v>
      </c>
      <c r="AE73" s="18">
        <f t="shared" si="24"/>
        <v>5.6966491444835805</v>
      </c>
      <c r="AF73" s="18">
        <f t="shared" si="25"/>
        <v>0.45539726247164319</v>
      </c>
    </row>
    <row r="74" spans="1:32" x14ac:dyDescent="0.3">
      <c r="A74" s="19" t="s">
        <v>157</v>
      </c>
      <c r="B74" s="20" t="s">
        <v>158</v>
      </c>
      <c r="C74" s="16" t="s">
        <v>8</v>
      </c>
      <c r="D74" s="16" t="str">
        <f>VLOOKUP(A74,'Lead Time'!$A$2:$C$1180,3,0)</f>
        <v>Local</v>
      </c>
      <c r="E74" s="23" t="str">
        <f>VLOOKUP(A74,Classification!$A$2:$D$1180,4,0)</f>
        <v>C</v>
      </c>
      <c r="F74" s="25" t="str">
        <f>VLOOKUP(A74,Classification!$A$2:$E$1180,5,0)</f>
        <v>L</v>
      </c>
      <c r="G74" s="21">
        <f>VLOOKUP(A74,'Lead Time'!$A$2:$D$1180,4,0)</f>
        <v>26</v>
      </c>
      <c r="H74" s="21">
        <f t="shared" si="13"/>
        <v>0.8666666666666667</v>
      </c>
      <c r="I74" s="32">
        <f>VLOOKUP(A74,Classification!$A$2:$F$1180,6,0)</f>
        <v>133.32</v>
      </c>
      <c r="J74" s="21">
        <f>-SUM('cons 2023 - 2025'!D75:AM75)</f>
        <v>1</v>
      </c>
      <c r="K74" s="18">
        <f>-_xlfn.MINIFS('cons 2023 - 2025'!D75:AM75,'cons 2023 - 2025'!D75:AM75,"&lt;&gt;0")</f>
        <v>1</v>
      </c>
      <c r="L74" s="18">
        <f>-_xlfn.MAXIFS('cons 2023 - 2025'!D75:AM75,'cons 2023 - 2025'!D75:AM75,"&lt;&gt;0")</f>
        <v>1</v>
      </c>
      <c r="M74" s="19">
        <f>COUNTIF('cons 2023 - 2025'!D75:AM75,"&lt;&gt;0")</f>
        <v>1</v>
      </c>
      <c r="N74" s="21">
        <f>-AVERAGE('cons 2023 - 2025'!D75:AM75)</f>
        <v>2.7777777777777776E-2</v>
      </c>
      <c r="O74" s="21">
        <f t="shared" si="14"/>
        <v>1</v>
      </c>
      <c r="P74" s="21">
        <f>_xlfn.STDEV.S('cons 2023 - 2025'!D75:AM75)</f>
        <v>0.16666666666666666</v>
      </c>
      <c r="Q74" s="21">
        <f>-AVERAGE('cons 2023 - 2025'!D75:AM75)/'⚙ Assumptions'!$B$5</f>
        <v>1.2626262626262625E-3</v>
      </c>
      <c r="R74" s="21">
        <f>_xlfn.STDEV.S('cons 2023 - 2025'!D75:AM75)/SQRT('⚙ Assumptions'!$B$5)</f>
        <v>3.5533452725935069E-2</v>
      </c>
      <c r="S74" s="21">
        <f>-IF(AVERAGE('cons 2023 - 2025'!D75:AM75)=0,"",_xlfn.STDEV.S('cons 2023 - 2025'!D75:AM75)/AVERAGE('cons 2023 - 2025'!D75:AM75))</f>
        <v>6</v>
      </c>
      <c r="T74" s="21" t="str">
        <f t="shared" si="15"/>
        <v>Z</v>
      </c>
      <c r="U74" s="38">
        <f t="shared" si="16"/>
        <v>0.9</v>
      </c>
      <c r="V74" s="21">
        <f t="shared" si="17"/>
        <v>1.28</v>
      </c>
      <c r="W74" s="21">
        <f t="shared" si="18"/>
        <v>0.23191778410863315</v>
      </c>
      <c r="X74" s="21">
        <f t="shared" si="19"/>
        <v>0.19860252506693604</v>
      </c>
      <c r="Y74" s="21">
        <f t="shared" si="20"/>
        <v>0.26474606693691599</v>
      </c>
      <c r="Z74" s="21">
        <f t="shared" si="21"/>
        <v>0.22267659914101012</v>
      </c>
      <c r="AA74" s="21">
        <f>-AVERAGE('cons 2023 - 2025'!D75:AM75)*12</f>
        <v>0.33333333333333331</v>
      </c>
      <c r="AB74" s="32">
        <f t="shared" si="22"/>
        <v>26.664000000000001</v>
      </c>
      <c r="AC74" s="21">
        <f>SQRT((2*AA74*'⚙ Assumptions'!$B$3)/AB74)</f>
        <v>1.9365885049498126</v>
      </c>
      <c r="AD74" s="21">
        <f t="shared" si="23"/>
        <v>0.22267659914101012</v>
      </c>
      <c r="AE74" s="21">
        <f t="shared" si="24"/>
        <v>2.1592651040908226</v>
      </c>
      <c r="AF74" s="21">
        <f t="shared" si="25"/>
        <v>0.17212398631993933</v>
      </c>
    </row>
    <row r="75" spans="1:32" x14ac:dyDescent="0.3">
      <c r="A75" s="16" t="s">
        <v>159</v>
      </c>
      <c r="B75" s="17" t="s">
        <v>160</v>
      </c>
      <c r="C75" s="16" t="s">
        <v>8</v>
      </c>
      <c r="D75" s="16" t="str">
        <f>VLOOKUP(A75,'Lead Time'!$A$2:$C$1180,3,0)</f>
        <v>Mixed Source</v>
      </c>
      <c r="E75" s="23" t="str">
        <f>VLOOKUP(A75,Classification!$A$2:$D$1180,4,0)</f>
        <v>C</v>
      </c>
      <c r="F75" s="25" t="str">
        <f>VLOOKUP(A75,Classification!$A$2:$E$1180,5,0)</f>
        <v>L</v>
      </c>
      <c r="G75" s="18">
        <f>VLOOKUP(A75,'Lead Time'!$A$2:$D$1180,4,0)</f>
        <v>101.5</v>
      </c>
      <c r="H75" s="18">
        <f t="shared" si="13"/>
        <v>3.3833333333333333</v>
      </c>
      <c r="I75" s="27">
        <f>VLOOKUP(A75,Classification!$A$2:$F$1180,6,0)</f>
        <v>132.655</v>
      </c>
      <c r="J75" s="18">
        <f>-SUM('cons 2023 - 2025'!D76:AM76)</f>
        <v>8</v>
      </c>
      <c r="K75" s="18">
        <f>-_xlfn.MINIFS('cons 2023 - 2025'!D76:AM76,'cons 2023 - 2025'!D76:AM76,"&lt;&gt;0")</f>
        <v>3</v>
      </c>
      <c r="L75" s="18">
        <f>-_xlfn.MAXIFS('cons 2023 - 2025'!D76:AM76,'cons 2023 - 2025'!D76:AM76,"&lt;&gt;0")</f>
        <v>1</v>
      </c>
      <c r="M75" s="16">
        <f>COUNTIF('cons 2023 - 2025'!D76:AM76,"&lt;&gt;0")</f>
        <v>5</v>
      </c>
      <c r="N75" s="18">
        <f>-AVERAGE('cons 2023 - 2025'!D76:AM76)</f>
        <v>0.22222222222222221</v>
      </c>
      <c r="O75" s="18">
        <f t="shared" si="14"/>
        <v>1.6</v>
      </c>
      <c r="P75" s="18">
        <f>_xlfn.STDEV.S('cons 2023 - 2025'!D76:AM76)</f>
        <v>0.6374552583116766</v>
      </c>
      <c r="Q75" s="18">
        <f>-AVERAGE('cons 2023 - 2025'!D76:AM76)/'⚙ Assumptions'!$B$5</f>
        <v>1.01010101010101E-2</v>
      </c>
      <c r="R75" s="18">
        <f>_xlfn.STDEV.S('cons 2023 - 2025'!D76:AM76)/SQRT('⚙ Assumptions'!$B$5)</f>
        <v>0.13590591771670013</v>
      </c>
      <c r="S75" s="18">
        <f>-IF(AVERAGE('cons 2023 - 2025'!D76:AM76)=0,"",_xlfn.STDEV.S('cons 2023 - 2025'!D76:AM76)/AVERAGE('cons 2023 - 2025'!D76:AM76))</f>
        <v>2.8685486624025449</v>
      </c>
      <c r="T75" s="18" t="str">
        <f t="shared" si="15"/>
        <v>Z</v>
      </c>
      <c r="U75" s="37">
        <f t="shared" si="16"/>
        <v>0.9</v>
      </c>
      <c r="V75" s="18">
        <f t="shared" si="17"/>
        <v>1.28</v>
      </c>
      <c r="W75" s="18">
        <f t="shared" si="18"/>
        <v>1.7525941522857658</v>
      </c>
      <c r="X75" s="18">
        <f t="shared" si="19"/>
        <v>1.5008319668079411</v>
      </c>
      <c r="Y75" s="18">
        <f t="shared" si="20"/>
        <v>2.7778466775382906</v>
      </c>
      <c r="Z75" s="18">
        <f t="shared" si="21"/>
        <v>2.2526838186597926</v>
      </c>
      <c r="AA75" s="18">
        <f>-AVERAGE('cons 2023 - 2025'!D76:AM76)*12</f>
        <v>2.6666666666666665</v>
      </c>
      <c r="AB75" s="27">
        <f t="shared" si="22"/>
        <v>26.531000000000002</v>
      </c>
      <c r="AC75" s="18">
        <f>SQRT((2*AA75*'⚙ Assumptions'!$B$3)/AB75)</f>
        <v>5.491211655930595</v>
      </c>
      <c r="AD75" s="18">
        <f t="shared" si="23"/>
        <v>2.2526838186597926</v>
      </c>
      <c r="AE75" s="18">
        <f t="shared" si="24"/>
        <v>7.7438954745903876</v>
      </c>
      <c r="AF75" s="18">
        <f t="shared" si="25"/>
        <v>0.48562445481164884</v>
      </c>
    </row>
    <row r="76" spans="1:32" x14ac:dyDescent="0.3">
      <c r="A76" s="19" t="s">
        <v>161</v>
      </c>
      <c r="B76" s="20" t="s">
        <v>162</v>
      </c>
      <c r="C76" s="16" t="s">
        <v>8</v>
      </c>
      <c r="D76" s="16" t="str">
        <f>VLOOKUP(A76,'Lead Time'!$A$2:$C$1180,3,0)</f>
        <v>Mixed Source</v>
      </c>
      <c r="E76" s="23" t="str">
        <f>VLOOKUP(A76,Classification!$A$2:$D$1180,4,0)</f>
        <v>C</v>
      </c>
      <c r="F76" s="25" t="str">
        <f>VLOOKUP(A76,Classification!$A$2:$E$1180,5,0)</f>
        <v>L</v>
      </c>
      <c r="G76" s="21">
        <f>VLOOKUP(A76,'Lead Time'!$A$2:$D$1180,4,0)</f>
        <v>78.666666666666671</v>
      </c>
      <c r="H76" s="21">
        <f t="shared" si="13"/>
        <v>2.6222222222222222</v>
      </c>
      <c r="I76" s="32">
        <f>VLOOKUP(A76,Classification!$A$2:$F$1180,6,0)</f>
        <v>132.41</v>
      </c>
      <c r="J76" s="21">
        <f>-SUM('cons 2023 - 2025'!D77:AM77)</f>
        <v>5</v>
      </c>
      <c r="K76" s="18">
        <f>-_xlfn.MINIFS('cons 2023 - 2025'!D77:AM77,'cons 2023 - 2025'!D77:AM77,"&lt;&gt;0")</f>
        <v>4</v>
      </c>
      <c r="L76" s="18">
        <f>-_xlfn.MAXIFS('cons 2023 - 2025'!D77:AM77,'cons 2023 - 2025'!D77:AM77,"&lt;&gt;0")</f>
        <v>1</v>
      </c>
      <c r="M76" s="19">
        <f>COUNTIF('cons 2023 - 2025'!D77:AM77,"&lt;&gt;0")</f>
        <v>2</v>
      </c>
      <c r="N76" s="21">
        <f>-AVERAGE('cons 2023 - 2025'!D77:AM77)</f>
        <v>0.1388888888888889</v>
      </c>
      <c r="O76" s="21">
        <f t="shared" si="14"/>
        <v>2.5</v>
      </c>
      <c r="P76" s="21">
        <f>_xlfn.STDEV.S('cons 2023 - 2025'!D77:AM77)</f>
        <v>0.68254891097489556</v>
      </c>
      <c r="Q76" s="21">
        <f>-AVERAGE('cons 2023 - 2025'!D77:AM77)/'⚙ Assumptions'!$B$5</f>
        <v>6.313131313131313E-3</v>
      </c>
      <c r="R76" s="21">
        <f>_xlfn.STDEV.S('cons 2023 - 2025'!D77:AM77)/SQRT('⚙ Assumptions'!$B$5)</f>
        <v>0.14551991676758949</v>
      </c>
      <c r="S76" s="21">
        <f>-IF(AVERAGE('cons 2023 - 2025'!D77:AM77)=0,"",_xlfn.STDEV.S('cons 2023 - 2025'!D77:AM77)/AVERAGE('cons 2023 - 2025'!D77:AM77))</f>
        <v>4.9143521590192476</v>
      </c>
      <c r="T76" s="21" t="str">
        <f t="shared" si="15"/>
        <v>Z</v>
      </c>
      <c r="U76" s="38">
        <f t="shared" si="16"/>
        <v>0.9</v>
      </c>
      <c r="V76" s="21">
        <f t="shared" si="17"/>
        <v>1.28</v>
      </c>
      <c r="W76" s="21">
        <f t="shared" si="18"/>
        <v>1.6520674761180143</v>
      </c>
      <c r="X76" s="21">
        <f t="shared" si="19"/>
        <v>1.4147460644256129</v>
      </c>
      <c r="Y76" s="21">
        <f t="shared" si="20"/>
        <v>2.1487004727510111</v>
      </c>
      <c r="Z76" s="21">
        <f t="shared" si="21"/>
        <v>1.7789435952898105</v>
      </c>
      <c r="AA76" s="21">
        <f>-AVERAGE('cons 2023 - 2025'!D77:AM77)*12</f>
        <v>1.6666666666666667</v>
      </c>
      <c r="AB76" s="32">
        <f t="shared" si="22"/>
        <v>26.481999999999999</v>
      </c>
      <c r="AC76" s="21">
        <f>SQRT((2*AA76*'⚙ Assumptions'!$B$3)/AB76)</f>
        <v>4.3451984060716704</v>
      </c>
      <c r="AD76" s="21">
        <f t="shared" si="23"/>
        <v>1.7789435952898105</v>
      </c>
      <c r="AE76" s="21">
        <f t="shared" si="24"/>
        <v>6.1241420013614807</v>
      </c>
      <c r="AF76" s="21">
        <f t="shared" si="25"/>
        <v>0.38356514729863328</v>
      </c>
    </row>
    <row r="77" spans="1:32" x14ac:dyDescent="0.3">
      <c r="A77" s="16" t="s">
        <v>163</v>
      </c>
      <c r="B77" s="17" t="s">
        <v>164</v>
      </c>
      <c r="C77" s="16" t="s">
        <v>8</v>
      </c>
      <c r="D77" s="16" t="str">
        <f>VLOOKUP(A77,'Lead Time'!$A$2:$C$1180,3,0)</f>
        <v>Import</v>
      </c>
      <c r="E77" s="23" t="str">
        <f>VLOOKUP(A77,Classification!$A$2:$D$1180,4,0)</f>
        <v>C</v>
      </c>
      <c r="F77" s="25" t="str">
        <f>VLOOKUP(A77,Classification!$A$2:$E$1180,5,0)</f>
        <v>L</v>
      </c>
      <c r="G77" s="18">
        <f>VLOOKUP(A77,'Lead Time'!$A$2:$D$1180,4,0)</f>
        <v>103.5</v>
      </c>
      <c r="H77" s="18">
        <f t="shared" si="13"/>
        <v>3.45</v>
      </c>
      <c r="I77" s="27">
        <f>VLOOKUP(A77,Classification!$A$2:$F$1180,6,0)</f>
        <v>131.86199999999999</v>
      </c>
      <c r="J77" s="18">
        <f>-SUM('cons 2023 - 2025'!D78:AM78)</f>
        <v>20</v>
      </c>
      <c r="K77" s="18">
        <f>-_xlfn.MINIFS('cons 2023 - 2025'!D78:AM78,'cons 2023 - 2025'!D78:AM78,"&lt;&gt;0")</f>
        <v>20</v>
      </c>
      <c r="L77" s="18">
        <f>-_xlfn.MAXIFS('cons 2023 - 2025'!D78:AM78,'cons 2023 - 2025'!D78:AM78,"&lt;&gt;0")</f>
        <v>20</v>
      </c>
      <c r="M77" s="16">
        <f>COUNTIF('cons 2023 - 2025'!D78:AM78,"&lt;&gt;0")</f>
        <v>1</v>
      </c>
      <c r="N77" s="18">
        <f>-AVERAGE('cons 2023 - 2025'!D78:AM78)</f>
        <v>0.55555555555555558</v>
      </c>
      <c r="O77" s="18">
        <f t="shared" si="14"/>
        <v>20</v>
      </c>
      <c r="P77" s="18">
        <f>_xlfn.STDEV.S('cons 2023 - 2025'!D78:AM78)</f>
        <v>3.3333333333333335</v>
      </c>
      <c r="Q77" s="18">
        <f>-AVERAGE('cons 2023 - 2025'!D78:AM78)/'⚙ Assumptions'!$B$5</f>
        <v>2.5252525252525252E-2</v>
      </c>
      <c r="R77" s="18">
        <f>_xlfn.STDEV.S('cons 2023 - 2025'!D78:AM78)/SQRT('⚙ Assumptions'!$B$5)</f>
        <v>0.71066905451870144</v>
      </c>
      <c r="S77" s="18">
        <f>-IF(AVERAGE('cons 2023 - 2025'!D78:AM78)=0,"",_xlfn.STDEV.S('cons 2023 - 2025'!D78:AM78)/AVERAGE('cons 2023 - 2025'!D78:AM78))</f>
        <v>6</v>
      </c>
      <c r="T77" s="18" t="str">
        <f t="shared" si="15"/>
        <v>Z</v>
      </c>
      <c r="U77" s="37">
        <f t="shared" si="16"/>
        <v>0.9</v>
      </c>
      <c r="V77" s="18">
        <f t="shared" si="17"/>
        <v>1.28</v>
      </c>
      <c r="W77" s="18">
        <f t="shared" si="18"/>
        <v>9.2543847101596306</v>
      </c>
      <c r="X77" s="18">
        <f t="shared" si="19"/>
        <v>7.9249815982961964</v>
      </c>
      <c r="Y77" s="18">
        <f t="shared" si="20"/>
        <v>11.868021073795994</v>
      </c>
      <c r="Z77" s="18">
        <f t="shared" si="21"/>
        <v>9.8416482649628634</v>
      </c>
      <c r="AA77" s="18">
        <f>-AVERAGE('cons 2023 - 2025'!D78:AM78)*12</f>
        <v>6.666666666666667</v>
      </c>
      <c r="AB77" s="27">
        <f t="shared" si="22"/>
        <v>26.372399999999999</v>
      </c>
      <c r="AC77" s="18">
        <f>SQRT((2*AA77*'⚙ Assumptions'!$B$3)/AB77)</f>
        <v>8.7084361252357816</v>
      </c>
      <c r="AD77" s="18">
        <f t="shared" si="23"/>
        <v>9.8416482649628634</v>
      </c>
      <c r="AE77" s="18">
        <f t="shared" si="24"/>
        <v>18.550084390198645</v>
      </c>
      <c r="AF77" s="18">
        <f t="shared" si="25"/>
        <v>0.76554120289722705</v>
      </c>
    </row>
    <row r="78" spans="1:32" x14ac:dyDescent="0.3">
      <c r="A78" s="19" t="s">
        <v>165</v>
      </c>
      <c r="B78" s="20" t="s">
        <v>166</v>
      </c>
      <c r="C78" s="16" t="s">
        <v>8</v>
      </c>
      <c r="D78" s="16" t="str">
        <f>VLOOKUP(A78,'Lead Time'!$A$2:$C$1180,3,0)</f>
        <v>Import</v>
      </c>
      <c r="E78" s="23" t="str">
        <f>VLOOKUP(A78,Classification!$A$2:$D$1180,4,0)</f>
        <v>C</v>
      </c>
      <c r="F78" s="25" t="str">
        <f>VLOOKUP(A78,Classification!$A$2:$E$1180,5,0)</f>
        <v>L</v>
      </c>
      <c r="G78" s="21">
        <f>VLOOKUP(A78,'Lead Time'!$A$2:$D$1180,4,0)</f>
        <v>244</v>
      </c>
      <c r="H78" s="21">
        <f t="shared" si="13"/>
        <v>8.1333333333333329</v>
      </c>
      <c r="I78" s="32">
        <f>VLOOKUP(A78,Classification!$A$2:$F$1180,6,0)</f>
        <v>131.84800000000001</v>
      </c>
      <c r="J78" s="21">
        <f>-SUM('cons 2023 - 2025'!D79:AM79)</f>
        <v>1</v>
      </c>
      <c r="K78" s="18">
        <f>-_xlfn.MINIFS('cons 2023 - 2025'!D79:AM79,'cons 2023 - 2025'!D79:AM79,"&lt;&gt;0")</f>
        <v>2</v>
      </c>
      <c r="L78" s="18">
        <f>-_xlfn.MAXIFS('cons 2023 - 2025'!D79:AM79,'cons 2023 - 2025'!D79:AM79,"&lt;&gt;0")</f>
        <v>-1</v>
      </c>
      <c r="M78" s="19">
        <f>COUNTIF('cons 2023 - 2025'!D79:AM79,"&lt;&gt;0")</f>
        <v>2</v>
      </c>
      <c r="N78" s="21">
        <f>-AVERAGE('cons 2023 - 2025'!D79:AM79)</f>
        <v>2.7777777777777776E-2</v>
      </c>
      <c r="O78" s="21">
        <f t="shared" si="14"/>
        <v>0.5</v>
      </c>
      <c r="P78" s="21">
        <f>_xlfn.STDEV.S('cons 2023 - 2025'!D79:AM79)</f>
        <v>0.37691310943437889</v>
      </c>
      <c r="Q78" s="21">
        <f>-AVERAGE('cons 2023 - 2025'!D79:AM79)/'⚙ Assumptions'!$B$5</f>
        <v>1.2626262626262625E-3</v>
      </c>
      <c r="R78" s="21">
        <f>_xlfn.STDEV.S('cons 2023 - 2025'!D79:AM79)/SQRT('⚙ Assumptions'!$B$5)</f>
        <v>8.0358144935230164E-2</v>
      </c>
      <c r="S78" s="21">
        <f>-IF(AVERAGE('cons 2023 - 2025'!D79:AM79)=0,"",_xlfn.STDEV.S('cons 2023 - 2025'!D79:AM79)/AVERAGE('cons 2023 - 2025'!D79:AM79))</f>
        <v>13.56887193963764</v>
      </c>
      <c r="T78" s="21" t="str">
        <f t="shared" si="15"/>
        <v>Z</v>
      </c>
      <c r="U78" s="38">
        <f t="shared" si="16"/>
        <v>0.9</v>
      </c>
      <c r="V78" s="21">
        <f t="shared" si="17"/>
        <v>1.28</v>
      </c>
      <c r="W78" s="21">
        <f t="shared" si="18"/>
        <v>1.6066999691183137</v>
      </c>
      <c r="X78" s="21">
        <f t="shared" si="19"/>
        <v>1.375895652497255</v>
      </c>
      <c r="Y78" s="21">
        <f t="shared" si="20"/>
        <v>1.9147807771991219</v>
      </c>
      <c r="Z78" s="21">
        <f t="shared" si="21"/>
        <v>1.6018215784231808</v>
      </c>
      <c r="AA78" s="21">
        <f>-AVERAGE('cons 2023 - 2025'!D79:AM79)*12</f>
        <v>0.33333333333333331</v>
      </c>
      <c r="AB78" s="32">
        <f t="shared" si="22"/>
        <v>26.369600000000005</v>
      </c>
      <c r="AC78" s="21">
        <f>SQRT((2*AA78*'⚙ Assumptions'!$B$3)/AB78)</f>
        <v>1.9473688957575723</v>
      </c>
      <c r="AD78" s="21">
        <f t="shared" si="23"/>
        <v>1.6018215784231808</v>
      </c>
      <c r="AE78" s="21">
        <f t="shared" si="24"/>
        <v>3.5491904741807532</v>
      </c>
      <c r="AF78" s="21">
        <f t="shared" si="25"/>
        <v>0.17117112944522964</v>
      </c>
    </row>
    <row r="79" spans="1:32" x14ac:dyDescent="0.3">
      <c r="A79" s="16" t="s">
        <v>167</v>
      </c>
      <c r="B79" s="17" t="s">
        <v>168</v>
      </c>
      <c r="C79" s="16" t="s">
        <v>8</v>
      </c>
      <c r="D79" s="16" t="str">
        <f>VLOOKUP(A79,'Lead Time'!$A$2:$C$1180,3,0)</f>
        <v>Local</v>
      </c>
      <c r="E79" s="23" t="str">
        <f>VLOOKUP(A79,Classification!$A$2:$D$1180,4,0)</f>
        <v>C</v>
      </c>
      <c r="F79" s="25" t="str">
        <f>VLOOKUP(A79,Classification!$A$2:$E$1180,5,0)</f>
        <v>L</v>
      </c>
      <c r="G79" s="18">
        <f>VLOOKUP(A79,'Lead Time'!$A$2:$D$1180,4,0)</f>
        <v>5</v>
      </c>
      <c r="H79" s="18">
        <f t="shared" si="13"/>
        <v>0.16666666666666666</v>
      </c>
      <c r="I79" s="27">
        <f>VLOOKUP(A79,Classification!$A$2:$F$1180,6,0)</f>
        <v>131.30000000000001</v>
      </c>
      <c r="J79" s="18">
        <f>-SUM('cons 2023 - 2025'!D80:AM80)</f>
        <v>5</v>
      </c>
      <c r="K79" s="18">
        <f>-_xlfn.MINIFS('cons 2023 - 2025'!D80:AM80,'cons 2023 - 2025'!D80:AM80,"&lt;&gt;0")</f>
        <v>5</v>
      </c>
      <c r="L79" s="18">
        <f>-_xlfn.MAXIFS('cons 2023 - 2025'!D80:AM80,'cons 2023 - 2025'!D80:AM80,"&lt;&gt;0")</f>
        <v>5</v>
      </c>
      <c r="M79" s="16">
        <f>COUNTIF('cons 2023 - 2025'!D80:AM80,"&lt;&gt;0")</f>
        <v>1</v>
      </c>
      <c r="N79" s="18">
        <f>-AVERAGE('cons 2023 - 2025'!D80:AM80)</f>
        <v>0.1388888888888889</v>
      </c>
      <c r="O79" s="18">
        <f t="shared" si="14"/>
        <v>5</v>
      </c>
      <c r="P79" s="18">
        <f>_xlfn.STDEV.S('cons 2023 - 2025'!D80:AM80)</f>
        <v>0.83333333333333337</v>
      </c>
      <c r="Q79" s="18">
        <f>-AVERAGE('cons 2023 - 2025'!D80:AM80)/'⚙ Assumptions'!$B$5</f>
        <v>6.313131313131313E-3</v>
      </c>
      <c r="R79" s="18">
        <f>_xlfn.STDEV.S('cons 2023 - 2025'!D80:AM80)/SQRT('⚙ Assumptions'!$B$5)</f>
        <v>0.17766726362967536</v>
      </c>
      <c r="S79" s="18">
        <f>-IF(AVERAGE('cons 2023 - 2025'!D80:AM80)=0,"",_xlfn.STDEV.S('cons 2023 - 2025'!D80:AM80)/AVERAGE('cons 2023 - 2025'!D80:AM80))</f>
        <v>6</v>
      </c>
      <c r="T79" s="18" t="str">
        <f t="shared" si="15"/>
        <v>Z</v>
      </c>
      <c r="U79" s="37">
        <f t="shared" si="16"/>
        <v>0.9</v>
      </c>
      <c r="V79" s="18">
        <f t="shared" si="17"/>
        <v>1.28</v>
      </c>
      <c r="W79" s="18">
        <f t="shared" si="18"/>
        <v>0.50851338093098253</v>
      </c>
      <c r="X79" s="18">
        <f t="shared" si="19"/>
        <v>0.4354648431614539</v>
      </c>
      <c r="Y79" s="18">
        <f t="shared" si="20"/>
        <v>0.5400790374966391</v>
      </c>
      <c r="Z79" s="18">
        <f t="shared" si="21"/>
        <v>0.45861299130960204</v>
      </c>
      <c r="AA79" s="18">
        <f>-AVERAGE('cons 2023 - 2025'!D80:AM80)*12</f>
        <v>1.6666666666666667</v>
      </c>
      <c r="AB79" s="27">
        <f t="shared" si="22"/>
        <v>26.260000000000005</v>
      </c>
      <c r="AC79" s="18">
        <f>SQRT((2*AA79*'⚙ Assumptions'!$B$3)/AB79)</f>
        <v>4.3635267359120231</v>
      </c>
      <c r="AD79" s="18">
        <f t="shared" si="23"/>
        <v>0.45861299130960204</v>
      </c>
      <c r="AE79" s="18">
        <f t="shared" si="24"/>
        <v>4.8221397272216251</v>
      </c>
      <c r="AF79" s="18">
        <f t="shared" si="25"/>
        <v>0.38195404028349922</v>
      </c>
    </row>
    <row r="80" spans="1:32" x14ac:dyDescent="0.3">
      <c r="A80" s="19" t="s">
        <v>169</v>
      </c>
      <c r="B80" s="20" t="s">
        <v>170</v>
      </c>
      <c r="C80" s="16" t="s">
        <v>8</v>
      </c>
      <c r="D80" s="16" t="str">
        <f>VLOOKUP(A80,'Lead Time'!$A$2:$C$1180,3,0)</f>
        <v>Local</v>
      </c>
      <c r="E80" s="23" t="str">
        <f>VLOOKUP(A80,Classification!$A$2:$D$1180,4,0)</f>
        <v>C</v>
      </c>
      <c r="F80" s="25" t="str">
        <f>VLOOKUP(A80,Classification!$A$2:$E$1180,5,0)</f>
        <v>L</v>
      </c>
      <c r="G80" s="21">
        <f>VLOOKUP(A80,'Lead Time'!$A$2:$D$1180,4,0)</f>
        <v>33</v>
      </c>
      <c r="H80" s="21">
        <f t="shared" si="13"/>
        <v>1.1000000000000001</v>
      </c>
      <c r="I80" s="32">
        <f>VLOOKUP(A80,Classification!$A$2:$F$1180,6,0)</f>
        <v>131.285</v>
      </c>
      <c r="J80" s="21">
        <f>-SUM('cons 2023 - 2025'!D81:AM81)</f>
        <v>4</v>
      </c>
      <c r="K80" s="18">
        <f>-_xlfn.MINIFS('cons 2023 - 2025'!D81:AM81,'cons 2023 - 2025'!D81:AM81,"&lt;&gt;0")</f>
        <v>2</v>
      </c>
      <c r="L80" s="18">
        <f>-_xlfn.MAXIFS('cons 2023 - 2025'!D81:AM81,'cons 2023 - 2025'!D81:AM81,"&lt;&gt;0")</f>
        <v>1</v>
      </c>
      <c r="M80" s="19">
        <f>COUNTIF('cons 2023 - 2025'!D81:AM81,"&lt;&gt;0")</f>
        <v>3</v>
      </c>
      <c r="N80" s="21">
        <f>-AVERAGE('cons 2023 - 2025'!D81:AM81)</f>
        <v>0.1111111111111111</v>
      </c>
      <c r="O80" s="21">
        <f t="shared" si="14"/>
        <v>1.3333333333333333</v>
      </c>
      <c r="P80" s="21">
        <f>_xlfn.STDEV.S('cons 2023 - 2025'!D81:AM81)</f>
        <v>0.39840953644479787</v>
      </c>
      <c r="Q80" s="21">
        <f>-AVERAGE('cons 2023 - 2025'!D81:AM81)/'⚙ Assumptions'!$B$5</f>
        <v>5.0505050505050501E-3</v>
      </c>
      <c r="R80" s="21">
        <f>_xlfn.STDEV.S('cons 2023 - 2025'!D81:AM81)/SQRT('⚙ Assumptions'!$B$5)</f>
        <v>8.4941198572937582E-2</v>
      </c>
      <c r="S80" s="21">
        <f>-IF(AVERAGE('cons 2023 - 2025'!D81:AM81)=0,"",_xlfn.STDEV.S('cons 2023 - 2025'!D81:AM81)/AVERAGE('cons 2023 - 2025'!D81:AM81))</f>
        <v>3.5856858280031809</v>
      </c>
      <c r="T80" s="21" t="str">
        <f t="shared" si="15"/>
        <v>Z</v>
      </c>
      <c r="U80" s="38">
        <f t="shared" si="16"/>
        <v>0.9</v>
      </c>
      <c r="V80" s="21">
        <f t="shared" si="17"/>
        <v>1.28</v>
      </c>
      <c r="W80" s="21">
        <f t="shared" si="18"/>
        <v>0.62457604668706113</v>
      </c>
      <c r="X80" s="21">
        <f t="shared" si="19"/>
        <v>0.53485497218390077</v>
      </c>
      <c r="Y80" s="21">
        <f t="shared" si="20"/>
        <v>0.79124271335372776</v>
      </c>
      <c r="Z80" s="21">
        <f t="shared" si="21"/>
        <v>0.657077194406123</v>
      </c>
      <c r="AA80" s="21">
        <f>-AVERAGE('cons 2023 - 2025'!D81:AM81)*12</f>
        <v>1.3333333333333333</v>
      </c>
      <c r="AB80" s="32">
        <f t="shared" si="22"/>
        <v>26.257000000000001</v>
      </c>
      <c r="AC80" s="21">
        <f>SQRT((2*AA80*'⚙ Assumptions'!$B$3)/AB80)</f>
        <v>3.9030799158281075</v>
      </c>
      <c r="AD80" s="21">
        <f t="shared" si="23"/>
        <v>0.657077194406123</v>
      </c>
      <c r="AE80" s="21">
        <f t="shared" si="24"/>
        <v>4.5601571102342309</v>
      </c>
      <c r="AF80" s="21">
        <f t="shared" si="25"/>
        <v>0.34161056449966204</v>
      </c>
    </row>
    <row r="81" spans="1:32" x14ac:dyDescent="0.3">
      <c r="A81" s="16" t="s">
        <v>171</v>
      </c>
      <c r="B81" s="17" t="s">
        <v>172</v>
      </c>
      <c r="C81" s="16" t="s">
        <v>8</v>
      </c>
      <c r="D81" s="16"/>
      <c r="E81" s="23" t="str">
        <f>VLOOKUP(A81,Classification!$A$2:$D$1180,4,0)</f>
        <v>C</v>
      </c>
      <c r="F81" s="25" t="str">
        <f>VLOOKUP(A81,Classification!$A$2:$E$1180,5,0)</f>
        <v>L</v>
      </c>
      <c r="G81" s="18">
        <f>VLOOKUP(A81,'Lead Time'!$A$2:$D$1180,4,0)</f>
        <v>44</v>
      </c>
      <c r="H81" s="18">
        <f t="shared" si="13"/>
        <v>1.4666666666666666</v>
      </c>
      <c r="I81" s="27">
        <f>VLOOKUP(A81,Classification!$A$2:$F$1180,6,0)</f>
        <v>131.06800000000001</v>
      </c>
      <c r="J81" s="18">
        <f>-SUM('cons 2023 - 2025'!D82:AM82)</f>
        <v>2</v>
      </c>
      <c r="K81" s="18">
        <f>-_xlfn.MINIFS('cons 2023 - 2025'!D82:AM82,'cons 2023 - 2025'!D82:AM82,"&lt;&gt;0")</f>
        <v>2</v>
      </c>
      <c r="L81" s="18">
        <f>-_xlfn.MAXIFS('cons 2023 - 2025'!D82:AM82,'cons 2023 - 2025'!D82:AM82,"&lt;&gt;0")</f>
        <v>2</v>
      </c>
      <c r="M81" s="16">
        <f>COUNTIF('cons 2023 - 2025'!D82:AM82,"&lt;&gt;0")</f>
        <v>1</v>
      </c>
      <c r="N81" s="18">
        <f>-AVERAGE('cons 2023 - 2025'!D82:AM82)</f>
        <v>5.5555555555555552E-2</v>
      </c>
      <c r="O81" s="18">
        <f t="shared" si="14"/>
        <v>2</v>
      </c>
      <c r="P81" s="18">
        <f>_xlfn.STDEV.S('cons 2023 - 2025'!D82:AM82)</f>
        <v>0.33333333333333331</v>
      </c>
      <c r="Q81" s="18">
        <f>-AVERAGE('cons 2023 - 2025'!D82:AM82)/'⚙ Assumptions'!$B$5</f>
        <v>2.525252525252525E-3</v>
      </c>
      <c r="R81" s="18">
        <f>_xlfn.STDEV.S('cons 2023 - 2025'!D82:AM82)/SQRT('⚙ Assumptions'!$B$5)</f>
        <v>7.1066905451870138E-2</v>
      </c>
      <c r="S81" s="18">
        <f>-IF(AVERAGE('cons 2023 - 2025'!D82:AM82)=0,"",_xlfn.STDEV.S('cons 2023 - 2025'!D82:AM82)/AVERAGE('cons 2023 - 2025'!D82:AM82))</f>
        <v>6</v>
      </c>
      <c r="T81" s="18" t="str">
        <f t="shared" si="15"/>
        <v>Z</v>
      </c>
      <c r="U81" s="37">
        <f t="shared" si="16"/>
        <v>0.9</v>
      </c>
      <c r="V81" s="18">
        <f t="shared" si="17"/>
        <v>1.28</v>
      </c>
      <c r="W81" s="18">
        <f t="shared" si="18"/>
        <v>0.60339778661252053</v>
      </c>
      <c r="X81" s="18">
        <f t="shared" si="19"/>
        <v>0.51671899376597186</v>
      </c>
      <c r="Y81" s="18">
        <f t="shared" si="20"/>
        <v>0.71450889772363158</v>
      </c>
      <c r="Z81" s="18">
        <f t="shared" si="21"/>
        <v>0.59820047524745334</v>
      </c>
      <c r="AA81" s="18">
        <f>-AVERAGE('cons 2023 - 2025'!D82:AM82)*12</f>
        <v>0.66666666666666663</v>
      </c>
      <c r="AB81" s="27">
        <f t="shared" si="22"/>
        <v>26.213600000000003</v>
      </c>
      <c r="AC81" s="18">
        <f>SQRT((2*AA81*'⚙ Assumptions'!$B$3)/AB81)</f>
        <v>2.7621780118231514</v>
      </c>
      <c r="AD81" s="18">
        <f t="shared" si="23"/>
        <v>0.59820047524745334</v>
      </c>
      <c r="AE81" s="18">
        <f t="shared" si="24"/>
        <v>3.3603784870706046</v>
      </c>
      <c r="AF81" s="18">
        <f t="shared" si="25"/>
        <v>0.24135543176909122</v>
      </c>
    </row>
    <row r="82" spans="1:32" x14ac:dyDescent="0.3">
      <c r="A82" s="19" t="s">
        <v>173</v>
      </c>
      <c r="B82" s="20" t="s">
        <v>174</v>
      </c>
      <c r="C82" s="16" t="s">
        <v>44</v>
      </c>
      <c r="D82" s="16" t="str">
        <f>VLOOKUP(A82,'Lead Time'!$A$2:$C$1180,3,0)</f>
        <v>Local</v>
      </c>
      <c r="E82" s="23" t="str">
        <f>VLOOKUP(A82,Classification!$A$2:$D$1180,4,0)</f>
        <v>C</v>
      </c>
      <c r="F82" s="26" t="str">
        <f>VLOOKUP(A82,Classification!$A$2:$E$1180,5,0)</f>
        <v>M</v>
      </c>
      <c r="G82" s="21">
        <f>VLOOKUP(A82,'Lead Time'!$A$2:$D$1180,4,0)</f>
        <v>23.823529411764707</v>
      </c>
      <c r="H82" s="21">
        <f t="shared" si="13"/>
        <v>0.79411764705882359</v>
      </c>
      <c r="I82" s="32">
        <f>VLOOKUP(A82,Classification!$A$2:$F$1180,6,0)</f>
        <v>130.672</v>
      </c>
      <c r="J82" s="21">
        <f>-SUM('cons 2023 - 2025'!D83:AM83)</f>
        <v>23</v>
      </c>
      <c r="K82" s="18">
        <f>-_xlfn.MINIFS('cons 2023 - 2025'!D83:AM83,'cons 2023 - 2025'!D83:AM83,"&lt;&gt;0")</f>
        <v>7</v>
      </c>
      <c r="L82" s="18">
        <f>-_xlfn.MAXIFS('cons 2023 - 2025'!D83:AM83,'cons 2023 - 2025'!D83:AM83,"&lt;&gt;0")</f>
        <v>1</v>
      </c>
      <c r="M82" s="19">
        <f>COUNTIF('cons 2023 - 2025'!D83:AM83,"&lt;&gt;0")</f>
        <v>7</v>
      </c>
      <c r="N82" s="21">
        <f>-AVERAGE('cons 2023 - 2025'!D83:AM83)</f>
        <v>0.63888888888888884</v>
      </c>
      <c r="O82" s="21">
        <f t="shared" si="14"/>
        <v>3.2857142857142856</v>
      </c>
      <c r="P82" s="21">
        <f>_xlfn.STDEV.S('cons 2023 - 2025'!D83:AM83)</f>
        <v>1.6239770895248453</v>
      </c>
      <c r="Q82" s="21">
        <f>-AVERAGE('cons 2023 - 2025'!D83:AM83)/'⚙ Assumptions'!$B$5</f>
        <v>2.9040404040404037E-2</v>
      </c>
      <c r="R82" s="21">
        <f>_xlfn.STDEV.S('cons 2023 - 2025'!D83:AM83)/SQRT('⚙ Assumptions'!$B$5)</f>
        <v>0.34623307883179633</v>
      </c>
      <c r="S82" s="21">
        <f>-IF(AVERAGE('cons 2023 - 2025'!D83:AM83)=0,"",_xlfn.STDEV.S('cons 2023 - 2025'!D83:AM83)/AVERAGE('cons 2023 - 2025'!D83:AM83))</f>
        <v>2.5418771836041061</v>
      </c>
      <c r="T82" s="21" t="str">
        <f t="shared" si="15"/>
        <v>Z</v>
      </c>
      <c r="U82" s="38">
        <f t="shared" si="16"/>
        <v>0.9</v>
      </c>
      <c r="V82" s="21">
        <f t="shared" si="17"/>
        <v>1.28</v>
      </c>
      <c r="W82" s="21">
        <f t="shared" si="18"/>
        <v>2.1631248087248003</v>
      </c>
      <c r="X82" s="21">
        <f t="shared" si="19"/>
        <v>1.8523894176500386</v>
      </c>
      <c r="Y82" s="21">
        <f t="shared" si="20"/>
        <v>2.8549697285108966</v>
      </c>
      <c r="Z82" s="21">
        <f t="shared" si="21"/>
        <v>2.3597423588265092</v>
      </c>
      <c r="AA82" s="21">
        <f>-AVERAGE('cons 2023 - 2025'!D83:AM83)*12</f>
        <v>7.6666666666666661</v>
      </c>
      <c r="AB82" s="32">
        <f t="shared" si="22"/>
        <v>26.134399999999999</v>
      </c>
      <c r="AC82" s="21">
        <f>SQRT((2*AA82*'⚙ Assumptions'!$B$3)/AB82)</f>
        <v>9.3811839324800275</v>
      </c>
      <c r="AD82" s="21">
        <f t="shared" si="23"/>
        <v>2.3597423588265092</v>
      </c>
      <c r="AE82" s="21">
        <f t="shared" si="24"/>
        <v>11.740926291306536</v>
      </c>
      <c r="AF82" s="21">
        <f t="shared" si="25"/>
        <v>0.81723871121668668</v>
      </c>
    </row>
    <row r="83" spans="1:32" x14ac:dyDescent="0.3">
      <c r="A83" s="16" t="s">
        <v>175</v>
      </c>
      <c r="B83" s="17" t="s">
        <v>176</v>
      </c>
      <c r="C83" s="16" t="s">
        <v>8</v>
      </c>
      <c r="D83" s="16" t="str">
        <f>VLOOKUP(A83,'Lead Time'!$A$2:$C$1180,3,0)</f>
        <v>Local</v>
      </c>
      <c r="E83" s="23" t="str">
        <f>VLOOKUP(A83,Classification!$A$2:$D$1180,4,0)</f>
        <v>C</v>
      </c>
      <c r="F83" s="26" t="str">
        <f>VLOOKUP(A83,Classification!$A$2:$E$1180,5,0)</f>
        <v>M</v>
      </c>
      <c r="G83" s="18">
        <f>VLOOKUP(A83,'Lead Time'!$A$2:$D$1180,4,0)</f>
        <v>58</v>
      </c>
      <c r="H83" s="18">
        <f t="shared" si="13"/>
        <v>1.9333333333333333</v>
      </c>
      <c r="I83" s="27">
        <f>VLOOKUP(A83,Classification!$A$2:$F$1180,6,0)</f>
        <v>130.00800000000001</v>
      </c>
      <c r="J83" s="18">
        <f>-SUM('cons 2023 - 2025'!D84:AM84)</f>
        <v>11</v>
      </c>
      <c r="K83" s="18">
        <f>-_xlfn.MINIFS('cons 2023 - 2025'!D84:AM84,'cons 2023 - 2025'!D84:AM84,"&lt;&gt;0")</f>
        <v>4</v>
      </c>
      <c r="L83" s="18">
        <f>-_xlfn.MAXIFS('cons 2023 - 2025'!D84:AM84,'cons 2023 - 2025'!D84:AM84,"&lt;&gt;0")</f>
        <v>1</v>
      </c>
      <c r="M83" s="16">
        <f>COUNTIF('cons 2023 - 2025'!D84:AM84,"&lt;&gt;0")</f>
        <v>6</v>
      </c>
      <c r="N83" s="18">
        <f>-AVERAGE('cons 2023 - 2025'!D84:AM84)</f>
        <v>0.30555555555555558</v>
      </c>
      <c r="O83" s="18">
        <f t="shared" si="14"/>
        <v>1.8333333333333333</v>
      </c>
      <c r="P83" s="18">
        <f>_xlfn.STDEV.S('cons 2023 - 2025'!D84:AM84)</f>
        <v>0.82182530102012885</v>
      </c>
      <c r="Q83" s="18">
        <f>-AVERAGE('cons 2023 - 2025'!D84:AM84)/'⚙ Assumptions'!$B$5</f>
        <v>1.388888888888889E-2</v>
      </c>
      <c r="R83" s="18">
        <f>_xlfn.STDEV.S('cons 2023 - 2025'!D84:AM84)/SQRT('⚙ Assumptions'!$B$5)</f>
        <v>0.17521374289665664</v>
      </c>
      <c r="S83" s="18">
        <f>-IF(AVERAGE('cons 2023 - 2025'!D84:AM84)=0,"",_xlfn.STDEV.S('cons 2023 - 2025'!D84:AM84)/AVERAGE('cons 2023 - 2025'!D84:AM84))</f>
        <v>2.6896100760658759</v>
      </c>
      <c r="T83" s="18" t="str">
        <f t="shared" si="15"/>
        <v>Z</v>
      </c>
      <c r="U83" s="37">
        <f t="shared" si="16"/>
        <v>0.9</v>
      </c>
      <c r="V83" s="18">
        <f t="shared" si="17"/>
        <v>1.28</v>
      </c>
      <c r="W83" s="18">
        <f t="shared" si="18"/>
        <v>1.7080167819905423</v>
      </c>
      <c r="X83" s="18">
        <f t="shared" si="19"/>
        <v>1.4626581875287794</v>
      </c>
      <c r="Y83" s="18">
        <f t="shared" si="20"/>
        <v>2.5135723375460977</v>
      </c>
      <c r="Z83" s="18">
        <f t="shared" si="21"/>
        <v>2.0533989282695204</v>
      </c>
      <c r="AA83" s="18">
        <f>-AVERAGE('cons 2023 - 2025'!D84:AM84)*12</f>
        <v>3.666666666666667</v>
      </c>
      <c r="AB83" s="27">
        <f t="shared" si="22"/>
        <v>26.001600000000003</v>
      </c>
      <c r="AC83" s="18">
        <f>SQRT((2*AA83*'⚙ Assumptions'!$B$3)/AB83)</f>
        <v>6.5042362286132462</v>
      </c>
      <c r="AD83" s="18">
        <f t="shared" si="23"/>
        <v>2.0533989282695204</v>
      </c>
      <c r="AE83" s="18">
        <f t="shared" si="24"/>
        <v>8.5576351568827675</v>
      </c>
      <c r="AF83" s="18">
        <f t="shared" si="25"/>
        <v>0.56373516240636745</v>
      </c>
    </row>
    <row r="84" spans="1:32" x14ac:dyDescent="0.3">
      <c r="A84" s="19" t="s">
        <v>177</v>
      </c>
      <c r="B84" s="20" t="s">
        <v>178</v>
      </c>
      <c r="C84" s="16" t="s">
        <v>8</v>
      </c>
      <c r="D84" s="16" t="str">
        <f>VLOOKUP(A84,'Lead Time'!$A$2:$C$1180,3,0)</f>
        <v>Local</v>
      </c>
      <c r="E84" s="23" t="str">
        <f>VLOOKUP(A84,Classification!$A$2:$D$1180,4,0)</f>
        <v>C</v>
      </c>
      <c r="F84" s="25" t="str">
        <f>VLOOKUP(A84,Classification!$A$2:$E$1180,5,0)</f>
        <v>L</v>
      </c>
      <c r="G84" s="21">
        <f>VLOOKUP(A84,'Lead Time'!$A$2:$D$1180,4,0)</f>
        <v>11.199999999999998</v>
      </c>
      <c r="H84" s="21">
        <f t="shared" si="13"/>
        <v>0.37333333333333324</v>
      </c>
      <c r="I84" s="32">
        <f>VLOOKUP(A84,Classification!$A$2:$F$1180,6,0)</f>
        <v>129.41499999999999</v>
      </c>
      <c r="J84" s="21">
        <f>-SUM('cons 2023 - 2025'!D85:AM85)</f>
        <v>22</v>
      </c>
      <c r="K84" s="18">
        <f>-_xlfn.MINIFS('cons 2023 - 2025'!D85:AM85,'cons 2023 - 2025'!D85:AM85,"&lt;&gt;0")</f>
        <v>12</v>
      </c>
      <c r="L84" s="18">
        <f>-_xlfn.MAXIFS('cons 2023 - 2025'!D85:AM85,'cons 2023 - 2025'!D85:AM85,"&lt;&gt;0")</f>
        <v>1</v>
      </c>
      <c r="M84" s="19">
        <f>COUNTIF('cons 2023 - 2025'!D85:AM85,"&lt;&gt;0")</f>
        <v>4</v>
      </c>
      <c r="N84" s="21">
        <f>-AVERAGE('cons 2023 - 2025'!D85:AM85)</f>
        <v>0.61111111111111116</v>
      </c>
      <c r="O84" s="21">
        <f t="shared" si="14"/>
        <v>5.5</v>
      </c>
      <c r="P84" s="21">
        <f>_xlfn.STDEV.S('cons 2023 - 2025'!D85:AM85)</f>
        <v>2.2963048301599405</v>
      </c>
      <c r="Q84" s="21">
        <f>-AVERAGE('cons 2023 - 2025'!D85:AM85)/'⚙ Assumptions'!$B$5</f>
        <v>2.777777777777778E-2</v>
      </c>
      <c r="R84" s="21">
        <f>_xlfn.STDEV.S('cons 2023 - 2025'!D85:AM85)/SQRT('⚙ Assumptions'!$B$5)</f>
        <v>0.48957383476094762</v>
      </c>
      <c r="S84" s="21">
        <f>-IF(AVERAGE('cons 2023 - 2025'!D85:AM85)=0,"",_xlfn.STDEV.S('cons 2023 - 2025'!D85:AM85)/AVERAGE('cons 2023 - 2025'!D85:AM85))</f>
        <v>3.7575897220799024</v>
      </c>
      <c r="T84" s="21" t="str">
        <f t="shared" si="15"/>
        <v>Z</v>
      </c>
      <c r="U84" s="38">
        <f t="shared" si="16"/>
        <v>0.9</v>
      </c>
      <c r="V84" s="21">
        <f t="shared" si="17"/>
        <v>1.28</v>
      </c>
      <c r="W84" s="21">
        <f t="shared" si="18"/>
        <v>2.0971871108171953</v>
      </c>
      <c r="X84" s="21">
        <f t="shared" si="19"/>
        <v>1.7959237466283757</v>
      </c>
      <c r="Y84" s="21">
        <f t="shared" si="20"/>
        <v>2.4082982219283062</v>
      </c>
      <c r="Z84" s="21">
        <f t="shared" si="21"/>
        <v>2.0240718947765237</v>
      </c>
      <c r="AA84" s="21">
        <f>-AVERAGE('cons 2023 - 2025'!D85:AM85)*12</f>
        <v>7.3333333333333339</v>
      </c>
      <c r="AB84" s="32">
        <f t="shared" si="22"/>
        <v>25.882999999999999</v>
      </c>
      <c r="AC84" s="21">
        <f>SQRT((2*AA84*'⚙ Assumptions'!$B$3)/AB84)</f>
        <v>9.219429215147958</v>
      </c>
      <c r="AD84" s="21">
        <f t="shared" si="23"/>
        <v>2.0240718947765237</v>
      </c>
      <c r="AE84" s="21">
        <f t="shared" si="24"/>
        <v>11.243501109924482</v>
      </c>
      <c r="AF84" s="21">
        <f t="shared" si="25"/>
        <v>0.79542162125224858</v>
      </c>
    </row>
    <row r="85" spans="1:32" x14ac:dyDescent="0.3">
      <c r="A85" s="16" t="s">
        <v>179</v>
      </c>
      <c r="B85" s="17" t="s">
        <v>180</v>
      </c>
      <c r="C85" s="16" t="s">
        <v>8</v>
      </c>
      <c r="D85" s="16" t="str">
        <f>VLOOKUP(A85,'Lead Time'!$A$2:$C$1180,3,0)</f>
        <v>Local</v>
      </c>
      <c r="E85" s="23" t="str">
        <f>VLOOKUP(A85,Classification!$A$2:$D$1180,4,0)</f>
        <v>C</v>
      </c>
      <c r="F85" s="25" t="str">
        <f>VLOOKUP(A85,Classification!$A$2:$E$1180,5,0)</f>
        <v>L</v>
      </c>
      <c r="G85" s="18">
        <f>VLOOKUP(A85,'Lead Time'!$A$2:$D$1180,4,0)</f>
        <v>25</v>
      </c>
      <c r="H85" s="18">
        <f t="shared" si="13"/>
        <v>0.83333333333333337</v>
      </c>
      <c r="I85" s="27">
        <f>VLOOKUP(A85,Classification!$A$2:$F$1180,6,0)</f>
        <v>129.28</v>
      </c>
      <c r="J85" s="18">
        <f>-SUM('cons 2023 - 2025'!D86:AM86)</f>
        <v>6</v>
      </c>
      <c r="K85" s="18">
        <f>-_xlfn.MINIFS('cons 2023 - 2025'!D86:AM86,'cons 2023 - 2025'!D86:AM86,"&lt;&gt;0")</f>
        <v>4</v>
      </c>
      <c r="L85" s="18">
        <f>-_xlfn.MAXIFS('cons 2023 - 2025'!D86:AM86,'cons 2023 - 2025'!D86:AM86,"&lt;&gt;0")</f>
        <v>1</v>
      </c>
      <c r="M85" s="16">
        <f>COUNTIF('cons 2023 - 2025'!D86:AM86,"&lt;&gt;0")</f>
        <v>3</v>
      </c>
      <c r="N85" s="18">
        <f>-AVERAGE('cons 2023 - 2025'!D86:AM86)</f>
        <v>0.16666666666666666</v>
      </c>
      <c r="O85" s="18">
        <f t="shared" si="14"/>
        <v>2</v>
      </c>
      <c r="P85" s="18">
        <f>_xlfn.STDEV.S('cons 2023 - 2025'!D86:AM86)</f>
        <v>0.6969320524371696</v>
      </c>
      <c r="Q85" s="18">
        <f>-AVERAGE('cons 2023 - 2025'!D86:AM86)/'⚙ Assumptions'!$B$5</f>
        <v>7.5757575757575751E-3</v>
      </c>
      <c r="R85" s="18">
        <f>_xlfn.STDEV.S('cons 2023 - 2025'!D86:AM86)/SQRT('⚙ Assumptions'!$B$5)</f>
        <v>0.14858641283079041</v>
      </c>
      <c r="S85" s="18">
        <f>-IF(AVERAGE('cons 2023 - 2025'!D86:AM86)=0,"",_xlfn.STDEV.S('cons 2023 - 2025'!D86:AM86)/AVERAGE('cons 2023 - 2025'!D86:AM86))</f>
        <v>4.1815923146230176</v>
      </c>
      <c r="T85" s="18" t="str">
        <f t="shared" si="15"/>
        <v>Z</v>
      </c>
      <c r="U85" s="37">
        <f t="shared" si="16"/>
        <v>0.9</v>
      </c>
      <c r="V85" s="18">
        <f t="shared" si="17"/>
        <v>1.28</v>
      </c>
      <c r="W85" s="18">
        <f t="shared" si="18"/>
        <v>0.95095304211705867</v>
      </c>
      <c r="X85" s="18">
        <f t="shared" si="19"/>
        <v>0.81434753315885033</v>
      </c>
      <c r="Y85" s="18">
        <f t="shared" si="20"/>
        <v>1.1403469815109981</v>
      </c>
      <c r="Z85" s="18">
        <f t="shared" si="21"/>
        <v>0.95323642204773917</v>
      </c>
      <c r="AA85" s="18">
        <f>-AVERAGE('cons 2023 - 2025'!D86:AM86)*12</f>
        <v>2</v>
      </c>
      <c r="AB85" s="27">
        <f t="shared" si="22"/>
        <v>25.856000000000002</v>
      </c>
      <c r="AC85" s="18">
        <f>SQRT((2*AA85*'⚙ Assumptions'!$B$3)/AB85)</f>
        <v>4.8172030831753867</v>
      </c>
      <c r="AD85" s="18">
        <f t="shared" si="23"/>
        <v>0.95323642204773917</v>
      </c>
      <c r="AE85" s="18">
        <f t="shared" si="24"/>
        <v>5.7704395052231261</v>
      </c>
      <c r="AF85" s="18">
        <f t="shared" si="25"/>
        <v>0.41517867639527606</v>
      </c>
    </row>
    <row r="86" spans="1:32" x14ac:dyDescent="0.3">
      <c r="A86" s="19" t="s">
        <v>181</v>
      </c>
      <c r="B86" s="20" t="s">
        <v>182</v>
      </c>
      <c r="C86" s="16" t="s">
        <v>130</v>
      </c>
      <c r="D86" s="16" t="str">
        <f>VLOOKUP(A86,'Lead Time'!$A$2:$C$1180,3,0)</f>
        <v>Local</v>
      </c>
      <c r="E86" s="23" t="str">
        <f>VLOOKUP(A86,Classification!$A$2:$D$1180,4,0)</f>
        <v>C</v>
      </c>
      <c r="F86" s="25" t="str">
        <f>VLOOKUP(A86,Classification!$A$2:$E$1180,5,0)</f>
        <v>L</v>
      </c>
      <c r="G86" s="21">
        <f>VLOOKUP(A86,'Lead Time'!$A$2:$D$1180,4,0)</f>
        <v>35.666666666666664</v>
      </c>
      <c r="H86" s="21">
        <f t="shared" si="13"/>
        <v>1.1888888888888889</v>
      </c>
      <c r="I86" s="32">
        <f>VLOOKUP(A86,Classification!$A$2:$F$1180,6,0)</f>
        <v>129.161</v>
      </c>
      <c r="J86" s="21">
        <f>-SUM('cons 2023 - 2025'!D87:AM87)</f>
        <v>7.5</v>
      </c>
      <c r="K86" s="18">
        <f>-_xlfn.MINIFS('cons 2023 - 2025'!D87:AM87,'cons 2023 - 2025'!D87:AM87,"&lt;&gt;0")</f>
        <v>3</v>
      </c>
      <c r="L86" s="18">
        <f>-_xlfn.MAXIFS('cons 2023 - 2025'!D87:AM87,'cons 2023 - 2025'!D87:AM87,"&lt;&gt;0")</f>
        <v>1.5</v>
      </c>
      <c r="M86" s="19">
        <f>COUNTIF('cons 2023 - 2025'!D87:AM87,"&lt;&gt;0")</f>
        <v>3</v>
      </c>
      <c r="N86" s="21">
        <f>-AVERAGE('cons 2023 - 2025'!D87:AM87)</f>
        <v>0.20833333333333334</v>
      </c>
      <c r="O86" s="21">
        <f t="shared" si="14"/>
        <v>2.5</v>
      </c>
      <c r="P86" s="21">
        <f>_xlfn.STDEV.S('cons 2023 - 2025'!D87:AM87)</f>
        <v>0.7307041613598293</v>
      </c>
      <c r="Q86" s="21">
        <f>-AVERAGE('cons 2023 - 2025'!D87:AM87)/'⚙ Assumptions'!$B$5</f>
        <v>9.46969696969697E-3</v>
      </c>
      <c r="R86" s="21">
        <f>_xlfn.STDEV.S('cons 2023 - 2025'!D87:AM87)/SQRT('⚙ Assumptions'!$B$5)</f>
        <v>0.15578665064594116</v>
      </c>
      <c r="S86" s="21">
        <f>-IF(AVERAGE('cons 2023 - 2025'!D87:AM87)=0,"",_xlfn.STDEV.S('cons 2023 - 2025'!D87:AM87)/AVERAGE('cons 2023 - 2025'!D87:AM87))</f>
        <v>3.5073799745271805</v>
      </c>
      <c r="T86" s="21" t="str">
        <f t="shared" si="15"/>
        <v>Z</v>
      </c>
      <c r="U86" s="38">
        <f t="shared" si="16"/>
        <v>0.9</v>
      </c>
      <c r="V86" s="21">
        <f t="shared" si="17"/>
        <v>1.28</v>
      </c>
      <c r="W86" s="21">
        <f t="shared" si="18"/>
        <v>1.1908895143957878</v>
      </c>
      <c r="X86" s="21">
        <f t="shared" si="19"/>
        <v>1.0198168525271647</v>
      </c>
      <c r="Y86" s="21">
        <f t="shared" si="20"/>
        <v>1.5286420396483131</v>
      </c>
      <c r="Z86" s="21">
        <f t="shared" si="21"/>
        <v>1.2675020377123498</v>
      </c>
      <c r="AA86" s="21">
        <f>-AVERAGE('cons 2023 - 2025'!D87:AM87)*12</f>
        <v>2.5</v>
      </c>
      <c r="AB86" s="32">
        <f t="shared" si="22"/>
        <v>25.8322</v>
      </c>
      <c r="AC86" s="21">
        <f>SQRT((2*AA86*'⚙ Assumptions'!$B$3)/AB86)</f>
        <v>5.3882772565684558</v>
      </c>
      <c r="AD86" s="21">
        <f t="shared" si="23"/>
        <v>1.2675020377123498</v>
      </c>
      <c r="AE86" s="21">
        <f t="shared" si="24"/>
        <v>6.6557792942808058</v>
      </c>
      <c r="AF86" s="21">
        <f t="shared" si="25"/>
        <v>0.46397018582375887</v>
      </c>
    </row>
    <row r="87" spans="1:32" x14ac:dyDescent="0.3">
      <c r="A87" s="16" t="s">
        <v>183</v>
      </c>
      <c r="B87" s="17" t="s">
        <v>184</v>
      </c>
      <c r="C87" s="16" t="s">
        <v>8</v>
      </c>
      <c r="D87" s="16" t="str">
        <f>VLOOKUP(A87,'Lead Time'!$A$2:$C$1180,3,0)</f>
        <v>Mixed Source</v>
      </c>
      <c r="E87" s="23" t="str">
        <f>VLOOKUP(A87,Classification!$A$2:$D$1180,4,0)</f>
        <v>C</v>
      </c>
      <c r="F87" s="25" t="str">
        <f>VLOOKUP(A87,Classification!$A$2:$E$1180,5,0)</f>
        <v>L</v>
      </c>
      <c r="G87" s="18">
        <f>VLOOKUP(A87,'Lead Time'!$A$2:$D$1180,4,0)</f>
        <v>77.666666666666671</v>
      </c>
      <c r="H87" s="18">
        <f t="shared" si="13"/>
        <v>2.588888888888889</v>
      </c>
      <c r="I87" s="27">
        <f>VLOOKUP(A87,Classification!$A$2:$F$1180,6,0)</f>
        <v>128.90199999999999</v>
      </c>
      <c r="J87" s="18">
        <f>-SUM('cons 2023 - 2025'!D88:AM88)</f>
        <v>3</v>
      </c>
      <c r="K87" s="18">
        <f>-_xlfn.MINIFS('cons 2023 - 2025'!D88:AM88,'cons 2023 - 2025'!D88:AM88,"&lt;&gt;0")</f>
        <v>3</v>
      </c>
      <c r="L87" s="18">
        <f>-_xlfn.MAXIFS('cons 2023 - 2025'!D88:AM88,'cons 2023 - 2025'!D88:AM88,"&lt;&gt;0")</f>
        <v>3</v>
      </c>
      <c r="M87" s="16">
        <f>COUNTIF('cons 2023 - 2025'!D88:AM88,"&lt;&gt;0")</f>
        <v>1</v>
      </c>
      <c r="N87" s="18">
        <f>-AVERAGE('cons 2023 - 2025'!D88:AM88)</f>
        <v>8.3333333333333329E-2</v>
      </c>
      <c r="O87" s="18">
        <f t="shared" si="14"/>
        <v>3</v>
      </c>
      <c r="P87" s="18">
        <f>_xlfn.STDEV.S('cons 2023 - 2025'!D88:AM88)</f>
        <v>0.5</v>
      </c>
      <c r="Q87" s="18">
        <f>-AVERAGE('cons 2023 - 2025'!D88:AM88)/'⚙ Assumptions'!$B$5</f>
        <v>3.7878787878787876E-3</v>
      </c>
      <c r="R87" s="18">
        <f>_xlfn.STDEV.S('cons 2023 - 2025'!D88:AM88)/SQRT('⚙ Assumptions'!$B$5)</f>
        <v>0.10660035817780521</v>
      </c>
      <c r="S87" s="18">
        <f>-IF(AVERAGE('cons 2023 - 2025'!D88:AM88)=0,"",_xlfn.STDEV.S('cons 2023 - 2025'!D88:AM88)/AVERAGE('cons 2023 - 2025'!D88:AM88))</f>
        <v>6</v>
      </c>
      <c r="T87" s="18" t="str">
        <f t="shared" si="15"/>
        <v>Z</v>
      </c>
      <c r="U87" s="37">
        <f t="shared" si="16"/>
        <v>0.9</v>
      </c>
      <c r="V87" s="18">
        <f t="shared" si="17"/>
        <v>1.28</v>
      </c>
      <c r="W87" s="18">
        <f t="shared" si="18"/>
        <v>1.2025024412499632</v>
      </c>
      <c r="X87" s="18">
        <f t="shared" si="19"/>
        <v>1.0297615689512252</v>
      </c>
      <c r="Y87" s="18">
        <f t="shared" si="20"/>
        <v>1.4966943604418823</v>
      </c>
      <c r="Z87" s="18">
        <f t="shared" si="21"/>
        <v>1.245502309691966</v>
      </c>
      <c r="AA87" s="18">
        <f>-AVERAGE('cons 2023 - 2025'!D88:AM88)*12</f>
        <v>1</v>
      </c>
      <c r="AB87" s="27">
        <f t="shared" si="22"/>
        <v>25.7804</v>
      </c>
      <c r="AC87" s="18">
        <f>SQRT((2*AA87*'⚙ Assumptions'!$B$3)/AB87)</f>
        <v>3.4112676963843973</v>
      </c>
      <c r="AD87" s="18">
        <f t="shared" si="23"/>
        <v>1.245502309691966</v>
      </c>
      <c r="AE87" s="18">
        <f t="shared" si="24"/>
        <v>4.6567700060763633</v>
      </c>
      <c r="AF87" s="18">
        <f t="shared" si="25"/>
        <v>0.29314615239956104</v>
      </c>
    </row>
    <row r="88" spans="1:32" x14ac:dyDescent="0.3">
      <c r="A88" s="19" t="s">
        <v>185</v>
      </c>
      <c r="B88" s="20" t="s">
        <v>186</v>
      </c>
      <c r="C88" s="16" t="s">
        <v>8</v>
      </c>
      <c r="D88" s="16" t="str">
        <f>VLOOKUP(A88,'Lead Time'!$A$2:$C$1180,3,0)</f>
        <v>Mixed Source</v>
      </c>
      <c r="E88" s="23" t="str">
        <f>VLOOKUP(A88,Classification!$A$2:$D$1180,4,0)</f>
        <v>C</v>
      </c>
      <c r="F88" s="26" t="str">
        <f>VLOOKUP(A88,Classification!$A$2:$E$1180,5,0)</f>
        <v>M</v>
      </c>
      <c r="G88" s="21">
        <f>VLOOKUP(A88,'Lead Time'!$A$2:$D$1180,4,0)</f>
        <v>26.571428571428573</v>
      </c>
      <c r="H88" s="21">
        <f t="shared" si="13"/>
        <v>0.88571428571428579</v>
      </c>
      <c r="I88" s="32">
        <f>VLOOKUP(A88,Classification!$A$2:$F$1180,6,0)</f>
        <v>128.74700000000001</v>
      </c>
      <c r="J88" s="21">
        <f>-SUM('cons 2023 - 2025'!D89:AM89)</f>
        <v>655</v>
      </c>
      <c r="K88" s="18">
        <f>-_xlfn.MINIFS('cons 2023 - 2025'!D89:AM89,'cons 2023 - 2025'!D89:AM89,"&lt;&gt;0")</f>
        <v>155</v>
      </c>
      <c r="L88" s="18">
        <f>-_xlfn.MAXIFS('cons 2023 - 2025'!D89:AM89,'cons 2023 - 2025'!D89:AM89,"&lt;&gt;0")</f>
        <v>8</v>
      </c>
      <c r="M88" s="19">
        <f>COUNTIF('cons 2023 - 2025'!D89:AM89,"&lt;&gt;0")</f>
        <v>11</v>
      </c>
      <c r="N88" s="21">
        <f>-AVERAGE('cons 2023 - 2025'!D89:AM89)</f>
        <v>18.194444444444443</v>
      </c>
      <c r="O88" s="21">
        <f t="shared" si="14"/>
        <v>59.545454545454547</v>
      </c>
      <c r="P88" s="21">
        <f>_xlfn.STDEV.S('cons 2023 - 2025'!D89:AM89)</f>
        <v>38.364283571679714</v>
      </c>
      <c r="Q88" s="21">
        <f>-AVERAGE('cons 2023 - 2025'!D89:AM89)/'⚙ Assumptions'!$B$5</f>
        <v>0.82702020202020199</v>
      </c>
      <c r="R88" s="21">
        <f>_xlfn.STDEV.S('cons 2023 - 2025'!D89:AM89)/SQRT('⚙ Assumptions'!$B$5)</f>
        <v>8.179292739951892</v>
      </c>
      <c r="S88" s="21">
        <f>-IF(AVERAGE('cons 2023 - 2025'!D89:AM89)=0,"",_xlfn.STDEV.S('cons 2023 - 2025'!D89:AM89)/AVERAGE('cons 2023 - 2025'!D89:AM89))</f>
        <v>2.1085713108098774</v>
      </c>
      <c r="T88" s="21" t="str">
        <f t="shared" si="15"/>
        <v>Z</v>
      </c>
      <c r="U88" s="38">
        <f t="shared" si="16"/>
        <v>0.9</v>
      </c>
      <c r="V88" s="21">
        <f t="shared" si="17"/>
        <v>1.28</v>
      </c>
      <c r="W88" s="21">
        <f t="shared" si="18"/>
        <v>53.967608555821563</v>
      </c>
      <c r="X88" s="21">
        <f t="shared" si="19"/>
        <v>46.215098907592413</v>
      </c>
      <c r="Y88" s="21">
        <f t="shared" si="20"/>
        <v>75.942716780929786</v>
      </c>
      <c r="Z88" s="21">
        <f t="shared" si="21"/>
        <v>62.330178272671773</v>
      </c>
      <c r="AA88" s="21">
        <f>-AVERAGE('cons 2023 - 2025'!D89:AM89)*12</f>
        <v>218.33333333333331</v>
      </c>
      <c r="AB88" s="32">
        <f t="shared" si="22"/>
        <v>25.749400000000005</v>
      </c>
      <c r="AC88" s="21">
        <f>SQRT((2*AA88*'⚙ Assumptions'!$B$3)/AB88)</f>
        <v>50.435588548169093</v>
      </c>
      <c r="AD88" s="21">
        <f t="shared" si="23"/>
        <v>62.330178272671773</v>
      </c>
      <c r="AE88" s="21">
        <f t="shared" si="24"/>
        <v>112.76576682084087</v>
      </c>
      <c r="AF88" s="21">
        <f t="shared" si="25"/>
        <v>4.3289538125407523</v>
      </c>
    </row>
    <row r="89" spans="1:32" x14ac:dyDescent="0.3">
      <c r="A89" s="16" t="s">
        <v>187</v>
      </c>
      <c r="B89" s="17" t="s">
        <v>188</v>
      </c>
      <c r="C89" s="16" t="s">
        <v>8</v>
      </c>
      <c r="D89" s="16" t="str">
        <f>VLOOKUP(A89,'Lead Time'!$A$2:$C$1180,3,0)</f>
        <v>Local</v>
      </c>
      <c r="E89" s="23" t="str">
        <f>VLOOKUP(A89,Classification!$A$2:$D$1180,4,0)</f>
        <v>C</v>
      </c>
      <c r="F89" s="25" t="str">
        <f>VLOOKUP(A89,Classification!$A$2:$E$1180,5,0)</f>
        <v>L</v>
      </c>
      <c r="G89" s="18">
        <f>VLOOKUP(A89,'Lead Time'!$A$2:$D$1180,4,0)</f>
        <v>20</v>
      </c>
      <c r="H89" s="18">
        <f t="shared" si="13"/>
        <v>0.66666666666666663</v>
      </c>
      <c r="I89" s="27">
        <f>VLOOKUP(A89,Classification!$A$2:$F$1180,6,0)</f>
        <v>128.69999999999999</v>
      </c>
      <c r="J89" s="18">
        <f>-SUM('cons 2023 - 2025'!D90:AM90)</f>
        <v>3</v>
      </c>
      <c r="K89" s="18">
        <f>-_xlfn.MINIFS('cons 2023 - 2025'!D90:AM90,'cons 2023 - 2025'!D90:AM90,"&lt;&gt;0")</f>
        <v>3</v>
      </c>
      <c r="L89" s="18">
        <f>-_xlfn.MAXIFS('cons 2023 - 2025'!D90:AM90,'cons 2023 - 2025'!D90:AM90,"&lt;&gt;0")</f>
        <v>3</v>
      </c>
      <c r="M89" s="16">
        <f>COUNTIF('cons 2023 - 2025'!D90:AM90,"&lt;&gt;0")</f>
        <v>1</v>
      </c>
      <c r="N89" s="18">
        <f>-AVERAGE('cons 2023 - 2025'!D90:AM90)</f>
        <v>8.3333333333333329E-2</v>
      </c>
      <c r="O89" s="18">
        <f t="shared" si="14"/>
        <v>3</v>
      </c>
      <c r="P89" s="18">
        <f>_xlfn.STDEV.S('cons 2023 - 2025'!D90:AM90)</f>
        <v>0.5</v>
      </c>
      <c r="Q89" s="18">
        <f>-AVERAGE('cons 2023 - 2025'!D90:AM90)/'⚙ Assumptions'!$B$5</f>
        <v>3.7878787878787876E-3</v>
      </c>
      <c r="R89" s="18">
        <f>_xlfn.STDEV.S('cons 2023 - 2025'!D90:AM90)/SQRT('⚙ Assumptions'!$B$5)</f>
        <v>0.10660035817780521</v>
      </c>
      <c r="S89" s="18">
        <f>-IF(AVERAGE('cons 2023 - 2025'!D90:AM90)=0,"",_xlfn.STDEV.S('cons 2023 - 2025'!D90:AM90)/AVERAGE('cons 2023 - 2025'!D90:AM90))</f>
        <v>6</v>
      </c>
      <c r="T89" s="18" t="str">
        <f t="shared" si="15"/>
        <v>Z</v>
      </c>
      <c r="U89" s="37">
        <f t="shared" si="16"/>
        <v>0.9</v>
      </c>
      <c r="V89" s="18">
        <f t="shared" si="17"/>
        <v>1.28</v>
      </c>
      <c r="W89" s="18">
        <f t="shared" si="18"/>
        <v>0.61021605711717897</v>
      </c>
      <c r="X89" s="18">
        <f t="shared" si="19"/>
        <v>0.52255781179374472</v>
      </c>
      <c r="Y89" s="18">
        <f t="shared" si="20"/>
        <v>0.68597363287475477</v>
      </c>
      <c r="Z89" s="18">
        <f t="shared" si="21"/>
        <v>0.5781133673493003</v>
      </c>
      <c r="AA89" s="18">
        <f>-AVERAGE('cons 2023 - 2025'!D90:AM90)*12</f>
        <v>1</v>
      </c>
      <c r="AB89" s="27">
        <f t="shared" si="22"/>
        <v>25.74</v>
      </c>
      <c r="AC89" s="18">
        <f>SQRT((2*AA89*'⚙ Assumptions'!$B$3)/AB89)</f>
        <v>3.4139437099945944</v>
      </c>
      <c r="AD89" s="18">
        <f t="shared" si="23"/>
        <v>0.5781133673493003</v>
      </c>
      <c r="AE89" s="18">
        <f t="shared" si="24"/>
        <v>3.9920570773438948</v>
      </c>
      <c r="AF89" s="18">
        <f t="shared" si="25"/>
        <v>0.2929163703175362</v>
      </c>
    </row>
    <row r="90" spans="1:32" x14ac:dyDescent="0.3">
      <c r="A90" s="19" t="s">
        <v>189</v>
      </c>
      <c r="B90" s="20" t="s">
        <v>190</v>
      </c>
      <c r="C90" s="16" t="s">
        <v>8</v>
      </c>
      <c r="D90" s="16" t="str">
        <f>VLOOKUP(A90,'Lead Time'!$A$2:$C$1180,3,0)</f>
        <v>Local</v>
      </c>
      <c r="E90" s="23" t="str">
        <f>VLOOKUP(A90,Classification!$A$2:$D$1180,4,0)</f>
        <v>C</v>
      </c>
      <c r="F90" s="26" t="str">
        <f>VLOOKUP(A90,Classification!$A$2:$E$1180,5,0)</f>
        <v>M</v>
      </c>
      <c r="G90" s="21">
        <f>VLOOKUP(A90,'Lead Time'!$A$2:$D$1180,4,0)</f>
        <v>97.333333333333329</v>
      </c>
      <c r="H90" s="21">
        <f t="shared" si="13"/>
        <v>3.2444444444444445</v>
      </c>
      <c r="I90" s="32">
        <f>VLOOKUP(A90,Classification!$A$2:$F$1180,6,0)</f>
        <v>127.741</v>
      </c>
      <c r="J90" s="21">
        <f>-SUM('cons 2023 - 2025'!D91:AM91)</f>
        <v>21</v>
      </c>
      <c r="K90" s="18">
        <f>-_xlfn.MINIFS('cons 2023 - 2025'!D91:AM91,'cons 2023 - 2025'!D91:AM91,"&lt;&gt;0")</f>
        <v>3</v>
      </c>
      <c r="L90" s="18">
        <f>-_xlfn.MAXIFS('cons 2023 - 2025'!D91:AM91,'cons 2023 - 2025'!D91:AM91,"&lt;&gt;0")</f>
        <v>1</v>
      </c>
      <c r="M90" s="19">
        <f>COUNTIF('cons 2023 - 2025'!D91:AM91,"&lt;&gt;0")</f>
        <v>11</v>
      </c>
      <c r="N90" s="21">
        <f>-AVERAGE('cons 2023 - 2025'!D91:AM91)</f>
        <v>0.58333333333333337</v>
      </c>
      <c r="O90" s="21">
        <f t="shared" si="14"/>
        <v>1.9090909090909092</v>
      </c>
      <c r="P90" s="21">
        <f>_xlfn.STDEV.S('cons 2023 - 2025'!D91:AM91)</f>
        <v>0.96732325812743991</v>
      </c>
      <c r="Q90" s="21">
        <f>-AVERAGE('cons 2023 - 2025'!D91:AM91)/'⚙ Assumptions'!$B$5</f>
        <v>2.6515151515151516E-2</v>
      </c>
      <c r="R90" s="21">
        <f>_xlfn.STDEV.S('cons 2023 - 2025'!D91:AM91)/SQRT('⚙ Assumptions'!$B$5)</f>
        <v>0.20623401158021323</v>
      </c>
      <c r="S90" s="21">
        <f>-IF(AVERAGE('cons 2023 - 2025'!D91:AM91)=0,"",_xlfn.STDEV.S('cons 2023 - 2025'!D91:AM91)/AVERAGE('cons 2023 - 2025'!D91:AM91))</f>
        <v>1.6582684425041827</v>
      </c>
      <c r="T90" s="21" t="str">
        <f t="shared" si="15"/>
        <v>Z</v>
      </c>
      <c r="U90" s="38">
        <f t="shared" si="16"/>
        <v>0.9</v>
      </c>
      <c r="V90" s="21">
        <f t="shared" si="17"/>
        <v>1.28</v>
      </c>
      <c r="W90" s="21">
        <f t="shared" si="18"/>
        <v>2.6043602466579565</v>
      </c>
      <c r="X90" s="21">
        <f t="shared" si="19"/>
        <v>2.2302408724634093</v>
      </c>
      <c r="Y90" s="21">
        <f t="shared" si="20"/>
        <v>5.1851683274660374</v>
      </c>
      <c r="Z90" s="21">
        <f t="shared" si="21"/>
        <v>4.1228334650560026</v>
      </c>
      <c r="AA90" s="21">
        <f>-AVERAGE('cons 2023 - 2025'!D91:AM91)*12</f>
        <v>7</v>
      </c>
      <c r="AB90" s="32">
        <f t="shared" si="22"/>
        <v>25.548200000000001</v>
      </c>
      <c r="AC90" s="21">
        <f>SQRT((2*AA90*'⚙ Assumptions'!$B$3)/AB90)</f>
        <v>9.0662876442832587</v>
      </c>
      <c r="AD90" s="21">
        <f t="shared" si="23"/>
        <v>4.1228334650560026</v>
      </c>
      <c r="AE90" s="21">
        <f t="shared" si="24"/>
        <v>13.189121109339261</v>
      </c>
      <c r="AF90" s="21">
        <f t="shared" si="25"/>
        <v>0.77209109997892522</v>
      </c>
    </row>
    <row r="91" spans="1:32" x14ac:dyDescent="0.3">
      <c r="A91" s="16" t="s">
        <v>191</v>
      </c>
      <c r="B91" s="17" t="s">
        <v>192</v>
      </c>
      <c r="C91" s="16" t="s">
        <v>8</v>
      </c>
      <c r="D91" s="16" t="str">
        <f>VLOOKUP(A91,'Lead Time'!$A$2:$C$1180,3,0)</f>
        <v>Local</v>
      </c>
      <c r="E91" s="23" t="str">
        <f>VLOOKUP(A91,Classification!$A$2:$D$1180,4,0)</f>
        <v>C</v>
      </c>
      <c r="F91" s="26" t="str">
        <f>VLOOKUP(A91,Classification!$A$2:$E$1180,5,0)</f>
        <v>M</v>
      </c>
      <c r="G91" s="18">
        <f>VLOOKUP(A91,'Lead Time'!$A$2:$D$1180,4,0)</f>
        <v>67</v>
      </c>
      <c r="H91" s="18">
        <f t="shared" si="13"/>
        <v>2.2333333333333334</v>
      </c>
      <c r="I91" s="27">
        <f>VLOOKUP(A91,Classification!$A$2:$F$1180,6,0)</f>
        <v>127.5</v>
      </c>
      <c r="J91" s="18">
        <f>-SUM('cons 2023 - 2025'!D92:AM92)</f>
        <v>58</v>
      </c>
      <c r="K91" s="18">
        <f>-_xlfn.MINIFS('cons 2023 - 2025'!D92:AM92,'cons 2023 - 2025'!D92:AM92,"&lt;&gt;0")</f>
        <v>12</v>
      </c>
      <c r="L91" s="18">
        <f>-_xlfn.MAXIFS('cons 2023 - 2025'!D92:AM92,'cons 2023 - 2025'!D92:AM92,"&lt;&gt;0")</f>
        <v>1</v>
      </c>
      <c r="M91" s="16">
        <f>COUNTIF('cons 2023 - 2025'!D92:AM92,"&lt;&gt;0")</f>
        <v>11</v>
      </c>
      <c r="N91" s="18">
        <f>-AVERAGE('cons 2023 - 2025'!D92:AM92)</f>
        <v>1.6111111111111112</v>
      </c>
      <c r="O91" s="18">
        <f t="shared" si="14"/>
        <v>5.2727272727272725</v>
      </c>
      <c r="P91" s="18">
        <f>_xlfn.STDEV.S('cons 2023 - 2025'!D92:AM92)</f>
        <v>3.2800503286885947</v>
      </c>
      <c r="Q91" s="18">
        <f>-AVERAGE('cons 2023 - 2025'!D92:AM92)/'⚙ Assumptions'!$B$5</f>
        <v>7.3232323232323232E-2</v>
      </c>
      <c r="R91" s="18">
        <f>_xlfn.STDEV.S('cons 2023 - 2025'!D92:AM92)/SQRT('⚙ Assumptions'!$B$5)</f>
        <v>0.69930907975886381</v>
      </c>
      <c r="S91" s="18">
        <f>-IF(AVERAGE('cons 2023 - 2025'!D92:AM92)=0,"",_xlfn.STDEV.S('cons 2023 - 2025'!D92:AM92)/AVERAGE('cons 2023 - 2025'!D92:AM92))</f>
        <v>2.0358933074618863</v>
      </c>
      <c r="T91" s="18" t="str">
        <f t="shared" si="15"/>
        <v>Z</v>
      </c>
      <c r="U91" s="37">
        <f t="shared" si="16"/>
        <v>0.9</v>
      </c>
      <c r="V91" s="18">
        <f t="shared" si="17"/>
        <v>1.28</v>
      </c>
      <c r="W91" s="18">
        <f t="shared" si="18"/>
        <v>7.3268371384317286</v>
      </c>
      <c r="X91" s="18">
        <f t="shared" si="19"/>
        <v>6.2743284739437897</v>
      </c>
      <c r="Y91" s="18">
        <f t="shared" si="20"/>
        <v>12.233402794997385</v>
      </c>
      <c r="Z91" s="18">
        <f t="shared" si="21"/>
        <v>9.8724766220919378</v>
      </c>
      <c r="AA91" s="18">
        <f>-AVERAGE('cons 2023 - 2025'!D92:AM92)*12</f>
        <v>19.333333333333336</v>
      </c>
      <c r="AB91" s="27">
        <f t="shared" si="22"/>
        <v>25.5</v>
      </c>
      <c r="AC91" s="18">
        <f>SQRT((2*AA91*'⚙ Assumptions'!$B$3)/AB91)</f>
        <v>15.08147805727797</v>
      </c>
      <c r="AD91" s="18">
        <f t="shared" si="23"/>
        <v>9.8724766220919378</v>
      </c>
      <c r="AE91" s="18">
        <f t="shared" si="24"/>
        <v>24.953954679369907</v>
      </c>
      <c r="AF91" s="18">
        <f t="shared" si="25"/>
        <v>1.2819256348686274</v>
      </c>
    </row>
    <row r="92" spans="1:32" x14ac:dyDescent="0.3">
      <c r="A92" s="19" t="s">
        <v>193</v>
      </c>
      <c r="B92" s="20" t="s">
        <v>194</v>
      </c>
      <c r="C92" s="16" t="s">
        <v>8</v>
      </c>
      <c r="D92" s="16" t="str">
        <f>VLOOKUP(A92,'Lead Time'!$A$2:$C$1180,3,0)</f>
        <v>Local</v>
      </c>
      <c r="E92" s="23" t="str">
        <f>VLOOKUP(A92,Classification!$A$2:$D$1180,4,0)</f>
        <v>C</v>
      </c>
      <c r="F92" s="25" t="str">
        <f>VLOOKUP(A92,Classification!$A$2:$E$1180,5,0)</f>
        <v>L</v>
      </c>
      <c r="G92" s="21">
        <f>VLOOKUP(A92,'Lead Time'!$A$2:$D$1180,4,0)</f>
        <v>239</v>
      </c>
      <c r="H92" s="21">
        <f t="shared" si="13"/>
        <v>7.9666666666666668</v>
      </c>
      <c r="I92" s="32">
        <f>VLOOKUP(A92,Classification!$A$2:$F$1180,6,0)</f>
        <v>127.49299999999999</v>
      </c>
      <c r="J92" s="21">
        <f>-SUM('cons 2023 - 2025'!D93:AM93)</f>
        <v>4</v>
      </c>
      <c r="K92" s="18">
        <f>-_xlfn.MINIFS('cons 2023 - 2025'!D93:AM93,'cons 2023 - 2025'!D93:AM93,"&lt;&gt;0")</f>
        <v>4</v>
      </c>
      <c r="L92" s="18">
        <f>-_xlfn.MAXIFS('cons 2023 - 2025'!D93:AM93,'cons 2023 - 2025'!D93:AM93,"&lt;&gt;0")</f>
        <v>4</v>
      </c>
      <c r="M92" s="19">
        <f>COUNTIF('cons 2023 - 2025'!D93:AM93,"&lt;&gt;0")</f>
        <v>1</v>
      </c>
      <c r="N92" s="21">
        <f>-AVERAGE('cons 2023 - 2025'!D93:AM93)</f>
        <v>0.1111111111111111</v>
      </c>
      <c r="O92" s="21">
        <f t="shared" si="14"/>
        <v>4</v>
      </c>
      <c r="P92" s="21">
        <f>_xlfn.STDEV.S('cons 2023 - 2025'!D93:AM93)</f>
        <v>0.66666666666666663</v>
      </c>
      <c r="Q92" s="21">
        <f>-AVERAGE('cons 2023 - 2025'!D93:AM93)/'⚙ Assumptions'!$B$5</f>
        <v>5.0505050505050501E-3</v>
      </c>
      <c r="R92" s="21">
        <f>_xlfn.STDEV.S('cons 2023 - 2025'!D93:AM93)/SQRT('⚙ Assumptions'!$B$5)</f>
        <v>0.14213381090374028</v>
      </c>
      <c r="S92" s="21">
        <f>-IF(AVERAGE('cons 2023 - 2025'!D93:AM93)=0,"",_xlfn.STDEV.S('cons 2023 - 2025'!D93:AM93)/AVERAGE('cons 2023 - 2025'!D93:AM93))</f>
        <v>6</v>
      </c>
      <c r="T92" s="21" t="str">
        <f t="shared" si="15"/>
        <v>Z</v>
      </c>
      <c r="U92" s="38">
        <f t="shared" si="16"/>
        <v>0.9</v>
      </c>
      <c r="V92" s="21">
        <f t="shared" si="17"/>
        <v>1.28</v>
      </c>
      <c r="W92" s="21">
        <f t="shared" si="18"/>
        <v>2.8125893027348634</v>
      </c>
      <c r="X92" s="21">
        <f t="shared" si="19"/>
        <v>2.4085575827929935</v>
      </c>
      <c r="Y92" s="21">
        <f t="shared" si="20"/>
        <v>4.0196600098055706</v>
      </c>
      <c r="Z92" s="21">
        <f t="shared" si="21"/>
        <v>3.2937427679781788</v>
      </c>
      <c r="AA92" s="21">
        <f>-AVERAGE('cons 2023 - 2025'!D93:AM93)*12</f>
        <v>1.3333333333333333</v>
      </c>
      <c r="AB92" s="32">
        <f t="shared" si="22"/>
        <v>25.4986</v>
      </c>
      <c r="AC92" s="21">
        <f>SQRT((2*AA92*'⚙ Assumptions'!$B$3)/AB92)</f>
        <v>3.9606988984668443</v>
      </c>
      <c r="AD92" s="21">
        <f t="shared" si="23"/>
        <v>3.2937427679781788</v>
      </c>
      <c r="AE92" s="21">
        <f t="shared" si="24"/>
        <v>7.2544416664450235</v>
      </c>
      <c r="AF92" s="21">
        <f t="shared" si="25"/>
        <v>0.33664092310815552</v>
      </c>
    </row>
    <row r="93" spans="1:32" x14ac:dyDescent="0.3">
      <c r="A93" s="16" t="s">
        <v>195</v>
      </c>
      <c r="B93" s="17" t="s">
        <v>196</v>
      </c>
      <c r="C93" s="16" t="s">
        <v>130</v>
      </c>
      <c r="D93" s="16" t="str">
        <f>VLOOKUP(A93,'Lead Time'!$A$2:$C$1180,3,0)</f>
        <v>Local</v>
      </c>
      <c r="E93" s="23" t="str">
        <f>VLOOKUP(A93,Classification!$A$2:$D$1180,4,0)</f>
        <v>C</v>
      </c>
      <c r="F93" s="26" t="str">
        <f>VLOOKUP(A93,Classification!$A$2:$E$1180,5,0)</f>
        <v>M</v>
      </c>
      <c r="G93" s="18">
        <f>VLOOKUP(A93,'Lead Time'!$A$2:$D$1180,4,0)</f>
        <v>31</v>
      </c>
      <c r="H93" s="18">
        <f t="shared" si="13"/>
        <v>1.0333333333333334</v>
      </c>
      <c r="I93" s="27">
        <f>VLOOKUP(A93,Classification!$A$2:$F$1180,6,0)</f>
        <v>126.532</v>
      </c>
      <c r="J93" s="18">
        <f>-SUM('cons 2023 - 2025'!D94:AM94)</f>
        <v>39</v>
      </c>
      <c r="K93" s="18">
        <f>-_xlfn.MINIFS('cons 2023 - 2025'!D94:AM94,'cons 2023 - 2025'!D94:AM94,"&lt;&gt;0")</f>
        <v>10</v>
      </c>
      <c r="L93" s="18">
        <f>-_xlfn.MAXIFS('cons 2023 - 2025'!D94:AM94,'cons 2023 - 2025'!D94:AM94,"&lt;&gt;0")</f>
        <v>1</v>
      </c>
      <c r="M93" s="16">
        <f>COUNTIF('cons 2023 - 2025'!D94:AM94,"&lt;&gt;0")</f>
        <v>10</v>
      </c>
      <c r="N93" s="18">
        <f>-AVERAGE('cons 2023 - 2025'!D94:AM94)</f>
        <v>1.0833333333333333</v>
      </c>
      <c r="O93" s="18">
        <f t="shared" si="14"/>
        <v>3.9</v>
      </c>
      <c r="P93" s="18">
        <f>_xlfn.STDEV.S('cons 2023 - 2025'!D94:AM94)</f>
        <v>2.2975141846289935</v>
      </c>
      <c r="Q93" s="18">
        <f>-AVERAGE('cons 2023 - 2025'!D94:AM94)/'⚙ Assumptions'!$B$5</f>
        <v>4.924242424242424E-2</v>
      </c>
      <c r="R93" s="18">
        <f>_xlfn.STDEV.S('cons 2023 - 2025'!D94:AM94)/SQRT('⚙ Assumptions'!$B$5)</f>
        <v>0.4898316700000776</v>
      </c>
      <c r="S93" s="18">
        <f>-IF(AVERAGE('cons 2023 - 2025'!D94:AM94)=0,"",_xlfn.STDEV.S('cons 2023 - 2025'!D94:AM94)/AVERAGE('cons 2023 - 2025'!D94:AM94))</f>
        <v>2.1207823242729171</v>
      </c>
      <c r="T93" s="18" t="str">
        <f t="shared" si="15"/>
        <v>Z</v>
      </c>
      <c r="U93" s="37">
        <f t="shared" si="16"/>
        <v>0.9</v>
      </c>
      <c r="V93" s="18">
        <f t="shared" si="17"/>
        <v>1.28</v>
      </c>
      <c r="W93" s="18">
        <f t="shared" si="18"/>
        <v>3.4909021644952927</v>
      </c>
      <c r="X93" s="18">
        <f t="shared" si="19"/>
        <v>2.9894300141538372</v>
      </c>
      <c r="Y93" s="18">
        <f t="shared" si="20"/>
        <v>5.0174173160104445</v>
      </c>
      <c r="Z93" s="18">
        <f t="shared" si="21"/>
        <v>4.1088744585982813</v>
      </c>
      <c r="AA93" s="18">
        <f>-AVERAGE('cons 2023 - 2025'!D94:AM94)*12</f>
        <v>13</v>
      </c>
      <c r="AB93" s="27">
        <f t="shared" si="22"/>
        <v>25.3064</v>
      </c>
      <c r="AC93" s="18">
        <f>SQRT((2*AA93*'⚙ Assumptions'!$B$3)/AB93)</f>
        <v>12.414153735708013</v>
      </c>
      <c r="AD93" s="18">
        <f t="shared" si="23"/>
        <v>4.1088744585982813</v>
      </c>
      <c r="AE93" s="18">
        <f t="shared" si="24"/>
        <v>16.523028194306292</v>
      </c>
      <c r="AF93" s="18">
        <f t="shared" si="25"/>
        <v>1.0471918003244041</v>
      </c>
    </row>
    <row r="94" spans="1:32" x14ac:dyDescent="0.3">
      <c r="A94" s="19" t="s">
        <v>197</v>
      </c>
      <c r="B94" s="20" t="s">
        <v>198</v>
      </c>
      <c r="C94" s="16" t="s">
        <v>130</v>
      </c>
      <c r="D94" s="16" t="str">
        <f>VLOOKUP(A94,'Lead Time'!$A$2:$C$1180,3,0)</f>
        <v>Local</v>
      </c>
      <c r="E94" s="23" t="str">
        <f>VLOOKUP(A94,Classification!$A$2:$D$1180,4,0)</f>
        <v>C</v>
      </c>
      <c r="F94" s="25" t="str">
        <f>VLOOKUP(A94,Classification!$A$2:$E$1180,5,0)</f>
        <v>L</v>
      </c>
      <c r="G94" s="21">
        <f>VLOOKUP(A94,'Lead Time'!$A$2:$D$1180,4,0)</f>
        <v>46</v>
      </c>
      <c r="H94" s="21">
        <f t="shared" si="13"/>
        <v>1.5333333333333334</v>
      </c>
      <c r="I94" s="32">
        <f>VLOOKUP(A94,Classification!$A$2:$F$1180,6,0)</f>
        <v>126.5</v>
      </c>
      <c r="J94" s="21">
        <f>-SUM('cons 2023 - 2025'!D95:AM95)</f>
        <v>19</v>
      </c>
      <c r="K94" s="18">
        <f>-_xlfn.MINIFS('cons 2023 - 2025'!D95:AM95,'cons 2023 - 2025'!D95:AM95,"&lt;&gt;0")</f>
        <v>3</v>
      </c>
      <c r="L94" s="18">
        <f>-_xlfn.MAXIFS('cons 2023 - 2025'!D95:AM95,'cons 2023 - 2025'!D95:AM95,"&lt;&gt;0")</f>
        <v>1</v>
      </c>
      <c r="M94" s="19">
        <f>COUNTIF('cons 2023 - 2025'!D95:AM95,"&lt;&gt;0")</f>
        <v>8</v>
      </c>
      <c r="N94" s="21">
        <f>-AVERAGE('cons 2023 - 2025'!D95:AM95)</f>
        <v>0.52777777777777779</v>
      </c>
      <c r="O94" s="21">
        <f t="shared" si="14"/>
        <v>2.375</v>
      </c>
      <c r="P94" s="21">
        <f>_xlfn.STDEV.S('cons 2023 - 2025'!D95:AM95)</f>
        <v>1.0552213338878549</v>
      </c>
      <c r="Q94" s="21">
        <f>-AVERAGE('cons 2023 - 2025'!D95:AM95)/'⚙ Assumptions'!$B$5</f>
        <v>2.3989898989898992E-2</v>
      </c>
      <c r="R94" s="21">
        <f>_xlfn.STDEV.S('cons 2023 - 2025'!D95:AM95)/SQRT('⚙ Assumptions'!$B$5)</f>
        <v>0.22497394429861342</v>
      </c>
      <c r="S94" s="21">
        <f>-IF(AVERAGE('cons 2023 - 2025'!D95:AM95)=0,"",_xlfn.STDEV.S('cons 2023 - 2025'!D95:AM95)/AVERAGE('cons 2023 - 2025'!D95:AM95))</f>
        <v>1.9993667378927775</v>
      </c>
      <c r="T94" s="21" t="str">
        <f t="shared" si="15"/>
        <v>Z</v>
      </c>
      <c r="U94" s="38">
        <f t="shared" si="16"/>
        <v>0.9</v>
      </c>
      <c r="V94" s="21">
        <f t="shared" si="17"/>
        <v>1.28</v>
      </c>
      <c r="W94" s="21">
        <f t="shared" si="18"/>
        <v>1.9530848356332027</v>
      </c>
      <c r="X94" s="21">
        <f t="shared" si="19"/>
        <v>1.6725219306381633</v>
      </c>
      <c r="Y94" s="21">
        <f t="shared" si="20"/>
        <v>3.056620189168556</v>
      </c>
      <c r="Z94" s="21">
        <f t="shared" si="21"/>
        <v>2.4817811898974229</v>
      </c>
      <c r="AA94" s="21">
        <f>-AVERAGE('cons 2023 - 2025'!D95:AM95)*12</f>
        <v>6.3333333333333339</v>
      </c>
      <c r="AB94" s="32">
        <f t="shared" si="22"/>
        <v>25.3</v>
      </c>
      <c r="AC94" s="21">
        <f>SQRT((2*AA94*'⚙ Assumptions'!$B$3)/AB94)</f>
        <v>8.6659572021357807</v>
      </c>
      <c r="AD94" s="21">
        <f t="shared" si="23"/>
        <v>2.4817811898974229</v>
      </c>
      <c r="AE94" s="21">
        <f t="shared" si="24"/>
        <v>11.147738392033204</v>
      </c>
      <c r="AF94" s="21">
        <f t="shared" si="25"/>
        <v>0.73082905738011761</v>
      </c>
    </row>
    <row r="95" spans="1:32" x14ac:dyDescent="0.3">
      <c r="A95" s="16" t="s">
        <v>199</v>
      </c>
      <c r="B95" s="17" t="s">
        <v>200</v>
      </c>
      <c r="C95" s="16" t="s">
        <v>20</v>
      </c>
      <c r="D95" s="16"/>
      <c r="E95" s="23" t="str">
        <f>VLOOKUP(A95,Classification!$A$2:$D$1180,4,0)</f>
        <v>C</v>
      </c>
      <c r="F95" s="24" t="str">
        <f>VLOOKUP(A95,Classification!$A$2:$E$1180,5,0)</f>
        <v>H</v>
      </c>
      <c r="G95" s="18">
        <f>VLOOKUP(A95,'Lead Time'!$A$2:$D$1180,4,0)</f>
        <v>44</v>
      </c>
      <c r="H95" s="18">
        <f t="shared" si="13"/>
        <v>1.4666666666666666</v>
      </c>
      <c r="I95" s="27">
        <f>VLOOKUP(A95,Classification!$A$2:$F$1180,6,0)</f>
        <v>126.32</v>
      </c>
      <c r="J95" s="18">
        <f>-SUM('cons 2023 - 2025'!D96:AM96)</f>
        <v>1340778.3000000003</v>
      </c>
      <c r="K95" s="18">
        <f>-_xlfn.MINIFS('cons 2023 - 2025'!D96:AM96,'cons 2023 - 2025'!D96:AM96,"&lt;&gt;0")</f>
        <v>63039.45</v>
      </c>
      <c r="L95" s="18">
        <f>-_xlfn.MAXIFS('cons 2023 - 2025'!D96:AM96,'cons 2023 - 2025'!D96:AM96,"&lt;&gt;0")</f>
        <v>19652.3</v>
      </c>
      <c r="M95" s="16">
        <f>COUNTIF('cons 2023 - 2025'!D96:AM96,"&lt;&gt;0")</f>
        <v>36</v>
      </c>
      <c r="N95" s="18">
        <f>-AVERAGE('cons 2023 - 2025'!D96:AM96)</f>
        <v>37243.841666666674</v>
      </c>
      <c r="O95" s="18">
        <f t="shared" si="14"/>
        <v>37243.841666666674</v>
      </c>
      <c r="P95" s="18">
        <f>_xlfn.STDEV.S('cons 2023 - 2025'!D96:AM96)</f>
        <v>10205.873849913914</v>
      </c>
      <c r="Q95" s="18">
        <f>-AVERAGE('cons 2023 - 2025'!D96:AM96)/'⚙ Assumptions'!$B$5</f>
        <v>1692.9018939393943</v>
      </c>
      <c r="R95" s="18">
        <f>_xlfn.STDEV.S('cons 2023 - 2025'!D96:AM96)/SQRT('⚙ Assumptions'!$B$5)</f>
        <v>2175.8996158366381</v>
      </c>
      <c r="S95" s="18">
        <f>-IF(AVERAGE('cons 2023 - 2025'!D96:AM96)=0,"",_xlfn.STDEV.S('cons 2023 - 2025'!D96:AM96)/AVERAGE('cons 2023 - 2025'!D96:AM96))</f>
        <v>0.2740284941939326</v>
      </c>
      <c r="T95" s="18" t="str">
        <f t="shared" si="15"/>
        <v>Y</v>
      </c>
      <c r="U95" s="37">
        <f t="shared" si="16"/>
        <v>0.9</v>
      </c>
      <c r="V95" s="18">
        <f t="shared" si="17"/>
        <v>1.28</v>
      </c>
      <c r="W95" s="18">
        <f t="shared" si="18"/>
        <v>18474.605074453979</v>
      </c>
      <c r="X95" s="18">
        <f t="shared" si="19"/>
        <v>15820.706598689891</v>
      </c>
      <c r="Y95" s="18">
        <f t="shared" si="20"/>
        <v>92962.288407787331</v>
      </c>
      <c r="Z95" s="18">
        <f t="shared" si="21"/>
        <v>70445.007709801008</v>
      </c>
      <c r="AA95" s="18">
        <f>-AVERAGE('cons 2023 - 2025'!D96:AM96)*12</f>
        <v>446926.10000000009</v>
      </c>
      <c r="AB95" s="27">
        <f t="shared" si="22"/>
        <v>25.263999999999999</v>
      </c>
      <c r="AC95" s="18">
        <f>SQRT((2*AA95*'⚙ Assumptions'!$B$3)/AB95)</f>
        <v>2303.707996936424</v>
      </c>
      <c r="AD95" s="18">
        <f t="shared" si="23"/>
        <v>70445.007709801008</v>
      </c>
      <c r="AE95" s="18">
        <f t="shared" si="24"/>
        <v>72748.715706737436</v>
      </c>
      <c r="AF95" s="18">
        <f t="shared" si="25"/>
        <v>194.00292944867266</v>
      </c>
    </row>
    <row r="96" spans="1:32" x14ac:dyDescent="0.3">
      <c r="A96" s="19" t="s">
        <v>201</v>
      </c>
      <c r="B96" s="20" t="s">
        <v>202</v>
      </c>
      <c r="C96" s="16" t="s">
        <v>20</v>
      </c>
      <c r="D96" s="16"/>
      <c r="E96" s="23" t="str">
        <f>VLOOKUP(A96,Classification!$A$2:$D$1180,4,0)</f>
        <v>C</v>
      </c>
      <c r="F96" s="24" t="str">
        <f>VLOOKUP(A96,Classification!$A$2:$E$1180,5,0)</f>
        <v>H</v>
      </c>
      <c r="G96" s="21">
        <f>VLOOKUP(A96,'Lead Time'!$A$2:$D$1180,4,0)</f>
        <v>44</v>
      </c>
      <c r="H96" s="21">
        <f t="shared" si="13"/>
        <v>1.4666666666666666</v>
      </c>
      <c r="I96" s="32">
        <f>VLOOKUP(A96,Classification!$A$2:$F$1180,6,0)</f>
        <v>125.80500000000001</v>
      </c>
      <c r="J96" s="21">
        <f>-SUM('cons 2023 - 2025'!D97:AM97)</f>
        <v>153668.74999999997</v>
      </c>
      <c r="K96" s="18">
        <f>-_xlfn.MINIFS('cons 2023 - 2025'!D97:AM97,'cons 2023 - 2025'!D97:AM97,"&lt;&gt;0")</f>
        <v>6905.3</v>
      </c>
      <c r="L96" s="18">
        <f>-_xlfn.MAXIFS('cons 2023 - 2025'!D97:AM97,'cons 2023 - 2025'!D97:AM97,"&lt;&gt;0")</f>
        <v>637.6</v>
      </c>
      <c r="M96" s="19">
        <f>COUNTIF('cons 2023 - 2025'!D97:AM97,"&lt;&gt;0")</f>
        <v>36</v>
      </c>
      <c r="N96" s="21">
        <f>-AVERAGE('cons 2023 - 2025'!D97:AM97)</f>
        <v>4268.5763888888878</v>
      </c>
      <c r="O96" s="21">
        <f t="shared" si="14"/>
        <v>4268.5763888888878</v>
      </c>
      <c r="P96" s="21">
        <f>_xlfn.STDEV.S('cons 2023 - 2025'!D97:AM97)</f>
        <v>1434.8617882413498</v>
      </c>
      <c r="Q96" s="21">
        <f>-AVERAGE('cons 2023 - 2025'!D97:AM97)/'⚙ Assumptions'!$B$5</f>
        <v>194.02619949494945</v>
      </c>
      <c r="R96" s="21">
        <f>_xlfn.STDEV.S('cons 2023 - 2025'!D97:AM97)/SQRT('⚙ Assumptions'!$B$5)</f>
        <v>305.91356112434795</v>
      </c>
      <c r="S96" s="21">
        <f>-IF(AVERAGE('cons 2023 - 2025'!D97:AM97)=0,"",_xlfn.STDEV.S('cons 2023 - 2025'!D97:AM97)/AVERAGE('cons 2023 - 2025'!D97:AM97))</f>
        <v>0.33614527596982863</v>
      </c>
      <c r="T96" s="21" t="str">
        <f t="shared" si="15"/>
        <v>Y</v>
      </c>
      <c r="U96" s="38">
        <f t="shared" si="16"/>
        <v>0.9</v>
      </c>
      <c r="V96" s="21">
        <f t="shared" si="17"/>
        <v>1.28</v>
      </c>
      <c r="W96" s="21">
        <f t="shared" si="18"/>
        <v>2597.3772813591409</v>
      </c>
      <c r="X96" s="21">
        <f t="shared" si="19"/>
        <v>2224.2610182399399</v>
      </c>
      <c r="Y96" s="21">
        <f t="shared" si="20"/>
        <v>11134.530059136916</v>
      </c>
      <c r="Z96" s="21">
        <f t="shared" si="21"/>
        <v>8484.8397219436411</v>
      </c>
      <c r="AA96" s="21">
        <f>-AVERAGE('cons 2023 - 2025'!D97:AM97)*12</f>
        <v>51222.916666666657</v>
      </c>
      <c r="AB96" s="32">
        <f t="shared" si="22"/>
        <v>25.161000000000001</v>
      </c>
      <c r="AC96" s="21">
        <f>SQRT((2*AA96*'⚙ Assumptions'!$B$3)/AB96)</f>
        <v>781.49972659115895</v>
      </c>
      <c r="AD96" s="21">
        <f t="shared" si="23"/>
        <v>8484.8397219436411</v>
      </c>
      <c r="AE96" s="21">
        <f t="shared" si="24"/>
        <v>9266.3394485347999</v>
      </c>
      <c r="AF96" s="21">
        <f t="shared" si="25"/>
        <v>65.544382069200509</v>
      </c>
    </row>
    <row r="97" spans="1:32" x14ac:dyDescent="0.3">
      <c r="A97" s="16" t="s">
        <v>203</v>
      </c>
      <c r="B97" s="17" t="s">
        <v>204</v>
      </c>
      <c r="C97" s="16" t="s">
        <v>8</v>
      </c>
      <c r="D97" s="16" t="str">
        <f>VLOOKUP(A97,'Lead Time'!$A$2:$C$1180,3,0)</f>
        <v>Local</v>
      </c>
      <c r="E97" s="23" t="str">
        <f>VLOOKUP(A97,Classification!$A$2:$D$1180,4,0)</f>
        <v>C</v>
      </c>
      <c r="F97" s="26" t="str">
        <f>VLOOKUP(A97,Classification!$A$2:$E$1180,5,0)</f>
        <v>M</v>
      </c>
      <c r="G97" s="18">
        <f>VLOOKUP(A97,'Lead Time'!$A$2:$D$1180,4,0)</f>
        <v>33.6</v>
      </c>
      <c r="H97" s="18">
        <f t="shared" si="13"/>
        <v>1.1200000000000001</v>
      </c>
      <c r="I97" s="27">
        <f>VLOOKUP(A97,Classification!$A$2:$F$1180,6,0)</f>
        <v>125.35599999999999</v>
      </c>
      <c r="J97" s="18">
        <f>-SUM('cons 2023 - 2025'!D98:AM98)</f>
        <v>7</v>
      </c>
      <c r="K97" s="18">
        <f>-_xlfn.MINIFS('cons 2023 - 2025'!D98:AM98,'cons 2023 - 2025'!D98:AM98,"&lt;&gt;0")</f>
        <v>1</v>
      </c>
      <c r="L97" s="18">
        <f>-_xlfn.MAXIFS('cons 2023 - 2025'!D98:AM98,'cons 2023 - 2025'!D98:AM98,"&lt;&gt;0")</f>
        <v>1</v>
      </c>
      <c r="M97" s="16">
        <f>COUNTIF('cons 2023 - 2025'!D98:AM98,"&lt;&gt;0")</f>
        <v>7</v>
      </c>
      <c r="N97" s="18">
        <f>-AVERAGE('cons 2023 - 2025'!D98:AM98)</f>
        <v>0.19444444444444445</v>
      </c>
      <c r="O97" s="18">
        <f t="shared" si="14"/>
        <v>1</v>
      </c>
      <c r="P97" s="18">
        <f>_xlfn.STDEV.S('cons 2023 - 2025'!D98:AM98)</f>
        <v>0.40138648595974319</v>
      </c>
      <c r="Q97" s="18">
        <f>-AVERAGE('cons 2023 - 2025'!D98:AM98)/'⚙ Assumptions'!$B$5</f>
        <v>8.8383838383838381E-3</v>
      </c>
      <c r="R97" s="18">
        <f>_xlfn.STDEV.S('cons 2023 - 2025'!D98:AM98)/SQRT('⚙ Assumptions'!$B$5)</f>
        <v>8.5575886342078411E-2</v>
      </c>
      <c r="S97" s="18">
        <f>-IF(AVERAGE('cons 2023 - 2025'!D98:AM98)=0,"",_xlfn.STDEV.S('cons 2023 - 2025'!D98:AM98)/AVERAGE('cons 2023 - 2025'!D98:AM98))</f>
        <v>2.0642733563643936</v>
      </c>
      <c r="T97" s="18" t="str">
        <f t="shared" si="15"/>
        <v>Z</v>
      </c>
      <c r="U97" s="37">
        <f t="shared" si="16"/>
        <v>0.9</v>
      </c>
      <c r="V97" s="18">
        <f t="shared" si="17"/>
        <v>1.28</v>
      </c>
      <c r="W97" s="18">
        <f t="shared" si="18"/>
        <v>0.63493755359853854</v>
      </c>
      <c r="X97" s="18">
        <f t="shared" si="19"/>
        <v>0.54372803659345903</v>
      </c>
      <c r="Y97" s="18">
        <f t="shared" si="20"/>
        <v>0.93190725056823553</v>
      </c>
      <c r="Z97" s="18">
        <f t="shared" si="21"/>
        <v>0.76150581437123677</v>
      </c>
      <c r="AA97" s="18">
        <f>-AVERAGE('cons 2023 - 2025'!D98:AM98)*12</f>
        <v>2.3333333333333335</v>
      </c>
      <c r="AB97" s="27">
        <f t="shared" si="22"/>
        <v>25.071200000000001</v>
      </c>
      <c r="AC97" s="18">
        <f>SQRT((2*AA97*'⚙ Assumptions'!$B$3)/AB97)</f>
        <v>5.2839835792645129</v>
      </c>
      <c r="AD97" s="18">
        <f t="shared" si="23"/>
        <v>0.76150581437123677</v>
      </c>
      <c r="AE97" s="18">
        <f t="shared" si="24"/>
        <v>6.0454893936357497</v>
      </c>
      <c r="AF97" s="18">
        <f t="shared" si="25"/>
        <v>0.44158603037485483</v>
      </c>
    </row>
    <row r="98" spans="1:32" x14ac:dyDescent="0.3">
      <c r="A98" s="19" t="s">
        <v>205</v>
      </c>
      <c r="B98" s="20" t="s">
        <v>206</v>
      </c>
      <c r="C98" s="16" t="s">
        <v>8</v>
      </c>
      <c r="D98" s="16" t="str">
        <f>VLOOKUP(A98,'Lead Time'!$A$2:$C$1180,3,0)</f>
        <v>Import</v>
      </c>
      <c r="E98" s="23" t="str">
        <f>VLOOKUP(A98,Classification!$A$2:$D$1180,4,0)</f>
        <v>C</v>
      </c>
      <c r="F98" s="25" t="str">
        <f>VLOOKUP(A98,Classification!$A$2:$E$1180,5,0)</f>
        <v>L</v>
      </c>
      <c r="G98" s="21">
        <f>VLOOKUP(A98,'Lead Time'!$A$2:$D$1180,4,0)</f>
        <v>244</v>
      </c>
      <c r="H98" s="21">
        <f t="shared" si="13"/>
        <v>8.1333333333333329</v>
      </c>
      <c r="I98" s="32">
        <f>VLOOKUP(A98,Classification!$A$2:$F$1180,6,0)</f>
        <v>124.446</v>
      </c>
      <c r="J98" s="21">
        <f>-SUM('cons 2023 - 2025'!D99:AM99)</f>
        <v>0</v>
      </c>
      <c r="K98" s="18">
        <f>-_xlfn.MINIFS('cons 2023 - 2025'!D99:AM99,'cons 2023 - 2025'!D99:AM99,"&lt;&gt;0")</f>
        <v>1</v>
      </c>
      <c r="L98" s="18">
        <f>-_xlfn.MAXIFS('cons 2023 - 2025'!D99:AM99,'cons 2023 - 2025'!D99:AM99,"&lt;&gt;0")</f>
        <v>-1</v>
      </c>
      <c r="M98" s="19">
        <f>COUNTIF('cons 2023 - 2025'!D99:AM99,"&lt;&gt;0")</f>
        <v>2</v>
      </c>
      <c r="N98" s="21">
        <f>-AVERAGE('cons 2023 - 2025'!D99:AM99)</f>
        <v>0</v>
      </c>
      <c r="O98" s="21">
        <f t="shared" si="14"/>
        <v>0</v>
      </c>
      <c r="P98" s="21">
        <f>_xlfn.STDEV.S('cons 2023 - 2025'!D99:AM99)</f>
        <v>0.23904572186687872</v>
      </c>
      <c r="Q98" s="21">
        <f>-AVERAGE('cons 2023 - 2025'!D99:AM99)/'⚙ Assumptions'!$B$5</f>
        <v>0</v>
      </c>
      <c r="R98" s="21">
        <f>_xlfn.STDEV.S('cons 2023 - 2025'!D99:AM99)/SQRT('⚙ Assumptions'!$B$5)</f>
        <v>5.0964719143762549E-2</v>
      </c>
      <c r="S98" s="21"/>
      <c r="T98" s="21"/>
      <c r="U98" s="38">
        <f t="shared" si="16"/>
        <v>0.9</v>
      </c>
      <c r="V98" s="21">
        <f t="shared" si="17"/>
        <v>1.28</v>
      </c>
      <c r="W98" s="21">
        <f t="shared" si="18"/>
        <v>1.0190007838086275</v>
      </c>
      <c r="X98" s="21">
        <f t="shared" si="19"/>
        <v>0.87262013772425906</v>
      </c>
      <c r="Y98" s="21">
        <f t="shared" si="20"/>
        <v>1.0190007838086275</v>
      </c>
      <c r="Z98" s="21">
        <f t="shared" si="21"/>
        <v>0.87262013772425906</v>
      </c>
      <c r="AA98" s="21">
        <f>-AVERAGE('cons 2023 - 2025'!D99:AM99)*12</f>
        <v>0</v>
      </c>
      <c r="AB98" s="32">
        <f t="shared" si="22"/>
        <v>24.889200000000002</v>
      </c>
      <c r="AC98" s="21">
        <f>SQRT((2*AA98*'⚙ Assumptions'!$B$3)/AB98)</f>
        <v>0</v>
      </c>
      <c r="AD98" s="21">
        <f t="shared" si="23"/>
        <v>0.87262013772425906</v>
      </c>
      <c r="AE98" s="21">
        <f t="shared" si="24"/>
        <v>0.87262013772425906</v>
      </c>
      <c r="AF98" s="21" t="e">
        <f t="shared" si="25"/>
        <v>#DIV/0!</v>
      </c>
    </row>
    <row r="99" spans="1:32" x14ac:dyDescent="0.3">
      <c r="A99" s="16" t="s">
        <v>207</v>
      </c>
      <c r="B99" s="17" t="s">
        <v>208</v>
      </c>
      <c r="C99" s="16" t="s">
        <v>8</v>
      </c>
      <c r="D99" s="16" t="str">
        <f>VLOOKUP(A99,'Lead Time'!$A$2:$C$1180,3,0)</f>
        <v>Import</v>
      </c>
      <c r="E99" s="23" t="str">
        <f>VLOOKUP(A99,Classification!$A$2:$D$1180,4,0)</f>
        <v>C</v>
      </c>
      <c r="F99" s="25" t="str">
        <f>VLOOKUP(A99,Classification!$A$2:$E$1180,5,0)</f>
        <v>L</v>
      </c>
      <c r="G99" s="18">
        <f>VLOOKUP(A99,'Lead Time'!$A$2:$D$1180,4,0)</f>
        <v>244</v>
      </c>
      <c r="H99" s="18">
        <f t="shared" si="13"/>
        <v>8.1333333333333329</v>
      </c>
      <c r="I99" s="27">
        <f>VLOOKUP(A99,Classification!$A$2:$F$1180,6,0)</f>
        <v>124.413</v>
      </c>
      <c r="J99" s="18">
        <f>-SUM('cons 2023 - 2025'!D100:AM100)</f>
        <v>1</v>
      </c>
      <c r="K99" s="18">
        <f>-_xlfn.MINIFS('cons 2023 - 2025'!D100:AM100,'cons 2023 - 2025'!D100:AM100,"&lt;&gt;0")</f>
        <v>2</v>
      </c>
      <c r="L99" s="18">
        <f>-_xlfn.MAXIFS('cons 2023 - 2025'!D100:AM100,'cons 2023 - 2025'!D100:AM100,"&lt;&gt;0")</f>
        <v>-1</v>
      </c>
      <c r="M99" s="16">
        <f>COUNTIF('cons 2023 - 2025'!D100:AM100,"&lt;&gt;0")</f>
        <v>2</v>
      </c>
      <c r="N99" s="18">
        <f>-AVERAGE('cons 2023 - 2025'!D100:AM100)</f>
        <v>2.7777777777777776E-2</v>
      </c>
      <c r="O99" s="18">
        <f t="shared" si="14"/>
        <v>0.5</v>
      </c>
      <c r="P99" s="18">
        <f>_xlfn.STDEV.S('cons 2023 - 2025'!D100:AM100)</f>
        <v>0.37691310943437889</v>
      </c>
      <c r="Q99" s="18">
        <f>-AVERAGE('cons 2023 - 2025'!D100:AM100)/'⚙ Assumptions'!$B$5</f>
        <v>1.2626262626262625E-3</v>
      </c>
      <c r="R99" s="18">
        <f>_xlfn.STDEV.S('cons 2023 - 2025'!D100:AM100)/SQRT('⚙ Assumptions'!$B$5)</f>
        <v>8.0358144935230164E-2</v>
      </c>
      <c r="S99" s="18">
        <f>-IF(AVERAGE('cons 2023 - 2025'!D100:AM100)=0,"",_xlfn.STDEV.S('cons 2023 - 2025'!D100:AM100)/AVERAGE('cons 2023 - 2025'!D100:AM100))</f>
        <v>13.56887193963764</v>
      </c>
      <c r="T99" s="18" t="str">
        <f t="shared" si="15"/>
        <v>Z</v>
      </c>
      <c r="U99" s="37">
        <f t="shared" si="16"/>
        <v>0.9</v>
      </c>
      <c r="V99" s="18">
        <f t="shared" si="17"/>
        <v>1.28</v>
      </c>
      <c r="W99" s="18">
        <f t="shared" si="18"/>
        <v>1.6066999691183137</v>
      </c>
      <c r="X99" s="18">
        <f t="shared" si="19"/>
        <v>1.375895652497255</v>
      </c>
      <c r="Y99" s="18">
        <f t="shared" si="20"/>
        <v>1.9147807771991219</v>
      </c>
      <c r="Z99" s="18">
        <f t="shared" si="21"/>
        <v>1.6018215784231808</v>
      </c>
      <c r="AA99" s="18">
        <f>-AVERAGE('cons 2023 - 2025'!D100:AM100)*12</f>
        <v>0.33333333333333331</v>
      </c>
      <c r="AB99" s="27">
        <f t="shared" si="22"/>
        <v>24.8826</v>
      </c>
      <c r="AC99" s="18">
        <f>SQRT((2*AA99*'⚙ Assumptions'!$B$3)/AB99)</f>
        <v>2.0047126043029202</v>
      </c>
      <c r="AD99" s="18">
        <f t="shared" si="23"/>
        <v>1.6018215784231808</v>
      </c>
      <c r="AE99" s="18">
        <f t="shared" si="24"/>
        <v>3.6065341827261008</v>
      </c>
      <c r="AF99" s="18">
        <f t="shared" si="25"/>
        <v>0.16627487282609277</v>
      </c>
    </row>
    <row r="100" spans="1:32" x14ac:dyDescent="0.3">
      <c r="A100" s="19" t="s">
        <v>209</v>
      </c>
      <c r="B100" s="20" t="s">
        <v>210</v>
      </c>
      <c r="C100" s="16" t="s">
        <v>119</v>
      </c>
      <c r="D100" s="16" t="str">
        <f>VLOOKUP(A100,'Lead Time'!$A$2:$C$1180,3,0)</f>
        <v>Local</v>
      </c>
      <c r="E100" s="23" t="str">
        <f>VLOOKUP(A100,Classification!$A$2:$D$1180,4,0)</f>
        <v>C</v>
      </c>
      <c r="F100" s="26" t="str">
        <f>VLOOKUP(A100,Classification!$A$2:$E$1180,5,0)</f>
        <v>M</v>
      </c>
      <c r="G100" s="21">
        <f>VLOOKUP(A100,'Lead Time'!$A$2:$D$1180,4,0)</f>
        <v>15.375</v>
      </c>
      <c r="H100" s="21">
        <f t="shared" si="13"/>
        <v>0.51249999999999996</v>
      </c>
      <c r="I100" s="32">
        <f>VLOOKUP(A100,Classification!$A$2:$F$1180,6,0)</f>
        <v>122.19199999999999</v>
      </c>
      <c r="J100" s="21">
        <f>-SUM('cons 2023 - 2025'!D101:AM101)</f>
        <v>213</v>
      </c>
      <c r="K100" s="18">
        <f>-_xlfn.MINIFS('cons 2023 - 2025'!D101:AM101,'cons 2023 - 2025'!D101:AM101,"&lt;&gt;0")</f>
        <v>30</v>
      </c>
      <c r="L100" s="18">
        <f>-_xlfn.MAXIFS('cons 2023 - 2025'!D101:AM101,'cons 2023 - 2025'!D101:AM101,"&lt;&gt;0")</f>
        <v>3</v>
      </c>
      <c r="M100" s="19">
        <f>COUNTIF('cons 2023 - 2025'!D101:AM101,"&lt;&gt;0")</f>
        <v>12</v>
      </c>
      <c r="N100" s="21">
        <f>-AVERAGE('cons 2023 - 2025'!D101:AM101)</f>
        <v>5.916666666666667</v>
      </c>
      <c r="O100" s="21">
        <f t="shared" si="14"/>
        <v>17.75</v>
      </c>
      <c r="P100" s="21">
        <f>_xlfn.STDEV.S('cons 2023 - 2025'!D101:AM101)</f>
        <v>10.210288928331069</v>
      </c>
      <c r="Q100" s="21">
        <f>-AVERAGE('cons 2023 - 2025'!D101:AM101)/'⚙ Assumptions'!$B$5</f>
        <v>0.26893939393939398</v>
      </c>
      <c r="R100" s="21">
        <f>_xlfn.STDEV.S('cons 2023 - 2025'!D101:AM101)/SQRT('⚙ Assumptions'!$B$5)</f>
        <v>2.1768409137179416</v>
      </c>
      <c r="S100" s="21">
        <f>-IF(AVERAGE('cons 2023 - 2025'!D101:AM101)=0,"",_xlfn.STDEV.S('cons 2023 - 2025'!D101:AM101)/AVERAGE('cons 2023 - 2025'!D101:AM101))</f>
        <v>1.7256826357742652</v>
      </c>
      <c r="T100" s="21" t="str">
        <f t="shared" si="15"/>
        <v>Z</v>
      </c>
      <c r="U100" s="38">
        <f t="shared" si="16"/>
        <v>0.9</v>
      </c>
      <c r="V100" s="21">
        <f t="shared" si="17"/>
        <v>1.28</v>
      </c>
      <c r="W100" s="21">
        <f t="shared" si="18"/>
        <v>10.925573003487983</v>
      </c>
      <c r="X100" s="21">
        <f t="shared" si="19"/>
        <v>9.35610175233254</v>
      </c>
      <c r="Y100" s="21">
        <f t="shared" si="20"/>
        <v>15.060516185306167</v>
      </c>
      <c r="Z100" s="21">
        <f t="shared" si="21"/>
        <v>12.388393418999208</v>
      </c>
      <c r="AA100" s="21">
        <f>-AVERAGE('cons 2023 - 2025'!D101:AM101)*12</f>
        <v>71</v>
      </c>
      <c r="AB100" s="32">
        <f t="shared" si="22"/>
        <v>24.438400000000001</v>
      </c>
      <c r="AC100" s="21">
        <f>SQRT((2*AA100*'⚙ Assumptions'!$B$3)/AB100)</f>
        <v>29.52251944055773</v>
      </c>
      <c r="AD100" s="21">
        <f t="shared" si="23"/>
        <v>12.388393418999208</v>
      </c>
      <c r="AE100" s="21">
        <f t="shared" si="24"/>
        <v>41.910912859556937</v>
      </c>
      <c r="AF100" s="21">
        <f t="shared" si="25"/>
        <v>2.4049437969870873</v>
      </c>
    </row>
    <row r="101" spans="1:32" x14ac:dyDescent="0.3">
      <c r="A101" s="16" t="s">
        <v>211</v>
      </c>
      <c r="B101" s="17" t="s">
        <v>212</v>
      </c>
      <c r="C101" s="16" t="s">
        <v>20</v>
      </c>
      <c r="D101" s="16"/>
      <c r="E101" s="23" t="str">
        <f>VLOOKUP(A101,Classification!$A$2:$D$1180,4,0)</f>
        <v>C</v>
      </c>
      <c r="F101" s="24" t="str">
        <f>VLOOKUP(A101,Classification!$A$2:$E$1180,5,0)</f>
        <v>H</v>
      </c>
      <c r="G101" s="18">
        <f>VLOOKUP(A101,'Lead Time'!$A$2:$D$1180,4,0)</f>
        <v>44</v>
      </c>
      <c r="H101" s="18">
        <f t="shared" si="13"/>
        <v>1.4666666666666666</v>
      </c>
      <c r="I101" s="27">
        <f>VLOOKUP(A101,Classification!$A$2:$F$1180,6,0)</f>
        <v>122.08799999999999</v>
      </c>
      <c r="J101" s="18">
        <f>-SUM('cons 2023 - 2025'!D102:AM102)</f>
        <v>1405711.7999999996</v>
      </c>
      <c r="K101" s="18">
        <f>-_xlfn.MINIFS('cons 2023 - 2025'!D102:AM102,'cons 2023 - 2025'!D102:AM102,"&lt;&gt;0")</f>
        <v>57132.45</v>
      </c>
      <c r="L101" s="18">
        <f>-_xlfn.MAXIFS('cons 2023 - 2025'!D102:AM102,'cons 2023 - 2025'!D102:AM102,"&lt;&gt;0")</f>
        <v>21219.55</v>
      </c>
      <c r="M101" s="16">
        <f>COUNTIF('cons 2023 - 2025'!D102:AM102,"&lt;&gt;0")</f>
        <v>36</v>
      </c>
      <c r="N101" s="18">
        <f>-AVERAGE('cons 2023 - 2025'!D102:AM102)</f>
        <v>39047.549999999988</v>
      </c>
      <c r="O101" s="18">
        <f t="shared" si="14"/>
        <v>39047.549999999988</v>
      </c>
      <c r="P101" s="18">
        <f>_xlfn.STDEV.S('cons 2023 - 2025'!D102:AM102)</f>
        <v>9028.1785186793859</v>
      </c>
      <c r="Q101" s="18">
        <f>-AVERAGE('cons 2023 - 2025'!D102:AM102)/'⚙ Assumptions'!$B$5</f>
        <v>1774.8886363636359</v>
      </c>
      <c r="R101" s="18">
        <f>_xlfn.STDEV.S('cons 2023 - 2025'!D102:AM102)/SQRT('⚙ Assumptions'!$B$5)</f>
        <v>1924.8141275687788</v>
      </c>
      <c r="S101" s="18">
        <f>-IF(AVERAGE('cons 2023 - 2025'!D102:AM102)=0,"",_xlfn.STDEV.S('cons 2023 - 2025'!D102:AM102)/AVERAGE('cons 2023 - 2025'!D102:AM102))</f>
        <v>0.23120985871531988</v>
      </c>
      <c r="T101" s="18" t="str">
        <f t="shared" si="15"/>
        <v>X</v>
      </c>
      <c r="U101" s="37">
        <f t="shared" si="16"/>
        <v>0.9</v>
      </c>
      <c r="V101" s="18">
        <f t="shared" si="17"/>
        <v>1.28</v>
      </c>
      <c r="W101" s="18">
        <f t="shared" si="18"/>
        <v>16342.748805941537</v>
      </c>
      <c r="X101" s="18">
        <f t="shared" si="19"/>
        <v>13995.093959134723</v>
      </c>
      <c r="Y101" s="18">
        <f t="shared" si="20"/>
        <v>94437.84880594151</v>
      </c>
      <c r="Z101" s="18">
        <f t="shared" si="21"/>
        <v>71264.833959134703</v>
      </c>
      <c r="AA101" s="18">
        <f>-AVERAGE('cons 2023 - 2025'!D102:AM102)*12</f>
        <v>468570.59999999986</v>
      </c>
      <c r="AB101" s="27">
        <f t="shared" si="22"/>
        <v>24.4176</v>
      </c>
      <c r="AC101" s="18">
        <f>SQRT((2*AA101*'⚙ Assumptions'!$B$3)/AB101)</f>
        <v>2399.3668690146205</v>
      </c>
      <c r="AD101" s="18">
        <f t="shared" si="23"/>
        <v>71264.833959134703</v>
      </c>
      <c r="AE101" s="18">
        <f t="shared" si="24"/>
        <v>73664.200828149318</v>
      </c>
      <c r="AF101" s="18">
        <f t="shared" si="25"/>
        <v>195.28926820283797</v>
      </c>
    </row>
    <row r="102" spans="1:32" x14ac:dyDescent="0.3">
      <c r="A102" s="19" t="s">
        <v>213</v>
      </c>
      <c r="B102" s="20" t="s">
        <v>214</v>
      </c>
      <c r="C102" s="16" t="s">
        <v>8</v>
      </c>
      <c r="D102" s="16" t="str">
        <f>VLOOKUP(A102,'Lead Time'!$A$2:$C$1180,3,0)</f>
        <v>Local</v>
      </c>
      <c r="E102" s="23" t="str">
        <f>VLOOKUP(A102,Classification!$A$2:$D$1180,4,0)</f>
        <v>C</v>
      </c>
      <c r="F102" s="25" t="str">
        <f>VLOOKUP(A102,Classification!$A$2:$E$1180,5,0)</f>
        <v>L</v>
      </c>
      <c r="G102" s="21">
        <f>VLOOKUP(A102,'Lead Time'!$A$2:$D$1180,4,0)</f>
        <v>8</v>
      </c>
      <c r="H102" s="21">
        <f t="shared" si="13"/>
        <v>0.26666666666666666</v>
      </c>
      <c r="I102" s="32">
        <f>VLOOKUP(A102,Classification!$A$2:$F$1180,6,0)</f>
        <v>122.06699999999999</v>
      </c>
      <c r="J102" s="21">
        <f>-SUM('cons 2023 - 2025'!D103:AM103)</f>
        <v>4</v>
      </c>
      <c r="K102" s="18">
        <f>-_xlfn.MINIFS('cons 2023 - 2025'!D103:AM103,'cons 2023 - 2025'!D103:AM103,"&lt;&gt;0")</f>
        <v>2</v>
      </c>
      <c r="L102" s="18">
        <f>-_xlfn.MAXIFS('cons 2023 - 2025'!D103:AM103,'cons 2023 - 2025'!D103:AM103,"&lt;&gt;0")</f>
        <v>1</v>
      </c>
      <c r="M102" s="19">
        <f>COUNTIF('cons 2023 - 2025'!D103:AM103,"&lt;&gt;0")</f>
        <v>3</v>
      </c>
      <c r="N102" s="21">
        <f>-AVERAGE('cons 2023 - 2025'!D103:AM103)</f>
        <v>0.1111111111111111</v>
      </c>
      <c r="O102" s="21">
        <f t="shared" si="14"/>
        <v>1.3333333333333333</v>
      </c>
      <c r="P102" s="21">
        <f>_xlfn.STDEV.S('cons 2023 - 2025'!D103:AM103)</f>
        <v>0.39840953644479787</v>
      </c>
      <c r="Q102" s="21">
        <f>-AVERAGE('cons 2023 - 2025'!D103:AM103)/'⚙ Assumptions'!$B$5</f>
        <v>5.0505050505050501E-3</v>
      </c>
      <c r="R102" s="21">
        <f>_xlfn.STDEV.S('cons 2023 - 2025'!D103:AM103)/SQRT('⚙ Assumptions'!$B$5)</f>
        <v>8.4941198572937582E-2</v>
      </c>
      <c r="S102" s="21">
        <f>-IF(AVERAGE('cons 2023 - 2025'!D103:AM103)=0,"",_xlfn.STDEV.S('cons 2023 - 2025'!D103:AM103)/AVERAGE('cons 2023 - 2025'!D103:AM103))</f>
        <v>3.5856858280031809</v>
      </c>
      <c r="T102" s="21" t="str">
        <f t="shared" si="15"/>
        <v>Z</v>
      </c>
      <c r="U102" s="38">
        <f t="shared" si="16"/>
        <v>0.9</v>
      </c>
      <c r="V102" s="21">
        <f t="shared" si="17"/>
        <v>1.28</v>
      </c>
      <c r="W102" s="21">
        <f t="shared" si="18"/>
        <v>0.30751998726675078</v>
      </c>
      <c r="X102" s="21">
        <f t="shared" si="19"/>
        <v>0.26334438393530352</v>
      </c>
      <c r="Y102" s="21">
        <f t="shared" si="20"/>
        <v>0.34792402767079117</v>
      </c>
      <c r="Z102" s="21">
        <f t="shared" si="21"/>
        <v>0.29297401356493313</v>
      </c>
      <c r="AA102" s="21">
        <f>-AVERAGE('cons 2023 - 2025'!D103:AM103)*12</f>
        <v>1.3333333333333333</v>
      </c>
      <c r="AB102" s="32">
        <f t="shared" si="22"/>
        <v>24.413399999999999</v>
      </c>
      <c r="AC102" s="21">
        <f>SQRT((2*AA102*'⚙ Assumptions'!$B$3)/AB102)</f>
        <v>4.0477703255358861</v>
      </c>
      <c r="AD102" s="21">
        <f t="shared" si="23"/>
        <v>0.29297401356493313</v>
      </c>
      <c r="AE102" s="21">
        <f t="shared" si="24"/>
        <v>4.3407443391008194</v>
      </c>
      <c r="AF102" s="21">
        <f t="shared" si="25"/>
        <v>0.32939945355145928</v>
      </c>
    </row>
    <row r="103" spans="1:32" x14ac:dyDescent="0.3">
      <c r="A103" s="16" t="s">
        <v>215</v>
      </c>
      <c r="B103" s="17" t="s">
        <v>216</v>
      </c>
      <c r="C103" s="16" t="s">
        <v>8</v>
      </c>
      <c r="D103" s="16" t="str">
        <f>VLOOKUP(A103,'Lead Time'!$A$2:$C$1180,3,0)</f>
        <v>Local</v>
      </c>
      <c r="E103" s="23" t="str">
        <f>VLOOKUP(A103,Classification!$A$2:$D$1180,4,0)</f>
        <v>C</v>
      </c>
      <c r="F103" s="25" t="str">
        <f>VLOOKUP(A103,Classification!$A$2:$E$1180,5,0)</f>
        <v>L</v>
      </c>
      <c r="G103" s="18">
        <f>VLOOKUP(A103,'Lead Time'!$A$2:$D$1180,4,0)</f>
        <v>64</v>
      </c>
      <c r="H103" s="18">
        <f t="shared" si="13"/>
        <v>2.1333333333333333</v>
      </c>
      <c r="I103" s="27">
        <f>VLOOKUP(A103,Classification!$A$2:$F$1180,6,0)</f>
        <v>121.529</v>
      </c>
      <c r="J103" s="18">
        <f>-SUM('cons 2023 - 2025'!D104:AM104)</f>
        <v>2</v>
      </c>
      <c r="K103" s="18">
        <f>-_xlfn.MINIFS('cons 2023 - 2025'!D104:AM104,'cons 2023 - 2025'!D104:AM104,"&lt;&gt;0")</f>
        <v>1</v>
      </c>
      <c r="L103" s="18">
        <f>-_xlfn.MAXIFS('cons 2023 - 2025'!D104:AM104,'cons 2023 - 2025'!D104:AM104,"&lt;&gt;0")</f>
        <v>1</v>
      </c>
      <c r="M103" s="16">
        <f>COUNTIF('cons 2023 - 2025'!D104:AM104,"&lt;&gt;0")</f>
        <v>2</v>
      </c>
      <c r="N103" s="18">
        <f>-AVERAGE('cons 2023 - 2025'!D104:AM104)</f>
        <v>5.5555555555555552E-2</v>
      </c>
      <c r="O103" s="18">
        <f t="shared" si="14"/>
        <v>1</v>
      </c>
      <c r="P103" s="18">
        <f>_xlfn.STDEV.S('cons 2023 - 2025'!D104:AM104)</f>
        <v>0.2323106841457232</v>
      </c>
      <c r="Q103" s="18">
        <f>-AVERAGE('cons 2023 - 2025'!D104:AM104)/'⚙ Assumptions'!$B$5</f>
        <v>2.525252525252525E-3</v>
      </c>
      <c r="R103" s="18">
        <f>_xlfn.STDEV.S('cons 2023 - 2025'!D104:AM104)/SQRT('⚙ Assumptions'!$B$5)</f>
        <v>4.9528804276930134E-2</v>
      </c>
      <c r="S103" s="18">
        <f>-IF(AVERAGE('cons 2023 - 2025'!D104:AM104)=0,"",_xlfn.STDEV.S('cons 2023 - 2025'!D104:AM104)/AVERAGE('cons 2023 - 2025'!D104:AM104))</f>
        <v>4.1815923146230176</v>
      </c>
      <c r="T103" s="18" t="str">
        <f t="shared" si="15"/>
        <v>Z</v>
      </c>
      <c r="U103" s="37">
        <f t="shared" si="16"/>
        <v>0.9</v>
      </c>
      <c r="V103" s="18">
        <f t="shared" si="17"/>
        <v>1.28</v>
      </c>
      <c r="W103" s="18">
        <f t="shared" si="18"/>
        <v>0.50717495579576455</v>
      </c>
      <c r="X103" s="18">
        <f t="shared" si="19"/>
        <v>0.43431868435138682</v>
      </c>
      <c r="Y103" s="18">
        <f t="shared" si="20"/>
        <v>0.66879111741192609</v>
      </c>
      <c r="Z103" s="18">
        <f t="shared" si="21"/>
        <v>0.55283720286990534</v>
      </c>
      <c r="AA103" s="18">
        <f>-AVERAGE('cons 2023 - 2025'!D104:AM104)*12</f>
        <v>0.66666666666666663</v>
      </c>
      <c r="AB103" s="27">
        <f t="shared" si="22"/>
        <v>24.305800000000001</v>
      </c>
      <c r="AC103" s="18">
        <f>SQRT((2*AA103*'⚙ Assumptions'!$B$3)/AB103)</f>
        <v>2.8685342378095022</v>
      </c>
      <c r="AD103" s="18">
        <f t="shared" si="23"/>
        <v>0.55283720286990534</v>
      </c>
      <c r="AE103" s="18">
        <f t="shared" si="24"/>
        <v>3.4213714406794073</v>
      </c>
      <c r="AF103" s="18">
        <f t="shared" si="25"/>
        <v>0.23240673159116729</v>
      </c>
    </row>
    <row r="104" spans="1:32" x14ac:dyDescent="0.3">
      <c r="A104" s="19" t="s">
        <v>217</v>
      </c>
      <c r="B104" s="20" t="s">
        <v>218</v>
      </c>
      <c r="C104" s="16" t="s">
        <v>8</v>
      </c>
      <c r="D104" s="16" t="str">
        <f>VLOOKUP(A104,'Lead Time'!$A$2:$C$1180,3,0)</f>
        <v>Mixed Source</v>
      </c>
      <c r="E104" s="23" t="str">
        <f>VLOOKUP(A104,Classification!$A$2:$D$1180,4,0)</f>
        <v>C</v>
      </c>
      <c r="F104" s="25" t="str">
        <f>VLOOKUP(A104,Classification!$A$2:$E$1180,5,0)</f>
        <v>L</v>
      </c>
      <c r="G104" s="21">
        <f>VLOOKUP(A104,'Lead Time'!$A$2:$D$1180,4,0)</f>
        <v>42.307692307692307</v>
      </c>
      <c r="H104" s="21">
        <f t="shared" si="13"/>
        <v>1.4102564102564101</v>
      </c>
      <c r="I104" s="32">
        <f>VLOOKUP(A104,Classification!$A$2:$F$1180,6,0)</f>
        <v>121.2</v>
      </c>
      <c r="J104" s="21">
        <f>-SUM('cons 2023 - 2025'!D105:AM105)</f>
        <v>408</v>
      </c>
      <c r="K104" s="18">
        <f>-_xlfn.MINIFS('cons 2023 - 2025'!D105:AM105,'cons 2023 - 2025'!D105:AM105,"&lt;&gt;0")</f>
        <v>190</v>
      </c>
      <c r="L104" s="18">
        <f>-_xlfn.MAXIFS('cons 2023 - 2025'!D105:AM105,'cons 2023 - 2025'!D105:AM105,"&lt;&gt;0")</f>
        <v>48</v>
      </c>
      <c r="M104" s="19">
        <f>COUNTIF('cons 2023 - 2025'!D105:AM105,"&lt;&gt;0")</f>
        <v>4</v>
      </c>
      <c r="N104" s="21">
        <f>-AVERAGE('cons 2023 - 2025'!D105:AM105)</f>
        <v>11.333333333333334</v>
      </c>
      <c r="O104" s="21">
        <f t="shared" si="14"/>
        <v>102</v>
      </c>
      <c r="P104" s="21">
        <f>_xlfn.STDEV.S('cons 2023 - 2025'!D105:AM105)</f>
        <v>37.294197174053004</v>
      </c>
      <c r="Q104" s="21">
        <f>-AVERAGE('cons 2023 - 2025'!D105:AM105)/'⚙ Assumptions'!$B$5</f>
        <v>0.51515151515151514</v>
      </c>
      <c r="R104" s="21">
        <f>_xlfn.STDEV.S('cons 2023 - 2025'!D105:AM105)/SQRT('⚙ Assumptions'!$B$5)</f>
        <v>7.9511495534154824</v>
      </c>
      <c r="S104" s="21">
        <f>-IF(AVERAGE('cons 2023 - 2025'!D105:AM105)=0,"",_xlfn.STDEV.S('cons 2023 - 2025'!D105:AM105)/AVERAGE('cons 2023 - 2025'!D105:AM105))</f>
        <v>3.2906644565340883</v>
      </c>
      <c r="T104" s="21" t="str">
        <f t="shared" si="15"/>
        <v>Z</v>
      </c>
      <c r="U104" s="38">
        <f t="shared" si="16"/>
        <v>0.9</v>
      </c>
      <c r="V104" s="21">
        <f t="shared" si="17"/>
        <v>1.28</v>
      </c>
      <c r="W104" s="21">
        <f t="shared" si="18"/>
        <v>66.198715169630674</v>
      </c>
      <c r="X104" s="21">
        <f t="shared" si="19"/>
        <v>56.689192850847562</v>
      </c>
      <c r="Y104" s="21">
        <f t="shared" si="20"/>
        <v>87.99358696450247</v>
      </c>
      <c r="Z104" s="21">
        <f t="shared" si="21"/>
        <v>72.672098833753552</v>
      </c>
      <c r="AA104" s="21">
        <f>-AVERAGE('cons 2023 - 2025'!D105:AM105)*12</f>
        <v>136</v>
      </c>
      <c r="AB104" s="32">
        <f t="shared" si="22"/>
        <v>24.240000000000002</v>
      </c>
      <c r="AC104" s="21">
        <f>SQRT((2*AA104*'⚙ Assumptions'!$B$3)/AB104)</f>
        <v>41.026434366535966</v>
      </c>
      <c r="AD104" s="21">
        <f t="shared" si="23"/>
        <v>72.672098833753552</v>
      </c>
      <c r="AE104" s="21">
        <f t="shared" si="24"/>
        <v>113.69853320028952</v>
      </c>
      <c r="AF104" s="21">
        <f t="shared" si="25"/>
        <v>3.3149358968161056</v>
      </c>
    </row>
    <row r="105" spans="1:32" x14ac:dyDescent="0.3">
      <c r="A105" s="16" t="s">
        <v>219</v>
      </c>
      <c r="B105" s="17" t="s">
        <v>220</v>
      </c>
      <c r="C105" s="16" t="s">
        <v>8</v>
      </c>
      <c r="D105" s="16" t="str">
        <f>VLOOKUP(A105,'Lead Time'!$A$2:$C$1180,3,0)</f>
        <v>Local</v>
      </c>
      <c r="E105" s="23" t="str">
        <f>VLOOKUP(A105,Classification!$A$2:$D$1180,4,0)</f>
        <v>C</v>
      </c>
      <c r="F105" s="26" t="str">
        <f>VLOOKUP(A105,Classification!$A$2:$E$1180,5,0)</f>
        <v>M</v>
      </c>
      <c r="G105" s="18">
        <f>VLOOKUP(A105,'Lead Time'!$A$2:$D$1180,4,0)</f>
        <v>35.333333333333336</v>
      </c>
      <c r="H105" s="18">
        <f t="shared" si="13"/>
        <v>1.1777777777777778</v>
      </c>
      <c r="I105" s="27">
        <f>VLOOKUP(A105,Classification!$A$2:$F$1180,6,0)</f>
        <v>121.2</v>
      </c>
      <c r="J105" s="18">
        <f>-SUM('cons 2023 - 2025'!D106:AM106)</f>
        <v>28</v>
      </c>
      <c r="K105" s="18">
        <f>-_xlfn.MINIFS('cons 2023 - 2025'!D106:AM106,'cons 2023 - 2025'!D106:AM106,"&lt;&gt;0")</f>
        <v>12</v>
      </c>
      <c r="L105" s="18">
        <f>-_xlfn.MAXIFS('cons 2023 - 2025'!D106:AM106,'cons 2023 - 2025'!D106:AM106,"&lt;&gt;0")</f>
        <v>2</v>
      </c>
      <c r="M105" s="16">
        <f>COUNTIF('cons 2023 - 2025'!D106:AM106,"&lt;&gt;0")</f>
        <v>6</v>
      </c>
      <c r="N105" s="18">
        <f>-AVERAGE('cons 2023 - 2025'!D106:AM106)</f>
        <v>0.77777777777777779</v>
      </c>
      <c r="O105" s="18">
        <f t="shared" si="14"/>
        <v>4.666666666666667</v>
      </c>
      <c r="P105" s="18">
        <f>_xlfn.STDEV.S('cons 2023 - 2025'!D106:AM106)</f>
        <v>2.2691862746822591</v>
      </c>
      <c r="Q105" s="18">
        <f>-AVERAGE('cons 2023 - 2025'!D106:AM106)/'⚙ Assumptions'!$B$5</f>
        <v>3.5353535353535352E-2</v>
      </c>
      <c r="R105" s="18">
        <f>_xlfn.STDEV.S('cons 2023 - 2025'!D106:AM106)/SQRT('⚙ Assumptions'!$B$5)</f>
        <v>0.48379213930657661</v>
      </c>
      <c r="S105" s="18">
        <f>-IF(AVERAGE('cons 2023 - 2025'!D106:AM106)=0,"",_xlfn.STDEV.S('cons 2023 - 2025'!D106:AM106)/AVERAGE('cons 2023 - 2025'!D106:AM106))</f>
        <v>2.9175252103057616</v>
      </c>
      <c r="T105" s="18" t="str">
        <f t="shared" si="15"/>
        <v>Z</v>
      </c>
      <c r="U105" s="37">
        <f t="shared" si="16"/>
        <v>0.9</v>
      </c>
      <c r="V105" s="18">
        <f t="shared" si="17"/>
        <v>1.28</v>
      </c>
      <c r="W105" s="18">
        <f t="shared" si="18"/>
        <v>3.6809598681248277</v>
      </c>
      <c r="X105" s="18">
        <f t="shared" si="19"/>
        <v>3.1521857079197289</v>
      </c>
      <c r="Y105" s="18">
        <f t="shared" si="20"/>
        <v>4.9301181172830768</v>
      </c>
      <c r="Z105" s="18">
        <f t="shared" si="21"/>
        <v>4.0682350906357785</v>
      </c>
      <c r="AA105" s="18">
        <f>-AVERAGE('cons 2023 - 2025'!D106:AM106)*12</f>
        <v>9.3333333333333339</v>
      </c>
      <c r="AB105" s="27">
        <f t="shared" si="22"/>
        <v>24.240000000000002</v>
      </c>
      <c r="AC105" s="18">
        <f>SQRT((2*AA105*'⚙ Assumptions'!$B$3)/AB105)</f>
        <v>10.747630025038799</v>
      </c>
      <c r="AD105" s="18">
        <f t="shared" si="23"/>
        <v>4.0682350906357785</v>
      </c>
      <c r="AE105" s="18">
        <f t="shared" si="24"/>
        <v>14.815865115674576</v>
      </c>
      <c r="AF105" s="18">
        <f t="shared" si="25"/>
        <v>0.86840850602313513</v>
      </c>
    </row>
    <row r="106" spans="1:32" x14ac:dyDescent="0.3">
      <c r="A106" s="19" t="s">
        <v>221</v>
      </c>
      <c r="B106" s="20" t="s">
        <v>222</v>
      </c>
      <c r="C106" s="16" t="s">
        <v>8</v>
      </c>
      <c r="D106" s="16" t="str">
        <f>VLOOKUP(A106,'Lead Time'!$A$2:$C$1180,3,0)</f>
        <v>Local</v>
      </c>
      <c r="E106" s="23" t="str">
        <f>VLOOKUP(A106,Classification!$A$2:$D$1180,4,0)</f>
        <v>C</v>
      </c>
      <c r="F106" s="25" t="str">
        <f>VLOOKUP(A106,Classification!$A$2:$E$1180,5,0)</f>
        <v>L</v>
      </c>
      <c r="G106" s="21">
        <f>VLOOKUP(A106,'Lead Time'!$A$2:$D$1180,4,0)</f>
        <v>24.666666666666668</v>
      </c>
      <c r="H106" s="21">
        <f t="shared" si="13"/>
        <v>0.8222222222222223</v>
      </c>
      <c r="I106" s="32">
        <f>VLOOKUP(A106,Classification!$A$2:$F$1180,6,0)</f>
        <v>121.155</v>
      </c>
      <c r="J106" s="21">
        <f>-SUM('cons 2023 - 2025'!D107:AM107)</f>
        <v>3</v>
      </c>
      <c r="K106" s="18">
        <f>-_xlfn.MINIFS('cons 2023 - 2025'!D107:AM107,'cons 2023 - 2025'!D107:AM107,"&lt;&gt;0")</f>
        <v>1</v>
      </c>
      <c r="L106" s="18">
        <f>-_xlfn.MAXIFS('cons 2023 - 2025'!D107:AM107,'cons 2023 - 2025'!D107:AM107,"&lt;&gt;0")</f>
        <v>1</v>
      </c>
      <c r="M106" s="19">
        <f>COUNTIF('cons 2023 - 2025'!D107:AM107,"&lt;&gt;0")</f>
        <v>3</v>
      </c>
      <c r="N106" s="21">
        <f>-AVERAGE('cons 2023 - 2025'!D107:AM107)</f>
        <v>8.3333333333333329E-2</v>
      </c>
      <c r="O106" s="21">
        <f t="shared" si="14"/>
        <v>1</v>
      </c>
      <c r="P106" s="21">
        <f>_xlfn.STDEV.S('cons 2023 - 2025'!D107:AM107)</f>
        <v>0.28030595529069402</v>
      </c>
      <c r="Q106" s="21">
        <f>-AVERAGE('cons 2023 - 2025'!D107:AM107)/'⚙ Assumptions'!$B$5</f>
        <v>3.7878787878787876E-3</v>
      </c>
      <c r="R106" s="21">
        <f>_xlfn.STDEV.S('cons 2023 - 2025'!D107:AM107)/SQRT('⚙ Assumptions'!$B$5)</f>
        <v>5.9761430466719674E-2</v>
      </c>
      <c r="S106" s="21">
        <f>-IF(AVERAGE('cons 2023 - 2025'!D107:AM107)=0,"",_xlfn.STDEV.S('cons 2023 - 2025'!D107:AM107)/AVERAGE('cons 2023 - 2025'!D107:AM107))</f>
        <v>3.3636714634883282</v>
      </c>
      <c r="T106" s="21" t="str">
        <f t="shared" si="15"/>
        <v>Z</v>
      </c>
      <c r="U106" s="38">
        <f t="shared" si="16"/>
        <v>0.9</v>
      </c>
      <c r="V106" s="21">
        <f t="shared" si="17"/>
        <v>1.28</v>
      </c>
      <c r="W106" s="21">
        <f t="shared" si="18"/>
        <v>0.37991477741098473</v>
      </c>
      <c r="X106" s="21">
        <f t="shared" si="19"/>
        <v>0.32533957839439281</v>
      </c>
      <c r="Y106" s="21">
        <f t="shared" si="20"/>
        <v>0.47334912084532815</v>
      </c>
      <c r="Z106" s="21">
        <f t="shared" si="21"/>
        <v>0.39385809691291135</v>
      </c>
      <c r="AA106" s="21">
        <f>-AVERAGE('cons 2023 - 2025'!D107:AM107)*12</f>
        <v>1</v>
      </c>
      <c r="AB106" s="32">
        <f t="shared" si="22"/>
        <v>24.231000000000002</v>
      </c>
      <c r="AC106" s="21">
        <f>SQRT((2*AA106*'⚙ Assumptions'!$B$3)/AB106)</f>
        <v>3.5186409973515569</v>
      </c>
      <c r="AD106" s="21">
        <f t="shared" si="23"/>
        <v>0.39385809691291135</v>
      </c>
      <c r="AE106" s="21">
        <f t="shared" si="24"/>
        <v>3.9124990942644682</v>
      </c>
      <c r="AF106" s="21">
        <f t="shared" si="25"/>
        <v>0.28420063335608525</v>
      </c>
    </row>
    <row r="107" spans="1:32" x14ac:dyDescent="0.3">
      <c r="A107" s="16" t="s">
        <v>223</v>
      </c>
      <c r="B107" s="17" t="s">
        <v>224</v>
      </c>
      <c r="C107" s="16" t="s">
        <v>8</v>
      </c>
      <c r="D107" s="16" t="str">
        <f>VLOOKUP(A107,'Lead Time'!$A$2:$C$1180,3,0)</f>
        <v>Import</v>
      </c>
      <c r="E107" s="23" t="str">
        <f>VLOOKUP(A107,Classification!$A$2:$D$1180,4,0)</f>
        <v>C</v>
      </c>
      <c r="F107" s="25" t="str">
        <f>VLOOKUP(A107,Classification!$A$2:$E$1180,5,0)</f>
        <v>L</v>
      </c>
      <c r="G107" s="18">
        <f>VLOOKUP(A107,'Lead Time'!$A$2:$D$1180,4,0)</f>
        <v>188</v>
      </c>
      <c r="H107" s="18">
        <f t="shared" si="13"/>
        <v>6.2666666666666666</v>
      </c>
      <c r="I107" s="27">
        <f>VLOOKUP(A107,Classification!$A$2:$F$1180,6,0)</f>
        <v>120.839</v>
      </c>
      <c r="J107" s="18">
        <f>-SUM('cons 2023 - 2025'!D108:AM108)</f>
        <v>3</v>
      </c>
      <c r="K107" s="18">
        <f>-_xlfn.MINIFS('cons 2023 - 2025'!D108:AM108,'cons 2023 - 2025'!D108:AM108,"&lt;&gt;0")</f>
        <v>1</v>
      </c>
      <c r="L107" s="18">
        <f>-_xlfn.MAXIFS('cons 2023 - 2025'!D108:AM108,'cons 2023 - 2025'!D108:AM108,"&lt;&gt;0")</f>
        <v>1</v>
      </c>
      <c r="M107" s="16">
        <f>COUNTIF('cons 2023 - 2025'!D108:AM108,"&lt;&gt;0")</f>
        <v>3</v>
      </c>
      <c r="N107" s="18">
        <f>-AVERAGE('cons 2023 - 2025'!D108:AM108)</f>
        <v>8.3333333333333329E-2</v>
      </c>
      <c r="O107" s="18">
        <f t="shared" si="14"/>
        <v>1</v>
      </c>
      <c r="P107" s="18">
        <f>_xlfn.STDEV.S('cons 2023 - 2025'!D108:AM108)</f>
        <v>0.28030595529069402</v>
      </c>
      <c r="Q107" s="18">
        <f>-AVERAGE('cons 2023 - 2025'!D108:AM108)/'⚙ Assumptions'!$B$5</f>
        <v>3.7878787878787876E-3</v>
      </c>
      <c r="R107" s="18">
        <f>_xlfn.STDEV.S('cons 2023 - 2025'!D108:AM108)/SQRT('⚙ Assumptions'!$B$5)</f>
        <v>5.9761430466719674E-2</v>
      </c>
      <c r="S107" s="18">
        <f>-IF(AVERAGE('cons 2023 - 2025'!D108:AM108)=0,"",_xlfn.STDEV.S('cons 2023 - 2025'!D108:AM108)/AVERAGE('cons 2023 - 2025'!D108:AM108))</f>
        <v>3.3636714634883282</v>
      </c>
      <c r="T107" s="18" t="str">
        <f t="shared" si="15"/>
        <v>Z</v>
      </c>
      <c r="U107" s="37">
        <f t="shared" si="16"/>
        <v>0.9</v>
      </c>
      <c r="V107" s="18">
        <f t="shared" si="17"/>
        <v>1.28</v>
      </c>
      <c r="W107" s="18">
        <f t="shared" si="18"/>
        <v>1.0488415378066274</v>
      </c>
      <c r="X107" s="18">
        <f t="shared" si="19"/>
        <v>0.89817423275272834</v>
      </c>
      <c r="Y107" s="18">
        <f t="shared" si="20"/>
        <v>1.7609627499278395</v>
      </c>
      <c r="Z107" s="18">
        <f t="shared" si="21"/>
        <v>1.4203964549749504</v>
      </c>
      <c r="AA107" s="18">
        <f>-AVERAGE('cons 2023 - 2025'!D108:AM108)*12</f>
        <v>1</v>
      </c>
      <c r="AB107" s="27">
        <f t="shared" si="22"/>
        <v>24.1678</v>
      </c>
      <c r="AC107" s="18">
        <f>SQRT((2*AA107*'⚙ Assumptions'!$B$3)/AB107)</f>
        <v>3.523238704183711</v>
      </c>
      <c r="AD107" s="18">
        <f t="shared" si="23"/>
        <v>1.4203964549749504</v>
      </c>
      <c r="AE107" s="18">
        <f t="shared" si="24"/>
        <v>4.9436351591586618</v>
      </c>
      <c r="AF107" s="18">
        <f t="shared" si="25"/>
        <v>0.28382976118323699</v>
      </c>
    </row>
    <row r="108" spans="1:32" x14ac:dyDescent="0.3">
      <c r="A108" s="19" t="s">
        <v>225</v>
      </c>
      <c r="B108" s="20" t="s">
        <v>226</v>
      </c>
      <c r="C108" s="16" t="s">
        <v>8</v>
      </c>
      <c r="D108" s="16" t="str">
        <f>VLOOKUP(A108,'Lead Time'!$A$2:$C$1180,3,0)</f>
        <v>Local</v>
      </c>
      <c r="E108" s="23" t="str">
        <f>VLOOKUP(A108,Classification!$A$2:$D$1180,4,0)</f>
        <v>C</v>
      </c>
      <c r="F108" s="25" t="str">
        <f>VLOOKUP(A108,Classification!$A$2:$E$1180,5,0)</f>
        <v>L</v>
      </c>
      <c r="G108" s="21">
        <f>VLOOKUP(A108,'Lead Time'!$A$2:$D$1180,4,0)</f>
        <v>12</v>
      </c>
      <c r="H108" s="21">
        <f t="shared" si="13"/>
        <v>0.4</v>
      </c>
      <c r="I108" s="32">
        <f>VLOOKUP(A108,Classification!$A$2:$F$1180,6,0)</f>
        <v>120.831</v>
      </c>
      <c r="J108" s="21">
        <f>-SUM('cons 2023 - 2025'!D109:AM109)</f>
        <v>3</v>
      </c>
      <c r="K108" s="18">
        <f>-_xlfn.MINIFS('cons 2023 - 2025'!D109:AM109,'cons 2023 - 2025'!D109:AM109,"&lt;&gt;0")</f>
        <v>2</v>
      </c>
      <c r="L108" s="18">
        <f>-_xlfn.MAXIFS('cons 2023 - 2025'!D109:AM109,'cons 2023 - 2025'!D109:AM109,"&lt;&gt;0")</f>
        <v>1</v>
      </c>
      <c r="M108" s="19">
        <f>COUNTIF('cons 2023 - 2025'!D109:AM109,"&lt;&gt;0")</f>
        <v>2</v>
      </c>
      <c r="N108" s="21">
        <f>-AVERAGE('cons 2023 - 2025'!D109:AM109)</f>
        <v>8.3333333333333329E-2</v>
      </c>
      <c r="O108" s="21">
        <f t="shared" si="14"/>
        <v>1.5</v>
      </c>
      <c r="P108" s="21">
        <f>_xlfn.STDEV.S('cons 2023 - 2025'!D109:AM109)</f>
        <v>0.36839419880650359</v>
      </c>
      <c r="Q108" s="21">
        <f>-AVERAGE('cons 2023 - 2025'!D109:AM109)/'⚙ Assumptions'!$B$5</f>
        <v>3.7878787878787876E-3</v>
      </c>
      <c r="R108" s="21">
        <f>_xlfn.STDEV.S('cons 2023 - 2025'!D109:AM109)/SQRT('⚙ Assumptions'!$B$5)</f>
        <v>7.854190708679773E-2</v>
      </c>
      <c r="S108" s="21">
        <f>-IF(AVERAGE('cons 2023 - 2025'!D109:AM109)=0,"",_xlfn.STDEV.S('cons 2023 - 2025'!D109:AM109)/AVERAGE('cons 2023 - 2025'!D109:AM109))</f>
        <v>4.4207303856780431</v>
      </c>
      <c r="T108" s="21" t="str">
        <f t="shared" si="15"/>
        <v>Z</v>
      </c>
      <c r="U108" s="38">
        <f t="shared" si="16"/>
        <v>0.9</v>
      </c>
      <c r="V108" s="21">
        <f t="shared" si="17"/>
        <v>1.28</v>
      </c>
      <c r="W108" s="21">
        <f t="shared" si="18"/>
        <v>0.34825874841008059</v>
      </c>
      <c r="X108" s="21">
        <f t="shared" si="19"/>
        <v>0.29823097472548737</v>
      </c>
      <c r="Y108" s="21">
        <f t="shared" si="20"/>
        <v>0.39371329386462606</v>
      </c>
      <c r="Z108" s="21">
        <f t="shared" si="21"/>
        <v>0.3315643080588207</v>
      </c>
      <c r="AA108" s="21">
        <f>-AVERAGE('cons 2023 - 2025'!D109:AM109)*12</f>
        <v>1</v>
      </c>
      <c r="AB108" s="32">
        <f t="shared" si="22"/>
        <v>24.166200000000003</v>
      </c>
      <c r="AC108" s="21">
        <f>SQRT((2*AA108*'⚙ Assumptions'!$B$3)/AB108)</f>
        <v>3.5233553358556926</v>
      </c>
      <c r="AD108" s="21">
        <f t="shared" si="23"/>
        <v>0.3315643080588207</v>
      </c>
      <c r="AE108" s="21">
        <f t="shared" si="24"/>
        <v>3.8549196439145135</v>
      </c>
      <c r="AF108" s="21">
        <f t="shared" si="25"/>
        <v>0.28382036572451952</v>
      </c>
    </row>
    <row r="109" spans="1:32" x14ac:dyDescent="0.3">
      <c r="A109" s="16" t="s">
        <v>227</v>
      </c>
      <c r="B109" s="17" t="s">
        <v>228</v>
      </c>
      <c r="C109" s="16" t="s">
        <v>8</v>
      </c>
      <c r="D109" s="16" t="str">
        <f>VLOOKUP(A109,'Lead Time'!$A$2:$C$1180,3,0)</f>
        <v>Local</v>
      </c>
      <c r="E109" s="23" t="str">
        <f>VLOOKUP(A109,Classification!$A$2:$D$1180,4,0)</f>
        <v>C</v>
      </c>
      <c r="F109" s="25" t="str">
        <f>VLOOKUP(A109,Classification!$A$2:$E$1180,5,0)</f>
        <v>L</v>
      </c>
      <c r="G109" s="18">
        <f>VLOOKUP(A109,'Lead Time'!$A$2:$D$1180,4,0)</f>
        <v>56</v>
      </c>
      <c r="H109" s="18">
        <f t="shared" si="13"/>
        <v>1.8666666666666667</v>
      </c>
      <c r="I109" s="27">
        <f>VLOOKUP(A109,Classification!$A$2:$F$1180,6,0)</f>
        <v>120.535</v>
      </c>
      <c r="J109" s="18">
        <f>-SUM('cons 2023 - 2025'!D110:AM110)</f>
        <v>10</v>
      </c>
      <c r="K109" s="18">
        <f>-_xlfn.MINIFS('cons 2023 - 2025'!D110:AM110,'cons 2023 - 2025'!D110:AM110,"&lt;&gt;0")</f>
        <v>8</v>
      </c>
      <c r="L109" s="18">
        <f>-_xlfn.MAXIFS('cons 2023 - 2025'!D110:AM110,'cons 2023 - 2025'!D110:AM110,"&lt;&gt;0")</f>
        <v>2</v>
      </c>
      <c r="M109" s="16">
        <f>COUNTIF('cons 2023 - 2025'!D110:AM110,"&lt;&gt;0")</f>
        <v>2</v>
      </c>
      <c r="N109" s="18">
        <f>-AVERAGE('cons 2023 - 2025'!D110:AM110)</f>
        <v>0.27777777777777779</v>
      </c>
      <c r="O109" s="18">
        <f t="shared" si="14"/>
        <v>5</v>
      </c>
      <c r="P109" s="18">
        <f>_xlfn.STDEV.S('cons 2023 - 2025'!D110:AM110)</f>
        <v>1.3650978219497911</v>
      </c>
      <c r="Q109" s="18">
        <f>-AVERAGE('cons 2023 - 2025'!D110:AM110)/'⚙ Assumptions'!$B$5</f>
        <v>1.2626262626262626E-2</v>
      </c>
      <c r="R109" s="18">
        <f>_xlfn.STDEV.S('cons 2023 - 2025'!D110:AM110)/SQRT('⚙ Assumptions'!$B$5)</f>
        <v>0.29103983353517898</v>
      </c>
      <c r="S109" s="18">
        <f>-IF(AVERAGE('cons 2023 - 2025'!D110:AM110)=0,"",_xlfn.STDEV.S('cons 2023 - 2025'!D110:AM110)/AVERAGE('cons 2023 - 2025'!D110:AM110))</f>
        <v>4.9143521590192476</v>
      </c>
      <c r="T109" s="18" t="str">
        <f t="shared" si="15"/>
        <v>Z</v>
      </c>
      <c r="U109" s="37">
        <f t="shared" si="16"/>
        <v>0.9</v>
      </c>
      <c r="V109" s="18">
        <f t="shared" si="17"/>
        <v>1.28</v>
      </c>
      <c r="W109" s="18">
        <f t="shared" si="18"/>
        <v>2.7877666380604436</v>
      </c>
      <c r="X109" s="18">
        <f t="shared" si="19"/>
        <v>2.3873007227286513</v>
      </c>
      <c r="Y109" s="18">
        <f t="shared" si="20"/>
        <v>3.4948373451311507</v>
      </c>
      <c r="Z109" s="18">
        <f t="shared" si="21"/>
        <v>2.9058192412471699</v>
      </c>
      <c r="AA109" s="18">
        <f>-AVERAGE('cons 2023 - 2025'!D110:AM110)*12</f>
        <v>3.3333333333333335</v>
      </c>
      <c r="AB109" s="27">
        <f t="shared" si="22"/>
        <v>24.106999999999999</v>
      </c>
      <c r="AC109" s="18">
        <f>SQRT((2*AA109*'⚙ Assumptions'!$B$3)/AB109)</f>
        <v>6.4406309705746017</v>
      </c>
      <c r="AD109" s="18">
        <f t="shared" si="23"/>
        <v>2.9058192412471699</v>
      </c>
      <c r="AE109" s="18">
        <f t="shared" si="24"/>
        <v>9.3464502118217716</v>
      </c>
      <c r="AF109" s="18">
        <f t="shared" si="25"/>
        <v>0.51754763602547305</v>
      </c>
    </row>
    <row r="110" spans="1:32" x14ac:dyDescent="0.3">
      <c r="A110" s="19" t="s">
        <v>229</v>
      </c>
      <c r="B110" s="20" t="s">
        <v>230</v>
      </c>
      <c r="C110" s="16" t="s">
        <v>8</v>
      </c>
      <c r="D110" s="16" t="str">
        <f>VLOOKUP(A110,'Lead Time'!$A$2:$C$1180,3,0)</f>
        <v>Local</v>
      </c>
      <c r="E110" s="23" t="str">
        <f>VLOOKUP(A110,Classification!$A$2:$D$1180,4,0)</f>
        <v>C</v>
      </c>
      <c r="F110" s="26" t="str">
        <f>VLOOKUP(A110,Classification!$A$2:$E$1180,5,0)</f>
        <v>M</v>
      </c>
      <c r="G110" s="21">
        <f>VLOOKUP(A110,'Lead Time'!$A$2:$D$1180,4,0)</f>
        <v>16.5</v>
      </c>
      <c r="H110" s="21">
        <f t="shared" si="13"/>
        <v>0.55000000000000004</v>
      </c>
      <c r="I110" s="32">
        <f>VLOOKUP(A110,Classification!$A$2:$F$1180,6,0)</f>
        <v>120.53</v>
      </c>
      <c r="J110" s="21">
        <f>-SUM('cons 2023 - 2025'!D111:AM111)</f>
        <v>18</v>
      </c>
      <c r="K110" s="18">
        <f>-_xlfn.MINIFS('cons 2023 - 2025'!D111:AM111,'cons 2023 - 2025'!D111:AM111,"&lt;&gt;0")</f>
        <v>6</v>
      </c>
      <c r="L110" s="18">
        <f>-_xlfn.MAXIFS('cons 2023 - 2025'!D111:AM111,'cons 2023 - 2025'!D111:AM111,"&lt;&gt;0")</f>
        <v>1</v>
      </c>
      <c r="M110" s="19">
        <f>COUNTIF('cons 2023 - 2025'!D111:AM111,"&lt;&gt;0")</f>
        <v>8</v>
      </c>
      <c r="N110" s="21">
        <f>-AVERAGE('cons 2023 - 2025'!D111:AM111)</f>
        <v>0.5</v>
      </c>
      <c r="O110" s="21">
        <f t="shared" si="14"/>
        <v>2.25</v>
      </c>
      <c r="P110" s="21">
        <f>_xlfn.STDEV.S('cons 2023 - 2025'!D111:AM111)</f>
        <v>1.2761549390929883</v>
      </c>
      <c r="Q110" s="21">
        <f>-AVERAGE('cons 2023 - 2025'!D111:AM111)/'⚙ Assumptions'!$B$5</f>
        <v>2.2727272727272728E-2</v>
      </c>
      <c r="R110" s="21">
        <f>_xlfn.STDEV.S('cons 2023 - 2025'!D111:AM111)/SQRT('⚙ Assumptions'!$B$5)</f>
        <v>0.27207714719537551</v>
      </c>
      <c r="S110" s="21">
        <f>-IF(AVERAGE('cons 2023 - 2025'!D111:AM111)=0,"",_xlfn.STDEV.S('cons 2023 - 2025'!D111:AM111)/AVERAGE('cons 2023 - 2025'!D111:AM111))</f>
        <v>2.5523098781859765</v>
      </c>
      <c r="T110" s="21" t="str">
        <f t="shared" si="15"/>
        <v>Z</v>
      </c>
      <c r="U110" s="38">
        <f t="shared" si="16"/>
        <v>0.9</v>
      </c>
      <c r="V110" s="21">
        <f t="shared" si="17"/>
        <v>1.28</v>
      </c>
      <c r="W110" s="21">
        <f t="shared" si="18"/>
        <v>1.4146337234169739</v>
      </c>
      <c r="X110" s="21">
        <f t="shared" si="19"/>
        <v>1.2114199460609381</v>
      </c>
      <c r="Y110" s="21">
        <f t="shared" si="20"/>
        <v>1.7896337234169739</v>
      </c>
      <c r="Z110" s="21">
        <f t="shared" si="21"/>
        <v>1.4864199460609382</v>
      </c>
      <c r="AA110" s="21">
        <f>-AVERAGE('cons 2023 - 2025'!D111:AM111)*12</f>
        <v>6</v>
      </c>
      <c r="AB110" s="32">
        <f t="shared" si="22"/>
        <v>24.106000000000002</v>
      </c>
      <c r="AC110" s="21">
        <f>SQRT((2*AA110*'⚙ Assumptions'!$B$3)/AB110)</f>
        <v>8.6411924285697719</v>
      </c>
      <c r="AD110" s="21">
        <f t="shared" si="23"/>
        <v>1.4864199460609382</v>
      </c>
      <c r="AE110" s="21">
        <f t="shared" si="24"/>
        <v>10.12761237463071</v>
      </c>
      <c r="AF110" s="21">
        <f t="shared" si="25"/>
        <v>0.69434861561034311</v>
      </c>
    </row>
    <row r="111" spans="1:32" x14ac:dyDescent="0.3">
      <c r="A111" s="16" t="s">
        <v>231</v>
      </c>
      <c r="B111" s="17" t="s">
        <v>232</v>
      </c>
      <c r="C111" s="16" t="s">
        <v>8</v>
      </c>
      <c r="D111" s="16" t="str">
        <f>VLOOKUP(A111,'Lead Time'!$A$2:$C$1180,3,0)</f>
        <v>Local</v>
      </c>
      <c r="E111" s="23" t="str">
        <f>VLOOKUP(A111,Classification!$A$2:$D$1180,4,0)</f>
        <v>C</v>
      </c>
      <c r="F111" s="25" t="str">
        <f>VLOOKUP(A111,Classification!$A$2:$E$1180,5,0)</f>
        <v>L</v>
      </c>
      <c r="G111" s="18">
        <f>VLOOKUP(A111,'Lead Time'!$A$2:$D$1180,4,0)</f>
        <v>44</v>
      </c>
      <c r="H111" s="18">
        <f t="shared" si="13"/>
        <v>1.4666666666666666</v>
      </c>
      <c r="I111" s="27">
        <f>VLOOKUP(A111,Classification!$A$2:$F$1180,6,0)</f>
        <v>120.49299999999999</v>
      </c>
      <c r="J111" s="18">
        <f>-SUM('cons 2023 - 2025'!D112:AM112)</f>
        <v>12</v>
      </c>
      <c r="K111" s="18">
        <f>-_xlfn.MINIFS('cons 2023 - 2025'!D112:AM112,'cons 2023 - 2025'!D112:AM112,"&lt;&gt;0")</f>
        <v>5</v>
      </c>
      <c r="L111" s="18">
        <f>-_xlfn.MAXIFS('cons 2023 - 2025'!D112:AM112,'cons 2023 - 2025'!D112:AM112,"&lt;&gt;0")</f>
        <v>1</v>
      </c>
      <c r="M111" s="16">
        <f>COUNTIF('cons 2023 - 2025'!D112:AM112,"&lt;&gt;0")</f>
        <v>8</v>
      </c>
      <c r="N111" s="18">
        <f>-AVERAGE('cons 2023 - 2025'!D112:AM112)</f>
        <v>0.33333333333333331</v>
      </c>
      <c r="O111" s="18">
        <f t="shared" si="14"/>
        <v>1.5</v>
      </c>
      <c r="P111" s="18">
        <f>_xlfn.STDEV.S('cons 2023 - 2025'!D112:AM112)</f>
        <v>0.89442719099991586</v>
      </c>
      <c r="Q111" s="18">
        <f>-AVERAGE('cons 2023 - 2025'!D112:AM112)/'⚙ Assumptions'!$B$5</f>
        <v>1.515151515151515E-2</v>
      </c>
      <c r="R111" s="18">
        <f>_xlfn.STDEV.S('cons 2023 - 2025'!D112:AM112)/SQRT('⚙ Assumptions'!$B$5)</f>
        <v>0.19069251784911845</v>
      </c>
      <c r="S111" s="18">
        <f>-IF(AVERAGE('cons 2023 - 2025'!D112:AM112)=0,"",_xlfn.STDEV.S('cons 2023 - 2025'!D112:AM112)/AVERAGE('cons 2023 - 2025'!D112:AM112))</f>
        <v>2.6832815729997477</v>
      </c>
      <c r="T111" s="18" t="str">
        <f t="shared" si="15"/>
        <v>Z</v>
      </c>
      <c r="U111" s="37">
        <f t="shared" si="16"/>
        <v>0.9</v>
      </c>
      <c r="V111" s="18">
        <f t="shared" si="17"/>
        <v>1.28</v>
      </c>
      <c r="W111" s="18">
        <f t="shared" si="18"/>
        <v>1.6190861620062102</v>
      </c>
      <c r="X111" s="18">
        <f t="shared" si="19"/>
        <v>1.386502554391204</v>
      </c>
      <c r="Y111" s="18">
        <f t="shared" si="20"/>
        <v>2.285752828672877</v>
      </c>
      <c r="Z111" s="18">
        <f t="shared" si="21"/>
        <v>1.8753914432800927</v>
      </c>
      <c r="AA111" s="18">
        <f>-AVERAGE('cons 2023 - 2025'!D112:AM112)*12</f>
        <v>4</v>
      </c>
      <c r="AB111" s="27">
        <f t="shared" si="22"/>
        <v>24.098600000000001</v>
      </c>
      <c r="AC111" s="18">
        <f>SQRT((2*AA111*'⚙ Assumptions'!$B$3)/AB111)</f>
        <v>7.0565872630155102</v>
      </c>
      <c r="AD111" s="18">
        <f t="shared" si="23"/>
        <v>1.8753914432800927</v>
      </c>
      <c r="AE111" s="18">
        <f t="shared" si="24"/>
        <v>8.9319787062956024</v>
      </c>
      <c r="AF111" s="18">
        <f t="shared" si="25"/>
        <v>0.56684624605501854</v>
      </c>
    </row>
    <row r="112" spans="1:32" x14ac:dyDescent="0.3">
      <c r="A112" s="19" t="s">
        <v>233</v>
      </c>
      <c r="B112" s="20" t="s">
        <v>234</v>
      </c>
      <c r="C112" s="16" t="s">
        <v>8</v>
      </c>
      <c r="D112" s="16" t="str">
        <f>VLOOKUP(A112,'Lead Time'!$A$2:$C$1180,3,0)</f>
        <v>Import</v>
      </c>
      <c r="E112" s="23" t="str">
        <f>VLOOKUP(A112,Classification!$A$2:$D$1180,4,0)</f>
        <v>C</v>
      </c>
      <c r="F112" s="25" t="str">
        <f>VLOOKUP(A112,Classification!$A$2:$E$1180,5,0)</f>
        <v>L</v>
      </c>
      <c r="G112" s="21">
        <f>VLOOKUP(A112,'Lead Time'!$A$2:$D$1180,4,0)</f>
        <v>166</v>
      </c>
      <c r="H112" s="21">
        <f t="shared" si="13"/>
        <v>5.5333333333333332</v>
      </c>
      <c r="I112" s="32">
        <f>VLOOKUP(A112,Classification!$A$2:$F$1180,6,0)</f>
        <v>120.15</v>
      </c>
      <c r="J112" s="21">
        <f>-SUM('cons 2023 - 2025'!D113:AM113)</f>
        <v>7</v>
      </c>
      <c r="K112" s="18">
        <f>-_xlfn.MINIFS('cons 2023 - 2025'!D113:AM113,'cons 2023 - 2025'!D113:AM113,"&lt;&gt;0")</f>
        <v>2</v>
      </c>
      <c r="L112" s="18">
        <f>-_xlfn.MAXIFS('cons 2023 - 2025'!D113:AM113,'cons 2023 - 2025'!D113:AM113,"&lt;&gt;0")</f>
        <v>1</v>
      </c>
      <c r="M112" s="19">
        <f>COUNTIF('cons 2023 - 2025'!D113:AM113,"&lt;&gt;0")</f>
        <v>5</v>
      </c>
      <c r="N112" s="21">
        <f>-AVERAGE('cons 2023 - 2025'!D113:AM113)</f>
        <v>0.19444444444444445</v>
      </c>
      <c r="O112" s="21">
        <f t="shared" si="14"/>
        <v>1.4</v>
      </c>
      <c r="P112" s="21">
        <f>_xlfn.STDEV.S('cons 2023 - 2025'!D113:AM113)</f>
        <v>0.52478264586095591</v>
      </c>
      <c r="Q112" s="21">
        <f>-AVERAGE('cons 2023 - 2025'!D113:AM113)/'⚙ Assumptions'!$B$5</f>
        <v>8.8383838383838381E-3</v>
      </c>
      <c r="R112" s="21">
        <f>_xlfn.STDEV.S('cons 2023 - 2025'!D113:AM113)/SQRT('⚙ Assumptions'!$B$5)</f>
        <v>0.11188403602854842</v>
      </c>
      <c r="S112" s="21">
        <f>-IF(AVERAGE('cons 2023 - 2025'!D113:AM113)=0,"",_xlfn.STDEV.S('cons 2023 - 2025'!D113:AM113)/AVERAGE('cons 2023 - 2025'!D113:AM113))</f>
        <v>2.6988821787134873</v>
      </c>
      <c r="T112" s="21" t="str">
        <f t="shared" si="15"/>
        <v>Z</v>
      </c>
      <c r="U112" s="38">
        <f t="shared" si="16"/>
        <v>0.9</v>
      </c>
      <c r="V112" s="21">
        <f t="shared" si="17"/>
        <v>1.28</v>
      </c>
      <c r="W112" s="21">
        <f t="shared" si="18"/>
        <v>1.8451519566544499</v>
      </c>
      <c r="X112" s="21">
        <f t="shared" si="19"/>
        <v>1.580093735080363</v>
      </c>
      <c r="Y112" s="21">
        <f t="shared" si="20"/>
        <v>3.312323673826167</v>
      </c>
      <c r="Z112" s="21">
        <f t="shared" si="21"/>
        <v>2.6560196610062889</v>
      </c>
      <c r="AA112" s="21">
        <f>-AVERAGE('cons 2023 - 2025'!D113:AM113)*12</f>
        <v>2.3333333333333335</v>
      </c>
      <c r="AB112" s="32">
        <f t="shared" si="22"/>
        <v>24.03</v>
      </c>
      <c r="AC112" s="21">
        <f>SQRT((2*AA112*'⚙ Assumptions'!$B$3)/AB112)</f>
        <v>5.3972450240242908</v>
      </c>
      <c r="AD112" s="21">
        <f t="shared" si="23"/>
        <v>2.6560196610062889</v>
      </c>
      <c r="AE112" s="21">
        <f t="shared" si="24"/>
        <v>8.0532646850305802</v>
      </c>
      <c r="AF112" s="21">
        <f t="shared" si="25"/>
        <v>0.43231932642434578</v>
      </c>
    </row>
    <row r="113" spans="1:32" x14ac:dyDescent="0.3">
      <c r="A113" s="16" t="s">
        <v>235</v>
      </c>
      <c r="B113" s="17" t="s">
        <v>236</v>
      </c>
      <c r="C113" s="16" t="s">
        <v>8</v>
      </c>
      <c r="D113" s="16" t="str">
        <f>VLOOKUP(A113,'Lead Time'!$A$2:$C$1180,3,0)</f>
        <v>Local</v>
      </c>
      <c r="E113" s="23" t="str">
        <f>VLOOKUP(A113,Classification!$A$2:$D$1180,4,0)</f>
        <v>C</v>
      </c>
      <c r="F113" s="25" t="str">
        <f>VLOOKUP(A113,Classification!$A$2:$E$1180,5,0)</f>
        <v>L</v>
      </c>
      <c r="G113" s="18">
        <f>VLOOKUP(A113,'Lead Time'!$A$2:$D$1180,4,0)</f>
        <v>29.25</v>
      </c>
      <c r="H113" s="18">
        <f t="shared" si="13"/>
        <v>0.97499999999999998</v>
      </c>
      <c r="I113" s="27">
        <f>VLOOKUP(A113,Classification!$A$2:$F$1180,6,0)</f>
        <v>120.14400000000001</v>
      </c>
      <c r="J113" s="18">
        <f>-SUM('cons 2023 - 2025'!D114:AM114)</f>
        <v>7</v>
      </c>
      <c r="K113" s="18">
        <f>-_xlfn.MINIFS('cons 2023 - 2025'!D114:AM114,'cons 2023 - 2025'!D114:AM114,"&lt;&gt;0")</f>
        <v>2</v>
      </c>
      <c r="L113" s="18">
        <f>-_xlfn.MAXIFS('cons 2023 - 2025'!D114:AM114,'cons 2023 - 2025'!D114:AM114,"&lt;&gt;0")</f>
        <v>1</v>
      </c>
      <c r="M113" s="16">
        <f>COUNTIF('cons 2023 - 2025'!D114:AM114,"&lt;&gt;0")</f>
        <v>6</v>
      </c>
      <c r="N113" s="18">
        <f>-AVERAGE('cons 2023 - 2025'!D114:AM114)</f>
        <v>0.19444444444444445</v>
      </c>
      <c r="O113" s="18">
        <f t="shared" si="14"/>
        <v>1.1666666666666667</v>
      </c>
      <c r="P113" s="18">
        <f>_xlfn.STDEV.S('cons 2023 - 2025'!D114:AM114)</f>
        <v>0.46717659215115676</v>
      </c>
      <c r="Q113" s="18">
        <f>-AVERAGE('cons 2023 - 2025'!D114:AM114)/'⚙ Assumptions'!$B$5</f>
        <v>8.8383838383838381E-3</v>
      </c>
      <c r="R113" s="18">
        <f>_xlfn.STDEV.S('cons 2023 - 2025'!D114:AM114)/SQRT('⚙ Assumptions'!$B$5)</f>
        <v>9.9602384111199468E-2</v>
      </c>
      <c r="S113" s="18">
        <f>-IF(AVERAGE('cons 2023 - 2025'!D114:AM114)=0,"",_xlfn.STDEV.S('cons 2023 - 2025'!D114:AM114)/AVERAGE('cons 2023 - 2025'!D114:AM114))</f>
        <v>2.4026224739202346</v>
      </c>
      <c r="T113" s="18" t="str">
        <f t="shared" si="15"/>
        <v>Z</v>
      </c>
      <c r="U113" s="37">
        <f t="shared" si="16"/>
        <v>0.9</v>
      </c>
      <c r="V113" s="18">
        <f t="shared" si="17"/>
        <v>1.28</v>
      </c>
      <c r="W113" s="18">
        <f t="shared" si="18"/>
        <v>0.68951328589706773</v>
      </c>
      <c r="X113" s="18">
        <f t="shared" si="19"/>
        <v>0.5904639015618306</v>
      </c>
      <c r="Y113" s="18">
        <f t="shared" si="20"/>
        <v>0.94803601316979491</v>
      </c>
      <c r="Z113" s="18">
        <f t="shared" si="21"/>
        <v>0.78004723489516392</v>
      </c>
      <c r="AA113" s="18">
        <f>-AVERAGE('cons 2023 - 2025'!D114:AM114)*12</f>
        <v>2.3333333333333335</v>
      </c>
      <c r="AB113" s="27">
        <f t="shared" si="22"/>
        <v>24.028800000000004</v>
      </c>
      <c r="AC113" s="18">
        <f>SQRT((2*AA113*'⚙ Assumptions'!$B$3)/AB113)</f>
        <v>5.3973797917440525</v>
      </c>
      <c r="AD113" s="18">
        <f t="shared" si="23"/>
        <v>0.78004723489516392</v>
      </c>
      <c r="AE113" s="18">
        <f t="shared" si="24"/>
        <v>6.1774270266392168</v>
      </c>
      <c r="AF113" s="18">
        <f t="shared" si="25"/>
        <v>0.43230853179953171</v>
      </c>
    </row>
    <row r="114" spans="1:32" x14ac:dyDescent="0.3">
      <c r="A114" s="19" t="s">
        <v>237</v>
      </c>
      <c r="B114" s="20" t="s">
        <v>238</v>
      </c>
      <c r="C114" s="16" t="s">
        <v>8</v>
      </c>
      <c r="D114" s="16" t="str">
        <f>VLOOKUP(A114,'Lead Time'!$A$2:$C$1180,3,0)</f>
        <v>Local</v>
      </c>
      <c r="E114" s="23" t="str">
        <f>VLOOKUP(A114,Classification!$A$2:$D$1180,4,0)</f>
        <v>C</v>
      </c>
      <c r="F114" s="25" t="str">
        <f>VLOOKUP(A114,Classification!$A$2:$E$1180,5,0)</f>
        <v>L</v>
      </c>
      <c r="G114" s="21">
        <f>VLOOKUP(A114,'Lead Time'!$A$2:$D$1180,4,0)</f>
        <v>22.8</v>
      </c>
      <c r="H114" s="21">
        <f t="shared" si="13"/>
        <v>0.76</v>
      </c>
      <c r="I114" s="32">
        <f>VLOOKUP(A114,Classification!$A$2:$F$1180,6,0)</f>
        <v>120</v>
      </c>
      <c r="J114" s="21">
        <f>-SUM('cons 2023 - 2025'!D115:AM115)</f>
        <v>4</v>
      </c>
      <c r="K114" s="18">
        <f>-_xlfn.MINIFS('cons 2023 - 2025'!D115:AM115,'cons 2023 - 2025'!D115:AM115,"&lt;&gt;0")</f>
        <v>1</v>
      </c>
      <c r="L114" s="18">
        <f>-_xlfn.MAXIFS('cons 2023 - 2025'!D115:AM115,'cons 2023 - 2025'!D115:AM115,"&lt;&gt;0")</f>
        <v>1</v>
      </c>
      <c r="M114" s="19">
        <f>COUNTIF('cons 2023 - 2025'!D115:AM115,"&lt;&gt;0")</f>
        <v>4</v>
      </c>
      <c r="N114" s="21">
        <f>-AVERAGE('cons 2023 - 2025'!D115:AM115)</f>
        <v>0.1111111111111111</v>
      </c>
      <c r="O114" s="21">
        <f t="shared" si="14"/>
        <v>1</v>
      </c>
      <c r="P114" s="21">
        <f>_xlfn.STDEV.S('cons 2023 - 2025'!D115:AM115)</f>
        <v>0.3187276291558383</v>
      </c>
      <c r="Q114" s="21">
        <f>-AVERAGE('cons 2023 - 2025'!D115:AM115)/'⚙ Assumptions'!$B$5</f>
        <v>5.0505050505050501E-3</v>
      </c>
      <c r="R114" s="21">
        <f>_xlfn.STDEV.S('cons 2023 - 2025'!D115:AM115)/SQRT('⚙ Assumptions'!$B$5)</f>
        <v>6.7952958858350065E-2</v>
      </c>
      <c r="S114" s="21">
        <f>-IF(AVERAGE('cons 2023 - 2025'!D115:AM115)=0,"",_xlfn.STDEV.S('cons 2023 - 2025'!D115:AM115)/AVERAGE('cons 2023 - 2025'!D115:AM115))</f>
        <v>2.8685486624025449</v>
      </c>
      <c r="T114" s="21" t="str">
        <f t="shared" si="15"/>
        <v>Z</v>
      </c>
      <c r="U114" s="38">
        <f t="shared" si="16"/>
        <v>0.9</v>
      </c>
      <c r="V114" s="21">
        <f t="shared" si="17"/>
        <v>1.28</v>
      </c>
      <c r="W114" s="21">
        <f t="shared" si="18"/>
        <v>0.41532279210876638</v>
      </c>
      <c r="X114" s="21">
        <f t="shared" si="19"/>
        <v>0.35566119065717944</v>
      </c>
      <c r="Y114" s="21">
        <f t="shared" si="20"/>
        <v>0.53047430726028155</v>
      </c>
      <c r="Z114" s="21">
        <f t="shared" si="21"/>
        <v>0.44010563510162387</v>
      </c>
      <c r="AA114" s="21">
        <f>-AVERAGE('cons 2023 - 2025'!D115:AM115)*12</f>
        <v>1.3333333333333333</v>
      </c>
      <c r="AB114" s="32">
        <f t="shared" si="22"/>
        <v>24</v>
      </c>
      <c r="AC114" s="21">
        <f>SQRT((2*AA114*'⚙ Assumptions'!$B$3)/AB114)</f>
        <v>4.0824829046386304</v>
      </c>
      <c r="AD114" s="21">
        <f t="shared" si="23"/>
        <v>0.44010563510162387</v>
      </c>
      <c r="AE114" s="21">
        <f t="shared" si="24"/>
        <v>4.5225885397402541</v>
      </c>
      <c r="AF114" s="21">
        <f t="shared" si="25"/>
        <v>0.32659863237109038</v>
      </c>
    </row>
    <row r="115" spans="1:32" x14ac:dyDescent="0.3">
      <c r="A115" s="16" t="s">
        <v>239</v>
      </c>
      <c r="B115" s="17" t="s">
        <v>240</v>
      </c>
      <c r="C115" s="16" t="s">
        <v>8</v>
      </c>
      <c r="D115" s="16" t="str">
        <f>VLOOKUP(A115,'Lead Time'!$A$2:$C$1180,3,0)</f>
        <v>Local</v>
      </c>
      <c r="E115" s="23" t="str">
        <f>VLOOKUP(A115,Classification!$A$2:$D$1180,4,0)</f>
        <v>C</v>
      </c>
      <c r="F115" s="25" t="str">
        <f>VLOOKUP(A115,Classification!$A$2:$E$1180,5,0)</f>
        <v>L</v>
      </c>
      <c r="G115" s="18">
        <f>VLOOKUP(A115,'Lead Time'!$A$2:$D$1180,4,0)</f>
        <v>69.666666666666671</v>
      </c>
      <c r="H115" s="18">
        <f t="shared" si="13"/>
        <v>2.3222222222222224</v>
      </c>
      <c r="I115" s="27">
        <f>VLOOKUP(A115,Classification!$A$2:$F$1180,6,0)</f>
        <v>119.351</v>
      </c>
      <c r="J115" s="18">
        <f>-SUM('cons 2023 - 2025'!D116:AM116)</f>
        <v>6</v>
      </c>
      <c r="K115" s="18">
        <f>-_xlfn.MINIFS('cons 2023 - 2025'!D116:AM116,'cons 2023 - 2025'!D116:AM116,"&lt;&gt;0")</f>
        <v>2</v>
      </c>
      <c r="L115" s="18">
        <f>-_xlfn.MAXIFS('cons 2023 - 2025'!D116:AM116,'cons 2023 - 2025'!D116:AM116,"&lt;&gt;0")</f>
        <v>2</v>
      </c>
      <c r="M115" s="16">
        <f>COUNTIF('cons 2023 - 2025'!D116:AM116,"&lt;&gt;0")</f>
        <v>3</v>
      </c>
      <c r="N115" s="18">
        <f>-AVERAGE('cons 2023 - 2025'!D116:AM116)</f>
        <v>0.16666666666666666</v>
      </c>
      <c r="O115" s="18">
        <f t="shared" si="14"/>
        <v>2</v>
      </c>
      <c r="P115" s="18">
        <f>_xlfn.STDEV.S('cons 2023 - 2025'!D116:AM116)</f>
        <v>0.56061191058138804</v>
      </c>
      <c r="Q115" s="18">
        <f>-AVERAGE('cons 2023 - 2025'!D116:AM116)/'⚙ Assumptions'!$B$5</f>
        <v>7.5757575757575751E-3</v>
      </c>
      <c r="R115" s="18">
        <f>_xlfn.STDEV.S('cons 2023 - 2025'!D116:AM116)/SQRT('⚙ Assumptions'!$B$5)</f>
        <v>0.11952286093343935</v>
      </c>
      <c r="S115" s="18">
        <f>-IF(AVERAGE('cons 2023 - 2025'!D116:AM116)=0,"",_xlfn.STDEV.S('cons 2023 - 2025'!D116:AM116)/AVERAGE('cons 2023 - 2025'!D116:AM116))</f>
        <v>3.3636714634883282</v>
      </c>
      <c r="T115" s="18" t="str">
        <f t="shared" si="15"/>
        <v>Z</v>
      </c>
      <c r="U115" s="37">
        <f t="shared" si="16"/>
        <v>0.9</v>
      </c>
      <c r="V115" s="18">
        <f t="shared" si="17"/>
        <v>1.28</v>
      </c>
      <c r="W115" s="18">
        <f t="shared" si="18"/>
        <v>1.2769487441702956</v>
      </c>
      <c r="X115" s="18">
        <f t="shared" si="19"/>
        <v>1.0935135739934536</v>
      </c>
      <c r="Y115" s="18">
        <f t="shared" si="20"/>
        <v>1.8047265219480733</v>
      </c>
      <c r="Z115" s="18">
        <f t="shared" si="21"/>
        <v>1.4805506110304907</v>
      </c>
      <c r="AA115" s="18">
        <f>-AVERAGE('cons 2023 - 2025'!D116:AM116)*12</f>
        <v>2</v>
      </c>
      <c r="AB115" s="27">
        <f t="shared" si="22"/>
        <v>23.870200000000001</v>
      </c>
      <c r="AC115" s="18">
        <f>SQRT((2*AA115*'⚙ Assumptions'!$B$3)/AB115)</f>
        <v>5.0135759255673049</v>
      </c>
      <c r="AD115" s="18">
        <f t="shared" si="23"/>
        <v>1.4805506110304907</v>
      </c>
      <c r="AE115" s="18">
        <f t="shared" si="24"/>
        <v>6.4941265365977952</v>
      </c>
      <c r="AF115" s="18">
        <f t="shared" si="25"/>
        <v>0.39891686686158889</v>
      </c>
    </row>
    <row r="116" spans="1:32" x14ac:dyDescent="0.3">
      <c r="A116" s="19" t="s">
        <v>241</v>
      </c>
      <c r="B116" s="20" t="s">
        <v>242</v>
      </c>
      <c r="C116" s="16" t="s">
        <v>8</v>
      </c>
      <c r="D116" s="16" t="str">
        <f>VLOOKUP(A116,'Lead Time'!$A$2:$C$1180,3,0)</f>
        <v>Local</v>
      </c>
      <c r="E116" s="23" t="str">
        <f>VLOOKUP(A116,Classification!$A$2:$D$1180,4,0)</f>
        <v>C</v>
      </c>
      <c r="F116" s="25" t="str">
        <f>VLOOKUP(A116,Classification!$A$2:$E$1180,5,0)</f>
        <v>L</v>
      </c>
      <c r="G116" s="21">
        <f>VLOOKUP(A116,'Lead Time'!$A$2:$D$1180,4,0)</f>
        <v>48</v>
      </c>
      <c r="H116" s="21">
        <f t="shared" si="13"/>
        <v>1.6</v>
      </c>
      <c r="I116" s="32">
        <f>VLOOKUP(A116,Classification!$A$2:$F$1180,6,0)</f>
        <v>119.283</v>
      </c>
      <c r="J116" s="21">
        <f>-SUM('cons 2023 - 2025'!D117:AM117)</f>
        <v>7</v>
      </c>
      <c r="K116" s="18">
        <f>-_xlfn.MINIFS('cons 2023 - 2025'!D117:AM117,'cons 2023 - 2025'!D117:AM117,"&lt;&gt;0")</f>
        <v>4</v>
      </c>
      <c r="L116" s="18">
        <f>-_xlfn.MAXIFS('cons 2023 - 2025'!D117:AM117,'cons 2023 - 2025'!D117:AM117,"&lt;&gt;0")</f>
        <v>1</v>
      </c>
      <c r="M116" s="19">
        <f>COUNTIF('cons 2023 - 2025'!D117:AM117,"&lt;&gt;0")</f>
        <v>4</v>
      </c>
      <c r="N116" s="21">
        <f>-AVERAGE('cons 2023 - 2025'!D117:AM117)</f>
        <v>0.19444444444444445</v>
      </c>
      <c r="O116" s="21">
        <f t="shared" si="14"/>
        <v>1.75</v>
      </c>
      <c r="P116" s="21">
        <f>_xlfn.STDEV.S('cons 2023 - 2025'!D117:AM117)</f>
        <v>0.70990721504169396</v>
      </c>
      <c r="Q116" s="21">
        <f>-AVERAGE('cons 2023 - 2025'!D117:AM117)/'⚙ Assumptions'!$B$5</f>
        <v>8.8383838383838381E-3</v>
      </c>
      <c r="R116" s="21">
        <f>_xlfn.STDEV.S('cons 2023 - 2025'!D117:AM117)/SQRT('⚙ Assumptions'!$B$5)</f>
        <v>0.15135272679290554</v>
      </c>
      <c r="S116" s="21">
        <f>-IF(AVERAGE('cons 2023 - 2025'!D117:AM117)=0,"",_xlfn.STDEV.S('cons 2023 - 2025'!D117:AM117)/AVERAGE('cons 2023 - 2025'!D117:AM117))</f>
        <v>3.6509513916429976</v>
      </c>
      <c r="T116" s="21" t="str">
        <f t="shared" si="15"/>
        <v>Z</v>
      </c>
      <c r="U116" s="38">
        <f t="shared" si="16"/>
        <v>0.9</v>
      </c>
      <c r="V116" s="21">
        <f t="shared" si="17"/>
        <v>1.28</v>
      </c>
      <c r="W116" s="21">
        <f t="shared" si="18"/>
        <v>1.3422111368673468</v>
      </c>
      <c r="X116" s="21">
        <f t="shared" si="19"/>
        <v>1.1494009481823737</v>
      </c>
      <c r="Y116" s="21">
        <f t="shared" si="20"/>
        <v>1.7664535611097709</v>
      </c>
      <c r="Z116" s="21">
        <f t="shared" si="21"/>
        <v>1.4605120592934848</v>
      </c>
      <c r="AA116" s="21">
        <f>-AVERAGE('cons 2023 - 2025'!D117:AM117)*12</f>
        <v>2.3333333333333335</v>
      </c>
      <c r="AB116" s="32">
        <f t="shared" si="22"/>
        <v>23.8566</v>
      </c>
      <c r="AC116" s="21">
        <f>SQRT((2*AA116*'⚙ Assumptions'!$B$3)/AB116)</f>
        <v>5.4168242566289901</v>
      </c>
      <c r="AD116" s="21">
        <f t="shared" si="23"/>
        <v>1.4605120592934848</v>
      </c>
      <c r="AE116" s="21">
        <f t="shared" si="24"/>
        <v>6.8773363159224754</v>
      </c>
      <c r="AF116" s="21">
        <f t="shared" si="25"/>
        <v>0.43075669853565057</v>
      </c>
    </row>
    <row r="117" spans="1:32" x14ac:dyDescent="0.3">
      <c r="A117" s="16" t="s">
        <v>243</v>
      </c>
      <c r="B117" s="17" t="s">
        <v>244</v>
      </c>
      <c r="C117" s="16" t="s">
        <v>8</v>
      </c>
      <c r="D117" s="16" t="str">
        <f>VLOOKUP(A117,'Lead Time'!$A$2:$C$1180,3,0)</f>
        <v>Local</v>
      </c>
      <c r="E117" s="23" t="str">
        <f>VLOOKUP(A117,Classification!$A$2:$D$1180,4,0)</f>
        <v>C</v>
      </c>
      <c r="F117" s="25" t="str">
        <f>VLOOKUP(A117,Classification!$A$2:$E$1180,5,0)</f>
        <v>L</v>
      </c>
      <c r="G117" s="18">
        <f>VLOOKUP(A117,'Lead Time'!$A$2:$D$1180,4,0)</f>
        <v>16.75</v>
      </c>
      <c r="H117" s="18">
        <f t="shared" si="13"/>
        <v>0.55833333333333335</v>
      </c>
      <c r="I117" s="27">
        <f>VLOOKUP(A117,Classification!$A$2:$F$1180,6,0)</f>
        <v>119</v>
      </c>
      <c r="J117" s="18">
        <f>-SUM('cons 2023 - 2025'!D118:AM118)</f>
        <v>2</v>
      </c>
      <c r="K117" s="18">
        <f>-_xlfn.MINIFS('cons 2023 - 2025'!D118:AM118,'cons 2023 - 2025'!D118:AM118,"&lt;&gt;0")</f>
        <v>1</v>
      </c>
      <c r="L117" s="18">
        <f>-_xlfn.MAXIFS('cons 2023 - 2025'!D118:AM118,'cons 2023 - 2025'!D118:AM118,"&lt;&gt;0")</f>
        <v>1</v>
      </c>
      <c r="M117" s="16">
        <f>COUNTIF('cons 2023 - 2025'!D118:AM118,"&lt;&gt;0")</f>
        <v>2</v>
      </c>
      <c r="N117" s="18">
        <f>-AVERAGE('cons 2023 - 2025'!D118:AM118)</f>
        <v>5.5555555555555552E-2</v>
      </c>
      <c r="O117" s="18">
        <f t="shared" si="14"/>
        <v>1</v>
      </c>
      <c r="P117" s="18">
        <f>_xlfn.STDEV.S('cons 2023 - 2025'!D118:AM118)</f>
        <v>0.2323106841457232</v>
      </c>
      <c r="Q117" s="18">
        <f>-AVERAGE('cons 2023 - 2025'!D118:AM118)/'⚙ Assumptions'!$B$5</f>
        <v>2.525252525252525E-3</v>
      </c>
      <c r="R117" s="18">
        <f>_xlfn.STDEV.S('cons 2023 - 2025'!D118:AM118)/SQRT('⚙ Assumptions'!$B$5)</f>
        <v>4.9528804276930134E-2</v>
      </c>
      <c r="S117" s="18">
        <f>-IF(AVERAGE('cons 2023 - 2025'!D118:AM118)=0,"",_xlfn.STDEV.S('cons 2023 - 2025'!D118:AM118)/AVERAGE('cons 2023 - 2025'!D118:AM118))</f>
        <v>4.1815923146230176</v>
      </c>
      <c r="T117" s="18" t="str">
        <f t="shared" si="15"/>
        <v>Z</v>
      </c>
      <c r="U117" s="37">
        <f t="shared" si="16"/>
        <v>0.9</v>
      </c>
      <c r="V117" s="18">
        <f t="shared" si="17"/>
        <v>1.28</v>
      </c>
      <c r="W117" s="18">
        <f t="shared" si="18"/>
        <v>0.25946287064044682</v>
      </c>
      <c r="X117" s="18">
        <f t="shared" si="19"/>
        <v>0.22219072792697628</v>
      </c>
      <c r="Y117" s="18">
        <f t="shared" si="20"/>
        <v>0.3017608504384266</v>
      </c>
      <c r="Z117" s="18">
        <f t="shared" si="21"/>
        <v>0.25320924644549481</v>
      </c>
      <c r="AA117" s="18">
        <f>-AVERAGE('cons 2023 - 2025'!D118:AM118)*12</f>
        <v>0.66666666666666663</v>
      </c>
      <c r="AB117" s="27">
        <f t="shared" si="22"/>
        <v>23.8</v>
      </c>
      <c r="AC117" s="18">
        <f>SQRT((2*AA117*'⚙ Assumptions'!$B$3)/AB117)</f>
        <v>2.898855178262242</v>
      </c>
      <c r="AD117" s="18">
        <f t="shared" si="23"/>
        <v>0.25320924644549481</v>
      </c>
      <c r="AE117" s="18">
        <f t="shared" si="24"/>
        <v>3.1520644247077367</v>
      </c>
      <c r="AF117" s="18">
        <f t="shared" si="25"/>
        <v>0.22997584414213787</v>
      </c>
    </row>
    <row r="118" spans="1:32" x14ac:dyDescent="0.3">
      <c r="A118" s="19" t="s">
        <v>245</v>
      </c>
      <c r="B118" s="20" t="s">
        <v>246</v>
      </c>
      <c r="C118" s="16" t="s">
        <v>8</v>
      </c>
      <c r="D118" s="16" t="str">
        <f>VLOOKUP(A118,'Lead Time'!$A$2:$C$1180,3,0)</f>
        <v>Local</v>
      </c>
      <c r="E118" s="23" t="str">
        <f>VLOOKUP(A118,Classification!$A$2:$D$1180,4,0)</f>
        <v>C</v>
      </c>
      <c r="F118" s="25" t="str">
        <f>VLOOKUP(A118,Classification!$A$2:$E$1180,5,0)</f>
        <v>L</v>
      </c>
      <c r="G118" s="21">
        <f>VLOOKUP(A118,'Lead Time'!$A$2:$D$1180,4,0)</f>
        <v>5</v>
      </c>
      <c r="H118" s="21">
        <f t="shared" si="13"/>
        <v>0.16666666666666666</v>
      </c>
      <c r="I118" s="32">
        <f>VLOOKUP(A118,Classification!$A$2:$F$1180,6,0)</f>
        <v>118.532</v>
      </c>
      <c r="J118" s="21">
        <f>-SUM('cons 2023 - 2025'!D119:AM119)</f>
        <v>10</v>
      </c>
      <c r="K118" s="18">
        <f>-_xlfn.MINIFS('cons 2023 - 2025'!D119:AM119,'cons 2023 - 2025'!D119:AM119,"&lt;&gt;0")</f>
        <v>6</v>
      </c>
      <c r="L118" s="18">
        <f>-_xlfn.MAXIFS('cons 2023 - 2025'!D119:AM119,'cons 2023 - 2025'!D119:AM119,"&lt;&gt;0")</f>
        <v>1</v>
      </c>
      <c r="M118" s="19">
        <f>COUNTIF('cons 2023 - 2025'!D119:AM119,"&lt;&gt;0")</f>
        <v>5</v>
      </c>
      <c r="N118" s="21">
        <f>-AVERAGE('cons 2023 - 2025'!D119:AM119)</f>
        <v>0.27777777777777779</v>
      </c>
      <c r="O118" s="21">
        <f t="shared" si="14"/>
        <v>2</v>
      </c>
      <c r="P118" s="21">
        <f>_xlfn.STDEV.S('cons 2023 - 2025'!D119:AM119)</f>
        <v>1.0312575156051293</v>
      </c>
      <c r="Q118" s="21">
        <f>-AVERAGE('cons 2023 - 2025'!D119:AM119)/'⚙ Assumptions'!$B$5</f>
        <v>1.2626262626262626E-2</v>
      </c>
      <c r="R118" s="21">
        <f>_xlfn.STDEV.S('cons 2023 - 2025'!D119:AM119)/SQRT('⚙ Assumptions'!$B$5)</f>
        <v>0.21986484107412069</v>
      </c>
      <c r="S118" s="21">
        <f>-IF(AVERAGE('cons 2023 - 2025'!D119:AM119)=0,"",_xlfn.STDEV.S('cons 2023 - 2025'!D119:AM119)/AVERAGE('cons 2023 - 2025'!D119:AM119))</f>
        <v>3.7125270561784656</v>
      </c>
      <c r="T118" s="21" t="str">
        <f t="shared" si="15"/>
        <v>Z</v>
      </c>
      <c r="U118" s="38">
        <f t="shared" si="16"/>
        <v>0.9</v>
      </c>
      <c r="V118" s="21">
        <f t="shared" si="17"/>
        <v>1.28</v>
      </c>
      <c r="W118" s="21">
        <f t="shared" si="18"/>
        <v>0.62928989504501986</v>
      </c>
      <c r="X118" s="21">
        <f t="shared" si="19"/>
        <v>0.53889167075046995</v>
      </c>
      <c r="Y118" s="21">
        <f t="shared" si="20"/>
        <v>0.69242120817633301</v>
      </c>
      <c r="Z118" s="21">
        <f t="shared" si="21"/>
        <v>0.58518796704676623</v>
      </c>
      <c r="AA118" s="21">
        <f>-AVERAGE('cons 2023 - 2025'!D119:AM119)*12</f>
        <v>3.3333333333333335</v>
      </c>
      <c r="AB118" s="32">
        <f t="shared" si="22"/>
        <v>23.706400000000002</v>
      </c>
      <c r="AC118" s="21">
        <f>SQRT((2*AA118*'⚙ Assumptions'!$B$3)/AB118)</f>
        <v>6.4948211459346297</v>
      </c>
      <c r="AD118" s="21">
        <f t="shared" si="23"/>
        <v>0.58518796704676623</v>
      </c>
      <c r="AE118" s="21">
        <f t="shared" si="24"/>
        <v>7.0800091129813962</v>
      </c>
      <c r="AF118" s="21">
        <f t="shared" si="25"/>
        <v>0.51322942671328231</v>
      </c>
    </row>
    <row r="119" spans="1:32" x14ac:dyDescent="0.3">
      <c r="A119" s="16" t="s">
        <v>247</v>
      </c>
      <c r="B119" s="17" t="s">
        <v>248</v>
      </c>
      <c r="C119" s="16" t="s">
        <v>8</v>
      </c>
      <c r="D119" s="16" t="str">
        <f>VLOOKUP(A119,'Lead Time'!$A$2:$C$1180,3,0)</f>
        <v>Local</v>
      </c>
      <c r="E119" s="23" t="str">
        <f>VLOOKUP(A119,Classification!$A$2:$D$1180,4,0)</f>
        <v>C</v>
      </c>
      <c r="F119" s="25" t="str">
        <f>VLOOKUP(A119,Classification!$A$2:$E$1180,5,0)</f>
        <v>L</v>
      </c>
      <c r="G119" s="18">
        <f>VLOOKUP(A119,'Lead Time'!$A$2:$D$1180,4,0)</f>
        <v>44</v>
      </c>
      <c r="H119" s="18">
        <f t="shared" si="13"/>
        <v>1.4666666666666666</v>
      </c>
      <c r="I119" s="27">
        <f>VLOOKUP(A119,Classification!$A$2:$F$1180,6,0)</f>
        <v>117.735</v>
      </c>
      <c r="J119" s="18">
        <f>-SUM('cons 2023 - 2025'!D120:AM120)</f>
        <v>4</v>
      </c>
      <c r="K119" s="18">
        <f>-_xlfn.MINIFS('cons 2023 - 2025'!D120:AM120,'cons 2023 - 2025'!D120:AM120,"&lt;&gt;0")</f>
        <v>2</v>
      </c>
      <c r="L119" s="18">
        <f>-_xlfn.MAXIFS('cons 2023 - 2025'!D120:AM120,'cons 2023 - 2025'!D120:AM120,"&lt;&gt;0")</f>
        <v>1</v>
      </c>
      <c r="M119" s="16">
        <f>COUNTIF('cons 2023 - 2025'!D120:AM120,"&lt;&gt;0")</f>
        <v>3</v>
      </c>
      <c r="N119" s="18">
        <f>-AVERAGE('cons 2023 - 2025'!D120:AM120)</f>
        <v>0.1111111111111111</v>
      </c>
      <c r="O119" s="18">
        <f t="shared" si="14"/>
        <v>1.3333333333333333</v>
      </c>
      <c r="P119" s="18">
        <f>_xlfn.STDEV.S('cons 2023 - 2025'!D120:AM120)</f>
        <v>0.39840953644479787</v>
      </c>
      <c r="Q119" s="18">
        <f>-AVERAGE('cons 2023 - 2025'!D120:AM120)/'⚙ Assumptions'!$B$5</f>
        <v>5.0505050505050501E-3</v>
      </c>
      <c r="R119" s="18">
        <f>_xlfn.STDEV.S('cons 2023 - 2025'!D120:AM120)/SQRT('⚙ Assumptions'!$B$5)</f>
        <v>8.4941198572937582E-2</v>
      </c>
      <c r="S119" s="18">
        <f>-IF(AVERAGE('cons 2023 - 2025'!D120:AM120)=0,"",_xlfn.STDEV.S('cons 2023 - 2025'!D120:AM120)/AVERAGE('cons 2023 - 2025'!D120:AM120))</f>
        <v>3.5856858280031809</v>
      </c>
      <c r="T119" s="18" t="str">
        <f t="shared" si="15"/>
        <v>Z</v>
      </c>
      <c r="U119" s="37">
        <f t="shared" si="16"/>
        <v>0.9</v>
      </c>
      <c r="V119" s="18">
        <f t="shared" si="17"/>
        <v>1.28</v>
      </c>
      <c r="W119" s="18">
        <f t="shared" si="18"/>
        <v>0.72119829736833407</v>
      </c>
      <c r="X119" s="18">
        <f t="shared" si="19"/>
        <v>0.6175973243355698</v>
      </c>
      <c r="Y119" s="18">
        <f t="shared" si="20"/>
        <v>0.94342051959055628</v>
      </c>
      <c r="Z119" s="18">
        <f t="shared" si="21"/>
        <v>0.78056028729853277</v>
      </c>
      <c r="AA119" s="18">
        <f>-AVERAGE('cons 2023 - 2025'!D120:AM120)*12</f>
        <v>1.3333333333333333</v>
      </c>
      <c r="AB119" s="27">
        <f t="shared" si="22"/>
        <v>23.547000000000001</v>
      </c>
      <c r="AC119" s="18">
        <f>SQRT((2*AA119*'⚙ Assumptions'!$B$3)/AB119)</f>
        <v>4.1215654782814211</v>
      </c>
      <c r="AD119" s="18">
        <f t="shared" si="23"/>
        <v>0.78056028729853277</v>
      </c>
      <c r="AE119" s="18">
        <f t="shared" si="24"/>
        <v>4.9021257655799539</v>
      </c>
      <c r="AF119" s="18">
        <f t="shared" si="25"/>
        <v>0.32350167439030869</v>
      </c>
    </row>
    <row r="120" spans="1:32" x14ac:dyDescent="0.3">
      <c r="A120" s="19" t="s">
        <v>249</v>
      </c>
      <c r="B120" s="20" t="s">
        <v>250</v>
      </c>
      <c r="C120" s="16" t="s">
        <v>8</v>
      </c>
      <c r="D120" s="16" t="str">
        <f>VLOOKUP(A120,'Lead Time'!$A$2:$C$1180,3,0)</f>
        <v>Local</v>
      </c>
      <c r="E120" s="23" t="str">
        <f>VLOOKUP(A120,Classification!$A$2:$D$1180,4,0)</f>
        <v>C</v>
      </c>
      <c r="F120" s="25" t="str">
        <f>VLOOKUP(A120,Classification!$A$2:$E$1180,5,0)</f>
        <v>L</v>
      </c>
      <c r="G120" s="21">
        <f>VLOOKUP(A120,'Lead Time'!$A$2:$D$1180,4,0)</f>
        <v>165.5</v>
      </c>
      <c r="H120" s="21">
        <f t="shared" si="13"/>
        <v>5.5166666666666666</v>
      </c>
      <c r="I120" s="32">
        <f>VLOOKUP(A120,Classification!$A$2:$F$1180,6,0)</f>
        <v>117.31100000000001</v>
      </c>
      <c r="J120" s="21">
        <f>-SUM('cons 2023 - 2025'!D121:AM121)</f>
        <v>2</v>
      </c>
      <c r="K120" s="18">
        <f>-_xlfn.MINIFS('cons 2023 - 2025'!D121:AM121,'cons 2023 - 2025'!D121:AM121,"&lt;&gt;0")</f>
        <v>1</v>
      </c>
      <c r="L120" s="18">
        <f>-_xlfn.MAXIFS('cons 2023 - 2025'!D121:AM121,'cons 2023 - 2025'!D121:AM121,"&lt;&gt;0")</f>
        <v>1</v>
      </c>
      <c r="M120" s="19">
        <f>COUNTIF('cons 2023 - 2025'!D121:AM121,"&lt;&gt;0")</f>
        <v>2</v>
      </c>
      <c r="N120" s="21">
        <f>-AVERAGE('cons 2023 - 2025'!D121:AM121)</f>
        <v>5.5555555555555552E-2</v>
      </c>
      <c r="O120" s="21">
        <f t="shared" si="14"/>
        <v>1</v>
      </c>
      <c r="P120" s="21">
        <f>_xlfn.STDEV.S('cons 2023 - 2025'!D121:AM121)</f>
        <v>0.2323106841457232</v>
      </c>
      <c r="Q120" s="21">
        <f>-AVERAGE('cons 2023 - 2025'!D121:AM121)/'⚙ Assumptions'!$B$5</f>
        <v>2.525252525252525E-3</v>
      </c>
      <c r="R120" s="21">
        <f>_xlfn.STDEV.S('cons 2023 - 2025'!D121:AM121)/SQRT('⚙ Assumptions'!$B$5)</f>
        <v>4.9528804276930134E-2</v>
      </c>
      <c r="S120" s="21">
        <f>-IF(AVERAGE('cons 2023 - 2025'!D121:AM121)=0,"",_xlfn.STDEV.S('cons 2023 - 2025'!D121:AM121)/AVERAGE('cons 2023 - 2025'!D121:AM121))</f>
        <v>4.1815923146230176</v>
      </c>
      <c r="T120" s="21" t="str">
        <f t="shared" si="15"/>
        <v>Z</v>
      </c>
      <c r="U120" s="38">
        <f t="shared" si="16"/>
        <v>0.9</v>
      </c>
      <c r="V120" s="21">
        <f t="shared" si="17"/>
        <v>1.28</v>
      </c>
      <c r="W120" s="21">
        <f t="shared" si="18"/>
        <v>0.81558045972882776</v>
      </c>
      <c r="X120" s="21">
        <f t="shared" si="19"/>
        <v>0.69842137945542826</v>
      </c>
      <c r="Y120" s="21">
        <f t="shared" si="20"/>
        <v>1.2335097526581207</v>
      </c>
      <c r="Z120" s="21">
        <f t="shared" si="21"/>
        <v>1.0049028609369097</v>
      </c>
      <c r="AA120" s="21">
        <f>-AVERAGE('cons 2023 - 2025'!D121:AM121)*12</f>
        <v>0.66666666666666663</v>
      </c>
      <c r="AB120" s="32">
        <f t="shared" si="22"/>
        <v>23.462200000000003</v>
      </c>
      <c r="AC120" s="21">
        <f>SQRT((2*AA120*'⚙ Assumptions'!$B$3)/AB120)</f>
        <v>2.9196489181438587</v>
      </c>
      <c r="AD120" s="21">
        <f t="shared" si="23"/>
        <v>1.0049028609369097</v>
      </c>
      <c r="AE120" s="21">
        <f t="shared" si="24"/>
        <v>3.9245517790807685</v>
      </c>
      <c r="AF120" s="21">
        <f t="shared" si="25"/>
        <v>0.22833795615758284</v>
      </c>
    </row>
    <row r="121" spans="1:32" x14ac:dyDescent="0.3">
      <c r="A121" s="16" t="s">
        <v>251</v>
      </c>
      <c r="B121" s="17" t="s">
        <v>252</v>
      </c>
      <c r="C121" s="16" t="s">
        <v>8</v>
      </c>
      <c r="D121" s="16" t="str">
        <f>VLOOKUP(A121,'Lead Time'!$A$2:$C$1180,3,0)</f>
        <v>Local</v>
      </c>
      <c r="E121" s="23" t="str">
        <f>VLOOKUP(A121,Classification!$A$2:$D$1180,4,0)</f>
        <v>C</v>
      </c>
      <c r="F121" s="25" t="str">
        <f>VLOOKUP(A121,Classification!$A$2:$E$1180,5,0)</f>
        <v>L</v>
      </c>
      <c r="G121" s="18">
        <f>VLOOKUP(A121,'Lead Time'!$A$2:$D$1180,4,0)</f>
        <v>20.333333333333332</v>
      </c>
      <c r="H121" s="18">
        <f t="shared" si="13"/>
        <v>0.6777777777777777</v>
      </c>
      <c r="I121" s="27">
        <f>VLOOKUP(A121,Classification!$A$2:$F$1180,6,0)</f>
        <v>116.886</v>
      </c>
      <c r="J121" s="18">
        <f>-SUM('cons 2023 - 2025'!D122:AM122)</f>
        <v>4</v>
      </c>
      <c r="K121" s="18">
        <f>-_xlfn.MINIFS('cons 2023 - 2025'!D122:AM122,'cons 2023 - 2025'!D122:AM122,"&lt;&gt;0")</f>
        <v>1</v>
      </c>
      <c r="L121" s="18">
        <f>-_xlfn.MAXIFS('cons 2023 - 2025'!D122:AM122,'cons 2023 - 2025'!D122:AM122,"&lt;&gt;0")</f>
        <v>1</v>
      </c>
      <c r="M121" s="16">
        <f>COUNTIF('cons 2023 - 2025'!D122:AM122,"&lt;&gt;0")</f>
        <v>4</v>
      </c>
      <c r="N121" s="18">
        <f>-AVERAGE('cons 2023 - 2025'!D122:AM122)</f>
        <v>0.1111111111111111</v>
      </c>
      <c r="O121" s="18">
        <f t="shared" si="14"/>
        <v>1</v>
      </c>
      <c r="P121" s="18">
        <f>_xlfn.STDEV.S('cons 2023 - 2025'!D122:AM122)</f>
        <v>0.3187276291558383</v>
      </c>
      <c r="Q121" s="18">
        <f>-AVERAGE('cons 2023 - 2025'!D122:AM122)/'⚙ Assumptions'!$B$5</f>
        <v>5.0505050505050501E-3</v>
      </c>
      <c r="R121" s="18">
        <f>_xlfn.STDEV.S('cons 2023 - 2025'!D122:AM122)/SQRT('⚙ Assumptions'!$B$5)</f>
        <v>6.7952958858350065E-2</v>
      </c>
      <c r="S121" s="18">
        <f>-IF(AVERAGE('cons 2023 - 2025'!D122:AM122)=0,"",_xlfn.STDEV.S('cons 2023 - 2025'!D122:AM122)/AVERAGE('cons 2023 - 2025'!D122:AM122))</f>
        <v>2.8685486624025449</v>
      </c>
      <c r="T121" s="18" t="str">
        <f t="shared" si="15"/>
        <v>Z</v>
      </c>
      <c r="U121" s="37">
        <f t="shared" si="16"/>
        <v>0.9</v>
      </c>
      <c r="V121" s="18">
        <f t="shared" si="17"/>
        <v>1.28</v>
      </c>
      <c r="W121" s="18">
        <f t="shared" si="18"/>
        <v>0.39221358455756716</v>
      </c>
      <c r="X121" s="18">
        <f t="shared" si="19"/>
        <v>0.3358716476102595</v>
      </c>
      <c r="Y121" s="18">
        <f t="shared" si="20"/>
        <v>0.49490718725116983</v>
      </c>
      <c r="Z121" s="18">
        <f t="shared" si="21"/>
        <v>0.41118028958556813</v>
      </c>
      <c r="AA121" s="18">
        <f>-AVERAGE('cons 2023 - 2025'!D122:AM122)*12</f>
        <v>1.3333333333333333</v>
      </c>
      <c r="AB121" s="27">
        <f t="shared" si="22"/>
        <v>23.377200000000002</v>
      </c>
      <c r="AC121" s="18">
        <f>SQRT((2*AA121*'⚙ Assumptions'!$B$3)/AB121)</f>
        <v>4.136506865393546</v>
      </c>
      <c r="AD121" s="18">
        <f t="shared" si="23"/>
        <v>0.41118028958556813</v>
      </c>
      <c r="AE121" s="18">
        <f t="shared" si="24"/>
        <v>4.5476871549791138</v>
      </c>
      <c r="AF121" s="18">
        <f t="shared" si="25"/>
        <v>0.32233316097892667</v>
      </c>
    </row>
    <row r="122" spans="1:32" x14ac:dyDescent="0.3">
      <c r="A122" s="19" t="s">
        <v>253</v>
      </c>
      <c r="B122" s="20" t="s">
        <v>254</v>
      </c>
      <c r="C122" s="16" t="s">
        <v>8</v>
      </c>
      <c r="D122" s="16" t="str">
        <f>VLOOKUP(A122,'Lead Time'!$A$2:$C$1180,3,0)</f>
        <v>Local</v>
      </c>
      <c r="E122" s="23" t="str">
        <f>VLOOKUP(A122,Classification!$A$2:$D$1180,4,0)</f>
        <v>C</v>
      </c>
      <c r="F122" s="25" t="str">
        <f>VLOOKUP(A122,Classification!$A$2:$E$1180,5,0)</f>
        <v>L</v>
      </c>
      <c r="G122" s="21">
        <f>VLOOKUP(A122,'Lead Time'!$A$2:$D$1180,4,0)</f>
        <v>21.875</v>
      </c>
      <c r="H122" s="21">
        <f t="shared" si="13"/>
        <v>0.72916666666666663</v>
      </c>
      <c r="I122" s="32">
        <f>VLOOKUP(A122,Classification!$A$2:$F$1180,6,0)</f>
        <v>116.63500000000001</v>
      </c>
      <c r="J122" s="21">
        <f>-SUM('cons 2023 - 2025'!D123:AM123)</f>
        <v>6</v>
      </c>
      <c r="K122" s="18">
        <f>-_xlfn.MINIFS('cons 2023 - 2025'!D123:AM123,'cons 2023 - 2025'!D123:AM123,"&lt;&gt;0")</f>
        <v>1</v>
      </c>
      <c r="L122" s="18">
        <f>-_xlfn.MAXIFS('cons 2023 - 2025'!D123:AM123,'cons 2023 - 2025'!D123:AM123,"&lt;&gt;0")</f>
        <v>1</v>
      </c>
      <c r="M122" s="19">
        <f>COUNTIF('cons 2023 - 2025'!D123:AM123,"&lt;&gt;0")</f>
        <v>6</v>
      </c>
      <c r="N122" s="21">
        <f>-AVERAGE('cons 2023 - 2025'!D123:AM123)</f>
        <v>0.16666666666666666</v>
      </c>
      <c r="O122" s="21">
        <f t="shared" si="14"/>
        <v>1</v>
      </c>
      <c r="P122" s="21">
        <f>_xlfn.STDEV.S('cons 2023 - 2025'!D123:AM123)</f>
        <v>0.3779644730092272</v>
      </c>
      <c r="Q122" s="21">
        <f>-AVERAGE('cons 2023 - 2025'!D123:AM123)/'⚙ Assumptions'!$B$5</f>
        <v>7.5757575757575751E-3</v>
      </c>
      <c r="R122" s="21">
        <f>_xlfn.STDEV.S('cons 2023 - 2025'!D123:AM123)/SQRT('⚙ Assumptions'!$B$5)</f>
        <v>8.0582296402538015E-2</v>
      </c>
      <c r="S122" s="21">
        <f>-IF(AVERAGE('cons 2023 - 2025'!D123:AM123)=0,"",_xlfn.STDEV.S('cons 2023 - 2025'!D123:AM123)/AVERAGE('cons 2023 - 2025'!D123:AM123))</f>
        <v>2.2677868380553634</v>
      </c>
      <c r="T122" s="21" t="str">
        <f t="shared" si="15"/>
        <v>Z</v>
      </c>
      <c r="U122" s="38">
        <f t="shared" si="16"/>
        <v>0.9</v>
      </c>
      <c r="V122" s="21">
        <f t="shared" si="17"/>
        <v>1.28</v>
      </c>
      <c r="W122" s="21">
        <f t="shared" si="18"/>
        <v>0.48241815132442173</v>
      </c>
      <c r="X122" s="21">
        <f t="shared" si="19"/>
        <v>0.4131182235954578</v>
      </c>
      <c r="Y122" s="21">
        <f t="shared" si="20"/>
        <v>0.64813784829411869</v>
      </c>
      <c r="Z122" s="21">
        <f t="shared" si="21"/>
        <v>0.53464600137323559</v>
      </c>
      <c r="AA122" s="21">
        <f>-AVERAGE('cons 2023 - 2025'!D123:AM123)*12</f>
        <v>2</v>
      </c>
      <c r="AB122" s="32">
        <f t="shared" si="22"/>
        <v>23.327000000000002</v>
      </c>
      <c r="AC122" s="21">
        <f>SQRT((2*AA122*'⚙ Assumptions'!$B$3)/AB122)</f>
        <v>5.071613865536043</v>
      </c>
      <c r="AD122" s="21">
        <f t="shared" si="23"/>
        <v>0.53464600137323559</v>
      </c>
      <c r="AE122" s="21">
        <f t="shared" si="24"/>
        <v>5.6062598669092782</v>
      </c>
      <c r="AF122" s="21">
        <f t="shared" si="25"/>
        <v>0.39435178880453087</v>
      </c>
    </row>
    <row r="123" spans="1:32" x14ac:dyDescent="0.3">
      <c r="A123" s="16" t="s">
        <v>255</v>
      </c>
      <c r="B123" s="17" t="s">
        <v>256</v>
      </c>
      <c r="C123" s="16" t="s">
        <v>119</v>
      </c>
      <c r="D123" s="16" t="str">
        <f>VLOOKUP(A123,'Lead Time'!$A$2:$C$1180,3,0)</f>
        <v>Local</v>
      </c>
      <c r="E123" s="23" t="str">
        <f>VLOOKUP(A123,Classification!$A$2:$D$1180,4,0)</f>
        <v>C</v>
      </c>
      <c r="F123" s="25" t="str">
        <f>VLOOKUP(A123,Classification!$A$2:$E$1180,5,0)</f>
        <v>L</v>
      </c>
      <c r="G123" s="18">
        <f>VLOOKUP(A123,'Lead Time'!$A$2:$D$1180,4,0)</f>
        <v>7</v>
      </c>
      <c r="H123" s="18">
        <f t="shared" si="13"/>
        <v>0.23333333333333334</v>
      </c>
      <c r="I123" s="27">
        <f>VLOOKUP(A123,Classification!$A$2:$F$1180,6,0)</f>
        <v>116.005</v>
      </c>
      <c r="J123" s="18">
        <f>-SUM('cons 2023 - 2025'!D124:AM124)</f>
        <v>1</v>
      </c>
      <c r="K123" s="18">
        <f>-_xlfn.MINIFS('cons 2023 - 2025'!D124:AM124,'cons 2023 - 2025'!D124:AM124,"&lt;&gt;0")</f>
        <v>1</v>
      </c>
      <c r="L123" s="18">
        <f>-_xlfn.MAXIFS('cons 2023 - 2025'!D124:AM124,'cons 2023 - 2025'!D124:AM124,"&lt;&gt;0")</f>
        <v>1</v>
      </c>
      <c r="M123" s="16">
        <f>COUNTIF('cons 2023 - 2025'!D124:AM124,"&lt;&gt;0")</f>
        <v>1</v>
      </c>
      <c r="N123" s="18">
        <f>-AVERAGE('cons 2023 - 2025'!D124:AM124)</f>
        <v>2.7777777777777776E-2</v>
      </c>
      <c r="O123" s="18">
        <f t="shared" si="14"/>
        <v>1</v>
      </c>
      <c r="P123" s="18">
        <f>_xlfn.STDEV.S('cons 2023 - 2025'!D124:AM124)</f>
        <v>0.16666666666666666</v>
      </c>
      <c r="Q123" s="18">
        <f>-AVERAGE('cons 2023 - 2025'!D124:AM124)/'⚙ Assumptions'!$B$5</f>
        <v>1.2626262626262625E-3</v>
      </c>
      <c r="R123" s="18">
        <f>_xlfn.STDEV.S('cons 2023 - 2025'!D124:AM124)/SQRT('⚙ Assumptions'!$B$5)</f>
        <v>3.5533452725935069E-2</v>
      </c>
      <c r="S123" s="18">
        <f>-IF(AVERAGE('cons 2023 - 2025'!D124:AM124)=0,"",_xlfn.STDEV.S('cons 2023 - 2025'!D124:AM124)/AVERAGE('cons 2023 - 2025'!D124:AM124))</f>
        <v>6</v>
      </c>
      <c r="T123" s="18" t="str">
        <f t="shared" si="15"/>
        <v>Z</v>
      </c>
      <c r="U123" s="37">
        <f t="shared" si="16"/>
        <v>0.9</v>
      </c>
      <c r="V123" s="18">
        <f t="shared" si="17"/>
        <v>1.28</v>
      </c>
      <c r="W123" s="18">
        <f t="shared" si="18"/>
        <v>0.1203362292944568</v>
      </c>
      <c r="X123" s="18">
        <f t="shared" si="19"/>
        <v>0.10304979019512489</v>
      </c>
      <c r="Y123" s="18">
        <f t="shared" si="20"/>
        <v>0.12917461313284062</v>
      </c>
      <c r="Z123" s="18">
        <f t="shared" si="21"/>
        <v>0.10953127167660637</v>
      </c>
      <c r="AA123" s="18">
        <f>-AVERAGE('cons 2023 - 2025'!D124:AM124)*12</f>
        <v>0.33333333333333331</v>
      </c>
      <c r="AB123" s="27">
        <f t="shared" si="22"/>
        <v>23.201000000000001</v>
      </c>
      <c r="AC123" s="18">
        <f>SQRT((2*AA123*'⚙ Assumptions'!$B$3)/AB123)</f>
        <v>2.0760922534581057</v>
      </c>
      <c r="AD123" s="18">
        <f t="shared" si="23"/>
        <v>0.10953127167660637</v>
      </c>
      <c r="AE123" s="18">
        <f t="shared" si="24"/>
        <v>2.1856235251347123</v>
      </c>
      <c r="AF123" s="18">
        <f t="shared" si="25"/>
        <v>0.16055805457493838</v>
      </c>
    </row>
    <row r="124" spans="1:32" x14ac:dyDescent="0.3">
      <c r="A124" s="19" t="s">
        <v>257</v>
      </c>
      <c r="B124" s="20" t="s">
        <v>258</v>
      </c>
      <c r="C124" s="16" t="s">
        <v>8</v>
      </c>
      <c r="D124" s="16" t="str">
        <f>VLOOKUP(A124,'Lead Time'!$A$2:$C$1180,3,0)</f>
        <v>Local</v>
      </c>
      <c r="E124" s="23" t="str">
        <f>VLOOKUP(A124,Classification!$A$2:$D$1180,4,0)</f>
        <v>C</v>
      </c>
      <c r="F124" s="25" t="str">
        <f>VLOOKUP(A124,Classification!$A$2:$E$1180,5,0)</f>
        <v>L</v>
      </c>
      <c r="G124" s="21">
        <f>VLOOKUP(A124,'Lead Time'!$A$2:$D$1180,4,0)</f>
        <v>38.333333333333336</v>
      </c>
      <c r="H124" s="21">
        <f t="shared" si="13"/>
        <v>1.2777777777777779</v>
      </c>
      <c r="I124" s="32">
        <f>VLOOKUP(A124,Classification!$A$2:$F$1180,6,0)</f>
        <v>115.373</v>
      </c>
      <c r="J124" s="21">
        <f>-SUM('cons 2023 - 2025'!D125:AM125)</f>
        <v>6</v>
      </c>
      <c r="K124" s="18">
        <f>-_xlfn.MINIFS('cons 2023 - 2025'!D125:AM125,'cons 2023 - 2025'!D125:AM125,"&lt;&gt;0")</f>
        <v>1</v>
      </c>
      <c r="L124" s="18">
        <f>-_xlfn.MAXIFS('cons 2023 - 2025'!D125:AM125,'cons 2023 - 2025'!D125:AM125,"&lt;&gt;0")</f>
        <v>1</v>
      </c>
      <c r="M124" s="19">
        <f>COUNTIF('cons 2023 - 2025'!D125:AM125,"&lt;&gt;0")</f>
        <v>6</v>
      </c>
      <c r="N124" s="21">
        <f>-AVERAGE('cons 2023 - 2025'!D125:AM125)</f>
        <v>0.16666666666666666</v>
      </c>
      <c r="O124" s="21">
        <f t="shared" si="14"/>
        <v>1</v>
      </c>
      <c r="P124" s="21">
        <f>_xlfn.STDEV.S('cons 2023 - 2025'!D125:AM125)</f>
        <v>0.3779644730092272</v>
      </c>
      <c r="Q124" s="21">
        <f>-AVERAGE('cons 2023 - 2025'!D125:AM125)/'⚙ Assumptions'!$B$5</f>
        <v>7.5757575757575751E-3</v>
      </c>
      <c r="R124" s="21">
        <f>_xlfn.STDEV.S('cons 2023 - 2025'!D125:AM125)/SQRT('⚙ Assumptions'!$B$5)</f>
        <v>8.0582296402538015E-2</v>
      </c>
      <c r="S124" s="21">
        <f>-IF(AVERAGE('cons 2023 - 2025'!D125:AM125)=0,"",_xlfn.STDEV.S('cons 2023 - 2025'!D125:AM125)/AVERAGE('cons 2023 - 2025'!D125:AM125))</f>
        <v>2.2677868380553634</v>
      </c>
      <c r="T124" s="21" t="str">
        <f t="shared" si="15"/>
        <v>Z</v>
      </c>
      <c r="U124" s="38">
        <f t="shared" si="16"/>
        <v>0.9</v>
      </c>
      <c r="V124" s="21">
        <f t="shared" si="17"/>
        <v>1.28</v>
      </c>
      <c r="W124" s="21">
        <f t="shared" si="18"/>
        <v>0.63861321613856359</v>
      </c>
      <c r="X124" s="21">
        <f t="shared" si="19"/>
        <v>0.54687568594061298</v>
      </c>
      <c r="Y124" s="21">
        <f t="shared" si="20"/>
        <v>0.92901725654260403</v>
      </c>
      <c r="Z124" s="21">
        <f t="shared" si="21"/>
        <v>0.759838648903576</v>
      </c>
      <c r="AA124" s="21">
        <f>-AVERAGE('cons 2023 - 2025'!D125:AM125)*12</f>
        <v>2</v>
      </c>
      <c r="AB124" s="32">
        <f t="shared" si="22"/>
        <v>23.074600000000004</v>
      </c>
      <c r="AC124" s="21">
        <f>SQRT((2*AA124*'⚙ Assumptions'!$B$3)/AB124)</f>
        <v>5.0992761836203853</v>
      </c>
      <c r="AD124" s="21">
        <f t="shared" si="23"/>
        <v>0.759838648903576</v>
      </c>
      <c r="AE124" s="21">
        <f t="shared" si="24"/>
        <v>5.8591148325239608</v>
      </c>
      <c r="AF124" s="21">
        <f t="shared" si="25"/>
        <v>0.39221252742188983</v>
      </c>
    </row>
    <row r="125" spans="1:32" x14ac:dyDescent="0.3">
      <c r="A125" s="16" t="s">
        <v>259</v>
      </c>
      <c r="B125" s="17" t="s">
        <v>260</v>
      </c>
      <c r="C125" s="16" t="s">
        <v>20</v>
      </c>
      <c r="D125" s="16"/>
      <c r="E125" s="23" t="str">
        <f>VLOOKUP(A125,Classification!$A$2:$D$1180,4,0)</f>
        <v>C</v>
      </c>
      <c r="F125" s="24" t="str">
        <f>VLOOKUP(A125,Classification!$A$2:$E$1180,5,0)</f>
        <v>H</v>
      </c>
      <c r="G125" s="18">
        <f>VLOOKUP(A125,'Lead Time'!$A$2:$D$1180,4,0)</f>
        <v>44</v>
      </c>
      <c r="H125" s="18">
        <f t="shared" si="13"/>
        <v>1.4666666666666666</v>
      </c>
      <c r="I125" s="27">
        <f>VLOOKUP(A125,Classification!$A$2:$F$1180,6,0)</f>
        <v>115.32899999999999</v>
      </c>
      <c r="J125" s="18">
        <f>-SUM('cons 2023 - 2025'!D126:AM126)</f>
        <v>307959.60900000005</v>
      </c>
      <c r="K125" s="18">
        <f>-_xlfn.MINIFS('cons 2023 - 2025'!D126:AM126,'cons 2023 - 2025'!D126:AM126,"&lt;&gt;0")</f>
        <v>13207.513000000001</v>
      </c>
      <c r="L125" s="18">
        <f>-_xlfn.MAXIFS('cons 2023 - 2025'!D126:AM126,'cons 2023 - 2025'!D126:AM126,"&lt;&gt;0")</f>
        <v>4427.5389999999998</v>
      </c>
      <c r="M125" s="16">
        <f>COUNTIF('cons 2023 - 2025'!D126:AM126,"&lt;&gt;0")</f>
        <v>36</v>
      </c>
      <c r="N125" s="18">
        <f>-AVERAGE('cons 2023 - 2025'!D126:AM126)</f>
        <v>8554.4335833333353</v>
      </c>
      <c r="O125" s="18">
        <f t="shared" si="14"/>
        <v>8554.4335833333353</v>
      </c>
      <c r="P125" s="18">
        <f>_xlfn.STDEV.S('cons 2023 - 2025'!D126:AM126)</f>
        <v>2114.4976440360733</v>
      </c>
      <c r="Q125" s="18">
        <f>-AVERAGE('cons 2023 - 2025'!D126:AM126)/'⚙ Assumptions'!$B$5</f>
        <v>388.83789015151524</v>
      </c>
      <c r="R125" s="18">
        <f>_xlfn.STDEV.S('cons 2023 - 2025'!D126:AM126)/SQRT('⚙ Assumptions'!$B$5)</f>
        <v>450.81241244074135</v>
      </c>
      <c r="S125" s="18">
        <f>-IF(AVERAGE('cons 2023 - 2025'!D126:AM126)=0,"",_xlfn.STDEV.S('cons 2023 - 2025'!D126:AM126)/AVERAGE('cons 2023 - 2025'!D126:AM126))</f>
        <v>0.24718149056131131</v>
      </c>
      <c r="T125" s="18" t="str">
        <f t="shared" si="15"/>
        <v>X</v>
      </c>
      <c r="U125" s="37">
        <f t="shared" si="16"/>
        <v>0.9</v>
      </c>
      <c r="V125" s="18">
        <f t="shared" si="17"/>
        <v>1.28</v>
      </c>
      <c r="W125" s="18">
        <f t="shared" si="18"/>
        <v>3827.649594626268</v>
      </c>
      <c r="X125" s="18">
        <f t="shared" si="19"/>
        <v>3277.8032848405137</v>
      </c>
      <c r="Y125" s="18">
        <f t="shared" si="20"/>
        <v>20936.51676129294</v>
      </c>
      <c r="Z125" s="18">
        <f t="shared" si="21"/>
        <v>15824.305873729405</v>
      </c>
      <c r="AA125" s="18">
        <f>-AVERAGE('cons 2023 - 2025'!D126:AM126)*12</f>
        <v>102653.20300000002</v>
      </c>
      <c r="AB125" s="27">
        <f t="shared" si="22"/>
        <v>23.065799999999999</v>
      </c>
      <c r="AC125" s="18">
        <f>SQRT((2*AA125*'⚙ Assumptions'!$B$3)/AB125)</f>
        <v>1155.4804949257873</v>
      </c>
      <c r="AD125" s="18">
        <f t="shared" si="23"/>
        <v>15824.305873729405</v>
      </c>
      <c r="AE125" s="18">
        <f t="shared" si="24"/>
        <v>16979.786368655194</v>
      </c>
      <c r="AF125" s="18">
        <f t="shared" si="25"/>
        <v>88.840273332864086</v>
      </c>
    </row>
    <row r="126" spans="1:32" x14ac:dyDescent="0.3">
      <c r="A126" s="19" t="s">
        <v>261</v>
      </c>
      <c r="B126" s="20" t="s">
        <v>262</v>
      </c>
      <c r="C126" s="16" t="s">
        <v>8</v>
      </c>
      <c r="D126" s="16"/>
      <c r="E126" s="23" t="str">
        <f>VLOOKUP(A126,Classification!$A$2:$D$1180,4,0)</f>
        <v>C</v>
      </c>
      <c r="F126" s="25" t="str">
        <f>VLOOKUP(A126,Classification!$A$2:$E$1180,5,0)</f>
        <v>L</v>
      </c>
      <c r="G126" s="21">
        <f>VLOOKUP(A126,'Lead Time'!$A$2:$D$1180,4,0)</f>
        <v>44</v>
      </c>
      <c r="H126" s="21">
        <f t="shared" si="13"/>
        <v>1.4666666666666666</v>
      </c>
      <c r="I126" s="32">
        <f>VLOOKUP(A126,Classification!$A$2:$F$1180,6,0)</f>
        <v>114.902</v>
      </c>
      <c r="J126" s="21">
        <f>-SUM('cons 2023 - 2025'!D127:AM127)</f>
        <v>7</v>
      </c>
      <c r="K126" s="18">
        <f>-_xlfn.MINIFS('cons 2023 - 2025'!D127:AM127,'cons 2023 - 2025'!D127:AM127,"&lt;&gt;0")</f>
        <v>6</v>
      </c>
      <c r="L126" s="18">
        <f>-_xlfn.MAXIFS('cons 2023 - 2025'!D127:AM127,'cons 2023 - 2025'!D127:AM127,"&lt;&gt;0")</f>
        <v>1</v>
      </c>
      <c r="M126" s="19">
        <f>COUNTIF('cons 2023 - 2025'!D127:AM127,"&lt;&gt;0")</f>
        <v>2</v>
      </c>
      <c r="N126" s="21">
        <f>-AVERAGE('cons 2023 - 2025'!D127:AM127)</f>
        <v>0.19444444444444445</v>
      </c>
      <c r="O126" s="21">
        <f t="shared" si="14"/>
        <v>3.5</v>
      </c>
      <c r="P126" s="21">
        <f>_xlfn.STDEV.S('cons 2023 - 2025'!D127:AM127)</f>
        <v>1.0090857090723107</v>
      </c>
      <c r="Q126" s="21">
        <f>-AVERAGE('cons 2023 - 2025'!D127:AM127)/'⚙ Assumptions'!$B$5</f>
        <v>8.8383838383838381E-3</v>
      </c>
      <c r="R126" s="21">
        <f>_xlfn.STDEV.S('cons 2023 - 2025'!D127:AM127)/SQRT('⚙ Assumptions'!$B$5)</f>
        <v>0.21513779603842573</v>
      </c>
      <c r="S126" s="21">
        <f>-IF(AVERAGE('cons 2023 - 2025'!D127:AM127)=0,"",_xlfn.STDEV.S('cons 2023 - 2025'!D127:AM127)/AVERAGE('cons 2023 - 2025'!D127:AM127))</f>
        <v>5.1895836466575975</v>
      </c>
      <c r="T126" s="21" t="str">
        <f t="shared" si="15"/>
        <v>Z</v>
      </c>
      <c r="U126" s="38">
        <f t="shared" si="16"/>
        <v>0.9</v>
      </c>
      <c r="V126" s="21">
        <f t="shared" si="17"/>
        <v>1.28</v>
      </c>
      <c r="W126" s="21">
        <f t="shared" si="18"/>
        <v>1.8266402500696741</v>
      </c>
      <c r="X126" s="21">
        <f t="shared" si="19"/>
        <v>1.5642412566463997</v>
      </c>
      <c r="Y126" s="21">
        <f t="shared" si="20"/>
        <v>2.215529138958563</v>
      </c>
      <c r="Z126" s="21">
        <f t="shared" si="21"/>
        <v>1.8494264418315849</v>
      </c>
      <c r="AA126" s="21">
        <f>-AVERAGE('cons 2023 - 2025'!D127:AM127)*12</f>
        <v>2.3333333333333335</v>
      </c>
      <c r="AB126" s="32">
        <f t="shared" si="22"/>
        <v>22.980400000000003</v>
      </c>
      <c r="AC126" s="21">
        <f>SQRT((2*AA126*'⚙ Assumptions'!$B$3)/AB126)</f>
        <v>5.5191249720481208</v>
      </c>
      <c r="AD126" s="21">
        <f t="shared" si="23"/>
        <v>1.8494264418315849</v>
      </c>
      <c r="AE126" s="21">
        <f t="shared" si="24"/>
        <v>7.3685514138797057</v>
      </c>
      <c r="AF126" s="21">
        <f t="shared" si="25"/>
        <v>0.42277233169218209</v>
      </c>
    </row>
    <row r="127" spans="1:32" x14ac:dyDescent="0.3">
      <c r="A127" s="16" t="s">
        <v>263</v>
      </c>
      <c r="B127" s="17" t="s">
        <v>264</v>
      </c>
      <c r="C127" s="16" t="s">
        <v>130</v>
      </c>
      <c r="D127" s="16" t="str">
        <f>VLOOKUP(A127,'Lead Time'!$A$2:$C$1180,3,0)</f>
        <v>Local</v>
      </c>
      <c r="E127" s="23" t="str">
        <f>VLOOKUP(A127,Classification!$A$2:$D$1180,4,0)</f>
        <v>C</v>
      </c>
      <c r="F127" s="25" t="str">
        <f>VLOOKUP(A127,Classification!$A$2:$E$1180,5,0)</f>
        <v>L</v>
      </c>
      <c r="G127" s="18">
        <f>VLOOKUP(A127,'Lead Time'!$A$2:$D$1180,4,0)</f>
        <v>69</v>
      </c>
      <c r="H127" s="18">
        <f t="shared" si="13"/>
        <v>2.2999999999999998</v>
      </c>
      <c r="I127" s="27">
        <f>VLOOKUP(A127,Classification!$A$2:$F$1180,6,0)</f>
        <v>114.217</v>
      </c>
      <c r="J127" s="18">
        <f>-SUM('cons 2023 - 2025'!D128:AM128)</f>
        <v>12</v>
      </c>
      <c r="K127" s="18">
        <f>-_xlfn.MINIFS('cons 2023 - 2025'!D128:AM128,'cons 2023 - 2025'!D128:AM128,"&lt;&gt;0")</f>
        <v>10</v>
      </c>
      <c r="L127" s="18">
        <f>-_xlfn.MAXIFS('cons 2023 - 2025'!D128:AM128,'cons 2023 - 2025'!D128:AM128,"&lt;&gt;0")</f>
        <v>2</v>
      </c>
      <c r="M127" s="16">
        <f>COUNTIF('cons 2023 - 2025'!D128:AM128,"&lt;&gt;0")</f>
        <v>2</v>
      </c>
      <c r="N127" s="18">
        <f>-AVERAGE('cons 2023 - 2025'!D128:AM128)</f>
        <v>0.33333333333333331</v>
      </c>
      <c r="O127" s="18">
        <f t="shared" si="14"/>
        <v>6</v>
      </c>
      <c r="P127" s="18">
        <f>_xlfn.STDEV.S('cons 2023 - 2025'!D128:AM128)</f>
        <v>1.6903085094570331</v>
      </c>
      <c r="Q127" s="18">
        <f>-AVERAGE('cons 2023 - 2025'!D128:AM128)/'⚙ Assumptions'!$B$5</f>
        <v>1.515151515151515E-2</v>
      </c>
      <c r="R127" s="18">
        <f>_xlfn.STDEV.S('cons 2023 - 2025'!D128:AM128)/SQRT('⚙ Assumptions'!$B$5)</f>
        <v>0.36037498507822358</v>
      </c>
      <c r="S127" s="18">
        <f>-IF(AVERAGE('cons 2023 - 2025'!D128:AM128)=0,"",_xlfn.STDEV.S('cons 2023 - 2025'!D128:AM128)/AVERAGE('cons 2023 - 2025'!D128:AM128))</f>
        <v>5.0709255283710997</v>
      </c>
      <c r="T127" s="18" t="str">
        <f t="shared" si="15"/>
        <v>Z</v>
      </c>
      <c r="U127" s="37">
        <f t="shared" si="16"/>
        <v>0.9</v>
      </c>
      <c r="V127" s="18">
        <f t="shared" si="17"/>
        <v>1.28</v>
      </c>
      <c r="W127" s="18">
        <f t="shared" si="18"/>
        <v>3.831679296831382</v>
      </c>
      <c r="X127" s="18">
        <f t="shared" si="19"/>
        <v>3.2812541156436774</v>
      </c>
      <c r="Y127" s="18">
        <f t="shared" si="20"/>
        <v>4.8771338422859269</v>
      </c>
      <c r="Z127" s="18">
        <f t="shared" si="21"/>
        <v>4.047920782310344</v>
      </c>
      <c r="AA127" s="18">
        <f>-AVERAGE('cons 2023 - 2025'!D128:AM128)*12</f>
        <v>4</v>
      </c>
      <c r="AB127" s="27">
        <f t="shared" si="22"/>
        <v>22.843400000000003</v>
      </c>
      <c r="AC127" s="18">
        <f>SQRT((2*AA127*'⚙ Assumptions'!$B$3)/AB127)</f>
        <v>7.2478675909021621</v>
      </c>
      <c r="AD127" s="18">
        <f t="shared" si="23"/>
        <v>4.047920782310344</v>
      </c>
      <c r="AE127" s="18">
        <f t="shared" si="24"/>
        <v>11.295788373212506</v>
      </c>
      <c r="AF127" s="18">
        <f t="shared" si="25"/>
        <v>0.55188646175338163</v>
      </c>
    </row>
    <row r="128" spans="1:32" x14ac:dyDescent="0.3">
      <c r="A128" s="19" t="s">
        <v>265</v>
      </c>
      <c r="B128" s="20" t="s">
        <v>266</v>
      </c>
      <c r="C128" s="16" t="s">
        <v>8</v>
      </c>
      <c r="D128" s="16" t="str">
        <f>VLOOKUP(A128,'Lead Time'!$A$2:$C$1180,3,0)</f>
        <v>Local</v>
      </c>
      <c r="E128" s="23" t="str">
        <f>VLOOKUP(A128,Classification!$A$2:$D$1180,4,0)</f>
        <v>C</v>
      </c>
      <c r="F128" s="25" t="str">
        <f>VLOOKUP(A128,Classification!$A$2:$E$1180,5,0)</f>
        <v>L</v>
      </c>
      <c r="G128" s="21">
        <f>VLOOKUP(A128,'Lead Time'!$A$2:$D$1180,4,0)</f>
        <v>88.666666666666671</v>
      </c>
      <c r="H128" s="21">
        <f t="shared" si="13"/>
        <v>2.9555555555555557</v>
      </c>
      <c r="I128" s="32">
        <f>VLOOKUP(A128,Classification!$A$2:$F$1180,6,0)</f>
        <v>114.108</v>
      </c>
      <c r="J128" s="21">
        <f>-SUM('cons 2023 - 2025'!D129:AM129)</f>
        <v>15</v>
      </c>
      <c r="K128" s="18">
        <f>-_xlfn.MINIFS('cons 2023 - 2025'!D129:AM129,'cons 2023 - 2025'!D129:AM129,"&lt;&gt;0")</f>
        <v>10</v>
      </c>
      <c r="L128" s="18">
        <f>-_xlfn.MAXIFS('cons 2023 - 2025'!D129:AM129,'cons 2023 - 2025'!D129:AM129,"&lt;&gt;0")</f>
        <v>2</v>
      </c>
      <c r="M128" s="19">
        <f>COUNTIF('cons 2023 - 2025'!D129:AM129,"&lt;&gt;0")</f>
        <v>3</v>
      </c>
      <c r="N128" s="21">
        <f>-AVERAGE('cons 2023 - 2025'!D129:AM129)</f>
        <v>0.41666666666666669</v>
      </c>
      <c r="O128" s="21">
        <f t="shared" si="14"/>
        <v>5</v>
      </c>
      <c r="P128" s="21">
        <f>_xlfn.STDEV.S('cons 2023 - 2025'!D129:AM129)</f>
        <v>1.7464249196572981</v>
      </c>
      <c r="Q128" s="21">
        <f>-AVERAGE('cons 2023 - 2025'!D129:AM129)/'⚙ Assumptions'!$B$5</f>
        <v>1.893939393939394E-2</v>
      </c>
      <c r="R128" s="21">
        <f>_xlfn.STDEV.S('cons 2023 - 2025'!D129:AM129)/SQRT('⚙ Assumptions'!$B$5)</f>
        <v>0.37233904393222533</v>
      </c>
      <c r="S128" s="21">
        <f>-IF(AVERAGE('cons 2023 - 2025'!D129:AM129)=0,"",_xlfn.STDEV.S('cons 2023 - 2025'!D129:AM129)/AVERAGE('cons 2023 - 2025'!D129:AM129))</f>
        <v>4.1914198071775148</v>
      </c>
      <c r="T128" s="21" t="str">
        <f t="shared" si="15"/>
        <v>Z</v>
      </c>
      <c r="U128" s="38">
        <f t="shared" si="16"/>
        <v>0.9</v>
      </c>
      <c r="V128" s="21">
        <f t="shared" si="17"/>
        <v>1.28</v>
      </c>
      <c r="W128" s="21">
        <f t="shared" si="18"/>
        <v>4.4877508708469858</v>
      </c>
      <c r="X128" s="21">
        <f t="shared" si="19"/>
        <v>3.8430802460757674</v>
      </c>
      <c r="Y128" s="21">
        <f t="shared" si="20"/>
        <v>6.1670438001399148</v>
      </c>
      <c r="Z128" s="21">
        <f t="shared" si="21"/>
        <v>5.0745617275572492</v>
      </c>
      <c r="AA128" s="21">
        <f>-AVERAGE('cons 2023 - 2025'!D129:AM129)*12</f>
        <v>5</v>
      </c>
      <c r="AB128" s="32">
        <f t="shared" si="22"/>
        <v>22.821600000000004</v>
      </c>
      <c r="AC128" s="21">
        <f>SQRT((2*AA128*'⚙ Assumptions'!$B$3)/AB128)</f>
        <v>8.107231697998202</v>
      </c>
      <c r="AD128" s="21">
        <f t="shared" si="23"/>
        <v>5.0745617275572492</v>
      </c>
      <c r="AE128" s="21">
        <f t="shared" si="24"/>
        <v>13.181793425555451</v>
      </c>
      <c r="AF128" s="21">
        <f t="shared" si="25"/>
        <v>0.6167333297301193</v>
      </c>
    </row>
    <row r="129" spans="1:32" x14ac:dyDescent="0.3">
      <c r="A129" s="16" t="s">
        <v>267</v>
      </c>
      <c r="B129" s="17" t="s">
        <v>268</v>
      </c>
      <c r="C129" s="16" t="s">
        <v>8</v>
      </c>
      <c r="D129" s="16" t="str">
        <f>VLOOKUP(A129,'Lead Time'!$A$2:$C$1180,3,0)</f>
        <v>Local</v>
      </c>
      <c r="E129" s="23" t="str">
        <f>VLOOKUP(A129,Classification!$A$2:$D$1180,4,0)</f>
        <v>C</v>
      </c>
      <c r="F129" s="25" t="str">
        <f>VLOOKUP(A129,Classification!$A$2:$E$1180,5,0)</f>
        <v>L</v>
      </c>
      <c r="G129" s="18">
        <f>VLOOKUP(A129,'Lead Time'!$A$2:$D$1180,4,0)</f>
        <v>19.833333333333332</v>
      </c>
      <c r="H129" s="18">
        <f t="shared" si="13"/>
        <v>0.66111111111111109</v>
      </c>
      <c r="I129" s="27">
        <f>VLOOKUP(A129,Classification!$A$2:$F$1180,6,0)</f>
        <v>114.032</v>
      </c>
      <c r="J129" s="18">
        <f>-SUM('cons 2023 - 2025'!D130:AM130)</f>
        <v>7</v>
      </c>
      <c r="K129" s="18">
        <f>-_xlfn.MINIFS('cons 2023 - 2025'!D130:AM130,'cons 2023 - 2025'!D130:AM130,"&lt;&gt;0")</f>
        <v>1</v>
      </c>
      <c r="L129" s="18">
        <f>-_xlfn.MAXIFS('cons 2023 - 2025'!D130:AM130,'cons 2023 - 2025'!D130:AM130,"&lt;&gt;0")</f>
        <v>1</v>
      </c>
      <c r="M129" s="16">
        <f>COUNTIF('cons 2023 - 2025'!D130:AM130,"&lt;&gt;0")</f>
        <v>7</v>
      </c>
      <c r="N129" s="18">
        <f>-AVERAGE('cons 2023 - 2025'!D130:AM130)</f>
        <v>0.19444444444444445</v>
      </c>
      <c r="O129" s="18">
        <f t="shared" si="14"/>
        <v>1</v>
      </c>
      <c r="P129" s="18">
        <f>_xlfn.STDEV.S('cons 2023 - 2025'!D130:AM130)</f>
        <v>0.40138648595974319</v>
      </c>
      <c r="Q129" s="18">
        <f>-AVERAGE('cons 2023 - 2025'!D130:AM130)/'⚙ Assumptions'!$B$5</f>
        <v>8.8383838383838381E-3</v>
      </c>
      <c r="R129" s="18">
        <f>_xlfn.STDEV.S('cons 2023 - 2025'!D130:AM130)/SQRT('⚙ Assumptions'!$B$5)</f>
        <v>8.5575886342078411E-2</v>
      </c>
      <c r="S129" s="18">
        <f>-IF(AVERAGE('cons 2023 - 2025'!D130:AM130)=0,"",_xlfn.STDEV.S('cons 2023 - 2025'!D130:AM130)/AVERAGE('cons 2023 - 2025'!D130:AM130))</f>
        <v>2.0642733563643936</v>
      </c>
      <c r="T129" s="18" t="str">
        <f t="shared" si="15"/>
        <v>Z</v>
      </c>
      <c r="U129" s="37">
        <f t="shared" si="16"/>
        <v>0.9</v>
      </c>
      <c r="V129" s="18">
        <f t="shared" si="17"/>
        <v>1.28</v>
      </c>
      <c r="W129" s="18">
        <f t="shared" si="18"/>
        <v>0.48781958358387589</v>
      </c>
      <c r="X129" s="18">
        <f t="shared" si="19"/>
        <v>0.41774373383749736</v>
      </c>
      <c r="Y129" s="18">
        <f t="shared" si="20"/>
        <v>0.66311419637848867</v>
      </c>
      <c r="Z129" s="18">
        <f t="shared" si="21"/>
        <v>0.54629311655354673</v>
      </c>
      <c r="AA129" s="18">
        <f>-AVERAGE('cons 2023 - 2025'!D130:AM130)*12</f>
        <v>2.3333333333333335</v>
      </c>
      <c r="AB129" s="27">
        <f t="shared" si="22"/>
        <v>22.8064</v>
      </c>
      <c r="AC129" s="18">
        <f>SQRT((2*AA129*'⚙ Assumptions'!$B$3)/AB129)</f>
        <v>5.540138876243546</v>
      </c>
      <c r="AD129" s="18">
        <f t="shared" si="23"/>
        <v>0.54629311655354673</v>
      </c>
      <c r="AE129" s="18">
        <f t="shared" si="24"/>
        <v>6.0864319927970927</v>
      </c>
      <c r="AF129" s="18">
        <f t="shared" si="25"/>
        <v>0.42116874422386946</v>
      </c>
    </row>
    <row r="130" spans="1:32" x14ac:dyDescent="0.3">
      <c r="A130" s="19" t="s">
        <v>269</v>
      </c>
      <c r="B130" s="20" t="s">
        <v>270</v>
      </c>
      <c r="C130" s="16" t="s">
        <v>119</v>
      </c>
      <c r="D130" s="16" t="str">
        <f>VLOOKUP(A130,'Lead Time'!$A$2:$C$1180,3,0)</f>
        <v>Local</v>
      </c>
      <c r="E130" s="23" t="str">
        <f>VLOOKUP(A130,Classification!$A$2:$D$1180,4,0)</f>
        <v>C</v>
      </c>
      <c r="F130" s="26" t="str">
        <f>VLOOKUP(A130,Classification!$A$2:$E$1180,5,0)</f>
        <v>M</v>
      </c>
      <c r="G130" s="21">
        <f>VLOOKUP(A130,'Lead Time'!$A$2:$D$1180,4,0)</f>
        <v>9.2857142857142865</v>
      </c>
      <c r="H130" s="21">
        <f t="shared" si="13"/>
        <v>0.30952380952380953</v>
      </c>
      <c r="I130" s="32">
        <f>VLOOKUP(A130,Classification!$A$2:$F$1180,6,0)</f>
        <v>113.877</v>
      </c>
      <c r="J130" s="21">
        <f>-SUM('cons 2023 - 2025'!D131:AM131)</f>
        <v>230</v>
      </c>
      <c r="K130" s="18">
        <f>-_xlfn.MINIFS('cons 2023 - 2025'!D131:AM131,'cons 2023 - 2025'!D131:AM131,"&lt;&gt;0")</f>
        <v>25</v>
      </c>
      <c r="L130" s="18">
        <f>-_xlfn.MAXIFS('cons 2023 - 2025'!D131:AM131,'cons 2023 - 2025'!D131:AM131,"&lt;&gt;0")</f>
        <v>20</v>
      </c>
      <c r="M130" s="19">
        <f>COUNTIF('cons 2023 - 2025'!D131:AM131,"&lt;&gt;0")</f>
        <v>10</v>
      </c>
      <c r="N130" s="21">
        <f>-AVERAGE('cons 2023 - 2025'!D131:AM131)</f>
        <v>6.3888888888888893</v>
      </c>
      <c r="O130" s="21">
        <f t="shared" si="14"/>
        <v>23</v>
      </c>
      <c r="P130" s="21">
        <f>_xlfn.STDEV.S('cons 2023 - 2025'!D131:AM131)</f>
        <v>10.529625628341012</v>
      </c>
      <c r="Q130" s="21">
        <f>-AVERAGE('cons 2023 - 2025'!D131:AM131)/'⚙ Assumptions'!$B$5</f>
        <v>0.29040404040404044</v>
      </c>
      <c r="R130" s="21">
        <f>_xlfn.STDEV.S('cons 2023 - 2025'!D131:AM131)/SQRT('⚙ Assumptions'!$B$5)</f>
        <v>2.2449237269186986</v>
      </c>
      <c r="S130" s="21">
        <f>-IF(AVERAGE('cons 2023 - 2025'!D131:AM131)=0,"",_xlfn.STDEV.S('cons 2023 - 2025'!D131:AM131)/AVERAGE('cons 2023 - 2025'!D131:AM131))</f>
        <v>1.6481153157403323</v>
      </c>
      <c r="T130" s="21" t="str">
        <f t="shared" si="15"/>
        <v>Z</v>
      </c>
      <c r="U130" s="38">
        <f t="shared" si="16"/>
        <v>0.9</v>
      </c>
      <c r="V130" s="21">
        <f t="shared" si="17"/>
        <v>1.28</v>
      </c>
      <c r="W130" s="21">
        <f t="shared" si="18"/>
        <v>8.7562714810262197</v>
      </c>
      <c r="X130" s="21">
        <f t="shared" si="19"/>
        <v>7.4984229130476239</v>
      </c>
      <c r="Y130" s="21">
        <f t="shared" si="20"/>
        <v>11.452880427635167</v>
      </c>
      <c r="Z130" s="21">
        <f t="shared" si="21"/>
        <v>9.4759361405608509</v>
      </c>
      <c r="AA130" s="21">
        <f>-AVERAGE('cons 2023 - 2025'!D131:AM131)*12</f>
        <v>76.666666666666671</v>
      </c>
      <c r="AB130" s="32">
        <f t="shared" si="22"/>
        <v>22.775400000000001</v>
      </c>
      <c r="AC130" s="21">
        <f>SQRT((2*AA130*'⚙ Assumptions'!$B$3)/AB130)</f>
        <v>31.778318351528124</v>
      </c>
      <c r="AD130" s="21">
        <f t="shared" si="23"/>
        <v>9.4759361405608509</v>
      </c>
      <c r="AE130" s="21">
        <f t="shared" si="24"/>
        <v>41.254254492088975</v>
      </c>
      <c r="AF130" s="21">
        <f t="shared" si="25"/>
        <v>2.4125463726113123</v>
      </c>
    </row>
    <row r="131" spans="1:32" x14ac:dyDescent="0.3">
      <c r="A131" s="16" t="s">
        <v>271</v>
      </c>
      <c r="B131" s="17" t="s">
        <v>272</v>
      </c>
      <c r="C131" s="16" t="s">
        <v>8</v>
      </c>
      <c r="D131" s="16" t="str">
        <f>VLOOKUP(A131,'Lead Time'!$A$2:$C$1180,3,0)</f>
        <v>Local</v>
      </c>
      <c r="E131" s="23" t="str">
        <f>VLOOKUP(A131,Classification!$A$2:$D$1180,4,0)</f>
        <v>C</v>
      </c>
      <c r="F131" s="25" t="str">
        <f>VLOOKUP(A131,Classification!$A$2:$E$1180,5,0)</f>
        <v>L</v>
      </c>
      <c r="G131" s="18">
        <f>VLOOKUP(A131,'Lead Time'!$A$2:$D$1180,4,0)</f>
        <v>30.333333333333332</v>
      </c>
      <c r="H131" s="18">
        <f t="shared" si="13"/>
        <v>1.0111111111111111</v>
      </c>
      <c r="I131" s="27">
        <f>VLOOKUP(A131,Classification!$A$2:$F$1180,6,0)</f>
        <v>113.31</v>
      </c>
      <c r="J131" s="18">
        <f>-SUM('cons 2023 - 2025'!D132:AM132)</f>
        <v>3</v>
      </c>
      <c r="K131" s="18">
        <f>-_xlfn.MINIFS('cons 2023 - 2025'!D132:AM132,'cons 2023 - 2025'!D132:AM132,"&lt;&gt;0")</f>
        <v>2</v>
      </c>
      <c r="L131" s="18">
        <f>-_xlfn.MAXIFS('cons 2023 - 2025'!D132:AM132,'cons 2023 - 2025'!D132:AM132,"&lt;&gt;0")</f>
        <v>1</v>
      </c>
      <c r="M131" s="16">
        <f>COUNTIF('cons 2023 - 2025'!D132:AM132,"&lt;&gt;0")</f>
        <v>2</v>
      </c>
      <c r="N131" s="18">
        <f>-AVERAGE('cons 2023 - 2025'!D132:AM132)</f>
        <v>8.3333333333333329E-2</v>
      </c>
      <c r="O131" s="18">
        <f t="shared" si="14"/>
        <v>1.5</v>
      </c>
      <c r="P131" s="18">
        <f>_xlfn.STDEV.S('cons 2023 - 2025'!D132:AM132)</f>
        <v>0.36839419880650359</v>
      </c>
      <c r="Q131" s="18">
        <f>-AVERAGE('cons 2023 - 2025'!D132:AM132)/'⚙ Assumptions'!$B$5</f>
        <v>3.7878787878787876E-3</v>
      </c>
      <c r="R131" s="18">
        <f>_xlfn.STDEV.S('cons 2023 - 2025'!D132:AM132)/SQRT('⚙ Assumptions'!$B$5)</f>
        <v>7.854190708679773E-2</v>
      </c>
      <c r="S131" s="18">
        <f>-IF(AVERAGE('cons 2023 - 2025'!D132:AM132)=0,"",_xlfn.STDEV.S('cons 2023 - 2025'!D132:AM132)/AVERAGE('cons 2023 - 2025'!D132:AM132))</f>
        <v>4.4207303856780431</v>
      </c>
      <c r="T131" s="18" t="str">
        <f t="shared" si="15"/>
        <v>Z</v>
      </c>
      <c r="U131" s="37">
        <f t="shared" si="16"/>
        <v>0.9</v>
      </c>
      <c r="V131" s="18">
        <f t="shared" si="17"/>
        <v>1.28</v>
      </c>
      <c r="W131" s="18">
        <f t="shared" si="18"/>
        <v>0.5536961205746288</v>
      </c>
      <c r="X131" s="18">
        <f t="shared" si="19"/>
        <v>0.47415702977904783</v>
      </c>
      <c r="Y131" s="18">
        <f t="shared" si="20"/>
        <v>0.66859511047361875</v>
      </c>
      <c r="Z131" s="18">
        <f t="shared" si="21"/>
        <v>0.55841628903830709</v>
      </c>
      <c r="AA131" s="18">
        <f>-AVERAGE('cons 2023 - 2025'!D132:AM132)*12</f>
        <v>1</v>
      </c>
      <c r="AB131" s="27">
        <f t="shared" si="22"/>
        <v>22.662000000000003</v>
      </c>
      <c r="AC131" s="18">
        <f>SQRT((2*AA131*'⚙ Assumptions'!$B$3)/AB131)</f>
        <v>3.6384089369213291</v>
      </c>
      <c r="AD131" s="18">
        <f t="shared" si="23"/>
        <v>0.55841628903830709</v>
      </c>
      <c r="AE131" s="18">
        <f t="shared" si="24"/>
        <v>4.1968252259596364</v>
      </c>
      <c r="AF131" s="18">
        <f t="shared" si="25"/>
        <v>0.27484541109503724</v>
      </c>
    </row>
    <row r="132" spans="1:32" x14ac:dyDescent="0.3">
      <c r="A132" s="19" t="s">
        <v>273</v>
      </c>
      <c r="B132" s="20" t="s">
        <v>274</v>
      </c>
      <c r="C132" s="16" t="s">
        <v>8</v>
      </c>
      <c r="D132" s="16" t="str">
        <f>VLOOKUP(A132,'Lead Time'!$A$2:$C$1180,3,0)</f>
        <v>Local</v>
      </c>
      <c r="E132" s="23" t="str">
        <f>VLOOKUP(A132,Classification!$A$2:$D$1180,4,0)</f>
        <v>C</v>
      </c>
      <c r="F132" s="26" t="str">
        <f>VLOOKUP(A132,Classification!$A$2:$E$1180,5,0)</f>
        <v>M</v>
      </c>
      <c r="G132" s="21">
        <f>VLOOKUP(A132,'Lead Time'!$A$2:$D$1180,4,0)</f>
        <v>28</v>
      </c>
      <c r="H132" s="21">
        <f t="shared" ref="H132:H195" si="26">G132/30</f>
        <v>0.93333333333333335</v>
      </c>
      <c r="I132" s="32">
        <f>VLOOKUP(A132,Classification!$A$2:$F$1180,6,0)</f>
        <v>113.184</v>
      </c>
      <c r="J132" s="21">
        <f>-SUM('cons 2023 - 2025'!D133:AM133)</f>
        <v>7</v>
      </c>
      <c r="K132" s="18">
        <f>-_xlfn.MINIFS('cons 2023 - 2025'!D133:AM133,'cons 2023 - 2025'!D133:AM133,"&lt;&gt;0")</f>
        <v>2</v>
      </c>
      <c r="L132" s="18">
        <f>-_xlfn.MAXIFS('cons 2023 - 2025'!D133:AM133,'cons 2023 - 2025'!D133:AM133,"&lt;&gt;0")</f>
        <v>1</v>
      </c>
      <c r="M132" s="19">
        <f>COUNTIF('cons 2023 - 2025'!D133:AM133,"&lt;&gt;0")</f>
        <v>5</v>
      </c>
      <c r="N132" s="21">
        <f>-AVERAGE('cons 2023 - 2025'!D133:AM133)</f>
        <v>0.19444444444444445</v>
      </c>
      <c r="O132" s="21">
        <f t="shared" ref="O132:O195" si="27">J132/M132</f>
        <v>1.4</v>
      </c>
      <c r="P132" s="21">
        <f>_xlfn.STDEV.S('cons 2023 - 2025'!D133:AM133)</f>
        <v>0.52478264586095591</v>
      </c>
      <c r="Q132" s="21">
        <f>-AVERAGE('cons 2023 - 2025'!D133:AM133)/'⚙ Assumptions'!$B$5</f>
        <v>8.8383838383838381E-3</v>
      </c>
      <c r="R132" s="21">
        <f>_xlfn.STDEV.S('cons 2023 - 2025'!D133:AM133)/SQRT('⚙ Assumptions'!$B$5)</f>
        <v>0.11188403602854842</v>
      </c>
      <c r="S132" s="21">
        <f>-IF(AVERAGE('cons 2023 - 2025'!D133:AM133)=0,"",_xlfn.STDEV.S('cons 2023 - 2025'!D133:AM133)/AVERAGE('cons 2023 - 2025'!D133:AM133))</f>
        <v>2.6988821787134873</v>
      </c>
      <c r="T132" s="21" t="str">
        <f t="shared" ref="T132:T195" si="28">IF(ISBLANK(S132),"Z",
   IF(S132&lt;=0.25,"X",
      IF(S132&lt;=0.5,"Y","Z")))</f>
        <v>Z</v>
      </c>
      <c r="U132" s="38">
        <f t="shared" ref="U132:U195" si="29">IF(E132="B",0.95,IF(E132="C",0.9,0.98))</f>
        <v>0.9</v>
      </c>
      <c r="V132" s="21">
        <f t="shared" ref="V132:V195" si="30">IF(E132="B",1.65,1.28)</f>
        <v>1.28</v>
      </c>
      <c r="W132" s="21">
        <f t="shared" ref="W132:W195" si="31">V132*R132*SQRT(G132)</f>
        <v>0.75780437762490849</v>
      </c>
      <c r="X132" s="21">
        <f t="shared" ref="X132:X195" si="32">V132*P132*SQRT(H132)</f>
        <v>0.6489448986481684</v>
      </c>
      <c r="Y132" s="21">
        <f t="shared" ref="Y132:Y195" si="33">Q132*G132+W132</f>
        <v>1.005279125099656</v>
      </c>
      <c r="Z132" s="21">
        <f t="shared" ref="Z132:Z195" si="34">N132*H132+X132</f>
        <v>0.83042638012964987</v>
      </c>
      <c r="AA132" s="21">
        <f>-AVERAGE('cons 2023 - 2025'!D133:AM133)*12</f>
        <v>2.3333333333333335</v>
      </c>
      <c r="AB132" s="32">
        <f t="shared" ref="AB132:AB195" si="35">I132*0.2</f>
        <v>22.636800000000001</v>
      </c>
      <c r="AC132" s="21">
        <f>SQRT((2*AA132*'⚙ Assumptions'!$B$3)/AB132)</f>
        <v>5.5608541314433229</v>
      </c>
      <c r="AD132" s="21">
        <f t="shared" ref="AD132:AD195" si="36">Z132</f>
        <v>0.83042638012964987</v>
      </c>
      <c r="AE132" s="21">
        <f t="shared" ref="AE132:AE195" si="37">Z132+AC132</f>
        <v>6.3912805115729725</v>
      </c>
      <c r="AF132" s="21">
        <f t="shared" ref="AF132:AF195" si="38">AA132/AC132</f>
        <v>0.41959980934218744</v>
      </c>
    </row>
    <row r="133" spans="1:32" x14ac:dyDescent="0.3">
      <c r="A133" s="16" t="s">
        <v>275</v>
      </c>
      <c r="B133" s="17" t="s">
        <v>276</v>
      </c>
      <c r="C133" s="16" t="s">
        <v>8</v>
      </c>
      <c r="D133" s="16" t="str">
        <f>VLOOKUP(A133,'Lead Time'!$A$2:$C$1180,3,0)</f>
        <v>Import</v>
      </c>
      <c r="E133" s="23" t="str">
        <f>VLOOKUP(A133,Classification!$A$2:$D$1180,4,0)</f>
        <v>C</v>
      </c>
      <c r="F133" s="25" t="str">
        <f>VLOOKUP(A133,Classification!$A$2:$E$1180,5,0)</f>
        <v>L</v>
      </c>
      <c r="G133" s="18">
        <f>VLOOKUP(A133,'Lead Time'!$A$2:$D$1180,4,0)</f>
        <v>295</v>
      </c>
      <c r="H133" s="18">
        <f t="shared" si="26"/>
        <v>9.8333333333333339</v>
      </c>
      <c r="I133" s="27">
        <f>VLOOKUP(A133,Classification!$A$2:$F$1180,6,0)</f>
        <v>113.084</v>
      </c>
      <c r="J133" s="18">
        <f>-SUM('cons 2023 - 2025'!D134:AM134)</f>
        <v>1</v>
      </c>
      <c r="K133" s="18">
        <f>-_xlfn.MINIFS('cons 2023 - 2025'!D134:AM134,'cons 2023 - 2025'!D134:AM134,"&lt;&gt;0")</f>
        <v>1</v>
      </c>
      <c r="L133" s="18">
        <f>-_xlfn.MAXIFS('cons 2023 - 2025'!D134:AM134,'cons 2023 - 2025'!D134:AM134,"&lt;&gt;0")</f>
        <v>1</v>
      </c>
      <c r="M133" s="16">
        <f>COUNTIF('cons 2023 - 2025'!D134:AM134,"&lt;&gt;0")</f>
        <v>1</v>
      </c>
      <c r="N133" s="18">
        <f>-AVERAGE('cons 2023 - 2025'!D134:AM134)</f>
        <v>2.7777777777777776E-2</v>
      </c>
      <c r="O133" s="18">
        <f t="shared" si="27"/>
        <v>1</v>
      </c>
      <c r="P133" s="18">
        <f>_xlfn.STDEV.S('cons 2023 - 2025'!D134:AM134)</f>
        <v>0.16666666666666666</v>
      </c>
      <c r="Q133" s="18">
        <f>-AVERAGE('cons 2023 - 2025'!D134:AM134)/'⚙ Assumptions'!$B$5</f>
        <v>1.2626262626262625E-3</v>
      </c>
      <c r="R133" s="18">
        <f>_xlfn.STDEV.S('cons 2023 - 2025'!D134:AM134)/SQRT('⚙ Assumptions'!$B$5)</f>
        <v>3.5533452725935069E-2</v>
      </c>
      <c r="S133" s="18">
        <f>-IF(AVERAGE('cons 2023 - 2025'!D134:AM134)=0,"",_xlfn.STDEV.S('cons 2023 - 2025'!D134:AM134)/AVERAGE('cons 2023 - 2025'!D134:AM134))</f>
        <v>6</v>
      </c>
      <c r="T133" s="18" t="str">
        <f t="shared" si="28"/>
        <v>Z</v>
      </c>
      <c r="U133" s="37">
        <f t="shared" si="29"/>
        <v>0.9</v>
      </c>
      <c r="V133" s="18">
        <f t="shared" si="30"/>
        <v>1.28</v>
      </c>
      <c r="W133" s="18">
        <f t="shared" si="31"/>
        <v>0.7811930787344612</v>
      </c>
      <c r="X133" s="18">
        <f t="shared" si="32"/>
        <v>0.66897378567917432</v>
      </c>
      <c r="Y133" s="18">
        <f t="shared" si="33"/>
        <v>1.1536678262092086</v>
      </c>
      <c r="Z133" s="18">
        <f t="shared" si="34"/>
        <v>0.94212193382732246</v>
      </c>
      <c r="AA133" s="18">
        <f>-AVERAGE('cons 2023 - 2025'!D134:AM134)*12</f>
        <v>0.33333333333333331</v>
      </c>
      <c r="AB133" s="27">
        <f t="shared" si="35"/>
        <v>22.616800000000001</v>
      </c>
      <c r="AC133" s="18">
        <f>SQRT((2*AA133*'⚙ Assumptions'!$B$3)/AB133)</f>
        <v>2.1027344074458183</v>
      </c>
      <c r="AD133" s="18">
        <f t="shared" si="36"/>
        <v>0.94212193382732246</v>
      </c>
      <c r="AE133" s="18">
        <f t="shared" si="37"/>
        <v>3.0448563412731406</v>
      </c>
      <c r="AF133" s="18">
        <f t="shared" si="38"/>
        <v>0.15852374515440196</v>
      </c>
    </row>
    <row r="134" spans="1:32" x14ac:dyDescent="0.3">
      <c r="A134" s="19" t="s">
        <v>277</v>
      </c>
      <c r="B134" s="20" t="s">
        <v>278</v>
      </c>
      <c r="C134" s="16" t="s">
        <v>8</v>
      </c>
      <c r="D134" s="16" t="str">
        <f>VLOOKUP(A134,'Lead Time'!$A$2:$C$1180,3,0)</f>
        <v>Import</v>
      </c>
      <c r="E134" s="23" t="str">
        <f>VLOOKUP(A134,Classification!$A$2:$D$1180,4,0)</f>
        <v>C</v>
      </c>
      <c r="F134" s="26" t="str">
        <f>VLOOKUP(A134,Classification!$A$2:$E$1180,5,0)</f>
        <v>M</v>
      </c>
      <c r="G134" s="21">
        <f>VLOOKUP(A134,'Lead Time'!$A$2:$D$1180,4,0)</f>
        <v>120</v>
      </c>
      <c r="H134" s="21">
        <f t="shared" si="26"/>
        <v>4</v>
      </c>
      <c r="I134" s="32">
        <f>VLOOKUP(A134,Classification!$A$2:$F$1180,6,0)</f>
        <v>112.68300000000001</v>
      </c>
      <c r="J134" s="21">
        <f>-SUM('cons 2023 - 2025'!D135:AM135)</f>
        <v>66</v>
      </c>
      <c r="K134" s="18">
        <f>-_xlfn.MINIFS('cons 2023 - 2025'!D135:AM135,'cons 2023 - 2025'!D135:AM135,"&lt;&gt;0")</f>
        <v>24</v>
      </c>
      <c r="L134" s="18">
        <f>-_xlfn.MAXIFS('cons 2023 - 2025'!D135:AM135,'cons 2023 - 2025'!D135:AM135,"&lt;&gt;0")</f>
        <v>4</v>
      </c>
      <c r="M134" s="19">
        <f>COUNTIF('cons 2023 - 2025'!D135:AM135,"&lt;&gt;0")</f>
        <v>4</v>
      </c>
      <c r="N134" s="21">
        <f>-AVERAGE('cons 2023 - 2025'!D135:AM135)</f>
        <v>1.8333333333333333</v>
      </c>
      <c r="O134" s="21">
        <f t="shared" si="27"/>
        <v>16.5</v>
      </c>
      <c r="P134" s="21">
        <f>_xlfn.STDEV.S('cons 2023 - 2025'!D135:AM135)</f>
        <v>5.9593863538359146</v>
      </c>
      <c r="Q134" s="21">
        <f>-AVERAGE('cons 2023 - 2025'!D135:AM135)/'⚙ Assumptions'!$B$5</f>
        <v>8.3333333333333329E-2</v>
      </c>
      <c r="R134" s="21">
        <f>_xlfn.STDEV.S('cons 2023 - 2025'!D135:AM135)/SQRT('⚙ Assumptions'!$B$5)</f>
        <v>1.2705454396776663</v>
      </c>
      <c r="S134" s="21">
        <f>-IF(AVERAGE('cons 2023 - 2025'!D135:AM135)=0,"",_xlfn.STDEV.S('cons 2023 - 2025'!D135:AM135)/AVERAGE('cons 2023 - 2025'!D135:AM135))</f>
        <v>3.2505743748195899</v>
      </c>
      <c r="T134" s="21" t="str">
        <f t="shared" si="28"/>
        <v>Z</v>
      </c>
      <c r="U134" s="38">
        <f t="shared" si="29"/>
        <v>0.9</v>
      </c>
      <c r="V134" s="21">
        <f t="shared" si="30"/>
        <v>1.28</v>
      </c>
      <c r="W134" s="21">
        <f t="shared" si="31"/>
        <v>17.815203779757496</v>
      </c>
      <c r="X134" s="21">
        <f t="shared" si="32"/>
        <v>15.256029065819941</v>
      </c>
      <c r="Y134" s="21">
        <f t="shared" si="33"/>
        <v>27.815203779757496</v>
      </c>
      <c r="Z134" s="21">
        <f t="shared" si="34"/>
        <v>22.589362399153273</v>
      </c>
      <c r="AA134" s="21">
        <f>-AVERAGE('cons 2023 - 2025'!D135:AM135)*12</f>
        <v>22</v>
      </c>
      <c r="AB134" s="32">
        <f t="shared" si="35"/>
        <v>22.536600000000004</v>
      </c>
      <c r="AC134" s="21">
        <f>SQRT((2*AA134*'⚙ Assumptions'!$B$3)/AB134)</f>
        <v>17.11306380196984</v>
      </c>
      <c r="AD134" s="21">
        <f t="shared" si="36"/>
        <v>22.589362399153273</v>
      </c>
      <c r="AE134" s="21">
        <f t="shared" si="37"/>
        <v>39.702426201123117</v>
      </c>
      <c r="AF134" s="21">
        <f t="shared" si="38"/>
        <v>1.2855675789315784</v>
      </c>
    </row>
    <row r="135" spans="1:32" x14ac:dyDescent="0.3">
      <c r="A135" s="16" t="s">
        <v>279</v>
      </c>
      <c r="B135" s="17" t="s">
        <v>280</v>
      </c>
      <c r="C135" s="16" t="s">
        <v>20</v>
      </c>
      <c r="D135" s="16"/>
      <c r="E135" s="23" t="str">
        <f>VLOOKUP(A135,Classification!$A$2:$D$1180,4,0)</f>
        <v>C</v>
      </c>
      <c r="F135" s="24" t="str">
        <f>VLOOKUP(A135,Classification!$A$2:$E$1180,5,0)</f>
        <v>H</v>
      </c>
      <c r="G135" s="18">
        <f>VLOOKUP(A135,'Lead Time'!$A$2:$D$1180,4,0)</f>
        <v>44</v>
      </c>
      <c r="H135" s="18">
        <f t="shared" si="26"/>
        <v>1.4666666666666666</v>
      </c>
      <c r="I135" s="27">
        <f>VLOOKUP(A135,Classification!$A$2:$F$1180,6,0)</f>
        <v>112.627</v>
      </c>
      <c r="J135" s="18">
        <f>-SUM('cons 2023 - 2025'!D136:AM136)</f>
        <v>2739175.1689999998</v>
      </c>
      <c r="K135" s="18">
        <f>-_xlfn.MINIFS('cons 2023 - 2025'!D136:AM136,'cons 2023 - 2025'!D136:AM136,"&lt;&gt;0")</f>
        <v>104648.425</v>
      </c>
      <c r="L135" s="18">
        <f>-_xlfn.MAXIFS('cons 2023 - 2025'!D136:AM136,'cons 2023 - 2025'!D136:AM136,"&lt;&gt;0")</f>
        <v>44900.998999999996</v>
      </c>
      <c r="M135" s="16">
        <f>COUNTIF('cons 2023 - 2025'!D136:AM136,"&lt;&gt;0")</f>
        <v>36</v>
      </c>
      <c r="N135" s="18">
        <f>-AVERAGE('cons 2023 - 2025'!D136:AM136)</f>
        <v>76088.199138888885</v>
      </c>
      <c r="O135" s="18">
        <f t="shared" si="27"/>
        <v>76088.199138888885</v>
      </c>
      <c r="P135" s="18">
        <f>_xlfn.STDEV.S('cons 2023 - 2025'!D136:AM136)</f>
        <v>14233.33545816387</v>
      </c>
      <c r="Q135" s="18">
        <f>-AVERAGE('cons 2023 - 2025'!D136:AM136)/'⚙ Assumptions'!$B$5</f>
        <v>3458.5545063131312</v>
      </c>
      <c r="R135" s="18">
        <f>_xlfn.STDEV.S('cons 2023 - 2025'!D136:AM136)/SQRT('⚙ Assumptions'!$B$5)</f>
        <v>3034.5573158102479</v>
      </c>
      <c r="S135" s="18">
        <f>-IF(AVERAGE('cons 2023 - 2025'!D136:AM136)=0,"",_xlfn.STDEV.S('cons 2023 - 2025'!D136:AM136)/AVERAGE('cons 2023 - 2025'!D136:AM136))</f>
        <v>0.1870636395557583</v>
      </c>
      <c r="T135" s="18" t="str">
        <f t="shared" si="28"/>
        <v>X</v>
      </c>
      <c r="U135" s="37">
        <f t="shared" si="29"/>
        <v>0.9</v>
      </c>
      <c r="V135" s="18">
        <f t="shared" si="30"/>
        <v>1.28</v>
      </c>
      <c r="W135" s="18">
        <f t="shared" si="31"/>
        <v>25765.089334708755</v>
      </c>
      <c r="X135" s="18">
        <f t="shared" si="32"/>
        <v>22063.90432762789</v>
      </c>
      <c r="Y135" s="18">
        <f t="shared" si="33"/>
        <v>177941.48761248653</v>
      </c>
      <c r="Z135" s="18">
        <f t="shared" si="34"/>
        <v>133659.92973133159</v>
      </c>
      <c r="AA135" s="18">
        <f>-AVERAGE('cons 2023 - 2025'!D136:AM136)*12</f>
        <v>913058.38966666663</v>
      </c>
      <c r="AB135" s="27">
        <f t="shared" si="35"/>
        <v>22.525400000000001</v>
      </c>
      <c r="AC135" s="18">
        <f>SQRT((2*AA135*'⚙ Assumptions'!$B$3)/AB135)</f>
        <v>3487.1742342020011</v>
      </c>
      <c r="AD135" s="18">
        <f t="shared" si="36"/>
        <v>133659.92973133159</v>
      </c>
      <c r="AE135" s="18">
        <f t="shared" si="37"/>
        <v>137147.10396553361</v>
      </c>
      <c r="AF135" s="18">
        <f t="shared" si="38"/>
        <v>261.83331498364589</v>
      </c>
    </row>
    <row r="136" spans="1:32" x14ac:dyDescent="0.3">
      <c r="A136" s="19" t="s">
        <v>281</v>
      </c>
      <c r="B136" s="20" t="s">
        <v>282</v>
      </c>
      <c r="C136" s="16" t="s">
        <v>283</v>
      </c>
      <c r="D136" s="16" t="str">
        <f>VLOOKUP(A136,'Lead Time'!$A$2:$C$1180,3,0)</f>
        <v>Local</v>
      </c>
      <c r="E136" s="23" t="str">
        <f>VLOOKUP(A136,Classification!$A$2:$D$1180,4,0)</f>
        <v>C</v>
      </c>
      <c r="F136" s="25" t="str">
        <f>VLOOKUP(A136,Classification!$A$2:$E$1180,5,0)</f>
        <v>L</v>
      </c>
      <c r="G136" s="21">
        <f>VLOOKUP(A136,'Lead Time'!$A$2:$D$1180,4,0)</f>
        <v>80</v>
      </c>
      <c r="H136" s="21">
        <f t="shared" si="26"/>
        <v>2.6666666666666665</v>
      </c>
      <c r="I136" s="32">
        <f>VLOOKUP(A136,Classification!$A$2:$F$1180,6,0)</f>
        <v>112.53</v>
      </c>
      <c r="J136" s="21">
        <f>-SUM('cons 2023 - 2025'!D137:AM137)</f>
        <v>22.5</v>
      </c>
      <c r="K136" s="18">
        <f>-_xlfn.MINIFS('cons 2023 - 2025'!D137:AM137,'cons 2023 - 2025'!D137:AM137,"&lt;&gt;0")</f>
        <v>10</v>
      </c>
      <c r="L136" s="18">
        <f>-_xlfn.MAXIFS('cons 2023 - 2025'!D137:AM137,'cons 2023 - 2025'!D137:AM137,"&lt;&gt;0")</f>
        <v>2</v>
      </c>
      <c r="M136" s="19">
        <f>COUNTIF('cons 2023 - 2025'!D137:AM137,"&lt;&gt;0")</f>
        <v>4</v>
      </c>
      <c r="N136" s="21">
        <f>-AVERAGE('cons 2023 - 2025'!D137:AM137)</f>
        <v>0.625</v>
      </c>
      <c r="O136" s="21">
        <f t="shared" si="27"/>
        <v>5.625</v>
      </c>
      <c r="P136" s="21">
        <f>_xlfn.STDEV.S('cons 2023 - 2025'!D137:AM137)</f>
        <v>2.1056895714773751</v>
      </c>
      <c r="Q136" s="21">
        <f>-AVERAGE('cons 2023 - 2025'!D137:AM137)/'⚙ Assumptions'!$B$5</f>
        <v>2.8409090909090908E-2</v>
      </c>
      <c r="R136" s="21">
        <f>_xlfn.STDEV.S('cons 2023 - 2025'!D137:AM137)/SQRT('⚙ Assumptions'!$B$5)</f>
        <v>0.44893452506151471</v>
      </c>
      <c r="S136" s="21">
        <f>-IF(AVERAGE('cons 2023 - 2025'!D137:AM137)=0,"",_xlfn.STDEV.S('cons 2023 - 2025'!D137:AM137)/AVERAGE('cons 2023 - 2025'!D137:AM137))</f>
        <v>3.3691033143638003</v>
      </c>
      <c r="T136" s="21" t="str">
        <f t="shared" si="28"/>
        <v>Z</v>
      </c>
      <c r="U136" s="38">
        <f t="shared" si="29"/>
        <v>0.9</v>
      </c>
      <c r="V136" s="21">
        <f t="shared" si="30"/>
        <v>1.28</v>
      </c>
      <c r="W136" s="21">
        <f t="shared" si="31"/>
        <v>5.1397023512787454</v>
      </c>
      <c r="X136" s="21">
        <f t="shared" si="32"/>
        <v>4.4013781391525004</v>
      </c>
      <c r="Y136" s="21">
        <f t="shared" si="33"/>
        <v>7.4124296240060179</v>
      </c>
      <c r="Z136" s="21">
        <f t="shared" si="34"/>
        <v>6.0680448058191665</v>
      </c>
      <c r="AA136" s="21">
        <f>-AVERAGE('cons 2023 - 2025'!D137:AM137)*12</f>
        <v>7.5</v>
      </c>
      <c r="AB136" s="32">
        <f t="shared" si="35"/>
        <v>22.506</v>
      </c>
      <c r="AC136" s="21">
        <f>SQRT((2*AA136*'⚙ Assumptions'!$B$3)/AB136)</f>
        <v>9.9986669332740874</v>
      </c>
      <c r="AD136" s="21">
        <f t="shared" si="36"/>
        <v>6.0680448058191665</v>
      </c>
      <c r="AE136" s="21">
        <f t="shared" si="37"/>
        <v>16.066711739093254</v>
      </c>
      <c r="AF136" s="21">
        <f t="shared" si="38"/>
        <v>0.75009999333422206</v>
      </c>
    </row>
    <row r="137" spans="1:32" x14ac:dyDescent="0.3">
      <c r="A137" s="16" t="s">
        <v>284</v>
      </c>
      <c r="B137" s="17" t="s">
        <v>285</v>
      </c>
      <c r="C137" s="16" t="s">
        <v>8</v>
      </c>
      <c r="D137" s="16" t="str">
        <f>VLOOKUP(A137,'Lead Time'!$A$2:$C$1180,3,0)</f>
        <v>Local</v>
      </c>
      <c r="E137" s="23" t="str">
        <f>VLOOKUP(A137,Classification!$A$2:$D$1180,4,0)</f>
        <v>C</v>
      </c>
      <c r="F137" s="25" t="str">
        <f>VLOOKUP(A137,Classification!$A$2:$E$1180,5,0)</f>
        <v>L</v>
      </c>
      <c r="G137" s="18">
        <f>VLOOKUP(A137,'Lead Time'!$A$2:$D$1180,4,0)</f>
        <v>126.5</v>
      </c>
      <c r="H137" s="18">
        <f t="shared" si="26"/>
        <v>4.2166666666666668</v>
      </c>
      <c r="I137" s="27">
        <f>VLOOKUP(A137,Classification!$A$2:$F$1180,6,0)</f>
        <v>112.206</v>
      </c>
      <c r="J137" s="18">
        <f>-SUM('cons 2023 - 2025'!D138:AM138)</f>
        <v>156</v>
      </c>
      <c r="K137" s="18">
        <f>-_xlfn.MINIFS('cons 2023 - 2025'!D138:AM138,'cons 2023 - 2025'!D138:AM138,"&lt;&gt;0")</f>
        <v>48</v>
      </c>
      <c r="L137" s="18">
        <f>-_xlfn.MAXIFS('cons 2023 - 2025'!D138:AM138,'cons 2023 - 2025'!D138:AM138,"&lt;&gt;0")</f>
        <v>36</v>
      </c>
      <c r="M137" s="16">
        <f>COUNTIF('cons 2023 - 2025'!D138:AM138,"&lt;&gt;0")</f>
        <v>4</v>
      </c>
      <c r="N137" s="18">
        <f>-AVERAGE('cons 2023 - 2025'!D138:AM138)</f>
        <v>4.333333333333333</v>
      </c>
      <c r="O137" s="18">
        <f t="shared" si="27"/>
        <v>39</v>
      </c>
      <c r="P137" s="18">
        <f>_xlfn.STDEV.S('cons 2023 - 2025'!D138:AM138)</f>
        <v>12.553883861180172</v>
      </c>
      <c r="Q137" s="18">
        <f>-AVERAGE('cons 2023 - 2025'!D138:AM138)/'⚙ Assumptions'!$B$5</f>
        <v>0.19696969696969696</v>
      </c>
      <c r="R137" s="18">
        <f>_xlfn.STDEV.S('cons 2023 - 2025'!D138:AM138)/SQRT('⚙ Assumptions'!$B$5)</f>
        <v>2.6764970322487494</v>
      </c>
      <c r="S137" s="18">
        <f>-IF(AVERAGE('cons 2023 - 2025'!D138:AM138)=0,"",_xlfn.STDEV.S('cons 2023 - 2025'!D138:AM138)/AVERAGE('cons 2023 - 2025'!D138:AM138))</f>
        <v>2.8970501218108091</v>
      </c>
      <c r="T137" s="18" t="str">
        <f t="shared" si="28"/>
        <v>Z</v>
      </c>
      <c r="U137" s="37">
        <f t="shared" si="29"/>
        <v>0.9</v>
      </c>
      <c r="V137" s="18">
        <f t="shared" si="30"/>
        <v>1.28</v>
      </c>
      <c r="W137" s="18">
        <f t="shared" si="31"/>
        <v>38.532039655330991</v>
      </c>
      <c r="X137" s="18">
        <f t="shared" si="32"/>
        <v>32.996867406871615</v>
      </c>
      <c r="Y137" s="18">
        <f t="shared" si="33"/>
        <v>63.448706321997655</v>
      </c>
      <c r="Z137" s="18">
        <f t="shared" si="34"/>
        <v>51.269089629093841</v>
      </c>
      <c r="AA137" s="18">
        <f>-AVERAGE('cons 2023 - 2025'!D138:AM138)*12</f>
        <v>52</v>
      </c>
      <c r="AB137" s="27">
        <f t="shared" si="35"/>
        <v>22.441200000000002</v>
      </c>
      <c r="AC137" s="18">
        <f>SQRT((2*AA137*'⚙ Assumptions'!$B$3)/AB137)</f>
        <v>26.365697259489242</v>
      </c>
      <c r="AD137" s="18">
        <f t="shared" si="36"/>
        <v>51.269089629093841</v>
      </c>
      <c r="AE137" s="18">
        <f t="shared" si="37"/>
        <v>77.634786888583079</v>
      </c>
      <c r="AF137" s="18">
        <f t="shared" si="38"/>
        <v>1.9722596177988334</v>
      </c>
    </row>
    <row r="138" spans="1:32" x14ac:dyDescent="0.3">
      <c r="A138" s="19" t="s">
        <v>286</v>
      </c>
      <c r="B138" s="20" t="s">
        <v>287</v>
      </c>
      <c r="C138" s="16" t="s">
        <v>8</v>
      </c>
      <c r="D138" s="16" t="str">
        <f>VLOOKUP(A138,'Lead Time'!$A$2:$C$1180,3,0)</f>
        <v>Local</v>
      </c>
      <c r="E138" s="23" t="str">
        <f>VLOOKUP(A138,Classification!$A$2:$D$1180,4,0)</f>
        <v>C</v>
      </c>
      <c r="F138" s="25" t="str">
        <f>VLOOKUP(A138,Classification!$A$2:$E$1180,5,0)</f>
        <v>L</v>
      </c>
      <c r="G138" s="21">
        <f>VLOOKUP(A138,'Lead Time'!$A$2:$D$1180,4,0)</f>
        <v>14</v>
      </c>
      <c r="H138" s="21">
        <f t="shared" si="26"/>
        <v>0.46666666666666667</v>
      </c>
      <c r="I138" s="32">
        <f>VLOOKUP(A138,Classification!$A$2:$F$1180,6,0)</f>
        <v>111.24299999999999</v>
      </c>
      <c r="J138" s="21">
        <f>-SUM('cons 2023 - 2025'!D139:AM139)</f>
        <v>3</v>
      </c>
      <c r="K138" s="18">
        <f>-_xlfn.MINIFS('cons 2023 - 2025'!D139:AM139,'cons 2023 - 2025'!D139:AM139,"&lt;&gt;0")</f>
        <v>2</v>
      </c>
      <c r="L138" s="18">
        <f>-_xlfn.MAXIFS('cons 2023 - 2025'!D139:AM139,'cons 2023 - 2025'!D139:AM139,"&lt;&gt;0")</f>
        <v>1</v>
      </c>
      <c r="M138" s="19">
        <f>COUNTIF('cons 2023 - 2025'!D139:AM139,"&lt;&gt;0")</f>
        <v>2</v>
      </c>
      <c r="N138" s="21">
        <f>-AVERAGE('cons 2023 - 2025'!D139:AM139)</f>
        <v>8.3333333333333329E-2</v>
      </c>
      <c r="O138" s="21">
        <f t="shared" si="27"/>
        <v>1.5</v>
      </c>
      <c r="P138" s="21">
        <f>_xlfn.STDEV.S('cons 2023 - 2025'!D139:AM139)</f>
        <v>0.36839419880650359</v>
      </c>
      <c r="Q138" s="21">
        <f>-AVERAGE('cons 2023 - 2025'!D139:AM139)/'⚙ Assumptions'!$B$5</f>
        <v>3.7878787878787876E-3</v>
      </c>
      <c r="R138" s="21">
        <f>_xlfn.STDEV.S('cons 2023 - 2025'!D139:AM139)/SQRT('⚙ Assumptions'!$B$5)</f>
        <v>7.854190708679773E-2</v>
      </c>
      <c r="S138" s="21">
        <f>-IF(AVERAGE('cons 2023 - 2025'!D139:AM139)=0,"",_xlfn.STDEV.S('cons 2023 - 2025'!D139:AM139)/AVERAGE('cons 2023 - 2025'!D139:AM139))</f>
        <v>4.4207303856780431</v>
      </c>
      <c r="T138" s="21" t="str">
        <f t="shared" si="28"/>
        <v>Z</v>
      </c>
      <c r="U138" s="38">
        <f t="shared" si="29"/>
        <v>0.9</v>
      </c>
      <c r="V138" s="21">
        <f t="shared" si="30"/>
        <v>1.28</v>
      </c>
      <c r="W138" s="21">
        <f t="shared" si="31"/>
        <v>0.37616244073296551</v>
      </c>
      <c r="X138" s="21">
        <f t="shared" si="32"/>
        <v>0.32212626923821863</v>
      </c>
      <c r="Y138" s="21">
        <f t="shared" si="33"/>
        <v>0.42919274376326855</v>
      </c>
      <c r="Z138" s="21">
        <f t="shared" si="34"/>
        <v>0.36101515812710749</v>
      </c>
      <c r="AA138" s="21">
        <f>-AVERAGE('cons 2023 - 2025'!D139:AM139)*12</f>
        <v>1</v>
      </c>
      <c r="AB138" s="32">
        <f t="shared" si="35"/>
        <v>22.2486</v>
      </c>
      <c r="AC138" s="21">
        <f>SQRT((2*AA138*'⚙ Assumptions'!$B$3)/AB138)</f>
        <v>3.6720558953439482</v>
      </c>
      <c r="AD138" s="21">
        <f t="shared" si="36"/>
        <v>0.36101515812710749</v>
      </c>
      <c r="AE138" s="21">
        <f t="shared" si="37"/>
        <v>4.0330710534710557</v>
      </c>
      <c r="AF138" s="21">
        <f t="shared" si="38"/>
        <v>0.27232700931049786</v>
      </c>
    </row>
    <row r="139" spans="1:32" x14ac:dyDescent="0.3">
      <c r="A139" s="16" t="s">
        <v>288</v>
      </c>
      <c r="B139" s="17" t="s">
        <v>289</v>
      </c>
      <c r="C139" s="16" t="s">
        <v>8</v>
      </c>
      <c r="D139" s="16" t="str">
        <f>VLOOKUP(A139,'Lead Time'!$A$2:$C$1180,3,0)</f>
        <v>Local</v>
      </c>
      <c r="E139" s="23" t="str">
        <f>VLOOKUP(A139,Classification!$A$2:$D$1180,4,0)</f>
        <v>C</v>
      </c>
      <c r="F139" s="25" t="str">
        <f>VLOOKUP(A139,Classification!$A$2:$E$1180,5,0)</f>
        <v>L</v>
      </c>
      <c r="G139" s="18">
        <f>VLOOKUP(A139,'Lead Time'!$A$2:$D$1180,4,0)</f>
        <v>15.5</v>
      </c>
      <c r="H139" s="18">
        <f t="shared" si="26"/>
        <v>0.51666666666666672</v>
      </c>
      <c r="I139" s="27">
        <f>VLOOKUP(A139,Classification!$A$2:$F$1180,6,0)</f>
        <v>110.75700000000001</v>
      </c>
      <c r="J139" s="18">
        <f>-SUM('cons 2023 - 2025'!D140:AM140)</f>
        <v>9</v>
      </c>
      <c r="K139" s="18">
        <f>-_xlfn.MINIFS('cons 2023 - 2025'!D140:AM140,'cons 2023 - 2025'!D140:AM140,"&lt;&gt;0")</f>
        <v>2</v>
      </c>
      <c r="L139" s="18">
        <f>-_xlfn.MAXIFS('cons 2023 - 2025'!D140:AM140,'cons 2023 - 2025'!D140:AM140,"&lt;&gt;0")</f>
        <v>1</v>
      </c>
      <c r="M139" s="16">
        <f>COUNTIF('cons 2023 - 2025'!D140:AM140,"&lt;&gt;0")</f>
        <v>7</v>
      </c>
      <c r="N139" s="18">
        <f>-AVERAGE('cons 2023 - 2025'!D140:AM140)</f>
        <v>0.25</v>
      </c>
      <c r="O139" s="18">
        <f t="shared" si="27"/>
        <v>1.2857142857142858</v>
      </c>
      <c r="P139" s="18">
        <f>_xlfn.STDEV.S('cons 2023 - 2025'!D140:AM140)</f>
        <v>0.55420470689345214</v>
      </c>
      <c r="Q139" s="18">
        <f>-AVERAGE('cons 2023 - 2025'!D140:AM140)/'⚙ Assumptions'!$B$5</f>
        <v>1.1363636363636364E-2</v>
      </c>
      <c r="R139" s="18">
        <f>_xlfn.STDEV.S('cons 2023 - 2025'!D140:AM140)/SQRT('⚙ Assumptions'!$B$5)</f>
        <v>0.1181568405173351</v>
      </c>
      <c r="S139" s="18">
        <f>-IF(AVERAGE('cons 2023 - 2025'!D140:AM140)=0,"",_xlfn.STDEV.S('cons 2023 - 2025'!D140:AM140)/AVERAGE('cons 2023 - 2025'!D140:AM140))</f>
        <v>2.2168188275738085</v>
      </c>
      <c r="T139" s="18" t="str">
        <f t="shared" si="28"/>
        <v>Z</v>
      </c>
      <c r="U139" s="37">
        <f t="shared" si="29"/>
        <v>0.9</v>
      </c>
      <c r="V139" s="18">
        <f t="shared" si="30"/>
        <v>1.28</v>
      </c>
      <c r="W139" s="18">
        <f t="shared" si="31"/>
        <v>0.59543545126518682</v>
      </c>
      <c r="X139" s="18">
        <f t="shared" si="32"/>
        <v>0.50990045713891685</v>
      </c>
      <c r="Y139" s="18">
        <f t="shared" si="33"/>
        <v>0.77157181490155047</v>
      </c>
      <c r="Z139" s="18">
        <f t="shared" si="34"/>
        <v>0.6390671238055835</v>
      </c>
      <c r="AA139" s="18">
        <f>-AVERAGE('cons 2023 - 2025'!D140:AM140)*12</f>
        <v>3</v>
      </c>
      <c r="AB139" s="27">
        <f t="shared" si="35"/>
        <v>22.151400000000002</v>
      </c>
      <c r="AC139" s="18">
        <f>SQRT((2*AA139*'⚙ Assumptions'!$B$3)/AB139)</f>
        <v>6.374126306595401</v>
      </c>
      <c r="AD139" s="18">
        <f t="shared" si="36"/>
        <v>0.6390671238055835</v>
      </c>
      <c r="AE139" s="18">
        <f t="shared" si="37"/>
        <v>7.0131934304009844</v>
      </c>
      <c r="AF139" s="18">
        <f t="shared" si="38"/>
        <v>0.47065273822639137</v>
      </c>
    </row>
    <row r="140" spans="1:32" x14ac:dyDescent="0.3">
      <c r="A140" s="19" t="s">
        <v>290</v>
      </c>
      <c r="B140" s="20" t="s">
        <v>291</v>
      </c>
      <c r="C140" s="16" t="s">
        <v>8</v>
      </c>
      <c r="D140" s="16" t="str">
        <f>VLOOKUP(A140,'Lead Time'!$A$2:$C$1180,3,0)</f>
        <v>Local</v>
      </c>
      <c r="E140" s="23" t="str">
        <f>VLOOKUP(A140,Classification!$A$2:$D$1180,4,0)</f>
        <v>C</v>
      </c>
      <c r="F140" s="25" t="str">
        <f>VLOOKUP(A140,Classification!$A$2:$E$1180,5,0)</f>
        <v>L</v>
      </c>
      <c r="G140" s="21">
        <f>VLOOKUP(A140,'Lead Time'!$A$2:$D$1180,4,0)</f>
        <v>22</v>
      </c>
      <c r="H140" s="21">
        <f t="shared" si="26"/>
        <v>0.73333333333333328</v>
      </c>
      <c r="I140" s="32">
        <f>VLOOKUP(A140,Classification!$A$2:$F$1180,6,0)</f>
        <v>110.70099999999999</v>
      </c>
      <c r="J140" s="21">
        <f>-SUM('cons 2023 - 2025'!D141:AM141)</f>
        <v>2</v>
      </c>
      <c r="K140" s="18">
        <f>-_xlfn.MINIFS('cons 2023 - 2025'!D141:AM141,'cons 2023 - 2025'!D141:AM141,"&lt;&gt;0")</f>
        <v>1</v>
      </c>
      <c r="L140" s="18">
        <f>-_xlfn.MAXIFS('cons 2023 - 2025'!D141:AM141,'cons 2023 - 2025'!D141:AM141,"&lt;&gt;0")</f>
        <v>1</v>
      </c>
      <c r="M140" s="19">
        <f>COUNTIF('cons 2023 - 2025'!D141:AM141,"&lt;&gt;0")</f>
        <v>2</v>
      </c>
      <c r="N140" s="21">
        <f>-AVERAGE('cons 2023 - 2025'!D141:AM141)</f>
        <v>5.5555555555555552E-2</v>
      </c>
      <c r="O140" s="21">
        <f t="shared" si="27"/>
        <v>1</v>
      </c>
      <c r="P140" s="21">
        <f>_xlfn.STDEV.S('cons 2023 - 2025'!D141:AM141)</f>
        <v>0.2323106841457232</v>
      </c>
      <c r="Q140" s="21">
        <f>-AVERAGE('cons 2023 - 2025'!D141:AM141)/'⚙ Assumptions'!$B$5</f>
        <v>2.525252525252525E-3</v>
      </c>
      <c r="R140" s="21">
        <f>_xlfn.STDEV.S('cons 2023 - 2025'!D141:AM141)/SQRT('⚙ Assumptions'!$B$5)</f>
        <v>4.9528804276930134E-2</v>
      </c>
      <c r="S140" s="21">
        <f>-IF(AVERAGE('cons 2023 - 2025'!D141:AM141)=0,"",_xlfn.STDEV.S('cons 2023 - 2025'!D141:AM141)/AVERAGE('cons 2023 - 2025'!D141:AM141))</f>
        <v>4.1815923146230176</v>
      </c>
      <c r="T140" s="21" t="str">
        <f t="shared" si="28"/>
        <v>Z</v>
      </c>
      <c r="U140" s="38">
        <f t="shared" si="29"/>
        <v>0.9</v>
      </c>
      <c r="V140" s="21">
        <f t="shared" si="30"/>
        <v>1.28</v>
      </c>
      <c r="W140" s="21">
        <f t="shared" si="31"/>
        <v>0.29735767570652566</v>
      </c>
      <c r="X140" s="21">
        <f t="shared" si="32"/>
        <v>0.2546419002334403</v>
      </c>
      <c r="Y140" s="21">
        <f t="shared" si="33"/>
        <v>0.35291323126208118</v>
      </c>
      <c r="Z140" s="21">
        <f t="shared" si="34"/>
        <v>0.29538264097418104</v>
      </c>
      <c r="AA140" s="21">
        <f>-AVERAGE('cons 2023 - 2025'!D141:AM141)*12</f>
        <v>0.66666666666666663</v>
      </c>
      <c r="AB140" s="32">
        <f t="shared" si="35"/>
        <v>22.1402</v>
      </c>
      <c r="AC140" s="21">
        <f>SQRT((2*AA140*'⚙ Assumptions'!$B$3)/AB140)</f>
        <v>3.0055518737103832</v>
      </c>
      <c r="AD140" s="21">
        <f t="shared" si="36"/>
        <v>0.29538264097418104</v>
      </c>
      <c r="AE140" s="21">
        <f t="shared" si="37"/>
        <v>3.3009345146845641</v>
      </c>
      <c r="AF140" s="21">
        <f t="shared" si="38"/>
        <v>0.22181173198107546</v>
      </c>
    </row>
    <row r="141" spans="1:32" x14ac:dyDescent="0.3">
      <c r="A141" s="16" t="s">
        <v>292</v>
      </c>
      <c r="B141" s="17" t="s">
        <v>293</v>
      </c>
      <c r="C141" s="16" t="s">
        <v>130</v>
      </c>
      <c r="D141" s="16" t="str">
        <f>VLOOKUP(A141,'Lead Time'!$A$2:$C$1180,3,0)</f>
        <v>Mixed Source</v>
      </c>
      <c r="E141" s="23" t="str">
        <f>VLOOKUP(A141,Classification!$A$2:$D$1180,4,0)</f>
        <v>C</v>
      </c>
      <c r="F141" s="26" t="str">
        <f>VLOOKUP(A141,Classification!$A$2:$E$1180,5,0)</f>
        <v>M</v>
      </c>
      <c r="G141" s="18">
        <f>VLOOKUP(A141,'Lead Time'!$A$2:$D$1180,4,0)</f>
        <v>41.222222222222221</v>
      </c>
      <c r="H141" s="18">
        <f t="shared" si="26"/>
        <v>1.374074074074074</v>
      </c>
      <c r="I141" s="27">
        <f>VLOOKUP(A141,Classification!$A$2:$F$1180,6,0)</f>
        <v>109.8</v>
      </c>
      <c r="J141" s="18">
        <f>-SUM('cons 2023 - 2025'!D142:AM142)</f>
        <v>43145.35</v>
      </c>
      <c r="K141" s="18">
        <f>-_xlfn.MINIFS('cons 2023 - 2025'!D142:AM142,'cons 2023 - 2025'!D142:AM142,"&lt;&gt;0")</f>
        <v>42317.35</v>
      </c>
      <c r="L141" s="18">
        <f>-_xlfn.MAXIFS('cons 2023 - 2025'!D142:AM142,'cons 2023 - 2025'!D142:AM142,"&lt;&gt;0")</f>
        <v>40</v>
      </c>
      <c r="M141" s="16">
        <f>COUNTIF('cons 2023 - 2025'!D142:AM142,"&lt;&gt;0")</f>
        <v>8</v>
      </c>
      <c r="N141" s="18">
        <f>-AVERAGE('cons 2023 - 2025'!D142:AM142)</f>
        <v>1198.4819444444445</v>
      </c>
      <c r="O141" s="18">
        <f t="shared" si="27"/>
        <v>5393.1687499999998</v>
      </c>
      <c r="P141" s="18">
        <f>_xlfn.STDEV.S('cons 2023 - 2025'!D142:AM142)</f>
        <v>7049.2130098954276</v>
      </c>
      <c r="Q141" s="18">
        <f>-AVERAGE('cons 2023 - 2025'!D142:AM142)/'⚙ Assumptions'!$B$5</f>
        <v>54.476452020202025</v>
      </c>
      <c r="R141" s="18">
        <f>_xlfn.STDEV.S('cons 2023 - 2025'!D142:AM142)/SQRT('⚙ Assumptions'!$B$5)</f>
        <v>1502.8972634529939</v>
      </c>
      <c r="S141" s="18">
        <f>-IF(AVERAGE('cons 2023 - 2025'!D142:AM142)=0,"",_xlfn.STDEV.S('cons 2023 - 2025'!D142:AM142)/AVERAGE('cons 2023 - 2025'!D142:AM142))</f>
        <v>5.8817849051226929</v>
      </c>
      <c r="T141" s="18" t="str">
        <f t="shared" si="28"/>
        <v>Z</v>
      </c>
      <c r="U141" s="37">
        <f t="shared" si="29"/>
        <v>0.9</v>
      </c>
      <c r="V141" s="18">
        <f t="shared" si="30"/>
        <v>1.28</v>
      </c>
      <c r="W141" s="18">
        <f t="shared" si="31"/>
        <v>12351.080815613383</v>
      </c>
      <c r="X141" s="18">
        <f t="shared" si="32"/>
        <v>10576.833711629526</v>
      </c>
      <c r="Y141" s="18">
        <f t="shared" si="33"/>
        <v>14596.721226668378</v>
      </c>
      <c r="Z141" s="18">
        <f t="shared" si="34"/>
        <v>12223.636679736523</v>
      </c>
      <c r="AA141" s="18">
        <f>-AVERAGE('cons 2023 - 2025'!D142:AM142)*12</f>
        <v>14381.783333333333</v>
      </c>
      <c r="AB141" s="27">
        <f t="shared" si="35"/>
        <v>21.96</v>
      </c>
      <c r="AC141" s="18">
        <f>SQRT((2*AA141*'⚙ Assumptions'!$B$3)/AB141)</f>
        <v>443.25212905176812</v>
      </c>
      <c r="AD141" s="18">
        <f t="shared" si="36"/>
        <v>12223.636679736523</v>
      </c>
      <c r="AE141" s="18">
        <f t="shared" si="37"/>
        <v>12666.888808788291</v>
      </c>
      <c r="AF141" s="18">
        <f t="shared" si="38"/>
        <v>32.446055846589431</v>
      </c>
    </row>
    <row r="142" spans="1:32" x14ac:dyDescent="0.3">
      <c r="A142" s="19" t="s">
        <v>294</v>
      </c>
      <c r="B142" s="20" t="s">
        <v>295</v>
      </c>
      <c r="C142" s="16" t="s">
        <v>8</v>
      </c>
      <c r="D142" s="16" t="str">
        <f>VLOOKUP(A142,'Lead Time'!$A$2:$C$1180,3,0)</f>
        <v>Local</v>
      </c>
      <c r="E142" s="23" t="str">
        <f>VLOOKUP(A142,Classification!$A$2:$D$1180,4,0)</f>
        <v>C</v>
      </c>
      <c r="F142" s="25" t="str">
        <f>VLOOKUP(A142,Classification!$A$2:$E$1180,5,0)</f>
        <v>L</v>
      </c>
      <c r="G142" s="21">
        <f>VLOOKUP(A142,'Lead Time'!$A$2:$D$1180,4,0)</f>
        <v>96.5</v>
      </c>
      <c r="H142" s="21">
        <f t="shared" si="26"/>
        <v>3.2166666666666668</v>
      </c>
      <c r="I142" s="32">
        <f>VLOOKUP(A142,Classification!$A$2:$F$1180,6,0)</f>
        <v>109.253</v>
      </c>
      <c r="J142" s="21">
        <f>-SUM('cons 2023 - 2025'!D143:AM143)</f>
        <v>6</v>
      </c>
      <c r="K142" s="18">
        <f>-_xlfn.MINIFS('cons 2023 - 2025'!D143:AM143,'cons 2023 - 2025'!D143:AM143,"&lt;&gt;0")</f>
        <v>4</v>
      </c>
      <c r="L142" s="18">
        <f>-_xlfn.MAXIFS('cons 2023 - 2025'!D143:AM143,'cons 2023 - 2025'!D143:AM143,"&lt;&gt;0")</f>
        <v>2</v>
      </c>
      <c r="M142" s="19">
        <f>COUNTIF('cons 2023 - 2025'!D143:AM143,"&lt;&gt;0")</f>
        <v>2</v>
      </c>
      <c r="N142" s="21">
        <f>-AVERAGE('cons 2023 - 2025'!D143:AM143)</f>
        <v>0.16666666666666666</v>
      </c>
      <c r="O142" s="21">
        <f t="shared" si="27"/>
        <v>3</v>
      </c>
      <c r="P142" s="21">
        <f>_xlfn.STDEV.S('cons 2023 - 2025'!D143:AM143)</f>
        <v>0.73678839761300718</v>
      </c>
      <c r="Q142" s="21">
        <f>-AVERAGE('cons 2023 - 2025'!D143:AM143)/'⚙ Assumptions'!$B$5</f>
        <v>7.5757575757575751E-3</v>
      </c>
      <c r="R142" s="21">
        <f>_xlfn.STDEV.S('cons 2023 - 2025'!D143:AM143)/SQRT('⚙ Assumptions'!$B$5)</f>
        <v>0.15708381417359546</v>
      </c>
      <c r="S142" s="21">
        <f>-IF(AVERAGE('cons 2023 - 2025'!D143:AM143)=0,"",_xlfn.STDEV.S('cons 2023 - 2025'!D143:AM143)/AVERAGE('cons 2023 - 2025'!D143:AM143))</f>
        <v>4.4207303856780431</v>
      </c>
      <c r="T142" s="21" t="str">
        <f t="shared" si="28"/>
        <v>Z</v>
      </c>
      <c r="U142" s="38">
        <f t="shared" si="29"/>
        <v>0.9</v>
      </c>
      <c r="V142" s="21">
        <f t="shared" si="30"/>
        <v>1.28</v>
      </c>
      <c r="W142" s="21">
        <f t="shared" si="31"/>
        <v>1.9751726539690173</v>
      </c>
      <c r="X142" s="21">
        <f t="shared" si="32"/>
        <v>1.6914368082167528</v>
      </c>
      <c r="Y142" s="21">
        <f t="shared" si="33"/>
        <v>2.7062332600296233</v>
      </c>
      <c r="Z142" s="21">
        <f t="shared" si="34"/>
        <v>2.227547919327864</v>
      </c>
      <c r="AA142" s="21">
        <f>-AVERAGE('cons 2023 - 2025'!D143:AM143)*12</f>
        <v>2</v>
      </c>
      <c r="AB142" s="32">
        <f t="shared" si="35"/>
        <v>21.8506</v>
      </c>
      <c r="AC142" s="21">
        <f>SQRT((2*AA142*'⚙ Assumptions'!$B$3)/AB142)</f>
        <v>5.2401526890949173</v>
      </c>
      <c r="AD142" s="21">
        <f t="shared" si="36"/>
        <v>2.227547919327864</v>
      </c>
      <c r="AE142" s="21">
        <f t="shared" si="37"/>
        <v>7.4677006084227813</v>
      </c>
      <c r="AF142" s="21">
        <f t="shared" si="38"/>
        <v>0.38166826782779134</v>
      </c>
    </row>
    <row r="143" spans="1:32" x14ac:dyDescent="0.3">
      <c r="A143" s="16" t="s">
        <v>296</v>
      </c>
      <c r="B143" s="17" t="s">
        <v>297</v>
      </c>
      <c r="C143" s="16" t="s">
        <v>8</v>
      </c>
      <c r="D143" s="16" t="str">
        <f>VLOOKUP(A143,'Lead Time'!$A$2:$C$1180,3,0)</f>
        <v>Local</v>
      </c>
      <c r="E143" s="23" t="str">
        <f>VLOOKUP(A143,Classification!$A$2:$D$1180,4,0)</f>
        <v>C</v>
      </c>
      <c r="F143" s="25" t="str">
        <f>VLOOKUP(A143,Classification!$A$2:$E$1180,5,0)</f>
        <v>L</v>
      </c>
      <c r="G143" s="18">
        <f>VLOOKUP(A143,'Lead Time'!$A$2:$D$1180,4,0)</f>
        <v>16</v>
      </c>
      <c r="H143" s="18">
        <f t="shared" si="26"/>
        <v>0.53333333333333333</v>
      </c>
      <c r="I143" s="27">
        <f>VLOOKUP(A143,Classification!$A$2:$F$1180,6,0)</f>
        <v>108.974</v>
      </c>
      <c r="J143" s="18">
        <f>-SUM('cons 2023 - 2025'!D144:AM144)</f>
        <v>8</v>
      </c>
      <c r="K143" s="18">
        <f>-_xlfn.MINIFS('cons 2023 - 2025'!D144:AM144,'cons 2023 - 2025'!D144:AM144,"&lt;&gt;0")</f>
        <v>2</v>
      </c>
      <c r="L143" s="18">
        <f>-_xlfn.MAXIFS('cons 2023 - 2025'!D144:AM144,'cons 2023 - 2025'!D144:AM144,"&lt;&gt;0")</f>
        <v>2</v>
      </c>
      <c r="M143" s="16">
        <f>COUNTIF('cons 2023 - 2025'!D144:AM144,"&lt;&gt;0")</f>
        <v>4</v>
      </c>
      <c r="N143" s="18">
        <f>-AVERAGE('cons 2023 - 2025'!D144:AM144)</f>
        <v>0.22222222222222221</v>
      </c>
      <c r="O143" s="18">
        <f t="shared" si="27"/>
        <v>2</v>
      </c>
      <c r="P143" s="18">
        <f>_xlfn.STDEV.S('cons 2023 - 2025'!D144:AM144)</f>
        <v>0.6374552583116766</v>
      </c>
      <c r="Q143" s="18">
        <f>-AVERAGE('cons 2023 - 2025'!D144:AM144)/'⚙ Assumptions'!$B$5</f>
        <v>1.01010101010101E-2</v>
      </c>
      <c r="R143" s="18">
        <f>_xlfn.STDEV.S('cons 2023 - 2025'!D144:AM144)/SQRT('⚙ Assumptions'!$B$5)</f>
        <v>0.13590591771670013</v>
      </c>
      <c r="S143" s="18">
        <f>-IF(AVERAGE('cons 2023 - 2025'!D144:AM144)=0,"",_xlfn.STDEV.S('cons 2023 - 2025'!D144:AM144)/AVERAGE('cons 2023 - 2025'!D144:AM144))</f>
        <v>2.8685486624025449</v>
      </c>
      <c r="T143" s="18" t="str">
        <f t="shared" si="28"/>
        <v>Z</v>
      </c>
      <c r="U143" s="37">
        <f t="shared" si="29"/>
        <v>0.9</v>
      </c>
      <c r="V143" s="18">
        <f t="shared" si="30"/>
        <v>1.28</v>
      </c>
      <c r="W143" s="18">
        <f t="shared" si="31"/>
        <v>0.69583829870950464</v>
      </c>
      <c r="X143" s="18">
        <f t="shared" si="32"/>
        <v>0.59588031893774984</v>
      </c>
      <c r="Y143" s="18">
        <f t="shared" si="33"/>
        <v>0.85745446032566619</v>
      </c>
      <c r="Z143" s="18">
        <f t="shared" si="34"/>
        <v>0.71439883745626831</v>
      </c>
      <c r="AA143" s="18">
        <f>-AVERAGE('cons 2023 - 2025'!D144:AM144)*12</f>
        <v>2.6666666666666665</v>
      </c>
      <c r="AB143" s="27">
        <f t="shared" si="35"/>
        <v>21.794800000000002</v>
      </c>
      <c r="AC143" s="18">
        <f>SQRT((2*AA143*'⚙ Assumptions'!$B$3)/AB143)</f>
        <v>6.0585479503618922</v>
      </c>
      <c r="AD143" s="18">
        <f t="shared" si="36"/>
        <v>0.71439883745626831</v>
      </c>
      <c r="AE143" s="18">
        <f t="shared" si="37"/>
        <v>6.7729467878181602</v>
      </c>
      <c r="AF143" s="18">
        <f t="shared" si="38"/>
        <v>0.4401494695618246</v>
      </c>
    </row>
    <row r="144" spans="1:32" x14ac:dyDescent="0.3">
      <c r="A144" s="19" t="s">
        <v>298</v>
      </c>
      <c r="B144" s="20" t="s">
        <v>299</v>
      </c>
      <c r="C144" s="16" t="s">
        <v>8</v>
      </c>
      <c r="D144" s="16" t="str">
        <f>VLOOKUP(A144,'Lead Time'!$A$2:$C$1180,3,0)</f>
        <v>Local</v>
      </c>
      <c r="E144" s="23" t="str">
        <f>VLOOKUP(A144,Classification!$A$2:$D$1180,4,0)</f>
        <v>C</v>
      </c>
      <c r="F144" s="24" t="str">
        <f>VLOOKUP(A144,Classification!$A$2:$E$1180,5,0)</f>
        <v>H</v>
      </c>
      <c r="G144" s="21">
        <f>VLOOKUP(A144,'Lead Time'!$A$2:$D$1180,4,0)</f>
        <v>73.333333333333329</v>
      </c>
      <c r="H144" s="21">
        <f t="shared" si="26"/>
        <v>2.4444444444444442</v>
      </c>
      <c r="I144" s="32">
        <f>VLOOKUP(A144,Classification!$A$2:$F$1180,6,0)</f>
        <v>108.565</v>
      </c>
      <c r="J144" s="21">
        <f>-SUM('cons 2023 - 2025'!D145:AM145)</f>
        <v>95</v>
      </c>
      <c r="K144" s="18">
        <f>-_xlfn.MINIFS('cons 2023 - 2025'!D145:AM145,'cons 2023 - 2025'!D145:AM145,"&lt;&gt;0")</f>
        <v>20</v>
      </c>
      <c r="L144" s="18">
        <f>-_xlfn.MAXIFS('cons 2023 - 2025'!D145:AM145,'cons 2023 - 2025'!D145:AM145,"&lt;&gt;0")</f>
        <v>1</v>
      </c>
      <c r="M144" s="19">
        <f>COUNTIF('cons 2023 - 2025'!D145:AM145,"&lt;&gt;0")</f>
        <v>19</v>
      </c>
      <c r="N144" s="21">
        <f>-AVERAGE('cons 2023 - 2025'!D145:AM145)</f>
        <v>2.6388888888888888</v>
      </c>
      <c r="O144" s="21">
        <f t="shared" si="27"/>
        <v>5</v>
      </c>
      <c r="P144" s="21">
        <f>_xlfn.STDEV.S('cons 2023 - 2025'!D145:AM145)</f>
        <v>4.0224568027710044</v>
      </c>
      <c r="Q144" s="21">
        <f>-AVERAGE('cons 2023 - 2025'!D145:AM145)/'⚙ Assumptions'!$B$5</f>
        <v>0.11994949494949494</v>
      </c>
      <c r="R144" s="21">
        <f>_xlfn.STDEV.S('cons 2023 - 2025'!D145:AM145)/SQRT('⚙ Assumptions'!$B$5)</f>
        <v>0.85759067186027649</v>
      </c>
      <c r="S144" s="21">
        <f>-IF(AVERAGE('cons 2023 - 2025'!D145:AM145)=0,"",_xlfn.STDEV.S('cons 2023 - 2025'!D145:AM145)/AVERAGE('cons 2023 - 2025'!D145:AM145))</f>
        <v>1.5242994199974333</v>
      </c>
      <c r="T144" s="21" t="str">
        <f t="shared" si="28"/>
        <v>Z</v>
      </c>
      <c r="U144" s="38">
        <f t="shared" si="29"/>
        <v>0.9</v>
      </c>
      <c r="V144" s="21">
        <f t="shared" si="30"/>
        <v>1.28</v>
      </c>
      <c r="W144" s="21">
        <f t="shared" si="31"/>
        <v>9.4002787305292284</v>
      </c>
      <c r="X144" s="21">
        <f t="shared" si="32"/>
        <v>8.0499177731951281</v>
      </c>
      <c r="Y144" s="21">
        <f t="shared" si="33"/>
        <v>18.196575026825524</v>
      </c>
      <c r="Z144" s="21">
        <f t="shared" si="34"/>
        <v>14.500535057145743</v>
      </c>
      <c r="AA144" s="21">
        <f>-AVERAGE('cons 2023 - 2025'!D145:AM145)*12</f>
        <v>31.666666666666664</v>
      </c>
      <c r="AB144" s="32">
        <f t="shared" si="35"/>
        <v>21.713000000000001</v>
      </c>
      <c r="AC144" s="21">
        <f>SQRT((2*AA144*'⚙ Assumptions'!$B$3)/AB144)</f>
        <v>20.917119929358805</v>
      </c>
      <c r="AD144" s="21">
        <f t="shared" si="36"/>
        <v>14.500535057145743</v>
      </c>
      <c r="AE144" s="21">
        <f t="shared" si="37"/>
        <v>35.417654986504544</v>
      </c>
      <c r="AF144" s="21">
        <f t="shared" si="38"/>
        <v>1.5139114167538923</v>
      </c>
    </row>
    <row r="145" spans="1:32" x14ac:dyDescent="0.3">
      <c r="A145" s="16" t="s">
        <v>300</v>
      </c>
      <c r="B145" s="17" t="s">
        <v>301</v>
      </c>
      <c r="C145" s="16" t="s">
        <v>8</v>
      </c>
      <c r="D145" s="16" t="str">
        <f>VLOOKUP(A145,'Lead Time'!$A$2:$C$1180,3,0)</f>
        <v>Local</v>
      </c>
      <c r="E145" s="23" t="str">
        <f>VLOOKUP(A145,Classification!$A$2:$D$1180,4,0)</f>
        <v>C</v>
      </c>
      <c r="F145" s="25" t="str">
        <f>VLOOKUP(A145,Classification!$A$2:$E$1180,5,0)</f>
        <v>L</v>
      </c>
      <c r="G145" s="18">
        <f>VLOOKUP(A145,'Lead Time'!$A$2:$D$1180,4,0)</f>
        <v>52.666666666666664</v>
      </c>
      <c r="H145" s="18">
        <f t="shared" si="26"/>
        <v>1.7555555555555555</v>
      </c>
      <c r="I145" s="27">
        <f>VLOOKUP(A145,Classification!$A$2:$F$1180,6,0)</f>
        <v>108.411</v>
      </c>
      <c r="J145" s="18">
        <f>-SUM('cons 2023 - 2025'!D146:AM146)</f>
        <v>4</v>
      </c>
      <c r="K145" s="18">
        <f>-_xlfn.MINIFS('cons 2023 - 2025'!D146:AM146,'cons 2023 - 2025'!D146:AM146,"&lt;&gt;0")</f>
        <v>2</v>
      </c>
      <c r="L145" s="18">
        <f>-_xlfn.MAXIFS('cons 2023 - 2025'!D146:AM146,'cons 2023 - 2025'!D146:AM146,"&lt;&gt;0")</f>
        <v>1</v>
      </c>
      <c r="M145" s="16">
        <f>COUNTIF('cons 2023 - 2025'!D146:AM146,"&lt;&gt;0")</f>
        <v>3</v>
      </c>
      <c r="N145" s="18">
        <f>-AVERAGE('cons 2023 - 2025'!D146:AM146)</f>
        <v>0.1111111111111111</v>
      </c>
      <c r="O145" s="18">
        <f t="shared" si="27"/>
        <v>1.3333333333333333</v>
      </c>
      <c r="P145" s="18">
        <f>_xlfn.STDEV.S('cons 2023 - 2025'!D146:AM146)</f>
        <v>0.39840953644479787</v>
      </c>
      <c r="Q145" s="18">
        <f>-AVERAGE('cons 2023 - 2025'!D146:AM146)/'⚙ Assumptions'!$B$5</f>
        <v>5.0505050505050501E-3</v>
      </c>
      <c r="R145" s="18">
        <f>_xlfn.STDEV.S('cons 2023 - 2025'!D146:AM146)/SQRT('⚙ Assumptions'!$B$5)</f>
        <v>8.4941198572937582E-2</v>
      </c>
      <c r="S145" s="18">
        <f>-IF(AVERAGE('cons 2023 - 2025'!D146:AM146)=0,"",_xlfn.STDEV.S('cons 2023 - 2025'!D146:AM146)/AVERAGE('cons 2023 - 2025'!D146:AM146))</f>
        <v>3.5856858280031809</v>
      </c>
      <c r="T145" s="18" t="str">
        <f t="shared" si="28"/>
        <v>Z</v>
      </c>
      <c r="U145" s="37">
        <f t="shared" si="29"/>
        <v>0.9</v>
      </c>
      <c r="V145" s="18">
        <f t="shared" si="30"/>
        <v>1.28</v>
      </c>
      <c r="W145" s="18">
        <f t="shared" si="31"/>
        <v>0.78903500465837284</v>
      </c>
      <c r="X145" s="18">
        <f t="shared" si="32"/>
        <v>0.6756892098363283</v>
      </c>
      <c r="Y145" s="18">
        <f t="shared" si="33"/>
        <v>1.0550282706516387</v>
      </c>
      <c r="Z145" s="18">
        <f t="shared" si="34"/>
        <v>0.87075093823139005</v>
      </c>
      <c r="AA145" s="18">
        <f>-AVERAGE('cons 2023 - 2025'!D146:AM146)*12</f>
        <v>1.3333333333333333</v>
      </c>
      <c r="AB145" s="27">
        <f t="shared" si="35"/>
        <v>21.682200000000002</v>
      </c>
      <c r="AC145" s="18">
        <f>SQRT((2*AA145*'⚙ Assumptions'!$B$3)/AB145)</f>
        <v>4.2951498740578877</v>
      </c>
      <c r="AD145" s="18">
        <f t="shared" si="36"/>
        <v>0.87075093823139005</v>
      </c>
      <c r="AE145" s="18">
        <f t="shared" si="37"/>
        <v>5.1659008122892782</v>
      </c>
      <c r="AF145" s="18">
        <f t="shared" si="38"/>
        <v>0.31042766199765987</v>
      </c>
    </row>
    <row r="146" spans="1:32" x14ac:dyDescent="0.3">
      <c r="A146" s="19" t="s">
        <v>302</v>
      </c>
      <c r="B146" s="20" t="s">
        <v>303</v>
      </c>
      <c r="C146" s="16" t="s">
        <v>8</v>
      </c>
      <c r="D146" s="16" t="str">
        <f>VLOOKUP(A146,'Lead Time'!$A$2:$C$1180,3,0)</f>
        <v>Local</v>
      </c>
      <c r="E146" s="23" t="str">
        <f>VLOOKUP(A146,Classification!$A$2:$D$1180,4,0)</f>
        <v>C</v>
      </c>
      <c r="F146" s="24" t="str">
        <f>VLOOKUP(A146,Classification!$A$2:$E$1180,5,0)</f>
        <v>H</v>
      </c>
      <c r="G146" s="21">
        <f>VLOOKUP(A146,'Lead Time'!$A$2:$D$1180,4,0)</f>
        <v>25</v>
      </c>
      <c r="H146" s="21">
        <f t="shared" si="26"/>
        <v>0.83333333333333337</v>
      </c>
      <c r="I146" s="32">
        <f>VLOOKUP(A146,Classification!$A$2:$F$1180,6,0)</f>
        <v>108.253</v>
      </c>
      <c r="J146" s="21">
        <f>-SUM('cons 2023 - 2025'!D147:AM147)</f>
        <v>75</v>
      </c>
      <c r="K146" s="18">
        <f>-_xlfn.MINIFS('cons 2023 - 2025'!D147:AM147,'cons 2023 - 2025'!D147:AM147,"&lt;&gt;0")</f>
        <v>9</v>
      </c>
      <c r="L146" s="18">
        <f>-_xlfn.MAXIFS('cons 2023 - 2025'!D147:AM147,'cons 2023 - 2025'!D147:AM147,"&lt;&gt;0")</f>
        <v>1</v>
      </c>
      <c r="M146" s="19">
        <f>COUNTIF('cons 2023 - 2025'!D147:AM147,"&lt;&gt;0")</f>
        <v>26</v>
      </c>
      <c r="N146" s="21">
        <f>-AVERAGE('cons 2023 - 2025'!D147:AM147)</f>
        <v>2.0833333333333335</v>
      </c>
      <c r="O146" s="21">
        <f t="shared" si="27"/>
        <v>2.8846153846153846</v>
      </c>
      <c r="P146" s="21">
        <f>_xlfn.STDEV.S('cons 2023 - 2025'!D147:AM147)</f>
        <v>2.3588738233075786</v>
      </c>
      <c r="Q146" s="21">
        <f>-AVERAGE('cons 2023 - 2025'!D147:AM147)/'⚙ Assumptions'!$B$5</f>
        <v>9.469696969696971E-2</v>
      </c>
      <c r="R146" s="21">
        <f>_xlfn.STDEV.S('cons 2023 - 2025'!D147:AM147)/SQRT('⚙ Assumptions'!$B$5)</f>
        <v>0.50291358892167337</v>
      </c>
      <c r="S146" s="21">
        <f>-IF(AVERAGE('cons 2023 - 2025'!D147:AM147)=0,"",_xlfn.STDEV.S('cons 2023 - 2025'!D147:AM147)/AVERAGE('cons 2023 - 2025'!D147:AM147))</f>
        <v>1.1322594351876376</v>
      </c>
      <c r="T146" s="21" t="str">
        <f t="shared" si="28"/>
        <v>Z</v>
      </c>
      <c r="U146" s="38">
        <f t="shared" si="29"/>
        <v>0.9</v>
      </c>
      <c r="V146" s="21">
        <f t="shared" si="30"/>
        <v>1.28</v>
      </c>
      <c r="W146" s="21">
        <f t="shared" si="31"/>
        <v>3.2186469690987094</v>
      </c>
      <c r="X146" s="21">
        <f t="shared" si="32"/>
        <v>2.7562845937792346</v>
      </c>
      <c r="Y146" s="21">
        <f t="shared" si="33"/>
        <v>5.5860712115229525</v>
      </c>
      <c r="Z146" s="21">
        <f t="shared" si="34"/>
        <v>4.4923957048903462</v>
      </c>
      <c r="AA146" s="21">
        <f>-AVERAGE('cons 2023 - 2025'!D147:AM147)*12</f>
        <v>25</v>
      </c>
      <c r="AB146" s="32">
        <f t="shared" si="35"/>
        <v>21.650600000000001</v>
      </c>
      <c r="AC146" s="21">
        <f>SQRT((2*AA146*'⚙ Assumptions'!$B$3)/AB146)</f>
        <v>18.612112266705818</v>
      </c>
      <c r="AD146" s="21">
        <f t="shared" si="36"/>
        <v>4.4923957048903462</v>
      </c>
      <c r="AE146" s="21">
        <f t="shared" si="37"/>
        <v>23.104507971596163</v>
      </c>
      <c r="AF146" s="21">
        <f t="shared" si="38"/>
        <v>1.3432113261384697</v>
      </c>
    </row>
    <row r="147" spans="1:32" x14ac:dyDescent="0.3">
      <c r="A147" s="16" t="s">
        <v>304</v>
      </c>
      <c r="B147" s="17" t="s">
        <v>305</v>
      </c>
      <c r="C147" s="16" t="s">
        <v>8</v>
      </c>
      <c r="D147" s="16" t="str">
        <f>VLOOKUP(A147,'Lead Time'!$A$2:$C$1180,3,0)</f>
        <v>Local</v>
      </c>
      <c r="E147" s="23" t="str">
        <f>VLOOKUP(A147,Classification!$A$2:$D$1180,4,0)</f>
        <v>C</v>
      </c>
      <c r="F147" s="25" t="str">
        <f>VLOOKUP(A147,Classification!$A$2:$E$1180,5,0)</f>
        <v>L</v>
      </c>
      <c r="G147" s="18">
        <f>VLOOKUP(A147,'Lead Time'!$A$2:$D$1180,4,0)</f>
        <v>21.125</v>
      </c>
      <c r="H147" s="18">
        <f t="shared" si="26"/>
        <v>0.70416666666666672</v>
      </c>
      <c r="I147" s="27">
        <f>VLOOKUP(A147,Classification!$A$2:$F$1180,6,0)</f>
        <v>108</v>
      </c>
      <c r="J147" s="18">
        <f>-SUM('cons 2023 - 2025'!D148:AM148)</f>
        <v>4</v>
      </c>
      <c r="K147" s="18">
        <f>-_xlfn.MINIFS('cons 2023 - 2025'!D148:AM148,'cons 2023 - 2025'!D148:AM148,"&lt;&gt;0")</f>
        <v>1</v>
      </c>
      <c r="L147" s="18">
        <f>-_xlfn.MAXIFS('cons 2023 - 2025'!D148:AM148,'cons 2023 - 2025'!D148:AM148,"&lt;&gt;0")</f>
        <v>1</v>
      </c>
      <c r="M147" s="16">
        <f>COUNTIF('cons 2023 - 2025'!D148:AM148,"&lt;&gt;0")</f>
        <v>4</v>
      </c>
      <c r="N147" s="18">
        <f>-AVERAGE('cons 2023 - 2025'!D148:AM148)</f>
        <v>0.1111111111111111</v>
      </c>
      <c r="O147" s="18">
        <f t="shared" si="27"/>
        <v>1</v>
      </c>
      <c r="P147" s="18">
        <f>_xlfn.STDEV.S('cons 2023 - 2025'!D148:AM148)</f>
        <v>0.3187276291558383</v>
      </c>
      <c r="Q147" s="18">
        <f>-AVERAGE('cons 2023 - 2025'!D148:AM148)/'⚙ Assumptions'!$B$5</f>
        <v>5.0505050505050501E-3</v>
      </c>
      <c r="R147" s="18">
        <f>_xlfn.STDEV.S('cons 2023 - 2025'!D148:AM148)/SQRT('⚙ Assumptions'!$B$5)</f>
        <v>6.7952958858350065E-2</v>
      </c>
      <c r="S147" s="18">
        <f>-IF(AVERAGE('cons 2023 - 2025'!D148:AM148)=0,"",_xlfn.STDEV.S('cons 2023 - 2025'!D148:AM148)/AVERAGE('cons 2023 - 2025'!D148:AM148))</f>
        <v>2.8685486624025449</v>
      </c>
      <c r="T147" s="18" t="str">
        <f t="shared" si="28"/>
        <v>Z</v>
      </c>
      <c r="U147" s="37">
        <f t="shared" si="29"/>
        <v>0.9</v>
      </c>
      <c r="V147" s="18">
        <f t="shared" si="30"/>
        <v>1.28</v>
      </c>
      <c r="W147" s="18">
        <f t="shared" si="31"/>
        <v>0.39977598344677595</v>
      </c>
      <c r="X147" s="18">
        <f t="shared" si="32"/>
        <v>0.34234769911589458</v>
      </c>
      <c r="Y147" s="18">
        <f t="shared" si="33"/>
        <v>0.50646790263869512</v>
      </c>
      <c r="Z147" s="18">
        <f t="shared" si="34"/>
        <v>0.4205884398566353</v>
      </c>
      <c r="AA147" s="18">
        <f>-AVERAGE('cons 2023 - 2025'!D148:AM148)*12</f>
        <v>1.3333333333333333</v>
      </c>
      <c r="AB147" s="27">
        <f t="shared" si="35"/>
        <v>21.6</v>
      </c>
      <c r="AC147" s="18">
        <f>SQRT((2*AA147*'⚙ Assumptions'!$B$3)/AB147)</f>
        <v>4.3033148291193521</v>
      </c>
      <c r="AD147" s="18">
        <f t="shared" si="36"/>
        <v>0.4205884398566353</v>
      </c>
      <c r="AE147" s="18">
        <f t="shared" si="37"/>
        <v>4.7239032689759872</v>
      </c>
      <c r="AF147" s="18">
        <f t="shared" si="38"/>
        <v>0.30983866769659335</v>
      </c>
    </row>
    <row r="148" spans="1:32" x14ac:dyDescent="0.3">
      <c r="A148" s="19" t="s">
        <v>306</v>
      </c>
      <c r="B148" s="20" t="s">
        <v>307</v>
      </c>
      <c r="C148" s="16" t="s">
        <v>8</v>
      </c>
      <c r="D148" s="16" t="str">
        <f>VLOOKUP(A148,'Lead Time'!$A$2:$C$1180,3,0)</f>
        <v>Local</v>
      </c>
      <c r="E148" s="23" t="str">
        <f>VLOOKUP(A148,Classification!$A$2:$D$1180,4,0)</f>
        <v>C</v>
      </c>
      <c r="F148" s="25" t="str">
        <f>VLOOKUP(A148,Classification!$A$2:$E$1180,5,0)</f>
        <v>L</v>
      </c>
      <c r="G148" s="21">
        <f>VLOOKUP(A148,'Lead Time'!$A$2:$D$1180,4,0)</f>
        <v>28.333333333333332</v>
      </c>
      <c r="H148" s="21">
        <f t="shared" si="26"/>
        <v>0.94444444444444442</v>
      </c>
      <c r="I148" s="32">
        <f>VLOOKUP(A148,Classification!$A$2:$F$1180,6,0)</f>
        <v>107.387</v>
      </c>
      <c r="J148" s="21">
        <f>-SUM('cons 2023 - 2025'!D149:AM149)</f>
        <v>3</v>
      </c>
      <c r="K148" s="18">
        <f>-_xlfn.MINIFS('cons 2023 - 2025'!D149:AM149,'cons 2023 - 2025'!D149:AM149,"&lt;&gt;0")</f>
        <v>1</v>
      </c>
      <c r="L148" s="18">
        <f>-_xlfn.MAXIFS('cons 2023 - 2025'!D149:AM149,'cons 2023 - 2025'!D149:AM149,"&lt;&gt;0")</f>
        <v>1</v>
      </c>
      <c r="M148" s="19">
        <f>COUNTIF('cons 2023 - 2025'!D149:AM149,"&lt;&gt;0")</f>
        <v>3</v>
      </c>
      <c r="N148" s="21">
        <f>-AVERAGE('cons 2023 - 2025'!D149:AM149)</f>
        <v>8.3333333333333329E-2</v>
      </c>
      <c r="O148" s="21">
        <f t="shared" si="27"/>
        <v>1</v>
      </c>
      <c r="P148" s="21">
        <f>_xlfn.STDEV.S('cons 2023 - 2025'!D149:AM149)</f>
        <v>0.28030595529069402</v>
      </c>
      <c r="Q148" s="21">
        <f>-AVERAGE('cons 2023 - 2025'!D149:AM149)/'⚙ Assumptions'!$B$5</f>
        <v>3.7878787878787876E-3</v>
      </c>
      <c r="R148" s="21">
        <f>_xlfn.STDEV.S('cons 2023 - 2025'!D149:AM149)/SQRT('⚙ Assumptions'!$B$5)</f>
        <v>5.9761430466719674E-2</v>
      </c>
      <c r="S148" s="21">
        <f>-IF(AVERAGE('cons 2023 - 2025'!D149:AM149)=0,"",_xlfn.STDEV.S('cons 2023 - 2025'!D149:AM149)/AVERAGE('cons 2023 - 2025'!D149:AM149))</f>
        <v>3.3636714634883282</v>
      </c>
      <c r="T148" s="21" t="str">
        <f t="shared" si="28"/>
        <v>Z</v>
      </c>
      <c r="U148" s="38">
        <f t="shared" si="29"/>
        <v>0.9</v>
      </c>
      <c r="V148" s="21">
        <f t="shared" si="30"/>
        <v>1.28</v>
      </c>
      <c r="W148" s="21">
        <f t="shared" si="31"/>
        <v>0.40717376657942506</v>
      </c>
      <c r="X148" s="21">
        <f t="shared" si="32"/>
        <v>0.34868278210958814</v>
      </c>
      <c r="Y148" s="21">
        <f t="shared" si="33"/>
        <v>0.51449699890265732</v>
      </c>
      <c r="Z148" s="21">
        <f t="shared" si="34"/>
        <v>0.42738648581329186</v>
      </c>
      <c r="AA148" s="21">
        <f>-AVERAGE('cons 2023 - 2025'!D149:AM149)*12</f>
        <v>1</v>
      </c>
      <c r="AB148" s="32">
        <f t="shared" si="35"/>
        <v>21.477400000000003</v>
      </c>
      <c r="AC148" s="21">
        <f>SQRT((2*AA148*'⚙ Assumptions'!$B$3)/AB148)</f>
        <v>3.7374016634429528</v>
      </c>
      <c r="AD148" s="21">
        <f t="shared" si="36"/>
        <v>0.42738648581329186</v>
      </c>
      <c r="AE148" s="21">
        <f t="shared" si="37"/>
        <v>4.1647881492562444</v>
      </c>
      <c r="AF148" s="21">
        <f t="shared" si="38"/>
        <v>0.26756556828809896</v>
      </c>
    </row>
    <row r="149" spans="1:32" x14ac:dyDescent="0.3">
      <c r="A149" s="16" t="s">
        <v>308</v>
      </c>
      <c r="B149" s="17" t="s">
        <v>309</v>
      </c>
      <c r="C149" s="16" t="s">
        <v>119</v>
      </c>
      <c r="D149" s="16" t="str">
        <f>VLOOKUP(A149,'Lead Time'!$A$2:$C$1180,3,0)</f>
        <v>Local</v>
      </c>
      <c r="E149" s="23" t="str">
        <f>VLOOKUP(A149,Classification!$A$2:$D$1180,4,0)</f>
        <v>C</v>
      </c>
      <c r="F149" s="26" t="str">
        <f>VLOOKUP(A149,Classification!$A$2:$E$1180,5,0)</f>
        <v>M</v>
      </c>
      <c r="G149" s="18">
        <f>VLOOKUP(A149,'Lead Time'!$A$2:$D$1180,4,0)</f>
        <v>20.666666666666668</v>
      </c>
      <c r="H149" s="18">
        <f t="shared" si="26"/>
        <v>0.68888888888888888</v>
      </c>
      <c r="I149" s="27">
        <f>VLOOKUP(A149,Classification!$A$2:$F$1180,6,0)</f>
        <v>107.03400000000001</v>
      </c>
      <c r="J149" s="18">
        <f>-SUM('cons 2023 - 2025'!D150:AM150)</f>
        <v>80</v>
      </c>
      <c r="K149" s="18">
        <f>-_xlfn.MINIFS('cons 2023 - 2025'!D150:AM150,'cons 2023 - 2025'!D150:AM150,"&lt;&gt;0")</f>
        <v>25</v>
      </c>
      <c r="L149" s="18">
        <f>-_xlfn.MAXIFS('cons 2023 - 2025'!D150:AM150,'cons 2023 - 2025'!D150:AM150,"&lt;&gt;0")</f>
        <v>10</v>
      </c>
      <c r="M149" s="16">
        <f>COUNTIF('cons 2023 - 2025'!D150:AM150,"&lt;&gt;0")</f>
        <v>4</v>
      </c>
      <c r="N149" s="18">
        <f>-AVERAGE('cons 2023 - 2025'!D150:AM150)</f>
        <v>2.2222222222222223</v>
      </c>
      <c r="O149" s="18">
        <f t="shared" si="27"/>
        <v>20</v>
      </c>
      <c r="P149" s="18">
        <f>_xlfn.STDEV.S('cons 2023 - 2025'!D150:AM150)</f>
        <v>6.7022857981911601</v>
      </c>
      <c r="Q149" s="18">
        <f>-AVERAGE('cons 2023 - 2025'!D150:AM150)/'⚙ Assumptions'!$B$5</f>
        <v>0.10101010101010101</v>
      </c>
      <c r="R149" s="18">
        <f>_xlfn.STDEV.S('cons 2023 - 2025'!D150:AM150)/SQRT('⚙ Assumptions'!$B$5)</f>
        <v>1.4289321333943896</v>
      </c>
      <c r="S149" s="18">
        <f>-IF(AVERAGE('cons 2023 - 2025'!D150:AM150)=0,"",_xlfn.STDEV.S('cons 2023 - 2025'!D150:AM150)/AVERAGE('cons 2023 - 2025'!D150:AM150))</f>
        <v>3.016028609186022</v>
      </c>
      <c r="T149" s="18" t="str">
        <f t="shared" si="28"/>
        <v>Z</v>
      </c>
      <c r="U149" s="37">
        <f t="shared" si="29"/>
        <v>0.9</v>
      </c>
      <c r="V149" s="18">
        <f t="shared" si="30"/>
        <v>1.28</v>
      </c>
      <c r="W149" s="18">
        <f t="shared" si="31"/>
        <v>8.3148953889682407</v>
      </c>
      <c r="X149" s="18">
        <f t="shared" si="32"/>
        <v>7.1204510092378213</v>
      </c>
      <c r="Y149" s="18">
        <f t="shared" si="33"/>
        <v>10.402437476510329</v>
      </c>
      <c r="Z149" s="18">
        <f t="shared" si="34"/>
        <v>8.651315206768686</v>
      </c>
      <c r="AA149" s="18">
        <f>-AVERAGE('cons 2023 - 2025'!D150:AM150)*12</f>
        <v>26.666666666666668</v>
      </c>
      <c r="AB149" s="27">
        <f t="shared" si="35"/>
        <v>21.406800000000004</v>
      </c>
      <c r="AC149" s="18">
        <f>SQRT((2*AA149*'⚙ Assumptions'!$B$3)/AB149)</f>
        <v>19.331658639845497</v>
      </c>
      <c r="AD149" s="18">
        <f t="shared" si="36"/>
        <v>8.651315206768686</v>
      </c>
      <c r="AE149" s="18">
        <f t="shared" si="37"/>
        <v>27.982973846614183</v>
      </c>
      <c r="AF149" s="18">
        <f t="shared" si="38"/>
        <v>1.3794298339048157</v>
      </c>
    </row>
    <row r="150" spans="1:32" x14ac:dyDescent="0.3">
      <c r="A150" s="19" t="s">
        <v>310</v>
      </c>
      <c r="B150" s="20" t="s">
        <v>311</v>
      </c>
      <c r="C150" s="16" t="s">
        <v>8</v>
      </c>
      <c r="D150" s="16" t="str">
        <f>VLOOKUP(A150,'Lead Time'!$A$2:$C$1180,3,0)</f>
        <v>Local</v>
      </c>
      <c r="E150" s="23" t="str">
        <f>VLOOKUP(A150,Classification!$A$2:$D$1180,4,0)</f>
        <v>C</v>
      </c>
      <c r="F150" s="25" t="str">
        <f>VLOOKUP(A150,Classification!$A$2:$E$1180,5,0)</f>
        <v>L</v>
      </c>
      <c r="G150" s="21">
        <f>VLOOKUP(A150,'Lead Time'!$A$2:$D$1180,4,0)</f>
        <v>54</v>
      </c>
      <c r="H150" s="21">
        <f t="shared" si="26"/>
        <v>1.8</v>
      </c>
      <c r="I150" s="32">
        <f>VLOOKUP(A150,Classification!$A$2:$F$1180,6,0)</f>
        <v>106.60299999999999</v>
      </c>
      <c r="J150" s="21">
        <f>-SUM('cons 2023 - 2025'!D151:AM151)</f>
        <v>5</v>
      </c>
      <c r="K150" s="18">
        <f>-_xlfn.MINIFS('cons 2023 - 2025'!D151:AM151,'cons 2023 - 2025'!D151:AM151,"&lt;&gt;0")</f>
        <v>2</v>
      </c>
      <c r="L150" s="18">
        <f>-_xlfn.MAXIFS('cons 2023 - 2025'!D151:AM151,'cons 2023 - 2025'!D151:AM151,"&lt;&gt;0")</f>
        <v>1</v>
      </c>
      <c r="M150" s="19">
        <f>COUNTIF('cons 2023 - 2025'!D151:AM151,"&lt;&gt;0")</f>
        <v>4</v>
      </c>
      <c r="N150" s="21">
        <f>-AVERAGE('cons 2023 - 2025'!D151:AM151)</f>
        <v>0.1388888888888889</v>
      </c>
      <c r="O150" s="21">
        <f t="shared" si="27"/>
        <v>1.25</v>
      </c>
      <c r="P150" s="21">
        <f>_xlfn.STDEV.S('cons 2023 - 2025'!D151:AM151)</f>
        <v>0.42445109277598775</v>
      </c>
      <c r="Q150" s="21">
        <f>-AVERAGE('cons 2023 - 2025'!D151:AM151)/'⚙ Assumptions'!$B$5</f>
        <v>6.313131313131313E-3</v>
      </c>
      <c r="R150" s="21">
        <f>_xlfn.STDEV.S('cons 2023 - 2025'!D151:AM151)/SQRT('⚙ Assumptions'!$B$5)</f>
        <v>9.0493277037762249E-2</v>
      </c>
      <c r="S150" s="21">
        <f>-IF(AVERAGE('cons 2023 - 2025'!D151:AM151)=0,"",_xlfn.STDEV.S('cons 2023 - 2025'!D151:AM151)/AVERAGE('cons 2023 - 2025'!D151:AM151))</f>
        <v>3.0560478679871115</v>
      </c>
      <c r="T150" s="21" t="str">
        <f t="shared" si="28"/>
        <v>Z</v>
      </c>
      <c r="U150" s="38">
        <f t="shared" si="29"/>
        <v>0.9</v>
      </c>
      <c r="V150" s="21">
        <f t="shared" si="30"/>
        <v>1.28</v>
      </c>
      <c r="W150" s="21">
        <f t="shared" si="31"/>
        <v>0.85118343895616688</v>
      </c>
      <c r="X150" s="21">
        <f t="shared" si="32"/>
        <v>0.72890994936666509</v>
      </c>
      <c r="Y150" s="21">
        <f t="shared" si="33"/>
        <v>1.1920925298652578</v>
      </c>
      <c r="Z150" s="21">
        <f t="shared" si="34"/>
        <v>0.97890994936666509</v>
      </c>
      <c r="AA150" s="21">
        <f>-AVERAGE('cons 2023 - 2025'!D151:AM151)*12</f>
        <v>1.6666666666666667</v>
      </c>
      <c r="AB150" s="32">
        <f t="shared" si="35"/>
        <v>21.320599999999999</v>
      </c>
      <c r="AC150" s="21">
        <f>SQRT((2*AA150*'⚙ Assumptions'!$B$3)/AB150)</f>
        <v>4.8426746341910629</v>
      </c>
      <c r="AD150" s="21">
        <f t="shared" si="36"/>
        <v>0.97890994936666509</v>
      </c>
      <c r="AE150" s="21">
        <f t="shared" si="37"/>
        <v>5.821584583557728</v>
      </c>
      <c r="AF150" s="21">
        <f t="shared" si="38"/>
        <v>0.34416242935244656</v>
      </c>
    </row>
    <row r="151" spans="1:32" x14ac:dyDescent="0.3">
      <c r="A151" s="16" t="s">
        <v>312</v>
      </c>
      <c r="B151" s="17" t="s">
        <v>313</v>
      </c>
      <c r="C151" s="16" t="s">
        <v>8</v>
      </c>
      <c r="D151" s="16" t="str">
        <f>VLOOKUP(A151,'Lead Time'!$A$2:$C$1180,3,0)</f>
        <v>Mixed Source</v>
      </c>
      <c r="E151" s="23" t="str">
        <f>VLOOKUP(A151,Classification!$A$2:$D$1180,4,0)</f>
        <v>C</v>
      </c>
      <c r="F151" s="25" t="str">
        <f>VLOOKUP(A151,Classification!$A$2:$E$1180,5,0)</f>
        <v>L</v>
      </c>
      <c r="G151" s="18">
        <f>VLOOKUP(A151,'Lead Time'!$A$2:$D$1180,4,0)</f>
        <v>67</v>
      </c>
      <c r="H151" s="18">
        <f t="shared" si="26"/>
        <v>2.2333333333333334</v>
      </c>
      <c r="I151" s="27">
        <f>VLOOKUP(A151,Classification!$A$2:$F$1180,6,0)</f>
        <v>105.998</v>
      </c>
      <c r="J151" s="18">
        <f>-SUM('cons 2023 - 2025'!D152:AM152)</f>
        <v>59</v>
      </c>
      <c r="K151" s="18">
        <f>-_xlfn.MINIFS('cons 2023 - 2025'!D152:AM152,'cons 2023 - 2025'!D152:AM152,"&lt;&gt;0")</f>
        <v>36</v>
      </c>
      <c r="L151" s="18">
        <f>-_xlfn.MAXIFS('cons 2023 - 2025'!D152:AM152,'cons 2023 - 2025'!D152:AM152,"&lt;&gt;0")</f>
        <v>1</v>
      </c>
      <c r="M151" s="16">
        <f>COUNTIF('cons 2023 - 2025'!D152:AM152,"&lt;&gt;0")</f>
        <v>9</v>
      </c>
      <c r="N151" s="18">
        <f>-AVERAGE('cons 2023 - 2025'!D152:AM152)</f>
        <v>1.6388888888888888</v>
      </c>
      <c r="O151" s="18">
        <f t="shared" si="27"/>
        <v>6.5555555555555554</v>
      </c>
      <c r="P151" s="18">
        <f>_xlfn.STDEV.S('cons 2023 - 2025'!D152:AM152)</f>
        <v>6.0623087435058363</v>
      </c>
      <c r="Q151" s="18">
        <f>-AVERAGE('cons 2023 - 2025'!D152:AM152)/'⚙ Assumptions'!$B$5</f>
        <v>7.4494949494949489E-2</v>
      </c>
      <c r="R151" s="18">
        <f>_xlfn.STDEV.S('cons 2023 - 2025'!D152:AM152)/SQRT('⚙ Assumptions'!$B$5)</f>
        <v>1.2924885668843249</v>
      </c>
      <c r="S151" s="18">
        <f>-IF(AVERAGE('cons 2023 - 2025'!D152:AM152)=0,"",_xlfn.STDEV.S('cons 2023 - 2025'!D152:AM152)/AVERAGE('cons 2023 - 2025'!D152:AM152))</f>
        <v>3.6990358434950865</v>
      </c>
      <c r="T151" s="18" t="str">
        <f t="shared" si="28"/>
        <v>Z</v>
      </c>
      <c r="U151" s="37">
        <f t="shared" si="29"/>
        <v>0.9</v>
      </c>
      <c r="V151" s="18">
        <f t="shared" si="30"/>
        <v>1.28</v>
      </c>
      <c r="W151" s="18">
        <f t="shared" si="31"/>
        <v>13.541727838156875</v>
      </c>
      <c r="X151" s="18">
        <f t="shared" si="32"/>
        <v>11.596442906540615</v>
      </c>
      <c r="Y151" s="18">
        <f t="shared" si="33"/>
        <v>18.532889454318493</v>
      </c>
      <c r="Z151" s="18">
        <f t="shared" si="34"/>
        <v>15.256628091725799</v>
      </c>
      <c r="AA151" s="18">
        <f>-AVERAGE('cons 2023 - 2025'!D152:AM152)*12</f>
        <v>19.666666666666664</v>
      </c>
      <c r="AB151" s="27">
        <f t="shared" si="35"/>
        <v>21.199600000000004</v>
      </c>
      <c r="AC151" s="18">
        <f>SQRT((2*AA151*'⚙ Assumptions'!$B$3)/AB151)</f>
        <v>16.682539910652867</v>
      </c>
      <c r="AD151" s="18">
        <f t="shared" si="36"/>
        <v>15.256628091725799</v>
      </c>
      <c r="AE151" s="18">
        <f t="shared" si="37"/>
        <v>31.939168002378665</v>
      </c>
      <c r="AF151" s="18">
        <f t="shared" si="38"/>
        <v>1.178877243632922</v>
      </c>
    </row>
    <row r="152" spans="1:32" x14ac:dyDescent="0.3">
      <c r="A152" s="19" t="s">
        <v>314</v>
      </c>
      <c r="B152" s="20" t="s">
        <v>315</v>
      </c>
      <c r="C152" s="16" t="s">
        <v>8</v>
      </c>
      <c r="D152" s="16" t="str">
        <f>VLOOKUP(A152,'Lead Time'!$A$2:$C$1180,3,0)</f>
        <v>Local</v>
      </c>
      <c r="E152" s="23" t="str">
        <f>VLOOKUP(A152,Classification!$A$2:$D$1180,4,0)</f>
        <v>C</v>
      </c>
      <c r="F152" s="25" t="str">
        <f>VLOOKUP(A152,Classification!$A$2:$E$1180,5,0)</f>
        <v>L</v>
      </c>
      <c r="G152" s="21">
        <f>VLOOKUP(A152,'Lead Time'!$A$2:$D$1180,4,0)</f>
        <v>79</v>
      </c>
      <c r="H152" s="21">
        <f t="shared" si="26"/>
        <v>2.6333333333333333</v>
      </c>
      <c r="I152" s="32">
        <f>VLOOKUP(A152,Classification!$A$2:$F$1180,6,0)</f>
        <v>105.64400000000001</v>
      </c>
      <c r="J152" s="21">
        <f>-SUM('cons 2023 - 2025'!D153:AM153)</f>
        <v>5</v>
      </c>
      <c r="K152" s="18">
        <f>-_xlfn.MINIFS('cons 2023 - 2025'!D153:AM153,'cons 2023 - 2025'!D153:AM153,"&lt;&gt;0")</f>
        <v>3</v>
      </c>
      <c r="L152" s="18">
        <f>-_xlfn.MAXIFS('cons 2023 - 2025'!D153:AM153,'cons 2023 - 2025'!D153:AM153,"&lt;&gt;0")</f>
        <v>2</v>
      </c>
      <c r="M152" s="19">
        <f>COUNTIF('cons 2023 - 2025'!D153:AM153,"&lt;&gt;0")</f>
        <v>2</v>
      </c>
      <c r="N152" s="21">
        <f>-AVERAGE('cons 2023 - 2025'!D153:AM153)</f>
        <v>0.1388888888888889</v>
      </c>
      <c r="O152" s="21">
        <f t="shared" si="27"/>
        <v>2.5</v>
      </c>
      <c r="P152" s="21">
        <f>_xlfn.STDEV.S('cons 2023 - 2025'!D153:AM153)</f>
        <v>0.59294797544751054</v>
      </c>
      <c r="Q152" s="21">
        <f>-AVERAGE('cons 2023 - 2025'!D153:AM153)/'⚙ Assumptions'!$B$5</f>
        <v>6.313131313131313E-3</v>
      </c>
      <c r="R152" s="21">
        <f>_xlfn.STDEV.S('cons 2023 - 2025'!D153:AM153)/SQRT('⚙ Assumptions'!$B$5)</f>
        <v>0.12641693312701816</v>
      </c>
      <c r="S152" s="21">
        <f>-IF(AVERAGE('cons 2023 - 2025'!D153:AM153)=0,"",_xlfn.STDEV.S('cons 2023 - 2025'!D153:AM153)/AVERAGE('cons 2023 - 2025'!D153:AM153))</f>
        <v>4.2692254232220757</v>
      </c>
      <c r="T152" s="21" t="str">
        <f t="shared" si="28"/>
        <v>Z</v>
      </c>
      <c r="U152" s="38">
        <f t="shared" si="29"/>
        <v>0.9</v>
      </c>
      <c r="V152" s="21">
        <f t="shared" si="30"/>
        <v>1.28</v>
      </c>
      <c r="W152" s="21">
        <f t="shared" si="31"/>
        <v>1.4382313974703627</v>
      </c>
      <c r="X152" s="21">
        <f t="shared" si="32"/>
        <v>1.2316277868296919</v>
      </c>
      <c r="Y152" s="21">
        <f t="shared" si="33"/>
        <v>1.9369687712077364</v>
      </c>
      <c r="Z152" s="21">
        <f t="shared" si="34"/>
        <v>1.5973685275704326</v>
      </c>
      <c r="AA152" s="21">
        <f>-AVERAGE('cons 2023 - 2025'!D153:AM153)*12</f>
        <v>1.6666666666666667</v>
      </c>
      <c r="AB152" s="32">
        <f t="shared" si="35"/>
        <v>21.128800000000002</v>
      </c>
      <c r="AC152" s="21">
        <f>SQRT((2*AA152*'⚙ Assumptions'!$B$3)/AB152)</f>
        <v>4.8646050471713895</v>
      </c>
      <c r="AD152" s="21">
        <f t="shared" si="36"/>
        <v>1.5973685275704326</v>
      </c>
      <c r="AE152" s="21">
        <f t="shared" si="37"/>
        <v>6.4619735747418225</v>
      </c>
      <c r="AF152" s="21">
        <f t="shared" si="38"/>
        <v>0.34261089040224951</v>
      </c>
    </row>
    <row r="153" spans="1:32" x14ac:dyDescent="0.3">
      <c r="A153" s="16" t="s">
        <v>316</v>
      </c>
      <c r="B153" s="17" t="s">
        <v>317</v>
      </c>
      <c r="C153" s="16" t="s">
        <v>8</v>
      </c>
      <c r="D153" s="16" t="str">
        <f>VLOOKUP(A153,'Lead Time'!$A$2:$C$1180,3,0)</f>
        <v>Local</v>
      </c>
      <c r="E153" s="23" t="str">
        <f>VLOOKUP(A153,Classification!$A$2:$D$1180,4,0)</f>
        <v>C</v>
      </c>
      <c r="F153" s="25" t="str">
        <f>VLOOKUP(A153,Classification!$A$2:$E$1180,5,0)</f>
        <v>L</v>
      </c>
      <c r="G153" s="18">
        <f>VLOOKUP(A153,'Lead Time'!$A$2:$D$1180,4,0)</f>
        <v>76.5</v>
      </c>
      <c r="H153" s="18">
        <f t="shared" si="26"/>
        <v>2.5499999999999998</v>
      </c>
      <c r="I153" s="27">
        <f>VLOOKUP(A153,Classification!$A$2:$F$1180,6,0)</f>
        <v>105.595</v>
      </c>
      <c r="J153" s="18">
        <f>-SUM('cons 2023 - 2025'!D154:AM154)</f>
        <v>18</v>
      </c>
      <c r="K153" s="18">
        <f>-_xlfn.MINIFS('cons 2023 - 2025'!D154:AM154,'cons 2023 - 2025'!D154:AM154,"&lt;&gt;0")</f>
        <v>5</v>
      </c>
      <c r="L153" s="18">
        <f>-_xlfn.MAXIFS('cons 2023 - 2025'!D154:AM154,'cons 2023 - 2025'!D154:AM154,"&lt;&gt;0")</f>
        <v>1</v>
      </c>
      <c r="M153" s="16">
        <f>COUNTIF('cons 2023 - 2025'!D154:AM154,"&lt;&gt;0")</f>
        <v>8</v>
      </c>
      <c r="N153" s="18">
        <f>-AVERAGE('cons 2023 - 2025'!D154:AM154)</f>
        <v>0.5</v>
      </c>
      <c r="O153" s="18">
        <f t="shared" si="27"/>
        <v>2.25</v>
      </c>
      <c r="P153" s="18">
        <f>_xlfn.STDEV.S('cons 2023 - 2025'!D154:AM154)</f>
        <v>1.1588171308956141</v>
      </c>
      <c r="Q153" s="18">
        <f>-AVERAGE('cons 2023 - 2025'!D154:AM154)/'⚙ Assumptions'!$B$5</f>
        <v>2.2727272727272728E-2</v>
      </c>
      <c r="R153" s="18">
        <f>_xlfn.STDEV.S('cons 2023 - 2025'!D154:AM154)/SQRT('⚙ Assumptions'!$B$5)</f>
        <v>0.2470606424320981</v>
      </c>
      <c r="S153" s="18">
        <f>-IF(AVERAGE('cons 2023 - 2025'!D154:AM154)=0,"",_xlfn.STDEV.S('cons 2023 - 2025'!D154:AM154)/AVERAGE('cons 2023 - 2025'!D154:AM154))</f>
        <v>2.3176342617912282</v>
      </c>
      <c r="T153" s="18" t="str">
        <f t="shared" si="28"/>
        <v>Z</v>
      </c>
      <c r="U153" s="37">
        <f t="shared" si="29"/>
        <v>0.9</v>
      </c>
      <c r="V153" s="18">
        <f t="shared" si="30"/>
        <v>1.28</v>
      </c>
      <c r="W153" s="18">
        <f t="shared" si="31"/>
        <v>2.7659495445717877</v>
      </c>
      <c r="X153" s="18">
        <f t="shared" si="32"/>
        <v>2.3686176800585006</v>
      </c>
      <c r="Y153" s="18">
        <f t="shared" si="33"/>
        <v>4.504585908208151</v>
      </c>
      <c r="Z153" s="18">
        <f t="shared" si="34"/>
        <v>3.6436176800585005</v>
      </c>
      <c r="AA153" s="18">
        <f>-AVERAGE('cons 2023 - 2025'!D154:AM154)*12</f>
        <v>6</v>
      </c>
      <c r="AB153" s="27">
        <f t="shared" si="35"/>
        <v>21.119</v>
      </c>
      <c r="AC153" s="18">
        <f>SQRT((2*AA153*'⚙ Assumptions'!$B$3)/AB153)</f>
        <v>9.2320803885463647</v>
      </c>
      <c r="AD153" s="18">
        <f t="shared" si="36"/>
        <v>3.6436176800585005</v>
      </c>
      <c r="AE153" s="18">
        <f t="shared" si="37"/>
        <v>12.875698068604866</v>
      </c>
      <c r="AF153" s="18">
        <f t="shared" si="38"/>
        <v>0.64990768575236901</v>
      </c>
    </row>
    <row r="154" spans="1:32" x14ac:dyDescent="0.3">
      <c r="A154" s="19" t="s">
        <v>318</v>
      </c>
      <c r="B154" s="20" t="s">
        <v>319</v>
      </c>
      <c r="C154" s="16" t="s">
        <v>8</v>
      </c>
      <c r="D154" s="16" t="str">
        <f>VLOOKUP(A154,'Lead Time'!$A$2:$C$1180,3,0)</f>
        <v>Local</v>
      </c>
      <c r="E154" s="23" t="str">
        <f>VLOOKUP(A154,Classification!$A$2:$D$1180,4,0)</f>
        <v>C</v>
      </c>
      <c r="F154" s="25" t="str">
        <f>VLOOKUP(A154,Classification!$A$2:$E$1180,5,0)</f>
        <v>L</v>
      </c>
      <c r="G154" s="21">
        <f>VLOOKUP(A154,'Lead Time'!$A$2:$D$1180,4,0)</f>
        <v>11.5</v>
      </c>
      <c r="H154" s="21">
        <f t="shared" si="26"/>
        <v>0.38333333333333336</v>
      </c>
      <c r="I154" s="32">
        <f>VLOOKUP(A154,Classification!$A$2:$F$1180,6,0)</f>
        <v>105.56699999999999</v>
      </c>
      <c r="J154" s="21">
        <f>-SUM('cons 2023 - 2025'!D155:AM155)</f>
        <v>6</v>
      </c>
      <c r="K154" s="18">
        <f>-_xlfn.MINIFS('cons 2023 - 2025'!D155:AM155,'cons 2023 - 2025'!D155:AM155,"&lt;&gt;0")</f>
        <v>3</v>
      </c>
      <c r="L154" s="18">
        <f>-_xlfn.MAXIFS('cons 2023 - 2025'!D155:AM155,'cons 2023 - 2025'!D155:AM155,"&lt;&gt;0")</f>
        <v>3</v>
      </c>
      <c r="M154" s="19">
        <f>COUNTIF('cons 2023 - 2025'!D155:AM155,"&lt;&gt;0")</f>
        <v>2</v>
      </c>
      <c r="N154" s="21">
        <f>-AVERAGE('cons 2023 - 2025'!D155:AM155)</f>
        <v>0.16666666666666666</v>
      </c>
      <c r="O154" s="21">
        <f t="shared" si="27"/>
        <v>3</v>
      </c>
      <c r="P154" s="21">
        <f>_xlfn.STDEV.S('cons 2023 - 2025'!D155:AM155)</f>
        <v>0.6969320524371696</v>
      </c>
      <c r="Q154" s="21">
        <f>-AVERAGE('cons 2023 - 2025'!D155:AM155)/'⚙ Assumptions'!$B$5</f>
        <v>7.5757575757575751E-3</v>
      </c>
      <c r="R154" s="21">
        <f>_xlfn.STDEV.S('cons 2023 - 2025'!D155:AM155)/SQRT('⚙ Assumptions'!$B$5)</f>
        <v>0.14858641283079041</v>
      </c>
      <c r="S154" s="21">
        <f>-IF(AVERAGE('cons 2023 - 2025'!D155:AM155)=0,"",_xlfn.STDEV.S('cons 2023 - 2025'!D155:AM155)/AVERAGE('cons 2023 - 2025'!D155:AM155))</f>
        <v>4.1815923146230176</v>
      </c>
      <c r="T154" s="21" t="str">
        <f t="shared" si="28"/>
        <v>Z</v>
      </c>
      <c r="U154" s="38">
        <f t="shared" si="29"/>
        <v>0.9</v>
      </c>
      <c r="V154" s="21">
        <f t="shared" si="30"/>
        <v>1.28</v>
      </c>
      <c r="W154" s="21">
        <f t="shared" si="31"/>
        <v>0.6449677330094713</v>
      </c>
      <c r="X154" s="21">
        <f t="shared" si="32"/>
        <v>0.55231736908273688</v>
      </c>
      <c r="Y154" s="21">
        <f t="shared" si="33"/>
        <v>0.73208894513068345</v>
      </c>
      <c r="Z154" s="21">
        <f t="shared" si="34"/>
        <v>0.61620625797162576</v>
      </c>
      <c r="AA154" s="21">
        <f>-AVERAGE('cons 2023 - 2025'!D155:AM155)*12</f>
        <v>2</v>
      </c>
      <c r="AB154" s="32">
        <f t="shared" si="35"/>
        <v>21.113399999999999</v>
      </c>
      <c r="AC154" s="21">
        <f>SQRT((2*AA154*'⚙ Assumptions'!$B$3)/AB154)</f>
        <v>5.3308509194304561</v>
      </c>
      <c r="AD154" s="21">
        <f t="shared" si="36"/>
        <v>0.61620625797162576</v>
      </c>
      <c r="AE154" s="21">
        <f t="shared" si="37"/>
        <v>5.9470571774020815</v>
      </c>
      <c r="AF154" s="21">
        <f t="shared" si="38"/>
        <v>0.37517462600767654</v>
      </c>
    </row>
    <row r="155" spans="1:32" x14ac:dyDescent="0.3">
      <c r="A155" s="16" t="s">
        <v>320</v>
      </c>
      <c r="B155" s="17" t="s">
        <v>321</v>
      </c>
      <c r="C155" s="16" t="s">
        <v>8</v>
      </c>
      <c r="D155" s="16" t="str">
        <f>VLOOKUP(A155,'Lead Time'!$A$2:$C$1180,3,0)</f>
        <v>Local</v>
      </c>
      <c r="E155" s="23" t="str">
        <f>VLOOKUP(A155,Classification!$A$2:$D$1180,4,0)</f>
        <v>C</v>
      </c>
      <c r="F155" s="25" t="str">
        <f>VLOOKUP(A155,Classification!$A$2:$E$1180,5,0)</f>
        <v>L</v>
      </c>
      <c r="G155" s="18">
        <f>VLOOKUP(A155,'Lead Time'!$A$2:$D$1180,4,0)</f>
        <v>102.33333333333333</v>
      </c>
      <c r="H155" s="18">
        <f t="shared" si="26"/>
        <v>3.411111111111111</v>
      </c>
      <c r="I155" s="27">
        <f>VLOOKUP(A155,Classification!$A$2:$F$1180,6,0)</f>
        <v>105.247</v>
      </c>
      <c r="J155" s="18">
        <f>-SUM('cons 2023 - 2025'!D156:AM156)</f>
        <v>45</v>
      </c>
      <c r="K155" s="18">
        <f>-_xlfn.MINIFS('cons 2023 - 2025'!D156:AM156,'cons 2023 - 2025'!D156:AM156,"&lt;&gt;0")</f>
        <v>40</v>
      </c>
      <c r="L155" s="18">
        <f>-_xlfn.MAXIFS('cons 2023 - 2025'!D156:AM156,'cons 2023 - 2025'!D156:AM156,"&lt;&gt;0")</f>
        <v>5</v>
      </c>
      <c r="M155" s="16">
        <f>COUNTIF('cons 2023 - 2025'!D156:AM156,"&lt;&gt;0")</f>
        <v>2</v>
      </c>
      <c r="N155" s="18">
        <f>-AVERAGE('cons 2023 - 2025'!D156:AM156)</f>
        <v>1.25</v>
      </c>
      <c r="O155" s="18">
        <f t="shared" si="27"/>
        <v>22.5</v>
      </c>
      <c r="P155" s="18">
        <f>_xlfn.STDEV.S('cons 2023 - 2025'!D156:AM156)</f>
        <v>6.6948807735036304</v>
      </c>
      <c r="Q155" s="18">
        <f>-AVERAGE('cons 2023 - 2025'!D156:AM156)/'⚙ Assumptions'!$B$5</f>
        <v>5.6818181818181816E-2</v>
      </c>
      <c r="R155" s="18">
        <f>_xlfn.STDEV.S('cons 2023 - 2025'!D156:AM156)/SQRT('⚙ Assumptions'!$B$5)</f>
        <v>1.4273533768263773</v>
      </c>
      <c r="S155" s="18">
        <f>-IF(AVERAGE('cons 2023 - 2025'!D156:AM156)=0,"",_xlfn.STDEV.S('cons 2023 - 2025'!D156:AM156)/AVERAGE('cons 2023 - 2025'!D156:AM156))</f>
        <v>5.3559046188029047</v>
      </c>
      <c r="T155" s="18" t="str">
        <f t="shared" si="28"/>
        <v>Z</v>
      </c>
      <c r="U155" s="37">
        <f t="shared" si="29"/>
        <v>0.9</v>
      </c>
      <c r="V155" s="18">
        <f t="shared" si="30"/>
        <v>1.28</v>
      </c>
      <c r="W155" s="18">
        <f t="shared" si="31"/>
        <v>18.482045575585204</v>
      </c>
      <c r="X155" s="18">
        <f t="shared" si="32"/>
        <v>15.827078263192053</v>
      </c>
      <c r="Y155" s="18">
        <f t="shared" si="33"/>
        <v>24.296439514979141</v>
      </c>
      <c r="Z155" s="18">
        <f t="shared" si="34"/>
        <v>20.090967152080943</v>
      </c>
      <c r="AA155" s="18">
        <f>-AVERAGE('cons 2023 - 2025'!D156:AM156)*12</f>
        <v>15</v>
      </c>
      <c r="AB155" s="27">
        <f t="shared" si="35"/>
        <v>21.049400000000002</v>
      </c>
      <c r="AC155" s="18">
        <f>SQRT((2*AA155*'⚙ Assumptions'!$B$3)/AB155)</f>
        <v>14.621313746110646</v>
      </c>
      <c r="AD155" s="18">
        <f t="shared" si="36"/>
        <v>20.090967152080943</v>
      </c>
      <c r="AE155" s="18">
        <f t="shared" si="37"/>
        <v>34.712280898191587</v>
      </c>
      <c r="AF155" s="18">
        <f t="shared" si="38"/>
        <v>1.0258996052246048</v>
      </c>
    </row>
    <row r="156" spans="1:32" x14ac:dyDescent="0.3">
      <c r="A156" s="19" t="s">
        <v>322</v>
      </c>
      <c r="B156" s="20" t="s">
        <v>323</v>
      </c>
      <c r="C156" s="16" t="s">
        <v>8</v>
      </c>
      <c r="D156" s="16" t="str">
        <f>VLOOKUP(A156,'Lead Time'!$A$2:$C$1180,3,0)</f>
        <v>Local</v>
      </c>
      <c r="E156" s="23" t="str">
        <f>VLOOKUP(A156,Classification!$A$2:$D$1180,4,0)</f>
        <v>C</v>
      </c>
      <c r="F156" s="25" t="str">
        <f>VLOOKUP(A156,Classification!$A$2:$E$1180,5,0)</f>
        <v>L</v>
      </c>
      <c r="G156" s="21">
        <f>VLOOKUP(A156,'Lead Time'!$A$2:$D$1180,4,0)</f>
        <v>90</v>
      </c>
      <c r="H156" s="21">
        <f t="shared" si="26"/>
        <v>3</v>
      </c>
      <c r="I156" s="32">
        <f>VLOOKUP(A156,Classification!$A$2:$F$1180,6,0)</f>
        <v>105.246</v>
      </c>
      <c r="J156" s="21">
        <f>-SUM('cons 2023 - 2025'!D157:AM157)</f>
        <v>7</v>
      </c>
      <c r="K156" s="18">
        <f>-_xlfn.MINIFS('cons 2023 - 2025'!D157:AM157,'cons 2023 - 2025'!D157:AM157,"&lt;&gt;0")</f>
        <v>4</v>
      </c>
      <c r="L156" s="18">
        <f>-_xlfn.MAXIFS('cons 2023 - 2025'!D157:AM157,'cons 2023 - 2025'!D157:AM157,"&lt;&gt;0")</f>
        <v>1</v>
      </c>
      <c r="M156" s="19">
        <f>COUNTIF('cons 2023 - 2025'!D157:AM157,"&lt;&gt;0")</f>
        <v>3</v>
      </c>
      <c r="N156" s="21">
        <f>-AVERAGE('cons 2023 - 2025'!D157:AM157)</f>
        <v>0.19444444444444445</v>
      </c>
      <c r="O156" s="21">
        <f t="shared" si="27"/>
        <v>2.3333333333333335</v>
      </c>
      <c r="P156" s="21">
        <f>_xlfn.STDEV.S('cons 2023 - 2025'!D157:AM157)</f>
        <v>0.74907350180814103</v>
      </c>
      <c r="Q156" s="21">
        <f>-AVERAGE('cons 2023 - 2025'!D157:AM157)/'⚙ Assumptions'!$B$5</f>
        <v>8.8383838383838381E-3</v>
      </c>
      <c r="R156" s="21">
        <f>_xlfn.STDEV.S('cons 2023 - 2025'!D157:AM157)/SQRT('⚙ Assumptions'!$B$5)</f>
        <v>0.15970300718850131</v>
      </c>
      <c r="S156" s="21">
        <f>-IF(AVERAGE('cons 2023 - 2025'!D157:AM157)=0,"",_xlfn.STDEV.S('cons 2023 - 2025'!D157:AM157)/AVERAGE('cons 2023 - 2025'!D157:AM157))</f>
        <v>3.8523780092990108</v>
      </c>
      <c r="T156" s="21" t="str">
        <f t="shared" si="28"/>
        <v>Z</v>
      </c>
      <c r="U156" s="38">
        <f t="shared" si="29"/>
        <v>0.9</v>
      </c>
      <c r="V156" s="21">
        <f t="shared" si="30"/>
        <v>1.28</v>
      </c>
      <c r="W156" s="21">
        <f t="shared" si="31"/>
        <v>1.9392969672726059</v>
      </c>
      <c r="X156" s="21">
        <f t="shared" si="32"/>
        <v>1.660714705581104</v>
      </c>
      <c r="Y156" s="21">
        <f t="shared" si="33"/>
        <v>2.7347515127271516</v>
      </c>
      <c r="Z156" s="21">
        <f t="shared" si="34"/>
        <v>2.2440480389144373</v>
      </c>
      <c r="AA156" s="21">
        <f>-AVERAGE('cons 2023 - 2025'!D157:AM157)*12</f>
        <v>2.3333333333333335</v>
      </c>
      <c r="AB156" s="32">
        <f t="shared" si="35"/>
        <v>21.049199999999999</v>
      </c>
      <c r="AC156" s="21">
        <f>SQRT((2*AA156*'⚙ Assumptions'!$B$3)/AB156)</f>
        <v>5.7667513067205594</v>
      </c>
      <c r="AD156" s="21">
        <f t="shared" si="36"/>
        <v>2.2440480389144373</v>
      </c>
      <c r="AE156" s="21">
        <f t="shared" si="37"/>
        <v>8.0107993456349966</v>
      </c>
      <c r="AF156" s="21">
        <f t="shared" si="38"/>
        <v>0.40461833868474123</v>
      </c>
    </row>
    <row r="157" spans="1:32" x14ac:dyDescent="0.3">
      <c r="A157" s="16" t="s">
        <v>324</v>
      </c>
      <c r="B157" s="17" t="s">
        <v>325</v>
      </c>
      <c r="C157" s="16" t="s">
        <v>8</v>
      </c>
      <c r="D157" s="16" t="str">
        <f>VLOOKUP(A157,'Lead Time'!$A$2:$C$1180,3,0)</f>
        <v>Local</v>
      </c>
      <c r="E157" s="23" t="str">
        <f>VLOOKUP(A157,Classification!$A$2:$D$1180,4,0)</f>
        <v>C</v>
      </c>
      <c r="F157" s="25" t="str">
        <f>VLOOKUP(A157,Classification!$A$2:$E$1180,5,0)</f>
        <v>L</v>
      </c>
      <c r="G157" s="18">
        <f>VLOOKUP(A157,'Lead Time'!$A$2:$D$1180,4,0)</f>
        <v>118.5</v>
      </c>
      <c r="H157" s="18">
        <f t="shared" si="26"/>
        <v>3.95</v>
      </c>
      <c r="I157" s="27">
        <f>VLOOKUP(A157,Classification!$A$2:$F$1180,6,0)</f>
        <v>104.97199999999999</v>
      </c>
      <c r="J157" s="18">
        <f>-SUM('cons 2023 - 2025'!D158:AM158)</f>
        <v>5</v>
      </c>
      <c r="K157" s="18">
        <f>-_xlfn.MINIFS('cons 2023 - 2025'!D158:AM158,'cons 2023 - 2025'!D158:AM158,"&lt;&gt;0")</f>
        <v>2</v>
      </c>
      <c r="L157" s="18">
        <f>-_xlfn.MAXIFS('cons 2023 - 2025'!D158:AM158,'cons 2023 - 2025'!D158:AM158,"&lt;&gt;0")</f>
        <v>1</v>
      </c>
      <c r="M157" s="16">
        <f>COUNTIF('cons 2023 - 2025'!D158:AM158,"&lt;&gt;0")</f>
        <v>3</v>
      </c>
      <c r="N157" s="18">
        <f>-AVERAGE('cons 2023 - 2025'!D158:AM158)</f>
        <v>0.1388888888888889</v>
      </c>
      <c r="O157" s="18">
        <f t="shared" si="27"/>
        <v>1.6666666666666667</v>
      </c>
      <c r="P157" s="18">
        <f>_xlfn.STDEV.S('cons 2023 - 2025'!D158:AM158)</f>
        <v>0.48713610757321951</v>
      </c>
      <c r="Q157" s="18">
        <f>-AVERAGE('cons 2023 - 2025'!D158:AM158)/'⚙ Assumptions'!$B$5</f>
        <v>6.313131313131313E-3</v>
      </c>
      <c r="R157" s="18">
        <f>_xlfn.STDEV.S('cons 2023 - 2025'!D158:AM158)/SQRT('⚙ Assumptions'!$B$5)</f>
        <v>0.10385776709729411</v>
      </c>
      <c r="S157" s="18">
        <f>-IF(AVERAGE('cons 2023 - 2025'!D158:AM158)=0,"",_xlfn.STDEV.S('cons 2023 - 2025'!D158:AM158)/AVERAGE('cons 2023 - 2025'!D158:AM158))</f>
        <v>3.5073799745271805</v>
      </c>
      <c r="T157" s="18" t="str">
        <f t="shared" si="28"/>
        <v>Z</v>
      </c>
      <c r="U157" s="37">
        <f t="shared" si="29"/>
        <v>0.9</v>
      </c>
      <c r="V157" s="18">
        <f t="shared" si="30"/>
        <v>1.28</v>
      </c>
      <c r="W157" s="18">
        <f t="shared" si="31"/>
        <v>1.4471319298912666</v>
      </c>
      <c r="X157" s="18">
        <f t="shared" si="32"/>
        <v>1.2392497474310562</v>
      </c>
      <c r="Y157" s="18">
        <f t="shared" si="33"/>
        <v>2.1952379904973274</v>
      </c>
      <c r="Z157" s="18">
        <f t="shared" si="34"/>
        <v>1.7878608585421674</v>
      </c>
      <c r="AA157" s="18">
        <f>-AVERAGE('cons 2023 - 2025'!D158:AM158)*12</f>
        <v>1.6666666666666667</v>
      </c>
      <c r="AB157" s="27">
        <f t="shared" si="35"/>
        <v>20.994399999999999</v>
      </c>
      <c r="AC157" s="18">
        <f>SQRT((2*AA157*'⚙ Assumptions'!$B$3)/AB157)</f>
        <v>4.8801510949402305</v>
      </c>
      <c r="AD157" s="18">
        <f t="shared" si="36"/>
        <v>1.7878608585421674</v>
      </c>
      <c r="AE157" s="18">
        <f t="shared" si="37"/>
        <v>6.6680119534823978</v>
      </c>
      <c r="AF157" s="18">
        <f t="shared" si="38"/>
        <v>0.34151948049204389</v>
      </c>
    </row>
    <row r="158" spans="1:32" x14ac:dyDescent="0.3">
      <c r="A158" s="19" t="s">
        <v>326</v>
      </c>
      <c r="B158" s="20" t="s">
        <v>327</v>
      </c>
      <c r="C158" s="16" t="s">
        <v>8</v>
      </c>
      <c r="D158" s="16" t="str">
        <f>VLOOKUP(A158,'Lead Time'!$A$2:$C$1180,3,0)</f>
        <v>Import</v>
      </c>
      <c r="E158" s="23" t="str">
        <f>VLOOKUP(A158,Classification!$A$2:$D$1180,4,0)</f>
        <v>C</v>
      </c>
      <c r="F158" s="25" t="str">
        <f>VLOOKUP(A158,Classification!$A$2:$E$1180,5,0)</f>
        <v>L</v>
      </c>
      <c r="G158" s="21">
        <f>VLOOKUP(A158,'Lead Time'!$A$2:$D$1180,4,0)</f>
        <v>231</v>
      </c>
      <c r="H158" s="21">
        <f t="shared" si="26"/>
        <v>7.7</v>
      </c>
      <c r="I158" s="32">
        <f>VLOOKUP(A158,Classification!$A$2:$F$1180,6,0)</f>
        <v>104.381</v>
      </c>
      <c r="J158" s="21">
        <f>-SUM('cons 2023 - 2025'!D159:AM159)</f>
        <v>1</v>
      </c>
      <c r="K158" s="18">
        <f>-_xlfn.MINIFS('cons 2023 - 2025'!D159:AM159,'cons 2023 - 2025'!D159:AM159,"&lt;&gt;0")</f>
        <v>1</v>
      </c>
      <c r="L158" s="18">
        <f>-_xlfn.MAXIFS('cons 2023 - 2025'!D159:AM159,'cons 2023 - 2025'!D159:AM159,"&lt;&gt;0")</f>
        <v>1</v>
      </c>
      <c r="M158" s="19">
        <f>COUNTIF('cons 2023 - 2025'!D159:AM159,"&lt;&gt;0")</f>
        <v>1</v>
      </c>
      <c r="N158" s="21">
        <f>-AVERAGE('cons 2023 - 2025'!D159:AM159)</f>
        <v>2.7777777777777776E-2</v>
      </c>
      <c r="O158" s="21">
        <f t="shared" si="27"/>
        <v>1</v>
      </c>
      <c r="P158" s="21">
        <f>_xlfn.STDEV.S('cons 2023 - 2025'!D159:AM159)</f>
        <v>0.16666666666666666</v>
      </c>
      <c r="Q158" s="21">
        <f>-AVERAGE('cons 2023 - 2025'!D159:AM159)/'⚙ Assumptions'!$B$5</f>
        <v>1.2626262626262625E-3</v>
      </c>
      <c r="R158" s="21">
        <f>_xlfn.STDEV.S('cons 2023 - 2025'!D159:AM159)/SQRT('⚙ Assumptions'!$B$5)</f>
        <v>3.5533452725935069E-2</v>
      </c>
      <c r="S158" s="21">
        <f>-IF(AVERAGE('cons 2023 - 2025'!D159:AM159)=0,"",_xlfn.STDEV.S('cons 2023 - 2025'!D159:AM159)/AVERAGE('cons 2023 - 2025'!D159:AM159))</f>
        <v>6</v>
      </c>
      <c r="T158" s="21" t="str">
        <f t="shared" si="28"/>
        <v>Z</v>
      </c>
      <c r="U158" s="38">
        <f t="shared" si="29"/>
        <v>0.9</v>
      </c>
      <c r="V158" s="21">
        <f t="shared" si="30"/>
        <v>1.28</v>
      </c>
      <c r="W158" s="21">
        <f t="shared" si="31"/>
        <v>0.69127900783017171</v>
      </c>
      <c r="X158" s="21">
        <f t="shared" si="32"/>
        <v>0.59197597548849523</v>
      </c>
      <c r="Y158" s="21">
        <f t="shared" si="33"/>
        <v>0.98294567449683834</v>
      </c>
      <c r="Z158" s="21">
        <f t="shared" si="34"/>
        <v>0.80586486437738414</v>
      </c>
      <c r="AA158" s="21">
        <f>-AVERAGE('cons 2023 - 2025'!D159:AM159)*12</f>
        <v>0.33333333333333331</v>
      </c>
      <c r="AB158" s="32">
        <f t="shared" si="35"/>
        <v>20.876200000000001</v>
      </c>
      <c r="AC158" s="21">
        <f>SQRT((2*AA158*'⚙ Assumptions'!$B$3)/AB158)</f>
        <v>2.1886397145525982</v>
      </c>
      <c r="AD158" s="21">
        <f t="shared" si="36"/>
        <v>0.80586486437738414</v>
      </c>
      <c r="AE158" s="21">
        <f t="shared" si="37"/>
        <v>2.9945045789299822</v>
      </c>
      <c r="AF158" s="21">
        <f t="shared" si="38"/>
        <v>0.15230160136314319</v>
      </c>
    </row>
    <row r="159" spans="1:32" x14ac:dyDescent="0.3">
      <c r="A159" s="16" t="s">
        <v>328</v>
      </c>
      <c r="B159" s="17" t="s">
        <v>329</v>
      </c>
      <c r="C159" s="16" t="s">
        <v>130</v>
      </c>
      <c r="D159" s="16" t="str">
        <f>VLOOKUP(A159,'Lead Time'!$A$2:$C$1180,3,0)</f>
        <v>Local</v>
      </c>
      <c r="E159" s="23" t="str">
        <f>VLOOKUP(A159,Classification!$A$2:$D$1180,4,0)</f>
        <v>C</v>
      </c>
      <c r="F159" s="25" t="str">
        <f>VLOOKUP(A159,Classification!$A$2:$E$1180,5,0)</f>
        <v>L</v>
      </c>
      <c r="G159" s="18">
        <f>VLOOKUP(A159,'Lead Time'!$A$2:$D$1180,4,0)</f>
        <v>55</v>
      </c>
      <c r="H159" s="18">
        <f t="shared" si="26"/>
        <v>1.8333333333333333</v>
      </c>
      <c r="I159" s="27">
        <f>VLOOKUP(A159,Classification!$A$2:$F$1180,6,0)</f>
        <v>104.27800000000001</v>
      </c>
      <c r="J159" s="18">
        <f>-SUM('cons 2023 - 2025'!D160:AM160)</f>
        <v>50</v>
      </c>
      <c r="K159" s="18">
        <f>-_xlfn.MINIFS('cons 2023 - 2025'!D160:AM160,'cons 2023 - 2025'!D160:AM160,"&lt;&gt;0")</f>
        <v>30</v>
      </c>
      <c r="L159" s="18">
        <f>-_xlfn.MAXIFS('cons 2023 - 2025'!D160:AM160,'cons 2023 - 2025'!D160:AM160,"&lt;&gt;0")</f>
        <v>20</v>
      </c>
      <c r="M159" s="16">
        <f>COUNTIF('cons 2023 - 2025'!D160:AM160,"&lt;&gt;0")</f>
        <v>2</v>
      </c>
      <c r="N159" s="18">
        <f>-AVERAGE('cons 2023 - 2025'!D160:AM160)</f>
        <v>1.3888888888888888</v>
      </c>
      <c r="O159" s="18">
        <f t="shared" si="27"/>
        <v>25</v>
      </c>
      <c r="P159" s="18">
        <f>_xlfn.STDEV.S('cons 2023 - 2025'!D160:AM160)</f>
        <v>5.9294797544751052</v>
      </c>
      <c r="Q159" s="18">
        <f>-AVERAGE('cons 2023 - 2025'!D160:AM160)/'⚙ Assumptions'!$B$5</f>
        <v>6.3131313131313135E-2</v>
      </c>
      <c r="R159" s="18">
        <f>_xlfn.STDEV.S('cons 2023 - 2025'!D160:AM160)/SQRT('⚙ Assumptions'!$B$5)</f>
        <v>1.2641693312701814</v>
      </c>
      <c r="S159" s="18">
        <f>-IF(AVERAGE('cons 2023 - 2025'!D160:AM160)=0,"",_xlfn.STDEV.S('cons 2023 - 2025'!D160:AM160)/AVERAGE('cons 2023 - 2025'!D160:AM160))</f>
        <v>4.2692254232220757</v>
      </c>
      <c r="T159" s="18" t="str">
        <f t="shared" si="28"/>
        <v>Z</v>
      </c>
      <c r="U159" s="37">
        <f t="shared" si="29"/>
        <v>0.9</v>
      </c>
      <c r="V159" s="18">
        <f t="shared" si="30"/>
        <v>1.28</v>
      </c>
      <c r="W159" s="18">
        <f t="shared" si="31"/>
        <v>12.00042327295828</v>
      </c>
      <c r="X159" s="18">
        <f t="shared" si="32"/>
        <v>10.276548532238326</v>
      </c>
      <c r="Y159" s="18">
        <f t="shared" si="33"/>
        <v>15.472645495180501</v>
      </c>
      <c r="Z159" s="18">
        <f t="shared" si="34"/>
        <v>12.822844828534622</v>
      </c>
      <c r="AA159" s="18">
        <f>-AVERAGE('cons 2023 - 2025'!D160:AM160)*12</f>
        <v>16.666666666666664</v>
      </c>
      <c r="AB159" s="27">
        <f t="shared" si="35"/>
        <v>20.855600000000003</v>
      </c>
      <c r="AC159" s="18">
        <f>SQRT((2*AA159*'⚙ Assumptions'!$B$3)/AB159)</f>
        <v>15.483661126081136</v>
      </c>
      <c r="AD159" s="18">
        <f t="shared" si="36"/>
        <v>12.822844828534622</v>
      </c>
      <c r="AE159" s="18">
        <f t="shared" si="37"/>
        <v>28.306505954615758</v>
      </c>
      <c r="AF159" s="18">
        <f t="shared" si="38"/>
        <v>1.0764034766036592</v>
      </c>
    </row>
    <row r="160" spans="1:32" x14ac:dyDescent="0.3">
      <c r="A160" s="19" t="s">
        <v>330</v>
      </c>
      <c r="B160" s="20" t="s">
        <v>331</v>
      </c>
      <c r="C160" s="16" t="s">
        <v>20</v>
      </c>
      <c r="D160" s="16"/>
      <c r="E160" s="23" t="str">
        <f>VLOOKUP(A160,Classification!$A$2:$D$1180,4,0)</f>
        <v>C</v>
      </c>
      <c r="F160" s="24" t="str">
        <f>VLOOKUP(A160,Classification!$A$2:$E$1180,5,0)</f>
        <v>H</v>
      </c>
      <c r="G160" s="21">
        <f>VLOOKUP(A160,'Lead Time'!$A$2:$D$1180,4,0)</f>
        <v>44</v>
      </c>
      <c r="H160" s="21">
        <f t="shared" si="26"/>
        <v>1.4666666666666666</v>
      </c>
      <c r="I160" s="32">
        <f>VLOOKUP(A160,Classification!$A$2:$F$1180,6,0)</f>
        <v>104.22</v>
      </c>
      <c r="J160" s="21">
        <f>-SUM('cons 2023 - 2025'!D161:AM161)</f>
        <v>1343064.3000000003</v>
      </c>
      <c r="K160" s="18">
        <f>-_xlfn.MINIFS('cons 2023 - 2025'!D161:AM161,'cons 2023 - 2025'!D161:AM161,"&lt;&gt;0")</f>
        <v>65283.45</v>
      </c>
      <c r="L160" s="18">
        <f>-_xlfn.MAXIFS('cons 2023 - 2025'!D161:AM161,'cons 2023 - 2025'!D161:AM161,"&lt;&gt;0")</f>
        <v>19652.3</v>
      </c>
      <c r="M160" s="19">
        <f>COUNTIF('cons 2023 - 2025'!D161:AM161,"&lt;&gt;0")</f>
        <v>36</v>
      </c>
      <c r="N160" s="21">
        <f>-AVERAGE('cons 2023 - 2025'!D161:AM161)</f>
        <v>37307.341666666674</v>
      </c>
      <c r="O160" s="21">
        <f t="shared" si="27"/>
        <v>37307.341666666674</v>
      </c>
      <c r="P160" s="21">
        <f>_xlfn.STDEV.S('cons 2023 - 2025'!D161:AM161)</f>
        <v>10373.290608870004</v>
      </c>
      <c r="Q160" s="21">
        <f>-AVERAGE('cons 2023 - 2025'!D161:AM161)/'⚙ Assumptions'!$B$5</f>
        <v>1695.7882575757578</v>
      </c>
      <c r="R160" s="21">
        <f>_xlfn.STDEV.S('cons 2023 - 2025'!D161:AM161)/SQRT('⚙ Assumptions'!$B$5)</f>
        <v>2211.5929887760112</v>
      </c>
      <c r="S160" s="21">
        <f>-IF(AVERAGE('cons 2023 - 2025'!D161:AM161)=0,"",_xlfn.STDEV.S('cons 2023 - 2025'!D161:AM161)/AVERAGE('cons 2023 - 2025'!D161:AM161))</f>
        <v>0.27804957805767011</v>
      </c>
      <c r="T160" s="21" t="str">
        <f t="shared" si="28"/>
        <v>Y</v>
      </c>
      <c r="U160" s="38">
        <f t="shared" si="29"/>
        <v>0.9</v>
      </c>
      <c r="V160" s="21">
        <f t="shared" si="30"/>
        <v>1.28</v>
      </c>
      <c r="W160" s="21">
        <f t="shared" si="31"/>
        <v>18777.661779841819</v>
      </c>
      <c r="X160" s="21">
        <f t="shared" si="32"/>
        <v>16080.228856371941</v>
      </c>
      <c r="Y160" s="21">
        <f t="shared" si="33"/>
        <v>93392.345113175164</v>
      </c>
      <c r="Z160" s="21">
        <f t="shared" si="34"/>
        <v>70797.663300816392</v>
      </c>
      <c r="AA160" s="21">
        <f>-AVERAGE('cons 2023 - 2025'!D161:AM161)*12</f>
        <v>447688.10000000009</v>
      </c>
      <c r="AB160" s="32">
        <f t="shared" si="35"/>
        <v>20.844000000000001</v>
      </c>
      <c r="AC160" s="21">
        <f>SQRT((2*AA160*'⚙ Assumptions'!$B$3)/AB160)</f>
        <v>2538.3872073183579</v>
      </c>
      <c r="AD160" s="21">
        <f t="shared" si="36"/>
        <v>70797.663300816392</v>
      </c>
      <c r="AE160" s="21">
        <f t="shared" si="37"/>
        <v>73336.050508134751</v>
      </c>
      <c r="AF160" s="21">
        <f t="shared" si="38"/>
        <v>176.36714316447947</v>
      </c>
    </row>
    <row r="161" spans="1:32" x14ac:dyDescent="0.3">
      <c r="A161" s="16" t="s">
        <v>332</v>
      </c>
      <c r="B161" s="17" t="s">
        <v>333</v>
      </c>
      <c r="C161" s="16" t="s">
        <v>8</v>
      </c>
      <c r="D161" s="16" t="str">
        <f>VLOOKUP(A161,'Lead Time'!$A$2:$C$1180,3,0)</f>
        <v>Local</v>
      </c>
      <c r="E161" s="23" t="str">
        <f>VLOOKUP(A161,Classification!$A$2:$D$1180,4,0)</f>
        <v>C</v>
      </c>
      <c r="F161" s="26" t="str">
        <f>VLOOKUP(A161,Classification!$A$2:$E$1180,5,0)</f>
        <v>M</v>
      </c>
      <c r="G161" s="18">
        <f>VLOOKUP(A161,'Lead Time'!$A$2:$D$1180,4,0)</f>
        <v>68</v>
      </c>
      <c r="H161" s="18">
        <f t="shared" si="26"/>
        <v>2.2666666666666666</v>
      </c>
      <c r="I161" s="27">
        <f>VLOOKUP(A161,Classification!$A$2:$F$1180,6,0)</f>
        <v>103.976</v>
      </c>
      <c r="J161" s="18">
        <f>-SUM('cons 2023 - 2025'!D162:AM162)</f>
        <v>17</v>
      </c>
      <c r="K161" s="18">
        <f>-_xlfn.MINIFS('cons 2023 - 2025'!D162:AM162,'cons 2023 - 2025'!D162:AM162,"&lt;&gt;0")</f>
        <v>6</v>
      </c>
      <c r="L161" s="18">
        <f>-_xlfn.MAXIFS('cons 2023 - 2025'!D162:AM162,'cons 2023 - 2025'!D162:AM162,"&lt;&gt;0")</f>
        <v>1</v>
      </c>
      <c r="M161" s="16">
        <f>COUNTIF('cons 2023 - 2025'!D162:AM162,"&lt;&gt;0")</f>
        <v>7</v>
      </c>
      <c r="N161" s="18">
        <f>-AVERAGE('cons 2023 - 2025'!D162:AM162)</f>
        <v>0.47222222222222221</v>
      </c>
      <c r="O161" s="18">
        <f t="shared" si="27"/>
        <v>2.4285714285714284</v>
      </c>
      <c r="P161" s="18">
        <f>_xlfn.STDEV.S('cons 2023 - 2025'!D162:AM162)</f>
        <v>1.319872528717638</v>
      </c>
      <c r="Q161" s="18">
        <f>-AVERAGE('cons 2023 - 2025'!D162:AM162)/'⚙ Assumptions'!$B$5</f>
        <v>2.1464646464646464E-2</v>
      </c>
      <c r="R161" s="18">
        <f>_xlfn.STDEV.S('cons 2023 - 2025'!D162:AM162)/SQRT('⚙ Assumptions'!$B$5)</f>
        <v>0.28139776862069144</v>
      </c>
      <c r="S161" s="18">
        <f>-IF(AVERAGE('cons 2023 - 2025'!D162:AM162)=0,"",_xlfn.STDEV.S('cons 2023 - 2025'!D162:AM162)/AVERAGE('cons 2023 - 2025'!D162:AM162))</f>
        <v>2.7950241784608805</v>
      </c>
      <c r="T161" s="18" t="str">
        <f t="shared" si="28"/>
        <v>Z</v>
      </c>
      <c r="U161" s="37">
        <f t="shared" si="29"/>
        <v>0.9</v>
      </c>
      <c r="V161" s="18">
        <f t="shared" si="30"/>
        <v>1.28</v>
      </c>
      <c r="W161" s="18">
        <f t="shared" si="31"/>
        <v>2.970195770460748</v>
      </c>
      <c r="X161" s="18">
        <f t="shared" si="32"/>
        <v>2.5435236983823852</v>
      </c>
      <c r="Y161" s="18">
        <f t="shared" si="33"/>
        <v>4.4297917300567073</v>
      </c>
      <c r="Z161" s="18">
        <f t="shared" si="34"/>
        <v>3.6138940687527557</v>
      </c>
      <c r="AA161" s="18">
        <f>-AVERAGE('cons 2023 - 2025'!D162:AM162)*12</f>
        <v>5.6666666666666661</v>
      </c>
      <c r="AB161" s="27">
        <f t="shared" si="35"/>
        <v>20.795200000000001</v>
      </c>
      <c r="AC161" s="18">
        <f>SQRT((2*AA161*'⚙ Assumptions'!$B$3)/AB161)</f>
        <v>9.0415504495106163</v>
      </c>
      <c r="AD161" s="18">
        <f t="shared" si="36"/>
        <v>3.6138940687527557</v>
      </c>
      <c r="AE161" s="18">
        <f t="shared" si="37"/>
        <v>12.655444518263373</v>
      </c>
      <c r="AF161" s="18">
        <f t="shared" si="38"/>
        <v>0.62673616635887719</v>
      </c>
    </row>
    <row r="162" spans="1:32" x14ac:dyDescent="0.3">
      <c r="A162" s="19" t="s">
        <v>334</v>
      </c>
      <c r="B162" s="20" t="s">
        <v>335</v>
      </c>
      <c r="C162" s="16" t="s">
        <v>8</v>
      </c>
      <c r="D162" s="16" t="str">
        <f>VLOOKUP(A162,'Lead Time'!$A$2:$C$1180,3,0)</f>
        <v>Import</v>
      </c>
      <c r="E162" s="23" t="str">
        <f>VLOOKUP(A162,Classification!$A$2:$D$1180,4,0)</f>
        <v>C</v>
      </c>
      <c r="F162" s="25" t="str">
        <f>VLOOKUP(A162,Classification!$A$2:$E$1180,5,0)</f>
        <v>L</v>
      </c>
      <c r="G162" s="21">
        <f>VLOOKUP(A162,'Lead Time'!$A$2:$D$1180,4,0)</f>
        <v>182</v>
      </c>
      <c r="H162" s="21">
        <f t="shared" si="26"/>
        <v>6.0666666666666664</v>
      </c>
      <c r="I162" s="32">
        <f>VLOOKUP(A162,Classification!$A$2:$F$1180,6,0)</f>
        <v>103.896</v>
      </c>
      <c r="J162" s="21">
        <f>-SUM('cons 2023 - 2025'!D163:AM163)</f>
        <v>1</v>
      </c>
      <c r="K162" s="18">
        <f>-_xlfn.MINIFS('cons 2023 - 2025'!D163:AM163,'cons 2023 - 2025'!D163:AM163,"&lt;&gt;0")</f>
        <v>1</v>
      </c>
      <c r="L162" s="18">
        <f>-_xlfn.MAXIFS('cons 2023 - 2025'!D163:AM163,'cons 2023 - 2025'!D163:AM163,"&lt;&gt;0")</f>
        <v>1</v>
      </c>
      <c r="M162" s="19">
        <f>COUNTIF('cons 2023 - 2025'!D163:AM163,"&lt;&gt;0")</f>
        <v>1</v>
      </c>
      <c r="N162" s="21">
        <f>-AVERAGE('cons 2023 - 2025'!D163:AM163)</f>
        <v>2.7777777777777776E-2</v>
      </c>
      <c r="O162" s="21">
        <f t="shared" si="27"/>
        <v>1</v>
      </c>
      <c r="P162" s="21">
        <f>_xlfn.STDEV.S('cons 2023 - 2025'!D163:AM163)</f>
        <v>0.16666666666666666</v>
      </c>
      <c r="Q162" s="21">
        <f>-AVERAGE('cons 2023 - 2025'!D163:AM163)/'⚙ Assumptions'!$B$5</f>
        <v>1.2626262626262625E-3</v>
      </c>
      <c r="R162" s="21">
        <f>_xlfn.STDEV.S('cons 2023 - 2025'!D163:AM163)/SQRT('⚙ Assumptions'!$B$5)</f>
        <v>3.5533452725935069E-2</v>
      </c>
      <c r="S162" s="21">
        <f>-IF(AVERAGE('cons 2023 - 2025'!D163:AM163)=0,"",_xlfn.STDEV.S('cons 2023 - 2025'!D163:AM163)/AVERAGE('cons 2023 - 2025'!D163:AM163))</f>
        <v>6</v>
      </c>
      <c r="T162" s="21" t="str">
        <f t="shared" si="28"/>
        <v>Z</v>
      </c>
      <c r="U162" s="38">
        <f t="shared" si="29"/>
        <v>0.9</v>
      </c>
      <c r="V162" s="21">
        <f t="shared" si="30"/>
        <v>1.28</v>
      </c>
      <c r="W162" s="21">
        <f t="shared" si="31"/>
        <v>0.61359678136461093</v>
      </c>
      <c r="X162" s="21">
        <f t="shared" si="32"/>
        <v>0.52545289107658422</v>
      </c>
      <c r="Y162" s="21">
        <f t="shared" si="33"/>
        <v>0.84339476116259071</v>
      </c>
      <c r="Z162" s="21">
        <f t="shared" si="34"/>
        <v>0.69397140959510273</v>
      </c>
      <c r="AA162" s="21">
        <f>-AVERAGE('cons 2023 - 2025'!D163:AM163)*12</f>
        <v>0.33333333333333331</v>
      </c>
      <c r="AB162" s="32">
        <f t="shared" si="35"/>
        <v>20.779200000000003</v>
      </c>
      <c r="AC162" s="21">
        <f>SQRT((2*AA162*'⚙ Assumptions'!$B$3)/AB162)</f>
        <v>2.1937421937194013</v>
      </c>
      <c r="AD162" s="21">
        <f t="shared" si="36"/>
        <v>0.69397140959510273</v>
      </c>
      <c r="AE162" s="21">
        <f t="shared" si="37"/>
        <v>2.8877136033145039</v>
      </c>
      <c r="AF162" s="21">
        <f t="shared" si="38"/>
        <v>0.15194735930578065</v>
      </c>
    </row>
    <row r="163" spans="1:32" x14ac:dyDescent="0.3">
      <c r="A163" s="16" t="s">
        <v>336</v>
      </c>
      <c r="B163" s="17" t="s">
        <v>337</v>
      </c>
      <c r="C163" s="16" t="s">
        <v>8</v>
      </c>
      <c r="D163" s="16" t="str">
        <f>VLOOKUP(A163,'Lead Time'!$A$2:$C$1180,3,0)</f>
        <v>Local</v>
      </c>
      <c r="E163" s="23" t="str">
        <f>VLOOKUP(A163,Classification!$A$2:$D$1180,4,0)</f>
        <v>C</v>
      </c>
      <c r="F163" s="25" t="str">
        <f>VLOOKUP(A163,Classification!$A$2:$E$1180,5,0)</f>
        <v>L</v>
      </c>
      <c r="G163" s="18">
        <f>VLOOKUP(A163,'Lead Time'!$A$2:$D$1180,4,0)</f>
        <v>9.5</v>
      </c>
      <c r="H163" s="18">
        <f t="shared" si="26"/>
        <v>0.31666666666666665</v>
      </c>
      <c r="I163" s="27">
        <f>VLOOKUP(A163,Classification!$A$2:$F$1180,6,0)</f>
        <v>103.16</v>
      </c>
      <c r="J163" s="18">
        <f>-SUM('cons 2023 - 2025'!D164:AM164)</f>
        <v>2</v>
      </c>
      <c r="K163" s="18">
        <f>-_xlfn.MINIFS('cons 2023 - 2025'!D164:AM164,'cons 2023 - 2025'!D164:AM164,"&lt;&gt;0")</f>
        <v>1</v>
      </c>
      <c r="L163" s="18">
        <f>-_xlfn.MAXIFS('cons 2023 - 2025'!D164:AM164,'cons 2023 - 2025'!D164:AM164,"&lt;&gt;0")</f>
        <v>1</v>
      </c>
      <c r="M163" s="16">
        <f>COUNTIF('cons 2023 - 2025'!D164:AM164,"&lt;&gt;0")</f>
        <v>2</v>
      </c>
      <c r="N163" s="18">
        <f>-AVERAGE('cons 2023 - 2025'!D164:AM164)</f>
        <v>5.5555555555555552E-2</v>
      </c>
      <c r="O163" s="18">
        <f t="shared" si="27"/>
        <v>1</v>
      </c>
      <c r="P163" s="18">
        <f>_xlfn.STDEV.S('cons 2023 - 2025'!D164:AM164)</f>
        <v>0.2323106841457232</v>
      </c>
      <c r="Q163" s="18">
        <f>-AVERAGE('cons 2023 - 2025'!D164:AM164)/'⚙ Assumptions'!$B$5</f>
        <v>2.525252525252525E-3</v>
      </c>
      <c r="R163" s="18">
        <f>_xlfn.STDEV.S('cons 2023 - 2025'!D164:AM164)/SQRT('⚙ Assumptions'!$B$5)</f>
        <v>4.9528804276930134E-2</v>
      </c>
      <c r="S163" s="18">
        <f>-IF(AVERAGE('cons 2023 - 2025'!D164:AM164)=0,"",_xlfn.STDEV.S('cons 2023 - 2025'!D164:AM164)/AVERAGE('cons 2023 - 2025'!D164:AM164))</f>
        <v>4.1815923146230176</v>
      </c>
      <c r="T163" s="18" t="str">
        <f t="shared" si="28"/>
        <v>Z</v>
      </c>
      <c r="U163" s="37">
        <f t="shared" si="29"/>
        <v>0.9</v>
      </c>
      <c r="V163" s="18">
        <f t="shared" si="30"/>
        <v>1.28</v>
      </c>
      <c r="W163" s="18">
        <f t="shared" si="31"/>
        <v>0.19540227496641141</v>
      </c>
      <c r="X163" s="18">
        <f t="shared" si="32"/>
        <v>0.167332511222922</v>
      </c>
      <c r="Y163" s="18">
        <f t="shared" si="33"/>
        <v>0.21939217395631039</v>
      </c>
      <c r="Z163" s="18">
        <f t="shared" si="34"/>
        <v>0.18492510381551458</v>
      </c>
      <c r="AA163" s="18">
        <f>-AVERAGE('cons 2023 - 2025'!D164:AM164)*12</f>
        <v>0.66666666666666663</v>
      </c>
      <c r="AB163" s="27">
        <f t="shared" si="35"/>
        <v>20.632000000000001</v>
      </c>
      <c r="AC163" s="18">
        <f>SQRT((2*AA163*'⚙ Assumptions'!$B$3)/AB163)</f>
        <v>3.1134674754720058</v>
      </c>
      <c r="AD163" s="18">
        <f t="shared" si="36"/>
        <v>0.18492510381551458</v>
      </c>
      <c r="AE163" s="18">
        <f t="shared" si="37"/>
        <v>3.2983925792875204</v>
      </c>
      <c r="AF163" s="18">
        <f t="shared" si="38"/>
        <v>0.21412353651312804</v>
      </c>
    </row>
    <row r="164" spans="1:32" x14ac:dyDescent="0.3">
      <c r="A164" s="19" t="s">
        <v>338</v>
      </c>
      <c r="B164" s="20" t="s">
        <v>339</v>
      </c>
      <c r="C164" s="16" t="s">
        <v>8</v>
      </c>
      <c r="D164" s="16" t="str">
        <f>VLOOKUP(A164,'Lead Time'!$A$2:$C$1180,3,0)</f>
        <v>Local</v>
      </c>
      <c r="E164" s="23" t="str">
        <f>VLOOKUP(A164,Classification!$A$2:$D$1180,4,0)</f>
        <v>C</v>
      </c>
      <c r="F164" s="25" t="str">
        <f>VLOOKUP(A164,Classification!$A$2:$E$1180,5,0)</f>
        <v>L</v>
      </c>
      <c r="G164" s="21">
        <f>VLOOKUP(A164,'Lead Time'!$A$2:$D$1180,4,0)</f>
        <v>60</v>
      </c>
      <c r="H164" s="21">
        <f t="shared" si="26"/>
        <v>2</v>
      </c>
      <c r="I164" s="32">
        <f>VLOOKUP(A164,Classification!$A$2:$F$1180,6,0)</f>
        <v>103.02</v>
      </c>
      <c r="J164" s="21">
        <f>-SUM('cons 2023 - 2025'!D165:AM165)</f>
        <v>1</v>
      </c>
      <c r="K164" s="18">
        <f>-_xlfn.MINIFS('cons 2023 - 2025'!D165:AM165,'cons 2023 - 2025'!D165:AM165,"&lt;&gt;0")</f>
        <v>1</v>
      </c>
      <c r="L164" s="18">
        <f>-_xlfn.MAXIFS('cons 2023 - 2025'!D165:AM165,'cons 2023 - 2025'!D165:AM165,"&lt;&gt;0")</f>
        <v>1</v>
      </c>
      <c r="M164" s="19">
        <f>COUNTIF('cons 2023 - 2025'!D165:AM165,"&lt;&gt;0")</f>
        <v>1</v>
      </c>
      <c r="N164" s="21">
        <f>-AVERAGE('cons 2023 - 2025'!D165:AM165)</f>
        <v>2.7777777777777776E-2</v>
      </c>
      <c r="O164" s="21">
        <f t="shared" si="27"/>
        <v>1</v>
      </c>
      <c r="P164" s="21">
        <f>_xlfn.STDEV.S('cons 2023 - 2025'!D165:AM165)</f>
        <v>0.16666666666666666</v>
      </c>
      <c r="Q164" s="21">
        <f>-AVERAGE('cons 2023 - 2025'!D165:AM165)/'⚙ Assumptions'!$B$5</f>
        <v>1.2626262626262625E-3</v>
      </c>
      <c r="R164" s="21">
        <f>_xlfn.STDEV.S('cons 2023 - 2025'!D165:AM165)/SQRT('⚙ Assumptions'!$B$5)</f>
        <v>3.5533452725935069E-2</v>
      </c>
      <c r="S164" s="21">
        <f>-IF(AVERAGE('cons 2023 - 2025'!D165:AM165)=0,"",_xlfn.STDEV.S('cons 2023 - 2025'!D165:AM165)/AVERAGE('cons 2023 - 2025'!D165:AM165))</f>
        <v>6</v>
      </c>
      <c r="T164" s="21" t="str">
        <f t="shared" si="28"/>
        <v>Z</v>
      </c>
      <c r="U164" s="38">
        <f t="shared" si="29"/>
        <v>0.9</v>
      </c>
      <c r="V164" s="21">
        <f t="shared" si="30"/>
        <v>1.28</v>
      </c>
      <c r="W164" s="21">
        <f t="shared" si="31"/>
        <v>0.35230840484043541</v>
      </c>
      <c r="X164" s="21">
        <f t="shared" si="32"/>
        <v>0.30169889330626026</v>
      </c>
      <c r="Y164" s="21">
        <f t="shared" si="33"/>
        <v>0.42806598059801115</v>
      </c>
      <c r="Z164" s="21">
        <f t="shared" si="34"/>
        <v>0.35725444886181579</v>
      </c>
      <c r="AA164" s="21">
        <f>-AVERAGE('cons 2023 - 2025'!D165:AM165)*12</f>
        <v>0.33333333333333331</v>
      </c>
      <c r="AB164" s="32">
        <f t="shared" si="35"/>
        <v>20.603999999999999</v>
      </c>
      <c r="AC164" s="21">
        <f>SQRT((2*AA164*'⚙ Assumptions'!$B$3)/AB164)</f>
        <v>2.2030493682898937</v>
      </c>
      <c r="AD164" s="21">
        <f t="shared" si="36"/>
        <v>0.35725444886181579</v>
      </c>
      <c r="AE164" s="21">
        <f t="shared" si="37"/>
        <v>2.5603038171517096</v>
      </c>
      <c r="AF164" s="21">
        <f t="shared" si="38"/>
        <v>0.15130543061414992</v>
      </c>
    </row>
    <row r="165" spans="1:32" x14ac:dyDescent="0.3">
      <c r="A165" s="16" t="s">
        <v>340</v>
      </c>
      <c r="B165" s="17" t="s">
        <v>341</v>
      </c>
      <c r="C165" s="16" t="s">
        <v>8</v>
      </c>
      <c r="D165" s="16" t="str">
        <f>VLOOKUP(A165,'Lead Time'!$A$2:$C$1180,3,0)</f>
        <v>Import</v>
      </c>
      <c r="E165" s="23" t="str">
        <f>VLOOKUP(A165,Classification!$A$2:$D$1180,4,0)</f>
        <v>C</v>
      </c>
      <c r="F165" s="24" t="str">
        <f>VLOOKUP(A165,Classification!$A$2:$E$1180,5,0)</f>
        <v>H</v>
      </c>
      <c r="G165" s="18">
        <f>VLOOKUP(A165,'Lead Time'!$A$2:$D$1180,4,0)</f>
        <v>139.14285714285714</v>
      </c>
      <c r="H165" s="18">
        <f t="shared" si="26"/>
        <v>4.6380952380952376</v>
      </c>
      <c r="I165" s="27">
        <f>VLOOKUP(A165,Classification!$A$2:$F$1180,6,0)</f>
        <v>103.011</v>
      </c>
      <c r="J165" s="18">
        <f>-SUM('cons 2023 - 2025'!D166:AM166)</f>
        <v>163</v>
      </c>
      <c r="K165" s="18">
        <f>-_xlfn.MINIFS('cons 2023 - 2025'!D166:AM166,'cons 2023 - 2025'!D166:AM166,"&lt;&gt;0")</f>
        <v>31</v>
      </c>
      <c r="L165" s="18">
        <f>-_xlfn.MAXIFS('cons 2023 - 2025'!D166:AM166,'cons 2023 - 2025'!D166:AM166,"&lt;&gt;0")</f>
        <v>1</v>
      </c>
      <c r="M165" s="16">
        <f>COUNTIF('cons 2023 - 2025'!D166:AM166,"&lt;&gt;0")</f>
        <v>15</v>
      </c>
      <c r="N165" s="18">
        <f>-AVERAGE('cons 2023 - 2025'!D166:AM166)</f>
        <v>4.5277777777777777</v>
      </c>
      <c r="O165" s="18">
        <f t="shared" si="27"/>
        <v>10.866666666666667</v>
      </c>
      <c r="P165" s="18">
        <f>_xlfn.STDEV.S('cons 2023 - 2025'!D166:AM166)</f>
        <v>7.6922451157405867</v>
      </c>
      <c r="Q165" s="18">
        <f>-AVERAGE('cons 2023 - 2025'!D166:AM166)/'⚙ Assumptions'!$B$5</f>
        <v>0.2058080808080808</v>
      </c>
      <c r="R165" s="18">
        <f>_xlfn.STDEV.S('cons 2023 - 2025'!D166:AM166)/SQRT('⚙ Assumptions'!$B$5)</f>
        <v>1.6399921690588386</v>
      </c>
      <c r="S165" s="18">
        <f>-IF(AVERAGE('cons 2023 - 2025'!D166:AM166)=0,"",_xlfn.STDEV.S('cons 2023 - 2025'!D166:AM166)/AVERAGE('cons 2023 - 2025'!D166:AM166))</f>
        <v>1.6989007617586571</v>
      </c>
      <c r="T165" s="18" t="str">
        <f t="shared" si="28"/>
        <v>Z</v>
      </c>
      <c r="U165" s="37">
        <f t="shared" si="29"/>
        <v>0.9</v>
      </c>
      <c r="V165" s="18">
        <f t="shared" si="30"/>
        <v>1.28</v>
      </c>
      <c r="W165" s="18">
        <f t="shared" si="31"/>
        <v>24.761799480295664</v>
      </c>
      <c r="X165" s="18">
        <f t="shared" si="32"/>
        <v>21.204738226044476</v>
      </c>
      <c r="Y165" s="18">
        <f t="shared" si="33"/>
        <v>53.398523867020046</v>
      </c>
      <c r="Z165" s="18">
        <f t="shared" si="34"/>
        <v>42.205002776309023</v>
      </c>
      <c r="AA165" s="18">
        <f>-AVERAGE('cons 2023 - 2025'!D166:AM166)*12</f>
        <v>54.333333333333329</v>
      </c>
      <c r="AB165" s="27">
        <f t="shared" si="35"/>
        <v>20.6022</v>
      </c>
      <c r="AC165" s="18">
        <f>SQRT((2*AA165*'⚙ Assumptions'!$B$3)/AB165)</f>
        <v>28.127880140934582</v>
      </c>
      <c r="AD165" s="18">
        <f t="shared" si="36"/>
        <v>42.205002776309023</v>
      </c>
      <c r="AE165" s="18">
        <f t="shared" si="37"/>
        <v>70.332882917243609</v>
      </c>
      <c r="AF165" s="18">
        <f t="shared" si="38"/>
        <v>1.9316540407985412</v>
      </c>
    </row>
    <row r="166" spans="1:32" x14ac:dyDescent="0.3">
      <c r="A166" s="19" t="s">
        <v>342</v>
      </c>
      <c r="B166" s="20" t="s">
        <v>343</v>
      </c>
      <c r="C166" s="16" t="s">
        <v>8</v>
      </c>
      <c r="D166" s="16" t="str">
        <f>VLOOKUP(A166,'Lead Time'!$A$2:$C$1180,3,0)</f>
        <v>Import</v>
      </c>
      <c r="E166" s="23" t="str">
        <f>VLOOKUP(A166,Classification!$A$2:$D$1180,4,0)</f>
        <v>C</v>
      </c>
      <c r="F166" s="25" t="str">
        <f>VLOOKUP(A166,Classification!$A$2:$E$1180,5,0)</f>
        <v>L</v>
      </c>
      <c r="G166" s="21">
        <f>VLOOKUP(A166,'Lead Time'!$A$2:$D$1180,4,0)</f>
        <v>314</v>
      </c>
      <c r="H166" s="21">
        <f t="shared" si="26"/>
        <v>10.466666666666667</v>
      </c>
      <c r="I166" s="32">
        <f>VLOOKUP(A166,Classification!$A$2:$F$1180,6,0)</f>
        <v>102.42</v>
      </c>
      <c r="J166" s="21">
        <f>-SUM('cons 2023 - 2025'!D167:AM167)</f>
        <v>4</v>
      </c>
      <c r="K166" s="18">
        <f>-_xlfn.MINIFS('cons 2023 - 2025'!D167:AM167,'cons 2023 - 2025'!D167:AM167,"&lt;&gt;0")</f>
        <v>4</v>
      </c>
      <c r="L166" s="18">
        <f>-_xlfn.MAXIFS('cons 2023 - 2025'!D167:AM167,'cons 2023 - 2025'!D167:AM167,"&lt;&gt;0")</f>
        <v>4</v>
      </c>
      <c r="M166" s="19">
        <f>COUNTIF('cons 2023 - 2025'!D167:AM167,"&lt;&gt;0")</f>
        <v>1</v>
      </c>
      <c r="N166" s="21">
        <f>-AVERAGE('cons 2023 - 2025'!D167:AM167)</f>
        <v>0.1111111111111111</v>
      </c>
      <c r="O166" s="21">
        <f t="shared" si="27"/>
        <v>4</v>
      </c>
      <c r="P166" s="21">
        <f>_xlfn.STDEV.S('cons 2023 - 2025'!D167:AM167)</f>
        <v>0.66666666666666663</v>
      </c>
      <c r="Q166" s="21">
        <f>-AVERAGE('cons 2023 - 2025'!D167:AM167)/'⚙ Assumptions'!$B$5</f>
        <v>5.0505050505050501E-3</v>
      </c>
      <c r="R166" s="21">
        <f>_xlfn.STDEV.S('cons 2023 - 2025'!D167:AM167)/SQRT('⚙ Assumptions'!$B$5)</f>
        <v>0.14213381090374028</v>
      </c>
      <c r="S166" s="21">
        <f>-IF(AVERAGE('cons 2023 - 2025'!D167:AM167)=0,"",_xlfn.STDEV.S('cons 2023 - 2025'!D167:AM167)/AVERAGE('cons 2023 - 2025'!D167:AM167))</f>
        <v>6</v>
      </c>
      <c r="T166" s="21" t="str">
        <f t="shared" si="28"/>
        <v>Z</v>
      </c>
      <c r="U166" s="38">
        <f t="shared" si="29"/>
        <v>0.9</v>
      </c>
      <c r="V166" s="21">
        <f t="shared" si="30"/>
        <v>1.28</v>
      </c>
      <c r="W166" s="21">
        <f t="shared" si="31"/>
        <v>3.223830458985526</v>
      </c>
      <c r="X166" s="21">
        <f t="shared" si="32"/>
        <v>2.7607234693235889</v>
      </c>
      <c r="Y166" s="21">
        <f t="shared" si="33"/>
        <v>4.8096890448441112</v>
      </c>
      <c r="Z166" s="21">
        <f t="shared" si="34"/>
        <v>3.9236864322865519</v>
      </c>
      <c r="AA166" s="21">
        <f>-AVERAGE('cons 2023 - 2025'!D167:AM167)*12</f>
        <v>1.3333333333333333</v>
      </c>
      <c r="AB166" s="32">
        <f t="shared" si="35"/>
        <v>20.484000000000002</v>
      </c>
      <c r="AC166" s="21">
        <f>SQRT((2*AA166*'⚙ Assumptions'!$B$3)/AB166)</f>
        <v>4.4189858618971556</v>
      </c>
      <c r="AD166" s="21">
        <f t="shared" si="36"/>
        <v>3.9236864322865519</v>
      </c>
      <c r="AE166" s="21">
        <f t="shared" si="37"/>
        <v>8.342672294183707</v>
      </c>
      <c r="AF166" s="21">
        <f t="shared" si="38"/>
        <v>0.3017283546503377</v>
      </c>
    </row>
    <row r="167" spans="1:32" x14ac:dyDescent="0.3">
      <c r="A167" s="16" t="s">
        <v>344</v>
      </c>
      <c r="B167" s="17" t="s">
        <v>345</v>
      </c>
      <c r="C167" s="16" t="s">
        <v>130</v>
      </c>
      <c r="D167" s="16" t="str">
        <f>VLOOKUP(A167,'Lead Time'!$A$2:$C$1180,3,0)</f>
        <v>Local</v>
      </c>
      <c r="E167" s="23" t="str">
        <f>VLOOKUP(A167,Classification!$A$2:$D$1180,4,0)</f>
        <v>C</v>
      </c>
      <c r="F167" s="26" t="str">
        <f>VLOOKUP(A167,Classification!$A$2:$E$1180,5,0)</f>
        <v>M</v>
      </c>
      <c r="G167" s="18">
        <f>VLOOKUP(A167,'Lead Time'!$A$2:$D$1180,4,0)</f>
        <v>35.857142857142854</v>
      </c>
      <c r="H167" s="18">
        <f t="shared" si="26"/>
        <v>1.1952380952380952</v>
      </c>
      <c r="I167" s="27">
        <f>VLOOKUP(A167,Classification!$A$2:$F$1180,6,0)</f>
        <v>101.41200000000001</v>
      </c>
      <c r="J167" s="18">
        <f>-SUM('cons 2023 - 2025'!D168:AM168)</f>
        <v>9</v>
      </c>
      <c r="K167" s="18">
        <f>-_xlfn.MINIFS('cons 2023 - 2025'!D168:AM168,'cons 2023 - 2025'!D168:AM168,"&lt;&gt;0")</f>
        <v>6</v>
      </c>
      <c r="L167" s="18">
        <f>-_xlfn.MAXIFS('cons 2023 - 2025'!D168:AM168,'cons 2023 - 2025'!D168:AM168,"&lt;&gt;0")</f>
        <v>1</v>
      </c>
      <c r="M167" s="16">
        <f>COUNTIF('cons 2023 - 2025'!D168:AM168,"&lt;&gt;0")</f>
        <v>4</v>
      </c>
      <c r="N167" s="18">
        <f>-AVERAGE('cons 2023 - 2025'!D168:AM168)</f>
        <v>0.25</v>
      </c>
      <c r="O167" s="18">
        <f t="shared" si="27"/>
        <v>2.25</v>
      </c>
      <c r="P167" s="18">
        <f>_xlfn.STDEV.S('cons 2023 - 2025'!D168:AM168)</f>
        <v>1.0246950765959599</v>
      </c>
      <c r="Q167" s="18">
        <f>-AVERAGE('cons 2023 - 2025'!D168:AM168)/'⚙ Assumptions'!$B$5</f>
        <v>1.1363636363636364E-2</v>
      </c>
      <c r="R167" s="18">
        <f>_xlfn.STDEV.S('cons 2023 - 2025'!D168:AM168)/SQRT('⚙ Assumptions'!$B$5)</f>
        <v>0.21846572437632575</v>
      </c>
      <c r="S167" s="18">
        <f>-IF(AVERAGE('cons 2023 - 2025'!D168:AM168)=0,"",_xlfn.STDEV.S('cons 2023 - 2025'!D168:AM168)/AVERAGE('cons 2023 - 2025'!D168:AM168))</f>
        <v>4.0987803063838397</v>
      </c>
      <c r="T167" s="18" t="str">
        <f t="shared" si="28"/>
        <v>Z</v>
      </c>
      <c r="U167" s="37">
        <f t="shared" si="29"/>
        <v>0.9</v>
      </c>
      <c r="V167" s="18">
        <f t="shared" si="30"/>
        <v>1.28</v>
      </c>
      <c r="W167" s="18">
        <f t="shared" si="31"/>
        <v>1.6744844525459714</v>
      </c>
      <c r="X167" s="18">
        <f t="shared" si="32"/>
        <v>1.4339428161541172</v>
      </c>
      <c r="Y167" s="18">
        <f t="shared" si="33"/>
        <v>2.0819519850135038</v>
      </c>
      <c r="Z167" s="18">
        <f t="shared" si="34"/>
        <v>1.7327523399636411</v>
      </c>
      <c r="AA167" s="18">
        <f>-AVERAGE('cons 2023 - 2025'!D168:AM168)*12</f>
        <v>3</v>
      </c>
      <c r="AB167" s="27">
        <f t="shared" si="35"/>
        <v>20.282400000000003</v>
      </c>
      <c r="AC167" s="18">
        <f>SQRT((2*AA167*'⚙ Assumptions'!$B$3)/AB167)</f>
        <v>6.6613397248119286</v>
      </c>
      <c r="AD167" s="18">
        <f t="shared" si="36"/>
        <v>1.7327523399636411</v>
      </c>
      <c r="AE167" s="18">
        <f t="shared" si="37"/>
        <v>8.3940920647755703</v>
      </c>
      <c r="AF167" s="18">
        <f t="shared" si="38"/>
        <v>0.450359856115085</v>
      </c>
    </row>
    <row r="168" spans="1:32" x14ac:dyDescent="0.3">
      <c r="A168" s="19" t="s">
        <v>346</v>
      </c>
      <c r="B168" s="20" t="s">
        <v>347</v>
      </c>
      <c r="C168" s="16" t="s">
        <v>8</v>
      </c>
      <c r="D168" s="16" t="str">
        <f>VLOOKUP(A168,'Lead Time'!$A$2:$C$1180,3,0)</f>
        <v>Local</v>
      </c>
      <c r="E168" s="23" t="str">
        <f>VLOOKUP(A168,Classification!$A$2:$D$1180,4,0)</f>
        <v>C</v>
      </c>
      <c r="F168" s="26" t="str">
        <f>VLOOKUP(A168,Classification!$A$2:$E$1180,5,0)</f>
        <v>M</v>
      </c>
      <c r="G168" s="21">
        <f>VLOOKUP(A168,'Lead Time'!$A$2:$D$1180,4,0)</f>
        <v>41.4</v>
      </c>
      <c r="H168" s="21">
        <f t="shared" si="26"/>
        <v>1.38</v>
      </c>
      <c r="I168" s="32">
        <f>VLOOKUP(A168,Classification!$A$2:$F$1180,6,0)</f>
        <v>101.333</v>
      </c>
      <c r="J168" s="21">
        <f>-SUM('cons 2023 - 2025'!D169:AM169)</f>
        <v>21</v>
      </c>
      <c r="K168" s="18">
        <f>-_xlfn.MINIFS('cons 2023 - 2025'!D169:AM169,'cons 2023 - 2025'!D169:AM169,"&lt;&gt;0")</f>
        <v>4</v>
      </c>
      <c r="L168" s="18">
        <f>-_xlfn.MAXIFS('cons 2023 - 2025'!D169:AM169,'cons 2023 - 2025'!D169:AM169,"&lt;&gt;0")</f>
        <v>1</v>
      </c>
      <c r="M168" s="19">
        <f>COUNTIF('cons 2023 - 2025'!D169:AM169,"&lt;&gt;0")</f>
        <v>12</v>
      </c>
      <c r="N168" s="21">
        <f>-AVERAGE('cons 2023 - 2025'!D169:AM169)</f>
        <v>0.58333333333333337</v>
      </c>
      <c r="O168" s="21">
        <f t="shared" si="27"/>
        <v>1.75</v>
      </c>
      <c r="P168" s="21">
        <f>_xlfn.STDEV.S('cons 2023 - 2025'!D169:AM169)</f>
        <v>0.96732325812743991</v>
      </c>
      <c r="Q168" s="21">
        <f>-AVERAGE('cons 2023 - 2025'!D169:AM169)/'⚙ Assumptions'!$B$5</f>
        <v>2.6515151515151516E-2</v>
      </c>
      <c r="R168" s="21">
        <f>_xlfn.STDEV.S('cons 2023 - 2025'!D169:AM169)/SQRT('⚙ Assumptions'!$B$5)</f>
        <v>0.20623401158021323</v>
      </c>
      <c r="S168" s="21">
        <f>-IF(AVERAGE('cons 2023 - 2025'!D169:AM169)=0,"",_xlfn.STDEV.S('cons 2023 - 2025'!D169:AM169)/AVERAGE('cons 2023 - 2025'!D169:AM169))</f>
        <v>1.6582684425041827</v>
      </c>
      <c r="T168" s="21" t="str">
        <f t="shared" si="28"/>
        <v>Z</v>
      </c>
      <c r="U168" s="38">
        <f t="shared" si="29"/>
        <v>0.9</v>
      </c>
      <c r="V168" s="21">
        <f t="shared" si="30"/>
        <v>1.28</v>
      </c>
      <c r="W168" s="21">
        <f t="shared" si="31"/>
        <v>1.6985190799443688</v>
      </c>
      <c r="X168" s="21">
        <f t="shared" si="32"/>
        <v>1.4545248414123817</v>
      </c>
      <c r="Y168" s="21">
        <f t="shared" si="33"/>
        <v>2.7962463526716412</v>
      </c>
      <c r="Z168" s="21">
        <f t="shared" si="34"/>
        <v>2.2595248414123814</v>
      </c>
      <c r="AA168" s="21">
        <f>-AVERAGE('cons 2023 - 2025'!D169:AM169)*12</f>
        <v>7</v>
      </c>
      <c r="AB168" s="32">
        <f t="shared" si="35"/>
        <v>20.2666</v>
      </c>
      <c r="AC168" s="21">
        <f>SQRT((2*AA168*'⚙ Assumptions'!$B$3)/AB168)</f>
        <v>10.179330130407504</v>
      </c>
      <c r="AD168" s="21">
        <f t="shared" si="36"/>
        <v>2.2595248414123814</v>
      </c>
      <c r="AE168" s="21">
        <f t="shared" si="37"/>
        <v>12.438854971819886</v>
      </c>
      <c r="AF168" s="21">
        <f t="shared" si="38"/>
        <v>0.68766804006972237</v>
      </c>
    </row>
    <row r="169" spans="1:32" x14ac:dyDescent="0.3">
      <c r="A169" s="16" t="s">
        <v>348</v>
      </c>
      <c r="B169" s="17" t="s">
        <v>349</v>
      </c>
      <c r="C169" s="16" t="s">
        <v>8</v>
      </c>
      <c r="D169" s="16" t="str">
        <f>VLOOKUP(A169,'Lead Time'!$A$2:$C$1180,3,0)</f>
        <v>Local</v>
      </c>
      <c r="E169" s="23" t="str">
        <f>VLOOKUP(A169,Classification!$A$2:$D$1180,4,0)</f>
        <v>C</v>
      </c>
      <c r="F169" s="25" t="str">
        <f>VLOOKUP(A169,Classification!$A$2:$E$1180,5,0)</f>
        <v>L</v>
      </c>
      <c r="G169" s="18">
        <f>VLOOKUP(A169,'Lead Time'!$A$2:$D$1180,4,0)</f>
        <v>72</v>
      </c>
      <c r="H169" s="18">
        <f t="shared" si="26"/>
        <v>2.4</v>
      </c>
      <c r="I169" s="27">
        <f>VLOOKUP(A169,Classification!$A$2:$F$1180,6,0)</f>
        <v>101.25</v>
      </c>
      <c r="J169" s="18">
        <f>-SUM('cons 2023 - 2025'!D170:AM170)</f>
        <v>10</v>
      </c>
      <c r="K169" s="18">
        <f>-_xlfn.MINIFS('cons 2023 - 2025'!D170:AM170,'cons 2023 - 2025'!D170:AM170,"&lt;&gt;0")</f>
        <v>7</v>
      </c>
      <c r="L169" s="18">
        <f>-_xlfn.MAXIFS('cons 2023 - 2025'!D170:AM170,'cons 2023 - 2025'!D170:AM170,"&lt;&gt;0")</f>
        <v>1</v>
      </c>
      <c r="M169" s="16">
        <f>COUNTIF('cons 2023 - 2025'!D170:AM170,"&lt;&gt;0")</f>
        <v>3</v>
      </c>
      <c r="N169" s="18">
        <f>-AVERAGE('cons 2023 - 2025'!D170:AM170)</f>
        <v>0.27777777777777779</v>
      </c>
      <c r="O169" s="18">
        <f t="shared" si="27"/>
        <v>3.3333333333333335</v>
      </c>
      <c r="P169" s="18">
        <f>_xlfn.STDEV.S('cons 2023 - 2025'!D170:AM170)</f>
        <v>1.2097487604837889</v>
      </c>
      <c r="Q169" s="18">
        <f>-AVERAGE('cons 2023 - 2025'!D170:AM170)/'⚙ Assumptions'!$B$5</f>
        <v>1.2626262626262626E-2</v>
      </c>
      <c r="R169" s="18">
        <f>_xlfn.STDEV.S('cons 2023 - 2025'!D170:AM170)/SQRT('⚙ Assumptions'!$B$5)</f>
        <v>0.25791930234545557</v>
      </c>
      <c r="S169" s="18">
        <f>-IF(AVERAGE('cons 2023 - 2025'!D170:AM170)=0,"",_xlfn.STDEV.S('cons 2023 - 2025'!D170:AM170)/AVERAGE('cons 2023 - 2025'!D170:AM170))</f>
        <v>4.35509553774164</v>
      </c>
      <c r="T169" s="18" t="str">
        <f t="shared" si="28"/>
        <v>Z</v>
      </c>
      <c r="U169" s="37">
        <f t="shared" si="29"/>
        <v>0.9</v>
      </c>
      <c r="V169" s="18">
        <f t="shared" si="30"/>
        <v>1.28</v>
      </c>
      <c r="W169" s="18">
        <f t="shared" si="31"/>
        <v>2.8013028508780802</v>
      </c>
      <c r="X169" s="18">
        <f t="shared" si="32"/>
        <v>2.398892442853775</v>
      </c>
      <c r="Y169" s="18">
        <f t="shared" si="33"/>
        <v>3.7103937599689893</v>
      </c>
      <c r="Z169" s="18">
        <f t="shared" si="34"/>
        <v>3.0655591095204415</v>
      </c>
      <c r="AA169" s="18">
        <f>-AVERAGE('cons 2023 - 2025'!D170:AM170)*12</f>
        <v>3.3333333333333335</v>
      </c>
      <c r="AB169" s="27">
        <f t="shared" si="35"/>
        <v>20.25</v>
      </c>
      <c r="AC169" s="18">
        <f>SQRT((2*AA169*'⚙ Assumptions'!$B$3)/AB169)</f>
        <v>7.027283689263065</v>
      </c>
      <c r="AD169" s="18">
        <f t="shared" si="36"/>
        <v>3.0655591095204415</v>
      </c>
      <c r="AE169" s="18">
        <f t="shared" si="37"/>
        <v>10.092842798783506</v>
      </c>
      <c r="AF169" s="18">
        <f t="shared" si="38"/>
        <v>0.47434164902525694</v>
      </c>
    </row>
    <row r="170" spans="1:32" x14ac:dyDescent="0.3">
      <c r="A170" s="19" t="s">
        <v>350</v>
      </c>
      <c r="B170" s="20" t="s">
        <v>351</v>
      </c>
      <c r="C170" s="16" t="s">
        <v>8</v>
      </c>
      <c r="D170" s="16" t="str">
        <f>VLOOKUP(A170,'Lead Time'!$A$2:$C$1180,3,0)</f>
        <v>Local</v>
      </c>
      <c r="E170" s="23" t="str">
        <f>VLOOKUP(A170,Classification!$A$2:$D$1180,4,0)</f>
        <v>C</v>
      </c>
      <c r="F170" s="25" t="str">
        <f>VLOOKUP(A170,Classification!$A$2:$E$1180,5,0)</f>
        <v>L</v>
      </c>
      <c r="G170" s="21">
        <f>VLOOKUP(A170,'Lead Time'!$A$2:$D$1180,4,0)</f>
        <v>83</v>
      </c>
      <c r="H170" s="21">
        <f t="shared" si="26"/>
        <v>2.7666666666666666</v>
      </c>
      <c r="I170" s="32">
        <f>VLOOKUP(A170,Classification!$A$2:$F$1180,6,0)</f>
        <v>101</v>
      </c>
      <c r="J170" s="21">
        <f>-SUM('cons 2023 - 2025'!D171:AM171)</f>
        <v>1</v>
      </c>
      <c r="K170" s="18">
        <f>-_xlfn.MINIFS('cons 2023 - 2025'!D171:AM171,'cons 2023 - 2025'!D171:AM171,"&lt;&gt;0")</f>
        <v>1</v>
      </c>
      <c r="L170" s="18">
        <f>-_xlfn.MAXIFS('cons 2023 - 2025'!D171:AM171,'cons 2023 - 2025'!D171:AM171,"&lt;&gt;0")</f>
        <v>1</v>
      </c>
      <c r="M170" s="19">
        <f>COUNTIF('cons 2023 - 2025'!D171:AM171,"&lt;&gt;0")</f>
        <v>1</v>
      </c>
      <c r="N170" s="21">
        <f>-AVERAGE('cons 2023 - 2025'!D171:AM171)</f>
        <v>2.7777777777777776E-2</v>
      </c>
      <c r="O170" s="21">
        <f t="shared" si="27"/>
        <v>1</v>
      </c>
      <c r="P170" s="21">
        <f>_xlfn.STDEV.S('cons 2023 - 2025'!D171:AM171)</f>
        <v>0.16666666666666666</v>
      </c>
      <c r="Q170" s="21">
        <f>-AVERAGE('cons 2023 - 2025'!D171:AM171)/'⚙ Assumptions'!$B$5</f>
        <v>1.2626262626262625E-3</v>
      </c>
      <c r="R170" s="21">
        <f>_xlfn.STDEV.S('cons 2023 - 2025'!D171:AM171)/SQRT('⚙ Assumptions'!$B$5)</f>
        <v>3.5533452725935069E-2</v>
      </c>
      <c r="S170" s="21">
        <f>-IF(AVERAGE('cons 2023 - 2025'!D171:AM171)=0,"",_xlfn.STDEV.S('cons 2023 - 2025'!D171:AM171)/AVERAGE('cons 2023 - 2025'!D171:AM171))</f>
        <v>6</v>
      </c>
      <c r="T170" s="21" t="str">
        <f t="shared" si="28"/>
        <v>Z</v>
      </c>
      <c r="U170" s="38">
        <f t="shared" si="29"/>
        <v>0.9</v>
      </c>
      <c r="V170" s="21">
        <f t="shared" si="30"/>
        <v>1.28</v>
      </c>
      <c r="W170" s="21">
        <f t="shared" si="31"/>
        <v>0.41436820594853813</v>
      </c>
      <c r="X170" s="21">
        <f t="shared" si="32"/>
        <v>0.35484373190754553</v>
      </c>
      <c r="Y170" s="21">
        <f t="shared" si="33"/>
        <v>0.51916618574651796</v>
      </c>
      <c r="Z170" s="21">
        <f t="shared" si="34"/>
        <v>0.43169558375939737</v>
      </c>
      <c r="AA170" s="21">
        <f>-AVERAGE('cons 2023 - 2025'!D171:AM171)*12</f>
        <v>0.33333333333333331</v>
      </c>
      <c r="AB170" s="32">
        <f t="shared" si="35"/>
        <v>20.200000000000003</v>
      </c>
      <c r="AC170" s="21">
        <f>SQRT((2*AA170*'⚙ Assumptions'!$B$3)/AB170)</f>
        <v>2.2249707974499238</v>
      </c>
      <c r="AD170" s="21">
        <f t="shared" si="36"/>
        <v>0.43169558375939737</v>
      </c>
      <c r="AE170" s="21">
        <f t="shared" si="37"/>
        <v>2.656666381209321</v>
      </c>
      <c r="AF170" s="21">
        <f t="shared" si="38"/>
        <v>0.14981470036162822</v>
      </c>
    </row>
    <row r="171" spans="1:32" x14ac:dyDescent="0.3">
      <c r="A171" s="16" t="s">
        <v>352</v>
      </c>
      <c r="B171" s="17" t="s">
        <v>353</v>
      </c>
      <c r="C171" s="16" t="s">
        <v>8</v>
      </c>
      <c r="D171" s="16" t="str">
        <f>VLOOKUP(A171,'Lead Time'!$A$2:$C$1180,3,0)</f>
        <v>Local</v>
      </c>
      <c r="E171" s="23" t="str">
        <f>VLOOKUP(A171,Classification!$A$2:$D$1180,4,0)</f>
        <v>C</v>
      </c>
      <c r="F171" s="24" t="str">
        <f>VLOOKUP(A171,Classification!$A$2:$E$1180,5,0)</f>
        <v>H</v>
      </c>
      <c r="G171" s="18">
        <f>VLOOKUP(A171,'Lead Time'!$A$2:$D$1180,4,0)</f>
        <v>24.916666666666668</v>
      </c>
      <c r="H171" s="18">
        <f t="shared" si="26"/>
        <v>0.8305555555555556</v>
      </c>
      <c r="I171" s="27">
        <f>VLOOKUP(A171,Classification!$A$2:$F$1180,6,0)</f>
        <v>99.2</v>
      </c>
      <c r="J171" s="18">
        <f>-SUM('cons 2023 - 2025'!D172:AM172)</f>
        <v>83</v>
      </c>
      <c r="K171" s="18">
        <f>-_xlfn.MINIFS('cons 2023 - 2025'!D172:AM172,'cons 2023 - 2025'!D172:AM172,"&lt;&gt;0")</f>
        <v>15</v>
      </c>
      <c r="L171" s="18">
        <f>-_xlfn.MAXIFS('cons 2023 - 2025'!D172:AM172,'cons 2023 - 2025'!D172:AM172,"&lt;&gt;0")</f>
        <v>2</v>
      </c>
      <c r="M171" s="16">
        <f>COUNTIF('cons 2023 - 2025'!D172:AM172,"&lt;&gt;0")</f>
        <v>13</v>
      </c>
      <c r="N171" s="18">
        <f>-AVERAGE('cons 2023 - 2025'!D172:AM172)</f>
        <v>2.3055555555555554</v>
      </c>
      <c r="O171" s="18">
        <f t="shared" si="27"/>
        <v>6.384615384615385</v>
      </c>
      <c r="P171" s="18">
        <f>_xlfn.STDEV.S('cons 2023 - 2025'!D172:AM172)</f>
        <v>4.04841728823531</v>
      </c>
      <c r="Q171" s="18">
        <f>-AVERAGE('cons 2023 - 2025'!D172:AM172)/'⚙ Assumptions'!$B$5</f>
        <v>0.10479797979797979</v>
      </c>
      <c r="R171" s="18">
        <f>_xlfn.STDEV.S('cons 2023 - 2025'!D172:AM172)/SQRT('⚙ Assumptions'!$B$5)</f>
        <v>0.86312546595820583</v>
      </c>
      <c r="S171" s="18">
        <f>-IF(AVERAGE('cons 2023 - 2025'!D172:AM172)=0,"",_xlfn.STDEV.S('cons 2023 - 2025'!D172:AM172)/AVERAGE('cons 2023 - 2025'!D172:AM172))</f>
        <v>1.7559400286321829</v>
      </c>
      <c r="T171" s="18" t="str">
        <f t="shared" si="28"/>
        <v>Z</v>
      </c>
      <c r="U171" s="37">
        <f t="shared" si="29"/>
        <v>0.9</v>
      </c>
      <c r="V171" s="18">
        <f t="shared" si="30"/>
        <v>1.28</v>
      </c>
      <c r="W171" s="18">
        <f t="shared" si="31"/>
        <v>5.5147886254555205</v>
      </c>
      <c r="X171" s="18">
        <f t="shared" si="32"/>
        <v>4.7225828344102085</v>
      </c>
      <c r="Y171" s="18">
        <f t="shared" si="33"/>
        <v>8.1260049554218501</v>
      </c>
      <c r="Z171" s="18">
        <f t="shared" si="34"/>
        <v>6.6374748097188503</v>
      </c>
      <c r="AA171" s="18">
        <f>-AVERAGE('cons 2023 - 2025'!D172:AM172)*12</f>
        <v>27.666666666666664</v>
      </c>
      <c r="AB171" s="27">
        <f t="shared" si="35"/>
        <v>19.840000000000003</v>
      </c>
      <c r="AC171" s="18">
        <f>SQRT((2*AA171*'⚙ Assumptions'!$B$3)/AB171)</f>
        <v>20.453527182213545</v>
      </c>
      <c r="AD171" s="18">
        <f t="shared" si="36"/>
        <v>6.6374748097188503</v>
      </c>
      <c r="AE171" s="18">
        <f t="shared" si="37"/>
        <v>27.091001991932394</v>
      </c>
      <c r="AF171" s="18">
        <f t="shared" si="38"/>
        <v>1.3526599309837224</v>
      </c>
    </row>
    <row r="172" spans="1:32" x14ac:dyDescent="0.3">
      <c r="A172" s="19" t="s">
        <v>354</v>
      </c>
      <c r="B172" s="20" t="s">
        <v>355</v>
      </c>
      <c r="C172" s="16" t="s">
        <v>8</v>
      </c>
      <c r="D172" s="16" t="str">
        <f>VLOOKUP(A172,'Lead Time'!$A$2:$C$1180,3,0)</f>
        <v>Local</v>
      </c>
      <c r="E172" s="23" t="str">
        <f>VLOOKUP(A172,Classification!$A$2:$D$1180,4,0)</f>
        <v>C</v>
      </c>
      <c r="F172" s="25" t="str">
        <f>VLOOKUP(A172,Classification!$A$2:$E$1180,5,0)</f>
        <v>L</v>
      </c>
      <c r="G172" s="21">
        <f>VLOOKUP(A172,'Lead Time'!$A$2:$D$1180,4,0)</f>
        <v>75.8</v>
      </c>
      <c r="H172" s="21">
        <f t="shared" si="26"/>
        <v>2.5266666666666664</v>
      </c>
      <c r="I172" s="32">
        <f>VLOOKUP(A172,Classification!$A$2:$F$1180,6,0)</f>
        <v>98.926000000000002</v>
      </c>
      <c r="J172" s="21">
        <f>-SUM('cons 2023 - 2025'!D173:AM173)</f>
        <v>3</v>
      </c>
      <c r="K172" s="18">
        <f>-_xlfn.MINIFS('cons 2023 - 2025'!D173:AM173,'cons 2023 - 2025'!D173:AM173,"&lt;&gt;0")</f>
        <v>1</v>
      </c>
      <c r="L172" s="18">
        <f>-_xlfn.MAXIFS('cons 2023 - 2025'!D173:AM173,'cons 2023 - 2025'!D173:AM173,"&lt;&gt;0")</f>
        <v>1</v>
      </c>
      <c r="M172" s="19">
        <f>COUNTIF('cons 2023 - 2025'!D173:AM173,"&lt;&gt;0")</f>
        <v>3</v>
      </c>
      <c r="N172" s="21">
        <f>-AVERAGE('cons 2023 - 2025'!D173:AM173)</f>
        <v>8.3333333333333329E-2</v>
      </c>
      <c r="O172" s="21">
        <f t="shared" si="27"/>
        <v>1</v>
      </c>
      <c r="P172" s="21">
        <f>_xlfn.STDEV.S('cons 2023 - 2025'!D173:AM173)</f>
        <v>0.28030595529069402</v>
      </c>
      <c r="Q172" s="21">
        <f>-AVERAGE('cons 2023 - 2025'!D173:AM173)/'⚙ Assumptions'!$B$5</f>
        <v>3.7878787878787876E-3</v>
      </c>
      <c r="R172" s="21">
        <f>_xlfn.STDEV.S('cons 2023 - 2025'!D173:AM173)/SQRT('⚙ Assumptions'!$B$5)</f>
        <v>5.9761430466719674E-2</v>
      </c>
      <c r="S172" s="21">
        <f>-IF(AVERAGE('cons 2023 - 2025'!D173:AM173)=0,"",_xlfn.STDEV.S('cons 2023 - 2025'!D173:AM173)/AVERAGE('cons 2023 - 2025'!D173:AM173))</f>
        <v>3.3636714634883282</v>
      </c>
      <c r="T172" s="21" t="str">
        <f t="shared" si="28"/>
        <v>Z</v>
      </c>
      <c r="U172" s="38">
        <f t="shared" si="29"/>
        <v>0.9</v>
      </c>
      <c r="V172" s="21">
        <f t="shared" si="30"/>
        <v>1.28</v>
      </c>
      <c r="W172" s="21">
        <f t="shared" si="31"/>
        <v>0.66598670085391776</v>
      </c>
      <c r="X172" s="21">
        <f t="shared" si="32"/>
        <v>0.57031693778443004</v>
      </c>
      <c r="Y172" s="21">
        <f t="shared" si="33"/>
        <v>0.95310791297512987</v>
      </c>
      <c r="Z172" s="21">
        <f t="shared" si="34"/>
        <v>0.78087249333998554</v>
      </c>
      <c r="AA172" s="21">
        <f>-AVERAGE('cons 2023 - 2025'!D173:AM173)*12</f>
        <v>1</v>
      </c>
      <c r="AB172" s="32">
        <f t="shared" si="35"/>
        <v>19.785200000000003</v>
      </c>
      <c r="AC172" s="21">
        <f>SQRT((2*AA172*'⚙ Assumptions'!$B$3)/AB172)</f>
        <v>3.8939503076234945</v>
      </c>
      <c r="AD172" s="21">
        <f t="shared" si="36"/>
        <v>0.78087249333998554</v>
      </c>
      <c r="AE172" s="21">
        <f t="shared" si="37"/>
        <v>4.6748228009634802</v>
      </c>
      <c r="AF172" s="21">
        <f t="shared" si="38"/>
        <v>0.25680861875464123</v>
      </c>
    </row>
    <row r="173" spans="1:32" x14ac:dyDescent="0.3">
      <c r="A173" s="16" t="s">
        <v>356</v>
      </c>
      <c r="B173" s="17" t="s">
        <v>357</v>
      </c>
      <c r="C173" s="16" t="s">
        <v>8</v>
      </c>
      <c r="D173" s="16" t="str">
        <f>VLOOKUP(A173,'Lead Time'!$A$2:$C$1180,3,0)</f>
        <v>Mixed Source</v>
      </c>
      <c r="E173" s="23" t="str">
        <f>VLOOKUP(A173,Classification!$A$2:$D$1180,4,0)</f>
        <v>C</v>
      </c>
      <c r="F173" s="26" t="str">
        <f>VLOOKUP(A173,Classification!$A$2:$E$1180,5,0)</f>
        <v>M</v>
      </c>
      <c r="G173" s="18">
        <f>VLOOKUP(A173,'Lead Time'!$A$2:$D$1180,4,0)</f>
        <v>67</v>
      </c>
      <c r="H173" s="18">
        <f t="shared" si="26"/>
        <v>2.2333333333333334</v>
      </c>
      <c r="I173" s="27">
        <f>VLOOKUP(A173,Classification!$A$2:$F$1180,6,0)</f>
        <v>98.709000000000003</v>
      </c>
      <c r="J173" s="18">
        <f>-SUM('cons 2023 - 2025'!D174:AM174)</f>
        <v>52</v>
      </c>
      <c r="K173" s="18">
        <f>-_xlfn.MINIFS('cons 2023 - 2025'!D174:AM174,'cons 2023 - 2025'!D174:AM174,"&lt;&gt;0")</f>
        <v>24</v>
      </c>
      <c r="L173" s="18">
        <f>-_xlfn.MAXIFS('cons 2023 - 2025'!D174:AM174,'cons 2023 - 2025'!D174:AM174,"&lt;&gt;0")</f>
        <v>4</v>
      </c>
      <c r="M173" s="16">
        <f>COUNTIF('cons 2023 - 2025'!D174:AM174,"&lt;&gt;0")</f>
        <v>4</v>
      </c>
      <c r="N173" s="18">
        <f>-AVERAGE('cons 2023 - 2025'!D174:AM174)</f>
        <v>1.4444444444444444</v>
      </c>
      <c r="O173" s="18">
        <f t="shared" si="27"/>
        <v>13</v>
      </c>
      <c r="P173" s="18">
        <f>_xlfn.STDEV.S('cons 2023 - 2025'!D174:AM174)</f>
        <v>4.8192734748504185</v>
      </c>
      <c r="Q173" s="18">
        <f>-AVERAGE('cons 2023 - 2025'!D174:AM174)/'⚙ Assumptions'!$B$5</f>
        <v>6.5656565656565649E-2</v>
      </c>
      <c r="R173" s="18">
        <f>_xlfn.STDEV.S('cons 2023 - 2025'!D174:AM174)/SQRT('⚙ Assumptions'!$B$5)</f>
        <v>1.0274725571517012</v>
      </c>
      <c r="S173" s="18">
        <f>-IF(AVERAGE('cons 2023 - 2025'!D174:AM174)=0,"",_xlfn.STDEV.S('cons 2023 - 2025'!D174:AM174)/AVERAGE('cons 2023 - 2025'!D174:AM174))</f>
        <v>3.3364200979733667</v>
      </c>
      <c r="T173" s="18" t="str">
        <f t="shared" si="28"/>
        <v>Z</v>
      </c>
      <c r="U173" s="37">
        <f t="shared" si="29"/>
        <v>0.9</v>
      </c>
      <c r="V173" s="18">
        <f t="shared" si="30"/>
        <v>1.28</v>
      </c>
      <c r="W173" s="18">
        <f t="shared" si="31"/>
        <v>10.765088439941826</v>
      </c>
      <c r="X173" s="18">
        <f t="shared" si="32"/>
        <v>9.2186709827301403</v>
      </c>
      <c r="Y173" s="18">
        <f t="shared" si="33"/>
        <v>15.164078338931724</v>
      </c>
      <c r="Z173" s="18">
        <f t="shared" si="34"/>
        <v>12.444596908656067</v>
      </c>
      <c r="AA173" s="18">
        <f>-AVERAGE('cons 2023 - 2025'!D174:AM174)*12</f>
        <v>17.333333333333332</v>
      </c>
      <c r="AB173" s="27">
        <f t="shared" si="35"/>
        <v>19.741800000000001</v>
      </c>
      <c r="AC173" s="18">
        <f>SQRT((2*AA173*'⚙ Assumptions'!$B$3)/AB173)</f>
        <v>16.229618001079103</v>
      </c>
      <c r="AD173" s="18">
        <f t="shared" si="36"/>
        <v>12.444596908656067</v>
      </c>
      <c r="AE173" s="18">
        <f t="shared" si="37"/>
        <v>28.67421490973517</v>
      </c>
      <c r="AF173" s="18">
        <f t="shared" si="38"/>
        <v>1.0680062421790115</v>
      </c>
    </row>
    <row r="174" spans="1:32" x14ac:dyDescent="0.3">
      <c r="A174" s="19" t="s">
        <v>358</v>
      </c>
      <c r="B174" s="20" t="s">
        <v>359</v>
      </c>
      <c r="C174" s="16" t="s">
        <v>130</v>
      </c>
      <c r="D174" s="16" t="str">
        <f>VLOOKUP(A174,'Lead Time'!$A$2:$C$1180,3,0)</f>
        <v>Local</v>
      </c>
      <c r="E174" s="23" t="str">
        <f>VLOOKUP(A174,Classification!$A$2:$D$1180,4,0)</f>
        <v>C</v>
      </c>
      <c r="F174" s="25" t="str">
        <f>VLOOKUP(A174,Classification!$A$2:$E$1180,5,0)</f>
        <v>L</v>
      </c>
      <c r="G174" s="21">
        <f>VLOOKUP(A174,'Lead Time'!$A$2:$D$1180,4,0)</f>
        <v>74.5</v>
      </c>
      <c r="H174" s="21">
        <f t="shared" si="26"/>
        <v>2.4833333333333334</v>
      </c>
      <c r="I174" s="32">
        <f>VLOOKUP(A174,Classification!$A$2:$F$1180,6,0)</f>
        <v>98.298000000000002</v>
      </c>
      <c r="J174" s="21">
        <f>-SUM('cons 2023 - 2025'!D175:AM175)</f>
        <v>2</v>
      </c>
      <c r="K174" s="18">
        <f>-_xlfn.MINIFS('cons 2023 - 2025'!D175:AM175,'cons 2023 - 2025'!D175:AM175,"&lt;&gt;0")</f>
        <v>1</v>
      </c>
      <c r="L174" s="18">
        <f>-_xlfn.MAXIFS('cons 2023 - 2025'!D175:AM175,'cons 2023 - 2025'!D175:AM175,"&lt;&gt;0")</f>
        <v>1</v>
      </c>
      <c r="M174" s="19">
        <f>COUNTIF('cons 2023 - 2025'!D175:AM175,"&lt;&gt;0")</f>
        <v>2</v>
      </c>
      <c r="N174" s="21">
        <f>-AVERAGE('cons 2023 - 2025'!D175:AM175)</f>
        <v>5.5555555555555552E-2</v>
      </c>
      <c r="O174" s="21">
        <f t="shared" si="27"/>
        <v>1</v>
      </c>
      <c r="P174" s="21">
        <f>_xlfn.STDEV.S('cons 2023 - 2025'!D175:AM175)</f>
        <v>0.2323106841457232</v>
      </c>
      <c r="Q174" s="21">
        <f>-AVERAGE('cons 2023 - 2025'!D175:AM175)/'⚙ Assumptions'!$B$5</f>
        <v>2.525252525252525E-3</v>
      </c>
      <c r="R174" s="21">
        <f>_xlfn.STDEV.S('cons 2023 - 2025'!D175:AM175)/SQRT('⚙ Assumptions'!$B$5)</f>
        <v>4.9528804276930134E-2</v>
      </c>
      <c r="S174" s="21">
        <f>-IF(AVERAGE('cons 2023 - 2025'!D175:AM175)=0,"",_xlfn.STDEV.S('cons 2023 - 2025'!D175:AM175)/AVERAGE('cons 2023 - 2025'!D175:AM175))</f>
        <v>4.1815923146230176</v>
      </c>
      <c r="T174" s="21" t="str">
        <f t="shared" si="28"/>
        <v>Z</v>
      </c>
      <c r="U174" s="38">
        <f t="shared" si="29"/>
        <v>0.9</v>
      </c>
      <c r="V174" s="21">
        <f t="shared" si="30"/>
        <v>1.28</v>
      </c>
      <c r="W174" s="21">
        <f t="shared" si="31"/>
        <v>0.54719982447698923</v>
      </c>
      <c r="X174" s="21">
        <f t="shared" si="32"/>
        <v>0.4685939341607776</v>
      </c>
      <c r="Y174" s="21">
        <f t="shared" si="33"/>
        <v>0.73533113760830238</v>
      </c>
      <c r="Z174" s="21">
        <f t="shared" si="34"/>
        <v>0.6065568971237405</v>
      </c>
      <c r="AA174" s="21">
        <f>-AVERAGE('cons 2023 - 2025'!D175:AM175)*12</f>
        <v>0.66666666666666663</v>
      </c>
      <c r="AB174" s="32">
        <f t="shared" si="35"/>
        <v>19.659600000000001</v>
      </c>
      <c r="AC174" s="21">
        <f>SQRT((2*AA174*'⚙ Assumptions'!$B$3)/AB174)</f>
        <v>3.1895371076820855</v>
      </c>
      <c r="AD174" s="21">
        <f t="shared" si="36"/>
        <v>0.6065568971237405</v>
      </c>
      <c r="AE174" s="21">
        <f t="shared" si="37"/>
        <v>3.796094004805826</v>
      </c>
      <c r="AF174" s="21">
        <f t="shared" si="38"/>
        <v>0.2090167457406224</v>
      </c>
    </row>
    <row r="175" spans="1:32" x14ac:dyDescent="0.3">
      <c r="A175" s="16" t="s">
        <v>360</v>
      </c>
      <c r="B175" s="17" t="s">
        <v>361</v>
      </c>
      <c r="C175" s="16" t="s">
        <v>8</v>
      </c>
      <c r="D175" s="16"/>
      <c r="E175" s="23" t="str">
        <f>VLOOKUP(A175,Classification!$A$2:$D$1180,4,0)</f>
        <v>C</v>
      </c>
      <c r="F175" s="25" t="str">
        <f>VLOOKUP(A175,Classification!$A$2:$E$1180,5,0)</f>
        <v>L</v>
      </c>
      <c r="G175" s="18">
        <f>VLOOKUP(A175,'Lead Time'!$A$2:$D$1180,4,0)</f>
        <v>0</v>
      </c>
      <c r="H175" s="18">
        <f t="shared" si="26"/>
        <v>0</v>
      </c>
      <c r="I175" s="27">
        <f>VLOOKUP(A175,Classification!$A$2:$F$1180,6,0)</f>
        <v>98</v>
      </c>
      <c r="J175" s="18">
        <f>-SUM('cons 2023 - 2025'!D176:AM176)</f>
        <v>1</v>
      </c>
      <c r="K175" s="18">
        <f>-_xlfn.MINIFS('cons 2023 - 2025'!D176:AM176,'cons 2023 - 2025'!D176:AM176,"&lt;&gt;0")</f>
        <v>1</v>
      </c>
      <c r="L175" s="18">
        <f>-_xlfn.MAXIFS('cons 2023 - 2025'!D176:AM176,'cons 2023 - 2025'!D176:AM176,"&lt;&gt;0")</f>
        <v>1</v>
      </c>
      <c r="M175" s="16">
        <f>COUNTIF('cons 2023 - 2025'!D176:AM176,"&lt;&gt;0")</f>
        <v>1</v>
      </c>
      <c r="N175" s="18">
        <f>-AVERAGE('cons 2023 - 2025'!D176:AM176)</f>
        <v>2.7777777777777776E-2</v>
      </c>
      <c r="O175" s="18">
        <f t="shared" si="27"/>
        <v>1</v>
      </c>
      <c r="P175" s="18">
        <f>_xlfn.STDEV.S('cons 2023 - 2025'!D176:AM176)</f>
        <v>0.16666666666666666</v>
      </c>
      <c r="Q175" s="18">
        <f>-AVERAGE('cons 2023 - 2025'!D176:AM176)/'⚙ Assumptions'!$B$5</f>
        <v>1.2626262626262625E-3</v>
      </c>
      <c r="R175" s="18">
        <f>_xlfn.STDEV.S('cons 2023 - 2025'!D176:AM176)/SQRT('⚙ Assumptions'!$B$5)</f>
        <v>3.5533452725935069E-2</v>
      </c>
      <c r="S175" s="18">
        <f>-IF(AVERAGE('cons 2023 - 2025'!D176:AM176)=0,"",_xlfn.STDEV.S('cons 2023 - 2025'!D176:AM176)/AVERAGE('cons 2023 - 2025'!D176:AM176))</f>
        <v>6</v>
      </c>
      <c r="T175" s="18" t="str">
        <f t="shared" si="28"/>
        <v>Z</v>
      </c>
      <c r="U175" s="37">
        <f t="shared" si="29"/>
        <v>0.9</v>
      </c>
      <c r="V175" s="18">
        <f t="shared" si="30"/>
        <v>1.28</v>
      </c>
      <c r="W175" s="18">
        <f t="shared" si="31"/>
        <v>0</v>
      </c>
      <c r="X175" s="18">
        <f t="shared" si="32"/>
        <v>0</v>
      </c>
      <c r="Y175" s="18">
        <f t="shared" si="33"/>
        <v>0</v>
      </c>
      <c r="Z175" s="18">
        <f t="shared" si="34"/>
        <v>0</v>
      </c>
      <c r="AA175" s="18">
        <f>-AVERAGE('cons 2023 - 2025'!D176:AM176)*12</f>
        <v>0.33333333333333331</v>
      </c>
      <c r="AB175" s="27">
        <f t="shared" si="35"/>
        <v>19.600000000000001</v>
      </c>
      <c r="AC175" s="18">
        <f>SQRT((2*AA175*'⚙ Assumptions'!$B$3)/AB175)</f>
        <v>2.2587697572631282</v>
      </c>
      <c r="AD175" s="18">
        <f t="shared" si="36"/>
        <v>0</v>
      </c>
      <c r="AE175" s="18">
        <f t="shared" si="37"/>
        <v>2.2587697572631282</v>
      </c>
      <c r="AF175" s="18">
        <f t="shared" si="38"/>
        <v>0.14757295747452434</v>
      </c>
    </row>
    <row r="176" spans="1:32" x14ac:dyDescent="0.3">
      <c r="A176" s="19" t="s">
        <v>362</v>
      </c>
      <c r="B176" s="20" t="s">
        <v>363</v>
      </c>
      <c r="C176" s="16" t="s">
        <v>8</v>
      </c>
      <c r="D176" s="16" t="str">
        <f>VLOOKUP(A176,'Lead Time'!$A$2:$C$1180,3,0)</f>
        <v>Local</v>
      </c>
      <c r="E176" s="23" t="str">
        <f>VLOOKUP(A176,Classification!$A$2:$D$1180,4,0)</f>
        <v>C</v>
      </c>
      <c r="F176" s="25" t="str">
        <f>VLOOKUP(A176,Classification!$A$2:$E$1180,5,0)</f>
        <v>L</v>
      </c>
      <c r="G176" s="21">
        <f>VLOOKUP(A176,'Lead Time'!$A$2:$D$1180,4,0)</f>
        <v>18.600000000000001</v>
      </c>
      <c r="H176" s="21">
        <f t="shared" si="26"/>
        <v>0.62</v>
      </c>
      <c r="I176" s="32">
        <f>VLOOKUP(A176,Classification!$A$2:$F$1180,6,0)</f>
        <v>97.853999999999999</v>
      </c>
      <c r="J176" s="21">
        <f>-SUM('cons 2023 - 2025'!D177:AM177)</f>
        <v>4</v>
      </c>
      <c r="K176" s="18">
        <f>-_xlfn.MINIFS('cons 2023 - 2025'!D177:AM177,'cons 2023 - 2025'!D177:AM177,"&lt;&gt;0")</f>
        <v>3</v>
      </c>
      <c r="L176" s="18">
        <f>-_xlfn.MAXIFS('cons 2023 - 2025'!D177:AM177,'cons 2023 - 2025'!D177:AM177,"&lt;&gt;0")</f>
        <v>1</v>
      </c>
      <c r="M176" s="19">
        <f>COUNTIF('cons 2023 - 2025'!D177:AM177,"&lt;&gt;0")</f>
        <v>2</v>
      </c>
      <c r="N176" s="21">
        <f>-AVERAGE('cons 2023 - 2025'!D177:AM177)</f>
        <v>0.1111111111111111</v>
      </c>
      <c r="O176" s="21">
        <f t="shared" si="27"/>
        <v>2</v>
      </c>
      <c r="P176" s="21">
        <f>_xlfn.STDEV.S('cons 2023 - 2025'!D177:AM177)</f>
        <v>0.52250920854648386</v>
      </c>
      <c r="Q176" s="21">
        <f>-AVERAGE('cons 2023 - 2025'!D177:AM177)/'⚙ Assumptions'!$B$5</f>
        <v>5.0505050505050501E-3</v>
      </c>
      <c r="R176" s="21">
        <f>_xlfn.STDEV.S('cons 2023 - 2025'!D177:AM177)/SQRT('⚙ Assumptions'!$B$5)</f>
        <v>0.1113993375645134</v>
      </c>
      <c r="S176" s="21">
        <f>-IF(AVERAGE('cons 2023 - 2025'!D177:AM177)=0,"",_xlfn.STDEV.S('cons 2023 - 2025'!D177:AM177)/AVERAGE('cons 2023 - 2025'!D177:AM177))</f>
        <v>4.7025828769183553</v>
      </c>
      <c r="T176" s="21" t="str">
        <f t="shared" si="28"/>
        <v>Z</v>
      </c>
      <c r="U176" s="38">
        <f t="shared" si="29"/>
        <v>0.9</v>
      </c>
      <c r="V176" s="21">
        <f t="shared" si="30"/>
        <v>1.28</v>
      </c>
      <c r="W176" s="21">
        <f t="shared" si="31"/>
        <v>0.61496308973108427</v>
      </c>
      <c r="X176" s="21">
        <f t="shared" si="32"/>
        <v>0.52662292765935281</v>
      </c>
      <c r="Y176" s="21">
        <f t="shared" si="33"/>
        <v>0.70890248367047826</v>
      </c>
      <c r="Z176" s="21">
        <f t="shared" si="34"/>
        <v>0.5955118165482417</v>
      </c>
      <c r="AA176" s="21">
        <f>-AVERAGE('cons 2023 - 2025'!D177:AM177)*12</f>
        <v>1.3333333333333333</v>
      </c>
      <c r="AB176" s="32">
        <f t="shared" si="35"/>
        <v>19.570800000000002</v>
      </c>
      <c r="AC176" s="21">
        <f>SQRT((2*AA176*'⚙ Assumptions'!$B$3)/AB176)</f>
        <v>4.5209083851561163</v>
      </c>
      <c r="AD176" s="21">
        <f t="shared" si="36"/>
        <v>0.5955118165482417</v>
      </c>
      <c r="AE176" s="21">
        <f t="shared" si="37"/>
        <v>5.1164202017043579</v>
      </c>
      <c r="AF176" s="21">
        <f t="shared" si="38"/>
        <v>0.29492597941404436</v>
      </c>
    </row>
    <row r="177" spans="1:32" x14ac:dyDescent="0.3">
      <c r="A177" s="16" t="s">
        <v>364</v>
      </c>
      <c r="B177" s="17" t="s">
        <v>365</v>
      </c>
      <c r="C177" s="16" t="s">
        <v>8</v>
      </c>
      <c r="D177" s="16" t="str">
        <f>VLOOKUP(A177,'Lead Time'!$A$2:$C$1180,3,0)</f>
        <v>Local</v>
      </c>
      <c r="E177" s="23" t="str">
        <f>VLOOKUP(A177,Classification!$A$2:$D$1180,4,0)</f>
        <v>C</v>
      </c>
      <c r="F177" s="25" t="str">
        <f>VLOOKUP(A177,Classification!$A$2:$E$1180,5,0)</f>
        <v>L</v>
      </c>
      <c r="G177" s="18">
        <f>VLOOKUP(A177,'Lead Time'!$A$2:$D$1180,4,0)</f>
        <v>294</v>
      </c>
      <c r="H177" s="18">
        <f t="shared" si="26"/>
        <v>9.8000000000000007</v>
      </c>
      <c r="I177" s="27">
        <f>VLOOKUP(A177,Classification!$A$2:$F$1180,6,0)</f>
        <v>97.5</v>
      </c>
      <c r="J177" s="18">
        <f>-SUM('cons 2023 - 2025'!D178:AM178)</f>
        <v>11</v>
      </c>
      <c r="K177" s="18">
        <f>-_xlfn.MINIFS('cons 2023 - 2025'!D178:AM178,'cons 2023 - 2025'!D178:AM178,"&lt;&gt;0")</f>
        <v>8</v>
      </c>
      <c r="L177" s="18">
        <f>-_xlfn.MAXIFS('cons 2023 - 2025'!D178:AM178,'cons 2023 - 2025'!D178:AM178,"&lt;&gt;0")</f>
        <v>3</v>
      </c>
      <c r="M177" s="16">
        <f>COUNTIF('cons 2023 - 2025'!D178:AM178,"&lt;&gt;0")</f>
        <v>2</v>
      </c>
      <c r="N177" s="18">
        <f>-AVERAGE('cons 2023 - 2025'!D178:AM178)</f>
        <v>0.30555555555555558</v>
      </c>
      <c r="O177" s="18">
        <f t="shared" si="27"/>
        <v>5.5</v>
      </c>
      <c r="P177" s="18">
        <f>_xlfn.STDEV.S('cons 2023 - 2025'!D178:AM178)</f>
        <v>1.4105610726524886</v>
      </c>
      <c r="Q177" s="18">
        <f>-AVERAGE('cons 2023 - 2025'!D178:AM178)/'⚙ Assumptions'!$B$5</f>
        <v>1.388888888888889E-2</v>
      </c>
      <c r="R177" s="18">
        <f>_xlfn.STDEV.S('cons 2023 - 2025'!D178:AM178)/SQRT('⚙ Assumptions'!$B$5)</f>
        <v>0.30073263115284882</v>
      </c>
      <c r="S177" s="18">
        <f>-IF(AVERAGE('cons 2023 - 2025'!D178:AM178)=0,"",_xlfn.STDEV.S('cons 2023 - 2025'!D178:AM178)/AVERAGE('cons 2023 - 2025'!D178:AM178))</f>
        <v>4.6163816923172352</v>
      </c>
      <c r="T177" s="18" t="str">
        <f t="shared" si="28"/>
        <v>Z</v>
      </c>
      <c r="U177" s="37">
        <f t="shared" si="29"/>
        <v>0.9</v>
      </c>
      <c r="V177" s="18">
        <f t="shared" si="30"/>
        <v>1.28</v>
      </c>
      <c r="W177" s="18">
        <f t="shared" si="31"/>
        <v>6.6003077981487364</v>
      </c>
      <c r="X177" s="18">
        <f t="shared" si="32"/>
        <v>5.6521659171998433</v>
      </c>
      <c r="Y177" s="18">
        <f t="shared" si="33"/>
        <v>10.683641131482069</v>
      </c>
      <c r="Z177" s="18">
        <f t="shared" si="34"/>
        <v>8.6466103616442886</v>
      </c>
      <c r="AA177" s="18">
        <f>-AVERAGE('cons 2023 - 2025'!D178:AM178)*12</f>
        <v>3.666666666666667</v>
      </c>
      <c r="AB177" s="27">
        <f t="shared" si="35"/>
        <v>19.5</v>
      </c>
      <c r="AC177" s="18">
        <f>SQRT((2*AA177*'⚙ Assumptions'!$B$3)/AB177)</f>
        <v>7.5106761619881075</v>
      </c>
      <c r="AD177" s="18">
        <f t="shared" si="36"/>
        <v>8.6466103616442886</v>
      </c>
      <c r="AE177" s="18">
        <f t="shared" si="37"/>
        <v>16.157286523632397</v>
      </c>
      <c r="AF177" s="18">
        <f t="shared" si="38"/>
        <v>0.48819395052922704</v>
      </c>
    </row>
    <row r="178" spans="1:32" x14ac:dyDescent="0.3">
      <c r="A178" s="19" t="s">
        <v>366</v>
      </c>
      <c r="B178" s="20" t="s">
        <v>367</v>
      </c>
      <c r="C178" s="16" t="s">
        <v>8</v>
      </c>
      <c r="D178" s="16" t="str">
        <f>VLOOKUP(A178,'Lead Time'!$A$2:$C$1180,3,0)</f>
        <v>Local</v>
      </c>
      <c r="E178" s="23" t="str">
        <f>VLOOKUP(A178,Classification!$A$2:$D$1180,4,0)</f>
        <v>C</v>
      </c>
      <c r="F178" s="26" t="str">
        <f>VLOOKUP(A178,Classification!$A$2:$E$1180,5,0)</f>
        <v>M</v>
      </c>
      <c r="G178" s="21">
        <f>VLOOKUP(A178,'Lead Time'!$A$2:$D$1180,4,0)</f>
        <v>14.25</v>
      </c>
      <c r="H178" s="21">
        <f t="shared" si="26"/>
        <v>0.47499999999999998</v>
      </c>
      <c r="I178" s="32">
        <f>VLOOKUP(A178,Classification!$A$2:$F$1180,6,0)</f>
        <v>97.364999999999995</v>
      </c>
      <c r="J178" s="21">
        <f>-SUM('cons 2023 - 2025'!D179:AM179)</f>
        <v>12</v>
      </c>
      <c r="K178" s="18">
        <f>-_xlfn.MINIFS('cons 2023 - 2025'!D179:AM179,'cons 2023 - 2025'!D179:AM179,"&lt;&gt;0")</f>
        <v>4</v>
      </c>
      <c r="L178" s="18">
        <f>-_xlfn.MAXIFS('cons 2023 - 2025'!D179:AM179,'cons 2023 - 2025'!D179:AM179,"&lt;&gt;0")</f>
        <v>1</v>
      </c>
      <c r="M178" s="19">
        <f>COUNTIF('cons 2023 - 2025'!D179:AM179,"&lt;&gt;0")</f>
        <v>7</v>
      </c>
      <c r="N178" s="21">
        <f>-AVERAGE('cons 2023 - 2025'!D179:AM179)</f>
        <v>0.33333333333333331</v>
      </c>
      <c r="O178" s="21">
        <f t="shared" si="27"/>
        <v>1.7142857142857142</v>
      </c>
      <c r="P178" s="21">
        <f>_xlfn.STDEV.S('cons 2023 - 2025'!D179:AM179)</f>
        <v>0.86189160737133463</v>
      </c>
      <c r="Q178" s="21">
        <f>-AVERAGE('cons 2023 - 2025'!D179:AM179)/'⚙ Assumptions'!$B$5</f>
        <v>1.515151515151515E-2</v>
      </c>
      <c r="R178" s="21">
        <f>_xlfn.STDEV.S('cons 2023 - 2025'!D179:AM179)/SQRT('⚙ Assumptions'!$B$5)</f>
        <v>0.18375590811245707</v>
      </c>
      <c r="S178" s="21">
        <f>-IF(AVERAGE('cons 2023 - 2025'!D179:AM179)=0,"",_xlfn.STDEV.S('cons 2023 - 2025'!D179:AM179)/AVERAGE('cons 2023 - 2025'!D179:AM179))</f>
        <v>2.585674822114004</v>
      </c>
      <c r="T178" s="21" t="str">
        <f t="shared" si="28"/>
        <v>Z</v>
      </c>
      <c r="U178" s="38">
        <f t="shared" si="29"/>
        <v>0.9</v>
      </c>
      <c r="V178" s="21">
        <f t="shared" si="30"/>
        <v>1.28</v>
      </c>
      <c r="W178" s="21">
        <f t="shared" si="31"/>
        <v>0.88788907696120067</v>
      </c>
      <c r="X178" s="21">
        <f t="shared" si="32"/>
        <v>0.76034277984152843</v>
      </c>
      <c r="Y178" s="21">
        <f t="shared" si="33"/>
        <v>1.1037981678702915</v>
      </c>
      <c r="Z178" s="21">
        <f t="shared" si="34"/>
        <v>0.91867611317486175</v>
      </c>
      <c r="AA178" s="21">
        <f>-AVERAGE('cons 2023 - 2025'!D179:AM179)*12</f>
        <v>4</v>
      </c>
      <c r="AB178" s="32">
        <f t="shared" si="35"/>
        <v>19.472999999999999</v>
      </c>
      <c r="AC178" s="21">
        <f>SQRT((2*AA178*'⚙ Assumptions'!$B$3)/AB178)</f>
        <v>7.8500819601898257</v>
      </c>
      <c r="AD178" s="21">
        <f t="shared" si="36"/>
        <v>0.91867611317486175</v>
      </c>
      <c r="AE178" s="21">
        <f t="shared" si="37"/>
        <v>8.7687580733646868</v>
      </c>
      <c r="AF178" s="21">
        <f t="shared" si="38"/>
        <v>0.50954882003592161</v>
      </c>
    </row>
    <row r="179" spans="1:32" x14ac:dyDescent="0.3">
      <c r="A179" s="16" t="s">
        <v>368</v>
      </c>
      <c r="B179" s="17" t="s">
        <v>369</v>
      </c>
      <c r="C179" s="16" t="s">
        <v>8</v>
      </c>
      <c r="D179" s="16" t="str">
        <f>VLOOKUP(A179,'Lead Time'!$A$2:$C$1180,3,0)</f>
        <v>Local</v>
      </c>
      <c r="E179" s="23" t="str">
        <f>VLOOKUP(A179,Classification!$A$2:$D$1180,4,0)</f>
        <v>C</v>
      </c>
      <c r="F179" s="26" t="str">
        <f>VLOOKUP(A179,Classification!$A$2:$E$1180,5,0)</f>
        <v>M</v>
      </c>
      <c r="G179" s="18">
        <f>VLOOKUP(A179,'Lead Time'!$A$2:$D$1180,4,0)</f>
        <v>85</v>
      </c>
      <c r="H179" s="18">
        <f t="shared" si="26"/>
        <v>2.8333333333333335</v>
      </c>
      <c r="I179" s="27">
        <f>VLOOKUP(A179,Classification!$A$2:$F$1180,6,0)</f>
        <v>97.25</v>
      </c>
      <c r="J179" s="18">
        <f>-SUM('cons 2023 - 2025'!D180:AM180)</f>
        <v>16</v>
      </c>
      <c r="K179" s="18">
        <f>-_xlfn.MINIFS('cons 2023 - 2025'!D180:AM180,'cons 2023 - 2025'!D180:AM180,"&lt;&gt;0")</f>
        <v>2</v>
      </c>
      <c r="L179" s="18">
        <f>-_xlfn.MAXIFS('cons 2023 - 2025'!D180:AM180,'cons 2023 - 2025'!D180:AM180,"&lt;&gt;0")</f>
        <v>1</v>
      </c>
      <c r="M179" s="16">
        <f>COUNTIF('cons 2023 - 2025'!D180:AM180,"&lt;&gt;0")</f>
        <v>14</v>
      </c>
      <c r="N179" s="18">
        <f>-AVERAGE('cons 2023 - 2025'!D180:AM180)</f>
        <v>0.44444444444444442</v>
      </c>
      <c r="O179" s="18">
        <f t="shared" si="27"/>
        <v>1.1428571428571428</v>
      </c>
      <c r="P179" s="18">
        <f>_xlfn.STDEV.S('cons 2023 - 2025'!D180:AM180)</f>
        <v>0.60683932655519968</v>
      </c>
      <c r="Q179" s="18">
        <f>-AVERAGE('cons 2023 - 2025'!D180:AM180)/'⚙ Assumptions'!$B$5</f>
        <v>2.02020202020202E-2</v>
      </c>
      <c r="R179" s="18">
        <f>_xlfn.STDEV.S('cons 2023 - 2025'!D180:AM180)/SQRT('⚙ Assumptions'!$B$5)</f>
        <v>0.12937857913432477</v>
      </c>
      <c r="S179" s="18">
        <f>-IF(AVERAGE('cons 2023 - 2025'!D180:AM180)=0,"",_xlfn.STDEV.S('cons 2023 - 2025'!D180:AM180)/AVERAGE('cons 2023 - 2025'!D180:AM180))</f>
        <v>1.3653884847491993</v>
      </c>
      <c r="T179" s="18" t="str">
        <f t="shared" si="28"/>
        <v>Z</v>
      </c>
      <c r="U179" s="37">
        <f t="shared" si="29"/>
        <v>0.9</v>
      </c>
      <c r="V179" s="18">
        <f t="shared" si="30"/>
        <v>1.28</v>
      </c>
      <c r="W179" s="18">
        <f t="shared" si="31"/>
        <v>1.5267987995523751</v>
      </c>
      <c r="X179" s="18">
        <f t="shared" si="32"/>
        <v>1.3074723787384657</v>
      </c>
      <c r="Y179" s="18">
        <f t="shared" si="33"/>
        <v>3.243970516724092</v>
      </c>
      <c r="Z179" s="18">
        <f t="shared" si="34"/>
        <v>2.5667316379977247</v>
      </c>
      <c r="AA179" s="18">
        <f>-AVERAGE('cons 2023 - 2025'!D180:AM180)*12</f>
        <v>5.333333333333333</v>
      </c>
      <c r="AB179" s="27">
        <f t="shared" si="35"/>
        <v>19.450000000000003</v>
      </c>
      <c r="AC179" s="18">
        <f>SQRT((2*AA179*'⚙ Assumptions'!$B$3)/AB179)</f>
        <v>9.0698517516503632</v>
      </c>
      <c r="AD179" s="18">
        <f t="shared" si="36"/>
        <v>2.5667316379977247</v>
      </c>
      <c r="AE179" s="18">
        <f t="shared" si="37"/>
        <v>11.636583389648088</v>
      </c>
      <c r="AF179" s="18">
        <f t="shared" si="38"/>
        <v>0.58802872189866517</v>
      </c>
    </row>
    <row r="180" spans="1:32" x14ac:dyDescent="0.3">
      <c r="A180" s="19" t="s">
        <v>370</v>
      </c>
      <c r="B180" s="20" t="s">
        <v>371</v>
      </c>
      <c r="C180" s="16" t="s">
        <v>8</v>
      </c>
      <c r="D180" s="16"/>
      <c r="E180" s="23" t="str">
        <f>VLOOKUP(A180,Classification!$A$2:$D$1180,4,0)</f>
        <v>C</v>
      </c>
      <c r="F180" s="25" t="str">
        <f>VLOOKUP(A180,Classification!$A$2:$E$1180,5,0)</f>
        <v>L</v>
      </c>
      <c r="G180" s="21">
        <f>VLOOKUP(A180,'Lead Time'!$A$2:$D$1180,4,0)</f>
        <v>44</v>
      </c>
      <c r="H180" s="21">
        <f t="shared" si="26"/>
        <v>1.4666666666666666</v>
      </c>
      <c r="I180" s="32">
        <f>VLOOKUP(A180,Classification!$A$2:$F$1180,6,0)</f>
        <v>97.147000000000006</v>
      </c>
      <c r="J180" s="21">
        <f>-SUM('cons 2023 - 2025'!D181:AM181)</f>
        <v>3</v>
      </c>
      <c r="K180" s="18">
        <f>-_xlfn.MINIFS('cons 2023 - 2025'!D181:AM181,'cons 2023 - 2025'!D181:AM181,"&lt;&gt;0")</f>
        <v>1</v>
      </c>
      <c r="L180" s="18">
        <f>-_xlfn.MAXIFS('cons 2023 - 2025'!D181:AM181,'cons 2023 - 2025'!D181:AM181,"&lt;&gt;0")</f>
        <v>1</v>
      </c>
      <c r="M180" s="19">
        <f>COUNTIF('cons 2023 - 2025'!D181:AM181,"&lt;&gt;0")</f>
        <v>3</v>
      </c>
      <c r="N180" s="21">
        <f>-AVERAGE('cons 2023 - 2025'!D181:AM181)</f>
        <v>8.3333333333333329E-2</v>
      </c>
      <c r="O180" s="21">
        <f t="shared" si="27"/>
        <v>1</v>
      </c>
      <c r="P180" s="21">
        <f>_xlfn.STDEV.S('cons 2023 - 2025'!D181:AM181)</f>
        <v>0.28030595529069402</v>
      </c>
      <c r="Q180" s="21">
        <f>-AVERAGE('cons 2023 - 2025'!D181:AM181)/'⚙ Assumptions'!$B$5</f>
        <v>3.7878787878787876E-3</v>
      </c>
      <c r="R180" s="21">
        <f>_xlfn.STDEV.S('cons 2023 - 2025'!D181:AM181)/SQRT('⚙ Assumptions'!$B$5)</f>
        <v>5.9761430466719674E-2</v>
      </c>
      <c r="S180" s="21">
        <f>-IF(AVERAGE('cons 2023 - 2025'!D181:AM181)=0,"",_xlfn.STDEV.S('cons 2023 - 2025'!D181:AM181)/AVERAGE('cons 2023 - 2025'!D181:AM181))</f>
        <v>3.3636714634883282</v>
      </c>
      <c r="T180" s="21" t="str">
        <f t="shared" si="28"/>
        <v>Z</v>
      </c>
      <c r="U180" s="38">
        <f t="shared" si="29"/>
        <v>0.9</v>
      </c>
      <c r="V180" s="21">
        <f t="shared" si="30"/>
        <v>1.28</v>
      </c>
      <c r="W180" s="21">
        <f t="shared" si="31"/>
        <v>0.50740797899013879</v>
      </c>
      <c r="X180" s="21">
        <f t="shared" si="32"/>
        <v>0.43451823349325075</v>
      </c>
      <c r="Y180" s="21">
        <f t="shared" si="33"/>
        <v>0.67407464565680542</v>
      </c>
      <c r="Z180" s="21">
        <f t="shared" si="34"/>
        <v>0.55674045571547293</v>
      </c>
      <c r="AA180" s="21">
        <f>-AVERAGE('cons 2023 - 2025'!D181:AM181)*12</f>
        <v>1</v>
      </c>
      <c r="AB180" s="32">
        <f t="shared" si="35"/>
        <v>19.429400000000001</v>
      </c>
      <c r="AC180" s="21">
        <f>SQRT((2*AA180*'⚙ Assumptions'!$B$3)/AB180)</f>
        <v>3.9294424512785229</v>
      </c>
      <c r="AD180" s="21">
        <f t="shared" si="36"/>
        <v>0.55674045571547293</v>
      </c>
      <c r="AE180" s="21">
        <f t="shared" si="37"/>
        <v>4.4861829069939958</v>
      </c>
      <c r="AF180" s="21">
        <f t="shared" si="38"/>
        <v>0.25448903054290312</v>
      </c>
    </row>
    <row r="181" spans="1:32" x14ac:dyDescent="0.3">
      <c r="A181" s="16" t="s">
        <v>372</v>
      </c>
      <c r="B181" s="17" t="s">
        <v>373</v>
      </c>
      <c r="C181" s="16" t="s">
        <v>8</v>
      </c>
      <c r="D181" s="16" t="str">
        <f>VLOOKUP(A181,'Lead Time'!$A$2:$C$1180,3,0)</f>
        <v>Local</v>
      </c>
      <c r="E181" s="23" t="str">
        <f>VLOOKUP(A181,Classification!$A$2:$D$1180,4,0)</f>
        <v>C</v>
      </c>
      <c r="F181" s="25" t="str">
        <f>VLOOKUP(A181,Classification!$A$2:$E$1180,5,0)</f>
        <v>L</v>
      </c>
      <c r="G181" s="18">
        <f>VLOOKUP(A181,'Lead Time'!$A$2:$D$1180,4,0)</f>
        <v>16.666666666666668</v>
      </c>
      <c r="H181" s="18">
        <f t="shared" si="26"/>
        <v>0.55555555555555558</v>
      </c>
      <c r="I181" s="27">
        <f>VLOOKUP(A181,Classification!$A$2:$F$1180,6,0)</f>
        <v>96.912999999999997</v>
      </c>
      <c r="J181" s="18">
        <f>-SUM('cons 2023 - 2025'!D182:AM182)</f>
        <v>1</v>
      </c>
      <c r="K181" s="18">
        <f>-_xlfn.MINIFS('cons 2023 - 2025'!D182:AM182,'cons 2023 - 2025'!D182:AM182,"&lt;&gt;0")</f>
        <v>1</v>
      </c>
      <c r="L181" s="18">
        <f>-_xlfn.MAXIFS('cons 2023 - 2025'!D182:AM182,'cons 2023 - 2025'!D182:AM182,"&lt;&gt;0")</f>
        <v>1</v>
      </c>
      <c r="M181" s="16">
        <f>COUNTIF('cons 2023 - 2025'!D182:AM182,"&lt;&gt;0")</f>
        <v>1</v>
      </c>
      <c r="N181" s="18">
        <f>-AVERAGE('cons 2023 - 2025'!D182:AM182)</f>
        <v>2.7777777777777776E-2</v>
      </c>
      <c r="O181" s="18">
        <f t="shared" si="27"/>
        <v>1</v>
      </c>
      <c r="P181" s="18">
        <f>_xlfn.STDEV.S('cons 2023 - 2025'!D182:AM182)</f>
        <v>0.16666666666666666</v>
      </c>
      <c r="Q181" s="18">
        <f>-AVERAGE('cons 2023 - 2025'!D182:AM182)/'⚙ Assumptions'!$B$5</f>
        <v>1.2626262626262625E-3</v>
      </c>
      <c r="R181" s="18">
        <f>_xlfn.STDEV.S('cons 2023 - 2025'!D182:AM182)/SQRT('⚙ Assumptions'!$B$5)</f>
        <v>3.5533452725935069E-2</v>
      </c>
      <c r="S181" s="18">
        <f>-IF(AVERAGE('cons 2023 - 2025'!D182:AM182)=0,"",_xlfn.STDEV.S('cons 2023 - 2025'!D182:AM182)/AVERAGE('cons 2023 - 2025'!D182:AM182))</f>
        <v>6</v>
      </c>
      <c r="T181" s="18" t="str">
        <f t="shared" si="28"/>
        <v>Z</v>
      </c>
      <c r="U181" s="37">
        <f t="shared" si="29"/>
        <v>0.9</v>
      </c>
      <c r="V181" s="18">
        <f t="shared" si="30"/>
        <v>1.28</v>
      </c>
      <c r="W181" s="18">
        <f t="shared" si="31"/>
        <v>0.18568283301941105</v>
      </c>
      <c r="X181" s="18">
        <f t="shared" si="32"/>
        <v>0.15900927839998502</v>
      </c>
      <c r="Y181" s="18">
        <f t="shared" si="33"/>
        <v>0.20672660406318211</v>
      </c>
      <c r="Z181" s="18">
        <f t="shared" si="34"/>
        <v>0.17444137716541713</v>
      </c>
      <c r="AA181" s="18">
        <f>-AVERAGE('cons 2023 - 2025'!D182:AM182)*12</f>
        <v>0.33333333333333331</v>
      </c>
      <c r="AB181" s="27">
        <f t="shared" si="35"/>
        <v>19.3826</v>
      </c>
      <c r="AC181" s="18">
        <f>SQRT((2*AA181*'⚙ Assumptions'!$B$3)/AB181)</f>
        <v>2.2714018928111379</v>
      </c>
      <c r="AD181" s="18">
        <f t="shared" si="36"/>
        <v>0.17444137716541713</v>
      </c>
      <c r="AE181" s="18">
        <f t="shared" si="37"/>
        <v>2.4458432699765549</v>
      </c>
      <c r="AF181" s="18">
        <f t="shared" si="38"/>
        <v>0.14675224775867052</v>
      </c>
    </row>
    <row r="182" spans="1:32" x14ac:dyDescent="0.3">
      <c r="A182" s="19" t="s">
        <v>374</v>
      </c>
      <c r="B182" s="20" t="s">
        <v>375</v>
      </c>
      <c r="C182" s="16" t="s">
        <v>8</v>
      </c>
      <c r="D182" s="16" t="str">
        <f>VLOOKUP(A182,'Lead Time'!$A$2:$C$1180,3,0)</f>
        <v>Local</v>
      </c>
      <c r="E182" s="23" t="str">
        <f>VLOOKUP(A182,Classification!$A$2:$D$1180,4,0)</f>
        <v>C</v>
      </c>
      <c r="F182" s="25" t="str">
        <f>VLOOKUP(A182,Classification!$A$2:$E$1180,5,0)</f>
        <v>L</v>
      </c>
      <c r="G182" s="21">
        <f>VLOOKUP(A182,'Lead Time'!$A$2:$D$1180,4,0)</f>
        <v>11</v>
      </c>
      <c r="H182" s="21">
        <f t="shared" si="26"/>
        <v>0.36666666666666664</v>
      </c>
      <c r="I182" s="32">
        <f>VLOOKUP(A182,Classification!$A$2:$F$1180,6,0)</f>
        <v>96.876000000000005</v>
      </c>
      <c r="J182" s="21">
        <f>-SUM('cons 2023 - 2025'!D183:AM183)</f>
        <v>9</v>
      </c>
      <c r="K182" s="18">
        <f>-_xlfn.MINIFS('cons 2023 - 2025'!D183:AM183,'cons 2023 - 2025'!D183:AM183,"&lt;&gt;0")</f>
        <v>6</v>
      </c>
      <c r="L182" s="18">
        <f>-_xlfn.MAXIFS('cons 2023 - 2025'!D183:AM183,'cons 2023 - 2025'!D183:AM183,"&lt;&gt;0")</f>
        <v>3</v>
      </c>
      <c r="M182" s="19">
        <f>COUNTIF('cons 2023 - 2025'!D183:AM183,"&lt;&gt;0")</f>
        <v>2</v>
      </c>
      <c r="N182" s="21">
        <f>-AVERAGE('cons 2023 - 2025'!D183:AM183)</f>
        <v>0.25</v>
      </c>
      <c r="O182" s="21">
        <f t="shared" si="27"/>
        <v>4.5</v>
      </c>
      <c r="P182" s="21">
        <f>_xlfn.STDEV.S('cons 2023 - 2025'!D183:AM183)</f>
        <v>1.105182596419511</v>
      </c>
      <c r="Q182" s="21">
        <f>-AVERAGE('cons 2023 - 2025'!D183:AM183)/'⚙ Assumptions'!$B$5</f>
        <v>1.1363636363636364E-2</v>
      </c>
      <c r="R182" s="21">
        <f>_xlfn.STDEV.S('cons 2023 - 2025'!D183:AM183)/SQRT('⚙ Assumptions'!$B$5)</f>
        <v>0.23562572126039324</v>
      </c>
      <c r="S182" s="21">
        <f>-IF(AVERAGE('cons 2023 - 2025'!D183:AM183)=0,"",_xlfn.STDEV.S('cons 2023 - 2025'!D183:AM183)/AVERAGE('cons 2023 - 2025'!D183:AM183))</f>
        <v>4.420730385678044</v>
      </c>
      <c r="T182" s="21" t="str">
        <f t="shared" si="28"/>
        <v>Z</v>
      </c>
      <c r="U182" s="38">
        <f t="shared" si="29"/>
        <v>0.9</v>
      </c>
      <c r="V182" s="21">
        <f t="shared" si="30"/>
        <v>1.28</v>
      </c>
      <c r="W182" s="21">
        <f t="shared" si="31"/>
        <v>1.0002970987233173</v>
      </c>
      <c r="X182" s="21">
        <f t="shared" si="32"/>
        <v>0.85660325872433085</v>
      </c>
      <c r="Y182" s="21">
        <f t="shared" si="33"/>
        <v>1.1252970987233173</v>
      </c>
      <c r="Z182" s="21">
        <f t="shared" si="34"/>
        <v>0.94826992539099753</v>
      </c>
      <c r="AA182" s="21">
        <f>-AVERAGE('cons 2023 - 2025'!D183:AM183)*12</f>
        <v>3</v>
      </c>
      <c r="AB182" s="32">
        <f t="shared" si="35"/>
        <v>19.375200000000003</v>
      </c>
      <c r="AC182" s="21">
        <f>SQRT((2*AA182*'⚙ Assumptions'!$B$3)/AB182)</f>
        <v>6.8155068342460883</v>
      </c>
      <c r="AD182" s="21">
        <f t="shared" si="36"/>
        <v>0.94826992539099753</v>
      </c>
      <c r="AE182" s="21">
        <f t="shared" si="37"/>
        <v>7.7637767596370857</v>
      </c>
      <c r="AF182" s="21">
        <f t="shared" si="38"/>
        <v>0.44017269338294945</v>
      </c>
    </row>
    <row r="183" spans="1:32" x14ac:dyDescent="0.3">
      <c r="A183" s="16" t="s">
        <v>376</v>
      </c>
      <c r="B183" s="17" t="s">
        <v>377</v>
      </c>
      <c r="C183" s="16" t="s">
        <v>8</v>
      </c>
      <c r="D183" s="16" t="str">
        <f>VLOOKUP(A183,'Lead Time'!$A$2:$C$1180,3,0)</f>
        <v>Local</v>
      </c>
      <c r="E183" s="23" t="str">
        <f>VLOOKUP(A183,Classification!$A$2:$D$1180,4,0)</f>
        <v>C</v>
      </c>
      <c r="F183" s="26" t="str">
        <f>VLOOKUP(A183,Classification!$A$2:$E$1180,5,0)</f>
        <v>M</v>
      </c>
      <c r="G183" s="18">
        <f>VLOOKUP(A183,'Lead Time'!$A$2:$D$1180,4,0)</f>
        <v>15.857142857142858</v>
      </c>
      <c r="H183" s="18">
        <f t="shared" si="26"/>
        <v>0.52857142857142858</v>
      </c>
      <c r="I183" s="27">
        <f>VLOOKUP(A183,Classification!$A$2:$F$1180,6,0)</f>
        <v>96.704999999999998</v>
      </c>
      <c r="J183" s="18">
        <f>-SUM('cons 2023 - 2025'!D184:AM184)</f>
        <v>30</v>
      </c>
      <c r="K183" s="18">
        <f>-_xlfn.MINIFS('cons 2023 - 2025'!D184:AM184,'cons 2023 - 2025'!D184:AM184,"&lt;&gt;0")</f>
        <v>5</v>
      </c>
      <c r="L183" s="18">
        <f>-_xlfn.MAXIFS('cons 2023 - 2025'!D184:AM184,'cons 2023 - 2025'!D184:AM184,"&lt;&gt;0")</f>
        <v>1</v>
      </c>
      <c r="M183" s="16">
        <f>COUNTIF('cons 2023 - 2025'!D184:AM184,"&lt;&gt;0")</f>
        <v>12</v>
      </c>
      <c r="N183" s="18">
        <f>-AVERAGE('cons 2023 - 2025'!D184:AM184)</f>
        <v>0.83333333333333337</v>
      </c>
      <c r="O183" s="18">
        <f t="shared" si="27"/>
        <v>2.5</v>
      </c>
      <c r="P183" s="18">
        <f>_xlfn.STDEV.S('cons 2023 - 2025'!D184:AM184)</f>
        <v>1.4442002235542986</v>
      </c>
      <c r="Q183" s="18">
        <f>-AVERAGE('cons 2023 - 2025'!D184:AM184)/'⚙ Assumptions'!$B$5</f>
        <v>3.787878787878788E-2</v>
      </c>
      <c r="R183" s="18">
        <f>_xlfn.STDEV.S('cons 2023 - 2025'!D184:AM184)/SQRT('⚙ Assumptions'!$B$5)</f>
        <v>0.3079045222227092</v>
      </c>
      <c r="S183" s="18">
        <f>-IF(AVERAGE('cons 2023 - 2025'!D184:AM184)=0,"",_xlfn.STDEV.S('cons 2023 - 2025'!D184:AM184)/AVERAGE('cons 2023 - 2025'!D184:AM184))</f>
        <v>1.7330402682651582</v>
      </c>
      <c r="T183" s="18" t="str">
        <f t="shared" si="28"/>
        <v>Z</v>
      </c>
      <c r="U183" s="37">
        <f t="shared" si="29"/>
        <v>0.9</v>
      </c>
      <c r="V183" s="18">
        <f t="shared" si="30"/>
        <v>1.28</v>
      </c>
      <c r="W183" s="18">
        <f t="shared" si="31"/>
        <v>1.5694175561899328</v>
      </c>
      <c r="X183" s="18">
        <f t="shared" si="32"/>
        <v>1.343968901486662</v>
      </c>
      <c r="Y183" s="18">
        <f t="shared" si="33"/>
        <v>2.1700669068392835</v>
      </c>
      <c r="Z183" s="18">
        <f t="shared" si="34"/>
        <v>1.7844450919628525</v>
      </c>
      <c r="AA183" s="18">
        <f>-AVERAGE('cons 2023 - 2025'!D184:AM184)*12</f>
        <v>10</v>
      </c>
      <c r="AB183" s="27">
        <f t="shared" si="35"/>
        <v>19.341000000000001</v>
      </c>
      <c r="AC183" s="18">
        <f>SQRT((2*AA183*'⚙ Assumptions'!$B$3)/AB183)</f>
        <v>12.454352825280488</v>
      </c>
      <c r="AD183" s="18">
        <f t="shared" si="36"/>
        <v>1.7844450919628525</v>
      </c>
      <c r="AE183" s="18">
        <f t="shared" si="37"/>
        <v>14.238797917243341</v>
      </c>
      <c r="AF183" s="18">
        <f t="shared" si="38"/>
        <v>0.80293212664583291</v>
      </c>
    </row>
    <row r="184" spans="1:32" x14ac:dyDescent="0.3">
      <c r="A184" s="19" t="s">
        <v>378</v>
      </c>
      <c r="B184" s="20" t="s">
        <v>379</v>
      </c>
      <c r="C184" s="16" t="s">
        <v>8</v>
      </c>
      <c r="D184" s="16" t="str">
        <f>VLOOKUP(A184,'Lead Time'!$A$2:$C$1180,3,0)</f>
        <v>Mixed Source</v>
      </c>
      <c r="E184" s="23" t="str">
        <f>VLOOKUP(A184,Classification!$A$2:$D$1180,4,0)</f>
        <v>C</v>
      </c>
      <c r="F184" s="25" t="str">
        <f>VLOOKUP(A184,Classification!$A$2:$E$1180,5,0)</f>
        <v>L</v>
      </c>
      <c r="G184" s="21">
        <f>VLOOKUP(A184,'Lead Time'!$A$2:$D$1180,4,0)</f>
        <v>27.818181818181817</v>
      </c>
      <c r="H184" s="21">
        <f t="shared" si="26"/>
        <v>0.92727272727272725</v>
      </c>
      <c r="I184" s="32">
        <f>VLOOKUP(A184,Classification!$A$2:$F$1180,6,0)</f>
        <v>96.438999999999993</v>
      </c>
      <c r="J184" s="21">
        <f>-SUM('cons 2023 - 2025'!D185:AM185)</f>
        <v>18</v>
      </c>
      <c r="K184" s="18">
        <f>-_xlfn.MINIFS('cons 2023 - 2025'!D185:AM185,'cons 2023 - 2025'!D185:AM185,"&lt;&gt;0")</f>
        <v>3</v>
      </c>
      <c r="L184" s="18">
        <f>-_xlfn.MAXIFS('cons 2023 - 2025'!D185:AM185,'cons 2023 - 2025'!D185:AM185,"&lt;&gt;0")</f>
        <v>1</v>
      </c>
      <c r="M184" s="19">
        <f>COUNTIF('cons 2023 - 2025'!D185:AM185,"&lt;&gt;0")</f>
        <v>7</v>
      </c>
      <c r="N184" s="21">
        <f>-AVERAGE('cons 2023 - 2025'!D185:AM185)</f>
        <v>0.5</v>
      </c>
      <c r="O184" s="21">
        <f t="shared" si="27"/>
        <v>2.5714285714285716</v>
      </c>
      <c r="P184" s="21">
        <f>_xlfn.STDEV.S('cons 2023 - 2025'!D185:AM185)</f>
        <v>1.082325538564332</v>
      </c>
      <c r="Q184" s="21">
        <f>-AVERAGE('cons 2023 - 2025'!D185:AM185)/'⚙ Assumptions'!$B$5</f>
        <v>2.2727272727272728E-2</v>
      </c>
      <c r="R184" s="21">
        <f>_xlfn.STDEV.S('cons 2023 - 2025'!D185:AM185)/SQRT('⚙ Assumptions'!$B$5)</f>
        <v>0.23075258015188743</v>
      </c>
      <c r="S184" s="21">
        <f>-IF(AVERAGE('cons 2023 - 2025'!D185:AM185)=0,"",_xlfn.STDEV.S('cons 2023 - 2025'!D185:AM185)/AVERAGE('cons 2023 - 2025'!D185:AM185))</f>
        <v>2.164651077128664</v>
      </c>
      <c r="T184" s="21" t="str">
        <f t="shared" si="28"/>
        <v>Z</v>
      </c>
      <c r="U184" s="38">
        <f t="shared" si="29"/>
        <v>0.9</v>
      </c>
      <c r="V184" s="21">
        <f t="shared" si="30"/>
        <v>1.28</v>
      </c>
      <c r="W184" s="21">
        <f t="shared" si="31"/>
        <v>1.5578330240480329</v>
      </c>
      <c r="X184" s="21">
        <f t="shared" si="32"/>
        <v>1.3340485008414806</v>
      </c>
      <c r="Y184" s="21">
        <f t="shared" si="33"/>
        <v>2.1900644290067106</v>
      </c>
      <c r="Z184" s="21">
        <f t="shared" si="34"/>
        <v>1.7976848644778443</v>
      </c>
      <c r="AA184" s="21">
        <f>-AVERAGE('cons 2023 - 2025'!D185:AM185)*12</f>
        <v>6</v>
      </c>
      <c r="AB184" s="32">
        <f t="shared" si="35"/>
        <v>19.287800000000001</v>
      </c>
      <c r="AC184" s="21">
        <f>SQRT((2*AA184*'⚙ Assumptions'!$B$3)/AB184)</f>
        <v>9.660395467975599</v>
      </c>
      <c r="AD184" s="21">
        <f t="shared" si="36"/>
        <v>1.7976848644778443</v>
      </c>
      <c r="AE184" s="21">
        <f t="shared" si="37"/>
        <v>11.458080332453443</v>
      </c>
      <c r="AF184" s="21">
        <f t="shared" si="38"/>
        <v>0.62109258569073267</v>
      </c>
    </row>
    <row r="185" spans="1:32" x14ac:dyDescent="0.3">
      <c r="A185" s="16" t="s">
        <v>380</v>
      </c>
      <c r="B185" s="17" t="s">
        <v>381</v>
      </c>
      <c r="C185" s="16" t="s">
        <v>20</v>
      </c>
      <c r="D185" s="16"/>
      <c r="E185" s="23" t="str">
        <f>VLOOKUP(A185,Classification!$A$2:$D$1180,4,0)</f>
        <v>C</v>
      </c>
      <c r="F185" s="24" t="str">
        <f>VLOOKUP(A185,Classification!$A$2:$E$1180,5,0)</f>
        <v>H</v>
      </c>
      <c r="G185" s="18">
        <f>VLOOKUP(A185,'Lead Time'!$A$2:$D$1180,4,0)</f>
        <v>44</v>
      </c>
      <c r="H185" s="18">
        <f t="shared" si="26"/>
        <v>1.4666666666666666</v>
      </c>
      <c r="I185" s="27">
        <f>VLOOKUP(A185,Classification!$A$2:$F$1180,6,0)</f>
        <v>96.269000000000005</v>
      </c>
      <c r="J185" s="18">
        <f>-SUM('cons 2023 - 2025'!D186:AM186)</f>
        <v>24807.299999999992</v>
      </c>
      <c r="K185" s="18">
        <f>-_xlfn.MINIFS('cons 2023 - 2025'!D186:AM186,'cons 2023 - 2025'!D186:AM186,"&lt;&gt;0")</f>
        <v>1326.75</v>
      </c>
      <c r="L185" s="18">
        <f>-_xlfn.MAXIFS('cons 2023 - 2025'!D186:AM186,'cons 2023 - 2025'!D186:AM186,"&lt;&gt;0")</f>
        <v>257.39999999999998</v>
      </c>
      <c r="M185" s="16">
        <f>COUNTIF('cons 2023 - 2025'!D186:AM186,"&lt;&gt;0")</f>
        <v>33</v>
      </c>
      <c r="N185" s="18">
        <f>-AVERAGE('cons 2023 - 2025'!D186:AM186)</f>
        <v>689.09166666666647</v>
      </c>
      <c r="O185" s="18">
        <f t="shared" si="27"/>
        <v>751.73636363636342</v>
      </c>
      <c r="P185" s="18">
        <f>_xlfn.STDEV.S('cons 2023 - 2025'!D186:AM186)</f>
        <v>366.37289756671265</v>
      </c>
      <c r="Q185" s="18">
        <f>-AVERAGE('cons 2023 - 2025'!D186:AM186)/'⚙ Assumptions'!$B$5</f>
        <v>31.322348484848476</v>
      </c>
      <c r="R185" s="18">
        <f>_xlfn.STDEV.S('cons 2023 - 2025'!D186:AM186)/SQRT('⚙ Assumptions'!$B$5)</f>
        <v>78.110964214503824</v>
      </c>
      <c r="S185" s="18">
        <f>-IF(AVERAGE('cons 2023 - 2025'!D186:AM186)=0,"",_xlfn.STDEV.S('cons 2023 - 2025'!D186:AM186)/AVERAGE('cons 2023 - 2025'!D186:AM186))</f>
        <v>0.53167512435459152</v>
      </c>
      <c r="T185" s="18" t="str">
        <f t="shared" si="28"/>
        <v>Z</v>
      </c>
      <c r="U185" s="37">
        <f t="shared" si="29"/>
        <v>0.9</v>
      </c>
      <c r="V185" s="18">
        <f t="shared" si="30"/>
        <v>1.28</v>
      </c>
      <c r="W185" s="18">
        <f t="shared" si="31"/>
        <v>663.20578639971052</v>
      </c>
      <c r="X185" s="18">
        <f t="shared" si="32"/>
        <v>567.9355049213857</v>
      </c>
      <c r="Y185" s="18">
        <f t="shared" si="33"/>
        <v>2041.3891197330436</v>
      </c>
      <c r="Z185" s="18">
        <f t="shared" si="34"/>
        <v>1578.6032826991632</v>
      </c>
      <c r="AA185" s="18">
        <f>-AVERAGE('cons 2023 - 2025'!D186:AM186)*12</f>
        <v>8269.0999999999985</v>
      </c>
      <c r="AB185" s="27">
        <f t="shared" si="35"/>
        <v>19.253800000000002</v>
      </c>
      <c r="AC185" s="18">
        <f>SQRT((2*AA185*'⚙ Assumptions'!$B$3)/AB185)</f>
        <v>358.94798625507354</v>
      </c>
      <c r="AD185" s="18">
        <f t="shared" si="36"/>
        <v>1578.6032826991632</v>
      </c>
      <c r="AE185" s="18">
        <f t="shared" si="37"/>
        <v>1937.5512689542368</v>
      </c>
      <c r="AF185" s="18">
        <f t="shared" si="38"/>
        <v>23.037042459193124</v>
      </c>
    </row>
    <row r="186" spans="1:32" x14ac:dyDescent="0.3">
      <c r="A186" s="19" t="s">
        <v>382</v>
      </c>
      <c r="B186" s="20" t="s">
        <v>383</v>
      </c>
      <c r="C186" s="16" t="s">
        <v>8</v>
      </c>
      <c r="D186" s="16" t="str">
        <f>VLOOKUP(A186,'Lead Time'!$A$2:$C$1180,3,0)</f>
        <v>Local</v>
      </c>
      <c r="E186" s="23" t="str">
        <f>VLOOKUP(A186,Classification!$A$2:$D$1180,4,0)</f>
        <v>C</v>
      </c>
      <c r="F186" s="25" t="str">
        <f>VLOOKUP(A186,Classification!$A$2:$E$1180,5,0)</f>
        <v>L</v>
      </c>
      <c r="G186" s="21">
        <f>VLOOKUP(A186,'Lead Time'!$A$2:$D$1180,4,0)</f>
        <v>10.5</v>
      </c>
      <c r="H186" s="21">
        <f t="shared" si="26"/>
        <v>0.35</v>
      </c>
      <c r="I186" s="32">
        <f>VLOOKUP(A186,Classification!$A$2:$F$1180,6,0)</f>
        <v>95.570999999999998</v>
      </c>
      <c r="J186" s="21">
        <f>-SUM('cons 2023 - 2025'!D187:AM187)</f>
        <v>4</v>
      </c>
      <c r="K186" s="18">
        <f>-_xlfn.MINIFS('cons 2023 - 2025'!D187:AM187,'cons 2023 - 2025'!D187:AM187,"&lt;&gt;0")</f>
        <v>2</v>
      </c>
      <c r="L186" s="18">
        <f>-_xlfn.MAXIFS('cons 2023 - 2025'!D187:AM187,'cons 2023 - 2025'!D187:AM187,"&lt;&gt;0")</f>
        <v>2</v>
      </c>
      <c r="M186" s="19">
        <f>COUNTIF('cons 2023 - 2025'!D187:AM187,"&lt;&gt;0")</f>
        <v>2</v>
      </c>
      <c r="N186" s="21">
        <f>-AVERAGE('cons 2023 - 2025'!D187:AM187)</f>
        <v>0.1111111111111111</v>
      </c>
      <c r="O186" s="21">
        <f t="shared" si="27"/>
        <v>2</v>
      </c>
      <c r="P186" s="21">
        <f>_xlfn.STDEV.S('cons 2023 - 2025'!D187:AM187)</f>
        <v>0.4646213682914464</v>
      </c>
      <c r="Q186" s="21">
        <f>-AVERAGE('cons 2023 - 2025'!D187:AM187)/'⚙ Assumptions'!$B$5</f>
        <v>5.0505050505050501E-3</v>
      </c>
      <c r="R186" s="21">
        <f>_xlfn.STDEV.S('cons 2023 - 2025'!D187:AM187)/SQRT('⚙ Assumptions'!$B$5)</f>
        <v>9.9057608553860269E-2</v>
      </c>
      <c r="S186" s="21">
        <f>-IF(AVERAGE('cons 2023 - 2025'!D187:AM187)=0,"",_xlfn.STDEV.S('cons 2023 - 2025'!D187:AM187)/AVERAGE('cons 2023 - 2025'!D187:AM187))</f>
        <v>4.1815923146230176</v>
      </c>
      <c r="T186" s="21" t="str">
        <f t="shared" si="28"/>
        <v>Z</v>
      </c>
      <c r="U186" s="38">
        <f t="shared" si="29"/>
        <v>0.9</v>
      </c>
      <c r="V186" s="21">
        <f t="shared" si="30"/>
        <v>1.28</v>
      </c>
      <c r="W186" s="21">
        <f t="shared" si="31"/>
        <v>0.41085867215485233</v>
      </c>
      <c r="X186" s="21">
        <f t="shared" si="32"/>
        <v>0.3518383467193737</v>
      </c>
      <c r="Y186" s="21">
        <f t="shared" si="33"/>
        <v>0.46388897518515537</v>
      </c>
      <c r="Z186" s="21">
        <f t="shared" si="34"/>
        <v>0.39072723560826256</v>
      </c>
      <c r="AA186" s="21">
        <f>-AVERAGE('cons 2023 - 2025'!D187:AM187)*12</f>
        <v>1.3333333333333333</v>
      </c>
      <c r="AB186" s="32">
        <f t="shared" si="35"/>
        <v>19.1142</v>
      </c>
      <c r="AC186" s="21">
        <f>SQRT((2*AA186*'⚙ Assumptions'!$B$3)/AB186)</f>
        <v>4.574587434418854</v>
      </c>
      <c r="AD186" s="21">
        <f t="shared" si="36"/>
        <v>0.39072723560826256</v>
      </c>
      <c r="AE186" s="21">
        <f t="shared" si="37"/>
        <v>4.9653146700271167</v>
      </c>
      <c r="AF186" s="21">
        <f t="shared" si="38"/>
        <v>0.2914652637965629</v>
      </c>
    </row>
    <row r="187" spans="1:32" x14ac:dyDescent="0.3">
      <c r="A187" s="16" t="s">
        <v>384</v>
      </c>
      <c r="B187" s="17" t="s">
        <v>385</v>
      </c>
      <c r="C187" s="16" t="s">
        <v>8</v>
      </c>
      <c r="D187" s="16" t="str">
        <f>VLOOKUP(A187,'Lead Time'!$A$2:$C$1180,3,0)</f>
        <v>Local</v>
      </c>
      <c r="E187" s="23" t="str">
        <f>VLOOKUP(A187,Classification!$A$2:$D$1180,4,0)</f>
        <v>C</v>
      </c>
      <c r="F187" s="25" t="str">
        <f>VLOOKUP(A187,Classification!$A$2:$E$1180,5,0)</f>
        <v>L</v>
      </c>
      <c r="G187" s="18">
        <f>VLOOKUP(A187,'Lead Time'!$A$2:$D$1180,4,0)</f>
        <v>38.25</v>
      </c>
      <c r="H187" s="18">
        <f t="shared" si="26"/>
        <v>1.2749999999999999</v>
      </c>
      <c r="I187" s="27">
        <f>VLOOKUP(A187,Classification!$A$2:$F$1180,6,0)</f>
        <v>95.27</v>
      </c>
      <c r="J187" s="18">
        <f>-SUM('cons 2023 - 2025'!D188:AM188)</f>
        <v>2</v>
      </c>
      <c r="K187" s="18">
        <f>-_xlfn.MINIFS('cons 2023 - 2025'!D188:AM188,'cons 2023 - 2025'!D188:AM188,"&lt;&gt;0")</f>
        <v>2</v>
      </c>
      <c r="L187" s="18">
        <f>-_xlfn.MAXIFS('cons 2023 - 2025'!D188:AM188,'cons 2023 - 2025'!D188:AM188,"&lt;&gt;0")</f>
        <v>2</v>
      </c>
      <c r="M187" s="16">
        <f>COUNTIF('cons 2023 - 2025'!D188:AM188,"&lt;&gt;0")</f>
        <v>1</v>
      </c>
      <c r="N187" s="18">
        <f>-AVERAGE('cons 2023 - 2025'!D188:AM188)</f>
        <v>5.5555555555555552E-2</v>
      </c>
      <c r="O187" s="18">
        <f t="shared" si="27"/>
        <v>2</v>
      </c>
      <c r="P187" s="18">
        <f>_xlfn.STDEV.S('cons 2023 - 2025'!D188:AM188)</f>
        <v>0.33333333333333331</v>
      </c>
      <c r="Q187" s="18">
        <f>-AVERAGE('cons 2023 - 2025'!D188:AM188)/'⚙ Assumptions'!$B$5</f>
        <v>2.525252525252525E-3</v>
      </c>
      <c r="R187" s="18">
        <f>_xlfn.STDEV.S('cons 2023 - 2025'!D188:AM188)/SQRT('⚙ Assumptions'!$B$5)</f>
        <v>7.1066905451870138E-2</v>
      </c>
      <c r="S187" s="18">
        <f>-IF(AVERAGE('cons 2023 - 2025'!D188:AM188)=0,"",_xlfn.STDEV.S('cons 2023 - 2025'!D188:AM188)/AVERAGE('cons 2023 - 2025'!D188:AM188))</f>
        <v>6</v>
      </c>
      <c r="T187" s="18" t="str">
        <f t="shared" si="28"/>
        <v>Z</v>
      </c>
      <c r="U187" s="37">
        <f t="shared" si="29"/>
        <v>0.9</v>
      </c>
      <c r="V187" s="18">
        <f t="shared" si="30"/>
        <v>1.28</v>
      </c>
      <c r="W187" s="18">
        <f t="shared" si="31"/>
        <v>0.56259140671458074</v>
      </c>
      <c r="X187" s="18">
        <f t="shared" si="32"/>
        <v>0.48177449773381176</v>
      </c>
      <c r="Y187" s="18">
        <f t="shared" si="33"/>
        <v>0.6591823158054898</v>
      </c>
      <c r="Z187" s="18">
        <f t="shared" si="34"/>
        <v>0.55260783106714506</v>
      </c>
      <c r="AA187" s="18">
        <f>-AVERAGE('cons 2023 - 2025'!D188:AM188)*12</f>
        <v>0.66666666666666663</v>
      </c>
      <c r="AB187" s="27">
        <f t="shared" si="35"/>
        <v>19.053999999999998</v>
      </c>
      <c r="AC187" s="18">
        <f>SQRT((2*AA187*'⚙ Assumptions'!$B$3)/AB187)</f>
        <v>3.2398277235013411</v>
      </c>
      <c r="AD187" s="18">
        <f t="shared" si="36"/>
        <v>0.55260783106714506</v>
      </c>
      <c r="AE187" s="18">
        <f t="shared" si="37"/>
        <v>3.792435554568486</v>
      </c>
      <c r="AF187" s="18">
        <f t="shared" si="38"/>
        <v>0.20577225814531513</v>
      </c>
    </row>
    <row r="188" spans="1:32" x14ac:dyDescent="0.3">
      <c r="A188" s="19" t="s">
        <v>386</v>
      </c>
      <c r="B188" s="20" t="s">
        <v>387</v>
      </c>
      <c r="C188" s="16" t="s">
        <v>8</v>
      </c>
      <c r="D188" s="16" t="str">
        <f>VLOOKUP(A188,'Lead Time'!$A$2:$C$1180,3,0)</f>
        <v>Local</v>
      </c>
      <c r="E188" s="23" t="str">
        <f>VLOOKUP(A188,Classification!$A$2:$D$1180,4,0)</f>
        <v>C</v>
      </c>
      <c r="F188" s="25" t="str">
        <f>VLOOKUP(A188,Classification!$A$2:$E$1180,5,0)</f>
        <v>L</v>
      </c>
      <c r="G188" s="21">
        <f>VLOOKUP(A188,'Lead Time'!$A$2:$D$1180,4,0)</f>
        <v>84</v>
      </c>
      <c r="H188" s="21">
        <f t="shared" si="26"/>
        <v>2.8</v>
      </c>
      <c r="I188" s="32">
        <f>VLOOKUP(A188,Classification!$A$2:$F$1180,6,0)</f>
        <v>95.230999999999995</v>
      </c>
      <c r="J188" s="21">
        <f>-SUM('cons 2023 - 2025'!D189:AM189)</f>
        <v>7</v>
      </c>
      <c r="K188" s="18">
        <f>-_xlfn.MINIFS('cons 2023 - 2025'!D189:AM189,'cons 2023 - 2025'!D189:AM189,"&lt;&gt;0")</f>
        <v>4</v>
      </c>
      <c r="L188" s="18">
        <f>-_xlfn.MAXIFS('cons 2023 - 2025'!D189:AM189,'cons 2023 - 2025'!D189:AM189,"&lt;&gt;0")</f>
        <v>1</v>
      </c>
      <c r="M188" s="19">
        <f>COUNTIF('cons 2023 - 2025'!D189:AM189,"&lt;&gt;0")</f>
        <v>3</v>
      </c>
      <c r="N188" s="21">
        <f>-AVERAGE('cons 2023 - 2025'!D189:AM189)</f>
        <v>0.19444444444444445</v>
      </c>
      <c r="O188" s="21">
        <f t="shared" si="27"/>
        <v>2.3333333333333335</v>
      </c>
      <c r="P188" s="21">
        <f>_xlfn.STDEV.S('cons 2023 - 2025'!D189:AM189)</f>
        <v>0.74907350180814103</v>
      </c>
      <c r="Q188" s="21">
        <f>-AVERAGE('cons 2023 - 2025'!D189:AM189)/'⚙ Assumptions'!$B$5</f>
        <v>8.8383838383838381E-3</v>
      </c>
      <c r="R188" s="21">
        <f>_xlfn.STDEV.S('cons 2023 - 2025'!D189:AM189)/SQRT('⚙ Assumptions'!$B$5)</f>
        <v>0.15970300718850131</v>
      </c>
      <c r="S188" s="21">
        <f>-IF(AVERAGE('cons 2023 - 2025'!D189:AM189)=0,"",_xlfn.STDEV.S('cons 2023 - 2025'!D189:AM189)/AVERAGE('cons 2023 - 2025'!D189:AM189))</f>
        <v>3.8523780092990108</v>
      </c>
      <c r="T188" s="21" t="str">
        <f t="shared" si="28"/>
        <v>Z</v>
      </c>
      <c r="U188" s="38">
        <f t="shared" si="29"/>
        <v>0.9</v>
      </c>
      <c r="V188" s="21">
        <f t="shared" si="30"/>
        <v>1.28</v>
      </c>
      <c r="W188" s="21">
        <f t="shared" si="31"/>
        <v>1.8735388650326628</v>
      </c>
      <c r="X188" s="21">
        <f t="shared" si="32"/>
        <v>1.6044028311008569</v>
      </c>
      <c r="Y188" s="21">
        <f t="shared" si="33"/>
        <v>2.6159631074569054</v>
      </c>
      <c r="Z188" s="21">
        <f t="shared" si="34"/>
        <v>2.1488472755453012</v>
      </c>
      <c r="AA188" s="21">
        <f>-AVERAGE('cons 2023 - 2025'!D189:AM189)*12</f>
        <v>2.3333333333333335</v>
      </c>
      <c r="AB188" s="32">
        <f t="shared" si="35"/>
        <v>19.046199999999999</v>
      </c>
      <c r="AC188" s="21">
        <f>SQRT((2*AA188*'⚙ Assumptions'!$B$3)/AB188)</f>
        <v>6.0624036552333669</v>
      </c>
      <c r="AD188" s="21">
        <f t="shared" si="36"/>
        <v>2.1488472755453012</v>
      </c>
      <c r="AE188" s="21">
        <f t="shared" si="37"/>
        <v>8.2112509307786681</v>
      </c>
      <c r="AF188" s="21">
        <f t="shared" si="38"/>
        <v>0.38488584166101919</v>
      </c>
    </row>
    <row r="189" spans="1:32" x14ac:dyDescent="0.3">
      <c r="A189" s="16" t="s">
        <v>388</v>
      </c>
      <c r="B189" s="17" t="s">
        <v>389</v>
      </c>
      <c r="C189" s="16" t="s">
        <v>8</v>
      </c>
      <c r="D189" s="16" t="str">
        <f>VLOOKUP(A189,'Lead Time'!$A$2:$C$1180,3,0)</f>
        <v>Local</v>
      </c>
      <c r="E189" s="23" t="str">
        <f>VLOOKUP(A189,Classification!$A$2:$D$1180,4,0)</f>
        <v>C</v>
      </c>
      <c r="F189" s="26" t="str">
        <f>VLOOKUP(A189,Classification!$A$2:$E$1180,5,0)</f>
        <v>M</v>
      </c>
      <c r="G189" s="18">
        <f>VLOOKUP(A189,'Lead Time'!$A$2:$D$1180,4,0)</f>
        <v>24</v>
      </c>
      <c r="H189" s="18">
        <f t="shared" si="26"/>
        <v>0.8</v>
      </c>
      <c r="I189" s="27">
        <f>VLOOKUP(A189,Classification!$A$2:$F$1180,6,0)</f>
        <v>95.05</v>
      </c>
      <c r="J189" s="18">
        <f>-SUM('cons 2023 - 2025'!D190:AM190)</f>
        <v>7</v>
      </c>
      <c r="K189" s="18">
        <f>-_xlfn.MINIFS('cons 2023 - 2025'!D190:AM190,'cons 2023 - 2025'!D190:AM190,"&lt;&gt;0")</f>
        <v>3</v>
      </c>
      <c r="L189" s="18">
        <f>-_xlfn.MAXIFS('cons 2023 - 2025'!D190:AM190,'cons 2023 - 2025'!D190:AM190,"&lt;&gt;0")</f>
        <v>1</v>
      </c>
      <c r="M189" s="16">
        <f>COUNTIF('cons 2023 - 2025'!D190:AM190,"&lt;&gt;0")</f>
        <v>4</v>
      </c>
      <c r="N189" s="18">
        <f>-AVERAGE('cons 2023 - 2025'!D190:AM190)</f>
        <v>0.19444444444444445</v>
      </c>
      <c r="O189" s="18">
        <f t="shared" si="27"/>
        <v>1.75</v>
      </c>
      <c r="P189" s="18">
        <f>_xlfn.STDEV.S('cons 2023 - 2025'!D190:AM190)</f>
        <v>0.62424557642208378</v>
      </c>
      <c r="Q189" s="18">
        <f>-AVERAGE('cons 2023 - 2025'!D190:AM190)/'⚙ Assumptions'!$B$5</f>
        <v>8.8383838383838381E-3</v>
      </c>
      <c r="R189" s="18">
        <f>_xlfn.STDEV.S('cons 2023 - 2025'!D190:AM190)/SQRT('⚙ Assumptions'!$B$5)</f>
        <v>0.13308960407500922</v>
      </c>
      <c r="S189" s="18">
        <f>-IF(AVERAGE('cons 2023 - 2025'!D190:AM190)=0,"",_xlfn.STDEV.S('cons 2023 - 2025'!D190:AM190)/AVERAGE('cons 2023 - 2025'!D190:AM190))</f>
        <v>3.2104058215992879</v>
      </c>
      <c r="T189" s="18" t="str">
        <f t="shared" si="28"/>
        <v>Z</v>
      </c>
      <c r="U189" s="37">
        <f t="shared" si="29"/>
        <v>0.9</v>
      </c>
      <c r="V189" s="18">
        <f t="shared" si="30"/>
        <v>1.28</v>
      </c>
      <c r="W189" s="18">
        <f t="shared" si="31"/>
        <v>0.8345641473351918</v>
      </c>
      <c r="X189" s="18">
        <f t="shared" si="32"/>
        <v>0.7146780382890594</v>
      </c>
      <c r="Y189" s="18">
        <f t="shared" si="33"/>
        <v>1.0466853594564038</v>
      </c>
      <c r="Z189" s="18">
        <f t="shared" si="34"/>
        <v>0.87023359384461496</v>
      </c>
      <c r="AA189" s="18">
        <f>-AVERAGE('cons 2023 - 2025'!D190:AM190)*12</f>
        <v>2.3333333333333335</v>
      </c>
      <c r="AB189" s="27">
        <f t="shared" si="35"/>
        <v>19.010000000000002</v>
      </c>
      <c r="AC189" s="18">
        <f>SQRT((2*AA189*'⚙ Assumptions'!$B$3)/AB189)</f>
        <v>6.0681731090700799</v>
      </c>
      <c r="AD189" s="18">
        <f t="shared" si="36"/>
        <v>0.87023359384461496</v>
      </c>
      <c r="AE189" s="18">
        <f t="shared" si="37"/>
        <v>6.938406702914695</v>
      </c>
      <c r="AF189" s="18">
        <f t="shared" si="38"/>
        <v>0.38451990267807412</v>
      </c>
    </row>
    <row r="190" spans="1:32" x14ac:dyDescent="0.3">
      <c r="A190" s="19" t="s">
        <v>390</v>
      </c>
      <c r="B190" s="20" t="s">
        <v>391</v>
      </c>
      <c r="C190" s="16" t="s">
        <v>8</v>
      </c>
      <c r="D190" s="16" t="str">
        <f>VLOOKUP(A190,'Lead Time'!$A$2:$C$1180,3,0)</f>
        <v>Local</v>
      </c>
      <c r="E190" s="23" t="str">
        <f>VLOOKUP(A190,Classification!$A$2:$D$1180,4,0)</f>
        <v>C</v>
      </c>
      <c r="F190" s="25" t="str">
        <f>VLOOKUP(A190,Classification!$A$2:$E$1180,5,0)</f>
        <v>L</v>
      </c>
      <c r="G190" s="21">
        <f>VLOOKUP(A190,'Lead Time'!$A$2:$D$1180,4,0)</f>
        <v>28.399999999999995</v>
      </c>
      <c r="H190" s="21">
        <f t="shared" si="26"/>
        <v>0.94666666666666655</v>
      </c>
      <c r="I190" s="32">
        <f>VLOOKUP(A190,Classification!$A$2:$F$1180,6,0)</f>
        <v>94.546000000000006</v>
      </c>
      <c r="J190" s="21">
        <f>-SUM('cons 2023 - 2025'!D191:AM191)</f>
        <v>12</v>
      </c>
      <c r="K190" s="18">
        <f>-_xlfn.MINIFS('cons 2023 - 2025'!D191:AM191,'cons 2023 - 2025'!D191:AM191,"&lt;&gt;0")</f>
        <v>4</v>
      </c>
      <c r="L190" s="18">
        <f>-_xlfn.MAXIFS('cons 2023 - 2025'!D191:AM191,'cons 2023 - 2025'!D191:AM191,"&lt;&gt;0")</f>
        <v>2</v>
      </c>
      <c r="M190" s="19">
        <f>COUNTIF('cons 2023 - 2025'!D191:AM191,"&lt;&gt;0")</f>
        <v>4</v>
      </c>
      <c r="N190" s="21">
        <f>-AVERAGE('cons 2023 - 2025'!D191:AM191)</f>
        <v>0.33333333333333331</v>
      </c>
      <c r="O190" s="21">
        <f t="shared" si="27"/>
        <v>3</v>
      </c>
      <c r="P190" s="21">
        <f>_xlfn.STDEV.S('cons 2023 - 2025'!D191:AM191)</f>
        <v>0.98561076060916231</v>
      </c>
      <c r="Q190" s="21">
        <f>-AVERAGE('cons 2023 - 2025'!D191:AM191)/'⚙ Assumptions'!$B$5</f>
        <v>1.515151515151515E-2</v>
      </c>
      <c r="R190" s="21">
        <f>_xlfn.STDEV.S('cons 2023 - 2025'!D191:AM191)/SQRT('⚙ Assumptions'!$B$5)</f>
        <v>0.21013292020967148</v>
      </c>
      <c r="S190" s="21">
        <f>-IF(AVERAGE('cons 2023 - 2025'!D191:AM191)=0,"",_xlfn.STDEV.S('cons 2023 - 2025'!D191:AM191)/AVERAGE('cons 2023 - 2025'!D191:AM191))</f>
        <v>2.956832281827487</v>
      </c>
      <c r="T190" s="21" t="str">
        <f t="shared" si="28"/>
        <v>Z</v>
      </c>
      <c r="U190" s="38">
        <f t="shared" si="29"/>
        <v>0.9</v>
      </c>
      <c r="V190" s="21">
        <f t="shared" si="30"/>
        <v>1.28</v>
      </c>
      <c r="W190" s="21">
        <f t="shared" si="31"/>
        <v>1.433386254937641</v>
      </c>
      <c r="X190" s="21">
        <f t="shared" si="32"/>
        <v>1.2274786546490521</v>
      </c>
      <c r="Y190" s="21">
        <f t="shared" si="33"/>
        <v>1.8636892852406712</v>
      </c>
      <c r="Z190" s="21">
        <f t="shared" si="34"/>
        <v>1.5430342102046075</v>
      </c>
      <c r="AA190" s="21">
        <f>-AVERAGE('cons 2023 - 2025'!D191:AM191)*12</f>
        <v>4</v>
      </c>
      <c r="AB190" s="32">
        <f t="shared" si="35"/>
        <v>18.909200000000002</v>
      </c>
      <c r="AC190" s="21">
        <f>SQRT((2*AA190*'⚙ Assumptions'!$B$3)/AB190)</f>
        <v>7.9662520886167254</v>
      </c>
      <c r="AD190" s="21">
        <f t="shared" si="36"/>
        <v>1.5430342102046075</v>
      </c>
      <c r="AE190" s="21">
        <f t="shared" si="37"/>
        <v>9.5092862988213334</v>
      </c>
      <c r="AF190" s="21">
        <f t="shared" si="38"/>
        <v>0.502118179980238</v>
      </c>
    </row>
    <row r="191" spans="1:32" x14ac:dyDescent="0.3">
      <c r="A191" s="16" t="s">
        <v>392</v>
      </c>
      <c r="B191" s="17" t="s">
        <v>393</v>
      </c>
      <c r="C191" s="16" t="s">
        <v>8</v>
      </c>
      <c r="D191" s="16" t="str">
        <f>VLOOKUP(A191,'Lead Time'!$A$2:$C$1180,3,0)</f>
        <v>Local</v>
      </c>
      <c r="E191" s="23" t="str">
        <f>VLOOKUP(A191,Classification!$A$2:$D$1180,4,0)</f>
        <v>C</v>
      </c>
      <c r="F191" s="26" t="str">
        <f>VLOOKUP(A191,Classification!$A$2:$E$1180,5,0)</f>
        <v>M</v>
      </c>
      <c r="G191" s="18">
        <f>VLOOKUP(A191,'Lead Time'!$A$2:$D$1180,4,0)</f>
        <v>113.85714285714286</v>
      </c>
      <c r="H191" s="18">
        <f t="shared" si="26"/>
        <v>3.7952380952380955</v>
      </c>
      <c r="I191" s="27">
        <f>VLOOKUP(A191,Classification!$A$2:$F$1180,6,0)</f>
        <v>93.566000000000003</v>
      </c>
      <c r="J191" s="18">
        <f>-SUM('cons 2023 - 2025'!D192:AM192)</f>
        <v>165</v>
      </c>
      <c r="K191" s="18">
        <f>-_xlfn.MINIFS('cons 2023 - 2025'!D192:AM192,'cons 2023 - 2025'!D192:AM192,"&lt;&gt;0")</f>
        <v>33</v>
      </c>
      <c r="L191" s="18">
        <f>-_xlfn.MAXIFS('cons 2023 - 2025'!D192:AM192,'cons 2023 - 2025'!D192:AM192,"&lt;&gt;0")</f>
        <v>1</v>
      </c>
      <c r="M191" s="16">
        <f>COUNTIF('cons 2023 - 2025'!D192:AM192,"&lt;&gt;0")</f>
        <v>17</v>
      </c>
      <c r="N191" s="18">
        <f>-AVERAGE('cons 2023 - 2025'!D192:AM192)</f>
        <v>4.583333333333333</v>
      </c>
      <c r="O191" s="18">
        <f t="shared" si="27"/>
        <v>9.7058823529411757</v>
      </c>
      <c r="P191" s="18">
        <f>_xlfn.STDEV.S('cons 2023 - 2025'!D192:AM192)</f>
        <v>7.5984020876572655</v>
      </c>
      <c r="Q191" s="18">
        <f>-AVERAGE('cons 2023 - 2025'!D192:AM192)/'⚙ Assumptions'!$B$5</f>
        <v>0.20833333333333331</v>
      </c>
      <c r="R191" s="18">
        <f>_xlfn.STDEV.S('cons 2023 - 2025'!D192:AM192)/SQRT('⚙ Assumptions'!$B$5)</f>
        <v>1.6199847682464947</v>
      </c>
      <c r="S191" s="18">
        <f>-IF(AVERAGE('cons 2023 - 2025'!D192:AM192)=0,"",_xlfn.STDEV.S('cons 2023 - 2025'!D192:AM192)/AVERAGE('cons 2023 - 2025'!D192:AM192))</f>
        <v>1.6578331827615853</v>
      </c>
      <c r="T191" s="18" t="str">
        <f t="shared" si="28"/>
        <v>Z</v>
      </c>
      <c r="U191" s="37">
        <f t="shared" si="29"/>
        <v>0.9</v>
      </c>
      <c r="V191" s="18">
        <f t="shared" si="30"/>
        <v>1.28</v>
      </c>
      <c r="W191" s="18">
        <f t="shared" si="31"/>
        <v>22.125904904191234</v>
      </c>
      <c r="X191" s="18">
        <f t="shared" si="32"/>
        <v>18.947492967184253</v>
      </c>
      <c r="Y191" s="18">
        <f t="shared" si="33"/>
        <v>45.846142999429333</v>
      </c>
      <c r="Z191" s="18">
        <f t="shared" si="34"/>
        <v>36.342334237025526</v>
      </c>
      <c r="AA191" s="18">
        <f>-AVERAGE('cons 2023 - 2025'!D192:AM192)*12</f>
        <v>55</v>
      </c>
      <c r="AB191" s="27">
        <f t="shared" si="35"/>
        <v>18.713200000000001</v>
      </c>
      <c r="AC191" s="18">
        <f>SQRT((2*AA191*'⚙ Assumptions'!$B$3)/AB191)</f>
        <v>29.693947921184456</v>
      </c>
      <c r="AD191" s="18">
        <f t="shared" si="36"/>
        <v>36.342334237025526</v>
      </c>
      <c r="AE191" s="18">
        <f t="shared" si="37"/>
        <v>66.036282158209985</v>
      </c>
      <c r="AF191" s="18">
        <f t="shared" si="38"/>
        <v>1.8522292874623629</v>
      </c>
    </row>
    <row r="192" spans="1:32" x14ac:dyDescent="0.3">
      <c r="A192" s="19" t="s">
        <v>394</v>
      </c>
      <c r="B192" s="20" t="s">
        <v>395</v>
      </c>
      <c r="C192" s="16" t="s">
        <v>8</v>
      </c>
      <c r="D192" s="16" t="str">
        <f>VLOOKUP(A192,'Lead Time'!$A$2:$C$1180,3,0)</f>
        <v>Local</v>
      </c>
      <c r="E192" s="23" t="str">
        <f>VLOOKUP(A192,Classification!$A$2:$D$1180,4,0)</f>
        <v>C</v>
      </c>
      <c r="F192" s="25" t="str">
        <f>VLOOKUP(A192,Classification!$A$2:$E$1180,5,0)</f>
        <v>L</v>
      </c>
      <c r="G192" s="21">
        <f>VLOOKUP(A192,'Lead Time'!$A$2:$D$1180,4,0)</f>
        <v>45.666666666666664</v>
      </c>
      <c r="H192" s="21">
        <f t="shared" si="26"/>
        <v>1.5222222222222221</v>
      </c>
      <c r="I192" s="32">
        <f>VLOOKUP(A192,Classification!$A$2:$F$1180,6,0)</f>
        <v>93.5</v>
      </c>
      <c r="J192" s="21">
        <f>-SUM('cons 2023 - 2025'!D193:AM193)</f>
        <v>15</v>
      </c>
      <c r="K192" s="18">
        <f>-_xlfn.MINIFS('cons 2023 - 2025'!D193:AM193,'cons 2023 - 2025'!D193:AM193,"&lt;&gt;0")</f>
        <v>4</v>
      </c>
      <c r="L192" s="18">
        <f>-_xlfn.MAXIFS('cons 2023 - 2025'!D193:AM193,'cons 2023 - 2025'!D193:AM193,"&lt;&gt;0")</f>
        <v>1</v>
      </c>
      <c r="M192" s="19">
        <f>COUNTIF('cons 2023 - 2025'!D193:AM193,"&lt;&gt;0")</f>
        <v>8</v>
      </c>
      <c r="N192" s="21">
        <f>-AVERAGE('cons 2023 - 2025'!D193:AM193)</f>
        <v>0.41666666666666669</v>
      </c>
      <c r="O192" s="21">
        <f t="shared" si="27"/>
        <v>1.875</v>
      </c>
      <c r="P192" s="21">
        <f>_xlfn.STDEV.S('cons 2023 - 2025'!D193:AM193)</f>
        <v>0.93732141156138571</v>
      </c>
      <c r="Q192" s="21">
        <f>-AVERAGE('cons 2023 - 2025'!D193:AM193)/'⚙ Assumptions'!$B$5</f>
        <v>1.893939393939394E-2</v>
      </c>
      <c r="R192" s="21">
        <f>_xlfn.STDEV.S('cons 2023 - 2025'!D193:AM193)/SQRT('⚙ Assumptions'!$B$5)</f>
        <v>0.19983759640033938</v>
      </c>
      <c r="S192" s="21">
        <f>-IF(AVERAGE('cons 2023 - 2025'!D193:AM193)=0,"",_xlfn.STDEV.S('cons 2023 - 2025'!D193:AM193)/AVERAGE('cons 2023 - 2025'!D193:AM193))</f>
        <v>2.2495713877473258</v>
      </c>
      <c r="T192" s="21" t="str">
        <f t="shared" si="28"/>
        <v>Z</v>
      </c>
      <c r="U192" s="38">
        <f t="shared" si="29"/>
        <v>0.9</v>
      </c>
      <c r="V192" s="21">
        <f t="shared" si="30"/>
        <v>1.28</v>
      </c>
      <c r="W192" s="21">
        <f t="shared" si="31"/>
        <v>1.7285694107533569</v>
      </c>
      <c r="X192" s="21">
        <f t="shared" si="32"/>
        <v>1.4802584072995337</v>
      </c>
      <c r="Y192" s="21">
        <f t="shared" si="33"/>
        <v>2.5934684006523465</v>
      </c>
      <c r="Z192" s="21">
        <f t="shared" si="34"/>
        <v>2.1145176665587933</v>
      </c>
      <c r="AA192" s="21">
        <f>-AVERAGE('cons 2023 - 2025'!D193:AM193)*12</f>
        <v>5</v>
      </c>
      <c r="AB192" s="32">
        <f t="shared" si="35"/>
        <v>18.7</v>
      </c>
      <c r="AC192" s="21">
        <f>SQRT((2*AA192*'⚙ Assumptions'!$B$3)/AB192)</f>
        <v>8.9562215103979828</v>
      </c>
      <c r="AD192" s="21">
        <f t="shared" si="36"/>
        <v>2.1145176665587933</v>
      </c>
      <c r="AE192" s="21">
        <f t="shared" si="37"/>
        <v>11.070739176956776</v>
      </c>
      <c r="AF192" s="21">
        <f t="shared" si="38"/>
        <v>0.55827114081480744</v>
      </c>
    </row>
    <row r="193" spans="1:32" x14ac:dyDescent="0.3">
      <c r="A193" s="16" t="s">
        <v>396</v>
      </c>
      <c r="B193" s="17" t="s">
        <v>397</v>
      </c>
      <c r="C193" s="16" t="s">
        <v>8</v>
      </c>
      <c r="D193" s="16" t="str">
        <f>VLOOKUP(A193,'Lead Time'!$A$2:$C$1180,3,0)</f>
        <v>Local</v>
      </c>
      <c r="E193" s="23" t="str">
        <f>VLOOKUP(A193,Classification!$A$2:$D$1180,4,0)</f>
        <v>C</v>
      </c>
      <c r="F193" s="25" t="str">
        <f>VLOOKUP(A193,Classification!$A$2:$E$1180,5,0)</f>
        <v>L</v>
      </c>
      <c r="G193" s="18">
        <f>VLOOKUP(A193,'Lead Time'!$A$2:$D$1180,4,0)</f>
        <v>28.600000000000005</v>
      </c>
      <c r="H193" s="18">
        <f t="shared" si="26"/>
        <v>0.95333333333333348</v>
      </c>
      <c r="I193" s="27">
        <f>VLOOKUP(A193,Classification!$A$2:$F$1180,6,0)</f>
        <v>92.92</v>
      </c>
      <c r="J193" s="18">
        <f>-SUM('cons 2023 - 2025'!D194:AM194)</f>
        <v>13</v>
      </c>
      <c r="K193" s="18">
        <f>-_xlfn.MINIFS('cons 2023 - 2025'!D194:AM194,'cons 2023 - 2025'!D194:AM194,"&lt;&gt;0")</f>
        <v>8</v>
      </c>
      <c r="L193" s="18">
        <f>-_xlfn.MAXIFS('cons 2023 - 2025'!D194:AM194,'cons 2023 - 2025'!D194:AM194,"&lt;&gt;0")</f>
        <v>5</v>
      </c>
      <c r="M193" s="16">
        <f>COUNTIF('cons 2023 - 2025'!D194:AM194,"&lt;&gt;0")</f>
        <v>2</v>
      </c>
      <c r="N193" s="18">
        <f>-AVERAGE('cons 2023 - 2025'!D194:AM194)</f>
        <v>0.3611111111111111</v>
      </c>
      <c r="O193" s="18">
        <f t="shared" si="27"/>
        <v>6.5</v>
      </c>
      <c r="P193" s="18">
        <f>_xlfn.STDEV.S('cons 2023 - 2025'!D194:AM194)</f>
        <v>1.5520084274030725</v>
      </c>
      <c r="Q193" s="18">
        <f>-AVERAGE('cons 2023 - 2025'!D194:AM194)/'⚙ Assumptions'!$B$5</f>
        <v>1.6414141414141412E-2</v>
      </c>
      <c r="R193" s="18">
        <f>_xlfn.STDEV.S('cons 2023 - 2025'!D194:AM194)/SQRT('⚙ Assumptions'!$B$5)</f>
        <v>0.33088930851227949</v>
      </c>
      <c r="S193" s="18">
        <f>-IF(AVERAGE('cons 2023 - 2025'!D194:AM194)=0,"",_xlfn.STDEV.S('cons 2023 - 2025'!D194:AM194)/AVERAGE('cons 2023 - 2025'!D194:AM194))</f>
        <v>4.2978694912700472</v>
      </c>
      <c r="T193" s="18" t="str">
        <f t="shared" si="28"/>
        <v>Z</v>
      </c>
      <c r="U193" s="37">
        <f t="shared" si="29"/>
        <v>0.9</v>
      </c>
      <c r="V193" s="18">
        <f t="shared" si="30"/>
        <v>1.28</v>
      </c>
      <c r="W193" s="18">
        <f t="shared" si="31"/>
        <v>2.2650391916438313</v>
      </c>
      <c r="X193" s="18">
        <f t="shared" si="32"/>
        <v>1.9396636810971111</v>
      </c>
      <c r="Y193" s="18">
        <f t="shared" si="33"/>
        <v>2.7344836360882758</v>
      </c>
      <c r="Z193" s="18">
        <f t="shared" si="34"/>
        <v>2.2839229403563706</v>
      </c>
      <c r="AA193" s="18">
        <f>-AVERAGE('cons 2023 - 2025'!D194:AM194)*12</f>
        <v>4.333333333333333</v>
      </c>
      <c r="AB193" s="27">
        <f t="shared" si="35"/>
        <v>18.584</v>
      </c>
      <c r="AC193" s="18">
        <f>SQRT((2*AA193*'⚙ Assumptions'!$B$3)/AB193)</f>
        <v>8.3637699298018067</v>
      </c>
      <c r="AD193" s="18">
        <f t="shared" si="36"/>
        <v>2.2839229403563706</v>
      </c>
      <c r="AE193" s="18">
        <f t="shared" si="37"/>
        <v>10.647692870158178</v>
      </c>
      <c r="AF193" s="18">
        <f t="shared" si="38"/>
        <v>0.51810766791812246</v>
      </c>
    </row>
    <row r="194" spans="1:32" x14ac:dyDescent="0.3">
      <c r="A194" s="19" t="s">
        <v>398</v>
      </c>
      <c r="B194" s="20" t="s">
        <v>399</v>
      </c>
      <c r="C194" s="16" t="s">
        <v>8</v>
      </c>
      <c r="D194" s="16" t="str">
        <f>VLOOKUP(A194,'Lead Time'!$A$2:$C$1180,3,0)</f>
        <v>Local</v>
      </c>
      <c r="E194" s="23" t="str">
        <f>VLOOKUP(A194,Classification!$A$2:$D$1180,4,0)</f>
        <v>C</v>
      </c>
      <c r="F194" s="26" t="str">
        <f>VLOOKUP(A194,Classification!$A$2:$E$1180,5,0)</f>
        <v>M</v>
      </c>
      <c r="G194" s="21">
        <f>VLOOKUP(A194,'Lead Time'!$A$2:$D$1180,4,0)</f>
        <v>16.692307692307693</v>
      </c>
      <c r="H194" s="21">
        <f t="shared" si="26"/>
        <v>0.55641025641025643</v>
      </c>
      <c r="I194" s="32">
        <f>VLOOKUP(A194,Classification!$A$2:$F$1180,6,0)</f>
        <v>92.745999999999995</v>
      </c>
      <c r="J194" s="21">
        <f>-SUM('cons 2023 - 2025'!D195:AM195)</f>
        <v>9</v>
      </c>
      <c r="K194" s="18">
        <f>-_xlfn.MINIFS('cons 2023 - 2025'!D195:AM195,'cons 2023 - 2025'!D195:AM195,"&lt;&gt;0")</f>
        <v>2</v>
      </c>
      <c r="L194" s="18">
        <f>-_xlfn.MAXIFS('cons 2023 - 2025'!D195:AM195,'cons 2023 - 2025'!D195:AM195,"&lt;&gt;0")</f>
        <v>1</v>
      </c>
      <c r="M194" s="19">
        <f>COUNTIF('cons 2023 - 2025'!D195:AM195,"&lt;&gt;0")</f>
        <v>7</v>
      </c>
      <c r="N194" s="21">
        <f>-AVERAGE('cons 2023 - 2025'!D195:AM195)</f>
        <v>0.25</v>
      </c>
      <c r="O194" s="21">
        <f t="shared" si="27"/>
        <v>1.2857142857142858</v>
      </c>
      <c r="P194" s="21">
        <f>_xlfn.STDEV.S('cons 2023 - 2025'!D195:AM195)</f>
        <v>0.55420470689345214</v>
      </c>
      <c r="Q194" s="21">
        <f>-AVERAGE('cons 2023 - 2025'!D195:AM195)/'⚙ Assumptions'!$B$5</f>
        <v>1.1363636363636364E-2</v>
      </c>
      <c r="R194" s="21">
        <f>_xlfn.STDEV.S('cons 2023 - 2025'!D195:AM195)/SQRT('⚙ Assumptions'!$B$5)</f>
        <v>0.1181568405173351</v>
      </c>
      <c r="S194" s="21">
        <f>-IF(AVERAGE('cons 2023 - 2025'!D195:AM195)=0,"",_xlfn.STDEV.S('cons 2023 - 2025'!D195:AM195)/AVERAGE('cons 2023 - 2025'!D195:AM195))</f>
        <v>2.2168188275738085</v>
      </c>
      <c r="T194" s="21" t="str">
        <f t="shared" si="28"/>
        <v>Z</v>
      </c>
      <c r="U194" s="38">
        <f t="shared" si="29"/>
        <v>0.9</v>
      </c>
      <c r="V194" s="21">
        <f t="shared" si="30"/>
        <v>1.28</v>
      </c>
      <c r="W194" s="21">
        <f t="shared" si="31"/>
        <v>0.61791256991255983</v>
      </c>
      <c r="X194" s="21">
        <f t="shared" si="32"/>
        <v>0.52914871158716725</v>
      </c>
      <c r="Y194" s="21">
        <f t="shared" si="33"/>
        <v>0.80759788459787452</v>
      </c>
      <c r="Z194" s="21">
        <f t="shared" si="34"/>
        <v>0.66825127568973142</v>
      </c>
      <c r="AA194" s="21">
        <f>-AVERAGE('cons 2023 - 2025'!D195:AM195)*12</f>
        <v>3</v>
      </c>
      <c r="AB194" s="32">
        <f t="shared" si="35"/>
        <v>18.549199999999999</v>
      </c>
      <c r="AC194" s="21">
        <f>SQRT((2*AA194*'⚙ Assumptions'!$B$3)/AB194)</f>
        <v>6.9656021064707145</v>
      </c>
      <c r="AD194" s="21">
        <f t="shared" si="36"/>
        <v>0.66825127568973142</v>
      </c>
      <c r="AE194" s="21">
        <f t="shared" si="37"/>
        <v>7.6338533821604457</v>
      </c>
      <c r="AF194" s="21">
        <f t="shared" si="38"/>
        <v>0.43068782197782185</v>
      </c>
    </row>
    <row r="195" spans="1:32" x14ac:dyDescent="0.3">
      <c r="A195" s="16" t="s">
        <v>400</v>
      </c>
      <c r="B195" s="17" t="s">
        <v>401</v>
      </c>
      <c r="C195" s="16" t="s">
        <v>8</v>
      </c>
      <c r="D195" s="16" t="str">
        <f>VLOOKUP(A195,'Lead Time'!$A$2:$C$1180,3,0)</f>
        <v>Local</v>
      </c>
      <c r="E195" s="23" t="str">
        <f>VLOOKUP(A195,Classification!$A$2:$D$1180,4,0)</f>
        <v>C</v>
      </c>
      <c r="F195" s="25" t="str">
        <f>VLOOKUP(A195,Classification!$A$2:$E$1180,5,0)</f>
        <v>L</v>
      </c>
      <c r="G195" s="18">
        <f>VLOOKUP(A195,'Lead Time'!$A$2:$D$1180,4,0)</f>
        <v>28</v>
      </c>
      <c r="H195" s="18">
        <f t="shared" si="26"/>
        <v>0.93333333333333335</v>
      </c>
      <c r="I195" s="27">
        <f>VLOOKUP(A195,Classification!$A$2:$F$1180,6,0)</f>
        <v>92.516000000000005</v>
      </c>
      <c r="J195" s="18">
        <f>-SUM('cons 2023 - 2025'!D196:AM196)</f>
        <v>2</v>
      </c>
      <c r="K195" s="18">
        <f>-_xlfn.MINIFS('cons 2023 - 2025'!D196:AM196,'cons 2023 - 2025'!D196:AM196,"&lt;&gt;0")</f>
        <v>2</v>
      </c>
      <c r="L195" s="18">
        <f>-_xlfn.MAXIFS('cons 2023 - 2025'!D196:AM196,'cons 2023 - 2025'!D196:AM196,"&lt;&gt;0")</f>
        <v>2</v>
      </c>
      <c r="M195" s="16">
        <f>COUNTIF('cons 2023 - 2025'!D196:AM196,"&lt;&gt;0")</f>
        <v>1</v>
      </c>
      <c r="N195" s="18">
        <f>-AVERAGE('cons 2023 - 2025'!D196:AM196)</f>
        <v>5.5555555555555552E-2</v>
      </c>
      <c r="O195" s="18">
        <f t="shared" si="27"/>
        <v>2</v>
      </c>
      <c r="P195" s="18">
        <f>_xlfn.STDEV.S('cons 2023 - 2025'!D196:AM196)</f>
        <v>0.33333333333333331</v>
      </c>
      <c r="Q195" s="18">
        <f>-AVERAGE('cons 2023 - 2025'!D196:AM196)/'⚙ Assumptions'!$B$5</f>
        <v>2.525252525252525E-3</v>
      </c>
      <c r="R195" s="18">
        <f>_xlfn.STDEV.S('cons 2023 - 2025'!D196:AM196)/SQRT('⚙ Assumptions'!$B$5)</f>
        <v>7.1066905451870138E-2</v>
      </c>
      <c r="S195" s="18">
        <f>-IF(AVERAGE('cons 2023 - 2025'!D196:AM196)=0,"",_xlfn.STDEV.S('cons 2023 - 2025'!D196:AM196)/AVERAGE('cons 2023 - 2025'!D196:AM196))</f>
        <v>6</v>
      </c>
      <c r="T195" s="18" t="str">
        <f t="shared" si="28"/>
        <v>Z</v>
      </c>
      <c r="U195" s="37">
        <f t="shared" si="29"/>
        <v>0.9</v>
      </c>
      <c r="V195" s="18">
        <f t="shared" si="30"/>
        <v>1.28</v>
      </c>
      <c r="W195" s="18">
        <f t="shared" si="31"/>
        <v>0.48134491717782718</v>
      </c>
      <c r="X195" s="18">
        <f t="shared" si="32"/>
        <v>0.41219916078049956</v>
      </c>
      <c r="Y195" s="18">
        <f t="shared" si="33"/>
        <v>0.55205198788489784</v>
      </c>
      <c r="Z195" s="18">
        <f t="shared" si="34"/>
        <v>0.46405101263235143</v>
      </c>
      <c r="AA195" s="18">
        <f>-AVERAGE('cons 2023 - 2025'!D196:AM196)*12</f>
        <v>0.66666666666666663</v>
      </c>
      <c r="AB195" s="27">
        <f t="shared" si="35"/>
        <v>18.503200000000003</v>
      </c>
      <c r="AC195" s="18">
        <f>SQRT((2*AA195*'⚙ Assumptions'!$B$3)/AB195)</f>
        <v>3.2876954171766495</v>
      </c>
      <c r="AD195" s="18">
        <f t="shared" si="36"/>
        <v>0.46405101263235143</v>
      </c>
      <c r="AE195" s="18">
        <f t="shared" si="37"/>
        <v>3.7517464298090011</v>
      </c>
      <c r="AF195" s="18">
        <f t="shared" si="38"/>
        <v>0.20277628614367665</v>
      </c>
    </row>
    <row r="196" spans="1:32" x14ac:dyDescent="0.3">
      <c r="A196" s="19" t="s">
        <v>402</v>
      </c>
      <c r="B196" s="20" t="s">
        <v>403</v>
      </c>
      <c r="C196" s="16" t="s">
        <v>8</v>
      </c>
      <c r="D196" s="16" t="str">
        <f>VLOOKUP(A196,'Lead Time'!$A$2:$C$1180,3,0)</f>
        <v>Local</v>
      </c>
      <c r="E196" s="23" t="str">
        <f>VLOOKUP(A196,Classification!$A$2:$D$1180,4,0)</f>
        <v>C</v>
      </c>
      <c r="F196" s="25" t="str">
        <f>VLOOKUP(A196,Classification!$A$2:$E$1180,5,0)</f>
        <v>L</v>
      </c>
      <c r="G196" s="21">
        <f>VLOOKUP(A196,'Lead Time'!$A$2:$D$1180,4,0)</f>
        <v>42</v>
      </c>
      <c r="H196" s="21">
        <f t="shared" ref="H196:H259" si="39">G196/30</f>
        <v>1.4</v>
      </c>
      <c r="I196" s="32">
        <f>VLOOKUP(A196,Classification!$A$2:$F$1180,6,0)</f>
        <v>92.234999999999999</v>
      </c>
      <c r="J196" s="21">
        <f>-SUM('cons 2023 - 2025'!D197:AM197)</f>
        <v>2</v>
      </c>
      <c r="K196" s="18">
        <f>-_xlfn.MINIFS('cons 2023 - 2025'!D197:AM197,'cons 2023 - 2025'!D197:AM197,"&lt;&gt;0")</f>
        <v>1</v>
      </c>
      <c r="L196" s="18">
        <f>-_xlfn.MAXIFS('cons 2023 - 2025'!D197:AM197,'cons 2023 - 2025'!D197:AM197,"&lt;&gt;0")</f>
        <v>1</v>
      </c>
      <c r="M196" s="19">
        <f>COUNTIF('cons 2023 - 2025'!D197:AM197,"&lt;&gt;0")</f>
        <v>2</v>
      </c>
      <c r="N196" s="21">
        <f>-AVERAGE('cons 2023 - 2025'!D197:AM197)</f>
        <v>5.5555555555555552E-2</v>
      </c>
      <c r="O196" s="21">
        <f t="shared" ref="O196:O259" si="40">J196/M196</f>
        <v>1</v>
      </c>
      <c r="P196" s="21">
        <f>_xlfn.STDEV.S('cons 2023 - 2025'!D197:AM197)</f>
        <v>0.2323106841457232</v>
      </c>
      <c r="Q196" s="21">
        <f>-AVERAGE('cons 2023 - 2025'!D197:AM197)/'⚙ Assumptions'!$B$5</f>
        <v>2.525252525252525E-3</v>
      </c>
      <c r="R196" s="21">
        <f>_xlfn.STDEV.S('cons 2023 - 2025'!D197:AM197)/SQRT('⚙ Assumptions'!$B$5)</f>
        <v>4.9528804276930134E-2</v>
      </c>
      <c r="S196" s="21">
        <f>-IF(AVERAGE('cons 2023 - 2025'!D197:AM197)=0,"",_xlfn.STDEV.S('cons 2023 - 2025'!D197:AM197)/AVERAGE('cons 2023 - 2025'!D197:AM197))</f>
        <v>4.1815923146230176</v>
      </c>
      <c r="T196" s="21" t="str">
        <f t="shared" ref="T196:T259" si="41">IF(ISBLANK(S196),"Z",
   IF(S196&lt;=0.25,"X",
      IF(S196&lt;=0.5,"Y","Z")))</f>
        <v>Z</v>
      </c>
      <c r="U196" s="38">
        <f t="shared" ref="U196:U259" si="42">IF(E196="B",0.95,IF(E196="C",0.9,0.98))</f>
        <v>0.9</v>
      </c>
      <c r="V196" s="21">
        <f t="shared" ref="V196:V259" si="43">IF(E196="B",1.65,1.28)</f>
        <v>1.28</v>
      </c>
      <c r="W196" s="21">
        <f t="shared" ref="W196:W259" si="44">V196*R196*SQRT(G196)</f>
        <v>0.41085867215485233</v>
      </c>
      <c r="X196" s="21">
        <f t="shared" ref="X196:X259" si="45">V196*P196*SQRT(H196)</f>
        <v>0.3518383467193737</v>
      </c>
      <c r="Y196" s="21">
        <f t="shared" ref="Y196:Y259" si="46">Q196*G196+W196</f>
        <v>0.51691927821545836</v>
      </c>
      <c r="Z196" s="21">
        <f t="shared" ref="Z196:Z259" si="47">N196*H196+X196</f>
        <v>0.42961612449715147</v>
      </c>
      <c r="AA196" s="21">
        <f>-AVERAGE('cons 2023 - 2025'!D197:AM197)*12</f>
        <v>0.66666666666666663</v>
      </c>
      <c r="AB196" s="32">
        <f t="shared" ref="AB196:AB259" si="48">I196*0.2</f>
        <v>18.446999999999999</v>
      </c>
      <c r="AC196" s="21">
        <f>SQRT((2*AA196*'⚙ Assumptions'!$B$3)/AB196)</f>
        <v>3.2926996988774402</v>
      </c>
      <c r="AD196" s="21">
        <f t="shared" ref="AD196:AD259" si="49">Z196</f>
        <v>0.42961612449715147</v>
      </c>
      <c r="AE196" s="21">
        <f t="shared" ref="AE196:AE259" si="50">Z196+AC196</f>
        <v>3.7223158233745917</v>
      </c>
      <c r="AF196" s="21">
        <f t="shared" ref="AF196:AF259" si="51">AA196/AC196</f>
        <v>0.20246810448397379</v>
      </c>
    </row>
    <row r="197" spans="1:32" x14ac:dyDescent="0.3">
      <c r="A197" s="16" t="s">
        <v>404</v>
      </c>
      <c r="B197" s="17" t="s">
        <v>405</v>
      </c>
      <c r="C197" s="16" t="s">
        <v>8</v>
      </c>
      <c r="D197" s="16" t="str">
        <f>VLOOKUP(A197,'Lead Time'!$A$2:$C$1180,3,0)</f>
        <v>Local</v>
      </c>
      <c r="E197" s="23" t="str">
        <f>VLOOKUP(A197,Classification!$A$2:$D$1180,4,0)</f>
        <v>C</v>
      </c>
      <c r="F197" s="25" t="str">
        <f>VLOOKUP(A197,Classification!$A$2:$E$1180,5,0)</f>
        <v>L</v>
      </c>
      <c r="G197" s="18">
        <f>VLOOKUP(A197,'Lead Time'!$A$2:$D$1180,4,0)</f>
        <v>40.5</v>
      </c>
      <c r="H197" s="18">
        <f t="shared" si="39"/>
        <v>1.35</v>
      </c>
      <c r="I197" s="27">
        <f>VLOOKUP(A197,Classification!$A$2:$F$1180,6,0)</f>
        <v>91.789000000000001</v>
      </c>
      <c r="J197" s="18">
        <f>-SUM('cons 2023 - 2025'!D198:AM198)</f>
        <v>6</v>
      </c>
      <c r="K197" s="18">
        <f>-_xlfn.MINIFS('cons 2023 - 2025'!D198:AM198,'cons 2023 - 2025'!D198:AM198,"&lt;&gt;0")</f>
        <v>2</v>
      </c>
      <c r="L197" s="18">
        <f>-_xlfn.MAXIFS('cons 2023 - 2025'!D198:AM198,'cons 2023 - 2025'!D198:AM198,"&lt;&gt;0")</f>
        <v>1</v>
      </c>
      <c r="M197" s="16">
        <f>COUNTIF('cons 2023 - 2025'!D198:AM198,"&lt;&gt;0")</f>
        <v>4</v>
      </c>
      <c r="N197" s="18">
        <f>-AVERAGE('cons 2023 - 2025'!D198:AM198)</f>
        <v>0.16666666666666666</v>
      </c>
      <c r="O197" s="18">
        <f t="shared" si="40"/>
        <v>1.5</v>
      </c>
      <c r="P197" s="18">
        <f>_xlfn.STDEV.S('cons 2023 - 2025'!D198:AM198)</f>
        <v>0.50709255283710997</v>
      </c>
      <c r="Q197" s="18">
        <f>-AVERAGE('cons 2023 - 2025'!D198:AM198)/'⚙ Assumptions'!$B$5</f>
        <v>7.5757575757575751E-3</v>
      </c>
      <c r="R197" s="18">
        <f>_xlfn.STDEV.S('cons 2023 - 2025'!D198:AM198)/SQRT('⚙ Assumptions'!$B$5)</f>
        <v>0.10811249552346708</v>
      </c>
      <c r="S197" s="18">
        <f>-IF(AVERAGE('cons 2023 - 2025'!D198:AM198)=0,"",_xlfn.STDEV.S('cons 2023 - 2025'!D198:AM198)/AVERAGE('cons 2023 - 2025'!D198:AM198))</f>
        <v>3.0425553170226598</v>
      </c>
      <c r="T197" s="18" t="str">
        <f t="shared" si="41"/>
        <v>Z</v>
      </c>
      <c r="U197" s="37">
        <f t="shared" si="42"/>
        <v>0.9</v>
      </c>
      <c r="V197" s="18">
        <f t="shared" si="43"/>
        <v>1.28</v>
      </c>
      <c r="W197" s="18">
        <f t="shared" si="44"/>
        <v>0.88067034680421696</v>
      </c>
      <c r="X197" s="18">
        <f t="shared" si="45"/>
        <v>0.75416102865558976</v>
      </c>
      <c r="Y197" s="18">
        <f t="shared" si="46"/>
        <v>1.1874885286223988</v>
      </c>
      <c r="Z197" s="18">
        <f t="shared" si="47"/>
        <v>0.97916102865558974</v>
      </c>
      <c r="AA197" s="18">
        <f>-AVERAGE('cons 2023 - 2025'!D198:AM198)*12</f>
        <v>2</v>
      </c>
      <c r="AB197" s="27">
        <f t="shared" si="48"/>
        <v>18.357800000000001</v>
      </c>
      <c r="AC197" s="18">
        <f>SQRT((2*AA197*'⚙ Assumptions'!$B$3)/AB197)</f>
        <v>5.7169620345234424</v>
      </c>
      <c r="AD197" s="18">
        <f t="shared" si="49"/>
        <v>0.97916102865558974</v>
      </c>
      <c r="AE197" s="18">
        <f t="shared" si="50"/>
        <v>6.6961230631790318</v>
      </c>
      <c r="AF197" s="18">
        <f t="shared" si="51"/>
        <v>0.34983615212458152</v>
      </c>
    </row>
    <row r="198" spans="1:32" x14ac:dyDescent="0.3">
      <c r="A198" s="19" t="s">
        <v>406</v>
      </c>
      <c r="B198" s="20" t="s">
        <v>407</v>
      </c>
      <c r="C198" s="16" t="s">
        <v>8</v>
      </c>
      <c r="D198" s="16" t="str">
        <f>VLOOKUP(A198,'Lead Time'!$A$2:$C$1180,3,0)</f>
        <v>Local</v>
      </c>
      <c r="E198" s="23" t="str">
        <f>VLOOKUP(A198,Classification!$A$2:$D$1180,4,0)</f>
        <v>C</v>
      </c>
      <c r="F198" s="24" t="str">
        <f>VLOOKUP(A198,Classification!$A$2:$E$1180,5,0)</f>
        <v>H</v>
      </c>
      <c r="G198" s="21">
        <f>VLOOKUP(A198,'Lead Time'!$A$2:$D$1180,4,0)</f>
        <v>13.866666666666667</v>
      </c>
      <c r="H198" s="21">
        <f t="shared" si="39"/>
        <v>0.46222222222222226</v>
      </c>
      <c r="I198" s="32">
        <f>VLOOKUP(A198,Classification!$A$2:$F$1180,6,0)</f>
        <v>90.837999999999994</v>
      </c>
      <c r="J198" s="21">
        <f>-SUM('cons 2023 - 2025'!D199:AM199)</f>
        <v>71</v>
      </c>
      <c r="K198" s="18">
        <f>-_xlfn.MINIFS('cons 2023 - 2025'!D199:AM199,'cons 2023 - 2025'!D199:AM199,"&lt;&gt;0")</f>
        <v>12</v>
      </c>
      <c r="L198" s="18">
        <f>-_xlfn.MAXIFS('cons 2023 - 2025'!D199:AM199,'cons 2023 - 2025'!D199:AM199,"&lt;&gt;0")</f>
        <v>1</v>
      </c>
      <c r="M198" s="19">
        <f>COUNTIF('cons 2023 - 2025'!D199:AM199,"&lt;&gt;0")</f>
        <v>16</v>
      </c>
      <c r="N198" s="21">
        <f>-AVERAGE('cons 2023 - 2025'!D199:AM199)</f>
        <v>1.9722222222222223</v>
      </c>
      <c r="O198" s="21">
        <f t="shared" si="40"/>
        <v>4.4375</v>
      </c>
      <c r="P198" s="21">
        <f>_xlfn.STDEV.S('cons 2023 - 2025'!D199:AM199)</f>
        <v>3.3165051408382213</v>
      </c>
      <c r="Q198" s="21">
        <f>-AVERAGE('cons 2023 - 2025'!D199:AM199)/'⚙ Assumptions'!$B$5</f>
        <v>8.9646464646464655E-2</v>
      </c>
      <c r="R198" s="21">
        <f>_xlfn.STDEV.S('cons 2023 - 2025'!D199:AM199)/SQRT('⚙ Assumptions'!$B$5)</f>
        <v>0.70708127182377345</v>
      </c>
      <c r="S198" s="21">
        <f>-IF(AVERAGE('cons 2023 - 2025'!D199:AM199)=0,"",_xlfn.STDEV.S('cons 2023 - 2025'!D199:AM199)/AVERAGE('cons 2023 - 2025'!D199:AM199))</f>
        <v>1.6816082404250134</v>
      </c>
      <c r="T198" s="21" t="str">
        <f t="shared" si="41"/>
        <v>Z</v>
      </c>
      <c r="U198" s="38">
        <f t="shared" si="42"/>
        <v>0.9</v>
      </c>
      <c r="V198" s="21">
        <f t="shared" si="43"/>
        <v>1.28</v>
      </c>
      <c r="W198" s="21">
        <f t="shared" si="44"/>
        <v>3.370275024281808</v>
      </c>
      <c r="X198" s="21">
        <f t="shared" si="45"/>
        <v>2.8861311027310728</v>
      </c>
      <c r="Y198" s="21">
        <f t="shared" si="46"/>
        <v>4.6133726673794513</v>
      </c>
      <c r="Z198" s="21">
        <f t="shared" si="47"/>
        <v>3.7977360410026777</v>
      </c>
      <c r="AA198" s="21">
        <f>-AVERAGE('cons 2023 - 2025'!D199:AM199)*12</f>
        <v>23.666666666666668</v>
      </c>
      <c r="AB198" s="32">
        <f t="shared" si="48"/>
        <v>18.1676</v>
      </c>
      <c r="AC198" s="21">
        <f>SQRT((2*AA198*'⚙ Assumptions'!$B$3)/AB198)</f>
        <v>19.76880395944605</v>
      </c>
      <c r="AD198" s="21">
        <f t="shared" si="49"/>
        <v>3.7977360410026777</v>
      </c>
      <c r="AE198" s="21">
        <f t="shared" si="50"/>
        <v>23.566540000448729</v>
      </c>
      <c r="AF198" s="21">
        <f t="shared" si="51"/>
        <v>1.1971724093787737</v>
      </c>
    </row>
    <row r="199" spans="1:32" x14ac:dyDescent="0.3">
      <c r="A199" s="16" t="s">
        <v>408</v>
      </c>
      <c r="B199" s="17" t="s">
        <v>409</v>
      </c>
      <c r="C199" s="16" t="s">
        <v>37</v>
      </c>
      <c r="D199" s="16" t="str">
        <f>VLOOKUP(A199,'Lead Time'!$A$2:$C$1180,3,0)</f>
        <v>Local</v>
      </c>
      <c r="E199" s="23" t="str">
        <f>VLOOKUP(A199,Classification!$A$2:$D$1180,4,0)</f>
        <v>C</v>
      </c>
      <c r="F199" s="24" t="str">
        <f>VLOOKUP(A199,Classification!$A$2:$E$1180,5,0)</f>
        <v>H</v>
      </c>
      <c r="G199" s="18">
        <f>VLOOKUP(A199,'Lead Time'!$A$2:$D$1180,4,0)</f>
        <v>11.126984126984127</v>
      </c>
      <c r="H199" s="18">
        <f t="shared" si="39"/>
        <v>0.3708994708994709</v>
      </c>
      <c r="I199" s="27">
        <f>VLOOKUP(A199,Classification!$A$2:$F$1180,6,0)</f>
        <v>90.634</v>
      </c>
      <c r="J199" s="18">
        <f>-SUM('cons 2023 - 2025'!D200:AM200)</f>
        <v>55</v>
      </c>
      <c r="K199" s="18">
        <f>-_xlfn.MINIFS('cons 2023 - 2025'!D200:AM200,'cons 2023 - 2025'!D200:AM200,"&lt;&gt;0")</f>
        <v>5</v>
      </c>
      <c r="L199" s="18">
        <f>-_xlfn.MAXIFS('cons 2023 - 2025'!D200:AM200,'cons 2023 - 2025'!D200:AM200,"&lt;&gt;0")</f>
        <v>1</v>
      </c>
      <c r="M199" s="16">
        <f>COUNTIF('cons 2023 - 2025'!D200:AM200,"&lt;&gt;0")</f>
        <v>27</v>
      </c>
      <c r="N199" s="18">
        <f>-AVERAGE('cons 2023 - 2025'!D200:AM200)</f>
        <v>1.5277777777777777</v>
      </c>
      <c r="O199" s="18">
        <f t="shared" si="40"/>
        <v>2.0370370370370372</v>
      </c>
      <c r="P199" s="18">
        <f>_xlfn.STDEV.S('cons 2023 - 2025'!D200:AM200)</f>
        <v>1.2980449279283961</v>
      </c>
      <c r="Q199" s="18">
        <f>-AVERAGE('cons 2023 - 2025'!D200:AM200)/'⚙ Assumptions'!$B$5</f>
        <v>6.9444444444444434E-2</v>
      </c>
      <c r="R199" s="18">
        <f>_xlfn.STDEV.S('cons 2023 - 2025'!D200:AM200)/SQRT('⚙ Assumptions'!$B$5)</f>
        <v>0.27674410849610076</v>
      </c>
      <c r="S199" s="18">
        <f>-IF(AVERAGE('cons 2023 - 2025'!D200:AM200)=0,"",_xlfn.STDEV.S('cons 2023 - 2025'!D200:AM200)/AVERAGE('cons 2023 - 2025'!D200:AM200))</f>
        <v>0.84962940737131387</v>
      </c>
      <c r="T199" s="18" t="str">
        <f t="shared" si="41"/>
        <v>Z</v>
      </c>
      <c r="U199" s="37">
        <f t="shared" si="42"/>
        <v>0.9</v>
      </c>
      <c r="V199" s="18">
        <f t="shared" si="43"/>
        <v>1.28</v>
      </c>
      <c r="W199" s="18">
        <f t="shared" si="44"/>
        <v>1.1816179725299523</v>
      </c>
      <c r="X199" s="18">
        <f t="shared" si="45"/>
        <v>1.0118771784185321</v>
      </c>
      <c r="Y199" s="18">
        <f t="shared" si="46"/>
        <v>1.9543252035705165</v>
      </c>
      <c r="Z199" s="18">
        <f t="shared" si="47"/>
        <v>1.5785291478482792</v>
      </c>
      <c r="AA199" s="18">
        <f>-AVERAGE('cons 2023 - 2025'!D200:AM200)*12</f>
        <v>18.333333333333332</v>
      </c>
      <c r="AB199" s="27">
        <f t="shared" si="48"/>
        <v>18.126799999999999</v>
      </c>
      <c r="AC199" s="18">
        <f>SQRT((2*AA199*'⚙ Assumptions'!$B$3)/AB199)</f>
        <v>17.418901897124019</v>
      </c>
      <c r="AD199" s="18">
        <f t="shared" si="49"/>
        <v>1.5785291478482792</v>
      </c>
      <c r="AE199" s="18">
        <f t="shared" si="50"/>
        <v>18.997431044972299</v>
      </c>
      <c r="AF199" s="18">
        <f t="shared" si="51"/>
        <v>1.0524965030292921</v>
      </c>
    </row>
    <row r="200" spans="1:32" x14ac:dyDescent="0.3">
      <c r="A200" s="19" t="s">
        <v>410</v>
      </c>
      <c r="B200" s="20" t="s">
        <v>411</v>
      </c>
      <c r="C200" s="16" t="s">
        <v>8</v>
      </c>
      <c r="D200" s="16" t="str">
        <f>VLOOKUP(A200,'Lead Time'!$A$2:$C$1180,3,0)</f>
        <v>Local</v>
      </c>
      <c r="E200" s="23" t="str">
        <f>VLOOKUP(A200,Classification!$A$2:$D$1180,4,0)</f>
        <v>C</v>
      </c>
      <c r="F200" s="26" t="str">
        <f>VLOOKUP(A200,Classification!$A$2:$E$1180,5,0)</f>
        <v>M</v>
      </c>
      <c r="G200" s="21">
        <f>VLOOKUP(A200,'Lead Time'!$A$2:$D$1180,4,0)</f>
        <v>13.5</v>
      </c>
      <c r="H200" s="21">
        <f t="shared" si="39"/>
        <v>0.45</v>
      </c>
      <c r="I200" s="32">
        <f>VLOOKUP(A200,Classification!$A$2:$F$1180,6,0)</f>
        <v>90.57</v>
      </c>
      <c r="J200" s="21">
        <f>-SUM('cons 2023 - 2025'!D201:AM201)</f>
        <v>5</v>
      </c>
      <c r="K200" s="18">
        <f>-_xlfn.MINIFS('cons 2023 - 2025'!D201:AM201,'cons 2023 - 2025'!D201:AM201,"&lt;&gt;0")</f>
        <v>2</v>
      </c>
      <c r="L200" s="18">
        <f>-_xlfn.MAXIFS('cons 2023 - 2025'!D201:AM201,'cons 2023 - 2025'!D201:AM201,"&lt;&gt;0")</f>
        <v>1</v>
      </c>
      <c r="M200" s="19">
        <f>COUNTIF('cons 2023 - 2025'!D201:AM201,"&lt;&gt;0")</f>
        <v>4</v>
      </c>
      <c r="N200" s="21">
        <f>-AVERAGE('cons 2023 - 2025'!D201:AM201)</f>
        <v>0.1388888888888889</v>
      </c>
      <c r="O200" s="21">
        <f t="shared" si="40"/>
        <v>1.25</v>
      </c>
      <c r="P200" s="21">
        <f>_xlfn.STDEV.S('cons 2023 - 2025'!D201:AM201)</f>
        <v>0.42445109277598775</v>
      </c>
      <c r="Q200" s="21">
        <f>-AVERAGE('cons 2023 - 2025'!D201:AM201)/'⚙ Assumptions'!$B$5</f>
        <v>6.313131313131313E-3</v>
      </c>
      <c r="R200" s="21">
        <f>_xlfn.STDEV.S('cons 2023 - 2025'!D201:AM201)/SQRT('⚙ Assumptions'!$B$5)</f>
        <v>9.0493277037762249E-2</v>
      </c>
      <c r="S200" s="21">
        <f>-IF(AVERAGE('cons 2023 - 2025'!D201:AM201)=0,"",_xlfn.STDEV.S('cons 2023 - 2025'!D201:AM201)/AVERAGE('cons 2023 - 2025'!D201:AM201))</f>
        <v>3.0560478679871115</v>
      </c>
      <c r="T200" s="21" t="str">
        <f t="shared" si="41"/>
        <v>Z</v>
      </c>
      <c r="U200" s="38">
        <f t="shared" si="42"/>
        <v>0.9</v>
      </c>
      <c r="V200" s="21">
        <f t="shared" si="43"/>
        <v>1.28</v>
      </c>
      <c r="W200" s="21">
        <f t="shared" si="44"/>
        <v>0.42559171947808344</v>
      </c>
      <c r="X200" s="21">
        <f t="shared" si="45"/>
        <v>0.36445497468333254</v>
      </c>
      <c r="Y200" s="21">
        <f t="shared" si="46"/>
        <v>0.5108189922053562</v>
      </c>
      <c r="Z200" s="21">
        <f t="shared" si="47"/>
        <v>0.42695497468333254</v>
      </c>
      <c r="AA200" s="21">
        <f>-AVERAGE('cons 2023 - 2025'!D201:AM201)*12</f>
        <v>1.6666666666666667</v>
      </c>
      <c r="AB200" s="32">
        <f t="shared" si="48"/>
        <v>18.114000000000001</v>
      </c>
      <c r="AC200" s="21">
        <f>SQRT((2*AA200*'⚙ Assumptions'!$B$3)/AB200)</f>
        <v>5.2538518286309506</v>
      </c>
      <c r="AD200" s="21">
        <f t="shared" si="49"/>
        <v>0.42695497468333254</v>
      </c>
      <c r="AE200" s="21">
        <f t="shared" si="50"/>
        <v>5.6808068033142831</v>
      </c>
      <c r="AF200" s="21">
        <f t="shared" si="51"/>
        <v>0.31722757341273689</v>
      </c>
    </row>
    <row r="201" spans="1:32" x14ac:dyDescent="0.3">
      <c r="A201" s="16" t="s">
        <v>412</v>
      </c>
      <c r="B201" s="17" t="s">
        <v>413</v>
      </c>
      <c r="C201" s="16" t="s">
        <v>20</v>
      </c>
      <c r="D201" s="16" t="str">
        <f>VLOOKUP(A201,'Lead Time'!$A$2:$C$1180,3,0)</f>
        <v>Local</v>
      </c>
      <c r="E201" s="23" t="str">
        <f>VLOOKUP(A201,Classification!$A$2:$D$1180,4,0)</f>
        <v>C</v>
      </c>
      <c r="F201" s="26" t="str">
        <f>VLOOKUP(A201,Classification!$A$2:$E$1180,5,0)</f>
        <v>M</v>
      </c>
      <c r="G201" s="18">
        <f>VLOOKUP(A201,'Lead Time'!$A$2:$D$1180,4,0)</f>
        <v>83.25</v>
      </c>
      <c r="H201" s="18">
        <f t="shared" si="39"/>
        <v>2.7749999999999999</v>
      </c>
      <c r="I201" s="27">
        <f>VLOOKUP(A201,Classification!$A$2:$F$1180,6,0)</f>
        <v>90.525000000000006</v>
      </c>
      <c r="J201" s="18">
        <f>-SUM('cons 2023 - 2025'!D202:AM202)</f>
        <v>10382.718000000001</v>
      </c>
      <c r="K201" s="18">
        <f>-_xlfn.MINIFS('cons 2023 - 2025'!D202:AM202,'cons 2023 - 2025'!D202:AM202,"&lt;&gt;0")</f>
        <v>1592.175</v>
      </c>
      <c r="L201" s="18">
        <f>-_xlfn.MAXIFS('cons 2023 - 2025'!D202:AM202,'cons 2023 - 2025'!D202:AM202,"&lt;&gt;0")</f>
        <v>16.8</v>
      </c>
      <c r="M201" s="16">
        <f>COUNTIF('cons 2023 - 2025'!D202:AM202,"&lt;&gt;0")</f>
        <v>11</v>
      </c>
      <c r="N201" s="18">
        <f>-AVERAGE('cons 2023 - 2025'!D202:AM202)</f>
        <v>288.40883333333335</v>
      </c>
      <c r="O201" s="18">
        <f t="shared" si="40"/>
        <v>943.88345454545458</v>
      </c>
      <c r="P201" s="18">
        <f>_xlfn.STDEV.S('cons 2023 - 2025'!D202:AM202)</f>
        <v>527.41542055420734</v>
      </c>
      <c r="Q201" s="18">
        <f>-AVERAGE('cons 2023 - 2025'!D202:AM202)/'⚙ Assumptions'!$B$5</f>
        <v>13.109492424242426</v>
      </c>
      <c r="R201" s="18">
        <f>_xlfn.STDEV.S('cons 2023 - 2025'!D202:AM202)/SQRT('⚙ Assumptions'!$B$5)</f>
        <v>112.44534547915255</v>
      </c>
      <c r="S201" s="18">
        <f>-IF(AVERAGE('cons 2023 - 2025'!D202:AM202)=0,"",_xlfn.STDEV.S('cons 2023 - 2025'!D202:AM202)/AVERAGE('cons 2023 - 2025'!D202:AM202))</f>
        <v>1.8287075831156605</v>
      </c>
      <c r="T201" s="18" t="str">
        <f t="shared" si="41"/>
        <v>Z</v>
      </c>
      <c r="U201" s="37">
        <f t="shared" si="42"/>
        <v>0.9</v>
      </c>
      <c r="V201" s="18">
        <f t="shared" si="43"/>
        <v>1.28</v>
      </c>
      <c r="W201" s="18">
        <f t="shared" si="44"/>
        <v>1313.2384016390927</v>
      </c>
      <c r="X201" s="18">
        <f t="shared" si="45"/>
        <v>1124.5901800192396</v>
      </c>
      <c r="Y201" s="18">
        <f t="shared" si="46"/>
        <v>2404.6036459572747</v>
      </c>
      <c r="Z201" s="18">
        <f t="shared" si="47"/>
        <v>1924.9246925192397</v>
      </c>
      <c r="AA201" s="18">
        <f>-AVERAGE('cons 2023 - 2025'!D202:AM202)*12</f>
        <v>3460.9059999999999</v>
      </c>
      <c r="AB201" s="27">
        <f t="shared" si="48"/>
        <v>18.105</v>
      </c>
      <c r="AC201" s="18">
        <f>SQRT((2*AA201*'⚙ Assumptions'!$B$3)/AB201)</f>
        <v>239.47283999155425</v>
      </c>
      <c r="AD201" s="18">
        <f t="shared" si="49"/>
        <v>1924.9246925192397</v>
      </c>
      <c r="AE201" s="18">
        <f t="shared" si="50"/>
        <v>2164.397532510794</v>
      </c>
      <c r="AF201" s="18">
        <f t="shared" si="51"/>
        <v>14.452185893490299</v>
      </c>
    </row>
    <row r="202" spans="1:32" x14ac:dyDescent="0.3">
      <c r="A202" s="19" t="s">
        <v>414</v>
      </c>
      <c r="B202" s="20" t="s">
        <v>415</v>
      </c>
      <c r="C202" s="16" t="s">
        <v>8</v>
      </c>
      <c r="D202" s="16" t="str">
        <f>VLOOKUP(A202,'Lead Time'!$A$2:$C$1180,3,0)</f>
        <v>Local</v>
      </c>
      <c r="E202" s="23" t="str">
        <f>VLOOKUP(A202,Classification!$A$2:$D$1180,4,0)</f>
        <v>C</v>
      </c>
      <c r="F202" s="25" t="str">
        <f>VLOOKUP(A202,Classification!$A$2:$E$1180,5,0)</f>
        <v>L</v>
      </c>
      <c r="G202" s="21">
        <f>VLOOKUP(A202,'Lead Time'!$A$2:$D$1180,4,0)</f>
        <v>6</v>
      </c>
      <c r="H202" s="21">
        <f t="shared" si="39"/>
        <v>0.2</v>
      </c>
      <c r="I202" s="32">
        <f>VLOOKUP(A202,Classification!$A$2:$F$1180,6,0)</f>
        <v>90.307000000000002</v>
      </c>
      <c r="J202" s="21">
        <f>-SUM('cons 2023 - 2025'!D203:AM203)</f>
        <v>2</v>
      </c>
      <c r="K202" s="18">
        <f>-_xlfn.MINIFS('cons 2023 - 2025'!D203:AM203,'cons 2023 - 2025'!D203:AM203,"&lt;&gt;0")</f>
        <v>2</v>
      </c>
      <c r="L202" s="18">
        <f>-_xlfn.MAXIFS('cons 2023 - 2025'!D203:AM203,'cons 2023 - 2025'!D203:AM203,"&lt;&gt;0")</f>
        <v>2</v>
      </c>
      <c r="M202" s="19">
        <f>COUNTIF('cons 2023 - 2025'!D203:AM203,"&lt;&gt;0")</f>
        <v>1</v>
      </c>
      <c r="N202" s="21">
        <f>-AVERAGE('cons 2023 - 2025'!D203:AM203)</f>
        <v>5.5555555555555552E-2</v>
      </c>
      <c r="O202" s="21">
        <f t="shared" si="40"/>
        <v>2</v>
      </c>
      <c r="P202" s="21">
        <f>_xlfn.STDEV.S('cons 2023 - 2025'!D203:AM203)</f>
        <v>0.33333333333333331</v>
      </c>
      <c r="Q202" s="21">
        <f>-AVERAGE('cons 2023 - 2025'!D203:AM203)/'⚙ Assumptions'!$B$5</f>
        <v>2.525252525252525E-3</v>
      </c>
      <c r="R202" s="21">
        <f>_xlfn.STDEV.S('cons 2023 - 2025'!D203:AM203)/SQRT('⚙ Assumptions'!$B$5)</f>
        <v>7.1066905451870138E-2</v>
      </c>
      <c r="S202" s="21">
        <f>-IF(AVERAGE('cons 2023 - 2025'!D203:AM203)=0,"",_xlfn.STDEV.S('cons 2023 - 2025'!D203:AM203)/AVERAGE('cons 2023 - 2025'!D203:AM203))</f>
        <v>6</v>
      </c>
      <c r="T202" s="21" t="str">
        <f t="shared" si="41"/>
        <v>Z</v>
      </c>
      <c r="U202" s="38">
        <f t="shared" si="42"/>
        <v>0.9</v>
      </c>
      <c r="V202" s="21">
        <f t="shared" si="43"/>
        <v>1.28</v>
      </c>
      <c r="W202" s="21">
        <f t="shared" si="44"/>
        <v>0.22281939962329322</v>
      </c>
      <c r="X202" s="21">
        <f t="shared" si="45"/>
        <v>0.19081113407998204</v>
      </c>
      <c r="Y202" s="21">
        <f t="shared" si="46"/>
        <v>0.23797091477480836</v>
      </c>
      <c r="Z202" s="21">
        <f t="shared" si="47"/>
        <v>0.20192224519109314</v>
      </c>
      <c r="AA202" s="21">
        <f>-AVERAGE('cons 2023 - 2025'!D203:AM203)*12</f>
        <v>0.66666666666666663</v>
      </c>
      <c r="AB202" s="32">
        <f t="shared" si="48"/>
        <v>18.061400000000003</v>
      </c>
      <c r="AC202" s="21">
        <f>SQRT((2*AA202*'⚙ Assumptions'!$B$3)/AB202)</f>
        <v>3.3276626515255683</v>
      </c>
      <c r="AD202" s="21">
        <f t="shared" si="49"/>
        <v>0.20192224519109314</v>
      </c>
      <c r="AE202" s="21">
        <f t="shared" si="50"/>
        <v>3.5295848967166616</v>
      </c>
      <c r="AF202" s="21">
        <f t="shared" si="51"/>
        <v>0.20034082071421302</v>
      </c>
    </row>
    <row r="203" spans="1:32" x14ac:dyDescent="0.3">
      <c r="A203" s="16" t="s">
        <v>416</v>
      </c>
      <c r="B203" s="17" t="s">
        <v>417</v>
      </c>
      <c r="C203" s="16" t="s">
        <v>8</v>
      </c>
      <c r="D203" s="16" t="str">
        <f>VLOOKUP(A203,'Lead Time'!$A$2:$C$1180,3,0)</f>
        <v>Local</v>
      </c>
      <c r="E203" s="23" t="str">
        <f>VLOOKUP(A203,Classification!$A$2:$D$1180,4,0)</f>
        <v>C</v>
      </c>
      <c r="F203" s="25" t="str">
        <f>VLOOKUP(A203,Classification!$A$2:$E$1180,5,0)</f>
        <v>L</v>
      </c>
      <c r="G203" s="18">
        <f>VLOOKUP(A203,'Lead Time'!$A$2:$D$1180,4,0)</f>
        <v>14.5</v>
      </c>
      <c r="H203" s="18">
        <f t="shared" si="39"/>
        <v>0.48333333333333334</v>
      </c>
      <c r="I203" s="27">
        <f>VLOOKUP(A203,Classification!$A$2:$F$1180,6,0)</f>
        <v>90</v>
      </c>
      <c r="J203" s="18">
        <f>-SUM('cons 2023 - 2025'!D204:AM204)</f>
        <v>4</v>
      </c>
      <c r="K203" s="18">
        <f>-_xlfn.MINIFS('cons 2023 - 2025'!D204:AM204,'cons 2023 - 2025'!D204:AM204,"&lt;&gt;0")</f>
        <v>2</v>
      </c>
      <c r="L203" s="18">
        <f>-_xlfn.MAXIFS('cons 2023 - 2025'!D204:AM204,'cons 2023 - 2025'!D204:AM204,"&lt;&gt;0")</f>
        <v>2</v>
      </c>
      <c r="M203" s="16">
        <f>COUNTIF('cons 2023 - 2025'!D204:AM204,"&lt;&gt;0")</f>
        <v>2</v>
      </c>
      <c r="N203" s="18">
        <f>-AVERAGE('cons 2023 - 2025'!D204:AM204)</f>
        <v>0.1111111111111111</v>
      </c>
      <c r="O203" s="18">
        <f t="shared" si="40"/>
        <v>2</v>
      </c>
      <c r="P203" s="18">
        <f>_xlfn.STDEV.S('cons 2023 - 2025'!D204:AM204)</f>
        <v>0.4646213682914464</v>
      </c>
      <c r="Q203" s="18">
        <f>-AVERAGE('cons 2023 - 2025'!D204:AM204)/'⚙ Assumptions'!$B$5</f>
        <v>5.0505050505050501E-3</v>
      </c>
      <c r="R203" s="18">
        <f>_xlfn.STDEV.S('cons 2023 - 2025'!D204:AM204)/SQRT('⚙ Assumptions'!$B$5)</f>
        <v>9.9057608553860269E-2</v>
      </c>
      <c r="S203" s="18">
        <f>-IF(AVERAGE('cons 2023 - 2025'!D204:AM204)=0,"",_xlfn.STDEV.S('cons 2023 - 2025'!D204:AM204)/AVERAGE('cons 2023 - 2025'!D204:AM204))</f>
        <v>4.1815923146230176</v>
      </c>
      <c r="T203" s="18" t="str">
        <f t="shared" si="41"/>
        <v>Z</v>
      </c>
      <c r="U203" s="37">
        <f t="shared" si="42"/>
        <v>0.9</v>
      </c>
      <c r="V203" s="18">
        <f t="shared" si="43"/>
        <v>1.28</v>
      </c>
      <c r="W203" s="18">
        <f t="shared" si="44"/>
        <v>0.48281617353963752</v>
      </c>
      <c r="X203" s="18">
        <f t="shared" si="45"/>
        <v>0.41345906945718597</v>
      </c>
      <c r="Y203" s="18">
        <f t="shared" si="46"/>
        <v>0.55604849677196078</v>
      </c>
      <c r="Z203" s="18">
        <f t="shared" si="47"/>
        <v>0.46716277316088967</v>
      </c>
      <c r="AA203" s="18">
        <f>-AVERAGE('cons 2023 - 2025'!D204:AM204)*12</f>
        <v>1.3333333333333333</v>
      </c>
      <c r="AB203" s="27">
        <f t="shared" si="48"/>
        <v>18</v>
      </c>
      <c r="AC203" s="18">
        <f>SQRT((2*AA203*'⚙ Assumptions'!$B$3)/AB203)</f>
        <v>4.714045207910317</v>
      </c>
      <c r="AD203" s="18">
        <f t="shared" si="49"/>
        <v>0.46716277316088967</v>
      </c>
      <c r="AE203" s="18">
        <f t="shared" si="50"/>
        <v>5.1812079810712071</v>
      </c>
      <c r="AF203" s="18">
        <f t="shared" si="51"/>
        <v>0.28284271247461901</v>
      </c>
    </row>
    <row r="204" spans="1:32" x14ac:dyDescent="0.3">
      <c r="A204" s="19" t="s">
        <v>418</v>
      </c>
      <c r="B204" s="20" t="s">
        <v>419</v>
      </c>
      <c r="C204" s="16" t="s">
        <v>8</v>
      </c>
      <c r="D204" s="16" t="str">
        <f>VLOOKUP(A204,'Lead Time'!$A$2:$C$1180,3,0)</f>
        <v>Local</v>
      </c>
      <c r="E204" s="23" t="str">
        <f>VLOOKUP(A204,Classification!$A$2:$D$1180,4,0)</f>
        <v>C</v>
      </c>
      <c r="F204" s="25" t="str">
        <f>VLOOKUP(A204,Classification!$A$2:$E$1180,5,0)</f>
        <v>L</v>
      </c>
      <c r="G204" s="21">
        <f>VLOOKUP(A204,'Lead Time'!$A$2:$D$1180,4,0)</f>
        <v>45.5</v>
      </c>
      <c r="H204" s="21">
        <f t="shared" si="39"/>
        <v>1.5166666666666666</v>
      </c>
      <c r="I204" s="32">
        <f>VLOOKUP(A204,Classification!$A$2:$F$1180,6,0)</f>
        <v>89.89</v>
      </c>
      <c r="J204" s="21">
        <f>-SUM('cons 2023 - 2025'!D205:AM205)</f>
        <v>2</v>
      </c>
      <c r="K204" s="18">
        <f>-_xlfn.MINIFS('cons 2023 - 2025'!D205:AM205,'cons 2023 - 2025'!D205:AM205,"&lt;&gt;0")</f>
        <v>2</v>
      </c>
      <c r="L204" s="18">
        <f>-_xlfn.MAXIFS('cons 2023 - 2025'!D205:AM205,'cons 2023 - 2025'!D205:AM205,"&lt;&gt;0")</f>
        <v>2</v>
      </c>
      <c r="M204" s="19">
        <f>COUNTIF('cons 2023 - 2025'!D205:AM205,"&lt;&gt;0")</f>
        <v>1</v>
      </c>
      <c r="N204" s="21">
        <f>-AVERAGE('cons 2023 - 2025'!D205:AM205)</f>
        <v>5.5555555555555552E-2</v>
      </c>
      <c r="O204" s="21">
        <f t="shared" si="40"/>
        <v>2</v>
      </c>
      <c r="P204" s="21">
        <f>_xlfn.STDEV.S('cons 2023 - 2025'!D205:AM205)</f>
        <v>0.33333333333333331</v>
      </c>
      <c r="Q204" s="21">
        <f>-AVERAGE('cons 2023 - 2025'!D205:AM205)/'⚙ Assumptions'!$B$5</f>
        <v>2.525252525252525E-3</v>
      </c>
      <c r="R204" s="21">
        <f>_xlfn.STDEV.S('cons 2023 - 2025'!D205:AM205)/SQRT('⚙ Assumptions'!$B$5)</f>
        <v>7.1066905451870138E-2</v>
      </c>
      <c r="S204" s="21">
        <f>-IF(AVERAGE('cons 2023 - 2025'!D205:AM205)=0,"",_xlfn.STDEV.S('cons 2023 - 2025'!D205:AM205)/AVERAGE('cons 2023 - 2025'!D205:AM205))</f>
        <v>6</v>
      </c>
      <c r="T204" s="21" t="str">
        <f t="shared" si="41"/>
        <v>Z</v>
      </c>
      <c r="U204" s="38">
        <f t="shared" si="42"/>
        <v>0.9</v>
      </c>
      <c r="V204" s="21">
        <f t="shared" si="43"/>
        <v>1.28</v>
      </c>
      <c r="W204" s="21">
        <f t="shared" si="44"/>
        <v>0.61359678136461093</v>
      </c>
      <c r="X204" s="21">
        <f t="shared" si="45"/>
        <v>0.52545289107658422</v>
      </c>
      <c r="Y204" s="21">
        <f t="shared" si="46"/>
        <v>0.72849577126360088</v>
      </c>
      <c r="Z204" s="21">
        <f t="shared" si="47"/>
        <v>0.60971215033584347</v>
      </c>
      <c r="AA204" s="21">
        <f>-AVERAGE('cons 2023 - 2025'!D205:AM205)*12</f>
        <v>0.66666666666666663</v>
      </c>
      <c r="AB204" s="32">
        <f t="shared" si="48"/>
        <v>17.978000000000002</v>
      </c>
      <c r="AC204" s="21">
        <f>SQRT((2*AA204*'⚙ Assumptions'!$B$3)/AB204)</f>
        <v>3.3353722395582204</v>
      </c>
      <c r="AD204" s="21">
        <f t="shared" si="49"/>
        <v>0.60971215033584347</v>
      </c>
      <c r="AE204" s="21">
        <f t="shared" si="50"/>
        <v>3.9450843898940637</v>
      </c>
      <c r="AF204" s="21">
        <f t="shared" si="51"/>
        <v>0.19987774040925896</v>
      </c>
    </row>
    <row r="205" spans="1:32" x14ac:dyDescent="0.3">
      <c r="A205" s="16" t="s">
        <v>420</v>
      </c>
      <c r="B205" s="17" t="s">
        <v>421</v>
      </c>
      <c r="C205" s="16" t="s">
        <v>8</v>
      </c>
      <c r="D205" s="16" t="str">
        <f>VLOOKUP(A205,'Lead Time'!$A$2:$C$1180,3,0)</f>
        <v>Local</v>
      </c>
      <c r="E205" s="23" t="str">
        <f>VLOOKUP(A205,Classification!$A$2:$D$1180,4,0)</f>
        <v>C</v>
      </c>
      <c r="F205" s="25" t="str">
        <f>VLOOKUP(A205,Classification!$A$2:$E$1180,5,0)</f>
        <v>L</v>
      </c>
      <c r="G205" s="18">
        <f>VLOOKUP(A205,'Lead Time'!$A$2:$D$1180,4,0)</f>
        <v>36.5</v>
      </c>
      <c r="H205" s="18">
        <f t="shared" si="39"/>
        <v>1.2166666666666666</v>
      </c>
      <c r="I205" s="27">
        <f>VLOOKUP(A205,Classification!$A$2:$F$1180,6,0)</f>
        <v>89.741</v>
      </c>
      <c r="J205" s="18">
        <f>-SUM('cons 2023 - 2025'!D206:AM206)</f>
        <v>9</v>
      </c>
      <c r="K205" s="18">
        <f>-_xlfn.MINIFS('cons 2023 - 2025'!D206:AM206,'cons 2023 - 2025'!D206:AM206,"&lt;&gt;0")</f>
        <v>3</v>
      </c>
      <c r="L205" s="18">
        <f>-_xlfn.MAXIFS('cons 2023 - 2025'!D206:AM206,'cons 2023 - 2025'!D206:AM206,"&lt;&gt;0")</f>
        <v>1</v>
      </c>
      <c r="M205" s="16">
        <f>COUNTIF('cons 2023 - 2025'!D206:AM206,"&lt;&gt;0")</f>
        <v>5</v>
      </c>
      <c r="N205" s="18">
        <f>-AVERAGE('cons 2023 - 2025'!D206:AM206)</f>
        <v>0.25</v>
      </c>
      <c r="O205" s="18">
        <f t="shared" si="40"/>
        <v>1.8</v>
      </c>
      <c r="P205" s="18">
        <f>_xlfn.STDEV.S('cons 2023 - 2025'!D206:AM206)</f>
        <v>0.69178857216018574</v>
      </c>
      <c r="Q205" s="18">
        <f>-AVERAGE('cons 2023 - 2025'!D206:AM206)/'⚙ Assumptions'!$B$5</f>
        <v>1.1363636363636364E-2</v>
      </c>
      <c r="R205" s="18">
        <f>_xlfn.STDEV.S('cons 2023 - 2025'!D206:AM206)/SQRT('⚙ Assumptions'!$B$5)</f>
        <v>0.14748981915117651</v>
      </c>
      <c r="S205" s="18">
        <f>-IF(AVERAGE('cons 2023 - 2025'!D206:AM206)=0,"",_xlfn.STDEV.S('cons 2023 - 2025'!D206:AM206)/AVERAGE('cons 2023 - 2025'!D206:AM206))</f>
        <v>2.767154288640743</v>
      </c>
      <c r="T205" s="18" t="str">
        <f t="shared" si="41"/>
        <v>Z</v>
      </c>
      <c r="U205" s="37">
        <f t="shared" si="42"/>
        <v>0.9</v>
      </c>
      <c r="V205" s="18">
        <f t="shared" si="43"/>
        <v>1.28</v>
      </c>
      <c r="W205" s="18">
        <f t="shared" si="44"/>
        <v>1.1405608098821216</v>
      </c>
      <c r="X205" s="18">
        <f t="shared" si="45"/>
        <v>0.97671792486976738</v>
      </c>
      <c r="Y205" s="18">
        <f t="shared" si="46"/>
        <v>1.5553335371548489</v>
      </c>
      <c r="Z205" s="18">
        <f t="shared" si="47"/>
        <v>1.280884591536434</v>
      </c>
      <c r="AA205" s="18">
        <f>-AVERAGE('cons 2023 - 2025'!D206:AM206)*12</f>
        <v>3</v>
      </c>
      <c r="AB205" s="27">
        <f t="shared" si="48"/>
        <v>17.9482</v>
      </c>
      <c r="AC205" s="18">
        <f>SQRT((2*AA205*'⚙ Assumptions'!$B$3)/AB205)</f>
        <v>7.0812643054899373</v>
      </c>
      <c r="AD205" s="18">
        <f t="shared" si="49"/>
        <v>1.280884591536434</v>
      </c>
      <c r="AE205" s="18">
        <f t="shared" si="50"/>
        <v>8.3621488970263709</v>
      </c>
      <c r="AF205" s="18">
        <f t="shared" si="51"/>
        <v>0.42365316002598163</v>
      </c>
    </row>
    <row r="206" spans="1:32" x14ac:dyDescent="0.3">
      <c r="A206" s="19" t="s">
        <v>422</v>
      </c>
      <c r="B206" s="20" t="s">
        <v>423</v>
      </c>
      <c r="C206" s="16" t="s">
        <v>8</v>
      </c>
      <c r="D206" s="16" t="str">
        <f>VLOOKUP(A206,'Lead Time'!$A$2:$C$1180,3,0)</f>
        <v>Local</v>
      </c>
      <c r="E206" s="23" t="str">
        <f>VLOOKUP(A206,Classification!$A$2:$D$1180,4,0)</f>
        <v>C</v>
      </c>
      <c r="F206" s="24" t="str">
        <f>VLOOKUP(A206,Classification!$A$2:$E$1180,5,0)</f>
        <v>H</v>
      </c>
      <c r="G206" s="21">
        <f>VLOOKUP(A206,'Lead Time'!$A$2:$D$1180,4,0)</f>
        <v>15.166666666666666</v>
      </c>
      <c r="H206" s="21">
        <f t="shared" si="39"/>
        <v>0.50555555555555554</v>
      </c>
      <c r="I206" s="32">
        <f>VLOOKUP(A206,Classification!$A$2:$F$1180,6,0)</f>
        <v>89.457999999999998</v>
      </c>
      <c r="J206" s="21">
        <f>-SUM('cons 2023 - 2025'!D207:AM207)</f>
        <v>48</v>
      </c>
      <c r="K206" s="18">
        <f>-_xlfn.MINIFS('cons 2023 - 2025'!D207:AM207,'cons 2023 - 2025'!D207:AM207,"&lt;&gt;0")</f>
        <v>6</v>
      </c>
      <c r="L206" s="18">
        <f>-_xlfn.MAXIFS('cons 2023 - 2025'!D207:AM207,'cons 2023 - 2025'!D207:AM207,"&lt;&gt;0")</f>
        <v>1</v>
      </c>
      <c r="M206" s="19">
        <f>COUNTIF('cons 2023 - 2025'!D207:AM207,"&lt;&gt;0")</f>
        <v>18</v>
      </c>
      <c r="N206" s="21">
        <f>-AVERAGE('cons 2023 - 2025'!D207:AM207)</f>
        <v>1.3333333333333333</v>
      </c>
      <c r="O206" s="21">
        <f t="shared" si="40"/>
        <v>2.6666666666666665</v>
      </c>
      <c r="P206" s="21">
        <f>_xlfn.STDEV.S('cons 2023 - 2025'!D207:AM207)</f>
        <v>1.7888543819998317</v>
      </c>
      <c r="Q206" s="21">
        <f>-AVERAGE('cons 2023 - 2025'!D207:AM207)/'⚙ Assumptions'!$B$5</f>
        <v>6.0606060606060601E-2</v>
      </c>
      <c r="R206" s="21">
        <f>_xlfn.STDEV.S('cons 2023 - 2025'!D207:AM207)/SQRT('⚙ Assumptions'!$B$5)</f>
        <v>0.3813850356982369</v>
      </c>
      <c r="S206" s="21">
        <f>-IF(AVERAGE('cons 2023 - 2025'!D207:AM207)=0,"",_xlfn.STDEV.S('cons 2023 - 2025'!D207:AM207)/AVERAGE('cons 2023 - 2025'!D207:AM207))</f>
        <v>1.3416407864998738</v>
      </c>
      <c r="T206" s="21" t="str">
        <f t="shared" si="41"/>
        <v>Z</v>
      </c>
      <c r="U206" s="38">
        <f t="shared" si="42"/>
        <v>0.9</v>
      </c>
      <c r="V206" s="21">
        <f t="shared" si="43"/>
        <v>1.28</v>
      </c>
      <c r="W206" s="21">
        <f t="shared" si="44"/>
        <v>1.9011600924092891</v>
      </c>
      <c r="X206" s="21">
        <f t="shared" si="45"/>
        <v>1.6280562370849208</v>
      </c>
      <c r="Y206" s="21">
        <f t="shared" si="46"/>
        <v>2.8203520116012082</v>
      </c>
      <c r="Z206" s="21">
        <f t="shared" si="47"/>
        <v>2.3021303111589946</v>
      </c>
      <c r="AA206" s="21">
        <f>-AVERAGE('cons 2023 - 2025'!D207:AM207)*12</f>
        <v>16</v>
      </c>
      <c r="AB206" s="32">
        <f t="shared" si="48"/>
        <v>17.8916</v>
      </c>
      <c r="AC206" s="21">
        <f>SQRT((2*AA206*'⚙ Assumptions'!$B$3)/AB206)</f>
        <v>16.379326067657296</v>
      </c>
      <c r="AD206" s="21">
        <f t="shared" si="49"/>
        <v>2.3021303111589946</v>
      </c>
      <c r="AE206" s="21">
        <f t="shared" si="50"/>
        <v>18.681456378816289</v>
      </c>
      <c r="AF206" s="21">
        <f t="shared" si="51"/>
        <v>0.97684116757365769</v>
      </c>
    </row>
    <row r="207" spans="1:32" x14ac:dyDescent="0.3">
      <c r="A207" s="16" t="s">
        <v>424</v>
      </c>
      <c r="B207" s="17" t="s">
        <v>425</v>
      </c>
      <c r="C207" s="16" t="s">
        <v>8</v>
      </c>
      <c r="D207" s="16" t="str">
        <f>VLOOKUP(A207,'Lead Time'!$A$2:$C$1180,3,0)</f>
        <v>Local</v>
      </c>
      <c r="E207" s="23" t="str">
        <f>VLOOKUP(A207,Classification!$A$2:$D$1180,4,0)</f>
        <v>C</v>
      </c>
      <c r="F207" s="25" t="str">
        <f>VLOOKUP(A207,Classification!$A$2:$E$1180,5,0)</f>
        <v>L</v>
      </c>
      <c r="G207" s="18">
        <f>VLOOKUP(A207,'Lead Time'!$A$2:$D$1180,4,0)</f>
        <v>62</v>
      </c>
      <c r="H207" s="18">
        <f t="shared" si="39"/>
        <v>2.0666666666666669</v>
      </c>
      <c r="I207" s="27">
        <f>VLOOKUP(A207,Classification!$A$2:$F$1180,6,0)</f>
        <v>89.34</v>
      </c>
      <c r="J207" s="18">
        <f>-SUM('cons 2023 - 2025'!D208:AM208)</f>
        <v>2</v>
      </c>
      <c r="K207" s="18">
        <f>-_xlfn.MINIFS('cons 2023 - 2025'!D208:AM208,'cons 2023 - 2025'!D208:AM208,"&lt;&gt;0")</f>
        <v>2</v>
      </c>
      <c r="L207" s="18">
        <f>-_xlfn.MAXIFS('cons 2023 - 2025'!D208:AM208,'cons 2023 - 2025'!D208:AM208,"&lt;&gt;0")</f>
        <v>2</v>
      </c>
      <c r="M207" s="16">
        <f>COUNTIF('cons 2023 - 2025'!D208:AM208,"&lt;&gt;0")</f>
        <v>1</v>
      </c>
      <c r="N207" s="18">
        <f>-AVERAGE('cons 2023 - 2025'!D208:AM208)</f>
        <v>5.5555555555555552E-2</v>
      </c>
      <c r="O207" s="18">
        <f t="shared" si="40"/>
        <v>2</v>
      </c>
      <c r="P207" s="18">
        <f>_xlfn.STDEV.S('cons 2023 - 2025'!D208:AM208)</f>
        <v>0.33333333333333331</v>
      </c>
      <c r="Q207" s="18">
        <f>-AVERAGE('cons 2023 - 2025'!D208:AM208)/'⚙ Assumptions'!$B$5</f>
        <v>2.525252525252525E-3</v>
      </c>
      <c r="R207" s="18">
        <f>_xlfn.STDEV.S('cons 2023 - 2025'!D208:AM208)/SQRT('⚙ Assumptions'!$B$5)</f>
        <v>7.1066905451870138E-2</v>
      </c>
      <c r="S207" s="18">
        <f>-IF(AVERAGE('cons 2023 - 2025'!D208:AM208)=0,"",_xlfn.STDEV.S('cons 2023 - 2025'!D208:AM208)/AVERAGE('cons 2023 - 2025'!D208:AM208))</f>
        <v>6</v>
      </c>
      <c r="T207" s="18" t="str">
        <f t="shared" si="41"/>
        <v>Z</v>
      </c>
      <c r="U207" s="37">
        <f t="shared" si="42"/>
        <v>0.9</v>
      </c>
      <c r="V207" s="18">
        <f t="shared" si="43"/>
        <v>1.28</v>
      </c>
      <c r="W207" s="18">
        <f t="shared" si="44"/>
        <v>0.71626415758038842</v>
      </c>
      <c r="X207" s="18">
        <f t="shared" si="45"/>
        <v>0.61337197945878263</v>
      </c>
      <c r="Y207" s="18">
        <f t="shared" si="46"/>
        <v>0.87282981414604499</v>
      </c>
      <c r="Z207" s="18">
        <f t="shared" si="47"/>
        <v>0.72818679427359745</v>
      </c>
      <c r="AA207" s="18">
        <f>-AVERAGE('cons 2023 - 2025'!D208:AM208)*12</f>
        <v>0.66666666666666663</v>
      </c>
      <c r="AB207" s="27">
        <f t="shared" si="48"/>
        <v>17.868000000000002</v>
      </c>
      <c r="AC207" s="18">
        <f>SQRT((2*AA207*'⚙ Assumptions'!$B$3)/AB207)</f>
        <v>3.3456231912337446</v>
      </c>
      <c r="AD207" s="18">
        <f t="shared" si="49"/>
        <v>0.72818679427359745</v>
      </c>
      <c r="AE207" s="18">
        <f t="shared" si="50"/>
        <v>4.0738099855073422</v>
      </c>
      <c r="AF207" s="18">
        <f t="shared" si="51"/>
        <v>0.19926531726988184</v>
      </c>
    </row>
    <row r="208" spans="1:32" x14ac:dyDescent="0.3">
      <c r="A208" s="19" t="s">
        <v>426</v>
      </c>
      <c r="B208" s="20" t="s">
        <v>427</v>
      </c>
      <c r="C208" s="16" t="s">
        <v>8</v>
      </c>
      <c r="D208" s="16" t="str">
        <f>VLOOKUP(A208,'Lead Time'!$A$2:$C$1180,3,0)</f>
        <v>Local</v>
      </c>
      <c r="E208" s="23" t="str">
        <f>VLOOKUP(A208,Classification!$A$2:$D$1180,4,0)</f>
        <v>C</v>
      </c>
      <c r="F208" s="24" t="str">
        <f>VLOOKUP(A208,Classification!$A$2:$E$1180,5,0)</f>
        <v>H</v>
      </c>
      <c r="G208" s="21">
        <f>VLOOKUP(A208,'Lead Time'!$A$2:$D$1180,4,0)</f>
        <v>15.666666666666666</v>
      </c>
      <c r="H208" s="21">
        <f t="shared" si="39"/>
        <v>0.52222222222222225</v>
      </c>
      <c r="I208" s="32">
        <f>VLOOKUP(A208,Classification!$A$2:$F$1180,6,0)</f>
        <v>89.25</v>
      </c>
      <c r="J208" s="21">
        <f>-SUM('cons 2023 - 2025'!D209:AM209)</f>
        <v>52</v>
      </c>
      <c r="K208" s="18">
        <f>-_xlfn.MINIFS('cons 2023 - 2025'!D209:AM209,'cons 2023 - 2025'!D209:AM209,"&lt;&gt;0")</f>
        <v>7</v>
      </c>
      <c r="L208" s="18">
        <f>-_xlfn.MAXIFS('cons 2023 - 2025'!D209:AM209,'cons 2023 - 2025'!D209:AM209,"&lt;&gt;0")</f>
        <v>1</v>
      </c>
      <c r="M208" s="19">
        <f>COUNTIF('cons 2023 - 2025'!D209:AM209,"&lt;&gt;0")</f>
        <v>20</v>
      </c>
      <c r="N208" s="21">
        <f>-AVERAGE('cons 2023 - 2025'!D209:AM209)</f>
        <v>1.4444444444444444</v>
      </c>
      <c r="O208" s="21">
        <f t="shared" si="40"/>
        <v>2.6</v>
      </c>
      <c r="P208" s="21">
        <f>_xlfn.STDEV.S('cons 2023 - 2025'!D209:AM209)</f>
        <v>1.7145502441405849</v>
      </c>
      <c r="Q208" s="21">
        <f>-AVERAGE('cons 2023 - 2025'!D209:AM209)/'⚙ Assumptions'!$B$5</f>
        <v>6.5656565656565649E-2</v>
      </c>
      <c r="R208" s="21">
        <f>_xlfn.STDEV.S('cons 2023 - 2025'!D209:AM209)/SQRT('⚙ Assumptions'!$B$5)</f>
        <v>0.36554334027845942</v>
      </c>
      <c r="S208" s="21">
        <f>-IF(AVERAGE('cons 2023 - 2025'!D209:AM209)=0,"",_xlfn.STDEV.S('cons 2023 - 2025'!D209:AM209)/AVERAGE('cons 2023 - 2025'!D209:AM209))</f>
        <v>1.1869963228665588</v>
      </c>
      <c r="T208" s="21" t="str">
        <f t="shared" si="41"/>
        <v>Z</v>
      </c>
      <c r="U208" s="38">
        <f t="shared" si="42"/>
        <v>0.9</v>
      </c>
      <c r="V208" s="21">
        <f t="shared" si="43"/>
        <v>1.28</v>
      </c>
      <c r="W208" s="21">
        <f t="shared" si="44"/>
        <v>1.8519836459114383</v>
      </c>
      <c r="X208" s="21">
        <f t="shared" si="45"/>
        <v>1.5859440442411088</v>
      </c>
      <c r="Y208" s="21">
        <f t="shared" si="46"/>
        <v>2.8806031745309668</v>
      </c>
      <c r="Z208" s="21">
        <f t="shared" si="47"/>
        <v>2.3402650318954299</v>
      </c>
      <c r="AA208" s="21">
        <f>-AVERAGE('cons 2023 - 2025'!D209:AM209)*12</f>
        <v>17.333333333333332</v>
      </c>
      <c r="AB208" s="32">
        <f t="shared" si="48"/>
        <v>17.850000000000001</v>
      </c>
      <c r="AC208" s="21">
        <f>SQRT((2*AA208*'⚙ Assumptions'!$B$3)/AB208)</f>
        <v>17.067997147018868</v>
      </c>
      <c r="AD208" s="21">
        <f t="shared" si="49"/>
        <v>2.3402650318954299</v>
      </c>
      <c r="AE208" s="21">
        <f t="shared" si="50"/>
        <v>19.408262178914299</v>
      </c>
      <c r="AF208" s="21">
        <f t="shared" si="51"/>
        <v>1.0155458302476228</v>
      </c>
    </row>
    <row r="209" spans="1:32" x14ac:dyDescent="0.3">
      <c r="A209" s="16" t="s">
        <v>428</v>
      </c>
      <c r="B209" s="17" t="s">
        <v>429</v>
      </c>
      <c r="C209" s="16" t="s">
        <v>130</v>
      </c>
      <c r="D209" s="16" t="str">
        <f>VLOOKUP(A209,'Lead Time'!$A$2:$C$1180,3,0)</f>
        <v>Local</v>
      </c>
      <c r="E209" s="23" t="str">
        <f>VLOOKUP(A209,Classification!$A$2:$D$1180,4,0)</f>
        <v>C</v>
      </c>
      <c r="F209" s="25" t="str">
        <f>VLOOKUP(A209,Classification!$A$2:$E$1180,5,0)</f>
        <v>L</v>
      </c>
      <c r="G209" s="18">
        <f>VLOOKUP(A209,'Lead Time'!$A$2:$D$1180,4,0)</f>
        <v>13.5</v>
      </c>
      <c r="H209" s="18">
        <f t="shared" si="39"/>
        <v>0.45</v>
      </c>
      <c r="I209" s="27">
        <f>VLOOKUP(A209,Classification!$A$2:$F$1180,6,0)</f>
        <v>89.245000000000005</v>
      </c>
      <c r="J209" s="18">
        <f>-SUM('cons 2023 - 2025'!D210:AM210)</f>
        <v>2</v>
      </c>
      <c r="K209" s="18">
        <f>-_xlfn.MINIFS('cons 2023 - 2025'!D210:AM210,'cons 2023 - 2025'!D210:AM210,"&lt;&gt;0")</f>
        <v>1</v>
      </c>
      <c r="L209" s="18">
        <f>-_xlfn.MAXIFS('cons 2023 - 2025'!D210:AM210,'cons 2023 - 2025'!D210:AM210,"&lt;&gt;0")</f>
        <v>1</v>
      </c>
      <c r="M209" s="16">
        <f>COUNTIF('cons 2023 - 2025'!D210:AM210,"&lt;&gt;0")</f>
        <v>2</v>
      </c>
      <c r="N209" s="18">
        <f>-AVERAGE('cons 2023 - 2025'!D210:AM210)</f>
        <v>5.5555555555555552E-2</v>
      </c>
      <c r="O209" s="18">
        <f t="shared" si="40"/>
        <v>1</v>
      </c>
      <c r="P209" s="18">
        <f>_xlfn.STDEV.S('cons 2023 - 2025'!D210:AM210)</f>
        <v>0.2323106841457232</v>
      </c>
      <c r="Q209" s="18">
        <f>-AVERAGE('cons 2023 - 2025'!D210:AM210)/'⚙ Assumptions'!$B$5</f>
        <v>2.525252525252525E-3</v>
      </c>
      <c r="R209" s="18">
        <f>_xlfn.STDEV.S('cons 2023 - 2025'!D210:AM210)/SQRT('⚙ Assumptions'!$B$5)</f>
        <v>4.9528804276930134E-2</v>
      </c>
      <c r="S209" s="18">
        <f>-IF(AVERAGE('cons 2023 - 2025'!D210:AM210)=0,"",_xlfn.STDEV.S('cons 2023 - 2025'!D210:AM210)/AVERAGE('cons 2023 - 2025'!D210:AM210))</f>
        <v>4.1815923146230176</v>
      </c>
      <c r="T209" s="18" t="str">
        <f t="shared" si="41"/>
        <v>Z</v>
      </c>
      <c r="U209" s="37">
        <f t="shared" si="42"/>
        <v>0.9</v>
      </c>
      <c r="V209" s="18">
        <f t="shared" si="43"/>
        <v>1.28</v>
      </c>
      <c r="W209" s="18">
        <f t="shared" si="44"/>
        <v>0.23293497225341944</v>
      </c>
      <c r="X209" s="18">
        <f t="shared" si="45"/>
        <v>0.1994735929533388</v>
      </c>
      <c r="Y209" s="18">
        <f t="shared" si="46"/>
        <v>0.26702588134432853</v>
      </c>
      <c r="Z209" s="18">
        <f t="shared" si="47"/>
        <v>0.2244735929533388</v>
      </c>
      <c r="AA209" s="18">
        <f>-AVERAGE('cons 2023 - 2025'!D210:AM210)*12</f>
        <v>0.66666666666666663</v>
      </c>
      <c r="AB209" s="27">
        <f t="shared" si="48"/>
        <v>17.849</v>
      </c>
      <c r="AC209" s="18">
        <f>SQRT((2*AA209*'⚙ Assumptions'!$B$3)/AB209)</f>
        <v>3.3474034011373135</v>
      </c>
      <c r="AD209" s="18">
        <f t="shared" si="49"/>
        <v>0.2244735929533388</v>
      </c>
      <c r="AE209" s="18">
        <f t="shared" si="50"/>
        <v>3.5718769940906521</v>
      </c>
      <c r="AF209" s="18">
        <f t="shared" si="51"/>
        <v>0.19915934435633303</v>
      </c>
    </row>
    <row r="210" spans="1:32" x14ac:dyDescent="0.3">
      <c r="A210" s="19" t="s">
        <v>430</v>
      </c>
      <c r="B210" s="20" t="s">
        <v>431</v>
      </c>
      <c r="C210" s="16" t="s">
        <v>130</v>
      </c>
      <c r="D210" s="16"/>
      <c r="E210" s="23" t="str">
        <f>VLOOKUP(A210,Classification!$A$2:$D$1180,4,0)</f>
        <v>C</v>
      </c>
      <c r="F210" s="25" t="str">
        <f>VLOOKUP(A210,Classification!$A$2:$E$1180,5,0)</f>
        <v>L</v>
      </c>
      <c r="G210" s="21">
        <f>VLOOKUP(A210,'Lead Time'!$A$2:$D$1180,4,0)</f>
        <v>44</v>
      </c>
      <c r="H210" s="21">
        <f t="shared" si="39"/>
        <v>1.4666666666666666</v>
      </c>
      <c r="I210" s="32">
        <f>VLOOKUP(A210,Classification!$A$2:$F$1180,6,0)</f>
        <v>88.628</v>
      </c>
      <c r="J210" s="21">
        <f>-SUM('cons 2023 - 2025'!D211:AM211)</f>
        <v>1</v>
      </c>
      <c r="K210" s="18">
        <f>-_xlfn.MINIFS('cons 2023 - 2025'!D211:AM211,'cons 2023 - 2025'!D211:AM211,"&lt;&gt;0")</f>
        <v>1</v>
      </c>
      <c r="L210" s="18">
        <f>-_xlfn.MAXIFS('cons 2023 - 2025'!D211:AM211,'cons 2023 - 2025'!D211:AM211,"&lt;&gt;0")</f>
        <v>1</v>
      </c>
      <c r="M210" s="19">
        <f>COUNTIF('cons 2023 - 2025'!D211:AM211,"&lt;&gt;0")</f>
        <v>1</v>
      </c>
      <c r="N210" s="21">
        <f>-AVERAGE('cons 2023 - 2025'!D211:AM211)</f>
        <v>2.7777777777777776E-2</v>
      </c>
      <c r="O210" s="21">
        <f t="shared" si="40"/>
        <v>1</v>
      </c>
      <c r="P210" s="21">
        <f>_xlfn.STDEV.S('cons 2023 - 2025'!D211:AM211)</f>
        <v>0.16666666666666666</v>
      </c>
      <c r="Q210" s="21">
        <f>-AVERAGE('cons 2023 - 2025'!D211:AM211)/'⚙ Assumptions'!$B$5</f>
        <v>1.2626262626262625E-3</v>
      </c>
      <c r="R210" s="21">
        <f>_xlfn.STDEV.S('cons 2023 - 2025'!D211:AM211)/SQRT('⚙ Assumptions'!$B$5)</f>
        <v>3.5533452725935069E-2</v>
      </c>
      <c r="S210" s="21">
        <f>-IF(AVERAGE('cons 2023 - 2025'!D211:AM211)=0,"",_xlfn.STDEV.S('cons 2023 - 2025'!D211:AM211)/AVERAGE('cons 2023 - 2025'!D211:AM211))</f>
        <v>6</v>
      </c>
      <c r="T210" s="21" t="str">
        <f t="shared" si="41"/>
        <v>Z</v>
      </c>
      <c r="U210" s="38">
        <f t="shared" si="42"/>
        <v>0.9</v>
      </c>
      <c r="V210" s="21">
        <f t="shared" si="43"/>
        <v>1.28</v>
      </c>
      <c r="W210" s="21">
        <f t="shared" si="44"/>
        <v>0.30169889330626026</v>
      </c>
      <c r="X210" s="21">
        <f t="shared" si="45"/>
        <v>0.25835949688298593</v>
      </c>
      <c r="Y210" s="21">
        <f t="shared" si="46"/>
        <v>0.35725444886181579</v>
      </c>
      <c r="Z210" s="21">
        <f t="shared" si="47"/>
        <v>0.29910023762372667</v>
      </c>
      <c r="AA210" s="21">
        <f>-AVERAGE('cons 2023 - 2025'!D211:AM211)*12</f>
        <v>0.33333333333333331</v>
      </c>
      <c r="AB210" s="32">
        <f t="shared" si="48"/>
        <v>17.7256</v>
      </c>
      <c r="AC210" s="21">
        <f>SQRT((2*AA210*'⚙ Assumptions'!$B$3)/AB210)</f>
        <v>2.3751964071734628</v>
      </c>
      <c r="AD210" s="21">
        <f t="shared" si="49"/>
        <v>0.29910023762372667</v>
      </c>
      <c r="AE210" s="21">
        <f t="shared" si="50"/>
        <v>2.6742966447971894</v>
      </c>
      <c r="AF210" s="21">
        <f t="shared" si="51"/>
        <v>0.14033927144997979</v>
      </c>
    </row>
    <row r="211" spans="1:32" x14ac:dyDescent="0.3">
      <c r="A211" s="16" t="s">
        <v>432</v>
      </c>
      <c r="B211" s="17" t="s">
        <v>433</v>
      </c>
      <c r="C211" s="16" t="s">
        <v>8</v>
      </c>
      <c r="D211" s="16" t="str">
        <f>VLOOKUP(A211,'Lead Time'!$A$2:$C$1180,3,0)</f>
        <v>Local</v>
      </c>
      <c r="E211" s="23" t="str">
        <f>VLOOKUP(A211,Classification!$A$2:$D$1180,4,0)</f>
        <v>C</v>
      </c>
      <c r="F211" s="25" t="str">
        <f>VLOOKUP(A211,Classification!$A$2:$E$1180,5,0)</f>
        <v>L</v>
      </c>
      <c r="G211" s="18">
        <f>VLOOKUP(A211,'Lead Time'!$A$2:$D$1180,4,0)</f>
        <v>9.5</v>
      </c>
      <c r="H211" s="18">
        <f t="shared" si="39"/>
        <v>0.31666666666666665</v>
      </c>
      <c r="I211" s="27">
        <f>VLOOKUP(A211,Classification!$A$2:$F$1180,6,0)</f>
        <v>88.22</v>
      </c>
      <c r="J211" s="18">
        <f>-SUM('cons 2023 - 2025'!D212:AM212)</f>
        <v>3</v>
      </c>
      <c r="K211" s="18">
        <f>-_xlfn.MINIFS('cons 2023 - 2025'!D212:AM212,'cons 2023 - 2025'!D212:AM212,"&lt;&gt;0")</f>
        <v>1</v>
      </c>
      <c r="L211" s="18">
        <f>-_xlfn.MAXIFS('cons 2023 - 2025'!D212:AM212,'cons 2023 - 2025'!D212:AM212,"&lt;&gt;0")</f>
        <v>1</v>
      </c>
      <c r="M211" s="16">
        <f>COUNTIF('cons 2023 - 2025'!D212:AM212,"&lt;&gt;0")</f>
        <v>3</v>
      </c>
      <c r="N211" s="18">
        <f>-AVERAGE('cons 2023 - 2025'!D212:AM212)</f>
        <v>8.3333333333333329E-2</v>
      </c>
      <c r="O211" s="18">
        <f t="shared" si="40"/>
        <v>1</v>
      </c>
      <c r="P211" s="18">
        <f>_xlfn.STDEV.S('cons 2023 - 2025'!D212:AM212)</f>
        <v>0.28030595529069402</v>
      </c>
      <c r="Q211" s="18">
        <f>-AVERAGE('cons 2023 - 2025'!D212:AM212)/'⚙ Assumptions'!$B$5</f>
        <v>3.7878787878787876E-3</v>
      </c>
      <c r="R211" s="18">
        <f>_xlfn.STDEV.S('cons 2023 - 2025'!D212:AM212)/SQRT('⚙ Assumptions'!$B$5)</f>
        <v>5.9761430466719674E-2</v>
      </c>
      <c r="S211" s="18">
        <f>-IF(AVERAGE('cons 2023 - 2025'!D212:AM212)=0,"",_xlfn.STDEV.S('cons 2023 - 2025'!D212:AM212)/AVERAGE('cons 2023 - 2025'!D212:AM212))</f>
        <v>3.3636714634883282</v>
      </c>
      <c r="T211" s="18" t="str">
        <f t="shared" si="41"/>
        <v>Z</v>
      </c>
      <c r="U211" s="37">
        <f t="shared" si="42"/>
        <v>0.9</v>
      </c>
      <c r="V211" s="18">
        <f t="shared" si="43"/>
        <v>1.28</v>
      </c>
      <c r="W211" s="18">
        <f t="shared" si="44"/>
        <v>0.23577228723616228</v>
      </c>
      <c r="X211" s="18">
        <f t="shared" si="45"/>
        <v>0.20190332434348965</v>
      </c>
      <c r="Y211" s="18">
        <f t="shared" si="46"/>
        <v>0.27175713572101079</v>
      </c>
      <c r="Z211" s="18">
        <f t="shared" si="47"/>
        <v>0.22829221323237853</v>
      </c>
      <c r="AA211" s="18">
        <f>-AVERAGE('cons 2023 - 2025'!D212:AM212)*12</f>
        <v>1</v>
      </c>
      <c r="AB211" s="27">
        <f t="shared" si="48"/>
        <v>17.644000000000002</v>
      </c>
      <c r="AC211" s="18">
        <f>SQRT((2*AA211*'⚙ Assumptions'!$B$3)/AB211)</f>
        <v>4.1234630078989145</v>
      </c>
      <c r="AD211" s="18">
        <f t="shared" si="49"/>
        <v>0.22829221323237853</v>
      </c>
      <c r="AE211" s="18">
        <f t="shared" si="50"/>
        <v>4.3517552211312927</v>
      </c>
      <c r="AF211" s="18">
        <f t="shared" si="51"/>
        <v>0.24251460437122824</v>
      </c>
    </row>
    <row r="212" spans="1:32" x14ac:dyDescent="0.3">
      <c r="A212" s="19" t="s">
        <v>434</v>
      </c>
      <c r="B212" s="20" t="s">
        <v>435</v>
      </c>
      <c r="C212" s="16" t="s">
        <v>8</v>
      </c>
      <c r="D212" s="16" t="str">
        <f>VLOOKUP(A212,'Lead Time'!$A$2:$C$1180,3,0)</f>
        <v>Local</v>
      </c>
      <c r="E212" s="23" t="str">
        <f>VLOOKUP(A212,Classification!$A$2:$D$1180,4,0)</f>
        <v>C</v>
      </c>
      <c r="F212" s="25" t="str">
        <f>VLOOKUP(A212,Classification!$A$2:$E$1180,5,0)</f>
        <v>L</v>
      </c>
      <c r="G212" s="21">
        <f>VLOOKUP(A212,'Lead Time'!$A$2:$D$1180,4,0)</f>
        <v>26.4</v>
      </c>
      <c r="H212" s="21">
        <f t="shared" si="39"/>
        <v>0.88</v>
      </c>
      <c r="I212" s="32">
        <f>VLOOKUP(A212,Classification!$A$2:$F$1180,6,0)</f>
        <v>88.063000000000002</v>
      </c>
      <c r="J212" s="21">
        <f>-SUM('cons 2023 - 2025'!D213:AM213)</f>
        <v>21</v>
      </c>
      <c r="K212" s="18">
        <f>-_xlfn.MINIFS('cons 2023 - 2025'!D213:AM213,'cons 2023 - 2025'!D213:AM213,"&lt;&gt;0")</f>
        <v>4</v>
      </c>
      <c r="L212" s="18">
        <f>-_xlfn.MAXIFS('cons 2023 - 2025'!D213:AM213,'cons 2023 - 2025'!D213:AM213,"&lt;&gt;0")</f>
        <v>2</v>
      </c>
      <c r="M212" s="19">
        <f>COUNTIF('cons 2023 - 2025'!D213:AM213,"&lt;&gt;0")</f>
        <v>7</v>
      </c>
      <c r="N212" s="21">
        <f>-AVERAGE('cons 2023 - 2025'!D213:AM213)</f>
        <v>0.58333333333333337</v>
      </c>
      <c r="O212" s="21">
        <f t="shared" si="40"/>
        <v>3</v>
      </c>
      <c r="P212" s="21">
        <f>_xlfn.STDEV.S('cons 2023 - 2025'!D213:AM213)</f>
        <v>1.2276574673510756</v>
      </c>
      <c r="Q212" s="21">
        <f>-AVERAGE('cons 2023 - 2025'!D213:AM213)/'⚙ Assumptions'!$B$5</f>
        <v>2.6515151515151516E-2</v>
      </c>
      <c r="R212" s="21">
        <f>_xlfn.STDEV.S('cons 2023 - 2025'!D213:AM213)/SQRT('⚙ Assumptions'!$B$5)</f>
        <v>0.26173745147856375</v>
      </c>
      <c r="S212" s="21">
        <f>-IF(AVERAGE('cons 2023 - 2025'!D213:AM213)=0,"",_xlfn.STDEV.S('cons 2023 - 2025'!D213:AM213)/AVERAGE('cons 2023 - 2025'!D213:AM213))</f>
        <v>2.1045556583161296</v>
      </c>
      <c r="T212" s="21" t="str">
        <f t="shared" si="41"/>
        <v>Z</v>
      </c>
      <c r="U212" s="38">
        <f t="shared" si="42"/>
        <v>0.9</v>
      </c>
      <c r="V212" s="21">
        <f t="shared" si="43"/>
        <v>1.28</v>
      </c>
      <c r="W212" s="21">
        <f t="shared" si="44"/>
        <v>1.7213841606600861</v>
      </c>
      <c r="X212" s="21">
        <f t="shared" si="45"/>
        <v>1.474105326727271</v>
      </c>
      <c r="Y212" s="21">
        <f t="shared" si="46"/>
        <v>2.4213841606600859</v>
      </c>
      <c r="Z212" s="21">
        <f t="shared" si="47"/>
        <v>1.9874386600606044</v>
      </c>
      <c r="AA212" s="21">
        <f>-AVERAGE('cons 2023 - 2025'!D213:AM213)*12</f>
        <v>7</v>
      </c>
      <c r="AB212" s="32">
        <f t="shared" si="48"/>
        <v>17.6126</v>
      </c>
      <c r="AC212" s="21">
        <f>SQRT((2*AA212*'⚙ Assumptions'!$B$3)/AB212)</f>
        <v>10.919378277036108</v>
      </c>
      <c r="AD212" s="21">
        <f t="shared" si="49"/>
        <v>1.9874386600606044</v>
      </c>
      <c r="AE212" s="21">
        <f t="shared" si="50"/>
        <v>12.906816937096712</v>
      </c>
      <c r="AF212" s="21">
        <f t="shared" si="51"/>
        <v>0.6410621394737539</v>
      </c>
    </row>
    <row r="213" spans="1:32" x14ac:dyDescent="0.3">
      <c r="A213" s="16" t="s">
        <v>436</v>
      </c>
      <c r="B213" s="17" t="s">
        <v>437</v>
      </c>
      <c r="C213" s="16" t="s">
        <v>8</v>
      </c>
      <c r="D213" s="16" t="str">
        <f>VLOOKUP(A213,'Lead Time'!$A$2:$C$1180,3,0)</f>
        <v>Local</v>
      </c>
      <c r="E213" s="23" t="str">
        <f>VLOOKUP(A213,Classification!$A$2:$D$1180,4,0)</f>
        <v>C</v>
      </c>
      <c r="F213" s="25" t="str">
        <f>VLOOKUP(A213,Classification!$A$2:$E$1180,5,0)</f>
        <v>L</v>
      </c>
      <c r="G213" s="18">
        <f>VLOOKUP(A213,'Lead Time'!$A$2:$D$1180,4,0)</f>
        <v>31.333333333333332</v>
      </c>
      <c r="H213" s="18">
        <f t="shared" si="39"/>
        <v>1.0444444444444445</v>
      </c>
      <c r="I213" s="27">
        <f>VLOOKUP(A213,Classification!$A$2:$F$1180,6,0)</f>
        <v>87.638000000000005</v>
      </c>
      <c r="J213" s="18">
        <f>-SUM('cons 2023 - 2025'!D214:AM214)</f>
        <v>6</v>
      </c>
      <c r="K213" s="18">
        <f>-_xlfn.MINIFS('cons 2023 - 2025'!D214:AM214,'cons 2023 - 2025'!D214:AM214,"&lt;&gt;0")</f>
        <v>2</v>
      </c>
      <c r="L213" s="18">
        <f>-_xlfn.MAXIFS('cons 2023 - 2025'!D214:AM214,'cons 2023 - 2025'!D214:AM214,"&lt;&gt;0")</f>
        <v>2</v>
      </c>
      <c r="M213" s="16">
        <f>COUNTIF('cons 2023 - 2025'!D214:AM214,"&lt;&gt;0")</f>
        <v>3</v>
      </c>
      <c r="N213" s="18">
        <f>-AVERAGE('cons 2023 - 2025'!D214:AM214)</f>
        <v>0.16666666666666666</v>
      </c>
      <c r="O213" s="18">
        <f t="shared" si="40"/>
        <v>2</v>
      </c>
      <c r="P213" s="18">
        <f>_xlfn.STDEV.S('cons 2023 - 2025'!D214:AM214)</f>
        <v>0.56061191058138804</v>
      </c>
      <c r="Q213" s="18">
        <f>-AVERAGE('cons 2023 - 2025'!D214:AM214)/'⚙ Assumptions'!$B$5</f>
        <v>7.5757575757575751E-3</v>
      </c>
      <c r="R213" s="18">
        <f>_xlfn.STDEV.S('cons 2023 - 2025'!D214:AM214)/SQRT('⚙ Assumptions'!$B$5)</f>
        <v>0.11952286093343935</v>
      </c>
      <c r="S213" s="18">
        <f>-IF(AVERAGE('cons 2023 - 2025'!D214:AM214)=0,"",_xlfn.STDEV.S('cons 2023 - 2025'!D214:AM214)/AVERAGE('cons 2023 - 2025'!D214:AM214))</f>
        <v>3.3636714634883282</v>
      </c>
      <c r="T213" s="18" t="str">
        <f t="shared" si="41"/>
        <v>Z</v>
      </c>
      <c r="U213" s="37">
        <f t="shared" si="42"/>
        <v>0.9</v>
      </c>
      <c r="V213" s="18">
        <f t="shared" si="43"/>
        <v>1.28</v>
      </c>
      <c r="W213" s="18">
        <f t="shared" si="44"/>
        <v>0.85637552955408958</v>
      </c>
      <c r="X213" s="18">
        <f t="shared" si="45"/>
        <v>0.73335619011998632</v>
      </c>
      <c r="Y213" s="18">
        <f t="shared" si="46"/>
        <v>1.0937492669278268</v>
      </c>
      <c r="Z213" s="18">
        <f t="shared" si="47"/>
        <v>0.90743026419406037</v>
      </c>
      <c r="AA213" s="18">
        <f>-AVERAGE('cons 2023 - 2025'!D214:AM214)*12</f>
        <v>2</v>
      </c>
      <c r="AB213" s="27">
        <f t="shared" si="48"/>
        <v>17.527600000000003</v>
      </c>
      <c r="AC213" s="18">
        <f>SQRT((2*AA213*'⚙ Assumptions'!$B$3)/AB213)</f>
        <v>5.8507884907611452</v>
      </c>
      <c r="AD213" s="18">
        <f t="shared" si="49"/>
        <v>0.90743026419406037</v>
      </c>
      <c r="AE213" s="18">
        <f t="shared" si="50"/>
        <v>6.7582187549552053</v>
      </c>
      <c r="AF213" s="18">
        <f t="shared" si="51"/>
        <v>0.34183426783555021</v>
      </c>
    </row>
    <row r="214" spans="1:32" x14ac:dyDescent="0.3">
      <c r="A214" s="19" t="s">
        <v>438</v>
      </c>
      <c r="B214" s="20" t="s">
        <v>439</v>
      </c>
      <c r="C214" s="16" t="s">
        <v>8</v>
      </c>
      <c r="D214" s="16" t="str">
        <f>VLOOKUP(A214,'Lead Time'!$A$2:$C$1180,3,0)</f>
        <v>Local</v>
      </c>
      <c r="E214" s="23" t="str">
        <f>VLOOKUP(A214,Classification!$A$2:$D$1180,4,0)</f>
        <v>C</v>
      </c>
      <c r="F214" s="26" t="str">
        <f>VLOOKUP(A214,Classification!$A$2:$E$1180,5,0)</f>
        <v>M</v>
      </c>
      <c r="G214" s="21">
        <f>VLOOKUP(A214,'Lead Time'!$A$2:$D$1180,4,0)</f>
        <v>14.3125</v>
      </c>
      <c r="H214" s="21">
        <f t="shared" si="39"/>
        <v>0.47708333333333336</v>
      </c>
      <c r="I214" s="32">
        <f>VLOOKUP(A214,Classification!$A$2:$F$1180,6,0)</f>
        <v>87.338999999999999</v>
      </c>
      <c r="J214" s="21">
        <f>-SUM('cons 2023 - 2025'!D215:AM215)</f>
        <v>39</v>
      </c>
      <c r="K214" s="18">
        <f>-_xlfn.MINIFS('cons 2023 - 2025'!D215:AM215,'cons 2023 - 2025'!D215:AM215,"&lt;&gt;0")</f>
        <v>6</v>
      </c>
      <c r="L214" s="18">
        <f>-_xlfn.MAXIFS('cons 2023 - 2025'!D215:AM215,'cons 2023 - 2025'!D215:AM215,"&lt;&gt;0")</f>
        <v>2</v>
      </c>
      <c r="M214" s="19">
        <f>COUNTIF('cons 2023 - 2025'!D215:AM215,"&lt;&gt;0")</f>
        <v>8</v>
      </c>
      <c r="N214" s="21">
        <f>-AVERAGE('cons 2023 - 2025'!D215:AM215)</f>
        <v>1.0833333333333333</v>
      </c>
      <c r="O214" s="21">
        <f t="shared" si="40"/>
        <v>4.875</v>
      </c>
      <c r="P214" s="21">
        <f>_xlfn.STDEV.S('cons 2023 - 2025'!D215:AM215)</f>
        <v>2.1827243789094659</v>
      </c>
      <c r="Q214" s="21">
        <f>-AVERAGE('cons 2023 - 2025'!D215:AM215)/'⚙ Assumptions'!$B$5</f>
        <v>4.924242424242424E-2</v>
      </c>
      <c r="R214" s="21">
        <f>_xlfn.STDEV.S('cons 2023 - 2025'!D215:AM215)/SQRT('⚙ Assumptions'!$B$5)</f>
        <v>0.46535840119035299</v>
      </c>
      <c r="S214" s="21">
        <f>-IF(AVERAGE('cons 2023 - 2025'!D215:AM215)=0,"",_xlfn.STDEV.S('cons 2023 - 2025'!D215:AM215)/AVERAGE('cons 2023 - 2025'!D215:AM215))</f>
        <v>2.0148225036087379</v>
      </c>
      <c r="T214" s="21" t="str">
        <f t="shared" si="41"/>
        <v>Z</v>
      </c>
      <c r="U214" s="38">
        <f t="shared" si="42"/>
        <v>0.9</v>
      </c>
      <c r="V214" s="21">
        <f t="shared" si="43"/>
        <v>1.28</v>
      </c>
      <c r="W214" s="21">
        <f t="shared" si="44"/>
        <v>2.2534881475545485</v>
      </c>
      <c r="X214" s="21">
        <f t="shared" si="45"/>
        <v>1.9297719579068946</v>
      </c>
      <c r="Y214" s="21">
        <f t="shared" si="46"/>
        <v>2.9582703445242453</v>
      </c>
      <c r="Z214" s="21">
        <f t="shared" si="47"/>
        <v>2.4466122356846722</v>
      </c>
      <c r="AA214" s="21">
        <f>-AVERAGE('cons 2023 - 2025'!D215:AM215)*12</f>
        <v>13</v>
      </c>
      <c r="AB214" s="32">
        <f t="shared" si="48"/>
        <v>17.4678</v>
      </c>
      <c r="AC214" s="21">
        <f>SQRT((2*AA214*'⚙ Assumptions'!$B$3)/AB214)</f>
        <v>14.942153656551369</v>
      </c>
      <c r="AD214" s="21">
        <f t="shared" si="49"/>
        <v>2.4466122356846722</v>
      </c>
      <c r="AE214" s="21">
        <f t="shared" si="50"/>
        <v>17.388765892236041</v>
      </c>
      <c r="AF214" s="21">
        <f t="shared" si="51"/>
        <v>0.87002183880636019</v>
      </c>
    </row>
    <row r="215" spans="1:32" x14ac:dyDescent="0.3">
      <c r="A215" s="16" t="s">
        <v>440</v>
      </c>
      <c r="B215" s="17" t="s">
        <v>441</v>
      </c>
      <c r="C215" s="16" t="s">
        <v>8</v>
      </c>
      <c r="D215" s="16" t="str">
        <f>VLOOKUP(A215,'Lead Time'!$A$2:$C$1180,3,0)</f>
        <v>Local</v>
      </c>
      <c r="E215" s="23" t="str">
        <f>VLOOKUP(A215,Classification!$A$2:$D$1180,4,0)</f>
        <v>C</v>
      </c>
      <c r="F215" s="26" t="str">
        <f>VLOOKUP(A215,Classification!$A$2:$E$1180,5,0)</f>
        <v>M</v>
      </c>
      <c r="G215" s="18">
        <f>VLOOKUP(A215,'Lead Time'!$A$2:$D$1180,4,0)</f>
        <v>93.125</v>
      </c>
      <c r="H215" s="18">
        <f t="shared" si="39"/>
        <v>3.1041666666666665</v>
      </c>
      <c r="I215" s="27">
        <f>VLOOKUP(A215,Classification!$A$2:$F$1180,6,0)</f>
        <v>87</v>
      </c>
      <c r="J215" s="18">
        <f>-SUM('cons 2023 - 2025'!D216:AM216)</f>
        <v>31</v>
      </c>
      <c r="K215" s="18">
        <f>-_xlfn.MINIFS('cons 2023 - 2025'!D216:AM216,'cons 2023 - 2025'!D216:AM216,"&lt;&gt;0")</f>
        <v>7</v>
      </c>
      <c r="L215" s="18">
        <f>-_xlfn.MAXIFS('cons 2023 - 2025'!D216:AM216,'cons 2023 - 2025'!D216:AM216,"&lt;&gt;0")</f>
        <v>1</v>
      </c>
      <c r="M215" s="16">
        <f>COUNTIF('cons 2023 - 2025'!D216:AM216,"&lt;&gt;0")</f>
        <v>7</v>
      </c>
      <c r="N215" s="18">
        <f>-AVERAGE('cons 2023 - 2025'!D216:AM216)</f>
        <v>0.86111111111111116</v>
      </c>
      <c r="O215" s="18">
        <f t="shared" si="40"/>
        <v>4.4285714285714288</v>
      </c>
      <c r="P215" s="18">
        <f>_xlfn.STDEV.S('cons 2023 - 2025'!D216:AM216)</f>
        <v>1.9878599803777179</v>
      </c>
      <c r="Q215" s="18">
        <f>-AVERAGE('cons 2023 - 2025'!D216:AM216)/'⚙ Assumptions'!$B$5</f>
        <v>3.9141414141414144E-2</v>
      </c>
      <c r="R215" s="18">
        <f>_xlfn.STDEV.S('cons 2023 - 2025'!D216:AM216)/SQRT('⚙ Assumptions'!$B$5)</f>
        <v>0.42381317183117917</v>
      </c>
      <c r="S215" s="18">
        <f>-IF(AVERAGE('cons 2023 - 2025'!D216:AM216)=0,"",_xlfn.STDEV.S('cons 2023 - 2025'!D216:AM216)/AVERAGE('cons 2023 - 2025'!D216:AM216))</f>
        <v>2.3084825578579951</v>
      </c>
      <c r="T215" s="18" t="str">
        <f t="shared" si="41"/>
        <v>Z</v>
      </c>
      <c r="U215" s="37">
        <f t="shared" si="42"/>
        <v>0.9</v>
      </c>
      <c r="V215" s="18">
        <f t="shared" si="43"/>
        <v>1.28</v>
      </c>
      <c r="W215" s="18">
        <f t="shared" si="44"/>
        <v>5.2350105675285548</v>
      </c>
      <c r="X215" s="18">
        <f t="shared" si="45"/>
        <v>4.4829952194449341</v>
      </c>
      <c r="Y215" s="18">
        <f t="shared" si="46"/>
        <v>8.8800547594477468</v>
      </c>
      <c r="Z215" s="18">
        <f t="shared" si="47"/>
        <v>7.1560276268523415</v>
      </c>
      <c r="AA215" s="18">
        <f>-AVERAGE('cons 2023 - 2025'!D216:AM216)*12</f>
        <v>10.333333333333334</v>
      </c>
      <c r="AB215" s="27">
        <f t="shared" si="48"/>
        <v>17.400000000000002</v>
      </c>
      <c r="AC215" s="18">
        <f>SQRT((2*AA215*'⚙ Assumptions'!$B$3)/AB215)</f>
        <v>13.347693416475742</v>
      </c>
      <c r="AD215" s="18">
        <f t="shared" si="49"/>
        <v>7.1560276268523415</v>
      </c>
      <c r="AE215" s="18">
        <f t="shared" si="50"/>
        <v>20.503721043328085</v>
      </c>
      <c r="AF215" s="18">
        <f t="shared" si="51"/>
        <v>0.77416621815559317</v>
      </c>
    </row>
    <row r="216" spans="1:32" x14ac:dyDescent="0.3">
      <c r="A216" s="19" t="s">
        <v>442</v>
      </c>
      <c r="B216" s="20" t="s">
        <v>443</v>
      </c>
      <c r="C216" s="16" t="s">
        <v>8</v>
      </c>
      <c r="D216" s="16" t="str">
        <f>VLOOKUP(A216,'Lead Time'!$A$2:$C$1180,3,0)</f>
        <v>Local</v>
      </c>
      <c r="E216" s="23" t="str">
        <f>VLOOKUP(A216,Classification!$A$2:$D$1180,4,0)</f>
        <v>C</v>
      </c>
      <c r="F216" s="26" t="str">
        <f>VLOOKUP(A216,Classification!$A$2:$E$1180,5,0)</f>
        <v>M</v>
      </c>
      <c r="G216" s="21">
        <f>VLOOKUP(A216,'Lead Time'!$A$2:$D$1180,4,0)</f>
        <v>44</v>
      </c>
      <c r="H216" s="21">
        <f t="shared" si="39"/>
        <v>1.4666666666666666</v>
      </c>
      <c r="I216" s="32">
        <f>VLOOKUP(A216,Classification!$A$2:$F$1180,6,0)</f>
        <v>86.718000000000004</v>
      </c>
      <c r="J216" s="21">
        <f>-SUM('cons 2023 - 2025'!D217:AM217)</f>
        <v>34</v>
      </c>
      <c r="K216" s="18">
        <f>-_xlfn.MINIFS('cons 2023 - 2025'!D217:AM217,'cons 2023 - 2025'!D217:AM217,"&lt;&gt;0")</f>
        <v>6</v>
      </c>
      <c r="L216" s="18">
        <f>-_xlfn.MAXIFS('cons 2023 - 2025'!D217:AM217,'cons 2023 - 2025'!D217:AM217,"&lt;&gt;0")</f>
        <v>1</v>
      </c>
      <c r="M216" s="19">
        <f>COUNTIF('cons 2023 - 2025'!D217:AM217,"&lt;&gt;0")</f>
        <v>14</v>
      </c>
      <c r="N216" s="21">
        <f>-AVERAGE('cons 2023 - 2025'!D217:AM217)</f>
        <v>0.94444444444444442</v>
      </c>
      <c r="O216" s="21">
        <f t="shared" si="40"/>
        <v>2.4285714285714284</v>
      </c>
      <c r="P216" s="21">
        <f>_xlfn.STDEV.S('cons 2023 - 2025'!D217:AM217)</f>
        <v>1.5296020854073584</v>
      </c>
      <c r="Q216" s="21">
        <f>-AVERAGE('cons 2023 - 2025'!D217:AM217)/'⚙ Assumptions'!$B$5</f>
        <v>4.2929292929292928E-2</v>
      </c>
      <c r="R216" s="21">
        <f>_xlfn.STDEV.S('cons 2023 - 2025'!D217:AM217)/SQRT('⚙ Assumptions'!$B$5)</f>
        <v>0.32611226034788443</v>
      </c>
      <c r="S216" s="21">
        <f>-IF(AVERAGE('cons 2023 - 2025'!D217:AM217)=0,"",_xlfn.STDEV.S('cons 2023 - 2025'!D217:AM217)/AVERAGE('cons 2023 - 2025'!D217:AM217))</f>
        <v>1.6195786786666149</v>
      </c>
      <c r="T216" s="21" t="str">
        <f t="shared" si="41"/>
        <v>Z</v>
      </c>
      <c r="U216" s="38">
        <f t="shared" si="42"/>
        <v>0.9</v>
      </c>
      <c r="V216" s="21">
        <f t="shared" si="43"/>
        <v>1.28</v>
      </c>
      <c r="W216" s="21">
        <f t="shared" si="44"/>
        <v>2.7688755381980874</v>
      </c>
      <c r="X216" s="21">
        <f t="shared" si="45"/>
        <v>2.3711233513020673</v>
      </c>
      <c r="Y216" s="21">
        <f t="shared" si="46"/>
        <v>4.6577644270869758</v>
      </c>
      <c r="Z216" s="21">
        <f t="shared" si="47"/>
        <v>3.7563085364872526</v>
      </c>
      <c r="AA216" s="21">
        <f>-AVERAGE('cons 2023 - 2025'!D217:AM217)*12</f>
        <v>11.333333333333332</v>
      </c>
      <c r="AB216" s="32">
        <f t="shared" si="48"/>
        <v>17.343600000000002</v>
      </c>
      <c r="AC216" s="21">
        <f>SQRT((2*AA216*'⚙ Assumptions'!$B$3)/AB216)</f>
        <v>14.001347488634714</v>
      </c>
      <c r="AD216" s="21">
        <f t="shared" si="49"/>
        <v>3.7563085364872526</v>
      </c>
      <c r="AE216" s="21">
        <f t="shared" si="50"/>
        <v>17.757656025121968</v>
      </c>
      <c r="AF216" s="21">
        <f t="shared" si="51"/>
        <v>0.80944590101295011</v>
      </c>
    </row>
    <row r="217" spans="1:32" x14ac:dyDescent="0.3">
      <c r="A217" s="16" t="s">
        <v>444</v>
      </c>
      <c r="B217" s="17" t="s">
        <v>445</v>
      </c>
      <c r="C217" s="16" t="s">
        <v>8</v>
      </c>
      <c r="D217" s="16" t="str">
        <f>VLOOKUP(A217,'Lead Time'!$A$2:$C$1180,3,0)</f>
        <v>Mixed Source</v>
      </c>
      <c r="E217" s="23" t="str">
        <f>VLOOKUP(A217,Classification!$A$2:$D$1180,4,0)</f>
        <v>C</v>
      </c>
      <c r="F217" s="25" t="str">
        <f>VLOOKUP(A217,Classification!$A$2:$E$1180,5,0)</f>
        <v>L</v>
      </c>
      <c r="G217" s="18">
        <f>VLOOKUP(A217,'Lead Time'!$A$2:$D$1180,4,0)</f>
        <v>55.666666666666664</v>
      </c>
      <c r="H217" s="18">
        <f t="shared" si="39"/>
        <v>1.8555555555555554</v>
      </c>
      <c r="I217" s="27">
        <f>VLOOKUP(A217,Classification!$A$2:$F$1180,6,0)</f>
        <v>86.56</v>
      </c>
      <c r="J217" s="18">
        <f>-SUM('cons 2023 - 2025'!D218:AM218)</f>
        <v>8</v>
      </c>
      <c r="K217" s="18">
        <f>-_xlfn.MINIFS('cons 2023 - 2025'!D218:AM218,'cons 2023 - 2025'!D218:AM218,"&lt;&gt;0")</f>
        <v>6</v>
      </c>
      <c r="L217" s="18">
        <f>-_xlfn.MAXIFS('cons 2023 - 2025'!D218:AM218,'cons 2023 - 2025'!D218:AM218,"&lt;&gt;0")</f>
        <v>2</v>
      </c>
      <c r="M217" s="16">
        <f>COUNTIF('cons 2023 - 2025'!D218:AM218,"&lt;&gt;0")</f>
        <v>2</v>
      </c>
      <c r="N217" s="18">
        <f>-AVERAGE('cons 2023 - 2025'!D218:AM218)</f>
        <v>0.22222222222222221</v>
      </c>
      <c r="O217" s="18">
        <f t="shared" si="40"/>
        <v>4</v>
      </c>
      <c r="P217" s="18">
        <f>_xlfn.STDEV.S('cons 2023 - 2025'!D218:AM218)</f>
        <v>1.0450184170929677</v>
      </c>
      <c r="Q217" s="18">
        <f>-AVERAGE('cons 2023 - 2025'!D218:AM218)/'⚙ Assumptions'!$B$5</f>
        <v>1.01010101010101E-2</v>
      </c>
      <c r="R217" s="18">
        <f>_xlfn.STDEV.S('cons 2023 - 2025'!D218:AM218)/SQRT('⚙ Assumptions'!$B$5)</f>
        <v>0.22279867512902679</v>
      </c>
      <c r="S217" s="18">
        <f>-IF(AVERAGE('cons 2023 - 2025'!D218:AM218)=0,"",_xlfn.STDEV.S('cons 2023 - 2025'!D218:AM218)/AVERAGE('cons 2023 - 2025'!D218:AM218))</f>
        <v>4.7025828769183553</v>
      </c>
      <c r="T217" s="18" t="str">
        <f t="shared" si="41"/>
        <v>Z</v>
      </c>
      <c r="U217" s="37">
        <f t="shared" si="42"/>
        <v>0.9</v>
      </c>
      <c r="V217" s="18">
        <f t="shared" si="43"/>
        <v>1.28</v>
      </c>
      <c r="W217" s="18">
        <f t="shared" si="44"/>
        <v>2.1277479552877874</v>
      </c>
      <c r="X217" s="18">
        <f t="shared" si="45"/>
        <v>1.82209449029672</v>
      </c>
      <c r="Y217" s="18">
        <f t="shared" si="46"/>
        <v>2.6900375175773497</v>
      </c>
      <c r="Z217" s="18">
        <f t="shared" si="47"/>
        <v>2.2344401693090656</v>
      </c>
      <c r="AA217" s="18">
        <f>-AVERAGE('cons 2023 - 2025'!D218:AM218)*12</f>
        <v>2.6666666666666665</v>
      </c>
      <c r="AB217" s="27">
        <f t="shared" si="48"/>
        <v>17.312000000000001</v>
      </c>
      <c r="AC217" s="18">
        <f>SQRT((2*AA217*'⚙ Assumptions'!$B$3)/AB217)</f>
        <v>6.7978467831546361</v>
      </c>
      <c r="AD217" s="18">
        <f t="shared" si="49"/>
        <v>2.2344401693090656</v>
      </c>
      <c r="AE217" s="18">
        <f t="shared" si="50"/>
        <v>9.0322869524637017</v>
      </c>
      <c r="AF217" s="18">
        <f t="shared" si="51"/>
        <v>0.39228107836657689</v>
      </c>
    </row>
    <row r="218" spans="1:32" x14ac:dyDescent="0.3">
      <c r="A218" s="19" t="s">
        <v>446</v>
      </c>
      <c r="B218" s="20" t="s">
        <v>447</v>
      </c>
      <c r="C218" s="16" t="s">
        <v>8</v>
      </c>
      <c r="D218" s="16" t="str">
        <f>VLOOKUP(A218,'Lead Time'!$A$2:$C$1180,3,0)</f>
        <v>Local</v>
      </c>
      <c r="E218" s="23" t="str">
        <f>VLOOKUP(A218,Classification!$A$2:$D$1180,4,0)</f>
        <v>C</v>
      </c>
      <c r="F218" s="26" t="str">
        <f>VLOOKUP(A218,Classification!$A$2:$E$1180,5,0)</f>
        <v>M</v>
      </c>
      <c r="G218" s="21">
        <f>VLOOKUP(A218,'Lead Time'!$A$2:$D$1180,4,0)</f>
        <v>9.75</v>
      </c>
      <c r="H218" s="21">
        <f t="shared" si="39"/>
        <v>0.32500000000000001</v>
      </c>
      <c r="I218" s="32">
        <f>VLOOKUP(A218,Classification!$A$2:$F$1180,6,0)</f>
        <v>86.058000000000007</v>
      </c>
      <c r="J218" s="21">
        <f>-SUM('cons 2023 - 2025'!D219:AM219)</f>
        <v>4.82</v>
      </c>
      <c r="K218" s="18">
        <f>-_xlfn.MINIFS('cons 2023 - 2025'!D219:AM219,'cons 2023 - 2025'!D219:AM219,"&lt;&gt;0")</f>
        <v>2</v>
      </c>
      <c r="L218" s="18">
        <f>-_xlfn.MAXIFS('cons 2023 - 2025'!D219:AM219,'cons 2023 - 2025'!D219:AM219,"&lt;&gt;0")</f>
        <v>0.12</v>
      </c>
      <c r="M218" s="19">
        <f>COUNTIF('cons 2023 - 2025'!D219:AM219,"&lt;&gt;0")</f>
        <v>8</v>
      </c>
      <c r="N218" s="21">
        <f>-AVERAGE('cons 2023 - 2025'!D219:AM219)</f>
        <v>0.13388888888888889</v>
      </c>
      <c r="O218" s="21">
        <f t="shared" si="40"/>
        <v>0.60250000000000004</v>
      </c>
      <c r="P218" s="21">
        <f>_xlfn.STDEV.S('cons 2023 - 2025'!D219:AM219)</f>
        <v>0.3794377628452601</v>
      </c>
      <c r="Q218" s="21">
        <f>-AVERAGE('cons 2023 - 2025'!D219:AM219)/'⚙ Assumptions'!$B$5</f>
        <v>6.085858585858586E-3</v>
      </c>
      <c r="R218" s="21">
        <f>_xlfn.STDEV.S('cons 2023 - 2025'!D219:AM219)/SQRT('⚙ Assumptions'!$B$5)</f>
        <v>8.0896402850979668E-2</v>
      </c>
      <c r="S218" s="21">
        <f>-IF(AVERAGE('cons 2023 - 2025'!D219:AM219)=0,"",_xlfn.STDEV.S('cons 2023 - 2025'!D219:AM219)/AVERAGE('cons 2023 - 2025'!D219:AM219))</f>
        <v>2.8339749922052619</v>
      </c>
      <c r="T218" s="21" t="str">
        <f t="shared" si="41"/>
        <v>Z</v>
      </c>
      <c r="U218" s="38">
        <f t="shared" si="42"/>
        <v>0.9</v>
      </c>
      <c r="V218" s="21">
        <f t="shared" si="43"/>
        <v>1.28</v>
      </c>
      <c r="W218" s="21">
        <f t="shared" si="44"/>
        <v>0.32332663928447902</v>
      </c>
      <c r="X218" s="21">
        <f t="shared" si="45"/>
        <v>0.27688039203248666</v>
      </c>
      <c r="Y218" s="21">
        <f t="shared" si="46"/>
        <v>0.38266376049660022</v>
      </c>
      <c r="Z218" s="21">
        <f t="shared" si="47"/>
        <v>0.32039428092137556</v>
      </c>
      <c r="AA218" s="21">
        <f>-AVERAGE('cons 2023 - 2025'!D219:AM219)*12</f>
        <v>1.6066666666666667</v>
      </c>
      <c r="AB218" s="32">
        <f t="shared" si="48"/>
        <v>17.211600000000001</v>
      </c>
      <c r="AC218" s="21">
        <f>SQRT((2*AA218*'⚙ Assumptions'!$B$3)/AB218)</f>
        <v>5.2919154515534013</v>
      </c>
      <c r="AD218" s="21">
        <f t="shared" si="49"/>
        <v>0.32039428092137556</v>
      </c>
      <c r="AE218" s="21">
        <f t="shared" si="50"/>
        <v>5.6123097324747766</v>
      </c>
      <c r="AF218" s="21">
        <f t="shared" si="51"/>
        <v>0.30360777328652178</v>
      </c>
    </row>
    <row r="219" spans="1:32" x14ac:dyDescent="0.3">
      <c r="A219" s="16" t="s">
        <v>448</v>
      </c>
      <c r="B219" s="17" t="s">
        <v>449</v>
      </c>
      <c r="C219" s="16" t="s">
        <v>8</v>
      </c>
      <c r="D219" s="16" t="str">
        <f>VLOOKUP(A219,'Lead Time'!$A$2:$C$1180,3,0)</f>
        <v>Local</v>
      </c>
      <c r="E219" s="23" t="str">
        <f>VLOOKUP(A219,Classification!$A$2:$D$1180,4,0)</f>
        <v>C</v>
      </c>
      <c r="F219" s="26" t="str">
        <f>VLOOKUP(A219,Classification!$A$2:$E$1180,5,0)</f>
        <v>M</v>
      </c>
      <c r="G219" s="18">
        <f>VLOOKUP(A219,'Lead Time'!$A$2:$D$1180,4,0)</f>
        <v>83.666666666666671</v>
      </c>
      <c r="H219" s="18">
        <f t="shared" si="39"/>
        <v>2.7888888888888892</v>
      </c>
      <c r="I219" s="27">
        <f>VLOOKUP(A219,Classification!$A$2:$F$1180,6,0)</f>
        <v>86</v>
      </c>
      <c r="J219" s="18">
        <f>-SUM('cons 2023 - 2025'!D220:AM220)</f>
        <v>19</v>
      </c>
      <c r="K219" s="18">
        <f>-_xlfn.MINIFS('cons 2023 - 2025'!D220:AM220,'cons 2023 - 2025'!D220:AM220,"&lt;&gt;0")</f>
        <v>6</v>
      </c>
      <c r="L219" s="18">
        <f>-_xlfn.MAXIFS('cons 2023 - 2025'!D220:AM220,'cons 2023 - 2025'!D220:AM220,"&lt;&gt;0")</f>
        <v>2</v>
      </c>
      <c r="M219" s="16">
        <f>COUNTIF('cons 2023 - 2025'!D220:AM220,"&lt;&gt;0")</f>
        <v>6</v>
      </c>
      <c r="N219" s="18">
        <f>-AVERAGE('cons 2023 - 2025'!D220:AM220)</f>
        <v>0.52777777777777779</v>
      </c>
      <c r="O219" s="18">
        <f t="shared" si="40"/>
        <v>3.1666666666666665</v>
      </c>
      <c r="P219" s="18">
        <f>_xlfn.STDEV.S('cons 2023 - 2025'!D220:AM220)</f>
        <v>1.341344977701989</v>
      </c>
      <c r="Q219" s="18">
        <f>-AVERAGE('cons 2023 - 2025'!D220:AM220)/'⚙ Assumptions'!$B$5</f>
        <v>2.3989898989898992E-2</v>
      </c>
      <c r="R219" s="18">
        <f>_xlfn.STDEV.S('cons 2023 - 2025'!D220:AM220)/SQRT('⚙ Assumptions'!$B$5)</f>
        <v>0.28597571012606438</v>
      </c>
      <c r="S219" s="18">
        <f>-IF(AVERAGE('cons 2023 - 2025'!D220:AM220)=0,"",_xlfn.STDEV.S('cons 2023 - 2025'!D220:AM220)/AVERAGE('cons 2023 - 2025'!D220:AM220))</f>
        <v>2.5414957472248214</v>
      </c>
      <c r="T219" s="18" t="str">
        <f t="shared" si="41"/>
        <v>Z</v>
      </c>
      <c r="U219" s="37">
        <f t="shared" si="42"/>
        <v>0.9</v>
      </c>
      <c r="V219" s="18">
        <f t="shared" si="43"/>
        <v>1.28</v>
      </c>
      <c r="W219" s="18">
        <f t="shared" si="44"/>
        <v>3.3482305148492362</v>
      </c>
      <c r="X219" s="18">
        <f t="shared" si="45"/>
        <v>2.8672533126814752</v>
      </c>
      <c r="Y219" s="18">
        <f t="shared" si="46"/>
        <v>5.3553853970041185</v>
      </c>
      <c r="Z219" s="18">
        <f t="shared" si="47"/>
        <v>4.3391668929283895</v>
      </c>
      <c r="AA219" s="18">
        <f>-AVERAGE('cons 2023 - 2025'!D220:AM220)*12</f>
        <v>6.3333333333333339</v>
      </c>
      <c r="AB219" s="27">
        <f t="shared" si="48"/>
        <v>17.2</v>
      </c>
      <c r="AC219" s="18">
        <f>SQRT((2*AA219*'⚙ Assumptions'!$B$3)/AB219)</f>
        <v>10.510238640443413</v>
      </c>
      <c r="AD219" s="18">
        <f t="shared" si="49"/>
        <v>4.3391668929283895</v>
      </c>
      <c r="AE219" s="18">
        <f t="shared" si="50"/>
        <v>14.849405533371803</v>
      </c>
      <c r="AF219" s="18">
        <f t="shared" si="51"/>
        <v>0.60258701538542225</v>
      </c>
    </row>
    <row r="220" spans="1:32" x14ac:dyDescent="0.3">
      <c r="A220" s="19" t="s">
        <v>450</v>
      </c>
      <c r="B220" s="20" t="s">
        <v>451</v>
      </c>
      <c r="C220" s="16" t="s">
        <v>8</v>
      </c>
      <c r="D220" s="16" t="str">
        <f>VLOOKUP(A220,'Lead Time'!$A$2:$C$1180,3,0)</f>
        <v>Local</v>
      </c>
      <c r="E220" s="23" t="str">
        <f>VLOOKUP(A220,Classification!$A$2:$D$1180,4,0)</f>
        <v>C</v>
      </c>
      <c r="F220" s="25" t="str">
        <f>VLOOKUP(A220,Classification!$A$2:$E$1180,5,0)</f>
        <v>L</v>
      </c>
      <c r="G220" s="21">
        <f>VLOOKUP(A220,'Lead Time'!$A$2:$D$1180,4,0)</f>
        <v>108.33333333333333</v>
      </c>
      <c r="H220" s="21">
        <f t="shared" si="39"/>
        <v>3.6111111111111112</v>
      </c>
      <c r="I220" s="32">
        <f>VLOOKUP(A220,Classification!$A$2:$F$1180,6,0)</f>
        <v>86</v>
      </c>
      <c r="J220" s="21">
        <f>-SUM('cons 2023 - 2025'!D221:AM221)</f>
        <v>35</v>
      </c>
      <c r="K220" s="18">
        <f>-_xlfn.MINIFS('cons 2023 - 2025'!D221:AM221,'cons 2023 - 2025'!D221:AM221,"&lt;&gt;0")</f>
        <v>30</v>
      </c>
      <c r="L220" s="18">
        <f>-_xlfn.MAXIFS('cons 2023 - 2025'!D221:AM221,'cons 2023 - 2025'!D221:AM221,"&lt;&gt;0")</f>
        <v>2</v>
      </c>
      <c r="M220" s="19">
        <f>COUNTIF('cons 2023 - 2025'!D221:AM221,"&lt;&gt;0")</f>
        <v>3</v>
      </c>
      <c r="N220" s="21">
        <f>-AVERAGE('cons 2023 - 2025'!D221:AM221)</f>
        <v>0.97222222222222221</v>
      </c>
      <c r="O220" s="21">
        <f t="shared" si="40"/>
        <v>11.666666666666666</v>
      </c>
      <c r="P220" s="21">
        <f>_xlfn.STDEV.S('cons 2023 - 2025'!D221:AM221)</f>
        <v>5.0113363550546133</v>
      </c>
      <c r="Q220" s="21">
        <f>-AVERAGE('cons 2023 - 2025'!D221:AM221)/'⚙ Assumptions'!$B$5</f>
        <v>4.4191919191919192E-2</v>
      </c>
      <c r="R220" s="21">
        <f>_xlfn.STDEV.S('cons 2023 - 2025'!D221:AM221)/SQRT('⚙ Assumptions'!$B$5)</f>
        <v>1.0684205007965573</v>
      </c>
      <c r="S220" s="21">
        <f>-IF(AVERAGE('cons 2023 - 2025'!D221:AM221)=0,"",_xlfn.STDEV.S('cons 2023 - 2025'!D221:AM221)/AVERAGE('cons 2023 - 2025'!D221:AM221))</f>
        <v>5.1545173937704591</v>
      </c>
      <c r="T220" s="21" t="str">
        <f t="shared" si="41"/>
        <v>Z</v>
      </c>
      <c r="U220" s="38">
        <f t="shared" si="42"/>
        <v>0.9</v>
      </c>
      <c r="V220" s="21">
        <f t="shared" si="43"/>
        <v>1.28</v>
      </c>
      <c r="W220" s="21">
        <f t="shared" si="44"/>
        <v>14.234205629700936</v>
      </c>
      <c r="X220" s="21">
        <f t="shared" si="45"/>
        <v>12.189445459070205</v>
      </c>
      <c r="Y220" s="21">
        <f t="shared" si="46"/>
        <v>19.021663542158848</v>
      </c>
      <c r="Z220" s="21">
        <f t="shared" si="47"/>
        <v>15.700247928206007</v>
      </c>
      <c r="AA220" s="21">
        <f>-AVERAGE('cons 2023 - 2025'!D221:AM221)*12</f>
        <v>11.666666666666666</v>
      </c>
      <c r="AB220" s="32">
        <f t="shared" si="48"/>
        <v>17.2</v>
      </c>
      <c r="AC220" s="21">
        <f>SQRT((2*AA220*'⚙ Assumptions'!$B$3)/AB220)</f>
        <v>14.264935053936393</v>
      </c>
      <c r="AD220" s="21">
        <f t="shared" si="49"/>
        <v>15.700247928206007</v>
      </c>
      <c r="AE220" s="21">
        <f t="shared" si="50"/>
        <v>29.965182982142402</v>
      </c>
      <c r="AF220" s="21">
        <f t="shared" si="51"/>
        <v>0.81785627642568637</v>
      </c>
    </row>
    <row r="221" spans="1:32" x14ac:dyDescent="0.3">
      <c r="A221" s="16" t="s">
        <v>452</v>
      </c>
      <c r="B221" s="17" t="s">
        <v>453</v>
      </c>
      <c r="C221" s="16" t="s">
        <v>8</v>
      </c>
      <c r="D221" s="16" t="str">
        <f>VLOOKUP(A221,'Lead Time'!$A$2:$C$1180,3,0)</f>
        <v>Local</v>
      </c>
      <c r="E221" s="23" t="str">
        <f>VLOOKUP(A221,Classification!$A$2:$D$1180,4,0)</f>
        <v>C</v>
      </c>
      <c r="F221" s="24" t="str">
        <f>VLOOKUP(A221,Classification!$A$2:$E$1180,5,0)</f>
        <v>H</v>
      </c>
      <c r="G221" s="18">
        <f>VLOOKUP(A221,'Lead Time'!$A$2:$D$1180,4,0)</f>
        <v>44</v>
      </c>
      <c r="H221" s="18">
        <f t="shared" si="39"/>
        <v>1.4666666666666666</v>
      </c>
      <c r="I221" s="27">
        <f>VLOOKUP(A221,Classification!$A$2:$F$1180,6,0)</f>
        <v>85.63</v>
      </c>
      <c r="J221" s="18">
        <f>-SUM('cons 2023 - 2025'!D222:AM222)</f>
        <v>123</v>
      </c>
      <c r="K221" s="18">
        <f>-_xlfn.MINIFS('cons 2023 - 2025'!D222:AM222,'cons 2023 - 2025'!D222:AM222,"&lt;&gt;0")</f>
        <v>14</v>
      </c>
      <c r="L221" s="18">
        <f>-_xlfn.MAXIFS('cons 2023 - 2025'!D222:AM222,'cons 2023 - 2025'!D222:AM222,"&lt;&gt;0")</f>
        <v>1</v>
      </c>
      <c r="M221" s="16">
        <f>COUNTIF('cons 2023 - 2025'!D222:AM222,"&lt;&gt;0")</f>
        <v>23</v>
      </c>
      <c r="N221" s="18">
        <f>-AVERAGE('cons 2023 - 2025'!D222:AM222)</f>
        <v>3.4166666666666665</v>
      </c>
      <c r="O221" s="18">
        <f t="shared" si="40"/>
        <v>5.3478260869565215</v>
      </c>
      <c r="P221" s="18">
        <f>_xlfn.STDEV.S('cons 2023 - 2025'!D222:AM222)</f>
        <v>3.9160840498786906</v>
      </c>
      <c r="Q221" s="18">
        <f>-AVERAGE('cons 2023 - 2025'!D222:AM222)/'⚙ Assumptions'!$B$5</f>
        <v>0.1553030303030303</v>
      </c>
      <c r="R221" s="18">
        <f>_xlfn.STDEV.S('cons 2023 - 2025'!D222:AM222)/SQRT('⚙ Assumptions'!$B$5)</f>
        <v>0.83491192474291687</v>
      </c>
      <c r="S221" s="18">
        <f>-IF(AVERAGE('cons 2023 - 2025'!D222:AM222)=0,"",_xlfn.STDEV.S('cons 2023 - 2025'!D222:AM222)/AVERAGE('cons 2023 - 2025'!D222:AM222))</f>
        <v>1.1461709414279095</v>
      </c>
      <c r="T221" s="18" t="str">
        <f t="shared" si="41"/>
        <v>Z</v>
      </c>
      <c r="U221" s="37">
        <f t="shared" si="42"/>
        <v>0.9</v>
      </c>
      <c r="V221" s="18">
        <f t="shared" si="43"/>
        <v>1.28</v>
      </c>
      <c r="W221" s="18">
        <f t="shared" si="44"/>
        <v>7.0888693436561923</v>
      </c>
      <c r="X221" s="18">
        <f t="shared" si="45"/>
        <v>6.0705450292688674</v>
      </c>
      <c r="Y221" s="18">
        <f t="shared" si="46"/>
        <v>13.922202676989524</v>
      </c>
      <c r="Z221" s="18">
        <f t="shared" si="47"/>
        <v>11.081656140379977</v>
      </c>
      <c r="AA221" s="18">
        <f>-AVERAGE('cons 2023 - 2025'!D222:AM222)*12</f>
        <v>41</v>
      </c>
      <c r="AB221" s="27">
        <f t="shared" si="48"/>
        <v>17.126000000000001</v>
      </c>
      <c r="AC221" s="18">
        <f>SQRT((2*AA221*'⚙ Assumptions'!$B$3)/AB221)</f>
        <v>26.79937006969001</v>
      </c>
      <c r="AD221" s="18">
        <f t="shared" si="49"/>
        <v>11.081656140379977</v>
      </c>
      <c r="AE221" s="18">
        <f t="shared" si="50"/>
        <v>37.88102621006999</v>
      </c>
      <c r="AF221" s="18">
        <f t="shared" si="51"/>
        <v>1.529886706045037</v>
      </c>
    </row>
    <row r="222" spans="1:32" x14ac:dyDescent="0.3">
      <c r="A222" s="19" t="s">
        <v>454</v>
      </c>
      <c r="B222" s="20" t="s">
        <v>455</v>
      </c>
      <c r="C222" s="16" t="s">
        <v>8</v>
      </c>
      <c r="D222" s="16" t="str">
        <f>VLOOKUP(A222,'Lead Time'!$A$2:$C$1180,3,0)</f>
        <v>Import</v>
      </c>
      <c r="E222" s="23" t="str">
        <f>VLOOKUP(A222,Classification!$A$2:$D$1180,4,0)</f>
        <v>C</v>
      </c>
      <c r="F222" s="25" t="str">
        <f>VLOOKUP(A222,Classification!$A$2:$E$1180,5,0)</f>
        <v>L</v>
      </c>
      <c r="G222" s="21">
        <f>VLOOKUP(A222,'Lead Time'!$A$2:$D$1180,4,0)</f>
        <v>244</v>
      </c>
      <c r="H222" s="21">
        <f t="shared" si="39"/>
        <v>8.1333333333333329</v>
      </c>
      <c r="I222" s="32">
        <f>VLOOKUP(A222,Classification!$A$2:$F$1180,6,0)</f>
        <v>85.048000000000002</v>
      </c>
      <c r="J222" s="21">
        <f>-SUM('cons 2023 - 2025'!D223:AM223)</f>
        <v>0</v>
      </c>
      <c r="K222" s="18">
        <f>-_xlfn.MINIFS('cons 2023 - 2025'!D223:AM223,'cons 2023 - 2025'!D223:AM223,"&lt;&gt;0")</f>
        <v>2</v>
      </c>
      <c r="L222" s="18">
        <f>-_xlfn.MAXIFS('cons 2023 - 2025'!D223:AM223,'cons 2023 - 2025'!D223:AM223,"&lt;&gt;0")</f>
        <v>-2</v>
      </c>
      <c r="M222" s="19">
        <f>COUNTIF('cons 2023 - 2025'!D223:AM223,"&lt;&gt;0")</f>
        <v>2</v>
      </c>
      <c r="N222" s="21">
        <f>-AVERAGE('cons 2023 - 2025'!D223:AM223)</f>
        <v>0</v>
      </c>
      <c r="O222" s="21">
        <f t="shared" si="40"/>
        <v>0</v>
      </c>
      <c r="P222" s="21">
        <f>_xlfn.STDEV.S('cons 2023 - 2025'!D223:AM223)</f>
        <v>0.47809144373375745</v>
      </c>
      <c r="Q222" s="21">
        <f>-AVERAGE('cons 2023 - 2025'!D223:AM223)/'⚙ Assumptions'!$B$5</f>
        <v>0</v>
      </c>
      <c r="R222" s="21">
        <f>_xlfn.STDEV.S('cons 2023 - 2025'!D223:AM223)/SQRT('⚙ Assumptions'!$B$5)</f>
        <v>0.1019294382875251</v>
      </c>
      <c r="S222" s="21"/>
      <c r="T222" s="21"/>
      <c r="U222" s="38">
        <f t="shared" si="42"/>
        <v>0.9</v>
      </c>
      <c r="V222" s="21">
        <f t="shared" si="43"/>
        <v>1.28</v>
      </c>
      <c r="W222" s="21">
        <f t="shared" si="44"/>
        <v>2.0380015676172549</v>
      </c>
      <c r="X222" s="21">
        <f t="shared" si="45"/>
        <v>1.7452402754485181</v>
      </c>
      <c r="Y222" s="21">
        <f t="shared" si="46"/>
        <v>2.0380015676172549</v>
      </c>
      <c r="Z222" s="21">
        <f t="shared" si="47"/>
        <v>1.7452402754485181</v>
      </c>
      <c r="AA222" s="21">
        <f>-AVERAGE('cons 2023 - 2025'!D223:AM223)*12</f>
        <v>0</v>
      </c>
      <c r="AB222" s="32">
        <f t="shared" si="48"/>
        <v>17.009600000000002</v>
      </c>
      <c r="AC222" s="21">
        <f>SQRT((2*AA222*'⚙ Assumptions'!$B$3)/AB222)</f>
        <v>0</v>
      </c>
      <c r="AD222" s="21">
        <f t="shared" si="49"/>
        <v>1.7452402754485181</v>
      </c>
      <c r="AE222" s="21">
        <f t="shared" si="50"/>
        <v>1.7452402754485181</v>
      </c>
      <c r="AF222" s="21" t="e">
        <f t="shared" si="51"/>
        <v>#DIV/0!</v>
      </c>
    </row>
    <row r="223" spans="1:32" x14ac:dyDescent="0.3">
      <c r="A223" s="16" t="s">
        <v>456</v>
      </c>
      <c r="B223" s="17" t="s">
        <v>457</v>
      </c>
      <c r="C223" s="16" t="s">
        <v>130</v>
      </c>
      <c r="D223" s="16" t="str">
        <f>VLOOKUP(A223,'Lead Time'!$A$2:$C$1180,3,0)</f>
        <v>Local</v>
      </c>
      <c r="E223" s="23" t="str">
        <f>VLOOKUP(A223,Classification!$A$2:$D$1180,4,0)</f>
        <v>C</v>
      </c>
      <c r="F223" s="26" t="str">
        <f>VLOOKUP(A223,Classification!$A$2:$E$1180,5,0)</f>
        <v>M</v>
      </c>
      <c r="G223" s="18">
        <f>VLOOKUP(A223,'Lead Time'!$A$2:$D$1180,4,0)</f>
        <v>61</v>
      </c>
      <c r="H223" s="18">
        <f t="shared" si="39"/>
        <v>2.0333333333333332</v>
      </c>
      <c r="I223" s="27">
        <f>VLOOKUP(A223,Classification!$A$2:$F$1180,6,0)</f>
        <v>84.375</v>
      </c>
      <c r="J223" s="18">
        <f>-SUM('cons 2023 - 2025'!D224:AM224)</f>
        <v>77</v>
      </c>
      <c r="K223" s="18">
        <f>-_xlfn.MINIFS('cons 2023 - 2025'!D224:AM224,'cons 2023 - 2025'!D224:AM224,"&lt;&gt;0")</f>
        <v>22</v>
      </c>
      <c r="L223" s="18">
        <f>-_xlfn.MAXIFS('cons 2023 - 2025'!D224:AM224,'cons 2023 - 2025'!D224:AM224,"&lt;&gt;0")</f>
        <v>3</v>
      </c>
      <c r="M223" s="16">
        <f>COUNTIF('cons 2023 - 2025'!D224:AM224,"&lt;&gt;0")</f>
        <v>7</v>
      </c>
      <c r="N223" s="18">
        <f>-AVERAGE('cons 2023 - 2025'!D224:AM224)</f>
        <v>2.1388888888888888</v>
      </c>
      <c r="O223" s="18">
        <f t="shared" si="40"/>
        <v>11</v>
      </c>
      <c r="P223" s="18">
        <f>_xlfn.STDEV.S('cons 2023 - 2025'!D224:AM224)</f>
        <v>5.478022467892055</v>
      </c>
      <c r="Q223" s="18">
        <f>-AVERAGE('cons 2023 - 2025'!D224:AM224)/'⚙ Assumptions'!$B$5</f>
        <v>9.7222222222222224E-2</v>
      </c>
      <c r="R223" s="18">
        <f>_xlfn.STDEV.S('cons 2023 - 2025'!D224:AM224)/SQRT('⚙ Assumptions'!$B$5)</f>
        <v>1.1679183143667151</v>
      </c>
      <c r="S223" s="18">
        <f>-IF(AVERAGE('cons 2023 - 2025'!D224:AM224)=0,"",_xlfn.STDEV.S('cons 2023 - 2025'!D224:AM224)/AVERAGE('cons 2023 - 2025'!D224:AM224))</f>
        <v>2.5611533616118698</v>
      </c>
      <c r="T223" s="18" t="str">
        <f t="shared" si="41"/>
        <v>Z</v>
      </c>
      <c r="U223" s="37">
        <f t="shared" si="42"/>
        <v>0.9</v>
      </c>
      <c r="V223" s="18">
        <f t="shared" si="43"/>
        <v>1.28</v>
      </c>
      <c r="W223" s="18">
        <f t="shared" si="44"/>
        <v>11.675819054423146</v>
      </c>
      <c r="X223" s="18">
        <f t="shared" si="45"/>
        <v>9.998574086698353</v>
      </c>
      <c r="Y223" s="18">
        <f t="shared" si="46"/>
        <v>17.606374609978701</v>
      </c>
      <c r="Z223" s="18">
        <f t="shared" si="47"/>
        <v>14.347648160772426</v>
      </c>
      <c r="AA223" s="18">
        <f>-AVERAGE('cons 2023 - 2025'!D224:AM224)*12</f>
        <v>25.666666666666664</v>
      </c>
      <c r="AB223" s="27">
        <f t="shared" si="48"/>
        <v>16.875</v>
      </c>
      <c r="AC223" s="18">
        <f>SQRT((2*AA223*'⚙ Assumptions'!$B$3)/AB223)</f>
        <v>21.361093050129625</v>
      </c>
      <c r="AD223" s="18">
        <f t="shared" si="49"/>
        <v>14.347648160772426</v>
      </c>
      <c r="AE223" s="18">
        <f t="shared" si="50"/>
        <v>35.708741210902048</v>
      </c>
      <c r="AF223" s="18">
        <f t="shared" si="51"/>
        <v>1.2015614840697917</v>
      </c>
    </row>
    <row r="224" spans="1:32" x14ac:dyDescent="0.3">
      <c r="A224" s="19" t="s">
        <v>458</v>
      </c>
      <c r="B224" s="20" t="s">
        <v>459</v>
      </c>
      <c r="C224" s="16" t="s">
        <v>8</v>
      </c>
      <c r="D224" s="16" t="str">
        <f>VLOOKUP(A224,'Lead Time'!$A$2:$C$1180,3,0)</f>
        <v>Mixed Source</v>
      </c>
      <c r="E224" s="23" t="str">
        <f>VLOOKUP(A224,Classification!$A$2:$D$1180,4,0)</f>
        <v>C</v>
      </c>
      <c r="F224" s="25" t="str">
        <f>VLOOKUP(A224,Classification!$A$2:$E$1180,5,0)</f>
        <v>L</v>
      </c>
      <c r="G224" s="21">
        <f>VLOOKUP(A224,'Lead Time'!$A$2:$D$1180,4,0)</f>
        <v>118.5</v>
      </c>
      <c r="H224" s="21">
        <f t="shared" si="39"/>
        <v>3.95</v>
      </c>
      <c r="I224" s="32">
        <f>VLOOKUP(A224,Classification!$A$2:$F$1180,6,0)</f>
        <v>84.24</v>
      </c>
      <c r="J224" s="21">
        <f>-SUM('cons 2023 - 2025'!D225:AM225)</f>
        <v>2</v>
      </c>
      <c r="K224" s="18">
        <f>-_xlfn.MINIFS('cons 2023 - 2025'!D225:AM225,'cons 2023 - 2025'!D225:AM225,"&lt;&gt;0")</f>
        <v>1</v>
      </c>
      <c r="L224" s="18">
        <f>-_xlfn.MAXIFS('cons 2023 - 2025'!D225:AM225,'cons 2023 - 2025'!D225:AM225,"&lt;&gt;0")</f>
        <v>1</v>
      </c>
      <c r="M224" s="19">
        <f>COUNTIF('cons 2023 - 2025'!D225:AM225,"&lt;&gt;0")</f>
        <v>2</v>
      </c>
      <c r="N224" s="21">
        <f>-AVERAGE('cons 2023 - 2025'!D225:AM225)</f>
        <v>5.5555555555555552E-2</v>
      </c>
      <c r="O224" s="21">
        <f t="shared" si="40"/>
        <v>1</v>
      </c>
      <c r="P224" s="21">
        <f>_xlfn.STDEV.S('cons 2023 - 2025'!D225:AM225)</f>
        <v>0.2323106841457232</v>
      </c>
      <c r="Q224" s="21">
        <f>-AVERAGE('cons 2023 - 2025'!D225:AM225)/'⚙ Assumptions'!$B$5</f>
        <v>2.525252525252525E-3</v>
      </c>
      <c r="R224" s="21">
        <f>_xlfn.STDEV.S('cons 2023 - 2025'!D225:AM225)/SQRT('⚙ Assumptions'!$B$5)</f>
        <v>4.9528804276930134E-2</v>
      </c>
      <c r="S224" s="21">
        <f>-IF(AVERAGE('cons 2023 - 2025'!D225:AM225)=0,"",_xlfn.STDEV.S('cons 2023 - 2025'!D225:AM225)/AVERAGE('cons 2023 - 2025'!D225:AM225))</f>
        <v>4.1815923146230176</v>
      </c>
      <c r="T224" s="21" t="str">
        <f t="shared" si="41"/>
        <v>Z</v>
      </c>
      <c r="U224" s="38">
        <f t="shared" si="42"/>
        <v>0.9</v>
      </c>
      <c r="V224" s="21">
        <f t="shared" si="43"/>
        <v>1.28</v>
      </c>
      <c r="W224" s="21">
        <f t="shared" si="44"/>
        <v>0.69012377332680142</v>
      </c>
      <c r="X224" s="21">
        <f t="shared" si="45"/>
        <v>0.59098669176324936</v>
      </c>
      <c r="Y224" s="21">
        <f t="shared" si="46"/>
        <v>0.98936619756922561</v>
      </c>
      <c r="Z224" s="21">
        <f t="shared" si="47"/>
        <v>0.8104311362076938</v>
      </c>
      <c r="AA224" s="21">
        <f>-AVERAGE('cons 2023 - 2025'!D225:AM225)*12</f>
        <v>0.66666666666666663</v>
      </c>
      <c r="AB224" s="32">
        <f t="shared" si="48"/>
        <v>16.847999999999999</v>
      </c>
      <c r="AC224" s="21">
        <f>SQRT((2*AA224*'⚙ Assumptions'!$B$3)/AB224)</f>
        <v>3.4454092941446794</v>
      </c>
      <c r="AD224" s="21">
        <f t="shared" si="49"/>
        <v>0.8104311362076938</v>
      </c>
      <c r="AE224" s="21">
        <f t="shared" si="50"/>
        <v>4.2558404303523734</v>
      </c>
      <c r="AF224" s="21">
        <f t="shared" si="51"/>
        <v>0.19349418595916518</v>
      </c>
    </row>
    <row r="225" spans="1:32" x14ac:dyDescent="0.3">
      <c r="A225" s="16" t="s">
        <v>460</v>
      </c>
      <c r="B225" s="17" t="s">
        <v>461</v>
      </c>
      <c r="C225" s="16" t="s">
        <v>8</v>
      </c>
      <c r="D225" s="16" t="str">
        <f>VLOOKUP(A225,'Lead Time'!$A$2:$C$1180,3,0)</f>
        <v>Local</v>
      </c>
      <c r="E225" s="23" t="str">
        <f>VLOOKUP(A225,Classification!$A$2:$D$1180,4,0)</f>
        <v>C</v>
      </c>
      <c r="F225" s="25" t="str">
        <f>VLOOKUP(A225,Classification!$A$2:$E$1180,5,0)</f>
        <v>L</v>
      </c>
      <c r="G225" s="18">
        <f>VLOOKUP(A225,'Lead Time'!$A$2:$D$1180,4,0)</f>
        <v>7</v>
      </c>
      <c r="H225" s="18">
        <f t="shared" si="39"/>
        <v>0.23333333333333334</v>
      </c>
      <c r="I225" s="27">
        <f>VLOOKUP(A225,Classification!$A$2:$F$1180,6,0)</f>
        <v>84.016999999999996</v>
      </c>
      <c r="J225" s="18">
        <f>-SUM('cons 2023 - 2025'!D226:AM226)</f>
        <v>3</v>
      </c>
      <c r="K225" s="18">
        <f>-_xlfn.MINIFS('cons 2023 - 2025'!D226:AM226,'cons 2023 - 2025'!D226:AM226,"&lt;&gt;0")</f>
        <v>2</v>
      </c>
      <c r="L225" s="18">
        <f>-_xlfn.MAXIFS('cons 2023 - 2025'!D226:AM226,'cons 2023 - 2025'!D226:AM226,"&lt;&gt;0")</f>
        <v>1</v>
      </c>
      <c r="M225" s="16">
        <f>COUNTIF('cons 2023 - 2025'!D226:AM226,"&lt;&gt;0")</f>
        <v>2</v>
      </c>
      <c r="N225" s="18">
        <f>-AVERAGE('cons 2023 - 2025'!D226:AM226)</f>
        <v>8.3333333333333329E-2</v>
      </c>
      <c r="O225" s="18">
        <f t="shared" si="40"/>
        <v>1.5</v>
      </c>
      <c r="P225" s="18">
        <f>_xlfn.STDEV.S('cons 2023 - 2025'!D226:AM226)</f>
        <v>0.36839419880650359</v>
      </c>
      <c r="Q225" s="18">
        <f>-AVERAGE('cons 2023 - 2025'!D226:AM226)/'⚙ Assumptions'!$B$5</f>
        <v>3.7878787878787876E-3</v>
      </c>
      <c r="R225" s="18">
        <f>_xlfn.STDEV.S('cons 2023 - 2025'!D226:AM226)/SQRT('⚙ Assumptions'!$B$5)</f>
        <v>7.854190708679773E-2</v>
      </c>
      <c r="S225" s="18">
        <f>-IF(AVERAGE('cons 2023 - 2025'!D226:AM226)=0,"",_xlfn.STDEV.S('cons 2023 - 2025'!D226:AM226)/AVERAGE('cons 2023 - 2025'!D226:AM226))</f>
        <v>4.4207303856780431</v>
      </c>
      <c r="T225" s="18" t="str">
        <f t="shared" si="41"/>
        <v>Z</v>
      </c>
      <c r="U225" s="37">
        <f t="shared" si="42"/>
        <v>0.9</v>
      </c>
      <c r="V225" s="18">
        <f t="shared" si="43"/>
        <v>1.28</v>
      </c>
      <c r="W225" s="18">
        <f t="shared" si="44"/>
        <v>0.26598701266996272</v>
      </c>
      <c r="X225" s="18">
        <f t="shared" si="45"/>
        <v>0.22777766937666796</v>
      </c>
      <c r="Y225" s="18">
        <f t="shared" si="46"/>
        <v>0.29250216418511421</v>
      </c>
      <c r="Z225" s="18">
        <f t="shared" si="47"/>
        <v>0.24722211382111242</v>
      </c>
      <c r="AA225" s="18">
        <f>-AVERAGE('cons 2023 - 2025'!D226:AM226)*12</f>
        <v>1</v>
      </c>
      <c r="AB225" s="27">
        <f t="shared" si="48"/>
        <v>16.8034</v>
      </c>
      <c r="AC225" s="18">
        <f>SQRT((2*AA225*'⚙ Assumptions'!$B$3)/AB225)</f>
        <v>4.2253437307289428</v>
      </c>
      <c r="AD225" s="18">
        <f t="shared" si="49"/>
        <v>0.24722211382111242</v>
      </c>
      <c r="AE225" s="18">
        <f t="shared" si="50"/>
        <v>4.4725658445500551</v>
      </c>
      <c r="AF225" s="18">
        <f t="shared" si="51"/>
        <v>0.23666713614976909</v>
      </c>
    </row>
    <row r="226" spans="1:32" x14ac:dyDescent="0.3">
      <c r="A226" s="19" t="s">
        <v>462</v>
      </c>
      <c r="B226" s="20" t="s">
        <v>463</v>
      </c>
      <c r="C226" s="16" t="s">
        <v>8</v>
      </c>
      <c r="D226" s="16" t="str">
        <f>VLOOKUP(A226,'Lead Time'!$A$2:$C$1180,3,0)</f>
        <v>Local</v>
      </c>
      <c r="E226" s="23" t="str">
        <f>VLOOKUP(A226,Classification!$A$2:$D$1180,4,0)</f>
        <v>C</v>
      </c>
      <c r="F226" s="24" t="str">
        <f>VLOOKUP(A226,Classification!$A$2:$E$1180,5,0)</f>
        <v>H</v>
      </c>
      <c r="G226" s="21">
        <f>VLOOKUP(A226,'Lead Time'!$A$2:$D$1180,4,0)</f>
        <v>42</v>
      </c>
      <c r="H226" s="21">
        <f t="shared" si="39"/>
        <v>1.4</v>
      </c>
      <c r="I226" s="32">
        <f>VLOOKUP(A226,Classification!$A$2:$F$1180,6,0)</f>
        <v>83.691000000000003</v>
      </c>
      <c r="J226" s="21">
        <f>-SUM('cons 2023 - 2025'!D227:AM227)</f>
        <v>24</v>
      </c>
      <c r="K226" s="18">
        <f>-_xlfn.MINIFS('cons 2023 - 2025'!D227:AM227,'cons 2023 - 2025'!D227:AM227,"&lt;&gt;0")</f>
        <v>6</v>
      </c>
      <c r="L226" s="18">
        <f>-_xlfn.MAXIFS('cons 2023 - 2025'!D227:AM227,'cons 2023 - 2025'!D227:AM227,"&lt;&gt;0")</f>
        <v>1</v>
      </c>
      <c r="M226" s="19">
        <f>COUNTIF('cons 2023 - 2025'!D227:AM227,"&lt;&gt;0")</f>
        <v>13</v>
      </c>
      <c r="N226" s="21">
        <f>-AVERAGE('cons 2023 - 2025'!D227:AM227)</f>
        <v>0.66666666666666663</v>
      </c>
      <c r="O226" s="21">
        <f t="shared" si="40"/>
        <v>1.8461538461538463</v>
      </c>
      <c r="P226" s="21">
        <f>_xlfn.STDEV.S('cons 2023 - 2025'!D227:AM227)</f>
        <v>1.1952286093343936</v>
      </c>
      <c r="Q226" s="21">
        <f>-AVERAGE('cons 2023 - 2025'!D227:AM227)/'⚙ Assumptions'!$B$5</f>
        <v>3.03030303030303E-2</v>
      </c>
      <c r="R226" s="21">
        <f>_xlfn.STDEV.S('cons 2023 - 2025'!D227:AM227)/SQRT('⚙ Assumptions'!$B$5)</f>
        <v>0.25482359571881275</v>
      </c>
      <c r="S226" s="21">
        <f>-IF(AVERAGE('cons 2023 - 2025'!D227:AM227)=0,"",_xlfn.STDEV.S('cons 2023 - 2025'!D227:AM227)/AVERAGE('cons 2023 - 2025'!D227:AM227))</f>
        <v>1.7928429140015905</v>
      </c>
      <c r="T226" s="21" t="str">
        <f t="shared" si="41"/>
        <v>Z</v>
      </c>
      <c r="U226" s="38">
        <f t="shared" si="42"/>
        <v>0.9</v>
      </c>
      <c r="V226" s="21">
        <f t="shared" si="43"/>
        <v>1.28</v>
      </c>
      <c r="W226" s="21">
        <f t="shared" si="44"/>
        <v>2.1138504290426123</v>
      </c>
      <c r="X226" s="21">
        <f t="shared" si="45"/>
        <v>1.8101933598375617</v>
      </c>
      <c r="Y226" s="21">
        <f t="shared" si="46"/>
        <v>3.3865777017698848</v>
      </c>
      <c r="Z226" s="21">
        <f t="shared" si="47"/>
        <v>2.743526693170895</v>
      </c>
      <c r="AA226" s="21">
        <f>-AVERAGE('cons 2023 - 2025'!D227:AM227)*12</f>
        <v>8</v>
      </c>
      <c r="AB226" s="32">
        <f t="shared" si="48"/>
        <v>16.738200000000003</v>
      </c>
      <c r="AC226" s="21">
        <f>SQRT((2*AA226*'⚙ Assumptions'!$B$3)/AB226)</f>
        <v>11.97433060030694</v>
      </c>
      <c r="AD226" s="21">
        <f t="shared" si="49"/>
        <v>2.743526693170895</v>
      </c>
      <c r="AE226" s="21">
        <f t="shared" si="50"/>
        <v>14.717857293477834</v>
      </c>
      <c r="AF226" s="21">
        <f t="shared" si="51"/>
        <v>0.66809580151352543</v>
      </c>
    </row>
    <row r="227" spans="1:32" x14ac:dyDescent="0.3">
      <c r="A227" s="16" t="s">
        <v>464</v>
      </c>
      <c r="B227" s="17" t="s">
        <v>465</v>
      </c>
      <c r="C227" s="16" t="s">
        <v>8</v>
      </c>
      <c r="D227" s="16" t="str">
        <f>VLOOKUP(A227,'Lead Time'!$A$2:$C$1180,3,0)</f>
        <v>Local</v>
      </c>
      <c r="E227" s="23" t="str">
        <f>VLOOKUP(A227,Classification!$A$2:$D$1180,4,0)</f>
        <v>C</v>
      </c>
      <c r="F227" s="26" t="str">
        <f>VLOOKUP(A227,Classification!$A$2:$E$1180,5,0)</f>
        <v>M</v>
      </c>
      <c r="G227" s="18">
        <f>VLOOKUP(A227,'Lead Time'!$A$2:$D$1180,4,0)</f>
        <v>11</v>
      </c>
      <c r="H227" s="18">
        <f t="shared" si="39"/>
        <v>0.36666666666666664</v>
      </c>
      <c r="I227" s="27">
        <f>VLOOKUP(A227,Classification!$A$2:$F$1180,6,0)</f>
        <v>83.676000000000002</v>
      </c>
      <c r="J227" s="18">
        <f>-SUM('cons 2023 - 2025'!D228:AM228)</f>
        <v>11</v>
      </c>
      <c r="K227" s="18">
        <f>-_xlfn.MINIFS('cons 2023 - 2025'!D228:AM228,'cons 2023 - 2025'!D228:AM228,"&lt;&gt;0")</f>
        <v>2</v>
      </c>
      <c r="L227" s="18">
        <f>-_xlfn.MAXIFS('cons 2023 - 2025'!D228:AM228,'cons 2023 - 2025'!D228:AM228,"&lt;&gt;0")</f>
        <v>1</v>
      </c>
      <c r="M227" s="16">
        <f>COUNTIF('cons 2023 - 2025'!D228:AM228,"&lt;&gt;0")</f>
        <v>8</v>
      </c>
      <c r="N227" s="18">
        <f>-AVERAGE('cons 2023 - 2025'!D228:AM228)</f>
        <v>0.30555555555555558</v>
      </c>
      <c r="O227" s="18">
        <f t="shared" si="40"/>
        <v>1.375</v>
      </c>
      <c r="P227" s="18">
        <f>_xlfn.STDEV.S('cons 2023 - 2025'!D228:AM228)</f>
        <v>0.62424557642208378</v>
      </c>
      <c r="Q227" s="18">
        <f>-AVERAGE('cons 2023 - 2025'!D228:AM228)/'⚙ Assumptions'!$B$5</f>
        <v>1.388888888888889E-2</v>
      </c>
      <c r="R227" s="18">
        <f>_xlfn.STDEV.S('cons 2023 - 2025'!D228:AM228)/SQRT('⚙ Assumptions'!$B$5)</f>
        <v>0.13308960407500922</v>
      </c>
      <c r="S227" s="18">
        <f>-IF(AVERAGE('cons 2023 - 2025'!D228:AM228)=0,"",_xlfn.STDEV.S('cons 2023 - 2025'!D228:AM228)/AVERAGE('cons 2023 - 2025'!D228:AM228))</f>
        <v>2.0429855228359104</v>
      </c>
      <c r="T227" s="18" t="str">
        <f t="shared" si="41"/>
        <v>Z</v>
      </c>
      <c r="U227" s="37">
        <f t="shared" si="42"/>
        <v>0.9</v>
      </c>
      <c r="V227" s="18">
        <f t="shared" si="43"/>
        <v>1.28</v>
      </c>
      <c r="W227" s="18">
        <f t="shared" si="44"/>
        <v>0.56500259867361358</v>
      </c>
      <c r="X227" s="18">
        <f t="shared" si="45"/>
        <v>0.48383931916751732</v>
      </c>
      <c r="Y227" s="18">
        <f t="shared" si="46"/>
        <v>0.71778037645139137</v>
      </c>
      <c r="Z227" s="18">
        <f t="shared" si="47"/>
        <v>0.59587635620455437</v>
      </c>
      <c r="AA227" s="18">
        <f>-AVERAGE('cons 2023 - 2025'!D228:AM228)*12</f>
        <v>3.666666666666667</v>
      </c>
      <c r="AB227" s="27">
        <f t="shared" si="48"/>
        <v>16.735200000000003</v>
      </c>
      <c r="AC227" s="18">
        <f>SQRT((2*AA227*'⚙ Assumptions'!$B$3)/AB227)</f>
        <v>8.1073867179167216</v>
      </c>
      <c r="AD227" s="18">
        <f t="shared" si="49"/>
        <v>0.59587635620455437</v>
      </c>
      <c r="AE227" s="18">
        <f t="shared" si="50"/>
        <v>8.703263074121276</v>
      </c>
      <c r="AF227" s="18">
        <f t="shared" si="51"/>
        <v>0.4522624606722665</v>
      </c>
    </row>
    <row r="228" spans="1:32" x14ac:dyDescent="0.3">
      <c r="A228" s="19" t="s">
        <v>466</v>
      </c>
      <c r="B228" s="20" t="s">
        <v>467</v>
      </c>
      <c r="C228" s="16" t="s">
        <v>8</v>
      </c>
      <c r="D228" s="16" t="str">
        <f>VLOOKUP(A228,'Lead Time'!$A$2:$C$1180,3,0)</f>
        <v>Local</v>
      </c>
      <c r="E228" s="23" t="str">
        <f>VLOOKUP(A228,Classification!$A$2:$D$1180,4,0)</f>
        <v>C</v>
      </c>
      <c r="F228" s="25" t="str">
        <f>VLOOKUP(A228,Classification!$A$2:$E$1180,5,0)</f>
        <v>L</v>
      </c>
      <c r="G228" s="21">
        <f>VLOOKUP(A228,'Lead Time'!$A$2:$D$1180,4,0)</f>
        <v>62</v>
      </c>
      <c r="H228" s="21">
        <f t="shared" si="39"/>
        <v>2.0666666666666669</v>
      </c>
      <c r="I228" s="32">
        <f>VLOOKUP(A228,Classification!$A$2:$F$1180,6,0)</f>
        <v>83.594999999999999</v>
      </c>
      <c r="J228" s="21">
        <f>-SUM('cons 2023 - 2025'!D229:AM229)</f>
        <v>2</v>
      </c>
      <c r="K228" s="18">
        <f>-_xlfn.MINIFS('cons 2023 - 2025'!D229:AM229,'cons 2023 - 2025'!D229:AM229,"&lt;&gt;0")</f>
        <v>2</v>
      </c>
      <c r="L228" s="18">
        <f>-_xlfn.MAXIFS('cons 2023 - 2025'!D229:AM229,'cons 2023 - 2025'!D229:AM229,"&lt;&gt;0")</f>
        <v>2</v>
      </c>
      <c r="M228" s="19">
        <f>COUNTIF('cons 2023 - 2025'!D229:AM229,"&lt;&gt;0")</f>
        <v>1</v>
      </c>
      <c r="N228" s="21">
        <f>-AVERAGE('cons 2023 - 2025'!D229:AM229)</f>
        <v>5.5555555555555552E-2</v>
      </c>
      <c r="O228" s="21">
        <f t="shared" si="40"/>
        <v>2</v>
      </c>
      <c r="P228" s="21">
        <f>_xlfn.STDEV.S('cons 2023 - 2025'!D229:AM229)</f>
        <v>0.33333333333333331</v>
      </c>
      <c r="Q228" s="21">
        <f>-AVERAGE('cons 2023 - 2025'!D229:AM229)/'⚙ Assumptions'!$B$5</f>
        <v>2.525252525252525E-3</v>
      </c>
      <c r="R228" s="21">
        <f>_xlfn.STDEV.S('cons 2023 - 2025'!D229:AM229)/SQRT('⚙ Assumptions'!$B$5)</f>
        <v>7.1066905451870138E-2</v>
      </c>
      <c r="S228" s="21">
        <f>-IF(AVERAGE('cons 2023 - 2025'!D229:AM229)=0,"",_xlfn.STDEV.S('cons 2023 - 2025'!D229:AM229)/AVERAGE('cons 2023 - 2025'!D229:AM229))</f>
        <v>6</v>
      </c>
      <c r="T228" s="21" t="str">
        <f t="shared" si="41"/>
        <v>Z</v>
      </c>
      <c r="U228" s="38">
        <f t="shared" si="42"/>
        <v>0.9</v>
      </c>
      <c r="V228" s="21">
        <f t="shared" si="43"/>
        <v>1.28</v>
      </c>
      <c r="W228" s="21">
        <f t="shared" si="44"/>
        <v>0.71626415758038842</v>
      </c>
      <c r="X228" s="21">
        <f t="shared" si="45"/>
        <v>0.61337197945878263</v>
      </c>
      <c r="Y228" s="21">
        <f t="shared" si="46"/>
        <v>0.87282981414604499</v>
      </c>
      <c r="Z228" s="21">
        <f t="shared" si="47"/>
        <v>0.72818679427359745</v>
      </c>
      <c r="AA228" s="21">
        <f>-AVERAGE('cons 2023 - 2025'!D229:AM229)*12</f>
        <v>0.66666666666666663</v>
      </c>
      <c r="AB228" s="32">
        <f t="shared" si="48"/>
        <v>16.719000000000001</v>
      </c>
      <c r="AC228" s="21">
        <f>SQRT((2*AA228*'⚙ Assumptions'!$B$3)/AB228)</f>
        <v>3.4586757501756593</v>
      </c>
      <c r="AD228" s="21">
        <f t="shared" si="49"/>
        <v>0.72818679427359745</v>
      </c>
      <c r="AE228" s="21">
        <f t="shared" si="50"/>
        <v>4.1868625444492569</v>
      </c>
      <c r="AF228" s="21">
        <f t="shared" si="51"/>
        <v>0.1927519995572895</v>
      </c>
    </row>
    <row r="229" spans="1:32" x14ac:dyDescent="0.3">
      <c r="A229" s="16" t="s">
        <v>468</v>
      </c>
      <c r="B229" s="17" t="s">
        <v>469</v>
      </c>
      <c r="C229" s="16" t="s">
        <v>8</v>
      </c>
      <c r="D229" s="16" t="str">
        <f>VLOOKUP(A229,'Lead Time'!$A$2:$C$1180,3,0)</f>
        <v>Local</v>
      </c>
      <c r="E229" s="23" t="str">
        <f>VLOOKUP(A229,Classification!$A$2:$D$1180,4,0)</f>
        <v>C</v>
      </c>
      <c r="F229" s="26" t="str">
        <f>VLOOKUP(A229,Classification!$A$2:$E$1180,5,0)</f>
        <v>M</v>
      </c>
      <c r="G229" s="18">
        <f>VLOOKUP(A229,'Lead Time'!$A$2:$D$1180,4,0)</f>
        <v>55.833333333333336</v>
      </c>
      <c r="H229" s="18">
        <f t="shared" si="39"/>
        <v>1.8611111111111112</v>
      </c>
      <c r="I229" s="27">
        <f>VLOOKUP(A229,Classification!$A$2:$F$1180,6,0)</f>
        <v>83.567999999999998</v>
      </c>
      <c r="J229" s="18">
        <f>-SUM('cons 2023 - 2025'!D230:AM230)</f>
        <v>242</v>
      </c>
      <c r="K229" s="18">
        <f>-_xlfn.MINIFS('cons 2023 - 2025'!D230:AM230,'cons 2023 - 2025'!D230:AM230,"&lt;&gt;0")</f>
        <v>70</v>
      </c>
      <c r="L229" s="18">
        <f>-_xlfn.MAXIFS('cons 2023 - 2025'!D230:AM230,'cons 2023 - 2025'!D230:AM230,"&lt;&gt;0")</f>
        <v>1</v>
      </c>
      <c r="M229" s="16">
        <f>COUNTIF('cons 2023 - 2025'!D230:AM230,"&lt;&gt;0")</f>
        <v>14</v>
      </c>
      <c r="N229" s="18">
        <f>-AVERAGE('cons 2023 - 2025'!D230:AM230)</f>
        <v>6.7222222222222223</v>
      </c>
      <c r="O229" s="18">
        <f t="shared" si="40"/>
        <v>17.285714285714285</v>
      </c>
      <c r="P229" s="18">
        <f>_xlfn.STDEV.S('cons 2023 - 2025'!D230:AM230)</f>
        <v>14.750517881680555</v>
      </c>
      <c r="Q229" s="18">
        <f>-AVERAGE('cons 2023 - 2025'!D230:AM230)/'⚙ Assumptions'!$B$5</f>
        <v>0.30555555555555558</v>
      </c>
      <c r="R229" s="18">
        <f>_xlfn.STDEV.S('cons 2023 - 2025'!D230:AM230)/SQRT('⚙ Assumptions'!$B$5)</f>
        <v>3.1448209789905355</v>
      </c>
      <c r="S229" s="18">
        <f>-IF(AVERAGE('cons 2023 - 2025'!D230:AM230)=0,"",_xlfn.STDEV.S('cons 2023 - 2025'!D230:AM230)/AVERAGE('cons 2023 - 2025'!D230:AM230))</f>
        <v>2.1942919162830576</v>
      </c>
      <c r="T229" s="18" t="str">
        <f t="shared" si="41"/>
        <v>Z</v>
      </c>
      <c r="U229" s="37">
        <f t="shared" si="42"/>
        <v>0.9</v>
      </c>
      <c r="V229" s="18">
        <f t="shared" si="43"/>
        <v>1.28</v>
      </c>
      <c r="W229" s="18">
        <f t="shared" si="44"/>
        <v>30.078257704394822</v>
      </c>
      <c r="X229" s="18">
        <f t="shared" si="45"/>
        <v>25.757481051598525</v>
      </c>
      <c r="Y229" s="18">
        <f t="shared" si="46"/>
        <v>47.138442889580006</v>
      </c>
      <c r="Z229" s="18">
        <f t="shared" si="47"/>
        <v>38.268283520734329</v>
      </c>
      <c r="AA229" s="18">
        <f>-AVERAGE('cons 2023 - 2025'!D230:AM230)*12</f>
        <v>80.666666666666671</v>
      </c>
      <c r="AB229" s="27">
        <f t="shared" si="48"/>
        <v>16.7136</v>
      </c>
      <c r="AC229" s="18">
        <f>SQRT((2*AA229*'⚙ Assumptions'!$B$3)/AB229)</f>
        <v>38.051578808481942</v>
      </c>
      <c r="AD229" s="18">
        <f t="shared" si="49"/>
        <v>38.268283520734329</v>
      </c>
      <c r="AE229" s="18">
        <f t="shared" si="50"/>
        <v>76.319862329216278</v>
      </c>
      <c r="AF229" s="18">
        <f t="shared" si="51"/>
        <v>2.1199295585781464</v>
      </c>
    </row>
    <row r="230" spans="1:32" x14ac:dyDescent="0.3">
      <c r="A230" s="19" t="s">
        <v>470</v>
      </c>
      <c r="B230" s="20" t="s">
        <v>471</v>
      </c>
      <c r="C230" s="16" t="s">
        <v>8</v>
      </c>
      <c r="D230" s="16" t="str">
        <f>VLOOKUP(A230,'Lead Time'!$A$2:$C$1180,3,0)</f>
        <v>Local</v>
      </c>
      <c r="E230" s="23" t="str">
        <f>VLOOKUP(A230,Classification!$A$2:$D$1180,4,0)</f>
        <v>C</v>
      </c>
      <c r="F230" s="25" t="str">
        <f>VLOOKUP(A230,Classification!$A$2:$E$1180,5,0)</f>
        <v>L</v>
      </c>
      <c r="G230" s="21">
        <f>VLOOKUP(A230,'Lead Time'!$A$2:$D$1180,4,0)</f>
        <v>25</v>
      </c>
      <c r="H230" s="21">
        <f t="shared" si="39"/>
        <v>0.83333333333333337</v>
      </c>
      <c r="I230" s="32">
        <f>VLOOKUP(A230,Classification!$A$2:$F$1180,6,0)</f>
        <v>83.057000000000002</v>
      </c>
      <c r="J230" s="21">
        <f>-SUM('cons 2023 - 2025'!D231:AM231)</f>
        <v>1</v>
      </c>
      <c r="K230" s="18">
        <f>-_xlfn.MINIFS('cons 2023 - 2025'!D231:AM231,'cons 2023 - 2025'!D231:AM231,"&lt;&gt;0")</f>
        <v>1</v>
      </c>
      <c r="L230" s="18">
        <f>-_xlfn.MAXIFS('cons 2023 - 2025'!D231:AM231,'cons 2023 - 2025'!D231:AM231,"&lt;&gt;0")</f>
        <v>1</v>
      </c>
      <c r="M230" s="19">
        <f>COUNTIF('cons 2023 - 2025'!D231:AM231,"&lt;&gt;0")</f>
        <v>1</v>
      </c>
      <c r="N230" s="21">
        <f>-AVERAGE('cons 2023 - 2025'!D231:AM231)</f>
        <v>2.7777777777777776E-2</v>
      </c>
      <c r="O230" s="21">
        <f t="shared" si="40"/>
        <v>1</v>
      </c>
      <c r="P230" s="21">
        <f>_xlfn.STDEV.S('cons 2023 - 2025'!D231:AM231)</f>
        <v>0.16666666666666666</v>
      </c>
      <c r="Q230" s="21">
        <f>-AVERAGE('cons 2023 - 2025'!D231:AM231)/'⚙ Assumptions'!$B$5</f>
        <v>1.2626262626262625E-3</v>
      </c>
      <c r="R230" s="21">
        <f>_xlfn.STDEV.S('cons 2023 - 2025'!D231:AM231)/SQRT('⚙ Assumptions'!$B$5)</f>
        <v>3.5533452725935069E-2</v>
      </c>
      <c r="S230" s="21">
        <f>-IF(AVERAGE('cons 2023 - 2025'!D231:AM231)=0,"",_xlfn.STDEV.S('cons 2023 - 2025'!D231:AM231)/AVERAGE('cons 2023 - 2025'!D231:AM231))</f>
        <v>6</v>
      </c>
      <c r="T230" s="21" t="str">
        <f t="shared" si="41"/>
        <v>Z</v>
      </c>
      <c r="U230" s="38">
        <f t="shared" si="42"/>
        <v>0.9</v>
      </c>
      <c r="V230" s="21">
        <f t="shared" si="43"/>
        <v>1.28</v>
      </c>
      <c r="W230" s="21">
        <f t="shared" si="44"/>
        <v>0.22741409744598445</v>
      </c>
      <c r="X230" s="21">
        <f t="shared" si="45"/>
        <v>0.19474579822405905</v>
      </c>
      <c r="Y230" s="21">
        <f t="shared" si="46"/>
        <v>0.25897975401164103</v>
      </c>
      <c r="Z230" s="21">
        <f t="shared" si="47"/>
        <v>0.21789394637220719</v>
      </c>
      <c r="AA230" s="21">
        <f>-AVERAGE('cons 2023 - 2025'!D231:AM231)*12</f>
        <v>0.33333333333333331</v>
      </c>
      <c r="AB230" s="32">
        <f t="shared" si="48"/>
        <v>16.6114</v>
      </c>
      <c r="AC230" s="21">
        <f>SQRT((2*AA230*'⚙ Assumptions'!$B$3)/AB230)</f>
        <v>2.453561125107222</v>
      </c>
      <c r="AD230" s="21">
        <f t="shared" si="49"/>
        <v>0.21789394637220719</v>
      </c>
      <c r="AE230" s="21">
        <f t="shared" si="50"/>
        <v>2.6714550714794294</v>
      </c>
      <c r="AF230" s="21">
        <f t="shared" si="51"/>
        <v>0.13585695091202035</v>
      </c>
    </row>
    <row r="231" spans="1:32" x14ac:dyDescent="0.3">
      <c r="A231" s="16" t="s">
        <v>472</v>
      </c>
      <c r="B231" s="17" t="s">
        <v>473</v>
      </c>
      <c r="C231" s="16" t="s">
        <v>8</v>
      </c>
      <c r="D231" s="16" t="str">
        <f>VLOOKUP(A231,'Lead Time'!$A$2:$C$1180,3,0)</f>
        <v>Local</v>
      </c>
      <c r="E231" s="23" t="str">
        <f>VLOOKUP(A231,Classification!$A$2:$D$1180,4,0)</f>
        <v>C</v>
      </c>
      <c r="F231" s="25" t="str">
        <f>VLOOKUP(A231,Classification!$A$2:$E$1180,5,0)</f>
        <v>L</v>
      </c>
      <c r="G231" s="18">
        <f>VLOOKUP(A231,'Lead Time'!$A$2:$D$1180,4,0)</f>
        <v>57.333333333333336</v>
      </c>
      <c r="H231" s="18">
        <f t="shared" si="39"/>
        <v>1.9111111111111112</v>
      </c>
      <c r="I231" s="27">
        <f>VLOOKUP(A231,Classification!$A$2:$F$1180,6,0)</f>
        <v>82.82</v>
      </c>
      <c r="J231" s="18">
        <f>-SUM('cons 2023 - 2025'!D232:AM232)</f>
        <v>2</v>
      </c>
      <c r="K231" s="18">
        <f>-_xlfn.MINIFS('cons 2023 - 2025'!D232:AM232,'cons 2023 - 2025'!D232:AM232,"&lt;&gt;0")</f>
        <v>1</v>
      </c>
      <c r="L231" s="18">
        <f>-_xlfn.MAXIFS('cons 2023 - 2025'!D232:AM232,'cons 2023 - 2025'!D232:AM232,"&lt;&gt;0")</f>
        <v>1</v>
      </c>
      <c r="M231" s="16">
        <f>COUNTIF('cons 2023 - 2025'!D232:AM232,"&lt;&gt;0")</f>
        <v>2</v>
      </c>
      <c r="N231" s="18">
        <f>-AVERAGE('cons 2023 - 2025'!D232:AM232)</f>
        <v>5.5555555555555552E-2</v>
      </c>
      <c r="O231" s="18">
        <f t="shared" si="40"/>
        <v>1</v>
      </c>
      <c r="P231" s="18">
        <f>_xlfn.STDEV.S('cons 2023 - 2025'!D232:AM232)</f>
        <v>0.2323106841457232</v>
      </c>
      <c r="Q231" s="18">
        <f>-AVERAGE('cons 2023 - 2025'!D232:AM232)/'⚙ Assumptions'!$B$5</f>
        <v>2.525252525252525E-3</v>
      </c>
      <c r="R231" s="18">
        <f>_xlfn.STDEV.S('cons 2023 - 2025'!D232:AM232)/SQRT('⚙ Assumptions'!$B$5)</f>
        <v>4.9528804276930134E-2</v>
      </c>
      <c r="S231" s="18">
        <f>-IF(AVERAGE('cons 2023 - 2025'!D232:AM232)=0,"",_xlfn.STDEV.S('cons 2023 - 2025'!D232:AM232)/AVERAGE('cons 2023 - 2025'!D232:AM232))</f>
        <v>4.1815923146230176</v>
      </c>
      <c r="T231" s="18" t="str">
        <f t="shared" si="41"/>
        <v>Z</v>
      </c>
      <c r="U231" s="37">
        <f t="shared" si="42"/>
        <v>0.9</v>
      </c>
      <c r="V231" s="18">
        <f t="shared" si="43"/>
        <v>1.28</v>
      </c>
      <c r="W231" s="18">
        <f t="shared" si="44"/>
        <v>0.48003334820824201</v>
      </c>
      <c r="X231" s="18">
        <f t="shared" si="45"/>
        <v>0.41107600021668095</v>
      </c>
      <c r="Y231" s="18">
        <f t="shared" si="46"/>
        <v>0.62481449298938685</v>
      </c>
      <c r="Z231" s="18">
        <f t="shared" si="47"/>
        <v>0.51724883972285385</v>
      </c>
      <c r="AA231" s="18">
        <f>-AVERAGE('cons 2023 - 2025'!D232:AM232)*12</f>
        <v>0.66666666666666663</v>
      </c>
      <c r="AB231" s="27">
        <f t="shared" si="48"/>
        <v>16.564</v>
      </c>
      <c r="AC231" s="18">
        <f>SQRT((2*AA231*'⚙ Assumptions'!$B$3)/AB231)</f>
        <v>3.4748205953004638</v>
      </c>
      <c r="AD231" s="18">
        <f t="shared" si="49"/>
        <v>0.51724883972285385</v>
      </c>
      <c r="AE231" s="18">
        <f t="shared" si="50"/>
        <v>3.9920694350233177</v>
      </c>
      <c r="AF231" s="18">
        <f t="shared" si="51"/>
        <v>0.19185642780185627</v>
      </c>
    </row>
    <row r="232" spans="1:32" x14ac:dyDescent="0.3">
      <c r="A232" s="19" t="s">
        <v>474</v>
      </c>
      <c r="B232" s="20" t="s">
        <v>475</v>
      </c>
      <c r="C232" s="16" t="s">
        <v>8</v>
      </c>
      <c r="D232" s="16" t="str">
        <f>VLOOKUP(A232,'Lead Time'!$A$2:$C$1180,3,0)</f>
        <v>Local</v>
      </c>
      <c r="E232" s="23" t="str">
        <f>VLOOKUP(A232,Classification!$A$2:$D$1180,4,0)</f>
        <v>C</v>
      </c>
      <c r="F232" s="25" t="str">
        <f>VLOOKUP(A232,Classification!$A$2:$E$1180,5,0)</f>
        <v>L</v>
      </c>
      <c r="G232" s="21">
        <f>VLOOKUP(A232,'Lead Time'!$A$2:$D$1180,4,0)</f>
        <v>189</v>
      </c>
      <c r="H232" s="21">
        <f t="shared" si="39"/>
        <v>6.3</v>
      </c>
      <c r="I232" s="32">
        <f>VLOOKUP(A232,Classification!$A$2:$F$1180,6,0)</f>
        <v>82.314999999999998</v>
      </c>
      <c r="J232" s="21">
        <f>-SUM('cons 2023 - 2025'!D233:AM233)</f>
        <v>1</v>
      </c>
      <c r="K232" s="18">
        <f>-_xlfn.MINIFS('cons 2023 - 2025'!D233:AM233,'cons 2023 - 2025'!D233:AM233,"&lt;&gt;0")</f>
        <v>1</v>
      </c>
      <c r="L232" s="18">
        <f>-_xlfn.MAXIFS('cons 2023 - 2025'!D233:AM233,'cons 2023 - 2025'!D233:AM233,"&lt;&gt;0")</f>
        <v>1</v>
      </c>
      <c r="M232" s="19">
        <f>COUNTIF('cons 2023 - 2025'!D233:AM233,"&lt;&gt;0")</f>
        <v>1</v>
      </c>
      <c r="N232" s="21">
        <f>-AVERAGE('cons 2023 - 2025'!D233:AM233)</f>
        <v>2.7777777777777776E-2</v>
      </c>
      <c r="O232" s="21">
        <f t="shared" si="40"/>
        <v>1</v>
      </c>
      <c r="P232" s="21">
        <f>_xlfn.STDEV.S('cons 2023 - 2025'!D233:AM233)</f>
        <v>0.16666666666666666</v>
      </c>
      <c r="Q232" s="21">
        <f>-AVERAGE('cons 2023 - 2025'!D233:AM233)/'⚙ Assumptions'!$B$5</f>
        <v>1.2626262626262625E-3</v>
      </c>
      <c r="R232" s="21">
        <f>_xlfn.STDEV.S('cons 2023 - 2025'!D233:AM233)/SQRT('⚙ Assumptions'!$B$5)</f>
        <v>3.5533452725935069E-2</v>
      </c>
      <c r="S232" s="21">
        <f>-IF(AVERAGE('cons 2023 - 2025'!D233:AM233)=0,"",_xlfn.STDEV.S('cons 2023 - 2025'!D233:AM233)/AVERAGE('cons 2023 - 2025'!D233:AM233))</f>
        <v>6</v>
      </c>
      <c r="T232" s="21" t="str">
        <f t="shared" si="41"/>
        <v>Z</v>
      </c>
      <c r="U232" s="38">
        <f t="shared" si="42"/>
        <v>0.9</v>
      </c>
      <c r="V232" s="21">
        <f t="shared" si="43"/>
        <v>1.28</v>
      </c>
      <c r="W232" s="21">
        <f t="shared" si="44"/>
        <v>0.62528538938777245</v>
      </c>
      <c r="X232" s="21">
        <f t="shared" si="45"/>
        <v>0.5354624169818083</v>
      </c>
      <c r="Y232" s="21">
        <f t="shared" si="46"/>
        <v>0.8639217530241361</v>
      </c>
      <c r="Z232" s="21">
        <f t="shared" si="47"/>
        <v>0.71046241698180834</v>
      </c>
      <c r="AA232" s="21">
        <f>-AVERAGE('cons 2023 - 2025'!D233:AM233)*12</f>
        <v>0.33333333333333331</v>
      </c>
      <c r="AB232" s="32">
        <f t="shared" si="48"/>
        <v>16.463000000000001</v>
      </c>
      <c r="AC232" s="21">
        <f>SQRT((2*AA232*'⚙ Assumptions'!$B$3)/AB232)</f>
        <v>2.4645947039234057</v>
      </c>
      <c r="AD232" s="21">
        <f t="shared" si="49"/>
        <v>0.71046241698180834</v>
      </c>
      <c r="AE232" s="21">
        <f t="shared" si="50"/>
        <v>3.1750571209052141</v>
      </c>
      <c r="AF232" s="21">
        <f t="shared" si="51"/>
        <v>0.13524874203563678</v>
      </c>
    </row>
    <row r="233" spans="1:32" x14ac:dyDescent="0.3">
      <c r="A233" s="16" t="s">
        <v>476</v>
      </c>
      <c r="B233" s="17" t="s">
        <v>477</v>
      </c>
      <c r="C233" s="16" t="s">
        <v>8</v>
      </c>
      <c r="D233" s="16" t="str">
        <f>VLOOKUP(A233,'Lead Time'!$A$2:$C$1180,3,0)</f>
        <v>Local</v>
      </c>
      <c r="E233" s="23" t="str">
        <f>VLOOKUP(A233,Classification!$A$2:$D$1180,4,0)</f>
        <v>C</v>
      </c>
      <c r="F233" s="26" t="str">
        <f>VLOOKUP(A233,Classification!$A$2:$E$1180,5,0)</f>
        <v>M</v>
      </c>
      <c r="G233" s="18">
        <f>VLOOKUP(A233,'Lead Time'!$A$2:$D$1180,4,0)</f>
        <v>9.6666666666666661</v>
      </c>
      <c r="H233" s="18">
        <f t="shared" si="39"/>
        <v>0.32222222222222219</v>
      </c>
      <c r="I233" s="27">
        <f>VLOOKUP(A233,Classification!$A$2:$F$1180,6,0)</f>
        <v>82.125</v>
      </c>
      <c r="J233" s="18">
        <f>-SUM('cons 2023 - 2025'!D234:AM234)</f>
        <v>37</v>
      </c>
      <c r="K233" s="18">
        <f>-_xlfn.MINIFS('cons 2023 - 2025'!D234:AM234,'cons 2023 - 2025'!D234:AM234,"&lt;&gt;0")</f>
        <v>10</v>
      </c>
      <c r="L233" s="18">
        <f>-_xlfn.MAXIFS('cons 2023 - 2025'!D234:AM234,'cons 2023 - 2025'!D234:AM234,"&lt;&gt;0")</f>
        <v>1</v>
      </c>
      <c r="M233" s="16">
        <f>COUNTIF('cons 2023 - 2025'!D234:AM234,"&lt;&gt;0")</f>
        <v>14</v>
      </c>
      <c r="N233" s="18">
        <f>-AVERAGE('cons 2023 - 2025'!D234:AM234)</f>
        <v>1.0277777777777777</v>
      </c>
      <c r="O233" s="18">
        <f t="shared" si="40"/>
        <v>2.6428571428571428</v>
      </c>
      <c r="P233" s="18">
        <f>_xlfn.STDEV.S('cons 2023 - 2025'!D234:AM234)</f>
        <v>2.1312117426627255</v>
      </c>
      <c r="Q233" s="18">
        <f>-AVERAGE('cons 2023 - 2025'!D234:AM234)/'⚙ Assumptions'!$B$5</f>
        <v>4.6717171717171713E-2</v>
      </c>
      <c r="R233" s="18">
        <f>_xlfn.STDEV.S('cons 2023 - 2025'!D234:AM234)/SQRT('⚙ Assumptions'!$B$5)</f>
        <v>0.45437587024118192</v>
      </c>
      <c r="S233" s="18">
        <f>-IF(AVERAGE('cons 2023 - 2025'!D234:AM234)=0,"",_xlfn.STDEV.S('cons 2023 - 2025'!D234:AM234)/AVERAGE('cons 2023 - 2025'!D234:AM234))</f>
        <v>2.0736114252934628</v>
      </c>
      <c r="T233" s="18" t="str">
        <f t="shared" si="41"/>
        <v>Z</v>
      </c>
      <c r="U233" s="37">
        <f t="shared" si="42"/>
        <v>0.9</v>
      </c>
      <c r="V233" s="18">
        <f t="shared" si="43"/>
        <v>1.28</v>
      </c>
      <c r="W233" s="18">
        <f t="shared" si="44"/>
        <v>1.8082713490417499</v>
      </c>
      <c r="X233" s="18">
        <f t="shared" si="45"/>
        <v>1.5485110695851887</v>
      </c>
      <c r="Y233" s="18">
        <f t="shared" si="46"/>
        <v>2.2598706756410767</v>
      </c>
      <c r="Z233" s="18">
        <f t="shared" si="47"/>
        <v>1.8796839090913615</v>
      </c>
      <c r="AA233" s="18">
        <f>-AVERAGE('cons 2023 - 2025'!D234:AM234)*12</f>
        <v>12.333333333333332</v>
      </c>
      <c r="AB233" s="27">
        <f t="shared" si="48"/>
        <v>16.425000000000001</v>
      </c>
      <c r="AC233" s="18">
        <f>SQRT((2*AA233*'⚙ Assumptions'!$B$3)/AB233)</f>
        <v>15.00887611557453</v>
      </c>
      <c r="AD233" s="18">
        <f t="shared" si="49"/>
        <v>1.8796839090913615</v>
      </c>
      <c r="AE233" s="18">
        <f t="shared" si="50"/>
        <v>16.888560024665892</v>
      </c>
      <c r="AF233" s="18">
        <f t="shared" si="51"/>
        <v>0.82173596732770549</v>
      </c>
    </row>
    <row r="234" spans="1:32" x14ac:dyDescent="0.3">
      <c r="A234" s="19" t="s">
        <v>478</v>
      </c>
      <c r="B234" s="20" t="s">
        <v>479</v>
      </c>
      <c r="C234" s="16" t="s">
        <v>8</v>
      </c>
      <c r="D234" s="16" t="str">
        <f>VLOOKUP(A234,'Lead Time'!$A$2:$C$1180,3,0)</f>
        <v>Local</v>
      </c>
      <c r="E234" s="23" t="str">
        <f>VLOOKUP(A234,Classification!$A$2:$D$1180,4,0)</f>
        <v>C</v>
      </c>
      <c r="F234" s="26" t="str">
        <f>VLOOKUP(A234,Classification!$A$2:$E$1180,5,0)</f>
        <v>M</v>
      </c>
      <c r="G234" s="21">
        <f>VLOOKUP(A234,'Lead Time'!$A$2:$D$1180,4,0)</f>
        <v>68</v>
      </c>
      <c r="H234" s="21">
        <f t="shared" si="39"/>
        <v>2.2666666666666666</v>
      </c>
      <c r="I234" s="32">
        <f>VLOOKUP(A234,Classification!$A$2:$F$1180,6,0)</f>
        <v>81.25</v>
      </c>
      <c r="J234" s="21">
        <f>-SUM('cons 2023 - 2025'!D235:AM235)</f>
        <v>21</v>
      </c>
      <c r="K234" s="18">
        <f>-_xlfn.MINIFS('cons 2023 - 2025'!D235:AM235,'cons 2023 - 2025'!D235:AM235,"&lt;&gt;0")</f>
        <v>10</v>
      </c>
      <c r="L234" s="18">
        <f>-_xlfn.MAXIFS('cons 2023 - 2025'!D235:AM235,'cons 2023 - 2025'!D235:AM235,"&lt;&gt;0")</f>
        <v>2</v>
      </c>
      <c r="M234" s="19">
        <f>COUNTIF('cons 2023 - 2025'!D235:AM235,"&lt;&gt;0")</f>
        <v>4</v>
      </c>
      <c r="N234" s="21">
        <f>-AVERAGE('cons 2023 - 2025'!D235:AM235)</f>
        <v>0.58333333333333337</v>
      </c>
      <c r="O234" s="21">
        <f t="shared" si="40"/>
        <v>5.25</v>
      </c>
      <c r="P234" s="21">
        <f>_xlfn.STDEV.S('cons 2023 - 2025'!D235:AM235)</f>
        <v>1.9475259030003023</v>
      </c>
      <c r="Q234" s="21">
        <f>-AVERAGE('cons 2023 - 2025'!D235:AM235)/'⚙ Assumptions'!$B$5</f>
        <v>2.6515151515151516E-2</v>
      </c>
      <c r="R234" s="21">
        <f>_xlfn.STDEV.S('cons 2023 - 2025'!D235:AM235)/SQRT('⚙ Assumptions'!$B$5)</f>
        <v>0.41521391764077148</v>
      </c>
      <c r="S234" s="21">
        <f>-IF(AVERAGE('cons 2023 - 2025'!D235:AM235)=0,"",_xlfn.STDEV.S('cons 2023 - 2025'!D235:AM235)/AVERAGE('cons 2023 - 2025'!D235:AM235))</f>
        <v>3.3386158337148037</v>
      </c>
      <c r="T234" s="21" t="str">
        <f t="shared" si="41"/>
        <v>Z</v>
      </c>
      <c r="U234" s="38">
        <f t="shared" si="42"/>
        <v>0.9</v>
      </c>
      <c r="V234" s="21">
        <f t="shared" si="43"/>
        <v>1.28</v>
      </c>
      <c r="W234" s="21">
        <f t="shared" si="44"/>
        <v>4.3826453495280973</v>
      </c>
      <c r="X234" s="21">
        <f t="shared" si="45"/>
        <v>3.7530732549662358</v>
      </c>
      <c r="Y234" s="21">
        <f t="shared" si="46"/>
        <v>6.1856756525584</v>
      </c>
      <c r="Z234" s="21">
        <f t="shared" si="47"/>
        <v>5.0752954771884582</v>
      </c>
      <c r="AA234" s="21">
        <f>-AVERAGE('cons 2023 - 2025'!D235:AM235)*12</f>
        <v>7</v>
      </c>
      <c r="AB234" s="32">
        <f t="shared" si="48"/>
        <v>16.25</v>
      </c>
      <c r="AC234" s="21">
        <f>SQRT((2*AA234*'⚙ Assumptions'!$B$3)/AB234)</f>
        <v>11.367971201176102</v>
      </c>
      <c r="AD234" s="21">
        <f t="shared" si="49"/>
        <v>5.0752954771884582</v>
      </c>
      <c r="AE234" s="21">
        <f t="shared" si="50"/>
        <v>16.443266678364559</v>
      </c>
      <c r="AF234" s="21">
        <f t="shared" si="51"/>
        <v>0.61576510673037221</v>
      </c>
    </row>
    <row r="235" spans="1:32" x14ac:dyDescent="0.3">
      <c r="A235" s="16" t="s">
        <v>480</v>
      </c>
      <c r="B235" s="17" t="s">
        <v>481</v>
      </c>
      <c r="C235" s="16" t="s">
        <v>8</v>
      </c>
      <c r="D235" s="16"/>
      <c r="E235" s="23" t="str">
        <f>VLOOKUP(A235,Classification!$A$2:$D$1180,4,0)</f>
        <v>C</v>
      </c>
      <c r="F235" s="25" t="str">
        <f>VLOOKUP(A235,Classification!$A$2:$E$1180,5,0)</f>
        <v>L</v>
      </c>
      <c r="G235" s="18">
        <f>VLOOKUP(A235,'Lead Time'!$A$2:$D$1180,4,0)</f>
        <v>44</v>
      </c>
      <c r="H235" s="18">
        <f t="shared" si="39"/>
        <v>1.4666666666666666</v>
      </c>
      <c r="I235" s="27">
        <f>VLOOKUP(A235,Classification!$A$2:$F$1180,6,0)</f>
        <v>80.605999999999995</v>
      </c>
      <c r="J235" s="18">
        <f>-SUM('cons 2023 - 2025'!D236:AM236)</f>
        <v>4</v>
      </c>
      <c r="K235" s="18">
        <f>-_xlfn.MINIFS('cons 2023 - 2025'!D236:AM236,'cons 2023 - 2025'!D236:AM236,"&lt;&gt;0")</f>
        <v>2</v>
      </c>
      <c r="L235" s="18">
        <f>-_xlfn.MAXIFS('cons 2023 - 2025'!D236:AM236,'cons 2023 - 2025'!D236:AM236,"&lt;&gt;0")</f>
        <v>2</v>
      </c>
      <c r="M235" s="16">
        <f>COUNTIF('cons 2023 - 2025'!D236:AM236,"&lt;&gt;0")</f>
        <v>2</v>
      </c>
      <c r="N235" s="18">
        <f>-AVERAGE('cons 2023 - 2025'!D236:AM236)</f>
        <v>0.1111111111111111</v>
      </c>
      <c r="O235" s="18">
        <f t="shared" si="40"/>
        <v>2</v>
      </c>
      <c r="P235" s="18">
        <f>_xlfn.STDEV.S('cons 2023 - 2025'!D236:AM236)</f>
        <v>0.4646213682914464</v>
      </c>
      <c r="Q235" s="18">
        <f>-AVERAGE('cons 2023 - 2025'!D236:AM236)/'⚙ Assumptions'!$B$5</f>
        <v>5.0505050505050501E-3</v>
      </c>
      <c r="R235" s="18">
        <f>_xlfn.STDEV.S('cons 2023 - 2025'!D236:AM236)/SQRT('⚙ Assumptions'!$B$5)</f>
        <v>9.9057608553860269E-2</v>
      </c>
      <c r="S235" s="18">
        <f>-IF(AVERAGE('cons 2023 - 2025'!D236:AM236)=0,"",_xlfn.STDEV.S('cons 2023 - 2025'!D236:AM236)/AVERAGE('cons 2023 - 2025'!D236:AM236))</f>
        <v>4.1815923146230176</v>
      </c>
      <c r="T235" s="18" t="str">
        <f t="shared" si="41"/>
        <v>Z</v>
      </c>
      <c r="U235" s="37">
        <f t="shared" si="42"/>
        <v>0.9</v>
      </c>
      <c r="V235" s="18">
        <f t="shared" si="43"/>
        <v>1.28</v>
      </c>
      <c r="W235" s="18">
        <f t="shared" si="44"/>
        <v>0.84105451571981837</v>
      </c>
      <c r="X235" s="18">
        <f t="shared" si="45"/>
        <v>0.72023605771717569</v>
      </c>
      <c r="Y235" s="18">
        <f t="shared" si="46"/>
        <v>1.0632767379420405</v>
      </c>
      <c r="Z235" s="18">
        <f t="shared" si="47"/>
        <v>0.88319902068013867</v>
      </c>
      <c r="AA235" s="18">
        <f>-AVERAGE('cons 2023 - 2025'!D236:AM236)*12</f>
        <v>1.3333333333333333</v>
      </c>
      <c r="AB235" s="27">
        <f t="shared" si="48"/>
        <v>16.121199999999998</v>
      </c>
      <c r="AC235" s="18">
        <f>SQRT((2*AA235*'⚙ Assumptions'!$B$3)/AB235)</f>
        <v>4.9811694139894209</v>
      </c>
      <c r="AD235" s="18">
        <f t="shared" si="49"/>
        <v>0.88319902068013867</v>
      </c>
      <c r="AE235" s="18">
        <f t="shared" si="50"/>
        <v>5.8643684346695597</v>
      </c>
      <c r="AF235" s="18">
        <f t="shared" si="51"/>
        <v>0.26767476118935413</v>
      </c>
    </row>
    <row r="236" spans="1:32" x14ac:dyDescent="0.3">
      <c r="A236" s="19" t="s">
        <v>482</v>
      </c>
      <c r="B236" s="20" t="s">
        <v>483</v>
      </c>
      <c r="C236" s="16" t="s">
        <v>8</v>
      </c>
      <c r="D236" s="16"/>
      <c r="E236" s="23" t="str">
        <f>VLOOKUP(A236,Classification!$A$2:$D$1180,4,0)</f>
        <v>C</v>
      </c>
      <c r="F236" s="25" t="str">
        <f>VLOOKUP(A236,Classification!$A$2:$E$1180,5,0)</f>
        <v>L</v>
      </c>
      <c r="G236" s="21">
        <f>VLOOKUP(A236,'Lead Time'!$A$2:$D$1180,4,0)</f>
        <v>44</v>
      </c>
      <c r="H236" s="21">
        <f t="shared" si="39"/>
        <v>1.4666666666666666</v>
      </c>
      <c r="I236" s="32">
        <f>VLOOKUP(A236,Classification!$A$2:$F$1180,6,0)</f>
        <v>80</v>
      </c>
      <c r="J236" s="21">
        <f>-SUM('cons 2023 - 2025'!D237:AM237)</f>
        <v>3</v>
      </c>
      <c r="K236" s="18">
        <f>-_xlfn.MINIFS('cons 2023 - 2025'!D237:AM237,'cons 2023 - 2025'!D237:AM237,"&lt;&gt;0")</f>
        <v>1</v>
      </c>
      <c r="L236" s="18">
        <f>-_xlfn.MAXIFS('cons 2023 - 2025'!D237:AM237,'cons 2023 - 2025'!D237:AM237,"&lt;&gt;0")</f>
        <v>1</v>
      </c>
      <c r="M236" s="19">
        <f>COUNTIF('cons 2023 - 2025'!D237:AM237,"&lt;&gt;0")</f>
        <v>3</v>
      </c>
      <c r="N236" s="21">
        <f>-AVERAGE('cons 2023 - 2025'!D237:AM237)</f>
        <v>8.3333333333333329E-2</v>
      </c>
      <c r="O236" s="21">
        <f t="shared" si="40"/>
        <v>1</v>
      </c>
      <c r="P236" s="21">
        <f>_xlfn.STDEV.S('cons 2023 - 2025'!D237:AM237)</f>
        <v>0.28030595529069402</v>
      </c>
      <c r="Q236" s="21">
        <f>-AVERAGE('cons 2023 - 2025'!D237:AM237)/'⚙ Assumptions'!$B$5</f>
        <v>3.7878787878787876E-3</v>
      </c>
      <c r="R236" s="21">
        <f>_xlfn.STDEV.S('cons 2023 - 2025'!D237:AM237)/SQRT('⚙ Assumptions'!$B$5)</f>
        <v>5.9761430466719674E-2</v>
      </c>
      <c r="S236" s="21">
        <f>-IF(AVERAGE('cons 2023 - 2025'!D237:AM237)=0,"",_xlfn.STDEV.S('cons 2023 - 2025'!D237:AM237)/AVERAGE('cons 2023 - 2025'!D237:AM237))</f>
        <v>3.3636714634883282</v>
      </c>
      <c r="T236" s="21" t="str">
        <f t="shared" si="41"/>
        <v>Z</v>
      </c>
      <c r="U236" s="38">
        <f t="shared" si="42"/>
        <v>0.9</v>
      </c>
      <c r="V236" s="21">
        <f t="shared" si="43"/>
        <v>1.28</v>
      </c>
      <c r="W236" s="21">
        <f t="shared" si="44"/>
        <v>0.50740797899013879</v>
      </c>
      <c r="X236" s="21">
        <f t="shared" si="45"/>
        <v>0.43451823349325075</v>
      </c>
      <c r="Y236" s="21">
        <f t="shared" si="46"/>
        <v>0.67407464565680542</v>
      </c>
      <c r="Z236" s="21">
        <f t="shared" si="47"/>
        <v>0.55674045571547293</v>
      </c>
      <c r="AA236" s="21">
        <f>-AVERAGE('cons 2023 - 2025'!D237:AM237)*12</f>
        <v>1</v>
      </c>
      <c r="AB236" s="32">
        <f t="shared" si="48"/>
        <v>16</v>
      </c>
      <c r="AC236" s="21">
        <f>SQRT((2*AA236*'⚙ Assumptions'!$B$3)/AB236)</f>
        <v>4.3301270189221936</v>
      </c>
      <c r="AD236" s="21">
        <f t="shared" si="49"/>
        <v>0.55674045571547293</v>
      </c>
      <c r="AE236" s="21">
        <f t="shared" si="50"/>
        <v>4.8868674746376666</v>
      </c>
      <c r="AF236" s="21">
        <f t="shared" si="51"/>
        <v>0.23094010767585027</v>
      </c>
    </row>
    <row r="237" spans="1:32" x14ac:dyDescent="0.3">
      <c r="A237" s="16" t="s">
        <v>484</v>
      </c>
      <c r="B237" s="17" t="s">
        <v>485</v>
      </c>
      <c r="C237" s="16" t="s">
        <v>8</v>
      </c>
      <c r="D237" s="16" t="str">
        <f>VLOOKUP(A237,'Lead Time'!$A$2:$C$1180,3,0)</f>
        <v>Local</v>
      </c>
      <c r="E237" s="23" t="str">
        <f>VLOOKUP(A237,Classification!$A$2:$D$1180,4,0)</f>
        <v>C</v>
      </c>
      <c r="F237" s="25" t="str">
        <f>VLOOKUP(A237,Classification!$A$2:$E$1180,5,0)</f>
        <v>L</v>
      </c>
      <c r="G237" s="18">
        <f>VLOOKUP(A237,'Lead Time'!$A$2:$D$1180,4,0)</f>
        <v>13.5</v>
      </c>
      <c r="H237" s="18">
        <f t="shared" si="39"/>
        <v>0.45</v>
      </c>
      <c r="I237" s="27">
        <f>VLOOKUP(A237,Classification!$A$2:$F$1180,6,0)</f>
        <v>79.977999999999994</v>
      </c>
      <c r="J237" s="18">
        <f>-SUM('cons 2023 - 2025'!D238:AM238)</f>
        <v>17</v>
      </c>
      <c r="K237" s="18">
        <f>-_xlfn.MINIFS('cons 2023 - 2025'!D238:AM238,'cons 2023 - 2025'!D238:AM238,"&lt;&gt;0")</f>
        <v>10</v>
      </c>
      <c r="L237" s="18">
        <f>-_xlfn.MAXIFS('cons 2023 - 2025'!D238:AM238,'cons 2023 - 2025'!D238:AM238,"&lt;&gt;0")</f>
        <v>1</v>
      </c>
      <c r="M237" s="16">
        <f>COUNTIF('cons 2023 - 2025'!D238:AM238,"&lt;&gt;0")</f>
        <v>3</v>
      </c>
      <c r="N237" s="18">
        <f>-AVERAGE('cons 2023 - 2025'!D238:AM238)</f>
        <v>0.47222222222222221</v>
      </c>
      <c r="O237" s="18">
        <f t="shared" si="40"/>
        <v>5.666666666666667</v>
      </c>
      <c r="P237" s="18">
        <f>_xlfn.STDEV.S('cons 2023 - 2025'!D238:AM238)</f>
        <v>1.9196147100188192</v>
      </c>
      <c r="Q237" s="18">
        <f>-AVERAGE('cons 2023 - 2025'!D238:AM238)/'⚙ Assumptions'!$B$5</f>
        <v>2.1464646464646464E-2</v>
      </c>
      <c r="R237" s="18">
        <f>_xlfn.STDEV.S('cons 2023 - 2025'!D238:AM238)/SQRT('⚙ Assumptions'!$B$5)</f>
        <v>0.40926323130277964</v>
      </c>
      <c r="S237" s="18">
        <f>-IF(AVERAGE('cons 2023 - 2025'!D238:AM238)=0,"",_xlfn.STDEV.S('cons 2023 - 2025'!D238:AM238)/AVERAGE('cons 2023 - 2025'!D238:AM238))</f>
        <v>4.0650664447457352</v>
      </c>
      <c r="T237" s="18" t="str">
        <f t="shared" si="41"/>
        <v>Z</v>
      </c>
      <c r="U237" s="37">
        <f t="shared" si="42"/>
        <v>0.9</v>
      </c>
      <c r="V237" s="18">
        <f t="shared" si="43"/>
        <v>1.28</v>
      </c>
      <c r="W237" s="18">
        <f t="shared" si="44"/>
        <v>1.9247732873749592</v>
      </c>
      <c r="X237" s="18">
        <f t="shared" si="45"/>
        <v>1.6482773691688806</v>
      </c>
      <c r="Y237" s="18">
        <f t="shared" si="46"/>
        <v>2.2145460146476865</v>
      </c>
      <c r="Z237" s="18">
        <f t="shared" si="47"/>
        <v>1.8607773691688805</v>
      </c>
      <c r="AA237" s="18">
        <f>-AVERAGE('cons 2023 - 2025'!D238:AM238)*12</f>
        <v>5.6666666666666661</v>
      </c>
      <c r="AB237" s="27">
        <f t="shared" si="48"/>
        <v>15.9956</v>
      </c>
      <c r="AC237" s="18">
        <f>SQRT((2*AA237*'⚙ Assumptions'!$B$3)/AB237)</f>
        <v>10.309181673991709</v>
      </c>
      <c r="AD237" s="18">
        <f t="shared" si="49"/>
        <v>1.8607773691688805</v>
      </c>
      <c r="AE237" s="18">
        <f t="shared" si="50"/>
        <v>12.16995904316059</v>
      </c>
      <c r="AF237" s="18">
        <f t="shared" si="51"/>
        <v>0.54967182128167269</v>
      </c>
    </row>
    <row r="238" spans="1:32" x14ac:dyDescent="0.3">
      <c r="A238" s="19" t="s">
        <v>486</v>
      </c>
      <c r="B238" s="20" t="s">
        <v>487</v>
      </c>
      <c r="C238" s="16" t="s">
        <v>8</v>
      </c>
      <c r="D238" s="16"/>
      <c r="E238" s="23" t="str">
        <f>VLOOKUP(A238,Classification!$A$2:$D$1180,4,0)</f>
        <v>C</v>
      </c>
      <c r="F238" s="25" t="str">
        <f>VLOOKUP(A238,Classification!$A$2:$E$1180,5,0)</f>
        <v>L</v>
      </c>
      <c r="G238" s="21">
        <f>VLOOKUP(A238,'Lead Time'!$A$2:$D$1180,4,0)</f>
        <v>44</v>
      </c>
      <c r="H238" s="21">
        <f t="shared" si="39"/>
        <v>1.4666666666666666</v>
      </c>
      <c r="I238" s="32">
        <f>VLOOKUP(A238,Classification!$A$2:$F$1180,6,0)</f>
        <v>79.869</v>
      </c>
      <c r="J238" s="21">
        <f>-SUM('cons 2023 - 2025'!D239:AM239)</f>
        <v>5</v>
      </c>
      <c r="K238" s="18">
        <f>-_xlfn.MINIFS('cons 2023 - 2025'!D239:AM239,'cons 2023 - 2025'!D239:AM239,"&lt;&gt;0")</f>
        <v>5</v>
      </c>
      <c r="L238" s="18">
        <f>-_xlfn.MAXIFS('cons 2023 - 2025'!D239:AM239,'cons 2023 - 2025'!D239:AM239,"&lt;&gt;0")</f>
        <v>5</v>
      </c>
      <c r="M238" s="19">
        <f>COUNTIF('cons 2023 - 2025'!D239:AM239,"&lt;&gt;0")</f>
        <v>1</v>
      </c>
      <c r="N238" s="21">
        <f>-AVERAGE('cons 2023 - 2025'!D239:AM239)</f>
        <v>0.1388888888888889</v>
      </c>
      <c r="O238" s="21">
        <f t="shared" si="40"/>
        <v>5</v>
      </c>
      <c r="P238" s="21">
        <f>_xlfn.STDEV.S('cons 2023 - 2025'!D239:AM239)</f>
        <v>0.83333333333333337</v>
      </c>
      <c r="Q238" s="21">
        <f>-AVERAGE('cons 2023 - 2025'!D239:AM239)/'⚙ Assumptions'!$B$5</f>
        <v>6.313131313131313E-3</v>
      </c>
      <c r="R238" s="21">
        <f>_xlfn.STDEV.S('cons 2023 - 2025'!D239:AM239)/SQRT('⚙ Assumptions'!$B$5)</f>
        <v>0.17766726362967536</v>
      </c>
      <c r="S238" s="21">
        <f>-IF(AVERAGE('cons 2023 - 2025'!D239:AM239)=0,"",_xlfn.STDEV.S('cons 2023 - 2025'!D239:AM239)/AVERAGE('cons 2023 - 2025'!D239:AM239))</f>
        <v>6</v>
      </c>
      <c r="T238" s="21" t="str">
        <f t="shared" si="41"/>
        <v>Z</v>
      </c>
      <c r="U238" s="38">
        <f t="shared" si="42"/>
        <v>0.9</v>
      </c>
      <c r="V238" s="21">
        <f t="shared" si="43"/>
        <v>1.28</v>
      </c>
      <c r="W238" s="21">
        <f t="shared" si="44"/>
        <v>1.5084944665313014</v>
      </c>
      <c r="X238" s="21">
        <f t="shared" si="45"/>
        <v>1.2917974844149296</v>
      </c>
      <c r="Y238" s="21">
        <f t="shared" si="46"/>
        <v>1.786272244309079</v>
      </c>
      <c r="Z238" s="21">
        <f t="shared" si="47"/>
        <v>1.4955011881186333</v>
      </c>
      <c r="AA238" s="21">
        <f>-AVERAGE('cons 2023 - 2025'!D239:AM239)*12</f>
        <v>1.6666666666666667</v>
      </c>
      <c r="AB238" s="32">
        <f t="shared" si="48"/>
        <v>15.973800000000001</v>
      </c>
      <c r="AC238" s="21">
        <f>SQRT((2*AA238*'⚙ Assumptions'!$B$3)/AB238)</f>
        <v>5.5947525241410769</v>
      </c>
      <c r="AD238" s="21">
        <f t="shared" si="49"/>
        <v>1.4955011881186333</v>
      </c>
      <c r="AE238" s="21">
        <f t="shared" si="50"/>
        <v>7.0902537122597105</v>
      </c>
      <c r="AF238" s="21">
        <f t="shared" si="51"/>
        <v>0.2978981929004158</v>
      </c>
    </row>
    <row r="239" spans="1:32" x14ac:dyDescent="0.3">
      <c r="A239" s="16" t="s">
        <v>488</v>
      </c>
      <c r="B239" s="17" t="s">
        <v>489</v>
      </c>
      <c r="C239" s="16" t="s">
        <v>8</v>
      </c>
      <c r="D239" s="16" t="str">
        <f>VLOOKUP(A239,'Lead Time'!$A$2:$C$1180,3,0)</f>
        <v>Local</v>
      </c>
      <c r="E239" s="23" t="str">
        <f>VLOOKUP(A239,Classification!$A$2:$D$1180,4,0)</f>
        <v>C</v>
      </c>
      <c r="F239" s="25" t="str">
        <f>VLOOKUP(A239,Classification!$A$2:$E$1180,5,0)</f>
        <v>L</v>
      </c>
      <c r="G239" s="18">
        <f>VLOOKUP(A239,'Lead Time'!$A$2:$D$1180,4,0)</f>
        <v>42.8</v>
      </c>
      <c r="H239" s="18">
        <f t="shared" si="39"/>
        <v>1.4266666666666665</v>
      </c>
      <c r="I239" s="27">
        <f>VLOOKUP(A239,Classification!$A$2:$F$1180,6,0)</f>
        <v>79.790000000000006</v>
      </c>
      <c r="J239" s="18">
        <f>-SUM('cons 2023 - 2025'!D240:AM240)</f>
        <v>6</v>
      </c>
      <c r="K239" s="18">
        <f>-_xlfn.MINIFS('cons 2023 - 2025'!D240:AM240,'cons 2023 - 2025'!D240:AM240,"&lt;&gt;0")</f>
        <v>2</v>
      </c>
      <c r="L239" s="18">
        <f>-_xlfn.MAXIFS('cons 2023 - 2025'!D240:AM240,'cons 2023 - 2025'!D240:AM240,"&lt;&gt;0")</f>
        <v>2</v>
      </c>
      <c r="M239" s="16">
        <f>COUNTIF('cons 2023 - 2025'!D240:AM240,"&lt;&gt;0")</f>
        <v>3</v>
      </c>
      <c r="N239" s="18">
        <f>-AVERAGE('cons 2023 - 2025'!D240:AM240)</f>
        <v>0.16666666666666666</v>
      </c>
      <c r="O239" s="18">
        <f t="shared" si="40"/>
        <v>2</v>
      </c>
      <c r="P239" s="18">
        <f>_xlfn.STDEV.S('cons 2023 - 2025'!D240:AM240)</f>
        <v>0.56061191058138804</v>
      </c>
      <c r="Q239" s="18">
        <f>-AVERAGE('cons 2023 - 2025'!D240:AM240)/'⚙ Assumptions'!$B$5</f>
        <v>7.5757575757575751E-3</v>
      </c>
      <c r="R239" s="18">
        <f>_xlfn.STDEV.S('cons 2023 - 2025'!D240:AM240)/SQRT('⚙ Assumptions'!$B$5)</f>
        <v>0.11952286093343935</v>
      </c>
      <c r="S239" s="18">
        <f>-IF(AVERAGE('cons 2023 - 2025'!D240:AM240)=0,"",_xlfn.STDEV.S('cons 2023 - 2025'!D240:AM240)/AVERAGE('cons 2023 - 2025'!D240:AM240))</f>
        <v>3.3636714634883282</v>
      </c>
      <c r="T239" s="18" t="str">
        <f t="shared" si="41"/>
        <v>Z</v>
      </c>
      <c r="U239" s="37">
        <f t="shared" si="42"/>
        <v>0.9</v>
      </c>
      <c r="V239" s="18">
        <f t="shared" si="43"/>
        <v>1.28</v>
      </c>
      <c r="W239" s="18">
        <f t="shared" si="44"/>
        <v>1.0008818968432645</v>
      </c>
      <c r="X239" s="18">
        <f t="shared" si="45"/>
        <v>0.85710404991515021</v>
      </c>
      <c r="Y239" s="18">
        <f t="shared" si="46"/>
        <v>1.3251243210856887</v>
      </c>
      <c r="Z239" s="18">
        <f t="shared" si="47"/>
        <v>1.094881827692928</v>
      </c>
      <c r="AA239" s="18">
        <f>-AVERAGE('cons 2023 - 2025'!D240:AM240)*12</f>
        <v>2</v>
      </c>
      <c r="AB239" s="27">
        <f t="shared" si="48"/>
        <v>15.958000000000002</v>
      </c>
      <c r="AC239" s="18">
        <f>SQRT((2*AA239*'⚙ Assumptions'!$B$3)/AB239)</f>
        <v>6.1317776034783424</v>
      </c>
      <c r="AD239" s="18">
        <f t="shared" si="49"/>
        <v>1.094881827692928</v>
      </c>
      <c r="AE239" s="18">
        <f t="shared" si="50"/>
        <v>7.2266594311712709</v>
      </c>
      <c r="AF239" s="18">
        <f t="shared" si="51"/>
        <v>0.32616968998769136</v>
      </c>
    </row>
    <row r="240" spans="1:32" x14ac:dyDescent="0.3">
      <c r="A240" s="19" t="s">
        <v>490</v>
      </c>
      <c r="B240" s="20" t="s">
        <v>491</v>
      </c>
      <c r="C240" s="16" t="s">
        <v>8</v>
      </c>
      <c r="D240" s="16" t="str">
        <f>VLOOKUP(A240,'Lead Time'!$A$2:$C$1180,3,0)</f>
        <v>Local</v>
      </c>
      <c r="E240" s="23" t="str">
        <f>VLOOKUP(A240,Classification!$A$2:$D$1180,4,0)</f>
        <v>C</v>
      </c>
      <c r="F240" s="25" t="str">
        <f>VLOOKUP(A240,Classification!$A$2:$E$1180,5,0)</f>
        <v>L</v>
      </c>
      <c r="G240" s="21">
        <f>VLOOKUP(A240,'Lead Time'!$A$2:$D$1180,4,0)</f>
        <v>38.222222222222221</v>
      </c>
      <c r="H240" s="21">
        <f t="shared" si="39"/>
        <v>1.2740740740740741</v>
      </c>
      <c r="I240" s="32">
        <f>VLOOKUP(A240,Classification!$A$2:$F$1180,6,0)</f>
        <v>79.481999999999999</v>
      </c>
      <c r="J240" s="21">
        <f>-SUM('cons 2023 - 2025'!D241:AM241)</f>
        <v>9</v>
      </c>
      <c r="K240" s="18">
        <f>-_xlfn.MINIFS('cons 2023 - 2025'!D241:AM241,'cons 2023 - 2025'!D241:AM241,"&lt;&gt;0")</f>
        <v>2</v>
      </c>
      <c r="L240" s="18">
        <f>-_xlfn.MAXIFS('cons 2023 - 2025'!D241:AM241,'cons 2023 - 2025'!D241:AM241,"&lt;&gt;0")</f>
        <v>1</v>
      </c>
      <c r="M240" s="19">
        <f>COUNTIF('cons 2023 - 2025'!D241:AM241,"&lt;&gt;0")</f>
        <v>7</v>
      </c>
      <c r="N240" s="21">
        <f>-AVERAGE('cons 2023 - 2025'!D241:AM241)</f>
        <v>0.25</v>
      </c>
      <c r="O240" s="21">
        <f t="shared" si="40"/>
        <v>1.2857142857142858</v>
      </c>
      <c r="P240" s="21">
        <f>_xlfn.STDEV.S('cons 2023 - 2025'!D241:AM241)</f>
        <v>0.55420470689345214</v>
      </c>
      <c r="Q240" s="21">
        <f>-AVERAGE('cons 2023 - 2025'!D241:AM241)/'⚙ Assumptions'!$B$5</f>
        <v>1.1363636363636364E-2</v>
      </c>
      <c r="R240" s="21">
        <f>_xlfn.STDEV.S('cons 2023 - 2025'!D241:AM241)/SQRT('⚙ Assumptions'!$B$5)</f>
        <v>0.1181568405173351</v>
      </c>
      <c r="S240" s="21">
        <f>-IF(AVERAGE('cons 2023 - 2025'!D241:AM241)=0,"",_xlfn.STDEV.S('cons 2023 - 2025'!D241:AM241)/AVERAGE('cons 2023 - 2025'!D241:AM241))</f>
        <v>2.2168188275738085</v>
      </c>
      <c r="T240" s="21" t="str">
        <f t="shared" si="41"/>
        <v>Z</v>
      </c>
      <c r="U240" s="38">
        <f t="shared" si="42"/>
        <v>0.9</v>
      </c>
      <c r="V240" s="21">
        <f t="shared" si="43"/>
        <v>1.28</v>
      </c>
      <c r="W240" s="21">
        <f t="shared" si="44"/>
        <v>0.93503271389089704</v>
      </c>
      <c r="X240" s="21">
        <f t="shared" si="45"/>
        <v>0.80071417857260152</v>
      </c>
      <c r="Y240" s="21">
        <f t="shared" si="46"/>
        <v>1.3693761482343314</v>
      </c>
      <c r="Z240" s="21">
        <f t="shared" si="47"/>
        <v>1.1192326970911202</v>
      </c>
      <c r="AA240" s="21">
        <f>-AVERAGE('cons 2023 - 2025'!D241:AM241)*12</f>
        <v>3</v>
      </c>
      <c r="AB240" s="32">
        <f t="shared" si="48"/>
        <v>15.8964</v>
      </c>
      <c r="AC240" s="21">
        <f>SQRT((2*AA240*'⚙ Assumptions'!$B$3)/AB240)</f>
        <v>7.5243998057003356</v>
      </c>
      <c r="AD240" s="21">
        <f t="shared" si="49"/>
        <v>1.1192326970911202</v>
      </c>
      <c r="AE240" s="21">
        <f t="shared" si="50"/>
        <v>8.6436325027914549</v>
      </c>
      <c r="AF240" s="21">
        <f t="shared" si="51"/>
        <v>0.39870289690444938</v>
      </c>
    </row>
    <row r="241" spans="1:32" x14ac:dyDescent="0.3">
      <c r="A241" s="16" t="s">
        <v>492</v>
      </c>
      <c r="B241" s="17" t="s">
        <v>493</v>
      </c>
      <c r="C241" s="16" t="s">
        <v>8</v>
      </c>
      <c r="D241" s="16" t="str">
        <f>VLOOKUP(A241,'Lead Time'!$A$2:$C$1180,3,0)</f>
        <v>Local</v>
      </c>
      <c r="E241" s="23" t="str">
        <f>VLOOKUP(A241,Classification!$A$2:$D$1180,4,0)</f>
        <v>C</v>
      </c>
      <c r="F241" s="24" t="str">
        <f>VLOOKUP(A241,Classification!$A$2:$E$1180,5,0)</f>
        <v>H</v>
      </c>
      <c r="G241" s="18">
        <f>VLOOKUP(A241,'Lead Time'!$A$2:$D$1180,4,0)</f>
        <v>143</v>
      </c>
      <c r="H241" s="18">
        <f t="shared" si="39"/>
        <v>4.7666666666666666</v>
      </c>
      <c r="I241" s="27">
        <f>VLOOKUP(A241,Classification!$A$2:$F$1180,6,0)</f>
        <v>79.414000000000001</v>
      </c>
      <c r="J241" s="18">
        <f>-SUM('cons 2023 - 2025'!D242:AM242)</f>
        <v>50</v>
      </c>
      <c r="K241" s="18">
        <f>-_xlfn.MINIFS('cons 2023 - 2025'!D242:AM242,'cons 2023 - 2025'!D242:AM242,"&lt;&gt;0")</f>
        <v>6</v>
      </c>
      <c r="L241" s="18">
        <f>-_xlfn.MAXIFS('cons 2023 - 2025'!D242:AM242,'cons 2023 - 2025'!D242:AM242,"&lt;&gt;0")</f>
        <v>1</v>
      </c>
      <c r="M241" s="16">
        <f>COUNTIF('cons 2023 - 2025'!D242:AM242,"&lt;&gt;0")</f>
        <v>15</v>
      </c>
      <c r="N241" s="18">
        <f>-AVERAGE('cons 2023 - 2025'!D242:AM242)</f>
        <v>1.3888888888888888</v>
      </c>
      <c r="O241" s="18">
        <f t="shared" si="40"/>
        <v>3.3333333333333335</v>
      </c>
      <c r="P241" s="18">
        <f>_xlfn.STDEV.S('cons 2023 - 2025'!D242:AM242)</f>
        <v>1.9752436056312905</v>
      </c>
      <c r="Q241" s="18">
        <f>-AVERAGE('cons 2023 - 2025'!D242:AM242)/'⚙ Assumptions'!$B$5</f>
        <v>6.3131313131313135E-2</v>
      </c>
      <c r="R241" s="18">
        <f>_xlfn.STDEV.S('cons 2023 - 2025'!D242:AM242)/SQRT('⚙ Assumptions'!$B$5)</f>
        <v>0.42112335169742998</v>
      </c>
      <c r="S241" s="18">
        <f>-IF(AVERAGE('cons 2023 - 2025'!D242:AM242)=0,"",_xlfn.STDEV.S('cons 2023 - 2025'!D242:AM242)/AVERAGE('cons 2023 - 2025'!D242:AM242))</f>
        <v>1.4221753960545291</v>
      </c>
      <c r="T241" s="18" t="str">
        <f t="shared" si="41"/>
        <v>Z</v>
      </c>
      <c r="U241" s="37">
        <f t="shared" si="42"/>
        <v>0.9</v>
      </c>
      <c r="V241" s="18">
        <f t="shared" si="43"/>
        <v>1.28</v>
      </c>
      <c r="W241" s="18">
        <f t="shared" si="44"/>
        <v>6.4459556410965257</v>
      </c>
      <c r="X241" s="18">
        <f t="shared" si="45"/>
        <v>5.5199866267762241</v>
      </c>
      <c r="Y241" s="18">
        <f t="shared" si="46"/>
        <v>15.473733418874303</v>
      </c>
      <c r="Z241" s="18">
        <f t="shared" si="47"/>
        <v>12.140356997146593</v>
      </c>
      <c r="AA241" s="18">
        <f>-AVERAGE('cons 2023 - 2025'!D242:AM242)*12</f>
        <v>16.666666666666664</v>
      </c>
      <c r="AB241" s="27">
        <f t="shared" si="48"/>
        <v>15.882800000000001</v>
      </c>
      <c r="AC241" s="18">
        <f>SQRT((2*AA241*'⚙ Assumptions'!$B$3)/AB241)</f>
        <v>17.742771869417545</v>
      </c>
      <c r="AD241" s="18">
        <f t="shared" si="49"/>
        <v>12.140356997146593</v>
      </c>
      <c r="AE241" s="18">
        <f t="shared" si="50"/>
        <v>29.883128866564139</v>
      </c>
      <c r="AF241" s="18">
        <f t="shared" si="51"/>
        <v>0.93934965682528349</v>
      </c>
    </row>
    <row r="242" spans="1:32" x14ac:dyDescent="0.3">
      <c r="A242" s="19" t="s">
        <v>494</v>
      </c>
      <c r="B242" s="20" t="s">
        <v>495</v>
      </c>
      <c r="C242" s="16" t="s">
        <v>8</v>
      </c>
      <c r="D242" s="16" t="str">
        <f>VLOOKUP(A242,'Lead Time'!$A$2:$C$1180,3,0)</f>
        <v>Local</v>
      </c>
      <c r="E242" s="23" t="str">
        <f>VLOOKUP(A242,Classification!$A$2:$D$1180,4,0)</f>
        <v>C</v>
      </c>
      <c r="F242" s="24" t="str">
        <f>VLOOKUP(A242,Classification!$A$2:$E$1180,5,0)</f>
        <v>H</v>
      </c>
      <c r="G242" s="21">
        <f>VLOOKUP(A242,'Lead Time'!$A$2:$D$1180,4,0)</f>
        <v>70.916666666666671</v>
      </c>
      <c r="H242" s="21">
        <f t="shared" si="39"/>
        <v>2.3638888888888889</v>
      </c>
      <c r="I242" s="32">
        <f>VLOOKUP(A242,Classification!$A$2:$F$1180,6,0)</f>
        <v>79.227999999999994</v>
      </c>
      <c r="J242" s="21">
        <f>-SUM('cons 2023 - 2025'!D243:AM243)</f>
        <v>287</v>
      </c>
      <c r="K242" s="18">
        <f>-_xlfn.MINIFS('cons 2023 - 2025'!D243:AM243,'cons 2023 - 2025'!D243:AM243,"&lt;&gt;0")</f>
        <v>32</v>
      </c>
      <c r="L242" s="18">
        <f>-_xlfn.MAXIFS('cons 2023 - 2025'!D243:AM243,'cons 2023 - 2025'!D243:AM243,"&lt;&gt;0")</f>
        <v>1</v>
      </c>
      <c r="M242" s="19">
        <f>COUNTIF('cons 2023 - 2025'!D243:AM243,"&lt;&gt;0")</f>
        <v>29</v>
      </c>
      <c r="N242" s="21">
        <f>-AVERAGE('cons 2023 - 2025'!D243:AM243)</f>
        <v>7.9722222222222223</v>
      </c>
      <c r="O242" s="21">
        <f t="shared" si="40"/>
        <v>9.8965517241379306</v>
      </c>
      <c r="P242" s="21">
        <f>_xlfn.STDEV.S('cons 2023 - 2025'!D243:AM243)</f>
        <v>9.4399942830222123</v>
      </c>
      <c r="Q242" s="21">
        <f>-AVERAGE('cons 2023 - 2025'!D243:AM243)/'⚙ Assumptions'!$B$5</f>
        <v>0.3623737373737374</v>
      </c>
      <c r="R242" s="21">
        <f>_xlfn.STDEV.S('cons 2023 - 2025'!D243:AM243)/SQRT('⚙ Assumptions'!$B$5)</f>
        <v>2.0126135435332029</v>
      </c>
      <c r="S242" s="21">
        <f>-IF(AVERAGE('cons 2023 - 2025'!D243:AM243)=0,"",_xlfn.STDEV.S('cons 2023 - 2025'!D243:AM243)/AVERAGE('cons 2023 - 2025'!D243:AM243))</f>
        <v>1.1841107811456433</v>
      </c>
      <c r="T242" s="21" t="str">
        <f t="shared" si="41"/>
        <v>Z</v>
      </c>
      <c r="U242" s="38">
        <f t="shared" si="42"/>
        <v>0.9</v>
      </c>
      <c r="V242" s="21">
        <f t="shared" si="43"/>
        <v>1.28</v>
      </c>
      <c r="W242" s="21">
        <f t="shared" si="44"/>
        <v>21.694243854343863</v>
      </c>
      <c r="X242" s="21">
        <f t="shared" si="45"/>
        <v>18.577840528488235</v>
      </c>
      <c r="Y242" s="21">
        <f t="shared" si="46"/>
        <v>47.39258139643141</v>
      </c>
      <c r="Z242" s="21">
        <f t="shared" si="47"/>
        <v>37.42328805935243</v>
      </c>
      <c r="AA242" s="21">
        <f>-AVERAGE('cons 2023 - 2025'!D243:AM243)*12</f>
        <v>95.666666666666671</v>
      </c>
      <c r="AB242" s="32">
        <f t="shared" si="48"/>
        <v>15.845599999999999</v>
      </c>
      <c r="AC242" s="21">
        <f>SQRT((2*AA242*'⚙ Assumptions'!$B$3)/AB242)</f>
        <v>42.558528564934662</v>
      </c>
      <c r="AD242" s="21">
        <f t="shared" si="49"/>
        <v>37.42328805935243</v>
      </c>
      <c r="AE242" s="21">
        <f t="shared" si="50"/>
        <v>79.981816624287092</v>
      </c>
      <c r="AF242" s="21">
        <f t="shared" si="51"/>
        <v>2.2478847340950954</v>
      </c>
    </row>
    <row r="243" spans="1:32" x14ac:dyDescent="0.3">
      <c r="A243" s="16" t="s">
        <v>496</v>
      </c>
      <c r="B243" s="17" t="s">
        <v>497</v>
      </c>
      <c r="C243" s="16" t="s">
        <v>8</v>
      </c>
      <c r="D243" s="16" t="str">
        <f>VLOOKUP(A243,'Lead Time'!$A$2:$C$1180,3,0)</f>
        <v>Local</v>
      </c>
      <c r="E243" s="23" t="str">
        <f>VLOOKUP(A243,Classification!$A$2:$D$1180,4,0)</f>
        <v>C</v>
      </c>
      <c r="F243" s="25" t="str">
        <f>VLOOKUP(A243,Classification!$A$2:$E$1180,5,0)</f>
        <v>L</v>
      </c>
      <c r="G243" s="18">
        <f>VLOOKUP(A243,'Lead Time'!$A$2:$D$1180,4,0)</f>
        <v>32</v>
      </c>
      <c r="H243" s="18">
        <f t="shared" si="39"/>
        <v>1.0666666666666667</v>
      </c>
      <c r="I243" s="27">
        <f>VLOOKUP(A243,Classification!$A$2:$F$1180,6,0)</f>
        <v>78.804000000000002</v>
      </c>
      <c r="J243" s="18">
        <f>-SUM('cons 2023 - 2025'!D244:AM244)</f>
        <v>8</v>
      </c>
      <c r="K243" s="18">
        <f>-_xlfn.MINIFS('cons 2023 - 2025'!D244:AM244,'cons 2023 - 2025'!D244:AM244,"&lt;&gt;0")</f>
        <v>6</v>
      </c>
      <c r="L243" s="18">
        <f>-_xlfn.MAXIFS('cons 2023 - 2025'!D244:AM244,'cons 2023 - 2025'!D244:AM244,"&lt;&gt;0")</f>
        <v>1</v>
      </c>
      <c r="M243" s="16">
        <f>COUNTIF('cons 2023 - 2025'!D244:AM244,"&lt;&gt;0")</f>
        <v>3</v>
      </c>
      <c r="N243" s="18">
        <f>-AVERAGE('cons 2023 - 2025'!D244:AM244)</f>
        <v>0.22222222222222221</v>
      </c>
      <c r="O243" s="18">
        <f t="shared" si="40"/>
        <v>2.6666666666666665</v>
      </c>
      <c r="P243" s="18">
        <f>_xlfn.STDEV.S('cons 2023 - 2025'!D244:AM244)</f>
        <v>1.0173104909125015</v>
      </c>
      <c r="Q243" s="18">
        <f>-AVERAGE('cons 2023 - 2025'!D244:AM244)/'⚙ Assumptions'!$B$5</f>
        <v>1.01010101010101E-2</v>
      </c>
      <c r="R243" s="18">
        <f>_xlfn.STDEV.S('cons 2023 - 2025'!D244:AM244)/SQRT('⚙ Assumptions'!$B$5)</f>
        <v>0.21689132541862302</v>
      </c>
      <c r="S243" s="18">
        <f>-IF(AVERAGE('cons 2023 - 2025'!D244:AM244)=0,"",_xlfn.STDEV.S('cons 2023 - 2025'!D244:AM244)/AVERAGE('cons 2023 - 2025'!D244:AM244))</f>
        <v>4.5778972091062569</v>
      </c>
      <c r="T243" s="18" t="str">
        <f t="shared" si="41"/>
        <v>Z</v>
      </c>
      <c r="U243" s="37">
        <f t="shared" si="42"/>
        <v>0.9</v>
      </c>
      <c r="V243" s="18">
        <f t="shared" si="43"/>
        <v>1.28</v>
      </c>
      <c r="W243" s="18">
        <f t="shared" si="44"/>
        <v>1.5704609483166367</v>
      </c>
      <c r="X243" s="18">
        <f t="shared" si="45"/>
        <v>1.3448624091225463</v>
      </c>
      <c r="Y243" s="18">
        <f t="shared" si="46"/>
        <v>1.8936932715489601</v>
      </c>
      <c r="Z243" s="18">
        <f t="shared" si="47"/>
        <v>1.5818994461595832</v>
      </c>
      <c r="AA243" s="18">
        <f>-AVERAGE('cons 2023 - 2025'!D244:AM244)*12</f>
        <v>2.6666666666666665</v>
      </c>
      <c r="AB243" s="27">
        <f t="shared" si="48"/>
        <v>15.760800000000001</v>
      </c>
      <c r="AC243" s="18">
        <f>SQRT((2*AA243*'⚙ Assumptions'!$B$3)/AB243)</f>
        <v>7.124524175598955</v>
      </c>
      <c r="AD243" s="18">
        <f t="shared" si="49"/>
        <v>1.5818994461595832</v>
      </c>
      <c r="AE243" s="18">
        <f t="shared" si="50"/>
        <v>8.7064236217585389</v>
      </c>
      <c r="AF243" s="18">
        <f t="shared" si="51"/>
        <v>0.37429400208926672</v>
      </c>
    </row>
    <row r="244" spans="1:32" x14ac:dyDescent="0.3">
      <c r="A244" s="19" t="s">
        <v>498</v>
      </c>
      <c r="B244" s="20" t="s">
        <v>499</v>
      </c>
      <c r="C244" s="16" t="s">
        <v>8</v>
      </c>
      <c r="D244" s="16" t="str">
        <f>VLOOKUP(A244,'Lead Time'!$A$2:$C$1180,3,0)</f>
        <v>Mixed Source</v>
      </c>
      <c r="E244" s="23" t="str">
        <f>VLOOKUP(A244,Classification!$A$2:$D$1180,4,0)</f>
        <v>C</v>
      </c>
      <c r="F244" s="25" t="str">
        <f>VLOOKUP(A244,Classification!$A$2:$E$1180,5,0)</f>
        <v>L</v>
      </c>
      <c r="G244" s="21">
        <f>VLOOKUP(A244,'Lead Time'!$A$2:$D$1180,4,0)</f>
        <v>111</v>
      </c>
      <c r="H244" s="21">
        <f t="shared" si="39"/>
        <v>3.7</v>
      </c>
      <c r="I244" s="32">
        <f>VLOOKUP(A244,Classification!$A$2:$F$1180,6,0)</f>
        <v>78.076999999999998</v>
      </c>
      <c r="J244" s="21">
        <f>-SUM('cons 2023 - 2025'!D245:AM245)</f>
        <v>8</v>
      </c>
      <c r="K244" s="18">
        <f>-_xlfn.MINIFS('cons 2023 - 2025'!D245:AM245,'cons 2023 - 2025'!D245:AM245,"&lt;&gt;0")</f>
        <v>4</v>
      </c>
      <c r="L244" s="18">
        <f>-_xlfn.MAXIFS('cons 2023 - 2025'!D245:AM245,'cons 2023 - 2025'!D245:AM245,"&lt;&gt;0")</f>
        <v>2</v>
      </c>
      <c r="M244" s="19">
        <f>COUNTIF('cons 2023 - 2025'!D245:AM245,"&lt;&gt;0")</f>
        <v>3</v>
      </c>
      <c r="N244" s="21">
        <f>-AVERAGE('cons 2023 - 2025'!D245:AM245)</f>
        <v>0.22222222222222221</v>
      </c>
      <c r="O244" s="21">
        <f t="shared" si="40"/>
        <v>2.6666666666666665</v>
      </c>
      <c r="P244" s="21">
        <f>_xlfn.STDEV.S('cons 2023 - 2025'!D245:AM245)</f>
        <v>0.79681907288959575</v>
      </c>
      <c r="Q244" s="21">
        <f>-AVERAGE('cons 2023 - 2025'!D245:AM245)/'⚙ Assumptions'!$B$5</f>
        <v>1.01010101010101E-2</v>
      </c>
      <c r="R244" s="21">
        <f>_xlfn.STDEV.S('cons 2023 - 2025'!D245:AM245)/SQRT('⚙ Assumptions'!$B$5)</f>
        <v>0.16988239714587516</v>
      </c>
      <c r="S244" s="21">
        <f>-IF(AVERAGE('cons 2023 - 2025'!D245:AM245)=0,"",_xlfn.STDEV.S('cons 2023 - 2025'!D245:AM245)/AVERAGE('cons 2023 - 2025'!D245:AM245))</f>
        <v>3.5856858280031809</v>
      </c>
      <c r="T244" s="21" t="str">
        <f t="shared" si="41"/>
        <v>Z</v>
      </c>
      <c r="U244" s="38">
        <f t="shared" si="42"/>
        <v>0.9</v>
      </c>
      <c r="V244" s="21">
        <f t="shared" si="43"/>
        <v>1.28</v>
      </c>
      <c r="W244" s="21">
        <f t="shared" si="44"/>
        <v>2.2909723072429555</v>
      </c>
      <c r="X244" s="21">
        <f t="shared" si="45"/>
        <v>1.9618714745211223</v>
      </c>
      <c r="Y244" s="21">
        <f t="shared" si="46"/>
        <v>3.4121844284550766</v>
      </c>
      <c r="Z244" s="21">
        <f t="shared" si="47"/>
        <v>2.7840936967433443</v>
      </c>
      <c r="AA244" s="21">
        <f>-AVERAGE('cons 2023 - 2025'!D245:AM245)*12</f>
        <v>2.6666666666666665</v>
      </c>
      <c r="AB244" s="32">
        <f t="shared" si="48"/>
        <v>15.615400000000001</v>
      </c>
      <c r="AC244" s="21">
        <f>SQRT((2*AA244*'⚙ Assumptions'!$B$3)/AB244)</f>
        <v>7.1576166856876915</v>
      </c>
      <c r="AD244" s="21">
        <f t="shared" si="49"/>
        <v>2.7840936967433443</v>
      </c>
      <c r="AE244" s="21">
        <f t="shared" si="50"/>
        <v>9.9417103824310367</v>
      </c>
      <c r="AF244" s="21">
        <f t="shared" si="51"/>
        <v>0.37256349197895861</v>
      </c>
    </row>
    <row r="245" spans="1:32" x14ac:dyDescent="0.3">
      <c r="A245" s="16" t="s">
        <v>500</v>
      </c>
      <c r="B245" s="17" t="s">
        <v>501</v>
      </c>
      <c r="C245" s="16" t="s">
        <v>8</v>
      </c>
      <c r="D245" s="16" t="str">
        <f>VLOOKUP(A245,'Lead Time'!$A$2:$C$1180,3,0)</f>
        <v>Local</v>
      </c>
      <c r="E245" s="23" t="str">
        <f>VLOOKUP(A245,Classification!$A$2:$D$1180,4,0)</f>
        <v>C</v>
      </c>
      <c r="F245" s="25" t="str">
        <f>VLOOKUP(A245,Classification!$A$2:$E$1180,5,0)</f>
        <v>L</v>
      </c>
      <c r="G245" s="18">
        <f>VLOOKUP(A245,'Lead Time'!$A$2:$D$1180,4,0)</f>
        <v>90</v>
      </c>
      <c r="H245" s="18">
        <f t="shared" si="39"/>
        <v>3</v>
      </c>
      <c r="I245" s="27">
        <f>VLOOKUP(A245,Classification!$A$2:$F$1180,6,0)</f>
        <v>77.947999999999993</v>
      </c>
      <c r="J245" s="18">
        <f>-SUM('cons 2023 - 2025'!D246:AM246)</f>
        <v>144</v>
      </c>
      <c r="K245" s="18">
        <f>-_xlfn.MINIFS('cons 2023 - 2025'!D246:AM246,'cons 2023 - 2025'!D246:AM246,"&lt;&gt;0")</f>
        <v>48</v>
      </c>
      <c r="L245" s="18">
        <f>-_xlfn.MAXIFS('cons 2023 - 2025'!D246:AM246,'cons 2023 - 2025'!D246:AM246,"&lt;&gt;0")</f>
        <v>24</v>
      </c>
      <c r="M245" s="16">
        <f>COUNTIF('cons 2023 - 2025'!D246:AM246,"&lt;&gt;0")</f>
        <v>4</v>
      </c>
      <c r="N245" s="18">
        <f>-AVERAGE('cons 2023 - 2025'!D246:AM246)</f>
        <v>4</v>
      </c>
      <c r="O245" s="18">
        <f t="shared" si="40"/>
        <v>36</v>
      </c>
      <c r="P245" s="18">
        <f>_xlfn.STDEV.S('cons 2023 - 2025'!D246:AM246)</f>
        <v>12.170221268090639</v>
      </c>
      <c r="Q245" s="18">
        <f>-AVERAGE('cons 2023 - 2025'!D246:AM246)/'⚙ Assumptions'!$B$5</f>
        <v>0.18181818181818182</v>
      </c>
      <c r="R245" s="18">
        <f>_xlfn.STDEV.S('cons 2023 - 2025'!D246:AM246)/SQRT('⚙ Assumptions'!$B$5)</f>
        <v>2.5946998925632099</v>
      </c>
      <c r="S245" s="18">
        <f>-IF(AVERAGE('cons 2023 - 2025'!D246:AM246)=0,"",_xlfn.STDEV.S('cons 2023 - 2025'!D246:AM246)/AVERAGE('cons 2023 - 2025'!D246:AM246))</f>
        <v>3.0425553170226598</v>
      </c>
      <c r="T245" s="18" t="str">
        <f t="shared" si="41"/>
        <v>Z</v>
      </c>
      <c r="U245" s="37">
        <f t="shared" si="42"/>
        <v>0.9</v>
      </c>
      <c r="V245" s="18">
        <f t="shared" si="43"/>
        <v>1.28</v>
      </c>
      <c r="W245" s="18">
        <f t="shared" si="44"/>
        <v>31.507820179560699</v>
      </c>
      <c r="X245" s="18">
        <f t="shared" si="45"/>
        <v>26.981685216881043</v>
      </c>
      <c r="Y245" s="18">
        <f t="shared" si="46"/>
        <v>47.871456543197063</v>
      </c>
      <c r="Z245" s="18">
        <f t="shared" si="47"/>
        <v>38.981685216881047</v>
      </c>
      <c r="AA245" s="18">
        <f>-AVERAGE('cons 2023 - 2025'!D246:AM246)*12</f>
        <v>48</v>
      </c>
      <c r="AB245" s="27">
        <f t="shared" si="48"/>
        <v>15.589599999999999</v>
      </c>
      <c r="AC245" s="18">
        <f>SQRT((2*AA245*'⚙ Assumptions'!$B$3)/AB245)</f>
        <v>30.392313472692479</v>
      </c>
      <c r="AD245" s="18">
        <f t="shared" si="49"/>
        <v>38.981685216881047</v>
      </c>
      <c r="AE245" s="18">
        <f t="shared" si="50"/>
        <v>69.373998689573526</v>
      </c>
      <c r="AF245" s="18">
        <f t="shared" si="51"/>
        <v>1.579346700379622</v>
      </c>
    </row>
    <row r="246" spans="1:32" x14ac:dyDescent="0.3">
      <c r="A246" s="19" t="s">
        <v>502</v>
      </c>
      <c r="B246" s="20" t="s">
        <v>503</v>
      </c>
      <c r="C246" s="16" t="s">
        <v>8</v>
      </c>
      <c r="D246" s="16" t="str">
        <f>VLOOKUP(A246,'Lead Time'!$A$2:$C$1180,3,0)</f>
        <v>Local</v>
      </c>
      <c r="E246" s="23" t="str">
        <f>VLOOKUP(A246,Classification!$A$2:$D$1180,4,0)</f>
        <v>C</v>
      </c>
      <c r="F246" s="26" t="str">
        <f>VLOOKUP(A246,Classification!$A$2:$E$1180,5,0)</f>
        <v>M</v>
      </c>
      <c r="G246" s="21">
        <f>VLOOKUP(A246,'Lead Time'!$A$2:$D$1180,4,0)</f>
        <v>20.714285714285715</v>
      </c>
      <c r="H246" s="21">
        <f t="shared" si="39"/>
        <v>0.69047619047619047</v>
      </c>
      <c r="I246" s="32">
        <f>VLOOKUP(A246,Classification!$A$2:$F$1180,6,0)</f>
        <v>76.998000000000005</v>
      </c>
      <c r="J246" s="21">
        <f>-SUM('cons 2023 - 2025'!D247:AM247)</f>
        <v>9</v>
      </c>
      <c r="K246" s="18">
        <f>-_xlfn.MINIFS('cons 2023 - 2025'!D247:AM247,'cons 2023 - 2025'!D247:AM247,"&lt;&gt;0")</f>
        <v>2</v>
      </c>
      <c r="L246" s="18">
        <f>-_xlfn.MAXIFS('cons 2023 - 2025'!D247:AM247,'cons 2023 - 2025'!D247:AM247,"&lt;&gt;0")</f>
        <v>1</v>
      </c>
      <c r="M246" s="19">
        <f>COUNTIF('cons 2023 - 2025'!D247:AM247,"&lt;&gt;0")</f>
        <v>6</v>
      </c>
      <c r="N246" s="21">
        <f>-AVERAGE('cons 2023 - 2025'!D247:AM247)</f>
        <v>0.25</v>
      </c>
      <c r="O246" s="21">
        <f t="shared" si="40"/>
        <v>1.5</v>
      </c>
      <c r="P246" s="21">
        <f>_xlfn.STDEV.S('cons 2023 - 2025'!D247:AM247)</f>
        <v>0.60356086212221738</v>
      </c>
      <c r="Q246" s="21">
        <f>-AVERAGE('cons 2023 - 2025'!D247:AM247)/'⚙ Assumptions'!$B$5</f>
        <v>1.1363636363636364E-2</v>
      </c>
      <c r="R246" s="21">
        <f>_xlfn.STDEV.S('cons 2023 - 2025'!D247:AM247)/SQRT('⚙ Assumptions'!$B$5)</f>
        <v>0.12867960816866655</v>
      </c>
      <c r="S246" s="21">
        <f>-IF(AVERAGE('cons 2023 - 2025'!D247:AM247)=0,"",_xlfn.STDEV.S('cons 2023 - 2025'!D247:AM247)/AVERAGE('cons 2023 - 2025'!D247:AM247))</f>
        <v>2.4142434484888695</v>
      </c>
      <c r="T246" s="21" t="str">
        <f t="shared" si="41"/>
        <v>Z</v>
      </c>
      <c r="U246" s="38">
        <f t="shared" si="42"/>
        <v>0.9</v>
      </c>
      <c r="V246" s="21">
        <f t="shared" si="43"/>
        <v>1.28</v>
      </c>
      <c r="W246" s="21">
        <f t="shared" si="44"/>
        <v>0.74964332891962171</v>
      </c>
      <c r="X246" s="21">
        <f t="shared" si="45"/>
        <v>0.64195619406782023</v>
      </c>
      <c r="Y246" s="21">
        <f t="shared" si="46"/>
        <v>0.98503293930923208</v>
      </c>
      <c r="Z246" s="21">
        <f t="shared" si="47"/>
        <v>0.8145752416868679</v>
      </c>
      <c r="AA246" s="21">
        <f>-AVERAGE('cons 2023 - 2025'!D247:AM247)*12</f>
        <v>3</v>
      </c>
      <c r="AB246" s="32">
        <f t="shared" si="48"/>
        <v>15.399600000000001</v>
      </c>
      <c r="AC246" s="21">
        <f>SQRT((2*AA246*'⚙ Assumptions'!$B$3)/AB246)</f>
        <v>7.6448071554188974</v>
      </c>
      <c r="AD246" s="21">
        <f t="shared" si="49"/>
        <v>0.8145752416868679</v>
      </c>
      <c r="AE246" s="21">
        <f t="shared" si="50"/>
        <v>8.4593823971057649</v>
      </c>
      <c r="AF246" s="21">
        <f t="shared" si="51"/>
        <v>0.39242324090196296</v>
      </c>
    </row>
    <row r="247" spans="1:32" x14ac:dyDescent="0.3">
      <c r="A247" s="16" t="s">
        <v>504</v>
      </c>
      <c r="B247" s="17" t="s">
        <v>505</v>
      </c>
      <c r="C247" s="16" t="s">
        <v>8</v>
      </c>
      <c r="D247" s="16" t="str">
        <f>VLOOKUP(A247,'Lead Time'!$A$2:$C$1180,3,0)</f>
        <v>Local</v>
      </c>
      <c r="E247" s="23" t="str">
        <f>VLOOKUP(A247,Classification!$A$2:$D$1180,4,0)</f>
        <v>C</v>
      </c>
      <c r="F247" s="26" t="str">
        <f>VLOOKUP(A247,Classification!$A$2:$E$1180,5,0)</f>
        <v>M</v>
      </c>
      <c r="G247" s="18">
        <f>VLOOKUP(A247,'Lead Time'!$A$2:$D$1180,4,0)</f>
        <v>15.111111111111111</v>
      </c>
      <c r="H247" s="18">
        <f t="shared" si="39"/>
        <v>0.50370370370370365</v>
      </c>
      <c r="I247" s="27">
        <f>VLOOKUP(A247,Classification!$A$2:$F$1180,6,0)</f>
        <v>76.891000000000005</v>
      </c>
      <c r="J247" s="18">
        <f>-SUM('cons 2023 - 2025'!D248:AM248)</f>
        <v>56</v>
      </c>
      <c r="K247" s="18">
        <f>-_xlfn.MINIFS('cons 2023 - 2025'!D248:AM248,'cons 2023 - 2025'!D248:AM248,"&lt;&gt;0")</f>
        <v>26</v>
      </c>
      <c r="L247" s="18">
        <f>-_xlfn.MAXIFS('cons 2023 - 2025'!D248:AM248,'cons 2023 - 2025'!D248:AM248,"&lt;&gt;0")</f>
        <v>1</v>
      </c>
      <c r="M247" s="16">
        <f>COUNTIF('cons 2023 - 2025'!D248:AM248,"&lt;&gt;0")</f>
        <v>6</v>
      </c>
      <c r="N247" s="18">
        <f>-AVERAGE('cons 2023 - 2025'!D248:AM248)</f>
        <v>1.5555555555555556</v>
      </c>
      <c r="O247" s="18">
        <f t="shared" si="40"/>
        <v>9.3333333333333339</v>
      </c>
      <c r="P247" s="18">
        <f>_xlfn.STDEV.S('cons 2023 - 2025'!D248:AM248)</f>
        <v>5.5055527525500212</v>
      </c>
      <c r="Q247" s="18">
        <f>-AVERAGE('cons 2023 - 2025'!D248:AM248)/'⚙ Assumptions'!$B$5</f>
        <v>7.0707070707070704E-2</v>
      </c>
      <c r="R247" s="18">
        <f>_xlfn.STDEV.S('cons 2023 - 2025'!D248:AM248)/SQRT('⚙ Assumptions'!$B$5)</f>
        <v>1.1737877907772674</v>
      </c>
      <c r="S247" s="18">
        <f>-IF(AVERAGE('cons 2023 - 2025'!D248:AM248)=0,"",_xlfn.STDEV.S('cons 2023 - 2025'!D248:AM248)/AVERAGE('cons 2023 - 2025'!D248:AM248))</f>
        <v>3.5392839123535849</v>
      </c>
      <c r="T247" s="18" t="str">
        <f t="shared" si="41"/>
        <v>Z</v>
      </c>
      <c r="U247" s="37">
        <f t="shared" si="42"/>
        <v>0.9</v>
      </c>
      <c r="V247" s="18">
        <f t="shared" si="43"/>
        <v>1.28</v>
      </c>
      <c r="W247" s="18">
        <f t="shared" si="44"/>
        <v>5.8404694551714016</v>
      </c>
      <c r="X247" s="18">
        <f t="shared" si="45"/>
        <v>5.0014792346844175</v>
      </c>
      <c r="Y247" s="18">
        <f t="shared" si="46"/>
        <v>6.9089318569671363</v>
      </c>
      <c r="Z247" s="18">
        <f t="shared" si="47"/>
        <v>5.7850183293346227</v>
      </c>
      <c r="AA247" s="18">
        <f>-AVERAGE('cons 2023 - 2025'!D248:AM248)*12</f>
        <v>18.666666666666668</v>
      </c>
      <c r="AB247" s="27">
        <f t="shared" si="48"/>
        <v>15.378200000000001</v>
      </c>
      <c r="AC247" s="18">
        <f>SQRT((2*AA247*'⚙ Assumptions'!$B$3)/AB247)</f>
        <v>19.082763199337805</v>
      </c>
      <c r="AD247" s="18">
        <f t="shared" si="49"/>
        <v>5.7850183293346227</v>
      </c>
      <c r="AE247" s="18">
        <f t="shared" si="50"/>
        <v>24.867781528672428</v>
      </c>
      <c r="AF247" s="18">
        <f t="shared" si="51"/>
        <v>0.97819516344018898</v>
      </c>
    </row>
    <row r="248" spans="1:32" x14ac:dyDescent="0.3">
      <c r="A248" s="19" t="s">
        <v>506</v>
      </c>
      <c r="B248" s="20" t="s">
        <v>507</v>
      </c>
      <c r="C248" s="16" t="s">
        <v>8</v>
      </c>
      <c r="D248" s="16" t="str">
        <f>VLOOKUP(A248,'Lead Time'!$A$2:$C$1180,3,0)</f>
        <v>Local</v>
      </c>
      <c r="E248" s="23" t="str">
        <f>VLOOKUP(A248,Classification!$A$2:$D$1180,4,0)</f>
        <v>C</v>
      </c>
      <c r="F248" s="24" t="str">
        <f>VLOOKUP(A248,Classification!$A$2:$E$1180,5,0)</f>
        <v>H</v>
      </c>
      <c r="G248" s="21">
        <f>VLOOKUP(A248,'Lead Time'!$A$2:$D$1180,4,0)</f>
        <v>16.428571428571427</v>
      </c>
      <c r="H248" s="21">
        <f t="shared" si="39"/>
        <v>0.54761904761904756</v>
      </c>
      <c r="I248" s="32">
        <f>VLOOKUP(A248,Classification!$A$2:$F$1180,6,0)</f>
        <v>76.5</v>
      </c>
      <c r="J248" s="21">
        <f>-SUM('cons 2023 - 2025'!D249:AM249)</f>
        <v>46</v>
      </c>
      <c r="K248" s="18">
        <f>-_xlfn.MINIFS('cons 2023 - 2025'!D249:AM249,'cons 2023 - 2025'!D249:AM249,"&lt;&gt;0")</f>
        <v>8</v>
      </c>
      <c r="L248" s="18">
        <f>-_xlfn.MAXIFS('cons 2023 - 2025'!D249:AM249,'cons 2023 - 2025'!D249:AM249,"&lt;&gt;0")</f>
        <v>1</v>
      </c>
      <c r="M248" s="19">
        <f>COUNTIF('cons 2023 - 2025'!D249:AM249,"&lt;&gt;0")</f>
        <v>13</v>
      </c>
      <c r="N248" s="21">
        <f>-AVERAGE('cons 2023 - 2025'!D249:AM249)</f>
        <v>1.2777777777777777</v>
      </c>
      <c r="O248" s="21">
        <f t="shared" si="40"/>
        <v>3.5384615384615383</v>
      </c>
      <c r="P248" s="21">
        <f>_xlfn.STDEV.S('cons 2023 - 2025'!D249:AM249)</f>
        <v>2.0228849428634077</v>
      </c>
      <c r="Q248" s="21">
        <f>-AVERAGE('cons 2023 - 2025'!D249:AM249)/'⚙ Assumptions'!$B$5</f>
        <v>5.8080808080808073E-2</v>
      </c>
      <c r="R248" s="21">
        <f>_xlfn.STDEV.S('cons 2023 - 2025'!D249:AM249)/SQRT('⚙ Assumptions'!$B$5)</f>
        <v>0.43128051892345659</v>
      </c>
      <c r="S248" s="21">
        <f>-IF(AVERAGE('cons 2023 - 2025'!D249:AM249)=0,"",_xlfn.STDEV.S('cons 2023 - 2025'!D249:AM249)/AVERAGE('cons 2023 - 2025'!D249:AM249))</f>
        <v>1.5831273465887539</v>
      </c>
      <c r="T248" s="21" t="str">
        <f t="shared" si="41"/>
        <v>Z</v>
      </c>
      <c r="U248" s="38">
        <f t="shared" si="42"/>
        <v>0.9</v>
      </c>
      <c r="V248" s="21">
        <f t="shared" si="43"/>
        <v>1.28</v>
      </c>
      <c r="W248" s="21">
        <f t="shared" si="44"/>
        <v>2.2375343499077527</v>
      </c>
      <c r="X248" s="21">
        <f t="shared" si="45"/>
        <v>1.9161099418211576</v>
      </c>
      <c r="Y248" s="21">
        <f t="shared" si="46"/>
        <v>3.1917190540924567</v>
      </c>
      <c r="Z248" s="21">
        <f t="shared" si="47"/>
        <v>2.6158453915566073</v>
      </c>
      <c r="AA248" s="21">
        <f>-AVERAGE('cons 2023 - 2025'!D249:AM249)*12</f>
        <v>15.333333333333332</v>
      </c>
      <c r="AB248" s="32">
        <f t="shared" si="48"/>
        <v>15.3</v>
      </c>
      <c r="AC248" s="21">
        <f>SQRT((2*AA248*'⚙ Assumptions'!$B$3)/AB248)</f>
        <v>17.339365466222858</v>
      </c>
      <c r="AD248" s="21">
        <f t="shared" si="49"/>
        <v>2.6158453915566073</v>
      </c>
      <c r="AE248" s="21">
        <f t="shared" si="50"/>
        <v>19.955210857779466</v>
      </c>
      <c r="AF248" s="21">
        <f t="shared" si="51"/>
        <v>0.88430763877736562</v>
      </c>
    </row>
    <row r="249" spans="1:32" x14ac:dyDescent="0.3">
      <c r="A249" s="16" t="s">
        <v>508</v>
      </c>
      <c r="B249" s="17" t="s">
        <v>509</v>
      </c>
      <c r="C249" s="16" t="s">
        <v>130</v>
      </c>
      <c r="D249" s="16" t="str">
        <f>VLOOKUP(A249,'Lead Time'!$A$2:$C$1180,3,0)</f>
        <v>Local</v>
      </c>
      <c r="E249" s="23" t="str">
        <f>VLOOKUP(A249,Classification!$A$2:$D$1180,4,0)</f>
        <v>C</v>
      </c>
      <c r="F249" s="25" t="str">
        <f>VLOOKUP(A249,Classification!$A$2:$E$1180,5,0)</f>
        <v>L</v>
      </c>
      <c r="G249" s="18">
        <f>VLOOKUP(A249,'Lead Time'!$A$2:$D$1180,4,0)</f>
        <v>26.5</v>
      </c>
      <c r="H249" s="18">
        <f t="shared" si="39"/>
        <v>0.8833333333333333</v>
      </c>
      <c r="I249" s="27">
        <f>VLOOKUP(A249,Classification!$A$2:$F$1180,6,0)</f>
        <v>76.5</v>
      </c>
      <c r="J249" s="18">
        <f>-SUM('cons 2023 - 2025'!D250:AM250)</f>
        <v>31.5</v>
      </c>
      <c r="K249" s="18">
        <f>-_xlfn.MINIFS('cons 2023 - 2025'!D250:AM250,'cons 2023 - 2025'!D250:AM250,"&lt;&gt;0")</f>
        <v>15</v>
      </c>
      <c r="L249" s="18">
        <f>-_xlfn.MAXIFS('cons 2023 - 2025'!D250:AM250,'cons 2023 - 2025'!D250:AM250,"&lt;&gt;0")</f>
        <v>1.5</v>
      </c>
      <c r="M249" s="16">
        <f>COUNTIF('cons 2023 - 2025'!D250:AM250,"&lt;&gt;0")</f>
        <v>3</v>
      </c>
      <c r="N249" s="18">
        <f>-AVERAGE('cons 2023 - 2025'!D250:AM250)</f>
        <v>0.875</v>
      </c>
      <c r="O249" s="18">
        <f t="shared" si="40"/>
        <v>10.5</v>
      </c>
      <c r="P249" s="18">
        <f>_xlfn.STDEV.S('cons 2023 - 2025'!D250:AM250)</f>
        <v>3.4833789015018981</v>
      </c>
      <c r="Q249" s="18">
        <f>-AVERAGE('cons 2023 - 2025'!D250:AM250)/'⚙ Assumptions'!$B$5</f>
        <v>3.9772727272727272E-2</v>
      </c>
      <c r="R249" s="18">
        <f>_xlfn.STDEV.S('cons 2023 - 2025'!D250:AM250)/SQRT('⚙ Assumptions'!$B$5)</f>
        <v>0.74265887713822398</v>
      </c>
      <c r="S249" s="18">
        <f>-IF(AVERAGE('cons 2023 - 2025'!D250:AM250)=0,"",_xlfn.STDEV.S('cons 2023 - 2025'!D250:AM250)/AVERAGE('cons 2023 - 2025'!D250:AM250))</f>
        <v>3.9810044588593123</v>
      </c>
      <c r="T249" s="18" t="str">
        <f t="shared" si="41"/>
        <v>Z</v>
      </c>
      <c r="U249" s="37">
        <f t="shared" si="42"/>
        <v>0.9</v>
      </c>
      <c r="V249" s="18">
        <f t="shared" si="43"/>
        <v>1.28</v>
      </c>
      <c r="W249" s="18">
        <f t="shared" si="44"/>
        <v>4.8935303167589508</v>
      </c>
      <c r="X249" s="18">
        <f t="shared" si="45"/>
        <v>4.1905690033011709</v>
      </c>
      <c r="Y249" s="18">
        <f t="shared" si="46"/>
        <v>5.9475075894862233</v>
      </c>
      <c r="Z249" s="18">
        <f t="shared" si="47"/>
        <v>4.963485669967838</v>
      </c>
      <c r="AA249" s="18">
        <f>-AVERAGE('cons 2023 - 2025'!D250:AM250)*12</f>
        <v>10.5</v>
      </c>
      <c r="AB249" s="27">
        <f t="shared" si="48"/>
        <v>15.3</v>
      </c>
      <c r="AC249" s="18">
        <f>SQRT((2*AA249*'⚙ Assumptions'!$B$3)/AB249)</f>
        <v>14.348601079588786</v>
      </c>
      <c r="AD249" s="18">
        <f t="shared" si="49"/>
        <v>4.963485669967838</v>
      </c>
      <c r="AE249" s="18">
        <f t="shared" si="50"/>
        <v>19.312086749556624</v>
      </c>
      <c r="AF249" s="18">
        <f t="shared" si="51"/>
        <v>0.73177865505902806</v>
      </c>
    </row>
    <row r="250" spans="1:32" x14ac:dyDescent="0.3">
      <c r="A250" s="19" t="s">
        <v>510</v>
      </c>
      <c r="B250" s="20" t="s">
        <v>511</v>
      </c>
      <c r="C250" s="16" t="s">
        <v>8</v>
      </c>
      <c r="D250" s="16" t="str">
        <f>VLOOKUP(A250,'Lead Time'!$A$2:$C$1180,3,0)</f>
        <v>Import</v>
      </c>
      <c r="E250" s="23" t="str">
        <f>VLOOKUP(A250,Classification!$A$2:$D$1180,4,0)</f>
        <v>C</v>
      </c>
      <c r="F250" s="26" t="str">
        <f>VLOOKUP(A250,Classification!$A$2:$E$1180,5,0)</f>
        <v>M</v>
      </c>
      <c r="G250" s="21">
        <f>VLOOKUP(A250,'Lead Time'!$A$2:$D$1180,4,0)</f>
        <v>118.40000000000002</v>
      </c>
      <c r="H250" s="21">
        <f t="shared" si="39"/>
        <v>3.9466666666666672</v>
      </c>
      <c r="I250" s="32">
        <f>VLOOKUP(A250,Classification!$A$2:$F$1180,6,0)</f>
        <v>76.194000000000003</v>
      </c>
      <c r="J250" s="21">
        <f>-SUM('cons 2023 - 2025'!D251:AM251)</f>
        <v>83</v>
      </c>
      <c r="K250" s="18">
        <f>-_xlfn.MINIFS('cons 2023 - 2025'!D251:AM251,'cons 2023 - 2025'!D251:AM251,"&lt;&gt;0")</f>
        <v>15</v>
      </c>
      <c r="L250" s="18">
        <f>-_xlfn.MAXIFS('cons 2023 - 2025'!D251:AM251,'cons 2023 - 2025'!D251:AM251,"&lt;&gt;0")</f>
        <v>3</v>
      </c>
      <c r="M250" s="19">
        <f>COUNTIF('cons 2023 - 2025'!D251:AM251,"&lt;&gt;0")</f>
        <v>15</v>
      </c>
      <c r="N250" s="21">
        <f>-AVERAGE('cons 2023 - 2025'!D251:AM251)</f>
        <v>2.3055555555555554</v>
      </c>
      <c r="O250" s="21">
        <f t="shared" si="40"/>
        <v>5.5333333333333332</v>
      </c>
      <c r="P250" s="21">
        <f>_xlfn.STDEV.S('cons 2023 - 2025'!D251:AM251)</f>
        <v>3.310756878889042</v>
      </c>
      <c r="Q250" s="21">
        <f>-AVERAGE('cons 2023 - 2025'!D251:AM251)/'⚙ Assumptions'!$B$5</f>
        <v>0.10479797979797979</v>
      </c>
      <c r="R250" s="21">
        <f>_xlfn.STDEV.S('cons 2023 - 2025'!D251:AM251)/SQRT('⚙ Assumptions'!$B$5)</f>
        <v>0.70585573825840875</v>
      </c>
      <c r="S250" s="21">
        <f>-IF(AVERAGE('cons 2023 - 2025'!D251:AM251)=0,"",_xlfn.STDEV.S('cons 2023 - 2025'!D251:AM251)/AVERAGE('cons 2023 - 2025'!D251:AM251))</f>
        <v>1.4359909354217533</v>
      </c>
      <c r="T250" s="21" t="str">
        <f t="shared" si="41"/>
        <v>Z</v>
      </c>
      <c r="U250" s="38">
        <f t="shared" si="42"/>
        <v>0.9</v>
      </c>
      <c r="V250" s="21">
        <f t="shared" si="43"/>
        <v>1.28</v>
      </c>
      <c r="W250" s="21">
        <f t="shared" si="44"/>
        <v>9.8310922315196745</v>
      </c>
      <c r="X250" s="21">
        <f t="shared" si="45"/>
        <v>8.418844414411879</v>
      </c>
      <c r="Y250" s="21">
        <f t="shared" si="46"/>
        <v>22.239173039600484</v>
      </c>
      <c r="Z250" s="21">
        <f t="shared" si="47"/>
        <v>17.518103673671138</v>
      </c>
      <c r="AA250" s="21">
        <f>-AVERAGE('cons 2023 - 2025'!D251:AM251)*12</f>
        <v>27.666666666666664</v>
      </c>
      <c r="AB250" s="32">
        <f t="shared" si="48"/>
        <v>15.238800000000001</v>
      </c>
      <c r="AC250" s="21">
        <f>SQRT((2*AA250*'⚙ Assumptions'!$B$3)/AB250)</f>
        <v>23.33800140046683</v>
      </c>
      <c r="AD250" s="21">
        <f t="shared" si="49"/>
        <v>17.518103673671138</v>
      </c>
      <c r="AE250" s="21">
        <f t="shared" si="50"/>
        <v>40.856105074137972</v>
      </c>
      <c r="AF250" s="21">
        <f t="shared" si="51"/>
        <v>1.185477119138113</v>
      </c>
    </row>
    <row r="251" spans="1:32" x14ac:dyDescent="0.3">
      <c r="A251" s="16" t="s">
        <v>512</v>
      </c>
      <c r="B251" s="17" t="s">
        <v>513</v>
      </c>
      <c r="C251" s="16" t="s">
        <v>130</v>
      </c>
      <c r="D251" s="16" t="str">
        <f>VLOOKUP(A251,'Lead Time'!$A$2:$C$1180,3,0)</f>
        <v>Local</v>
      </c>
      <c r="E251" s="23" t="str">
        <f>VLOOKUP(A251,Classification!$A$2:$D$1180,4,0)</f>
        <v>C</v>
      </c>
      <c r="F251" s="26" t="str">
        <f>VLOOKUP(A251,Classification!$A$2:$E$1180,5,0)</f>
        <v>M</v>
      </c>
      <c r="G251" s="18">
        <f>VLOOKUP(A251,'Lead Time'!$A$2:$D$1180,4,0)</f>
        <v>53.888888888888886</v>
      </c>
      <c r="H251" s="18">
        <f t="shared" si="39"/>
        <v>1.7962962962962963</v>
      </c>
      <c r="I251" s="27">
        <f>VLOOKUP(A251,Classification!$A$2:$F$1180,6,0)</f>
        <v>75.75</v>
      </c>
      <c r="J251" s="18">
        <f>-SUM('cons 2023 - 2025'!D252:AM252)</f>
        <v>103.5</v>
      </c>
      <c r="K251" s="18">
        <f>-_xlfn.MINIFS('cons 2023 - 2025'!D252:AM252,'cons 2023 - 2025'!D252:AM252,"&lt;&gt;0")</f>
        <v>30</v>
      </c>
      <c r="L251" s="18">
        <f>-_xlfn.MAXIFS('cons 2023 - 2025'!D252:AM252,'cons 2023 - 2025'!D252:AM252,"&lt;&gt;0")</f>
        <v>2.5</v>
      </c>
      <c r="M251" s="16">
        <f>COUNTIF('cons 2023 - 2025'!D252:AM252,"&lt;&gt;0")</f>
        <v>9</v>
      </c>
      <c r="N251" s="18">
        <f>-AVERAGE('cons 2023 - 2025'!D252:AM252)</f>
        <v>2.875</v>
      </c>
      <c r="O251" s="18">
        <f t="shared" si="40"/>
        <v>11.5</v>
      </c>
      <c r="P251" s="18">
        <f>_xlfn.STDEV.S('cons 2023 - 2025'!D252:AM252)</f>
        <v>7.2726247963559505</v>
      </c>
      <c r="Q251" s="18">
        <f>-AVERAGE('cons 2023 - 2025'!D252:AM252)/'⚙ Assumptions'!$B$5</f>
        <v>0.13068181818181818</v>
      </c>
      <c r="R251" s="18">
        <f>_xlfn.STDEV.S('cons 2023 - 2025'!D252:AM252)/SQRT('⚙ Assumptions'!$B$5)</f>
        <v>1.5505288163686641</v>
      </c>
      <c r="S251" s="18">
        <f>-IF(AVERAGE('cons 2023 - 2025'!D252:AM252)=0,"",_xlfn.STDEV.S('cons 2023 - 2025'!D252:AM252)/AVERAGE('cons 2023 - 2025'!D252:AM252))</f>
        <v>2.5296086248194611</v>
      </c>
      <c r="T251" s="18" t="str">
        <f t="shared" si="41"/>
        <v>Z</v>
      </c>
      <c r="U251" s="37">
        <f t="shared" si="42"/>
        <v>0.9</v>
      </c>
      <c r="V251" s="18">
        <f t="shared" si="43"/>
        <v>1.28</v>
      </c>
      <c r="W251" s="18">
        <f t="shared" si="44"/>
        <v>14.569324829038097</v>
      </c>
      <c r="X251" s="18">
        <f t="shared" si="45"/>
        <v>12.476424396207662</v>
      </c>
      <c r="Y251" s="18">
        <f t="shared" si="46"/>
        <v>21.611622808836074</v>
      </c>
      <c r="Z251" s="18">
        <f t="shared" si="47"/>
        <v>17.640776248059513</v>
      </c>
      <c r="AA251" s="18">
        <f>-AVERAGE('cons 2023 - 2025'!D252:AM252)*12</f>
        <v>34.5</v>
      </c>
      <c r="AB251" s="27">
        <f t="shared" si="48"/>
        <v>15.15</v>
      </c>
      <c r="AC251" s="18">
        <f>SQRT((2*AA251*'⚙ Assumptions'!$B$3)/AB251)</f>
        <v>26.137488724659129</v>
      </c>
      <c r="AD251" s="18">
        <f t="shared" si="49"/>
        <v>17.640776248059513</v>
      </c>
      <c r="AE251" s="18">
        <f t="shared" si="50"/>
        <v>43.778264972718645</v>
      </c>
      <c r="AF251" s="18">
        <f t="shared" si="51"/>
        <v>1.3199431805952861</v>
      </c>
    </row>
    <row r="252" spans="1:32" x14ac:dyDescent="0.3">
      <c r="A252" s="19" t="s">
        <v>514</v>
      </c>
      <c r="B252" s="20" t="s">
        <v>515</v>
      </c>
      <c r="C252" s="16" t="s">
        <v>8</v>
      </c>
      <c r="D252" s="16" t="str">
        <f>VLOOKUP(A252,'Lead Time'!$A$2:$C$1180,3,0)</f>
        <v>Local</v>
      </c>
      <c r="E252" s="23" t="str">
        <f>VLOOKUP(A252,Classification!$A$2:$D$1180,4,0)</f>
        <v>C</v>
      </c>
      <c r="F252" s="25" t="str">
        <f>VLOOKUP(A252,Classification!$A$2:$E$1180,5,0)</f>
        <v>L</v>
      </c>
      <c r="G252" s="21">
        <f>VLOOKUP(A252,'Lead Time'!$A$2:$D$1180,4,0)</f>
        <v>105</v>
      </c>
      <c r="H252" s="21">
        <f t="shared" si="39"/>
        <v>3.5</v>
      </c>
      <c r="I252" s="32">
        <f>VLOOKUP(A252,Classification!$A$2:$F$1180,6,0)</f>
        <v>75.75</v>
      </c>
      <c r="J252" s="21">
        <f>-SUM('cons 2023 - 2025'!D253:AM253)</f>
        <v>9</v>
      </c>
      <c r="K252" s="18">
        <f>-_xlfn.MINIFS('cons 2023 - 2025'!D253:AM253,'cons 2023 - 2025'!D253:AM253,"&lt;&gt;0")</f>
        <v>4</v>
      </c>
      <c r="L252" s="18">
        <f>-_xlfn.MAXIFS('cons 2023 - 2025'!D253:AM253,'cons 2023 - 2025'!D253:AM253,"&lt;&gt;0")</f>
        <v>1</v>
      </c>
      <c r="M252" s="19">
        <f>COUNTIF('cons 2023 - 2025'!D253:AM253,"&lt;&gt;0")</f>
        <v>3</v>
      </c>
      <c r="N252" s="21">
        <f>-AVERAGE('cons 2023 - 2025'!D253:AM253)</f>
        <v>0.25</v>
      </c>
      <c r="O252" s="21">
        <f t="shared" si="40"/>
        <v>3</v>
      </c>
      <c r="P252" s="21">
        <f>_xlfn.STDEV.S('cons 2023 - 2025'!D253:AM253)</f>
        <v>0.93732141156138571</v>
      </c>
      <c r="Q252" s="21">
        <f>-AVERAGE('cons 2023 - 2025'!D253:AM253)/'⚙ Assumptions'!$B$5</f>
        <v>1.1363636363636364E-2</v>
      </c>
      <c r="R252" s="21">
        <f>_xlfn.STDEV.S('cons 2023 - 2025'!D253:AM253)/SQRT('⚙ Assumptions'!$B$5)</f>
        <v>0.19983759640033938</v>
      </c>
      <c r="S252" s="21">
        <f>-IF(AVERAGE('cons 2023 - 2025'!D253:AM253)=0,"",_xlfn.STDEV.S('cons 2023 - 2025'!D253:AM253)/AVERAGE('cons 2023 - 2025'!D253:AM253))</f>
        <v>3.7492856462455428</v>
      </c>
      <c r="T252" s="21" t="str">
        <f t="shared" si="41"/>
        <v>Z</v>
      </c>
      <c r="U252" s="38">
        <f t="shared" si="42"/>
        <v>0.9</v>
      </c>
      <c r="V252" s="21">
        <f t="shared" si="43"/>
        <v>1.28</v>
      </c>
      <c r="W252" s="21">
        <f t="shared" si="44"/>
        <v>2.6210892947225375</v>
      </c>
      <c r="X252" s="21">
        <f t="shared" si="45"/>
        <v>2.2445667733440233</v>
      </c>
      <c r="Y252" s="21">
        <f t="shared" si="46"/>
        <v>3.8142711129043558</v>
      </c>
      <c r="Z252" s="21">
        <f t="shared" si="47"/>
        <v>3.1195667733440233</v>
      </c>
      <c r="AA252" s="21">
        <f>-AVERAGE('cons 2023 - 2025'!D253:AM253)*12</f>
        <v>3</v>
      </c>
      <c r="AB252" s="32">
        <f t="shared" si="48"/>
        <v>15.15</v>
      </c>
      <c r="AC252" s="21">
        <f>SQRT((2*AA252*'⚙ Assumptions'!$B$3)/AB252)</f>
        <v>7.7075249330806193</v>
      </c>
      <c r="AD252" s="21">
        <f t="shared" si="49"/>
        <v>3.1195667733440233</v>
      </c>
      <c r="AE252" s="21">
        <f t="shared" si="50"/>
        <v>10.827091706424643</v>
      </c>
      <c r="AF252" s="21">
        <f t="shared" si="51"/>
        <v>0.38923000912057126</v>
      </c>
    </row>
    <row r="253" spans="1:32" x14ac:dyDescent="0.3">
      <c r="A253" s="16" t="s">
        <v>516</v>
      </c>
      <c r="B253" s="17" t="s">
        <v>517</v>
      </c>
      <c r="C253" s="16" t="s">
        <v>8</v>
      </c>
      <c r="D253" s="16" t="str">
        <f>VLOOKUP(A253,'Lead Time'!$A$2:$C$1180,3,0)</f>
        <v>Local</v>
      </c>
      <c r="E253" s="23" t="str">
        <f>VLOOKUP(A253,Classification!$A$2:$D$1180,4,0)</f>
        <v>C</v>
      </c>
      <c r="F253" s="25" t="str">
        <f>VLOOKUP(A253,Classification!$A$2:$E$1180,5,0)</f>
        <v>L</v>
      </c>
      <c r="G253" s="18">
        <f>VLOOKUP(A253,'Lead Time'!$A$2:$D$1180,4,0)</f>
        <v>16</v>
      </c>
      <c r="H253" s="18">
        <f t="shared" si="39"/>
        <v>0.53333333333333333</v>
      </c>
      <c r="I253" s="27">
        <f>VLOOKUP(A253,Classification!$A$2:$F$1180,6,0)</f>
        <v>75.724999999999994</v>
      </c>
      <c r="J253" s="18">
        <f>-SUM('cons 2023 - 2025'!D254:AM254)</f>
        <v>12</v>
      </c>
      <c r="K253" s="18">
        <f>-_xlfn.MINIFS('cons 2023 - 2025'!D254:AM254,'cons 2023 - 2025'!D254:AM254,"&lt;&gt;0")</f>
        <v>9</v>
      </c>
      <c r="L253" s="18">
        <f>-_xlfn.MAXIFS('cons 2023 - 2025'!D254:AM254,'cons 2023 - 2025'!D254:AM254,"&lt;&gt;0")</f>
        <v>1</v>
      </c>
      <c r="M253" s="16">
        <f>COUNTIF('cons 2023 - 2025'!D254:AM254,"&lt;&gt;0")</f>
        <v>3</v>
      </c>
      <c r="N253" s="18">
        <f>-AVERAGE('cons 2023 - 2025'!D254:AM254)</f>
        <v>0.33333333333333331</v>
      </c>
      <c r="O253" s="18">
        <f t="shared" si="40"/>
        <v>4</v>
      </c>
      <c r="P253" s="18">
        <f>_xlfn.STDEV.S('cons 2023 - 2025'!D254:AM254)</f>
        <v>1.5306394555404428</v>
      </c>
      <c r="Q253" s="18">
        <f>-AVERAGE('cons 2023 - 2025'!D254:AM254)/'⚙ Assumptions'!$B$5</f>
        <v>1.515151515151515E-2</v>
      </c>
      <c r="R253" s="18">
        <f>_xlfn.STDEV.S('cons 2023 - 2025'!D254:AM254)/SQRT('⚙ Assumptions'!$B$5)</f>
        <v>0.32633342840338392</v>
      </c>
      <c r="S253" s="18">
        <f>-IF(AVERAGE('cons 2023 - 2025'!D254:AM254)=0,"",_xlfn.STDEV.S('cons 2023 - 2025'!D254:AM254)/AVERAGE('cons 2023 - 2025'!D254:AM254))</f>
        <v>4.5919183666213286</v>
      </c>
      <c r="T253" s="18" t="str">
        <f t="shared" si="41"/>
        <v>Z</v>
      </c>
      <c r="U253" s="37">
        <f t="shared" si="42"/>
        <v>0.9</v>
      </c>
      <c r="V253" s="18">
        <f t="shared" si="43"/>
        <v>1.28</v>
      </c>
      <c r="W253" s="18">
        <f t="shared" si="44"/>
        <v>1.6708271534253256</v>
      </c>
      <c r="X253" s="18">
        <f t="shared" si="45"/>
        <v>1.4308108922998208</v>
      </c>
      <c r="Y253" s="18">
        <f t="shared" si="46"/>
        <v>1.913251395849568</v>
      </c>
      <c r="Z253" s="18">
        <f t="shared" si="47"/>
        <v>1.6085886700775986</v>
      </c>
      <c r="AA253" s="18">
        <f>-AVERAGE('cons 2023 - 2025'!D254:AM254)*12</f>
        <v>4</v>
      </c>
      <c r="AB253" s="27">
        <f t="shared" si="48"/>
        <v>15.145</v>
      </c>
      <c r="AC253" s="18">
        <f>SQRT((2*AA253*'⚙ Assumptions'!$B$3)/AB253)</f>
        <v>8.9013521810104592</v>
      </c>
      <c r="AD253" s="18">
        <f t="shared" si="49"/>
        <v>1.6085886700775986</v>
      </c>
      <c r="AE253" s="18">
        <f t="shared" si="50"/>
        <v>10.509940851088057</v>
      </c>
      <c r="AF253" s="18">
        <f t="shared" si="51"/>
        <v>0.44936992927134473</v>
      </c>
    </row>
    <row r="254" spans="1:32" x14ac:dyDescent="0.3">
      <c r="A254" s="19" t="s">
        <v>518</v>
      </c>
      <c r="B254" s="20" t="s">
        <v>519</v>
      </c>
      <c r="C254" s="16" t="s">
        <v>8</v>
      </c>
      <c r="D254" s="16" t="str">
        <f>VLOOKUP(A254,'Lead Time'!$A$2:$C$1180,3,0)</f>
        <v>Local</v>
      </c>
      <c r="E254" s="23" t="str">
        <f>VLOOKUP(A254,Classification!$A$2:$D$1180,4,0)</f>
        <v>C</v>
      </c>
      <c r="F254" s="26" t="str">
        <f>VLOOKUP(A254,Classification!$A$2:$E$1180,5,0)</f>
        <v>M</v>
      </c>
      <c r="G254" s="21">
        <f>VLOOKUP(A254,'Lead Time'!$A$2:$D$1180,4,0)</f>
        <v>98</v>
      </c>
      <c r="H254" s="21">
        <f t="shared" si="39"/>
        <v>3.2666666666666666</v>
      </c>
      <c r="I254" s="32">
        <f>VLOOKUP(A254,Classification!$A$2:$F$1180,6,0)</f>
        <v>75.66</v>
      </c>
      <c r="J254" s="21">
        <f>-SUM('cons 2023 - 2025'!D255:AM255)</f>
        <v>31</v>
      </c>
      <c r="K254" s="18">
        <f>-_xlfn.MINIFS('cons 2023 - 2025'!D255:AM255,'cons 2023 - 2025'!D255:AM255,"&lt;&gt;0")</f>
        <v>5</v>
      </c>
      <c r="L254" s="18">
        <f>-_xlfn.MAXIFS('cons 2023 - 2025'!D255:AM255,'cons 2023 - 2025'!D255:AM255,"&lt;&gt;0")</f>
        <v>1</v>
      </c>
      <c r="M254" s="19">
        <f>COUNTIF('cons 2023 - 2025'!D255:AM255,"&lt;&gt;0")</f>
        <v>12</v>
      </c>
      <c r="N254" s="21">
        <f>-AVERAGE('cons 2023 - 2025'!D255:AM255)</f>
        <v>0.86111111111111116</v>
      </c>
      <c r="O254" s="21">
        <f t="shared" si="40"/>
        <v>2.5833333333333335</v>
      </c>
      <c r="P254" s="21">
        <f>_xlfn.STDEV.S('cons 2023 - 2025'!D255:AM255)</f>
        <v>1.5147423690002351</v>
      </c>
      <c r="Q254" s="21">
        <f>-AVERAGE('cons 2023 - 2025'!D255:AM255)/'⚙ Assumptions'!$B$5</f>
        <v>3.9141414141414144E-2</v>
      </c>
      <c r="R254" s="21">
        <f>_xlfn.STDEV.S('cons 2023 - 2025'!D255:AM255)/SQRT('⚙ Assumptions'!$B$5)</f>
        <v>0.32294415816504451</v>
      </c>
      <c r="S254" s="21">
        <f>-IF(AVERAGE('cons 2023 - 2025'!D255:AM255)=0,"",_xlfn.STDEV.S('cons 2023 - 2025'!D255:AM255)/AVERAGE('cons 2023 - 2025'!D255:AM255))</f>
        <v>1.7590556543228535</v>
      </c>
      <c r="T254" s="21" t="str">
        <f t="shared" si="41"/>
        <v>Z</v>
      </c>
      <c r="U254" s="38">
        <f t="shared" si="42"/>
        <v>0.9</v>
      </c>
      <c r="V254" s="21">
        <f t="shared" si="43"/>
        <v>1.28</v>
      </c>
      <c r="W254" s="21">
        <f t="shared" si="44"/>
        <v>4.0921395949608641</v>
      </c>
      <c r="X254" s="21">
        <f t="shared" si="45"/>
        <v>3.5042989894424541</v>
      </c>
      <c r="Y254" s="21">
        <f t="shared" si="46"/>
        <v>7.9279981808194506</v>
      </c>
      <c r="Z254" s="21">
        <f t="shared" si="47"/>
        <v>6.317261952405417</v>
      </c>
      <c r="AA254" s="21">
        <f>-AVERAGE('cons 2023 - 2025'!D255:AM255)*12</f>
        <v>10.333333333333334</v>
      </c>
      <c r="AB254" s="32">
        <f t="shared" si="48"/>
        <v>15.132</v>
      </c>
      <c r="AC254" s="21">
        <f>SQRT((2*AA254*'⚙ Assumptions'!$B$3)/AB254)</f>
        <v>14.313066221382444</v>
      </c>
      <c r="AD254" s="21">
        <f t="shared" si="49"/>
        <v>6.317261952405417</v>
      </c>
      <c r="AE254" s="21">
        <f t="shared" si="50"/>
        <v>20.630328173787859</v>
      </c>
      <c r="AF254" s="21">
        <f t="shared" si="51"/>
        <v>0.72195106020653044</v>
      </c>
    </row>
    <row r="255" spans="1:32" x14ac:dyDescent="0.3">
      <c r="A255" s="16" t="s">
        <v>520</v>
      </c>
      <c r="B255" s="17" t="s">
        <v>521</v>
      </c>
      <c r="C255" s="16" t="s">
        <v>8</v>
      </c>
      <c r="D255" s="16" t="str">
        <f>VLOOKUP(A255,'Lead Time'!$A$2:$C$1180,3,0)</f>
        <v>Local</v>
      </c>
      <c r="E255" s="23" t="str">
        <f>VLOOKUP(A255,Classification!$A$2:$D$1180,4,0)</f>
        <v>C</v>
      </c>
      <c r="F255" s="25" t="str">
        <f>VLOOKUP(A255,Classification!$A$2:$E$1180,5,0)</f>
        <v>L</v>
      </c>
      <c r="G255" s="18">
        <f>VLOOKUP(A255,'Lead Time'!$A$2:$D$1180,4,0)</f>
        <v>93</v>
      </c>
      <c r="H255" s="18">
        <f t="shared" si="39"/>
        <v>3.1</v>
      </c>
      <c r="I255" s="27">
        <f>VLOOKUP(A255,Classification!$A$2:$F$1180,6,0)</f>
        <v>75.498999999999995</v>
      </c>
      <c r="J255" s="18">
        <f>-SUM('cons 2023 - 2025'!D256:AM256)</f>
        <v>5</v>
      </c>
      <c r="K255" s="18">
        <f>-_xlfn.MINIFS('cons 2023 - 2025'!D256:AM256,'cons 2023 - 2025'!D256:AM256,"&lt;&gt;0")</f>
        <v>5</v>
      </c>
      <c r="L255" s="18">
        <f>-_xlfn.MAXIFS('cons 2023 - 2025'!D256:AM256,'cons 2023 - 2025'!D256:AM256,"&lt;&gt;0")</f>
        <v>5</v>
      </c>
      <c r="M255" s="16">
        <f>COUNTIF('cons 2023 - 2025'!D256:AM256,"&lt;&gt;0")</f>
        <v>1</v>
      </c>
      <c r="N255" s="18">
        <f>-AVERAGE('cons 2023 - 2025'!D256:AM256)</f>
        <v>0.1388888888888889</v>
      </c>
      <c r="O255" s="18">
        <f t="shared" si="40"/>
        <v>5</v>
      </c>
      <c r="P255" s="18">
        <f>_xlfn.STDEV.S('cons 2023 - 2025'!D256:AM256)</f>
        <v>0.83333333333333337</v>
      </c>
      <c r="Q255" s="18">
        <f>-AVERAGE('cons 2023 - 2025'!D256:AM256)/'⚙ Assumptions'!$B$5</f>
        <v>6.313131313131313E-3</v>
      </c>
      <c r="R255" s="18">
        <f>_xlfn.STDEV.S('cons 2023 - 2025'!D256:AM256)/SQRT('⚙ Assumptions'!$B$5)</f>
        <v>0.17766726362967536</v>
      </c>
      <c r="S255" s="18">
        <f>-IF(AVERAGE('cons 2023 - 2025'!D256:AM256)=0,"",_xlfn.STDEV.S('cons 2023 - 2025'!D256:AM256)/AVERAGE('cons 2023 - 2025'!D256:AM256))</f>
        <v>6</v>
      </c>
      <c r="T255" s="18" t="str">
        <f t="shared" si="41"/>
        <v>Z</v>
      </c>
      <c r="U255" s="37">
        <f t="shared" si="42"/>
        <v>0.9</v>
      </c>
      <c r="V255" s="18">
        <f t="shared" si="43"/>
        <v>1.28</v>
      </c>
      <c r="W255" s="18">
        <f t="shared" si="44"/>
        <v>2.1931021338954939</v>
      </c>
      <c r="X255" s="18">
        <f t="shared" si="45"/>
        <v>1.8780604652436277</v>
      </c>
      <c r="Y255" s="18">
        <f t="shared" si="46"/>
        <v>2.7802233460167063</v>
      </c>
      <c r="Z255" s="18">
        <f t="shared" si="47"/>
        <v>2.3086160207991835</v>
      </c>
      <c r="AA255" s="18">
        <f>-AVERAGE('cons 2023 - 2025'!D256:AM256)*12</f>
        <v>1.6666666666666667</v>
      </c>
      <c r="AB255" s="27">
        <f t="shared" si="48"/>
        <v>15.0998</v>
      </c>
      <c r="AC255" s="18">
        <f>SQRT((2*AA255*'⚙ Assumptions'!$B$3)/AB255)</f>
        <v>5.7543914851634304</v>
      </c>
      <c r="AD255" s="18">
        <f t="shared" si="49"/>
        <v>2.3086160207991835</v>
      </c>
      <c r="AE255" s="18">
        <f t="shared" si="50"/>
        <v>8.063007505962613</v>
      </c>
      <c r="AF255" s="18">
        <f t="shared" si="51"/>
        <v>0.28963386849223588</v>
      </c>
    </row>
    <row r="256" spans="1:32" x14ac:dyDescent="0.3">
      <c r="A256" s="19" t="s">
        <v>522</v>
      </c>
      <c r="B256" s="20" t="s">
        <v>523</v>
      </c>
      <c r="C256" s="16" t="s">
        <v>8</v>
      </c>
      <c r="D256" s="16" t="str">
        <f>VLOOKUP(A256,'Lead Time'!$A$2:$C$1180,3,0)</f>
        <v>Mixed Source</v>
      </c>
      <c r="E256" s="23" t="str">
        <f>VLOOKUP(A256,Classification!$A$2:$D$1180,4,0)</f>
        <v>C</v>
      </c>
      <c r="F256" s="25" t="str">
        <f>VLOOKUP(A256,Classification!$A$2:$E$1180,5,0)</f>
        <v>L</v>
      </c>
      <c r="G256" s="21">
        <f>VLOOKUP(A256,'Lead Time'!$A$2:$D$1180,4,0)</f>
        <v>78.8</v>
      </c>
      <c r="H256" s="21">
        <f t="shared" si="39"/>
        <v>2.6266666666666665</v>
      </c>
      <c r="I256" s="32">
        <f>VLOOKUP(A256,Classification!$A$2:$F$1180,6,0)</f>
        <v>75.447000000000003</v>
      </c>
      <c r="J256" s="21">
        <f>-SUM('cons 2023 - 2025'!D257:AM257)</f>
        <v>3</v>
      </c>
      <c r="K256" s="18">
        <f>-_xlfn.MINIFS('cons 2023 - 2025'!D257:AM257,'cons 2023 - 2025'!D257:AM257,"&lt;&gt;0")</f>
        <v>1</v>
      </c>
      <c r="L256" s="18">
        <f>-_xlfn.MAXIFS('cons 2023 - 2025'!D257:AM257,'cons 2023 - 2025'!D257:AM257,"&lt;&gt;0")</f>
        <v>1</v>
      </c>
      <c r="M256" s="19">
        <f>COUNTIF('cons 2023 - 2025'!D257:AM257,"&lt;&gt;0")</f>
        <v>3</v>
      </c>
      <c r="N256" s="21">
        <f>-AVERAGE('cons 2023 - 2025'!D257:AM257)</f>
        <v>8.3333333333333329E-2</v>
      </c>
      <c r="O256" s="21">
        <f t="shared" si="40"/>
        <v>1</v>
      </c>
      <c r="P256" s="21">
        <f>_xlfn.STDEV.S('cons 2023 - 2025'!D257:AM257)</f>
        <v>0.28030595529069402</v>
      </c>
      <c r="Q256" s="21">
        <f>-AVERAGE('cons 2023 - 2025'!D257:AM257)/'⚙ Assumptions'!$B$5</f>
        <v>3.7878787878787876E-3</v>
      </c>
      <c r="R256" s="21">
        <f>_xlfn.STDEV.S('cons 2023 - 2025'!D257:AM257)/SQRT('⚙ Assumptions'!$B$5)</f>
        <v>5.9761430466719674E-2</v>
      </c>
      <c r="S256" s="21">
        <f>-IF(AVERAGE('cons 2023 - 2025'!D257:AM257)=0,"",_xlfn.STDEV.S('cons 2023 - 2025'!D257:AM257)/AVERAGE('cons 2023 - 2025'!D257:AM257))</f>
        <v>3.3636714634883282</v>
      </c>
      <c r="T256" s="21" t="str">
        <f t="shared" si="41"/>
        <v>Z</v>
      </c>
      <c r="U256" s="38">
        <f t="shared" si="42"/>
        <v>0.9</v>
      </c>
      <c r="V256" s="21">
        <f t="shared" si="43"/>
        <v>1.28</v>
      </c>
      <c r="W256" s="21">
        <f t="shared" si="44"/>
        <v>0.67903797495322116</v>
      </c>
      <c r="X256" s="21">
        <f t="shared" si="45"/>
        <v>0.58149338120132743</v>
      </c>
      <c r="Y256" s="21">
        <f t="shared" si="46"/>
        <v>0.97752282343806962</v>
      </c>
      <c r="Z256" s="21">
        <f t="shared" si="47"/>
        <v>0.80038227009021634</v>
      </c>
      <c r="AA256" s="21">
        <f>-AVERAGE('cons 2023 - 2025'!D257:AM257)*12</f>
        <v>1</v>
      </c>
      <c r="AB256" s="32">
        <f t="shared" si="48"/>
        <v>15.089400000000001</v>
      </c>
      <c r="AC256" s="21">
        <f>SQRT((2*AA256*'⚙ Assumptions'!$B$3)/AB256)</f>
        <v>4.4588682670506703</v>
      </c>
      <c r="AD256" s="21">
        <f t="shared" si="49"/>
        <v>0.80038227009021634</v>
      </c>
      <c r="AE256" s="21">
        <f t="shared" si="50"/>
        <v>5.2592505371408862</v>
      </c>
      <c r="AF256" s="21">
        <f t="shared" si="51"/>
        <v>0.22427215609611462</v>
      </c>
    </row>
    <row r="257" spans="1:32" x14ac:dyDescent="0.3">
      <c r="A257" s="16" t="s">
        <v>524</v>
      </c>
      <c r="B257" s="17" t="s">
        <v>525</v>
      </c>
      <c r="C257" s="16" t="s">
        <v>8</v>
      </c>
      <c r="D257" s="16"/>
      <c r="E257" s="23" t="str">
        <f>VLOOKUP(A257,Classification!$A$2:$D$1180,4,0)</f>
        <v>C</v>
      </c>
      <c r="F257" s="25" t="str">
        <f>VLOOKUP(A257,Classification!$A$2:$E$1180,5,0)</f>
        <v>L</v>
      </c>
      <c r="G257" s="18">
        <f>VLOOKUP(A257,'Lead Time'!$A$2:$D$1180,4,0)</f>
        <v>44</v>
      </c>
      <c r="H257" s="18">
        <f t="shared" si="39"/>
        <v>1.4666666666666666</v>
      </c>
      <c r="I257" s="27">
        <f>VLOOKUP(A257,Classification!$A$2:$F$1180,6,0)</f>
        <v>75.088999999999999</v>
      </c>
      <c r="J257" s="18">
        <f>-SUM('cons 2023 - 2025'!D258:AM258)</f>
        <v>2</v>
      </c>
      <c r="K257" s="18">
        <f>-_xlfn.MINIFS('cons 2023 - 2025'!D258:AM258,'cons 2023 - 2025'!D258:AM258,"&lt;&gt;0")</f>
        <v>2</v>
      </c>
      <c r="L257" s="18">
        <f>-_xlfn.MAXIFS('cons 2023 - 2025'!D258:AM258,'cons 2023 - 2025'!D258:AM258,"&lt;&gt;0")</f>
        <v>2</v>
      </c>
      <c r="M257" s="16">
        <f>COUNTIF('cons 2023 - 2025'!D258:AM258,"&lt;&gt;0")</f>
        <v>1</v>
      </c>
      <c r="N257" s="18">
        <f>-AVERAGE('cons 2023 - 2025'!D258:AM258)</f>
        <v>5.5555555555555552E-2</v>
      </c>
      <c r="O257" s="18">
        <f t="shared" si="40"/>
        <v>2</v>
      </c>
      <c r="P257" s="18">
        <f>_xlfn.STDEV.S('cons 2023 - 2025'!D258:AM258)</f>
        <v>0.33333333333333331</v>
      </c>
      <c r="Q257" s="18">
        <f>-AVERAGE('cons 2023 - 2025'!D258:AM258)/'⚙ Assumptions'!$B$5</f>
        <v>2.525252525252525E-3</v>
      </c>
      <c r="R257" s="18">
        <f>_xlfn.STDEV.S('cons 2023 - 2025'!D258:AM258)/SQRT('⚙ Assumptions'!$B$5)</f>
        <v>7.1066905451870138E-2</v>
      </c>
      <c r="S257" s="18">
        <f>-IF(AVERAGE('cons 2023 - 2025'!D258:AM258)=0,"",_xlfn.STDEV.S('cons 2023 - 2025'!D258:AM258)/AVERAGE('cons 2023 - 2025'!D258:AM258))</f>
        <v>6</v>
      </c>
      <c r="T257" s="18" t="str">
        <f t="shared" si="41"/>
        <v>Z</v>
      </c>
      <c r="U257" s="37">
        <f t="shared" si="42"/>
        <v>0.9</v>
      </c>
      <c r="V257" s="18">
        <f t="shared" si="43"/>
        <v>1.28</v>
      </c>
      <c r="W257" s="18">
        <f t="shared" si="44"/>
        <v>0.60339778661252053</v>
      </c>
      <c r="X257" s="18">
        <f t="shared" si="45"/>
        <v>0.51671899376597186</v>
      </c>
      <c r="Y257" s="18">
        <f t="shared" si="46"/>
        <v>0.71450889772363158</v>
      </c>
      <c r="Z257" s="18">
        <f t="shared" si="47"/>
        <v>0.59820047524745334</v>
      </c>
      <c r="AA257" s="18">
        <f>-AVERAGE('cons 2023 - 2025'!D258:AM258)*12</f>
        <v>0.66666666666666663</v>
      </c>
      <c r="AB257" s="27">
        <f t="shared" si="48"/>
        <v>15.017800000000001</v>
      </c>
      <c r="AC257" s="18">
        <f>SQRT((2*AA257*'⚙ Assumptions'!$B$3)/AB257)</f>
        <v>3.6493190960178752</v>
      </c>
      <c r="AD257" s="18">
        <f t="shared" si="49"/>
        <v>0.59820047524745334</v>
      </c>
      <c r="AE257" s="18">
        <f t="shared" si="50"/>
        <v>4.2475195712653289</v>
      </c>
      <c r="AF257" s="18">
        <f t="shared" si="51"/>
        <v>0.18268248106725746</v>
      </c>
    </row>
    <row r="258" spans="1:32" x14ac:dyDescent="0.3">
      <c r="A258" s="19" t="s">
        <v>526</v>
      </c>
      <c r="B258" s="20" t="s">
        <v>527</v>
      </c>
      <c r="C258" s="16" t="s">
        <v>8</v>
      </c>
      <c r="D258" s="16" t="str">
        <f>VLOOKUP(A258,'Lead Time'!$A$2:$C$1180,3,0)</f>
        <v>Local</v>
      </c>
      <c r="E258" s="23" t="str">
        <f>VLOOKUP(A258,Classification!$A$2:$D$1180,4,0)</f>
        <v>C</v>
      </c>
      <c r="F258" s="26" t="str">
        <f>VLOOKUP(A258,Classification!$A$2:$E$1180,5,0)</f>
        <v>M</v>
      </c>
      <c r="G258" s="21">
        <f>VLOOKUP(A258,'Lead Time'!$A$2:$D$1180,4,0)</f>
        <v>18.600000000000001</v>
      </c>
      <c r="H258" s="21">
        <f t="shared" si="39"/>
        <v>0.62</v>
      </c>
      <c r="I258" s="32">
        <f>VLOOKUP(A258,Classification!$A$2:$F$1180,6,0)</f>
        <v>75.024000000000001</v>
      </c>
      <c r="J258" s="21">
        <f>-SUM('cons 2023 - 2025'!D259:AM259)</f>
        <v>18</v>
      </c>
      <c r="K258" s="18">
        <f>-_xlfn.MINIFS('cons 2023 - 2025'!D259:AM259,'cons 2023 - 2025'!D259:AM259,"&lt;&gt;0")</f>
        <v>3</v>
      </c>
      <c r="L258" s="18">
        <f>-_xlfn.MAXIFS('cons 2023 - 2025'!D259:AM259,'cons 2023 - 2025'!D259:AM259,"&lt;&gt;0")</f>
        <v>1</v>
      </c>
      <c r="M258" s="19">
        <f>COUNTIF('cons 2023 - 2025'!D259:AM259,"&lt;&gt;0")</f>
        <v>10</v>
      </c>
      <c r="N258" s="21">
        <f>-AVERAGE('cons 2023 - 2025'!D259:AM259)</f>
        <v>0.5</v>
      </c>
      <c r="O258" s="21">
        <f t="shared" si="40"/>
        <v>1.8</v>
      </c>
      <c r="P258" s="21">
        <f>_xlfn.STDEV.S('cons 2023 - 2025'!D259:AM259)</f>
        <v>0.87831006565367986</v>
      </c>
      <c r="Q258" s="21">
        <f>-AVERAGE('cons 2023 - 2025'!D259:AM259)/'⚙ Assumptions'!$B$5</f>
        <v>2.2727272727272728E-2</v>
      </c>
      <c r="R258" s="21">
        <f>_xlfn.STDEV.S('cons 2023 - 2025'!D259:AM259)/SQRT('⚙ Assumptions'!$B$5)</f>
        <v>0.18725633517970777</v>
      </c>
      <c r="S258" s="21">
        <f>-IF(AVERAGE('cons 2023 - 2025'!D259:AM259)=0,"",_xlfn.STDEV.S('cons 2023 - 2025'!D259:AM259)/AVERAGE('cons 2023 - 2025'!D259:AM259))</f>
        <v>1.7566201313073597</v>
      </c>
      <c r="T258" s="21" t="str">
        <f t="shared" si="41"/>
        <v>Z</v>
      </c>
      <c r="U258" s="38">
        <f t="shared" si="42"/>
        <v>0.9</v>
      </c>
      <c r="V258" s="21">
        <f t="shared" si="43"/>
        <v>1.28</v>
      </c>
      <c r="W258" s="21">
        <f t="shared" si="44"/>
        <v>1.0337201007783718</v>
      </c>
      <c r="X258" s="21">
        <f t="shared" si="45"/>
        <v>0.88522500771595602</v>
      </c>
      <c r="Y258" s="21">
        <f t="shared" si="46"/>
        <v>1.4564473735056447</v>
      </c>
      <c r="Z258" s="21">
        <f t="shared" si="47"/>
        <v>1.1952250077159561</v>
      </c>
      <c r="AA258" s="21">
        <f>-AVERAGE('cons 2023 - 2025'!D259:AM259)*12</f>
        <v>6</v>
      </c>
      <c r="AB258" s="32">
        <f t="shared" si="48"/>
        <v>15.004800000000001</v>
      </c>
      <c r="AC258" s="21">
        <f>SQRT((2*AA258*'⚙ Assumptions'!$B$3)/AB258)</f>
        <v>10.952698858458087</v>
      </c>
      <c r="AD258" s="21">
        <f t="shared" si="49"/>
        <v>1.1952250077159561</v>
      </c>
      <c r="AE258" s="21">
        <f t="shared" si="50"/>
        <v>12.147923866174043</v>
      </c>
      <c r="AF258" s="21">
        <f t="shared" si="51"/>
        <v>0.54781018610463972</v>
      </c>
    </row>
    <row r="259" spans="1:32" x14ac:dyDescent="0.3">
      <c r="A259" s="16" t="s">
        <v>528</v>
      </c>
      <c r="B259" s="17" t="s">
        <v>529</v>
      </c>
      <c r="C259" s="16" t="s">
        <v>8</v>
      </c>
      <c r="D259" s="16" t="str">
        <f>VLOOKUP(A259,'Lead Time'!$A$2:$C$1180,3,0)</f>
        <v>Import</v>
      </c>
      <c r="E259" s="23" t="str">
        <f>VLOOKUP(A259,Classification!$A$2:$D$1180,4,0)</f>
        <v>C</v>
      </c>
      <c r="F259" s="25" t="str">
        <f>VLOOKUP(A259,Classification!$A$2:$E$1180,5,0)</f>
        <v>L</v>
      </c>
      <c r="G259" s="18">
        <f>VLOOKUP(A259,'Lead Time'!$A$2:$D$1180,4,0)</f>
        <v>244</v>
      </c>
      <c r="H259" s="18">
        <f t="shared" si="39"/>
        <v>8.1333333333333329</v>
      </c>
      <c r="I259" s="27">
        <f>VLOOKUP(A259,Classification!$A$2:$F$1180,6,0)</f>
        <v>74.760999999999996</v>
      </c>
      <c r="J259" s="18">
        <f>-SUM('cons 2023 - 2025'!D260:AM260)</f>
        <v>5</v>
      </c>
      <c r="K259" s="18">
        <f>-_xlfn.MINIFS('cons 2023 - 2025'!D260:AM260,'cons 2023 - 2025'!D260:AM260,"&lt;&gt;0")</f>
        <v>5</v>
      </c>
      <c r="L259" s="18">
        <f>-_xlfn.MAXIFS('cons 2023 - 2025'!D260:AM260,'cons 2023 - 2025'!D260:AM260,"&lt;&gt;0")</f>
        <v>5</v>
      </c>
      <c r="M259" s="16">
        <f>COUNTIF('cons 2023 - 2025'!D260:AM260,"&lt;&gt;0")</f>
        <v>1</v>
      </c>
      <c r="N259" s="18">
        <f>-AVERAGE('cons 2023 - 2025'!D260:AM260)</f>
        <v>0.1388888888888889</v>
      </c>
      <c r="O259" s="18">
        <f t="shared" si="40"/>
        <v>5</v>
      </c>
      <c r="P259" s="18">
        <f>_xlfn.STDEV.S('cons 2023 - 2025'!D260:AM260)</f>
        <v>0.83333333333333337</v>
      </c>
      <c r="Q259" s="18">
        <f>-AVERAGE('cons 2023 - 2025'!D260:AM260)/'⚙ Assumptions'!$B$5</f>
        <v>6.313131313131313E-3</v>
      </c>
      <c r="R259" s="18">
        <f>_xlfn.STDEV.S('cons 2023 - 2025'!D260:AM260)/SQRT('⚙ Assumptions'!$B$5)</f>
        <v>0.17766726362967536</v>
      </c>
      <c r="S259" s="18">
        <f>-IF(AVERAGE('cons 2023 - 2025'!D260:AM260)=0,"",_xlfn.STDEV.S('cons 2023 - 2025'!D260:AM260)/AVERAGE('cons 2023 - 2025'!D260:AM260))</f>
        <v>6</v>
      </c>
      <c r="T259" s="18" t="str">
        <f t="shared" si="41"/>
        <v>Z</v>
      </c>
      <c r="U259" s="37">
        <f t="shared" si="42"/>
        <v>0.9</v>
      </c>
      <c r="V259" s="18">
        <f t="shared" si="43"/>
        <v>1.28</v>
      </c>
      <c r="W259" s="18">
        <f t="shared" si="44"/>
        <v>3.5523217617482086</v>
      </c>
      <c r="X259" s="18">
        <f t="shared" si="45"/>
        <v>3.0420266149272801</v>
      </c>
      <c r="Y259" s="18">
        <f t="shared" si="46"/>
        <v>5.0927258021522492</v>
      </c>
      <c r="Z259" s="18">
        <f t="shared" si="47"/>
        <v>4.1716562445569094</v>
      </c>
      <c r="AA259" s="18">
        <f>-AVERAGE('cons 2023 - 2025'!D260:AM260)*12</f>
        <v>1.6666666666666667</v>
      </c>
      <c r="AB259" s="27">
        <f t="shared" si="48"/>
        <v>14.952199999999999</v>
      </c>
      <c r="AC259" s="18">
        <f>SQRT((2*AA259*'⚙ Assumptions'!$B$3)/AB259)</f>
        <v>5.7827238506164953</v>
      </c>
      <c r="AD259" s="18">
        <f t="shared" si="49"/>
        <v>4.1716562445569094</v>
      </c>
      <c r="AE259" s="18">
        <f t="shared" si="50"/>
        <v>9.9543800951734056</v>
      </c>
      <c r="AF259" s="18">
        <f t="shared" si="51"/>
        <v>0.28821481186395986</v>
      </c>
    </row>
    <row r="260" spans="1:32" x14ac:dyDescent="0.3">
      <c r="A260" s="19" t="s">
        <v>530</v>
      </c>
      <c r="B260" s="20" t="s">
        <v>531</v>
      </c>
      <c r="C260" s="16" t="s">
        <v>8</v>
      </c>
      <c r="D260" s="16" t="str">
        <f>VLOOKUP(A260,'Lead Time'!$A$2:$C$1180,3,0)</f>
        <v>Import</v>
      </c>
      <c r="E260" s="23" t="str">
        <f>VLOOKUP(A260,Classification!$A$2:$D$1180,4,0)</f>
        <v>C</v>
      </c>
      <c r="F260" s="25" t="str">
        <f>VLOOKUP(A260,Classification!$A$2:$E$1180,5,0)</f>
        <v>L</v>
      </c>
      <c r="G260" s="21">
        <f>VLOOKUP(A260,'Lead Time'!$A$2:$D$1180,4,0)</f>
        <v>244</v>
      </c>
      <c r="H260" s="21">
        <f t="shared" ref="H260:H323" si="52">G260/30</f>
        <v>8.1333333333333329</v>
      </c>
      <c r="I260" s="32">
        <f>VLOOKUP(A260,Classification!$A$2:$F$1180,6,0)</f>
        <v>74.725999999999999</v>
      </c>
      <c r="J260" s="21">
        <f>-SUM('cons 2023 - 2025'!D261:AM261)</f>
        <v>0</v>
      </c>
      <c r="K260" s="18">
        <f>-_xlfn.MINIFS('cons 2023 - 2025'!D261:AM261,'cons 2023 - 2025'!D261:AM261,"&lt;&gt;0")</f>
        <v>1</v>
      </c>
      <c r="L260" s="18">
        <f>-_xlfn.MAXIFS('cons 2023 - 2025'!D261:AM261,'cons 2023 - 2025'!D261:AM261,"&lt;&gt;0")</f>
        <v>-1</v>
      </c>
      <c r="M260" s="19">
        <f>COUNTIF('cons 2023 - 2025'!D261:AM261,"&lt;&gt;0")</f>
        <v>2</v>
      </c>
      <c r="N260" s="21">
        <f>-AVERAGE('cons 2023 - 2025'!D261:AM261)</f>
        <v>0</v>
      </c>
      <c r="O260" s="21">
        <f t="shared" ref="O260:O323" si="53">J260/M260</f>
        <v>0</v>
      </c>
      <c r="P260" s="21">
        <f>_xlfn.STDEV.S('cons 2023 - 2025'!D261:AM261)</f>
        <v>0.23904572186687872</v>
      </c>
      <c r="Q260" s="21">
        <f>-AVERAGE('cons 2023 - 2025'!D261:AM261)/'⚙ Assumptions'!$B$5</f>
        <v>0</v>
      </c>
      <c r="R260" s="21">
        <f>_xlfn.STDEV.S('cons 2023 - 2025'!D261:AM261)/SQRT('⚙ Assumptions'!$B$5)</f>
        <v>5.0964719143762549E-2</v>
      </c>
      <c r="S260" s="21"/>
      <c r="T260" s="21"/>
      <c r="U260" s="38">
        <f t="shared" ref="U260:U323" si="54">IF(E260="B",0.95,IF(E260="C",0.9,0.98))</f>
        <v>0.9</v>
      </c>
      <c r="V260" s="21">
        <f t="shared" ref="V260:V323" si="55">IF(E260="B",1.65,1.28)</f>
        <v>1.28</v>
      </c>
      <c r="W260" s="21">
        <f t="shared" ref="W260:W323" si="56">V260*R260*SQRT(G260)</f>
        <v>1.0190007838086275</v>
      </c>
      <c r="X260" s="21">
        <f t="shared" ref="X260:X323" si="57">V260*P260*SQRT(H260)</f>
        <v>0.87262013772425906</v>
      </c>
      <c r="Y260" s="21">
        <f t="shared" ref="Y260:Y323" si="58">Q260*G260+W260</f>
        <v>1.0190007838086275</v>
      </c>
      <c r="Z260" s="21">
        <f t="shared" ref="Z260:Z323" si="59">N260*H260+X260</f>
        <v>0.87262013772425906</v>
      </c>
      <c r="AA260" s="21">
        <f>-AVERAGE('cons 2023 - 2025'!D261:AM261)*12</f>
        <v>0</v>
      </c>
      <c r="AB260" s="32">
        <f t="shared" ref="AB260:AB323" si="60">I260*0.2</f>
        <v>14.9452</v>
      </c>
      <c r="AC260" s="21">
        <f>SQRT((2*AA260*'⚙ Assumptions'!$B$3)/AB260)</f>
        <v>0</v>
      </c>
      <c r="AD260" s="21">
        <f t="shared" ref="AD260:AD323" si="61">Z260</f>
        <v>0.87262013772425906</v>
      </c>
      <c r="AE260" s="21">
        <f t="shared" ref="AE260:AE323" si="62">Z260+AC260</f>
        <v>0.87262013772425906</v>
      </c>
      <c r="AF260" s="21" t="e">
        <f t="shared" ref="AF260:AF323" si="63">AA260/AC260</f>
        <v>#DIV/0!</v>
      </c>
    </row>
    <row r="261" spans="1:32" x14ac:dyDescent="0.3">
      <c r="A261" s="16" t="s">
        <v>532</v>
      </c>
      <c r="B261" s="17" t="s">
        <v>533</v>
      </c>
      <c r="C261" s="16" t="s">
        <v>20</v>
      </c>
      <c r="D261" s="16"/>
      <c r="E261" s="23" t="str">
        <f>VLOOKUP(A261,Classification!$A$2:$D$1180,4,0)</f>
        <v>C</v>
      </c>
      <c r="F261" s="24" t="str">
        <f>VLOOKUP(A261,Classification!$A$2:$E$1180,5,0)</f>
        <v>H</v>
      </c>
      <c r="G261" s="18">
        <f>VLOOKUP(A261,'Lead Time'!$A$2:$D$1180,4,0)</f>
        <v>44</v>
      </c>
      <c r="H261" s="18">
        <f t="shared" si="52"/>
        <v>1.4666666666666666</v>
      </c>
      <c r="I261" s="27">
        <f>VLOOKUP(A261,Classification!$A$2:$F$1180,6,0)</f>
        <v>74.168999999999997</v>
      </c>
      <c r="J261" s="18">
        <f>-SUM('cons 2023 - 2025'!D262:AM262)</f>
        <v>24807.299999999992</v>
      </c>
      <c r="K261" s="18">
        <f>-_xlfn.MINIFS('cons 2023 - 2025'!D262:AM262,'cons 2023 - 2025'!D262:AM262,"&lt;&gt;0")</f>
        <v>1326.75</v>
      </c>
      <c r="L261" s="18">
        <f>-_xlfn.MAXIFS('cons 2023 - 2025'!D262:AM262,'cons 2023 - 2025'!D262:AM262,"&lt;&gt;0")</f>
        <v>257.39999999999998</v>
      </c>
      <c r="M261" s="16">
        <f>COUNTIF('cons 2023 - 2025'!D262:AM262,"&lt;&gt;0")</f>
        <v>33</v>
      </c>
      <c r="N261" s="18">
        <f>-AVERAGE('cons 2023 - 2025'!D262:AM262)</f>
        <v>689.09166666666647</v>
      </c>
      <c r="O261" s="18">
        <f t="shared" si="53"/>
        <v>751.73636363636342</v>
      </c>
      <c r="P261" s="18">
        <f>_xlfn.STDEV.S('cons 2023 - 2025'!D262:AM262)</f>
        <v>366.37289756671265</v>
      </c>
      <c r="Q261" s="18">
        <f>-AVERAGE('cons 2023 - 2025'!D262:AM262)/'⚙ Assumptions'!$B$5</f>
        <v>31.322348484848476</v>
      </c>
      <c r="R261" s="18">
        <f>_xlfn.STDEV.S('cons 2023 - 2025'!D262:AM262)/SQRT('⚙ Assumptions'!$B$5)</f>
        <v>78.110964214503824</v>
      </c>
      <c r="S261" s="18">
        <f>-IF(AVERAGE('cons 2023 - 2025'!D262:AM262)=0,"",_xlfn.STDEV.S('cons 2023 - 2025'!D262:AM262)/AVERAGE('cons 2023 - 2025'!D262:AM262))</f>
        <v>0.53167512435459152</v>
      </c>
      <c r="T261" s="18" t="str">
        <f t="shared" ref="T261:T323" si="64">IF(ISBLANK(S261),"Z",
   IF(S261&lt;=0.25,"X",
      IF(S261&lt;=0.5,"Y","Z")))</f>
        <v>Z</v>
      </c>
      <c r="U261" s="37">
        <f t="shared" si="54"/>
        <v>0.9</v>
      </c>
      <c r="V261" s="18">
        <f t="shared" si="55"/>
        <v>1.28</v>
      </c>
      <c r="W261" s="18">
        <f t="shared" si="56"/>
        <v>663.20578639971052</v>
      </c>
      <c r="X261" s="18">
        <f t="shared" si="57"/>
        <v>567.9355049213857</v>
      </c>
      <c r="Y261" s="18">
        <f t="shared" si="58"/>
        <v>2041.3891197330436</v>
      </c>
      <c r="Z261" s="18">
        <f t="shared" si="59"/>
        <v>1578.6032826991632</v>
      </c>
      <c r="AA261" s="18">
        <f>-AVERAGE('cons 2023 - 2025'!D262:AM262)*12</f>
        <v>8269.0999999999985</v>
      </c>
      <c r="AB261" s="27">
        <f t="shared" si="60"/>
        <v>14.8338</v>
      </c>
      <c r="AC261" s="18">
        <f>SQRT((2*AA261*'⚙ Assumptions'!$B$3)/AB261)</f>
        <v>408.94371665842971</v>
      </c>
      <c r="AD261" s="18">
        <f t="shared" si="61"/>
        <v>1578.6032826991632</v>
      </c>
      <c r="AE261" s="18">
        <f t="shared" si="62"/>
        <v>1987.546999357593</v>
      </c>
      <c r="AF261" s="18">
        <f t="shared" si="63"/>
        <v>20.220631013892714</v>
      </c>
    </row>
    <row r="262" spans="1:32" x14ac:dyDescent="0.3">
      <c r="A262" s="19" t="s">
        <v>534</v>
      </c>
      <c r="B262" s="20" t="s">
        <v>535</v>
      </c>
      <c r="C262" s="16" t="s">
        <v>8</v>
      </c>
      <c r="D262" s="16" t="str">
        <f>VLOOKUP(A262,'Lead Time'!$A$2:$C$1180,3,0)</f>
        <v>Local</v>
      </c>
      <c r="E262" s="23" t="str">
        <f>VLOOKUP(A262,Classification!$A$2:$D$1180,4,0)</f>
        <v>C</v>
      </c>
      <c r="F262" s="25" t="str">
        <f>VLOOKUP(A262,Classification!$A$2:$E$1180,5,0)</f>
        <v>L</v>
      </c>
      <c r="G262" s="21">
        <f>VLOOKUP(A262,'Lead Time'!$A$2:$D$1180,4,0)</f>
        <v>11.777777777777779</v>
      </c>
      <c r="H262" s="21">
        <f t="shared" si="52"/>
        <v>0.3925925925925926</v>
      </c>
      <c r="I262" s="32">
        <f>VLOOKUP(A262,Classification!$A$2:$F$1180,6,0)</f>
        <v>74.06</v>
      </c>
      <c r="J262" s="21">
        <f>-SUM('cons 2023 - 2025'!D263:AM263)</f>
        <v>42</v>
      </c>
      <c r="K262" s="18">
        <f>-_xlfn.MINIFS('cons 2023 - 2025'!D263:AM263,'cons 2023 - 2025'!D263:AM263,"&lt;&gt;0")</f>
        <v>13</v>
      </c>
      <c r="L262" s="18">
        <f>-_xlfn.MAXIFS('cons 2023 - 2025'!D263:AM263,'cons 2023 - 2025'!D263:AM263,"&lt;&gt;0")</f>
        <v>4</v>
      </c>
      <c r="M262" s="19">
        <f>COUNTIF('cons 2023 - 2025'!D263:AM263,"&lt;&gt;0")</f>
        <v>6</v>
      </c>
      <c r="N262" s="21">
        <f>-AVERAGE('cons 2023 - 2025'!D263:AM263)</f>
        <v>1.1666666666666667</v>
      </c>
      <c r="O262" s="21">
        <f t="shared" si="53"/>
        <v>7</v>
      </c>
      <c r="P262" s="21">
        <f>_xlfn.STDEV.S('cons 2023 - 2025'!D263:AM263)</f>
        <v>2.9519969028245461</v>
      </c>
      <c r="Q262" s="21">
        <f>-AVERAGE('cons 2023 - 2025'!D263:AM263)/'⚙ Assumptions'!$B$5</f>
        <v>5.3030303030303032E-2</v>
      </c>
      <c r="R262" s="21">
        <f>_xlfn.STDEV.S('cons 2023 - 2025'!D263:AM263)/SQRT('⚙ Assumptions'!$B$5)</f>
        <v>0.62936785436173648</v>
      </c>
      <c r="S262" s="21">
        <f>-IF(AVERAGE('cons 2023 - 2025'!D263:AM263)=0,"",_xlfn.STDEV.S('cons 2023 - 2025'!D263:AM263)/AVERAGE('cons 2023 - 2025'!D263:AM263))</f>
        <v>2.5302830595638963</v>
      </c>
      <c r="T262" s="21" t="str">
        <f t="shared" si="64"/>
        <v>Z</v>
      </c>
      <c r="U262" s="38">
        <f t="shared" si="54"/>
        <v>0.9</v>
      </c>
      <c r="V262" s="21">
        <f t="shared" si="55"/>
        <v>1.28</v>
      </c>
      <c r="W262" s="21">
        <f t="shared" si="56"/>
        <v>2.7646884911509382</v>
      </c>
      <c r="X262" s="21">
        <f t="shared" si="57"/>
        <v>2.3675377784261715</v>
      </c>
      <c r="Y262" s="21">
        <f t="shared" si="58"/>
        <v>3.3892676157300627</v>
      </c>
      <c r="Z262" s="21">
        <f t="shared" si="59"/>
        <v>2.8255624697841961</v>
      </c>
      <c r="AA262" s="21">
        <f>-AVERAGE('cons 2023 - 2025'!D263:AM263)*12</f>
        <v>14</v>
      </c>
      <c r="AB262" s="32">
        <f t="shared" si="60"/>
        <v>14.812000000000001</v>
      </c>
      <c r="AC262" s="21">
        <f>SQRT((2*AA262*'⚙ Assumptions'!$B$3)/AB262)</f>
        <v>16.839058026988766</v>
      </c>
      <c r="AD262" s="21">
        <f t="shared" si="61"/>
        <v>2.8255624697841961</v>
      </c>
      <c r="AE262" s="21">
        <f t="shared" si="62"/>
        <v>19.664620496772962</v>
      </c>
      <c r="AF262" s="21">
        <f t="shared" si="63"/>
        <v>0.83140042498585898</v>
      </c>
    </row>
    <row r="263" spans="1:32" x14ac:dyDescent="0.3">
      <c r="A263" s="16" t="s">
        <v>536</v>
      </c>
      <c r="B263" s="17" t="s">
        <v>537</v>
      </c>
      <c r="C263" s="16" t="s">
        <v>8</v>
      </c>
      <c r="D263" s="16" t="str">
        <f>VLOOKUP(A263,'Lead Time'!$A$2:$C$1180,3,0)</f>
        <v>Local</v>
      </c>
      <c r="E263" s="23" t="str">
        <f>VLOOKUP(A263,Classification!$A$2:$D$1180,4,0)</f>
        <v>C</v>
      </c>
      <c r="F263" s="26" t="str">
        <f>VLOOKUP(A263,Classification!$A$2:$E$1180,5,0)</f>
        <v>M</v>
      </c>
      <c r="G263" s="18">
        <f>VLOOKUP(A263,'Lead Time'!$A$2:$D$1180,4,0)</f>
        <v>11.714285714285714</v>
      </c>
      <c r="H263" s="18">
        <f t="shared" si="52"/>
        <v>0.39047619047619048</v>
      </c>
      <c r="I263" s="27">
        <f>VLOOKUP(A263,Classification!$A$2:$F$1180,6,0)</f>
        <v>74.028999999999996</v>
      </c>
      <c r="J263" s="18">
        <f>-SUM('cons 2023 - 2025'!D264:AM264)</f>
        <v>26</v>
      </c>
      <c r="K263" s="18">
        <f>-_xlfn.MINIFS('cons 2023 - 2025'!D264:AM264,'cons 2023 - 2025'!D264:AM264,"&lt;&gt;0")</f>
        <v>4</v>
      </c>
      <c r="L263" s="18">
        <f>-_xlfn.MAXIFS('cons 2023 - 2025'!D264:AM264,'cons 2023 - 2025'!D264:AM264,"&lt;&gt;0")</f>
        <v>1</v>
      </c>
      <c r="M263" s="16">
        <f>COUNTIF('cons 2023 - 2025'!D264:AM264,"&lt;&gt;0")</f>
        <v>13</v>
      </c>
      <c r="N263" s="18">
        <f>-AVERAGE('cons 2023 - 2025'!D264:AM264)</f>
        <v>0.72222222222222221</v>
      </c>
      <c r="O263" s="18">
        <f t="shared" si="53"/>
        <v>2</v>
      </c>
      <c r="P263" s="18">
        <f>_xlfn.STDEV.S('cons 2023 - 2025'!D264:AM264)</f>
        <v>1.1858959508950211</v>
      </c>
      <c r="Q263" s="18">
        <f>-AVERAGE('cons 2023 - 2025'!D264:AM264)/'⚙ Assumptions'!$B$5</f>
        <v>3.2828282828282825E-2</v>
      </c>
      <c r="R263" s="18">
        <f>_xlfn.STDEV.S('cons 2023 - 2025'!D264:AM264)/SQRT('⚙ Assumptions'!$B$5)</f>
        <v>0.25283386625403631</v>
      </c>
      <c r="S263" s="18">
        <f>-IF(AVERAGE('cons 2023 - 2025'!D264:AM264)=0,"",_xlfn.STDEV.S('cons 2023 - 2025'!D264:AM264)/AVERAGE('cons 2023 - 2025'!D264:AM264))</f>
        <v>1.6420097781623368</v>
      </c>
      <c r="T263" s="18" t="str">
        <f t="shared" si="64"/>
        <v>Z</v>
      </c>
      <c r="U263" s="37">
        <f t="shared" si="54"/>
        <v>0.9</v>
      </c>
      <c r="V263" s="18">
        <f t="shared" si="55"/>
        <v>1.28</v>
      </c>
      <c r="W263" s="18">
        <f t="shared" si="56"/>
        <v>1.1076514532599524</v>
      </c>
      <c r="X263" s="18">
        <f t="shared" si="57"/>
        <v>0.94853603554803456</v>
      </c>
      <c r="Y263" s="18">
        <f t="shared" si="58"/>
        <v>1.4922113378198369</v>
      </c>
      <c r="Z263" s="18">
        <f t="shared" si="59"/>
        <v>1.2305466175586166</v>
      </c>
      <c r="AA263" s="18">
        <f>-AVERAGE('cons 2023 - 2025'!D264:AM264)*12</f>
        <v>8.6666666666666661</v>
      </c>
      <c r="AB263" s="27">
        <f t="shared" si="60"/>
        <v>14.8058</v>
      </c>
      <c r="AC263" s="18">
        <f>SQRT((2*AA263*'⚙ Assumptions'!$B$3)/AB263)</f>
        <v>13.25167373475313</v>
      </c>
      <c r="AD263" s="18">
        <f t="shared" si="61"/>
        <v>1.2305466175586166</v>
      </c>
      <c r="AE263" s="18">
        <f t="shared" si="62"/>
        <v>14.482220352311746</v>
      </c>
      <c r="AF263" s="18">
        <f t="shared" si="63"/>
        <v>0.65400543660669297</v>
      </c>
    </row>
    <row r="264" spans="1:32" x14ac:dyDescent="0.3">
      <c r="A264" s="19" t="s">
        <v>538</v>
      </c>
      <c r="B264" s="20" t="s">
        <v>539</v>
      </c>
      <c r="C264" s="16" t="s">
        <v>8</v>
      </c>
      <c r="D264" s="16" t="str">
        <f>VLOOKUP(A264,'Lead Time'!$A$2:$C$1180,3,0)</f>
        <v>Local</v>
      </c>
      <c r="E264" s="23" t="str">
        <f>VLOOKUP(A264,Classification!$A$2:$D$1180,4,0)</f>
        <v>C</v>
      </c>
      <c r="F264" s="25" t="str">
        <f>VLOOKUP(A264,Classification!$A$2:$E$1180,5,0)</f>
        <v>L</v>
      </c>
      <c r="G264" s="21">
        <f>VLOOKUP(A264,'Lead Time'!$A$2:$D$1180,4,0)</f>
        <v>12.7</v>
      </c>
      <c r="H264" s="21">
        <f t="shared" si="52"/>
        <v>0.42333333333333328</v>
      </c>
      <c r="I264" s="32">
        <f>VLOOKUP(A264,Classification!$A$2:$F$1180,6,0)</f>
        <v>73.775999999999996</v>
      </c>
      <c r="J264" s="21">
        <f>-SUM('cons 2023 - 2025'!D265:AM265)</f>
        <v>35</v>
      </c>
      <c r="K264" s="18">
        <f>-_xlfn.MINIFS('cons 2023 - 2025'!D265:AM265,'cons 2023 - 2025'!D265:AM265,"&lt;&gt;0")</f>
        <v>13</v>
      </c>
      <c r="L264" s="18">
        <f>-_xlfn.MAXIFS('cons 2023 - 2025'!D265:AM265,'cons 2023 - 2025'!D265:AM265,"&lt;&gt;0")</f>
        <v>1</v>
      </c>
      <c r="M264" s="19">
        <f>COUNTIF('cons 2023 - 2025'!D265:AM265,"&lt;&gt;0")</f>
        <v>8</v>
      </c>
      <c r="N264" s="21">
        <f>-AVERAGE('cons 2023 - 2025'!D265:AM265)</f>
        <v>0.97222222222222221</v>
      </c>
      <c r="O264" s="21">
        <f t="shared" si="53"/>
        <v>4.375</v>
      </c>
      <c r="P264" s="21">
        <f>_xlfn.STDEV.S('cons 2023 - 2025'!D265:AM265)</f>
        <v>2.4898205455828237</v>
      </c>
      <c r="Q264" s="21">
        <f>-AVERAGE('cons 2023 - 2025'!D265:AM265)/'⚙ Assumptions'!$B$5</f>
        <v>4.4191919191919192E-2</v>
      </c>
      <c r="R264" s="21">
        <f>_xlfn.STDEV.S('cons 2023 - 2025'!D265:AM265)/SQRT('⚙ Assumptions'!$B$5)</f>
        <v>0.53083152391517485</v>
      </c>
      <c r="S264" s="21">
        <f>-IF(AVERAGE('cons 2023 - 2025'!D265:AM265)=0,"",_xlfn.STDEV.S('cons 2023 - 2025'!D265:AM265)/AVERAGE('cons 2023 - 2025'!D265:AM265))</f>
        <v>2.5609582754566187</v>
      </c>
      <c r="T264" s="21" t="str">
        <f t="shared" si="64"/>
        <v>Z</v>
      </c>
      <c r="U264" s="38">
        <f t="shared" si="54"/>
        <v>0.9</v>
      </c>
      <c r="V264" s="21">
        <f t="shared" si="55"/>
        <v>1.28</v>
      </c>
      <c r="W264" s="21">
        <f t="shared" si="56"/>
        <v>2.4214111397381299</v>
      </c>
      <c r="X264" s="21">
        <f t="shared" si="57"/>
        <v>2.0735726172337925</v>
      </c>
      <c r="Y264" s="21">
        <f t="shared" si="58"/>
        <v>2.9826485134755036</v>
      </c>
      <c r="Z264" s="21">
        <f t="shared" si="59"/>
        <v>2.4851466913078664</v>
      </c>
      <c r="AA264" s="21">
        <f>-AVERAGE('cons 2023 - 2025'!D265:AM265)*12</f>
        <v>11.666666666666666</v>
      </c>
      <c r="AB264" s="32">
        <f t="shared" si="60"/>
        <v>14.7552</v>
      </c>
      <c r="AC264" s="21">
        <f>SQRT((2*AA264*'⚙ Assumptions'!$B$3)/AB264)</f>
        <v>15.401445092979786</v>
      </c>
      <c r="AD264" s="21">
        <f t="shared" si="61"/>
        <v>2.4851466913078664</v>
      </c>
      <c r="AE264" s="21">
        <f t="shared" si="62"/>
        <v>17.886591784287653</v>
      </c>
      <c r="AF264" s="21">
        <f t="shared" si="63"/>
        <v>0.75750467545311773</v>
      </c>
    </row>
    <row r="265" spans="1:32" x14ac:dyDescent="0.3">
      <c r="A265" s="16" t="s">
        <v>540</v>
      </c>
      <c r="B265" s="17" t="s">
        <v>541</v>
      </c>
      <c r="C265" s="16" t="s">
        <v>8</v>
      </c>
      <c r="D265" s="16" t="str">
        <f>VLOOKUP(A265,'Lead Time'!$A$2:$C$1180,3,0)</f>
        <v>Local</v>
      </c>
      <c r="E265" s="23" t="str">
        <f>VLOOKUP(A265,Classification!$A$2:$D$1180,4,0)</f>
        <v>C</v>
      </c>
      <c r="F265" s="25" t="str">
        <f>VLOOKUP(A265,Classification!$A$2:$E$1180,5,0)</f>
        <v>L</v>
      </c>
      <c r="G265" s="18">
        <f>VLOOKUP(A265,'Lead Time'!$A$2:$D$1180,4,0)</f>
        <v>27.5</v>
      </c>
      <c r="H265" s="18">
        <f t="shared" si="52"/>
        <v>0.91666666666666663</v>
      </c>
      <c r="I265" s="27">
        <f>VLOOKUP(A265,Classification!$A$2:$F$1180,6,0)</f>
        <v>73.454999999999998</v>
      </c>
      <c r="J265" s="18">
        <f>-SUM('cons 2023 - 2025'!D266:AM266)</f>
        <v>1</v>
      </c>
      <c r="K265" s="18">
        <f>-_xlfn.MINIFS('cons 2023 - 2025'!D266:AM266,'cons 2023 - 2025'!D266:AM266,"&lt;&gt;0")</f>
        <v>1</v>
      </c>
      <c r="L265" s="18">
        <f>-_xlfn.MAXIFS('cons 2023 - 2025'!D266:AM266,'cons 2023 - 2025'!D266:AM266,"&lt;&gt;0")</f>
        <v>1</v>
      </c>
      <c r="M265" s="16">
        <f>COUNTIF('cons 2023 - 2025'!D266:AM266,"&lt;&gt;0")</f>
        <v>1</v>
      </c>
      <c r="N265" s="18">
        <f>-AVERAGE('cons 2023 - 2025'!D266:AM266)</f>
        <v>2.7777777777777776E-2</v>
      </c>
      <c r="O265" s="18">
        <f t="shared" si="53"/>
        <v>1</v>
      </c>
      <c r="P265" s="18">
        <f>_xlfn.STDEV.S('cons 2023 - 2025'!D266:AM266)</f>
        <v>0.16666666666666666</v>
      </c>
      <c r="Q265" s="18">
        <f>-AVERAGE('cons 2023 - 2025'!D266:AM266)/'⚙ Assumptions'!$B$5</f>
        <v>1.2626262626262625E-3</v>
      </c>
      <c r="R265" s="18">
        <f>_xlfn.STDEV.S('cons 2023 - 2025'!D266:AM266)/SQRT('⚙ Assumptions'!$B$5)</f>
        <v>3.5533452725935069E-2</v>
      </c>
      <c r="S265" s="18">
        <f>-IF(AVERAGE('cons 2023 - 2025'!D266:AM266)=0,"",_xlfn.STDEV.S('cons 2023 - 2025'!D266:AM266)/AVERAGE('cons 2023 - 2025'!D266:AM266))</f>
        <v>6</v>
      </c>
      <c r="T265" s="18" t="str">
        <f t="shared" si="64"/>
        <v>Z</v>
      </c>
      <c r="U265" s="37">
        <f t="shared" si="54"/>
        <v>0.9</v>
      </c>
      <c r="V265" s="18">
        <f t="shared" si="55"/>
        <v>1.28</v>
      </c>
      <c r="W265" s="18">
        <f t="shared" si="56"/>
        <v>0.23851391759997756</v>
      </c>
      <c r="X265" s="18">
        <f t="shared" si="57"/>
        <v>0.20425111632135212</v>
      </c>
      <c r="Y265" s="18">
        <f t="shared" si="58"/>
        <v>0.2732361398221998</v>
      </c>
      <c r="Z265" s="18">
        <f t="shared" si="59"/>
        <v>0.22971407928431509</v>
      </c>
      <c r="AA265" s="18">
        <f>-AVERAGE('cons 2023 - 2025'!D266:AM266)*12</f>
        <v>0.33333333333333331</v>
      </c>
      <c r="AB265" s="27">
        <f t="shared" si="60"/>
        <v>14.691000000000001</v>
      </c>
      <c r="AC265" s="18">
        <f>SQRT((2*AA265*'⚙ Assumptions'!$B$3)/AB265)</f>
        <v>2.6090014509835151</v>
      </c>
      <c r="AD265" s="18">
        <f t="shared" si="61"/>
        <v>0.22971407928431509</v>
      </c>
      <c r="AE265" s="18">
        <f t="shared" si="62"/>
        <v>2.8387155302678302</v>
      </c>
      <c r="AF265" s="18">
        <f t="shared" si="63"/>
        <v>0.12776280105466276</v>
      </c>
    </row>
    <row r="266" spans="1:32" x14ac:dyDescent="0.3">
      <c r="A266" s="19" t="s">
        <v>542</v>
      </c>
      <c r="B266" s="20" t="s">
        <v>543</v>
      </c>
      <c r="C266" s="16" t="s">
        <v>8</v>
      </c>
      <c r="D266" s="16" t="str">
        <f>VLOOKUP(A266,'Lead Time'!$A$2:$C$1180,3,0)</f>
        <v>Import</v>
      </c>
      <c r="E266" s="23" t="str">
        <f>VLOOKUP(A266,Classification!$A$2:$D$1180,4,0)</f>
        <v>C</v>
      </c>
      <c r="F266" s="25" t="str">
        <f>VLOOKUP(A266,Classification!$A$2:$E$1180,5,0)</f>
        <v>L</v>
      </c>
      <c r="G266" s="21">
        <f>VLOOKUP(A266,'Lead Time'!$A$2:$D$1180,4,0)</f>
        <v>173</v>
      </c>
      <c r="H266" s="21">
        <f t="shared" si="52"/>
        <v>5.7666666666666666</v>
      </c>
      <c r="I266" s="32">
        <f>VLOOKUP(A266,Classification!$A$2:$F$1180,6,0)</f>
        <v>73.305000000000007</v>
      </c>
      <c r="J266" s="21">
        <f>-SUM('cons 2023 - 2025'!D267:AM267)</f>
        <v>85</v>
      </c>
      <c r="K266" s="18">
        <f>-_xlfn.MINIFS('cons 2023 - 2025'!D267:AM267,'cons 2023 - 2025'!D267:AM267,"&lt;&gt;0")</f>
        <v>84</v>
      </c>
      <c r="L266" s="18">
        <f>-_xlfn.MAXIFS('cons 2023 - 2025'!D267:AM267,'cons 2023 - 2025'!D267:AM267,"&lt;&gt;0")</f>
        <v>1</v>
      </c>
      <c r="M266" s="19">
        <f>COUNTIF('cons 2023 - 2025'!D267:AM267,"&lt;&gt;0")</f>
        <v>2</v>
      </c>
      <c r="N266" s="21">
        <f>-AVERAGE('cons 2023 - 2025'!D267:AM267)</f>
        <v>2.3611111111111112</v>
      </c>
      <c r="O266" s="21">
        <f t="shared" si="53"/>
        <v>42.5</v>
      </c>
      <c r="P266" s="21">
        <f>_xlfn.STDEV.S('cons 2023 - 2025'!D267:AM267)</f>
        <v>13.996229651032611</v>
      </c>
      <c r="Q266" s="21">
        <f>-AVERAGE('cons 2023 - 2025'!D267:AM267)/'⚙ Assumptions'!$B$5</f>
        <v>0.10732323232323232</v>
      </c>
      <c r="R266" s="21">
        <f>_xlfn.STDEV.S('cons 2023 - 2025'!D267:AM267)/SQRT('⚙ Assumptions'!$B$5)</f>
        <v>2.9840061878777879</v>
      </c>
      <c r="S266" s="21">
        <f>-IF(AVERAGE('cons 2023 - 2025'!D267:AM267)=0,"",_xlfn.STDEV.S('cons 2023 - 2025'!D267:AM267)/AVERAGE('cons 2023 - 2025'!D267:AM267))</f>
        <v>5.9278149110255764</v>
      </c>
      <c r="T266" s="21" t="str">
        <f t="shared" si="64"/>
        <v>Z</v>
      </c>
      <c r="U266" s="38">
        <f t="shared" si="54"/>
        <v>0.9</v>
      </c>
      <c r="V266" s="21">
        <f t="shared" si="55"/>
        <v>1.28</v>
      </c>
      <c r="W266" s="21">
        <f t="shared" si="56"/>
        <v>50.238046156435679</v>
      </c>
      <c r="X266" s="21">
        <f t="shared" si="57"/>
        <v>43.021292478475331</v>
      </c>
      <c r="Y266" s="21">
        <f t="shared" si="58"/>
        <v>68.80496534835487</v>
      </c>
      <c r="Z266" s="21">
        <f t="shared" si="59"/>
        <v>56.637033219216072</v>
      </c>
      <c r="AA266" s="21">
        <f>-AVERAGE('cons 2023 - 2025'!D267:AM267)*12</f>
        <v>28.333333333333336</v>
      </c>
      <c r="AB266" s="32">
        <f t="shared" si="60"/>
        <v>14.661000000000001</v>
      </c>
      <c r="AC266" s="21">
        <f>SQRT((2*AA266*'⚙ Assumptions'!$B$3)/AB266)</f>
        <v>24.078402280485189</v>
      </c>
      <c r="AD266" s="21">
        <f t="shared" si="61"/>
        <v>56.637033219216072</v>
      </c>
      <c r="AE266" s="21">
        <f t="shared" si="62"/>
        <v>80.715435499701258</v>
      </c>
      <c r="AF266" s="21">
        <f t="shared" si="63"/>
        <v>1.1767115194473114</v>
      </c>
    </row>
    <row r="267" spans="1:32" x14ac:dyDescent="0.3">
      <c r="A267" s="16" t="s">
        <v>544</v>
      </c>
      <c r="B267" s="17" t="s">
        <v>545</v>
      </c>
      <c r="C267" s="16" t="s">
        <v>8</v>
      </c>
      <c r="D267" s="16" t="str">
        <f>VLOOKUP(A267,'Lead Time'!$A$2:$C$1180,3,0)</f>
        <v>Local</v>
      </c>
      <c r="E267" s="23" t="str">
        <f>VLOOKUP(A267,Classification!$A$2:$D$1180,4,0)</f>
        <v>C</v>
      </c>
      <c r="F267" s="24" t="str">
        <f>VLOOKUP(A267,Classification!$A$2:$E$1180,5,0)</f>
        <v>H</v>
      </c>
      <c r="G267" s="18">
        <f>VLOOKUP(A267,'Lead Time'!$A$2:$D$1180,4,0)</f>
        <v>14.2</v>
      </c>
      <c r="H267" s="18">
        <f t="shared" si="52"/>
        <v>0.47333333333333333</v>
      </c>
      <c r="I267" s="27">
        <f>VLOOKUP(A267,Classification!$A$2:$F$1180,6,0)</f>
        <v>73.287000000000006</v>
      </c>
      <c r="J267" s="18">
        <f>-SUM('cons 2023 - 2025'!D268:AM268)</f>
        <v>70</v>
      </c>
      <c r="K267" s="18">
        <f>-_xlfn.MINIFS('cons 2023 - 2025'!D268:AM268,'cons 2023 - 2025'!D268:AM268,"&lt;&gt;0")</f>
        <v>19</v>
      </c>
      <c r="L267" s="18">
        <f>-_xlfn.MAXIFS('cons 2023 - 2025'!D268:AM268,'cons 2023 - 2025'!D268:AM268,"&lt;&gt;0")</f>
        <v>1</v>
      </c>
      <c r="M267" s="16">
        <f>COUNTIF('cons 2023 - 2025'!D268:AM268,"&lt;&gt;0")</f>
        <v>16</v>
      </c>
      <c r="N267" s="18">
        <f>-AVERAGE('cons 2023 - 2025'!D268:AM268)</f>
        <v>1.9444444444444444</v>
      </c>
      <c r="O267" s="18">
        <f t="shared" si="53"/>
        <v>4.375</v>
      </c>
      <c r="P267" s="18">
        <f>_xlfn.STDEV.S('cons 2023 - 2025'!D268:AM268)</f>
        <v>3.7105597917637669</v>
      </c>
      <c r="Q267" s="18">
        <f>-AVERAGE('cons 2023 - 2025'!D268:AM268)/'⚙ Assumptions'!$B$5</f>
        <v>8.8383838383838384E-2</v>
      </c>
      <c r="R267" s="18">
        <f>_xlfn.STDEV.S('cons 2023 - 2025'!D268:AM268)/SQRT('⚙ Assumptions'!$B$5)</f>
        <v>0.79109400568435972</v>
      </c>
      <c r="S267" s="18">
        <f>-IF(AVERAGE('cons 2023 - 2025'!D268:AM268)=0,"",_xlfn.STDEV.S('cons 2023 - 2025'!D268:AM268)/AVERAGE('cons 2023 - 2025'!D268:AM268))</f>
        <v>1.9082878929070801</v>
      </c>
      <c r="T267" s="18" t="str">
        <f t="shared" si="64"/>
        <v>Z</v>
      </c>
      <c r="U267" s="37">
        <f t="shared" si="54"/>
        <v>0.9</v>
      </c>
      <c r="V267" s="18">
        <f t="shared" si="55"/>
        <v>1.28</v>
      </c>
      <c r="W267" s="18">
        <f t="shared" si="56"/>
        <v>3.8157704076309154</v>
      </c>
      <c r="X267" s="18">
        <f t="shared" si="57"/>
        <v>3.2676305568537973</v>
      </c>
      <c r="Y267" s="18">
        <f t="shared" si="58"/>
        <v>5.0708209126814205</v>
      </c>
      <c r="Z267" s="18">
        <f t="shared" si="59"/>
        <v>4.1880009272241674</v>
      </c>
      <c r="AA267" s="18">
        <f>-AVERAGE('cons 2023 - 2025'!D268:AM268)*12</f>
        <v>23.333333333333332</v>
      </c>
      <c r="AB267" s="27">
        <f t="shared" si="60"/>
        <v>14.657400000000003</v>
      </c>
      <c r="AC267" s="18">
        <f>SQRT((2*AA267*'⚙ Assumptions'!$B$3)/AB267)</f>
        <v>21.853477240578183</v>
      </c>
      <c r="AD267" s="18">
        <f t="shared" si="61"/>
        <v>4.1880009272241674</v>
      </c>
      <c r="AE267" s="18">
        <f t="shared" si="62"/>
        <v>26.041478167802349</v>
      </c>
      <c r="AF267" s="18">
        <f t="shared" si="63"/>
        <v>1.067717191020169</v>
      </c>
    </row>
    <row r="268" spans="1:32" x14ac:dyDescent="0.3">
      <c r="A268" s="19" t="s">
        <v>546</v>
      </c>
      <c r="B268" s="20" t="s">
        <v>547</v>
      </c>
      <c r="C268" s="16" t="s">
        <v>8</v>
      </c>
      <c r="D268" s="16" t="str">
        <f>VLOOKUP(A268,'Lead Time'!$A$2:$C$1180,3,0)</f>
        <v>Mixed Source</v>
      </c>
      <c r="E268" s="23" t="str">
        <f>VLOOKUP(A268,Classification!$A$2:$D$1180,4,0)</f>
        <v>C</v>
      </c>
      <c r="F268" s="26" t="str">
        <f>VLOOKUP(A268,Classification!$A$2:$E$1180,5,0)</f>
        <v>M</v>
      </c>
      <c r="G268" s="21">
        <f>VLOOKUP(A268,'Lead Time'!$A$2:$D$1180,4,0)</f>
        <v>38.111111111111114</v>
      </c>
      <c r="H268" s="21">
        <f t="shared" si="52"/>
        <v>1.2703703703703704</v>
      </c>
      <c r="I268" s="32">
        <f>VLOOKUP(A268,Classification!$A$2:$F$1180,6,0)</f>
        <v>72.870999999999995</v>
      </c>
      <c r="J268" s="21">
        <f>-SUM('cons 2023 - 2025'!D269:AM269)</f>
        <v>246</v>
      </c>
      <c r="K268" s="18">
        <f>-_xlfn.MINIFS('cons 2023 - 2025'!D269:AM269,'cons 2023 - 2025'!D269:AM269,"&lt;&gt;0")</f>
        <v>77</v>
      </c>
      <c r="L268" s="18">
        <f>-_xlfn.MAXIFS('cons 2023 - 2025'!D269:AM269,'cons 2023 - 2025'!D269:AM269,"&lt;&gt;0")</f>
        <v>3</v>
      </c>
      <c r="M268" s="19">
        <f>COUNTIF('cons 2023 - 2025'!D269:AM269,"&lt;&gt;0")</f>
        <v>7</v>
      </c>
      <c r="N268" s="21">
        <f>-AVERAGE('cons 2023 - 2025'!D269:AM269)</f>
        <v>6.833333333333333</v>
      </c>
      <c r="O268" s="21">
        <f t="shared" si="53"/>
        <v>35.142857142857146</v>
      </c>
      <c r="P268" s="21">
        <f>_xlfn.STDEV.S('cons 2023 - 2025'!D269:AM269)</f>
        <v>17.34605760066864</v>
      </c>
      <c r="Q268" s="21">
        <f>-AVERAGE('cons 2023 - 2025'!D269:AM269)/'⚙ Assumptions'!$B$5</f>
        <v>0.31060606060606061</v>
      </c>
      <c r="R268" s="21">
        <f>_xlfn.STDEV.S('cons 2023 - 2025'!D269:AM269)/SQRT('⚙ Assumptions'!$B$5)</f>
        <v>3.6981919064082351</v>
      </c>
      <c r="S268" s="21">
        <f>-IF(AVERAGE('cons 2023 - 2025'!D269:AM269)=0,"",_xlfn.STDEV.S('cons 2023 - 2025'!D269:AM269)/AVERAGE('cons 2023 - 2025'!D269:AM269))</f>
        <v>2.5384474537563864</v>
      </c>
      <c r="T268" s="21" t="str">
        <f t="shared" si="64"/>
        <v>Z</v>
      </c>
      <c r="U268" s="38">
        <f t="shared" si="54"/>
        <v>0.9</v>
      </c>
      <c r="V268" s="21">
        <f t="shared" si="55"/>
        <v>1.28</v>
      </c>
      <c r="W268" s="21">
        <f t="shared" si="56"/>
        <v>29.223028307044835</v>
      </c>
      <c r="X268" s="21">
        <f t="shared" si="57"/>
        <v>25.025106350460369</v>
      </c>
      <c r="Y268" s="21">
        <f t="shared" si="58"/>
        <v>41.060570394586925</v>
      </c>
      <c r="Z268" s="21">
        <f t="shared" si="59"/>
        <v>33.705970547991235</v>
      </c>
      <c r="AA268" s="21">
        <f>-AVERAGE('cons 2023 - 2025'!D269:AM269)*12</f>
        <v>82</v>
      </c>
      <c r="AB268" s="32">
        <f t="shared" si="60"/>
        <v>14.574199999999999</v>
      </c>
      <c r="AC268" s="21">
        <f>SQRT((2*AA268*'⚙ Assumptions'!$B$3)/AB268)</f>
        <v>41.08423370886662</v>
      </c>
      <c r="AD268" s="21">
        <f t="shared" si="61"/>
        <v>33.705970547991235</v>
      </c>
      <c r="AE268" s="21">
        <f t="shared" si="62"/>
        <v>74.790204256857862</v>
      </c>
      <c r="AF268" s="21">
        <f t="shared" si="63"/>
        <v>1.9958994630658797</v>
      </c>
    </row>
    <row r="269" spans="1:32" x14ac:dyDescent="0.3">
      <c r="A269" s="16" t="s">
        <v>548</v>
      </c>
      <c r="B269" s="17" t="s">
        <v>549</v>
      </c>
      <c r="C269" s="16" t="s">
        <v>8</v>
      </c>
      <c r="D269" s="16" t="str">
        <f>VLOOKUP(A269,'Lead Time'!$A$2:$C$1180,3,0)</f>
        <v>Local</v>
      </c>
      <c r="E269" s="23" t="str">
        <f>VLOOKUP(A269,Classification!$A$2:$D$1180,4,0)</f>
        <v>C</v>
      </c>
      <c r="F269" s="25" t="str">
        <f>VLOOKUP(A269,Classification!$A$2:$E$1180,5,0)</f>
        <v>L</v>
      </c>
      <c r="G269" s="18">
        <f>VLOOKUP(A269,'Lead Time'!$A$2:$D$1180,4,0)</f>
        <v>11</v>
      </c>
      <c r="H269" s="18">
        <f t="shared" si="52"/>
        <v>0.36666666666666664</v>
      </c>
      <c r="I269" s="27">
        <f>VLOOKUP(A269,Classification!$A$2:$F$1180,6,0)</f>
        <v>72.813999999999993</v>
      </c>
      <c r="J269" s="18">
        <f>-SUM('cons 2023 - 2025'!D270:AM270)</f>
        <v>14</v>
      </c>
      <c r="K269" s="18">
        <f>-_xlfn.MINIFS('cons 2023 - 2025'!D270:AM270,'cons 2023 - 2025'!D270:AM270,"&lt;&gt;0")</f>
        <v>6</v>
      </c>
      <c r="L269" s="18">
        <f>-_xlfn.MAXIFS('cons 2023 - 2025'!D270:AM270,'cons 2023 - 2025'!D270:AM270,"&lt;&gt;0")</f>
        <v>4</v>
      </c>
      <c r="M269" s="16">
        <f>COUNTIF('cons 2023 - 2025'!D270:AM270,"&lt;&gt;0")</f>
        <v>3</v>
      </c>
      <c r="N269" s="18">
        <f>-AVERAGE('cons 2023 - 2025'!D270:AM270)</f>
        <v>0.3888888888888889</v>
      </c>
      <c r="O269" s="18">
        <f t="shared" si="53"/>
        <v>4.666666666666667</v>
      </c>
      <c r="P269" s="18">
        <f>_xlfn.STDEV.S('cons 2023 - 2025'!D270:AM270)</f>
        <v>1.3368999915108037</v>
      </c>
      <c r="Q269" s="18">
        <f>-AVERAGE('cons 2023 - 2025'!D270:AM270)/'⚙ Assumptions'!$B$5</f>
        <v>1.7676767676767676E-2</v>
      </c>
      <c r="R269" s="18">
        <f>_xlfn.STDEV.S('cons 2023 - 2025'!D270:AM270)/SQRT('⚙ Assumptions'!$B$5)</f>
        <v>0.28502803588591286</v>
      </c>
      <c r="S269" s="18">
        <f>-IF(AVERAGE('cons 2023 - 2025'!D270:AM270)=0,"",_xlfn.STDEV.S('cons 2023 - 2025'!D270:AM270)/AVERAGE('cons 2023 - 2025'!D270:AM270))</f>
        <v>3.4377428353134953</v>
      </c>
      <c r="T269" s="18" t="str">
        <f t="shared" si="64"/>
        <v>Z</v>
      </c>
      <c r="U269" s="37">
        <f t="shared" si="54"/>
        <v>0.9</v>
      </c>
      <c r="V269" s="18">
        <f t="shared" si="55"/>
        <v>1.28</v>
      </c>
      <c r="W269" s="18">
        <f t="shared" si="56"/>
        <v>1.2100237436998749</v>
      </c>
      <c r="X269" s="18">
        <f t="shared" si="57"/>
        <v>1.0362024275687982</v>
      </c>
      <c r="Y269" s="18">
        <f t="shared" si="58"/>
        <v>1.4044681881443193</v>
      </c>
      <c r="Z269" s="18">
        <f t="shared" si="59"/>
        <v>1.1787950201613908</v>
      </c>
      <c r="AA269" s="18">
        <f>-AVERAGE('cons 2023 - 2025'!D270:AM270)*12</f>
        <v>4.666666666666667</v>
      </c>
      <c r="AB269" s="27">
        <f t="shared" si="60"/>
        <v>14.562799999999999</v>
      </c>
      <c r="AC269" s="18">
        <f>SQRT((2*AA269*'⚙ Assumptions'!$B$3)/AB269)</f>
        <v>9.8048640268433882</v>
      </c>
      <c r="AD269" s="18">
        <f t="shared" si="61"/>
        <v>1.1787950201613908</v>
      </c>
      <c r="AE269" s="18">
        <f t="shared" si="62"/>
        <v>10.983659047004778</v>
      </c>
      <c r="AF269" s="18">
        <f t="shared" si="63"/>
        <v>0.47595424616704957</v>
      </c>
    </row>
    <row r="270" spans="1:32" x14ac:dyDescent="0.3">
      <c r="A270" s="19" t="s">
        <v>550</v>
      </c>
      <c r="B270" s="20" t="s">
        <v>551</v>
      </c>
      <c r="C270" s="16" t="s">
        <v>130</v>
      </c>
      <c r="D270" s="16" t="str">
        <f>VLOOKUP(A270,'Lead Time'!$A$2:$C$1180,3,0)</f>
        <v>Local</v>
      </c>
      <c r="E270" s="23" t="str">
        <f>VLOOKUP(A270,Classification!$A$2:$D$1180,4,0)</f>
        <v>C</v>
      </c>
      <c r="F270" s="25" t="str">
        <f>VLOOKUP(A270,Classification!$A$2:$E$1180,5,0)</f>
        <v>L</v>
      </c>
      <c r="G270" s="21">
        <f>VLOOKUP(A270,'Lead Time'!$A$2:$D$1180,4,0)</f>
        <v>10.5</v>
      </c>
      <c r="H270" s="21">
        <f t="shared" si="52"/>
        <v>0.35</v>
      </c>
      <c r="I270" s="32">
        <f>VLOOKUP(A270,Classification!$A$2:$F$1180,6,0)</f>
        <v>72.72</v>
      </c>
      <c r="J270" s="21">
        <f>-SUM('cons 2023 - 2025'!D271:AM271)</f>
        <v>34</v>
      </c>
      <c r="K270" s="18">
        <f>-_xlfn.MINIFS('cons 2023 - 2025'!D271:AM271,'cons 2023 - 2025'!D271:AM271,"&lt;&gt;0")</f>
        <v>18</v>
      </c>
      <c r="L270" s="18">
        <f>-_xlfn.MAXIFS('cons 2023 - 2025'!D271:AM271,'cons 2023 - 2025'!D271:AM271,"&lt;&gt;0")</f>
        <v>3</v>
      </c>
      <c r="M270" s="19">
        <f>COUNTIF('cons 2023 - 2025'!D271:AM271,"&lt;&gt;0")</f>
        <v>4</v>
      </c>
      <c r="N270" s="21">
        <f>-AVERAGE('cons 2023 - 2025'!D271:AM271)</f>
        <v>0.94444444444444442</v>
      </c>
      <c r="O270" s="21">
        <f t="shared" si="53"/>
        <v>8.5</v>
      </c>
      <c r="P270" s="21">
        <f>_xlfn.STDEV.S('cons 2023 - 2025'!D271:AM271)</f>
        <v>3.4221500713894932</v>
      </c>
      <c r="Q270" s="21">
        <f>-AVERAGE('cons 2023 - 2025'!D271:AM271)/'⚙ Assumptions'!$B$5</f>
        <v>4.2929292929292928E-2</v>
      </c>
      <c r="R270" s="21">
        <f>_xlfn.STDEV.S('cons 2023 - 2025'!D271:AM271)/SQRT('⚙ Assumptions'!$B$5)</f>
        <v>0.72960484669664327</v>
      </c>
      <c r="S270" s="21">
        <f>-IF(AVERAGE('cons 2023 - 2025'!D271:AM271)=0,"",_xlfn.STDEV.S('cons 2023 - 2025'!D271:AM271)/AVERAGE('cons 2023 - 2025'!D271:AM271))</f>
        <v>3.623453016765346</v>
      </c>
      <c r="T270" s="21" t="str">
        <f t="shared" si="64"/>
        <v>Z</v>
      </c>
      <c r="U270" s="38">
        <f t="shared" si="54"/>
        <v>0.9</v>
      </c>
      <c r="V270" s="21">
        <f t="shared" si="55"/>
        <v>1.28</v>
      </c>
      <c r="W270" s="21">
        <f t="shared" si="56"/>
        <v>3.0261630871952407</v>
      </c>
      <c r="X270" s="21">
        <f t="shared" si="57"/>
        <v>2.5914512450662768</v>
      </c>
      <c r="Y270" s="21">
        <f t="shared" si="58"/>
        <v>3.4769206629528164</v>
      </c>
      <c r="Z270" s="21">
        <f t="shared" si="59"/>
        <v>2.9220068006218325</v>
      </c>
      <c r="AA270" s="21">
        <f>-AVERAGE('cons 2023 - 2025'!D271:AM271)*12</f>
        <v>11.333333333333332</v>
      </c>
      <c r="AB270" s="32">
        <f t="shared" si="60"/>
        <v>14.544</v>
      </c>
      <c r="AC270" s="21">
        <f>SQRT((2*AA270*'⚙ Assumptions'!$B$3)/AB270)</f>
        <v>15.289649353001321</v>
      </c>
      <c r="AD270" s="21">
        <f t="shared" si="61"/>
        <v>2.9220068006218325</v>
      </c>
      <c r="AE270" s="21">
        <f t="shared" si="62"/>
        <v>18.211656153623153</v>
      </c>
      <c r="AF270" s="21">
        <f t="shared" si="63"/>
        <v>0.7412422006335041</v>
      </c>
    </row>
    <row r="271" spans="1:32" x14ac:dyDescent="0.3">
      <c r="A271" s="16" t="s">
        <v>552</v>
      </c>
      <c r="B271" s="17" t="s">
        <v>553</v>
      </c>
      <c r="C271" s="16" t="s">
        <v>8</v>
      </c>
      <c r="D271" s="16" t="str">
        <f>VLOOKUP(A271,'Lead Time'!$A$2:$C$1180,3,0)</f>
        <v>Local</v>
      </c>
      <c r="E271" s="23" t="str">
        <f>VLOOKUP(A271,Classification!$A$2:$D$1180,4,0)</f>
        <v>C</v>
      </c>
      <c r="F271" s="24" t="str">
        <f>VLOOKUP(A271,Classification!$A$2:$E$1180,5,0)</f>
        <v>H</v>
      </c>
      <c r="G271" s="18">
        <f>VLOOKUP(A271,'Lead Time'!$A$2:$D$1180,4,0)</f>
        <v>28.166666666666668</v>
      </c>
      <c r="H271" s="18">
        <f t="shared" si="52"/>
        <v>0.93888888888888888</v>
      </c>
      <c r="I271" s="27">
        <f>VLOOKUP(A271,Classification!$A$2:$F$1180,6,0)</f>
        <v>72.664000000000001</v>
      </c>
      <c r="J271" s="18">
        <f>-SUM('cons 2023 - 2025'!D272:AM272)</f>
        <v>25</v>
      </c>
      <c r="K271" s="18">
        <f>-_xlfn.MINIFS('cons 2023 - 2025'!D272:AM272,'cons 2023 - 2025'!D272:AM272,"&lt;&gt;0")</f>
        <v>6</v>
      </c>
      <c r="L271" s="18">
        <f>-_xlfn.MAXIFS('cons 2023 - 2025'!D272:AM272,'cons 2023 - 2025'!D272:AM272,"&lt;&gt;0")</f>
        <v>1</v>
      </c>
      <c r="M271" s="16">
        <f>COUNTIF('cons 2023 - 2025'!D272:AM272,"&lt;&gt;0")</f>
        <v>10</v>
      </c>
      <c r="N271" s="18">
        <f>-AVERAGE('cons 2023 - 2025'!D272:AM272)</f>
        <v>0.69444444444444442</v>
      </c>
      <c r="O271" s="18">
        <f t="shared" si="53"/>
        <v>2.5</v>
      </c>
      <c r="P271" s="18">
        <f>_xlfn.STDEV.S('cons 2023 - 2025'!D272:AM272)</f>
        <v>1.4306730572794739</v>
      </c>
      <c r="Q271" s="18">
        <f>-AVERAGE('cons 2023 - 2025'!D272:AM272)/'⚙ Assumptions'!$B$5</f>
        <v>3.1565656565656568E-2</v>
      </c>
      <c r="R271" s="18">
        <f>_xlfn.STDEV.S('cons 2023 - 2025'!D272:AM272)/SQRT('⚙ Assumptions'!$B$5)</f>
        <v>0.30502052068265512</v>
      </c>
      <c r="S271" s="18">
        <f>-IF(AVERAGE('cons 2023 - 2025'!D272:AM272)=0,"",_xlfn.STDEV.S('cons 2023 - 2025'!D272:AM272)/AVERAGE('cons 2023 - 2025'!D272:AM272))</f>
        <v>2.0601692024824425</v>
      </c>
      <c r="T271" s="18" t="str">
        <f t="shared" si="64"/>
        <v>Z</v>
      </c>
      <c r="U271" s="37">
        <f t="shared" si="54"/>
        <v>0.9</v>
      </c>
      <c r="V271" s="18">
        <f t="shared" si="55"/>
        <v>1.28</v>
      </c>
      <c r="W271" s="18">
        <f t="shared" si="56"/>
        <v>2.0720811259215197</v>
      </c>
      <c r="X271" s="18">
        <f t="shared" si="57"/>
        <v>1.7744242656216149</v>
      </c>
      <c r="Y271" s="18">
        <f t="shared" si="58"/>
        <v>2.9611804525208463</v>
      </c>
      <c r="Z271" s="18">
        <f t="shared" si="59"/>
        <v>2.4264304384611211</v>
      </c>
      <c r="AA271" s="18">
        <f>-AVERAGE('cons 2023 - 2025'!D272:AM272)*12</f>
        <v>8.3333333333333321</v>
      </c>
      <c r="AB271" s="27">
        <f t="shared" si="60"/>
        <v>14.532800000000002</v>
      </c>
      <c r="AC271" s="18">
        <f>SQRT((2*AA271*'⚙ Assumptions'!$B$3)/AB271)</f>
        <v>13.115817224079718</v>
      </c>
      <c r="AD271" s="18">
        <f t="shared" si="61"/>
        <v>2.4264304384611211</v>
      </c>
      <c r="AE271" s="18">
        <f t="shared" si="62"/>
        <v>15.54224766254084</v>
      </c>
      <c r="AF271" s="18">
        <f t="shared" si="63"/>
        <v>0.63536516184701919</v>
      </c>
    </row>
    <row r="272" spans="1:32" x14ac:dyDescent="0.3">
      <c r="A272" s="19" t="s">
        <v>554</v>
      </c>
      <c r="B272" s="20" t="s">
        <v>555</v>
      </c>
      <c r="C272" s="16" t="s">
        <v>8</v>
      </c>
      <c r="D272" s="16"/>
      <c r="E272" s="23" t="str">
        <f>VLOOKUP(A272,Classification!$A$2:$D$1180,4,0)</f>
        <v>C</v>
      </c>
      <c r="F272" s="25" t="str">
        <f>VLOOKUP(A272,Classification!$A$2:$E$1180,5,0)</f>
        <v>L</v>
      </c>
      <c r="G272" s="21">
        <f>VLOOKUP(A272,'Lead Time'!$A$2:$D$1180,4,0)</f>
        <v>0</v>
      </c>
      <c r="H272" s="21">
        <f t="shared" si="52"/>
        <v>0</v>
      </c>
      <c r="I272" s="32">
        <f>VLOOKUP(A272,Classification!$A$2:$F$1180,6,0)</f>
        <v>72.197000000000003</v>
      </c>
      <c r="J272" s="21">
        <f>-SUM('cons 2023 - 2025'!D273:AM273)</f>
        <v>5</v>
      </c>
      <c r="K272" s="18">
        <f>-_xlfn.MINIFS('cons 2023 - 2025'!D273:AM273,'cons 2023 - 2025'!D273:AM273,"&lt;&gt;0")</f>
        <v>5</v>
      </c>
      <c r="L272" s="18">
        <f>-_xlfn.MAXIFS('cons 2023 - 2025'!D273:AM273,'cons 2023 - 2025'!D273:AM273,"&lt;&gt;0")</f>
        <v>5</v>
      </c>
      <c r="M272" s="19">
        <f>COUNTIF('cons 2023 - 2025'!D273:AM273,"&lt;&gt;0")</f>
        <v>1</v>
      </c>
      <c r="N272" s="21">
        <f>-AVERAGE('cons 2023 - 2025'!D273:AM273)</f>
        <v>0.1388888888888889</v>
      </c>
      <c r="O272" s="21">
        <f t="shared" si="53"/>
        <v>5</v>
      </c>
      <c r="P272" s="21">
        <f>_xlfn.STDEV.S('cons 2023 - 2025'!D273:AM273)</f>
        <v>0.83333333333333337</v>
      </c>
      <c r="Q272" s="21">
        <f>-AVERAGE('cons 2023 - 2025'!D273:AM273)/'⚙ Assumptions'!$B$5</f>
        <v>6.313131313131313E-3</v>
      </c>
      <c r="R272" s="21">
        <f>_xlfn.STDEV.S('cons 2023 - 2025'!D273:AM273)/SQRT('⚙ Assumptions'!$B$5)</f>
        <v>0.17766726362967536</v>
      </c>
      <c r="S272" s="21">
        <f>-IF(AVERAGE('cons 2023 - 2025'!D273:AM273)=0,"",_xlfn.STDEV.S('cons 2023 - 2025'!D273:AM273)/AVERAGE('cons 2023 - 2025'!D273:AM273))</f>
        <v>6</v>
      </c>
      <c r="T272" s="21" t="str">
        <f t="shared" si="64"/>
        <v>Z</v>
      </c>
      <c r="U272" s="38">
        <f t="shared" si="54"/>
        <v>0.9</v>
      </c>
      <c r="V272" s="21">
        <f t="shared" si="55"/>
        <v>1.28</v>
      </c>
      <c r="W272" s="21">
        <f t="shared" si="56"/>
        <v>0</v>
      </c>
      <c r="X272" s="21">
        <f t="shared" si="57"/>
        <v>0</v>
      </c>
      <c r="Y272" s="21">
        <f t="shared" si="58"/>
        <v>0</v>
      </c>
      <c r="Z272" s="21">
        <f t="shared" si="59"/>
        <v>0</v>
      </c>
      <c r="AA272" s="21">
        <f>-AVERAGE('cons 2023 - 2025'!D273:AM273)*12</f>
        <v>1.6666666666666667</v>
      </c>
      <c r="AB272" s="32">
        <f t="shared" si="60"/>
        <v>14.439400000000001</v>
      </c>
      <c r="AC272" s="21">
        <f>SQRT((2*AA272*'⚙ Assumptions'!$B$3)/AB272)</f>
        <v>5.8845116701406912</v>
      </c>
      <c r="AD272" s="21">
        <f t="shared" si="61"/>
        <v>0</v>
      </c>
      <c r="AE272" s="21">
        <f t="shared" si="62"/>
        <v>5.8845116701406912</v>
      </c>
      <c r="AF272" s="21">
        <f t="shared" si="63"/>
        <v>0.28322939269943176</v>
      </c>
    </row>
    <row r="273" spans="1:32" x14ac:dyDescent="0.3">
      <c r="A273" s="16" t="s">
        <v>556</v>
      </c>
      <c r="B273" s="17" t="s">
        <v>557</v>
      </c>
      <c r="C273" s="16" t="s">
        <v>8</v>
      </c>
      <c r="D273" s="16" t="str">
        <f>VLOOKUP(A273,'Lead Time'!$A$2:$C$1180,3,0)</f>
        <v>Local</v>
      </c>
      <c r="E273" s="23" t="str">
        <f>VLOOKUP(A273,Classification!$A$2:$D$1180,4,0)</f>
        <v>C</v>
      </c>
      <c r="F273" s="25" t="str">
        <f>VLOOKUP(A273,Classification!$A$2:$E$1180,5,0)</f>
        <v>L</v>
      </c>
      <c r="G273" s="18">
        <f>VLOOKUP(A273,'Lead Time'!$A$2:$D$1180,4,0)</f>
        <v>25.666666666666668</v>
      </c>
      <c r="H273" s="18">
        <f t="shared" si="52"/>
        <v>0.85555555555555562</v>
      </c>
      <c r="I273" s="27">
        <f>VLOOKUP(A273,Classification!$A$2:$F$1180,6,0)</f>
        <v>72</v>
      </c>
      <c r="J273" s="18">
        <f>-SUM('cons 2023 - 2025'!D274:AM274)</f>
        <v>4</v>
      </c>
      <c r="K273" s="18">
        <f>-_xlfn.MINIFS('cons 2023 - 2025'!D274:AM274,'cons 2023 - 2025'!D274:AM274,"&lt;&gt;0")</f>
        <v>1</v>
      </c>
      <c r="L273" s="18">
        <f>-_xlfn.MAXIFS('cons 2023 - 2025'!D274:AM274,'cons 2023 - 2025'!D274:AM274,"&lt;&gt;0")</f>
        <v>1</v>
      </c>
      <c r="M273" s="16">
        <f>COUNTIF('cons 2023 - 2025'!D274:AM274,"&lt;&gt;0")</f>
        <v>4</v>
      </c>
      <c r="N273" s="18">
        <f>-AVERAGE('cons 2023 - 2025'!D274:AM274)</f>
        <v>0.1111111111111111</v>
      </c>
      <c r="O273" s="18">
        <f t="shared" si="53"/>
        <v>1</v>
      </c>
      <c r="P273" s="18">
        <f>_xlfn.STDEV.S('cons 2023 - 2025'!D274:AM274)</f>
        <v>0.3187276291558383</v>
      </c>
      <c r="Q273" s="18">
        <f>-AVERAGE('cons 2023 - 2025'!D274:AM274)/'⚙ Assumptions'!$B$5</f>
        <v>5.0505050505050501E-3</v>
      </c>
      <c r="R273" s="18">
        <f>_xlfn.STDEV.S('cons 2023 - 2025'!D274:AM274)/SQRT('⚙ Assumptions'!$B$5)</f>
        <v>6.7952958858350065E-2</v>
      </c>
      <c r="S273" s="18">
        <f>-IF(AVERAGE('cons 2023 - 2025'!D274:AM274)=0,"",_xlfn.STDEV.S('cons 2023 - 2025'!D274:AM274)/AVERAGE('cons 2023 - 2025'!D274:AM274))</f>
        <v>2.8685486624025449</v>
      </c>
      <c r="T273" s="18" t="str">
        <f t="shared" si="64"/>
        <v>Z</v>
      </c>
      <c r="U273" s="37">
        <f t="shared" si="54"/>
        <v>0.9</v>
      </c>
      <c r="V273" s="18">
        <f t="shared" si="55"/>
        <v>1.28</v>
      </c>
      <c r="W273" s="18">
        <f t="shared" si="56"/>
        <v>0.4406594385018216</v>
      </c>
      <c r="X273" s="18">
        <f t="shared" si="57"/>
        <v>0.37735819836932549</v>
      </c>
      <c r="Y273" s="18">
        <f t="shared" si="58"/>
        <v>0.57028906813145119</v>
      </c>
      <c r="Z273" s="18">
        <f t="shared" si="59"/>
        <v>0.47241992676438721</v>
      </c>
      <c r="AA273" s="18">
        <f>-AVERAGE('cons 2023 - 2025'!D274:AM274)*12</f>
        <v>1.3333333333333333</v>
      </c>
      <c r="AB273" s="27">
        <f t="shared" si="60"/>
        <v>14.4</v>
      </c>
      <c r="AC273" s="18">
        <f>SQRT((2*AA273*'⚙ Assumptions'!$B$3)/AB273)</f>
        <v>5.2704627669472988</v>
      </c>
      <c r="AD273" s="18">
        <f t="shared" si="61"/>
        <v>0.47241992676438721</v>
      </c>
      <c r="AE273" s="18">
        <f t="shared" si="62"/>
        <v>5.7428826937116861</v>
      </c>
      <c r="AF273" s="18">
        <f t="shared" si="63"/>
        <v>0.25298221281347033</v>
      </c>
    </row>
    <row r="274" spans="1:32" x14ac:dyDescent="0.3">
      <c r="A274" s="19" t="s">
        <v>558</v>
      </c>
      <c r="B274" s="20" t="s">
        <v>559</v>
      </c>
      <c r="C274" s="16" t="s">
        <v>130</v>
      </c>
      <c r="D274" s="16" t="str">
        <f>VLOOKUP(A274,'Lead Time'!$A$2:$C$1180,3,0)</f>
        <v>Local</v>
      </c>
      <c r="E274" s="23" t="str">
        <f>VLOOKUP(A274,Classification!$A$2:$D$1180,4,0)</f>
        <v>C</v>
      </c>
      <c r="F274" s="25" t="str">
        <f>VLOOKUP(A274,Classification!$A$2:$E$1180,5,0)</f>
        <v>L</v>
      </c>
      <c r="G274" s="21">
        <f>VLOOKUP(A274,'Lead Time'!$A$2:$D$1180,4,0)</f>
        <v>35.5</v>
      </c>
      <c r="H274" s="21">
        <f t="shared" si="52"/>
        <v>1.1833333333333333</v>
      </c>
      <c r="I274" s="32">
        <f>VLOOKUP(A274,Classification!$A$2:$F$1180,6,0)</f>
        <v>71.962999999999994</v>
      </c>
      <c r="J274" s="21">
        <f>-SUM('cons 2023 - 2025'!D275:AM275)</f>
        <v>21.5</v>
      </c>
      <c r="K274" s="18">
        <f>-_xlfn.MINIFS('cons 2023 - 2025'!D275:AM275,'cons 2023 - 2025'!D275:AM275,"&lt;&gt;0")</f>
        <v>13</v>
      </c>
      <c r="L274" s="18">
        <f>-_xlfn.MAXIFS('cons 2023 - 2025'!D275:AM275,'cons 2023 - 2025'!D275:AM275,"&lt;&gt;0")</f>
        <v>4</v>
      </c>
      <c r="M274" s="19">
        <f>COUNTIF('cons 2023 - 2025'!D275:AM275,"&lt;&gt;0")</f>
        <v>3</v>
      </c>
      <c r="N274" s="21">
        <f>-AVERAGE('cons 2023 - 2025'!D275:AM275)</f>
        <v>0.59722222222222221</v>
      </c>
      <c r="O274" s="21">
        <f t="shared" si="53"/>
        <v>7.166666666666667</v>
      </c>
      <c r="P274" s="21">
        <f>_xlfn.STDEV.S('cons 2023 - 2025'!D275:AM275)</f>
        <v>2.3446578929388902</v>
      </c>
      <c r="Q274" s="21">
        <f>-AVERAGE('cons 2023 - 2025'!D275:AM275)/'⚙ Assumptions'!$B$5</f>
        <v>2.7146464646464644E-2</v>
      </c>
      <c r="R274" s="21">
        <f>_xlfn.STDEV.S('cons 2023 - 2025'!D275:AM275)/SQRT('⚙ Assumptions'!$B$5)</f>
        <v>0.49988274238340752</v>
      </c>
      <c r="S274" s="21">
        <f>-IF(AVERAGE('cons 2023 - 2025'!D275:AM275)=0,"",_xlfn.STDEV.S('cons 2023 - 2025'!D275:AM275)/AVERAGE('cons 2023 - 2025'!D275:AM275))</f>
        <v>3.925938797479072</v>
      </c>
      <c r="T274" s="21" t="str">
        <f t="shared" si="64"/>
        <v>Z</v>
      </c>
      <c r="U274" s="38">
        <f t="shared" si="54"/>
        <v>0.9</v>
      </c>
      <c r="V274" s="21">
        <f t="shared" si="55"/>
        <v>1.28</v>
      </c>
      <c r="W274" s="21">
        <f t="shared" si="56"/>
        <v>3.8123458292107659</v>
      </c>
      <c r="X274" s="21">
        <f t="shared" si="57"/>
        <v>3.264697923101084</v>
      </c>
      <c r="Y274" s="21">
        <f t="shared" si="58"/>
        <v>4.7760453241602612</v>
      </c>
      <c r="Z274" s="21">
        <f t="shared" si="59"/>
        <v>3.9714108860640467</v>
      </c>
      <c r="AA274" s="21">
        <f>-AVERAGE('cons 2023 - 2025'!D275:AM275)*12</f>
        <v>7.1666666666666661</v>
      </c>
      <c r="AB274" s="32">
        <f t="shared" si="60"/>
        <v>14.3926</v>
      </c>
      <c r="AC274" s="21">
        <f>SQRT((2*AA274*'⚙ Assumptions'!$B$3)/AB274)</f>
        <v>12.222206080358644</v>
      </c>
      <c r="AD274" s="21">
        <f t="shared" si="61"/>
        <v>3.9714108860640467</v>
      </c>
      <c r="AE274" s="21">
        <f t="shared" si="62"/>
        <v>16.193616966422692</v>
      </c>
      <c r="AF274" s="21">
        <f t="shared" si="63"/>
        <v>0.58636441077389934</v>
      </c>
    </row>
    <row r="275" spans="1:32" x14ac:dyDescent="0.3">
      <c r="A275" s="16" t="s">
        <v>560</v>
      </c>
      <c r="B275" s="17" t="s">
        <v>561</v>
      </c>
      <c r="C275" s="16" t="s">
        <v>8</v>
      </c>
      <c r="D275" s="16" t="str">
        <f>VLOOKUP(A275,'Lead Time'!$A$2:$C$1180,3,0)</f>
        <v>Local</v>
      </c>
      <c r="E275" s="23" t="str">
        <f>VLOOKUP(A275,Classification!$A$2:$D$1180,4,0)</f>
        <v>C</v>
      </c>
      <c r="F275" s="26" t="str">
        <f>VLOOKUP(A275,Classification!$A$2:$E$1180,5,0)</f>
        <v>M</v>
      </c>
      <c r="G275" s="18">
        <f>VLOOKUP(A275,'Lead Time'!$A$2:$D$1180,4,0)</f>
        <v>11.6</v>
      </c>
      <c r="H275" s="18">
        <f t="shared" si="52"/>
        <v>0.38666666666666666</v>
      </c>
      <c r="I275" s="27">
        <f>VLOOKUP(A275,Classification!$A$2:$F$1180,6,0)</f>
        <v>71.962000000000003</v>
      </c>
      <c r="J275" s="18">
        <f>-SUM('cons 2023 - 2025'!D276:AM276)</f>
        <v>26</v>
      </c>
      <c r="K275" s="18">
        <f>-_xlfn.MINIFS('cons 2023 - 2025'!D276:AM276,'cons 2023 - 2025'!D276:AM276,"&lt;&gt;0")</f>
        <v>4</v>
      </c>
      <c r="L275" s="18">
        <f>-_xlfn.MAXIFS('cons 2023 - 2025'!D276:AM276,'cons 2023 - 2025'!D276:AM276,"&lt;&gt;0")</f>
        <v>1</v>
      </c>
      <c r="M275" s="16">
        <f>COUNTIF('cons 2023 - 2025'!D276:AM276,"&lt;&gt;0")</f>
        <v>10</v>
      </c>
      <c r="N275" s="18">
        <f>-AVERAGE('cons 2023 - 2025'!D276:AM276)</f>
        <v>0.72222222222222221</v>
      </c>
      <c r="O275" s="18">
        <f t="shared" si="53"/>
        <v>2.6</v>
      </c>
      <c r="P275" s="18">
        <f>_xlfn.STDEV.S('cons 2023 - 2025'!D276:AM276)</f>
        <v>1.3007934086792923</v>
      </c>
      <c r="Q275" s="18">
        <f>-AVERAGE('cons 2023 - 2025'!D276:AM276)/'⚙ Assumptions'!$B$5</f>
        <v>3.2828282828282825E-2</v>
      </c>
      <c r="R275" s="18">
        <f>_xlfn.STDEV.S('cons 2023 - 2025'!D276:AM276)/SQRT('⚙ Assumptions'!$B$5)</f>
        <v>0.27733008656108143</v>
      </c>
      <c r="S275" s="18">
        <f>-IF(AVERAGE('cons 2023 - 2025'!D276:AM276)=0,"",_xlfn.STDEV.S('cons 2023 - 2025'!D276:AM276)/AVERAGE('cons 2023 - 2025'!D276:AM276))</f>
        <v>1.8010985658636356</v>
      </c>
      <c r="T275" s="18" t="str">
        <f t="shared" si="64"/>
        <v>Z</v>
      </c>
      <c r="U275" s="37">
        <f t="shared" si="54"/>
        <v>0.9</v>
      </c>
      <c r="V275" s="18">
        <f t="shared" si="55"/>
        <v>1.28</v>
      </c>
      <c r="W275" s="18">
        <f t="shared" si="56"/>
        <v>1.2090268659057841</v>
      </c>
      <c r="X275" s="18">
        <f t="shared" si="57"/>
        <v>1.035348752427625</v>
      </c>
      <c r="Y275" s="18">
        <f t="shared" si="58"/>
        <v>1.5898349467138648</v>
      </c>
      <c r="Z275" s="18">
        <f t="shared" si="59"/>
        <v>1.3146080116868843</v>
      </c>
      <c r="AA275" s="18">
        <f>-AVERAGE('cons 2023 - 2025'!D276:AM276)*12</f>
        <v>8.6666666666666661</v>
      </c>
      <c r="AB275" s="27">
        <f t="shared" si="60"/>
        <v>14.392400000000002</v>
      </c>
      <c r="AC275" s="18">
        <f>SQRT((2*AA275*'⚙ Assumptions'!$B$3)/AB275)</f>
        <v>13.440643551765984</v>
      </c>
      <c r="AD275" s="18">
        <f t="shared" si="61"/>
        <v>1.3146080116868843</v>
      </c>
      <c r="AE275" s="18">
        <f t="shared" si="62"/>
        <v>14.755251563452868</v>
      </c>
      <c r="AF275" s="18">
        <f t="shared" si="63"/>
        <v>0.6448103941814558</v>
      </c>
    </row>
    <row r="276" spans="1:32" x14ac:dyDescent="0.3">
      <c r="A276" s="19" t="s">
        <v>562</v>
      </c>
      <c r="B276" s="20" t="s">
        <v>563</v>
      </c>
      <c r="C276" s="16" t="s">
        <v>8</v>
      </c>
      <c r="D276" s="16"/>
      <c r="E276" s="23" t="str">
        <f>VLOOKUP(A276,Classification!$A$2:$D$1180,4,0)</f>
        <v>C</v>
      </c>
      <c r="F276" s="25" t="str">
        <f>VLOOKUP(A276,Classification!$A$2:$E$1180,5,0)</f>
        <v>L</v>
      </c>
      <c r="G276" s="21">
        <f>VLOOKUP(A276,'Lead Time'!$A$2:$D$1180,4,0)</f>
        <v>44</v>
      </c>
      <c r="H276" s="21">
        <f t="shared" si="52"/>
        <v>1.4666666666666666</v>
      </c>
      <c r="I276" s="32">
        <f>VLOOKUP(A276,Classification!$A$2:$F$1180,6,0)</f>
        <v>71.850999999999999</v>
      </c>
      <c r="J276" s="21">
        <f>-SUM('cons 2023 - 2025'!D277:AM277)</f>
        <v>1</v>
      </c>
      <c r="K276" s="18">
        <f>-_xlfn.MINIFS('cons 2023 - 2025'!D277:AM277,'cons 2023 - 2025'!D277:AM277,"&lt;&gt;0")</f>
        <v>1</v>
      </c>
      <c r="L276" s="18">
        <f>-_xlfn.MAXIFS('cons 2023 - 2025'!D277:AM277,'cons 2023 - 2025'!D277:AM277,"&lt;&gt;0")</f>
        <v>1</v>
      </c>
      <c r="M276" s="19">
        <f>COUNTIF('cons 2023 - 2025'!D277:AM277,"&lt;&gt;0")</f>
        <v>1</v>
      </c>
      <c r="N276" s="21">
        <f>-AVERAGE('cons 2023 - 2025'!D277:AM277)</f>
        <v>2.7777777777777776E-2</v>
      </c>
      <c r="O276" s="21">
        <f t="shared" si="53"/>
        <v>1</v>
      </c>
      <c r="P276" s="21">
        <f>_xlfn.STDEV.S('cons 2023 - 2025'!D277:AM277)</f>
        <v>0.16666666666666666</v>
      </c>
      <c r="Q276" s="21">
        <f>-AVERAGE('cons 2023 - 2025'!D277:AM277)/'⚙ Assumptions'!$B$5</f>
        <v>1.2626262626262625E-3</v>
      </c>
      <c r="R276" s="21">
        <f>_xlfn.STDEV.S('cons 2023 - 2025'!D277:AM277)/SQRT('⚙ Assumptions'!$B$5)</f>
        <v>3.5533452725935069E-2</v>
      </c>
      <c r="S276" s="21">
        <f>-IF(AVERAGE('cons 2023 - 2025'!D277:AM277)=0,"",_xlfn.STDEV.S('cons 2023 - 2025'!D277:AM277)/AVERAGE('cons 2023 - 2025'!D277:AM277))</f>
        <v>6</v>
      </c>
      <c r="T276" s="21" t="str">
        <f t="shared" si="64"/>
        <v>Z</v>
      </c>
      <c r="U276" s="38">
        <f t="shared" si="54"/>
        <v>0.9</v>
      </c>
      <c r="V276" s="21">
        <f t="shared" si="55"/>
        <v>1.28</v>
      </c>
      <c r="W276" s="21">
        <f t="shared" si="56"/>
        <v>0.30169889330626026</v>
      </c>
      <c r="X276" s="21">
        <f t="shared" si="57"/>
        <v>0.25835949688298593</v>
      </c>
      <c r="Y276" s="21">
        <f t="shared" si="58"/>
        <v>0.35725444886181579</v>
      </c>
      <c r="Z276" s="21">
        <f t="shared" si="59"/>
        <v>0.29910023762372667</v>
      </c>
      <c r="AA276" s="21">
        <f>-AVERAGE('cons 2023 - 2025'!D277:AM277)*12</f>
        <v>0.33333333333333331</v>
      </c>
      <c r="AB276" s="32">
        <f t="shared" si="60"/>
        <v>14.370200000000001</v>
      </c>
      <c r="AC276" s="21">
        <f>SQRT((2*AA276*'⚙ Assumptions'!$B$3)/AB276)</f>
        <v>2.6379623553745342</v>
      </c>
      <c r="AD276" s="21">
        <f t="shared" si="61"/>
        <v>0.29910023762372667</v>
      </c>
      <c r="AE276" s="21">
        <f t="shared" si="62"/>
        <v>2.9370625929982608</v>
      </c>
      <c r="AF276" s="21">
        <f t="shared" si="63"/>
        <v>0.12636015546401044</v>
      </c>
    </row>
    <row r="277" spans="1:32" x14ac:dyDescent="0.3">
      <c r="A277" s="16" t="s">
        <v>564</v>
      </c>
      <c r="B277" s="17" t="s">
        <v>565</v>
      </c>
      <c r="C277" s="16" t="s">
        <v>8</v>
      </c>
      <c r="D277" s="16" t="str">
        <f>VLOOKUP(A277,'Lead Time'!$A$2:$C$1180,3,0)</f>
        <v>Local</v>
      </c>
      <c r="E277" s="23" t="str">
        <f>VLOOKUP(A277,Classification!$A$2:$D$1180,4,0)</f>
        <v>C</v>
      </c>
      <c r="F277" s="25" t="str">
        <f>VLOOKUP(A277,Classification!$A$2:$E$1180,5,0)</f>
        <v>L</v>
      </c>
      <c r="G277" s="18">
        <f>VLOOKUP(A277,'Lead Time'!$A$2:$D$1180,4,0)</f>
        <v>69</v>
      </c>
      <c r="H277" s="18">
        <f t="shared" si="52"/>
        <v>2.2999999999999998</v>
      </c>
      <c r="I277" s="27">
        <f>VLOOKUP(A277,Classification!$A$2:$F$1180,6,0)</f>
        <v>70.924000000000007</v>
      </c>
      <c r="J277" s="18">
        <f>-SUM('cons 2023 - 2025'!D278:AM278)</f>
        <v>6</v>
      </c>
      <c r="K277" s="18">
        <f>-_xlfn.MINIFS('cons 2023 - 2025'!D278:AM278,'cons 2023 - 2025'!D278:AM278,"&lt;&gt;0")</f>
        <v>4</v>
      </c>
      <c r="L277" s="18">
        <f>-_xlfn.MAXIFS('cons 2023 - 2025'!D278:AM278,'cons 2023 - 2025'!D278:AM278,"&lt;&gt;0")</f>
        <v>2</v>
      </c>
      <c r="M277" s="16">
        <f>COUNTIF('cons 2023 - 2025'!D278:AM278,"&lt;&gt;0")</f>
        <v>2</v>
      </c>
      <c r="N277" s="18">
        <f>-AVERAGE('cons 2023 - 2025'!D278:AM278)</f>
        <v>0.16666666666666666</v>
      </c>
      <c r="O277" s="18">
        <f t="shared" si="53"/>
        <v>3</v>
      </c>
      <c r="P277" s="18">
        <f>_xlfn.STDEV.S('cons 2023 - 2025'!D278:AM278)</f>
        <v>0.73678839761300718</v>
      </c>
      <c r="Q277" s="18">
        <f>-AVERAGE('cons 2023 - 2025'!D278:AM278)/'⚙ Assumptions'!$B$5</f>
        <v>7.5757575757575751E-3</v>
      </c>
      <c r="R277" s="18">
        <f>_xlfn.STDEV.S('cons 2023 - 2025'!D278:AM278)/SQRT('⚙ Assumptions'!$B$5)</f>
        <v>0.15708381417359546</v>
      </c>
      <c r="S277" s="18">
        <f>-IF(AVERAGE('cons 2023 - 2025'!D278:AM278)=0,"",_xlfn.STDEV.S('cons 2023 - 2025'!D278:AM278)/AVERAGE('cons 2023 - 2025'!D278:AM278))</f>
        <v>4.4207303856780431</v>
      </c>
      <c r="T277" s="18" t="str">
        <f t="shared" si="64"/>
        <v>Z</v>
      </c>
      <c r="U277" s="37">
        <f t="shared" si="54"/>
        <v>0.9</v>
      </c>
      <c r="V277" s="18">
        <f t="shared" si="55"/>
        <v>1.28</v>
      </c>
      <c r="W277" s="18">
        <f t="shared" si="56"/>
        <v>1.670190283894498</v>
      </c>
      <c r="X277" s="18">
        <f t="shared" si="57"/>
        <v>1.4302655098167711</v>
      </c>
      <c r="Y277" s="18">
        <f t="shared" si="58"/>
        <v>2.1929175566217705</v>
      </c>
      <c r="Z277" s="18">
        <f t="shared" si="59"/>
        <v>1.8135988431501044</v>
      </c>
      <c r="AA277" s="18">
        <f>-AVERAGE('cons 2023 - 2025'!D278:AM278)*12</f>
        <v>2</v>
      </c>
      <c r="AB277" s="27">
        <f t="shared" si="60"/>
        <v>14.184800000000003</v>
      </c>
      <c r="AC277" s="18">
        <f>SQRT((2*AA277*'⚙ Assumptions'!$B$3)/AB277)</f>
        <v>6.5037526639715093</v>
      </c>
      <c r="AD277" s="18">
        <f t="shared" si="61"/>
        <v>1.8135988431501044</v>
      </c>
      <c r="AE277" s="18">
        <f t="shared" si="62"/>
        <v>8.3173515071216144</v>
      </c>
      <c r="AF277" s="18">
        <f t="shared" si="63"/>
        <v>0.3075147692930103</v>
      </c>
    </row>
    <row r="278" spans="1:32" x14ac:dyDescent="0.3">
      <c r="A278" s="19" t="s">
        <v>566</v>
      </c>
      <c r="B278" s="20" t="s">
        <v>567</v>
      </c>
      <c r="C278" s="16" t="s">
        <v>8</v>
      </c>
      <c r="D278" s="16" t="str">
        <f>VLOOKUP(A278,'Lead Time'!$A$2:$C$1180,3,0)</f>
        <v>Local</v>
      </c>
      <c r="E278" s="23" t="str">
        <f>VLOOKUP(A278,Classification!$A$2:$D$1180,4,0)</f>
        <v>C</v>
      </c>
      <c r="F278" s="25" t="str">
        <f>VLOOKUP(A278,Classification!$A$2:$E$1180,5,0)</f>
        <v>L</v>
      </c>
      <c r="G278" s="21">
        <f>VLOOKUP(A278,'Lead Time'!$A$2:$D$1180,4,0)</f>
        <v>13.8</v>
      </c>
      <c r="H278" s="21">
        <f t="shared" si="52"/>
        <v>0.46</v>
      </c>
      <c r="I278" s="32">
        <f>VLOOKUP(A278,Classification!$A$2:$F$1180,6,0)</f>
        <v>70.406000000000006</v>
      </c>
      <c r="J278" s="21">
        <f>-SUM('cons 2023 - 2025'!D279:AM279)</f>
        <v>10</v>
      </c>
      <c r="K278" s="18">
        <f>-_xlfn.MINIFS('cons 2023 - 2025'!D279:AM279,'cons 2023 - 2025'!D279:AM279,"&lt;&gt;0")</f>
        <v>9</v>
      </c>
      <c r="L278" s="18">
        <f>-_xlfn.MAXIFS('cons 2023 - 2025'!D279:AM279,'cons 2023 - 2025'!D279:AM279,"&lt;&gt;0")</f>
        <v>1</v>
      </c>
      <c r="M278" s="19">
        <f>COUNTIF('cons 2023 - 2025'!D279:AM279,"&lt;&gt;0")</f>
        <v>2</v>
      </c>
      <c r="N278" s="21">
        <f>-AVERAGE('cons 2023 - 2025'!D279:AM279)</f>
        <v>0.27777777777777779</v>
      </c>
      <c r="O278" s="21">
        <f t="shared" si="53"/>
        <v>5</v>
      </c>
      <c r="P278" s="21">
        <f>_xlfn.STDEV.S('cons 2023 - 2025'!D279:AM279)</f>
        <v>1.5044906325703939</v>
      </c>
      <c r="Q278" s="21">
        <f>-AVERAGE('cons 2023 - 2025'!D279:AM279)/'⚙ Assumptions'!$B$5</f>
        <v>1.2626262626262626E-2</v>
      </c>
      <c r="R278" s="21">
        <f>_xlfn.STDEV.S('cons 2023 - 2025'!D279:AM279)/SQRT('⚙ Assumptions'!$B$5)</f>
        <v>0.32075848061431345</v>
      </c>
      <c r="S278" s="21">
        <f>-IF(AVERAGE('cons 2023 - 2025'!D279:AM279)=0,"",_xlfn.STDEV.S('cons 2023 - 2025'!D279:AM279)/AVERAGE('cons 2023 - 2025'!D279:AM279))</f>
        <v>5.416166277253418</v>
      </c>
      <c r="T278" s="21" t="str">
        <f t="shared" si="64"/>
        <v>Z</v>
      </c>
      <c r="U278" s="38">
        <f t="shared" si="54"/>
        <v>0.9</v>
      </c>
      <c r="V278" s="21">
        <f t="shared" si="55"/>
        <v>1.28</v>
      </c>
      <c r="W278" s="21">
        <f t="shared" si="56"/>
        <v>1.5252030338195286</v>
      </c>
      <c r="X278" s="21">
        <f t="shared" si="57"/>
        <v>1.3061058466065003</v>
      </c>
      <c r="Y278" s="21">
        <f t="shared" si="58"/>
        <v>1.6994454580619529</v>
      </c>
      <c r="Z278" s="21">
        <f t="shared" si="59"/>
        <v>1.4338836243842781</v>
      </c>
      <c r="AA278" s="21">
        <f>-AVERAGE('cons 2023 - 2025'!D279:AM279)*12</f>
        <v>3.3333333333333335</v>
      </c>
      <c r="AB278" s="32">
        <f t="shared" si="60"/>
        <v>14.081200000000003</v>
      </c>
      <c r="AC278" s="21">
        <f>SQRT((2*AA278*'⚙ Assumptions'!$B$3)/AB278)</f>
        <v>8.4271391773972208</v>
      </c>
      <c r="AD278" s="21">
        <f t="shared" si="61"/>
        <v>1.4338836243842781</v>
      </c>
      <c r="AE278" s="21">
        <f t="shared" si="62"/>
        <v>9.8610228017814983</v>
      </c>
      <c r="AF278" s="21">
        <f t="shared" si="63"/>
        <v>0.39554744061588598</v>
      </c>
    </row>
    <row r="279" spans="1:32" x14ac:dyDescent="0.3">
      <c r="A279" s="16" t="s">
        <v>568</v>
      </c>
      <c r="B279" s="17" t="s">
        <v>569</v>
      </c>
      <c r="C279" s="16" t="s">
        <v>8</v>
      </c>
      <c r="D279" s="16" t="str">
        <f>VLOOKUP(A279,'Lead Time'!$A$2:$C$1180,3,0)</f>
        <v>Local</v>
      </c>
      <c r="E279" s="23" t="str">
        <f>VLOOKUP(A279,Classification!$A$2:$D$1180,4,0)</f>
        <v>C</v>
      </c>
      <c r="F279" s="25" t="str">
        <f>VLOOKUP(A279,Classification!$A$2:$E$1180,5,0)</f>
        <v>L</v>
      </c>
      <c r="G279" s="18">
        <f>VLOOKUP(A279,'Lead Time'!$A$2:$D$1180,4,0)</f>
        <v>27.25</v>
      </c>
      <c r="H279" s="18">
        <f t="shared" si="52"/>
        <v>0.90833333333333333</v>
      </c>
      <c r="I279" s="27">
        <f>VLOOKUP(A279,Classification!$A$2:$F$1180,6,0)</f>
        <v>70.305000000000007</v>
      </c>
      <c r="J279" s="18">
        <f>-SUM('cons 2023 - 2025'!D280:AM280)</f>
        <v>3</v>
      </c>
      <c r="K279" s="18">
        <f>-_xlfn.MINIFS('cons 2023 - 2025'!D280:AM280,'cons 2023 - 2025'!D280:AM280,"&lt;&gt;0")</f>
        <v>2</v>
      </c>
      <c r="L279" s="18">
        <f>-_xlfn.MAXIFS('cons 2023 - 2025'!D280:AM280,'cons 2023 - 2025'!D280:AM280,"&lt;&gt;0")</f>
        <v>1</v>
      </c>
      <c r="M279" s="16">
        <f>COUNTIF('cons 2023 - 2025'!D280:AM280,"&lt;&gt;0")</f>
        <v>2</v>
      </c>
      <c r="N279" s="18">
        <f>-AVERAGE('cons 2023 - 2025'!D280:AM280)</f>
        <v>8.3333333333333329E-2</v>
      </c>
      <c r="O279" s="18">
        <f t="shared" si="53"/>
        <v>1.5</v>
      </c>
      <c r="P279" s="18">
        <f>_xlfn.STDEV.S('cons 2023 - 2025'!D280:AM280)</f>
        <v>0.36839419880650359</v>
      </c>
      <c r="Q279" s="18">
        <f>-AVERAGE('cons 2023 - 2025'!D280:AM280)/'⚙ Assumptions'!$B$5</f>
        <v>3.7878787878787876E-3</v>
      </c>
      <c r="R279" s="18">
        <f>_xlfn.STDEV.S('cons 2023 - 2025'!D280:AM280)/SQRT('⚙ Assumptions'!$B$5)</f>
        <v>7.854190708679773E-2</v>
      </c>
      <c r="S279" s="18">
        <f>-IF(AVERAGE('cons 2023 - 2025'!D280:AM280)=0,"",_xlfn.STDEV.S('cons 2023 - 2025'!D280:AM280)/AVERAGE('cons 2023 - 2025'!D280:AM280))</f>
        <v>4.4207303856780431</v>
      </c>
      <c r="T279" s="18" t="str">
        <f t="shared" si="64"/>
        <v>Z</v>
      </c>
      <c r="U279" s="37">
        <f t="shared" si="54"/>
        <v>0.9</v>
      </c>
      <c r="V279" s="18">
        <f t="shared" si="55"/>
        <v>1.28</v>
      </c>
      <c r="W279" s="18">
        <f t="shared" si="56"/>
        <v>0.5248010136195469</v>
      </c>
      <c r="X279" s="18">
        <f t="shared" si="57"/>
        <v>0.44941273849748575</v>
      </c>
      <c r="Y279" s="18">
        <f t="shared" si="58"/>
        <v>0.62802071058924391</v>
      </c>
      <c r="Z279" s="18">
        <f t="shared" si="59"/>
        <v>0.52510718294193015</v>
      </c>
      <c r="AA279" s="18">
        <f>-AVERAGE('cons 2023 - 2025'!D280:AM280)*12</f>
        <v>1</v>
      </c>
      <c r="AB279" s="27">
        <f t="shared" si="60"/>
        <v>14.061000000000002</v>
      </c>
      <c r="AC279" s="18">
        <f>SQRT((2*AA279*'⚙ Assumptions'!$B$3)/AB279)</f>
        <v>4.6190485093405007</v>
      </c>
      <c r="AD279" s="18">
        <f t="shared" si="61"/>
        <v>0.52510718294193015</v>
      </c>
      <c r="AE279" s="18">
        <f t="shared" si="62"/>
        <v>5.144155692282431</v>
      </c>
      <c r="AF279" s="18">
        <f t="shared" si="63"/>
        <v>0.21649480363278933</v>
      </c>
    </row>
    <row r="280" spans="1:32" x14ac:dyDescent="0.3">
      <c r="A280" s="19" t="s">
        <v>570</v>
      </c>
      <c r="B280" s="20" t="s">
        <v>571</v>
      </c>
      <c r="C280" s="16" t="s">
        <v>8</v>
      </c>
      <c r="D280" s="16" t="str">
        <f>VLOOKUP(A280,'Lead Time'!$A$2:$C$1180,3,0)</f>
        <v>Local</v>
      </c>
      <c r="E280" s="23" t="str">
        <f>VLOOKUP(A280,Classification!$A$2:$D$1180,4,0)</f>
        <v>C</v>
      </c>
      <c r="F280" s="25" t="str">
        <f>VLOOKUP(A280,Classification!$A$2:$E$1180,5,0)</f>
        <v>L</v>
      </c>
      <c r="G280" s="21">
        <f>VLOOKUP(A280,'Lead Time'!$A$2:$D$1180,4,0)</f>
        <v>45.25</v>
      </c>
      <c r="H280" s="21">
        <f t="shared" si="52"/>
        <v>1.5083333333333333</v>
      </c>
      <c r="I280" s="32">
        <f>VLOOKUP(A280,Classification!$A$2:$F$1180,6,0)</f>
        <v>70.275000000000006</v>
      </c>
      <c r="J280" s="21">
        <f>-SUM('cons 2023 - 2025'!D281:AM281)</f>
        <v>30</v>
      </c>
      <c r="K280" s="18">
        <f>-_xlfn.MINIFS('cons 2023 - 2025'!D281:AM281,'cons 2023 - 2025'!D281:AM281,"&lt;&gt;0")</f>
        <v>10</v>
      </c>
      <c r="L280" s="18">
        <f>-_xlfn.MAXIFS('cons 2023 - 2025'!D281:AM281,'cons 2023 - 2025'!D281:AM281,"&lt;&gt;0")</f>
        <v>10</v>
      </c>
      <c r="M280" s="19">
        <f>COUNTIF('cons 2023 - 2025'!D281:AM281,"&lt;&gt;0")</f>
        <v>3</v>
      </c>
      <c r="N280" s="21">
        <f>-AVERAGE('cons 2023 - 2025'!D281:AM281)</f>
        <v>0.83333333333333337</v>
      </c>
      <c r="O280" s="21">
        <f t="shared" si="53"/>
        <v>10</v>
      </c>
      <c r="P280" s="21">
        <f>_xlfn.STDEV.S('cons 2023 - 2025'!D281:AM281)</f>
        <v>2.8030595529069404</v>
      </c>
      <c r="Q280" s="21">
        <f>-AVERAGE('cons 2023 - 2025'!D281:AM281)/'⚙ Assumptions'!$B$5</f>
        <v>3.787878787878788E-2</v>
      </c>
      <c r="R280" s="21">
        <f>_xlfn.STDEV.S('cons 2023 - 2025'!D281:AM281)/SQRT('⚙ Assumptions'!$B$5)</f>
        <v>0.59761430466719678</v>
      </c>
      <c r="S280" s="21">
        <f>-IF(AVERAGE('cons 2023 - 2025'!D281:AM281)=0,"",_xlfn.STDEV.S('cons 2023 - 2025'!D281:AM281)/AVERAGE('cons 2023 - 2025'!D281:AM281))</f>
        <v>3.3636714634883282</v>
      </c>
      <c r="T280" s="21" t="str">
        <f t="shared" si="64"/>
        <v>Z</v>
      </c>
      <c r="U280" s="38">
        <f t="shared" si="54"/>
        <v>0.9</v>
      </c>
      <c r="V280" s="21">
        <f t="shared" si="55"/>
        <v>1.28</v>
      </c>
      <c r="W280" s="21">
        <f t="shared" si="56"/>
        <v>5.1456500352933334</v>
      </c>
      <c r="X280" s="21">
        <f t="shared" si="57"/>
        <v>4.4064714314506199</v>
      </c>
      <c r="Y280" s="21">
        <f t="shared" si="58"/>
        <v>6.8596651868084848</v>
      </c>
      <c r="Z280" s="21">
        <f t="shared" si="59"/>
        <v>5.6634158758950646</v>
      </c>
      <c r="AA280" s="21">
        <f>-AVERAGE('cons 2023 - 2025'!D281:AM281)*12</f>
        <v>10</v>
      </c>
      <c r="AB280" s="32">
        <f t="shared" si="60"/>
        <v>14.055000000000001</v>
      </c>
      <c r="AC280" s="21">
        <f>SQRT((2*AA280*'⚙ Assumptions'!$B$3)/AB280)</f>
        <v>14.609831341428048</v>
      </c>
      <c r="AD280" s="21">
        <f t="shared" si="61"/>
        <v>5.6634158758950646</v>
      </c>
      <c r="AE280" s="21">
        <f t="shared" si="62"/>
        <v>20.273247217323114</v>
      </c>
      <c r="AF280" s="21">
        <f t="shared" si="63"/>
        <v>0.68447059834590418</v>
      </c>
    </row>
    <row r="281" spans="1:32" x14ac:dyDescent="0.3">
      <c r="A281" s="16" t="s">
        <v>572</v>
      </c>
      <c r="B281" s="17" t="s">
        <v>573</v>
      </c>
      <c r="C281" s="16" t="s">
        <v>8</v>
      </c>
      <c r="D281" s="16" t="str">
        <f>VLOOKUP(A281,'Lead Time'!$A$2:$C$1180,3,0)</f>
        <v>Local</v>
      </c>
      <c r="E281" s="23" t="str">
        <f>VLOOKUP(A281,Classification!$A$2:$D$1180,4,0)</f>
        <v>C</v>
      </c>
      <c r="F281" s="25" t="str">
        <f>VLOOKUP(A281,Classification!$A$2:$E$1180,5,0)</f>
        <v>L</v>
      </c>
      <c r="G281" s="18">
        <f>VLOOKUP(A281,'Lead Time'!$A$2:$D$1180,4,0)</f>
        <v>12.5</v>
      </c>
      <c r="H281" s="18">
        <f t="shared" si="52"/>
        <v>0.41666666666666669</v>
      </c>
      <c r="I281" s="27">
        <f>VLOOKUP(A281,Classification!$A$2:$F$1180,6,0)</f>
        <v>70.027000000000001</v>
      </c>
      <c r="J281" s="18">
        <f>-SUM('cons 2023 - 2025'!D282:AM282)</f>
        <v>12</v>
      </c>
      <c r="K281" s="18">
        <f>-_xlfn.MINIFS('cons 2023 - 2025'!D282:AM282,'cons 2023 - 2025'!D282:AM282,"&lt;&gt;0")</f>
        <v>5</v>
      </c>
      <c r="L281" s="18">
        <f>-_xlfn.MAXIFS('cons 2023 - 2025'!D282:AM282,'cons 2023 - 2025'!D282:AM282,"&lt;&gt;0")</f>
        <v>1</v>
      </c>
      <c r="M281" s="16">
        <f>COUNTIF('cons 2023 - 2025'!D282:AM282,"&lt;&gt;0")</f>
        <v>4</v>
      </c>
      <c r="N281" s="18">
        <f>-AVERAGE('cons 2023 - 2025'!D282:AM282)</f>
        <v>0.33333333333333331</v>
      </c>
      <c r="O281" s="18">
        <f t="shared" si="53"/>
        <v>3</v>
      </c>
      <c r="P281" s="18">
        <f>_xlfn.STDEV.S('cons 2023 - 2025'!D282:AM282)</f>
        <v>1.0954451150103321</v>
      </c>
      <c r="Q281" s="18">
        <f>-AVERAGE('cons 2023 - 2025'!D282:AM282)/'⚙ Assumptions'!$B$5</f>
        <v>1.515151515151515E-2</v>
      </c>
      <c r="R281" s="18">
        <f>_xlfn.STDEV.S('cons 2023 - 2025'!D282:AM282)/SQRT('⚙ Assumptions'!$B$5)</f>
        <v>0.23354968324845687</v>
      </c>
      <c r="S281" s="18">
        <f>-IF(AVERAGE('cons 2023 - 2025'!D282:AM282)=0,"",_xlfn.STDEV.S('cons 2023 - 2025'!D282:AM282)/AVERAGE('cons 2023 - 2025'!D282:AM282))</f>
        <v>3.2863353450309964</v>
      </c>
      <c r="T281" s="18" t="str">
        <f t="shared" si="64"/>
        <v>Z</v>
      </c>
      <c r="U281" s="37">
        <f t="shared" si="54"/>
        <v>0.9</v>
      </c>
      <c r="V281" s="18">
        <f t="shared" si="55"/>
        <v>1.28</v>
      </c>
      <c r="W281" s="18">
        <f t="shared" si="56"/>
        <v>1.0569252145213062</v>
      </c>
      <c r="X281" s="18">
        <f t="shared" si="57"/>
        <v>0.90509667991878073</v>
      </c>
      <c r="Y281" s="18">
        <f t="shared" si="58"/>
        <v>1.2463191539152456</v>
      </c>
      <c r="Z281" s="18">
        <f t="shared" si="59"/>
        <v>1.0439855688076696</v>
      </c>
      <c r="AA281" s="18">
        <f>-AVERAGE('cons 2023 - 2025'!D282:AM282)*12</f>
        <v>4</v>
      </c>
      <c r="AB281" s="27">
        <f t="shared" si="60"/>
        <v>14.005400000000002</v>
      </c>
      <c r="AC281" s="18">
        <f>SQRT((2*AA281*'⚙ Assumptions'!$B$3)/AB281)</f>
        <v>9.2564160038897167</v>
      </c>
      <c r="AD281" s="18">
        <f t="shared" si="61"/>
        <v>1.0439855688076696</v>
      </c>
      <c r="AE281" s="18">
        <f t="shared" si="62"/>
        <v>10.300401572697385</v>
      </c>
      <c r="AF281" s="18">
        <f t="shared" si="63"/>
        <v>0.43213269566959028</v>
      </c>
    </row>
    <row r="282" spans="1:32" x14ac:dyDescent="0.3">
      <c r="A282" s="19" t="s">
        <v>574</v>
      </c>
      <c r="B282" s="20" t="s">
        <v>575</v>
      </c>
      <c r="C282" s="16" t="s">
        <v>8</v>
      </c>
      <c r="D282" s="16" t="str">
        <f>VLOOKUP(A282,'Lead Time'!$A$2:$C$1180,3,0)</f>
        <v>Local</v>
      </c>
      <c r="E282" s="23" t="str">
        <f>VLOOKUP(A282,Classification!$A$2:$D$1180,4,0)</f>
        <v>C</v>
      </c>
      <c r="F282" s="25" t="str">
        <f>VLOOKUP(A282,Classification!$A$2:$E$1180,5,0)</f>
        <v>L</v>
      </c>
      <c r="G282" s="21">
        <f>VLOOKUP(A282,'Lead Time'!$A$2:$D$1180,4,0)</f>
        <v>76.5</v>
      </c>
      <c r="H282" s="21">
        <f t="shared" si="52"/>
        <v>2.5499999999999998</v>
      </c>
      <c r="I282" s="32">
        <f>VLOOKUP(A282,Classification!$A$2:$F$1180,6,0)</f>
        <v>69.69</v>
      </c>
      <c r="J282" s="21">
        <f>-SUM('cons 2023 - 2025'!D283:AM283)</f>
        <v>2</v>
      </c>
      <c r="K282" s="18">
        <f>-_xlfn.MINIFS('cons 2023 - 2025'!D283:AM283,'cons 2023 - 2025'!D283:AM283,"&lt;&gt;0")</f>
        <v>2</v>
      </c>
      <c r="L282" s="18">
        <f>-_xlfn.MAXIFS('cons 2023 - 2025'!D283:AM283,'cons 2023 - 2025'!D283:AM283,"&lt;&gt;0")</f>
        <v>2</v>
      </c>
      <c r="M282" s="19">
        <f>COUNTIF('cons 2023 - 2025'!D283:AM283,"&lt;&gt;0")</f>
        <v>1</v>
      </c>
      <c r="N282" s="21">
        <f>-AVERAGE('cons 2023 - 2025'!D283:AM283)</f>
        <v>5.5555555555555552E-2</v>
      </c>
      <c r="O282" s="21">
        <f t="shared" si="53"/>
        <v>2</v>
      </c>
      <c r="P282" s="21">
        <f>_xlfn.STDEV.S('cons 2023 - 2025'!D283:AM283)</f>
        <v>0.33333333333333331</v>
      </c>
      <c r="Q282" s="21">
        <f>-AVERAGE('cons 2023 - 2025'!D283:AM283)/'⚙ Assumptions'!$B$5</f>
        <v>2.525252525252525E-3</v>
      </c>
      <c r="R282" s="21">
        <f>_xlfn.STDEV.S('cons 2023 - 2025'!D283:AM283)/SQRT('⚙ Assumptions'!$B$5)</f>
        <v>7.1066905451870138E-2</v>
      </c>
      <c r="S282" s="21">
        <f>-IF(AVERAGE('cons 2023 - 2025'!D283:AM283)=0,"",_xlfn.STDEV.S('cons 2023 - 2025'!D283:AM283)/AVERAGE('cons 2023 - 2025'!D283:AM283))</f>
        <v>6</v>
      </c>
      <c r="T282" s="21" t="str">
        <f t="shared" si="64"/>
        <v>Z</v>
      </c>
      <c r="U282" s="38">
        <f t="shared" si="54"/>
        <v>0.9</v>
      </c>
      <c r="V282" s="21">
        <f t="shared" si="55"/>
        <v>1.28</v>
      </c>
      <c r="W282" s="21">
        <f t="shared" si="56"/>
        <v>0.7956243974503181</v>
      </c>
      <c r="X282" s="21">
        <f t="shared" si="57"/>
        <v>0.68133202870064258</v>
      </c>
      <c r="Y282" s="21">
        <f t="shared" si="58"/>
        <v>0.98880621563213622</v>
      </c>
      <c r="Z282" s="21">
        <f t="shared" si="59"/>
        <v>0.82299869536730919</v>
      </c>
      <c r="AA282" s="21">
        <f>-AVERAGE('cons 2023 - 2025'!D283:AM283)*12</f>
        <v>0.66666666666666663</v>
      </c>
      <c r="AB282" s="32">
        <f t="shared" si="60"/>
        <v>13.938000000000001</v>
      </c>
      <c r="AC282" s="21">
        <f>SQRT((2*AA282*'⚙ Assumptions'!$B$3)/AB282)</f>
        <v>3.7880418441534971</v>
      </c>
      <c r="AD282" s="21">
        <f t="shared" si="61"/>
        <v>0.82299869536730919</v>
      </c>
      <c r="AE282" s="21">
        <f t="shared" si="62"/>
        <v>4.6110405395208058</v>
      </c>
      <c r="AF282" s="21">
        <f t="shared" si="63"/>
        <v>0.17599242407937146</v>
      </c>
    </row>
    <row r="283" spans="1:32" x14ac:dyDescent="0.3">
      <c r="A283" s="16" t="s">
        <v>576</v>
      </c>
      <c r="B283" s="17" t="s">
        <v>577</v>
      </c>
      <c r="C283" s="16" t="s">
        <v>8</v>
      </c>
      <c r="D283" s="16"/>
      <c r="E283" s="23" t="str">
        <f>VLOOKUP(A283,Classification!$A$2:$D$1180,4,0)</f>
        <v>C</v>
      </c>
      <c r="F283" s="25" t="str">
        <f>VLOOKUP(A283,Classification!$A$2:$E$1180,5,0)</f>
        <v>L</v>
      </c>
      <c r="G283" s="18">
        <f>VLOOKUP(A283,'Lead Time'!$A$2:$D$1180,4,0)</f>
        <v>0</v>
      </c>
      <c r="H283" s="18">
        <f t="shared" si="52"/>
        <v>0</v>
      </c>
      <c r="I283" s="27">
        <f>VLOOKUP(A283,Classification!$A$2:$F$1180,6,0)</f>
        <v>69.236999999999995</v>
      </c>
      <c r="J283" s="18">
        <f>-SUM('cons 2023 - 2025'!D284:AM284)</f>
        <v>11</v>
      </c>
      <c r="K283" s="18">
        <f>-_xlfn.MINIFS('cons 2023 - 2025'!D284:AM284,'cons 2023 - 2025'!D284:AM284,"&lt;&gt;0")</f>
        <v>10</v>
      </c>
      <c r="L283" s="18">
        <f>-_xlfn.MAXIFS('cons 2023 - 2025'!D284:AM284,'cons 2023 - 2025'!D284:AM284,"&lt;&gt;0")</f>
        <v>1</v>
      </c>
      <c r="M283" s="16">
        <f>COUNTIF('cons 2023 - 2025'!D284:AM284,"&lt;&gt;0")</f>
        <v>2</v>
      </c>
      <c r="N283" s="18">
        <f>-AVERAGE('cons 2023 - 2025'!D284:AM284)</f>
        <v>0.30555555555555558</v>
      </c>
      <c r="O283" s="18">
        <f t="shared" si="53"/>
        <v>5.5</v>
      </c>
      <c r="P283" s="18">
        <f>_xlfn.STDEV.S('cons 2023 - 2025'!D284:AM284)</f>
        <v>1.6702342768852936</v>
      </c>
      <c r="Q283" s="18">
        <f>-AVERAGE('cons 2023 - 2025'!D284:AM284)/'⚙ Assumptions'!$B$5</f>
        <v>1.388888888888889E-2</v>
      </c>
      <c r="R283" s="18">
        <f>_xlfn.STDEV.S('cons 2023 - 2025'!D284:AM284)/SQRT('⚙ Assumptions'!$B$5)</f>
        <v>0.35609514431363959</v>
      </c>
      <c r="S283" s="18">
        <f>-IF(AVERAGE('cons 2023 - 2025'!D284:AM284)=0,"",_xlfn.STDEV.S('cons 2023 - 2025'!D284:AM284)/AVERAGE('cons 2023 - 2025'!D284:AM284))</f>
        <v>5.4662212698064145</v>
      </c>
      <c r="T283" s="18" t="str">
        <f t="shared" si="64"/>
        <v>Z</v>
      </c>
      <c r="U283" s="37">
        <f t="shared" si="54"/>
        <v>0.9</v>
      </c>
      <c r="V283" s="18">
        <f t="shared" si="55"/>
        <v>1.28</v>
      </c>
      <c r="W283" s="18">
        <f t="shared" si="56"/>
        <v>0</v>
      </c>
      <c r="X283" s="18">
        <f t="shared" si="57"/>
        <v>0</v>
      </c>
      <c r="Y283" s="18">
        <f t="shared" si="58"/>
        <v>0</v>
      </c>
      <c r="Z283" s="18">
        <f t="shared" si="59"/>
        <v>0</v>
      </c>
      <c r="AA283" s="18">
        <f>-AVERAGE('cons 2023 - 2025'!D284:AM284)*12</f>
        <v>3.666666666666667</v>
      </c>
      <c r="AB283" s="27">
        <f t="shared" si="60"/>
        <v>13.8474</v>
      </c>
      <c r="AC283" s="18">
        <f>SQRT((2*AA283*'⚙ Assumptions'!$B$3)/AB283)</f>
        <v>8.9127602395602761</v>
      </c>
      <c r="AD283" s="18">
        <f t="shared" si="61"/>
        <v>0</v>
      </c>
      <c r="AE283" s="18">
        <f t="shared" si="62"/>
        <v>8.9127602395602761</v>
      </c>
      <c r="AF283" s="18">
        <f t="shared" si="63"/>
        <v>0.41139518713762319</v>
      </c>
    </row>
    <row r="284" spans="1:32" x14ac:dyDescent="0.3">
      <c r="A284" s="19" t="s">
        <v>578</v>
      </c>
      <c r="B284" s="20" t="s">
        <v>579</v>
      </c>
      <c r="C284" s="16" t="s">
        <v>8</v>
      </c>
      <c r="D284" s="16" t="str">
        <f>VLOOKUP(A284,'Lead Time'!$A$2:$C$1180,3,0)</f>
        <v>Local</v>
      </c>
      <c r="E284" s="23" t="str">
        <f>VLOOKUP(A284,Classification!$A$2:$D$1180,4,0)</f>
        <v>C</v>
      </c>
      <c r="F284" s="25" t="str">
        <f>VLOOKUP(A284,Classification!$A$2:$E$1180,5,0)</f>
        <v>L</v>
      </c>
      <c r="G284" s="21">
        <f>VLOOKUP(A284,'Lead Time'!$A$2:$D$1180,4,0)</f>
        <v>102.66666666666667</v>
      </c>
      <c r="H284" s="21">
        <f t="shared" si="52"/>
        <v>3.4222222222222225</v>
      </c>
      <c r="I284" s="32">
        <f>VLOOKUP(A284,Classification!$A$2:$F$1180,6,0)</f>
        <v>69.100999999999999</v>
      </c>
      <c r="J284" s="21">
        <f>-SUM('cons 2023 - 2025'!D285:AM285)</f>
        <v>4</v>
      </c>
      <c r="K284" s="18">
        <f>-_xlfn.MINIFS('cons 2023 - 2025'!D285:AM285,'cons 2023 - 2025'!D285:AM285,"&lt;&gt;0")</f>
        <v>3</v>
      </c>
      <c r="L284" s="18">
        <f>-_xlfn.MAXIFS('cons 2023 - 2025'!D285:AM285,'cons 2023 - 2025'!D285:AM285,"&lt;&gt;0")</f>
        <v>1</v>
      </c>
      <c r="M284" s="19">
        <f>COUNTIF('cons 2023 - 2025'!D285:AM285,"&lt;&gt;0")</f>
        <v>2</v>
      </c>
      <c r="N284" s="21">
        <f>-AVERAGE('cons 2023 - 2025'!D285:AM285)</f>
        <v>0.1111111111111111</v>
      </c>
      <c r="O284" s="21">
        <f t="shared" si="53"/>
        <v>2</v>
      </c>
      <c r="P284" s="21">
        <f>_xlfn.STDEV.S('cons 2023 - 2025'!D285:AM285)</f>
        <v>0.52250920854648386</v>
      </c>
      <c r="Q284" s="21">
        <f>-AVERAGE('cons 2023 - 2025'!D285:AM285)/'⚙ Assumptions'!$B$5</f>
        <v>5.0505050505050501E-3</v>
      </c>
      <c r="R284" s="21">
        <f>_xlfn.STDEV.S('cons 2023 - 2025'!D285:AM285)/SQRT('⚙ Assumptions'!$B$5)</f>
        <v>0.1113993375645134</v>
      </c>
      <c r="S284" s="21">
        <f>-IF(AVERAGE('cons 2023 - 2025'!D285:AM285)=0,"",_xlfn.STDEV.S('cons 2023 - 2025'!D285:AM285)/AVERAGE('cons 2023 - 2025'!D285:AM285))</f>
        <v>4.7025828769183553</v>
      </c>
      <c r="T284" s="21" t="str">
        <f t="shared" si="64"/>
        <v>Z</v>
      </c>
      <c r="U284" s="38">
        <f t="shared" si="54"/>
        <v>0.9</v>
      </c>
      <c r="V284" s="21">
        <f t="shared" si="55"/>
        <v>1.28</v>
      </c>
      <c r="W284" s="21">
        <f t="shared" si="56"/>
        <v>1.4447985890645665</v>
      </c>
      <c r="X284" s="21">
        <f t="shared" si="57"/>
        <v>1.2372515937241058</v>
      </c>
      <c r="Y284" s="21">
        <f t="shared" si="58"/>
        <v>1.9633171075830851</v>
      </c>
      <c r="Z284" s="21">
        <f t="shared" si="59"/>
        <v>1.6174985073043526</v>
      </c>
      <c r="AA284" s="21">
        <f>-AVERAGE('cons 2023 - 2025'!D285:AM285)*12</f>
        <v>1.3333333333333333</v>
      </c>
      <c r="AB284" s="32">
        <f t="shared" si="60"/>
        <v>13.8202</v>
      </c>
      <c r="AC284" s="21">
        <f>SQRT((2*AA284*'⚙ Assumptions'!$B$3)/AB284)</f>
        <v>5.3798830097981067</v>
      </c>
      <c r="AD284" s="21">
        <f t="shared" si="61"/>
        <v>1.6174985073043526</v>
      </c>
      <c r="AE284" s="21">
        <f t="shared" si="62"/>
        <v>6.9973815171024594</v>
      </c>
      <c r="AF284" s="21">
        <f t="shared" si="63"/>
        <v>0.24783686390670601</v>
      </c>
    </row>
    <row r="285" spans="1:32" x14ac:dyDescent="0.3">
      <c r="A285" s="16" t="s">
        <v>580</v>
      </c>
      <c r="B285" s="17" t="s">
        <v>581</v>
      </c>
      <c r="C285" s="16" t="s">
        <v>8</v>
      </c>
      <c r="D285" s="16" t="str">
        <f>VLOOKUP(A285,'Lead Time'!$A$2:$C$1180,3,0)</f>
        <v>Local</v>
      </c>
      <c r="E285" s="23" t="str">
        <f>VLOOKUP(A285,Classification!$A$2:$D$1180,4,0)</f>
        <v>C</v>
      </c>
      <c r="F285" s="24" t="str">
        <f>VLOOKUP(A285,Classification!$A$2:$E$1180,5,0)</f>
        <v>H</v>
      </c>
      <c r="G285" s="18">
        <f>VLOOKUP(A285,'Lead Time'!$A$2:$D$1180,4,0)</f>
        <v>20.4375</v>
      </c>
      <c r="H285" s="18">
        <f t="shared" si="52"/>
        <v>0.68125000000000002</v>
      </c>
      <c r="I285" s="27">
        <f>VLOOKUP(A285,Classification!$A$2:$F$1180,6,0)</f>
        <v>68.935000000000002</v>
      </c>
      <c r="J285" s="18">
        <f>-SUM('cons 2023 - 2025'!D286:AM286)</f>
        <v>82</v>
      </c>
      <c r="K285" s="18">
        <f>-_xlfn.MINIFS('cons 2023 - 2025'!D286:AM286,'cons 2023 - 2025'!D286:AM286,"&lt;&gt;0")</f>
        <v>8</v>
      </c>
      <c r="L285" s="18">
        <f>-_xlfn.MAXIFS('cons 2023 - 2025'!D286:AM286,'cons 2023 - 2025'!D286:AM286,"&lt;&gt;0")</f>
        <v>2</v>
      </c>
      <c r="M285" s="16">
        <f>COUNTIF('cons 2023 - 2025'!D286:AM286,"&lt;&gt;0")</f>
        <v>19</v>
      </c>
      <c r="N285" s="18">
        <f>-AVERAGE('cons 2023 - 2025'!D286:AM286)</f>
        <v>2.2777777777777777</v>
      </c>
      <c r="O285" s="18">
        <f t="shared" si="53"/>
        <v>4.3157894736842106</v>
      </c>
      <c r="P285" s="18">
        <f>_xlfn.STDEV.S('cons 2023 - 2025'!D286:AM286)</f>
        <v>2.7003821011226341</v>
      </c>
      <c r="Q285" s="18">
        <f>-AVERAGE('cons 2023 - 2025'!D286:AM286)/'⚙ Assumptions'!$B$5</f>
        <v>0.10353535353535354</v>
      </c>
      <c r="R285" s="18">
        <f>_xlfn.STDEV.S('cons 2023 - 2025'!D286:AM286)/SQRT('⚙ Assumptions'!$B$5)</f>
        <v>0.57572339839321407</v>
      </c>
      <c r="S285" s="18">
        <f>-IF(AVERAGE('cons 2023 - 2025'!D286:AM286)=0,"",_xlfn.STDEV.S('cons 2023 - 2025'!D286:AM286)/AVERAGE('cons 2023 - 2025'!D286:AM286))</f>
        <v>1.1855336053709127</v>
      </c>
      <c r="T285" s="18" t="str">
        <f t="shared" si="64"/>
        <v>Z</v>
      </c>
      <c r="U285" s="37">
        <f t="shared" si="54"/>
        <v>0.9</v>
      </c>
      <c r="V285" s="18">
        <f t="shared" si="55"/>
        <v>1.28</v>
      </c>
      <c r="W285" s="18">
        <f t="shared" si="56"/>
        <v>3.331484023804677</v>
      </c>
      <c r="X285" s="18">
        <f t="shared" si="57"/>
        <v>2.852912474525215</v>
      </c>
      <c r="Y285" s="18">
        <f t="shared" si="58"/>
        <v>5.4474878116834651</v>
      </c>
      <c r="Z285" s="18">
        <f t="shared" si="59"/>
        <v>4.404648585636326</v>
      </c>
      <c r="AA285" s="18">
        <f>-AVERAGE('cons 2023 - 2025'!D286:AM286)*12</f>
        <v>27.333333333333332</v>
      </c>
      <c r="AB285" s="27">
        <f t="shared" si="60"/>
        <v>13.787000000000001</v>
      </c>
      <c r="AC285" s="18">
        <f>SQRT((2*AA285*'⚙ Assumptions'!$B$3)/AB285)</f>
        <v>24.387767070979425</v>
      </c>
      <c r="AD285" s="18">
        <f t="shared" si="61"/>
        <v>4.404648585636326</v>
      </c>
      <c r="AE285" s="18">
        <f t="shared" si="62"/>
        <v>28.792415656615752</v>
      </c>
      <c r="AF285" s="18">
        <f t="shared" si="63"/>
        <v>1.1207804820253111</v>
      </c>
    </row>
    <row r="286" spans="1:32" x14ac:dyDescent="0.3">
      <c r="A286" s="19" t="s">
        <v>582</v>
      </c>
      <c r="B286" s="20" t="s">
        <v>583</v>
      </c>
      <c r="C286" s="16" t="s">
        <v>8</v>
      </c>
      <c r="D286" s="16" t="str">
        <f>VLOOKUP(A286,'Lead Time'!$A$2:$C$1180,3,0)</f>
        <v>Local</v>
      </c>
      <c r="E286" s="23" t="str">
        <f>VLOOKUP(A286,Classification!$A$2:$D$1180,4,0)</f>
        <v>C</v>
      </c>
      <c r="F286" s="25" t="str">
        <f>VLOOKUP(A286,Classification!$A$2:$E$1180,5,0)</f>
        <v>L</v>
      </c>
      <c r="G286" s="21">
        <f>VLOOKUP(A286,'Lead Time'!$A$2:$D$1180,4,0)</f>
        <v>13</v>
      </c>
      <c r="H286" s="21">
        <f t="shared" si="52"/>
        <v>0.43333333333333335</v>
      </c>
      <c r="I286" s="32">
        <f>VLOOKUP(A286,Classification!$A$2:$F$1180,6,0)</f>
        <v>68.512</v>
      </c>
      <c r="J286" s="21">
        <f>-SUM('cons 2023 - 2025'!D287:AM287)</f>
        <v>7</v>
      </c>
      <c r="K286" s="18">
        <f>-_xlfn.MINIFS('cons 2023 - 2025'!D287:AM287,'cons 2023 - 2025'!D287:AM287,"&lt;&gt;0")</f>
        <v>2</v>
      </c>
      <c r="L286" s="18">
        <f>-_xlfn.MAXIFS('cons 2023 - 2025'!D287:AM287,'cons 2023 - 2025'!D287:AM287,"&lt;&gt;0")</f>
        <v>1</v>
      </c>
      <c r="M286" s="19">
        <f>COUNTIF('cons 2023 - 2025'!D287:AM287,"&lt;&gt;0")</f>
        <v>4</v>
      </c>
      <c r="N286" s="21">
        <f>-AVERAGE('cons 2023 - 2025'!D287:AM287)</f>
        <v>0.19444444444444445</v>
      </c>
      <c r="O286" s="21">
        <f t="shared" si="53"/>
        <v>1.75</v>
      </c>
      <c r="P286" s="21">
        <f>_xlfn.STDEV.S('cons 2023 - 2025'!D287:AM287)</f>
        <v>0.57666253783272803</v>
      </c>
      <c r="Q286" s="21">
        <f>-AVERAGE('cons 2023 - 2025'!D287:AM287)/'⚙ Assumptions'!$B$5</f>
        <v>8.8383838383838381E-3</v>
      </c>
      <c r="R286" s="21">
        <f>_xlfn.STDEV.S('cons 2023 - 2025'!D287:AM287)/SQRT('⚙ Assumptions'!$B$5)</f>
        <v>0.12294486616138192</v>
      </c>
      <c r="S286" s="21">
        <f>-IF(AVERAGE('cons 2023 - 2025'!D287:AM287)=0,"",_xlfn.STDEV.S('cons 2023 - 2025'!D287:AM287)/AVERAGE('cons 2023 - 2025'!D287:AM287))</f>
        <v>2.9656930517111726</v>
      </c>
      <c r="T286" s="21" t="str">
        <f t="shared" si="64"/>
        <v>Z</v>
      </c>
      <c r="U286" s="38">
        <f t="shared" si="54"/>
        <v>0.9</v>
      </c>
      <c r="V286" s="21">
        <f t="shared" si="55"/>
        <v>1.28</v>
      </c>
      <c r="W286" s="21">
        <f t="shared" si="56"/>
        <v>0.56740354431989759</v>
      </c>
      <c r="X286" s="21">
        <f t="shared" si="57"/>
        <v>0.48589536618320084</v>
      </c>
      <c r="Y286" s="21">
        <f t="shared" si="58"/>
        <v>0.68230253421888754</v>
      </c>
      <c r="Z286" s="21">
        <f t="shared" si="59"/>
        <v>0.57015462544246009</v>
      </c>
      <c r="AA286" s="21">
        <f>-AVERAGE('cons 2023 - 2025'!D287:AM287)*12</f>
        <v>2.3333333333333335</v>
      </c>
      <c r="AB286" s="32">
        <f t="shared" si="60"/>
        <v>13.702400000000001</v>
      </c>
      <c r="AC286" s="21">
        <f>SQRT((2*AA286*'⚙ Assumptions'!$B$3)/AB286)</f>
        <v>7.147442979765267</v>
      </c>
      <c r="AD286" s="21">
        <f t="shared" si="61"/>
        <v>0.57015462544246009</v>
      </c>
      <c r="AE286" s="21">
        <f t="shared" si="62"/>
        <v>7.7175976052077271</v>
      </c>
      <c r="AF286" s="21">
        <f t="shared" si="63"/>
        <v>0.32645707561978532</v>
      </c>
    </row>
    <row r="287" spans="1:32" x14ac:dyDescent="0.3">
      <c r="A287" s="16" t="s">
        <v>584</v>
      </c>
      <c r="B287" s="17" t="s">
        <v>585</v>
      </c>
      <c r="C287" s="16" t="s">
        <v>8</v>
      </c>
      <c r="D287" s="16" t="str">
        <f>VLOOKUP(A287,'Lead Time'!$A$2:$C$1180,3,0)</f>
        <v>Local</v>
      </c>
      <c r="E287" s="23" t="str">
        <f>VLOOKUP(A287,Classification!$A$2:$D$1180,4,0)</f>
        <v>C</v>
      </c>
      <c r="F287" s="25" t="str">
        <f>VLOOKUP(A287,Classification!$A$2:$E$1180,5,0)</f>
        <v>L</v>
      </c>
      <c r="G287" s="18">
        <f>VLOOKUP(A287,'Lead Time'!$A$2:$D$1180,4,0)</f>
        <v>17.333333333333332</v>
      </c>
      <c r="H287" s="18">
        <f t="shared" si="52"/>
        <v>0.57777777777777772</v>
      </c>
      <c r="I287" s="27">
        <f>VLOOKUP(A287,Classification!$A$2:$F$1180,6,0)</f>
        <v>68.31</v>
      </c>
      <c r="J287" s="18">
        <f>-SUM('cons 2023 - 2025'!D288:AM288)</f>
        <v>3.85</v>
      </c>
      <c r="K287" s="18">
        <f>-_xlfn.MINIFS('cons 2023 - 2025'!D288:AM288,'cons 2023 - 2025'!D288:AM288,"&lt;&gt;0")</f>
        <v>1</v>
      </c>
      <c r="L287" s="18">
        <f>-_xlfn.MAXIFS('cons 2023 - 2025'!D288:AM288,'cons 2023 - 2025'!D288:AM288,"&lt;&gt;0")</f>
        <v>0.85</v>
      </c>
      <c r="M287" s="16">
        <f>COUNTIF('cons 2023 - 2025'!D288:AM288,"&lt;&gt;0")</f>
        <v>4</v>
      </c>
      <c r="N287" s="18">
        <f>-AVERAGE('cons 2023 - 2025'!D288:AM288)</f>
        <v>0.10694444444444445</v>
      </c>
      <c r="O287" s="18">
        <f t="shared" si="53"/>
        <v>0.96250000000000002</v>
      </c>
      <c r="P287" s="18">
        <f>_xlfn.STDEV.S('cons 2023 - 2025'!D288:AM288)</f>
        <v>0.30756016316853191</v>
      </c>
      <c r="Q287" s="18">
        <f>-AVERAGE('cons 2023 - 2025'!D288:AM288)/'⚙ Assumptions'!$B$5</f>
        <v>4.8611111111111112E-3</v>
      </c>
      <c r="R287" s="18">
        <f>_xlfn.STDEV.S('cons 2023 - 2025'!D288:AM288)/SQRT('⚙ Assumptions'!$B$5)</f>
        <v>6.5572047109979437E-2</v>
      </c>
      <c r="S287" s="18">
        <f>-IF(AVERAGE('cons 2023 - 2025'!D288:AM288)=0,"",_xlfn.STDEV.S('cons 2023 - 2025'!D288:AM288)/AVERAGE('cons 2023 - 2025'!D288:AM288))</f>
        <v>2.8758872400174411</v>
      </c>
      <c r="T287" s="18" t="str">
        <f t="shared" si="64"/>
        <v>Z</v>
      </c>
      <c r="U287" s="37">
        <f t="shared" si="54"/>
        <v>0.9</v>
      </c>
      <c r="V287" s="18">
        <f t="shared" si="55"/>
        <v>1.28</v>
      </c>
      <c r="W287" s="18">
        <f t="shared" si="56"/>
        <v>0.34943769851964335</v>
      </c>
      <c r="X287" s="18">
        <f t="shared" si="57"/>
        <v>0.29924056728255244</v>
      </c>
      <c r="Y287" s="18">
        <f t="shared" si="58"/>
        <v>0.4336969577789026</v>
      </c>
      <c r="Z287" s="18">
        <f t="shared" si="59"/>
        <v>0.36103069073934257</v>
      </c>
      <c r="AA287" s="18">
        <f>-AVERAGE('cons 2023 - 2025'!D288:AM288)*12</f>
        <v>1.2833333333333334</v>
      </c>
      <c r="AB287" s="27">
        <f t="shared" si="60"/>
        <v>13.662000000000001</v>
      </c>
      <c r="AC287" s="18">
        <f>SQRT((2*AA287*'⚙ Assumptions'!$B$3)/AB287)</f>
        <v>5.3085171439217174</v>
      </c>
      <c r="AD287" s="18">
        <f t="shared" si="61"/>
        <v>0.36103069073934257</v>
      </c>
      <c r="AE287" s="18">
        <f t="shared" si="62"/>
        <v>5.6695478346610599</v>
      </c>
      <c r="AF287" s="18">
        <f t="shared" si="63"/>
        <v>0.24174987073419504</v>
      </c>
    </row>
    <row r="288" spans="1:32" x14ac:dyDescent="0.3">
      <c r="A288" s="19" t="s">
        <v>586</v>
      </c>
      <c r="B288" s="20" t="s">
        <v>587</v>
      </c>
      <c r="C288" s="16" t="s">
        <v>20</v>
      </c>
      <c r="D288" s="16"/>
      <c r="E288" s="23" t="str">
        <f>VLOOKUP(A288,Classification!$A$2:$D$1180,4,0)</f>
        <v>C</v>
      </c>
      <c r="F288" s="24" t="str">
        <f>VLOOKUP(A288,Classification!$A$2:$E$1180,5,0)</f>
        <v>H</v>
      </c>
      <c r="G288" s="21">
        <f>VLOOKUP(A288,'Lead Time'!$A$2:$D$1180,4,0)</f>
        <v>44</v>
      </c>
      <c r="H288" s="21">
        <f t="shared" si="52"/>
        <v>1.4666666666666666</v>
      </c>
      <c r="I288" s="32">
        <f>VLOOKUP(A288,Classification!$A$2:$F$1180,6,0)</f>
        <v>68.070999999999998</v>
      </c>
      <c r="J288" s="21">
        <f>-SUM('cons 2023 - 2025'!D289:AM289)</f>
        <v>103474.96600000001</v>
      </c>
      <c r="K288" s="18">
        <f>-_xlfn.MINIFS('cons 2023 - 2025'!D289:AM289,'cons 2023 - 2025'!D289:AM289,"&lt;&gt;0")</f>
        <v>4361.415</v>
      </c>
      <c r="L288" s="18">
        <f>-_xlfn.MAXIFS('cons 2023 - 2025'!D289:AM289,'cons 2023 - 2025'!D289:AM289,"&lt;&gt;0")</f>
        <v>1172.752</v>
      </c>
      <c r="M288" s="19">
        <f>COUNTIF('cons 2023 - 2025'!D289:AM289,"&lt;&gt;0")</f>
        <v>36</v>
      </c>
      <c r="N288" s="21">
        <f>-AVERAGE('cons 2023 - 2025'!D289:AM289)</f>
        <v>2874.3046111111116</v>
      </c>
      <c r="O288" s="21">
        <f t="shared" si="53"/>
        <v>2874.3046111111116</v>
      </c>
      <c r="P288" s="21">
        <f>_xlfn.STDEV.S('cons 2023 - 2025'!D289:AM289)</f>
        <v>734.09187712213702</v>
      </c>
      <c r="Q288" s="21">
        <f>-AVERAGE('cons 2023 - 2025'!D289:AM289)/'⚙ Assumptions'!$B$5</f>
        <v>130.65020959595961</v>
      </c>
      <c r="R288" s="21">
        <f>_xlfn.STDEV.S('cons 2023 - 2025'!D289:AM289)/SQRT('⚙ Assumptions'!$B$5)</f>
        <v>156.50891407327435</v>
      </c>
      <c r="S288" s="21">
        <f>-IF(AVERAGE('cons 2023 - 2025'!D289:AM289)=0,"",_xlfn.STDEV.S('cons 2023 - 2025'!D289:AM289)/AVERAGE('cons 2023 - 2025'!D289:AM289))</f>
        <v>0.25539807934217568</v>
      </c>
      <c r="T288" s="21" t="str">
        <f t="shared" si="64"/>
        <v>Y</v>
      </c>
      <c r="U288" s="38">
        <f t="shared" si="54"/>
        <v>0.9</v>
      </c>
      <c r="V288" s="21">
        <f t="shared" si="55"/>
        <v>1.28</v>
      </c>
      <c r="W288" s="21">
        <f t="shared" si="56"/>
        <v>1328.8482414771836</v>
      </c>
      <c r="X288" s="21">
        <f t="shared" si="57"/>
        <v>1137.9576482349723</v>
      </c>
      <c r="Y288" s="21">
        <f t="shared" si="58"/>
        <v>7077.4574636994066</v>
      </c>
      <c r="Z288" s="21">
        <f t="shared" si="59"/>
        <v>5353.6044111979354</v>
      </c>
      <c r="AA288" s="21">
        <f>-AVERAGE('cons 2023 - 2025'!D289:AM289)*12</f>
        <v>34491.655333333343</v>
      </c>
      <c r="AB288" s="32">
        <f t="shared" si="60"/>
        <v>13.6142</v>
      </c>
      <c r="AC288" s="21">
        <f>SQRT((2*AA288*'⚙ Assumptions'!$B$3)/AB288)</f>
        <v>871.80947160801418</v>
      </c>
      <c r="AD288" s="21">
        <f t="shared" si="61"/>
        <v>5353.6044111979354</v>
      </c>
      <c r="AE288" s="21">
        <f t="shared" si="62"/>
        <v>6225.4138828059495</v>
      </c>
      <c r="AF288" s="21">
        <f t="shared" si="63"/>
        <v>39.563295027886085</v>
      </c>
    </row>
    <row r="289" spans="1:32" x14ac:dyDescent="0.3">
      <c r="A289" s="16" t="s">
        <v>588</v>
      </c>
      <c r="B289" s="17" t="s">
        <v>589</v>
      </c>
      <c r="C289" s="16" t="s">
        <v>8</v>
      </c>
      <c r="D289" s="16"/>
      <c r="E289" s="23" t="str">
        <f>VLOOKUP(A289,Classification!$A$2:$D$1180,4,0)</f>
        <v>C</v>
      </c>
      <c r="F289" s="25" t="str">
        <f>VLOOKUP(A289,Classification!$A$2:$E$1180,5,0)</f>
        <v>L</v>
      </c>
      <c r="G289" s="18">
        <f>VLOOKUP(A289,'Lead Time'!$A$2:$D$1180,4,0)</f>
        <v>44</v>
      </c>
      <c r="H289" s="18">
        <f t="shared" si="52"/>
        <v>1.4666666666666666</v>
      </c>
      <c r="I289" s="27">
        <f>VLOOKUP(A289,Classification!$A$2:$F$1180,6,0)</f>
        <v>67.771000000000001</v>
      </c>
      <c r="J289" s="18">
        <f>-SUM('cons 2023 - 2025'!D290:AM290)</f>
        <v>4</v>
      </c>
      <c r="K289" s="18">
        <f>-_xlfn.MINIFS('cons 2023 - 2025'!D290:AM290,'cons 2023 - 2025'!D290:AM290,"&lt;&gt;0")</f>
        <v>2</v>
      </c>
      <c r="L289" s="18">
        <f>-_xlfn.MAXIFS('cons 2023 - 2025'!D290:AM290,'cons 2023 - 2025'!D290:AM290,"&lt;&gt;0")</f>
        <v>1</v>
      </c>
      <c r="M289" s="16">
        <f>COUNTIF('cons 2023 - 2025'!D290:AM290,"&lt;&gt;0")</f>
        <v>3</v>
      </c>
      <c r="N289" s="18">
        <f>-AVERAGE('cons 2023 - 2025'!D290:AM290)</f>
        <v>0.1111111111111111</v>
      </c>
      <c r="O289" s="18">
        <f t="shared" si="53"/>
        <v>1.3333333333333333</v>
      </c>
      <c r="P289" s="18">
        <f>_xlfn.STDEV.S('cons 2023 - 2025'!D290:AM290)</f>
        <v>0.39840953644479787</v>
      </c>
      <c r="Q289" s="18">
        <f>-AVERAGE('cons 2023 - 2025'!D290:AM290)/'⚙ Assumptions'!$B$5</f>
        <v>5.0505050505050501E-3</v>
      </c>
      <c r="R289" s="18">
        <f>_xlfn.STDEV.S('cons 2023 - 2025'!D290:AM290)/SQRT('⚙ Assumptions'!$B$5)</f>
        <v>8.4941198572937582E-2</v>
      </c>
      <c r="S289" s="18">
        <f>-IF(AVERAGE('cons 2023 - 2025'!D290:AM290)=0,"",_xlfn.STDEV.S('cons 2023 - 2025'!D290:AM290)/AVERAGE('cons 2023 - 2025'!D290:AM290))</f>
        <v>3.5856858280031809</v>
      </c>
      <c r="T289" s="18" t="str">
        <f t="shared" si="64"/>
        <v>Z</v>
      </c>
      <c r="U289" s="37">
        <f t="shared" si="54"/>
        <v>0.9</v>
      </c>
      <c r="V289" s="18">
        <f t="shared" si="55"/>
        <v>1.28</v>
      </c>
      <c r="W289" s="18">
        <f t="shared" si="56"/>
        <v>0.72119829736833407</v>
      </c>
      <c r="X289" s="18">
        <f t="shared" si="57"/>
        <v>0.6175973243355698</v>
      </c>
      <c r="Y289" s="18">
        <f t="shared" si="58"/>
        <v>0.94342051959055628</v>
      </c>
      <c r="Z289" s="18">
        <f t="shared" si="59"/>
        <v>0.78056028729853277</v>
      </c>
      <c r="AA289" s="18">
        <f>-AVERAGE('cons 2023 - 2025'!D290:AM290)*12</f>
        <v>1.3333333333333333</v>
      </c>
      <c r="AB289" s="27">
        <f t="shared" si="60"/>
        <v>13.554200000000002</v>
      </c>
      <c r="AC289" s="18">
        <f>SQRT((2*AA289*'⚙ Assumptions'!$B$3)/AB289)</f>
        <v>5.4324163901614799</v>
      </c>
      <c r="AD289" s="18">
        <f t="shared" si="61"/>
        <v>0.78056028729853277</v>
      </c>
      <c r="AE289" s="18">
        <f t="shared" si="62"/>
        <v>6.2129766774600128</v>
      </c>
      <c r="AF289" s="18">
        <f t="shared" si="63"/>
        <v>0.24544019411842244</v>
      </c>
    </row>
    <row r="290" spans="1:32" x14ac:dyDescent="0.3">
      <c r="A290" s="19" t="s">
        <v>590</v>
      </c>
      <c r="B290" s="20" t="s">
        <v>591</v>
      </c>
      <c r="C290" s="16" t="s">
        <v>8</v>
      </c>
      <c r="D290" s="16"/>
      <c r="E290" s="23" t="str">
        <f>VLOOKUP(A290,Classification!$A$2:$D$1180,4,0)</f>
        <v>C</v>
      </c>
      <c r="F290" s="26" t="str">
        <f>VLOOKUP(A290,Classification!$A$2:$E$1180,5,0)</f>
        <v>M</v>
      </c>
      <c r="G290" s="21">
        <f>VLOOKUP(A290,'Lead Time'!$A$2:$D$1180,4,0)</f>
        <v>0</v>
      </c>
      <c r="H290" s="21">
        <f t="shared" si="52"/>
        <v>0</v>
      </c>
      <c r="I290" s="32">
        <f>VLOOKUP(A290,Classification!$A$2:$F$1180,6,0)</f>
        <v>67.686999999999998</v>
      </c>
      <c r="J290" s="21">
        <f>-SUM('cons 2023 - 2025'!D291:AM291)</f>
        <v>12</v>
      </c>
      <c r="K290" s="18">
        <f>-_xlfn.MINIFS('cons 2023 - 2025'!D291:AM291,'cons 2023 - 2025'!D291:AM291,"&lt;&gt;0")</f>
        <v>4</v>
      </c>
      <c r="L290" s="18">
        <f>-_xlfn.MAXIFS('cons 2023 - 2025'!D291:AM291,'cons 2023 - 2025'!D291:AM291,"&lt;&gt;0")</f>
        <v>2</v>
      </c>
      <c r="M290" s="19">
        <f>COUNTIF('cons 2023 - 2025'!D291:AM291,"&lt;&gt;0")</f>
        <v>5</v>
      </c>
      <c r="N290" s="21">
        <f>-AVERAGE('cons 2023 - 2025'!D291:AM291)</f>
        <v>0.33333333333333331</v>
      </c>
      <c r="O290" s="21">
        <f t="shared" si="53"/>
        <v>2.4</v>
      </c>
      <c r="P290" s="21">
        <f>_xlfn.STDEV.S('cons 2023 - 2025'!D291:AM291)</f>
        <v>0.89442719099991586</v>
      </c>
      <c r="Q290" s="21">
        <f>-AVERAGE('cons 2023 - 2025'!D291:AM291)/'⚙ Assumptions'!$B$5</f>
        <v>1.515151515151515E-2</v>
      </c>
      <c r="R290" s="21">
        <f>_xlfn.STDEV.S('cons 2023 - 2025'!D291:AM291)/SQRT('⚙ Assumptions'!$B$5)</f>
        <v>0.19069251784911845</v>
      </c>
      <c r="S290" s="21">
        <f>-IF(AVERAGE('cons 2023 - 2025'!D291:AM291)=0,"",_xlfn.STDEV.S('cons 2023 - 2025'!D291:AM291)/AVERAGE('cons 2023 - 2025'!D291:AM291))</f>
        <v>2.6832815729997477</v>
      </c>
      <c r="T290" s="21" t="str">
        <f t="shared" si="64"/>
        <v>Z</v>
      </c>
      <c r="U290" s="38">
        <f t="shared" si="54"/>
        <v>0.9</v>
      </c>
      <c r="V290" s="21">
        <f t="shared" si="55"/>
        <v>1.28</v>
      </c>
      <c r="W290" s="21">
        <f t="shared" si="56"/>
        <v>0</v>
      </c>
      <c r="X290" s="21">
        <f t="shared" si="57"/>
        <v>0</v>
      </c>
      <c r="Y290" s="21">
        <f t="shared" si="58"/>
        <v>0</v>
      </c>
      <c r="Z290" s="21">
        <f t="shared" si="59"/>
        <v>0</v>
      </c>
      <c r="AA290" s="21">
        <f>-AVERAGE('cons 2023 - 2025'!D291:AM291)*12</f>
        <v>4</v>
      </c>
      <c r="AB290" s="32">
        <f t="shared" si="60"/>
        <v>13.5374</v>
      </c>
      <c r="AC290" s="21">
        <f>SQRT((2*AA290*'⚙ Assumptions'!$B$3)/AB290)</f>
        <v>9.4150578372113927</v>
      </c>
      <c r="AD290" s="21">
        <f t="shared" si="61"/>
        <v>0</v>
      </c>
      <c r="AE290" s="21">
        <f t="shared" si="62"/>
        <v>9.4150578372113927</v>
      </c>
      <c r="AF290" s="21">
        <f t="shared" si="63"/>
        <v>0.42485134655155166</v>
      </c>
    </row>
    <row r="291" spans="1:32" x14ac:dyDescent="0.3">
      <c r="A291" s="16" t="s">
        <v>592</v>
      </c>
      <c r="B291" s="17" t="s">
        <v>593</v>
      </c>
      <c r="C291" s="16" t="s">
        <v>8</v>
      </c>
      <c r="D291" s="16" t="str">
        <f>VLOOKUP(A291,'Lead Time'!$A$2:$C$1180,3,0)</f>
        <v>Local</v>
      </c>
      <c r="E291" s="23" t="str">
        <f>VLOOKUP(A291,Classification!$A$2:$D$1180,4,0)</f>
        <v>C</v>
      </c>
      <c r="F291" s="25" t="str">
        <f>VLOOKUP(A291,Classification!$A$2:$E$1180,5,0)</f>
        <v>L</v>
      </c>
      <c r="G291" s="18">
        <f>VLOOKUP(A291,'Lead Time'!$A$2:$D$1180,4,0)</f>
        <v>22.777777777777782</v>
      </c>
      <c r="H291" s="18">
        <f t="shared" si="52"/>
        <v>0.75925925925925941</v>
      </c>
      <c r="I291" s="27">
        <f>VLOOKUP(A291,Classification!$A$2:$F$1180,6,0)</f>
        <v>67.396000000000001</v>
      </c>
      <c r="J291" s="18">
        <f>-SUM('cons 2023 - 2025'!D292:AM292)</f>
        <v>19</v>
      </c>
      <c r="K291" s="18">
        <f>-_xlfn.MINIFS('cons 2023 - 2025'!D292:AM292,'cons 2023 - 2025'!D292:AM292,"&lt;&gt;0")</f>
        <v>3</v>
      </c>
      <c r="L291" s="18">
        <f>-_xlfn.MAXIFS('cons 2023 - 2025'!D292:AM292,'cons 2023 - 2025'!D292:AM292,"&lt;&gt;0")</f>
        <v>1</v>
      </c>
      <c r="M291" s="16">
        <f>COUNTIF('cons 2023 - 2025'!D292:AM292,"&lt;&gt;0")</f>
        <v>14</v>
      </c>
      <c r="N291" s="18">
        <f>-AVERAGE('cons 2023 - 2025'!D292:AM292)</f>
        <v>0.52777777777777779</v>
      </c>
      <c r="O291" s="18">
        <f t="shared" si="53"/>
        <v>1.3571428571428572</v>
      </c>
      <c r="P291" s="18">
        <f>_xlfn.STDEV.S('cons 2023 - 2025'!D292:AM292)</f>
        <v>0.77408420033375513</v>
      </c>
      <c r="Q291" s="18">
        <f>-AVERAGE('cons 2023 - 2025'!D292:AM292)/'⚙ Assumptions'!$B$5</f>
        <v>2.3989898989898992E-2</v>
      </c>
      <c r="R291" s="18">
        <f>_xlfn.STDEV.S('cons 2023 - 2025'!D292:AM292)/SQRT('⚙ Assumptions'!$B$5)</f>
        <v>0.16503530603071645</v>
      </c>
      <c r="S291" s="18">
        <f>-IF(AVERAGE('cons 2023 - 2025'!D292:AM292)=0,"",_xlfn.STDEV.S('cons 2023 - 2025'!D292:AM292)/AVERAGE('cons 2023 - 2025'!D292:AM292))</f>
        <v>1.4666858532639571</v>
      </c>
      <c r="T291" s="18" t="str">
        <f t="shared" si="64"/>
        <v>Z</v>
      </c>
      <c r="U291" s="37">
        <f t="shared" si="54"/>
        <v>0.9</v>
      </c>
      <c r="V291" s="18">
        <f t="shared" si="55"/>
        <v>1.28</v>
      </c>
      <c r="W291" s="18">
        <f t="shared" si="56"/>
        <v>1.0081902851715632</v>
      </c>
      <c r="X291" s="18">
        <f t="shared" si="57"/>
        <v>0.86336257977196329</v>
      </c>
      <c r="Y291" s="18">
        <f t="shared" si="58"/>
        <v>1.5546268732748181</v>
      </c>
      <c r="Z291" s="18">
        <f t="shared" si="59"/>
        <v>1.264082744381017</v>
      </c>
      <c r="AA291" s="18">
        <f>-AVERAGE('cons 2023 - 2025'!D292:AM292)*12</f>
        <v>6.3333333333333339</v>
      </c>
      <c r="AB291" s="27">
        <f t="shared" si="60"/>
        <v>13.479200000000001</v>
      </c>
      <c r="AC291" s="18">
        <f>SQRT((2*AA291*'⚙ Assumptions'!$B$3)/AB291)</f>
        <v>11.872570081972823</v>
      </c>
      <c r="AD291" s="18">
        <f t="shared" si="61"/>
        <v>1.264082744381017</v>
      </c>
      <c r="AE291" s="18">
        <f t="shared" si="62"/>
        <v>13.13665282635384</v>
      </c>
      <c r="AF291" s="18">
        <f t="shared" si="63"/>
        <v>0.53344248882976031</v>
      </c>
    </row>
    <row r="292" spans="1:32" x14ac:dyDescent="0.3">
      <c r="A292" s="19" t="s">
        <v>594</v>
      </c>
      <c r="B292" s="20" t="s">
        <v>595</v>
      </c>
      <c r="C292" s="16" t="s">
        <v>8</v>
      </c>
      <c r="D292" s="16" t="str">
        <f>VLOOKUP(A292,'Lead Time'!$A$2:$C$1180,3,0)</f>
        <v>Local</v>
      </c>
      <c r="E292" s="23" t="str">
        <f>VLOOKUP(A292,Classification!$A$2:$D$1180,4,0)</f>
        <v>C</v>
      </c>
      <c r="F292" s="25" t="str">
        <f>VLOOKUP(A292,Classification!$A$2:$E$1180,5,0)</f>
        <v>L</v>
      </c>
      <c r="G292" s="21">
        <f>VLOOKUP(A292,'Lead Time'!$A$2:$D$1180,4,0)</f>
        <v>21.8</v>
      </c>
      <c r="H292" s="21">
        <f t="shared" si="52"/>
        <v>0.72666666666666668</v>
      </c>
      <c r="I292" s="32">
        <f>VLOOKUP(A292,Classification!$A$2:$F$1180,6,0)</f>
        <v>67.266999999999996</v>
      </c>
      <c r="J292" s="21">
        <f>-SUM('cons 2023 - 2025'!D293:AM293)</f>
        <v>19</v>
      </c>
      <c r="K292" s="18">
        <f>-_xlfn.MINIFS('cons 2023 - 2025'!D293:AM293,'cons 2023 - 2025'!D293:AM293,"&lt;&gt;0")</f>
        <v>10</v>
      </c>
      <c r="L292" s="18">
        <f>-_xlfn.MAXIFS('cons 2023 - 2025'!D293:AM293,'cons 2023 - 2025'!D293:AM293,"&lt;&gt;0")</f>
        <v>1</v>
      </c>
      <c r="M292" s="19">
        <f>COUNTIF('cons 2023 - 2025'!D293:AM293,"&lt;&gt;0")</f>
        <v>7</v>
      </c>
      <c r="N292" s="21">
        <f>-AVERAGE('cons 2023 - 2025'!D293:AM293)</f>
        <v>0.52777777777777779</v>
      </c>
      <c r="O292" s="21">
        <f t="shared" si="53"/>
        <v>2.7142857142857144</v>
      </c>
      <c r="P292" s="21">
        <f>_xlfn.STDEV.S('cons 2023 - 2025'!D293:AM293)</f>
        <v>1.7482417471131406</v>
      </c>
      <c r="Q292" s="21">
        <f>-AVERAGE('cons 2023 - 2025'!D293:AM293)/'⚙ Assumptions'!$B$5</f>
        <v>2.3989898989898992E-2</v>
      </c>
      <c r="R292" s="21">
        <f>_xlfn.STDEV.S('cons 2023 - 2025'!D293:AM293)/SQRT('⚙ Assumptions'!$B$5)</f>
        <v>0.37272639284730552</v>
      </c>
      <c r="S292" s="21">
        <f>-IF(AVERAGE('cons 2023 - 2025'!D293:AM293)=0,"",_xlfn.STDEV.S('cons 2023 - 2025'!D293:AM293)/AVERAGE('cons 2023 - 2025'!D293:AM293))</f>
        <v>3.3124580471617402</v>
      </c>
      <c r="T292" s="21" t="str">
        <f t="shared" si="64"/>
        <v>Z</v>
      </c>
      <c r="U292" s="38">
        <f t="shared" si="54"/>
        <v>0.9</v>
      </c>
      <c r="V292" s="21">
        <f t="shared" si="55"/>
        <v>1.28</v>
      </c>
      <c r="W292" s="21">
        <f t="shared" si="56"/>
        <v>2.2275546250324836</v>
      </c>
      <c r="X292" s="21">
        <f t="shared" si="57"/>
        <v>1.9075638160148962</v>
      </c>
      <c r="Y292" s="21">
        <f t="shared" si="58"/>
        <v>2.7505344230122817</v>
      </c>
      <c r="Z292" s="21">
        <f t="shared" si="59"/>
        <v>2.2910823345334146</v>
      </c>
      <c r="AA292" s="21">
        <f>-AVERAGE('cons 2023 - 2025'!D293:AM293)*12</f>
        <v>6.3333333333333339</v>
      </c>
      <c r="AB292" s="32">
        <f t="shared" si="60"/>
        <v>13.4534</v>
      </c>
      <c r="AC292" s="21">
        <f>SQRT((2*AA292*'⚙ Assumptions'!$B$3)/AB292)</f>
        <v>11.883948826105241</v>
      </c>
      <c r="AD292" s="21">
        <f t="shared" si="61"/>
        <v>2.2910823345334146</v>
      </c>
      <c r="AE292" s="21">
        <f t="shared" si="62"/>
        <v>14.175031160638657</v>
      </c>
      <c r="AF292" s="21">
        <f t="shared" si="63"/>
        <v>0.53293172379041409</v>
      </c>
    </row>
    <row r="293" spans="1:32" x14ac:dyDescent="0.3">
      <c r="A293" s="16" t="s">
        <v>596</v>
      </c>
      <c r="B293" s="17" t="s">
        <v>597</v>
      </c>
      <c r="C293" s="16" t="s">
        <v>8</v>
      </c>
      <c r="D293" s="16" t="str">
        <f>VLOOKUP(A293,'Lead Time'!$A$2:$C$1180,3,0)</f>
        <v>Local</v>
      </c>
      <c r="E293" s="23" t="str">
        <f>VLOOKUP(A293,Classification!$A$2:$D$1180,4,0)</f>
        <v>C</v>
      </c>
      <c r="F293" s="26" t="str">
        <f>VLOOKUP(A293,Classification!$A$2:$E$1180,5,0)</f>
        <v>M</v>
      </c>
      <c r="G293" s="18">
        <f>VLOOKUP(A293,'Lead Time'!$A$2:$D$1180,4,0)</f>
        <v>40.5</v>
      </c>
      <c r="H293" s="18">
        <f t="shared" si="52"/>
        <v>1.35</v>
      </c>
      <c r="I293" s="27">
        <f>VLOOKUP(A293,Classification!$A$2:$F$1180,6,0)</f>
        <v>67.183000000000007</v>
      </c>
      <c r="J293" s="18">
        <f>-SUM('cons 2023 - 2025'!D294:AM294)</f>
        <v>37</v>
      </c>
      <c r="K293" s="18">
        <f>-_xlfn.MINIFS('cons 2023 - 2025'!D294:AM294,'cons 2023 - 2025'!D294:AM294,"&lt;&gt;0")</f>
        <v>5</v>
      </c>
      <c r="L293" s="18">
        <f>-_xlfn.MAXIFS('cons 2023 - 2025'!D294:AM294,'cons 2023 - 2025'!D294:AM294,"&lt;&gt;0")</f>
        <v>1</v>
      </c>
      <c r="M293" s="16">
        <f>COUNTIF('cons 2023 - 2025'!D294:AM294,"&lt;&gt;0")</f>
        <v>12</v>
      </c>
      <c r="N293" s="18">
        <f>-AVERAGE('cons 2023 - 2025'!D294:AM294)</f>
        <v>1.0277777777777777</v>
      </c>
      <c r="O293" s="18">
        <f t="shared" si="53"/>
        <v>3.0833333333333335</v>
      </c>
      <c r="P293" s="18">
        <f>_xlfn.STDEV.S('cons 2023 - 2025'!D294:AM294)</f>
        <v>1.6985054120963627</v>
      </c>
      <c r="Q293" s="18">
        <f>-AVERAGE('cons 2023 - 2025'!D294:AM294)/'⚙ Assumptions'!$B$5</f>
        <v>4.6717171717171713E-2</v>
      </c>
      <c r="R293" s="18">
        <f>_xlfn.STDEV.S('cons 2023 - 2025'!D294:AM294)/SQRT('⚙ Assumptions'!$B$5)</f>
        <v>0.36212257059282582</v>
      </c>
      <c r="S293" s="18">
        <f>-IF(AVERAGE('cons 2023 - 2025'!D294:AM294)=0,"",_xlfn.STDEV.S('cons 2023 - 2025'!D294:AM294)/AVERAGE('cons 2023 - 2025'!D294:AM294))</f>
        <v>1.6525998604180829</v>
      </c>
      <c r="T293" s="18" t="str">
        <f t="shared" si="64"/>
        <v>Z</v>
      </c>
      <c r="U293" s="37">
        <f t="shared" si="54"/>
        <v>0.9</v>
      </c>
      <c r="V293" s="18">
        <f t="shared" si="55"/>
        <v>1.28</v>
      </c>
      <c r="W293" s="18">
        <f t="shared" si="56"/>
        <v>2.9498034273049889</v>
      </c>
      <c r="X293" s="18">
        <f t="shared" si="57"/>
        <v>2.5260607390050733</v>
      </c>
      <c r="Y293" s="18">
        <f t="shared" si="58"/>
        <v>4.841848881850443</v>
      </c>
      <c r="Z293" s="18">
        <f t="shared" si="59"/>
        <v>3.9135607390050735</v>
      </c>
      <c r="AA293" s="18">
        <f>-AVERAGE('cons 2023 - 2025'!D294:AM294)*12</f>
        <v>12.333333333333332</v>
      </c>
      <c r="AB293" s="27">
        <f t="shared" si="60"/>
        <v>13.436600000000002</v>
      </c>
      <c r="AC293" s="18">
        <f>SQRT((2*AA293*'⚙ Assumptions'!$B$3)/AB293)</f>
        <v>16.594194177880397</v>
      </c>
      <c r="AD293" s="18">
        <f t="shared" si="61"/>
        <v>3.9135607390050735</v>
      </c>
      <c r="AE293" s="18">
        <f t="shared" si="62"/>
        <v>20.507754916885471</v>
      </c>
      <c r="AF293" s="18">
        <f t="shared" si="63"/>
        <v>0.74323183163502604</v>
      </c>
    </row>
    <row r="294" spans="1:32" x14ac:dyDescent="0.3">
      <c r="A294" s="19" t="s">
        <v>598</v>
      </c>
      <c r="B294" s="20" t="s">
        <v>599</v>
      </c>
      <c r="C294" s="16" t="s">
        <v>8</v>
      </c>
      <c r="D294" s="16" t="str">
        <f>VLOOKUP(A294,'Lead Time'!$A$2:$C$1180,3,0)</f>
        <v>Local</v>
      </c>
      <c r="E294" s="23" t="str">
        <f>VLOOKUP(A294,Classification!$A$2:$D$1180,4,0)</f>
        <v>C</v>
      </c>
      <c r="F294" s="25" t="str">
        <f>VLOOKUP(A294,Classification!$A$2:$E$1180,5,0)</f>
        <v>L</v>
      </c>
      <c r="G294" s="21">
        <f>VLOOKUP(A294,'Lead Time'!$A$2:$D$1180,4,0)</f>
        <v>10.428571428571429</v>
      </c>
      <c r="H294" s="21">
        <f t="shared" si="52"/>
        <v>0.34761904761904761</v>
      </c>
      <c r="I294" s="32">
        <f>VLOOKUP(A294,Classification!$A$2:$F$1180,6,0)</f>
        <v>66.731999999999999</v>
      </c>
      <c r="J294" s="21">
        <f>-SUM('cons 2023 - 2025'!D295:AM295)</f>
        <v>23</v>
      </c>
      <c r="K294" s="18">
        <f>-_xlfn.MINIFS('cons 2023 - 2025'!D295:AM295,'cons 2023 - 2025'!D295:AM295,"&lt;&gt;0")</f>
        <v>8</v>
      </c>
      <c r="L294" s="18">
        <f>-_xlfn.MAXIFS('cons 2023 - 2025'!D295:AM295,'cons 2023 - 2025'!D295:AM295,"&lt;&gt;0")</f>
        <v>1</v>
      </c>
      <c r="M294" s="19">
        <f>COUNTIF('cons 2023 - 2025'!D295:AM295,"&lt;&gt;0")</f>
        <v>10</v>
      </c>
      <c r="N294" s="21">
        <f>-AVERAGE('cons 2023 - 2025'!D295:AM295)</f>
        <v>0.63888888888888884</v>
      </c>
      <c r="O294" s="21">
        <f t="shared" si="53"/>
        <v>2.2999999999999998</v>
      </c>
      <c r="P294" s="21">
        <f>_xlfn.STDEV.S('cons 2023 - 2025'!D295:AM295)</f>
        <v>1.5147423690002351</v>
      </c>
      <c r="Q294" s="21">
        <f>-AVERAGE('cons 2023 - 2025'!D295:AM295)/'⚙ Assumptions'!$B$5</f>
        <v>2.9040404040404037E-2</v>
      </c>
      <c r="R294" s="21">
        <f>_xlfn.STDEV.S('cons 2023 - 2025'!D295:AM295)/SQRT('⚙ Assumptions'!$B$5)</f>
        <v>0.32294415816504451</v>
      </c>
      <c r="S294" s="21">
        <f>-IF(AVERAGE('cons 2023 - 2025'!D295:AM295)=0,"",_xlfn.STDEV.S('cons 2023 - 2025'!D295:AM295)/AVERAGE('cons 2023 - 2025'!D295:AM295))</f>
        <v>2.3709010993047159</v>
      </c>
      <c r="T294" s="21" t="str">
        <f t="shared" si="64"/>
        <v>Z</v>
      </c>
      <c r="U294" s="38">
        <f t="shared" si="54"/>
        <v>0.9</v>
      </c>
      <c r="V294" s="21">
        <f t="shared" si="55"/>
        <v>1.28</v>
      </c>
      <c r="W294" s="21">
        <f t="shared" si="56"/>
        <v>1.3349033181046741</v>
      </c>
      <c r="X294" s="21">
        <f t="shared" si="57"/>
        <v>1.1431429060724225</v>
      </c>
      <c r="Y294" s="21">
        <f t="shared" si="58"/>
        <v>1.637753245954602</v>
      </c>
      <c r="Z294" s="21">
        <f t="shared" si="59"/>
        <v>1.3652328531623696</v>
      </c>
      <c r="AA294" s="21">
        <f>-AVERAGE('cons 2023 - 2025'!D295:AM295)*12</f>
        <v>7.6666666666666661</v>
      </c>
      <c r="AB294" s="32">
        <f t="shared" si="60"/>
        <v>13.346400000000001</v>
      </c>
      <c r="AC294" s="21">
        <f>SQRT((2*AA294*'⚙ Assumptions'!$B$3)/AB294)</f>
        <v>13.127494639374389</v>
      </c>
      <c r="AD294" s="21">
        <f t="shared" si="61"/>
        <v>1.3652328531623696</v>
      </c>
      <c r="AE294" s="21">
        <f t="shared" si="62"/>
        <v>14.492727492536758</v>
      </c>
      <c r="AF294" s="21">
        <f t="shared" si="63"/>
        <v>0.58401598151648781</v>
      </c>
    </row>
    <row r="295" spans="1:32" x14ac:dyDescent="0.3">
      <c r="A295" s="16" t="s">
        <v>600</v>
      </c>
      <c r="B295" s="17" t="s">
        <v>601</v>
      </c>
      <c r="C295" s="16" t="s">
        <v>8</v>
      </c>
      <c r="D295" s="16"/>
      <c r="E295" s="23" t="str">
        <f>VLOOKUP(A295,Classification!$A$2:$D$1180,4,0)</f>
        <v>C</v>
      </c>
      <c r="F295" s="25" t="str">
        <f>VLOOKUP(A295,Classification!$A$2:$E$1180,5,0)</f>
        <v>L</v>
      </c>
      <c r="G295" s="18">
        <f>VLOOKUP(A295,'Lead Time'!$A$2:$D$1180,4,0)</f>
        <v>0</v>
      </c>
      <c r="H295" s="18">
        <f t="shared" si="52"/>
        <v>0</v>
      </c>
      <c r="I295" s="27">
        <f>VLOOKUP(A295,Classification!$A$2:$F$1180,6,0)</f>
        <v>66.462000000000003</v>
      </c>
      <c r="J295" s="18">
        <f>-SUM('cons 2023 - 2025'!D296:AM296)</f>
        <v>2</v>
      </c>
      <c r="K295" s="18">
        <f>-_xlfn.MINIFS('cons 2023 - 2025'!D296:AM296,'cons 2023 - 2025'!D296:AM296,"&lt;&gt;0")</f>
        <v>2</v>
      </c>
      <c r="L295" s="18">
        <f>-_xlfn.MAXIFS('cons 2023 - 2025'!D296:AM296,'cons 2023 - 2025'!D296:AM296,"&lt;&gt;0")</f>
        <v>2</v>
      </c>
      <c r="M295" s="16">
        <f>COUNTIF('cons 2023 - 2025'!D296:AM296,"&lt;&gt;0")</f>
        <v>1</v>
      </c>
      <c r="N295" s="18">
        <f>-AVERAGE('cons 2023 - 2025'!D296:AM296)</f>
        <v>5.5555555555555552E-2</v>
      </c>
      <c r="O295" s="18">
        <f t="shared" si="53"/>
        <v>2</v>
      </c>
      <c r="P295" s="18">
        <f>_xlfn.STDEV.S('cons 2023 - 2025'!D296:AM296)</f>
        <v>0.33333333333333331</v>
      </c>
      <c r="Q295" s="18">
        <f>-AVERAGE('cons 2023 - 2025'!D296:AM296)/'⚙ Assumptions'!$B$5</f>
        <v>2.525252525252525E-3</v>
      </c>
      <c r="R295" s="18">
        <f>_xlfn.STDEV.S('cons 2023 - 2025'!D296:AM296)/SQRT('⚙ Assumptions'!$B$5)</f>
        <v>7.1066905451870138E-2</v>
      </c>
      <c r="S295" s="18">
        <f>-IF(AVERAGE('cons 2023 - 2025'!D296:AM296)=0,"",_xlfn.STDEV.S('cons 2023 - 2025'!D296:AM296)/AVERAGE('cons 2023 - 2025'!D296:AM296))</f>
        <v>6</v>
      </c>
      <c r="T295" s="18" t="str">
        <f t="shared" si="64"/>
        <v>Z</v>
      </c>
      <c r="U295" s="37">
        <f t="shared" si="54"/>
        <v>0.9</v>
      </c>
      <c r="V295" s="18">
        <f t="shared" si="55"/>
        <v>1.28</v>
      </c>
      <c r="W295" s="18">
        <f t="shared" si="56"/>
        <v>0</v>
      </c>
      <c r="X295" s="18">
        <f t="shared" si="57"/>
        <v>0</v>
      </c>
      <c r="Y295" s="18">
        <f t="shared" si="58"/>
        <v>0</v>
      </c>
      <c r="Z295" s="18">
        <f t="shared" si="59"/>
        <v>0</v>
      </c>
      <c r="AA295" s="18">
        <f>-AVERAGE('cons 2023 - 2025'!D296:AM296)*12</f>
        <v>0.66666666666666663</v>
      </c>
      <c r="AB295" s="27">
        <f t="shared" si="60"/>
        <v>13.292400000000001</v>
      </c>
      <c r="AC295" s="18">
        <f>SQRT((2*AA295*'⚙ Assumptions'!$B$3)/AB295)</f>
        <v>3.8789420991880221</v>
      </c>
      <c r="AD295" s="18">
        <f t="shared" si="61"/>
        <v>0</v>
      </c>
      <c r="AE295" s="18">
        <f t="shared" si="62"/>
        <v>3.8789420991880221</v>
      </c>
      <c r="AF295" s="18">
        <f t="shared" si="63"/>
        <v>0.17186816653082287</v>
      </c>
    </row>
    <row r="296" spans="1:32" x14ac:dyDescent="0.3">
      <c r="A296" s="19" t="s">
        <v>602</v>
      </c>
      <c r="B296" s="20" t="s">
        <v>603</v>
      </c>
      <c r="C296" s="16" t="s">
        <v>8</v>
      </c>
      <c r="D296" s="16" t="str">
        <f>VLOOKUP(A296,'Lead Time'!$A$2:$C$1180,3,0)</f>
        <v>Local</v>
      </c>
      <c r="E296" s="23" t="str">
        <f>VLOOKUP(A296,Classification!$A$2:$D$1180,4,0)</f>
        <v>C</v>
      </c>
      <c r="F296" s="26" t="str">
        <f>VLOOKUP(A296,Classification!$A$2:$E$1180,5,0)</f>
        <v>M</v>
      </c>
      <c r="G296" s="21">
        <f>VLOOKUP(A296,'Lead Time'!$A$2:$D$1180,4,0)</f>
        <v>15</v>
      </c>
      <c r="H296" s="21">
        <f t="shared" si="52"/>
        <v>0.5</v>
      </c>
      <c r="I296" s="32">
        <f>VLOOKUP(A296,Classification!$A$2:$F$1180,6,0)</f>
        <v>66.454999999999998</v>
      </c>
      <c r="J296" s="21">
        <f>-SUM('cons 2023 - 2025'!D297:AM297)</f>
        <v>8</v>
      </c>
      <c r="K296" s="18">
        <f>-_xlfn.MINIFS('cons 2023 - 2025'!D297:AM297,'cons 2023 - 2025'!D297:AM297,"&lt;&gt;0")</f>
        <v>3</v>
      </c>
      <c r="L296" s="18">
        <f>-_xlfn.MAXIFS('cons 2023 - 2025'!D297:AM297,'cons 2023 - 2025'!D297:AM297,"&lt;&gt;0")</f>
        <v>1</v>
      </c>
      <c r="M296" s="19">
        <f>COUNTIF('cons 2023 - 2025'!D297:AM297,"&lt;&gt;0")</f>
        <v>4</v>
      </c>
      <c r="N296" s="21">
        <f>-AVERAGE('cons 2023 - 2025'!D297:AM297)</f>
        <v>0.22222222222222221</v>
      </c>
      <c r="O296" s="21">
        <f t="shared" si="53"/>
        <v>2</v>
      </c>
      <c r="P296" s="21">
        <f>_xlfn.STDEV.S('cons 2023 - 2025'!D297:AM297)</f>
        <v>0.68080251431091487</v>
      </c>
      <c r="Q296" s="21">
        <f>-AVERAGE('cons 2023 - 2025'!D297:AM297)/'⚙ Assumptions'!$B$5</f>
        <v>1.01010101010101E-2</v>
      </c>
      <c r="R296" s="21">
        <f>_xlfn.STDEV.S('cons 2023 - 2025'!D297:AM297)/SQRT('⚙ Assumptions'!$B$5)</f>
        <v>0.14514758374778777</v>
      </c>
      <c r="S296" s="21">
        <f>-IF(AVERAGE('cons 2023 - 2025'!D297:AM297)=0,"",_xlfn.STDEV.S('cons 2023 - 2025'!D297:AM297)/AVERAGE('cons 2023 - 2025'!D297:AM297))</f>
        <v>3.0636113143991173</v>
      </c>
      <c r="T296" s="21" t="str">
        <f t="shared" si="64"/>
        <v>Z</v>
      </c>
      <c r="U296" s="38">
        <f t="shared" si="54"/>
        <v>0.9</v>
      </c>
      <c r="V296" s="21">
        <f t="shared" si="55"/>
        <v>1.28</v>
      </c>
      <c r="W296" s="21">
        <f t="shared" si="56"/>
        <v>0.71955734348470834</v>
      </c>
      <c r="X296" s="21">
        <f t="shared" si="57"/>
        <v>0.61619209538316744</v>
      </c>
      <c r="Y296" s="21">
        <f t="shared" si="58"/>
        <v>0.87107249499985984</v>
      </c>
      <c r="Z296" s="21">
        <f t="shared" si="59"/>
        <v>0.7273032064942786</v>
      </c>
      <c r="AA296" s="21">
        <f>-AVERAGE('cons 2023 - 2025'!D297:AM297)*12</f>
        <v>2.6666666666666665</v>
      </c>
      <c r="AB296" s="32">
        <f t="shared" si="60"/>
        <v>13.291</v>
      </c>
      <c r="AC296" s="21">
        <f>SQRT((2*AA296*'⚙ Assumptions'!$B$3)/AB296)</f>
        <v>7.7582927737986029</v>
      </c>
      <c r="AD296" s="21">
        <f t="shared" si="61"/>
        <v>0.7273032064942786</v>
      </c>
      <c r="AE296" s="21">
        <f t="shared" si="62"/>
        <v>8.4855959802928815</v>
      </c>
      <c r="AF296" s="21">
        <f t="shared" si="63"/>
        <v>0.34371823085519077</v>
      </c>
    </row>
    <row r="297" spans="1:32" x14ac:dyDescent="0.3">
      <c r="A297" s="16" t="s">
        <v>604</v>
      </c>
      <c r="B297" s="17" t="s">
        <v>605</v>
      </c>
      <c r="C297" s="16" t="s">
        <v>8</v>
      </c>
      <c r="D297" s="16" t="str">
        <f>VLOOKUP(A297,'Lead Time'!$A$2:$C$1180,3,0)</f>
        <v>Local</v>
      </c>
      <c r="E297" s="23" t="str">
        <f>VLOOKUP(A297,Classification!$A$2:$D$1180,4,0)</f>
        <v>C</v>
      </c>
      <c r="F297" s="24" t="str">
        <f>VLOOKUP(A297,Classification!$A$2:$E$1180,5,0)</f>
        <v>H</v>
      </c>
      <c r="G297" s="18">
        <f>VLOOKUP(A297,'Lead Time'!$A$2:$D$1180,4,0)</f>
        <v>19.454545454545453</v>
      </c>
      <c r="H297" s="18">
        <f t="shared" si="52"/>
        <v>0.64848484848484844</v>
      </c>
      <c r="I297" s="27">
        <f>VLOOKUP(A297,Classification!$A$2:$F$1180,6,0)</f>
        <v>66.387</v>
      </c>
      <c r="J297" s="18">
        <f>-SUM('cons 2023 - 2025'!D298:AM298)</f>
        <v>48</v>
      </c>
      <c r="K297" s="18">
        <f>-_xlfn.MINIFS('cons 2023 - 2025'!D298:AM298,'cons 2023 - 2025'!D298:AM298,"&lt;&gt;0")</f>
        <v>12</v>
      </c>
      <c r="L297" s="18">
        <f>-_xlfn.MAXIFS('cons 2023 - 2025'!D298:AM298,'cons 2023 - 2025'!D298:AM298,"&lt;&gt;0")</f>
        <v>1</v>
      </c>
      <c r="M297" s="16">
        <f>COUNTIF('cons 2023 - 2025'!D298:AM298,"&lt;&gt;0")</f>
        <v>15</v>
      </c>
      <c r="N297" s="18">
        <f>-AVERAGE('cons 2023 - 2025'!D298:AM298)</f>
        <v>1.3333333333333333</v>
      </c>
      <c r="O297" s="18">
        <f t="shared" si="53"/>
        <v>3.2</v>
      </c>
      <c r="P297" s="18">
        <f>_xlfn.STDEV.S('cons 2023 - 2025'!D298:AM298)</f>
        <v>2.5967012040004032</v>
      </c>
      <c r="Q297" s="18">
        <f>-AVERAGE('cons 2023 - 2025'!D298:AM298)/'⚙ Assumptions'!$B$5</f>
        <v>6.0606060606060601E-2</v>
      </c>
      <c r="R297" s="18">
        <f>_xlfn.STDEV.S('cons 2023 - 2025'!D298:AM298)/SQRT('⚙ Assumptions'!$B$5)</f>
        <v>0.55361855685436201</v>
      </c>
      <c r="S297" s="18">
        <f>-IF(AVERAGE('cons 2023 - 2025'!D298:AM298)=0,"",_xlfn.STDEV.S('cons 2023 - 2025'!D298:AM298)/AVERAGE('cons 2023 - 2025'!D298:AM298))</f>
        <v>1.9475259030003025</v>
      </c>
      <c r="T297" s="18" t="str">
        <f t="shared" si="64"/>
        <v>Z</v>
      </c>
      <c r="U297" s="37">
        <f t="shared" si="54"/>
        <v>0.9</v>
      </c>
      <c r="V297" s="18">
        <f t="shared" si="55"/>
        <v>1.28</v>
      </c>
      <c r="W297" s="18">
        <f t="shared" si="56"/>
        <v>3.1255838387315396</v>
      </c>
      <c r="X297" s="18">
        <f t="shared" si="57"/>
        <v>2.6765900901749058</v>
      </c>
      <c r="Y297" s="18">
        <f t="shared" si="58"/>
        <v>4.3046471996130826</v>
      </c>
      <c r="Z297" s="18">
        <f t="shared" si="59"/>
        <v>3.5412365548213702</v>
      </c>
      <c r="AA297" s="18">
        <f>-AVERAGE('cons 2023 - 2025'!D298:AM298)*12</f>
        <v>16</v>
      </c>
      <c r="AB297" s="27">
        <f t="shared" si="60"/>
        <v>13.2774</v>
      </c>
      <c r="AC297" s="18">
        <f>SQRT((2*AA297*'⚙ Assumptions'!$B$3)/AB297)</f>
        <v>19.013588876840046</v>
      </c>
      <c r="AD297" s="18">
        <f t="shared" si="61"/>
        <v>3.5412365548213702</v>
      </c>
      <c r="AE297" s="18">
        <f t="shared" si="62"/>
        <v>22.554825431661417</v>
      </c>
      <c r="AF297" s="18">
        <f t="shared" si="63"/>
        <v>0.84150341651118687</v>
      </c>
    </row>
    <row r="298" spans="1:32" x14ac:dyDescent="0.3">
      <c r="A298" s="19" t="s">
        <v>606</v>
      </c>
      <c r="B298" s="20" t="s">
        <v>607</v>
      </c>
      <c r="C298" s="16" t="s">
        <v>8</v>
      </c>
      <c r="D298" s="16" t="str">
        <f>VLOOKUP(A298,'Lead Time'!$A$2:$C$1180,3,0)</f>
        <v>Local</v>
      </c>
      <c r="E298" s="23" t="str">
        <f>VLOOKUP(A298,Classification!$A$2:$D$1180,4,0)</f>
        <v>C</v>
      </c>
      <c r="F298" s="25" t="str">
        <f>VLOOKUP(A298,Classification!$A$2:$E$1180,5,0)</f>
        <v>L</v>
      </c>
      <c r="G298" s="21">
        <f>VLOOKUP(A298,'Lead Time'!$A$2:$D$1180,4,0)</f>
        <v>173</v>
      </c>
      <c r="H298" s="21">
        <f t="shared" si="52"/>
        <v>5.7666666666666666</v>
      </c>
      <c r="I298" s="32">
        <f>VLOOKUP(A298,Classification!$A$2:$F$1180,6,0)</f>
        <v>66.206000000000003</v>
      </c>
      <c r="J298" s="21">
        <f>-SUM('cons 2023 - 2025'!D299:AM299)</f>
        <v>4</v>
      </c>
      <c r="K298" s="18">
        <f>-_xlfn.MINIFS('cons 2023 - 2025'!D299:AM299,'cons 2023 - 2025'!D299:AM299,"&lt;&gt;0")</f>
        <v>3</v>
      </c>
      <c r="L298" s="18">
        <f>-_xlfn.MAXIFS('cons 2023 - 2025'!D299:AM299,'cons 2023 - 2025'!D299:AM299,"&lt;&gt;0")</f>
        <v>1</v>
      </c>
      <c r="M298" s="19">
        <f>COUNTIF('cons 2023 - 2025'!D299:AM299,"&lt;&gt;0")</f>
        <v>2</v>
      </c>
      <c r="N298" s="21">
        <f>-AVERAGE('cons 2023 - 2025'!D299:AM299)</f>
        <v>0.1111111111111111</v>
      </c>
      <c r="O298" s="21">
        <f t="shared" si="53"/>
        <v>2</v>
      </c>
      <c r="P298" s="21">
        <f>_xlfn.STDEV.S('cons 2023 - 2025'!D299:AM299)</f>
        <v>0.52250920854648386</v>
      </c>
      <c r="Q298" s="21">
        <f>-AVERAGE('cons 2023 - 2025'!D299:AM299)/'⚙ Assumptions'!$B$5</f>
        <v>5.0505050505050501E-3</v>
      </c>
      <c r="R298" s="21">
        <f>_xlfn.STDEV.S('cons 2023 - 2025'!D299:AM299)/SQRT('⚙ Assumptions'!$B$5)</f>
        <v>0.1113993375645134</v>
      </c>
      <c r="S298" s="21">
        <f>-IF(AVERAGE('cons 2023 - 2025'!D299:AM299)=0,"",_xlfn.STDEV.S('cons 2023 - 2025'!D299:AM299)/AVERAGE('cons 2023 - 2025'!D299:AM299))</f>
        <v>4.7025828769183553</v>
      </c>
      <c r="T298" s="21" t="str">
        <f t="shared" si="64"/>
        <v>Z</v>
      </c>
      <c r="U298" s="38">
        <f t="shared" si="54"/>
        <v>0.9</v>
      </c>
      <c r="V298" s="21">
        <f t="shared" si="55"/>
        <v>1.28</v>
      </c>
      <c r="W298" s="21">
        <f t="shared" si="56"/>
        <v>1.8754937858699876</v>
      </c>
      <c r="X298" s="21">
        <f t="shared" si="57"/>
        <v>1.6060769252894114</v>
      </c>
      <c r="Y298" s="21">
        <f t="shared" si="58"/>
        <v>2.7492311596073611</v>
      </c>
      <c r="Z298" s="21">
        <f t="shared" si="59"/>
        <v>2.246817666030152</v>
      </c>
      <c r="AA298" s="21">
        <f>-AVERAGE('cons 2023 - 2025'!D299:AM299)*12</f>
        <v>1.3333333333333333</v>
      </c>
      <c r="AB298" s="32">
        <f t="shared" si="60"/>
        <v>13.241200000000001</v>
      </c>
      <c r="AC298" s="21">
        <f>SQRT((2*AA298*'⚙ Assumptions'!$B$3)/AB298)</f>
        <v>5.4962480302524073</v>
      </c>
      <c r="AD298" s="21">
        <f t="shared" si="61"/>
        <v>2.246817666030152</v>
      </c>
      <c r="AE298" s="21">
        <f t="shared" si="62"/>
        <v>7.7430656962825593</v>
      </c>
      <c r="AF298" s="21">
        <f t="shared" si="63"/>
        <v>0.24258973139392725</v>
      </c>
    </row>
    <row r="299" spans="1:32" x14ac:dyDescent="0.3">
      <c r="A299" s="16" t="s">
        <v>608</v>
      </c>
      <c r="B299" s="17" t="s">
        <v>609</v>
      </c>
      <c r="C299" s="16" t="s">
        <v>8</v>
      </c>
      <c r="D299" s="16" t="str">
        <f>VLOOKUP(A299,'Lead Time'!$A$2:$C$1180,3,0)</f>
        <v>Local</v>
      </c>
      <c r="E299" s="23" t="str">
        <f>VLOOKUP(A299,Classification!$A$2:$D$1180,4,0)</f>
        <v>C</v>
      </c>
      <c r="F299" s="25" t="str">
        <f>VLOOKUP(A299,Classification!$A$2:$E$1180,5,0)</f>
        <v>L</v>
      </c>
      <c r="G299" s="18">
        <f>VLOOKUP(A299,'Lead Time'!$A$2:$D$1180,4,0)</f>
        <v>16.5</v>
      </c>
      <c r="H299" s="18">
        <f t="shared" si="52"/>
        <v>0.55000000000000004</v>
      </c>
      <c r="I299" s="27">
        <f>VLOOKUP(A299,Classification!$A$2:$F$1180,6,0)</f>
        <v>66.022999999999996</v>
      </c>
      <c r="J299" s="18">
        <f>-SUM('cons 2023 - 2025'!D300:AM300)</f>
        <v>4</v>
      </c>
      <c r="K299" s="18">
        <f>-_xlfn.MINIFS('cons 2023 - 2025'!D300:AM300,'cons 2023 - 2025'!D300:AM300,"&lt;&gt;0")</f>
        <v>4</v>
      </c>
      <c r="L299" s="18">
        <f>-_xlfn.MAXIFS('cons 2023 - 2025'!D300:AM300,'cons 2023 - 2025'!D300:AM300,"&lt;&gt;0")</f>
        <v>4</v>
      </c>
      <c r="M299" s="16">
        <f>COUNTIF('cons 2023 - 2025'!D300:AM300,"&lt;&gt;0")</f>
        <v>1</v>
      </c>
      <c r="N299" s="18">
        <f>-AVERAGE('cons 2023 - 2025'!D300:AM300)</f>
        <v>0.1111111111111111</v>
      </c>
      <c r="O299" s="18">
        <f t="shared" si="53"/>
        <v>4</v>
      </c>
      <c r="P299" s="18">
        <f>_xlfn.STDEV.S('cons 2023 - 2025'!D300:AM300)</f>
        <v>0.66666666666666663</v>
      </c>
      <c r="Q299" s="18">
        <f>-AVERAGE('cons 2023 - 2025'!D300:AM300)/'⚙ Assumptions'!$B$5</f>
        <v>5.0505050505050501E-3</v>
      </c>
      <c r="R299" s="18">
        <f>_xlfn.STDEV.S('cons 2023 - 2025'!D300:AM300)/SQRT('⚙ Assumptions'!$B$5)</f>
        <v>0.14213381090374028</v>
      </c>
      <c r="S299" s="18">
        <f>-IF(AVERAGE('cons 2023 - 2025'!D300:AM300)=0,"",_xlfn.STDEV.S('cons 2023 - 2025'!D300:AM300)/AVERAGE('cons 2023 - 2025'!D300:AM300))</f>
        <v>6</v>
      </c>
      <c r="T299" s="18" t="str">
        <f t="shared" si="64"/>
        <v>Z</v>
      </c>
      <c r="U299" s="37">
        <f t="shared" si="54"/>
        <v>0.9</v>
      </c>
      <c r="V299" s="18">
        <f t="shared" si="55"/>
        <v>1.28</v>
      </c>
      <c r="W299" s="18">
        <f t="shared" si="56"/>
        <v>0.73900834456272102</v>
      </c>
      <c r="X299" s="18">
        <f t="shared" si="57"/>
        <v>0.63284893756549654</v>
      </c>
      <c r="Y299" s="18">
        <f t="shared" si="58"/>
        <v>0.82234167789605439</v>
      </c>
      <c r="Z299" s="18">
        <f t="shared" si="59"/>
        <v>0.69396004867660765</v>
      </c>
      <c r="AA299" s="18">
        <f>-AVERAGE('cons 2023 - 2025'!D300:AM300)*12</f>
        <v>1.3333333333333333</v>
      </c>
      <c r="AB299" s="27">
        <f t="shared" si="60"/>
        <v>13.204599999999999</v>
      </c>
      <c r="AC299" s="18">
        <f>SQRT((2*AA299*'⚙ Assumptions'!$B$3)/AB299)</f>
        <v>5.5038599032747664</v>
      </c>
      <c r="AD299" s="18">
        <f t="shared" si="61"/>
        <v>0.69396004867660765</v>
      </c>
      <c r="AE299" s="18">
        <f t="shared" si="62"/>
        <v>6.1978199519513737</v>
      </c>
      <c r="AF299" s="18">
        <f t="shared" si="63"/>
        <v>0.24225422826260662</v>
      </c>
    </row>
    <row r="300" spans="1:32" x14ac:dyDescent="0.3">
      <c r="A300" s="19" t="s">
        <v>610</v>
      </c>
      <c r="B300" s="20" t="s">
        <v>611</v>
      </c>
      <c r="C300" s="16" t="s">
        <v>8</v>
      </c>
      <c r="D300" s="16" t="str">
        <f>VLOOKUP(A300,'Lead Time'!$A$2:$C$1180,3,0)</f>
        <v>Local</v>
      </c>
      <c r="E300" s="23" t="str">
        <f>VLOOKUP(A300,Classification!$A$2:$D$1180,4,0)</f>
        <v>C</v>
      </c>
      <c r="F300" s="25" t="str">
        <f>VLOOKUP(A300,Classification!$A$2:$E$1180,5,0)</f>
        <v>L</v>
      </c>
      <c r="G300" s="21">
        <f>VLOOKUP(A300,'Lead Time'!$A$2:$D$1180,4,0)</f>
        <v>21.5</v>
      </c>
      <c r="H300" s="21">
        <f t="shared" si="52"/>
        <v>0.71666666666666667</v>
      </c>
      <c r="I300" s="32">
        <f>VLOOKUP(A300,Classification!$A$2:$F$1180,6,0)</f>
        <v>65.742000000000004</v>
      </c>
      <c r="J300" s="21">
        <f>-SUM('cons 2023 - 2025'!D301:AM301)</f>
        <v>2</v>
      </c>
      <c r="K300" s="18">
        <f>-_xlfn.MINIFS('cons 2023 - 2025'!D301:AM301,'cons 2023 - 2025'!D301:AM301,"&lt;&gt;0")</f>
        <v>2</v>
      </c>
      <c r="L300" s="18">
        <f>-_xlfn.MAXIFS('cons 2023 - 2025'!D301:AM301,'cons 2023 - 2025'!D301:AM301,"&lt;&gt;0")</f>
        <v>2</v>
      </c>
      <c r="M300" s="19">
        <f>COUNTIF('cons 2023 - 2025'!D301:AM301,"&lt;&gt;0")</f>
        <v>1</v>
      </c>
      <c r="N300" s="21">
        <f>-AVERAGE('cons 2023 - 2025'!D301:AM301)</f>
        <v>5.5555555555555552E-2</v>
      </c>
      <c r="O300" s="21">
        <f t="shared" si="53"/>
        <v>2</v>
      </c>
      <c r="P300" s="21">
        <f>_xlfn.STDEV.S('cons 2023 - 2025'!D301:AM301)</f>
        <v>0.33333333333333331</v>
      </c>
      <c r="Q300" s="21">
        <f>-AVERAGE('cons 2023 - 2025'!D301:AM301)/'⚙ Assumptions'!$B$5</f>
        <v>2.525252525252525E-3</v>
      </c>
      <c r="R300" s="21">
        <f>_xlfn.STDEV.S('cons 2023 - 2025'!D301:AM301)/SQRT('⚙ Assumptions'!$B$5)</f>
        <v>7.1066905451870138E-2</v>
      </c>
      <c r="S300" s="21">
        <f>-IF(AVERAGE('cons 2023 - 2025'!D301:AM301)=0,"",_xlfn.STDEV.S('cons 2023 - 2025'!D301:AM301)/AVERAGE('cons 2023 - 2025'!D301:AM301))</f>
        <v>6</v>
      </c>
      <c r="T300" s="21" t="str">
        <f t="shared" si="64"/>
        <v>Z</v>
      </c>
      <c r="U300" s="38">
        <f t="shared" si="54"/>
        <v>0.9</v>
      </c>
      <c r="V300" s="21">
        <f t="shared" si="55"/>
        <v>1.28</v>
      </c>
      <c r="W300" s="21">
        <f t="shared" si="56"/>
        <v>0.42179031604230877</v>
      </c>
      <c r="X300" s="21">
        <f t="shared" si="57"/>
        <v>0.36119964726614168</v>
      </c>
      <c r="Y300" s="21">
        <f t="shared" si="58"/>
        <v>0.47608324533523805</v>
      </c>
      <c r="Z300" s="21">
        <f t="shared" si="59"/>
        <v>0.40101446208095648</v>
      </c>
      <c r="AA300" s="21">
        <f>-AVERAGE('cons 2023 - 2025'!D301:AM301)*12</f>
        <v>0.66666666666666663</v>
      </c>
      <c r="AB300" s="32">
        <f t="shared" si="60"/>
        <v>13.148400000000002</v>
      </c>
      <c r="AC300" s="21">
        <f>SQRT((2*AA300*'⚙ Assumptions'!$B$3)/AB300)</f>
        <v>3.9001251570244655</v>
      </c>
      <c r="AD300" s="21">
        <f t="shared" si="61"/>
        <v>0.40101446208095648</v>
      </c>
      <c r="AE300" s="21">
        <f t="shared" si="62"/>
        <v>4.3011396191054221</v>
      </c>
      <c r="AF300" s="21">
        <f t="shared" si="63"/>
        <v>0.17093468538206827</v>
      </c>
    </row>
    <row r="301" spans="1:32" x14ac:dyDescent="0.3">
      <c r="A301" s="16" t="s">
        <v>612</v>
      </c>
      <c r="B301" s="17" t="s">
        <v>613</v>
      </c>
      <c r="C301" s="16" t="s">
        <v>8</v>
      </c>
      <c r="D301" s="16" t="str">
        <f>VLOOKUP(A301,'Lead Time'!$A$2:$C$1180,3,0)</f>
        <v>Local</v>
      </c>
      <c r="E301" s="23" t="str">
        <f>VLOOKUP(A301,Classification!$A$2:$D$1180,4,0)</f>
        <v>C</v>
      </c>
      <c r="F301" s="24" t="str">
        <f>VLOOKUP(A301,Classification!$A$2:$E$1180,5,0)</f>
        <v>H</v>
      </c>
      <c r="G301" s="18">
        <f>VLOOKUP(A301,'Lead Time'!$A$2:$D$1180,4,0)</f>
        <v>44</v>
      </c>
      <c r="H301" s="18">
        <f t="shared" si="52"/>
        <v>1.4666666666666666</v>
      </c>
      <c r="I301" s="27">
        <f>VLOOKUP(A301,Classification!$A$2:$F$1180,6,0)</f>
        <v>65.593000000000004</v>
      </c>
      <c r="J301" s="18">
        <f>-SUM('cons 2023 - 2025'!D302:AM302)</f>
        <v>18</v>
      </c>
      <c r="K301" s="18">
        <f>-_xlfn.MINIFS('cons 2023 - 2025'!D302:AM302,'cons 2023 - 2025'!D302:AM302,"&lt;&gt;0")</f>
        <v>3</v>
      </c>
      <c r="L301" s="18">
        <f>-_xlfn.MAXIFS('cons 2023 - 2025'!D302:AM302,'cons 2023 - 2025'!D302:AM302,"&lt;&gt;0")</f>
        <v>1</v>
      </c>
      <c r="M301" s="16">
        <f>COUNTIF('cons 2023 - 2025'!D302:AM302,"&lt;&gt;0")</f>
        <v>13</v>
      </c>
      <c r="N301" s="18">
        <f>-AVERAGE('cons 2023 - 2025'!D302:AM302)</f>
        <v>0.5</v>
      </c>
      <c r="O301" s="18">
        <f t="shared" si="53"/>
        <v>1.3846153846153846</v>
      </c>
      <c r="P301" s="18">
        <f>_xlfn.STDEV.S('cons 2023 - 2025'!D302:AM302)</f>
        <v>0.7745966692414834</v>
      </c>
      <c r="Q301" s="18">
        <f>-AVERAGE('cons 2023 - 2025'!D302:AM302)/'⚙ Assumptions'!$B$5</f>
        <v>2.2727272727272728E-2</v>
      </c>
      <c r="R301" s="18">
        <f>_xlfn.STDEV.S('cons 2023 - 2025'!D302:AM302)/SQRT('⚙ Assumptions'!$B$5)</f>
        <v>0.16514456476895409</v>
      </c>
      <c r="S301" s="18">
        <f>-IF(AVERAGE('cons 2023 - 2025'!D302:AM302)=0,"",_xlfn.STDEV.S('cons 2023 - 2025'!D302:AM302)/AVERAGE('cons 2023 - 2025'!D302:AM302))</f>
        <v>1.5491933384829668</v>
      </c>
      <c r="T301" s="18" t="str">
        <f t="shared" si="64"/>
        <v>Z</v>
      </c>
      <c r="U301" s="37">
        <f t="shared" si="54"/>
        <v>0.9</v>
      </c>
      <c r="V301" s="18">
        <f t="shared" si="55"/>
        <v>1.28</v>
      </c>
      <c r="W301" s="18">
        <f t="shared" si="56"/>
        <v>1.4021697472132253</v>
      </c>
      <c r="X301" s="18">
        <f t="shared" si="57"/>
        <v>1.200746434514798</v>
      </c>
      <c r="Y301" s="18">
        <f t="shared" si="58"/>
        <v>2.4021697472132253</v>
      </c>
      <c r="Z301" s="18">
        <f t="shared" si="59"/>
        <v>1.9340797678481314</v>
      </c>
      <c r="AA301" s="18">
        <f>-AVERAGE('cons 2023 - 2025'!D302:AM302)*12</f>
        <v>6</v>
      </c>
      <c r="AB301" s="27">
        <f t="shared" si="60"/>
        <v>13.118600000000001</v>
      </c>
      <c r="AC301" s="18">
        <f>SQRT((2*AA301*'⚙ Assumptions'!$B$3)/AB301)</f>
        <v>11.713657124780918</v>
      </c>
      <c r="AD301" s="18">
        <f t="shared" si="61"/>
        <v>1.9340797678481314</v>
      </c>
      <c r="AE301" s="18">
        <f t="shared" si="62"/>
        <v>13.647736892629048</v>
      </c>
      <c r="AF301" s="18">
        <f t="shared" si="63"/>
        <v>0.51222260785716989</v>
      </c>
    </row>
    <row r="302" spans="1:32" x14ac:dyDescent="0.3">
      <c r="A302" s="19" t="s">
        <v>614</v>
      </c>
      <c r="B302" s="20" t="s">
        <v>615</v>
      </c>
      <c r="C302" s="16" t="s">
        <v>8</v>
      </c>
      <c r="D302" s="16" t="str">
        <f>VLOOKUP(A302,'Lead Time'!$A$2:$C$1180,3,0)</f>
        <v>Local</v>
      </c>
      <c r="E302" s="23" t="str">
        <f>VLOOKUP(A302,Classification!$A$2:$D$1180,4,0)</f>
        <v>C</v>
      </c>
      <c r="F302" s="25" t="str">
        <f>VLOOKUP(A302,Classification!$A$2:$E$1180,5,0)</f>
        <v>L</v>
      </c>
      <c r="G302" s="21">
        <f>VLOOKUP(A302,'Lead Time'!$A$2:$D$1180,4,0)</f>
        <v>42.25</v>
      </c>
      <c r="H302" s="21">
        <f t="shared" si="52"/>
        <v>1.4083333333333334</v>
      </c>
      <c r="I302" s="32">
        <f>VLOOKUP(A302,Classification!$A$2:$F$1180,6,0)</f>
        <v>65.549000000000007</v>
      </c>
      <c r="J302" s="21">
        <f>-SUM('cons 2023 - 2025'!D303:AM303)</f>
        <v>13</v>
      </c>
      <c r="K302" s="18">
        <f>-_xlfn.MINIFS('cons 2023 - 2025'!D303:AM303,'cons 2023 - 2025'!D303:AM303,"&lt;&gt;0")</f>
        <v>4</v>
      </c>
      <c r="L302" s="18">
        <f>-_xlfn.MAXIFS('cons 2023 - 2025'!D303:AM303,'cons 2023 - 2025'!D303:AM303,"&lt;&gt;0")</f>
        <v>2</v>
      </c>
      <c r="M302" s="19">
        <f>COUNTIF('cons 2023 - 2025'!D303:AM303,"&lt;&gt;0")</f>
        <v>4</v>
      </c>
      <c r="N302" s="21">
        <f>-AVERAGE('cons 2023 - 2025'!D303:AM303)</f>
        <v>0.3611111111111111</v>
      </c>
      <c r="O302" s="21">
        <f t="shared" si="53"/>
        <v>3.25</v>
      </c>
      <c r="P302" s="21">
        <f>_xlfn.STDEV.S('cons 2023 - 2025'!D303:AM303)</f>
        <v>1.0731203574563768</v>
      </c>
      <c r="Q302" s="21">
        <f>-AVERAGE('cons 2023 - 2025'!D303:AM303)/'⚙ Assumptions'!$B$5</f>
        <v>1.6414141414141412E-2</v>
      </c>
      <c r="R302" s="21">
        <f>_xlfn.STDEV.S('cons 2023 - 2025'!D303:AM303)/SQRT('⚙ Assumptions'!$B$5)</f>
        <v>0.22879002894548825</v>
      </c>
      <c r="S302" s="21">
        <f>-IF(AVERAGE('cons 2023 - 2025'!D303:AM303)=0,"",_xlfn.STDEV.S('cons 2023 - 2025'!D303:AM303)/AVERAGE('cons 2023 - 2025'!D303:AM303))</f>
        <v>2.9717179129561204</v>
      </c>
      <c r="T302" s="21" t="str">
        <f t="shared" si="64"/>
        <v>Z</v>
      </c>
      <c r="U302" s="38">
        <f t="shared" si="54"/>
        <v>0.9</v>
      </c>
      <c r="V302" s="21">
        <f t="shared" si="55"/>
        <v>1.28</v>
      </c>
      <c r="W302" s="21">
        <f t="shared" si="56"/>
        <v>1.9035330408264624</v>
      </c>
      <c r="X302" s="21">
        <f t="shared" si="57"/>
        <v>1.6300883087059717</v>
      </c>
      <c r="Y302" s="21">
        <f t="shared" si="58"/>
        <v>2.597030515573937</v>
      </c>
      <c r="Z302" s="21">
        <f t="shared" si="59"/>
        <v>2.1386531235207866</v>
      </c>
      <c r="AA302" s="21">
        <f>-AVERAGE('cons 2023 - 2025'!D303:AM303)*12</f>
        <v>4.333333333333333</v>
      </c>
      <c r="AB302" s="32">
        <f t="shared" si="60"/>
        <v>13.109800000000002</v>
      </c>
      <c r="AC302" s="21">
        <f>SQRT((2*AA302*'⚙ Assumptions'!$B$3)/AB302)</f>
        <v>9.958034877361257</v>
      </c>
      <c r="AD302" s="21">
        <f t="shared" si="61"/>
        <v>2.1386531235207866</v>
      </c>
      <c r="AE302" s="21">
        <f t="shared" si="62"/>
        <v>12.096688000882043</v>
      </c>
      <c r="AF302" s="21">
        <f t="shared" si="63"/>
        <v>0.43515948545076866</v>
      </c>
    </row>
    <row r="303" spans="1:32" x14ac:dyDescent="0.3">
      <c r="A303" s="16" t="s">
        <v>616</v>
      </c>
      <c r="B303" s="17" t="s">
        <v>617</v>
      </c>
      <c r="C303" s="16" t="s">
        <v>8</v>
      </c>
      <c r="D303" s="16" t="str">
        <f>VLOOKUP(A303,'Lead Time'!$A$2:$C$1180,3,0)</f>
        <v>Local</v>
      </c>
      <c r="E303" s="23" t="str">
        <f>VLOOKUP(A303,Classification!$A$2:$D$1180,4,0)</f>
        <v>C</v>
      </c>
      <c r="F303" s="26" t="str">
        <f>VLOOKUP(A303,Classification!$A$2:$E$1180,5,0)</f>
        <v>M</v>
      </c>
      <c r="G303" s="18">
        <f>VLOOKUP(A303,'Lead Time'!$A$2:$D$1180,4,0)</f>
        <v>17.857142857142858</v>
      </c>
      <c r="H303" s="18">
        <f t="shared" si="52"/>
        <v>0.59523809523809523</v>
      </c>
      <c r="I303" s="27">
        <f>VLOOKUP(A303,Classification!$A$2:$F$1180,6,0)</f>
        <v>65.346999999999994</v>
      </c>
      <c r="J303" s="18">
        <f>-SUM('cons 2023 - 2025'!D304:AM304)</f>
        <v>18</v>
      </c>
      <c r="K303" s="18">
        <f>-_xlfn.MINIFS('cons 2023 - 2025'!D304:AM304,'cons 2023 - 2025'!D304:AM304,"&lt;&gt;0")</f>
        <v>5</v>
      </c>
      <c r="L303" s="18">
        <f>-_xlfn.MAXIFS('cons 2023 - 2025'!D304:AM304,'cons 2023 - 2025'!D304:AM304,"&lt;&gt;0")</f>
        <v>1</v>
      </c>
      <c r="M303" s="16">
        <f>COUNTIF('cons 2023 - 2025'!D304:AM304,"&lt;&gt;0")</f>
        <v>9</v>
      </c>
      <c r="N303" s="18">
        <f>-AVERAGE('cons 2023 - 2025'!D304:AM304)</f>
        <v>0.5</v>
      </c>
      <c r="O303" s="18">
        <f t="shared" si="53"/>
        <v>2</v>
      </c>
      <c r="P303" s="18">
        <f>_xlfn.STDEV.S('cons 2023 - 2025'!D304:AM304)</f>
        <v>1.082325538564332</v>
      </c>
      <c r="Q303" s="18">
        <f>-AVERAGE('cons 2023 - 2025'!D304:AM304)/'⚙ Assumptions'!$B$5</f>
        <v>2.2727272727272728E-2</v>
      </c>
      <c r="R303" s="18">
        <f>_xlfn.STDEV.S('cons 2023 - 2025'!D304:AM304)/SQRT('⚙ Assumptions'!$B$5)</f>
        <v>0.23075258015188743</v>
      </c>
      <c r="S303" s="18">
        <f>-IF(AVERAGE('cons 2023 - 2025'!D304:AM304)=0,"",_xlfn.STDEV.S('cons 2023 - 2025'!D304:AM304)/AVERAGE('cons 2023 - 2025'!D304:AM304))</f>
        <v>2.164651077128664</v>
      </c>
      <c r="T303" s="18" t="str">
        <f t="shared" si="64"/>
        <v>Z</v>
      </c>
      <c r="U303" s="37">
        <f t="shared" si="54"/>
        <v>0.9</v>
      </c>
      <c r="V303" s="18">
        <f t="shared" si="55"/>
        <v>1.28</v>
      </c>
      <c r="W303" s="18">
        <f t="shared" si="56"/>
        <v>1.2481377593916845</v>
      </c>
      <c r="X303" s="18">
        <f t="shared" si="57"/>
        <v>1.0688413206400111</v>
      </c>
      <c r="Y303" s="18">
        <f t="shared" si="58"/>
        <v>1.6539819152358404</v>
      </c>
      <c r="Z303" s="18">
        <f t="shared" si="59"/>
        <v>1.3664603682590588</v>
      </c>
      <c r="AA303" s="18">
        <f>-AVERAGE('cons 2023 - 2025'!D304:AM304)*12</f>
        <v>6</v>
      </c>
      <c r="AB303" s="27">
        <f t="shared" si="60"/>
        <v>13.0694</v>
      </c>
      <c r="AC303" s="18">
        <f>SQRT((2*AA303*'⚙ Assumptions'!$B$3)/AB303)</f>
        <v>11.735684553920709</v>
      </c>
      <c r="AD303" s="18">
        <f t="shared" si="61"/>
        <v>1.3664603682590588</v>
      </c>
      <c r="AE303" s="18">
        <f t="shared" si="62"/>
        <v>13.102144922179768</v>
      </c>
      <c r="AF303" s="18">
        <f t="shared" si="63"/>
        <v>0.51126118569670431</v>
      </c>
    </row>
    <row r="304" spans="1:32" x14ac:dyDescent="0.3">
      <c r="A304" s="19" t="s">
        <v>618</v>
      </c>
      <c r="B304" s="20" t="s">
        <v>619</v>
      </c>
      <c r="C304" s="16" t="s">
        <v>8</v>
      </c>
      <c r="D304" s="16" t="str">
        <f>VLOOKUP(A304,'Lead Time'!$A$2:$C$1180,3,0)</f>
        <v>Import</v>
      </c>
      <c r="E304" s="23" t="str">
        <f>VLOOKUP(A304,Classification!$A$2:$D$1180,4,0)</f>
        <v>C</v>
      </c>
      <c r="F304" s="25" t="str">
        <f>VLOOKUP(A304,Classification!$A$2:$E$1180,5,0)</f>
        <v>L</v>
      </c>
      <c r="G304" s="21">
        <f>VLOOKUP(A304,'Lead Time'!$A$2:$D$1180,4,0)</f>
        <v>180</v>
      </c>
      <c r="H304" s="21">
        <f t="shared" si="52"/>
        <v>6</v>
      </c>
      <c r="I304" s="32">
        <f>VLOOKUP(A304,Classification!$A$2:$F$1180,6,0)</f>
        <v>65.146000000000001</v>
      </c>
      <c r="J304" s="21">
        <f>-SUM('cons 2023 - 2025'!D305:AM305)</f>
        <v>1</v>
      </c>
      <c r="K304" s="18">
        <f>-_xlfn.MINIFS('cons 2023 - 2025'!D305:AM305,'cons 2023 - 2025'!D305:AM305,"&lt;&gt;0")</f>
        <v>1</v>
      </c>
      <c r="L304" s="18">
        <f>-_xlfn.MAXIFS('cons 2023 - 2025'!D305:AM305,'cons 2023 - 2025'!D305:AM305,"&lt;&gt;0")</f>
        <v>1</v>
      </c>
      <c r="M304" s="19">
        <f>COUNTIF('cons 2023 - 2025'!D305:AM305,"&lt;&gt;0")</f>
        <v>1</v>
      </c>
      <c r="N304" s="21">
        <f>-AVERAGE('cons 2023 - 2025'!D305:AM305)</f>
        <v>2.7777777777777776E-2</v>
      </c>
      <c r="O304" s="21">
        <f t="shared" si="53"/>
        <v>1</v>
      </c>
      <c r="P304" s="21">
        <f>_xlfn.STDEV.S('cons 2023 - 2025'!D305:AM305)</f>
        <v>0.16666666666666666</v>
      </c>
      <c r="Q304" s="21">
        <f>-AVERAGE('cons 2023 - 2025'!D305:AM305)/'⚙ Assumptions'!$B$5</f>
        <v>1.2626262626262625E-3</v>
      </c>
      <c r="R304" s="21">
        <f>_xlfn.STDEV.S('cons 2023 - 2025'!D305:AM305)/SQRT('⚙ Assumptions'!$B$5)</f>
        <v>3.5533452725935069E-2</v>
      </c>
      <c r="S304" s="21">
        <f>-IF(AVERAGE('cons 2023 - 2025'!D305:AM305)=0,"",_xlfn.STDEV.S('cons 2023 - 2025'!D305:AM305)/AVERAGE('cons 2023 - 2025'!D305:AM305))</f>
        <v>6</v>
      </c>
      <c r="T304" s="21" t="str">
        <f t="shared" si="64"/>
        <v>Z</v>
      </c>
      <c r="U304" s="38">
        <f t="shared" si="54"/>
        <v>0.9</v>
      </c>
      <c r="V304" s="21">
        <f t="shared" si="55"/>
        <v>1.28</v>
      </c>
      <c r="W304" s="21">
        <f t="shared" si="56"/>
        <v>0.61021605711717908</v>
      </c>
      <c r="X304" s="21">
        <f t="shared" si="57"/>
        <v>0.52255781179374461</v>
      </c>
      <c r="Y304" s="21">
        <f t="shared" si="58"/>
        <v>0.83748878438990637</v>
      </c>
      <c r="Z304" s="21">
        <f t="shared" si="59"/>
        <v>0.68922447846041124</v>
      </c>
      <c r="AA304" s="21">
        <f>-AVERAGE('cons 2023 - 2025'!D305:AM305)*12</f>
        <v>0.33333333333333331</v>
      </c>
      <c r="AB304" s="32">
        <f t="shared" si="60"/>
        <v>13.029200000000001</v>
      </c>
      <c r="AC304" s="21">
        <f>SQRT((2*AA304*'⚙ Assumptions'!$B$3)/AB304)</f>
        <v>2.7703913637080126</v>
      </c>
      <c r="AD304" s="21">
        <f t="shared" si="61"/>
        <v>0.68922447846041124</v>
      </c>
      <c r="AE304" s="21">
        <f t="shared" si="62"/>
        <v>3.4596158421684238</v>
      </c>
      <c r="AF304" s="21">
        <f t="shared" si="63"/>
        <v>0.1203199438534148</v>
      </c>
    </row>
    <row r="305" spans="1:32" x14ac:dyDescent="0.3">
      <c r="A305" s="16" t="s">
        <v>620</v>
      </c>
      <c r="B305" s="17" t="s">
        <v>621</v>
      </c>
      <c r="C305" s="16" t="s">
        <v>8</v>
      </c>
      <c r="D305" s="16" t="str">
        <f>VLOOKUP(A305,'Lead Time'!$A$2:$C$1180,3,0)</f>
        <v>Mixed Source</v>
      </c>
      <c r="E305" s="23" t="str">
        <f>VLOOKUP(A305,Classification!$A$2:$D$1180,4,0)</f>
        <v>C</v>
      </c>
      <c r="F305" s="25" t="str">
        <f>VLOOKUP(A305,Classification!$A$2:$E$1180,5,0)</f>
        <v>L</v>
      </c>
      <c r="G305" s="18">
        <f>VLOOKUP(A305,'Lead Time'!$A$2:$D$1180,4,0)</f>
        <v>112</v>
      </c>
      <c r="H305" s="18">
        <f t="shared" si="52"/>
        <v>3.7333333333333334</v>
      </c>
      <c r="I305" s="27">
        <f>VLOOKUP(A305,Classification!$A$2:$F$1180,6,0)</f>
        <v>65.100999999999999</v>
      </c>
      <c r="J305" s="18">
        <f>-SUM('cons 2023 - 2025'!D306:AM306)</f>
        <v>4</v>
      </c>
      <c r="K305" s="18">
        <f>-_xlfn.MINIFS('cons 2023 - 2025'!D306:AM306,'cons 2023 - 2025'!D306:AM306,"&lt;&gt;0")</f>
        <v>2</v>
      </c>
      <c r="L305" s="18">
        <f>-_xlfn.MAXIFS('cons 2023 - 2025'!D306:AM306,'cons 2023 - 2025'!D306:AM306,"&lt;&gt;0")</f>
        <v>1</v>
      </c>
      <c r="M305" s="16">
        <f>COUNTIF('cons 2023 - 2025'!D306:AM306,"&lt;&gt;0")</f>
        <v>3</v>
      </c>
      <c r="N305" s="18">
        <f>-AVERAGE('cons 2023 - 2025'!D306:AM306)</f>
        <v>0.1111111111111111</v>
      </c>
      <c r="O305" s="18">
        <f t="shared" si="53"/>
        <v>1.3333333333333333</v>
      </c>
      <c r="P305" s="18">
        <f>_xlfn.STDEV.S('cons 2023 - 2025'!D306:AM306)</f>
        <v>0.39840953644479787</v>
      </c>
      <c r="Q305" s="18">
        <f>-AVERAGE('cons 2023 - 2025'!D306:AM306)/'⚙ Assumptions'!$B$5</f>
        <v>5.0505050505050501E-3</v>
      </c>
      <c r="R305" s="18">
        <f>_xlfn.STDEV.S('cons 2023 - 2025'!D306:AM306)/SQRT('⚙ Assumptions'!$B$5)</f>
        <v>8.4941198572937582E-2</v>
      </c>
      <c r="S305" s="18">
        <f>-IF(AVERAGE('cons 2023 - 2025'!D306:AM306)=0,"",_xlfn.STDEV.S('cons 2023 - 2025'!D306:AM306)/AVERAGE('cons 2023 - 2025'!D306:AM306))</f>
        <v>3.5856858280031809</v>
      </c>
      <c r="T305" s="18" t="str">
        <f t="shared" si="64"/>
        <v>Z</v>
      </c>
      <c r="U305" s="37">
        <f t="shared" si="54"/>
        <v>0.9</v>
      </c>
      <c r="V305" s="18">
        <f t="shared" si="55"/>
        <v>1.28</v>
      </c>
      <c r="W305" s="18">
        <f t="shared" si="56"/>
        <v>1.1506344319372666</v>
      </c>
      <c r="X305" s="18">
        <f t="shared" si="57"/>
        <v>0.98534445941696125</v>
      </c>
      <c r="Y305" s="18">
        <f t="shared" si="58"/>
        <v>1.7162909975938323</v>
      </c>
      <c r="Z305" s="18">
        <f t="shared" si="59"/>
        <v>1.4001592742317761</v>
      </c>
      <c r="AA305" s="18">
        <f>-AVERAGE('cons 2023 - 2025'!D306:AM306)*12</f>
        <v>1.3333333333333333</v>
      </c>
      <c r="AB305" s="27">
        <f t="shared" si="60"/>
        <v>13.020200000000001</v>
      </c>
      <c r="AC305" s="18">
        <f>SQRT((2*AA305*'⚙ Assumptions'!$B$3)/AB305)</f>
        <v>5.5426973842599807</v>
      </c>
      <c r="AD305" s="18">
        <f t="shared" si="61"/>
        <v>1.4001592742317761</v>
      </c>
      <c r="AE305" s="18">
        <f t="shared" si="62"/>
        <v>6.942856658491757</v>
      </c>
      <c r="AF305" s="18">
        <f t="shared" si="63"/>
        <v>0.24055676160847267</v>
      </c>
    </row>
    <row r="306" spans="1:32" x14ac:dyDescent="0.3">
      <c r="A306" s="19" t="s">
        <v>622</v>
      </c>
      <c r="B306" s="20" t="s">
        <v>623</v>
      </c>
      <c r="C306" s="16" t="s">
        <v>20</v>
      </c>
      <c r="D306" s="16" t="str">
        <f>VLOOKUP(A306,'Lead Time'!$A$2:$C$1180,3,0)</f>
        <v>Local</v>
      </c>
      <c r="E306" s="23" t="str">
        <f>VLOOKUP(A306,Classification!$A$2:$D$1180,4,0)</f>
        <v>C</v>
      </c>
      <c r="F306" s="24" t="str">
        <f>VLOOKUP(A306,Classification!$A$2:$E$1180,5,0)</f>
        <v>H</v>
      </c>
      <c r="G306" s="21">
        <f>VLOOKUP(A306,'Lead Time'!$A$2:$D$1180,4,0)</f>
        <v>12.153846153846153</v>
      </c>
      <c r="H306" s="21">
        <f t="shared" si="52"/>
        <v>0.40512820512820513</v>
      </c>
      <c r="I306" s="32">
        <f>VLOOKUP(A306,Classification!$A$2:$F$1180,6,0)</f>
        <v>65.087000000000003</v>
      </c>
      <c r="J306" s="21">
        <f>-SUM('cons 2023 - 2025'!D307:AM307)</f>
        <v>103685.45</v>
      </c>
      <c r="K306" s="18">
        <f>-_xlfn.MINIFS('cons 2023 - 2025'!D307:AM307,'cons 2023 - 2025'!D307:AM307,"&lt;&gt;0")</f>
        <v>4315</v>
      </c>
      <c r="L306" s="18">
        <f>-_xlfn.MAXIFS('cons 2023 - 2025'!D307:AM307,'cons 2023 - 2025'!D307:AM307,"&lt;&gt;0")</f>
        <v>1090</v>
      </c>
      <c r="M306" s="19">
        <f>COUNTIF('cons 2023 - 2025'!D307:AM307,"&lt;&gt;0")</f>
        <v>36</v>
      </c>
      <c r="N306" s="21">
        <f>-AVERAGE('cons 2023 - 2025'!D307:AM307)</f>
        <v>2880.151388888889</v>
      </c>
      <c r="O306" s="21">
        <f t="shared" si="53"/>
        <v>2880.151388888889</v>
      </c>
      <c r="P306" s="21">
        <f>_xlfn.STDEV.S('cons 2023 - 2025'!D307:AM307)</f>
        <v>772.05966604051275</v>
      </c>
      <c r="Q306" s="21">
        <f>-AVERAGE('cons 2023 - 2025'!D307:AM307)/'⚙ Assumptions'!$B$5</f>
        <v>130.91597222222222</v>
      </c>
      <c r="R306" s="21">
        <f>_xlfn.STDEV.S('cons 2023 - 2025'!D307:AM307)/SQRT('⚙ Assumptions'!$B$5)</f>
        <v>164.60367386911068</v>
      </c>
      <c r="S306" s="21">
        <f>-IF(AVERAGE('cons 2023 - 2025'!D307:AM307)=0,"",_xlfn.STDEV.S('cons 2023 - 2025'!D307:AM307)/AVERAGE('cons 2023 - 2025'!D307:AM307))</f>
        <v>0.26806218208493532</v>
      </c>
      <c r="T306" s="21" t="str">
        <f t="shared" si="64"/>
        <v>Y</v>
      </c>
      <c r="U306" s="38">
        <f t="shared" si="54"/>
        <v>0.9</v>
      </c>
      <c r="V306" s="21">
        <f t="shared" si="55"/>
        <v>1.28</v>
      </c>
      <c r="W306" s="21">
        <f t="shared" si="56"/>
        <v>734.52462678513234</v>
      </c>
      <c r="X306" s="21">
        <f t="shared" si="57"/>
        <v>629.0093110541485</v>
      </c>
      <c r="Y306" s="21">
        <f t="shared" si="58"/>
        <v>2325.6572122552179</v>
      </c>
      <c r="Z306" s="21">
        <f t="shared" si="59"/>
        <v>1795.8398737322113</v>
      </c>
      <c r="AA306" s="21">
        <f>-AVERAGE('cons 2023 - 2025'!D307:AM307)*12</f>
        <v>34561.816666666666</v>
      </c>
      <c r="AB306" s="32">
        <f t="shared" si="60"/>
        <v>13.017400000000002</v>
      </c>
      <c r="AC306" s="21">
        <f>SQRT((2*AA306*'⚙ Assumptions'!$B$3)/AB306)</f>
        <v>892.47648758137257</v>
      </c>
      <c r="AD306" s="21">
        <f t="shared" si="61"/>
        <v>1795.8398737322113</v>
      </c>
      <c r="AE306" s="21">
        <f>Z306+AC306</f>
        <v>2688.3163613135839</v>
      </c>
      <c r="AF306" s="21">
        <f t="shared" si="63"/>
        <v>38.725744764805867</v>
      </c>
    </row>
    <row r="307" spans="1:32" x14ac:dyDescent="0.3">
      <c r="A307" s="16" t="s">
        <v>624</v>
      </c>
      <c r="B307" s="17" t="s">
        <v>625</v>
      </c>
      <c r="C307" s="16" t="s">
        <v>8</v>
      </c>
      <c r="D307" s="16" t="str">
        <f>VLOOKUP(A307,'Lead Time'!$A$2:$C$1180,3,0)</f>
        <v>Local</v>
      </c>
      <c r="E307" s="23" t="str">
        <f>VLOOKUP(A307,Classification!$A$2:$D$1180,4,0)</f>
        <v>C</v>
      </c>
      <c r="F307" s="25" t="str">
        <f>VLOOKUP(A307,Classification!$A$2:$E$1180,5,0)</f>
        <v>L</v>
      </c>
      <c r="G307" s="18">
        <f>VLOOKUP(A307,'Lead Time'!$A$2:$D$1180,4,0)</f>
        <v>28</v>
      </c>
      <c r="H307" s="18">
        <f t="shared" si="52"/>
        <v>0.93333333333333335</v>
      </c>
      <c r="I307" s="27">
        <f>VLOOKUP(A307,Classification!$A$2:$F$1180,6,0)</f>
        <v>64.893000000000001</v>
      </c>
      <c r="J307" s="18">
        <f>-SUM('cons 2023 - 2025'!D308:AM308)</f>
        <v>6</v>
      </c>
      <c r="K307" s="18">
        <f>-_xlfn.MINIFS('cons 2023 - 2025'!D308:AM308,'cons 2023 - 2025'!D308:AM308,"&lt;&gt;0")</f>
        <v>5</v>
      </c>
      <c r="L307" s="18">
        <f>-_xlfn.MAXIFS('cons 2023 - 2025'!D308:AM308,'cons 2023 - 2025'!D308:AM308,"&lt;&gt;0")</f>
        <v>1</v>
      </c>
      <c r="M307" s="16">
        <f>COUNTIF('cons 2023 - 2025'!D308:AM308,"&lt;&gt;0")</f>
        <v>2</v>
      </c>
      <c r="N307" s="18">
        <f>-AVERAGE('cons 2023 - 2025'!D308:AM308)</f>
        <v>0.16666666666666666</v>
      </c>
      <c r="O307" s="18">
        <f t="shared" si="53"/>
        <v>3</v>
      </c>
      <c r="P307" s="18">
        <f>_xlfn.STDEV.S('cons 2023 - 2025'!D308:AM308)</f>
        <v>0.84515425472851657</v>
      </c>
      <c r="Q307" s="18">
        <f>-AVERAGE('cons 2023 - 2025'!D308:AM308)/'⚙ Assumptions'!$B$5</f>
        <v>7.5757575757575751E-3</v>
      </c>
      <c r="R307" s="18">
        <f>_xlfn.STDEV.S('cons 2023 - 2025'!D308:AM308)/SQRT('⚙ Assumptions'!$B$5)</f>
        <v>0.18018749253911179</v>
      </c>
      <c r="S307" s="18">
        <f>-IF(AVERAGE('cons 2023 - 2025'!D308:AM308)=0,"",_xlfn.STDEV.S('cons 2023 - 2025'!D308:AM308)/AVERAGE('cons 2023 - 2025'!D308:AM308))</f>
        <v>5.0709255283710997</v>
      </c>
      <c r="T307" s="18" t="str">
        <f t="shared" si="64"/>
        <v>Z</v>
      </c>
      <c r="U307" s="37">
        <f t="shared" si="54"/>
        <v>0.9</v>
      </c>
      <c r="V307" s="18">
        <f t="shared" si="55"/>
        <v>1.28</v>
      </c>
      <c r="W307" s="18">
        <f t="shared" si="56"/>
        <v>1.2204321142343582</v>
      </c>
      <c r="X307" s="18">
        <f t="shared" si="57"/>
        <v>1.0451156235874894</v>
      </c>
      <c r="Y307" s="18">
        <f t="shared" si="58"/>
        <v>1.4325533263555703</v>
      </c>
      <c r="Z307" s="18">
        <f t="shared" si="59"/>
        <v>1.2006711791430451</v>
      </c>
      <c r="AA307" s="18">
        <f>-AVERAGE('cons 2023 - 2025'!D308:AM308)*12</f>
        <v>2</v>
      </c>
      <c r="AB307" s="27">
        <f t="shared" si="60"/>
        <v>12.9786</v>
      </c>
      <c r="AC307" s="18">
        <f>SQRT((2*AA307*'⚙ Assumptions'!$B$3)/AB307)</f>
        <v>6.7992608245425492</v>
      </c>
      <c r="AD307" s="18">
        <f t="shared" si="61"/>
        <v>1.2006711791430451</v>
      </c>
      <c r="AE307" s="18">
        <f t="shared" si="62"/>
        <v>7.9999320036855943</v>
      </c>
      <c r="AF307" s="18">
        <f t="shared" si="63"/>
        <v>0.29414962179135978</v>
      </c>
    </row>
    <row r="308" spans="1:32" x14ac:dyDescent="0.3">
      <c r="A308" s="19" t="s">
        <v>626</v>
      </c>
      <c r="B308" s="20" t="s">
        <v>627</v>
      </c>
      <c r="C308" s="16" t="s">
        <v>8</v>
      </c>
      <c r="D308" s="16" t="str">
        <f>VLOOKUP(A308,'Lead Time'!$A$2:$C$1180,3,0)</f>
        <v>Local</v>
      </c>
      <c r="E308" s="23" t="str">
        <f>VLOOKUP(A308,Classification!$A$2:$D$1180,4,0)</f>
        <v>C</v>
      </c>
      <c r="F308" s="26" t="str">
        <f>VLOOKUP(A308,Classification!$A$2:$E$1180,5,0)</f>
        <v>M</v>
      </c>
      <c r="G308" s="21">
        <f>VLOOKUP(A308,'Lead Time'!$A$2:$D$1180,4,0)</f>
        <v>38.333333333333336</v>
      </c>
      <c r="H308" s="21">
        <f t="shared" si="52"/>
        <v>1.2777777777777779</v>
      </c>
      <c r="I308" s="32">
        <f>VLOOKUP(A308,Classification!$A$2:$F$1180,6,0)</f>
        <v>64.796999999999997</v>
      </c>
      <c r="J308" s="21">
        <f>-SUM('cons 2023 - 2025'!D309:AM309)</f>
        <v>29</v>
      </c>
      <c r="K308" s="18">
        <f>-_xlfn.MINIFS('cons 2023 - 2025'!D309:AM309,'cons 2023 - 2025'!D309:AM309,"&lt;&gt;0")</f>
        <v>4</v>
      </c>
      <c r="L308" s="18">
        <f>-_xlfn.MAXIFS('cons 2023 - 2025'!D309:AM309,'cons 2023 - 2025'!D309:AM309,"&lt;&gt;0")</f>
        <v>1</v>
      </c>
      <c r="M308" s="19">
        <f>COUNTIF('cons 2023 - 2025'!D309:AM309,"&lt;&gt;0")</f>
        <v>14</v>
      </c>
      <c r="N308" s="21">
        <f>-AVERAGE('cons 2023 - 2025'!D309:AM309)</f>
        <v>0.80555555555555558</v>
      </c>
      <c r="O308" s="21">
        <f t="shared" si="53"/>
        <v>2.0714285714285716</v>
      </c>
      <c r="P308" s="21">
        <f>_xlfn.STDEV.S('cons 2023 - 2025'!D309:AM309)</f>
        <v>1.1909046847896636</v>
      </c>
      <c r="Q308" s="21">
        <f>-AVERAGE('cons 2023 - 2025'!D309:AM309)/'⚙ Assumptions'!$B$5</f>
        <v>3.6616161616161616E-2</v>
      </c>
      <c r="R308" s="21">
        <f>_xlfn.STDEV.S('cons 2023 - 2025'!D309:AM309)/SQRT('⚙ Assumptions'!$B$5)</f>
        <v>0.2539017319084087</v>
      </c>
      <c r="S308" s="21">
        <f>-IF(AVERAGE('cons 2023 - 2025'!D309:AM309)=0,"",_xlfn.STDEV.S('cons 2023 - 2025'!D309:AM309)/AVERAGE('cons 2023 - 2025'!D309:AM309))</f>
        <v>1.4783644362906168</v>
      </c>
      <c r="T308" s="21" t="str">
        <f t="shared" si="64"/>
        <v>Z</v>
      </c>
      <c r="U308" s="38">
        <f t="shared" si="54"/>
        <v>0.9</v>
      </c>
      <c r="V308" s="21">
        <f t="shared" si="55"/>
        <v>1.28</v>
      </c>
      <c r="W308" s="21">
        <f t="shared" si="56"/>
        <v>2.0121665531496733</v>
      </c>
      <c r="X308" s="21">
        <f t="shared" si="57"/>
        <v>1.7231164908145671</v>
      </c>
      <c r="Y308" s="21">
        <f t="shared" si="58"/>
        <v>3.4157860817692018</v>
      </c>
      <c r="Z308" s="21">
        <f t="shared" si="59"/>
        <v>2.7524374784688881</v>
      </c>
      <c r="AA308" s="21">
        <f>-AVERAGE('cons 2023 - 2025'!D309:AM309)*12</f>
        <v>9.6666666666666679</v>
      </c>
      <c r="AB308" s="32">
        <f t="shared" si="60"/>
        <v>12.9594</v>
      </c>
      <c r="AC308" s="21">
        <f>SQRT((2*AA308*'⚙ Assumptions'!$B$3)/AB308)</f>
        <v>14.959137411266065</v>
      </c>
      <c r="AD308" s="21">
        <f t="shared" si="61"/>
        <v>2.7524374784688881</v>
      </c>
      <c r="AE308" s="21">
        <f t="shared" si="62"/>
        <v>17.711574889734955</v>
      </c>
      <c r="AF308" s="21">
        <f t="shared" si="63"/>
        <v>0.64620481789187134</v>
      </c>
    </row>
    <row r="309" spans="1:32" x14ac:dyDescent="0.3">
      <c r="A309" s="16" t="s">
        <v>628</v>
      </c>
      <c r="B309" s="17" t="s">
        <v>629</v>
      </c>
      <c r="C309" s="16" t="s">
        <v>8</v>
      </c>
      <c r="D309" s="16" t="str">
        <f>VLOOKUP(A309,'Lead Time'!$A$2:$C$1180,3,0)</f>
        <v>Local</v>
      </c>
      <c r="E309" s="23" t="str">
        <f>VLOOKUP(A309,Classification!$A$2:$D$1180,4,0)</f>
        <v>C</v>
      </c>
      <c r="F309" s="25" t="str">
        <f>VLOOKUP(A309,Classification!$A$2:$E$1180,5,0)</f>
        <v>L</v>
      </c>
      <c r="G309" s="18">
        <f>VLOOKUP(A309,'Lead Time'!$A$2:$D$1180,4,0)</f>
        <v>43</v>
      </c>
      <c r="H309" s="18">
        <f t="shared" si="52"/>
        <v>1.4333333333333333</v>
      </c>
      <c r="I309" s="27">
        <f>VLOOKUP(A309,Classification!$A$2:$F$1180,6,0)</f>
        <v>64.75</v>
      </c>
      <c r="J309" s="18">
        <f>-SUM('cons 2023 - 2025'!D310:AM310)</f>
        <v>4</v>
      </c>
      <c r="K309" s="18">
        <f>-_xlfn.MINIFS('cons 2023 - 2025'!D310:AM310,'cons 2023 - 2025'!D310:AM310,"&lt;&gt;0")</f>
        <v>4</v>
      </c>
      <c r="L309" s="18">
        <f>-_xlfn.MAXIFS('cons 2023 - 2025'!D310:AM310,'cons 2023 - 2025'!D310:AM310,"&lt;&gt;0")</f>
        <v>4</v>
      </c>
      <c r="M309" s="16">
        <f>COUNTIF('cons 2023 - 2025'!D310:AM310,"&lt;&gt;0")</f>
        <v>1</v>
      </c>
      <c r="N309" s="18">
        <f>-AVERAGE('cons 2023 - 2025'!D310:AM310)</f>
        <v>0.1111111111111111</v>
      </c>
      <c r="O309" s="18">
        <f t="shared" si="53"/>
        <v>4</v>
      </c>
      <c r="P309" s="18">
        <f>_xlfn.STDEV.S('cons 2023 - 2025'!D310:AM310)</f>
        <v>0.66666666666666663</v>
      </c>
      <c r="Q309" s="18">
        <f>-AVERAGE('cons 2023 - 2025'!D310:AM310)/'⚙ Assumptions'!$B$5</f>
        <v>5.0505050505050501E-3</v>
      </c>
      <c r="R309" s="18">
        <f>_xlfn.STDEV.S('cons 2023 - 2025'!D310:AM310)/SQRT('⚙ Assumptions'!$B$5)</f>
        <v>0.14213381090374028</v>
      </c>
      <c r="S309" s="18">
        <f>-IF(AVERAGE('cons 2023 - 2025'!D310:AM310)=0,"",_xlfn.STDEV.S('cons 2023 - 2025'!D310:AM310)/AVERAGE('cons 2023 - 2025'!D310:AM310))</f>
        <v>6</v>
      </c>
      <c r="T309" s="18" t="str">
        <f t="shared" si="64"/>
        <v>Z</v>
      </c>
      <c r="U309" s="37">
        <f t="shared" si="54"/>
        <v>0.9</v>
      </c>
      <c r="V309" s="18">
        <f t="shared" si="55"/>
        <v>1.28</v>
      </c>
      <c r="W309" s="18">
        <f t="shared" si="56"/>
        <v>1.193003170849334</v>
      </c>
      <c r="X309" s="18">
        <f t="shared" si="57"/>
        <v>1.0216268797763113</v>
      </c>
      <c r="Y309" s="18">
        <f t="shared" si="58"/>
        <v>1.4101748880210512</v>
      </c>
      <c r="Z309" s="18">
        <f t="shared" si="59"/>
        <v>1.1808861390355705</v>
      </c>
      <c r="AA309" s="18">
        <f>-AVERAGE('cons 2023 - 2025'!D310:AM310)*12</f>
        <v>1.3333333333333333</v>
      </c>
      <c r="AB309" s="27">
        <f t="shared" si="60"/>
        <v>12.950000000000001</v>
      </c>
      <c r="AC309" s="18">
        <f>SQRT((2*AA309*'⚙ Assumptions'!$B$3)/AB309)</f>
        <v>5.5577001437672839</v>
      </c>
      <c r="AD309" s="18">
        <f t="shared" si="61"/>
        <v>1.1808861390355705</v>
      </c>
      <c r="AE309" s="18">
        <f t="shared" si="62"/>
        <v>6.7385862828028547</v>
      </c>
      <c r="AF309" s="18">
        <f t="shared" si="63"/>
        <v>0.23990738953928775</v>
      </c>
    </row>
    <row r="310" spans="1:32" x14ac:dyDescent="0.3">
      <c r="A310" s="19" t="s">
        <v>630</v>
      </c>
      <c r="B310" s="20" t="s">
        <v>631</v>
      </c>
      <c r="C310" s="16" t="s">
        <v>8</v>
      </c>
      <c r="D310" s="16"/>
      <c r="E310" s="23" t="str">
        <f>VLOOKUP(A310,Classification!$A$2:$D$1180,4,0)</f>
        <v>C</v>
      </c>
      <c r="F310" s="25" t="str">
        <f>VLOOKUP(A310,Classification!$A$2:$E$1180,5,0)</f>
        <v>L</v>
      </c>
      <c r="G310" s="21">
        <f>VLOOKUP(A310,'Lead Time'!$A$2:$D$1180,4,0)</f>
        <v>44</v>
      </c>
      <c r="H310" s="21">
        <f t="shared" si="52"/>
        <v>1.4666666666666666</v>
      </c>
      <c r="I310" s="32">
        <f>VLOOKUP(A310,Classification!$A$2:$F$1180,6,0)</f>
        <v>64.494</v>
      </c>
      <c r="J310" s="21">
        <f>-SUM('cons 2023 - 2025'!D311:AM311)</f>
        <v>1</v>
      </c>
      <c r="K310" s="18">
        <f>-_xlfn.MINIFS('cons 2023 - 2025'!D311:AM311,'cons 2023 - 2025'!D311:AM311,"&lt;&gt;0")</f>
        <v>1</v>
      </c>
      <c r="L310" s="18">
        <f>-_xlfn.MAXIFS('cons 2023 - 2025'!D311:AM311,'cons 2023 - 2025'!D311:AM311,"&lt;&gt;0")</f>
        <v>1</v>
      </c>
      <c r="M310" s="19">
        <f>COUNTIF('cons 2023 - 2025'!D311:AM311,"&lt;&gt;0")</f>
        <v>1</v>
      </c>
      <c r="N310" s="21">
        <f>-AVERAGE('cons 2023 - 2025'!D311:AM311)</f>
        <v>2.7777777777777776E-2</v>
      </c>
      <c r="O310" s="21">
        <f t="shared" si="53"/>
        <v>1</v>
      </c>
      <c r="P310" s="21">
        <f>_xlfn.STDEV.S('cons 2023 - 2025'!D311:AM311)</f>
        <v>0.16666666666666666</v>
      </c>
      <c r="Q310" s="21">
        <f>-AVERAGE('cons 2023 - 2025'!D311:AM311)/'⚙ Assumptions'!$B$5</f>
        <v>1.2626262626262625E-3</v>
      </c>
      <c r="R310" s="21">
        <f>_xlfn.STDEV.S('cons 2023 - 2025'!D311:AM311)/SQRT('⚙ Assumptions'!$B$5)</f>
        <v>3.5533452725935069E-2</v>
      </c>
      <c r="S310" s="21">
        <f>-IF(AVERAGE('cons 2023 - 2025'!D311:AM311)=0,"",_xlfn.STDEV.S('cons 2023 - 2025'!D311:AM311)/AVERAGE('cons 2023 - 2025'!D311:AM311))</f>
        <v>6</v>
      </c>
      <c r="T310" s="21" t="str">
        <f t="shared" si="64"/>
        <v>Z</v>
      </c>
      <c r="U310" s="38">
        <f t="shared" si="54"/>
        <v>0.9</v>
      </c>
      <c r="V310" s="21">
        <f t="shared" si="55"/>
        <v>1.28</v>
      </c>
      <c r="W310" s="21">
        <f t="shared" si="56"/>
        <v>0.30169889330626026</v>
      </c>
      <c r="X310" s="21">
        <f t="shared" si="57"/>
        <v>0.25835949688298593</v>
      </c>
      <c r="Y310" s="21">
        <f t="shared" si="58"/>
        <v>0.35725444886181579</v>
      </c>
      <c r="Z310" s="21">
        <f t="shared" si="59"/>
        <v>0.29910023762372667</v>
      </c>
      <c r="AA310" s="21">
        <f>-AVERAGE('cons 2023 - 2025'!D311:AM311)*12</f>
        <v>0.33333333333333331</v>
      </c>
      <c r="AB310" s="32">
        <f t="shared" si="60"/>
        <v>12.898800000000001</v>
      </c>
      <c r="AC310" s="21">
        <f>SQRT((2*AA310*'⚙ Assumptions'!$B$3)/AB310)</f>
        <v>2.7843597400645983</v>
      </c>
      <c r="AD310" s="21">
        <f t="shared" si="61"/>
        <v>0.29910023762372667</v>
      </c>
      <c r="AE310" s="21">
        <f t="shared" si="62"/>
        <v>3.0834599776883249</v>
      </c>
      <c r="AF310" s="21">
        <f t="shared" si="63"/>
        <v>0.11971633138381747</v>
      </c>
    </row>
    <row r="311" spans="1:32" x14ac:dyDescent="0.3">
      <c r="A311" s="16" t="s">
        <v>632</v>
      </c>
      <c r="B311" s="17" t="s">
        <v>633</v>
      </c>
      <c r="C311" s="16" t="s">
        <v>119</v>
      </c>
      <c r="D311" s="16" t="str">
        <f>VLOOKUP(A311,'Lead Time'!$A$2:$C$1180,3,0)</f>
        <v>Local</v>
      </c>
      <c r="E311" s="23" t="str">
        <f>VLOOKUP(A311,Classification!$A$2:$D$1180,4,0)</f>
        <v>C</v>
      </c>
      <c r="F311" s="24" t="str">
        <f>VLOOKUP(A311,Classification!$A$2:$E$1180,5,0)</f>
        <v>H</v>
      </c>
      <c r="G311" s="18">
        <f>VLOOKUP(A311,'Lead Time'!$A$2:$D$1180,4,0)</f>
        <v>16.583333333333332</v>
      </c>
      <c r="H311" s="18">
        <f t="shared" si="52"/>
        <v>0.5527777777777777</v>
      </c>
      <c r="I311" s="27">
        <f>VLOOKUP(A311,Classification!$A$2:$F$1180,6,0)</f>
        <v>64.254000000000005</v>
      </c>
      <c r="J311" s="18">
        <f>-SUM('cons 2023 - 2025'!D312:AM312)</f>
        <v>3010</v>
      </c>
      <c r="K311" s="18">
        <f>-_xlfn.MINIFS('cons 2023 - 2025'!D312:AM312,'cons 2023 - 2025'!D312:AM312,"&lt;&gt;0")</f>
        <v>480</v>
      </c>
      <c r="L311" s="18">
        <f>-_xlfn.MAXIFS('cons 2023 - 2025'!D312:AM312,'cons 2023 - 2025'!D312:AM312,"&lt;&gt;0")</f>
        <v>20</v>
      </c>
      <c r="M311" s="16">
        <f>COUNTIF('cons 2023 - 2025'!D312:AM312,"&lt;&gt;0")</f>
        <v>16</v>
      </c>
      <c r="N311" s="18">
        <f>-AVERAGE('cons 2023 - 2025'!D312:AM312)</f>
        <v>83.611111111111114</v>
      </c>
      <c r="O311" s="18">
        <f t="shared" si="53"/>
        <v>188.125</v>
      </c>
      <c r="P311" s="18">
        <f>_xlfn.STDEV.S('cons 2023 - 2025'!D312:AM312)</f>
        <v>148.71166306029505</v>
      </c>
      <c r="Q311" s="18">
        <f>-AVERAGE('cons 2023 - 2025'!D312:AM312)/'⚙ Assumptions'!$B$5</f>
        <v>3.8005050505050506</v>
      </c>
      <c r="R311" s="18">
        <f>_xlfn.STDEV.S('cons 2023 - 2025'!D312:AM312)/SQRT('⚙ Assumptions'!$B$5)</f>
        <v>31.705433094889074</v>
      </c>
      <c r="S311" s="18">
        <f>-IF(AVERAGE('cons 2023 - 2025'!D312:AM312)=0,"",_xlfn.STDEV.S('cons 2023 - 2025'!D312:AM312)/AVERAGE('cons 2023 - 2025'!D312:AM312))</f>
        <v>1.7786112525483793</v>
      </c>
      <c r="T311" s="18" t="str">
        <f t="shared" si="64"/>
        <v>Z</v>
      </c>
      <c r="U311" s="37">
        <f t="shared" si="54"/>
        <v>0.9</v>
      </c>
      <c r="V311" s="18">
        <f t="shared" si="55"/>
        <v>1.28</v>
      </c>
      <c r="W311" s="18">
        <f t="shared" si="56"/>
        <v>165.26450031089874</v>
      </c>
      <c r="X311" s="18">
        <f t="shared" si="57"/>
        <v>141.524062899358</v>
      </c>
      <c r="Y311" s="18">
        <f t="shared" si="58"/>
        <v>228.28954239844083</v>
      </c>
      <c r="Z311" s="18">
        <f t="shared" si="59"/>
        <v>187.74242709688886</v>
      </c>
      <c r="AA311" s="18">
        <f>-AVERAGE('cons 2023 - 2025'!D312:AM312)*12</f>
        <v>1003.3333333333334</v>
      </c>
      <c r="AB311" s="27">
        <f t="shared" si="60"/>
        <v>12.850800000000001</v>
      </c>
      <c r="AC311" s="18">
        <f>SQRT((2*AA311*'⚙ Assumptions'!$B$3)/AB311)</f>
        <v>153.04465457228181</v>
      </c>
      <c r="AD311" s="18">
        <f t="shared" si="61"/>
        <v>187.74242709688886</v>
      </c>
      <c r="AE311" s="18">
        <f t="shared" si="62"/>
        <v>340.78708166917068</v>
      </c>
      <c r="AF311" s="18">
        <f t="shared" si="63"/>
        <v>6.5558208232582649</v>
      </c>
    </row>
    <row r="312" spans="1:32" x14ac:dyDescent="0.3">
      <c r="A312" s="19" t="s">
        <v>634</v>
      </c>
      <c r="B312" s="20" t="s">
        <v>635</v>
      </c>
      <c r="C312" s="16" t="s">
        <v>8</v>
      </c>
      <c r="D312" s="16"/>
      <c r="E312" s="23" t="str">
        <f>VLOOKUP(A312,Classification!$A$2:$D$1180,4,0)</f>
        <v>C</v>
      </c>
      <c r="F312" s="25" t="str">
        <f>VLOOKUP(A312,Classification!$A$2:$E$1180,5,0)</f>
        <v>L</v>
      </c>
      <c r="G312" s="21">
        <f>VLOOKUP(A312,'Lead Time'!$A$2:$D$1180,4,0)</f>
        <v>0</v>
      </c>
      <c r="H312" s="21">
        <f t="shared" si="52"/>
        <v>0</v>
      </c>
      <c r="I312" s="32">
        <f>VLOOKUP(A312,Classification!$A$2:$F$1180,6,0)</f>
        <v>63.908000000000001</v>
      </c>
      <c r="J312" s="21">
        <f>-SUM('cons 2023 - 2025'!D313:AM313)</f>
        <v>100</v>
      </c>
      <c r="K312" s="18">
        <f>-_xlfn.MINIFS('cons 2023 - 2025'!D313:AM313,'cons 2023 - 2025'!D313:AM313,"&lt;&gt;0")</f>
        <v>100</v>
      </c>
      <c r="L312" s="18">
        <f>-_xlfn.MAXIFS('cons 2023 - 2025'!D313:AM313,'cons 2023 - 2025'!D313:AM313,"&lt;&gt;0")</f>
        <v>100</v>
      </c>
      <c r="M312" s="19">
        <f>COUNTIF('cons 2023 - 2025'!D313:AM313,"&lt;&gt;0")</f>
        <v>1</v>
      </c>
      <c r="N312" s="21">
        <f>-AVERAGE('cons 2023 - 2025'!D313:AM313)</f>
        <v>2.7777777777777777</v>
      </c>
      <c r="O312" s="21">
        <f t="shared" si="53"/>
        <v>100</v>
      </c>
      <c r="P312" s="21">
        <f>_xlfn.STDEV.S('cons 2023 - 2025'!D313:AM313)</f>
        <v>16.666666666666668</v>
      </c>
      <c r="Q312" s="21">
        <f>-AVERAGE('cons 2023 - 2025'!D313:AM313)/'⚙ Assumptions'!$B$5</f>
        <v>0.12626262626262627</v>
      </c>
      <c r="R312" s="21">
        <f>_xlfn.STDEV.S('cons 2023 - 2025'!D313:AM313)/SQRT('⚙ Assumptions'!$B$5)</f>
        <v>3.5533452725935075</v>
      </c>
      <c r="S312" s="21">
        <f>-IF(AVERAGE('cons 2023 - 2025'!D313:AM313)=0,"",_xlfn.STDEV.S('cons 2023 - 2025'!D313:AM313)/AVERAGE('cons 2023 - 2025'!D313:AM313))</f>
        <v>6.0000000000000009</v>
      </c>
      <c r="T312" s="21" t="str">
        <f t="shared" si="64"/>
        <v>Z</v>
      </c>
      <c r="U312" s="38">
        <f t="shared" si="54"/>
        <v>0.9</v>
      </c>
      <c r="V312" s="21">
        <f t="shared" si="55"/>
        <v>1.28</v>
      </c>
      <c r="W312" s="21">
        <f t="shared" si="56"/>
        <v>0</v>
      </c>
      <c r="X312" s="21">
        <f t="shared" si="57"/>
        <v>0</v>
      </c>
      <c r="Y312" s="21">
        <f t="shared" si="58"/>
        <v>0</v>
      </c>
      <c r="Z312" s="21">
        <f t="shared" si="59"/>
        <v>0</v>
      </c>
      <c r="AA312" s="21">
        <f>-AVERAGE('cons 2023 - 2025'!D313:AM313)*12</f>
        <v>33.333333333333329</v>
      </c>
      <c r="AB312" s="32">
        <f t="shared" si="60"/>
        <v>12.781600000000001</v>
      </c>
      <c r="AC312" s="21">
        <f>SQRT((2*AA312*'⚙ Assumptions'!$B$3)/AB312)</f>
        <v>27.970961077140242</v>
      </c>
      <c r="AD312" s="21">
        <f t="shared" si="61"/>
        <v>0</v>
      </c>
      <c r="AE312" s="21">
        <f t="shared" si="62"/>
        <v>27.970961077140242</v>
      </c>
      <c r="AF312" s="21">
        <f t="shared" si="63"/>
        <v>1.1917121203452525</v>
      </c>
    </row>
    <row r="313" spans="1:32" x14ac:dyDescent="0.3">
      <c r="A313" s="16" t="s">
        <v>636</v>
      </c>
      <c r="B313" s="17" t="s">
        <v>637</v>
      </c>
      <c r="C313" s="16" t="s">
        <v>8</v>
      </c>
      <c r="D313" s="16" t="str">
        <f>VLOOKUP(A313,'Lead Time'!$A$2:$C$1180,3,0)</f>
        <v>Local</v>
      </c>
      <c r="E313" s="23" t="str">
        <f>VLOOKUP(A313,Classification!$A$2:$D$1180,4,0)</f>
        <v>C</v>
      </c>
      <c r="F313" s="26" t="str">
        <f>VLOOKUP(A313,Classification!$A$2:$E$1180,5,0)</f>
        <v>M</v>
      </c>
      <c r="G313" s="18">
        <f>VLOOKUP(A313,'Lead Time'!$A$2:$D$1180,4,0)</f>
        <v>23.333333333333332</v>
      </c>
      <c r="H313" s="18">
        <f t="shared" si="52"/>
        <v>0.77777777777777779</v>
      </c>
      <c r="I313" s="27">
        <f>VLOOKUP(A313,Classification!$A$2:$F$1180,6,0)</f>
        <v>63.65</v>
      </c>
      <c r="J313" s="18">
        <f>-SUM('cons 2023 - 2025'!D314:AM314)</f>
        <v>9</v>
      </c>
      <c r="K313" s="18">
        <f>-_xlfn.MINIFS('cons 2023 - 2025'!D314:AM314,'cons 2023 - 2025'!D314:AM314,"&lt;&gt;0")</f>
        <v>2</v>
      </c>
      <c r="L313" s="18">
        <f>-_xlfn.MAXIFS('cons 2023 - 2025'!D314:AM314,'cons 2023 - 2025'!D314:AM314,"&lt;&gt;0")</f>
        <v>1</v>
      </c>
      <c r="M313" s="16">
        <f>COUNTIF('cons 2023 - 2025'!D314:AM314,"&lt;&gt;0")</f>
        <v>5</v>
      </c>
      <c r="N313" s="18">
        <f>-AVERAGE('cons 2023 - 2025'!D314:AM314)</f>
        <v>0.25</v>
      </c>
      <c r="O313" s="18">
        <f t="shared" si="53"/>
        <v>1.8</v>
      </c>
      <c r="P313" s="18">
        <f>_xlfn.STDEV.S('cons 2023 - 2025'!D314:AM314)</f>
        <v>0.64917530100010079</v>
      </c>
      <c r="Q313" s="18">
        <f>-AVERAGE('cons 2023 - 2025'!D314:AM314)/'⚙ Assumptions'!$B$5</f>
        <v>1.1363636363636364E-2</v>
      </c>
      <c r="R313" s="18">
        <f>_xlfn.STDEV.S('cons 2023 - 2025'!D314:AM314)/SQRT('⚙ Assumptions'!$B$5)</f>
        <v>0.1384046392135905</v>
      </c>
      <c r="S313" s="18">
        <f>-IF(AVERAGE('cons 2023 - 2025'!D314:AM314)=0,"",_xlfn.STDEV.S('cons 2023 - 2025'!D314:AM314)/AVERAGE('cons 2023 - 2025'!D314:AM314))</f>
        <v>2.5967012040004032</v>
      </c>
      <c r="T313" s="18" t="str">
        <f t="shared" si="64"/>
        <v>Z</v>
      </c>
      <c r="U313" s="37">
        <f t="shared" si="54"/>
        <v>0.9</v>
      </c>
      <c r="V313" s="18">
        <f t="shared" si="55"/>
        <v>1.28</v>
      </c>
      <c r="W313" s="18">
        <f t="shared" si="56"/>
        <v>0.85575414197954747</v>
      </c>
      <c r="X313" s="18">
        <f t="shared" si="57"/>
        <v>0.73282406559222057</v>
      </c>
      <c r="Y313" s="18">
        <f t="shared" si="58"/>
        <v>1.1209056571310625</v>
      </c>
      <c r="Z313" s="18">
        <f t="shared" si="59"/>
        <v>0.92726851003666499</v>
      </c>
      <c r="AA313" s="18">
        <f>-AVERAGE('cons 2023 - 2025'!D314:AM314)*12</f>
        <v>3</v>
      </c>
      <c r="AB313" s="27">
        <f t="shared" si="60"/>
        <v>12.73</v>
      </c>
      <c r="AC313" s="18">
        <f>SQRT((2*AA313*'⚙ Assumptions'!$B$3)/AB313)</f>
        <v>8.4082778200681574</v>
      </c>
      <c r="AD313" s="18">
        <f t="shared" si="61"/>
        <v>0.92726851003666499</v>
      </c>
      <c r="AE313" s="18">
        <f t="shared" si="62"/>
        <v>9.3355463301048225</v>
      </c>
      <c r="AF313" s="18">
        <f t="shared" si="63"/>
        <v>0.35679125549822543</v>
      </c>
    </row>
    <row r="314" spans="1:32" x14ac:dyDescent="0.3">
      <c r="A314" s="19" t="s">
        <v>638</v>
      </c>
      <c r="B314" s="20" t="s">
        <v>639</v>
      </c>
      <c r="C314" s="16" t="s">
        <v>8</v>
      </c>
      <c r="D314" s="16"/>
      <c r="E314" s="23" t="str">
        <f>VLOOKUP(A314,Classification!$A$2:$D$1180,4,0)</f>
        <v>C</v>
      </c>
      <c r="F314" s="25" t="str">
        <f>VLOOKUP(A314,Classification!$A$2:$E$1180,5,0)</f>
        <v>L</v>
      </c>
      <c r="G314" s="21">
        <f>VLOOKUP(A314,'Lead Time'!$A$2:$D$1180,4,0)</f>
        <v>0</v>
      </c>
      <c r="H314" s="21">
        <f t="shared" si="52"/>
        <v>0</v>
      </c>
      <c r="I314" s="32">
        <f>VLOOKUP(A314,Classification!$A$2:$F$1180,6,0)</f>
        <v>63.453000000000003</v>
      </c>
      <c r="J314" s="21">
        <f>-SUM('cons 2023 - 2025'!D315:AM315)</f>
        <v>120</v>
      </c>
      <c r="K314" s="18">
        <f>-_xlfn.MINIFS('cons 2023 - 2025'!D315:AM315,'cons 2023 - 2025'!D315:AM315,"&lt;&gt;0")</f>
        <v>120</v>
      </c>
      <c r="L314" s="18">
        <f>-_xlfn.MAXIFS('cons 2023 - 2025'!D315:AM315,'cons 2023 - 2025'!D315:AM315,"&lt;&gt;0")</f>
        <v>120</v>
      </c>
      <c r="M314" s="19">
        <f>COUNTIF('cons 2023 - 2025'!D315:AM315,"&lt;&gt;0")</f>
        <v>1</v>
      </c>
      <c r="N314" s="21">
        <f>-AVERAGE('cons 2023 - 2025'!D315:AM315)</f>
        <v>3.3333333333333335</v>
      </c>
      <c r="O314" s="21">
        <f t="shared" si="53"/>
        <v>120</v>
      </c>
      <c r="P314" s="21">
        <f>_xlfn.STDEV.S('cons 2023 - 2025'!D315:AM315)</f>
        <v>20</v>
      </c>
      <c r="Q314" s="21">
        <f>-AVERAGE('cons 2023 - 2025'!D315:AM315)/'⚙ Assumptions'!$B$5</f>
        <v>0.15151515151515152</v>
      </c>
      <c r="R314" s="21">
        <f>_xlfn.STDEV.S('cons 2023 - 2025'!D315:AM315)/SQRT('⚙ Assumptions'!$B$5)</f>
        <v>4.2640143271122088</v>
      </c>
      <c r="S314" s="21">
        <f>-IF(AVERAGE('cons 2023 - 2025'!D315:AM315)=0,"",_xlfn.STDEV.S('cons 2023 - 2025'!D315:AM315)/AVERAGE('cons 2023 - 2025'!D315:AM315))</f>
        <v>6</v>
      </c>
      <c r="T314" s="21" t="str">
        <f t="shared" si="64"/>
        <v>Z</v>
      </c>
      <c r="U314" s="38">
        <f t="shared" si="54"/>
        <v>0.9</v>
      </c>
      <c r="V314" s="21">
        <f t="shared" si="55"/>
        <v>1.28</v>
      </c>
      <c r="W314" s="21">
        <f t="shared" si="56"/>
        <v>0</v>
      </c>
      <c r="X314" s="21">
        <f t="shared" si="57"/>
        <v>0</v>
      </c>
      <c r="Y314" s="21">
        <f t="shared" si="58"/>
        <v>0</v>
      </c>
      <c r="Z314" s="21">
        <f t="shared" si="59"/>
        <v>0</v>
      </c>
      <c r="AA314" s="21">
        <f>-AVERAGE('cons 2023 - 2025'!D315:AM315)*12</f>
        <v>40</v>
      </c>
      <c r="AB314" s="32">
        <f t="shared" si="60"/>
        <v>12.690600000000002</v>
      </c>
      <c r="AC314" s="21">
        <f>SQRT((2*AA314*'⚙ Assumptions'!$B$3)/AB314)</f>
        <v>30.750313318460513</v>
      </c>
      <c r="AD314" s="21">
        <f t="shared" si="61"/>
        <v>0</v>
      </c>
      <c r="AE314" s="21">
        <f t="shared" si="62"/>
        <v>30.750313318460513</v>
      </c>
      <c r="AF314" s="21">
        <f t="shared" si="63"/>
        <v>1.3007997539975167</v>
      </c>
    </row>
    <row r="315" spans="1:32" x14ac:dyDescent="0.3">
      <c r="A315" s="16" t="s">
        <v>640</v>
      </c>
      <c r="B315" s="17" t="s">
        <v>641</v>
      </c>
      <c r="C315" s="16" t="s">
        <v>8</v>
      </c>
      <c r="D315" s="16"/>
      <c r="E315" s="23" t="str">
        <f>VLOOKUP(A315,Classification!$A$2:$D$1180,4,0)</f>
        <v>C</v>
      </c>
      <c r="F315" s="25" t="str">
        <f>VLOOKUP(A315,Classification!$A$2:$E$1180,5,0)</f>
        <v>L</v>
      </c>
      <c r="G315" s="18">
        <f>VLOOKUP(A315,'Lead Time'!$A$2:$D$1180,4,0)</f>
        <v>0</v>
      </c>
      <c r="H315" s="18">
        <f t="shared" si="52"/>
        <v>0</v>
      </c>
      <c r="I315" s="27">
        <f>VLOOKUP(A315,Classification!$A$2:$F$1180,6,0)</f>
        <v>63.433999999999997</v>
      </c>
      <c r="J315" s="18">
        <f>-SUM('cons 2023 - 2025'!D316:AM316)</f>
        <v>8</v>
      </c>
      <c r="K315" s="18">
        <f>-_xlfn.MINIFS('cons 2023 - 2025'!D316:AM316,'cons 2023 - 2025'!D316:AM316,"&lt;&gt;0")</f>
        <v>5</v>
      </c>
      <c r="L315" s="18">
        <f>-_xlfn.MAXIFS('cons 2023 - 2025'!D316:AM316,'cons 2023 - 2025'!D316:AM316,"&lt;&gt;0")</f>
        <v>3</v>
      </c>
      <c r="M315" s="16">
        <f>COUNTIF('cons 2023 - 2025'!D316:AM316,"&lt;&gt;0")</f>
        <v>2</v>
      </c>
      <c r="N315" s="18">
        <f>-AVERAGE('cons 2023 - 2025'!D316:AM316)</f>
        <v>0.22222222222222221</v>
      </c>
      <c r="O315" s="18">
        <f t="shared" si="53"/>
        <v>4</v>
      </c>
      <c r="P315" s="18">
        <f>_xlfn.STDEV.S('cons 2023 - 2025'!D316:AM316)</f>
        <v>0.95949722283856587</v>
      </c>
      <c r="Q315" s="18">
        <f>-AVERAGE('cons 2023 - 2025'!D316:AM316)/'⚙ Assumptions'!$B$5</f>
        <v>1.01010101010101E-2</v>
      </c>
      <c r="R315" s="18">
        <f>_xlfn.STDEV.S('cons 2023 - 2025'!D316:AM316)/SQRT('⚙ Assumptions'!$B$5)</f>
        <v>0.20456549525040102</v>
      </c>
      <c r="S315" s="18">
        <f>-IF(AVERAGE('cons 2023 - 2025'!D316:AM316)=0,"",_xlfn.STDEV.S('cons 2023 - 2025'!D316:AM316)/AVERAGE('cons 2023 - 2025'!D316:AM316))</f>
        <v>4.3177375027735465</v>
      </c>
      <c r="T315" s="18" t="str">
        <f t="shared" si="64"/>
        <v>Z</v>
      </c>
      <c r="U315" s="37">
        <f t="shared" si="54"/>
        <v>0.9</v>
      </c>
      <c r="V315" s="18">
        <f t="shared" si="55"/>
        <v>1.28</v>
      </c>
      <c r="W315" s="18">
        <f t="shared" si="56"/>
        <v>0</v>
      </c>
      <c r="X315" s="18">
        <f t="shared" si="57"/>
        <v>0</v>
      </c>
      <c r="Y315" s="18">
        <f t="shared" si="58"/>
        <v>0</v>
      </c>
      <c r="Z315" s="18">
        <f t="shared" si="59"/>
        <v>0</v>
      </c>
      <c r="AA315" s="18">
        <f>-AVERAGE('cons 2023 - 2025'!D316:AM316)*12</f>
        <v>2.6666666666666665</v>
      </c>
      <c r="AB315" s="27">
        <f t="shared" si="60"/>
        <v>12.6868</v>
      </c>
      <c r="AC315" s="18">
        <f>SQRT((2*AA315*'⚙ Assumptions'!$B$3)/AB315)</f>
        <v>7.9408857337058194</v>
      </c>
      <c r="AD315" s="18">
        <f t="shared" si="61"/>
        <v>0</v>
      </c>
      <c r="AE315" s="18">
        <f t="shared" si="62"/>
        <v>7.9408857337058194</v>
      </c>
      <c r="AF315" s="18">
        <f t="shared" si="63"/>
        <v>0.33581476375459662</v>
      </c>
    </row>
    <row r="316" spans="1:32" x14ac:dyDescent="0.3">
      <c r="A316" s="19" t="s">
        <v>642</v>
      </c>
      <c r="B316" s="20" t="s">
        <v>643</v>
      </c>
      <c r="C316" s="16" t="s">
        <v>8</v>
      </c>
      <c r="D316" s="16" t="str">
        <f>VLOOKUP(A316,'Lead Time'!$A$2:$C$1180,3,0)</f>
        <v>Local</v>
      </c>
      <c r="E316" s="23" t="str">
        <f>VLOOKUP(A316,Classification!$A$2:$D$1180,4,0)</f>
        <v>C</v>
      </c>
      <c r="F316" s="26" t="str">
        <f>VLOOKUP(A316,Classification!$A$2:$E$1180,5,0)</f>
        <v>M</v>
      </c>
      <c r="G316" s="21">
        <f>VLOOKUP(A316,'Lead Time'!$A$2:$D$1180,4,0)</f>
        <v>17.625</v>
      </c>
      <c r="H316" s="21">
        <f t="shared" si="52"/>
        <v>0.58750000000000002</v>
      </c>
      <c r="I316" s="32">
        <f>VLOOKUP(A316,Classification!$A$2:$F$1180,6,0)</f>
        <v>63.305999999999997</v>
      </c>
      <c r="J316" s="21">
        <f>-SUM('cons 2023 - 2025'!D317:AM317)</f>
        <v>5</v>
      </c>
      <c r="K316" s="18">
        <f>-_xlfn.MINIFS('cons 2023 - 2025'!D317:AM317,'cons 2023 - 2025'!D317:AM317,"&lt;&gt;0")</f>
        <v>2</v>
      </c>
      <c r="L316" s="18">
        <f>-_xlfn.MAXIFS('cons 2023 - 2025'!D317:AM317,'cons 2023 - 2025'!D317:AM317,"&lt;&gt;0")</f>
        <v>1</v>
      </c>
      <c r="M316" s="19">
        <f>COUNTIF('cons 2023 - 2025'!D317:AM317,"&lt;&gt;0")</f>
        <v>3</v>
      </c>
      <c r="N316" s="21">
        <f>-AVERAGE('cons 2023 - 2025'!D317:AM317)</f>
        <v>0.1388888888888889</v>
      </c>
      <c r="O316" s="21">
        <f t="shared" si="53"/>
        <v>1.6666666666666667</v>
      </c>
      <c r="P316" s="21">
        <f>_xlfn.STDEV.S('cons 2023 - 2025'!D317:AM317)</f>
        <v>0.48713610757321951</v>
      </c>
      <c r="Q316" s="21">
        <f>-AVERAGE('cons 2023 - 2025'!D317:AM317)/'⚙ Assumptions'!$B$5</f>
        <v>6.313131313131313E-3</v>
      </c>
      <c r="R316" s="21">
        <f>_xlfn.STDEV.S('cons 2023 - 2025'!D317:AM317)/SQRT('⚙ Assumptions'!$B$5)</f>
        <v>0.10385776709729411</v>
      </c>
      <c r="S316" s="21">
        <f>-IF(AVERAGE('cons 2023 - 2025'!D317:AM317)=0,"",_xlfn.STDEV.S('cons 2023 - 2025'!D317:AM317)/AVERAGE('cons 2023 - 2025'!D317:AM317))</f>
        <v>3.5073799745271805</v>
      </c>
      <c r="T316" s="21" t="str">
        <f t="shared" si="64"/>
        <v>Z</v>
      </c>
      <c r="U316" s="38">
        <f t="shared" si="54"/>
        <v>0.9</v>
      </c>
      <c r="V316" s="21">
        <f t="shared" si="55"/>
        <v>1.28</v>
      </c>
      <c r="W316" s="21">
        <f t="shared" si="56"/>
        <v>0.55810191624626126</v>
      </c>
      <c r="X316" s="21">
        <f t="shared" si="57"/>
        <v>0.4779299277854609</v>
      </c>
      <c r="Y316" s="21">
        <f t="shared" si="58"/>
        <v>0.66937085564020071</v>
      </c>
      <c r="Z316" s="21">
        <f t="shared" si="59"/>
        <v>0.55952715000768316</v>
      </c>
      <c r="AA316" s="21">
        <f>-AVERAGE('cons 2023 - 2025'!D317:AM317)*12</f>
        <v>1.6666666666666667</v>
      </c>
      <c r="AB316" s="32">
        <f t="shared" si="60"/>
        <v>12.661200000000001</v>
      </c>
      <c r="AC316" s="21">
        <f>SQRT((2*AA316*'⚙ Assumptions'!$B$3)/AB316)</f>
        <v>6.2841648273390218</v>
      </c>
      <c r="AD316" s="21">
        <f t="shared" si="61"/>
        <v>0.55952715000768316</v>
      </c>
      <c r="AE316" s="21">
        <f t="shared" si="62"/>
        <v>6.8436919773467046</v>
      </c>
      <c r="AF316" s="21">
        <f t="shared" si="63"/>
        <v>0.2652168923730161</v>
      </c>
    </row>
    <row r="317" spans="1:32" x14ac:dyDescent="0.3">
      <c r="A317" s="16" t="s">
        <v>644</v>
      </c>
      <c r="B317" s="17" t="s">
        <v>645</v>
      </c>
      <c r="C317" s="16" t="s">
        <v>8</v>
      </c>
      <c r="D317" s="16" t="str">
        <f>VLOOKUP(A317,'Lead Time'!$A$2:$C$1180,3,0)</f>
        <v>Local</v>
      </c>
      <c r="E317" s="23" t="str">
        <f>VLOOKUP(A317,Classification!$A$2:$D$1180,4,0)</f>
        <v>C</v>
      </c>
      <c r="F317" s="25" t="str">
        <f>VLOOKUP(A317,Classification!$A$2:$E$1180,5,0)</f>
        <v>L</v>
      </c>
      <c r="G317" s="18">
        <f>VLOOKUP(A317,'Lead Time'!$A$2:$D$1180,4,0)</f>
        <v>23.75</v>
      </c>
      <c r="H317" s="18">
        <f t="shared" si="52"/>
        <v>0.79166666666666663</v>
      </c>
      <c r="I317" s="27">
        <f>VLOOKUP(A317,Classification!$A$2:$F$1180,6,0)</f>
        <v>63.18</v>
      </c>
      <c r="J317" s="18">
        <f>-SUM('cons 2023 - 2025'!D318:AM318)</f>
        <v>6</v>
      </c>
      <c r="K317" s="18">
        <f>-_xlfn.MINIFS('cons 2023 - 2025'!D318:AM318,'cons 2023 - 2025'!D318:AM318,"&lt;&gt;0")</f>
        <v>3</v>
      </c>
      <c r="L317" s="18">
        <f>-_xlfn.MAXIFS('cons 2023 - 2025'!D318:AM318,'cons 2023 - 2025'!D318:AM318,"&lt;&gt;0")</f>
        <v>3</v>
      </c>
      <c r="M317" s="16">
        <f>COUNTIF('cons 2023 - 2025'!D318:AM318,"&lt;&gt;0")</f>
        <v>2</v>
      </c>
      <c r="N317" s="18">
        <f>-AVERAGE('cons 2023 - 2025'!D318:AM318)</f>
        <v>0.16666666666666666</v>
      </c>
      <c r="O317" s="18">
        <f t="shared" si="53"/>
        <v>3</v>
      </c>
      <c r="P317" s="18">
        <f>_xlfn.STDEV.S('cons 2023 - 2025'!D318:AM318)</f>
        <v>0.6969320524371696</v>
      </c>
      <c r="Q317" s="18">
        <f>-AVERAGE('cons 2023 - 2025'!D318:AM318)/'⚙ Assumptions'!$B$5</f>
        <v>7.5757575757575751E-3</v>
      </c>
      <c r="R317" s="18">
        <f>_xlfn.STDEV.S('cons 2023 - 2025'!D318:AM318)/SQRT('⚙ Assumptions'!$B$5)</f>
        <v>0.14858641283079041</v>
      </c>
      <c r="S317" s="18">
        <f>-IF(AVERAGE('cons 2023 - 2025'!D318:AM318)=0,"",_xlfn.STDEV.S('cons 2023 - 2025'!D318:AM318)/AVERAGE('cons 2023 - 2025'!D318:AM318))</f>
        <v>4.1815923146230176</v>
      </c>
      <c r="T317" s="18" t="str">
        <f t="shared" si="64"/>
        <v>Z</v>
      </c>
      <c r="U317" s="37">
        <f t="shared" si="54"/>
        <v>0.9</v>
      </c>
      <c r="V317" s="18">
        <f t="shared" si="55"/>
        <v>1.28</v>
      </c>
      <c r="W317" s="18">
        <f t="shared" si="56"/>
        <v>0.92687437330854272</v>
      </c>
      <c r="X317" s="18">
        <f t="shared" si="57"/>
        <v>0.79372779309018127</v>
      </c>
      <c r="Y317" s="18">
        <f t="shared" si="58"/>
        <v>1.1067986157327852</v>
      </c>
      <c r="Z317" s="18">
        <f t="shared" si="59"/>
        <v>0.92567223753462569</v>
      </c>
      <c r="AA317" s="18">
        <f>-AVERAGE('cons 2023 - 2025'!D318:AM318)*12</f>
        <v>2</v>
      </c>
      <c r="AB317" s="27">
        <f t="shared" si="60"/>
        <v>12.636000000000001</v>
      </c>
      <c r="AC317" s="18">
        <f>SQRT((2*AA317*'⚙ Assumptions'!$B$3)/AB317)</f>
        <v>6.890818588289358</v>
      </c>
      <c r="AD317" s="18">
        <f t="shared" si="61"/>
        <v>0.92567223753462569</v>
      </c>
      <c r="AE317" s="18">
        <f t="shared" si="62"/>
        <v>7.8164908258239834</v>
      </c>
      <c r="AF317" s="18">
        <f t="shared" si="63"/>
        <v>0.29024127893874779</v>
      </c>
    </row>
    <row r="318" spans="1:32" x14ac:dyDescent="0.3">
      <c r="A318" s="19" t="s">
        <v>646</v>
      </c>
      <c r="B318" s="20" t="s">
        <v>647</v>
      </c>
      <c r="C318" s="16" t="s">
        <v>8</v>
      </c>
      <c r="D318" s="16" t="str">
        <f>VLOOKUP(A318,'Lead Time'!$A$2:$C$1180,3,0)</f>
        <v>Import</v>
      </c>
      <c r="E318" s="23" t="str">
        <f>VLOOKUP(A318,Classification!$A$2:$D$1180,4,0)</f>
        <v>C</v>
      </c>
      <c r="F318" s="25" t="str">
        <f>VLOOKUP(A318,Classification!$A$2:$E$1180,5,0)</f>
        <v>L</v>
      </c>
      <c r="G318" s="21">
        <f>VLOOKUP(A318,'Lead Time'!$A$2:$D$1180,4,0)</f>
        <v>106</v>
      </c>
      <c r="H318" s="21">
        <f t="shared" si="52"/>
        <v>3.5333333333333332</v>
      </c>
      <c r="I318" s="32">
        <f>VLOOKUP(A318,Classification!$A$2:$F$1180,6,0)</f>
        <v>63.05</v>
      </c>
      <c r="J318" s="21">
        <f>-SUM('cons 2023 - 2025'!D319:AM319)</f>
        <v>2</v>
      </c>
      <c r="K318" s="18">
        <f>-_xlfn.MINIFS('cons 2023 - 2025'!D319:AM319,'cons 2023 - 2025'!D319:AM319,"&lt;&gt;0")</f>
        <v>2</v>
      </c>
      <c r="L318" s="18">
        <f>-_xlfn.MAXIFS('cons 2023 - 2025'!D319:AM319,'cons 2023 - 2025'!D319:AM319,"&lt;&gt;0")</f>
        <v>2</v>
      </c>
      <c r="M318" s="19">
        <f>COUNTIF('cons 2023 - 2025'!D319:AM319,"&lt;&gt;0")</f>
        <v>1</v>
      </c>
      <c r="N318" s="21">
        <f>-AVERAGE('cons 2023 - 2025'!D319:AM319)</f>
        <v>5.5555555555555552E-2</v>
      </c>
      <c r="O318" s="21">
        <f t="shared" si="53"/>
        <v>2</v>
      </c>
      <c r="P318" s="21">
        <f>_xlfn.STDEV.S('cons 2023 - 2025'!D319:AM319)</f>
        <v>0.33333333333333331</v>
      </c>
      <c r="Q318" s="21">
        <f>-AVERAGE('cons 2023 - 2025'!D319:AM319)/'⚙ Assumptions'!$B$5</f>
        <v>2.525252525252525E-3</v>
      </c>
      <c r="R318" s="21">
        <f>_xlfn.STDEV.S('cons 2023 - 2025'!D319:AM319)/SQRT('⚙ Assumptions'!$B$5)</f>
        <v>7.1066905451870138E-2</v>
      </c>
      <c r="S318" s="21">
        <f>-IF(AVERAGE('cons 2023 - 2025'!D319:AM319)=0,"",_xlfn.STDEV.S('cons 2023 - 2025'!D319:AM319)/AVERAGE('cons 2023 - 2025'!D319:AM319))</f>
        <v>6</v>
      </c>
      <c r="T318" s="21" t="str">
        <f t="shared" si="64"/>
        <v>Z</v>
      </c>
      <c r="U318" s="38">
        <f t="shared" si="54"/>
        <v>0.9</v>
      </c>
      <c r="V318" s="21">
        <f t="shared" si="55"/>
        <v>1.28</v>
      </c>
      <c r="W318" s="21">
        <f t="shared" si="56"/>
        <v>0.93654857446009299</v>
      </c>
      <c r="X318" s="21">
        <f t="shared" si="57"/>
        <v>0.80201228401047797</v>
      </c>
      <c r="Y318" s="21">
        <f t="shared" si="58"/>
        <v>1.2042253421368607</v>
      </c>
      <c r="Z318" s="21">
        <f t="shared" si="59"/>
        <v>0.99830858030677427</v>
      </c>
      <c r="AA318" s="21">
        <f>-AVERAGE('cons 2023 - 2025'!D319:AM319)*12</f>
        <v>0.66666666666666663</v>
      </c>
      <c r="AB318" s="32">
        <f t="shared" si="60"/>
        <v>12.61</v>
      </c>
      <c r="AC318" s="21">
        <f>SQRT((2*AA318*'⚙ Assumptions'!$B$3)/AB318)</f>
        <v>3.9825153146676353</v>
      </c>
      <c r="AD318" s="21">
        <f t="shared" si="61"/>
        <v>0.99830858030677427</v>
      </c>
      <c r="AE318" s="21">
        <f t="shared" si="62"/>
        <v>4.9808238949744092</v>
      </c>
      <c r="AF318" s="21">
        <f t="shared" si="63"/>
        <v>0.16739839372652957</v>
      </c>
    </row>
    <row r="319" spans="1:32" x14ac:dyDescent="0.3">
      <c r="A319" s="16" t="s">
        <v>648</v>
      </c>
      <c r="B319" s="17" t="s">
        <v>649</v>
      </c>
      <c r="C319" s="16" t="s">
        <v>8</v>
      </c>
      <c r="D319" s="16" t="str">
        <f>VLOOKUP(A319,'Lead Time'!$A$2:$C$1180,3,0)</f>
        <v>Local</v>
      </c>
      <c r="E319" s="23" t="str">
        <f>VLOOKUP(A319,Classification!$A$2:$D$1180,4,0)</f>
        <v>C</v>
      </c>
      <c r="F319" s="25" t="str">
        <f>VLOOKUP(A319,Classification!$A$2:$E$1180,5,0)</f>
        <v>L</v>
      </c>
      <c r="G319" s="18">
        <f>VLOOKUP(A319,'Lead Time'!$A$2:$D$1180,4,0)</f>
        <v>46.75</v>
      </c>
      <c r="H319" s="18">
        <f t="shared" si="52"/>
        <v>1.5583333333333333</v>
      </c>
      <c r="I319" s="27">
        <f>VLOOKUP(A319,Classification!$A$2:$F$1180,6,0)</f>
        <v>62.868000000000002</v>
      </c>
      <c r="J319" s="18">
        <f>-SUM('cons 2023 - 2025'!D320:AM320)</f>
        <v>15</v>
      </c>
      <c r="K319" s="18">
        <f>-_xlfn.MINIFS('cons 2023 - 2025'!D320:AM320,'cons 2023 - 2025'!D320:AM320,"&lt;&gt;0")</f>
        <v>2</v>
      </c>
      <c r="L319" s="18">
        <f>-_xlfn.MAXIFS('cons 2023 - 2025'!D320:AM320,'cons 2023 - 2025'!D320:AM320,"&lt;&gt;0")</f>
        <v>1</v>
      </c>
      <c r="M319" s="16">
        <f>COUNTIF('cons 2023 - 2025'!D320:AM320,"&lt;&gt;0")</f>
        <v>13</v>
      </c>
      <c r="N319" s="18">
        <f>-AVERAGE('cons 2023 - 2025'!D320:AM320)</f>
        <v>0.41666666666666669</v>
      </c>
      <c r="O319" s="18">
        <f t="shared" si="53"/>
        <v>1.1538461538461537</v>
      </c>
      <c r="P319" s="18">
        <f>_xlfn.STDEV.S('cons 2023 - 2025'!D320:AM320)</f>
        <v>0.60356086212221738</v>
      </c>
      <c r="Q319" s="18">
        <f>-AVERAGE('cons 2023 - 2025'!D320:AM320)/'⚙ Assumptions'!$B$5</f>
        <v>1.893939393939394E-2</v>
      </c>
      <c r="R319" s="18">
        <f>_xlfn.STDEV.S('cons 2023 - 2025'!D320:AM320)/SQRT('⚙ Assumptions'!$B$5)</f>
        <v>0.12867960816866655</v>
      </c>
      <c r="S319" s="18">
        <f>-IF(AVERAGE('cons 2023 - 2025'!D320:AM320)=0,"",_xlfn.STDEV.S('cons 2023 - 2025'!D320:AM320)/AVERAGE('cons 2023 - 2025'!D320:AM320))</f>
        <v>1.4485460690933216</v>
      </c>
      <c r="T319" s="18" t="str">
        <f t="shared" si="64"/>
        <v>Z</v>
      </c>
      <c r="U319" s="37">
        <f t="shared" si="54"/>
        <v>0.9</v>
      </c>
      <c r="V319" s="18">
        <f t="shared" si="55"/>
        <v>1.28</v>
      </c>
      <c r="W319" s="18">
        <f t="shared" si="56"/>
        <v>1.1261869928467221</v>
      </c>
      <c r="X319" s="18">
        <f t="shared" si="57"/>
        <v>0.96440892334557515</v>
      </c>
      <c r="Y319" s="18">
        <f t="shared" si="58"/>
        <v>2.0116036595133888</v>
      </c>
      <c r="Z319" s="18">
        <f t="shared" si="59"/>
        <v>1.6137144789011306</v>
      </c>
      <c r="AA319" s="18">
        <f>-AVERAGE('cons 2023 - 2025'!D320:AM320)*12</f>
        <v>5</v>
      </c>
      <c r="AB319" s="27">
        <f t="shared" si="60"/>
        <v>12.573600000000001</v>
      </c>
      <c r="AC319" s="18">
        <f>SQRT((2*AA319*'⚙ Assumptions'!$B$3)/AB319)</f>
        <v>10.922342966289708</v>
      </c>
      <c r="AD319" s="18">
        <f t="shared" si="61"/>
        <v>1.6137144789011306</v>
      </c>
      <c r="AE319" s="18">
        <f t="shared" si="62"/>
        <v>12.536057445190838</v>
      </c>
      <c r="AF319" s="18">
        <f t="shared" si="63"/>
        <v>0.45777723840313422</v>
      </c>
    </row>
    <row r="320" spans="1:32" x14ac:dyDescent="0.3">
      <c r="A320" s="19" t="s">
        <v>650</v>
      </c>
      <c r="B320" s="20" t="s">
        <v>651</v>
      </c>
      <c r="C320" s="16" t="s">
        <v>8</v>
      </c>
      <c r="D320" s="16" t="str">
        <f>VLOOKUP(A320,'Lead Time'!$A$2:$C$1180,3,0)</f>
        <v>Local</v>
      </c>
      <c r="E320" s="23" t="str">
        <f>VLOOKUP(A320,Classification!$A$2:$D$1180,4,0)</f>
        <v>C</v>
      </c>
      <c r="F320" s="25" t="str">
        <f>VLOOKUP(A320,Classification!$A$2:$E$1180,5,0)</f>
        <v>L</v>
      </c>
      <c r="G320" s="21">
        <f>VLOOKUP(A320,'Lead Time'!$A$2:$D$1180,4,0)</f>
        <v>20.333333333333332</v>
      </c>
      <c r="H320" s="21">
        <f t="shared" si="52"/>
        <v>0.6777777777777777</v>
      </c>
      <c r="I320" s="32">
        <f>VLOOKUP(A320,Classification!$A$2:$F$1180,6,0)</f>
        <v>62.865000000000002</v>
      </c>
      <c r="J320" s="21">
        <f>-SUM('cons 2023 - 2025'!D321:AM321)</f>
        <v>17</v>
      </c>
      <c r="K320" s="18">
        <f>-_xlfn.MINIFS('cons 2023 - 2025'!D321:AM321,'cons 2023 - 2025'!D321:AM321,"&lt;&gt;0")</f>
        <v>2</v>
      </c>
      <c r="L320" s="18">
        <f>-_xlfn.MAXIFS('cons 2023 - 2025'!D321:AM321,'cons 2023 - 2025'!D321:AM321,"&lt;&gt;0")</f>
        <v>1</v>
      </c>
      <c r="M320" s="19">
        <f>COUNTIF('cons 2023 - 2025'!D321:AM321,"&lt;&gt;0")</f>
        <v>15</v>
      </c>
      <c r="N320" s="21">
        <f>-AVERAGE('cons 2023 - 2025'!D321:AM321)</f>
        <v>0.47222222222222221</v>
      </c>
      <c r="O320" s="21">
        <f t="shared" si="53"/>
        <v>1.1333333333333333</v>
      </c>
      <c r="P320" s="21">
        <f>_xlfn.STDEV.S('cons 2023 - 2025'!D321:AM321)</f>
        <v>0.60879793087273271</v>
      </c>
      <c r="Q320" s="21">
        <f>-AVERAGE('cons 2023 - 2025'!D321:AM321)/'⚙ Assumptions'!$B$5</f>
        <v>2.1464646464646464E-2</v>
      </c>
      <c r="R320" s="21">
        <f>_xlfn.STDEV.S('cons 2023 - 2025'!D321:AM321)/SQRT('⚙ Assumptions'!$B$5)</f>
        <v>0.12979615497788</v>
      </c>
      <c r="S320" s="21">
        <f>-IF(AVERAGE('cons 2023 - 2025'!D321:AM321)=0,"",_xlfn.STDEV.S('cons 2023 - 2025'!D321:AM321)/AVERAGE('cons 2023 - 2025'!D321:AM321))</f>
        <v>1.2892191477304928</v>
      </c>
      <c r="T320" s="21" t="str">
        <f t="shared" si="64"/>
        <v>Z</v>
      </c>
      <c r="U320" s="38">
        <f t="shared" si="54"/>
        <v>0.9</v>
      </c>
      <c r="V320" s="21">
        <f t="shared" si="55"/>
        <v>1.28</v>
      </c>
      <c r="W320" s="21">
        <f t="shared" si="56"/>
        <v>0.74916259808175034</v>
      </c>
      <c r="X320" s="21">
        <f t="shared" si="57"/>
        <v>0.64154452077314073</v>
      </c>
      <c r="Y320" s="21">
        <f t="shared" si="58"/>
        <v>1.1856104095295619</v>
      </c>
      <c r="Z320" s="21">
        <f t="shared" si="59"/>
        <v>0.96160624916820248</v>
      </c>
      <c r="AA320" s="21">
        <f>-AVERAGE('cons 2023 - 2025'!D321:AM321)*12</f>
        <v>5.6666666666666661</v>
      </c>
      <c r="AB320" s="32">
        <f t="shared" si="60"/>
        <v>12.573</v>
      </c>
      <c r="AC320" s="21">
        <f>SQRT((2*AA320*'⚙ Assumptions'!$B$3)/AB320)</f>
        <v>11.627999459530598</v>
      </c>
      <c r="AD320" s="21">
        <f t="shared" si="61"/>
        <v>0.96160624916820248</v>
      </c>
      <c r="AE320" s="21">
        <f t="shared" si="62"/>
        <v>12.5896057086988</v>
      </c>
      <c r="AF320" s="21">
        <f t="shared" si="63"/>
        <v>0.4873294573489273</v>
      </c>
    </row>
    <row r="321" spans="1:32" x14ac:dyDescent="0.3">
      <c r="A321" s="16" t="s">
        <v>652</v>
      </c>
      <c r="B321" s="17" t="s">
        <v>653</v>
      </c>
      <c r="C321" s="16" t="s">
        <v>8</v>
      </c>
      <c r="D321" s="16"/>
      <c r="E321" s="23" t="str">
        <f>VLOOKUP(A321,Classification!$A$2:$D$1180,4,0)</f>
        <v>C</v>
      </c>
      <c r="F321" s="25" t="str">
        <f>VLOOKUP(A321,Classification!$A$2:$E$1180,5,0)</f>
        <v>L</v>
      </c>
      <c r="G321" s="18">
        <f>VLOOKUP(A321,'Lead Time'!$A$2:$D$1180,4,0)</f>
        <v>44</v>
      </c>
      <c r="H321" s="18">
        <f t="shared" si="52"/>
        <v>1.4666666666666666</v>
      </c>
      <c r="I321" s="27">
        <f>VLOOKUP(A321,Classification!$A$2:$F$1180,6,0)</f>
        <v>62.411999999999999</v>
      </c>
      <c r="J321" s="18">
        <f>-SUM('cons 2023 - 2025'!D322:AM322)</f>
        <v>2</v>
      </c>
      <c r="K321" s="18">
        <f>-_xlfn.MINIFS('cons 2023 - 2025'!D322:AM322,'cons 2023 - 2025'!D322:AM322,"&lt;&gt;0")</f>
        <v>1</v>
      </c>
      <c r="L321" s="18">
        <f>-_xlfn.MAXIFS('cons 2023 - 2025'!D322:AM322,'cons 2023 - 2025'!D322:AM322,"&lt;&gt;0")</f>
        <v>1</v>
      </c>
      <c r="M321" s="16">
        <f>COUNTIF('cons 2023 - 2025'!D322:AM322,"&lt;&gt;0")</f>
        <v>2</v>
      </c>
      <c r="N321" s="18">
        <f>-AVERAGE('cons 2023 - 2025'!D322:AM322)</f>
        <v>5.5555555555555552E-2</v>
      </c>
      <c r="O321" s="18">
        <f t="shared" si="53"/>
        <v>1</v>
      </c>
      <c r="P321" s="18">
        <f>_xlfn.STDEV.S('cons 2023 - 2025'!D322:AM322)</f>
        <v>0.2323106841457232</v>
      </c>
      <c r="Q321" s="18">
        <f>-AVERAGE('cons 2023 - 2025'!D322:AM322)/'⚙ Assumptions'!$B$5</f>
        <v>2.525252525252525E-3</v>
      </c>
      <c r="R321" s="18">
        <f>_xlfn.STDEV.S('cons 2023 - 2025'!D322:AM322)/SQRT('⚙ Assumptions'!$B$5)</f>
        <v>4.9528804276930134E-2</v>
      </c>
      <c r="S321" s="18">
        <f>-IF(AVERAGE('cons 2023 - 2025'!D322:AM322)=0,"",_xlfn.STDEV.S('cons 2023 - 2025'!D322:AM322)/AVERAGE('cons 2023 - 2025'!D322:AM322))</f>
        <v>4.1815923146230176</v>
      </c>
      <c r="T321" s="18" t="str">
        <f t="shared" si="64"/>
        <v>Z</v>
      </c>
      <c r="U321" s="37">
        <f t="shared" si="54"/>
        <v>0.9</v>
      </c>
      <c r="V321" s="18">
        <f t="shared" si="55"/>
        <v>1.28</v>
      </c>
      <c r="W321" s="18">
        <f t="shared" si="56"/>
        <v>0.42052725785990919</v>
      </c>
      <c r="X321" s="18">
        <f t="shared" si="57"/>
        <v>0.36011802885858785</v>
      </c>
      <c r="Y321" s="18">
        <f t="shared" si="58"/>
        <v>0.53163836897102024</v>
      </c>
      <c r="Z321" s="18">
        <f t="shared" si="59"/>
        <v>0.44159951034006933</v>
      </c>
      <c r="AA321" s="18">
        <f>-AVERAGE('cons 2023 - 2025'!D322:AM322)*12</f>
        <v>0.66666666666666663</v>
      </c>
      <c r="AB321" s="27">
        <f t="shared" si="60"/>
        <v>12.4824</v>
      </c>
      <c r="AC321" s="18">
        <f>SQRT((2*AA321*'⚙ Assumptions'!$B$3)/AB321)</f>
        <v>4.0028189771894409</v>
      </c>
      <c r="AD321" s="18">
        <f t="shared" si="61"/>
        <v>0.44159951034006933</v>
      </c>
      <c r="AE321" s="18">
        <f t="shared" si="62"/>
        <v>4.4444184875295099</v>
      </c>
      <c r="AF321" s="18">
        <f t="shared" si="63"/>
        <v>0.16654929200289822</v>
      </c>
    </row>
    <row r="322" spans="1:32" x14ac:dyDescent="0.3">
      <c r="A322" s="19" t="s">
        <v>654</v>
      </c>
      <c r="B322" s="20" t="s">
        <v>655</v>
      </c>
      <c r="C322" s="16" t="s">
        <v>8</v>
      </c>
      <c r="D322" s="16" t="str">
        <f>VLOOKUP(A322,'Lead Time'!$A$2:$C$1180,3,0)</f>
        <v>Local</v>
      </c>
      <c r="E322" s="23" t="str">
        <f>VLOOKUP(A322,Classification!$A$2:$D$1180,4,0)</f>
        <v>C</v>
      </c>
      <c r="F322" s="26" t="str">
        <f>VLOOKUP(A322,Classification!$A$2:$E$1180,5,0)</f>
        <v>M</v>
      </c>
      <c r="G322" s="21">
        <f>VLOOKUP(A322,'Lead Time'!$A$2:$D$1180,4,0)</f>
        <v>13</v>
      </c>
      <c r="H322" s="21">
        <f t="shared" si="52"/>
        <v>0.43333333333333335</v>
      </c>
      <c r="I322" s="32">
        <f>VLOOKUP(A322,Classification!$A$2:$F$1180,6,0)</f>
        <v>62.219000000000001</v>
      </c>
      <c r="J322" s="21">
        <f>-SUM('cons 2023 - 2025'!D323:AM323)</f>
        <v>10</v>
      </c>
      <c r="K322" s="18">
        <f>-_xlfn.MINIFS('cons 2023 - 2025'!D323:AM323,'cons 2023 - 2025'!D323:AM323,"&lt;&gt;0")</f>
        <v>2</v>
      </c>
      <c r="L322" s="18">
        <f>-_xlfn.MAXIFS('cons 2023 - 2025'!D323:AM323,'cons 2023 - 2025'!D323:AM323,"&lt;&gt;0")</f>
        <v>1</v>
      </c>
      <c r="M322" s="19">
        <f>COUNTIF('cons 2023 - 2025'!D323:AM323,"&lt;&gt;0")</f>
        <v>6</v>
      </c>
      <c r="N322" s="21">
        <f>-AVERAGE('cons 2023 - 2025'!D323:AM323)</f>
        <v>0.27777777777777779</v>
      </c>
      <c r="O322" s="21">
        <f t="shared" si="53"/>
        <v>1.6666666666666667</v>
      </c>
      <c r="P322" s="21">
        <f>_xlfn.STDEV.S('cons 2023 - 2025'!D323:AM323)</f>
        <v>0.65948512865767861</v>
      </c>
      <c r="Q322" s="21">
        <f>-AVERAGE('cons 2023 - 2025'!D323:AM323)/'⚙ Assumptions'!$B$5</f>
        <v>1.2626262626262626E-2</v>
      </c>
      <c r="R322" s="21">
        <f>_xlfn.STDEV.S('cons 2023 - 2025'!D323:AM323)/SQRT('⚙ Assumptions'!$B$5)</f>
        <v>0.14060270185568899</v>
      </c>
      <c r="S322" s="21">
        <f>-IF(AVERAGE('cons 2023 - 2025'!D323:AM323)=0,"",_xlfn.STDEV.S('cons 2023 - 2025'!D323:AM323)/AVERAGE('cons 2023 - 2025'!D323:AM323))</f>
        <v>2.374146463167643</v>
      </c>
      <c r="T322" s="21" t="str">
        <f t="shared" si="64"/>
        <v>Z</v>
      </c>
      <c r="U322" s="38">
        <f t="shared" si="54"/>
        <v>0.9</v>
      </c>
      <c r="V322" s="21">
        <f t="shared" si="55"/>
        <v>1.28</v>
      </c>
      <c r="W322" s="21">
        <f t="shared" si="56"/>
        <v>0.64889632129211194</v>
      </c>
      <c r="X322" s="21">
        <f t="shared" si="57"/>
        <v>0.55568161109582614</v>
      </c>
      <c r="Y322" s="21">
        <f t="shared" si="58"/>
        <v>0.81303773543352609</v>
      </c>
      <c r="Z322" s="21">
        <f t="shared" si="59"/>
        <v>0.67605198146619649</v>
      </c>
      <c r="AA322" s="21">
        <f>-AVERAGE('cons 2023 - 2025'!D323:AM323)*12</f>
        <v>3.3333333333333335</v>
      </c>
      <c r="AB322" s="32">
        <f t="shared" si="60"/>
        <v>12.443800000000001</v>
      </c>
      <c r="AC322" s="21">
        <f>SQRT((2*AA322*'⚙ Assumptions'!$B$3)/AB322)</f>
        <v>8.9644466881505522</v>
      </c>
      <c r="AD322" s="21">
        <f t="shared" si="61"/>
        <v>0.67605198146619649</v>
      </c>
      <c r="AE322" s="21">
        <f t="shared" si="62"/>
        <v>9.6404986696167487</v>
      </c>
      <c r="AF322" s="21">
        <f t="shared" si="63"/>
        <v>0.37183927232669289</v>
      </c>
    </row>
    <row r="323" spans="1:32" x14ac:dyDescent="0.3">
      <c r="A323" s="16" t="s">
        <v>656</v>
      </c>
      <c r="B323" s="17" t="s">
        <v>657</v>
      </c>
      <c r="C323" s="16" t="s">
        <v>130</v>
      </c>
      <c r="D323" s="16" t="str">
        <f>VLOOKUP(A323,'Lead Time'!$A$2:$C$1180,3,0)</f>
        <v>Import</v>
      </c>
      <c r="E323" s="23" t="str">
        <f>VLOOKUP(A323,Classification!$A$2:$D$1180,4,0)</f>
        <v>C</v>
      </c>
      <c r="F323" s="25" t="str">
        <f>VLOOKUP(A323,Classification!$A$2:$E$1180,5,0)</f>
        <v>L</v>
      </c>
      <c r="G323" s="18">
        <f>VLOOKUP(A323,'Lead Time'!$A$2:$D$1180,4,0)</f>
        <v>94.5</v>
      </c>
      <c r="H323" s="18">
        <f t="shared" si="52"/>
        <v>3.15</v>
      </c>
      <c r="I323" s="27">
        <f>VLOOKUP(A323,Classification!$A$2:$F$1180,6,0)</f>
        <v>62.011000000000003</v>
      </c>
      <c r="J323" s="18">
        <f>-SUM('cons 2023 - 2025'!D324:AM324)</f>
        <v>132</v>
      </c>
      <c r="K323" s="18">
        <f>-_xlfn.MINIFS('cons 2023 - 2025'!D324:AM324,'cons 2023 - 2025'!D324:AM324,"&lt;&gt;0")</f>
        <v>102</v>
      </c>
      <c r="L323" s="18">
        <f>-_xlfn.MAXIFS('cons 2023 - 2025'!D324:AM324,'cons 2023 - 2025'!D324:AM324,"&lt;&gt;0")</f>
        <v>30</v>
      </c>
      <c r="M323" s="16">
        <f>COUNTIF('cons 2023 - 2025'!D324:AM324,"&lt;&gt;0")</f>
        <v>2</v>
      </c>
      <c r="N323" s="18">
        <f>-AVERAGE('cons 2023 - 2025'!D324:AM324)</f>
        <v>3.6666666666666665</v>
      </c>
      <c r="O323" s="18">
        <f t="shared" si="53"/>
        <v>66</v>
      </c>
      <c r="P323" s="18">
        <f>_xlfn.STDEV.S('cons 2023 - 2025'!D324:AM324)</f>
        <v>17.582458791160501</v>
      </c>
      <c r="Q323" s="18">
        <f>-AVERAGE('cons 2023 - 2025'!D324:AM324)/'⚙ Assumptions'!$B$5</f>
        <v>0.16666666666666666</v>
      </c>
      <c r="R323" s="18">
        <f>_xlfn.STDEV.S('cons 2023 - 2025'!D324:AM324)/SQRT('⚙ Assumptions'!$B$5)</f>
        <v>3.7485928095684189</v>
      </c>
      <c r="S323" s="18">
        <f>-IF(AVERAGE('cons 2023 - 2025'!D324:AM324)=0,"",_xlfn.STDEV.S('cons 2023 - 2025'!D324:AM324)/AVERAGE('cons 2023 - 2025'!D324:AM324))</f>
        <v>4.7952160339528644</v>
      </c>
      <c r="T323" s="18" t="str">
        <f t="shared" si="64"/>
        <v>Z</v>
      </c>
      <c r="U323" s="37">
        <f t="shared" si="54"/>
        <v>0.9</v>
      </c>
      <c r="V323" s="18">
        <f t="shared" si="55"/>
        <v>1.28</v>
      </c>
      <c r="W323" s="18">
        <f t="shared" si="56"/>
        <v>46.643823326839907</v>
      </c>
      <c r="X323" s="18">
        <f t="shared" si="57"/>
        <v>39.943383932761634</v>
      </c>
      <c r="Y323" s="18">
        <f t="shared" si="58"/>
        <v>62.393823326839907</v>
      </c>
      <c r="Z323" s="18">
        <f t="shared" si="59"/>
        <v>51.493383932761631</v>
      </c>
      <c r="AA323" s="18">
        <f>-AVERAGE('cons 2023 - 2025'!D324:AM324)*12</f>
        <v>44</v>
      </c>
      <c r="AB323" s="27">
        <f t="shared" si="60"/>
        <v>12.402200000000001</v>
      </c>
      <c r="AC323" s="18">
        <f>SQRT((2*AA323*'⚙ Assumptions'!$B$3)/AB323)</f>
        <v>32.624029437976048</v>
      </c>
      <c r="AD323" s="18">
        <f t="shared" si="61"/>
        <v>51.493383932761631</v>
      </c>
      <c r="AE323" s="18">
        <f t="shared" si="62"/>
        <v>84.11741337073768</v>
      </c>
      <c r="AF323" s="18">
        <f t="shared" si="63"/>
        <v>1.3486991263188886</v>
      </c>
    </row>
    <row r="324" spans="1:32" x14ac:dyDescent="0.3">
      <c r="A324" s="19" t="s">
        <v>658</v>
      </c>
      <c r="B324" s="20" t="s">
        <v>659</v>
      </c>
      <c r="C324" s="16" t="s">
        <v>8</v>
      </c>
      <c r="D324" s="16"/>
      <c r="E324" s="23" t="str">
        <f>VLOOKUP(A324,Classification!$A$2:$D$1180,4,0)</f>
        <v>C</v>
      </c>
      <c r="F324" s="26" t="str">
        <f>VLOOKUP(A324,Classification!$A$2:$E$1180,5,0)</f>
        <v>M</v>
      </c>
      <c r="G324" s="21">
        <f>VLOOKUP(A324,'Lead Time'!$A$2:$D$1180,4,0)</f>
        <v>0</v>
      </c>
      <c r="H324" s="21">
        <f t="shared" ref="H324:H387" si="65">G324/30</f>
        <v>0</v>
      </c>
      <c r="I324" s="32">
        <f>VLOOKUP(A324,Classification!$A$2:$F$1180,6,0)</f>
        <v>61.579000000000001</v>
      </c>
      <c r="J324" s="21">
        <f>-SUM('cons 2023 - 2025'!D325:AM325)</f>
        <v>9</v>
      </c>
      <c r="K324" s="18">
        <f>-_xlfn.MINIFS('cons 2023 - 2025'!D325:AM325,'cons 2023 - 2025'!D325:AM325,"&lt;&gt;0")</f>
        <v>3</v>
      </c>
      <c r="L324" s="18">
        <f>-_xlfn.MAXIFS('cons 2023 - 2025'!D325:AM325,'cons 2023 - 2025'!D325:AM325,"&lt;&gt;0")</f>
        <v>1</v>
      </c>
      <c r="M324" s="19">
        <f>COUNTIF('cons 2023 - 2025'!D325:AM325,"&lt;&gt;0")</f>
        <v>6</v>
      </c>
      <c r="N324" s="21">
        <f>-AVERAGE('cons 2023 - 2025'!D325:AM325)</f>
        <v>0.25</v>
      </c>
      <c r="O324" s="21">
        <f t="shared" ref="O324:O387" si="66">J324/M324</f>
        <v>1.5</v>
      </c>
      <c r="P324" s="21">
        <f>_xlfn.STDEV.S('cons 2023 - 2025'!D325:AM325)</f>
        <v>0.64917530100010079</v>
      </c>
      <c r="Q324" s="21">
        <f>-AVERAGE('cons 2023 - 2025'!D325:AM325)/'⚙ Assumptions'!$B$5</f>
        <v>1.1363636363636364E-2</v>
      </c>
      <c r="R324" s="21">
        <f>_xlfn.STDEV.S('cons 2023 - 2025'!D325:AM325)/SQRT('⚙ Assumptions'!$B$5)</f>
        <v>0.1384046392135905</v>
      </c>
      <c r="S324" s="21">
        <f>-IF(AVERAGE('cons 2023 - 2025'!D325:AM325)=0,"",_xlfn.STDEV.S('cons 2023 - 2025'!D325:AM325)/AVERAGE('cons 2023 - 2025'!D325:AM325))</f>
        <v>2.5967012040004032</v>
      </c>
      <c r="T324" s="21" t="str">
        <f t="shared" ref="T324:T387" si="67">IF(ISBLANK(S324),"Z",
   IF(S324&lt;=0.25,"X",
      IF(S324&lt;=0.5,"Y","Z")))</f>
        <v>Z</v>
      </c>
      <c r="U324" s="38">
        <f t="shared" ref="U324:U387" si="68">IF(E324="B",0.95,IF(E324="C",0.9,0.98))</f>
        <v>0.9</v>
      </c>
      <c r="V324" s="21">
        <f t="shared" ref="V324:V387" si="69">IF(E324="B",1.65,1.28)</f>
        <v>1.28</v>
      </c>
      <c r="W324" s="21">
        <f t="shared" ref="W324:W387" si="70">V324*R324*SQRT(G324)</f>
        <v>0</v>
      </c>
      <c r="X324" s="21">
        <f t="shared" ref="X324:X387" si="71">V324*P324*SQRT(H324)</f>
        <v>0</v>
      </c>
      <c r="Y324" s="21">
        <f t="shared" ref="Y324:Y387" si="72">Q324*G324+W324</f>
        <v>0</v>
      </c>
      <c r="Z324" s="21">
        <f t="shared" ref="Z324:Z387" si="73">N324*H324+X324</f>
        <v>0</v>
      </c>
      <c r="AA324" s="21">
        <f>-AVERAGE('cons 2023 - 2025'!D325:AM325)*12</f>
        <v>3</v>
      </c>
      <c r="AB324" s="32">
        <f t="shared" ref="AB324:AB387" si="74">I324*0.2</f>
        <v>12.315800000000001</v>
      </c>
      <c r="AC324" s="21">
        <f>SQRT((2*AA324*'⚙ Assumptions'!$B$3)/AB324)</f>
        <v>8.5485004894465462</v>
      </c>
      <c r="AD324" s="21">
        <f t="shared" ref="AD324:AD387" si="75">Z324</f>
        <v>0</v>
      </c>
      <c r="AE324" s="21">
        <f t="shared" ref="AE324:AE387" si="76">Z324+AC324</f>
        <v>8.5485004894465462</v>
      </c>
      <c r="AF324" s="21">
        <f t="shared" ref="AF324:AF387" si="77">AA324/AC324</f>
        <v>0.35093874109308593</v>
      </c>
    </row>
    <row r="325" spans="1:32" x14ac:dyDescent="0.3">
      <c r="A325" s="16" t="s">
        <v>660</v>
      </c>
      <c r="B325" s="17" t="s">
        <v>661</v>
      </c>
      <c r="C325" s="16" t="s">
        <v>8</v>
      </c>
      <c r="D325" s="16" t="str">
        <f>VLOOKUP(A325,'Lead Time'!$A$2:$C$1180,3,0)</f>
        <v>Local</v>
      </c>
      <c r="E325" s="23" t="str">
        <f>VLOOKUP(A325,Classification!$A$2:$D$1180,4,0)</f>
        <v>C</v>
      </c>
      <c r="F325" s="25" t="str">
        <f>VLOOKUP(A325,Classification!$A$2:$E$1180,5,0)</f>
        <v>L</v>
      </c>
      <c r="G325" s="18">
        <f>VLOOKUP(A325,'Lead Time'!$A$2:$D$1180,4,0)</f>
        <v>44</v>
      </c>
      <c r="H325" s="18">
        <f t="shared" si="65"/>
        <v>1.4666666666666666</v>
      </c>
      <c r="I325" s="27">
        <f>VLOOKUP(A325,Classification!$A$2:$F$1180,6,0)</f>
        <v>61.576999999999998</v>
      </c>
      <c r="J325" s="18">
        <f>-SUM('cons 2023 - 2025'!D326:AM326)</f>
        <v>6</v>
      </c>
      <c r="K325" s="18">
        <f>-_xlfn.MINIFS('cons 2023 - 2025'!D326:AM326,'cons 2023 - 2025'!D326:AM326,"&lt;&gt;0")</f>
        <v>4</v>
      </c>
      <c r="L325" s="18">
        <f>-_xlfn.MAXIFS('cons 2023 - 2025'!D326:AM326,'cons 2023 - 2025'!D326:AM326,"&lt;&gt;0")</f>
        <v>2</v>
      </c>
      <c r="M325" s="16">
        <f>COUNTIF('cons 2023 - 2025'!D326:AM326,"&lt;&gt;0")</f>
        <v>2</v>
      </c>
      <c r="N325" s="18">
        <f>-AVERAGE('cons 2023 - 2025'!D326:AM326)</f>
        <v>0.16666666666666666</v>
      </c>
      <c r="O325" s="18">
        <f t="shared" si="66"/>
        <v>3</v>
      </c>
      <c r="P325" s="18">
        <f>_xlfn.STDEV.S('cons 2023 - 2025'!D326:AM326)</f>
        <v>0.73678839761300718</v>
      </c>
      <c r="Q325" s="18">
        <f>-AVERAGE('cons 2023 - 2025'!D326:AM326)/'⚙ Assumptions'!$B$5</f>
        <v>7.5757575757575751E-3</v>
      </c>
      <c r="R325" s="18">
        <f>_xlfn.STDEV.S('cons 2023 - 2025'!D326:AM326)/SQRT('⚙ Assumptions'!$B$5)</f>
        <v>0.15708381417359546</v>
      </c>
      <c r="S325" s="18">
        <f>-IF(AVERAGE('cons 2023 - 2025'!D326:AM326)=0,"",_xlfn.STDEV.S('cons 2023 - 2025'!D326:AM326)/AVERAGE('cons 2023 - 2025'!D326:AM326))</f>
        <v>4.4207303856780431</v>
      </c>
      <c r="T325" s="18" t="str">
        <f t="shared" si="67"/>
        <v>Z</v>
      </c>
      <c r="U325" s="37">
        <f t="shared" si="68"/>
        <v>0.9</v>
      </c>
      <c r="V325" s="18">
        <f t="shared" si="69"/>
        <v>1.28</v>
      </c>
      <c r="W325" s="18">
        <f t="shared" si="70"/>
        <v>1.3337294649644227</v>
      </c>
      <c r="X325" s="18">
        <f t="shared" si="71"/>
        <v>1.1421376782991077</v>
      </c>
      <c r="Y325" s="18">
        <f t="shared" si="72"/>
        <v>1.6670627982977559</v>
      </c>
      <c r="Z325" s="18">
        <f t="shared" si="73"/>
        <v>1.3865821227435522</v>
      </c>
      <c r="AA325" s="18">
        <f>-AVERAGE('cons 2023 - 2025'!D326:AM326)*12</f>
        <v>2</v>
      </c>
      <c r="AB325" s="27">
        <f t="shared" si="74"/>
        <v>12.3154</v>
      </c>
      <c r="AC325" s="18">
        <f>SQRT((2*AA325*'⚙ Assumptions'!$B$3)/AB325)</f>
        <v>6.9799347718836797</v>
      </c>
      <c r="AD325" s="18">
        <f t="shared" si="75"/>
        <v>1.3865821227435522</v>
      </c>
      <c r="AE325" s="18">
        <f t="shared" si="76"/>
        <v>8.3665168946272317</v>
      </c>
      <c r="AF325" s="18">
        <f t="shared" si="77"/>
        <v>0.28653562896552093</v>
      </c>
    </row>
    <row r="326" spans="1:32" x14ac:dyDescent="0.3">
      <c r="A326" s="19" t="s">
        <v>662</v>
      </c>
      <c r="B326" s="20" t="s">
        <v>663</v>
      </c>
      <c r="C326" s="16" t="s">
        <v>8</v>
      </c>
      <c r="D326" s="16" t="str">
        <f>VLOOKUP(A326,'Lead Time'!$A$2:$C$1180,3,0)</f>
        <v>Import</v>
      </c>
      <c r="E326" s="23" t="str">
        <f>VLOOKUP(A326,Classification!$A$2:$D$1180,4,0)</f>
        <v>C</v>
      </c>
      <c r="F326" s="25" t="str">
        <f>VLOOKUP(A326,Classification!$A$2:$E$1180,5,0)</f>
        <v>L</v>
      </c>
      <c r="G326" s="21">
        <f>VLOOKUP(A326,'Lead Time'!$A$2:$D$1180,4,0)</f>
        <v>124</v>
      </c>
      <c r="H326" s="21">
        <f t="shared" si="65"/>
        <v>4.1333333333333337</v>
      </c>
      <c r="I326" s="32">
        <f>VLOOKUP(A326,Classification!$A$2:$F$1180,6,0)</f>
        <v>61.491999999999997</v>
      </c>
      <c r="J326" s="21">
        <f>-SUM('cons 2023 - 2025'!D327:AM327)</f>
        <v>3</v>
      </c>
      <c r="K326" s="18">
        <f>-_xlfn.MINIFS('cons 2023 - 2025'!D327:AM327,'cons 2023 - 2025'!D327:AM327,"&lt;&gt;0")</f>
        <v>2</v>
      </c>
      <c r="L326" s="18">
        <f>-_xlfn.MAXIFS('cons 2023 - 2025'!D327:AM327,'cons 2023 - 2025'!D327:AM327,"&lt;&gt;0")</f>
        <v>1</v>
      </c>
      <c r="M326" s="19">
        <f>COUNTIF('cons 2023 - 2025'!D327:AM327,"&lt;&gt;0")</f>
        <v>2</v>
      </c>
      <c r="N326" s="21">
        <f>-AVERAGE('cons 2023 - 2025'!D327:AM327)</f>
        <v>8.3333333333333329E-2</v>
      </c>
      <c r="O326" s="21">
        <f t="shared" si="66"/>
        <v>1.5</v>
      </c>
      <c r="P326" s="21">
        <f>_xlfn.STDEV.S('cons 2023 - 2025'!D327:AM327)</f>
        <v>0.36839419880650359</v>
      </c>
      <c r="Q326" s="21">
        <f>-AVERAGE('cons 2023 - 2025'!D327:AM327)/'⚙ Assumptions'!$B$5</f>
        <v>3.7878787878787876E-3</v>
      </c>
      <c r="R326" s="21">
        <f>_xlfn.STDEV.S('cons 2023 - 2025'!D327:AM327)/SQRT('⚙ Assumptions'!$B$5)</f>
        <v>7.854190708679773E-2</v>
      </c>
      <c r="S326" s="21">
        <f>-IF(AVERAGE('cons 2023 - 2025'!D327:AM327)=0,"",_xlfn.STDEV.S('cons 2023 - 2025'!D327:AM327)/AVERAGE('cons 2023 - 2025'!D327:AM327))</f>
        <v>4.4207303856780431</v>
      </c>
      <c r="T326" s="21" t="str">
        <f t="shared" si="67"/>
        <v>Z</v>
      </c>
      <c r="U326" s="38">
        <f t="shared" si="68"/>
        <v>0.9</v>
      </c>
      <c r="V326" s="21">
        <f t="shared" si="69"/>
        <v>1.28</v>
      </c>
      <c r="W326" s="21">
        <f t="shared" si="70"/>
        <v>1.1194952480424425</v>
      </c>
      <c r="X326" s="21">
        <f t="shared" si="71"/>
        <v>0.95867845545437236</v>
      </c>
      <c r="Y326" s="21">
        <f t="shared" si="72"/>
        <v>1.5891922177394122</v>
      </c>
      <c r="Z326" s="21">
        <f t="shared" si="73"/>
        <v>1.3031228998988169</v>
      </c>
      <c r="AA326" s="21">
        <f>-AVERAGE('cons 2023 - 2025'!D327:AM327)*12</f>
        <v>1</v>
      </c>
      <c r="AB326" s="32">
        <f t="shared" si="74"/>
        <v>12.298400000000001</v>
      </c>
      <c r="AC326" s="21">
        <f>SQRT((2*AA326*'⚙ Assumptions'!$B$3)/AB326)</f>
        <v>4.9389692274661465</v>
      </c>
      <c r="AD326" s="21">
        <f t="shared" si="75"/>
        <v>1.3031228998988169</v>
      </c>
      <c r="AE326" s="21">
        <f t="shared" si="76"/>
        <v>6.2420921273649634</v>
      </c>
      <c r="AF326" s="21">
        <f t="shared" si="77"/>
        <v>0.20247139715689885</v>
      </c>
    </row>
    <row r="327" spans="1:32" x14ac:dyDescent="0.3">
      <c r="A327" s="16" t="s">
        <v>664</v>
      </c>
      <c r="B327" s="17" t="s">
        <v>665</v>
      </c>
      <c r="C327" s="16" t="s">
        <v>8</v>
      </c>
      <c r="D327" s="16"/>
      <c r="E327" s="23" t="str">
        <f>VLOOKUP(A327,Classification!$A$2:$D$1180,4,0)</f>
        <v>C</v>
      </c>
      <c r="F327" s="25" t="str">
        <f>VLOOKUP(A327,Classification!$A$2:$E$1180,5,0)</f>
        <v>L</v>
      </c>
      <c r="G327" s="18">
        <f>VLOOKUP(A327,'Lead Time'!$A$2:$D$1180,4,0)</f>
        <v>44</v>
      </c>
      <c r="H327" s="18">
        <f t="shared" si="65"/>
        <v>1.4666666666666666</v>
      </c>
      <c r="I327" s="27">
        <f>VLOOKUP(A327,Classification!$A$2:$F$1180,6,0)</f>
        <v>61.41</v>
      </c>
      <c r="J327" s="18">
        <f>-SUM('cons 2023 - 2025'!D328:AM328)</f>
        <v>4</v>
      </c>
      <c r="K327" s="18">
        <f>-_xlfn.MINIFS('cons 2023 - 2025'!D328:AM328,'cons 2023 - 2025'!D328:AM328,"&lt;&gt;0")</f>
        <v>2</v>
      </c>
      <c r="L327" s="18">
        <f>-_xlfn.MAXIFS('cons 2023 - 2025'!D328:AM328,'cons 2023 - 2025'!D328:AM328,"&lt;&gt;0")</f>
        <v>2</v>
      </c>
      <c r="M327" s="16">
        <f>COUNTIF('cons 2023 - 2025'!D328:AM328,"&lt;&gt;0")</f>
        <v>2</v>
      </c>
      <c r="N327" s="18">
        <f>-AVERAGE('cons 2023 - 2025'!D328:AM328)</f>
        <v>0.1111111111111111</v>
      </c>
      <c r="O327" s="18">
        <f t="shared" si="66"/>
        <v>2</v>
      </c>
      <c r="P327" s="18">
        <f>_xlfn.STDEV.S('cons 2023 - 2025'!D328:AM328)</f>
        <v>0.4646213682914464</v>
      </c>
      <c r="Q327" s="18">
        <f>-AVERAGE('cons 2023 - 2025'!D328:AM328)/'⚙ Assumptions'!$B$5</f>
        <v>5.0505050505050501E-3</v>
      </c>
      <c r="R327" s="18">
        <f>_xlfn.STDEV.S('cons 2023 - 2025'!D328:AM328)/SQRT('⚙ Assumptions'!$B$5)</f>
        <v>9.9057608553860269E-2</v>
      </c>
      <c r="S327" s="18">
        <f>-IF(AVERAGE('cons 2023 - 2025'!D328:AM328)=0,"",_xlfn.STDEV.S('cons 2023 - 2025'!D328:AM328)/AVERAGE('cons 2023 - 2025'!D328:AM328))</f>
        <v>4.1815923146230176</v>
      </c>
      <c r="T327" s="18" t="str">
        <f t="shared" si="67"/>
        <v>Z</v>
      </c>
      <c r="U327" s="37">
        <f t="shared" si="68"/>
        <v>0.9</v>
      </c>
      <c r="V327" s="18">
        <f t="shared" si="69"/>
        <v>1.28</v>
      </c>
      <c r="W327" s="18">
        <f t="shared" si="70"/>
        <v>0.84105451571981837</v>
      </c>
      <c r="X327" s="18">
        <f t="shared" si="71"/>
        <v>0.72023605771717569</v>
      </c>
      <c r="Y327" s="18">
        <f t="shared" si="72"/>
        <v>1.0632767379420405</v>
      </c>
      <c r="Z327" s="18">
        <f t="shared" si="73"/>
        <v>0.88319902068013867</v>
      </c>
      <c r="AA327" s="18">
        <f>-AVERAGE('cons 2023 - 2025'!D328:AM328)*12</f>
        <v>1.3333333333333333</v>
      </c>
      <c r="AB327" s="27">
        <f t="shared" si="74"/>
        <v>12.282</v>
      </c>
      <c r="AC327" s="18">
        <f>SQRT((2*AA327*'⚙ Assumptions'!$B$3)/AB327)</f>
        <v>5.7068367481544717</v>
      </c>
      <c r="AD327" s="18">
        <f t="shared" si="75"/>
        <v>0.88319902068013867</v>
      </c>
      <c r="AE327" s="18">
        <f t="shared" si="76"/>
        <v>6.5900357688346105</v>
      </c>
      <c r="AF327" s="18">
        <f t="shared" si="77"/>
        <v>0.23363789646944405</v>
      </c>
    </row>
    <row r="328" spans="1:32" x14ac:dyDescent="0.3">
      <c r="A328" s="19" t="s">
        <v>666</v>
      </c>
      <c r="B328" s="20" t="s">
        <v>667</v>
      </c>
      <c r="C328" s="16" t="s">
        <v>8</v>
      </c>
      <c r="D328" s="16" t="str">
        <f>VLOOKUP(A328,'Lead Time'!$A$2:$C$1180,3,0)</f>
        <v>Local</v>
      </c>
      <c r="E328" s="23" t="str">
        <f>VLOOKUP(A328,Classification!$A$2:$D$1180,4,0)</f>
        <v>C</v>
      </c>
      <c r="F328" s="24" t="str">
        <f>VLOOKUP(A328,Classification!$A$2:$E$1180,5,0)</f>
        <v>H</v>
      </c>
      <c r="G328" s="21">
        <f>VLOOKUP(A328,'Lead Time'!$A$2:$D$1180,4,0)</f>
        <v>20.916666666666668</v>
      </c>
      <c r="H328" s="21">
        <f t="shared" si="65"/>
        <v>0.6972222222222223</v>
      </c>
      <c r="I328" s="32">
        <f>VLOOKUP(A328,Classification!$A$2:$F$1180,6,0)</f>
        <v>61.325000000000003</v>
      </c>
      <c r="J328" s="21">
        <f>-SUM('cons 2023 - 2025'!D329:AM329)</f>
        <v>72</v>
      </c>
      <c r="K328" s="18">
        <f>-_xlfn.MINIFS('cons 2023 - 2025'!D329:AM329,'cons 2023 - 2025'!D329:AM329,"&lt;&gt;0")</f>
        <v>12</v>
      </c>
      <c r="L328" s="18">
        <f>-_xlfn.MAXIFS('cons 2023 - 2025'!D329:AM329,'cons 2023 - 2025'!D329:AM329,"&lt;&gt;0")</f>
        <v>1</v>
      </c>
      <c r="M328" s="19">
        <f>COUNTIF('cons 2023 - 2025'!D329:AM329,"&lt;&gt;0")</f>
        <v>15</v>
      </c>
      <c r="N328" s="21">
        <f>-AVERAGE('cons 2023 - 2025'!D329:AM329)</f>
        <v>2</v>
      </c>
      <c r="O328" s="21">
        <f t="shared" si="66"/>
        <v>4.8</v>
      </c>
      <c r="P328" s="21">
        <f>_xlfn.STDEV.S('cons 2023 - 2025'!D329:AM329)</f>
        <v>3.0983866769659336</v>
      </c>
      <c r="Q328" s="21">
        <f>-AVERAGE('cons 2023 - 2025'!D329:AM329)/'⚙ Assumptions'!$B$5</f>
        <v>9.0909090909090912E-2</v>
      </c>
      <c r="R328" s="21">
        <f>_xlfn.STDEV.S('cons 2023 - 2025'!D329:AM329)/SQRT('⚙ Assumptions'!$B$5)</f>
        <v>0.66057825907581635</v>
      </c>
      <c r="S328" s="21">
        <f>-IF(AVERAGE('cons 2023 - 2025'!D329:AM329)=0,"",_xlfn.STDEV.S('cons 2023 - 2025'!D329:AM329)/AVERAGE('cons 2023 - 2025'!D329:AM329))</f>
        <v>1.5491933384829668</v>
      </c>
      <c r="T328" s="21" t="str">
        <f t="shared" si="67"/>
        <v>Z</v>
      </c>
      <c r="U328" s="38">
        <f t="shared" si="68"/>
        <v>0.9</v>
      </c>
      <c r="V328" s="21">
        <f t="shared" si="69"/>
        <v>1.28</v>
      </c>
      <c r="W328" s="21">
        <f t="shared" si="70"/>
        <v>3.8670561977250393</v>
      </c>
      <c r="X328" s="21">
        <f t="shared" si="71"/>
        <v>3.311549083636439</v>
      </c>
      <c r="Y328" s="21">
        <f t="shared" si="72"/>
        <v>5.7685713492401911</v>
      </c>
      <c r="Z328" s="21">
        <f t="shared" si="73"/>
        <v>4.7059935280808833</v>
      </c>
      <c r="AA328" s="21">
        <f>-AVERAGE('cons 2023 - 2025'!D329:AM329)*12</f>
        <v>24</v>
      </c>
      <c r="AB328" s="32">
        <f t="shared" si="74"/>
        <v>12.265000000000001</v>
      </c>
      <c r="AC328" s="21">
        <f>SQRT((2*AA328*'⚙ Assumptions'!$B$3)/AB328)</f>
        <v>24.228831628940483</v>
      </c>
      <c r="AD328" s="21">
        <f t="shared" si="75"/>
        <v>4.7059935280808833</v>
      </c>
      <c r="AE328" s="21">
        <f t="shared" si="76"/>
        <v>28.934825157021365</v>
      </c>
      <c r="AF328" s="21">
        <f t="shared" si="77"/>
        <v>0.9905553997631833</v>
      </c>
    </row>
    <row r="329" spans="1:32" x14ac:dyDescent="0.3">
      <c r="A329" s="16" t="s">
        <v>668</v>
      </c>
      <c r="B329" s="17" t="s">
        <v>669</v>
      </c>
      <c r="C329" s="16" t="s">
        <v>8</v>
      </c>
      <c r="D329" s="16" t="str">
        <f>VLOOKUP(A329,'Lead Time'!$A$2:$C$1180,3,0)</f>
        <v>Local</v>
      </c>
      <c r="E329" s="23" t="str">
        <f>VLOOKUP(A329,Classification!$A$2:$D$1180,4,0)</f>
        <v>C</v>
      </c>
      <c r="F329" s="26" t="str">
        <f>VLOOKUP(A329,Classification!$A$2:$E$1180,5,0)</f>
        <v>M</v>
      </c>
      <c r="G329" s="18">
        <f>VLOOKUP(A329,'Lead Time'!$A$2:$D$1180,4,0)</f>
        <v>11</v>
      </c>
      <c r="H329" s="18">
        <f t="shared" si="65"/>
        <v>0.36666666666666664</v>
      </c>
      <c r="I329" s="27">
        <f>VLOOKUP(A329,Classification!$A$2:$F$1180,6,0)</f>
        <v>61.093000000000004</v>
      </c>
      <c r="J329" s="18">
        <f>-SUM('cons 2023 - 2025'!D330:AM330)</f>
        <v>197</v>
      </c>
      <c r="K329" s="18">
        <f>-_xlfn.MINIFS('cons 2023 - 2025'!D330:AM330,'cons 2023 - 2025'!D330:AM330,"&lt;&gt;0")</f>
        <v>65</v>
      </c>
      <c r="L329" s="18">
        <f>-_xlfn.MAXIFS('cons 2023 - 2025'!D330:AM330,'cons 2023 - 2025'!D330:AM330,"&lt;&gt;0")</f>
        <v>1</v>
      </c>
      <c r="M329" s="16">
        <f>COUNTIF('cons 2023 - 2025'!D330:AM330,"&lt;&gt;0")</f>
        <v>12</v>
      </c>
      <c r="N329" s="18">
        <f>-AVERAGE('cons 2023 - 2025'!D330:AM330)</f>
        <v>5.4722222222222223</v>
      </c>
      <c r="O329" s="18">
        <f t="shared" si="66"/>
        <v>16.416666666666668</v>
      </c>
      <c r="P329" s="18">
        <f>_xlfn.STDEV.S('cons 2023 - 2025'!D330:AM330)</f>
        <v>13.002167096540068</v>
      </c>
      <c r="Q329" s="18">
        <f>-AVERAGE('cons 2023 - 2025'!D330:AM330)/'⚙ Assumptions'!$B$5</f>
        <v>0.24873737373737373</v>
      </c>
      <c r="R329" s="18">
        <f>_xlfn.STDEV.S('cons 2023 - 2025'!D330:AM330)/SQRT('⚙ Assumptions'!$B$5)</f>
        <v>2.7720713391576899</v>
      </c>
      <c r="S329" s="18">
        <f>-IF(AVERAGE('cons 2023 - 2025'!D330:AM330)=0,"",_xlfn.STDEV.S('cons 2023 - 2025'!D330:AM330)/AVERAGE('cons 2023 - 2025'!D330:AM330))</f>
        <v>2.3760305354083373</v>
      </c>
      <c r="T329" s="18" t="str">
        <f t="shared" si="67"/>
        <v>Z</v>
      </c>
      <c r="U329" s="37">
        <f t="shared" si="68"/>
        <v>0.9</v>
      </c>
      <c r="V329" s="18">
        <f t="shared" si="69"/>
        <v>1.28</v>
      </c>
      <c r="W329" s="18">
        <f t="shared" si="70"/>
        <v>11.76821827082763</v>
      </c>
      <c r="X329" s="18">
        <f t="shared" si="71"/>
        <v>10.077700048351819</v>
      </c>
      <c r="Y329" s="18">
        <f t="shared" si="72"/>
        <v>14.50432938193874</v>
      </c>
      <c r="Z329" s="18">
        <f t="shared" si="73"/>
        <v>12.0841815298333</v>
      </c>
      <c r="AA329" s="18">
        <f>-AVERAGE('cons 2023 - 2025'!D330:AM330)*12</f>
        <v>65.666666666666671</v>
      </c>
      <c r="AB329" s="27">
        <f t="shared" si="74"/>
        <v>12.218600000000002</v>
      </c>
      <c r="AC329" s="18">
        <f>SQRT((2*AA329*'⚙ Assumptions'!$B$3)/AB329)</f>
        <v>40.153405929334639</v>
      </c>
      <c r="AD329" s="18">
        <f t="shared" si="75"/>
        <v>12.0841815298333</v>
      </c>
      <c r="AE329" s="18">
        <f t="shared" si="76"/>
        <v>52.237587459167941</v>
      </c>
      <c r="AF329" s="18">
        <f t="shared" si="77"/>
        <v>1.6353946856272275</v>
      </c>
    </row>
    <row r="330" spans="1:32" x14ac:dyDescent="0.3">
      <c r="A330" s="19" t="s">
        <v>670</v>
      </c>
      <c r="B330" s="20" t="s">
        <v>671</v>
      </c>
      <c r="C330" s="16" t="s">
        <v>130</v>
      </c>
      <c r="D330" s="16" t="str">
        <f>VLOOKUP(A330,'Lead Time'!$A$2:$C$1180,3,0)</f>
        <v>Local</v>
      </c>
      <c r="E330" s="23" t="str">
        <f>VLOOKUP(A330,Classification!$A$2:$D$1180,4,0)</f>
        <v>C</v>
      </c>
      <c r="F330" s="25" t="str">
        <f>VLOOKUP(A330,Classification!$A$2:$E$1180,5,0)</f>
        <v>L</v>
      </c>
      <c r="G330" s="21">
        <f>VLOOKUP(A330,'Lead Time'!$A$2:$D$1180,4,0)</f>
        <v>17.5</v>
      </c>
      <c r="H330" s="21">
        <f t="shared" si="65"/>
        <v>0.58333333333333337</v>
      </c>
      <c r="I330" s="32">
        <f>VLOOKUP(A330,Classification!$A$2:$F$1180,6,0)</f>
        <v>60.398000000000003</v>
      </c>
      <c r="J330" s="21">
        <f>-SUM('cons 2023 - 2025'!D331:AM331)</f>
        <v>20</v>
      </c>
      <c r="K330" s="18">
        <f>-_xlfn.MINIFS('cons 2023 - 2025'!D331:AM331,'cons 2023 - 2025'!D331:AM331,"&lt;&gt;0")</f>
        <v>10</v>
      </c>
      <c r="L330" s="18">
        <f>-_xlfn.MAXIFS('cons 2023 - 2025'!D331:AM331,'cons 2023 - 2025'!D331:AM331,"&lt;&gt;0")</f>
        <v>2</v>
      </c>
      <c r="M330" s="19">
        <f>COUNTIF('cons 2023 - 2025'!D331:AM331,"&lt;&gt;0")</f>
        <v>3</v>
      </c>
      <c r="N330" s="21">
        <f>-AVERAGE('cons 2023 - 2025'!D331:AM331)</f>
        <v>0.55555555555555558</v>
      </c>
      <c r="O330" s="21">
        <f t="shared" si="66"/>
        <v>6.666666666666667</v>
      </c>
      <c r="P330" s="21">
        <f>_xlfn.STDEV.S('cons 2023 - 2025'!D331:AM331)</f>
        <v>2.1172009074576938</v>
      </c>
      <c r="Q330" s="21">
        <f>-AVERAGE('cons 2023 - 2025'!D331:AM331)/'⚙ Assumptions'!$B$5</f>
        <v>2.5252525252525252E-2</v>
      </c>
      <c r="R330" s="21">
        <f>_xlfn.STDEV.S('cons 2023 - 2025'!D331:AM331)/SQRT('⚙ Assumptions'!$B$5)</f>
        <v>0.45138875013872881</v>
      </c>
      <c r="S330" s="21">
        <f>-IF(AVERAGE('cons 2023 - 2025'!D331:AM331)=0,"",_xlfn.STDEV.S('cons 2023 - 2025'!D331:AM331)/AVERAGE('cons 2023 - 2025'!D331:AM331))</f>
        <v>3.8109616334238487</v>
      </c>
      <c r="T330" s="21" t="str">
        <f t="shared" si="67"/>
        <v>Z</v>
      </c>
      <c r="U330" s="38">
        <f t="shared" si="68"/>
        <v>0.9</v>
      </c>
      <c r="V330" s="21">
        <f t="shared" si="69"/>
        <v>1.28</v>
      </c>
      <c r="W330" s="21">
        <f t="shared" si="70"/>
        <v>2.4170171114768131</v>
      </c>
      <c r="X330" s="21">
        <f t="shared" si="71"/>
        <v>2.0698097962355368</v>
      </c>
      <c r="Y330" s="21">
        <f t="shared" si="72"/>
        <v>2.8589363033960051</v>
      </c>
      <c r="Z330" s="21">
        <f t="shared" si="73"/>
        <v>2.3938838703096108</v>
      </c>
      <c r="AA330" s="21">
        <f>-AVERAGE('cons 2023 - 2025'!D331:AM331)*12</f>
        <v>6.666666666666667</v>
      </c>
      <c r="AB330" s="32">
        <f t="shared" si="74"/>
        <v>12.079600000000001</v>
      </c>
      <c r="AC330" s="21">
        <f>SQRT((2*AA330*'⚙ Assumptions'!$B$3)/AB330)</f>
        <v>12.867338353541239</v>
      </c>
      <c r="AD330" s="21">
        <f t="shared" si="75"/>
        <v>2.3938838703096108</v>
      </c>
      <c r="AE330" s="21">
        <f t="shared" si="76"/>
        <v>15.261222223850851</v>
      </c>
      <c r="AF330" s="21">
        <f t="shared" si="77"/>
        <v>0.51810766791812257</v>
      </c>
    </row>
    <row r="331" spans="1:32" x14ac:dyDescent="0.3">
      <c r="A331" s="16" t="s">
        <v>672</v>
      </c>
      <c r="B331" s="17" t="s">
        <v>673</v>
      </c>
      <c r="C331" s="16" t="s">
        <v>8</v>
      </c>
      <c r="D331" s="16" t="str">
        <f>VLOOKUP(A331,'Lead Time'!$A$2:$C$1180,3,0)</f>
        <v>Local</v>
      </c>
      <c r="E331" s="23" t="str">
        <f>VLOOKUP(A331,Classification!$A$2:$D$1180,4,0)</f>
        <v>C</v>
      </c>
      <c r="F331" s="25" t="str">
        <f>VLOOKUP(A331,Classification!$A$2:$E$1180,5,0)</f>
        <v>L</v>
      </c>
      <c r="G331" s="18">
        <f>VLOOKUP(A331,'Lead Time'!$A$2:$D$1180,4,0)</f>
        <v>75.5</v>
      </c>
      <c r="H331" s="18">
        <f t="shared" si="65"/>
        <v>2.5166666666666666</v>
      </c>
      <c r="I331" s="27">
        <f>VLOOKUP(A331,Classification!$A$2:$F$1180,6,0)</f>
        <v>60.387999999999998</v>
      </c>
      <c r="J331" s="18">
        <f>-SUM('cons 2023 - 2025'!D332:AM332)</f>
        <v>2</v>
      </c>
      <c r="K331" s="18">
        <f>-_xlfn.MINIFS('cons 2023 - 2025'!D332:AM332,'cons 2023 - 2025'!D332:AM332,"&lt;&gt;0")</f>
        <v>2</v>
      </c>
      <c r="L331" s="18">
        <f>-_xlfn.MAXIFS('cons 2023 - 2025'!D332:AM332,'cons 2023 - 2025'!D332:AM332,"&lt;&gt;0")</f>
        <v>2</v>
      </c>
      <c r="M331" s="16">
        <f>COUNTIF('cons 2023 - 2025'!D332:AM332,"&lt;&gt;0")</f>
        <v>1</v>
      </c>
      <c r="N331" s="18">
        <f>-AVERAGE('cons 2023 - 2025'!D332:AM332)</f>
        <v>5.5555555555555552E-2</v>
      </c>
      <c r="O331" s="18">
        <f t="shared" si="66"/>
        <v>2</v>
      </c>
      <c r="P331" s="18">
        <f>_xlfn.STDEV.S('cons 2023 - 2025'!D332:AM332)</f>
        <v>0.33333333333333331</v>
      </c>
      <c r="Q331" s="18">
        <f>-AVERAGE('cons 2023 - 2025'!D332:AM332)/'⚙ Assumptions'!$B$5</f>
        <v>2.525252525252525E-3</v>
      </c>
      <c r="R331" s="18">
        <f>_xlfn.STDEV.S('cons 2023 - 2025'!D332:AM332)/SQRT('⚙ Assumptions'!$B$5)</f>
        <v>7.1066905451870138E-2</v>
      </c>
      <c r="S331" s="18">
        <f>-IF(AVERAGE('cons 2023 - 2025'!D332:AM332)=0,"",_xlfn.STDEV.S('cons 2023 - 2025'!D332:AM332)/AVERAGE('cons 2023 - 2025'!D332:AM332))</f>
        <v>6</v>
      </c>
      <c r="T331" s="18" t="str">
        <f t="shared" si="67"/>
        <v>Z</v>
      </c>
      <c r="U331" s="37">
        <f t="shared" si="68"/>
        <v>0.9</v>
      </c>
      <c r="V331" s="18">
        <f t="shared" si="69"/>
        <v>1.28</v>
      </c>
      <c r="W331" s="18">
        <f t="shared" si="70"/>
        <v>0.79040713201706014</v>
      </c>
      <c r="X331" s="18">
        <f t="shared" si="71"/>
        <v>0.67686422950632064</v>
      </c>
      <c r="Y331" s="18">
        <f t="shared" si="72"/>
        <v>0.98106369767362578</v>
      </c>
      <c r="Z331" s="18">
        <f t="shared" si="73"/>
        <v>0.81667904432113547</v>
      </c>
      <c r="AA331" s="18">
        <f>-AVERAGE('cons 2023 - 2025'!D332:AM332)*12</f>
        <v>0.66666666666666663</v>
      </c>
      <c r="AB331" s="27">
        <f t="shared" si="74"/>
        <v>12.0776</v>
      </c>
      <c r="AC331" s="18">
        <f>SQRT((2*AA331*'⚙ Assumptions'!$B$3)/AB331)</f>
        <v>4.0693465536597975</v>
      </c>
      <c r="AD331" s="18">
        <f t="shared" si="75"/>
        <v>0.81667904432113547</v>
      </c>
      <c r="AE331" s="18">
        <f t="shared" si="76"/>
        <v>4.8860255979809333</v>
      </c>
      <c r="AF331" s="18">
        <f t="shared" si="77"/>
        <v>0.16382646645493856</v>
      </c>
    </row>
    <row r="332" spans="1:32" x14ac:dyDescent="0.3">
      <c r="A332" s="19" t="s">
        <v>674</v>
      </c>
      <c r="B332" s="20" t="s">
        <v>675</v>
      </c>
      <c r="C332" s="16" t="s">
        <v>8</v>
      </c>
      <c r="D332" s="16"/>
      <c r="E332" s="23" t="str">
        <f>VLOOKUP(A332,Classification!$A$2:$D$1180,4,0)</f>
        <v>C</v>
      </c>
      <c r="F332" s="25" t="str">
        <f>VLOOKUP(A332,Classification!$A$2:$E$1180,5,0)</f>
        <v>L</v>
      </c>
      <c r="G332" s="21">
        <f>VLOOKUP(A332,'Lead Time'!$A$2:$D$1180,4,0)</f>
        <v>0</v>
      </c>
      <c r="H332" s="21">
        <f t="shared" si="65"/>
        <v>0</v>
      </c>
      <c r="I332" s="32">
        <f>VLOOKUP(A332,Classification!$A$2:$F$1180,6,0)</f>
        <v>60.271999999999998</v>
      </c>
      <c r="J332" s="21">
        <f>-SUM('cons 2023 - 2025'!D333:AM333)</f>
        <v>80</v>
      </c>
      <c r="K332" s="18">
        <f>-_xlfn.MINIFS('cons 2023 - 2025'!D333:AM333,'cons 2023 - 2025'!D333:AM333,"&lt;&gt;0")</f>
        <v>64</v>
      </c>
      <c r="L332" s="18">
        <f>-_xlfn.MAXIFS('cons 2023 - 2025'!D333:AM333,'cons 2023 - 2025'!D333:AM333,"&lt;&gt;0")</f>
        <v>8</v>
      </c>
      <c r="M332" s="19">
        <f>COUNTIF('cons 2023 - 2025'!D333:AM333,"&lt;&gt;0")</f>
        <v>3</v>
      </c>
      <c r="N332" s="21">
        <f>-AVERAGE('cons 2023 - 2025'!D333:AM333)</f>
        <v>2.2222222222222223</v>
      </c>
      <c r="O332" s="21">
        <f t="shared" si="66"/>
        <v>26.666666666666668</v>
      </c>
      <c r="P332" s="21">
        <f>_xlfn.STDEV.S('cons 2023 - 2025'!D333:AM333)</f>
        <v>10.752039304538894</v>
      </c>
      <c r="Q332" s="21">
        <f>-AVERAGE('cons 2023 - 2025'!D333:AM333)/'⚙ Assumptions'!$B$5</f>
        <v>0.10101010101010101</v>
      </c>
      <c r="R332" s="21">
        <f>_xlfn.STDEV.S('cons 2023 - 2025'!D333:AM333)/SQRT('⚙ Assumptions'!$B$5)</f>
        <v>2.2923424820113714</v>
      </c>
      <c r="S332" s="21">
        <f>-IF(AVERAGE('cons 2023 - 2025'!D333:AM333)=0,"",_xlfn.STDEV.S('cons 2023 - 2025'!D333:AM333)/AVERAGE('cons 2023 - 2025'!D333:AM333))</f>
        <v>4.8384176870425017</v>
      </c>
      <c r="T332" s="21" t="str">
        <f t="shared" si="67"/>
        <v>Z</v>
      </c>
      <c r="U332" s="38">
        <f t="shared" si="68"/>
        <v>0.9</v>
      </c>
      <c r="V332" s="21">
        <f t="shared" si="69"/>
        <v>1.28</v>
      </c>
      <c r="W332" s="21">
        <f t="shared" si="70"/>
        <v>0</v>
      </c>
      <c r="X332" s="21">
        <f t="shared" si="71"/>
        <v>0</v>
      </c>
      <c r="Y332" s="21">
        <f t="shared" si="72"/>
        <v>0</v>
      </c>
      <c r="Z332" s="21">
        <f t="shared" si="73"/>
        <v>0</v>
      </c>
      <c r="AA332" s="21">
        <f>-AVERAGE('cons 2023 - 2025'!D333:AM333)*12</f>
        <v>26.666666666666668</v>
      </c>
      <c r="AB332" s="32">
        <f t="shared" si="74"/>
        <v>12.054400000000001</v>
      </c>
      <c r="AC332" s="21">
        <f>SQRT((2*AA332*'⚙ Assumptions'!$B$3)/AB332)</f>
        <v>25.761562129565341</v>
      </c>
      <c r="AD332" s="21">
        <f t="shared" si="75"/>
        <v>0</v>
      </c>
      <c r="AE332" s="21">
        <f t="shared" si="76"/>
        <v>25.761562129565341</v>
      </c>
      <c r="AF332" s="21">
        <f t="shared" si="77"/>
        <v>1.0351339151154417</v>
      </c>
    </row>
    <row r="333" spans="1:32" x14ac:dyDescent="0.3">
      <c r="A333" s="16" t="s">
        <v>676</v>
      </c>
      <c r="B333" s="17" t="s">
        <v>677</v>
      </c>
      <c r="C333" s="16" t="s">
        <v>8</v>
      </c>
      <c r="D333" s="16" t="str">
        <f>VLOOKUP(A333,'Lead Time'!$A$2:$C$1180,3,0)</f>
        <v>Local</v>
      </c>
      <c r="E333" s="23" t="str">
        <f>VLOOKUP(A333,Classification!$A$2:$D$1180,4,0)</f>
        <v>C</v>
      </c>
      <c r="F333" s="25" t="str">
        <f>VLOOKUP(A333,Classification!$A$2:$E$1180,5,0)</f>
        <v>L</v>
      </c>
      <c r="G333" s="18">
        <f>VLOOKUP(A333,'Lead Time'!$A$2:$D$1180,4,0)</f>
        <v>100.44444444444444</v>
      </c>
      <c r="H333" s="18">
        <f t="shared" si="65"/>
        <v>3.3481481481481481</v>
      </c>
      <c r="I333" s="27">
        <f>VLOOKUP(A333,Classification!$A$2:$F$1180,6,0)</f>
        <v>60</v>
      </c>
      <c r="J333" s="18">
        <f>-SUM('cons 2023 - 2025'!D334:AM334)</f>
        <v>71</v>
      </c>
      <c r="K333" s="18">
        <f>-_xlfn.MINIFS('cons 2023 - 2025'!D334:AM334,'cons 2023 - 2025'!D334:AM334,"&lt;&gt;0")</f>
        <v>15</v>
      </c>
      <c r="L333" s="18">
        <f>-_xlfn.MAXIFS('cons 2023 - 2025'!D334:AM334,'cons 2023 - 2025'!D334:AM334,"&lt;&gt;0")</f>
        <v>2</v>
      </c>
      <c r="M333" s="16">
        <f>COUNTIF('cons 2023 - 2025'!D334:AM334,"&lt;&gt;0")</f>
        <v>8</v>
      </c>
      <c r="N333" s="18">
        <f>-AVERAGE('cons 2023 - 2025'!D334:AM334)</f>
        <v>1.9722222222222223</v>
      </c>
      <c r="O333" s="18">
        <f t="shared" si="66"/>
        <v>8.875</v>
      </c>
      <c r="P333" s="18">
        <f>_xlfn.STDEV.S('cons 2023 - 2025'!D334:AM334)</f>
        <v>4.5574812035415917</v>
      </c>
      <c r="Q333" s="18">
        <f>-AVERAGE('cons 2023 - 2025'!D334:AM334)/'⚙ Assumptions'!$B$5</f>
        <v>8.9646464646464655E-2</v>
      </c>
      <c r="R333" s="18">
        <f>_xlfn.STDEV.S('cons 2023 - 2025'!D334:AM334)/SQRT('⚙ Assumptions'!$B$5)</f>
        <v>0.97165825737229694</v>
      </c>
      <c r="S333" s="18">
        <f>-IF(AVERAGE('cons 2023 - 2025'!D334:AM334)=0,"",_xlfn.STDEV.S('cons 2023 - 2025'!D334:AM334)/AVERAGE('cons 2023 - 2025'!D334:AM334))</f>
        <v>2.3108355398239055</v>
      </c>
      <c r="T333" s="18" t="str">
        <f t="shared" si="67"/>
        <v>Z</v>
      </c>
      <c r="U333" s="37">
        <f t="shared" si="68"/>
        <v>0.9</v>
      </c>
      <c r="V333" s="18">
        <f t="shared" si="69"/>
        <v>1.28</v>
      </c>
      <c r="W333" s="18">
        <f t="shared" si="70"/>
        <v>12.464833332540657</v>
      </c>
      <c r="X333" s="18">
        <f t="shared" si="71"/>
        <v>10.674245547385485</v>
      </c>
      <c r="Y333" s="18">
        <f t="shared" si="72"/>
        <v>21.469322670363329</v>
      </c>
      <c r="Z333" s="18">
        <f t="shared" si="73"/>
        <v>17.277537728455442</v>
      </c>
      <c r="AA333" s="18">
        <f>-AVERAGE('cons 2023 - 2025'!D334:AM334)*12</f>
        <v>23.666666666666668</v>
      </c>
      <c r="AB333" s="27">
        <f t="shared" si="74"/>
        <v>12</v>
      </c>
      <c r="AC333" s="18">
        <f>SQRT((2*AA333*'⚙ Assumptions'!$B$3)/AB333)</f>
        <v>24.324199198877373</v>
      </c>
      <c r="AD333" s="18">
        <f t="shared" si="75"/>
        <v>17.277537728455442</v>
      </c>
      <c r="AE333" s="18">
        <f t="shared" si="76"/>
        <v>41.601736927332816</v>
      </c>
      <c r="AF333" s="18">
        <f t="shared" si="77"/>
        <v>0.97296796795509499</v>
      </c>
    </row>
    <row r="334" spans="1:32" x14ac:dyDescent="0.3">
      <c r="A334" s="19" t="s">
        <v>678</v>
      </c>
      <c r="B334" s="20" t="s">
        <v>679</v>
      </c>
      <c r="C334" s="16" t="s">
        <v>8</v>
      </c>
      <c r="D334" s="16"/>
      <c r="E334" s="23" t="str">
        <f>VLOOKUP(A334,Classification!$A$2:$D$1180,4,0)</f>
        <v>C</v>
      </c>
      <c r="F334" s="25" t="str">
        <f>VLOOKUP(A334,Classification!$A$2:$E$1180,5,0)</f>
        <v>L</v>
      </c>
      <c r="G334" s="21">
        <f>VLOOKUP(A334,'Lead Time'!$A$2:$D$1180,4,0)</f>
        <v>0</v>
      </c>
      <c r="H334" s="21">
        <f t="shared" si="65"/>
        <v>0</v>
      </c>
      <c r="I334" s="32">
        <f>VLOOKUP(A334,Classification!$A$2:$F$1180,6,0)</f>
        <v>59.462000000000003</v>
      </c>
      <c r="J334" s="21">
        <f>-SUM('cons 2023 - 2025'!D335:AM335)</f>
        <v>8</v>
      </c>
      <c r="K334" s="18">
        <f>-_xlfn.MINIFS('cons 2023 - 2025'!D335:AM335,'cons 2023 - 2025'!D335:AM335,"&lt;&gt;0")</f>
        <v>6</v>
      </c>
      <c r="L334" s="18">
        <f>-_xlfn.MAXIFS('cons 2023 - 2025'!D335:AM335,'cons 2023 - 2025'!D335:AM335,"&lt;&gt;0")</f>
        <v>2</v>
      </c>
      <c r="M334" s="19">
        <f>COUNTIF('cons 2023 - 2025'!D335:AM335,"&lt;&gt;0")</f>
        <v>2</v>
      </c>
      <c r="N334" s="21">
        <f>-AVERAGE('cons 2023 - 2025'!D335:AM335)</f>
        <v>0.22222222222222221</v>
      </c>
      <c r="O334" s="21">
        <f t="shared" si="66"/>
        <v>4</v>
      </c>
      <c r="P334" s="21">
        <f>_xlfn.STDEV.S('cons 2023 - 2025'!D335:AM335)</f>
        <v>1.0450184170929677</v>
      </c>
      <c r="Q334" s="21">
        <f>-AVERAGE('cons 2023 - 2025'!D335:AM335)/'⚙ Assumptions'!$B$5</f>
        <v>1.01010101010101E-2</v>
      </c>
      <c r="R334" s="21">
        <f>_xlfn.STDEV.S('cons 2023 - 2025'!D335:AM335)/SQRT('⚙ Assumptions'!$B$5)</f>
        <v>0.22279867512902679</v>
      </c>
      <c r="S334" s="21">
        <f>-IF(AVERAGE('cons 2023 - 2025'!D335:AM335)=0,"",_xlfn.STDEV.S('cons 2023 - 2025'!D335:AM335)/AVERAGE('cons 2023 - 2025'!D335:AM335))</f>
        <v>4.7025828769183553</v>
      </c>
      <c r="T334" s="21" t="str">
        <f t="shared" si="67"/>
        <v>Z</v>
      </c>
      <c r="U334" s="38">
        <f t="shared" si="68"/>
        <v>0.9</v>
      </c>
      <c r="V334" s="21">
        <f t="shared" si="69"/>
        <v>1.28</v>
      </c>
      <c r="W334" s="21">
        <f t="shared" si="70"/>
        <v>0</v>
      </c>
      <c r="X334" s="21">
        <f t="shared" si="71"/>
        <v>0</v>
      </c>
      <c r="Y334" s="21">
        <f t="shared" si="72"/>
        <v>0</v>
      </c>
      <c r="Z334" s="21">
        <f t="shared" si="73"/>
        <v>0</v>
      </c>
      <c r="AA334" s="21">
        <f>-AVERAGE('cons 2023 - 2025'!D335:AM335)*12</f>
        <v>2.6666666666666665</v>
      </c>
      <c r="AB334" s="32">
        <f t="shared" si="74"/>
        <v>11.892400000000002</v>
      </c>
      <c r="AC334" s="21">
        <f>SQRT((2*AA334*'⚙ Assumptions'!$B$3)/AB334)</f>
        <v>8.2018201038166616</v>
      </c>
      <c r="AD334" s="21">
        <f t="shared" si="75"/>
        <v>0</v>
      </c>
      <c r="AE334" s="21">
        <f t="shared" si="76"/>
        <v>8.2018201038166616</v>
      </c>
      <c r="AF334" s="21">
        <f t="shared" si="77"/>
        <v>0.32513108467543089</v>
      </c>
    </row>
    <row r="335" spans="1:32" x14ac:dyDescent="0.3">
      <c r="A335" s="16" t="s">
        <v>680</v>
      </c>
      <c r="B335" s="17" t="s">
        <v>681</v>
      </c>
      <c r="C335" s="16" t="s">
        <v>8</v>
      </c>
      <c r="D335" s="16" t="str">
        <f>VLOOKUP(A335,'Lead Time'!$A$2:$C$1180,3,0)</f>
        <v>Local</v>
      </c>
      <c r="E335" s="23" t="str">
        <f>VLOOKUP(A335,Classification!$A$2:$D$1180,4,0)</f>
        <v>C</v>
      </c>
      <c r="F335" s="26" t="str">
        <f>VLOOKUP(A335,Classification!$A$2:$E$1180,5,0)</f>
        <v>M</v>
      </c>
      <c r="G335" s="18">
        <f>VLOOKUP(A335,'Lead Time'!$A$2:$D$1180,4,0)</f>
        <v>24</v>
      </c>
      <c r="H335" s="18">
        <f t="shared" si="65"/>
        <v>0.8</v>
      </c>
      <c r="I335" s="27">
        <f>VLOOKUP(A335,Classification!$A$2:$F$1180,6,0)</f>
        <v>59.392000000000003</v>
      </c>
      <c r="J335" s="18">
        <f>-SUM('cons 2023 - 2025'!D336:AM336)</f>
        <v>5</v>
      </c>
      <c r="K335" s="18">
        <f>-_xlfn.MINIFS('cons 2023 - 2025'!D336:AM336,'cons 2023 - 2025'!D336:AM336,"&lt;&gt;0")</f>
        <v>2</v>
      </c>
      <c r="L335" s="18">
        <f>-_xlfn.MAXIFS('cons 2023 - 2025'!D336:AM336,'cons 2023 - 2025'!D336:AM336,"&lt;&gt;0")</f>
        <v>1</v>
      </c>
      <c r="M335" s="16">
        <f>COUNTIF('cons 2023 - 2025'!D336:AM336,"&lt;&gt;0")</f>
        <v>4</v>
      </c>
      <c r="N335" s="18">
        <f>-AVERAGE('cons 2023 - 2025'!D336:AM336)</f>
        <v>0.1388888888888889</v>
      </c>
      <c r="O335" s="18">
        <f t="shared" si="66"/>
        <v>1.25</v>
      </c>
      <c r="P335" s="18">
        <f>_xlfn.STDEV.S('cons 2023 - 2025'!D336:AM336)</f>
        <v>0.42445109277598775</v>
      </c>
      <c r="Q335" s="18">
        <f>-AVERAGE('cons 2023 - 2025'!D336:AM336)/'⚙ Assumptions'!$B$5</f>
        <v>6.313131313131313E-3</v>
      </c>
      <c r="R335" s="18">
        <f>_xlfn.STDEV.S('cons 2023 - 2025'!D336:AM336)/SQRT('⚙ Assumptions'!$B$5)</f>
        <v>9.0493277037762249E-2</v>
      </c>
      <c r="S335" s="18">
        <f>-IF(AVERAGE('cons 2023 - 2025'!D336:AM336)=0,"",_xlfn.STDEV.S('cons 2023 - 2025'!D336:AM336)/AVERAGE('cons 2023 - 2025'!D336:AM336))</f>
        <v>3.0560478679871115</v>
      </c>
      <c r="T335" s="18" t="str">
        <f t="shared" si="67"/>
        <v>Z</v>
      </c>
      <c r="U335" s="37">
        <f t="shared" si="68"/>
        <v>0.9</v>
      </c>
      <c r="V335" s="18">
        <f t="shared" si="69"/>
        <v>1.28</v>
      </c>
      <c r="W335" s="18">
        <f t="shared" si="70"/>
        <v>0.56745562597077792</v>
      </c>
      <c r="X335" s="18">
        <f t="shared" si="71"/>
        <v>0.48593996624444341</v>
      </c>
      <c r="Y335" s="18">
        <f t="shared" si="72"/>
        <v>0.71897077748592941</v>
      </c>
      <c r="Z335" s="18">
        <f t="shared" si="73"/>
        <v>0.59705107735555452</v>
      </c>
      <c r="AA335" s="18">
        <f>-AVERAGE('cons 2023 - 2025'!D336:AM336)*12</f>
        <v>1.6666666666666667</v>
      </c>
      <c r="AB335" s="27">
        <f t="shared" si="74"/>
        <v>11.878400000000001</v>
      </c>
      <c r="AC335" s="18">
        <f>SQRT((2*AA335*'⚙ Assumptions'!$B$3)/AB335)</f>
        <v>6.4879281135734344</v>
      </c>
      <c r="AD335" s="18">
        <f t="shared" si="75"/>
        <v>0.59705107735555452</v>
      </c>
      <c r="AE335" s="18">
        <f t="shared" si="76"/>
        <v>7.0849791909289888</v>
      </c>
      <c r="AF335" s="18">
        <f t="shared" si="77"/>
        <v>0.25688735101423565</v>
      </c>
    </row>
    <row r="336" spans="1:32" x14ac:dyDescent="0.3">
      <c r="A336" s="19" t="s">
        <v>682</v>
      </c>
      <c r="B336" s="20" t="s">
        <v>683</v>
      </c>
      <c r="C336" s="16" t="s">
        <v>8</v>
      </c>
      <c r="D336" s="16"/>
      <c r="E336" s="23" t="str">
        <f>VLOOKUP(A336,Classification!$A$2:$D$1180,4,0)</f>
        <v>C</v>
      </c>
      <c r="F336" s="25" t="str">
        <f>VLOOKUP(A336,Classification!$A$2:$E$1180,5,0)</f>
        <v>L</v>
      </c>
      <c r="G336" s="21">
        <f>VLOOKUP(A336,'Lead Time'!$A$2:$D$1180,4,0)</f>
        <v>0</v>
      </c>
      <c r="H336" s="21">
        <f t="shared" si="65"/>
        <v>0</v>
      </c>
      <c r="I336" s="32">
        <f>VLOOKUP(A336,Classification!$A$2:$F$1180,6,0)</f>
        <v>59.28</v>
      </c>
      <c r="J336" s="21">
        <f>-SUM('cons 2023 - 2025'!D337:AM337)</f>
        <v>137</v>
      </c>
      <c r="K336" s="18">
        <f>-_xlfn.MINIFS('cons 2023 - 2025'!D337:AM337,'cons 2023 - 2025'!D337:AM337,"&lt;&gt;0")</f>
        <v>112</v>
      </c>
      <c r="L336" s="18">
        <f>-_xlfn.MAXIFS('cons 2023 - 2025'!D337:AM337,'cons 2023 - 2025'!D337:AM337,"&lt;&gt;0")</f>
        <v>25</v>
      </c>
      <c r="M336" s="19">
        <f>COUNTIF('cons 2023 - 2025'!D337:AM337,"&lt;&gt;0")</f>
        <v>2</v>
      </c>
      <c r="N336" s="21">
        <f>-AVERAGE('cons 2023 - 2025'!D337:AM337)</f>
        <v>3.8055555555555554</v>
      </c>
      <c r="O336" s="21">
        <f t="shared" si="66"/>
        <v>68.5</v>
      </c>
      <c r="P336" s="21">
        <f>_xlfn.STDEV.S('cons 2023 - 2025'!D337:AM337)</f>
        <v>19.009500548702249</v>
      </c>
      <c r="Q336" s="21">
        <f>-AVERAGE('cons 2023 - 2025'!D337:AM337)/'⚙ Assumptions'!$B$5</f>
        <v>0.17297979797979798</v>
      </c>
      <c r="R336" s="21">
        <f>_xlfn.STDEV.S('cons 2023 - 2025'!D337:AM337)/SQRT('⚙ Assumptions'!$B$5)</f>
        <v>4.0528391345456889</v>
      </c>
      <c r="S336" s="21">
        <f>-IF(AVERAGE('cons 2023 - 2025'!D337:AM337)=0,"",_xlfn.STDEV.S('cons 2023 - 2025'!D337:AM337)/AVERAGE('cons 2023 - 2025'!D337:AM337))</f>
        <v>4.9951972244765033</v>
      </c>
      <c r="T336" s="21" t="str">
        <f t="shared" si="67"/>
        <v>Z</v>
      </c>
      <c r="U336" s="38">
        <f t="shared" si="68"/>
        <v>0.9</v>
      </c>
      <c r="V336" s="21">
        <f t="shared" si="69"/>
        <v>1.28</v>
      </c>
      <c r="W336" s="21">
        <f t="shared" si="70"/>
        <v>0</v>
      </c>
      <c r="X336" s="21">
        <f t="shared" si="71"/>
        <v>0</v>
      </c>
      <c r="Y336" s="21">
        <f t="shared" si="72"/>
        <v>0</v>
      </c>
      <c r="Z336" s="21">
        <f t="shared" si="73"/>
        <v>0</v>
      </c>
      <c r="AA336" s="21">
        <f>-AVERAGE('cons 2023 - 2025'!D337:AM337)*12</f>
        <v>45.666666666666664</v>
      </c>
      <c r="AB336" s="32">
        <f t="shared" si="74"/>
        <v>11.856000000000002</v>
      </c>
      <c r="AC336" s="21">
        <f>SQRT((2*AA336*'⚙ Assumptions'!$B$3)/AB336)</f>
        <v>33.993132592154552</v>
      </c>
      <c r="AD336" s="21">
        <f t="shared" si="75"/>
        <v>0</v>
      </c>
      <c r="AE336" s="21">
        <f t="shared" si="76"/>
        <v>33.993132592154552</v>
      </c>
      <c r="AF336" s="21">
        <f t="shared" si="77"/>
        <v>1.3434086000419481</v>
      </c>
    </row>
    <row r="337" spans="1:32" x14ac:dyDescent="0.3">
      <c r="A337" s="16" t="s">
        <v>684</v>
      </c>
      <c r="B337" s="17" t="s">
        <v>685</v>
      </c>
      <c r="C337" s="16" t="s">
        <v>8</v>
      </c>
      <c r="D337" s="16" t="str">
        <f>VLOOKUP(A337,'Lead Time'!$A$2:$C$1180,3,0)</f>
        <v>Local</v>
      </c>
      <c r="E337" s="23" t="str">
        <f>VLOOKUP(A337,Classification!$A$2:$D$1180,4,0)</f>
        <v>C</v>
      </c>
      <c r="F337" s="25" t="str">
        <f>VLOOKUP(A337,Classification!$A$2:$E$1180,5,0)</f>
        <v>L</v>
      </c>
      <c r="G337" s="18">
        <f>VLOOKUP(A337,'Lead Time'!$A$2:$D$1180,4,0)</f>
        <v>19.25</v>
      </c>
      <c r="H337" s="18">
        <f t="shared" si="65"/>
        <v>0.64166666666666672</v>
      </c>
      <c r="I337" s="27">
        <f>VLOOKUP(A337,Classification!$A$2:$F$1180,6,0)</f>
        <v>59.069000000000003</v>
      </c>
      <c r="J337" s="18">
        <f>-SUM('cons 2023 - 2025'!D338:AM338)</f>
        <v>4</v>
      </c>
      <c r="K337" s="18">
        <f>-_xlfn.MINIFS('cons 2023 - 2025'!D338:AM338,'cons 2023 - 2025'!D338:AM338,"&lt;&gt;0")</f>
        <v>1</v>
      </c>
      <c r="L337" s="18">
        <f>-_xlfn.MAXIFS('cons 2023 - 2025'!D338:AM338,'cons 2023 - 2025'!D338:AM338,"&lt;&gt;0")</f>
        <v>1</v>
      </c>
      <c r="M337" s="16">
        <f>COUNTIF('cons 2023 - 2025'!D338:AM338,"&lt;&gt;0")</f>
        <v>4</v>
      </c>
      <c r="N337" s="18">
        <f>-AVERAGE('cons 2023 - 2025'!D338:AM338)</f>
        <v>0.1111111111111111</v>
      </c>
      <c r="O337" s="18">
        <f t="shared" si="66"/>
        <v>1</v>
      </c>
      <c r="P337" s="18">
        <f>_xlfn.STDEV.S('cons 2023 - 2025'!D338:AM338)</f>
        <v>0.3187276291558383</v>
      </c>
      <c r="Q337" s="18">
        <f>-AVERAGE('cons 2023 - 2025'!D338:AM338)/'⚙ Assumptions'!$B$5</f>
        <v>5.0505050505050501E-3</v>
      </c>
      <c r="R337" s="18">
        <f>_xlfn.STDEV.S('cons 2023 - 2025'!D338:AM338)/SQRT('⚙ Assumptions'!$B$5)</f>
        <v>6.7952958858350065E-2</v>
      </c>
      <c r="S337" s="18">
        <f>-IF(AVERAGE('cons 2023 - 2025'!D338:AM338)=0,"",_xlfn.STDEV.S('cons 2023 - 2025'!D338:AM338)/AVERAGE('cons 2023 - 2025'!D338:AM338))</f>
        <v>2.8685486624025449</v>
      </c>
      <c r="T337" s="18" t="str">
        <f t="shared" si="67"/>
        <v>Z</v>
      </c>
      <c r="U337" s="37">
        <f t="shared" si="68"/>
        <v>0.9</v>
      </c>
      <c r="V337" s="18">
        <f t="shared" si="69"/>
        <v>1.28</v>
      </c>
      <c r="W337" s="18">
        <f t="shared" si="70"/>
        <v>0.38162226815996408</v>
      </c>
      <c r="X337" s="18">
        <f t="shared" si="71"/>
        <v>0.32680178611416344</v>
      </c>
      <c r="Y337" s="18">
        <f t="shared" si="72"/>
        <v>0.47884449038218629</v>
      </c>
      <c r="Z337" s="18">
        <f t="shared" si="73"/>
        <v>0.39809808241045974</v>
      </c>
      <c r="AA337" s="18">
        <f>-AVERAGE('cons 2023 - 2025'!D338:AM338)*12</f>
        <v>1.3333333333333333</v>
      </c>
      <c r="AB337" s="27">
        <f t="shared" si="74"/>
        <v>11.813800000000001</v>
      </c>
      <c r="AC337" s="18">
        <f>SQRT((2*AA337*'⚙ Assumptions'!$B$3)/AB337)</f>
        <v>5.8188235592025306</v>
      </c>
      <c r="AD337" s="18">
        <f t="shared" si="75"/>
        <v>0.39809808241045974</v>
      </c>
      <c r="AE337" s="18">
        <f t="shared" si="76"/>
        <v>6.2169216416129904</v>
      </c>
      <c r="AF337" s="18">
        <f t="shared" si="77"/>
        <v>0.22914139254568952</v>
      </c>
    </row>
    <row r="338" spans="1:32" x14ac:dyDescent="0.3">
      <c r="A338" s="19" t="s">
        <v>686</v>
      </c>
      <c r="B338" s="20" t="s">
        <v>687</v>
      </c>
      <c r="C338" s="16" t="s">
        <v>8</v>
      </c>
      <c r="D338" s="16" t="str">
        <f>VLOOKUP(A338,'Lead Time'!$A$2:$C$1180,3,0)</f>
        <v>Import</v>
      </c>
      <c r="E338" s="23" t="str">
        <f>VLOOKUP(A338,Classification!$A$2:$D$1180,4,0)</f>
        <v>C</v>
      </c>
      <c r="F338" s="25" t="str">
        <f>VLOOKUP(A338,Classification!$A$2:$E$1180,5,0)</f>
        <v>L</v>
      </c>
      <c r="G338" s="21">
        <f>VLOOKUP(A338,'Lead Time'!$A$2:$D$1180,4,0)</f>
        <v>192.5</v>
      </c>
      <c r="H338" s="21">
        <f t="shared" si="65"/>
        <v>6.416666666666667</v>
      </c>
      <c r="I338" s="32">
        <f>VLOOKUP(A338,Classification!$A$2:$F$1180,6,0)</f>
        <v>58.642000000000003</v>
      </c>
      <c r="J338" s="21">
        <f>-SUM('cons 2023 - 2025'!D339:AM339)</f>
        <v>20</v>
      </c>
      <c r="K338" s="18">
        <f>-_xlfn.MINIFS('cons 2023 - 2025'!D339:AM339,'cons 2023 - 2025'!D339:AM339,"&lt;&gt;0")</f>
        <v>10</v>
      </c>
      <c r="L338" s="18">
        <f>-_xlfn.MAXIFS('cons 2023 - 2025'!D339:AM339,'cons 2023 - 2025'!D339:AM339,"&lt;&gt;0")</f>
        <v>10</v>
      </c>
      <c r="M338" s="19">
        <f>COUNTIF('cons 2023 - 2025'!D339:AM339,"&lt;&gt;0")</f>
        <v>2</v>
      </c>
      <c r="N338" s="21">
        <f>-AVERAGE('cons 2023 - 2025'!D339:AM339)</f>
        <v>0.55555555555555558</v>
      </c>
      <c r="O338" s="21">
        <f t="shared" si="66"/>
        <v>10</v>
      </c>
      <c r="P338" s="21">
        <f>_xlfn.STDEV.S('cons 2023 - 2025'!D339:AM339)</f>
        <v>2.323106841457232</v>
      </c>
      <c r="Q338" s="21">
        <f>-AVERAGE('cons 2023 - 2025'!D339:AM339)/'⚙ Assumptions'!$B$5</f>
        <v>2.5252525252525252E-2</v>
      </c>
      <c r="R338" s="21">
        <f>_xlfn.STDEV.S('cons 2023 - 2025'!D339:AM339)/SQRT('⚙ Assumptions'!$B$5)</f>
        <v>0.49528804276930138</v>
      </c>
      <c r="S338" s="21">
        <f>-IF(AVERAGE('cons 2023 - 2025'!D339:AM339)=0,"",_xlfn.STDEV.S('cons 2023 - 2025'!D339:AM339)/AVERAGE('cons 2023 - 2025'!D339:AM339))</f>
        <v>4.1815923146230176</v>
      </c>
      <c r="T338" s="21" t="str">
        <f t="shared" si="67"/>
        <v>Z</v>
      </c>
      <c r="U338" s="38">
        <f t="shared" si="68"/>
        <v>0.9</v>
      </c>
      <c r="V338" s="21">
        <f t="shared" si="69"/>
        <v>1.28</v>
      </c>
      <c r="W338" s="21">
        <f t="shared" si="70"/>
        <v>8.7959586679843422</v>
      </c>
      <c r="X338" s="21">
        <f t="shared" si="71"/>
        <v>7.5324089895056288</v>
      </c>
      <c r="Y338" s="21">
        <f t="shared" si="72"/>
        <v>13.657069779095453</v>
      </c>
      <c r="Z338" s="21">
        <f t="shared" si="73"/>
        <v>11.097223804320445</v>
      </c>
      <c r="AA338" s="21">
        <f>-AVERAGE('cons 2023 - 2025'!D339:AM339)*12</f>
        <v>6.666666666666667</v>
      </c>
      <c r="AB338" s="32">
        <f t="shared" si="74"/>
        <v>11.728400000000001</v>
      </c>
      <c r="AC338" s="21">
        <f>SQRT((2*AA338*'⚙ Assumptions'!$B$3)/AB338)</f>
        <v>13.058569752807919</v>
      </c>
      <c r="AD338" s="21">
        <f t="shared" si="75"/>
        <v>11.097223804320445</v>
      </c>
      <c r="AE338" s="21">
        <f t="shared" si="76"/>
        <v>24.155793557128362</v>
      </c>
      <c r="AF338" s="21">
        <f t="shared" si="77"/>
        <v>0.51052043162944138</v>
      </c>
    </row>
    <row r="339" spans="1:32" x14ac:dyDescent="0.3">
      <c r="A339" s="16" t="s">
        <v>688</v>
      </c>
      <c r="B339" s="17" t="s">
        <v>689</v>
      </c>
      <c r="C339" s="16" t="s">
        <v>8</v>
      </c>
      <c r="D339" s="16" t="str">
        <f>VLOOKUP(A339,'Lead Time'!$A$2:$C$1180,3,0)</f>
        <v>Mixed Source</v>
      </c>
      <c r="E339" s="23" t="str">
        <f>VLOOKUP(A339,Classification!$A$2:$D$1180,4,0)</f>
        <v>C</v>
      </c>
      <c r="F339" s="25" t="str">
        <f>VLOOKUP(A339,Classification!$A$2:$E$1180,5,0)</f>
        <v>L</v>
      </c>
      <c r="G339" s="18">
        <f>VLOOKUP(A339,'Lead Time'!$A$2:$D$1180,4,0)</f>
        <v>70</v>
      </c>
      <c r="H339" s="18">
        <f t="shared" si="65"/>
        <v>2.3333333333333335</v>
      </c>
      <c r="I339" s="27">
        <f>VLOOKUP(A339,Classification!$A$2:$F$1180,6,0)</f>
        <v>58.607999999999997</v>
      </c>
      <c r="J339" s="18">
        <f>-SUM('cons 2023 - 2025'!D340:AM340)</f>
        <v>5</v>
      </c>
      <c r="K339" s="18">
        <f>-_xlfn.MINIFS('cons 2023 - 2025'!D340:AM340,'cons 2023 - 2025'!D340:AM340,"&lt;&gt;0")</f>
        <v>4</v>
      </c>
      <c r="L339" s="18">
        <f>-_xlfn.MAXIFS('cons 2023 - 2025'!D340:AM340,'cons 2023 - 2025'!D340:AM340,"&lt;&gt;0")</f>
        <v>1</v>
      </c>
      <c r="M339" s="16">
        <f>COUNTIF('cons 2023 - 2025'!D340:AM340,"&lt;&gt;0")</f>
        <v>2</v>
      </c>
      <c r="N339" s="18">
        <f>-AVERAGE('cons 2023 - 2025'!D340:AM340)</f>
        <v>0.1388888888888889</v>
      </c>
      <c r="O339" s="18">
        <f t="shared" si="66"/>
        <v>2.5</v>
      </c>
      <c r="P339" s="18">
        <f>_xlfn.STDEV.S('cons 2023 - 2025'!D340:AM340)</f>
        <v>0.68254891097489556</v>
      </c>
      <c r="Q339" s="18">
        <f>-AVERAGE('cons 2023 - 2025'!D340:AM340)/'⚙ Assumptions'!$B$5</f>
        <v>6.313131313131313E-3</v>
      </c>
      <c r="R339" s="18">
        <f>_xlfn.STDEV.S('cons 2023 - 2025'!D340:AM340)/SQRT('⚙ Assumptions'!$B$5)</f>
        <v>0.14551991676758949</v>
      </c>
      <c r="S339" s="18">
        <f>-IF(AVERAGE('cons 2023 - 2025'!D340:AM340)=0,"",_xlfn.STDEV.S('cons 2023 - 2025'!D340:AM340)/AVERAGE('cons 2023 - 2025'!D340:AM340))</f>
        <v>4.9143521590192476</v>
      </c>
      <c r="T339" s="18" t="str">
        <f t="shared" si="67"/>
        <v>Z</v>
      </c>
      <c r="U339" s="37">
        <f t="shared" si="68"/>
        <v>0.9</v>
      </c>
      <c r="V339" s="18">
        <f t="shared" si="69"/>
        <v>1.28</v>
      </c>
      <c r="W339" s="18">
        <f t="shared" si="70"/>
        <v>1.5584089270273012</v>
      </c>
      <c r="X339" s="18">
        <f t="shared" si="71"/>
        <v>1.3345416746889105</v>
      </c>
      <c r="Y339" s="18">
        <f t="shared" si="72"/>
        <v>2.0003281189464932</v>
      </c>
      <c r="Z339" s="18">
        <f t="shared" si="73"/>
        <v>1.6586157487629847</v>
      </c>
      <c r="AA339" s="18">
        <f>-AVERAGE('cons 2023 - 2025'!D340:AM340)*12</f>
        <v>1.6666666666666667</v>
      </c>
      <c r="AB339" s="27">
        <f t="shared" si="74"/>
        <v>11.7216</v>
      </c>
      <c r="AC339" s="18">
        <f>SQRT((2*AA339*'⚙ Assumptions'!$B$3)/AB339)</f>
        <v>6.5311785043966344</v>
      </c>
      <c r="AD339" s="18">
        <f t="shared" si="75"/>
        <v>1.6586157487629847</v>
      </c>
      <c r="AE339" s="18">
        <f t="shared" si="76"/>
        <v>8.1897942531596186</v>
      </c>
      <c r="AF339" s="18">
        <f t="shared" si="77"/>
        <v>0.25518620652378532</v>
      </c>
    </row>
    <row r="340" spans="1:32" x14ac:dyDescent="0.3">
      <c r="A340" s="19" t="s">
        <v>690</v>
      </c>
      <c r="B340" s="20" t="s">
        <v>691</v>
      </c>
      <c r="C340" s="16" t="s">
        <v>8</v>
      </c>
      <c r="D340" s="16" t="str">
        <f>VLOOKUP(A340,'Lead Time'!$A$2:$C$1180,3,0)</f>
        <v>Local</v>
      </c>
      <c r="E340" s="23" t="str">
        <f>VLOOKUP(A340,Classification!$A$2:$D$1180,4,0)</f>
        <v>C</v>
      </c>
      <c r="F340" s="25" t="str">
        <f>VLOOKUP(A340,Classification!$A$2:$E$1180,5,0)</f>
        <v>L</v>
      </c>
      <c r="G340" s="21">
        <f>VLOOKUP(A340,'Lead Time'!$A$2:$D$1180,4,0)</f>
        <v>20</v>
      </c>
      <c r="H340" s="21">
        <f t="shared" si="65"/>
        <v>0.66666666666666663</v>
      </c>
      <c r="I340" s="32">
        <f>VLOOKUP(A340,Classification!$A$2:$F$1180,6,0)</f>
        <v>58.594000000000001</v>
      </c>
      <c r="J340" s="21">
        <f>-SUM('cons 2023 - 2025'!D341:AM341)</f>
        <v>1</v>
      </c>
      <c r="K340" s="18">
        <f>-_xlfn.MINIFS('cons 2023 - 2025'!D341:AM341,'cons 2023 - 2025'!D341:AM341,"&lt;&gt;0")</f>
        <v>1</v>
      </c>
      <c r="L340" s="18">
        <f>-_xlfn.MAXIFS('cons 2023 - 2025'!D341:AM341,'cons 2023 - 2025'!D341:AM341,"&lt;&gt;0")</f>
        <v>1</v>
      </c>
      <c r="M340" s="19">
        <f>COUNTIF('cons 2023 - 2025'!D341:AM341,"&lt;&gt;0")</f>
        <v>1</v>
      </c>
      <c r="N340" s="21">
        <f>-AVERAGE('cons 2023 - 2025'!D341:AM341)</f>
        <v>2.7777777777777776E-2</v>
      </c>
      <c r="O340" s="21">
        <f t="shared" si="66"/>
        <v>1</v>
      </c>
      <c r="P340" s="21">
        <f>_xlfn.STDEV.S('cons 2023 - 2025'!D341:AM341)</f>
        <v>0.16666666666666666</v>
      </c>
      <c r="Q340" s="21">
        <f>-AVERAGE('cons 2023 - 2025'!D341:AM341)/'⚙ Assumptions'!$B$5</f>
        <v>1.2626262626262625E-3</v>
      </c>
      <c r="R340" s="21">
        <f>_xlfn.STDEV.S('cons 2023 - 2025'!D341:AM341)/SQRT('⚙ Assumptions'!$B$5)</f>
        <v>3.5533452725935069E-2</v>
      </c>
      <c r="S340" s="21">
        <f>-IF(AVERAGE('cons 2023 - 2025'!D341:AM341)=0,"",_xlfn.STDEV.S('cons 2023 - 2025'!D341:AM341)/AVERAGE('cons 2023 - 2025'!D341:AM341))</f>
        <v>6</v>
      </c>
      <c r="T340" s="21" t="str">
        <f t="shared" si="67"/>
        <v>Z</v>
      </c>
      <c r="U340" s="38">
        <f t="shared" si="68"/>
        <v>0.9</v>
      </c>
      <c r="V340" s="21">
        <f t="shared" si="69"/>
        <v>1.28</v>
      </c>
      <c r="W340" s="21">
        <f t="shared" si="70"/>
        <v>0.20340535237239304</v>
      </c>
      <c r="X340" s="21">
        <f t="shared" si="71"/>
        <v>0.17418593726458154</v>
      </c>
      <c r="Y340" s="21">
        <f t="shared" si="72"/>
        <v>0.22865787762491829</v>
      </c>
      <c r="Z340" s="21">
        <f t="shared" si="73"/>
        <v>0.19270445578310005</v>
      </c>
      <c r="AA340" s="21">
        <f>-AVERAGE('cons 2023 - 2025'!D341:AM341)*12</f>
        <v>0.33333333333333331</v>
      </c>
      <c r="AB340" s="32">
        <f t="shared" si="74"/>
        <v>11.718800000000002</v>
      </c>
      <c r="AC340" s="21">
        <f>SQRT((2*AA340*'⚙ Assumptions'!$B$3)/AB340)</f>
        <v>2.9211807415152844</v>
      </c>
      <c r="AD340" s="21">
        <f t="shared" si="75"/>
        <v>0.19270445578310005</v>
      </c>
      <c r="AE340" s="21">
        <f t="shared" si="76"/>
        <v>3.1138851972983845</v>
      </c>
      <c r="AF340" s="21">
        <f t="shared" si="77"/>
        <v>0.11410910957889774</v>
      </c>
    </row>
    <row r="341" spans="1:32" x14ac:dyDescent="0.3">
      <c r="A341" s="16" t="s">
        <v>692</v>
      </c>
      <c r="B341" s="17" t="s">
        <v>693</v>
      </c>
      <c r="C341" s="16" t="s">
        <v>44</v>
      </c>
      <c r="D341" s="16" t="str">
        <f>VLOOKUP(A341,'Lead Time'!$A$2:$C$1180,3,0)</f>
        <v>Local</v>
      </c>
      <c r="E341" s="23" t="str">
        <f>VLOOKUP(A341,Classification!$A$2:$D$1180,4,0)</f>
        <v>C</v>
      </c>
      <c r="F341" s="26" t="str">
        <f>VLOOKUP(A341,Classification!$A$2:$E$1180,5,0)</f>
        <v>M</v>
      </c>
      <c r="G341" s="18">
        <f>VLOOKUP(A341,'Lead Time'!$A$2:$D$1180,4,0)</f>
        <v>9.6</v>
      </c>
      <c r="H341" s="18">
        <f t="shared" si="65"/>
        <v>0.32</v>
      </c>
      <c r="I341" s="27">
        <f>VLOOKUP(A341,Classification!$A$2:$F$1180,6,0)</f>
        <v>58.462000000000003</v>
      </c>
      <c r="J341" s="18">
        <f>-SUM('cons 2023 - 2025'!D342:AM342)</f>
        <v>13</v>
      </c>
      <c r="K341" s="18">
        <f>-_xlfn.MINIFS('cons 2023 - 2025'!D342:AM342,'cons 2023 - 2025'!D342:AM342,"&lt;&gt;0")</f>
        <v>4</v>
      </c>
      <c r="L341" s="18">
        <f>-_xlfn.MAXIFS('cons 2023 - 2025'!D342:AM342,'cons 2023 - 2025'!D342:AM342,"&lt;&gt;0")</f>
        <v>1</v>
      </c>
      <c r="M341" s="16">
        <f>COUNTIF('cons 2023 - 2025'!D342:AM342,"&lt;&gt;0")</f>
        <v>6</v>
      </c>
      <c r="N341" s="18">
        <f>-AVERAGE('cons 2023 - 2025'!D342:AM342)</f>
        <v>0.3611111111111111</v>
      </c>
      <c r="O341" s="18">
        <f t="shared" si="66"/>
        <v>2.1666666666666665</v>
      </c>
      <c r="P341" s="18">
        <f>_xlfn.STDEV.S('cons 2023 - 2025'!D342:AM342)</f>
        <v>0.89929425591969547</v>
      </c>
      <c r="Q341" s="18">
        <f>-AVERAGE('cons 2023 - 2025'!D342:AM342)/'⚙ Assumptions'!$B$5</f>
        <v>1.6414141414141412E-2</v>
      </c>
      <c r="R341" s="18">
        <f>_xlfn.STDEV.S('cons 2023 - 2025'!D342:AM342)/SQRT('⚙ Assumptions'!$B$5)</f>
        <v>0.19173017957656474</v>
      </c>
      <c r="S341" s="18">
        <f>-IF(AVERAGE('cons 2023 - 2025'!D342:AM342)=0,"",_xlfn.STDEV.S('cons 2023 - 2025'!D342:AM342)/AVERAGE('cons 2023 - 2025'!D342:AM342))</f>
        <v>2.4903533240853104</v>
      </c>
      <c r="T341" s="18" t="str">
        <f t="shared" si="67"/>
        <v>Z</v>
      </c>
      <c r="U341" s="37">
        <f t="shared" si="68"/>
        <v>0.9</v>
      </c>
      <c r="V341" s="18">
        <f t="shared" si="69"/>
        <v>1.28</v>
      </c>
      <c r="W341" s="18">
        <f t="shared" si="70"/>
        <v>0.76038941948456218</v>
      </c>
      <c r="X341" s="18">
        <f t="shared" si="71"/>
        <v>0.65115859624235739</v>
      </c>
      <c r="Y341" s="18">
        <f t="shared" si="72"/>
        <v>0.91796517706031977</v>
      </c>
      <c r="Z341" s="18">
        <f t="shared" si="73"/>
        <v>0.76671415179791291</v>
      </c>
      <c r="AA341" s="18">
        <f>-AVERAGE('cons 2023 - 2025'!D342:AM342)*12</f>
        <v>4.333333333333333</v>
      </c>
      <c r="AB341" s="27">
        <f t="shared" si="74"/>
        <v>11.692400000000001</v>
      </c>
      <c r="AC341" s="18">
        <f>SQRT((2*AA341*'⚙ Assumptions'!$B$3)/AB341)</f>
        <v>10.544350751144538</v>
      </c>
      <c r="AD341" s="18">
        <f t="shared" si="75"/>
        <v>0.76671415179791291</v>
      </c>
      <c r="AE341" s="18">
        <f t="shared" si="76"/>
        <v>11.311064902942451</v>
      </c>
      <c r="AF341" s="18">
        <f t="shared" si="77"/>
        <v>0.41096255574227469</v>
      </c>
    </row>
    <row r="342" spans="1:32" x14ac:dyDescent="0.3">
      <c r="A342" s="19" t="s">
        <v>694</v>
      </c>
      <c r="B342" s="20" t="s">
        <v>695</v>
      </c>
      <c r="C342" s="16" t="s">
        <v>8</v>
      </c>
      <c r="D342" s="16" t="str">
        <f>VLOOKUP(A342,'Lead Time'!$A$2:$C$1180,3,0)</f>
        <v>Import</v>
      </c>
      <c r="E342" s="23" t="str">
        <f>VLOOKUP(A342,Classification!$A$2:$D$1180,4,0)</f>
        <v>C</v>
      </c>
      <c r="F342" s="25" t="str">
        <f>VLOOKUP(A342,Classification!$A$2:$E$1180,5,0)</f>
        <v>L</v>
      </c>
      <c r="G342" s="21">
        <f>VLOOKUP(A342,'Lead Time'!$A$2:$D$1180,4,0)</f>
        <v>244</v>
      </c>
      <c r="H342" s="21">
        <f t="shared" si="65"/>
        <v>8.1333333333333329</v>
      </c>
      <c r="I342" s="32">
        <f>VLOOKUP(A342,Classification!$A$2:$F$1180,6,0)</f>
        <v>58.286999999999999</v>
      </c>
      <c r="J342" s="21">
        <f>-SUM('cons 2023 - 2025'!D343:AM343)</f>
        <v>1</v>
      </c>
      <c r="K342" s="18">
        <f>-_xlfn.MINIFS('cons 2023 - 2025'!D343:AM343,'cons 2023 - 2025'!D343:AM343,"&lt;&gt;0")</f>
        <v>1</v>
      </c>
      <c r="L342" s="18">
        <f>-_xlfn.MAXIFS('cons 2023 - 2025'!D343:AM343,'cons 2023 - 2025'!D343:AM343,"&lt;&gt;0")</f>
        <v>1</v>
      </c>
      <c r="M342" s="19">
        <f>COUNTIF('cons 2023 - 2025'!D343:AM343,"&lt;&gt;0")</f>
        <v>1</v>
      </c>
      <c r="N342" s="21">
        <f>-AVERAGE('cons 2023 - 2025'!D343:AM343)</f>
        <v>2.7777777777777776E-2</v>
      </c>
      <c r="O342" s="21">
        <f t="shared" si="66"/>
        <v>1</v>
      </c>
      <c r="P342" s="21">
        <f>_xlfn.STDEV.S('cons 2023 - 2025'!D343:AM343)</f>
        <v>0.16666666666666666</v>
      </c>
      <c r="Q342" s="21">
        <f>-AVERAGE('cons 2023 - 2025'!D343:AM343)/'⚙ Assumptions'!$B$5</f>
        <v>1.2626262626262625E-3</v>
      </c>
      <c r="R342" s="21">
        <f>_xlfn.STDEV.S('cons 2023 - 2025'!D343:AM343)/SQRT('⚙ Assumptions'!$B$5)</f>
        <v>3.5533452725935069E-2</v>
      </c>
      <c r="S342" s="21">
        <f>-IF(AVERAGE('cons 2023 - 2025'!D343:AM343)=0,"",_xlfn.STDEV.S('cons 2023 - 2025'!D343:AM343)/AVERAGE('cons 2023 - 2025'!D343:AM343))</f>
        <v>6</v>
      </c>
      <c r="T342" s="21" t="str">
        <f t="shared" si="67"/>
        <v>Z</v>
      </c>
      <c r="U342" s="38">
        <f t="shared" si="68"/>
        <v>0.9</v>
      </c>
      <c r="V342" s="21">
        <f t="shared" si="69"/>
        <v>1.28</v>
      </c>
      <c r="W342" s="21">
        <f t="shared" si="70"/>
        <v>0.71046435234964178</v>
      </c>
      <c r="X342" s="21">
        <f t="shared" si="71"/>
        <v>0.60840532298545602</v>
      </c>
      <c r="Y342" s="21">
        <f t="shared" si="72"/>
        <v>1.0185451604304498</v>
      </c>
      <c r="Z342" s="21">
        <f t="shared" si="73"/>
        <v>0.83433124891138188</v>
      </c>
      <c r="AA342" s="21">
        <f>-AVERAGE('cons 2023 - 2025'!D343:AM343)*12</f>
        <v>0.33333333333333331</v>
      </c>
      <c r="AB342" s="32">
        <f t="shared" si="74"/>
        <v>11.657400000000001</v>
      </c>
      <c r="AC342" s="21">
        <f>SQRT((2*AA342*'⚙ Assumptions'!$B$3)/AB342)</f>
        <v>2.9288636271802266</v>
      </c>
      <c r="AD342" s="21">
        <f t="shared" si="75"/>
        <v>0.83433124891138188</v>
      </c>
      <c r="AE342" s="21">
        <f t="shared" si="76"/>
        <v>3.7631948760916085</v>
      </c>
      <c r="AF342" s="21">
        <f t="shared" si="77"/>
        <v>0.11380978282496926</v>
      </c>
    </row>
    <row r="343" spans="1:32" x14ac:dyDescent="0.3">
      <c r="A343" s="16" t="s">
        <v>696</v>
      </c>
      <c r="B343" s="17" t="s">
        <v>697</v>
      </c>
      <c r="C343" s="16" t="s">
        <v>8</v>
      </c>
      <c r="D343" s="16" t="str">
        <f>VLOOKUP(A343,'Lead Time'!$A$2:$C$1180,3,0)</f>
        <v>Local</v>
      </c>
      <c r="E343" s="23" t="str">
        <f>VLOOKUP(A343,Classification!$A$2:$D$1180,4,0)</f>
        <v>C</v>
      </c>
      <c r="F343" s="25" t="str">
        <f>VLOOKUP(A343,Classification!$A$2:$E$1180,5,0)</f>
        <v>L</v>
      </c>
      <c r="G343" s="18">
        <f>VLOOKUP(A343,'Lead Time'!$A$2:$D$1180,4,0)</f>
        <v>80</v>
      </c>
      <c r="H343" s="18">
        <f t="shared" si="65"/>
        <v>2.6666666666666665</v>
      </c>
      <c r="I343" s="27">
        <f>VLOOKUP(A343,Classification!$A$2:$F$1180,6,0)</f>
        <v>58.247999999999998</v>
      </c>
      <c r="J343" s="18">
        <f>-SUM('cons 2023 - 2025'!D344:AM344)</f>
        <v>3</v>
      </c>
      <c r="K343" s="18">
        <f>-_xlfn.MINIFS('cons 2023 - 2025'!D344:AM344,'cons 2023 - 2025'!D344:AM344,"&lt;&gt;0")</f>
        <v>2</v>
      </c>
      <c r="L343" s="18">
        <f>-_xlfn.MAXIFS('cons 2023 - 2025'!D344:AM344,'cons 2023 - 2025'!D344:AM344,"&lt;&gt;0")</f>
        <v>1</v>
      </c>
      <c r="M343" s="16">
        <f>COUNTIF('cons 2023 - 2025'!D344:AM344,"&lt;&gt;0")</f>
        <v>2</v>
      </c>
      <c r="N343" s="18">
        <f>-AVERAGE('cons 2023 - 2025'!D344:AM344)</f>
        <v>8.3333333333333329E-2</v>
      </c>
      <c r="O343" s="18">
        <f t="shared" si="66"/>
        <v>1.5</v>
      </c>
      <c r="P343" s="18">
        <f>_xlfn.STDEV.S('cons 2023 - 2025'!D344:AM344)</f>
        <v>0.36839419880650359</v>
      </c>
      <c r="Q343" s="18">
        <f>-AVERAGE('cons 2023 - 2025'!D344:AM344)/'⚙ Assumptions'!$B$5</f>
        <v>3.7878787878787876E-3</v>
      </c>
      <c r="R343" s="18">
        <f>_xlfn.STDEV.S('cons 2023 - 2025'!D344:AM344)/SQRT('⚙ Assumptions'!$B$5)</f>
        <v>7.854190708679773E-2</v>
      </c>
      <c r="S343" s="18">
        <f>-IF(AVERAGE('cons 2023 - 2025'!D344:AM344)=0,"",_xlfn.STDEV.S('cons 2023 - 2025'!D344:AM344)/AVERAGE('cons 2023 - 2025'!D344:AM344))</f>
        <v>4.4207303856780431</v>
      </c>
      <c r="T343" s="18" t="str">
        <f t="shared" si="67"/>
        <v>Z</v>
      </c>
      <c r="U343" s="37">
        <f t="shared" si="68"/>
        <v>0.9</v>
      </c>
      <c r="V343" s="18">
        <f t="shared" si="69"/>
        <v>1.28</v>
      </c>
      <c r="W343" s="18">
        <f t="shared" si="70"/>
        <v>0.89920022184218729</v>
      </c>
      <c r="X343" s="18">
        <f t="shared" si="71"/>
        <v>0.77002906562334505</v>
      </c>
      <c r="Y343" s="18">
        <f t="shared" si="72"/>
        <v>1.2022305248724903</v>
      </c>
      <c r="Z343" s="18">
        <f t="shared" si="73"/>
        <v>0.99225128784556726</v>
      </c>
      <c r="AA343" s="18">
        <f>-AVERAGE('cons 2023 - 2025'!D344:AM344)*12</f>
        <v>1</v>
      </c>
      <c r="AB343" s="27">
        <f t="shared" si="74"/>
        <v>11.6496</v>
      </c>
      <c r="AC343" s="18">
        <f>SQRT((2*AA343*'⚙ Assumptions'!$B$3)/AB343)</f>
        <v>5.0746386224777922</v>
      </c>
      <c r="AD343" s="18">
        <f t="shared" si="75"/>
        <v>0.99225128784556726</v>
      </c>
      <c r="AE343" s="18">
        <f t="shared" si="76"/>
        <v>6.0668899103233596</v>
      </c>
      <c r="AF343" s="18">
        <f t="shared" si="77"/>
        <v>0.19705836698805762</v>
      </c>
    </row>
    <row r="344" spans="1:32" x14ac:dyDescent="0.3">
      <c r="A344" s="19" t="s">
        <v>698</v>
      </c>
      <c r="B344" s="20" t="s">
        <v>699</v>
      </c>
      <c r="C344" s="16" t="s">
        <v>130</v>
      </c>
      <c r="D344" s="16" t="str">
        <f>VLOOKUP(A344,'Lead Time'!$A$2:$C$1180,3,0)</f>
        <v>Local</v>
      </c>
      <c r="E344" s="23" t="str">
        <f>VLOOKUP(A344,Classification!$A$2:$D$1180,4,0)</f>
        <v>C</v>
      </c>
      <c r="F344" s="25" t="str">
        <f>VLOOKUP(A344,Classification!$A$2:$E$1180,5,0)</f>
        <v>L</v>
      </c>
      <c r="G344" s="21">
        <f>VLOOKUP(A344,'Lead Time'!$A$2:$D$1180,4,0)</f>
        <v>15.166666666666666</v>
      </c>
      <c r="H344" s="21">
        <f t="shared" si="65"/>
        <v>0.50555555555555554</v>
      </c>
      <c r="I344" s="32">
        <f>VLOOKUP(A344,Classification!$A$2:$F$1180,6,0)</f>
        <v>58.075000000000003</v>
      </c>
      <c r="J344" s="21">
        <f>-SUM('cons 2023 - 2025'!D345:AM345)</f>
        <v>92.5</v>
      </c>
      <c r="K344" s="18">
        <f>-_xlfn.MINIFS('cons 2023 - 2025'!D345:AM345,'cons 2023 - 2025'!D345:AM345,"&lt;&gt;0")</f>
        <v>20</v>
      </c>
      <c r="L344" s="18">
        <f>-_xlfn.MAXIFS('cons 2023 - 2025'!D345:AM345,'cons 2023 - 2025'!D345:AM345,"&lt;&gt;0")</f>
        <v>10</v>
      </c>
      <c r="M344" s="19">
        <f>COUNTIF('cons 2023 - 2025'!D345:AM345,"&lt;&gt;0")</f>
        <v>6</v>
      </c>
      <c r="N344" s="21">
        <f>-AVERAGE('cons 2023 - 2025'!D345:AM345)</f>
        <v>2.5694444444444446</v>
      </c>
      <c r="O344" s="21">
        <f t="shared" si="66"/>
        <v>15.416666666666666</v>
      </c>
      <c r="P344" s="21">
        <f>_xlfn.STDEV.S('cons 2023 - 2025'!D345:AM345)</f>
        <v>6.0203853433596493</v>
      </c>
      <c r="Q344" s="21">
        <f>-AVERAGE('cons 2023 - 2025'!D345:AM345)/'⚙ Assumptions'!$B$5</f>
        <v>0.1167929292929293</v>
      </c>
      <c r="R344" s="21">
        <f>_xlfn.STDEV.S('cons 2023 - 2025'!D345:AM345)/SQRT('⚙ Assumptions'!$B$5)</f>
        <v>1.283550467941095</v>
      </c>
      <c r="S344" s="21">
        <f>-IF(AVERAGE('cons 2023 - 2025'!D345:AM345)=0,"",_xlfn.STDEV.S('cons 2023 - 2025'!D345:AM345)/AVERAGE('cons 2023 - 2025'!D345:AM345))</f>
        <v>2.3430688903886199</v>
      </c>
      <c r="T344" s="21" t="str">
        <f t="shared" si="67"/>
        <v>Z</v>
      </c>
      <c r="U344" s="38">
        <f t="shared" si="68"/>
        <v>0.9</v>
      </c>
      <c r="V344" s="21">
        <f t="shared" si="69"/>
        <v>1.28</v>
      </c>
      <c r="W344" s="21">
        <f t="shared" si="70"/>
        <v>6.3983499556434209</v>
      </c>
      <c r="X344" s="21">
        <f t="shared" si="71"/>
        <v>5.4792195533287629</v>
      </c>
      <c r="Y344" s="21">
        <f t="shared" si="72"/>
        <v>8.1697093832528491</v>
      </c>
      <c r="Z344" s="21">
        <f t="shared" si="73"/>
        <v>6.7782164669090097</v>
      </c>
      <c r="AA344" s="21">
        <f>-AVERAGE('cons 2023 - 2025'!D345:AM345)*12</f>
        <v>30.833333333333336</v>
      </c>
      <c r="AB344" s="32">
        <f t="shared" si="74"/>
        <v>11.615000000000002</v>
      </c>
      <c r="AC344" s="21">
        <f>SQRT((2*AA344*'⚙ Assumptions'!$B$3)/AB344)</f>
        <v>28.220276154295679</v>
      </c>
      <c r="AD344" s="21">
        <f t="shared" si="75"/>
        <v>6.7782164669090097</v>
      </c>
      <c r="AE344" s="21">
        <f t="shared" si="76"/>
        <v>34.99849262120469</v>
      </c>
      <c r="AF344" s="21">
        <f t="shared" si="77"/>
        <v>1.0925950251071479</v>
      </c>
    </row>
    <row r="345" spans="1:32" x14ac:dyDescent="0.3">
      <c r="A345" s="16" t="s">
        <v>700</v>
      </c>
      <c r="B345" s="17" t="s">
        <v>701</v>
      </c>
      <c r="C345" s="16" t="s">
        <v>8</v>
      </c>
      <c r="D345" s="16" t="str">
        <f>VLOOKUP(A345,'Lead Time'!$A$2:$C$1180,3,0)</f>
        <v>Local</v>
      </c>
      <c r="E345" s="23" t="str">
        <f>VLOOKUP(A345,Classification!$A$2:$D$1180,4,0)</f>
        <v>C</v>
      </c>
      <c r="F345" s="25" t="str">
        <f>VLOOKUP(A345,Classification!$A$2:$E$1180,5,0)</f>
        <v>L</v>
      </c>
      <c r="G345" s="18">
        <f>VLOOKUP(A345,'Lead Time'!$A$2:$D$1180,4,0)</f>
        <v>7.8</v>
      </c>
      <c r="H345" s="18">
        <f t="shared" si="65"/>
        <v>0.26</v>
      </c>
      <c r="I345" s="27">
        <f>VLOOKUP(A345,Classification!$A$2:$F$1180,6,0)</f>
        <v>57.984000000000002</v>
      </c>
      <c r="J345" s="18">
        <f>-SUM('cons 2023 - 2025'!D346:AM346)</f>
        <v>15</v>
      </c>
      <c r="K345" s="18">
        <f>-_xlfn.MINIFS('cons 2023 - 2025'!D346:AM346,'cons 2023 - 2025'!D346:AM346,"&lt;&gt;0")</f>
        <v>15</v>
      </c>
      <c r="L345" s="18">
        <f>-_xlfn.MAXIFS('cons 2023 - 2025'!D346:AM346,'cons 2023 - 2025'!D346:AM346,"&lt;&gt;0")</f>
        <v>15</v>
      </c>
      <c r="M345" s="16">
        <f>COUNTIF('cons 2023 - 2025'!D346:AM346,"&lt;&gt;0")</f>
        <v>1</v>
      </c>
      <c r="N345" s="18">
        <f>-AVERAGE('cons 2023 - 2025'!D346:AM346)</f>
        <v>0.41666666666666669</v>
      </c>
      <c r="O345" s="18">
        <f t="shared" si="66"/>
        <v>15</v>
      </c>
      <c r="P345" s="18">
        <f>_xlfn.STDEV.S('cons 2023 - 2025'!D346:AM346)</f>
        <v>2.5</v>
      </c>
      <c r="Q345" s="18">
        <f>-AVERAGE('cons 2023 - 2025'!D346:AM346)/'⚙ Assumptions'!$B$5</f>
        <v>1.893939393939394E-2</v>
      </c>
      <c r="R345" s="18">
        <f>_xlfn.STDEV.S('cons 2023 - 2025'!D346:AM346)/SQRT('⚙ Assumptions'!$B$5)</f>
        <v>0.53300179088902611</v>
      </c>
      <c r="S345" s="18">
        <f>-IF(AVERAGE('cons 2023 - 2025'!D346:AM346)=0,"",_xlfn.STDEV.S('cons 2023 - 2025'!D346:AM346)/AVERAGE('cons 2023 - 2025'!D346:AM346))</f>
        <v>6</v>
      </c>
      <c r="T345" s="18" t="str">
        <f t="shared" si="67"/>
        <v>Z</v>
      </c>
      <c r="U345" s="37">
        <f t="shared" si="68"/>
        <v>0.9</v>
      </c>
      <c r="V345" s="18">
        <f t="shared" si="69"/>
        <v>1.28</v>
      </c>
      <c r="W345" s="18">
        <f t="shared" si="70"/>
        <v>1.905399027643673</v>
      </c>
      <c r="X345" s="18">
        <f t="shared" si="71"/>
        <v>1.6316862443496913</v>
      </c>
      <c r="Y345" s="18">
        <f t="shared" si="72"/>
        <v>2.0531263003709457</v>
      </c>
      <c r="Z345" s="18">
        <f t="shared" si="73"/>
        <v>1.7400195776830247</v>
      </c>
      <c r="AA345" s="18">
        <f>-AVERAGE('cons 2023 - 2025'!D346:AM346)*12</f>
        <v>5</v>
      </c>
      <c r="AB345" s="27">
        <f t="shared" si="74"/>
        <v>11.596800000000002</v>
      </c>
      <c r="AC345" s="18">
        <f>SQRT((2*AA345*'⚙ Assumptions'!$B$3)/AB345)</f>
        <v>11.373039456981859</v>
      </c>
      <c r="AD345" s="18">
        <f t="shared" si="75"/>
        <v>1.7400195776830247</v>
      </c>
      <c r="AE345" s="18">
        <f t="shared" si="76"/>
        <v>13.113059034664884</v>
      </c>
      <c r="AF345" s="18">
        <f t="shared" si="77"/>
        <v>0.43963621324909075</v>
      </c>
    </row>
    <row r="346" spans="1:32" x14ac:dyDescent="0.3">
      <c r="A346" s="19" t="s">
        <v>702</v>
      </c>
      <c r="B346" s="20" t="s">
        <v>703</v>
      </c>
      <c r="C346" s="16" t="s">
        <v>130</v>
      </c>
      <c r="D346" s="16"/>
      <c r="E346" s="23" t="str">
        <f>VLOOKUP(A346,Classification!$A$2:$D$1180,4,0)</f>
        <v>C</v>
      </c>
      <c r="F346" s="25" t="str">
        <f>VLOOKUP(A346,Classification!$A$2:$E$1180,5,0)</f>
        <v>L</v>
      </c>
      <c r="G346" s="21">
        <f>VLOOKUP(A346,'Lead Time'!$A$2:$D$1180,4,0)</f>
        <v>44</v>
      </c>
      <c r="H346" s="21">
        <f t="shared" si="65"/>
        <v>1.4666666666666666</v>
      </c>
      <c r="I346" s="32">
        <f>VLOOKUP(A346,Classification!$A$2:$F$1180,6,0)</f>
        <v>57.691000000000003</v>
      </c>
      <c r="J346" s="21">
        <f>-SUM('cons 2023 - 2025'!D347:AM347)</f>
        <v>120</v>
      </c>
      <c r="K346" s="18">
        <f>-_xlfn.MINIFS('cons 2023 - 2025'!D347:AM347,'cons 2023 - 2025'!D347:AM347,"&lt;&gt;0")</f>
        <v>120</v>
      </c>
      <c r="L346" s="18">
        <f>-_xlfn.MAXIFS('cons 2023 - 2025'!D347:AM347,'cons 2023 - 2025'!D347:AM347,"&lt;&gt;0")</f>
        <v>120</v>
      </c>
      <c r="M346" s="19">
        <f>COUNTIF('cons 2023 - 2025'!D347:AM347,"&lt;&gt;0")</f>
        <v>1</v>
      </c>
      <c r="N346" s="21">
        <f>-AVERAGE('cons 2023 - 2025'!D347:AM347)</f>
        <v>3.3333333333333335</v>
      </c>
      <c r="O346" s="21">
        <f t="shared" si="66"/>
        <v>120</v>
      </c>
      <c r="P346" s="21">
        <f>_xlfn.STDEV.S('cons 2023 - 2025'!D347:AM347)</f>
        <v>20</v>
      </c>
      <c r="Q346" s="21">
        <f>-AVERAGE('cons 2023 - 2025'!D347:AM347)/'⚙ Assumptions'!$B$5</f>
        <v>0.15151515151515152</v>
      </c>
      <c r="R346" s="21">
        <f>_xlfn.STDEV.S('cons 2023 - 2025'!D347:AM347)/SQRT('⚙ Assumptions'!$B$5)</f>
        <v>4.2640143271122088</v>
      </c>
      <c r="S346" s="21">
        <f>-IF(AVERAGE('cons 2023 - 2025'!D347:AM347)=0,"",_xlfn.STDEV.S('cons 2023 - 2025'!D347:AM347)/AVERAGE('cons 2023 - 2025'!D347:AM347))</f>
        <v>6</v>
      </c>
      <c r="T346" s="21" t="str">
        <f t="shared" si="67"/>
        <v>Z</v>
      </c>
      <c r="U346" s="38">
        <f t="shared" si="68"/>
        <v>0.9</v>
      </c>
      <c r="V346" s="21">
        <f t="shared" si="69"/>
        <v>1.28</v>
      </c>
      <c r="W346" s="21">
        <f t="shared" si="70"/>
        <v>36.203867196751233</v>
      </c>
      <c r="X346" s="21">
        <f t="shared" si="71"/>
        <v>31.003139625958312</v>
      </c>
      <c r="Y346" s="21">
        <f t="shared" si="72"/>
        <v>42.870533863417897</v>
      </c>
      <c r="Z346" s="21">
        <f t="shared" si="73"/>
        <v>35.892028514847198</v>
      </c>
      <c r="AA346" s="21">
        <f>-AVERAGE('cons 2023 - 2025'!D347:AM347)*12</f>
        <v>40</v>
      </c>
      <c r="AB346" s="32">
        <f t="shared" si="74"/>
        <v>11.538200000000002</v>
      </c>
      <c r="AC346" s="21">
        <f>SQRT((2*AA346*'⚙ Assumptions'!$B$3)/AB346)</f>
        <v>32.249396488425553</v>
      </c>
      <c r="AD346" s="21">
        <f t="shared" si="75"/>
        <v>35.892028514847198</v>
      </c>
      <c r="AE346" s="21">
        <f t="shared" si="76"/>
        <v>68.141425003272758</v>
      </c>
      <c r="AF346" s="21">
        <f t="shared" si="77"/>
        <v>1.2403332885425056</v>
      </c>
    </row>
    <row r="347" spans="1:32" x14ac:dyDescent="0.3">
      <c r="A347" s="16" t="s">
        <v>704</v>
      </c>
      <c r="B347" s="17" t="s">
        <v>705</v>
      </c>
      <c r="C347" s="16" t="s">
        <v>8</v>
      </c>
      <c r="D347" s="16" t="str">
        <f>VLOOKUP(A347,'Lead Time'!$A$2:$C$1180,3,0)</f>
        <v>Local</v>
      </c>
      <c r="E347" s="23" t="str">
        <f>VLOOKUP(A347,Classification!$A$2:$D$1180,4,0)</f>
        <v>C</v>
      </c>
      <c r="F347" s="26" t="str">
        <f>VLOOKUP(A347,Classification!$A$2:$E$1180,5,0)</f>
        <v>M</v>
      </c>
      <c r="G347" s="18">
        <f>VLOOKUP(A347,'Lead Time'!$A$2:$D$1180,4,0)</f>
        <v>20.75</v>
      </c>
      <c r="H347" s="18">
        <f t="shared" si="65"/>
        <v>0.69166666666666665</v>
      </c>
      <c r="I347" s="27">
        <f>VLOOKUP(A347,Classification!$A$2:$F$1180,6,0)</f>
        <v>57.292000000000002</v>
      </c>
      <c r="J347" s="18">
        <f>-SUM('cons 2023 - 2025'!D348:AM348)</f>
        <v>15</v>
      </c>
      <c r="K347" s="18">
        <f>-_xlfn.MINIFS('cons 2023 - 2025'!D348:AM348,'cons 2023 - 2025'!D348:AM348,"&lt;&gt;0")</f>
        <v>3</v>
      </c>
      <c r="L347" s="18">
        <f>-_xlfn.MAXIFS('cons 2023 - 2025'!D348:AM348,'cons 2023 - 2025'!D348:AM348,"&lt;&gt;0")</f>
        <v>1</v>
      </c>
      <c r="M347" s="16">
        <f>COUNTIF('cons 2023 - 2025'!D348:AM348,"&lt;&gt;0")</f>
        <v>9</v>
      </c>
      <c r="N347" s="18">
        <f>-AVERAGE('cons 2023 - 2025'!D348:AM348)</f>
        <v>0.41666666666666669</v>
      </c>
      <c r="O347" s="18">
        <f t="shared" si="66"/>
        <v>1.6666666666666667</v>
      </c>
      <c r="P347" s="18">
        <f>_xlfn.STDEV.S('cons 2023 - 2025'!D348:AM348)</f>
        <v>0.80622577482985502</v>
      </c>
      <c r="Q347" s="18">
        <f>-AVERAGE('cons 2023 - 2025'!D348:AM348)/'⚙ Assumptions'!$B$5</f>
        <v>1.893939393939394E-2</v>
      </c>
      <c r="R347" s="18">
        <f>_xlfn.STDEV.S('cons 2023 - 2025'!D348:AM348)/SQRT('⚙ Assumptions'!$B$5)</f>
        <v>0.17188791273808215</v>
      </c>
      <c r="S347" s="18">
        <f>-IF(AVERAGE('cons 2023 - 2025'!D348:AM348)=0,"",_xlfn.STDEV.S('cons 2023 - 2025'!D348:AM348)/AVERAGE('cons 2023 - 2025'!D348:AM348))</f>
        <v>1.9349418595916519</v>
      </c>
      <c r="T347" s="18" t="str">
        <f t="shared" si="67"/>
        <v>Z</v>
      </c>
      <c r="U347" s="37">
        <f t="shared" si="68"/>
        <v>0.9</v>
      </c>
      <c r="V347" s="18">
        <f t="shared" si="69"/>
        <v>1.28</v>
      </c>
      <c r="W347" s="18">
        <f t="shared" si="70"/>
        <v>1.0022229837171512</v>
      </c>
      <c r="X347" s="18">
        <f t="shared" si="71"/>
        <v>0.85825248810203481</v>
      </c>
      <c r="Y347" s="18">
        <f t="shared" si="72"/>
        <v>1.3952154079595755</v>
      </c>
      <c r="Z347" s="18">
        <f t="shared" si="73"/>
        <v>1.1464469325464792</v>
      </c>
      <c r="AA347" s="18">
        <f>-AVERAGE('cons 2023 - 2025'!D348:AM348)*12</f>
        <v>5</v>
      </c>
      <c r="AB347" s="27">
        <f t="shared" si="74"/>
        <v>11.458400000000001</v>
      </c>
      <c r="AC347" s="18">
        <f>SQRT((2*AA347*'⚙ Assumptions'!$B$3)/AB347)</f>
        <v>11.441517786580143</v>
      </c>
      <c r="AD347" s="18">
        <f t="shared" si="75"/>
        <v>1.1464469325464792</v>
      </c>
      <c r="AE347" s="18">
        <f t="shared" si="76"/>
        <v>12.587964719126621</v>
      </c>
      <c r="AF347" s="18">
        <f t="shared" si="77"/>
        <v>0.43700495801916633</v>
      </c>
    </row>
    <row r="348" spans="1:32" x14ac:dyDescent="0.3">
      <c r="A348" s="19" t="s">
        <v>706</v>
      </c>
      <c r="B348" s="20" t="s">
        <v>707</v>
      </c>
      <c r="C348" s="16" t="s">
        <v>130</v>
      </c>
      <c r="D348" s="16" t="str">
        <f>VLOOKUP(A348,'Lead Time'!$A$2:$C$1180,3,0)</f>
        <v>Local</v>
      </c>
      <c r="E348" s="23" t="str">
        <f>VLOOKUP(A348,Classification!$A$2:$D$1180,4,0)</f>
        <v>C</v>
      </c>
      <c r="F348" s="25" t="str">
        <f>VLOOKUP(A348,Classification!$A$2:$E$1180,5,0)</f>
        <v>L</v>
      </c>
      <c r="G348" s="21">
        <f>VLOOKUP(A348,'Lead Time'!$A$2:$D$1180,4,0)</f>
        <v>222</v>
      </c>
      <c r="H348" s="21">
        <f t="shared" si="65"/>
        <v>7.4</v>
      </c>
      <c r="I348" s="32">
        <f>VLOOKUP(A348,Classification!$A$2:$F$1180,6,0)</f>
        <v>57.103000000000002</v>
      </c>
      <c r="J348" s="21">
        <f>-SUM('cons 2023 - 2025'!D349:AM349)</f>
        <v>19</v>
      </c>
      <c r="K348" s="18">
        <f>-_xlfn.MINIFS('cons 2023 - 2025'!D349:AM349,'cons 2023 - 2025'!D349:AM349,"&lt;&gt;0")</f>
        <v>10</v>
      </c>
      <c r="L348" s="18">
        <f>-_xlfn.MAXIFS('cons 2023 - 2025'!D349:AM349,'cons 2023 - 2025'!D349:AM349,"&lt;&gt;0")</f>
        <v>4</v>
      </c>
      <c r="M348" s="19">
        <f>COUNTIF('cons 2023 - 2025'!D349:AM349,"&lt;&gt;0")</f>
        <v>3</v>
      </c>
      <c r="N348" s="21">
        <f>-AVERAGE('cons 2023 - 2025'!D349:AM349)</f>
        <v>0.52777777777777779</v>
      </c>
      <c r="O348" s="21">
        <f t="shared" si="66"/>
        <v>6.333333333333333</v>
      </c>
      <c r="P348" s="21">
        <f>_xlfn.STDEV.S('cons 2023 - 2025'!D349:AM349)</f>
        <v>1.9344413901856763</v>
      </c>
      <c r="Q348" s="21">
        <f>-AVERAGE('cons 2023 - 2025'!D349:AM349)/'⚙ Assumptions'!$B$5</f>
        <v>2.3989898989898992E-2</v>
      </c>
      <c r="R348" s="21">
        <f>_xlfn.STDEV.S('cons 2023 - 2025'!D349:AM349)/SQRT('⚙ Assumptions'!$B$5)</f>
        <v>0.41242429013552906</v>
      </c>
      <c r="S348" s="21">
        <f>-IF(AVERAGE('cons 2023 - 2025'!D349:AM349)=0,"",_xlfn.STDEV.S('cons 2023 - 2025'!D349:AM349)/AVERAGE('cons 2023 - 2025'!D349:AM349))</f>
        <v>3.6652573708781233</v>
      </c>
      <c r="T348" s="21" t="str">
        <f t="shared" si="67"/>
        <v>Z</v>
      </c>
      <c r="U348" s="38">
        <f t="shared" si="68"/>
        <v>0.9</v>
      </c>
      <c r="V348" s="21">
        <f t="shared" si="69"/>
        <v>1.28</v>
      </c>
      <c r="W348" s="21">
        <f t="shared" si="70"/>
        <v>7.8655789107815579</v>
      </c>
      <c r="X348" s="21">
        <f t="shared" si="71"/>
        <v>6.7356793649888429</v>
      </c>
      <c r="Y348" s="21">
        <f t="shared" si="72"/>
        <v>13.191336486539134</v>
      </c>
      <c r="Z348" s="21">
        <f t="shared" si="73"/>
        <v>10.641234920544399</v>
      </c>
      <c r="AA348" s="21">
        <f>-AVERAGE('cons 2023 - 2025'!D349:AM349)*12</f>
        <v>6.3333333333333339</v>
      </c>
      <c r="AB348" s="32">
        <f t="shared" si="74"/>
        <v>11.4206</v>
      </c>
      <c r="AC348" s="21">
        <f>SQRT((2*AA348*'⚙ Assumptions'!$B$3)/AB348)</f>
        <v>12.898296023627246</v>
      </c>
      <c r="AD348" s="21">
        <f t="shared" si="75"/>
        <v>10.641234920544399</v>
      </c>
      <c r="AE348" s="21">
        <f t="shared" si="76"/>
        <v>23.539530944171645</v>
      </c>
      <c r="AF348" s="21">
        <f t="shared" si="77"/>
        <v>0.49102093189145773</v>
      </c>
    </row>
    <row r="349" spans="1:32" x14ac:dyDescent="0.3">
      <c r="A349" s="16" t="s">
        <v>708</v>
      </c>
      <c r="B349" s="17" t="s">
        <v>709</v>
      </c>
      <c r="C349" s="16" t="s">
        <v>8</v>
      </c>
      <c r="D349" s="16" t="str">
        <f>VLOOKUP(A349,'Lead Time'!$A$2:$C$1180,3,0)</f>
        <v>Local</v>
      </c>
      <c r="E349" s="23" t="str">
        <f>VLOOKUP(A349,Classification!$A$2:$D$1180,4,0)</f>
        <v>C</v>
      </c>
      <c r="F349" s="25" t="str">
        <f>VLOOKUP(A349,Classification!$A$2:$E$1180,5,0)</f>
        <v>L</v>
      </c>
      <c r="G349" s="18">
        <f>VLOOKUP(A349,'Lead Time'!$A$2:$D$1180,4,0)</f>
        <v>60</v>
      </c>
      <c r="H349" s="18">
        <f t="shared" si="65"/>
        <v>2</v>
      </c>
      <c r="I349" s="27">
        <f>VLOOKUP(A349,Classification!$A$2:$F$1180,6,0)</f>
        <v>57.024000000000001</v>
      </c>
      <c r="J349" s="18">
        <f>-SUM('cons 2023 - 2025'!D350:AM350)</f>
        <v>3</v>
      </c>
      <c r="K349" s="18">
        <f>-_xlfn.MINIFS('cons 2023 - 2025'!D350:AM350,'cons 2023 - 2025'!D350:AM350,"&lt;&gt;0")</f>
        <v>1</v>
      </c>
      <c r="L349" s="18">
        <f>-_xlfn.MAXIFS('cons 2023 - 2025'!D350:AM350,'cons 2023 - 2025'!D350:AM350,"&lt;&gt;0")</f>
        <v>1</v>
      </c>
      <c r="M349" s="16">
        <f>COUNTIF('cons 2023 - 2025'!D350:AM350,"&lt;&gt;0")</f>
        <v>3</v>
      </c>
      <c r="N349" s="18">
        <f>-AVERAGE('cons 2023 - 2025'!D350:AM350)</f>
        <v>8.3333333333333329E-2</v>
      </c>
      <c r="O349" s="18">
        <f t="shared" si="66"/>
        <v>1</v>
      </c>
      <c r="P349" s="18">
        <f>_xlfn.STDEV.S('cons 2023 - 2025'!D350:AM350)</f>
        <v>0.28030595529069402</v>
      </c>
      <c r="Q349" s="18">
        <f>-AVERAGE('cons 2023 - 2025'!D350:AM350)/'⚙ Assumptions'!$B$5</f>
        <v>3.7878787878787876E-3</v>
      </c>
      <c r="R349" s="18">
        <f>_xlfn.STDEV.S('cons 2023 - 2025'!D350:AM350)/SQRT('⚙ Assumptions'!$B$5)</f>
        <v>5.9761430466719674E-2</v>
      </c>
      <c r="S349" s="18">
        <f>-IF(AVERAGE('cons 2023 - 2025'!D350:AM350)=0,"",_xlfn.STDEV.S('cons 2023 - 2025'!D350:AM350)/AVERAGE('cons 2023 - 2025'!D350:AM350))</f>
        <v>3.3636714634883282</v>
      </c>
      <c r="T349" s="18" t="str">
        <f t="shared" si="67"/>
        <v>Z</v>
      </c>
      <c r="U349" s="37">
        <f t="shared" si="68"/>
        <v>0.9</v>
      </c>
      <c r="V349" s="18">
        <f t="shared" si="69"/>
        <v>1.28</v>
      </c>
      <c r="W349" s="18">
        <f t="shared" si="70"/>
        <v>0.59252486385443293</v>
      </c>
      <c r="X349" s="18">
        <f t="shared" si="71"/>
        <v>0.50740797899013879</v>
      </c>
      <c r="Y349" s="18">
        <f t="shared" si="72"/>
        <v>0.81979759112716022</v>
      </c>
      <c r="Z349" s="18">
        <f t="shared" si="73"/>
        <v>0.67407464565680542</v>
      </c>
      <c r="AA349" s="18">
        <f>-AVERAGE('cons 2023 - 2025'!D350:AM350)*12</f>
        <v>1</v>
      </c>
      <c r="AB349" s="27">
        <f t="shared" si="74"/>
        <v>11.404800000000002</v>
      </c>
      <c r="AC349" s="18">
        <f>SQRT((2*AA349*'⚙ Assumptions'!$B$3)/AB349)</f>
        <v>5.1288121241388636</v>
      </c>
      <c r="AD349" s="18">
        <f t="shared" si="75"/>
        <v>0.67407464565680542</v>
      </c>
      <c r="AE349" s="18">
        <f t="shared" si="76"/>
        <v>5.802886769795669</v>
      </c>
      <c r="AF349" s="18">
        <f t="shared" si="77"/>
        <v>0.19497692171126307</v>
      </c>
    </row>
    <row r="350" spans="1:32" x14ac:dyDescent="0.3">
      <c r="A350" s="19" t="s">
        <v>710</v>
      </c>
      <c r="B350" s="20" t="s">
        <v>711</v>
      </c>
      <c r="C350" s="16" t="s">
        <v>8</v>
      </c>
      <c r="D350" s="16" t="str">
        <f>VLOOKUP(A350,'Lead Time'!$A$2:$C$1180,3,0)</f>
        <v>Local</v>
      </c>
      <c r="E350" s="23" t="str">
        <f>VLOOKUP(A350,Classification!$A$2:$D$1180,4,0)</f>
        <v>C</v>
      </c>
      <c r="F350" s="25" t="str">
        <f>VLOOKUP(A350,Classification!$A$2:$E$1180,5,0)</f>
        <v>L</v>
      </c>
      <c r="G350" s="21">
        <f>VLOOKUP(A350,'Lead Time'!$A$2:$D$1180,4,0)</f>
        <v>47</v>
      </c>
      <c r="H350" s="21">
        <f t="shared" si="65"/>
        <v>1.5666666666666667</v>
      </c>
      <c r="I350" s="32">
        <f>VLOOKUP(A350,Classification!$A$2:$F$1180,6,0)</f>
        <v>56.94</v>
      </c>
      <c r="J350" s="21">
        <f>-SUM('cons 2023 - 2025'!D351:AM351)</f>
        <v>1</v>
      </c>
      <c r="K350" s="18">
        <f>-_xlfn.MINIFS('cons 2023 - 2025'!D351:AM351,'cons 2023 - 2025'!D351:AM351,"&lt;&gt;0")</f>
        <v>1</v>
      </c>
      <c r="L350" s="18">
        <f>-_xlfn.MAXIFS('cons 2023 - 2025'!D351:AM351,'cons 2023 - 2025'!D351:AM351,"&lt;&gt;0")</f>
        <v>1</v>
      </c>
      <c r="M350" s="19">
        <f>COUNTIF('cons 2023 - 2025'!D351:AM351,"&lt;&gt;0")</f>
        <v>1</v>
      </c>
      <c r="N350" s="21">
        <f>-AVERAGE('cons 2023 - 2025'!D351:AM351)</f>
        <v>2.7777777777777776E-2</v>
      </c>
      <c r="O350" s="21">
        <f t="shared" si="66"/>
        <v>1</v>
      </c>
      <c r="P350" s="21">
        <f>_xlfn.STDEV.S('cons 2023 - 2025'!D351:AM351)</f>
        <v>0.16666666666666666</v>
      </c>
      <c r="Q350" s="21">
        <f>-AVERAGE('cons 2023 - 2025'!D351:AM351)/'⚙ Assumptions'!$B$5</f>
        <v>1.2626262626262625E-3</v>
      </c>
      <c r="R350" s="21">
        <f>_xlfn.STDEV.S('cons 2023 - 2025'!D351:AM351)/SQRT('⚙ Assumptions'!$B$5)</f>
        <v>3.5533452725935069E-2</v>
      </c>
      <c r="S350" s="21">
        <f>-IF(AVERAGE('cons 2023 - 2025'!D351:AM351)=0,"",_xlfn.STDEV.S('cons 2023 - 2025'!D351:AM351)/AVERAGE('cons 2023 - 2025'!D351:AM351))</f>
        <v>6</v>
      </c>
      <c r="T350" s="21" t="str">
        <f t="shared" si="67"/>
        <v>Z</v>
      </c>
      <c r="U350" s="38">
        <f t="shared" si="68"/>
        <v>0.9</v>
      </c>
      <c r="V350" s="21">
        <f t="shared" si="69"/>
        <v>1.28</v>
      </c>
      <c r="W350" s="21">
        <f t="shared" si="70"/>
        <v>0.31181450067032296</v>
      </c>
      <c r="X350" s="21">
        <f t="shared" si="71"/>
        <v>0.26702198550070877</v>
      </c>
      <c r="Y350" s="21">
        <f t="shared" si="72"/>
        <v>0.37115793501375727</v>
      </c>
      <c r="Z350" s="21">
        <f t="shared" si="73"/>
        <v>0.31054050401922728</v>
      </c>
      <c r="AA350" s="21">
        <f>-AVERAGE('cons 2023 - 2025'!D351:AM351)*12</f>
        <v>0.33333333333333331</v>
      </c>
      <c r="AB350" s="32">
        <f t="shared" si="74"/>
        <v>11.388</v>
      </c>
      <c r="AC350" s="21">
        <f>SQRT((2*AA350*'⚙ Assumptions'!$B$3)/AB350)</f>
        <v>2.9633044333538883</v>
      </c>
      <c r="AD350" s="21">
        <f t="shared" si="75"/>
        <v>0.31054050401922728</v>
      </c>
      <c r="AE350" s="21">
        <f t="shared" si="76"/>
        <v>3.2738449373731155</v>
      </c>
      <c r="AF350" s="21">
        <f t="shared" si="77"/>
        <v>0.11248703629011358</v>
      </c>
    </row>
    <row r="351" spans="1:32" x14ac:dyDescent="0.3">
      <c r="A351" s="16" t="s">
        <v>712</v>
      </c>
      <c r="B351" s="17" t="s">
        <v>713</v>
      </c>
      <c r="C351" s="16" t="s">
        <v>8</v>
      </c>
      <c r="D351" s="16" t="str">
        <f>VLOOKUP(A351,'Lead Time'!$A$2:$C$1180,3,0)</f>
        <v>Local</v>
      </c>
      <c r="E351" s="23" t="str">
        <f>VLOOKUP(A351,Classification!$A$2:$D$1180,4,0)</f>
        <v>C</v>
      </c>
      <c r="F351" s="25" t="str">
        <f>VLOOKUP(A351,Classification!$A$2:$E$1180,5,0)</f>
        <v>L</v>
      </c>
      <c r="G351" s="18">
        <f>VLOOKUP(A351,'Lead Time'!$A$2:$D$1180,4,0)</f>
        <v>14</v>
      </c>
      <c r="H351" s="18">
        <f t="shared" si="65"/>
        <v>0.46666666666666667</v>
      </c>
      <c r="I351" s="27">
        <f>VLOOKUP(A351,Classification!$A$2:$F$1180,6,0)</f>
        <v>56.7</v>
      </c>
      <c r="J351" s="18">
        <f>-SUM('cons 2023 - 2025'!D352:AM352)</f>
        <v>2</v>
      </c>
      <c r="K351" s="18">
        <f>-_xlfn.MINIFS('cons 2023 - 2025'!D352:AM352,'cons 2023 - 2025'!D352:AM352,"&lt;&gt;0")</f>
        <v>1</v>
      </c>
      <c r="L351" s="18">
        <f>-_xlfn.MAXIFS('cons 2023 - 2025'!D352:AM352,'cons 2023 - 2025'!D352:AM352,"&lt;&gt;0")</f>
        <v>1</v>
      </c>
      <c r="M351" s="16">
        <f>COUNTIF('cons 2023 - 2025'!D352:AM352,"&lt;&gt;0")</f>
        <v>2</v>
      </c>
      <c r="N351" s="18">
        <f>-AVERAGE('cons 2023 - 2025'!D352:AM352)</f>
        <v>5.5555555555555552E-2</v>
      </c>
      <c r="O351" s="18">
        <f t="shared" si="66"/>
        <v>1</v>
      </c>
      <c r="P351" s="18">
        <f>_xlfn.STDEV.S('cons 2023 - 2025'!D352:AM352)</f>
        <v>0.2323106841457232</v>
      </c>
      <c r="Q351" s="18">
        <f>-AVERAGE('cons 2023 - 2025'!D352:AM352)/'⚙ Assumptions'!$B$5</f>
        <v>2.525252525252525E-3</v>
      </c>
      <c r="R351" s="18">
        <f>_xlfn.STDEV.S('cons 2023 - 2025'!D352:AM352)/SQRT('⚙ Assumptions'!$B$5)</f>
        <v>4.9528804276930134E-2</v>
      </c>
      <c r="S351" s="18">
        <f>-IF(AVERAGE('cons 2023 - 2025'!D352:AM352)=0,"",_xlfn.STDEV.S('cons 2023 - 2025'!D352:AM352)/AVERAGE('cons 2023 - 2025'!D352:AM352))</f>
        <v>4.1815923146230176</v>
      </c>
      <c r="T351" s="18" t="str">
        <f t="shared" si="67"/>
        <v>Z</v>
      </c>
      <c r="U351" s="37">
        <f t="shared" si="68"/>
        <v>0.9</v>
      </c>
      <c r="V351" s="18">
        <f t="shared" si="69"/>
        <v>1.28</v>
      </c>
      <c r="W351" s="18">
        <f t="shared" si="70"/>
        <v>0.2372093649674962</v>
      </c>
      <c r="X351" s="18">
        <f t="shared" si="71"/>
        <v>0.20313396418966329</v>
      </c>
      <c r="Y351" s="18">
        <f t="shared" si="72"/>
        <v>0.27256290032103153</v>
      </c>
      <c r="Z351" s="18">
        <f t="shared" si="73"/>
        <v>0.22905989011558922</v>
      </c>
      <c r="AA351" s="18">
        <f>-AVERAGE('cons 2023 - 2025'!D352:AM352)*12</f>
        <v>0.66666666666666663</v>
      </c>
      <c r="AB351" s="27">
        <f t="shared" si="74"/>
        <v>11.340000000000002</v>
      </c>
      <c r="AC351" s="18">
        <f>SQRT((2*AA351*'⚙ Assumptions'!$B$3)/AB351)</f>
        <v>4.1996052556580805</v>
      </c>
      <c r="AD351" s="18">
        <f t="shared" si="75"/>
        <v>0.22905989011558922</v>
      </c>
      <c r="AE351" s="18">
        <f t="shared" si="76"/>
        <v>4.4286651457736701</v>
      </c>
      <c r="AF351" s="18">
        <f t="shared" si="77"/>
        <v>0.15874507866387541</v>
      </c>
    </row>
    <row r="352" spans="1:32" x14ac:dyDescent="0.3">
      <c r="A352" s="19" t="s">
        <v>714</v>
      </c>
      <c r="B352" s="20" t="s">
        <v>715</v>
      </c>
      <c r="C352" s="16" t="s">
        <v>8</v>
      </c>
      <c r="D352" s="16"/>
      <c r="E352" s="23" t="str">
        <f>VLOOKUP(A352,Classification!$A$2:$D$1180,4,0)</f>
        <v>C</v>
      </c>
      <c r="F352" s="25" t="str">
        <f>VLOOKUP(A352,Classification!$A$2:$E$1180,5,0)</f>
        <v>L</v>
      </c>
      <c r="G352" s="21">
        <f>VLOOKUP(A352,'Lead Time'!$A$2:$D$1180,4,0)</f>
        <v>0</v>
      </c>
      <c r="H352" s="21">
        <f t="shared" si="65"/>
        <v>0</v>
      </c>
      <c r="I352" s="32">
        <f>VLOOKUP(A352,Classification!$A$2:$F$1180,6,0)</f>
        <v>56.488</v>
      </c>
      <c r="J352" s="21">
        <f>-SUM('cons 2023 - 2025'!D353:AM353)</f>
        <v>1</v>
      </c>
      <c r="K352" s="18">
        <f>-_xlfn.MINIFS('cons 2023 - 2025'!D353:AM353,'cons 2023 - 2025'!D353:AM353,"&lt;&gt;0")</f>
        <v>1</v>
      </c>
      <c r="L352" s="18">
        <f>-_xlfn.MAXIFS('cons 2023 - 2025'!D353:AM353,'cons 2023 - 2025'!D353:AM353,"&lt;&gt;0")</f>
        <v>1</v>
      </c>
      <c r="M352" s="19">
        <f>COUNTIF('cons 2023 - 2025'!D353:AM353,"&lt;&gt;0")</f>
        <v>1</v>
      </c>
      <c r="N352" s="21">
        <f>-AVERAGE('cons 2023 - 2025'!D353:AM353)</f>
        <v>2.7777777777777776E-2</v>
      </c>
      <c r="O352" s="21">
        <f t="shared" si="66"/>
        <v>1</v>
      </c>
      <c r="P352" s="21">
        <f>_xlfn.STDEV.S('cons 2023 - 2025'!D353:AM353)</f>
        <v>0.16666666666666666</v>
      </c>
      <c r="Q352" s="21">
        <f>-AVERAGE('cons 2023 - 2025'!D353:AM353)/'⚙ Assumptions'!$B$5</f>
        <v>1.2626262626262625E-3</v>
      </c>
      <c r="R352" s="21">
        <f>_xlfn.STDEV.S('cons 2023 - 2025'!D353:AM353)/SQRT('⚙ Assumptions'!$B$5)</f>
        <v>3.5533452725935069E-2</v>
      </c>
      <c r="S352" s="21">
        <f>-IF(AVERAGE('cons 2023 - 2025'!D353:AM353)=0,"",_xlfn.STDEV.S('cons 2023 - 2025'!D353:AM353)/AVERAGE('cons 2023 - 2025'!D353:AM353))</f>
        <v>6</v>
      </c>
      <c r="T352" s="21" t="str">
        <f t="shared" si="67"/>
        <v>Z</v>
      </c>
      <c r="U352" s="38">
        <f t="shared" si="68"/>
        <v>0.9</v>
      </c>
      <c r="V352" s="21">
        <f t="shared" si="69"/>
        <v>1.28</v>
      </c>
      <c r="W352" s="21">
        <f t="shared" si="70"/>
        <v>0</v>
      </c>
      <c r="X352" s="21">
        <f t="shared" si="71"/>
        <v>0</v>
      </c>
      <c r="Y352" s="21">
        <f t="shared" si="72"/>
        <v>0</v>
      </c>
      <c r="Z352" s="21">
        <f t="shared" si="73"/>
        <v>0</v>
      </c>
      <c r="AA352" s="21">
        <f>-AVERAGE('cons 2023 - 2025'!D353:AM353)*12</f>
        <v>0.33333333333333331</v>
      </c>
      <c r="AB352" s="32">
        <f t="shared" si="74"/>
        <v>11.297600000000001</v>
      </c>
      <c r="AC352" s="21">
        <f>SQRT((2*AA352*'⚙ Assumptions'!$B$3)/AB352)</f>
        <v>2.9751365470253104</v>
      </c>
      <c r="AD352" s="21">
        <f t="shared" si="75"/>
        <v>0</v>
      </c>
      <c r="AE352" s="21">
        <f t="shared" si="76"/>
        <v>2.9751365470253104</v>
      </c>
      <c r="AF352" s="21">
        <f t="shared" si="77"/>
        <v>0.11203967551224382</v>
      </c>
    </row>
    <row r="353" spans="1:32" x14ac:dyDescent="0.3">
      <c r="A353" s="16" t="s">
        <v>716</v>
      </c>
      <c r="B353" s="17" t="s">
        <v>717</v>
      </c>
      <c r="C353" s="16" t="s">
        <v>8</v>
      </c>
      <c r="D353" s="16" t="str">
        <f>VLOOKUP(A353,'Lead Time'!$A$2:$C$1180,3,0)</f>
        <v>Import</v>
      </c>
      <c r="E353" s="23" t="str">
        <f>VLOOKUP(A353,Classification!$A$2:$D$1180,4,0)</f>
        <v>C</v>
      </c>
      <c r="F353" s="25" t="str">
        <f>VLOOKUP(A353,Classification!$A$2:$E$1180,5,0)</f>
        <v>L</v>
      </c>
      <c r="G353" s="18">
        <f>VLOOKUP(A353,'Lead Time'!$A$2:$D$1180,4,0)</f>
        <v>221</v>
      </c>
      <c r="H353" s="18">
        <f t="shared" si="65"/>
        <v>7.3666666666666663</v>
      </c>
      <c r="I353" s="27">
        <f>VLOOKUP(A353,Classification!$A$2:$F$1180,6,0)</f>
        <v>56.381999999999998</v>
      </c>
      <c r="J353" s="18">
        <f>-SUM('cons 2023 - 2025'!D354:AM354)</f>
        <v>6</v>
      </c>
      <c r="K353" s="18">
        <f>-_xlfn.MINIFS('cons 2023 - 2025'!D354:AM354,'cons 2023 - 2025'!D354:AM354,"&lt;&gt;0")</f>
        <v>4</v>
      </c>
      <c r="L353" s="18">
        <f>-_xlfn.MAXIFS('cons 2023 - 2025'!D354:AM354,'cons 2023 - 2025'!D354:AM354,"&lt;&gt;0")</f>
        <v>1</v>
      </c>
      <c r="M353" s="16">
        <f>COUNTIF('cons 2023 - 2025'!D354:AM354,"&lt;&gt;0")</f>
        <v>3</v>
      </c>
      <c r="N353" s="18">
        <f>-AVERAGE('cons 2023 - 2025'!D354:AM354)</f>
        <v>0.16666666666666666</v>
      </c>
      <c r="O353" s="18">
        <f t="shared" si="66"/>
        <v>2</v>
      </c>
      <c r="P353" s="18">
        <f>_xlfn.STDEV.S('cons 2023 - 2025'!D354:AM354)</f>
        <v>0.6969320524371696</v>
      </c>
      <c r="Q353" s="18">
        <f>-AVERAGE('cons 2023 - 2025'!D354:AM354)/'⚙ Assumptions'!$B$5</f>
        <v>7.5757575757575751E-3</v>
      </c>
      <c r="R353" s="18">
        <f>_xlfn.STDEV.S('cons 2023 - 2025'!D354:AM354)/SQRT('⚙ Assumptions'!$B$5)</f>
        <v>0.14858641283079041</v>
      </c>
      <c r="S353" s="18">
        <f>-IF(AVERAGE('cons 2023 - 2025'!D354:AM354)=0,"",_xlfn.STDEV.S('cons 2023 - 2025'!D354:AM354)/AVERAGE('cons 2023 - 2025'!D354:AM354))</f>
        <v>4.1815923146230176</v>
      </c>
      <c r="T353" s="18" t="str">
        <f t="shared" si="67"/>
        <v>Z</v>
      </c>
      <c r="U353" s="37">
        <f t="shared" si="68"/>
        <v>0.9</v>
      </c>
      <c r="V353" s="18">
        <f t="shared" si="69"/>
        <v>1.28</v>
      </c>
      <c r="W353" s="18">
        <f t="shared" si="70"/>
        <v>2.827386659916773</v>
      </c>
      <c r="X353" s="18">
        <f t="shared" si="71"/>
        <v>2.4212292824297408</v>
      </c>
      <c r="Y353" s="18">
        <f t="shared" si="72"/>
        <v>4.5016290841591973</v>
      </c>
      <c r="Z353" s="18">
        <f t="shared" si="73"/>
        <v>3.6490070602075182</v>
      </c>
      <c r="AA353" s="18">
        <f>-AVERAGE('cons 2023 - 2025'!D354:AM354)*12</f>
        <v>2</v>
      </c>
      <c r="AB353" s="27">
        <f t="shared" si="74"/>
        <v>11.276400000000001</v>
      </c>
      <c r="AC353" s="18">
        <f>SQRT((2*AA353*'⚙ Assumptions'!$B$3)/AB353)</f>
        <v>7.2944136699634425</v>
      </c>
      <c r="AD353" s="18">
        <f t="shared" si="75"/>
        <v>3.6490070602075182</v>
      </c>
      <c r="AE353" s="18">
        <f t="shared" si="76"/>
        <v>10.94342073017096</v>
      </c>
      <c r="AF353" s="18">
        <f t="shared" si="77"/>
        <v>0.27418242102658585</v>
      </c>
    </row>
    <row r="354" spans="1:32" x14ac:dyDescent="0.3">
      <c r="A354" s="19" t="s">
        <v>718</v>
      </c>
      <c r="B354" s="20" t="s">
        <v>719</v>
      </c>
      <c r="C354" s="16" t="s">
        <v>8</v>
      </c>
      <c r="D354" s="16"/>
      <c r="E354" s="23" t="str">
        <f>VLOOKUP(A354,Classification!$A$2:$D$1180,4,0)</f>
        <v>C</v>
      </c>
      <c r="F354" s="25" t="str">
        <f>VLOOKUP(A354,Classification!$A$2:$E$1180,5,0)</f>
        <v>L</v>
      </c>
      <c r="G354" s="21">
        <f>VLOOKUP(A354,'Lead Time'!$A$2:$D$1180,4,0)</f>
        <v>11</v>
      </c>
      <c r="H354" s="21">
        <f t="shared" si="65"/>
        <v>0.36666666666666664</v>
      </c>
      <c r="I354" s="32">
        <f>VLOOKUP(A354,Classification!$A$2:$F$1180,6,0)</f>
        <v>56.295000000000002</v>
      </c>
      <c r="J354" s="21">
        <f>-SUM('cons 2023 - 2025'!D355:AM355)</f>
        <v>2</v>
      </c>
      <c r="K354" s="18">
        <f>-_xlfn.MINIFS('cons 2023 - 2025'!D355:AM355,'cons 2023 - 2025'!D355:AM355,"&lt;&gt;0")</f>
        <v>2</v>
      </c>
      <c r="L354" s="18">
        <f>-_xlfn.MAXIFS('cons 2023 - 2025'!D355:AM355,'cons 2023 - 2025'!D355:AM355,"&lt;&gt;0")</f>
        <v>2</v>
      </c>
      <c r="M354" s="19">
        <f>COUNTIF('cons 2023 - 2025'!D355:AM355,"&lt;&gt;0")</f>
        <v>1</v>
      </c>
      <c r="N354" s="21">
        <f>-AVERAGE('cons 2023 - 2025'!D355:AM355)</f>
        <v>5.5555555555555552E-2</v>
      </c>
      <c r="O354" s="21">
        <f t="shared" si="66"/>
        <v>2</v>
      </c>
      <c r="P354" s="21">
        <f>_xlfn.STDEV.S('cons 2023 - 2025'!D355:AM355)</f>
        <v>0.33333333333333331</v>
      </c>
      <c r="Q354" s="21">
        <f>-AVERAGE('cons 2023 - 2025'!D355:AM355)/'⚙ Assumptions'!$B$5</f>
        <v>2.525252525252525E-3</v>
      </c>
      <c r="R354" s="21">
        <f>_xlfn.STDEV.S('cons 2023 - 2025'!D355:AM355)/SQRT('⚙ Assumptions'!$B$5)</f>
        <v>7.1066905451870138E-2</v>
      </c>
      <c r="S354" s="21">
        <f>-IF(AVERAGE('cons 2023 - 2025'!D355:AM355)=0,"",_xlfn.STDEV.S('cons 2023 - 2025'!D355:AM355)/AVERAGE('cons 2023 - 2025'!D355:AM355))</f>
        <v>6</v>
      </c>
      <c r="T354" s="21" t="str">
        <f t="shared" si="67"/>
        <v>Z</v>
      </c>
      <c r="U354" s="38">
        <f t="shared" si="68"/>
        <v>0.9</v>
      </c>
      <c r="V354" s="21">
        <f t="shared" si="69"/>
        <v>1.28</v>
      </c>
      <c r="W354" s="21">
        <f t="shared" si="70"/>
        <v>0.30169889330626026</v>
      </c>
      <c r="X354" s="21">
        <f t="shared" si="71"/>
        <v>0.25835949688298593</v>
      </c>
      <c r="Y354" s="21">
        <f t="shared" si="72"/>
        <v>0.32947667108403805</v>
      </c>
      <c r="Z354" s="21">
        <f t="shared" si="73"/>
        <v>0.2787298672533563</v>
      </c>
      <c r="AA354" s="21">
        <f>-AVERAGE('cons 2023 - 2025'!D355:AM355)*12</f>
        <v>0.66666666666666663</v>
      </c>
      <c r="AB354" s="32">
        <f t="shared" si="74"/>
        <v>11.259</v>
      </c>
      <c r="AC354" s="21">
        <f>SQRT((2*AA354*'⚙ Assumptions'!$B$3)/AB354)</f>
        <v>4.2146846767271198</v>
      </c>
      <c r="AD354" s="21">
        <f t="shared" si="75"/>
        <v>0.2787298672533563</v>
      </c>
      <c r="AE354" s="21">
        <f t="shared" si="76"/>
        <v>4.4934145439804762</v>
      </c>
      <c r="AF354" s="21">
        <f t="shared" si="77"/>
        <v>0.15817711591756881</v>
      </c>
    </row>
    <row r="355" spans="1:32" x14ac:dyDescent="0.3">
      <c r="A355" s="16" t="s">
        <v>720</v>
      </c>
      <c r="B355" s="17" t="s">
        <v>721</v>
      </c>
      <c r="C355" s="16" t="s">
        <v>8</v>
      </c>
      <c r="D355" s="16"/>
      <c r="E355" s="23" t="str">
        <f>VLOOKUP(A355,Classification!$A$2:$D$1180,4,0)</f>
        <v>C</v>
      </c>
      <c r="F355" s="25" t="str">
        <f>VLOOKUP(A355,Classification!$A$2:$E$1180,5,0)</f>
        <v>L</v>
      </c>
      <c r="G355" s="18">
        <f>VLOOKUP(A355,'Lead Time'!$A$2:$D$1180,4,0)</f>
        <v>0</v>
      </c>
      <c r="H355" s="18">
        <f t="shared" si="65"/>
        <v>0</v>
      </c>
      <c r="I355" s="27">
        <f>VLOOKUP(A355,Classification!$A$2:$F$1180,6,0)</f>
        <v>56.139000000000003</v>
      </c>
      <c r="J355" s="18">
        <f>-SUM('cons 2023 - 2025'!D356:AM356)</f>
        <v>4</v>
      </c>
      <c r="K355" s="18">
        <f>-_xlfn.MINIFS('cons 2023 - 2025'!D356:AM356,'cons 2023 - 2025'!D356:AM356,"&lt;&gt;0")</f>
        <v>1</v>
      </c>
      <c r="L355" s="18">
        <f>-_xlfn.MAXIFS('cons 2023 - 2025'!D356:AM356,'cons 2023 - 2025'!D356:AM356,"&lt;&gt;0")</f>
        <v>1</v>
      </c>
      <c r="M355" s="16">
        <f>COUNTIF('cons 2023 - 2025'!D356:AM356,"&lt;&gt;0")</f>
        <v>4</v>
      </c>
      <c r="N355" s="18">
        <f>-AVERAGE('cons 2023 - 2025'!D356:AM356)</f>
        <v>0.1111111111111111</v>
      </c>
      <c r="O355" s="18">
        <f t="shared" si="66"/>
        <v>1</v>
      </c>
      <c r="P355" s="18">
        <f>_xlfn.STDEV.S('cons 2023 - 2025'!D356:AM356)</f>
        <v>0.3187276291558383</v>
      </c>
      <c r="Q355" s="18">
        <f>-AVERAGE('cons 2023 - 2025'!D356:AM356)/'⚙ Assumptions'!$B$5</f>
        <v>5.0505050505050501E-3</v>
      </c>
      <c r="R355" s="18">
        <f>_xlfn.STDEV.S('cons 2023 - 2025'!D356:AM356)/SQRT('⚙ Assumptions'!$B$5)</f>
        <v>6.7952958858350065E-2</v>
      </c>
      <c r="S355" s="18">
        <f>-IF(AVERAGE('cons 2023 - 2025'!D356:AM356)=0,"",_xlfn.STDEV.S('cons 2023 - 2025'!D356:AM356)/AVERAGE('cons 2023 - 2025'!D356:AM356))</f>
        <v>2.8685486624025449</v>
      </c>
      <c r="T355" s="18" t="str">
        <f t="shared" si="67"/>
        <v>Z</v>
      </c>
      <c r="U355" s="37">
        <f t="shared" si="68"/>
        <v>0.9</v>
      </c>
      <c r="V355" s="18">
        <f t="shared" si="69"/>
        <v>1.28</v>
      </c>
      <c r="W355" s="18">
        <f t="shared" si="70"/>
        <v>0</v>
      </c>
      <c r="X355" s="18">
        <f t="shared" si="71"/>
        <v>0</v>
      </c>
      <c r="Y355" s="18">
        <f t="shared" si="72"/>
        <v>0</v>
      </c>
      <c r="Z355" s="18">
        <f t="shared" si="73"/>
        <v>0</v>
      </c>
      <c r="AA355" s="18">
        <f>-AVERAGE('cons 2023 - 2025'!D356:AM356)*12</f>
        <v>1.3333333333333333</v>
      </c>
      <c r="AB355" s="27">
        <f t="shared" si="74"/>
        <v>11.227800000000002</v>
      </c>
      <c r="AC355" s="18">
        <f>SQRT((2*AA355*'⚙ Assumptions'!$B$3)/AB355)</f>
        <v>5.9687400049918411</v>
      </c>
      <c r="AD355" s="18">
        <f t="shared" si="75"/>
        <v>0</v>
      </c>
      <c r="AE355" s="18">
        <f t="shared" si="76"/>
        <v>5.9687400049918411</v>
      </c>
      <c r="AF355" s="18">
        <f t="shared" si="77"/>
        <v>0.22338606342682468</v>
      </c>
    </row>
    <row r="356" spans="1:32" x14ac:dyDescent="0.3">
      <c r="A356" s="19" t="s">
        <v>722</v>
      </c>
      <c r="B356" s="20" t="s">
        <v>723</v>
      </c>
      <c r="C356" s="16" t="s">
        <v>8</v>
      </c>
      <c r="D356" s="16" t="str">
        <f>VLOOKUP(A356,'Lead Time'!$A$2:$C$1180,3,0)</f>
        <v>Local</v>
      </c>
      <c r="E356" s="23" t="str">
        <f>VLOOKUP(A356,Classification!$A$2:$D$1180,4,0)</f>
        <v>C</v>
      </c>
      <c r="F356" s="25" t="str">
        <f>VLOOKUP(A356,Classification!$A$2:$E$1180,5,0)</f>
        <v>L</v>
      </c>
      <c r="G356" s="21">
        <f>VLOOKUP(A356,'Lead Time'!$A$2:$D$1180,4,0)</f>
        <v>92.5</v>
      </c>
      <c r="H356" s="21">
        <f t="shared" si="65"/>
        <v>3.0833333333333335</v>
      </c>
      <c r="I356" s="32">
        <f>VLOOKUP(A356,Classification!$A$2:$F$1180,6,0)</f>
        <v>55.9</v>
      </c>
      <c r="J356" s="21">
        <f>-SUM('cons 2023 - 2025'!D357:AM357)</f>
        <v>4</v>
      </c>
      <c r="K356" s="18">
        <f>-_xlfn.MINIFS('cons 2023 - 2025'!D357:AM357,'cons 2023 - 2025'!D357:AM357,"&lt;&gt;0")</f>
        <v>1</v>
      </c>
      <c r="L356" s="18">
        <f>-_xlfn.MAXIFS('cons 2023 - 2025'!D357:AM357,'cons 2023 - 2025'!D357:AM357,"&lt;&gt;0")</f>
        <v>1</v>
      </c>
      <c r="M356" s="19">
        <f>COUNTIF('cons 2023 - 2025'!D357:AM357,"&lt;&gt;0")</f>
        <v>4</v>
      </c>
      <c r="N356" s="21">
        <f>-AVERAGE('cons 2023 - 2025'!D357:AM357)</f>
        <v>0.1111111111111111</v>
      </c>
      <c r="O356" s="21">
        <f t="shared" si="66"/>
        <v>1</v>
      </c>
      <c r="P356" s="21">
        <f>_xlfn.STDEV.S('cons 2023 - 2025'!D357:AM357)</f>
        <v>0.3187276291558383</v>
      </c>
      <c r="Q356" s="21">
        <f>-AVERAGE('cons 2023 - 2025'!D357:AM357)/'⚙ Assumptions'!$B$5</f>
        <v>5.0505050505050501E-3</v>
      </c>
      <c r="R356" s="21">
        <f>_xlfn.STDEV.S('cons 2023 - 2025'!D357:AM357)/SQRT('⚙ Assumptions'!$B$5)</f>
        <v>6.7952958858350065E-2</v>
      </c>
      <c r="S356" s="21">
        <f>-IF(AVERAGE('cons 2023 - 2025'!D357:AM357)=0,"",_xlfn.STDEV.S('cons 2023 - 2025'!D357:AM357)/AVERAGE('cons 2023 - 2025'!D357:AM357))</f>
        <v>2.8685486624025449</v>
      </c>
      <c r="T356" s="21" t="str">
        <f t="shared" si="67"/>
        <v>Z</v>
      </c>
      <c r="U356" s="38">
        <f t="shared" si="68"/>
        <v>0.9</v>
      </c>
      <c r="V356" s="21">
        <f t="shared" si="69"/>
        <v>1.28</v>
      </c>
      <c r="W356" s="21">
        <f t="shared" si="70"/>
        <v>0.83654480753108185</v>
      </c>
      <c r="X356" s="21">
        <f t="shared" si="71"/>
        <v>0.71637417434742701</v>
      </c>
      <c r="Y356" s="21">
        <f t="shared" si="72"/>
        <v>1.3037165247027991</v>
      </c>
      <c r="Z356" s="21">
        <f t="shared" si="73"/>
        <v>1.0589667669400196</v>
      </c>
      <c r="AA356" s="21">
        <f>-AVERAGE('cons 2023 - 2025'!D357:AM357)*12</f>
        <v>1.3333333333333333</v>
      </c>
      <c r="AB356" s="32">
        <f t="shared" si="74"/>
        <v>11.18</v>
      </c>
      <c r="AC356" s="21">
        <f>SQRT((2*AA356*'⚙ Assumptions'!$B$3)/AB356)</f>
        <v>5.9814860455457923</v>
      </c>
      <c r="AD356" s="21">
        <f t="shared" si="75"/>
        <v>1.0589667669400196</v>
      </c>
      <c r="AE356" s="21">
        <f t="shared" si="76"/>
        <v>7.0404528124858121</v>
      </c>
      <c r="AF356" s="21">
        <f t="shared" si="77"/>
        <v>0.22291004663067315</v>
      </c>
    </row>
    <row r="357" spans="1:32" x14ac:dyDescent="0.3">
      <c r="A357" s="16" t="s">
        <v>724</v>
      </c>
      <c r="B357" s="17" t="s">
        <v>725</v>
      </c>
      <c r="C357" s="16" t="s">
        <v>8</v>
      </c>
      <c r="D357" s="16"/>
      <c r="E357" s="23" t="str">
        <f>VLOOKUP(A357,Classification!$A$2:$D$1180,4,0)</f>
        <v>C</v>
      </c>
      <c r="F357" s="25" t="str">
        <f>VLOOKUP(A357,Classification!$A$2:$E$1180,5,0)</f>
        <v>L</v>
      </c>
      <c r="G357" s="18">
        <f>VLOOKUP(A357,'Lead Time'!$A$2:$D$1180,4,0)</f>
        <v>0</v>
      </c>
      <c r="H357" s="18">
        <f t="shared" si="65"/>
        <v>0</v>
      </c>
      <c r="I357" s="27">
        <f>VLOOKUP(A357,Classification!$A$2:$F$1180,6,0)</f>
        <v>55.683</v>
      </c>
      <c r="J357" s="18">
        <f>-SUM('cons 2023 - 2025'!D358:AM358)</f>
        <v>5</v>
      </c>
      <c r="K357" s="18">
        <f>-_xlfn.MINIFS('cons 2023 - 2025'!D358:AM358,'cons 2023 - 2025'!D358:AM358,"&lt;&gt;0")</f>
        <v>5</v>
      </c>
      <c r="L357" s="18">
        <f>-_xlfn.MAXIFS('cons 2023 - 2025'!D358:AM358,'cons 2023 - 2025'!D358:AM358,"&lt;&gt;0")</f>
        <v>5</v>
      </c>
      <c r="M357" s="16">
        <f>COUNTIF('cons 2023 - 2025'!D358:AM358,"&lt;&gt;0")</f>
        <v>1</v>
      </c>
      <c r="N357" s="18">
        <f>-AVERAGE('cons 2023 - 2025'!D358:AM358)</f>
        <v>0.1388888888888889</v>
      </c>
      <c r="O357" s="18">
        <f t="shared" si="66"/>
        <v>5</v>
      </c>
      <c r="P357" s="18">
        <f>_xlfn.STDEV.S('cons 2023 - 2025'!D358:AM358)</f>
        <v>0.83333333333333337</v>
      </c>
      <c r="Q357" s="18">
        <f>-AVERAGE('cons 2023 - 2025'!D358:AM358)/'⚙ Assumptions'!$B$5</f>
        <v>6.313131313131313E-3</v>
      </c>
      <c r="R357" s="18">
        <f>_xlfn.STDEV.S('cons 2023 - 2025'!D358:AM358)/SQRT('⚙ Assumptions'!$B$5)</f>
        <v>0.17766726362967536</v>
      </c>
      <c r="S357" s="18">
        <f>-IF(AVERAGE('cons 2023 - 2025'!D358:AM358)=0,"",_xlfn.STDEV.S('cons 2023 - 2025'!D358:AM358)/AVERAGE('cons 2023 - 2025'!D358:AM358))</f>
        <v>6</v>
      </c>
      <c r="T357" s="18" t="str">
        <f t="shared" si="67"/>
        <v>Z</v>
      </c>
      <c r="U357" s="37">
        <f t="shared" si="68"/>
        <v>0.9</v>
      </c>
      <c r="V357" s="18">
        <f t="shared" si="69"/>
        <v>1.28</v>
      </c>
      <c r="W357" s="18">
        <f t="shared" si="70"/>
        <v>0</v>
      </c>
      <c r="X357" s="18">
        <f t="shared" si="71"/>
        <v>0</v>
      </c>
      <c r="Y357" s="18">
        <f t="shared" si="72"/>
        <v>0</v>
      </c>
      <c r="Z357" s="18">
        <f t="shared" si="73"/>
        <v>0</v>
      </c>
      <c r="AA357" s="18">
        <f>-AVERAGE('cons 2023 - 2025'!D358:AM358)*12</f>
        <v>1.6666666666666667</v>
      </c>
      <c r="AB357" s="27">
        <f t="shared" si="74"/>
        <v>11.136600000000001</v>
      </c>
      <c r="AC357" s="18">
        <f>SQRT((2*AA357*'⚙ Assumptions'!$B$3)/AB357)</f>
        <v>6.7005228353929267</v>
      </c>
      <c r="AD357" s="18">
        <f t="shared" si="75"/>
        <v>0</v>
      </c>
      <c r="AE357" s="18">
        <f t="shared" si="76"/>
        <v>6.7005228353929267</v>
      </c>
      <c r="AF357" s="18">
        <f t="shared" si="77"/>
        <v>0.24873680869545628</v>
      </c>
    </row>
    <row r="358" spans="1:32" x14ac:dyDescent="0.3">
      <c r="A358" s="19" t="s">
        <v>726</v>
      </c>
      <c r="B358" s="20" t="s">
        <v>727</v>
      </c>
      <c r="C358" s="16" t="s">
        <v>8</v>
      </c>
      <c r="D358" s="16" t="str">
        <f>VLOOKUP(A358,'Lead Time'!$A$2:$C$1180,3,0)</f>
        <v>Local</v>
      </c>
      <c r="E358" s="23" t="str">
        <f>VLOOKUP(A358,Classification!$A$2:$D$1180,4,0)</f>
        <v>C</v>
      </c>
      <c r="F358" s="25" t="str">
        <f>VLOOKUP(A358,Classification!$A$2:$E$1180,5,0)</f>
        <v>L</v>
      </c>
      <c r="G358" s="21">
        <f>VLOOKUP(A358,'Lead Time'!$A$2:$D$1180,4,0)</f>
        <v>83.75</v>
      </c>
      <c r="H358" s="21">
        <f t="shared" si="65"/>
        <v>2.7916666666666665</v>
      </c>
      <c r="I358" s="32">
        <f>VLOOKUP(A358,Classification!$A$2:$F$1180,6,0)</f>
        <v>55.55</v>
      </c>
      <c r="J358" s="21">
        <f>-SUM('cons 2023 - 2025'!D359:AM359)</f>
        <v>198</v>
      </c>
      <c r="K358" s="18">
        <f>-_xlfn.MINIFS('cons 2023 - 2025'!D359:AM359,'cons 2023 - 2025'!D359:AM359,"&lt;&gt;0")</f>
        <v>92</v>
      </c>
      <c r="L358" s="18">
        <f>-_xlfn.MAXIFS('cons 2023 - 2025'!D359:AM359,'cons 2023 - 2025'!D359:AM359,"&lt;&gt;0")</f>
        <v>6</v>
      </c>
      <c r="M358" s="19">
        <f>COUNTIF('cons 2023 - 2025'!D359:AM359,"&lt;&gt;0")</f>
        <v>4</v>
      </c>
      <c r="N358" s="21">
        <f>-AVERAGE('cons 2023 - 2025'!D359:AM359)</f>
        <v>5.5</v>
      </c>
      <c r="O358" s="21">
        <f t="shared" si="66"/>
        <v>49.5</v>
      </c>
      <c r="P358" s="21">
        <f>_xlfn.STDEV.S('cons 2023 - 2025'!D359:AM359)</f>
        <v>19.90620865099989</v>
      </c>
      <c r="Q358" s="21">
        <f>-AVERAGE('cons 2023 - 2025'!D359:AM359)/'⚙ Assumptions'!$B$5</f>
        <v>0.25</v>
      </c>
      <c r="R358" s="21">
        <f>_xlfn.STDEV.S('cons 2023 - 2025'!D359:AM359)/SQRT('⚙ Assumptions'!$B$5)</f>
        <v>4.2440179443174264</v>
      </c>
      <c r="S358" s="21">
        <f>-IF(AVERAGE('cons 2023 - 2025'!D359:AM359)=0,"",_xlfn.STDEV.S('cons 2023 - 2025'!D359:AM359)/AVERAGE('cons 2023 - 2025'!D359:AM359))</f>
        <v>3.6193106638181618</v>
      </c>
      <c r="T358" s="21" t="str">
        <f t="shared" si="67"/>
        <v>Z</v>
      </c>
      <c r="U358" s="38">
        <f t="shared" si="68"/>
        <v>0.9</v>
      </c>
      <c r="V358" s="21">
        <f t="shared" si="69"/>
        <v>1.28</v>
      </c>
      <c r="W358" s="21">
        <f t="shared" si="70"/>
        <v>49.714100850529555</v>
      </c>
      <c r="X358" s="21">
        <f t="shared" si="71"/>
        <v>42.572612524284402</v>
      </c>
      <c r="Y358" s="21">
        <f t="shared" si="72"/>
        <v>70.651600850529547</v>
      </c>
      <c r="Z358" s="21">
        <f t="shared" si="73"/>
        <v>57.926779190951066</v>
      </c>
      <c r="AA358" s="21">
        <f>-AVERAGE('cons 2023 - 2025'!D359:AM359)*12</f>
        <v>66</v>
      </c>
      <c r="AB358" s="32">
        <f t="shared" si="74"/>
        <v>11.11</v>
      </c>
      <c r="AC358" s="21">
        <f>SQRT((2*AA358*'⚙ Assumptions'!$B$3)/AB358)</f>
        <v>42.215852683817509</v>
      </c>
      <c r="AD358" s="21">
        <f t="shared" si="75"/>
        <v>57.926779190951066</v>
      </c>
      <c r="AE358" s="21">
        <f t="shared" si="76"/>
        <v>100.14263187476857</v>
      </c>
      <c r="AF358" s="21">
        <f t="shared" si="77"/>
        <v>1.5633937443907087</v>
      </c>
    </row>
    <row r="359" spans="1:32" x14ac:dyDescent="0.3">
      <c r="A359" s="16" t="s">
        <v>728</v>
      </c>
      <c r="B359" s="17" t="s">
        <v>729</v>
      </c>
      <c r="C359" s="16" t="s">
        <v>8</v>
      </c>
      <c r="D359" s="16" t="str">
        <f>VLOOKUP(A359,'Lead Time'!$A$2:$C$1180,3,0)</f>
        <v>Local</v>
      </c>
      <c r="E359" s="23" t="str">
        <f>VLOOKUP(A359,Classification!$A$2:$D$1180,4,0)</f>
        <v>C</v>
      </c>
      <c r="F359" s="25" t="str">
        <f>VLOOKUP(A359,Classification!$A$2:$E$1180,5,0)</f>
        <v>L</v>
      </c>
      <c r="G359" s="18">
        <f>VLOOKUP(A359,'Lead Time'!$A$2:$D$1180,4,0)</f>
        <v>32</v>
      </c>
      <c r="H359" s="18">
        <f t="shared" si="65"/>
        <v>1.0666666666666667</v>
      </c>
      <c r="I359" s="27">
        <f>VLOOKUP(A359,Classification!$A$2:$F$1180,6,0)</f>
        <v>55.515999999999998</v>
      </c>
      <c r="J359" s="18">
        <f>-SUM('cons 2023 - 2025'!D360:AM360)</f>
        <v>10</v>
      </c>
      <c r="K359" s="18">
        <f>-_xlfn.MINIFS('cons 2023 - 2025'!D360:AM360,'cons 2023 - 2025'!D360:AM360,"&lt;&gt;0")</f>
        <v>4</v>
      </c>
      <c r="L359" s="18">
        <f>-_xlfn.MAXIFS('cons 2023 - 2025'!D360:AM360,'cons 2023 - 2025'!D360:AM360,"&lt;&gt;0")</f>
        <v>1</v>
      </c>
      <c r="M359" s="16">
        <f>COUNTIF('cons 2023 - 2025'!D360:AM360,"&lt;&gt;0")</f>
        <v>5</v>
      </c>
      <c r="N359" s="18">
        <f>-AVERAGE('cons 2023 - 2025'!D360:AM360)</f>
        <v>0.27777777777777779</v>
      </c>
      <c r="O359" s="18">
        <f t="shared" si="66"/>
        <v>2</v>
      </c>
      <c r="P359" s="18">
        <f>_xlfn.STDEV.S('cons 2023 - 2025'!D360:AM360)</f>
        <v>0.81455022158984369</v>
      </c>
      <c r="Q359" s="18">
        <f>-AVERAGE('cons 2023 - 2025'!D360:AM360)/'⚙ Assumptions'!$B$5</f>
        <v>1.2626262626262626E-2</v>
      </c>
      <c r="R359" s="18">
        <f>_xlfn.STDEV.S('cons 2023 - 2025'!D360:AM360)/SQRT('⚙ Assumptions'!$B$5)</f>
        <v>0.17366269075057589</v>
      </c>
      <c r="S359" s="18">
        <f>-IF(AVERAGE('cons 2023 - 2025'!D360:AM360)=0,"",_xlfn.STDEV.S('cons 2023 - 2025'!D360:AM360)/AVERAGE('cons 2023 - 2025'!D360:AM360))</f>
        <v>2.9323807977234373</v>
      </c>
      <c r="T359" s="18" t="str">
        <f t="shared" si="67"/>
        <v>Z</v>
      </c>
      <c r="U359" s="37">
        <f t="shared" si="68"/>
        <v>0.9</v>
      </c>
      <c r="V359" s="18">
        <f t="shared" si="69"/>
        <v>1.28</v>
      </c>
      <c r="W359" s="18">
        <f t="shared" si="70"/>
        <v>1.2574521985928657</v>
      </c>
      <c r="X359" s="18">
        <f t="shared" si="71"/>
        <v>1.0768177298319446</v>
      </c>
      <c r="Y359" s="18">
        <f t="shared" si="72"/>
        <v>1.6614926026332697</v>
      </c>
      <c r="Z359" s="18">
        <f t="shared" si="73"/>
        <v>1.3731140261282408</v>
      </c>
      <c r="AA359" s="18">
        <f>-AVERAGE('cons 2023 - 2025'!D360:AM360)*12</f>
        <v>3.3333333333333335</v>
      </c>
      <c r="AB359" s="27">
        <f t="shared" si="74"/>
        <v>11.103200000000001</v>
      </c>
      <c r="AC359" s="18">
        <f>SQRT((2*AA359*'⚙ Assumptions'!$B$3)/AB359)</f>
        <v>9.4902120976018285</v>
      </c>
      <c r="AD359" s="18">
        <f t="shared" si="75"/>
        <v>1.3731140261282408</v>
      </c>
      <c r="AE359" s="18">
        <f t="shared" si="76"/>
        <v>10.863326123730069</v>
      </c>
      <c r="AF359" s="18">
        <f t="shared" si="77"/>
        <v>0.35123907654030884</v>
      </c>
    </row>
    <row r="360" spans="1:32" x14ac:dyDescent="0.3">
      <c r="A360" s="19" t="s">
        <v>730</v>
      </c>
      <c r="B360" s="20" t="s">
        <v>731</v>
      </c>
      <c r="C360" s="16" t="s">
        <v>8</v>
      </c>
      <c r="D360" s="16" t="str">
        <f>VLOOKUP(A360,'Lead Time'!$A$2:$C$1180,3,0)</f>
        <v>Local</v>
      </c>
      <c r="E360" s="23" t="str">
        <f>VLOOKUP(A360,Classification!$A$2:$D$1180,4,0)</f>
        <v>C</v>
      </c>
      <c r="F360" s="26" t="str">
        <f>VLOOKUP(A360,Classification!$A$2:$E$1180,5,0)</f>
        <v>M</v>
      </c>
      <c r="G360" s="21">
        <f>VLOOKUP(A360,'Lead Time'!$A$2:$D$1180,4,0)</f>
        <v>87.666666666666671</v>
      </c>
      <c r="H360" s="21">
        <f t="shared" si="65"/>
        <v>2.9222222222222225</v>
      </c>
      <c r="I360" s="32">
        <f>VLOOKUP(A360,Classification!$A$2:$F$1180,6,0)</f>
        <v>55.332000000000001</v>
      </c>
      <c r="J360" s="21">
        <f>-SUM('cons 2023 - 2025'!D361:AM361)</f>
        <v>22</v>
      </c>
      <c r="K360" s="18">
        <f>-_xlfn.MINIFS('cons 2023 - 2025'!D361:AM361,'cons 2023 - 2025'!D361:AM361,"&lt;&gt;0")</f>
        <v>15</v>
      </c>
      <c r="L360" s="18">
        <f>-_xlfn.MAXIFS('cons 2023 - 2025'!D361:AM361,'cons 2023 - 2025'!D361:AM361,"&lt;&gt;0")</f>
        <v>1</v>
      </c>
      <c r="M360" s="19">
        <f>COUNTIF('cons 2023 - 2025'!D361:AM361,"&lt;&gt;0")</f>
        <v>4</v>
      </c>
      <c r="N360" s="21">
        <f>-AVERAGE('cons 2023 - 2025'!D361:AM361)</f>
        <v>0.61111111111111116</v>
      </c>
      <c r="O360" s="21">
        <f t="shared" si="66"/>
        <v>5.5</v>
      </c>
      <c r="P360" s="21">
        <f>_xlfn.STDEV.S('cons 2023 - 2025'!D361:AM361)</f>
        <v>2.5665739006117838</v>
      </c>
      <c r="Q360" s="21">
        <f>-AVERAGE('cons 2023 - 2025'!D361:AM361)/'⚙ Assumptions'!$B$5</f>
        <v>2.777777777777778E-2</v>
      </c>
      <c r="R360" s="21">
        <f>_xlfn.STDEV.S('cons 2023 - 2025'!D361:AM361)/SQRT('⚙ Assumptions'!$B$5)</f>
        <v>0.54719539419004559</v>
      </c>
      <c r="S360" s="21">
        <f>-IF(AVERAGE('cons 2023 - 2025'!D361:AM361)=0,"",_xlfn.STDEV.S('cons 2023 - 2025'!D361:AM361)/AVERAGE('cons 2023 - 2025'!D361:AM361))</f>
        <v>4.1998482010011005</v>
      </c>
      <c r="T360" s="21" t="str">
        <f t="shared" si="67"/>
        <v>Z</v>
      </c>
      <c r="U360" s="38">
        <f t="shared" si="68"/>
        <v>0.9</v>
      </c>
      <c r="V360" s="21">
        <f t="shared" si="69"/>
        <v>1.28</v>
      </c>
      <c r="W360" s="21">
        <f t="shared" si="70"/>
        <v>6.5579733844393502</v>
      </c>
      <c r="X360" s="21">
        <f t="shared" si="71"/>
        <v>5.6159128911879437</v>
      </c>
      <c r="Y360" s="21">
        <f t="shared" si="72"/>
        <v>8.9931585696245353</v>
      </c>
      <c r="Z360" s="21">
        <f t="shared" si="73"/>
        <v>7.4017153603237462</v>
      </c>
      <c r="AA360" s="21">
        <f>-AVERAGE('cons 2023 - 2025'!D361:AM361)*12</f>
        <v>7.3333333333333339</v>
      </c>
      <c r="AB360" s="32">
        <f t="shared" si="74"/>
        <v>11.066400000000002</v>
      </c>
      <c r="AC360" s="21">
        <f>SQRT((2*AA360*'⚙ Assumptions'!$B$3)/AB360)</f>
        <v>14.09964436018301</v>
      </c>
      <c r="AD360" s="21">
        <f t="shared" si="75"/>
        <v>7.4017153603237462</v>
      </c>
      <c r="AE360" s="21">
        <f t="shared" si="76"/>
        <v>21.501359720506755</v>
      </c>
      <c r="AF360" s="21">
        <f t="shared" si="77"/>
        <v>0.52010768115843098</v>
      </c>
    </row>
    <row r="361" spans="1:32" x14ac:dyDescent="0.3">
      <c r="A361" s="16" t="s">
        <v>732</v>
      </c>
      <c r="B361" s="17" t="s">
        <v>733</v>
      </c>
      <c r="C361" s="16" t="s">
        <v>8</v>
      </c>
      <c r="D361" s="16" t="str">
        <f>VLOOKUP(A361,'Lead Time'!$A$2:$C$1180,3,0)</f>
        <v>Local</v>
      </c>
      <c r="E361" s="23" t="str">
        <f>VLOOKUP(A361,Classification!$A$2:$D$1180,4,0)</f>
        <v>C</v>
      </c>
      <c r="F361" s="26" t="str">
        <f>VLOOKUP(A361,Classification!$A$2:$E$1180,5,0)</f>
        <v>M</v>
      </c>
      <c r="G361" s="18">
        <f>VLOOKUP(A361,'Lead Time'!$A$2:$D$1180,4,0)</f>
        <v>14.888888888888889</v>
      </c>
      <c r="H361" s="18">
        <f t="shared" si="65"/>
        <v>0.49629629629629629</v>
      </c>
      <c r="I361" s="27">
        <f>VLOOKUP(A361,Classification!$A$2:$F$1180,6,0)</f>
        <v>55.279000000000003</v>
      </c>
      <c r="J361" s="18">
        <f>-SUM('cons 2023 - 2025'!D362:AM362)</f>
        <v>39</v>
      </c>
      <c r="K361" s="18">
        <f>-_xlfn.MINIFS('cons 2023 - 2025'!D362:AM362,'cons 2023 - 2025'!D362:AM362,"&lt;&gt;0")</f>
        <v>10</v>
      </c>
      <c r="L361" s="18">
        <f>-_xlfn.MAXIFS('cons 2023 - 2025'!D362:AM362,'cons 2023 - 2025'!D362:AM362,"&lt;&gt;0")</f>
        <v>1</v>
      </c>
      <c r="M361" s="16">
        <f>COUNTIF('cons 2023 - 2025'!D362:AM362,"&lt;&gt;0")</f>
        <v>15</v>
      </c>
      <c r="N361" s="18">
        <f>-AVERAGE('cons 2023 - 2025'!D362:AM362)</f>
        <v>1.0833333333333333</v>
      </c>
      <c r="O361" s="18">
        <f t="shared" si="66"/>
        <v>2.6</v>
      </c>
      <c r="P361" s="18">
        <f>_xlfn.STDEV.S('cons 2023 - 2025'!D362:AM362)</f>
        <v>1.9179602260139359</v>
      </c>
      <c r="Q361" s="18">
        <f>-AVERAGE('cons 2023 - 2025'!D362:AM362)/'⚙ Assumptions'!$B$5</f>
        <v>4.924242424242424E-2</v>
      </c>
      <c r="R361" s="18">
        <f>_xlfn.STDEV.S('cons 2023 - 2025'!D362:AM362)/SQRT('⚙ Assumptions'!$B$5)</f>
        <v>0.40891049412773961</v>
      </c>
      <c r="S361" s="18">
        <f>-IF(AVERAGE('cons 2023 - 2025'!D362:AM362)=0,"",_xlfn.STDEV.S('cons 2023 - 2025'!D362:AM362)/AVERAGE('cons 2023 - 2025'!D362:AM362))</f>
        <v>1.7704248240128639</v>
      </c>
      <c r="T361" s="18" t="str">
        <f t="shared" si="67"/>
        <v>Z</v>
      </c>
      <c r="U361" s="37">
        <f t="shared" si="68"/>
        <v>0.9</v>
      </c>
      <c r="V361" s="18">
        <f t="shared" si="69"/>
        <v>1.28</v>
      </c>
      <c r="W361" s="18">
        <f t="shared" si="70"/>
        <v>2.0196186401544849</v>
      </c>
      <c r="X361" s="18">
        <f t="shared" si="71"/>
        <v>1.729498076866117</v>
      </c>
      <c r="Y361" s="18">
        <f t="shared" si="72"/>
        <v>2.752783623319468</v>
      </c>
      <c r="Z361" s="18">
        <f t="shared" si="73"/>
        <v>2.2671523978537715</v>
      </c>
      <c r="AA361" s="18">
        <f>-AVERAGE('cons 2023 - 2025'!D362:AM362)*12</f>
        <v>13</v>
      </c>
      <c r="AB361" s="27">
        <f t="shared" si="74"/>
        <v>11.055800000000001</v>
      </c>
      <c r="AC361" s="18">
        <f>SQRT((2*AA361*'⚙ Assumptions'!$B$3)/AB361)</f>
        <v>18.781800218959209</v>
      </c>
      <c r="AD361" s="18">
        <f t="shared" si="75"/>
        <v>2.2671523978537715</v>
      </c>
      <c r="AE361" s="18">
        <f t="shared" si="76"/>
        <v>21.048952616812979</v>
      </c>
      <c r="AF361" s="18">
        <f t="shared" si="77"/>
        <v>0.69215942286923093</v>
      </c>
    </row>
    <row r="362" spans="1:32" x14ac:dyDescent="0.3">
      <c r="A362" s="19" t="s">
        <v>734</v>
      </c>
      <c r="B362" s="20" t="s">
        <v>735</v>
      </c>
      <c r="C362" s="16" t="s">
        <v>8</v>
      </c>
      <c r="D362" s="16" t="str">
        <f>VLOOKUP(A362,'Lead Time'!$A$2:$C$1180,3,0)</f>
        <v>Local</v>
      </c>
      <c r="E362" s="23" t="str">
        <f>VLOOKUP(A362,Classification!$A$2:$D$1180,4,0)</f>
        <v>C</v>
      </c>
      <c r="F362" s="26" t="str">
        <f>VLOOKUP(A362,Classification!$A$2:$E$1180,5,0)</f>
        <v>M</v>
      </c>
      <c r="G362" s="21">
        <f>VLOOKUP(A362,'Lead Time'!$A$2:$D$1180,4,0)</f>
        <v>83</v>
      </c>
      <c r="H362" s="21">
        <f t="shared" si="65"/>
        <v>2.7666666666666666</v>
      </c>
      <c r="I362" s="32">
        <f>VLOOKUP(A362,Classification!$A$2:$F$1180,6,0)</f>
        <v>54.54</v>
      </c>
      <c r="J362" s="21">
        <f>-SUM('cons 2023 - 2025'!D363:AM363)</f>
        <v>14</v>
      </c>
      <c r="K362" s="18">
        <f>-_xlfn.MINIFS('cons 2023 - 2025'!D363:AM363,'cons 2023 - 2025'!D363:AM363,"&lt;&gt;0")</f>
        <v>8</v>
      </c>
      <c r="L362" s="18">
        <f>-_xlfn.MAXIFS('cons 2023 - 2025'!D363:AM363,'cons 2023 - 2025'!D363:AM363,"&lt;&gt;0")</f>
        <v>2</v>
      </c>
      <c r="M362" s="19">
        <f>COUNTIF('cons 2023 - 2025'!D363:AM363,"&lt;&gt;0")</f>
        <v>3</v>
      </c>
      <c r="N362" s="21">
        <f>-AVERAGE('cons 2023 - 2025'!D363:AM363)</f>
        <v>0.3888888888888889</v>
      </c>
      <c r="O362" s="21">
        <f t="shared" si="66"/>
        <v>4.666666666666667</v>
      </c>
      <c r="P362" s="21">
        <f>_xlfn.STDEV.S('cons 2023 - 2025'!D363:AM363)</f>
        <v>1.4981470036162821</v>
      </c>
      <c r="Q362" s="21">
        <f>-AVERAGE('cons 2023 - 2025'!D363:AM363)/'⚙ Assumptions'!$B$5</f>
        <v>1.7676767676767676E-2</v>
      </c>
      <c r="R362" s="21">
        <f>_xlfn.STDEV.S('cons 2023 - 2025'!D363:AM363)/SQRT('⚙ Assumptions'!$B$5)</f>
        <v>0.31940601437700261</v>
      </c>
      <c r="S362" s="21">
        <f>-IF(AVERAGE('cons 2023 - 2025'!D363:AM363)=0,"",_xlfn.STDEV.S('cons 2023 - 2025'!D363:AM363)/AVERAGE('cons 2023 - 2025'!D363:AM363))</f>
        <v>3.8523780092990108</v>
      </c>
      <c r="T362" s="21" t="str">
        <f t="shared" si="67"/>
        <v>Z</v>
      </c>
      <c r="U362" s="38">
        <f t="shared" si="68"/>
        <v>0.9</v>
      </c>
      <c r="V362" s="21">
        <f t="shared" si="69"/>
        <v>1.28</v>
      </c>
      <c r="W362" s="21">
        <f t="shared" si="70"/>
        <v>3.7247069168139411</v>
      </c>
      <c r="X362" s="21">
        <f t="shared" si="71"/>
        <v>3.1896484422558524</v>
      </c>
      <c r="Y362" s="21">
        <f t="shared" si="72"/>
        <v>5.1918786339856577</v>
      </c>
      <c r="Z362" s="21">
        <f t="shared" si="73"/>
        <v>4.2655743681817784</v>
      </c>
      <c r="AA362" s="21">
        <f>-AVERAGE('cons 2023 - 2025'!D363:AM363)*12</f>
        <v>4.666666666666667</v>
      </c>
      <c r="AB362" s="32">
        <f t="shared" si="74"/>
        <v>10.908000000000001</v>
      </c>
      <c r="AC362" s="21">
        <f>SQRT((2*AA362*'⚙ Assumptions'!$B$3)/AB362)</f>
        <v>11.328996775978371</v>
      </c>
      <c r="AD362" s="21">
        <f t="shared" si="75"/>
        <v>4.2655743681817784</v>
      </c>
      <c r="AE362" s="21">
        <f t="shared" si="76"/>
        <v>15.594571144160149</v>
      </c>
      <c r="AF362" s="21">
        <f t="shared" si="77"/>
        <v>0.41192232277457363</v>
      </c>
    </row>
    <row r="363" spans="1:32" x14ac:dyDescent="0.3">
      <c r="A363" s="16" t="s">
        <v>736</v>
      </c>
      <c r="B363" s="17" t="s">
        <v>737</v>
      </c>
      <c r="C363" s="16" t="s">
        <v>8</v>
      </c>
      <c r="D363" s="16" t="str">
        <f>VLOOKUP(A363,'Lead Time'!$A$2:$C$1180,3,0)</f>
        <v>Local</v>
      </c>
      <c r="E363" s="23" t="str">
        <f>VLOOKUP(A363,Classification!$A$2:$D$1180,4,0)</f>
        <v>C</v>
      </c>
      <c r="F363" s="25" t="str">
        <f>VLOOKUP(A363,Classification!$A$2:$E$1180,5,0)</f>
        <v>L</v>
      </c>
      <c r="G363" s="18">
        <f>VLOOKUP(A363,'Lead Time'!$A$2:$D$1180,4,0)</f>
        <v>34.200000000000003</v>
      </c>
      <c r="H363" s="18">
        <f t="shared" si="65"/>
        <v>1.1400000000000001</v>
      </c>
      <c r="I363" s="27">
        <f>VLOOKUP(A363,Classification!$A$2:$F$1180,6,0)</f>
        <v>54.54</v>
      </c>
      <c r="J363" s="18">
        <f>-SUM('cons 2023 - 2025'!D364:AM364)</f>
        <v>6</v>
      </c>
      <c r="K363" s="18">
        <f>-_xlfn.MINIFS('cons 2023 - 2025'!D364:AM364,'cons 2023 - 2025'!D364:AM364,"&lt;&gt;0")</f>
        <v>2</v>
      </c>
      <c r="L363" s="18">
        <f>-_xlfn.MAXIFS('cons 2023 - 2025'!D364:AM364,'cons 2023 - 2025'!D364:AM364,"&lt;&gt;0")</f>
        <v>2</v>
      </c>
      <c r="M363" s="16">
        <f>COUNTIF('cons 2023 - 2025'!D364:AM364,"&lt;&gt;0")</f>
        <v>3</v>
      </c>
      <c r="N363" s="18">
        <f>-AVERAGE('cons 2023 - 2025'!D364:AM364)</f>
        <v>0.16666666666666666</v>
      </c>
      <c r="O363" s="18">
        <f t="shared" si="66"/>
        <v>2</v>
      </c>
      <c r="P363" s="18">
        <f>_xlfn.STDEV.S('cons 2023 - 2025'!D364:AM364)</f>
        <v>0.56061191058138804</v>
      </c>
      <c r="Q363" s="18">
        <f>-AVERAGE('cons 2023 - 2025'!D364:AM364)/'⚙ Assumptions'!$B$5</f>
        <v>7.5757575757575751E-3</v>
      </c>
      <c r="R363" s="18">
        <f>_xlfn.STDEV.S('cons 2023 - 2025'!D364:AM364)/SQRT('⚙ Assumptions'!$B$5)</f>
        <v>0.11952286093343935</v>
      </c>
      <c r="S363" s="18">
        <f>-IF(AVERAGE('cons 2023 - 2025'!D364:AM364)=0,"",_xlfn.STDEV.S('cons 2023 - 2025'!D364:AM364)/AVERAGE('cons 2023 - 2025'!D364:AM364))</f>
        <v>3.3636714634883282</v>
      </c>
      <c r="T363" s="18" t="str">
        <f t="shared" si="67"/>
        <v>Z</v>
      </c>
      <c r="U363" s="37">
        <f t="shared" si="68"/>
        <v>0.9</v>
      </c>
      <c r="V363" s="18">
        <f t="shared" si="69"/>
        <v>1.28</v>
      </c>
      <c r="W363" s="18">
        <f t="shared" si="70"/>
        <v>0.89469292417646196</v>
      </c>
      <c r="X363" s="18">
        <f t="shared" si="71"/>
        <v>0.76616924650217733</v>
      </c>
      <c r="Y363" s="18">
        <f t="shared" si="72"/>
        <v>1.1537838332673711</v>
      </c>
      <c r="Z363" s="18">
        <f t="shared" si="73"/>
        <v>0.95616924650217738</v>
      </c>
      <c r="AA363" s="18">
        <f>-AVERAGE('cons 2023 - 2025'!D364:AM364)*12</f>
        <v>2</v>
      </c>
      <c r="AB363" s="27">
        <f t="shared" si="74"/>
        <v>10.908000000000001</v>
      </c>
      <c r="AC363" s="18">
        <f>SQRT((2*AA363*'⚙ Assumptions'!$B$3)/AB363)</f>
        <v>7.4165693248330795</v>
      </c>
      <c r="AD363" s="18">
        <f t="shared" si="75"/>
        <v>0.95616924650217738</v>
      </c>
      <c r="AE363" s="18">
        <f t="shared" si="76"/>
        <v>8.3727385713352565</v>
      </c>
      <c r="AF363" s="18">
        <f t="shared" si="77"/>
        <v>0.26966646065093081</v>
      </c>
    </row>
    <row r="364" spans="1:32" x14ac:dyDescent="0.3">
      <c r="A364" s="19" t="s">
        <v>738</v>
      </c>
      <c r="B364" s="20" t="s">
        <v>739</v>
      </c>
      <c r="C364" s="16" t="s">
        <v>8</v>
      </c>
      <c r="D364" s="16" t="str">
        <f>VLOOKUP(A364,'Lead Time'!$A$2:$C$1180,3,0)</f>
        <v>Local</v>
      </c>
      <c r="E364" s="23" t="str">
        <f>VLOOKUP(A364,Classification!$A$2:$D$1180,4,0)</f>
        <v>C</v>
      </c>
      <c r="F364" s="25" t="str">
        <f>VLOOKUP(A364,Classification!$A$2:$E$1180,5,0)</f>
        <v>L</v>
      </c>
      <c r="G364" s="21">
        <f>VLOOKUP(A364,'Lead Time'!$A$2:$D$1180,4,0)</f>
        <v>25</v>
      </c>
      <c r="H364" s="21">
        <f t="shared" si="65"/>
        <v>0.83333333333333337</v>
      </c>
      <c r="I364" s="32">
        <f>VLOOKUP(A364,Classification!$A$2:$F$1180,6,0)</f>
        <v>54.54</v>
      </c>
      <c r="J364" s="21">
        <f>-SUM('cons 2023 - 2025'!D365:AM365)</f>
        <v>2</v>
      </c>
      <c r="K364" s="18">
        <f>-_xlfn.MINIFS('cons 2023 - 2025'!D365:AM365,'cons 2023 - 2025'!D365:AM365,"&lt;&gt;0")</f>
        <v>1</v>
      </c>
      <c r="L364" s="18">
        <f>-_xlfn.MAXIFS('cons 2023 - 2025'!D365:AM365,'cons 2023 - 2025'!D365:AM365,"&lt;&gt;0")</f>
        <v>1</v>
      </c>
      <c r="M364" s="19">
        <f>COUNTIF('cons 2023 - 2025'!D365:AM365,"&lt;&gt;0")</f>
        <v>2</v>
      </c>
      <c r="N364" s="21">
        <f>-AVERAGE('cons 2023 - 2025'!D365:AM365)</f>
        <v>5.5555555555555552E-2</v>
      </c>
      <c r="O364" s="21">
        <f t="shared" si="66"/>
        <v>1</v>
      </c>
      <c r="P364" s="21">
        <f>_xlfn.STDEV.S('cons 2023 - 2025'!D365:AM365)</f>
        <v>0.2323106841457232</v>
      </c>
      <c r="Q364" s="21">
        <f>-AVERAGE('cons 2023 - 2025'!D365:AM365)/'⚙ Assumptions'!$B$5</f>
        <v>2.525252525252525E-3</v>
      </c>
      <c r="R364" s="21">
        <f>_xlfn.STDEV.S('cons 2023 - 2025'!D365:AM365)/SQRT('⚙ Assumptions'!$B$5)</f>
        <v>4.9528804276930134E-2</v>
      </c>
      <c r="S364" s="21">
        <f>-IF(AVERAGE('cons 2023 - 2025'!D365:AM365)=0,"",_xlfn.STDEV.S('cons 2023 - 2025'!D365:AM365)/AVERAGE('cons 2023 - 2025'!D365:AM365))</f>
        <v>4.1815923146230176</v>
      </c>
      <c r="T364" s="21" t="str">
        <f t="shared" si="67"/>
        <v>Z</v>
      </c>
      <c r="U364" s="38">
        <f t="shared" si="68"/>
        <v>0.9</v>
      </c>
      <c r="V364" s="21">
        <f t="shared" si="69"/>
        <v>1.28</v>
      </c>
      <c r="W364" s="21">
        <f t="shared" si="70"/>
        <v>0.31698434737235281</v>
      </c>
      <c r="X364" s="21">
        <f t="shared" si="71"/>
        <v>0.2714491777196168</v>
      </c>
      <c r="Y364" s="21">
        <f t="shared" si="72"/>
        <v>0.38011566050366596</v>
      </c>
      <c r="Z364" s="21">
        <f t="shared" si="73"/>
        <v>0.31774547401591308</v>
      </c>
      <c r="AA364" s="21">
        <f>-AVERAGE('cons 2023 - 2025'!D365:AM365)*12</f>
        <v>0.66666666666666663</v>
      </c>
      <c r="AB364" s="32">
        <f t="shared" si="74"/>
        <v>10.908000000000001</v>
      </c>
      <c r="AC364" s="21">
        <f>SQRT((2*AA364*'⚙ Assumptions'!$B$3)/AB364)</f>
        <v>4.2819582961558993</v>
      </c>
      <c r="AD364" s="21">
        <f t="shared" si="75"/>
        <v>0.31774547401591308</v>
      </c>
      <c r="AE364" s="21">
        <f t="shared" si="76"/>
        <v>4.5997037701718124</v>
      </c>
      <c r="AF364" s="21">
        <f t="shared" si="77"/>
        <v>0.15569200364822852</v>
      </c>
    </row>
    <row r="365" spans="1:32" x14ac:dyDescent="0.3">
      <c r="A365" s="16" t="s">
        <v>740</v>
      </c>
      <c r="B365" s="17" t="s">
        <v>741</v>
      </c>
      <c r="C365" s="16" t="s">
        <v>8</v>
      </c>
      <c r="D365" s="16"/>
      <c r="E365" s="23" t="str">
        <f>VLOOKUP(A365,Classification!$A$2:$D$1180,4,0)</f>
        <v>C</v>
      </c>
      <c r="F365" s="25" t="str">
        <f>VLOOKUP(A365,Classification!$A$2:$E$1180,5,0)</f>
        <v>L</v>
      </c>
      <c r="G365" s="18">
        <f>VLOOKUP(A365,'Lead Time'!$A$2:$D$1180,4,0)</f>
        <v>44</v>
      </c>
      <c r="H365" s="18">
        <f t="shared" si="65"/>
        <v>1.4666666666666666</v>
      </c>
      <c r="I365" s="27">
        <f>VLOOKUP(A365,Classification!$A$2:$F$1180,6,0)</f>
        <v>54.442</v>
      </c>
      <c r="J365" s="18">
        <f>-SUM('cons 2023 - 2025'!D366:AM366)</f>
        <v>1600</v>
      </c>
      <c r="K365" s="18">
        <f>-_xlfn.MINIFS('cons 2023 - 2025'!D366:AM366,'cons 2023 - 2025'!D366:AM366,"&lt;&gt;0")</f>
        <v>1600</v>
      </c>
      <c r="L365" s="18">
        <f>-_xlfn.MAXIFS('cons 2023 - 2025'!D366:AM366,'cons 2023 - 2025'!D366:AM366,"&lt;&gt;0")</f>
        <v>1600</v>
      </c>
      <c r="M365" s="16">
        <f>COUNTIF('cons 2023 - 2025'!D366:AM366,"&lt;&gt;0")</f>
        <v>1</v>
      </c>
      <c r="N365" s="18">
        <f>-AVERAGE('cons 2023 - 2025'!D366:AM366)</f>
        <v>44.444444444444443</v>
      </c>
      <c r="O365" s="18">
        <f t="shared" si="66"/>
        <v>1600</v>
      </c>
      <c r="P365" s="18">
        <f>_xlfn.STDEV.S('cons 2023 - 2025'!D366:AM366)</f>
        <v>266.66666666666669</v>
      </c>
      <c r="Q365" s="18">
        <f>-AVERAGE('cons 2023 - 2025'!D366:AM366)/'⚙ Assumptions'!$B$5</f>
        <v>2.0202020202020203</v>
      </c>
      <c r="R365" s="18">
        <f>_xlfn.STDEV.S('cons 2023 - 2025'!D366:AM366)/SQRT('⚙ Assumptions'!$B$5)</f>
        <v>56.85352436149612</v>
      </c>
      <c r="S365" s="18">
        <f>-IF(AVERAGE('cons 2023 - 2025'!D366:AM366)=0,"",_xlfn.STDEV.S('cons 2023 - 2025'!D366:AM366)/AVERAGE('cons 2023 - 2025'!D366:AM366))</f>
        <v>6.0000000000000009</v>
      </c>
      <c r="T365" s="18" t="str">
        <f t="shared" si="67"/>
        <v>Z</v>
      </c>
      <c r="U365" s="37">
        <f t="shared" si="68"/>
        <v>0.9</v>
      </c>
      <c r="V365" s="18">
        <f t="shared" si="69"/>
        <v>1.28</v>
      </c>
      <c r="W365" s="18">
        <f t="shared" si="70"/>
        <v>482.7182292900165</v>
      </c>
      <c r="X365" s="18">
        <f t="shared" si="71"/>
        <v>413.37519501277751</v>
      </c>
      <c r="Y365" s="18">
        <f t="shared" si="72"/>
        <v>571.60711817890535</v>
      </c>
      <c r="Z365" s="18">
        <f t="shared" si="73"/>
        <v>478.56038019796267</v>
      </c>
      <c r="AA365" s="18">
        <f>-AVERAGE('cons 2023 - 2025'!D366:AM366)*12</f>
        <v>533.33333333333326</v>
      </c>
      <c r="AB365" s="27">
        <f t="shared" si="74"/>
        <v>10.888400000000001</v>
      </c>
      <c r="AC365" s="18">
        <f>SQRT((2*AA365*'⚙ Assumptions'!$B$3)/AB365)</f>
        <v>121.22102666516474</v>
      </c>
      <c r="AD365" s="18">
        <f t="shared" si="75"/>
        <v>478.56038019796267</v>
      </c>
      <c r="AE365" s="18">
        <f t="shared" si="76"/>
        <v>599.78140686312736</v>
      </c>
      <c r="AF365" s="18">
        <f t="shared" si="77"/>
        <v>4.3996767558032666</v>
      </c>
    </row>
    <row r="366" spans="1:32" x14ac:dyDescent="0.3">
      <c r="A366" s="19" t="s">
        <v>742</v>
      </c>
      <c r="B366" s="20" t="s">
        <v>743</v>
      </c>
      <c r="C366" s="16" t="s">
        <v>8</v>
      </c>
      <c r="D366" s="16"/>
      <c r="E366" s="23" t="str">
        <f>VLOOKUP(A366,Classification!$A$2:$D$1180,4,0)</f>
        <v>C</v>
      </c>
      <c r="F366" s="25" t="str">
        <f>VLOOKUP(A366,Classification!$A$2:$E$1180,5,0)</f>
        <v>L</v>
      </c>
      <c r="G366" s="21">
        <f>VLOOKUP(A366,'Lead Time'!$A$2:$D$1180,4,0)</f>
        <v>44</v>
      </c>
      <c r="H366" s="21">
        <f t="shared" si="65"/>
        <v>1.4666666666666666</v>
      </c>
      <c r="I366" s="32">
        <f>VLOOKUP(A366,Classification!$A$2:$F$1180,6,0)</f>
        <v>54.442</v>
      </c>
      <c r="J366" s="21">
        <f>-SUM('cons 2023 - 2025'!D367:AM367)</f>
        <v>1980</v>
      </c>
      <c r="K366" s="18">
        <f>-_xlfn.MINIFS('cons 2023 - 2025'!D367:AM367,'cons 2023 - 2025'!D367:AM367,"&lt;&gt;0")</f>
        <v>1980</v>
      </c>
      <c r="L366" s="18">
        <f>-_xlfn.MAXIFS('cons 2023 - 2025'!D367:AM367,'cons 2023 - 2025'!D367:AM367,"&lt;&gt;0")</f>
        <v>1980</v>
      </c>
      <c r="M366" s="19">
        <f>COUNTIF('cons 2023 - 2025'!D367:AM367,"&lt;&gt;0")</f>
        <v>1</v>
      </c>
      <c r="N366" s="21">
        <f>-AVERAGE('cons 2023 - 2025'!D367:AM367)</f>
        <v>55</v>
      </c>
      <c r="O366" s="21">
        <f t="shared" si="66"/>
        <v>1980</v>
      </c>
      <c r="P366" s="21">
        <f>_xlfn.STDEV.S('cons 2023 - 2025'!D367:AM367)</f>
        <v>330</v>
      </c>
      <c r="Q366" s="21">
        <f>-AVERAGE('cons 2023 - 2025'!D367:AM367)/'⚙ Assumptions'!$B$5</f>
        <v>2.5</v>
      </c>
      <c r="R366" s="21">
        <f>_xlfn.STDEV.S('cons 2023 - 2025'!D367:AM367)/SQRT('⚙ Assumptions'!$B$5)</f>
        <v>70.356236397351438</v>
      </c>
      <c r="S366" s="21">
        <f>-IF(AVERAGE('cons 2023 - 2025'!D367:AM367)=0,"",_xlfn.STDEV.S('cons 2023 - 2025'!D367:AM367)/AVERAGE('cons 2023 - 2025'!D367:AM367))</f>
        <v>6</v>
      </c>
      <c r="T366" s="21" t="str">
        <f t="shared" si="67"/>
        <v>Z</v>
      </c>
      <c r="U366" s="38">
        <f t="shared" si="68"/>
        <v>0.9</v>
      </c>
      <c r="V366" s="21">
        <f t="shared" si="69"/>
        <v>1.28</v>
      </c>
      <c r="W366" s="21">
        <f t="shared" si="70"/>
        <v>597.36380874639531</v>
      </c>
      <c r="X366" s="21">
        <f t="shared" si="71"/>
        <v>511.55180382831219</v>
      </c>
      <c r="Y366" s="21">
        <f t="shared" si="72"/>
        <v>707.36380874639531</v>
      </c>
      <c r="Z366" s="21">
        <f t="shared" si="73"/>
        <v>592.21847049497887</v>
      </c>
      <c r="AA366" s="21">
        <f>-AVERAGE('cons 2023 - 2025'!D367:AM367)*12</f>
        <v>660</v>
      </c>
      <c r="AB366" s="32">
        <f t="shared" si="74"/>
        <v>10.888400000000001</v>
      </c>
      <c r="AC366" s="21">
        <f>SQRT((2*AA366*'⚙ Assumptions'!$B$3)/AB366)</f>
        <v>134.84987918375668</v>
      </c>
      <c r="AD366" s="21">
        <f t="shared" si="75"/>
        <v>592.21847049497887</v>
      </c>
      <c r="AE366" s="21">
        <f t="shared" si="76"/>
        <v>727.06834967873556</v>
      </c>
      <c r="AF366" s="21">
        <f t="shared" si="77"/>
        <v>4.8943314150147206</v>
      </c>
    </row>
    <row r="367" spans="1:32" x14ac:dyDescent="0.3">
      <c r="A367" s="16" t="s">
        <v>744</v>
      </c>
      <c r="B367" s="17" t="s">
        <v>745</v>
      </c>
      <c r="C367" s="16" t="s">
        <v>8</v>
      </c>
      <c r="D367" s="16"/>
      <c r="E367" s="23" t="str">
        <f>VLOOKUP(A367,Classification!$A$2:$D$1180,4,0)</f>
        <v>C</v>
      </c>
      <c r="F367" s="25" t="str">
        <f>VLOOKUP(A367,Classification!$A$2:$E$1180,5,0)</f>
        <v>L</v>
      </c>
      <c r="G367" s="18">
        <f>VLOOKUP(A367,'Lead Time'!$A$2:$D$1180,4,0)</f>
        <v>44</v>
      </c>
      <c r="H367" s="18">
        <f t="shared" si="65"/>
        <v>1.4666666666666666</v>
      </c>
      <c r="I367" s="27">
        <f>VLOOKUP(A367,Classification!$A$2:$F$1180,6,0)</f>
        <v>54.442</v>
      </c>
      <c r="J367" s="18">
        <f>-SUM('cons 2023 - 2025'!D368:AM368)</f>
        <v>20</v>
      </c>
      <c r="K367" s="18">
        <f>-_xlfn.MINIFS('cons 2023 - 2025'!D368:AM368,'cons 2023 - 2025'!D368:AM368,"&lt;&gt;0")</f>
        <v>20</v>
      </c>
      <c r="L367" s="18">
        <f>-_xlfn.MAXIFS('cons 2023 - 2025'!D368:AM368,'cons 2023 - 2025'!D368:AM368,"&lt;&gt;0")</f>
        <v>20</v>
      </c>
      <c r="M367" s="16">
        <f>COUNTIF('cons 2023 - 2025'!D368:AM368,"&lt;&gt;0")</f>
        <v>1</v>
      </c>
      <c r="N367" s="18">
        <f>-AVERAGE('cons 2023 - 2025'!D368:AM368)</f>
        <v>0.55555555555555558</v>
      </c>
      <c r="O367" s="18">
        <f t="shared" si="66"/>
        <v>20</v>
      </c>
      <c r="P367" s="18">
        <f>_xlfn.STDEV.S('cons 2023 - 2025'!D368:AM368)</f>
        <v>3.3333333333333335</v>
      </c>
      <c r="Q367" s="18">
        <f>-AVERAGE('cons 2023 - 2025'!D368:AM368)/'⚙ Assumptions'!$B$5</f>
        <v>2.5252525252525252E-2</v>
      </c>
      <c r="R367" s="18">
        <f>_xlfn.STDEV.S('cons 2023 - 2025'!D368:AM368)/SQRT('⚙ Assumptions'!$B$5)</f>
        <v>0.71066905451870144</v>
      </c>
      <c r="S367" s="18">
        <f>-IF(AVERAGE('cons 2023 - 2025'!D368:AM368)=0,"",_xlfn.STDEV.S('cons 2023 - 2025'!D368:AM368)/AVERAGE('cons 2023 - 2025'!D368:AM368))</f>
        <v>6</v>
      </c>
      <c r="T367" s="18" t="str">
        <f t="shared" si="67"/>
        <v>Z</v>
      </c>
      <c r="U367" s="37">
        <f t="shared" si="68"/>
        <v>0.9</v>
      </c>
      <c r="V367" s="18">
        <f t="shared" si="69"/>
        <v>1.28</v>
      </c>
      <c r="W367" s="18">
        <f t="shared" si="70"/>
        <v>6.0339778661252055</v>
      </c>
      <c r="X367" s="18">
        <f t="shared" si="71"/>
        <v>5.1671899376597183</v>
      </c>
      <c r="Y367" s="18">
        <f t="shared" si="72"/>
        <v>7.1450889772363162</v>
      </c>
      <c r="Z367" s="18">
        <f t="shared" si="73"/>
        <v>5.9820047524745332</v>
      </c>
      <c r="AA367" s="18">
        <f>-AVERAGE('cons 2023 - 2025'!D368:AM368)*12</f>
        <v>6.666666666666667</v>
      </c>
      <c r="AB367" s="27">
        <f t="shared" si="74"/>
        <v>10.888400000000001</v>
      </c>
      <c r="AC367" s="18">
        <f>SQRT((2*AA367*'⚙ Assumptions'!$B$3)/AB367)</f>
        <v>13.552922796281152</v>
      </c>
      <c r="AD367" s="18">
        <f t="shared" si="75"/>
        <v>5.9820047524745332</v>
      </c>
      <c r="AE367" s="18">
        <f t="shared" si="76"/>
        <v>19.534927548755686</v>
      </c>
      <c r="AF367" s="18">
        <f t="shared" si="77"/>
        <v>0.49189881525009232</v>
      </c>
    </row>
    <row r="368" spans="1:32" x14ac:dyDescent="0.3">
      <c r="A368" s="19" t="s">
        <v>746</v>
      </c>
      <c r="B368" s="20" t="s">
        <v>747</v>
      </c>
      <c r="C368" s="16" t="s">
        <v>8</v>
      </c>
      <c r="D368" s="16"/>
      <c r="E368" s="23" t="str">
        <f>VLOOKUP(A368,Classification!$A$2:$D$1180,4,0)</f>
        <v>C</v>
      </c>
      <c r="F368" s="25" t="str">
        <f>VLOOKUP(A368,Classification!$A$2:$E$1180,5,0)</f>
        <v>L</v>
      </c>
      <c r="G368" s="21">
        <f>VLOOKUP(A368,'Lead Time'!$A$2:$D$1180,4,0)</f>
        <v>44</v>
      </c>
      <c r="H368" s="21">
        <f t="shared" si="65"/>
        <v>1.4666666666666666</v>
      </c>
      <c r="I368" s="32">
        <f>VLOOKUP(A368,Classification!$A$2:$F$1180,6,0)</f>
        <v>54.442</v>
      </c>
      <c r="J368" s="21">
        <f>-SUM('cons 2023 - 2025'!D369:AM369)</f>
        <v>40</v>
      </c>
      <c r="K368" s="18">
        <f>-_xlfn.MINIFS('cons 2023 - 2025'!D369:AM369,'cons 2023 - 2025'!D369:AM369,"&lt;&gt;0")</f>
        <v>40</v>
      </c>
      <c r="L368" s="18">
        <f>-_xlfn.MAXIFS('cons 2023 - 2025'!D369:AM369,'cons 2023 - 2025'!D369:AM369,"&lt;&gt;0")</f>
        <v>40</v>
      </c>
      <c r="M368" s="19">
        <f>COUNTIF('cons 2023 - 2025'!D369:AM369,"&lt;&gt;0")</f>
        <v>1</v>
      </c>
      <c r="N368" s="21">
        <f>-AVERAGE('cons 2023 - 2025'!D369:AM369)</f>
        <v>1.1111111111111112</v>
      </c>
      <c r="O368" s="21">
        <f t="shared" si="66"/>
        <v>40</v>
      </c>
      <c r="P368" s="21">
        <f>_xlfn.STDEV.S('cons 2023 - 2025'!D369:AM369)</f>
        <v>6.666666666666667</v>
      </c>
      <c r="Q368" s="21">
        <f>-AVERAGE('cons 2023 - 2025'!D369:AM369)/'⚙ Assumptions'!$B$5</f>
        <v>5.0505050505050504E-2</v>
      </c>
      <c r="R368" s="21">
        <f>_xlfn.STDEV.S('cons 2023 - 2025'!D369:AM369)/SQRT('⚙ Assumptions'!$B$5)</f>
        <v>1.4213381090374029</v>
      </c>
      <c r="S368" s="21">
        <f>-IF(AVERAGE('cons 2023 - 2025'!D369:AM369)=0,"",_xlfn.STDEV.S('cons 2023 - 2025'!D369:AM369)/AVERAGE('cons 2023 - 2025'!D369:AM369))</f>
        <v>6</v>
      </c>
      <c r="T368" s="21" t="str">
        <f t="shared" si="67"/>
        <v>Z</v>
      </c>
      <c r="U368" s="38">
        <f t="shared" si="68"/>
        <v>0.9</v>
      </c>
      <c r="V368" s="21">
        <f t="shared" si="69"/>
        <v>1.28</v>
      </c>
      <c r="W368" s="21">
        <f t="shared" si="70"/>
        <v>12.067955732250411</v>
      </c>
      <c r="X368" s="21">
        <f t="shared" si="71"/>
        <v>10.334379875319437</v>
      </c>
      <c r="Y368" s="21">
        <f t="shared" si="72"/>
        <v>14.290177954472632</v>
      </c>
      <c r="Z368" s="21">
        <f t="shared" si="73"/>
        <v>11.964009504949066</v>
      </c>
      <c r="AA368" s="21">
        <f>-AVERAGE('cons 2023 - 2025'!D369:AM369)*12</f>
        <v>13.333333333333334</v>
      </c>
      <c r="AB368" s="32">
        <f t="shared" si="74"/>
        <v>10.888400000000001</v>
      </c>
      <c r="AC368" s="21">
        <f>SQRT((2*AA368*'⚙ Assumptions'!$B$3)/AB368)</f>
        <v>19.166727228296295</v>
      </c>
      <c r="AD368" s="21">
        <f t="shared" si="75"/>
        <v>11.964009504949066</v>
      </c>
      <c r="AE368" s="21">
        <f t="shared" si="76"/>
        <v>31.130736733245364</v>
      </c>
      <c r="AF368" s="21">
        <f t="shared" si="77"/>
        <v>0.695649975841938</v>
      </c>
    </row>
    <row r="369" spans="1:32" x14ac:dyDescent="0.3">
      <c r="A369" s="16" t="s">
        <v>748</v>
      </c>
      <c r="B369" s="17" t="s">
        <v>749</v>
      </c>
      <c r="C369" s="16" t="s">
        <v>8</v>
      </c>
      <c r="D369" s="16" t="str">
        <f>VLOOKUP(A369,'Lead Time'!$A$2:$C$1180,3,0)</f>
        <v>Local</v>
      </c>
      <c r="E369" s="23" t="str">
        <f>VLOOKUP(A369,Classification!$A$2:$D$1180,4,0)</f>
        <v>C</v>
      </c>
      <c r="F369" s="24" t="str">
        <f>VLOOKUP(A369,Classification!$A$2:$E$1180,5,0)</f>
        <v>H</v>
      </c>
      <c r="G369" s="18">
        <f>VLOOKUP(A369,'Lead Time'!$A$2:$D$1180,4,0)</f>
        <v>9.1666666666666661</v>
      </c>
      <c r="H369" s="18">
        <f t="shared" si="65"/>
        <v>0.30555555555555552</v>
      </c>
      <c r="I369" s="27">
        <f>VLOOKUP(A369,Classification!$A$2:$F$1180,6,0)</f>
        <v>54.429000000000002</v>
      </c>
      <c r="J369" s="18">
        <f>-SUM('cons 2023 - 2025'!D370:AM370)</f>
        <v>30</v>
      </c>
      <c r="K369" s="18">
        <f>-_xlfn.MINIFS('cons 2023 - 2025'!D370:AM370,'cons 2023 - 2025'!D370:AM370,"&lt;&gt;0")</f>
        <v>13</v>
      </c>
      <c r="L369" s="18">
        <f>-_xlfn.MAXIFS('cons 2023 - 2025'!D370:AM370,'cons 2023 - 2025'!D370:AM370,"&lt;&gt;0")</f>
        <v>1</v>
      </c>
      <c r="M369" s="16">
        <f>COUNTIF('cons 2023 - 2025'!D370:AM370,"&lt;&gt;0")</f>
        <v>14</v>
      </c>
      <c r="N369" s="18">
        <f>-AVERAGE('cons 2023 - 2025'!D370:AM370)</f>
        <v>0.83333333333333337</v>
      </c>
      <c r="O369" s="18">
        <f t="shared" si="66"/>
        <v>2.1428571428571428</v>
      </c>
      <c r="P369" s="18">
        <f>_xlfn.STDEV.S('cons 2023 - 2025'!D370:AM370)</f>
        <v>2.1974010622941429</v>
      </c>
      <c r="Q369" s="18">
        <f>-AVERAGE('cons 2023 - 2025'!D370:AM370)/'⚙ Assumptions'!$B$5</f>
        <v>3.787878787878788E-2</v>
      </c>
      <c r="R369" s="18">
        <f>_xlfn.STDEV.S('cons 2023 - 2025'!D370:AM370)/SQRT('⚙ Assumptions'!$B$5)</f>
        <v>0.4684874806016906</v>
      </c>
      <c r="S369" s="18">
        <f>-IF(AVERAGE('cons 2023 - 2025'!D370:AM370)=0,"",_xlfn.STDEV.S('cons 2023 - 2025'!D370:AM370)/AVERAGE('cons 2023 - 2025'!D370:AM370))</f>
        <v>2.6368812747529713</v>
      </c>
      <c r="T369" s="18" t="str">
        <f t="shared" si="67"/>
        <v>Z</v>
      </c>
      <c r="U369" s="37">
        <f t="shared" si="68"/>
        <v>0.9</v>
      </c>
      <c r="V369" s="18">
        <f t="shared" si="69"/>
        <v>1.28</v>
      </c>
      <c r="W369" s="18">
        <f t="shared" si="70"/>
        <v>1.8155728467634566</v>
      </c>
      <c r="X369" s="18">
        <f t="shared" si="71"/>
        <v>1.5547636986790494</v>
      </c>
      <c r="Y369" s="18">
        <f t="shared" si="72"/>
        <v>2.162795068985679</v>
      </c>
      <c r="Z369" s="18">
        <f t="shared" si="73"/>
        <v>1.8093933283086789</v>
      </c>
      <c r="AA369" s="18">
        <f>-AVERAGE('cons 2023 - 2025'!D370:AM370)*12</f>
        <v>10</v>
      </c>
      <c r="AB369" s="27">
        <f t="shared" si="74"/>
        <v>10.885800000000001</v>
      </c>
      <c r="AC369" s="18">
        <f>SQRT((2*AA369*'⚙ Assumptions'!$B$3)/AB369)</f>
        <v>16.600854833226173</v>
      </c>
      <c r="AD369" s="18">
        <f t="shared" si="75"/>
        <v>1.8093933283086789</v>
      </c>
      <c r="AE369" s="18">
        <f t="shared" si="76"/>
        <v>18.410248161534852</v>
      </c>
      <c r="AF369" s="18">
        <f t="shared" si="77"/>
        <v>0.60237861847844509</v>
      </c>
    </row>
    <row r="370" spans="1:32" x14ac:dyDescent="0.3">
      <c r="A370" s="19" t="s">
        <v>750</v>
      </c>
      <c r="B370" s="20" t="s">
        <v>751</v>
      </c>
      <c r="C370" s="16" t="s">
        <v>8</v>
      </c>
      <c r="D370" s="16" t="str">
        <f>VLOOKUP(A370,'Lead Time'!$A$2:$C$1180,3,0)</f>
        <v>Local</v>
      </c>
      <c r="E370" s="23" t="str">
        <f>VLOOKUP(A370,Classification!$A$2:$D$1180,4,0)</f>
        <v>C</v>
      </c>
      <c r="F370" s="24" t="str">
        <f>VLOOKUP(A370,Classification!$A$2:$E$1180,5,0)</f>
        <v>H</v>
      </c>
      <c r="G370" s="21">
        <f>VLOOKUP(A370,'Lead Time'!$A$2:$D$1180,4,0)</f>
        <v>19.333333333333332</v>
      </c>
      <c r="H370" s="21">
        <f t="shared" si="65"/>
        <v>0.64444444444444438</v>
      </c>
      <c r="I370" s="32">
        <f>VLOOKUP(A370,Classification!$A$2:$F$1180,6,0)</f>
        <v>54.18</v>
      </c>
      <c r="J370" s="21">
        <f>-SUM('cons 2023 - 2025'!D371:AM371)</f>
        <v>122</v>
      </c>
      <c r="K370" s="18">
        <f>-_xlfn.MINIFS('cons 2023 - 2025'!D371:AM371,'cons 2023 - 2025'!D371:AM371,"&lt;&gt;0")</f>
        <v>12</v>
      </c>
      <c r="L370" s="18">
        <f>-_xlfn.MAXIFS('cons 2023 - 2025'!D371:AM371,'cons 2023 - 2025'!D371:AM371,"&lt;&gt;0")</f>
        <v>2</v>
      </c>
      <c r="M370" s="19">
        <f>COUNTIF('cons 2023 - 2025'!D371:AM371,"&lt;&gt;0")</f>
        <v>24</v>
      </c>
      <c r="N370" s="21">
        <f>-AVERAGE('cons 2023 - 2025'!D371:AM371)</f>
        <v>3.3888888888888888</v>
      </c>
      <c r="O370" s="21">
        <f t="shared" si="66"/>
        <v>5.083333333333333</v>
      </c>
      <c r="P370" s="21">
        <f>_xlfn.STDEV.S('cons 2023 - 2025'!D371:AM371)</f>
        <v>3.4663919305054089</v>
      </c>
      <c r="Q370" s="21">
        <f>-AVERAGE('cons 2023 - 2025'!D371:AM371)/'⚙ Assumptions'!$B$5</f>
        <v>0.15404040404040403</v>
      </c>
      <c r="R370" s="21">
        <f>_xlfn.STDEV.S('cons 2023 - 2025'!D371:AM371)/SQRT('⚙ Assumptions'!$B$5)</f>
        <v>0.73903724275306049</v>
      </c>
      <c r="S370" s="21">
        <f>-IF(AVERAGE('cons 2023 - 2025'!D371:AM371)=0,"",_xlfn.STDEV.S('cons 2023 - 2025'!D371:AM371)/AVERAGE('cons 2023 - 2025'!D371:AM371))</f>
        <v>1.0228697499852026</v>
      </c>
      <c r="T370" s="21" t="str">
        <f t="shared" si="67"/>
        <v>Z</v>
      </c>
      <c r="U370" s="38">
        <f t="shared" si="68"/>
        <v>0.9</v>
      </c>
      <c r="V370" s="21">
        <f t="shared" si="69"/>
        <v>1.28</v>
      </c>
      <c r="W370" s="21">
        <f t="shared" si="70"/>
        <v>4.1593901946952254</v>
      </c>
      <c r="X370" s="21">
        <f t="shared" si="71"/>
        <v>3.5618889624186276</v>
      </c>
      <c r="Y370" s="21">
        <f t="shared" si="72"/>
        <v>7.1375046728097029</v>
      </c>
      <c r="Z370" s="21">
        <f t="shared" si="73"/>
        <v>5.7458395797025776</v>
      </c>
      <c r="AA370" s="21">
        <f>-AVERAGE('cons 2023 - 2025'!D371:AM371)*12</f>
        <v>40.666666666666664</v>
      </c>
      <c r="AB370" s="32">
        <f t="shared" si="74"/>
        <v>10.836</v>
      </c>
      <c r="AC370" s="21">
        <f>SQRT((2*AA370*'⚙ Assumptions'!$B$3)/AB370)</f>
        <v>33.554086297678502</v>
      </c>
      <c r="AD370" s="21">
        <f t="shared" si="75"/>
        <v>5.7458395797025776</v>
      </c>
      <c r="AE370" s="21">
        <f t="shared" si="76"/>
        <v>39.299925877381078</v>
      </c>
      <c r="AF370" s="21">
        <f t="shared" si="77"/>
        <v>1.2119735970721472</v>
      </c>
    </row>
    <row r="371" spans="1:32" x14ac:dyDescent="0.3">
      <c r="A371" s="16" t="s">
        <v>752</v>
      </c>
      <c r="B371" s="17" t="s">
        <v>753</v>
      </c>
      <c r="C371" s="16" t="s">
        <v>8</v>
      </c>
      <c r="D371" s="16" t="str">
        <f>VLOOKUP(A371,'Lead Time'!$A$2:$C$1180,3,0)</f>
        <v>Local</v>
      </c>
      <c r="E371" s="23" t="str">
        <f>VLOOKUP(A371,Classification!$A$2:$D$1180,4,0)</f>
        <v>C</v>
      </c>
      <c r="F371" s="26" t="str">
        <f>VLOOKUP(A371,Classification!$A$2:$E$1180,5,0)</f>
        <v>M</v>
      </c>
      <c r="G371" s="18">
        <f>VLOOKUP(A371,'Lead Time'!$A$2:$D$1180,4,0)</f>
        <v>30.2</v>
      </c>
      <c r="H371" s="18">
        <f t="shared" si="65"/>
        <v>1.0066666666666666</v>
      </c>
      <c r="I371" s="27">
        <f>VLOOKUP(A371,Classification!$A$2:$F$1180,6,0)</f>
        <v>54.110999999999997</v>
      </c>
      <c r="J371" s="18">
        <f>-SUM('cons 2023 - 2025'!D372:AM372)</f>
        <v>20</v>
      </c>
      <c r="K371" s="18">
        <f>-_xlfn.MINIFS('cons 2023 - 2025'!D372:AM372,'cons 2023 - 2025'!D372:AM372,"&lt;&gt;0")</f>
        <v>6</v>
      </c>
      <c r="L371" s="18">
        <f>-_xlfn.MAXIFS('cons 2023 - 2025'!D372:AM372,'cons 2023 - 2025'!D372:AM372,"&lt;&gt;0")</f>
        <v>1</v>
      </c>
      <c r="M371" s="16">
        <f>COUNTIF('cons 2023 - 2025'!D372:AM372,"&lt;&gt;0")</f>
        <v>8</v>
      </c>
      <c r="N371" s="18">
        <f>-AVERAGE('cons 2023 - 2025'!D372:AM372)</f>
        <v>0.55555555555555558</v>
      </c>
      <c r="O371" s="18">
        <f t="shared" si="66"/>
        <v>2.5</v>
      </c>
      <c r="P371" s="18">
        <f>_xlfn.STDEV.S('cons 2023 - 2025'!D372:AM372)</f>
        <v>1.443100718085776</v>
      </c>
      <c r="Q371" s="18">
        <f>-AVERAGE('cons 2023 - 2025'!D372:AM372)/'⚙ Assumptions'!$B$5</f>
        <v>2.5252525252525252E-2</v>
      </c>
      <c r="R371" s="18">
        <f>_xlfn.STDEV.S('cons 2023 - 2025'!D372:AM372)/SQRT('⚙ Assumptions'!$B$5)</f>
        <v>0.30767010686918328</v>
      </c>
      <c r="S371" s="18">
        <f>-IF(AVERAGE('cons 2023 - 2025'!D372:AM372)=0,"",_xlfn.STDEV.S('cons 2023 - 2025'!D372:AM372)/AVERAGE('cons 2023 - 2025'!D372:AM372))</f>
        <v>2.5975812925543966</v>
      </c>
      <c r="T371" s="18" t="str">
        <f t="shared" si="67"/>
        <v>Z</v>
      </c>
      <c r="U371" s="37">
        <f t="shared" si="68"/>
        <v>0.9</v>
      </c>
      <c r="V371" s="18">
        <f t="shared" si="69"/>
        <v>1.28</v>
      </c>
      <c r="W371" s="18">
        <f t="shared" si="70"/>
        <v>2.1642067314225728</v>
      </c>
      <c r="X371" s="18">
        <f t="shared" si="71"/>
        <v>1.8533159208957068</v>
      </c>
      <c r="Y371" s="18">
        <f t="shared" si="72"/>
        <v>2.9268329940488353</v>
      </c>
      <c r="Z371" s="18">
        <f t="shared" si="73"/>
        <v>2.412575180154966</v>
      </c>
      <c r="AA371" s="18">
        <f>-AVERAGE('cons 2023 - 2025'!D372:AM372)*12</f>
        <v>6.666666666666667</v>
      </c>
      <c r="AB371" s="27">
        <f t="shared" si="74"/>
        <v>10.8222</v>
      </c>
      <c r="AC371" s="18">
        <f>SQRT((2*AA371*'⚙ Assumptions'!$B$3)/AB371)</f>
        <v>13.594311590089236</v>
      </c>
      <c r="AD371" s="18">
        <f t="shared" si="75"/>
        <v>2.412575180154966</v>
      </c>
      <c r="AE371" s="18">
        <f t="shared" si="76"/>
        <v>16.006886770244201</v>
      </c>
      <c r="AF371" s="18">
        <f t="shared" si="77"/>
        <v>0.49040119630087908</v>
      </c>
    </row>
    <row r="372" spans="1:32" x14ac:dyDescent="0.3">
      <c r="A372" s="19" t="s">
        <v>754</v>
      </c>
      <c r="B372" s="20" t="s">
        <v>755</v>
      </c>
      <c r="C372" s="16" t="s">
        <v>8</v>
      </c>
      <c r="D372" s="16"/>
      <c r="E372" s="23" t="str">
        <f>VLOOKUP(A372,Classification!$A$2:$D$1180,4,0)</f>
        <v>C</v>
      </c>
      <c r="F372" s="25" t="str">
        <f>VLOOKUP(A372,Classification!$A$2:$E$1180,5,0)</f>
        <v>L</v>
      </c>
      <c r="G372" s="21">
        <f>VLOOKUP(A372,'Lead Time'!$A$2:$D$1180,4,0)</f>
        <v>0</v>
      </c>
      <c r="H372" s="21">
        <f t="shared" si="65"/>
        <v>0</v>
      </c>
      <c r="I372" s="32">
        <f>VLOOKUP(A372,Classification!$A$2:$F$1180,6,0)</f>
        <v>53.975999999999999</v>
      </c>
      <c r="J372" s="21">
        <f>-SUM('cons 2023 - 2025'!D373:AM373)</f>
        <v>180</v>
      </c>
      <c r="K372" s="18">
        <f>-_xlfn.MINIFS('cons 2023 - 2025'!D373:AM373,'cons 2023 - 2025'!D373:AM373,"&lt;&gt;0")</f>
        <v>104</v>
      </c>
      <c r="L372" s="18">
        <f>-_xlfn.MAXIFS('cons 2023 - 2025'!D373:AM373,'cons 2023 - 2025'!D373:AM373,"&lt;&gt;0")</f>
        <v>26</v>
      </c>
      <c r="M372" s="19">
        <f>COUNTIF('cons 2023 - 2025'!D373:AM373,"&lt;&gt;0")</f>
        <v>3</v>
      </c>
      <c r="N372" s="21">
        <f>-AVERAGE('cons 2023 - 2025'!D373:AM373)</f>
        <v>5</v>
      </c>
      <c r="O372" s="21">
        <f t="shared" si="66"/>
        <v>60</v>
      </c>
      <c r="P372" s="21">
        <f>_xlfn.STDEV.S('cons 2023 - 2025'!D373:AM373)</f>
        <v>19.340556942785874</v>
      </c>
      <c r="Q372" s="21">
        <f>-AVERAGE('cons 2023 - 2025'!D373:AM373)/'⚙ Assumptions'!$B$5</f>
        <v>0.22727272727272727</v>
      </c>
      <c r="R372" s="21">
        <f>_xlfn.STDEV.S('cons 2023 - 2025'!D373:AM373)/SQRT('⚙ Assumptions'!$B$5)</f>
        <v>4.1234205949184233</v>
      </c>
      <c r="S372" s="21">
        <f>-IF(AVERAGE('cons 2023 - 2025'!D373:AM373)=0,"",_xlfn.STDEV.S('cons 2023 - 2025'!D373:AM373)/AVERAGE('cons 2023 - 2025'!D373:AM373))</f>
        <v>3.8681113885571747</v>
      </c>
      <c r="T372" s="21" t="str">
        <f t="shared" si="67"/>
        <v>Z</v>
      </c>
      <c r="U372" s="38">
        <f t="shared" si="68"/>
        <v>0.9</v>
      </c>
      <c r="V372" s="21">
        <f t="shared" si="69"/>
        <v>1.28</v>
      </c>
      <c r="W372" s="21">
        <f t="shared" si="70"/>
        <v>0</v>
      </c>
      <c r="X372" s="21">
        <f t="shared" si="71"/>
        <v>0</v>
      </c>
      <c r="Y372" s="21">
        <f t="shared" si="72"/>
        <v>0</v>
      </c>
      <c r="Z372" s="21">
        <f t="shared" si="73"/>
        <v>0</v>
      </c>
      <c r="AA372" s="21">
        <f>-AVERAGE('cons 2023 - 2025'!D373:AM373)*12</f>
        <v>60</v>
      </c>
      <c r="AB372" s="32">
        <f t="shared" si="74"/>
        <v>10.795200000000001</v>
      </c>
      <c r="AC372" s="21">
        <f>SQRT((2*AA372*'⚙ Assumptions'!$B$3)/AB372)</f>
        <v>40.833904255800697</v>
      </c>
      <c r="AD372" s="21">
        <f t="shared" si="75"/>
        <v>0</v>
      </c>
      <c r="AE372" s="21">
        <f t="shared" si="76"/>
        <v>40.833904255800697</v>
      </c>
      <c r="AF372" s="21">
        <f t="shared" si="77"/>
        <v>1.4693672107407325</v>
      </c>
    </row>
    <row r="373" spans="1:32" x14ac:dyDescent="0.3">
      <c r="A373" s="16" t="s">
        <v>756</v>
      </c>
      <c r="B373" s="17" t="s">
        <v>757</v>
      </c>
      <c r="C373" s="16" t="s">
        <v>8</v>
      </c>
      <c r="D373" s="16" t="str">
        <f>VLOOKUP(A373,'Lead Time'!$A$2:$C$1180,3,0)</f>
        <v>Import</v>
      </c>
      <c r="E373" s="23" t="str">
        <f>VLOOKUP(A373,Classification!$A$2:$D$1180,4,0)</f>
        <v>C</v>
      </c>
      <c r="F373" s="25" t="str">
        <f>VLOOKUP(A373,Classification!$A$2:$E$1180,5,0)</f>
        <v>L</v>
      </c>
      <c r="G373" s="18">
        <f>VLOOKUP(A373,'Lead Time'!$A$2:$D$1180,4,0)</f>
        <v>160</v>
      </c>
      <c r="H373" s="18">
        <f t="shared" si="65"/>
        <v>5.333333333333333</v>
      </c>
      <c r="I373" s="27">
        <f>VLOOKUP(A373,Classification!$A$2:$F$1180,6,0)</f>
        <v>53.576999999999998</v>
      </c>
      <c r="J373" s="18">
        <f>-SUM('cons 2023 - 2025'!D374:AM374)</f>
        <v>2</v>
      </c>
      <c r="K373" s="18">
        <f>-_xlfn.MINIFS('cons 2023 - 2025'!D374:AM374,'cons 2023 - 2025'!D374:AM374,"&lt;&gt;0")</f>
        <v>2</v>
      </c>
      <c r="L373" s="18">
        <f>-_xlfn.MAXIFS('cons 2023 - 2025'!D374:AM374,'cons 2023 - 2025'!D374:AM374,"&lt;&gt;0")</f>
        <v>2</v>
      </c>
      <c r="M373" s="16">
        <f>COUNTIF('cons 2023 - 2025'!D374:AM374,"&lt;&gt;0")</f>
        <v>1</v>
      </c>
      <c r="N373" s="18">
        <f>-AVERAGE('cons 2023 - 2025'!D374:AM374)</f>
        <v>5.5555555555555552E-2</v>
      </c>
      <c r="O373" s="18">
        <f t="shared" si="66"/>
        <v>2</v>
      </c>
      <c r="P373" s="18">
        <f>_xlfn.STDEV.S('cons 2023 - 2025'!D374:AM374)</f>
        <v>0.33333333333333331</v>
      </c>
      <c r="Q373" s="18">
        <f>-AVERAGE('cons 2023 - 2025'!D374:AM374)/'⚙ Assumptions'!$B$5</f>
        <v>2.525252525252525E-3</v>
      </c>
      <c r="R373" s="18">
        <f>_xlfn.STDEV.S('cons 2023 - 2025'!D374:AM374)/SQRT('⚙ Assumptions'!$B$5)</f>
        <v>7.1066905451870138E-2</v>
      </c>
      <c r="S373" s="18">
        <f>-IF(AVERAGE('cons 2023 - 2025'!D374:AM374)=0,"",_xlfn.STDEV.S('cons 2023 - 2025'!D374:AM374)/AVERAGE('cons 2023 - 2025'!D374:AM374))</f>
        <v>6</v>
      </c>
      <c r="T373" s="18" t="str">
        <f t="shared" si="67"/>
        <v>Z</v>
      </c>
      <c r="U373" s="37">
        <f t="shared" si="68"/>
        <v>0.9</v>
      </c>
      <c r="V373" s="18">
        <f t="shared" si="69"/>
        <v>1.28</v>
      </c>
      <c r="W373" s="18">
        <f t="shared" si="70"/>
        <v>1.1506344319372666</v>
      </c>
      <c r="X373" s="18">
        <f t="shared" si="71"/>
        <v>0.98534445941696114</v>
      </c>
      <c r="Y373" s="18">
        <f t="shared" si="72"/>
        <v>1.5546748359776705</v>
      </c>
      <c r="Z373" s="18">
        <f t="shared" si="73"/>
        <v>1.2816407557132574</v>
      </c>
      <c r="AA373" s="18">
        <f>-AVERAGE('cons 2023 - 2025'!D374:AM374)*12</f>
        <v>0.66666666666666663</v>
      </c>
      <c r="AB373" s="27">
        <f t="shared" si="74"/>
        <v>10.715400000000001</v>
      </c>
      <c r="AC373" s="18">
        <f>SQRT((2*AA373*'⚙ Assumptions'!$B$3)/AB373)</f>
        <v>4.3202691507834325</v>
      </c>
      <c r="AD373" s="18">
        <f t="shared" si="75"/>
        <v>1.2816407557132574</v>
      </c>
      <c r="AE373" s="18">
        <f t="shared" si="76"/>
        <v>5.6019099064966902</v>
      </c>
      <c r="AF373" s="18">
        <f t="shared" si="77"/>
        <v>0.15431137352768265</v>
      </c>
    </row>
    <row r="374" spans="1:32" x14ac:dyDescent="0.3">
      <c r="A374" s="19" t="s">
        <v>758</v>
      </c>
      <c r="B374" s="20" t="s">
        <v>759</v>
      </c>
      <c r="C374" s="16" t="s">
        <v>130</v>
      </c>
      <c r="D374" s="16" t="str">
        <f>VLOOKUP(A374,'Lead Time'!$A$2:$C$1180,3,0)</f>
        <v>Local</v>
      </c>
      <c r="E374" s="23" t="str">
        <f>VLOOKUP(A374,Classification!$A$2:$D$1180,4,0)</f>
        <v>C</v>
      </c>
      <c r="F374" s="26" t="str">
        <f>VLOOKUP(A374,Classification!$A$2:$E$1180,5,0)</f>
        <v>M</v>
      </c>
      <c r="G374" s="21">
        <f>VLOOKUP(A374,'Lead Time'!$A$2:$D$1180,4,0)</f>
        <v>26.666666666666668</v>
      </c>
      <c r="H374" s="21">
        <f t="shared" si="65"/>
        <v>0.88888888888888895</v>
      </c>
      <c r="I374" s="32">
        <f>VLOOKUP(A374,Classification!$A$2:$F$1180,6,0)</f>
        <v>53.53</v>
      </c>
      <c r="J374" s="21">
        <f>-SUM('cons 2023 - 2025'!D375:AM375)</f>
        <v>159.5</v>
      </c>
      <c r="K374" s="18">
        <f>-_xlfn.MINIFS('cons 2023 - 2025'!D375:AM375,'cons 2023 - 2025'!D375:AM375,"&lt;&gt;0")</f>
        <v>50</v>
      </c>
      <c r="L374" s="18">
        <f>-_xlfn.MAXIFS('cons 2023 - 2025'!D375:AM375,'cons 2023 - 2025'!D375:AM375,"&lt;&gt;0")</f>
        <v>0.5</v>
      </c>
      <c r="M374" s="19">
        <f>COUNTIF('cons 2023 - 2025'!D375:AM375,"&lt;&gt;0")</f>
        <v>8</v>
      </c>
      <c r="N374" s="21">
        <f>-AVERAGE('cons 2023 - 2025'!D375:AM375)</f>
        <v>4.4305555555555554</v>
      </c>
      <c r="O374" s="21">
        <f t="shared" si="66"/>
        <v>19.9375</v>
      </c>
      <c r="P374" s="21">
        <f>_xlfn.STDEV.S('cons 2023 - 2025'!D375:AM375)</f>
        <v>11.24858897676744</v>
      </c>
      <c r="Q374" s="21">
        <f>-AVERAGE('cons 2023 - 2025'!D375:AM375)/'⚙ Assumptions'!$B$5</f>
        <v>0.20138888888888887</v>
      </c>
      <c r="R374" s="21">
        <f>_xlfn.STDEV.S('cons 2023 - 2025'!D375:AM375)/SQRT('⚙ Assumptions'!$B$5)</f>
        <v>2.3982072278366413</v>
      </c>
      <c r="S374" s="21">
        <f>-IF(AVERAGE('cons 2023 - 2025'!D375:AM375)=0,"",_xlfn.STDEV.S('cons 2023 - 2025'!D375:AM375)/AVERAGE('cons 2023 - 2025'!D375:AM375))</f>
        <v>2.5388664775149081</v>
      </c>
      <c r="T374" s="21" t="str">
        <f t="shared" si="67"/>
        <v>Z</v>
      </c>
      <c r="U374" s="38">
        <f t="shared" si="68"/>
        <v>0.9</v>
      </c>
      <c r="V374" s="21">
        <f t="shared" si="69"/>
        <v>1.28</v>
      </c>
      <c r="W374" s="21">
        <f t="shared" si="70"/>
        <v>15.851889756442569</v>
      </c>
      <c r="X374" s="21">
        <f t="shared" si="71"/>
        <v>13.574747382190941</v>
      </c>
      <c r="Y374" s="21">
        <f t="shared" si="72"/>
        <v>21.222260126812941</v>
      </c>
      <c r="Z374" s="21">
        <f t="shared" si="73"/>
        <v>17.513018987129211</v>
      </c>
      <c r="AA374" s="21">
        <f>-AVERAGE('cons 2023 - 2025'!D375:AM375)*12</f>
        <v>53.166666666666664</v>
      </c>
      <c r="AB374" s="32">
        <f t="shared" si="74"/>
        <v>10.706000000000001</v>
      </c>
      <c r="AC374" s="21">
        <f>SQRT((2*AA374*'⚙ Assumptions'!$B$3)/AB374)</f>
        <v>38.598170853034922</v>
      </c>
      <c r="AD374" s="21">
        <f t="shared" si="75"/>
        <v>17.513018987129211</v>
      </c>
      <c r="AE374" s="21">
        <f t="shared" si="76"/>
        <v>56.11118984016413</v>
      </c>
      <c r="AF374" s="21">
        <f t="shared" si="77"/>
        <v>1.3774400571753063</v>
      </c>
    </row>
    <row r="375" spans="1:32" x14ac:dyDescent="0.3">
      <c r="A375" s="16" t="s">
        <v>760</v>
      </c>
      <c r="B375" s="17" t="s">
        <v>761</v>
      </c>
      <c r="C375" s="16" t="s">
        <v>130</v>
      </c>
      <c r="D375" s="16" t="str">
        <f>VLOOKUP(A375,'Lead Time'!$A$2:$C$1180,3,0)</f>
        <v>Local</v>
      </c>
      <c r="E375" s="23" t="str">
        <f>VLOOKUP(A375,Classification!$A$2:$D$1180,4,0)</f>
        <v>C</v>
      </c>
      <c r="F375" s="26" t="str">
        <f>VLOOKUP(A375,Classification!$A$2:$E$1180,5,0)</f>
        <v>M</v>
      </c>
      <c r="G375" s="18">
        <f>VLOOKUP(A375,'Lead Time'!$A$2:$D$1180,4,0)</f>
        <v>86</v>
      </c>
      <c r="H375" s="18">
        <f t="shared" si="65"/>
        <v>2.8666666666666667</v>
      </c>
      <c r="I375" s="27">
        <f>VLOOKUP(A375,Classification!$A$2:$F$1180,6,0)</f>
        <v>53.055</v>
      </c>
      <c r="J375" s="18">
        <f>-SUM('cons 2023 - 2025'!D376:AM376)</f>
        <v>374</v>
      </c>
      <c r="K375" s="18">
        <f>-_xlfn.MINIFS('cons 2023 - 2025'!D376:AM376,'cons 2023 - 2025'!D376:AM376,"&lt;&gt;0")</f>
        <v>70</v>
      </c>
      <c r="L375" s="18">
        <f>-_xlfn.MAXIFS('cons 2023 - 2025'!D376:AM376,'cons 2023 - 2025'!D376:AM376,"&lt;&gt;0")</f>
        <v>15</v>
      </c>
      <c r="M375" s="16">
        <f>COUNTIF('cons 2023 - 2025'!D376:AM376,"&lt;&gt;0")</f>
        <v>9</v>
      </c>
      <c r="N375" s="18">
        <f>-AVERAGE('cons 2023 - 2025'!D376:AM376)</f>
        <v>10.388888888888889</v>
      </c>
      <c r="O375" s="18">
        <f t="shared" si="66"/>
        <v>41.555555555555557</v>
      </c>
      <c r="P375" s="18">
        <f>_xlfn.STDEV.S('cons 2023 - 2025'!D376:AM376)</f>
        <v>20.134232083377345</v>
      </c>
      <c r="Q375" s="18">
        <f>-AVERAGE('cons 2023 - 2025'!D376:AM376)/'⚙ Assumptions'!$B$5</f>
        <v>0.47222222222222227</v>
      </c>
      <c r="R375" s="18">
        <f>_xlfn.STDEV.S('cons 2023 - 2025'!D376:AM376)/SQRT('⚙ Assumptions'!$B$5)</f>
        <v>4.2926327034461647</v>
      </c>
      <c r="S375" s="18">
        <f>-IF(AVERAGE('cons 2023 - 2025'!D376:AM376)=0,"",_xlfn.STDEV.S('cons 2023 - 2025'!D376:AM376)/AVERAGE('cons 2023 - 2025'!D376:AM376))</f>
        <v>1.9380544251379261</v>
      </c>
      <c r="T375" s="18" t="str">
        <f t="shared" si="67"/>
        <v>Z</v>
      </c>
      <c r="U375" s="37">
        <f t="shared" si="68"/>
        <v>0.9</v>
      </c>
      <c r="V375" s="18">
        <f t="shared" si="69"/>
        <v>1.28</v>
      </c>
      <c r="W375" s="18">
        <f t="shared" si="70"/>
        <v>50.954544682301545</v>
      </c>
      <c r="X375" s="18">
        <f t="shared" si="71"/>
        <v>43.634865158943185</v>
      </c>
      <c r="Y375" s="18">
        <f t="shared" si="72"/>
        <v>91.56565579341266</v>
      </c>
      <c r="Z375" s="18">
        <f t="shared" si="73"/>
        <v>73.416346640424663</v>
      </c>
      <c r="AA375" s="18">
        <f>-AVERAGE('cons 2023 - 2025'!D376:AM376)*12</f>
        <v>124.66666666666667</v>
      </c>
      <c r="AB375" s="27">
        <f t="shared" si="74"/>
        <v>10.611000000000001</v>
      </c>
      <c r="AC375" s="18">
        <f>SQRT((2*AA375*'⚙ Assumptions'!$B$3)/AB375)</f>
        <v>59.368714295598743</v>
      </c>
      <c r="AD375" s="18">
        <f t="shared" si="75"/>
        <v>73.416346640424663</v>
      </c>
      <c r="AE375" s="18">
        <f t="shared" si="76"/>
        <v>132.7850609360234</v>
      </c>
      <c r="AF375" s="18">
        <f t="shared" si="77"/>
        <v>2.0998714246353276</v>
      </c>
    </row>
    <row r="376" spans="1:32" x14ac:dyDescent="0.3">
      <c r="A376" s="19" t="s">
        <v>762</v>
      </c>
      <c r="B376" s="20" t="s">
        <v>763</v>
      </c>
      <c r="C376" s="16" t="s">
        <v>8</v>
      </c>
      <c r="D376" s="16" t="str">
        <f>VLOOKUP(A376,'Lead Time'!$A$2:$C$1180,3,0)</f>
        <v>Local</v>
      </c>
      <c r="E376" s="23" t="str">
        <f>VLOOKUP(A376,Classification!$A$2:$D$1180,4,0)</f>
        <v>C</v>
      </c>
      <c r="F376" s="25" t="str">
        <f>VLOOKUP(A376,Classification!$A$2:$E$1180,5,0)</f>
        <v>L</v>
      </c>
      <c r="G376" s="21">
        <f>VLOOKUP(A376,'Lead Time'!$A$2:$D$1180,4,0)</f>
        <v>137</v>
      </c>
      <c r="H376" s="21">
        <f t="shared" si="65"/>
        <v>4.5666666666666664</v>
      </c>
      <c r="I376" s="32">
        <f>VLOOKUP(A376,Classification!$A$2:$F$1180,6,0)</f>
        <v>53</v>
      </c>
      <c r="J376" s="21">
        <f>-SUM('cons 2023 - 2025'!D377:AM377)</f>
        <v>2</v>
      </c>
      <c r="K376" s="18">
        <f>-_xlfn.MINIFS('cons 2023 - 2025'!D377:AM377,'cons 2023 - 2025'!D377:AM377,"&lt;&gt;0")</f>
        <v>2</v>
      </c>
      <c r="L376" s="18">
        <f>-_xlfn.MAXIFS('cons 2023 - 2025'!D377:AM377,'cons 2023 - 2025'!D377:AM377,"&lt;&gt;0")</f>
        <v>2</v>
      </c>
      <c r="M376" s="19">
        <f>COUNTIF('cons 2023 - 2025'!D377:AM377,"&lt;&gt;0")</f>
        <v>1</v>
      </c>
      <c r="N376" s="21">
        <f>-AVERAGE('cons 2023 - 2025'!D377:AM377)</f>
        <v>5.5555555555555552E-2</v>
      </c>
      <c r="O376" s="21">
        <f t="shared" si="66"/>
        <v>2</v>
      </c>
      <c r="P376" s="21">
        <f>_xlfn.STDEV.S('cons 2023 - 2025'!D377:AM377)</f>
        <v>0.33333333333333331</v>
      </c>
      <c r="Q376" s="21">
        <f>-AVERAGE('cons 2023 - 2025'!D377:AM377)/'⚙ Assumptions'!$B$5</f>
        <v>2.525252525252525E-3</v>
      </c>
      <c r="R376" s="21">
        <f>_xlfn.STDEV.S('cons 2023 - 2025'!D377:AM377)/SQRT('⚙ Assumptions'!$B$5)</f>
        <v>7.1066905451870138E-2</v>
      </c>
      <c r="S376" s="21">
        <f>-IF(AVERAGE('cons 2023 - 2025'!D377:AM377)=0,"",_xlfn.STDEV.S('cons 2023 - 2025'!D377:AM377)/AVERAGE('cons 2023 - 2025'!D377:AM377))</f>
        <v>6</v>
      </c>
      <c r="T376" s="21" t="str">
        <f t="shared" si="67"/>
        <v>Z</v>
      </c>
      <c r="U376" s="38">
        <f t="shared" si="68"/>
        <v>0.9</v>
      </c>
      <c r="V376" s="21">
        <f t="shared" si="69"/>
        <v>1.28</v>
      </c>
      <c r="W376" s="21">
        <f t="shared" si="70"/>
        <v>1.0647255064289594</v>
      </c>
      <c r="X376" s="21">
        <f t="shared" si="71"/>
        <v>0.91177645083446646</v>
      </c>
      <c r="Y376" s="21">
        <f t="shared" si="72"/>
        <v>1.4106851023885554</v>
      </c>
      <c r="Z376" s="21">
        <f t="shared" si="73"/>
        <v>1.1654801545381701</v>
      </c>
      <c r="AA376" s="21">
        <f>-AVERAGE('cons 2023 - 2025'!D377:AM377)*12</f>
        <v>0.66666666666666663</v>
      </c>
      <c r="AB376" s="32">
        <f t="shared" si="74"/>
        <v>10.600000000000001</v>
      </c>
      <c r="AC376" s="21">
        <f>SQRT((2*AA376*'⚙ Assumptions'!$B$3)/AB376)</f>
        <v>4.3437224276306932</v>
      </c>
      <c r="AD376" s="21">
        <f t="shared" si="75"/>
        <v>1.1654801545381701</v>
      </c>
      <c r="AE376" s="21">
        <f t="shared" si="76"/>
        <v>5.5092025821688635</v>
      </c>
      <c r="AF376" s="21">
        <f t="shared" si="77"/>
        <v>0.15347819244295119</v>
      </c>
    </row>
    <row r="377" spans="1:32" x14ac:dyDescent="0.3">
      <c r="A377" s="16" t="s">
        <v>764</v>
      </c>
      <c r="B377" s="17" t="s">
        <v>765</v>
      </c>
      <c r="C377" s="16" t="s">
        <v>8</v>
      </c>
      <c r="D377" s="16" t="str">
        <f>VLOOKUP(A377,'Lead Time'!$A$2:$C$1180,3,0)</f>
        <v>Local</v>
      </c>
      <c r="E377" s="23" t="str">
        <f>VLOOKUP(A377,Classification!$A$2:$D$1180,4,0)</f>
        <v>C</v>
      </c>
      <c r="F377" s="25" t="str">
        <f>VLOOKUP(A377,Classification!$A$2:$E$1180,5,0)</f>
        <v>L</v>
      </c>
      <c r="G377" s="18">
        <f>VLOOKUP(A377,'Lead Time'!$A$2:$D$1180,4,0)</f>
        <v>10.142857142857142</v>
      </c>
      <c r="H377" s="18">
        <f t="shared" si="65"/>
        <v>0.33809523809523806</v>
      </c>
      <c r="I377" s="27">
        <f>VLOOKUP(A377,Classification!$A$2:$F$1180,6,0)</f>
        <v>52.948999999999998</v>
      </c>
      <c r="J377" s="18">
        <f>-SUM('cons 2023 - 2025'!D378:AM378)</f>
        <v>12</v>
      </c>
      <c r="K377" s="18">
        <f>-_xlfn.MINIFS('cons 2023 - 2025'!D378:AM378,'cons 2023 - 2025'!D378:AM378,"&lt;&gt;0")</f>
        <v>4</v>
      </c>
      <c r="L377" s="18">
        <f>-_xlfn.MAXIFS('cons 2023 - 2025'!D378:AM378,'cons 2023 - 2025'!D378:AM378,"&lt;&gt;0")</f>
        <v>1</v>
      </c>
      <c r="M377" s="16">
        <f>COUNTIF('cons 2023 - 2025'!D378:AM378,"&lt;&gt;0")</f>
        <v>4</v>
      </c>
      <c r="N377" s="18">
        <f>-AVERAGE('cons 2023 - 2025'!D378:AM378)</f>
        <v>0.33333333333333331</v>
      </c>
      <c r="O377" s="18">
        <f t="shared" si="66"/>
        <v>3</v>
      </c>
      <c r="P377" s="18">
        <f>_xlfn.STDEV.S('cons 2023 - 2025'!D378:AM378)</f>
        <v>1.0419761445034554</v>
      </c>
      <c r="Q377" s="18">
        <f>-AVERAGE('cons 2023 - 2025'!D378:AM378)/'⚙ Assumptions'!$B$5</f>
        <v>1.515151515151515E-2</v>
      </c>
      <c r="R377" s="18">
        <f>_xlfn.STDEV.S('cons 2023 - 2025'!D378:AM378)/SQRT('⚙ Assumptions'!$B$5)</f>
        <v>0.22215006043359375</v>
      </c>
      <c r="S377" s="18">
        <f>-IF(AVERAGE('cons 2023 - 2025'!D378:AM378)=0,"",_xlfn.STDEV.S('cons 2023 - 2025'!D378:AM378)/AVERAGE('cons 2023 - 2025'!D378:AM378))</f>
        <v>3.1259284335103663</v>
      </c>
      <c r="T377" s="18" t="str">
        <f t="shared" si="67"/>
        <v>Z</v>
      </c>
      <c r="U377" s="37">
        <f t="shared" si="68"/>
        <v>0.9</v>
      </c>
      <c r="V377" s="18">
        <f t="shared" si="69"/>
        <v>1.28</v>
      </c>
      <c r="W377" s="18">
        <f t="shared" si="70"/>
        <v>0.90560030418844095</v>
      </c>
      <c r="X377" s="18">
        <f t="shared" si="71"/>
        <v>0.77550976870736077</v>
      </c>
      <c r="Y377" s="18">
        <f t="shared" si="72"/>
        <v>1.0592799578680947</v>
      </c>
      <c r="Z377" s="18">
        <f t="shared" si="73"/>
        <v>0.8882081814057734</v>
      </c>
      <c r="AA377" s="18">
        <f>-AVERAGE('cons 2023 - 2025'!D378:AM378)*12</f>
        <v>4</v>
      </c>
      <c r="AB377" s="27">
        <f t="shared" si="74"/>
        <v>10.5898</v>
      </c>
      <c r="AC377" s="18">
        <f>SQRT((2*AA377*'⚙ Assumptions'!$B$3)/AB377)</f>
        <v>10.645026428329034</v>
      </c>
      <c r="AD377" s="18">
        <f t="shared" si="75"/>
        <v>0.8882081814057734</v>
      </c>
      <c r="AE377" s="18">
        <f t="shared" si="76"/>
        <v>11.533234609734807</v>
      </c>
      <c r="AF377" s="18">
        <f t="shared" si="77"/>
        <v>0.37576233623572941</v>
      </c>
    </row>
    <row r="378" spans="1:32" x14ac:dyDescent="0.3">
      <c r="A378" s="19" t="s">
        <v>766</v>
      </c>
      <c r="B378" s="20" t="s">
        <v>767</v>
      </c>
      <c r="C378" s="16" t="s">
        <v>8</v>
      </c>
      <c r="D378" s="16" t="str">
        <f>VLOOKUP(A378,'Lead Time'!$A$2:$C$1180,3,0)</f>
        <v>Import</v>
      </c>
      <c r="E378" s="23" t="str">
        <f>VLOOKUP(A378,Classification!$A$2:$D$1180,4,0)</f>
        <v>C</v>
      </c>
      <c r="F378" s="25" t="str">
        <f>VLOOKUP(A378,Classification!$A$2:$E$1180,5,0)</f>
        <v>L</v>
      </c>
      <c r="G378" s="21">
        <f>VLOOKUP(A378,'Lead Time'!$A$2:$D$1180,4,0)</f>
        <v>159.5</v>
      </c>
      <c r="H378" s="21">
        <f t="shared" si="65"/>
        <v>5.3166666666666664</v>
      </c>
      <c r="I378" s="32">
        <f>VLOOKUP(A378,Classification!$A$2:$F$1180,6,0)</f>
        <v>52.459000000000003</v>
      </c>
      <c r="J378" s="21">
        <f>-SUM('cons 2023 - 2025'!D379:AM379)</f>
        <v>15</v>
      </c>
      <c r="K378" s="18">
        <f>-_xlfn.MINIFS('cons 2023 - 2025'!D379:AM379,'cons 2023 - 2025'!D379:AM379,"&lt;&gt;0")</f>
        <v>12</v>
      </c>
      <c r="L378" s="18">
        <f>-_xlfn.MAXIFS('cons 2023 - 2025'!D379:AM379,'cons 2023 - 2025'!D379:AM379,"&lt;&gt;0")</f>
        <v>3</v>
      </c>
      <c r="M378" s="19">
        <f>COUNTIF('cons 2023 - 2025'!D379:AM379,"&lt;&gt;0")</f>
        <v>2</v>
      </c>
      <c r="N378" s="21">
        <f>-AVERAGE('cons 2023 - 2025'!D379:AM379)</f>
        <v>0.41666666666666669</v>
      </c>
      <c r="O378" s="21">
        <f t="shared" si="66"/>
        <v>7.5</v>
      </c>
      <c r="P378" s="21">
        <f>_xlfn.STDEV.S('cons 2023 - 2025'!D379:AM379)</f>
        <v>2.0476467329246866</v>
      </c>
      <c r="Q378" s="21">
        <f>-AVERAGE('cons 2023 - 2025'!D379:AM379)/'⚙ Assumptions'!$B$5</f>
        <v>1.893939393939394E-2</v>
      </c>
      <c r="R378" s="21">
        <f>_xlfn.STDEV.S('cons 2023 - 2025'!D379:AM379)/SQRT('⚙ Assumptions'!$B$5)</f>
        <v>0.4365597503027685</v>
      </c>
      <c r="S378" s="21">
        <f>-IF(AVERAGE('cons 2023 - 2025'!D379:AM379)=0,"",_xlfn.STDEV.S('cons 2023 - 2025'!D379:AM379)/AVERAGE('cons 2023 - 2025'!D379:AM379))</f>
        <v>4.9143521590192476</v>
      </c>
      <c r="T378" s="21" t="str">
        <f t="shared" si="67"/>
        <v>Z</v>
      </c>
      <c r="U378" s="38">
        <f t="shared" si="68"/>
        <v>0.9</v>
      </c>
      <c r="V378" s="21">
        <f t="shared" si="69"/>
        <v>1.28</v>
      </c>
      <c r="W378" s="21">
        <f t="shared" si="70"/>
        <v>7.0572256790975798</v>
      </c>
      <c r="X378" s="21">
        <f t="shared" si="71"/>
        <v>6.0434470138757579</v>
      </c>
      <c r="Y378" s="21">
        <f t="shared" si="72"/>
        <v>10.078059012430913</v>
      </c>
      <c r="Z378" s="21">
        <f t="shared" si="73"/>
        <v>8.2587247916535347</v>
      </c>
      <c r="AA378" s="21">
        <f>-AVERAGE('cons 2023 - 2025'!D379:AM379)*12</f>
        <v>5</v>
      </c>
      <c r="AB378" s="32">
        <f t="shared" si="74"/>
        <v>10.491800000000001</v>
      </c>
      <c r="AC378" s="21">
        <f>SQRT((2*AA378*'⚙ Assumptions'!$B$3)/AB378)</f>
        <v>11.956955911842625</v>
      </c>
      <c r="AD378" s="21">
        <f t="shared" si="75"/>
        <v>8.2587247916535347</v>
      </c>
      <c r="AE378" s="21">
        <f t="shared" si="76"/>
        <v>20.215680703496162</v>
      </c>
      <c r="AF378" s="21">
        <f t="shared" si="77"/>
        <v>0.41816663345290161</v>
      </c>
    </row>
    <row r="379" spans="1:32" x14ac:dyDescent="0.3">
      <c r="A379" s="16" t="s">
        <v>768</v>
      </c>
      <c r="B379" s="17" t="s">
        <v>769</v>
      </c>
      <c r="C379" s="16" t="s">
        <v>8</v>
      </c>
      <c r="D379" s="16"/>
      <c r="E379" s="23" t="str">
        <f>VLOOKUP(A379,Classification!$A$2:$D$1180,4,0)</f>
        <v>C</v>
      </c>
      <c r="F379" s="25" t="str">
        <f>VLOOKUP(A379,Classification!$A$2:$E$1180,5,0)</f>
        <v>L</v>
      </c>
      <c r="G379" s="18">
        <f>VLOOKUP(A379,'Lead Time'!$A$2:$D$1180,4,0)</f>
        <v>44</v>
      </c>
      <c r="H379" s="18">
        <f t="shared" si="65"/>
        <v>1.4666666666666666</v>
      </c>
      <c r="I379" s="27">
        <f>VLOOKUP(A379,Classification!$A$2:$F$1180,6,0)</f>
        <v>52.26</v>
      </c>
      <c r="J379" s="18">
        <f>-SUM('cons 2023 - 2025'!D380:AM380)</f>
        <v>1</v>
      </c>
      <c r="K379" s="18">
        <f>-_xlfn.MINIFS('cons 2023 - 2025'!D380:AM380,'cons 2023 - 2025'!D380:AM380,"&lt;&gt;0")</f>
        <v>1</v>
      </c>
      <c r="L379" s="18">
        <f>-_xlfn.MAXIFS('cons 2023 - 2025'!D380:AM380,'cons 2023 - 2025'!D380:AM380,"&lt;&gt;0")</f>
        <v>1</v>
      </c>
      <c r="M379" s="16">
        <f>COUNTIF('cons 2023 - 2025'!D380:AM380,"&lt;&gt;0")</f>
        <v>1</v>
      </c>
      <c r="N379" s="18">
        <f>-AVERAGE('cons 2023 - 2025'!D380:AM380)</f>
        <v>2.7777777777777776E-2</v>
      </c>
      <c r="O379" s="18">
        <f t="shared" si="66"/>
        <v>1</v>
      </c>
      <c r="P379" s="18">
        <f>_xlfn.STDEV.S('cons 2023 - 2025'!D380:AM380)</f>
        <v>0.16666666666666666</v>
      </c>
      <c r="Q379" s="18">
        <f>-AVERAGE('cons 2023 - 2025'!D380:AM380)/'⚙ Assumptions'!$B$5</f>
        <v>1.2626262626262625E-3</v>
      </c>
      <c r="R379" s="18">
        <f>_xlfn.STDEV.S('cons 2023 - 2025'!D380:AM380)/SQRT('⚙ Assumptions'!$B$5)</f>
        <v>3.5533452725935069E-2</v>
      </c>
      <c r="S379" s="18">
        <f>-IF(AVERAGE('cons 2023 - 2025'!D380:AM380)=0,"",_xlfn.STDEV.S('cons 2023 - 2025'!D380:AM380)/AVERAGE('cons 2023 - 2025'!D380:AM380))</f>
        <v>6</v>
      </c>
      <c r="T379" s="18" t="str">
        <f t="shared" si="67"/>
        <v>Z</v>
      </c>
      <c r="U379" s="37">
        <f t="shared" si="68"/>
        <v>0.9</v>
      </c>
      <c r="V379" s="18">
        <f t="shared" si="69"/>
        <v>1.28</v>
      </c>
      <c r="W379" s="18">
        <f t="shared" si="70"/>
        <v>0.30169889330626026</v>
      </c>
      <c r="X379" s="18">
        <f t="shared" si="71"/>
        <v>0.25835949688298593</v>
      </c>
      <c r="Y379" s="18">
        <f t="shared" si="72"/>
        <v>0.35725444886181579</v>
      </c>
      <c r="Z379" s="18">
        <f t="shared" si="73"/>
        <v>0.29910023762372667</v>
      </c>
      <c r="AA379" s="18">
        <f>-AVERAGE('cons 2023 - 2025'!D380:AM380)*12</f>
        <v>0.33333333333333331</v>
      </c>
      <c r="AB379" s="27">
        <f t="shared" si="74"/>
        <v>10.452</v>
      </c>
      <c r="AC379" s="18">
        <f>SQRT((2*AA379*'⚙ Assumptions'!$B$3)/AB379)</f>
        <v>3.0931451438591946</v>
      </c>
      <c r="AD379" s="18">
        <f t="shared" si="75"/>
        <v>0.29910023762372667</v>
      </c>
      <c r="AE379" s="18">
        <f t="shared" si="76"/>
        <v>3.3922453814829212</v>
      </c>
      <c r="AF379" s="18">
        <f t="shared" si="77"/>
        <v>0.10776517681205433</v>
      </c>
    </row>
    <row r="380" spans="1:32" x14ac:dyDescent="0.3">
      <c r="A380" s="19" t="s">
        <v>770</v>
      </c>
      <c r="B380" s="20" t="s">
        <v>771</v>
      </c>
      <c r="C380" s="16" t="s">
        <v>8</v>
      </c>
      <c r="D380" s="16" t="str">
        <f>VLOOKUP(A380,'Lead Time'!$A$2:$C$1180,3,0)</f>
        <v>Local</v>
      </c>
      <c r="E380" s="23" t="str">
        <f>VLOOKUP(A380,Classification!$A$2:$D$1180,4,0)</f>
        <v>C</v>
      </c>
      <c r="F380" s="26" t="str">
        <f>VLOOKUP(A380,Classification!$A$2:$E$1180,5,0)</f>
        <v>M</v>
      </c>
      <c r="G380" s="21">
        <f>VLOOKUP(A380,'Lead Time'!$A$2:$D$1180,4,0)</f>
        <v>17.75</v>
      </c>
      <c r="H380" s="21">
        <f t="shared" si="65"/>
        <v>0.59166666666666667</v>
      </c>
      <c r="I380" s="32">
        <f>VLOOKUP(A380,Classification!$A$2:$F$1180,6,0)</f>
        <v>52.100999999999999</v>
      </c>
      <c r="J380" s="21">
        <f>-SUM('cons 2023 - 2025'!D381:AM381)</f>
        <v>28</v>
      </c>
      <c r="K380" s="18">
        <f>-_xlfn.MINIFS('cons 2023 - 2025'!D381:AM381,'cons 2023 - 2025'!D381:AM381,"&lt;&gt;0")</f>
        <v>6</v>
      </c>
      <c r="L380" s="18">
        <f>-_xlfn.MAXIFS('cons 2023 - 2025'!D381:AM381,'cons 2023 - 2025'!D381:AM381,"&lt;&gt;0")</f>
        <v>1</v>
      </c>
      <c r="M380" s="19">
        <f>COUNTIF('cons 2023 - 2025'!D381:AM381,"&lt;&gt;0")</f>
        <v>9</v>
      </c>
      <c r="N380" s="21">
        <f>-AVERAGE('cons 2023 - 2025'!D381:AM381)</f>
        <v>0.77777777777777779</v>
      </c>
      <c r="O380" s="21">
        <f t="shared" si="66"/>
        <v>3.1111111111111112</v>
      </c>
      <c r="P380" s="21">
        <f>_xlfn.STDEV.S('cons 2023 - 2025'!D381:AM381)</f>
        <v>1.6752161670510486</v>
      </c>
      <c r="Q380" s="21">
        <f>-AVERAGE('cons 2023 - 2025'!D381:AM381)/'⚙ Assumptions'!$B$5</f>
        <v>3.5353535353535352E-2</v>
      </c>
      <c r="R380" s="21">
        <f>_xlfn.STDEV.S('cons 2023 - 2025'!D381:AM381)/SQRT('⚙ Assumptions'!$B$5)</f>
        <v>0.35715728686578352</v>
      </c>
      <c r="S380" s="21">
        <f>-IF(AVERAGE('cons 2023 - 2025'!D381:AM381)=0,"",_xlfn.STDEV.S('cons 2023 - 2025'!D381:AM381)/AVERAGE('cons 2023 - 2025'!D381:AM381))</f>
        <v>2.1538493576370623</v>
      </c>
      <c r="T380" s="21" t="str">
        <f t="shared" si="67"/>
        <v>Z</v>
      </c>
      <c r="U380" s="38">
        <f t="shared" si="68"/>
        <v>0.9</v>
      </c>
      <c r="V380" s="21">
        <f t="shared" si="69"/>
        <v>1.28</v>
      </c>
      <c r="W380" s="21">
        <f t="shared" si="70"/>
        <v>1.9260549066959396</v>
      </c>
      <c r="X380" s="21">
        <f t="shared" si="71"/>
        <v>1.6493748823859005</v>
      </c>
      <c r="Y380" s="21">
        <f t="shared" si="72"/>
        <v>2.553580159221192</v>
      </c>
      <c r="Z380" s="21">
        <f t="shared" si="73"/>
        <v>2.1095600675710857</v>
      </c>
      <c r="AA380" s="21">
        <f>-AVERAGE('cons 2023 - 2025'!D381:AM381)*12</f>
        <v>9.3333333333333339</v>
      </c>
      <c r="AB380" s="32">
        <f t="shared" si="74"/>
        <v>10.420200000000001</v>
      </c>
      <c r="AC380" s="21">
        <f>SQRT((2*AA380*'⚙ Assumptions'!$B$3)/AB380)</f>
        <v>16.392341320163446</v>
      </c>
      <c r="AD380" s="21">
        <f t="shared" si="75"/>
        <v>2.1095600675710857</v>
      </c>
      <c r="AE380" s="21">
        <f t="shared" si="76"/>
        <v>18.501901387734531</v>
      </c>
      <c r="AF380" s="21">
        <f t="shared" si="77"/>
        <v>0.56937158341455718</v>
      </c>
    </row>
    <row r="381" spans="1:32" x14ac:dyDescent="0.3">
      <c r="A381" s="16" t="s">
        <v>772</v>
      </c>
      <c r="B381" s="17" t="s">
        <v>773</v>
      </c>
      <c r="C381" s="16" t="s">
        <v>8</v>
      </c>
      <c r="D381" s="16" t="str">
        <f>VLOOKUP(A381,'Lead Time'!$A$2:$C$1180,3,0)</f>
        <v>Local</v>
      </c>
      <c r="E381" s="23" t="str">
        <f>VLOOKUP(A381,Classification!$A$2:$D$1180,4,0)</f>
        <v>C</v>
      </c>
      <c r="F381" s="25" t="str">
        <f>VLOOKUP(A381,Classification!$A$2:$E$1180,5,0)</f>
        <v>L</v>
      </c>
      <c r="G381" s="18">
        <f>VLOOKUP(A381,'Lead Time'!$A$2:$D$1180,4,0)</f>
        <v>26.9</v>
      </c>
      <c r="H381" s="18">
        <f t="shared" si="65"/>
        <v>0.89666666666666661</v>
      </c>
      <c r="I381" s="27">
        <f>VLOOKUP(A381,Classification!$A$2:$F$1180,6,0)</f>
        <v>52.042000000000002</v>
      </c>
      <c r="J381" s="18">
        <f>-SUM('cons 2023 - 2025'!D382:AM382)</f>
        <v>10</v>
      </c>
      <c r="K381" s="18">
        <f>-_xlfn.MINIFS('cons 2023 - 2025'!D382:AM382,'cons 2023 - 2025'!D382:AM382,"&lt;&gt;0")</f>
        <v>3</v>
      </c>
      <c r="L381" s="18">
        <f>-_xlfn.MAXIFS('cons 2023 - 2025'!D382:AM382,'cons 2023 - 2025'!D382:AM382,"&lt;&gt;0")</f>
        <v>1</v>
      </c>
      <c r="M381" s="16">
        <f>COUNTIF('cons 2023 - 2025'!D382:AM382,"&lt;&gt;0")</f>
        <v>6</v>
      </c>
      <c r="N381" s="18">
        <f>-AVERAGE('cons 2023 - 2025'!D382:AM382)</f>
        <v>0.27777777777777779</v>
      </c>
      <c r="O381" s="18">
        <f t="shared" si="66"/>
        <v>1.6666666666666667</v>
      </c>
      <c r="P381" s="18">
        <f>_xlfn.STDEV.S('cons 2023 - 2025'!D382:AM382)</f>
        <v>0.70147237441220167</v>
      </c>
      <c r="Q381" s="18">
        <f>-AVERAGE('cons 2023 - 2025'!D382:AM382)/'⚙ Assumptions'!$B$5</f>
        <v>1.2626262626262626E-2</v>
      </c>
      <c r="R381" s="18">
        <f>_xlfn.STDEV.S('cons 2023 - 2025'!D382:AM382)/SQRT('⚙ Assumptions'!$B$5)</f>
        <v>0.14955441272835238</v>
      </c>
      <c r="S381" s="18">
        <f>-IF(AVERAGE('cons 2023 - 2025'!D382:AM382)=0,"",_xlfn.STDEV.S('cons 2023 - 2025'!D382:AM382)/AVERAGE('cons 2023 - 2025'!D382:AM382))</f>
        <v>2.5253005478839259</v>
      </c>
      <c r="T381" s="18" t="str">
        <f t="shared" si="67"/>
        <v>Z</v>
      </c>
      <c r="U381" s="37">
        <f t="shared" si="68"/>
        <v>0.9</v>
      </c>
      <c r="V381" s="18">
        <f t="shared" si="69"/>
        <v>1.28</v>
      </c>
      <c r="W381" s="18">
        <f t="shared" si="70"/>
        <v>0.99285388935071683</v>
      </c>
      <c r="X381" s="18">
        <f t="shared" si="71"/>
        <v>0.85022927502281409</v>
      </c>
      <c r="Y381" s="18">
        <f t="shared" si="72"/>
        <v>1.3325003539971814</v>
      </c>
      <c r="Z381" s="18">
        <f t="shared" si="73"/>
        <v>1.0993033490968882</v>
      </c>
      <c r="AA381" s="18">
        <f>-AVERAGE('cons 2023 - 2025'!D382:AM382)*12</f>
        <v>3.3333333333333335</v>
      </c>
      <c r="AB381" s="27">
        <f t="shared" si="74"/>
        <v>10.4084</v>
      </c>
      <c r="AC381" s="18">
        <f>SQRT((2*AA381*'⚙ Assumptions'!$B$3)/AB381)</f>
        <v>9.8018491168203585</v>
      </c>
      <c r="AD381" s="18">
        <f t="shared" si="75"/>
        <v>1.0993033490968882</v>
      </c>
      <c r="AE381" s="18">
        <f t="shared" si="76"/>
        <v>10.901152465917246</v>
      </c>
      <c r="AF381" s="18">
        <f t="shared" si="77"/>
        <v>0.34007188782504338</v>
      </c>
    </row>
    <row r="382" spans="1:32" x14ac:dyDescent="0.3">
      <c r="A382" s="19" t="s">
        <v>774</v>
      </c>
      <c r="B382" s="20" t="s">
        <v>775</v>
      </c>
      <c r="C382" s="16" t="s">
        <v>8</v>
      </c>
      <c r="D382" s="16" t="str">
        <f>VLOOKUP(A382,'Lead Time'!$A$2:$C$1180,3,0)</f>
        <v>Local</v>
      </c>
      <c r="E382" s="23" t="str">
        <f>VLOOKUP(A382,Classification!$A$2:$D$1180,4,0)</f>
        <v>C</v>
      </c>
      <c r="F382" s="25" t="str">
        <f>VLOOKUP(A382,Classification!$A$2:$E$1180,5,0)</f>
        <v>L</v>
      </c>
      <c r="G382" s="21">
        <f>VLOOKUP(A382,'Lead Time'!$A$2:$D$1180,4,0)</f>
        <v>23</v>
      </c>
      <c r="H382" s="21">
        <f t="shared" si="65"/>
        <v>0.76666666666666672</v>
      </c>
      <c r="I382" s="32">
        <f>VLOOKUP(A382,Classification!$A$2:$F$1180,6,0)</f>
        <v>51.893999999999998</v>
      </c>
      <c r="J382" s="21">
        <f>-SUM('cons 2023 - 2025'!D383:AM383)</f>
        <v>4</v>
      </c>
      <c r="K382" s="18">
        <f>-_xlfn.MINIFS('cons 2023 - 2025'!D383:AM383,'cons 2023 - 2025'!D383:AM383,"&lt;&gt;0")</f>
        <v>2</v>
      </c>
      <c r="L382" s="18">
        <f>-_xlfn.MAXIFS('cons 2023 - 2025'!D383:AM383,'cons 2023 - 2025'!D383:AM383,"&lt;&gt;0")</f>
        <v>1</v>
      </c>
      <c r="M382" s="19">
        <f>COUNTIF('cons 2023 - 2025'!D383:AM383,"&lt;&gt;0")</f>
        <v>3</v>
      </c>
      <c r="N382" s="21">
        <f>-AVERAGE('cons 2023 - 2025'!D383:AM383)</f>
        <v>0.1111111111111111</v>
      </c>
      <c r="O382" s="21">
        <f t="shared" si="66"/>
        <v>1.3333333333333333</v>
      </c>
      <c r="P382" s="21">
        <f>_xlfn.STDEV.S('cons 2023 - 2025'!D383:AM383)</f>
        <v>0.39840953644479787</v>
      </c>
      <c r="Q382" s="21">
        <f>-AVERAGE('cons 2023 - 2025'!D383:AM383)/'⚙ Assumptions'!$B$5</f>
        <v>5.0505050505050501E-3</v>
      </c>
      <c r="R382" s="21">
        <f>_xlfn.STDEV.S('cons 2023 - 2025'!D383:AM383)/SQRT('⚙ Assumptions'!$B$5)</f>
        <v>8.4941198572937582E-2</v>
      </c>
      <c r="S382" s="21">
        <f>-IF(AVERAGE('cons 2023 - 2025'!D383:AM383)=0,"",_xlfn.STDEV.S('cons 2023 - 2025'!D383:AM383)/AVERAGE('cons 2023 - 2025'!D383:AM383))</f>
        <v>3.5856858280031809</v>
      </c>
      <c r="T382" s="21" t="str">
        <f t="shared" si="67"/>
        <v>Z</v>
      </c>
      <c r="U382" s="38">
        <f t="shared" si="68"/>
        <v>0.9</v>
      </c>
      <c r="V382" s="21">
        <f t="shared" si="69"/>
        <v>1.28</v>
      </c>
      <c r="W382" s="21">
        <f t="shared" si="70"/>
        <v>0.52142550751239602</v>
      </c>
      <c r="X382" s="21">
        <f t="shared" si="71"/>
        <v>0.44652212776301531</v>
      </c>
      <c r="Y382" s="21">
        <f t="shared" si="72"/>
        <v>0.63758712367401216</v>
      </c>
      <c r="Z382" s="21">
        <f t="shared" si="73"/>
        <v>0.53170731294820051</v>
      </c>
      <c r="AA382" s="21">
        <f>-AVERAGE('cons 2023 - 2025'!D383:AM383)*12</f>
        <v>1.3333333333333333</v>
      </c>
      <c r="AB382" s="32">
        <f t="shared" si="74"/>
        <v>10.3788</v>
      </c>
      <c r="AC382" s="21">
        <f>SQRT((2*AA382*'⚙ Assumptions'!$B$3)/AB382)</f>
        <v>6.2080674106411369</v>
      </c>
      <c r="AD382" s="21">
        <f t="shared" si="75"/>
        <v>0.53170731294820051</v>
      </c>
      <c r="AE382" s="21">
        <f t="shared" si="76"/>
        <v>6.7397747235893375</v>
      </c>
      <c r="AF382" s="21">
        <f t="shared" si="77"/>
        <v>0.21477430013854079</v>
      </c>
    </row>
    <row r="383" spans="1:32" x14ac:dyDescent="0.3">
      <c r="A383" s="16" t="s">
        <v>776</v>
      </c>
      <c r="B383" s="17" t="s">
        <v>777</v>
      </c>
      <c r="C383" s="16" t="s">
        <v>8</v>
      </c>
      <c r="D383" s="16" t="str">
        <f>VLOOKUP(A383,'Lead Time'!$A$2:$C$1180,3,0)</f>
        <v>Local</v>
      </c>
      <c r="E383" s="23" t="str">
        <f>VLOOKUP(A383,Classification!$A$2:$D$1180,4,0)</f>
        <v>C</v>
      </c>
      <c r="F383" s="25" t="str">
        <f>VLOOKUP(A383,Classification!$A$2:$E$1180,5,0)</f>
        <v>L</v>
      </c>
      <c r="G383" s="18">
        <f>VLOOKUP(A383,'Lead Time'!$A$2:$D$1180,4,0)</f>
        <v>43</v>
      </c>
      <c r="H383" s="18">
        <f t="shared" si="65"/>
        <v>1.4333333333333333</v>
      </c>
      <c r="I383" s="27">
        <f>VLOOKUP(A383,Classification!$A$2:$F$1180,6,0)</f>
        <v>51.38</v>
      </c>
      <c r="J383" s="18">
        <f>-SUM('cons 2023 - 2025'!D384:AM384)</f>
        <v>4</v>
      </c>
      <c r="K383" s="18">
        <f>-_xlfn.MINIFS('cons 2023 - 2025'!D384:AM384,'cons 2023 - 2025'!D384:AM384,"&lt;&gt;0")</f>
        <v>4</v>
      </c>
      <c r="L383" s="18">
        <f>-_xlfn.MAXIFS('cons 2023 - 2025'!D384:AM384,'cons 2023 - 2025'!D384:AM384,"&lt;&gt;0")</f>
        <v>4</v>
      </c>
      <c r="M383" s="16">
        <f>COUNTIF('cons 2023 - 2025'!D384:AM384,"&lt;&gt;0")</f>
        <v>1</v>
      </c>
      <c r="N383" s="18">
        <f>-AVERAGE('cons 2023 - 2025'!D384:AM384)</f>
        <v>0.1111111111111111</v>
      </c>
      <c r="O383" s="18">
        <f t="shared" si="66"/>
        <v>4</v>
      </c>
      <c r="P383" s="18">
        <f>_xlfn.STDEV.S('cons 2023 - 2025'!D384:AM384)</f>
        <v>0.66666666666666663</v>
      </c>
      <c r="Q383" s="18">
        <f>-AVERAGE('cons 2023 - 2025'!D384:AM384)/'⚙ Assumptions'!$B$5</f>
        <v>5.0505050505050501E-3</v>
      </c>
      <c r="R383" s="18">
        <f>_xlfn.STDEV.S('cons 2023 - 2025'!D384:AM384)/SQRT('⚙ Assumptions'!$B$5)</f>
        <v>0.14213381090374028</v>
      </c>
      <c r="S383" s="18">
        <f>-IF(AVERAGE('cons 2023 - 2025'!D384:AM384)=0,"",_xlfn.STDEV.S('cons 2023 - 2025'!D384:AM384)/AVERAGE('cons 2023 - 2025'!D384:AM384))</f>
        <v>6</v>
      </c>
      <c r="T383" s="18" t="str">
        <f t="shared" si="67"/>
        <v>Z</v>
      </c>
      <c r="U383" s="37">
        <f t="shared" si="68"/>
        <v>0.9</v>
      </c>
      <c r="V383" s="18">
        <f t="shared" si="69"/>
        <v>1.28</v>
      </c>
      <c r="W383" s="18">
        <f t="shared" si="70"/>
        <v>1.193003170849334</v>
      </c>
      <c r="X383" s="18">
        <f t="shared" si="71"/>
        <v>1.0216268797763113</v>
      </c>
      <c r="Y383" s="18">
        <f t="shared" si="72"/>
        <v>1.4101748880210512</v>
      </c>
      <c r="Z383" s="18">
        <f t="shared" si="73"/>
        <v>1.1808861390355705</v>
      </c>
      <c r="AA383" s="18">
        <f>-AVERAGE('cons 2023 - 2025'!D384:AM384)*12</f>
        <v>1.3333333333333333</v>
      </c>
      <c r="AB383" s="27">
        <f t="shared" si="74"/>
        <v>10.276000000000002</v>
      </c>
      <c r="AC383" s="18">
        <f>SQRT((2*AA383*'⚙ Assumptions'!$B$3)/AB383)</f>
        <v>6.2390425551258319</v>
      </c>
      <c r="AD383" s="18">
        <f t="shared" si="75"/>
        <v>1.1808861390355705</v>
      </c>
      <c r="AE383" s="18">
        <f t="shared" si="76"/>
        <v>7.4199286941614027</v>
      </c>
      <c r="AF383" s="18">
        <f t="shared" si="77"/>
        <v>0.21370800432157686</v>
      </c>
    </row>
    <row r="384" spans="1:32" x14ac:dyDescent="0.3">
      <c r="A384" s="19" t="s">
        <v>778</v>
      </c>
      <c r="B384" s="20" t="s">
        <v>779</v>
      </c>
      <c r="C384" s="16" t="s">
        <v>8</v>
      </c>
      <c r="D384" s="16" t="str">
        <f>VLOOKUP(A384,'Lead Time'!$A$2:$C$1180,3,0)</f>
        <v>Local</v>
      </c>
      <c r="E384" s="23" t="str">
        <f>VLOOKUP(A384,Classification!$A$2:$D$1180,4,0)</f>
        <v>C</v>
      </c>
      <c r="F384" s="25" t="str">
        <f>VLOOKUP(A384,Classification!$A$2:$E$1180,5,0)</f>
        <v>L</v>
      </c>
      <c r="G384" s="21">
        <f>VLOOKUP(A384,'Lead Time'!$A$2:$D$1180,4,0)</f>
        <v>33.25</v>
      </c>
      <c r="H384" s="21">
        <f t="shared" si="65"/>
        <v>1.1083333333333334</v>
      </c>
      <c r="I384" s="32">
        <f>VLOOKUP(A384,Classification!$A$2:$F$1180,6,0)</f>
        <v>51.164999999999999</v>
      </c>
      <c r="J384" s="21">
        <f>-SUM('cons 2023 - 2025'!D385:AM385)</f>
        <v>24</v>
      </c>
      <c r="K384" s="18">
        <f>-_xlfn.MINIFS('cons 2023 - 2025'!D385:AM385,'cons 2023 - 2025'!D385:AM385,"&lt;&gt;0")</f>
        <v>4</v>
      </c>
      <c r="L384" s="18">
        <f>-_xlfn.MAXIFS('cons 2023 - 2025'!D385:AM385,'cons 2023 - 2025'!D385:AM385,"&lt;&gt;0")</f>
        <v>2</v>
      </c>
      <c r="M384" s="19">
        <f>COUNTIF('cons 2023 - 2025'!D385:AM385,"&lt;&gt;0")</f>
        <v>8</v>
      </c>
      <c r="N384" s="21">
        <f>-AVERAGE('cons 2023 - 2025'!D385:AM385)</f>
        <v>0.66666666666666663</v>
      </c>
      <c r="O384" s="21">
        <f t="shared" si="66"/>
        <v>3</v>
      </c>
      <c r="P384" s="21">
        <f>_xlfn.STDEV.S('cons 2023 - 2025'!D385:AM385)</f>
        <v>1.3522468075656264</v>
      </c>
      <c r="Q384" s="21">
        <f>-AVERAGE('cons 2023 - 2025'!D385:AM385)/'⚙ Assumptions'!$B$5</f>
        <v>3.03030303030303E-2</v>
      </c>
      <c r="R384" s="21">
        <f>_xlfn.STDEV.S('cons 2023 - 2025'!D385:AM385)/SQRT('⚙ Assumptions'!$B$5)</f>
        <v>0.28829998806257884</v>
      </c>
      <c r="S384" s="21">
        <f>-IF(AVERAGE('cons 2023 - 2025'!D385:AM385)=0,"",_xlfn.STDEV.S('cons 2023 - 2025'!D385:AM385)/AVERAGE('cons 2023 - 2025'!D385:AM385))</f>
        <v>2.0283702113484399</v>
      </c>
      <c r="T384" s="21" t="str">
        <f t="shared" si="67"/>
        <v>Z</v>
      </c>
      <c r="U384" s="38">
        <f t="shared" si="68"/>
        <v>0.9</v>
      </c>
      <c r="V384" s="21">
        <f t="shared" si="69"/>
        <v>1.28</v>
      </c>
      <c r="W384" s="21">
        <f t="shared" si="70"/>
        <v>2.1278961013597018</v>
      </c>
      <c r="X384" s="21">
        <f t="shared" si="71"/>
        <v>1.8222213550133437</v>
      </c>
      <c r="Y384" s="21">
        <f t="shared" si="72"/>
        <v>3.1354718589354595</v>
      </c>
      <c r="Z384" s="21">
        <f t="shared" si="73"/>
        <v>2.5611102439022329</v>
      </c>
      <c r="AA384" s="21">
        <f>-AVERAGE('cons 2023 - 2025'!D385:AM385)*12</f>
        <v>8</v>
      </c>
      <c r="AB384" s="32">
        <f t="shared" si="74"/>
        <v>10.233000000000001</v>
      </c>
      <c r="AC384" s="21">
        <f>SQRT((2*AA384*'⚙ Assumptions'!$B$3)/AB384)</f>
        <v>15.314546251313221</v>
      </c>
      <c r="AD384" s="21">
        <f t="shared" si="75"/>
        <v>2.5611102439022329</v>
      </c>
      <c r="AE384" s="21">
        <f t="shared" si="76"/>
        <v>17.875656495215452</v>
      </c>
      <c r="AF384" s="21">
        <f t="shared" si="77"/>
        <v>0.52237917263229405</v>
      </c>
    </row>
    <row r="385" spans="1:32" x14ac:dyDescent="0.3">
      <c r="A385" s="16" t="s">
        <v>780</v>
      </c>
      <c r="B385" s="17" t="s">
        <v>781</v>
      </c>
      <c r="C385" s="16" t="s">
        <v>8</v>
      </c>
      <c r="D385" s="16"/>
      <c r="E385" s="23" t="str">
        <f>VLOOKUP(A385,Classification!$A$2:$D$1180,4,0)</f>
        <v>C</v>
      </c>
      <c r="F385" s="25" t="str">
        <f>VLOOKUP(A385,Classification!$A$2:$E$1180,5,0)</f>
        <v>L</v>
      </c>
      <c r="G385" s="18">
        <f>VLOOKUP(A385,'Lead Time'!$A$2:$D$1180,4,0)</f>
        <v>0</v>
      </c>
      <c r="H385" s="18">
        <f t="shared" si="65"/>
        <v>0</v>
      </c>
      <c r="I385" s="27">
        <f>VLOOKUP(A385,Classification!$A$2:$F$1180,6,0)</f>
        <v>51.161000000000001</v>
      </c>
      <c r="J385" s="18">
        <f>-SUM('cons 2023 - 2025'!D386:AM386)</f>
        <v>1</v>
      </c>
      <c r="K385" s="18">
        <f>-_xlfn.MINIFS('cons 2023 - 2025'!D386:AM386,'cons 2023 - 2025'!D386:AM386,"&lt;&gt;0")</f>
        <v>1</v>
      </c>
      <c r="L385" s="18">
        <f>-_xlfn.MAXIFS('cons 2023 - 2025'!D386:AM386,'cons 2023 - 2025'!D386:AM386,"&lt;&gt;0")</f>
        <v>1</v>
      </c>
      <c r="M385" s="16">
        <f>COUNTIF('cons 2023 - 2025'!D386:AM386,"&lt;&gt;0")</f>
        <v>1</v>
      </c>
      <c r="N385" s="18">
        <f>-AVERAGE('cons 2023 - 2025'!D386:AM386)</f>
        <v>2.7777777777777776E-2</v>
      </c>
      <c r="O385" s="18">
        <f t="shared" si="66"/>
        <v>1</v>
      </c>
      <c r="P385" s="18">
        <f>_xlfn.STDEV.S('cons 2023 - 2025'!D386:AM386)</f>
        <v>0.16666666666666666</v>
      </c>
      <c r="Q385" s="18">
        <f>-AVERAGE('cons 2023 - 2025'!D386:AM386)/'⚙ Assumptions'!$B$5</f>
        <v>1.2626262626262625E-3</v>
      </c>
      <c r="R385" s="18">
        <f>_xlfn.STDEV.S('cons 2023 - 2025'!D386:AM386)/SQRT('⚙ Assumptions'!$B$5)</f>
        <v>3.5533452725935069E-2</v>
      </c>
      <c r="S385" s="18">
        <f>-IF(AVERAGE('cons 2023 - 2025'!D386:AM386)=0,"",_xlfn.STDEV.S('cons 2023 - 2025'!D386:AM386)/AVERAGE('cons 2023 - 2025'!D386:AM386))</f>
        <v>6</v>
      </c>
      <c r="T385" s="18" t="str">
        <f t="shared" si="67"/>
        <v>Z</v>
      </c>
      <c r="U385" s="37">
        <f t="shared" si="68"/>
        <v>0.9</v>
      </c>
      <c r="V385" s="18">
        <f t="shared" si="69"/>
        <v>1.28</v>
      </c>
      <c r="W385" s="18">
        <f t="shared" si="70"/>
        <v>0</v>
      </c>
      <c r="X385" s="18">
        <f t="shared" si="71"/>
        <v>0</v>
      </c>
      <c r="Y385" s="18">
        <f t="shared" si="72"/>
        <v>0</v>
      </c>
      <c r="Z385" s="18">
        <f t="shared" si="73"/>
        <v>0</v>
      </c>
      <c r="AA385" s="18">
        <f>-AVERAGE('cons 2023 - 2025'!D386:AM386)*12</f>
        <v>0.33333333333333331</v>
      </c>
      <c r="AB385" s="27">
        <f t="shared" si="74"/>
        <v>10.232200000000001</v>
      </c>
      <c r="AC385" s="18">
        <f>SQRT((2*AA385*'⚙ Assumptions'!$B$3)/AB385)</f>
        <v>3.1261908659187507</v>
      </c>
      <c r="AD385" s="18">
        <f t="shared" si="75"/>
        <v>0</v>
      </c>
      <c r="AE385" s="18">
        <f t="shared" si="76"/>
        <v>3.1261908659187507</v>
      </c>
      <c r="AF385" s="18">
        <f t="shared" si="77"/>
        <v>0.1066260339275128</v>
      </c>
    </row>
    <row r="386" spans="1:32" x14ac:dyDescent="0.3">
      <c r="A386" s="19" t="s">
        <v>782</v>
      </c>
      <c r="B386" s="20" t="s">
        <v>783</v>
      </c>
      <c r="C386" s="16" t="s">
        <v>8</v>
      </c>
      <c r="D386" s="16" t="str">
        <f>VLOOKUP(A386,'Lead Time'!$A$2:$C$1180,3,0)</f>
        <v>Local</v>
      </c>
      <c r="E386" s="23" t="str">
        <f>VLOOKUP(A386,Classification!$A$2:$D$1180,4,0)</f>
        <v>C</v>
      </c>
      <c r="F386" s="25" t="str">
        <f>VLOOKUP(A386,Classification!$A$2:$E$1180,5,0)</f>
        <v>L</v>
      </c>
      <c r="G386" s="21">
        <f>VLOOKUP(A386,'Lead Time'!$A$2:$D$1180,4,0)</f>
        <v>14</v>
      </c>
      <c r="H386" s="21">
        <f t="shared" si="65"/>
        <v>0.46666666666666667</v>
      </c>
      <c r="I386" s="32">
        <f>VLOOKUP(A386,Classification!$A$2:$F$1180,6,0)</f>
        <v>51.017000000000003</v>
      </c>
      <c r="J386" s="21">
        <f>-SUM('cons 2023 - 2025'!D387:AM387)</f>
        <v>7</v>
      </c>
      <c r="K386" s="18">
        <f>-_xlfn.MINIFS('cons 2023 - 2025'!D387:AM387,'cons 2023 - 2025'!D387:AM387,"&lt;&gt;0")</f>
        <v>2</v>
      </c>
      <c r="L386" s="18">
        <f>-_xlfn.MAXIFS('cons 2023 - 2025'!D387:AM387,'cons 2023 - 2025'!D387:AM387,"&lt;&gt;0")</f>
        <v>1</v>
      </c>
      <c r="M386" s="19">
        <f>COUNTIF('cons 2023 - 2025'!D387:AM387,"&lt;&gt;0")</f>
        <v>4</v>
      </c>
      <c r="N386" s="21">
        <f>-AVERAGE('cons 2023 - 2025'!D387:AM387)</f>
        <v>0.19444444444444445</v>
      </c>
      <c r="O386" s="21">
        <f t="shared" si="66"/>
        <v>1.75</v>
      </c>
      <c r="P386" s="21">
        <f>_xlfn.STDEV.S('cons 2023 - 2025'!D387:AM387)</f>
        <v>0.57666253783272803</v>
      </c>
      <c r="Q386" s="21">
        <f>-AVERAGE('cons 2023 - 2025'!D387:AM387)/'⚙ Assumptions'!$B$5</f>
        <v>8.8383838383838381E-3</v>
      </c>
      <c r="R386" s="21">
        <f>_xlfn.STDEV.S('cons 2023 - 2025'!D387:AM387)/SQRT('⚙ Assumptions'!$B$5)</f>
        <v>0.12294486616138192</v>
      </c>
      <c r="S386" s="21">
        <f>-IF(AVERAGE('cons 2023 - 2025'!D387:AM387)=0,"",_xlfn.STDEV.S('cons 2023 - 2025'!D387:AM387)/AVERAGE('cons 2023 - 2025'!D387:AM387))</f>
        <v>2.9656930517111726</v>
      </c>
      <c r="T386" s="21" t="str">
        <f t="shared" si="67"/>
        <v>Z</v>
      </c>
      <c r="U386" s="38">
        <f t="shared" si="68"/>
        <v>0.9</v>
      </c>
      <c r="V386" s="21">
        <f t="shared" si="69"/>
        <v>1.28</v>
      </c>
      <c r="W386" s="21">
        <f t="shared" si="70"/>
        <v>0.58882248529749537</v>
      </c>
      <c r="X386" s="21">
        <f t="shared" si="71"/>
        <v>0.50423745141293042</v>
      </c>
      <c r="Y386" s="21">
        <f t="shared" si="72"/>
        <v>0.71255985903486907</v>
      </c>
      <c r="Z386" s="21">
        <f t="shared" si="73"/>
        <v>0.5949781921536712</v>
      </c>
      <c r="AA386" s="21">
        <f>-AVERAGE('cons 2023 - 2025'!D387:AM387)*12</f>
        <v>2.3333333333333335</v>
      </c>
      <c r="AB386" s="32">
        <f t="shared" si="74"/>
        <v>10.203400000000002</v>
      </c>
      <c r="AC386" s="21">
        <f>SQRT((2*AA386*'⚙ Assumptions'!$B$3)/AB386)</f>
        <v>8.2827883460903493</v>
      </c>
      <c r="AD386" s="21">
        <f t="shared" si="75"/>
        <v>0.5949781921536712</v>
      </c>
      <c r="AE386" s="21">
        <f t="shared" si="76"/>
        <v>8.8777665382440212</v>
      </c>
      <c r="AF386" s="21">
        <f t="shared" si="77"/>
        <v>0.28170867536832761</v>
      </c>
    </row>
    <row r="387" spans="1:32" x14ac:dyDescent="0.3">
      <c r="A387" s="16" t="s">
        <v>784</v>
      </c>
      <c r="B387" s="17" t="s">
        <v>785</v>
      </c>
      <c r="C387" s="16" t="s">
        <v>8</v>
      </c>
      <c r="D387" s="16" t="str">
        <f>VLOOKUP(A387,'Lead Time'!$A$2:$C$1180,3,0)</f>
        <v>Import</v>
      </c>
      <c r="E387" s="23" t="str">
        <f>VLOOKUP(A387,Classification!$A$2:$D$1180,4,0)</f>
        <v>C</v>
      </c>
      <c r="F387" s="26" t="str">
        <f>VLOOKUP(A387,Classification!$A$2:$E$1180,5,0)</f>
        <v>M</v>
      </c>
      <c r="G387" s="18">
        <f>VLOOKUP(A387,'Lead Time'!$A$2:$D$1180,4,0)</f>
        <v>221</v>
      </c>
      <c r="H387" s="18">
        <f t="shared" si="65"/>
        <v>7.3666666666666663</v>
      </c>
      <c r="I387" s="27">
        <f>VLOOKUP(A387,Classification!$A$2:$F$1180,6,0)</f>
        <v>50.808999999999997</v>
      </c>
      <c r="J387" s="18">
        <f>-SUM('cons 2023 - 2025'!D388:AM388)</f>
        <v>4</v>
      </c>
      <c r="K387" s="18">
        <f>-_xlfn.MINIFS('cons 2023 - 2025'!D388:AM388,'cons 2023 - 2025'!D388:AM388,"&lt;&gt;0")</f>
        <v>1</v>
      </c>
      <c r="L387" s="18">
        <f>-_xlfn.MAXIFS('cons 2023 - 2025'!D388:AM388,'cons 2023 - 2025'!D388:AM388,"&lt;&gt;0")</f>
        <v>1</v>
      </c>
      <c r="M387" s="16">
        <f>COUNTIF('cons 2023 - 2025'!D388:AM388,"&lt;&gt;0")</f>
        <v>4</v>
      </c>
      <c r="N387" s="18">
        <f>-AVERAGE('cons 2023 - 2025'!D388:AM388)</f>
        <v>0.1111111111111111</v>
      </c>
      <c r="O387" s="18">
        <f t="shared" si="66"/>
        <v>1</v>
      </c>
      <c r="P387" s="18">
        <f>_xlfn.STDEV.S('cons 2023 - 2025'!D388:AM388)</f>
        <v>0.3187276291558383</v>
      </c>
      <c r="Q387" s="18">
        <f>-AVERAGE('cons 2023 - 2025'!D388:AM388)/'⚙ Assumptions'!$B$5</f>
        <v>5.0505050505050501E-3</v>
      </c>
      <c r="R387" s="18">
        <f>_xlfn.STDEV.S('cons 2023 - 2025'!D388:AM388)/SQRT('⚙ Assumptions'!$B$5)</f>
        <v>6.7952958858350065E-2</v>
      </c>
      <c r="S387" s="18">
        <f>-IF(AVERAGE('cons 2023 - 2025'!D388:AM388)=0,"",_xlfn.STDEV.S('cons 2023 - 2025'!D388:AM388)/AVERAGE('cons 2023 - 2025'!D388:AM388))</f>
        <v>2.8685486624025449</v>
      </c>
      <c r="T387" s="18" t="str">
        <f t="shared" si="67"/>
        <v>Z</v>
      </c>
      <c r="U387" s="37">
        <f t="shared" si="68"/>
        <v>0.9</v>
      </c>
      <c r="V387" s="18">
        <f t="shared" si="69"/>
        <v>1.28</v>
      </c>
      <c r="W387" s="18">
        <f t="shared" si="70"/>
        <v>1.2930474982040807</v>
      </c>
      <c r="X387" s="18">
        <f t="shared" si="71"/>
        <v>1.1072997233128332</v>
      </c>
      <c r="Y387" s="18">
        <f t="shared" si="72"/>
        <v>2.4092091143656971</v>
      </c>
      <c r="Z387" s="18">
        <f t="shared" si="73"/>
        <v>1.9258182418313516</v>
      </c>
      <c r="AA387" s="18">
        <f>-AVERAGE('cons 2023 - 2025'!D388:AM388)*12</f>
        <v>1.3333333333333333</v>
      </c>
      <c r="AB387" s="27">
        <f t="shared" si="74"/>
        <v>10.161799999999999</v>
      </c>
      <c r="AC387" s="18">
        <f>SQRT((2*AA387*'⚙ Assumptions'!$B$3)/AB387)</f>
        <v>6.2740023080741194</v>
      </c>
      <c r="AD387" s="18">
        <f t="shared" si="75"/>
        <v>1.9258182418313516</v>
      </c>
      <c r="AE387" s="18">
        <f t="shared" si="76"/>
        <v>8.1998205499054713</v>
      </c>
      <c r="AF387" s="18">
        <f t="shared" si="77"/>
        <v>0.21251718884729195</v>
      </c>
    </row>
    <row r="388" spans="1:32" x14ac:dyDescent="0.3">
      <c r="A388" s="19" t="s">
        <v>786</v>
      </c>
      <c r="B388" s="20" t="s">
        <v>787</v>
      </c>
      <c r="C388" s="16" t="s">
        <v>8</v>
      </c>
      <c r="D388" s="16" t="str">
        <f>VLOOKUP(A388,'Lead Time'!$A$2:$C$1180,3,0)</f>
        <v>Local</v>
      </c>
      <c r="E388" s="23" t="str">
        <f>VLOOKUP(A388,Classification!$A$2:$D$1180,4,0)</f>
        <v>C</v>
      </c>
      <c r="F388" s="25" t="str">
        <f>VLOOKUP(A388,Classification!$A$2:$E$1180,5,0)</f>
        <v>L</v>
      </c>
      <c r="G388" s="21">
        <f>VLOOKUP(A388,'Lead Time'!$A$2:$D$1180,4,0)</f>
        <v>11.25</v>
      </c>
      <c r="H388" s="21">
        <f t="shared" ref="H388:H451" si="78">G388/30</f>
        <v>0.375</v>
      </c>
      <c r="I388" s="32">
        <f>VLOOKUP(A388,Classification!$A$2:$F$1180,6,0)</f>
        <v>50.600999999999999</v>
      </c>
      <c r="J388" s="21">
        <f>-SUM('cons 2023 - 2025'!D389:AM389)</f>
        <v>4.5</v>
      </c>
      <c r="K388" s="18">
        <f>-_xlfn.MINIFS('cons 2023 - 2025'!D389:AM389,'cons 2023 - 2025'!D389:AM389,"&lt;&gt;0")</f>
        <v>2</v>
      </c>
      <c r="L388" s="18">
        <f>-_xlfn.MAXIFS('cons 2023 - 2025'!D389:AM389,'cons 2023 - 2025'!D389:AM389,"&lt;&gt;0")</f>
        <v>0.5</v>
      </c>
      <c r="M388" s="19">
        <f>COUNTIF('cons 2023 - 2025'!D389:AM389,"&lt;&gt;0")</f>
        <v>4</v>
      </c>
      <c r="N388" s="21">
        <f>-AVERAGE('cons 2023 - 2025'!D389:AM389)</f>
        <v>0.125</v>
      </c>
      <c r="O388" s="21">
        <f t="shared" ref="O388:O451" si="79">J388/M388</f>
        <v>1.125</v>
      </c>
      <c r="P388" s="21">
        <f>_xlfn.STDEV.S('cons 2023 - 2025'!D389:AM389)</f>
        <v>0.40311288741492751</v>
      </c>
      <c r="Q388" s="21">
        <f>-AVERAGE('cons 2023 - 2025'!D389:AM389)/'⚙ Assumptions'!$B$5</f>
        <v>5.681818181818182E-3</v>
      </c>
      <c r="R388" s="21">
        <f>_xlfn.STDEV.S('cons 2023 - 2025'!D389:AM389)/SQRT('⚙ Assumptions'!$B$5)</f>
        <v>8.5943956369041077E-2</v>
      </c>
      <c r="S388" s="21">
        <f>-IF(AVERAGE('cons 2023 - 2025'!D389:AM389)=0,"",_xlfn.STDEV.S('cons 2023 - 2025'!D389:AM389)/AVERAGE('cons 2023 - 2025'!D389:AM389))</f>
        <v>3.2249030993194201</v>
      </c>
      <c r="T388" s="21" t="str">
        <f t="shared" ref="T388:T451" si="80">IF(ISBLANK(S388),"Z",
   IF(S388&lt;=0.25,"X",
      IF(S388&lt;=0.5,"Y","Z")))</f>
        <v>Z</v>
      </c>
      <c r="U388" s="38">
        <f t="shared" ref="U388:U451" si="81">IF(E388="B",0.95,IF(E388="C",0.9,0.98))</f>
        <v>0.9</v>
      </c>
      <c r="V388" s="21">
        <f t="shared" ref="V388:V451" si="82">IF(E388="B",1.65,1.28)</f>
        <v>1.28</v>
      </c>
      <c r="W388" s="21">
        <f t="shared" ref="W388:W451" si="83">V388*R388*SQRT(G388)</f>
        <v>0.3689789350971876</v>
      </c>
      <c r="X388" s="21">
        <f t="shared" ref="X388:X451" si="84">V388*P388*SQRT(H388)</f>
        <v>0.31597468253010397</v>
      </c>
      <c r="Y388" s="21">
        <f t="shared" ref="Y388:Y451" si="85">Q388*G388+W388</f>
        <v>0.43289938964264213</v>
      </c>
      <c r="Z388" s="21">
        <f t="shared" ref="Z388:Z451" si="86">N388*H388+X388</f>
        <v>0.36284968253010397</v>
      </c>
      <c r="AA388" s="21">
        <f>-AVERAGE('cons 2023 - 2025'!D389:AM389)*12</f>
        <v>1.5</v>
      </c>
      <c r="AB388" s="32">
        <f t="shared" ref="AB388:AB451" si="87">I388*0.2</f>
        <v>10.120200000000001</v>
      </c>
      <c r="AC388" s="21">
        <f>SQRT((2*AA388*'⚙ Assumptions'!$B$3)/AB388)</f>
        <v>6.6682474756678793</v>
      </c>
      <c r="AD388" s="21">
        <f t="shared" ref="AD388:AD451" si="88">Z388</f>
        <v>0.36284968253010397</v>
      </c>
      <c r="AE388" s="21">
        <f t="shared" ref="AE388:AE451" si="89">Z388+AC388</f>
        <v>7.0310971581979835</v>
      </c>
      <c r="AF388" s="21">
        <f t="shared" ref="AF388:AF451" si="90">AA388/AC388</f>
        <v>0.22494666034418029</v>
      </c>
    </row>
    <row r="389" spans="1:32" x14ac:dyDescent="0.3">
      <c r="A389" s="16" t="s">
        <v>788</v>
      </c>
      <c r="B389" s="17" t="s">
        <v>789</v>
      </c>
      <c r="C389" s="16" t="s">
        <v>8</v>
      </c>
      <c r="D389" s="16" t="str">
        <f>VLOOKUP(A389,'Lead Time'!$A$2:$C$1180,3,0)</f>
        <v>Local</v>
      </c>
      <c r="E389" s="23" t="str">
        <f>VLOOKUP(A389,Classification!$A$2:$D$1180,4,0)</f>
        <v>C</v>
      </c>
      <c r="F389" s="26" t="str">
        <f>VLOOKUP(A389,Classification!$A$2:$E$1180,5,0)</f>
        <v>M</v>
      </c>
      <c r="G389" s="18">
        <f>VLOOKUP(A389,'Lead Time'!$A$2:$D$1180,4,0)</f>
        <v>65.666666666666671</v>
      </c>
      <c r="H389" s="18">
        <f t="shared" si="78"/>
        <v>2.1888888888888891</v>
      </c>
      <c r="I389" s="27">
        <f>VLOOKUP(A389,Classification!$A$2:$F$1180,6,0)</f>
        <v>50.5</v>
      </c>
      <c r="J389" s="18">
        <f>-SUM('cons 2023 - 2025'!D390:AM390)</f>
        <v>54</v>
      </c>
      <c r="K389" s="18">
        <f>-_xlfn.MINIFS('cons 2023 - 2025'!D390:AM390,'cons 2023 - 2025'!D390:AM390,"&lt;&gt;0")</f>
        <v>14</v>
      </c>
      <c r="L389" s="18">
        <f>-_xlfn.MAXIFS('cons 2023 - 2025'!D390:AM390,'cons 2023 - 2025'!D390:AM390,"&lt;&gt;0")</f>
        <v>1</v>
      </c>
      <c r="M389" s="16">
        <f>COUNTIF('cons 2023 - 2025'!D390:AM390,"&lt;&gt;0")</f>
        <v>11</v>
      </c>
      <c r="N389" s="18">
        <f>-AVERAGE('cons 2023 - 2025'!D390:AM390)</f>
        <v>1.5</v>
      </c>
      <c r="O389" s="18">
        <f t="shared" si="79"/>
        <v>4.9090909090909092</v>
      </c>
      <c r="P389" s="18">
        <f>_xlfn.STDEV.S('cons 2023 - 2025'!D390:AM390)</f>
        <v>3.4351128074635335</v>
      </c>
      <c r="Q389" s="18">
        <f>-AVERAGE('cons 2023 - 2025'!D390:AM390)/'⚙ Assumptions'!$B$5</f>
        <v>6.8181818181818177E-2</v>
      </c>
      <c r="R389" s="18">
        <f>_xlfn.STDEV.S('cons 2023 - 2025'!D390:AM390)/SQRT('⚙ Assumptions'!$B$5)</f>
        <v>0.7323685113135574</v>
      </c>
      <c r="S389" s="18">
        <f>-IF(AVERAGE('cons 2023 - 2025'!D390:AM390)=0,"",_xlfn.STDEV.S('cons 2023 - 2025'!D390:AM390)/AVERAGE('cons 2023 - 2025'!D390:AM390))</f>
        <v>2.2900752049756892</v>
      </c>
      <c r="T389" s="18" t="str">
        <f t="shared" si="80"/>
        <v>Z</v>
      </c>
      <c r="U389" s="37">
        <f t="shared" si="81"/>
        <v>0.9</v>
      </c>
      <c r="V389" s="18">
        <f t="shared" si="82"/>
        <v>1.28</v>
      </c>
      <c r="W389" s="18">
        <f t="shared" si="83"/>
        <v>7.5964750996362742</v>
      </c>
      <c r="X389" s="18">
        <f t="shared" si="84"/>
        <v>6.5052326288577529</v>
      </c>
      <c r="Y389" s="18">
        <f t="shared" si="85"/>
        <v>12.073747826909003</v>
      </c>
      <c r="Z389" s="18">
        <f t="shared" si="86"/>
        <v>9.7885659621910861</v>
      </c>
      <c r="AA389" s="18">
        <f>-AVERAGE('cons 2023 - 2025'!D390:AM390)*12</f>
        <v>18</v>
      </c>
      <c r="AB389" s="27">
        <f t="shared" si="87"/>
        <v>10.100000000000001</v>
      </c>
      <c r="AC389" s="18">
        <f>SQRT((2*AA389*'⚙ Assumptions'!$B$3)/AB389)</f>
        <v>23.122574799241857</v>
      </c>
      <c r="AD389" s="18">
        <f t="shared" si="88"/>
        <v>9.7885659621910861</v>
      </c>
      <c r="AE389" s="18">
        <f t="shared" si="89"/>
        <v>32.911140761432947</v>
      </c>
      <c r="AF389" s="18">
        <f t="shared" si="90"/>
        <v>0.77846001824114264</v>
      </c>
    </row>
    <row r="390" spans="1:32" x14ac:dyDescent="0.3">
      <c r="A390" s="19" t="s">
        <v>790</v>
      </c>
      <c r="B390" s="20" t="s">
        <v>791</v>
      </c>
      <c r="C390" s="16" t="s">
        <v>8</v>
      </c>
      <c r="D390" s="16" t="str">
        <f>VLOOKUP(A390,'Lead Time'!$A$2:$C$1180,3,0)</f>
        <v>Local</v>
      </c>
      <c r="E390" s="23" t="str">
        <f>VLOOKUP(A390,Classification!$A$2:$D$1180,4,0)</f>
        <v>C</v>
      </c>
      <c r="F390" s="25" t="str">
        <f>VLOOKUP(A390,Classification!$A$2:$E$1180,5,0)</f>
        <v>L</v>
      </c>
      <c r="G390" s="21">
        <f>VLOOKUP(A390,'Lead Time'!$A$2:$D$1180,4,0)</f>
        <v>9</v>
      </c>
      <c r="H390" s="21">
        <f t="shared" si="78"/>
        <v>0.3</v>
      </c>
      <c r="I390" s="32">
        <f>VLOOKUP(A390,Classification!$A$2:$F$1180,6,0)</f>
        <v>50.418999999999997</v>
      </c>
      <c r="J390" s="21">
        <f>-SUM('cons 2023 - 2025'!D391:AM391)</f>
        <v>1</v>
      </c>
      <c r="K390" s="18">
        <f>-_xlfn.MINIFS('cons 2023 - 2025'!D391:AM391,'cons 2023 - 2025'!D391:AM391,"&lt;&gt;0")</f>
        <v>1</v>
      </c>
      <c r="L390" s="18">
        <f>-_xlfn.MAXIFS('cons 2023 - 2025'!D391:AM391,'cons 2023 - 2025'!D391:AM391,"&lt;&gt;0")</f>
        <v>1</v>
      </c>
      <c r="M390" s="19">
        <f>COUNTIF('cons 2023 - 2025'!D391:AM391,"&lt;&gt;0")</f>
        <v>1</v>
      </c>
      <c r="N390" s="21">
        <f>-AVERAGE('cons 2023 - 2025'!D391:AM391)</f>
        <v>2.7777777777777776E-2</v>
      </c>
      <c r="O390" s="21">
        <f t="shared" si="79"/>
        <v>1</v>
      </c>
      <c r="P390" s="21">
        <f>_xlfn.STDEV.S('cons 2023 - 2025'!D391:AM391)</f>
        <v>0.16666666666666666</v>
      </c>
      <c r="Q390" s="21">
        <f>-AVERAGE('cons 2023 - 2025'!D391:AM391)/'⚙ Assumptions'!$B$5</f>
        <v>1.2626262626262625E-3</v>
      </c>
      <c r="R390" s="21">
        <f>_xlfn.STDEV.S('cons 2023 - 2025'!D391:AM391)/SQRT('⚙ Assumptions'!$B$5)</f>
        <v>3.5533452725935069E-2</v>
      </c>
      <c r="S390" s="21">
        <f>-IF(AVERAGE('cons 2023 - 2025'!D391:AM391)=0,"",_xlfn.STDEV.S('cons 2023 - 2025'!D391:AM391)/AVERAGE('cons 2023 - 2025'!D391:AM391))</f>
        <v>6</v>
      </c>
      <c r="T390" s="21" t="str">
        <f t="shared" si="80"/>
        <v>Z</v>
      </c>
      <c r="U390" s="38">
        <f t="shared" si="81"/>
        <v>0.9</v>
      </c>
      <c r="V390" s="21">
        <f t="shared" si="82"/>
        <v>1.28</v>
      </c>
      <c r="W390" s="21">
        <f t="shared" si="83"/>
        <v>0.13644845846759068</v>
      </c>
      <c r="X390" s="21">
        <f t="shared" si="84"/>
        <v>0.11684747893443542</v>
      </c>
      <c r="Y390" s="21">
        <f t="shared" si="85"/>
        <v>0.14781209483122704</v>
      </c>
      <c r="Z390" s="21">
        <f t="shared" si="86"/>
        <v>0.12518081226776875</v>
      </c>
      <c r="AA390" s="21">
        <f>-AVERAGE('cons 2023 - 2025'!D391:AM391)*12</f>
        <v>0.33333333333333331</v>
      </c>
      <c r="AB390" s="32">
        <f t="shared" si="87"/>
        <v>10.0838</v>
      </c>
      <c r="AC390" s="21">
        <f>SQRT((2*AA390*'⚙ Assumptions'!$B$3)/AB390)</f>
        <v>3.1491104153554415</v>
      </c>
      <c r="AD390" s="21">
        <f t="shared" si="88"/>
        <v>0.12518081226776875</v>
      </c>
      <c r="AE390" s="21">
        <f t="shared" si="89"/>
        <v>3.2742912276232103</v>
      </c>
      <c r="AF390" s="21">
        <f t="shared" si="90"/>
        <v>0.10584999868787066</v>
      </c>
    </row>
    <row r="391" spans="1:32" x14ac:dyDescent="0.3">
      <c r="A391" s="16" t="s">
        <v>792</v>
      </c>
      <c r="B391" s="17" t="s">
        <v>793</v>
      </c>
      <c r="C391" s="16" t="s">
        <v>8</v>
      </c>
      <c r="D391" s="16" t="str">
        <f>VLOOKUP(A391,'Lead Time'!$A$2:$C$1180,3,0)</f>
        <v>Local</v>
      </c>
      <c r="E391" s="23" t="str">
        <f>VLOOKUP(A391,Classification!$A$2:$D$1180,4,0)</f>
        <v>C</v>
      </c>
      <c r="F391" s="26" t="str">
        <f>VLOOKUP(A391,Classification!$A$2:$E$1180,5,0)</f>
        <v>M</v>
      </c>
      <c r="G391" s="18">
        <f>VLOOKUP(A391,'Lead Time'!$A$2:$D$1180,4,0)</f>
        <v>15</v>
      </c>
      <c r="H391" s="18">
        <f t="shared" si="78"/>
        <v>0.5</v>
      </c>
      <c r="I391" s="27">
        <f>VLOOKUP(A391,Classification!$A$2:$F$1180,6,0)</f>
        <v>50.22</v>
      </c>
      <c r="J391" s="18">
        <f>-SUM('cons 2023 - 2025'!D392:AM392)</f>
        <v>5</v>
      </c>
      <c r="K391" s="18">
        <f>-_xlfn.MINIFS('cons 2023 - 2025'!D392:AM392,'cons 2023 - 2025'!D392:AM392,"&lt;&gt;0")</f>
        <v>2</v>
      </c>
      <c r="L391" s="18">
        <f>-_xlfn.MAXIFS('cons 2023 - 2025'!D392:AM392,'cons 2023 - 2025'!D392:AM392,"&lt;&gt;0")</f>
        <v>1</v>
      </c>
      <c r="M391" s="16">
        <f>COUNTIF('cons 2023 - 2025'!D392:AM392,"&lt;&gt;0")</f>
        <v>4</v>
      </c>
      <c r="N391" s="18">
        <f>-AVERAGE('cons 2023 - 2025'!D392:AM392)</f>
        <v>0.1388888888888889</v>
      </c>
      <c r="O391" s="18">
        <f t="shared" si="79"/>
        <v>1.25</v>
      </c>
      <c r="P391" s="18">
        <f>_xlfn.STDEV.S('cons 2023 - 2025'!D392:AM392)</f>
        <v>0.42445109277598775</v>
      </c>
      <c r="Q391" s="18">
        <f>-AVERAGE('cons 2023 - 2025'!D392:AM392)/'⚙ Assumptions'!$B$5</f>
        <v>6.313131313131313E-3</v>
      </c>
      <c r="R391" s="18">
        <f>_xlfn.STDEV.S('cons 2023 - 2025'!D392:AM392)/SQRT('⚙ Assumptions'!$B$5)</f>
        <v>9.0493277037762249E-2</v>
      </c>
      <c r="S391" s="18">
        <f>-IF(AVERAGE('cons 2023 - 2025'!D392:AM392)=0,"",_xlfn.STDEV.S('cons 2023 - 2025'!D392:AM392)/AVERAGE('cons 2023 - 2025'!D392:AM392))</f>
        <v>3.0560478679871115</v>
      </c>
      <c r="T391" s="18" t="str">
        <f t="shared" si="80"/>
        <v>Z</v>
      </c>
      <c r="U391" s="37">
        <f t="shared" si="81"/>
        <v>0.9</v>
      </c>
      <c r="V391" s="18">
        <f t="shared" si="82"/>
        <v>1.28</v>
      </c>
      <c r="W391" s="18">
        <f t="shared" si="83"/>
        <v>0.44861306228606368</v>
      </c>
      <c r="X391" s="18">
        <f t="shared" si="84"/>
        <v>0.38416927485944496</v>
      </c>
      <c r="Y391" s="18">
        <f t="shared" si="85"/>
        <v>0.5433100319830334</v>
      </c>
      <c r="Z391" s="18">
        <f t="shared" si="86"/>
        <v>0.45361371930388938</v>
      </c>
      <c r="AA391" s="18">
        <f>-AVERAGE('cons 2023 - 2025'!D392:AM392)*12</f>
        <v>1.6666666666666667</v>
      </c>
      <c r="AB391" s="27">
        <f t="shared" si="87"/>
        <v>10.044</v>
      </c>
      <c r="AC391" s="18">
        <f>SQRT((2*AA391*'⚙ Assumptions'!$B$3)/AB391)</f>
        <v>7.0555626111216947</v>
      </c>
      <c r="AD391" s="18">
        <f t="shared" si="88"/>
        <v>0.45361371930388938</v>
      </c>
      <c r="AE391" s="18">
        <f t="shared" si="89"/>
        <v>7.5091763304255839</v>
      </c>
      <c r="AF391" s="18">
        <f t="shared" si="90"/>
        <v>0.23622023622035435</v>
      </c>
    </row>
    <row r="392" spans="1:32" x14ac:dyDescent="0.3">
      <c r="A392" s="19" t="s">
        <v>794</v>
      </c>
      <c r="B392" s="20" t="s">
        <v>795</v>
      </c>
      <c r="C392" s="16" t="s">
        <v>8</v>
      </c>
      <c r="D392" s="16" t="str">
        <f>VLOOKUP(A392,'Lead Time'!$A$2:$C$1180,3,0)</f>
        <v>Local</v>
      </c>
      <c r="E392" s="23" t="str">
        <f>VLOOKUP(A392,Classification!$A$2:$D$1180,4,0)</f>
        <v>C</v>
      </c>
      <c r="F392" s="25" t="str">
        <f>VLOOKUP(A392,Classification!$A$2:$E$1180,5,0)</f>
        <v>L</v>
      </c>
      <c r="G392" s="21">
        <f>VLOOKUP(A392,'Lead Time'!$A$2:$D$1180,4,0)</f>
        <v>25.5</v>
      </c>
      <c r="H392" s="21">
        <f t="shared" si="78"/>
        <v>0.85</v>
      </c>
      <c r="I392" s="32">
        <f>VLOOKUP(A392,Classification!$A$2:$F$1180,6,0)</f>
        <v>49.655000000000001</v>
      </c>
      <c r="J392" s="21">
        <f>-SUM('cons 2023 - 2025'!D393:AM393)</f>
        <v>9</v>
      </c>
      <c r="K392" s="18">
        <f>-_xlfn.MINIFS('cons 2023 - 2025'!D393:AM393,'cons 2023 - 2025'!D393:AM393,"&lt;&gt;0")</f>
        <v>3</v>
      </c>
      <c r="L392" s="18">
        <f>-_xlfn.MAXIFS('cons 2023 - 2025'!D393:AM393,'cons 2023 - 2025'!D393:AM393,"&lt;&gt;0")</f>
        <v>1</v>
      </c>
      <c r="M392" s="19">
        <f>COUNTIF('cons 2023 - 2025'!D393:AM393,"&lt;&gt;0")</f>
        <v>6</v>
      </c>
      <c r="N392" s="21">
        <f>-AVERAGE('cons 2023 - 2025'!D393:AM393)</f>
        <v>0.25</v>
      </c>
      <c r="O392" s="21">
        <f t="shared" si="79"/>
        <v>1.5</v>
      </c>
      <c r="P392" s="21">
        <f>_xlfn.STDEV.S('cons 2023 - 2025'!D393:AM393)</f>
        <v>0.64917530100010079</v>
      </c>
      <c r="Q392" s="21">
        <f>-AVERAGE('cons 2023 - 2025'!D393:AM393)/'⚙ Assumptions'!$B$5</f>
        <v>1.1363636363636364E-2</v>
      </c>
      <c r="R392" s="21">
        <f>_xlfn.STDEV.S('cons 2023 - 2025'!D393:AM393)/SQRT('⚙ Assumptions'!$B$5)</f>
        <v>0.1384046392135905</v>
      </c>
      <c r="S392" s="21">
        <f>-IF(AVERAGE('cons 2023 - 2025'!D393:AM393)=0,"",_xlfn.STDEV.S('cons 2023 - 2025'!D393:AM393)/AVERAGE('cons 2023 - 2025'!D393:AM393))</f>
        <v>2.5967012040004032</v>
      </c>
      <c r="T392" s="21" t="str">
        <f t="shared" si="80"/>
        <v>Z</v>
      </c>
      <c r="U392" s="38">
        <f t="shared" si="81"/>
        <v>0.9</v>
      </c>
      <c r="V392" s="21">
        <f t="shared" si="82"/>
        <v>1.28</v>
      </c>
      <c r="W392" s="21">
        <f t="shared" si="83"/>
        <v>0.89460373582712249</v>
      </c>
      <c r="X392" s="21">
        <f t="shared" si="84"/>
        <v>0.76609287016280592</v>
      </c>
      <c r="Y392" s="21">
        <f t="shared" si="85"/>
        <v>1.1843764630998499</v>
      </c>
      <c r="Z392" s="21">
        <f t="shared" si="86"/>
        <v>0.97859287016280594</v>
      </c>
      <c r="AA392" s="21">
        <f>-AVERAGE('cons 2023 - 2025'!D393:AM393)*12</f>
        <v>3</v>
      </c>
      <c r="AB392" s="32">
        <f t="shared" si="87"/>
        <v>9.9310000000000009</v>
      </c>
      <c r="AC392" s="21">
        <f>SQRT((2*AA392*'⚙ Assumptions'!$B$3)/AB392)</f>
        <v>9.5197329096583108</v>
      </c>
      <c r="AD392" s="21">
        <f t="shared" si="88"/>
        <v>0.97859287016280594</v>
      </c>
      <c r="AE392" s="21">
        <f t="shared" si="89"/>
        <v>10.498325779821117</v>
      </c>
      <c r="AF392" s="21">
        <f t="shared" si="90"/>
        <v>0.3151348917527223</v>
      </c>
    </row>
    <row r="393" spans="1:32" x14ac:dyDescent="0.3">
      <c r="A393" s="16" t="s">
        <v>796</v>
      </c>
      <c r="B393" s="17" t="s">
        <v>797</v>
      </c>
      <c r="C393" s="16" t="s">
        <v>8</v>
      </c>
      <c r="D393" s="16" t="str">
        <f>VLOOKUP(A393,'Lead Time'!$A$2:$C$1180,3,0)</f>
        <v>Import</v>
      </c>
      <c r="E393" s="23" t="str">
        <f>VLOOKUP(A393,Classification!$A$2:$D$1180,4,0)</f>
        <v>C</v>
      </c>
      <c r="F393" s="25" t="str">
        <f>VLOOKUP(A393,Classification!$A$2:$E$1180,5,0)</f>
        <v>L</v>
      </c>
      <c r="G393" s="18">
        <f>VLOOKUP(A393,'Lead Time'!$A$2:$D$1180,4,0)</f>
        <v>244</v>
      </c>
      <c r="H393" s="18">
        <f t="shared" si="78"/>
        <v>8.1333333333333329</v>
      </c>
      <c r="I393" s="27">
        <f>VLOOKUP(A393,Classification!$A$2:$F$1180,6,0)</f>
        <v>49.651000000000003</v>
      </c>
      <c r="J393" s="18">
        <f>-SUM('cons 2023 - 2025'!D394:AM394)</f>
        <v>0</v>
      </c>
      <c r="K393" s="18">
        <f>-_xlfn.MINIFS('cons 2023 - 2025'!D394:AM394,'cons 2023 - 2025'!D394:AM394,"&lt;&gt;0")</f>
        <v>2</v>
      </c>
      <c r="L393" s="18">
        <f>-_xlfn.MAXIFS('cons 2023 - 2025'!D394:AM394,'cons 2023 - 2025'!D394:AM394,"&lt;&gt;0")</f>
        <v>-2</v>
      </c>
      <c r="M393" s="16">
        <f>COUNTIF('cons 2023 - 2025'!D394:AM394,"&lt;&gt;0")</f>
        <v>2</v>
      </c>
      <c r="N393" s="18">
        <f>-AVERAGE('cons 2023 - 2025'!D394:AM394)</f>
        <v>0</v>
      </c>
      <c r="O393" s="18">
        <f t="shared" si="79"/>
        <v>0</v>
      </c>
      <c r="P393" s="18">
        <f>_xlfn.STDEV.S('cons 2023 - 2025'!D394:AM394)</f>
        <v>0.47809144373375745</v>
      </c>
      <c r="Q393" s="18">
        <f>-AVERAGE('cons 2023 - 2025'!D394:AM394)/'⚙ Assumptions'!$B$5</f>
        <v>0</v>
      </c>
      <c r="R393" s="18">
        <f>_xlfn.STDEV.S('cons 2023 - 2025'!D394:AM394)/SQRT('⚙ Assumptions'!$B$5)</f>
        <v>0.1019294382875251</v>
      </c>
      <c r="S393" s="18"/>
      <c r="T393" s="18"/>
      <c r="U393" s="37">
        <f t="shared" si="81"/>
        <v>0.9</v>
      </c>
      <c r="V393" s="18">
        <f t="shared" si="82"/>
        <v>1.28</v>
      </c>
      <c r="W393" s="18">
        <f t="shared" si="83"/>
        <v>2.0380015676172549</v>
      </c>
      <c r="X393" s="18">
        <f t="shared" si="84"/>
        <v>1.7452402754485181</v>
      </c>
      <c r="Y393" s="18">
        <f t="shared" si="85"/>
        <v>2.0380015676172549</v>
      </c>
      <c r="Z393" s="18">
        <f t="shared" si="86"/>
        <v>1.7452402754485181</v>
      </c>
      <c r="AA393" s="18">
        <f>-AVERAGE('cons 2023 - 2025'!D394:AM394)*12</f>
        <v>0</v>
      </c>
      <c r="AB393" s="27">
        <f t="shared" si="87"/>
        <v>9.930200000000001</v>
      </c>
      <c r="AC393" s="18">
        <f>SQRT((2*AA393*'⚙ Assumptions'!$B$3)/AB393)</f>
        <v>0</v>
      </c>
      <c r="AD393" s="18">
        <f t="shared" si="88"/>
        <v>1.7452402754485181</v>
      </c>
      <c r="AE393" s="18">
        <f t="shared" si="89"/>
        <v>1.7452402754485181</v>
      </c>
      <c r="AF393" s="18" t="e">
        <f t="shared" si="90"/>
        <v>#DIV/0!</v>
      </c>
    </row>
    <row r="394" spans="1:32" x14ac:dyDescent="0.3">
      <c r="A394" s="19" t="s">
        <v>798</v>
      </c>
      <c r="B394" s="20" t="s">
        <v>799</v>
      </c>
      <c r="C394" s="16" t="s">
        <v>8</v>
      </c>
      <c r="D394" s="16" t="str">
        <f>VLOOKUP(A394,'Lead Time'!$A$2:$C$1180,3,0)</f>
        <v>Local</v>
      </c>
      <c r="E394" s="23" t="str">
        <f>VLOOKUP(A394,Classification!$A$2:$D$1180,4,0)</f>
        <v>C</v>
      </c>
      <c r="F394" s="25" t="str">
        <f>VLOOKUP(A394,Classification!$A$2:$E$1180,5,0)</f>
        <v>L</v>
      </c>
      <c r="G394" s="21">
        <f>VLOOKUP(A394,'Lead Time'!$A$2:$D$1180,4,0)</f>
        <v>15</v>
      </c>
      <c r="H394" s="21">
        <f t="shared" si="78"/>
        <v>0.5</v>
      </c>
      <c r="I394" s="32">
        <f>VLOOKUP(A394,Classification!$A$2:$F$1180,6,0)</f>
        <v>49.545000000000002</v>
      </c>
      <c r="J394" s="21">
        <f>-SUM('cons 2023 - 2025'!D395:AM395)</f>
        <v>2</v>
      </c>
      <c r="K394" s="18">
        <f>-_xlfn.MINIFS('cons 2023 - 2025'!D395:AM395,'cons 2023 - 2025'!D395:AM395,"&lt;&gt;0")</f>
        <v>1</v>
      </c>
      <c r="L394" s="18">
        <f>-_xlfn.MAXIFS('cons 2023 - 2025'!D395:AM395,'cons 2023 - 2025'!D395:AM395,"&lt;&gt;0")</f>
        <v>1</v>
      </c>
      <c r="M394" s="19">
        <f>COUNTIF('cons 2023 - 2025'!D395:AM395,"&lt;&gt;0")</f>
        <v>2</v>
      </c>
      <c r="N394" s="21">
        <f>-AVERAGE('cons 2023 - 2025'!D395:AM395)</f>
        <v>5.5555555555555552E-2</v>
      </c>
      <c r="O394" s="21">
        <f t="shared" si="79"/>
        <v>1</v>
      </c>
      <c r="P394" s="21">
        <f>_xlfn.STDEV.S('cons 2023 - 2025'!D395:AM395)</f>
        <v>0.2323106841457232</v>
      </c>
      <c r="Q394" s="21">
        <f>-AVERAGE('cons 2023 - 2025'!D395:AM395)/'⚙ Assumptions'!$B$5</f>
        <v>2.525252525252525E-3</v>
      </c>
      <c r="R394" s="21">
        <f>_xlfn.STDEV.S('cons 2023 - 2025'!D395:AM395)/SQRT('⚙ Assumptions'!$B$5)</f>
        <v>4.9528804276930134E-2</v>
      </c>
      <c r="S394" s="21">
        <f>-IF(AVERAGE('cons 2023 - 2025'!D395:AM395)=0,"",_xlfn.STDEV.S('cons 2023 - 2025'!D395:AM395)/AVERAGE('cons 2023 - 2025'!D395:AM395))</f>
        <v>4.1815923146230176</v>
      </c>
      <c r="T394" s="21" t="str">
        <f t="shared" si="80"/>
        <v>Z</v>
      </c>
      <c r="U394" s="38">
        <f t="shared" si="81"/>
        <v>0.9</v>
      </c>
      <c r="V394" s="21">
        <f t="shared" si="82"/>
        <v>1.28</v>
      </c>
      <c r="W394" s="21">
        <f t="shared" si="83"/>
        <v>0.24553501967630986</v>
      </c>
      <c r="X394" s="21">
        <f t="shared" si="84"/>
        <v>0.21026362892995465</v>
      </c>
      <c r="Y394" s="21">
        <f t="shared" si="85"/>
        <v>0.28341380755509771</v>
      </c>
      <c r="Z394" s="21">
        <f t="shared" si="86"/>
        <v>0.23804140670773244</v>
      </c>
      <c r="AA394" s="21">
        <f>-AVERAGE('cons 2023 - 2025'!D395:AM395)*12</f>
        <v>0.66666666666666663</v>
      </c>
      <c r="AB394" s="32">
        <f t="shared" si="87"/>
        <v>9.9090000000000007</v>
      </c>
      <c r="AC394" s="21">
        <f>SQRT((2*AA394*'⚙ Assumptions'!$B$3)/AB394)</f>
        <v>4.4926241117891719</v>
      </c>
      <c r="AD394" s="21">
        <f t="shared" si="88"/>
        <v>0.23804140670773244</v>
      </c>
      <c r="AE394" s="21">
        <f t="shared" si="89"/>
        <v>4.7306655184969042</v>
      </c>
      <c r="AF394" s="21">
        <f t="shared" si="90"/>
        <v>0.14839137441239636</v>
      </c>
    </row>
    <row r="395" spans="1:32" x14ac:dyDescent="0.3">
      <c r="A395" s="16" t="s">
        <v>800</v>
      </c>
      <c r="B395" s="17" t="s">
        <v>801</v>
      </c>
      <c r="C395" s="16" t="s">
        <v>8</v>
      </c>
      <c r="D395" s="16" t="str">
        <f>VLOOKUP(A395,'Lead Time'!$A$2:$C$1180,3,0)</f>
        <v>Local</v>
      </c>
      <c r="E395" s="23" t="str">
        <f>VLOOKUP(A395,Classification!$A$2:$D$1180,4,0)</f>
        <v>C</v>
      </c>
      <c r="F395" s="25" t="str">
        <f>VLOOKUP(A395,Classification!$A$2:$E$1180,5,0)</f>
        <v>L</v>
      </c>
      <c r="G395" s="18">
        <f>VLOOKUP(A395,'Lead Time'!$A$2:$D$1180,4,0)</f>
        <v>7</v>
      </c>
      <c r="H395" s="18">
        <f t="shared" si="78"/>
        <v>0.23333333333333334</v>
      </c>
      <c r="I395" s="27">
        <f>VLOOKUP(A395,Classification!$A$2:$F$1180,6,0)</f>
        <v>49.475000000000001</v>
      </c>
      <c r="J395" s="18">
        <f>-SUM('cons 2023 - 2025'!D396:AM396)</f>
        <v>7</v>
      </c>
      <c r="K395" s="18">
        <f>-_xlfn.MINIFS('cons 2023 - 2025'!D396:AM396,'cons 2023 - 2025'!D396:AM396,"&lt;&gt;0")</f>
        <v>2</v>
      </c>
      <c r="L395" s="18">
        <f>-_xlfn.MAXIFS('cons 2023 - 2025'!D396:AM396,'cons 2023 - 2025'!D396:AM396,"&lt;&gt;0")</f>
        <v>1</v>
      </c>
      <c r="M395" s="16">
        <f>COUNTIF('cons 2023 - 2025'!D396:AM396,"&lt;&gt;0")</f>
        <v>5</v>
      </c>
      <c r="N395" s="18">
        <f>-AVERAGE('cons 2023 - 2025'!D396:AM396)</f>
        <v>0.19444444444444445</v>
      </c>
      <c r="O395" s="18">
        <f t="shared" si="79"/>
        <v>1.4</v>
      </c>
      <c r="P395" s="18">
        <f>_xlfn.STDEV.S('cons 2023 - 2025'!D396:AM396)</f>
        <v>0.52478264586095591</v>
      </c>
      <c r="Q395" s="18">
        <f>-AVERAGE('cons 2023 - 2025'!D396:AM396)/'⚙ Assumptions'!$B$5</f>
        <v>8.8383838383838381E-3</v>
      </c>
      <c r="R395" s="18">
        <f>_xlfn.STDEV.S('cons 2023 - 2025'!D396:AM396)/SQRT('⚙ Assumptions'!$B$5)</f>
        <v>0.11188403602854842</v>
      </c>
      <c r="S395" s="18">
        <f>-IF(AVERAGE('cons 2023 - 2025'!D396:AM396)=0,"",_xlfn.STDEV.S('cons 2023 - 2025'!D396:AM396)/AVERAGE('cons 2023 - 2025'!D396:AM396))</f>
        <v>2.6988821787134873</v>
      </c>
      <c r="T395" s="18" t="str">
        <f t="shared" si="80"/>
        <v>Z</v>
      </c>
      <c r="U395" s="37">
        <f t="shared" si="81"/>
        <v>0.9</v>
      </c>
      <c r="V395" s="18">
        <f t="shared" si="82"/>
        <v>1.28</v>
      </c>
      <c r="W395" s="18">
        <f t="shared" si="83"/>
        <v>0.37890218881245424</v>
      </c>
      <c r="X395" s="18">
        <f t="shared" si="84"/>
        <v>0.3244724493240842</v>
      </c>
      <c r="Y395" s="18">
        <f t="shared" si="85"/>
        <v>0.44077087568114109</v>
      </c>
      <c r="Z395" s="18">
        <f t="shared" si="86"/>
        <v>0.36984281969445459</v>
      </c>
      <c r="AA395" s="18">
        <f>-AVERAGE('cons 2023 - 2025'!D396:AM396)*12</f>
        <v>2.3333333333333335</v>
      </c>
      <c r="AB395" s="27">
        <f t="shared" si="87"/>
        <v>9.8950000000000014</v>
      </c>
      <c r="AC395" s="18">
        <f>SQRT((2*AA395*'⚙ Assumptions'!$B$3)/AB395)</f>
        <v>8.41087387811951</v>
      </c>
      <c r="AD395" s="18">
        <f t="shared" si="88"/>
        <v>0.36984281969445459</v>
      </c>
      <c r="AE395" s="18">
        <f t="shared" si="89"/>
        <v>8.7807166978139648</v>
      </c>
      <c r="AF395" s="18">
        <f t="shared" si="90"/>
        <v>0.27741865674664196</v>
      </c>
    </row>
    <row r="396" spans="1:32" x14ac:dyDescent="0.3">
      <c r="A396" s="19" t="s">
        <v>802</v>
      </c>
      <c r="B396" s="20" t="s">
        <v>803</v>
      </c>
      <c r="C396" s="16" t="s">
        <v>8</v>
      </c>
      <c r="D396" s="16" t="str">
        <f>VLOOKUP(A396,'Lead Time'!$A$2:$C$1180,3,0)</f>
        <v>Import</v>
      </c>
      <c r="E396" s="23" t="str">
        <f>VLOOKUP(A396,Classification!$A$2:$D$1180,4,0)</f>
        <v>C</v>
      </c>
      <c r="F396" s="25" t="str">
        <f>VLOOKUP(A396,Classification!$A$2:$E$1180,5,0)</f>
        <v>L</v>
      </c>
      <c r="G396" s="21">
        <f>VLOOKUP(A396,'Lead Time'!$A$2:$D$1180,4,0)</f>
        <v>99</v>
      </c>
      <c r="H396" s="21">
        <f t="shared" si="78"/>
        <v>3.3</v>
      </c>
      <c r="I396" s="32">
        <f>VLOOKUP(A396,Classification!$A$2:$F$1180,6,0)</f>
        <v>49.055999999999997</v>
      </c>
      <c r="J396" s="21">
        <f>-SUM('cons 2023 - 2025'!D397:AM397)</f>
        <v>5</v>
      </c>
      <c r="K396" s="18">
        <f>-_xlfn.MINIFS('cons 2023 - 2025'!D397:AM397,'cons 2023 - 2025'!D397:AM397,"&lt;&gt;0")</f>
        <v>4</v>
      </c>
      <c r="L396" s="18">
        <f>-_xlfn.MAXIFS('cons 2023 - 2025'!D397:AM397,'cons 2023 - 2025'!D397:AM397,"&lt;&gt;0")</f>
        <v>1</v>
      </c>
      <c r="M396" s="19">
        <f>COUNTIF('cons 2023 - 2025'!D397:AM397,"&lt;&gt;0")</f>
        <v>2</v>
      </c>
      <c r="N396" s="21">
        <f>-AVERAGE('cons 2023 - 2025'!D397:AM397)</f>
        <v>0.1388888888888889</v>
      </c>
      <c r="O396" s="21">
        <f t="shared" si="79"/>
        <v>2.5</v>
      </c>
      <c r="P396" s="21">
        <f>_xlfn.STDEV.S('cons 2023 - 2025'!D397:AM397)</f>
        <v>0.68254891097489556</v>
      </c>
      <c r="Q396" s="21">
        <f>-AVERAGE('cons 2023 - 2025'!D397:AM397)/'⚙ Assumptions'!$B$5</f>
        <v>6.313131313131313E-3</v>
      </c>
      <c r="R396" s="21">
        <f>_xlfn.STDEV.S('cons 2023 - 2025'!D397:AM397)/SQRT('⚙ Assumptions'!$B$5)</f>
        <v>0.14551991676758949</v>
      </c>
      <c r="S396" s="21">
        <f>-IF(AVERAGE('cons 2023 - 2025'!D397:AM397)=0,"",_xlfn.STDEV.S('cons 2023 - 2025'!D397:AM397)/AVERAGE('cons 2023 - 2025'!D397:AM397))</f>
        <v>4.9143521590192476</v>
      </c>
      <c r="T396" s="21" t="str">
        <f t="shared" si="80"/>
        <v>Z</v>
      </c>
      <c r="U396" s="38">
        <f t="shared" si="81"/>
        <v>0.9</v>
      </c>
      <c r="V396" s="21">
        <f t="shared" si="82"/>
        <v>1.28</v>
      </c>
      <c r="W396" s="21">
        <f t="shared" si="83"/>
        <v>1.8533182596166724</v>
      </c>
      <c r="X396" s="21">
        <f t="shared" si="84"/>
        <v>1.587086939137536</v>
      </c>
      <c r="Y396" s="21">
        <f t="shared" si="85"/>
        <v>2.4783182596166724</v>
      </c>
      <c r="Z396" s="21">
        <f t="shared" si="86"/>
        <v>2.0454202724708694</v>
      </c>
      <c r="AA396" s="21">
        <f>-AVERAGE('cons 2023 - 2025'!D397:AM397)*12</f>
        <v>1.6666666666666667</v>
      </c>
      <c r="AB396" s="32">
        <f t="shared" si="87"/>
        <v>9.8111999999999995</v>
      </c>
      <c r="AC396" s="21">
        <f>SQRT((2*AA396*'⚙ Assumptions'!$B$3)/AB396)</f>
        <v>7.1387790054177396</v>
      </c>
      <c r="AD396" s="21">
        <f t="shared" si="88"/>
        <v>2.0454202724708694</v>
      </c>
      <c r="AE396" s="21">
        <f t="shared" si="89"/>
        <v>9.1841992778886095</v>
      </c>
      <c r="AF396" s="21">
        <f t="shared" si="90"/>
        <v>0.23346662859318174</v>
      </c>
    </row>
    <row r="397" spans="1:32" x14ac:dyDescent="0.3">
      <c r="A397" s="16" t="s">
        <v>804</v>
      </c>
      <c r="B397" s="17" t="s">
        <v>805</v>
      </c>
      <c r="C397" s="16" t="s">
        <v>8</v>
      </c>
      <c r="D397" s="16"/>
      <c r="E397" s="23" t="str">
        <f>VLOOKUP(A397,Classification!$A$2:$D$1180,4,0)</f>
        <v>C</v>
      </c>
      <c r="F397" s="25" t="str">
        <f>VLOOKUP(A397,Classification!$A$2:$E$1180,5,0)</f>
        <v>L</v>
      </c>
      <c r="G397" s="18">
        <f>VLOOKUP(A397,'Lead Time'!$A$2:$D$1180,4,0)</f>
        <v>44</v>
      </c>
      <c r="H397" s="18">
        <f t="shared" si="78"/>
        <v>1.4666666666666666</v>
      </c>
      <c r="I397" s="27">
        <f>VLOOKUP(A397,Classification!$A$2:$F$1180,6,0)</f>
        <v>48.656999999999996</v>
      </c>
      <c r="J397" s="18">
        <f>-SUM('cons 2023 - 2025'!D398:AM398)</f>
        <v>47</v>
      </c>
      <c r="K397" s="18">
        <f>-_xlfn.MINIFS('cons 2023 - 2025'!D398:AM398,'cons 2023 - 2025'!D398:AM398,"&lt;&gt;0")</f>
        <v>47</v>
      </c>
      <c r="L397" s="18">
        <f>-_xlfn.MAXIFS('cons 2023 - 2025'!D398:AM398,'cons 2023 - 2025'!D398:AM398,"&lt;&gt;0")</f>
        <v>47</v>
      </c>
      <c r="M397" s="16">
        <f>COUNTIF('cons 2023 - 2025'!D398:AM398,"&lt;&gt;0")</f>
        <v>1</v>
      </c>
      <c r="N397" s="18">
        <f>-AVERAGE('cons 2023 - 2025'!D398:AM398)</f>
        <v>1.3055555555555556</v>
      </c>
      <c r="O397" s="18">
        <f t="shared" si="79"/>
        <v>47</v>
      </c>
      <c r="P397" s="18">
        <f>_xlfn.STDEV.S('cons 2023 - 2025'!D398:AM398)</f>
        <v>7.833333333333333</v>
      </c>
      <c r="Q397" s="18">
        <f>-AVERAGE('cons 2023 - 2025'!D398:AM398)/'⚙ Assumptions'!$B$5</f>
        <v>5.9343434343434344E-2</v>
      </c>
      <c r="R397" s="18">
        <f>_xlfn.STDEV.S('cons 2023 - 2025'!D398:AM398)/SQRT('⚙ Assumptions'!$B$5)</f>
        <v>1.6700722781189483</v>
      </c>
      <c r="S397" s="18">
        <f>-IF(AVERAGE('cons 2023 - 2025'!D398:AM398)=0,"",_xlfn.STDEV.S('cons 2023 - 2025'!D398:AM398)/AVERAGE('cons 2023 - 2025'!D398:AM398))</f>
        <v>6</v>
      </c>
      <c r="T397" s="18" t="str">
        <f t="shared" si="80"/>
        <v>Z</v>
      </c>
      <c r="U397" s="37">
        <f t="shared" si="81"/>
        <v>0.9</v>
      </c>
      <c r="V397" s="18">
        <f t="shared" si="82"/>
        <v>1.28</v>
      </c>
      <c r="W397" s="18">
        <f t="shared" si="83"/>
        <v>14.179847985394231</v>
      </c>
      <c r="X397" s="18">
        <f t="shared" si="84"/>
        <v>12.142896353500339</v>
      </c>
      <c r="Y397" s="18">
        <f t="shared" si="85"/>
        <v>16.790959096505343</v>
      </c>
      <c r="Z397" s="18">
        <f t="shared" si="86"/>
        <v>14.057711168315153</v>
      </c>
      <c r="AA397" s="18">
        <f>-AVERAGE('cons 2023 - 2025'!D398:AM398)*12</f>
        <v>15.666666666666668</v>
      </c>
      <c r="AB397" s="27">
        <f t="shared" si="87"/>
        <v>9.7314000000000007</v>
      </c>
      <c r="AC397" s="18">
        <f>SQRT((2*AA397*'⚙ Assumptions'!$B$3)/AB397)</f>
        <v>21.976638624945672</v>
      </c>
      <c r="AD397" s="18">
        <f t="shared" si="88"/>
        <v>14.057711168315153</v>
      </c>
      <c r="AE397" s="18">
        <f t="shared" si="89"/>
        <v>36.034349793260823</v>
      </c>
      <c r="AF397" s="18">
        <f t="shared" si="90"/>
        <v>0.71287820371598787</v>
      </c>
    </row>
    <row r="398" spans="1:32" x14ac:dyDescent="0.3">
      <c r="A398" s="19" t="s">
        <v>806</v>
      </c>
      <c r="B398" s="20" t="s">
        <v>807</v>
      </c>
      <c r="C398" s="16" t="s">
        <v>8</v>
      </c>
      <c r="D398" s="16" t="str">
        <f>VLOOKUP(A398,'Lead Time'!$A$2:$C$1180,3,0)</f>
        <v>Local</v>
      </c>
      <c r="E398" s="23" t="str">
        <f>VLOOKUP(A398,Classification!$A$2:$D$1180,4,0)</f>
        <v>C</v>
      </c>
      <c r="F398" s="25" t="str">
        <f>VLOOKUP(A398,Classification!$A$2:$E$1180,5,0)</f>
        <v>L</v>
      </c>
      <c r="G398" s="21">
        <f>VLOOKUP(A398,'Lead Time'!$A$2:$D$1180,4,0)</f>
        <v>38.5</v>
      </c>
      <c r="H398" s="21">
        <f t="shared" si="78"/>
        <v>1.2833333333333334</v>
      </c>
      <c r="I398" s="32">
        <f>VLOOKUP(A398,Classification!$A$2:$F$1180,6,0)</f>
        <v>48.606000000000002</v>
      </c>
      <c r="J398" s="21">
        <f>-SUM('cons 2023 - 2025'!D399:AM399)</f>
        <v>7</v>
      </c>
      <c r="K398" s="18">
        <f>-_xlfn.MINIFS('cons 2023 - 2025'!D399:AM399,'cons 2023 - 2025'!D399:AM399,"&lt;&gt;0")</f>
        <v>2</v>
      </c>
      <c r="L398" s="18">
        <f>-_xlfn.MAXIFS('cons 2023 - 2025'!D399:AM399,'cons 2023 - 2025'!D399:AM399,"&lt;&gt;0")</f>
        <v>1</v>
      </c>
      <c r="M398" s="19">
        <f>COUNTIF('cons 2023 - 2025'!D399:AM399,"&lt;&gt;0")</f>
        <v>4</v>
      </c>
      <c r="N398" s="21">
        <f>-AVERAGE('cons 2023 - 2025'!D399:AM399)</f>
        <v>0.19444444444444445</v>
      </c>
      <c r="O398" s="21">
        <f t="shared" si="79"/>
        <v>1.75</v>
      </c>
      <c r="P398" s="21">
        <f>_xlfn.STDEV.S('cons 2023 - 2025'!D399:AM399)</f>
        <v>0.57666253783272803</v>
      </c>
      <c r="Q398" s="21">
        <f>-AVERAGE('cons 2023 - 2025'!D399:AM399)/'⚙ Assumptions'!$B$5</f>
        <v>8.8383838383838381E-3</v>
      </c>
      <c r="R398" s="21">
        <f>_xlfn.STDEV.S('cons 2023 - 2025'!D399:AM399)/SQRT('⚙ Assumptions'!$B$5)</f>
        <v>0.12294486616138192</v>
      </c>
      <c r="S398" s="21">
        <f>-IF(AVERAGE('cons 2023 - 2025'!D399:AM399)=0,"",_xlfn.STDEV.S('cons 2023 - 2025'!D399:AM399)/AVERAGE('cons 2023 - 2025'!D399:AM399))</f>
        <v>2.9656930517111726</v>
      </c>
      <c r="T398" s="21" t="str">
        <f t="shared" si="80"/>
        <v>Z</v>
      </c>
      <c r="U398" s="38">
        <f t="shared" si="81"/>
        <v>0.9</v>
      </c>
      <c r="V398" s="21">
        <f t="shared" si="82"/>
        <v>1.28</v>
      </c>
      <c r="W398" s="21">
        <f t="shared" si="83"/>
        <v>0.97645162592817558</v>
      </c>
      <c r="X398" s="21">
        <f t="shared" si="84"/>
        <v>0.83618321579087573</v>
      </c>
      <c r="Y398" s="21">
        <f t="shared" si="85"/>
        <v>1.3167294037059534</v>
      </c>
      <c r="Z398" s="21">
        <f t="shared" si="86"/>
        <v>1.0857202528279128</v>
      </c>
      <c r="AA398" s="21">
        <f>-AVERAGE('cons 2023 - 2025'!D399:AM399)*12</f>
        <v>2.3333333333333335</v>
      </c>
      <c r="AB398" s="32">
        <f t="shared" si="87"/>
        <v>9.7212000000000014</v>
      </c>
      <c r="AC398" s="21">
        <f>SQRT((2*AA398*'⚙ Assumptions'!$B$3)/AB398)</f>
        <v>8.4857274927821855</v>
      </c>
      <c r="AD398" s="21">
        <f t="shared" si="88"/>
        <v>1.0857202528279128</v>
      </c>
      <c r="AE398" s="21">
        <f t="shared" si="89"/>
        <v>9.571447745610099</v>
      </c>
      <c r="AF398" s="21">
        <f t="shared" si="90"/>
        <v>0.274971513676114</v>
      </c>
    </row>
    <row r="399" spans="1:32" x14ac:dyDescent="0.3">
      <c r="A399" s="16" t="s">
        <v>808</v>
      </c>
      <c r="B399" s="17" t="s">
        <v>809</v>
      </c>
      <c r="C399" s="16" t="s">
        <v>44</v>
      </c>
      <c r="D399" s="16" t="str">
        <f>VLOOKUP(A399,'Lead Time'!$A$2:$C$1180,3,0)</f>
        <v>Local</v>
      </c>
      <c r="E399" s="23" t="str">
        <f>VLOOKUP(A399,Classification!$A$2:$D$1180,4,0)</f>
        <v>C</v>
      </c>
      <c r="F399" s="24" t="str">
        <f>VLOOKUP(A399,Classification!$A$2:$E$1180,5,0)</f>
        <v>H</v>
      </c>
      <c r="G399" s="18">
        <f>VLOOKUP(A399,'Lead Time'!$A$2:$D$1180,4,0)</f>
        <v>6.2</v>
      </c>
      <c r="H399" s="18">
        <f t="shared" si="78"/>
        <v>0.20666666666666667</v>
      </c>
      <c r="I399" s="27">
        <f>VLOOKUP(A399,Classification!$A$2:$F$1180,6,0)</f>
        <v>48.423999999999999</v>
      </c>
      <c r="J399" s="18">
        <f>-SUM('cons 2023 - 2025'!D400:AM400)</f>
        <v>28</v>
      </c>
      <c r="K399" s="18">
        <f>-_xlfn.MINIFS('cons 2023 - 2025'!D400:AM400,'cons 2023 - 2025'!D400:AM400,"&lt;&gt;0")</f>
        <v>3</v>
      </c>
      <c r="L399" s="18">
        <f>-_xlfn.MAXIFS('cons 2023 - 2025'!D400:AM400,'cons 2023 - 2025'!D400:AM400,"&lt;&gt;0")</f>
        <v>1</v>
      </c>
      <c r="M399" s="16">
        <f>COUNTIF('cons 2023 - 2025'!D400:AM400,"&lt;&gt;0")</f>
        <v>19</v>
      </c>
      <c r="N399" s="18">
        <f>-AVERAGE('cons 2023 - 2025'!D400:AM400)</f>
        <v>0.77777777777777779</v>
      </c>
      <c r="O399" s="18">
        <f t="shared" si="79"/>
        <v>1.4736842105263157</v>
      </c>
      <c r="P399" s="18">
        <f>_xlfn.STDEV.S('cons 2023 - 2025'!D400:AM400)</f>
        <v>0.86556706800013439</v>
      </c>
      <c r="Q399" s="18">
        <f>-AVERAGE('cons 2023 - 2025'!D400:AM400)/'⚙ Assumptions'!$B$5</f>
        <v>3.5353535353535352E-2</v>
      </c>
      <c r="R399" s="18">
        <f>_xlfn.STDEV.S('cons 2023 - 2025'!D400:AM400)/SQRT('⚙ Assumptions'!$B$5)</f>
        <v>0.18453951895145401</v>
      </c>
      <c r="S399" s="18">
        <f>-IF(AVERAGE('cons 2023 - 2025'!D400:AM400)=0,"",_xlfn.STDEV.S('cons 2023 - 2025'!D400:AM400)/AVERAGE('cons 2023 - 2025'!D400:AM400))</f>
        <v>1.1128719445716013</v>
      </c>
      <c r="T399" s="18" t="str">
        <f t="shared" si="80"/>
        <v>Z</v>
      </c>
      <c r="U399" s="37">
        <f t="shared" si="81"/>
        <v>0.9</v>
      </c>
      <c r="V399" s="18">
        <f t="shared" si="82"/>
        <v>1.28</v>
      </c>
      <c r="W399" s="18">
        <f t="shared" si="83"/>
        <v>0.58815961159852581</v>
      </c>
      <c r="X399" s="18">
        <f t="shared" si="84"/>
        <v>0.50366980029069419</v>
      </c>
      <c r="Y399" s="18">
        <f t="shared" si="85"/>
        <v>0.80735153079044497</v>
      </c>
      <c r="Z399" s="18">
        <f t="shared" si="86"/>
        <v>0.66441054103143493</v>
      </c>
      <c r="AA399" s="18">
        <f>-AVERAGE('cons 2023 - 2025'!D400:AM400)*12</f>
        <v>9.3333333333333339</v>
      </c>
      <c r="AB399" s="27">
        <f t="shared" si="87"/>
        <v>9.684800000000001</v>
      </c>
      <c r="AC399" s="18">
        <f>SQRT((2*AA399*'⚙ Assumptions'!$B$3)/AB399)</f>
        <v>17.003318399946096</v>
      </c>
      <c r="AD399" s="18">
        <f t="shared" si="88"/>
        <v>0.66441054103143493</v>
      </c>
      <c r="AE399" s="18">
        <f t="shared" si="89"/>
        <v>17.667728940977533</v>
      </c>
      <c r="AF399" s="18">
        <f t="shared" si="90"/>
        <v>0.54891246013265993</v>
      </c>
    </row>
    <row r="400" spans="1:32" x14ac:dyDescent="0.3">
      <c r="A400" s="19" t="s">
        <v>810</v>
      </c>
      <c r="B400" s="20" t="s">
        <v>811</v>
      </c>
      <c r="C400" s="16" t="s">
        <v>8</v>
      </c>
      <c r="D400" s="16" t="str">
        <f>VLOOKUP(A400,'Lead Time'!$A$2:$C$1180,3,0)</f>
        <v>Local</v>
      </c>
      <c r="E400" s="23" t="str">
        <f>VLOOKUP(A400,Classification!$A$2:$D$1180,4,0)</f>
        <v>C</v>
      </c>
      <c r="F400" s="25" t="str">
        <f>VLOOKUP(A400,Classification!$A$2:$E$1180,5,0)</f>
        <v>L</v>
      </c>
      <c r="G400" s="21">
        <f>VLOOKUP(A400,'Lead Time'!$A$2:$D$1180,4,0)</f>
        <v>29</v>
      </c>
      <c r="H400" s="21">
        <f t="shared" si="78"/>
        <v>0.96666666666666667</v>
      </c>
      <c r="I400" s="32">
        <f>VLOOKUP(A400,Classification!$A$2:$F$1180,6,0)</f>
        <v>48.29</v>
      </c>
      <c r="J400" s="21">
        <f>-SUM('cons 2023 - 2025'!D401:AM401)</f>
        <v>21</v>
      </c>
      <c r="K400" s="18">
        <f>-_xlfn.MINIFS('cons 2023 - 2025'!D401:AM401,'cons 2023 - 2025'!D401:AM401,"&lt;&gt;0")</f>
        <v>8</v>
      </c>
      <c r="L400" s="18">
        <f>-_xlfn.MAXIFS('cons 2023 - 2025'!D401:AM401,'cons 2023 - 2025'!D401:AM401,"&lt;&gt;0")</f>
        <v>1</v>
      </c>
      <c r="M400" s="19">
        <f>COUNTIF('cons 2023 - 2025'!D401:AM401,"&lt;&gt;0")</f>
        <v>5</v>
      </c>
      <c r="N400" s="21">
        <f>-AVERAGE('cons 2023 - 2025'!D401:AM401)</f>
        <v>0.58333333333333337</v>
      </c>
      <c r="O400" s="21">
        <f t="shared" si="79"/>
        <v>4.2</v>
      </c>
      <c r="P400" s="21">
        <f>_xlfn.STDEV.S('cons 2023 - 2025'!D401:AM401)</f>
        <v>1.810682586366652</v>
      </c>
      <c r="Q400" s="21">
        <f>-AVERAGE('cons 2023 - 2025'!D401:AM401)/'⚙ Assumptions'!$B$5</f>
        <v>2.6515151515151516E-2</v>
      </c>
      <c r="R400" s="21">
        <f>_xlfn.STDEV.S('cons 2023 - 2025'!D401:AM401)/SQRT('⚙ Assumptions'!$B$5)</f>
        <v>0.38603882450599963</v>
      </c>
      <c r="S400" s="21">
        <f>-IF(AVERAGE('cons 2023 - 2025'!D401:AM401)=0,"",_xlfn.STDEV.S('cons 2023 - 2025'!D401:AM401)/AVERAGE('cons 2023 - 2025'!D401:AM401))</f>
        <v>3.1040272909142606</v>
      </c>
      <c r="T400" s="21" t="str">
        <f t="shared" si="80"/>
        <v>Z</v>
      </c>
      <c r="U400" s="38">
        <f t="shared" si="81"/>
        <v>0.9</v>
      </c>
      <c r="V400" s="21">
        <f t="shared" si="82"/>
        <v>1.28</v>
      </c>
      <c r="W400" s="21">
        <f t="shared" si="83"/>
        <v>2.6609698456541211</v>
      </c>
      <c r="X400" s="21">
        <f t="shared" si="84"/>
        <v>2.2787184368161224</v>
      </c>
      <c r="Y400" s="21">
        <f t="shared" si="85"/>
        <v>3.4299092395935151</v>
      </c>
      <c r="Z400" s="21">
        <f t="shared" si="86"/>
        <v>2.8426073257050115</v>
      </c>
      <c r="AA400" s="21">
        <f>-AVERAGE('cons 2023 - 2025'!D401:AM401)*12</f>
        <v>7</v>
      </c>
      <c r="AB400" s="32">
        <f t="shared" si="87"/>
        <v>9.6580000000000013</v>
      </c>
      <c r="AC400" s="21">
        <f>SQRT((2*AA400*'⚙ Assumptions'!$B$3)/AB400)</f>
        <v>14.745722166781839</v>
      </c>
      <c r="AD400" s="21">
        <f t="shared" si="88"/>
        <v>2.8426073257050115</v>
      </c>
      <c r="AE400" s="21">
        <f t="shared" si="89"/>
        <v>17.588329492486849</v>
      </c>
      <c r="AF400" s="21">
        <f t="shared" si="90"/>
        <v>0.47471394895593005</v>
      </c>
    </row>
    <row r="401" spans="1:32" x14ac:dyDescent="0.3">
      <c r="A401" s="16" t="s">
        <v>812</v>
      </c>
      <c r="B401" s="17" t="s">
        <v>813</v>
      </c>
      <c r="C401" s="16" t="s">
        <v>8</v>
      </c>
      <c r="D401" s="16" t="str">
        <f>VLOOKUP(A401,'Lead Time'!$A$2:$C$1180,3,0)</f>
        <v>Local</v>
      </c>
      <c r="E401" s="23" t="str">
        <f>VLOOKUP(A401,Classification!$A$2:$D$1180,4,0)</f>
        <v>C</v>
      </c>
      <c r="F401" s="24" t="str">
        <f>VLOOKUP(A401,Classification!$A$2:$E$1180,5,0)</f>
        <v>H</v>
      </c>
      <c r="G401" s="18">
        <f>VLOOKUP(A401,'Lead Time'!$A$2:$D$1180,4,0)</f>
        <v>32</v>
      </c>
      <c r="H401" s="18">
        <f t="shared" si="78"/>
        <v>1.0666666666666667</v>
      </c>
      <c r="I401" s="27">
        <f>VLOOKUP(A401,Classification!$A$2:$F$1180,6,0)</f>
        <v>48.228999999999999</v>
      </c>
      <c r="J401" s="18">
        <f>-SUM('cons 2023 - 2025'!D402:AM402)</f>
        <v>46</v>
      </c>
      <c r="K401" s="18">
        <f>-_xlfn.MINIFS('cons 2023 - 2025'!D402:AM402,'cons 2023 - 2025'!D402:AM402,"&lt;&gt;0")</f>
        <v>15</v>
      </c>
      <c r="L401" s="18">
        <f>-_xlfn.MAXIFS('cons 2023 - 2025'!D402:AM402,'cons 2023 - 2025'!D402:AM402,"&lt;&gt;0")</f>
        <v>1</v>
      </c>
      <c r="M401" s="16">
        <f>COUNTIF('cons 2023 - 2025'!D402:AM402,"&lt;&gt;0")</f>
        <v>13</v>
      </c>
      <c r="N401" s="18">
        <f>-AVERAGE('cons 2023 - 2025'!D402:AM402)</f>
        <v>1.2777777777777777</v>
      </c>
      <c r="O401" s="18">
        <f t="shared" si="79"/>
        <v>3.5384615384615383</v>
      </c>
      <c r="P401" s="18">
        <f>_xlfn.STDEV.S('cons 2023 - 2025'!D402:AM402)</f>
        <v>2.7109419671410064</v>
      </c>
      <c r="Q401" s="18">
        <f>-AVERAGE('cons 2023 - 2025'!D402:AM402)/'⚙ Assumptions'!$B$5</f>
        <v>5.8080808080808073E-2</v>
      </c>
      <c r="R401" s="18">
        <f>_xlfn.STDEV.S('cons 2023 - 2025'!D402:AM402)/SQRT('⚙ Assumptions'!$B$5)</f>
        <v>0.57797476939295023</v>
      </c>
      <c r="S401" s="18">
        <f>-IF(AVERAGE('cons 2023 - 2025'!D402:AM402)=0,"",_xlfn.STDEV.S('cons 2023 - 2025'!D402:AM402)/AVERAGE('cons 2023 - 2025'!D402:AM402))</f>
        <v>2.1216067568929615</v>
      </c>
      <c r="T401" s="18" t="str">
        <f t="shared" si="80"/>
        <v>Z</v>
      </c>
      <c r="U401" s="37">
        <f t="shared" si="81"/>
        <v>0.9</v>
      </c>
      <c r="V401" s="18">
        <f t="shared" si="82"/>
        <v>1.28</v>
      </c>
      <c r="W401" s="18">
        <f t="shared" si="83"/>
        <v>4.1849843588350586</v>
      </c>
      <c r="X401" s="18">
        <f t="shared" si="84"/>
        <v>3.5838064951541391</v>
      </c>
      <c r="Y401" s="18">
        <f t="shared" si="85"/>
        <v>6.0435702174209167</v>
      </c>
      <c r="Z401" s="18">
        <f t="shared" si="86"/>
        <v>4.9467694581171022</v>
      </c>
      <c r="AA401" s="18">
        <f>-AVERAGE('cons 2023 - 2025'!D402:AM402)*12</f>
        <v>15.333333333333332</v>
      </c>
      <c r="AB401" s="27">
        <f t="shared" si="87"/>
        <v>9.6458000000000013</v>
      </c>
      <c r="AC401" s="18">
        <f>SQRT((2*AA401*'⚙ Assumptions'!$B$3)/AB401)</f>
        <v>21.837845516837682</v>
      </c>
      <c r="AD401" s="18">
        <f t="shared" si="88"/>
        <v>4.9467694581171022</v>
      </c>
      <c r="AE401" s="18">
        <f t="shared" si="89"/>
        <v>26.784614974954785</v>
      </c>
      <c r="AF401" s="18">
        <f t="shared" si="90"/>
        <v>0.70214496762104295</v>
      </c>
    </row>
    <row r="402" spans="1:32" x14ac:dyDescent="0.3">
      <c r="A402" s="19" t="s">
        <v>814</v>
      </c>
      <c r="B402" s="20" t="s">
        <v>815</v>
      </c>
      <c r="C402" s="16" t="s">
        <v>130</v>
      </c>
      <c r="D402" s="16" t="str">
        <f>VLOOKUP(A402,'Lead Time'!$A$2:$C$1180,3,0)</f>
        <v>Local</v>
      </c>
      <c r="E402" s="23" t="str">
        <f>VLOOKUP(A402,Classification!$A$2:$D$1180,4,0)</f>
        <v>C</v>
      </c>
      <c r="F402" s="26" t="str">
        <f>VLOOKUP(A402,Classification!$A$2:$E$1180,5,0)</f>
        <v>M</v>
      </c>
      <c r="G402" s="21">
        <f>VLOOKUP(A402,'Lead Time'!$A$2:$D$1180,4,0)</f>
        <v>33.444444444444443</v>
      </c>
      <c r="H402" s="21">
        <f t="shared" si="78"/>
        <v>1.1148148148148147</v>
      </c>
      <c r="I402" s="32">
        <f>VLOOKUP(A402,Classification!$A$2:$F$1180,6,0)</f>
        <v>48.1</v>
      </c>
      <c r="J402" s="21">
        <f>-SUM('cons 2023 - 2025'!D403:AM403)</f>
        <v>182.5</v>
      </c>
      <c r="K402" s="18">
        <f>-_xlfn.MINIFS('cons 2023 - 2025'!D403:AM403,'cons 2023 - 2025'!D403:AM403,"&lt;&gt;0")</f>
        <v>50</v>
      </c>
      <c r="L402" s="18">
        <f>-_xlfn.MAXIFS('cons 2023 - 2025'!D403:AM403,'cons 2023 - 2025'!D403:AM403,"&lt;&gt;0")</f>
        <v>2</v>
      </c>
      <c r="M402" s="19">
        <f>COUNTIF('cons 2023 - 2025'!D403:AM403,"&lt;&gt;0")</f>
        <v>14</v>
      </c>
      <c r="N402" s="21">
        <f>-AVERAGE('cons 2023 - 2025'!D403:AM403)</f>
        <v>5.0694444444444446</v>
      </c>
      <c r="O402" s="21">
        <f t="shared" si="79"/>
        <v>13.035714285714286</v>
      </c>
      <c r="P402" s="21">
        <f>_xlfn.STDEV.S('cons 2023 - 2025'!D403:AM403)</f>
        <v>11.72856877017931</v>
      </c>
      <c r="Q402" s="21">
        <f>-AVERAGE('cons 2023 - 2025'!D403:AM403)/'⚙ Assumptions'!$B$5</f>
        <v>0.23042929292929293</v>
      </c>
      <c r="R402" s="21">
        <f>_xlfn.STDEV.S('cons 2023 - 2025'!D403:AM403)/SQRT('⚙ Assumptions'!$B$5)</f>
        <v>2.5005392636282697</v>
      </c>
      <c r="S402" s="21">
        <f>-IF(AVERAGE('cons 2023 - 2025'!D403:AM403)=0,"",_xlfn.STDEV.S('cons 2023 - 2025'!D403:AM403)/AVERAGE('cons 2023 - 2025'!D403:AM403))</f>
        <v>2.3135806889120829</v>
      </c>
      <c r="T402" s="21" t="str">
        <f t="shared" si="80"/>
        <v>Z</v>
      </c>
      <c r="U402" s="38">
        <f t="shared" si="81"/>
        <v>0.9</v>
      </c>
      <c r="V402" s="21">
        <f t="shared" si="82"/>
        <v>1.28</v>
      </c>
      <c r="W402" s="21">
        <f t="shared" si="83"/>
        <v>18.509966850782298</v>
      </c>
      <c r="X402" s="21">
        <f t="shared" si="84"/>
        <v>15.850988614778688</v>
      </c>
      <c r="Y402" s="21">
        <f t="shared" si="85"/>
        <v>26.21654653652865</v>
      </c>
      <c r="Z402" s="21">
        <f t="shared" si="86"/>
        <v>21.502480384326013</v>
      </c>
      <c r="AA402" s="21">
        <f>-AVERAGE('cons 2023 - 2025'!D403:AM403)*12</f>
        <v>60.833333333333336</v>
      </c>
      <c r="AB402" s="32">
        <f t="shared" si="87"/>
        <v>9.620000000000001</v>
      </c>
      <c r="AC402" s="21">
        <f>SQRT((2*AA402*'⚙ Assumptions'!$B$3)/AB402)</f>
        <v>43.555589734147752</v>
      </c>
      <c r="AD402" s="21">
        <f t="shared" si="88"/>
        <v>21.502480384326013</v>
      </c>
      <c r="AE402" s="21">
        <f t="shared" si="89"/>
        <v>65.058070118473765</v>
      </c>
      <c r="AF402" s="21">
        <f t="shared" si="90"/>
        <v>1.3966825774750047</v>
      </c>
    </row>
    <row r="403" spans="1:32" x14ac:dyDescent="0.3">
      <c r="A403" s="16" t="s">
        <v>816</v>
      </c>
      <c r="B403" s="17" t="s">
        <v>817</v>
      </c>
      <c r="C403" s="16" t="s">
        <v>8</v>
      </c>
      <c r="D403" s="16" t="str">
        <f>VLOOKUP(A403,'Lead Time'!$A$2:$C$1180,3,0)</f>
        <v>Local</v>
      </c>
      <c r="E403" s="23" t="str">
        <f>VLOOKUP(A403,Classification!$A$2:$D$1180,4,0)</f>
        <v>C</v>
      </c>
      <c r="F403" s="26" t="str">
        <f>VLOOKUP(A403,Classification!$A$2:$E$1180,5,0)</f>
        <v>M</v>
      </c>
      <c r="G403" s="18">
        <f>VLOOKUP(A403,'Lead Time'!$A$2:$D$1180,4,0)</f>
        <v>112.5</v>
      </c>
      <c r="H403" s="18">
        <f t="shared" si="78"/>
        <v>3.75</v>
      </c>
      <c r="I403" s="27">
        <f>VLOOKUP(A403,Classification!$A$2:$F$1180,6,0)</f>
        <v>48.012</v>
      </c>
      <c r="J403" s="18">
        <f>-SUM('cons 2023 - 2025'!D404:AM404)</f>
        <v>22</v>
      </c>
      <c r="K403" s="18">
        <f>-_xlfn.MINIFS('cons 2023 - 2025'!D404:AM404,'cons 2023 - 2025'!D404:AM404,"&lt;&gt;0")</f>
        <v>4</v>
      </c>
      <c r="L403" s="18">
        <f>-_xlfn.MAXIFS('cons 2023 - 2025'!D404:AM404,'cons 2023 - 2025'!D404:AM404,"&lt;&gt;0")</f>
        <v>1</v>
      </c>
      <c r="M403" s="16">
        <f>COUNTIF('cons 2023 - 2025'!D404:AM404,"&lt;&gt;0")</f>
        <v>8</v>
      </c>
      <c r="N403" s="18">
        <f>-AVERAGE('cons 2023 - 2025'!D404:AM404)</f>
        <v>0.61111111111111116</v>
      </c>
      <c r="O403" s="18">
        <f t="shared" si="79"/>
        <v>2.75</v>
      </c>
      <c r="P403" s="18">
        <f>_xlfn.STDEV.S('cons 2023 - 2025'!D404:AM404)</f>
        <v>1.293451148291219</v>
      </c>
      <c r="Q403" s="18">
        <f>-AVERAGE('cons 2023 - 2025'!D404:AM404)/'⚙ Assumptions'!$B$5</f>
        <v>2.777777777777778E-2</v>
      </c>
      <c r="R403" s="18">
        <f>_xlfn.STDEV.S('cons 2023 - 2025'!D404:AM404)/SQRT('⚙ Assumptions'!$B$5)</f>
        <v>0.2757647113866748</v>
      </c>
      <c r="S403" s="18">
        <f>-IF(AVERAGE('cons 2023 - 2025'!D404:AM404)=0,"",_xlfn.STDEV.S('cons 2023 - 2025'!D404:AM404)/AVERAGE('cons 2023 - 2025'!D404:AM404))</f>
        <v>2.1165564244765398</v>
      </c>
      <c r="T403" s="18" t="str">
        <f t="shared" si="80"/>
        <v>Z</v>
      </c>
      <c r="U403" s="37">
        <f t="shared" si="81"/>
        <v>0.9</v>
      </c>
      <c r="V403" s="18">
        <f t="shared" si="82"/>
        <v>1.28</v>
      </c>
      <c r="W403" s="18">
        <f t="shared" si="83"/>
        <v>3.7439058707226027</v>
      </c>
      <c r="X403" s="18">
        <f t="shared" si="84"/>
        <v>3.206089444137441</v>
      </c>
      <c r="Y403" s="18">
        <f t="shared" si="85"/>
        <v>6.8689058707226032</v>
      </c>
      <c r="Z403" s="18">
        <f t="shared" si="86"/>
        <v>5.497756110804108</v>
      </c>
      <c r="AA403" s="18">
        <f>-AVERAGE('cons 2023 - 2025'!D404:AM404)*12</f>
        <v>7.3333333333333339</v>
      </c>
      <c r="AB403" s="27">
        <f t="shared" si="87"/>
        <v>9.6024000000000012</v>
      </c>
      <c r="AC403" s="18">
        <f>SQRT((2*AA403*'⚙ Assumptions'!$B$3)/AB403)</f>
        <v>15.136359843745021</v>
      </c>
      <c r="AD403" s="18">
        <f t="shared" si="88"/>
        <v>5.497756110804108</v>
      </c>
      <c r="AE403" s="18">
        <f t="shared" si="89"/>
        <v>20.634115954549131</v>
      </c>
      <c r="AF403" s="18">
        <f t="shared" si="90"/>
        <v>0.48448460587859077</v>
      </c>
    </row>
    <row r="404" spans="1:32" x14ac:dyDescent="0.3">
      <c r="A404" s="19" t="s">
        <v>818</v>
      </c>
      <c r="B404" s="20" t="s">
        <v>819</v>
      </c>
      <c r="C404" s="16" t="s">
        <v>8</v>
      </c>
      <c r="D404" s="16" t="str">
        <f>VLOOKUP(A404,'Lead Time'!$A$2:$C$1180,3,0)</f>
        <v>Local</v>
      </c>
      <c r="E404" s="23" t="str">
        <f>VLOOKUP(A404,Classification!$A$2:$D$1180,4,0)</f>
        <v>C</v>
      </c>
      <c r="F404" s="26" t="str">
        <f>VLOOKUP(A404,Classification!$A$2:$E$1180,5,0)</f>
        <v>M</v>
      </c>
      <c r="G404" s="21">
        <f>VLOOKUP(A404,'Lead Time'!$A$2:$D$1180,4,0)</f>
        <v>17.75</v>
      </c>
      <c r="H404" s="21">
        <f t="shared" si="78"/>
        <v>0.59166666666666667</v>
      </c>
      <c r="I404" s="32">
        <f>VLOOKUP(A404,Classification!$A$2:$F$1180,6,0)</f>
        <v>47.893000000000001</v>
      </c>
      <c r="J404" s="21">
        <f>-SUM('cons 2023 - 2025'!D405:AM405)</f>
        <v>10</v>
      </c>
      <c r="K404" s="18">
        <f>-_xlfn.MINIFS('cons 2023 - 2025'!D405:AM405,'cons 2023 - 2025'!D405:AM405,"&lt;&gt;0")</f>
        <v>3</v>
      </c>
      <c r="L404" s="18">
        <f>-_xlfn.MAXIFS('cons 2023 - 2025'!D405:AM405,'cons 2023 - 2025'!D405:AM405,"&lt;&gt;0")</f>
        <v>1</v>
      </c>
      <c r="M404" s="19">
        <f>COUNTIF('cons 2023 - 2025'!D405:AM405,"&lt;&gt;0")</f>
        <v>6</v>
      </c>
      <c r="N404" s="21">
        <f>-AVERAGE('cons 2023 - 2025'!D405:AM405)</f>
        <v>0.27777777777777779</v>
      </c>
      <c r="O404" s="21">
        <f t="shared" si="79"/>
        <v>1.6666666666666667</v>
      </c>
      <c r="P404" s="21">
        <f>_xlfn.STDEV.S('cons 2023 - 2025'!D405:AM405)</f>
        <v>0.70147237441220167</v>
      </c>
      <c r="Q404" s="21">
        <f>-AVERAGE('cons 2023 - 2025'!D405:AM405)/'⚙ Assumptions'!$B$5</f>
        <v>1.2626262626262626E-2</v>
      </c>
      <c r="R404" s="21">
        <f>_xlfn.STDEV.S('cons 2023 - 2025'!D405:AM405)/SQRT('⚙ Assumptions'!$B$5)</f>
        <v>0.14955441272835238</v>
      </c>
      <c r="S404" s="21">
        <f>-IF(AVERAGE('cons 2023 - 2025'!D405:AM405)=0,"",_xlfn.STDEV.S('cons 2023 - 2025'!D405:AM405)/AVERAGE('cons 2023 - 2025'!D405:AM405))</f>
        <v>2.5253005478839259</v>
      </c>
      <c r="T404" s="21" t="str">
        <f t="shared" si="80"/>
        <v>Z</v>
      </c>
      <c r="U404" s="38">
        <f t="shared" si="81"/>
        <v>0.9</v>
      </c>
      <c r="V404" s="21">
        <f t="shared" si="82"/>
        <v>1.28</v>
      </c>
      <c r="W404" s="21">
        <f t="shared" si="83"/>
        <v>0.80650744376865913</v>
      </c>
      <c r="X404" s="21">
        <f t="shared" si="84"/>
        <v>0.69065171277554105</v>
      </c>
      <c r="Y404" s="21">
        <f t="shared" si="85"/>
        <v>1.0306236053848208</v>
      </c>
      <c r="Z404" s="21">
        <f t="shared" si="86"/>
        <v>0.85500356462739291</v>
      </c>
      <c r="AA404" s="21">
        <f>-AVERAGE('cons 2023 - 2025'!D405:AM405)*12</f>
        <v>3.3333333333333335</v>
      </c>
      <c r="AB404" s="32">
        <f t="shared" si="87"/>
        <v>9.5785999999999998</v>
      </c>
      <c r="AC404" s="21">
        <f>SQRT((2*AA404*'⚙ Assumptions'!$B$3)/AB404)</f>
        <v>10.217601984201607</v>
      </c>
      <c r="AD404" s="21">
        <f t="shared" si="88"/>
        <v>0.85500356462739291</v>
      </c>
      <c r="AE404" s="21">
        <f t="shared" si="89"/>
        <v>11.072605548829001</v>
      </c>
      <c r="AF404" s="21">
        <f t="shared" si="90"/>
        <v>0.32623440788624503</v>
      </c>
    </row>
    <row r="405" spans="1:32" x14ac:dyDescent="0.3">
      <c r="A405" s="16" t="s">
        <v>820</v>
      </c>
      <c r="B405" s="17" t="s">
        <v>821</v>
      </c>
      <c r="C405" s="16" t="s">
        <v>8</v>
      </c>
      <c r="D405" s="16" t="str">
        <f>VLOOKUP(A405,'Lead Time'!$A$2:$C$1180,3,0)</f>
        <v>Mixed Source</v>
      </c>
      <c r="E405" s="23" t="str">
        <f>VLOOKUP(A405,Classification!$A$2:$D$1180,4,0)</f>
        <v>C</v>
      </c>
      <c r="F405" s="26" t="str">
        <f>VLOOKUP(A405,Classification!$A$2:$E$1180,5,0)</f>
        <v>M</v>
      </c>
      <c r="G405" s="18">
        <f>VLOOKUP(A405,'Lead Time'!$A$2:$D$1180,4,0)</f>
        <v>200.875</v>
      </c>
      <c r="H405" s="18">
        <f t="shared" si="78"/>
        <v>6.6958333333333337</v>
      </c>
      <c r="I405" s="27">
        <f>VLOOKUP(A405,Classification!$A$2:$F$1180,6,0)</f>
        <v>47.795000000000002</v>
      </c>
      <c r="J405" s="18">
        <f>-SUM('cons 2023 - 2025'!D406:AM406)</f>
        <v>141</v>
      </c>
      <c r="K405" s="18">
        <f>-_xlfn.MINIFS('cons 2023 - 2025'!D406:AM406,'cons 2023 - 2025'!D406:AM406,"&lt;&gt;0")</f>
        <v>60</v>
      </c>
      <c r="L405" s="18">
        <f>-_xlfn.MAXIFS('cons 2023 - 2025'!D406:AM406,'cons 2023 - 2025'!D406:AM406,"&lt;&gt;0")</f>
        <v>1</v>
      </c>
      <c r="M405" s="16">
        <f>COUNTIF('cons 2023 - 2025'!D406:AM406,"&lt;&gt;0")</f>
        <v>13</v>
      </c>
      <c r="N405" s="18">
        <f>-AVERAGE('cons 2023 - 2025'!D406:AM406)</f>
        <v>3.9166666666666665</v>
      </c>
      <c r="O405" s="18">
        <f t="shared" si="79"/>
        <v>10.846153846153847</v>
      </c>
      <c r="P405" s="18">
        <f>_xlfn.STDEV.S('cons 2023 - 2025'!D406:AM406)</f>
        <v>10.792523867408004</v>
      </c>
      <c r="Q405" s="18">
        <f>-AVERAGE('cons 2023 - 2025'!D406:AM406)/'⚙ Assumptions'!$B$5</f>
        <v>0.17803030303030301</v>
      </c>
      <c r="R405" s="18">
        <f>_xlfn.STDEV.S('cons 2023 - 2025'!D406:AM406)/SQRT('⚙ Assumptions'!$B$5)</f>
        <v>2.3009738198164094</v>
      </c>
      <c r="S405" s="18">
        <f>-IF(AVERAGE('cons 2023 - 2025'!D406:AM406)=0,"",_xlfn.STDEV.S('cons 2023 - 2025'!D406:AM406)/AVERAGE('cons 2023 - 2025'!D406:AM406))</f>
        <v>2.7555380086999159</v>
      </c>
      <c r="T405" s="18" t="str">
        <f t="shared" si="80"/>
        <v>Z</v>
      </c>
      <c r="U405" s="37">
        <f t="shared" si="81"/>
        <v>0.9</v>
      </c>
      <c r="V405" s="18">
        <f t="shared" si="82"/>
        <v>1.28</v>
      </c>
      <c r="W405" s="18">
        <f t="shared" si="83"/>
        <v>41.74308977419021</v>
      </c>
      <c r="X405" s="18">
        <f t="shared" si="84"/>
        <v>35.746646446771429</v>
      </c>
      <c r="Y405" s="18">
        <f t="shared" si="85"/>
        <v>77.50492689540232</v>
      </c>
      <c r="Z405" s="18">
        <f t="shared" si="86"/>
        <v>61.971993668993647</v>
      </c>
      <c r="AA405" s="18">
        <f>-AVERAGE('cons 2023 - 2025'!D406:AM406)*12</f>
        <v>47</v>
      </c>
      <c r="AB405" s="27">
        <f t="shared" si="87"/>
        <v>9.5590000000000011</v>
      </c>
      <c r="AC405" s="18">
        <f>SQRT((2*AA405*'⚙ Assumptions'!$B$3)/AB405)</f>
        <v>38.406375660693534</v>
      </c>
      <c r="AD405" s="18">
        <f t="shared" si="88"/>
        <v>61.971993668993647</v>
      </c>
      <c r="AE405" s="18">
        <f t="shared" si="89"/>
        <v>100.37836932968719</v>
      </c>
      <c r="AF405" s="18">
        <f t="shared" si="90"/>
        <v>1.2237551498018984</v>
      </c>
    </row>
    <row r="406" spans="1:32" x14ac:dyDescent="0.3">
      <c r="A406" s="19" t="s">
        <v>822</v>
      </c>
      <c r="B406" s="20" t="s">
        <v>823</v>
      </c>
      <c r="C406" s="16" t="s">
        <v>8</v>
      </c>
      <c r="D406" s="16"/>
      <c r="E406" s="23" t="str">
        <f>VLOOKUP(A406,Classification!$A$2:$D$1180,4,0)</f>
        <v>C</v>
      </c>
      <c r="F406" s="25" t="str">
        <f>VLOOKUP(A406,Classification!$A$2:$E$1180,5,0)</f>
        <v>L</v>
      </c>
      <c r="G406" s="21">
        <f>VLOOKUP(A406,'Lead Time'!$A$2:$D$1180,4,0)</f>
        <v>0</v>
      </c>
      <c r="H406" s="21">
        <f t="shared" si="78"/>
        <v>0</v>
      </c>
      <c r="I406" s="32">
        <f>VLOOKUP(A406,Classification!$A$2:$F$1180,6,0)</f>
        <v>47.765000000000001</v>
      </c>
      <c r="J406" s="21">
        <f>-SUM('cons 2023 - 2025'!D407:AM407)</f>
        <v>100</v>
      </c>
      <c r="K406" s="18">
        <f>-_xlfn.MINIFS('cons 2023 - 2025'!D407:AM407,'cons 2023 - 2025'!D407:AM407,"&lt;&gt;0")</f>
        <v>72</v>
      </c>
      <c r="L406" s="18">
        <f>-_xlfn.MAXIFS('cons 2023 - 2025'!D407:AM407,'cons 2023 - 2025'!D407:AM407,"&lt;&gt;0")</f>
        <v>28</v>
      </c>
      <c r="M406" s="19">
        <f>COUNTIF('cons 2023 - 2025'!D407:AM407,"&lt;&gt;0")</f>
        <v>2</v>
      </c>
      <c r="N406" s="21">
        <f>-AVERAGE('cons 2023 - 2025'!D407:AM407)</f>
        <v>2.7777777777777777</v>
      </c>
      <c r="O406" s="21">
        <f t="shared" si="79"/>
        <v>50</v>
      </c>
      <c r="P406" s="21">
        <f>_xlfn.STDEV.S('cons 2023 - 2025'!D407:AM407)</f>
        <v>12.7505991144643</v>
      </c>
      <c r="Q406" s="21">
        <f>-AVERAGE('cons 2023 - 2025'!D407:AM407)/'⚙ Assumptions'!$B$5</f>
        <v>0.12626262626262627</v>
      </c>
      <c r="R406" s="21">
        <f>_xlfn.STDEV.S('cons 2023 - 2025'!D407:AM407)/SQRT('⚙ Assumptions'!$B$5)</f>
        <v>2.7184368651670008</v>
      </c>
      <c r="S406" s="21">
        <f>-IF(AVERAGE('cons 2023 - 2025'!D407:AM407)=0,"",_xlfn.STDEV.S('cons 2023 - 2025'!D407:AM407)/AVERAGE('cons 2023 - 2025'!D407:AM407))</f>
        <v>4.5902156812071482</v>
      </c>
      <c r="T406" s="21" t="str">
        <f t="shared" si="80"/>
        <v>Z</v>
      </c>
      <c r="U406" s="38">
        <f t="shared" si="81"/>
        <v>0.9</v>
      </c>
      <c r="V406" s="21">
        <f t="shared" si="82"/>
        <v>1.28</v>
      </c>
      <c r="W406" s="21">
        <f t="shared" si="83"/>
        <v>0</v>
      </c>
      <c r="X406" s="21">
        <f t="shared" si="84"/>
        <v>0</v>
      </c>
      <c r="Y406" s="21">
        <f t="shared" si="85"/>
        <v>0</v>
      </c>
      <c r="Z406" s="21">
        <f t="shared" si="86"/>
        <v>0</v>
      </c>
      <c r="AA406" s="21">
        <f>-AVERAGE('cons 2023 - 2025'!D407:AM407)*12</f>
        <v>33.333333333333329</v>
      </c>
      <c r="AB406" s="32">
        <f t="shared" si="87"/>
        <v>9.5530000000000008</v>
      </c>
      <c r="AC406" s="21">
        <f>SQRT((2*AA406*'⚙ Assumptions'!$B$3)/AB406)</f>
        <v>32.354158678532592</v>
      </c>
      <c r="AD406" s="21">
        <f t="shared" si="88"/>
        <v>0</v>
      </c>
      <c r="AE406" s="21">
        <f t="shared" si="89"/>
        <v>32.354158678532592</v>
      </c>
      <c r="AF406" s="21">
        <f t="shared" si="90"/>
        <v>1.0302642595200731</v>
      </c>
    </row>
    <row r="407" spans="1:32" x14ac:dyDescent="0.3">
      <c r="A407" s="16" t="s">
        <v>824</v>
      </c>
      <c r="B407" s="17" t="s">
        <v>825</v>
      </c>
      <c r="C407" s="16" t="s">
        <v>130</v>
      </c>
      <c r="D407" s="16" t="str">
        <f>VLOOKUP(A407,'Lead Time'!$A$2:$C$1180,3,0)</f>
        <v>Local</v>
      </c>
      <c r="E407" s="23" t="str">
        <f>VLOOKUP(A407,Classification!$A$2:$D$1180,4,0)</f>
        <v>C</v>
      </c>
      <c r="F407" s="25" t="str">
        <f>VLOOKUP(A407,Classification!$A$2:$E$1180,5,0)</f>
        <v>L</v>
      </c>
      <c r="G407" s="18">
        <f>VLOOKUP(A407,'Lead Time'!$A$2:$D$1180,4,0)</f>
        <v>19</v>
      </c>
      <c r="H407" s="18">
        <f t="shared" si="78"/>
        <v>0.6333333333333333</v>
      </c>
      <c r="I407" s="27">
        <f>VLOOKUP(A407,Classification!$A$2:$F$1180,6,0)</f>
        <v>47.595999999999997</v>
      </c>
      <c r="J407" s="18">
        <f>-SUM('cons 2023 - 2025'!D408:AM408)</f>
        <v>21.5</v>
      </c>
      <c r="K407" s="18">
        <f>-_xlfn.MINIFS('cons 2023 - 2025'!D408:AM408,'cons 2023 - 2025'!D408:AM408,"&lt;&gt;0")</f>
        <v>13.5</v>
      </c>
      <c r="L407" s="18">
        <f>-_xlfn.MAXIFS('cons 2023 - 2025'!D408:AM408,'cons 2023 - 2025'!D408:AM408,"&lt;&gt;0")</f>
        <v>8</v>
      </c>
      <c r="M407" s="16">
        <f>COUNTIF('cons 2023 - 2025'!D408:AM408,"&lt;&gt;0")</f>
        <v>2</v>
      </c>
      <c r="N407" s="18">
        <f>-AVERAGE('cons 2023 - 2025'!D408:AM408)</f>
        <v>0.59722222222222221</v>
      </c>
      <c r="O407" s="18">
        <f t="shared" si="79"/>
        <v>10.75</v>
      </c>
      <c r="P407" s="18">
        <f>_xlfn.STDEV.S('cons 2023 - 2025'!D408:AM408)</f>
        <v>2.5824115098777747</v>
      </c>
      <c r="Q407" s="18">
        <f>-AVERAGE('cons 2023 - 2025'!D408:AM408)/'⚙ Assumptions'!$B$5</f>
        <v>2.7146464646464644E-2</v>
      </c>
      <c r="R407" s="18">
        <f>_xlfn.STDEV.S('cons 2023 - 2025'!D408:AM408)/SQRT('⚙ Assumptions'!$B$5)</f>
        <v>0.5505719838309151</v>
      </c>
      <c r="S407" s="18">
        <f>-IF(AVERAGE('cons 2023 - 2025'!D408:AM408)=0,"",_xlfn.STDEV.S('cons 2023 - 2025'!D408:AM408)/AVERAGE('cons 2023 - 2025'!D408:AM408))</f>
        <v>4.3240378770046464</v>
      </c>
      <c r="T407" s="18" t="str">
        <f t="shared" si="80"/>
        <v>Z</v>
      </c>
      <c r="U407" s="37">
        <f t="shared" si="81"/>
        <v>0.9</v>
      </c>
      <c r="V407" s="18">
        <f t="shared" si="82"/>
        <v>1.28</v>
      </c>
      <c r="W407" s="18">
        <f t="shared" si="83"/>
        <v>3.0718561774894964</v>
      </c>
      <c r="X407" s="18">
        <f t="shared" si="84"/>
        <v>2.6305804698707869</v>
      </c>
      <c r="Y407" s="18">
        <f t="shared" si="85"/>
        <v>3.5876390057723246</v>
      </c>
      <c r="Z407" s="18">
        <f t="shared" si="86"/>
        <v>3.0088212106115275</v>
      </c>
      <c r="AA407" s="18">
        <f>-AVERAGE('cons 2023 - 2025'!D408:AM408)*12</f>
        <v>7.1666666666666661</v>
      </c>
      <c r="AB407" s="27">
        <f t="shared" si="87"/>
        <v>9.5191999999999997</v>
      </c>
      <c r="AC407" s="18">
        <f>SQRT((2*AA407*'⚙ Assumptions'!$B$3)/AB407)</f>
        <v>15.02861656670034</v>
      </c>
      <c r="AD407" s="18">
        <f t="shared" si="88"/>
        <v>3.0088212106115275</v>
      </c>
      <c r="AE407" s="18">
        <f t="shared" si="89"/>
        <v>18.037437777311865</v>
      </c>
      <c r="AF407" s="18">
        <f t="shared" si="90"/>
        <v>0.47686802273911288</v>
      </c>
    </row>
    <row r="408" spans="1:32" x14ac:dyDescent="0.3">
      <c r="A408" s="19" t="s">
        <v>826</v>
      </c>
      <c r="B408" s="20" t="s">
        <v>827</v>
      </c>
      <c r="C408" s="16" t="s">
        <v>8</v>
      </c>
      <c r="D408" s="16" t="str">
        <f>VLOOKUP(A408,'Lead Time'!$A$2:$C$1180,3,0)</f>
        <v>Local</v>
      </c>
      <c r="E408" s="23" t="str">
        <f>VLOOKUP(A408,Classification!$A$2:$D$1180,4,0)</f>
        <v>C</v>
      </c>
      <c r="F408" s="25" t="str">
        <f>VLOOKUP(A408,Classification!$A$2:$E$1180,5,0)</f>
        <v>L</v>
      </c>
      <c r="G408" s="21">
        <f>VLOOKUP(A408,'Lead Time'!$A$2:$D$1180,4,0)</f>
        <v>70</v>
      </c>
      <c r="H408" s="21">
        <f t="shared" si="78"/>
        <v>2.3333333333333335</v>
      </c>
      <c r="I408" s="32">
        <f>VLOOKUP(A408,Classification!$A$2:$F$1180,6,0)</f>
        <v>47.551000000000002</v>
      </c>
      <c r="J408" s="21">
        <f>-SUM('cons 2023 - 2025'!D409:AM409)</f>
        <v>5</v>
      </c>
      <c r="K408" s="18">
        <f>-_xlfn.MINIFS('cons 2023 - 2025'!D409:AM409,'cons 2023 - 2025'!D409:AM409,"&lt;&gt;0")</f>
        <v>4</v>
      </c>
      <c r="L408" s="18">
        <f>-_xlfn.MAXIFS('cons 2023 - 2025'!D409:AM409,'cons 2023 - 2025'!D409:AM409,"&lt;&gt;0")</f>
        <v>1</v>
      </c>
      <c r="M408" s="19">
        <f>COUNTIF('cons 2023 - 2025'!D409:AM409,"&lt;&gt;0")</f>
        <v>2</v>
      </c>
      <c r="N408" s="21">
        <f>-AVERAGE('cons 2023 - 2025'!D409:AM409)</f>
        <v>0.1388888888888889</v>
      </c>
      <c r="O408" s="21">
        <f t="shared" si="79"/>
        <v>2.5</v>
      </c>
      <c r="P408" s="21">
        <f>_xlfn.STDEV.S('cons 2023 - 2025'!D409:AM409)</f>
        <v>0.68254891097489556</v>
      </c>
      <c r="Q408" s="21">
        <f>-AVERAGE('cons 2023 - 2025'!D409:AM409)/'⚙ Assumptions'!$B$5</f>
        <v>6.313131313131313E-3</v>
      </c>
      <c r="R408" s="21">
        <f>_xlfn.STDEV.S('cons 2023 - 2025'!D409:AM409)/SQRT('⚙ Assumptions'!$B$5)</f>
        <v>0.14551991676758949</v>
      </c>
      <c r="S408" s="21">
        <f>-IF(AVERAGE('cons 2023 - 2025'!D409:AM409)=0,"",_xlfn.STDEV.S('cons 2023 - 2025'!D409:AM409)/AVERAGE('cons 2023 - 2025'!D409:AM409))</f>
        <v>4.9143521590192476</v>
      </c>
      <c r="T408" s="21" t="str">
        <f t="shared" si="80"/>
        <v>Z</v>
      </c>
      <c r="U408" s="38">
        <f t="shared" si="81"/>
        <v>0.9</v>
      </c>
      <c r="V408" s="21">
        <f t="shared" si="82"/>
        <v>1.28</v>
      </c>
      <c r="W408" s="21">
        <f t="shared" si="83"/>
        <v>1.5584089270273012</v>
      </c>
      <c r="X408" s="21">
        <f t="shared" si="84"/>
        <v>1.3345416746889105</v>
      </c>
      <c r="Y408" s="21">
        <f t="shared" si="85"/>
        <v>2.0003281189464932</v>
      </c>
      <c r="Z408" s="21">
        <f t="shared" si="86"/>
        <v>1.6586157487629847</v>
      </c>
      <c r="AA408" s="21">
        <f>-AVERAGE('cons 2023 - 2025'!D409:AM409)*12</f>
        <v>1.6666666666666667</v>
      </c>
      <c r="AB408" s="32">
        <f t="shared" si="87"/>
        <v>9.5102000000000011</v>
      </c>
      <c r="AC408" s="21">
        <f>SQRT((2*AA408*'⚙ Assumptions'!$B$3)/AB408)</f>
        <v>7.2508709725501772</v>
      </c>
      <c r="AD408" s="21">
        <f t="shared" si="88"/>
        <v>1.6586157487629847</v>
      </c>
      <c r="AE408" s="21">
        <f t="shared" si="89"/>
        <v>8.9094867213131614</v>
      </c>
      <c r="AF408" s="21">
        <f t="shared" si="90"/>
        <v>0.22985744374382233</v>
      </c>
    </row>
    <row r="409" spans="1:32" x14ac:dyDescent="0.3">
      <c r="A409" s="16" t="s">
        <v>828</v>
      </c>
      <c r="B409" s="17" t="s">
        <v>829</v>
      </c>
      <c r="C409" s="16" t="s">
        <v>130</v>
      </c>
      <c r="D409" s="16" t="str">
        <f>VLOOKUP(A409,'Lead Time'!$A$2:$C$1180,3,0)</f>
        <v>Local</v>
      </c>
      <c r="E409" s="23" t="str">
        <f>VLOOKUP(A409,Classification!$A$2:$D$1180,4,0)</f>
        <v>C</v>
      </c>
      <c r="F409" s="25" t="str">
        <f>VLOOKUP(A409,Classification!$A$2:$E$1180,5,0)</f>
        <v>L</v>
      </c>
      <c r="G409" s="18">
        <f>VLOOKUP(A409,'Lead Time'!$A$2:$D$1180,4,0)</f>
        <v>70.5</v>
      </c>
      <c r="H409" s="18">
        <f t="shared" si="78"/>
        <v>2.35</v>
      </c>
      <c r="I409" s="27">
        <f>VLOOKUP(A409,Classification!$A$2:$F$1180,6,0)</f>
        <v>47.47</v>
      </c>
      <c r="J409" s="18">
        <f>-SUM('cons 2023 - 2025'!D410:AM410)</f>
        <v>50</v>
      </c>
      <c r="K409" s="18">
        <f>-_xlfn.MINIFS('cons 2023 - 2025'!D410:AM410,'cons 2023 - 2025'!D410:AM410,"&lt;&gt;0")</f>
        <v>50</v>
      </c>
      <c r="L409" s="18">
        <f>-_xlfn.MAXIFS('cons 2023 - 2025'!D410:AM410,'cons 2023 - 2025'!D410:AM410,"&lt;&gt;0")</f>
        <v>50</v>
      </c>
      <c r="M409" s="16">
        <f>COUNTIF('cons 2023 - 2025'!D410:AM410,"&lt;&gt;0")</f>
        <v>1</v>
      </c>
      <c r="N409" s="18">
        <f>-AVERAGE('cons 2023 - 2025'!D410:AM410)</f>
        <v>1.3888888888888888</v>
      </c>
      <c r="O409" s="18">
        <f t="shared" si="79"/>
        <v>50</v>
      </c>
      <c r="P409" s="18">
        <f>_xlfn.STDEV.S('cons 2023 - 2025'!D410:AM410)</f>
        <v>8.3333333333333339</v>
      </c>
      <c r="Q409" s="18">
        <f>-AVERAGE('cons 2023 - 2025'!D410:AM410)/'⚙ Assumptions'!$B$5</f>
        <v>6.3131313131313135E-2</v>
      </c>
      <c r="R409" s="18">
        <f>_xlfn.STDEV.S('cons 2023 - 2025'!D410:AM410)/SQRT('⚙ Assumptions'!$B$5)</f>
        <v>1.7766726362967538</v>
      </c>
      <c r="S409" s="18">
        <f>-IF(AVERAGE('cons 2023 - 2025'!D410:AM410)=0,"",_xlfn.STDEV.S('cons 2023 - 2025'!D410:AM410)/AVERAGE('cons 2023 - 2025'!D410:AM410))</f>
        <v>6.0000000000000009</v>
      </c>
      <c r="T409" s="18" t="str">
        <f t="shared" si="80"/>
        <v>Z</v>
      </c>
      <c r="U409" s="37">
        <f t="shared" si="81"/>
        <v>0.9</v>
      </c>
      <c r="V409" s="18">
        <f t="shared" si="82"/>
        <v>1.28</v>
      </c>
      <c r="W409" s="18">
        <f t="shared" si="83"/>
        <v>19.094660526075362</v>
      </c>
      <c r="X409" s="18">
        <f t="shared" si="84"/>
        <v>16.351690364539621</v>
      </c>
      <c r="Y409" s="18">
        <f t="shared" si="85"/>
        <v>23.545418101832936</v>
      </c>
      <c r="Z409" s="18">
        <f t="shared" si="86"/>
        <v>19.61557925342851</v>
      </c>
      <c r="AA409" s="18">
        <f>-AVERAGE('cons 2023 - 2025'!D410:AM410)*12</f>
        <v>16.666666666666664</v>
      </c>
      <c r="AB409" s="27">
        <f t="shared" si="87"/>
        <v>9.4939999999999998</v>
      </c>
      <c r="AC409" s="18">
        <f>SQRT((2*AA409*'⚙ Assumptions'!$B$3)/AB409)</f>
        <v>22.948821527952219</v>
      </c>
      <c r="AD409" s="18">
        <f t="shared" si="88"/>
        <v>19.61557925342851</v>
      </c>
      <c r="AE409" s="18">
        <f t="shared" si="89"/>
        <v>42.564400781380726</v>
      </c>
      <c r="AF409" s="18">
        <f t="shared" si="90"/>
        <v>0.72625370528792776</v>
      </c>
    </row>
    <row r="410" spans="1:32" x14ac:dyDescent="0.3">
      <c r="A410" s="19" t="s">
        <v>830</v>
      </c>
      <c r="B410" s="20" t="s">
        <v>831</v>
      </c>
      <c r="C410" s="16" t="s">
        <v>8</v>
      </c>
      <c r="D410" s="16" t="str">
        <f>VLOOKUP(A410,'Lead Time'!$A$2:$C$1180,3,0)</f>
        <v>Local</v>
      </c>
      <c r="E410" s="23" t="str">
        <f>VLOOKUP(A410,Classification!$A$2:$D$1180,4,0)</f>
        <v>C</v>
      </c>
      <c r="F410" s="25" t="str">
        <f>VLOOKUP(A410,Classification!$A$2:$E$1180,5,0)</f>
        <v>L</v>
      </c>
      <c r="G410" s="21">
        <f>VLOOKUP(A410,'Lead Time'!$A$2:$D$1180,4,0)</f>
        <v>10.666666666666666</v>
      </c>
      <c r="H410" s="21">
        <f t="shared" si="78"/>
        <v>0.35555555555555551</v>
      </c>
      <c r="I410" s="32">
        <f>VLOOKUP(A410,Classification!$A$2:$F$1180,6,0)</f>
        <v>47.325000000000003</v>
      </c>
      <c r="J410" s="21">
        <f>-SUM('cons 2023 - 2025'!D411:AM411)</f>
        <v>12</v>
      </c>
      <c r="K410" s="18">
        <f>-_xlfn.MINIFS('cons 2023 - 2025'!D411:AM411,'cons 2023 - 2025'!D411:AM411,"&lt;&gt;0")</f>
        <v>2</v>
      </c>
      <c r="L410" s="18">
        <f>-_xlfn.MAXIFS('cons 2023 - 2025'!D411:AM411,'cons 2023 - 2025'!D411:AM411,"&lt;&gt;0")</f>
        <v>1</v>
      </c>
      <c r="M410" s="19">
        <f>COUNTIF('cons 2023 - 2025'!D411:AM411,"&lt;&gt;0")</f>
        <v>11</v>
      </c>
      <c r="N410" s="21">
        <f>-AVERAGE('cons 2023 - 2025'!D411:AM411)</f>
        <v>0.33333333333333331</v>
      </c>
      <c r="O410" s="21">
        <f t="shared" si="79"/>
        <v>1.0909090909090908</v>
      </c>
      <c r="P410" s="21">
        <f>_xlfn.STDEV.S('cons 2023 - 2025'!D411:AM411)</f>
        <v>0.53452248382484879</v>
      </c>
      <c r="Q410" s="21">
        <f>-AVERAGE('cons 2023 - 2025'!D411:AM411)/'⚙ Assumptions'!$B$5</f>
        <v>1.515151515151515E-2</v>
      </c>
      <c r="R410" s="21">
        <f>_xlfn.STDEV.S('cons 2023 - 2025'!D411:AM411)/SQRT('⚙ Assumptions'!$B$5)</f>
        <v>0.11396057645963795</v>
      </c>
      <c r="S410" s="21">
        <f>-IF(AVERAGE('cons 2023 - 2025'!D411:AM411)=0,"",_xlfn.STDEV.S('cons 2023 - 2025'!D411:AM411)/AVERAGE('cons 2023 - 2025'!D411:AM411))</f>
        <v>1.6035674514745464</v>
      </c>
      <c r="T410" s="21" t="str">
        <f t="shared" si="80"/>
        <v>Z</v>
      </c>
      <c r="U410" s="38">
        <f t="shared" si="81"/>
        <v>0.9</v>
      </c>
      <c r="V410" s="21">
        <f t="shared" si="82"/>
        <v>1.28</v>
      </c>
      <c r="W410" s="21">
        <f t="shared" si="83"/>
        <v>0.47640791572401703</v>
      </c>
      <c r="X410" s="21">
        <f t="shared" si="84"/>
        <v>0.40797136531947298</v>
      </c>
      <c r="Y410" s="21">
        <f t="shared" si="85"/>
        <v>0.63802407734017863</v>
      </c>
      <c r="Z410" s="21">
        <f t="shared" si="86"/>
        <v>0.52648988383799145</v>
      </c>
      <c r="AA410" s="21">
        <f>-AVERAGE('cons 2023 - 2025'!D411:AM411)*12</f>
        <v>4</v>
      </c>
      <c r="AB410" s="32">
        <f t="shared" si="87"/>
        <v>9.4650000000000016</v>
      </c>
      <c r="AC410" s="21">
        <f>SQRT((2*AA410*'⚙ Assumptions'!$B$3)/AB410)</f>
        <v>11.259790597991511</v>
      </c>
      <c r="AD410" s="21">
        <f t="shared" si="88"/>
        <v>0.52648988383799145</v>
      </c>
      <c r="AE410" s="21">
        <f t="shared" si="89"/>
        <v>11.786280481829502</v>
      </c>
      <c r="AF410" s="21">
        <f t="shared" si="90"/>
        <v>0.35524639336663227</v>
      </c>
    </row>
    <row r="411" spans="1:32" x14ac:dyDescent="0.3">
      <c r="A411" s="16" t="s">
        <v>832</v>
      </c>
      <c r="B411" s="17" t="s">
        <v>833</v>
      </c>
      <c r="C411" s="16" t="s">
        <v>8</v>
      </c>
      <c r="D411" s="16" t="str">
        <f>VLOOKUP(A411,'Lead Time'!$A$2:$C$1180,3,0)</f>
        <v>Import</v>
      </c>
      <c r="E411" s="23" t="str">
        <f>VLOOKUP(A411,Classification!$A$2:$D$1180,4,0)</f>
        <v>C</v>
      </c>
      <c r="F411" s="25" t="str">
        <f>VLOOKUP(A411,Classification!$A$2:$E$1180,5,0)</f>
        <v>L</v>
      </c>
      <c r="G411" s="18">
        <f>VLOOKUP(A411,'Lead Time'!$A$2:$D$1180,4,0)</f>
        <v>237</v>
      </c>
      <c r="H411" s="18">
        <f t="shared" si="78"/>
        <v>7.9</v>
      </c>
      <c r="I411" s="27">
        <f>VLOOKUP(A411,Classification!$A$2:$F$1180,6,0)</f>
        <v>46.859000000000002</v>
      </c>
      <c r="J411" s="18">
        <f>-SUM('cons 2023 - 2025'!D412:AM412)</f>
        <v>6350</v>
      </c>
      <c r="K411" s="18">
        <f>-_xlfn.MINIFS('cons 2023 - 2025'!D412:AM412,'cons 2023 - 2025'!D412:AM412,"&lt;&gt;0")</f>
        <v>3200</v>
      </c>
      <c r="L411" s="18">
        <f>-_xlfn.MAXIFS('cons 2023 - 2025'!D412:AM412,'cons 2023 - 2025'!D412:AM412,"&lt;&gt;0")</f>
        <v>3150</v>
      </c>
      <c r="M411" s="16">
        <f>COUNTIF('cons 2023 - 2025'!D412:AM412,"&lt;&gt;0")</f>
        <v>2</v>
      </c>
      <c r="N411" s="18">
        <f>-AVERAGE('cons 2023 - 2025'!D412:AM412)</f>
        <v>176.38888888888889</v>
      </c>
      <c r="O411" s="18">
        <f t="shared" si="79"/>
        <v>3175</v>
      </c>
      <c r="P411" s="18">
        <f>_xlfn.STDEV.S('cons 2023 - 2025'!D412:AM412)</f>
        <v>737.61063200339277</v>
      </c>
      <c r="Q411" s="18">
        <f>-AVERAGE('cons 2023 - 2025'!D412:AM412)/'⚙ Assumptions'!$B$5</f>
        <v>8.0176767676767682</v>
      </c>
      <c r="R411" s="18">
        <f>_xlfn.STDEV.S('cons 2023 - 2025'!D412:AM412)/SQRT('⚙ Assumptions'!$B$5)</f>
        <v>157.25911513463788</v>
      </c>
      <c r="S411" s="18">
        <f>-IF(AVERAGE('cons 2023 - 2025'!D412:AM412)=0,"",_xlfn.STDEV.S('cons 2023 - 2025'!D412:AM412)/AVERAGE('cons 2023 - 2025'!D412:AM412))</f>
        <v>4.1817295672633295</v>
      </c>
      <c r="T411" s="18" t="str">
        <f t="shared" si="80"/>
        <v>Z</v>
      </c>
      <c r="U411" s="37">
        <f t="shared" si="81"/>
        <v>0.9</v>
      </c>
      <c r="V411" s="18">
        <f t="shared" si="82"/>
        <v>1.28</v>
      </c>
      <c r="W411" s="18">
        <f t="shared" si="83"/>
        <v>3098.8458301096362</v>
      </c>
      <c r="X411" s="18">
        <f t="shared" si="84"/>
        <v>2653.6930275456589</v>
      </c>
      <c r="Y411" s="18">
        <f t="shared" si="85"/>
        <v>4999.0352240490301</v>
      </c>
      <c r="Z411" s="18">
        <f t="shared" si="86"/>
        <v>4047.1652497678811</v>
      </c>
      <c r="AA411" s="18">
        <f>-AVERAGE('cons 2023 - 2025'!D412:AM412)*12</f>
        <v>2116.6666666666665</v>
      </c>
      <c r="AB411" s="27">
        <f t="shared" si="87"/>
        <v>9.3718000000000004</v>
      </c>
      <c r="AC411" s="18">
        <f>SQRT((2*AA411*'⚙ Assumptions'!$B$3)/AB411)</f>
        <v>260.30071239237441</v>
      </c>
      <c r="AD411" s="18">
        <f t="shared" si="88"/>
        <v>4047.1652497678811</v>
      </c>
      <c r="AE411" s="18">
        <f t="shared" si="89"/>
        <v>4307.465962160255</v>
      </c>
      <c r="AF411" s="18">
        <f t="shared" si="90"/>
        <v>8.1316207213295169</v>
      </c>
    </row>
    <row r="412" spans="1:32" x14ac:dyDescent="0.3">
      <c r="A412" s="19" t="s">
        <v>834</v>
      </c>
      <c r="B412" s="20" t="s">
        <v>835</v>
      </c>
      <c r="C412" s="16" t="s">
        <v>8</v>
      </c>
      <c r="D412" s="16" t="str">
        <f>VLOOKUP(A412,'Lead Time'!$A$2:$C$1180,3,0)</f>
        <v>Local</v>
      </c>
      <c r="E412" s="23" t="str">
        <f>VLOOKUP(A412,Classification!$A$2:$D$1180,4,0)</f>
        <v>C</v>
      </c>
      <c r="F412" s="25" t="str">
        <f>VLOOKUP(A412,Classification!$A$2:$E$1180,5,0)</f>
        <v>L</v>
      </c>
      <c r="G412" s="21">
        <f>VLOOKUP(A412,'Lead Time'!$A$2:$D$1180,4,0)</f>
        <v>18.5</v>
      </c>
      <c r="H412" s="21">
        <f t="shared" si="78"/>
        <v>0.6166666666666667</v>
      </c>
      <c r="I412" s="32">
        <f>VLOOKUP(A412,Classification!$A$2:$F$1180,6,0)</f>
        <v>46.773000000000003</v>
      </c>
      <c r="J412" s="21">
        <f>-SUM('cons 2023 - 2025'!D413:AM413)</f>
        <v>7</v>
      </c>
      <c r="K412" s="18">
        <f>-_xlfn.MINIFS('cons 2023 - 2025'!D413:AM413,'cons 2023 - 2025'!D413:AM413,"&lt;&gt;0")</f>
        <v>2</v>
      </c>
      <c r="L412" s="18">
        <f>-_xlfn.MAXIFS('cons 2023 - 2025'!D413:AM413,'cons 2023 - 2025'!D413:AM413,"&lt;&gt;0")</f>
        <v>1</v>
      </c>
      <c r="M412" s="19">
        <f>COUNTIF('cons 2023 - 2025'!D413:AM413,"&lt;&gt;0")</f>
        <v>5</v>
      </c>
      <c r="N412" s="21">
        <f>-AVERAGE('cons 2023 - 2025'!D413:AM413)</f>
        <v>0.19444444444444445</v>
      </c>
      <c r="O412" s="21">
        <f t="shared" si="79"/>
        <v>1.4</v>
      </c>
      <c r="P412" s="21">
        <f>_xlfn.STDEV.S('cons 2023 - 2025'!D413:AM413)</f>
        <v>0.52478264586095591</v>
      </c>
      <c r="Q412" s="21">
        <f>-AVERAGE('cons 2023 - 2025'!D413:AM413)/'⚙ Assumptions'!$B$5</f>
        <v>8.8383838383838381E-3</v>
      </c>
      <c r="R412" s="21">
        <f>_xlfn.STDEV.S('cons 2023 - 2025'!D413:AM413)/SQRT('⚙ Assumptions'!$B$5)</f>
        <v>0.11188403602854842</v>
      </c>
      <c r="S412" s="21">
        <f>-IF(AVERAGE('cons 2023 - 2025'!D413:AM413)=0,"",_xlfn.STDEV.S('cons 2023 - 2025'!D413:AM413)/AVERAGE('cons 2023 - 2025'!D413:AM413))</f>
        <v>2.6988821787134873</v>
      </c>
      <c r="T412" s="21" t="str">
        <f t="shared" si="80"/>
        <v>Z</v>
      </c>
      <c r="U412" s="38">
        <f t="shared" si="81"/>
        <v>0.9</v>
      </c>
      <c r="V412" s="21">
        <f t="shared" si="82"/>
        <v>1.28</v>
      </c>
      <c r="W412" s="21">
        <f t="shared" si="83"/>
        <v>0.61597623686853742</v>
      </c>
      <c r="X412" s="21">
        <f t="shared" si="84"/>
        <v>0.52749053503381904</v>
      </c>
      <c r="Y412" s="21">
        <f t="shared" si="85"/>
        <v>0.77948633787863841</v>
      </c>
      <c r="Z412" s="21">
        <f t="shared" si="86"/>
        <v>0.6473979424412265</v>
      </c>
      <c r="AA412" s="21">
        <f>-AVERAGE('cons 2023 - 2025'!D413:AM413)*12</f>
        <v>2.3333333333333335</v>
      </c>
      <c r="AB412" s="32">
        <f t="shared" si="87"/>
        <v>9.3546000000000014</v>
      </c>
      <c r="AC412" s="21">
        <f>SQRT((2*AA412*'⚙ Assumptions'!$B$3)/AB412)</f>
        <v>8.6504043633346601</v>
      </c>
      <c r="AD412" s="21">
        <f t="shared" si="88"/>
        <v>0.6473979424412265</v>
      </c>
      <c r="AE412" s="21">
        <f t="shared" si="89"/>
        <v>9.2978023057758872</v>
      </c>
      <c r="AF412" s="21">
        <f t="shared" si="90"/>
        <v>0.2697369088575014</v>
      </c>
    </row>
    <row r="413" spans="1:32" x14ac:dyDescent="0.3">
      <c r="A413" s="16" t="s">
        <v>836</v>
      </c>
      <c r="B413" s="17" t="s">
        <v>837</v>
      </c>
      <c r="C413" s="16" t="s">
        <v>8</v>
      </c>
      <c r="D413" s="16"/>
      <c r="E413" s="23" t="str">
        <f>VLOOKUP(A413,Classification!$A$2:$D$1180,4,0)</f>
        <v>C</v>
      </c>
      <c r="F413" s="25" t="str">
        <f>VLOOKUP(A413,Classification!$A$2:$E$1180,5,0)</f>
        <v>L</v>
      </c>
      <c r="G413" s="18">
        <f>VLOOKUP(A413,'Lead Time'!$A$2:$D$1180,4,0)</f>
        <v>44</v>
      </c>
      <c r="H413" s="18">
        <f t="shared" si="78"/>
        <v>1.4666666666666666</v>
      </c>
      <c r="I413" s="27">
        <f>VLOOKUP(A413,Classification!$A$2:$F$1180,6,0)</f>
        <v>46.761000000000003</v>
      </c>
      <c r="J413" s="18">
        <f>-SUM('cons 2023 - 2025'!D414:AM414)</f>
        <v>1</v>
      </c>
      <c r="K413" s="18">
        <f>-_xlfn.MINIFS('cons 2023 - 2025'!D414:AM414,'cons 2023 - 2025'!D414:AM414,"&lt;&gt;0")</f>
        <v>1</v>
      </c>
      <c r="L413" s="18">
        <f>-_xlfn.MAXIFS('cons 2023 - 2025'!D414:AM414,'cons 2023 - 2025'!D414:AM414,"&lt;&gt;0")</f>
        <v>1</v>
      </c>
      <c r="M413" s="16">
        <f>COUNTIF('cons 2023 - 2025'!D414:AM414,"&lt;&gt;0")</f>
        <v>1</v>
      </c>
      <c r="N413" s="18">
        <f>-AVERAGE('cons 2023 - 2025'!D414:AM414)</f>
        <v>2.7777777777777776E-2</v>
      </c>
      <c r="O413" s="18">
        <f t="shared" si="79"/>
        <v>1</v>
      </c>
      <c r="P413" s="18">
        <f>_xlfn.STDEV.S('cons 2023 - 2025'!D414:AM414)</f>
        <v>0.16666666666666666</v>
      </c>
      <c r="Q413" s="18">
        <f>-AVERAGE('cons 2023 - 2025'!D414:AM414)/'⚙ Assumptions'!$B$5</f>
        <v>1.2626262626262625E-3</v>
      </c>
      <c r="R413" s="18">
        <f>_xlfn.STDEV.S('cons 2023 - 2025'!D414:AM414)/SQRT('⚙ Assumptions'!$B$5)</f>
        <v>3.5533452725935069E-2</v>
      </c>
      <c r="S413" s="18">
        <f>-IF(AVERAGE('cons 2023 - 2025'!D414:AM414)=0,"",_xlfn.STDEV.S('cons 2023 - 2025'!D414:AM414)/AVERAGE('cons 2023 - 2025'!D414:AM414))</f>
        <v>6</v>
      </c>
      <c r="T413" s="18" t="str">
        <f t="shared" si="80"/>
        <v>Z</v>
      </c>
      <c r="U413" s="37">
        <f t="shared" si="81"/>
        <v>0.9</v>
      </c>
      <c r="V413" s="18">
        <f t="shared" si="82"/>
        <v>1.28</v>
      </c>
      <c r="W413" s="18">
        <f t="shared" si="83"/>
        <v>0.30169889330626026</v>
      </c>
      <c r="X413" s="18">
        <f t="shared" si="84"/>
        <v>0.25835949688298593</v>
      </c>
      <c r="Y413" s="18">
        <f t="shared" si="85"/>
        <v>0.35725444886181579</v>
      </c>
      <c r="Z413" s="18">
        <f t="shared" si="86"/>
        <v>0.29910023762372667</v>
      </c>
      <c r="AA413" s="18">
        <f>-AVERAGE('cons 2023 - 2025'!D414:AM414)*12</f>
        <v>0.33333333333333331</v>
      </c>
      <c r="AB413" s="27">
        <f t="shared" si="87"/>
        <v>9.3522000000000016</v>
      </c>
      <c r="AC413" s="18">
        <f>SQRT((2*AA413*'⚙ Assumptions'!$B$3)/AB413)</f>
        <v>3.2699650216982379</v>
      </c>
      <c r="AD413" s="18">
        <f t="shared" si="88"/>
        <v>0.29910023762372667</v>
      </c>
      <c r="AE413" s="18">
        <f t="shared" si="89"/>
        <v>3.5690652593219645</v>
      </c>
      <c r="AF413" s="18">
        <f t="shared" si="90"/>
        <v>0.10193788958642087</v>
      </c>
    </row>
    <row r="414" spans="1:32" x14ac:dyDescent="0.3">
      <c r="A414" s="19" t="s">
        <v>838</v>
      </c>
      <c r="B414" s="20" t="s">
        <v>839</v>
      </c>
      <c r="C414" s="16" t="s">
        <v>8</v>
      </c>
      <c r="D414" s="16"/>
      <c r="E414" s="23" t="str">
        <f>VLOOKUP(A414,Classification!$A$2:$D$1180,4,0)</f>
        <v>C</v>
      </c>
      <c r="F414" s="25" t="str">
        <f>VLOOKUP(A414,Classification!$A$2:$E$1180,5,0)</f>
        <v>L</v>
      </c>
      <c r="G414" s="21">
        <f>VLOOKUP(A414,'Lead Time'!$A$2:$D$1180,4,0)</f>
        <v>400</v>
      </c>
      <c r="H414" s="21">
        <f t="shared" si="78"/>
        <v>13.333333333333334</v>
      </c>
      <c r="I414" s="32">
        <f>VLOOKUP(A414,Classification!$A$2:$F$1180,6,0)</f>
        <v>46.665999999999997</v>
      </c>
      <c r="J414" s="21">
        <f>-SUM('cons 2023 - 2025'!D415:AM415)</f>
        <v>4</v>
      </c>
      <c r="K414" s="18">
        <f>-_xlfn.MINIFS('cons 2023 - 2025'!D415:AM415,'cons 2023 - 2025'!D415:AM415,"&lt;&gt;0")</f>
        <v>2</v>
      </c>
      <c r="L414" s="18">
        <f>-_xlfn.MAXIFS('cons 2023 - 2025'!D415:AM415,'cons 2023 - 2025'!D415:AM415,"&lt;&gt;0")</f>
        <v>1</v>
      </c>
      <c r="M414" s="19">
        <f>COUNTIF('cons 2023 - 2025'!D415:AM415,"&lt;&gt;0")</f>
        <v>3</v>
      </c>
      <c r="N414" s="21">
        <f>-AVERAGE('cons 2023 - 2025'!D415:AM415)</f>
        <v>0.1111111111111111</v>
      </c>
      <c r="O414" s="21">
        <f t="shared" si="79"/>
        <v>1.3333333333333333</v>
      </c>
      <c r="P414" s="21">
        <f>_xlfn.STDEV.S('cons 2023 - 2025'!D415:AM415)</f>
        <v>0.39840953644479787</v>
      </c>
      <c r="Q414" s="21">
        <f>-AVERAGE('cons 2023 - 2025'!D415:AM415)/'⚙ Assumptions'!$B$5</f>
        <v>5.0505050505050501E-3</v>
      </c>
      <c r="R414" s="21">
        <f>_xlfn.STDEV.S('cons 2023 - 2025'!D415:AM415)/SQRT('⚙ Assumptions'!$B$5)</f>
        <v>8.4941198572937582E-2</v>
      </c>
      <c r="S414" s="21">
        <f>-IF(AVERAGE('cons 2023 - 2025'!D415:AM415)=0,"",_xlfn.STDEV.S('cons 2023 - 2025'!D415:AM415)/AVERAGE('cons 2023 - 2025'!D415:AM415))</f>
        <v>3.5856858280031809</v>
      </c>
      <c r="T414" s="21" t="str">
        <f t="shared" si="80"/>
        <v>Z</v>
      </c>
      <c r="U414" s="38">
        <f t="shared" si="81"/>
        <v>0.9</v>
      </c>
      <c r="V414" s="21">
        <f t="shared" si="82"/>
        <v>1.28</v>
      </c>
      <c r="W414" s="21">
        <f t="shared" si="83"/>
        <v>2.1744946834672021</v>
      </c>
      <c r="X414" s="21">
        <f t="shared" si="84"/>
        <v>1.8621259966804684</v>
      </c>
      <c r="Y414" s="21">
        <f t="shared" si="85"/>
        <v>4.194696703669222</v>
      </c>
      <c r="Z414" s="21">
        <f t="shared" si="86"/>
        <v>3.3436074781619496</v>
      </c>
      <c r="AA414" s="21">
        <f>-AVERAGE('cons 2023 - 2025'!D415:AM415)*12</f>
        <v>1.3333333333333333</v>
      </c>
      <c r="AB414" s="32">
        <f t="shared" si="87"/>
        <v>9.3331999999999997</v>
      </c>
      <c r="AC414" s="21">
        <f>SQRT((2*AA414*'⚙ Assumptions'!$B$3)/AB414)</f>
        <v>6.5465834685572668</v>
      </c>
      <c r="AD414" s="21">
        <f t="shared" si="88"/>
        <v>3.3436074781619496</v>
      </c>
      <c r="AE414" s="21">
        <f t="shared" si="89"/>
        <v>9.8901909467192155</v>
      </c>
      <c r="AF414" s="21">
        <f t="shared" si="90"/>
        <v>0.20366857609579561</v>
      </c>
    </row>
    <row r="415" spans="1:32" x14ac:dyDescent="0.3">
      <c r="A415" s="16" t="s">
        <v>840</v>
      </c>
      <c r="B415" s="17" t="s">
        <v>841</v>
      </c>
      <c r="C415" s="16" t="s">
        <v>8</v>
      </c>
      <c r="D415" s="16" t="str">
        <f>VLOOKUP(A415,'Lead Time'!$A$2:$C$1180,3,0)</f>
        <v>Local</v>
      </c>
      <c r="E415" s="23" t="str">
        <f>VLOOKUP(A415,Classification!$A$2:$D$1180,4,0)</f>
        <v>C</v>
      </c>
      <c r="F415" s="25" t="str">
        <f>VLOOKUP(A415,Classification!$A$2:$E$1180,5,0)</f>
        <v>L</v>
      </c>
      <c r="G415" s="18">
        <f>VLOOKUP(A415,'Lead Time'!$A$2:$D$1180,4,0)</f>
        <v>35</v>
      </c>
      <c r="H415" s="18">
        <f t="shared" si="78"/>
        <v>1.1666666666666667</v>
      </c>
      <c r="I415" s="27">
        <f>VLOOKUP(A415,Classification!$A$2:$F$1180,6,0)</f>
        <v>46.661999999999999</v>
      </c>
      <c r="J415" s="18">
        <f>-SUM('cons 2023 - 2025'!D416:AM416)</f>
        <v>3</v>
      </c>
      <c r="K415" s="18">
        <f>-_xlfn.MINIFS('cons 2023 - 2025'!D416:AM416,'cons 2023 - 2025'!D416:AM416,"&lt;&gt;0")</f>
        <v>2</v>
      </c>
      <c r="L415" s="18">
        <f>-_xlfn.MAXIFS('cons 2023 - 2025'!D416:AM416,'cons 2023 - 2025'!D416:AM416,"&lt;&gt;0")</f>
        <v>1</v>
      </c>
      <c r="M415" s="16">
        <f>COUNTIF('cons 2023 - 2025'!D416:AM416,"&lt;&gt;0")</f>
        <v>2</v>
      </c>
      <c r="N415" s="18">
        <f>-AVERAGE('cons 2023 - 2025'!D416:AM416)</f>
        <v>8.3333333333333329E-2</v>
      </c>
      <c r="O415" s="18">
        <f t="shared" si="79"/>
        <v>1.5</v>
      </c>
      <c r="P415" s="18">
        <f>_xlfn.STDEV.S('cons 2023 - 2025'!D416:AM416)</f>
        <v>0.36839419880650359</v>
      </c>
      <c r="Q415" s="18">
        <f>-AVERAGE('cons 2023 - 2025'!D416:AM416)/'⚙ Assumptions'!$B$5</f>
        <v>3.7878787878787876E-3</v>
      </c>
      <c r="R415" s="18">
        <f>_xlfn.STDEV.S('cons 2023 - 2025'!D416:AM416)/SQRT('⚙ Assumptions'!$B$5)</f>
        <v>7.854190708679773E-2</v>
      </c>
      <c r="S415" s="18">
        <f>-IF(AVERAGE('cons 2023 - 2025'!D416:AM416)=0,"",_xlfn.STDEV.S('cons 2023 - 2025'!D416:AM416)/AVERAGE('cons 2023 - 2025'!D416:AM416))</f>
        <v>4.4207303856780431</v>
      </c>
      <c r="T415" s="18" t="str">
        <f t="shared" si="80"/>
        <v>Z</v>
      </c>
      <c r="U415" s="37">
        <f t="shared" si="81"/>
        <v>0.9</v>
      </c>
      <c r="V415" s="18">
        <f t="shared" si="82"/>
        <v>1.28</v>
      </c>
      <c r="W415" s="18">
        <f t="shared" si="83"/>
        <v>0.59476504146213438</v>
      </c>
      <c r="X415" s="18">
        <f t="shared" si="84"/>
        <v>0.50932635248270175</v>
      </c>
      <c r="Y415" s="18">
        <f t="shared" si="85"/>
        <v>0.72734079903789195</v>
      </c>
      <c r="Z415" s="18">
        <f t="shared" si="86"/>
        <v>0.60654857470492396</v>
      </c>
      <c r="AA415" s="18">
        <f>-AVERAGE('cons 2023 - 2025'!D416:AM416)*12</f>
        <v>1</v>
      </c>
      <c r="AB415" s="27">
        <f t="shared" si="87"/>
        <v>9.3323999999999998</v>
      </c>
      <c r="AC415" s="18">
        <f>SQRT((2*AA415*'⚙ Assumptions'!$B$3)/AB415)</f>
        <v>5.6697505897554388</v>
      </c>
      <c r="AD415" s="18">
        <f t="shared" si="88"/>
        <v>0.60654857470492396</v>
      </c>
      <c r="AE415" s="18">
        <f t="shared" si="89"/>
        <v>6.2762991644603625</v>
      </c>
      <c r="AF415" s="18">
        <f t="shared" si="90"/>
        <v>0.17637460134611219</v>
      </c>
    </row>
    <row r="416" spans="1:32" x14ac:dyDescent="0.3">
      <c r="A416" s="19" t="s">
        <v>842</v>
      </c>
      <c r="B416" s="20" t="s">
        <v>843</v>
      </c>
      <c r="C416" s="16" t="s">
        <v>8</v>
      </c>
      <c r="D416" s="16" t="str">
        <f>VLOOKUP(A416,'Lead Time'!$A$2:$C$1180,3,0)</f>
        <v>Local</v>
      </c>
      <c r="E416" s="23" t="str">
        <f>VLOOKUP(A416,Classification!$A$2:$D$1180,4,0)</f>
        <v>C</v>
      </c>
      <c r="F416" s="25" t="str">
        <f>VLOOKUP(A416,Classification!$A$2:$E$1180,5,0)</f>
        <v>L</v>
      </c>
      <c r="G416" s="21">
        <f>VLOOKUP(A416,'Lead Time'!$A$2:$D$1180,4,0)</f>
        <v>13</v>
      </c>
      <c r="H416" s="21">
        <f t="shared" si="78"/>
        <v>0.43333333333333335</v>
      </c>
      <c r="I416" s="32">
        <f>VLOOKUP(A416,Classification!$A$2:$F$1180,6,0)</f>
        <v>46.539000000000001</v>
      </c>
      <c r="J416" s="21">
        <f>-SUM('cons 2023 - 2025'!D417:AM417)</f>
        <v>8</v>
      </c>
      <c r="K416" s="18">
        <f>-_xlfn.MINIFS('cons 2023 - 2025'!D417:AM417,'cons 2023 - 2025'!D417:AM417,"&lt;&gt;0")</f>
        <v>6</v>
      </c>
      <c r="L416" s="18">
        <f>-_xlfn.MAXIFS('cons 2023 - 2025'!D417:AM417,'cons 2023 - 2025'!D417:AM417,"&lt;&gt;0")</f>
        <v>2</v>
      </c>
      <c r="M416" s="19">
        <f>COUNTIF('cons 2023 - 2025'!D417:AM417,"&lt;&gt;0")</f>
        <v>2</v>
      </c>
      <c r="N416" s="21">
        <f>-AVERAGE('cons 2023 - 2025'!D417:AM417)</f>
        <v>0.22222222222222221</v>
      </c>
      <c r="O416" s="21">
        <f t="shared" si="79"/>
        <v>4</v>
      </c>
      <c r="P416" s="21">
        <f>_xlfn.STDEV.S('cons 2023 - 2025'!D417:AM417)</f>
        <v>1.0450184170929677</v>
      </c>
      <c r="Q416" s="21">
        <f>-AVERAGE('cons 2023 - 2025'!D417:AM417)/'⚙ Assumptions'!$B$5</f>
        <v>1.01010101010101E-2</v>
      </c>
      <c r="R416" s="21">
        <f>_xlfn.STDEV.S('cons 2023 - 2025'!D417:AM417)/SQRT('⚙ Assumptions'!$B$5)</f>
        <v>0.22279867512902679</v>
      </c>
      <c r="S416" s="21">
        <f>-IF(AVERAGE('cons 2023 - 2025'!D417:AM417)=0,"",_xlfn.STDEV.S('cons 2023 - 2025'!D417:AM417)/AVERAGE('cons 2023 - 2025'!D417:AM417))</f>
        <v>4.7025828769183553</v>
      </c>
      <c r="T416" s="21" t="str">
        <f t="shared" si="80"/>
        <v>Z</v>
      </c>
      <c r="U416" s="38">
        <f t="shared" si="81"/>
        <v>0.9</v>
      </c>
      <c r="V416" s="21">
        <f t="shared" si="82"/>
        <v>1.28</v>
      </c>
      <c r="W416" s="21">
        <f t="shared" si="83"/>
        <v>1.0282394205224312</v>
      </c>
      <c r="X416" s="21">
        <f t="shared" si="84"/>
        <v>0.88053163354416608</v>
      </c>
      <c r="Y416" s="21">
        <f t="shared" si="85"/>
        <v>1.1595525518355625</v>
      </c>
      <c r="Z416" s="21">
        <f t="shared" si="86"/>
        <v>0.97682792984046241</v>
      </c>
      <c r="AA416" s="21">
        <f>-AVERAGE('cons 2023 - 2025'!D417:AM417)*12</f>
        <v>2.6666666666666665</v>
      </c>
      <c r="AB416" s="32">
        <f t="shared" si="87"/>
        <v>9.3078000000000003</v>
      </c>
      <c r="AC416" s="21">
        <f>SQRT((2*AA416*'⚙ Assumptions'!$B$3)/AB416)</f>
        <v>9.2708909370704813</v>
      </c>
      <c r="AD416" s="21">
        <f t="shared" si="88"/>
        <v>0.97682792984046241</v>
      </c>
      <c r="AE416" s="21">
        <f t="shared" si="89"/>
        <v>10.247718866910944</v>
      </c>
      <c r="AF416" s="21">
        <f t="shared" si="90"/>
        <v>0.28763866221354872</v>
      </c>
    </row>
    <row r="417" spans="1:32" x14ac:dyDescent="0.3">
      <c r="A417" s="16" t="s">
        <v>844</v>
      </c>
      <c r="B417" s="17" t="s">
        <v>845</v>
      </c>
      <c r="C417" s="16" t="s">
        <v>8</v>
      </c>
      <c r="D417" s="16" t="str">
        <f>VLOOKUP(A417,'Lead Time'!$A$2:$C$1180,3,0)</f>
        <v>Local</v>
      </c>
      <c r="E417" s="23" t="str">
        <f>VLOOKUP(A417,Classification!$A$2:$D$1180,4,0)</f>
        <v>C</v>
      </c>
      <c r="F417" s="24" t="str">
        <f>VLOOKUP(A417,Classification!$A$2:$E$1180,5,0)</f>
        <v>H</v>
      </c>
      <c r="G417" s="18">
        <f>VLOOKUP(A417,'Lead Time'!$A$2:$D$1180,4,0)</f>
        <v>37</v>
      </c>
      <c r="H417" s="18">
        <f t="shared" si="78"/>
        <v>1.2333333333333334</v>
      </c>
      <c r="I417" s="27">
        <f>VLOOKUP(A417,Classification!$A$2:$F$1180,6,0)</f>
        <v>46.505000000000003</v>
      </c>
      <c r="J417" s="18">
        <f>-SUM('cons 2023 - 2025'!D418:AM418)</f>
        <v>19</v>
      </c>
      <c r="K417" s="18">
        <f>-_xlfn.MINIFS('cons 2023 - 2025'!D418:AM418,'cons 2023 - 2025'!D418:AM418,"&lt;&gt;0")</f>
        <v>6</v>
      </c>
      <c r="L417" s="18">
        <f>-_xlfn.MAXIFS('cons 2023 - 2025'!D418:AM418,'cons 2023 - 2025'!D418:AM418,"&lt;&gt;0")</f>
        <v>1</v>
      </c>
      <c r="M417" s="16">
        <f>COUNTIF('cons 2023 - 2025'!D418:AM418,"&lt;&gt;0")</f>
        <v>11</v>
      </c>
      <c r="N417" s="18">
        <f>-AVERAGE('cons 2023 - 2025'!D418:AM418)</f>
        <v>0.52777777777777779</v>
      </c>
      <c r="O417" s="18">
        <f t="shared" si="79"/>
        <v>1.7272727272727273</v>
      </c>
      <c r="P417" s="18">
        <f>_xlfn.STDEV.S('cons 2023 - 2025'!D418:AM418)</f>
        <v>1.1584746402332216</v>
      </c>
      <c r="Q417" s="18">
        <f>-AVERAGE('cons 2023 - 2025'!D418:AM418)/'⚙ Assumptions'!$B$5</f>
        <v>2.3989898989898992E-2</v>
      </c>
      <c r="R417" s="18">
        <f>_xlfn.STDEV.S('cons 2023 - 2025'!D418:AM418)/SQRT('⚙ Assumptions'!$B$5)</f>
        <v>0.2469876231775309</v>
      </c>
      <c r="S417" s="18">
        <f>-IF(AVERAGE('cons 2023 - 2025'!D418:AM418)=0,"",_xlfn.STDEV.S('cons 2023 - 2025'!D418:AM418)/AVERAGE('cons 2023 - 2025'!D418:AM418))</f>
        <v>2.1950045814945249</v>
      </c>
      <c r="T417" s="18" t="str">
        <f t="shared" si="80"/>
        <v>Z</v>
      </c>
      <c r="U417" s="37">
        <f t="shared" si="81"/>
        <v>0.9</v>
      </c>
      <c r="V417" s="18">
        <f t="shared" si="82"/>
        <v>1.28</v>
      </c>
      <c r="W417" s="18">
        <f t="shared" si="83"/>
        <v>1.9230298364309775</v>
      </c>
      <c r="X417" s="18">
        <f t="shared" si="84"/>
        <v>1.6467843669778843</v>
      </c>
      <c r="Y417" s="18">
        <f t="shared" si="85"/>
        <v>2.81065609905724</v>
      </c>
      <c r="Z417" s="18">
        <f t="shared" si="86"/>
        <v>2.2977102929038105</v>
      </c>
      <c r="AA417" s="18">
        <f>-AVERAGE('cons 2023 - 2025'!D418:AM418)*12</f>
        <v>6.3333333333333339</v>
      </c>
      <c r="AB417" s="27">
        <f t="shared" si="87"/>
        <v>9.3010000000000002</v>
      </c>
      <c r="AC417" s="18">
        <f>SQRT((2*AA417*'⚙ Assumptions'!$B$3)/AB417)</f>
        <v>14.29262431372009</v>
      </c>
      <c r="AD417" s="18">
        <f t="shared" si="88"/>
        <v>2.2977102929038105</v>
      </c>
      <c r="AE417" s="18">
        <f t="shared" si="89"/>
        <v>16.590334606623902</v>
      </c>
      <c r="AF417" s="18">
        <f t="shared" si="90"/>
        <v>0.44311899580636854</v>
      </c>
    </row>
    <row r="418" spans="1:32" x14ac:dyDescent="0.3">
      <c r="A418" s="19" t="s">
        <v>846</v>
      </c>
      <c r="B418" s="20" t="s">
        <v>847</v>
      </c>
      <c r="C418" s="16" t="s">
        <v>8</v>
      </c>
      <c r="D418" s="16" t="str">
        <f>VLOOKUP(A418,'Lead Time'!$A$2:$C$1180,3,0)</f>
        <v>Local</v>
      </c>
      <c r="E418" s="23" t="str">
        <f>VLOOKUP(A418,Classification!$A$2:$D$1180,4,0)</f>
        <v>C</v>
      </c>
      <c r="F418" s="26" t="str">
        <f>VLOOKUP(A418,Classification!$A$2:$E$1180,5,0)</f>
        <v>M</v>
      </c>
      <c r="G418" s="21">
        <f>VLOOKUP(A418,'Lead Time'!$A$2:$D$1180,4,0)</f>
        <v>46.75</v>
      </c>
      <c r="H418" s="21">
        <f t="shared" si="78"/>
        <v>1.5583333333333333</v>
      </c>
      <c r="I418" s="32">
        <f>VLOOKUP(A418,Classification!$A$2:$F$1180,6,0)</f>
        <v>46.46</v>
      </c>
      <c r="J418" s="21">
        <f>-SUM('cons 2023 - 2025'!D419:AM419)</f>
        <v>881</v>
      </c>
      <c r="K418" s="18">
        <f>-_xlfn.MINIFS('cons 2023 - 2025'!D419:AM419,'cons 2023 - 2025'!D419:AM419,"&lt;&gt;0")</f>
        <v>367</v>
      </c>
      <c r="L418" s="18">
        <f>-_xlfn.MAXIFS('cons 2023 - 2025'!D419:AM419,'cons 2023 - 2025'!D419:AM419,"&lt;&gt;0")</f>
        <v>12</v>
      </c>
      <c r="M418" s="19">
        <f>COUNTIF('cons 2023 - 2025'!D419:AM419,"&lt;&gt;0")</f>
        <v>11</v>
      </c>
      <c r="N418" s="21">
        <f>-AVERAGE('cons 2023 - 2025'!D419:AM419)</f>
        <v>24.472222222222221</v>
      </c>
      <c r="O418" s="21">
        <f t="shared" si="79"/>
        <v>80.090909090909093</v>
      </c>
      <c r="P418" s="21">
        <f>_xlfn.STDEV.S('cons 2023 - 2025'!D419:AM419)</f>
        <v>69.3720759429536</v>
      </c>
      <c r="Q418" s="21">
        <f>-AVERAGE('cons 2023 - 2025'!D419:AM419)/'⚙ Assumptions'!$B$5</f>
        <v>1.1123737373737372</v>
      </c>
      <c r="R418" s="21">
        <f>_xlfn.STDEV.S('cons 2023 - 2025'!D419:AM419)/SQRT('⚙ Assumptions'!$B$5)</f>
        <v>14.790176286113516</v>
      </c>
      <c r="S418" s="21">
        <f>-IF(AVERAGE('cons 2023 - 2025'!D419:AM419)=0,"",_xlfn.STDEV.S('cons 2023 - 2025'!D419:AM419)/AVERAGE('cons 2023 - 2025'!D419:AM419))</f>
        <v>2.834727280302304</v>
      </c>
      <c r="T418" s="21" t="str">
        <f t="shared" si="80"/>
        <v>Z</v>
      </c>
      <c r="U418" s="38">
        <f t="shared" si="81"/>
        <v>0.9</v>
      </c>
      <c r="V418" s="21">
        <f t="shared" si="82"/>
        <v>1.28</v>
      </c>
      <c r="W418" s="21">
        <f t="shared" si="83"/>
        <v>129.44167605405354</v>
      </c>
      <c r="X418" s="21">
        <f t="shared" si="84"/>
        <v>110.84722895243645</v>
      </c>
      <c r="Y418" s="21">
        <f t="shared" si="85"/>
        <v>181.44514827627575</v>
      </c>
      <c r="Z418" s="21">
        <f t="shared" si="86"/>
        <v>148.98310858206608</v>
      </c>
      <c r="AA418" s="21">
        <f>-AVERAGE('cons 2023 - 2025'!D419:AM419)*12</f>
        <v>293.66666666666663</v>
      </c>
      <c r="AB418" s="32">
        <f t="shared" si="87"/>
        <v>9.2919999999999998</v>
      </c>
      <c r="AC418" s="21">
        <f>SQRT((2*AA418*'⚙ Assumptions'!$B$3)/AB418)</f>
        <v>97.371834810575265</v>
      </c>
      <c r="AD418" s="21">
        <f t="shared" si="88"/>
        <v>148.98310858206608</v>
      </c>
      <c r="AE418" s="21">
        <f t="shared" si="89"/>
        <v>246.35494339264136</v>
      </c>
      <c r="AF418" s="21">
        <f t="shared" si="90"/>
        <v>3.0159302968662183</v>
      </c>
    </row>
    <row r="419" spans="1:32" x14ac:dyDescent="0.3">
      <c r="A419" s="16" t="s">
        <v>848</v>
      </c>
      <c r="B419" s="17" t="s">
        <v>849</v>
      </c>
      <c r="C419" s="16" t="s">
        <v>8</v>
      </c>
      <c r="D419" s="16" t="str">
        <f>VLOOKUP(A419,'Lead Time'!$A$2:$C$1180,3,0)</f>
        <v>Local</v>
      </c>
      <c r="E419" s="23" t="str">
        <f>VLOOKUP(A419,Classification!$A$2:$D$1180,4,0)</f>
        <v>C</v>
      </c>
      <c r="F419" s="25" t="str">
        <f>VLOOKUP(A419,Classification!$A$2:$E$1180,5,0)</f>
        <v>L</v>
      </c>
      <c r="G419" s="18">
        <f>VLOOKUP(A419,'Lead Time'!$A$2:$D$1180,4,0)</f>
        <v>58.5</v>
      </c>
      <c r="H419" s="18">
        <f t="shared" si="78"/>
        <v>1.95</v>
      </c>
      <c r="I419" s="27">
        <f>VLOOKUP(A419,Classification!$A$2:$F$1180,6,0)</f>
        <v>46.308</v>
      </c>
      <c r="J419" s="18">
        <f>-SUM('cons 2023 - 2025'!D420:AM420)</f>
        <v>4</v>
      </c>
      <c r="K419" s="18">
        <f>-_xlfn.MINIFS('cons 2023 - 2025'!D420:AM420,'cons 2023 - 2025'!D420:AM420,"&lt;&gt;0")</f>
        <v>2</v>
      </c>
      <c r="L419" s="18">
        <f>-_xlfn.MAXIFS('cons 2023 - 2025'!D420:AM420,'cons 2023 - 2025'!D420:AM420,"&lt;&gt;0")</f>
        <v>1</v>
      </c>
      <c r="M419" s="16">
        <f>COUNTIF('cons 2023 - 2025'!D420:AM420,"&lt;&gt;0")</f>
        <v>3</v>
      </c>
      <c r="N419" s="18">
        <f>-AVERAGE('cons 2023 - 2025'!D420:AM420)</f>
        <v>0.1111111111111111</v>
      </c>
      <c r="O419" s="18">
        <f t="shared" si="79"/>
        <v>1.3333333333333333</v>
      </c>
      <c r="P419" s="18">
        <f>_xlfn.STDEV.S('cons 2023 - 2025'!D420:AM420)</f>
        <v>0.39840953644479787</v>
      </c>
      <c r="Q419" s="18">
        <f>-AVERAGE('cons 2023 - 2025'!D420:AM420)/'⚙ Assumptions'!$B$5</f>
        <v>5.0505050505050501E-3</v>
      </c>
      <c r="R419" s="18">
        <f>_xlfn.STDEV.S('cons 2023 - 2025'!D420:AM420)/SQRT('⚙ Assumptions'!$B$5)</f>
        <v>8.4941198572937582E-2</v>
      </c>
      <c r="S419" s="18">
        <f>-IF(AVERAGE('cons 2023 - 2025'!D420:AM420)=0,"",_xlfn.STDEV.S('cons 2023 - 2025'!D420:AM420)/AVERAGE('cons 2023 - 2025'!D420:AM420))</f>
        <v>3.5856858280031809</v>
      </c>
      <c r="T419" s="18" t="str">
        <f t="shared" si="80"/>
        <v>Z</v>
      </c>
      <c r="U419" s="37">
        <f t="shared" si="81"/>
        <v>0.9</v>
      </c>
      <c r="V419" s="18">
        <f t="shared" si="82"/>
        <v>1.28</v>
      </c>
      <c r="W419" s="18">
        <f t="shared" si="83"/>
        <v>0.83158431174022729</v>
      </c>
      <c r="X419" s="18">
        <f t="shared" si="84"/>
        <v>0.712126259538159</v>
      </c>
      <c r="Y419" s="18">
        <f t="shared" si="85"/>
        <v>1.1270388571947727</v>
      </c>
      <c r="Z419" s="18">
        <f t="shared" si="86"/>
        <v>0.92879292620482568</v>
      </c>
      <c r="AA419" s="18">
        <f>-AVERAGE('cons 2023 - 2025'!D420:AM420)*12</f>
        <v>1.3333333333333333</v>
      </c>
      <c r="AB419" s="27">
        <f t="shared" si="87"/>
        <v>9.2615999999999996</v>
      </c>
      <c r="AC419" s="18">
        <f>SQRT((2*AA419*'⚙ Assumptions'!$B$3)/AB419)</f>
        <v>6.5718400619705388</v>
      </c>
      <c r="AD419" s="18">
        <f t="shared" si="88"/>
        <v>0.92879292620482568</v>
      </c>
      <c r="AE419" s="18">
        <f t="shared" si="89"/>
        <v>7.5006329881753642</v>
      </c>
      <c r="AF419" s="18">
        <f t="shared" si="90"/>
        <v>0.20288584639315443</v>
      </c>
    </row>
    <row r="420" spans="1:32" x14ac:dyDescent="0.3">
      <c r="A420" s="19" t="s">
        <v>850</v>
      </c>
      <c r="B420" s="20" t="s">
        <v>851</v>
      </c>
      <c r="C420" s="16" t="s">
        <v>8</v>
      </c>
      <c r="D420" s="16" t="str">
        <f>VLOOKUP(A420,'Lead Time'!$A$2:$C$1180,3,0)</f>
        <v>Import</v>
      </c>
      <c r="E420" s="23" t="str">
        <f>VLOOKUP(A420,Classification!$A$2:$D$1180,4,0)</f>
        <v>C</v>
      </c>
      <c r="F420" s="25" t="str">
        <f>VLOOKUP(A420,Classification!$A$2:$E$1180,5,0)</f>
        <v>L</v>
      </c>
      <c r="G420" s="21">
        <f>VLOOKUP(A420,'Lead Time'!$A$2:$D$1180,4,0)</f>
        <v>237</v>
      </c>
      <c r="H420" s="21">
        <f t="shared" si="78"/>
        <v>7.9</v>
      </c>
      <c r="I420" s="32">
        <f>VLOOKUP(A420,Classification!$A$2:$F$1180,6,0)</f>
        <v>46.222999999999999</v>
      </c>
      <c r="J420" s="21">
        <f>-SUM('cons 2023 - 2025'!D421:AM421)</f>
        <v>4302</v>
      </c>
      <c r="K420" s="18">
        <f>-_xlfn.MINIFS('cons 2023 - 2025'!D421:AM421,'cons 2023 - 2025'!D421:AM421,"&lt;&gt;0")</f>
        <v>2268</v>
      </c>
      <c r="L420" s="18">
        <f>-_xlfn.MAXIFS('cons 2023 - 2025'!D421:AM421,'cons 2023 - 2025'!D421:AM421,"&lt;&gt;0")</f>
        <v>2034</v>
      </c>
      <c r="M420" s="19">
        <f>COUNTIF('cons 2023 - 2025'!D421:AM421,"&lt;&gt;0")</f>
        <v>2</v>
      </c>
      <c r="N420" s="21">
        <f>-AVERAGE('cons 2023 - 2025'!D421:AM421)</f>
        <v>119.5</v>
      </c>
      <c r="O420" s="21">
        <f t="shared" si="79"/>
        <v>2151</v>
      </c>
      <c r="P420" s="21">
        <f>_xlfn.STDEV.S('cons 2023 - 2025'!D421:AM421)</f>
        <v>500.4823673217669</v>
      </c>
      <c r="Q420" s="21">
        <f>-AVERAGE('cons 2023 - 2025'!D421:AM421)/'⚙ Assumptions'!$B$5</f>
        <v>5.4318181818181817</v>
      </c>
      <c r="R420" s="21">
        <f>_xlfn.STDEV.S('cons 2023 - 2025'!D421:AM421)/SQRT('⚙ Assumptions'!$B$5)</f>
        <v>106.70319923635245</v>
      </c>
      <c r="S420" s="21">
        <f>-IF(AVERAGE('cons 2023 - 2025'!D421:AM421)=0,"",_xlfn.STDEV.S('cons 2023 - 2025'!D421:AM421)/AVERAGE('cons 2023 - 2025'!D421:AM421))</f>
        <v>4.1881369650357065</v>
      </c>
      <c r="T420" s="21" t="str">
        <f t="shared" si="80"/>
        <v>Z</v>
      </c>
      <c r="U420" s="38">
        <f t="shared" si="81"/>
        <v>0.9</v>
      </c>
      <c r="V420" s="21">
        <f t="shared" si="82"/>
        <v>1.28</v>
      </c>
      <c r="W420" s="21">
        <f t="shared" si="83"/>
        <v>2102.6238366522389</v>
      </c>
      <c r="X420" s="21">
        <f t="shared" si="84"/>
        <v>1800.5794804828806</v>
      </c>
      <c r="Y420" s="21">
        <f t="shared" si="85"/>
        <v>3389.9647457431479</v>
      </c>
      <c r="Z420" s="21">
        <f t="shared" si="86"/>
        <v>2744.6294804828808</v>
      </c>
      <c r="AA420" s="21">
        <f>-AVERAGE('cons 2023 - 2025'!D421:AM421)*12</f>
        <v>1434</v>
      </c>
      <c r="AB420" s="32">
        <f t="shared" si="87"/>
        <v>9.2446000000000002</v>
      </c>
      <c r="AC420" s="21">
        <f>SQRT((2*AA420*'⚙ Assumptions'!$B$3)/AB420)</f>
        <v>215.72036215160784</v>
      </c>
      <c r="AD420" s="21">
        <f t="shared" si="88"/>
        <v>2744.6294804828808</v>
      </c>
      <c r="AE420" s="21">
        <f t="shared" si="89"/>
        <v>2960.3498426344886</v>
      </c>
      <c r="AF420" s="21">
        <f t="shared" si="90"/>
        <v>6.64749486648918</v>
      </c>
    </row>
    <row r="421" spans="1:32" x14ac:dyDescent="0.3">
      <c r="A421" s="16" t="s">
        <v>852</v>
      </c>
      <c r="B421" s="17" t="s">
        <v>853</v>
      </c>
      <c r="C421" s="16" t="s">
        <v>8</v>
      </c>
      <c r="D421" s="16" t="str">
        <f>VLOOKUP(A421,'Lead Time'!$A$2:$C$1180,3,0)</f>
        <v>Local</v>
      </c>
      <c r="E421" s="23" t="str">
        <f>VLOOKUP(A421,Classification!$A$2:$D$1180,4,0)</f>
        <v>C</v>
      </c>
      <c r="F421" s="25" t="str">
        <f>VLOOKUP(A421,Classification!$A$2:$E$1180,5,0)</f>
        <v>L</v>
      </c>
      <c r="G421" s="18">
        <f>VLOOKUP(A421,'Lead Time'!$A$2:$D$1180,4,0)</f>
        <v>41</v>
      </c>
      <c r="H421" s="18">
        <f t="shared" si="78"/>
        <v>1.3666666666666667</v>
      </c>
      <c r="I421" s="27">
        <f>VLOOKUP(A421,Classification!$A$2:$F$1180,6,0)</f>
        <v>46.088999999999999</v>
      </c>
      <c r="J421" s="18">
        <f>-SUM('cons 2023 - 2025'!D422:AM422)</f>
        <v>3</v>
      </c>
      <c r="K421" s="18">
        <f>-_xlfn.MINIFS('cons 2023 - 2025'!D422:AM422,'cons 2023 - 2025'!D422:AM422,"&lt;&gt;0")</f>
        <v>2</v>
      </c>
      <c r="L421" s="18">
        <f>-_xlfn.MAXIFS('cons 2023 - 2025'!D422:AM422,'cons 2023 - 2025'!D422:AM422,"&lt;&gt;0")</f>
        <v>1</v>
      </c>
      <c r="M421" s="16">
        <f>COUNTIF('cons 2023 - 2025'!D422:AM422,"&lt;&gt;0")</f>
        <v>2</v>
      </c>
      <c r="N421" s="18">
        <f>-AVERAGE('cons 2023 - 2025'!D422:AM422)</f>
        <v>8.3333333333333329E-2</v>
      </c>
      <c r="O421" s="18">
        <f t="shared" si="79"/>
        <v>1.5</v>
      </c>
      <c r="P421" s="18">
        <f>_xlfn.STDEV.S('cons 2023 - 2025'!D422:AM422)</f>
        <v>0.36839419880650359</v>
      </c>
      <c r="Q421" s="18">
        <f>-AVERAGE('cons 2023 - 2025'!D422:AM422)/'⚙ Assumptions'!$B$5</f>
        <v>3.7878787878787876E-3</v>
      </c>
      <c r="R421" s="18">
        <f>_xlfn.STDEV.S('cons 2023 - 2025'!D422:AM422)/SQRT('⚙ Assumptions'!$B$5)</f>
        <v>7.854190708679773E-2</v>
      </c>
      <c r="S421" s="18">
        <f>-IF(AVERAGE('cons 2023 - 2025'!D422:AM422)=0,"",_xlfn.STDEV.S('cons 2023 - 2025'!D422:AM422)/AVERAGE('cons 2023 - 2025'!D422:AM422))</f>
        <v>4.4207303856780431</v>
      </c>
      <c r="T421" s="18" t="str">
        <f t="shared" si="80"/>
        <v>Z</v>
      </c>
      <c r="U421" s="37">
        <f t="shared" si="81"/>
        <v>0.9</v>
      </c>
      <c r="V421" s="18">
        <f t="shared" si="82"/>
        <v>1.28</v>
      </c>
      <c r="W421" s="18">
        <f t="shared" si="83"/>
        <v>0.64372939381974192</v>
      </c>
      <c r="X421" s="18">
        <f t="shared" si="84"/>
        <v>0.55125691875584704</v>
      </c>
      <c r="Y421" s="18">
        <f t="shared" si="85"/>
        <v>0.7990324241227722</v>
      </c>
      <c r="Z421" s="18">
        <f t="shared" si="86"/>
        <v>0.66514580764473596</v>
      </c>
      <c r="AA421" s="18">
        <f>-AVERAGE('cons 2023 - 2025'!D422:AM422)*12</f>
        <v>1</v>
      </c>
      <c r="AB421" s="27">
        <f t="shared" si="87"/>
        <v>9.2178000000000004</v>
      </c>
      <c r="AC421" s="18">
        <f>SQRT((2*AA421*'⚙ Assumptions'!$B$3)/AB421)</f>
        <v>5.7048862167512366</v>
      </c>
      <c r="AD421" s="18">
        <f t="shared" si="88"/>
        <v>0.66514580764473596</v>
      </c>
      <c r="AE421" s="18">
        <f t="shared" si="89"/>
        <v>6.3700320243959725</v>
      </c>
      <c r="AF421" s="18">
        <f t="shared" si="90"/>
        <v>0.17528833389589851</v>
      </c>
    </row>
    <row r="422" spans="1:32" x14ac:dyDescent="0.3">
      <c r="A422" s="19" t="s">
        <v>854</v>
      </c>
      <c r="B422" s="20" t="s">
        <v>855</v>
      </c>
      <c r="C422" s="16" t="s">
        <v>8</v>
      </c>
      <c r="D422" s="16" t="str">
        <f>VLOOKUP(A422,'Lead Time'!$A$2:$C$1180,3,0)</f>
        <v>Local</v>
      </c>
      <c r="E422" s="23" t="str">
        <f>VLOOKUP(A422,Classification!$A$2:$D$1180,4,0)</f>
        <v>C</v>
      </c>
      <c r="F422" s="25" t="str">
        <f>VLOOKUP(A422,Classification!$A$2:$E$1180,5,0)</f>
        <v>L</v>
      </c>
      <c r="G422" s="21">
        <f>VLOOKUP(A422,'Lead Time'!$A$2:$D$1180,4,0)</f>
        <v>17.5</v>
      </c>
      <c r="H422" s="21">
        <f t="shared" si="78"/>
        <v>0.58333333333333337</v>
      </c>
      <c r="I422" s="32">
        <f>VLOOKUP(A422,Classification!$A$2:$F$1180,6,0)</f>
        <v>46.063000000000002</v>
      </c>
      <c r="J422" s="21">
        <f>-SUM('cons 2023 - 2025'!D423:AM423)</f>
        <v>8</v>
      </c>
      <c r="K422" s="18">
        <f>-_xlfn.MINIFS('cons 2023 - 2025'!D423:AM423,'cons 2023 - 2025'!D423:AM423,"&lt;&gt;0")</f>
        <v>4</v>
      </c>
      <c r="L422" s="18">
        <f>-_xlfn.MAXIFS('cons 2023 - 2025'!D423:AM423,'cons 2023 - 2025'!D423:AM423,"&lt;&gt;0")</f>
        <v>4</v>
      </c>
      <c r="M422" s="19">
        <f>COUNTIF('cons 2023 - 2025'!D423:AM423,"&lt;&gt;0")</f>
        <v>2</v>
      </c>
      <c r="N422" s="21">
        <f>-AVERAGE('cons 2023 - 2025'!D423:AM423)</f>
        <v>0.22222222222222221</v>
      </c>
      <c r="O422" s="21">
        <f t="shared" si="79"/>
        <v>4</v>
      </c>
      <c r="P422" s="21">
        <f>_xlfn.STDEV.S('cons 2023 - 2025'!D423:AM423)</f>
        <v>0.9292427365828928</v>
      </c>
      <c r="Q422" s="21">
        <f>-AVERAGE('cons 2023 - 2025'!D423:AM423)/'⚙ Assumptions'!$B$5</f>
        <v>1.01010101010101E-2</v>
      </c>
      <c r="R422" s="21">
        <f>_xlfn.STDEV.S('cons 2023 - 2025'!D423:AM423)/SQRT('⚙ Assumptions'!$B$5)</f>
        <v>0.19811521710772054</v>
      </c>
      <c r="S422" s="21">
        <f>-IF(AVERAGE('cons 2023 - 2025'!D423:AM423)=0,"",_xlfn.STDEV.S('cons 2023 - 2025'!D423:AM423)/AVERAGE('cons 2023 - 2025'!D423:AM423))</f>
        <v>4.1815923146230176</v>
      </c>
      <c r="T422" s="21" t="str">
        <f t="shared" si="80"/>
        <v>Z</v>
      </c>
      <c r="U422" s="38">
        <f t="shared" si="81"/>
        <v>0.9</v>
      </c>
      <c r="V422" s="21">
        <f t="shared" si="82"/>
        <v>1.28</v>
      </c>
      <c r="W422" s="21">
        <f t="shared" si="83"/>
        <v>1.0608325299337573</v>
      </c>
      <c r="X422" s="21">
        <f t="shared" si="84"/>
        <v>0.90844270493419033</v>
      </c>
      <c r="Y422" s="21">
        <f t="shared" si="85"/>
        <v>1.237600206701434</v>
      </c>
      <c r="Z422" s="21">
        <f t="shared" si="86"/>
        <v>1.0380723345638199</v>
      </c>
      <c r="AA422" s="21">
        <f>-AVERAGE('cons 2023 - 2025'!D423:AM423)*12</f>
        <v>2.6666666666666665</v>
      </c>
      <c r="AB422" s="32">
        <f t="shared" si="87"/>
        <v>9.2126000000000001</v>
      </c>
      <c r="AC422" s="21">
        <f>SQRT((2*AA422*'⚙ Assumptions'!$B$3)/AB422)</f>
        <v>9.3186690033273543</v>
      </c>
      <c r="AD422" s="21">
        <f t="shared" si="88"/>
        <v>1.0380723345638199</v>
      </c>
      <c r="AE422" s="21">
        <f t="shared" si="89"/>
        <v>10.356741337891174</v>
      </c>
      <c r="AF422" s="21">
        <f t="shared" si="90"/>
        <v>0.28616390020017857</v>
      </c>
    </row>
    <row r="423" spans="1:32" x14ac:dyDescent="0.3">
      <c r="A423" s="16" t="s">
        <v>856</v>
      </c>
      <c r="B423" s="17" t="s">
        <v>857</v>
      </c>
      <c r="C423" s="16" t="s">
        <v>8</v>
      </c>
      <c r="D423" s="16" t="str">
        <f>VLOOKUP(A423,'Lead Time'!$A$2:$C$1180,3,0)</f>
        <v>Import</v>
      </c>
      <c r="E423" s="23" t="str">
        <f>VLOOKUP(A423,Classification!$A$2:$D$1180,4,0)</f>
        <v>C</v>
      </c>
      <c r="F423" s="25" t="str">
        <f>VLOOKUP(A423,Classification!$A$2:$E$1180,5,0)</f>
        <v>L</v>
      </c>
      <c r="G423" s="18">
        <f>VLOOKUP(A423,'Lead Time'!$A$2:$D$1180,4,0)</f>
        <v>159</v>
      </c>
      <c r="H423" s="18">
        <f t="shared" si="78"/>
        <v>5.3</v>
      </c>
      <c r="I423" s="27">
        <f>VLOOKUP(A423,Classification!$A$2:$F$1180,6,0)</f>
        <v>45.926000000000002</v>
      </c>
      <c r="J423" s="18">
        <f>-SUM('cons 2023 - 2025'!D424:AM424)</f>
        <v>692</v>
      </c>
      <c r="K423" s="18">
        <f>-_xlfn.MINIFS('cons 2023 - 2025'!D424:AM424,'cons 2023 - 2025'!D424:AM424,"&lt;&gt;0")</f>
        <v>350</v>
      </c>
      <c r="L423" s="18">
        <f>-_xlfn.MAXIFS('cons 2023 - 2025'!D424:AM424,'cons 2023 - 2025'!D424:AM424,"&lt;&gt;0")</f>
        <v>342</v>
      </c>
      <c r="M423" s="16">
        <f>COUNTIF('cons 2023 - 2025'!D424:AM424,"&lt;&gt;0")</f>
        <v>2</v>
      </c>
      <c r="N423" s="18">
        <f>-AVERAGE('cons 2023 - 2025'!D424:AM424)</f>
        <v>19.222222222222221</v>
      </c>
      <c r="O423" s="18">
        <f t="shared" si="79"/>
        <v>346</v>
      </c>
      <c r="P423" s="18">
        <f>_xlfn.STDEV.S('cons 2023 - 2025'!D424:AM424)</f>
        <v>80.385183820016096</v>
      </c>
      <c r="Q423" s="18">
        <f>-AVERAGE('cons 2023 - 2025'!D424:AM424)/'⚙ Assumptions'!$B$5</f>
        <v>0.8737373737373737</v>
      </c>
      <c r="R423" s="18">
        <f>_xlfn.STDEV.S('cons 2023 - 2025'!D424:AM424)/SQRT('⚙ Assumptions'!$B$5)</f>
        <v>17.138178774804857</v>
      </c>
      <c r="S423" s="18">
        <f>-IF(AVERAGE('cons 2023 - 2025'!D424:AM424)=0,"",_xlfn.STDEV.S('cons 2023 - 2025'!D424:AM424)/AVERAGE('cons 2023 - 2025'!D424:AM424))</f>
        <v>4.1818881756077735</v>
      </c>
      <c r="T423" s="18" t="str">
        <f t="shared" si="80"/>
        <v>Z</v>
      </c>
      <c r="U423" s="37">
        <f t="shared" si="81"/>
        <v>0.9</v>
      </c>
      <c r="V423" s="18">
        <f t="shared" si="82"/>
        <v>1.28</v>
      </c>
      <c r="W423" s="18">
        <f t="shared" si="83"/>
        <v>276.61339094209603</v>
      </c>
      <c r="X423" s="18">
        <f t="shared" si="84"/>
        <v>236.87755606829634</v>
      </c>
      <c r="Y423" s="18">
        <f t="shared" si="85"/>
        <v>415.53763336633847</v>
      </c>
      <c r="Z423" s="18">
        <f t="shared" si="86"/>
        <v>338.75533384607411</v>
      </c>
      <c r="AA423" s="18">
        <f>-AVERAGE('cons 2023 - 2025'!D424:AM424)*12</f>
        <v>230.66666666666666</v>
      </c>
      <c r="AB423" s="27">
        <f t="shared" si="87"/>
        <v>9.1852</v>
      </c>
      <c r="AC423" s="18">
        <f>SQRT((2*AA423*'⚙ Assumptions'!$B$3)/AB423)</f>
        <v>86.797804213912855</v>
      </c>
      <c r="AD423" s="18">
        <f t="shared" si="88"/>
        <v>338.75533384607411</v>
      </c>
      <c r="AE423" s="18">
        <f t="shared" si="89"/>
        <v>425.55313805998696</v>
      </c>
      <c r="AF423" s="18">
        <f t="shared" si="90"/>
        <v>2.6575173042187741</v>
      </c>
    </row>
    <row r="424" spans="1:32" x14ac:dyDescent="0.3">
      <c r="A424" s="19" t="s">
        <v>858</v>
      </c>
      <c r="B424" s="20" t="s">
        <v>859</v>
      </c>
      <c r="C424" s="16" t="s">
        <v>8</v>
      </c>
      <c r="D424" s="16" t="str">
        <f>VLOOKUP(A424,'Lead Time'!$A$2:$C$1180,3,0)</f>
        <v>Local</v>
      </c>
      <c r="E424" s="23" t="str">
        <f>VLOOKUP(A424,Classification!$A$2:$D$1180,4,0)</f>
        <v>C</v>
      </c>
      <c r="F424" s="25" t="str">
        <f>VLOOKUP(A424,Classification!$A$2:$E$1180,5,0)</f>
        <v>L</v>
      </c>
      <c r="G424" s="21">
        <f>VLOOKUP(A424,'Lead Time'!$A$2:$D$1180,4,0)</f>
        <v>49.75</v>
      </c>
      <c r="H424" s="21">
        <f t="shared" si="78"/>
        <v>1.6583333333333334</v>
      </c>
      <c r="I424" s="32">
        <f>VLOOKUP(A424,Classification!$A$2:$F$1180,6,0)</f>
        <v>45.92</v>
      </c>
      <c r="J424" s="21">
        <f>-SUM('cons 2023 - 2025'!D425:AM425)</f>
        <v>5</v>
      </c>
      <c r="K424" s="18">
        <f>-_xlfn.MINIFS('cons 2023 - 2025'!D425:AM425,'cons 2023 - 2025'!D425:AM425,"&lt;&gt;0")</f>
        <v>3</v>
      </c>
      <c r="L424" s="18">
        <f>-_xlfn.MAXIFS('cons 2023 - 2025'!D425:AM425,'cons 2023 - 2025'!D425:AM425,"&lt;&gt;0")</f>
        <v>2</v>
      </c>
      <c r="M424" s="19">
        <f>COUNTIF('cons 2023 - 2025'!D425:AM425,"&lt;&gt;0")</f>
        <v>2</v>
      </c>
      <c r="N424" s="21">
        <f>-AVERAGE('cons 2023 - 2025'!D425:AM425)</f>
        <v>0.1388888888888889</v>
      </c>
      <c r="O424" s="21">
        <f t="shared" si="79"/>
        <v>2.5</v>
      </c>
      <c r="P424" s="21">
        <f>_xlfn.STDEV.S('cons 2023 - 2025'!D425:AM425)</f>
        <v>0.59294797544751054</v>
      </c>
      <c r="Q424" s="21">
        <f>-AVERAGE('cons 2023 - 2025'!D425:AM425)/'⚙ Assumptions'!$B$5</f>
        <v>6.313131313131313E-3</v>
      </c>
      <c r="R424" s="21">
        <f>_xlfn.STDEV.S('cons 2023 - 2025'!D425:AM425)/SQRT('⚙ Assumptions'!$B$5)</f>
        <v>0.12641693312701816</v>
      </c>
      <c r="S424" s="21">
        <f>-IF(AVERAGE('cons 2023 - 2025'!D425:AM425)=0,"",_xlfn.STDEV.S('cons 2023 - 2025'!D425:AM425)/AVERAGE('cons 2023 - 2025'!D425:AM425))</f>
        <v>4.2692254232220757</v>
      </c>
      <c r="T424" s="21" t="str">
        <f t="shared" si="80"/>
        <v>Z</v>
      </c>
      <c r="U424" s="38">
        <f t="shared" si="81"/>
        <v>0.9</v>
      </c>
      <c r="V424" s="21">
        <f t="shared" si="82"/>
        <v>1.28</v>
      </c>
      <c r="W424" s="21">
        <f t="shared" si="83"/>
        <v>1.1413313913484309</v>
      </c>
      <c r="X424" s="21">
        <f t="shared" si="84"/>
        <v>0.97737781141347091</v>
      </c>
      <c r="Y424" s="21">
        <f t="shared" si="85"/>
        <v>1.4554096741767137</v>
      </c>
      <c r="Z424" s="21">
        <f t="shared" si="86"/>
        <v>1.207701885487545</v>
      </c>
      <c r="AA424" s="21">
        <f>-AVERAGE('cons 2023 - 2025'!D425:AM425)*12</f>
        <v>1.6666666666666667</v>
      </c>
      <c r="AB424" s="32">
        <f t="shared" si="87"/>
        <v>9.1840000000000011</v>
      </c>
      <c r="AC424" s="21">
        <f>SQRT((2*AA424*'⚙ Assumptions'!$B$3)/AB424)</f>
        <v>7.3785167012619404</v>
      </c>
      <c r="AD424" s="21">
        <f t="shared" si="88"/>
        <v>1.207701885487545</v>
      </c>
      <c r="AE424" s="21">
        <f t="shared" si="89"/>
        <v>8.5862185867494851</v>
      </c>
      <c r="AF424" s="21">
        <f t="shared" si="90"/>
        <v>0.2258809912812989</v>
      </c>
    </row>
    <row r="425" spans="1:32" x14ac:dyDescent="0.3">
      <c r="A425" s="16" t="s">
        <v>860</v>
      </c>
      <c r="B425" s="17" t="s">
        <v>861</v>
      </c>
      <c r="C425" s="16" t="s">
        <v>8</v>
      </c>
      <c r="D425" s="16" t="str">
        <f>VLOOKUP(A425,'Lead Time'!$A$2:$C$1180,3,0)</f>
        <v>Import</v>
      </c>
      <c r="E425" s="23" t="str">
        <f>VLOOKUP(A425,Classification!$A$2:$D$1180,4,0)</f>
        <v>C</v>
      </c>
      <c r="F425" s="25" t="str">
        <f>VLOOKUP(A425,Classification!$A$2:$E$1180,5,0)</f>
        <v>L</v>
      </c>
      <c r="G425" s="18">
        <f>VLOOKUP(A425,'Lead Time'!$A$2:$D$1180,4,0)</f>
        <v>159.5</v>
      </c>
      <c r="H425" s="18">
        <f t="shared" si="78"/>
        <v>5.3166666666666664</v>
      </c>
      <c r="I425" s="27">
        <f>VLOOKUP(A425,Classification!$A$2:$F$1180,6,0)</f>
        <v>45.807000000000002</v>
      </c>
      <c r="J425" s="18">
        <f>-SUM('cons 2023 - 2025'!D426:AM426)</f>
        <v>672</v>
      </c>
      <c r="K425" s="18">
        <f>-_xlfn.MINIFS('cons 2023 - 2025'!D426:AM426,'cons 2023 - 2025'!D426:AM426,"&lt;&gt;0")</f>
        <v>350</v>
      </c>
      <c r="L425" s="18">
        <f>-_xlfn.MAXIFS('cons 2023 - 2025'!D426:AM426,'cons 2023 - 2025'!D426:AM426,"&lt;&gt;0")</f>
        <v>322</v>
      </c>
      <c r="M425" s="16">
        <f>COUNTIF('cons 2023 - 2025'!D426:AM426,"&lt;&gt;0")</f>
        <v>2</v>
      </c>
      <c r="N425" s="18">
        <f>-AVERAGE('cons 2023 - 2025'!D426:AM426)</f>
        <v>18.666666666666668</v>
      </c>
      <c r="O425" s="18">
        <f t="shared" si="79"/>
        <v>336</v>
      </c>
      <c r="P425" s="18">
        <f>_xlfn.STDEV.S('cons 2023 - 2025'!D426:AM426)</f>
        <v>78.128099938498437</v>
      </c>
      <c r="Q425" s="18">
        <f>-AVERAGE('cons 2023 - 2025'!D426:AM426)/'⚙ Assumptions'!$B$5</f>
        <v>0.84848484848484851</v>
      </c>
      <c r="R425" s="18">
        <f>_xlfn.STDEV.S('cons 2023 - 2025'!D426:AM426)/SQRT('⚙ Assumptions'!$B$5)</f>
        <v>16.656966874390591</v>
      </c>
      <c r="S425" s="18">
        <f>-IF(AVERAGE('cons 2023 - 2025'!D426:AM426)=0,"",_xlfn.STDEV.S('cons 2023 - 2025'!D426:AM426)/AVERAGE('cons 2023 - 2025'!D426:AM426))</f>
        <v>4.1854339252767021</v>
      </c>
      <c r="T425" s="18" t="str">
        <f t="shared" si="80"/>
        <v>Z</v>
      </c>
      <c r="U425" s="37">
        <f t="shared" si="81"/>
        <v>0.9</v>
      </c>
      <c r="V425" s="18">
        <f t="shared" si="82"/>
        <v>1.28</v>
      </c>
      <c r="W425" s="18">
        <f t="shared" si="83"/>
        <v>269.26892431173712</v>
      </c>
      <c r="X425" s="18">
        <f t="shared" si="84"/>
        <v>230.58813059941599</v>
      </c>
      <c r="Y425" s="18">
        <f t="shared" si="85"/>
        <v>404.60225764507049</v>
      </c>
      <c r="Z425" s="18">
        <f t="shared" si="86"/>
        <v>329.8325750438604</v>
      </c>
      <c r="AA425" s="18">
        <f>-AVERAGE('cons 2023 - 2025'!D426:AM426)*12</f>
        <v>224</v>
      </c>
      <c r="AB425" s="27">
        <f t="shared" si="87"/>
        <v>9.1614000000000004</v>
      </c>
      <c r="AC425" s="18">
        <f>SQRT((2*AA425*'⚙ Assumptions'!$B$3)/AB425)</f>
        <v>85.645335265543778</v>
      </c>
      <c r="AD425" s="18">
        <f t="shared" si="88"/>
        <v>329.8325750438604</v>
      </c>
      <c r="AE425" s="18">
        <f t="shared" si="89"/>
        <v>415.47791030940419</v>
      </c>
      <c r="AF425" s="18">
        <f t="shared" si="90"/>
        <v>2.6154372483391759</v>
      </c>
    </row>
    <row r="426" spans="1:32" x14ac:dyDescent="0.3">
      <c r="A426" s="19" t="s">
        <v>862</v>
      </c>
      <c r="B426" s="20" t="s">
        <v>863</v>
      </c>
      <c r="C426" s="16" t="s">
        <v>8</v>
      </c>
      <c r="D426" s="16" t="str">
        <f>VLOOKUP(A426,'Lead Time'!$A$2:$C$1180,3,0)</f>
        <v>Import</v>
      </c>
      <c r="E426" s="23" t="str">
        <f>VLOOKUP(A426,Classification!$A$2:$D$1180,4,0)</f>
        <v>C</v>
      </c>
      <c r="F426" s="25" t="str">
        <f>VLOOKUP(A426,Classification!$A$2:$E$1180,5,0)</f>
        <v>L</v>
      </c>
      <c r="G426" s="21">
        <f>VLOOKUP(A426,'Lead Time'!$A$2:$D$1180,4,0)</f>
        <v>246</v>
      </c>
      <c r="H426" s="21">
        <f t="shared" si="78"/>
        <v>8.1999999999999993</v>
      </c>
      <c r="I426" s="32">
        <f>VLOOKUP(A426,Classification!$A$2:$F$1180,6,0)</f>
        <v>45.305</v>
      </c>
      <c r="J426" s="21">
        <f>-SUM('cons 2023 - 2025'!D427:AM427)</f>
        <v>192</v>
      </c>
      <c r="K426" s="18">
        <f>-_xlfn.MINIFS('cons 2023 - 2025'!D427:AM427,'cons 2023 - 2025'!D427:AM427,"&lt;&gt;0")</f>
        <v>90</v>
      </c>
      <c r="L426" s="18">
        <f>-_xlfn.MAXIFS('cons 2023 - 2025'!D427:AM427,'cons 2023 - 2025'!D427:AM427,"&lt;&gt;0")</f>
        <v>14</v>
      </c>
      <c r="M426" s="19">
        <f>COUNTIF('cons 2023 - 2025'!D427:AM427,"&lt;&gt;0")</f>
        <v>3</v>
      </c>
      <c r="N426" s="21">
        <f>-AVERAGE('cons 2023 - 2025'!D427:AM427)</f>
        <v>5.333333333333333</v>
      </c>
      <c r="O426" s="21">
        <f t="shared" si="79"/>
        <v>64</v>
      </c>
      <c r="P426" s="21">
        <f>_xlfn.STDEV.S('cons 2023 - 2025'!D427:AM427)</f>
        <v>20.713004886509619</v>
      </c>
      <c r="Q426" s="21">
        <f>-AVERAGE('cons 2023 - 2025'!D427:AM427)/'⚙ Assumptions'!$B$5</f>
        <v>0.2424242424242424</v>
      </c>
      <c r="R426" s="21">
        <f>_xlfn.STDEV.S('cons 2023 - 2025'!D427:AM427)/SQRT('⚙ Assumptions'!$B$5)</f>
        <v>4.4160274796811096</v>
      </c>
      <c r="S426" s="21">
        <f>-IF(AVERAGE('cons 2023 - 2025'!D427:AM427)=0,"",_xlfn.STDEV.S('cons 2023 - 2025'!D427:AM427)/AVERAGE('cons 2023 - 2025'!D427:AM427))</f>
        <v>3.8836884162205538</v>
      </c>
      <c r="T426" s="21" t="str">
        <f t="shared" si="80"/>
        <v>Z</v>
      </c>
      <c r="U426" s="38">
        <f t="shared" si="81"/>
        <v>0.9</v>
      </c>
      <c r="V426" s="21">
        <f t="shared" si="82"/>
        <v>1.28</v>
      </c>
      <c r="W426" s="21">
        <f t="shared" si="83"/>
        <v>88.656236311288978</v>
      </c>
      <c r="X426" s="21">
        <f t="shared" si="84"/>
        <v>75.920664997840248</v>
      </c>
      <c r="Y426" s="21">
        <f t="shared" si="85"/>
        <v>148.2925999476526</v>
      </c>
      <c r="Z426" s="21">
        <f t="shared" si="86"/>
        <v>119.65399833117357</v>
      </c>
      <c r="AA426" s="21">
        <f>-AVERAGE('cons 2023 - 2025'!D427:AM427)*12</f>
        <v>64</v>
      </c>
      <c r="AB426" s="32">
        <f t="shared" si="87"/>
        <v>9.0609999999999999</v>
      </c>
      <c r="AC426" s="21">
        <f>SQRT((2*AA426*'⚙ Assumptions'!$B$3)/AB426)</f>
        <v>46.032286668799145</v>
      </c>
      <c r="AD426" s="21">
        <f t="shared" si="88"/>
        <v>119.65399833117357</v>
      </c>
      <c r="AE426" s="21">
        <f t="shared" si="89"/>
        <v>165.68628499997271</v>
      </c>
      <c r="AF426" s="21">
        <f t="shared" si="90"/>
        <v>1.3903284983532969</v>
      </c>
    </row>
    <row r="427" spans="1:32" x14ac:dyDescent="0.3">
      <c r="A427" s="16" t="s">
        <v>864</v>
      </c>
      <c r="B427" s="17" t="s">
        <v>865</v>
      </c>
      <c r="C427" s="16" t="s">
        <v>8</v>
      </c>
      <c r="D427" s="16" t="str">
        <f>VLOOKUP(A427,'Lead Time'!$A$2:$C$1180,3,0)</f>
        <v>Local</v>
      </c>
      <c r="E427" s="23" t="str">
        <f>VLOOKUP(A427,Classification!$A$2:$D$1180,4,0)</f>
        <v>C</v>
      </c>
      <c r="F427" s="26" t="str">
        <f>VLOOKUP(A427,Classification!$A$2:$E$1180,5,0)</f>
        <v>M</v>
      </c>
      <c r="G427" s="18">
        <f>VLOOKUP(A427,'Lead Time'!$A$2:$D$1180,4,0)</f>
        <v>21.166666666666668</v>
      </c>
      <c r="H427" s="18">
        <f t="shared" si="78"/>
        <v>0.7055555555555556</v>
      </c>
      <c r="I427" s="27">
        <f>VLOOKUP(A427,Classification!$A$2:$F$1180,6,0)</f>
        <v>45.030999999999999</v>
      </c>
      <c r="J427" s="18">
        <f>-SUM('cons 2023 - 2025'!D428:AM428)</f>
        <v>77</v>
      </c>
      <c r="K427" s="18">
        <f>-_xlfn.MINIFS('cons 2023 - 2025'!D428:AM428,'cons 2023 - 2025'!D428:AM428,"&lt;&gt;0")</f>
        <v>28</v>
      </c>
      <c r="L427" s="18">
        <f>-_xlfn.MAXIFS('cons 2023 - 2025'!D428:AM428,'cons 2023 - 2025'!D428:AM428,"&lt;&gt;0")</f>
        <v>1</v>
      </c>
      <c r="M427" s="16">
        <f>COUNTIF('cons 2023 - 2025'!D428:AM428,"&lt;&gt;0")</f>
        <v>10</v>
      </c>
      <c r="N427" s="18">
        <f>-AVERAGE('cons 2023 - 2025'!D428:AM428)</f>
        <v>2.1388888888888888</v>
      </c>
      <c r="O427" s="18">
        <f t="shared" si="79"/>
        <v>7.7</v>
      </c>
      <c r="P427" s="18">
        <f>_xlfn.STDEV.S('cons 2023 - 2025'!D428:AM428)</f>
        <v>5.4988454776708897</v>
      </c>
      <c r="Q427" s="18">
        <f>-AVERAGE('cons 2023 - 2025'!D428:AM428)/'⚙ Assumptions'!$B$5</f>
        <v>9.7222222222222224E-2</v>
      </c>
      <c r="R427" s="18">
        <f>_xlfn.STDEV.S('cons 2023 - 2025'!D428:AM428)/SQRT('⚙ Assumptions'!$B$5)</f>
        <v>1.1723577949682424</v>
      </c>
      <c r="S427" s="18">
        <f>-IF(AVERAGE('cons 2023 - 2025'!D428:AM428)=0,"",_xlfn.STDEV.S('cons 2023 - 2025'!D428:AM428)/AVERAGE('cons 2023 - 2025'!D428:AM428))</f>
        <v>2.5708887947552213</v>
      </c>
      <c r="T427" s="18" t="str">
        <f t="shared" si="80"/>
        <v>Z</v>
      </c>
      <c r="U427" s="37">
        <f t="shared" si="81"/>
        <v>0.9</v>
      </c>
      <c r="V427" s="18">
        <f t="shared" si="82"/>
        <v>1.28</v>
      </c>
      <c r="W427" s="18">
        <f t="shared" si="83"/>
        <v>6.9039300154687018</v>
      </c>
      <c r="X427" s="18">
        <f t="shared" si="84"/>
        <v>5.9121724503681747</v>
      </c>
      <c r="Y427" s="18">
        <f t="shared" si="85"/>
        <v>8.9618003858390729</v>
      </c>
      <c r="Z427" s="18">
        <f t="shared" si="86"/>
        <v>7.4212773886397798</v>
      </c>
      <c r="AA427" s="18">
        <f>-AVERAGE('cons 2023 - 2025'!D428:AM428)*12</f>
        <v>25.666666666666664</v>
      </c>
      <c r="AB427" s="27">
        <f t="shared" si="87"/>
        <v>9.0061999999999998</v>
      </c>
      <c r="AC427" s="18">
        <f>SQRT((2*AA427*'⚙ Assumptions'!$B$3)/AB427)</f>
        <v>29.23981153460468</v>
      </c>
      <c r="AD427" s="18">
        <f t="shared" si="88"/>
        <v>7.4212773886397798</v>
      </c>
      <c r="AE427" s="18">
        <f t="shared" si="89"/>
        <v>36.661088923244463</v>
      </c>
      <c r="AF427" s="18">
        <f t="shared" si="90"/>
        <v>0.87779863547652226</v>
      </c>
    </row>
    <row r="428" spans="1:32" x14ac:dyDescent="0.3">
      <c r="A428" s="19" t="s">
        <v>866</v>
      </c>
      <c r="B428" s="20" t="s">
        <v>867</v>
      </c>
      <c r="C428" s="16" t="s">
        <v>8</v>
      </c>
      <c r="D428" s="16" t="str">
        <f>VLOOKUP(A428,'Lead Time'!$A$2:$C$1180,3,0)</f>
        <v>Local</v>
      </c>
      <c r="E428" s="23" t="str">
        <f>VLOOKUP(A428,Classification!$A$2:$D$1180,4,0)</f>
        <v>C</v>
      </c>
      <c r="F428" s="26" t="str">
        <f>VLOOKUP(A428,Classification!$A$2:$E$1180,5,0)</f>
        <v>M</v>
      </c>
      <c r="G428" s="21">
        <f>VLOOKUP(A428,'Lead Time'!$A$2:$D$1180,4,0)</f>
        <v>14.5</v>
      </c>
      <c r="H428" s="21">
        <f t="shared" si="78"/>
        <v>0.48333333333333334</v>
      </c>
      <c r="I428" s="32">
        <f>VLOOKUP(A428,Classification!$A$2:$F$1180,6,0)</f>
        <v>45</v>
      </c>
      <c r="J428" s="21">
        <f>-SUM('cons 2023 - 2025'!D429:AM429)</f>
        <v>18</v>
      </c>
      <c r="K428" s="18">
        <f>-_xlfn.MINIFS('cons 2023 - 2025'!D429:AM429,'cons 2023 - 2025'!D429:AM429,"&lt;&gt;0")</f>
        <v>3</v>
      </c>
      <c r="L428" s="18">
        <f>-_xlfn.MAXIFS('cons 2023 - 2025'!D429:AM429,'cons 2023 - 2025'!D429:AM429,"&lt;&gt;0")</f>
        <v>1</v>
      </c>
      <c r="M428" s="19">
        <f>COUNTIF('cons 2023 - 2025'!D429:AM429,"&lt;&gt;0")</f>
        <v>11</v>
      </c>
      <c r="N428" s="21">
        <f>-AVERAGE('cons 2023 - 2025'!D429:AM429)</f>
        <v>0.5</v>
      </c>
      <c r="O428" s="21">
        <f t="shared" si="79"/>
        <v>1.6363636363636365</v>
      </c>
      <c r="P428" s="21">
        <f>_xlfn.STDEV.S('cons 2023 - 2025'!D429:AM429)</f>
        <v>0.84515425472851657</v>
      </c>
      <c r="Q428" s="21">
        <f>-AVERAGE('cons 2023 - 2025'!D429:AM429)/'⚙ Assumptions'!$B$5</f>
        <v>2.2727272727272728E-2</v>
      </c>
      <c r="R428" s="21">
        <f>_xlfn.STDEV.S('cons 2023 - 2025'!D429:AM429)/SQRT('⚙ Assumptions'!$B$5)</f>
        <v>0.18018749253911179</v>
      </c>
      <c r="S428" s="21">
        <f>-IF(AVERAGE('cons 2023 - 2025'!D429:AM429)=0,"",_xlfn.STDEV.S('cons 2023 - 2025'!D429:AM429)/AVERAGE('cons 2023 - 2025'!D429:AM429))</f>
        <v>1.6903085094570331</v>
      </c>
      <c r="T428" s="21" t="str">
        <f t="shared" si="80"/>
        <v>Z</v>
      </c>
      <c r="U428" s="38">
        <f t="shared" si="81"/>
        <v>0.9</v>
      </c>
      <c r="V428" s="21">
        <f t="shared" si="82"/>
        <v>1.28</v>
      </c>
      <c r="W428" s="21">
        <f t="shared" si="83"/>
        <v>0.8782509182031496</v>
      </c>
      <c r="X428" s="21">
        <f t="shared" si="84"/>
        <v>0.75208915378304408</v>
      </c>
      <c r="Y428" s="21">
        <f t="shared" si="85"/>
        <v>1.2077963727486041</v>
      </c>
      <c r="Z428" s="21">
        <f t="shared" si="86"/>
        <v>0.99375582044971078</v>
      </c>
      <c r="AA428" s="21">
        <f>-AVERAGE('cons 2023 - 2025'!D429:AM429)*12</f>
        <v>6</v>
      </c>
      <c r="AB428" s="32">
        <f t="shared" si="87"/>
        <v>9</v>
      </c>
      <c r="AC428" s="21">
        <f>SQRT((2*AA428*'⚙ Assumptions'!$B$3)/AB428)</f>
        <v>14.142135623730951</v>
      </c>
      <c r="AD428" s="21">
        <f t="shared" si="88"/>
        <v>0.99375582044971078</v>
      </c>
      <c r="AE428" s="21">
        <f t="shared" si="89"/>
        <v>15.135891444180661</v>
      </c>
      <c r="AF428" s="21">
        <f t="shared" si="90"/>
        <v>0.42426406871192851</v>
      </c>
    </row>
    <row r="429" spans="1:32" x14ac:dyDescent="0.3">
      <c r="A429" s="16" t="s">
        <v>868</v>
      </c>
      <c r="B429" s="17" t="s">
        <v>869</v>
      </c>
      <c r="C429" s="16" t="s">
        <v>8</v>
      </c>
      <c r="D429" s="16" t="str">
        <f>VLOOKUP(A429,'Lead Time'!$A$2:$C$1180,3,0)</f>
        <v>Local</v>
      </c>
      <c r="E429" s="23" t="str">
        <f>VLOOKUP(A429,Classification!$A$2:$D$1180,4,0)</f>
        <v>C</v>
      </c>
      <c r="F429" s="25" t="str">
        <f>VLOOKUP(A429,Classification!$A$2:$E$1180,5,0)</f>
        <v>L</v>
      </c>
      <c r="G429" s="18">
        <f>VLOOKUP(A429,'Lead Time'!$A$2:$D$1180,4,0)</f>
        <v>21.125</v>
      </c>
      <c r="H429" s="18">
        <f t="shared" si="78"/>
        <v>0.70416666666666672</v>
      </c>
      <c r="I429" s="27">
        <f>VLOOKUP(A429,Classification!$A$2:$F$1180,6,0)</f>
        <v>45</v>
      </c>
      <c r="J429" s="18">
        <f>-SUM('cons 2023 - 2025'!D430:AM430)</f>
        <v>4</v>
      </c>
      <c r="K429" s="18">
        <f>-_xlfn.MINIFS('cons 2023 - 2025'!D430:AM430,'cons 2023 - 2025'!D430:AM430,"&lt;&gt;0")</f>
        <v>1</v>
      </c>
      <c r="L429" s="18">
        <f>-_xlfn.MAXIFS('cons 2023 - 2025'!D430:AM430,'cons 2023 - 2025'!D430:AM430,"&lt;&gt;0")</f>
        <v>1</v>
      </c>
      <c r="M429" s="16">
        <f>COUNTIF('cons 2023 - 2025'!D430:AM430,"&lt;&gt;0")</f>
        <v>4</v>
      </c>
      <c r="N429" s="18">
        <f>-AVERAGE('cons 2023 - 2025'!D430:AM430)</f>
        <v>0.1111111111111111</v>
      </c>
      <c r="O429" s="18">
        <f t="shared" si="79"/>
        <v>1</v>
      </c>
      <c r="P429" s="18">
        <f>_xlfn.STDEV.S('cons 2023 - 2025'!D430:AM430)</f>
        <v>0.3187276291558383</v>
      </c>
      <c r="Q429" s="18">
        <f>-AVERAGE('cons 2023 - 2025'!D430:AM430)/'⚙ Assumptions'!$B$5</f>
        <v>5.0505050505050501E-3</v>
      </c>
      <c r="R429" s="18">
        <f>_xlfn.STDEV.S('cons 2023 - 2025'!D430:AM430)/SQRT('⚙ Assumptions'!$B$5)</f>
        <v>6.7952958858350065E-2</v>
      </c>
      <c r="S429" s="18">
        <f>-IF(AVERAGE('cons 2023 - 2025'!D430:AM430)=0,"",_xlfn.STDEV.S('cons 2023 - 2025'!D430:AM430)/AVERAGE('cons 2023 - 2025'!D430:AM430))</f>
        <v>2.8685486624025449</v>
      </c>
      <c r="T429" s="18" t="str">
        <f t="shared" si="80"/>
        <v>Z</v>
      </c>
      <c r="U429" s="37">
        <f t="shared" si="81"/>
        <v>0.9</v>
      </c>
      <c r="V429" s="18">
        <f t="shared" si="82"/>
        <v>1.28</v>
      </c>
      <c r="W429" s="18">
        <f t="shared" si="83"/>
        <v>0.39977598344677595</v>
      </c>
      <c r="X429" s="18">
        <f t="shared" si="84"/>
        <v>0.34234769911589458</v>
      </c>
      <c r="Y429" s="18">
        <f t="shared" si="85"/>
        <v>0.50646790263869512</v>
      </c>
      <c r="Z429" s="18">
        <f t="shared" si="86"/>
        <v>0.4205884398566353</v>
      </c>
      <c r="AA429" s="18">
        <f>-AVERAGE('cons 2023 - 2025'!D430:AM430)*12</f>
        <v>1.3333333333333333</v>
      </c>
      <c r="AB429" s="27">
        <f t="shared" si="87"/>
        <v>9</v>
      </c>
      <c r="AC429" s="18">
        <f>SQRT((2*AA429*'⚙ Assumptions'!$B$3)/AB429)</f>
        <v>6.666666666666667</v>
      </c>
      <c r="AD429" s="18">
        <f t="shared" si="88"/>
        <v>0.4205884398566353</v>
      </c>
      <c r="AE429" s="18">
        <f t="shared" si="89"/>
        <v>7.087255106523302</v>
      </c>
      <c r="AF429" s="18">
        <f t="shared" si="90"/>
        <v>0.19999999999999998</v>
      </c>
    </row>
    <row r="430" spans="1:32" x14ac:dyDescent="0.3">
      <c r="A430" s="19" t="s">
        <v>870</v>
      </c>
      <c r="B430" s="20" t="s">
        <v>871</v>
      </c>
      <c r="C430" s="16" t="s">
        <v>8</v>
      </c>
      <c r="D430" s="16" t="str">
        <f>VLOOKUP(A430,'Lead Time'!$A$2:$C$1180,3,0)</f>
        <v>Import</v>
      </c>
      <c r="E430" s="23" t="str">
        <f>VLOOKUP(A430,Classification!$A$2:$D$1180,4,0)</f>
        <v>C</v>
      </c>
      <c r="F430" s="25" t="str">
        <f>VLOOKUP(A430,Classification!$A$2:$E$1180,5,0)</f>
        <v>L</v>
      </c>
      <c r="G430" s="21">
        <f>VLOOKUP(A430,'Lead Time'!$A$2:$D$1180,4,0)</f>
        <v>154</v>
      </c>
      <c r="H430" s="21">
        <f t="shared" si="78"/>
        <v>5.1333333333333337</v>
      </c>
      <c r="I430" s="32">
        <f>VLOOKUP(A430,Classification!$A$2:$F$1180,6,0)</f>
        <v>44.539000000000001</v>
      </c>
      <c r="J430" s="21">
        <f>-SUM('cons 2023 - 2025'!D431:AM431)</f>
        <v>130</v>
      </c>
      <c r="K430" s="18">
        <f>-_xlfn.MINIFS('cons 2023 - 2025'!D431:AM431,'cons 2023 - 2025'!D431:AM431,"&lt;&gt;0")</f>
        <v>130</v>
      </c>
      <c r="L430" s="18">
        <f>-_xlfn.MAXIFS('cons 2023 - 2025'!D431:AM431,'cons 2023 - 2025'!D431:AM431,"&lt;&gt;0")</f>
        <v>130</v>
      </c>
      <c r="M430" s="19">
        <f>COUNTIF('cons 2023 - 2025'!D431:AM431,"&lt;&gt;0")</f>
        <v>1</v>
      </c>
      <c r="N430" s="21">
        <f>-AVERAGE('cons 2023 - 2025'!D431:AM431)</f>
        <v>3.6111111111111112</v>
      </c>
      <c r="O430" s="21">
        <f t="shared" si="79"/>
        <v>130</v>
      </c>
      <c r="P430" s="21">
        <f>_xlfn.STDEV.S('cons 2023 - 2025'!D431:AM431)</f>
        <v>21.666666666666664</v>
      </c>
      <c r="Q430" s="21">
        <f>-AVERAGE('cons 2023 - 2025'!D431:AM431)/'⚙ Assumptions'!$B$5</f>
        <v>0.16414141414141414</v>
      </c>
      <c r="R430" s="21">
        <f>_xlfn.STDEV.S('cons 2023 - 2025'!D431:AM431)/SQRT('⚙ Assumptions'!$B$5)</f>
        <v>4.6193488543715588</v>
      </c>
      <c r="S430" s="21">
        <f>-IF(AVERAGE('cons 2023 - 2025'!D431:AM431)=0,"",_xlfn.STDEV.S('cons 2023 - 2025'!D431:AM431)/AVERAGE('cons 2023 - 2025'!D431:AM431))</f>
        <v>5.9999999999999991</v>
      </c>
      <c r="T430" s="21" t="str">
        <f t="shared" si="80"/>
        <v>Z</v>
      </c>
      <c r="U430" s="38">
        <f t="shared" si="81"/>
        <v>0.9</v>
      </c>
      <c r="V430" s="21">
        <f t="shared" si="82"/>
        <v>1.28</v>
      </c>
      <c r="W430" s="21">
        <f t="shared" si="83"/>
        <v>73.37550302685797</v>
      </c>
      <c r="X430" s="21">
        <f t="shared" si="84"/>
        <v>62.835026797102522</v>
      </c>
      <c r="Y430" s="21">
        <f t="shared" si="85"/>
        <v>98.653280804635756</v>
      </c>
      <c r="Z430" s="21">
        <f t="shared" si="86"/>
        <v>81.372063834139567</v>
      </c>
      <c r="AA430" s="21">
        <f>-AVERAGE('cons 2023 - 2025'!D431:AM431)*12</f>
        <v>43.333333333333336</v>
      </c>
      <c r="AB430" s="32">
        <f t="shared" si="87"/>
        <v>8.9077999999999999</v>
      </c>
      <c r="AC430" s="21">
        <f>SQRT((2*AA430*'⚙ Assumptions'!$B$3)/AB430)</f>
        <v>38.202030533027425</v>
      </c>
      <c r="AD430" s="21">
        <f t="shared" si="88"/>
        <v>81.372063834139567</v>
      </c>
      <c r="AE430" s="21">
        <f t="shared" si="89"/>
        <v>119.57409436716699</v>
      </c>
      <c r="AF430" s="21">
        <f t="shared" si="90"/>
        <v>1.1343201586070055</v>
      </c>
    </row>
    <row r="431" spans="1:32" x14ac:dyDescent="0.3">
      <c r="A431" s="16" t="s">
        <v>872</v>
      </c>
      <c r="B431" s="17" t="s">
        <v>873</v>
      </c>
      <c r="C431" s="16" t="s">
        <v>8</v>
      </c>
      <c r="D431" s="16" t="str">
        <f>VLOOKUP(A431,'Lead Time'!$A$2:$C$1180,3,0)</f>
        <v>Local</v>
      </c>
      <c r="E431" s="23" t="str">
        <f>VLOOKUP(A431,Classification!$A$2:$D$1180,4,0)</f>
        <v>C</v>
      </c>
      <c r="F431" s="25" t="str">
        <f>VLOOKUP(A431,Classification!$A$2:$E$1180,5,0)</f>
        <v>L</v>
      </c>
      <c r="G431" s="18">
        <f>VLOOKUP(A431,'Lead Time'!$A$2:$D$1180,4,0)</f>
        <v>39</v>
      </c>
      <c r="H431" s="18">
        <f t="shared" si="78"/>
        <v>1.3</v>
      </c>
      <c r="I431" s="27">
        <f>VLOOKUP(A431,Classification!$A$2:$F$1180,6,0)</f>
        <v>44.44</v>
      </c>
      <c r="J431" s="18">
        <f>-SUM('cons 2023 - 2025'!D432:AM432)</f>
        <v>7</v>
      </c>
      <c r="K431" s="18">
        <f>-_xlfn.MINIFS('cons 2023 - 2025'!D432:AM432,'cons 2023 - 2025'!D432:AM432,"&lt;&gt;0")</f>
        <v>2</v>
      </c>
      <c r="L431" s="18">
        <f>-_xlfn.MAXIFS('cons 2023 - 2025'!D432:AM432,'cons 2023 - 2025'!D432:AM432,"&lt;&gt;0")</f>
        <v>1</v>
      </c>
      <c r="M431" s="16">
        <f>COUNTIF('cons 2023 - 2025'!D432:AM432,"&lt;&gt;0")</f>
        <v>6</v>
      </c>
      <c r="N431" s="18">
        <f>-AVERAGE('cons 2023 - 2025'!D432:AM432)</f>
        <v>0.19444444444444445</v>
      </c>
      <c r="O431" s="18">
        <f t="shared" si="79"/>
        <v>1.1666666666666667</v>
      </c>
      <c r="P431" s="18">
        <f>_xlfn.STDEV.S('cons 2023 - 2025'!D432:AM432)</f>
        <v>0.46717659215115676</v>
      </c>
      <c r="Q431" s="18">
        <f>-AVERAGE('cons 2023 - 2025'!D432:AM432)/'⚙ Assumptions'!$B$5</f>
        <v>8.8383838383838381E-3</v>
      </c>
      <c r="R431" s="18">
        <f>_xlfn.STDEV.S('cons 2023 - 2025'!D432:AM432)/SQRT('⚙ Assumptions'!$B$5)</f>
        <v>9.9602384111199468E-2</v>
      </c>
      <c r="S431" s="18">
        <f>-IF(AVERAGE('cons 2023 - 2025'!D432:AM432)=0,"",_xlfn.STDEV.S('cons 2023 - 2025'!D432:AM432)/AVERAGE('cons 2023 - 2025'!D432:AM432))</f>
        <v>2.4026224739202346</v>
      </c>
      <c r="T431" s="18" t="str">
        <f t="shared" si="80"/>
        <v>Z</v>
      </c>
      <c r="U431" s="37">
        <f t="shared" si="81"/>
        <v>0.9</v>
      </c>
      <c r="V431" s="18">
        <f t="shared" si="82"/>
        <v>1.28</v>
      </c>
      <c r="W431" s="18">
        <f t="shared" si="83"/>
        <v>0.79618136244499083</v>
      </c>
      <c r="X431" s="18">
        <f t="shared" si="84"/>
        <v>0.68180898502695919</v>
      </c>
      <c r="Y431" s="18">
        <f t="shared" si="85"/>
        <v>1.1408783321419604</v>
      </c>
      <c r="Z431" s="18">
        <f t="shared" si="86"/>
        <v>0.93458676280473696</v>
      </c>
      <c r="AA431" s="18">
        <f>-AVERAGE('cons 2023 - 2025'!D432:AM432)*12</f>
        <v>2.3333333333333335</v>
      </c>
      <c r="AB431" s="27">
        <f t="shared" si="87"/>
        <v>8.8879999999999999</v>
      </c>
      <c r="AC431" s="18">
        <f>SQRT((2*AA431*'⚙ Assumptions'!$B$3)/AB431)</f>
        <v>8.8745634139138794</v>
      </c>
      <c r="AD431" s="18">
        <f t="shared" si="88"/>
        <v>0.93458676280473696</v>
      </c>
      <c r="AE431" s="18">
        <f t="shared" si="89"/>
        <v>9.8091501767186156</v>
      </c>
      <c r="AF431" s="18">
        <f t="shared" si="90"/>
        <v>0.26292373207622183</v>
      </c>
    </row>
    <row r="432" spans="1:32" x14ac:dyDescent="0.3">
      <c r="A432" s="19" t="s">
        <v>874</v>
      </c>
      <c r="B432" s="20" t="s">
        <v>875</v>
      </c>
      <c r="C432" s="16" t="s">
        <v>130</v>
      </c>
      <c r="D432" s="16" t="str">
        <f>VLOOKUP(A432,'Lead Time'!$A$2:$C$1180,3,0)</f>
        <v>Local</v>
      </c>
      <c r="E432" s="23" t="str">
        <f>VLOOKUP(A432,Classification!$A$2:$D$1180,4,0)</f>
        <v>C</v>
      </c>
      <c r="F432" s="26" t="str">
        <f>VLOOKUP(A432,Classification!$A$2:$E$1180,5,0)</f>
        <v>M</v>
      </c>
      <c r="G432" s="21">
        <f>VLOOKUP(A432,'Lead Time'!$A$2:$D$1180,4,0)</f>
        <v>26.428571428571427</v>
      </c>
      <c r="H432" s="21">
        <f t="shared" si="78"/>
        <v>0.88095238095238093</v>
      </c>
      <c r="I432" s="32">
        <f>VLOOKUP(A432,Classification!$A$2:$F$1180,6,0)</f>
        <v>44.39</v>
      </c>
      <c r="J432" s="21">
        <f>-SUM('cons 2023 - 2025'!D433:AM433)</f>
        <v>23</v>
      </c>
      <c r="K432" s="18">
        <f>-_xlfn.MINIFS('cons 2023 - 2025'!D433:AM433,'cons 2023 - 2025'!D433:AM433,"&lt;&gt;0")</f>
        <v>5</v>
      </c>
      <c r="L432" s="18">
        <f>-_xlfn.MAXIFS('cons 2023 - 2025'!D433:AM433,'cons 2023 - 2025'!D433:AM433,"&lt;&gt;0")</f>
        <v>1</v>
      </c>
      <c r="M432" s="19">
        <f>COUNTIF('cons 2023 - 2025'!D433:AM433,"&lt;&gt;0")</f>
        <v>10</v>
      </c>
      <c r="N432" s="21">
        <f>-AVERAGE('cons 2023 - 2025'!D433:AM433)</f>
        <v>0.63888888888888884</v>
      </c>
      <c r="O432" s="21">
        <f t="shared" si="79"/>
        <v>2.2999999999999998</v>
      </c>
      <c r="P432" s="21">
        <f>_xlfn.STDEV.S('cons 2023 - 2025'!D433:AM433)</f>
        <v>1.2166177420039255</v>
      </c>
      <c r="Q432" s="21">
        <f>-AVERAGE('cons 2023 - 2025'!D433:AM433)/'⚙ Assumptions'!$B$5</f>
        <v>2.9040404040404037E-2</v>
      </c>
      <c r="R432" s="21">
        <f>_xlfn.STDEV.S('cons 2023 - 2025'!D433:AM433)/SQRT('⚙ Assumptions'!$B$5)</f>
        <v>0.25938377412618213</v>
      </c>
      <c r="S432" s="21">
        <f>-IF(AVERAGE('cons 2023 - 2025'!D433:AM433)=0,"",_xlfn.STDEV.S('cons 2023 - 2025'!D433:AM433)/AVERAGE('cons 2023 - 2025'!D433:AM433))</f>
        <v>1.9042712483539705</v>
      </c>
      <c r="T432" s="21" t="str">
        <f t="shared" si="80"/>
        <v>Z</v>
      </c>
      <c r="U432" s="38">
        <f t="shared" si="81"/>
        <v>0.9</v>
      </c>
      <c r="V432" s="21">
        <f t="shared" si="82"/>
        <v>1.28</v>
      </c>
      <c r="W432" s="21">
        <f t="shared" si="83"/>
        <v>1.706827450682348</v>
      </c>
      <c r="X432" s="21">
        <f t="shared" si="84"/>
        <v>1.4616397050443233</v>
      </c>
      <c r="Y432" s="21">
        <f t="shared" si="85"/>
        <v>2.4743238431787402</v>
      </c>
      <c r="Z432" s="21">
        <f t="shared" si="86"/>
        <v>2.0244703928750112</v>
      </c>
      <c r="AA432" s="21">
        <f>-AVERAGE('cons 2023 - 2025'!D433:AM433)*12</f>
        <v>7.6666666666666661</v>
      </c>
      <c r="AB432" s="32">
        <f t="shared" si="87"/>
        <v>8.8780000000000001</v>
      </c>
      <c r="AC432" s="21">
        <f>SQRT((2*AA432*'⚙ Assumptions'!$B$3)/AB432)</f>
        <v>16.095569499491262</v>
      </c>
      <c r="AD432" s="21">
        <f t="shared" si="88"/>
        <v>2.0244703928750112</v>
      </c>
      <c r="AE432" s="21">
        <f t="shared" si="89"/>
        <v>18.120039892366272</v>
      </c>
      <c r="AF432" s="21">
        <f t="shared" si="90"/>
        <v>0.47632155338827797</v>
      </c>
    </row>
    <row r="433" spans="1:32" x14ac:dyDescent="0.3">
      <c r="A433" s="16" t="s">
        <v>876</v>
      </c>
      <c r="B433" s="17" t="s">
        <v>877</v>
      </c>
      <c r="C433" s="16" t="s">
        <v>8</v>
      </c>
      <c r="D433" s="16" t="str">
        <f>VLOOKUP(A433,'Lead Time'!$A$2:$C$1180,3,0)</f>
        <v>Local</v>
      </c>
      <c r="E433" s="23" t="str">
        <f>VLOOKUP(A433,Classification!$A$2:$D$1180,4,0)</f>
        <v>C</v>
      </c>
      <c r="F433" s="25" t="str">
        <f>VLOOKUP(A433,Classification!$A$2:$E$1180,5,0)</f>
        <v>L</v>
      </c>
      <c r="G433" s="18">
        <f>VLOOKUP(A433,'Lead Time'!$A$2:$D$1180,4,0)</f>
        <v>17.333333333333332</v>
      </c>
      <c r="H433" s="18">
        <f t="shared" si="78"/>
        <v>0.57777777777777772</v>
      </c>
      <c r="I433" s="27">
        <f>VLOOKUP(A433,Classification!$A$2:$F$1180,6,0)</f>
        <v>44.314</v>
      </c>
      <c r="J433" s="18">
        <f>-SUM('cons 2023 - 2025'!D434:AM434)</f>
        <v>4</v>
      </c>
      <c r="K433" s="18">
        <f>-_xlfn.MINIFS('cons 2023 - 2025'!D434:AM434,'cons 2023 - 2025'!D434:AM434,"&lt;&gt;0")</f>
        <v>2</v>
      </c>
      <c r="L433" s="18">
        <f>-_xlfn.MAXIFS('cons 2023 - 2025'!D434:AM434,'cons 2023 - 2025'!D434:AM434,"&lt;&gt;0")</f>
        <v>1</v>
      </c>
      <c r="M433" s="16">
        <f>COUNTIF('cons 2023 - 2025'!D434:AM434,"&lt;&gt;0")</f>
        <v>3</v>
      </c>
      <c r="N433" s="18">
        <f>-AVERAGE('cons 2023 - 2025'!D434:AM434)</f>
        <v>0.1111111111111111</v>
      </c>
      <c r="O433" s="18">
        <f t="shared" si="79"/>
        <v>1.3333333333333333</v>
      </c>
      <c r="P433" s="18">
        <f>_xlfn.STDEV.S('cons 2023 - 2025'!D434:AM434)</f>
        <v>0.39840953644479787</v>
      </c>
      <c r="Q433" s="18">
        <f>-AVERAGE('cons 2023 - 2025'!D434:AM434)/'⚙ Assumptions'!$B$5</f>
        <v>5.0505050505050501E-3</v>
      </c>
      <c r="R433" s="18">
        <f>_xlfn.STDEV.S('cons 2023 - 2025'!D434:AM434)/SQRT('⚙ Assumptions'!$B$5)</f>
        <v>8.4941198572937582E-2</v>
      </c>
      <c r="S433" s="18">
        <f>-IF(AVERAGE('cons 2023 - 2025'!D434:AM434)=0,"",_xlfn.STDEV.S('cons 2023 - 2025'!D434:AM434)/AVERAGE('cons 2023 - 2025'!D434:AM434))</f>
        <v>3.5856858280031809</v>
      </c>
      <c r="T433" s="18" t="str">
        <f t="shared" si="80"/>
        <v>Z</v>
      </c>
      <c r="U433" s="37">
        <f t="shared" si="81"/>
        <v>0.9</v>
      </c>
      <c r="V433" s="18">
        <f t="shared" si="82"/>
        <v>1.28</v>
      </c>
      <c r="W433" s="18">
        <f t="shared" si="83"/>
        <v>0.45265716485935453</v>
      </c>
      <c r="X433" s="18">
        <f t="shared" si="84"/>
        <v>0.38763243740117154</v>
      </c>
      <c r="Y433" s="18">
        <f t="shared" si="85"/>
        <v>0.54019925240144206</v>
      </c>
      <c r="Z433" s="18">
        <f t="shared" si="86"/>
        <v>0.45182996826536903</v>
      </c>
      <c r="AA433" s="18">
        <f>-AVERAGE('cons 2023 - 2025'!D434:AM434)*12</f>
        <v>1.3333333333333333</v>
      </c>
      <c r="AB433" s="27">
        <f t="shared" si="87"/>
        <v>8.8628</v>
      </c>
      <c r="AC433" s="18">
        <f>SQRT((2*AA433*'⚙ Assumptions'!$B$3)/AB433)</f>
        <v>6.7180699446491188</v>
      </c>
      <c r="AD433" s="18">
        <f t="shared" si="88"/>
        <v>0.45182996826536903</v>
      </c>
      <c r="AE433" s="18">
        <f t="shared" si="89"/>
        <v>7.169899912914488</v>
      </c>
      <c r="AF433" s="18">
        <f t="shared" si="90"/>
        <v>0.1984697010181207</v>
      </c>
    </row>
    <row r="434" spans="1:32" x14ac:dyDescent="0.3">
      <c r="A434" s="19" t="s">
        <v>878</v>
      </c>
      <c r="B434" s="20" t="s">
        <v>879</v>
      </c>
      <c r="C434" s="16" t="s">
        <v>8</v>
      </c>
      <c r="D434" s="16" t="str">
        <f>VLOOKUP(A434,'Lead Time'!$A$2:$C$1180,3,0)</f>
        <v>Local</v>
      </c>
      <c r="E434" s="23" t="str">
        <f>VLOOKUP(A434,Classification!$A$2:$D$1180,4,0)</f>
        <v>C</v>
      </c>
      <c r="F434" s="25" t="str">
        <f>VLOOKUP(A434,Classification!$A$2:$E$1180,5,0)</f>
        <v>L</v>
      </c>
      <c r="G434" s="21">
        <f>VLOOKUP(A434,'Lead Time'!$A$2:$D$1180,4,0)</f>
        <v>18.666666666666668</v>
      </c>
      <c r="H434" s="21">
        <f t="shared" si="78"/>
        <v>0.62222222222222223</v>
      </c>
      <c r="I434" s="32">
        <f>VLOOKUP(A434,Classification!$A$2:$F$1180,6,0)</f>
        <v>44.3</v>
      </c>
      <c r="J434" s="21">
        <f>-SUM('cons 2023 - 2025'!D435:AM435)</f>
        <v>2</v>
      </c>
      <c r="K434" s="18">
        <f>-_xlfn.MINIFS('cons 2023 - 2025'!D435:AM435,'cons 2023 - 2025'!D435:AM435,"&lt;&gt;0")</f>
        <v>2</v>
      </c>
      <c r="L434" s="18">
        <f>-_xlfn.MAXIFS('cons 2023 - 2025'!D435:AM435,'cons 2023 - 2025'!D435:AM435,"&lt;&gt;0")</f>
        <v>2</v>
      </c>
      <c r="M434" s="19">
        <f>COUNTIF('cons 2023 - 2025'!D435:AM435,"&lt;&gt;0")</f>
        <v>1</v>
      </c>
      <c r="N434" s="21">
        <f>-AVERAGE('cons 2023 - 2025'!D435:AM435)</f>
        <v>5.5555555555555552E-2</v>
      </c>
      <c r="O434" s="21">
        <f t="shared" si="79"/>
        <v>2</v>
      </c>
      <c r="P434" s="21">
        <f>_xlfn.STDEV.S('cons 2023 - 2025'!D435:AM435)</f>
        <v>0.33333333333333331</v>
      </c>
      <c r="Q434" s="21">
        <f>-AVERAGE('cons 2023 - 2025'!D435:AM435)/'⚙ Assumptions'!$B$5</f>
        <v>2.525252525252525E-3</v>
      </c>
      <c r="R434" s="21">
        <f>_xlfn.STDEV.S('cons 2023 - 2025'!D435:AM435)/SQRT('⚙ Assumptions'!$B$5)</f>
        <v>7.1066905451870138E-2</v>
      </c>
      <c r="S434" s="21">
        <f>-IF(AVERAGE('cons 2023 - 2025'!D435:AM435)=0,"",_xlfn.STDEV.S('cons 2023 - 2025'!D435:AM435)/AVERAGE('cons 2023 - 2025'!D435:AM435))</f>
        <v>6</v>
      </c>
      <c r="T434" s="21" t="str">
        <f t="shared" si="80"/>
        <v>Z</v>
      </c>
      <c r="U434" s="38">
        <f t="shared" si="81"/>
        <v>0.9</v>
      </c>
      <c r="V434" s="21">
        <f t="shared" si="82"/>
        <v>1.28</v>
      </c>
      <c r="W434" s="21">
        <f t="shared" si="83"/>
        <v>0.39301647912263538</v>
      </c>
      <c r="X434" s="21">
        <f t="shared" si="84"/>
        <v>0.33655920543855594</v>
      </c>
      <c r="Y434" s="21">
        <f t="shared" si="85"/>
        <v>0.44015452626068252</v>
      </c>
      <c r="Z434" s="21">
        <f t="shared" si="86"/>
        <v>0.37112710667312382</v>
      </c>
      <c r="AA434" s="21">
        <f>-AVERAGE('cons 2023 - 2025'!D435:AM435)*12</f>
        <v>0.66666666666666663</v>
      </c>
      <c r="AB434" s="32">
        <f t="shared" si="87"/>
        <v>8.86</v>
      </c>
      <c r="AC434" s="21">
        <f>SQRT((2*AA434*'⚙ Assumptions'!$B$3)/AB434)</f>
        <v>4.7511433814557993</v>
      </c>
      <c r="AD434" s="21">
        <f t="shared" si="88"/>
        <v>0.37112710667312382</v>
      </c>
      <c r="AE434" s="21">
        <f t="shared" si="89"/>
        <v>5.1222704881289234</v>
      </c>
      <c r="AF434" s="21">
        <f t="shared" si="90"/>
        <v>0.14031710119899457</v>
      </c>
    </row>
    <row r="435" spans="1:32" x14ac:dyDescent="0.3">
      <c r="A435" s="16" t="s">
        <v>880</v>
      </c>
      <c r="B435" s="17" t="s">
        <v>881</v>
      </c>
      <c r="C435" s="16" t="s">
        <v>8</v>
      </c>
      <c r="D435" s="16" t="str">
        <f>VLOOKUP(A435,'Lead Time'!$A$2:$C$1180,3,0)</f>
        <v>Local</v>
      </c>
      <c r="E435" s="23" t="str">
        <f>VLOOKUP(A435,Classification!$A$2:$D$1180,4,0)</f>
        <v>C</v>
      </c>
      <c r="F435" s="25" t="str">
        <f>VLOOKUP(A435,Classification!$A$2:$E$1180,5,0)</f>
        <v>L</v>
      </c>
      <c r="G435" s="18">
        <f>VLOOKUP(A435,'Lead Time'!$A$2:$D$1180,4,0)</f>
        <v>41</v>
      </c>
      <c r="H435" s="18">
        <f t="shared" si="78"/>
        <v>1.3666666666666667</v>
      </c>
      <c r="I435" s="27">
        <f>VLOOKUP(A435,Classification!$A$2:$F$1180,6,0)</f>
        <v>43.822000000000003</v>
      </c>
      <c r="J435" s="18">
        <f>-SUM('cons 2023 - 2025'!D436:AM436)</f>
        <v>2</v>
      </c>
      <c r="K435" s="18">
        <f>-_xlfn.MINIFS('cons 2023 - 2025'!D436:AM436,'cons 2023 - 2025'!D436:AM436,"&lt;&gt;0")</f>
        <v>1</v>
      </c>
      <c r="L435" s="18">
        <f>-_xlfn.MAXIFS('cons 2023 - 2025'!D436:AM436,'cons 2023 - 2025'!D436:AM436,"&lt;&gt;0")</f>
        <v>1</v>
      </c>
      <c r="M435" s="16">
        <f>COUNTIF('cons 2023 - 2025'!D436:AM436,"&lt;&gt;0")</f>
        <v>2</v>
      </c>
      <c r="N435" s="18">
        <f>-AVERAGE('cons 2023 - 2025'!D436:AM436)</f>
        <v>5.5555555555555552E-2</v>
      </c>
      <c r="O435" s="18">
        <f t="shared" si="79"/>
        <v>1</v>
      </c>
      <c r="P435" s="18">
        <f>_xlfn.STDEV.S('cons 2023 - 2025'!D436:AM436)</f>
        <v>0.2323106841457232</v>
      </c>
      <c r="Q435" s="18">
        <f>-AVERAGE('cons 2023 - 2025'!D436:AM436)/'⚙ Assumptions'!$B$5</f>
        <v>2.525252525252525E-3</v>
      </c>
      <c r="R435" s="18">
        <f>_xlfn.STDEV.S('cons 2023 - 2025'!D436:AM436)/SQRT('⚙ Assumptions'!$B$5)</f>
        <v>4.9528804276930134E-2</v>
      </c>
      <c r="S435" s="18">
        <f>-IF(AVERAGE('cons 2023 - 2025'!D436:AM436)=0,"",_xlfn.STDEV.S('cons 2023 - 2025'!D436:AM436)/AVERAGE('cons 2023 - 2025'!D436:AM436))</f>
        <v>4.1815923146230176</v>
      </c>
      <c r="T435" s="18" t="str">
        <f t="shared" si="80"/>
        <v>Z</v>
      </c>
      <c r="U435" s="37">
        <f t="shared" si="81"/>
        <v>0.9</v>
      </c>
      <c r="V435" s="18">
        <f t="shared" si="82"/>
        <v>1.28</v>
      </c>
      <c r="W435" s="18">
        <f t="shared" si="83"/>
        <v>0.40593803150934921</v>
      </c>
      <c r="X435" s="18">
        <f t="shared" si="84"/>
        <v>0.34762456181753904</v>
      </c>
      <c r="Y435" s="18">
        <f t="shared" si="85"/>
        <v>0.50947338504470274</v>
      </c>
      <c r="Z435" s="18">
        <f t="shared" si="86"/>
        <v>0.42355048774346493</v>
      </c>
      <c r="AA435" s="18">
        <f>-AVERAGE('cons 2023 - 2025'!D436:AM436)*12</f>
        <v>0.66666666666666663</v>
      </c>
      <c r="AB435" s="27">
        <f t="shared" si="87"/>
        <v>8.7644000000000002</v>
      </c>
      <c r="AC435" s="18">
        <f>SQRT((2*AA435*'⚙ Assumptions'!$B$3)/AB435)</f>
        <v>4.7769852767856049</v>
      </c>
      <c r="AD435" s="18">
        <f t="shared" si="88"/>
        <v>0.42355048774346493</v>
      </c>
      <c r="AE435" s="18">
        <f t="shared" si="89"/>
        <v>5.2005357645290697</v>
      </c>
      <c r="AF435" s="18">
        <f t="shared" si="90"/>
        <v>0.13955803253286586</v>
      </c>
    </row>
    <row r="436" spans="1:32" x14ac:dyDescent="0.3">
      <c r="A436" s="19" t="s">
        <v>882</v>
      </c>
      <c r="B436" s="20" t="s">
        <v>883</v>
      </c>
      <c r="C436" s="16" t="s">
        <v>8</v>
      </c>
      <c r="D436" s="16" t="str">
        <f>VLOOKUP(A436,'Lead Time'!$A$2:$C$1180,3,0)</f>
        <v>Local</v>
      </c>
      <c r="E436" s="23" t="str">
        <f>VLOOKUP(A436,Classification!$A$2:$D$1180,4,0)</f>
        <v>C</v>
      </c>
      <c r="F436" s="26" t="str">
        <f>VLOOKUP(A436,Classification!$A$2:$E$1180,5,0)</f>
        <v>M</v>
      </c>
      <c r="G436" s="21">
        <f>VLOOKUP(A436,'Lead Time'!$A$2:$D$1180,4,0)</f>
        <v>29.888888888888889</v>
      </c>
      <c r="H436" s="21">
        <f t="shared" si="78"/>
        <v>0.99629629629629635</v>
      </c>
      <c r="I436" s="32">
        <f>VLOOKUP(A436,Classification!$A$2:$F$1180,6,0)</f>
        <v>43.668999999999997</v>
      </c>
      <c r="J436" s="21">
        <f>-SUM('cons 2023 - 2025'!D437:AM437)</f>
        <v>582</v>
      </c>
      <c r="K436" s="18">
        <f>-_xlfn.MINIFS('cons 2023 - 2025'!D437:AM437,'cons 2023 - 2025'!D437:AM437,"&lt;&gt;0")</f>
        <v>80</v>
      </c>
      <c r="L436" s="18">
        <f>-_xlfn.MAXIFS('cons 2023 - 2025'!D437:AM437,'cons 2023 - 2025'!D437:AM437,"&lt;&gt;0")</f>
        <v>2</v>
      </c>
      <c r="M436" s="19">
        <f>COUNTIF('cons 2023 - 2025'!D437:AM437,"&lt;&gt;0")</f>
        <v>23</v>
      </c>
      <c r="N436" s="21">
        <f>-AVERAGE('cons 2023 - 2025'!D437:AM437)</f>
        <v>16.166666666666668</v>
      </c>
      <c r="O436" s="21">
        <f t="shared" si="79"/>
        <v>25.304347826086957</v>
      </c>
      <c r="P436" s="21">
        <f>_xlfn.STDEV.S('cons 2023 - 2025'!D437:AM437)</f>
        <v>21.561208553458091</v>
      </c>
      <c r="Q436" s="21">
        <f>-AVERAGE('cons 2023 - 2025'!D437:AM437)/'⚙ Assumptions'!$B$5</f>
        <v>0.73484848484848486</v>
      </c>
      <c r="R436" s="21">
        <f>_xlfn.STDEV.S('cons 2023 - 2025'!D437:AM437)/SQRT('⚙ Assumptions'!$B$5)</f>
        <v>4.5968651090899799</v>
      </c>
      <c r="S436" s="21">
        <f>-IF(AVERAGE('cons 2023 - 2025'!D437:AM437)=0,"",_xlfn.STDEV.S('cons 2023 - 2025'!D437:AM437)/AVERAGE('cons 2023 - 2025'!D437:AM437))</f>
        <v>1.333683003306686</v>
      </c>
      <c r="T436" s="21" t="str">
        <f t="shared" si="80"/>
        <v>Z</v>
      </c>
      <c r="U436" s="38">
        <f t="shared" si="81"/>
        <v>0.9</v>
      </c>
      <c r="V436" s="21">
        <f t="shared" si="82"/>
        <v>1.28</v>
      </c>
      <c r="W436" s="21">
        <f t="shared" si="83"/>
        <v>32.16818923252098</v>
      </c>
      <c r="X436" s="21">
        <f t="shared" si="84"/>
        <v>27.547191488416221</v>
      </c>
      <c r="Y436" s="21">
        <f t="shared" si="85"/>
        <v>54.131993946325693</v>
      </c>
      <c r="Z436" s="21">
        <f t="shared" si="86"/>
        <v>43.653981611873014</v>
      </c>
      <c r="AA436" s="21">
        <f>-AVERAGE('cons 2023 - 2025'!D437:AM437)*12</f>
        <v>194</v>
      </c>
      <c r="AB436" s="32">
        <f t="shared" si="87"/>
        <v>8.7338000000000005</v>
      </c>
      <c r="AC436" s="21">
        <f>SQRT((2*AA436*'⚙ Assumptions'!$B$3)/AB436)</f>
        <v>81.631893634180926</v>
      </c>
      <c r="AD436" s="21">
        <f t="shared" si="88"/>
        <v>43.653981611873014</v>
      </c>
      <c r="AE436" s="21">
        <f t="shared" si="89"/>
        <v>125.28587524605393</v>
      </c>
      <c r="AF436" s="21">
        <f t="shared" si="90"/>
        <v>2.3765221087406978</v>
      </c>
    </row>
    <row r="437" spans="1:32" x14ac:dyDescent="0.3">
      <c r="A437" s="16" t="s">
        <v>884</v>
      </c>
      <c r="B437" s="17" t="s">
        <v>885</v>
      </c>
      <c r="C437" s="16" t="s">
        <v>8</v>
      </c>
      <c r="D437" s="16" t="str">
        <f>VLOOKUP(A437,'Lead Time'!$A$2:$C$1180,3,0)</f>
        <v>Local</v>
      </c>
      <c r="E437" s="23" t="str">
        <f>VLOOKUP(A437,Classification!$A$2:$D$1180,4,0)</f>
        <v>C</v>
      </c>
      <c r="F437" s="25" t="str">
        <f>VLOOKUP(A437,Classification!$A$2:$E$1180,5,0)</f>
        <v>L</v>
      </c>
      <c r="G437" s="18">
        <f>VLOOKUP(A437,'Lead Time'!$A$2:$D$1180,4,0)</f>
        <v>36.5</v>
      </c>
      <c r="H437" s="18">
        <f t="shared" si="78"/>
        <v>1.2166666666666666</v>
      </c>
      <c r="I437" s="27">
        <f>VLOOKUP(A437,Classification!$A$2:$F$1180,6,0)</f>
        <v>43.65</v>
      </c>
      <c r="J437" s="18">
        <f>-SUM('cons 2023 - 2025'!D438:AM438)</f>
        <v>5</v>
      </c>
      <c r="K437" s="18">
        <f>-_xlfn.MINIFS('cons 2023 - 2025'!D438:AM438,'cons 2023 - 2025'!D438:AM438,"&lt;&gt;0")</f>
        <v>2</v>
      </c>
      <c r="L437" s="18">
        <f>-_xlfn.MAXIFS('cons 2023 - 2025'!D438:AM438,'cons 2023 - 2025'!D438:AM438,"&lt;&gt;0")</f>
        <v>1</v>
      </c>
      <c r="M437" s="16">
        <f>COUNTIF('cons 2023 - 2025'!D438:AM438,"&lt;&gt;0")</f>
        <v>3</v>
      </c>
      <c r="N437" s="18">
        <f>-AVERAGE('cons 2023 - 2025'!D438:AM438)</f>
        <v>0.1388888888888889</v>
      </c>
      <c r="O437" s="18">
        <f t="shared" si="79"/>
        <v>1.6666666666666667</v>
      </c>
      <c r="P437" s="18">
        <f>_xlfn.STDEV.S('cons 2023 - 2025'!D438:AM438)</f>
        <v>0.48713610757321951</v>
      </c>
      <c r="Q437" s="18">
        <f>-AVERAGE('cons 2023 - 2025'!D438:AM438)/'⚙ Assumptions'!$B$5</f>
        <v>6.313131313131313E-3</v>
      </c>
      <c r="R437" s="18">
        <f>_xlfn.STDEV.S('cons 2023 - 2025'!D438:AM438)/SQRT('⚙ Assumptions'!$B$5)</f>
        <v>0.10385776709729411</v>
      </c>
      <c r="S437" s="18">
        <f>-IF(AVERAGE('cons 2023 - 2025'!D438:AM438)=0,"",_xlfn.STDEV.S('cons 2023 - 2025'!D438:AM438)/AVERAGE('cons 2023 - 2025'!D438:AM438))</f>
        <v>3.5073799745271805</v>
      </c>
      <c r="T437" s="18" t="str">
        <f t="shared" si="80"/>
        <v>Z</v>
      </c>
      <c r="U437" s="37">
        <f t="shared" si="81"/>
        <v>0.9</v>
      </c>
      <c r="V437" s="18">
        <f t="shared" si="82"/>
        <v>1.28</v>
      </c>
      <c r="W437" s="18">
        <f t="shared" si="83"/>
        <v>0.80314763171294867</v>
      </c>
      <c r="X437" s="18">
        <f t="shared" si="84"/>
        <v>0.68777454162379403</v>
      </c>
      <c r="Y437" s="18">
        <f t="shared" si="85"/>
        <v>1.0335769246422415</v>
      </c>
      <c r="Z437" s="18">
        <f t="shared" si="86"/>
        <v>0.85675602310527554</v>
      </c>
      <c r="AA437" s="18">
        <f>-AVERAGE('cons 2023 - 2025'!D438:AM438)*12</f>
        <v>1.6666666666666667</v>
      </c>
      <c r="AB437" s="27">
        <f t="shared" si="87"/>
        <v>8.73</v>
      </c>
      <c r="AC437" s="18">
        <f>SQRT((2*AA437*'⚙ Assumptions'!$B$3)/AB437)</f>
        <v>7.5679434864416635</v>
      </c>
      <c r="AD437" s="18">
        <f t="shared" si="88"/>
        <v>0.85675602310527554</v>
      </c>
      <c r="AE437" s="18">
        <f t="shared" si="89"/>
        <v>8.4246995095469384</v>
      </c>
      <c r="AF437" s="18">
        <f t="shared" si="90"/>
        <v>0.22022715545545241</v>
      </c>
    </row>
    <row r="438" spans="1:32" x14ac:dyDescent="0.3">
      <c r="A438" s="19" t="s">
        <v>886</v>
      </c>
      <c r="B438" s="20" t="s">
        <v>887</v>
      </c>
      <c r="C438" s="16" t="s">
        <v>8</v>
      </c>
      <c r="D438" s="16" t="str">
        <f>VLOOKUP(A438,'Lead Time'!$A$2:$C$1180,3,0)</f>
        <v>Local</v>
      </c>
      <c r="E438" s="23" t="str">
        <f>VLOOKUP(A438,Classification!$A$2:$D$1180,4,0)</f>
        <v>C</v>
      </c>
      <c r="F438" s="26" t="str">
        <f>VLOOKUP(A438,Classification!$A$2:$E$1180,5,0)</f>
        <v>M</v>
      </c>
      <c r="G438" s="21">
        <f>VLOOKUP(A438,'Lead Time'!$A$2:$D$1180,4,0)</f>
        <v>18</v>
      </c>
      <c r="H438" s="21">
        <f t="shared" si="78"/>
        <v>0.6</v>
      </c>
      <c r="I438" s="32">
        <f>VLOOKUP(A438,Classification!$A$2:$F$1180,6,0)</f>
        <v>43.529000000000003</v>
      </c>
      <c r="J438" s="21">
        <f>-SUM('cons 2023 - 2025'!D439:AM439)</f>
        <v>22</v>
      </c>
      <c r="K438" s="18">
        <f>-_xlfn.MINIFS('cons 2023 - 2025'!D439:AM439,'cons 2023 - 2025'!D439:AM439,"&lt;&gt;0")</f>
        <v>7</v>
      </c>
      <c r="L438" s="18">
        <f>-_xlfn.MAXIFS('cons 2023 - 2025'!D439:AM439,'cons 2023 - 2025'!D439:AM439,"&lt;&gt;0")</f>
        <v>1</v>
      </c>
      <c r="M438" s="19">
        <f>COUNTIF('cons 2023 - 2025'!D439:AM439,"&lt;&gt;0")</f>
        <v>9</v>
      </c>
      <c r="N438" s="21">
        <f>-AVERAGE('cons 2023 - 2025'!D439:AM439)</f>
        <v>0.61111111111111116</v>
      </c>
      <c r="O438" s="21">
        <f t="shared" si="79"/>
        <v>2.4444444444444446</v>
      </c>
      <c r="P438" s="21">
        <f>_xlfn.STDEV.S('cons 2023 - 2025'!D439:AM439)</f>
        <v>1.4981470036162821</v>
      </c>
      <c r="Q438" s="21">
        <f>-AVERAGE('cons 2023 - 2025'!D439:AM439)/'⚙ Assumptions'!$B$5</f>
        <v>2.777777777777778E-2</v>
      </c>
      <c r="R438" s="21">
        <f>_xlfn.STDEV.S('cons 2023 - 2025'!D439:AM439)/SQRT('⚙ Assumptions'!$B$5)</f>
        <v>0.31940601437700261</v>
      </c>
      <c r="S438" s="21">
        <f>-IF(AVERAGE('cons 2023 - 2025'!D439:AM439)=0,"",_xlfn.STDEV.S('cons 2023 - 2025'!D439:AM439)/AVERAGE('cons 2023 - 2025'!D439:AM439))</f>
        <v>2.4515132786448248</v>
      </c>
      <c r="T438" s="21" t="str">
        <f t="shared" si="80"/>
        <v>Z</v>
      </c>
      <c r="U438" s="38">
        <f t="shared" si="81"/>
        <v>0.9</v>
      </c>
      <c r="V438" s="21">
        <f t="shared" si="82"/>
        <v>1.28</v>
      </c>
      <c r="W438" s="21">
        <f t="shared" si="83"/>
        <v>1.7345599389522925</v>
      </c>
      <c r="X438" s="21">
        <f t="shared" si="84"/>
        <v>1.4853883891651594</v>
      </c>
      <c r="Y438" s="21">
        <f t="shared" si="85"/>
        <v>2.2345599389522928</v>
      </c>
      <c r="Z438" s="21">
        <f t="shared" si="86"/>
        <v>1.8520550558318261</v>
      </c>
      <c r="AA438" s="21">
        <f>-AVERAGE('cons 2023 - 2025'!D439:AM439)*12</f>
        <v>7.3333333333333339</v>
      </c>
      <c r="AB438" s="32">
        <f t="shared" si="87"/>
        <v>8.7058000000000018</v>
      </c>
      <c r="AC438" s="21">
        <f>SQRT((2*AA438*'⚙ Assumptions'!$B$3)/AB438)</f>
        <v>15.896700700343029</v>
      </c>
      <c r="AD438" s="21">
        <f t="shared" si="88"/>
        <v>1.8520550558318261</v>
      </c>
      <c r="AE438" s="21">
        <f t="shared" si="89"/>
        <v>17.748755756174855</v>
      </c>
      <c r="AF438" s="21">
        <f t="shared" si="90"/>
        <v>0.46131165652348799</v>
      </c>
    </row>
    <row r="439" spans="1:32" x14ac:dyDescent="0.3">
      <c r="A439" s="16" t="s">
        <v>888</v>
      </c>
      <c r="B439" s="17" t="s">
        <v>889</v>
      </c>
      <c r="C439" s="16" t="s">
        <v>8</v>
      </c>
      <c r="D439" s="16" t="str">
        <f>VLOOKUP(A439,'Lead Time'!$A$2:$C$1180,3,0)</f>
        <v>Local</v>
      </c>
      <c r="E439" s="23" t="str">
        <f>VLOOKUP(A439,Classification!$A$2:$D$1180,4,0)</f>
        <v>C</v>
      </c>
      <c r="F439" s="26" t="str">
        <f>VLOOKUP(A439,Classification!$A$2:$E$1180,5,0)</f>
        <v>M</v>
      </c>
      <c r="G439" s="18">
        <f>VLOOKUP(A439,'Lead Time'!$A$2:$D$1180,4,0)</f>
        <v>70</v>
      </c>
      <c r="H439" s="18">
        <f t="shared" si="78"/>
        <v>2.3333333333333335</v>
      </c>
      <c r="I439" s="27">
        <f>VLOOKUP(A439,Classification!$A$2:$F$1180,6,0)</f>
        <v>43.43</v>
      </c>
      <c r="J439" s="18">
        <f>-SUM('cons 2023 - 2025'!D440:AM440)</f>
        <v>6</v>
      </c>
      <c r="K439" s="18">
        <f>-_xlfn.MINIFS('cons 2023 - 2025'!D440:AM440,'cons 2023 - 2025'!D440:AM440,"&lt;&gt;0")</f>
        <v>2</v>
      </c>
      <c r="L439" s="18">
        <f>-_xlfn.MAXIFS('cons 2023 - 2025'!D440:AM440,'cons 2023 - 2025'!D440:AM440,"&lt;&gt;0")</f>
        <v>1</v>
      </c>
      <c r="M439" s="16">
        <f>COUNTIF('cons 2023 - 2025'!D440:AM440,"&lt;&gt;0")</f>
        <v>4</v>
      </c>
      <c r="N439" s="18">
        <f>-AVERAGE('cons 2023 - 2025'!D440:AM440)</f>
        <v>0.16666666666666666</v>
      </c>
      <c r="O439" s="18">
        <f t="shared" si="79"/>
        <v>1.5</v>
      </c>
      <c r="P439" s="18">
        <f>_xlfn.STDEV.S('cons 2023 - 2025'!D440:AM440)</f>
        <v>0.50709255283710997</v>
      </c>
      <c r="Q439" s="18">
        <f>-AVERAGE('cons 2023 - 2025'!D440:AM440)/'⚙ Assumptions'!$B$5</f>
        <v>7.5757575757575751E-3</v>
      </c>
      <c r="R439" s="18">
        <f>_xlfn.STDEV.S('cons 2023 - 2025'!D440:AM440)/SQRT('⚙ Assumptions'!$B$5)</f>
        <v>0.10811249552346708</v>
      </c>
      <c r="S439" s="18">
        <f>-IF(AVERAGE('cons 2023 - 2025'!D440:AM440)=0,"",_xlfn.STDEV.S('cons 2023 - 2025'!D440:AM440)/AVERAGE('cons 2023 - 2025'!D440:AM440))</f>
        <v>3.0425553170226598</v>
      </c>
      <c r="T439" s="18" t="str">
        <f t="shared" si="80"/>
        <v>Z</v>
      </c>
      <c r="U439" s="37">
        <f t="shared" si="81"/>
        <v>0.9</v>
      </c>
      <c r="V439" s="18">
        <f t="shared" si="82"/>
        <v>1.28</v>
      </c>
      <c r="W439" s="18">
        <f t="shared" si="83"/>
        <v>1.1578035631786123</v>
      </c>
      <c r="X439" s="18">
        <f t="shared" si="84"/>
        <v>0.99148373662909883</v>
      </c>
      <c r="Y439" s="18">
        <f t="shared" si="85"/>
        <v>1.6881065934816426</v>
      </c>
      <c r="Z439" s="18">
        <f t="shared" si="86"/>
        <v>1.3803726255179878</v>
      </c>
      <c r="AA439" s="18">
        <f>-AVERAGE('cons 2023 - 2025'!D440:AM440)*12</f>
        <v>2</v>
      </c>
      <c r="AB439" s="27">
        <f t="shared" si="87"/>
        <v>8.6859999999999999</v>
      </c>
      <c r="AC439" s="18">
        <f>SQRT((2*AA439*'⚙ Assumptions'!$B$3)/AB439)</f>
        <v>8.311237880687294</v>
      </c>
      <c r="AD439" s="18">
        <f t="shared" si="88"/>
        <v>1.3803726255179878</v>
      </c>
      <c r="AE439" s="18">
        <f t="shared" si="89"/>
        <v>9.6916105062052811</v>
      </c>
      <c r="AF439" s="18">
        <f t="shared" si="90"/>
        <v>0.24063804077216605</v>
      </c>
    </row>
    <row r="440" spans="1:32" x14ac:dyDescent="0.3">
      <c r="A440" s="19" t="s">
        <v>890</v>
      </c>
      <c r="B440" s="20" t="s">
        <v>891</v>
      </c>
      <c r="C440" s="16" t="s">
        <v>8</v>
      </c>
      <c r="D440" s="16" t="str">
        <f>VLOOKUP(A440,'Lead Time'!$A$2:$C$1180,3,0)</f>
        <v>Local</v>
      </c>
      <c r="E440" s="23" t="str">
        <f>VLOOKUP(A440,Classification!$A$2:$D$1180,4,0)</f>
        <v>C</v>
      </c>
      <c r="F440" s="24" t="str">
        <f>VLOOKUP(A440,Classification!$A$2:$E$1180,5,0)</f>
        <v>H</v>
      </c>
      <c r="G440" s="21">
        <f>VLOOKUP(A440,'Lead Time'!$A$2:$D$1180,4,0)</f>
        <v>17.107142857142858</v>
      </c>
      <c r="H440" s="21">
        <f t="shared" si="78"/>
        <v>0.57023809523809521</v>
      </c>
      <c r="I440" s="32">
        <f>VLOOKUP(A440,Classification!$A$2:$F$1180,6,0)</f>
        <v>42.972999999999999</v>
      </c>
      <c r="J440" s="21">
        <f>-SUM('cons 2023 - 2025'!D441:AM441)</f>
        <v>58</v>
      </c>
      <c r="K440" s="18">
        <f>-_xlfn.MINIFS('cons 2023 - 2025'!D441:AM441,'cons 2023 - 2025'!D441:AM441,"&lt;&gt;0")</f>
        <v>11</v>
      </c>
      <c r="L440" s="18">
        <f>-_xlfn.MAXIFS('cons 2023 - 2025'!D441:AM441,'cons 2023 - 2025'!D441:AM441,"&lt;&gt;0")</f>
        <v>1</v>
      </c>
      <c r="M440" s="19">
        <f>COUNTIF('cons 2023 - 2025'!D441:AM441,"&lt;&gt;0")</f>
        <v>18</v>
      </c>
      <c r="N440" s="21">
        <f>-AVERAGE('cons 2023 - 2025'!D441:AM441)</f>
        <v>1.6111111111111112</v>
      </c>
      <c r="O440" s="21">
        <f t="shared" si="79"/>
        <v>3.2222222222222223</v>
      </c>
      <c r="P440" s="21">
        <f>_xlfn.STDEV.S('cons 2023 - 2025'!D441:AM441)</f>
        <v>2.2963048301599405</v>
      </c>
      <c r="Q440" s="21">
        <f>-AVERAGE('cons 2023 - 2025'!D441:AM441)/'⚙ Assumptions'!$B$5</f>
        <v>7.3232323232323232E-2</v>
      </c>
      <c r="R440" s="21">
        <f>_xlfn.STDEV.S('cons 2023 - 2025'!D441:AM441)/SQRT('⚙ Assumptions'!$B$5)</f>
        <v>0.48957383476094762</v>
      </c>
      <c r="S440" s="21">
        <f>-IF(AVERAGE('cons 2023 - 2025'!D441:AM441)=0,"",_xlfn.STDEV.S('cons 2023 - 2025'!D441:AM441)/AVERAGE('cons 2023 - 2025'!D441:AM441))</f>
        <v>1.4252926532027217</v>
      </c>
      <c r="T440" s="21" t="str">
        <f t="shared" si="80"/>
        <v>Z</v>
      </c>
      <c r="U440" s="38">
        <f t="shared" si="81"/>
        <v>0.9</v>
      </c>
      <c r="V440" s="21">
        <f t="shared" si="82"/>
        <v>1.28</v>
      </c>
      <c r="W440" s="21">
        <f t="shared" si="83"/>
        <v>2.5918920500462534</v>
      </c>
      <c r="X440" s="21">
        <f t="shared" si="84"/>
        <v>2.2195637467758189</v>
      </c>
      <c r="Y440" s="21">
        <f t="shared" si="85"/>
        <v>3.8446878653420686</v>
      </c>
      <c r="Z440" s="21">
        <f t="shared" si="86"/>
        <v>3.1382806779927499</v>
      </c>
      <c r="AA440" s="21">
        <f>-AVERAGE('cons 2023 - 2025'!D441:AM441)*12</f>
        <v>19.333333333333336</v>
      </c>
      <c r="AB440" s="32">
        <f t="shared" si="87"/>
        <v>8.5945999999999998</v>
      </c>
      <c r="AC440" s="21">
        <f>SQRT((2*AA440*'⚙ Assumptions'!$B$3)/AB440)</f>
        <v>25.977727823396165</v>
      </c>
      <c r="AD440" s="21">
        <f t="shared" si="88"/>
        <v>3.1382806779927499</v>
      </c>
      <c r="AE440" s="21">
        <f t="shared" si="89"/>
        <v>29.116008501388915</v>
      </c>
      <c r="AF440" s="21">
        <f t="shared" si="90"/>
        <v>0.74422726516986881</v>
      </c>
    </row>
    <row r="441" spans="1:32" x14ac:dyDescent="0.3">
      <c r="A441" s="16" t="s">
        <v>892</v>
      </c>
      <c r="B441" s="17" t="s">
        <v>893</v>
      </c>
      <c r="C441" s="16" t="s">
        <v>8</v>
      </c>
      <c r="D441" s="16" t="str">
        <f>VLOOKUP(A441,'Lead Time'!$A$2:$C$1180,3,0)</f>
        <v>Local</v>
      </c>
      <c r="E441" s="23" t="str">
        <f>VLOOKUP(A441,Classification!$A$2:$D$1180,4,0)</f>
        <v>C</v>
      </c>
      <c r="F441" s="25" t="str">
        <f>VLOOKUP(A441,Classification!$A$2:$E$1180,5,0)</f>
        <v>L</v>
      </c>
      <c r="G441" s="18">
        <f>VLOOKUP(A441,'Lead Time'!$A$2:$D$1180,4,0)</f>
        <v>44</v>
      </c>
      <c r="H441" s="18">
        <f t="shared" si="78"/>
        <v>1.4666666666666666</v>
      </c>
      <c r="I441" s="27">
        <f>VLOOKUP(A441,Classification!$A$2:$F$1180,6,0)</f>
        <v>42.877000000000002</v>
      </c>
      <c r="J441" s="18">
        <f>-SUM('cons 2023 - 2025'!D442:AM442)</f>
        <v>3</v>
      </c>
      <c r="K441" s="18">
        <f>-_xlfn.MINIFS('cons 2023 - 2025'!D442:AM442,'cons 2023 - 2025'!D442:AM442,"&lt;&gt;0")</f>
        <v>2</v>
      </c>
      <c r="L441" s="18">
        <f>-_xlfn.MAXIFS('cons 2023 - 2025'!D442:AM442,'cons 2023 - 2025'!D442:AM442,"&lt;&gt;0")</f>
        <v>1</v>
      </c>
      <c r="M441" s="16">
        <f>COUNTIF('cons 2023 - 2025'!D442:AM442,"&lt;&gt;0")</f>
        <v>2</v>
      </c>
      <c r="N441" s="18">
        <f>-AVERAGE('cons 2023 - 2025'!D442:AM442)</f>
        <v>8.3333333333333329E-2</v>
      </c>
      <c r="O441" s="18">
        <f t="shared" si="79"/>
        <v>1.5</v>
      </c>
      <c r="P441" s="18">
        <f>_xlfn.STDEV.S('cons 2023 - 2025'!D442:AM442)</f>
        <v>0.36839419880650359</v>
      </c>
      <c r="Q441" s="18">
        <f>-AVERAGE('cons 2023 - 2025'!D442:AM442)/'⚙ Assumptions'!$B$5</f>
        <v>3.7878787878787876E-3</v>
      </c>
      <c r="R441" s="18">
        <f>_xlfn.STDEV.S('cons 2023 - 2025'!D442:AM442)/SQRT('⚙ Assumptions'!$B$5)</f>
        <v>7.854190708679773E-2</v>
      </c>
      <c r="S441" s="18">
        <f>-IF(AVERAGE('cons 2023 - 2025'!D442:AM442)=0,"",_xlfn.STDEV.S('cons 2023 - 2025'!D442:AM442)/AVERAGE('cons 2023 - 2025'!D442:AM442))</f>
        <v>4.4207303856780431</v>
      </c>
      <c r="T441" s="18" t="str">
        <f t="shared" si="80"/>
        <v>Z</v>
      </c>
      <c r="U441" s="37">
        <f t="shared" si="81"/>
        <v>0.9</v>
      </c>
      <c r="V441" s="18">
        <f t="shared" si="82"/>
        <v>1.28</v>
      </c>
      <c r="W441" s="18">
        <f t="shared" si="83"/>
        <v>0.66686473248221134</v>
      </c>
      <c r="X441" s="18">
        <f t="shared" si="84"/>
        <v>0.57106883914955386</v>
      </c>
      <c r="Y441" s="18">
        <f t="shared" si="85"/>
        <v>0.83353139914887797</v>
      </c>
      <c r="Z441" s="18">
        <f t="shared" si="86"/>
        <v>0.6932910613717761</v>
      </c>
      <c r="AA441" s="18">
        <f>-AVERAGE('cons 2023 - 2025'!D442:AM442)*12</f>
        <v>1</v>
      </c>
      <c r="AB441" s="27">
        <f t="shared" si="87"/>
        <v>8.5754000000000001</v>
      </c>
      <c r="AC441" s="18">
        <f>SQRT((2*AA441*'⚙ Assumptions'!$B$3)/AB441)</f>
        <v>5.9147097007017857</v>
      </c>
      <c r="AD441" s="18">
        <f t="shared" si="88"/>
        <v>0.6932910613717761</v>
      </c>
      <c r="AE441" s="18">
        <f t="shared" si="89"/>
        <v>6.6080007620735621</v>
      </c>
      <c r="AF441" s="18">
        <f t="shared" si="90"/>
        <v>0.16907000522466031</v>
      </c>
    </row>
    <row r="442" spans="1:32" x14ac:dyDescent="0.3">
      <c r="A442" s="19" t="s">
        <v>894</v>
      </c>
      <c r="B442" s="20" t="s">
        <v>895</v>
      </c>
      <c r="C442" s="16" t="s">
        <v>8</v>
      </c>
      <c r="D442" s="16" t="str">
        <f>VLOOKUP(A442,'Lead Time'!$A$2:$C$1180,3,0)</f>
        <v>Import</v>
      </c>
      <c r="E442" s="23" t="str">
        <f>VLOOKUP(A442,Classification!$A$2:$D$1180,4,0)</f>
        <v>C</v>
      </c>
      <c r="F442" s="25" t="str">
        <f>VLOOKUP(A442,Classification!$A$2:$E$1180,5,0)</f>
        <v>L</v>
      </c>
      <c r="G442" s="21">
        <f>VLOOKUP(A442,'Lead Time'!$A$2:$D$1180,4,0)</f>
        <v>154</v>
      </c>
      <c r="H442" s="21">
        <f t="shared" si="78"/>
        <v>5.1333333333333337</v>
      </c>
      <c r="I442" s="32">
        <f>VLOOKUP(A442,Classification!$A$2:$F$1180,6,0)</f>
        <v>42.646999999999998</v>
      </c>
      <c r="J442" s="21">
        <f>-SUM('cons 2023 - 2025'!D443:AM443)</f>
        <v>5</v>
      </c>
      <c r="K442" s="18">
        <f>-_xlfn.MINIFS('cons 2023 - 2025'!D443:AM443,'cons 2023 - 2025'!D443:AM443,"&lt;&gt;0")</f>
        <v>4</v>
      </c>
      <c r="L442" s="18">
        <f>-_xlfn.MAXIFS('cons 2023 - 2025'!D443:AM443,'cons 2023 - 2025'!D443:AM443,"&lt;&gt;0")</f>
        <v>1</v>
      </c>
      <c r="M442" s="19">
        <f>COUNTIF('cons 2023 - 2025'!D443:AM443,"&lt;&gt;0")</f>
        <v>2</v>
      </c>
      <c r="N442" s="21">
        <f>-AVERAGE('cons 2023 - 2025'!D443:AM443)</f>
        <v>0.1388888888888889</v>
      </c>
      <c r="O442" s="21">
        <f t="shared" si="79"/>
        <v>2.5</v>
      </c>
      <c r="P442" s="21">
        <f>_xlfn.STDEV.S('cons 2023 - 2025'!D443:AM443)</f>
        <v>0.68254891097489556</v>
      </c>
      <c r="Q442" s="21">
        <f>-AVERAGE('cons 2023 - 2025'!D443:AM443)/'⚙ Assumptions'!$B$5</f>
        <v>6.313131313131313E-3</v>
      </c>
      <c r="R442" s="21">
        <f>_xlfn.STDEV.S('cons 2023 - 2025'!D443:AM443)/SQRT('⚙ Assumptions'!$B$5)</f>
        <v>0.14551991676758949</v>
      </c>
      <c r="S442" s="21">
        <f>-IF(AVERAGE('cons 2023 - 2025'!D443:AM443)=0,"",_xlfn.STDEV.S('cons 2023 - 2025'!D443:AM443)/AVERAGE('cons 2023 - 2025'!D443:AM443))</f>
        <v>4.9143521590192476</v>
      </c>
      <c r="T442" s="21" t="str">
        <f t="shared" si="80"/>
        <v>Z</v>
      </c>
      <c r="U442" s="38">
        <f t="shared" si="81"/>
        <v>0.9</v>
      </c>
      <c r="V442" s="21">
        <f t="shared" si="82"/>
        <v>1.28</v>
      </c>
      <c r="W442" s="21">
        <f t="shared" si="83"/>
        <v>2.3114939853792493</v>
      </c>
      <c r="X442" s="21">
        <f t="shared" si="84"/>
        <v>1.9794451897588023</v>
      </c>
      <c r="Y442" s="21">
        <f t="shared" si="85"/>
        <v>3.2837162076014716</v>
      </c>
      <c r="Z442" s="21">
        <f t="shared" si="86"/>
        <v>2.6924081527217654</v>
      </c>
      <c r="AA442" s="21">
        <f>-AVERAGE('cons 2023 - 2025'!D443:AM443)*12</f>
        <v>1.6666666666666667</v>
      </c>
      <c r="AB442" s="32">
        <f t="shared" si="87"/>
        <v>8.5294000000000008</v>
      </c>
      <c r="AC442" s="21">
        <f>SQRT((2*AA442*'⚙ Assumptions'!$B$3)/AB442)</f>
        <v>7.6564202151793888</v>
      </c>
      <c r="AD442" s="21">
        <f t="shared" si="88"/>
        <v>2.6924081527217654</v>
      </c>
      <c r="AE442" s="21">
        <f t="shared" si="89"/>
        <v>10.348828367901154</v>
      </c>
      <c r="AF442" s="21">
        <f t="shared" si="90"/>
        <v>0.21768223527783695</v>
      </c>
    </row>
    <row r="443" spans="1:32" x14ac:dyDescent="0.3">
      <c r="A443" s="16" t="s">
        <v>896</v>
      </c>
      <c r="B443" s="17" t="s">
        <v>897</v>
      </c>
      <c r="C443" s="16" t="s">
        <v>8</v>
      </c>
      <c r="D443" s="16" t="str">
        <f>VLOOKUP(A443,'Lead Time'!$A$2:$C$1180,3,0)</f>
        <v>Local</v>
      </c>
      <c r="E443" s="23" t="str">
        <f>VLOOKUP(A443,Classification!$A$2:$D$1180,4,0)</f>
        <v>C</v>
      </c>
      <c r="F443" s="26" t="str">
        <f>VLOOKUP(A443,Classification!$A$2:$E$1180,5,0)</f>
        <v>M</v>
      </c>
      <c r="G443" s="18">
        <f>VLOOKUP(A443,'Lead Time'!$A$2:$D$1180,4,0)</f>
        <v>11.6875</v>
      </c>
      <c r="H443" s="18">
        <f t="shared" si="78"/>
        <v>0.38958333333333334</v>
      </c>
      <c r="I443" s="27">
        <f>VLOOKUP(A443,Classification!$A$2:$F$1180,6,0)</f>
        <v>42.598999999999997</v>
      </c>
      <c r="J443" s="18">
        <f>-SUM('cons 2023 - 2025'!D444:AM444)</f>
        <v>37</v>
      </c>
      <c r="K443" s="18">
        <f>-_xlfn.MINIFS('cons 2023 - 2025'!D444:AM444,'cons 2023 - 2025'!D444:AM444,"&lt;&gt;0")</f>
        <v>10</v>
      </c>
      <c r="L443" s="18">
        <f>-_xlfn.MAXIFS('cons 2023 - 2025'!D444:AM444,'cons 2023 - 2025'!D444:AM444,"&lt;&gt;0")</f>
        <v>1</v>
      </c>
      <c r="M443" s="16">
        <f>COUNTIF('cons 2023 - 2025'!D444:AM444,"&lt;&gt;0")</f>
        <v>11</v>
      </c>
      <c r="N443" s="18">
        <f>-AVERAGE('cons 2023 - 2025'!D444:AM444)</f>
        <v>1.0277777777777777</v>
      </c>
      <c r="O443" s="18">
        <f t="shared" si="79"/>
        <v>3.3636363636363638</v>
      </c>
      <c r="P443" s="18">
        <f>_xlfn.STDEV.S('cons 2023 - 2025'!D444:AM444)</f>
        <v>2.4317672716549303</v>
      </c>
      <c r="Q443" s="18">
        <f>-AVERAGE('cons 2023 - 2025'!D444:AM444)/'⚙ Assumptions'!$B$5</f>
        <v>4.6717171717171713E-2</v>
      </c>
      <c r="R443" s="18">
        <f>_xlfn.STDEV.S('cons 2023 - 2025'!D444:AM444)/SQRT('⚙ Assumptions'!$B$5)</f>
        <v>0.51845452432695949</v>
      </c>
      <c r="S443" s="18">
        <f>-IF(AVERAGE('cons 2023 - 2025'!D444:AM444)=0,"",_xlfn.STDEV.S('cons 2023 - 2025'!D444:AM444)/AVERAGE('cons 2023 - 2025'!D444:AM444))</f>
        <v>2.3660438318804728</v>
      </c>
      <c r="T443" s="18" t="str">
        <f t="shared" si="80"/>
        <v>Z</v>
      </c>
      <c r="U443" s="37">
        <f t="shared" si="81"/>
        <v>0.9</v>
      </c>
      <c r="V443" s="18">
        <f t="shared" si="82"/>
        <v>1.28</v>
      </c>
      <c r="W443" s="18">
        <f t="shared" si="83"/>
        <v>2.2687228768766565</v>
      </c>
      <c r="X443" s="18">
        <f t="shared" si="84"/>
        <v>1.9428182006679271</v>
      </c>
      <c r="Y443" s="18">
        <f t="shared" si="85"/>
        <v>2.8147298213211007</v>
      </c>
      <c r="Z443" s="18">
        <f t="shared" si="86"/>
        <v>2.3432232932605195</v>
      </c>
      <c r="AA443" s="18">
        <f>-AVERAGE('cons 2023 - 2025'!D444:AM444)*12</f>
        <v>12.333333333333332</v>
      </c>
      <c r="AB443" s="27">
        <f t="shared" si="87"/>
        <v>8.5198</v>
      </c>
      <c r="AC443" s="18">
        <f>SQRT((2*AA443*'⚙ Assumptions'!$B$3)/AB443)</f>
        <v>20.839445647479355</v>
      </c>
      <c r="AD443" s="18">
        <f t="shared" si="88"/>
        <v>2.3432232932605195</v>
      </c>
      <c r="AE443" s="18">
        <f t="shared" si="89"/>
        <v>23.182668940739873</v>
      </c>
      <c r="AF443" s="18">
        <f t="shared" si="90"/>
        <v>0.59182636342464878</v>
      </c>
    </row>
    <row r="444" spans="1:32" x14ac:dyDescent="0.3">
      <c r="A444" s="19" t="s">
        <v>898</v>
      </c>
      <c r="B444" s="20" t="s">
        <v>899</v>
      </c>
      <c r="C444" s="16" t="s">
        <v>8</v>
      </c>
      <c r="D444" s="16" t="str">
        <f>VLOOKUP(A444,'Lead Time'!$A$2:$C$1180,3,0)</f>
        <v>Mixed Source</v>
      </c>
      <c r="E444" s="23" t="str">
        <f>VLOOKUP(A444,Classification!$A$2:$D$1180,4,0)</f>
        <v>C</v>
      </c>
      <c r="F444" s="24" t="str">
        <f>VLOOKUP(A444,Classification!$A$2:$E$1180,5,0)</f>
        <v>H</v>
      </c>
      <c r="G444" s="21">
        <f>VLOOKUP(A444,'Lead Time'!$A$2:$D$1180,4,0)</f>
        <v>44</v>
      </c>
      <c r="H444" s="21">
        <f t="shared" si="78"/>
        <v>1.4666666666666666</v>
      </c>
      <c r="I444" s="32">
        <f>VLOOKUP(A444,Classification!$A$2:$F$1180,6,0)</f>
        <v>42.289000000000001</v>
      </c>
      <c r="J444" s="21">
        <f>-SUM('cons 2023 - 2025'!D445:AM445)</f>
        <v>1247</v>
      </c>
      <c r="K444" s="18">
        <f>-_xlfn.MINIFS('cons 2023 - 2025'!D445:AM445,'cons 2023 - 2025'!D445:AM445,"&lt;&gt;0")</f>
        <v>235</v>
      </c>
      <c r="L444" s="18">
        <f>-_xlfn.MAXIFS('cons 2023 - 2025'!D445:AM445,'cons 2023 - 2025'!D445:AM445,"&lt;&gt;0")</f>
        <v>17</v>
      </c>
      <c r="M444" s="19">
        <f>COUNTIF('cons 2023 - 2025'!D445:AM445,"&lt;&gt;0")</f>
        <v>18</v>
      </c>
      <c r="N444" s="21">
        <f>-AVERAGE('cons 2023 - 2025'!D445:AM445)</f>
        <v>34.638888888888886</v>
      </c>
      <c r="O444" s="21">
        <f t="shared" si="79"/>
        <v>69.277777777777771</v>
      </c>
      <c r="P444" s="21">
        <f>_xlfn.STDEV.S('cons 2023 - 2025'!D445:AM445)</f>
        <v>62.10229017068891</v>
      </c>
      <c r="Q444" s="21">
        <f>-AVERAGE('cons 2023 - 2025'!D445:AM445)/'⚙ Assumptions'!$B$5</f>
        <v>1.5744949494949494</v>
      </c>
      <c r="R444" s="21">
        <f>_xlfn.STDEV.S('cons 2023 - 2025'!D445:AM445)/SQRT('⚙ Assumptions'!$B$5)</f>
        <v>13.240252751714859</v>
      </c>
      <c r="S444" s="21">
        <f>-IF(AVERAGE('cons 2023 - 2025'!D445:AM445)=0,"",_xlfn.STDEV.S('cons 2023 - 2025'!D445:AM445)/AVERAGE('cons 2023 - 2025'!D445:AM445))</f>
        <v>1.7928487940214923</v>
      </c>
      <c r="T444" s="21" t="str">
        <f t="shared" si="80"/>
        <v>Z</v>
      </c>
      <c r="U444" s="38">
        <f t="shared" si="81"/>
        <v>0.9</v>
      </c>
      <c r="V444" s="21">
        <f t="shared" si="82"/>
        <v>1.28</v>
      </c>
      <c r="W444" s="21">
        <f t="shared" si="83"/>
        <v>112.41715329768653</v>
      </c>
      <c r="X444" s="21">
        <f t="shared" si="84"/>
        <v>96.268298662682341</v>
      </c>
      <c r="Y444" s="21">
        <f t="shared" si="85"/>
        <v>181.6949310754643</v>
      </c>
      <c r="Z444" s="21">
        <f t="shared" si="86"/>
        <v>147.07200236638604</v>
      </c>
      <c r="AA444" s="21">
        <f>-AVERAGE('cons 2023 - 2025'!D445:AM445)*12</f>
        <v>415.66666666666663</v>
      </c>
      <c r="AB444" s="32">
        <f t="shared" si="87"/>
        <v>8.4578000000000007</v>
      </c>
      <c r="AC444" s="21">
        <f>SQRT((2*AA444*'⚙ Assumptions'!$B$3)/AB444)</f>
        <v>121.42399598246621</v>
      </c>
      <c r="AD444" s="21">
        <f t="shared" si="88"/>
        <v>147.07200236638604</v>
      </c>
      <c r="AE444" s="21">
        <f t="shared" si="89"/>
        <v>268.49599834885225</v>
      </c>
      <c r="AF444" s="21">
        <f t="shared" si="90"/>
        <v>3.4232662440683428</v>
      </c>
    </row>
    <row r="445" spans="1:32" x14ac:dyDescent="0.3">
      <c r="A445" s="16" t="s">
        <v>900</v>
      </c>
      <c r="B445" s="17" t="s">
        <v>901</v>
      </c>
      <c r="C445" s="16" t="s">
        <v>8</v>
      </c>
      <c r="D445" s="16" t="str">
        <f>VLOOKUP(A445,'Lead Time'!$A$2:$C$1180,3,0)</f>
        <v>Import</v>
      </c>
      <c r="E445" s="23" t="str">
        <f>VLOOKUP(A445,Classification!$A$2:$D$1180,4,0)</f>
        <v>C</v>
      </c>
      <c r="F445" s="25" t="str">
        <f>VLOOKUP(A445,Classification!$A$2:$E$1180,5,0)</f>
        <v>L</v>
      </c>
      <c r="G445" s="18">
        <f>VLOOKUP(A445,'Lead Time'!$A$2:$D$1180,4,0)</f>
        <v>170</v>
      </c>
      <c r="H445" s="18">
        <f t="shared" si="78"/>
        <v>5.666666666666667</v>
      </c>
      <c r="I445" s="27">
        <f>VLOOKUP(A445,Classification!$A$2:$F$1180,6,0)</f>
        <v>42.183999999999997</v>
      </c>
      <c r="J445" s="18">
        <f>-SUM('cons 2023 - 2025'!D446:AM446)</f>
        <v>70</v>
      </c>
      <c r="K445" s="18">
        <f>-_xlfn.MINIFS('cons 2023 - 2025'!D446:AM446,'cons 2023 - 2025'!D446:AM446,"&lt;&gt;0")</f>
        <v>45</v>
      </c>
      <c r="L445" s="18">
        <f>-_xlfn.MAXIFS('cons 2023 - 2025'!D446:AM446,'cons 2023 - 2025'!D446:AM446,"&lt;&gt;0")</f>
        <v>25</v>
      </c>
      <c r="M445" s="16">
        <f>COUNTIF('cons 2023 - 2025'!D446:AM446,"&lt;&gt;0")</f>
        <v>2</v>
      </c>
      <c r="N445" s="18">
        <f>-AVERAGE('cons 2023 - 2025'!D446:AM446)</f>
        <v>1.9444444444444444</v>
      </c>
      <c r="O445" s="18">
        <f t="shared" si="79"/>
        <v>35</v>
      </c>
      <c r="P445" s="18">
        <f>_xlfn.STDEV.S('cons 2023 - 2025'!D446:AM446)</f>
        <v>8.4749865383608025</v>
      </c>
      <c r="Q445" s="18">
        <f>-AVERAGE('cons 2023 - 2025'!D446:AM446)/'⚙ Assumptions'!$B$5</f>
        <v>8.8383838383838384E-2</v>
      </c>
      <c r="R445" s="18">
        <f>_xlfn.STDEV.S('cons 2023 - 2025'!D446:AM446)/SQRT('⚙ Assumptions'!$B$5)</f>
        <v>1.8068732010826782</v>
      </c>
      <c r="S445" s="18">
        <f>-IF(AVERAGE('cons 2023 - 2025'!D446:AM446)=0,"",_xlfn.STDEV.S('cons 2023 - 2025'!D446:AM446)/AVERAGE('cons 2023 - 2025'!D446:AM446))</f>
        <v>4.3585645054426987</v>
      </c>
      <c r="T445" s="18" t="str">
        <f t="shared" si="80"/>
        <v>Z</v>
      </c>
      <c r="U445" s="37">
        <f t="shared" si="81"/>
        <v>0.9</v>
      </c>
      <c r="V445" s="18">
        <f t="shared" si="82"/>
        <v>1.28</v>
      </c>
      <c r="W445" s="18">
        <f t="shared" si="83"/>
        <v>30.155192623089683</v>
      </c>
      <c r="X445" s="18">
        <f t="shared" si="84"/>
        <v>25.823364179868925</v>
      </c>
      <c r="Y445" s="18">
        <f t="shared" si="85"/>
        <v>45.180445148342208</v>
      </c>
      <c r="Z445" s="18">
        <f t="shared" si="86"/>
        <v>36.841882698387444</v>
      </c>
      <c r="AA445" s="18">
        <f>-AVERAGE('cons 2023 - 2025'!D446:AM446)*12</f>
        <v>23.333333333333332</v>
      </c>
      <c r="AB445" s="27">
        <f t="shared" si="87"/>
        <v>8.4367999999999999</v>
      </c>
      <c r="AC445" s="18">
        <f>SQRT((2*AA445*'⚙ Assumptions'!$B$3)/AB445)</f>
        <v>28.804486870495687</v>
      </c>
      <c r="AD445" s="18">
        <f t="shared" si="88"/>
        <v>36.841882698387444</v>
      </c>
      <c r="AE445" s="18">
        <f t="shared" si="89"/>
        <v>65.646369568883131</v>
      </c>
      <c r="AF445" s="18">
        <f t="shared" si="90"/>
        <v>0.81005898276332655</v>
      </c>
    </row>
    <row r="446" spans="1:32" x14ac:dyDescent="0.3">
      <c r="A446" s="19" t="s">
        <v>902</v>
      </c>
      <c r="B446" s="20" t="s">
        <v>903</v>
      </c>
      <c r="C446" s="16" t="s">
        <v>8</v>
      </c>
      <c r="D446" s="16" t="str">
        <f>VLOOKUP(A446,'Lead Time'!$A$2:$C$1180,3,0)</f>
        <v>Local</v>
      </c>
      <c r="E446" s="23" t="str">
        <f>VLOOKUP(A446,Classification!$A$2:$D$1180,4,0)</f>
        <v>C</v>
      </c>
      <c r="F446" s="25" t="str">
        <f>VLOOKUP(A446,Classification!$A$2:$E$1180,5,0)</f>
        <v>L</v>
      </c>
      <c r="G446" s="21">
        <f>VLOOKUP(A446,'Lead Time'!$A$2:$D$1180,4,0)</f>
        <v>16.666666666666668</v>
      </c>
      <c r="H446" s="21">
        <f t="shared" si="78"/>
        <v>0.55555555555555558</v>
      </c>
      <c r="I446" s="32">
        <f>VLOOKUP(A446,Classification!$A$2:$F$1180,6,0)</f>
        <v>42.043999999999997</v>
      </c>
      <c r="J446" s="21">
        <f>-SUM('cons 2023 - 2025'!D447:AM447)</f>
        <v>2</v>
      </c>
      <c r="K446" s="18">
        <f>-_xlfn.MINIFS('cons 2023 - 2025'!D447:AM447,'cons 2023 - 2025'!D447:AM447,"&lt;&gt;0")</f>
        <v>2</v>
      </c>
      <c r="L446" s="18">
        <f>-_xlfn.MAXIFS('cons 2023 - 2025'!D447:AM447,'cons 2023 - 2025'!D447:AM447,"&lt;&gt;0")</f>
        <v>2</v>
      </c>
      <c r="M446" s="19">
        <f>COUNTIF('cons 2023 - 2025'!D447:AM447,"&lt;&gt;0")</f>
        <v>1</v>
      </c>
      <c r="N446" s="21">
        <f>-AVERAGE('cons 2023 - 2025'!D447:AM447)</f>
        <v>5.5555555555555552E-2</v>
      </c>
      <c r="O446" s="21">
        <f t="shared" si="79"/>
        <v>2</v>
      </c>
      <c r="P446" s="21">
        <f>_xlfn.STDEV.S('cons 2023 - 2025'!D447:AM447)</f>
        <v>0.33333333333333331</v>
      </c>
      <c r="Q446" s="21">
        <f>-AVERAGE('cons 2023 - 2025'!D447:AM447)/'⚙ Assumptions'!$B$5</f>
        <v>2.525252525252525E-3</v>
      </c>
      <c r="R446" s="21">
        <f>_xlfn.STDEV.S('cons 2023 - 2025'!D447:AM447)/SQRT('⚙ Assumptions'!$B$5)</f>
        <v>7.1066905451870138E-2</v>
      </c>
      <c r="S446" s="21">
        <f>-IF(AVERAGE('cons 2023 - 2025'!D447:AM447)=0,"",_xlfn.STDEV.S('cons 2023 - 2025'!D447:AM447)/AVERAGE('cons 2023 - 2025'!D447:AM447))</f>
        <v>6</v>
      </c>
      <c r="T446" s="21" t="str">
        <f t="shared" si="80"/>
        <v>Z</v>
      </c>
      <c r="U446" s="38">
        <f t="shared" si="81"/>
        <v>0.9</v>
      </c>
      <c r="V446" s="21">
        <f t="shared" si="82"/>
        <v>1.28</v>
      </c>
      <c r="W446" s="21">
        <f t="shared" si="83"/>
        <v>0.3713656660388221</v>
      </c>
      <c r="X446" s="21">
        <f t="shared" si="84"/>
        <v>0.31801855679997004</v>
      </c>
      <c r="Y446" s="21">
        <f t="shared" si="85"/>
        <v>0.41345320812636421</v>
      </c>
      <c r="Z446" s="21">
        <f t="shared" si="86"/>
        <v>0.34888275433083427</v>
      </c>
      <c r="AA446" s="21">
        <f>-AVERAGE('cons 2023 - 2025'!D447:AM447)*12</f>
        <v>0.66666666666666663</v>
      </c>
      <c r="AB446" s="32">
        <f t="shared" si="87"/>
        <v>8.4087999999999994</v>
      </c>
      <c r="AC446" s="21">
        <f>SQRT((2*AA446*'⚙ Assumptions'!$B$3)/AB446)</f>
        <v>4.8769464424583129</v>
      </c>
      <c r="AD446" s="21">
        <f t="shared" si="88"/>
        <v>0.34888275433083427</v>
      </c>
      <c r="AE446" s="21">
        <f t="shared" si="89"/>
        <v>5.2258291967891468</v>
      </c>
      <c r="AF446" s="21">
        <f t="shared" si="90"/>
        <v>0.13669755748447818</v>
      </c>
    </row>
    <row r="447" spans="1:32" x14ac:dyDescent="0.3">
      <c r="A447" s="16" t="s">
        <v>904</v>
      </c>
      <c r="B447" s="17" t="s">
        <v>905</v>
      </c>
      <c r="C447" s="16" t="s">
        <v>8</v>
      </c>
      <c r="D447" s="16"/>
      <c r="E447" s="23" t="str">
        <f>VLOOKUP(A447,Classification!$A$2:$D$1180,4,0)</f>
        <v>C</v>
      </c>
      <c r="F447" s="25" t="str">
        <f>VLOOKUP(A447,Classification!$A$2:$E$1180,5,0)</f>
        <v>L</v>
      </c>
      <c r="G447" s="18">
        <f>VLOOKUP(A447,'Lead Time'!$A$2:$D$1180,4,0)</f>
        <v>0</v>
      </c>
      <c r="H447" s="18">
        <f t="shared" si="78"/>
        <v>0</v>
      </c>
      <c r="I447" s="27">
        <f>VLOOKUP(A447,Classification!$A$2:$F$1180,6,0)</f>
        <v>41.996000000000002</v>
      </c>
      <c r="J447" s="18">
        <f>-SUM('cons 2023 - 2025'!D448:AM448)</f>
        <v>83</v>
      </c>
      <c r="K447" s="18">
        <f>-_xlfn.MINIFS('cons 2023 - 2025'!D448:AM448,'cons 2023 - 2025'!D448:AM448,"&lt;&gt;0")</f>
        <v>56</v>
      </c>
      <c r="L447" s="18">
        <f>-_xlfn.MAXIFS('cons 2023 - 2025'!D448:AM448,'cons 2023 - 2025'!D448:AM448,"&lt;&gt;0")</f>
        <v>2</v>
      </c>
      <c r="M447" s="16">
        <f>COUNTIF('cons 2023 - 2025'!D448:AM448,"&lt;&gt;0")</f>
        <v>8</v>
      </c>
      <c r="N447" s="18">
        <f>-AVERAGE('cons 2023 - 2025'!D448:AM448)</f>
        <v>2.3055555555555554</v>
      </c>
      <c r="O447" s="18">
        <f t="shared" si="79"/>
        <v>10.375</v>
      </c>
      <c r="P447" s="18">
        <f>_xlfn.STDEV.S('cons 2023 - 2025'!D448:AM448)</f>
        <v>9.3650396824556079</v>
      </c>
      <c r="Q447" s="18">
        <f>-AVERAGE('cons 2023 - 2025'!D448:AM448)/'⚙ Assumptions'!$B$5</f>
        <v>0.10479797979797979</v>
      </c>
      <c r="R447" s="18">
        <f>_xlfn.STDEV.S('cons 2023 - 2025'!D448:AM448)/SQRT('⚙ Assumptions'!$B$5)</f>
        <v>1.9966331689982539</v>
      </c>
      <c r="S447" s="18">
        <f>-IF(AVERAGE('cons 2023 - 2025'!D448:AM448)=0,"",_xlfn.STDEV.S('cons 2023 - 2025'!D448:AM448)/AVERAGE('cons 2023 - 2025'!D448:AM448))</f>
        <v>4.0619449225108664</v>
      </c>
      <c r="T447" s="18" t="str">
        <f t="shared" si="80"/>
        <v>Z</v>
      </c>
      <c r="U447" s="37">
        <f t="shared" si="81"/>
        <v>0.9</v>
      </c>
      <c r="V447" s="18">
        <f t="shared" si="82"/>
        <v>1.28</v>
      </c>
      <c r="W447" s="18">
        <f t="shared" si="83"/>
        <v>0</v>
      </c>
      <c r="X447" s="18">
        <f t="shared" si="84"/>
        <v>0</v>
      </c>
      <c r="Y447" s="18">
        <f t="shared" si="85"/>
        <v>0</v>
      </c>
      <c r="Z447" s="18">
        <f t="shared" si="86"/>
        <v>0</v>
      </c>
      <c r="AA447" s="18">
        <f>-AVERAGE('cons 2023 - 2025'!D448:AM448)*12</f>
        <v>27.666666666666664</v>
      </c>
      <c r="AB447" s="27">
        <f t="shared" si="87"/>
        <v>8.3992000000000004</v>
      </c>
      <c r="AC447" s="18">
        <f>SQRT((2*AA447*'⚙ Assumptions'!$B$3)/AB447)</f>
        <v>31.435479181440783</v>
      </c>
      <c r="AD447" s="18">
        <f t="shared" si="88"/>
        <v>0</v>
      </c>
      <c r="AE447" s="18">
        <f t="shared" si="89"/>
        <v>31.435479181440783</v>
      </c>
      <c r="AF447" s="18">
        <f t="shared" si="90"/>
        <v>0.88010958913585802</v>
      </c>
    </row>
    <row r="448" spans="1:32" x14ac:dyDescent="0.3">
      <c r="A448" s="19" t="s">
        <v>906</v>
      </c>
      <c r="B448" s="20" t="s">
        <v>907</v>
      </c>
      <c r="C448" s="16" t="s">
        <v>8</v>
      </c>
      <c r="D448" s="16" t="str">
        <f>VLOOKUP(A448,'Lead Time'!$A$2:$C$1180,3,0)</f>
        <v>Local</v>
      </c>
      <c r="E448" s="23" t="str">
        <f>VLOOKUP(A448,Classification!$A$2:$D$1180,4,0)</f>
        <v>C</v>
      </c>
      <c r="F448" s="25" t="str">
        <f>VLOOKUP(A448,Classification!$A$2:$E$1180,5,0)</f>
        <v>L</v>
      </c>
      <c r="G448" s="21">
        <f>VLOOKUP(A448,'Lead Time'!$A$2:$D$1180,4,0)</f>
        <v>19.5</v>
      </c>
      <c r="H448" s="21">
        <f t="shared" si="78"/>
        <v>0.65</v>
      </c>
      <c r="I448" s="32">
        <f>VLOOKUP(A448,Classification!$A$2:$F$1180,6,0)</f>
        <v>41.966000000000001</v>
      </c>
      <c r="J448" s="21">
        <f>-SUM('cons 2023 - 2025'!D449:AM449)</f>
        <v>2</v>
      </c>
      <c r="K448" s="18">
        <f>-_xlfn.MINIFS('cons 2023 - 2025'!D449:AM449,'cons 2023 - 2025'!D449:AM449,"&lt;&gt;0")</f>
        <v>1</v>
      </c>
      <c r="L448" s="18">
        <f>-_xlfn.MAXIFS('cons 2023 - 2025'!D449:AM449,'cons 2023 - 2025'!D449:AM449,"&lt;&gt;0")</f>
        <v>1</v>
      </c>
      <c r="M448" s="19">
        <f>COUNTIF('cons 2023 - 2025'!D449:AM449,"&lt;&gt;0")</f>
        <v>2</v>
      </c>
      <c r="N448" s="21">
        <f>-AVERAGE('cons 2023 - 2025'!D449:AM449)</f>
        <v>5.5555555555555552E-2</v>
      </c>
      <c r="O448" s="21">
        <f t="shared" si="79"/>
        <v>1</v>
      </c>
      <c r="P448" s="21">
        <f>_xlfn.STDEV.S('cons 2023 - 2025'!D449:AM449)</f>
        <v>0.2323106841457232</v>
      </c>
      <c r="Q448" s="21">
        <f>-AVERAGE('cons 2023 - 2025'!D449:AM449)/'⚙ Assumptions'!$B$5</f>
        <v>2.525252525252525E-3</v>
      </c>
      <c r="R448" s="21">
        <f>_xlfn.STDEV.S('cons 2023 - 2025'!D449:AM449)/SQRT('⚙ Assumptions'!$B$5)</f>
        <v>4.9528804276930134E-2</v>
      </c>
      <c r="S448" s="21">
        <f>-IF(AVERAGE('cons 2023 - 2025'!D449:AM449)=0,"",_xlfn.STDEV.S('cons 2023 - 2025'!D449:AM449)/AVERAGE('cons 2023 - 2025'!D449:AM449))</f>
        <v>4.1815923146230176</v>
      </c>
      <c r="T448" s="21" t="str">
        <f t="shared" si="80"/>
        <v>Z</v>
      </c>
      <c r="U448" s="38">
        <f t="shared" si="81"/>
        <v>0.9</v>
      </c>
      <c r="V448" s="21">
        <f t="shared" si="82"/>
        <v>1.28</v>
      </c>
      <c r="W448" s="21">
        <f t="shared" si="83"/>
        <v>0.27995299543616181</v>
      </c>
      <c r="X448" s="21">
        <f t="shared" si="84"/>
        <v>0.23973742249809846</v>
      </c>
      <c r="Y448" s="21">
        <f t="shared" si="85"/>
        <v>0.32919541967858607</v>
      </c>
      <c r="Z448" s="21">
        <f t="shared" si="86"/>
        <v>0.27584853360920958</v>
      </c>
      <c r="AA448" s="21">
        <f>-AVERAGE('cons 2023 - 2025'!D449:AM449)*12</f>
        <v>0.66666666666666663</v>
      </c>
      <c r="AB448" s="32">
        <f t="shared" si="87"/>
        <v>8.3932000000000002</v>
      </c>
      <c r="AC448" s="21">
        <f>SQRT((2*AA448*'⚙ Assumptions'!$B$3)/AB448)</f>
        <v>4.881476600543011</v>
      </c>
      <c r="AD448" s="21">
        <f t="shared" si="88"/>
        <v>0.27584853360920958</v>
      </c>
      <c r="AE448" s="21">
        <f t="shared" si="89"/>
        <v>5.1573251341522202</v>
      </c>
      <c r="AF448" s="21">
        <f t="shared" si="90"/>
        <v>0.13657069801225868</v>
      </c>
    </row>
    <row r="449" spans="1:32" x14ac:dyDescent="0.3">
      <c r="A449" s="16" t="s">
        <v>908</v>
      </c>
      <c r="B449" s="17" t="s">
        <v>909</v>
      </c>
      <c r="C449" s="16" t="s">
        <v>8</v>
      </c>
      <c r="D449" s="16" t="str">
        <f>VLOOKUP(A449,'Lead Time'!$A$2:$C$1180,3,0)</f>
        <v>Import</v>
      </c>
      <c r="E449" s="23" t="str">
        <f>VLOOKUP(A449,Classification!$A$2:$D$1180,4,0)</f>
        <v>C</v>
      </c>
      <c r="F449" s="25" t="str">
        <f>VLOOKUP(A449,Classification!$A$2:$E$1180,5,0)</f>
        <v>L</v>
      </c>
      <c r="G449" s="18">
        <f>VLOOKUP(A449,'Lead Time'!$A$2:$D$1180,4,0)</f>
        <v>227.5</v>
      </c>
      <c r="H449" s="18">
        <f t="shared" si="78"/>
        <v>7.583333333333333</v>
      </c>
      <c r="I449" s="27">
        <f>VLOOKUP(A449,Classification!$A$2:$F$1180,6,0)</f>
        <v>41.814</v>
      </c>
      <c r="J449" s="18">
        <f>-SUM('cons 2023 - 2025'!D450:AM450)</f>
        <v>175</v>
      </c>
      <c r="K449" s="18">
        <f>-_xlfn.MINIFS('cons 2023 - 2025'!D450:AM450,'cons 2023 - 2025'!D450:AM450,"&lt;&gt;0")</f>
        <v>90</v>
      </c>
      <c r="L449" s="18">
        <f>-_xlfn.MAXIFS('cons 2023 - 2025'!D450:AM450,'cons 2023 - 2025'!D450:AM450,"&lt;&gt;0")</f>
        <v>85</v>
      </c>
      <c r="M449" s="16">
        <f>COUNTIF('cons 2023 - 2025'!D450:AM450,"&lt;&gt;0")</f>
        <v>2</v>
      </c>
      <c r="N449" s="18">
        <f>-AVERAGE('cons 2023 - 2025'!D450:AM450)</f>
        <v>4.8611111111111107</v>
      </c>
      <c r="O449" s="18">
        <f t="shared" si="79"/>
        <v>87.5</v>
      </c>
      <c r="P449" s="18">
        <f>_xlfn.STDEV.S('cons 2023 - 2025'!D450:AM450)</f>
        <v>20.335967823085955</v>
      </c>
      <c r="Q449" s="18">
        <f>-AVERAGE('cons 2023 - 2025'!D450:AM450)/'⚙ Assumptions'!$B$5</f>
        <v>0.22095959595959594</v>
      </c>
      <c r="R449" s="18">
        <f>_xlfn.STDEV.S('cons 2023 - 2025'!D450:AM450)/SQRT('⚙ Assumptions'!$B$5)</f>
        <v>4.3356429076665695</v>
      </c>
      <c r="S449" s="18">
        <f>-IF(AVERAGE('cons 2023 - 2025'!D450:AM450)=0,"",_xlfn.STDEV.S('cons 2023 - 2025'!D450:AM450)/AVERAGE('cons 2023 - 2025'!D450:AM450))</f>
        <v>4.183399095034825</v>
      </c>
      <c r="T449" s="18" t="str">
        <f t="shared" si="80"/>
        <v>Z</v>
      </c>
      <c r="U449" s="37">
        <f t="shared" si="81"/>
        <v>0.9</v>
      </c>
      <c r="V449" s="18">
        <f t="shared" si="82"/>
        <v>1.28</v>
      </c>
      <c r="W449" s="18">
        <f t="shared" si="83"/>
        <v>83.705534856761815</v>
      </c>
      <c r="X449" s="18">
        <f t="shared" si="84"/>
        <v>71.681137557111086</v>
      </c>
      <c r="Y449" s="18">
        <f t="shared" si="85"/>
        <v>133.97384293756988</v>
      </c>
      <c r="Z449" s="18">
        <f t="shared" si="86"/>
        <v>108.54456348303701</v>
      </c>
      <c r="AA449" s="18">
        <f>-AVERAGE('cons 2023 - 2025'!D450:AM450)*12</f>
        <v>58.333333333333329</v>
      </c>
      <c r="AB449" s="27">
        <f t="shared" si="87"/>
        <v>8.3628</v>
      </c>
      <c r="AC449" s="18">
        <f>SQRT((2*AA449*'⚙ Assumptions'!$B$3)/AB449)</f>
        <v>45.744951244965456</v>
      </c>
      <c r="AD449" s="18">
        <f t="shared" si="88"/>
        <v>108.54456348303701</v>
      </c>
      <c r="AE449" s="18">
        <f t="shared" si="89"/>
        <v>154.28951472800247</v>
      </c>
      <c r="AF449" s="18">
        <f t="shared" si="90"/>
        <v>1.2751862609046569</v>
      </c>
    </row>
    <row r="450" spans="1:32" x14ac:dyDescent="0.3">
      <c r="A450" s="19" t="s">
        <v>910</v>
      </c>
      <c r="B450" s="20" t="s">
        <v>911</v>
      </c>
      <c r="C450" s="16" t="s">
        <v>8</v>
      </c>
      <c r="D450" s="16" t="str">
        <f>VLOOKUP(A450,'Lead Time'!$A$2:$C$1180,3,0)</f>
        <v>Local</v>
      </c>
      <c r="E450" s="23" t="str">
        <f>VLOOKUP(A450,Classification!$A$2:$D$1180,4,0)</f>
        <v>C</v>
      </c>
      <c r="F450" s="25" t="str">
        <f>VLOOKUP(A450,Classification!$A$2:$E$1180,5,0)</f>
        <v>L</v>
      </c>
      <c r="G450" s="21">
        <f>VLOOKUP(A450,'Lead Time'!$A$2:$D$1180,4,0)</f>
        <v>13</v>
      </c>
      <c r="H450" s="21">
        <f t="shared" si="78"/>
        <v>0.43333333333333335</v>
      </c>
      <c r="I450" s="32">
        <f>VLOOKUP(A450,Classification!$A$2:$F$1180,6,0)</f>
        <v>41.758000000000003</v>
      </c>
      <c r="J450" s="21">
        <f>-SUM('cons 2023 - 2025'!D451:AM451)</f>
        <v>4</v>
      </c>
      <c r="K450" s="18">
        <f>-_xlfn.MINIFS('cons 2023 - 2025'!D451:AM451,'cons 2023 - 2025'!D451:AM451,"&lt;&gt;0")</f>
        <v>2</v>
      </c>
      <c r="L450" s="18">
        <f>-_xlfn.MAXIFS('cons 2023 - 2025'!D451:AM451,'cons 2023 - 2025'!D451:AM451,"&lt;&gt;0")</f>
        <v>1</v>
      </c>
      <c r="M450" s="19">
        <f>COUNTIF('cons 2023 - 2025'!D451:AM451,"&lt;&gt;0")</f>
        <v>3</v>
      </c>
      <c r="N450" s="21">
        <f>-AVERAGE('cons 2023 - 2025'!D451:AM451)</f>
        <v>0.1111111111111111</v>
      </c>
      <c r="O450" s="21">
        <f t="shared" si="79"/>
        <v>1.3333333333333333</v>
      </c>
      <c r="P450" s="21">
        <f>_xlfn.STDEV.S('cons 2023 - 2025'!D451:AM451)</f>
        <v>0.39840953644479787</v>
      </c>
      <c r="Q450" s="21">
        <f>-AVERAGE('cons 2023 - 2025'!D451:AM451)/'⚙ Assumptions'!$B$5</f>
        <v>5.0505050505050501E-3</v>
      </c>
      <c r="R450" s="21">
        <f>_xlfn.STDEV.S('cons 2023 - 2025'!D451:AM451)/SQRT('⚙ Assumptions'!$B$5)</f>
        <v>8.4941198572937582E-2</v>
      </c>
      <c r="S450" s="21">
        <f>-IF(AVERAGE('cons 2023 - 2025'!D451:AM451)=0,"",_xlfn.STDEV.S('cons 2023 - 2025'!D451:AM451)/AVERAGE('cons 2023 - 2025'!D451:AM451))</f>
        <v>3.5856858280031809</v>
      </c>
      <c r="T450" s="21" t="str">
        <f t="shared" si="80"/>
        <v>Z</v>
      </c>
      <c r="U450" s="38">
        <f t="shared" si="81"/>
        <v>0.9</v>
      </c>
      <c r="V450" s="21">
        <f t="shared" si="82"/>
        <v>1.28</v>
      </c>
      <c r="W450" s="21">
        <f t="shared" si="83"/>
        <v>0.39201260397324172</v>
      </c>
      <c r="X450" s="21">
        <f t="shared" si="84"/>
        <v>0.33569953812029574</v>
      </c>
      <c r="Y450" s="21">
        <f t="shared" si="85"/>
        <v>0.45766916962980736</v>
      </c>
      <c r="Z450" s="21">
        <f t="shared" si="86"/>
        <v>0.3838476862684439</v>
      </c>
      <c r="AA450" s="21">
        <f>-AVERAGE('cons 2023 - 2025'!D451:AM451)*12</f>
        <v>1.3333333333333333</v>
      </c>
      <c r="AB450" s="32">
        <f t="shared" si="87"/>
        <v>8.3516000000000012</v>
      </c>
      <c r="AC450" s="21">
        <f>SQRT((2*AA450*'⚙ Assumptions'!$B$3)/AB450)</f>
        <v>6.9206223801786182</v>
      </c>
      <c r="AD450" s="21">
        <f t="shared" si="88"/>
        <v>0.3838476862684439</v>
      </c>
      <c r="AE450" s="21">
        <f t="shared" si="89"/>
        <v>7.3044700664470623</v>
      </c>
      <c r="AF450" s="21">
        <f t="shared" si="90"/>
        <v>0.19266089956766583</v>
      </c>
    </row>
    <row r="451" spans="1:32" x14ac:dyDescent="0.3">
      <c r="A451" s="16" t="s">
        <v>912</v>
      </c>
      <c r="B451" s="17" t="s">
        <v>913</v>
      </c>
      <c r="C451" s="16" t="s">
        <v>8</v>
      </c>
      <c r="D451" s="16" t="str">
        <f>VLOOKUP(A451,'Lead Time'!$A$2:$C$1180,3,0)</f>
        <v>Import</v>
      </c>
      <c r="E451" s="23" t="str">
        <f>VLOOKUP(A451,Classification!$A$2:$D$1180,4,0)</f>
        <v>C</v>
      </c>
      <c r="F451" s="25" t="str">
        <f>VLOOKUP(A451,Classification!$A$2:$E$1180,5,0)</f>
        <v>L</v>
      </c>
      <c r="G451" s="18">
        <f>VLOOKUP(A451,'Lead Time'!$A$2:$D$1180,4,0)</f>
        <v>132</v>
      </c>
      <c r="H451" s="18">
        <f t="shared" si="78"/>
        <v>4.4000000000000004</v>
      </c>
      <c r="I451" s="27">
        <f>VLOOKUP(A451,Classification!$A$2:$F$1180,6,0)</f>
        <v>41.694000000000003</v>
      </c>
      <c r="J451" s="18">
        <f>-SUM('cons 2023 - 2025'!D452:AM452)</f>
        <v>51</v>
      </c>
      <c r="K451" s="18">
        <f>-_xlfn.MINIFS('cons 2023 - 2025'!D452:AM452,'cons 2023 - 2025'!D452:AM452,"&lt;&gt;0")</f>
        <v>36</v>
      </c>
      <c r="L451" s="18">
        <f>-_xlfn.MAXIFS('cons 2023 - 2025'!D452:AM452,'cons 2023 - 2025'!D452:AM452,"&lt;&gt;0")</f>
        <v>5</v>
      </c>
      <c r="M451" s="16">
        <f>COUNTIF('cons 2023 - 2025'!D452:AM452,"&lt;&gt;0")</f>
        <v>3</v>
      </c>
      <c r="N451" s="18">
        <f>-AVERAGE('cons 2023 - 2025'!D452:AM452)</f>
        <v>1.4166666666666667</v>
      </c>
      <c r="O451" s="18">
        <f t="shared" si="79"/>
        <v>17</v>
      </c>
      <c r="P451" s="18">
        <f>_xlfn.STDEV.S('cons 2023 - 2025'!D452:AM452)</f>
        <v>6.2077140950364562</v>
      </c>
      <c r="Q451" s="18">
        <f>-AVERAGE('cons 2023 - 2025'!D452:AM452)/'⚙ Assumptions'!$B$5</f>
        <v>6.4393939393939392E-2</v>
      </c>
      <c r="R451" s="18">
        <f>_xlfn.STDEV.S('cons 2023 - 2025'!D452:AM452)/SQRT('⚙ Assumptions'!$B$5)</f>
        <v>1.3234890919925923</v>
      </c>
      <c r="S451" s="18">
        <f>-IF(AVERAGE('cons 2023 - 2025'!D452:AM452)=0,"",_xlfn.STDEV.S('cons 2023 - 2025'!D452:AM452)/AVERAGE('cons 2023 - 2025'!D452:AM452))</f>
        <v>4.3819158317904394</v>
      </c>
      <c r="T451" s="18" t="str">
        <f t="shared" si="80"/>
        <v>Z</v>
      </c>
      <c r="U451" s="37">
        <f t="shared" si="81"/>
        <v>0.9</v>
      </c>
      <c r="V451" s="18">
        <f t="shared" si="82"/>
        <v>1.28</v>
      </c>
      <c r="W451" s="18">
        <f t="shared" si="83"/>
        <v>19.46333696246062</v>
      </c>
      <c r="X451" s="18">
        <f t="shared" si="84"/>
        <v>16.667406002649091</v>
      </c>
      <c r="Y451" s="18">
        <f t="shared" si="85"/>
        <v>27.96333696246062</v>
      </c>
      <c r="Z451" s="18">
        <f t="shared" si="86"/>
        <v>22.900739335982426</v>
      </c>
      <c r="AA451" s="18">
        <f>-AVERAGE('cons 2023 - 2025'!D452:AM452)*12</f>
        <v>17</v>
      </c>
      <c r="AB451" s="27">
        <f t="shared" si="87"/>
        <v>8.3388000000000009</v>
      </c>
      <c r="AC451" s="18">
        <f>SQRT((2*AA451*'⚙ Assumptions'!$B$3)/AB451)</f>
        <v>24.730523471875344</v>
      </c>
      <c r="AD451" s="18">
        <f t="shared" si="88"/>
        <v>22.900739335982426</v>
      </c>
      <c r="AE451" s="18">
        <f t="shared" si="89"/>
        <v>47.631262807857766</v>
      </c>
      <c r="AF451" s="18">
        <f t="shared" si="90"/>
        <v>0.68740963042424719</v>
      </c>
    </row>
    <row r="452" spans="1:32" x14ac:dyDescent="0.3">
      <c r="A452" s="19" t="s">
        <v>914</v>
      </c>
      <c r="B452" s="20" t="s">
        <v>915</v>
      </c>
      <c r="C452" s="16" t="s">
        <v>8</v>
      </c>
      <c r="D452" s="16" t="str">
        <f>VLOOKUP(A452,'Lead Time'!$A$2:$C$1180,3,0)</f>
        <v>Import</v>
      </c>
      <c r="E452" s="23" t="str">
        <f>VLOOKUP(A452,Classification!$A$2:$D$1180,4,0)</f>
        <v>C</v>
      </c>
      <c r="F452" s="25" t="str">
        <f>VLOOKUP(A452,Classification!$A$2:$E$1180,5,0)</f>
        <v>L</v>
      </c>
      <c r="G452" s="21">
        <f>VLOOKUP(A452,'Lead Time'!$A$2:$D$1180,4,0)</f>
        <v>244</v>
      </c>
      <c r="H452" s="21">
        <f t="shared" ref="H452:H515" si="91">G452/30</f>
        <v>8.1333333333333329</v>
      </c>
      <c r="I452" s="32">
        <f>VLOOKUP(A452,Classification!$A$2:$F$1180,6,0)</f>
        <v>41.677</v>
      </c>
      <c r="J452" s="21">
        <f>-SUM('cons 2023 - 2025'!D453:AM453)</f>
        <v>6</v>
      </c>
      <c r="K452" s="18">
        <f>-_xlfn.MINIFS('cons 2023 - 2025'!D453:AM453,'cons 2023 - 2025'!D453:AM453,"&lt;&gt;0")</f>
        <v>6</v>
      </c>
      <c r="L452" s="18">
        <f>-_xlfn.MAXIFS('cons 2023 - 2025'!D453:AM453,'cons 2023 - 2025'!D453:AM453,"&lt;&gt;0")</f>
        <v>6</v>
      </c>
      <c r="M452" s="19">
        <f>COUNTIF('cons 2023 - 2025'!D453:AM453,"&lt;&gt;0")</f>
        <v>1</v>
      </c>
      <c r="N452" s="21">
        <f>-AVERAGE('cons 2023 - 2025'!D453:AM453)</f>
        <v>0.16666666666666666</v>
      </c>
      <c r="O452" s="21">
        <f t="shared" ref="O452:O515" si="92">J452/M452</f>
        <v>6</v>
      </c>
      <c r="P452" s="21">
        <f>_xlfn.STDEV.S('cons 2023 - 2025'!D453:AM453)</f>
        <v>1</v>
      </c>
      <c r="Q452" s="21">
        <f>-AVERAGE('cons 2023 - 2025'!D453:AM453)/'⚙ Assumptions'!$B$5</f>
        <v>7.5757575757575751E-3</v>
      </c>
      <c r="R452" s="21">
        <f>_xlfn.STDEV.S('cons 2023 - 2025'!D453:AM453)/SQRT('⚙ Assumptions'!$B$5)</f>
        <v>0.21320071635561041</v>
      </c>
      <c r="S452" s="21">
        <f>-IF(AVERAGE('cons 2023 - 2025'!D453:AM453)=0,"",_xlfn.STDEV.S('cons 2023 - 2025'!D453:AM453)/AVERAGE('cons 2023 - 2025'!D453:AM453))</f>
        <v>6</v>
      </c>
      <c r="T452" s="21" t="str">
        <f t="shared" ref="T452:T515" si="93">IF(ISBLANK(S452),"Z",
   IF(S452&lt;=0.25,"X",
      IF(S452&lt;=0.5,"Y","Z")))</f>
        <v>Z</v>
      </c>
      <c r="U452" s="38">
        <f t="shared" ref="U452:U515" si="94">IF(E452="B",0.95,IF(E452="C",0.9,0.98))</f>
        <v>0.9</v>
      </c>
      <c r="V452" s="21">
        <f t="shared" ref="V452:V515" si="95">IF(E452="B",1.65,1.28)</f>
        <v>1.28</v>
      </c>
      <c r="W452" s="21">
        <f t="shared" ref="W452:W515" si="96">V452*R452*SQRT(G452)</f>
        <v>4.2627861140978496</v>
      </c>
      <c r="X452" s="21">
        <f t="shared" ref="X452:X515" si="97">V452*P452*SQRT(H452)</f>
        <v>3.6504319379127361</v>
      </c>
      <c r="Y452" s="21">
        <f t="shared" ref="Y452:Y515" si="98">Q452*G452+W452</f>
        <v>6.1112709625826982</v>
      </c>
      <c r="Z452" s="21">
        <f t="shared" ref="Z452:Z515" si="99">N452*H452+X452</f>
        <v>5.0059874934682913</v>
      </c>
      <c r="AA452" s="21">
        <f>-AVERAGE('cons 2023 - 2025'!D453:AM453)*12</f>
        <v>2</v>
      </c>
      <c r="AB452" s="32">
        <f t="shared" ref="AB452:AB515" si="100">I452*0.2</f>
        <v>8.3353999999999999</v>
      </c>
      <c r="AC452" s="21">
        <f>SQRT((2*AA452*'⚙ Assumptions'!$B$3)/AB452)</f>
        <v>8.4842293950122567</v>
      </c>
      <c r="AD452" s="21">
        <f t="shared" ref="AD452:AD515" si="101">Z452</f>
        <v>5.0059874934682913</v>
      </c>
      <c r="AE452" s="21">
        <f t="shared" ref="AE452:AE515" si="102">Z452+AC452</f>
        <v>13.490216888480548</v>
      </c>
      <c r="AF452" s="21">
        <f t="shared" ref="AF452:AF515" si="103">AA452/AC452</f>
        <v>0.23573148566395058</v>
      </c>
    </row>
    <row r="453" spans="1:32" x14ac:dyDescent="0.3">
      <c r="A453" s="16" t="s">
        <v>916</v>
      </c>
      <c r="B453" s="17" t="s">
        <v>917</v>
      </c>
      <c r="C453" s="16" t="s">
        <v>44</v>
      </c>
      <c r="D453" s="16" t="str">
        <f>VLOOKUP(A453,'Lead Time'!$A$2:$C$1180,3,0)</f>
        <v>Local</v>
      </c>
      <c r="E453" s="23" t="str">
        <f>VLOOKUP(A453,Classification!$A$2:$D$1180,4,0)</f>
        <v>C</v>
      </c>
      <c r="F453" s="24" t="str">
        <f>VLOOKUP(A453,Classification!$A$2:$E$1180,5,0)</f>
        <v>H</v>
      </c>
      <c r="G453" s="18">
        <f>VLOOKUP(A453,'Lead Time'!$A$2:$D$1180,4,0)</f>
        <v>9.5625</v>
      </c>
      <c r="H453" s="18">
        <f t="shared" si="91"/>
        <v>0.31874999999999998</v>
      </c>
      <c r="I453" s="27">
        <f>VLOOKUP(A453,Classification!$A$2:$F$1180,6,0)</f>
        <v>41.597999999999999</v>
      </c>
      <c r="J453" s="18">
        <f>-SUM('cons 2023 - 2025'!D454:AM454)</f>
        <v>197</v>
      </c>
      <c r="K453" s="18">
        <f>-_xlfn.MINIFS('cons 2023 - 2025'!D454:AM454,'cons 2023 - 2025'!D454:AM454,"&lt;&gt;0")</f>
        <v>25</v>
      </c>
      <c r="L453" s="18">
        <f>-_xlfn.MAXIFS('cons 2023 - 2025'!D454:AM454,'cons 2023 - 2025'!D454:AM454,"&lt;&gt;0")</f>
        <v>1</v>
      </c>
      <c r="M453" s="16">
        <f>COUNTIF('cons 2023 - 2025'!D454:AM454,"&lt;&gt;0")</f>
        <v>31</v>
      </c>
      <c r="N453" s="18">
        <f>-AVERAGE('cons 2023 - 2025'!D454:AM454)</f>
        <v>5.4722222222222223</v>
      </c>
      <c r="O453" s="18">
        <f t="shared" si="92"/>
        <v>6.354838709677419</v>
      </c>
      <c r="P453" s="18">
        <f>_xlfn.STDEV.S('cons 2023 - 2025'!D454:AM454)</f>
        <v>5.7345375258097873</v>
      </c>
      <c r="Q453" s="18">
        <f>-AVERAGE('cons 2023 - 2025'!D454:AM454)/'⚙ Assumptions'!$B$5</f>
        <v>0.24873737373737373</v>
      </c>
      <c r="R453" s="18">
        <f>_xlfn.STDEV.S('cons 2023 - 2025'!D454:AM454)/SQRT('⚙ Assumptions'!$B$5)</f>
        <v>1.2226075084707764</v>
      </c>
      <c r="S453" s="18">
        <f>-IF(AVERAGE('cons 2023 - 2025'!D454:AM454)=0,"",_xlfn.STDEV.S('cons 2023 - 2025'!D454:AM454)/AVERAGE('cons 2023 - 2025'!D454:AM454))</f>
        <v>1.0479357915185399</v>
      </c>
      <c r="T453" s="18" t="str">
        <f t="shared" si="93"/>
        <v>Z</v>
      </c>
      <c r="U453" s="37">
        <f t="shared" si="94"/>
        <v>0.9</v>
      </c>
      <c r="V453" s="18">
        <f t="shared" si="95"/>
        <v>1.28</v>
      </c>
      <c r="W453" s="18">
        <f t="shared" si="96"/>
        <v>4.8393023002543201</v>
      </c>
      <c r="X453" s="18">
        <f t="shared" si="97"/>
        <v>4.1441309043490593</v>
      </c>
      <c r="Y453" s="18">
        <f t="shared" si="98"/>
        <v>7.2178534366179559</v>
      </c>
      <c r="Z453" s="18">
        <f t="shared" si="99"/>
        <v>5.8884017376823925</v>
      </c>
      <c r="AA453" s="18">
        <f>-AVERAGE('cons 2023 - 2025'!D454:AM454)*12</f>
        <v>65.666666666666671</v>
      </c>
      <c r="AB453" s="27">
        <f t="shared" si="100"/>
        <v>8.3195999999999994</v>
      </c>
      <c r="AC453" s="18">
        <f>SQRT((2*AA453*'⚙ Assumptions'!$B$3)/AB453)</f>
        <v>48.661096401492401</v>
      </c>
      <c r="AD453" s="18">
        <f t="shared" si="101"/>
        <v>5.8884017376823925</v>
      </c>
      <c r="AE453" s="18">
        <f t="shared" si="102"/>
        <v>54.549498139174794</v>
      </c>
      <c r="AF453" s="18">
        <f t="shared" si="103"/>
        <v>1.3494695254061873</v>
      </c>
    </row>
    <row r="454" spans="1:32" x14ac:dyDescent="0.3">
      <c r="A454" s="19" t="s">
        <v>918</v>
      </c>
      <c r="B454" s="20" t="s">
        <v>919</v>
      </c>
      <c r="C454" s="16" t="s">
        <v>8</v>
      </c>
      <c r="D454" s="16" t="str">
        <f>VLOOKUP(A454,'Lead Time'!$A$2:$C$1180,3,0)</f>
        <v>Local</v>
      </c>
      <c r="E454" s="23" t="str">
        <f>VLOOKUP(A454,Classification!$A$2:$D$1180,4,0)</f>
        <v>C</v>
      </c>
      <c r="F454" s="25" t="str">
        <f>VLOOKUP(A454,Classification!$A$2:$E$1180,5,0)</f>
        <v>L</v>
      </c>
      <c r="G454" s="21">
        <f>VLOOKUP(A454,'Lead Time'!$A$2:$D$1180,4,0)</f>
        <v>59</v>
      </c>
      <c r="H454" s="21">
        <f t="shared" si="91"/>
        <v>1.9666666666666666</v>
      </c>
      <c r="I454" s="32">
        <f>VLOOKUP(A454,Classification!$A$2:$F$1180,6,0)</f>
        <v>41.268999999999998</v>
      </c>
      <c r="J454" s="21">
        <f>-SUM('cons 2023 - 2025'!D455:AM455)</f>
        <v>1.5</v>
      </c>
      <c r="K454" s="18">
        <f>-_xlfn.MINIFS('cons 2023 - 2025'!D455:AM455,'cons 2023 - 2025'!D455:AM455,"&lt;&gt;0")</f>
        <v>1</v>
      </c>
      <c r="L454" s="18">
        <f>-_xlfn.MAXIFS('cons 2023 - 2025'!D455:AM455,'cons 2023 - 2025'!D455:AM455,"&lt;&gt;0")</f>
        <v>0.5</v>
      </c>
      <c r="M454" s="19">
        <f>COUNTIF('cons 2023 - 2025'!D455:AM455,"&lt;&gt;0")</f>
        <v>2</v>
      </c>
      <c r="N454" s="21">
        <f>-AVERAGE('cons 2023 - 2025'!D455:AM455)</f>
        <v>4.1666666666666664E-2</v>
      </c>
      <c r="O454" s="21">
        <f t="shared" si="92"/>
        <v>0.75</v>
      </c>
      <c r="P454" s="21">
        <f>_xlfn.STDEV.S('cons 2023 - 2025'!D455:AM455)</f>
        <v>0.1841970994032518</v>
      </c>
      <c r="Q454" s="21">
        <f>-AVERAGE('cons 2023 - 2025'!D455:AM455)/'⚙ Assumptions'!$B$5</f>
        <v>1.8939393939393938E-3</v>
      </c>
      <c r="R454" s="21">
        <f>_xlfn.STDEV.S('cons 2023 - 2025'!D455:AM455)/SQRT('⚙ Assumptions'!$B$5)</f>
        <v>3.9270953543398865E-2</v>
      </c>
      <c r="S454" s="21">
        <f>-IF(AVERAGE('cons 2023 - 2025'!D455:AM455)=0,"",_xlfn.STDEV.S('cons 2023 - 2025'!D455:AM455)/AVERAGE('cons 2023 - 2025'!D455:AM455))</f>
        <v>4.4207303856780431</v>
      </c>
      <c r="T454" s="21" t="str">
        <f t="shared" si="93"/>
        <v>Z</v>
      </c>
      <c r="U454" s="38">
        <f t="shared" si="94"/>
        <v>0.9</v>
      </c>
      <c r="V454" s="21">
        <f t="shared" si="95"/>
        <v>1.28</v>
      </c>
      <c r="W454" s="21">
        <f t="shared" si="96"/>
        <v>0.38610677481551847</v>
      </c>
      <c r="X454" s="21">
        <f t="shared" si="97"/>
        <v>0.33064208818024127</v>
      </c>
      <c r="Y454" s="21">
        <f t="shared" si="98"/>
        <v>0.49784919905794267</v>
      </c>
      <c r="Z454" s="21">
        <f t="shared" si="99"/>
        <v>0.4125865326246857</v>
      </c>
      <c r="AA454" s="21">
        <f>-AVERAGE('cons 2023 - 2025'!D455:AM455)*12</f>
        <v>0.5</v>
      </c>
      <c r="AB454" s="32">
        <f t="shared" si="100"/>
        <v>8.2538</v>
      </c>
      <c r="AC454" s="21">
        <f>SQRT((2*AA454*'⚙ Assumptions'!$B$3)/AB454)</f>
        <v>4.2630326508029484</v>
      </c>
      <c r="AD454" s="21">
        <f t="shared" si="101"/>
        <v>0.4125865326246857</v>
      </c>
      <c r="AE454" s="21">
        <f t="shared" si="102"/>
        <v>4.6756191834276342</v>
      </c>
      <c r="AF454" s="21">
        <f t="shared" si="103"/>
        <v>0.11728739631065793</v>
      </c>
    </row>
    <row r="455" spans="1:32" x14ac:dyDescent="0.3">
      <c r="A455" s="16" t="s">
        <v>920</v>
      </c>
      <c r="B455" s="17" t="s">
        <v>921</v>
      </c>
      <c r="C455" s="16" t="s">
        <v>8</v>
      </c>
      <c r="D455" s="16" t="str">
        <f>VLOOKUP(A455,'Lead Time'!$A$2:$C$1180,3,0)</f>
        <v>Local</v>
      </c>
      <c r="E455" s="23" t="str">
        <f>VLOOKUP(A455,Classification!$A$2:$D$1180,4,0)</f>
        <v>C</v>
      </c>
      <c r="F455" s="25" t="str">
        <f>VLOOKUP(A455,Classification!$A$2:$E$1180,5,0)</f>
        <v>L</v>
      </c>
      <c r="G455" s="18">
        <f>VLOOKUP(A455,'Lead Time'!$A$2:$D$1180,4,0)</f>
        <v>100.33333333333333</v>
      </c>
      <c r="H455" s="18">
        <f t="shared" si="91"/>
        <v>3.3444444444444441</v>
      </c>
      <c r="I455" s="27">
        <f>VLOOKUP(A455,Classification!$A$2:$F$1180,6,0)</f>
        <v>40.969000000000001</v>
      </c>
      <c r="J455" s="18">
        <f>-SUM('cons 2023 - 2025'!D456:AM456)</f>
        <v>10</v>
      </c>
      <c r="K455" s="18">
        <f>-_xlfn.MINIFS('cons 2023 - 2025'!D456:AM456,'cons 2023 - 2025'!D456:AM456,"&lt;&gt;0")</f>
        <v>3</v>
      </c>
      <c r="L455" s="18">
        <f>-_xlfn.MAXIFS('cons 2023 - 2025'!D456:AM456,'cons 2023 - 2025'!D456:AM456,"&lt;&gt;0")</f>
        <v>1</v>
      </c>
      <c r="M455" s="16">
        <f>COUNTIF('cons 2023 - 2025'!D456:AM456,"&lt;&gt;0")</f>
        <v>6</v>
      </c>
      <c r="N455" s="18">
        <f>-AVERAGE('cons 2023 - 2025'!D456:AM456)</f>
        <v>0.27777777777777779</v>
      </c>
      <c r="O455" s="18">
        <f t="shared" si="92"/>
        <v>1.6666666666666667</v>
      </c>
      <c r="P455" s="18">
        <f>_xlfn.STDEV.S('cons 2023 - 2025'!D456:AM456)</f>
        <v>0.70147237441220167</v>
      </c>
      <c r="Q455" s="18">
        <f>-AVERAGE('cons 2023 - 2025'!D456:AM456)/'⚙ Assumptions'!$B$5</f>
        <v>1.2626262626262626E-2</v>
      </c>
      <c r="R455" s="18">
        <f>_xlfn.STDEV.S('cons 2023 - 2025'!D456:AM456)/SQRT('⚙ Assumptions'!$B$5)</f>
        <v>0.14955441272835238</v>
      </c>
      <c r="S455" s="18">
        <f>-IF(AVERAGE('cons 2023 - 2025'!D456:AM456)=0,"",_xlfn.STDEV.S('cons 2023 - 2025'!D456:AM456)/AVERAGE('cons 2023 - 2025'!D456:AM456))</f>
        <v>2.5253005478839259</v>
      </c>
      <c r="T455" s="18" t="str">
        <f t="shared" si="93"/>
        <v>Z</v>
      </c>
      <c r="U455" s="37">
        <f t="shared" si="94"/>
        <v>0.9</v>
      </c>
      <c r="V455" s="18">
        <f t="shared" si="95"/>
        <v>1.28</v>
      </c>
      <c r="W455" s="18">
        <f t="shared" si="96"/>
        <v>1.9174843227380316</v>
      </c>
      <c r="X455" s="18">
        <f t="shared" si="97"/>
        <v>1.6420354727676136</v>
      </c>
      <c r="Y455" s="18">
        <f t="shared" si="98"/>
        <v>3.1843193395730482</v>
      </c>
      <c r="Z455" s="18">
        <f t="shared" si="99"/>
        <v>2.5710478184466261</v>
      </c>
      <c r="AA455" s="18">
        <f>-AVERAGE('cons 2023 - 2025'!D456:AM456)*12</f>
        <v>3.3333333333333335</v>
      </c>
      <c r="AB455" s="27">
        <f t="shared" si="100"/>
        <v>8.1938000000000013</v>
      </c>
      <c r="AC455" s="18">
        <f>SQRT((2*AA455*'⚙ Assumptions'!$B$3)/AB455)</f>
        <v>11.047329826798965</v>
      </c>
      <c r="AD455" s="18">
        <f t="shared" si="101"/>
        <v>2.5710478184466261</v>
      </c>
      <c r="AE455" s="18">
        <f t="shared" si="102"/>
        <v>13.618377645245591</v>
      </c>
      <c r="AF455" s="18">
        <f t="shared" si="103"/>
        <v>0.30173203711608459</v>
      </c>
    </row>
    <row r="456" spans="1:32" x14ac:dyDescent="0.3">
      <c r="A456" s="19" t="s">
        <v>922</v>
      </c>
      <c r="B456" s="20" t="s">
        <v>923</v>
      </c>
      <c r="C456" s="16" t="s">
        <v>8</v>
      </c>
      <c r="D456" s="16" t="str">
        <f>VLOOKUP(A456,'Lead Time'!$A$2:$C$1180,3,0)</f>
        <v>Local</v>
      </c>
      <c r="E456" s="23" t="str">
        <f>VLOOKUP(A456,Classification!$A$2:$D$1180,4,0)</f>
        <v>C</v>
      </c>
      <c r="F456" s="25" t="str">
        <f>VLOOKUP(A456,Classification!$A$2:$E$1180,5,0)</f>
        <v>L</v>
      </c>
      <c r="G456" s="21">
        <f>VLOOKUP(A456,'Lead Time'!$A$2:$D$1180,4,0)</f>
        <v>10.25</v>
      </c>
      <c r="H456" s="21">
        <f t="shared" si="91"/>
        <v>0.34166666666666667</v>
      </c>
      <c r="I456" s="32">
        <f>VLOOKUP(A456,Classification!$A$2:$F$1180,6,0)</f>
        <v>40.887</v>
      </c>
      <c r="J456" s="21">
        <f>-SUM('cons 2023 - 2025'!D457:AM457)</f>
        <v>4</v>
      </c>
      <c r="K456" s="18">
        <f>-_xlfn.MINIFS('cons 2023 - 2025'!D457:AM457,'cons 2023 - 2025'!D457:AM457,"&lt;&gt;0")</f>
        <v>2</v>
      </c>
      <c r="L456" s="18">
        <f>-_xlfn.MAXIFS('cons 2023 - 2025'!D457:AM457,'cons 2023 - 2025'!D457:AM457,"&lt;&gt;0")</f>
        <v>2</v>
      </c>
      <c r="M456" s="19">
        <f>COUNTIF('cons 2023 - 2025'!D457:AM457,"&lt;&gt;0")</f>
        <v>2</v>
      </c>
      <c r="N456" s="21">
        <f>-AVERAGE('cons 2023 - 2025'!D457:AM457)</f>
        <v>0.1111111111111111</v>
      </c>
      <c r="O456" s="21">
        <f t="shared" si="92"/>
        <v>2</v>
      </c>
      <c r="P456" s="21">
        <f>_xlfn.STDEV.S('cons 2023 - 2025'!D457:AM457)</f>
        <v>0.4646213682914464</v>
      </c>
      <c r="Q456" s="21">
        <f>-AVERAGE('cons 2023 - 2025'!D457:AM457)/'⚙ Assumptions'!$B$5</f>
        <v>5.0505050505050501E-3</v>
      </c>
      <c r="R456" s="21">
        <f>_xlfn.STDEV.S('cons 2023 - 2025'!D457:AM457)/SQRT('⚙ Assumptions'!$B$5)</f>
        <v>9.9057608553860269E-2</v>
      </c>
      <c r="S456" s="21">
        <f>-IF(AVERAGE('cons 2023 - 2025'!D457:AM457)=0,"",_xlfn.STDEV.S('cons 2023 - 2025'!D457:AM457)/AVERAGE('cons 2023 - 2025'!D457:AM457))</f>
        <v>4.1815923146230176</v>
      </c>
      <c r="T456" s="21" t="str">
        <f t="shared" si="93"/>
        <v>Z</v>
      </c>
      <c r="U456" s="38">
        <f t="shared" si="94"/>
        <v>0.9</v>
      </c>
      <c r="V456" s="21">
        <f t="shared" si="95"/>
        <v>1.28</v>
      </c>
      <c r="W456" s="21">
        <f t="shared" si="96"/>
        <v>0.40593803150934921</v>
      </c>
      <c r="X456" s="21">
        <f t="shared" si="97"/>
        <v>0.34762456181753904</v>
      </c>
      <c r="Y456" s="21">
        <f t="shared" si="98"/>
        <v>0.45770570827702595</v>
      </c>
      <c r="Z456" s="21">
        <f t="shared" si="99"/>
        <v>0.38558752478050201</v>
      </c>
      <c r="AA456" s="21">
        <f>-AVERAGE('cons 2023 - 2025'!D457:AM457)*12</f>
        <v>1.3333333333333333</v>
      </c>
      <c r="AB456" s="32">
        <f t="shared" si="100"/>
        <v>8.1774000000000004</v>
      </c>
      <c r="AC456" s="21">
        <f>SQRT((2*AA456*'⚙ Assumptions'!$B$3)/AB456)</f>
        <v>6.993947608653591</v>
      </c>
      <c r="AD456" s="21">
        <f t="shared" si="101"/>
        <v>0.38558752478050201</v>
      </c>
      <c r="AE456" s="21">
        <f t="shared" si="102"/>
        <v>7.3795351334340928</v>
      </c>
      <c r="AF456" s="21">
        <f t="shared" si="103"/>
        <v>0.19064102391667959</v>
      </c>
    </row>
    <row r="457" spans="1:32" x14ac:dyDescent="0.3">
      <c r="A457" s="16" t="s">
        <v>924</v>
      </c>
      <c r="B457" s="17" t="s">
        <v>925</v>
      </c>
      <c r="C457" s="16" t="s">
        <v>8</v>
      </c>
      <c r="D457" s="16" t="str">
        <f>VLOOKUP(A457,'Lead Time'!$A$2:$C$1180,3,0)</f>
        <v>Local</v>
      </c>
      <c r="E457" s="23" t="str">
        <f>VLOOKUP(A457,Classification!$A$2:$D$1180,4,0)</f>
        <v>C</v>
      </c>
      <c r="F457" s="26" t="str">
        <f>VLOOKUP(A457,Classification!$A$2:$E$1180,5,0)</f>
        <v>M</v>
      </c>
      <c r="G457" s="18">
        <f>VLOOKUP(A457,'Lead Time'!$A$2:$D$1180,4,0)</f>
        <v>55</v>
      </c>
      <c r="H457" s="18">
        <f t="shared" si="91"/>
        <v>1.8333333333333333</v>
      </c>
      <c r="I457" s="27">
        <f>VLOOKUP(A457,Classification!$A$2:$F$1180,6,0)</f>
        <v>40.67</v>
      </c>
      <c r="J457" s="18">
        <f>-SUM('cons 2023 - 2025'!D458:AM458)</f>
        <v>12</v>
      </c>
      <c r="K457" s="18">
        <f>-_xlfn.MINIFS('cons 2023 - 2025'!D458:AM458,'cons 2023 - 2025'!D458:AM458,"&lt;&gt;0")</f>
        <v>3</v>
      </c>
      <c r="L457" s="18">
        <f>-_xlfn.MAXIFS('cons 2023 - 2025'!D458:AM458,'cons 2023 - 2025'!D458:AM458,"&lt;&gt;0")</f>
        <v>1</v>
      </c>
      <c r="M457" s="16">
        <f>COUNTIF('cons 2023 - 2025'!D458:AM458,"&lt;&gt;0")</f>
        <v>7</v>
      </c>
      <c r="N457" s="18">
        <f>-AVERAGE('cons 2023 - 2025'!D458:AM458)</f>
        <v>0.33333333333333331</v>
      </c>
      <c r="O457" s="18">
        <f t="shared" si="92"/>
        <v>1.7142857142857142</v>
      </c>
      <c r="P457" s="18">
        <f>_xlfn.STDEV.S('cons 2023 - 2025'!D458:AM458)</f>
        <v>0.7559289460184544</v>
      </c>
      <c r="Q457" s="18">
        <f>-AVERAGE('cons 2023 - 2025'!D458:AM458)/'⚙ Assumptions'!$B$5</f>
        <v>1.515151515151515E-2</v>
      </c>
      <c r="R457" s="18">
        <f>_xlfn.STDEV.S('cons 2023 - 2025'!D458:AM458)/SQRT('⚙ Assumptions'!$B$5)</f>
        <v>0.16116459280507603</v>
      </c>
      <c r="S457" s="18">
        <f>-IF(AVERAGE('cons 2023 - 2025'!D458:AM458)=0,"",_xlfn.STDEV.S('cons 2023 - 2025'!D458:AM458)/AVERAGE('cons 2023 - 2025'!D458:AM458))</f>
        <v>2.2677868380553634</v>
      </c>
      <c r="T457" s="18" t="str">
        <f t="shared" si="93"/>
        <v>Z</v>
      </c>
      <c r="U457" s="37">
        <f t="shared" si="94"/>
        <v>0.9</v>
      </c>
      <c r="V457" s="18">
        <f t="shared" si="95"/>
        <v>1.28</v>
      </c>
      <c r="W457" s="18">
        <f t="shared" si="96"/>
        <v>1.5298926199480236</v>
      </c>
      <c r="X457" s="18">
        <f t="shared" si="97"/>
        <v>1.3101217682410469</v>
      </c>
      <c r="Y457" s="18">
        <f t="shared" si="98"/>
        <v>2.3632259532813569</v>
      </c>
      <c r="Z457" s="18">
        <f t="shared" si="99"/>
        <v>1.921232879352158</v>
      </c>
      <c r="AA457" s="18">
        <f>-AVERAGE('cons 2023 - 2025'!D458:AM458)*12</f>
        <v>4</v>
      </c>
      <c r="AB457" s="27">
        <f t="shared" si="100"/>
        <v>8.1340000000000003</v>
      </c>
      <c r="AC457" s="18">
        <f>SQRT((2*AA457*'⚙ Assumptions'!$B$3)/AB457)</f>
        <v>12.146147169967193</v>
      </c>
      <c r="AD457" s="18">
        <f t="shared" si="101"/>
        <v>1.921232879352158</v>
      </c>
      <c r="AE457" s="18">
        <f t="shared" si="102"/>
        <v>14.06738004931935</v>
      </c>
      <c r="AF457" s="18">
        <f t="shared" si="103"/>
        <v>0.32932253693504393</v>
      </c>
    </row>
    <row r="458" spans="1:32" x14ac:dyDescent="0.3">
      <c r="A458" s="19" t="s">
        <v>926</v>
      </c>
      <c r="B458" s="20" t="s">
        <v>927</v>
      </c>
      <c r="C458" s="16" t="s">
        <v>8</v>
      </c>
      <c r="D458" s="16" t="str">
        <f>VLOOKUP(A458,'Lead Time'!$A$2:$C$1180,3,0)</f>
        <v>Local</v>
      </c>
      <c r="E458" s="23" t="str">
        <f>VLOOKUP(A458,Classification!$A$2:$D$1180,4,0)</f>
        <v>C</v>
      </c>
      <c r="F458" s="25" t="str">
        <f>VLOOKUP(A458,Classification!$A$2:$E$1180,5,0)</f>
        <v>L</v>
      </c>
      <c r="G458" s="21">
        <f>VLOOKUP(A458,'Lead Time'!$A$2:$D$1180,4,0)</f>
        <v>25.5</v>
      </c>
      <c r="H458" s="21">
        <f t="shared" si="91"/>
        <v>0.85</v>
      </c>
      <c r="I458" s="32">
        <f>VLOOKUP(A458,Classification!$A$2:$F$1180,6,0)</f>
        <v>40.512999999999998</v>
      </c>
      <c r="J458" s="21">
        <f>-SUM('cons 2023 - 2025'!D459:AM459)</f>
        <v>2</v>
      </c>
      <c r="K458" s="18">
        <f>-_xlfn.MINIFS('cons 2023 - 2025'!D459:AM459,'cons 2023 - 2025'!D459:AM459,"&lt;&gt;0")</f>
        <v>1</v>
      </c>
      <c r="L458" s="18">
        <f>-_xlfn.MAXIFS('cons 2023 - 2025'!D459:AM459,'cons 2023 - 2025'!D459:AM459,"&lt;&gt;0")</f>
        <v>1</v>
      </c>
      <c r="M458" s="19">
        <f>COUNTIF('cons 2023 - 2025'!D459:AM459,"&lt;&gt;0")</f>
        <v>2</v>
      </c>
      <c r="N458" s="21">
        <f>-AVERAGE('cons 2023 - 2025'!D459:AM459)</f>
        <v>5.5555555555555552E-2</v>
      </c>
      <c r="O458" s="21">
        <f t="shared" si="92"/>
        <v>1</v>
      </c>
      <c r="P458" s="21">
        <f>_xlfn.STDEV.S('cons 2023 - 2025'!D459:AM459)</f>
        <v>0.2323106841457232</v>
      </c>
      <c r="Q458" s="21">
        <f>-AVERAGE('cons 2023 - 2025'!D459:AM459)/'⚙ Assumptions'!$B$5</f>
        <v>2.525252525252525E-3</v>
      </c>
      <c r="R458" s="21">
        <f>_xlfn.STDEV.S('cons 2023 - 2025'!D459:AM459)/SQRT('⚙ Assumptions'!$B$5)</f>
        <v>4.9528804276930134E-2</v>
      </c>
      <c r="S458" s="21">
        <f>-IF(AVERAGE('cons 2023 - 2025'!D459:AM459)=0,"",_xlfn.STDEV.S('cons 2023 - 2025'!D459:AM459)/AVERAGE('cons 2023 - 2025'!D459:AM459))</f>
        <v>4.1815923146230176</v>
      </c>
      <c r="T458" s="21" t="str">
        <f t="shared" si="93"/>
        <v>Z</v>
      </c>
      <c r="U458" s="38">
        <f t="shared" si="94"/>
        <v>0.9</v>
      </c>
      <c r="V458" s="21">
        <f t="shared" si="95"/>
        <v>1.28</v>
      </c>
      <c r="W458" s="21">
        <f t="shared" si="96"/>
        <v>0.32013849816705575</v>
      </c>
      <c r="X458" s="21">
        <f t="shared" si="97"/>
        <v>0.27415023108935949</v>
      </c>
      <c r="Y458" s="21">
        <f t="shared" si="98"/>
        <v>0.38453243756099514</v>
      </c>
      <c r="Z458" s="21">
        <f t="shared" si="99"/>
        <v>0.32137245331158171</v>
      </c>
      <c r="AA458" s="21">
        <f>-AVERAGE('cons 2023 - 2025'!D459:AM459)*12</f>
        <v>0.66666666666666663</v>
      </c>
      <c r="AB458" s="32">
        <f t="shared" si="100"/>
        <v>8.1026000000000007</v>
      </c>
      <c r="AC458" s="21">
        <f>SQRT((2*AA458*'⚙ Assumptions'!$B$3)/AB458)</f>
        <v>4.9682426417001011</v>
      </c>
      <c r="AD458" s="21">
        <f t="shared" si="101"/>
        <v>0.32137245331158171</v>
      </c>
      <c r="AE458" s="21">
        <f t="shared" si="102"/>
        <v>5.2896150950116825</v>
      </c>
      <c r="AF458" s="21">
        <f t="shared" si="103"/>
        <v>0.13418560942879745</v>
      </c>
    </row>
    <row r="459" spans="1:32" x14ac:dyDescent="0.3">
      <c r="A459" s="16" t="s">
        <v>928</v>
      </c>
      <c r="B459" s="17" t="s">
        <v>929</v>
      </c>
      <c r="C459" s="16" t="s">
        <v>8</v>
      </c>
      <c r="D459" s="16" t="str">
        <f>VLOOKUP(A459,'Lead Time'!$A$2:$C$1180,3,0)</f>
        <v>Import</v>
      </c>
      <c r="E459" s="23" t="str">
        <f>VLOOKUP(A459,Classification!$A$2:$D$1180,4,0)</f>
        <v>C</v>
      </c>
      <c r="F459" s="25" t="str">
        <f>VLOOKUP(A459,Classification!$A$2:$E$1180,5,0)</f>
        <v>L</v>
      </c>
      <c r="G459" s="18">
        <f>VLOOKUP(A459,'Lead Time'!$A$2:$D$1180,4,0)</f>
        <v>116</v>
      </c>
      <c r="H459" s="18">
        <f t="shared" si="91"/>
        <v>3.8666666666666667</v>
      </c>
      <c r="I459" s="27">
        <f>VLOOKUP(A459,Classification!$A$2:$F$1180,6,0)</f>
        <v>40.503999999999998</v>
      </c>
      <c r="J459" s="18">
        <f>-SUM('cons 2023 - 2025'!D460:AM460)</f>
        <v>2388</v>
      </c>
      <c r="K459" s="18">
        <f>-_xlfn.MINIFS('cons 2023 - 2025'!D460:AM460,'cons 2023 - 2025'!D460:AM460,"&lt;&gt;0")</f>
        <v>2350</v>
      </c>
      <c r="L459" s="18">
        <f>-_xlfn.MAXIFS('cons 2023 - 2025'!D460:AM460,'cons 2023 - 2025'!D460:AM460,"&lt;&gt;0")</f>
        <v>38</v>
      </c>
      <c r="M459" s="16">
        <f>COUNTIF('cons 2023 - 2025'!D460:AM460,"&lt;&gt;0")</f>
        <v>2</v>
      </c>
      <c r="N459" s="18">
        <f>-AVERAGE('cons 2023 - 2025'!D460:AM460)</f>
        <v>66.333333333333329</v>
      </c>
      <c r="O459" s="18">
        <f t="shared" si="92"/>
        <v>1194</v>
      </c>
      <c r="P459" s="18">
        <f>_xlfn.STDEV.S('cons 2023 - 2025'!D460:AM460)</f>
        <v>391.53689846187279</v>
      </c>
      <c r="Q459" s="18">
        <f>-AVERAGE('cons 2023 - 2025'!D460:AM460)/'⚙ Assumptions'!$B$5</f>
        <v>3.0151515151515151</v>
      </c>
      <c r="R459" s="18">
        <f>_xlfn.STDEV.S('cons 2023 - 2025'!D460:AM460)/SQRT('⚙ Assumptions'!$B$5)</f>
        <v>83.475947231725186</v>
      </c>
      <c r="S459" s="18">
        <f>-IF(AVERAGE('cons 2023 - 2025'!D460:AM460)=0,"",_xlfn.STDEV.S('cons 2023 - 2025'!D460:AM460)/AVERAGE('cons 2023 - 2025'!D460:AM460))</f>
        <v>5.9025663084704449</v>
      </c>
      <c r="T459" s="18" t="str">
        <f t="shared" si="93"/>
        <v>Z</v>
      </c>
      <c r="U459" s="37">
        <f t="shared" si="94"/>
        <v>0.9</v>
      </c>
      <c r="V459" s="18">
        <f t="shared" si="95"/>
        <v>1.28</v>
      </c>
      <c r="W459" s="18">
        <f t="shared" si="96"/>
        <v>1150.8012371827288</v>
      </c>
      <c r="X459" s="18">
        <f t="shared" si="97"/>
        <v>985.48730289518141</v>
      </c>
      <c r="Y459" s="18">
        <f t="shared" si="98"/>
        <v>1500.5588129403045</v>
      </c>
      <c r="Z459" s="18">
        <f t="shared" si="99"/>
        <v>1241.9761917840704</v>
      </c>
      <c r="AA459" s="18">
        <f>-AVERAGE('cons 2023 - 2025'!D460:AM460)*12</f>
        <v>796</v>
      </c>
      <c r="AB459" s="27">
        <f t="shared" si="100"/>
        <v>8.1007999999999996</v>
      </c>
      <c r="AC459" s="18">
        <f>SQRT((2*AA459*'⚙ Assumptions'!$B$3)/AB459)</f>
        <v>171.69324394913161</v>
      </c>
      <c r="AD459" s="18">
        <f t="shared" si="101"/>
        <v>1241.9761917840704</v>
      </c>
      <c r="AE459" s="18">
        <f t="shared" si="102"/>
        <v>1413.6694357332019</v>
      </c>
      <c r="AF459" s="18">
        <f t="shared" si="103"/>
        <v>4.6361754352770852</v>
      </c>
    </row>
    <row r="460" spans="1:32" x14ac:dyDescent="0.3">
      <c r="A460" s="19" t="s">
        <v>930</v>
      </c>
      <c r="B460" s="20" t="s">
        <v>931</v>
      </c>
      <c r="C460" s="16" t="s">
        <v>8</v>
      </c>
      <c r="D460" s="16" t="str">
        <f>VLOOKUP(A460,'Lead Time'!$A$2:$C$1180,3,0)</f>
        <v>Import</v>
      </c>
      <c r="E460" s="23" t="str">
        <f>VLOOKUP(A460,Classification!$A$2:$D$1180,4,0)</f>
        <v>C</v>
      </c>
      <c r="F460" s="25" t="str">
        <f>VLOOKUP(A460,Classification!$A$2:$E$1180,5,0)</f>
        <v>L</v>
      </c>
      <c r="G460" s="21">
        <f>VLOOKUP(A460,'Lead Time'!$A$2:$D$1180,4,0)</f>
        <v>159.5</v>
      </c>
      <c r="H460" s="21">
        <f t="shared" si="91"/>
        <v>5.3166666666666664</v>
      </c>
      <c r="I460" s="32">
        <f>VLOOKUP(A460,Classification!$A$2:$F$1180,6,0)</f>
        <v>40.448</v>
      </c>
      <c r="J460" s="21">
        <f>-SUM('cons 2023 - 2025'!D461:AM461)</f>
        <v>24</v>
      </c>
      <c r="K460" s="18">
        <f>-_xlfn.MINIFS('cons 2023 - 2025'!D461:AM461,'cons 2023 - 2025'!D461:AM461,"&lt;&gt;0")</f>
        <v>12</v>
      </c>
      <c r="L460" s="18">
        <f>-_xlfn.MAXIFS('cons 2023 - 2025'!D461:AM461,'cons 2023 - 2025'!D461:AM461,"&lt;&gt;0")</f>
        <v>12</v>
      </c>
      <c r="M460" s="19">
        <f>COUNTIF('cons 2023 - 2025'!D461:AM461,"&lt;&gt;0")</f>
        <v>2</v>
      </c>
      <c r="N460" s="21">
        <f>-AVERAGE('cons 2023 - 2025'!D461:AM461)</f>
        <v>0.66666666666666663</v>
      </c>
      <c r="O460" s="21">
        <f t="shared" si="92"/>
        <v>12</v>
      </c>
      <c r="P460" s="21">
        <f>_xlfn.STDEV.S('cons 2023 - 2025'!D461:AM461)</f>
        <v>2.7877282097486784</v>
      </c>
      <c r="Q460" s="21">
        <f>-AVERAGE('cons 2023 - 2025'!D461:AM461)/'⚙ Assumptions'!$B$5</f>
        <v>3.03030303030303E-2</v>
      </c>
      <c r="R460" s="21">
        <f>_xlfn.STDEV.S('cons 2023 - 2025'!D461:AM461)/SQRT('⚙ Assumptions'!$B$5)</f>
        <v>0.59434565132316164</v>
      </c>
      <c r="S460" s="21">
        <f>-IF(AVERAGE('cons 2023 - 2025'!D461:AM461)=0,"",_xlfn.STDEV.S('cons 2023 - 2025'!D461:AM461)/AVERAGE('cons 2023 - 2025'!D461:AM461))</f>
        <v>4.1815923146230176</v>
      </c>
      <c r="T460" s="21" t="str">
        <f t="shared" si="93"/>
        <v>Z</v>
      </c>
      <c r="U460" s="38">
        <f t="shared" si="94"/>
        <v>0.9</v>
      </c>
      <c r="V460" s="21">
        <f t="shared" si="95"/>
        <v>1.28</v>
      </c>
      <c r="W460" s="21">
        <f t="shared" si="96"/>
        <v>9.607920542076581</v>
      </c>
      <c r="X460" s="21">
        <f t="shared" si="97"/>
        <v>8.2277315973538681</v>
      </c>
      <c r="Y460" s="21">
        <f t="shared" si="98"/>
        <v>14.441253875409913</v>
      </c>
      <c r="Z460" s="21">
        <f t="shared" si="99"/>
        <v>11.772176041798312</v>
      </c>
      <c r="AA460" s="21">
        <f>-AVERAGE('cons 2023 - 2025'!D461:AM461)*12</f>
        <v>8</v>
      </c>
      <c r="AB460" s="32">
        <f t="shared" si="100"/>
        <v>8.0896000000000008</v>
      </c>
      <c r="AC460" s="21">
        <f>SQRT((2*AA460*'⚙ Assumptions'!$B$3)/AB460)</f>
        <v>17.224320456548448</v>
      </c>
      <c r="AD460" s="21">
        <f t="shared" si="101"/>
        <v>11.772176041798312</v>
      </c>
      <c r="AE460" s="21">
        <f t="shared" si="102"/>
        <v>28.996496498346758</v>
      </c>
      <c r="AF460" s="21">
        <f t="shared" si="103"/>
        <v>0.46445954255098121</v>
      </c>
    </row>
    <row r="461" spans="1:32" x14ac:dyDescent="0.3">
      <c r="A461" s="16" t="s">
        <v>932</v>
      </c>
      <c r="B461" s="17" t="s">
        <v>933</v>
      </c>
      <c r="C461" s="16" t="s">
        <v>8</v>
      </c>
      <c r="D461" s="16" t="str">
        <f>VLOOKUP(A461,'Lead Time'!$A$2:$C$1180,3,0)</f>
        <v>Import</v>
      </c>
      <c r="E461" s="23" t="str">
        <f>VLOOKUP(A461,Classification!$A$2:$D$1180,4,0)</f>
        <v>C</v>
      </c>
      <c r="F461" s="25" t="str">
        <f>VLOOKUP(A461,Classification!$A$2:$E$1180,5,0)</f>
        <v>L</v>
      </c>
      <c r="G461" s="18">
        <f>VLOOKUP(A461,'Lead Time'!$A$2:$D$1180,4,0)</f>
        <v>124</v>
      </c>
      <c r="H461" s="18">
        <f t="shared" si="91"/>
        <v>4.1333333333333337</v>
      </c>
      <c r="I461" s="27">
        <f>VLOOKUP(A461,Classification!$A$2:$F$1180,6,0)</f>
        <v>40.396000000000001</v>
      </c>
      <c r="J461" s="18">
        <f>-SUM('cons 2023 - 2025'!D462:AM462)</f>
        <v>3</v>
      </c>
      <c r="K461" s="18">
        <f>-_xlfn.MINIFS('cons 2023 - 2025'!D462:AM462,'cons 2023 - 2025'!D462:AM462,"&lt;&gt;0")</f>
        <v>2</v>
      </c>
      <c r="L461" s="18">
        <f>-_xlfn.MAXIFS('cons 2023 - 2025'!D462:AM462,'cons 2023 - 2025'!D462:AM462,"&lt;&gt;0")</f>
        <v>1</v>
      </c>
      <c r="M461" s="16">
        <f>COUNTIF('cons 2023 - 2025'!D462:AM462,"&lt;&gt;0")</f>
        <v>2</v>
      </c>
      <c r="N461" s="18">
        <f>-AVERAGE('cons 2023 - 2025'!D462:AM462)</f>
        <v>8.3333333333333329E-2</v>
      </c>
      <c r="O461" s="18">
        <f t="shared" si="92"/>
        <v>1.5</v>
      </c>
      <c r="P461" s="18">
        <f>_xlfn.STDEV.S('cons 2023 - 2025'!D462:AM462)</f>
        <v>0.36839419880650359</v>
      </c>
      <c r="Q461" s="18">
        <f>-AVERAGE('cons 2023 - 2025'!D462:AM462)/'⚙ Assumptions'!$B$5</f>
        <v>3.7878787878787876E-3</v>
      </c>
      <c r="R461" s="18">
        <f>_xlfn.STDEV.S('cons 2023 - 2025'!D462:AM462)/SQRT('⚙ Assumptions'!$B$5)</f>
        <v>7.854190708679773E-2</v>
      </c>
      <c r="S461" s="18">
        <f>-IF(AVERAGE('cons 2023 - 2025'!D462:AM462)=0,"",_xlfn.STDEV.S('cons 2023 - 2025'!D462:AM462)/AVERAGE('cons 2023 - 2025'!D462:AM462))</f>
        <v>4.4207303856780431</v>
      </c>
      <c r="T461" s="18" t="str">
        <f t="shared" si="93"/>
        <v>Z</v>
      </c>
      <c r="U461" s="37">
        <f t="shared" si="94"/>
        <v>0.9</v>
      </c>
      <c r="V461" s="18">
        <f t="shared" si="95"/>
        <v>1.28</v>
      </c>
      <c r="W461" s="18">
        <f t="shared" si="96"/>
        <v>1.1194952480424425</v>
      </c>
      <c r="X461" s="18">
        <f t="shared" si="97"/>
        <v>0.95867845545437236</v>
      </c>
      <c r="Y461" s="18">
        <f t="shared" si="98"/>
        <v>1.5891922177394122</v>
      </c>
      <c r="Z461" s="18">
        <f t="shared" si="99"/>
        <v>1.3031228998988169</v>
      </c>
      <c r="AA461" s="18">
        <f>-AVERAGE('cons 2023 - 2025'!D462:AM462)*12</f>
        <v>1</v>
      </c>
      <c r="AB461" s="27">
        <f t="shared" si="100"/>
        <v>8.0792000000000002</v>
      </c>
      <c r="AC461" s="18">
        <f>SQRT((2*AA461*'⚙ Assumptions'!$B$3)/AB461)</f>
        <v>6.0936351503416866</v>
      </c>
      <c r="AD461" s="18">
        <f t="shared" si="101"/>
        <v>1.3031228998988169</v>
      </c>
      <c r="AE461" s="18">
        <f t="shared" si="102"/>
        <v>7.3967580502405035</v>
      </c>
      <c r="AF461" s="18">
        <f t="shared" si="103"/>
        <v>0.1641056570221352</v>
      </c>
    </row>
    <row r="462" spans="1:32" x14ac:dyDescent="0.3">
      <c r="A462" s="19" t="s">
        <v>934</v>
      </c>
      <c r="B462" s="20" t="s">
        <v>935</v>
      </c>
      <c r="C462" s="16" t="s">
        <v>119</v>
      </c>
      <c r="D462" s="16" t="str">
        <f>VLOOKUP(A462,'Lead Time'!$A$2:$C$1180,3,0)</f>
        <v>Local</v>
      </c>
      <c r="E462" s="23" t="str">
        <f>VLOOKUP(A462,Classification!$A$2:$D$1180,4,0)</f>
        <v>C</v>
      </c>
      <c r="F462" s="25" t="str">
        <f>VLOOKUP(A462,Classification!$A$2:$E$1180,5,0)</f>
        <v>L</v>
      </c>
      <c r="G462" s="21">
        <f>VLOOKUP(A462,'Lead Time'!$A$2:$D$1180,4,0)</f>
        <v>14.2</v>
      </c>
      <c r="H462" s="21">
        <f t="shared" si="91"/>
        <v>0.47333333333333333</v>
      </c>
      <c r="I462" s="32">
        <f>VLOOKUP(A462,Classification!$A$2:$F$1180,6,0)</f>
        <v>39.871000000000002</v>
      </c>
      <c r="J462" s="21">
        <f>-SUM('cons 2023 - 2025'!D463:AM463)</f>
        <v>92.7</v>
      </c>
      <c r="K462" s="18">
        <f>-_xlfn.MINIFS('cons 2023 - 2025'!D463:AM463,'cons 2023 - 2025'!D463:AM463,"&lt;&gt;0")</f>
        <v>92.7</v>
      </c>
      <c r="L462" s="18">
        <f>-_xlfn.MAXIFS('cons 2023 - 2025'!D463:AM463,'cons 2023 - 2025'!D463:AM463,"&lt;&gt;0")</f>
        <v>92.7</v>
      </c>
      <c r="M462" s="19">
        <f>COUNTIF('cons 2023 - 2025'!D463:AM463,"&lt;&gt;0")</f>
        <v>1</v>
      </c>
      <c r="N462" s="21">
        <f>-AVERAGE('cons 2023 - 2025'!D463:AM463)</f>
        <v>2.5750000000000002</v>
      </c>
      <c r="O462" s="21">
        <f t="shared" si="92"/>
        <v>92.7</v>
      </c>
      <c r="P462" s="21">
        <f>_xlfn.STDEV.S('cons 2023 - 2025'!D463:AM463)</f>
        <v>15.450000000000001</v>
      </c>
      <c r="Q462" s="21">
        <f>-AVERAGE('cons 2023 - 2025'!D463:AM463)/'⚙ Assumptions'!$B$5</f>
        <v>0.11704545454545455</v>
      </c>
      <c r="R462" s="21">
        <f>_xlfn.STDEV.S('cons 2023 - 2025'!D463:AM463)/SQRT('⚙ Assumptions'!$B$5)</f>
        <v>3.2939510676941812</v>
      </c>
      <c r="S462" s="21">
        <f>-IF(AVERAGE('cons 2023 - 2025'!D463:AM463)=0,"",_xlfn.STDEV.S('cons 2023 - 2025'!D463:AM463)/AVERAGE('cons 2023 - 2025'!D463:AM463))</f>
        <v>6</v>
      </c>
      <c r="T462" s="21" t="str">
        <f t="shared" si="93"/>
        <v>Z</v>
      </c>
      <c r="U462" s="38">
        <f t="shared" si="94"/>
        <v>0.9</v>
      </c>
      <c r="V462" s="21">
        <f t="shared" si="95"/>
        <v>1.28</v>
      </c>
      <c r="W462" s="21">
        <f t="shared" si="96"/>
        <v>15.888075144013456</v>
      </c>
      <c r="X462" s="21">
        <f t="shared" si="97"/>
        <v>13.605734696810757</v>
      </c>
      <c r="Y462" s="21">
        <f t="shared" si="98"/>
        <v>17.550120598558912</v>
      </c>
      <c r="Z462" s="21">
        <f t="shared" si="99"/>
        <v>14.824568030144089</v>
      </c>
      <c r="AA462" s="21">
        <f>-AVERAGE('cons 2023 - 2025'!D463:AM463)*12</f>
        <v>30.900000000000002</v>
      </c>
      <c r="AB462" s="32">
        <f t="shared" si="100"/>
        <v>7.9742000000000006</v>
      </c>
      <c r="AC462" s="21">
        <f>SQRT((2*AA462*'⚙ Assumptions'!$B$3)/AB462)</f>
        <v>34.095440449813523</v>
      </c>
      <c r="AD462" s="21">
        <f t="shared" si="101"/>
        <v>14.824568030144089</v>
      </c>
      <c r="AE462" s="21">
        <f t="shared" si="102"/>
        <v>48.920008479957616</v>
      </c>
      <c r="AF462" s="21">
        <f t="shared" si="103"/>
        <v>0.90627953744967682</v>
      </c>
    </row>
    <row r="463" spans="1:32" x14ac:dyDescent="0.3">
      <c r="A463" s="16" t="s">
        <v>936</v>
      </c>
      <c r="B463" s="17" t="s">
        <v>937</v>
      </c>
      <c r="C463" s="16" t="s">
        <v>8</v>
      </c>
      <c r="D463" s="16" t="str">
        <f>VLOOKUP(A463,'Lead Time'!$A$2:$C$1180,3,0)</f>
        <v>Local</v>
      </c>
      <c r="E463" s="23" t="str">
        <f>VLOOKUP(A463,Classification!$A$2:$D$1180,4,0)</f>
        <v>C</v>
      </c>
      <c r="F463" s="26" t="str">
        <f>VLOOKUP(A463,Classification!$A$2:$E$1180,5,0)</f>
        <v>M</v>
      </c>
      <c r="G463" s="18">
        <f>VLOOKUP(A463,'Lead Time'!$A$2:$D$1180,4,0)</f>
        <v>24.666666666666668</v>
      </c>
      <c r="H463" s="18">
        <f t="shared" si="91"/>
        <v>0.8222222222222223</v>
      </c>
      <c r="I463" s="27">
        <f>VLOOKUP(A463,Classification!$A$2:$F$1180,6,0)</f>
        <v>39.531999999999996</v>
      </c>
      <c r="J463" s="18">
        <f>-SUM('cons 2023 - 2025'!D464:AM464)</f>
        <v>15</v>
      </c>
      <c r="K463" s="18">
        <f>-_xlfn.MINIFS('cons 2023 - 2025'!D464:AM464,'cons 2023 - 2025'!D464:AM464,"&lt;&gt;0")</f>
        <v>4</v>
      </c>
      <c r="L463" s="18">
        <f>-_xlfn.MAXIFS('cons 2023 - 2025'!D464:AM464,'cons 2023 - 2025'!D464:AM464,"&lt;&gt;0")</f>
        <v>1</v>
      </c>
      <c r="M463" s="16">
        <f>COUNTIF('cons 2023 - 2025'!D464:AM464,"&lt;&gt;0")</f>
        <v>9</v>
      </c>
      <c r="N463" s="18">
        <f>-AVERAGE('cons 2023 - 2025'!D464:AM464)</f>
        <v>0.41666666666666669</v>
      </c>
      <c r="O463" s="18">
        <f t="shared" si="92"/>
        <v>1.6666666666666667</v>
      </c>
      <c r="P463" s="18">
        <f>_xlfn.STDEV.S('cons 2023 - 2025'!D464:AM464)</f>
        <v>0.90632696717496575</v>
      </c>
      <c r="Q463" s="18">
        <f>-AVERAGE('cons 2023 - 2025'!D464:AM464)/'⚙ Assumptions'!$B$5</f>
        <v>1.893939393939394E-2</v>
      </c>
      <c r="R463" s="18">
        <f>_xlfn.STDEV.S('cons 2023 - 2025'!D464:AM464)/SQRT('⚙ Assumptions'!$B$5)</f>
        <v>0.19322955865411051</v>
      </c>
      <c r="S463" s="18">
        <f>-IF(AVERAGE('cons 2023 - 2025'!D464:AM464)=0,"",_xlfn.STDEV.S('cons 2023 - 2025'!D464:AM464)/AVERAGE('cons 2023 - 2025'!D464:AM464))</f>
        <v>2.1751847212199178</v>
      </c>
      <c r="T463" s="18" t="str">
        <f t="shared" si="93"/>
        <v>Z</v>
      </c>
      <c r="U463" s="37">
        <f t="shared" si="94"/>
        <v>0.9</v>
      </c>
      <c r="V463" s="18">
        <f t="shared" si="95"/>
        <v>1.28</v>
      </c>
      <c r="W463" s="18">
        <f t="shared" si="96"/>
        <v>1.2283970479284405</v>
      </c>
      <c r="X463" s="18">
        <f t="shared" si="97"/>
        <v>1.0519363853057651</v>
      </c>
      <c r="Y463" s="18">
        <f t="shared" si="98"/>
        <v>1.6955687651001576</v>
      </c>
      <c r="Z463" s="18">
        <f t="shared" si="99"/>
        <v>1.3945289778983576</v>
      </c>
      <c r="AA463" s="18">
        <f>-AVERAGE('cons 2023 - 2025'!D464:AM464)*12</f>
        <v>5</v>
      </c>
      <c r="AB463" s="27">
        <f t="shared" si="100"/>
        <v>7.9063999999999997</v>
      </c>
      <c r="AC463" s="18">
        <f>SQRT((2*AA463*'⚙ Assumptions'!$B$3)/AB463)</f>
        <v>13.77387820232817</v>
      </c>
      <c r="AD463" s="18">
        <f t="shared" si="101"/>
        <v>1.3945289778983576</v>
      </c>
      <c r="AE463" s="18">
        <f t="shared" si="102"/>
        <v>15.168407180226527</v>
      </c>
      <c r="AF463" s="18">
        <f t="shared" si="103"/>
        <v>0.36300596872962476</v>
      </c>
    </row>
    <row r="464" spans="1:32" x14ac:dyDescent="0.3">
      <c r="A464" s="19" t="s">
        <v>938</v>
      </c>
      <c r="B464" s="20" t="s">
        <v>939</v>
      </c>
      <c r="C464" s="16" t="s">
        <v>8</v>
      </c>
      <c r="D464" s="16" t="str">
        <f>VLOOKUP(A464,'Lead Time'!$A$2:$C$1180,3,0)</f>
        <v>Local</v>
      </c>
      <c r="E464" s="23" t="str">
        <f>VLOOKUP(A464,Classification!$A$2:$D$1180,4,0)</f>
        <v>C</v>
      </c>
      <c r="F464" s="25" t="str">
        <f>VLOOKUP(A464,Classification!$A$2:$E$1180,5,0)</f>
        <v>L</v>
      </c>
      <c r="G464" s="21">
        <f>VLOOKUP(A464,'Lead Time'!$A$2:$D$1180,4,0)</f>
        <v>36.25</v>
      </c>
      <c r="H464" s="21">
        <f t="shared" si="91"/>
        <v>1.2083333333333333</v>
      </c>
      <c r="I464" s="32">
        <f>VLOOKUP(A464,Classification!$A$2:$F$1180,6,0)</f>
        <v>39.469000000000001</v>
      </c>
      <c r="J464" s="21">
        <f>-SUM('cons 2023 - 2025'!D465:AM465)</f>
        <v>12</v>
      </c>
      <c r="K464" s="18">
        <f>-_xlfn.MINIFS('cons 2023 - 2025'!D465:AM465,'cons 2023 - 2025'!D465:AM465,"&lt;&gt;0")</f>
        <v>3</v>
      </c>
      <c r="L464" s="18">
        <f>-_xlfn.MAXIFS('cons 2023 - 2025'!D465:AM465,'cons 2023 - 2025'!D465:AM465,"&lt;&gt;0")</f>
        <v>1</v>
      </c>
      <c r="M464" s="19">
        <f>COUNTIF('cons 2023 - 2025'!D465:AM465,"&lt;&gt;0")</f>
        <v>7</v>
      </c>
      <c r="N464" s="21">
        <f>-AVERAGE('cons 2023 - 2025'!D465:AM465)</f>
        <v>0.33333333333333331</v>
      </c>
      <c r="O464" s="21">
        <f t="shared" si="92"/>
        <v>1.7142857142857142</v>
      </c>
      <c r="P464" s="21">
        <f>_xlfn.STDEV.S('cons 2023 - 2025'!D465:AM465)</f>
        <v>0.79282496717209183</v>
      </c>
      <c r="Q464" s="21">
        <f>-AVERAGE('cons 2023 - 2025'!D465:AM465)/'⚙ Assumptions'!$B$5</f>
        <v>1.515151515151515E-2</v>
      </c>
      <c r="R464" s="21">
        <f>_xlfn.STDEV.S('cons 2023 - 2025'!D465:AM465)/SQRT('⚙ Assumptions'!$B$5)</f>
        <v>0.1690308509457033</v>
      </c>
      <c r="S464" s="21">
        <f>-IF(AVERAGE('cons 2023 - 2025'!D465:AM465)=0,"",_xlfn.STDEV.S('cons 2023 - 2025'!D465:AM465)/AVERAGE('cons 2023 - 2025'!D465:AM465))</f>
        <v>2.3784749015162756</v>
      </c>
      <c r="T464" s="21" t="str">
        <f t="shared" si="93"/>
        <v>Z</v>
      </c>
      <c r="U464" s="38">
        <f t="shared" si="94"/>
        <v>0.9</v>
      </c>
      <c r="V464" s="21">
        <f t="shared" si="95"/>
        <v>1.28</v>
      </c>
      <c r="W464" s="21">
        <f t="shared" si="96"/>
        <v>1.3026566261737149</v>
      </c>
      <c r="X464" s="21">
        <f t="shared" si="97"/>
        <v>1.1155284888893735</v>
      </c>
      <c r="Y464" s="21">
        <f t="shared" si="98"/>
        <v>1.8518990504161392</v>
      </c>
      <c r="Z464" s="21">
        <f t="shared" si="99"/>
        <v>1.5183062666671512</v>
      </c>
      <c r="AA464" s="21">
        <f>-AVERAGE('cons 2023 - 2025'!D465:AM465)*12</f>
        <v>4</v>
      </c>
      <c r="AB464" s="32">
        <f t="shared" si="100"/>
        <v>7.8938000000000006</v>
      </c>
      <c r="AC464" s="21">
        <f>SQRT((2*AA464*'⚙ Assumptions'!$B$3)/AB464)</f>
        <v>12.329559581510507</v>
      </c>
      <c r="AD464" s="21">
        <f t="shared" si="101"/>
        <v>1.5183062666671512</v>
      </c>
      <c r="AE464" s="21">
        <f t="shared" si="102"/>
        <v>13.847865848177658</v>
      </c>
      <c r="AF464" s="21">
        <f t="shared" si="103"/>
        <v>0.32442359141509219</v>
      </c>
    </row>
    <row r="465" spans="1:32" x14ac:dyDescent="0.3">
      <c r="A465" s="16" t="s">
        <v>940</v>
      </c>
      <c r="B465" s="17" t="s">
        <v>941</v>
      </c>
      <c r="C465" s="16" t="s">
        <v>8</v>
      </c>
      <c r="D465" s="16" t="str">
        <f>VLOOKUP(A465,'Lead Time'!$A$2:$C$1180,3,0)</f>
        <v>Local</v>
      </c>
      <c r="E465" s="23" t="str">
        <f>VLOOKUP(A465,Classification!$A$2:$D$1180,4,0)</f>
        <v>C</v>
      </c>
      <c r="F465" s="25" t="str">
        <f>VLOOKUP(A465,Classification!$A$2:$E$1180,5,0)</f>
        <v>L</v>
      </c>
      <c r="G465" s="18">
        <f>VLOOKUP(A465,'Lead Time'!$A$2:$D$1180,4,0)</f>
        <v>28</v>
      </c>
      <c r="H465" s="18">
        <f t="shared" si="91"/>
        <v>0.93333333333333335</v>
      </c>
      <c r="I465" s="27">
        <f>VLOOKUP(A465,Classification!$A$2:$F$1180,6,0)</f>
        <v>39.42</v>
      </c>
      <c r="J465" s="18">
        <f>-SUM('cons 2023 - 2025'!D466:AM466)</f>
        <v>9</v>
      </c>
      <c r="K465" s="18">
        <f>-_xlfn.MINIFS('cons 2023 - 2025'!D466:AM466,'cons 2023 - 2025'!D466:AM466,"&lt;&gt;0")</f>
        <v>4</v>
      </c>
      <c r="L465" s="18">
        <f>-_xlfn.MAXIFS('cons 2023 - 2025'!D466:AM466,'cons 2023 - 2025'!D466:AM466,"&lt;&gt;0")</f>
        <v>1</v>
      </c>
      <c r="M465" s="16">
        <f>COUNTIF('cons 2023 - 2025'!D466:AM466,"&lt;&gt;0")</f>
        <v>4</v>
      </c>
      <c r="N465" s="18">
        <f>-AVERAGE('cons 2023 - 2025'!D466:AM466)</f>
        <v>0.25</v>
      </c>
      <c r="O465" s="18">
        <f t="shared" si="92"/>
        <v>2.25</v>
      </c>
      <c r="P465" s="18">
        <f>_xlfn.STDEV.S('cons 2023 - 2025'!D466:AM466)</f>
        <v>0.80622577482985502</v>
      </c>
      <c r="Q465" s="18">
        <f>-AVERAGE('cons 2023 - 2025'!D466:AM466)/'⚙ Assumptions'!$B$5</f>
        <v>1.1363636363636364E-2</v>
      </c>
      <c r="R465" s="18">
        <f>_xlfn.STDEV.S('cons 2023 - 2025'!D466:AM466)/SQRT('⚙ Assumptions'!$B$5)</f>
        <v>0.17188791273808215</v>
      </c>
      <c r="S465" s="18">
        <f>-IF(AVERAGE('cons 2023 - 2025'!D466:AM466)=0,"",_xlfn.STDEV.S('cons 2023 - 2025'!D466:AM466)/AVERAGE('cons 2023 - 2025'!D466:AM466))</f>
        <v>3.2249030993194201</v>
      </c>
      <c r="T465" s="18" t="str">
        <f t="shared" si="93"/>
        <v>Z</v>
      </c>
      <c r="U465" s="37">
        <f t="shared" si="94"/>
        <v>0.9</v>
      </c>
      <c r="V465" s="18">
        <f t="shared" si="95"/>
        <v>1.28</v>
      </c>
      <c r="W465" s="18">
        <f t="shared" si="96"/>
        <v>1.1642180364363184</v>
      </c>
      <c r="X465" s="18">
        <f t="shared" si="97"/>
        <v>0.99697676335342267</v>
      </c>
      <c r="Y465" s="18">
        <f t="shared" si="98"/>
        <v>1.4823998546181365</v>
      </c>
      <c r="Z465" s="18">
        <f t="shared" si="99"/>
        <v>1.2303100966867559</v>
      </c>
      <c r="AA465" s="18">
        <f>-AVERAGE('cons 2023 - 2025'!D466:AM466)*12</f>
        <v>3</v>
      </c>
      <c r="AB465" s="27">
        <f t="shared" si="100"/>
        <v>7.8840000000000003</v>
      </c>
      <c r="AC465" s="18">
        <f>SQRT((2*AA465*'⚙ Assumptions'!$B$3)/AB465)</f>
        <v>10.684346079267206</v>
      </c>
      <c r="AD465" s="18">
        <f t="shared" si="101"/>
        <v>1.2303100966867559</v>
      </c>
      <c r="AE465" s="18">
        <f t="shared" si="102"/>
        <v>11.914656175953962</v>
      </c>
      <c r="AF465" s="18">
        <f t="shared" si="103"/>
        <v>0.28078461496314217</v>
      </c>
    </row>
    <row r="466" spans="1:32" x14ac:dyDescent="0.3">
      <c r="A466" s="19" t="s">
        <v>942</v>
      </c>
      <c r="B466" s="20" t="s">
        <v>943</v>
      </c>
      <c r="C466" s="16" t="s">
        <v>8</v>
      </c>
      <c r="D466" s="16" t="str">
        <f>VLOOKUP(A466,'Lead Time'!$A$2:$C$1180,3,0)</f>
        <v>Local</v>
      </c>
      <c r="E466" s="23" t="str">
        <f>VLOOKUP(A466,Classification!$A$2:$D$1180,4,0)</f>
        <v>C</v>
      </c>
      <c r="F466" s="25" t="str">
        <f>VLOOKUP(A466,Classification!$A$2:$E$1180,5,0)</f>
        <v>L</v>
      </c>
      <c r="G466" s="21">
        <f>VLOOKUP(A466,'Lead Time'!$A$2:$D$1180,4,0)</f>
        <v>18</v>
      </c>
      <c r="H466" s="21">
        <f t="shared" si="91"/>
        <v>0.6</v>
      </c>
      <c r="I466" s="32">
        <f>VLOOKUP(A466,Classification!$A$2:$F$1180,6,0)</f>
        <v>39.375999999999998</v>
      </c>
      <c r="J466" s="21">
        <f>-SUM('cons 2023 - 2025'!D467:AM467)</f>
        <v>7</v>
      </c>
      <c r="K466" s="18">
        <f>-_xlfn.MINIFS('cons 2023 - 2025'!D467:AM467,'cons 2023 - 2025'!D467:AM467,"&lt;&gt;0")</f>
        <v>6</v>
      </c>
      <c r="L466" s="18">
        <f>-_xlfn.MAXIFS('cons 2023 - 2025'!D467:AM467,'cons 2023 - 2025'!D467:AM467,"&lt;&gt;0")</f>
        <v>1</v>
      </c>
      <c r="M466" s="19">
        <f>COUNTIF('cons 2023 - 2025'!D467:AM467,"&lt;&gt;0")</f>
        <v>2</v>
      </c>
      <c r="N466" s="21">
        <f>-AVERAGE('cons 2023 - 2025'!D467:AM467)</f>
        <v>0.19444444444444445</v>
      </c>
      <c r="O466" s="21">
        <f t="shared" si="92"/>
        <v>3.5</v>
      </c>
      <c r="P466" s="21">
        <f>_xlfn.STDEV.S('cons 2023 - 2025'!D467:AM467)</f>
        <v>1.0090857090723107</v>
      </c>
      <c r="Q466" s="21">
        <f>-AVERAGE('cons 2023 - 2025'!D467:AM467)/'⚙ Assumptions'!$B$5</f>
        <v>8.8383838383838381E-3</v>
      </c>
      <c r="R466" s="21">
        <f>_xlfn.STDEV.S('cons 2023 - 2025'!D467:AM467)/SQRT('⚙ Assumptions'!$B$5)</f>
        <v>0.21513779603842573</v>
      </c>
      <c r="S466" s="21">
        <f>-IF(AVERAGE('cons 2023 - 2025'!D467:AM467)=0,"",_xlfn.STDEV.S('cons 2023 - 2025'!D467:AM467)/AVERAGE('cons 2023 - 2025'!D467:AM467))</f>
        <v>5.1895836466575975</v>
      </c>
      <c r="T466" s="21" t="str">
        <f t="shared" si="93"/>
        <v>Z</v>
      </c>
      <c r="U466" s="38">
        <f t="shared" si="94"/>
        <v>0.9</v>
      </c>
      <c r="V466" s="21">
        <f t="shared" si="95"/>
        <v>1.28</v>
      </c>
      <c r="W466" s="21">
        <f t="shared" si="96"/>
        <v>1.1683230295165377</v>
      </c>
      <c r="X466" s="21">
        <f t="shared" si="97"/>
        <v>1.0004920694100381</v>
      </c>
      <c r="Y466" s="21">
        <f t="shared" si="98"/>
        <v>1.3274139386074468</v>
      </c>
      <c r="Z466" s="21">
        <f t="shared" si="99"/>
        <v>1.1171587360767048</v>
      </c>
      <c r="AA466" s="21">
        <f>-AVERAGE('cons 2023 - 2025'!D467:AM467)*12</f>
        <v>2.3333333333333335</v>
      </c>
      <c r="AB466" s="32">
        <f t="shared" si="100"/>
        <v>7.8751999999999995</v>
      </c>
      <c r="AC466" s="21">
        <f>SQRT((2*AA466*'⚙ Assumptions'!$B$3)/AB466)</f>
        <v>9.4279706963179422</v>
      </c>
      <c r="AD466" s="21">
        <f t="shared" si="101"/>
        <v>1.1171587360767048</v>
      </c>
      <c r="AE466" s="21">
        <f t="shared" si="102"/>
        <v>10.545129432394647</v>
      </c>
      <c r="AF466" s="21">
        <f t="shared" si="103"/>
        <v>0.24749051609214354</v>
      </c>
    </row>
    <row r="467" spans="1:32" x14ac:dyDescent="0.3">
      <c r="A467" s="16" t="s">
        <v>944</v>
      </c>
      <c r="B467" s="17" t="s">
        <v>945</v>
      </c>
      <c r="C467" s="16" t="s">
        <v>8</v>
      </c>
      <c r="D467" s="16" t="str">
        <f>VLOOKUP(A467,'Lead Time'!$A$2:$C$1180,3,0)</f>
        <v>Import</v>
      </c>
      <c r="E467" s="23" t="str">
        <f>VLOOKUP(A467,Classification!$A$2:$D$1180,4,0)</f>
        <v>C</v>
      </c>
      <c r="F467" s="25" t="str">
        <f>VLOOKUP(A467,Classification!$A$2:$E$1180,5,0)</f>
        <v>L</v>
      </c>
      <c r="G467" s="18">
        <f>VLOOKUP(A467,'Lead Time'!$A$2:$D$1180,4,0)</f>
        <v>227.5</v>
      </c>
      <c r="H467" s="18">
        <f t="shared" si="91"/>
        <v>7.583333333333333</v>
      </c>
      <c r="I467" s="27">
        <f>VLOOKUP(A467,Classification!$A$2:$F$1180,6,0)</f>
        <v>39.082999999999998</v>
      </c>
      <c r="J467" s="18">
        <f>-SUM('cons 2023 - 2025'!D468:AM468)</f>
        <v>3417</v>
      </c>
      <c r="K467" s="18">
        <f>-_xlfn.MINIFS('cons 2023 - 2025'!D468:AM468,'cons 2023 - 2025'!D468:AM468,"&lt;&gt;0")</f>
        <v>3130</v>
      </c>
      <c r="L467" s="18">
        <f>-_xlfn.MAXIFS('cons 2023 - 2025'!D468:AM468,'cons 2023 - 2025'!D468:AM468,"&lt;&gt;0")</f>
        <v>140</v>
      </c>
      <c r="M467" s="16">
        <f>COUNTIF('cons 2023 - 2025'!D468:AM468,"&lt;&gt;0")</f>
        <v>3</v>
      </c>
      <c r="N467" s="18">
        <f>-AVERAGE('cons 2023 - 2025'!D468:AM468)</f>
        <v>94.916666666666671</v>
      </c>
      <c r="O467" s="18">
        <f t="shared" si="92"/>
        <v>1139</v>
      </c>
      <c r="P467" s="18">
        <f>_xlfn.STDEV.S('cons 2023 - 2025'!D468:AM468)</f>
        <v>521.36575453322598</v>
      </c>
      <c r="Q467" s="18">
        <f>-AVERAGE('cons 2023 - 2025'!D468:AM468)/'⚙ Assumptions'!$B$5</f>
        <v>4.3143939393939394</v>
      </c>
      <c r="R467" s="18">
        <f>_xlfn.STDEV.S('cons 2023 - 2025'!D468:AM468)/SQRT('⚙ Assumptions'!$B$5)</f>
        <v>111.15555234976712</v>
      </c>
      <c r="S467" s="18">
        <f>-IF(AVERAGE('cons 2023 - 2025'!D468:AM468)=0,"",_xlfn.STDEV.S('cons 2023 - 2025'!D468:AM468)/AVERAGE('cons 2023 - 2025'!D468:AM468))</f>
        <v>5.492878888848737</v>
      </c>
      <c r="T467" s="18" t="str">
        <f t="shared" si="93"/>
        <v>Z</v>
      </c>
      <c r="U467" s="37">
        <f t="shared" si="94"/>
        <v>0.9</v>
      </c>
      <c r="V467" s="18">
        <f t="shared" si="95"/>
        <v>1.28</v>
      </c>
      <c r="W467" s="18">
        <f t="shared" si="96"/>
        <v>2146.0104440989608</v>
      </c>
      <c r="X467" s="18">
        <f t="shared" si="97"/>
        <v>1837.7335513797061</v>
      </c>
      <c r="Y467" s="18">
        <f t="shared" si="98"/>
        <v>3127.5350653110818</v>
      </c>
      <c r="Z467" s="18">
        <f t="shared" si="99"/>
        <v>2557.5182736019283</v>
      </c>
      <c r="AA467" s="18">
        <f>-AVERAGE('cons 2023 - 2025'!D468:AM468)*12</f>
        <v>1139</v>
      </c>
      <c r="AB467" s="27">
        <f t="shared" si="100"/>
        <v>7.8166000000000002</v>
      </c>
      <c r="AC467" s="18">
        <f>SQRT((2*AA467*'⚙ Assumptions'!$B$3)/AB467)</f>
        <v>209.08050733436255</v>
      </c>
      <c r="AD467" s="18">
        <f t="shared" si="101"/>
        <v>2557.5182736019283</v>
      </c>
      <c r="AE467" s="18">
        <f t="shared" si="102"/>
        <v>2766.598780936291</v>
      </c>
      <c r="AF467" s="18">
        <f t="shared" si="103"/>
        <v>5.4476623120992613</v>
      </c>
    </row>
    <row r="468" spans="1:32" x14ac:dyDescent="0.3">
      <c r="A468" s="19" t="s">
        <v>946</v>
      </c>
      <c r="B468" s="20" t="s">
        <v>947</v>
      </c>
      <c r="C468" s="16" t="s">
        <v>130</v>
      </c>
      <c r="D468" s="16" t="str">
        <f>VLOOKUP(A468,'Lead Time'!$A$2:$C$1180,3,0)</f>
        <v>Local</v>
      </c>
      <c r="E468" s="23" t="str">
        <f>VLOOKUP(A468,Classification!$A$2:$D$1180,4,0)</f>
        <v>C</v>
      </c>
      <c r="F468" s="25" t="str">
        <f>VLOOKUP(A468,Classification!$A$2:$E$1180,5,0)</f>
        <v>L</v>
      </c>
      <c r="G468" s="21">
        <f>VLOOKUP(A468,'Lead Time'!$A$2:$D$1180,4,0)</f>
        <v>17.666666666666668</v>
      </c>
      <c r="H468" s="21">
        <f t="shared" si="91"/>
        <v>0.58888888888888891</v>
      </c>
      <c r="I468" s="32">
        <f>VLOOKUP(A468,Classification!$A$2:$F$1180,6,0)</f>
        <v>38.673000000000002</v>
      </c>
      <c r="J468" s="21">
        <f>-SUM('cons 2023 - 2025'!D469:AM469)</f>
        <v>64</v>
      </c>
      <c r="K468" s="18">
        <f>-_xlfn.MINIFS('cons 2023 - 2025'!D469:AM469,'cons 2023 - 2025'!D469:AM469,"&lt;&gt;0")</f>
        <v>36</v>
      </c>
      <c r="L468" s="18">
        <f>-_xlfn.MAXIFS('cons 2023 - 2025'!D469:AM469,'cons 2023 - 2025'!D469:AM469,"&lt;&gt;0")</f>
        <v>2</v>
      </c>
      <c r="M468" s="19">
        <f>COUNTIF('cons 2023 - 2025'!D469:AM469,"&lt;&gt;0")</f>
        <v>5</v>
      </c>
      <c r="N468" s="21">
        <f>-AVERAGE('cons 2023 - 2025'!D469:AM469)</f>
        <v>1.7777777777777777</v>
      </c>
      <c r="O468" s="21">
        <f t="shared" si="92"/>
        <v>12.8</v>
      </c>
      <c r="P468" s="21">
        <f>_xlfn.STDEV.S('cons 2023 - 2025'!D469:AM469)</f>
        <v>6.4281128584239182</v>
      </c>
      <c r="Q468" s="21">
        <f>-AVERAGE('cons 2023 - 2025'!D469:AM469)/'⚙ Assumptions'!$B$5</f>
        <v>8.0808080808080801E-2</v>
      </c>
      <c r="R468" s="21">
        <f>_xlfn.STDEV.S('cons 2023 - 2025'!D469:AM469)/SQRT('⚙ Assumptions'!$B$5)</f>
        <v>1.37047826623069</v>
      </c>
      <c r="S468" s="21">
        <f>-IF(AVERAGE('cons 2023 - 2025'!D469:AM469)=0,"",_xlfn.STDEV.S('cons 2023 - 2025'!D469:AM469)/AVERAGE('cons 2023 - 2025'!D469:AM469))</f>
        <v>3.6158134828634543</v>
      </c>
      <c r="T468" s="21" t="str">
        <f t="shared" si="93"/>
        <v>Z</v>
      </c>
      <c r="U468" s="38">
        <f t="shared" si="94"/>
        <v>0.9</v>
      </c>
      <c r="V468" s="21">
        <f t="shared" si="95"/>
        <v>1.28</v>
      </c>
      <c r="W468" s="21">
        <f t="shared" si="96"/>
        <v>7.3732579837445877</v>
      </c>
      <c r="X468" s="21">
        <f t="shared" si="97"/>
        <v>6.3140809109132485</v>
      </c>
      <c r="Y468" s="21">
        <f t="shared" si="98"/>
        <v>8.800867411354016</v>
      </c>
      <c r="Z468" s="21">
        <f t="shared" si="99"/>
        <v>7.3609944911601621</v>
      </c>
      <c r="AA468" s="21">
        <f>-AVERAGE('cons 2023 - 2025'!D469:AM469)*12</f>
        <v>21.333333333333332</v>
      </c>
      <c r="AB468" s="32">
        <f t="shared" si="100"/>
        <v>7.7346000000000004</v>
      </c>
      <c r="AC468" s="21">
        <f>SQRT((2*AA468*'⚙ Assumptions'!$B$3)/AB468)</f>
        <v>28.765442395039738</v>
      </c>
      <c r="AD468" s="21">
        <f t="shared" si="101"/>
        <v>7.3609944911601621</v>
      </c>
      <c r="AE468" s="21">
        <f t="shared" si="102"/>
        <v>36.126436886199897</v>
      </c>
      <c r="AF468" s="21">
        <f t="shared" si="103"/>
        <v>0.74163063582891442</v>
      </c>
    </row>
    <row r="469" spans="1:32" x14ac:dyDescent="0.3">
      <c r="A469" s="16" t="s">
        <v>948</v>
      </c>
      <c r="B469" s="17" t="s">
        <v>949</v>
      </c>
      <c r="C469" s="16" t="s">
        <v>8</v>
      </c>
      <c r="D469" s="16" t="str">
        <f>VLOOKUP(A469,'Lead Time'!$A$2:$C$1180,3,0)</f>
        <v>Local</v>
      </c>
      <c r="E469" s="23" t="str">
        <f>VLOOKUP(A469,Classification!$A$2:$D$1180,4,0)</f>
        <v>C</v>
      </c>
      <c r="F469" s="26" t="str">
        <f>VLOOKUP(A469,Classification!$A$2:$E$1180,5,0)</f>
        <v>M</v>
      </c>
      <c r="G469" s="18">
        <f>VLOOKUP(A469,'Lead Time'!$A$2:$D$1180,4,0)</f>
        <v>9.3333333333333339</v>
      </c>
      <c r="H469" s="18">
        <f t="shared" si="91"/>
        <v>0.31111111111111112</v>
      </c>
      <c r="I469" s="27">
        <f>VLOOKUP(A469,Classification!$A$2:$F$1180,6,0)</f>
        <v>38.667000000000002</v>
      </c>
      <c r="J469" s="18">
        <f>-SUM('cons 2023 - 2025'!D470:AM470)</f>
        <v>13</v>
      </c>
      <c r="K469" s="18">
        <f>-_xlfn.MINIFS('cons 2023 - 2025'!D470:AM470,'cons 2023 - 2025'!D470:AM470,"&lt;&gt;0")</f>
        <v>4</v>
      </c>
      <c r="L469" s="18">
        <f>-_xlfn.MAXIFS('cons 2023 - 2025'!D470:AM470,'cons 2023 - 2025'!D470:AM470,"&lt;&gt;0")</f>
        <v>3</v>
      </c>
      <c r="M469" s="16">
        <f>COUNTIF('cons 2023 - 2025'!D470:AM470,"&lt;&gt;0")</f>
        <v>4</v>
      </c>
      <c r="N469" s="18">
        <f>-AVERAGE('cons 2023 - 2025'!D470:AM470)</f>
        <v>0.3611111111111111</v>
      </c>
      <c r="O469" s="18">
        <f t="shared" si="92"/>
        <v>3.25</v>
      </c>
      <c r="P469" s="18">
        <f>_xlfn.STDEV.S('cons 2023 - 2025'!D470:AM470)</f>
        <v>1.046156988431681</v>
      </c>
      <c r="Q469" s="18">
        <f>-AVERAGE('cons 2023 - 2025'!D470:AM470)/'⚙ Assumptions'!$B$5</f>
        <v>1.6414141414141412E-2</v>
      </c>
      <c r="R469" s="18">
        <f>_xlfn.STDEV.S('cons 2023 - 2025'!D470:AM470)/SQRT('⚙ Assumptions'!$B$5)</f>
        <v>0.22304141935406244</v>
      </c>
      <c r="S469" s="18">
        <f>-IF(AVERAGE('cons 2023 - 2025'!D470:AM470)=0,"",_xlfn.STDEV.S('cons 2023 - 2025'!D470:AM470)/AVERAGE('cons 2023 - 2025'!D470:AM470))</f>
        <v>2.8970501218108091</v>
      </c>
      <c r="T469" s="18" t="str">
        <f t="shared" si="93"/>
        <v>Z</v>
      </c>
      <c r="U469" s="37">
        <f t="shared" si="94"/>
        <v>0.9</v>
      </c>
      <c r="V469" s="18">
        <f t="shared" si="95"/>
        <v>1.28</v>
      </c>
      <c r="W469" s="18">
        <f t="shared" si="96"/>
        <v>0.87219557316299068</v>
      </c>
      <c r="X469" s="18">
        <f t="shared" si="97"/>
        <v>0.74690366609071701</v>
      </c>
      <c r="Y469" s="18">
        <f t="shared" si="98"/>
        <v>1.0253942263616438</v>
      </c>
      <c r="Z469" s="18">
        <f t="shared" si="99"/>
        <v>0.85924934510306272</v>
      </c>
      <c r="AA469" s="18">
        <f>-AVERAGE('cons 2023 - 2025'!D470:AM470)*12</f>
        <v>4.333333333333333</v>
      </c>
      <c r="AB469" s="27">
        <f t="shared" si="100"/>
        <v>7.7334000000000005</v>
      </c>
      <c r="AC469" s="18">
        <f>SQRT((2*AA469*'⚙ Assumptions'!$B$3)/AB469)</f>
        <v>12.965415501274814</v>
      </c>
      <c r="AD469" s="18">
        <f t="shared" si="101"/>
        <v>0.85924934510306272</v>
      </c>
      <c r="AE469" s="18">
        <f t="shared" si="102"/>
        <v>13.824664846377877</v>
      </c>
      <c r="AF469" s="18">
        <f t="shared" si="103"/>
        <v>0.33422248079186212</v>
      </c>
    </row>
    <row r="470" spans="1:32" x14ac:dyDescent="0.3">
      <c r="A470" s="19" t="s">
        <v>950</v>
      </c>
      <c r="B470" s="20" t="s">
        <v>951</v>
      </c>
      <c r="C470" s="16" t="s">
        <v>8</v>
      </c>
      <c r="D470" s="16" t="str">
        <f>VLOOKUP(A470,'Lead Time'!$A$2:$C$1180,3,0)</f>
        <v>Local</v>
      </c>
      <c r="E470" s="23" t="str">
        <f>VLOOKUP(A470,Classification!$A$2:$D$1180,4,0)</f>
        <v>C</v>
      </c>
      <c r="F470" s="25" t="str">
        <f>VLOOKUP(A470,Classification!$A$2:$E$1180,5,0)</f>
        <v>L</v>
      </c>
      <c r="G470" s="21">
        <f>VLOOKUP(A470,'Lead Time'!$A$2:$D$1180,4,0)</f>
        <v>30</v>
      </c>
      <c r="H470" s="21">
        <f t="shared" si="91"/>
        <v>1</v>
      </c>
      <c r="I470" s="32">
        <f>VLOOKUP(A470,Classification!$A$2:$F$1180,6,0)</f>
        <v>38.658000000000001</v>
      </c>
      <c r="J470" s="21">
        <f>-SUM('cons 2023 - 2025'!D471:AM471)</f>
        <v>3</v>
      </c>
      <c r="K470" s="18">
        <f>-_xlfn.MINIFS('cons 2023 - 2025'!D471:AM471,'cons 2023 - 2025'!D471:AM471,"&lt;&gt;0")</f>
        <v>2</v>
      </c>
      <c r="L470" s="18">
        <f>-_xlfn.MAXIFS('cons 2023 - 2025'!D471:AM471,'cons 2023 - 2025'!D471:AM471,"&lt;&gt;0")</f>
        <v>1</v>
      </c>
      <c r="M470" s="19">
        <f>COUNTIF('cons 2023 - 2025'!D471:AM471,"&lt;&gt;0")</f>
        <v>2</v>
      </c>
      <c r="N470" s="21">
        <f>-AVERAGE('cons 2023 - 2025'!D471:AM471)</f>
        <v>8.3333333333333329E-2</v>
      </c>
      <c r="O470" s="21">
        <f t="shared" si="92"/>
        <v>1.5</v>
      </c>
      <c r="P470" s="21">
        <f>_xlfn.STDEV.S('cons 2023 - 2025'!D471:AM471)</f>
        <v>0.36839419880650359</v>
      </c>
      <c r="Q470" s="21">
        <f>-AVERAGE('cons 2023 - 2025'!D471:AM471)/'⚙ Assumptions'!$B$5</f>
        <v>3.7878787878787876E-3</v>
      </c>
      <c r="R470" s="21">
        <f>_xlfn.STDEV.S('cons 2023 - 2025'!D471:AM471)/SQRT('⚙ Assumptions'!$B$5)</f>
        <v>7.854190708679773E-2</v>
      </c>
      <c r="S470" s="21">
        <f>-IF(AVERAGE('cons 2023 - 2025'!D471:AM471)=0,"",_xlfn.STDEV.S('cons 2023 - 2025'!D471:AM471)/AVERAGE('cons 2023 - 2025'!D471:AM471))</f>
        <v>4.4207303856780431</v>
      </c>
      <c r="T470" s="21" t="str">
        <f t="shared" si="93"/>
        <v>Z</v>
      </c>
      <c r="U470" s="38">
        <f t="shared" si="94"/>
        <v>0.9</v>
      </c>
      <c r="V470" s="21">
        <f t="shared" si="95"/>
        <v>1.28</v>
      </c>
      <c r="W470" s="21">
        <f t="shared" si="96"/>
        <v>0.55064543002769895</v>
      </c>
      <c r="X470" s="21">
        <f t="shared" si="97"/>
        <v>0.47154457447232462</v>
      </c>
      <c r="Y470" s="21">
        <f t="shared" si="98"/>
        <v>0.66428179366406259</v>
      </c>
      <c r="Z470" s="21">
        <f t="shared" si="99"/>
        <v>0.55487790780565793</v>
      </c>
      <c r="AA470" s="21">
        <f>-AVERAGE('cons 2023 - 2025'!D471:AM471)*12</f>
        <v>1</v>
      </c>
      <c r="AB470" s="32">
        <f t="shared" si="100"/>
        <v>7.7316000000000003</v>
      </c>
      <c r="AC470" s="21">
        <f>SQRT((2*AA470*'⚙ Assumptions'!$B$3)/AB470)</f>
        <v>6.229109117966928</v>
      </c>
      <c r="AD470" s="21">
        <f t="shared" si="101"/>
        <v>0.55487790780565793</v>
      </c>
      <c r="AE470" s="21">
        <f t="shared" si="102"/>
        <v>6.7839870257725856</v>
      </c>
      <c r="AF470" s="21">
        <f t="shared" si="103"/>
        <v>0.1605366001882437</v>
      </c>
    </row>
    <row r="471" spans="1:32" x14ac:dyDescent="0.3">
      <c r="A471" s="16" t="s">
        <v>952</v>
      </c>
      <c r="B471" s="17" t="s">
        <v>953</v>
      </c>
      <c r="C471" s="16" t="s">
        <v>8</v>
      </c>
      <c r="D471" s="16" t="str">
        <f>VLOOKUP(A471,'Lead Time'!$A$2:$C$1180,3,0)</f>
        <v>Import</v>
      </c>
      <c r="E471" s="23" t="str">
        <f>VLOOKUP(A471,Classification!$A$2:$D$1180,4,0)</f>
        <v>C</v>
      </c>
      <c r="F471" s="25" t="str">
        <f>VLOOKUP(A471,Classification!$A$2:$E$1180,5,0)</f>
        <v>L</v>
      </c>
      <c r="G471" s="18">
        <f>VLOOKUP(A471,'Lead Time'!$A$2:$D$1180,4,0)</f>
        <v>154</v>
      </c>
      <c r="H471" s="18">
        <f t="shared" si="91"/>
        <v>5.1333333333333337</v>
      </c>
      <c r="I471" s="27">
        <f>VLOOKUP(A471,Classification!$A$2:$F$1180,6,0)</f>
        <v>38.633000000000003</v>
      </c>
      <c r="J471" s="18">
        <f>-SUM('cons 2023 - 2025'!D472:AM472)</f>
        <v>81</v>
      </c>
      <c r="K471" s="18">
        <f>-_xlfn.MINIFS('cons 2023 - 2025'!D472:AM472,'cons 2023 - 2025'!D472:AM472,"&lt;&gt;0")</f>
        <v>81</v>
      </c>
      <c r="L471" s="18">
        <f>-_xlfn.MAXIFS('cons 2023 - 2025'!D472:AM472,'cons 2023 - 2025'!D472:AM472,"&lt;&gt;0")</f>
        <v>81</v>
      </c>
      <c r="M471" s="16">
        <f>COUNTIF('cons 2023 - 2025'!D472:AM472,"&lt;&gt;0")</f>
        <v>1</v>
      </c>
      <c r="N471" s="18">
        <f>-AVERAGE('cons 2023 - 2025'!D472:AM472)</f>
        <v>2.25</v>
      </c>
      <c r="O471" s="18">
        <f t="shared" si="92"/>
        <v>81</v>
      </c>
      <c r="P471" s="18">
        <f>_xlfn.STDEV.S('cons 2023 - 2025'!D472:AM472)</f>
        <v>13.5</v>
      </c>
      <c r="Q471" s="18">
        <f>-AVERAGE('cons 2023 - 2025'!D472:AM472)/'⚙ Assumptions'!$B$5</f>
        <v>0.10227272727272728</v>
      </c>
      <c r="R471" s="18">
        <f>_xlfn.STDEV.S('cons 2023 - 2025'!D472:AM472)/SQRT('⚙ Assumptions'!$B$5)</f>
        <v>2.8782096708007407</v>
      </c>
      <c r="S471" s="18">
        <f>-IF(AVERAGE('cons 2023 - 2025'!D472:AM472)=0,"",_xlfn.STDEV.S('cons 2023 - 2025'!D472:AM472)/AVERAGE('cons 2023 - 2025'!D472:AM472))</f>
        <v>6</v>
      </c>
      <c r="T471" s="18" t="str">
        <f t="shared" si="93"/>
        <v>Z</v>
      </c>
      <c r="U471" s="37">
        <f t="shared" si="94"/>
        <v>0.9</v>
      </c>
      <c r="V471" s="18">
        <f t="shared" si="95"/>
        <v>1.28</v>
      </c>
      <c r="W471" s="18">
        <f t="shared" si="96"/>
        <v>45.71858265519613</v>
      </c>
      <c r="X471" s="18">
        <f t="shared" si="97"/>
        <v>39.151055158194659</v>
      </c>
      <c r="Y471" s="18">
        <f t="shared" si="98"/>
        <v>61.46858265519613</v>
      </c>
      <c r="Z471" s="18">
        <f t="shared" si="99"/>
        <v>50.701055158194663</v>
      </c>
      <c r="AA471" s="18">
        <f>-AVERAGE('cons 2023 - 2025'!D472:AM472)*12</f>
        <v>27</v>
      </c>
      <c r="AB471" s="27">
        <f t="shared" si="100"/>
        <v>7.7266000000000012</v>
      </c>
      <c r="AC471" s="18">
        <f>SQRT((2*AA471*'⚙ Assumptions'!$B$3)/AB471)</f>
        <v>32.377871458677639</v>
      </c>
      <c r="AD471" s="18">
        <f t="shared" si="101"/>
        <v>50.701055158194663</v>
      </c>
      <c r="AE471" s="18">
        <f t="shared" si="102"/>
        <v>83.078926616872309</v>
      </c>
      <c r="AF471" s="18">
        <f t="shared" si="103"/>
        <v>0.83390287204206226</v>
      </c>
    </row>
    <row r="472" spans="1:32" x14ac:dyDescent="0.3">
      <c r="A472" s="19" t="s">
        <v>954</v>
      </c>
      <c r="B472" s="20" t="s">
        <v>955</v>
      </c>
      <c r="C472" s="16" t="s">
        <v>130</v>
      </c>
      <c r="D472" s="16" t="str">
        <f>VLOOKUP(A472,'Lead Time'!$A$2:$C$1180,3,0)</f>
        <v>Local</v>
      </c>
      <c r="E472" s="23" t="str">
        <f>VLOOKUP(A472,Classification!$A$2:$D$1180,4,0)</f>
        <v>C</v>
      </c>
      <c r="F472" s="26" t="str">
        <f>VLOOKUP(A472,Classification!$A$2:$E$1180,5,0)</f>
        <v>M</v>
      </c>
      <c r="G472" s="21">
        <f>VLOOKUP(A472,'Lead Time'!$A$2:$D$1180,4,0)</f>
        <v>19.5</v>
      </c>
      <c r="H472" s="21">
        <f t="shared" si="91"/>
        <v>0.65</v>
      </c>
      <c r="I472" s="32">
        <f>VLOOKUP(A472,Classification!$A$2:$F$1180,6,0)</f>
        <v>38.581000000000003</v>
      </c>
      <c r="J472" s="21">
        <f>-SUM('cons 2023 - 2025'!D473:AM473)</f>
        <v>50</v>
      </c>
      <c r="K472" s="18">
        <f>-_xlfn.MINIFS('cons 2023 - 2025'!D473:AM473,'cons 2023 - 2025'!D473:AM473,"&lt;&gt;0")</f>
        <v>171.8</v>
      </c>
      <c r="L472" s="18">
        <f>-_xlfn.MAXIFS('cons 2023 - 2025'!D473:AM473,'cons 2023 - 2025'!D473:AM473,"&lt;&gt;0")</f>
        <v>-171.8</v>
      </c>
      <c r="M472" s="19">
        <f>COUNTIF('cons 2023 - 2025'!D473:AM473,"&lt;&gt;0")</f>
        <v>5</v>
      </c>
      <c r="N472" s="21">
        <f>-AVERAGE('cons 2023 - 2025'!D473:AM473)</f>
        <v>1.3888888888888888</v>
      </c>
      <c r="O472" s="21">
        <f t="shared" si="92"/>
        <v>10</v>
      </c>
      <c r="P472" s="21">
        <f>_xlfn.STDEV.S('cons 2023 - 2025'!D473:AM473)</f>
        <v>41.424987474972006</v>
      </c>
      <c r="Q472" s="21">
        <f>-AVERAGE('cons 2023 - 2025'!D473:AM473)/'⚙ Assumptions'!$B$5</f>
        <v>6.3131313131313135E-2</v>
      </c>
      <c r="R472" s="21">
        <f>_xlfn.STDEV.S('cons 2023 - 2025'!D473:AM473)/SQRT('⚙ Assumptions'!$B$5)</f>
        <v>8.8318370046862213</v>
      </c>
      <c r="S472" s="21">
        <f>-IF(AVERAGE('cons 2023 - 2025'!D473:AM473)=0,"",_xlfn.STDEV.S('cons 2023 - 2025'!D473:AM473)/AVERAGE('cons 2023 - 2025'!D473:AM473))</f>
        <v>29.825990981979846</v>
      </c>
      <c r="T472" s="21" t="str">
        <f t="shared" si="93"/>
        <v>Z</v>
      </c>
      <c r="U472" s="38">
        <f t="shared" si="94"/>
        <v>0.9</v>
      </c>
      <c r="V472" s="21">
        <f t="shared" si="95"/>
        <v>1.28</v>
      </c>
      <c r="W472" s="21">
        <f t="shared" si="96"/>
        <v>49.920430358895317</v>
      </c>
      <c r="X472" s="21">
        <f t="shared" si="97"/>
        <v>42.749302559137725</v>
      </c>
      <c r="Y472" s="21">
        <f t="shared" si="98"/>
        <v>51.151490964955926</v>
      </c>
      <c r="Z472" s="21">
        <f t="shared" si="99"/>
        <v>43.652080336915503</v>
      </c>
      <c r="AA472" s="21">
        <f>-AVERAGE('cons 2023 - 2025'!D473:AM473)*12</f>
        <v>16.666666666666664</v>
      </c>
      <c r="AB472" s="32">
        <f t="shared" si="100"/>
        <v>7.7162000000000006</v>
      </c>
      <c r="AC472" s="21">
        <f>SQRT((2*AA472*'⚙ Assumptions'!$B$3)/AB472)</f>
        <v>25.455595677314303</v>
      </c>
      <c r="AD472" s="21">
        <f t="shared" si="101"/>
        <v>43.652080336915503</v>
      </c>
      <c r="AE472" s="21">
        <f t="shared" si="102"/>
        <v>69.10767601422981</v>
      </c>
      <c r="AF472" s="21">
        <f t="shared" si="103"/>
        <v>0.65473489121764228</v>
      </c>
    </row>
    <row r="473" spans="1:32" x14ac:dyDescent="0.3">
      <c r="A473" s="16" t="s">
        <v>956</v>
      </c>
      <c r="B473" s="17" t="s">
        <v>957</v>
      </c>
      <c r="C473" s="16" t="s">
        <v>8</v>
      </c>
      <c r="D473" s="16" t="str">
        <f>VLOOKUP(A473,'Lead Time'!$A$2:$C$1180,3,0)</f>
        <v>Import</v>
      </c>
      <c r="E473" s="23" t="str">
        <f>VLOOKUP(A473,Classification!$A$2:$D$1180,4,0)</f>
        <v>C</v>
      </c>
      <c r="F473" s="25" t="str">
        <f>VLOOKUP(A473,Classification!$A$2:$E$1180,5,0)</f>
        <v>L</v>
      </c>
      <c r="G473" s="18">
        <f>VLOOKUP(A473,'Lead Time'!$A$2:$D$1180,4,0)</f>
        <v>154</v>
      </c>
      <c r="H473" s="18">
        <f t="shared" si="91"/>
        <v>5.1333333333333337</v>
      </c>
      <c r="I473" s="27">
        <f>VLOOKUP(A473,Classification!$A$2:$F$1180,6,0)</f>
        <v>38.514000000000003</v>
      </c>
      <c r="J473" s="18">
        <f>-SUM('cons 2023 - 2025'!D474:AM474)</f>
        <v>130</v>
      </c>
      <c r="K473" s="18">
        <f>-_xlfn.MINIFS('cons 2023 - 2025'!D474:AM474,'cons 2023 - 2025'!D474:AM474,"&lt;&gt;0")</f>
        <v>130</v>
      </c>
      <c r="L473" s="18">
        <f>-_xlfn.MAXIFS('cons 2023 - 2025'!D474:AM474,'cons 2023 - 2025'!D474:AM474,"&lt;&gt;0")</f>
        <v>130</v>
      </c>
      <c r="M473" s="16">
        <f>COUNTIF('cons 2023 - 2025'!D474:AM474,"&lt;&gt;0")</f>
        <v>1</v>
      </c>
      <c r="N473" s="18">
        <f>-AVERAGE('cons 2023 - 2025'!D474:AM474)</f>
        <v>3.6111111111111112</v>
      </c>
      <c r="O473" s="18">
        <f t="shared" si="92"/>
        <v>130</v>
      </c>
      <c r="P473" s="18">
        <f>_xlfn.STDEV.S('cons 2023 - 2025'!D474:AM474)</f>
        <v>21.666666666666664</v>
      </c>
      <c r="Q473" s="18">
        <f>-AVERAGE('cons 2023 - 2025'!D474:AM474)/'⚙ Assumptions'!$B$5</f>
        <v>0.16414141414141414</v>
      </c>
      <c r="R473" s="18">
        <f>_xlfn.STDEV.S('cons 2023 - 2025'!D474:AM474)/SQRT('⚙ Assumptions'!$B$5)</f>
        <v>4.6193488543715588</v>
      </c>
      <c r="S473" s="18">
        <f>-IF(AVERAGE('cons 2023 - 2025'!D474:AM474)=0,"",_xlfn.STDEV.S('cons 2023 - 2025'!D474:AM474)/AVERAGE('cons 2023 - 2025'!D474:AM474))</f>
        <v>5.9999999999999991</v>
      </c>
      <c r="T473" s="18" t="str">
        <f t="shared" si="93"/>
        <v>Z</v>
      </c>
      <c r="U473" s="37">
        <f t="shared" si="94"/>
        <v>0.9</v>
      </c>
      <c r="V473" s="18">
        <f t="shared" si="95"/>
        <v>1.28</v>
      </c>
      <c r="W473" s="18">
        <f t="shared" si="96"/>
        <v>73.37550302685797</v>
      </c>
      <c r="X473" s="18">
        <f t="shared" si="97"/>
        <v>62.835026797102522</v>
      </c>
      <c r="Y473" s="18">
        <f t="shared" si="98"/>
        <v>98.653280804635756</v>
      </c>
      <c r="Z473" s="18">
        <f t="shared" si="99"/>
        <v>81.372063834139567</v>
      </c>
      <c r="AA473" s="18">
        <f>-AVERAGE('cons 2023 - 2025'!D474:AM474)*12</f>
        <v>43.333333333333336</v>
      </c>
      <c r="AB473" s="27">
        <f t="shared" si="100"/>
        <v>7.7028000000000008</v>
      </c>
      <c r="AC473" s="18">
        <f>SQRT((2*AA473*'⚙ Assumptions'!$B$3)/AB473)</f>
        <v>41.081601477490395</v>
      </c>
      <c r="AD473" s="18">
        <f t="shared" si="101"/>
        <v>81.372063834139567</v>
      </c>
      <c r="AE473" s="18">
        <f t="shared" si="102"/>
        <v>122.45366531162996</v>
      </c>
      <c r="AF473" s="18">
        <f t="shared" si="103"/>
        <v>1.0548111995360434</v>
      </c>
    </row>
    <row r="474" spans="1:32" x14ac:dyDescent="0.3">
      <c r="A474" s="19" t="s">
        <v>958</v>
      </c>
      <c r="B474" s="20" t="s">
        <v>959</v>
      </c>
      <c r="C474" s="16" t="s">
        <v>8</v>
      </c>
      <c r="D474" s="16" t="str">
        <f>VLOOKUP(A474,'Lead Time'!$A$2:$C$1180,3,0)</f>
        <v>Import</v>
      </c>
      <c r="E474" s="23" t="str">
        <f>VLOOKUP(A474,Classification!$A$2:$D$1180,4,0)</f>
        <v>C</v>
      </c>
      <c r="F474" s="25" t="str">
        <f>VLOOKUP(A474,Classification!$A$2:$E$1180,5,0)</f>
        <v>L</v>
      </c>
      <c r="G474" s="21">
        <f>VLOOKUP(A474,'Lead Time'!$A$2:$D$1180,4,0)</f>
        <v>214</v>
      </c>
      <c r="H474" s="21">
        <f t="shared" si="91"/>
        <v>7.1333333333333337</v>
      </c>
      <c r="I474" s="32">
        <f>VLOOKUP(A474,Classification!$A$2:$F$1180,6,0)</f>
        <v>38.436</v>
      </c>
      <c r="J474" s="21">
        <f>-SUM('cons 2023 - 2025'!D475:AM475)</f>
        <v>5794</v>
      </c>
      <c r="K474" s="18">
        <f>-_xlfn.MINIFS('cons 2023 - 2025'!D475:AM475,'cons 2023 - 2025'!D475:AM475,"&lt;&gt;0")</f>
        <v>2832</v>
      </c>
      <c r="L474" s="18">
        <f>-_xlfn.MAXIFS('cons 2023 - 2025'!D475:AM475,'cons 2023 - 2025'!D475:AM475,"&lt;&gt;0")</f>
        <v>130</v>
      </c>
      <c r="M474" s="19">
        <f>COUNTIF('cons 2023 - 2025'!D475:AM475,"&lt;&gt;0")</f>
        <v>3</v>
      </c>
      <c r="N474" s="21">
        <f>-AVERAGE('cons 2023 - 2025'!D475:AM475)</f>
        <v>160.94444444444446</v>
      </c>
      <c r="O474" s="21">
        <f t="shared" si="92"/>
        <v>1931.3333333333333</v>
      </c>
      <c r="P474" s="21">
        <f>_xlfn.STDEV.S('cons 2023 - 2025'!D475:AM475)</f>
        <v>657.37216875524041</v>
      </c>
      <c r="Q474" s="21">
        <f>-AVERAGE('cons 2023 - 2025'!D475:AM475)/'⚙ Assumptions'!$B$5</f>
        <v>7.3156565656565666</v>
      </c>
      <c r="R474" s="21">
        <f>_xlfn.STDEV.S('cons 2023 - 2025'!D475:AM475)/SQRT('⚙ Assumptions'!$B$5)</f>
        <v>140.15221729085849</v>
      </c>
      <c r="S474" s="21">
        <f>-IF(AVERAGE('cons 2023 - 2025'!D475:AM475)=0,"",_xlfn.STDEV.S('cons 2023 - 2025'!D475:AM475)/AVERAGE('cons 2023 - 2025'!D475:AM475))</f>
        <v>4.0844663574712898</v>
      </c>
      <c r="T474" s="21" t="str">
        <f t="shared" si="93"/>
        <v>Z</v>
      </c>
      <c r="U474" s="38">
        <f t="shared" si="94"/>
        <v>0.9</v>
      </c>
      <c r="V474" s="21">
        <f t="shared" si="95"/>
        <v>1.28</v>
      </c>
      <c r="W474" s="21">
        <f t="shared" si="96"/>
        <v>2624.3202359814882</v>
      </c>
      <c r="X474" s="21">
        <f t="shared" si="97"/>
        <v>2247.3335861386381</v>
      </c>
      <c r="Y474" s="21">
        <f t="shared" si="98"/>
        <v>4189.870741031993</v>
      </c>
      <c r="Z474" s="21">
        <f t="shared" si="99"/>
        <v>3395.4039565090088</v>
      </c>
      <c r="AA474" s="21">
        <f>-AVERAGE('cons 2023 - 2025'!D475:AM475)*12</f>
        <v>1931.3333333333335</v>
      </c>
      <c r="AB474" s="32">
        <f t="shared" si="100"/>
        <v>7.6872000000000007</v>
      </c>
      <c r="AC474" s="21">
        <f>SQRT((2*AA474*'⚙ Assumptions'!$B$3)/AB474)</f>
        <v>274.53970029712286</v>
      </c>
      <c r="AD474" s="21">
        <f t="shared" si="101"/>
        <v>3395.4039565090088</v>
      </c>
      <c r="AE474" s="21">
        <f t="shared" si="102"/>
        <v>3669.9436568061319</v>
      </c>
      <c r="AF474" s="21">
        <f t="shared" si="103"/>
        <v>7.0348052804134777</v>
      </c>
    </row>
    <row r="475" spans="1:32" x14ac:dyDescent="0.3">
      <c r="A475" s="16" t="s">
        <v>960</v>
      </c>
      <c r="B475" s="17" t="s">
        <v>961</v>
      </c>
      <c r="C475" s="16" t="s">
        <v>8</v>
      </c>
      <c r="D475" s="16" t="str">
        <f>VLOOKUP(A475,'Lead Time'!$A$2:$C$1180,3,0)</f>
        <v>Import</v>
      </c>
      <c r="E475" s="23" t="str">
        <f>VLOOKUP(A475,Classification!$A$2:$D$1180,4,0)</f>
        <v>C</v>
      </c>
      <c r="F475" s="25" t="str">
        <f>VLOOKUP(A475,Classification!$A$2:$E$1180,5,0)</f>
        <v>L</v>
      </c>
      <c r="G475" s="18">
        <f>VLOOKUP(A475,'Lead Time'!$A$2:$D$1180,4,0)</f>
        <v>170</v>
      </c>
      <c r="H475" s="18">
        <f t="shared" si="91"/>
        <v>5.666666666666667</v>
      </c>
      <c r="I475" s="27">
        <f>VLOOKUP(A475,Classification!$A$2:$F$1180,6,0)</f>
        <v>38.088999999999999</v>
      </c>
      <c r="J475" s="18">
        <f>-SUM('cons 2023 - 2025'!D476:AM476)</f>
        <v>100</v>
      </c>
      <c r="K475" s="18">
        <f>-_xlfn.MINIFS('cons 2023 - 2025'!D476:AM476,'cons 2023 - 2025'!D476:AM476,"&lt;&gt;0")</f>
        <v>75</v>
      </c>
      <c r="L475" s="18">
        <f>-_xlfn.MAXIFS('cons 2023 - 2025'!D476:AM476,'cons 2023 - 2025'!D476:AM476,"&lt;&gt;0")</f>
        <v>25</v>
      </c>
      <c r="M475" s="16">
        <f>COUNTIF('cons 2023 - 2025'!D476:AM476,"&lt;&gt;0")</f>
        <v>2</v>
      </c>
      <c r="N475" s="18">
        <f>-AVERAGE('cons 2023 - 2025'!D476:AM476)</f>
        <v>2.7777777777777777</v>
      </c>
      <c r="O475" s="18">
        <f t="shared" si="92"/>
        <v>50</v>
      </c>
      <c r="P475" s="18">
        <f>_xlfn.STDEV.S('cons 2023 - 2025'!D476:AM476)</f>
        <v>13.062730213662098</v>
      </c>
      <c r="Q475" s="18">
        <f>-AVERAGE('cons 2023 - 2025'!D476:AM476)/'⚙ Assumptions'!$B$5</f>
        <v>0.12626262626262627</v>
      </c>
      <c r="R475" s="18">
        <f>_xlfn.STDEV.S('cons 2023 - 2025'!D476:AM476)/SQRT('⚙ Assumptions'!$B$5)</f>
        <v>2.7849834391128354</v>
      </c>
      <c r="S475" s="18">
        <f>-IF(AVERAGE('cons 2023 - 2025'!D476:AM476)=0,"",_xlfn.STDEV.S('cons 2023 - 2025'!D476:AM476)/AVERAGE('cons 2023 - 2025'!D476:AM476))</f>
        <v>4.7025828769183553</v>
      </c>
      <c r="T475" s="18" t="str">
        <f t="shared" si="93"/>
        <v>Z</v>
      </c>
      <c r="U475" s="37">
        <f t="shared" si="94"/>
        <v>0.9</v>
      </c>
      <c r="V475" s="18">
        <f t="shared" si="95"/>
        <v>1.28</v>
      </c>
      <c r="W475" s="18">
        <f t="shared" si="96"/>
        <v>46.479029080867697</v>
      </c>
      <c r="X475" s="18">
        <f t="shared" si="97"/>
        <v>39.802262571619046</v>
      </c>
      <c r="Y475" s="18">
        <f t="shared" si="98"/>
        <v>67.943675545514168</v>
      </c>
      <c r="Z475" s="18">
        <f t="shared" si="99"/>
        <v>55.543003312359787</v>
      </c>
      <c r="AA475" s="18">
        <f>-AVERAGE('cons 2023 - 2025'!D476:AM476)*12</f>
        <v>33.333333333333329</v>
      </c>
      <c r="AB475" s="27">
        <f t="shared" si="100"/>
        <v>7.6177999999999999</v>
      </c>
      <c r="AC475" s="18">
        <f>SQRT((2*AA475*'⚙ Assumptions'!$B$3)/AB475)</f>
        <v>36.231408433487935</v>
      </c>
      <c r="AD475" s="18">
        <f t="shared" si="101"/>
        <v>55.543003312359787</v>
      </c>
      <c r="AE475" s="18">
        <f t="shared" si="102"/>
        <v>91.774411745847715</v>
      </c>
      <c r="AF475" s="18">
        <f t="shared" si="103"/>
        <v>0.92001207721541467</v>
      </c>
    </row>
    <row r="476" spans="1:32" x14ac:dyDescent="0.3">
      <c r="A476" s="19" t="s">
        <v>962</v>
      </c>
      <c r="B476" s="20" t="s">
        <v>963</v>
      </c>
      <c r="C476" s="16" t="s">
        <v>8</v>
      </c>
      <c r="D476" s="16" t="str">
        <f>VLOOKUP(A476,'Lead Time'!$A$2:$C$1180,3,0)</f>
        <v>Local</v>
      </c>
      <c r="E476" s="23" t="str">
        <f>VLOOKUP(A476,Classification!$A$2:$D$1180,4,0)</f>
        <v>C</v>
      </c>
      <c r="F476" s="25" t="str">
        <f>VLOOKUP(A476,Classification!$A$2:$E$1180,5,0)</f>
        <v>L</v>
      </c>
      <c r="G476" s="21">
        <f>VLOOKUP(A476,'Lead Time'!$A$2:$D$1180,4,0)</f>
        <v>10</v>
      </c>
      <c r="H476" s="21">
        <f t="shared" si="91"/>
        <v>0.33333333333333331</v>
      </c>
      <c r="I476" s="32">
        <f>VLOOKUP(A476,Classification!$A$2:$F$1180,6,0)</f>
        <v>37.878999999999998</v>
      </c>
      <c r="J476" s="21">
        <f>-SUM('cons 2023 - 2025'!D477:AM477)</f>
        <v>17</v>
      </c>
      <c r="K476" s="18">
        <f>-_xlfn.MINIFS('cons 2023 - 2025'!D477:AM477,'cons 2023 - 2025'!D477:AM477,"&lt;&gt;0")</f>
        <v>10</v>
      </c>
      <c r="L476" s="18">
        <f>-_xlfn.MAXIFS('cons 2023 - 2025'!D477:AM477,'cons 2023 - 2025'!D477:AM477,"&lt;&gt;0")</f>
        <v>1</v>
      </c>
      <c r="M476" s="19">
        <f>COUNTIF('cons 2023 - 2025'!D477:AM477,"&lt;&gt;0")</f>
        <v>5</v>
      </c>
      <c r="N476" s="21">
        <f>-AVERAGE('cons 2023 - 2025'!D477:AM477)</f>
        <v>0.47222222222222221</v>
      </c>
      <c r="O476" s="21">
        <f t="shared" si="92"/>
        <v>3.4</v>
      </c>
      <c r="P476" s="21">
        <f>_xlfn.STDEV.S('cons 2023 - 2025'!D477:AM477)</f>
        <v>1.7482417471131406</v>
      </c>
      <c r="Q476" s="21">
        <f>-AVERAGE('cons 2023 - 2025'!D477:AM477)/'⚙ Assumptions'!$B$5</f>
        <v>2.1464646464646464E-2</v>
      </c>
      <c r="R476" s="21">
        <f>_xlfn.STDEV.S('cons 2023 - 2025'!D477:AM477)/SQRT('⚙ Assumptions'!$B$5)</f>
        <v>0.37272639284730552</v>
      </c>
      <c r="S476" s="21">
        <f>-IF(AVERAGE('cons 2023 - 2025'!D477:AM477)=0,"",_xlfn.STDEV.S('cons 2023 - 2025'!D477:AM477)/AVERAGE('cons 2023 - 2025'!D477:AM477))</f>
        <v>3.702158993886651</v>
      </c>
      <c r="T476" s="21" t="str">
        <f t="shared" si="93"/>
        <v>Z</v>
      </c>
      <c r="U476" s="38">
        <f t="shared" si="94"/>
        <v>0.9</v>
      </c>
      <c r="V476" s="21">
        <f t="shared" si="95"/>
        <v>1.28</v>
      </c>
      <c r="W476" s="21">
        <f t="shared" si="96"/>
        <v>1.5086903621839072</v>
      </c>
      <c r="X476" s="21">
        <f t="shared" si="97"/>
        <v>1.2919652394295211</v>
      </c>
      <c r="Y476" s="21">
        <f t="shared" si="98"/>
        <v>1.7233368268303719</v>
      </c>
      <c r="Z476" s="21">
        <f t="shared" si="99"/>
        <v>1.4493726468369286</v>
      </c>
      <c r="AA476" s="21">
        <f>-AVERAGE('cons 2023 - 2025'!D477:AM477)*12</f>
        <v>5.6666666666666661</v>
      </c>
      <c r="AB476" s="32">
        <f t="shared" si="100"/>
        <v>7.5758000000000001</v>
      </c>
      <c r="AC476" s="21">
        <f>SQRT((2*AA476*'⚙ Assumptions'!$B$3)/AB476)</f>
        <v>14.97994470507275</v>
      </c>
      <c r="AD476" s="21">
        <f t="shared" si="101"/>
        <v>1.4493726468369286</v>
      </c>
      <c r="AE476" s="21">
        <f t="shared" si="102"/>
        <v>16.429317351909678</v>
      </c>
      <c r="AF476" s="21">
        <f t="shared" si="103"/>
        <v>0.37828355032230049</v>
      </c>
    </row>
    <row r="477" spans="1:32" x14ac:dyDescent="0.3">
      <c r="A477" s="16" t="s">
        <v>964</v>
      </c>
      <c r="B477" s="17" t="s">
        <v>965</v>
      </c>
      <c r="C477" s="16" t="s">
        <v>8</v>
      </c>
      <c r="D477" s="16" t="str">
        <f>VLOOKUP(A477,'Lead Time'!$A$2:$C$1180,3,0)</f>
        <v>Local</v>
      </c>
      <c r="E477" s="23" t="str">
        <f>VLOOKUP(A477,Classification!$A$2:$D$1180,4,0)</f>
        <v>C</v>
      </c>
      <c r="F477" s="26" t="str">
        <f>VLOOKUP(A477,Classification!$A$2:$E$1180,5,0)</f>
        <v>M</v>
      </c>
      <c r="G477" s="18">
        <f>VLOOKUP(A477,'Lead Time'!$A$2:$D$1180,4,0)</f>
        <v>22.833333333333332</v>
      </c>
      <c r="H477" s="18">
        <f t="shared" si="91"/>
        <v>0.76111111111111107</v>
      </c>
      <c r="I477" s="27">
        <f>VLOOKUP(A477,Classification!$A$2:$F$1180,6,0)</f>
        <v>37.552</v>
      </c>
      <c r="J477" s="18">
        <f>-SUM('cons 2023 - 2025'!D478:AM478)</f>
        <v>36</v>
      </c>
      <c r="K477" s="18">
        <f>-_xlfn.MINIFS('cons 2023 - 2025'!D478:AM478,'cons 2023 - 2025'!D478:AM478,"&lt;&gt;0")</f>
        <v>10</v>
      </c>
      <c r="L477" s="18">
        <f>-_xlfn.MAXIFS('cons 2023 - 2025'!D478:AM478,'cons 2023 - 2025'!D478:AM478,"&lt;&gt;0")</f>
        <v>2</v>
      </c>
      <c r="M477" s="16">
        <f>COUNTIF('cons 2023 - 2025'!D478:AM478,"&lt;&gt;0")</f>
        <v>7</v>
      </c>
      <c r="N477" s="18">
        <f>-AVERAGE('cons 2023 - 2025'!D478:AM478)</f>
        <v>1</v>
      </c>
      <c r="O477" s="18">
        <f t="shared" si="92"/>
        <v>5.1428571428571432</v>
      </c>
      <c r="P477" s="18">
        <f>_xlfn.STDEV.S('cons 2023 - 2025'!D478:AM478)</f>
        <v>2.3176342617912282</v>
      </c>
      <c r="Q477" s="18">
        <f>-AVERAGE('cons 2023 - 2025'!D478:AM478)/'⚙ Assumptions'!$B$5</f>
        <v>4.5454545454545456E-2</v>
      </c>
      <c r="R477" s="18">
        <f>_xlfn.STDEV.S('cons 2023 - 2025'!D478:AM478)/SQRT('⚙ Assumptions'!$B$5)</f>
        <v>0.49412128486419621</v>
      </c>
      <c r="S477" s="18">
        <f>-IF(AVERAGE('cons 2023 - 2025'!D478:AM478)=0,"",_xlfn.STDEV.S('cons 2023 - 2025'!D478:AM478)/AVERAGE('cons 2023 - 2025'!D478:AM478))</f>
        <v>2.3176342617912282</v>
      </c>
      <c r="T477" s="18" t="str">
        <f t="shared" si="93"/>
        <v>Z</v>
      </c>
      <c r="U477" s="37">
        <f t="shared" si="94"/>
        <v>0.9</v>
      </c>
      <c r="V477" s="18">
        <f t="shared" si="95"/>
        <v>1.28</v>
      </c>
      <c r="W477" s="18">
        <f t="shared" si="96"/>
        <v>3.0222347168912411</v>
      </c>
      <c r="X477" s="18">
        <f t="shared" si="97"/>
        <v>2.5880871897189439</v>
      </c>
      <c r="Y477" s="18">
        <f t="shared" si="98"/>
        <v>4.0601135047700287</v>
      </c>
      <c r="Z477" s="18">
        <f t="shared" si="99"/>
        <v>3.349198300830055</v>
      </c>
      <c r="AA477" s="18">
        <f>-AVERAGE('cons 2023 - 2025'!D478:AM478)*12</f>
        <v>12</v>
      </c>
      <c r="AB477" s="27">
        <f t="shared" si="100"/>
        <v>7.5104000000000006</v>
      </c>
      <c r="AC477" s="18">
        <f>SQRT((2*AA477*'⚙ Assumptions'!$B$3)/AB477)</f>
        <v>21.893727907491229</v>
      </c>
      <c r="AD477" s="18">
        <f t="shared" si="101"/>
        <v>3.349198300830055</v>
      </c>
      <c r="AE477" s="18">
        <f t="shared" si="102"/>
        <v>25.242926208321283</v>
      </c>
      <c r="AF477" s="18">
        <f t="shared" si="103"/>
        <v>0.54810218025474045</v>
      </c>
    </row>
    <row r="478" spans="1:32" x14ac:dyDescent="0.3">
      <c r="A478" s="19" t="s">
        <v>966</v>
      </c>
      <c r="B478" s="20" t="s">
        <v>967</v>
      </c>
      <c r="C478" s="16" t="s">
        <v>8</v>
      </c>
      <c r="D478" s="16"/>
      <c r="E478" s="23" t="str">
        <f>VLOOKUP(A478,Classification!$A$2:$D$1180,4,0)</f>
        <v>C</v>
      </c>
      <c r="F478" s="25" t="str">
        <f>VLOOKUP(A478,Classification!$A$2:$E$1180,5,0)</f>
        <v>L</v>
      </c>
      <c r="G478" s="21">
        <f>VLOOKUP(A478,'Lead Time'!$A$2:$D$1180,4,0)</f>
        <v>44</v>
      </c>
      <c r="H478" s="21">
        <f t="shared" si="91"/>
        <v>1.4666666666666666</v>
      </c>
      <c r="I478" s="32">
        <f>VLOOKUP(A478,Classification!$A$2:$F$1180,6,0)</f>
        <v>37.463000000000001</v>
      </c>
      <c r="J478" s="21">
        <f>-SUM('cons 2023 - 2025'!D479:AM479)</f>
        <v>2</v>
      </c>
      <c r="K478" s="18">
        <f>-_xlfn.MINIFS('cons 2023 - 2025'!D479:AM479,'cons 2023 - 2025'!D479:AM479,"&lt;&gt;0")</f>
        <v>1</v>
      </c>
      <c r="L478" s="18">
        <f>-_xlfn.MAXIFS('cons 2023 - 2025'!D479:AM479,'cons 2023 - 2025'!D479:AM479,"&lt;&gt;0")</f>
        <v>1</v>
      </c>
      <c r="M478" s="19">
        <f>COUNTIF('cons 2023 - 2025'!D479:AM479,"&lt;&gt;0")</f>
        <v>2</v>
      </c>
      <c r="N478" s="21">
        <f>-AVERAGE('cons 2023 - 2025'!D479:AM479)</f>
        <v>5.5555555555555552E-2</v>
      </c>
      <c r="O478" s="21">
        <f t="shared" si="92"/>
        <v>1</v>
      </c>
      <c r="P478" s="21">
        <f>_xlfn.STDEV.S('cons 2023 - 2025'!D479:AM479)</f>
        <v>0.2323106841457232</v>
      </c>
      <c r="Q478" s="21">
        <f>-AVERAGE('cons 2023 - 2025'!D479:AM479)/'⚙ Assumptions'!$B$5</f>
        <v>2.525252525252525E-3</v>
      </c>
      <c r="R478" s="21">
        <f>_xlfn.STDEV.S('cons 2023 - 2025'!D479:AM479)/SQRT('⚙ Assumptions'!$B$5)</f>
        <v>4.9528804276930134E-2</v>
      </c>
      <c r="S478" s="21">
        <f>-IF(AVERAGE('cons 2023 - 2025'!D479:AM479)=0,"",_xlfn.STDEV.S('cons 2023 - 2025'!D479:AM479)/AVERAGE('cons 2023 - 2025'!D479:AM479))</f>
        <v>4.1815923146230176</v>
      </c>
      <c r="T478" s="21" t="str">
        <f t="shared" si="93"/>
        <v>Z</v>
      </c>
      <c r="U478" s="38">
        <f t="shared" si="94"/>
        <v>0.9</v>
      </c>
      <c r="V478" s="21">
        <f t="shared" si="95"/>
        <v>1.28</v>
      </c>
      <c r="W478" s="21">
        <f t="shared" si="96"/>
        <v>0.42052725785990919</v>
      </c>
      <c r="X478" s="21">
        <f t="shared" si="97"/>
        <v>0.36011802885858785</v>
      </c>
      <c r="Y478" s="21">
        <f t="shared" si="98"/>
        <v>0.53163836897102024</v>
      </c>
      <c r="Z478" s="21">
        <f t="shared" si="99"/>
        <v>0.44159951034006933</v>
      </c>
      <c r="AA478" s="21">
        <f>-AVERAGE('cons 2023 - 2025'!D479:AM479)*12</f>
        <v>0.66666666666666663</v>
      </c>
      <c r="AB478" s="32">
        <f t="shared" si="100"/>
        <v>7.4926000000000004</v>
      </c>
      <c r="AC478" s="21">
        <f>SQRT((2*AA478*'⚙ Assumptions'!$B$3)/AB478)</f>
        <v>5.1665272440696111</v>
      </c>
      <c r="AD478" s="21">
        <f t="shared" si="101"/>
        <v>0.44159951034006933</v>
      </c>
      <c r="AE478" s="21">
        <f t="shared" si="102"/>
        <v>5.60812675440968</v>
      </c>
      <c r="AF478" s="21">
        <f t="shared" si="103"/>
        <v>0.12903574009638655</v>
      </c>
    </row>
    <row r="479" spans="1:32" x14ac:dyDescent="0.3">
      <c r="A479" s="16" t="s">
        <v>968</v>
      </c>
      <c r="B479" s="17" t="s">
        <v>969</v>
      </c>
      <c r="C479" s="16" t="s">
        <v>8</v>
      </c>
      <c r="D479" s="16" t="str">
        <f>VLOOKUP(A479,'Lead Time'!$A$2:$C$1180,3,0)</f>
        <v>Import</v>
      </c>
      <c r="E479" s="23" t="str">
        <f>VLOOKUP(A479,Classification!$A$2:$D$1180,4,0)</f>
        <v>C</v>
      </c>
      <c r="F479" s="25" t="str">
        <f>VLOOKUP(A479,Classification!$A$2:$E$1180,5,0)</f>
        <v>L</v>
      </c>
      <c r="G479" s="18">
        <f>VLOOKUP(A479,'Lead Time'!$A$2:$D$1180,4,0)</f>
        <v>214</v>
      </c>
      <c r="H479" s="18">
        <f t="shared" si="91"/>
        <v>7.1333333333333337</v>
      </c>
      <c r="I479" s="27">
        <f>VLOOKUP(A479,Classification!$A$2:$F$1180,6,0)</f>
        <v>37.396000000000001</v>
      </c>
      <c r="J479" s="18">
        <f>-SUM('cons 2023 - 2025'!D480:AM480)</f>
        <v>6962</v>
      </c>
      <c r="K479" s="18">
        <f>-_xlfn.MINIFS('cons 2023 - 2025'!D480:AM480,'cons 2023 - 2025'!D480:AM480,"&lt;&gt;0")</f>
        <v>3482</v>
      </c>
      <c r="L479" s="18">
        <f>-_xlfn.MAXIFS('cons 2023 - 2025'!D480:AM480,'cons 2023 - 2025'!D480:AM480,"&lt;&gt;0")</f>
        <v>3480</v>
      </c>
      <c r="M479" s="16">
        <f>COUNTIF('cons 2023 - 2025'!D480:AM480,"&lt;&gt;0")</f>
        <v>2</v>
      </c>
      <c r="N479" s="18">
        <f>-AVERAGE('cons 2023 - 2025'!D480:AM480)</f>
        <v>193.38888888888889</v>
      </c>
      <c r="O479" s="18">
        <f t="shared" si="92"/>
        <v>3481</v>
      </c>
      <c r="P479" s="18">
        <f>_xlfn.STDEV.S('cons 2023 - 2025'!D480:AM480)</f>
        <v>808.67352684249101</v>
      </c>
      <c r="Q479" s="18">
        <f>-AVERAGE('cons 2023 - 2025'!D480:AM480)/'⚙ Assumptions'!$B$5</f>
        <v>8.7904040404040398</v>
      </c>
      <c r="R479" s="18">
        <f>_xlfn.STDEV.S('cons 2023 - 2025'!D480:AM480)/SQRT('⚙ Assumptions'!$B$5)</f>
        <v>172.40977522063704</v>
      </c>
      <c r="S479" s="18">
        <f>-IF(AVERAGE('cons 2023 - 2025'!D480:AM480)=0,"",_xlfn.STDEV.S('cons 2023 - 2025'!D480:AM480)/AVERAGE('cons 2023 - 2025'!D480:AM480))</f>
        <v>4.1815924973182526</v>
      </c>
      <c r="T479" s="18" t="str">
        <f t="shared" si="93"/>
        <v>Z</v>
      </c>
      <c r="U479" s="37">
        <f t="shared" si="94"/>
        <v>0.9</v>
      </c>
      <c r="V479" s="18">
        <f t="shared" si="95"/>
        <v>1.28</v>
      </c>
      <c r="W479" s="18">
        <f t="shared" si="96"/>
        <v>3228.3360958431977</v>
      </c>
      <c r="X479" s="18">
        <f t="shared" si="97"/>
        <v>2764.5818662137085</v>
      </c>
      <c r="Y479" s="18">
        <f t="shared" si="98"/>
        <v>5109.4825604896623</v>
      </c>
      <c r="Z479" s="18">
        <f t="shared" si="99"/>
        <v>4144.0892736211163</v>
      </c>
      <c r="AA479" s="18">
        <f>-AVERAGE('cons 2023 - 2025'!D480:AM480)*12</f>
        <v>2320.6666666666665</v>
      </c>
      <c r="AB479" s="27">
        <f t="shared" si="100"/>
        <v>7.4792000000000005</v>
      </c>
      <c r="AC479" s="18">
        <f>SQRT((2*AA479*'⚙ Assumptions'!$B$3)/AB479)</f>
        <v>305.09805293722576</v>
      </c>
      <c r="AD479" s="18">
        <f t="shared" si="101"/>
        <v>4144.0892736211163</v>
      </c>
      <c r="AE479" s="18">
        <f t="shared" si="102"/>
        <v>4449.1873265583417</v>
      </c>
      <c r="AF479" s="18">
        <f t="shared" si="103"/>
        <v>7.6062978584269958</v>
      </c>
    </row>
    <row r="480" spans="1:32" x14ac:dyDescent="0.3">
      <c r="A480" s="19" t="s">
        <v>970</v>
      </c>
      <c r="B480" s="20" t="s">
        <v>971</v>
      </c>
      <c r="C480" s="16" t="s">
        <v>8</v>
      </c>
      <c r="D480" s="16" t="str">
        <f>VLOOKUP(A480,'Lead Time'!$A$2:$C$1180,3,0)</f>
        <v>Local</v>
      </c>
      <c r="E480" s="23" t="str">
        <f>VLOOKUP(A480,Classification!$A$2:$D$1180,4,0)</f>
        <v>C</v>
      </c>
      <c r="F480" s="25" t="str">
        <f>VLOOKUP(A480,Classification!$A$2:$E$1180,5,0)</f>
        <v>L</v>
      </c>
      <c r="G480" s="21">
        <f>VLOOKUP(A480,'Lead Time'!$A$2:$D$1180,4,0)</f>
        <v>13</v>
      </c>
      <c r="H480" s="21">
        <f t="shared" si="91"/>
        <v>0.43333333333333335</v>
      </c>
      <c r="I480" s="32">
        <f>VLOOKUP(A480,Classification!$A$2:$F$1180,6,0)</f>
        <v>37.337000000000003</v>
      </c>
      <c r="J480" s="21">
        <f>-SUM('cons 2023 - 2025'!D481:AM481)</f>
        <v>1.4</v>
      </c>
      <c r="K480" s="18">
        <f>-_xlfn.MINIFS('cons 2023 - 2025'!D481:AM481,'cons 2023 - 2025'!D481:AM481,"&lt;&gt;0")</f>
        <v>1</v>
      </c>
      <c r="L480" s="18">
        <f>-_xlfn.MAXIFS('cons 2023 - 2025'!D481:AM481,'cons 2023 - 2025'!D481:AM481,"&lt;&gt;0")</f>
        <v>0.2</v>
      </c>
      <c r="M480" s="19">
        <f>COUNTIF('cons 2023 - 2025'!D481:AM481,"&lt;&gt;0")</f>
        <v>3</v>
      </c>
      <c r="N480" s="21">
        <f>-AVERAGE('cons 2023 - 2025'!D481:AM481)</f>
        <v>3.888888888888889E-2</v>
      </c>
      <c r="O480" s="21">
        <f t="shared" si="92"/>
        <v>0.46666666666666662</v>
      </c>
      <c r="P480" s="21">
        <f>_xlfn.STDEV.S('cons 2023 - 2025'!D481:AM481)</f>
        <v>0.17117706418088641</v>
      </c>
      <c r="Q480" s="21">
        <f>-AVERAGE('cons 2023 - 2025'!D481:AM481)/'⚙ Assumptions'!$B$5</f>
        <v>1.7676767676767678E-3</v>
      </c>
      <c r="R480" s="21">
        <f>_xlfn.STDEV.S('cons 2023 - 2025'!D481:AM481)/SQRT('⚙ Assumptions'!$B$5)</f>
        <v>3.6495072707015283E-2</v>
      </c>
      <c r="S480" s="21">
        <f>-IF(AVERAGE('cons 2023 - 2025'!D481:AM481)=0,"",_xlfn.STDEV.S('cons 2023 - 2025'!D481:AM481)/AVERAGE('cons 2023 - 2025'!D481:AM481))</f>
        <v>4.4016959360799364</v>
      </c>
      <c r="T480" s="21" t="str">
        <f t="shared" si="93"/>
        <v>Z</v>
      </c>
      <c r="U480" s="38">
        <f t="shared" si="94"/>
        <v>0.9</v>
      </c>
      <c r="V480" s="21">
        <f t="shared" si="95"/>
        <v>1.28</v>
      </c>
      <c r="W480" s="21">
        <f t="shared" si="96"/>
        <v>0.16842861561207037</v>
      </c>
      <c r="X480" s="21">
        <f t="shared" si="97"/>
        <v>0.14423364936264219</v>
      </c>
      <c r="Y480" s="21">
        <f t="shared" si="98"/>
        <v>0.19140841359186836</v>
      </c>
      <c r="Z480" s="21">
        <f t="shared" si="99"/>
        <v>0.16108550121449405</v>
      </c>
      <c r="AA480" s="21">
        <f>-AVERAGE('cons 2023 - 2025'!D481:AM481)*12</f>
        <v>0.46666666666666667</v>
      </c>
      <c r="AB480" s="32">
        <f t="shared" si="100"/>
        <v>7.4674000000000014</v>
      </c>
      <c r="AC480" s="21">
        <f>SQRT((2*AA480*'⚙ Assumptions'!$B$3)/AB480)</f>
        <v>4.3299143944180294</v>
      </c>
      <c r="AD480" s="21">
        <f t="shared" si="101"/>
        <v>0.16108550121449405</v>
      </c>
      <c r="AE480" s="21">
        <f t="shared" si="102"/>
        <v>4.4909998956325232</v>
      </c>
      <c r="AF480" s="21">
        <f t="shared" si="103"/>
        <v>0.10777734249625735</v>
      </c>
    </row>
    <row r="481" spans="1:32" x14ac:dyDescent="0.3">
      <c r="A481" s="16" t="s">
        <v>972</v>
      </c>
      <c r="B481" s="17" t="s">
        <v>973</v>
      </c>
      <c r="C481" s="16" t="s">
        <v>8</v>
      </c>
      <c r="D481" s="16"/>
      <c r="E481" s="23" t="str">
        <f>VLOOKUP(A481,Classification!$A$2:$D$1180,4,0)</f>
        <v>C</v>
      </c>
      <c r="F481" s="25" t="str">
        <f>VLOOKUP(A481,Classification!$A$2:$E$1180,5,0)</f>
        <v>L</v>
      </c>
      <c r="G481" s="18">
        <f>VLOOKUP(A481,'Lead Time'!$A$2:$D$1180,4,0)</f>
        <v>44</v>
      </c>
      <c r="H481" s="18">
        <f t="shared" si="91"/>
        <v>1.4666666666666666</v>
      </c>
      <c r="I481" s="27">
        <f>VLOOKUP(A481,Classification!$A$2:$F$1180,6,0)</f>
        <v>37.326999999999998</v>
      </c>
      <c r="J481" s="18">
        <f>-SUM('cons 2023 - 2025'!D482:AM482)</f>
        <v>1</v>
      </c>
      <c r="K481" s="18">
        <f>-_xlfn.MINIFS('cons 2023 - 2025'!D482:AM482,'cons 2023 - 2025'!D482:AM482,"&lt;&gt;0")</f>
        <v>1</v>
      </c>
      <c r="L481" s="18">
        <f>-_xlfn.MAXIFS('cons 2023 - 2025'!D482:AM482,'cons 2023 - 2025'!D482:AM482,"&lt;&gt;0")</f>
        <v>1</v>
      </c>
      <c r="M481" s="16">
        <f>COUNTIF('cons 2023 - 2025'!D482:AM482,"&lt;&gt;0")</f>
        <v>1</v>
      </c>
      <c r="N481" s="18">
        <f>-AVERAGE('cons 2023 - 2025'!D482:AM482)</f>
        <v>2.7777777777777776E-2</v>
      </c>
      <c r="O481" s="18">
        <f t="shared" si="92"/>
        <v>1</v>
      </c>
      <c r="P481" s="18">
        <f>_xlfn.STDEV.S('cons 2023 - 2025'!D482:AM482)</f>
        <v>0.16666666666666666</v>
      </c>
      <c r="Q481" s="18">
        <f>-AVERAGE('cons 2023 - 2025'!D482:AM482)/'⚙ Assumptions'!$B$5</f>
        <v>1.2626262626262625E-3</v>
      </c>
      <c r="R481" s="18">
        <f>_xlfn.STDEV.S('cons 2023 - 2025'!D482:AM482)/SQRT('⚙ Assumptions'!$B$5)</f>
        <v>3.5533452725935069E-2</v>
      </c>
      <c r="S481" s="18">
        <f>-IF(AVERAGE('cons 2023 - 2025'!D482:AM482)=0,"",_xlfn.STDEV.S('cons 2023 - 2025'!D482:AM482)/AVERAGE('cons 2023 - 2025'!D482:AM482))</f>
        <v>6</v>
      </c>
      <c r="T481" s="18" t="str">
        <f t="shared" si="93"/>
        <v>Z</v>
      </c>
      <c r="U481" s="37">
        <f t="shared" si="94"/>
        <v>0.9</v>
      </c>
      <c r="V481" s="18">
        <f t="shared" si="95"/>
        <v>1.28</v>
      </c>
      <c r="W481" s="18">
        <f t="shared" si="96"/>
        <v>0.30169889330626026</v>
      </c>
      <c r="X481" s="18">
        <f t="shared" si="97"/>
        <v>0.25835949688298593</v>
      </c>
      <c r="Y481" s="18">
        <f t="shared" si="98"/>
        <v>0.35725444886181579</v>
      </c>
      <c r="Z481" s="18">
        <f t="shared" si="99"/>
        <v>0.29910023762372667</v>
      </c>
      <c r="AA481" s="18">
        <f>-AVERAGE('cons 2023 - 2025'!D482:AM482)*12</f>
        <v>0.33333333333333331</v>
      </c>
      <c r="AB481" s="27">
        <f t="shared" si="100"/>
        <v>7.4653999999999998</v>
      </c>
      <c r="AC481" s="18">
        <f>SQRT((2*AA481*'⚙ Assumptions'!$B$3)/AB481)</f>
        <v>3.6599357277010429</v>
      </c>
      <c r="AD481" s="18">
        <f t="shared" si="101"/>
        <v>0.29910023762372667</v>
      </c>
      <c r="AE481" s="18">
        <f t="shared" si="102"/>
        <v>3.9590359653247695</v>
      </c>
      <c r="AF481" s="18">
        <f t="shared" si="103"/>
        <v>9.1076280605264556E-2</v>
      </c>
    </row>
    <row r="482" spans="1:32" x14ac:dyDescent="0.3">
      <c r="A482" s="19" t="s">
        <v>974</v>
      </c>
      <c r="B482" s="20" t="s">
        <v>975</v>
      </c>
      <c r="C482" s="16" t="s">
        <v>976</v>
      </c>
      <c r="D482" s="16" t="str">
        <f>VLOOKUP(A482,'Lead Time'!$A$2:$C$1180,3,0)</f>
        <v>Mixed Source</v>
      </c>
      <c r="E482" s="23" t="str">
        <f>VLOOKUP(A482,Classification!$A$2:$D$1180,4,0)</f>
        <v>C</v>
      </c>
      <c r="F482" s="25" t="str">
        <f>VLOOKUP(A482,Classification!$A$2:$E$1180,5,0)</f>
        <v>L</v>
      </c>
      <c r="G482" s="21">
        <f>VLOOKUP(A482,'Lead Time'!$A$2:$D$1180,4,0)</f>
        <v>209.5</v>
      </c>
      <c r="H482" s="21">
        <f t="shared" si="91"/>
        <v>6.9833333333333334</v>
      </c>
      <c r="I482" s="32">
        <f>VLOOKUP(A482,Classification!$A$2:$F$1180,6,0)</f>
        <v>37.159999999999997</v>
      </c>
      <c r="J482" s="21">
        <f>-SUM('cons 2023 - 2025'!D483:AM483)</f>
        <v>1400</v>
      </c>
      <c r="K482" s="18">
        <f>-_xlfn.MINIFS('cons 2023 - 2025'!D483:AM483,'cons 2023 - 2025'!D483:AM483,"&lt;&gt;0")</f>
        <v>1400</v>
      </c>
      <c r="L482" s="18">
        <f>-_xlfn.MAXIFS('cons 2023 - 2025'!D483:AM483,'cons 2023 - 2025'!D483:AM483,"&lt;&gt;0")</f>
        <v>1400</v>
      </c>
      <c r="M482" s="19">
        <f>COUNTIF('cons 2023 - 2025'!D483:AM483,"&lt;&gt;0")</f>
        <v>1</v>
      </c>
      <c r="N482" s="21">
        <f>-AVERAGE('cons 2023 - 2025'!D483:AM483)</f>
        <v>38.888888888888886</v>
      </c>
      <c r="O482" s="21">
        <f t="shared" si="92"/>
        <v>1400</v>
      </c>
      <c r="P482" s="21">
        <f>_xlfn.STDEV.S('cons 2023 - 2025'!D483:AM483)</f>
        <v>233.33333333333334</v>
      </c>
      <c r="Q482" s="21">
        <f>-AVERAGE('cons 2023 - 2025'!D483:AM483)/'⚙ Assumptions'!$B$5</f>
        <v>1.7676767676767675</v>
      </c>
      <c r="R482" s="21">
        <f>_xlfn.STDEV.S('cons 2023 - 2025'!D483:AM483)/SQRT('⚙ Assumptions'!$B$5)</f>
        <v>49.746833816309099</v>
      </c>
      <c r="S482" s="21">
        <f>-IF(AVERAGE('cons 2023 - 2025'!D483:AM483)=0,"",_xlfn.STDEV.S('cons 2023 - 2025'!D483:AM483)/AVERAGE('cons 2023 - 2025'!D483:AM483))</f>
        <v>6.0000000000000009</v>
      </c>
      <c r="T482" s="21" t="str">
        <f t="shared" si="93"/>
        <v>Z</v>
      </c>
      <c r="U482" s="38">
        <f t="shared" si="94"/>
        <v>0.9</v>
      </c>
      <c r="V482" s="21">
        <f t="shared" si="95"/>
        <v>1.28</v>
      </c>
      <c r="W482" s="21">
        <f t="shared" si="96"/>
        <v>921.65297266389905</v>
      </c>
      <c r="X482" s="21">
        <f t="shared" si="97"/>
        <v>789.25645271239193</v>
      </c>
      <c r="Y482" s="21">
        <f t="shared" si="98"/>
        <v>1291.9812554921818</v>
      </c>
      <c r="Z482" s="21">
        <f t="shared" si="99"/>
        <v>1060.830526786466</v>
      </c>
      <c r="AA482" s="21">
        <f>-AVERAGE('cons 2023 - 2025'!D483:AM483)*12</f>
        <v>466.66666666666663</v>
      </c>
      <c r="AB482" s="32">
        <f t="shared" si="100"/>
        <v>7.4319999999999995</v>
      </c>
      <c r="AC482" s="21">
        <f>SQRT((2*AA482*'⚙ Assumptions'!$B$3)/AB482)</f>
        <v>137.2496252600169</v>
      </c>
      <c r="AD482" s="21">
        <f t="shared" si="101"/>
        <v>1060.830526786466</v>
      </c>
      <c r="AE482" s="21">
        <f t="shared" si="102"/>
        <v>1198.0801520464829</v>
      </c>
      <c r="AF482" s="21">
        <f t="shared" si="103"/>
        <v>3.4001307164414851</v>
      </c>
    </row>
    <row r="483" spans="1:32" x14ac:dyDescent="0.3">
      <c r="A483" s="16" t="s">
        <v>977</v>
      </c>
      <c r="B483" s="17" t="s">
        <v>978</v>
      </c>
      <c r="C483" s="16" t="s">
        <v>8</v>
      </c>
      <c r="D483" s="16"/>
      <c r="E483" s="23" t="str">
        <f>VLOOKUP(A483,Classification!$A$2:$D$1180,4,0)</f>
        <v>C</v>
      </c>
      <c r="F483" s="25" t="str">
        <f>VLOOKUP(A483,Classification!$A$2:$E$1180,5,0)</f>
        <v>L</v>
      </c>
      <c r="G483" s="18">
        <f>VLOOKUP(A483,'Lead Time'!$A$2:$D$1180,4,0)</f>
        <v>0</v>
      </c>
      <c r="H483" s="18">
        <f t="shared" si="91"/>
        <v>0</v>
      </c>
      <c r="I483" s="27">
        <f>VLOOKUP(A483,Classification!$A$2:$F$1180,6,0)</f>
        <v>37.000999999999998</v>
      </c>
      <c r="J483" s="18">
        <f>-SUM('cons 2023 - 2025'!D484:AM484)</f>
        <v>110</v>
      </c>
      <c r="K483" s="18">
        <f>-_xlfn.MINIFS('cons 2023 - 2025'!D484:AM484,'cons 2023 - 2025'!D484:AM484,"&lt;&gt;0")</f>
        <v>110</v>
      </c>
      <c r="L483" s="18">
        <f>-_xlfn.MAXIFS('cons 2023 - 2025'!D484:AM484,'cons 2023 - 2025'!D484:AM484,"&lt;&gt;0")</f>
        <v>110</v>
      </c>
      <c r="M483" s="16">
        <f>COUNTIF('cons 2023 - 2025'!D484:AM484,"&lt;&gt;0")</f>
        <v>1</v>
      </c>
      <c r="N483" s="18">
        <f>-AVERAGE('cons 2023 - 2025'!D484:AM484)</f>
        <v>3.0555555555555554</v>
      </c>
      <c r="O483" s="18">
        <f t="shared" si="92"/>
        <v>110</v>
      </c>
      <c r="P483" s="18">
        <f>_xlfn.STDEV.S('cons 2023 - 2025'!D484:AM484)</f>
        <v>18.333333333333332</v>
      </c>
      <c r="Q483" s="18">
        <f>-AVERAGE('cons 2023 - 2025'!D484:AM484)/'⚙ Assumptions'!$B$5</f>
        <v>0.13888888888888887</v>
      </c>
      <c r="R483" s="18">
        <f>_xlfn.STDEV.S('cons 2023 - 2025'!D484:AM484)/SQRT('⚙ Assumptions'!$B$5)</f>
        <v>3.9086797998528575</v>
      </c>
      <c r="S483" s="18">
        <f>-IF(AVERAGE('cons 2023 - 2025'!D484:AM484)=0,"",_xlfn.STDEV.S('cons 2023 - 2025'!D484:AM484)/AVERAGE('cons 2023 - 2025'!D484:AM484))</f>
        <v>6</v>
      </c>
      <c r="T483" s="18" t="str">
        <f t="shared" si="93"/>
        <v>Z</v>
      </c>
      <c r="U483" s="37">
        <f t="shared" si="94"/>
        <v>0.9</v>
      </c>
      <c r="V483" s="18">
        <f t="shared" si="95"/>
        <v>1.28</v>
      </c>
      <c r="W483" s="18">
        <f t="shared" si="96"/>
        <v>0</v>
      </c>
      <c r="X483" s="18">
        <f t="shared" si="97"/>
        <v>0</v>
      </c>
      <c r="Y483" s="18">
        <f t="shared" si="98"/>
        <v>0</v>
      </c>
      <c r="Z483" s="18">
        <f t="shared" si="99"/>
        <v>0</v>
      </c>
      <c r="AA483" s="18">
        <f>-AVERAGE('cons 2023 - 2025'!D484:AM484)*12</f>
        <v>36.666666666666664</v>
      </c>
      <c r="AB483" s="27">
        <f t="shared" si="100"/>
        <v>7.4001999999999999</v>
      </c>
      <c r="AC483" s="18">
        <f>SQRT((2*AA483*'⚙ Assumptions'!$B$3)/AB483)</f>
        <v>38.554459045119941</v>
      </c>
      <c r="AD483" s="18">
        <f t="shared" si="101"/>
        <v>0</v>
      </c>
      <c r="AE483" s="18">
        <f t="shared" si="102"/>
        <v>38.554459045119941</v>
      </c>
      <c r="AF483" s="18">
        <f t="shared" si="103"/>
        <v>0.9510356927523218</v>
      </c>
    </row>
    <row r="484" spans="1:32" x14ac:dyDescent="0.3">
      <c r="A484" s="19" t="s">
        <v>979</v>
      </c>
      <c r="B484" s="20" t="s">
        <v>980</v>
      </c>
      <c r="C484" s="16" t="s">
        <v>8</v>
      </c>
      <c r="D484" s="16"/>
      <c r="E484" s="23" t="str">
        <f>VLOOKUP(A484,Classification!$A$2:$D$1180,4,0)</f>
        <v>C</v>
      </c>
      <c r="F484" s="25" t="str">
        <f>VLOOKUP(A484,Classification!$A$2:$E$1180,5,0)</f>
        <v>L</v>
      </c>
      <c r="G484" s="21">
        <f>VLOOKUP(A484,'Lead Time'!$A$2:$D$1180,4,0)</f>
        <v>0</v>
      </c>
      <c r="H484" s="21">
        <f t="shared" si="91"/>
        <v>0</v>
      </c>
      <c r="I484" s="32">
        <f>VLOOKUP(A484,Classification!$A$2:$F$1180,6,0)</f>
        <v>37.000999999999998</v>
      </c>
      <c r="J484" s="21">
        <f>-SUM('cons 2023 - 2025'!D485:AM485)</f>
        <v>30</v>
      </c>
      <c r="K484" s="18">
        <f>-_xlfn.MINIFS('cons 2023 - 2025'!D485:AM485,'cons 2023 - 2025'!D485:AM485,"&lt;&gt;0")</f>
        <v>30</v>
      </c>
      <c r="L484" s="18">
        <f>-_xlfn.MAXIFS('cons 2023 - 2025'!D485:AM485,'cons 2023 - 2025'!D485:AM485,"&lt;&gt;0")</f>
        <v>30</v>
      </c>
      <c r="M484" s="19">
        <f>COUNTIF('cons 2023 - 2025'!D485:AM485,"&lt;&gt;0")</f>
        <v>1</v>
      </c>
      <c r="N484" s="21">
        <f>-AVERAGE('cons 2023 - 2025'!D485:AM485)</f>
        <v>0.83333333333333337</v>
      </c>
      <c r="O484" s="21">
        <f t="shared" si="92"/>
        <v>30</v>
      </c>
      <c r="P484" s="21">
        <f>_xlfn.STDEV.S('cons 2023 - 2025'!D485:AM485)</f>
        <v>5</v>
      </c>
      <c r="Q484" s="21">
        <f>-AVERAGE('cons 2023 - 2025'!D485:AM485)/'⚙ Assumptions'!$B$5</f>
        <v>3.787878787878788E-2</v>
      </c>
      <c r="R484" s="21">
        <f>_xlfn.STDEV.S('cons 2023 - 2025'!D485:AM485)/SQRT('⚙ Assumptions'!$B$5)</f>
        <v>1.0660035817780522</v>
      </c>
      <c r="S484" s="21">
        <f>-IF(AVERAGE('cons 2023 - 2025'!D485:AM485)=0,"",_xlfn.STDEV.S('cons 2023 - 2025'!D485:AM485)/AVERAGE('cons 2023 - 2025'!D485:AM485))</f>
        <v>6</v>
      </c>
      <c r="T484" s="21" t="str">
        <f t="shared" si="93"/>
        <v>Z</v>
      </c>
      <c r="U484" s="38">
        <f t="shared" si="94"/>
        <v>0.9</v>
      </c>
      <c r="V484" s="21">
        <f t="shared" si="95"/>
        <v>1.28</v>
      </c>
      <c r="W484" s="21">
        <f t="shared" si="96"/>
        <v>0</v>
      </c>
      <c r="X484" s="21">
        <f t="shared" si="97"/>
        <v>0</v>
      </c>
      <c r="Y484" s="21">
        <f t="shared" si="98"/>
        <v>0</v>
      </c>
      <c r="Z484" s="21">
        <f t="shared" si="99"/>
        <v>0</v>
      </c>
      <c r="AA484" s="21">
        <f>-AVERAGE('cons 2023 - 2025'!D485:AM485)*12</f>
        <v>10</v>
      </c>
      <c r="AB484" s="32">
        <f t="shared" si="100"/>
        <v>7.4001999999999999</v>
      </c>
      <c r="AC484" s="21">
        <f>SQRT((2*AA484*'⚙ Assumptions'!$B$3)/AB484)</f>
        <v>20.134409571643296</v>
      </c>
      <c r="AD484" s="21">
        <f t="shared" si="101"/>
        <v>0</v>
      </c>
      <c r="AE484" s="21">
        <f t="shared" si="102"/>
        <v>20.134409571643296</v>
      </c>
      <c r="AF484" s="21">
        <f t="shared" si="103"/>
        <v>0.49666219237358233</v>
      </c>
    </row>
    <row r="485" spans="1:32" x14ac:dyDescent="0.3">
      <c r="A485" s="16" t="s">
        <v>981</v>
      </c>
      <c r="B485" s="17" t="s">
        <v>982</v>
      </c>
      <c r="C485" s="16" t="s">
        <v>8</v>
      </c>
      <c r="D485" s="16" t="str">
        <f>VLOOKUP(A485,'Lead Time'!$A$2:$C$1180,3,0)</f>
        <v>Local</v>
      </c>
      <c r="E485" s="23" t="str">
        <f>VLOOKUP(A485,Classification!$A$2:$D$1180,4,0)</f>
        <v>C</v>
      </c>
      <c r="F485" s="25" t="str">
        <f>VLOOKUP(A485,Classification!$A$2:$E$1180,5,0)</f>
        <v>L</v>
      </c>
      <c r="G485" s="18">
        <f>VLOOKUP(A485,'Lead Time'!$A$2:$D$1180,4,0)</f>
        <v>47</v>
      </c>
      <c r="H485" s="18">
        <f t="shared" si="91"/>
        <v>1.5666666666666667</v>
      </c>
      <c r="I485" s="27">
        <f>VLOOKUP(A485,Classification!$A$2:$F$1180,6,0)</f>
        <v>36.966000000000001</v>
      </c>
      <c r="J485" s="18">
        <f>-SUM('cons 2023 - 2025'!D486:AM486)</f>
        <v>4</v>
      </c>
      <c r="K485" s="18">
        <f>-_xlfn.MINIFS('cons 2023 - 2025'!D486:AM486,'cons 2023 - 2025'!D486:AM486,"&lt;&gt;0")</f>
        <v>2</v>
      </c>
      <c r="L485" s="18">
        <f>-_xlfn.MAXIFS('cons 2023 - 2025'!D486:AM486,'cons 2023 - 2025'!D486:AM486,"&lt;&gt;0")</f>
        <v>1</v>
      </c>
      <c r="M485" s="16">
        <f>COUNTIF('cons 2023 - 2025'!D486:AM486,"&lt;&gt;0")</f>
        <v>3</v>
      </c>
      <c r="N485" s="18">
        <f>-AVERAGE('cons 2023 - 2025'!D486:AM486)</f>
        <v>0.1111111111111111</v>
      </c>
      <c r="O485" s="18">
        <f t="shared" si="92"/>
        <v>1.3333333333333333</v>
      </c>
      <c r="P485" s="18">
        <f>_xlfn.STDEV.S('cons 2023 - 2025'!D486:AM486)</f>
        <v>0.39840953644479787</v>
      </c>
      <c r="Q485" s="18">
        <f>-AVERAGE('cons 2023 - 2025'!D486:AM486)/'⚙ Assumptions'!$B$5</f>
        <v>5.0505050505050501E-3</v>
      </c>
      <c r="R485" s="18">
        <f>_xlfn.STDEV.S('cons 2023 - 2025'!D486:AM486)/SQRT('⚙ Assumptions'!$B$5)</f>
        <v>8.4941198572937582E-2</v>
      </c>
      <c r="S485" s="18">
        <f>-IF(AVERAGE('cons 2023 - 2025'!D486:AM486)=0,"",_xlfn.STDEV.S('cons 2023 - 2025'!D486:AM486)/AVERAGE('cons 2023 - 2025'!D486:AM486))</f>
        <v>3.5856858280031809</v>
      </c>
      <c r="T485" s="18" t="str">
        <f t="shared" si="93"/>
        <v>Z</v>
      </c>
      <c r="U485" s="37">
        <f t="shared" si="94"/>
        <v>0.9</v>
      </c>
      <c r="V485" s="18">
        <f t="shared" si="95"/>
        <v>1.28</v>
      </c>
      <c r="W485" s="18">
        <f t="shared" si="96"/>
        <v>0.74537922401297685</v>
      </c>
      <c r="X485" s="18">
        <f t="shared" si="97"/>
        <v>0.63830463278344163</v>
      </c>
      <c r="Y485" s="18">
        <f t="shared" si="98"/>
        <v>0.9827529613867142</v>
      </c>
      <c r="Z485" s="18">
        <f t="shared" si="99"/>
        <v>0.81237870685751568</v>
      </c>
      <c r="AA485" s="18">
        <f>-AVERAGE('cons 2023 - 2025'!D486:AM486)*12</f>
        <v>1.3333333333333333</v>
      </c>
      <c r="AB485" s="27">
        <f t="shared" si="100"/>
        <v>7.3932000000000002</v>
      </c>
      <c r="AC485" s="18">
        <f>SQRT((2*AA485*'⚙ Assumptions'!$B$3)/AB485)</f>
        <v>7.3555265639409519</v>
      </c>
      <c r="AD485" s="18">
        <f t="shared" si="101"/>
        <v>0.81237870685751568</v>
      </c>
      <c r="AE485" s="18">
        <f t="shared" si="102"/>
        <v>8.1679052707984674</v>
      </c>
      <c r="AF485" s="18">
        <f t="shared" si="103"/>
        <v>0.18126959664176082</v>
      </c>
    </row>
    <row r="486" spans="1:32" x14ac:dyDescent="0.3">
      <c r="A486" s="19" t="s">
        <v>983</v>
      </c>
      <c r="B486" s="20" t="s">
        <v>984</v>
      </c>
      <c r="C486" s="16" t="s">
        <v>8</v>
      </c>
      <c r="D486" s="16"/>
      <c r="E486" s="23" t="str">
        <f>VLOOKUP(A486,Classification!$A$2:$D$1180,4,0)</f>
        <v>C</v>
      </c>
      <c r="F486" s="25" t="str">
        <f>VLOOKUP(A486,Classification!$A$2:$E$1180,5,0)</f>
        <v>L</v>
      </c>
      <c r="G486" s="21">
        <f>VLOOKUP(A486,'Lead Time'!$A$2:$D$1180,4,0)</f>
        <v>0</v>
      </c>
      <c r="H486" s="21">
        <f t="shared" si="91"/>
        <v>0</v>
      </c>
      <c r="I486" s="32">
        <f>VLOOKUP(A486,Classification!$A$2:$F$1180,6,0)</f>
        <v>36.819000000000003</v>
      </c>
      <c r="J486" s="21">
        <f>-SUM('cons 2023 - 2025'!D487:AM487)</f>
        <v>100</v>
      </c>
      <c r="K486" s="18">
        <f>-_xlfn.MINIFS('cons 2023 - 2025'!D487:AM487,'cons 2023 - 2025'!D487:AM487,"&lt;&gt;0")</f>
        <v>75</v>
      </c>
      <c r="L486" s="18">
        <f>-_xlfn.MAXIFS('cons 2023 - 2025'!D487:AM487,'cons 2023 - 2025'!D487:AM487,"&lt;&gt;0")</f>
        <v>25</v>
      </c>
      <c r="M486" s="19">
        <f>COUNTIF('cons 2023 - 2025'!D487:AM487,"&lt;&gt;0")</f>
        <v>2</v>
      </c>
      <c r="N486" s="21">
        <f>-AVERAGE('cons 2023 - 2025'!D487:AM487)</f>
        <v>2.7777777777777777</v>
      </c>
      <c r="O486" s="21">
        <f t="shared" si="92"/>
        <v>50</v>
      </c>
      <c r="P486" s="21">
        <f>_xlfn.STDEV.S('cons 2023 - 2025'!D487:AM487)</f>
        <v>13.062730213662098</v>
      </c>
      <c r="Q486" s="21">
        <f>-AVERAGE('cons 2023 - 2025'!D487:AM487)/'⚙ Assumptions'!$B$5</f>
        <v>0.12626262626262627</v>
      </c>
      <c r="R486" s="21">
        <f>_xlfn.STDEV.S('cons 2023 - 2025'!D487:AM487)/SQRT('⚙ Assumptions'!$B$5)</f>
        <v>2.7849834391128354</v>
      </c>
      <c r="S486" s="21">
        <f>-IF(AVERAGE('cons 2023 - 2025'!D487:AM487)=0,"",_xlfn.STDEV.S('cons 2023 - 2025'!D487:AM487)/AVERAGE('cons 2023 - 2025'!D487:AM487))</f>
        <v>4.7025828769183553</v>
      </c>
      <c r="T486" s="21" t="str">
        <f t="shared" si="93"/>
        <v>Z</v>
      </c>
      <c r="U486" s="38">
        <f t="shared" si="94"/>
        <v>0.9</v>
      </c>
      <c r="V486" s="21">
        <f t="shared" si="95"/>
        <v>1.28</v>
      </c>
      <c r="W486" s="21">
        <f t="shared" si="96"/>
        <v>0</v>
      </c>
      <c r="X486" s="21">
        <f t="shared" si="97"/>
        <v>0</v>
      </c>
      <c r="Y486" s="21">
        <f t="shared" si="98"/>
        <v>0</v>
      </c>
      <c r="Z486" s="21">
        <f t="shared" si="99"/>
        <v>0</v>
      </c>
      <c r="AA486" s="21">
        <f>-AVERAGE('cons 2023 - 2025'!D487:AM487)*12</f>
        <v>33.333333333333329</v>
      </c>
      <c r="AB486" s="32">
        <f t="shared" si="100"/>
        <v>7.3638000000000012</v>
      </c>
      <c r="AC486" s="21">
        <f>SQRT((2*AA486*'⚙ Assumptions'!$B$3)/AB486)</f>
        <v>36.850977106477977</v>
      </c>
      <c r="AD486" s="21">
        <f t="shared" si="101"/>
        <v>0</v>
      </c>
      <c r="AE486" s="21">
        <f t="shared" si="102"/>
        <v>36.850977106477977</v>
      </c>
      <c r="AF486" s="21">
        <f t="shared" si="103"/>
        <v>0.90454408405560871</v>
      </c>
    </row>
    <row r="487" spans="1:32" x14ac:dyDescent="0.3">
      <c r="A487" s="16" t="s">
        <v>985</v>
      </c>
      <c r="B487" s="17" t="s">
        <v>986</v>
      </c>
      <c r="C487" s="16" t="s">
        <v>8</v>
      </c>
      <c r="D487" s="16" t="str">
        <f>VLOOKUP(A487,'Lead Time'!$A$2:$C$1180,3,0)</f>
        <v>Local</v>
      </c>
      <c r="E487" s="23" t="str">
        <f>VLOOKUP(A487,Classification!$A$2:$D$1180,4,0)</f>
        <v>C</v>
      </c>
      <c r="F487" s="25" t="str">
        <f>VLOOKUP(A487,Classification!$A$2:$E$1180,5,0)</f>
        <v>L</v>
      </c>
      <c r="G487" s="18">
        <f>VLOOKUP(A487,'Lead Time'!$A$2:$D$1180,4,0)</f>
        <v>26</v>
      </c>
      <c r="H487" s="18">
        <f t="shared" si="91"/>
        <v>0.8666666666666667</v>
      </c>
      <c r="I487" s="27">
        <f>VLOOKUP(A487,Classification!$A$2:$F$1180,6,0)</f>
        <v>36.695</v>
      </c>
      <c r="J487" s="18">
        <f>-SUM('cons 2023 - 2025'!D488:AM488)</f>
        <v>7</v>
      </c>
      <c r="K487" s="18">
        <f>-_xlfn.MINIFS('cons 2023 - 2025'!D488:AM488,'cons 2023 - 2025'!D488:AM488,"&lt;&gt;0")</f>
        <v>2</v>
      </c>
      <c r="L487" s="18">
        <f>-_xlfn.MAXIFS('cons 2023 - 2025'!D488:AM488,'cons 2023 - 2025'!D488:AM488,"&lt;&gt;0")</f>
        <v>1</v>
      </c>
      <c r="M487" s="16">
        <f>COUNTIF('cons 2023 - 2025'!D488:AM488,"&lt;&gt;0")</f>
        <v>6</v>
      </c>
      <c r="N487" s="18">
        <f>-AVERAGE('cons 2023 - 2025'!D488:AM488)</f>
        <v>0.19444444444444445</v>
      </c>
      <c r="O487" s="18">
        <f t="shared" si="92"/>
        <v>1.1666666666666667</v>
      </c>
      <c r="P487" s="18">
        <f>_xlfn.STDEV.S('cons 2023 - 2025'!D488:AM488)</f>
        <v>0.46717659215115676</v>
      </c>
      <c r="Q487" s="18">
        <f>-AVERAGE('cons 2023 - 2025'!D488:AM488)/'⚙ Assumptions'!$B$5</f>
        <v>8.8383838383838381E-3</v>
      </c>
      <c r="R487" s="18">
        <f>_xlfn.STDEV.S('cons 2023 - 2025'!D488:AM488)/SQRT('⚙ Assumptions'!$B$5)</f>
        <v>9.9602384111199468E-2</v>
      </c>
      <c r="S487" s="18">
        <f>-IF(AVERAGE('cons 2023 - 2025'!D488:AM488)=0,"",_xlfn.STDEV.S('cons 2023 - 2025'!D488:AM488)/AVERAGE('cons 2023 - 2025'!D488:AM488))</f>
        <v>2.4026224739202346</v>
      </c>
      <c r="T487" s="18" t="str">
        <f t="shared" si="93"/>
        <v>Z</v>
      </c>
      <c r="U487" s="37">
        <f t="shared" si="94"/>
        <v>0.9</v>
      </c>
      <c r="V487" s="18">
        <f t="shared" si="95"/>
        <v>1.28</v>
      </c>
      <c r="W487" s="18">
        <f t="shared" si="96"/>
        <v>0.65007936023471358</v>
      </c>
      <c r="X487" s="18">
        <f t="shared" si="97"/>
        <v>0.55669470512031527</v>
      </c>
      <c r="Y487" s="18">
        <f t="shared" si="98"/>
        <v>0.87987734003269336</v>
      </c>
      <c r="Z487" s="18">
        <f t="shared" si="99"/>
        <v>0.72521322363883378</v>
      </c>
      <c r="AA487" s="18">
        <f>-AVERAGE('cons 2023 - 2025'!D488:AM488)*12</f>
        <v>2.3333333333333335</v>
      </c>
      <c r="AB487" s="27">
        <f t="shared" si="100"/>
        <v>7.3390000000000004</v>
      </c>
      <c r="AC487" s="18">
        <f>SQRT((2*AA487*'⚙ Assumptions'!$B$3)/AB487)</f>
        <v>9.7663115901847597</v>
      </c>
      <c r="AD487" s="18">
        <f t="shared" si="101"/>
        <v>0.72521322363883378</v>
      </c>
      <c r="AE487" s="18">
        <f t="shared" si="102"/>
        <v>10.491524813823593</v>
      </c>
      <c r="AF487" s="18">
        <f t="shared" si="103"/>
        <v>0.23891653586788658</v>
      </c>
    </row>
    <row r="488" spans="1:32" x14ac:dyDescent="0.3">
      <c r="A488" s="19" t="s">
        <v>987</v>
      </c>
      <c r="B488" s="20" t="s">
        <v>988</v>
      </c>
      <c r="C488" s="16" t="s">
        <v>8</v>
      </c>
      <c r="D488" s="16" t="str">
        <f>VLOOKUP(A488,'Lead Time'!$A$2:$C$1180,3,0)</f>
        <v>Local</v>
      </c>
      <c r="E488" s="23" t="str">
        <f>VLOOKUP(A488,Classification!$A$2:$D$1180,4,0)</f>
        <v>C</v>
      </c>
      <c r="F488" s="26" t="str">
        <f>VLOOKUP(A488,Classification!$A$2:$E$1180,5,0)</f>
        <v>M</v>
      </c>
      <c r="G488" s="21">
        <f>VLOOKUP(A488,'Lead Time'!$A$2:$D$1180,4,0)</f>
        <v>14.25</v>
      </c>
      <c r="H488" s="21">
        <f t="shared" si="91"/>
        <v>0.47499999999999998</v>
      </c>
      <c r="I488" s="32">
        <f>VLOOKUP(A488,Classification!$A$2:$F$1180,6,0)</f>
        <v>36.683999999999997</v>
      </c>
      <c r="J488" s="21">
        <f>-SUM('cons 2023 - 2025'!D489:AM489)</f>
        <v>37</v>
      </c>
      <c r="K488" s="18">
        <f>-_xlfn.MINIFS('cons 2023 - 2025'!D489:AM489,'cons 2023 - 2025'!D489:AM489,"&lt;&gt;0")</f>
        <v>6</v>
      </c>
      <c r="L488" s="18">
        <f>-_xlfn.MAXIFS('cons 2023 - 2025'!D489:AM489,'cons 2023 - 2025'!D489:AM489,"&lt;&gt;0")</f>
        <v>1</v>
      </c>
      <c r="M488" s="19">
        <f>COUNTIF('cons 2023 - 2025'!D489:AM489,"&lt;&gt;0")</f>
        <v>18</v>
      </c>
      <c r="N488" s="21">
        <f>-AVERAGE('cons 2023 - 2025'!D489:AM489)</f>
        <v>1.0277777777777777</v>
      </c>
      <c r="O488" s="21">
        <f t="shared" si="92"/>
        <v>2.0555555555555554</v>
      </c>
      <c r="P488" s="21">
        <f>_xlfn.STDEV.S('cons 2023 - 2025'!D489:AM489)</f>
        <v>1.44392542567843</v>
      </c>
      <c r="Q488" s="21">
        <f>-AVERAGE('cons 2023 - 2025'!D489:AM489)/'⚙ Assumptions'!$B$5</f>
        <v>4.6717171717171713E-2</v>
      </c>
      <c r="R488" s="21">
        <f>_xlfn.STDEV.S('cons 2023 - 2025'!D489:AM489)/SQRT('⚙ Assumptions'!$B$5)</f>
        <v>0.30784593511872099</v>
      </c>
      <c r="S488" s="21">
        <f>-IF(AVERAGE('cons 2023 - 2025'!D489:AM489)=0,"",_xlfn.STDEV.S('cons 2023 - 2025'!D489:AM489)/AVERAGE('cons 2023 - 2025'!D489:AM489))</f>
        <v>1.4049004141736077</v>
      </c>
      <c r="T488" s="21" t="str">
        <f t="shared" si="93"/>
        <v>Z</v>
      </c>
      <c r="U488" s="38">
        <f t="shared" si="94"/>
        <v>0.9</v>
      </c>
      <c r="V488" s="21">
        <f t="shared" si="95"/>
        <v>1.28</v>
      </c>
      <c r="W488" s="21">
        <f t="shared" si="96"/>
        <v>1.4874789386991647</v>
      </c>
      <c r="X488" s="21">
        <f t="shared" si="97"/>
        <v>1.2738008615637828</v>
      </c>
      <c r="Y488" s="21">
        <f t="shared" si="98"/>
        <v>2.1531986356688617</v>
      </c>
      <c r="Z488" s="21">
        <f t="shared" si="99"/>
        <v>1.7619953060082272</v>
      </c>
      <c r="AA488" s="21">
        <f>-AVERAGE('cons 2023 - 2025'!D489:AM489)*12</f>
        <v>12.333333333333332</v>
      </c>
      <c r="AB488" s="32">
        <f t="shared" si="100"/>
        <v>7.3368000000000002</v>
      </c>
      <c r="AC488" s="21">
        <f>SQRT((2*AA488*'⚙ Assumptions'!$B$3)/AB488)</f>
        <v>22.456781934346687</v>
      </c>
      <c r="AD488" s="21">
        <f t="shared" si="101"/>
        <v>1.7619953060082272</v>
      </c>
      <c r="AE488" s="21">
        <f t="shared" si="102"/>
        <v>24.218777240354914</v>
      </c>
      <c r="AF488" s="21">
        <f t="shared" si="103"/>
        <v>0.54920305898638255</v>
      </c>
    </row>
    <row r="489" spans="1:32" x14ac:dyDescent="0.3">
      <c r="A489" s="16" t="s">
        <v>989</v>
      </c>
      <c r="B489" s="17" t="s">
        <v>990</v>
      </c>
      <c r="C489" s="16" t="s">
        <v>8</v>
      </c>
      <c r="D489" s="16" t="str">
        <f>VLOOKUP(A489,'Lead Time'!$A$2:$C$1180,3,0)</f>
        <v>Local</v>
      </c>
      <c r="E489" s="23" t="str">
        <f>VLOOKUP(A489,Classification!$A$2:$D$1180,4,0)</f>
        <v>C</v>
      </c>
      <c r="F489" s="25" t="str">
        <f>VLOOKUP(A489,Classification!$A$2:$E$1180,5,0)</f>
        <v>L</v>
      </c>
      <c r="G489" s="18">
        <f>VLOOKUP(A489,'Lead Time'!$A$2:$D$1180,4,0)</f>
        <v>17</v>
      </c>
      <c r="H489" s="18">
        <f t="shared" si="91"/>
        <v>0.56666666666666665</v>
      </c>
      <c r="I489" s="27">
        <f>VLOOKUP(A489,Classification!$A$2:$F$1180,6,0)</f>
        <v>36.667000000000002</v>
      </c>
      <c r="J489" s="18">
        <f>-SUM('cons 2023 - 2025'!D490:AM490)</f>
        <v>1</v>
      </c>
      <c r="K489" s="18">
        <f>-_xlfn.MINIFS('cons 2023 - 2025'!D490:AM490,'cons 2023 - 2025'!D490:AM490,"&lt;&gt;0")</f>
        <v>1</v>
      </c>
      <c r="L489" s="18">
        <f>-_xlfn.MAXIFS('cons 2023 - 2025'!D490:AM490,'cons 2023 - 2025'!D490:AM490,"&lt;&gt;0")</f>
        <v>1</v>
      </c>
      <c r="M489" s="16">
        <f>COUNTIF('cons 2023 - 2025'!D490:AM490,"&lt;&gt;0")</f>
        <v>1</v>
      </c>
      <c r="N489" s="18">
        <f>-AVERAGE('cons 2023 - 2025'!D490:AM490)</f>
        <v>2.7777777777777776E-2</v>
      </c>
      <c r="O489" s="18">
        <f t="shared" si="92"/>
        <v>1</v>
      </c>
      <c r="P489" s="18">
        <f>_xlfn.STDEV.S('cons 2023 - 2025'!D490:AM490)</f>
        <v>0.16666666666666666</v>
      </c>
      <c r="Q489" s="18">
        <f>-AVERAGE('cons 2023 - 2025'!D490:AM490)/'⚙ Assumptions'!$B$5</f>
        <v>1.2626262626262625E-3</v>
      </c>
      <c r="R489" s="18">
        <f>_xlfn.STDEV.S('cons 2023 - 2025'!D490:AM490)/SQRT('⚙ Assumptions'!$B$5)</f>
        <v>3.5533452725935069E-2</v>
      </c>
      <c r="S489" s="18">
        <f>-IF(AVERAGE('cons 2023 - 2025'!D490:AM490)=0,"",_xlfn.STDEV.S('cons 2023 - 2025'!D490:AM490)/AVERAGE('cons 2023 - 2025'!D490:AM490))</f>
        <v>6</v>
      </c>
      <c r="T489" s="18" t="str">
        <f t="shared" si="93"/>
        <v>Z</v>
      </c>
      <c r="U489" s="37">
        <f t="shared" si="94"/>
        <v>0.9</v>
      </c>
      <c r="V489" s="18">
        <f t="shared" si="95"/>
        <v>1.28</v>
      </c>
      <c r="W489" s="18">
        <f t="shared" si="96"/>
        <v>0.18753046890486028</v>
      </c>
      <c r="X489" s="18">
        <f t="shared" si="97"/>
        <v>0.16059149924460395</v>
      </c>
      <c r="Y489" s="18">
        <f t="shared" si="98"/>
        <v>0.20899511536950674</v>
      </c>
      <c r="Z489" s="18">
        <f t="shared" si="99"/>
        <v>0.1763322399853447</v>
      </c>
      <c r="AA489" s="18">
        <f>-AVERAGE('cons 2023 - 2025'!D490:AM490)*12</f>
        <v>0.33333333333333331</v>
      </c>
      <c r="AB489" s="27">
        <f t="shared" si="100"/>
        <v>7.333400000000001</v>
      </c>
      <c r="AC489" s="18">
        <f>SQRT((2*AA489*'⚙ Assumptions'!$B$3)/AB489)</f>
        <v>3.6927279442911098</v>
      </c>
      <c r="AD489" s="18">
        <f t="shared" si="101"/>
        <v>0.1763322399853447</v>
      </c>
      <c r="AE489" s="18">
        <f t="shared" si="102"/>
        <v>3.8690601842764547</v>
      </c>
      <c r="AF489" s="18">
        <f t="shared" si="103"/>
        <v>9.0267503688881437E-2</v>
      </c>
    </row>
    <row r="490" spans="1:32" x14ac:dyDescent="0.3">
      <c r="A490" s="19" t="s">
        <v>991</v>
      </c>
      <c r="B490" s="20" t="s">
        <v>992</v>
      </c>
      <c r="C490" s="16" t="s">
        <v>8</v>
      </c>
      <c r="D490" s="16" t="str">
        <f>VLOOKUP(A490,'Lead Time'!$A$2:$C$1180,3,0)</f>
        <v>Local</v>
      </c>
      <c r="E490" s="23" t="str">
        <f>VLOOKUP(A490,Classification!$A$2:$D$1180,4,0)</f>
        <v>C</v>
      </c>
      <c r="F490" s="25" t="str">
        <f>VLOOKUP(A490,Classification!$A$2:$E$1180,5,0)</f>
        <v>L</v>
      </c>
      <c r="G490" s="21">
        <f>VLOOKUP(A490,'Lead Time'!$A$2:$D$1180,4,0)</f>
        <v>192</v>
      </c>
      <c r="H490" s="21">
        <f t="shared" si="91"/>
        <v>6.4</v>
      </c>
      <c r="I490" s="32">
        <f>VLOOKUP(A490,Classification!$A$2:$F$1180,6,0)</f>
        <v>36.500999999999998</v>
      </c>
      <c r="J490" s="21">
        <f>-SUM('cons 2023 - 2025'!D491:AM491)</f>
        <v>4</v>
      </c>
      <c r="K490" s="18">
        <f>-_xlfn.MINIFS('cons 2023 - 2025'!D491:AM491,'cons 2023 - 2025'!D491:AM491,"&lt;&gt;0")</f>
        <v>1</v>
      </c>
      <c r="L490" s="18">
        <f>-_xlfn.MAXIFS('cons 2023 - 2025'!D491:AM491,'cons 2023 - 2025'!D491:AM491,"&lt;&gt;0")</f>
        <v>1</v>
      </c>
      <c r="M490" s="19">
        <f>COUNTIF('cons 2023 - 2025'!D491:AM491,"&lt;&gt;0")</f>
        <v>4</v>
      </c>
      <c r="N490" s="21">
        <f>-AVERAGE('cons 2023 - 2025'!D491:AM491)</f>
        <v>0.1111111111111111</v>
      </c>
      <c r="O490" s="21">
        <f t="shared" si="92"/>
        <v>1</v>
      </c>
      <c r="P490" s="21">
        <f>_xlfn.STDEV.S('cons 2023 - 2025'!D491:AM491)</f>
        <v>0.3187276291558383</v>
      </c>
      <c r="Q490" s="21">
        <f>-AVERAGE('cons 2023 - 2025'!D491:AM491)/'⚙ Assumptions'!$B$5</f>
        <v>5.0505050505050501E-3</v>
      </c>
      <c r="R490" s="21">
        <f>_xlfn.STDEV.S('cons 2023 - 2025'!D491:AM491)/SQRT('⚙ Assumptions'!$B$5)</f>
        <v>6.7952958858350065E-2</v>
      </c>
      <c r="S490" s="21">
        <f>-IF(AVERAGE('cons 2023 - 2025'!D491:AM491)=0,"",_xlfn.STDEV.S('cons 2023 - 2025'!D491:AM491)/AVERAGE('cons 2023 - 2025'!D491:AM491))</f>
        <v>2.8685486624025449</v>
      </c>
      <c r="T490" s="21" t="str">
        <f t="shared" si="93"/>
        <v>Z</v>
      </c>
      <c r="U490" s="38">
        <f t="shared" si="94"/>
        <v>0.9</v>
      </c>
      <c r="V490" s="21">
        <f t="shared" si="95"/>
        <v>1.28</v>
      </c>
      <c r="W490" s="21">
        <f t="shared" si="96"/>
        <v>1.2052272872171512</v>
      </c>
      <c r="X490" s="21">
        <f t="shared" si="97"/>
        <v>1.0320949876305299</v>
      </c>
      <c r="Y490" s="21">
        <f t="shared" si="98"/>
        <v>2.1749242569141209</v>
      </c>
      <c r="Z490" s="21">
        <f t="shared" si="99"/>
        <v>1.7432060987416409</v>
      </c>
      <c r="AA490" s="21">
        <f>-AVERAGE('cons 2023 - 2025'!D491:AM491)*12</f>
        <v>1.3333333333333333</v>
      </c>
      <c r="AB490" s="32">
        <f t="shared" si="100"/>
        <v>7.3002000000000002</v>
      </c>
      <c r="AC490" s="21">
        <f>SQRT((2*AA490*'⚙ Assumptions'!$B$3)/AB490)</f>
        <v>7.4022307022499874</v>
      </c>
      <c r="AD490" s="21">
        <f t="shared" si="101"/>
        <v>1.7432060987416409</v>
      </c>
      <c r="AE490" s="21">
        <f t="shared" si="102"/>
        <v>9.1454368009916287</v>
      </c>
      <c r="AF490" s="21">
        <f t="shared" si="103"/>
        <v>0.18012588190855119</v>
      </c>
    </row>
    <row r="491" spans="1:32" x14ac:dyDescent="0.3">
      <c r="A491" s="16" t="s">
        <v>993</v>
      </c>
      <c r="B491" s="17" t="s">
        <v>994</v>
      </c>
      <c r="C491" s="16" t="s">
        <v>8</v>
      </c>
      <c r="D491" s="16" t="str">
        <f>VLOOKUP(A491,'Lead Time'!$A$2:$C$1180,3,0)</f>
        <v>Import</v>
      </c>
      <c r="E491" s="23" t="str">
        <f>VLOOKUP(A491,Classification!$A$2:$D$1180,4,0)</f>
        <v>C</v>
      </c>
      <c r="F491" s="25" t="str">
        <f>VLOOKUP(A491,Classification!$A$2:$E$1180,5,0)</f>
        <v>L</v>
      </c>
      <c r="G491" s="18">
        <f>VLOOKUP(A491,'Lead Time'!$A$2:$D$1180,4,0)</f>
        <v>227.5</v>
      </c>
      <c r="H491" s="18">
        <f t="shared" si="91"/>
        <v>7.583333333333333</v>
      </c>
      <c r="I491" s="27">
        <f>VLOOKUP(A491,Classification!$A$2:$F$1180,6,0)</f>
        <v>36.231999999999999</v>
      </c>
      <c r="J491" s="18">
        <f>-SUM('cons 2023 - 2025'!D492:AM492)</f>
        <v>4649</v>
      </c>
      <c r="K491" s="18">
        <f>-_xlfn.MINIFS('cons 2023 - 2025'!D492:AM492,'cons 2023 - 2025'!D492:AM492,"&lt;&gt;0")</f>
        <v>4265</v>
      </c>
      <c r="L491" s="18">
        <f>-_xlfn.MAXIFS('cons 2023 - 2025'!D492:AM492,'cons 2023 - 2025'!D492:AM492,"&lt;&gt;0")</f>
        <v>164</v>
      </c>
      <c r="M491" s="16">
        <f>COUNTIF('cons 2023 - 2025'!D492:AM492,"&lt;&gt;0")</f>
        <v>3</v>
      </c>
      <c r="N491" s="18">
        <f>-AVERAGE('cons 2023 - 2025'!D492:AM492)</f>
        <v>129.13888888888889</v>
      </c>
      <c r="O491" s="18">
        <f t="shared" si="92"/>
        <v>1549.6666666666667</v>
      </c>
      <c r="P491" s="18">
        <f>_xlfn.STDEV.S('cons 2023 - 2025'!D492:AM492)</f>
        <v>710.43556670851183</v>
      </c>
      <c r="Q491" s="18">
        <f>-AVERAGE('cons 2023 - 2025'!D492:AM492)/'⚙ Assumptions'!$B$5</f>
        <v>5.8699494949494948</v>
      </c>
      <c r="R491" s="18">
        <f>_xlfn.STDEV.S('cons 2023 - 2025'!D492:AM492)/SQRT('⚙ Assumptions'!$B$5)</f>
        <v>151.46537174675879</v>
      </c>
      <c r="S491" s="18">
        <f>-IF(AVERAGE('cons 2023 - 2025'!D492:AM492)=0,"",_xlfn.STDEV.S('cons 2023 - 2025'!D492:AM492)/AVERAGE('cons 2023 - 2025'!D492:AM492))</f>
        <v>5.5013294044969729</v>
      </c>
      <c r="T491" s="18" t="str">
        <f t="shared" si="93"/>
        <v>Z</v>
      </c>
      <c r="U491" s="37">
        <f t="shared" si="94"/>
        <v>0.9</v>
      </c>
      <c r="V491" s="18">
        <f t="shared" si="95"/>
        <v>1.28</v>
      </c>
      <c r="W491" s="18">
        <f t="shared" si="96"/>
        <v>2924.2468128363994</v>
      </c>
      <c r="X491" s="18">
        <f t="shared" si="97"/>
        <v>2504.1753618869188</v>
      </c>
      <c r="Y491" s="18">
        <f t="shared" si="98"/>
        <v>4259.6603229374095</v>
      </c>
      <c r="Z491" s="18">
        <f t="shared" si="99"/>
        <v>3483.4786026276597</v>
      </c>
      <c r="AA491" s="18">
        <f>-AVERAGE('cons 2023 - 2025'!D492:AM492)*12</f>
        <v>1549.6666666666665</v>
      </c>
      <c r="AB491" s="27">
        <f t="shared" si="100"/>
        <v>7.2464000000000004</v>
      </c>
      <c r="AC491" s="18">
        <f>SQRT((2*AA491*'⚙ Assumptions'!$B$3)/AB491)</f>
        <v>253.2903367695202</v>
      </c>
      <c r="AD491" s="18">
        <f t="shared" si="101"/>
        <v>3483.4786026276597</v>
      </c>
      <c r="AE491" s="18">
        <f t="shared" si="102"/>
        <v>3736.76893939718</v>
      </c>
      <c r="AF491" s="18">
        <f t="shared" si="103"/>
        <v>6.1181436545555039</v>
      </c>
    </row>
    <row r="492" spans="1:32" x14ac:dyDescent="0.3">
      <c r="A492" s="19" t="s">
        <v>995</v>
      </c>
      <c r="B492" s="20" t="s">
        <v>996</v>
      </c>
      <c r="C492" s="16" t="s">
        <v>8</v>
      </c>
      <c r="D492" s="16" t="str">
        <f>VLOOKUP(A492,'Lead Time'!$A$2:$C$1180,3,0)</f>
        <v>Local</v>
      </c>
      <c r="E492" s="23" t="str">
        <f>VLOOKUP(A492,Classification!$A$2:$D$1180,4,0)</f>
        <v>C</v>
      </c>
      <c r="F492" s="26" t="str">
        <f>VLOOKUP(A492,Classification!$A$2:$E$1180,5,0)</f>
        <v>M</v>
      </c>
      <c r="G492" s="21">
        <f>VLOOKUP(A492,'Lead Time'!$A$2:$D$1180,4,0)</f>
        <v>13.923076923076923</v>
      </c>
      <c r="H492" s="21">
        <f t="shared" si="91"/>
        <v>0.46410256410256412</v>
      </c>
      <c r="I492" s="32">
        <f>VLOOKUP(A492,Classification!$A$2:$F$1180,6,0)</f>
        <v>36.082000000000001</v>
      </c>
      <c r="J492" s="21">
        <f>-SUM('cons 2023 - 2025'!D493:AM493)</f>
        <v>94</v>
      </c>
      <c r="K492" s="18">
        <f>-_xlfn.MINIFS('cons 2023 - 2025'!D493:AM493,'cons 2023 - 2025'!D493:AM493,"&lt;&gt;0")</f>
        <v>16</v>
      </c>
      <c r="L492" s="18">
        <f>-_xlfn.MAXIFS('cons 2023 - 2025'!D493:AM493,'cons 2023 - 2025'!D493:AM493,"&lt;&gt;0")</f>
        <v>2</v>
      </c>
      <c r="M492" s="19">
        <f>COUNTIF('cons 2023 - 2025'!D493:AM493,"&lt;&gt;0")</f>
        <v>16</v>
      </c>
      <c r="N492" s="21">
        <f>-AVERAGE('cons 2023 - 2025'!D493:AM493)</f>
        <v>2.6111111111111112</v>
      </c>
      <c r="O492" s="21">
        <f t="shared" si="92"/>
        <v>5.875</v>
      </c>
      <c r="P492" s="21">
        <f>_xlfn.STDEV.S('cons 2023 - 2025'!D493:AM493)</f>
        <v>4.0516506532366554</v>
      </c>
      <c r="Q492" s="21">
        <f>-AVERAGE('cons 2023 - 2025'!D493:AM493)/'⚙ Assumptions'!$B$5</f>
        <v>0.11868686868686869</v>
      </c>
      <c r="R492" s="21">
        <f>_xlfn.STDEV.S('cons 2023 - 2025'!D493:AM493)/SQRT('⚙ Assumptions'!$B$5)</f>
        <v>0.86381482169273183</v>
      </c>
      <c r="S492" s="21">
        <f>-IF(AVERAGE('cons 2023 - 2025'!D493:AM493)=0,"",_xlfn.STDEV.S('cons 2023 - 2025'!D493:AM493)/AVERAGE('cons 2023 - 2025'!D493:AM493))</f>
        <v>1.5516959948565914</v>
      </c>
      <c r="T492" s="21" t="str">
        <f t="shared" si="93"/>
        <v>Z</v>
      </c>
      <c r="U492" s="38">
        <f t="shared" si="94"/>
        <v>0.9</v>
      </c>
      <c r="V492" s="21">
        <f t="shared" si="95"/>
        <v>1.28</v>
      </c>
      <c r="W492" s="21">
        <f t="shared" si="96"/>
        <v>4.1257055803445954</v>
      </c>
      <c r="X492" s="21">
        <f t="shared" si="97"/>
        <v>3.5330431820415287</v>
      </c>
      <c r="Y492" s="21">
        <f t="shared" si="98"/>
        <v>5.7781919828309984</v>
      </c>
      <c r="Z492" s="21">
        <f t="shared" si="99"/>
        <v>4.7448665438648909</v>
      </c>
      <c r="AA492" s="21">
        <f>-AVERAGE('cons 2023 - 2025'!D493:AM493)*12</f>
        <v>31.333333333333336</v>
      </c>
      <c r="AB492" s="32">
        <f t="shared" si="100"/>
        <v>7.2164000000000001</v>
      </c>
      <c r="AC492" s="21">
        <f>SQRT((2*AA492*'⚙ Assumptions'!$B$3)/AB492)</f>
        <v>36.091391609449403</v>
      </c>
      <c r="AD492" s="21">
        <f t="shared" si="101"/>
        <v>4.7448665438648909</v>
      </c>
      <c r="AE492" s="21">
        <f t="shared" si="102"/>
        <v>40.83625815331429</v>
      </c>
      <c r="AF492" s="21">
        <f t="shared" si="103"/>
        <v>0.86816639470143575</v>
      </c>
    </row>
    <row r="493" spans="1:32" x14ac:dyDescent="0.3">
      <c r="A493" s="16" t="s">
        <v>997</v>
      </c>
      <c r="B493" s="17" t="s">
        <v>998</v>
      </c>
      <c r="C493" s="16" t="s">
        <v>8</v>
      </c>
      <c r="D493" s="16"/>
      <c r="E493" s="23" t="str">
        <f>VLOOKUP(A493,Classification!$A$2:$D$1180,4,0)</f>
        <v>C</v>
      </c>
      <c r="F493" s="25" t="str">
        <f>VLOOKUP(A493,Classification!$A$2:$E$1180,5,0)</f>
        <v>L</v>
      </c>
      <c r="G493" s="18">
        <f>VLOOKUP(A493,'Lead Time'!$A$2:$D$1180,4,0)</f>
        <v>44</v>
      </c>
      <c r="H493" s="18">
        <f t="shared" si="91"/>
        <v>1.4666666666666666</v>
      </c>
      <c r="I493" s="27">
        <f>VLOOKUP(A493,Classification!$A$2:$F$1180,6,0)</f>
        <v>36</v>
      </c>
      <c r="J493" s="18">
        <f>-SUM('cons 2023 - 2025'!D494:AM494)</f>
        <v>1</v>
      </c>
      <c r="K493" s="18">
        <f>-_xlfn.MINIFS('cons 2023 - 2025'!D494:AM494,'cons 2023 - 2025'!D494:AM494,"&lt;&gt;0")</f>
        <v>1</v>
      </c>
      <c r="L493" s="18">
        <f>-_xlfn.MAXIFS('cons 2023 - 2025'!D494:AM494,'cons 2023 - 2025'!D494:AM494,"&lt;&gt;0")</f>
        <v>1</v>
      </c>
      <c r="M493" s="16">
        <f>COUNTIF('cons 2023 - 2025'!D494:AM494,"&lt;&gt;0")</f>
        <v>1</v>
      </c>
      <c r="N493" s="18">
        <f>-AVERAGE('cons 2023 - 2025'!D494:AM494)</f>
        <v>2.7777777777777776E-2</v>
      </c>
      <c r="O493" s="18">
        <f t="shared" si="92"/>
        <v>1</v>
      </c>
      <c r="P493" s="18">
        <f>_xlfn.STDEV.S('cons 2023 - 2025'!D494:AM494)</f>
        <v>0.16666666666666666</v>
      </c>
      <c r="Q493" s="18">
        <f>-AVERAGE('cons 2023 - 2025'!D494:AM494)/'⚙ Assumptions'!$B$5</f>
        <v>1.2626262626262625E-3</v>
      </c>
      <c r="R493" s="18">
        <f>_xlfn.STDEV.S('cons 2023 - 2025'!D494:AM494)/SQRT('⚙ Assumptions'!$B$5)</f>
        <v>3.5533452725935069E-2</v>
      </c>
      <c r="S493" s="18">
        <f>-IF(AVERAGE('cons 2023 - 2025'!D494:AM494)=0,"",_xlfn.STDEV.S('cons 2023 - 2025'!D494:AM494)/AVERAGE('cons 2023 - 2025'!D494:AM494))</f>
        <v>6</v>
      </c>
      <c r="T493" s="18" t="str">
        <f t="shared" si="93"/>
        <v>Z</v>
      </c>
      <c r="U493" s="37">
        <f t="shared" si="94"/>
        <v>0.9</v>
      </c>
      <c r="V493" s="18">
        <f t="shared" si="95"/>
        <v>1.28</v>
      </c>
      <c r="W493" s="18">
        <f t="shared" si="96"/>
        <v>0.30169889330626026</v>
      </c>
      <c r="X493" s="18">
        <f t="shared" si="97"/>
        <v>0.25835949688298593</v>
      </c>
      <c r="Y493" s="18">
        <f t="shared" si="98"/>
        <v>0.35725444886181579</v>
      </c>
      <c r="Z493" s="18">
        <f t="shared" si="99"/>
        <v>0.29910023762372667</v>
      </c>
      <c r="AA493" s="18">
        <f>-AVERAGE('cons 2023 - 2025'!D494:AM494)*12</f>
        <v>0.33333333333333331</v>
      </c>
      <c r="AB493" s="27">
        <f t="shared" si="100"/>
        <v>7.2</v>
      </c>
      <c r="AC493" s="18">
        <f>SQRT((2*AA493*'⚙ Assumptions'!$B$3)/AB493)</f>
        <v>3.7267799624996494</v>
      </c>
      <c r="AD493" s="18">
        <f t="shared" si="101"/>
        <v>0.29910023762372667</v>
      </c>
      <c r="AE493" s="18">
        <f t="shared" si="102"/>
        <v>4.0258802001233764</v>
      </c>
      <c r="AF493" s="18">
        <f t="shared" si="103"/>
        <v>8.9442719099991588E-2</v>
      </c>
    </row>
    <row r="494" spans="1:32" x14ac:dyDescent="0.3">
      <c r="A494" s="19" t="s">
        <v>999</v>
      </c>
      <c r="B494" s="20" t="s">
        <v>1000</v>
      </c>
      <c r="C494" s="16" t="s">
        <v>8</v>
      </c>
      <c r="D494" s="16" t="str">
        <f>VLOOKUP(A494,'Lead Time'!$A$2:$C$1180,3,0)</f>
        <v>Local</v>
      </c>
      <c r="E494" s="23" t="str">
        <f>VLOOKUP(A494,Classification!$A$2:$D$1180,4,0)</f>
        <v>C</v>
      </c>
      <c r="F494" s="25" t="str">
        <f>VLOOKUP(A494,Classification!$A$2:$E$1180,5,0)</f>
        <v>L</v>
      </c>
      <c r="G494" s="21">
        <f>VLOOKUP(A494,'Lead Time'!$A$2:$D$1180,4,0)</f>
        <v>24.333333333333332</v>
      </c>
      <c r="H494" s="21">
        <f t="shared" si="91"/>
        <v>0.81111111111111112</v>
      </c>
      <c r="I494" s="32">
        <f>VLOOKUP(A494,Classification!$A$2:$F$1180,6,0)</f>
        <v>35.750999999999998</v>
      </c>
      <c r="J494" s="21">
        <f>-SUM('cons 2023 - 2025'!D495:AM495)</f>
        <v>1</v>
      </c>
      <c r="K494" s="18">
        <f>-_xlfn.MINIFS('cons 2023 - 2025'!D495:AM495,'cons 2023 - 2025'!D495:AM495,"&lt;&gt;0")</f>
        <v>1</v>
      </c>
      <c r="L494" s="18">
        <f>-_xlfn.MAXIFS('cons 2023 - 2025'!D495:AM495,'cons 2023 - 2025'!D495:AM495,"&lt;&gt;0")</f>
        <v>1</v>
      </c>
      <c r="M494" s="19">
        <f>COUNTIF('cons 2023 - 2025'!D495:AM495,"&lt;&gt;0")</f>
        <v>1</v>
      </c>
      <c r="N494" s="21">
        <f>-AVERAGE('cons 2023 - 2025'!D495:AM495)</f>
        <v>2.7777777777777776E-2</v>
      </c>
      <c r="O494" s="21">
        <f t="shared" si="92"/>
        <v>1</v>
      </c>
      <c r="P494" s="21">
        <f>_xlfn.STDEV.S('cons 2023 - 2025'!D495:AM495)</f>
        <v>0.16666666666666666</v>
      </c>
      <c r="Q494" s="21">
        <f>-AVERAGE('cons 2023 - 2025'!D495:AM495)/'⚙ Assumptions'!$B$5</f>
        <v>1.2626262626262625E-3</v>
      </c>
      <c r="R494" s="21">
        <f>_xlfn.STDEV.S('cons 2023 - 2025'!D495:AM495)/SQRT('⚙ Assumptions'!$B$5)</f>
        <v>3.5533452725935069E-2</v>
      </c>
      <c r="S494" s="21">
        <f>-IF(AVERAGE('cons 2023 - 2025'!D495:AM495)=0,"",_xlfn.STDEV.S('cons 2023 - 2025'!D495:AM495)/AVERAGE('cons 2023 - 2025'!D495:AM495))</f>
        <v>6</v>
      </c>
      <c r="T494" s="21" t="str">
        <f t="shared" si="93"/>
        <v>Z</v>
      </c>
      <c r="U494" s="38">
        <f t="shared" si="94"/>
        <v>0.9</v>
      </c>
      <c r="V494" s="21">
        <f t="shared" si="95"/>
        <v>1.28</v>
      </c>
      <c r="W494" s="21">
        <f t="shared" si="96"/>
        <v>0.22436142078808274</v>
      </c>
      <c r="X494" s="21">
        <f t="shared" si="97"/>
        <v>0.19213164211351177</v>
      </c>
      <c r="Y494" s="21">
        <f t="shared" si="98"/>
        <v>0.25508532651198845</v>
      </c>
      <c r="Z494" s="21">
        <f t="shared" si="99"/>
        <v>0.21466250631104264</v>
      </c>
      <c r="AA494" s="21">
        <f>-AVERAGE('cons 2023 - 2025'!D495:AM495)*12</f>
        <v>0.33333333333333331</v>
      </c>
      <c r="AB494" s="32">
        <f t="shared" si="100"/>
        <v>7.1501999999999999</v>
      </c>
      <c r="AC494" s="21">
        <f>SQRT((2*AA494*'⚙ Assumptions'!$B$3)/AB494)</f>
        <v>3.7397356564043913</v>
      </c>
      <c r="AD494" s="21">
        <f t="shared" si="101"/>
        <v>0.21466250631104264</v>
      </c>
      <c r="AE494" s="21">
        <f t="shared" si="102"/>
        <v>3.9543981627154339</v>
      </c>
      <c r="AF494" s="21">
        <f t="shared" si="103"/>
        <v>8.9132859634742254E-2</v>
      </c>
    </row>
    <row r="495" spans="1:32" x14ac:dyDescent="0.3">
      <c r="A495" s="16" t="s">
        <v>1001</v>
      </c>
      <c r="B495" s="17" t="s">
        <v>1002</v>
      </c>
      <c r="C495" s="16" t="s">
        <v>8</v>
      </c>
      <c r="D495" s="16" t="str">
        <f>VLOOKUP(A495,'Lead Time'!$A$2:$C$1180,3,0)</f>
        <v>Local</v>
      </c>
      <c r="E495" s="23" t="str">
        <f>VLOOKUP(A495,Classification!$A$2:$D$1180,4,0)</f>
        <v>C</v>
      </c>
      <c r="F495" s="26" t="str">
        <f>VLOOKUP(A495,Classification!$A$2:$E$1180,5,0)</f>
        <v>M</v>
      </c>
      <c r="G495" s="18">
        <f>VLOOKUP(A495,'Lead Time'!$A$2:$D$1180,4,0)</f>
        <v>20.5</v>
      </c>
      <c r="H495" s="18">
        <f t="shared" si="91"/>
        <v>0.68333333333333335</v>
      </c>
      <c r="I495" s="27">
        <f>VLOOKUP(A495,Classification!$A$2:$F$1180,6,0)</f>
        <v>35.624000000000002</v>
      </c>
      <c r="J495" s="18">
        <f>-SUM('cons 2023 - 2025'!D496:AM496)</f>
        <v>22</v>
      </c>
      <c r="K495" s="18">
        <f>-_xlfn.MINIFS('cons 2023 - 2025'!D496:AM496,'cons 2023 - 2025'!D496:AM496,"&lt;&gt;0")</f>
        <v>3</v>
      </c>
      <c r="L495" s="18">
        <f>-_xlfn.MAXIFS('cons 2023 - 2025'!D496:AM496,'cons 2023 - 2025'!D496:AM496,"&lt;&gt;0")</f>
        <v>1</v>
      </c>
      <c r="M495" s="16">
        <f>COUNTIF('cons 2023 - 2025'!D496:AM496,"&lt;&gt;0")</f>
        <v>11</v>
      </c>
      <c r="N495" s="18">
        <f>-AVERAGE('cons 2023 - 2025'!D496:AM496)</f>
        <v>0.61111111111111116</v>
      </c>
      <c r="O495" s="18">
        <f t="shared" si="92"/>
        <v>2</v>
      </c>
      <c r="P495" s="18">
        <f>_xlfn.STDEV.S('cons 2023 - 2025'!D496:AM496)</f>
        <v>0.99363050843942358</v>
      </c>
      <c r="Q495" s="18">
        <f>-AVERAGE('cons 2023 - 2025'!D496:AM496)/'⚙ Assumptions'!$B$5</f>
        <v>2.777777777777778E-2</v>
      </c>
      <c r="R495" s="18">
        <f>_xlfn.STDEV.S('cons 2023 - 2025'!D496:AM496)/SQRT('⚙ Assumptions'!$B$5)</f>
        <v>0.21184273619207453</v>
      </c>
      <c r="S495" s="18">
        <f>-IF(AVERAGE('cons 2023 - 2025'!D496:AM496)=0,"",_xlfn.STDEV.S('cons 2023 - 2025'!D496:AM496)/AVERAGE('cons 2023 - 2025'!D496:AM496))</f>
        <v>1.6259408319917839</v>
      </c>
      <c r="T495" s="18" t="str">
        <f t="shared" si="93"/>
        <v>Z</v>
      </c>
      <c r="U495" s="37">
        <f t="shared" si="94"/>
        <v>0.9</v>
      </c>
      <c r="V495" s="18">
        <f t="shared" si="95"/>
        <v>1.28</v>
      </c>
      <c r="W495" s="18">
        <f t="shared" si="96"/>
        <v>1.2277232415590895</v>
      </c>
      <c r="X495" s="18">
        <f t="shared" si="97"/>
        <v>1.0513593720039449</v>
      </c>
      <c r="Y495" s="18">
        <f t="shared" si="98"/>
        <v>1.7971676860035339</v>
      </c>
      <c r="Z495" s="18">
        <f t="shared" si="99"/>
        <v>1.4689519645965374</v>
      </c>
      <c r="AA495" s="18">
        <f>-AVERAGE('cons 2023 - 2025'!D496:AM496)*12</f>
        <v>7.3333333333333339</v>
      </c>
      <c r="AB495" s="27">
        <f t="shared" si="100"/>
        <v>7.1248000000000005</v>
      </c>
      <c r="AC495" s="18">
        <f>SQRT((2*AA495*'⚙ Assumptions'!$B$3)/AB495)</f>
        <v>17.572154032733184</v>
      </c>
      <c r="AD495" s="18">
        <f t="shared" si="101"/>
        <v>1.4689519645965374</v>
      </c>
      <c r="AE495" s="18">
        <f t="shared" si="102"/>
        <v>19.041105997329723</v>
      </c>
      <c r="AF495" s="18">
        <f t="shared" si="103"/>
        <v>0.41732694350805793</v>
      </c>
    </row>
    <row r="496" spans="1:32" x14ac:dyDescent="0.3">
      <c r="A496" s="19" t="s">
        <v>1003</v>
      </c>
      <c r="B496" s="20" t="s">
        <v>1004</v>
      </c>
      <c r="C496" s="16" t="s">
        <v>8</v>
      </c>
      <c r="D496" s="16" t="str">
        <f>VLOOKUP(A496,'Lead Time'!$A$2:$C$1180,3,0)</f>
        <v>Local</v>
      </c>
      <c r="E496" s="23" t="str">
        <f>VLOOKUP(A496,Classification!$A$2:$D$1180,4,0)</f>
        <v>C</v>
      </c>
      <c r="F496" s="24" t="str">
        <f>VLOOKUP(A496,Classification!$A$2:$E$1180,5,0)</f>
        <v>H</v>
      </c>
      <c r="G496" s="21">
        <f>VLOOKUP(A496,'Lead Time'!$A$2:$D$1180,4,0)</f>
        <v>22.818181818181817</v>
      </c>
      <c r="H496" s="21">
        <f t="shared" si="91"/>
        <v>0.76060606060606051</v>
      </c>
      <c r="I496" s="32">
        <f>VLOOKUP(A496,Classification!$A$2:$F$1180,6,0)</f>
        <v>35.56</v>
      </c>
      <c r="J496" s="21">
        <f>-SUM('cons 2023 - 2025'!D497:AM497)</f>
        <v>35</v>
      </c>
      <c r="K496" s="18">
        <f>-_xlfn.MINIFS('cons 2023 - 2025'!D497:AM497,'cons 2023 - 2025'!D497:AM497,"&lt;&gt;0")</f>
        <v>4</v>
      </c>
      <c r="L496" s="18">
        <f>-_xlfn.MAXIFS('cons 2023 - 2025'!D497:AM497,'cons 2023 - 2025'!D497:AM497,"&lt;&gt;0")</f>
        <v>1</v>
      </c>
      <c r="M496" s="19">
        <f>COUNTIF('cons 2023 - 2025'!D497:AM497,"&lt;&gt;0")</f>
        <v>17</v>
      </c>
      <c r="N496" s="21">
        <f>-AVERAGE('cons 2023 - 2025'!D497:AM497)</f>
        <v>0.97222222222222221</v>
      </c>
      <c r="O496" s="21">
        <f t="shared" si="92"/>
        <v>2.0588235294117645</v>
      </c>
      <c r="P496" s="21">
        <f>_xlfn.STDEV.S('cons 2023 - 2025'!D497:AM497)</f>
        <v>1.2532497439197507</v>
      </c>
      <c r="Q496" s="21">
        <f>-AVERAGE('cons 2023 - 2025'!D497:AM497)/'⚙ Assumptions'!$B$5</f>
        <v>4.4191919191919192E-2</v>
      </c>
      <c r="R496" s="21">
        <f>_xlfn.STDEV.S('cons 2023 - 2025'!D497:AM497)/SQRT('⚙ Assumptions'!$B$5)</f>
        <v>0.26719374317617617</v>
      </c>
      <c r="S496" s="21">
        <f>-IF(AVERAGE('cons 2023 - 2025'!D497:AM497)=0,"",_xlfn.STDEV.S('cons 2023 - 2025'!D497:AM497)/AVERAGE('cons 2023 - 2025'!D497:AM497))</f>
        <v>1.289056879460315</v>
      </c>
      <c r="T496" s="21" t="str">
        <f t="shared" si="93"/>
        <v>Z</v>
      </c>
      <c r="U496" s="38">
        <f t="shared" si="94"/>
        <v>0.9</v>
      </c>
      <c r="V496" s="21">
        <f t="shared" si="95"/>
        <v>1.28</v>
      </c>
      <c r="W496" s="21">
        <f t="shared" si="96"/>
        <v>1.6337167883097394</v>
      </c>
      <c r="X496" s="21">
        <f t="shared" si="97"/>
        <v>1.3990314742338952</v>
      </c>
      <c r="Y496" s="21">
        <f t="shared" si="98"/>
        <v>2.6420960353253502</v>
      </c>
      <c r="Z496" s="21">
        <f t="shared" si="99"/>
        <v>2.1385095887120098</v>
      </c>
      <c r="AA496" s="21">
        <f>-AVERAGE('cons 2023 - 2025'!D497:AM497)*12</f>
        <v>11.666666666666666</v>
      </c>
      <c r="AB496" s="32">
        <f t="shared" si="100"/>
        <v>7.112000000000001</v>
      </c>
      <c r="AC496" s="21">
        <f>SQRT((2*AA496*'⚙ Assumptions'!$B$3)/AB496)</f>
        <v>22.183912735402842</v>
      </c>
      <c r="AD496" s="21">
        <f t="shared" si="101"/>
        <v>2.1385095887120098</v>
      </c>
      <c r="AE496" s="21">
        <f t="shared" si="102"/>
        <v>24.322422324114854</v>
      </c>
      <c r="AF496" s="21">
        <f t="shared" si="103"/>
        <v>0.52590662458061677</v>
      </c>
    </row>
    <row r="497" spans="1:32" x14ac:dyDescent="0.3">
      <c r="A497" s="16" t="s">
        <v>1005</v>
      </c>
      <c r="B497" s="17" t="s">
        <v>1006</v>
      </c>
      <c r="C497" s="16" t="s">
        <v>8</v>
      </c>
      <c r="D497" s="16"/>
      <c r="E497" s="23" t="str">
        <f>VLOOKUP(A497,Classification!$A$2:$D$1180,4,0)</f>
        <v>C</v>
      </c>
      <c r="F497" s="25" t="str">
        <f>VLOOKUP(A497,Classification!$A$2:$E$1180,5,0)</f>
        <v>L</v>
      </c>
      <c r="G497" s="18">
        <f>VLOOKUP(A497,'Lead Time'!$A$2:$D$1180,4,0)</f>
        <v>44</v>
      </c>
      <c r="H497" s="18">
        <f t="shared" si="91"/>
        <v>1.4666666666666666</v>
      </c>
      <c r="I497" s="27">
        <f>VLOOKUP(A497,Classification!$A$2:$F$1180,6,0)</f>
        <v>35.54</v>
      </c>
      <c r="J497" s="18">
        <f>-SUM('cons 2023 - 2025'!D498:AM498)</f>
        <v>112</v>
      </c>
      <c r="K497" s="18">
        <f>-_xlfn.MINIFS('cons 2023 - 2025'!D498:AM498,'cons 2023 - 2025'!D498:AM498,"&lt;&gt;0")</f>
        <v>106</v>
      </c>
      <c r="L497" s="18">
        <f>-_xlfn.MAXIFS('cons 2023 - 2025'!D498:AM498,'cons 2023 - 2025'!D498:AM498,"&lt;&gt;0")</f>
        <v>2</v>
      </c>
      <c r="M497" s="16">
        <f>COUNTIF('cons 2023 - 2025'!D498:AM498,"&lt;&gt;0")</f>
        <v>3</v>
      </c>
      <c r="N497" s="18">
        <f>-AVERAGE('cons 2023 - 2025'!D498:AM498)</f>
        <v>3.1111111111111112</v>
      </c>
      <c r="O497" s="18">
        <f t="shared" si="92"/>
        <v>37.333333333333336</v>
      </c>
      <c r="P497" s="18">
        <f>_xlfn.STDEV.S('cons 2023 - 2025'!D498:AM498)</f>
        <v>17.653454178841162</v>
      </c>
      <c r="Q497" s="18">
        <f>-AVERAGE('cons 2023 - 2025'!D498:AM498)/'⚙ Assumptions'!$B$5</f>
        <v>0.14141414141414141</v>
      </c>
      <c r="R497" s="18">
        <f>_xlfn.STDEV.S('cons 2023 - 2025'!D498:AM498)/SQRT('⚙ Assumptions'!$B$5)</f>
        <v>3.7637290770798804</v>
      </c>
      <c r="S497" s="18">
        <f>-IF(AVERAGE('cons 2023 - 2025'!D498:AM498)=0,"",_xlfn.STDEV.S('cons 2023 - 2025'!D498:AM498)/AVERAGE('cons 2023 - 2025'!D498:AM498))</f>
        <v>5.6743245574846588</v>
      </c>
      <c r="T497" s="18" t="str">
        <f t="shared" si="93"/>
        <v>Z</v>
      </c>
      <c r="U497" s="37">
        <f t="shared" si="94"/>
        <v>0.9</v>
      </c>
      <c r="V497" s="18">
        <f t="shared" si="95"/>
        <v>1.28</v>
      </c>
      <c r="W497" s="18">
        <f t="shared" si="96"/>
        <v>31.956165532734925</v>
      </c>
      <c r="X497" s="18">
        <f t="shared" si="97"/>
        <v>27.365625239353491</v>
      </c>
      <c r="Y497" s="18">
        <f t="shared" si="98"/>
        <v>38.17838775495715</v>
      </c>
      <c r="Z497" s="18">
        <f t="shared" si="99"/>
        <v>31.928588202316455</v>
      </c>
      <c r="AA497" s="18">
        <f>-AVERAGE('cons 2023 - 2025'!D498:AM498)*12</f>
        <v>37.333333333333336</v>
      </c>
      <c r="AB497" s="27">
        <f t="shared" si="100"/>
        <v>7.1080000000000005</v>
      </c>
      <c r="AC497" s="18">
        <f>SQRT((2*AA497*'⚙ Assumptions'!$B$3)/AB497)</f>
        <v>39.694953887072245</v>
      </c>
      <c r="AD497" s="18">
        <f t="shared" si="101"/>
        <v>31.928588202316455</v>
      </c>
      <c r="AE497" s="18">
        <f t="shared" si="102"/>
        <v>71.623542089388707</v>
      </c>
      <c r="AF497" s="18">
        <f t="shared" si="103"/>
        <v>0.94050577409769875</v>
      </c>
    </row>
    <row r="498" spans="1:32" x14ac:dyDescent="0.3">
      <c r="A498" s="19" t="s">
        <v>1007</v>
      </c>
      <c r="B498" s="20" t="s">
        <v>1008</v>
      </c>
      <c r="C498" s="16" t="s">
        <v>8</v>
      </c>
      <c r="D498" s="16" t="str">
        <f>VLOOKUP(A498,'Lead Time'!$A$2:$C$1180,3,0)</f>
        <v>Local</v>
      </c>
      <c r="E498" s="23" t="str">
        <f>VLOOKUP(A498,Classification!$A$2:$D$1180,4,0)</f>
        <v>C</v>
      </c>
      <c r="F498" s="25" t="str">
        <f>VLOOKUP(A498,Classification!$A$2:$E$1180,5,0)</f>
        <v>L</v>
      </c>
      <c r="G498" s="21">
        <f>VLOOKUP(A498,'Lead Time'!$A$2:$D$1180,4,0)</f>
        <v>28</v>
      </c>
      <c r="H498" s="21">
        <f t="shared" si="91"/>
        <v>0.93333333333333335</v>
      </c>
      <c r="I498" s="32">
        <f>VLOOKUP(A498,Classification!$A$2:$F$1180,6,0)</f>
        <v>35.372</v>
      </c>
      <c r="J498" s="21">
        <f>-SUM('cons 2023 - 2025'!D499:AM499)</f>
        <v>2</v>
      </c>
      <c r="K498" s="18">
        <f>-_xlfn.MINIFS('cons 2023 - 2025'!D499:AM499,'cons 2023 - 2025'!D499:AM499,"&lt;&gt;0")</f>
        <v>2</v>
      </c>
      <c r="L498" s="18">
        <f>-_xlfn.MAXIFS('cons 2023 - 2025'!D499:AM499,'cons 2023 - 2025'!D499:AM499,"&lt;&gt;0")</f>
        <v>2</v>
      </c>
      <c r="M498" s="19">
        <f>COUNTIF('cons 2023 - 2025'!D499:AM499,"&lt;&gt;0")</f>
        <v>1</v>
      </c>
      <c r="N498" s="21">
        <f>-AVERAGE('cons 2023 - 2025'!D499:AM499)</f>
        <v>5.5555555555555552E-2</v>
      </c>
      <c r="O498" s="21">
        <f t="shared" si="92"/>
        <v>2</v>
      </c>
      <c r="P498" s="21">
        <f>_xlfn.STDEV.S('cons 2023 - 2025'!D499:AM499)</f>
        <v>0.33333333333333331</v>
      </c>
      <c r="Q498" s="21">
        <f>-AVERAGE('cons 2023 - 2025'!D499:AM499)/'⚙ Assumptions'!$B$5</f>
        <v>2.525252525252525E-3</v>
      </c>
      <c r="R498" s="21">
        <f>_xlfn.STDEV.S('cons 2023 - 2025'!D499:AM499)/SQRT('⚙ Assumptions'!$B$5)</f>
        <v>7.1066905451870138E-2</v>
      </c>
      <c r="S498" s="21">
        <f>-IF(AVERAGE('cons 2023 - 2025'!D499:AM499)=0,"",_xlfn.STDEV.S('cons 2023 - 2025'!D499:AM499)/AVERAGE('cons 2023 - 2025'!D499:AM499))</f>
        <v>6</v>
      </c>
      <c r="T498" s="21" t="str">
        <f t="shared" si="93"/>
        <v>Z</v>
      </c>
      <c r="U498" s="38">
        <f t="shared" si="94"/>
        <v>0.9</v>
      </c>
      <c r="V498" s="21">
        <f t="shared" si="95"/>
        <v>1.28</v>
      </c>
      <c r="W498" s="21">
        <f t="shared" si="96"/>
        <v>0.48134491717782718</v>
      </c>
      <c r="X498" s="21">
        <f t="shared" si="97"/>
        <v>0.41219916078049956</v>
      </c>
      <c r="Y498" s="21">
        <f t="shared" si="98"/>
        <v>0.55205198788489784</v>
      </c>
      <c r="Z498" s="21">
        <f t="shared" si="99"/>
        <v>0.46405101263235143</v>
      </c>
      <c r="AA498" s="21">
        <f>-AVERAGE('cons 2023 - 2025'!D499:AM499)*12</f>
        <v>0.66666666666666663</v>
      </c>
      <c r="AB498" s="32">
        <f t="shared" si="100"/>
        <v>7.0744000000000007</v>
      </c>
      <c r="AC498" s="21">
        <f>SQRT((2*AA498*'⚙ Assumptions'!$B$3)/AB498)</f>
        <v>5.3170432359574455</v>
      </c>
      <c r="AD498" s="21">
        <f t="shared" si="101"/>
        <v>0.46405101263235143</v>
      </c>
      <c r="AE498" s="21">
        <f t="shared" si="102"/>
        <v>5.7810942485897971</v>
      </c>
      <c r="AF498" s="21">
        <f t="shared" si="103"/>
        <v>0.12538296889485784</v>
      </c>
    </row>
    <row r="499" spans="1:32" x14ac:dyDescent="0.3">
      <c r="A499" s="16" t="s">
        <v>1009</v>
      </c>
      <c r="B499" s="17" t="s">
        <v>1010</v>
      </c>
      <c r="C499" s="16" t="s">
        <v>8</v>
      </c>
      <c r="D499" s="16" t="str">
        <f>VLOOKUP(A499,'Lead Time'!$A$2:$C$1180,3,0)</f>
        <v>Local</v>
      </c>
      <c r="E499" s="23" t="str">
        <f>VLOOKUP(A499,Classification!$A$2:$D$1180,4,0)</f>
        <v>C</v>
      </c>
      <c r="F499" s="26" t="str">
        <f>VLOOKUP(A499,Classification!$A$2:$E$1180,5,0)</f>
        <v>M</v>
      </c>
      <c r="G499" s="18">
        <f>VLOOKUP(A499,'Lead Time'!$A$2:$D$1180,4,0)</f>
        <v>34</v>
      </c>
      <c r="H499" s="18">
        <f t="shared" si="91"/>
        <v>1.1333333333333333</v>
      </c>
      <c r="I499" s="27">
        <f>VLOOKUP(A499,Classification!$A$2:$F$1180,6,0)</f>
        <v>35.35</v>
      </c>
      <c r="J499" s="18">
        <f>-SUM('cons 2023 - 2025'!D500:AM500)</f>
        <v>526</v>
      </c>
      <c r="K499" s="18">
        <f>-_xlfn.MINIFS('cons 2023 - 2025'!D500:AM500,'cons 2023 - 2025'!D500:AM500,"&lt;&gt;0")</f>
        <v>70</v>
      </c>
      <c r="L499" s="18">
        <f>-_xlfn.MAXIFS('cons 2023 - 2025'!D500:AM500,'cons 2023 - 2025'!D500:AM500,"&lt;&gt;0")</f>
        <v>30</v>
      </c>
      <c r="M499" s="16">
        <f>COUNTIF('cons 2023 - 2025'!D500:AM500,"&lt;&gt;0")</f>
        <v>12</v>
      </c>
      <c r="N499" s="18">
        <f>-AVERAGE('cons 2023 - 2025'!D500:AM500)</f>
        <v>14.611111111111111</v>
      </c>
      <c r="O499" s="18">
        <f t="shared" si="92"/>
        <v>43.833333333333336</v>
      </c>
      <c r="P499" s="18">
        <f>_xlfn.STDEV.S('cons 2023 - 2025'!D500:AM500)</f>
        <v>22.664355624482596</v>
      </c>
      <c r="Q499" s="18">
        <f>-AVERAGE('cons 2023 - 2025'!D500:AM500)/'⚙ Assumptions'!$B$5</f>
        <v>0.66414141414141414</v>
      </c>
      <c r="R499" s="18">
        <f>_xlfn.STDEV.S('cons 2023 - 2025'!D500:AM500)/SQRT('⚙ Assumptions'!$B$5)</f>
        <v>4.8320568548779974</v>
      </c>
      <c r="S499" s="18">
        <f>-IF(AVERAGE('cons 2023 - 2025'!D500:AM500)=0,"",_xlfn.STDEV.S('cons 2023 - 2025'!D500:AM500)/AVERAGE('cons 2023 - 2025'!D500:AM500))</f>
        <v>1.5511726282915845</v>
      </c>
      <c r="T499" s="18" t="str">
        <f t="shared" si="93"/>
        <v>Z</v>
      </c>
      <c r="U499" s="37">
        <f t="shared" si="94"/>
        <v>0.9</v>
      </c>
      <c r="V499" s="18">
        <f t="shared" si="95"/>
        <v>1.28</v>
      </c>
      <c r="W499" s="18">
        <f t="shared" si="96"/>
        <v>36.064628574657384</v>
      </c>
      <c r="X499" s="18">
        <f t="shared" si="97"/>
        <v>30.883902793643095</v>
      </c>
      <c r="Y499" s="18">
        <f t="shared" si="98"/>
        <v>58.64543665546546</v>
      </c>
      <c r="Z499" s="18">
        <f t="shared" si="99"/>
        <v>47.443162052902352</v>
      </c>
      <c r="AA499" s="18">
        <f>-AVERAGE('cons 2023 - 2025'!D500:AM500)*12</f>
        <v>175.33333333333331</v>
      </c>
      <c r="AB499" s="27">
        <f t="shared" si="100"/>
        <v>7.07</v>
      </c>
      <c r="AC499" s="18">
        <f>SQRT((2*AA499*'⚙ Assumptions'!$B$3)/AB499)</f>
        <v>86.254778684009381</v>
      </c>
      <c r="AD499" s="18">
        <f t="shared" si="101"/>
        <v>47.443162052902352</v>
      </c>
      <c r="AE499" s="18">
        <f t="shared" si="102"/>
        <v>133.69794073691173</v>
      </c>
      <c r="AF499" s="18">
        <f t="shared" si="103"/>
        <v>2.0327376176531544</v>
      </c>
    </row>
    <row r="500" spans="1:32" x14ac:dyDescent="0.3">
      <c r="A500" s="19" t="s">
        <v>1011</v>
      </c>
      <c r="B500" s="20" t="s">
        <v>1012</v>
      </c>
      <c r="C500" s="16" t="s">
        <v>8</v>
      </c>
      <c r="D500" s="16" t="str">
        <f>VLOOKUP(A500,'Lead Time'!$A$2:$C$1180,3,0)</f>
        <v>Local</v>
      </c>
      <c r="E500" s="23" t="str">
        <f>VLOOKUP(A500,Classification!$A$2:$D$1180,4,0)</f>
        <v>C</v>
      </c>
      <c r="F500" s="25" t="str">
        <f>VLOOKUP(A500,Classification!$A$2:$E$1180,5,0)</f>
        <v>L</v>
      </c>
      <c r="G500" s="21">
        <f>VLOOKUP(A500,'Lead Time'!$A$2:$D$1180,4,0)</f>
        <v>76.5</v>
      </c>
      <c r="H500" s="21">
        <f t="shared" si="91"/>
        <v>2.5499999999999998</v>
      </c>
      <c r="I500" s="32">
        <f>VLOOKUP(A500,Classification!$A$2:$F$1180,6,0)</f>
        <v>35.35</v>
      </c>
      <c r="J500" s="21">
        <f>-SUM('cons 2023 - 2025'!D501:AM501)</f>
        <v>8</v>
      </c>
      <c r="K500" s="18">
        <f>-_xlfn.MINIFS('cons 2023 - 2025'!D501:AM501,'cons 2023 - 2025'!D501:AM501,"&lt;&gt;0")</f>
        <v>3</v>
      </c>
      <c r="L500" s="18">
        <f>-_xlfn.MAXIFS('cons 2023 - 2025'!D501:AM501,'cons 2023 - 2025'!D501:AM501,"&lt;&gt;0")</f>
        <v>2</v>
      </c>
      <c r="M500" s="19">
        <f>COUNTIF('cons 2023 - 2025'!D501:AM501,"&lt;&gt;0")</f>
        <v>3</v>
      </c>
      <c r="N500" s="21">
        <f>-AVERAGE('cons 2023 - 2025'!D501:AM501)</f>
        <v>0.22222222222222221</v>
      </c>
      <c r="O500" s="21">
        <f t="shared" si="92"/>
        <v>2.6666666666666665</v>
      </c>
      <c r="P500" s="21">
        <f>_xlfn.STDEV.S('cons 2023 - 2025'!D501:AM501)</f>
        <v>0.76011695006609192</v>
      </c>
      <c r="Q500" s="21">
        <f>-AVERAGE('cons 2023 - 2025'!D501:AM501)/'⚙ Assumptions'!$B$5</f>
        <v>1.01010101010101E-2</v>
      </c>
      <c r="R500" s="21">
        <f>_xlfn.STDEV.S('cons 2023 - 2025'!D501:AM501)/SQRT('⚙ Assumptions'!$B$5)</f>
        <v>0.16205747826813255</v>
      </c>
      <c r="S500" s="21">
        <f>-IF(AVERAGE('cons 2023 - 2025'!D501:AM501)=0,"",_xlfn.STDEV.S('cons 2023 - 2025'!D501:AM501)/AVERAGE('cons 2023 - 2025'!D501:AM501))</f>
        <v>3.4205262752974139</v>
      </c>
      <c r="T500" s="21" t="str">
        <f t="shared" si="93"/>
        <v>Z</v>
      </c>
      <c r="U500" s="38">
        <f t="shared" si="94"/>
        <v>0.9</v>
      </c>
      <c r="V500" s="21">
        <f t="shared" si="95"/>
        <v>1.28</v>
      </c>
      <c r="W500" s="21">
        <f t="shared" si="96"/>
        <v>1.8143027711643238</v>
      </c>
      <c r="X500" s="21">
        <f t="shared" si="97"/>
        <v>1.5536760709148265</v>
      </c>
      <c r="Y500" s="21">
        <f t="shared" si="98"/>
        <v>2.5870300438915965</v>
      </c>
      <c r="Z500" s="21">
        <f t="shared" si="99"/>
        <v>2.1203427375814932</v>
      </c>
      <c r="AA500" s="21">
        <f>-AVERAGE('cons 2023 - 2025'!D501:AM501)*12</f>
        <v>2.6666666666666665</v>
      </c>
      <c r="AB500" s="32">
        <f t="shared" si="100"/>
        <v>7.07</v>
      </c>
      <c r="AC500" s="21">
        <f>SQRT((2*AA500*'⚙ Assumptions'!$B$3)/AB500)</f>
        <v>10.637395008182837</v>
      </c>
      <c r="AD500" s="21">
        <f t="shared" si="101"/>
        <v>2.1203427375814932</v>
      </c>
      <c r="AE500" s="21">
        <f t="shared" si="102"/>
        <v>12.757737745764331</v>
      </c>
      <c r="AF500" s="21">
        <f t="shared" si="103"/>
        <v>0.25068794235950886</v>
      </c>
    </row>
    <row r="501" spans="1:32" x14ac:dyDescent="0.3">
      <c r="A501" s="16" t="s">
        <v>1013</v>
      </c>
      <c r="B501" s="17" t="s">
        <v>1014</v>
      </c>
      <c r="C501" s="16" t="s">
        <v>8</v>
      </c>
      <c r="D501" s="16" t="str">
        <f>VLOOKUP(A501,'Lead Time'!$A$2:$C$1180,3,0)</f>
        <v>Local</v>
      </c>
      <c r="E501" s="23" t="str">
        <f>VLOOKUP(A501,Classification!$A$2:$D$1180,4,0)</f>
        <v>C</v>
      </c>
      <c r="F501" s="25" t="str">
        <f>VLOOKUP(A501,Classification!$A$2:$E$1180,5,0)</f>
        <v>L</v>
      </c>
      <c r="G501" s="18">
        <f>VLOOKUP(A501,'Lead Time'!$A$2:$D$1180,4,0)</f>
        <v>76.5</v>
      </c>
      <c r="H501" s="18">
        <f t="shared" si="91"/>
        <v>2.5499999999999998</v>
      </c>
      <c r="I501" s="27">
        <f>VLOOKUP(A501,Classification!$A$2:$F$1180,6,0)</f>
        <v>35.35</v>
      </c>
      <c r="J501" s="18">
        <f>-SUM('cons 2023 - 2025'!D502:AM502)</f>
        <v>6</v>
      </c>
      <c r="K501" s="18">
        <f>-_xlfn.MINIFS('cons 2023 - 2025'!D502:AM502,'cons 2023 - 2025'!D502:AM502,"&lt;&gt;0")</f>
        <v>3</v>
      </c>
      <c r="L501" s="18">
        <f>-_xlfn.MAXIFS('cons 2023 - 2025'!D502:AM502,'cons 2023 - 2025'!D502:AM502,"&lt;&gt;0")</f>
        <v>1</v>
      </c>
      <c r="M501" s="16">
        <f>COUNTIF('cons 2023 - 2025'!D502:AM502,"&lt;&gt;0")</f>
        <v>3</v>
      </c>
      <c r="N501" s="18">
        <f>-AVERAGE('cons 2023 - 2025'!D502:AM502)</f>
        <v>0.16666666666666666</v>
      </c>
      <c r="O501" s="18">
        <f t="shared" si="92"/>
        <v>2</v>
      </c>
      <c r="P501" s="18">
        <f>_xlfn.STDEV.S('cons 2023 - 2025'!D502:AM502)</f>
        <v>0.60944940022004401</v>
      </c>
      <c r="Q501" s="18">
        <f>-AVERAGE('cons 2023 - 2025'!D502:AM502)/'⚙ Assumptions'!$B$5</f>
        <v>7.5757575757575751E-3</v>
      </c>
      <c r="R501" s="18">
        <f>_xlfn.STDEV.S('cons 2023 - 2025'!D502:AM502)/SQRT('⚙ Assumptions'!$B$5)</f>
        <v>0.1299350487094105</v>
      </c>
      <c r="S501" s="18">
        <f>-IF(AVERAGE('cons 2023 - 2025'!D502:AM502)=0,"",_xlfn.STDEV.S('cons 2023 - 2025'!D502:AM502)/AVERAGE('cons 2023 - 2025'!D502:AM502))</f>
        <v>3.6566964013202643</v>
      </c>
      <c r="T501" s="18" t="str">
        <f t="shared" si="93"/>
        <v>Z</v>
      </c>
      <c r="U501" s="37">
        <f t="shared" si="94"/>
        <v>0.9</v>
      </c>
      <c r="V501" s="18">
        <f t="shared" si="95"/>
        <v>1.28</v>
      </c>
      <c r="W501" s="18">
        <f t="shared" si="96"/>
        <v>1.4546784354795907</v>
      </c>
      <c r="X501" s="18">
        <f t="shared" si="97"/>
        <v>1.2457121887269373</v>
      </c>
      <c r="Y501" s="18">
        <f t="shared" si="98"/>
        <v>2.0342238900250451</v>
      </c>
      <c r="Z501" s="18">
        <f t="shared" si="99"/>
        <v>1.6707121887269372</v>
      </c>
      <c r="AA501" s="18">
        <f>-AVERAGE('cons 2023 - 2025'!D502:AM502)*12</f>
        <v>2</v>
      </c>
      <c r="AB501" s="27">
        <f t="shared" si="100"/>
        <v>7.07</v>
      </c>
      <c r="AC501" s="18">
        <f>SQRT((2*AA501*'⚙ Assumptions'!$B$3)/AB501)</f>
        <v>9.2122543071761136</v>
      </c>
      <c r="AD501" s="18">
        <f t="shared" si="101"/>
        <v>1.6707121887269372</v>
      </c>
      <c r="AE501" s="18">
        <f t="shared" si="102"/>
        <v>10.882966495903052</v>
      </c>
      <c r="AF501" s="18">
        <f t="shared" si="103"/>
        <v>0.21710212650578375</v>
      </c>
    </row>
    <row r="502" spans="1:32" x14ac:dyDescent="0.3">
      <c r="A502" s="19" t="s">
        <v>1015</v>
      </c>
      <c r="B502" s="20" t="s">
        <v>1016</v>
      </c>
      <c r="C502" s="16" t="s">
        <v>8</v>
      </c>
      <c r="D502" s="16" t="str">
        <f>VLOOKUP(A502,'Lead Time'!$A$2:$C$1180,3,0)</f>
        <v>Local</v>
      </c>
      <c r="E502" s="23" t="str">
        <f>VLOOKUP(A502,Classification!$A$2:$D$1180,4,0)</f>
        <v>C</v>
      </c>
      <c r="F502" s="25" t="str">
        <f>VLOOKUP(A502,Classification!$A$2:$E$1180,5,0)</f>
        <v>L</v>
      </c>
      <c r="G502" s="21">
        <f>VLOOKUP(A502,'Lead Time'!$A$2:$D$1180,4,0)</f>
        <v>9.25</v>
      </c>
      <c r="H502" s="21">
        <f t="shared" si="91"/>
        <v>0.30833333333333335</v>
      </c>
      <c r="I502" s="32">
        <f>VLOOKUP(A502,Classification!$A$2:$F$1180,6,0)</f>
        <v>35.302</v>
      </c>
      <c r="J502" s="21">
        <f>-SUM('cons 2023 - 2025'!D503:AM503)</f>
        <v>13</v>
      </c>
      <c r="K502" s="18">
        <f>-_xlfn.MINIFS('cons 2023 - 2025'!D503:AM503,'cons 2023 - 2025'!D503:AM503,"&lt;&gt;0")</f>
        <v>3</v>
      </c>
      <c r="L502" s="18">
        <f>-_xlfn.MAXIFS('cons 2023 - 2025'!D503:AM503,'cons 2023 - 2025'!D503:AM503,"&lt;&gt;0")</f>
        <v>1</v>
      </c>
      <c r="M502" s="19">
        <f>COUNTIF('cons 2023 - 2025'!D503:AM503,"&lt;&gt;0")</f>
        <v>8</v>
      </c>
      <c r="N502" s="21">
        <f>-AVERAGE('cons 2023 - 2025'!D503:AM503)</f>
        <v>0.3611111111111111</v>
      </c>
      <c r="O502" s="21">
        <f t="shared" si="92"/>
        <v>1.625</v>
      </c>
      <c r="P502" s="21">
        <f>_xlfn.STDEV.S('cons 2023 - 2025'!D503:AM503)</f>
        <v>0.76168151491205971</v>
      </c>
      <c r="Q502" s="21">
        <f>-AVERAGE('cons 2023 - 2025'!D503:AM503)/'⚙ Assumptions'!$B$5</f>
        <v>1.6414141414141412E-2</v>
      </c>
      <c r="R502" s="21">
        <f>_xlfn.STDEV.S('cons 2023 - 2025'!D503:AM503)/SQRT('⚙ Assumptions'!$B$5)</f>
        <v>0.16239104461407769</v>
      </c>
      <c r="S502" s="21">
        <f>-IF(AVERAGE('cons 2023 - 2025'!D503:AM503)=0,"",_xlfn.STDEV.S('cons 2023 - 2025'!D503:AM503)/AVERAGE('cons 2023 - 2025'!D503:AM503))</f>
        <v>2.1092718874487808</v>
      </c>
      <c r="T502" s="21" t="str">
        <f t="shared" si="93"/>
        <v>Z</v>
      </c>
      <c r="U502" s="38">
        <f t="shared" si="94"/>
        <v>0.9</v>
      </c>
      <c r="V502" s="21">
        <f t="shared" si="95"/>
        <v>1.28</v>
      </c>
      <c r="W502" s="21">
        <f t="shared" si="96"/>
        <v>0.6321831433180789</v>
      </c>
      <c r="X502" s="21">
        <f t="shared" si="97"/>
        <v>0.54136930054882093</v>
      </c>
      <c r="Y502" s="21">
        <f t="shared" si="98"/>
        <v>0.78401395139888697</v>
      </c>
      <c r="Z502" s="21">
        <f t="shared" si="99"/>
        <v>0.65271189314141353</v>
      </c>
      <c r="AA502" s="21">
        <f>-AVERAGE('cons 2023 - 2025'!D503:AM503)*12</f>
        <v>4.333333333333333</v>
      </c>
      <c r="AB502" s="32">
        <f t="shared" si="100"/>
        <v>7.0604000000000005</v>
      </c>
      <c r="AC502" s="21">
        <f>SQRT((2*AA502*'⚙ Assumptions'!$B$3)/AB502)</f>
        <v>13.569286838109221</v>
      </c>
      <c r="AD502" s="21">
        <f t="shared" si="101"/>
        <v>0.65271189314141353</v>
      </c>
      <c r="AE502" s="21">
        <f t="shared" si="102"/>
        <v>14.221998731250634</v>
      </c>
      <c r="AF502" s="21">
        <f t="shared" si="103"/>
        <v>0.31934864263928781</v>
      </c>
    </row>
    <row r="503" spans="1:32" x14ac:dyDescent="0.3">
      <c r="A503" s="16" t="s">
        <v>1017</v>
      </c>
      <c r="B503" s="17" t="s">
        <v>1018</v>
      </c>
      <c r="C503" s="16" t="s">
        <v>8</v>
      </c>
      <c r="D503" s="16" t="str">
        <f>VLOOKUP(A503,'Lead Time'!$A$2:$C$1180,3,0)</f>
        <v>Local</v>
      </c>
      <c r="E503" s="23" t="str">
        <f>VLOOKUP(A503,Classification!$A$2:$D$1180,4,0)</f>
        <v>C</v>
      </c>
      <c r="F503" s="25" t="str">
        <f>VLOOKUP(A503,Classification!$A$2:$E$1180,5,0)</f>
        <v>L</v>
      </c>
      <c r="G503" s="18">
        <f>VLOOKUP(A503,'Lead Time'!$A$2:$D$1180,4,0)</f>
        <v>6.666666666666667</v>
      </c>
      <c r="H503" s="18">
        <f t="shared" si="91"/>
        <v>0.22222222222222224</v>
      </c>
      <c r="I503" s="27">
        <f>VLOOKUP(A503,Classification!$A$2:$F$1180,6,0)</f>
        <v>35.28</v>
      </c>
      <c r="J503" s="18">
        <f>-SUM('cons 2023 - 2025'!D504:AM504)</f>
        <v>10</v>
      </c>
      <c r="K503" s="18">
        <f>-_xlfn.MINIFS('cons 2023 - 2025'!D504:AM504,'cons 2023 - 2025'!D504:AM504,"&lt;&gt;0")</f>
        <v>4</v>
      </c>
      <c r="L503" s="18">
        <f>-_xlfn.MAXIFS('cons 2023 - 2025'!D504:AM504,'cons 2023 - 2025'!D504:AM504,"&lt;&gt;0")</f>
        <v>2</v>
      </c>
      <c r="M503" s="16">
        <f>COUNTIF('cons 2023 - 2025'!D504:AM504,"&lt;&gt;0")</f>
        <v>4</v>
      </c>
      <c r="N503" s="18">
        <f>-AVERAGE('cons 2023 - 2025'!D504:AM504)</f>
        <v>0.27777777777777779</v>
      </c>
      <c r="O503" s="18">
        <f t="shared" si="92"/>
        <v>2.5</v>
      </c>
      <c r="P503" s="18">
        <f>_xlfn.STDEV.S('cons 2023 - 2025'!D504:AM504)</f>
        <v>0.8489021855519755</v>
      </c>
      <c r="Q503" s="18">
        <f>-AVERAGE('cons 2023 - 2025'!D504:AM504)/'⚙ Assumptions'!$B$5</f>
        <v>1.2626262626262626E-2</v>
      </c>
      <c r="R503" s="18">
        <f>_xlfn.STDEV.S('cons 2023 - 2025'!D504:AM504)/SQRT('⚙ Assumptions'!$B$5)</f>
        <v>0.1809865540755245</v>
      </c>
      <c r="S503" s="18">
        <f>-IF(AVERAGE('cons 2023 - 2025'!D504:AM504)=0,"",_xlfn.STDEV.S('cons 2023 - 2025'!D504:AM504)/AVERAGE('cons 2023 - 2025'!D504:AM504))</f>
        <v>3.0560478679871115</v>
      </c>
      <c r="T503" s="18" t="str">
        <f t="shared" si="93"/>
        <v>Z</v>
      </c>
      <c r="U503" s="37">
        <f t="shared" si="94"/>
        <v>0.9</v>
      </c>
      <c r="V503" s="18">
        <f t="shared" si="95"/>
        <v>1.28</v>
      </c>
      <c r="W503" s="18">
        <f t="shared" si="96"/>
        <v>0.59815074971475157</v>
      </c>
      <c r="X503" s="18">
        <f t="shared" si="97"/>
        <v>0.51222569981259325</v>
      </c>
      <c r="Y503" s="18">
        <f t="shared" si="98"/>
        <v>0.6823258338898357</v>
      </c>
      <c r="Z503" s="18">
        <f t="shared" si="99"/>
        <v>0.5739540948743217</v>
      </c>
      <c r="AA503" s="18">
        <f>-AVERAGE('cons 2023 - 2025'!D504:AM504)*12</f>
        <v>3.3333333333333335</v>
      </c>
      <c r="AB503" s="27">
        <f t="shared" si="100"/>
        <v>7.0560000000000009</v>
      </c>
      <c r="AC503" s="18">
        <f>SQRT((2*AA503*'⚙ Assumptions'!$B$3)/AB503)</f>
        <v>11.904761904761903</v>
      </c>
      <c r="AD503" s="18">
        <f t="shared" si="101"/>
        <v>0.5739540948743217</v>
      </c>
      <c r="AE503" s="18">
        <f t="shared" si="102"/>
        <v>12.478715999636226</v>
      </c>
      <c r="AF503" s="18">
        <f t="shared" si="103"/>
        <v>0.28000000000000003</v>
      </c>
    </row>
    <row r="504" spans="1:32" x14ac:dyDescent="0.3">
      <c r="A504" s="19" t="s">
        <v>1019</v>
      </c>
      <c r="B504" s="20" t="s">
        <v>1020</v>
      </c>
      <c r="C504" s="16" t="s">
        <v>8</v>
      </c>
      <c r="D504" s="16"/>
      <c r="E504" s="23" t="str">
        <f>VLOOKUP(A504,Classification!$A$2:$D$1180,4,0)</f>
        <v>C</v>
      </c>
      <c r="F504" s="25" t="str">
        <f>VLOOKUP(A504,Classification!$A$2:$E$1180,5,0)</f>
        <v>L</v>
      </c>
      <c r="G504" s="21">
        <f>VLOOKUP(A504,'Lead Time'!$A$2:$D$1180,4,0)</f>
        <v>0</v>
      </c>
      <c r="H504" s="21">
        <f t="shared" si="91"/>
        <v>0</v>
      </c>
      <c r="I504" s="32">
        <f>VLOOKUP(A504,Classification!$A$2:$F$1180,6,0)</f>
        <v>35.252000000000002</v>
      </c>
      <c r="J504" s="21">
        <f>-SUM('cons 2023 - 2025'!D505:AM505)</f>
        <v>396</v>
      </c>
      <c r="K504" s="18">
        <f>-_xlfn.MINIFS('cons 2023 - 2025'!D505:AM505,'cons 2023 - 2025'!D505:AM505,"&lt;&gt;0")</f>
        <v>352</v>
      </c>
      <c r="L504" s="18">
        <f>-_xlfn.MAXIFS('cons 2023 - 2025'!D505:AM505,'cons 2023 - 2025'!D505:AM505,"&lt;&gt;0")</f>
        <v>15</v>
      </c>
      <c r="M504" s="19">
        <f>COUNTIF('cons 2023 - 2025'!D505:AM505,"&lt;&gt;0")</f>
        <v>3</v>
      </c>
      <c r="N504" s="21">
        <f>-AVERAGE('cons 2023 - 2025'!D505:AM505)</f>
        <v>11</v>
      </c>
      <c r="O504" s="21">
        <f t="shared" si="92"/>
        <v>132</v>
      </c>
      <c r="P504" s="21">
        <f>_xlfn.STDEV.S('cons 2023 - 2025'!D505:AM505)</f>
        <v>58.703613906762897</v>
      </c>
      <c r="Q504" s="21">
        <f>-AVERAGE('cons 2023 - 2025'!D505:AM505)/'⚙ Assumptions'!$B$5</f>
        <v>0.5</v>
      </c>
      <c r="R504" s="21">
        <f>_xlfn.STDEV.S('cons 2023 - 2025'!D505:AM505)/SQRT('⚙ Assumptions'!$B$5)</f>
        <v>12.515652537585025</v>
      </c>
      <c r="S504" s="21">
        <f>-IF(AVERAGE('cons 2023 - 2025'!D505:AM505)=0,"",_xlfn.STDEV.S('cons 2023 - 2025'!D505:AM505)/AVERAGE('cons 2023 - 2025'!D505:AM505))</f>
        <v>5.3366921733420813</v>
      </c>
      <c r="T504" s="21" t="str">
        <f t="shared" si="93"/>
        <v>Z</v>
      </c>
      <c r="U504" s="38">
        <f t="shared" si="94"/>
        <v>0.9</v>
      </c>
      <c r="V504" s="21">
        <f t="shared" si="95"/>
        <v>1.28</v>
      </c>
      <c r="W504" s="21">
        <f t="shared" si="96"/>
        <v>0</v>
      </c>
      <c r="X504" s="21">
        <f t="shared" si="97"/>
        <v>0</v>
      </c>
      <c r="Y504" s="21">
        <f t="shared" si="98"/>
        <v>0</v>
      </c>
      <c r="Z504" s="21">
        <f t="shared" si="99"/>
        <v>0</v>
      </c>
      <c r="AA504" s="21">
        <f>-AVERAGE('cons 2023 - 2025'!D505:AM505)*12</f>
        <v>132</v>
      </c>
      <c r="AB504" s="32">
        <f t="shared" si="100"/>
        <v>7.0504000000000007</v>
      </c>
      <c r="AC504" s="21">
        <f>SQRT((2*AA504*'⚙ Assumptions'!$B$3)/AB504)</f>
        <v>74.944663575428308</v>
      </c>
      <c r="AD504" s="21">
        <f t="shared" si="101"/>
        <v>0</v>
      </c>
      <c r="AE504" s="21">
        <f t="shared" si="102"/>
        <v>74.944663575428308</v>
      </c>
      <c r="AF504" s="21">
        <f t="shared" si="103"/>
        <v>1.761299520240666</v>
      </c>
    </row>
    <row r="505" spans="1:32" x14ac:dyDescent="0.3">
      <c r="A505" s="16" t="s">
        <v>1021</v>
      </c>
      <c r="B505" s="17" t="s">
        <v>1022</v>
      </c>
      <c r="C505" s="16" t="s">
        <v>8</v>
      </c>
      <c r="D505" s="16" t="str">
        <f>VLOOKUP(A505,'Lead Time'!$A$2:$C$1180,3,0)</f>
        <v>Local</v>
      </c>
      <c r="E505" s="23" t="str">
        <f>VLOOKUP(A505,Classification!$A$2:$D$1180,4,0)</f>
        <v>C</v>
      </c>
      <c r="F505" s="25" t="str">
        <f>VLOOKUP(A505,Classification!$A$2:$E$1180,5,0)</f>
        <v>L</v>
      </c>
      <c r="G505" s="18">
        <f>VLOOKUP(A505,'Lead Time'!$A$2:$D$1180,4,0)</f>
        <v>4</v>
      </c>
      <c r="H505" s="18">
        <f t="shared" si="91"/>
        <v>0.13333333333333333</v>
      </c>
      <c r="I505" s="27">
        <f>VLOOKUP(A505,Classification!$A$2:$F$1180,6,0)</f>
        <v>35</v>
      </c>
      <c r="J505" s="18">
        <f>-SUM('cons 2023 - 2025'!D506:AM506)</f>
        <v>7</v>
      </c>
      <c r="K505" s="18">
        <f>-_xlfn.MINIFS('cons 2023 - 2025'!D506:AM506,'cons 2023 - 2025'!D506:AM506,"&lt;&gt;0")</f>
        <v>2</v>
      </c>
      <c r="L505" s="18">
        <f>-_xlfn.MAXIFS('cons 2023 - 2025'!D506:AM506,'cons 2023 - 2025'!D506:AM506,"&lt;&gt;0")</f>
        <v>1</v>
      </c>
      <c r="M505" s="16">
        <f>COUNTIF('cons 2023 - 2025'!D506:AM506,"&lt;&gt;0")</f>
        <v>5</v>
      </c>
      <c r="N505" s="18">
        <f>-AVERAGE('cons 2023 - 2025'!D506:AM506)</f>
        <v>0.19444444444444445</v>
      </c>
      <c r="O505" s="18">
        <f t="shared" si="92"/>
        <v>1.4</v>
      </c>
      <c r="P505" s="18">
        <f>_xlfn.STDEV.S('cons 2023 - 2025'!D506:AM506)</f>
        <v>0.52478264586095591</v>
      </c>
      <c r="Q505" s="18">
        <f>-AVERAGE('cons 2023 - 2025'!D506:AM506)/'⚙ Assumptions'!$B$5</f>
        <v>8.8383838383838381E-3</v>
      </c>
      <c r="R505" s="18">
        <f>_xlfn.STDEV.S('cons 2023 - 2025'!D506:AM506)/SQRT('⚙ Assumptions'!$B$5)</f>
        <v>0.11188403602854842</v>
      </c>
      <c r="S505" s="18">
        <f>-IF(AVERAGE('cons 2023 - 2025'!D506:AM506)=0,"",_xlfn.STDEV.S('cons 2023 - 2025'!D506:AM506)/AVERAGE('cons 2023 - 2025'!D506:AM506))</f>
        <v>2.6988821787134873</v>
      </c>
      <c r="T505" s="18" t="str">
        <f t="shared" si="93"/>
        <v>Z</v>
      </c>
      <c r="U505" s="37">
        <f t="shared" si="94"/>
        <v>0.9</v>
      </c>
      <c r="V505" s="18">
        <f t="shared" si="95"/>
        <v>1.28</v>
      </c>
      <c r="W505" s="18">
        <f t="shared" si="96"/>
        <v>0.28642313223308397</v>
      </c>
      <c r="X505" s="18">
        <f t="shared" si="97"/>
        <v>0.24527811662958132</v>
      </c>
      <c r="Y505" s="18">
        <f t="shared" si="98"/>
        <v>0.32177666758661932</v>
      </c>
      <c r="Z505" s="18">
        <f t="shared" si="99"/>
        <v>0.27120404255550723</v>
      </c>
      <c r="AA505" s="18">
        <f>-AVERAGE('cons 2023 - 2025'!D506:AM506)*12</f>
        <v>2.3333333333333335</v>
      </c>
      <c r="AB505" s="27">
        <f t="shared" si="100"/>
        <v>7</v>
      </c>
      <c r="AC505" s="18">
        <f>SQRT((2*AA505*'⚙ Assumptions'!$B$3)/AB505)</f>
        <v>10</v>
      </c>
      <c r="AD505" s="18">
        <f t="shared" si="101"/>
        <v>0.27120404255550723</v>
      </c>
      <c r="AE505" s="18">
        <f t="shared" si="102"/>
        <v>10.271204042555507</v>
      </c>
      <c r="AF505" s="18">
        <f t="shared" si="103"/>
        <v>0.23333333333333334</v>
      </c>
    </row>
    <row r="506" spans="1:32" x14ac:dyDescent="0.3">
      <c r="A506" s="19" t="s">
        <v>1023</v>
      </c>
      <c r="B506" s="20" t="s">
        <v>1024</v>
      </c>
      <c r="C506" s="16" t="s">
        <v>8</v>
      </c>
      <c r="D506" s="16" t="str">
        <f>VLOOKUP(A506,'Lead Time'!$A$2:$C$1180,3,0)</f>
        <v>Import</v>
      </c>
      <c r="E506" s="23" t="str">
        <f>VLOOKUP(A506,Classification!$A$2:$D$1180,4,0)</f>
        <v>C</v>
      </c>
      <c r="F506" s="25" t="str">
        <f>VLOOKUP(A506,Classification!$A$2:$E$1180,5,0)</f>
        <v>L</v>
      </c>
      <c r="G506" s="21">
        <f>VLOOKUP(A506,'Lead Time'!$A$2:$D$1180,4,0)</f>
        <v>295</v>
      </c>
      <c r="H506" s="21">
        <f t="shared" si="91"/>
        <v>9.8333333333333339</v>
      </c>
      <c r="I506" s="32">
        <f>VLOOKUP(A506,Classification!$A$2:$F$1180,6,0)</f>
        <v>34.942</v>
      </c>
      <c r="J506" s="21">
        <f>-SUM('cons 2023 - 2025'!D507:AM507)</f>
        <v>1</v>
      </c>
      <c r="K506" s="18">
        <f>-_xlfn.MINIFS('cons 2023 - 2025'!D507:AM507,'cons 2023 - 2025'!D507:AM507,"&lt;&gt;0")</f>
        <v>1</v>
      </c>
      <c r="L506" s="18">
        <f>-_xlfn.MAXIFS('cons 2023 - 2025'!D507:AM507,'cons 2023 - 2025'!D507:AM507,"&lt;&gt;0")</f>
        <v>1</v>
      </c>
      <c r="M506" s="19">
        <f>COUNTIF('cons 2023 - 2025'!D507:AM507,"&lt;&gt;0")</f>
        <v>1</v>
      </c>
      <c r="N506" s="21">
        <f>-AVERAGE('cons 2023 - 2025'!D507:AM507)</f>
        <v>2.7777777777777776E-2</v>
      </c>
      <c r="O506" s="21">
        <f t="shared" si="92"/>
        <v>1</v>
      </c>
      <c r="P506" s="21">
        <f>_xlfn.STDEV.S('cons 2023 - 2025'!D507:AM507)</f>
        <v>0.16666666666666666</v>
      </c>
      <c r="Q506" s="21">
        <f>-AVERAGE('cons 2023 - 2025'!D507:AM507)/'⚙ Assumptions'!$B$5</f>
        <v>1.2626262626262625E-3</v>
      </c>
      <c r="R506" s="21">
        <f>_xlfn.STDEV.S('cons 2023 - 2025'!D507:AM507)/SQRT('⚙ Assumptions'!$B$5)</f>
        <v>3.5533452725935069E-2</v>
      </c>
      <c r="S506" s="21">
        <f>-IF(AVERAGE('cons 2023 - 2025'!D507:AM507)=0,"",_xlfn.STDEV.S('cons 2023 - 2025'!D507:AM507)/AVERAGE('cons 2023 - 2025'!D507:AM507))</f>
        <v>6</v>
      </c>
      <c r="T506" s="21" t="str">
        <f t="shared" si="93"/>
        <v>Z</v>
      </c>
      <c r="U506" s="38">
        <f t="shared" si="94"/>
        <v>0.9</v>
      </c>
      <c r="V506" s="21">
        <f t="shared" si="95"/>
        <v>1.28</v>
      </c>
      <c r="W506" s="21">
        <f t="shared" si="96"/>
        <v>0.7811930787344612</v>
      </c>
      <c r="X506" s="21">
        <f t="shared" si="97"/>
        <v>0.66897378567917432</v>
      </c>
      <c r="Y506" s="21">
        <f t="shared" si="98"/>
        <v>1.1536678262092086</v>
      </c>
      <c r="Z506" s="21">
        <f t="shared" si="99"/>
        <v>0.94212193382732246</v>
      </c>
      <c r="AA506" s="21">
        <f>-AVERAGE('cons 2023 - 2025'!D507:AM507)*12</f>
        <v>0.33333333333333331</v>
      </c>
      <c r="AB506" s="32">
        <f t="shared" si="100"/>
        <v>6.9884000000000004</v>
      </c>
      <c r="AC506" s="21">
        <f>SQRT((2*AA506*'⚙ Assumptions'!$B$3)/AB506)</f>
        <v>3.7827803333713281</v>
      </c>
      <c r="AD506" s="21">
        <f t="shared" si="101"/>
        <v>0.94212193382732246</v>
      </c>
      <c r="AE506" s="21">
        <f t="shared" si="102"/>
        <v>4.7249022671986509</v>
      </c>
      <c r="AF506" s="21">
        <f t="shared" si="103"/>
        <v>8.8118606939107294E-2</v>
      </c>
    </row>
    <row r="507" spans="1:32" x14ac:dyDescent="0.3">
      <c r="A507" s="16" t="s">
        <v>1025</v>
      </c>
      <c r="B507" s="17" t="s">
        <v>1026</v>
      </c>
      <c r="C507" s="16" t="s">
        <v>8</v>
      </c>
      <c r="D507" s="16" t="str">
        <f>VLOOKUP(A507,'Lead Time'!$A$2:$C$1180,3,0)</f>
        <v>Local</v>
      </c>
      <c r="E507" s="23" t="str">
        <f>VLOOKUP(A507,Classification!$A$2:$D$1180,4,0)</f>
        <v>C</v>
      </c>
      <c r="F507" s="26" t="str">
        <f>VLOOKUP(A507,Classification!$A$2:$E$1180,5,0)</f>
        <v>M</v>
      </c>
      <c r="G507" s="18">
        <f>VLOOKUP(A507,'Lead Time'!$A$2:$D$1180,4,0)</f>
        <v>233</v>
      </c>
      <c r="H507" s="18">
        <f t="shared" si="91"/>
        <v>7.7666666666666666</v>
      </c>
      <c r="I507" s="27">
        <f>VLOOKUP(A507,Classification!$A$2:$F$1180,6,0)</f>
        <v>34.911999999999999</v>
      </c>
      <c r="J507" s="18">
        <f>-SUM('cons 2023 - 2025'!D508:AM508)</f>
        <v>3</v>
      </c>
      <c r="K507" s="18">
        <f>-_xlfn.MINIFS('cons 2023 - 2025'!D508:AM508,'cons 2023 - 2025'!D508:AM508,"&lt;&gt;0")</f>
        <v>1</v>
      </c>
      <c r="L507" s="18">
        <f>-_xlfn.MAXIFS('cons 2023 - 2025'!D508:AM508,'cons 2023 - 2025'!D508:AM508,"&lt;&gt;0")</f>
        <v>1</v>
      </c>
      <c r="M507" s="16">
        <f>COUNTIF('cons 2023 - 2025'!D508:AM508,"&lt;&gt;0")</f>
        <v>3</v>
      </c>
      <c r="N507" s="18">
        <f>-AVERAGE('cons 2023 - 2025'!D508:AM508)</f>
        <v>8.3333333333333329E-2</v>
      </c>
      <c r="O507" s="18">
        <f t="shared" si="92"/>
        <v>1</v>
      </c>
      <c r="P507" s="18">
        <f>_xlfn.STDEV.S('cons 2023 - 2025'!D508:AM508)</f>
        <v>0.28030595529069402</v>
      </c>
      <c r="Q507" s="18">
        <f>-AVERAGE('cons 2023 - 2025'!D508:AM508)/'⚙ Assumptions'!$B$5</f>
        <v>3.7878787878787876E-3</v>
      </c>
      <c r="R507" s="18">
        <f>_xlfn.STDEV.S('cons 2023 - 2025'!D508:AM508)/SQRT('⚙ Assumptions'!$B$5)</f>
        <v>5.9761430466719674E-2</v>
      </c>
      <c r="S507" s="18">
        <f>-IF(AVERAGE('cons 2023 - 2025'!D508:AM508)=0,"",_xlfn.STDEV.S('cons 2023 - 2025'!D508:AM508)/AVERAGE('cons 2023 - 2025'!D508:AM508))</f>
        <v>3.3636714634883282</v>
      </c>
      <c r="T507" s="18" t="str">
        <f t="shared" si="93"/>
        <v>Z</v>
      </c>
      <c r="U507" s="37">
        <f t="shared" si="94"/>
        <v>0.9</v>
      </c>
      <c r="V507" s="18">
        <f t="shared" si="95"/>
        <v>1.28</v>
      </c>
      <c r="W507" s="18">
        <f t="shared" si="96"/>
        <v>1.1676398662014142</v>
      </c>
      <c r="X507" s="18">
        <f t="shared" si="97"/>
        <v>0.99990704329857349</v>
      </c>
      <c r="Y507" s="18">
        <f t="shared" si="98"/>
        <v>2.0502156237771718</v>
      </c>
      <c r="Z507" s="18">
        <f t="shared" si="99"/>
        <v>1.6471292655207956</v>
      </c>
      <c r="AA507" s="18">
        <f>-AVERAGE('cons 2023 - 2025'!D508:AM508)*12</f>
        <v>1</v>
      </c>
      <c r="AB507" s="27">
        <f t="shared" si="100"/>
        <v>6.9824000000000002</v>
      </c>
      <c r="AC507" s="18">
        <f>SQRT((2*AA507*'⚙ Assumptions'!$B$3)/AB507)</f>
        <v>6.5547821908285071</v>
      </c>
      <c r="AD507" s="18">
        <f t="shared" si="101"/>
        <v>1.6471292655207956</v>
      </c>
      <c r="AE507" s="18">
        <f t="shared" si="102"/>
        <v>8.2019114563493023</v>
      </c>
      <c r="AF507" s="18">
        <f t="shared" si="103"/>
        <v>0.15256037056413657</v>
      </c>
    </row>
    <row r="508" spans="1:32" x14ac:dyDescent="0.3">
      <c r="A508" s="19" t="s">
        <v>1027</v>
      </c>
      <c r="B508" s="20" t="s">
        <v>1028</v>
      </c>
      <c r="C508" s="16" t="s">
        <v>8</v>
      </c>
      <c r="D508" s="16" t="str">
        <f>VLOOKUP(A508,'Lead Time'!$A$2:$C$1180,3,0)</f>
        <v>Local</v>
      </c>
      <c r="E508" s="23" t="str">
        <f>VLOOKUP(A508,Classification!$A$2:$D$1180,4,0)</f>
        <v>C</v>
      </c>
      <c r="F508" s="25" t="str">
        <f>VLOOKUP(A508,Classification!$A$2:$E$1180,5,0)</f>
        <v>L</v>
      </c>
      <c r="G508" s="21">
        <f>VLOOKUP(A508,'Lead Time'!$A$2:$D$1180,4,0)</f>
        <v>160</v>
      </c>
      <c r="H508" s="21">
        <f t="shared" si="91"/>
        <v>5.333333333333333</v>
      </c>
      <c r="I508" s="32">
        <f>VLOOKUP(A508,Classification!$A$2:$F$1180,6,0)</f>
        <v>34.628999999999998</v>
      </c>
      <c r="J508" s="21">
        <f>-SUM('cons 2023 - 2025'!D509:AM509)</f>
        <v>5</v>
      </c>
      <c r="K508" s="18">
        <f>-_xlfn.MINIFS('cons 2023 - 2025'!D509:AM509,'cons 2023 - 2025'!D509:AM509,"&lt;&gt;0")</f>
        <v>2</v>
      </c>
      <c r="L508" s="18">
        <f>-_xlfn.MAXIFS('cons 2023 - 2025'!D509:AM509,'cons 2023 - 2025'!D509:AM509,"&lt;&gt;0")</f>
        <v>1</v>
      </c>
      <c r="M508" s="19">
        <f>COUNTIF('cons 2023 - 2025'!D509:AM509,"&lt;&gt;0")</f>
        <v>4</v>
      </c>
      <c r="N508" s="21">
        <f>-AVERAGE('cons 2023 - 2025'!D509:AM509)</f>
        <v>0.1388888888888889</v>
      </c>
      <c r="O508" s="21">
        <f t="shared" si="92"/>
        <v>1.25</v>
      </c>
      <c r="P508" s="21">
        <f>_xlfn.STDEV.S('cons 2023 - 2025'!D509:AM509)</f>
        <v>0.42445109277598775</v>
      </c>
      <c r="Q508" s="21">
        <f>-AVERAGE('cons 2023 - 2025'!D509:AM509)/'⚙ Assumptions'!$B$5</f>
        <v>6.313131313131313E-3</v>
      </c>
      <c r="R508" s="21">
        <f>_xlfn.STDEV.S('cons 2023 - 2025'!D509:AM509)/SQRT('⚙ Assumptions'!$B$5)</f>
        <v>9.0493277037762249E-2</v>
      </c>
      <c r="S508" s="21">
        <f>-IF(AVERAGE('cons 2023 - 2025'!D509:AM509)=0,"",_xlfn.STDEV.S('cons 2023 - 2025'!D509:AM509)/AVERAGE('cons 2023 - 2025'!D509:AM509))</f>
        <v>3.0560478679871115</v>
      </c>
      <c r="T508" s="21" t="str">
        <f t="shared" si="93"/>
        <v>Z</v>
      </c>
      <c r="U508" s="38">
        <f t="shared" si="94"/>
        <v>0.9</v>
      </c>
      <c r="V508" s="21">
        <f t="shared" si="95"/>
        <v>1.28</v>
      </c>
      <c r="W508" s="21">
        <f t="shared" si="96"/>
        <v>1.465164126064352</v>
      </c>
      <c r="X508" s="21">
        <f t="shared" si="97"/>
        <v>1.2546915976808823</v>
      </c>
      <c r="Y508" s="21">
        <f t="shared" si="98"/>
        <v>2.4752651361653619</v>
      </c>
      <c r="Z508" s="21">
        <f t="shared" si="99"/>
        <v>1.995432338421623</v>
      </c>
      <c r="AA508" s="21">
        <f>-AVERAGE('cons 2023 - 2025'!D509:AM509)*12</f>
        <v>1.6666666666666667</v>
      </c>
      <c r="AB508" s="32">
        <f t="shared" si="100"/>
        <v>6.9257999999999997</v>
      </c>
      <c r="AC508" s="21">
        <f>SQRT((2*AA508*'⚙ Assumptions'!$B$3)/AB508)</f>
        <v>8.4966950035882682</v>
      </c>
      <c r="AD508" s="21">
        <f t="shared" si="101"/>
        <v>1.995432338421623</v>
      </c>
      <c r="AE508" s="21">
        <f t="shared" si="102"/>
        <v>10.492127342009891</v>
      </c>
      <c r="AF508" s="21">
        <f t="shared" si="103"/>
        <v>0.19615470085283879</v>
      </c>
    </row>
    <row r="509" spans="1:32" x14ac:dyDescent="0.3">
      <c r="A509" s="16" t="s">
        <v>1029</v>
      </c>
      <c r="B509" s="17" t="s">
        <v>1030</v>
      </c>
      <c r="C509" s="16" t="s">
        <v>8</v>
      </c>
      <c r="D509" s="16" t="str">
        <f>VLOOKUP(A509,'Lead Time'!$A$2:$C$1180,3,0)</f>
        <v>Import</v>
      </c>
      <c r="E509" s="23" t="str">
        <f>VLOOKUP(A509,Classification!$A$2:$D$1180,4,0)</f>
        <v>C</v>
      </c>
      <c r="F509" s="26" t="str">
        <f>VLOOKUP(A509,Classification!$A$2:$E$1180,5,0)</f>
        <v>M</v>
      </c>
      <c r="G509" s="18">
        <f>VLOOKUP(A509,'Lead Time'!$A$2:$D$1180,4,0)</f>
        <v>181.5</v>
      </c>
      <c r="H509" s="18">
        <f t="shared" si="91"/>
        <v>6.05</v>
      </c>
      <c r="I509" s="27">
        <f>VLOOKUP(A509,Classification!$A$2:$F$1180,6,0)</f>
        <v>34.619</v>
      </c>
      <c r="J509" s="18">
        <f>-SUM('cons 2023 - 2025'!D510:AM510)</f>
        <v>60</v>
      </c>
      <c r="K509" s="18">
        <f>-_xlfn.MINIFS('cons 2023 - 2025'!D510:AM510,'cons 2023 - 2025'!D510:AM510,"&lt;&gt;0")</f>
        <v>24</v>
      </c>
      <c r="L509" s="18">
        <f>-_xlfn.MAXIFS('cons 2023 - 2025'!D510:AM510,'cons 2023 - 2025'!D510:AM510,"&lt;&gt;0")</f>
        <v>4</v>
      </c>
      <c r="M509" s="16">
        <f>COUNTIF('cons 2023 - 2025'!D510:AM510,"&lt;&gt;0")</f>
        <v>4</v>
      </c>
      <c r="N509" s="18">
        <f>-AVERAGE('cons 2023 - 2025'!D510:AM510)</f>
        <v>1.6666666666666667</v>
      </c>
      <c r="O509" s="18">
        <f t="shared" si="92"/>
        <v>15</v>
      </c>
      <c r="P509" s="18">
        <f>_xlfn.STDEV.S('cons 2023 - 2025'!D510:AM510)</f>
        <v>5.5446241660600535</v>
      </c>
      <c r="Q509" s="18">
        <f>-AVERAGE('cons 2023 - 2025'!D510:AM510)/'⚙ Assumptions'!$B$5</f>
        <v>7.575757575757576E-2</v>
      </c>
      <c r="R509" s="18">
        <f>_xlfn.STDEV.S('cons 2023 - 2025'!D510:AM510)/SQRT('⚙ Assumptions'!$B$5)</f>
        <v>1.1821178441266325</v>
      </c>
      <c r="S509" s="18">
        <f>-IF(AVERAGE('cons 2023 - 2025'!D510:AM510)=0,"",_xlfn.STDEV.S('cons 2023 - 2025'!D510:AM510)/AVERAGE('cons 2023 - 2025'!D510:AM510))</f>
        <v>3.326774499636032</v>
      </c>
      <c r="T509" s="18" t="str">
        <f t="shared" si="93"/>
        <v>Z</v>
      </c>
      <c r="U509" s="37">
        <f t="shared" si="94"/>
        <v>0.9</v>
      </c>
      <c r="V509" s="18">
        <f t="shared" si="95"/>
        <v>1.28</v>
      </c>
      <c r="W509" s="18">
        <f t="shared" si="96"/>
        <v>20.384922159002016</v>
      </c>
      <c r="X509" s="18">
        <f t="shared" si="97"/>
        <v>17.456604415357692</v>
      </c>
      <c r="Y509" s="18">
        <f t="shared" si="98"/>
        <v>34.134922159002016</v>
      </c>
      <c r="Z509" s="18">
        <f t="shared" si="99"/>
        <v>27.539937748691024</v>
      </c>
      <c r="AA509" s="18">
        <f>-AVERAGE('cons 2023 - 2025'!D510:AM510)*12</f>
        <v>20</v>
      </c>
      <c r="AB509" s="27">
        <f t="shared" si="100"/>
        <v>6.9238</v>
      </c>
      <c r="AC509" s="18">
        <f>SQRT((2*AA509*'⚙ Assumptions'!$B$3)/AB509)</f>
        <v>29.437665627581904</v>
      </c>
      <c r="AD509" s="18">
        <f t="shared" si="101"/>
        <v>27.539937748691024</v>
      </c>
      <c r="AE509" s="18">
        <f t="shared" si="102"/>
        <v>56.977603376272924</v>
      </c>
      <c r="AF509" s="18">
        <f t="shared" si="103"/>
        <v>0.67940169757417201</v>
      </c>
    </row>
    <row r="510" spans="1:32" x14ac:dyDescent="0.3">
      <c r="A510" s="19" t="s">
        <v>1031</v>
      </c>
      <c r="B510" s="20" t="s">
        <v>1032</v>
      </c>
      <c r="C510" s="16" t="s">
        <v>8</v>
      </c>
      <c r="D510" s="16" t="str">
        <f>VLOOKUP(A510,'Lead Time'!$A$2:$C$1180,3,0)</f>
        <v>Local</v>
      </c>
      <c r="E510" s="23" t="str">
        <f>VLOOKUP(A510,Classification!$A$2:$D$1180,4,0)</f>
        <v>C</v>
      </c>
      <c r="F510" s="25" t="str">
        <f>VLOOKUP(A510,Classification!$A$2:$E$1180,5,0)</f>
        <v>L</v>
      </c>
      <c r="G510" s="21">
        <f>VLOOKUP(A510,'Lead Time'!$A$2:$D$1180,4,0)</f>
        <v>24.428571428571427</v>
      </c>
      <c r="H510" s="21">
        <f t="shared" si="91"/>
        <v>0.81428571428571428</v>
      </c>
      <c r="I510" s="32">
        <f>VLOOKUP(A510,Classification!$A$2:$F$1180,6,0)</f>
        <v>34.515999999999998</v>
      </c>
      <c r="J510" s="21">
        <f>-SUM('cons 2023 - 2025'!D511:AM511)</f>
        <v>8</v>
      </c>
      <c r="K510" s="18">
        <f>-_xlfn.MINIFS('cons 2023 - 2025'!D511:AM511,'cons 2023 - 2025'!D511:AM511,"&lt;&gt;0")</f>
        <v>3</v>
      </c>
      <c r="L510" s="18">
        <f>-_xlfn.MAXIFS('cons 2023 - 2025'!D511:AM511,'cons 2023 - 2025'!D511:AM511,"&lt;&gt;0")</f>
        <v>1</v>
      </c>
      <c r="M510" s="19">
        <f>COUNTIF('cons 2023 - 2025'!D511:AM511,"&lt;&gt;0")</f>
        <v>6</v>
      </c>
      <c r="N510" s="21">
        <f>-AVERAGE('cons 2023 - 2025'!D511:AM511)</f>
        <v>0.22222222222222221</v>
      </c>
      <c r="O510" s="21">
        <f t="shared" si="92"/>
        <v>1.3333333333333333</v>
      </c>
      <c r="P510" s="21">
        <f>_xlfn.STDEV.S('cons 2023 - 2025'!D511:AM511)</f>
        <v>0.59093684028527882</v>
      </c>
      <c r="Q510" s="21">
        <f>-AVERAGE('cons 2023 - 2025'!D511:AM511)/'⚙ Assumptions'!$B$5</f>
        <v>1.01010101010101E-2</v>
      </c>
      <c r="R510" s="21">
        <f>_xlfn.STDEV.S('cons 2023 - 2025'!D511:AM511)/SQRT('⚙ Assumptions'!$B$5)</f>
        <v>0.12598815766974239</v>
      </c>
      <c r="S510" s="21">
        <f>-IF(AVERAGE('cons 2023 - 2025'!D511:AM511)=0,"",_xlfn.STDEV.S('cons 2023 - 2025'!D511:AM511)/AVERAGE('cons 2023 - 2025'!D511:AM511))</f>
        <v>2.6592157812837547</v>
      </c>
      <c r="T510" s="21" t="str">
        <f t="shared" si="93"/>
        <v>Z</v>
      </c>
      <c r="U510" s="38">
        <f t="shared" si="94"/>
        <v>0.9</v>
      </c>
      <c r="V510" s="21">
        <f t="shared" si="95"/>
        <v>1.28</v>
      </c>
      <c r="W510" s="21">
        <f t="shared" si="96"/>
        <v>0.7970558068188659</v>
      </c>
      <c r="X510" s="21">
        <f t="shared" si="97"/>
        <v>0.68255781445092778</v>
      </c>
      <c r="Y510" s="21">
        <f t="shared" si="98"/>
        <v>1.0438090535721125</v>
      </c>
      <c r="Z510" s="21">
        <f t="shared" si="99"/>
        <v>0.86351019540330876</v>
      </c>
      <c r="AA510" s="21">
        <f>-AVERAGE('cons 2023 - 2025'!D511:AM511)*12</f>
        <v>2.6666666666666665</v>
      </c>
      <c r="AB510" s="32">
        <f t="shared" si="100"/>
        <v>6.9032</v>
      </c>
      <c r="AC510" s="21">
        <f>SQRT((2*AA510*'⚙ Assumptions'!$B$3)/AB510)</f>
        <v>10.765142065691398</v>
      </c>
      <c r="AD510" s="21">
        <f t="shared" si="101"/>
        <v>0.86351019540330876</v>
      </c>
      <c r="AE510" s="21">
        <f t="shared" si="102"/>
        <v>11.628652261094707</v>
      </c>
      <c r="AF510" s="21">
        <f t="shared" si="103"/>
        <v>0.24771309569293623</v>
      </c>
    </row>
    <row r="511" spans="1:32" x14ac:dyDescent="0.3">
      <c r="A511" s="16" t="s">
        <v>1033</v>
      </c>
      <c r="B511" s="17" t="s">
        <v>1034</v>
      </c>
      <c r="C511" s="16" t="s">
        <v>8</v>
      </c>
      <c r="D511" s="16" t="str">
        <f>VLOOKUP(A511,'Lead Time'!$A$2:$C$1180,3,0)</f>
        <v>Local</v>
      </c>
      <c r="E511" s="23" t="str">
        <f>VLOOKUP(A511,Classification!$A$2:$D$1180,4,0)</f>
        <v>C</v>
      </c>
      <c r="F511" s="25" t="str">
        <f>VLOOKUP(A511,Classification!$A$2:$E$1180,5,0)</f>
        <v>L</v>
      </c>
      <c r="G511" s="18">
        <f>VLOOKUP(A511,'Lead Time'!$A$2:$D$1180,4,0)</f>
        <v>10</v>
      </c>
      <c r="H511" s="18">
        <f t="shared" si="91"/>
        <v>0.33333333333333331</v>
      </c>
      <c r="I511" s="27">
        <f>VLOOKUP(A511,Classification!$A$2:$F$1180,6,0)</f>
        <v>34.5</v>
      </c>
      <c r="J511" s="18">
        <f>-SUM('cons 2023 - 2025'!D512:AM512)</f>
        <v>2</v>
      </c>
      <c r="K511" s="18">
        <f>-_xlfn.MINIFS('cons 2023 - 2025'!D512:AM512,'cons 2023 - 2025'!D512:AM512,"&lt;&gt;0")</f>
        <v>2</v>
      </c>
      <c r="L511" s="18">
        <f>-_xlfn.MAXIFS('cons 2023 - 2025'!D512:AM512,'cons 2023 - 2025'!D512:AM512,"&lt;&gt;0")</f>
        <v>2</v>
      </c>
      <c r="M511" s="16">
        <f>COUNTIF('cons 2023 - 2025'!D512:AM512,"&lt;&gt;0")</f>
        <v>1</v>
      </c>
      <c r="N511" s="18">
        <f>-AVERAGE('cons 2023 - 2025'!D512:AM512)</f>
        <v>5.5555555555555552E-2</v>
      </c>
      <c r="O511" s="18">
        <f t="shared" si="92"/>
        <v>2</v>
      </c>
      <c r="P511" s="18">
        <f>_xlfn.STDEV.S('cons 2023 - 2025'!D512:AM512)</f>
        <v>0.33333333333333331</v>
      </c>
      <c r="Q511" s="18">
        <f>-AVERAGE('cons 2023 - 2025'!D512:AM512)/'⚙ Assumptions'!$B$5</f>
        <v>2.525252525252525E-3</v>
      </c>
      <c r="R511" s="18">
        <f>_xlfn.STDEV.S('cons 2023 - 2025'!D512:AM512)/SQRT('⚙ Assumptions'!$B$5)</f>
        <v>7.1066905451870138E-2</v>
      </c>
      <c r="S511" s="18">
        <f>-IF(AVERAGE('cons 2023 - 2025'!D512:AM512)=0,"",_xlfn.STDEV.S('cons 2023 - 2025'!D512:AM512)/AVERAGE('cons 2023 - 2025'!D512:AM512))</f>
        <v>6</v>
      </c>
      <c r="T511" s="18" t="str">
        <f t="shared" si="93"/>
        <v>Z</v>
      </c>
      <c r="U511" s="37">
        <f t="shared" si="94"/>
        <v>0.9</v>
      </c>
      <c r="V511" s="18">
        <f t="shared" si="95"/>
        <v>1.28</v>
      </c>
      <c r="W511" s="18">
        <f t="shared" si="96"/>
        <v>0.28765860798431664</v>
      </c>
      <c r="X511" s="18">
        <f t="shared" si="97"/>
        <v>0.24633611485424028</v>
      </c>
      <c r="Y511" s="18">
        <f t="shared" si="98"/>
        <v>0.31291113323684189</v>
      </c>
      <c r="Z511" s="18">
        <f t="shared" si="99"/>
        <v>0.26485463337275883</v>
      </c>
      <c r="AA511" s="18">
        <f>-AVERAGE('cons 2023 - 2025'!D512:AM512)*12</f>
        <v>0.66666666666666663</v>
      </c>
      <c r="AB511" s="27">
        <f t="shared" si="100"/>
        <v>6.9</v>
      </c>
      <c r="AC511" s="18">
        <f>SQRT((2*AA511*'⚙ Assumptions'!$B$3)/AB511)</f>
        <v>5.3838190205816545</v>
      </c>
      <c r="AD511" s="18">
        <f t="shared" si="101"/>
        <v>0.26485463337275883</v>
      </c>
      <c r="AE511" s="18">
        <f t="shared" si="102"/>
        <v>5.6486736539544129</v>
      </c>
      <c r="AF511" s="18">
        <f t="shared" si="103"/>
        <v>0.12382783747337807</v>
      </c>
    </row>
    <row r="512" spans="1:32" x14ac:dyDescent="0.3">
      <c r="A512" s="19" t="s">
        <v>1035</v>
      </c>
      <c r="B512" s="20" t="s">
        <v>1036</v>
      </c>
      <c r="C512" s="16" t="s">
        <v>8</v>
      </c>
      <c r="D512" s="16" t="str">
        <f>VLOOKUP(A512,'Lead Time'!$A$2:$C$1180,3,0)</f>
        <v>Local</v>
      </c>
      <c r="E512" s="23" t="str">
        <f>VLOOKUP(A512,Classification!$A$2:$D$1180,4,0)</f>
        <v>C</v>
      </c>
      <c r="F512" s="25" t="str">
        <f>VLOOKUP(A512,Classification!$A$2:$E$1180,5,0)</f>
        <v>L</v>
      </c>
      <c r="G512" s="21">
        <f>VLOOKUP(A512,'Lead Time'!$A$2:$D$1180,4,0)</f>
        <v>9.25</v>
      </c>
      <c r="H512" s="21">
        <f t="shared" si="91"/>
        <v>0.30833333333333335</v>
      </c>
      <c r="I512" s="32">
        <f>VLOOKUP(A512,Classification!$A$2:$F$1180,6,0)</f>
        <v>34.305</v>
      </c>
      <c r="J512" s="21">
        <f>-SUM('cons 2023 - 2025'!D513:AM513)</f>
        <v>6</v>
      </c>
      <c r="K512" s="18">
        <f>-_xlfn.MINIFS('cons 2023 - 2025'!D513:AM513,'cons 2023 - 2025'!D513:AM513,"&lt;&gt;0")</f>
        <v>4</v>
      </c>
      <c r="L512" s="18">
        <f>-_xlfn.MAXIFS('cons 2023 - 2025'!D513:AM513,'cons 2023 - 2025'!D513:AM513,"&lt;&gt;0")</f>
        <v>2</v>
      </c>
      <c r="M512" s="19">
        <f>COUNTIF('cons 2023 - 2025'!D513:AM513,"&lt;&gt;0")</f>
        <v>2</v>
      </c>
      <c r="N512" s="21">
        <f>-AVERAGE('cons 2023 - 2025'!D513:AM513)</f>
        <v>0.16666666666666666</v>
      </c>
      <c r="O512" s="21">
        <f t="shared" si="92"/>
        <v>3</v>
      </c>
      <c r="P512" s="21">
        <f>_xlfn.STDEV.S('cons 2023 - 2025'!D513:AM513)</f>
        <v>0.73678839761300718</v>
      </c>
      <c r="Q512" s="21">
        <f>-AVERAGE('cons 2023 - 2025'!D513:AM513)/'⚙ Assumptions'!$B$5</f>
        <v>7.5757575757575751E-3</v>
      </c>
      <c r="R512" s="21">
        <f>_xlfn.STDEV.S('cons 2023 - 2025'!D513:AM513)/SQRT('⚙ Assumptions'!$B$5)</f>
        <v>0.15708381417359546</v>
      </c>
      <c r="S512" s="21">
        <f>-IF(AVERAGE('cons 2023 - 2025'!D513:AM513)=0,"",_xlfn.STDEV.S('cons 2023 - 2025'!D513:AM513)/AVERAGE('cons 2023 - 2025'!D513:AM513))</f>
        <v>4.4207303856780431</v>
      </c>
      <c r="T512" s="21" t="str">
        <f t="shared" si="93"/>
        <v>Z</v>
      </c>
      <c r="U512" s="38">
        <f t="shared" si="94"/>
        <v>0.9</v>
      </c>
      <c r="V512" s="21">
        <f t="shared" si="95"/>
        <v>1.28</v>
      </c>
      <c r="W512" s="21">
        <f t="shared" si="96"/>
        <v>0.61152226494174389</v>
      </c>
      <c r="X512" s="21">
        <f t="shared" si="97"/>
        <v>0.52367638134725181</v>
      </c>
      <c r="Y512" s="21">
        <f t="shared" si="98"/>
        <v>0.68159802251750146</v>
      </c>
      <c r="Z512" s="21">
        <f t="shared" si="99"/>
        <v>0.57506527023614074</v>
      </c>
      <c r="AA512" s="21">
        <f>-AVERAGE('cons 2023 - 2025'!D513:AM513)*12</f>
        <v>2</v>
      </c>
      <c r="AB512" s="32">
        <f t="shared" si="100"/>
        <v>6.8610000000000007</v>
      </c>
      <c r="AC512" s="21">
        <f>SQRT((2*AA512*'⚙ Assumptions'!$B$3)/AB512)</f>
        <v>9.3515137234558185</v>
      </c>
      <c r="AD512" s="21">
        <f t="shared" si="101"/>
        <v>0.57506527023614074</v>
      </c>
      <c r="AE512" s="21">
        <f t="shared" si="102"/>
        <v>9.92657899369196</v>
      </c>
      <c r="AF512" s="21">
        <f t="shared" si="103"/>
        <v>0.21386911885543458</v>
      </c>
    </row>
    <row r="513" spans="1:32" x14ac:dyDescent="0.3">
      <c r="A513" s="16" t="s">
        <v>1037</v>
      </c>
      <c r="B513" s="17" t="s">
        <v>1038</v>
      </c>
      <c r="C513" s="16" t="s">
        <v>8</v>
      </c>
      <c r="D513" s="16" t="str">
        <f>VLOOKUP(A513,'Lead Time'!$A$2:$C$1180,3,0)</f>
        <v>Local</v>
      </c>
      <c r="E513" s="23" t="str">
        <f>VLOOKUP(A513,Classification!$A$2:$D$1180,4,0)</f>
        <v>C</v>
      </c>
      <c r="F513" s="25" t="str">
        <f>VLOOKUP(A513,Classification!$A$2:$E$1180,5,0)</f>
        <v>L</v>
      </c>
      <c r="G513" s="18">
        <f>VLOOKUP(A513,'Lead Time'!$A$2:$D$1180,4,0)</f>
        <v>9.5</v>
      </c>
      <c r="H513" s="18">
        <f t="shared" si="91"/>
        <v>0.31666666666666665</v>
      </c>
      <c r="I513" s="27">
        <f>VLOOKUP(A513,Classification!$A$2:$F$1180,6,0)</f>
        <v>34.247999999999998</v>
      </c>
      <c r="J513" s="18">
        <f>-SUM('cons 2023 - 2025'!D514:AM514)</f>
        <v>5</v>
      </c>
      <c r="K513" s="18">
        <f>-_xlfn.MINIFS('cons 2023 - 2025'!D514:AM514,'cons 2023 - 2025'!D514:AM514,"&lt;&gt;0")</f>
        <v>3</v>
      </c>
      <c r="L513" s="18">
        <f>-_xlfn.MAXIFS('cons 2023 - 2025'!D514:AM514,'cons 2023 - 2025'!D514:AM514,"&lt;&gt;0")</f>
        <v>2</v>
      </c>
      <c r="M513" s="16">
        <f>COUNTIF('cons 2023 - 2025'!D514:AM514,"&lt;&gt;0")</f>
        <v>2</v>
      </c>
      <c r="N513" s="18">
        <f>-AVERAGE('cons 2023 - 2025'!D514:AM514)</f>
        <v>0.1388888888888889</v>
      </c>
      <c r="O513" s="18">
        <f t="shared" si="92"/>
        <v>2.5</v>
      </c>
      <c r="P513" s="18">
        <f>_xlfn.STDEV.S('cons 2023 - 2025'!D514:AM514)</f>
        <v>0.59294797544751054</v>
      </c>
      <c r="Q513" s="18">
        <f>-AVERAGE('cons 2023 - 2025'!D514:AM514)/'⚙ Assumptions'!$B$5</f>
        <v>6.313131313131313E-3</v>
      </c>
      <c r="R513" s="18">
        <f>_xlfn.STDEV.S('cons 2023 - 2025'!D514:AM514)/SQRT('⚙ Assumptions'!$B$5)</f>
        <v>0.12641693312701816</v>
      </c>
      <c r="S513" s="18">
        <f>-IF(AVERAGE('cons 2023 - 2025'!D514:AM514)=0,"",_xlfn.STDEV.S('cons 2023 - 2025'!D514:AM514)/AVERAGE('cons 2023 - 2025'!D514:AM514))</f>
        <v>4.2692254232220757</v>
      </c>
      <c r="T513" s="18" t="str">
        <f t="shared" si="93"/>
        <v>Z</v>
      </c>
      <c r="U513" s="37">
        <f t="shared" si="94"/>
        <v>0.9</v>
      </c>
      <c r="V513" s="18">
        <f t="shared" si="95"/>
        <v>1.28</v>
      </c>
      <c r="W513" s="18">
        <f t="shared" si="96"/>
        <v>0.49874324017957333</v>
      </c>
      <c r="X513" s="18">
        <f t="shared" si="97"/>
        <v>0.4270981944762442</v>
      </c>
      <c r="Y513" s="18">
        <f t="shared" si="98"/>
        <v>0.55871798765432079</v>
      </c>
      <c r="Z513" s="18">
        <f t="shared" si="99"/>
        <v>0.47107967595772571</v>
      </c>
      <c r="AA513" s="18">
        <f>-AVERAGE('cons 2023 - 2025'!D514:AM514)*12</f>
        <v>1.6666666666666667</v>
      </c>
      <c r="AB513" s="27">
        <f t="shared" si="100"/>
        <v>6.8495999999999997</v>
      </c>
      <c r="AC513" s="18">
        <f>SQRT((2*AA513*'⚙ Assumptions'!$B$3)/AB513)</f>
        <v>8.5438260355841535</v>
      </c>
      <c r="AD513" s="18">
        <f t="shared" si="101"/>
        <v>0.47107967595772571</v>
      </c>
      <c r="AE513" s="18">
        <f t="shared" si="102"/>
        <v>9.0149057115418785</v>
      </c>
      <c r="AF513" s="18">
        <f t="shared" si="103"/>
        <v>0.19507263604445738</v>
      </c>
    </row>
    <row r="514" spans="1:32" x14ac:dyDescent="0.3">
      <c r="A514" s="19" t="s">
        <v>1039</v>
      </c>
      <c r="B514" s="20" t="s">
        <v>1040</v>
      </c>
      <c r="C514" s="16" t="s">
        <v>8</v>
      </c>
      <c r="D514" s="16" t="str">
        <f>VLOOKUP(A514,'Lead Time'!$A$2:$C$1180,3,0)</f>
        <v>Local</v>
      </c>
      <c r="E514" s="23" t="str">
        <f>VLOOKUP(A514,Classification!$A$2:$D$1180,4,0)</f>
        <v>C</v>
      </c>
      <c r="F514" s="24" t="str">
        <f>VLOOKUP(A514,Classification!$A$2:$E$1180,5,0)</f>
        <v>H</v>
      </c>
      <c r="G514" s="21">
        <f>VLOOKUP(A514,'Lead Time'!$A$2:$D$1180,4,0)</f>
        <v>34.6</v>
      </c>
      <c r="H514" s="21">
        <f t="shared" si="91"/>
        <v>1.1533333333333333</v>
      </c>
      <c r="I514" s="32">
        <f>VLOOKUP(A514,Classification!$A$2:$F$1180,6,0)</f>
        <v>34.232999999999997</v>
      </c>
      <c r="J514" s="21">
        <f>-SUM('cons 2023 - 2025'!D515:AM515)</f>
        <v>19</v>
      </c>
      <c r="K514" s="18">
        <f>-_xlfn.MINIFS('cons 2023 - 2025'!D515:AM515,'cons 2023 - 2025'!D515:AM515,"&lt;&gt;0")</f>
        <v>3</v>
      </c>
      <c r="L514" s="18">
        <f>-_xlfn.MAXIFS('cons 2023 - 2025'!D515:AM515,'cons 2023 - 2025'!D515:AM515,"&lt;&gt;0")</f>
        <v>1</v>
      </c>
      <c r="M514" s="19">
        <f>COUNTIF('cons 2023 - 2025'!D515:AM515,"&lt;&gt;0")</f>
        <v>14</v>
      </c>
      <c r="N514" s="21">
        <f>-AVERAGE('cons 2023 - 2025'!D515:AM515)</f>
        <v>0.52777777777777779</v>
      </c>
      <c r="O514" s="21">
        <f t="shared" si="92"/>
        <v>1.3571428571428572</v>
      </c>
      <c r="P514" s="21">
        <f>_xlfn.STDEV.S('cons 2023 - 2025'!D515:AM515)</f>
        <v>0.81015381647512241</v>
      </c>
      <c r="Q514" s="21">
        <f>-AVERAGE('cons 2023 - 2025'!D515:AM515)/'⚙ Assumptions'!$B$5</f>
        <v>2.3989898989898992E-2</v>
      </c>
      <c r="R514" s="21">
        <f>_xlfn.STDEV.S('cons 2023 - 2025'!D515:AM515)/SQRT('⚙ Assumptions'!$B$5)</f>
        <v>0.17272537403072785</v>
      </c>
      <c r="S514" s="21">
        <f>-IF(AVERAGE('cons 2023 - 2025'!D515:AM515)=0,"",_xlfn.STDEV.S('cons 2023 - 2025'!D515:AM515)/AVERAGE('cons 2023 - 2025'!D515:AM515))</f>
        <v>1.5350282838476004</v>
      </c>
      <c r="T514" s="21" t="str">
        <f t="shared" si="93"/>
        <v>Z</v>
      </c>
      <c r="U514" s="38">
        <f t="shared" si="94"/>
        <v>0.9</v>
      </c>
      <c r="V514" s="21">
        <f t="shared" si="95"/>
        <v>1.28</v>
      </c>
      <c r="W514" s="21">
        <f t="shared" si="96"/>
        <v>1.3004814470910357</v>
      </c>
      <c r="X514" s="21">
        <f t="shared" si="97"/>
        <v>1.1136657768082228</v>
      </c>
      <c r="Y514" s="21">
        <f t="shared" si="98"/>
        <v>2.1305319521415411</v>
      </c>
      <c r="Z514" s="21">
        <f t="shared" si="99"/>
        <v>1.7223694805119265</v>
      </c>
      <c r="AA514" s="21">
        <f>-AVERAGE('cons 2023 - 2025'!D515:AM515)*12</f>
        <v>6.3333333333333339</v>
      </c>
      <c r="AB514" s="32">
        <f t="shared" si="100"/>
        <v>6.8465999999999996</v>
      </c>
      <c r="AC514" s="21">
        <f>SQRT((2*AA514*'⚙ Assumptions'!$B$3)/AB514)</f>
        <v>16.658631545417187</v>
      </c>
      <c r="AD514" s="21">
        <f t="shared" si="101"/>
        <v>1.7223694805119265</v>
      </c>
      <c r="AE514" s="21">
        <f t="shared" si="102"/>
        <v>18.381001025929113</v>
      </c>
      <c r="AF514" s="21">
        <f t="shared" si="103"/>
        <v>0.38018328912951094</v>
      </c>
    </row>
    <row r="515" spans="1:32" x14ac:dyDescent="0.3">
      <c r="A515" s="16" t="s">
        <v>1041</v>
      </c>
      <c r="B515" s="17" t="s">
        <v>1042</v>
      </c>
      <c r="C515" s="16" t="s">
        <v>8</v>
      </c>
      <c r="D515" s="16" t="str">
        <f>VLOOKUP(A515,'Lead Time'!$A$2:$C$1180,3,0)</f>
        <v>Local</v>
      </c>
      <c r="E515" s="23" t="str">
        <f>VLOOKUP(A515,Classification!$A$2:$D$1180,4,0)</f>
        <v>C</v>
      </c>
      <c r="F515" s="25" t="str">
        <f>VLOOKUP(A515,Classification!$A$2:$E$1180,5,0)</f>
        <v>L</v>
      </c>
      <c r="G515" s="18">
        <f>VLOOKUP(A515,'Lead Time'!$A$2:$D$1180,4,0)</f>
        <v>124</v>
      </c>
      <c r="H515" s="18">
        <f t="shared" si="91"/>
        <v>4.1333333333333337</v>
      </c>
      <c r="I515" s="27">
        <f>VLOOKUP(A515,Classification!$A$2:$F$1180,6,0)</f>
        <v>34.098999999999997</v>
      </c>
      <c r="J515" s="18">
        <f>-SUM('cons 2023 - 2025'!D516:AM516)</f>
        <v>12</v>
      </c>
      <c r="K515" s="18">
        <f>-_xlfn.MINIFS('cons 2023 - 2025'!D516:AM516,'cons 2023 - 2025'!D516:AM516,"&lt;&gt;0")</f>
        <v>10</v>
      </c>
      <c r="L515" s="18">
        <f>-_xlfn.MAXIFS('cons 2023 - 2025'!D516:AM516,'cons 2023 - 2025'!D516:AM516,"&lt;&gt;0")</f>
        <v>2</v>
      </c>
      <c r="M515" s="16">
        <f>COUNTIF('cons 2023 - 2025'!D516:AM516,"&lt;&gt;0")</f>
        <v>2</v>
      </c>
      <c r="N515" s="18">
        <f>-AVERAGE('cons 2023 - 2025'!D516:AM516)</f>
        <v>0.33333333333333331</v>
      </c>
      <c r="O515" s="18">
        <f t="shared" si="92"/>
        <v>6</v>
      </c>
      <c r="P515" s="18">
        <f>_xlfn.STDEV.S('cons 2023 - 2025'!D516:AM516)</f>
        <v>1.6903085094570331</v>
      </c>
      <c r="Q515" s="18">
        <f>-AVERAGE('cons 2023 - 2025'!D516:AM516)/'⚙ Assumptions'!$B$5</f>
        <v>1.515151515151515E-2</v>
      </c>
      <c r="R515" s="18">
        <f>_xlfn.STDEV.S('cons 2023 - 2025'!D516:AM516)/SQRT('⚙ Assumptions'!$B$5)</f>
        <v>0.36037498507822358</v>
      </c>
      <c r="S515" s="18">
        <f>-IF(AVERAGE('cons 2023 - 2025'!D516:AM516)=0,"",_xlfn.STDEV.S('cons 2023 - 2025'!D516:AM516)/AVERAGE('cons 2023 - 2025'!D516:AM516))</f>
        <v>5.0709255283710997</v>
      </c>
      <c r="T515" s="18" t="str">
        <f t="shared" si="93"/>
        <v>Z</v>
      </c>
      <c r="U515" s="37">
        <f t="shared" si="94"/>
        <v>0.9</v>
      </c>
      <c r="V515" s="18">
        <f t="shared" si="95"/>
        <v>1.28</v>
      </c>
      <c r="W515" s="18">
        <f t="shared" si="96"/>
        <v>5.1365964778852709</v>
      </c>
      <c r="X515" s="18">
        <f t="shared" si="97"/>
        <v>4.3987184280792304</v>
      </c>
      <c r="Y515" s="18">
        <f t="shared" si="98"/>
        <v>7.0153843566731497</v>
      </c>
      <c r="Z515" s="18">
        <f t="shared" si="99"/>
        <v>5.7764962058570077</v>
      </c>
      <c r="AA515" s="18">
        <f>-AVERAGE('cons 2023 - 2025'!D516:AM516)*12</f>
        <v>4</v>
      </c>
      <c r="AB515" s="27">
        <f t="shared" si="100"/>
        <v>6.8197999999999999</v>
      </c>
      <c r="AC515" s="18">
        <f>SQRT((2*AA515*'⚙ Assumptions'!$B$3)/AB515)</f>
        <v>13.264925150356207</v>
      </c>
      <c r="AD515" s="18">
        <f t="shared" si="101"/>
        <v>5.7764962058570077</v>
      </c>
      <c r="AE515" s="18">
        <f t="shared" si="102"/>
        <v>19.041421356213213</v>
      </c>
      <c r="AF515" s="18">
        <f t="shared" si="103"/>
        <v>0.30154712180133081</v>
      </c>
    </row>
    <row r="516" spans="1:32" x14ac:dyDescent="0.3">
      <c r="A516" s="19" t="s">
        <v>1043</v>
      </c>
      <c r="B516" s="20" t="s">
        <v>1044</v>
      </c>
      <c r="C516" s="16" t="s">
        <v>8</v>
      </c>
      <c r="D516" s="16" t="str">
        <f>VLOOKUP(A516,'Lead Time'!$A$2:$C$1180,3,0)</f>
        <v>Local</v>
      </c>
      <c r="E516" s="23" t="str">
        <f>VLOOKUP(A516,Classification!$A$2:$D$1180,4,0)</f>
        <v>C</v>
      </c>
      <c r="F516" s="26" t="str">
        <f>VLOOKUP(A516,Classification!$A$2:$E$1180,5,0)</f>
        <v>M</v>
      </c>
      <c r="G516" s="21">
        <f>VLOOKUP(A516,'Lead Time'!$A$2:$D$1180,4,0)</f>
        <v>31.428571428571427</v>
      </c>
      <c r="H516" s="21">
        <f t="shared" ref="H516:H579" si="104">G516/30</f>
        <v>1.0476190476190477</v>
      </c>
      <c r="I516" s="32">
        <f>VLOOKUP(A516,Classification!$A$2:$F$1180,6,0)</f>
        <v>34.076999999999998</v>
      </c>
      <c r="J516" s="21">
        <f>-SUM('cons 2023 - 2025'!D517:AM517)</f>
        <v>22</v>
      </c>
      <c r="K516" s="18">
        <f>-_xlfn.MINIFS('cons 2023 - 2025'!D517:AM517,'cons 2023 - 2025'!D517:AM517,"&lt;&gt;0")</f>
        <v>4</v>
      </c>
      <c r="L516" s="18">
        <f>-_xlfn.MAXIFS('cons 2023 - 2025'!D517:AM517,'cons 2023 - 2025'!D517:AM517,"&lt;&gt;0")</f>
        <v>1</v>
      </c>
      <c r="M516" s="19">
        <f>COUNTIF('cons 2023 - 2025'!D517:AM517,"&lt;&gt;0")</f>
        <v>11</v>
      </c>
      <c r="N516" s="21">
        <f>-AVERAGE('cons 2023 - 2025'!D517:AM517)</f>
        <v>0.61111111111111116</v>
      </c>
      <c r="O516" s="21">
        <f t="shared" ref="O516:O579" si="105">J516/M516</f>
        <v>2</v>
      </c>
      <c r="P516" s="21">
        <f>_xlfn.STDEV.S('cons 2023 - 2025'!D517:AM517)</f>
        <v>1.1026663211838004</v>
      </c>
      <c r="Q516" s="21">
        <f>-AVERAGE('cons 2023 - 2025'!D517:AM517)/'⚙ Assumptions'!$B$5</f>
        <v>2.777777777777778E-2</v>
      </c>
      <c r="R516" s="21">
        <f>_xlfn.STDEV.S('cons 2023 - 2025'!D517:AM517)/SQRT('⚙ Assumptions'!$B$5)</f>
        <v>0.23508924957759184</v>
      </c>
      <c r="S516" s="21">
        <f>-IF(AVERAGE('cons 2023 - 2025'!D517:AM517)=0,"",_xlfn.STDEV.S('cons 2023 - 2025'!D517:AM517)/AVERAGE('cons 2023 - 2025'!D517:AM517))</f>
        <v>1.8043630710280367</v>
      </c>
      <c r="T516" s="21" t="str">
        <f t="shared" ref="T516:T579" si="106">IF(ISBLANK(S516),"Z",
   IF(S516&lt;=0.25,"X",
      IF(S516&lt;=0.5,"Y","Z")))</f>
        <v>Z</v>
      </c>
      <c r="U516" s="38">
        <f t="shared" ref="U516:U579" si="107">IF(E516="B",0.95,IF(E516="C",0.9,0.98))</f>
        <v>0.9</v>
      </c>
      <c r="V516" s="21">
        <f t="shared" ref="V516:V579" si="108">IF(E516="B",1.65,1.28)</f>
        <v>1.28</v>
      </c>
      <c r="W516" s="21">
        <f t="shared" ref="W516:W579" si="109">V516*R516*SQRT(G516)</f>
        <v>1.6869610670443334</v>
      </c>
      <c r="X516" s="21">
        <f t="shared" ref="X516:X579" si="110">V516*P516*SQRT(H516)</f>
        <v>1.444627150489171</v>
      </c>
      <c r="Y516" s="21">
        <f t="shared" ref="Y516:Y579" si="111">Q516*G516+W516</f>
        <v>2.5599769400602064</v>
      </c>
      <c r="Z516" s="21">
        <f t="shared" ref="Z516:Z579" si="112">N516*H516+X516</f>
        <v>2.0848387907008115</v>
      </c>
      <c r="AA516" s="21">
        <f>-AVERAGE('cons 2023 - 2025'!D517:AM517)*12</f>
        <v>7.3333333333333339</v>
      </c>
      <c r="AB516" s="32">
        <f t="shared" ref="AB516:AB579" si="113">I516*0.2</f>
        <v>6.8154000000000003</v>
      </c>
      <c r="AC516" s="21">
        <f>SQRT((2*AA516*'⚙ Assumptions'!$B$3)/AB516)</f>
        <v>17.966590338764178</v>
      </c>
      <c r="AD516" s="21">
        <f t="shared" ref="AD516:AD579" si="114">Z516</f>
        <v>2.0848387907008115</v>
      </c>
      <c r="AE516" s="21">
        <f t="shared" ref="AE516:AE579" si="115">Z516+AC516</f>
        <v>20.051429129464989</v>
      </c>
      <c r="AF516" s="21">
        <f t="shared" ref="AF516:AF579" si="116">AA516/AC516</f>
        <v>0.40816499931604461</v>
      </c>
    </row>
    <row r="517" spans="1:32" x14ac:dyDescent="0.3">
      <c r="A517" s="16" t="s">
        <v>1045</v>
      </c>
      <c r="B517" s="17" t="s">
        <v>1046</v>
      </c>
      <c r="C517" s="16" t="s">
        <v>8</v>
      </c>
      <c r="D517" s="16"/>
      <c r="E517" s="23" t="str">
        <f>VLOOKUP(A517,Classification!$A$2:$D$1180,4,0)</f>
        <v>C</v>
      </c>
      <c r="F517" s="25" t="str">
        <f>VLOOKUP(A517,Classification!$A$2:$E$1180,5,0)</f>
        <v>L</v>
      </c>
      <c r="G517" s="18">
        <f>VLOOKUP(A517,'Lead Time'!$A$2:$D$1180,4,0)</f>
        <v>0</v>
      </c>
      <c r="H517" s="18">
        <f t="shared" si="104"/>
        <v>0</v>
      </c>
      <c r="I517" s="27">
        <f>VLOOKUP(A517,Classification!$A$2:$F$1180,6,0)</f>
        <v>34</v>
      </c>
      <c r="J517" s="18">
        <f>-SUM('cons 2023 - 2025'!D518:AM518)</f>
        <v>2</v>
      </c>
      <c r="K517" s="18">
        <f>-_xlfn.MINIFS('cons 2023 - 2025'!D518:AM518,'cons 2023 - 2025'!D518:AM518,"&lt;&gt;0")</f>
        <v>2</v>
      </c>
      <c r="L517" s="18">
        <f>-_xlfn.MAXIFS('cons 2023 - 2025'!D518:AM518,'cons 2023 - 2025'!D518:AM518,"&lt;&gt;0")</f>
        <v>2</v>
      </c>
      <c r="M517" s="16">
        <f>COUNTIF('cons 2023 - 2025'!D518:AM518,"&lt;&gt;0")</f>
        <v>1</v>
      </c>
      <c r="N517" s="18">
        <f>-AVERAGE('cons 2023 - 2025'!D518:AM518)</f>
        <v>5.5555555555555552E-2</v>
      </c>
      <c r="O517" s="18">
        <f t="shared" si="105"/>
        <v>2</v>
      </c>
      <c r="P517" s="18">
        <f>_xlfn.STDEV.S('cons 2023 - 2025'!D518:AM518)</f>
        <v>0.33333333333333331</v>
      </c>
      <c r="Q517" s="18">
        <f>-AVERAGE('cons 2023 - 2025'!D518:AM518)/'⚙ Assumptions'!$B$5</f>
        <v>2.525252525252525E-3</v>
      </c>
      <c r="R517" s="18">
        <f>_xlfn.STDEV.S('cons 2023 - 2025'!D518:AM518)/SQRT('⚙ Assumptions'!$B$5)</f>
        <v>7.1066905451870138E-2</v>
      </c>
      <c r="S517" s="18">
        <f>-IF(AVERAGE('cons 2023 - 2025'!D518:AM518)=0,"",_xlfn.STDEV.S('cons 2023 - 2025'!D518:AM518)/AVERAGE('cons 2023 - 2025'!D518:AM518))</f>
        <v>6</v>
      </c>
      <c r="T517" s="18" t="str">
        <f t="shared" si="106"/>
        <v>Z</v>
      </c>
      <c r="U517" s="37">
        <f t="shared" si="107"/>
        <v>0.9</v>
      </c>
      <c r="V517" s="18">
        <f t="shared" si="108"/>
        <v>1.28</v>
      </c>
      <c r="W517" s="18">
        <f t="shared" si="109"/>
        <v>0</v>
      </c>
      <c r="X517" s="18">
        <f t="shared" si="110"/>
        <v>0</v>
      </c>
      <c r="Y517" s="18">
        <f t="shared" si="111"/>
        <v>0</v>
      </c>
      <c r="Z517" s="18">
        <f t="shared" si="112"/>
        <v>0</v>
      </c>
      <c r="AA517" s="18">
        <f>-AVERAGE('cons 2023 - 2025'!D518:AM518)*12</f>
        <v>0.66666666666666663</v>
      </c>
      <c r="AB517" s="27">
        <f t="shared" si="113"/>
        <v>6.8000000000000007</v>
      </c>
      <c r="AC517" s="18">
        <f>SQRT((2*AA517*'⚙ Assumptions'!$B$3)/AB517)</f>
        <v>5.4232614454664043</v>
      </c>
      <c r="AD517" s="18">
        <f t="shared" si="114"/>
        <v>0</v>
      </c>
      <c r="AE517" s="18">
        <f t="shared" si="115"/>
        <v>5.4232614454664043</v>
      </c>
      <c r="AF517" s="18">
        <f t="shared" si="116"/>
        <v>0.12292725943057183</v>
      </c>
    </row>
    <row r="518" spans="1:32" x14ac:dyDescent="0.3">
      <c r="A518" s="19" t="s">
        <v>1047</v>
      </c>
      <c r="B518" s="20" t="s">
        <v>1048</v>
      </c>
      <c r="C518" s="16" t="s">
        <v>8</v>
      </c>
      <c r="D518" s="16" t="str">
        <f>VLOOKUP(A518,'Lead Time'!$A$2:$C$1180,3,0)</f>
        <v>Import</v>
      </c>
      <c r="E518" s="23" t="str">
        <f>VLOOKUP(A518,Classification!$A$2:$D$1180,4,0)</f>
        <v>C</v>
      </c>
      <c r="F518" s="25" t="str">
        <f>VLOOKUP(A518,Classification!$A$2:$E$1180,5,0)</f>
        <v>L</v>
      </c>
      <c r="G518" s="21">
        <f>VLOOKUP(A518,'Lead Time'!$A$2:$D$1180,4,0)</f>
        <v>150</v>
      </c>
      <c r="H518" s="21">
        <f t="shared" si="104"/>
        <v>5</v>
      </c>
      <c r="I518" s="32">
        <f>VLOOKUP(A518,Classification!$A$2:$F$1180,6,0)</f>
        <v>33.933999999999997</v>
      </c>
      <c r="J518" s="21">
        <f>-SUM('cons 2023 - 2025'!D519:AM519)</f>
        <v>7080</v>
      </c>
      <c r="K518" s="18">
        <f>-_xlfn.MINIFS('cons 2023 - 2025'!D519:AM519,'cons 2023 - 2025'!D519:AM519,"&lt;&gt;0")</f>
        <v>7080</v>
      </c>
      <c r="L518" s="18">
        <f>-_xlfn.MAXIFS('cons 2023 - 2025'!D519:AM519,'cons 2023 - 2025'!D519:AM519,"&lt;&gt;0")</f>
        <v>7080</v>
      </c>
      <c r="M518" s="19">
        <f>COUNTIF('cons 2023 - 2025'!D519:AM519,"&lt;&gt;0")</f>
        <v>1</v>
      </c>
      <c r="N518" s="21">
        <f>-AVERAGE('cons 2023 - 2025'!D519:AM519)</f>
        <v>196.66666666666666</v>
      </c>
      <c r="O518" s="21">
        <f t="shared" si="105"/>
        <v>7080</v>
      </c>
      <c r="P518" s="21">
        <f>_xlfn.STDEV.S('cons 2023 - 2025'!D519:AM519)</f>
        <v>1180</v>
      </c>
      <c r="Q518" s="21">
        <f>-AVERAGE('cons 2023 - 2025'!D519:AM519)/'⚙ Assumptions'!$B$5</f>
        <v>8.9393939393939394</v>
      </c>
      <c r="R518" s="21">
        <f>_xlfn.STDEV.S('cons 2023 - 2025'!D519:AM519)/SQRT('⚙ Assumptions'!$B$5)</f>
        <v>251.57684529962032</v>
      </c>
      <c r="S518" s="21">
        <f>-IF(AVERAGE('cons 2023 - 2025'!D519:AM519)=0,"",_xlfn.STDEV.S('cons 2023 - 2025'!D519:AM519)/AVERAGE('cons 2023 - 2025'!D519:AM519))</f>
        <v>6</v>
      </c>
      <c r="T518" s="21" t="str">
        <f t="shared" si="106"/>
        <v>Z</v>
      </c>
      <c r="U518" s="38">
        <f t="shared" si="107"/>
        <v>0.9</v>
      </c>
      <c r="V518" s="21">
        <f t="shared" si="108"/>
        <v>1.28</v>
      </c>
      <c r="W518" s="21">
        <f t="shared" si="109"/>
        <v>3943.9033733322904</v>
      </c>
      <c r="X518" s="21">
        <f t="shared" si="110"/>
        <v>3377.3570732156827</v>
      </c>
      <c r="Y518" s="21">
        <f t="shared" si="111"/>
        <v>5284.8124642413813</v>
      </c>
      <c r="Z518" s="21">
        <f t="shared" si="112"/>
        <v>4360.6904065490162</v>
      </c>
      <c r="AA518" s="21">
        <f>-AVERAGE('cons 2023 - 2025'!D519:AM519)*12</f>
        <v>2360</v>
      </c>
      <c r="AB518" s="32">
        <f t="shared" si="113"/>
        <v>6.7867999999999995</v>
      </c>
      <c r="AC518" s="21">
        <f>SQRT((2*AA518*'⚙ Assumptions'!$B$3)/AB518)</f>
        <v>322.98630138308062</v>
      </c>
      <c r="AD518" s="21">
        <f t="shared" si="114"/>
        <v>4360.6904065490162</v>
      </c>
      <c r="AE518" s="21">
        <f t="shared" si="115"/>
        <v>4683.6767079320971</v>
      </c>
      <c r="AF518" s="21">
        <f t="shared" si="116"/>
        <v>7.3068114340889716</v>
      </c>
    </row>
    <row r="519" spans="1:32" x14ac:dyDescent="0.3">
      <c r="A519" s="16" t="s">
        <v>1049</v>
      </c>
      <c r="B519" s="17" t="s">
        <v>1050</v>
      </c>
      <c r="C519" s="16" t="s">
        <v>8</v>
      </c>
      <c r="D519" s="16" t="str">
        <f>VLOOKUP(A519,'Lead Time'!$A$2:$C$1180,3,0)</f>
        <v>Local</v>
      </c>
      <c r="E519" s="23" t="str">
        <f>VLOOKUP(A519,Classification!$A$2:$D$1180,4,0)</f>
        <v>C</v>
      </c>
      <c r="F519" s="26" t="str">
        <f>VLOOKUP(A519,Classification!$A$2:$E$1180,5,0)</f>
        <v>M</v>
      </c>
      <c r="G519" s="18">
        <f>VLOOKUP(A519,'Lead Time'!$A$2:$D$1180,4,0)</f>
        <v>48.75</v>
      </c>
      <c r="H519" s="18">
        <f t="shared" si="104"/>
        <v>1.625</v>
      </c>
      <c r="I519" s="27">
        <f>VLOOKUP(A519,Classification!$A$2:$F$1180,6,0)</f>
        <v>33.677</v>
      </c>
      <c r="J519" s="18">
        <f>-SUM('cons 2023 - 2025'!D520:AM520)</f>
        <v>14</v>
      </c>
      <c r="K519" s="18">
        <f>-_xlfn.MINIFS('cons 2023 - 2025'!D520:AM520,'cons 2023 - 2025'!D520:AM520,"&lt;&gt;0")</f>
        <v>4</v>
      </c>
      <c r="L519" s="18">
        <f>-_xlfn.MAXIFS('cons 2023 - 2025'!D520:AM520,'cons 2023 - 2025'!D520:AM520,"&lt;&gt;0")</f>
        <v>1</v>
      </c>
      <c r="M519" s="16">
        <f>COUNTIF('cons 2023 - 2025'!D520:AM520,"&lt;&gt;0")</f>
        <v>8</v>
      </c>
      <c r="N519" s="18">
        <f>-AVERAGE('cons 2023 - 2025'!D520:AM520)</f>
        <v>0.3888888888888889</v>
      </c>
      <c r="O519" s="18">
        <f t="shared" si="105"/>
        <v>1.75</v>
      </c>
      <c r="P519" s="18">
        <f>_xlfn.STDEV.S('cons 2023 - 2025'!D520:AM520)</f>
        <v>0.87105118031615048</v>
      </c>
      <c r="Q519" s="18">
        <f>-AVERAGE('cons 2023 - 2025'!D520:AM520)/'⚙ Assumptions'!$B$5</f>
        <v>1.7676767676767676E-2</v>
      </c>
      <c r="R519" s="18">
        <f>_xlfn.STDEV.S('cons 2023 - 2025'!D520:AM520)/SQRT('⚙ Assumptions'!$B$5)</f>
        <v>0.18570873562580326</v>
      </c>
      <c r="S519" s="18">
        <f>-IF(AVERAGE('cons 2023 - 2025'!D520:AM520)=0,"",_xlfn.STDEV.S('cons 2023 - 2025'!D520:AM520)/AVERAGE('cons 2023 - 2025'!D520:AM520))</f>
        <v>2.2398458922415299</v>
      </c>
      <c r="T519" s="18" t="str">
        <f t="shared" si="106"/>
        <v>Z</v>
      </c>
      <c r="U519" s="37">
        <f t="shared" si="107"/>
        <v>0.9</v>
      </c>
      <c r="V519" s="18">
        <f t="shared" si="108"/>
        <v>1.28</v>
      </c>
      <c r="W519" s="18">
        <f t="shared" si="109"/>
        <v>1.6597000720022665</v>
      </c>
      <c r="X519" s="18">
        <f t="shared" si="110"/>
        <v>1.4212822290464251</v>
      </c>
      <c r="Y519" s="18">
        <f t="shared" si="111"/>
        <v>2.5214424962446906</v>
      </c>
      <c r="Z519" s="18">
        <f t="shared" si="112"/>
        <v>2.0532266734908697</v>
      </c>
      <c r="AA519" s="18">
        <f>-AVERAGE('cons 2023 - 2025'!D520:AM520)*12</f>
        <v>4.666666666666667</v>
      </c>
      <c r="AB519" s="27">
        <f t="shared" si="113"/>
        <v>6.7354000000000003</v>
      </c>
      <c r="AC519" s="18">
        <f>SQRT((2*AA519*'⚙ Assumptions'!$B$3)/AB519)</f>
        <v>14.417246421833163</v>
      </c>
      <c r="AD519" s="18">
        <f t="shared" si="114"/>
        <v>2.0532266734908697</v>
      </c>
      <c r="AE519" s="18">
        <f t="shared" si="115"/>
        <v>16.470473095324031</v>
      </c>
      <c r="AF519" s="18">
        <f t="shared" si="116"/>
        <v>0.32368640516538366</v>
      </c>
    </row>
    <row r="520" spans="1:32" x14ac:dyDescent="0.3">
      <c r="A520" s="19" t="s">
        <v>1051</v>
      </c>
      <c r="B520" s="20" t="s">
        <v>1052</v>
      </c>
      <c r="C520" s="16" t="s">
        <v>8</v>
      </c>
      <c r="D520" s="16" t="str">
        <f>VLOOKUP(A520,'Lead Time'!$A$2:$C$1180,3,0)</f>
        <v>Import</v>
      </c>
      <c r="E520" s="23" t="str">
        <f>VLOOKUP(A520,Classification!$A$2:$D$1180,4,0)</f>
        <v>C</v>
      </c>
      <c r="F520" s="25" t="str">
        <f>VLOOKUP(A520,Classification!$A$2:$E$1180,5,0)</f>
        <v>L</v>
      </c>
      <c r="G520" s="21">
        <f>VLOOKUP(A520,'Lead Time'!$A$2:$D$1180,4,0)</f>
        <v>150</v>
      </c>
      <c r="H520" s="21">
        <f t="shared" si="104"/>
        <v>5</v>
      </c>
      <c r="I520" s="32">
        <f>VLOOKUP(A520,Classification!$A$2:$F$1180,6,0)</f>
        <v>33.32</v>
      </c>
      <c r="J520" s="21">
        <f>-SUM('cons 2023 - 2025'!D521:AM521)</f>
        <v>9558</v>
      </c>
      <c r="K520" s="18">
        <f>-_xlfn.MINIFS('cons 2023 - 2025'!D521:AM521,'cons 2023 - 2025'!D521:AM521,"&lt;&gt;0")</f>
        <v>9558</v>
      </c>
      <c r="L520" s="18">
        <f>-_xlfn.MAXIFS('cons 2023 - 2025'!D521:AM521,'cons 2023 - 2025'!D521:AM521,"&lt;&gt;0")</f>
        <v>9558</v>
      </c>
      <c r="M520" s="19">
        <f>COUNTIF('cons 2023 - 2025'!D521:AM521,"&lt;&gt;0")</f>
        <v>1</v>
      </c>
      <c r="N520" s="21">
        <f>-AVERAGE('cons 2023 - 2025'!D521:AM521)</f>
        <v>265.5</v>
      </c>
      <c r="O520" s="21">
        <f t="shared" si="105"/>
        <v>9558</v>
      </c>
      <c r="P520" s="21">
        <f>_xlfn.STDEV.S('cons 2023 - 2025'!D521:AM521)</f>
        <v>1593</v>
      </c>
      <c r="Q520" s="21">
        <f>-AVERAGE('cons 2023 - 2025'!D521:AM521)/'⚙ Assumptions'!$B$5</f>
        <v>12.068181818181818</v>
      </c>
      <c r="R520" s="21">
        <f>_xlfn.STDEV.S('cons 2023 - 2025'!D521:AM521)/SQRT('⚙ Assumptions'!$B$5)</f>
        <v>339.62874115448739</v>
      </c>
      <c r="S520" s="21">
        <f>-IF(AVERAGE('cons 2023 - 2025'!D521:AM521)=0,"",_xlfn.STDEV.S('cons 2023 - 2025'!D521:AM521)/AVERAGE('cons 2023 - 2025'!D521:AM521))</f>
        <v>6</v>
      </c>
      <c r="T520" s="21" t="str">
        <f t="shared" si="106"/>
        <v>Z</v>
      </c>
      <c r="U520" s="38">
        <f t="shared" si="107"/>
        <v>0.9</v>
      </c>
      <c r="V520" s="21">
        <f t="shared" si="108"/>
        <v>1.28</v>
      </c>
      <c r="W520" s="21">
        <f t="shared" si="109"/>
        <v>5324.2695539985907</v>
      </c>
      <c r="X520" s="21">
        <f t="shared" si="110"/>
        <v>4559.4320488411713</v>
      </c>
      <c r="Y520" s="21">
        <f t="shared" si="111"/>
        <v>7134.4968267258637</v>
      </c>
      <c r="Z520" s="21">
        <f t="shared" si="112"/>
        <v>5886.9320488411713</v>
      </c>
      <c r="AA520" s="21">
        <f>-AVERAGE('cons 2023 - 2025'!D521:AM521)*12</f>
        <v>3186</v>
      </c>
      <c r="AB520" s="32">
        <f t="shared" si="113"/>
        <v>6.6640000000000006</v>
      </c>
      <c r="AC520" s="21">
        <f>SQRT((2*AA520*'⚙ Assumptions'!$B$3)/AB520)</f>
        <v>378.71806261172617</v>
      </c>
      <c r="AD520" s="21">
        <f t="shared" si="114"/>
        <v>5886.9320488411713</v>
      </c>
      <c r="AE520" s="21">
        <f t="shared" si="115"/>
        <v>6265.6501114528974</v>
      </c>
      <c r="AF520" s="21">
        <f t="shared" si="116"/>
        <v>8.4125905641484771</v>
      </c>
    </row>
    <row r="521" spans="1:32" x14ac:dyDescent="0.3">
      <c r="A521" s="16" t="s">
        <v>1053</v>
      </c>
      <c r="B521" s="17" t="s">
        <v>1054</v>
      </c>
      <c r="C521" s="16" t="s">
        <v>8</v>
      </c>
      <c r="D521" s="16" t="str">
        <f>VLOOKUP(A521,'Lead Time'!$A$2:$C$1180,3,0)</f>
        <v>Mixed Source</v>
      </c>
      <c r="E521" s="23" t="str">
        <f>VLOOKUP(A521,Classification!$A$2:$D$1180,4,0)</f>
        <v>C</v>
      </c>
      <c r="F521" s="25" t="str">
        <f>VLOOKUP(A521,Classification!$A$2:$E$1180,5,0)</f>
        <v>L</v>
      </c>
      <c r="G521" s="18">
        <f>VLOOKUP(A521,'Lead Time'!$A$2:$D$1180,4,0)</f>
        <v>104.33333333333333</v>
      </c>
      <c r="H521" s="18">
        <f t="shared" si="104"/>
        <v>3.4777777777777774</v>
      </c>
      <c r="I521" s="27">
        <f>VLOOKUP(A521,Classification!$A$2:$F$1180,6,0)</f>
        <v>33.228999999999999</v>
      </c>
      <c r="J521" s="18">
        <f>-SUM('cons 2023 - 2025'!D522:AM522)</f>
        <v>238</v>
      </c>
      <c r="K521" s="18">
        <f>-_xlfn.MINIFS('cons 2023 - 2025'!D522:AM522,'cons 2023 - 2025'!D522:AM522,"&lt;&gt;0")</f>
        <v>160</v>
      </c>
      <c r="L521" s="18">
        <f>-_xlfn.MAXIFS('cons 2023 - 2025'!D522:AM522,'cons 2023 - 2025'!D522:AM522,"&lt;&gt;0")</f>
        <v>18</v>
      </c>
      <c r="M521" s="16">
        <f>COUNTIF('cons 2023 - 2025'!D522:AM522,"&lt;&gt;0")</f>
        <v>3</v>
      </c>
      <c r="N521" s="18">
        <f>-AVERAGE('cons 2023 - 2025'!D522:AM522)</f>
        <v>6.6111111111111107</v>
      </c>
      <c r="O521" s="18">
        <f t="shared" si="105"/>
        <v>79.333333333333329</v>
      </c>
      <c r="P521" s="18">
        <f>_xlfn.STDEV.S('cons 2023 - 2025'!D522:AM522)</f>
        <v>28.259286997150184</v>
      </c>
      <c r="Q521" s="18">
        <f>-AVERAGE('cons 2023 - 2025'!D522:AM522)/'⚙ Assumptions'!$B$5</f>
        <v>0.3005050505050505</v>
      </c>
      <c r="R521" s="18">
        <f>_xlfn.STDEV.S('cons 2023 - 2025'!D522:AM522)/SQRT('⚙ Assumptions'!$B$5)</f>
        <v>6.0249002314912063</v>
      </c>
      <c r="S521" s="18">
        <f>-IF(AVERAGE('cons 2023 - 2025'!D522:AM522)=0,"",_xlfn.STDEV.S('cons 2023 - 2025'!D522:AM522)/AVERAGE('cons 2023 - 2025'!D522:AM522))</f>
        <v>4.2745139995689359</v>
      </c>
      <c r="T521" s="18" t="str">
        <f t="shared" si="106"/>
        <v>Z</v>
      </c>
      <c r="U521" s="37">
        <f t="shared" si="107"/>
        <v>0.9</v>
      </c>
      <c r="V521" s="18">
        <f t="shared" si="108"/>
        <v>1.28</v>
      </c>
      <c r="W521" s="18">
        <f t="shared" si="109"/>
        <v>78.771909037976556</v>
      </c>
      <c r="X521" s="18">
        <f t="shared" si="110"/>
        <v>67.456232817217497</v>
      </c>
      <c r="Y521" s="18">
        <f t="shared" si="111"/>
        <v>110.12460264067016</v>
      </c>
      <c r="Z521" s="18">
        <f t="shared" si="112"/>
        <v>90.448208125859466</v>
      </c>
      <c r="AA521" s="18">
        <f>-AVERAGE('cons 2023 - 2025'!D522:AM522)*12</f>
        <v>79.333333333333329</v>
      </c>
      <c r="AB521" s="27">
        <f t="shared" si="113"/>
        <v>6.6458000000000004</v>
      </c>
      <c r="AC521" s="18">
        <f>SQRT((2*AA521*'⚙ Assumptions'!$B$3)/AB521)</f>
        <v>59.843205000636971</v>
      </c>
      <c r="AD521" s="18">
        <f t="shared" si="114"/>
        <v>90.448208125859466</v>
      </c>
      <c r="AE521" s="18">
        <f t="shared" si="115"/>
        <v>150.29141312649642</v>
      </c>
      <c r="AF521" s="18">
        <f t="shared" si="116"/>
        <v>1.3256865726441107</v>
      </c>
    </row>
    <row r="522" spans="1:32" x14ac:dyDescent="0.3">
      <c r="A522" s="19" t="s">
        <v>1055</v>
      </c>
      <c r="B522" s="20" t="s">
        <v>1056</v>
      </c>
      <c r="C522" s="16" t="s">
        <v>8</v>
      </c>
      <c r="D522" s="16" t="str">
        <f>VLOOKUP(A522,'Lead Time'!$A$2:$C$1180,3,0)</f>
        <v>Mixed Source</v>
      </c>
      <c r="E522" s="23" t="str">
        <f>VLOOKUP(A522,Classification!$A$2:$D$1180,4,0)</f>
        <v>C</v>
      </c>
      <c r="F522" s="25" t="str">
        <f>VLOOKUP(A522,Classification!$A$2:$E$1180,5,0)</f>
        <v>L</v>
      </c>
      <c r="G522" s="21">
        <f>VLOOKUP(A522,'Lead Time'!$A$2:$D$1180,4,0)</f>
        <v>153.625</v>
      </c>
      <c r="H522" s="21">
        <f t="shared" si="104"/>
        <v>5.1208333333333336</v>
      </c>
      <c r="I522" s="32">
        <f>VLOOKUP(A522,Classification!$A$2:$F$1180,6,0)</f>
        <v>33.149000000000001</v>
      </c>
      <c r="J522" s="21">
        <f>-SUM('cons 2023 - 2025'!D523:AM523)</f>
        <v>5890</v>
      </c>
      <c r="K522" s="18">
        <f>-_xlfn.MINIFS('cons 2023 - 2025'!D523:AM523,'cons 2023 - 2025'!D523:AM523,"&lt;&gt;0")</f>
        <v>5776</v>
      </c>
      <c r="L522" s="18">
        <f>-_xlfn.MAXIFS('cons 2023 - 2025'!D523:AM523,'cons 2023 - 2025'!D523:AM523,"&lt;&gt;0")</f>
        <v>114</v>
      </c>
      <c r="M522" s="19">
        <f>COUNTIF('cons 2023 - 2025'!D523:AM523,"&lt;&gt;0")</f>
        <v>2</v>
      </c>
      <c r="N522" s="21">
        <f>-AVERAGE('cons 2023 - 2025'!D523:AM523)</f>
        <v>163.61111111111111</v>
      </c>
      <c r="O522" s="21">
        <f t="shared" si="105"/>
        <v>2945</v>
      </c>
      <c r="P522" s="21">
        <f>_xlfn.STDEV.S('cons 2023 - 2025'!D523:AM523)</f>
        <v>962.31124391162041</v>
      </c>
      <c r="Q522" s="21">
        <f>-AVERAGE('cons 2023 - 2025'!D523:AM523)/'⚙ Assumptions'!$B$5</f>
        <v>7.4368686868686869</v>
      </c>
      <c r="R522" s="21">
        <f>_xlfn.STDEV.S('cons 2023 - 2025'!D523:AM523)/SQRT('⚙ Assumptions'!$B$5)</f>
        <v>205.16544655901603</v>
      </c>
      <c r="S522" s="21">
        <f>-IF(AVERAGE('cons 2023 - 2025'!D523:AM523)=0,"",_xlfn.STDEV.S('cons 2023 - 2025'!D523:AM523)/AVERAGE('cons 2023 - 2025'!D523:AM523))</f>
        <v>5.8816986045531978</v>
      </c>
      <c r="T522" s="21" t="str">
        <f t="shared" si="106"/>
        <v>Z</v>
      </c>
      <c r="U522" s="38">
        <f t="shared" si="107"/>
        <v>0.9</v>
      </c>
      <c r="V522" s="21">
        <f t="shared" si="108"/>
        <v>1.28</v>
      </c>
      <c r="W522" s="21">
        <f t="shared" si="109"/>
        <v>3254.9561139801472</v>
      </c>
      <c r="X522" s="21">
        <f t="shared" si="110"/>
        <v>2787.3778878282019</v>
      </c>
      <c r="Y522" s="21">
        <f t="shared" si="111"/>
        <v>4397.4450660003495</v>
      </c>
      <c r="Z522" s="21">
        <f t="shared" si="112"/>
        <v>3625.2031193096836</v>
      </c>
      <c r="AA522" s="21">
        <f>-AVERAGE('cons 2023 - 2025'!D523:AM523)*12</f>
        <v>1963.3333333333335</v>
      </c>
      <c r="AB522" s="32">
        <f t="shared" si="113"/>
        <v>6.6298000000000004</v>
      </c>
      <c r="AC522" s="21">
        <f>SQRT((2*AA522*'⚙ Assumptions'!$B$3)/AB522)</f>
        <v>298.06256448382965</v>
      </c>
      <c r="AD522" s="21">
        <f t="shared" si="114"/>
        <v>3625.2031193096836</v>
      </c>
      <c r="AE522" s="21">
        <f t="shared" si="115"/>
        <v>3923.2656837935133</v>
      </c>
      <c r="AF522" s="21">
        <f t="shared" si="116"/>
        <v>6.5869839667163141</v>
      </c>
    </row>
    <row r="523" spans="1:32" x14ac:dyDescent="0.3">
      <c r="A523" s="16" t="s">
        <v>1057</v>
      </c>
      <c r="B523" s="17" t="s">
        <v>1058</v>
      </c>
      <c r="C523" s="16" t="s">
        <v>8</v>
      </c>
      <c r="D523" s="16" t="str">
        <f>VLOOKUP(A523,'Lead Time'!$A$2:$C$1180,3,0)</f>
        <v>Local</v>
      </c>
      <c r="E523" s="23" t="str">
        <f>VLOOKUP(A523,Classification!$A$2:$D$1180,4,0)</f>
        <v>C</v>
      </c>
      <c r="F523" s="25" t="str">
        <f>VLOOKUP(A523,Classification!$A$2:$E$1180,5,0)</f>
        <v>L</v>
      </c>
      <c r="G523" s="18">
        <f>VLOOKUP(A523,'Lead Time'!$A$2:$D$1180,4,0)</f>
        <v>23</v>
      </c>
      <c r="H523" s="18">
        <f t="shared" si="104"/>
        <v>0.76666666666666672</v>
      </c>
      <c r="I523" s="27">
        <f>VLOOKUP(A523,Classification!$A$2:$F$1180,6,0)</f>
        <v>33.119999999999997</v>
      </c>
      <c r="J523" s="18">
        <f>-SUM('cons 2023 - 2025'!D524:AM524)</f>
        <v>4</v>
      </c>
      <c r="K523" s="18">
        <f>-_xlfn.MINIFS('cons 2023 - 2025'!D524:AM524,'cons 2023 - 2025'!D524:AM524,"&lt;&gt;0")</f>
        <v>2</v>
      </c>
      <c r="L523" s="18">
        <f>-_xlfn.MAXIFS('cons 2023 - 2025'!D524:AM524,'cons 2023 - 2025'!D524:AM524,"&lt;&gt;0")</f>
        <v>2</v>
      </c>
      <c r="M523" s="16">
        <f>COUNTIF('cons 2023 - 2025'!D524:AM524,"&lt;&gt;0")</f>
        <v>2</v>
      </c>
      <c r="N523" s="18">
        <f>-AVERAGE('cons 2023 - 2025'!D524:AM524)</f>
        <v>0.1111111111111111</v>
      </c>
      <c r="O523" s="18">
        <f t="shared" si="105"/>
        <v>2</v>
      </c>
      <c r="P523" s="18">
        <f>_xlfn.STDEV.S('cons 2023 - 2025'!D524:AM524)</f>
        <v>0.4646213682914464</v>
      </c>
      <c r="Q523" s="18">
        <f>-AVERAGE('cons 2023 - 2025'!D524:AM524)/'⚙ Assumptions'!$B$5</f>
        <v>5.0505050505050501E-3</v>
      </c>
      <c r="R523" s="18">
        <f>_xlfn.STDEV.S('cons 2023 - 2025'!D524:AM524)/SQRT('⚙ Assumptions'!$B$5)</f>
        <v>9.9057608553860269E-2</v>
      </c>
      <c r="S523" s="18">
        <f>-IF(AVERAGE('cons 2023 - 2025'!D524:AM524)=0,"",_xlfn.STDEV.S('cons 2023 - 2025'!D524:AM524)/AVERAGE('cons 2023 - 2025'!D524:AM524))</f>
        <v>4.1815923146230176</v>
      </c>
      <c r="T523" s="18" t="str">
        <f t="shared" si="106"/>
        <v>Z</v>
      </c>
      <c r="U523" s="37">
        <f t="shared" si="107"/>
        <v>0.9</v>
      </c>
      <c r="V523" s="18">
        <f t="shared" si="108"/>
        <v>1.28</v>
      </c>
      <c r="W523" s="18">
        <f t="shared" si="109"/>
        <v>0.6080814102100156</v>
      </c>
      <c r="X523" s="18">
        <f t="shared" si="110"/>
        <v>0.52072980939402191</v>
      </c>
      <c r="Y523" s="18">
        <f t="shared" si="111"/>
        <v>0.72424302637163174</v>
      </c>
      <c r="Z523" s="18">
        <f t="shared" si="112"/>
        <v>0.60591499457920706</v>
      </c>
      <c r="AA523" s="18">
        <f>-AVERAGE('cons 2023 - 2025'!D524:AM524)*12</f>
        <v>1.3333333333333333</v>
      </c>
      <c r="AB523" s="27">
        <f t="shared" si="113"/>
        <v>6.6239999999999997</v>
      </c>
      <c r="AC523" s="18">
        <f>SQRT((2*AA523*'⚙ Assumptions'!$B$3)/AB523)</f>
        <v>7.7708734020026151</v>
      </c>
      <c r="AD523" s="18">
        <f t="shared" si="114"/>
        <v>0.60591499457920706</v>
      </c>
      <c r="AE523" s="18">
        <f t="shared" si="115"/>
        <v>8.3767883965818228</v>
      </c>
      <c r="AF523" s="18">
        <f t="shared" si="116"/>
        <v>0.17158088471621771</v>
      </c>
    </row>
    <row r="524" spans="1:32" x14ac:dyDescent="0.3">
      <c r="A524" s="19" t="s">
        <v>1059</v>
      </c>
      <c r="B524" s="20" t="s">
        <v>1060</v>
      </c>
      <c r="C524" s="16" t="s">
        <v>8</v>
      </c>
      <c r="D524" s="16" t="str">
        <f>VLOOKUP(A524,'Lead Time'!$A$2:$C$1180,3,0)</f>
        <v>Import</v>
      </c>
      <c r="E524" s="23" t="str">
        <f>VLOOKUP(A524,Classification!$A$2:$D$1180,4,0)</f>
        <v>C</v>
      </c>
      <c r="F524" s="25" t="str">
        <f>VLOOKUP(A524,Classification!$A$2:$E$1180,5,0)</f>
        <v>L</v>
      </c>
      <c r="G524" s="21">
        <f>VLOOKUP(A524,'Lead Time'!$A$2:$D$1180,4,0)</f>
        <v>244</v>
      </c>
      <c r="H524" s="21">
        <f t="shared" si="104"/>
        <v>8.1333333333333329</v>
      </c>
      <c r="I524" s="32">
        <f>VLOOKUP(A524,Classification!$A$2:$F$1180,6,0)</f>
        <v>33.119</v>
      </c>
      <c r="J524" s="21">
        <f>-SUM('cons 2023 - 2025'!D525:AM525)</f>
        <v>0</v>
      </c>
      <c r="K524" s="18">
        <f>-_xlfn.MINIFS('cons 2023 - 2025'!D525:AM525,'cons 2023 - 2025'!D525:AM525,"&lt;&gt;0")</f>
        <v>10</v>
      </c>
      <c r="L524" s="18">
        <f>-_xlfn.MAXIFS('cons 2023 - 2025'!D525:AM525,'cons 2023 - 2025'!D525:AM525,"&lt;&gt;0")</f>
        <v>-10</v>
      </c>
      <c r="M524" s="19">
        <f>COUNTIF('cons 2023 - 2025'!D525:AM525,"&lt;&gt;0")</f>
        <v>2</v>
      </c>
      <c r="N524" s="21">
        <f>-AVERAGE('cons 2023 - 2025'!D525:AM525)</f>
        <v>0</v>
      </c>
      <c r="O524" s="21">
        <f t="shared" si="105"/>
        <v>0</v>
      </c>
      <c r="P524" s="21">
        <f>_xlfn.STDEV.S('cons 2023 - 2025'!D525:AM525)</f>
        <v>2.3904572186687871</v>
      </c>
      <c r="Q524" s="21">
        <f>-AVERAGE('cons 2023 - 2025'!D525:AM525)/'⚙ Assumptions'!$B$5</f>
        <v>0</v>
      </c>
      <c r="R524" s="21">
        <f>_xlfn.STDEV.S('cons 2023 - 2025'!D525:AM525)/SQRT('⚙ Assumptions'!$B$5)</f>
        <v>0.50964719143762549</v>
      </c>
      <c r="S524" s="21"/>
      <c r="T524" s="21"/>
      <c r="U524" s="38">
        <f t="shared" si="107"/>
        <v>0.9</v>
      </c>
      <c r="V524" s="21">
        <f t="shared" si="108"/>
        <v>1.28</v>
      </c>
      <c r="W524" s="21">
        <f t="shared" si="109"/>
        <v>10.190007838086276</v>
      </c>
      <c r="X524" s="21">
        <f t="shared" si="110"/>
        <v>8.7262013772425906</v>
      </c>
      <c r="Y524" s="21">
        <f t="shared" si="111"/>
        <v>10.190007838086276</v>
      </c>
      <c r="Z524" s="21">
        <f t="shared" si="112"/>
        <v>8.7262013772425906</v>
      </c>
      <c r="AA524" s="21">
        <f>-AVERAGE('cons 2023 - 2025'!D525:AM525)*12</f>
        <v>0</v>
      </c>
      <c r="AB524" s="32">
        <f t="shared" si="113"/>
        <v>6.6238000000000001</v>
      </c>
      <c r="AC524" s="21">
        <f>SQRT((2*AA524*'⚙ Assumptions'!$B$3)/AB524)</f>
        <v>0</v>
      </c>
      <c r="AD524" s="21">
        <f t="shared" si="114"/>
        <v>8.7262013772425906</v>
      </c>
      <c r="AE524" s="21">
        <f t="shared" si="115"/>
        <v>8.7262013772425906</v>
      </c>
      <c r="AF524" s="21" t="e">
        <f t="shared" si="116"/>
        <v>#DIV/0!</v>
      </c>
    </row>
    <row r="525" spans="1:32" x14ac:dyDescent="0.3">
      <c r="A525" s="16" t="s">
        <v>1061</v>
      </c>
      <c r="B525" s="17" t="s">
        <v>1062</v>
      </c>
      <c r="C525" s="16" t="s">
        <v>8</v>
      </c>
      <c r="D525" s="16" t="str">
        <f>VLOOKUP(A525,'Lead Time'!$A$2:$C$1180,3,0)</f>
        <v>Local</v>
      </c>
      <c r="E525" s="23" t="str">
        <f>VLOOKUP(A525,Classification!$A$2:$D$1180,4,0)</f>
        <v>C</v>
      </c>
      <c r="F525" s="26" t="str">
        <f>VLOOKUP(A525,Classification!$A$2:$E$1180,5,0)</f>
        <v>M</v>
      </c>
      <c r="G525" s="18">
        <f>VLOOKUP(A525,'Lead Time'!$A$2:$D$1180,4,0)</f>
        <v>23.125</v>
      </c>
      <c r="H525" s="18">
        <f t="shared" si="104"/>
        <v>0.77083333333333337</v>
      </c>
      <c r="I525" s="27">
        <f>VLOOKUP(A525,Classification!$A$2:$F$1180,6,0)</f>
        <v>32.959000000000003</v>
      </c>
      <c r="J525" s="18">
        <f>-SUM('cons 2023 - 2025'!D526:AM526)</f>
        <v>57</v>
      </c>
      <c r="K525" s="18">
        <f>-_xlfn.MINIFS('cons 2023 - 2025'!D526:AM526,'cons 2023 - 2025'!D526:AM526,"&lt;&gt;0")</f>
        <v>20</v>
      </c>
      <c r="L525" s="18">
        <f>-_xlfn.MAXIFS('cons 2023 - 2025'!D526:AM526,'cons 2023 - 2025'!D526:AM526,"&lt;&gt;0")</f>
        <v>1</v>
      </c>
      <c r="M525" s="16">
        <f>COUNTIF('cons 2023 - 2025'!D526:AM526,"&lt;&gt;0")</f>
        <v>15</v>
      </c>
      <c r="N525" s="18">
        <f>-AVERAGE('cons 2023 - 2025'!D526:AM526)</f>
        <v>1.5833333333333333</v>
      </c>
      <c r="O525" s="18">
        <f t="shared" si="105"/>
        <v>3.8</v>
      </c>
      <c r="P525" s="18">
        <f>_xlfn.STDEV.S('cons 2023 - 2025'!D526:AM526)</f>
        <v>3.6907219580223831</v>
      </c>
      <c r="Q525" s="18">
        <f>-AVERAGE('cons 2023 - 2025'!D526:AM526)/'⚙ Assumptions'!$B$5</f>
        <v>7.1969696969696961E-2</v>
      </c>
      <c r="R525" s="18">
        <f>_xlfn.STDEV.S('cons 2023 - 2025'!D526:AM526)/SQRT('⚙ Assumptions'!$B$5)</f>
        <v>0.78686456531975324</v>
      </c>
      <c r="S525" s="18">
        <f>-IF(AVERAGE('cons 2023 - 2025'!D526:AM526)=0,"",_xlfn.STDEV.S('cons 2023 - 2025'!D526:AM526)/AVERAGE('cons 2023 - 2025'!D526:AM526))</f>
        <v>2.3309822892772947</v>
      </c>
      <c r="T525" s="18" t="str">
        <f t="shared" si="106"/>
        <v>Z</v>
      </c>
      <c r="U525" s="37">
        <f t="shared" si="107"/>
        <v>0.9</v>
      </c>
      <c r="V525" s="18">
        <f t="shared" si="108"/>
        <v>1.28</v>
      </c>
      <c r="W525" s="18">
        <f t="shared" si="109"/>
        <v>4.8434054779025706</v>
      </c>
      <c r="X525" s="18">
        <f t="shared" si="110"/>
        <v>4.1476446557626172</v>
      </c>
      <c r="Y525" s="18">
        <f t="shared" si="111"/>
        <v>6.5077047203268128</v>
      </c>
      <c r="Z525" s="18">
        <f t="shared" si="112"/>
        <v>5.3681307668737279</v>
      </c>
      <c r="AA525" s="18">
        <f>-AVERAGE('cons 2023 - 2025'!D526:AM526)*12</f>
        <v>19</v>
      </c>
      <c r="AB525" s="27">
        <f t="shared" si="113"/>
        <v>6.591800000000001</v>
      </c>
      <c r="AC525" s="18">
        <f>SQRT((2*AA525*'⚙ Assumptions'!$B$3)/AB525)</f>
        <v>29.405963700824124</v>
      </c>
      <c r="AD525" s="18">
        <f t="shared" si="114"/>
        <v>5.3681307668737279</v>
      </c>
      <c r="AE525" s="18">
        <f t="shared" si="115"/>
        <v>34.77409446769785</v>
      </c>
      <c r="AF525" s="18">
        <f t="shared" si="116"/>
        <v>0.64612743841030829</v>
      </c>
    </row>
    <row r="526" spans="1:32" x14ac:dyDescent="0.3">
      <c r="A526" s="19" t="s">
        <v>1063</v>
      </c>
      <c r="B526" s="20" t="s">
        <v>1064</v>
      </c>
      <c r="C526" s="16" t="s">
        <v>8</v>
      </c>
      <c r="D526" s="16" t="str">
        <f>VLOOKUP(A526,'Lead Time'!$A$2:$C$1180,3,0)</f>
        <v>Import</v>
      </c>
      <c r="E526" s="23" t="str">
        <f>VLOOKUP(A526,Classification!$A$2:$D$1180,4,0)</f>
        <v>C</v>
      </c>
      <c r="F526" s="25" t="str">
        <f>VLOOKUP(A526,Classification!$A$2:$E$1180,5,0)</f>
        <v>L</v>
      </c>
      <c r="G526" s="21">
        <f>VLOOKUP(A526,'Lead Time'!$A$2:$D$1180,4,0)</f>
        <v>160</v>
      </c>
      <c r="H526" s="21">
        <f t="shared" si="104"/>
        <v>5.333333333333333</v>
      </c>
      <c r="I526" s="32">
        <f>VLOOKUP(A526,Classification!$A$2:$F$1180,6,0)</f>
        <v>32.564</v>
      </c>
      <c r="J526" s="21">
        <f>-SUM('cons 2023 - 2025'!D527:AM527)</f>
        <v>2</v>
      </c>
      <c r="K526" s="18">
        <f>-_xlfn.MINIFS('cons 2023 - 2025'!D527:AM527,'cons 2023 - 2025'!D527:AM527,"&lt;&gt;0")</f>
        <v>2</v>
      </c>
      <c r="L526" s="18">
        <f>-_xlfn.MAXIFS('cons 2023 - 2025'!D527:AM527,'cons 2023 - 2025'!D527:AM527,"&lt;&gt;0")</f>
        <v>2</v>
      </c>
      <c r="M526" s="19">
        <f>COUNTIF('cons 2023 - 2025'!D527:AM527,"&lt;&gt;0")</f>
        <v>1</v>
      </c>
      <c r="N526" s="21">
        <f>-AVERAGE('cons 2023 - 2025'!D527:AM527)</f>
        <v>5.5555555555555552E-2</v>
      </c>
      <c r="O526" s="21">
        <f t="shared" si="105"/>
        <v>2</v>
      </c>
      <c r="P526" s="21">
        <f>_xlfn.STDEV.S('cons 2023 - 2025'!D527:AM527)</f>
        <v>0.33333333333333331</v>
      </c>
      <c r="Q526" s="21">
        <f>-AVERAGE('cons 2023 - 2025'!D527:AM527)/'⚙ Assumptions'!$B$5</f>
        <v>2.525252525252525E-3</v>
      </c>
      <c r="R526" s="21">
        <f>_xlfn.STDEV.S('cons 2023 - 2025'!D527:AM527)/SQRT('⚙ Assumptions'!$B$5)</f>
        <v>7.1066905451870138E-2</v>
      </c>
      <c r="S526" s="21">
        <f>-IF(AVERAGE('cons 2023 - 2025'!D527:AM527)=0,"",_xlfn.STDEV.S('cons 2023 - 2025'!D527:AM527)/AVERAGE('cons 2023 - 2025'!D527:AM527))</f>
        <v>6</v>
      </c>
      <c r="T526" s="21" t="str">
        <f t="shared" si="106"/>
        <v>Z</v>
      </c>
      <c r="U526" s="38">
        <f t="shared" si="107"/>
        <v>0.9</v>
      </c>
      <c r="V526" s="21">
        <f t="shared" si="108"/>
        <v>1.28</v>
      </c>
      <c r="W526" s="21">
        <f t="shared" si="109"/>
        <v>1.1506344319372666</v>
      </c>
      <c r="X526" s="21">
        <f t="shared" si="110"/>
        <v>0.98534445941696114</v>
      </c>
      <c r="Y526" s="21">
        <f t="shared" si="111"/>
        <v>1.5546748359776705</v>
      </c>
      <c r="Z526" s="21">
        <f t="shared" si="112"/>
        <v>1.2816407557132574</v>
      </c>
      <c r="AA526" s="21">
        <f>-AVERAGE('cons 2023 - 2025'!D527:AM527)*12</f>
        <v>0.66666666666666663</v>
      </c>
      <c r="AB526" s="32">
        <f t="shared" si="113"/>
        <v>6.5128000000000004</v>
      </c>
      <c r="AC526" s="21">
        <f>SQRT((2*AA526*'⚙ Assumptions'!$B$3)/AB526)</f>
        <v>5.5415483520240896</v>
      </c>
      <c r="AD526" s="21">
        <f t="shared" si="114"/>
        <v>1.2816407557132574</v>
      </c>
      <c r="AE526" s="21">
        <f t="shared" si="115"/>
        <v>6.8231891077373472</v>
      </c>
      <c r="AF526" s="21">
        <f t="shared" si="116"/>
        <v>0.12030332035687498</v>
      </c>
    </row>
    <row r="527" spans="1:32" x14ac:dyDescent="0.3">
      <c r="A527" s="16" t="s">
        <v>1065</v>
      </c>
      <c r="B527" s="17" t="s">
        <v>1066</v>
      </c>
      <c r="C527" s="16" t="s">
        <v>8</v>
      </c>
      <c r="D527" s="16" t="str">
        <f>VLOOKUP(A527,'Lead Time'!$A$2:$C$1180,3,0)</f>
        <v>Mixed Source</v>
      </c>
      <c r="E527" s="23" t="str">
        <f>VLOOKUP(A527,Classification!$A$2:$D$1180,4,0)</f>
        <v>C</v>
      </c>
      <c r="F527" s="25" t="str">
        <f>VLOOKUP(A527,Classification!$A$2:$E$1180,5,0)</f>
        <v>L</v>
      </c>
      <c r="G527" s="18">
        <f>VLOOKUP(A527,'Lead Time'!$A$2:$D$1180,4,0)</f>
        <v>156.625</v>
      </c>
      <c r="H527" s="18">
        <f t="shared" si="104"/>
        <v>5.2208333333333332</v>
      </c>
      <c r="I527" s="27">
        <f>VLOOKUP(A527,Classification!$A$2:$F$1180,6,0)</f>
        <v>32.561</v>
      </c>
      <c r="J527" s="18">
        <f>-SUM('cons 2023 - 2025'!D528:AM528)</f>
        <v>4782.0460000000003</v>
      </c>
      <c r="K527" s="18">
        <f>-_xlfn.MINIFS('cons 2023 - 2025'!D528:AM528,'cons 2023 - 2025'!D528:AM528,"&lt;&gt;0")</f>
        <v>4523.0460000000003</v>
      </c>
      <c r="L527" s="18">
        <f>-_xlfn.MAXIFS('cons 2023 - 2025'!D528:AM528,'cons 2023 - 2025'!D528:AM528,"&lt;&gt;0")</f>
        <v>259</v>
      </c>
      <c r="M527" s="16">
        <f>COUNTIF('cons 2023 - 2025'!D528:AM528,"&lt;&gt;0")</f>
        <v>2</v>
      </c>
      <c r="N527" s="18">
        <f>-AVERAGE('cons 2023 - 2025'!D528:AM528)</f>
        <v>132.83461111111112</v>
      </c>
      <c r="O527" s="18">
        <f t="shared" si="105"/>
        <v>2391.0230000000001</v>
      </c>
      <c r="P527" s="18">
        <f>_xlfn.STDEV.S('cons 2023 - 2025'!D528:AM528)</f>
        <v>753.84357788963393</v>
      </c>
      <c r="Q527" s="18">
        <f>-AVERAGE('cons 2023 - 2025'!D528:AM528)/'⚙ Assumptions'!$B$5</f>
        <v>6.0379368686868693</v>
      </c>
      <c r="R527" s="18">
        <f>_xlfn.STDEV.S('cons 2023 - 2025'!D528:AM528)/SQRT('⚙ Assumptions'!$B$5)</f>
        <v>160.71999082614636</v>
      </c>
      <c r="S527" s="18">
        <f>-IF(AVERAGE('cons 2023 - 2025'!D528:AM528)=0,"",_xlfn.STDEV.S('cons 2023 - 2025'!D528:AM528)/AVERAGE('cons 2023 - 2025'!D528:AM528))</f>
        <v>5.6750539003654126</v>
      </c>
      <c r="T527" s="18" t="str">
        <f t="shared" si="106"/>
        <v>Z</v>
      </c>
      <c r="U527" s="37">
        <f t="shared" si="107"/>
        <v>0.9</v>
      </c>
      <c r="V527" s="18">
        <f t="shared" si="108"/>
        <v>1.28</v>
      </c>
      <c r="W527" s="18">
        <f t="shared" si="109"/>
        <v>2574.6038277663756</v>
      </c>
      <c r="X527" s="18">
        <f t="shared" si="110"/>
        <v>2204.7589977053731</v>
      </c>
      <c r="Y527" s="18">
        <f t="shared" si="111"/>
        <v>3520.2956898244565</v>
      </c>
      <c r="Z527" s="18">
        <f t="shared" si="112"/>
        <v>2898.2663632146323</v>
      </c>
      <c r="AA527" s="18">
        <f>-AVERAGE('cons 2023 - 2025'!D528:AM528)*12</f>
        <v>1594.0153333333333</v>
      </c>
      <c r="AB527" s="27">
        <f t="shared" si="113"/>
        <v>6.5122</v>
      </c>
      <c r="AC527" s="18">
        <f>SQRT((2*AA527*'⚙ Assumptions'!$B$3)/AB527)</f>
        <v>270.98360104602483</v>
      </c>
      <c r="AD527" s="18">
        <f t="shared" si="114"/>
        <v>2898.2663632146323</v>
      </c>
      <c r="AE527" s="18">
        <f t="shared" si="115"/>
        <v>3169.2499642606572</v>
      </c>
      <c r="AF527" s="18">
        <f t="shared" si="116"/>
        <v>5.8823313557730748</v>
      </c>
    </row>
    <row r="528" spans="1:32" x14ac:dyDescent="0.3">
      <c r="A528" s="19" t="s">
        <v>1067</v>
      </c>
      <c r="B528" s="20" t="s">
        <v>1068</v>
      </c>
      <c r="C528" s="16" t="s">
        <v>8</v>
      </c>
      <c r="D528" s="16"/>
      <c r="E528" s="23" t="str">
        <f>VLOOKUP(A528,Classification!$A$2:$D$1180,4,0)</f>
        <v>C</v>
      </c>
      <c r="F528" s="25" t="str">
        <f>VLOOKUP(A528,Classification!$A$2:$E$1180,5,0)</f>
        <v>L</v>
      </c>
      <c r="G528" s="21">
        <f>VLOOKUP(A528,'Lead Time'!$A$2:$D$1180,4,0)</f>
        <v>0</v>
      </c>
      <c r="H528" s="21">
        <f t="shared" si="104"/>
        <v>0</v>
      </c>
      <c r="I528" s="32">
        <f>VLOOKUP(A528,Classification!$A$2:$F$1180,6,0)</f>
        <v>32.555999999999997</v>
      </c>
      <c r="J528" s="21">
        <f>-SUM('cons 2023 - 2025'!D529:AM529)</f>
        <v>7200</v>
      </c>
      <c r="K528" s="18">
        <f>-_xlfn.MINIFS('cons 2023 - 2025'!D529:AM529,'cons 2023 - 2025'!D529:AM529,"&lt;&gt;0")</f>
        <v>4272</v>
      </c>
      <c r="L528" s="18">
        <f>-_xlfn.MAXIFS('cons 2023 - 2025'!D529:AM529,'cons 2023 - 2025'!D529:AM529,"&lt;&gt;0")</f>
        <v>60</v>
      </c>
      <c r="M528" s="19">
        <f>COUNTIF('cons 2023 - 2025'!D529:AM529,"&lt;&gt;0")</f>
        <v>3</v>
      </c>
      <c r="N528" s="21">
        <f>-AVERAGE('cons 2023 - 2025'!D529:AM529)</f>
        <v>200</v>
      </c>
      <c r="O528" s="21">
        <f t="shared" si="105"/>
        <v>2400</v>
      </c>
      <c r="P528" s="21">
        <f>_xlfn.STDEV.S('cons 2023 - 2025'!D529:AM529)</f>
        <v>845.81335327093802</v>
      </c>
      <c r="Q528" s="21">
        <f>-AVERAGE('cons 2023 - 2025'!D529:AM529)/'⚙ Assumptions'!$B$5</f>
        <v>9.0909090909090917</v>
      </c>
      <c r="R528" s="21">
        <f>_xlfn.STDEV.S('cons 2023 - 2025'!D529:AM529)/SQRT('⚙ Assumptions'!$B$5)</f>
        <v>180.32801282050497</v>
      </c>
      <c r="S528" s="21">
        <f>-IF(AVERAGE('cons 2023 - 2025'!D529:AM529)=0,"",_xlfn.STDEV.S('cons 2023 - 2025'!D529:AM529)/AVERAGE('cons 2023 - 2025'!D529:AM529))</f>
        <v>4.2290667663546904</v>
      </c>
      <c r="T528" s="21" t="str">
        <f t="shared" si="106"/>
        <v>Z</v>
      </c>
      <c r="U528" s="38">
        <f t="shared" si="107"/>
        <v>0.9</v>
      </c>
      <c r="V528" s="21">
        <f t="shared" si="108"/>
        <v>1.28</v>
      </c>
      <c r="W528" s="21">
        <f t="shared" si="109"/>
        <v>0</v>
      </c>
      <c r="X528" s="21">
        <f t="shared" si="110"/>
        <v>0</v>
      </c>
      <c r="Y528" s="21">
        <f t="shared" si="111"/>
        <v>0</v>
      </c>
      <c r="Z528" s="21">
        <f t="shared" si="112"/>
        <v>0</v>
      </c>
      <c r="AA528" s="21">
        <f>-AVERAGE('cons 2023 - 2025'!D529:AM529)*12</f>
        <v>2400</v>
      </c>
      <c r="AB528" s="32">
        <f t="shared" si="113"/>
        <v>6.5111999999999997</v>
      </c>
      <c r="AC528" s="21">
        <f>SQRT((2*AA528*'⚙ Assumptions'!$B$3)/AB528)</f>
        <v>332.53375042452006</v>
      </c>
      <c r="AD528" s="21">
        <f t="shared" si="114"/>
        <v>0</v>
      </c>
      <c r="AE528" s="21">
        <f t="shared" si="115"/>
        <v>332.53375042452006</v>
      </c>
      <c r="AF528" s="21">
        <f t="shared" si="116"/>
        <v>7.2173125192137819</v>
      </c>
    </row>
    <row r="529" spans="1:32" x14ac:dyDescent="0.3">
      <c r="A529" s="16" t="s">
        <v>1069</v>
      </c>
      <c r="B529" s="17" t="s">
        <v>1070</v>
      </c>
      <c r="C529" s="16" t="s">
        <v>8</v>
      </c>
      <c r="D529" s="16" t="str">
        <f>VLOOKUP(A529,'Lead Time'!$A$2:$C$1180,3,0)</f>
        <v>Local</v>
      </c>
      <c r="E529" s="23" t="str">
        <f>VLOOKUP(A529,Classification!$A$2:$D$1180,4,0)</f>
        <v>C</v>
      </c>
      <c r="F529" s="25" t="str">
        <f>VLOOKUP(A529,Classification!$A$2:$E$1180,5,0)</f>
        <v>L</v>
      </c>
      <c r="G529" s="18">
        <f>VLOOKUP(A529,'Lead Time'!$A$2:$D$1180,4,0)</f>
        <v>14.25</v>
      </c>
      <c r="H529" s="18">
        <f t="shared" si="104"/>
        <v>0.47499999999999998</v>
      </c>
      <c r="I529" s="27">
        <f>VLOOKUP(A529,Classification!$A$2:$F$1180,6,0)</f>
        <v>32.420999999999999</v>
      </c>
      <c r="J529" s="18">
        <f>-SUM('cons 2023 - 2025'!D530:AM530)</f>
        <v>3</v>
      </c>
      <c r="K529" s="18">
        <f>-_xlfn.MINIFS('cons 2023 - 2025'!D530:AM530,'cons 2023 - 2025'!D530:AM530,"&lt;&gt;0")</f>
        <v>1</v>
      </c>
      <c r="L529" s="18">
        <f>-_xlfn.MAXIFS('cons 2023 - 2025'!D530:AM530,'cons 2023 - 2025'!D530:AM530,"&lt;&gt;0")</f>
        <v>1</v>
      </c>
      <c r="M529" s="16">
        <f>COUNTIF('cons 2023 - 2025'!D530:AM530,"&lt;&gt;0")</f>
        <v>3</v>
      </c>
      <c r="N529" s="18">
        <f>-AVERAGE('cons 2023 - 2025'!D530:AM530)</f>
        <v>8.3333333333333329E-2</v>
      </c>
      <c r="O529" s="18">
        <f t="shared" si="105"/>
        <v>1</v>
      </c>
      <c r="P529" s="18">
        <f>_xlfn.STDEV.S('cons 2023 - 2025'!D530:AM530)</f>
        <v>0.28030595529069402</v>
      </c>
      <c r="Q529" s="18">
        <f>-AVERAGE('cons 2023 - 2025'!D530:AM530)/'⚙ Assumptions'!$B$5</f>
        <v>3.7878787878787876E-3</v>
      </c>
      <c r="R529" s="18">
        <f>_xlfn.STDEV.S('cons 2023 - 2025'!D530:AM530)/SQRT('⚙ Assumptions'!$B$5)</f>
        <v>5.9761430466719674E-2</v>
      </c>
      <c r="S529" s="18">
        <f>-IF(AVERAGE('cons 2023 - 2025'!D530:AM530)=0,"",_xlfn.STDEV.S('cons 2023 - 2025'!D530:AM530)/AVERAGE('cons 2023 - 2025'!D530:AM530))</f>
        <v>3.3636714634883282</v>
      </c>
      <c r="T529" s="18" t="str">
        <f t="shared" si="106"/>
        <v>Z</v>
      </c>
      <c r="U529" s="37">
        <f t="shared" si="107"/>
        <v>0.9</v>
      </c>
      <c r="V529" s="18">
        <f t="shared" si="108"/>
        <v>1.28</v>
      </c>
      <c r="W529" s="18">
        <f t="shared" si="109"/>
        <v>0.2887608996087544</v>
      </c>
      <c r="X529" s="18">
        <f t="shared" si="110"/>
        <v>0.24728006100660149</v>
      </c>
      <c r="Y529" s="18">
        <f t="shared" si="111"/>
        <v>0.3427381723360271</v>
      </c>
      <c r="Z529" s="18">
        <f t="shared" si="112"/>
        <v>0.2868633943399348</v>
      </c>
      <c r="AA529" s="18">
        <f>-AVERAGE('cons 2023 - 2025'!D530:AM530)*12</f>
        <v>1</v>
      </c>
      <c r="AB529" s="27">
        <f t="shared" si="113"/>
        <v>6.4842000000000004</v>
      </c>
      <c r="AC529" s="18">
        <f>SQRT((2*AA529*'⚙ Assumptions'!$B$3)/AB529)</f>
        <v>6.801934200937116</v>
      </c>
      <c r="AD529" s="18">
        <f t="shared" si="114"/>
        <v>0.2868633943399348</v>
      </c>
      <c r="AE529" s="18">
        <f t="shared" si="115"/>
        <v>7.0887975952770503</v>
      </c>
      <c r="AF529" s="18">
        <f t="shared" si="116"/>
        <v>0.14701700581905483</v>
      </c>
    </row>
    <row r="530" spans="1:32" x14ac:dyDescent="0.3">
      <c r="A530" s="19" t="s">
        <v>1071</v>
      </c>
      <c r="B530" s="20" t="s">
        <v>1072</v>
      </c>
      <c r="C530" s="16" t="s">
        <v>8</v>
      </c>
      <c r="D530" s="16" t="str">
        <f>VLOOKUP(A530,'Lead Time'!$A$2:$C$1180,3,0)</f>
        <v>Local</v>
      </c>
      <c r="E530" s="23" t="str">
        <f>VLOOKUP(A530,Classification!$A$2:$D$1180,4,0)</f>
        <v>C</v>
      </c>
      <c r="F530" s="26" t="str">
        <f>VLOOKUP(A530,Classification!$A$2:$E$1180,5,0)</f>
        <v>M</v>
      </c>
      <c r="G530" s="21">
        <f>VLOOKUP(A530,'Lead Time'!$A$2:$D$1180,4,0)</f>
        <v>17.272727272727273</v>
      </c>
      <c r="H530" s="21">
        <f t="shared" si="104"/>
        <v>0.5757575757575758</v>
      </c>
      <c r="I530" s="32">
        <f>VLOOKUP(A530,Classification!$A$2:$F$1180,6,0)</f>
        <v>32.411000000000001</v>
      </c>
      <c r="J530" s="21">
        <f>-SUM('cons 2023 - 2025'!D531:AM531)</f>
        <v>41</v>
      </c>
      <c r="K530" s="18">
        <f>-_xlfn.MINIFS('cons 2023 - 2025'!D531:AM531,'cons 2023 - 2025'!D531:AM531,"&lt;&gt;0")</f>
        <v>15</v>
      </c>
      <c r="L530" s="18">
        <f>-_xlfn.MAXIFS('cons 2023 - 2025'!D531:AM531,'cons 2023 - 2025'!D531:AM531,"&lt;&gt;0")</f>
        <v>1</v>
      </c>
      <c r="M530" s="19">
        <f>COUNTIF('cons 2023 - 2025'!D531:AM531,"&lt;&gt;0")</f>
        <v>8</v>
      </c>
      <c r="N530" s="21">
        <f>-AVERAGE('cons 2023 - 2025'!D531:AM531)</f>
        <v>1.1388888888888888</v>
      </c>
      <c r="O530" s="21">
        <f t="shared" si="105"/>
        <v>5.125</v>
      </c>
      <c r="P530" s="21">
        <f>_xlfn.STDEV.S('cons 2023 - 2025'!D531:AM531)</f>
        <v>2.9679504980255582</v>
      </c>
      <c r="Q530" s="21">
        <f>-AVERAGE('cons 2023 - 2025'!D531:AM531)/'⚙ Assumptions'!$B$5</f>
        <v>5.1767676767676768E-2</v>
      </c>
      <c r="R530" s="21">
        <f>_xlfn.STDEV.S('cons 2023 - 2025'!D531:AM531)/SQRT('⚙ Assumptions'!$B$5)</f>
        <v>0.63276917228703977</v>
      </c>
      <c r="S530" s="21">
        <f>-IF(AVERAGE('cons 2023 - 2025'!D531:AM531)=0,"",_xlfn.STDEV.S('cons 2023 - 2025'!D531:AM531)/AVERAGE('cons 2023 - 2025'!D531:AM531))</f>
        <v>2.6060053153395146</v>
      </c>
      <c r="T530" s="21" t="str">
        <f t="shared" si="106"/>
        <v>Z</v>
      </c>
      <c r="U530" s="38">
        <f t="shared" si="107"/>
        <v>0.9</v>
      </c>
      <c r="V530" s="21">
        <f t="shared" si="108"/>
        <v>1.28</v>
      </c>
      <c r="W530" s="21">
        <f t="shared" si="109"/>
        <v>3.3661676369254936</v>
      </c>
      <c r="X530" s="21">
        <f t="shared" si="110"/>
        <v>2.8826137463389041</v>
      </c>
      <c r="Y530" s="21">
        <f t="shared" si="111"/>
        <v>4.2603365992762745</v>
      </c>
      <c r="Z530" s="21">
        <f t="shared" si="112"/>
        <v>3.5383376520628098</v>
      </c>
      <c r="AA530" s="21">
        <f>-AVERAGE('cons 2023 - 2025'!D531:AM531)*12</f>
        <v>13.666666666666666</v>
      </c>
      <c r="AB530" s="32">
        <f t="shared" si="113"/>
        <v>6.4822000000000006</v>
      </c>
      <c r="AC530" s="21">
        <f>SQRT((2*AA530*'⚙ Assumptions'!$B$3)/AB530)</f>
        <v>25.149578749617383</v>
      </c>
      <c r="AD530" s="21">
        <f t="shared" si="114"/>
        <v>3.5383376520628098</v>
      </c>
      <c r="AE530" s="21">
        <f t="shared" si="115"/>
        <v>28.687916401680194</v>
      </c>
      <c r="AF530" s="21">
        <f t="shared" si="116"/>
        <v>0.54341533123589936</v>
      </c>
    </row>
    <row r="531" spans="1:32" x14ac:dyDescent="0.3">
      <c r="A531" s="16" t="s">
        <v>1073</v>
      </c>
      <c r="B531" s="17" t="s">
        <v>1074</v>
      </c>
      <c r="C531" s="16" t="s">
        <v>8</v>
      </c>
      <c r="D531" s="16" t="str">
        <f>VLOOKUP(A531,'Lead Time'!$A$2:$C$1180,3,0)</f>
        <v>Mixed Source</v>
      </c>
      <c r="E531" s="23" t="str">
        <f>VLOOKUP(A531,Classification!$A$2:$D$1180,4,0)</f>
        <v>C</v>
      </c>
      <c r="F531" s="25" t="str">
        <f>VLOOKUP(A531,Classification!$A$2:$E$1180,5,0)</f>
        <v>L</v>
      </c>
      <c r="G531" s="18">
        <f>VLOOKUP(A531,'Lead Time'!$A$2:$D$1180,4,0)</f>
        <v>91</v>
      </c>
      <c r="H531" s="18">
        <f t="shared" si="104"/>
        <v>3.0333333333333332</v>
      </c>
      <c r="I531" s="27">
        <f>VLOOKUP(A531,Classification!$A$2:$F$1180,6,0)</f>
        <v>32.387999999999998</v>
      </c>
      <c r="J531" s="18">
        <f>-SUM('cons 2023 - 2025'!D532:AM532)</f>
        <v>23</v>
      </c>
      <c r="K531" s="18">
        <f>-_xlfn.MINIFS('cons 2023 - 2025'!D532:AM532,'cons 2023 - 2025'!D532:AM532,"&lt;&gt;0")</f>
        <v>12</v>
      </c>
      <c r="L531" s="18">
        <f>-_xlfn.MAXIFS('cons 2023 - 2025'!D532:AM532,'cons 2023 - 2025'!D532:AM532,"&lt;&gt;0")</f>
        <v>5</v>
      </c>
      <c r="M531" s="16">
        <f>COUNTIF('cons 2023 - 2025'!D532:AM532,"&lt;&gt;0")</f>
        <v>3</v>
      </c>
      <c r="N531" s="18">
        <f>-AVERAGE('cons 2023 - 2025'!D532:AM532)</f>
        <v>0.63888888888888884</v>
      </c>
      <c r="O531" s="18">
        <f t="shared" si="105"/>
        <v>7.666666666666667</v>
      </c>
      <c r="P531" s="18">
        <f>_xlfn.STDEV.S('cons 2023 - 2025'!D532:AM532)</f>
        <v>2.3318022187358829</v>
      </c>
      <c r="Q531" s="18">
        <f>-AVERAGE('cons 2023 - 2025'!D532:AM532)/'⚙ Assumptions'!$B$5</f>
        <v>2.9040404040404037E-2</v>
      </c>
      <c r="R531" s="18">
        <f>_xlfn.STDEV.S('cons 2023 - 2025'!D532:AM532)/SQRT('⚙ Assumptions'!$B$5)</f>
        <v>0.49714190343409204</v>
      </c>
      <c r="S531" s="18">
        <f>-IF(AVERAGE('cons 2023 - 2025'!D532:AM532)=0,"",_xlfn.STDEV.S('cons 2023 - 2025'!D532:AM532)/AVERAGE('cons 2023 - 2025'!D532:AM532))</f>
        <v>3.6497773858474694</v>
      </c>
      <c r="T531" s="18" t="str">
        <f t="shared" si="106"/>
        <v>Z</v>
      </c>
      <c r="U531" s="37">
        <f t="shared" si="107"/>
        <v>0.9</v>
      </c>
      <c r="V531" s="18">
        <f t="shared" si="108"/>
        <v>1.28</v>
      </c>
      <c r="W531" s="18">
        <f t="shared" si="109"/>
        <v>6.0703123245160713</v>
      </c>
      <c r="X531" s="18">
        <f t="shared" si="110"/>
        <v>5.1983049089030864</v>
      </c>
      <c r="Y531" s="18">
        <f t="shared" si="111"/>
        <v>8.7129890921928386</v>
      </c>
      <c r="Z531" s="18">
        <f t="shared" si="112"/>
        <v>7.1362678718660488</v>
      </c>
      <c r="AA531" s="18">
        <f>-AVERAGE('cons 2023 - 2025'!D532:AM532)*12</f>
        <v>7.6666666666666661</v>
      </c>
      <c r="AB531" s="27">
        <f t="shared" si="113"/>
        <v>6.4775999999999998</v>
      </c>
      <c r="AC531" s="18">
        <f>SQRT((2*AA531*'⚙ Assumptions'!$B$3)/AB531)</f>
        <v>18.843295330978286</v>
      </c>
      <c r="AD531" s="18">
        <f t="shared" si="114"/>
        <v>7.1362678718660488</v>
      </c>
      <c r="AE531" s="18">
        <f t="shared" si="115"/>
        <v>25.979563202844336</v>
      </c>
      <c r="AF531" s="18">
        <f t="shared" si="116"/>
        <v>0.4068644327864831</v>
      </c>
    </row>
    <row r="532" spans="1:32" x14ac:dyDescent="0.3">
      <c r="A532" s="19" t="s">
        <v>1075</v>
      </c>
      <c r="B532" s="20" t="s">
        <v>1076</v>
      </c>
      <c r="C532" s="16" t="s">
        <v>8</v>
      </c>
      <c r="D532" s="16" t="str">
        <f>VLOOKUP(A532,'Lead Time'!$A$2:$C$1180,3,0)</f>
        <v>Local</v>
      </c>
      <c r="E532" s="23" t="str">
        <f>VLOOKUP(A532,Classification!$A$2:$D$1180,4,0)</f>
        <v>C</v>
      </c>
      <c r="F532" s="26" t="str">
        <f>VLOOKUP(A532,Classification!$A$2:$E$1180,5,0)</f>
        <v>M</v>
      </c>
      <c r="G532" s="21">
        <f>VLOOKUP(A532,'Lead Time'!$A$2:$D$1180,4,0)</f>
        <v>20.181818181818183</v>
      </c>
      <c r="H532" s="21">
        <f t="shared" si="104"/>
        <v>0.67272727272727273</v>
      </c>
      <c r="I532" s="32">
        <f>VLOOKUP(A532,Classification!$A$2:$F$1180,6,0)</f>
        <v>32.353999999999999</v>
      </c>
      <c r="J532" s="21">
        <f>-SUM('cons 2023 - 2025'!D533:AM533)</f>
        <v>46</v>
      </c>
      <c r="K532" s="18">
        <f>-_xlfn.MINIFS('cons 2023 - 2025'!D533:AM533,'cons 2023 - 2025'!D533:AM533,"&lt;&gt;0")</f>
        <v>10</v>
      </c>
      <c r="L532" s="18">
        <f>-_xlfn.MAXIFS('cons 2023 - 2025'!D533:AM533,'cons 2023 - 2025'!D533:AM533,"&lt;&gt;0")</f>
        <v>3</v>
      </c>
      <c r="M532" s="19">
        <f>COUNTIF('cons 2023 - 2025'!D533:AM533,"&lt;&gt;0")</f>
        <v>9</v>
      </c>
      <c r="N532" s="21">
        <f>-AVERAGE('cons 2023 - 2025'!D533:AM533)</f>
        <v>1.2777777777777777</v>
      </c>
      <c r="O532" s="21">
        <f t="shared" si="105"/>
        <v>5.1111111111111107</v>
      </c>
      <c r="P532" s="21">
        <f>_xlfn.STDEV.S('cons 2023 - 2025'!D533:AM533)</f>
        <v>2.5367145355598519</v>
      </c>
      <c r="Q532" s="21">
        <f>-AVERAGE('cons 2023 - 2025'!D533:AM533)/'⚙ Assumptions'!$B$5</f>
        <v>5.8080808080808073E-2</v>
      </c>
      <c r="R532" s="21">
        <f>_xlfn.STDEV.S('cons 2023 - 2025'!D533:AM533)/SQRT('⚙ Assumptions'!$B$5)</f>
        <v>0.54082935617104999</v>
      </c>
      <c r="S532" s="21">
        <f>-IF(AVERAGE('cons 2023 - 2025'!D533:AM533)=0,"",_xlfn.STDEV.S('cons 2023 - 2025'!D533:AM533)/AVERAGE('cons 2023 - 2025'!D533:AM533))</f>
        <v>1.9852548539164061</v>
      </c>
      <c r="T532" s="21" t="str">
        <f t="shared" si="106"/>
        <v>Z</v>
      </c>
      <c r="U532" s="38">
        <f t="shared" si="107"/>
        <v>0.9</v>
      </c>
      <c r="V532" s="21">
        <f t="shared" si="108"/>
        <v>1.28</v>
      </c>
      <c r="W532" s="21">
        <f t="shared" si="109"/>
        <v>3.1099282637366978</v>
      </c>
      <c r="X532" s="21">
        <f t="shared" si="110"/>
        <v>2.6631834567108075</v>
      </c>
      <c r="Y532" s="21">
        <f t="shared" si="111"/>
        <v>4.2821045722766424</v>
      </c>
      <c r="Z532" s="21">
        <f t="shared" si="112"/>
        <v>3.5227794163067672</v>
      </c>
      <c r="AA532" s="21">
        <f>-AVERAGE('cons 2023 - 2025'!D533:AM533)*12</f>
        <v>15.333333333333332</v>
      </c>
      <c r="AB532" s="32">
        <f t="shared" si="113"/>
        <v>6.4708000000000006</v>
      </c>
      <c r="AC532" s="21">
        <f>SQRT((2*AA532*'⚙ Assumptions'!$B$3)/AB532)</f>
        <v>26.662442227875523</v>
      </c>
      <c r="AD532" s="21">
        <f t="shared" si="114"/>
        <v>3.5227794163067672</v>
      </c>
      <c r="AE532" s="21">
        <f t="shared" si="115"/>
        <v>30.185221644182292</v>
      </c>
      <c r="AF532" s="21">
        <f t="shared" si="116"/>
        <v>0.57509110389378981</v>
      </c>
    </row>
    <row r="533" spans="1:32" x14ac:dyDescent="0.3">
      <c r="A533" s="16" t="s">
        <v>1077</v>
      </c>
      <c r="B533" s="17" t="s">
        <v>1078</v>
      </c>
      <c r="C533" s="16" t="s">
        <v>8</v>
      </c>
      <c r="D533" s="16" t="str">
        <f>VLOOKUP(A533,'Lead Time'!$A$2:$C$1180,3,0)</f>
        <v>Local</v>
      </c>
      <c r="E533" s="23" t="str">
        <f>VLOOKUP(A533,Classification!$A$2:$D$1180,4,0)</f>
        <v>C</v>
      </c>
      <c r="F533" s="26" t="str">
        <f>VLOOKUP(A533,Classification!$A$2:$E$1180,5,0)</f>
        <v>M</v>
      </c>
      <c r="G533" s="18">
        <f>VLOOKUP(A533,'Lead Time'!$A$2:$D$1180,4,0)</f>
        <v>17.333333333333332</v>
      </c>
      <c r="H533" s="18">
        <f t="shared" si="104"/>
        <v>0.57777777777777772</v>
      </c>
      <c r="I533" s="27">
        <f>VLOOKUP(A533,Classification!$A$2:$F$1180,6,0)</f>
        <v>32.247999999999998</v>
      </c>
      <c r="J533" s="18">
        <f>-SUM('cons 2023 - 2025'!D534:AM534)</f>
        <v>24</v>
      </c>
      <c r="K533" s="18">
        <f>-_xlfn.MINIFS('cons 2023 - 2025'!D534:AM534,'cons 2023 - 2025'!D534:AM534,"&lt;&gt;0")</f>
        <v>3</v>
      </c>
      <c r="L533" s="18">
        <f>-_xlfn.MAXIFS('cons 2023 - 2025'!D534:AM534,'cons 2023 - 2025'!D534:AM534,"&lt;&gt;0")</f>
        <v>1</v>
      </c>
      <c r="M533" s="16">
        <f>COUNTIF('cons 2023 - 2025'!D534:AM534,"&lt;&gt;0")</f>
        <v>15</v>
      </c>
      <c r="N533" s="18">
        <f>-AVERAGE('cons 2023 - 2025'!D534:AM534)</f>
        <v>0.66666666666666663</v>
      </c>
      <c r="O533" s="18">
        <f t="shared" si="105"/>
        <v>1.6</v>
      </c>
      <c r="P533" s="18">
        <f>_xlfn.STDEV.S('cons 2023 - 2025'!D534:AM534)</f>
        <v>0.9561828874675149</v>
      </c>
      <c r="Q533" s="18">
        <f>-AVERAGE('cons 2023 - 2025'!D534:AM534)/'⚙ Assumptions'!$B$5</f>
        <v>3.03030303030303E-2</v>
      </c>
      <c r="R533" s="18">
        <f>_xlfn.STDEV.S('cons 2023 - 2025'!D534:AM534)/SQRT('⚙ Assumptions'!$B$5)</f>
        <v>0.2038588765750502</v>
      </c>
      <c r="S533" s="18">
        <f>-IF(AVERAGE('cons 2023 - 2025'!D534:AM534)=0,"",_xlfn.STDEV.S('cons 2023 - 2025'!D534:AM534)/AVERAGE('cons 2023 - 2025'!D534:AM534))</f>
        <v>1.4342743312012725</v>
      </c>
      <c r="T533" s="18" t="str">
        <f t="shared" si="106"/>
        <v>Z</v>
      </c>
      <c r="U533" s="37">
        <f t="shared" si="107"/>
        <v>0.9</v>
      </c>
      <c r="V533" s="18">
        <f t="shared" si="108"/>
        <v>1.28</v>
      </c>
      <c r="W533" s="18">
        <f t="shared" si="109"/>
        <v>1.0863771956624508</v>
      </c>
      <c r="X533" s="18">
        <f t="shared" si="110"/>
        <v>0.93031784976281173</v>
      </c>
      <c r="Y533" s="18">
        <f t="shared" si="111"/>
        <v>1.6116297209149759</v>
      </c>
      <c r="Z533" s="18">
        <f t="shared" si="112"/>
        <v>1.3155030349479968</v>
      </c>
      <c r="AA533" s="18">
        <f>-AVERAGE('cons 2023 - 2025'!D534:AM534)*12</f>
        <v>8</v>
      </c>
      <c r="AB533" s="27">
        <f t="shared" si="113"/>
        <v>6.4496000000000002</v>
      </c>
      <c r="AC533" s="18">
        <f>SQRT((2*AA533*'⚙ Assumptions'!$B$3)/AB533)</f>
        <v>19.290311045270101</v>
      </c>
      <c r="AD533" s="18">
        <f t="shared" si="114"/>
        <v>1.3155030349479968</v>
      </c>
      <c r="AE533" s="18">
        <f t="shared" si="115"/>
        <v>20.605814080218099</v>
      </c>
      <c r="AF533" s="18">
        <f t="shared" si="116"/>
        <v>0.41471596705858016</v>
      </c>
    </row>
    <row r="534" spans="1:32" x14ac:dyDescent="0.3">
      <c r="A534" s="19" t="s">
        <v>1079</v>
      </c>
      <c r="B534" s="20" t="s">
        <v>1080</v>
      </c>
      <c r="C534" s="16" t="s">
        <v>8</v>
      </c>
      <c r="D534" s="16" t="str">
        <f>VLOOKUP(A534,'Lead Time'!$A$2:$C$1180,3,0)</f>
        <v>Local</v>
      </c>
      <c r="E534" s="23" t="str">
        <f>VLOOKUP(A534,Classification!$A$2:$D$1180,4,0)</f>
        <v>C</v>
      </c>
      <c r="F534" s="25" t="str">
        <f>VLOOKUP(A534,Classification!$A$2:$E$1180,5,0)</f>
        <v>L</v>
      </c>
      <c r="G534" s="21">
        <f>VLOOKUP(A534,'Lead Time'!$A$2:$D$1180,4,0)</f>
        <v>15.222222222222221</v>
      </c>
      <c r="H534" s="21">
        <f t="shared" si="104"/>
        <v>0.50740740740740742</v>
      </c>
      <c r="I534" s="32">
        <f>VLOOKUP(A534,Classification!$A$2:$F$1180,6,0)</f>
        <v>32.229999999999997</v>
      </c>
      <c r="J534" s="21">
        <f>-SUM('cons 2023 - 2025'!D535:AM535)</f>
        <v>8</v>
      </c>
      <c r="K534" s="18">
        <f>-_xlfn.MINIFS('cons 2023 - 2025'!D535:AM535,'cons 2023 - 2025'!D535:AM535,"&lt;&gt;0")</f>
        <v>3</v>
      </c>
      <c r="L534" s="18">
        <f>-_xlfn.MAXIFS('cons 2023 - 2025'!D535:AM535,'cons 2023 - 2025'!D535:AM535,"&lt;&gt;0")</f>
        <v>1</v>
      </c>
      <c r="M534" s="19">
        <f>COUNTIF('cons 2023 - 2025'!D535:AM535,"&lt;&gt;0")</f>
        <v>4</v>
      </c>
      <c r="N534" s="21">
        <f>-AVERAGE('cons 2023 - 2025'!D535:AM535)</f>
        <v>0.22222222222222221</v>
      </c>
      <c r="O534" s="21">
        <f t="shared" si="105"/>
        <v>2</v>
      </c>
      <c r="P534" s="21">
        <f>_xlfn.STDEV.S('cons 2023 - 2025'!D535:AM535)</f>
        <v>0.68080251431091487</v>
      </c>
      <c r="Q534" s="21">
        <f>-AVERAGE('cons 2023 - 2025'!D535:AM535)/'⚙ Assumptions'!$B$5</f>
        <v>1.01010101010101E-2</v>
      </c>
      <c r="R534" s="21">
        <f>_xlfn.STDEV.S('cons 2023 - 2025'!D535:AM535)/SQRT('⚙ Assumptions'!$B$5)</f>
        <v>0.14514758374778777</v>
      </c>
      <c r="S534" s="21">
        <f>-IF(AVERAGE('cons 2023 - 2025'!D535:AM535)=0,"",_xlfn.STDEV.S('cons 2023 - 2025'!D535:AM535)/AVERAGE('cons 2023 - 2025'!D535:AM535))</f>
        <v>3.0636113143991173</v>
      </c>
      <c r="T534" s="21" t="str">
        <f t="shared" si="106"/>
        <v>Z</v>
      </c>
      <c r="U534" s="38">
        <f t="shared" si="107"/>
        <v>0.9</v>
      </c>
      <c r="V534" s="21">
        <f t="shared" si="108"/>
        <v>1.28</v>
      </c>
      <c r="W534" s="21">
        <f t="shared" si="109"/>
        <v>0.72486780182779764</v>
      </c>
      <c r="X534" s="21">
        <f t="shared" si="110"/>
        <v>0.62073970021758706</v>
      </c>
      <c r="Y534" s="21">
        <f t="shared" si="111"/>
        <v>0.8786276222542847</v>
      </c>
      <c r="Z534" s="21">
        <f t="shared" si="112"/>
        <v>0.73349690186367755</v>
      </c>
      <c r="AA534" s="21">
        <f>-AVERAGE('cons 2023 - 2025'!D535:AM535)*12</f>
        <v>2.6666666666666665</v>
      </c>
      <c r="AB534" s="32">
        <f t="shared" si="113"/>
        <v>6.4459999999999997</v>
      </c>
      <c r="AC534" s="21">
        <f>SQRT((2*AA534*'⚙ Assumptions'!$B$3)/AB534)</f>
        <v>11.140375843629581</v>
      </c>
      <c r="AD534" s="21">
        <f t="shared" si="114"/>
        <v>0.73349690186367755</v>
      </c>
      <c r="AE534" s="21">
        <f t="shared" si="115"/>
        <v>11.873872745493259</v>
      </c>
      <c r="AF534" s="21">
        <f t="shared" si="116"/>
        <v>0.2393695422934542</v>
      </c>
    </row>
    <row r="535" spans="1:32" x14ac:dyDescent="0.3">
      <c r="A535" s="16" t="s">
        <v>1081</v>
      </c>
      <c r="B535" s="17" t="s">
        <v>1082</v>
      </c>
      <c r="C535" s="16" t="s">
        <v>8</v>
      </c>
      <c r="D535" s="16" t="str">
        <f>VLOOKUP(A535,'Lead Time'!$A$2:$C$1180,3,0)</f>
        <v>Local</v>
      </c>
      <c r="E535" s="23" t="str">
        <f>VLOOKUP(A535,Classification!$A$2:$D$1180,4,0)</f>
        <v>C</v>
      </c>
      <c r="F535" s="25" t="str">
        <f>VLOOKUP(A535,Classification!$A$2:$E$1180,5,0)</f>
        <v>L</v>
      </c>
      <c r="G535" s="18">
        <f>VLOOKUP(A535,'Lead Time'!$A$2:$D$1180,4,0)</f>
        <v>47.333333333333336</v>
      </c>
      <c r="H535" s="18">
        <f t="shared" si="104"/>
        <v>1.5777777777777779</v>
      </c>
      <c r="I535" s="27">
        <f>VLOOKUP(A535,Classification!$A$2:$F$1180,6,0)</f>
        <v>32.155000000000001</v>
      </c>
      <c r="J535" s="18">
        <f>-SUM('cons 2023 - 2025'!D536:AM536)</f>
        <v>3</v>
      </c>
      <c r="K535" s="18">
        <f>-_xlfn.MINIFS('cons 2023 - 2025'!D536:AM536,'cons 2023 - 2025'!D536:AM536,"&lt;&gt;0")</f>
        <v>1</v>
      </c>
      <c r="L535" s="18">
        <f>-_xlfn.MAXIFS('cons 2023 - 2025'!D536:AM536,'cons 2023 - 2025'!D536:AM536,"&lt;&gt;0")</f>
        <v>1</v>
      </c>
      <c r="M535" s="16">
        <f>COUNTIF('cons 2023 - 2025'!D536:AM536,"&lt;&gt;0")</f>
        <v>3</v>
      </c>
      <c r="N535" s="18">
        <f>-AVERAGE('cons 2023 - 2025'!D536:AM536)</f>
        <v>8.3333333333333329E-2</v>
      </c>
      <c r="O535" s="18">
        <f t="shared" si="105"/>
        <v>1</v>
      </c>
      <c r="P535" s="18">
        <f>_xlfn.STDEV.S('cons 2023 - 2025'!D536:AM536)</f>
        <v>0.28030595529069402</v>
      </c>
      <c r="Q535" s="18">
        <f>-AVERAGE('cons 2023 - 2025'!D536:AM536)/'⚙ Assumptions'!$B$5</f>
        <v>3.7878787878787876E-3</v>
      </c>
      <c r="R535" s="18">
        <f>_xlfn.STDEV.S('cons 2023 - 2025'!D536:AM536)/SQRT('⚙ Assumptions'!$B$5)</f>
        <v>5.9761430466719674E-2</v>
      </c>
      <c r="S535" s="18">
        <f>-IF(AVERAGE('cons 2023 - 2025'!D536:AM536)=0,"",_xlfn.STDEV.S('cons 2023 - 2025'!D536:AM536)/AVERAGE('cons 2023 - 2025'!D536:AM536))</f>
        <v>3.3636714634883282</v>
      </c>
      <c r="T535" s="18" t="str">
        <f t="shared" si="106"/>
        <v>Z</v>
      </c>
      <c r="U535" s="37">
        <f t="shared" si="107"/>
        <v>0.9</v>
      </c>
      <c r="V535" s="18">
        <f t="shared" si="108"/>
        <v>1.28</v>
      </c>
      <c r="W535" s="18">
        <f t="shared" si="109"/>
        <v>0.52627713141235677</v>
      </c>
      <c r="X535" s="18">
        <f t="shared" si="110"/>
        <v>0.45067681025496231</v>
      </c>
      <c r="Y535" s="18">
        <f t="shared" si="111"/>
        <v>0.70557006070528605</v>
      </c>
      <c r="Z535" s="18">
        <f t="shared" si="112"/>
        <v>0.58215829173644384</v>
      </c>
      <c r="AA535" s="18">
        <f>-AVERAGE('cons 2023 - 2025'!D536:AM536)*12</f>
        <v>1</v>
      </c>
      <c r="AB535" s="27">
        <f t="shared" si="113"/>
        <v>6.4310000000000009</v>
      </c>
      <c r="AC535" s="18">
        <f>SQRT((2*AA535*'⚙ Assumptions'!$B$3)/AB535)</f>
        <v>6.8300105193626353</v>
      </c>
      <c r="AD535" s="18">
        <f t="shared" si="114"/>
        <v>0.58215829173644384</v>
      </c>
      <c r="AE535" s="18">
        <f t="shared" si="115"/>
        <v>7.4121688110990789</v>
      </c>
      <c r="AF535" s="18">
        <f t="shared" si="116"/>
        <v>0.14641265883340371</v>
      </c>
    </row>
    <row r="536" spans="1:32" x14ac:dyDescent="0.3">
      <c r="A536" s="19" t="s">
        <v>1083</v>
      </c>
      <c r="B536" s="20" t="s">
        <v>1084</v>
      </c>
      <c r="C536" s="16" t="s">
        <v>8</v>
      </c>
      <c r="D536" s="16" t="str">
        <f>VLOOKUP(A536,'Lead Time'!$A$2:$C$1180,3,0)</f>
        <v>Local</v>
      </c>
      <c r="E536" s="23" t="str">
        <f>VLOOKUP(A536,Classification!$A$2:$D$1180,4,0)</f>
        <v>C</v>
      </c>
      <c r="F536" s="25" t="str">
        <f>VLOOKUP(A536,Classification!$A$2:$E$1180,5,0)</f>
        <v>L</v>
      </c>
      <c r="G536" s="21">
        <f>VLOOKUP(A536,'Lead Time'!$A$2:$D$1180,4,0)</f>
        <v>14</v>
      </c>
      <c r="H536" s="21">
        <f t="shared" si="104"/>
        <v>0.46666666666666667</v>
      </c>
      <c r="I536" s="32">
        <f>VLOOKUP(A536,Classification!$A$2:$F$1180,6,0)</f>
        <v>32.152999999999999</v>
      </c>
      <c r="J536" s="21">
        <f>-SUM('cons 2023 - 2025'!D537:AM537)</f>
        <v>3</v>
      </c>
      <c r="K536" s="18">
        <f>-_xlfn.MINIFS('cons 2023 - 2025'!D537:AM537,'cons 2023 - 2025'!D537:AM537,"&lt;&gt;0")</f>
        <v>2</v>
      </c>
      <c r="L536" s="18">
        <f>-_xlfn.MAXIFS('cons 2023 - 2025'!D537:AM537,'cons 2023 - 2025'!D537:AM537,"&lt;&gt;0")</f>
        <v>1</v>
      </c>
      <c r="M536" s="19">
        <f>COUNTIF('cons 2023 - 2025'!D537:AM537,"&lt;&gt;0")</f>
        <v>2</v>
      </c>
      <c r="N536" s="21">
        <f>-AVERAGE('cons 2023 - 2025'!D537:AM537)</f>
        <v>8.3333333333333329E-2</v>
      </c>
      <c r="O536" s="21">
        <f t="shared" si="105"/>
        <v>1.5</v>
      </c>
      <c r="P536" s="21">
        <f>_xlfn.STDEV.S('cons 2023 - 2025'!D537:AM537)</f>
        <v>0.36839419880650359</v>
      </c>
      <c r="Q536" s="21">
        <f>-AVERAGE('cons 2023 - 2025'!D537:AM537)/'⚙ Assumptions'!$B$5</f>
        <v>3.7878787878787876E-3</v>
      </c>
      <c r="R536" s="21">
        <f>_xlfn.STDEV.S('cons 2023 - 2025'!D537:AM537)/SQRT('⚙ Assumptions'!$B$5)</f>
        <v>7.854190708679773E-2</v>
      </c>
      <c r="S536" s="21">
        <f>-IF(AVERAGE('cons 2023 - 2025'!D537:AM537)=0,"",_xlfn.STDEV.S('cons 2023 - 2025'!D537:AM537)/AVERAGE('cons 2023 - 2025'!D537:AM537))</f>
        <v>4.4207303856780431</v>
      </c>
      <c r="T536" s="21" t="str">
        <f t="shared" si="106"/>
        <v>Z</v>
      </c>
      <c r="U536" s="38">
        <f t="shared" si="107"/>
        <v>0.9</v>
      </c>
      <c r="V536" s="21">
        <f t="shared" si="108"/>
        <v>1.28</v>
      </c>
      <c r="W536" s="21">
        <f t="shared" si="109"/>
        <v>0.37616244073296551</v>
      </c>
      <c r="X536" s="21">
        <f t="shared" si="110"/>
        <v>0.32212626923821863</v>
      </c>
      <c r="Y536" s="21">
        <f t="shared" si="111"/>
        <v>0.42919274376326855</v>
      </c>
      <c r="Z536" s="21">
        <f t="shared" si="112"/>
        <v>0.36101515812710749</v>
      </c>
      <c r="AA536" s="21">
        <f>-AVERAGE('cons 2023 - 2025'!D537:AM537)*12</f>
        <v>1</v>
      </c>
      <c r="AB536" s="32">
        <f t="shared" si="113"/>
        <v>6.4306000000000001</v>
      </c>
      <c r="AC536" s="21">
        <f>SQRT((2*AA536*'⚙ Assumptions'!$B$3)/AB536)</f>
        <v>6.8302229382445931</v>
      </c>
      <c r="AD536" s="21">
        <f t="shared" si="114"/>
        <v>0.36101515812710749</v>
      </c>
      <c r="AE536" s="21">
        <f t="shared" si="115"/>
        <v>7.1912380963717002</v>
      </c>
      <c r="AF536" s="21">
        <f t="shared" si="116"/>
        <v>0.14640810542225227</v>
      </c>
    </row>
    <row r="537" spans="1:32" x14ac:dyDescent="0.3">
      <c r="A537" s="16" t="s">
        <v>1085</v>
      </c>
      <c r="B537" s="17" t="s">
        <v>1086</v>
      </c>
      <c r="C537" s="16" t="s">
        <v>8</v>
      </c>
      <c r="D537" s="16" t="str">
        <f>VLOOKUP(A537,'Lead Time'!$A$2:$C$1180,3,0)</f>
        <v>Local</v>
      </c>
      <c r="E537" s="23" t="str">
        <f>VLOOKUP(A537,Classification!$A$2:$D$1180,4,0)</f>
        <v>C</v>
      </c>
      <c r="F537" s="26" t="str">
        <f>VLOOKUP(A537,Classification!$A$2:$E$1180,5,0)</f>
        <v>M</v>
      </c>
      <c r="G537" s="18">
        <f>VLOOKUP(A537,'Lead Time'!$A$2:$D$1180,4,0)</f>
        <v>14</v>
      </c>
      <c r="H537" s="18">
        <f t="shared" si="104"/>
        <v>0.46666666666666667</v>
      </c>
      <c r="I537" s="27">
        <f>VLOOKUP(A537,Classification!$A$2:$F$1180,6,0)</f>
        <v>32.017000000000003</v>
      </c>
      <c r="J537" s="18">
        <f>-SUM('cons 2023 - 2025'!D538:AM538)</f>
        <v>7</v>
      </c>
      <c r="K537" s="18">
        <f>-_xlfn.MINIFS('cons 2023 - 2025'!D538:AM538,'cons 2023 - 2025'!D538:AM538,"&lt;&gt;0")</f>
        <v>2</v>
      </c>
      <c r="L537" s="18">
        <f>-_xlfn.MAXIFS('cons 2023 - 2025'!D538:AM538,'cons 2023 - 2025'!D538:AM538,"&lt;&gt;0")</f>
        <v>1</v>
      </c>
      <c r="M537" s="16">
        <f>COUNTIF('cons 2023 - 2025'!D538:AM538,"&lt;&gt;0")</f>
        <v>5</v>
      </c>
      <c r="N537" s="18">
        <f>-AVERAGE('cons 2023 - 2025'!D538:AM538)</f>
        <v>0.19444444444444445</v>
      </c>
      <c r="O537" s="18">
        <f t="shared" si="105"/>
        <v>1.4</v>
      </c>
      <c r="P537" s="18">
        <f>_xlfn.STDEV.S('cons 2023 - 2025'!D538:AM538)</f>
        <v>0.52478264586095591</v>
      </c>
      <c r="Q537" s="18">
        <f>-AVERAGE('cons 2023 - 2025'!D538:AM538)/'⚙ Assumptions'!$B$5</f>
        <v>8.8383838383838381E-3</v>
      </c>
      <c r="R537" s="18">
        <f>_xlfn.STDEV.S('cons 2023 - 2025'!D538:AM538)/SQRT('⚙ Assumptions'!$B$5)</f>
        <v>0.11188403602854842</v>
      </c>
      <c r="S537" s="18">
        <f>-IF(AVERAGE('cons 2023 - 2025'!D538:AM538)=0,"",_xlfn.STDEV.S('cons 2023 - 2025'!D538:AM538)/AVERAGE('cons 2023 - 2025'!D538:AM538))</f>
        <v>2.6988821787134873</v>
      </c>
      <c r="T537" s="18" t="str">
        <f t="shared" si="106"/>
        <v>Z</v>
      </c>
      <c r="U537" s="37">
        <f t="shared" si="107"/>
        <v>0.9</v>
      </c>
      <c r="V537" s="18">
        <f t="shared" si="108"/>
        <v>1.28</v>
      </c>
      <c r="W537" s="18">
        <f t="shared" si="109"/>
        <v>0.53584861423142405</v>
      </c>
      <c r="X537" s="18">
        <f t="shared" si="110"/>
        <v>0.45887333845053663</v>
      </c>
      <c r="Y537" s="18">
        <f t="shared" si="111"/>
        <v>0.65958598796879775</v>
      </c>
      <c r="Z537" s="18">
        <f t="shared" si="112"/>
        <v>0.54961407919127736</v>
      </c>
      <c r="AA537" s="18">
        <f>-AVERAGE('cons 2023 - 2025'!D538:AM538)*12</f>
        <v>2.3333333333333335</v>
      </c>
      <c r="AB537" s="27">
        <f t="shared" si="113"/>
        <v>6.4034000000000013</v>
      </c>
      <c r="AC537" s="18">
        <f>SQRT((2*AA537*'⚙ Assumptions'!$B$3)/AB537)</f>
        <v>10.455473465290323</v>
      </c>
      <c r="AD537" s="18">
        <f t="shared" si="114"/>
        <v>0.54961407919127736</v>
      </c>
      <c r="AE537" s="18">
        <f t="shared" si="115"/>
        <v>11.005087544481601</v>
      </c>
      <c r="AF537" s="18">
        <f t="shared" si="116"/>
        <v>0.22316859595880026</v>
      </c>
    </row>
    <row r="538" spans="1:32" x14ac:dyDescent="0.3">
      <c r="A538" s="19" t="s">
        <v>1087</v>
      </c>
      <c r="B538" s="20" t="s">
        <v>1088</v>
      </c>
      <c r="C538" s="16" t="s">
        <v>8</v>
      </c>
      <c r="D538" s="16" t="str">
        <f>VLOOKUP(A538,'Lead Time'!$A$2:$C$1180,3,0)</f>
        <v>Local</v>
      </c>
      <c r="E538" s="23" t="str">
        <f>VLOOKUP(A538,Classification!$A$2:$D$1180,4,0)</f>
        <v>C</v>
      </c>
      <c r="F538" s="25" t="str">
        <f>VLOOKUP(A538,Classification!$A$2:$E$1180,5,0)</f>
        <v>L</v>
      </c>
      <c r="G538" s="21">
        <f>VLOOKUP(A538,'Lead Time'!$A$2:$D$1180,4,0)</f>
        <v>20.5</v>
      </c>
      <c r="H538" s="21">
        <f t="shared" si="104"/>
        <v>0.68333333333333335</v>
      </c>
      <c r="I538" s="32">
        <f>VLOOKUP(A538,Classification!$A$2:$F$1180,6,0)</f>
        <v>32</v>
      </c>
      <c r="J538" s="21">
        <f>-SUM('cons 2023 - 2025'!D539:AM539)</f>
        <v>5</v>
      </c>
      <c r="K538" s="18">
        <f>-_xlfn.MINIFS('cons 2023 - 2025'!D539:AM539,'cons 2023 - 2025'!D539:AM539,"&lt;&gt;0")</f>
        <v>2</v>
      </c>
      <c r="L538" s="18">
        <f>-_xlfn.MAXIFS('cons 2023 - 2025'!D539:AM539,'cons 2023 - 2025'!D539:AM539,"&lt;&gt;0")</f>
        <v>1</v>
      </c>
      <c r="M538" s="19">
        <f>COUNTIF('cons 2023 - 2025'!D539:AM539,"&lt;&gt;0")</f>
        <v>3</v>
      </c>
      <c r="N538" s="21">
        <f>-AVERAGE('cons 2023 - 2025'!D539:AM539)</f>
        <v>0.1388888888888889</v>
      </c>
      <c r="O538" s="21">
        <f t="shared" si="105"/>
        <v>1.6666666666666667</v>
      </c>
      <c r="P538" s="21">
        <f>_xlfn.STDEV.S('cons 2023 - 2025'!D539:AM539)</f>
        <v>0.48713610757321951</v>
      </c>
      <c r="Q538" s="21">
        <f>-AVERAGE('cons 2023 - 2025'!D539:AM539)/'⚙ Assumptions'!$B$5</f>
        <v>6.313131313131313E-3</v>
      </c>
      <c r="R538" s="21">
        <f>_xlfn.STDEV.S('cons 2023 - 2025'!D539:AM539)/SQRT('⚙ Assumptions'!$B$5)</f>
        <v>0.10385776709729411</v>
      </c>
      <c r="S538" s="21">
        <f>-IF(AVERAGE('cons 2023 - 2025'!D539:AM539)=0,"",_xlfn.STDEV.S('cons 2023 - 2025'!D539:AM539)/AVERAGE('cons 2023 - 2025'!D539:AM539))</f>
        <v>3.5073799745271805</v>
      </c>
      <c r="T538" s="21" t="str">
        <f t="shared" si="106"/>
        <v>Z</v>
      </c>
      <c r="U538" s="38">
        <f t="shared" si="107"/>
        <v>0.9</v>
      </c>
      <c r="V538" s="21">
        <f t="shared" si="108"/>
        <v>1.28</v>
      </c>
      <c r="W538" s="21">
        <f t="shared" si="109"/>
        <v>0.60190213161790351</v>
      </c>
      <c r="X538" s="21">
        <f t="shared" si="110"/>
        <v>0.51543819134841873</v>
      </c>
      <c r="Y538" s="21">
        <f t="shared" si="111"/>
        <v>0.73132132353709545</v>
      </c>
      <c r="Z538" s="21">
        <f t="shared" si="112"/>
        <v>0.61034559875582617</v>
      </c>
      <c r="AA538" s="21">
        <f>-AVERAGE('cons 2023 - 2025'!D539:AM539)*12</f>
        <v>1.6666666666666667</v>
      </c>
      <c r="AB538" s="32">
        <f t="shared" si="113"/>
        <v>6.4</v>
      </c>
      <c r="AC538" s="21">
        <f>SQRT((2*AA538*'⚙ Assumptions'!$B$3)/AB538)</f>
        <v>8.8388347648318444</v>
      </c>
      <c r="AD538" s="21">
        <f t="shared" si="114"/>
        <v>0.61034559875582617</v>
      </c>
      <c r="AE538" s="21">
        <f t="shared" si="115"/>
        <v>9.4491803635876703</v>
      </c>
      <c r="AF538" s="21">
        <f t="shared" si="116"/>
        <v>0.18856180831641267</v>
      </c>
    </row>
    <row r="539" spans="1:32" x14ac:dyDescent="0.3">
      <c r="A539" s="16" t="s">
        <v>1089</v>
      </c>
      <c r="B539" s="17" t="s">
        <v>1090</v>
      </c>
      <c r="C539" s="16" t="s">
        <v>8</v>
      </c>
      <c r="D539" s="16" t="str">
        <f>VLOOKUP(A539,'Lead Time'!$A$2:$C$1180,3,0)</f>
        <v>Local</v>
      </c>
      <c r="E539" s="23" t="str">
        <f>VLOOKUP(A539,Classification!$A$2:$D$1180,4,0)</f>
        <v>C</v>
      </c>
      <c r="F539" s="25" t="str">
        <f>VLOOKUP(A539,Classification!$A$2:$E$1180,5,0)</f>
        <v>L</v>
      </c>
      <c r="G539" s="18">
        <f>VLOOKUP(A539,'Lead Time'!$A$2:$D$1180,4,0)</f>
        <v>26.428571428571427</v>
      </c>
      <c r="H539" s="18">
        <f t="shared" si="104"/>
        <v>0.88095238095238093</v>
      </c>
      <c r="I539" s="27">
        <f>VLOOKUP(A539,Classification!$A$2:$F$1180,6,0)</f>
        <v>31.917000000000002</v>
      </c>
      <c r="J539" s="18">
        <f>-SUM('cons 2023 - 2025'!D540:AM540)</f>
        <v>12</v>
      </c>
      <c r="K539" s="18">
        <f>-_xlfn.MINIFS('cons 2023 - 2025'!D540:AM540,'cons 2023 - 2025'!D540:AM540,"&lt;&gt;0")</f>
        <v>4</v>
      </c>
      <c r="L539" s="18">
        <f>-_xlfn.MAXIFS('cons 2023 - 2025'!D540:AM540,'cons 2023 - 2025'!D540:AM540,"&lt;&gt;0")</f>
        <v>1</v>
      </c>
      <c r="M539" s="16">
        <f>COUNTIF('cons 2023 - 2025'!D540:AM540,"&lt;&gt;0")</f>
        <v>6</v>
      </c>
      <c r="N539" s="18">
        <f>-AVERAGE('cons 2023 - 2025'!D540:AM540)</f>
        <v>0.33333333333333331</v>
      </c>
      <c r="O539" s="18">
        <f t="shared" si="105"/>
        <v>2</v>
      </c>
      <c r="P539" s="18">
        <f>_xlfn.STDEV.S('cons 2023 - 2025'!D540:AM540)</f>
        <v>0.89442719099991586</v>
      </c>
      <c r="Q539" s="18">
        <f>-AVERAGE('cons 2023 - 2025'!D540:AM540)/'⚙ Assumptions'!$B$5</f>
        <v>1.515151515151515E-2</v>
      </c>
      <c r="R539" s="18">
        <f>_xlfn.STDEV.S('cons 2023 - 2025'!D540:AM540)/SQRT('⚙ Assumptions'!$B$5)</f>
        <v>0.19069251784911845</v>
      </c>
      <c r="S539" s="18">
        <f>-IF(AVERAGE('cons 2023 - 2025'!D540:AM540)=0,"",_xlfn.STDEV.S('cons 2023 - 2025'!D540:AM540)/AVERAGE('cons 2023 - 2025'!D540:AM540))</f>
        <v>2.6832815729997477</v>
      </c>
      <c r="T539" s="18" t="str">
        <f t="shared" si="106"/>
        <v>Z</v>
      </c>
      <c r="U539" s="37">
        <f t="shared" si="107"/>
        <v>0.9</v>
      </c>
      <c r="V539" s="18">
        <f t="shared" si="108"/>
        <v>1.28</v>
      </c>
      <c r="W539" s="18">
        <f t="shared" si="109"/>
        <v>1.2548172112966229</v>
      </c>
      <c r="X539" s="18">
        <f t="shared" si="110"/>
        <v>1.0745612615211404</v>
      </c>
      <c r="Y539" s="18">
        <f t="shared" si="111"/>
        <v>1.6552501117295233</v>
      </c>
      <c r="Z539" s="18">
        <f t="shared" si="112"/>
        <v>1.3682120551719339</v>
      </c>
      <c r="AA539" s="18">
        <f>-AVERAGE('cons 2023 - 2025'!D540:AM540)*12</f>
        <v>4</v>
      </c>
      <c r="AB539" s="27">
        <f t="shared" si="113"/>
        <v>6.3834000000000009</v>
      </c>
      <c r="AC539" s="18">
        <f>SQRT((2*AA539*'⚙ Assumptions'!$B$3)/AB539)</f>
        <v>13.710856749994653</v>
      </c>
      <c r="AD539" s="18">
        <f t="shared" si="114"/>
        <v>1.3682120551719339</v>
      </c>
      <c r="AE539" s="18">
        <f t="shared" si="115"/>
        <v>15.079068805166587</v>
      </c>
      <c r="AF539" s="18">
        <f t="shared" si="116"/>
        <v>0.29173960992638626</v>
      </c>
    </row>
    <row r="540" spans="1:32" x14ac:dyDescent="0.3">
      <c r="A540" s="19" t="s">
        <v>1091</v>
      </c>
      <c r="B540" s="20" t="s">
        <v>1092</v>
      </c>
      <c r="C540" s="16" t="s">
        <v>976</v>
      </c>
      <c r="D540" s="16" t="str">
        <f>VLOOKUP(A540,'Lead Time'!$A$2:$C$1180,3,0)</f>
        <v>Local</v>
      </c>
      <c r="E540" s="23" t="str">
        <f>VLOOKUP(A540,Classification!$A$2:$D$1180,4,0)</f>
        <v>C</v>
      </c>
      <c r="F540" s="26" t="str">
        <f>VLOOKUP(A540,Classification!$A$2:$E$1180,5,0)</f>
        <v>M</v>
      </c>
      <c r="G540" s="21">
        <f>VLOOKUP(A540,'Lead Time'!$A$2:$D$1180,4,0)</f>
        <v>39.333333333333336</v>
      </c>
      <c r="H540" s="21">
        <f t="shared" si="104"/>
        <v>1.3111111111111111</v>
      </c>
      <c r="I540" s="32">
        <f>VLOOKUP(A540,Classification!$A$2:$F$1180,6,0)</f>
        <v>31.887</v>
      </c>
      <c r="J540" s="21">
        <f>-SUM('cons 2023 - 2025'!D541:AM541)</f>
        <v>159</v>
      </c>
      <c r="K540" s="18">
        <f>-_xlfn.MINIFS('cons 2023 - 2025'!D541:AM541,'cons 2023 - 2025'!D541:AM541,"&lt;&gt;0")</f>
        <v>30</v>
      </c>
      <c r="L540" s="18">
        <f>-_xlfn.MAXIFS('cons 2023 - 2025'!D541:AM541,'cons 2023 - 2025'!D541:AM541,"&lt;&gt;0")</f>
        <v>2</v>
      </c>
      <c r="M540" s="19">
        <f>COUNTIF('cons 2023 - 2025'!D541:AM541,"&lt;&gt;0")</f>
        <v>15</v>
      </c>
      <c r="N540" s="21">
        <f>-AVERAGE('cons 2023 - 2025'!D541:AM541)</f>
        <v>4.416666666666667</v>
      </c>
      <c r="O540" s="21">
        <f t="shared" si="105"/>
        <v>10.6</v>
      </c>
      <c r="P540" s="21">
        <f>_xlfn.STDEV.S('cons 2023 - 2025'!D541:AM541)</f>
        <v>6.8707454367879803</v>
      </c>
      <c r="Q540" s="21">
        <f>-AVERAGE('cons 2023 - 2025'!D541:AM541)/'⚙ Assumptions'!$B$5</f>
        <v>0.20075757575757577</v>
      </c>
      <c r="R540" s="21">
        <f>_xlfn.STDEV.S('cons 2023 - 2025'!D541:AM541)/SQRT('⚙ Assumptions'!$B$5)</f>
        <v>1.4648478490202388</v>
      </c>
      <c r="S540" s="21">
        <f>-IF(AVERAGE('cons 2023 - 2025'!D541:AM541)=0,"",_xlfn.STDEV.S('cons 2023 - 2025'!D541:AM541)/AVERAGE('cons 2023 - 2025'!D541:AM541))</f>
        <v>1.5556404762538822</v>
      </c>
      <c r="T540" s="21" t="str">
        <f t="shared" si="106"/>
        <v>Z</v>
      </c>
      <c r="U540" s="38">
        <f t="shared" si="107"/>
        <v>0.9</v>
      </c>
      <c r="V540" s="21">
        <f t="shared" si="108"/>
        <v>1.28</v>
      </c>
      <c r="W540" s="21">
        <f t="shared" si="109"/>
        <v>11.759337732036778</v>
      </c>
      <c r="X540" s="21">
        <f t="shared" si="110"/>
        <v>10.070095209272331</v>
      </c>
      <c r="Y540" s="21">
        <f t="shared" si="111"/>
        <v>19.655802378501427</v>
      </c>
      <c r="Z540" s="21">
        <f t="shared" si="112"/>
        <v>15.860835950013072</v>
      </c>
      <c r="AA540" s="21">
        <f>-AVERAGE('cons 2023 - 2025'!D541:AM541)*12</f>
        <v>53</v>
      </c>
      <c r="AB540" s="32">
        <f t="shared" si="113"/>
        <v>6.3774000000000006</v>
      </c>
      <c r="AC540" s="21">
        <f>SQRT((2*AA540*'⚙ Assumptions'!$B$3)/AB540)</f>
        <v>49.931743795702054</v>
      </c>
      <c r="AD540" s="21">
        <f t="shared" si="114"/>
        <v>15.860835950013072</v>
      </c>
      <c r="AE540" s="21">
        <f t="shared" si="115"/>
        <v>65.79257974571513</v>
      </c>
      <c r="AF540" s="21">
        <f t="shared" si="116"/>
        <v>1.0614490096090345</v>
      </c>
    </row>
    <row r="541" spans="1:32" x14ac:dyDescent="0.3">
      <c r="A541" s="16" t="s">
        <v>1093</v>
      </c>
      <c r="B541" s="17" t="s">
        <v>1094</v>
      </c>
      <c r="C541" s="16" t="s">
        <v>8</v>
      </c>
      <c r="D541" s="16" t="str">
        <f>VLOOKUP(A541,'Lead Time'!$A$2:$C$1180,3,0)</f>
        <v>Import</v>
      </c>
      <c r="E541" s="23" t="str">
        <f>VLOOKUP(A541,Classification!$A$2:$D$1180,4,0)</f>
        <v>C</v>
      </c>
      <c r="F541" s="25" t="str">
        <f>VLOOKUP(A541,Classification!$A$2:$E$1180,5,0)</f>
        <v>L</v>
      </c>
      <c r="G541" s="18">
        <f>VLOOKUP(A541,'Lead Time'!$A$2:$D$1180,4,0)</f>
        <v>154</v>
      </c>
      <c r="H541" s="18">
        <f t="shared" si="104"/>
        <v>5.1333333333333337</v>
      </c>
      <c r="I541" s="27">
        <f>VLOOKUP(A541,Classification!$A$2:$F$1180,6,0)</f>
        <v>31.87</v>
      </c>
      <c r="J541" s="18">
        <f>-SUM('cons 2023 - 2025'!D542:AM542)</f>
        <v>146</v>
      </c>
      <c r="K541" s="18">
        <f>-_xlfn.MINIFS('cons 2023 - 2025'!D542:AM542,'cons 2023 - 2025'!D542:AM542,"&lt;&gt;0")</f>
        <v>146</v>
      </c>
      <c r="L541" s="18">
        <f>-_xlfn.MAXIFS('cons 2023 - 2025'!D542:AM542,'cons 2023 - 2025'!D542:AM542,"&lt;&gt;0")</f>
        <v>146</v>
      </c>
      <c r="M541" s="16">
        <f>COUNTIF('cons 2023 - 2025'!D542:AM542,"&lt;&gt;0")</f>
        <v>1</v>
      </c>
      <c r="N541" s="18">
        <f>-AVERAGE('cons 2023 - 2025'!D542:AM542)</f>
        <v>4.0555555555555554</v>
      </c>
      <c r="O541" s="18">
        <f t="shared" si="105"/>
        <v>146</v>
      </c>
      <c r="P541" s="18">
        <f>_xlfn.STDEV.S('cons 2023 - 2025'!D542:AM542)</f>
        <v>24.333333333333336</v>
      </c>
      <c r="Q541" s="18">
        <f>-AVERAGE('cons 2023 - 2025'!D542:AM542)/'⚙ Assumptions'!$B$5</f>
        <v>0.18434343434343434</v>
      </c>
      <c r="R541" s="18">
        <f>_xlfn.STDEV.S('cons 2023 - 2025'!D542:AM542)/SQRT('⚙ Assumptions'!$B$5)</f>
        <v>5.1878840979865206</v>
      </c>
      <c r="S541" s="18">
        <f>-IF(AVERAGE('cons 2023 - 2025'!D542:AM542)=0,"",_xlfn.STDEV.S('cons 2023 - 2025'!D542:AM542)/AVERAGE('cons 2023 - 2025'!D542:AM542))</f>
        <v>6.0000000000000009</v>
      </c>
      <c r="T541" s="18" t="str">
        <f t="shared" si="106"/>
        <v>Z</v>
      </c>
      <c r="U541" s="37">
        <f t="shared" si="107"/>
        <v>0.9</v>
      </c>
      <c r="V541" s="18">
        <f t="shared" si="108"/>
        <v>1.28</v>
      </c>
      <c r="W541" s="18">
        <f t="shared" si="109"/>
        <v>82.406334168625122</v>
      </c>
      <c r="X541" s="18">
        <f t="shared" si="110"/>
        <v>70.56856855674593</v>
      </c>
      <c r="Y541" s="18">
        <f t="shared" si="111"/>
        <v>110.79522305751401</v>
      </c>
      <c r="Z541" s="18">
        <f t="shared" si="112"/>
        <v>91.387087075264446</v>
      </c>
      <c r="AA541" s="18">
        <f>-AVERAGE('cons 2023 - 2025'!D542:AM542)*12</f>
        <v>48.666666666666664</v>
      </c>
      <c r="AB541" s="27">
        <f t="shared" si="113"/>
        <v>6.3740000000000006</v>
      </c>
      <c r="AC541" s="18">
        <f>SQRT((2*AA541*'⚙ Assumptions'!$B$3)/AB541)</f>
        <v>47.85974698257683</v>
      </c>
      <c r="AD541" s="18">
        <f t="shared" si="114"/>
        <v>91.387087075264446</v>
      </c>
      <c r="AE541" s="18">
        <f t="shared" si="115"/>
        <v>139.24683405784128</v>
      </c>
      <c r="AF541" s="18">
        <f t="shared" si="116"/>
        <v>1.0168600908898158</v>
      </c>
    </row>
    <row r="542" spans="1:32" x14ac:dyDescent="0.3">
      <c r="A542" s="19" t="s">
        <v>1095</v>
      </c>
      <c r="B542" s="20" t="s">
        <v>1096</v>
      </c>
      <c r="C542" s="16" t="s">
        <v>8</v>
      </c>
      <c r="D542" s="16" t="str">
        <f>VLOOKUP(A542,'Lead Time'!$A$2:$C$1180,3,0)</f>
        <v>Local</v>
      </c>
      <c r="E542" s="23" t="str">
        <f>VLOOKUP(A542,Classification!$A$2:$D$1180,4,0)</f>
        <v>C</v>
      </c>
      <c r="F542" s="25" t="str">
        <f>VLOOKUP(A542,Classification!$A$2:$E$1180,5,0)</f>
        <v>L</v>
      </c>
      <c r="G542" s="21">
        <f>VLOOKUP(A542,'Lead Time'!$A$2:$D$1180,4,0)</f>
        <v>66.400000000000006</v>
      </c>
      <c r="H542" s="21">
        <f t="shared" si="104"/>
        <v>2.2133333333333334</v>
      </c>
      <c r="I542" s="32">
        <f>VLOOKUP(A542,Classification!$A$2:$F$1180,6,0)</f>
        <v>31.850999999999999</v>
      </c>
      <c r="J542" s="21">
        <f>-SUM('cons 2023 - 2025'!D543:AM543)</f>
        <v>2.6</v>
      </c>
      <c r="K542" s="18">
        <f>-_xlfn.MINIFS('cons 2023 - 2025'!D543:AM543,'cons 2023 - 2025'!D543:AM543,"&lt;&gt;0")</f>
        <v>1</v>
      </c>
      <c r="L542" s="18">
        <f>-_xlfn.MAXIFS('cons 2023 - 2025'!D543:AM543,'cons 2023 - 2025'!D543:AM543,"&lt;&gt;0")</f>
        <v>0.1</v>
      </c>
      <c r="M542" s="19">
        <f>COUNTIF('cons 2023 - 2025'!D543:AM543,"&lt;&gt;0")</f>
        <v>7</v>
      </c>
      <c r="N542" s="21">
        <f>-AVERAGE('cons 2023 - 2025'!D543:AM543)</f>
        <v>7.2222222222222229E-2</v>
      </c>
      <c r="O542" s="21">
        <f t="shared" si="105"/>
        <v>0.37142857142857144</v>
      </c>
      <c r="P542" s="21">
        <f>_xlfn.STDEV.S('cons 2023 - 2025'!D543:AM543)</f>
        <v>0.1965576776290375</v>
      </c>
      <c r="Q542" s="21">
        <f>-AVERAGE('cons 2023 - 2025'!D543:AM543)/'⚙ Assumptions'!$B$5</f>
        <v>3.2828282828282832E-3</v>
      </c>
      <c r="R542" s="21">
        <f>_xlfn.STDEV.S('cons 2023 - 2025'!D543:AM543)/SQRT('⚙ Assumptions'!$B$5)</f>
        <v>4.1906237675705935E-2</v>
      </c>
      <c r="S542" s="21">
        <f>-IF(AVERAGE('cons 2023 - 2025'!D543:AM543)=0,"",_xlfn.STDEV.S('cons 2023 - 2025'!D543:AM543)/AVERAGE('cons 2023 - 2025'!D543:AM543))</f>
        <v>2.7215678440943654</v>
      </c>
      <c r="T542" s="21" t="str">
        <f t="shared" si="106"/>
        <v>Z</v>
      </c>
      <c r="U542" s="38">
        <f t="shared" si="107"/>
        <v>0.9</v>
      </c>
      <c r="V542" s="21">
        <f t="shared" si="108"/>
        <v>1.28</v>
      </c>
      <c r="W542" s="21">
        <f t="shared" si="109"/>
        <v>0.43709182223855553</v>
      </c>
      <c r="X542" s="21">
        <f t="shared" si="110"/>
        <v>0.37430307432578674</v>
      </c>
      <c r="Y542" s="21">
        <f t="shared" si="111"/>
        <v>0.65507162021835352</v>
      </c>
      <c r="Z542" s="21">
        <f t="shared" si="112"/>
        <v>0.5341549261776386</v>
      </c>
      <c r="AA542" s="21">
        <f>-AVERAGE('cons 2023 - 2025'!D543:AM543)*12</f>
        <v>0.8666666666666667</v>
      </c>
      <c r="AB542" s="32">
        <f t="shared" si="113"/>
        <v>6.3702000000000005</v>
      </c>
      <c r="AC542" s="21">
        <f>SQRT((2*AA542*'⚙ Assumptions'!$B$3)/AB542)</f>
        <v>6.3886653577668708</v>
      </c>
      <c r="AD542" s="21">
        <f t="shared" si="114"/>
        <v>0.5341549261776386</v>
      </c>
      <c r="AE542" s="21">
        <f t="shared" si="115"/>
        <v>6.9228202839445094</v>
      </c>
      <c r="AF542" s="21">
        <f t="shared" si="116"/>
        <v>0.13565692020682174</v>
      </c>
    </row>
    <row r="543" spans="1:32" x14ac:dyDescent="0.3">
      <c r="A543" s="16" t="s">
        <v>1097</v>
      </c>
      <c r="B543" s="17" t="s">
        <v>1098</v>
      </c>
      <c r="C543" s="16" t="s">
        <v>8</v>
      </c>
      <c r="D543" s="16" t="str">
        <f>VLOOKUP(A543,'Lead Time'!$A$2:$C$1180,3,0)</f>
        <v>Local</v>
      </c>
      <c r="E543" s="23" t="str">
        <f>VLOOKUP(A543,Classification!$A$2:$D$1180,4,0)</f>
        <v>C</v>
      </c>
      <c r="F543" s="25" t="str">
        <f>VLOOKUP(A543,Classification!$A$2:$E$1180,5,0)</f>
        <v>L</v>
      </c>
      <c r="G543" s="18">
        <f>VLOOKUP(A543,'Lead Time'!$A$2:$D$1180,4,0)</f>
        <v>22</v>
      </c>
      <c r="H543" s="18">
        <f t="shared" si="104"/>
        <v>0.73333333333333328</v>
      </c>
      <c r="I543" s="27">
        <f>VLOOKUP(A543,Classification!$A$2:$F$1180,6,0)</f>
        <v>31.77</v>
      </c>
      <c r="J543" s="18">
        <f>-SUM('cons 2023 - 2025'!D544:AM544)</f>
        <v>2</v>
      </c>
      <c r="K543" s="18">
        <f>-_xlfn.MINIFS('cons 2023 - 2025'!D544:AM544,'cons 2023 - 2025'!D544:AM544,"&lt;&gt;0")</f>
        <v>2</v>
      </c>
      <c r="L543" s="18">
        <f>-_xlfn.MAXIFS('cons 2023 - 2025'!D544:AM544,'cons 2023 - 2025'!D544:AM544,"&lt;&gt;0")</f>
        <v>2</v>
      </c>
      <c r="M543" s="16">
        <f>COUNTIF('cons 2023 - 2025'!D544:AM544,"&lt;&gt;0")</f>
        <v>1</v>
      </c>
      <c r="N543" s="18">
        <f>-AVERAGE('cons 2023 - 2025'!D544:AM544)</f>
        <v>5.5555555555555552E-2</v>
      </c>
      <c r="O543" s="18">
        <f t="shared" si="105"/>
        <v>2</v>
      </c>
      <c r="P543" s="18">
        <f>_xlfn.STDEV.S('cons 2023 - 2025'!D544:AM544)</f>
        <v>0.33333333333333331</v>
      </c>
      <c r="Q543" s="18">
        <f>-AVERAGE('cons 2023 - 2025'!D544:AM544)/'⚙ Assumptions'!$B$5</f>
        <v>2.525252525252525E-3</v>
      </c>
      <c r="R543" s="18">
        <f>_xlfn.STDEV.S('cons 2023 - 2025'!D544:AM544)/SQRT('⚙ Assumptions'!$B$5)</f>
        <v>7.1066905451870138E-2</v>
      </c>
      <c r="S543" s="18">
        <f>-IF(AVERAGE('cons 2023 - 2025'!D544:AM544)=0,"",_xlfn.STDEV.S('cons 2023 - 2025'!D544:AM544)/AVERAGE('cons 2023 - 2025'!D544:AM544))</f>
        <v>6</v>
      </c>
      <c r="T543" s="18" t="str">
        <f t="shared" si="106"/>
        <v>Z</v>
      </c>
      <c r="U543" s="37">
        <f t="shared" si="107"/>
        <v>0.9</v>
      </c>
      <c r="V543" s="18">
        <f t="shared" si="108"/>
        <v>1.28</v>
      </c>
      <c r="W543" s="18">
        <f t="shared" si="109"/>
        <v>0.42666666666666669</v>
      </c>
      <c r="X543" s="18">
        <f t="shared" si="110"/>
        <v>0.36537550445980804</v>
      </c>
      <c r="Y543" s="18">
        <f t="shared" si="111"/>
        <v>0.48222222222222222</v>
      </c>
      <c r="Z543" s="18">
        <f t="shared" si="112"/>
        <v>0.40611624520054879</v>
      </c>
      <c r="AA543" s="18">
        <f>-AVERAGE('cons 2023 - 2025'!D544:AM544)*12</f>
        <v>0.66666666666666663</v>
      </c>
      <c r="AB543" s="27">
        <f t="shared" si="113"/>
        <v>6.3540000000000001</v>
      </c>
      <c r="AC543" s="18">
        <f>SQRT((2*AA543*'⚙ Assumptions'!$B$3)/AB543)</f>
        <v>5.6103685656328413</v>
      </c>
      <c r="AD543" s="18">
        <f t="shared" si="114"/>
        <v>0.40611624520054879</v>
      </c>
      <c r="AE543" s="18">
        <f t="shared" si="115"/>
        <v>6.0164848108333899</v>
      </c>
      <c r="AF543" s="18">
        <f t="shared" si="116"/>
        <v>0.11882760622010359</v>
      </c>
    </row>
    <row r="544" spans="1:32" x14ac:dyDescent="0.3">
      <c r="A544" s="19" t="s">
        <v>1099</v>
      </c>
      <c r="B544" s="20" t="s">
        <v>1100</v>
      </c>
      <c r="C544" s="16" t="s">
        <v>8</v>
      </c>
      <c r="D544" s="16" t="str">
        <f>VLOOKUP(A544,'Lead Time'!$A$2:$C$1180,3,0)</f>
        <v>Local</v>
      </c>
      <c r="E544" s="23" t="str">
        <f>VLOOKUP(A544,Classification!$A$2:$D$1180,4,0)</f>
        <v>C</v>
      </c>
      <c r="F544" s="25" t="str">
        <f>VLOOKUP(A544,Classification!$A$2:$E$1180,5,0)</f>
        <v>L</v>
      </c>
      <c r="G544" s="21">
        <f>VLOOKUP(A544,'Lead Time'!$A$2:$D$1180,4,0)</f>
        <v>35</v>
      </c>
      <c r="H544" s="21">
        <f t="shared" si="104"/>
        <v>1.1666666666666667</v>
      </c>
      <c r="I544" s="32">
        <f>VLOOKUP(A544,Classification!$A$2:$F$1180,6,0)</f>
        <v>31.763000000000002</v>
      </c>
      <c r="J544" s="21">
        <f>-SUM('cons 2023 - 2025'!D545:AM545)</f>
        <v>7</v>
      </c>
      <c r="K544" s="18">
        <f>-_xlfn.MINIFS('cons 2023 - 2025'!D545:AM545,'cons 2023 - 2025'!D545:AM545,"&lt;&gt;0")</f>
        <v>6</v>
      </c>
      <c r="L544" s="18">
        <f>-_xlfn.MAXIFS('cons 2023 - 2025'!D545:AM545,'cons 2023 - 2025'!D545:AM545,"&lt;&gt;0")</f>
        <v>1</v>
      </c>
      <c r="M544" s="19">
        <f>COUNTIF('cons 2023 - 2025'!D545:AM545,"&lt;&gt;0")</f>
        <v>2</v>
      </c>
      <c r="N544" s="21">
        <f>-AVERAGE('cons 2023 - 2025'!D545:AM545)</f>
        <v>0.19444444444444445</v>
      </c>
      <c r="O544" s="21">
        <f t="shared" si="105"/>
        <v>3.5</v>
      </c>
      <c r="P544" s="21">
        <f>_xlfn.STDEV.S('cons 2023 - 2025'!D545:AM545)</f>
        <v>1.0090857090723107</v>
      </c>
      <c r="Q544" s="21">
        <f>-AVERAGE('cons 2023 - 2025'!D545:AM545)/'⚙ Assumptions'!$B$5</f>
        <v>8.8383838383838381E-3</v>
      </c>
      <c r="R544" s="21">
        <f>_xlfn.STDEV.S('cons 2023 - 2025'!D545:AM545)/SQRT('⚙ Assumptions'!$B$5)</f>
        <v>0.21513779603842573</v>
      </c>
      <c r="S544" s="21">
        <f>-IF(AVERAGE('cons 2023 - 2025'!D545:AM545)=0,"",_xlfn.STDEV.S('cons 2023 - 2025'!D545:AM545)/AVERAGE('cons 2023 - 2025'!D545:AM545))</f>
        <v>5.1895836466575975</v>
      </c>
      <c r="T544" s="21" t="str">
        <f t="shared" si="106"/>
        <v>Z</v>
      </c>
      <c r="U544" s="38">
        <f t="shared" si="107"/>
        <v>0.9</v>
      </c>
      <c r="V544" s="21">
        <f t="shared" si="108"/>
        <v>1.28</v>
      </c>
      <c r="W544" s="21">
        <f t="shared" si="109"/>
        <v>1.62914862812613</v>
      </c>
      <c r="X544" s="21">
        <f t="shared" si="110"/>
        <v>1.3951195355662245</v>
      </c>
      <c r="Y544" s="21">
        <f t="shared" si="111"/>
        <v>1.9384920624695643</v>
      </c>
      <c r="Z544" s="21">
        <f t="shared" si="112"/>
        <v>1.6219713874180763</v>
      </c>
      <c r="AA544" s="21">
        <f>-AVERAGE('cons 2023 - 2025'!D545:AM545)*12</f>
        <v>2.3333333333333335</v>
      </c>
      <c r="AB544" s="32">
        <f t="shared" si="113"/>
        <v>6.3526000000000007</v>
      </c>
      <c r="AC544" s="21">
        <f>SQRT((2*AA544*'⚙ Assumptions'!$B$3)/AB544)</f>
        <v>10.497194999404542</v>
      </c>
      <c r="AD544" s="21">
        <f t="shared" si="114"/>
        <v>1.6219713874180763</v>
      </c>
      <c r="AE544" s="21">
        <f t="shared" si="115"/>
        <v>12.119166386822618</v>
      </c>
      <c r="AF544" s="21">
        <f t="shared" si="116"/>
        <v>0.22228160317739099</v>
      </c>
    </row>
    <row r="545" spans="1:32" x14ac:dyDescent="0.3">
      <c r="A545" s="16" t="s">
        <v>1101</v>
      </c>
      <c r="B545" s="17" t="s">
        <v>1102</v>
      </c>
      <c r="C545" s="16" t="s">
        <v>8</v>
      </c>
      <c r="D545" s="16" t="str">
        <f>VLOOKUP(A545,'Lead Time'!$A$2:$C$1180,3,0)</f>
        <v>Local</v>
      </c>
      <c r="E545" s="23" t="str">
        <f>VLOOKUP(A545,Classification!$A$2:$D$1180,4,0)</f>
        <v>C</v>
      </c>
      <c r="F545" s="25" t="str">
        <f>VLOOKUP(A545,Classification!$A$2:$E$1180,5,0)</f>
        <v>L</v>
      </c>
      <c r="G545" s="18">
        <f>VLOOKUP(A545,'Lead Time'!$A$2:$D$1180,4,0)</f>
        <v>10</v>
      </c>
      <c r="H545" s="18">
        <f t="shared" si="104"/>
        <v>0.33333333333333331</v>
      </c>
      <c r="I545" s="27">
        <f>VLOOKUP(A545,Classification!$A$2:$F$1180,6,0)</f>
        <v>31.530999999999999</v>
      </c>
      <c r="J545" s="18">
        <f>-SUM('cons 2023 - 2025'!D546:AM546)</f>
        <v>14</v>
      </c>
      <c r="K545" s="18">
        <f>-_xlfn.MINIFS('cons 2023 - 2025'!D546:AM546,'cons 2023 - 2025'!D546:AM546,"&lt;&gt;0")</f>
        <v>2</v>
      </c>
      <c r="L545" s="18">
        <f>-_xlfn.MAXIFS('cons 2023 - 2025'!D546:AM546,'cons 2023 - 2025'!D546:AM546,"&lt;&gt;0")</f>
        <v>1</v>
      </c>
      <c r="M545" s="16">
        <f>COUNTIF('cons 2023 - 2025'!D546:AM546,"&lt;&gt;0")</f>
        <v>9</v>
      </c>
      <c r="N545" s="18">
        <f>-AVERAGE('cons 2023 - 2025'!D546:AM546)</f>
        <v>0.3888888888888889</v>
      </c>
      <c r="O545" s="18">
        <f t="shared" si="105"/>
        <v>1.5555555555555556</v>
      </c>
      <c r="P545" s="18">
        <f>_xlfn.STDEV.S('cons 2023 - 2025'!D546:AM546)</f>
        <v>0.72811999708752007</v>
      </c>
      <c r="Q545" s="18">
        <f>-AVERAGE('cons 2023 - 2025'!D546:AM546)/'⚙ Assumptions'!$B$5</f>
        <v>1.7676767676767676E-2</v>
      </c>
      <c r="R545" s="18">
        <f>_xlfn.STDEV.S('cons 2023 - 2025'!D546:AM546)/SQRT('⚙ Assumptions'!$B$5)</f>
        <v>0.15523570497190425</v>
      </c>
      <c r="S545" s="18">
        <f>-IF(AVERAGE('cons 2023 - 2025'!D546:AM546)=0,"",_xlfn.STDEV.S('cons 2023 - 2025'!D546:AM546)/AVERAGE('cons 2023 - 2025'!D546:AM546))</f>
        <v>1.8723085639393373</v>
      </c>
      <c r="T545" s="18" t="str">
        <f t="shared" si="106"/>
        <v>Z</v>
      </c>
      <c r="U545" s="37">
        <f t="shared" si="107"/>
        <v>0.9</v>
      </c>
      <c r="V545" s="18">
        <f t="shared" si="108"/>
        <v>1.28</v>
      </c>
      <c r="W545" s="18">
        <f t="shared" si="109"/>
        <v>0.62834995442322206</v>
      </c>
      <c r="X545" s="18">
        <f t="shared" si="110"/>
        <v>0.53808675369066139</v>
      </c>
      <c r="Y545" s="18">
        <f t="shared" si="111"/>
        <v>0.80511763119089885</v>
      </c>
      <c r="Z545" s="18">
        <f t="shared" si="112"/>
        <v>0.66771638332029104</v>
      </c>
      <c r="AA545" s="18">
        <f>-AVERAGE('cons 2023 - 2025'!D546:AM546)*12</f>
        <v>4.666666666666667</v>
      </c>
      <c r="AB545" s="27">
        <f t="shared" si="113"/>
        <v>6.3062000000000005</v>
      </c>
      <c r="AC545" s="18">
        <f>SQRT((2*AA545*'⚙ Assumptions'!$B$3)/AB545)</f>
        <v>14.899790010224963</v>
      </c>
      <c r="AD545" s="18">
        <f t="shared" si="114"/>
        <v>0.66771638332029104</v>
      </c>
      <c r="AE545" s="18">
        <f t="shared" si="115"/>
        <v>15.567506393545255</v>
      </c>
      <c r="AF545" s="18">
        <f t="shared" si="116"/>
        <v>0.31320351920826889</v>
      </c>
    </row>
    <row r="546" spans="1:32" x14ac:dyDescent="0.3">
      <c r="A546" s="19" t="s">
        <v>1103</v>
      </c>
      <c r="B546" s="20" t="s">
        <v>1104</v>
      </c>
      <c r="C546" s="16" t="s">
        <v>8</v>
      </c>
      <c r="D546" s="16" t="str">
        <f>VLOOKUP(A546,'Lead Time'!$A$2:$C$1180,3,0)</f>
        <v>Local</v>
      </c>
      <c r="E546" s="23" t="str">
        <f>VLOOKUP(A546,Classification!$A$2:$D$1180,4,0)</f>
        <v>C</v>
      </c>
      <c r="F546" s="25" t="str">
        <f>VLOOKUP(A546,Classification!$A$2:$E$1180,5,0)</f>
        <v>L</v>
      </c>
      <c r="G546" s="21">
        <f>VLOOKUP(A546,'Lead Time'!$A$2:$D$1180,4,0)</f>
        <v>22</v>
      </c>
      <c r="H546" s="21">
        <f t="shared" si="104"/>
        <v>0.73333333333333328</v>
      </c>
      <c r="I546" s="32">
        <f>VLOOKUP(A546,Classification!$A$2:$F$1180,6,0)</f>
        <v>31.503</v>
      </c>
      <c r="J546" s="21">
        <f>-SUM('cons 2023 - 2025'!D547:AM547)</f>
        <v>4</v>
      </c>
      <c r="K546" s="18">
        <f>-_xlfn.MINIFS('cons 2023 - 2025'!D547:AM547,'cons 2023 - 2025'!D547:AM547,"&lt;&gt;0")</f>
        <v>1</v>
      </c>
      <c r="L546" s="18">
        <f>-_xlfn.MAXIFS('cons 2023 - 2025'!D547:AM547,'cons 2023 - 2025'!D547:AM547,"&lt;&gt;0")</f>
        <v>1</v>
      </c>
      <c r="M546" s="19">
        <f>COUNTIF('cons 2023 - 2025'!D547:AM547,"&lt;&gt;0")</f>
        <v>4</v>
      </c>
      <c r="N546" s="21">
        <f>-AVERAGE('cons 2023 - 2025'!D547:AM547)</f>
        <v>0.1111111111111111</v>
      </c>
      <c r="O546" s="21">
        <f t="shared" si="105"/>
        <v>1</v>
      </c>
      <c r="P546" s="21">
        <f>_xlfn.STDEV.S('cons 2023 - 2025'!D547:AM547)</f>
        <v>0.3187276291558383</v>
      </c>
      <c r="Q546" s="21">
        <f>-AVERAGE('cons 2023 - 2025'!D547:AM547)/'⚙ Assumptions'!$B$5</f>
        <v>5.0505050505050501E-3</v>
      </c>
      <c r="R546" s="21">
        <f>_xlfn.STDEV.S('cons 2023 - 2025'!D547:AM547)/SQRT('⚙ Assumptions'!$B$5)</f>
        <v>6.7952958858350065E-2</v>
      </c>
      <c r="S546" s="21">
        <f>-IF(AVERAGE('cons 2023 - 2025'!D547:AM547)=0,"",_xlfn.STDEV.S('cons 2023 - 2025'!D547:AM547)/AVERAGE('cons 2023 - 2025'!D547:AM547))</f>
        <v>2.8685486624025449</v>
      </c>
      <c r="T546" s="21" t="str">
        <f t="shared" si="106"/>
        <v>Z</v>
      </c>
      <c r="U546" s="38">
        <f t="shared" si="107"/>
        <v>0.9</v>
      </c>
      <c r="V546" s="21">
        <f t="shared" si="108"/>
        <v>1.28</v>
      </c>
      <c r="W546" s="21">
        <f t="shared" si="109"/>
        <v>0.40797136531947298</v>
      </c>
      <c r="X546" s="21">
        <f t="shared" si="110"/>
        <v>0.34936580486427915</v>
      </c>
      <c r="Y546" s="21">
        <f t="shared" si="111"/>
        <v>0.51908247643058414</v>
      </c>
      <c r="Z546" s="21">
        <f t="shared" si="112"/>
        <v>0.43084728634576064</v>
      </c>
      <c r="AA546" s="21">
        <f>-AVERAGE('cons 2023 - 2025'!D547:AM547)*12</f>
        <v>1.3333333333333333</v>
      </c>
      <c r="AB546" s="32">
        <f t="shared" si="113"/>
        <v>6.3006000000000002</v>
      </c>
      <c r="AC546" s="21">
        <f>SQRT((2*AA546*'⚙ Assumptions'!$B$3)/AB546)</f>
        <v>7.967811318342739</v>
      </c>
      <c r="AD546" s="21">
        <f t="shared" si="114"/>
        <v>0.43084728634576064</v>
      </c>
      <c r="AE546" s="21">
        <f t="shared" si="115"/>
        <v>8.3986586046884995</v>
      </c>
      <c r="AF546" s="21">
        <f t="shared" si="116"/>
        <v>0.16733997330783421</v>
      </c>
    </row>
    <row r="547" spans="1:32" x14ac:dyDescent="0.3">
      <c r="A547" s="16" t="s">
        <v>1105</v>
      </c>
      <c r="B547" s="17" t="s">
        <v>1106</v>
      </c>
      <c r="C547" s="16" t="s">
        <v>8</v>
      </c>
      <c r="D547" s="16" t="str">
        <f>VLOOKUP(A547,'Lead Time'!$A$2:$C$1180,3,0)</f>
        <v>Local</v>
      </c>
      <c r="E547" s="23" t="str">
        <f>VLOOKUP(A547,Classification!$A$2:$D$1180,4,0)</f>
        <v>C</v>
      </c>
      <c r="F547" s="25" t="str">
        <f>VLOOKUP(A547,Classification!$A$2:$E$1180,5,0)</f>
        <v>L</v>
      </c>
      <c r="G547" s="18">
        <f>VLOOKUP(A547,'Lead Time'!$A$2:$D$1180,4,0)</f>
        <v>171</v>
      </c>
      <c r="H547" s="18">
        <f t="shared" si="104"/>
        <v>5.7</v>
      </c>
      <c r="I547" s="27">
        <f>VLOOKUP(A547,Classification!$A$2:$F$1180,6,0)</f>
        <v>31.5</v>
      </c>
      <c r="J547" s="18">
        <f>-SUM('cons 2023 - 2025'!D548:AM548)</f>
        <v>1</v>
      </c>
      <c r="K547" s="18">
        <f>-_xlfn.MINIFS('cons 2023 - 2025'!D548:AM548,'cons 2023 - 2025'!D548:AM548,"&lt;&gt;0")</f>
        <v>1</v>
      </c>
      <c r="L547" s="18">
        <f>-_xlfn.MAXIFS('cons 2023 - 2025'!D548:AM548,'cons 2023 - 2025'!D548:AM548,"&lt;&gt;0")</f>
        <v>1</v>
      </c>
      <c r="M547" s="16">
        <f>COUNTIF('cons 2023 - 2025'!D548:AM548,"&lt;&gt;0")</f>
        <v>1</v>
      </c>
      <c r="N547" s="18">
        <f>-AVERAGE('cons 2023 - 2025'!D548:AM548)</f>
        <v>2.7777777777777776E-2</v>
      </c>
      <c r="O547" s="18">
        <f t="shared" si="105"/>
        <v>1</v>
      </c>
      <c r="P547" s="18">
        <f>_xlfn.STDEV.S('cons 2023 - 2025'!D548:AM548)</f>
        <v>0.16666666666666666</v>
      </c>
      <c r="Q547" s="18">
        <f>-AVERAGE('cons 2023 - 2025'!D548:AM548)/'⚙ Assumptions'!$B$5</f>
        <v>1.2626262626262625E-3</v>
      </c>
      <c r="R547" s="18">
        <f>_xlfn.STDEV.S('cons 2023 - 2025'!D548:AM548)/SQRT('⚙ Assumptions'!$B$5)</f>
        <v>3.5533452725935069E-2</v>
      </c>
      <c r="S547" s="18">
        <f>-IF(AVERAGE('cons 2023 - 2025'!D548:AM548)=0,"",_xlfn.STDEV.S('cons 2023 - 2025'!D548:AM548)/AVERAGE('cons 2023 - 2025'!D548:AM548))</f>
        <v>6</v>
      </c>
      <c r="T547" s="18" t="str">
        <f t="shared" si="106"/>
        <v>Z</v>
      </c>
      <c r="U547" s="37">
        <f t="shared" si="107"/>
        <v>0.9</v>
      </c>
      <c r="V547" s="18">
        <f t="shared" si="108"/>
        <v>1.28</v>
      </c>
      <c r="W547" s="18">
        <f t="shared" si="109"/>
        <v>0.59476504146213449</v>
      </c>
      <c r="X547" s="18">
        <f t="shared" si="110"/>
        <v>0.50932635248270175</v>
      </c>
      <c r="Y547" s="18">
        <f t="shared" si="111"/>
        <v>0.81067413237122543</v>
      </c>
      <c r="Z547" s="18">
        <f t="shared" si="112"/>
        <v>0.66765968581603508</v>
      </c>
      <c r="AA547" s="18">
        <f>-AVERAGE('cons 2023 - 2025'!D548:AM548)*12</f>
        <v>0.33333333333333331</v>
      </c>
      <c r="AB547" s="27">
        <f t="shared" si="113"/>
        <v>6.3000000000000007</v>
      </c>
      <c r="AC547" s="18">
        <f>SQRT((2*AA547*'⚙ Assumptions'!$B$3)/AB547)</f>
        <v>3.9840953644479788</v>
      </c>
      <c r="AD547" s="18">
        <f t="shared" si="114"/>
        <v>0.66765968581603508</v>
      </c>
      <c r="AE547" s="18">
        <f t="shared" si="115"/>
        <v>4.6517550502640139</v>
      </c>
      <c r="AF547" s="18">
        <f t="shared" si="116"/>
        <v>8.3666002653407553E-2</v>
      </c>
    </row>
    <row r="548" spans="1:32" x14ac:dyDescent="0.3">
      <c r="A548" s="19" t="s">
        <v>1107</v>
      </c>
      <c r="B548" s="20" t="s">
        <v>1108</v>
      </c>
      <c r="C548" s="16" t="s">
        <v>8</v>
      </c>
      <c r="D548" s="16" t="str">
        <f>VLOOKUP(A548,'Lead Time'!$A$2:$C$1180,3,0)</f>
        <v>Local</v>
      </c>
      <c r="E548" s="23" t="str">
        <f>VLOOKUP(A548,Classification!$A$2:$D$1180,4,0)</f>
        <v>C</v>
      </c>
      <c r="F548" s="25" t="str">
        <f>VLOOKUP(A548,Classification!$A$2:$E$1180,5,0)</f>
        <v>L</v>
      </c>
      <c r="G548" s="21">
        <f>VLOOKUP(A548,'Lead Time'!$A$2:$D$1180,4,0)</f>
        <v>3</v>
      </c>
      <c r="H548" s="21">
        <f t="shared" si="104"/>
        <v>0.1</v>
      </c>
      <c r="I548" s="32">
        <f>VLOOKUP(A548,Classification!$A$2:$F$1180,6,0)</f>
        <v>31.468</v>
      </c>
      <c r="J548" s="21">
        <f>-SUM('cons 2023 - 2025'!D549:AM549)</f>
        <v>4</v>
      </c>
      <c r="K548" s="18">
        <f>-_xlfn.MINIFS('cons 2023 - 2025'!D549:AM549,'cons 2023 - 2025'!D549:AM549,"&lt;&gt;0")</f>
        <v>2</v>
      </c>
      <c r="L548" s="18">
        <f>-_xlfn.MAXIFS('cons 2023 - 2025'!D549:AM549,'cons 2023 - 2025'!D549:AM549,"&lt;&gt;0")</f>
        <v>1</v>
      </c>
      <c r="M548" s="19">
        <f>COUNTIF('cons 2023 - 2025'!D549:AM549,"&lt;&gt;0")</f>
        <v>3</v>
      </c>
      <c r="N548" s="21">
        <f>-AVERAGE('cons 2023 - 2025'!D549:AM549)</f>
        <v>0.1111111111111111</v>
      </c>
      <c r="O548" s="21">
        <f t="shared" si="105"/>
        <v>1.3333333333333333</v>
      </c>
      <c r="P548" s="21">
        <f>_xlfn.STDEV.S('cons 2023 - 2025'!D549:AM549)</f>
        <v>0.39840953644479787</v>
      </c>
      <c r="Q548" s="21">
        <f>-AVERAGE('cons 2023 - 2025'!D549:AM549)/'⚙ Assumptions'!$B$5</f>
        <v>5.0505050505050501E-3</v>
      </c>
      <c r="R548" s="21">
        <f>_xlfn.STDEV.S('cons 2023 - 2025'!D549:AM549)/SQRT('⚙ Assumptions'!$B$5)</f>
        <v>8.4941198572937582E-2</v>
      </c>
      <c r="S548" s="21">
        <f>-IF(AVERAGE('cons 2023 - 2025'!D549:AM549)=0,"",_xlfn.STDEV.S('cons 2023 - 2025'!D549:AM549)/AVERAGE('cons 2023 - 2025'!D549:AM549))</f>
        <v>3.5856858280031809</v>
      </c>
      <c r="T548" s="21" t="str">
        <f t="shared" si="106"/>
        <v>Z</v>
      </c>
      <c r="U548" s="38">
        <f t="shared" si="107"/>
        <v>0.9</v>
      </c>
      <c r="V548" s="21">
        <f t="shared" si="108"/>
        <v>1.28</v>
      </c>
      <c r="W548" s="21">
        <f t="shared" si="109"/>
        <v>0.18831676362767988</v>
      </c>
      <c r="X548" s="21">
        <f t="shared" si="110"/>
        <v>0.16126484181727027</v>
      </c>
      <c r="Y548" s="21">
        <f t="shared" si="111"/>
        <v>0.20346827877919502</v>
      </c>
      <c r="Z548" s="21">
        <f t="shared" si="112"/>
        <v>0.17237595292838137</v>
      </c>
      <c r="AA548" s="21">
        <f>-AVERAGE('cons 2023 - 2025'!D549:AM549)*12</f>
        <v>1.3333333333333333</v>
      </c>
      <c r="AB548" s="32">
        <f t="shared" si="113"/>
        <v>6.2936000000000005</v>
      </c>
      <c r="AC548" s="21">
        <f>SQRT((2*AA548*'⚙ Assumptions'!$B$3)/AB548)</f>
        <v>7.9722411501660027</v>
      </c>
      <c r="AD548" s="21">
        <f t="shared" si="114"/>
        <v>0.17237595292838137</v>
      </c>
      <c r="AE548" s="21">
        <f t="shared" si="115"/>
        <v>8.1446171030943848</v>
      </c>
      <c r="AF548" s="21">
        <f t="shared" si="116"/>
        <v>0.16724698967561585</v>
      </c>
    </row>
    <row r="549" spans="1:32" x14ac:dyDescent="0.3">
      <c r="A549" s="16" t="s">
        <v>1109</v>
      </c>
      <c r="B549" s="17" t="s">
        <v>1110</v>
      </c>
      <c r="C549" s="16" t="s">
        <v>8</v>
      </c>
      <c r="D549" s="16" t="str">
        <f>VLOOKUP(A549,'Lead Time'!$A$2:$C$1180,3,0)</f>
        <v>Local</v>
      </c>
      <c r="E549" s="23" t="str">
        <f>VLOOKUP(A549,Classification!$A$2:$D$1180,4,0)</f>
        <v>C</v>
      </c>
      <c r="F549" s="26" t="str">
        <f>VLOOKUP(A549,Classification!$A$2:$E$1180,5,0)</f>
        <v>M</v>
      </c>
      <c r="G549" s="18">
        <f>VLOOKUP(A549,'Lead Time'!$A$2:$D$1180,4,0)</f>
        <v>27.066666666666666</v>
      </c>
      <c r="H549" s="18">
        <f t="shared" si="104"/>
        <v>0.90222222222222226</v>
      </c>
      <c r="I549" s="27">
        <f>VLOOKUP(A549,Classification!$A$2:$F$1180,6,0)</f>
        <v>30.51</v>
      </c>
      <c r="J549" s="18">
        <f>-SUM('cons 2023 - 2025'!D550:AM550)</f>
        <v>52</v>
      </c>
      <c r="K549" s="18">
        <f>-_xlfn.MINIFS('cons 2023 - 2025'!D550:AM550,'cons 2023 - 2025'!D550:AM550,"&lt;&gt;0")</f>
        <v>9</v>
      </c>
      <c r="L549" s="18">
        <f>-_xlfn.MAXIFS('cons 2023 - 2025'!D550:AM550,'cons 2023 - 2025'!D550:AM550,"&lt;&gt;0")</f>
        <v>1</v>
      </c>
      <c r="M549" s="16">
        <f>COUNTIF('cons 2023 - 2025'!D550:AM550,"&lt;&gt;0")</f>
        <v>16</v>
      </c>
      <c r="N549" s="18">
        <f>-AVERAGE('cons 2023 - 2025'!D550:AM550)</f>
        <v>1.4444444444444444</v>
      </c>
      <c r="O549" s="18">
        <f t="shared" si="105"/>
        <v>3.25</v>
      </c>
      <c r="P549" s="18">
        <f>_xlfn.STDEV.S('cons 2023 - 2025'!D550:AM550)</f>
        <v>2.2983776196568924</v>
      </c>
      <c r="Q549" s="18">
        <f>-AVERAGE('cons 2023 - 2025'!D550:AM550)/'⚙ Assumptions'!$B$5</f>
        <v>6.5656565656565649E-2</v>
      </c>
      <c r="R549" s="18">
        <f>_xlfn.STDEV.S('cons 2023 - 2025'!D550:AM550)/SQRT('⚙ Assumptions'!$B$5)</f>
        <v>0.4900157549665522</v>
      </c>
      <c r="S549" s="18">
        <f>-IF(AVERAGE('cons 2023 - 2025'!D550:AM550)=0,"",_xlfn.STDEV.S('cons 2023 - 2025'!D550:AM550)/AVERAGE('cons 2023 - 2025'!D550:AM550))</f>
        <v>1.5911845059163101</v>
      </c>
      <c r="T549" s="18" t="str">
        <f t="shared" si="106"/>
        <v>Z</v>
      </c>
      <c r="U549" s="37">
        <f t="shared" si="107"/>
        <v>0.9</v>
      </c>
      <c r="V549" s="18">
        <f t="shared" si="108"/>
        <v>1.28</v>
      </c>
      <c r="W549" s="18">
        <f t="shared" si="109"/>
        <v>3.2631527255765564</v>
      </c>
      <c r="X549" s="18">
        <f t="shared" si="110"/>
        <v>2.7943970466490602</v>
      </c>
      <c r="Y549" s="18">
        <f t="shared" si="111"/>
        <v>5.0402571026809335</v>
      </c>
      <c r="Z549" s="18">
        <f t="shared" si="112"/>
        <v>4.09760692319227</v>
      </c>
      <c r="AA549" s="18">
        <f>-AVERAGE('cons 2023 - 2025'!D550:AM550)*12</f>
        <v>17.333333333333332</v>
      </c>
      <c r="AB549" s="27">
        <f t="shared" si="113"/>
        <v>6.1020000000000003</v>
      </c>
      <c r="AC549" s="18">
        <f>SQRT((2*AA549*'⚙ Assumptions'!$B$3)/AB549)</f>
        <v>29.19211560064738</v>
      </c>
      <c r="AD549" s="18">
        <f t="shared" si="114"/>
        <v>4.09760692319227</v>
      </c>
      <c r="AE549" s="18">
        <f t="shared" si="115"/>
        <v>33.28972252383965</v>
      </c>
      <c r="AF549" s="18">
        <f t="shared" si="116"/>
        <v>0.5937676313171677</v>
      </c>
    </row>
    <row r="550" spans="1:32" x14ac:dyDescent="0.3">
      <c r="A550" s="19" t="s">
        <v>1111</v>
      </c>
      <c r="B550" s="20" t="s">
        <v>1112</v>
      </c>
      <c r="C550" s="16" t="s">
        <v>8</v>
      </c>
      <c r="D550" s="16" t="str">
        <f>VLOOKUP(A550,'Lead Time'!$A$2:$C$1180,3,0)</f>
        <v>Local</v>
      </c>
      <c r="E550" s="23" t="str">
        <f>VLOOKUP(A550,Classification!$A$2:$D$1180,4,0)</f>
        <v>C</v>
      </c>
      <c r="F550" s="26" t="str">
        <f>VLOOKUP(A550,Classification!$A$2:$E$1180,5,0)</f>
        <v>M</v>
      </c>
      <c r="G550" s="21">
        <f>VLOOKUP(A550,'Lead Time'!$A$2:$D$1180,4,0)</f>
        <v>72</v>
      </c>
      <c r="H550" s="21">
        <f t="shared" si="104"/>
        <v>2.4</v>
      </c>
      <c r="I550" s="32">
        <f>VLOOKUP(A550,Classification!$A$2:$F$1180,6,0)</f>
        <v>30.3</v>
      </c>
      <c r="J550" s="21">
        <f>-SUM('cons 2023 - 2025'!D551:AM551)</f>
        <v>6</v>
      </c>
      <c r="K550" s="18">
        <f>-_xlfn.MINIFS('cons 2023 - 2025'!D551:AM551,'cons 2023 - 2025'!D551:AM551,"&lt;&gt;0")</f>
        <v>2</v>
      </c>
      <c r="L550" s="18">
        <f>-_xlfn.MAXIFS('cons 2023 - 2025'!D551:AM551,'cons 2023 - 2025'!D551:AM551,"&lt;&gt;0")</f>
        <v>1</v>
      </c>
      <c r="M550" s="19">
        <f>COUNTIF('cons 2023 - 2025'!D551:AM551,"&lt;&gt;0")</f>
        <v>4</v>
      </c>
      <c r="N550" s="21">
        <f>-AVERAGE('cons 2023 - 2025'!D551:AM551)</f>
        <v>0.16666666666666666</v>
      </c>
      <c r="O550" s="21">
        <f t="shared" si="105"/>
        <v>1.5</v>
      </c>
      <c r="P550" s="21">
        <f>_xlfn.STDEV.S('cons 2023 - 2025'!D551:AM551)</f>
        <v>0.50709255283710997</v>
      </c>
      <c r="Q550" s="21">
        <f>-AVERAGE('cons 2023 - 2025'!D551:AM551)/'⚙ Assumptions'!$B$5</f>
        <v>7.5757575757575751E-3</v>
      </c>
      <c r="R550" s="21">
        <f>_xlfn.STDEV.S('cons 2023 - 2025'!D551:AM551)/SQRT('⚙ Assumptions'!$B$5)</f>
        <v>0.10811249552346708</v>
      </c>
      <c r="S550" s="21">
        <f>-IF(AVERAGE('cons 2023 - 2025'!D551:AM551)=0,"",_xlfn.STDEV.S('cons 2023 - 2025'!D551:AM551)/AVERAGE('cons 2023 - 2025'!D551:AM551))</f>
        <v>3.0425553170226598</v>
      </c>
      <c r="T550" s="21" t="str">
        <f t="shared" si="106"/>
        <v>Z</v>
      </c>
      <c r="U550" s="38">
        <f t="shared" si="107"/>
        <v>0.9</v>
      </c>
      <c r="V550" s="21">
        <f t="shared" si="108"/>
        <v>1.28</v>
      </c>
      <c r="W550" s="21">
        <f t="shared" si="109"/>
        <v>1.1742271290722892</v>
      </c>
      <c r="X550" s="21">
        <f t="shared" si="110"/>
        <v>1.0055480382074531</v>
      </c>
      <c r="Y550" s="21">
        <f t="shared" si="111"/>
        <v>1.7196816745268346</v>
      </c>
      <c r="Z550" s="21">
        <f t="shared" si="112"/>
        <v>1.405548038207453</v>
      </c>
      <c r="AA550" s="21">
        <f>-AVERAGE('cons 2023 - 2025'!D551:AM551)*12</f>
        <v>2</v>
      </c>
      <c r="AB550" s="32">
        <f t="shared" si="113"/>
        <v>6.0600000000000005</v>
      </c>
      <c r="AC550" s="21">
        <f>SQRT((2*AA550*'⚙ Assumptions'!$B$3)/AB550)</f>
        <v>9.9503719020998904</v>
      </c>
      <c r="AD550" s="21">
        <f t="shared" si="114"/>
        <v>1.405548038207453</v>
      </c>
      <c r="AE550" s="21">
        <f t="shared" si="115"/>
        <v>11.355919940307343</v>
      </c>
      <c r="AF550" s="21">
        <f t="shared" si="116"/>
        <v>0.20099751242241781</v>
      </c>
    </row>
    <row r="551" spans="1:32" x14ac:dyDescent="0.3">
      <c r="A551" s="16" t="s">
        <v>1113</v>
      </c>
      <c r="B551" s="17" t="s">
        <v>1114</v>
      </c>
      <c r="C551" s="16" t="s">
        <v>8</v>
      </c>
      <c r="D551" s="16" t="str">
        <f>VLOOKUP(A551,'Lead Time'!$A$2:$C$1180,3,0)</f>
        <v>Local</v>
      </c>
      <c r="E551" s="23" t="str">
        <f>VLOOKUP(A551,Classification!$A$2:$D$1180,4,0)</f>
        <v>C</v>
      </c>
      <c r="F551" s="25" t="str">
        <f>VLOOKUP(A551,Classification!$A$2:$E$1180,5,0)</f>
        <v>L</v>
      </c>
      <c r="G551" s="18">
        <f>VLOOKUP(A551,'Lead Time'!$A$2:$D$1180,4,0)</f>
        <v>30.5</v>
      </c>
      <c r="H551" s="18">
        <f t="shared" si="104"/>
        <v>1.0166666666666666</v>
      </c>
      <c r="I551" s="27">
        <f>VLOOKUP(A551,Classification!$A$2:$F$1180,6,0)</f>
        <v>30.3</v>
      </c>
      <c r="J551" s="18">
        <f>-SUM('cons 2023 - 2025'!D552:AM552)</f>
        <v>5</v>
      </c>
      <c r="K551" s="18">
        <f>-_xlfn.MINIFS('cons 2023 - 2025'!D552:AM552,'cons 2023 - 2025'!D552:AM552,"&lt;&gt;0")</f>
        <v>4</v>
      </c>
      <c r="L551" s="18">
        <f>-_xlfn.MAXIFS('cons 2023 - 2025'!D552:AM552,'cons 2023 - 2025'!D552:AM552,"&lt;&gt;0")</f>
        <v>1</v>
      </c>
      <c r="M551" s="16">
        <f>COUNTIF('cons 2023 - 2025'!D552:AM552,"&lt;&gt;0")</f>
        <v>2</v>
      </c>
      <c r="N551" s="18">
        <f>-AVERAGE('cons 2023 - 2025'!D552:AM552)</f>
        <v>0.1388888888888889</v>
      </c>
      <c r="O551" s="18">
        <f t="shared" si="105"/>
        <v>2.5</v>
      </c>
      <c r="P551" s="18">
        <f>_xlfn.STDEV.S('cons 2023 - 2025'!D552:AM552)</f>
        <v>0.68254891097489556</v>
      </c>
      <c r="Q551" s="18">
        <f>-AVERAGE('cons 2023 - 2025'!D552:AM552)/'⚙ Assumptions'!$B$5</f>
        <v>6.313131313131313E-3</v>
      </c>
      <c r="R551" s="18">
        <f>_xlfn.STDEV.S('cons 2023 - 2025'!D552:AM552)/SQRT('⚙ Assumptions'!$B$5)</f>
        <v>0.14551991676758949</v>
      </c>
      <c r="S551" s="18">
        <f>-IF(AVERAGE('cons 2023 - 2025'!D552:AM552)=0,"",_xlfn.STDEV.S('cons 2023 - 2025'!D552:AM552)/AVERAGE('cons 2023 - 2025'!D552:AM552))</f>
        <v>4.9143521590192476</v>
      </c>
      <c r="T551" s="18" t="str">
        <f t="shared" si="106"/>
        <v>Z</v>
      </c>
      <c r="U551" s="37">
        <f t="shared" si="107"/>
        <v>0.9</v>
      </c>
      <c r="V551" s="18">
        <f t="shared" si="108"/>
        <v>1.28</v>
      </c>
      <c r="W551" s="18">
        <f t="shared" si="109"/>
        <v>1.0286848101690034</v>
      </c>
      <c r="X551" s="18">
        <f t="shared" si="110"/>
        <v>0.88091304245072255</v>
      </c>
      <c r="Y551" s="18">
        <f t="shared" si="111"/>
        <v>1.2212353152195083</v>
      </c>
      <c r="Z551" s="18">
        <f t="shared" si="112"/>
        <v>1.0221167461544263</v>
      </c>
      <c r="AA551" s="18">
        <f>-AVERAGE('cons 2023 - 2025'!D552:AM552)*12</f>
        <v>1.6666666666666667</v>
      </c>
      <c r="AB551" s="27">
        <f t="shared" si="113"/>
        <v>6.0600000000000005</v>
      </c>
      <c r="AC551" s="18">
        <f>SQRT((2*AA551*'⚙ Assumptions'!$B$3)/AB551)</f>
        <v>9.0834052439094943</v>
      </c>
      <c r="AD551" s="18">
        <f t="shared" si="114"/>
        <v>1.0221167461544263</v>
      </c>
      <c r="AE551" s="18">
        <f t="shared" si="115"/>
        <v>10.10552199006392</v>
      </c>
      <c r="AF551" s="18">
        <f t="shared" si="116"/>
        <v>0.18348478592697182</v>
      </c>
    </row>
    <row r="552" spans="1:32" x14ac:dyDescent="0.3">
      <c r="A552" s="19" t="s">
        <v>1115</v>
      </c>
      <c r="B552" s="20" t="s">
        <v>1116</v>
      </c>
      <c r="C552" s="16" t="s">
        <v>8</v>
      </c>
      <c r="D552" s="16" t="str">
        <f>VLOOKUP(A552,'Lead Time'!$A$2:$C$1180,3,0)</f>
        <v>Local</v>
      </c>
      <c r="E552" s="23" t="str">
        <f>VLOOKUP(A552,Classification!$A$2:$D$1180,4,0)</f>
        <v>C</v>
      </c>
      <c r="F552" s="26" t="str">
        <f>VLOOKUP(A552,Classification!$A$2:$E$1180,5,0)</f>
        <v>M</v>
      </c>
      <c r="G552" s="21">
        <f>VLOOKUP(A552,'Lead Time'!$A$2:$D$1180,4,0)</f>
        <v>26.818181818181817</v>
      </c>
      <c r="H552" s="21">
        <f t="shared" si="104"/>
        <v>0.89393939393939392</v>
      </c>
      <c r="I552" s="32">
        <f>VLOOKUP(A552,Classification!$A$2:$F$1180,6,0)</f>
        <v>30.285</v>
      </c>
      <c r="J552" s="21">
        <f>-SUM('cons 2023 - 2025'!D553:AM553)</f>
        <v>51</v>
      </c>
      <c r="K552" s="18">
        <f>-_xlfn.MINIFS('cons 2023 - 2025'!D553:AM553,'cons 2023 - 2025'!D553:AM553,"&lt;&gt;0")</f>
        <v>9</v>
      </c>
      <c r="L552" s="18">
        <f>-_xlfn.MAXIFS('cons 2023 - 2025'!D553:AM553,'cons 2023 - 2025'!D553:AM553,"&lt;&gt;0")</f>
        <v>3</v>
      </c>
      <c r="M552" s="19">
        <f>COUNTIF('cons 2023 - 2025'!D553:AM553,"&lt;&gt;0")</f>
        <v>15</v>
      </c>
      <c r="N552" s="21">
        <f>-AVERAGE('cons 2023 - 2025'!D553:AM553)</f>
        <v>1.4166666666666667</v>
      </c>
      <c r="O552" s="21">
        <f t="shared" si="105"/>
        <v>3.4</v>
      </c>
      <c r="P552" s="21">
        <f>_xlfn.STDEV.S('cons 2023 - 2025'!D553:AM553)</f>
        <v>1.9621416870348585</v>
      </c>
      <c r="Q552" s="21">
        <f>-AVERAGE('cons 2023 - 2025'!D553:AM553)/'⚙ Assumptions'!$B$5</f>
        <v>6.4393939393939392E-2</v>
      </c>
      <c r="R552" s="21">
        <f>_xlfn.STDEV.S('cons 2023 - 2025'!D553:AM553)/SQRT('⚙ Assumptions'!$B$5)</f>
        <v>0.41833001326703778</v>
      </c>
      <c r="S552" s="21">
        <f>-IF(AVERAGE('cons 2023 - 2025'!D553:AM553)=0,"",_xlfn.STDEV.S('cons 2023 - 2025'!D553:AM553)/AVERAGE('cons 2023 - 2025'!D553:AM553))</f>
        <v>1.3850411908481353</v>
      </c>
      <c r="T552" s="21" t="str">
        <f t="shared" si="106"/>
        <v>Z</v>
      </c>
      <c r="U552" s="38">
        <f t="shared" si="107"/>
        <v>0.9</v>
      </c>
      <c r="V552" s="21">
        <f t="shared" si="108"/>
        <v>1.28</v>
      </c>
      <c r="W552" s="21">
        <f t="shared" si="109"/>
        <v>2.7729603478789762</v>
      </c>
      <c r="X552" s="21">
        <f t="shared" si="110"/>
        <v>2.3746213733281074</v>
      </c>
      <c r="Y552" s="21">
        <f t="shared" si="111"/>
        <v>4.4998887225346236</v>
      </c>
      <c r="Z552" s="21">
        <f t="shared" si="112"/>
        <v>3.6410355147422488</v>
      </c>
      <c r="AA552" s="21">
        <f>-AVERAGE('cons 2023 - 2025'!D553:AM553)*12</f>
        <v>17</v>
      </c>
      <c r="AB552" s="32">
        <f t="shared" si="113"/>
        <v>6.0570000000000004</v>
      </c>
      <c r="AC552" s="21">
        <f>SQRT((2*AA552*'⚙ Assumptions'!$B$3)/AB552)</f>
        <v>29.01725332607138</v>
      </c>
      <c r="AD552" s="21">
        <f t="shared" si="114"/>
        <v>3.6410355147422488</v>
      </c>
      <c r="AE552" s="21">
        <f t="shared" si="115"/>
        <v>32.658288840813626</v>
      </c>
      <c r="AF552" s="21">
        <f t="shared" si="116"/>
        <v>0.58585834465338127</v>
      </c>
    </row>
    <row r="553" spans="1:32" x14ac:dyDescent="0.3">
      <c r="A553" s="16" t="s">
        <v>1117</v>
      </c>
      <c r="B553" s="17" t="s">
        <v>1118</v>
      </c>
      <c r="C553" s="16" t="s">
        <v>8</v>
      </c>
      <c r="D553" s="16" t="str">
        <f>VLOOKUP(A553,'Lead Time'!$A$2:$C$1180,3,0)</f>
        <v>Import</v>
      </c>
      <c r="E553" s="23" t="str">
        <f>VLOOKUP(A553,Classification!$A$2:$D$1180,4,0)</f>
        <v>C</v>
      </c>
      <c r="F553" s="25" t="str">
        <f>VLOOKUP(A553,Classification!$A$2:$E$1180,5,0)</f>
        <v>L</v>
      </c>
      <c r="G553" s="18">
        <f>VLOOKUP(A553,'Lead Time'!$A$2:$D$1180,4,0)</f>
        <v>121</v>
      </c>
      <c r="H553" s="18">
        <f t="shared" si="104"/>
        <v>4.0333333333333332</v>
      </c>
      <c r="I553" s="27">
        <f>VLOOKUP(A553,Classification!$A$2:$F$1180,6,0)</f>
        <v>30.152999999999999</v>
      </c>
      <c r="J553" s="18">
        <f>-SUM('cons 2023 - 2025'!D554:AM554)</f>
        <v>10</v>
      </c>
      <c r="K553" s="18">
        <f>-_xlfn.MINIFS('cons 2023 - 2025'!D554:AM554,'cons 2023 - 2025'!D554:AM554,"&lt;&gt;0")</f>
        <v>10</v>
      </c>
      <c r="L553" s="18">
        <f>-_xlfn.MAXIFS('cons 2023 - 2025'!D554:AM554,'cons 2023 - 2025'!D554:AM554,"&lt;&gt;0")</f>
        <v>10</v>
      </c>
      <c r="M553" s="16">
        <f>COUNTIF('cons 2023 - 2025'!D554:AM554,"&lt;&gt;0")</f>
        <v>1</v>
      </c>
      <c r="N553" s="18">
        <f>-AVERAGE('cons 2023 - 2025'!D554:AM554)</f>
        <v>0.27777777777777779</v>
      </c>
      <c r="O553" s="18">
        <f t="shared" si="105"/>
        <v>10</v>
      </c>
      <c r="P553" s="18">
        <f>_xlfn.STDEV.S('cons 2023 - 2025'!D554:AM554)</f>
        <v>1.6666666666666667</v>
      </c>
      <c r="Q553" s="18">
        <f>-AVERAGE('cons 2023 - 2025'!D554:AM554)/'⚙ Assumptions'!$B$5</f>
        <v>1.2626262626262626E-2</v>
      </c>
      <c r="R553" s="18">
        <f>_xlfn.STDEV.S('cons 2023 - 2025'!D554:AM554)/SQRT('⚙ Assumptions'!$B$5)</f>
        <v>0.35533452725935072</v>
      </c>
      <c r="S553" s="18">
        <f>-IF(AVERAGE('cons 2023 - 2025'!D554:AM554)=0,"",_xlfn.STDEV.S('cons 2023 - 2025'!D554:AM554)/AVERAGE('cons 2023 - 2025'!D554:AM554))</f>
        <v>6</v>
      </c>
      <c r="T553" s="18" t="str">
        <f t="shared" si="106"/>
        <v>Z</v>
      </c>
      <c r="U553" s="37">
        <f t="shared" si="107"/>
        <v>0.9</v>
      </c>
      <c r="V553" s="18">
        <f t="shared" si="108"/>
        <v>1.28</v>
      </c>
      <c r="W553" s="18">
        <f t="shared" si="109"/>
        <v>5.0031101438116581</v>
      </c>
      <c r="X553" s="18">
        <f t="shared" si="110"/>
        <v>4.2844075609292993</v>
      </c>
      <c r="Y553" s="18">
        <f t="shared" si="111"/>
        <v>6.5308879215894358</v>
      </c>
      <c r="Z553" s="18">
        <f t="shared" si="112"/>
        <v>5.4047779312996695</v>
      </c>
      <c r="AA553" s="18">
        <f>-AVERAGE('cons 2023 - 2025'!D554:AM554)*12</f>
        <v>3.3333333333333335</v>
      </c>
      <c r="AB553" s="27">
        <f t="shared" si="113"/>
        <v>6.0305999999999997</v>
      </c>
      <c r="AC553" s="18">
        <f>SQRT((2*AA553*'⚙ Assumptions'!$B$3)/AB553)</f>
        <v>12.877149516502008</v>
      </c>
      <c r="AD553" s="18">
        <f t="shared" si="114"/>
        <v>5.4047779312996695</v>
      </c>
      <c r="AE553" s="18">
        <f t="shared" si="115"/>
        <v>18.281927447801678</v>
      </c>
      <c r="AF553" s="18">
        <f t="shared" si="116"/>
        <v>0.25885645958072334</v>
      </c>
    </row>
    <row r="554" spans="1:32" x14ac:dyDescent="0.3">
      <c r="A554" s="19" t="s">
        <v>1119</v>
      </c>
      <c r="B554" s="20" t="s">
        <v>1120</v>
      </c>
      <c r="C554" s="16" t="s">
        <v>8</v>
      </c>
      <c r="D554" s="16" t="str">
        <f>VLOOKUP(A554,'Lead Time'!$A$2:$C$1180,3,0)</f>
        <v>Local</v>
      </c>
      <c r="E554" s="23" t="str">
        <f>VLOOKUP(A554,Classification!$A$2:$D$1180,4,0)</f>
        <v>C</v>
      </c>
      <c r="F554" s="25" t="str">
        <f>VLOOKUP(A554,Classification!$A$2:$E$1180,5,0)</f>
        <v>L</v>
      </c>
      <c r="G554" s="21">
        <f>VLOOKUP(A554,'Lead Time'!$A$2:$D$1180,4,0)</f>
        <v>17.75</v>
      </c>
      <c r="H554" s="21">
        <f t="shared" si="104"/>
        <v>0.59166666666666667</v>
      </c>
      <c r="I554" s="32">
        <f>VLOOKUP(A554,Classification!$A$2:$F$1180,6,0)</f>
        <v>29.896000000000001</v>
      </c>
      <c r="J554" s="21">
        <f>-SUM('cons 2023 - 2025'!D555:AM555)</f>
        <v>8</v>
      </c>
      <c r="K554" s="18">
        <f>-_xlfn.MINIFS('cons 2023 - 2025'!D555:AM555,'cons 2023 - 2025'!D555:AM555,"&lt;&gt;0")</f>
        <v>3</v>
      </c>
      <c r="L554" s="18">
        <f>-_xlfn.MAXIFS('cons 2023 - 2025'!D555:AM555,'cons 2023 - 2025'!D555:AM555,"&lt;&gt;0")</f>
        <v>1</v>
      </c>
      <c r="M554" s="19">
        <f>COUNTIF('cons 2023 - 2025'!D555:AM555,"&lt;&gt;0")</f>
        <v>4</v>
      </c>
      <c r="N554" s="21">
        <f>-AVERAGE('cons 2023 - 2025'!D555:AM555)</f>
        <v>0.22222222222222221</v>
      </c>
      <c r="O554" s="21">
        <f t="shared" si="105"/>
        <v>2</v>
      </c>
      <c r="P554" s="21">
        <f>_xlfn.STDEV.S('cons 2023 - 2025'!D555:AM555)</f>
        <v>0.68080251431091487</v>
      </c>
      <c r="Q554" s="21">
        <f>-AVERAGE('cons 2023 - 2025'!D555:AM555)/'⚙ Assumptions'!$B$5</f>
        <v>1.01010101010101E-2</v>
      </c>
      <c r="R554" s="21">
        <f>_xlfn.STDEV.S('cons 2023 - 2025'!D555:AM555)/SQRT('⚙ Assumptions'!$B$5)</f>
        <v>0.14514758374778777</v>
      </c>
      <c r="S554" s="21">
        <f>-IF(AVERAGE('cons 2023 - 2025'!D555:AM555)=0,"",_xlfn.STDEV.S('cons 2023 - 2025'!D555:AM555)/AVERAGE('cons 2023 - 2025'!D555:AM555))</f>
        <v>3.0636113143991173</v>
      </c>
      <c r="T554" s="21" t="str">
        <f t="shared" si="106"/>
        <v>Z</v>
      </c>
      <c r="U554" s="38">
        <f t="shared" si="107"/>
        <v>0.9</v>
      </c>
      <c r="V554" s="21">
        <f t="shared" si="108"/>
        <v>1.28</v>
      </c>
      <c r="W554" s="21">
        <f t="shared" si="109"/>
        <v>0.78274257911905176</v>
      </c>
      <c r="X554" s="21">
        <f t="shared" si="110"/>
        <v>0.67030069853389418</v>
      </c>
      <c r="Y554" s="21">
        <f t="shared" si="111"/>
        <v>0.96203550841198104</v>
      </c>
      <c r="Z554" s="21">
        <f t="shared" si="112"/>
        <v>0.80178218001537571</v>
      </c>
      <c r="AA554" s="21">
        <f>-AVERAGE('cons 2023 - 2025'!D555:AM555)*12</f>
        <v>2.6666666666666665</v>
      </c>
      <c r="AB554" s="32">
        <f t="shared" si="113"/>
        <v>5.9792000000000005</v>
      </c>
      <c r="AC554" s="21">
        <f>SQRT((2*AA554*'⚙ Assumptions'!$B$3)/AB554)</f>
        <v>11.56707238241958</v>
      </c>
      <c r="AD554" s="21">
        <f t="shared" si="114"/>
        <v>0.80178218001537571</v>
      </c>
      <c r="AE554" s="21">
        <f t="shared" si="115"/>
        <v>12.368854562434956</v>
      </c>
      <c r="AF554" s="21">
        <f t="shared" si="116"/>
        <v>0.23053946396321054</v>
      </c>
    </row>
    <row r="555" spans="1:32" x14ac:dyDescent="0.3">
      <c r="A555" s="16" t="s">
        <v>1121</v>
      </c>
      <c r="B555" s="17" t="s">
        <v>1122</v>
      </c>
      <c r="C555" s="16" t="s">
        <v>8</v>
      </c>
      <c r="D555" s="16" t="str">
        <f>VLOOKUP(A555,'Lead Time'!$A$2:$C$1180,3,0)</f>
        <v>Local</v>
      </c>
      <c r="E555" s="23" t="str">
        <f>VLOOKUP(A555,Classification!$A$2:$D$1180,4,0)</f>
        <v>C</v>
      </c>
      <c r="F555" s="24" t="str">
        <f>VLOOKUP(A555,Classification!$A$2:$E$1180,5,0)</f>
        <v>H</v>
      </c>
      <c r="G555" s="18">
        <f>VLOOKUP(A555,'Lead Time'!$A$2:$D$1180,4,0)</f>
        <v>52.947368421052623</v>
      </c>
      <c r="H555" s="18">
        <f t="shared" si="104"/>
        <v>1.7649122807017541</v>
      </c>
      <c r="I555" s="27">
        <f>VLOOKUP(A555,Classification!$A$2:$F$1180,6,0)</f>
        <v>29.693999999999999</v>
      </c>
      <c r="J555" s="18">
        <f>-SUM('cons 2023 - 2025'!D556:AM556)</f>
        <v>31</v>
      </c>
      <c r="K555" s="18">
        <f>-_xlfn.MINIFS('cons 2023 - 2025'!D556:AM556,'cons 2023 - 2025'!D556:AM556,"&lt;&gt;0")</f>
        <v>4</v>
      </c>
      <c r="L555" s="18">
        <f>-_xlfn.MAXIFS('cons 2023 - 2025'!D556:AM556,'cons 2023 - 2025'!D556:AM556,"&lt;&gt;0")</f>
        <v>1</v>
      </c>
      <c r="M555" s="16">
        <f>COUNTIF('cons 2023 - 2025'!D556:AM556,"&lt;&gt;0")</f>
        <v>14</v>
      </c>
      <c r="N555" s="18">
        <f>-AVERAGE('cons 2023 - 2025'!D556:AM556)</f>
        <v>0.86111111111111116</v>
      </c>
      <c r="O555" s="18">
        <f t="shared" si="105"/>
        <v>2.2142857142857144</v>
      </c>
      <c r="P555" s="18">
        <f>_xlfn.STDEV.S('cons 2023 - 2025'!D556:AM556)</f>
        <v>1.2906870325036259</v>
      </c>
      <c r="Q555" s="18">
        <f>-AVERAGE('cons 2023 - 2025'!D556:AM556)/'⚙ Assumptions'!$B$5</f>
        <v>3.9141414141414144E-2</v>
      </c>
      <c r="R555" s="18">
        <f>_xlfn.STDEV.S('cons 2023 - 2025'!D556:AM556)/SQRT('⚙ Assumptions'!$B$5)</f>
        <v>0.27517539992067008</v>
      </c>
      <c r="S555" s="18">
        <f>-IF(AVERAGE('cons 2023 - 2025'!D556:AM556)=0,"",_xlfn.STDEV.S('cons 2023 - 2025'!D556:AM556)/AVERAGE('cons 2023 - 2025'!D556:AM556))</f>
        <v>1.4988623603267912</v>
      </c>
      <c r="T555" s="18" t="str">
        <f t="shared" si="106"/>
        <v>Z</v>
      </c>
      <c r="U555" s="37">
        <f t="shared" si="107"/>
        <v>0.9</v>
      </c>
      <c r="V555" s="18">
        <f t="shared" si="108"/>
        <v>1.28</v>
      </c>
      <c r="W555" s="18">
        <f t="shared" si="109"/>
        <v>2.562959631926375</v>
      </c>
      <c r="X555" s="18">
        <f t="shared" si="110"/>
        <v>2.1947875041216172</v>
      </c>
      <c r="Y555" s="18">
        <f t="shared" si="111"/>
        <v>4.6353945069928288</v>
      </c>
      <c r="Z555" s="18">
        <f t="shared" si="112"/>
        <v>3.71457307917035</v>
      </c>
      <c r="AA555" s="18">
        <f>-AVERAGE('cons 2023 - 2025'!D556:AM556)*12</f>
        <v>10.333333333333334</v>
      </c>
      <c r="AB555" s="27">
        <f t="shared" si="113"/>
        <v>5.9388000000000005</v>
      </c>
      <c r="AC555" s="18">
        <f>SQRT((2*AA555*'⚙ Assumptions'!$B$3)/AB555)</f>
        <v>22.847121801392507</v>
      </c>
      <c r="AD555" s="18">
        <f t="shared" si="114"/>
        <v>3.71457307917035</v>
      </c>
      <c r="AE555" s="18">
        <f t="shared" si="115"/>
        <v>26.561694880562857</v>
      </c>
      <c r="AF555" s="18">
        <f t="shared" si="116"/>
        <v>0.45228162318036613</v>
      </c>
    </row>
    <row r="556" spans="1:32" x14ac:dyDescent="0.3">
      <c r="A556" s="19" t="s">
        <v>1123</v>
      </c>
      <c r="B556" s="20" t="s">
        <v>1124</v>
      </c>
      <c r="C556" s="16" t="s">
        <v>8</v>
      </c>
      <c r="D556" s="16" t="str">
        <f>VLOOKUP(A556,'Lead Time'!$A$2:$C$1180,3,0)</f>
        <v>Local</v>
      </c>
      <c r="E556" s="23" t="str">
        <f>VLOOKUP(A556,Classification!$A$2:$D$1180,4,0)</f>
        <v>C</v>
      </c>
      <c r="F556" s="25" t="str">
        <f>VLOOKUP(A556,Classification!$A$2:$E$1180,5,0)</f>
        <v>L</v>
      </c>
      <c r="G556" s="21">
        <f>VLOOKUP(A556,'Lead Time'!$A$2:$D$1180,4,0)</f>
        <v>5</v>
      </c>
      <c r="H556" s="21">
        <f t="shared" si="104"/>
        <v>0.16666666666666666</v>
      </c>
      <c r="I556" s="32">
        <f>VLOOKUP(A556,Classification!$A$2:$F$1180,6,0)</f>
        <v>29.431999999999999</v>
      </c>
      <c r="J556" s="21">
        <f>-SUM('cons 2023 - 2025'!D557:AM557)</f>
        <v>6</v>
      </c>
      <c r="K556" s="18">
        <f>-_xlfn.MINIFS('cons 2023 - 2025'!D557:AM557,'cons 2023 - 2025'!D557:AM557,"&lt;&gt;0")</f>
        <v>3</v>
      </c>
      <c r="L556" s="18">
        <f>-_xlfn.MAXIFS('cons 2023 - 2025'!D557:AM557,'cons 2023 - 2025'!D557:AM557,"&lt;&gt;0")</f>
        <v>3</v>
      </c>
      <c r="M556" s="19">
        <f>COUNTIF('cons 2023 - 2025'!D557:AM557,"&lt;&gt;0")</f>
        <v>2</v>
      </c>
      <c r="N556" s="21">
        <f>-AVERAGE('cons 2023 - 2025'!D557:AM557)</f>
        <v>0.16666666666666666</v>
      </c>
      <c r="O556" s="21">
        <f t="shared" si="105"/>
        <v>3</v>
      </c>
      <c r="P556" s="21">
        <f>_xlfn.STDEV.S('cons 2023 - 2025'!D557:AM557)</f>
        <v>0.6969320524371696</v>
      </c>
      <c r="Q556" s="21">
        <f>-AVERAGE('cons 2023 - 2025'!D557:AM557)/'⚙ Assumptions'!$B$5</f>
        <v>7.5757575757575751E-3</v>
      </c>
      <c r="R556" s="21">
        <f>_xlfn.STDEV.S('cons 2023 - 2025'!D557:AM557)/SQRT('⚙ Assumptions'!$B$5)</f>
        <v>0.14858641283079041</v>
      </c>
      <c r="S556" s="21">
        <f>-IF(AVERAGE('cons 2023 - 2025'!D557:AM557)=0,"",_xlfn.STDEV.S('cons 2023 - 2025'!D557:AM557)/AVERAGE('cons 2023 - 2025'!D557:AM557))</f>
        <v>4.1815923146230176</v>
      </c>
      <c r="T556" s="21" t="str">
        <f t="shared" si="106"/>
        <v>Z</v>
      </c>
      <c r="U556" s="38">
        <f t="shared" si="107"/>
        <v>0.9</v>
      </c>
      <c r="V556" s="21">
        <f t="shared" si="108"/>
        <v>1.28</v>
      </c>
      <c r="W556" s="21">
        <f t="shared" si="109"/>
        <v>0.42527912911679278</v>
      </c>
      <c r="X556" s="21">
        <f t="shared" si="110"/>
        <v>0.36418728829049068</v>
      </c>
      <c r="Y556" s="21">
        <f t="shared" si="111"/>
        <v>0.46315791699558062</v>
      </c>
      <c r="Z556" s="21">
        <f t="shared" si="112"/>
        <v>0.39196506606826848</v>
      </c>
      <c r="AA556" s="21">
        <f>-AVERAGE('cons 2023 - 2025'!D557:AM557)*12</f>
        <v>2</v>
      </c>
      <c r="AB556" s="32">
        <f t="shared" si="113"/>
        <v>5.8864000000000001</v>
      </c>
      <c r="AC556" s="21">
        <f>SQRT((2*AA556*'⚙ Assumptions'!$B$3)/AB556)</f>
        <v>10.096032500338607</v>
      </c>
      <c r="AD556" s="21">
        <f t="shared" si="114"/>
        <v>0.39196506606826848</v>
      </c>
      <c r="AE556" s="21">
        <f t="shared" si="115"/>
        <v>10.487997566406875</v>
      </c>
      <c r="AF556" s="21">
        <f t="shared" si="116"/>
        <v>0.19809761903331063</v>
      </c>
    </row>
    <row r="557" spans="1:32" x14ac:dyDescent="0.3">
      <c r="A557" s="16" t="s">
        <v>1125</v>
      </c>
      <c r="B557" s="17" t="s">
        <v>1126</v>
      </c>
      <c r="C557" s="16" t="s">
        <v>8</v>
      </c>
      <c r="D557" s="16" t="str">
        <f>VLOOKUP(A557,'Lead Time'!$A$2:$C$1180,3,0)</f>
        <v>Import</v>
      </c>
      <c r="E557" s="23" t="str">
        <f>VLOOKUP(A557,Classification!$A$2:$D$1180,4,0)</f>
        <v>C</v>
      </c>
      <c r="F557" s="25" t="str">
        <f>VLOOKUP(A557,Classification!$A$2:$E$1180,5,0)</f>
        <v>L</v>
      </c>
      <c r="G557" s="18">
        <f>VLOOKUP(A557,'Lead Time'!$A$2:$D$1180,4,0)</f>
        <v>147</v>
      </c>
      <c r="H557" s="18">
        <f t="shared" si="104"/>
        <v>4.9000000000000004</v>
      </c>
      <c r="I557" s="27">
        <f>VLOOKUP(A557,Classification!$A$2:$F$1180,6,0)</f>
        <v>29.4</v>
      </c>
      <c r="J557" s="18">
        <f>-SUM('cons 2023 - 2025'!D558:AM558)</f>
        <v>2</v>
      </c>
      <c r="K557" s="18">
        <f>-_xlfn.MINIFS('cons 2023 - 2025'!D558:AM558,'cons 2023 - 2025'!D558:AM558,"&lt;&gt;0")</f>
        <v>2</v>
      </c>
      <c r="L557" s="18">
        <f>-_xlfn.MAXIFS('cons 2023 - 2025'!D558:AM558,'cons 2023 - 2025'!D558:AM558,"&lt;&gt;0")</f>
        <v>2</v>
      </c>
      <c r="M557" s="16">
        <f>COUNTIF('cons 2023 - 2025'!D558:AM558,"&lt;&gt;0")</f>
        <v>1</v>
      </c>
      <c r="N557" s="18">
        <f>-AVERAGE('cons 2023 - 2025'!D558:AM558)</f>
        <v>5.5555555555555552E-2</v>
      </c>
      <c r="O557" s="18">
        <f t="shared" si="105"/>
        <v>2</v>
      </c>
      <c r="P557" s="18">
        <f>_xlfn.STDEV.S('cons 2023 - 2025'!D558:AM558)</f>
        <v>0.33333333333333331</v>
      </c>
      <c r="Q557" s="18">
        <f>-AVERAGE('cons 2023 - 2025'!D558:AM558)/'⚙ Assumptions'!$B$5</f>
        <v>2.525252525252525E-3</v>
      </c>
      <c r="R557" s="18">
        <f>_xlfn.STDEV.S('cons 2023 - 2025'!D558:AM558)/SQRT('⚙ Assumptions'!$B$5)</f>
        <v>7.1066905451870138E-2</v>
      </c>
      <c r="S557" s="18">
        <f>-IF(AVERAGE('cons 2023 - 2025'!D558:AM558)=0,"",_xlfn.STDEV.S('cons 2023 - 2025'!D558:AM558)/AVERAGE('cons 2023 - 2025'!D558:AM558))</f>
        <v>6</v>
      </c>
      <c r="T557" s="18" t="str">
        <f t="shared" si="106"/>
        <v>Z</v>
      </c>
      <c r="U557" s="37">
        <f t="shared" si="107"/>
        <v>0.9</v>
      </c>
      <c r="V557" s="18">
        <f t="shared" si="108"/>
        <v>1.28</v>
      </c>
      <c r="W557" s="18">
        <f t="shared" si="109"/>
        <v>1.1028997591748213</v>
      </c>
      <c r="X557" s="18">
        <f t="shared" si="110"/>
        <v>0.94446692783695585</v>
      </c>
      <c r="Y557" s="18">
        <f t="shared" si="111"/>
        <v>1.4741118803869424</v>
      </c>
      <c r="Z557" s="18">
        <f t="shared" si="112"/>
        <v>1.2166891500591781</v>
      </c>
      <c r="AA557" s="18">
        <f>-AVERAGE('cons 2023 - 2025'!D558:AM558)*12</f>
        <v>0.66666666666666663</v>
      </c>
      <c r="AB557" s="27">
        <f t="shared" si="113"/>
        <v>5.88</v>
      </c>
      <c r="AC557" s="18">
        <f>SQRT((2*AA557*'⚙ Assumptions'!$B$3)/AB557)</f>
        <v>5.8321184351980433</v>
      </c>
      <c r="AD557" s="18">
        <f t="shared" si="114"/>
        <v>1.2166891500591781</v>
      </c>
      <c r="AE557" s="18">
        <f t="shared" si="115"/>
        <v>7.0488075852572214</v>
      </c>
      <c r="AF557" s="18">
        <f t="shared" si="116"/>
        <v>0.11430952132988163</v>
      </c>
    </row>
    <row r="558" spans="1:32" x14ac:dyDescent="0.3">
      <c r="A558" s="19" t="s">
        <v>1127</v>
      </c>
      <c r="B558" s="20" t="s">
        <v>1128</v>
      </c>
      <c r="C558" s="16" t="s">
        <v>8</v>
      </c>
      <c r="D558" s="16" t="str">
        <f>VLOOKUP(A558,'Lead Time'!$A$2:$C$1180,3,0)</f>
        <v>Local</v>
      </c>
      <c r="E558" s="23" t="str">
        <f>VLOOKUP(A558,Classification!$A$2:$D$1180,4,0)</f>
        <v>C</v>
      </c>
      <c r="F558" s="26" t="str">
        <f>VLOOKUP(A558,Classification!$A$2:$E$1180,5,0)</f>
        <v>M</v>
      </c>
      <c r="G558" s="21">
        <f>VLOOKUP(A558,'Lead Time'!$A$2:$D$1180,4,0)</f>
        <v>27.285714285714285</v>
      </c>
      <c r="H558" s="21">
        <f t="shared" si="104"/>
        <v>0.90952380952380951</v>
      </c>
      <c r="I558" s="32">
        <f>VLOOKUP(A558,Classification!$A$2:$F$1180,6,0)</f>
        <v>29.233000000000001</v>
      </c>
      <c r="J558" s="21">
        <f>-SUM('cons 2023 - 2025'!D559:AM559)</f>
        <v>5</v>
      </c>
      <c r="K558" s="18">
        <f>-_xlfn.MINIFS('cons 2023 - 2025'!D559:AM559,'cons 2023 - 2025'!D559:AM559,"&lt;&gt;0")</f>
        <v>2</v>
      </c>
      <c r="L558" s="18">
        <f>-_xlfn.MAXIFS('cons 2023 - 2025'!D559:AM559,'cons 2023 - 2025'!D559:AM559,"&lt;&gt;0")</f>
        <v>1</v>
      </c>
      <c r="M558" s="19">
        <f>COUNTIF('cons 2023 - 2025'!D559:AM559,"&lt;&gt;0")</f>
        <v>4</v>
      </c>
      <c r="N558" s="21">
        <f>-AVERAGE('cons 2023 - 2025'!D559:AM559)</f>
        <v>0.1388888888888889</v>
      </c>
      <c r="O558" s="21">
        <f t="shared" si="105"/>
        <v>1.25</v>
      </c>
      <c r="P558" s="21">
        <f>_xlfn.STDEV.S('cons 2023 - 2025'!D559:AM559)</f>
        <v>0.42445109277598775</v>
      </c>
      <c r="Q558" s="21">
        <f>-AVERAGE('cons 2023 - 2025'!D559:AM559)/'⚙ Assumptions'!$B$5</f>
        <v>6.313131313131313E-3</v>
      </c>
      <c r="R558" s="21">
        <f>_xlfn.STDEV.S('cons 2023 - 2025'!D559:AM559)/SQRT('⚙ Assumptions'!$B$5)</f>
        <v>9.0493277037762249E-2</v>
      </c>
      <c r="S558" s="21">
        <f>-IF(AVERAGE('cons 2023 - 2025'!D559:AM559)=0,"",_xlfn.STDEV.S('cons 2023 - 2025'!D559:AM559)/AVERAGE('cons 2023 - 2025'!D559:AM559))</f>
        <v>3.0560478679871115</v>
      </c>
      <c r="T558" s="21" t="str">
        <f t="shared" si="106"/>
        <v>Z</v>
      </c>
      <c r="U558" s="38">
        <f t="shared" si="107"/>
        <v>0.9</v>
      </c>
      <c r="V558" s="21">
        <f t="shared" si="108"/>
        <v>1.28</v>
      </c>
      <c r="W558" s="21">
        <f t="shared" si="109"/>
        <v>0.60505373876920898</v>
      </c>
      <c r="X558" s="21">
        <f t="shared" si="110"/>
        <v>0.51813706647209223</v>
      </c>
      <c r="Y558" s="21">
        <f t="shared" si="111"/>
        <v>0.7773120360275062</v>
      </c>
      <c r="Z558" s="21">
        <f t="shared" si="112"/>
        <v>0.64445981779484351</v>
      </c>
      <c r="AA558" s="21">
        <f>-AVERAGE('cons 2023 - 2025'!D559:AM559)*12</f>
        <v>1.6666666666666667</v>
      </c>
      <c r="AB558" s="32">
        <f t="shared" si="113"/>
        <v>5.8466000000000005</v>
      </c>
      <c r="AC558" s="21">
        <f>SQRT((2*AA558*'⚙ Assumptions'!$B$3)/AB558)</f>
        <v>9.247691024209189</v>
      </c>
      <c r="AD558" s="21">
        <f t="shared" si="114"/>
        <v>0.64445981779484351</v>
      </c>
      <c r="AE558" s="21">
        <f t="shared" si="115"/>
        <v>9.8921508420040318</v>
      </c>
      <c r="AF558" s="21">
        <f t="shared" si="116"/>
        <v>0.18022516780713818</v>
      </c>
    </row>
    <row r="559" spans="1:32" x14ac:dyDescent="0.3">
      <c r="A559" s="16" t="s">
        <v>1129</v>
      </c>
      <c r="B559" s="17" t="s">
        <v>1130</v>
      </c>
      <c r="C559" s="16" t="s">
        <v>8</v>
      </c>
      <c r="D559" s="16" t="str">
        <f>VLOOKUP(A559,'Lead Time'!$A$2:$C$1180,3,0)</f>
        <v>Local</v>
      </c>
      <c r="E559" s="23" t="str">
        <f>VLOOKUP(A559,Classification!$A$2:$D$1180,4,0)</f>
        <v>C</v>
      </c>
      <c r="F559" s="26" t="str">
        <f>VLOOKUP(A559,Classification!$A$2:$E$1180,5,0)</f>
        <v>M</v>
      </c>
      <c r="G559" s="18">
        <f>VLOOKUP(A559,'Lead Time'!$A$2:$D$1180,4,0)</f>
        <v>112.375</v>
      </c>
      <c r="H559" s="18">
        <f t="shared" si="104"/>
        <v>3.7458333333333331</v>
      </c>
      <c r="I559" s="27">
        <f>VLOOKUP(A559,Classification!$A$2:$F$1180,6,0)</f>
        <v>29.039000000000001</v>
      </c>
      <c r="J559" s="18">
        <f>-SUM('cons 2023 - 2025'!D560:AM560)</f>
        <v>9</v>
      </c>
      <c r="K559" s="18">
        <f>-_xlfn.MINIFS('cons 2023 - 2025'!D560:AM560,'cons 2023 - 2025'!D560:AM560,"&lt;&gt;0")</f>
        <v>3</v>
      </c>
      <c r="L559" s="18">
        <f>-_xlfn.MAXIFS('cons 2023 - 2025'!D560:AM560,'cons 2023 - 2025'!D560:AM560,"&lt;&gt;0")</f>
        <v>1</v>
      </c>
      <c r="M559" s="16">
        <f>COUNTIF('cons 2023 - 2025'!D560:AM560,"&lt;&gt;0")</f>
        <v>6</v>
      </c>
      <c r="N559" s="18">
        <f>-AVERAGE('cons 2023 - 2025'!D560:AM560)</f>
        <v>0.25</v>
      </c>
      <c r="O559" s="18">
        <f t="shared" si="105"/>
        <v>1.5</v>
      </c>
      <c r="P559" s="18">
        <f>_xlfn.STDEV.S('cons 2023 - 2025'!D560:AM560)</f>
        <v>0.64917530100010079</v>
      </c>
      <c r="Q559" s="18">
        <f>-AVERAGE('cons 2023 - 2025'!D560:AM560)/'⚙ Assumptions'!$B$5</f>
        <v>1.1363636363636364E-2</v>
      </c>
      <c r="R559" s="18">
        <f>_xlfn.STDEV.S('cons 2023 - 2025'!D560:AM560)/SQRT('⚙ Assumptions'!$B$5)</f>
        <v>0.1384046392135905</v>
      </c>
      <c r="S559" s="18">
        <f>-IF(AVERAGE('cons 2023 - 2025'!D560:AM560)=0,"",_xlfn.STDEV.S('cons 2023 - 2025'!D560:AM560)/AVERAGE('cons 2023 - 2025'!D560:AM560))</f>
        <v>2.5967012040004032</v>
      </c>
      <c r="T559" s="18" t="str">
        <f t="shared" si="106"/>
        <v>Z</v>
      </c>
      <c r="U559" s="37">
        <f t="shared" si="107"/>
        <v>0.9</v>
      </c>
      <c r="V559" s="18">
        <f t="shared" si="108"/>
        <v>1.28</v>
      </c>
      <c r="W559" s="18">
        <f t="shared" si="109"/>
        <v>1.8779994882645941</v>
      </c>
      <c r="X559" s="18">
        <f t="shared" si="110"/>
        <v>1.6082226806248539</v>
      </c>
      <c r="Y559" s="18">
        <f t="shared" si="111"/>
        <v>3.1549881246282308</v>
      </c>
      <c r="Z559" s="18">
        <f t="shared" si="112"/>
        <v>2.5446810139581872</v>
      </c>
      <c r="AA559" s="18">
        <f>-AVERAGE('cons 2023 - 2025'!D560:AM560)*12</f>
        <v>3</v>
      </c>
      <c r="AB559" s="27">
        <f t="shared" si="113"/>
        <v>5.8078000000000003</v>
      </c>
      <c r="AC559" s="18">
        <f>SQRT((2*AA559*'⚙ Assumptions'!$B$3)/AB559)</f>
        <v>12.448454278034875</v>
      </c>
      <c r="AD559" s="18">
        <f t="shared" si="114"/>
        <v>2.5446810139581872</v>
      </c>
      <c r="AE559" s="18">
        <f t="shared" si="115"/>
        <v>14.993135291993063</v>
      </c>
      <c r="AF559" s="18">
        <f t="shared" si="116"/>
        <v>0.24099377585323653</v>
      </c>
    </row>
    <row r="560" spans="1:32" x14ac:dyDescent="0.3">
      <c r="A560" s="19" t="s">
        <v>1131</v>
      </c>
      <c r="B560" s="20" t="s">
        <v>1132</v>
      </c>
      <c r="C560" s="16" t="s">
        <v>8</v>
      </c>
      <c r="D560" s="16" t="str">
        <f>VLOOKUP(A560,'Lead Time'!$A$2:$C$1180,3,0)</f>
        <v>Local</v>
      </c>
      <c r="E560" s="23" t="str">
        <f>VLOOKUP(A560,Classification!$A$2:$D$1180,4,0)</f>
        <v>C</v>
      </c>
      <c r="F560" s="25" t="str">
        <f>VLOOKUP(A560,Classification!$A$2:$E$1180,5,0)</f>
        <v>L</v>
      </c>
      <c r="G560" s="21">
        <f>VLOOKUP(A560,'Lead Time'!$A$2:$D$1180,4,0)</f>
        <v>8</v>
      </c>
      <c r="H560" s="21">
        <f t="shared" si="104"/>
        <v>0.26666666666666666</v>
      </c>
      <c r="I560" s="32">
        <f>VLOOKUP(A560,Classification!$A$2:$F$1180,6,0)</f>
        <v>28.872</v>
      </c>
      <c r="J560" s="21">
        <f>-SUM('cons 2023 - 2025'!D561:AM561)</f>
        <v>2</v>
      </c>
      <c r="K560" s="18">
        <f>-_xlfn.MINIFS('cons 2023 - 2025'!D561:AM561,'cons 2023 - 2025'!D561:AM561,"&lt;&gt;0")</f>
        <v>2</v>
      </c>
      <c r="L560" s="18">
        <f>-_xlfn.MAXIFS('cons 2023 - 2025'!D561:AM561,'cons 2023 - 2025'!D561:AM561,"&lt;&gt;0")</f>
        <v>2</v>
      </c>
      <c r="M560" s="19">
        <f>COUNTIF('cons 2023 - 2025'!D561:AM561,"&lt;&gt;0")</f>
        <v>1</v>
      </c>
      <c r="N560" s="21">
        <f>-AVERAGE('cons 2023 - 2025'!D561:AM561)</f>
        <v>5.5555555555555552E-2</v>
      </c>
      <c r="O560" s="21">
        <f t="shared" si="105"/>
        <v>2</v>
      </c>
      <c r="P560" s="21">
        <f>_xlfn.STDEV.S('cons 2023 - 2025'!D561:AM561)</f>
        <v>0.33333333333333331</v>
      </c>
      <c r="Q560" s="21">
        <f>-AVERAGE('cons 2023 - 2025'!D561:AM561)/'⚙ Assumptions'!$B$5</f>
        <v>2.525252525252525E-3</v>
      </c>
      <c r="R560" s="21">
        <f>_xlfn.STDEV.S('cons 2023 - 2025'!D561:AM561)/SQRT('⚙ Assumptions'!$B$5)</f>
        <v>7.1066905451870138E-2</v>
      </c>
      <c r="S560" s="21">
        <f>-IF(AVERAGE('cons 2023 - 2025'!D561:AM561)=0,"",_xlfn.STDEV.S('cons 2023 - 2025'!D561:AM561)/AVERAGE('cons 2023 - 2025'!D561:AM561))</f>
        <v>6</v>
      </c>
      <c r="T560" s="21" t="str">
        <f t="shared" si="106"/>
        <v>Z</v>
      </c>
      <c r="U560" s="38">
        <f t="shared" si="107"/>
        <v>0.9</v>
      </c>
      <c r="V560" s="21">
        <f t="shared" si="108"/>
        <v>1.28</v>
      </c>
      <c r="W560" s="21">
        <f t="shared" si="109"/>
        <v>0.25728968070635833</v>
      </c>
      <c r="X560" s="21">
        <f t="shared" si="110"/>
        <v>0.2203297192509108</v>
      </c>
      <c r="Y560" s="21">
        <f t="shared" si="111"/>
        <v>0.27749170090837855</v>
      </c>
      <c r="Z560" s="21">
        <f t="shared" si="112"/>
        <v>0.23514453406572561</v>
      </c>
      <c r="AA560" s="21">
        <f>-AVERAGE('cons 2023 - 2025'!D561:AM561)*12</f>
        <v>0.66666666666666663</v>
      </c>
      <c r="AB560" s="32">
        <f t="shared" si="113"/>
        <v>5.7744</v>
      </c>
      <c r="AC560" s="21">
        <f>SQRT((2*AA560*'⚙ Assumptions'!$B$3)/AB560)</f>
        <v>5.8852045962204054</v>
      </c>
      <c r="AD560" s="21">
        <f t="shared" si="114"/>
        <v>0.23514453406572561</v>
      </c>
      <c r="AE560" s="21">
        <f t="shared" si="115"/>
        <v>6.1203491302861313</v>
      </c>
      <c r="AF560" s="21">
        <f t="shared" si="116"/>
        <v>0.11327841806805036</v>
      </c>
    </row>
    <row r="561" spans="1:32" x14ac:dyDescent="0.3">
      <c r="A561" s="16" t="s">
        <v>1133</v>
      </c>
      <c r="B561" s="17" t="s">
        <v>1134</v>
      </c>
      <c r="C561" s="16" t="s">
        <v>8</v>
      </c>
      <c r="D561" s="16" t="str">
        <f>VLOOKUP(A561,'Lead Time'!$A$2:$C$1180,3,0)</f>
        <v>Local</v>
      </c>
      <c r="E561" s="23" t="str">
        <f>VLOOKUP(A561,Classification!$A$2:$D$1180,4,0)</f>
        <v>C</v>
      </c>
      <c r="F561" s="25" t="str">
        <f>VLOOKUP(A561,Classification!$A$2:$E$1180,5,0)</f>
        <v>L</v>
      </c>
      <c r="G561" s="18">
        <f>VLOOKUP(A561,'Lead Time'!$A$2:$D$1180,4,0)</f>
        <v>6.333333333333333</v>
      </c>
      <c r="H561" s="18">
        <f t="shared" si="104"/>
        <v>0.21111111111111111</v>
      </c>
      <c r="I561" s="27">
        <f>VLOOKUP(A561,Classification!$A$2:$F$1180,6,0)</f>
        <v>28.779</v>
      </c>
      <c r="J561" s="18">
        <f>-SUM('cons 2023 - 2025'!D562:AM562)</f>
        <v>11</v>
      </c>
      <c r="K561" s="18">
        <f>-_xlfn.MINIFS('cons 2023 - 2025'!D562:AM562,'cons 2023 - 2025'!D562:AM562,"&lt;&gt;0")</f>
        <v>3</v>
      </c>
      <c r="L561" s="18">
        <f>-_xlfn.MAXIFS('cons 2023 - 2025'!D562:AM562,'cons 2023 - 2025'!D562:AM562,"&lt;&gt;0")</f>
        <v>2</v>
      </c>
      <c r="M561" s="16">
        <f>COUNTIF('cons 2023 - 2025'!D562:AM562,"&lt;&gt;0")</f>
        <v>4</v>
      </c>
      <c r="N561" s="18">
        <f>-AVERAGE('cons 2023 - 2025'!D562:AM562)</f>
        <v>0.30555555555555558</v>
      </c>
      <c r="O561" s="18">
        <f t="shared" si="105"/>
        <v>2.75</v>
      </c>
      <c r="P561" s="18">
        <f>_xlfn.STDEV.S('cons 2023 - 2025'!D562:AM562)</f>
        <v>0.88864083840578678</v>
      </c>
      <c r="Q561" s="18">
        <f>-AVERAGE('cons 2023 - 2025'!D562:AM562)/'⚙ Assumptions'!$B$5</f>
        <v>1.388888888888889E-2</v>
      </c>
      <c r="R561" s="18">
        <f>_xlfn.STDEV.S('cons 2023 - 2025'!D562:AM562)/SQRT('⚙ Assumptions'!$B$5)</f>
        <v>0.18945886333096398</v>
      </c>
      <c r="S561" s="18">
        <f>-IF(AVERAGE('cons 2023 - 2025'!D562:AM562)=0,"",_xlfn.STDEV.S('cons 2023 - 2025'!D562:AM562)/AVERAGE('cons 2023 - 2025'!D562:AM562))</f>
        <v>2.9082791075098475</v>
      </c>
      <c r="T561" s="18" t="str">
        <f t="shared" si="106"/>
        <v>Z</v>
      </c>
      <c r="U561" s="37">
        <f t="shared" si="107"/>
        <v>0.9</v>
      </c>
      <c r="V561" s="18">
        <f t="shared" si="108"/>
        <v>1.28</v>
      </c>
      <c r="W561" s="18">
        <f t="shared" si="109"/>
        <v>0.61029676818916978</v>
      </c>
      <c r="X561" s="18">
        <f t="shared" si="110"/>
        <v>0.52262692862650428</v>
      </c>
      <c r="Y561" s="18">
        <f t="shared" si="111"/>
        <v>0.6982597311521328</v>
      </c>
      <c r="Z561" s="18">
        <f t="shared" si="112"/>
        <v>0.5871331014660105</v>
      </c>
      <c r="AA561" s="18">
        <f>-AVERAGE('cons 2023 - 2025'!D562:AM562)*12</f>
        <v>3.666666666666667</v>
      </c>
      <c r="AB561" s="27">
        <f t="shared" si="113"/>
        <v>5.7558000000000007</v>
      </c>
      <c r="AC561" s="18">
        <f>SQRT((2*AA561*'⚙ Assumptions'!$B$3)/AB561)</f>
        <v>13.824310992302566</v>
      </c>
      <c r="AD561" s="18">
        <f t="shared" si="114"/>
        <v>0.5871331014660105</v>
      </c>
      <c r="AE561" s="18">
        <f t="shared" si="115"/>
        <v>14.411444093768576</v>
      </c>
      <c r="AF561" s="18">
        <f t="shared" si="116"/>
        <v>0.26523323069831706</v>
      </c>
    </row>
    <row r="562" spans="1:32" x14ac:dyDescent="0.3">
      <c r="A562" s="19" t="s">
        <v>1135</v>
      </c>
      <c r="B562" s="20" t="s">
        <v>1136</v>
      </c>
      <c r="C562" s="16" t="s">
        <v>8</v>
      </c>
      <c r="D562" s="16"/>
      <c r="E562" s="23" t="str">
        <f>VLOOKUP(A562,Classification!$A$2:$D$1180,4,0)</f>
        <v>C</v>
      </c>
      <c r="F562" s="26" t="str">
        <f>VLOOKUP(A562,Classification!$A$2:$E$1180,5,0)</f>
        <v>M</v>
      </c>
      <c r="G562" s="21">
        <f>VLOOKUP(A562,'Lead Time'!$A$2:$D$1180,4,0)</f>
        <v>44</v>
      </c>
      <c r="H562" s="21">
        <f t="shared" si="104"/>
        <v>1.4666666666666666</v>
      </c>
      <c r="I562" s="32">
        <f>VLOOKUP(A562,Classification!$A$2:$F$1180,6,0)</f>
        <v>28.434000000000001</v>
      </c>
      <c r="J562" s="21">
        <f>-SUM('cons 2023 - 2025'!D563:AM563)</f>
        <v>43</v>
      </c>
      <c r="K562" s="18">
        <f>-_xlfn.MINIFS('cons 2023 - 2025'!D563:AM563,'cons 2023 - 2025'!D563:AM563,"&lt;&gt;0")</f>
        <v>24</v>
      </c>
      <c r="L562" s="18">
        <f>-_xlfn.MAXIFS('cons 2023 - 2025'!D563:AM563,'cons 2023 - 2025'!D563:AM563,"&lt;&gt;0")</f>
        <v>9</v>
      </c>
      <c r="M562" s="19">
        <f>COUNTIF('cons 2023 - 2025'!D563:AM563,"&lt;&gt;0")</f>
        <v>3</v>
      </c>
      <c r="N562" s="21">
        <f>-AVERAGE('cons 2023 - 2025'!D563:AM563)</f>
        <v>1.1944444444444444</v>
      </c>
      <c r="O562" s="21">
        <f t="shared" si="105"/>
        <v>14.333333333333334</v>
      </c>
      <c r="P562" s="21">
        <f>_xlfn.STDEV.S('cons 2023 - 2025'!D563:AM563)</f>
        <v>4.4901125944803555</v>
      </c>
      <c r="Q562" s="21">
        <f>-AVERAGE('cons 2023 - 2025'!D563:AM563)/'⚙ Assumptions'!$B$5</f>
        <v>5.4292929292929289E-2</v>
      </c>
      <c r="R562" s="21">
        <f>_xlfn.STDEV.S('cons 2023 - 2025'!D563:AM563)/SQRT('⚙ Assumptions'!$B$5)</f>
        <v>0.95729522166056025</v>
      </c>
      <c r="S562" s="21">
        <f>-IF(AVERAGE('cons 2023 - 2025'!D563:AM563)=0,"",_xlfn.STDEV.S('cons 2023 - 2025'!D563:AM563)/AVERAGE('cons 2023 - 2025'!D563:AM563))</f>
        <v>3.7591640325882048</v>
      </c>
      <c r="T562" s="21" t="str">
        <f t="shared" si="106"/>
        <v>Z</v>
      </c>
      <c r="U562" s="38">
        <f t="shared" si="107"/>
        <v>0.9</v>
      </c>
      <c r="V562" s="21">
        <f t="shared" si="108"/>
        <v>1.28</v>
      </c>
      <c r="W562" s="21">
        <f t="shared" si="109"/>
        <v>8.1279720034513456</v>
      </c>
      <c r="X562" s="21">
        <f t="shared" si="110"/>
        <v>6.9603793851474194</v>
      </c>
      <c r="Y562" s="21">
        <f t="shared" si="111"/>
        <v>10.516860892340235</v>
      </c>
      <c r="Z562" s="21">
        <f t="shared" si="112"/>
        <v>8.7122312369992709</v>
      </c>
      <c r="AA562" s="21">
        <f>-AVERAGE('cons 2023 - 2025'!D563:AM563)*12</f>
        <v>14.333333333333332</v>
      </c>
      <c r="AB562" s="32">
        <f t="shared" si="113"/>
        <v>5.6868000000000007</v>
      </c>
      <c r="AC562" s="21">
        <f>SQRT((2*AA562*'⚙ Assumptions'!$B$3)/AB562)</f>
        <v>27.497945724393425</v>
      </c>
      <c r="AD562" s="21">
        <f t="shared" si="114"/>
        <v>8.7122312369992709</v>
      </c>
      <c r="AE562" s="21">
        <f t="shared" si="115"/>
        <v>36.210176961392698</v>
      </c>
      <c r="AF562" s="21">
        <f t="shared" si="116"/>
        <v>0.52125105915160175</v>
      </c>
    </row>
    <row r="563" spans="1:32" x14ac:dyDescent="0.3">
      <c r="A563" s="16" t="s">
        <v>1137</v>
      </c>
      <c r="B563" s="17" t="s">
        <v>1138</v>
      </c>
      <c r="C563" s="16" t="s">
        <v>8</v>
      </c>
      <c r="D563" s="16" t="str">
        <f>VLOOKUP(A563,'Lead Time'!$A$2:$C$1180,3,0)</f>
        <v>Local</v>
      </c>
      <c r="E563" s="23" t="str">
        <f>VLOOKUP(A563,Classification!$A$2:$D$1180,4,0)</f>
        <v>C</v>
      </c>
      <c r="F563" s="26" t="str">
        <f>VLOOKUP(A563,Classification!$A$2:$E$1180,5,0)</f>
        <v>M</v>
      </c>
      <c r="G563" s="18">
        <f>VLOOKUP(A563,'Lead Time'!$A$2:$D$1180,4,0)</f>
        <v>14.4</v>
      </c>
      <c r="H563" s="18">
        <f t="shared" si="104"/>
        <v>0.48000000000000004</v>
      </c>
      <c r="I563" s="27">
        <f>VLOOKUP(A563,Classification!$A$2:$F$1180,6,0)</f>
        <v>28.376999999999999</v>
      </c>
      <c r="J563" s="18">
        <f>-SUM('cons 2023 - 2025'!D564:AM564)</f>
        <v>18</v>
      </c>
      <c r="K563" s="18">
        <f>-_xlfn.MINIFS('cons 2023 - 2025'!D564:AM564,'cons 2023 - 2025'!D564:AM564,"&lt;&gt;0")</f>
        <v>6</v>
      </c>
      <c r="L563" s="18">
        <f>-_xlfn.MAXIFS('cons 2023 - 2025'!D564:AM564,'cons 2023 - 2025'!D564:AM564,"&lt;&gt;0")</f>
        <v>1</v>
      </c>
      <c r="M563" s="16">
        <f>COUNTIF('cons 2023 - 2025'!D564:AM564,"&lt;&gt;0")</f>
        <v>8</v>
      </c>
      <c r="N563" s="18">
        <f>-AVERAGE('cons 2023 - 2025'!D564:AM564)</f>
        <v>0.5</v>
      </c>
      <c r="O563" s="18">
        <f t="shared" si="105"/>
        <v>2.25</v>
      </c>
      <c r="P563" s="18">
        <f>_xlfn.STDEV.S('cons 2023 - 2025'!D564:AM564)</f>
        <v>1.1832159566199232</v>
      </c>
      <c r="Q563" s="18">
        <f>-AVERAGE('cons 2023 - 2025'!D564:AM564)/'⚙ Assumptions'!$B$5</f>
        <v>2.2727272727272728E-2</v>
      </c>
      <c r="R563" s="18">
        <f>_xlfn.STDEV.S('cons 2023 - 2025'!D564:AM564)/SQRT('⚙ Assumptions'!$B$5)</f>
        <v>0.2522624895547565</v>
      </c>
      <c r="S563" s="18">
        <f>-IF(AVERAGE('cons 2023 - 2025'!D564:AM564)=0,"",_xlfn.STDEV.S('cons 2023 - 2025'!D564:AM564)/AVERAGE('cons 2023 - 2025'!D564:AM564))</f>
        <v>2.3664319132398464</v>
      </c>
      <c r="T563" s="18" t="str">
        <f t="shared" si="106"/>
        <v>Z</v>
      </c>
      <c r="U563" s="37">
        <f t="shared" si="107"/>
        <v>0.9</v>
      </c>
      <c r="V563" s="18">
        <f t="shared" si="108"/>
        <v>1.28</v>
      </c>
      <c r="W563" s="18">
        <f t="shared" si="109"/>
        <v>1.2253041180940272</v>
      </c>
      <c r="X563" s="18">
        <f t="shared" si="110"/>
        <v>1.0492877584342628</v>
      </c>
      <c r="Y563" s="18">
        <f t="shared" si="111"/>
        <v>1.5525768453667546</v>
      </c>
      <c r="Z563" s="18">
        <f t="shared" si="112"/>
        <v>1.2892877584342628</v>
      </c>
      <c r="AA563" s="18">
        <f>-AVERAGE('cons 2023 - 2025'!D564:AM564)*12</f>
        <v>6</v>
      </c>
      <c r="AB563" s="27">
        <f t="shared" si="113"/>
        <v>5.6753999999999998</v>
      </c>
      <c r="AC563" s="18">
        <f>SQRT((2*AA563*'⚙ Assumptions'!$B$3)/AB563)</f>
        <v>17.808937699164552</v>
      </c>
      <c r="AD563" s="18">
        <f t="shared" si="114"/>
        <v>1.2892877584342628</v>
      </c>
      <c r="AE563" s="18">
        <f t="shared" si="115"/>
        <v>19.098225457598815</v>
      </c>
      <c r="AF563" s="18">
        <f t="shared" si="116"/>
        <v>0.33690948339279497</v>
      </c>
    </row>
    <row r="564" spans="1:32" x14ac:dyDescent="0.3">
      <c r="A564" s="19" t="s">
        <v>1139</v>
      </c>
      <c r="B564" s="20" t="s">
        <v>1140</v>
      </c>
      <c r="C564" s="16" t="s">
        <v>8</v>
      </c>
      <c r="D564" s="16" t="str">
        <f>VLOOKUP(A564,'Lead Time'!$A$2:$C$1180,3,0)</f>
        <v>Local</v>
      </c>
      <c r="E564" s="23" t="str">
        <f>VLOOKUP(A564,Classification!$A$2:$D$1180,4,0)</f>
        <v>C</v>
      </c>
      <c r="F564" s="26" t="str">
        <f>VLOOKUP(A564,Classification!$A$2:$E$1180,5,0)</f>
        <v>M</v>
      </c>
      <c r="G564" s="21">
        <f>VLOOKUP(A564,'Lead Time'!$A$2:$D$1180,4,0)</f>
        <v>14.5</v>
      </c>
      <c r="H564" s="21">
        <f t="shared" si="104"/>
        <v>0.48333333333333334</v>
      </c>
      <c r="I564" s="32">
        <f>VLOOKUP(A564,Classification!$A$2:$F$1180,6,0)</f>
        <v>28.335000000000001</v>
      </c>
      <c r="J564" s="21">
        <f>-SUM('cons 2023 - 2025'!D565:AM565)</f>
        <v>10</v>
      </c>
      <c r="K564" s="18">
        <f>-_xlfn.MINIFS('cons 2023 - 2025'!D565:AM565,'cons 2023 - 2025'!D565:AM565,"&lt;&gt;0")</f>
        <v>2</v>
      </c>
      <c r="L564" s="18">
        <f>-_xlfn.MAXIFS('cons 2023 - 2025'!D565:AM565,'cons 2023 - 2025'!D565:AM565,"&lt;&gt;0")</f>
        <v>1</v>
      </c>
      <c r="M564" s="19">
        <f>COUNTIF('cons 2023 - 2025'!D565:AM565,"&lt;&gt;0")</f>
        <v>6</v>
      </c>
      <c r="N564" s="21">
        <f>-AVERAGE('cons 2023 - 2025'!D565:AM565)</f>
        <v>0.27777777777777779</v>
      </c>
      <c r="O564" s="21">
        <f t="shared" si="105"/>
        <v>1.6666666666666667</v>
      </c>
      <c r="P564" s="21">
        <f>_xlfn.STDEV.S('cons 2023 - 2025'!D565:AM565)</f>
        <v>0.65948512865767861</v>
      </c>
      <c r="Q564" s="21">
        <f>-AVERAGE('cons 2023 - 2025'!D565:AM565)/'⚙ Assumptions'!$B$5</f>
        <v>1.2626262626262626E-2</v>
      </c>
      <c r="R564" s="21">
        <f>_xlfn.STDEV.S('cons 2023 - 2025'!D565:AM565)/SQRT('⚙ Assumptions'!$B$5)</f>
        <v>0.14060270185568899</v>
      </c>
      <c r="S564" s="21">
        <f>-IF(AVERAGE('cons 2023 - 2025'!D565:AM565)=0,"",_xlfn.STDEV.S('cons 2023 - 2025'!D565:AM565)/AVERAGE('cons 2023 - 2025'!D565:AM565))</f>
        <v>2.374146463167643</v>
      </c>
      <c r="T564" s="21" t="str">
        <f t="shared" si="106"/>
        <v>Z</v>
      </c>
      <c r="U564" s="38">
        <f t="shared" si="107"/>
        <v>0.9</v>
      </c>
      <c r="V564" s="21">
        <f t="shared" si="108"/>
        <v>1.28</v>
      </c>
      <c r="W564" s="21">
        <f t="shared" si="109"/>
        <v>0.68531089625878894</v>
      </c>
      <c r="X564" s="21">
        <f t="shared" si="110"/>
        <v>0.58686519007583959</v>
      </c>
      <c r="Y564" s="21">
        <f t="shared" si="111"/>
        <v>0.868391704339597</v>
      </c>
      <c r="Z564" s="21">
        <f t="shared" si="112"/>
        <v>0.72112444933509889</v>
      </c>
      <c r="AA564" s="21">
        <f>-AVERAGE('cons 2023 - 2025'!D565:AM565)*12</f>
        <v>3.3333333333333335</v>
      </c>
      <c r="AB564" s="32">
        <f t="shared" si="113"/>
        <v>5.6670000000000007</v>
      </c>
      <c r="AC564" s="21">
        <f>SQRT((2*AA564*'⚙ Assumptions'!$B$3)/AB564)</f>
        <v>13.283832587888394</v>
      </c>
      <c r="AD564" s="21">
        <f t="shared" si="114"/>
        <v>0.72112444933509889</v>
      </c>
      <c r="AE564" s="21">
        <f t="shared" si="115"/>
        <v>14.004957037223493</v>
      </c>
      <c r="AF564" s="21">
        <f t="shared" si="116"/>
        <v>0.25093159758521183</v>
      </c>
    </row>
    <row r="565" spans="1:32" x14ac:dyDescent="0.3">
      <c r="A565" s="16" t="s">
        <v>1141</v>
      </c>
      <c r="B565" s="17" t="s">
        <v>1142</v>
      </c>
      <c r="C565" s="16" t="s">
        <v>8</v>
      </c>
      <c r="D565" s="16" t="str">
        <f>VLOOKUP(A565,'Lead Time'!$A$2:$C$1180,3,0)</f>
        <v>Local</v>
      </c>
      <c r="E565" s="23" t="str">
        <f>VLOOKUP(A565,Classification!$A$2:$D$1180,4,0)</f>
        <v>C</v>
      </c>
      <c r="F565" s="25" t="str">
        <f>VLOOKUP(A565,Classification!$A$2:$E$1180,5,0)</f>
        <v>L</v>
      </c>
      <c r="G565" s="18">
        <f>VLOOKUP(A565,'Lead Time'!$A$2:$D$1180,4,0)</f>
        <v>33.333333333333336</v>
      </c>
      <c r="H565" s="18">
        <f t="shared" si="104"/>
        <v>1.1111111111111112</v>
      </c>
      <c r="I565" s="27">
        <f>VLOOKUP(A565,Classification!$A$2:$F$1180,6,0)</f>
        <v>28.28</v>
      </c>
      <c r="J565" s="18">
        <f>-SUM('cons 2023 - 2025'!D566:AM566)</f>
        <v>2</v>
      </c>
      <c r="K565" s="18">
        <f>-_xlfn.MINIFS('cons 2023 - 2025'!D566:AM566,'cons 2023 - 2025'!D566:AM566,"&lt;&gt;0")</f>
        <v>2</v>
      </c>
      <c r="L565" s="18">
        <f>-_xlfn.MAXIFS('cons 2023 - 2025'!D566:AM566,'cons 2023 - 2025'!D566:AM566,"&lt;&gt;0")</f>
        <v>2</v>
      </c>
      <c r="M565" s="16">
        <f>COUNTIF('cons 2023 - 2025'!D566:AM566,"&lt;&gt;0")</f>
        <v>1</v>
      </c>
      <c r="N565" s="18">
        <f>-AVERAGE('cons 2023 - 2025'!D566:AM566)</f>
        <v>5.5555555555555552E-2</v>
      </c>
      <c r="O565" s="18">
        <f t="shared" si="105"/>
        <v>2</v>
      </c>
      <c r="P565" s="18">
        <f>_xlfn.STDEV.S('cons 2023 - 2025'!D566:AM566)</f>
        <v>0.33333333333333331</v>
      </c>
      <c r="Q565" s="18">
        <f>-AVERAGE('cons 2023 - 2025'!D566:AM566)/'⚙ Assumptions'!$B$5</f>
        <v>2.525252525252525E-3</v>
      </c>
      <c r="R565" s="18">
        <f>_xlfn.STDEV.S('cons 2023 - 2025'!D566:AM566)/SQRT('⚙ Assumptions'!$B$5)</f>
        <v>7.1066905451870138E-2</v>
      </c>
      <c r="S565" s="18">
        <f>-IF(AVERAGE('cons 2023 - 2025'!D566:AM566)=0,"",_xlfn.STDEV.S('cons 2023 - 2025'!D566:AM566)/AVERAGE('cons 2023 - 2025'!D566:AM566))</f>
        <v>6</v>
      </c>
      <c r="T565" s="18" t="str">
        <f t="shared" si="106"/>
        <v>Z</v>
      </c>
      <c r="U565" s="37">
        <f t="shared" si="107"/>
        <v>0.9</v>
      </c>
      <c r="V565" s="18">
        <f t="shared" si="108"/>
        <v>1.28</v>
      </c>
      <c r="W565" s="18">
        <f t="shared" si="109"/>
        <v>0.52519036151181975</v>
      </c>
      <c r="X565" s="18">
        <f t="shared" si="110"/>
        <v>0.44974615611283619</v>
      </c>
      <c r="Y565" s="18">
        <f t="shared" si="111"/>
        <v>0.60936544568690398</v>
      </c>
      <c r="Z565" s="18">
        <f t="shared" si="112"/>
        <v>0.51147455117456464</v>
      </c>
      <c r="AA565" s="18">
        <f>-AVERAGE('cons 2023 - 2025'!D566:AM566)*12</f>
        <v>0.66666666666666663</v>
      </c>
      <c r="AB565" s="27">
        <f t="shared" si="113"/>
        <v>5.6560000000000006</v>
      </c>
      <c r="AC565" s="18">
        <f>SQRT((2*AA565*'⚙ Assumptions'!$B$3)/AB565)</f>
        <v>5.9464845854534394</v>
      </c>
      <c r="AD565" s="18">
        <f t="shared" si="114"/>
        <v>0.51147455117456464</v>
      </c>
      <c r="AE565" s="18">
        <f t="shared" si="115"/>
        <v>6.4579591366280038</v>
      </c>
      <c r="AF565" s="18">
        <f t="shared" si="116"/>
        <v>0.11211105605108217</v>
      </c>
    </row>
    <row r="566" spans="1:32" x14ac:dyDescent="0.3">
      <c r="A566" s="19" t="s">
        <v>1143</v>
      </c>
      <c r="B566" s="20" t="s">
        <v>1144</v>
      </c>
      <c r="C566" s="16" t="s">
        <v>976</v>
      </c>
      <c r="D566" s="16" t="str">
        <f>VLOOKUP(A566,'Lead Time'!$A$2:$C$1180,3,0)</f>
        <v>Local</v>
      </c>
      <c r="E566" s="23" t="str">
        <f>VLOOKUP(A566,Classification!$A$2:$D$1180,4,0)</f>
        <v>C</v>
      </c>
      <c r="F566" s="25" t="str">
        <f>VLOOKUP(A566,Classification!$A$2:$E$1180,5,0)</f>
        <v>L</v>
      </c>
      <c r="G566" s="21">
        <f>VLOOKUP(A566,'Lead Time'!$A$2:$D$1180,4,0)</f>
        <v>8</v>
      </c>
      <c r="H566" s="21">
        <f t="shared" si="104"/>
        <v>0.26666666666666666</v>
      </c>
      <c r="I566" s="32">
        <f>VLOOKUP(A566,Classification!$A$2:$F$1180,6,0)</f>
        <v>28</v>
      </c>
      <c r="J566" s="21">
        <f>-SUM('cons 2023 - 2025'!D567:AM567)</f>
        <v>3.7</v>
      </c>
      <c r="K566" s="18">
        <f>-_xlfn.MINIFS('cons 2023 - 2025'!D567:AM567,'cons 2023 - 2025'!D567:AM567,"&lt;&gt;0")</f>
        <v>1</v>
      </c>
      <c r="L566" s="18">
        <f>-_xlfn.MAXIFS('cons 2023 - 2025'!D567:AM567,'cons 2023 - 2025'!D567:AM567,"&lt;&gt;0")</f>
        <v>0.2</v>
      </c>
      <c r="M566" s="19">
        <f>COUNTIF('cons 2023 - 2025'!D567:AM567,"&lt;&gt;0")</f>
        <v>5</v>
      </c>
      <c r="N566" s="21">
        <f>-AVERAGE('cons 2023 - 2025'!D567:AM567)</f>
        <v>0.10277777777777779</v>
      </c>
      <c r="O566" s="21">
        <f t="shared" si="105"/>
        <v>0.74</v>
      </c>
      <c r="P566" s="21">
        <f>_xlfn.STDEV.S('cons 2023 - 2025'!D567:AM567)</f>
        <v>0.28833126891636401</v>
      </c>
      <c r="Q566" s="21">
        <f>-AVERAGE('cons 2023 - 2025'!D567:AM567)/'⚙ Assumptions'!$B$5</f>
        <v>4.6717171717171723E-3</v>
      </c>
      <c r="R566" s="21">
        <f>_xlfn.STDEV.S('cons 2023 - 2025'!D567:AM567)/SQRT('⚙ Assumptions'!$B$5)</f>
        <v>6.1472433080690961E-2</v>
      </c>
      <c r="S566" s="21">
        <f>-IF(AVERAGE('cons 2023 - 2025'!D567:AM567)=0,"",_xlfn.STDEV.S('cons 2023 - 2025'!D567:AM567)/AVERAGE('cons 2023 - 2025'!D567:AM567))</f>
        <v>2.8053853191862443</v>
      </c>
      <c r="T566" s="21" t="str">
        <f t="shared" si="106"/>
        <v>Z</v>
      </c>
      <c r="U566" s="38">
        <f t="shared" si="107"/>
        <v>0.9</v>
      </c>
      <c r="V566" s="21">
        <f t="shared" si="108"/>
        <v>1.28</v>
      </c>
      <c r="W566" s="21">
        <f t="shared" si="109"/>
        <v>0.2225539803514513</v>
      </c>
      <c r="X566" s="21">
        <f t="shared" si="110"/>
        <v>0.19058384259480404</v>
      </c>
      <c r="Y566" s="21">
        <f t="shared" si="111"/>
        <v>0.25992771772518869</v>
      </c>
      <c r="Z566" s="21">
        <f t="shared" si="112"/>
        <v>0.21799125000221145</v>
      </c>
      <c r="AA566" s="21">
        <f>-AVERAGE('cons 2023 - 2025'!D567:AM567)*12</f>
        <v>1.2333333333333334</v>
      </c>
      <c r="AB566" s="32">
        <f t="shared" si="113"/>
        <v>5.6000000000000005</v>
      </c>
      <c r="AC566" s="21">
        <f>SQRT((2*AA566*'⚙ Assumptions'!$B$3)/AB566)</f>
        <v>8.1284333405293161</v>
      </c>
      <c r="AD566" s="21">
        <f t="shared" si="114"/>
        <v>0.21799125000221145</v>
      </c>
      <c r="AE566" s="21">
        <f t="shared" si="115"/>
        <v>8.3464245905315284</v>
      </c>
      <c r="AF566" s="21">
        <f t="shared" si="116"/>
        <v>0.15173075568988056</v>
      </c>
    </row>
    <row r="567" spans="1:32" x14ac:dyDescent="0.3">
      <c r="A567" s="16" t="s">
        <v>1145</v>
      </c>
      <c r="B567" s="17" t="s">
        <v>1146</v>
      </c>
      <c r="C567" s="16" t="s">
        <v>8</v>
      </c>
      <c r="D567" s="16" t="str">
        <f>VLOOKUP(A567,'Lead Time'!$A$2:$C$1180,3,0)</f>
        <v>Local</v>
      </c>
      <c r="E567" s="23" t="str">
        <f>VLOOKUP(A567,Classification!$A$2:$D$1180,4,0)</f>
        <v>C</v>
      </c>
      <c r="F567" s="25" t="str">
        <f>VLOOKUP(A567,Classification!$A$2:$E$1180,5,0)</f>
        <v>L</v>
      </c>
      <c r="G567" s="18">
        <f>VLOOKUP(A567,'Lead Time'!$A$2:$D$1180,4,0)</f>
        <v>16</v>
      </c>
      <c r="H567" s="18">
        <f t="shared" si="104"/>
        <v>0.53333333333333333</v>
      </c>
      <c r="I567" s="27">
        <f>VLOOKUP(A567,Classification!$A$2:$F$1180,6,0)</f>
        <v>27.667000000000002</v>
      </c>
      <c r="J567" s="18">
        <f>-SUM('cons 2023 - 2025'!D568:AM568)</f>
        <v>2</v>
      </c>
      <c r="K567" s="18">
        <f>-_xlfn.MINIFS('cons 2023 - 2025'!D568:AM568,'cons 2023 - 2025'!D568:AM568,"&lt;&gt;0")</f>
        <v>2</v>
      </c>
      <c r="L567" s="18">
        <f>-_xlfn.MAXIFS('cons 2023 - 2025'!D568:AM568,'cons 2023 - 2025'!D568:AM568,"&lt;&gt;0")</f>
        <v>2</v>
      </c>
      <c r="M567" s="16">
        <f>COUNTIF('cons 2023 - 2025'!D568:AM568,"&lt;&gt;0")</f>
        <v>1</v>
      </c>
      <c r="N567" s="18">
        <f>-AVERAGE('cons 2023 - 2025'!D568:AM568)</f>
        <v>5.5555555555555552E-2</v>
      </c>
      <c r="O567" s="18">
        <f t="shared" si="105"/>
        <v>2</v>
      </c>
      <c r="P567" s="18">
        <f>_xlfn.STDEV.S('cons 2023 - 2025'!D568:AM568)</f>
        <v>0.33333333333333331</v>
      </c>
      <c r="Q567" s="18">
        <f>-AVERAGE('cons 2023 - 2025'!D568:AM568)/'⚙ Assumptions'!$B$5</f>
        <v>2.525252525252525E-3</v>
      </c>
      <c r="R567" s="18">
        <f>_xlfn.STDEV.S('cons 2023 - 2025'!D568:AM568)/SQRT('⚙ Assumptions'!$B$5)</f>
        <v>7.1066905451870138E-2</v>
      </c>
      <c r="S567" s="18">
        <f>-IF(AVERAGE('cons 2023 - 2025'!D568:AM568)=0,"",_xlfn.STDEV.S('cons 2023 - 2025'!D568:AM568)/AVERAGE('cons 2023 - 2025'!D568:AM568))</f>
        <v>6</v>
      </c>
      <c r="T567" s="18" t="str">
        <f t="shared" si="106"/>
        <v>Z</v>
      </c>
      <c r="U567" s="37">
        <f t="shared" si="107"/>
        <v>0.9</v>
      </c>
      <c r="V567" s="18">
        <f t="shared" si="108"/>
        <v>1.28</v>
      </c>
      <c r="W567" s="18">
        <f t="shared" si="109"/>
        <v>0.36386255591357514</v>
      </c>
      <c r="X567" s="18">
        <f t="shared" si="110"/>
        <v>0.31159327715849444</v>
      </c>
      <c r="Y567" s="18">
        <f t="shared" si="111"/>
        <v>0.40426659631761552</v>
      </c>
      <c r="Z567" s="18">
        <f t="shared" si="112"/>
        <v>0.34122290678812406</v>
      </c>
      <c r="AA567" s="18">
        <f>-AVERAGE('cons 2023 - 2025'!D568:AM568)*12</f>
        <v>0.66666666666666663</v>
      </c>
      <c r="AB567" s="27">
        <f t="shared" si="113"/>
        <v>5.5334000000000003</v>
      </c>
      <c r="AC567" s="18">
        <f>SQRT((2*AA567*'⚙ Assumptions'!$B$3)/AB567)</f>
        <v>6.011999903663714</v>
      </c>
      <c r="AD567" s="18">
        <f t="shared" si="114"/>
        <v>0.34122290678812406</v>
      </c>
      <c r="AE567" s="18">
        <f t="shared" si="115"/>
        <v>6.3532228104518378</v>
      </c>
      <c r="AF567" s="18">
        <f t="shared" si="116"/>
        <v>0.11088933422310933</v>
      </c>
    </row>
    <row r="568" spans="1:32" x14ac:dyDescent="0.3">
      <c r="A568" s="19" t="s">
        <v>1147</v>
      </c>
      <c r="B568" s="20" t="s">
        <v>1148</v>
      </c>
      <c r="C568" s="16" t="s">
        <v>8</v>
      </c>
      <c r="D568" s="16" t="str">
        <f>VLOOKUP(A568,'Lead Time'!$A$2:$C$1180,3,0)</f>
        <v>Local</v>
      </c>
      <c r="E568" s="23" t="str">
        <f>VLOOKUP(A568,Classification!$A$2:$D$1180,4,0)</f>
        <v>C</v>
      </c>
      <c r="F568" s="25" t="str">
        <f>VLOOKUP(A568,Classification!$A$2:$E$1180,5,0)</f>
        <v>L</v>
      </c>
      <c r="G568" s="21">
        <f>VLOOKUP(A568,'Lead Time'!$A$2:$D$1180,4,0)</f>
        <v>16</v>
      </c>
      <c r="H568" s="21">
        <f t="shared" si="104"/>
        <v>0.53333333333333333</v>
      </c>
      <c r="I568" s="32">
        <f>VLOOKUP(A568,Classification!$A$2:$F$1180,6,0)</f>
        <v>27.577999999999999</v>
      </c>
      <c r="J568" s="21">
        <f>-SUM('cons 2023 - 2025'!D569:AM569)</f>
        <v>5</v>
      </c>
      <c r="K568" s="18">
        <f>-_xlfn.MINIFS('cons 2023 - 2025'!D569:AM569,'cons 2023 - 2025'!D569:AM569,"&lt;&gt;0")</f>
        <v>2</v>
      </c>
      <c r="L568" s="18">
        <f>-_xlfn.MAXIFS('cons 2023 - 2025'!D569:AM569,'cons 2023 - 2025'!D569:AM569,"&lt;&gt;0")</f>
        <v>1</v>
      </c>
      <c r="M568" s="19">
        <f>COUNTIF('cons 2023 - 2025'!D569:AM569,"&lt;&gt;0")</f>
        <v>3</v>
      </c>
      <c r="N568" s="21">
        <f>-AVERAGE('cons 2023 - 2025'!D569:AM569)</f>
        <v>0.1388888888888889</v>
      </c>
      <c r="O568" s="21">
        <f t="shared" si="105"/>
        <v>1.6666666666666667</v>
      </c>
      <c r="P568" s="21">
        <f>_xlfn.STDEV.S('cons 2023 - 2025'!D569:AM569)</f>
        <v>0.48713610757321951</v>
      </c>
      <c r="Q568" s="21">
        <f>-AVERAGE('cons 2023 - 2025'!D569:AM569)/'⚙ Assumptions'!$B$5</f>
        <v>6.313131313131313E-3</v>
      </c>
      <c r="R568" s="21">
        <f>_xlfn.STDEV.S('cons 2023 - 2025'!D569:AM569)/SQRT('⚙ Assumptions'!$B$5)</f>
        <v>0.10385776709729411</v>
      </c>
      <c r="S568" s="21">
        <f>-IF(AVERAGE('cons 2023 - 2025'!D569:AM569)=0,"",_xlfn.STDEV.S('cons 2023 - 2025'!D569:AM569)/AVERAGE('cons 2023 - 2025'!D569:AM569))</f>
        <v>3.5073799745271805</v>
      </c>
      <c r="T568" s="21" t="str">
        <f t="shared" si="106"/>
        <v>Z</v>
      </c>
      <c r="U568" s="38">
        <f t="shared" si="107"/>
        <v>0.9</v>
      </c>
      <c r="V568" s="21">
        <f t="shared" si="108"/>
        <v>1.28</v>
      </c>
      <c r="W568" s="21">
        <f t="shared" si="109"/>
        <v>0.53175176753814579</v>
      </c>
      <c r="X568" s="21">
        <f t="shared" si="110"/>
        <v>0.45536500854291712</v>
      </c>
      <c r="Y568" s="21">
        <f t="shared" si="111"/>
        <v>0.63276186854824679</v>
      </c>
      <c r="Z568" s="21">
        <f t="shared" si="112"/>
        <v>0.52943908261699124</v>
      </c>
      <c r="AA568" s="21">
        <f>-AVERAGE('cons 2023 - 2025'!D569:AM569)*12</f>
        <v>1.6666666666666667</v>
      </c>
      <c r="AB568" s="32">
        <f t="shared" si="113"/>
        <v>5.5156000000000001</v>
      </c>
      <c r="AC568" s="21">
        <f>SQRT((2*AA568*'⚙ Assumptions'!$B$3)/AB568)</f>
        <v>9.521132756178007</v>
      </c>
      <c r="AD568" s="21">
        <f t="shared" si="114"/>
        <v>0.52943908261699124</v>
      </c>
      <c r="AE568" s="21">
        <f t="shared" si="115"/>
        <v>10.050571838794998</v>
      </c>
      <c r="AF568" s="21">
        <f t="shared" si="116"/>
        <v>0.17504919943325142</v>
      </c>
    </row>
    <row r="569" spans="1:32" x14ac:dyDescent="0.3">
      <c r="A569" s="16" t="s">
        <v>1149</v>
      </c>
      <c r="B569" s="17" t="s">
        <v>1150</v>
      </c>
      <c r="C569" s="16" t="s">
        <v>8</v>
      </c>
      <c r="D569" s="16" t="str">
        <f>VLOOKUP(A569,'Lead Time'!$A$2:$C$1180,3,0)</f>
        <v>Local</v>
      </c>
      <c r="E569" s="23" t="str">
        <f>VLOOKUP(A569,Classification!$A$2:$D$1180,4,0)</f>
        <v>C</v>
      </c>
      <c r="F569" s="25" t="str">
        <f>VLOOKUP(A569,Classification!$A$2:$E$1180,5,0)</f>
        <v>L</v>
      </c>
      <c r="G569" s="18">
        <f>VLOOKUP(A569,'Lead Time'!$A$2:$D$1180,4,0)</f>
        <v>31.75</v>
      </c>
      <c r="H569" s="18">
        <f t="shared" si="104"/>
        <v>1.0583333333333333</v>
      </c>
      <c r="I569" s="27">
        <f>VLOOKUP(A569,Classification!$A$2:$F$1180,6,0)</f>
        <v>27.574000000000002</v>
      </c>
      <c r="J569" s="18">
        <f>-SUM('cons 2023 - 2025'!D570:AM570)</f>
        <v>4</v>
      </c>
      <c r="K569" s="18">
        <f>-_xlfn.MINIFS('cons 2023 - 2025'!D570:AM570,'cons 2023 - 2025'!D570:AM570,"&lt;&gt;0")</f>
        <v>2</v>
      </c>
      <c r="L569" s="18">
        <f>-_xlfn.MAXIFS('cons 2023 - 2025'!D570:AM570,'cons 2023 - 2025'!D570:AM570,"&lt;&gt;0")</f>
        <v>2</v>
      </c>
      <c r="M569" s="16">
        <f>COUNTIF('cons 2023 - 2025'!D570:AM570,"&lt;&gt;0")</f>
        <v>2</v>
      </c>
      <c r="N569" s="18">
        <f>-AVERAGE('cons 2023 - 2025'!D570:AM570)</f>
        <v>0.1111111111111111</v>
      </c>
      <c r="O569" s="18">
        <f t="shared" si="105"/>
        <v>2</v>
      </c>
      <c r="P569" s="18">
        <f>_xlfn.STDEV.S('cons 2023 - 2025'!D570:AM570)</f>
        <v>0.4646213682914464</v>
      </c>
      <c r="Q569" s="18">
        <f>-AVERAGE('cons 2023 - 2025'!D570:AM570)/'⚙ Assumptions'!$B$5</f>
        <v>5.0505050505050501E-3</v>
      </c>
      <c r="R569" s="18">
        <f>_xlfn.STDEV.S('cons 2023 - 2025'!D570:AM570)/SQRT('⚙ Assumptions'!$B$5)</f>
        <v>9.9057608553860269E-2</v>
      </c>
      <c r="S569" s="18">
        <f>-IF(AVERAGE('cons 2023 - 2025'!D570:AM570)=0,"",_xlfn.STDEV.S('cons 2023 - 2025'!D570:AM570)/AVERAGE('cons 2023 - 2025'!D570:AM570))</f>
        <v>4.1815923146230176</v>
      </c>
      <c r="T569" s="18" t="str">
        <f t="shared" si="106"/>
        <v>Z</v>
      </c>
      <c r="U569" s="37">
        <f t="shared" si="107"/>
        <v>0.9</v>
      </c>
      <c r="V569" s="18">
        <f t="shared" si="108"/>
        <v>1.28</v>
      </c>
      <c r="W569" s="18">
        <f t="shared" si="109"/>
        <v>0.71444643502064475</v>
      </c>
      <c r="X569" s="18">
        <f t="shared" si="110"/>
        <v>0.61181537485588988</v>
      </c>
      <c r="Y569" s="18">
        <f t="shared" si="111"/>
        <v>0.87479997037418011</v>
      </c>
      <c r="Z569" s="18">
        <f t="shared" si="112"/>
        <v>0.72940796744848246</v>
      </c>
      <c r="AA569" s="18">
        <f>-AVERAGE('cons 2023 - 2025'!D570:AM570)*12</f>
        <v>1.3333333333333333</v>
      </c>
      <c r="AB569" s="27">
        <f t="shared" si="113"/>
        <v>5.514800000000001</v>
      </c>
      <c r="AC569" s="18">
        <f>SQRT((2*AA569*'⚙ Assumptions'!$B$3)/AB569)</f>
        <v>8.5165776842718692</v>
      </c>
      <c r="AD569" s="18">
        <f t="shared" si="114"/>
        <v>0.72940796744848246</v>
      </c>
      <c r="AE569" s="18">
        <f t="shared" si="115"/>
        <v>9.2459856517203516</v>
      </c>
      <c r="AF569" s="18">
        <f t="shared" si="116"/>
        <v>0.15655740871074172</v>
      </c>
    </row>
    <row r="570" spans="1:32" x14ac:dyDescent="0.3">
      <c r="A570" s="19" t="s">
        <v>1151</v>
      </c>
      <c r="B570" s="20" t="s">
        <v>1152</v>
      </c>
      <c r="C570" s="16" t="s">
        <v>8</v>
      </c>
      <c r="D570" s="16" t="str">
        <f>VLOOKUP(A570,'Lead Time'!$A$2:$C$1180,3,0)</f>
        <v>Local</v>
      </c>
      <c r="E570" s="23" t="str">
        <f>VLOOKUP(A570,Classification!$A$2:$D$1180,4,0)</f>
        <v>C</v>
      </c>
      <c r="F570" s="25" t="str">
        <f>VLOOKUP(A570,Classification!$A$2:$E$1180,5,0)</f>
        <v>L</v>
      </c>
      <c r="G570" s="21">
        <f>VLOOKUP(A570,'Lead Time'!$A$2:$D$1180,4,0)</f>
        <v>81</v>
      </c>
      <c r="H570" s="21">
        <f t="shared" si="104"/>
        <v>2.7</v>
      </c>
      <c r="I570" s="32">
        <f>VLOOKUP(A570,Classification!$A$2:$F$1180,6,0)</f>
        <v>27.475000000000001</v>
      </c>
      <c r="J570" s="21">
        <f>-SUM('cons 2023 - 2025'!D571:AM571)</f>
        <v>3</v>
      </c>
      <c r="K570" s="18">
        <f>-_xlfn.MINIFS('cons 2023 - 2025'!D571:AM571,'cons 2023 - 2025'!D571:AM571,"&lt;&gt;0")</f>
        <v>2</v>
      </c>
      <c r="L570" s="18">
        <f>-_xlfn.MAXIFS('cons 2023 - 2025'!D571:AM571,'cons 2023 - 2025'!D571:AM571,"&lt;&gt;0")</f>
        <v>1</v>
      </c>
      <c r="M570" s="19">
        <f>COUNTIF('cons 2023 - 2025'!D571:AM571,"&lt;&gt;0")</f>
        <v>2</v>
      </c>
      <c r="N570" s="21">
        <f>-AVERAGE('cons 2023 - 2025'!D571:AM571)</f>
        <v>8.3333333333333329E-2</v>
      </c>
      <c r="O570" s="21">
        <f t="shared" si="105"/>
        <v>1.5</v>
      </c>
      <c r="P570" s="21">
        <f>_xlfn.STDEV.S('cons 2023 - 2025'!D571:AM571)</f>
        <v>0.36839419880650359</v>
      </c>
      <c r="Q570" s="21">
        <f>-AVERAGE('cons 2023 - 2025'!D571:AM571)/'⚙ Assumptions'!$B$5</f>
        <v>3.7878787878787876E-3</v>
      </c>
      <c r="R570" s="21">
        <f>_xlfn.STDEV.S('cons 2023 - 2025'!D571:AM571)/SQRT('⚙ Assumptions'!$B$5)</f>
        <v>7.854190708679773E-2</v>
      </c>
      <c r="S570" s="21">
        <f>-IF(AVERAGE('cons 2023 - 2025'!D571:AM571)=0,"",_xlfn.STDEV.S('cons 2023 - 2025'!D571:AM571)/AVERAGE('cons 2023 - 2025'!D571:AM571))</f>
        <v>4.4207303856780431</v>
      </c>
      <c r="T570" s="21" t="str">
        <f t="shared" si="106"/>
        <v>Z</v>
      </c>
      <c r="U570" s="38">
        <f t="shared" si="107"/>
        <v>0.9</v>
      </c>
      <c r="V570" s="21">
        <f t="shared" si="108"/>
        <v>1.28</v>
      </c>
      <c r="W570" s="21">
        <f t="shared" si="109"/>
        <v>0.9048027696399098</v>
      </c>
      <c r="X570" s="21">
        <f t="shared" si="110"/>
        <v>0.77482680092300071</v>
      </c>
      <c r="Y570" s="21">
        <f t="shared" si="111"/>
        <v>1.2116209514580916</v>
      </c>
      <c r="Z570" s="21">
        <f t="shared" si="112"/>
        <v>0.99982680092300069</v>
      </c>
      <c r="AA570" s="21">
        <f>-AVERAGE('cons 2023 - 2025'!D571:AM571)*12</f>
        <v>1</v>
      </c>
      <c r="AB570" s="32">
        <f t="shared" si="113"/>
        <v>5.495000000000001</v>
      </c>
      <c r="AC570" s="21">
        <f>SQRT((2*AA570*'⚙ Assumptions'!$B$3)/AB570)</f>
        <v>7.3888487900497868</v>
      </c>
      <c r="AD570" s="21">
        <f t="shared" si="114"/>
        <v>0.99982680092300069</v>
      </c>
      <c r="AE570" s="21">
        <f t="shared" si="115"/>
        <v>8.3886755909727881</v>
      </c>
      <c r="AF570" s="21">
        <f t="shared" si="116"/>
        <v>0.13533908033774528</v>
      </c>
    </row>
    <row r="571" spans="1:32" x14ac:dyDescent="0.3">
      <c r="A571" s="16" t="s">
        <v>1153</v>
      </c>
      <c r="B571" s="17" t="s">
        <v>1154</v>
      </c>
      <c r="C571" s="16" t="s">
        <v>8</v>
      </c>
      <c r="D571" s="16" t="str">
        <f>VLOOKUP(A571,'Lead Time'!$A$2:$C$1180,3,0)</f>
        <v>Local</v>
      </c>
      <c r="E571" s="23" t="str">
        <f>VLOOKUP(A571,Classification!$A$2:$D$1180,4,0)</f>
        <v>C</v>
      </c>
      <c r="F571" s="26" t="str">
        <f>VLOOKUP(A571,Classification!$A$2:$E$1180,5,0)</f>
        <v>M</v>
      </c>
      <c r="G571" s="18">
        <f>VLOOKUP(A571,'Lead Time'!$A$2:$D$1180,4,0)</f>
        <v>12.846153846153847</v>
      </c>
      <c r="H571" s="18">
        <f t="shared" si="104"/>
        <v>0.42820512820512824</v>
      </c>
      <c r="I571" s="27">
        <f>VLOOKUP(A571,Classification!$A$2:$F$1180,6,0)</f>
        <v>27.436</v>
      </c>
      <c r="J571" s="18">
        <f>-SUM('cons 2023 - 2025'!D572:AM572)</f>
        <v>19</v>
      </c>
      <c r="K571" s="18">
        <f>-_xlfn.MINIFS('cons 2023 - 2025'!D572:AM572,'cons 2023 - 2025'!D572:AM572,"&lt;&gt;0")</f>
        <v>4</v>
      </c>
      <c r="L571" s="18">
        <f>-_xlfn.MAXIFS('cons 2023 - 2025'!D572:AM572,'cons 2023 - 2025'!D572:AM572,"&lt;&gt;0")</f>
        <v>1</v>
      </c>
      <c r="M571" s="16">
        <f>COUNTIF('cons 2023 - 2025'!D572:AM572,"&lt;&gt;0")</f>
        <v>8</v>
      </c>
      <c r="N571" s="18">
        <f>-AVERAGE('cons 2023 - 2025'!D572:AM572)</f>
        <v>0.52777777777777779</v>
      </c>
      <c r="O571" s="18">
        <f t="shared" si="105"/>
        <v>2.375</v>
      </c>
      <c r="P571" s="18">
        <f>_xlfn.STDEV.S('cons 2023 - 2025'!D572:AM572)</f>
        <v>1.133543397899099</v>
      </c>
      <c r="Q571" s="18">
        <f>-AVERAGE('cons 2023 - 2025'!D572:AM572)/'⚙ Assumptions'!$B$5</f>
        <v>2.3989898989898992E-2</v>
      </c>
      <c r="R571" s="18">
        <f>_xlfn.STDEV.S('cons 2023 - 2025'!D572:AM572)/SQRT('⚙ Assumptions'!$B$5)</f>
        <v>0.24167226445226064</v>
      </c>
      <c r="S571" s="18">
        <f>-IF(AVERAGE('cons 2023 - 2025'!D572:AM572)=0,"",_xlfn.STDEV.S('cons 2023 - 2025'!D572:AM572)/AVERAGE('cons 2023 - 2025'!D572:AM572))</f>
        <v>2.1477664381246084</v>
      </c>
      <c r="T571" s="18" t="str">
        <f t="shared" si="106"/>
        <v>Z</v>
      </c>
      <c r="U571" s="37">
        <f t="shared" si="107"/>
        <v>0.9</v>
      </c>
      <c r="V571" s="18">
        <f t="shared" si="108"/>
        <v>1.28</v>
      </c>
      <c r="W571" s="18">
        <f t="shared" si="109"/>
        <v>1.1087237239945289</v>
      </c>
      <c r="X571" s="18">
        <f t="shared" si="110"/>
        <v>0.94945427334622978</v>
      </c>
      <c r="Y571" s="18">
        <f t="shared" si="111"/>
        <v>1.4169016571724622</v>
      </c>
      <c r="Z571" s="18">
        <f t="shared" si="112"/>
        <v>1.1754514243433807</v>
      </c>
      <c r="AA571" s="18">
        <f>-AVERAGE('cons 2023 - 2025'!D572:AM572)*12</f>
        <v>6.3333333333333339</v>
      </c>
      <c r="AB571" s="27">
        <f t="shared" si="113"/>
        <v>5.4872000000000005</v>
      </c>
      <c r="AC571" s="18">
        <f>SQRT((2*AA571*'⚙ Assumptions'!$B$3)/AB571)</f>
        <v>18.608073189119672</v>
      </c>
      <c r="AD571" s="18">
        <f t="shared" si="114"/>
        <v>1.1754514243433807</v>
      </c>
      <c r="AE571" s="18">
        <f t="shared" si="115"/>
        <v>19.783524613463051</v>
      </c>
      <c r="AF571" s="18">
        <f t="shared" si="116"/>
        <v>0.34035406401112489</v>
      </c>
    </row>
    <row r="572" spans="1:32" x14ac:dyDescent="0.3">
      <c r="A572" s="19" t="s">
        <v>1155</v>
      </c>
      <c r="B572" s="20" t="s">
        <v>1156</v>
      </c>
      <c r="C572" s="16" t="s">
        <v>8</v>
      </c>
      <c r="D572" s="16" t="str">
        <f>VLOOKUP(A572,'Lead Time'!$A$2:$C$1180,3,0)</f>
        <v>Local</v>
      </c>
      <c r="E572" s="23" t="str">
        <f>VLOOKUP(A572,Classification!$A$2:$D$1180,4,0)</f>
        <v>C</v>
      </c>
      <c r="F572" s="25" t="str">
        <f>VLOOKUP(A572,Classification!$A$2:$E$1180,5,0)</f>
        <v>L</v>
      </c>
      <c r="G572" s="21">
        <f>VLOOKUP(A572,'Lead Time'!$A$2:$D$1180,4,0)</f>
        <v>9</v>
      </c>
      <c r="H572" s="21">
        <f t="shared" si="104"/>
        <v>0.3</v>
      </c>
      <c r="I572" s="32">
        <f>VLOOKUP(A572,Classification!$A$2:$F$1180,6,0)</f>
        <v>27.33</v>
      </c>
      <c r="J572" s="21">
        <f>-SUM('cons 2023 - 2025'!D573:AM573)</f>
        <v>8</v>
      </c>
      <c r="K572" s="18">
        <f>-_xlfn.MINIFS('cons 2023 - 2025'!D573:AM573,'cons 2023 - 2025'!D573:AM573,"&lt;&gt;0")</f>
        <v>4</v>
      </c>
      <c r="L572" s="18">
        <f>-_xlfn.MAXIFS('cons 2023 - 2025'!D573:AM573,'cons 2023 - 2025'!D573:AM573,"&lt;&gt;0")</f>
        <v>2</v>
      </c>
      <c r="M572" s="19">
        <f>COUNTIF('cons 2023 - 2025'!D573:AM573,"&lt;&gt;0")</f>
        <v>3</v>
      </c>
      <c r="N572" s="21">
        <f>-AVERAGE('cons 2023 - 2025'!D573:AM573)</f>
        <v>0.22222222222222221</v>
      </c>
      <c r="O572" s="21">
        <f t="shared" si="105"/>
        <v>2.6666666666666665</v>
      </c>
      <c r="P572" s="21">
        <f>_xlfn.STDEV.S('cons 2023 - 2025'!D573:AM573)</f>
        <v>0.79681907288959575</v>
      </c>
      <c r="Q572" s="21">
        <f>-AVERAGE('cons 2023 - 2025'!D573:AM573)/'⚙ Assumptions'!$B$5</f>
        <v>1.01010101010101E-2</v>
      </c>
      <c r="R572" s="21">
        <f>_xlfn.STDEV.S('cons 2023 - 2025'!D573:AM573)/SQRT('⚙ Assumptions'!$B$5)</f>
        <v>0.16988239714587516</v>
      </c>
      <c r="S572" s="21">
        <f>-IF(AVERAGE('cons 2023 - 2025'!D573:AM573)=0,"",_xlfn.STDEV.S('cons 2023 - 2025'!D573:AM573)/AVERAGE('cons 2023 - 2025'!D573:AM573))</f>
        <v>3.5856858280031809</v>
      </c>
      <c r="T572" s="21" t="str">
        <f t="shared" si="106"/>
        <v>Z</v>
      </c>
      <c r="U572" s="38">
        <f t="shared" si="107"/>
        <v>0.9</v>
      </c>
      <c r="V572" s="21">
        <f t="shared" si="108"/>
        <v>1.28</v>
      </c>
      <c r="W572" s="21">
        <f t="shared" si="109"/>
        <v>0.65234840504016067</v>
      </c>
      <c r="X572" s="21">
        <f t="shared" si="110"/>
        <v>0.55863779900414046</v>
      </c>
      <c r="Y572" s="21">
        <f t="shared" si="111"/>
        <v>0.74325749594925161</v>
      </c>
      <c r="Z572" s="21">
        <f t="shared" si="112"/>
        <v>0.62530446567080711</v>
      </c>
      <c r="AA572" s="21">
        <f>-AVERAGE('cons 2023 - 2025'!D573:AM573)*12</f>
        <v>2.6666666666666665</v>
      </c>
      <c r="AB572" s="32">
        <f t="shared" si="113"/>
        <v>5.4660000000000002</v>
      </c>
      <c r="AC572" s="21">
        <f>SQRT((2*AA572*'⚙ Assumptions'!$B$3)/AB572)</f>
        <v>12.097905277825292</v>
      </c>
      <c r="AD572" s="21">
        <f t="shared" si="114"/>
        <v>0.62530446567080711</v>
      </c>
      <c r="AE572" s="21">
        <f t="shared" si="115"/>
        <v>12.723209743496099</v>
      </c>
      <c r="AF572" s="21">
        <f t="shared" si="116"/>
        <v>0.22042383416197683</v>
      </c>
    </row>
    <row r="573" spans="1:32" x14ac:dyDescent="0.3">
      <c r="A573" s="16" t="s">
        <v>1157</v>
      </c>
      <c r="B573" s="17" t="s">
        <v>1158</v>
      </c>
      <c r="C573" s="16" t="s">
        <v>130</v>
      </c>
      <c r="D573" s="16" t="str">
        <f>VLOOKUP(A573,'Lead Time'!$A$2:$C$1180,3,0)</f>
        <v>Mixed Source</v>
      </c>
      <c r="E573" s="23" t="str">
        <f>VLOOKUP(A573,Classification!$A$2:$D$1180,4,0)</f>
        <v>C</v>
      </c>
      <c r="F573" s="26" t="str">
        <f>VLOOKUP(A573,Classification!$A$2:$E$1180,5,0)</f>
        <v>M</v>
      </c>
      <c r="G573" s="18">
        <f>VLOOKUP(A573,'Lead Time'!$A$2:$D$1180,4,0)</f>
        <v>27.555555555555557</v>
      </c>
      <c r="H573" s="18">
        <f t="shared" si="104"/>
        <v>0.91851851851851862</v>
      </c>
      <c r="I573" s="27">
        <f>VLOOKUP(A573,Classification!$A$2:$F$1180,6,0)</f>
        <v>27.25</v>
      </c>
      <c r="J573" s="18">
        <f>-SUM('cons 2023 - 2025'!D574:AM574)</f>
        <v>404.5</v>
      </c>
      <c r="K573" s="18">
        <f>-_xlfn.MINIFS('cons 2023 - 2025'!D574:AM574,'cons 2023 - 2025'!D574:AM574,"&lt;&gt;0")</f>
        <v>80</v>
      </c>
      <c r="L573" s="18">
        <f>-_xlfn.MAXIFS('cons 2023 - 2025'!D574:AM574,'cons 2023 - 2025'!D574:AM574,"&lt;&gt;0")</f>
        <v>4.5</v>
      </c>
      <c r="M573" s="16">
        <f>COUNTIF('cons 2023 - 2025'!D574:AM574,"&lt;&gt;0")</f>
        <v>13</v>
      </c>
      <c r="N573" s="18">
        <f>-AVERAGE('cons 2023 - 2025'!D574:AM574)</f>
        <v>11.236111111111111</v>
      </c>
      <c r="O573" s="18">
        <f t="shared" si="105"/>
        <v>31.115384615384617</v>
      </c>
      <c r="P573" s="18">
        <f>_xlfn.STDEV.S('cons 2023 - 2025'!D574:AM574)</f>
        <v>20.336626392198706</v>
      </c>
      <c r="Q573" s="18">
        <f>-AVERAGE('cons 2023 - 2025'!D574:AM574)/'⚙ Assumptions'!$B$5</f>
        <v>0.5107323232323232</v>
      </c>
      <c r="R573" s="18">
        <f>_xlfn.STDEV.S('cons 2023 - 2025'!D574:AM574)/SQRT('⚙ Assumptions'!$B$5)</f>
        <v>4.3357833150731775</v>
      </c>
      <c r="S573" s="18">
        <f>-IF(AVERAGE('cons 2023 - 2025'!D574:AM574)=0,"",_xlfn.STDEV.S('cons 2023 - 2025'!D574:AM574)/AVERAGE('cons 2023 - 2025'!D574:AM574))</f>
        <v>1.8099346109249776</v>
      </c>
      <c r="T573" s="18" t="str">
        <f t="shared" si="106"/>
        <v>Z</v>
      </c>
      <c r="U573" s="37">
        <f t="shared" si="107"/>
        <v>0.9</v>
      </c>
      <c r="V573" s="18">
        <f t="shared" si="108"/>
        <v>1.28</v>
      </c>
      <c r="W573" s="18">
        <f t="shared" si="109"/>
        <v>29.132793141670597</v>
      </c>
      <c r="X573" s="18">
        <f t="shared" si="110"/>
        <v>24.947833571393282</v>
      </c>
      <c r="Y573" s="18">
        <f t="shared" si="111"/>
        <v>43.206306048516836</v>
      </c>
      <c r="Z573" s="18">
        <f t="shared" si="112"/>
        <v>35.268409703080522</v>
      </c>
      <c r="AA573" s="18">
        <f>-AVERAGE('cons 2023 - 2025'!D574:AM574)*12</f>
        <v>134.83333333333331</v>
      </c>
      <c r="AB573" s="27">
        <f t="shared" si="113"/>
        <v>5.45</v>
      </c>
      <c r="AC573" s="18">
        <f>SQRT((2*AA573*'⚙ Assumptions'!$B$3)/AB573)</f>
        <v>86.151136664723424</v>
      </c>
      <c r="AD573" s="18">
        <f t="shared" si="114"/>
        <v>35.268409703080522</v>
      </c>
      <c r="AE573" s="18">
        <f t="shared" si="115"/>
        <v>121.41954636780395</v>
      </c>
      <c r="AF573" s="18">
        <f t="shared" si="116"/>
        <v>1.5650789827424754</v>
      </c>
    </row>
    <row r="574" spans="1:32" x14ac:dyDescent="0.3">
      <c r="A574" s="19" t="s">
        <v>1159</v>
      </c>
      <c r="B574" s="20" t="s">
        <v>1160</v>
      </c>
      <c r="C574" s="16" t="s">
        <v>8</v>
      </c>
      <c r="D574" s="16"/>
      <c r="E574" s="23" t="str">
        <f>VLOOKUP(A574,Classification!$A$2:$D$1180,4,0)</f>
        <v>C</v>
      </c>
      <c r="F574" s="25" t="str">
        <f>VLOOKUP(A574,Classification!$A$2:$E$1180,5,0)</f>
        <v>L</v>
      </c>
      <c r="G574" s="21">
        <f>VLOOKUP(A574,'Lead Time'!$A$2:$D$1180,4,0)</f>
        <v>0</v>
      </c>
      <c r="H574" s="21">
        <f t="shared" si="104"/>
        <v>0</v>
      </c>
      <c r="I574" s="32">
        <f>VLOOKUP(A574,Classification!$A$2:$F$1180,6,0)</f>
        <v>27.193000000000001</v>
      </c>
      <c r="J574" s="21">
        <f>-SUM('cons 2023 - 2025'!D575:AM575)</f>
        <v>424</v>
      </c>
      <c r="K574" s="18">
        <f>-_xlfn.MINIFS('cons 2023 - 2025'!D575:AM575,'cons 2023 - 2025'!D575:AM575,"&lt;&gt;0")</f>
        <v>300</v>
      </c>
      <c r="L574" s="18">
        <f>-_xlfn.MAXIFS('cons 2023 - 2025'!D575:AM575,'cons 2023 - 2025'!D575:AM575,"&lt;&gt;0")</f>
        <v>124</v>
      </c>
      <c r="M574" s="19">
        <f>COUNTIF('cons 2023 - 2025'!D575:AM575,"&lt;&gt;0")</f>
        <v>2</v>
      </c>
      <c r="N574" s="21">
        <f>-AVERAGE('cons 2023 - 2025'!D575:AM575)</f>
        <v>11.777777777777779</v>
      </c>
      <c r="O574" s="21">
        <f t="shared" si="105"/>
        <v>212</v>
      </c>
      <c r="P574" s="21">
        <f>_xlfn.STDEV.S('cons 2023 - 2025'!D575:AM575)</f>
        <v>53.554304141343223</v>
      </c>
      <c r="Q574" s="21">
        <f>-AVERAGE('cons 2023 - 2025'!D575:AM575)/'⚙ Assumptions'!$B$5</f>
        <v>0.53535353535353536</v>
      </c>
      <c r="R574" s="21">
        <f>_xlfn.STDEV.S('cons 2023 - 2025'!D575:AM575)/SQRT('⚙ Assumptions'!$B$5)</f>
        <v>11.41781600686061</v>
      </c>
      <c r="S574" s="21">
        <f>-IF(AVERAGE('cons 2023 - 2025'!D575:AM575)=0,"",_xlfn.STDEV.S('cons 2023 - 2025'!D575:AM575)/AVERAGE('cons 2023 - 2025'!D575:AM575))</f>
        <v>4.5470635591706507</v>
      </c>
      <c r="T574" s="21" t="str">
        <f t="shared" si="106"/>
        <v>Z</v>
      </c>
      <c r="U574" s="38">
        <f t="shared" si="107"/>
        <v>0.9</v>
      </c>
      <c r="V574" s="21">
        <f t="shared" si="108"/>
        <v>1.28</v>
      </c>
      <c r="W574" s="21">
        <f t="shared" si="109"/>
        <v>0</v>
      </c>
      <c r="X574" s="21">
        <f t="shared" si="110"/>
        <v>0</v>
      </c>
      <c r="Y574" s="21">
        <f t="shared" si="111"/>
        <v>0</v>
      </c>
      <c r="Z574" s="21">
        <f t="shared" si="112"/>
        <v>0</v>
      </c>
      <c r="AA574" s="21">
        <f>-AVERAGE('cons 2023 - 2025'!D575:AM575)*12</f>
        <v>141.33333333333334</v>
      </c>
      <c r="AB574" s="32">
        <f t="shared" si="113"/>
        <v>5.438600000000001</v>
      </c>
      <c r="AC574" s="21">
        <f>SQRT((2*AA574*'⚙ Assumptions'!$B$3)/AB574)</f>
        <v>88.295662421778346</v>
      </c>
      <c r="AD574" s="21">
        <f t="shared" si="114"/>
        <v>0</v>
      </c>
      <c r="AE574" s="21">
        <f t="shared" si="115"/>
        <v>88.295662421778346</v>
      </c>
      <c r="AF574" s="21">
        <f t="shared" si="116"/>
        <v>1.6006826321569465</v>
      </c>
    </row>
    <row r="575" spans="1:32" x14ac:dyDescent="0.3">
      <c r="A575" s="16" t="s">
        <v>1161</v>
      </c>
      <c r="B575" s="17" t="s">
        <v>1162</v>
      </c>
      <c r="C575" s="16" t="s">
        <v>8</v>
      </c>
      <c r="D575" s="16" t="str">
        <f>VLOOKUP(A575,'Lead Time'!$A$2:$C$1180,3,0)</f>
        <v>Local</v>
      </c>
      <c r="E575" s="23" t="str">
        <f>VLOOKUP(A575,Classification!$A$2:$D$1180,4,0)</f>
        <v>C</v>
      </c>
      <c r="F575" s="25" t="str">
        <f>VLOOKUP(A575,Classification!$A$2:$E$1180,5,0)</f>
        <v>L</v>
      </c>
      <c r="G575" s="18">
        <f>VLOOKUP(A575,'Lead Time'!$A$2:$D$1180,4,0)</f>
        <v>62</v>
      </c>
      <c r="H575" s="18">
        <f t="shared" si="104"/>
        <v>2.0666666666666669</v>
      </c>
      <c r="I575" s="27">
        <f>VLOOKUP(A575,Classification!$A$2:$F$1180,6,0)</f>
        <v>27.081</v>
      </c>
      <c r="J575" s="18">
        <f>-SUM('cons 2023 - 2025'!D576:AM576)</f>
        <v>2</v>
      </c>
      <c r="K575" s="18">
        <f>-_xlfn.MINIFS('cons 2023 - 2025'!D576:AM576,'cons 2023 - 2025'!D576:AM576,"&lt;&gt;0")</f>
        <v>1</v>
      </c>
      <c r="L575" s="18">
        <f>-_xlfn.MAXIFS('cons 2023 - 2025'!D576:AM576,'cons 2023 - 2025'!D576:AM576,"&lt;&gt;0")</f>
        <v>1</v>
      </c>
      <c r="M575" s="16">
        <f>COUNTIF('cons 2023 - 2025'!D576:AM576,"&lt;&gt;0")</f>
        <v>2</v>
      </c>
      <c r="N575" s="18">
        <f>-AVERAGE('cons 2023 - 2025'!D576:AM576)</f>
        <v>5.5555555555555552E-2</v>
      </c>
      <c r="O575" s="18">
        <f t="shared" si="105"/>
        <v>1</v>
      </c>
      <c r="P575" s="18">
        <f>_xlfn.STDEV.S('cons 2023 - 2025'!D576:AM576)</f>
        <v>0.2323106841457232</v>
      </c>
      <c r="Q575" s="18">
        <f>-AVERAGE('cons 2023 - 2025'!D576:AM576)/'⚙ Assumptions'!$B$5</f>
        <v>2.525252525252525E-3</v>
      </c>
      <c r="R575" s="18">
        <f>_xlfn.STDEV.S('cons 2023 - 2025'!D576:AM576)/SQRT('⚙ Assumptions'!$B$5)</f>
        <v>4.9528804276930134E-2</v>
      </c>
      <c r="S575" s="18">
        <f>-IF(AVERAGE('cons 2023 - 2025'!D576:AM576)=0,"",_xlfn.STDEV.S('cons 2023 - 2025'!D576:AM576)/AVERAGE('cons 2023 - 2025'!D576:AM576))</f>
        <v>4.1815923146230176</v>
      </c>
      <c r="T575" s="18" t="str">
        <f t="shared" si="106"/>
        <v>Z</v>
      </c>
      <c r="U575" s="37">
        <f t="shared" si="107"/>
        <v>0.9</v>
      </c>
      <c r="V575" s="18">
        <f t="shared" si="108"/>
        <v>1.28</v>
      </c>
      <c r="W575" s="18">
        <f t="shared" si="109"/>
        <v>0.4991874494296803</v>
      </c>
      <c r="X575" s="18">
        <f t="shared" si="110"/>
        <v>0.42747859255165882</v>
      </c>
      <c r="Y575" s="18">
        <f t="shared" si="111"/>
        <v>0.65575310599533687</v>
      </c>
      <c r="Z575" s="18">
        <f t="shared" si="112"/>
        <v>0.54229340736647358</v>
      </c>
      <c r="AA575" s="18">
        <f>-AVERAGE('cons 2023 - 2025'!D576:AM576)*12</f>
        <v>0.66666666666666663</v>
      </c>
      <c r="AB575" s="27">
        <f t="shared" si="113"/>
        <v>5.4161999999999999</v>
      </c>
      <c r="AC575" s="18">
        <f>SQRT((2*AA575*'⚙ Assumptions'!$B$3)/AB575)</f>
        <v>6.0766979735914379</v>
      </c>
      <c r="AD575" s="18">
        <f t="shared" si="114"/>
        <v>0.54229340736647358</v>
      </c>
      <c r="AE575" s="18">
        <f t="shared" si="115"/>
        <v>6.6189913809579117</v>
      </c>
      <c r="AF575" s="18">
        <f t="shared" si="116"/>
        <v>0.1097087052152198</v>
      </c>
    </row>
    <row r="576" spans="1:32" x14ac:dyDescent="0.3">
      <c r="A576" s="19" t="s">
        <v>1163</v>
      </c>
      <c r="B576" s="20" t="s">
        <v>1164</v>
      </c>
      <c r="C576" s="16" t="s">
        <v>8</v>
      </c>
      <c r="D576" s="16" t="str">
        <f>VLOOKUP(A576,'Lead Time'!$A$2:$C$1180,3,0)</f>
        <v>Local</v>
      </c>
      <c r="E576" s="23" t="str">
        <f>VLOOKUP(A576,Classification!$A$2:$D$1180,4,0)</f>
        <v>C</v>
      </c>
      <c r="F576" s="26" t="str">
        <f>VLOOKUP(A576,Classification!$A$2:$E$1180,5,0)</f>
        <v>M</v>
      </c>
      <c r="G576" s="21">
        <f>VLOOKUP(A576,'Lead Time'!$A$2:$D$1180,4,0)</f>
        <v>3</v>
      </c>
      <c r="H576" s="21">
        <f t="shared" si="104"/>
        <v>0.1</v>
      </c>
      <c r="I576" s="32">
        <f>VLOOKUP(A576,Classification!$A$2:$F$1180,6,0)</f>
        <v>27.068000000000001</v>
      </c>
      <c r="J576" s="21">
        <f>-SUM('cons 2023 - 2025'!D577:AM577)</f>
        <v>5</v>
      </c>
      <c r="K576" s="18">
        <f>-_xlfn.MINIFS('cons 2023 - 2025'!D577:AM577,'cons 2023 - 2025'!D577:AM577,"&lt;&gt;0")</f>
        <v>1</v>
      </c>
      <c r="L576" s="18">
        <f>-_xlfn.MAXIFS('cons 2023 - 2025'!D577:AM577,'cons 2023 - 2025'!D577:AM577,"&lt;&gt;0")</f>
        <v>1</v>
      </c>
      <c r="M576" s="19">
        <f>COUNTIF('cons 2023 - 2025'!D577:AM577,"&lt;&gt;0")</f>
        <v>5</v>
      </c>
      <c r="N576" s="21">
        <f>-AVERAGE('cons 2023 - 2025'!D577:AM577)</f>
        <v>0.1388888888888889</v>
      </c>
      <c r="O576" s="21">
        <f t="shared" si="105"/>
        <v>1</v>
      </c>
      <c r="P576" s="21">
        <f>_xlfn.STDEV.S('cons 2023 - 2025'!D577:AM577)</f>
        <v>0.35073618720610084</v>
      </c>
      <c r="Q576" s="21">
        <f>-AVERAGE('cons 2023 - 2025'!D577:AM577)/'⚙ Assumptions'!$B$5</f>
        <v>6.313131313131313E-3</v>
      </c>
      <c r="R576" s="21">
        <f>_xlfn.STDEV.S('cons 2023 - 2025'!D577:AM577)/SQRT('⚙ Assumptions'!$B$5)</f>
        <v>7.4777206364176188E-2</v>
      </c>
      <c r="S576" s="21">
        <f>-IF(AVERAGE('cons 2023 - 2025'!D577:AM577)=0,"",_xlfn.STDEV.S('cons 2023 - 2025'!D577:AM577)/AVERAGE('cons 2023 - 2025'!D577:AM577))</f>
        <v>2.5253005478839259</v>
      </c>
      <c r="T576" s="21" t="str">
        <f t="shared" si="106"/>
        <v>Z</v>
      </c>
      <c r="U576" s="38">
        <f t="shared" si="107"/>
        <v>0.9</v>
      </c>
      <c r="V576" s="21">
        <f t="shared" si="108"/>
        <v>1.28</v>
      </c>
      <c r="W576" s="21">
        <f t="shared" si="109"/>
        <v>0.16578293845864442</v>
      </c>
      <c r="X576" s="21">
        <f t="shared" si="110"/>
        <v>0.14196802680505438</v>
      </c>
      <c r="Y576" s="21">
        <f t="shared" si="111"/>
        <v>0.18472233239803837</v>
      </c>
      <c r="Z576" s="21">
        <f t="shared" si="112"/>
        <v>0.15585691569394328</v>
      </c>
      <c r="AA576" s="21">
        <f>-AVERAGE('cons 2023 - 2025'!D577:AM577)*12</f>
        <v>1.6666666666666667</v>
      </c>
      <c r="AB576" s="32">
        <f t="shared" si="113"/>
        <v>5.4136000000000006</v>
      </c>
      <c r="AC576" s="21">
        <f>SQRT((2*AA576*'⚙ Assumptions'!$B$3)/AB576)</f>
        <v>9.6104100987878454</v>
      </c>
      <c r="AD576" s="21">
        <f t="shared" si="114"/>
        <v>0.15585691569394328</v>
      </c>
      <c r="AE576" s="21">
        <f t="shared" si="115"/>
        <v>9.7662670144817891</v>
      </c>
      <c r="AF576" s="21">
        <f t="shared" si="116"/>
        <v>0.17342305370265962</v>
      </c>
    </row>
    <row r="577" spans="1:32" x14ac:dyDescent="0.3">
      <c r="A577" s="16" t="s">
        <v>1165</v>
      </c>
      <c r="B577" s="17" t="s">
        <v>1166</v>
      </c>
      <c r="C577" s="16" t="s">
        <v>8</v>
      </c>
      <c r="D577" s="16" t="str">
        <f>VLOOKUP(A577,'Lead Time'!$A$2:$C$1180,3,0)</f>
        <v>Local</v>
      </c>
      <c r="E577" s="23" t="str">
        <f>VLOOKUP(A577,Classification!$A$2:$D$1180,4,0)</f>
        <v>C</v>
      </c>
      <c r="F577" s="25" t="str">
        <f>VLOOKUP(A577,Classification!$A$2:$E$1180,5,0)</f>
        <v>L</v>
      </c>
      <c r="G577" s="18">
        <f>VLOOKUP(A577,'Lead Time'!$A$2:$D$1180,4,0)</f>
        <v>4</v>
      </c>
      <c r="H577" s="18">
        <f t="shared" si="104"/>
        <v>0.13333333333333333</v>
      </c>
      <c r="I577" s="27">
        <f>VLOOKUP(A577,Classification!$A$2:$F$1180,6,0)</f>
        <v>26.82</v>
      </c>
      <c r="J577" s="18">
        <f>-SUM('cons 2023 - 2025'!D578:AM578)</f>
        <v>4</v>
      </c>
      <c r="K577" s="18">
        <f>-_xlfn.MINIFS('cons 2023 - 2025'!D578:AM578,'cons 2023 - 2025'!D578:AM578,"&lt;&gt;0")</f>
        <v>2</v>
      </c>
      <c r="L577" s="18">
        <f>-_xlfn.MAXIFS('cons 2023 - 2025'!D578:AM578,'cons 2023 - 2025'!D578:AM578,"&lt;&gt;0")</f>
        <v>2</v>
      </c>
      <c r="M577" s="16">
        <f>COUNTIF('cons 2023 - 2025'!D578:AM578,"&lt;&gt;0")</f>
        <v>2</v>
      </c>
      <c r="N577" s="18">
        <f>-AVERAGE('cons 2023 - 2025'!D578:AM578)</f>
        <v>0.1111111111111111</v>
      </c>
      <c r="O577" s="18">
        <f t="shared" si="105"/>
        <v>2</v>
      </c>
      <c r="P577" s="18">
        <f>_xlfn.STDEV.S('cons 2023 - 2025'!D578:AM578)</f>
        <v>0.4646213682914464</v>
      </c>
      <c r="Q577" s="18">
        <f>-AVERAGE('cons 2023 - 2025'!D578:AM578)/'⚙ Assumptions'!$B$5</f>
        <v>5.0505050505050501E-3</v>
      </c>
      <c r="R577" s="18">
        <f>_xlfn.STDEV.S('cons 2023 - 2025'!D578:AM578)/SQRT('⚙ Assumptions'!$B$5)</f>
        <v>9.9057608553860269E-2</v>
      </c>
      <c r="S577" s="18">
        <f>-IF(AVERAGE('cons 2023 - 2025'!D578:AM578)=0,"",_xlfn.STDEV.S('cons 2023 - 2025'!D578:AM578)/AVERAGE('cons 2023 - 2025'!D578:AM578))</f>
        <v>4.1815923146230176</v>
      </c>
      <c r="T577" s="18" t="str">
        <f t="shared" si="106"/>
        <v>Z</v>
      </c>
      <c r="U577" s="37">
        <f t="shared" si="107"/>
        <v>0.9</v>
      </c>
      <c r="V577" s="18">
        <f t="shared" si="108"/>
        <v>1.28</v>
      </c>
      <c r="W577" s="18">
        <f t="shared" si="109"/>
        <v>0.25358747789788227</v>
      </c>
      <c r="X577" s="18">
        <f t="shared" si="110"/>
        <v>0.21715934217569341</v>
      </c>
      <c r="Y577" s="18">
        <f t="shared" si="111"/>
        <v>0.2737894980999025</v>
      </c>
      <c r="Z577" s="18">
        <f t="shared" si="112"/>
        <v>0.23197415699050822</v>
      </c>
      <c r="AA577" s="18">
        <f>-AVERAGE('cons 2023 - 2025'!D578:AM578)*12</f>
        <v>1.3333333333333333</v>
      </c>
      <c r="AB577" s="27">
        <f t="shared" si="113"/>
        <v>5.3640000000000008</v>
      </c>
      <c r="AC577" s="18">
        <f>SQRT((2*AA577*'⚙ Assumptions'!$B$3)/AB577)</f>
        <v>8.6354626691806633</v>
      </c>
      <c r="AD577" s="18">
        <f t="shared" si="114"/>
        <v>0.23197415699050822</v>
      </c>
      <c r="AE577" s="18">
        <f t="shared" si="115"/>
        <v>8.867436826171172</v>
      </c>
      <c r="AF577" s="18">
        <f t="shared" si="116"/>
        <v>0.15440207252495025</v>
      </c>
    </row>
    <row r="578" spans="1:32" x14ac:dyDescent="0.3">
      <c r="A578" s="19" t="s">
        <v>1167</v>
      </c>
      <c r="B578" s="20" t="s">
        <v>1168</v>
      </c>
      <c r="C578" s="16" t="s">
        <v>8</v>
      </c>
      <c r="D578" s="16" t="str">
        <f>VLOOKUP(A578,'Lead Time'!$A$2:$C$1180,3,0)</f>
        <v>Local</v>
      </c>
      <c r="E578" s="23" t="str">
        <f>VLOOKUP(A578,Classification!$A$2:$D$1180,4,0)</f>
        <v>C</v>
      </c>
      <c r="F578" s="26" t="str">
        <f>VLOOKUP(A578,Classification!$A$2:$E$1180,5,0)</f>
        <v>M</v>
      </c>
      <c r="G578" s="21">
        <f>VLOOKUP(A578,'Lead Time'!$A$2:$D$1180,4,0)</f>
        <v>47.166666666666664</v>
      </c>
      <c r="H578" s="21">
        <f t="shared" si="104"/>
        <v>1.5722222222222222</v>
      </c>
      <c r="I578" s="32">
        <f>VLOOKUP(A578,Classification!$A$2:$F$1180,6,0)</f>
        <v>26.625</v>
      </c>
      <c r="J578" s="21">
        <f>-SUM('cons 2023 - 2025'!D579:AM579)</f>
        <v>17</v>
      </c>
      <c r="K578" s="18">
        <f>-_xlfn.MINIFS('cons 2023 - 2025'!D579:AM579,'cons 2023 - 2025'!D579:AM579,"&lt;&gt;0")</f>
        <v>4</v>
      </c>
      <c r="L578" s="18">
        <f>-_xlfn.MAXIFS('cons 2023 - 2025'!D579:AM579,'cons 2023 - 2025'!D579:AM579,"&lt;&gt;0")</f>
        <v>1</v>
      </c>
      <c r="M578" s="19">
        <f>COUNTIF('cons 2023 - 2025'!D579:AM579,"&lt;&gt;0")</f>
        <v>10</v>
      </c>
      <c r="N578" s="21">
        <f>-AVERAGE('cons 2023 - 2025'!D579:AM579)</f>
        <v>0.47222222222222221</v>
      </c>
      <c r="O578" s="21">
        <f t="shared" si="105"/>
        <v>1.7</v>
      </c>
      <c r="P578" s="21">
        <f>_xlfn.STDEV.S('cons 2023 - 2025'!D579:AM579)</f>
        <v>0.94070220310182906</v>
      </c>
      <c r="Q578" s="21">
        <f>-AVERAGE('cons 2023 - 2025'!D579:AM579)/'⚙ Assumptions'!$B$5</f>
        <v>2.1464646464646464E-2</v>
      </c>
      <c r="R578" s="21">
        <f>_xlfn.STDEV.S('cons 2023 - 2025'!D579:AM579)/SQRT('⚙ Assumptions'!$B$5)</f>
        <v>0.20055838357861089</v>
      </c>
      <c r="S578" s="21">
        <f>-IF(AVERAGE('cons 2023 - 2025'!D579:AM579)=0,"",_xlfn.STDEV.S('cons 2023 - 2025'!D579:AM579)/AVERAGE('cons 2023 - 2025'!D579:AM579))</f>
        <v>1.9920752536274027</v>
      </c>
      <c r="T578" s="21" t="str">
        <f t="shared" si="106"/>
        <v>Z</v>
      </c>
      <c r="U578" s="38">
        <f t="shared" si="107"/>
        <v>0.9</v>
      </c>
      <c r="V578" s="21">
        <f t="shared" si="108"/>
        <v>1.28</v>
      </c>
      <c r="W578" s="21">
        <f t="shared" si="109"/>
        <v>1.7630652392917958</v>
      </c>
      <c r="X578" s="21">
        <f t="shared" si="110"/>
        <v>1.5097988700042009</v>
      </c>
      <c r="Y578" s="21">
        <f t="shared" si="111"/>
        <v>2.7754810642076206</v>
      </c>
      <c r="Z578" s="21">
        <f t="shared" si="112"/>
        <v>2.2522371416091391</v>
      </c>
      <c r="AA578" s="21">
        <f>-AVERAGE('cons 2023 - 2025'!D579:AM579)*12</f>
        <v>5.6666666666666661</v>
      </c>
      <c r="AB578" s="32">
        <f t="shared" si="113"/>
        <v>5.3250000000000002</v>
      </c>
      <c r="AC578" s="21">
        <f>SQRT((2*AA578*'⚙ Assumptions'!$B$3)/AB578)</f>
        <v>17.867535540501375</v>
      </c>
      <c r="AD578" s="21">
        <f t="shared" si="114"/>
        <v>2.2522371416091391</v>
      </c>
      <c r="AE578" s="21">
        <f t="shared" si="115"/>
        <v>20.119772682110515</v>
      </c>
      <c r="AF578" s="21">
        <f t="shared" si="116"/>
        <v>0.3171487558438994</v>
      </c>
    </row>
    <row r="579" spans="1:32" x14ac:dyDescent="0.3">
      <c r="A579" s="16" t="s">
        <v>1169</v>
      </c>
      <c r="B579" s="17" t="s">
        <v>1170</v>
      </c>
      <c r="C579" s="16" t="s">
        <v>8</v>
      </c>
      <c r="D579" s="16" t="str">
        <f>VLOOKUP(A579,'Lead Time'!$A$2:$C$1180,3,0)</f>
        <v>Local</v>
      </c>
      <c r="E579" s="23" t="str">
        <f>VLOOKUP(A579,Classification!$A$2:$D$1180,4,0)</f>
        <v>C</v>
      </c>
      <c r="F579" s="25" t="str">
        <f>VLOOKUP(A579,Classification!$A$2:$E$1180,5,0)</f>
        <v>L</v>
      </c>
      <c r="G579" s="18">
        <f>VLOOKUP(A579,'Lead Time'!$A$2:$D$1180,4,0)</f>
        <v>179.5</v>
      </c>
      <c r="H579" s="18">
        <f t="shared" si="104"/>
        <v>5.9833333333333334</v>
      </c>
      <c r="I579" s="27">
        <f>VLOOKUP(A579,Classification!$A$2:$F$1180,6,0)</f>
        <v>25.806000000000001</v>
      </c>
      <c r="J579" s="18">
        <f>-SUM('cons 2023 - 2025'!D580:AM580)</f>
        <v>1</v>
      </c>
      <c r="K579" s="18">
        <f>-_xlfn.MINIFS('cons 2023 - 2025'!D580:AM580,'cons 2023 - 2025'!D580:AM580,"&lt;&gt;0")</f>
        <v>1</v>
      </c>
      <c r="L579" s="18">
        <f>-_xlfn.MAXIFS('cons 2023 - 2025'!D580:AM580,'cons 2023 - 2025'!D580:AM580,"&lt;&gt;0")</f>
        <v>1</v>
      </c>
      <c r="M579" s="16">
        <f>COUNTIF('cons 2023 - 2025'!D580:AM580,"&lt;&gt;0")</f>
        <v>1</v>
      </c>
      <c r="N579" s="18">
        <f>-AVERAGE('cons 2023 - 2025'!D580:AM580)</f>
        <v>2.7777777777777776E-2</v>
      </c>
      <c r="O579" s="18">
        <f t="shared" si="105"/>
        <v>1</v>
      </c>
      <c r="P579" s="18">
        <f>_xlfn.STDEV.S('cons 2023 - 2025'!D580:AM580)</f>
        <v>0.16666666666666666</v>
      </c>
      <c r="Q579" s="18">
        <f>-AVERAGE('cons 2023 - 2025'!D580:AM580)/'⚙ Assumptions'!$B$5</f>
        <v>1.2626262626262625E-3</v>
      </c>
      <c r="R579" s="18">
        <f>_xlfn.STDEV.S('cons 2023 - 2025'!D580:AM580)/SQRT('⚙ Assumptions'!$B$5)</f>
        <v>3.5533452725935069E-2</v>
      </c>
      <c r="S579" s="18">
        <f>-IF(AVERAGE('cons 2023 - 2025'!D580:AM580)=0,"",_xlfn.STDEV.S('cons 2023 - 2025'!D580:AM580)/AVERAGE('cons 2023 - 2025'!D580:AM580))</f>
        <v>6</v>
      </c>
      <c r="T579" s="18" t="str">
        <f t="shared" si="106"/>
        <v>Z</v>
      </c>
      <c r="U579" s="37">
        <f t="shared" si="107"/>
        <v>0.9</v>
      </c>
      <c r="V579" s="18">
        <f t="shared" si="108"/>
        <v>1.28</v>
      </c>
      <c r="W579" s="18">
        <f t="shared" si="109"/>
        <v>0.60936794543961115</v>
      </c>
      <c r="X579" s="18">
        <f t="shared" si="110"/>
        <v>0.52183153234367519</v>
      </c>
      <c r="Y579" s="18">
        <f t="shared" si="111"/>
        <v>0.83600935958102529</v>
      </c>
      <c r="Z579" s="18">
        <f t="shared" si="112"/>
        <v>0.68803523604737893</v>
      </c>
      <c r="AA579" s="18">
        <f>-AVERAGE('cons 2023 - 2025'!D580:AM580)*12</f>
        <v>0.33333333333333331</v>
      </c>
      <c r="AB579" s="27">
        <f t="shared" si="113"/>
        <v>5.1612000000000009</v>
      </c>
      <c r="AC579" s="18">
        <f>SQRT((2*AA579*'⚙ Assumptions'!$B$3)/AB579)</f>
        <v>4.4017427308321526</v>
      </c>
      <c r="AD579" s="18">
        <f t="shared" si="114"/>
        <v>0.68803523604737893</v>
      </c>
      <c r="AE579" s="18">
        <f t="shared" si="115"/>
        <v>5.0897779668795318</v>
      </c>
      <c r="AF579" s="18">
        <f t="shared" si="116"/>
        <v>7.5727581941236355E-2</v>
      </c>
    </row>
    <row r="580" spans="1:32" x14ac:dyDescent="0.3">
      <c r="A580" s="19" t="s">
        <v>1171</v>
      </c>
      <c r="B580" s="20" t="s">
        <v>1172</v>
      </c>
      <c r="C580" s="16" t="s">
        <v>8</v>
      </c>
      <c r="D580" s="16" t="str">
        <f>VLOOKUP(A580,'Lead Time'!$A$2:$C$1180,3,0)</f>
        <v>Local</v>
      </c>
      <c r="E580" s="23" t="str">
        <f>VLOOKUP(A580,Classification!$A$2:$D$1180,4,0)</f>
        <v>C</v>
      </c>
      <c r="F580" s="26" t="str">
        <f>VLOOKUP(A580,Classification!$A$2:$E$1180,5,0)</f>
        <v>M</v>
      </c>
      <c r="G580" s="21">
        <f>VLOOKUP(A580,'Lead Time'!$A$2:$D$1180,4,0)</f>
        <v>21.25</v>
      </c>
      <c r="H580" s="21">
        <f t="shared" ref="H580:H643" si="117">G580/30</f>
        <v>0.70833333333333337</v>
      </c>
      <c r="I580" s="32">
        <f>VLOOKUP(A580,Classification!$A$2:$F$1180,6,0)</f>
        <v>25.795999999999999</v>
      </c>
      <c r="J580" s="21">
        <f>-SUM('cons 2023 - 2025'!D581:AM581)</f>
        <v>48</v>
      </c>
      <c r="K580" s="18">
        <f>-_xlfn.MINIFS('cons 2023 - 2025'!D581:AM581,'cons 2023 - 2025'!D581:AM581,"&lt;&gt;0")</f>
        <v>15</v>
      </c>
      <c r="L580" s="18">
        <f>-_xlfn.MAXIFS('cons 2023 - 2025'!D581:AM581,'cons 2023 - 2025'!D581:AM581,"&lt;&gt;0")</f>
        <v>1</v>
      </c>
      <c r="M580" s="19">
        <f>COUNTIF('cons 2023 - 2025'!D581:AM581,"&lt;&gt;0")</f>
        <v>14</v>
      </c>
      <c r="N580" s="21">
        <f>-AVERAGE('cons 2023 - 2025'!D581:AM581)</f>
        <v>1.3333333333333333</v>
      </c>
      <c r="O580" s="21">
        <f t="shared" ref="O580:O643" si="118">J580/M580</f>
        <v>3.4285714285714284</v>
      </c>
      <c r="P580" s="21">
        <f>_xlfn.STDEV.S('cons 2023 - 2025'!D581:AM581)</f>
        <v>2.8284271247461903</v>
      </c>
      <c r="Q580" s="21">
        <f>-AVERAGE('cons 2023 - 2025'!D581:AM581)/'⚙ Assumptions'!$B$5</f>
        <v>6.0606060606060601E-2</v>
      </c>
      <c r="R580" s="21">
        <f>_xlfn.STDEV.S('cons 2023 - 2025'!D581:AM581)/SQRT('⚙ Assumptions'!$B$5)</f>
        <v>0.60302268915552726</v>
      </c>
      <c r="S580" s="21">
        <f>-IF(AVERAGE('cons 2023 - 2025'!D581:AM581)=0,"",_xlfn.STDEV.S('cons 2023 - 2025'!D581:AM581)/AVERAGE('cons 2023 - 2025'!D581:AM581))</f>
        <v>2.1213203435596428</v>
      </c>
      <c r="T580" s="21" t="str">
        <f t="shared" ref="T580:T643" si="119">IF(ISBLANK(S580),"Z",
   IF(S580&lt;=0.25,"X",
      IF(S580&lt;=0.5,"Y","Z")))</f>
        <v>Z</v>
      </c>
      <c r="U580" s="38">
        <f t="shared" ref="U580:U643" si="120">IF(E580="B",0.95,IF(E580="C",0.9,0.98))</f>
        <v>0.9</v>
      </c>
      <c r="V580" s="21">
        <f t="shared" ref="V580:V643" si="121">IF(E580="B",1.65,1.28)</f>
        <v>1.28</v>
      </c>
      <c r="W580" s="21">
        <f t="shared" ref="W580:W643" si="122">V580*R580*SQRT(G580)</f>
        <v>3.5581404745124434</v>
      </c>
      <c r="X580" s="21">
        <f t="shared" ref="X580:X643" si="123">V580*P580*SQRT(H580)</f>
        <v>3.04700946284495</v>
      </c>
      <c r="Y580" s="21">
        <f t="shared" ref="Y580:Y643" si="124">Q580*G580+W580</f>
        <v>4.8460192623912315</v>
      </c>
      <c r="Z580" s="21">
        <f t="shared" ref="Z580:Z643" si="125">N580*H580+X580</f>
        <v>3.9914539072893946</v>
      </c>
      <c r="AA580" s="21">
        <f>-AVERAGE('cons 2023 - 2025'!D581:AM581)*12</f>
        <v>16</v>
      </c>
      <c r="AB580" s="32">
        <f t="shared" ref="AB580:AB643" si="126">I580*0.2</f>
        <v>5.1592000000000002</v>
      </c>
      <c r="AC580" s="21">
        <f>SQRT((2*AA580*'⚙ Assumptions'!$B$3)/AB580)</f>
        <v>30.502078660397146</v>
      </c>
      <c r="AD580" s="21">
        <f t="shared" ref="AD580:AD643" si="127">Z580</f>
        <v>3.9914539072893946</v>
      </c>
      <c r="AE580" s="21">
        <f t="shared" ref="AE580:AE643" si="128">Z580+AC580</f>
        <v>34.493532567686543</v>
      </c>
      <c r="AF580" s="21">
        <f t="shared" ref="AF580:AF643" si="129">AA580/AC580</f>
        <v>0.52455441408240322</v>
      </c>
    </row>
    <row r="581" spans="1:32" x14ac:dyDescent="0.3">
      <c r="A581" s="16" t="s">
        <v>1173</v>
      </c>
      <c r="B581" s="17" t="s">
        <v>1174</v>
      </c>
      <c r="C581" s="16" t="s">
        <v>130</v>
      </c>
      <c r="D581" s="16" t="str">
        <f>VLOOKUP(A581,'Lead Time'!$A$2:$C$1180,3,0)</f>
        <v>Local</v>
      </c>
      <c r="E581" s="23" t="str">
        <f>VLOOKUP(A581,Classification!$A$2:$D$1180,4,0)</f>
        <v>C</v>
      </c>
      <c r="F581" s="26" t="str">
        <f>VLOOKUP(A581,Classification!$A$2:$E$1180,5,0)</f>
        <v>M</v>
      </c>
      <c r="G581" s="18">
        <f>VLOOKUP(A581,'Lead Time'!$A$2:$D$1180,4,0)</f>
        <v>4.666666666666667</v>
      </c>
      <c r="H581" s="18">
        <f t="shared" si="117"/>
        <v>0.15555555555555556</v>
      </c>
      <c r="I581" s="27">
        <f>VLOOKUP(A581,Classification!$A$2:$F$1180,6,0)</f>
        <v>25.724</v>
      </c>
      <c r="J581" s="18">
        <f>-SUM('cons 2023 - 2025'!D582:AM582)</f>
        <v>23</v>
      </c>
      <c r="K581" s="18">
        <f>-_xlfn.MINIFS('cons 2023 - 2025'!D582:AM582,'cons 2023 - 2025'!D582:AM582,"&lt;&gt;0")</f>
        <v>5</v>
      </c>
      <c r="L581" s="18">
        <f>-_xlfn.MAXIFS('cons 2023 - 2025'!D582:AM582,'cons 2023 - 2025'!D582:AM582,"&lt;&gt;0")</f>
        <v>1</v>
      </c>
      <c r="M581" s="16">
        <f>COUNTIF('cons 2023 - 2025'!D582:AM582,"&lt;&gt;0")</f>
        <v>11</v>
      </c>
      <c r="N581" s="18">
        <f>-AVERAGE('cons 2023 - 2025'!D582:AM582)</f>
        <v>0.63888888888888884</v>
      </c>
      <c r="O581" s="18">
        <f t="shared" si="118"/>
        <v>2.0909090909090908</v>
      </c>
      <c r="P581" s="18">
        <f>_xlfn.STDEV.S('cons 2023 - 2025'!D582:AM582)</f>
        <v>1.3969922339037184</v>
      </c>
      <c r="Q581" s="18">
        <f>-AVERAGE('cons 2023 - 2025'!D582:AM582)/'⚙ Assumptions'!$B$5</f>
        <v>2.9040404040404037E-2</v>
      </c>
      <c r="R581" s="18">
        <f>_xlfn.STDEV.S('cons 2023 - 2025'!D582:AM582)/SQRT('⚙ Assumptions'!$B$5)</f>
        <v>0.29783974501149724</v>
      </c>
      <c r="S581" s="18">
        <f>-IF(AVERAGE('cons 2023 - 2025'!D582:AM582)=0,"",_xlfn.STDEV.S('cons 2023 - 2025'!D582:AM582)/AVERAGE('cons 2023 - 2025'!D582:AM582))</f>
        <v>2.1865965400232117</v>
      </c>
      <c r="T581" s="18" t="str">
        <f t="shared" si="119"/>
        <v>Z</v>
      </c>
      <c r="U581" s="37">
        <f t="shared" si="120"/>
        <v>0.9</v>
      </c>
      <c r="V581" s="18">
        <f t="shared" si="121"/>
        <v>1.28</v>
      </c>
      <c r="W581" s="18">
        <f t="shared" si="122"/>
        <v>0.82356145369575673</v>
      </c>
      <c r="X581" s="18">
        <f t="shared" si="123"/>
        <v>0.70525589436970315</v>
      </c>
      <c r="Y581" s="18">
        <f t="shared" si="124"/>
        <v>0.95908333921764222</v>
      </c>
      <c r="Z581" s="18">
        <f t="shared" si="125"/>
        <v>0.80463861041908591</v>
      </c>
      <c r="AA581" s="18">
        <f>-AVERAGE('cons 2023 - 2025'!D582:AM582)*12</f>
        <v>7.6666666666666661</v>
      </c>
      <c r="AB581" s="27">
        <f t="shared" si="126"/>
        <v>5.1448</v>
      </c>
      <c r="AC581" s="18">
        <f>SQRT((2*AA581*'⚙ Assumptions'!$B$3)/AB581)</f>
        <v>21.143635813327474</v>
      </c>
      <c r="AD581" s="18">
        <f t="shared" si="127"/>
        <v>0.80463861041908591</v>
      </c>
      <c r="AE581" s="18">
        <f t="shared" si="128"/>
        <v>21.948274423746561</v>
      </c>
      <c r="AF581" s="18">
        <f t="shared" si="129"/>
        <v>0.36259925844135726</v>
      </c>
    </row>
    <row r="582" spans="1:32" x14ac:dyDescent="0.3">
      <c r="A582" s="19" t="s">
        <v>1175</v>
      </c>
      <c r="B582" s="20" t="s">
        <v>1176</v>
      </c>
      <c r="C582" s="16" t="s">
        <v>8</v>
      </c>
      <c r="D582" s="16" t="str">
        <f>VLOOKUP(A582,'Lead Time'!$A$2:$C$1180,3,0)</f>
        <v>Mixed Source</v>
      </c>
      <c r="E582" s="23" t="str">
        <f>VLOOKUP(A582,Classification!$A$2:$D$1180,4,0)</f>
        <v>C</v>
      </c>
      <c r="F582" s="25" t="str">
        <f>VLOOKUP(A582,Classification!$A$2:$E$1180,5,0)</f>
        <v>L</v>
      </c>
      <c r="G582" s="21">
        <f>VLOOKUP(A582,'Lead Time'!$A$2:$D$1180,4,0)</f>
        <v>80.5</v>
      </c>
      <c r="H582" s="21">
        <f t="shared" si="117"/>
        <v>2.6833333333333331</v>
      </c>
      <c r="I582" s="32">
        <f>VLOOKUP(A582,Classification!$A$2:$F$1180,6,0)</f>
        <v>25.690999999999999</v>
      </c>
      <c r="J582" s="21">
        <f>-SUM('cons 2023 - 2025'!D583:AM583)</f>
        <v>31</v>
      </c>
      <c r="K582" s="18">
        <f>-_xlfn.MINIFS('cons 2023 - 2025'!D583:AM583,'cons 2023 - 2025'!D583:AM583,"&lt;&gt;0")</f>
        <v>20</v>
      </c>
      <c r="L582" s="18">
        <f>-_xlfn.MAXIFS('cons 2023 - 2025'!D583:AM583,'cons 2023 - 2025'!D583:AM583,"&lt;&gt;0")</f>
        <v>1</v>
      </c>
      <c r="M582" s="19">
        <f>COUNTIF('cons 2023 - 2025'!D583:AM583,"&lt;&gt;0")</f>
        <v>4</v>
      </c>
      <c r="N582" s="21">
        <f>-AVERAGE('cons 2023 - 2025'!D583:AM583)</f>
        <v>0.86111111111111116</v>
      </c>
      <c r="O582" s="21">
        <f t="shared" si="118"/>
        <v>7.75</v>
      </c>
      <c r="P582" s="21">
        <f>_xlfn.STDEV.S('cons 2023 - 2025'!D583:AM583)</f>
        <v>3.4900084140527126</v>
      </c>
      <c r="Q582" s="21">
        <f>-AVERAGE('cons 2023 - 2025'!D583:AM583)/'⚙ Assumptions'!$B$5</f>
        <v>3.9141414141414144E-2</v>
      </c>
      <c r="R582" s="21">
        <f>_xlfn.STDEV.S('cons 2023 - 2025'!D583:AM583)/SQRT('⚙ Assumptions'!$B$5)</f>
        <v>0.74407229396314611</v>
      </c>
      <c r="S582" s="21">
        <f>-IF(AVERAGE('cons 2023 - 2025'!D583:AM583)=0,"",_xlfn.STDEV.S('cons 2023 - 2025'!D583:AM583)/AVERAGE('cons 2023 - 2025'!D583:AM583))</f>
        <v>4.05291299696444</v>
      </c>
      <c r="T582" s="21" t="str">
        <f t="shared" si="119"/>
        <v>Z</v>
      </c>
      <c r="U582" s="38">
        <f t="shared" si="120"/>
        <v>0.9</v>
      </c>
      <c r="V582" s="21">
        <f t="shared" si="121"/>
        <v>1.28</v>
      </c>
      <c r="W582" s="21">
        <f t="shared" si="122"/>
        <v>8.5452159691605196</v>
      </c>
      <c r="X582" s="21">
        <f t="shared" si="123"/>
        <v>7.3176857705860145</v>
      </c>
      <c r="Y582" s="21">
        <f t="shared" si="124"/>
        <v>11.696099807544359</v>
      </c>
      <c r="Z582" s="21">
        <f t="shared" si="125"/>
        <v>9.6283339187341621</v>
      </c>
      <c r="AA582" s="21">
        <f>-AVERAGE('cons 2023 - 2025'!D583:AM583)*12</f>
        <v>10.333333333333334</v>
      </c>
      <c r="AB582" s="32">
        <f t="shared" si="126"/>
        <v>5.1382000000000003</v>
      </c>
      <c r="AC582" s="21">
        <f>SQRT((2*AA582*'⚙ Assumptions'!$B$3)/AB582)</f>
        <v>24.562657048609591</v>
      </c>
      <c r="AD582" s="21">
        <f t="shared" si="127"/>
        <v>9.6283339187341621</v>
      </c>
      <c r="AE582" s="21">
        <f t="shared" si="128"/>
        <v>34.190990967343751</v>
      </c>
      <c r="AF582" s="21">
        <f t="shared" si="129"/>
        <v>0.42069281482388604</v>
      </c>
    </row>
    <row r="583" spans="1:32" x14ac:dyDescent="0.3">
      <c r="A583" s="16" t="s">
        <v>1177</v>
      </c>
      <c r="B583" s="17" t="s">
        <v>1178</v>
      </c>
      <c r="C583" s="16" t="s">
        <v>8</v>
      </c>
      <c r="D583" s="16" t="str">
        <f>VLOOKUP(A583,'Lead Time'!$A$2:$C$1180,3,0)</f>
        <v>Local</v>
      </c>
      <c r="E583" s="23" t="str">
        <f>VLOOKUP(A583,Classification!$A$2:$D$1180,4,0)</f>
        <v>C</v>
      </c>
      <c r="F583" s="25" t="str">
        <f>VLOOKUP(A583,Classification!$A$2:$E$1180,5,0)</f>
        <v>L</v>
      </c>
      <c r="G583" s="18">
        <f>VLOOKUP(A583,'Lead Time'!$A$2:$D$1180,4,0)</f>
        <v>9.3333333333333339</v>
      </c>
      <c r="H583" s="18">
        <f t="shared" si="117"/>
        <v>0.31111111111111112</v>
      </c>
      <c r="I583" s="27">
        <f>VLOOKUP(A583,Classification!$A$2:$F$1180,6,0)</f>
        <v>25.588000000000001</v>
      </c>
      <c r="J583" s="18">
        <f>-SUM('cons 2023 - 2025'!D584:AM584)</f>
        <v>2</v>
      </c>
      <c r="K583" s="18">
        <f>-_xlfn.MINIFS('cons 2023 - 2025'!D584:AM584,'cons 2023 - 2025'!D584:AM584,"&lt;&gt;0")</f>
        <v>1</v>
      </c>
      <c r="L583" s="18">
        <f>-_xlfn.MAXIFS('cons 2023 - 2025'!D584:AM584,'cons 2023 - 2025'!D584:AM584,"&lt;&gt;0")</f>
        <v>1</v>
      </c>
      <c r="M583" s="16">
        <f>COUNTIF('cons 2023 - 2025'!D584:AM584,"&lt;&gt;0")</f>
        <v>2</v>
      </c>
      <c r="N583" s="18">
        <f>-AVERAGE('cons 2023 - 2025'!D584:AM584)</f>
        <v>5.5555555555555552E-2</v>
      </c>
      <c r="O583" s="18">
        <f t="shared" si="118"/>
        <v>1</v>
      </c>
      <c r="P583" s="18">
        <f>_xlfn.STDEV.S('cons 2023 - 2025'!D584:AM584)</f>
        <v>0.2323106841457232</v>
      </c>
      <c r="Q583" s="18">
        <f>-AVERAGE('cons 2023 - 2025'!D584:AM584)/'⚙ Assumptions'!$B$5</f>
        <v>2.525252525252525E-3</v>
      </c>
      <c r="R583" s="18">
        <f>_xlfn.STDEV.S('cons 2023 - 2025'!D584:AM584)/SQRT('⚙ Assumptions'!$B$5)</f>
        <v>4.9528804276930134E-2</v>
      </c>
      <c r="S583" s="18">
        <f>-IF(AVERAGE('cons 2023 - 2025'!D584:AM584)=0,"",_xlfn.STDEV.S('cons 2023 - 2025'!D584:AM584)/AVERAGE('cons 2023 - 2025'!D584:AM584))</f>
        <v>4.1815923146230176</v>
      </c>
      <c r="T583" s="18" t="str">
        <f t="shared" si="119"/>
        <v>Z</v>
      </c>
      <c r="U583" s="37">
        <f t="shared" si="120"/>
        <v>0.9</v>
      </c>
      <c r="V583" s="18">
        <f t="shared" si="121"/>
        <v>1.28</v>
      </c>
      <c r="W583" s="18">
        <f t="shared" si="122"/>
        <v>0.19368063545999778</v>
      </c>
      <c r="X583" s="18">
        <f t="shared" si="123"/>
        <v>0.16585818723115525</v>
      </c>
      <c r="Y583" s="18">
        <f t="shared" si="124"/>
        <v>0.21724965902902135</v>
      </c>
      <c r="Z583" s="18">
        <f t="shared" si="125"/>
        <v>0.18314213784843919</v>
      </c>
      <c r="AA583" s="18">
        <f>-AVERAGE('cons 2023 - 2025'!D584:AM584)*12</f>
        <v>0.66666666666666663</v>
      </c>
      <c r="AB583" s="27">
        <f t="shared" si="126"/>
        <v>5.1176000000000004</v>
      </c>
      <c r="AC583" s="18">
        <f>SQRT((2*AA583*'⚙ Assumptions'!$B$3)/AB583)</f>
        <v>6.2514653589353788</v>
      </c>
      <c r="AD583" s="18">
        <f t="shared" si="127"/>
        <v>0.18314213784843919</v>
      </c>
      <c r="AE583" s="18">
        <f t="shared" si="128"/>
        <v>6.4346074967838183</v>
      </c>
      <c r="AF583" s="18">
        <f t="shared" si="129"/>
        <v>0.10664166373629232</v>
      </c>
    </row>
    <row r="584" spans="1:32" x14ac:dyDescent="0.3">
      <c r="A584" s="19" t="s">
        <v>1179</v>
      </c>
      <c r="B584" s="20" t="s">
        <v>1180</v>
      </c>
      <c r="C584" s="16" t="s">
        <v>8</v>
      </c>
      <c r="D584" s="16" t="str">
        <f>VLOOKUP(A584,'Lead Time'!$A$2:$C$1180,3,0)</f>
        <v>Local</v>
      </c>
      <c r="E584" s="23" t="str">
        <f>VLOOKUP(A584,Classification!$A$2:$D$1180,4,0)</f>
        <v>C</v>
      </c>
      <c r="F584" s="24" t="str">
        <f>VLOOKUP(A584,Classification!$A$2:$E$1180,5,0)</f>
        <v>H</v>
      </c>
      <c r="G584" s="21">
        <f>VLOOKUP(A584,'Lead Time'!$A$2:$D$1180,4,0)</f>
        <v>24.8</v>
      </c>
      <c r="H584" s="21">
        <f t="shared" si="117"/>
        <v>0.82666666666666666</v>
      </c>
      <c r="I584" s="32">
        <f>VLOOKUP(A584,Classification!$A$2:$F$1180,6,0)</f>
        <v>25.542999999999999</v>
      </c>
      <c r="J584" s="21">
        <f>-SUM('cons 2023 - 2025'!D585:AM585)</f>
        <v>39</v>
      </c>
      <c r="K584" s="18">
        <f>-_xlfn.MINIFS('cons 2023 - 2025'!D585:AM585,'cons 2023 - 2025'!D585:AM585,"&lt;&gt;0")</f>
        <v>6</v>
      </c>
      <c r="L584" s="18">
        <f>-_xlfn.MAXIFS('cons 2023 - 2025'!D585:AM585,'cons 2023 - 2025'!D585:AM585,"&lt;&gt;0")</f>
        <v>1</v>
      </c>
      <c r="M584" s="19">
        <f>COUNTIF('cons 2023 - 2025'!D585:AM585,"&lt;&gt;0")</f>
        <v>12</v>
      </c>
      <c r="N584" s="21">
        <f>-AVERAGE('cons 2023 - 2025'!D585:AM585)</f>
        <v>1.0833333333333333</v>
      </c>
      <c r="O584" s="21">
        <f t="shared" si="118"/>
        <v>3.25</v>
      </c>
      <c r="P584" s="21">
        <f>_xlfn.STDEV.S('cons 2023 - 2025'!D585:AM585)</f>
        <v>1.8419709940325182</v>
      </c>
      <c r="Q584" s="21">
        <f>-AVERAGE('cons 2023 - 2025'!D585:AM585)/'⚙ Assumptions'!$B$5</f>
        <v>4.924242424242424E-2</v>
      </c>
      <c r="R584" s="21">
        <f>_xlfn.STDEV.S('cons 2023 - 2025'!D585:AM585)/SQRT('⚙ Assumptions'!$B$5)</f>
        <v>0.39270953543398868</v>
      </c>
      <c r="S584" s="21">
        <f>-IF(AVERAGE('cons 2023 - 2025'!D585:AM585)=0,"",_xlfn.STDEV.S('cons 2023 - 2025'!D585:AM585)/AVERAGE('cons 2023 - 2025'!D585:AM585))</f>
        <v>1.7002809175684785</v>
      </c>
      <c r="T584" s="21" t="str">
        <f t="shared" si="119"/>
        <v>Z</v>
      </c>
      <c r="U584" s="38">
        <f t="shared" si="120"/>
        <v>0.9</v>
      </c>
      <c r="V584" s="21">
        <f t="shared" si="121"/>
        <v>1.28</v>
      </c>
      <c r="W584" s="21">
        <f t="shared" si="122"/>
        <v>2.5032674751108899</v>
      </c>
      <c r="X584" s="21">
        <f t="shared" si="123"/>
        <v>2.1436701949604804</v>
      </c>
      <c r="Y584" s="21">
        <f t="shared" si="124"/>
        <v>3.7244795963230111</v>
      </c>
      <c r="Z584" s="21">
        <f t="shared" si="125"/>
        <v>3.0392257505160361</v>
      </c>
      <c r="AA584" s="21">
        <f>-AVERAGE('cons 2023 - 2025'!D585:AM585)*12</f>
        <v>13</v>
      </c>
      <c r="AB584" s="32">
        <f t="shared" si="126"/>
        <v>5.1086</v>
      </c>
      <c r="AC584" s="21">
        <f>SQRT((2*AA584*'⚙ Assumptions'!$B$3)/AB584)</f>
        <v>27.630029842786271</v>
      </c>
      <c r="AD584" s="21">
        <f t="shared" si="127"/>
        <v>3.0392257505160361</v>
      </c>
      <c r="AE584" s="21">
        <f t="shared" si="128"/>
        <v>30.669255593302307</v>
      </c>
      <c r="AF584" s="21">
        <f t="shared" si="129"/>
        <v>0.47050256818285985</v>
      </c>
    </row>
    <row r="585" spans="1:32" x14ac:dyDescent="0.3">
      <c r="A585" s="16" t="s">
        <v>1181</v>
      </c>
      <c r="B585" s="17" t="s">
        <v>1182</v>
      </c>
      <c r="C585" s="16" t="s">
        <v>8</v>
      </c>
      <c r="D585" s="16" t="str">
        <f>VLOOKUP(A585,'Lead Time'!$A$2:$C$1180,3,0)</f>
        <v>Local</v>
      </c>
      <c r="E585" s="23" t="str">
        <f>VLOOKUP(A585,Classification!$A$2:$D$1180,4,0)</f>
        <v>C</v>
      </c>
      <c r="F585" s="25" t="str">
        <f>VLOOKUP(A585,Classification!$A$2:$E$1180,5,0)</f>
        <v>L</v>
      </c>
      <c r="G585" s="18">
        <f>VLOOKUP(A585,'Lead Time'!$A$2:$D$1180,4,0)</f>
        <v>58.5</v>
      </c>
      <c r="H585" s="18">
        <f t="shared" si="117"/>
        <v>1.95</v>
      </c>
      <c r="I585" s="27">
        <f>VLOOKUP(A585,Classification!$A$2:$F$1180,6,0)</f>
        <v>25.416</v>
      </c>
      <c r="J585" s="18">
        <f>-SUM('cons 2023 - 2025'!D586:AM586)</f>
        <v>10</v>
      </c>
      <c r="K585" s="18">
        <f>-_xlfn.MINIFS('cons 2023 - 2025'!D586:AM586,'cons 2023 - 2025'!D586:AM586,"&lt;&gt;0")</f>
        <v>4</v>
      </c>
      <c r="L585" s="18">
        <f>-_xlfn.MAXIFS('cons 2023 - 2025'!D586:AM586,'cons 2023 - 2025'!D586:AM586,"&lt;&gt;0")</f>
        <v>1</v>
      </c>
      <c r="M585" s="16">
        <f>COUNTIF('cons 2023 - 2025'!D586:AM586,"&lt;&gt;0")</f>
        <v>5</v>
      </c>
      <c r="N585" s="18">
        <f>-AVERAGE('cons 2023 - 2025'!D586:AM586)</f>
        <v>0.27777777777777779</v>
      </c>
      <c r="O585" s="18">
        <f t="shared" si="118"/>
        <v>2</v>
      </c>
      <c r="P585" s="18">
        <f>_xlfn.STDEV.S('cons 2023 - 2025'!D586:AM586)</f>
        <v>0.8489021855519755</v>
      </c>
      <c r="Q585" s="18">
        <f>-AVERAGE('cons 2023 - 2025'!D586:AM586)/'⚙ Assumptions'!$B$5</f>
        <v>1.2626262626262626E-2</v>
      </c>
      <c r="R585" s="18">
        <f>_xlfn.STDEV.S('cons 2023 - 2025'!D586:AM586)/SQRT('⚙ Assumptions'!$B$5)</f>
        <v>0.1809865540755245</v>
      </c>
      <c r="S585" s="18">
        <f>-IF(AVERAGE('cons 2023 - 2025'!D586:AM586)=0,"",_xlfn.STDEV.S('cons 2023 - 2025'!D586:AM586)/AVERAGE('cons 2023 - 2025'!D586:AM586))</f>
        <v>3.0560478679871115</v>
      </c>
      <c r="T585" s="18" t="str">
        <f t="shared" si="119"/>
        <v>Z</v>
      </c>
      <c r="U585" s="37">
        <f t="shared" si="120"/>
        <v>0.9</v>
      </c>
      <c r="V585" s="18">
        <f t="shared" si="121"/>
        <v>1.28</v>
      </c>
      <c r="W585" s="18">
        <f t="shared" si="122"/>
        <v>1.7718796241837091</v>
      </c>
      <c r="X585" s="18">
        <f t="shared" si="123"/>
        <v>1.517347058269167</v>
      </c>
      <c r="Y585" s="18">
        <f t="shared" si="124"/>
        <v>2.5105159878200727</v>
      </c>
      <c r="Z585" s="18">
        <f t="shared" si="125"/>
        <v>2.0590137249358338</v>
      </c>
      <c r="AA585" s="18">
        <f>-AVERAGE('cons 2023 - 2025'!D586:AM586)*12</f>
        <v>3.3333333333333335</v>
      </c>
      <c r="AB585" s="27">
        <f t="shared" si="126"/>
        <v>5.0832000000000006</v>
      </c>
      <c r="AC585" s="18">
        <f>SQRT((2*AA585*'⚙ Assumptions'!$B$3)/AB585)</f>
        <v>14.025921414082102</v>
      </c>
      <c r="AD585" s="18">
        <f t="shared" si="127"/>
        <v>2.0590137249358338</v>
      </c>
      <c r="AE585" s="18">
        <f t="shared" si="128"/>
        <v>16.084935139017936</v>
      </c>
      <c r="AF585" s="18">
        <f t="shared" si="129"/>
        <v>0.23765521244020721</v>
      </c>
    </row>
    <row r="586" spans="1:32" x14ac:dyDescent="0.3">
      <c r="A586" s="19" t="s">
        <v>1183</v>
      </c>
      <c r="B586" s="20" t="s">
        <v>1184</v>
      </c>
      <c r="C586" s="16" t="s">
        <v>8</v>
      </c>
      <c r="D586" s="16" t="str">
        <f>VLOOKUP(A586,'Lead Time'!$A$2:$C$1180,3,0)</f>
        <v>Local</v>
      </c>
      <c r="E586" s="23" t="str">
        <f>VLOOKUP(A586,Classification!$A$2:$D$1180,4,0)</f>
        <v>C</v>
      </c>
      <c r="F586" s="25" t="str">
        <f>VLOOKUP(A586,Classification!$A$2:$E$1180,5,0)</f>
        <v>L</v>
      </c>
      <c r="G586" s="21">
        <f>VLOOKUP(A586,'Lead Time'!$A$2:$D$1180,4,0)</f>
        <v>35.5</v>
      </c>
      <c r="H586" s="21">
        <f t="shared" si="117"/>
        <v>1.1833333333333333</v>
      </c>
      <c r="I586" s="32">
        <f>VLOOKUP(A586,Classification!$A$2:$F$1180,6,0)</f>
        <v>25.24</v>
      </c>
      <c r="J586" s="21">
        <f>-SUM('cons 2023 - 2025'!D587:AM587)</f>
        <v>3</v>
      </c>
      <c r="K586" s="18">
        <f>-_xlfn.MINIFS('cons 2023 - 2025'!D587:AM587,'cons 2023 - 2025'!D587:AM587,"&lt;&gt;0")</f>
        <v>2</v>
      </c>
      <c r="L586" s="18">
        <f>-_xlfn.MAXIFS('cons 2023 - 2025'!D587:AM587,'cons 2023 - 2025'!D587:AM587,"&lt;&gt;0")</f>
        <v>1</v>
      </c>
      <c r="M586" s="19">
        <f>COUNTIF('cons 2023 - 2025'!D587:AM587,"&lt;&gt;0")</f>
        <v>2</v>
      </c>
      <c r="N586" s="21">
        <f>-AVERAGE('cons 2023 - 2025'!D587:AM587)</f>
        <v>8.3333333333333329E-2</v>
      </c>
      <c r="O586" s="21">
        <f t="shared" si="118"/>
        <v>1.5</v>
      </c>
      <c r="P586" s="21">
        <f>_xlfn.STDEV.S('cons 2023 - 2025'!D587:AM587)</f>
        <v>0.36839419880650359</v>
      </c>
      <c r="Q586" s="21">
        <f>-AVERAGE('cons 2023 - 2025'!D587:AM587)/'⚙ Assumptions'!$B$5</f>
        <v>3.7878787878787876E-3</v>
      </c>
      <c r="R586" s="21">
        <f>_xlfn.STDEV.S('cons 2023 - 2025'!D587:AM587)/SQRT('⚙ Assumptions'!$B$5)</f>
        <v>7.854190708679773E-2</v>
      </c>
      <c r="S586" s="21">
        <f>-IF(AVERAGE('cons 2023 - 2025'!D587:AM587)=0,"",_xlfn.STDEV.S('cons 2023 - 2025'!D587:AM587)/AVERAGE('cons 2023 - 2025'!D587:AM587))</f>
        <v>4.4207303856780431</v>
      </c>
      <c r="T586" s="21" t="str">
        <f t="shared" si="119"/>
        <v>Z</v>
      </c>
      <c r="U586" s="38">
        <f t="shared" si="120"/>
        <v>0.9</v>
      </c>
      <c r="V586" s="21">
        <f t="shared" si="121"/>
        <v>1.28</v>
      </c>
      <c r="W586" s="21">
        <f t="shared" si="122"/>
        <v>0.59899829802676474</v>
      </c>
      <c r="X586" s="21">
        <f t="shared" si="123"/>
        <v>0.51295149682522434</v>
      </c>
      <c r="Y586" s="21">
        <f t="shared" si="124"/>
        <v>0.73346799499646176</v>
      </c>
      <c r="Z586" s="21">
        <f t="shared" si="125"/>
        <v>0.61156260793633543</v>
      </c>
      <c r="AA586" s="21">
        <f>-AVERAGE('cons 2023 - 2025'!D587:AM587)*12</f>
        <v>1</v>
      </c>
      <c r="AB586" s="32">
        <f t="shared" si="126"/>
        <v>5.048</v>
      </c>
      <c r="AC586" s="21">
        <f>SQRT((2*AA586*'⚙ Assumptions'!$B$3)/AB586)</f>
        <v>7.709051629130669</v>
      </c>
      <c r="AD586" s="21">
        <f t="shared" si="127"/>
        <v>0.61156260793633543</v>
      </c>
      <c r="AE586" s="21">
        <f t="shared" si="128"/>
        <v>8.3206142370670051</v>
      </c>
      <c r="AF586" s="21">
        <f t="shared" si="129"/>
        <v>0.1297176420795054</v>
      </c>
    </row>
    <row r="587" spans="1:32" x14ac:dyDescent="0.3">
      <c r="A587" s="16" t="s">
        <v>1185</v>
      </c>
      <c r="B587" s="17" t="s">
        <v>1186</v>
      </c>
      <c r="C587" s="16" t="s">
        <v>8</v>
      </c>
      <c r="D587" s="16" t="str">
        <f>VLOOKUP(A587,'Lead Time'!$A$2:$C$1180,3,0)</f>
        <v>Local</v>
      </c>
      <c r="E587" s="23" t="str">
        <f>VLOOKUP(A587,Classification!$A$2:$D$1180,4,0)</f>
        <v>C</v>
      </c>
      <c r="F587" s="25" t="str">
        <f>VLOOKUP(A587,Classification!$A$2:$E$1180,5,0)</f>
        <v>L</v>
      </c>
      <c r="G587" s="18">
        <f>VLOOKUP(A587,'Lead Time'!$A$2:$D$1180,4,0)</f>
        <v>3</v>
      </c>
      <c r="H587" s="18">
        <f t="shared" si="117"/>
        <v>0.1</v>
      </c>
      <c r="I587" s="27">
        <f>VLOOKUP(A587,Classification!$A$2:$F$1180,6,0)</f>
        <v>25.164999999999999</v>
      </c>
      <c r="J587" s="18">
        <f>-SUM('cons 2023 - 2025'!D588:AM588)</f>
        <v>1</v>
      </c>
      <c r="K587" s="18">
        <f>-_xlfn.MINIFS('cons 2023 - 2025'!D588:AM588,'cons 2023 - 2025'!D588:AM588,"&lt;&gt;0")</f>
        <v>1</v>
      </c>
      <c r="L587" s="18">
        <f>-_xlfn.MAXIFS('cons 2023 - 2025'!D588:AM588,'cons 2023 - 2025'!D588:AM588,"&lt;&gt;0")</f>
        <v>1</v>
      </c>
      <c r="M587" s="16">
        <f>COUNTIF('cons 2023 - 2025'!D588:AM588,"&lt;&gt;0")</f>
        <v>1</v>
      </c>
      <c r="N587" s="18">
        <f>-AVERAGE('cons 2023 - 2025'!D588:AM588)</f>
        <v>2.7777777777777776E-2</v>
      </c>
      <c r="O587" s="18">
        <f t="shared" si="118"/>
        <v>1</v>
      </c>
      <c r="P587" s="18">
        <f>_xlfn.STDEV.S('cons 2023 - 2025'!D588:AM588)</f>
        <v>0.16666666666666666</v>
      </c>
      <c r="Q587" s="18">
        <f>-AVERAGE('cons 2023 - 2025'!D588:AM588)/'⚙ Assumptions'!$B$5</f>
        <v>1.2626262626262625E-3</v>
      </c>
      <c r="R587" s="18">
        <f>_xlfn.STDEV.S('cons 2023 - 2025'!D588:AM588)/SQRT('⚙ Assumptions'!$B$5)</f>
        <v>3.5533452725935069E-2</v>
      </c>
      <c r="S587" s="18">
        <f>-IF(AVERAGE('cons 2023 - 2025'!D588:AM588)=0,"",_xlfn.STDEV.S('cons 2023 - 2025'!D588:AM588)/AVERAGE('cons 2023 - 2025'!D588:AM588))</f>
        <v>6</v>
      </c>
      <c r="T587" s="18" t="str">
        <f t="shared" si="119"/>
        <v>Z</v>
      </c>
      <c r="U587" s="37">
        <f t="shared" si="120"/>
        <v>0.9</v>
      </c>
      <c r="V587" s="18">
        <f t="shared" si="121"/>
        <v>1.28</v>
      </c>
      <c r="W587" s="18">
        <f t="shared" si="122"/>
        <v>7.8778554226772948E-2</v>
      </c>
      <c r="X587" s="18">
        <f t="shared" si="123"/>
        <v>6.7461923416925418E-2</v>
      </c>
      <c r="Y587" s="18">
        <f t="shared" si="124"/>
        <v>8.2566433014651733E-2</v>
      </c>
      <c r="Z587" s="18">
        <f t="shared" si="125"/>
        <v>7.02397011947032E-2</v>
      </c>
      <c r="AA587" s="18">
        <f>-AVERAGE('cons 2023 - 2025'!D588:AM588)*12</f>
        <v>0.33333333333333331</v>
      </c>
      <c r="AB587" s="27">
        <f t="shared" si="126"/>
        <v>5.0330000000000004</v>
      </c>
      <c r="AC587" s="18">
        <f>SQRT((2*AA587*'⚙ Assumptions'!$B$3)/AB587)</f>
        <v>4.4574505592076559</v>
      </c>
      <c r="AD587" s="18">
        <f t="shared" si="127"/>
        <v>7.02397011947032E-2</v>
      </c>
      <c r="AE587" s="18">
        <f t="shared" si="128"/>
        <v>4.527690260402359</v>
      </c>
      <c r="AF587" s="18">
        <f t="shared" si="129"/>
        <v>7.4781162214973787E-2</v>
      </c>
    </row>
    <row r="588" spans="1:32" x14ac:dyDescent="0.3">
      <c r="A588" s="19" t="s">
        <v>1187</v>
      </c>
      <c r="B588" s="20" t="s">
        <v>1188</v>
      </c>
      <c r="C588" s="16" t="s">
        <v>8</v>
      </c>
      <c r="D588" s="16" t="str">
        <f>VLOOKUP(A588,'Lead Time'!$A$2:$C$1180,3,0)</f>
        <v>Import</v>
      </c>
      <c r="E588" s="23" t="str">
        <f>VLOOKUP(A588,Classification!$A$2:$D$1180,4,0)</f>
        <v>C</v>
      </c>
      <c r="F588" s="25" t="str">
        <f>VLOOKUP(A588,Classification!$A$2:$E$1180,5,0)</f>
        <v>L</v>
      </c>
      <c r="G588" s="21">
        <f>VLOOKUP(A588,'Lead Time'!$A$2:$D$1180,4,0)</f>
        <v>244</v>
      </c>
      <c r="H588" s="21">
        <f t="shared" si="117"/>
        <v>8.1333333333333329</v>
      </c>
      <c r="I588" s="32">
        <f>VLOOKUP(A588,Classification!$A$2:$F$1180,6,0)</f>
        <v>25.076000000000001</v>
      </c>
      <c r="J588" s="21">
        <f>-SUM('cons 2023 - 2025'!D589:AM589)</f>
        <v>1</v>
      </c>
      <c r="K588" s="18">
        <f>-_xlfn.MINIFS('cons 2023 - 2025'!D589:AM589,'cons 2023 - 2025'!D589:AM589,"&lt;&gt;0")</f>
        <v>2</v>
      </c>
      <c r="L588" s="18">
        <f>-_xlfn.MAXIFS('cons 2023 - 2025'!D589:AM589,'cons 2023 - 2025'!D589:AM589,"&lt;&gt;0")</f>
        <v>-1</v>
      </c>
      <c r="M588" s="19">
        <f>COUNTIF('cons 2023 - 2025'!D589:AM589,"&lt;&gt;0")</f>
        <v>2</v>
      </c>
      <c r="N588" s="21">
        <f>-AVERAGE('cons 2023 - 2025'!D589:AM589)</f>
        <v>2.7777777777777776E-2</v>
      </c>
      <c r="O588" s="21">
        <f t="shared" si="118"/>
        <v>0.5</v>
      </c>
      <c r="P588" s="21">
        <f>_xlfn.STDEV.S('cons 2023 - 2025'!D589:AM589)</f>
        <v>0.37691310943437889</v>
      </c>
      <c r="Q588" s="21">
        <f>-AVERAGE('cons 2023 - 2025'!D589:AM589)/'⚙ Assumptions'!$B$5</f>
        <v>1.2626262626262625E-3</v>
      </c>
      <c r="R588" s="21">
        <f>_xlfn.STDEV.S('cons 2023 - 2025'!D589:AM589)/SQRT('⚙ Assumptions'!$B$5)</f>
        <v>8.0358144935230164E-2</v>
      </c>
      <c r="S588" s="21">
        <f>-IF(AVERAGE('cons 2023 - 2025'!D589:AM589)=0,"",_xlfn.STDEV.S('cons 2023 - 2025'!D589:AM589)/AVERAGE('cons 2023 - 2025'!D589:AM589))</f>
        <v>13.56887193963764</v>
      </c>
      <c r="T588" s="21" t="str">
        <f t="shared" si="119"/>
        <v>Z</v>
      </c>
      <c r="U588" s="38">
        <f t="shared" si="120"/>
        <v>0.9</v>
      </c>
      <c r="V588" s="21">
        <f t="shared" si="121"/>
        <v>1.28</v>
      </c>
      <c r="W588" s="21">
        <f t="shared" si="122"/>
        <v>1.6066999691183137</v>
      </c>
      <c r="X588" s="21">
        <f t="shared" si="123"/>
        <v>1.375895652497255</v>
      </c>
      <c r="Y588" s="21">
        <f t="shared" si="124"/>
        <v>1.9147807771991219</v>
      </c>
      <c r="Z588" s="21">
        <f t="shared" si="125"/>
        <v>1.6018215784231808</v>
      </c>
      <c r="AA588" s="21">
        <f>-AVERAGE('cons 2023 - 2025'!D589:AM589)*12</f>
        <v>0.33333333333333331</v>
      </c>
      <c r="AB588" s="32">
        <f t="shared" si="126"/>
        <v>5.0152000000000001</v>
      </c>
      <c r="AC588" s="21">
        <f>SQRT((2*AA588*'⚙ Assumptions'!$B$3)/AB588)</f>
        <v>4.4653537678232942</v>
      </c>
      <c r="AD588" s="21">
        <f t="shared" si="127"/>
        <v>1.6018215784231808</v>
      </c>
      <c r="AE588" s="21">
        <f t="shared" si="128"/>
        <v>6.0671753462464748</v>
      </c>
      <c r="AF588" s="21">
        <f t="shared" si="129"/>
        <v>7.4648807387957927E-2</v>
      </c>
    </row>
    <row r="589" spans="1:32" x14ac:dyDescent="0.3">
      <c r="A589" s="16" t="s">
        <v>1189</v>
      </c>
      <c r="B589" s="17" t="s">
        <v>1190</v>
      </c>
      <c r="C589" s="16" t="s">
        <v>130</v>
      </c>
      <c r="D589" s="16" t="str">
        <f>VLOOKUP(A589,'Lead Time'!$A$2:$C$1180,3,0)</f>
        <v>Local</v>
      </c>
      <c r="E589" s="23" t="str">
        <f>VLOOKUP(A589,Classification!$A$2:$D$1180,4,0)</f>
        <v>C</v>
      </c>
      <c r="F589" s="25" t="str">
        <f>VLOOKUP(A589,Classification!$A$2:$E$1180,5,0)</f>
        <v>L</v>
      </c>
      <c r="G589" s="18">
        <f>VLOOKUP(A589,'Lead Time'!$A$2:$D$1180,4,0)</f>
        <v>21.666666666666668</v>
      </c>
      <c r="H589" s="18">
        <f t="shared" si="117"/>
        <v>0.72222222222222221</v>
      </c>
      <c r="I589" s="27">
        <f>VLOOKUP(A589,Classification!$A$2:$F$1180,6,0)</f>
        <v>24.957000000000001</v>
      </c>
      <c r="J589" s="18">
        <f>-SUM('cons 2023 - 2025'!D590:AM590)</f>
        <v>30</v>
      </c>
      <c r="K589" s="18">
        <f>-_xlfn.MINIFS('cons 2023 - 2025'!D590:AM590,'cons 2023 - 2025'!D590:AM590,"&lt;&gt;0")</f>
        <v>20</v>
      </c>
      <c r="L589" s="18">
        <f>-_xlfn.MAXIFS('cons 2023 - 2025'!D590:AM590,'cons 2023 - 2025'!D590:AM590,"&lt;&gt;0")</f>
        <v>10</v>
      </c>
      <c r="M589" s="16">
        <f>COUNTIF('cons 2023 - 2025'!D590:AM590,"&lt;&gt;0")</f>
        <v>2</v>
      </c>
      <c r="N589" s="18">
        <f>-AVERAGE('cons 2023 - 2025'!D590:AM590)</f>
        <v>0.83333333333333337</v>
      </c>
      <c r="O589" s="18">
        <f t="shared" si="118"/>
        <v>15</v>
      </c>
      <c r="P589" s="18">
        <f>_xlfn.STDEV.S('cons 2023 - 2025'!D590:AM590)</f>
        <v>3.6839419880650364</v>
      </c>
      <c r="Q589" s="18">
        <f>-AVERAGE('cons 2023 - 2025'!D590:AM590)/'⚙ Assumptions'!$B$5</f>
        <v>3.787878787878788E-2</v>
      </c>
      <c r="R589" s="18">
        <f>_xlfn.STDEV.S('cons 2023 - 2025'!D590:AM590)/SQRT('⚙ Assumptions'!$B$5)</f>
        <v>0.78541907086797735</v>
      </c>
      <c r="S589" s="18">
        <f>-IF(AVERAGE('cons 2023 - 2025'!D590:AM590)=0,"",_xlfn.STDEV.S('cons 2023 - 2025'!D590:AM590)/AVERAGE('cons 2023 - 2025'!D590:AM590))</f>
        <v>4.4207303856780431</v>
      </c>
      <c r="T589" s="18" t="str">
        <f t="shared" si="119"/>
        <v>Z</v>
      </c>
      <c r="U589" s="37">
        <f t="shared" si="120"/>
        <v>0.9</v>
      </c>
      <c r="V589" s="18">
        <f t="shared" si="121"/>
        <v>1.28</v>
      </c>
      <c r="W589" s="18">
        <f t="shared" si="122"/>
        <v>4.6795863213032129</v>
      </c>
      <c r="X589" s="18">
        <f t="shared" si="123"/>
        <v>4.0073583112719824</v>
      </c>
      <c r="Y589" s="18">
        <f t="shared" si="124"/>
        <v>5.5002933920102839</v>
      </c>
      <c r="Z589" s="18">
        <f t="shared" si="125"/>
        <v>4.6092101631238345</v>
      </c>
      <c r="AA589" s="18">
        <f>-AVERAGE('cons 2023 - 2025'!D590:AM590)*12</f>
        <v>10</v>
      </c>
      <c r="AB589" s="27">
        <f t="shared" si="126"/>
        <v>4.9914000000000005</v>
      </c>
      <c r="AC589" s="18">
        <f>SQRT((2*AA589*'⚙ Assumptions'!$B$3)/AB589)</f>
        <v>24.515990253267951</v>
      </c>
      <c r="AD589" s="18">
        <f t="shared" si="127"/>
        <v>4.6092101631238345</v>
      </c>
      <c r="AE589" s="18">
        <f t="shared" si="128"/>
        <v>29.125200416391785</v>
      </c>
      <c r="AF589" s="18">
        <f t="shared" si="129"/>
        <v>0.40789704583387215</v>
      </c>
    </row>
    <row r="590" spans="1:32" x14ac:dyDescent="0.3">
      <c r="A590" s="19" t="s">
        <v>1191</v>
      </c>
      <c r="B590" s="20" t="s">
        <v>1192</v>
      </c>
      <c r="C590" s="16" t="s">
        <v>8</v>
      </c>
      <c r="D590" s="16"/>
      <c r="E590" s="23" t="str">
        <f>VLOOKUP(A590,Classification!$A$2:$D$1180,4,0)</f>
        <v>C</v>
      </c>
      <c r="F590" s="25" t="str">
        <f>VLOOKUP(A590,Classification!$A$2:$E$1180,5,0)</f>
        <v>L</v>
      </c>
      <c r="G590" s="21">
        <f>VLOOKUP(A590,'Lead Time'!$A$2:$D$1180,4,0)</f>
        <v>44</v>
      </c>
      <c r="H590" s="21">
        <f t="shared" si="117"/>
        <v>1.4666666666666666</v>
      </c>
      <c r="I590" s="32">
        <f>VLOOKUP(A590,Classification!$A$2:$F$1180,6,0)</f>
        <v>24.908000000000001</v>
      </c>
      <c r="J590" s="21">
        <f>-SUM('cons 2023 - 2025'!D591:AM591)</f>
        <v>5</v>
      </c>
      <c r="K590" s="18">
        <f>-_xlfn.MINIFS('cons 2023 - 2025'!D591:AM591,'cons 2023 - 2025'!D591:AM591,"&lt;&gt;0")</f>
        <v>4</v>
      </c>
      <c r="L590" s="18">
        <f>-_xlfn.MAXIFS('cons 2023 - 2025'!D591:AM591,'cons 2023 - 2025'!D591:AM591,"&lt;&gt;0")</f>
        <v>1</v>
      </c>
      <c r="M590" s="19">
        <f>COUNTIF('cons 2023 - 2025'!D591:AM591,"&lt;&gt;0")</f>
        <v>2</v>
      </c>
      <c r="N590" s="21">
        <f>-AVERAGE('cons 2023 - 2025'!D591:AM591)</f>
        <v>0.1388888888888889</v>
      </c>
      <c r="O590" s="21">
        <f t="shared" si="118"/>
        <v>2.5</v>
      </c>
      <c r="P590" s="21">
        <f>_xlfn.STDEV.S('cons 2023 - 2025'!D591:AM591)</f>
        <v>0.68254891097489556</v>
      </c>
      <c r="Q590" s="21">
        <f>-AVERAGE('cons 2023 - 2025'!D591:AM591)/'⚙ Assumptions'!$B$5</f>
        <v>6.313131313131313E-3</v>
      </c>
      <c r="R590" s="21">
        <f>_xlfn.STDEV.S('cons 2023 - 2025'!D591:AM591)/SQRT('⚙ Assumptions'!$B$5)</f>
        <v>0.14551991676758949</v>
      </c>
      <c r="S590" s="21">
        <f>-IF(AVERAGE('cons 2023 - 2025'!D591:AM591)=0,"",_xlfn.STDEV.S('cons 2023 - 2025'!D591:AM591)/AVERAGE('cons 2023 - 2025'!D591:AM591))</f>
        <v>4.9143521590192476</v>
      </c>
      <c r="T590" s="21" t="str">
        <f t="shared" si="119"/>
        <v>Z</v>
      </c>
      <c r="U590" s="38">
        <f t="shared" si="120"/>
        <v>0.9</v>
      </c>
      <c r="V590" s="21">
        <f t="shared" si="121"/>
        <v>1.28</v>
      </c>
      <c r="W590" s="21">
        <f t="shared" si="122"/>
        <v>1.2355455064111149</v>
      </c>
      <c r="X590" s="21">
        <f t="shared" si="123"/>
        <v>1.0580579594250239</v>
      </c>
      <c r="Y590" s="21">
        <f t="shared" si="124"/>
        <v>1.5133232841888926</v>
      </c>
      <c r="Z590" s="21">
        <f t="shared" si="125"/>
        <v>1.2617616631287276</v>
      </c>
      <c r="AA590" s="21">
        <f>-AVERAGE('cons 2023 - 2025'!D591:AM591)*12</f>
        <v>1.6666666666666667</v>
      </c>
      <c r="AB590" s="32">
        <f t="shared" si="126"/>
        <v>4.9816000000000003</v>
      </c>
      <c r="AC590" s="21">
        <f>SQRT((2*AA590*'⚙ Assumptions'!$B$3)/AB590)</f>
        <v>10.018450940240742</v>
      </c>
      <c r="AD590" s="21">
        <f t="shared" si="127"/>
        <v>1.2617616631287276</v>
      </c>
      <c r="AE590" s="21">
        <f t="shared" si="128"/>
        <v>11.280212603369469</v>
      </c>
      <c r="AF590" s="21">
        <f t="shared" si="129"/>
        <v>0.16635971734634428</v>
      </c>
    </row>
    <row r="591" spans="1:32" x14ac:dyDescent="0.3">
      <c r="A591" s="16" t="s">
        <v>1193</v>
      </c>
      <c r="B591" s="17" t="s">
        <v>1194</v>
      </c>
      <c r="C591" s="16" t="s">
        <v>8</v>
      </c>
      <c r="D591" s="16" t="str">
        <f>VLOOKUP(A591,'Lead Time'!$A$2:$C$1180,3,0)</f>
        <v>Import</v>
      </c>
      <c r="E591" s="23" t="str">
        <f>VLOOKUP(A591,Classification!$A$2:$D$1180,4,0)</f>
        <v>C</v>
      </c>
      <c r="F591" s="25" t="str">
        <f>VLOOKUP(A591,Classification!$A$2:$E$1180,5,0)</f>
        <v>L</v>
      </c>
      <c r="G591" s="18">
        <f>VLOOKUP(A591,'Lead Time'!$A$2:$D$1180,4,0)</f>
        <v>282</v>
      </c>
      <c r="H591" s="18">
        <f t="shared" si="117"/>
        <v>9.4</v>
      </c>
      <c r="I591" s="27">
        <f>VLOOKUP(A591,Classification!$A$2:$F$1180,6,0)</f>
        <v>24.831</v>
      </c>
      <c r="J591" s="18">
        <f>-SUM('cons 2023 - 2025'!D592:AM592)</f>
        <v>4</v>
      </c>
      <c r="K591" s="18">
        <f>-_xlfn.MINIFS('cons 2023 - 2025'!D592:AM592,'cons 2023 - 2025'!D592:AM592,"&lt;&gt;0")</f>
        <v>4</v>
      </c>
      <c r="L591" s="18">
        <f>-_xlfn.MAXIFS('cons 2023 - 2025'!D592:AM592,'cons 2023 - 2025'!D592:AM592,"&lt;&gt;0")</f>
        <v>4</v>
      </c>
      <c r="M591" s="16">
        <f>COUNTIF('cons 2023 - 2025'!D592:AM592,"&lt;&gt;0")</f>
        <v>1</v>
      </c>
      <c r="N591" s="18">
        <f>-AVERAGE('cons 2023 - 2025'!D592:AM592)</f>
        <v>0.1111111111111111</v>
      </c>
      <c r="O591" s="18">
        <f t="shared" si="118"/>
        <v>4</v>
      </c>
      <c r="P591" s="18">
        <f>_xlfn.STDEV.S('cons 2023 - 2025'!D592:AM592)</f>
        <v>0.66666666666666663</v>
      </c>
      <c r="Q591" s="18">
        <f>-AVERAGE('cons 2023 - 2025'!D592:AM592)/'⚙ Assumptions'!$B$5</f>
        <v>5.0505050505050501E-3</v>
      </c>
      <c r="R591" s="18">
        <f>_xlfn.STDEV.S('cons 2023 - 2025'!D592:AM592)/SQRT('⚙ Assumptions'!$B$5)</f>
        <v>0.14213381090374028</v>
      </c>
      <c r="S591" s="18">
        <f>-IF(AVERAGE('cons 2023 - 2025'!D592:AM592)=0,"",_xlfn.STDEV.S('cons 2023 - 2025'!D592:AM592)/AVERAGE('cons 2023 - 2025'!D592:AM592))</f>
        <v>6</v>
      </c>
      <c r="T591" s="18" t="str">
        <f t="shared" si="119"/>
        <v>Z</v>
      </c>
      <c r="U591" s="37">
        <f t="shared" si="120"/>
        <v>0.9</v>
      </c>
      <c r="V591" s="18">
        <f t="shared" si="121"/>
        <v>1.28</v>
      </c>
      <c r="W591" s="18">
        <f t="shared" si="122"/>
        <v>3.0551456841720577</v>
      </c>
      <c r="X591" s="18">
        <f t="shared" si="123"/>
        <v>2.6162704583263388</v>
      </c>
      <c r="Y591" s="18">
        <f t="shared" si="124"/>
        <v>4.479388108414482</v>
      </c>
      <c r="Z591" s="18">
        <f t="shared" si="125"/>
        <v>3.660714902770783</v>
      </c>
      <c r="AA591" s="18">
        <f>-AVERAGE('cons 2023 - 2025'!D592:AM592)*12</f>
        <v>1.3333333333333333</v>
      </c>
      <c r="AB591" s="27">
        <f t="shared" si="126"/>
        <v>4.9662000000000006</v>
      </c>
      <c r="AC591" s="18">
        <f>SQRT((2*AA591*'⚙ Assumptions'!$B$3)/AB591)</f>
        <v>8.9746576920493606</v>
      </c>
      <c r="AD591" s="18">
        <f t="shared" si="127"/>
        <v>3.660714902770783</v>
      </c>
      <c r="AE591" s="18">
        <f t="shared" si="128"/>
        <v>12.635372594820144</v>
      </c>
      <c r="AF591" s="18">
        <f t="shared" si="129"/>
        <v>0.1485664834341851</v>
      </c>
    </row>
    <row r="592" spans="1:32" x14ac:dyDescent="0.3">
      <c r="A592" s="19" t="s">
        <v>1195</v>
      </c>
      <c r="B592" s="20" t="s">
        <v>1196</v>
      </c>
      <c r="C592" s="16" t="s">
        <v>8</v>
      </c>
      <c r="D592" s="16" t="str">
        <f>VLOOKUP(A592,'Lead Time'!$A$2:$C$1180,3,0)</f>
        <v>Local</v>
      </c>
      <c r="E592" s="23" t="str">
        <f>VLOOKUP(A592,Classification!$A$2:$D$1180,4,0)</f>
        <v>C</v>
      </c>
      <c r="F592" s="26" t="str">
        <f>VLOOKUP(A592,Classification!$A$2:$E$1180,5,0)</f>
        <v>M</v>
      </c>
      <c r="G592" s="21">
        <f>VLOOKUP(A592,'Lead Time'!$A$2:$D$1180,4,0)</f>
        <v>9.1428571428571423</v>
      </c>
      <c r="H592" s="21">
        <f t="shared" si="117"/>
        <v>0.30476190476190473</v>
      </c>
      <c r="I592" s="32">
        <f>VLOOKUP(A592,Classification!$A$2:$F$1180,6,0)</f>
        <v>24.798999999999999</v>
      </c>
      <c r="J592" s="21">
        <f>-SUM('cons 2023 - 2025'!D593:AM593)</f>
        <v>60</v>
      </c>
      <c r="K592" s="18">
        <f>-_xlfn.MINIFS('cons 2023 - 2025'!D593:AM593,'cons 2023 - 2025'!D593:AM593,"&lt;&gt;0")</f>
        <v>6</v>
      </c>
      <c r="L592" s="18">
        <f>-_xlfn.MAXIFS('cons 2023 - 2025'!D593:AM593,'cons 2023 - 2025'!D593:AM593,"&lt;&gt;0")</f>
        <v>2</v>
      </c>
      <c r="M592" s="19">
        <f>COUNTIF('cons 2023 - 2025'!D593:AM593,"&lt;&gt;0")</f>
        <v>21</v>
      </c>
      <c r="N592" s="21">
        <f>-AVERAGE('cons 2023 - 2025'!D593:AM593)</f>
        <v>1.6666666666666667</v>
      </c>
      <c r="O592" s="21">
        <f t="shared" si="118"/>
        <v>2.8571428571428572</v>
      </c>
      <c r="P592" s="21">
        <f>_xlfn.STDEV.S('cons 2023 - 2025'!D593:AM593)</f>
        <v>1.7071279138616748</v>
      </c>
      <c r="Q592" s="21">
        <f>-AVERAGE('cons 2023 - 2025'!D593:AM593)/'⚙ Assumptions'!$B$5</f>
        <v>7.575757575757576E-2</v>
      </c>
      <c r="R592" s="21">
        <f>_xlfn.STDEV.S('cons 2023 - 2025'!D593:AM593)/SQRT('⚙ Assumptions'!$B$5)</f>
        <v>0.36396089414596788</v>
      </c>
      <c r="S592" s="21">
        <f>-IF(AVERAGE('cons 2023 - 2025'!D593:AM593)=0,"",_xlfn.STDEV.S('cons 2023 - 2025'!D593:AM593)/AVERAGE('cons 2023 - 2025'!D593:AM593))</f>
        <v>1.0242767483170048</v>
      </c>
      <c r="T592" s="21" t="str">
        <f t="shared" si="119"/>
        <v>Z</v>
      </c>
      <c r="U592" s="38">
        <f t="shared" si="120"/>
        <v>0.9</v>
      </c>
      <c r="V592" s="21">
        <f t="shared" si="121"/>
        <v>1.28</v>
      </c>
      <c r="W592" s="21">
        <f t="shared" si="122"/>
        <v>1.4086583045309222</v>
      </c>
      <c r="X592" s="21">
        <f t="shared" si="123"/>
        <v>1.2063029030378527</v>
      </c>
      <c r="Y592" s="21">
        <f t="shared" si="124"/>
        <v>2.1012989971716149</v>
      </c>
      <c r="Z592" s="21">
        <f t="shared" si="125"/>
        <v>1.7142394109743606</v>
      </c>
      <c r="AA592" s="21">
        <f>-AVERAGE('cons 2023 - 2025'!D593:AM593)*12</f>
        <v>20</v>
      </c>
      <c r="AB592" s="32">
        <f t="shared" si="126"/>
        <v>4.9598000000000004</v>
      </c>
      <c r="AC592" s="21">
        <f>SQRT((2*AA592*'⚙ Assumptions'!$B$3)/AB592)</f>
        <v>34.781118421307873</v>
      </c>
      <c r="AD592" s="21">
        <f t="shared" si="127"/>
        <v>1.7142394109743606</v>
      </c>
      <c r="AE592" s="21">
        <f t="shared" si="128"/>
        <v>36.495357832282231</v>
      </c>
      <c r="AF592" s="21">
        <f t="shared" si="129"/>
        <v>0.57502463715334262</v>
      </c>
    </row>
    <row r="593" spans="1:32" x14ac:dyDescent="0.3">
      <c r="A593" s="16" t="s">
        <v>1197</v>
      </c>
      <c r="B593" s="17" t="s">
        <v>1198</v>
      </c>
      <c r="C593" s="16" t="s">
        <v>130</v>
      </c>
      <c r="D593" s="16" t="str">
        <f>VLOOKUP(A593,'Lead Time'!$A$2:$C$1180,3,0)</f>
        <v>Local</v>
      </c>
      <c r="E593" s="23" t="str">
        <f>VLOOKUP(A593,Classification!$A$2:$D$1180,4,0)</f>
        <v>C</v>
      </c>
      <c r="F593" s="26" t="str">
        <f>VLOOKUP(A593,Classification!$A$2:$E$1180,5,0)</f>
        <v>M</v>
      </c>
      <c r="G593" s="18">
        <f>VLOOKUP(A593,'Lead Time'!$A$2:$D$1180,4,0)</f>
        <v>20</v>
      </c>
      <c r="H593" s="18">
        <f t="shared" si="117"/>
        <v>0.66666666666666663</v>
      </c>
      <c r="I593" s="27">
        <f>VLOOKUP(A593,Classification!$A$2:$F$1180,6,0)</f>
        <v>24.75</v>
      </c>
      <c r="J593" s="18">
        <f>-SUM('cons 2023 - 2025'!D594:AM594)</f>
        <v>353</v>
      </c>
      <c r="K593" s="18">
        <f>-_xlfn.MINIFS('cons 2023 - 2025'!D594:AM594,'cons 2023 - 2025'!D594:AM594,"&lt;&gt;0")</f>
        <v>50</v>
      </c>
      <c r="L593" s="18">
        <f>-_xlfn.MAXIFS('cons 2023 - 2025'!D594:AM594,'cons 2023 - 2025'!D594:AM594,"&lt;&gt;0")</f>
        <v>3</v>
      </c>
      <c r="M593" s="16">
        <f>COUNTIF('cons 2023 - 2025'!D594:AM594,"&lt;&gt;0")</f>
        <v>13</v>
      </c>
      <c r="N593" s="18">
        <f>-AVERAGE('cons 2023 - 2025'!D594:AM594)</f>
        <v>9.8055555555555554</v>
      </c>
      <c r="O593" s="18">
        <f t="shared" si="118"/>
        <v>27.153846153846153</v>
      </c>
      <c r="P593" s="18">
        <f>_xlfn.STDEV.S('cons 2023 - 2025'!D594:AM594)</f>
        <v>15.718632155038071</v>
      </c>
      <c r="Q593" s="18">
        <f>-AVERAGE('cons 2023 - 2025'!D594:AM594)/'⚙ Assumptions'!$B$5</f>
        <v>0.44570707070707072</v>
      </c>
      <c r="R593" s="18">
        <f>_xlfn.STDEV.S('cons 2023 - 2025'!D594:AM594)/SQRT('⚙ Assumptions'!$B$5)</f>
        <v>3.3512236355844491</v>
      </c>
      <c r="S593" s="18">
        <f>-IF(AVERAGE('cons 2023 - 2025'!D594:AM594)=0,"",_xlfn.STDEV.S('cons 2023 - 2025'!D594:AM594)/AVERAGE('cons 2023 - 2025'!D594:AM594))</f>
        <v>1.6030333075959506</v>
      </c>
      <c r="T593" s="18" t="str">
        <f t="shared" si="119"/>
        <v>Z</v>
      </c>
      <c r="U593" s="37">
        <f t="shared" si="120"/>
        <v>0.9</v>
      </c>
      <c r="V593" s="18">
        <f t="shared" si="121"/>
        <v>1.28</v>
      </c>
      <c r="W593" s="18">
        <f t="shared" si="122"/>
        <v>19.18352347384528</v>
      </c>
      <c r="X593" s="18">
        <f t="shared" si="123"/>
        <v>16.427788046654975</v>
      </c>
      <c r="Y593" s="18">
        <f t="shared" si="124"/>
        <v>28.097664887986696</v>
      </c>
      <c r="Z593" s="18">
        <f t="shared" si="125"/>
        <v>22.964825083692013</v>
      </c>
      <c r="AA593" s="18">
        <f>-AVERAGE('cons 2023 - 2025'!D594:AM594)*12</f>
        <v>117.66666666666666</v>
      </c>
      <c r="AB593" s="27">
        <f t="shared" si="126"/>
        <v>4.95</v>
      </c>
      <c r="AC593" s="18">
        <f>SQRT((2*AA593*'⚙ Assumptions'!$B$3)/AB593)</f>
        <v>84.447102563161579</v>
      </c>
      <c r="AD593" s="18">
        <f t="shared" si="127"/>
        <v>22.964825083692013</v>
      </c>
      <c r="AE593" s="18">
        <f t="shared" si="128"/>
        <v>107.4119276468536</v>
      </c>
      <c r="AF593" s="18">
        <f t="shared" si="129"/>
        <v>1.3933771922921661</v>
      </c>
    </row>
    <row r="594" spans="1:32" x14ac:dyDescent="0.3">
      <c r="A594" s="19" t="s">
        <v>1199</v>
      </c>
      <c r="B594" s="20" t="s">
        <v>1200</v>
      </c>
      <c r="C594" s="16" t="s">
        <v>130</v>
      </c>
      <c r="D594" s="16" t="str">
        <f>VLOOKUP(A594,'Lead Time'!$A$2:$C$1180,3,0)</f>
        <v>Local</v>
      </c>
      <c r="E594" s="23" t="str">
        <f>VLOOKUP(A594,Classification!$A$2:$D$1180,4,0)</f>
        <v>C</v>
      </c>
      <c r="F594" s="24" t="str">
        <f>VLOOKUP(A594,Classification!$A$2:$E$1180,5,0)</f>
        <v>H</v>
      </c>
      <c r="G594" s="21">
        <f>VLOOKUP(A594,'Lead Time'!$A$2:$D$1180,4,0)</f>
        <v>28.125</v>
      </c>
      <c r="H594" s="21">
        <f t="shared" si="117"/>
        <v>0.9375</v>
      </c>
      <c r="I594" s="32">
        <f>VLOOKUP(A594,Classification!$A$2:$F$1180,6,0)</f>
        <v>24.7</v>
      </c>
      <c r="J594" s="21">
        <f>-SUM('cons 2023 - 2025'!D595:AM595)</f>
        <v>350</v>
      </c>
      <c r="K594" s="18">
        <f>-_xlfn.MINIFS('cons 2023 - 2025'!D595:AM595,'cons 2023 - 2025'!D595:AM595,"&lt;&gt;0")</f>
        <v>50</v>
      </c>
      <c r="L594" s="18">
        <f>-_xlfn.MAXIFS('cons 2023 - 2025'!D595:AM595,'cons 2023 - 2025'!D595:AM595,"&lt;&gt;0")</f>
        <v>10</v>
      </c>
      <c r="M594" s="19">
        <f>COUNTIF('cons 2023 - 2025'!D595:AM595,"&lt;&gt;0")</f>
        <v>13</v>
      </c>
      <c r="N594" s="21">
        <f>-AVERAGE('cons 2023 - 2025'!D595:AM595)</f>
        <v>9.7222222222222214</v>
      </c>
      <c r="O594" s="21">
        <f t="shared" si="118"/>
        <v>26.923076923076923</v>
      </c>
      <c r="P594" s="21">
        <f>_xlfn.STDEV.S('cons 2023 - 2025'!D595:AM595)</f>
        <v>15.546448581334051</v>
      </c>
      <c r="Q594" s="21">
        <f>-AVERAGE('cons 2023 - 2025'!D595:AM595)/'⚙ Assumptions'!$B$5</f>
        <v>0.44191919191919188</v>
      </c>
      <c r="R594" s="21">
        <f>_xlfn.STDEV.S('cons 2023 - 2025'!D595:AM595)/SQRT('⚙ Assumptions'!$B$5)</f>
        <v>3.3145139743260832</v>
      </c>
      <c r="S594" s="21">
        <f>-IF(AVERAGE('cons 2023 - 2025'!D595:AM595)=0,"",_xlfn.STDEV.S('cons 2023 - 2025'!D595:AM595)/AVERAGE('cons 2023 - 2025'!D595:AM595))</f>
        <v>1.5990632826515025</v>
      </c>
      <c r="T594" s="21" t="str">
        <f t="shared" si="119"/>
        <v>Z</v>
      </c>
      <c r="U594" s="38">
        <f t="shared" si="120"/>
        <v>0.9</v>
      </c>
      <c r="V594" s="21">
        <f t="shared" si="121"/>
        <v>1.28</v>
      </c>
      <c r="W594" s="21">
        <f t="shared" si="122"/>
        <v>22.499666952802059</v>
      </c>
      <c r="X594" s="21">
        <f t="shared" si="123"/>
        <v>19.267563663416546</v>
      </c>
      <c r="Y594" s="21">
        <f t="shared" si="124"/>
        <v>34.928644225529332</v>
      </c>
      <c r="Z594" s="21">
        <f t="shared" si="125"/>
        <v>28.382146996749878</v>
      </c>
      <c r="AA594" s="21">
        <f>-AVERAGE('cons 2023 - 2025'!D595:AM595)*12</f>
        <v>116.66666666666666</v>
      </c>
      <c r="AB594" s="32">
        <f t="shared" si="126"/>
        <v>4.9400000000000004</v>
      </c>
      <c r="AC594" s="21">
        <f>SQRT((2*AA594*'⚙ Assumptions'!$B$3)/AB594)</f>
        <v>84.172562292679316</v>
      </c>
      <c r="AD594" s="21">
        <f t="shared" si="127"/>
        <v>28.382146996749878</v>
      </c>
      <c r="AE594" s="21">
        <f t="shared" si="128"/>
        <v>112.5547092894292</v>
      </c>
      <c r="AF594" s="21">
        <f t="shared" si="129"/>
        <v>1.3860415257527858</v>
      </c>
    </row>
    <row r="595" spans="1:32" x14ac:dyDescent="0.3">
      <c r="A595" s="16" t="s">
        <v>1201</v>
      </c>
      <c r="B595" s="17" t="s">
        <v>1202</v>
      </c>
      <c r="C595" s="16" t="s">
        <v>8</v>
      </c>
      <c r="D595" s="16" t="str">
        <f>VLOOKUP(A595,'Lead Time'!$A$2:$C$1180,3,0)</f>
        <v>Local</v>
      </c>
      <c r="E595" s="23" t="str">
        <f>VLOOKUP(A595,Classification!$A$2:$D$1180,4,0)</f>
        <v>C</v>
      </c>
      <c r="F595" s="26" t="str">
        <f>VLOOKUP(A595,Classification!$A$2:$E$1180,5,0)</f>
        <v>M</v>
      </c>
      <c r="G595" s="18">
        <f>VLOOKUP(A595,'Lead Time'!$A$2:$D$1180,4,0)</f>
        <v>40.285714285714285</v>
      </c>
      <c r="H595" s="18">
        <f t="shared" si="117"/>
        <v>1.3428571428571427</v>
      </c>
      <c r="I595" s="27">
        <f>VLOOKUP(A595,Classification!$A$2:$F$1180,6,0)</f>
        <v>24.501999999999999</v>
      </c>
      <c r="J595" s="18">
        <f>-SUM('cons 2023 - 2025'!D596:AM596)</f>
        <v>33</v>
      </c>
      <c r="K595" s="18">
        <f>-_xlfn.MINIFS('cons 2023 - 2025'!D596:AM596,'cons 2023 - 2025'!D596:AM596,"&lt;&gt;0")</f>
        <v>6</v>
      </c>
      <c r="L595" s="18">
        <f>-_xlfn.MAXIFS('cons 2023 - 2025'!D596:AM596,'cons 2023 - 2025'!D596:AM596,"&lt;&gt;0")</f>
        <v>3</v>
      </c>
      <c r="M595" s="16">
        <f>COUNTIF('cons 2023 - 2025'!D596:AM596,"&lt;&gt;0")</f>
        <v>9</v>
      </c>
      <c r="N595" s="18">
        <f>-AVERAGE('cons 2023 - 2025'!D596:AM596)</f>
        <v>0.91666666666666663</v>
      </c>
      <c r="O595" s="18">
        <f t="shared" si="118"/>
        <v>3.6666666666666665</v>
      </c>
      <c r="P595" s="18">
        <f>_xlfn.STDEV.S('cons 2023 - 2025'!D596:AM596)</f>
        <v>1.7299876134981842</v>
      </c>
      <c r="Q595" s="18">
        <f>-AVERAGE('cons 2023 - 2025'!D596:AM596)/'⚙ Assumptions'!$B$5</f>
        <v>4.1666666666666664E-2</v>
      </c>
      <c r="R595" s="18">
        <f>_xlfn.STDEV.S('cons 2023 - 2025'!D596:AM596)/SQRT('⚙ Assumptions'!$B$5)</f>
        <v>0.36883459848414579</v>
      </c>
      <c r="S595" s="18">
        <f>-IF(AVERAGE('cons 2023 - 2025'!D596:AM596)=0,"",_xlfn.STDEV.S('cons 2023 - 2025'!D596:AM596)/AVERAGE('cons 2023 - 2025'!D596:AM596))</f>
        <v>1.887259214725292</v>
      </c>
      <c r="T595" s="18" t="str">
        <f t="shared" si="119"/>
        <v>Z</v>
      </c>
      <c r="U595" s="37">
        <f t="shared" si="120"/>
        <v>0.9</v>
      </c>
      <c r="V595" s="18">
        <f t="shared" si="121"/>
        <v>1.28</v>
      </c>
      <c r="W595" s="18">
        <f t="shared" si="122"/>
        <v>2.9965198366981349</v>
      </c>
      <c r="X595" s="18">
        <f t="shared" si="123"/>
        <v>2.5660662819314131</v>
      </c>
      <c r="Y595" s="18">
        <f t="shared" si="124"/>
        <v>4.6750912652695629</v>
      </c>
      <c r="Z595" s="18">
        <f t="shared" si="125"/>
        <v>3.7970186628837936</v>
      </c>
      <c r="AA595" s="18">
        <f>-AVERAGE('cons 2023 - 2025'!D596:AM596)*12</f>
        <v>11</v>
      </c>
      <c r="AB595" s="27">
        <f t="shared" si="126"/>
        <v>4.9004000000000003</v>
      </c>
      <c r="AC595" s="18">
        <f>SQRT((2*AA595*'⚙ Assumptions'!$B$3)/AB595)</f>
        <v>25.950229577978373</v>
      </c>
      <c r="AD595" s="18">
        <f t="shared" si="127"/>
        <v>3.7970186628837936</v>
      </c>
      <c r="AE595" s="18">
        <f t="shared" si="128"/>
        <v>29.747248240862167</v>
      </c>
      <c r="AF595" s="18">
        <f t="shared" si="129"/>
        <v>0.42388835007975079</v>
      </c>
    </row>
    <row r="596" spans="1:32" x14ac:dyDescent="0.3">
      <c r="A596" s="19" t="s">
        <v>1203</v>
      </c>
      <c r="B596" s="20" t="s">
        <v>1204</v>
      </c>
      <c r="C596" s="16" t="s">
        <v>8</v>
      </c>
      <c r="D596" s="16" t="str">
        <f>VLOOKUP(A596,'Lead Time'!$A$2:$C$1180,3,0)</f>
        <v>Local</v>
      </c>
      <c r="E596" s="23" t="str">
        <f>VLOOKUP(A596,Classification!$A$2:$D$1180,4,0)</f>
        <v>C</v>
      </c>
      <c r="F596" s="25" t="str">
        <f>VLOOKUP(A596,Classification!$A$2:$E$1180,5,0)</f>
        <v>L</v>
      </c>
      <c r="G596" s="21">
        <f>VLOOKUP(A596,'Lead Time'!$A$2:$D$1180,4,0)</f>
        <v>47</v>
      </c>
      <c r="H596" s="21">
        <f t="shared" si="117"/>
        <v>1.5666666666666667</v>
      </c>
      <c r="I596" s="32">
        <f>VLOOKUP(A596,Classification!$A$2:$F$1180,6,0)</f>
        <v>24.367999999999999</v>
      </c>
      <c r="J596" s="21">
        <f>-SUM('cons 2023 - 2025'!D597:AM597)</f>
        <v>2</v>
      </c>
      <c r="K596" s="18">
        <f>-_xlfn.MINIFS('cons 2023 - 2025'!D597:AM597,'cons 2023 - 2025'!D597:AM597,"&lt;&gt;0")</f>
        <v>2</v>
      </c>
      <c r="L596" s="18">
        <f>-_xlfn.MAXIFS('cons 2023 - 2025'!D597:AM597,'cons 2023 - 2025'!D597:AM597,"&lt;&gt;0")</f>
        <v>2</v>
      </c>
      <c r="M596" s="19">
        <f>COUNTIF('cons 2023 - 2025'!D597:AM597,"&lt;&gt;0")</f>
        <v>1</v>
      </c>
      <c r="N596" s="21">
        <f>-AVERAGE('cons 2023 - 2025'!D597:AM597)</f>
        <v>5.5555555555555552E-2</v>
      </c>
      <c r="O596" s="21">
        <f t="shared" si="118"/>
        <v>2</v>
      </c>
      <c r="P596" s="21">
        <f>_xlfn.STDEV.S('cons 2023 - 2025'!D597:AM597)</f>
        <v>0.33333333333333331</v>
      </c>
      <c r="Q596" s="21">
        <f>-AVERAGE('cons 2023 - 2025'!D597:AM597)/'⚙ Assumptions'!$B$5</f>
        <v>2.525252525252525E-3</v>
      </c>
      <c r="R596" s="21">
        <f>_xlfn.STDEV.S('cons 2023 - 2025'!D597:AM597)/SQRT('⚙ Assumptions'!$B$5)</f>
        <v>7.1066905451870138E-2</v>
      </c>
      <c r="S596" s="21">
        <f>-IF(AVERAGE('cons 2023 - 2025'!D597:AM597)=0,"",_xlfn.STDEV.S('cons 2023 - 2025'!D597:AM597)/AVERAGE('cons 2023 - 2025'!D597:AM597))</f>
        <v>6</v>
      </c>
      <c r="T596" s="21" t="str">
        <f t="shared" si="119"/>
        <v>Z</v>
      </c>
      <c r="U596" s="38">
        <f t="shared" si="120"/>
        <v>0.9</v>
      </c>
      <c r="V596" s="21">
        <f t="shared" si="121"/>
        <v>1.28</v>
      </c>
      <c r="W596" s="21">
        <f t="shared" si="122"/>
        <v>0.62362900134064592</v>
      </c>
      <c r="X596" s="21">
        <f t="shared" si="123"/>
        <v>0.53404397100141754</v>
      </c>
      <c r="Y596" s="21">
        <f t="shared" si="124"/>
        <v>0.74231587002751453</v>
      </c>
      <c r="Z596" s="21">
        <f t="shared" si="125"/>
        <v>0.62108100803845456</v>
      </c>
      <c r="AA596" s="21">
        <f>-AVERAGE('cons 2023 - 2025'!D597:AM597)*12</f>
        <v>0.66666666666666663</v>
      </c>
      <c r="AB596" s="32">
        <f t="shared" si="126"/>
        <v>4.8735999999999997</v>
      </c>
      <c r="AC596" s="21">
        <f>SQRT((2*AA596*'⚙ Assumptions'!$B$3)/AB596)</f>
        <v>6.4060460607642344</v>
      </c>
      <c r="AD596" s="21">
        <f t="shared" si="127"/>
        <v>0.62108100803845456</v>
      </c>
      <c r="AE596" s="21">
        <f t="shared" si="128"/>
        <v>7.027127068802689</v>
      </c>
      <c r="AF596" s="21">
        <f t="shared" si="129"/>
        <v>0.1040683536058019</v>
      </c>
    </row>
    <row r="597" spans="1:32" x14ac:dyDescent="0.3">
      <c r="A597" s="16" t="s">
        <v>1205</v>
      </c>
      <c r="B597" s="17" t="s">
        <v>1206</v>
      </c>
      <c r="C597" s="16" t="s">
        <v>8</v>
      </c>
      <c r="D597" s="16" t="str">
        <f>VLOOKUP(A597,'Lead Time'!$A$2:$C$1180,3,0)</f>
        <v>Local</v>
      </c>
      <c r="E597" s="23" t="str">
        <f>VLOOKUP(A597,Classification!$A$2:$D$1180,4,0)</f>
        <v>C</v>
      </c>
      <c r="F597" s="25" t="str">
        <f>VLOOKUP(A597,Classification!$A$2:$E$1180,5,0)</f>
        <v>L</v>
      </c>
      <c r="G597" s="18">
        <f>VLOOKUP(A597,'Lead Time'!$A$2:$D$1180,4,0)</f>
        <v>15</v>
      </c>
      <c r="H597" s="18">
        <f t="shared" si="117"/>
        <v>0.5</v>
      </c>
      <c r="I597" s="27">
        <f>VLOOKUP(A597,Classification!$A$2:$F$1180,6,0)</f>
        <v>24.24</v>
      </c>
      <c r="J597" s="18">
        <f>-SUM('cons 2023 - 2025'!D598:AM598)</f>
        <v>4</v>
      </c>
      <c r="K597" s="18">
        <f>-_xlfn.MINIFS('cons 2023 - 2025'!D598:AM598,'cons 2023 - 2025'!D598:AM598,"&lt;&gt;0")</f>
        <v>4</v>
      </c>
      <c r="L597" s="18">
        <f>-_xlfn.MAXIFS('cons 2023 - 2025'!D598:AM598,'cons 2023 - 2025'!D598:AM598,"&lt;&gt;0")</f>
        <v>4</v>
      </c>
      <c r="M597" s="16">
        <f>COUNTIF('cons 2023 - 2025'!D598:AM598,"&lt;&gt;0")</f>
        <v>1</v>
      </c>
      <c r="N597" s="18">
        <f>-AVERAGE('cons 2023 - 2025'!D598:AM598)</f>
        <v>0.1111111111111111</v>
      </c>
      <c r="O597" s="18">
        <f t="shared" si="118"/>
        <v>4</v>
      </c>
      <c r="P597" s="18">
        <f>_xlfn.STDEV.S('cons 2023 - 2025'!D598:AM598)</f>
        <v>0.66666666666666663</v>
      </c>
      <c r="Q597" s="18">
        <f>-AVERAGE('cons 2023 - 2025'!D598:AM598)/'⚙ Assumptions'!$B$5</f>
        <v>5.0505050505050501E-3</v>
      </c>
      <c r="R597" s="18">
        <f>_xlfn.STDEV.S('cons 2023 - 2025'!D598:AM598)/SQRT('⚙ Assumptions'!$B$5)</f>
        <v>0.14213381090374028</v>
      </c>
      <c r="S597" s="18">
        <f>-IF(AVERAGE('cons 2023 - 2025'!D598:AM598)=0,"",_xlfn.STDEV.S('cons 2023 - 2025'!D598:AM598)/AVERAGE('cons 2023 - 2025'!D598:AM598))</f>
        <v>6</v>
      </c>
      <c r="T597" s="18" t="str">
        <f t="shared" si="119"/>
        <v>Z</v>
      </c>
      <c r="U597" s="37">
        <f t="shared" si="120"/>
        <v>0.9</v>
      </c>
      <c r="V597" s="18">
        <f t="shared" si="121"/>
        <v>1.28</v>
      </c>
      <c r="W597" s="18">
        <f t="shared" si="122"/>
        <v>0.70461680968087081</v>
      </c>
      <c r="X597" s="18">
        <f t="shared" si="123"/>
        <v>0.60339778661252053</v>
      </c>
      <c r="Y597" s="18">
        <f t="shared" si="124"/>
        <v>0.78037438543844662</v>
      </c>
      <c r="Z597" s="18">
        <f t="shared" si="125"/>
        <v>0.65895334216807611</v>
      </c>
      <c r="AA597" s="18">
        <f>-AVERAGE('cons 2023 - 2025'!D598:AM598)*12</f>
        <v>1.3333333333333333</v>
      </c>
      <c r="AB597" s="27">
        <f t="shared" si="126"/>
        <v>4.8479999999999999</v>
      </c>
      <c r="AC597" s="18">
        <f>SQRT((2*AA597*'⚙ Assumptions'!$B$3)/AB597)</f>
        <v>9.0834052439094943</v>
      </c>
      <c r="AD597" s="18">
        <f t="shared" si="127"/>
        <v>0.65895334216807611</v>
      </c>
      <c r="AE597" s="18">
        <f t="shared" si="128"/>
        <v>9.7423585860775699</v>
      </c>
      <c r="AF597" s="18">
        <f t="shared" si="129"/>
        <v>0.14678782874157745</v>
      </c>
    </row>
    <row r="598" spans="1:32" x14ac:dyDescent="0.3">
      <c r="A598" s="19" t="s">
        <v>1207</v>
      </c>
      <c r="B598" s="20" t="s">
        <v>1208</v>
      </c>
      <c r="C598" s="16" t="s">
        <v>8</v>
      </c>
      <c r="D598" s="16"/>
      <c r="E598" s="23" t="str">
        <f>VLOOKUP(A598,Classification!$A$2:$D$1180,4,0)</f>
        <v>C</v>
      </c>
      <c r="F598" s="25" t="str">
        <f>VLOOKUP(A598,Classification!$A$2:$E$1180,5,0)</f>
        <v>L</v>
      </c>
      <c r="G598" s="21">
        <f>VLOOKUP(A598,'Lead Time'!$A$2:$D$1180,4,0)</f>
        <v>44</v>
      </c>
      <c r="H598" s="21">
        <f t="shared" si="117"/>
        <v>1.4666666666666666</v>
      </c>
      <c r="I598" s="32">
        <f>VLOOKUP(A598,Classification!$A$2:$F$1180,6,0)</f>
        <v>24.199000000000002</v>
      </c>
      <c r="J598" s="21">
        <f>-SUM('cons 2023 - 2025'!D599:AM599)</f>
        <v>7</v>
      </c>
      <c r="K598" s="18">
        <f>-_xlfn.MINIFS('cons 2023 - 2025'!D599:AM599,'cons 2023 - 2025'!D599:AM599,"&lt;&gt;0")</f>
        <v>2</v>
      </c>
      <c r="L598" s="18">
        <f>-_xlfn.MAXIFS('cons 2023 - 2025'!D599:AM599,'cons 2023 - 2025'!D599:AM599,"&lt;&gt;0")</f>
        <v>1</v>
      </c>
      <c r="M598" s="19">
        <f>COUNTIF('cons 2023 - 2025'!D599:AM599,"&lt;&gt;0")</f>
        <v>5</v>
      </c>
      <c r="N598" s="21">
        <f>-AVERAGE('cons 2023 - 2025'!D599:AM599)</f>
        <v>0.19444444444444445</v>
      </c>
      <c r="O598" s="21">
        <f t="shared" si="118"/>
        <v>1.4</v>
      </c>
      <c r="P598" s="21">
        <f>_xlfn.STDEV.S('cons 2023 - 2025'!D599:AM599)</f>
        <v>0.52478264586095591</v>
      </c>
      <c r="Q598" s="21">
        <f>-AVERAGE('cons 2023 - 2025'!D599:AM599)/'⚙ Assumptions'!$B$5</f>
        <v>8.8383838383838381E-3</v>
      </c>
      <c r="R598" s="21">
        <f>_xlfn.STDEV.S('cons 2023 - 2025'!D599:AM599)/SQRT('⚙ Assumptions'!$B$5)</f>
        <v>0.11188403602854842</v>
      </c>
      <c r="S598" s="21">
        <f>-IF(AVERAGE('cons 2023 - 2025'!D599:AM599)=0,"",_xlfn.STDEV.S('cons 2023 - 2025'!D599:AM599)/AVERAGE('cons 2023 - 2025'!D599:AM599))</f>
        <v>2.6988821787134873</v>
      </c>
      <c r="T598" s="21" t="str">
        <f t="shared" si="119"/>
        <v>Z</v>
      </c>
      <c r="U598" s="38">
        <f t="shared" si="120"/>
        <v>0.9</v>
      </c>
      <c r="V598" s="21">
        <f t="shared" si="121"/>
        <v>1.28</v>
      </c>
      <c r="W598" s="21">
        <f t="shared" si="122"/>
        <v>0.94995806089548906</v>
      </c>
      <c r="X598" s="21">
        <f t="shared" si="123"/>
        <v>0.8134954821453525</v>
      </c>
      <c r="Y598" s="21">
        <f t="shared" si="124"/>
        <v>1.338846949784378</v>
      </c>
      <c r="Z598" s="21">
        <f t="shared" si="125"/>
        <v>1.0986806673305376</v>
      </c>
      <c r="AA598" s="21">
        <f>-AVERAGE('cons 2023 - 2025'!D599:AM599)*12</f>
        <v>2.3333333333333335</v>
      </c>
      <c r="AB598" s="32">
        <f t="shared" si="126"/>
        <v>4.8398000000000003</v>
      </c>
      <c r="AC598" s="21">
        <f>SQRT((2*AA598*'⚙ Assumptions'!$B$3)/AB598)</f>
        <v>12.02639080473671</v>
      </c>
      <c r="AD598" s="21">
        <f t="shared" si="127"/>
        <v>1.0986806673305376</v>
      </c>
      <c r="AE598" s="21">
        <f t="shared" si="128"/>
        <v>13.125071472067248</v>
      </c>
      <c r="AF598" s="21">
        <f t="shared" si="129"/>
        <v>0.19401775405588248</v>
      </c>
    </row>
    <row r="599" spans="1:32" x14ac:dyDescent="0.3">
      <c r="A599" s="16" t="s">
        <v>1209</v>
      </c>
      <c r="B599" s="17" t="s">
        <v>1210</v>
      </c>
      <c r="C599" s="16" t="s">
        <v>8</v>
      </c>
      <c r="D599" s="16" t="str">
        <f>VLOOKUP(A599,'Lead Time'!$A$2:$C$1180,3,0)</f>
        <v>Local</v>
      </c>
      <c r="E599" s="23" t="str">
        <f>VLOOKUP(A599,Classification!$A$2:$D$1180,4,0)</f>
        <v>C</v>
      </c>
      <c r="F599" s="26" t="str">
        <f>VLOOKUP(A599,Classification!$A$2:$E$1180,5,0)</f>
        <v>M</v>
      </c>
      <c r="G599" s="18">
        <f>VLOOKUP(A599,'Lead Time'!$A$2:$D$1180,4,0)</f>
        <v>16.5</v>
      </c>
      <c r="H599" s="18">
        <f t="shared" si="117"/>
        <v>0.55000000000000004</v>
      </c>
      <c r="I599" s="27">
        <f>VLOOKUP(A599,Classification!$A$2:$F$1180,6,0)</f>
        <v>24.088000000000001</v>
      </c>
      <c r="J599" s="18">
        <f>-SUM('cons 2023 - 2025'!D600:AM600)</f>
        <v>33</v>
      </c>
      <c r="K599" s="18">
        <f>-_xlfn.MINIFS('cons 2023 - 2025'!D600:AM600,'cons 2023 - 2025'!D600:AM600,"&lt;&gt;0")</f>
        <v>5</v>
      </c>
      <c r="L599" s="18">
        <f>-_xlfn.MAXIFS('cons 2023 - 2025'!D600:AM600,'cons 2023 - 2025'!D600:AM600,"&lt;&gt;0")</f>
        <v>1</v>
      </c>
      <c r="M599" s="16">
        <f>COUNTIF('cons 2023 - 2025'!D600:AM600,"&lt;&gt;0")</f>
        <v>14</v>
      </c>
      <c r="N599" s="18">
        <f>-AVERAGE('cons 2023 - 2025'!D600:AM600)</f>
        <v>0.91666666666666663</v>
      </c>
      <c r="O599" s="18">
        <f t="shared" si="118"/>
        <v>2.3571428571428572</v>
      </c>
      <c r="P599" s="18">
        <f>_xlfn.STDEV.S('cons 2023 - 2025'!D600:AM600)</f>
        <v>1.4015297764534702</v>
      </c>
      <c r="Q599" s="18">
        <f>-AVERAGE('cons 2023 - 2025'!D600:AM600)/'⚙ Assumptions'!$B$5</f>
        <v>4.1666666666666664E-2</v>
      </c>
      <c r="R599" s="18">
        <f>_xlfn.STDEV.S('cons 2023 - 2025'!D600:AM600)/SQRT('⚙ Assumptions'!$B$5)</f>
        <v>0.29880715233359839</v>
      </c>
      <c r="S599" s="18">
        <f>-IF(AVERAGE('cons 2023 - 2025'!D600:AM600)=0,"",_xlfn.STDEV.S('cons 2023 - 2025'!D600:AM600)/AVERAGE('cons 2023 - 2025'!D600:AM600))</f>
        <v>1.5289415743128767</v>
      </c>
      <c r="T599" s="18" t="str">
        <f t="shared" si="119"/>
        <v>Z</v>
      </c>
      <c r="U599" s="37">
        <f t="shared" si="120"/>
        <v>0.9</v>
      </c>
      <c r="V599" s="18">
        <f t="shared" si="121"/>
        <v>1.28</v>
      </c>
      <c r="W599" s="18">
        <f t="shared" si="122"/>
        <v>1.5536132999283592</v>
      </c>
      <c r="X599" s="18">
        <f t="shared" si="123"/>
        <v>1.3304349449924799</v>
      </c>
      <c r="Y599" s="18">
        <f t="shared" si="124"/>
        <v>2.2411132999283589</v>
      </c>
      <c r="Z599" s="18">
        <f t="shared" si="125"/>
        <v>1.8346016116591466</v>
      </c>
      <c r="AA599" s="18">
        <f>-AVERAGE('cons 2023 - 2025'!D600:AM600)*12</f>
        <v>11</v>
      </c>
      <c r="AB599" s="27">
        <f t="shared" si="126"/>
        <v>4.8176000000000005</v>
      </c>
      <c r="AC599" s="18">
        <f>SQRT((2*AA599*'⚙ Assumptions'!$B$3)/AB599)</f>
        <v>26.172282589694621</v>
      </c>
      <c r="AD599" s="18">
        <f t="shared" si="127"/>
        <v>1.8346016116591466</v>
      </c>
      <c r="AE599" s="18">
        <f t="shared" si="128"/>
        <v>28.006884201353767</v>
      </c>
      <c r="AF599" s="18">
        <f t="shared" si="129"/>
        <v>0.42029196201370944</v>
      </c>
    </row>
    <row r="600" spans="1:32" x14ac:dyDescent="0.3">
      <c r="A600" s="19" t="s">
        <v>1211</v>
      </c>
      <c r="B600" s="20" t="s">
        <v>1212</v>
      </c>
      <c r="C600" s="16" t="s">
        <v>8</v>
      </c>
      <c r="D600" s="16" t="str">
        <f>VLOOKUP(A600,'Lead Time'!$A$2:$C$1180,3,0)</f>
        <v>Local</v>
      </c>
      <c r="E600" s="23" t="str">
        <f>VLOOKUP(A600,Classification!$A$2:$D$1180,4,0)</f>
        <v>C</v>
      </c>
      <c r="F600" s="25" t="str">
        <f>VLOOKUP(A600,Classification!$A$2:$E$1180,5,0)</f>
        <v>L</v>
      </c>
      <c r="G600" s="21">
        <f>VLOOKUP(A600,'Lead Time'!$A$2:$D$1180,4,0)</f>
        <v>16.5</v>
      </c>
      <c r="H600" s="21">
        <f t="shared" si="117"/>
        <v>0.55000000000000004</v>
      </c>
      <c r="I600" s="32">
        <f>VLOOKUP(A600,Classification!$A$2:$F$1180,6,0)</f>
        <v>23.95</v>
      </c>
      <c r="J600" s="21">
        <f>-SUM('cons 2023 - 2025'!D601:AM601)</f>
        <v>2</v>
      </c>
      <c r="K600" s="18">
        <f>-_xlfn.MINIFS('cons 2023 - 2025'!D601:AM601,'cons 2023 - 2025'!D601:AM601,"&lt;&gt;0")</f>
        <v>2</v>
      </c>
      <c r="L600" s="18">
        <f>-_xlfn.MAXIFS('cons 2023 - 2025'!D601:AM601,'cons 2023 - 2025'!D601:AM601,"&lt;&gt;0")</f>
        <v>2</v>
      </c>
      <c r="M600" s="19">
        <f>COUNTIF('cons 2023 - 2025'!D601:AM601,"&lt;&gt;0")</f>
        <v>1</v>
      </c>
      <c r="N600" s="21">
        <f>-AVERAGE('cons 2023 - 2025'!D601:AM601)</f>
        <v>5.5555555555555552E-2</v>
      </c>
      <c r="O600" s="21">
        <f t="shared" si="118"/>
        <v>2</v>
      </c>
      <c r="P600" s="21">
        <f>_xlfn.STDEV.S('cons 2023 - 2025'!D601:AM601)</f>
        <v>0.33333333333333331</v>
      </c>
      <c r="Q600" s="21">
        <f>-AVERAGE('cons 2023 - 2025'!D601:AM601)/'⚙ Assumptions'!$B$5</f>
        <v>2.525252525252525E-3</v>
      </c>
      <c r="R600" s="21">
        <f>_xlfn.STDEV.S('cons 2023 - 2025'!D601:AM601)/SQRT('⚙ Assumptions'!$B$5)</f>
        <v>7.1066905451870138E-2</v>
      </c>
      <c r="S600" s="21">
        <f>-IF(AVERAGE('cons 2023 - 2025'!D601:AM601)=0,"",_xlfn.STDEV.S('cons 2023 - 2025'!D601:AM601)/AVERAGE('cons 2023 - 2025'!D601:AM601))</f>
        <v>6</v>
      </c>
      <c r="T600" s="21" t="str">
        <f t="shared" si="119"/>
        <v>Z</v>
      </c>
      <c r="U600" s="38">
        <f t="shared" si="120"/>
        <v>0.9</v>
      </c>
      <c r="V600" s="21">
        <f t="shared" si="121"/>
        <v>1.28</v>
      </c>
      <c r="W600" s="21">
        <f t="shared" si="122"/>
        <v>0.36950417228136051</v>
      </c>
      <c r="X600" s="21">
        <f t="shared" si="123"/>
        <v>0.31642446878274827</v>
      </c>
      <c r="Y600" s="21">
        <f t="shared" si="124"/>
        <v>0.4111708389480272</v>
      </c>
      <c r="Z600" s="21">
        <f t="shared" si="125"/>
        <v>0.34698002433830383</v>
      </c>
      <c r="AA600" s="21">
        <f>-AVERAGE('cons 2023 - 2025'!D601:AM601)*12</f>
        <v>0.66666666666666663</v>
      </c>
      <c r="AB600" s="32">
        <f t="shared" si="126"/>
        <v>4.79</v>
      </c>
      <c r="AC600" s="21">
        <f>SQRT((2*AA600*'⚙ Assumptions'!$B$3)/AB600)</f>
        <v>6.4617066975123851</v>
      </c>
      <c r="AD600" s="21">
        <f t="shared" si="127"/>
        <v>0.34698002433830383</v>
      </c>
      <c r="AE600" s="21">
        <f t="shared" si="128"/>
        <v>6.8086867218506892</v>
      </c>
      <c r="AF600" s="21">
        <f t="shared" si="129"/>
        <v>0.10317191693694773</v>
      </c>
    </row>
    <row r="601" spans="1:32" x14ac:dyDescent="0.3">
      <c r="A601" s="16" t="s">
        <v>1213</v>
      </c>
      <c r="B601" s="17" t="s">
        <v>1214</v>
      </c>
      <c r="C601" s="16" t="s">
        <v>8</v>
      </c>
      <c r="D601" s="16" t="str">
        <f>VLOOKUP(A601,'Lead Time'!$A$2:$C$1180,3,0)</f>
        <v>Local</v>
      </c>
      <c r="E601" s="23" t="str">
        <f>VLOOKUP(A601,Classification!$A$2:$D$1180,4,0)</f>
        <v>C</v>
      </c>
      <c r="F601" s="25" t="str">
        <f>VLOOKUP(A601,Classification!$A$2:$E$1180,5,0)</f>
        <v>L</v>
      </c>
      <c r="G601" s="18">
        <f>VLOOKUP(A601,'Lead Time'!$A$2:$D$1180,4,0)</f>
        <v>31</v>
      </c>
      <c r="H601" s="18">
        <f t="shared" si="117"/>
        <v>1.0333333333333334</v>
      </c>
      <c r="I601" s="27">
        <f>VLOOKUP(A601,Classification!$A$2:$F$1180,6,0)</f>
        <v>23.9</v>
      </c>
      <c r="J601" s="18">
        <f>-SUM('cons 2023 - 2025'!D602:AM602)</f>
        <v>3</v>
      </c>
      <c r="K601" s="18">
        <f>-_xlfn.MINIFS('cons 2023 - 2025'!D602:AM602,'cons 2023 - 2025'!D602:AM602,"&lt;&gt;0")</f>
        <v>1</v>
      </c>
      <c r="L601" s="18">
        <f>-_xlfn.MAXIFS('cons 2023 - 2025'!D602:AM602,'cons 2023 - 2025'!D602:AM602,"&lt;&gt;0")</f>
        <v>0.5</v>
      </c>
      <c r="M601" s="16">
        <f>COUNTIF('cons 2023 - 2025'!D602:AM602,"&lt;&gt;0")</f>
        <v>4</v>
      </c>
      <c r="N601" s="18">
        <f>-AVERAGE('cons 2023 - 2025'!D602:AM602)</f>
        <v>8.3333333333333329E-2</v>
      </c>
      <c r="O601" s="18">
        <f t="shared" si="118"/>
        <v>0.75</v>
      </c>
      <c r="P601" s="18">
        <f>_xlfn.STDEV.S('cons 2023 - 2025'!D602:AM602)</f>
        <v>0.25354627641855498</v>
      </c>
      <c r="Q601" s="18">
        <f>-AVERAGE('cons 2023 - 2025'!D602:AM602)/'⚙ Assumptions'!$B$5</f>
        <v>3.7878787878787876E-3</v>
      </c>
      <c r="R601" s="18">
        <f>_xlfn.STDEV.S('cons 2023 - 2025'!D602:AM602)/SQRT('⚙ Assumptions'!$B$5)</f>
        <v>5.4056247761733539E-2</v>
      </c>
      <c r="S601" s="18">
        <f>-IF(AVERAGE('cons 2023 - 2025'!D602:AM602)=0,"",_xlfn.STDEV.S('cons 2023 - 2025'!D602:AM602)/AVERAGE('cons 2023 - 2025'!D602:AM602))</f>
        <v>3.0425553170226598</v>
      </c>
      <c r="T601" s="18" t="str">
        <f t="shared" si="119"/>
        <v>Z</v>
      </c>
      <c r="U601" s="37">
        <f t="shared" si="120"/>
        <v>0.9</v>
      </c>
      <c r="V601" s="18">
        <f t="shared" si="121"/>
        <v>1.28</v>
      </c>
      <c r="W601" s="18">
        <f t="shared" si="122"/>
        <v>0.38524473584139535</v>
      </c>
      <c r="X601" s="18">
        <f t="shared" si="123"/>
        <v>0.32990388210594229</v>
      </c>
      <c r="Y601" s="18">
        <f t="shared" si="124"/>
        <v>0.50266897826563772</v>
      </c>
      <c r="Z601" s="18">
        <f t="shared" si="125"/>
        <v>0.41601499321705337</v>
      </c>
      <c r="AA601" s="18">
        <f>-AVERAGE('cons 2023 - 2025'!D602:AM602)*12</f>
        <v>1</v>
      </c>
      <c r="AB601" s="27">
        <f t="shared" si="126"/>
        <v>4.78</v>
      </c>
      <c r="AC601" s="18">
        <f>SQRT((2*AA601*'⚙ Assumptions'!$B$3)/AB601)</f>
        <v>7.9222159952976936</v>
      </c>
      <c r="AD601" s="18">
        <f t="shared" si="127"/>
        <v>0.41601499321705337</v>
      </c>
      <c r="AE601" s="18">
        <f t="shared" si="128"/>
        <v>8.3382309885147468</v>
      </c>
      <c r="AF601" s="18">
        <f t="shared" si="129"/>
        <v>0.12622730819174324</v>
      </c>
    </row>
    <row r="602" spans="1:32" x14ac:dyDescent="0.3">
      <c r="A602" s="19" t="s">
        <v>1215</v>
      </c>
      <c r="B602" s="20" t="s">
        <v>1216</v>
      </c>
      <c r="C602" s="16" t="s">
        <v>8</v>
      </c>
      <c r="D602" s="16" t="str">
        <f>VLOOKUP(A602,'Lead Time'!$A$2:$C$1180,3,0)</f>
        <v>Local</v>
      </c>
      <c r="E602" s="23" t="str">
        <f>VLOOKUP(A602,Classification!$A$2:$D$1180,4,0)</f>
        <v>C</v>
      </c>
      <c r="F602" s="25" t="str">
        <f>VLOOKUP(A602,Classification!$A$2:$E$1180,5,0)</f>
        <v>L</v>
      </c>
      <c r="G602" s="21">
        <f>VLOOKUP(A602,'Lead Time'!$A$2:$D$1180,4,0)</f>
        <v>29</v>
      </c>
      <c r="H602" s="21">
        <f t="shared" si="117"/>
        <v>0.96666666666666667</v>
      </c>
      <c r="I602" s="32">
        <f>VLOOKUP(A602,Classification!$A$2:$F$1180,6,0)</f>
        <v>23.814</v>
      </c>
      <c r="J602" s="21">
        <f>-SUM('cons 2023 - 2025'!D603:AM603)</f>
        <v>168</v>
      </c>
      <c r="K602" s="18">
        <f>-_xlfn.MINIFS('cons 2023 - 2025'!D603:AM603,'cons 2023 - 2025'!D603:AM603,"&lt;&gt;0")</f>
        <v>90</v>
      </c>
      <c r="L602" s="18">
        <f>-_xlfn.MAXIFS('cons 2023 - 2025'!D603:AM603,'cons 2023 - 2025'!D603:AM603,"&lt;&gt;0")</f>
        <v>7</v>
      </c>
      <c r="M602" s="19">
        <f>COUNTIF('cons 2023 - 2025'!D603:AM603,"&lt;&gt;0")</f>
        <v>4</v>
      </c>
      <c r="N602" s="21">
        <f>-AVERAGE('cons 2023 - 2025'!D603:AM603)</f>
        <v>4.666666666666667</v>
      </c>
      <c r="O602" s="21">
        <f t="shared" si="118"/>
        <v>42</v>
      </c>
      <c r="P602" s="21">
        <f>_xlfn.STDEV.S('cons 2023 - 2025'!D603:AM603)</f>
        <v>17.159753577984237</v>
      </c>
      <c r="Q602" s="21">
        <f>-AVERAGE('cons 2023 - 2025'!D603:AM603)/'⚙ Assumptions'!$B$5</f>
        <v>0.21212121212121213</v>
      </c>
      <c r="R602" s="21">
        <f>_xlfn.STDEV.S('cons 2023 - 2025'!D603:AM603)/SQRT('⚙ Assumptions'!$B$5)</f>
        <v>3.6584717553119885</v>
      </c>
      <c r="S602" s="21">
        <f>-IF(AVERAGE('cons 2023 - 2025'!D603:AM603)=0,"",_xlfn.STDEV.S('cons 2023 - 2025'!D603:AM603)/AVERAGE('cons 2023 - 2025'!D603:AM603))</f>
        <v>3.6770900524251933</v>
      </c>
      <c r="T602" s="21" t="str">
        <f t="shared" si="119"/>
        <v>Z</v>
      </c>
      <c r="U602" s="38">
        <f t="shared" si="120"/>
        <v>0.9</v>
      </c>
      <c r="V602" s="21">
        <f t="shared" si="121"/>
        <v>1.28</v>
      </c>
      <c r="W602" s="21">
        <f t="shared" si="122"/>
        <v>25.217885881090194</v>
      </c>
      <c r="X602" s="21">
        <f t="shared" si="123"/>
        <v>21.595307285655945</v>
      </c>
      <c r="Y602" s="21">
        <f t="shared" si="124"/>
        <v>31.369401032605346</v>
      </c>
      <c r="Z602" s="21">
        <f t="shared" si="125"/>
        <v>26.106418396767054</v>
      </c>
      <c r="AA602" s="21">
        <f>-AVERAGE('cons 2023 - 2025'!D603:AM603)*12</f>
        <v>56</v>
      </c>
      <c r="AB602" s="32">
        <f t="shared" si="126"/>
        <v>4.7628000000000004</v>
      </c>
      <c r="AC602" s="21">
        <f>SQRT((2*AA602*'⚙ Assumptions'!$B$3)/AB602)</f>
        <v>59.391387091649861</v>
      </c>
      <c r="AD602" s="21">
        <f t="shared" si="127"/>
        <v>26.106418396767054</v>
      </c>
      <c r="AE602" s="21">
        <f t="shared" si="128"/>
        <v>85.497805488416915</v>
      </c>
      <c r="AF602" s="21">
        <f t="shared" si="129"/>
        <v>0.94289766146703324</v>
      </c>
    </row>
    <row r="603" spans="1:32" x14ac:dyDescent="0.3">
      <c r="A603" s="16" t="s">
        <v>1217</v>
      </c>
      <c r="B603" s="17" t="s">
        <v>1218</v>
      </c>
      <c r="C603" s="16" t="s">
        <v>8</v>
      </c>
      <c r="D603" s="16" t="str">
        <f>VLOOKUP(A603,'Lead Time'!$A$2:$C$1180,3,0)</f>
        <v>Local</v>
      </c>
      <c r="E603" s="23" t="str">
        <f>VLOOKUP(A603,Classification!$A$2:$D$1180,4,0)</f>
        <v>C</v>
      </c>
      <c r="F603" s="24" t="str">
        <f>VLOOKUP(A603,Classification!$A$2:$E$1180,5,0)</f>
        <v>H</v>
      </c>
      <c r="G603" s="18">
        <f>VLOOKUP(A603,'Lead Time'!$A$2:$D$1180,4,0)</f>
        <v>23.5</v>
      </c>
      <c r="H603" s="18">
        <f t="shared" si="117"/>
        <v>0.78333333333333333</v>
      </c>
      <c r="I603" s="27">
        <f>VLOOKUP(A603,Classification!$A$2:$F$1180,6,0)</f>
        <v>23.635000000000002</v>
      </c>
      <c r="J603" s="18">
        <f>-SUM('cons 2023 - 2025'!D604:AM604)</f>
        <v>67</v>
      </c>
      <c r="K603" s="18">
        <f>-_xlfn.MINIFS('cons 2023 - 2025'!D604:AM604,'cons 2023 - 2025'!D604:AM604,"&lt;&gt;0")</f>
        <v>7</v>
      </c>
      <c r="L603" s="18">
        <f>-_xlfn.MAXIFS('cons 2023 - 2025'!D604:AM604,'cons 2023 - 2025'!D604:AM604,"&lt;&gt;0")</f>
        <v>1</v>
      </c>
      <c r="M603" s="16">
        <f>COUNTIF('cons 2023 - 2025'!D604:AM604,"&lt;&gt;0")</f>
        <v>20</v>
      </c>
      <c r="N603" s="18">
        <f>-AVERAGE('cons 2023 - 2025'!D604:AM604)</f>
        <v>1.8611111111111112</v>
      </c>
      <c r="O603" s="18">
        <f t="shared" si="118"/>
        <v>3.35</v>
      </c>
      <c r="P603" s="18">
        <f>_xlfn.STDEV.S('cons 2023 - 2025'!D604:AM604)</f>
        <v>2.1267383179450809</v>
      </c>
      <c r="Q603" s="18">
        <f>-AVERAGE('cons 2023 - 2025'!D604:AM604)/'⚙ Assumptions'!$B$5</f>
        <v>8.4595959595959599E-2</v>
      </c>
      <c r="R603" s="18">
        <f>_xlfn.STDEV.S('cons 2023 - 2025'!D604:AM604)/SQRT('⚙ Assumptions'!$B$5)</f>
        <v>0.45342213288681721</v>
      </c>
      <c r="S603" s="18">
        <f>-IF(AVERAGE('cons 2023 - 2025'!D604:AM604)=0,"",_xlfn.STDEV.S('cons 2023 - 2025'!D604:AM604)/AVERAGE('cons 2023 - 2025'!D604:AM604))</f>
        <v>1.1427250663585509</v>
      </c>
      <c r="T603" s="18" t="str">
        <f t="shared" si="119"/>
        <v>Z</v>
      </c>
      <c r="U603" s="37">
        <f t="shared" si="120"/>
        <v>0.9</v>
      </c>
      <c r="V603" s="18">
        <f t="shared" si="121"/>
        <v>1.28</v>
      </c>
      <c r="W603" s="18">
        <f t="shared" si="122"/>
        <v>2.8134980358427826</v>
      </c>
      <c r="X603" s="18">
        <f t="shared" si="123"/>
        <v>2.4093357753345375</v>
      </c>
      <c r="Y603" s="18">
        <f t="shared" si="124"/>
        <v>4.8015030863478332</v>
      </c>
      <c r="Z603" s="18">
        <f t="shared" si="125"/>
        <v>3.8672061457049081</v>
      </c>
      <c r="AA603" s="18">
        <f>-AVERAGE('cons 2023 - 2025'!D604:AM604)*12</f>
        <v>22.333333333333336</v>
      </c>
      <c r="AB603" s="27">
        <f t="shared" si="126"/>
        <v>4.7270000000000003</v>
      </c>
      <c r="AC603" s="18">
        <f>SQRT((2*AA603*'⚙ Assumptions'!$B$3)/AB603)</f>
        <v>37.648233222514094</v>
      </c>
      <c r="AD603" s="18">
        <f t="shared" si="127"/>
        <v>3.8672061457049081</v>
      </c>
      <c r="AE603" s="18">
        <f t="shared" si="128"/>
        <v>41.515439368218999</v>
      </c>
      <c r="AF603" s="18">
        <f t="shared" si="129"/>
        <v>0.59321066147608048</v>
      </c>
    </row>
    <row r="604" spans="1:32" x14ac:dyDescent="0.3">
      <c r="A604" s="19" t="s">
        <v>1219</v>
      </c>
      <c r="B604" s="20" t="s">
        <v>1220</v>
      </c>
      <c r="C604" s="16" t="s">
        <v>8</v>
      </c>
      <c r="D604" s="16" t="str">
        <f>VLOOKUP(A604,'Lead Time'!$A$2:$C$1180,3,0)</f>
        <v>Local</v>
      </c>
      <c r="E604" s="23" t="str">
        <f>VLOOKUP(A604,Classification!$A$2:$D$1180,4,0)</f>
        <v>C</v>
      </c>
      <c r="F604" s="25" t="str">
        <f>VLOOKUP(A604,Classification!$A$2:$E$1180,5,0)</f>
        <v>L</v>
      </c>
      <c r="G604" s="21">
        <f>VLOOKUP(A604,'Lead Time'!$A$2:$D$1180,4,0)</f>
        <v>23.666666666666668</v>
      </c>
      <c r="H604" s="21">
        <f t="shared" si="117"/>
        <v>0.78888888888888897</v>
      </c>
      <c r="I604" s="32">
        <f>VLOOKUP(A604,Classification!$A$2:$F$1180,6,0)</f>
        <v>23.097999999999999</v>
      </c>
      <c r="J604" s="21">
        <f>-SUM('cons 2023 - 2025'!D605:AM605)</f>
        <v>10</v>
      </c>
      <c r="K604" s="18">
        <f>-_xlfn.MINIFS('cons 2023 - 2025'!D605:AM605,'cons 2023 - 2025'!D605:AM605,"&lt;&gt;0")</f>
        <v>4</v>
      </c>
      <c r="L604" s="18">
        <f>-_xlfn.MAXIFS('cons 2023 - 2025'!D605:AM605,'cons 2023 - 2025'!D605:AM605,"&lt;&gt;0")</f>
        <v>1</v>
      </c>
      <c r="M604" s="19">
        <f>COUNTIF('cons 2023 - 2025'!D605:AM605,"&lt;&gt;0")</f>
        <v>6</v>
      </c>
      <c r="N604" s="21">
        <f>-AVERAGE('cons 2023 - 2025'!D605:AM605)</f>
        <v>0.27777777777777779</v>
      </c>
      <c r="O604" s="21">
        <f t="shared" si="118"/>
        <v>1.6666666666666667</v>
      </c>
      <c r="P604" s="21">
        <f>_xlfn.STDEV.S('cons 2023 - 2025'!D605:AM605)</f>
        <v>0.7786842789919457</v>
      </c>
      <c r="Q604" s="21">
        <f>-AVERAGE('cons 2023 - 2025'!D605:AM605)/'⚙ Assumptions'!$B$5</f>
        <v>1.2626262626262626E-2</v>
      </c>
      <c r="R604" s="21">
        <f>_xlfn.STDEV.S('cons 2023 - 2025'!D605:AM605)/SQRT('⚙ Assumptions'!$B$5)</f>
        <v>0.16601604609593482</v>
      </c>
      <c r="S604" s="21">
        <f>-IF(AVERAGE('cons 2023 - 2025'!D605:AM605)=0,"",_xlfn.STDEV.S('cons 2023 - 2025'!D605:AM605)/AVERAGE('cons 2023 - 2025'!D605:AM605))</f>
        <v>2.8032634043710045</v>
      </c>
      <c r="T604" s="21" t="str">
        <f t="shared" si="119"/>
        <v>Z</v>
      </c>
      <c r="U604" s="38">
        <f t="shared" si="120"/>
        <v>0.9</v>
      </c>
      <c r="V604" s="21">
        <f t="shared" si="121"/>
        <v>1.28</v>
      </c>
      <c r="W604" s="21">
        <f t="shared" si="122"/>
        <v>1.0337810881145668</v>
      </c>
      <c r="X604" s="21">
        <f t="shared" si="123"/>
        <v>0.88527723415047488</v>
      </c>
      <c r="Y604" s="21">
        <f t="shared" si="124"/>
        <v>1.3326026369361157</v>
      </c>
      <c r="Z604" s="21">
        <f t="shared" si="125"/>
        <v>1.1044130366196108</v>
      </c>
      <c r="AA604" s="21">
        <f>-AVERAGE('cons 2023 - 2025'!D605:AM605)*12</f>
        <v>3.3333333333333335</v>
      </c>
      <c r="AB604" s="32">
        <f t="shared" si="126"/>
        <v>4.6196000000000002</v>
      </c>
      <c r="AC604" s="21">
        <f>SQRT((2*AA604*'⚙ Assumptions'!$B$3)/AB604)</f>
        <v>14.712884093588599</v>
      </c>
      <c r="AD604" s="21">
        <f t="shared" si="127"/>
        <v>1.1044130366196108</v>
      </c>
      <c r="AE604" s="21">
        <f t="shared" si="128"/>
        <v>15.81729713020821</v>
      </c>
      <c r="AF604" s="21">
        <f t="shared" si="129"/>
        <v>0.22655879786247299</v>
      </c>
    </row>
    <row r="605" spans="1:32" x14ac:dyDescent="0.3">
      <c r="A605" s="16" t="s">
        <v>1221</v>
      </c>
      <c r="B605" s="17" t="s">
        <v>1222</v>
      </c>
      <c r="C605" s="16" t="s">
        <v>8</v>
      </c>
      <c r="D605" s="16" t="str">
        <f>VLOOKUP(A605,'Lead Time'!$A$2:$C$1180,3,0)</f>
        <v>Local</v>
      </c>
      <c r="E605" s="23" t="str">
        <f>VLOOKUP(A605,Classification!$A$2:$D$1180,4,0)</f>
        <v>C</v>
      </c>
      <c r="F605" s="25" t="str">
        <f>VLOOKUP(A605,Classification!$A$2:$E$1180,5,0)</f>
        <v>L</v>
      </c>
      <c r="G605" s="18">
        <f>VLOOKUP(A605,'Lead Time'!$A$2:$D$1180,4,0)</f>
        <v>15.2</v>
      </c>
      <c r="H605" s="18">
        <f t="shared" si="117"/>
        <v>0.5066666666666666</v>
      </c>
      <c r="I605" s="27">
        <f>VLOOKUP(A605,Classification!$A$2:$F$1180,6,0)</f>
        <v>22.68</v>
      </c>
      <c r="J605" s="18">
        <f>-SUM('cons 2023 - 2025'!D606:AM606)</f>
        <v>7</v>
      </c>
      <c r="K605" s="18">
        <f>-_xlfn.MINIFS('cons 2023 - 2025'!D606:AM606,'cons 2023 - 2025'!D606:AM606,"&lt;&gt;0")</f>
        <v>2</v>
      </c>
      <c r="L605" s="18">
        <f>-_xlfn.MAXIFS('cons 2023 - 2025'!D606:AM606,'cons 2023 - 2025'!D606:AM606,"&lt;&gt;0")</f>
        <v>1</v>
      </c>
      <c r="M605" s="16">
        <f>COUNTIF('cons 2023 - 2025'!D606:AM606,"&lt;&gt;0")</f>
        <v>5</v>
      </c>
      <c r="N605" s="18">
        <f>-AVERAGE('cons 2023 - 2025'!D606:AM606)</f>
        <v>0.19444444444444445</v>
      </c>
      <c r="O605" s="18">
        <f t="shared" si="118"/>
        <v>1.4</v>
      </c>
      <c r="P605" s="18">
        <f>_xlfn.STDEV.S('cons 2023 - 2025'!D606:AM606)</f>
        <v>0.52478264586095591</v>
      </c>
      <c r="Q605" s="18">
        <f>-AVERAGE('cons 2023 - 2025'!D606:AM606)/'⚙ Assumptions'!$B$5</f>
        <v>8.8383838383838381E-3</v>
      </c>
      <c r="R605" s="18">
        <f>_xlfn.STDEV.S('cons 2023 - 2025'!D606:AM606)/SQRT('⚙ Assumptions'!$B$5)</f>
        <v>0.11188403602854842</v>
      </c>
      <c r="S605" s="18">
        <f>-IF(AVERAGE('cons 2023 - 2025'!D606:AM606)=0,"",_xlfn.STDEV.S('cons 2023 - 2025'!D606:AM606)/AVERAGE('cons 2023 - 2025'!D606:AM606))</f>
        <v>2.6988821787134873</v>
      </c>
      <c r="T605" s="18" t="str">
        <f t="shared" si="119"/>
        <v>Z</v>
      </c>
      <c r="U605" s="37">
        <f t="shared" si="120"/>
        <v>0.9</v>
      </c>
      <c r="V605" s="18">
        <f t="shared" si="121"/>
        <v>1.28</v>
      </c>
      <c r="W605" s="18">
        <f t="shared" si="122"/>
        <v>0.55834147309437854</v>
      </c>
      <c r="X605" s="18">
        <f t="shared" si="123"/>
        <v>0.47813507201411937</v>
      </c>
      <c r="Y605" s="18">
        <f t="shared" si="124"/>
        <v>0.69268490743781286</v>
      </c>
      <c r="Z605" s="18">
        <f t="shared" si="125"/>
        <v>0.57665359053263787</v>
      </c>
      <c r="AA605" s="18">
        <f>-AVERAGE('cons 2023 - 2025'!D606:AM606)*12</f>
        <v>2.3333333333333335</v>
      </c>
      <c r="AB605" s="27">
        <f t="shared" si="126"/>
        <v>4.5360000000000005</v>
      </c>
      <c r="AC605" s="18">
        <f>SQRT((2*AA605*'⚙ Assumptions'!$B$3)/AB605)</f>
        <v>12.422599874998831</v>
      </c>
      <c r="AD605" s="18">
        <f t="shared" si="127"/>
        <v>0.57665359053263787</v>
      </c>
      <c r="AE605" s="18">
        <f t="shared" si="128"/>
        <v>12.999253465531469</v>
      </c>
      <c r="AF605" s="18">
        <f t="shared" si="129"/>
        <v>0.18782971010998237</v>
      </c>
    </row>
    <row r="606" spans="1:32" x14ac:dyDescent="0.3">
      <c r="A606" s="19" t="s">
        <v>1223</v>
      </c>
      <c r="B606" s="20" t="s">
        <v>1224</v>
      </c>
      <c r="C606" s="16" t="s">
        <v>8</v>
      </c>
      <c r="D606" s="16" t="str">
        <f>VLOOKUP(A606,'Lead Time'!$A$2:$C$1180,3,0)</f>
        <v>Import</v>
      </c>
      <c r="E606" s="23" t="str">
        <f>VLOOKUP(A606,Classification!$A$2:$D$1180,4,0)</f>
        <v>C</v>
      </c>
      <c r="F606" s="25" t="str">
        <f>VLOOKUP(A606,Classification!$A$2:$E$1180,5,0)</f>
        <v>L</v>
      </c>
      <c r="G606" s="21">
        <f>VLOOKUP(A606,'Lead Time'!$A$2:$D$1180,4,0)</f>
        <v>157.5</v>
      </c>
      <c r="H606" s="21">
        <f t="shared" si="117"/>
        <v>5.25</v>
      </c>
      <c r="I606" s="32">
        <f>VLOOKUP(A606,Classification!$A$2:$F$1180,6,0)</f>
        <v>22.562999999999999</v>
      </c>
      <c r="J606" s="21">
        <f>-SUM('cons 2023 - 2025'!D607:AM607)</f>
        <v>10</v>
      </c>
      <c r="K606" s="18">
        <f>-_xlfn.MINIFS('cons 2023 - 2025'!D607:AM607,'cons 2023 - 2025'!D607:AM607,"&lt;&gt;0")</f>
        <v>10</v>
      </c>
      <c r="L606" s="18">
        <f>-_xlfn.MAXIFS('cons 2023 - 2025'!D607:AM607,'cons 2023 - 2025'!D607:AM607,"&lt;&gt;0")</f>
        <v>10</v>
      </c>
      <c r="M606" s="19">
        <f>COUNTIF('cons 2023 - 2025'!D607:AM607,"&lt;&gt;0")</f>
        <v>1</v>
      </c>
      <c r="N606" s="21">
        <f>-AVERAGE('cons 2023 - 2025'!D607:AM607)</f>
        <v>0.27777777777777779</v>
      </c>
      <c r="O606" s="21">
        <f t="shared" si="118"/>
        <v>10</v>
      </c>
      <c r="P606" s="21">
        <f>_xlfn.STDEV.S('cons 2023 - 2025'!D607:AM607)</f>
        <v>1.6666666666666667</v>
      </c>
      <c r="Q606" s="21">
        <f>-AVERAGE('cons 2023 - 2025'!D607:AM607)/'⚙ Assumptions'!$B$5</f>
        <v>1.2626262626262626E-2</v>
      </c>
      <c r="R606" s="21">
        <f>_xlfn.STDEV.S('cons 2023 - 2025'!D607:AM607)/SQRT('⚙ Assumptions'!$B$5)</f>
        <v>0.35533452725935072</v>
      </c>
      <c r="S606" s="21">
        <f>-IF(AVERAGE('cons 2023 - 2025'!D607:AM607)=0,"",_xlfn.STDEV.S('cons 2023 - 2025'!D607:AM607)/AVERAGE('cons 2023 - 2025'!D607:AM607))</f>
        <v>6</v>
      </c>
      <c r="T606" s="21" t="str">
        <f t="shared" si="119"/>
        <v>Z</v>
      </c>
      <c r="U606" s="38">
        <f t="shared" si="120"/>
        <v>0.9</v>
      </c>
      <c r="V606" s="21">
        <f t="shared" si="121"/>
        <v>1.28</v>
      </c>
      <c r="W606" s="21">
        <f t="shared" si="122"/>
        <v>5.7080485441014055</v>
      </c>
      <c r="X606" s="21">
        <f t="shared" si="123"/>
        <v>4.8880807412862293</v>
      </c>
      <c r="Y606" s="21">
        <f t="shared" si="124"/>
        <v>7.6966849077377688</v>
      </c>
      <c r="Z606" s="21">
        <f t="shared" si="125"/>
        <v>6.3464140746195632</v>
      </c>
      <c r="AA606" s="21">
        <f>-AVERAGE('cons 2023 - 2025'!D607:AM607)*12</f>
        <v>3.3333333333333335</v>
      </c>
      <c r="AB606" s="32">
        <f t="shared" si="126"/>
        <v>4.5125999999999999</v>
      </c>
      <c r="AC606" s="21">
        <f>SQRT((2*AA606*'⚙ Assumptions'!$B$3)/AB606)</f>
        <v>14.886293607128032</v>
      </c>
      <c r="AD606" s="21">
        <f t="shared" si="127"/>
        <v>6.3464140746195632</v>
      </c>
      <c r="AE606" s="21">
        <f t="shared" si="128"/>
        <v>21.232707681747595</v>
      </c>
      <c r="AF606" s="21">
        <f t="shared" si="129"/>
        <v>0.22391962843841984</v>
      </c>
    </row>
    <row r="607" spans="1:32" x14ac:dyDescent="0.3">
      <c r="A607" s="16" t="s">
        <v>1225</v>
      </c>
      <c r="B607" s="17" t="s">
        <v>1226</v>
      </c>
      <c r="C607" s="16" t="s">
        <v>8</v>
      </c>
      <c r="D607" s="16" t="str">
        <f>VLOOKUP(A607,'Lead Time'!$A$2:$C$1180,3,0)</f>
        <v>Local</v>
      </c>
      <c r="E607" s="23" t="str">
        <f>VLOOKUP(A607,Classification!$A$2:$D$1180,4,0)</f>
        <v>C</v>
      </c>
      <c r="F607" s="25" t="str">
        <f>VLOOKUP(A607,Classification!$A$2:$E$1180,5,0)</f>
        <v>L</v>
      </c>
      <c r="G607" s="18">
        <f>VLOOKUP(A607,'Lead Time'!$A$2:$D$1180,4,0)</f>
        <v>9</v>
      </c>
      <c r="H607" s="18">
        <f t="shared" si="117"/>
        <v>0.3</v>
      </c>
      <c r="I607" s="27">
        <f>VLOOKUP(A607,Classification!$A$2:$F$1180,6,0)</f>
        <v>22.236999999999998</v>
      </c>
      <c r="J607" s="18">
        <f>-SUM('cons 2023 - 2025'!D608:AM608)</f>
        <v>2</v>
      </c>
      <c r="K607" s="18">
        <f>-_xlfn.MINIFS('cons 2023 - 2025'!D608:AM608,'cons 2023 - 2025'!D608:AM608,"&lt;&gt;0")</f>
        <v>1</v>
      </c>
      <c r="L607" s="18">
        <f>-_xlfn.MAXIFS('cons 2023 - 2025'!D608:AM608,'cons 2023 - 2025'!D608:AM608,"&lt;&gt;0")</f>
        <v>1</v>
      </c>
      <c r="M607" s="16">
        <f>COUNTIF('cons 2023 - 2025'!D608:AM608,"&lt;&gt;0")</f>
        <v>2</v>
      </c>
      <c r="N607" s="18">
        <f>-AVERAGE('cons 2023 - 2025'!D608:AM608)</f>
        <v>5.5555555555555552E-2</v>
      </c>
      <c r="O607" s="18">
        <f t="shared" si="118"/>
        <v>1</v>
      </c>
      <c r="P607" s="18">
        <f>_xlfn.STDEV.S('cons 2023 - 2025'!D608:AM608)</f>
        <v>0.2323106841457232</v>
      </c>
      <c r="Q607" s="18">
        <f>-AVERAGE('cons 2023 - 2025'!D608:AM608)/'⚙ Assumptions'!$B$5</f>
        <v>2.525252525252525E-3</v>
      </c>
      <c r="R607" s="18">
        <f>_xlfn.STDEV.S('cons 2023 - 2025'!D608:AM608)/SQRT('⚙ Assumptions'!$B$5)</f>
        <v>4.9528804276930134E-2</v>
      </c>
      <c r="S607" s="18">
        <f>-IF(AVERAGE('cons 2023 - 2025'!D608:AM608)=0,"",_xlfn.STDEV.S('cons 2023 - 2025'!D608:AM608)/AVERAGE('cons 2023 - 2025'!D608:AM608))</f>
        <v>4.1815923146230176</v>
      </c>
      <c r="T607" s="18" t="str">
        <f t="shared" si="119"/>
        <v>Z</v>
      </c>
      <c r="U607" s="37">
        <f t="shared" si="120"/>
        <v>0.9</v>
      </c>
      <c r="V607" s="18">
        <f t="shared" si="121"/>
        <v>1.28</v>
      </c>
      <c r="W607" s="18">
        <f t="shared" si="122"/>
        <v>0.19019060842341171</v>
      </c>
      <c r="X607" s="18">
        <f t="shared" si="123"/>
        <v>0.16286950663177005</v>
      </c>
      <c r="Y607" s="18">
        <f t="shared" si="124"/>
        <v>0.21291788115068444</v>
      </c>
      <c r="Z607" s="18">
        <f t="shared" si="125"/>
        <v>0.17953617329843671</v>
      </c>
      <c r="AA607" s="18">
        <f>-AVERAGE('cons 2023 - 2025'!D608:AM608)*12</f>
        <v>0.66666666666666663</v>
      </c>
      <c r="AB607" s="27">
        <f t="shared" si="126"/>
        <v>4.4474</v>
      </c>
      <c r="AC607" s="18">
        <f>SQRT((2*AA607*'⚙ Assumptions'!$B$3)/AB607)</f>
        <v>6.7059745665264954</v>
      </c>
      <c r="AD607" s="18">
        <f t="shared" si="127"/>
        <v>0.17953617329843671</v>
      </c>
      <c r="AE607" s="18">
        <f t="shared" si="128"/>
        <v>6.885510739824932</v>
      </c>
      <c r="AF607" s="18">
        <f t="shared" si="129"/>
        <v>9.941383762389977E-2</v>
      </c>
    </row>
    <row r="608" spans="1:32" x14ac:dyDescent="0.3">
      <c r="A608" s="19" t="s">
        <v>1227</v>
      </c>
      <c r="B608" s="20" t="s">
        <v>1228</v>
      </c>
      <c r="C608" s="16" t="s">
        <v>8</v>
      </c>
      <c r="D608" s="16" t="str">
        <f>VLOOKUP(A608,'Lead Time'!$A$2:$C$1180,3,0)</f>
        <v>Local</v>
      </c>
      <c r="E608" s="23" t="str">
        <f>VLOOKUP(A608,Classification!$A$2:$D$1180,4,0)</f>
        <v>C</v>
      </c>
      <c r="F608" s="26" t="str">
        <f>VLOOKUP(A608,Classification!$A$2:$E$1180,5,0)</f>
        <v>M</v>
      </c>
      <c r="G608" s="21">
        <f>VLOOKUP(A608,'Lead Time'!$A$2:$D$1180,4,0)</f>
        <v>17.5</v>
      </c>
      <c r="H608" s="21">
        <f t="shared" si="117"/>
        <v>0.58333333333333337</v>
      </c>
      <c r="I608" s="32">
        <f>VLOOKUP(A608,Classification!$A$2:$F$1180,6,0)</f>
        <v>22.222999999999999</v>
      </c>
      <c r="J608" s="21">
        <f>-SUM('cons 2023 - 2025'!D609:AM609)</f>
        <v>11</v>
      </c>
      <c r="K608" s="18">
        <f>-_xlfn.MINIFS('cons 2023 - 2025'!D609:AM609,'cons 2023 - 2025'!D609:AM609,"&lt;&gt;0")</f>
        <v>2</v>
      </c>
      <c r="L608" s="18">
        <f>-_xlfn.MAXIFS('cons 2023 - 2025'!D609:AM609,'cons 2023 - 2025'!D609:AM609,"&lt;&gt;0")</f>
        <v>1</v>
      </c>
      <c r="M608" s="19">
        <f>COUNTIF('cons 2023 - 2025'!D609:AM609,"&lt;&gt;0")</f>
        <v>8</v>
      </c>
      <c r="N608" s="21">
        <f>-AVERAGE('cons 2023 - 2025'!D609:AM609)</f>
        <v>0.30555555555555558</v>
      </c>
      <c r="O608" s="21">
        <f t="shared" si="118"/>
        <v>1.375</v>
      </c>
      <c r="P608" s="21">
        <f>_xlfn.STDEV.S('cons 2023 - 2025'!D609:AM609)</f>
        <v>0.62424557642208378</v>
      </c>
      <c r="Q608" s="21">
        <f>-AVERAGE('cons 2023 - 2025'!D609:AM609)/'⚙ Assumptions'!$B$5</f>
        <v>1.388888888888889E-2</v>
      </c>
      <c r="R608" s="21">
        <f>_xlfn.STDEV.S('cons 2023 - 2025'!D609:AM609)/SQRT('⚙ Assumptions'!$B$5)</f>
        <v>0.13308960407500922</v>
      </c>
      <c r="S608" s="21">
        <f>-IF(AVERAGE('cons 2023 - 2025'!D609:AM609)=0,"",_xlfn.STDEV.S('cons 2023 - 2025'!D609:AM609)/AVERAGE('cons 2023 - 2025'!D609:AM609))</f>
        <v>2.0429855228359104</v>
      </c>
      <c r="T608" s="21" t="str">
        <f t="shared" si="119"/>
        <v>Z</v>
      </c>
      <c r="U608" s="38">
        <f t="shared" si="120"/>
        <v>0.9</v>
      </c>
      <c r="V608" s="21">
        <f t="shared" si="121"/>
        <v>1.28</v>
      </c>
      <c r="W608" s="21">
        <f t="shared" si="122"/>
        <v>0.7126448107315636</v>
      </c>
      <c r="X608" s="21">
        <f t="shared" si="123"/>
        <v>0.61027255598838182</v>
      </c>
      <c r="Y608" s="21">
        <f t="shared" si="124"/>
        <v>0.95570036628711919</v>
      </c>
      <c r="Z608" s="21">
        <f t="shared" si="125"/>
        <v>0.78851329672912263</v>
      </c>
      <c r="AA608" s="21">
        <f>-AVERAGE('cons 2023 - 2025'!D609:AM609)*12</f>
        <v>3.666666666666667</v>
      </c>
      <c r="AB608" s="32">
        <f t="shared" si="126"/>
        <v>4.4446000000000003</v>
      </c>
      <c r="AC608" s="21">
        <f>SQRT((2*AA608*'⚙ Assumptions'!$B$3)/AB608)</f>
        <v>15.731857417456366</v>
      </c>
      <c r="AD608" s="21">
        <f t="shared" si="127"/>
        <v>0.78851329672912263</v>
      </c>
      <c r="AE608" s="21">
        <f t="shared" si="128"/>
        <v>16.520370714185489</v>
      </c>
      <c r="AF608" s="21">
        <f t="shared" si="129"/>
        <v>0.23307271159208856</v>
      </c>
    </row>
    <row r="609" spans="1:32" x14ac:dyDescent="0.3">
      <c r="A609" s="16" t="s">
        <v>1229</v>
      </c>
      <c r="B609" s="17" t="s">
        <v>1230</v>
      </c>
      <c r="C609" s="16" t="s">
        <v>8</v>
      </c>
      <c r="D609" s="16" t="str">
        <f>VLOOKUP(A609,'Lead Time'!$A$2:$C$1180,3,0)</f>
        <v>Local</v>
      </c>
      <c r="E609" s="23" t="str">
        <f>VLOOKUP(A609,Classification!$A$2:$D$1180,4,0)</f>
        <v>C</v>
      </c>
      <c r="F609" s="24" t="str">
        <f>VLOOKUP(A609,Classification!$A$2:$E$1180,5,0)</f>
        <v>H</v>
      </c>
      <c r="G609" s="18">
        <f>VLOOKUP(A609,'Lead Time'!$A$2:$D$1180,4,0)</f>
        <v>22.857142857142858</v>
      </c>
      <c r="H609" s="18">
        <f t="shared" si="117"/>
        <v>0.76190476190476197</v>
      </c>
      <c r="I609" s="27">
        <f>VLOOKUP(A609,Classification!$A$2:$F$1180,6,0)</f>
        <v>22.143999999999998</v>
      </c>
      <c r="J609" s="18">
        <f>-SUM('cons 2023 - 2025'!D610:AM610)</f>
        <v>17</v>
      </c>
      <c r="K609" s="18">
        <f>-_xlfn.MINIFS('cons 2023 - 2025'!D610:AM610,'cons 2023 - 2025'!D610:AM610,"&lt;&gt;0")</f>
        <v>2</v>
      </c>
      <c r="L609" s="18">
        <f>-_xlfn.MAXIFS('cons 2023 - 2025'!D610:AM610,'cons 2023 - 2025'!D610:AM610,"&lt;&gt;0")</f>
        <v>1</v>
      </c>
      <c r="M609" s="16">
        <f>COUNTIF('cons 2023 - 2025'!D610:AM610,"&lt;&gt;0")</f>
        <v>13</v>
      </c>
      <c r="N609" s="18">
        <f>-AVERAGE('cons 2023 - 2025'!D610:AM610)</f>
        <v>0.47222222222222221</v>
      </c>
      <c r="O609" s="18">
        <f t="shared" si="118"/>
        <v>1.3076923076923077</v>
      </c>
      <c r="P609" s="18">
        <f>_xlfn.STDEV.S('cons 2023 - 2025'!D610:AM610)</f>
        <v>0.69636243072170034</v>
      </c>
      <c r="Q609" s="18">
        <f>-AVERAGE('cons 2023 - 2025'!D610:AM610)/'⚙ Assumptions'!$B$5</f>
        <v>2.1464646464646464E-2</v>
      </c>
      <c r="R609" s="18">
        <f>_xlfn.STDEV.S('cons 2023 - 2025'!D610:AM610)/SQRT('⚙ Assumptions'!$B$5)</f>
        <v>0.14846496907300066</v>
      </c>
      <c r="S609" s="18">
        <f>-IF(AVERAGE('cons 2023 - 2025'!D610:AM610)=0,"",_xlfn.STDEV.S('cons 2023 - 2025'!D610:AM610)/AVERAGE('cons 2023 - 2025'!D610:AM610))</f>
        <v>1.4746498532930126</v>
      </c>
      <c r="T609" s="18" t="str">
        <f t="shared" si="119"/>
        <v>Z</v>
      </c>
      <c r="U609" s="37">
        <f t="shared" si="120"/>
        <v>0.9</v>
      </c>
      <c r="V609" s="18">
        <f t="shared" si="121"/>
        <v>1.28</v>
      </c>
      <c r="W609" s="18">
        <f t="shared" si="122"/>
        <v>0.9085418420223812</v>
      </c>
      <c r="X609" s="18">
        <f t="shared" si="123"/>
        <v>0.77802875121508797</v>
      </c>
      <c r="Y609" s="18">
        <f t="shared" si="124"/>
        <v>1.3991623326428719</v>
      </c>
      <c r="Z609" s="18">
        <f t="shared" si="125"/>
        <v>1.1378171110034478</v>
      </c>
      <c r="AA609" s="18">
        <f>-AVERAGE('cons 2023 - 2025'!D610:AM610)*12</f>
        <v>5.6666666666666661</v>
      </c>
      <c r="AB609" s="27">
        <f t="shared" si="126"/>
        <v>4.4287999999999998</v>
      </c>
      <c r="AC609" s="18">
        <f>SQRT((2*AA609*'⚙ Assumptions'!$B$3)/AB609)</f>
        <v>19.592119744156427</v>
      </c>
      <c r="AD609" s="18">
        <f t="shared" si="127"/>
        <v>1.1378171110034478</v>
      </c>
      <c r="AE609" s="18">
        <f t="shared" si="128"/>
        <v>20.729936855159874</v>
      </c>
      <c r="AF609" s="18">
        <f t="shared" si="129"/>
        <v>0.28923193307639994</v>
      </c>
    </row>
    <row r="610" spans="1:32" x14ac:dyDescent="0.3">
      <c r="A610" s="19" t="s">
        <v>1231</v>
      </c>
      <c r="B610" s="20" t="s">
        <v>1232</v>
      </c>
      <c r="C610" s="16" t="s">
        <v>8</v>
      </c>
      <c r="D610" s="16" t="str">
        <f>VLOOKUP(A610,'Lead Time'!$A$2:$C$1180,3,0)</f>
        <v>Local</v>
      </c>
      <c r="E610" s="23" t="str">
        <f>VLOOKUP(A610,Classification!$A$2:$D$1180,4,0)</f>
        <v>C</v>
      </c>
      <c r="F610" s="25" t="str">
        <f>VLOOKUP(A610,Classification!$A$2:$E$1180,5,0)</f>
        <v>L</v>
      </c>
      <c r="G610" s="21">
        <f>VLOOKUP(A610,'Lead Time'!$A$2:$D$1180,4,0)</f>
        <v>36.799999999999997</v>
      </c>
      <c r="H610" s="21">
        <f t="shared" si="117"/>
        <v>1.2266666666666666</v>
      </c>
      <c r="I610" s="32">
        <f>VLOOKUP(A610,Classification!$A$2:$F$1180,6,0)</f>
        <v>22.088000000000001</v>
      </c>
      <c r="J610" s="21">
        <f>-SUM('cons 2023 - 2025'!D611:AM611)</f>
        <v>21</v>
      </c>
      <c r="K610" s="18">
        <f>-_xlfn.MINIFS('cons 2023 - 2025'!D611:AM611,'cons 2023 - 2025'!D611:AM611,"&lt;&gt;0")</f>
        <v>10</v>
      </c>
      <c r="L610" s="18">
        <f>-_xlfn.MAXIFS('cons 2023 - 2025'!D611:AM611,'cons 2023 - 2025'!D611:AM611,"&lt;&gt;0")</f>
        <v>2</v>
      </c>
      <c r="M610" s="19">
        <f>COUNTIF('cons 2023 - 2025'!D611:AM611,"&lt;&gt;0")</f>
        <v>6</v>
      </c>
      <c r="N610" s="21">
        <f>-AVERAGE('cons 2023 - 2025'!D611:AM611)</f>
        <v>0.58333333333333337</v>
      </c>
      <c r="O610" s="21">
        <f t="shared" si="118"/>
        <v>3.5</v>
      </c>
      <c r="P610" s="21">
        <f>_xlfn.STDEV.S('cons 2023 - 2025'!D611:AM611)</f>
        <v>1.7948338562186115</v>
      </c>
      <c r="Q610" s="21">
        <f>-AVERAGE('cons 2023 - 2025'!D611:AM611)/'⚙ Assumptions'!$B$5</f>
        <v>2.6515151515151516E-2</v>
      </c>
      <c r="R610" s="21">
        <f>_xlfn.STDEV.S('cons 2023 - 2025'!D611:AM611)/SQRT('⚙ Assumptions'!$B$5)</f>
        <v>0.38265986388511064</v>
      </c>
      <c r="S610" s="21">
        <f>-IF(AVERAGE('cons 2023 - 2025'!D611:AM611)=0,"",_xlfn.STDEV.S('cons 2023 - 2025'!D611:AM611)/AVERAGE('cons 2023 - 2025'!D611:AM611))</f>
        <v>3.0768580392319054</v>
      </c>
      <c r="T610" s="21" t="str">
        <f t="shared" si="119"/>
        <v>Z</v>
      </c>
      <c r="U610" s="38">
        <f t="shared" si="120"/>
        <v>0.9</v>
      </c>
      <c r="V610" s="21">
        <f t="shared" si="121"/>
        <v>1.28</v>
      </c>
      <c r="W610" s="21">
        <f t="shared" si="122"/>
        <v>2.9713019753251984</v>
      </c>
      <c r="X610" s="21">
        <f t="shared" si="123"/>
        <v>2.5444709956332865</v>
      </c>
      <c r="Y610" s="21">
        <f t="shared" si="124"/>
        <v>3.947059551082774</v>
      </c>
      <c r="Z610" s="21">
        <f t="shared" si="125"/>
        <v>3.260026551188842</v>
      </c>
      <c r="AA610" s="21">
        <f>-AVERAGE('cons 2023 - 2025'!D611:AM611)*12</f>
        <v>7</v>
      </c>
      <c r="AB610" s="32">
        <f t="shared" si="126"/>
        <v>4.4176000000000002</v>
      </c>
      <c r="AC610" s="21">
        <f>SQRT((2*AA610*'⚙ Assumptions'!$B$3)/AB610)</f>
        <v>21.80300993678426</v>
      </c>
      <c r="AD610" s="21">
        <f t="shared" si="127"/>
        <v>3.260026551188842</v>
      </c>
      <c r="AE610" s="21">
        <f t="shared" si="128"/>
        <v>25.0630364879731</v>
      </c>
      <c r="AF610" s="21">
        <f t="shared" si="129"/>
        <v>0.3210565889891272</v>
      </c>
    </row>
    <row r="611" spans="1:32" x14ac:dyDescent="0.3">
      <c r="A611" s="16" t="s">
        <v>1233</v>
      </c>
      <c r="B611" s="17" t="s">
        <v>1234</v>
      </c>
      <c r="C611" s="16" t="s">
        <v>8</v>
      </c>
      <c r="D611" s="16" t="str">
        <f>VLOOKUP(A611,'Lead Time'!$A$2:$C$1180,3,0)</f>
        <v>Local</v>
      </c>
      <c r="E611" s="23" t="str">
        <f>VLOOKUP(A611,Classification!$A$2:$D$1180,4,0)</f>
        <v>C</v>
      </c>
      <c r="F611" s="26" t="str">
        <f>VLOOKUP(A611,Classification!$A$2:$E$1180,5,0)</f>
        <v>M</v>
      </c>
      <c r="G611" s="18">
        <f>VLOOKUP(A611,'Lead Time'!$A$2:$D$1180,4,0)</f>
        <v>27.5</v>
      </c>
      <c r="H611" s="18">
        <f t="shared" si="117"/>
        <v>0.91666666666666663</v>
      </c>
      <c r="I611" s="27">
        <f>VLOOKUP(A611,Classification!$A$2:$F$1180,6,0)</f>
        <v>22.071000000000002</v>
      </c>
      <c r="J611" s="18">
        <f>-SUM('cons 2023 - 2025'!D612:AM612)</f>
        <v>15</v>
      </c>
      <c r="K611" s="18">
        <f>-_xlfn.MINIFS('cons 2023 - 2025'!D612:AM612,'cons 2023 - 2025'!D612:AM612,"&lt;&gt;0")</f>
        <v>3</v>
      </c>
      <c r="L611" s="18">
        <f>-_xlfn.MAXIFS('cons 2023 - 2025'!D612:AM612,'cons 2023 - 2025'!D612:AM612,"&lt;&gt;0")</f>
        <v>1</v>
      </c>
      <c r="M611" s="16">
        <f>COUNTIF('cons 2023 - 2025'!D612:AM612,"&lt;&gt;0")</f>
        <v>7</v>
      </c>
      <c r="N611" s="18">
        <f>-AVERAGE('cons 2023 - 2025'!D612:AM612)</f>
        <v>0.41666666666666669</v>
      </c>
      <c r="O611" s="18">
        <f t="shared" si="118"/>
        <v>2.1428571428571428</v>
      </c>
      <c r="P611" s="18">
        <f>_xlfn.STDEV.S('cons 2023 - 2025'!D612:AM612)</f>
        <v>0.90632696717496575</v>
      </c>
      <c r="Q611" s="18">
        <f>-AVERAGE('cons 2023 - 2025'!D612:AM612)/'⚙ Assumptions'!$B$5</f>
        <v>1.893939393939394E-2</v>
      </c>
      <c r="R611" s="18">
        <f>_xlfn.STDEV.S('cons 2023 - 2025'!D612:AM612)/SQRT('⚙ Assumptions'!$B$5)</f>
        <v>0.19322955865411051</v>
      </c>
      <c r="S611" s="18">
        <f>-IF(AVERAGE('cons 2023 - 2025'!D612:AM612)=0,"",_xlfn.STDEV.S('cons 2023 - 2025'!D612:AM612)/AVERAGE('cons 2023 - 2025'!D612:AM612))</f>
        <v>2.1751847212199178</v>
      </c>
      <c r="T611" s="18" t="str">
        <f t="shared" si="119"/>
        <v>Z</v>
      </c>
      <c r="U611" s="37">
        <f t="shared" si="120"/>
        <v>0.9</v>
      </c>
      <c r="V611" s="18">
        <f t="shared" si="121"/>
        <v>1.28</v>
      </c>
      <c r="W611" s="18">
        <f t="shared" si="122"/>
        <v>1.2970295734044439</v>
      </c>
      <c r="X611" s="18">
        <f t="shared" si="123"/>
        <v>1.1107097687857934</v>
      </c>
      <c r="Y611" s="18">
        <f t="shared" si="124"/>
        <v>1.8178629067377772</v>
      </c>
      <c r="Z611" s="18">
        <f t="shared" si="125"/>
        <v>1.4926542132302378</v>
      </c>
      <c r="AA611" s="18">
        <f>-AVERAGE('cons 2023 - 2025'!D612:AM612)*12</f>
        <v>5</v>
      </c>
      <c r="AB611" s="27">
        <f t="shared" si="126"/>
        <v>4.4142000000000001</v>
      </c>
      <c r="AC611" s="18">
        <f>SQRT((2*AA611*'⚙ Assumptions'!$B$3)/AB611)</f>
        <v>18.434001832000686</v>
      </c>
      <c r="AD611" s="18">
        <f t="shared" si="127"/>
        <v>1.4926542132302378</v>
      </c>
      <c r="AE611" s="18">
        <f t="shared" si="128"/>
        <v>19.926656045230924</v>
      </c>
      <c r="AF611" s="18">
        <f t="shared" si="129"/>
        <v>0.27123790295605815</v>
      </c>
    </row>
    <row r="612" spans="1:32" x14ac:dyDescent="0.3">
      <c r="A612" s="19" t="s">
        <v>1235</v>
      </c>
      <c r="B612" s="20" t="s">
        <v>1236</v>
      </c>
      <c r="C612" s="16" t="s">
        <v>8</v>
      </c>
      <c r="D612" s="16" t="str">
        <f>VLOOKUP(A612,'Lead Time'!$A$2:$C$1180,3,0)</f>
        <v>Mixed Source</v>
      </c>
      <c r="E612" s="23" t="str">
        <f>VLOOKUP(A612,Classification!$A$2:$D$1180,4,0)</f>
        <v>C</v>
      </c>
      <c r="F612" s="25" t="str">
        <f>VLOOKUP(A612,Classification!$A$2:$E$1180,5,0)</f>
        <v>L</v>
      </c>
      <c r="G612" s="21">
        <f>VLOOKUP(A612,'Lead Time'!$A$2:$D$1180,4,0)</f>
        <v>43.142857142857146</v>
      </c>
      <c r="H612" s="21">
        <f t="shared" si="117"/>
        <v>1.4380952380952381</v>
      </c>
      <c r="I612" s="32">
        <f>VLOOKUP(A612,Classification!$A$2:$F$1180,6,0)</f>
        <v>22.065000000000001</v>
      </c>
      <c r="J612" s="21">
        <f>-SUM('cons 2023 - 2025'!D613:AM613)</f>
        <v>45</v>
      </c>
      <c r="K612" s="18">
        <f>-_xlfn.MINIFS('cons 2023 - 2025'!D613:AM613,'cons 2023 - 2025'!D613:AM613,"&lt;&gt;0")</f>
        <v>22</v>
      </c>
      <c r="L612" s="18">
        <f>-_xlfn.MAXIFS('cons 2023 - 2025'!D613:AM613,'cons 2023 - 2025'!D613:AM613,"&lt;&gt;0")</f>
        <v>1</v>
      </c>
      <c r="M612" s="19">
        <f>COUNTIF('cons 2023 - 2025'!D613:AM613,"&lt;&gt;0")</f>
        <v>5</v>
      </c>
      <c r="N612" s="21">
        <f>-AVERAGE('cons 2023 - 2025'!D613:AM613)</f>
        <v>1.25</v>
      </c>
      <c r="O612" s="21">
        <f t="shared" si="118"/>
        <v>9</v>
      </c>
      <c r="P612" s="21">
        <f>_xlfn.STDEV.S('cons 2023 - 2025'!D613:AM613)</f>
        <v>4.224926034855522</v>
      </c>
      <c r="Q612" s="21">
        <f>-AVERAGE('cons 2023 - 2025'!D613:AM613)/'⚙ Assumptions'!$B$5</f>
        <v>5.6818181818181816E-2</v>
      </c>
      <c r="R612" s="21">
        <f>_xlfn.STDEV.S('cons 2023 - 2025'!D613:AM613)/SQRT('⚙ Assumptions'!$B$5)</f>
        <v>0.90075725718066602</v>
      </c>
      <c r="S612" s="21">
        <f>-IF(AVERAGE('cons 2023 - 2025'!D613:AM613)=0,"",_xlfn.STDEV.S('cons 2023 - 2025'!D613:AM613)/AVERAGE('cons 2023 - 2025'!D613:AM613))</f>
        <v>3.3799408278844174</v>
      </c>
      <c r="T612" s="21" t="str">
        <f t="shared" si="119"/>
        <v>Z</v>
      </c>
      <c r="U612" s="38">
        <f t="shared" si="120"/>
        <v>0.9</v>
      </c>
      <c r="V612" s="21">
        <f t="shared" si="121"/>
        <v>1.28</v>
      </c>
      <c r="W612" s="21">
        <f t="shared" si="122"/>
        <v>7.5730738325152558</v>
      </c>
      <c r="X612" s="21">
        <f t="shared" si="123"/>
        <v>6.4851929809374225</v>
      </c>
      <c r="Y612" s="21">
        <f t="shared" si="124"/>
        <v>10.024372533813956</v>
      </c>
      <c r="Z612" s="21">
        <f t="shared" si="125"/>
        <v>8.2828120285564708</v>
      </c>
      <c r="AA612" s="21">
        <f>-AVERAGE('cons 2023 - 2025'!D613:AM613)*12</f>
        <v>15</v>
      </c>
      <c r="AB612" s="32">
        <f t="shared" si="126"/>
        <v>4.4130000000000003</v>
      </c>
      <c r="AC612" s="21">
        <f>SQRT((2*AA612*'⚙ Assumptions'!$B$3)/AB612)</f>
        <v>31.932968542645941</v>
      </c>
      <c r="AD612" s="21">
        <f t="shared" si="127"/>
        <v>8.2828120285564708</v>
      </c>
      <c r="AE612" s="21">
        <f t="shared" si="128"/>
        <v>40.215780571202416</v>
      </c>
      <c r="AF612" s="21">
        <f t="shared" si="129"/>
        <v>0.46973396726232181</v>
      </c>
    </row>
    <row r="613" spans="1:32" x14ac:dyDescent="0.3">
      <c r="A613" s="16" t="s">
        <v>1237</v>
      </c>
      <c r="B613" s="17" t="s">
        <v>1238</v>
      </c>
      <c r="C613" s="16" t="s">
        <v>8</v>
      </c>
      <c r="D613" s="16" t="str">
        <f>VLOOKUP(A613,'Lead Time'!$A$2:$C$1180,3,0)</f>
        <v>Local</v>
      </c>
      <c r="E613" s="23" t="str">
        <f>VLOOKUP(A613,Classification!$A$2:$D$1180,4,0)</f>
        <v>C</v>
      </c>
      <c r="F613" s="25" t="str">
        <f>VLOOKUP(A613,Classification!$A$2:$E$1180,5,0)</f>
        <v>L</v>
      </c>
      <c r="G613" s="18">
        <f>VLOOKUP(A613,'Lead Time'!$A$2:$D$1180,4,0)</f>
        <v>17</v>
      </c>
      <c r="H613" s="18">
        <f t="shared" si="117"/>
        <v>0.56666666666666665</v>
      </c>
      <c r="I613" s="27">
        <f>VLOOKUP(A613,Classification!$A$2:$F$1180,6,0)</f>
        <v>22.045000000000002</v>
      </c>
      <c r="J613" s="18">
        <f>-SUM('cons 2023 - 2025'!D614:AM614)</f>
        <v>11</v>
      </c>
      <c r="K613" s="18">
        <f>-_xlfn.MINIFS('cons 2023 - 2025'!D614:AM614,'cons 2023 - 2025'!D614:AM614,"&lt;&gt;0")</f>
        <v>3</v>
      </c>
      <c r="L613" s="18">
        <f>-_xlfn.MAXIFS('cons 2023 - 2025'!D614:AM614,'cons 2023 - 2025'!D614:AM614,"&lt;&gt;0")</f>
        <v>1</v>
      </c>
      <c r="M613" s="16">
        <f>COUNTIF('cons 2023 - 2025'!D614:AM614,"&lt;&gt;0")</f>
        <v>5</v>
      </c>
      <c r="N613" s="18">
        <f>-AVERAGE('cons 2023 - 2025'!D614:AM614)</f>
        <v>0.30555555555555558</v>
      </c>
      <c r="O613" s="18">
        <f t="shared" si="118"/>
        <v>2.2000000000000002</v>
      </c>
      <c r="P613" s="18">
        <f>_xlfn.STDEV.S('cons 2023 - 2025'!D614:AM614)</f>
        <v>0.82182530102012885</v>
      </c>
      <c r="Q613" s="18">
        <f>-AVERAGE('cons 2023 - 2025'!D614:AM614)/'⚙ Assumptions'!$B$5</f>
        <v>1.388888888888889E-2</v>
      </c>
      <c r="R613" s="18">
        <f>_xlfn.STDEV.S('cons 2023 - 2025'!D614:AM614)/SQRT('⚙ Assumptions'!$B$5)</f>
        <v>0.17521374289665664</v>
      </c>
      <c r="S613" s="18">
        <f>-IF(AVERAGE('cons 2023 - 2025'!D614:AM614)=0,"",_xlfn.STDEV.S('cons 2023 - 2025'!D614:AM614)/AVERAGE('cons 2023 - 2025'!D614:AM614))</f>
        <v>2.6896100760658759</v>
      </c>
      <c r="T613" s="18" t="str">
        <f t="shared" si="119"/>
        <v>Z</v>
      </c>
      <c r="U613" s="37">
        <f t="shared" si="120"/>
        <v>0.9</v>
      </c>
      <c r="V613" s="18">
        <f t="shared" si="121"/>
        <v>1.28</v>
      </c>
      <c r="W613" s="18">
        <f t="shared" si="122"/>
        <v>0.92470370434909621</v>
      </c>
      <c r="X613" s="18">
        <f t="shared" si="123"/>
        <v>0.79186894324782264</v>
      </c>
      <c r="Y613" s="18">
        <f t="shared" si="124"/>
        <v>1.1608148154602074</v>
      </c>
      <c r="Z613" s="18">
        <f t="shared" si="125"/>
        <v>0.96501709139597081</v>
      </c>
      <c r="AA613" s="18">
        <f>-AVERAGE('cons 2023 - 2025'!D614:AM614)*12</f>
        <v>3.666666666666667</v>
      </c>
      <c r="AB613" s="27">
        <f t="shared" si="126"/>
        <v>4.4090000000000007</v>
      </c>
      <c r="AC613" s="18">
        <f>SQRT((2*AA613*'⚙ Assumptions'!$B$3)/AB613)</f>
        <v>15.795242327979388</v>
      </c>
      <c r="AD613" s="18">
        <f t="shared" si="127"/>
        <v>0.96501709139597081</v>
      </c>
      <c r="AE613" s="18">
        <f t="shared" si="128"/>
        <v>16.760259419375359</v>
      </c>
      <c r="AF613" s="18">
        <f t="shared" si="129"/>
        <v>0.23213741141353711</v>
      </c>
    </row>
    <row r="614" spans="1:32" x14ac:dyDescent="0.3">
      <c r="A614" s="19" t="s">
        <v>1239</v>
      </c>
      <c r="B614" s="20" t="s">
        <v>1240</v>
      </c>
      <c r="C614" s="16" t="s">
        <v>976</v>
      </c>
      <c r="D614" s="16" t="str">
        <f>VLOOKUP(A614,'Lead Time'!$A$2:$C$1180,3,0)</f>
        <v>Local</v>
      </c>
      <c r="E614" s="23" t="str">
        <f>VLOOKUP(A614,Classification!$A$2:$D$1180,4,0)</f>
        <v>C</v>
      </c>
      <c r="F614" s="25" t="str">
        <f>VLOOKUP(A614,Classification!$A$2:$E$1180,5,0)</f>
        <v>L</v>
      </c>
      <c r="G614" s="21">
        <f>VLOOKUP(A614,'Lead Time'!$A$2:$D$1180,4,0)</f>
        <v>124.66666666666667</v>
      </c>
      <c r="H614" s="21">
        <f t="shared" si="117"/>
        <v>4.1555555555555559</v>
      </c>
      <c r="I614" s="32">
        <f>VLOOKUP(A614,Classification!$A$2:$F$1180,6,0)</f>
        <v>22</v>
      </c>
      <c r="J614" s="21">
        <f>-SUM('cons 2023 - 2025'!D615:AM615)</f>
        <v>2</v>
      </c>
      <c r="K614" s="18">
        <f>-_xlfn.MINIFS('cons 2023 - 2025'!D615:AM615,'cons 2023 - 2025'!D615:AM615,"&lt;&gt;0")</f>
        <v>2</v>
      </c>
      <c r="L614" s="18">
        <f>-_xlfn.MAXIFS('cons 2023 - 2025'!D615:AM615,'cons 2023 - 2025'!D615:AM615,"&lt;&gt;0")</f>
        <v>2</v>
      </c>
      <c r="M614" s="19">
        <f>COUNTIF('cons 2023 - 2025'!D615:AM615,"&lt;&gt;0")</f>
        <v>1</v>
      </c>
      <c r="N614" s="21">
        <f>-AVERAGE('cons 2023 - 2025'!D615:AM615)</f>
        <v>5.5555555555555552E-2</v>
      </c>
      <c r="O614" s="21">
        <f t="shared" si="118"/>
        <v>2</v>
      </c>
      <c r="P614" s="21">
        <f>_xlfn.STDEV.S('cons 2023 - 2025'!D615:AM615)</f>
        <v>0.33333333333333331</v>
      </c>
      <c r="Q614" s="21">
        <f>-AVERAGE('cons 2023 - 2025'!D615:AM615)/'⚙ Assumptions'!$B$5</f>
        <v>2.525252525252525E-3</v>
      </c>
      <c r="R614" s="21">
        <f>_xlfn.STDEV.S('cons 2023 - 2025'!D615:AM615)/SQRT('⚙ Assumptions'!$B$5)</f>
        <v>7.1066905451870138E-2</v>
      </c>
      <c r="S614" s="21">
        <f>-IF(AVERAGE('cons 2023 - 2025'!D615:AM615)=0,"",_xlfn.STDEV.S('cons 2023 - 2025'!D615:AM615)/AVERAGE('cons 2023 - 2025'!D615:AM615))</f>
        <v>6</v>
      </c>
      <c r="T614" s="21" t="str">
        <f t="shared" si="119"/>
        <v>Z</v>
      </c>
      <c r="U614" s="38">
        <f t="shared" si="120"/>
        <v>0.9</v>
      </c>
      <c r="V614" s="21">
        <f t="shared" si="121"/>
        <v>1.28</v>
      </c>
      <c r="W614" s="21">
        <f t="shared" si="122"/>
        <v>1.0156698209483164</v>
      </c>
      <c r="X614" s="21">
        <f t="shared" si="123"/>
        <v>0.86976767154748613</v>
      </c>
      <c r="Y614" s="21">
        <f t="shared" si="124"/>
        <v>1.3304846357631313</v>
      </c>
      <c r="Z614" s="21">
        <f t="shared" si="125"/>
        <v>1.1006318690783503</v>
      </c>
      <c r="AA614" s="21">
        <f>-AVERAGE('cons 2023 - 2025'!D615:AM615)*12</f>
        <v>0.66666666666666663</v>
      </c>
      <c r="AB614" s="32">
        <f t="shared" si="126"/>
        <v>4.4000000000000004</v>
      </c>
      <c r="AC614" s="21">
        <f>SQRT((2*AA614*'⚙ Assumptions'!$B$3)/AB614)</f>
        <v>6.7419986246324211</v>
      </c>
      <c r="AD614" s="21">
        <f t="shared" si="127"/>
        <v>1.1006318690783503</v>
      </c>
      <c r="AE614" s="21">
        <f t="shared" si="128"/>
        <v>7.8426304937107716</v>
      </c>
      <c r="AF614" s="21">
        <f t="shared" si="129"/>
        <v>9.8882646494608831E-2</v>
      </c>
    </row>
    <row r="615" spans="1:32" x14ac:dyDescent="0.3">
      <c r="A615" s="16" t="s">
        <v>1241</v>
      </c>
      <c r="B615" s="17" t="s">
        <v>1242</v>
      </c>
      <c r="C615" s="16" t="s">
        <v>8</v>
      </c>
      <c r="D615" s="16" t="str">
        <f>VLOOKUP(A615,'Lead Time'!$A$2:$C$1180,3,0)</f>
        <v>Local</v>
      </c>
      <c r="E615" s="23" t="str">
        <f>VLOOKUP(A615,Classification!$A$2:$D$1180,4,0)</f>
        <v>C</v>
      </c>
      <c r="F615" s="24" t="str">
        <f>VLOOKUP(A615,Classification!$A$2:$E$1180,5,0)</f>
        <v>H</v>
      </c>
      <c r="G615" s="18">
        <f>VLOOKUP(A615,'Lead Time'!$A$2:$D$1180,4,0)</f>
        <v>23.166666666666668</v>
      </c>
      <c r="H615" s="18">
        <f t="shared" si="117"/>
        <v>0.77222222222222225</v>
      </c>
      <c r="I615" s="27">
        <f>VLOOKUP(A615,Classification!$A$2:$F$1180,6,0)</f>
        <v>21.997</v>
      </c>
      <c r="J615" s="18">
        <f>-SUM('cons 2023 - 2025'!D616:AM616)</f>
        <v>29</v>
      </c>
      <c r="K615" s="18">
        <f>-_xlfn.MINIFS('cons 2023 - 2025'!D616:AM616,'cons 2023 - 2025'!D616:AM616,"&lt;&gt;0")</f>
        <v>5</v>
      </c>
      <c r="L615" s="18">
        <f>-_xlfn.MAXIFS('cons 2023 - 2025'!D616:AM616,'cons 2023 - 2025'!D616:AM616,"&lt;&gt;0")</f>
        <v>1</v>
      </c>
      <c r="M615" s="16">
        <f>COUNTIF('cons 2023 - 2025'!D616:AM616,"&lt;&gt;0")</f>
        <v>13</v>
      </c>
      <c r="N615" s="18">
        <f>-AVERAGE('cons 2023 - 2025'!D616:AM616)</f>
        <v>0.80555555555555558</v>
      </c>
      <c r="O615" s="18">
        <f t="shared" si="118"/>
        <v>2.2307692307692308</v>
      </c>
      <c r="P615" s="18">
        <f>_xlfn.STDEV.S('cons 2023 - 2025'!D616:AM616)</f>
        <v>1.2832869503058919</v>
      </c>
      <c r="Q615" s="18">
        <f>-AVERAGE('cons 2023 - 2025'!D616:AM616)/'⚙ Assumptions'!$B$5</f>
        <v>3.6616161616161616E-2</v>
      </c>
      <c r="R615" s="18">
        <f>_xlfn.STDEV.S('cons 2023 - 2025'!D616:AM616)/SQRT('⚙ Assumptions'!$B$5)</f>
        <v>0.2735976970950228</v>
      </c>
      <c r="S615" s="18">
        <f>-IF(AVERAGE('cons 2023 - 2025'!D616:AM616)=0,"",_xlfn.STDEV.S('cons 2023 - 2025'!D616:AM616)/AVERAGE('cons 2023 - 2025'!D616:AM616))</f>
        <v>1.5930458693452452</v>
      </c>
      <c r="T615" s="18" t="str">
        <f t="shared" si="119"/>
        <v>Z</v>
      </c>
      <c r="U615" s="37">
        <f t="shared" si="120"/>
        <v>0.9</v>
      </c>
      <c r="V615" s="18">
        <f t="shared" si="121"/>
        <v>1.28</v>
      </c>
      <c r="W615" s="18">
        <f t="shared" si="122"/>
        <v>1.6855986785836377</v>
      </c>
      <c r="X615" s="18">
        <f t="shared" si="123"/>
        <v>1.4434604707131624</v>
      </c>
      <c r="Y615" s="18">
        <f t="shared" si="124"/>
        <v>2.5338730893580483</v>
      </c>
      <c r="Z615" s="18">
        <f t="shared" si="125"/>
        <v>2.0655283719477304</v>
      </c>
      <c r="AA615" s="18">
        <f>-AVERAGE('cons 2023 - 2025'!D616:AM616)*12</f>
        <v>9.6666666666666679</v>
      </c>
      <c r="AB615" s="27">
        <f t="shared" si="126"/>
        <v>4.3994</v>
      </c>
      <c r="AC615" s="18">
        <f>SQRT((2*AA615*'⚙ Assumptions'!$B$3)/AB615)</f>
        <v>25.674516497520671</v>
      </c>
      <c r="AD615" s="18">
        <f t="shared" si="127"/>
        <v>2.0655283719477304</v>
      </c>
      <c r="AE615" s="18">
        <f t="shared" si="128"/>
        <v>27.740044869468402</v>
      </c>
      <c r="AF615" s="18">
        <f t="shared" si="129"/>
        <v>0.37650822626397484</v>
      </c>
    </row>
    <row r="616" spans="1:32" x14ac:dyDescent="0.3">
      <c r="A616" s="19" t="s">
        <v>1243</v>
      </c>
      <c r="B616" s="20" t="s">
        <v>1244</v>
      </c>
      <c r="C616" s="16" t="s">
        <v>8</v>
      </c>
      <c r="D616" s="16" t="str">
        <f>VLOOKUP(A616,'Lead Time'!$A$2:$C$1180,3,0)</f>
        <v>Local</v>
      </c>
      <c r="E616" s="23" t="str">
        <f>VLOOKUP(A616,Classification!$A$2:$D$1180,4,0)</f>
        <v>C</v>
      </c>
      <c r="F616" s="25" t="str">
        <f>VLOOKUP(A616,Classification!$A$2:$E$1180,5,0)</f>
        <v>L</v>
      </c>
      <c r="G616" s="21">
        <f>VLOOKUP(A616,'Lead Time'!$A$2:$D$1180,4,0)</f>
        <v>4</v>
      </c>
      <c r="H616" s="21">
        <f t="shared" si="117"/>
        <v>0.13333333333333333</v>
      </c>
      <c r="I616" s="32">
        <f>VLOOKUP(A616,Classification!$A$2:$F$1180,6,0)</f>
        <v>21.995000000000001</v>
      </c>
      <c r="J616" s="21">
        <f>-SUM('cons 2023 - 2025'!D617:AM617)</f>
        <v>7</v>
      </c>
      <c r="K616" s="18">
        <f>-_xlfn.MINIFS('cons 2023 - 2025'!D617:AM617,'cons 2023 - 2025'!D617:AM617,"&lt;&gt;0")</f>
        <v>4</v>
      </c>
      <c r="L616" s="18">
        <f>-_xlfn.MAXIFS('cons 2023 - 2025'!D617:AM617,'cons 2023 - 2025'!D617:AM617,"&lt;&gt;0")</f>
        <v>1</v>
      </c>
      <c r="M616" s="19">
        <f>COUNTIF('cons 2023 - 2025'!D617:AM617,"&lt;&gt;0")</f>
        <v>3</v>
      </c>
      <c r="N616" s="21">
        <f>-AVERAGE('cons 2023 - 2025'!D617:AM617)</f>
        <v>0.19444444444444445</v>
      </c>
      <c r="O616" s="21">
        <f t="shared" si="118"/>
        <v>2.3333333333333335</v>
      </c>
      <c r="P616" s="21">
        <f>_xlfn.STDEV.S('cons 2023 - 2025'!D617:AM617)</f>
        <v>0.74907350180814103</v>
      </c>
      <c r="Q616" s="21">
        <f>-AVERAGE('cons 2023 - 2025'!D617:AM617)/'⚙ Assumptions'!$B$5</f>
        <v>8.8383838383838381E-3</v>
      </c>
      <c r="R616" s="21">
        <f>_xlfn.STDEV.S('cons 2023 - 2025'!D617:AM617)/SQRT('⚙ Assumptions'!$B$5)</f>
        <v>0.15970300718850131</v>
      </c>
      <c r="S616" s="21">
        <f>-IF(AVERAGE('cons 2023 - 2025'!D617:AM617)=0,"",_xlfn.STDEV.S('cons 2023 - 2025'!D617:AM617)/AVERAGE('cons 2023 - 2025'!D617:AM617))</f>
        <v>3.8523780092990108</v>
      </c>
      <c r="T616" s="21" t="str">
        <f t="shared" si="119"/>
        <v>Z</v>
      </c>
      <c r="U616" s="38">
        <f t="shared" si="120"/>
        <v>0.9</v>
      </c>
      <c r="V616" s="21">
        <f t="shared" si="121"/>
        <v>1.28</v>
      </c>
      <c r="W616" s="21">
        <f t="shared" si="122"/>
        <v>0.40883969840256335</v>
      </c>
      <c r="X616" s="21">
        <f t="shared" si="123"/>
        <v>0.35010940089148218</v>
      </c>
      <c r="Y616" s="21">
        <f t="shared" si="124"/>
        <v>0.4441932337560987</v>
      </c>
      <c r="Z616" s="21">
        <f t="shared" si="125"/>
        <v>0.37603532681740809</v>
      </c>
      <c r="AA616" s="21">
        <f>-AVERAGE('cons 2023 - 2025'!D617:AM617)*12</f>
        <v>2.3333333333333335</v>
      </c>
      <c r="AB616" s="32">
        <f t="shared" si="126"/>
        <v>4.399</v>
      </c>
      <c r="AC616" s="21">
        <f>SQRT((2*AA616*'⚙ Assumptions'!$B$3)/AB616)</f>
        <v>12.614558031697985</v>
      </c>
      <c r="AD616" s="21">
        <f t="shared" si="127"/>
        <v>0.37603532681740809</v>
      </c>
      <c r="AE616" s="21">
        <f t="shared" si="128"/>
        <v>12.990593358515394</v>
      </c>
      <c r="AF616" s="21">
        <f t="shared" si="129"/>
        <v>0.18497146927146479</v>
      </c>
    </row>
    <row r="617" spans="1:32" x14ac:dyDescent="0.3">
      <c r="A617" s="16" t="s">
        <v>1245</v>
      </c>
      <c r="B617" s="17" t="s">
        <v>1246</v>
      </c>
      <c r="C617" s="16" t="s">
        <v>8</v>
      </c>
      <c r="D617" s="16" t="str">
        <f>VLOOKUP(A617,'Lead Time'!$A$2:$C$1180,3,0)</f>
        <v>Local</v>
      </c>
      <c r="E617" s="23" t="str">
        <f>VLOOKUP(A617,Classification!$A$2:$D$1180,4,0)</f>
        <v>C</v>
      </c>
      <c r="F617" s="25" t="str">
        <f>VLOOKUP(A617,Classification!$A$2:$E$1180,5,0)</f>
        <v>L</v>
      </c>
      <c r="G617" s="18">
        <f>VLOOKUP(A617,'Lead Time'!$A$2:$D$1180,4,0)</f>
        <v>28.5</v>
      </c>
      <c r="H617" s="18">
        <f t="shared" si="117"/>
        <v>0.95</v>
      </c>
      <c r="I617" s="27">
        <f>VLOOKUP(A617,Classification!$A$2:$F$1180,6,0)</f>
        <v>21.991</v>
      </c>
      <c r="J617" s="18">
        <f>-SUM('cons 2023 - 2025'!D618:AM618)</f>
        <v>4</v>
      </c>
      <c r="K617" s="18">
        <f>-_xlfn.MINIFS('cons 2023 - 2025'!D618:AM618,'cons 2023 - 2025'!D618:AM618,"&lt;&gt;0")</f>
        <v>4</v>
      </c>
      <c r="L617" s="18">
        <f>-_xlfn.MAXIFS('cons 2023 - 2025'!D618:AM618,'cons 2023 - 2025'!D618:AM618,"&lt;&gt;0")</f>
        <v>4</v>
      </c>
      <c r="M617" s="16">
        <f>COUNTIF('cons 2023 - 2025'!D618:AM618,"&lt;&gt;0")</f>
        <v>1</v>
      </c>
      <c r="N617" s="18">
        <f>-AVERAGE('cons 2023 - 2025'!D618:AM618)</f>
        <v>0.1111111111111111</v>
      </c>
      <c r="O617" s="18">
        <f t="shared" si="118"/>
        <v>4</v>
      </c>
      <c r="P617" s="18">
        <f>_xlfn.STDEV.S('cons 2023 - 2025'!D618:AM618)</f>
        <v>0.66666666666666663</v>
      </c>
      <c r="Q617" s="18">
        <f>-AVERAGE('cons 2023 - 2025'!D618:AM618)/'⚙ Assumptions'!$B$5</f>
        <v>5.0505050505050501E-3</v>
      </c>
      <c r="R617" s="18">
        <f>_xlfn.STDEV.S('cons 2023 - 2025'!D618:AM618)/SQRT('⚙ Assumptions'!$B$5)</f>
        <v>0.14213381090374028</v>
      </c>
      <c r="S617" s="18">
        <f>-IF(AVERAGE('cons 2023 - 2025'!D618:AM618)=0,"",_xlfn.STDEV.S('cons 2023 - 2025'!D618:AM618)/AVERAGE('cons 2023 - 2025'!D618:AM618))</f>
        <v>6</v>
      </c>
      <c r="T617" s="18" t="str">
        <f t="shared" si="119"/>
        <v>Z</v>
      </c>
      <c r="U617" s="37">
        <f t="shared" si="120"/>
        <v>0.9</v>
      </c>
      <c r="V617" s="18">
        <f t="shared" si="121"/>
        <v>1.28</v>
      </c>
      <c r="W617" s="18">
        <f t="shared" si="122"/>
        <v>0.97124724561833997</v>
      </c>
      <c r="X617" s="18">
        <f t="shared" si="123"/>
        <v>0.83172645075703144</v>
      </c>
      <c r="Y617" s="18">
        <f t="shared" si="124"/>
        <v>1.1151866395577339</v>
      </c>
      <c r="Z617" s="18">
        <f t="shared" si="125"/>
        <v>0.93728200631258696</v>
      </c>
      <c r="AA617" s="18">
        <f>-AVERAGE('cons 2023 - 2025'!D618:AM618)*12</f>
        <v>1.3333333333333333</v>
      </c>
      <c r="AB617" s="27">
        <f t="shared" si="126"/>
        <v>4.3982000000000001</v>
      </c>
      <c r="AC617" s="18">
        <f>SQRT((2*AA617*'⚙ Assumptions'!$B$3)/AB617)</f>
        <v>9.5365767554236545</v>
      </c>
      <c r="AD617" s="18">
        <f t="shared" si="127"/>
        <v>0.93728200631258696</v>
      </c>
      <c r="AE617" s="18">
        <f t="shared" si="128"/>
        <v>10.473858761736242</v>
      </c>
      <c r="AF617" s="18">
        <f t="shared" si="129"/>
        <v>0.13981257295234772</v>
      </c>
    </row>
    <row r="618" spans="1:32" x14ac:dyDescent="0.3">
      <c r="A618" s="19" t="s">
        <v>1247</v>
      </c>
      <c r="B618" s="20" t="s">
        <v>1248</v>
      </c>
      <c r="C618" s="16" t="s">
        <v>8</v>
      </c>
      <c r="D618" s="16" t="str">
        <f>VLOOKUP(A618,'Lead Time'!$A$2:$C$1180,3,0)</f>
        <v>Mixed Source</v>
      </c>
      <c r="E618" s="23" t="str">
        <f>VLOOKUP(A618,Classification!$A$2:$D$1180,4,0)</f>
        <v>C</v>
      </c>
      <c r="F618" s="25" t="str">
        <f>VLOOKUP(A618,Classification!$A$2:$E$1180,5,0)</f>
        <v>L</v>
      </c>
      <c r="G618" s="21">
        <f>VLOOKUP(A618,'Lead Time'!$A$2:$D$1180,4,0)</f>
        <v>63.4</v>
      </c>
      <c r="H618" s="21">
        <f t="shared" si="117"/>
        <v>2.1133333333333333</v>
      </c>
      <c r="I618" s="32">
        <f>VLOOKUP(A618,Classification!$A$2:$F$1180,6,0)</f>
        <v>21.934000000000001</v>
      </c>
      <c r="J618" s="21">
        <f>-SUM('cons 2023 - 2025'!D619:AM619)</f>
        <v>102</v>
      </c>
      <c r="K618" s="18">
        <f>-_xlfn.MINIFS('cons 2023 - 2025'!D619:AM619,'cons 2023 - 2025'!D619:AM619,"&lt;&gt;0")</f>
        <v>48</v>
      </c>
      <c r="L618" s="18">
        <f>-_xlfn.MAXIFS('cons 2023 - 2025'!D619:AM619,'cons 2023 - 2025'!D619:AM619,"&lt;&gt;0")</f>
        <v>6</v>
      </c>
      <c r="M618" s="19">
        <f>COUNTIF('cons 2023 - 2025'!D619:AM619,"&lt;&gt;0")</f>
        <v>3</v>
      </c>
      <c r="N618" s="21">
        <f>-AVERAGE('cons 2023 - 2025'!D619:AM619)</f>
        <v>2.8333333333333335</v>
      </c>
      <c r="O618" s="21">
        <f t="shared" si="118"/>
        <v>34</v>
      </c>
      <c r="P618" s="21">
        <f>_xlfn.STDEV.S('cons 2023 - 2025'!D619:AM619)</f>
        <v>11.154755552165696</v>
      </c>
      <c r="Q618" s="21">
        <f>-AVERAGE('cons 2023 - 2025'!D619:AM619)/'⚙ Assumptions'!$B$5</f>
        <v>0.12878787878787878</v>
      </c>
      <c r="R618" s="21">
        <f>_xlfn.STDEV.S('cons 2023 - 2025'!D619:AM619)/SQRT('⚙ Assumptions'!$B$5)</f>
        <v>2.378201874493449</v>
      </c>
      <c r="S618" s="21">
        <f>-IF(AVERAGE('cons 2023 - 2025'!D619:AM619)=0,"",_xlfn.STDEV.S('cons 2023 - 2025'!D619:AM619)/AVERAGE('cons 2023 - 2025'!D619:AM619))</f>
        <v>3.9369725478231867</v>
      </c>
      <c r="T618" s="21" t="str">
        <f t="shared" si="119"/>
        <v>Z</v>
      </c>
      <c r="U618" s="38">
        <f t="shared" si="120"/>
        <v>0.9</v>
      </c>
      <c r="V618" s="21">
        <f t="shared" si="121"/>
        <v>1.28</v>
      </c>
      <c r="W618" s="21">
        <f t="shared" si="122"/>
        <v>24.238364695599476</v>
      </c>
      <c r="X618" s="21">
        <f t="shared" si="123"/>
        <v>20.756495456098737</v>
      </c>
      <c r="Y618" s="21">
        <f t="shared" si="124"/>
        <v>32.403516210750993</v>
      </c>
      <c r="Z618" s="21">
        <f t="shared" si="125"/>
        <v>26.744273233876513</v>
      </c>
      <c r="AA618" s="21">
        <f>-AVERAGE('cons 2023 - 2025'!D619:AM619)*12</f>
        <v>34</v>
      </c>
      <c r="AB618" s="32">
        <f t="shared" si="126"/>
        <v>4.3868</v>
      </c>
      <c r="AC618" s="21">
        <f>SQRT((2*AA618*'⚙ Assumptions'!$B$3)/AB618)</f>
        <v>48.219884799239971</v>
      </c>
      <c r="AD618" s="21">
        <f t="shared" si="127"/>
        <v>26.744273233876513</v>
      </c>
      <c r="AE618" s="21">
        <f t="shared" si="128"/>
        <v>74.96415803311649</v>
      </c>
      <c r="AF618" s="21">
        <f t="shared" si="129"/>
        <v>0.70510330212435302</v>
      </c>
    </row>
    <row r="619" spans="1:32" x14ac:dyDescent="0.3">
      <c r="A619" s="16" t="s">
        <v>1249</v>
      </c>
      <c r="B619" s="17" t="s">
        <v>1250</v>
      </c>
      <c r="C619" s="16" t="s">
        <v>20</v>
      </c>
      <c r="D619" s="16"/>
      <c r="E619" s="23" t="str">
        <f>VLOOKUP(A619,Classification!$A$2:$D$1180,4,0)</f>
        <v>C</v>
      </c>
      <c r="F619" s="26" t="str">
        <f>VLOOKUP(A619,Classification!$A$2:$E$1180,5,0)</f>
        <v>M</v>
      </c>
      <c r="G619" s="18">
        <f>VLOOKUP(A619,'Lead Time'!$A$2:$D$1180,4,0)</f>
        <v>44</v>
      </c>
      <c r="H619" s="18">
        <f t="shared" si="117"/>
        <v>1.4666666666666666</v>
      </c>
      <c r="I619" s="27">
        <f>VLOOKUP(A619,Classification!$A$2:$F$1180,6,0)</f>
        <v>21.876999999999999</v>
      </c>
      <c r="J619" s="18">
        <f>-SUM('cons 2023 - 2025'!D620:AM620)</f>
        <v>476898.18300000002</v>
      </c>
      <c r="K619" s="18">
        <f>-_xlfn.MINIFS('cons 2023 - 2025'!D620:AM620,'cons 2023 - 2025'!D620:AM620,"&lt;&gt;0")</f>
        <v>54678.7</v>
      </c>
      <c r="L619" s="18">
        <f>-_xlfn.MAXIFS('cons 2023 - 2025'!D620:AM620,'cons 2023 - 2025'!D620:AM620,"&lt;&gt;0")</f>
        <v>1E-3</v>
      </c>
      <c r="M619" s="16">
        <f>COUNTIF('cons 2023 - 2025'!D620:AM620,"&lt;&gt;0")</f>
        <v>13</v>
      </c>
      <c r="N619" s="18">
        <f>-AVERAGE('cons 2023 - 2025'!D620:AM620)</f>
        <v>13247.171750000001</v>
      </c>
      <c r="O619" s="18">
        <f t="shared" si="118"/>
        <v>36684.475615384617</v>
      </c>
      <c r="P619" s="18">
        <f>_xlfn.STDEV.S('cons 2023 - 2025'!D620:AM620)</f>
        <v>19701.908616511548</v>
      </c>
      <c r="Q619" s="18">
        <f>-AVERAGE('cons 2023 - 2025'!D620:AM620)/'⚙ Assumptions'!$B$5</f>
        <v>602.14417045454547</v>
      </c>
      <c r="R619" s="18">
        <f>_xlfn.STDEV.S('cons 2023 - 2025'!D620:AM620)/SQRT('⚙ Assumptions'!$B$5)</f>
        <v>4200.4610306130353</v>
      </c>
      <c r="S619" s="18">
        <f>-IF(AVERAGE('cons 2023 - 2025'!D620:AM620)=0,"",_xlfn.STDEV.S('cons 2023 - 2025'!D620:AM620)/AVERAGE('cons 2023 - 2025'!D620:AM620))</f>
        <v>1.4872539579258905</v>
      </c>
      <c r="T619" s="18" t="str">
        <f t="shared" si="119"/>
        <v>Z</v>
      </c>
      <c r="U619" s="37">
        <f t="shared" si="120"/>
        <v>0.9</v>
      </c>
      <c r="V619" s="18">
        <f t="shared" si="121"/>
        <v>1.28</v>
      </c>
      <c r="W619" s="18">
        <f t="shared" si="122"/>
        <v>35664.264153735639</v>
      </c>
      <c r="X619" s="18">
        <f t="shared" si="123"/>
        <v>30541.051186778936</v>
      </c>
      <c r="Y619" s="18">
        <f t="shared" si="124"/>
        <v>62158.607653735642</v>
      </c>
      <c r="Z619" s="18">
        <f t="shared" si="125"/>
        <v>49970.236420112269</v>
      </c>
      <c r="AA619" s="18">
        <f>-AVERAGE('cons 2023 - 2025'!D620:AM620)*12</f>
        <v>158966.06100000002</v>
      </c>
      <c r="AB619" s="27">
        <f t="shared" si="126"/>
        <v>4.3754</v>
      </c>
      <c r="AC619" s="18">
        <f>SQRT((2*AA619*'⚙ Assumptions'!$B$3)/AB619)</f>
        <v>3301.4441337659719</v>
      </c>
      <c r="AD619" s="18">
        <f t="shared" si="127"/>
        <v>49970.236420112269</v>
      </c>
      <c r="AE619" s="18">
        <f t="shared" si="128"/>
        <v>53271.680553878243</v>
      </c>
      <c r="AF619" s="18">
        <f t="shared" si="129"/>
        <v>48.150462209598786</v>
      </c>
    </row>
    <row r="620" spans="1:32" x14ac:dyDescent="0.3">
      <c r="A620" s="19" t="s">
        <v>1251</v>
      </c>
      <c r="B620" s="20" t="s">
        <v>1252</v>
      </c>
      <c r="C620" s="16" t="s">
        <v>44</v>
      </c>
      <c r="D620" s="16" t="str">
        <f>VLOOKUP(A620,'Lead Time'!$A$2:$C$1180,3,0)</f>
        <v>Local</v>
      </c>
      <c r="E620" s="23" t="str">
        <f>VLOOKUP(A620,Classification!$A$2:$D$1180,4,0)</f>
        <v>C</v>
      </c>
      <c r="F620" s="24" t="str">
        <f>VLOOKUP(A620,Classification!$A$2:$E$1180,5,0)</f>
        <v>H</v>
      </c>
      <c r="G620" s="21">
        <f>VLOOKUP(A620,'Lead Time'!$A$2:$D$1180,4,0)</f>
        <v>8.7272727272727266</v>
      </c>
      <c r="H620" s="21">
        <f t="shared" si="117"/>
        <v>0.29090909090909089</v>
      </c>
      <c r="I620" s="32">
        <f>VLOOKUP(A620,Classification!$A$2:$F$1180,6,0)</f>
        <v>21.815000000000001</v>
      </c>
      <c r="J620" s="21">
        <f>-SUM('cons 2023 - 2025'!D621:AM621)</f>
        <v>72</v>
      </c>
      <c r="K620" s="18">
        <f>-_xlfn.MINIFS('cons 2023 - 2025'!D621:AM621,'cons 2023 - 2025'!D621:AM621,"&lt;&gt;0")</f>
        <v>12</v>
      </c>
      <c r="L620" s="18">
        <f>-_xlfn.MAXIFS('cons 2023 - 2025'!D621:AM621,'cons 2023 - 2025'!D621:AM621,"&lt;&gt;0")</f>
        <v>1</v>
      </c>
      <c r="M620" s="19">
        <f>COUNTIF('cons 2023 - 2025'!D621:AM621,"&lt;&gt;0")</f>
        <v>34</v>
      </c>
      <c r="N620" s="21">
        <f>-AVERAGE('cons 2023 - 2025'!D621:AM621)</f>
        <v>2</v>
      </c>
      <c r="O620" s="21">
        <f t="shared" si="118"/>
        <v>2.1176470588235294</v>
      </c>
      <c r="P620" s="21">
        <f>_xlfn.STDEV.S('cons 2023 - 2025'!D621:AM621)</f>
        <v>1.9856628975878921</v>
      </c>
      <c r="Q620" s="21">
        <f>-AVERAGE('cons 2023 - 2025'!D621:AM621)/'⚙ Assumptions'!$B$5</f>
        <v>9.0909090909090912E-2</v>
      </c>
      <c r="R620" s="21">
        <f>_xlfn.STDEV.S('cons 2023 - 2025'!D621:AM621)/SQRT('⚙ Assumptions'!$B$5)</f>
        <v>0.4233447522064957</v>
      </c>
      <c r="S620" s="21">
        <f>-IF(AVERAGE('cons 2023 - 2025'!D621:AM621)=0,"",_xlfn.STDEV.S('cons 2023 - 2025'!D621:AM621)/AVERAGE('cons 2023 - 2025'!D621:AM621))</f>
        <v>0.99283144879394603</v>
      </c>
      <c r="T620" s="21" t="str">
        <f t="shared" si="119"/>
        <v>Z</v>
      </c>
      <c r="U620" s="38">
        <f t="shared" si="120"/>
        <v>0.9</v>
      </c>
      <c r="V620" s="21">
        <f t="shared" si="121"/>
        <v>1.28</v>
      </c>
      <c r="W620" s="21">
        <f t="shared" si="122"/>
        <v>1.6008234008793205</v>
      </c>
      <c r="X620" s="21">
        <f t="shared" si="123"/>
        <v>1.3708632601109705</v>
      </c>
      <c r="Y620" s="21">
        <f t="shared" si="124"/>
        <v>2.3942118306313867</v>
      </c>
      <c r="Z620" s="21">
        <f t="shared" si="125"/>
        <v>1.9526814419291523</v>
      </c>
      <c r="AA620" s="21">
        <f>-AVERAGE('cons 2023 - 2025'!D621:AM621)*12</f>
        <v>24</v>
      </c>
      <c r="AB620" s="32">
        <f t="shared" si="126"/>
        <v>4.3630000000000004</v>
      </c>
      <c r="AC620" s="21">
        <f>SQRT((2*AA620*'⚙ Assumptions'!$B$3)/AB620)</f>
        <v>40.62315423617747</v>
      </c>
      <c r="AD620" s="21">
        <f t="shared" si="127"/>
        <v>1.9526814419291523</v>
      </c>
      <c r="AE620" s="21">
        <f t="shared" si="128"/>
        <v>42.575835678106621</v>
      </c>
      <c r="AF620" s="21">
        <f t="shared" si="129"/>
        <v>0.5907960731081412</v>
      </c>
    </row>
    <row r="621" spans="1:32" x14ac:dyDescent="0.3">
      <c r="A621" s="16" t="s">
        <v>1253</v>
      </c>
      <c r="B621" s="17" t="s">
        <v>1254</v>
      </c>
      <c r="C621" s="16" t="s">
        <v>8</v>
      </c>
      <c r="D621" s="16" t="str">
        <f>VLOOKUP(A621,'Lead Time'!$A$2:$C$1180,3,0)</f>
        <v>Local</v>
      </c>
      <c r="E621" s="23" t="str">
        <f>VLOOKUP(A621,Classification!$A$2:$D$1180,4,0)</f>
        <v>C</v>
      </c>
      <c r="F621" s="25" t="str">
        <f>VLOOKUP(A621,Classification!$A$2:$E$1180,5,0)</f>
        <v>L</v>
      </c>
      <c r="G621" s="18">
        <f>VLOOKUP(A621,'Lead Time'!$A$2:$D$1180,4,0)</f>
        <v>32</v>
      </c>
      <c r="H621" s="18">
        <f t="shared" si="117"/>
        <v>1.0666666666666667</v>
      </c>
      <c r="I621" s="27">
        <f>VLOOKUP(A621,Classification!$A$2:$F$1180,6,0)</f>
        <v>21.709</v>
      </c>
      <c r="J621" s="18">
        <f>-SUM('cons 2023 - 2025'!D622:AM622)</f>
        <v>5</v>
      </c>
      <c r="K621" s="18">
        <f>-_xlfn.MINIFS('cons 2023 - 2025'!D622:AM622,'cons 2023 - 2025'!D622:AM622,"&lt;&gt;0")</f>
        <v>3</v>
      </c>
      <c r="L621" s="18">
        <f>-_xlfn.MAXIFS('cons 2023 - 2025'!D622:AM622,'cons 2023 - 2025'!D622:AM622,"&lt;&gt;0")</f>
        <v>2</v>
      </c>
      <c r="M621" s="16">
        <f>COUNTIF('cons 2023 - 2025'!D622:AM622,"&lt;&gt;0")</f>
        <v>2</v>
      </c>
      <c r="N621" s="18">
        <f>-AVERAGE('cons 2023 - 2025'!D622:AM622)</f>
        <v>0.1388888888888889</v>
      </c>
      <c r="O621" s="18">
        <f t="shared" si="118"/>
        <v>2.5</v>
      </c>
      <c r="P621" s="18">
        <f>_xlfn.STDEV.S('cons 2023 - 2025'!D622:AM622)</f>
        <v>0.59294797544751054</v>
      </c>
      <c r="Q621" s="18">
        <f>-AVERAGE('cons 2023 - 2025'!D622:AM622)/'⚙ Assumptions'!$B$5</f>
        <v>6.313131313131313E-3</v>
      </c>
      <c r="R621" s="18">
        <f>_xlfn.STDEV.S('cons 2023 - 2025'!D622:AM622)/SQRT('⚙ Assumptions'!$B$5)</f>
        <v>0.12641693312701816</v>
      </c>
      <c r="S621" s="18">
        <f>-IF(AVERAGE('cons 2023 - 2025'!D622:AM622)=0,"",_xlfn.STDEV.S('cons 2023 - 2025'!D622:AM622)/AVERAGE('cons 2023 - 2025'!D622:AM622))</f>
        <v>4.2692254232220757</v>
      </c>
      <c r="T621" s="18" t="str">
        <f t="shared" si="119"/>
        <v>Z</v>
      </c>
      <c r="U621" s="37">
        <f t="shared" si="120"/>
        <v>0.9</v>
      </c>
      <c r="V621" s="18">
        <f t="shared" si="121"/>
        <v>1.28</v>
      </c>
      <c r="W621" s="18">
        <f t="shared" si="122"/>
        <v>0.91535637167022943</v>
      </c>
      <c r="X621" s="18">
        <f t="shared" si="123"/>
        <v>0.78386436576447571</v>
      </c>
      <c r="Y621" s="18">
        <f t="shared" si="124"/>
        <v>1.1173765736904315</v>
      </c>
      <c r="Z621" s="18">
        <f t="shared" si="125"/>
        <v>0.93201251391262385</v>
      </c>
      <c r="AA621" s="18">
        <f>-AVERAGE('cons 2023 - 2025'!D622:AM622)*12</f>
        <v>1.6666666666666667</v>
      </c>
      <c r="AB621" s="27">
        <f t="shared" si="126"/>
        <v>4.3418000000000001</v>
      </c>
      <c r="AC621" s="18">
        <f>SQRT((2*AA621*'⚙ Assumptions'!$B$3)/AB621)</f>
        <v>10.73124462591141</v>
      </c>
      <c r="AD621" s="18">
        <f t="shared" si="127"/>
        <v>0.93201251391262385</v>
      </c>
      <c r="AE621" s="18">
        <f t="shared" si="128"/>
        <v>11.663257139824033</v>
      </c>
      <c r="AF621" s="18">
        <f t="shared" si="129"/>
        <v>0.15530972638927387</v>
      </c>
    </row>
    <row r="622" spans="1:32" x14ac:dyDescent="0.3">
      <c r="A622" s="19" t="s">
        <v>1255</v>
      </c>
      <c r="B622" s="20" t="s">
        <v>1256</v>
      </c>
      <c r="C622" s="16" t="s">
        <v>8</v>
      </c>
      <c r="D622" s="16" t="str">
        <f>VLOOKUP(A622,'Lead Time'!$A$2:$C$1180,3,0)</f>
        <v>Local</v>
      </c>
      <c r="E622" s="23" t="str">
        <f>VLOOKUP(A622,Classification!$A$2:$D$1180,4,0)</f>
        <v>C</v>
      </c>
      <c r="F622" s="25" t="str">
        <f>VLOOKUP(A622,Classification!$A$2:$E$1180,5,0)</f>
        <v>L</v>
      </c>
      <c r="G622" s="21">
        <f>VLOOKUP(A622,'Lead Time'!$A$2:$D$1180,4,0)</f>
        <v>24</v>
      </c>
      <c r="H622" s="21">
        <f t="shared" si="117"/>
        <v>0.8</v>
      </c>
      <c r="I622" s="32">
        <f>VLOOKUP(A622,Classification!$A$2:$F$1180,6,0)</f>
        <v>21.684000000000001</v>
      </c>
      <c r="J622" s="21">
        <f>-SUM('cons 2023 - 2025'!D623:AM623)</f>
        <v>5</v>
      </c>
      <c r="K622" s="18">
        <f>-_xlfn.MINIFS('cons 2023 - 2025'!D623:AM623,'cons 2023 - 2025'!D623:AM623,"&lt;&gt;0")</f>
        <v>1</v>
      </c>
      <c r="L622" s="18">
        <f>-_xlfn.MAXIFS('cons 2023 - 2025'!D623:AM623,'cons 2023 - 2025'!D623:AM623,"&lt;&gt;0")</f>
        <v>1</v>
      </c>
      <c r="M622" s="19">
        <f>COUNTIF('cons 2023 - 2025'!D623:AM623,"&lt;&gt;0")</f>
        <v>5</v>
      </c>
      <c r="N622" s="21">
        <f>-AVERAGE('cons 2023 - 2025'!D623:AM623)</f>
        <v>0.1388888888888889</v>
      </c>
      <c r="O622" s="21">
        <f t="shared" si="118"/>
        <v>1</v>
      </c>
      <c r="P622" s="21">
        <f>_xlfn.STDEV.S('cons 2023 - 2025'!D623:AM623)</f>
        <v>0.35073618720610084</v>
      </c>
      <c r="Q622" s="21">
        <f>-AVERAGE('cons 2023 - 2025'!D623:AM623)/'⚙ Assumptions'!$B$5</f>
        <v>6.313131313131313E-3</v>
      </c>
      <c r="R622" s="21">
        <f>_xlfn.STDEV.S('cons 2023 - 2025'!D623:AM623)/SQRT('⚙ Assumptions'!$B$5)</f>
        <v>7.4777206364176188E-2</v>
      </c>
      <c r="S622" s="21">
        <f>-IF(AVERAGE('cons 2023 - 2025'!D623:AM623)=0,"",_xlfn.STDEV.S('cons 2023 - 2025'!D623:AM623)/AVERAGE('cons 2023 - 2025'!D623:AM623))</f>
        <v>2.5253005478839259</v>
      </c>
      <c r="T622" s="21" t="str">
        <f t="shared" si="119"/>
        <v>Z</v>
      </c>
      <c r="U622" s="38">
        <f t="shared" si="120"/>
        <v>0.9</v>
      </c>
      <c r="V622" s="21">
        <f t="shared" si="121"/>
        <v>1.28</v>
      </c>
      <c r="W622" s="21">
        <f t="shared" si="122"/>
        <v>0.46890495995655818</v>
      </c>
      <c r="X622" s="21">
        <f t="shared" si="123"/>
        <v>0.40154621786210998</v>
      </c>
      <c r="Y622" s="21">
        <f t="shared" si="124"/>
        <v>0.62042011147170972</v>
      </c>
      <c r="Z622" s="21">
        <f t="shared" si="125"/>
        <v>0.51265732897322114</v>
      </c>
      <c r="AA622" s="21">
        <f>-AVERAGE('cons 2023 - 2025'!D623:AM623)*12</f>
        <v>1.6666666666666667</v>
      </c>
      <c r="AB622" s="32">
        <f t="shared" si="126"/>
        <v>4.3368000000000002</v>
      </c>
      <c r="AC622" s="21">
        <f>SQRT((2*AA622*'⚙ Assumptions'!$B$3)/AB622)</f>
        <v>10.737428997643329</v>
      </c>
      <c r="AD622" s="21">
        <f t="shared" si="127"/>
        <v>0.51265732897322114</v>
      </c>
      <c r="AE622" s="21">
        <f t="shared" si="128"/>
        <v>11.25008632661655</v>
      </c>
      <c r="AF622" s="21">
        <f t="shared" si="129"/>
        <v>0.15522027358993198</v>
      </c>
    </row>
    <row r="623" spans="1:32" x14ac:dyDescent="0.3">
      <c r="A623" s="16" t="s">
        <v>1257</v>
      </c>
      <c r="B623" s="17" t="s">
        <v>1258</v>
      </c>
      <c r="C623" s="16" t="s">
        <v>8</v>
      </c>
      <c r="D623" s="16" t="str">
        <f>VLOOKUP(A623,'Lead Time'!$A$2:$C$1180,3,0)</f>
        <v>Local</v>
      </c>
      <c r="E623" s="23" t="str">
        <f>VLOOKUP(A623,Classification!$A$2:$D$1180,4,0)</f>
        <v>C</v>
      </c>
      <c r="F623" s="24" t="str">
        <f>VLOOKUP(A623,Classification!$A$2:$E$1180,5,0)</f>
        <v>H</v>
      </c>
      <c r="G623" s="18">
        <f>VLOOKUP(A623,'Lead Time'!$A$2:$D$1180,4,0)</f>
        <v>12.842105263157896</v>
      </c>
      <c r="H623" s="18">
        <f t="shared" si="117"/>
        <v>0.42807017543859655</v>
      </c>
      <c r="I623" s="27">
        <f>VLOOKUP(A623,Classification!$A$2:$F$1180,6,0)</f>
        <v>21.677</v>
      </c>
      <c r="J623" s="18">
        <f>-SUM('cons 2023 - 2025'!D624:AM624)</f>
        <v>40</v>
      </c>
      <c r="K623" s="18">
        <f>-_xlfn.MINIFS('cons 2023 - 2025'!D624:AM624,'cons 2023 - 2025'!D624:AM624,"&lt;&gt;0")</f>
        <v>6</v>
      </c>
      <c r="L623" s="18">
        <f>-_xlfn.MAXIFS('cons 2023 - 2025'!D624:AM624,'cons 2023 - 2025'!D624:AM624,"&lt;&gt;0")</f>
        <v>1</v>
      </c>
      <c r="M623" s="16">
        <f>COUNTIF('cons 2023 - 2025'!D624:AM624,"&lt;&gt;0")</f>
        <v>16</v>
      </c>
      <c r="N623" s="18">
        <f>-AVERAGE('cons 2023 - 2025'!D624:AM624)</f>
        <v>1.1111111111111112</v>
      </c>
      <c r="O623" s="18">
        <f t="shared" si="118"/>
        <v>2.5</v>
      </c>
      <c r="P623" s="18">
        <f>_xlfn.STDEV.S('cons 2023 - 2025'!D624:AM624)</f>
        <v>1.6695213647334937</v>
      </c>
      <c r="Q623" s="18">
        <f>-AVERAGE('cons 2023 - 2025'!D624:AM624)/'⚙ Assumptions'!$B$5</f>
        <v>5.0505050505050504E-2</v>
      </c>
      <c r="R623" s="18">
        <f>_xlfn.STDEV.S('cons 2023 - 2025'!D624:AM624)/SQRT('⚙ Assumptions'!$B$5)</f>
        <v>0.35594315093217721</v>
      </c>
      <c r="S623" s="18">
        <f>-IF(AVERAGE('cons 2023 - 2025'!D624:AM624)=0,"",_xlfn.STDEV.S('cons 2023 - 2025'!D624:AM624)/AVERAGE('cons 2023 - 2025'!D624:AM624))</f>
        <v>1.5025692282601442</v>
      </c>
      <c r="T623" s="18" t="str">
        <f t="shared" si="119"/>
        <v>Z</v>
      </c>
      <c r="U623" s="37">
        <f t="shared" si="120"/>
        <v>0.9</v>
      </c>
      <c r="V623" s="18">
        <f t="shared" si="121"/>
        <v>1.28</v>
      </c>
      <c r="W623" s="18">
        <f t="shared" si="122"/>
        <v>1.632708760390472</v>
      </c>
      <c r="X623" s="18">
        <f t="shared" si="123"/>
        <v>1.3981682506959765</v>
      </c>
      <c r="Y623" s="18">
        <f t="shared" si="124"/>
        <v>2.2812999352974366</v>
      </c>
      <c r="Z623" s="18">
        <f t="shared" si="125"/>
        <v>1.8738017789610839</v>
      </c>
      <c r="AA623" s="18">
        <f>-AVERAGE('cons 2023 - 2025'!D624:AM624)*12</f>
        <v>13.333333333333334</v>
      </c>
      <c r="AB623" s="27">
        <f t="shared" si="126"/>
        <v>4.3353999999999999</v>
      </c>
      <c r="AC623" s="18">
        <f>SQRT((2*AA623*'⚙ Assumptions'!$B$3)/AB623)</f>
        <v>30.374938621328621</v>
      </c>
      <c r="AD623" s="18">
        <f t="shared" si="127"/>
        <v>1.8738017789610839</v>
      </c>
      <c r="AE623" s="18">
        <f t="shared" si="128"/>
        <v>32.248740400289705</v>
      </c>
      <c r="AF623" s="18">
        <f t="shared" si="129"/>
        <v>0.43895836299636032</v>
      </c>
    </row>
    <row r="624" spans="1:32" x14ac:dyDescent="0.3">
      <c r="A624" s="19" t="s">
        <v>1259</v>
      </c>
      <c r="B624" s="20" t="s">
        <v>1260</v>
      </c>
      <c r="C624" s="16" t="s">
        <v>8</v>
      </c>
      <c r="D624" s="16" t="str">
        <f>VLOOKUP(A624,'Lead Time'!$A$2:$C$1180,3,0)</f>
        <v>Local</v>
      </c>
      <c r="E624" s="23" t="str">
        <f>VLOOKUP(A624,Classification!$A$2:$D$1180,4,0)</f>
        <v>C</v>
      </c>
      <c r="F624" s="25" t="str">
        <f>VLOOKUP(A624,Classification!$A$2:$E$1180,5,0)</f>
        <v>L</v>
      </c>
      <c r="G624" s="21">
        <f>VLOOKUP(A624,'Lead Time'!$A$2:$D$1180,4,0)</f>
        <v>30</v>
      </c>
      <c r="H624" s="21">
        <f t="shared" si="117"/>
        <v>1</v>
      </c>
      <c r="I624" s="32">
        <f>VLOOKUP(A624,Classification!$A$2:$F$1180,6,0)</f>
        <v>21.533999999999999</v>
      </c>
      <c r="J624" s="21">
        <f>-SUM('cons 2023 - 2025'!D625:AM625)</f>
        <v>1</v>
      </c>
      <c r="K624" s="18">
        <f>-_xlfn.MINIFS('cons 2023 - 2025'!D625:AM625,'cons 2023 - 2025'!D625:AM625,"&lt;&gt;0")</f>
        <v>1</v>
      </c>
      <c r="L624" s="18">
        <f>-_xlfn.MAXIFS('cons 2023 - 2025'!D625:AM625,'cons 2023 - 2025'!D625:AM625,"&lt;&gt;0")</f>
        <v>1</v>
      </c>
      <c r="M624" s="19">
        <f>COUNTIF('cons 2023 - 2025'!D625:AM625,"&lt;&gt;0")</f>
        <v>1</v>
      </c>
      <c r="N624" s="21">
        <f>-AVERAGE('cons 2023 - 2025'!D625:AM625)</f>
        <v>2.7777777777777776E-2</v>
      </c>
      <c r="O624" s="21">
        <f t="shared" si="118"/>
        <v>1</v>
      </c>
      <c r="P624" s="21">
        <f>_xlfn.STDEV.S('cons 2023 - 2025'!D625:AM625)</f>
        <v>0.16666666666666666</v>
      </c>
      <c r="Q624" s="21">
        <f>-AVERAGE('cons 2023 - 2025'!D625:AM625)/'⚙ Assumptions'!$B$5</f>
        <v>1.2626262626262625E-3</v>
      </c>
      <c r="R624" s="21">
        <f>_xlfn.STDEV.S('cons 2023 - 2025'!D625:AM625)/SQRT('⚙ Assumptions'!$B$5)</f>
        <v>3.5533452725935069E-2</v>
      </c>
      <c r="S624" s="21">
        <f>-IF(AVERAGE('cons 2023 - 2025'!D625:AM625)=0,"",_xlfn.STDEV.S('cons 2023 - 2025'!D625:AM625)/AVERAGE('cons 2023 - 2025'!D625:AM625))</f>
        <v>6</v>
      </c>
      <c r="T624" s="21" t="str">
        <f t="shared" si="119"/>
        <v>Z</v>
      </c>
      <c r="U624" s="38">
        <f t="shared" si="120"/>
        <v>0.9</v>
      </c>
      <c r="V624" s="21">
        <f t="shared" si="121"/>
        <v>1.28</v>
      </c>
      <c r="W624" s="21">
        <f t="shared" si="122"/>
        <v>0.24911966213168735</v>
      </c>
      <c r="X624" s="21">
        <f t="shared" si="123"/>
        <v>0.21333333333333332</v>
      </c>
      <c r="Y624" s="21">
        <f t="shared" si="124"/>
        <v>0.28699845001047519</v>
      </c>
      <c r="Z624" s="21">
        <f t="shared" si="125"/>
        <v>0.24111111111111111</v>
      </c>
      <c r="AA624" s="21">
        <f>-AVERAGE('cons 2023 - 2025'!D625:AM625)*12</f>
        <v>0.33333333333333331</v>
      </c>
      <c r="AB624" s="32">
        <f t="shared" si="126"/>
        <v>4.3068</v>
      </c>
      <c r="AC624" s="21">
        <f>SQRT((2*AA624*'⚙ Assumptions'!$B$3)/AB624)</f>
        <v>4.8186196554660583</v>
      </c>
      <c r="AD624" s="21">
        <f t="shared" si="127"/>
        <v>0.24111111111111111</v>
      </c>
      <c r="AE624" s="21">
        <f t="shared" si="128"/>
        <v>5.0597307665771698</v>
      </c>
      <c r="AF624" s="21">
        <f t="shared" si="129"/>
        <v>6.9176103773870734E-2</v>
      </c>
    </row>
    <row r="625" spans="1:32" x14ac:dyDescent="0.3">
      <c r="A625" s="16" t="s">
        <v>1261</v>
      </c>
      <c r="B625" s="17" t="s">
        <v>1262</v>
      </c>
      <c r="C625" s="16" t="s">
        <v>8</v>
      </c>
      <c r="D625" s="16" t="str">
        <f>VLOOKUP(A625,'Lead Time'!$A$2:$C$1180,3,0)</f>
        <v>Local</v>
      </c>
      <c r="E625" s="23" t="str">
        <f>VLOOKUP(A625,Classification!$A$2:$D$1180,4,0)</f>
        <v>C</v>
      </c>
      <c r="F625" s="24" t="str">
        <f>VLOOKUP(A625,Classification!$A$2:$E$1180,5,0)</f>
        <v>H</v>
      </c>
      <c r="G625" s="18">
        <f>VLOOKUP(A625,'Lead Time'!$A$2:$D$1180,4,0)</f>
        <v>20.857142857142858</v>
      </c>
      <c r="H625" s="18">
        <f t="shared" si="117"/>
        <v>0.69523809523809521</v>
      </c>
      <c r="I625" s="27">
        <f>VLOOKUP(A625,Classification!$A$2:$F$1180,6,0)</f>
        <v>21.431000000000001</v>
      </c>
      <c r="J625" s="18">
        <f>-SUM('cons 2023 - 2025'!D626:AM626)</f>
        <v>26</v>
      </c>
      <c r="K625" s="18">
        <f>-_xlfn.MINIFS('cons 2023 - 2025'!D626:AM626,'cons 2023 - 2025'!D626:AM626,"&lt;&gt;0")</f>
        <v>4</v>
      </c>
      <c r="L625" s="18">
        <f>-_xlfn.MAXIFS('cons 2023 - 2025'!D626:AM626,'cons 2023 - 2025'!D626:AM626,"&lt;&gt;0")</f>
        <v>1</v>
      </c>
      <c r="M625" s="16">
        <f>COUNTIF('cons 2023 - 2025'!D626:AM626,"&lt;&gt;0")</f>
        <v>13</v>
      </c>
      <c r="N625" s="18">
        <f>-AVERAGE('cons 2023 - 2025'!D626:AM626)</f>
        <v>0.72222222222222221</v>
      </c>
      <c r="O625" s="18">
        <f t="shared" si="118"/>
        <v>2</v>
      </c>
      <c r="P625" s="18">
        <f>_xlfn.STDEV.S('cons 2023 - 2025'!D626:AM626)</f>
        <v>1.0586004537288469</v>
      </c>
      <c r="Q625" s="18">
        <f>-AVERAGE('cons 2023 - 2025'!D626:AM626)/'⚙ Assumptions'!$B$5</f>
        <v>3.2828282828282825E-2</v>
      </c>
      <c r="R625" s="18">
        <f>_xlfn.STDEV.S('cons 2023 - 2025'!D626:AM626)/SQRT('⚙ Assumptions'!$B$5)</f>
        <v>0.22569437506936441</v>
      </c>
      <c r="S625" s="18">
        <f>-IF(AVERAGE('cons 2023 - 2025'!D626:AM626)=0,"",_xlfn.STDEV.S('cons 2023 - 2025'!D626:AM626)/AVERAGE('cons 2023 - 2025'!D626:AM626))</f>
        <v>1.465754474393788</v>
      </c>
      <c r="T625" s="18" t="str">
        <f t="shared" si="119"/>
        <v>Z</v>
      </c>
      <c r="U625" s="37">
        <f t="shared" si="120"/>
        <v>0.9</v>
      </c>
      <c r="V625" s="18">
        <f t="shared" si="121"/>
        <v>1.28</v>
      </c>
      <c r="W625" s="18">
        <f t="shared" si="122"/>
        <v>1.3193442022050124</v>
      </c>
      <c r="X625" s="18">
        <f t="shared" si="123"/>
        <v>1.1298188752424521</v>
      </c>
      <c r="Y625" s="18">
        <f t="shared" si="124"/>
        <v>2.0040483869091972</v>
      </c>
      <c r="Z625" s="18">
        <f t="shared" si="125"/>
        <v>1.631935277358854</v>
      </c>
      <c r="AA625" s="18">
        <f>-AVERAGE('cons 2023 - 2025'!D626:AM626)*12</f>
        <v>8.6666666666666661</v>
      </c>
      <c r="AB625" s="27">
        <f t="shared" si="126"/>
        <v>4.2862</v>
      </c>
      <c r="AC625" s="18">
        <f>SQRT((2*AA625*'⚙ Assumptions'!$B$3)/AB625)</f>
        <v>24.629208653599171</v>
      </c>
      <c r="AD625" s="18">
        <f t="shared" si="127"/>
        <v>1.631935277358854</v>
      </c>
      <c r="AE625" s="18">
        <f t="shared" si="128"/>
        <v>26.261143930958024</v>
      </c>
      <c r="AF625" s="18">
        <f t="shared" si="129"/>
        <v>0.35188571377018923</v>
      </c>
    </row>
    <row r="626" spans="1:32" x14ac:dyDescent="0.3">
      <c r="A626" s="19" t="s">
        <v>1263</v>
      </c>
      <c r="B626" s="20" t="s">
        <v>1264</v>
      </c>
      <c r="C626" s="16" t="s">
        <v>8</v>
      </c>
      <c r="D626" s="16" t="str">
        <f>VLOOKUP(A626,'Lead Time'!$A$2:$C$1180,3,0)</f>
        <v>Local</v>
      </c>
      <c r="E626" s="23" t="str">
        <f>VLOOKUP(A626,Classification!$A$2:$D$1180,4,0)</f>
        <v>C</v>
      </c>
      <c r="F626" s="25" t="str">
        <f>VLOOKUP(A626,Classification!$A$2:$E$1180,5,0)</f>
        <v>L</v>
      </c>
      <c r="G626" s="21">
        <f>VLOOKUP(A626,'Lead Time'!$A$2:$D$1180,4,0)</f>
        <v>43</v>
      </c>
      <c r="H626" s="21">
        <f t="shared" si="117"/>
        <v>1.4333333333333333</v>
      </c>
      <c r="I626" s="32">
        <f>VLOOKUP(A626,Classification!$A$2:$F$1180,6,0)</f>
        <v>21.311</v>
      </c>
      <c r="J626" s="21">
        <f>-SUM('cons 2023 - 2025'!D627:AM627)</f>
        <v>4</v>
      </c>
      <c r="K626" s="18">
        <f>-_xlfn.MINIFS('cons 2023 - 2025'!D627:AM627,'cons 2023 - 2025'!D627:AM627,"&lt;&gt;0")</f>
        <v>4</v>
      </c>
      <c r="L626" s="18">
        <f>-_xlfn.MAXIFS('cons 2023 - 2025'!D627:AM627,'cons 2023 - 2025'!D627:AM627,"&lt;&gt;0")</f>
        <v>4</v>
      </c>
      <c r="M626" s="19">
        <f>COUNTIF('cons 2023 - 2025'!D627:AM627,"&lt;&gt;0")</f>
        <v>1</v>
      </c>
      <c r="N626" s="21">
        <f>-AVERAGE('cons 2023 - 2025'!D627:AM627)</f>
        <v>0.1111111111111111</v>
      </c>
      <c r="O626" s="21">
        <f t="shared" si="118"/>
        <v>4</v>
      </c>
      <c r="P626" s="21">
        <f>_xlfn.STDEV.S('cons 2023 - 2025'!D627:AM627)</f>
        <v>0.66666666666666663</v>
      </c>
      <c r="Q626" s="21">
        <f>-AVERAGE('cons 2023 - 2025'!D627:AM627)/'⚙ Assumptions'!$B$5</f>
        <v>5.0505050505050501E-3</v>
      </c>
      <c r="R626" s="21">
        <f>_xlfn.STDEV.S('cons 2023 - 2025'!D627:AM627)/SQRT('⚙ Assumptions'!$B$5)</f>
        <v>0.14213381090374028</v>
      </c>
      <c r="S626" s="21">
        <f>-IF(AVERAGE('cons 2023 - 2025'!D627:AM627)=0,"",_xlfn.STDEV.S('cons 2023 - 2025'!D627:AM627)/AVERAGE('cons 2023 - 2025'!D627:AM627))</f>
        <v>6</v>
      </c>
      <c r="T626" s="21" t="str">
        <f t="shared" si="119"/>
        <v>Z</v>
      </c>
      <c r="U626" s="38">
        <f t="shared" si="120"/>
        <v>0.9</v>
      </c>
      <c r="V626" s="21">
        <f t="shared" si="121"/>
        <v>1.28</v>
      </c>
      <c r="W626" s="21">
        <f t="shared" si="122"/>
        <v>1.193003170849334</v>
      </c>
      <c r="X626" s="21">
        <f t="shared" si="123"/>
        <v>1.0216268797763113</v>
      </c>
      <c r="Y626" s="21">
        <f t="shared" si="124"/>
        <v>1.4101748880210512</v>
      </c>
      <c r="Z626" s="21">
        <f t="shared" si="125"/>
        <v>1.1808861390355705</v>
      </c>
      <c r="AA626" s="21">
        <f>-AVERAGE('cons 2023 - 2025'!D627:AM627)*12</f>
        <v>1.3333333333333333</v>
      </c>
      <c r="AB626" s="32">
        <f t="shared" si="126"/>
        <v>4.2622</v>
      </c>
      <c r="AC626" s="21">
        <f>SQRT((2*AA626*'⚙ Assumptions'!$B$3)/AB626)</f>
        <v>9.6875305100928646</v>
      </c>
      <c r="AD626" s="21">
        <f t="shared" si="127"/>
        <v>1.1808861390355705</v>
      </c>
      <c r="AE626" s="21">
        <f t="shared" si="128"/>
        <v>10.868416649128434</v>
      </c>
      <c r="AF626" s="21">
        <f t="shared" si="129"/>
        <v>0.13763397513372599</v>
      </c>
    </row>
    <row r="627" spans="1:32" x14ac:dyDescent="0.3">
      <c r="A627" s="16" t="s">
        <v>1265</v>
      </c>
      <c r="B627" s="17" t="s">
        <v>1266</v>
      </c>
      <c r="C627" s="16" t="s">
        <v>8</v>
      </c>
      <c r="D627" s="16" t="str">
        <f>VLOOKUP(A627,'Lead Time'!$A$2:$C$1180,3,0)</f>
        <v>Local</v>
      </c>
      <c r="E627" s="23" t="str">
        <f>VLOOKUP(A627,Classification!$A$2:$D$1180,4,0)</f>
        <v>C</v>
      </c>
      <c r="F627" s="25" t="str">
        <f>VLOOKUP(A627,Classification!$A$2:$E$1180,5,0)</f>
        <v>L</v>
      </c>
      <c r="G627" s="18">
        <f>VLOOKUP(A627,'Lead Time'!$A$2:$D$1180,4,0)</f>
        <v>74</v>
      </c>
      <c r="H627" s="18">
        <f t="shared" si="117"/>
        <v>2.4666666666666668</v>
      </c>
      <c r="I627" s="27">
        <f>VLOOKUP(A627,Classification!$A$2:$F$1180,6,0)</f>
        <v>21.21</v>
      </c>
      <c r="J627" s="18">
        <f>-SUM('cons 2023 - 2025'!D628:AM628)</f>
        <v>2</v>
      </c>
      <c r="K627" s="18">
        <f>-_xlfn.MINIFS('cons 2023 - 2025'!D628:AM628,'cons 2023 - 2025'!D628:AM628,"&lt;&gt;0")</f>
        <v>1</v>
      </c>
      <c r="L627" s="18">
        <f>-_xlfn.MAXIFS('cons 2023 - 2025'!D628:AM628,'cons 2023 - 2025'!D628:AM628,"&lt;&gt;0")</f>
        <v>1</v>
      </c>
      <c r="M627" s="16">
        <f>COUNTIF('cons 2023 - 2025'!D628:AM628,"&lt;&gt;0")</f>
        <v>2</v>
      </c>
      <c r="N627" s="18">
        <f>-AVERAGE('cons 2023 - 2025'!D628:AM628)</f>
        <v>5.5555555555555552E-2</v>
      </c>
      <c r="O627" s="18">
        <f t="shared" si="118"/>
        <v>1</v>
      </c>
      <c r="P627" s="18">
        <f>_xlfn.STDEV.S('cons 2023 - 2025'!D628:AM628)</f>
        <v>0.2323106841457232</v>
      </c>
      <c r="Q627" s="18">
        <f>-AVERAGE('cons 2023 - 2025'!D628:AM628)/'⚙ Assumptions'!$B$5</f>
        <v>2.525252525252525E-3</v>
      </c>
      <c r="R627" s="18">
        <f>_xlfn.STDEV.S('cons 2023 - 2025'!D628:AM628)/SQRT('⚙ Assumptions'!$B$5)</f>
        <v>4.9528804276930134E-2</v>
      </c>
      <c r="S627" s="18">
        <f>-IF(AVERAGE('cons 2023 - 2025'!D628:AM628)=0,"",_xlfn.STDEV.S('cons 2023 - 2025'!D628:AM628)/AVERAGE('cons 2023 - 2025'!D628:AM628))</f>
        <v>4.1815923146230176</v>
      </c>
      <c r="T627" s="18" t="str">
        <f t="shared" si="119"/>
        <v>Z</v>
      </c>
      <c r="U627" s="37">
        <f t="shared" si="120"/>
        <v>0.9</v>
      </c>
      <c r="V627" s="18">
        <f t="shared" si="121"/>
        <v>1.28</v>
      </c>
      <c r="W627" s="18">
        <f t="shared" si="122"/>
        <v>0.54536049213164162</v>
      </c>
      <c r="X627" s="18">
        <f t="shared" si="123"/>
        <v>0.46701882404308082</v>
      </c>
      <c r="Y627" s="18">
        <f t="shared" si="124"/>
        <v>0.73222917900032847</v>
      </c>
      <c r="Z627" s="18">
        <f t="shared" si="125"/>
        <v>0.60405586108011788</v>
      </c>
      <c r="AA627" s="18">
        <f>-AVERAGE('cons 2023 - 2025'!D628:AM628)*12</f>
        <v>0.66666666666666663</v>
      </c>
      <c r="AB627" s="27">
        <f t="shared" si="126"/>
        <v>4.242</v>
      </c>
      <c r="AC627" s="18">
        <f>SQRT((2*AA627*'⚙ Assumptions'!$B$3)/AB627)</f>
        <v>6.8664089522870064</v>
      </c>
      <c r="AD627" s="18">
        <f t="shared" si="127"/>
        <v>0.60405586108011788</v>
      </c>
      <c r="AE627" s="18">
        <f t="shared" si="128"/>
        <v>7.4704648133671245</v>
      </c>
      <c r="AF627" s="18">
        <f t="shared" si="129"/>
        <v>9.7091022585338277E-2</v>
      </c>
    </row>
    <row r="628" spans="1:32" x14ac:dyDescent="0.3">
      <c r="A628" s="19" t="s">
        <v>1267</v>
      </c>
      <c r="B628" s="20" t="s">
        <v>1268</v>
      </c>
      <c r="C628" s="16" t="s">
        <v>8</v>
      </c>
      <c r="D628" s="16" t="str">
        <f>VLOOKUP(A628,'Lead Time'!$A$2:$C$1180,3,0)</f>
        <v>Local</v>
      </c>
      <c r="E628" s="23" t="str">
        <f>VLOOKUP(A628,Classification!$A$2:$D$1180,4,0)</f>
        <v>C</v>
      </c>
      <c r="F628" s="25" t="str">
        <f>VLOOKUP(A628,Classification!$A$2:$E$1180,5,0)</f>
        <v>L</v>
      </c>
      <c r="G628" s="21">
        <f>VLOOKUP(A628,'Lead Time'!$A$2:$D$1180,4,0)</f>
        <v>74</v>
      </c>
      <c r="H628" s="21">
        <f t="shared" si="117"/>
        <v>2.4666666666666668</v>
      </c>
      <c r="I628" s="32">
        <f>VLOOKUP(A628,Classification!$A$2:$F$1180,6,0)</f>
        <v>21</v>
      </c>
      <c r="J628" s="21">
        <f>-SUM('cons 2023 - 2025'!D629:AM629)</f>
        <v>3</v>
      </c>
      <c r="K628" s="18">
        <f>-_xlfn.MINIFS('cons 2023 - 2025'!D629:AM629,'cons 2023 - 2025'!D629:AM629,"&lt;&gt;0")</f>
        <v>2</v>
      </c>
      <c r="L628" s="18">
        <f>-_xlfn.MAXIFS('cons 2023 - 2025'!D629:AM629,'cons 2023 - 2025'!D629:AM629,"&lt;&gt;0")</f>
        <v>1</v>
      </c>
      <c r="M628" s="19">
        <f>COUNTIF('cons 2023 - 2025'!D629:AM629,"&lt;&gt;0")</f>
        <v>2</v>
      </c>
      <c r="N628" s="21">
        <f>-AVERAGE('cons 2023 - 2025'!D629:AM629)</f>
        <v>8.3333333333333329E-2</v>
      </c>
      <c r="O628" s="21">
        <f t="shared" si="118"/>
        <v>1.5</v>
      </c>
      <c r="P628" s="21">
        <f>_xlfn.STDEV.S('cons 2023 - 2025'!D629:AM629)</f>
        <v>0.36839419880650359</v>
      </c>
      <c r="Q628" s="21">
        <f>-AVERAGE('cons 2023 - 2025'!D629:AM629)/'⚙ Assumptions'!$B$5</f>
        <v>3.7878787878787876E-3</v>
      </c>
      <c r="R628" s="21">
        <f>_xlfn.STDEV.S('cons 2023 - 2025'!D629:AM629)/SQRT('⚙ Assumptions'!$B$5)</f>
        <v>7.854190708679773E-2</v>
      </c>
      <c r="S628" s="21">
        <f>-IF(AVERAGE('cons 2023 - 2025'!D629:AM629)=0,"",_xlfn.STDEV.S('cons 2023 - 2025'!D629:AM629)/AVERAGE('cons 2023 - 2025'!D629:AM629))</f>
        <v>4.4207303856780431</v>
      </c>
      <c r="T628" s="21" t="str">
        <f t="shared" si="119"/>
        <v>Z</v>
      </c>
      <c r="U628" s="38">
        <f t="shared" si="120"/>
        <v>0.9</v>
      </c>
      <c r="V628" s="21">
        <f t="shared" si="121"/>
        <v>1.28</v>
      </c>
      <c r="W628" s="21">
        <f t="shared" si="122"/>
        <v>0.86482308077372727</v>
      </c>
      <c r="X628" s="21">
        <f t="shared" si="123"/>
        <v>0.74059024079574853</v>
      </c>
      <c r="Y628" s="21">
        <f t="shared" si="124"/>
        <v>1.1451261110767574</v>
      </c>
      <c r="Z628" s="21">
        <f t="shared" si="125"/>
        <v>0.94614579635130402</v>
      </c>
      <c r="AA628" s="21">
        <f>-AVERAGE('cons 2023 - 2025'!D629:AM629)*12</f>
        <v>1</v>
      </c>
      <c r="AB628" s="32">
        <f t="shared" si="126"/>
        <v>4.2</v>
      </c>
      <c r="AC628" s="21">
        <f>SQRT((2*AA628*'⚙ Assumptions'!$B$3)/AB628)</f>
        <v>8.4515425472851664</v>
      </c>
      <c r="AD628" s="21">
        <f t="shared" si="127"/>
        <v>0.94614579635130402</v>
      </c>
      <c r="AE628" s="21">
        <f t="shared" si="128"/>
        <v>9.3976883436364709</v>
      </c>
      <c r="AF628" s="21">
        <f t="shared" si="129"/>
        <v>0.11832159566199231</v>
      </c>
    </row>
    <row r="629" spans="1:32" x14ac:dyDescent="0.3">
      <c r="A629" s="16" t="s">
        <v>1269</v>
      </c>
      <c r="B629" s="17" t="s">
        <v>1270</v>
      </c>
      <c r="C629" s="16" t="s">
        <v>8</v>
      </c>
      <c r="D629" s="16" t="str">
        <f>VLOOKUP(A629,'Lead Time'!$A$2:$C$1180,3,0)</f>
        <v>Local</v>
      </c>
      <c r="E629" s="23" t="str">
        <f>VLOOKUP(A629,Classification!$A$2:$D$1180,4,0)</f>
        <v>C</v>
      </c>
      <c r="F629" s="26" t="str">
        <f>VLOOKUP(A629,Classification!$A$2:$E$1180,5,0)</f>
        <v>M</v>
      </c>
      <c r="G629" s="18">
        <f>VLOOKUP(A629,'Lead Time'!$A$2:$D$1180,4,0)</f>
        <v>40.200000000000003</v>
      </c>
      <c r="H629" s="18">
        <f t="shared" si="117"/>
        <v>1.34</v>
      </c>
      <c r="I629" s="27">
        <f>VLOOKUP(A629,Classification!$A$2:$F$1180,6,0)</f>
        <v>20.783999999999999</v>
      </c>
      <c r="J629" s="18">
        <f>-SUM('cons 2023 - 2025'!D630:AM630)</f>
        <v>27</v>
      </c>
      <c r="K629" s="18">
        <f>-_xlfn.MINIFS('cons 2023 - 2025'!D630:AM630,'cons 2023 - 2025'!D630:AM630,"&lt;&gt;0")</f>
        <v>6</v>
      </c>
      <c r="L629" s="18">
        <f>-_xlfn.MAXIFS('cons 2023 - 2025'!D630:AM630,'cons 2023 - 2025'!D630:AM630,"&lt;&gt;0")</f>
        <v>2</v>
      </c>
      <c r="M629" s="16">
        <f>COUNTIF('cons 2023 - 2025'!D630:AM630,"&lt;&gt;0")</f>
        <v>7</v>
      </c>
      <c r="N629" s="18">
        <f>-AVERAGE('cons 2023 - 2025'!D630:AM630)</f>
        <v>0.75</v>
      </c>
      <c r="O629" s="18">
        <f t="shared" si="118"/>
        <v>3.8571428571428572</v>
      </c>
      <c r="P629" s="18">
        <f>_xlfn.STDEV.S('cons 2023 - 2025'!D630:AM630)</f>
        <v>1.6797108594721211</v>
      </c>
      <c r="Q629" s="18">
        <f>-AVERAGE('cons 2023 - 2025'!D630:AM630)/'⚙ Assumptions'!$B$5</f>
        <v>3.4090909090909088E-2</v>
      </c>
      <c r="R629" s="18">
        <f>_xlfn.STDEV.S('cons 2023 - 2025'!D630:AM630)/SQRT('⚙ Assumptions'!$B$5)</f>
        <v>0.35811555850975429</v>
      </c>
      <c r="S629" s="18">
        <f>-IF(AVERAGE('cons 2023 - 2025'!D630:AM630)=0,"",_xlfn.STDEV.S('cons 2023 - 2025'!D630:AM630)/AVERAGE('cons 2023 - 2025'!D630:AM630))</f>
        <v>2.2396144792961614</v>
      </c>
      <c r="T629" s="18" t="str">
        <f t="shared" si="119"/>
        <v>Z</v>
      </c>
      <c r="U629" s="37">
        <f t="shared" si="120"/>
        <v>0.9</v>
      </c>
      <c r="V629" s="18">
        <f t="shared" si="121"/>
        <v>1.28</v>
      </c>
      <c r="W629" s="18">
        <f t="shared" si="122"/>
        <v>2.9063384381181621</v>
      </c>
      <c r="X629" s="18">
        <f t="shared" si="123"/>
        <v>2.488839545996143</v>
      </c>
      <c r="Y629" s="18">
        <f t="shared" si="124"/>
        <v>4.2767929835727072</v>
      </c>
      <c r="Z629" s="18">
        <f t="shared" si="125"/>
        <v>3.4938395459961429</v>
      </c>
      <c r="AA629" s="18">
        <f>-AVERAGE('cons 2023 - 2025'!D630:AM630)*12</f>
        <v>9</v>
      </c>
      <c r="AB629" s="27">
        <f t="shared" si="126"/>
        <v>4.1567999999999996</v>
      </c>
      <c r="AC629" s="18">
        <f>SQRT((2*AA629*'⚙ Assumptions'!$B$3)/AB629)</f>
        <v>25.486037476146933</v>
      </c>
      <c r="AD629" s="18">
        <f t="shared" si="127"/>
        <v>3.4938395459961429</v>
      </c>
      <c r="AE629" s="18">
        <f t="shared" si="128"/>
        <v>28.979877022143075</v>
      </c>
      <c r="AF629" s="18">
        <f t="shared" si="129"/>
        <v>0.35313453526949184</v>
      </c>
    </row>
    <row r="630" spans="1:32" x14ac:dyDescent="0.3">
      <c r="A630" s="19" t="s">
        <v>1271</v>
      </c>
      <c r="B630" s="20" t="s">
        <v>1272</v>
      </c>
      <c r="C630" s="16" t="s">
        <v>8</v>
      </c>
      <c r="D630" s="16" t="str">
        <f>VLOOKUP(A630,'Lead Time'!$A$2:$C$1180,3,0)</f>
        <v>Local</v>
      </c>
      <c r="E630" s="23" t="str">
        <f>VLOOKUP(A630,Classification!$A$2:$D$1180,4,0)</f>
        <v>C</v>
      </c>
      <c r="F630" s="25" t="str">
        <f>VLOOKUP(A630,Classification!$A$2:$E$1180,5,0)</f>
        <v>L</v>
      </c>
      <c r="G630" s="21">
        <f>VLOOKUP(A630,'Lead Time'!$A$2:$D$1180,4,0)</f>
        <v>12</v>
      </c>
      <c r="H630" s="21">
        <f t="shared" si="117"/>
        <v>0.4</v>
      </c>
      <c r="I630" s="32">
        <f>VLOOKUP(A630,Classification!$A$2:$F$1180,6,0)</f>
        <v>20.52</v>
      </c>
      <c r="J630" s="21">
        <f>-SUM('cons 2023 - 2025'!D631:AM631)</f>
        <v>13</v>
      </c>
      <c r="K630" s="18">
        <f>-_xlfn.MINIFS('cons 2023 - 2025'!D631:AM631,'cons 2023 - 2025'!D631:AM631,"&lt;&gt;0")</f>
        <v>9</v>
      </c>
      <c r="L630" s="18">
        <f>-_xlfn.MAXIFS('cons 2023 - 2025'!D631:AM631,'cons 2023 - 2025'!D631:AM631,"&lt;&gt;0")</f>
        <v>1</v>
      </c>
      <c r="M630" s="19">
        <f>COUNTIF('cons 2023 - 2025'!D631:AM631,"&lt;&gt;0")</f>
        <v>3</v>
      </c>
      <c r="N630" s="21">
        <f>-AVERAGE('cons 2023 - 2025'!D631:AM631)</f>
        <v>0.3611111111111111</v>
      </c>
      <c r="O630" s="21">
        <f t="shared" si="118"/>
        <v>4.333333333333333</v>
      </c>
      <c r="P630" s="21">
        <f>_xlfn.STDEV.S('cons 2023 - 2025'!D631:AM631)</f>
        <v>1.5703098470916548</v>
      </c>
      <c r="Q630" s="21">
        <f>-AVERAGE('cons 2023 - 2025'!D631:AM631)/'⚙ Assumptions'!$B$5</f>
        <v>1.6414141414141412E-2</v>
      </c>
      <c r="R630" s="21">
        <f>_xlfn.STDEV.S('cons 2023 - 2025'!D631:AM631)/SQRT('⚙ Assumptions'!$B$5)</f>
        <v>0.33479118430020988</v>
      </c>
      <c r="S630" s="21">
        <f>-IF(AVERAGE('cons 2023 - 2025'!D631:AM631)=0,"",_xlfn.STDEV.S('cons 2023 - 2025'!D631:AM631)/AVERAGE('cons 2023 - 2025'!D631:AM631))</f>
        <v>4.3485503457922752</v>
      </c>
      <c r="T630" s="21" t="str">
        <f t="shared" si="119"/>
        <v>Z</v>
      </c>
      <c r="U630" s="38">
        <f t="shared" si="120"/>
        <v>0.9</v>
      </c>
      <c r="V630" s="21">
        <f t="shared" si="121"/>
        <v>1.28</v>
      </c>
      <c r="W630" s="21">
        <f t="shared" si="122"/>
        <v>1.4844808733033454</v>
      </c>
      <c r="X630" s="21">
        <f t="shared" si="123"/>
        <v>1.2712334717440932</v>
      </c>
      <c r="Y630" s="21">
        <f t="shared" si="124"/>
        <v>1.6814505702730425</v>
      </c>
      <c r="Z630" s="21">
        <f t="shared" si="125"/>
        <v>1.4156779161885376</v>
      </c>
      <c r="AA630" s="21">
        <f>-AVERAGE('cons 2023 - 2025'!D631:AM631)*12</f>
        <v>4.333333333333333</v>
      </c>
      <c r="AB630" s="32">
        <f t="shared" si="126"/>
        <v>4.1040000000000001</v>
      </c>
      <c r="AC630" s="21">
        <f>SQRT((2*AA630*'⚙ Assumptions'!$B$3)/AB630)</f>
        <v>17.797868764366317</v>
      </c>
      <c r="AD630" s="21">
        <f t="shared" si="127"/>
        <v>1.4156779161885376</v>
      </c>
      <c r="AE630" s="21">
        <f t="shared" si="128"/>
        <v>19.213546680554856</v>
      </c>
      <c r="AF630" s="21">
        <f t="shared" si="129"/>
        <v>0.24347484469653122</v>
      </c>
    </row>
    <row r="631" spans="1:32" x14ac:dyDescent="0.3">
      <c r="A631" s="16" t="s">
        <v>1273</v>
      </c>
      <c r="B631" s="17" t="s">
        <v>1274</v>
      </c>
      <c r="C631" s="16" t="s">
        <v>8</v>
      </c>
      <c r="D631" s="16" t="str">
        <f>VLOOKUP(A631,'Lead Time'!$A$2:$C$1180,3,0)</f>
        <v>Local</v>
      </c>
      <c r="E631" s="23" t="str">
        <f>VLOOKUP(A631,Classification!$A$2:$D$1180,4,0)</f>
        <v>C</v>
      </c>
      <c r="F631" s="24" t="str">
        <f>VLOOKUP(A631,Classification!$A$2:$E$1180,5,0)</f>
        <v>H</v>
      </c>
      <c r="G631" s="18">
        <f>VLOOKUP(A631,'Lead Time'!$A$2:$D$1180,4,0)</f>
        <v>13.545454545454545</v>
      </c>
      <c r="H631" s="18">
        <f t="shared" si="117"/>
        <v>0.45151515151515148</v>
      </c>
      <c r="I631" s="27">
        <f>VLOOKUP(A631,Classification!$A$2:$F$1180,6,0)</f>
        <v>20.52</v>
      </c>
      <c r="J631" s="18">
        <f>-SUM('cons 2023 - 2025'!D632:AM632)</f>
        <v>60</v>
      </c>
      <c r="K631" s="18">
        <f>-_xlfn.MINIFS('cons 2023 - 2025'!D632:AM632,'cons 2023 - 2025'!D632:AM632,"&lt;&gt;0")</f>
        <v>7</v>
      </c>
      <c r="L631" s="18">
        <f>-_xlfn.MAXIFS('cons 2023 - 2025'!D632:AM632,'cons 2023 - 2025'!D632:AM632,"&lt;&gt;0")</f>
        <v>1</v>
      </c>
      <c r="M631" s="16">
        <f>COUNTIF('cons 2023 - 2025'!D632:AM632,"&lt;&gt;0")</f>
        <v>24</v>
      </c>
      <c r="N631" s="18">
        <f>-AVERAGE('cons 2023 - 2025'!D632:AM632)</f>
        <v>1.6666666666666667</v>
      </c>
      <c r="O631" s="18">
        <f t="shared" si="118"/>
        <v>2.5</v>
      </c>
      <c r="P631" s="18">
        <f>_xlfn.STDEV.S('cons 2023 - 2025'!D632:AM632)</f>
        <v>1.740279123753264</v>
      </c>
      <c r="Q631" s="18">
        <f>-AVERAGE('cons 2023 - 2025'!D632:AM632)/'⚙ Assumptions'!$B$5</f>
        <v>7.575757575757576E-2</v>
      </c>
      <c r="R631" s="18">
        <f>_xlfn.STDEV.S('cons 2023 - 2025'!D632:AM632)/SQRT('⚙ Assumptions'!$B$5)</f>
        <v>0.3710287558429099</v>
      </c>
      <c r="S631" s="18">
        <f>-IF(AVERAGE('cons 2023 - 2025'!D632:AM632)=0,"",_xlfn.STDEV.S('cons 2023 - 2025'!D632:AM632)/AVERAGE('cons 2023 - 2025'!D632:AM632))</f>
        <v>1.0441674742519584</v>
      </c>
      <c r="T631" s="18" t="str">
        <f t="shared" si="119"/>
        <v>Z</v>
      </c>
      <c r="U631" s="37">
        <f t="shared" si="120"/>
        <v>0.9</v>
      </c>
      <c r="V631" s="18">
        <f t="shared" si="121"/>
        <v>1.28</v>
      </c>
      <c r="W631" s="18">
        <f t="shared" si="122"/>
        <v>1.7478909402703311</v>
      </c>
      <c r="X631" s="18">
        <f t="shared" si="123"/>
        <v>1.4968043766609387</v>
      </c>
      <c r="Y631" s="18">
        <f t="shared" si="124"/>
        <v>2.7740617391684026</v>
      </c>
      <c r="Z631" s="18">
        <f t="shared" si="125"/>
        <v>2.2493296291861911</v>
      </c>
      <c r="AA631" s="18">
        <f>-AVERAGE('cons 2023 - 2025'!D632:AM632)*12</f>
        <v>20</v>
      </c>
      <c r="AB631" s="27">
        <f t="shared" si="126"/>
        <v>4.1040000000000001</v>
      </c>
      <c r="AC631" s="18">
        <f>SQRT((2*AA631*'⚙ Assumptions'!$B$3)/AB631)</f>
        <v>38.235955645093625</v>
      </c>
      <c r="AD631" s="18">
        <f t="shared" si="127"/>
        <v>2.2493296291861911</v>
      </c>
      <c r="AE631" s="18">
        <f t="shared" si="128"/>
        <v>40.485285274279818</v>
      </c>
      <c r="AF631" s="18">
        <f t="shared" si="129"/>
        <v>0.52306787322488091</v>
      </c>
    </row>
    <row r="632" spans="1:32" x14ac:dyDescent="0.3">
      <c r="A632" s="19" t="s">
        <v>1275</v>
      </c>
      <c r="B632" s="20" t="s">
        <v>1276</v>
      </c>
      <c r="C632" s="16" t="s">
        <v>20</v>
      </c>
      <c r="D632" s="16"/>
      <c r="E632" s="23" t="str">
        <f>VLOOKUP(A632,Classification!$A$2:$D$1180,4,0)</f>
        <v>C</v>
      </c>
      <c r="F632" s="24" t="str">
        <f>VLOOKUP(A632,Classification!$A$2:$E$1180,5,0)</f>
        <v>H</v>
      </c>
      <c r="G632" s="21">
        <f>VLOOKUP(A632,'Lead Time'!$A$2:$D$1180,4,0)</f>
        <v>44</v>
      </c>
      <c r="H632" s="21">
        <f t="shared" si="117"/>
        <v>1.4666666666666666</v>
      </c>
      <c r="I632" s="32">
        <f>VLOOKUP(A632,Classification!$A$2:$F$1180,6,0)</f>
        <v>20.173999999999999</v>
      </c>
      <c r="J632" s="21">
        <f>-SUM('cons 2023 - 2025'!D633:AM633)</f>
        <v>4297776.1579999989</v>
      </c>
      <c r="K632" s="18">
        <f>-_xlfn.MINIFS('cons 2023 - 2025'!D633:AM633,'cons 2023 - 2025'!D633:AM633,"&lt;&gt;0")</f>
        <v>160469.12</v>
      </c>
      <c r="L632" s="18">
        <f>-_xlfn.MAXIFS('cons 2023 - 2025'!D633:AM633,'cons 2023 - 2025'!D633:AM633,"&lt;&gt;0")</f>
        <v>34605.741000000002</v>
      </c>
      <c r="M632" s="19">
        <f>COUNTIF('cons 2023 - 2025'!D633:AM633,"&lt;&gt;0")</f>
        <v>36</v>
      </c>
      <c r="N632" s="21">
        <f>-AVERAGE('cons 2023 - 2025'!D633:AM633)</f>
        <v>119382.67105555552</v>
      </c>
      <c r="O632" s="21">
        <f t="shared" si="118"/>
        <v>119382.67105555552</v>
      </c>
      <c r="P632" s="21">
        <f>_xlfn.STDEV.S('cons 2023 - 2025'!D633:AM633)</f>
        <v>34397.622569611929</v>
      </c>
      <c r="Q632" s="21">
        <f>-AVERAGE('cons 2023 - 2025'!D633:AM633)/'⚙ Assumptions'!$B$5</f>
        <v>5426.485047979796</v>
      </c>
      <c r="R632" s="21">
        <f>_xlfn.STDEV.S('cons 2023 - 2025'!D633:AM633)/SQRT('⚙ Assumptions'!$B$5)</f>
        <v>7333.5977727711761</v>
      </c>
      <c r="S632" s="21">
        <f>-IF(AVERAGE('cons 2023 - 2025'!D633:AM633)=0,"",_xlfn.STDEV.S('cons 2023 - 2025'!D633:AM633)/AVERAGE('cons 2023 - 2025'!D633:AM633))</f>
        <v>0.28812910839970041</v>
      </c>
      <c r="T632" s="21" t="str">
        <f t="shared" si="119"/>
        <v>Y</v>
      </c>
      <c r="U632" s="38">
        <f t="shared" si="120"/>
        <v>0.9</v>
      </c>
      <c r="V632" s="21">
        <f t="shared" si="121"/>
        <v>1.28</v>
      </c>
      <c r="W632" s="21">
        <f t="shared" si="122"/>
        <v>62266.347969710157</v>
      </c>
      <c r="X632" s="21">
        <f t="shared" si="123"/>
        <v>53321.714766334677</v>
      </c>
      <c r="Y632" s="21">
        <f t="shared" si="124"/>
        <v>301031.69008082116</v>
      </c>
      <c r="Z632" s="21">
        <f t="shared" si="125"/>
        <v>228416.29898114942</v>
      </c>
      <c r="AA632" s="21">
        <f>-AVERAGE('cons 2023 - 2025'!D633:AM633)*12</f>
        <v>1432592.0526666662</v>
      </c>
      <c r="AB632" s="32">
        <f t="shared" si="126"/>
        <v>4.0347999999999997</v>
      </c>
      <c r="AC632" s="21">
        <f>SQRT((2*AA632*'⚙ Assumptions'!$B$3)/AB632)</f>
        <v>10320.741250527744</v>
      </c>
      <c r="AD632" s="21">
        <f t="shared" si="127"/>
        <v>228416.29898114942</v>
      </c>
      <c r="AE632" s="21">
        <f t="shared" si="128"/>
        <v>238737.04023167715</v>
      </c>
      <c r="AF632" s="21">
        <f t="shared" si="129"/>
        <v>138.80708932543112</v>
      </c>
    </row>
    <row r="633" spans="1:32" x14ac:dyDescent="0.3">
      <c r="A633" s="16" t="s">
        <v>1277</v>
      </c>
      <c r="B633" s="17" t="s">
        <v>1278</v>
      </c>
      <c r="C633" s="16" t="s">
        <v>8</v>
      </c>
      <c r="D633" s="16" t="str">
        <f>VLOOKUP(A633,'Lead Time'!$A$2:$C$1180,3,0)</f>
        <v>Local</v>
      </c>
      <c r="E633" s="23" t="str">
        <f>VLOOKUP(A633,Classification!$A$2:$D$1180,4,0)</f>
        <v>C</v>
      </c>
      <c r="F633" s="24" t="str">
        <f>VLOOKUP(A633,Classification!$A$2:$E$1180,5,0)</f>
        <v>H</v>
      </c>
      <c r="G633" s="18">
        <f>VLOOKUP(A633,'Lead Time'!$A$2:$D$1180,4,0)</f>
        <v>9.3888888888888893</v>
      </c>
      <c r="H633" s="18">
        <f t="shared" si="117"/>
        <v>0.312962962962963</v>
      </c>
      <c r="I633" s="27">
        <f>VLOOKUP(A633,Classification!$A$2:$F$1180,6,0)</f>
        <v>20.074000000000002</v>
      </c>
      <c r="J633" s="18">
        <f>-SUM('cons 2023 - 2025'!D634:AM634)</f>
        <v>251</v>
      </c>
      <c r="K633" s="18">
        <f>-_xlfn.MINIFS('cons 2023 - 2025'!D634:AM634,'cons 2023 - 2025'!D634:AM634,"&lt;&gt;0")</f>
        <v>86</v>
      </c>
      <c r="L633" s="18">
        <f>-_xlfn.MAXIFS('cons 2023 - 2025'!D634:AM634,'cons 2023 - 2025'!D634:AM634,"&lt;&gt;0")</f>
        <v>1</v>
      </c>
      <c r="M633" s="16">
        <f>COUNTIF('cons 2023 - 2025'!D634:AM634,"&lt;&gt;0")</f>
        <v>18</v>
      </c>
      <c r="N633" s="18">
        <f>-AVERAGE('cons 2023 - 2025'!D634:AM634)</f>
        <v>6.9722222222222223</v>
      </c>
      <c r="O633" s="18">
        <f t="shared" si="118"/>
        <v>13.944444444444445</v>
      </c>
      <c r="P633" s="18">
        <f>_xlfn.STDEV.S('cons 2023 - 2025'!D634:AM634)</f>
        <v>16.204913031213909</v>
      </c>
      <c r="Q633" s="18">
        <f>-AVERAGE('cons 2023 - 2025'!D634:AM634)/'⚙ Assumptions'!$B$5</f>
        <v>0.31691919191919193</v>
      </c>
      <c r="R633" s="18">
        <f>_xlfn.STDEV.S('cons 2023 - 2025'!D634:AM634)/SQRT('⚙ Assumptions'!$B$5)</f>
        <v>3.4548990667351718</v>
      </c>
      <c r="S633" s="18">
        <f>-IF(AVERAGE('cons 2023 - 2025'!D634:AM634)=0,"",_xlfn.STDEV.S('cons 2023 - 2025'!D634:AM634)/AVERAGE('cons 2023 - 2025'!D634:AM634))</f>
        <v>2.324210633958967</v>
      </c>
      <c r="T633" s="18" t="str">
        <f t="shared" si="119"/>
        <v>Z</v>
      </c>
      <c r="U633" s="37">
        <f t="shared" si="120"/>
        <v>0.9</v>
      </c>
      <c r="V633" s="18">
        <f t="shared" si="121"/>
        <v>1.28</v>
      </c>
      <c r="W633" s="18">
        <f t="shared" si="122"/>
        <v>13.550409923944827</v>
      </c>
      <c r="X633" s="18">
        <f t="shared" si="123"/>
        <v>11.603877800621561</v>
      </c>
      <c r="Y633" s="18">
        <f t="shared" si="124"/>
        <v>16.525929003630573</v>
      </c>
      <c r="Z633" s="18">
        <f t="shared" si="125"/>
        <v>13.785925125724441</v>
      </c>
      <c r="AA633" s="18">
        <f>-AVERAGE('cons 2023 - 2025'!D634:AM634)*12</f>
        <v>83.666666666666671</v>
      </c>
      <c r="AB633" s="27">
        <f t="shared" si="126"/>
        <v>4.0148000000000001</v>
      </c>
      <c r="AC633" s="18">
        <f>SQRT((2*AA633*'⚙ Assumptions'!$B$3)/AB633)</f>
        <v>79.068755447864021</v>
      </c>
      <c r="AD633" s="18">
        <f t="shared" si="127"/>
        <v>13.785925125724441</v>
      </c>
      <c r="AE633" s="18">
        <f t="shared" si="128"/>
        <v>92.854680573588467</v>
      </c>
      <c r="AF633" s="18">
        <f t="shared" si="129"/>
        <v>1.0581507979069482</v>
      </c>
    </row>
    <row r="634" spans="1:32" x14ac:dyDescent="0.3">
      <c r="A634" s="19" t="s">
        <v>1279</v>
      </c>
      <c r="B634" s="20" t="s">
        <v>1280</v>
      </c>
      <c r="C634" s="16" t="s">
        <v>8</v>
      </c>
      <c r="D634" s="16" t="str">
        <f>VLOOKUP(A634,'Lead Time'!$A$2:$C$1180,3,0)</f>
        <v>Local</v>
      </c>
      <c r="E634" s="23" t="str">
        <f>VLOOKUP(A634,Classification!$A$2:$D$1180,4,0)</f>
        <v>C</v>
      </c>
      <c r="F634" s="26" t="str">
        <f>VLOOKUP(A634,Classification!$A$2:$E$1180,5,0)</f>
        <v>M</v>
      </c>
      <c r="G634" s="21">
        <f>VLOOKUP(A634,'Lead Time'!$A$2:$D$1180,4,0)</f>
        <v>12.25</v>
      </c>
      <c r="H634" s="21">
        <f t="shared" si="117"/>
        <v>0.40833333333333333</v>
      </c>
      <c r="I634" s="32">
        <f>VLOOKUP(A634,Classification!$A$2:$F$1180,6,0)</f>
        <v>19.884</v>
      </c>
      <c r="J634" s="21">
        <f>-SUM('cons 2023 - 2025'!D635:AM635)</f>
        <v>10</v>
      </c>
      <c r="K634" s="18">
        <f>-_xlfn.MINIFS('cons 2023 - 2025'!D635:AM635,'cons 2023 - 2025'!D635:AM635,"&lt;&gt;0")</f>
        <v>2</v>
      </c>
      <c r="L634" s="18">
        <f>-_xlfn.MAXIFS('cons 2023 - 2025'!D635:AM635,'cons 2023 - 2025'!D635:AM635,"&lt;&gt;0")</f>
        <v>1</v>
      </c>
      <c r="M634" s="19">
        <f>COUNTIF('cons 2023 - 2025'!D635:AM635,"&lt;&gt;0")</f>
        <v>8</v>
      </c>
      <c r="N634" s="21">
        <f>-AVERAGE('cons 2023 - 2025'!D635:AM635)</f>
        <v>0.27777777777777779</v>
      </c>
      <c r="O634" s="21">
        <f t="shared" si="118"/>
        <v>1.25</v>
      </c>
      <c r="P634" s="21">
        <f>_xlfn.STDEV.S('cons 2023 - 2025'!D635:AM635)</f>
        <v>0.56624634271218088</v>
      </c>
      <c r="Q634" s="21">
        <f>-AVERAGE('cons 2023 - 2025'!D635:AM635)/'⚙ Assumptions'!$B$5</f>
        <v>1.2626262626262626E-2</v>
      </c>
      <c r="R634" s="21">
        <f>_xlfn.STDEV.S('cons 2023 - 2025'!D635:AM635)/SQRT('⚙ Assumptions'!$B$5)</f>
        <v>0.12072412589998145</v>
      </c>
      <c r="S634" s="21">
        <f>-IF(AVERAGE('cons 2023 - 2025'!D635:AM635)=0,"",_xlfn.STDEV.S('cons 2023 - 2025'!D635:AM635)/AVERAGE('cons 2023 - 2025'!D635:AM635))</f>
        <v>2.0384868337638511</v>
      </c>
      <c r="T634" s="21" t="str">
        <f t="shared" si="119"/>
        <v>Z</v>
      </c>
      <c r="U634" s="38">
        <f t="shared" si="120"/>
        <v>0.9</v>
      </c>
      <c r="V634" s="21">
        <f t="shared" si="121"/>
        <v>1.28</v>
      </c>
      <c r="W634" s="21">
        <f t="shared" si="122"/>
        <v>0.54084408403191697</v>
      </c>
      <c r="X634" s="21">
        <f t="shared" si="123"/>
        <v>0.4631512032123386</v>
      </c>
      <c r="Y634" s="21">
        <f t="shared" si="124"/>
        <v>0.69551580120363421</v>
      </c>
      <c r="Z634" s="21">
        <f t="shared" si="125"/>
        <v>0.57657712913826453</v>
      </c>
      <c r="AA634" s="21">
        <f>-AVERAGE('cons 2023 - 2025'!D635:AM635)*12</f>
        <v>3.3333333333333335</v>
      </c>
      <c r="AB634" s="32">
        <f t="shared" si="126"/>
        <v>3.9768000000000003</v>
      </c>
      <c r="AC634" s="21">
        <f>SQRT((2*AA634*'⚙ Assumptions'!$B$3)/AB634)</f>
        <v>15.857441756555906</v>
      </c>
      <c r="AD634" s="21">
        <f t="shared" si="127"/>
        <v>0.57657712913826453</v>
      </c>
      <c r="AE634" s="21">
        <f t="shared" si="128"/>
        <v>16.434018885694169</v>
      </c>
      <c r="AF634" s="21">
        <f t="shared" si="129"/>
        <v>0.21020624792490511</v>
      </c>
    </row>
    <row r="635" spans="1:32" x14ac:dyDescent="0.3">
      <c r="A635" s="16" t="s">
        <v>1281</v>
      </c>
      <c r="B635" s="17" t="s">
        <v>1282</v>
      </c>
      <c r="C635" s="16" t="s">
        <v>8</v>
      </c>
      <c r="D635" s="16" t="str">
        <f>VLOOKUP(A635,'Lead Time'!$A$2:$C$1180,3,0)</f>
        <v>Local</v>
      </c>
      <c r="E635" s="23" t="str">
        <f>VLOOKUP(A635,Classification!$A$2:$D$1180,4,0)</f>
        <v>C</v>
      </c>
      <c r="F635" s="26" t="str">
        <f>VLOOKUP(A635,Classification!$A$2:$E$1180,5,0)</f>
        <v>M</v>
      </c>
      <c r="G635" s="18">
        <f>VLOOKUP(A635,'Lead Time'!$A$2:$D$1180,4,0)</f>
        <v>45.444444444444443</v>
      </c>
      <c r="H635" s="18">
        <f t="shared" si="117"/>
        <v>1.5148148148148148</v>
      </c>
      <c r="I635" s="27">
        <f>VLOOKUP(A635,Classification!$A$2:$F$1180,6,0)</f>
        <v>19.806000000000001</v>
      </c>
      <c r="J635" s="18">
        <f>-SUM('cons 2023 - 2025'!D636:AM636)</f>
        <v>4</v>
      </c>
      <c r="K635" s="18">
        <f>-_xlfn.MINIFS('cons 2023 - 2025'!D636:AM636,'cons 2023 - 2025'!D636:AM636,"&lt;&gt;0")</f>
        <v>1</v>
      </c>
      <c r="L635" s="18">
        <f>-_xlfn.MAXIFS('cons 2023 - 2025'!D636:AM636,'cons 2023 - 2025'!D636:AM636,"&lt;&gt;0")</f>
        <v>1</v>
      </c>
      <c r="M635" s="16">
        <f>COUNTIF('cons 2023 - 2025'!D636:AM636,"&lt;&gt;0")</f>
        <v>4</v>
      </c>
      <c r="N635" s="18">
        <f>-AVERAGE('cons 2023 - 2025'!D636:AM636)</f>
        <v>0.1111111111111111</v>
      </c>
      <c r="O635" s="18">
        <f t="shared" si="118"/>
        <v>1</v>
      </c>
      <c r="P635" s="18">
        <f>_xlfn.STDEV.S('cons 2023 - 2025'!D636:AM636)</f>
        <v>0.3187276291558383</v>
      </c>
      <c r="Q635" s="18">
        <f>-AVERAGE('cons 2023 - 2025'!D636:AM636)/'⚙ Assumptions'!$B$5</f>
        <v>5.0505050505050501E-3</v>
      </c>
      <c r="R635" s="18">
        <f>_xlfn.STDEV.S('cons 2023 - 2025'!D636:AM636)/SQRT('⚙ Assumptions'!$B$5)</f>
        <v>6.7952958858350065E-2</v>
      </c>
      <c r="S635" s="18">
        <f>-IF(AVERAGE('cons 2023 - 2025'!D636:AM636)=0,"",_xlfn.STDEV.S('cons 2023 - 2025'!D636:AM636)/AVERAGE('cons 2023 - 2025'!D636:AM636))</f>
        <v>2.8685486624025449</v>
      </c>
      <c r="T635" s="18" t="str">
        <f t="shared" si="119"/>
        <v>Z</v>
      </c>
      <c r="U635" s="37">
        <f t="shared" si="120"/>
        <v>0.9</v>
      </c>
      <c r="V635" s="18">
        <f t="shared" si="121"/>
        <v>1.28</v>
      </c>
      <c r="W635" s="18">
        <f t="shared" si="122"/>
        <v>0.58635244547614607</v>
      </c>
      <c r="X635" s="18">
        <f t="shared" si="123"/>
        <v>0.50212223568067749</v>
      </c>
      <c r="Y635" s="18">
        <f t="shared" si="124"/>
        <v>0.81586984166020893</v>
      </c>
      <c r="Z635" s="18">
        <f t="shared" si="125"/>
        <v>0.67043499288232355</v>
      </c>
      <c r="AA635" s="18">
        <f>-AVERAGE('cons 2023 - 2025'!D636:AM636)*12</f>
        <v>1.3333333333333333</v>
      </c>
      <c r="AB635" s="27">
        <f t="shared" si="126"/>
        <v>3.9612000000000003</v>
      </c>
      <c r="AC635" s="18">
        <f>SQRT((2*AA635*'⚙ Assumptions'!$B$3)/AB635)</f>
        <v>10.048855714023574</v>
      </c>
      <c r="AD635" s="18">
        <f t="shared" si="127"/>
        <v>0.67043499288232355</v>
      </c>
      <c r="AE635" s="18">
        <f t="shared" si="128"/>
        <v>10.719290706905898</v>
      </c>
      <c r="AF635" s="18">
        <f t="shared" si="129"/>
        <v>0.13268509084796731</v>
      </c>
    </row>
    <row r="636" spans="1:32" x14ac:dyDescent="0.3">
      <c r="A636" s="19" t="s">
        <v>1283</v>
      </c>
      <c r="B636" s="20" t="s">
        <v>1284</v>
      </c>
      <c r="C636" s="16" t="s">
        <v>8</v>
      </c>
      <c r="D636" s="16" t="str">
        <f>VLOOKUP(A636,'Lead Time'!$A$2:$C$1180,3,0)</f>
        <v>Local</v>
      </c>
      <c r="E636" s="23" t="str">
        <f>VLOOKUP(A636,Classification!$A$2:$D$1180,4,0)</f>
        <v>C</v>
      </c>
      <c r="F636" s="25" t="str">
        <f>VLOOKUP(A636,Classification!$A$2:$E$1180,5,0)</f>
        <v>L</v>
      </c>
      <c r="G636" s="21">
        <f>VLOOKUP(A636,'Lead Time'!$A$2:$D$1180,4,0)</f>
        <v>10</v>
      </c>
      <c r="H636" s="21">
        <f t="shared" si="117"/>
        <v>0.33333333333333331</v>
      </c>
      <c r="I636" s="32">
        <f>VLOOKUP(A636,Classification!$A$2:$F$1180,6,0)</f>
        <v>19.722999999999999</v>
      </c>
      <c r="J636" s="21">
        <f>-SUM('cons 2023 - 2025'!D637:AM637)</f>
        <v>4</v>
      </c>
      <c r="K636" s="18">
        <f>-_xlfn.MINIFS('cons 2023 - 2025'!D637:AM637,'cons 2023 - 2025'!D637:AM637,"&lt;&gt;0")</f>
        <v>2</v>
      </c>
      <c r="L636" s="18">
        <f>-_xlfn.MAXIFS('cons 2023 - 2025'!D637:AM637,'cons 2023 - 2025'!D637:AM637,"&lt;&gt;0")</f>
        <v>1</v>
      </c>
      <c r="M636" s="19">
        <f>COUNTIF('cons 2023 - 2025'!D637:AM637,"&lt;&gt;0")</f>
        <v>3</v>
      </c>
      <c r="N636" s="21">
        <f>-AVERAGE('cons 2023 - 2025'!D637:AM637)</f>
        <v>0.1111111111111111</v>
      </c>
      <c r="O636" s="21">
        <f t="shared" si="118"/>
        <v>1.3333333333333333</v>
      </c>
      <c r="P636" s="21">
        <f>_xlfn.STDEV.S('cons 2023 - 2025'!D637:AM637)</f>
        <v>0.39840953644479787</v>
      </c>
      <c r="Q636" s="21">
        <f>-AVERAGE('cons 2023 - 2025'!D637:AM637)/'⚙ Assumptions'!$B$5</f>
        <v>5.0505050505050501E-3</v>
      </c>
      <c r="R636" s="21">
        <f>_xlfn.STDEV.S('cons 2023 - 2025'!D637:AM637)/SQRT('⚙ Assumptions'!$B$5)</f>
        <v>8.4941198572937582E-2</v>
      </c>
      <c r="S636" s="21">
        <f>-IF(AVERAGE('cons 2023 - 2025'!D637:AM637)=0,"",_xlfn.STDEV.S('cons 2023 - 2025'!D637:AM637)/AVERAGE('cons 2023 - 2025'!D637:AM637))</f>
        <v>3.5856858280031809</v>
      </c>
      <c r="T636" s="21" t="str">
        <f t="shared" si="119"/>
        <v>Z</v>
      </c>
      <c r="U636" s="38">
        <f t="shared" si="120"/>
        <v>0.9</v>
      </c>
      <c r="V636" s="21">
        <f t="shared" si="121"/>
        <v>1.28</v>
      </c>
      <c r="W636" s="21">
        <f t="shared" si="122"/>
        <v>0.34381779798416223</v>
      </c>
      <c r="X636" s="21">
        <f t="shared" si="123"/>
        <v>0.29442797198607112</v>
      </c>
      <c r="Y636" s="21">
        <f t="shared" si="124"/>
        <v>0.39432284848921273</v>
      </c>
      <c r="Z636" s="21">
        <f t="shared" si="125"/>
        <v>0.33146500902310816</v>
      </c>
      <c r="AA636" s="21">
        <f>-AVERAGE('cons 2023 - 2025'!D637:AM637)*12</f>
        <v>1.3333333333333333</v>
      </c>
      <c r="AB636" s="32">
        <f t="shared" si="126"/>
        <v>3.9445999999999999</v>
      </c>
      <c r="AC636" s="21">
        <f>SQRT((2*AA636*'⚙ Assumptions'!$B$3)/AB636)</f>
        <v>10.069977738576569</v>
      </c>
      <c r="AD636" s="21">
        <f t="shared" si="127"/>
        <v>0.33146500902310816</v>
      </c>
      <c r="AE636" s="21">
        <f t="shared" si="128"/>
        <v>10.401442747599678</v>
      </c>
      <c r="AF636" s="21">
        <f t="shared" si="129"/>
        <v>0.13240678062529712</v>
      </c>
    </row>
    <row r="637" spans="1:32" x14ac:dyDescent="0.3">
      <c r="A637" s="16" t="s">
        <v>1285</v>
      </c>
      <c r="B637" s="17" t="s">
        <v>1286</v>
      </c>
      <c r="C637" s="16" t="s">
        <v>8</v>
      </c>
      <c r="D637" s="16" t="str">
        <f>VLOOKUP(A637,'Lead Time'!$A$2:$C$1180,3,0)</f>
        <v>Local</v>
      </c>
      <c r="E637" s="23" t="str">
        <f>VLOOKUP(A637,Classification!$A$2:$D$1180,4,0)</f>
        <v>C</v>
      </c>
      <c r="F637" s="25" t="str">
        <f>VLOOKUP(A637,Classification!$A$2:$E$1180,5,0)</f>
        <v>L</v>
      </c>
      <c r="G637" s="18">
        <f>VLOOKUP(A637,'Lead Time'!$A$2:$D$1180,4,0)</f>
        <v>59</v>
      </c>
      <c r="H637" s="18">
        <f t="shared" si="117"/>
        <v>1.9666666666666666</v>
      </c>
      <c r="I637" s="27">
        <f>VLOOKUP(A637,Classification!$A$2:$F$1180,6,0)</f>
        <v>19.686</v>
      </c>
      <c r="J637" s="18">
        <f>-SUM('cons 2023 - 2025'!D638:AM638)</f>
        <v>9</v>
      </c>
      <c r="K637" s="18">
        <f>-_xlfn.MINIFS('cons 2023 - 2025'!D638:AM638,'cons 2023 - 2025'!D638:AM638,"&lt;&gt;0")</f>
        <v>4</v>
      </c>
      <c r="L637" s="18">
        <f>-_xlfn.MAXIFS('cons 2023 - 2025'!D638:AM638,'cons 2023 - 2025'!D638:AM638,"&lt;&gt;0")</f>
        <v>1</v>
      </c>
      <c r="M637" s="16">
        <f>COUNTIF('cons 2023 - 2025'!D638:AM638,"&lt;&gt;0")</f>
        <v>5</v>
      </c>
      <c r="N637" s="18">
        <f>-AVERAGE('cons 2023 - 2025'!D638:AM638)</f>
        <v>0.25</v>
      </c>
      <c r="O637" s="18">
        <f t="shared" si="118"/>
        <v>1.8</v>
      </c>
      <c r="P637" s="18">
        <f>_xlfn.STDEV.S('cons 2023 - 2025'!D638:AM638)</f>
        <v>0.76997217018353514</v>
      </c>
      <c r="Q637" s="18">
        <f>-AVERAGE('cons 2023 - 2025'!D638:AM638)/'⚙ Assumptions'!$B$5</f>
        <v>1.1363636363636364E-2</v>
      </c>
      <c r="R637" s="18">
        <f>_xlfn.STDEV.S('cons 2023 - 2025'!D638:AM638)/SQRT('⚙ Assumptions'!$B$5)</f>
        <v>0.16415861825701367</v>
      </c>
      <c r="S637" s="18">
        <f>-IF(AVERAGE('cons 2023 - 2025'!D638:AM638)=0,"",_xlfn.STDEV.S('cons 2023 - 2025'!D638:AM638)/AVERAGE('cons 2023 - 2025'!D638:AM638))</f>
        <v>3.0798886807341406</v>
      </c>
      <c r="T637" s="18" t="str">
        <f t="shared" si="119"/>
        <v>Z</v>
      </c>
      <c r="U637" s="37">
        <f t="shared" si="120"/>
        <v>0.9</v>
      </c>
      <c r="V637" s="18">
        <f t="shared" si="121"/>
        <v>1.28</v>
      </c>
      <c r="W637" s="18">
        <f t="shared" si="122"/>
        <v>1.6139856289290837</v>
      </c>
      <c r="X637" s="18">
        <f t="shared" si="123"/>
        <v>1.3821347188144797</v>
      </c>
      <c r="Y637" s="18">
        <f t="shared" si="124"/>
        <v>2.2844401743836293</v>
      </c>
      <c r="Z637" s="18">
        <f t="shared" si="125"/>
        <v>1.8738013854811464</v>
      </c>
      <c r="AA637" s="18">
        <f>-AVERAGE('cons 2023 - 2025'!D638:AM638)*12</f>
        <v>3</v>
      </c>
      <c r="AB637" s="27">
        <f t="shared" si="126"/>
        <v>3.9372000000000003</v>
      </c>
      <c r="AC637" s="18">
        <f>SQRT((2*AA637*'⚙ Assumptions'!$B$3)/AB637)</f>
        <v>15.119154899146004</v>
      </c>
      <c r="AD637" s="18">
        <f t="shared" si="127"/>
        <v>1.8738013854811464</v>
      </c>
      <c r="AE637" s="18">
        <f t="shared" si="128"/>
        <v>16.992956284627152</v>
      </c>
      <c r="AF637" s="18">
        <f t="shared" si="129"/>
        <v>0.19842378889639217</v>
      </c>
    </row>
    <row r="638" spans="1:32" x14ac:dyDescent="0.3">
      <c r="A638" s="19" t="s">
        <v>1287</v>
      </c>
      <c r="B638" s="20" t="s">
        <v>1288</v>
      </c>
      <c r="C638" s="16" t="s">
        <v>8</v>
      </c>
      <c r="D638" s="16" t="str">
        <f>VLOOKUP(A638,'Lead Time'!$A$2:$C$1180,3,0)</f>
        <v>Local</v>
      </c>
      <c r="E638" s="23" t="str">
        <f>VLOOKUP(A638,Classification!$A$2:$D$1180,4,0)</f>
        <v>C</v>
      </c>
      <c r="F638" s="25" t="str">
        <f>VLOOKUP(A638,Classification!$A$2:$E$1180,5,0)</f>
        <v>L</v>
      </c>
      <c r="G638" s="21">
        <f>VLOOKUP(A638,'Lead Time'!$A$2:$D$1180,4,0)</f>
        <v>32</v>
      </c>
      <c r="H638" s="21">
        <f t="shared" si="117"/>
        <v>1.0666666666666667</v>
      </c>
      <c r="I638" s="32">
        <f>VLOOKUP(A638,Classification!$A$2:$F$1180,6,0)</f>
        <v>19.658000000000001</v>
      </c>
      <c r="J638" s="21">
        <f>-SUM('cons 2023 - 2025'!D639:AM639)</f>
        <v>11</v>
      </c>
      <c r="K638" s="18">
        <f>-_xlfn.MINIFS('cons 2023 - 2025'!D639:AM639,'cons 2023 - 2025'!D639:AM639,"&lt;&gt;0")</f>
        <v>3</v>
      </c>
      <c r="L638" s="18">
        <f>-_xlfn.MAXIFS('cons 2023 - 2025'!D639:AM639,'cons 2023 - 2025'!D639:AM639,"&lt;&gt;0")</f>
        <v>1</v>
      </c>
      <c r="M638" s="19">
        <f>COUNTIF('cons 2023 - 2025'!D639:AM639,"&lt;&gt;0")</f>
        <v>5</v>
      </c>
      <c r="N638" s="21">
        <f>-AVERAGE('cons 2023 - 2025'!D639:AM639)</f>
        <v>0.30555555555555558</v>
      </c>
      <c r="O638" s="21">
        <f t="shared" si="118"/>
        <v>2.2000000000000002</v>
      </c>
      <c r="P638" s="21">
        <f>_xlfn.STDEV.S('cons 2023 - 2025'!D639:AM639)</f>
        <v>0.82182530102012885</v>
      </c>
      <c r="Q638" s="21">
        <f>-AVERAGE('cons 2023 - 2025'!D639:AM639)/'⚙ Assumptions'!$B$5</f>
        <v>1.388888888888889E-2</v>
      </c>
      <c r="R638" s="21">
        <f>_xlfn.STDEV.S('cons 2023 - 2025'!D639:AM639)/SQRT('⚙ Assumptions'!$B$5)</f>
        <v>0.17521374289665664</v>
      </c>
      <c r="S638" s="21">
        <f>-IF(AVERAGE('cons 2023 - 2025'!D639:AM639)=0,"",_xlfn.STDEV.S('cons 2023 - 2025'!D639:AM639)/AVERAGE('cons 2023 - 2025'!D639:AM639))</f>
        <v>2.6896100760658759</v>
      </c>
      <c r="T638" s="21" t="str">
        <f t="shared" si="119"/>
        <v>Z</v>
      </c>
      <c r="U638" s="38">
        <f t="shared" si="120"/>
        <v>0.9</v>
      </c>
      <c r="V638" s="21">
        <f t="shared" si="121"/>
        <v>1.28</v>
      </c>
      <c r="W638" s="21">
        <f t="shared" si="122"/>
        <v>1.2686830157752544</v>
      </c>
      <c r="X638" s="21">
        <f t="shared" si="123"/>
        <v>1.0864352270823616</v>
      </c>
      <c r="Y638" s="21">
        <f t="shared" si="124"/>
        <v>1.7131274602196989</v>
      </c>
      <c r="Z638" s="21">
        <f t="shared" si="125"/>
        <v>1.4123611530082876</v>
      </c>
      <c r="AA638" s="21">
        <f>-AVERAGE('cons 2023 - 2025'!D639:AM639)*12</f>
        <v>3.666666666666667</v>
      </c>
      <c r="AB638" s="32">
        <f t="shared" si="126"/>
        <v>3.9316000000000004</v>
      </c>
      <c r="AC638" s="21">
        <f>SQRT((2*AA638*'⚙ Assumptions'!$B$3)/AB638)</f>
        <v>16.726754369290926</v>
      </c>
      <c r="AD638" s="21">
        <f t="shared" si="127"/>
        <v>1.4123611530082876</v>
      </c>
      <c r="AE638" s="21">
        <f t="shared" si="128"/>
        <v>18.139115522299214</v>
      </c>
      <c r="AF638" s="21">
        <f t="shared" si="129"/>
        <v>0.21920969159434742</v>
      </c>
    </row>
    <row r="639" spans="1:32" x14ac:dyDescent="0.3">
      <c r="A639" s="16" t="s">
        <v>1289</v>
      </c>
      <c r="B639" s="17" t="s">
        <v>1290</v>
      </c>
      <c r="C639" s="16" t="s">
        <v>8</v>
      </c>
      <c r="D639" s="16" t="str">
        <f>VLOOKUP(A639,'Lead Time'!$A$2:$C$1180,3,0)</f>
        <v>Local</v>
      </c>
      <c r="E639" s="23" t="str">
        <f>VLOOKUP(A639,Classification!$A$2:$D$1180,4,0)</f>
        <v>C</v>
      </c>
      <c r="F639" s="25" t="str">
        <f>VLOOKUP(A639,Classification!$A$2:$E$1180,5,0)</f>
        <v>L</v>
      </c>
      <c r="G639" s="18">
        <f>VLOOKUP(A639,'Lead Time'!$A$2:$D$1180,4,0)</f>
        <v>62.5</v>
      </c>
      <c r="H639" s="18">
        <f t="shared" si="117"/>
        <v>2.0833333333333335</v>
      </c>
      <c r="I639" s="27">
        <f>VLOOKUP(A639,Classification!$A$2:$F$1180,6,0)</f>
        <v>19.591000000000001</v>
      </c>
      <c r="J639" s="18">
        <f>-SUM('cons 2023 - 2025'!D640:AM640)</f>
        <v>17</v>
      </c>
      <c r="K639" s="18">
        <f>-_xlfn.MINIFS('cons 2023 - 2025'!D640:AM640,'cons 2023 - 2025'!D640:AM640,"&lt;&gt;0")</f>
        <v>2</v>
      </c>
      <c r="L639" s="18">
        <f>-_xlfn.MAXIFS('cons 2023 - 2025'!D640:AM640,'cons 2023 - 2025'!D640:AM640,"&lt;&gt;0")</f>
        <v>1</v>
      </c>
      <c r="M639" s="16">
        <f>COUNTIF('cons 2023 - 2025'!D640:AM640,"&lt;&gt;0")</f>
        <v>12</v>
      </c>
      <c r="N639" s="18">
        <f>-AVERAGE('cons 2023 - 2025'!D640:AM640)</f>
        <v>0.47222222222222221</v>
      </c>
      <c r="O639" s="18">
        <f t="shared" si="118"/>
        <v>1.4166666666666667</v>
      </c>
      <c r="P639" s="18">
        <f>_xlfn.STDEV.S('cons 2023 - 2025'!D640:AM640)</f>
        <v>0.73624961260668387</v>
      </c>
      <c r="Q639" s="18">
        <f>-AVERAGE('cons 2023 - 2025'!D640:AM640)/'⚙ Assumptions'!$B$5</f>
        <v>2.1464646464646464E-2</v>
      </c>
      <c r="R639" s="18">
        <f>_xlfn.STDEV.S('cons 2023 - 2025'!D640:AM640)/SQRT('⚙ Assumptions'!$B$5)</f>
        <v>0.15696894482428567</v>
      </c>
      <c r="S639" s="18">
        <f>-IF(AVERAGE('cons 2023 - 2025'!D640:AM640)=0,"",_xlfn.STDEV.S('cons 2023 - 2025'!D640:AM640)/AVERAGE('cons 2023 - 2025'!D640:AM640))</f>
        <v>1.559116826696507</v>
      </c>
      <c r="T639" s="18" t="str">
        <f t="shared" si="119"/>
        <v>Z</v>
      </c>
      <c r="U639" s="37">
        <f t="shared" si="120"/>
        <v>0.9</v>
      </c>
      <c r="V639" s="18">
        <f t="shared" si="121"/>
        <v>1.28</v>
      </c>
      <c r="W639" s="18">
        <f t="shared" si="122"/>
        <v>1.5884140401857327</v>
      </c>
      <c r="X639" s="18">
        <f t="shared" si="123"/>
        <v>1.3602365184935254</v>
      </c>
      <c r="Y639" s="18">
        <f t="shared" si="124"/>
        <v>2.9299544442261367</v>
      </c>
      <c r="Z639" s="18">
        <f t="shared" si="125"/>
        <v>2.3440328147898217</v>
      </c>
      <c r="AA639" s="18">
        <f>-AVERAGE('cons 2023 - 2025'!D640:AM640)*12</f>
        <v>5.6666666666666661</v>
      </c>
      <c r="AB639" s="27">
        <f t="shared" si="126"/>
        <v>3.9182000000000006</v>
      </c>
      <c r="AC639" s="18">
        <f>SQRT((2*AA639*'⚙ Assumptions'!$B$3)/AB639)</f>
        <v>20.829611053651941</v>
      </c>
      <c r="AD639" s="18">
        <f t="shared" si="127"/>
        <v>2.3440328147898217</v>
      </c>
      <c r="AE639" s="18">
        <f t="shared" si="128"/>
        <v>23.173643868441765</v>
      </c>
      <c r="AF639" s="18">
        <f t="shared" si="129"/>
        <v>0.27204860676806353</v>
      </c>
    </row>
    <row r="640" spans="1:32" x14ac:dyDescent="0.3">
      <c r="A640" s="19" t="s">
        <v>1291</v>
      </c>
      <c r="B640" s="20" t="s">
        <v>1292</v>
      </c>
      <c r="C640" s="16" t="s">
        <v>8</v>
      </c>
      <c r="D640" s="16" t="str">
        <f>VLOOKUP(A640,'Lead Time'!$A$2:$C$1180,3,0)</f>
        <v>Local</v>
      </c>
      <c r="E640" s="23" t="str">
        <f>VLOOKUP(A640,Classification!$A$2:$D$1180,4,0)</f>
        <v>C</v>
      </c>
      <c r="F640" s="26" t="str">
        <f>VLOOKUP(A640,Classification!$A$2:$E$1180,5,0)</f>
        <v>M</v>
      </c>
      <c r="G640" s="21">
        <f>VLOOKUP(A640,'Lead Time'!$A$2:$D$1180,4,0)</f>
        <v>17</v>
      </c>
      <c r="H640" s="21">
        <f t="shared" si="117"/>
        <v>0.56666666666666665</v>
      </c>
      <c r="I640" s="32">
        <f>VLOOKUP(A640,Classification!$A$2:$F$1180,6,0)</f>
        <v>19.521000000000001</v>
      </c>
      <c r="J640" s="21">
        <f>-SUM('cons 2023 - 2025'!D641:AM641)</f>
        <v>35</v>
      </c>
      <c r="K640" s="18">
        <f>-_xlfn.MINIFS('cons 2023 - 2025'!D641:AM641,'cons 2023 - 2025'!D641:AM641,"&lt;&gt;0")</f>
        <v>4</v>
      </c>
      <c r="L640" s="18">
        <f>-_xlfn.MAXIFS('cons 2023 - 2025'!D641:AM641,'cons 2023 - 2025'!D641:AM641,"&lt;&gt;0")</f>
        <v>2</v>
      </c>
      <c r="M640" s="19">
        <f>COUNTIF('cons 2023 - 2025'!D641:AM641,"&lt;&gt;0")</f>
        <v>15</v>
      </c>
      <c r="N640" s="21">
        <f>-AVERAGE('cons 2023 - 2025'!D641:AM641)</f>
        <v>0.97222222222222221</v>
      </c>
      <c r="O640" s="21">
        <f t="shared" si="118"/>
        <v>2.3333333333333335</v>
      </c>
      <c r="P640" s="21">
        <f>_xlfn.STDEV.S('cons 2023 - 2025'!D641:AM641)</f>
        <v>1.2302406526741276</v>
      </c>
      <c r="Q640" s="21">
        <f>-AVERAGE('cons 2023 - 2025'!D641:AM641)/'⚙ Assumptions'!$B$5</f>
        <v>4.4191919191919192E-2</v>
      </c>
      <c r="R640" s="21">
        <f>_xlfn.STDEV.S('cons 2023 - 2025'!D641:AM641)/SQRT('⚙ Assumptions'!$B$5)</f>
        <v>0.26228818843991775</v>
      </c>
      <c r="S640" s="21">
        <f>-IF(AVERAGE('cons 2023 - 2025'!D641:AM641)=0,"",_xlfn.STDEV.S('cons 2023 - 2025'!D641:AM641)/AVERAGE('cons 2023 - 2025'!D641:AM641))</f>
        <v>1.2653903856076743</v>
      </c>
      <c r="T640" s="21" t="str">
        <f t="shared" si="119"/>
        <v>Z</v>
      </c>
      <c r="U640" s="38">
        <f t="shared" si="120"/>
        <v>0.9</v>
      </c>
      <c r="V640" s="21">
        <f t="shared" si="121"/>
        <v>1.28</v>
      </c>
      <c r="W640" s="21">
        <f t="shared" si="122"/>
        <v>1.3842456387708031</v>
      </c>
      <c r="X640" s="21">
        <f t="shared" si="123"/>
        <v>1.1853971450675895</v>
      </c>
      <c r="Y640" s="21">
        <f t="shared" si="124"/>
        <v>2.1355082650334296</v>
      </c>
      <c r="Z640" s="21">
        <f t="shared" si="125"/>
        <v>1.7363230709935156</v>
      </c>
      <c r="AA640" s="21">
        <f>-AVERAGE('cons 2023 - 2025'!D641:AM641)*12</f>
        <v>11.666666666666666</v>
      </c>
      <c r="AB640" s="32">
        <f t="shared" si="126"/>
        <v>3.9042000000000003</v>
      </c>
      <c r="AC640" s="21">
        <f>SQRT((2*AA640*'⚙ Assumptions'!$B$3)/AB640)</f>
        <v>29.941116674256651</v>
      </c>
      <c r="AD640" s="21">
        <f t="shared" si="127"/>
        <v>1.7363230709935156</v>
      </c>
      <c r="AE640" s="21">
        <f t="shared" si="128"/>
        <v>31.677439745250169</v>
      </c>
      <c r="AF640" s="21">
        <f t="shared" si="129"/>
        <v>0.38965369239877606</v>
      </c>
    </row>
    <row r="641" spans="1:32" x14ac:dyDescent="0.3">
      <c r="A641" s="16" t="s">
        <v>1293</v>
      </c>
      <c r="B641" s="17" t="s">
        <v>1294</v>
      </c>
      <c r="C641" s="16" t="s">
        <v>8</v>
      </c>
      <c r="D641" s="16" t="str">
        <f>VLOOKUP(A641,'Lead Time'!$A$2:$C$1180,3,0)</f>
        <v>Local</v>
      </c>
      <c r="E641" s="23" t="str">
        <f>VLOOKUP(A641,Classification!$A$2:$D$1180,4,0)</f>
        <v>C</v>
      </c>
      <c r="F641" s="26" t="str">
        <f>VLOOKUP(A641,Classification!$A$2:$E$1180,5,0)</f>
        <v>M</v>
      </c>
      <c r="G641" s="18">
        <f>VLOOKUP(A641,'Lead Time'!$A$2:$D$1180,4,0)</f>
        <v>18</v>
      </c>
      <c r="H641" s="18">
        <f t="shared" si="117"/>
        <v>0.6</v>
      </c>
      <c r="I641" s="27">
        <f>VLOOKUP(A641,Classification!$A$2:$F$1180,6,0)</f>
        <v>19.501000000000001</v>
      </c>
      <c r="J641" s="18">
        <f>-SUM('cons 2023 - 2025'!D642:AM642)</f>
        <v>18</v>
      </c>
      <c r="K641" s="18">
        <f>-_xlfn.MINIFS('cons 2023 - 2025'!D642:AM642,'cons 2023 - 2025'!D642:AM642,"&lt;&gt;0")</f>
        <v>3</v>
      </c>
      <c r="L641" s="18">
        <f>-_xlfn.MAXIFS('cons 2023 - 2025'!D642:AM642,'cons 2023 - 2025'!D642:AM642,"&lt;&gt;0")</f>
        <v>1</v>
      </c>
      <c r="M641" s="16">
        <f>COUNTIF('cons 2023 - 2025'!D642:AM642,"&lt;&gt;0")</f>
        <v>10</v>
      </c>
      <c r="N641" s="18">
        <f>-AVERAGE('cons 2023 - 2025'!D642:AM642)</f>
        <v>0.5</v>
      </c>
      <c r="O641" s="18">
        <f t="shared" si="118"/>
        <v>1.8</v>
      </c>
      <c r="P641" s="18">
        <f>_xlfn.STDEV.S('cons 2023 - 2025'!D642:AM642)</f>
        <v>0.87831006565367986</v>
      </c>
      <c r="Q641" s="18">
        <f>-AVERAGE('cons 2023 - 2025'!D642:AM642)/'⚙ Assumptions'!$B$5</f>
        <v>2.2727272727272728E-2</v>
      </c>
      <c r="R641" s="18">
        <f>_xlfn.STDEV.S('cons 2023 - 2025'!D642:AM642)/SQRT('⚙ Assumptions'!$B$5)</f>
        <v>0.18725633517970777</v>
      </c>
      <c r="S641" s="18">
        <f>-IF(AVERAGE('cons 2023 - 2025'!D642:AM642)=0,"",_xlfn.STDEV.S('cons 2023 - 2025'!D642:AM642)/AVERAGE('cons 2023 - 2025'!D642:AM642))</f>
        <v>1.7566201313073597</v>
      </c>
      <c r="T641" s="18" t="str">
        <f t="shared" si="119"/>
        <v>Z</v>
      </c>
      <c r="U641" s="37">
        <f t="shared" si="120"/>
        <v>0.9</v>
      </c>
      <c r="V641" s="18">
        <f t="shared" si="121"/>
        <v>1.28</v>
      </c>
      <c r="W641" s="18">
        <f t="shared" si="122"/>
        <v>1.0169105235894713</v>
      </c>
      <c r="X641" s="18">
        <f t="shared" si="123"/>
        <v>0.87083014581325957</v>
      </c>
      <c r="Y641" s="18">
        <f t="shared" si="124"/>
        <v>1.4260014326803805</v>
      </c>
      <c r="Z641" s="18">
        <f t="shared" si="125"/>
        <v>1.1708301458132595</v>
      </c>
      <c r="AA641" s="18">
        <f>-AVERAGE('cons 2023 - 2025'!D642:AM642)*12</f>
        <v>6</v>
      </c>
      <c r="AB641" s="27">
        <f t="shared" si="126"/>
        <v>3.9002000000000003</v>
      </c>
      <c r="AC641" s="18">
        <f>SQRT((2*AA641*'⚙ Assumptions'!$B$3)/AB641)</f>
        <v>21.482895384773496</v>
      </c>
      <c r="AD641" s="18">
        <f t="shared" si="127"/>
        <v>1.1708301458132595</v>
      </c>
      <c r="AE641" s="18">
        <f t="shared" si="128"/>
        <v>22.653725530586755</v>
      </c>
      <c r="AF641" s="18">
        <f t="shared" si="129"/>
        <v>0.27929196193231198</v>
      </c>
    </row>
    <row r="642" spans="1:32" x14ac:dyDescent="0.3">
      <c r="A642" s="19" t="s">
        <v>1295</v>
      </c>
      <c r="B642" s="20" t="s">
        <v>1296</v>
      </c>
      <c r="C642" s="16" t="s">
        <v>130</v>
      </c>
      <c r="D642" s="16" t="str">
        <f>VLOOKUP(A642,'Lead Time'!$A$2:$C$1180,3,0)</f>
        <v>Local</v>
      </c>
      <c r="E642" s="23" t="str">
        <f>VLOOKUP(A642,Classification!$A$2:$D$1180,4,0)</f>
        <v>C</v>
      </c>
      <c r="F642" s="25" t="str">
        <f>VLOOKUP(A642,Classification!$A$2:$E$1180,5,0)</f>
        <v>L</v>
      </c>
      <c r="G642" s="21">
        <f>VLOOKUP(A642,'Lead Time'!$A$2:$D$1180,4,0)</f>
        <v>21</v>
      </c>
      <c r="H642" s="21">
        <f t="shared" si="117"/>
        <v>0.7</v>
      </c>
      <c r="I642" s="32">
        <f>VLOOKUP(A642,Classification!$A$2:$F$1180,6,0)</f>
        <v>19.382000000000001</v>
      </c>
      <c r="J642" s="21">
        <f>-SUM('cons 2023 - 2025'!D643:AM643)</f>
        <v>80</v>
      </c>
      <c r="K642" s="18">
        <f>-_xlfn.MINIFS('cons 2023 - 2025'!D643:AM643,'cons 2023 - 2025'!D643:AM643,"&lt;&gt;0")</f>
        <v>50</v>
      </c>
      <c r="L642" s="18">
        <f>-_xlfn.MAXIFS('cons 2023 - 2025'!D643:AM643,'cons 2023 - 2025'!D643:AM643,"&lt;&gt;0")</f>
        <v>30</v>
      </c>
      <c r="M642" s="19">
        <f>COUNTIF('cons 2023 - 2025'!D643:AM643,"&lt;&gt;0")</f>
        <v>2</v>
      </c>
      <c r="N642" s="21">
        <f>-AVERAGE('cons 2023 - 2025'!D643:AM643)</f>
        <v>2.2222222222222223</v>
      </c>
      <c r="O642" s="21">
        <f t="shared" si="118"/>
        <v>40</v>
      </c>
      <c r="P642" s="21">
        <f>_xlfn.STDEV.S('cons 2023 - 2025'!D643:AM643)</f>
        <v>9.5949722283856591</v>
      </c>
      <c r="Q642" s="21">
        <f>-AVERAGE('cons 2023 - 2025'!D643:AM643)/'⚙ Assumptions'!$B$5</f>
        <v>0.10101010101010101</v>
      </c>
      <c r="R642" s="21">
        <f>_xlfn.STDEV.S('cons 2023 - 2025'!D643:AM643)/SQRT('⚙ Assumptions'!$B$5)</f>
        <v>2.0456549525040102</v>
      </c>
      <c r="S642" s="21">
        <f>-IF(AVERAGE('cons 2023 - 2025'!D643:AM643)=0,"",_xlfn.STDEV.S('cons 2023 - 2025'!D643:AM643)/AVERAGE('cons 2023 - 2025'!D643:AM643))</f>
        <v>4.3177375027735465</v>
      </c>
      <c r="T642" s="21" t="str">
        <f t="shared" si="119"/>
        <v>Z</v>
      </c>
      <c r="U642" s="38">
        <f t="shared" si="120"/>
        <v>0.9</v>
      </c>
      <c r="V642" s="21">
        <f t="shared" si="121"/>
        <v>1.28</v>
      </c>
      <c r="W642" s="21">
        <f t="shared" si="122"/>
        <v>11.999191891981978</v>
      </c>
      <c r="X642" s="21">
        <f t="shared" si="123"/>
        <v>10.275494040569425</v>
      </c>
      <c r="Y642" s="21">
        <f t="shared" si="124"/>
        <v>14.120404013194099</v>
      </c>
      <c r="Z642" s="21">
        <f t="shared" si="125"/>
        <v>11.831049596124981</v>
      </c>
      <c r="AA642" s="21">
        <f>-AVERAGE('cons 2023 - 2025'!D643:AM643)*12</f>
        <v>26.666666666666668</v>
      </c>
      <c r="AB642" s="32">
        <f t="shared" si="126"/>
        <v>3.8764000000000003</v>
      </c>
      <c r="AC642" s="21">
        <f>SQRT((2*AA642*'⚙ Assumptions'!$B$3)/AB642)</f>
        <v>45.428740998617059</v>
      </c>
      <c r="AD642" s="21">
        <f t="shared" si="127"/>
        <v>11.831049596124981</v>
      </c>
      <c r="AE642" s="21">
        <f t="shared" si="128"/>
        <v>57.259790594742043</v>
      </c>
      <c r="AF642" s="21">
        <f t="shared" si="129"/>
        <v>0.58699990535679725</v>
      </c>
    </row>
    <row r="643" spans="1:32" x14ac:dyDescent="0.3">
      <c r="A643" s="16" t="s">
        <v>1297</v>
      </c>
      <c r="B643" s="17" t="s">
        <v>1298</v>
      </c>
      <c r="C643" s="16" t="s">
        <v>976</v>
      </c>
      <c r="D643" s="16" t="str">
        <f>VLOOKUP(A643,'Lead Time'!$A$2:$C$1180,3,0)</f>
        <v>Local</v>
      </c>
      <c r="E643" s="23" t="str">
        <f>VLOOKUP(A643,Classification!$A$2:$D$1180,4,0)</f>
        <v>C</v>
      </c>
      <c r="F643" s="25" t="str">
        <f>VLOOKUP(A643,Classification!$A$2:$E$1180,5,0)</f>
        <v>L</v>
      </c>
      <c r="G643" s="18">
        <f>VLOOKUP(A643,'Lead Time'!$A$2:$D$1180,4,0)</f>
        <v>9.6666666666666661</v>
      </c>
      <c r="H643" s="18">
        <f t="shared" si="117"/>
        <v>0.32222222222222219</v>
      </c>
      <c r="I643" s="27">
        <f>VLOOKUP(A643,Classification!$A$2:$F$1180,6,0)</f>
        <v>19.289000000000001</v>
      </c>
      <c r="J643" s="18">
        <f>-SUM('cons 2023 - 2025'!D644:AM644)</f>
        <v>41</v>
      </c>
      <c r="K643" s="18">
        <f>-_xlfn.MINIFS('cons 2023 - 2025'!D644:AM644,'cons 2023 - 2025'!D644:AM644,"&lt;&gt;0")</f>
        <v>15</v>
      </c>
      <c r="L643" s="18">
        <f>-_xlfn.MAXIFS('cons 2023 - 2025'!D644:AM644,'cons 2023 - 2025'!D644:AM644,"&lt;&gt;0")</f>
        <v>3</v>
      </c>
      <c r="M643" s="16">
        <f>COUNTIF('cons 2023 - 2025'!D644:AM644,"&lt;&gt;0")</f>
        <v>7</v>
      </c>
      <c r="N643" s="18">
        <f>-AVERAGE('cons 2023 - 2025'!D644:AM644)</f>
        <v>1.1388888888888888</v>
      </c>
      <c r="O643" s="18">
        <f t="shared" si="118"/>
        <v>5.8571428571428568</v>
      </c>
      <c r="P643" s="18">
        <f>_xlfn.STDEV.S('cons 2023 - 2025'!D644:AM644)</f>
        <v>2.8997810535849355</v>
      </c>
      <c r="Q643" s="18">
        <f>-AVERAGE('cons 2023 - 2025'!D644:AM644)/'⚙ Assumptions'!$B$5</f>
        <v>5.1767676767676768E-2</v>
      </c>
      <c r="R643" s="18">
        <f>_xlfn.STDEV.S('cons 2023 - 2025'!D644:AM644)/SQRT('⚙ Assumptions'!$B$5)</f>
        <v>0.61823539789873505</v>
      </c>
      <c r="S643" s="18">
        <f>-IF(AVERAGE('cons 2023 - 2025'!D644:AM644)=0,"",_xlfn.STDEV.S('cons 2023 - 2025'!D644:AM644)/AVERAGE('cons 2023 - 2025'!D644:AM644))</f>
        <v>2.5461492177818945</v>
      </c>
      <c r="T643" s="18" t="str">
        <f t="shared" si="119"/>
        <v>Z</v>
      </c>
      <c r="U643" s="37">
        <f t="shared" si="120"/>
        <v>0.9</v>
      </c>
      <c r="V643" s="18">
        <f t="shared" si="121"/>
        <v>1.28</v>
      </c>
      <c r="W643" s="18">
        <f t="shared" si="122"/>
        <v>2.4603801174351747</v>
      </c>
      <c r="X643" s="18">
        <f t="shared" si="123"/>
        <v>2.1069436560252157</v>
      </c>
      <c r="Y643" s="18">
        <f t="shared" si="124"/>
        <v>2.9608009928560501</v>
      </c>
      <c r="Z643" s="18">
        <f t="shared" si="125"/>
        <v>2.4739189646671909</v>
      </c>
      <c r="AA643" s="18">
        <f>-AVERAGE('cons 2023 - 2025'!D644:AM644)*12</f>
        <v>13.666666666666666</v>
      </c>
      <c r="AB643" s="27">
        <f t="shared" si="126"/>
        <v>3.8578000000000006</v>
      </c>
      <c r="AC643" s="18">
        <f>SQRT((2*AA643*'⚙ Assumptions'!$B$3)/AB643)</f>
        <v>32.600335832896675</v>
      </c>
      <c r="AD643" s="18">
        <f t="shared" si="127"/>
        <v>2.4739189646671909</v>
      </c>
      <c r="AE643" s="18">
        <f t="shared" si="128"/>
        <v>35.074254797563867</v>
      </c>
      <c r="AF643" s="18">
        <f t="shared" si="129"/>
        <v>0.41921858525382943</v>
      </c>
    </row>
    <row r="644" spans="1:32" x14ac:dyDescent="0.3">
      <c r="A644" s="19" t="s">
        <v>1299</v>
      </c>
      <c r="B644" s="20" t="s">
        <v>1300</v>
      </c>
      <c r="C644" s="16" t="s">
        <v>283</v>
      </c>
      <c r="D644" s="16" t="str">
        <f>VLOOKUP(A644,'Lead Time'!$A$2:$C$1180,3,0)</f>
        <v>Mixed Source</v>
      </c>
      <c r="E644" s="23" t="str">
        <f>VLOOKUP(A644,Classification!$A$2:$D$1180,4,0)</f>
        <v>C</v>
      </c>
      <c r="F644" s="25" t="str">
        <f>VLOOKUP(A644,Classification!$A$2:$E$1180,5,0)</f>
        <v>L</v>
      </c>
      <c r="G644" s="21">
        <f>VLOOKUP(A644,'Lead Time'!$A$2:$D$1180,4,0)</f>
        <v>87.1</v>
      </c>
      <c r="H644" s="21">
        <f t="shared" ref="H644:H707" si="130">G644/30</f>
        <v>2.9033333333333333</v>
      </c>
      <c r="I644" s="32">
        <f>VLOOKUP(A644,Classification!$A$2:$F$1180,6,0)</f>
        <v>19.2</v>
      </c>
      <c r="J644" s="21">
        <f>-SUM('cons 2023 - 2025'!D645:AM645)</f>
        <v>234.47</v>
      </c>
      <c r="K644" s="18">
        <f>-_xlfn.MINIFS('cons 2023 - 2025'!D645:AM645,'cons 2023 - 2025'!D645:AM645,"&lt;&gt;0")</f>
        <v>170</v>
      </c>
      <c r="L644" s="18">
        <f>-_xlfn.MAXIFS('cons 2023 - 2025'!D645:AM645,'cons 2023 - 2025'!D645:AM645,"&lt;&gt;0")</f>
        <v>24.47</v>
      </c>
      <c r="M644" s="19">
        <f>COUNTIF('cons 2023 - 2025'!D645:AM645,"&lt;&gt;0")</f>
        <v>3</v>
      </c>
      <c r="N644" s="21">
        <f>-AVERAGE('cons 2023 - 2025'!D645:AM645)</f>
        <v>6.5130555555555558</v>
      </c>
      <c r="O644" s="21">
        <f t="shared" ref="O644:O707" si="131">J644/M644</f>
        <v>78.156666666666666</v>
      </c>
      <c r="P644" s="21">
        <f>_xlfn.STDEV.S('cons 2023 - 2025'!D645:AM645)</f>
        <v>29.067244581137761</v>
      </c>
      <c r="Q644" s="21">
        <f>-AVERAGE('cons 2023 - 2025'!D645:AM645)/'⚙ Assumptions'!$B$5</f>
        <v>0.29604797979797981</v>
      </c>
      <c r="R644" s="21">
        <f>_xlfn.STDEV.S('cons 2023 - 2025'!D645:AM645)/SQRT('⚙ Assumptions'!$B$5)</f>
        <v>6.1971573671823057</v>
      </c>
      <c r="S644" s="21">
        <f>-IF(AVERAGE('cons 2023 - 2025'!D645:AM645)=0,"",_xlfn.STDEV.S('cons 2023 - 2025'!D645:AM645)/AVERAGE('cons 2023 - 2025'!D645:AM645))</f>
        <v>4.4629197975048376</v>
      </c>
      <c r="T644" s="21" t="str">
        <f t="shared" ref="T644:T707" si="132">IF(ISBLANK(S644),"Z",
   IF(S644&lt;=0.25,"X",
      IF(S644&lt;=0.5,"Y","Z")))</f>
        <v>Z</v>
      </c>
      <c r="U644" s="38">
        <f t="shared" ref="U644:U707" si="133">IF(E644="B",0.95,IF(E644="C",0.9,0.98))</f>
        <v>0.9</v>
      </c>
      <c r="V644" s="21">
        <f t="shared" ref="V644:V707" si="134">IF(E644="B",1.65,1.28)</f>
        <v>1.28</v>
      </c>
      <c r="W644" s="21">
        <f t="shared" ref="W644:W707" si="135">V644*R644*SQRT(G644)</f>
        <v>74.030651552324059</v>
      </c>
      <c r="X644" s="21">
        <f t="shared" ref="X644:X707" si="136">V644*P644*SQRT(H644)</f>
        <v>63.396062475981296</v>
      </c>
      <c r="Y644" s="21">
        <f t="shared" ref="Y644:Y707" si="137">Q644*G644+W644</f>
        <v>99.816430592728096</v>
      </c>
      <c r="Z644" s="21">
        <f t="shared" ref="Z644:Z707" si="138">N644*H644+X644</f>
        <v>82.305633772277588</v>
      </c>
      <c r="AA644" s="21">
        <f>-AVERAGE('cons 2023 - 2025'!D645:AM645)*12</f>
        <v>78.156666666666666</v>
      </c>
      <c r="AB644" s="32">
        <f t="shared" ref="AB644:AB707" si="139">I644*0.2</f>
        <v>3.84</v>
      </c>
      <c r="AC644" s="21">
        <f>SQRT((2*AA644*'⚙ Assumptions'!$B$3)/AB644)</f>
        <v>78.140831729213971</v>
      </c>
      <c r="AD644" s="21">
        <f t="shared" ref="AD644:AD707" si="140">Z644</f>
        <v>82.305633772277588</v>
      </c>
      <c r="AE644" s="21">
        <f t="shared" ref="AE644:AE707" si="141">Z644+AC644</f>
        <v>160.44646550149156</v>
      </c>
      <c r="AF644" s="21">
        <f t="shared" ref="AF644:AF707" si="142">AA644/AC644</f>
        <v>1.0002026461339388</v>
      </c>
    </row>
    <row r="645" spans="1:32" x14ac:dyDescent="0.3">
      <c r="A645" s="16" t="s">
        <v>1301</v>
      </c>
      <c r="B645" s="17" t="s">
        <v>1302</v>
      </c>
      <c r="C645" s="16" t="s">
        <v>130</v>
      </c>
      <c r="D645" s="16" t="str">
        <f>VLOOKUP(A645,'Lead Time'!$A$2:$C$1180,3,0)</f>
        <v>Local</v>
      </c>
      <c r="E645" s="23" t="str">
        <f>VLOOKUP(A645,Classification!$A$2:$D$1180,4,0)</f>
        <v>C</v>
      </c>
      <c r="F645" s="26" t="str">
        <f>VLOOKUP(A645,Classification!$A$2:$E$1180,5,0)</f>
        <v>M</v>
      </c>
      <c r="G645" s="18">
        <f>VLOOKUP(A645,'Lead Time'!$A$2:$D$1180,4,0)</f>
        <v>16.5</v>
      </c>
      <c r="H645" s="18">
        <f t="shared" si="130"/>
        <v>0.55000000000000004</v>
      </c>
      <c r="I645" s="27">
        <f>VLOOKUP(A645,Classification!$A$2:$F$1180,6,0)</f>
        <v>19.100999999999999</v>
      </c>
      <c r="J645" s="18">
        <f>-SUM('cons 2023 - 2025'!D646:AM646)</f>
        <v>65</v>
      </c>
      <c r="K645" s="18">
        <f>-_xlfn.MINIFS('cons 2023 - 2025'!D646:AM646,'cons 2023 - 2025'!D646:AM646,"&lt;&gt;0")</f>
        <v>10</v>
      </c>
      <c r="L645" s="18">
        <f>-_xlfn.MAXIFS('cons 2023 - 2025'!D646:AM646,'cons 2023 - 2025'!D646:AM646,"&lt;&gt;0")</f>
        <v>2</v>
      </c>
      <c r="M645" s="16">
        <f>COUNTIF('cons 2023 - 2025'!D646:AM646,"&lt;&gt;0")</f>
        <v>11</v>
      </c>
      <c r="N645" s="18">
        <f>-AVERAGE('cons 2023 - 2025'!D646:AM646)</f>
        <v>1.8055555555555556</v>
      </c>
      <c r="O645" s="18">
        <f t="shared" si="131"/>
        <v>5.9090909090909092</v>
      </c>
      <c r="P645" s="18">
        <f>_xlfn.STDEV.S('cons 2023 - 2025'!D646:AM646)</f>
        <v>3.0502406878750166</v>
      </c>
      <c r="Q645" s="18">
        <f>-AVERAGE('cons 2023 - 2025'!D646:AM646)/'⚙ Assumptions'!$B$5</f>
        <v>8.2070707070707072E-2</v>
      </c>
      <c r="R645" s="18">
        <f>_xlfn.STDEV.S('cons 2023 - 2025'!D646:AM646)/SQRT('⚙ Assumptions'!$B$5)</f>
        <v>0.65031349971198349</v>
      </c>
      <c r="S645" s="18">
        <f>-IF(AVERAGE('cons 2023 - 2025'!D646:AM646)=0,"",_xlfn.STDEV.S('cons 2023 - 2025'!D646:AM646)/AVERAGE('cons 2023 - 2025'!D646:AM646))</f>
        <v>1.6893640732846245</v>
      </c>
      <c r="T645" s="18" t="str">
        <f t="shared" si="132"/>
        <v>Z</v>
      </c>
      <c r="U645" s="37">
        <f t="shared" si="133"/>
        <v>0.9</v>
      </c>
      <c r="V645" s="18">
        <f t="shared" si="134"/>
        <v>1.28</v>
      </c>
      <c r="W645" s="18">
        <f t="shared" si="135"/>
        <v>3.3812299818965577</v>
      </c>
      <c r="X645" s="18">
        <f t="shared" si="136"/>
        <v>2.8955123679611305</v>
      </c>
      <c r="Y645" s="18">
        <f t="shared" si="137"/>
        <v>4.7353966485632242</v>
      </c>
      <c r="Z645" s="18">
        <f t="shared" si="138"/>
        <v>3.8885679235166863</v>
      </c>
      <c r="AA645" s="18">
        <f>-AVERAGE('cons 2023 - 2025'!D646:AM646)*12</f>
        <v>21.666666666666668</v>
      </c>
      <c r="AB645" s="27">
        <f t="shared" si="139"/>
        <v>3.8201999999999998</v>
      </c>
      <c r="AC645" s="18">
        <f>SQRT((2*AA645*'⚙ Assumptions'!$B$3)/AB645)</f>
        <v>41.24901935588413</v>
      </c>
      <c r="AD645" s="18">
        <f t="shared" si="140"/>
        <v>3.8885679235166863</v>
      </c>
      <c r="AE645" s="18">
        <f t="shared" si="141"/>
        <v>45.137587279400819</v>
      </c>
      <c r="AF645" s="18">
        <f t="shared" si="142"/>
        <v>0.52526501247782853</v>
      </c>
    </row>
    <row r="646" spans="1:32" x14ac:dyDescent="0.3">
      <c r="A646" s="19" t="s">
        <v>1303</v>
      </c>
      <c r="B646" s="20" t="s">
        <v>1304</v>
      </c>
      <c r="C646" s="16" t="s">
        <v>8</v>
      </c>
      <c r="D646" s="16"/>
      <c r="E646" s="23" t="str">
        <f>VLOOKUP(A646,Classification!$A$2:$D$1180,4,0)</f>
        <v>C</v>
      </c>
      <c r="F646" s="25" t="str">
        <f>VLOOKUP(A646,Classification!$A$2:$E$1180,5,0)</f>
        <v>L</v>
      </c>
      <c r="G646" s="21">
        <f>VLOOKUP(A646,'Lead Time'!$A$2:$D$1180,4,0)</f>
        <v>44</v>
      </c>
      <c r="H646" s="21">
        <f t="shared" si="130"/>
        <v>1.4666666666666666</v>
      </c>
      <c r="I646" s="32">
        <f>VLOOKUP(A646,Classification!$A$2:$F$1180,6,0)</f>
        <v>19.093</v>
      </c>
      <c r="J646" s="21">
        <f>-SUM('cons 2023 - 2025'!D647:AM647)</f>
        <v>126</v>
      </c>
      <c r="K646" s="18">
        <f>-_xlfn.MINIFS('cons 2023 - 2025'!D647:AM647,'cons 2023 - 2025'!D647:AM647,"&lt;&gt;0")</f>
        <v>100</v>
      </c>
      <c r="L646" s="18">
        <f>-_xlfn.MAXIFS('cons 2023 - 2025'!D647:AM647,'cons 2023 - 2025'!D647:AM647,"&lt;&gt;0")</f>
        <v>6</v>
      </c>
      <c r="M646" s="19">
        <f>COUNTIF('cons 2023 - 2025'!D647:AM647,"&lt;&gt;0")</f>
        <v>3</v>
      </c>
      <c r="N646" s="21">
        <f>-AVERAGE('cons 2023 - 2025'!D647:AM647)</f>
        <v>3.5</v>
      </c>
      <c r="O646" s="21">
        <f t="shared" si="131"/>
        <v>42</v>
      </c>
      <c r="P646" s="21">
        <f>_xlfn.STDEV.S('cons 2023 - 2025'!D647:AM647)</f>
        <v>16.898858794943184</v>
      </c>
      <c r="Q646" s="21">
        <f>-AVERAGE('cons 2023 - 2025'!D647:AM647)/'⚙ Assumptions'!$B$5</f>
        <v>0.15909090909090909</v>
      </c>
      <c r="R646" s="21">
        <f>_xlfn.STDEV.S('cons 2023 - 2025'!D647:AM647)/SQRT('⚙ Assumptions'!$B$5)</f>
        <v>3.6028488006741943</v>
      </c>
      <c r="S646" s="21">
        <f>-IF(AVERAGE('cons 2023 - 2025'!D647:AM647)=0,"",_xlfn.STDEV.S('cons 2023 - 2025'!D647:AM647)/AVERAGE('cons 2023 - 2025'!D647:AM647))</f>
        <v>4.8282453699837671</v>
      </c>
      <c r="T646" s="21" t="str">
        <f t="shared" si="132"/>
        <v>Z</v>
      </c>
      <c r="U646" s="38">
        <f t="shared" si="133"/>
        <v>0.9</v>
      </c>
      <c r="V646" s="21">
        <f t="shared" si="134"/>
        <v>1.28</v>
      </c>
      <c r="W646" s="21">
        <f t="shared" si="135"/>
        <v>30.590201979438731</v>
      </c>
      <c r="X646" s="21">
        <f t="shared" si="136"/>
        <v>26.195883936948857</v>
      </c>
      <c r="Y646" s="21">
        <f t="shared" si="137"/>
        <v>37.590201979438731</v>
      </c>
      <c r="Z646" s="21">
        <f t="shared" si="138"/>
        <v>31.329217270282189</v>
      </c>
      <c r="AA646" s="21">
        <f>-AVERAGE('cons 2023 - 2025'!D647:AM647)*12</f>
        <v>42</v>
      </c>
      <c r="AB646" s="32">
        <f t="shared" si="139"/>
        <v>3.8186</v>
      </c>
      <c r="AC646" s="21">
        <f>SQRT((2*AA646*'⚙ Assumptions'!$B$3)/AB646)</f>
        <v>57.442480891838841</v>
      </c>
      <c r="AD646" s="21">
        <f t="shared" si="140"/>
        <v>31.329217270282189</v>
      </c>
      <c r="AE646" s="21">
        <f t="shared" si="141"/>
        <v>88.771698162121027</v>
      </c>
      <c r="AF646" s="21">
        <f t="shared" si="142"/>
        <v>0.73116619177858599</v>
      </c>
    </row>
    <row r="647" spans="1:32" x14ac:dyDescent="0.3">
      <c r="A647" s="16" t="s">
        <v>1305</v>
      </c>
      <c r="B647" s="17" t="s">
        <v>1306</v>
      </c>
      <c r="C647" s="16" t="s">
        <v>8</v>
      </c>
      <c r="D647" s="16" t="str">
        <f>VLOOKUP(A647,'Lead Time'!$A$2:$C$1180,3,0)</f>
        <v>Local</v>
      </c>
      <c r="E647" s="23" t="str">
        <f>VLOOKUP(A647,Classification!$A$2:$D$1180,4,0)</f>
        <v>C</v>
      </c>
      <c r="F647" s="26" t="str">
        <f>VLOOKUP(A647,Classification!$A$2:$E$1180,5,0)</f>
        <v>M</v>
      </c>
      <c r="G647" s="18">
        <f>VLOOKUP(A647,'Lead Time'!$A$2:$D$1180,4,0)</f>
        <v>13.363636363636363</v>
      </c>
      <c r="H647" s="18">
        <f t="shared" si="130"/>
        <v>0.44545454545454544</v>
      </c>
      <c r="I647" s="27">
        <f>VLOOKUP(A647,Classification!$A$2:$F$1180,6,0)</f>
        <v>19.079999999999998</v>
      </c>
      <c r="J647" s="18">
        <f>-SUM('cons 2023 - 2025'!D648:AM648)</f>
        <v>33</v>
      </c>
      <c r="K647" s="18">
        <f>-_xlfn.MINIFS('cons 2023 - 2025'!D648:AM648,'cons 2023 - 2025'!D648:AM648,"&lt;&gt;0")</f>
        <v>6</v>
      </c>
      <c r="L647" s="18">
        <f>-_xlfn.MAXIFS('cons 2023 - 2025'!D648:AM648,'cons 2023 - 2025'!D648:AM648,"&lt;&gt;0")</f>
        <v>1</v>
      </c>
      <c r="M647" s="16">
        <f>COUNTIF('cons 2023 - 2025'!D648:AM648,"&lt;&gt;0")</f>
        <v>12</v>
      </c>
      <c r="N647" s="18">
        <f>-AVERAGE('cons 2023 - 2025'!D648:AM648)</f>
        <v>0.91666666666666663</v>
      </c>
      <c r="O647" s="18">
        <f t="shared" si="131"/>
        <v>2.75</v>
      </c>
      <c r="P647" s="18">
        <f>_xlfn.STDEV.S('cons 2023 - 2025'!D648:AM648)</f>
        <v>1.5376233980678475</v>
      </c>
      <c r="Q647" s="18">
        <f>-AVERAGE('cons 2023 - 2025'!D648:AM648)/'⚙ Assumptions'!$B$5</f>
        <v>4.1666666666666664E-2</v>
      </c>
      <c r="R647" s="18">
        <f>_xlfn.STDEV.S('cons 2023 - 2025'!D648:AM648)/SQRT('⚙ Assumptions'!$B$5)</f>
        <v>0.32782240995321305</v>
      </c>
      <c r="S647" s="18">
        <f>-IF(AVERAGE('cons 2023 - 2025'!D648:AM648)=0,"",_xlfn.STDEV.S('cons 2023 - 2025'!D648:AM648)/AVERAGE('cons 2023 - 2025'!D648:AM648))</f>
        <v>1.6774073433467429</v>
      </c>
      <c r="T647" s="18" t="str">
        <f t="shared" si="132"/>
        <v>Z</v>
      </c>
      <c r="U647" s="37">
        <f t="shared" si="133"/>
        <v>0.9</v>
      </c>
      <c r="V647" s="18">
        <f t="shared" si="134"/>
        <v>1.28</v>
      </c>
      <c r="W647" s="18">
        <f t="shared" si="135"/>
        <v>1.5339490439455568</v>
      </c>
      <c r="X647" s="18">
        <f t="shared" si="136"/>
        <v>1.313595482220113</v>
      </c>
      <c r="Y647" s="18">
        <f t="shared" si="137"/>
        <v>2.0907672257637384</v>
      </c>
      <c r="Z647" s="18">
        <f t="shared" si="138"/>
        <v>1.7219288155534462</v>
      </c>
      <c r="AA647" s="18">
        <f>-AVERAGE('cons 2023 - 2025'!D648:AM648)*12</f>
        <v>11</v>
      </c>
      <c r="AB647" s="27">
        <f t="shared" si="139"/>
        <v>3.8159999999999998</v>
      </c>
      <c r="AC647" s="18">
        <f>SQRT((2*AA647*'⚙ Assumptions'!$B$3)/AB647)</f>
        <v>29.407139850958586</v>
      </c>
      <c r="AD647" s="18">
        <f t="shared" si="140"/>
        <v>1.7219288155534462</v>
      </c>
      <c r="AE647" s="18">
        <f t="shared" si="141"/>
        <v>31.129068666512033</v>
      </c>
      <c r="AF647" s="18">
        <f t="shared" si="142"/>
        <v>0.37405881890419318</v>
      </c>
    </row>
    <row r="648" spans="1:32" x14ac:dyDescent="0.3">
      <c r="A648" s="19" t="s">
        <v>1307</v>
      </c>
      <c r="B648" s="20" t="s">
        <v>1308</v>
      </c>
      <c r="C648" s="16" t="s">
        <v>8</v>
      </c>
      <c r="D648" s="16" t="str">
        <f>VLOOKUP(A648,'Lead Time'!$A$2:$C$1180,3,0)</f>
        <v>Local</v>
      </c>
      <c r="E648" s="23" t="str">
        <f>VLOOKUP(A648,Classification!$A$2:$D$1180,4,0)</f>
        <v>C</v>
      </c>
      <c r="F648" s="25" t="str">
        <f>VLOOKUP(A648,Classification!$A$2:$E$1180,5,0)</f>
        <v>L</v>
      </c>
      <c r="G648" s="21">
        <f>VLOOKUP(A648,'Lead Time'!$A$2:$D$1180,4,0)</f>
        <v>31</v>
      </c>
      <c r="H648" s="21">
        <f t="shared" si="130"/>
        <v>1.0333333333333334</v>
      </c>
      <c r="I648" s="32">
        <f>VLOOKUP(A648,Classification!$A$2:$F$1180,6,0)</f>
        <v>18.978000000000002</v>
      </c>
      <c r="J648" s="21">
        <f>-SUM('cons 2023 - 2025'!D649:AM649)</f>
        <v>2</v>
      </c>
      <c r="K648" s="18">
        <f>-_xlfn.MINIFS('cons 2023 - 2025'!D649:AM649,'cons 2023 - 2025'!D649:AM649,"&lt;&gt;0")</f>
        <v>1</v>
      </c>
      <c r="L648" s="18">
        <f>-_xlfn.MAXIFS('cons 2023 - 2025'!D649:AM649,'cons 2023 - 2025'!D649:AM649,"&lt;&gt;0")</f>
        <v>1</v>
      </c>
      <c r="M648" s="19">
        <f>COUNTIF('cons 2023 - 2025'!D649:AM649,"&lt;&gt;0")</f>
        <v>2</v>
      </c>
      <c r="N648" s="21">
        <f>-AVERAGE('cons 2023 - 2025'!D649:AM649)</f>
        <v>5.5555555555555552E-2</v>
      </c>
      <c r="O648" s="21">
        <f t="shared" si="131"/>
        <v>1</v>
      </c>
      <c r="P648" s="21">
        <f>_xlfn.STDEV.S('cons 2023 - 2025'!D649:AM649)</f>
        <v>0.2323106841457232</v>
      </c>
      <c r="Q648" s="21">
        <f>-AVERAGE('cons 2023 - 2025'!D649:AM649)/'⚙ Assumptions'!$B$5</f>
        <v>2.525252525252525E-3</v>
      </c>
      <c r="R648" s="21">
        <f>_xlfn.STDEV.S('cons 2023 - 2025'!D649:AM649)/SQRT('⚙ Assumptions'!$B$5)</f>
        <v>4.9528804276930134E-2</v>
      </c>
      <c r="S648" s="21">
        <f>-IF(AVERAGE('cons 2023 - 2025'!D649:AM649)=0,"",_xlfn.STDEV.S('cons 2023 - 2025'!D649:AM649)/AVERAGE('cons 2023 - 2025'!D649:AM649))</f>
        <v>4.1815923146230176</v>
      </c>
      <c r="T648" s="21" t="str">
        <f t="shared" si="132"/>
        <v>Z</v>
      </c>
      <c r="U648" s="38">
        <f t="shared" si="133"/>
        <v>0.9</v>
      </c>
      <c r="V648" s="21">
        <f t="shared" si="134"/>
        <v>1.28</v>
      </c>
      <c r="W648" s="21">
        <f t="shared" si="135"/>
        <v>0.35297883057494367</v>
      </c>
      <c r="X648" s="21">
        <f t="shared" si="136"/>
        <v>0.30227301160535913</v>
      </c>
      <c r="Y648" s="21">
        <f t="shared" si="137"/>
        <v>0.43126165885777196</v>
      </c>
      <c r="Z648" s="21">
        <f t="shared" si="138"/>
        <v>0.35968041901276654</v>
      </c>
      <c r="AA648" s="21">
        <f>-AVERAGE('cons 2023 - 2025'!D649:AM649)*12</f>
        <v>0.66666666666666663</v>
      </c>
      <c r="AB648" s="32">
        <f t="shared" si="139"/>
        <v>3.7956000000000003</v>
      </c>
      <c r="AC648" s="21">
        <f>SQRT((2*AA648*'⚙ Assumptions'!$B$3)/AB648)</f>
        <v>7.2589662777592592</v>
      </c>
      <c r="AD648" s="21">
        <f t="shared" si="140"/>
        <v>0.35968041901276654</v>
      </c>
      <c r="AE648" s="21">
        <f t="shared" si="141"/>
        <v>7.6186466967720259</v>
      </c>
      <c r="AF648" s="21">
        <f t="shared" si="142"/>
        <v>9.1840441346210153E-2</v>
      </c>
    </row>
    <row r="649" spans="1:32" x14ac:dyDescent="0.3">
      <c r="A649" s="16" t="s">
        <v>1309</v>
      </c>
      <c r="B649" s="17" t="s">
        <v>1310</v>
      </c>
      <c r="C649" s="16" t="s">
        <v>8</v>
      </c>
      <c r="D649" s="16" t="str">
        <f>VLOOKUP(A649,'Lead Time'!$A$2:$C$1180,3,0)</f>
        <v>Local</v>
      </c>
      <c r="E649" s="23" t="str">
        <f>VLOOKUP(A649,Classification!$A$2:$D$1180,4,0)</f>
        <v>C</v>
      </c>
      <c r="F649" s="25" t="str">
        <f>VLOOKUP(A649,Classification!$A$2:$E$1180,5,0)</f>
        <v>L</v>
      </c>
      <c r="G649" s="18">
        <f>VLOOKUP(A649,'Lead Time'!$A$2:$D$1180,4,0)</f>
        <v>18.25</v>
      </c>
      <c r="H649" s="18">
        <f t="shared" si="130"/>
        <v>0.60833333333333328</v>
      </c>
      <c r="I649" s="27">
        <f>VLOOKUP(A649,Classification!$A$2:$F$1180,6,0)</f>
        <v>18.899999999999999</v>
      </c>
      <c r="J649" s="18">
        <f>-SUM('cons 2023 - 2025'!D650:AM650)</f>
        <v>9</v>
      </c>
      <c r="K649" s="18">
        <f>-_xlfn.MINIFS('cons 2023 - 2025'!D650:AM650,'cons 2023 - 2025'!D650:AM650,"&lt;&gt;0")</f>
        <v>7</v>
      </c>
      <c r="L649" s="18">
        <f>-_xlfn.MAXIFS('cons 2023 - 2025'!D650:AM650,'cons 2023 - 2025'!D650:AM650,"&lt;&gt;0")</f>
        <v>1</v>
      </c>
      <c r="M649" s="16">
        <f>COUNTIF('cons 2023 - 2025'!D650:AM650,"&lt;&gt;0")</f>
        <v>3</v>
      </c>
      <c r="N649" s="18">
        <f>-AVERAGE('cons 2023 - 2025'!D650:AM650)</f>
        <v>0.25</v>
      </c>
      <c r="O649" s="18">
        <f t="shared" si="131"/>
        <v>3</v>
      </c>
      <c r="P649" s="18">
        <f>_xlfn.STDEV.S('cons 2023 - 2025'!D650:AM650)</f>
        <v>1.1801936887041646</v>
      </c>
      <c r="Q649" s="18">
        <f>-AVERAGE('cons 2023 - 2025'!D650:AM650)/'⚙ Assumptions'!$B$5</f>
        <v>1.1363636363636364E-2</v>
      </c>
      <c r="R649" s="18">
        <f>_xlfn.STDEV.S('cons 2023 - 2025'!D650:AM650)/SQRT('⚙ Assumptions'!$B$5)</f>
        <v>0.25161813987009818</v>
      </c>
      <c r="S649" s="18">
        <f>-IF(AVERAGE('cons 2023 - 2025'!D650:AM650)=0,"",_xlfn.STDEV.S('cons 2023 - 2025'!D650:AM650)/AVERAGE('cons 2023 - 2025'!D650:AM650))</f>
        <v>4.7207747548166585</v>
      </c>
      <c r="T649" s="18" t="str">
        <f t="shared" si="132"/>
        <v>Z</v>
      </c>
      <c r="U649" s="37">
        <f t="shared" si="133"/>
        <v>0.9</v>
      </c>
      <c r="V649" s="18">
        <f t="shared" si="134"/>
        <v>1.28</v>
      </c>
      <c r="W649" s="18">
        <f t="shared" si="135"/>
        <v>1.3758888508415674</v>
      </c>
      <c r="X649" s="18">
        <f t="shared" si="136"/>
        <v>1.1782408194301488</v>
      </c>
      <c r="Y649" s="18">
        <f t="shared" si="137"/>
        <v>1.583275214477931</v>
      </c>
      <c r="Z649" s="18">
        <f t="shared" si="138"/>
        <v>1.3303241527634821</v>
      </c>
      <c r="AA649" s="18">
        <f>-AVERAGE('cons 2023 - 2025'!D650:AM650)*12</f>
        <v>3</v>
      </c>
      <c r="AB649" s="27">
        <f t="shared" si="139"/>
        <v>3.78</v>
      </c>
      <c r="AC649" s="18">
        <f>SQRT((2*AA649*'⚙ Assumptions'!$B$3)/AB649)</f>
        <v>15.430334996209192</v>
      </c>
      <c r="AD649" s="18">
        <f t="shared" si="140"/>
        <v>1.3303241527634821</v>
      </c>
      <c r="AE649" s="18">
        <f t="shared" si="141"/>
        <v>16.760659148972675</v>
      </c>
      <c r="AF649" s="18">
        <f t="shared" si="142"/>
        <v>0.1944222209522358</v>
      </c>
    </row>
    <row r="650" spans="1:32" x14ac:dyDescent="0.3">
      <c r="A650" s="19" t="s">
        <v>1311</v>
      </c>
      <c r="B650" s="20" t="s">
        <v>1312</v>
      </c>
      <c r="C650" s="16" t="s">
        <v>8</v>
      </c>
      <c r="D650" s="16" t="str">
        <f>VLOOKUP(A650,'Lead Time'!$A$2:$C$1180,3,0)</f>
        <v>Mixed Source</v>
      </c>
      <c r="E650" s="23" t="str">
        <f>VLOOKUP(A650,Classification!$A$2:$D$1180,4,0)</f>
        <v>C</v>
      </c>
      <c r="F650" s="25" t="str">
        <f>VLOOKUP(A650,Classification!$A$2:$E$1180,5,0)</f>
        <v>L</v>
      </c>
      <c r="G650" s="21">
        <f>VLOOKUP(A650,'Lead Time'!$A$2:$D$1180,4,0)</f>
        <v>102</v>
      </c>
      <c r="H650" s="21">
        <f t="shared" si="130"/>
        <v>3.4</v>
      </c>
      <c r="I650" s="32">
        <f>VLOOKUP(A650,Classification!$A$2:$F$1180,6,0)</f>
        <v>18.888999999999999</v>
      </c>
      <c r="J650" s="21">
        <f>-SUM('cons 2023 - 2025'!D651:AM651)</f>
        <v>115</v>
      </c>
      <c r="K650" s="18">
        <f>-_xlfn.MINIFS('cons 2023 - 2025'!D651:AM651,'cons 2023 - 2025'!D651:AM651,"&lt;&gt;0")</f>
        <v>100</v>
      </c>
      <c r="L650" s="18">
        <f>-_xlfn.MAXIFS('cons 2023 - 2025'!D651:AM651,'cons 2023 - 2025'!D651:AM651,"&lt;&gt;0")</f>
        <v>15</v>
      </c>
      <c r="M650" s="19">
        <f>COUNTIF('cons 2023 - 2025'!D651:AM651,"&lt;&gt;0")</f>
        <v>2</v>
      </c>
      <c r="N650" s="21">
        <f>-AVERAGE('cons 2023 - 2025'!D651:AM651)</f>
        <v>3.1944444444444446</v>
      </c>
      <c r="O650" s="21">
        <f t="shared" si="131"/>
        <v>57.5</v>
      </c>
      <c r="P650" s="21">
        <f>_xlfn.STDEV.S('cons 2023 - 2025'!D651:AM651)</f>
        <v>16.782336708480894</v>
      </c>
      <c r="Q650" s="21">
        <f>-AVERAGE('cons 2023 - 2025'!D651:AM651)/'⚙ Assumptions'!$B$5</f>
        <v>0.14520202020202022</v>
      </c>
      <c r="R650" s="21">
        <f>_xlfn.STDEV.S('cons 2023 - 2025'!D651:AM651)/SQRT('⚙ Assumptions'!$B$5)</f>
        <v>3.5780062083691839</v>
      </c>
      <c r="S650" s="21">
        <f>-IF(AVERAGE('cons 2023 - 2025'!D651:AM651)=0,"",_xlfn.STDEV.S('cons 2023 - 2025'!D651:AM651)/AVERAGE('cons 2023 - 2025'!D651:AM651))</f>
        <v>5.2536010565679314</v>
      </c>
      <c r="T650" s="21" t="str">
        <f t="shared" si="132"/>
        <v>Z</v>
      </c>
      <c r="U650" s="38">
        <f t="shared" si="133"/>
        <v>0.9</v>
      </c>
      <c r="V650" s="21">
        <f t="shared" si="134"/>
        <v>1.28</v>
      </c>
      <c r="W650" s="21">
        <f t="shared" si="135"/>
        <v>46.254196954770876</v>
      </c>
      <c r="X650" s="21">
        <f t="shared" si="136"/>
        <v>39.609727841561082</v>
      </c>
      <c r="Y650" s="21">
        <f t="shared" si="137"/>
        <v>61.064803015376938</v>
      </c>
      <c r="Z650" s="21">
        <f t="shared" si="138"/>
        <v>50.470838952672196</v>
      </c>
      <c r="AA650" s="21">
        <f>-AVERAGE('cons 2023 - 2025'!D651:AM651)*12</f>
        <v>38.333333333333336</v>
      </c>
      <c r="AB650" s="32">
        <f t="shared" si="139"/>
        <v>3.7778</v>
      </c>
      <c r="AC650" s="21">
        <f>SQRT((2*AA650*'⚙ Assumptions'!$B$3)/AB650)</f>
        <v>55.173360787519201</v>
      </c>
      <c r="AD650" s="21">
        <f t="shared" si="140"/>
        <v>50.470838952672196</v>
      </c>
      <c r="AE650" s="21">
        <f t="shared" si="141"/>
        <v>105.6441997401914</v>
      </c>
      <c r="AF650" s="21">
        <f t="shared" si="142"/>
        <v>0.69477974127696684</v>
      </c>
    </row>
    <row r="651" spans="1:32" x14ac:dyDescent="0.3">
      <c r="A651" s="16" t="s">
        <v>1313</v>
      </c>
      <c r="B651" s="17" t="s">
        <v>1314</v>
      </c>
      <c r="C651" s="16" t="s">
        <v>8</v>
      </c>
      <c r="D651" s="16" t="str">
        <f>VLOOKUP(A651,'Lead Time'!$A$2:$C$1180,3,0)</f>
        <v>Local</v>
      </c>
      <c r="E651" s="23" t="str">
        <f>VLOOKUP(A651,Classification!$A$2:$D$1180,4,0)</f>
        <v>C</v>
      </c>
      <c r="F651" s="25" t="str">
        <f>VLOOKUP(A651,Classification!$A$2:$E$1180,5,0)</f>
        <v>L</v>
      </c>
      <c r="G651" s="18">
        <f>VLOOKUP(A651,'Lead Time'!$A$2:$D$1180,4,0)</f>
        <v>21</v>
      </c>
      <c r="H651" s="18">
        <f t="shared" si="130"/>
        <v>0.7</v>
      </c>
      <c r="I651" s="27">
        <f>VLOOKUP(A651,Classification!$A$2:$F$1180,6,0)</f>
        <v>18.84</v>
      </c>
      <c r="J651" s="18">
        <f>-SUM('cons 2023 - 2025'!D652:AM652)</f>
        <v>2</v>
      </c>
      <c r="K651" s="18">
        <f>-_xlfn.MINIFS('cons 2023 - 2025'!D652:AM652,'cons 2023 - 2025'!D652:AM652,"&lt;&gt;0")</f>
        <v>1</v>
      </c>
      <c r="L651" s="18">
        <f>-_xlfn.MAXIFS('cons 2023 - 2025'!D652:AM652,'cons 2023 - 2025'!D652:AM652,"&lt;&gt;0")</f>
        <v>1</v>
      </c>
      <c r="M651" s="16">
        <f>COUNTIF('cons 2023 - 2025'!D652:AM652,"&lt;&gt;0")</f>
        <v>2</v>
      </c>
      <c r="N651" s="18">
        <f>-AVERAGE('cons 2023 - 2025'!D652:AM652)</f>
        <v>5.5555555555555552E-2</v>
      </c>
      <c r="O651" s="18">
        <f t="shared" si="131"/>
        <v>1</v>
      </c>
      <c r="P651" s="18">
        <f>_xlfn.STDEV.S('cons 2023 - 2025'!D652:AM652)</f>
        <v>0.2323106841457232</v>
      </c>
      <c r="Q651" s="18">
        <f>-AVERAGE('cons 2023 - 2025'!D652:AM652)/'⚙ Assumptions'!$B$5</f>
        <v>2.525252525252525E-3</v>
      </c>
      <c r="R651" s="18">
        <f>_xlfn.STDEV.S('cons 2023 - 2025'!D652:AM652)/SQRT('⚙ Assumptions'!$B$5)</f>
        <v>4.9528804276930134E-2</v>
      </c>
      <c r="S651" s="18">
        <f>-IF(AVERAGE('cons 2023 - 2025'!D652:AM652)=0,"",_xlfn.STDEV.S('cons 2023 - 2025'!D652:AM652)/AVERAGE('cons 2023 - 2025'!D652:AM652))</f>
        <v>4.1815923146230176</v>
      </c>
      <c r="T651" s="18" t="str">
        <f t="shared" si="132"/>
        <v>Z</v>
      </c>
      <c r="U651" s="37">
        <f t="shared" si="133"/>
        <v>0.9</v>
      </c>
      <c r="V651" s="18">
        <f t="shared" si="134"/>
        <v>1.28</v>
      </c>
      <c r="W651" s="18">
        <f t="shared" si="135"/>
        <v>0.29052095318999666</v>
      </c>
      <c r="X651" s="18">
        <f t="shared" si="136"/>
        <v>0.24878728084673285</v>
      </c>
      <c r="Y651" s="18">
        <f t="shared" si="137"/>
        <v>0.34355125622029969</v>
      </c>
      <c r="Z651" s="18">
        <f t="shared" si="138"/>
        <v>0.28767616973562171</v>
      </c>
      <c r="AA651" s="18">
        <f>-AVERAGE('cons 2023 - 2025'!D652:AM652)*12</f>
        <v>0.66666666666666663</v>
      </c>
      <c r="AB651" s="27">
        <f t="shared" si="139"/>
        <v>3.7680000000000002</v>
      </c>
      <c r="AC651" s="18">
        <f>SQRT((2*AA651*'⚙ Assumptions'!$B$3)/AB651)</f>
        <v>7.2855031578656</v>
      </c>
      <c r="AD651" s="18">
        <f t="shared" si="140"/>
        <v>0.28767616973562171</v>
      </c>
      <c r="AE651" s="18">
        <f t="shared" si="141"/>
        <v>7.5731793276012214</v>
      </c>
      <c r="AF651" s="18">
        <f t="shared" si="142"/>
        <v>9.1505919662791951E-2</v>
      </c>
    </row>
    <row r="652" spans="1:32" x14ac:dyDescent="0.3">
      <c r="A652" s="19" t="s">
        <v>1315</v>
      </c>
      <c r="B652" s="20" t="s">
        <v>1316</v>
      </c>
      <c r="C652" s="16" t="s">
        <v>130</v>
      </c>
      <c r="D652" s="16" t="str">
        <f>VLOOKUP(A652,'Lead Time'!$A$2:$C$1180,3,0)</f>
        <v>Local</v>
      </c>
      <c r="E652" s="23" t="str">
        <f>VLOOKUP(A652,Classification!$A$2:$D$1180,4,0)</f>
        <v>C</v>
      </c>
      <c r="F652" s="25" t="str">
        <f>VLOOKUP(A652,Classification!$A$2:$E$1180,5,0)</f>
        <v>L</v>
      </c>
      <c r="G652" s="21">
        <f>VLOOKUP(A652,'Lead Time'!$A$2:$D$1180,4,0)</f>
        <v>27</v>
      </c>
      <c r="H652" s="21">
        <f t="shared" si="130"/>
        <v>0.9</v>
      </c>
      <c r="I652" s="32">
        <f>VLOOKUP(A652,Classification!$A$2:$F$1180,6,0)</f>
        <v>18.826000000000001</v>
      </c>
      <c r="J652" s="21">
        <f>-SUM('cons 2023 - 2025'!D653:AM653)</f>
        <v>19</v>
      </c>
      <c r="K652" s="18">
        <f>-_xlfn.MINIFS('cons 2023 - 2025'!D653:AM653,'cons 2023 - 2025'!D653:AM653,"&lt;&gt;0")</f>
        <v>10</v>
      </c>
      <c r="L652" s="18">
        <f>-_xlfn.MAXIFS('cons 2023 - 2025'!D653:AM653,'cons 2023 - 2025'!D653:AM653,"&lt;&gt;0")</f>
        <v>1</v>
      </c>
      <c r="M652" s="19">
        <f>COUNTIF('cons 2023 - 2025'!D653:AM653,"&lt;&gt;0")</f>
        <v>5</v>
      </c>
      <c r="N652" s="21">
        <f>-AVERAGE('cons 2023 - 2025'!D653:AM653)</f>
        <v>0.52777777777777779</v>
      </c>
      <c r="O652" s="21">
        <f t="shared" si="131"/>
        <v>3.8</v>
      </c>
      <c r="P652" s="21">
        <f>_xlfn.STDEV.S('cons 2023 - 2025'!D653:AM653)</f>
        <v>1.812435001571266</v>
      </c>
      <c r="Q652" s="21">
        <f>-AVERAGE('cons 2023 - 2025'!D653:AM653)/'⚙ Assumptions'!$B$5</f>
        <v>2.3989898989898992E-2</v>
      </c>
      <c r="R652" s="21">
        <f>_xlfn.STDEV.S('cons 2023 - 2025'!D653:AM653)/SQRT('⚙ Assumptions'!$B$5)</f>
        <v>0.38641244068297581</v>
      </c>
      <c r="S652" s="21">
        <f>-IF(AVERAGE('cons 2023 - 2025'!D653:AM653)=0,"",_xlfn.STDEV.S('cons 2023 - 2025'!D653:AM653)/AVERAGE('cons 2023 - 2025'!D653:AM653))</f>
        <v>3.4340873713981881</v>
      </c>
      <c r="T652" s="21" t="str">
        <f t="shared" si="132"/>
        <v>Z</v>
      </c>
      <c r="U652" s="38">
        <f t="shared" si="133"/>
        <v>0.9</v>
      </c>
      <c r="V652" s="21">
        <f t="shared" si="134"/>
        <v>1.28</v>
      </c>
      <c r="W652" s="21">
        <f t="shared" si="135"/>
        <v>2.5700581629680994</v>
      </c>
      <c r="X652" s="21">
        <f t="shared" si="136"/>
        <v>2.2008663229348056</v>
      </c>
      <c r="Y652" s="21">
        <f t="shared" si="137"/>
        <v>3.2177854356953723</v>
      </c>
      <c r="Z652" s="21">
        <f t="shared" si="138"/>
        <v>2.6758663229348056</v>
      </c>
      <c r="AA652" s="21">
        <f>-AVERAGE('cons 2023 - 2025'!D653:AM653)*12</f>
        <v>6.3333333333333339</v>
      </c>
      <c r="AB652" s="32">
        <f t="shared" si="139"/>
        <v>3.7652000000000001</v>
      </c>
      <c r="AC652" s="21">
        <f>SQRT((2*AA652*'⚙ Assumptions'!$B$3)/AB652)</f>
        <v>22.463776807529825</v>
      </c>
      <c r="AD652" s="21">
        <f t="shared" si="140"/>
        <v>2.6758663229348056</v>
      </c>
      <c r="AE652" s="21">
        <f t="shared" si="141"/>
        <v>25.139643130464631</v>
      </c>
      <c r="AF652" s="21">
        <f t="shared" si="142"/>
        <v>0.28193537478570435</v>
      </c>
    </row>
    <row r="653" spans="1:32" x14ac:dyDescent="0.3">
      <c r="A653" s="16" t="s">
        <v>1317</v>
      </c>
      <c r="B653" s="17" t="s">
        <v>1318</v>
      </c>
      <c r="C653" s="16" t="s">
        <v>8</v>
      </c>
      <c r="D653" s="16" t="str">
        <f>VLOOKUP(A653,'Lead Time'!$A$2:$C$1180,3,0)</f>
        <v>Local</v>
      </c>
      <c r="E653" s="23" t="str">
        <f>VLOOKUP(A653,Classification!$A$2:$D$1180,4,0)</f>
        <v>C</v>
      </c>
      <c r="F653" s="26" t="str">
        <f>VLOOKUP(A653,Classification!$A$2:$E$1180,5,0)</f>
        <v>M</v>
      </c>
      <c r="G653" s="18">
        <f>VLOOKUP(A653,'Lead Time'!$A$2:$D$1180,4,0)</f>
        <v>12.285714285714286</v>
      </c>
      <c r="H653" s="18">
        <f t="shared" si="130"/>
        <v>0.40952380952380957</v>
      </c>
      <c r="I653" s="27">
        <f>VLOOKUP(A653,Classification!$A$2:$F$1180,6,0)</f>
        <v>18.812000000000001</v>
      </c>
      <c r="J653" s="18">
        <f>-SUM('cons 2023 - 2025'!D654:AM654)</f>
        <v>9</v>
      </c>
      <c r="K653" s="18">
        <f>-_xlfn.MINIFS('cons 2023 - 2025'!D654:AM654,'cons 2023 - 2025'!D654:AM654,"&lt;&gt;0")</f>
        <v>2</v>
      </c>
      <c r="L653" s="18">
        <f>-_xlfn.MAXIFS('cons 2023 - 2025'!D654:AM654,'cons 2023 - 2025'!D654:AM654,"&lt;&gt;0")</f>
        <v>1</v>
      </c>
      <c r="M653" s="16">
        <f>COUNTIF('cons 2023 - 2025'!D654:AM654,"&lt;&gt;0")</f>
        <v>8</v>
      </c>
      <c r="N653" s="18">
        <f>-AVERAGE('cons 2023 - 2025'!D654:AM654)</f>
        <v>0.25</v>
      </c>
      <c r="O653" s="18">
        <f t="shared" si="131"/>
        <v>1.125</v>
      </c>
      <c r="P653" s="18">
        <f>_xlfn.STDEV.S('cons 2023 - 2025'!D654:AM654)</f>
        <v>0.5</v>
      </c>
      <c r="Q653" s="18">
        <f>-AVERAGE('cons 2023 - 2025'!D654:AM654)/'⚙ Assumptions'!$B$5</f>
        <v>1.1363636363636364E-2</v>
      </c>
      <c r="R653" s="18">
        <f>_xlfn.STDEV.S('cons 2023 - 2025'!D654:AM654)/SQRT('⚙ Assumptions'!$B$5)</f>
        <v>0.10660035817780521</v>
      </c>
      <c r="S653" s="18">
        <f>-IF(AVERAGE('cons 2023 - 2025'!D654:AM654)=0,"",_xlfn.STDEV.S('cons 2023 - 2025'!D654:AM654)/AVERAGE('cons 2023 - 2025'!D654:AM654))</f>
        <v>2</v>
      </c>
      <c r="T653" s="18" t="str">
        <f t="shared" si="132"/>
        <v>Z</v>
      </c>
      <c r="U653" s="37">
        <f t="shared" si="133"/>
        <v>0.9</v>
      </c>
      <c r="V653" s="18">
        <f t="shared" si="134"/>
        <v>1.28</v>
      </c>
      <c r="W653" s="18">
        <f t="shared" si="135"/>
        <v>0.47826526356997984</v>
      </c>
      <c r="X653" s="18">
        <f t="shared" si="136"/>
        <v>0.40956190299019801</v>
      </c>
      <c r="Y653" s="18">
        <f t="shared" si="137"/>
        <v>0.61787565318036952</v>
      </c>
      <c r="Z653" s="18">
        <f t="shared" si="138"/>
        <v>0.51194285537115036</v>
      </c>
      <c r="AA653" s="18">
        <f>-AVERAGE('cons 2023 - 2025'!D654:AM654)*12</f>
        <v>3</v>
      </c>
      <c r="AB653" s="27">
        <f t="shared" si="139"/>
        <v>3.7624000000000004</v>
      </c>
      <c r="AC653" s="18">
        <f>SQRT((2*AA653*'⚙ Assumptions'!$B$3)/AB653)</f>
        <v>15.466383401493939</v>
      </c>
      <c r="AD653" s="18">
        <f t="shared" si="140"/>
        <v>0.51194285537115036</v>
      </c>
      <c r="AE653" s="18">
        <f t="shared" si="141"/>
        <v>15.97832625686509</v>
      </c>
      <c r="AF653" s="18">
        <f t="shared" si="142"/>
        <v>0.19396906969926933</v>
      </c>
    </row>
    <row r="654" spans="1:32" x14ac:dyDescent="0.3">
      <c r="A654" s="19" t="s">
        <v>1319</v>
      </c>
      <c r="B654" s="20" t="s">
        <v>1320</v>
      </c>
      <c r="C654" s="16" t="s">
        <v>8</v>
      </c>
      <c r="D654" s="16" t="str">
        <f>VLOOKUP(A654,'Lead Time'!$A$2:$C$1180,3,0)</f>
        <v>Local</v>
      </c>
      <c r="E654" s="23" t="str">
        <f>VLOOKUP(A654,Classification!$A$2:$D$1180,4,0)</f>
        <v>C</v>
      </c>
      <c r="F654" s="25" t="str">
        <f>VLOOKUP(A654,Classification!$A$2:$E$1180,5,0)</f>
        <v>L</v>
      </c>
      <c r="G654" s="21">
        <f>VLOOKUP(A654,'Lead Time'!$A$2:$D$1180,4,0)</f>
        <v>23.4</v>
      </c>
      <c r="H654" s="21">
        <f t="shared" si="130"/>
        <v>0.77999999999999992</v>
      </c>
      <c r="I654" s="32">
        <f>VLOOKUP(A654,Classification!$A$2:$F$1180,6,0)</f>
        <v>18.786000000000001</v>
      </c>
      <c r="J654" s="21">
        <f>-SUM('cons 2023 - 2025'!D655:AM655)</f>
        <v>6</v>
      </c>
      <c r="K654" s="18">
        <f>-_xlfn.MINIFS('cons 2023 - 2025'!D655:AM655,'cons 2023 - 2025'!D655:AM655,"&lt;&gt;0")</f>
        <v>2</v>
      </c>
      <c r="L654" s="18">
        <f>-_xlfn.MAXIFS('cons 2023 - 2025'!D655:AM655,'cons 2023 - 2025'!D655:AM655,"&lt;&gt;0")</f>
        <v>1</v>
      </c>
      <c r="M654" s="19">
        <f>COUNTIF('cons 2023 - 2025'!D655:AM655,"&lt;&gt;0")</f>
        <v>5</v>
      </c>
      <c r="N654" s="21">
        <f>-AVERAGE('cons 2023 - 2025'!D655:AM655)</f>
        <v>0.16666666666666666</v>
      </c>
      <c r="O654" s="21">
        <f t="shared" si="131"/>
        <v>1.2</v>
      </c>
      <c r="P654" s="21">
        <f>_xlfn.STDEV.S('cons 2023 - 2025'!D655:AM655)</f>
        <v>0.44721359549995793</v>
      </c>
      <c r="Q654" s="21">
        <f>-AVERAGE('cons 2023 - 2025'!D655:AM655)/'⚙ Assumptions'!$B$5</f>
        <v>7.5757575757575751E-3</v>
      </c>
      <c r="R654" s="21">
        <f>_xlfn.STDEV.S('cons 2023 - 2025'!D655:AM655)/SQRT('⚙ Assumptions'!$B$5)</f>
        <v>9.5346258924559224E-2</v>
      </c>
      <c r="S654" s="21">
        <f>-IF(AVERAGE('cons 2023 - 2025'!D655:AM655)=0,"",_xlfn.STDEV.S('cons 2023 - 2025'!D655:AM655)/AVERAGE('cons 2023 - 2025'!D655:AM655))</f>
        <v>2.6832815729997477</v>
      </c>
      <c r="T654" s="21" t="str">
        <f t="shared" si="132"/>
        <v>Z</v>
      </c>
      <c r="U654" s="38">
        <f t="shared" si="133"/>
        <v>0.9</v>
      </c>
      <c r="V654" s="21">
        <f t="shared" si="134"/>
        <v>1.28</v>
      </c>
      <c r="W654" s="21">
        <f t="shared" si="135"/>
        <v>0.59036629615550007</v>
      </c>
      <c r="X654" s="21">
        <f t="shared" si="136"/>
        <v>0.50555949204816641</v>
      </c>
      <c r="Y654" s="21">
        <f t="shared" si="137"/>
        <v>0.76763902342822732</v>
      </c>
      <c r="Z654" s="21">
        <f t="shared" si="138"/>
        <v>0.63555949204816642</v>
      </c>
      <c r="AA654" s="21">
        <f>-AVERAGE('cons 2023 - 2025'!D655:AM655)*12</f>
        <v>2</v>
      </c>
      <c r="AB654" s="32">
        <f t="shared" si="139"/>
        <v>3.7572000000000005</v>
      </c>
      <c r="AC654" s="21">
        <f>SQRT((2*AA654*'⚙ Assumptions'!$B$3)/AB654)</f>
        <v>12.636984952658132</v>
      </c>
      <c r="AD654" s="21">
        <f t="shared" si="140"/>
        <v>0.63555949204816642</v>
      </c>
      <c r="AE654" s="21">
        <f t="shared" si="141"/>
        <v>13.272544444706298</v>
      </c>
      <c r="AF654" s="21">
        <f t="shared" si="142"/>
        <v>0.15826559954709046</v>
      </c>
    </row>
    <row r="655" spans="1:32" x14ac:dyDescent="0.3">
      <c r="A655" s="16" t="s">
        <v>1321</v>
      </c>
      <c r="B655" s="17" t="s">
        <v>1322</v>
      </c>
      <c r="C655" s="16" t="s">
        <v>8</v>
      </c>
      <c r="D655" s="16" t="str">
        <f>VLOOKUP(A655,'Lead Time'!$A$2:$C$1180,3,0)</f>
        <v>Local</v>
      </c>
      <c r="E655" s="23" t="str">
        <f>VLOOKUP(A655,Classification!$A$2:$D$1180,4,0)</f>
        <v>C</v>
      </c>
      <c r="F655" s="25" t="str">
        <f>VLOOKUP(A655,Classification!$A$2:$E$1180,5,0)</f>
        <v>L</v>
      </c>
      <c r="G655" s="18">
        <f>VLOOKUP(A655,'Lead Time'!$A$2:$D$1180,4,0)</f>
        <v>8</v>
      </c>
      <c r="H655" s="18">
        <f t="shared" si="130"/>
        <v>0.26666666666666666</v>
      </c>
      <c r="I655" s="27">
        <f>VLOOKUP(A655,Classification!$A$2:$F$1180,6,0)</f>
        <v>18.707000000000001</v>
      </c>
      <c r="J655" s="18">
        <f>-SUM('cons 2023 - 2025'!D656:AM656)</f>
        <v>7</v>
      </c>
      <c r="K655" s="18">
        <f>-_xlfn.MINIFS('cons 2023 - 2025'!D656:AM656,'cons 2023 - 2025'!D656:AM656,"&lt;&gt;0")</f>
        <v>2</v>
      </c>
      <c r="L655" s="18">
        <f>-_xlfn.MAXIFS('cons 2023 - 2025'!D656:AM656,'cons 2023 - 2025'!D656:AM656,"&lt;&gt;0")</f>
        <v>1</v>
      </c>
      <c r="M655" s="16">
        <f>COUNTIF('cons 2023 - 2025'!D656:AM656,"&lt;&gt;0")</f>
        <v>4</v>
      </c>
      <c r="N655" s="18">
        <f>-AVERAGE('cons 2023 - 2025'!D656:AM656)</f>
        <v>0.19444444444444445</v>
      </c>
      <c r="O655" s="18">
        <f t="shared" si="131"/>
        <v>1.75</v>
      </c>
      <c r="P655" s="18">
        <f>_xlfn.STDEV.S('cons 2023 - 2025'!D656:AM656)</f>
        <v>0.57666253783272803</v>
      </c>
      <c r="Q655" s="18">
        <f>-AVERAGE('cons 2023 - 2025'!D656:AM656)/'⚙ Assumptions'!$B$5</f>
        <v>8.8383838383838381E-3</v>
      </c>
      <c r="R655" s="18">
        <f>_xlfn.STDEV.S('cons 2023 - 2025'!D656:AM656)/SQRT('⚙ Assumptions'!$B$5)</f>
        <v>0.12294486616138192</v>
      </c>
      <c r="S655" s="18">
        <f>-IF(AVERAGE('cons 2023 - 2025'!D656:AM656)=0,"",_xlfn.STDEV.S('cons 2023 - 2025'!D656:AM656)/AVERAGE('cons 2023 - 2025'!D656:AM656))</f>
        <v>2.9656930517111726</v>
      </c>
      <c r="T655" s="18" t="str">
        <f t="shared" si="132"/>
        <v>Z</v>
      </c>
      <c r="U655" s="37">
        <f t="shared" si="133"/>
        <v>0.9</v>
      </c>
      <c r="V655" s="18">
        <f t="shared" si="134"/>
        <v>1.28</v>
      </c>
      <c r="W655" s="18">
        <f t="shared" si="135"/>
        <v>0.44510796070290259</v>
      </c>
      <c r="X655" s="18">
        <f t="shared" si="136"/>
        <v>0.38116768518960809</v>
      </c>
      <c r="Y655" s="18">
        <f t="shared" si="137"/>
        <v>0.51581503140997331</v>
      </c>
      <c r="Z655" s="18">
        <f t="shared" si="138"/>
        <v>0.43301953704145996</v>
      </c>
      <c r="AA655" s="18">
        <f>-AVERAGE('cons 2023 - 2025'!D656:AM656)*12</f>
        <v>2.3333333333333335</v>
      </c>
      <c r="AB655" s="27">
        <f t="shared" si="139"/>
        <v>3.7414000000000005</v>
      </c>
      <c r="AC655" s="18">
        <f>SQRT((2*AA655*'⚙ Assumptions'!$B$3)/AB655)</f>
        <v>13.678294468344015</v>
      </c>
      <c r="AD655" s="18">
        <f t="shared" si="140"/>
        <v>0.43301953704145996</v>
      </c>
      <c r="AE655" s="18">
        <f t="shared" si="141"/>
        <v>14.111314005385475</v>
      </c>
      <c r="AF655" s="18">
        <f t="shared" si="142"/>
        <v>0.1705865697462077</v>
      </c>
    </row>
    <row r="656" spans="1:32" x14ac:dyDescent="0.3">
      <c r="A656" s="19" t="s">
        <v>1323</v>
      </c>
      <c r="B656" s="20" t="s">
        <v>1324</v>
      </c>
      <c r="C656" s="16" t="s">
        <v>8</v>
      </c>
      <c r="D656" s="16" t="str">
        <f>VLOOKUP(A656,'Lead Time'!$A$2:$C$1180,3,0)</f>
        <v>Local</v>
      </c>
      <c r="E656" s="23" t="str">
        <f>VLOOKUP(A656,Classification!$A$2:$D$1180,4,0)</f>
        <v>C</v>
      </c>
      <c r="F656" s="26" t="str">
        <f>VLOOKUP(A656,Classification!$A$2:$E$1180,5,0)</f>
        <v>M</v>
      </c>
      <c r="G656" s="21">
        <f>VLOOKUP(A656,'Lead Time'!$A$2:$D$1180,4,0)</f>
        <v>15</v>
      </c>
      <c r="H656" s="21">
        <f t="shared" si="130"/>
        <v>0.5</v>
      </c>
      <c r="I656" s="32">
        <f>VLOOKUP(A656,Classification!$A$2:$F$1180,6,0)</f>
        <v>18.600999999999999</v>
      </c>
      <c r="J656" s="21">
        <f>-SUM('cons 2023 - 2025'!D657:AM657)</f>
        <v>31</v>
      </c>
      <c r="K656" s="18">
        <f>-_xlfn.MINIFS('cons 2023 - 2025'!D657:AM657,'cons 2023 - 2025'!D657:AM657,"&lt;&gt;0")</f>
        <v>9</v>
      </c>
      <c r="L656" s="18">
        <f>-_xlfn.MAXIFS('cons 2023 - 2025'!D657:AM657,'cons 2023 - 2025'!D657:AM657,"&lt;&gt;0")</f>
        <v>1</v>
      </c>
      <c r="M656" s="19">
        <f>COUNTIF('cons 2023 - 2025'!D657:AM657,"&lt;&gt;0")</f>
        <v>12</v>
      </c>
      <c r="N656" s="21">
        <f>-AVERAGE('cons 2023 - 2025'!D657:AM657)</f>
        <v>0.86111111111111116</v>
      </c>
      <c r="O656" s="21">
        <f t="shared" si="131"/>
        <v>2.5833333333333335</v>
      </c>
      <c r="P656" s="21">
        <f>_xlfn.STDEV.S('cons 2023 - 2025'!D657:AM657)</f>
        <v>1.726313624507068</v>
      </c>
      <c r="Q656" s="21">
        <f>-AVERAGE('cons 2023 - 2025'!D657:AM657)/'⚙ Assumptions'!$B$5</f>
        <v>3.9141414141414144E-2</v>
      </c>
      <c r="R656" s="21">
        <f>_xlfn.STDEV.S('cons 2023 - 2025'!D657:AM657)/SQRT('⚙ Assumptions'!$B$5)</f>
        <v>0.36805130139935716</v>
      </c>
      <c r="S656" s="21">
        <f>-IF(AVERAGE('cons 2023 - 2025'!D657:AM657)=0,"",_xlfn.STDEV.S('cons 2023 - 2025'!D657:AM657)/AVERAGE('cons 2023 - 2025'!D657:AM657))</f>
        <v>2.0047513058791755</v>
      </c>
      <c r="T656" s="21" t="str">
        <f t="shared" si="132"/>
        <v>Z</v>
      </c>
      <c r="U656" s="38">
        <f t="shared" si="133"/>
        <v>0.9</v>
      </c>
      <c r="V656" s="21">
        <f t="shared" si="134"/>
        <v>1.28</v>
      </c>
      <c r="W656" s="21">
        <f t="shared" si="135"/>
        <v>1.8245843979131864</v>
      </c>
      <c r="X656" s="21">
        <f t="shared" si="136"/>
        <v>1.5624807300399044</v>
      </c>
      <c r="Y656" s="21">
        <f t="shared" si="137"/>
        <v>2.4117056100343985</v>
      </c>
      <c r="Z656" s="21">
        <f t="shared" si="138"/>
        <v>1.99303628559546</v>
      </c>
      <c r="AA656" s="21">
        <f>-AVERAGE('cons 2023 - 2025'!D657:AM657)*12</f>
        <v>10.333333333333334</v>
      </c>
      <c r="AB656" s="32">
        <f t="shared" si="139"/>
        <v>3.7202000000000002</v>
      </c>
      <c r="AC656" s="21">
        <f>SQRT((2*AA656*'⚙ Assumptions'!$B$3)/AB656)</f>
        <v>28.866737482344217</v>
      </c>
      <c r="AD656" s="21">
        <f t="shared" si="140"/>
        <v>1.99303628559546</v>
      </c>
      <c r="AE656" s="21">
        <f t="shared" si="141"/>
        <v>30.859773767939675</v>
      </c>
      <c r="AF656" s="21">
        <f t="shared" si="142"/>
        <v>0.35796678927272324</v>
      </c>
    </row>
    <row r="657" spans="1:32" x14ac:dyDescent="0.3">
      <c r="A657" s="16" t="s">
        <v>1325</v>
      </c>
      <c r="B657" s="17" t="s">
        <v>1326</v>
      </c>
      <c r="C657" s="16" t="s">
        <v>8</v>
      </c>
      <c r="D657" s="16" t="str">
        <f>VLOOKUP(A657,'Lead Time'!$A$2:$C$1180,3,0)</f>
        <v>Import</v>
      </c>
      <c r="E657" s="23" t="str">
        <f>VLOOKUP(A657,Classification!$A$2:$D$1180,4,0)</f>
        <v>C</v>
      </c>
      <c r="F657" s="25" t="str">
        <f>VLOOKUP(A657,Classification!$A$2:$E$1180,5,0)</f>
        <v>L</v>
      </c>
      <c r="G657" s="18">
        <f>VLOOKUP(A657,'Lead Time'!$A$2:$D$1180,4,0)</f>
        <v>186</v>
      </c>
      <c r="H657" s="18">
        <f t="shared" si="130"/>
        <v>6.2</v>
      </c>
      <c r="I657" s="27">
        <f>VLOOKUP(A657,Classification!$A$2:$F$1180,6,0)</f>
        <v>18.510999999999999</v>
      </c>
      <c r="J657" s="18">
        <f>-SUM('cons 2023 - 2025'!D658:AM658)</f>
        <v>9</v>
      </c>
      <c r="K657" s="18">
        <f>-_xlfn.MINIFS('cons 2023 - 2025'!D658:AM658,'cons 2023 - 2025'!D658:AM658,"&lt;&gt;0")</f>
        <v>8</v>
      </c>
      <c r="L657" s="18">
        <f>-_xlfn.MAXIFS('cons 2023 - 2025'!D658:AM658,'cons 2023 - 2025'!D658:AM658,"&lt;&gt;0")</f>
        <v>1</v>
      </c>
      <c r="M657" s="16">
        <f>COUNTIF('cons 2023 - 2025'!D658:AM658,"&lt;&gt;0")</f>
        <v>2</v>
      </c>
      <c r="N657" s="18">
        <f>-AVERAGE('cons 2023 - 2025'!D658:AM658)</f>
        <v>0.25</v>
      </c>
      <c r="O657" s="18">
        <f t="shared" si="131"/>
        <v>4.5</v>
      </c>
      <c r="P657" s="18">
        <f>_xlfn.STDEV.S('cons 2023 - 2025'!D658:AM658)</f>
        <v>1.3389761547007262</v>
      </c>
      <c r="Q657" s="18">
        <f>-AVERAGE('cons 2023 - 2025'!D658:AM658)/'⚙ Assumptions'!$B$5</f>
        <v>1.1363636363636364E-2</v>
      </c>
      <c r="R657" s="18">
        <f>_xlfn.STDEV.S('cons 2023 - 2025'!D658:AM658)/SQRT('⚙ Assumptions'!$B$5)</f>
        <v>0.28547067536527548</v>
      </c>
      <c r="S657" s="18">
        <f>-IF(AVERAGE('cons 2023 - 2025'!D658:AM658)=0,"",_xlfn.STDEV.S('cons 2023 - 2025'!D658:AM658)/AVERAGE('cons 2023 - 2025'!D658:AM658))</f>
        <v>5.3559046188029047</v>
      </c>
      <c r="T657" s="18" t="str">
        <f t="shared" si="132"/>
        <v>Z</v>
      </c>
      <c r="U657" s="37">
        <f t="shared" si="133"/>
        <v>0.9</v>
      </c>
      <c r="V657" s="18">
        <f t="shared" si="134"/>
        <v>1.28</v>
      </c>
      <c r="W657" s="18">
        <f t="shared" si="135"/>
        <v>4.9834252029349004</v>
      </c>
      <c r="X657" s="18">
        <f t="shared" si="136"/>
        <v>4.2675503846720177</v>
      </c>
      <c r="Y657" s="18">
        <f t="shared" si="137"/>
        <v>7.0970615665712646</v>
      </c>
      <c r="Z657" s="18">
        <f t="shared" si="138"/>
        <v>5.8175503846720176</v>
      </c>
      <c r="AA657" s="18">
        <f>-AVERAGE('cons 2023 - 2025'!D658:AM658)*12</f>
        <v>3</v>
      </c>
      <c r="AB657" s="27">
        <f t="shared" si="139"/>
        <v>3.7021999999999999</v>
      </c>
      <c r="AC657" s="18">
        <f>SQRT((2*AA657*'⚙ Assumptions'!$B$3)/AB657)</f>
        <v>15.591622688848554</v>
      </c>
      <c r="AD657" s="18">
        <f t="shared" si="140"/>
        <v>5.8175503846720176</v>
      </c>
      <c r="AE657" s="18">
        <f t="shared" si="141"/>
        <v>21.40917307352057</v>
      </c>
      <c r="AF657" s="18">
        <f t="shared" si="142"/>
        <v>0.19241101839551703</v>
      </c>
    </row>
    <row r="658" spans="1:32" x14ac:dyDescent="0.3">
      <c r="A658" s="19" t="s">
        <v>1327</v>
      </c>
      <c r="B658" s="20" t="s">
        <v>1328</v>
      </c>
      <c r="C658" s="16" t="s">
        <v>130</v>
      </c>
      <c r="D658" s="16" t="str">
        <f>VLOOKUP(A658,'Lead Time'!$A$2:$C$1180,3,0)</f>
        <v>Local</v>
      </c>
      <c r="E658" s="23" t="str">
        <f>VLOOKUP(A658,Classification!$A$2:$D$1180,4,0)</f>
        <v>C</v>
      </c>
      <c r="F658" s="26" t="str">
        <f>VLOOKUP(A658,Classification!$A$2:$E$1180,5,0)</f>
        <v>M</v>
      </c>
      <c r="G658" s="21">
        <f>VLOOKUP(A658,'Lead Time'!$A$2:$D$1180,4,0)</f>
        <v>13.6</v>
      </c>
      <c r="H658" s="21">
        <f t="shared" si="130"/>
        <v>0.45333333333333331</v>
      </c>
      <c r="I658" s="32">
        <f>VLOOKUP(A658,Classification!$A$2:$F$1180,6,0)</f>
        <v>18.5</v>
      </c>
      <c r="J658" s="21">
        <f>-SUM('cons 2023 - 2025'!D659:AM659)</f>
        <v>140</v>
      </c>
      <c r="K658" s="18">
        <f>-_xlfn.MINIFS('cons 2023 - 2025'!D659:AM659,'cons 2023 - 2025'!D659:AM659,"&lt;&gt;0")</f>
        <v>40</v>
      </c>
      <c r="L658" s="18">
        <f>-_xlfn.MAXIFS('cons 2023 - 2025'!D659:AM659,'cons 2023 - 2025'!D659:AM659,"&lt;&gt;0")</f>
        <v>10</v>
      </c>
      <c r="M658" s="19">
        <f>COUNTIF('cons 2023 - 2025'!D659:AM659,"&lt;&gt;0")</f>
        <v>6</v>
      </c>
      <c r="N658" s="21">
        <f>-AVERAGE('cons 2023 - 2025'!D659:AM659)</f>
        <v>3.8888888888888888</v>
      </c>
      <c r="O658" s="21">
        <f t="shared" si="131"/>
        <v>23.333333333333332</v>
      </c>
      <c r="P658" s="21">
        <f>_xlfn.STDEV.S('cons 2023 - 2025'!D659:AM659)</f>
        <v>9.6444737034154961</v>
      </c>
      <c r="Q658" s="21">
        <f>-AVERAGE('cons 2023 - 2025'!D659:AM659)/'⚙ Assumptions'!$B$5</f>
        <v>0.17676767676767677</v>
      </c>
      <c r="R658" s="21">
        <f>_xlfn.STDEV.S('cons 2023 - 2025'!D659:AM659)/SQRT('⚙ Assumptions'!$B$5)</f>
        <v>2.0562087024410309</v>
      </c>
      <c r="S658" s="21">
        <f>-IF(AVERAGE('cons 2023 - 2025'!D659:AM659)=0,"",_xlfn.STDEV.S('cons 2023 - 2025'!D659:AM659)/AVERAGE('cons 2023 - 2025'!D659:AM659))</f>
        <v>2.4800075237354133</v>
      </c>
      <c r="T658" s="21" t="str">
        <f t="shared" si="132"/>
        <v>Z</v>
      </c>
      <c r="U658" s="38">
        <f t="shared" si="133"/>
        <v>0.9</v>
      </c>
      <c r="V658" s="21">
        <f t="shared" si="134"/>
        <v>1.28</v>
      </c>
      <c r="W658" s="21">
        <f t="shared" si="135"/>
        <v>9.7061414633613357</v>
      </c>
      <c r="X658" s="21">
        <f t="shared" si="136"/>
        <v>8.3118429692200966</v>
      </c>
      <c r="Y658" s="21">
        <f t="shared" si="137"/>
        <v>12.110181867401739</v>
      </c>
      <c r="Z658" s="21">
        <f t="shared" si="138"/>
        <v>10.074805932183059</v>
      </c>
      <c r="AA658" s="21">
        <f>-AVERAGE('cons 2023 - 2025'!D659:AM659)*12</f>
        <v>46.666666666666664</v>
      </c>
      <c r="AB658" s="32">
        <f t="shared" si="139"/>
        <v>3.7</v>
      </c>
      <c r="AC658" s="21">
        <f>SQRT((2*AA658*'⚙ Assumptions'!$B$3)/AB658)</f>
        <v>61.51246852292455</v>
      </c>
      <c r="AD658" s="21">
        <f t="shared" si="140"/>
        <v>10.074805932183059</v>
      </c>
      <c r="AE658" s="21">
        <f t="shared" si="141"/>
        <v>71.587274455107604</v>
      </c>
      <c r="AF658" s="21">
        <f t="shared" si="142"/>
        <v>0.75865377844940274</v>
      </c>
    </row>
    <row r="659" spans="1:32" x14ac:dyDescent="0.3">
      <c r="A659" s="16" t="s">
        <v>1329</v>
      </c>
      <c r="B659" s="17" t="s">
        <v>1330</v>
      </c>
      <c r="C659" s="16" t="s">
        <v>8</v>
      </c>
      <c r="D659" s="16" t="str">
        <f>VLOOKUP(A659,'Lead Time'!$A$2:$C$1180,3,0)</f>
        <v>Local</v>
      </c>
      <c r="E659" s="23" t="str">
        <f>VLOOKUP(A659,Classification!$A$2:$D$1180,4,0)</f>
        <v>C</v>
      </c>
      <c r="F659" s="25" t="str">
        <f>VLOOKUP(A659,Classification!$A$2:$E$1180,5,0)</f>
        <v>L</v>
      </c>
      <c r="G659" s="18">
        <f>VLOOKUP(A659,'Lead Time'!$A$2:$D$1180,4,0)</f>
        <v>16</v>
      </c>
      <c r="H659" s="18">
        <f t="shared" si="130"/>
        <v>0.53333333333333333</v>
      </c>
      <c r="I659" s="27">
        <f>VLOOKUP(A659,Classification!$A$2:$F$1180,6,0)</f>
        <v>18.373999999999999</v>
      </c>
      <c r="J659" s="18">
        <f>-SUM('cons 2023 - 2025'!D660:AM660)</f>
        <v>13</v>
      </c>
      <c r="K659" s="18">
        <f>-_xlfn.MINIFS('cons 2023 - 2025'!D660:AM660,'cons 2023 - 2025'!D660:AM660,"&lt;&gt;0")</f>
        <v>6</v>
      </c>
      <c r="L659" s="18">
        <f>-_xlfn.MAXIFS('cons 2023 - 2025'!D660:AM660,'cons 2023 - 2025'!D660:AM660,"&lt;&gt;0")</f>
        <v>1</v>
      </c>
      <c r="M659" s="16">
        <f>COUNTIF('cons 2023 - 2025'!D660:AM660,"&lt;&gt;0")</f>
        <v>4</v>
      </c>
      <c r="N659" s="18">
        <f>-AVERAGE('cons 2023 - 2025'!D660:AM660)</f>
        <v>0.3611111111111111</v>
      </c>
      <c r="O659" s="18">
        <f t="shared" si="131"/>
        <v>3.25</v>
      </c>
      <c r="P659" s="18">
        <f>_xlfn.STDEV.S('cons 2023 - 2025'!D660:AM660)</f>
        <v>1.2224747213928167</v>
      </c>
      <c r="Q659" s="18">
        <f>-AVERAGE('cons 2023 - 2025'!D660:AM660)/'⚙ Assumptions'!$B$5</f>
        <v>1.6414141414141412E-2</v>
      </c>
      <c r="R659" s="18">
        <f>_xlfn.STDEV.S('cons 2023 - 2025'!D660:AM660)/SQRT('⚙ Assumptions'!$B$5)</f>
        <v>0.2606324863275738</v>
      </c>
      <c r="S659" s="18">
        <f>-IF(AVERAGE('cons 2023 - 2025'!D660:AM660)=0,"",_xlfn.STDEV.S('cons 2023 - 2025'!D660:AM660)/AVERAGE('cons 2023 - 2025'!D660:AM660))</f>
        <v>3.3853146130878002</v>
      </c>
      <c r="T659" s="18" t="str">
        <f t="shared" si="132"/>
        <v>Z</v>
      </c>
      <c r="U659" s="37">
        <f t="shared" si="133"/>
        <v>0.9</v>
      </c>
      <c r="V659" s="18">
        <f t="shared" si="134"/>
        <v>1.28</v>
      </c>
      <c r="W659" s="18">
        <f t="shared" si="135"/>
        <v>1.3344383299971778</v>
      </c>
      <c r="X659" s="18">
        <f t="shared" si="136"/>
        <v>1.1427447140466156</v>
      </c>
      <c r="Y659" s="18">
        <f t="shared" si="137"/>
        <v>1.5970645926234404</v>
      </c>
      <c r="Z659" s="18">
        <f t="shared" si="138"/>
        <v>1.3353373066392082</v>
      </c>
      <c r="AA659" s="18">
        <f>-AVERAGE('cons 2023 - 2025'!D660:AM660)*12</f>
        <v>4.333333333333333</v>
      </c>
      <c r="AB659" s="27">
        <f t="shared" si="139"/>
        <v>3.6747999999999998</v>
      </c>
      <c r="AC659" s="18">
        <f>SQRT((2*AA659*'⚙ Assumptions'!$B$3)/AB659)</f>
        <v>18.808528620928673</v>
      </c>
      <c r="AD659" s="18">
        <f t="shared" si="140"/>
        <v>1.3353373066392082</v>
      </c>
      <c r="AE659" s="18">
        <f t="shared" si="141"/>
        <v>20.14386592756788</v>
      </c>
      <c r="AF659" s="18">
        <f t="shared" si="142"/>
        <v>0.23039193658729559</v>
      </c>
    </row>
    <row r="660" spans="1:32" x14ac:dyDescent="0.3">
      <c r="A660" s="19" t="s">
        <v>1331</v>
      </c>
      <c r="B660" s="20" t="s">
        <v>1332</v>
      </c>
      <c r="C660" s="16" t="s">
        <v>8</v>
      </c>
      <c r="D660" s="16" t="str">
        <f>VLOOKUP(A660,'Lead Time'!$A$2:$C$1180,3,0)</f>
        <v>Local</v>
      </c>
      <c r="E660" s="23" t="str">
        <f>VLOOKUP(A660,Classification!$A$2:$D$1180,4,0)</f>
        <v>C</v>
      </c>
      <c r="F660" s="24" t="str">
        <f>VLOOKUP(A660,Classification!$A$2:$E$1180,5,0)</f>
        <v>H</v>
      </c>
      <c r="G660" s="21">
        <f>VLOOKUP(A660,'Lead Time'!$A$2:$D$1180,4,0)</f>
        <v>16.785714285714285</v>
      </c>
      <c r="H660" s="21">
        <f t="shared" si="130"/>
        <v>0.55952380952380953</v>
      </c>
      <c r="I660" s="32">
        <f>VLOOKUP(A660,Classification!$A$2:$F$1180,6,0)</f>
        <v>18.353999999999999</v>
      </c>
      <c r="J660" s="21">
        <f>-SUM('cons 2023 - 2025'!D661:AM661)</f>
        <v>119</v>
      </c>
      <c r="K660" s="18">
        <f>-_xlfn.MINIFS('cons 2023 - 2025'!D661:AM661,'cons 2023 - 2025'!D661:AM661,"&lt;&gt;0")</f>
        <v>17</v>
      </c>
      <c r="L660" s="18">
        <f>-_xlfn.MAXIFS('cons 2023 - 2025'!D661:AM661,'cons 2023 - 2025'!D661:AM661,"&lt;&gt;0")</f>
        <v>1</v>
      </c>
      <c r="M660" s="19">
        <f>COUNTIF('cons 2023 - 2025'!D661:AM661,"&lt;&gt;0")</f>
        <v>26</v>
      </c>
      <c r="N660" s="21">
        <f>-AVERAGE('cons 2023 - 2025'!D661:AM661)</f>
        <v>3.3055555555555554</v>
      </c>
      <c r="O660" s="21">
        <f t="shared" si="131"/>
        <v>4.5769230769230766</v>
      </c>
      <c r="P660" s="21">
        <f>_xlfn.STDEV.S('cons 2023 - 2025'!D661:AM661)</f>
        <v>4.1114435730006385</v>
      </c>
      <c r="Q660" s="21">
        <f>-AVERAGE('cons 2023 - 2025'!D661:AM661)/'⚙ Assumptions'!$B$5</f>
        <v>0.15025252525252525</v>
      </c>
      <c r="R660" s="21">
        <f>_xlfn.STDEV.S('cons 2023 - 2025'!D661:AM661)/SQRT('⚙ Assumptions'!$B$5)</f>
        <v>0.87656271501940664</v>
      </c>
      <c r="S660" s="21">
        <f>-IF(AVERAGE('cons 2023 - 2025'!D661:AM661)=0,"",_xlfn.STDEV.S('cons 2023 - 2025'!D661:AM661)/AVERAGE('cons 2023 - 2025'!D661:AM661))</f>
        <v>1.2437980556976722</v>
      </c>
      <c r="T660" s="21" t="str">
        <f t="shared" si="132"/>
        <v>Z</v>
      </c>
      <c r="U660" s="38">
        <f t="shared" si="133"/>
        <v>0.9</v>
      </c>
      <c r="V660" s="21">
        <f t="shared" si="134"/>
        <v>1.28</v>
      </c>
      <c r="W660" s="21">
        <f t="shared" si="135"/>
        <v>4.5968769300245356</v>
      </c>
      <c r="X660" s="21">
        <f t="shared" si="136"/>
        <v>3.9365302201110208</v>
      </c>
      <c r="Y660" s="21">
        <f t="shared" si="137"/>
        <v>7.1189728896204949</v>
      </c>
      <c r="Z660" s="21">
        <f t="shared" si="138"/>
        <v>5.7860672571480576</v>
      </c>
      <c r="AA660" s="21">
        <f>-AVERAGE('cons 2023 - 2025'!D661:AM661)*12</f>
        <v>39.666666666666664</v>
      </c>
      <c r="AB660" s="32">
        <f t="shared" si="139"/>
        <v>3.6707999999999998</v>
      </c>
      <c r="AC660" s="21">
        <f>SQRT((2*AA660*'⚙ Assumptions'!$B$3)/AB660)</f>
        <v>56.936808415604936</v>
      </c>
      <c r="AD660" s="21">
        <f t="shared" si="140"/>
        <v>5.7860672571480576</v>
      </c>
      <c r="AE660" s="21">
        <f t="shared" si="141"/>
        <v>62.722875672752991</v>
      </c>
      <c r="AF660" s="21">
        <f t="shared" si="142"/>
        <v>0.69667878777334202</v>
      </c>
    </row>
    <row r="661" spans="1:32" x14ac:dyDescent="0.3">
      <c r="A661" s="16" t="s">
        <v>1333</v>
      </c>
      <c r="B661" s="17" t="s">
        <v>1334</v>
      </c>
      <c r="C661" s="16" t="s">
        <v>20</v>
      </c>
      <c r="D661" s="16"/>
      <c r="E661" s="23" t="str">
        <f>VLOOKUP(A661,Classification!$A$2:$D$1180,4,0)</f>
        <v>C</v>
      </c>
      <c r="F661" s="24" t="str">
        <f>VLOOKUP(A661,Classification!$A$2:$E$1180,5,0)</f>
        <v>H</v>
      </c>
      <c r="G661" s="18">
        <f>VLOOKUP(A661,'Lead Time'!$A$2:$D$1180,4,0)</f>
        <v>44</v>
      </c>
      <c r="H661" s="18">
        <f t="shared" si="130"/>
        <v>1.4666666666666666</v>
      </c>
      <c r="I661" s="27">
        <f>VLOOKUP(A661,Classification!$A$2:$F$1180,6,0)</f>
        <v>18.291</v>
      </c>
      <c r="J661" s="18">
        <f>-SUM('cons 2023 - 2025'!D662:AM662)</f>
        <v>572394.67500000016</v>
      </c>
      <c r="K661" s="18">
        <f>-_xlfn.MINIFS('cons 2023 - 2025'!D662:AM662,'cons 2023 - 2025'!D662:AM662,"&lt;&gt;0")</f>
        <v>40983.908000000003</v>
      </c>
      <c r="L661" s="18">
        <f>-_xlfn.MAXIFS('cons 2023 - 2025'!D662:AM662,'cons 2023 - 2025'!D662:AM662,"&lt;&gt;0")</f>
        <v>5758.4320000000007</v>
      </c>
      <c r="M661" s="16">
        <f>COUNTIF('cons 2023 - 2025'!D662:AM662,"&lt;&gt;0")</f>
        <v>36</v>
      </c>
      <c r="N661" s="18">
        <f>-AVERAGE('cons 2023 - 2025'!D662:AM662)</f>
        <v>15899.852083333339</v>
      </c>
      <c r="O661" s="18">
        <f t="shared" si="131"/>
        <v>15899.852083333339</v>
      </c>
      <c r="P661" s="18">
        <f>_xlfn.STDEV.S('cons 2023 - 2025'!D662:AM662)</f>
        <v>6092.3320697074532</v>
      </c>
      <c r="Q661" s="18">
        <f>-AVERAGE('cons 2023 - 2025'!D662:AM662)/'⚙ Assumptions'!$B$5</f>
        <v>722.72054924242445</v>
      </c>
      <c r="R661" s="18">
        <f>_xlfn.STDEV.S('cons 2023 - 2025'!D662:AM662)/SQRT('⚙ Assumptions'!$B$5)</f>
        <v>1298.8895615378876</v>
      </c>
      <c r="S661" s="18">
        <f>-IF(AVERAGE('cons 2023 - 2025'!D662:AM662)=0,"",_xlfn.STDEV.S('cons 2023 - 2025'!D662:AM662)/AVERAGE('cons 2023 - 2025'!D662:AM662))</f>
        <v>0.38316910357257994</v>
      </c>
      <c r="T661" s="18" t="str">
        <f t="shared" si="132"/>
        <v>Y</v>
      </c>
      <c r="U661" s="37">
        <f t="shared" si="133"/>
        <v>0.9</v>
      </c>
      <c r="V661" s="18">
        <f t="shared" si="134"/>
        <v>1.28</v>
      </c>
      <c r="W661" s="18">
        <f t="shared" si="135"/>
        <v>11028.29905850986</v>
      </c>
      <c r="X661" s="18">
        <f t="shared" si="136"/>
        <v>9444.071090242187</v>
      </c>
      <c r="Y661" s="18">
        <f t="shared" si="137"/>
        <v>42828.003225176537</v>
      </c>
      <c r="Z661" s="18">
        <f t="shared" si="138"/>
        <v>32763.854145797748</v>
      </c>
      <c r="AA661" s="18">
        <f>-AVERAGE('cons 2023 - 2025'!D662:AM662)*12</f>
        <v>190798.22500000006</v>
      </c>
      <c r="AB661" s="27">
        <f t="shared" si="139"/>
        <v>3.6582000000000003</v>
      </c>
      <c r="AC661" s="18">
        <f>SQRT((2*AA661*'⚙ Assumptions'!$B$3)/AB661)</f>
        <v>3955.6154975230738</v>
      </c>
      <c r="AD661" s="18">
        <f t="shared" si="140"/>
        <v>32763.854145797748</v>
      </c>
      <c r="AE661" s="18">
        <f t="shared" si="141"/>
        <v>36719.469643320823</v>
      </c>
      <c r="AF661" s="18">
        <f t="shared" si="142"/>
        <v>48.234775376796364</v>
      </c>
    </row>
    <row r="662" spans="1:32" x14ac:dyDescent="0.3">
      <c r="A662" s="19" t="s">
        <v>1335</v>
      </c>
      <c r="B662" s="20" t="s">
        <v>1336</v>
      </c>
      <c r="C662" s="16" t="s">
        <v>8</v>
      </c>
      <c r="D662" s="16" t="str">
        <f>VLOOKUP(A662,'Lead Time'!$A$2:$C$1180,3,0)</f>
        <v>Local</v>
      </c>
      <c r="E662" s="23" t="str">
        <f>VLOOKUP(A662,Classification!$A$2:$D$1180,4,0)</f>
        <v>C</v>
      </c>
      <c r="F662" s="25" t="str">
        <f>VLOOKUP(A662,Classification!$A$2:$E$1180,5,0)</f>
        <v>L</v>
      </c>
      <c r="G662" s="21">
        <f>VLOOKUP(A662,'Lead Time'!$A$2:$D$1180,4,0)</f>
        <v>131</v>
      </c>
      <c r="H662" s="21">
        <f t="shared" si="130"/>
        <v>4.3666666666666663</v>
      </c>
      <c r="I662" s="32">
        <f>VLOOKUP(A662,Classification!$A$2:$F$1180,6,0)</f>
        <v>18.280999999999999</v>
      </c>
      <c r="J662" s="21">
        <f>-SUM('cons 2023 - 2025'!D663:AM663)</f>
        <v>1</v>
      </c>
      <c r="K662" s="18">
        <f>-_xlfn.MINIFS('cons 2023 - 2025'!D663:AM663,'cons 2023 - 2025'!D663:AM663,"&lt;&gt;0")</f>
        <v>1</v>
      </c>
      <c r="L662" s="18">
        <f>-_xlfn.MAXIFS('cons 2023 - 2025'!D663:AM663,'cons 2023 - 2025'!D663:AM663,"&lt;&gt;0")</f>
        <v>1</v>
      </c>
      <c r="M662" s="19">
        <f>COUNTIF('cons 2023 - 2025'!D663:AM663,"&lt;&gt;0")</f>
        <v>1</v>
      </c>
      <c r="N662" s="21">
        <f>-AVERAGE('cons 2023 - 2025'!D663:AM663)</f>
        <v>2.7777777777777776E-2</v>
      </c>
      <c r="O662" s="21">
        <f t="shared" si="131"/>
        <v>1</v>
      </c>
      <c r="P662" s="21">
        <f>_xlfn.STDEV.S('cons 2023 - 2025'!D663:AM663)</f>
        <v>0.16666666666666666</v>
      </c>
      <c r="Q662" s="21">
        <f>-AVERAGE('cons 2023 - 2025'!D663:AM663)/'⚙ Assumptions'!$B$5</f>
        <v>1.2626262626262625E-3</v>
      </c>
      <c r="R662" s="21">
        <f>_xlfn.STDEV.S('cons 2023 - 2025'!D663:AM663)/SQRT('⚙ Assumptions'!$B$5)</f>
        <v>3.5533452725935069E-2</v>
      </c>
      <c r="S662" s="21">
        <f>-IF(AVERAGE('cons 2023 - 2025'!D663:AM663)=0,"",_xlfn.STDEV.S('cons 2023 - 2025'!D663:AM663)/AVERAGE('cons 2023 - 2025'!D663:AM663))</f>
        <v>6</v>
      </c>
      <c r="T662" s="21" t="str">
        <f t="shared" si="132"/>
        <v>Z</v>
      </c>
      <c r="U662" s="38">
        <f t="shared" si="133"/>
        <v>0.9</v>
      </c>
      <c r="V662" s="21">
        <f t="shared" si="134"/>
        <v>1.28</v>
      </c>
      <c r="W662" s="21">
        <f t="shared" si="135"/>
        <v>0.52057466303881883</v>
      </c>
      <c r="X662" s="21">
        <f t="shared" si="136"/>
        <v>0.44579350808625717</v>
      </c>
      <c r="Y662" s="21">
        <f t="shared" si="137"/>
        <v>0.68597870344285927</v>
      </c>
      <c r="Z662" s="21">
        <f t="shared" si="138"/>
        <v>0.56708980438255341</v>
      </c>
      <c r="AA662" s="21">
        <f>-AVERAGE('cons 2023 - 2025'!D663:AM663)*12</f>
        <v>0.33333333333333331</v>
      </c>
      <c r="AB662" s="32">
        <f t="shared" si="139"/>
        <v>3.6562000000000001</v>
      </c>
      <c r="AC662" s="21">
        <f>SQRT((2*AA662*'⚙ Assumptions'!$B$3)/AB662)</f>
        <v>5.2297993631190467</v>
      </c>
      <c r="AD662" s="21">
        <f t="shared" si="140"/>
        <v>0.56708980438255341</v>
      </c>
      <c r="AE662" s="21">
        <f t="shared" si="141"/>
        <v>5.7968891675016003</v>
      </c>
      <c r="AF662" s="21">
        <f t="shared" si="142"/>
        <v>6.37373081047862E-2</v>
      </c>
    </row>
    <row r="663" spans="1:32" x14ac:dyDescent="0.3">
      <c r="A663" s="16" t="s">
        <v>1337</v>
      </c>
      <c r="B663" s="17" t="s">
        <v>1338</v>
      </c>
      <c r="C663" s="16" t="s">
        <v>8</v>
      </c>
      <c r="D663" s="16" t="str">
        <f>VLOOKUP(A663,'Lead Time'!$A$2:$C$1180,3,0)</f>
        <v>Local</v>
      </c>
      <c r="E663" s="23" t="str">
        <f>VLOOKUP(A663,Classification!$A$2:$D$1180,4,0)</f>
        <v>C</v>
      </c>
      <c r="F663" s="24" t="str">
        <f>VLOOKUP(A663,Classification!$A$2:$E$1180,5,0)</f>
        <v>H</v>
      </c>
      <c r="G663" s="18">
        <f>VLOOKUP(A663,'Lead Time'!$A$2:$D$1180,4,0)</f>
        <v>14.6</v>
      </c>
      <c r="H663" s="18">
        <f t="shared" si="130"/>
        <v>0.48666666666666664</v>
      </c>
      <c r="I663" s="27">
        <f>VLOOKUP(A663,Classification!$A$2:$F$1180,6,0)</f>
        <v>18.181000000000001</v>
      </c>
      <c r="J663" s="18">
        <f>-SUM('cons 2023 - 2025'!D664:AM664)</f>
        <v>106</v>
      </c>
      <c r="K663" s="18">
        <f>-_xlfn.MINIFS('cons 2023 - 2025'!D664:AM664,'cons 2023 - 2025'!D664:AM664,"&lt;&gt;0")</f>
        <v>21</v>
      </c>
      <c r="L663" s="18">
        <f>-_xlfn.MAXIFS('cons 2023 - 2025'!D664:AM664,'cons 2023 - 2025'!D664:AM664,"&lt;&gt;0")</f>
        <v>7</v>
      </c>
      <c r="M663" s="16">
        <f>COUNTIF('cons 2023 - 2025'!D664:AM664,"&lt;&gt;0")</f>
        <v>12</v>
      </c>
      <c r="N663" s="18">
        <f>-AVERAGE('cons 2023 - 2025'!D664:AM664)</f>
        <v>2.9444444444444446</v>
      </c>
      <c r="O663" s="18">
        <f t="shared" si="131"/>
        <v>8.8333333333333339</v>
      </c>
      <c r="P663" s="18">
        <f>_xlfn.STDEV.S('cons 2023 - 2025'!D664:AM664)</f>
        <v>4.8694056219533728</v>
      </c>
      <c r="Q663" s="18">
        <f>-AVERAGE('cons 2023 - 2025'!D664:AM664)/'⚙ Assumptions'!$B$5</f>
        <v>0.13383838383838384</v>
      </c>
      <c r="R663" s="18">
        <f>_xlfn.STDEV.S('cons 2023 - 2025'!D664:AM664)/SQRT('⚙ Assumptions'!$B$5)</f>
        <v>1.0381607668264958</v>
      </c>
      <c r="S663" s="18">
        <f>-IF(AVERAGE('cons 2023 - 2025'!D664:AM664)=0,"",_xlfn.STDEV.S('cons 2023 - 2025'!D664:AM664)/AVERAGE('cons 2023 - 2025'!D664:AM664))</f>
        <v>1.6537603999086925</v>
      </c>
      <c r="T663" s="18" t="str">
        <f t="shared" si="132"/>
        <v>Z</v>
      </c>
      <c r="U663" s="37">
        <f t="shared" si="133"/>
        <v>0.9</v>
      </c>
      <c r="V663" s="18">
        <f t="shared" si="134"/>
        <v>1.28</v>
      </c>
      <c r="W663" s="18">
        <f t="shared" si="135"/>
        <v>5.0775126018772445</v>
      </c>
      <c r="X663" s="18">
        <f t="shared" si="136"/>
        <v>4.3481220194810888</v>
      </c>
      <c r="Y663" s="18">
        <f t="shared" si="137"/>
        <v>7.0315530059176483</v>
      </c>
      <c r="Z663" s="18">
        <f t="shared" si="138"/>
        <v>5.7810849824440513</v>
      </c>
      <c r="AA663" s="18">
        <f>-AVERAGE('cons 2023 - 2025'!D664:AM664)*12</f>
        <v>35.333333333333336</v>
      </c>
      <c r="AB663" s="27">
        <f t="shared" si="139"/>
        <v>3.6362000000000005</v>
      </c>
      <c r="AC663" s="18">
        <f>SQRT((2*AA663*'⚙ Assumptions'!$B$3)/AB663)</f>
        <v>53.99195477942191</v>
      </c>
      <c r="AD663" s="18">
        <f t="shared" si="140"/>
        <v>5.7810849824440513</v>
      </c>
      <c r="AE663" s="18">
        <f t="shared" si="141"/>
        <v>59.773039761865959</v>
      </c>
      <c r="AF663" s="18">
        <f t="shared" si="142"/>
        <v>0.6544184865631133</v>
      </c>
    </row>
    <row r="664" spans="1:32" x14ac:dyDescent="0.3">
      <c r="A664" s="19" t="s">
        <v>1339</v>
      </c>
      <c r="B664" s="20" t="s">
        <v>1340</v>
      </c>
      <c r="C664" s="16" t="s">
        <v>8</v>
      </c>
      <c r="D664" s="16" t="str">
        <f>VLOOKUP(A664,'Lead Time'!$A$2:$C$1180,3,0)</f>
        <v>Local</v>
      </c>
      <c r="E664" s="23" t="str">
        <f>VLOOKUP(A664,Classification!$A$2:$D$1180,4,0)</f>
        <v>C</v>
      </c>
      <c r="F664" s="26" t="str">
        <f>VLOOKUP(A664,Classification!$A$2:$E$1180,5,0)</f>
        <v>M</v>
      </c>
      <c r="G664" s="21">
        <f>VLOOKUP(A664,'Lead Time'!$A$2:$D$1180,4,0)</f>
        <v>17.333333333333332</v>
      </c>
      <c r="H664" s="21">
        <f t="shared" si="130"/>
        <v>0.57777777777777772</v>
      </c>
      <c r="I664" s="32">
        <f>VLOOKUP(A664,Classification!$A$2:$F$1180,6,0)</f>
        <v>17.829000000000001</v>
      </c>
      <c r="J664" s="21">
        <f>-SUM('cons 2023 - 2025'!D665:AM665)</f>
        <v>370</v>
      </c>
      <c r="K664" s="18">
        <f>-_xlfn.MINIFS('cons 2023 - 2025'!D665:AM665,'cons 2023 - 2025'!D665:AM665,"&lt;&gt;0")</f>
        <v>300</v>
      </c>
      <c r="L664" s="18">
        <f>-_xlfn.MAXIFS('cons 2023 - 2025'!D665:AM665,'cons 2023 - 2025'!D665:AM665,"&lt;&gt;0")</f>
        <v>2</v>
      </c>
      <c r="M664" s="19">
        <f>COUNTIF('cons 2023 - 2025'!D665:AM665,"&lt;&gt;0")</f>
        <v>4</v>
      </c>
      <c r="N664" s="21">
        <f>-AVERAGE('cons 2023 - 2025'!D665:AM665)</f>
        <v>10.277777777777779</v>
      </c>
      <c r="O664" s="21">
        <f t="shared" si="131"/>
        <v>92.5</v>
      </c>
      <c r="P664" s="21">
        <f>_xlfn.STDEV.S('cons 2023 - 2025'!D665:AM665)</f>
        <v>50.671271720549676</v>
      </c>
      <c r="Q664" s="21">
        <f>-AVERAGE('cons 2023 - 2025'!D665:AM665)/'⚙ Assumptions'!$B$5</f>
        <v>0.46717171717171718</v>
      </c>
      <c r="R664" s="21">
        <f>_xlfn.STDEV.S('cons 2023 - 2025'!D665:AM665)/SQRT('⚙ Assumptions'!$B$5)</f>
        <v>10.803151429470976</v>
      </c>
      <c r="S664" s="21">
        <f>-IF(AVERAGE('cons 2023 - 2025'!D665:AM665)=0,"",_xlfn.STDEV.S('cons 2023 - 2025'!D665:AM665)/AVERAGE('cons 2023 - 2025'!D665:AM665))</f>
        <v>4.9301777890264544</v>
      </c>
      <c r="T664" s="21" t="str">
        <f t="shared" si="132"/>
        <v>Z</v>
      </c>
      <c r="U664" s="38">
        <f t="shared" si="133"/>
        <v>0.9</v>
      </c>
      <c r="V664" s="21">
        <f t="shared" si="134"/>
        <v>1.28</v>
      </c>
      <c r="W664" s="21">
        <f t="shared" si="135"/>
        <v>57.570695725603024</v>
      </c>
      <c r="X664" s="21">
        <f t="shared" si="136"/>
        <v>49.300598420728882</v>
      </c>
      <c r="Y664" s="21">
        <f t="shared" si="137"/>
        <v>65.668338823246117</v>
      </c>
      <c r="Z664" s="21">
        <f t="shared" si="138"/>
        <v>55.238870025667154</v>
      </c>
      <c r="AA664" s="21">
        <f>-AVERAGE('cons 2023 - 2025'!D665:AM665)*12</f>
        <v>123.33333333333334</v>
      </c>
      <c r="AB664" s="32">
        <f t="shared" si="139"/>
        <v>3.5658000000000003</v>
      </c>
      <c r="AC664" s="21">
        <f>SQRT((2*AA664*'⚙ Assumptions'!$B$3)/AB664)</f>
        <v>101.86438598713917</v>
      </c>
      <c r="AD664" s="21">
        <f t="shared" si="140"/>
        <v>55.238870025667154</v>
      </c>
      <c r="AE664" s="21">
        <f t="shared" si="141"/>
        <v>157.10325601280633</v>
      </c>
      <c r="AF664" s="21">
        <f t="shared" si="142"/>
        <v>1.2107600918431367</v>
      </c>
    </row>
    <row r="665" spans="1:32" x14ac:dyDescent="0.3">
      <c r="A665" s="16" t="s">
        <v>1341</v>
      </c>
      <c r="B665" s="17" t="s">
        <v>1342</v>
      </c>
      <c r="C665" s="16" t="s">
        <v>44</v>
      </c>
      <c r="D665" s="16" t="str">
        <f>VLOOKUP(A665,'Lead Time'!$A$2:$C$1180,3,0)</f>
        <v>Local</v>
      </c>
      <c r="E665" s="23" t="str">
        <f>VLOOKUP(A665,Classification!$A$2:$D$1180,4,0)</f>
        <v>C</v>
      </c>
      <c r="F665" s="24" t="str">
        <f>VLOOKUP(A665,Classification!$A$2:$E$1180,5,0)</f>
        <v>H</v>
      </c>
      <c r="G665" s="18">
        <f>VLOOKUP(A665,'Lead Time'!$A$2:$D$1180,4,0)</f>
        <v>12.428571428571429</v>
      </c>
      <c r="H665" s="18">
        <f t="shared" si="130"/>
        <v>0.41428571428571431</v>
      </c>
      <c r="I665" s="27">
        <f>VLOOKUP(A665,Classification!$A$2:$F$1180,6,0)</f>
        <v>17.82</v>
      </c>
      <c r="J665" s="18">
        <f>-SUM('cons 2023 - 2025'!D666:AM666)</f>
        <v>217</v>
      </c>
      <c r="K665" s="18">
        <f>-_xlfn.MINIFS('cons 2023 - 2025'!D666:AM666,'cons 2023 - 2025'!D666:AM666,"&lt;&gt;0")</f>
        <v>21</v>
      </c>
      <c r="L665" s="18">
        <f>-_xlfn.MAXIFS('cons 2023 - 2025'!D666:AM666,'cons 2023 - 2025'!D666:AM666,"&lt;&gt;0")</f>
        <v>1</v>
      </c>
      <c r="M665" s="16">
        <f>COUNTIF('cons 2023 - 2025'!D666:AM666,"&lt;&gt;0")</f>
        <v>36</v>
      </c>
      <c r="N665" s="18">
        <f>-AVERAGE('cons 2023 - 2025'!D666:AM666)</f>
        <v>6.0277777777777777</v>
      </c>
      <c r="O665" s="18">
        <f t="shared" si="131"/>
        <v>6.0277777777777777</v>
      </c>
      <c r="P665" s="18">
        <f>_xlfn.STDEV.S('cons 2023 - 2025'!D666:AM666)</f>
        <v>3.9748215493536749</v>
      </c>
      <c r="Q665" s="18">
        <f>-AVERAGE('cons 2023 - 2025'!D666:AM666)/'⚙ Assumptions'!$B$5</f>
        <v>0.27398989898989901</v>
      </c>
      <c r="R665" s="18">
        <f>_xlfn.STDEV.S('cons 2023 - 2025'!D666:AM666)/SQRT('⚙ Assumptions'!$B$5)</f>
        <v>0.84743480170792085</v>
      </c>
      <c r="S665" s="18">
        <f>-IF(AVERAGE('cons 2023 - 2025'!D666:AM666)=0,"",_xlfn.STDEV.S('cons 2023 - 2025'!D666:AM666)/AVERAGE('cons 2023 - 2025'!D666:AM666))</f>
        <v>0.65941739989277559</v>
      </c>
      <c r="T665" s="18" t="str">
        <f t="shared" si="132"/>
        <v>Z</v>
      </c>
      <c r="U665" s="37">
        <f t="shared" si="133"/>
        <v>0.9</v>
      </c>
      <c r="V665" s="18">
        <f t="shared" si="134"/>
        <v>1.28</v>
      </c>
      <c r="W665" s="18">
        <f t="shared" si="135"/>
        <v>3.8240791374168719</v>
      </c>
      <c r="X665" s="18">
        <f t="shared" si="136"/>
        <v>3.2747457279560561</v>
      </c>
      <c r="Y665" s="18">
        <f t="shared" si="137"/>
        <v>7.2293821677199031</v>
      </c>
      <c r="Z665" s="18">
        <f t="shared" si="138"/>
        <v>5.7719679501782784</v>
      </c>
      <c r="AA665" s="18">
        <f>-AVERAGE('cons 2023 - 2025'!D666:AM666)*12</f>
        <v>72.333333333333329</v>
      </c>
      <c r="AB665" s="27">
        <f t="shared" si="139"/>
        <v>3.5640000000000001</v>
      </c>
      <c r="AC665" s="18">
        <f>SQRT((2*AA665*'⚙ Assumptions'!$B$3)/AB665)</f>
        <v>78.029894412319663</v>
      </c>
      <c r="AD665" s="18">
        <f t="shared" si="140"/>
        <v>5.7719679501782784</v>
      </c>
      <c r="AE665" s="18">
        <f t="shared" si="141"/>
        <v>83.801862362497943</v>
      </c>
      <c r="AF665" s="18">
        <f t="shared" si="142"/>
        <v>0.9269951456183575</v>
      </c>
    </row>
    <row r="666" spans="1:32" x14ac:dyDescent="0.3">
      <c r="A666" s="19" t="s">
        <v>1343</v>
      </c>
      <c r="B666" s="20" t="s">
        <v>1344</v>
      </c>
      <c r="C666" s="16" t="s">
        <v>8</v>
      </c>
      <c r="D666" s="16" t="str">
        <f>VLOOKUP(A666,'Lead Time'!$A$2:$C$1180,3,0)</f>
        <v>Local</v>
      </c>
      <c r="E666" s="23" t="str">
        <f>VLOOKUP(A666,Classification!$A$2:$D$1180,4,0)</f>
        <v>C</v>
      </c>
      <c r="F666" s="26" t="str">
        <f>VLOOKUP(A666,Classification!$A$2:$E$1180,5,0)</f>
        <v>M</v>
      </c>
      <c r="G666" s="21">
        <f>VLOOKUP(A666,'Lead Time'!$A$2:$D$1180,4,0)</f>
        <v>28</v>
      </c>
      <c r="H666" s="21">
        <f t="shared" si="130"/>
        <v>0.93333333333333335</v>
      </c>
      <c r="I666" s="32">
        <f>VLOOKUP(A666,Classification!$A$2:$F$1180,6,0)</f>
        <v>17.765999999999998</v>
      </c>
      <c r="J666" s="21">
        <f>-SUM('cons 2023 - 2025'!D667:AM667)</f>
        <v>6</v>
      </c>
      <c r="K666" s="18">
        <f>-_xlfn.MINIFS('cons 2023 - 2025'!D667:AM667,'cons 2023 - 2025'!D667:AM667,"&lt;&gt;0")</f>
        <v>3</v>
      </c>
      <c r="L666" s="18">
        <f>-_xlfn.MAXIFS('cons 2023 - 2025'!D667:AM667,'cons 2023 - 2025'!D667:AM667,"&lt;&gt;0")</f>
        <v>1</v>
      </c>
      <c r="M666" s="19">
        <f>COUNTIF('cons 2023 - 2025'!D667:AM667,"&lt;&gt;0")</f>
        <v>4</v>
      </c>
      <c r="N666" s="21">
        <f>-AVERAGE('cons 2023 - 2025'!D667:AM667)</f>
        <v>0.16666666666666666</v>
      </c>
      <c r="O666" s="21">
        <f t="shared" si="131"/>
        <v>1.5</v>
      </c>
      <c r="P666" s="21">
        <f>_xlfn.STDEV.S('cons 2023 - 2025'!D667:AM667)</f>
        <v>0.56061191058138804</v>
      </c>
      <c r="Q666" s="21">
        <f>-AVERAGE('cons 2023 - 2025'!D667:AM667)/'⚙ Assumptions'!$B$5</f>
        <v>7.5757575757575751E-3</v>
      </c>
      <c r="R666" s="21">
        <f>_xlfn.STDEV.S('cons 2023 - 2025'!D667:AM667)/SQRT('⚙ Assumptions'!$B$5)</f>
        <v>0.11952286093343935</v>
      </c>
      <c r="S666" s="21">
        <f>-IF(AVERAGE('cons 2023 - 2025'!D667:AM667)=0,"",_xlfn.STDEV.S('cons 2023 - 2025'!D667:AM667)/AVERAGE('cons 2023 - 2025'!D667:AM667))</f>
        <v>3.3636714634883282</v>
      </c>
      <c r="T666" s="21" t="str">
        <f t="shared" si="132"/>
        <v>Z</v>
      </c>
      <c r="U666" s="38">
        <f t="shared" si="133"/>
        <v>0.9</v>
      </c>
      <c r="V666" s="21">
        <f t="shared" si="134"/>
        <v>1.28</v>
      </c>
      <c r="W666" s="21">
        <f t="shared" si="135"/>
        <v>0.80954308100310501</v>
      </c>
      <c r="X666" s="21">
        <f t="shared" si="136"/>
        <v>0.69325127719560187</v>
      </c>
      <c r="Y666" s="21">
        <f t="shared" si="137"/>
        <v>1.0216642931243172</v>
      </c>
      <c r="Z666" s="21">
        <f t="shared" si="138"/>
        <v>0.84880683275115743</v>
      </c>
      <c r="AA666" s="21">
        <f>-AVERAGE('cons 2023 - 2025'!D667:AM667)*12</f>
        <v>2</v>
      </c>
      <c r="AB666" s="32">
        <f t="shared" si="139"/>
        <v>3.5531999999999999</v>
      </c>
      <c r="AC666" s="21">
        <f>SQRT((2*AA666*'⚙ Assumptions'!$B$3)/AB666)</f>
        <v>12.994686259757508</v>
      </c>
      <c r="AD666" s="21">
        <f t="shared" si="140"/>
        <v>0.84880683275115743</v>
      </c>
      <c r="AE666" s="21">
        <f t="shared" si="141"/>
        <v>13.843493092508664</v>
      </c>
      <c r="AF666" s="21">
        <f t="shared" si="142"/>
        <v>0.15390906406056792</v>
      </c>
    </row>
    <row r="667" spans="1:32" x14ac:dyDescent="0.3">
      <c r="A667" s="16" t="s">
        <v>1345</v>
      </c>
      <c r="B667" s="17" t="s">
        <v>1346</v>
      </c>
      <c r="C667" s="16" t="s">
        <v>8</v>
      </c>
      <c r="D667" s="16" t="str">
        <f>VLOOKUP(A667,'Lead Time'!$A$2:$C$1180,3,0)</f>
        <v>Import</v>
      </c>
      <c r="E667" s="23" t="str">
        <f>VLOOKUP(A667,Classification!$A$2:$D$1180,4,0)</f>
        <v>C</v>
      </c>
      <c r="F667" s="26" t="str">
        <f>VLOOKUP(A667,Classification!$A$2:$E$1180,5,0)</f>
        <v>M</v>
      </c>
      <c r="G667" s="18">
        <f>VLOOKUP(A667,'Lead Time'!$A$2:$D$1180,4,0)</f>
        <v>136</v>
      </c>
      <c r="H667" s="18">
        <f t="shared" si="130"/>
        <v>4.5333333333333332</v>
      </c>
      <c r="I667" s="27">
        <f>VLOOKUP(A667,Classification!$A$2:$F$1180,6,0)</f>
        <v>17.741</v>
      </c>
      <c r="J667" s="18">
        <f>-SUM('cons 2023 - 2025'!D668:AM668)</f>
        <v>3770</v>
      </c>
      <c r="K667" s="18">
        <f>-_xlfn.MINIFS('cons 2023 - 2025'!D668:AM668,'cons 2023 - 2025'!D668:AM668,"&lt;&gt;0")</f>
        <v>1120</v>
      </c>
      <c r="L667" s="18">
        <f>-_xlfn.MAXIFS('cons 2023 - 2025'!D668:AM668,'cons 2023 - 2025'!D668:AM668,"&lt;&gt;0")</f>
        <v>100</v>
      </c>
      <c r="M667" s="16">
        <f>COUNTIF('cons 2023 - 2025'!D668:AM668,"&lt;&gt;0")</f>
        <v>7</v>
      </c>
      <c r="N667" s="18">
        <f>-AVERAGE('cons 2023 - 2025'!D668:AM668)</f>
        <v>104.72222222222223</v>
      </c>
      <c r="O667" s="18">
        <f t="shared" si="131"/>
        <v>538.57142857142856</v>
      </c>
      <c r="P667" s="18">
        <f>_xlfn.STDEV.S('cons 2023 - 2025'!D668:AM668)</f>
        <v>280.75140107637787</v>
      </c>
      <c r="Q667" s="18">
        <f>-AVERAGE('cons 2023 - 2025'!D668:AM668)/'⚙ Assumptions'!$B$5</f>
        <v>4.7601010101010104</v>
      </c>
      <c r="R667" s="18">
        <f>_xlfn.STDEV.S('cons 2023 - 2025'!D668:AM668)/SQRT('⚙ Assumptions'!$B$5)</f>
        <v>59.856399827325056</v>
      </c>
      <c r="S667" s="18">
        <f>-IF(AVERAGE('cons 2023 - 2025'!D668:AM668)=0,"",_xlfn.STDEV.S('cons 2023 - 2025'!D668:AM668)/AVERAGE('cons 2023 - 2025'!D668:AM668))</f>
        <v>2.6809152357426003</v>
      </c>
      <c r="T667" s="18" t="str">
        <f t="shared" si="132"/>
        <v>Z</v>
      </c>
      <c r="U667" s="37">
        <f t="shared" si="133"/>
        <v>0.9</v>
      </c>
      <c r="V667" s="18">
        <f t="shared" si="134"/>
        <v>1.28</v>
      </c>
      <c r="W667" s="18">
        <f t="shared" si="135"/>
        <v>893.49065725890296</v>
      </c>
      <c r="X667" s="18">
        <f t="shared" si="136"/>
        <v>765.13968662366528</v>
      </c>
      <c r="Y667" s="18">
        <f t="shared" si="137"/>
        <v>1540.8643946326404</v>
      </c>
      <c r="Z667" s="18">
        <f t="shared" si="138"/>
        <v>1239.8804273644059</v>
      </c>
      <c r="AA667" s="18">
        <f>-AVERAGE('cons 2023 - 2025'!D668:AM668)*12</f>
        <v>1256.6666666666667</v>
      </c>
      <c r="AB667" s="27">
        <f t="shared" si="139"/>
        <v>3.5482</v>
      </c>
      <c r="AC667" s="18">
        <f>SQRT((2*AA667*'⚙ Assumptions'!$B$3)/AB667)</f>
        <v>325.96174142667098</v>
      </c>
      <c r="AD667" s="18">
        <f t="shared" si="140"/>
        <v>1239.8804273644059</v>
      </c>
      <c r="AE667" s="18">
        <f t="shared" si="141"/>
        <v>1565.8421687910768</v>
      </c>
      <c r="AF667" s="18">
        <f t="shared" si="142"/>
        <v>3.8552581697670463</v>
      </c>
    </row>
    <row r="668" spans="1:32" x14ac:dyDescent="0.3">
      <c r="A668" s="19" t="s">
        <v>1347</v>
      </c>
      <c r="B668" s="20" t="s">
        <v>1348</v>
      </c>
      <c r="C668" s="16" t="s">
        <v>8</v>
      </c>
      <c r="D668" s="16" t="str">
        <f>VLOOKUP(A668,'Lead Time'!$A$2:$C$1180,3,0)</f>
        <v>Local</v>
      </c>
      <c r="E668" s="23" t="str">
        <f>VLOOKUP(A668,Classification!$A$2:$D$1180,4,0)</f>
        <v>C</v>
      </c>
      <c r="F668" s="26" t="str">
        <f>VLOOKUP(A668,Classification!$A$2:$E$1180,5,0)</f>
        <v>M</v>
      </c>
      <c r="G668" s="21">
        <f>VLOOKUP(A668,'Lead Time'!$A$2:$D$1180,4,0)</f>
        <v>40</v>
      </c>
      <c r="H668" s="21">
        <f t="shared" si="130"/>
        <v>1.3333333333333333</v>
      </c>
      <c r="I668" s="32">
        <f>VLOOKUP(A668,Classification!$A$2:$F$1180,6,0)</f>
        <v>17.616</v>
      </c>
      <c r="J668" s="21">
        <f>-SUM('cons 2023 - 2025'!D669:AM669)</f>
        <v>21</v>
      </c>
      <c r="K668" s="18">
        <f>-_xlfn.MINIFS('cons 2023 - 2025'!D669:AM669,'cons 2023 - 2025'!D669:AM669,"&lt;&gt;0")</f>
        <v>5</v>
      </c>
      <c r="L668" s="18">
        <f>-_xlfn.MAXIFS('cons 2023 - 2025'!D669:AM669,'cons 2023 - 2025'!D669:AM669,"&lt;&gt;0")</f>
        <v>1</v>
      </c>
      <c r="M668" s="19">
        <f>COUNTIF('cons 2023 - 2025'!D669:AM669,"&lt;&gt;0")</f>
        <v>9</v>
      </c>
      <c r="N668" s="21">
        <f>-AVERAGE('cons 2023 - 2025'!D669:AM669)</f>
        <v>0.58333333333333337</v>
      </c>
      <c r="O668" s="21">
        <f t="shared" si="131"/>
        <v>2.3333333333333335</v>
      </c>
      <c r="P668" s="21">
        <f>_xlfn.STDEV.S('cons 2023 - 2025'!D669:AM669)</f>
        <v>1.2276574673510756</v>
      </c>
      <c r="Q668" s="21">
        <f>-AVERAGE('cons 2023 - 2025'!D669:AM669)/'⚙ Assumptions'!$B$5</f>
        <v>2.6515151515151516E-2</v>
      </c>
      <c r="R668" s="21">
        <f>_xlfn.STDEV.S('cons 2023 - 2025'!D669:AM669)/SQRT('⚙ Assumptions'!$B$5)</f>
        <v>0.26173745147856375</v>
      </c>
      <c r="S668" s="21">
        <f>-IF(AVERAGE('cons 2023 - 2025'!D669:AM669)=0,"",_xlfn.STDEV.S('cons 2023 - 2025'!D669:AM669)/AVERAGE('cons 2023 - 2025'!D669:AM669))</f>
        <v>2.1045556583161296</v>
      </c>
      <c r="T668" s="21" t="str">
        <f t="shared" si="132"/>
        <v>Z</v>
      </c>
      <c r="U668" s="38">
        <f t="shared" si="133"/>
        <v>0.9</v>
      </c>
      <c r="V668" s="21">
        <f t="shared" si="134"/>
        <v>1.28</v>
      </c>
      <c r="W668" s="21">
        <f t="shared" si="135"/>
        <v>2.1188774288385726</v>
      </c>
      <c r="X668" s="21">
        <f t="shared" si="136"/>
        <v>1.814498225274362</v>
      </c>
      <c r="Y668" s="21">
        <f t="shared" si="137"/>
        <v>3.1794834894446331</v>
      </c>
      <c r="Z668" s="21">
        <f t="shared" si="138"/>
        <v>2.5922760030521399</v>
      </c>
      <c r="AA668" s="21">
        <f>-AVERAGE('cons 2023 - 2025'!D669:AM669)*12</f>
        <v>7</v>
      </c>
      <c r="AB668" s="32">
        <f t="shared" si="139"/>
        <v>3.5232000000000001</v>
      </c>
      <c r="AC668" s="21">
        <f>SQRT((2*AA668*'⚙ Assumptions'!$B$3)/AB668)</f>
        <v>24.414115718606848</v>
      </c>
      <c r="AD668" s="21">
        <f t="shared" si="140"/>
        <v>2.5922760030521399</v>
      </c>
      <c r="AE668" s="21">
        <f t="shared" si="141"/>
        <v>27.006391721658986</v>
      </c>
      <c r="AF668" s="21">
        <f t="shared" si="142"/>
        <v>0.28671937499931877</v>
      </c>
    </row>
    <row r="669" spans="1:32" x14ac:dyDescent="0.3">
      <c r="A669" s="16" t="s">
        <v>1349</v>
      </c>
      <c r="B669" s="17" t="s">
        <v>1350</v>
      </c>
      <c r="C669" s="16" t="s">
        <v>8</v>
      </c>
      <c r="D669" s="16" t="str">
        <f>VLOOKUP(A669,'Lead Time'!$A$2:$C$1180,3,0)</f>
        <v>Import</v>
      </c>
      <c r="E669" s="23" t="str">
        <f>VLOOKUP(A669,Classification!$A$2:$D$1180,4,0)</f>
        <v>C</v>
      </c>
      <c r="F669" s="25" t="str">
        <f>VLOOKUP(A669,Classification!$A$2:$E$1180,5,0)</f>
        <v>L</v>
      </c>
      <c r="G669" s="18">
        <f>VLOOKUP(A669,'Lead Time'!$A$2:$D$1180,4,0)</f>
        <v>146.5</v>
      </c>
      <c r="H669" s="18">
        <f t="shared" si="130"/>
        <v>4.8833333333333337</v>
      </c>
      <c r="I669" s="27">
        <f>VLOOKUP(A669,Classification!$A$2:$F$1180,6,0)</f>
        <v>17.523</v>
      </c>
      <c r="J669" s="18">
        <f>-SUM('cons 2023 - 2025'!D670:AM670)</f>
        <v>12</v>
      </c>
      <c r="K669" s="18">
        <f>-_xlfn.MINIFS('cons 2023 - 2025'!D670:AM670,'cons 2023 - 2025'!D670:AM670,"&lt;&gt;0")</f>
        <v>12</v>
      </c>
      <c r="L669" s="18">
        <f>-_xlfn.MAXIFS('cons 2023 - 2025'!D670:AM670,'cons 2023 - 2025'!D670:AM670,"&lt;&gt;0")</f>
        <v>12</v>
      </c>
      <c r="M669" s="16">
        <f>COUNTIF('cons 2023 - 2025'!D670:AM670,"&lt;&gt;0")</f>
        <v>1</v>
      </c>
      <c r="N669" s="18">
        <f>-AVERAGE('cons 2023 - 2025'!D670:AM670)</f>
        <v>0.33333333333333331</v>
      </c>
      <c r="O669" s="18">
        <f t="shared" si="131"/>
        <v>12</v>
      </c>
      <c r="P669" s="18">
        <f>_xlfn.STDEV.S('cons 2023 - 2025'!D670:AM670)</f>
        <v>2</v>
      </c>
      <c r="Q669" s="18">
        <f>-AVERAGE('cons 2023 - 2025'!D670:AM670)/'⚙ Assumptions'!$B$5</f>
        <v>1.515151515151515E-2</v>
      </c>
      <c r="R669" s="18">
        <f>_xlfn.STDEV.S('cons 2023 - 2025'!D670:AM670)/SQRT('⚙ Assumptions'!$B$5)</f>
        <v>0.42640143271122083</v>
      </c>
      <c r="S669" s="18">
        <f>-IF(AVERAGE('cons 2023 - 2025'!D670:AM670)=0,"",_xlfn.STDEV.S('cons 2023 - 2025'!D670:AM670)/AVERAGE('cons 2023 - 2025'!D670:AM670))</f>
        <v>6</v>
      </c>
      <c r="T669" s="18" t="str">
        <f t="shared" si="132"/>
        <v>Z</v>
      </c>
      <c r="U669" s="37">
        <f t="shared" si="133"/>
        <v>0.9</v>
      </c>
      <c r="V669" s="18">
        <f t="shared" si="134"/>
        <v>1.28</v>
      </c>
      <c r="W669" s="18">
        <f t="shared" si="135"/>
        <v>6.6061348897686134</v>
      </c>
      <c r="X669" s="18">
        <f t="shared" si="136"/>
        <v>5.6571559403408118</v>
      </c>
      <c r="Y669" s="18">
        <f t="shared" si="137"/>
        <v>8.825831859465584</v>
      </c>
      <c r="Z669" s="18">
        <f t="shared" si="138"/>
        <v>7.2849337181185891</v>
      </c>
      <c r="AA669" s="18">
        <f>-AVERAGE('cons 2023 - 2025'!D670:AM670)*12</f>
        <v>4</v>
      </c>
      <c r="AB669" s="27">
        <f t="shared" si="139"/>
        <v>3.5045999999999999</v>
      </c>
      <c r="AC669" s="18">
        <f>SQRT((2*AA669*'⚙ Assumptions'!$B$3)/AB669)</f>
        <v>18.504246055112297</v>
      </c>
      <c r="AD669" s="18">
        <f t="shared" si="140"/>
        <v>7.2849337181185891</v>
      </c>
      <c r="AE669" s="18">
        <f t="shared" si="141"/>
        <v>25.789179773230885</v>
      </c>
      <c r="AF669" s="18">
        <f t="shared" si="142"/>
        <v>0.21616660241582186</v>
      </c>
    </row>
    <row r="670" spans="1:32" x14ac:dyDescent="0.3">
      <c r="A670" s="19" t="s">
        <v>1351</v>
      </c>
      <c r="B670" s="20" t="s">
        <v>1352</v>
      </c>
      <c r="C670" s="16" t="s">
        <v>976</v>
      </c>
      <c r="D670" s="16"/>
      <c r="E670" s="23" t="str">
        <f>VLOOKUP(A670,Classification!$A$2:$D$1180,4,0)</f>
        <v>C</v>
      </c>
      <c r="F670" s="25" t="str">
        <f>VLOOKUP(A670,Classification!$A$2:$E$1180,5,0)</f>
        <v>L</v>
      </c>
      <c r="G670" s="21">
        <f>VLOOKUP(A670,'Lead Time'!$A$2:$D$1180,4,0)</f>
        <v>44</v>
      </c>
      <c r="H670" s="21">
        <f t="shared" si="130"/>
        <v>1.4666666666666666</v>
      </c>
      <c r="I670" s="32">
        <f>VLOOKUP(A670,Classification!$A$2:$F$1180,6,0)</f>
        <v>17.5</v>
      </c>
      <c r="J670" s="21">
        <f>-SUM('cons 2023 - 2025'!D671:AM671)</f>
        <v>10</v>
      </c>
      <c r="K670" s="18">
        <f>-_xlfn.MINIFS('cons 2023 - 2025'!D671:AM671,'cons 2023 - 2025'!D671:AM671,"&lt;&gt;0")</f>
        <v>5</v>
      </c>
      <c r="L670" s="18">
        <f>-_xlfn.MAXIFS('cons 2023 - 2025'!D671:AM671,'cons 2023 - 2025'!D671:AM671,"&lt;&gt;0")</f>
        <v>1</v>
      </c>
      <c r="M670" s="19">
        <f>COUNTIF('cons 2023 - 2025'!D671:AM671,"&lt;&gt;0")</f>
        <v>5</v>
      </c>
      <c r="N670" s="21">
        <f>-AVERAGE('cons 2023 - 2025'!D671:AM671)</f>
        <v>0.27777777777777779</v>
      </c>
      <c r="O670" s="21">
        <f t="shared" si="131"/>
        <v>2</v>
      </c>
      <c r="P670" s="21">
        <f>_xlfn.STDEV.S('cons 2023 - 2025'!D671:AM671)</f>
        <v>0.91373991645360164</v>
      </c>
      <c r="Q670" s="21">
        <f>-AVERAGE('cons 2023 - 2025'!D671:AM671)/'⚙ Assumptions'!$B$5</f>
        <v>1.2626262626262626E-2</v>
      </c>
      <c r="R670" s="21">
        <f>_xlfn.STDEV.S('cons 2023 - 2025'!D671:AM671)/SQRT('⚙ Assumptions'!$B$5)</f>
        <v>0.19481000475062349</v>
      </c>
      <c r="S670" s="21">
        <f>-IF(AVERAGE('cons 2023 - 2025'!D671:AM671)=0,"",_xlfn.STDEV.S('cons 2023 - 2025'!D671:AM671)/AVERAGE('cons 2023 - 2025'!D671:AM671))</f>
        <v>3.2894636992329658</v>
      </c>
      <c r="T670" s="21" t="str">
        <f t="shared" si="132"/>
        <v>Z</v>
      </c>
      <c r="U670" s="38">
        <f t="shared" si="133"/>
        <v>0.9</v>
      </c>
      <c r="V670" s="21">
        <f t="shared" si="134"/>
        <v>1.28</v>
      </c>
      <c r="W670" s="21">
        <f t="shared" si="135"/>
        <v>1.654045929382838</v>
      </c>
      <c r="X670" s="21">
        <f t="shared" si="136"/>
        <v>1.4164403105811247</v>
      </c>
      <c r="Y670" s="21">
        <f t="shared" si="137"/>
        <v>2.2096014849383936</v>
      </c>
      <c r="Z670" s="21">
        <f t="shared" si="138"/>
        <v>1.8238477179885322</v>
      </c>
      <c r="AA670" s="21">
        <f>-AVERAGE('cons 2023 - 2025'!D671:AM671)*12</f>
        <v>3.3333333333333335</v>
      </c>
      <c r="AB670" s="32">
        <f t="shared" si="139"/>
        <v>3.5</v>
      </c>
      <c r="AC670" s="21">
        <f>SQRT((2*AA670*'⚙ Assumptions'!$B$3)/AB670)</f>
        <v>16.903085094570333</v>
      </c>
      <c r="AD670" s="21">
        <f t="shared" si="140"/>
        <v>1.8238477179885322</v>
      </c>
      <c r="AE670" s="21">
        <f t="shared" si="141"/>
        <v>18.726932812558864</v>
      </c>
      <c r="AF670" s="21">
        <f t="shared" si="142"/>
        <v>0.19720265943665385</v>
      </c>
    </row>
    <row r="671" spans="1:32" x14ac:dyDescent="0.3">
      <c r="A671" s="16" t="s">
        <v>1353</v>
      </c>
      <c r="B671" s="17" t="s">
        <v>1354</v>
      </c>
      <c r="C671" s="16" t="s">
        <v>8</v>
      </c>
      <c r="D671" s="16" t="str">
        <f>VLOOKUP(A671,'Lead Time'!$A$2:$C$1180,3,0)</f>
        <v>Local</v>
      </c>
      <c r="E671" s="23" t="str">
        <f>VLOOKUP(A671,Classification!$A$2:$D$1180,4,0)</f>
        <v>C</v>
      </c>
      <c r="F671" s="25" t="str">
        <f>VLOOKUP(A671,Classification!$A$2:$E$1180,5,0)</f>
        <v>L</v>
      </c>
      <c r="G671" s="18">
        <f>VLOOKUP(A671,'Lead Time'!$A$2:$D$1180,4,0)</f>
        <v>15</v>
      </c>
      <c r="H671" s="18">
        <f t="shared" si="130"/>
        <v>0.5</v>
      </c>
      <c r="I671" s="27">
        <f>VLOOKUP(A671,Classification!$A$2:$F$1180,6,0)</f>
        <v>17.096</v>
      </c>
      <c r="J671" s="18">
        <f>-SUM('cons 2023 - 2025'!D672:AM672)</f>
        <v>2</v>
      </c>
      <c r="K671" s="18">
        <f>-_xlfn.MINIFS('cons 2023 - 2025'!D672:AM672,'cons 2023 - 2025'!D672:AM672,"&lt;&gt;0")</f>
        <v>2</v>
      </c>
      <c r="L671" s="18">
        <f>-_xlfn.MAXIFS('cons 2023 - 2025'!D672:AM672,'cons 2023 - 2025'!D672:AM672,"&lt;&gt;0")</f>
        <v>2</v>
      </c>
      <c r="M671" s="16">
        <f>COUNTIF('cons 2023 - 2025'!D672:AM672,"&lt;&gt;0")</f>
        <v>1</v>
      </c>
      <c r="N671" s="18">
        <f>-AVERAGE('cons 2023 - 2025'!D672:AM672)</f>
        <v>5.5555555555555552E-2</v>
      </c>
      <c r="O671" s="18">
        <f t="shared" si="131"/>
        <v>2</v>
      </c>
      <c r="P671" s="18">
        <f>_xlfn.STDEV.S('cons 2023 - 2025'!D672:AM672)</f>
        <v>0.33333333333333331</v>
      </c>
      <c r="Q671" s="18">
        <f>-AVERAGE('cons 2023 - 2025'!D672:AM672)/'⚙ Assumptions'!$B$5</f>
        <v>2.525252525252525E-3</v>
      </c>
      <c r="R671" s="18">
        <f>_xlfn.STDEV.S('cons 2023 - 2025'!D672:AM672)/SQRT('⚙ Assumptions'!$B$5)</f>
        <v>7.1066905451870138E-2</v>
      </c>
      <c r="S671" s="18">
        <f>-IF(AVERAGE('cons 2023 - 2025'!D672:AM672)=0,"",_xlfn.STDEV.S('cons 2023 - 2025'!D672:AM672)/AVERAGE('cons 2023 - 2025'!D672:AM672))</f>
        <v>6</v>
      </c>
      <c r="T671" s="18" t="str">
        <f t="shared" si="132"/>
        <v>Z</v>
      </c>
      <c r="U671" s="37">
        <f t="shared" si="133"/>
        <v>0.9</v>
      </c>
      <c r="V671" s="18">
        <f t="shared" si="134"/>
        <v>1.28</v>
      </c>
      <c r="W671" s="18">
        <f t="shared" si="135"/>
        <v>0.35230840484043541</v>
      </c>
      <c r="X671" s="18">
        <f t="shared" si="136"/>
        <v>0.30169889330626026</v>
      </c>
      <c r="Y671" s="18">
        <f t="shared" si="137"/>
        <v>0.39018719271922331</v>
      </c>
      <c r="Z671" s="18">
        <f t="shared" si="138"/>
        <v>0.32947667108403805</v>
      </c>
      <c r="AA671" s="18">
        <f>-AVERAGE('cons 2023 - 2025'!D672:AM672)*12</f>
        <v>0.66666666666666663</v>
      </c>
      <c r="AB671" s="27">
        <f t="shared" si="139"/>
        <v>3.4192</v>
      </c>
      <c r="AC671" s="18">
        <f>SQRT((2*AA671*'⚙ Assumptions'!$B$3)/AB671)</f>
        <v>7.6480856942822424</v>
      </c>
      <c r="AD671" s="18">
        <f t="shared" si="140"/>
        <v>0.32947667108403805</v>
      </c>
      <c r="AE671" s="18">
        <f t="shared" si="141"/>
        <v>7.9775623653662802</v>
      </c>
      <c r="AF671" s="18">
        <f t="shared" si="142"/>
        <v>8.7167782019632822E-2</v>
      </c>
    </row>
    <row r="672" spans="1:32" x14ac:dyDescent="0.3">
      <c r="A672" s="19" t="s">
        <v>1355</v>
      </c>
      <c r="B672" s="20" t="s">
        <v>1356</v>
      </c>
      <c r="C672" s="16" t="s">
        <v>8</v>
      </c>
      <c r="D672" s="16" t="str">
        <f>VLOOKUP(A672,'Lead Time'!$A$2:$C$1180,3,0)</f>
        <v>Local</v>
      </c>
      <c r="E672" s="23" t="str">
        <f>VLOOKUP(A672,Classification!$A$2:$D$1180,4,0)</f>
        <v>C</v>
      </c>
      <c r="F672" s="24" t="str">
        <f>VLOOKUP(A672,Classification!$A$2:$E$1180,5,0)</f>
        <v>H</v>
      </c>
      <c r="G672" s="21">
        <f>VLOOKUP(A672,'Lead Time'!$A$2:$D$1180,4,0)</f>
        <v>11.8</v>
      </c>
      <c r="H672" s="21">
        <f t="shared" si="130"/>
        <v>0.39333333333333337</v>
      </c>
      <c r="I672" s="32">
        <f>VLOOKUP(A672,Classification!$A$2:$F$1180,6,0)</f>
        <v>17.018999999999998</v>
      </c>
      <c r="J672" s="21">
        <f>-SUM('cons 2023 - 2025'!D673:AM673)</f>
        <v>35</v>
      </c>
      <c r="K672" s="18">
        <f>-_xlfn.MINIFS('cons 2023 - 2025'!D673:AM673,'cons 2023 - 2025'!D673:AM673,"&lt;&gt;0")</f>
        <v>8</v>
      </c>
      <c r="L672" s="18">
        <f>-_xlfn.MAXIFS('cons 2023 - 2025'!D673:AM673,'cons 2023 - 2025'!D673:AM673,"&lt;&gt;0")</f>
        <v>1</v>
      </c>
      <c r="M672" s="19">
        <f>COUNTIF('cons 2023 - 2025'!D673:AM673,"&lt;&gt;0")</f>
        <v>13</v>
      </c>
      <c r="N672" s="21">
        <f>-AVERAGE('cons 2023 - 2025'!D673:AM673)</f>
        <v>0.97222222222222221</v>
      </c>
      <c r="O672" s="21">
        <f t="shared" si="131"/>
        <v>2.6923076923076925</v>
      </c>
      <c r="P672" s="21">
        <f>_xlfn.STDEV.S('cons 2023 - 2025'!D673:AM673)</f>
        <v>1.8591259253609493</v>
      </c>
      <c r="Q672" s="21">
        <f>-AVERAGE('cons 2023 - 2025'!D673:AM673)/'⚙ Assumptions'!$B$5</f>
        <v>4.4191919191919192E-2</v>
      </c>
      <c r="R672" s="21">
        <f>_xlfn.STDEV.S('cons 2023 - 2025'!D673:AM673)/SQRT('⚙ Assumptions'!$B$5)</f>
        <v>0.3963669790822415</v>
      </c>
      <c r="S672" s="21">
        <f>-IF(AVERAGE('cons 2023 - 2025'!D673:AM673)=0,"",_xlfn.STDEV.S('cons 2023 - 2025'!D673:AM673)/AVERAGE('cons 2023 - 2025'!D673:AM673))</f>
        <v>1.9122438089426907</v>
      </c>
      <c r="T672" s="21" t="str">
        <f t="shared" si="132"/>
        <v>Z</v>
      </c>
      <c r="U672" s="38">
        <f t="shared" si="133"/>
        <v>0.9</v>
      </c>
      <c r="V672" s="21">
        <f t="shared" si="134"/>
        <v>1.28</v>
      </c>
      <c r="W672" s="21">
        <f t="shared" si="135"/>
        <v>1.742803566465329</v>
      </c>
      <c r="X672" s="21">
        <f t="shared" si="136"/>
        <v>1.492447810011615</v>
      </c>
      <c r="Y672" s="21">
        <f t="shared" si="137"/>
        <v>2.2642682129299754</v>
      </c>
      <c r="Z672" s="21">
        <f t="shared" si="138"/>
        <v>1.8748552174190225</v>
      </c>
      <c r="AA672" s="21">
        <f>-AVERAGE('cons 2023 - 2025'!D673:AM673)*12</f>
        <v>11.666666666666666</v>
      </c>
      <c r="AB672" s="32">
        <f t="shared" si="139"/>
        <v>3.4037999999999999</v>
      </c>
      <c r="AC672" s="21">
        <f>SQRT((2*AA672*'⚙ Assumptions'!$B$3)/AB672)</f>
        <v>32.066532867046952</v>
      </c>
      <c r="AD672" s="21">
        <f t="shared" si="140"/>
        <v>1.8748552174190225</v>
      </c>
      <c r="AE672" s="21">
        <f t="shared" si="141"/>
        <v>33.941388084465977</v>
      </c>
      <c r="AF672" s="21">
        <f t="shared" si="142"/>
        <v>0.36382688190951479</v>
      </c>
    </row>
    <row r="673" spans="1:32" x14ac:dyDescent="0.3">
      <c r="A673" s="16" t="s">
        <v>1357</v>
      </c>
      <c r="B673" s="17" t="s">
        <v>1358</v>
      </c>
      <c r="C673" s="16" t="s">
        <v>8</v>
      </c>
      <c r="D673" s="16" t="str">
        <f>VLOOKUP(A673,'Lead Time'!$A$2:$C$1180,3,0)</f>
        <v>Local</v>
      </c>
      <c r="E673" s="23" t="str">
        <f>VLOOKUP(A673,Classification!$A$2:$D$1180,4,0)</f>
        <v>C</v>
      </c>
      <c r="F673" s="25" t="str">
        <f>VLOOKUP(A673,Classification!$A$2:$E$1180,5,0)</f>
        <v>L</v>
      </c>
      <c r="G673" s="18">
        <f>VLOOKUP(A673,'Lead Time'!$A$2:$D$1180,4,0)</f>
        <v>47</v>
      </c>
      <c r="H673" s="18">
        <f t="shared" si="130"/>
        <v>1.5666666666666667</v>
      </c>
      <c r="I673" s="27">
        <f>VLOOKUP(A673,Classification!$A$2:$F$1180,6,0)</f>
        <v>16.952000000000002</v>
      </c>
      <c r="J673" s="18">
        <f>-SUM('cons 2023 - 2025'!D674:AM674)</f>
        <v>25</v>
      </c>
      <c r="K673" s="18">
        <f>-_xlfn.MINIFS('cons 2023 - 2025'!D674:AM674,'cons 2023 - 2025'!D674:AM674,"&lt;&gt;0")</f>
        <v>16</v>
      </c>
      <c r="L673" s="18">
        <f>-_xlfn.MAXIFS('cons 2023 - 2025'!D674:AM674,'cons 2023 - 2025'!D674:AM674,"&lt;&gt;0")</f>
        <v>1</v>
      </c>
      <c r="M673" s="16">
        <f>COUNTIF('cons 2023 - 2025'!D674:AM674,"&lt;&gt;0")</f>
        <v>6</v>
      </c>
      <c r="N673" s="18">
        <f>-AVERAGE('cons 2023 - 2025'!D674:AM674)</f>
        <v>0.69444444444444442</v>
      </c>
      <c r="O673" s="18">
        <f t="shared" si="131"/>
        <v>4.166666666666667</v>
      </c>
      <c r="P673" s="18">
        <f>_xlfn.STDEV.S('cons 2023 - 2025'!D674:AM674)</f>
        <v>2.7341171930619264</v>
      </c>
      <c r="Q673" s="18">
        <f>-AVERAGE('cons 2023 - 2025'!D674:AM674)/'⚙ Assumptions'!$B$5</f>
        <v>3.1565656565656568E-2</v>
      </c>
      <c r="R673" s="18">
        <f>_xlfn.STDEV.S('cons 2023 - 2025'!D674:AM674)/SQRT('⚙ Assumptions'!$B$5)</f>
        <v>0.58291574416099357</v>
      </c>
      <c r="S673" s="18">
        <f>-IF(AVERAGE('cons 2023 - 2025'!D674:AM674)=0,"",_xlfn.STDEV.S('cons 2023 - 2025'!D674:AM674)/AVERAGE('cons 2023 - 2025'!D674:AM674))</f>
        <v>3.9371287580091741</v>
      </c>
      <c r="T673" s="18" t="str">
        <f t="shared" si="132"/>
        <v>Z</v>
      </c>
      <c r="U673" s="37">
        <f t="shared" si="133"/>
        <v>0.9</v>
      </c>
      <c r="V673" s="18">
        <f t="shared" si="134"/>
        <v>1.28</v>
      </c>
      <c r="W673" s="18">
        <f t="shared" si="135"/>
        <v>5.1152243239724973</v>
      </c>
      <c r="X673" s="18">
        <f t="shared" si="136"/>
        <v>4.3804164088981219</v>
      </c>
      <c r="Y673" s="18">
        <f t="shared" si="137"/>
        <v>6.5988101825583563</v>
      </c>
      <c r="Z673" s="18">
        <f t="shared" si="138"/>
        <v>5.4683793718610847</v>
      </c>
      <c r="AA673" s="18">
        <f>-AVERAGE('cons 2023 - 2025'!D674:AM674)*12</f>
        <v>8.3333333333333321</v>
      </c>
      <c r="AB673" s="27">
        <f t="shared" si="139"/>
        <v>3.3904000000000005</v>
      </c>
      <c r="AC673" s="18">
        <f>SQRT((2*AA673*'⚙ Assumptions'!$B$3)/AB673)</f>
        <v>27.154670331486319</v>
      </c>
      <c r="AD673" s="18">
        <f t="shared" si="140"/>
        <v>5.4683793718610847</v>
      </c>
      <c r="AE673" s="18">
        <f t="shared" si="141"/>
        <v>32.623049703347405</v>
      </c>
      <c r="AF673" s="18">
        <f t="shared" si="142"/>
        <v>0.30688398097290415</v>
      </c>
    </row>
    <row r="674" spans="1:32" x14ac:dyDescent="0.3">
      <c r="A674" s="19" t="s">
        <v>1359</v>
      </c>
      <c r="B674" s="20" t="s">
        <v>1360</v>
      </c>
      <c r="C674" s="16" t="s">
        <v>8</v>
      </c>
      <c r="D674" s="16" t="str">
        <f>VLOOKUP(A674,'Lead Time'!$A$2:$C$1180,3,0)</f>
        <v>Local</v>
      </c>
      <c r="E674" s="23" t="str">
        <f>VLOOKUP(A674,Classification!$A$2:$D$1180,4,0)</f>
        <v>C</v>
      </c>
      <c r="F674" s="25" t="str">
        <f>VLOOKUP(A674,Classification!$A$2:$E$1180,5,0)</f>
        <v>L</v>
      </c>
      <c r="G674" s="21">
        <f>VLOOKUP(A674,'Lead Time'!$A$2:$D$1180,4,0)</f>
        <v>186</v>
      </c>
      <c r="H674" s="21">
        <f t="shared" si="130"/>
        <v>6.2</v>
      </c>
      <c r="I674" s="32">
        <f>VLOOKUP(A674,Classification!$A$2:$F$1180,6,0)</f>
        <v>16.911999999999999</v>
      </c>
      <c r="J674" s="21">
        <f>-SUM('cons 2023 - 2025'!D675:AM675)</f>
        <v>1</v>
      </c>
      <c r="K674" s="18">
        <f>-_xlfn.MINIFS('cons 2023 - 2025'!D675:AM675,'cons 2023 - 2025'!D675:AM675,"&lt;&gt;0")</f>
        <v>1</v>
      </c>
      <c r="L674" s="18">
        <f>-_xlfn.MAXIFS('cons 2023 - 2025'!D675:AM675,'cons 2023 - 2025'!D675:AM675,"&lt;&gt;0")</f>
        <v>1</v>
      </c>
      <c r="M674" s="19">
        <f>COUNTIF('cons 2023 - 2025'!D675:AM675,"&lt;&gt;0")</f>
        <v>1</v>
      </c>
      <c r="N674" s="21">
        <f>-AVERAGE('cons 2023 - 2025'!D675:AM675)</f>
        <v>2.7777777777777776E-2</v>
      </c>
      <c r="O674" s="21">
        <f t="shared" si="131"/>
        <v>1</v>
      </c>
      <c r="P674" s="21">
        <f>_xlfn.STDEV.S('cons 2023 - 2025'!D675:AM675)</f>
        <v>0.16666666666666666</v>
      </c>
      <c r="Q674" s="21">
        <f>-AVERAGE('cons 2023 - 2025'!D675:AM675)/'⚙ Assumptions'!$B$5</f>
        <v>1.2626262626262625E-3</v>
      </c>
      <c r="R674" s="21">
        <f>_xlfn.STDEV.S('cons 2023 - 2025'!D675:AM675)/SQRT('⚙ Assumptions'!$B$5)</f>
        <v>3.5533452725935069E-2</v>
      </c>
      <c r="S674" s="21">
        <f>-IF(AVERAGE('cons 2023 - 2025'!D675:AM675)=0,"",_xlfn.STDEV.S('cons 2023 - 2025'!D675:AM675)/AVERAGE('cons 2023 - 2025'!D675:AM675))</f>
        <v>6</v>
      </c>
      <c r="T674" s="21" t="str">
        <f t="shared" si="132"/>
        <v>Z</v>
      </c>
      <c r="U674" s="38">
        <f t="shared" si="133"/>
        <v>0.9</v>
      </c>
      <c r="V674" s="21">
        <f t="shared" si="134"/>
        <v>1.28</v>
      </c>
      <c r="W674" s="21">
        <f t="shared" si="135"/>
        <v>0.62030295628487664</v>
      </c>
      <c r="X674" s="21">
        <f t="shared" si="136"/>
        <v>0.53119571618085248</v>
      </c>
      <c r="Y674" s="21">
        <f t="shared" si="137"/>
        <v>0.8551514411333615</v>
      </c>
      <c r="Z674" s="21">
        <f t="shared" si="138"/>
        <v>0.70341793840307476</v>
      </c>
      <c r="AA674" s="21">
        <f>-AVERAGE('cons 2023 - 2025'!D675:AM675)*12</f>
        <v>0.33333333333333331</v>
      </c>
      <c r="AB674" s="32">
        <f t="shared" si="139"/>
        <v>3.3824000000000001</v>
      </c>
      <c r="AC674" s="21">
        <f>SQRT((2*AA674*'⚙ Assumptions'!$B$3)/AB674)</f>
        <v>5.437352853629446</v>
      </c>
      <c r="AD674" s="21">
        <f t="shared" si="140"/>
        <v>0.70341793840307476</v>
      </c>
      <c r="AE674" s="21">
        <f t="shared" si="141"/>
        <v>6.1407707920325212</v>
      </c>
      <c r="AF674" s="21">
        <f t="shared" si="142"/>
        <v>6.130434097372079E-2</v>
      </c>
    </row>
    <row r="675" spans="1:32" x14ac:dyDescent="0.3">
      <c r="A675" s="16" t="s">
        <v>1361</v>
      </c>
      <c r="B675" s="17" t="s">
        <v>1362</v>
      </c>
      <c r="C675" s="16" t="s">
        <v>976</v>
      </c>
      <c r="D675" s="16" t="str">
        <f>VLOOKUP(A675,'Lead Time'!$A$2:$C$1180,3,0)</f>
        <v>Local</v>
      </c>
      <c r="E675" s="23" t="str">
        <f>VLOOKUP(A675,Classification!$A$2:$D$1180,4,0)</f>
        <v>C</v>
      </c>
      <c r="F675" s="24" t="str">
        <f>VLOOKUP(A675,Classification!$A$2:$E$1180,5,0)</f>
        <v>H</v>
      </c>
      <c r="G675" s="18">
        <f>VLOOKUP(A675,'Lead Time'!$A$2:$D$1180,4,0)</f>
        <v>12.125</v>
      </c>
      <c r="H675" s="18">
        <f t="shared" si="130"/>
        <v>0.40416666666666667</v>
      </c>
      <c r="I675" s="27">
        <f>VLOOKUP(A675,Classification!$A$2:$F$1180,6,0)</f>
        <v>16.899999999999999</v>
      </c>
      <c r="J675" s="18">
        <f>-SUM('cons 2023 - 2025'!D676:AM676)</f>
        <v>4406</v>
      </c>
      <c r="K675" s="18">
        <f>-_xlfn.MINIFS('cons 2023 - 2025'!D676:AM676,'cons 2023 - 2025'!D676:AM676,"&lt;&gt;0")</f>
        <v>517</v>
      </c>
      <c r="L675" s="18">
        <f>-_xlfn.MAXIFS('cons 2023 - 2025'!D676:AM676,'cons 2023 - 2025'!D676:AM676,"&lt;&gt;0")</f>
        <v>7</v>
      </c>
      <c r="M675" s="16">
        <f>COUNTIF('cons 2023 - 2025'!D676:AM676,"&lt;&gt;0")</f>
        <v>20</v>
      </c>
      <c r="N675" s="18">
        <f>-AVERAGE('cons 2023 - 2025'!D676:AM676)</f>
        <v>122.38888888888889</v>
      </c>
      <c r="O675" s="18">
        <f t="shared" si="131"/>
        <v>220.3</v>
      </c>
      <c r="P675" s="18">
        <f>_xlfn.STDEV.S('cons 2023 - 2025'!D676:AM676)</f>
        <v>171.55894909876608</v>
      </c>
      <c r="Q675" s="18">
        <f>-AVERAGE('cons 2023 - 2025'!D676:AM676)/'⚙ Assumptions'!$B$5</f>
        <v>5.5631313131313131</v>
      </c>
      <c r="R675" s="18">
        <f>_xlfn.STDEV.S('cons 2023 - 2025'!D676:AM676)/SQRT('⚙ Assumptions'!$B$5)</f>
        <v>36.576490845072634</v>
      </c>
      <c r="S675" s="18">
        <f>-IF(AVERAGE('cons 2023 - 2025'!D676:AM676)=0,"",_xlfn.STDEV.S('cons 2023 - 2025'!D676:AM676)/AVERAGE('cons 2023 - 2025'!D676:AM676))</f>
        <v>1.4017526481061233</v>
      </c>
      <c r="T675" s="18" t="str">
        <f t="shared" si="132"/>
        <v>Z</v>
      </c>
      <c r="U675" s="37">
        <f t="shared" si="133"/>
        <v>0.9</v>
      </c>
      <c r="V675" s="18">
        <f t="shared" si="134"/>
        <v>1.28</v>
      </c>
      <c r="W675" s="18">
        <f t="shared" si="135"/>
        <v>163.02450121825342</v>
      </c>
      <c r="X675" s="18">
        <f t="shared" si="136"/>
        <v>139.60584227795613</v>
      </c>
      <c r="Y675" s="18">
        <f t="shared" si="137"/>
        <v>230.4774683899706</v>
      </c>
      <c r="Z675" s="18">
        <f t="shared" si="138"/>
        <v>189.07135153721538</v>
      </c>
      <c r="AA675" s="18">
        <f>-AVERAGE('cons 2023 - 2025'!D676:AM676)*12</f>
        <v>1468.6666666666665</v>
      </c>
      <c r="AB675" s="27">
        <f t="shared" si="139"/>
        <v>3.38</v>
      </c>
      <c r="AC675" s="18">
        <f>SQRT((2*AA675*'⚙ Assumptions'!$B$3)/AB675)</f>
        <v>361.04712931388724</v>
      </c>
      <c r="AD675" s="18">
        <f t="shared" si="140"/>
        <v>189.07135153721538</v>
      </c>
      <c r="AE675" s="18">
        <f t="shared" si="141"/>
        <v>550.11848085110262</v>
      </c>
      <c r="AF675" s="18">
        <f t="shared" si="142"/>
        <v>4.0677976569364622</v>
      </c>
    </row>
    <row r="676" spans="1:32" x14ac:dyDescent="0.3">
      <c r="A676" s="19" t="s">
        <v>1363</v>
      </c>
      <c r="B676" s="20" t="s">
        <v>1364</v>
      </c>
      <c r="C676" s="16" t="s">
        <v>8</v>
      </c>
      <c r="D676" s="16" t="str">
        <f>VLOOKUP(A676,'Lead Time'!$A$2:$C$1180,3,0)</f>
        <v>Local</v>
      </c>
      <c r="E676" s="23" t="str">
        <f>VLOOKUP(A676,Classification!$A$2:$D$1180,4,0)</f>
        <v>C</v>
      </c>
      <c r="F676" s="25" t="str">
        <f>VLOOKUP(A676,Classification!$A$2:$E$1180,5,0)</f>
        <v>L</v>
      </c>
      <c r="G676" s="21">
        <f>VLOOKUP(A676,'Lead Time'!$A$2:$D$1180,4,0)</f>
        <v>32</v>
      </c>
      <c r="H676" s="21">
        <f t="shared" si="130"/>
        <v>1.0666666666666667</v>
      </c>
      <c r="I676" s="32">
        <f>VLOOKUP(A676,Classification!$A$2:$F$1180,6,0)</f>
        <v>16.899999999999999</v>
      </c>
      <c r="J676" s="21">
        <f>-SUM('cons 2023 - 2025'!D677:AM677)</f>
        <v>1</v>
      </c>
      <c r="K676" s="18">
        <f>-_xlfn.MINIFS('cons 2023 - 2025'!D677:AM677,'cons 2023 - 2025'!D677:AM677,"&lt;&gt;0")</f>
        <v>1</v>
      </c>
      <c r="L676" s="18">
        <f>-_xlfn.MAXIFS('cons 2023 - 2025'!D677:AM677,'cons 2023 - 2025'!D677:AM677,"&lt;&gt;0")</f>
        <v>1</v>
      </c>
      <c r="M676" s="19">
        <f>COUNTIF('cons 2023 - 2025'!D677:AM677,"&lt;&gt;0")</f>
        <v>1</v>
      </c>
      <c r="N676" s="21">
        <f>-AVERAGE('cons 2023 - 2025'!D677:AM677)</f>
        <v>2.7777777777777776E-2</v>
      </c>
      <c r="O676" s="21">
        <f t="shared" si="131"/>
        <v>1</v>
      </c>
      <c r="P676" s="21">
        <f>_xlfn.STDEV.S('cons 2023 - 2025'!D677:AM677)</f>
        <v>0.16666666666666666</v>
      </c>
      <c r="Q676" s="21">
        <f>-AVERAGE('cons 2023 - 2025'!D677:AM677)/'⚙ Assumptions'!$B$5</f>
        <v>1.2626262626262625E-3</v>
      </c>
      <c r="R676" s="21">
        <f>_xlfn.STDEV.S('cons 2023 - 2025'!D677:AM677)/SQRT('⚙ Assumptions'!$B$5)</f>
        <v>3.5533452725935069E-2</v>
      </c>
      <c r="S676" s="21">
        <f>-IF(AVERAGE('cons 2023 - 2025'!D677:AM677)=0,"",_xlfn.STDEV.S('cons 2023 - 2025'!D677:AM677)/AVERAGE('cons 2023 - 2025'!D677:AM677))</f>
        <v>6</v>
      </c>
      <c r="T676" s="21" t="str">
        <f t="shared" si="132"/>
        <v>Z</v>
      </c>
      <c r="U676" s="38">
        <f t="shared" si="133"/>
        <v>0.9</v>
      </c>
      <c r="V676" s="21">
        <f t="shared" si="134"/>
        <v>1.28</v>
      </c>
      <c r="W676" s="21">
        <f t="shared" si="135"/>
        <v>0.25728968070635833</v>
      </c>
      <c r="X676" s="21">
        <f t="shared" si="136"/>
        <v>0.2203297192509108</v>
      </c>
      <c r="Y676" s="21">
        <f t="shared" si="137"/>
        <v>0.29769372111039871</v>
      </c>
      <c r="Z676" s="21">
        <f t="shared" si="138"/>
        <v>0.24995934888054042</v>
      </c>
      <c r="AA676" s="21">
        <f>-AVERAGE('cons 2023 - 2025'!D677:AM677)*12</f>
        <v>0.33333333333333331</v>
      </c>
      <c r="AB676" s="32">
        <f t="shared" si="139"/>
        <v>3.38</v>
      </c>
      <c r="AC676" s="21">
        <f>SQRT((2*AA676*'⚙ Assumptions'!$B$3)/AB676)</f>
        <v>5.439282932204212</v>
      </c>
      <c r="AD676" s="21">
        <f t="shared" si="140"/>
        <v>0.24995934888054042</v>
      </c>
      <c r="AE676" s="21">
        <f t="shared" si="141"/>
        <v>5.6892422810847521</v>
      </c>
      <c r="AF676" s="21">
        <f t="shared" si="142"/>
        <v>6.128258770283411E-2</v>
      </c>
    </row>
    <row r="677" spans="1:32" x14ac:dyDescent="0.3">
      <c r="A677" s="16" t="s">
        <v>1365</v>
      </c>
      <c r="B677" s="17" t="s">
        <v>1366</v>
      </c>
      <c r="C677" s="16" t="s">
        <v>8</v>
      </c>
      <c r="D677" s="16" t="str">
        <f>VLOOKUP(A677,'Lead Time'!$A$2:$C$1180,3,0)</f>
        <v>Local</v>
      </c>
      <c r="E677" s="23" t="str">
        <f>VLOOKUP(A677,Classification!$A$2:$D$1180,4,0)</f>
        <v>C</v>
      </c>
      <c r="F677" s="25" t="str">
        <f>VLOOKUP(A677,Classification!$A$2:$E$1180,5,0)</f>
        <v>L</v>
      </c>
      <c r="G677" s="18">
        <f>VLOOKUP(A677,'Lead Time'!$A$2:$D$1180,4,0)</f>
        <v>15.2</v>
      </c>
      <c r="H677" s="18">
        <f t="shared" si="130"/>
        <v>0.5066666666666666</v>
      </c>
      <c r="I677" s="27">
        <f>VLOOKUP(A677,Classification!$A$2:$F$1180,6,0)</f>
        <v>16.667000000000002</v>
      </c>
      <c r="J677" s="18">
        <f>-SUM('cons 2023 - 2025'!D678:AM678)</f>
        <v>52</v>
      </c>
      <c r="K677" s="18">
        <f>-_xlfn.MINIFS('cons 2023 - 2025'!D678:AM678,'cons 2023 - 2025'!D678:AM678,"&lt;&gt;0")</f>
        <v>16</v>
      </c>
      <c r="L677" s="18">
        <f>-_xlfn.MAXIFS('cons 2023 - 2025'!D678:AM678,'cons 2023 - 2025'!D678:AM678,"&lt;&gt;0")</f>
        <v>2</v>
      </c>
      <c r="M677" s="16">
        <f>COUNTIF('cons 2023 - 2025'!D678:AM678,"&lt;&gt;0")</f>
        <v>6</v>
      </c>
      <c r="N677" s="18">
        <f>-AVERAGE('cons 2023 - 2025'!D678:AM678)</f>
        <v>1.4444444444444444</v>
      </c>
      <c r="O677" s="18">
        <f t="shared" si="131"/>
        <v>8.6666666666666661</v>
      </c>
      <c r="P677" s="18">
        <f>_xlfn.STDEV.S('cons 2023 - 2025'!D678:AM678)</f>
        <v>4.2924814298255072</v>
      </c>
      <c r="Q677" s="18">
        <f>-AVERAGE('cons 2023 - 2025'!D678:AM678)/'⚙ Assumptions'!$B$5</f>
        <v>6.5656565656565649E-2</v>
      </c>
      <c r="R677" s="18">
        <f>_xlfn.STDEV.S('cons 2023 - 2025'!D678:AM678)/SQRT('⚙ Assumptions'!$B$5)</f>
        <v>0.915160115781953</v>
      </c>
      <c r="S677" s="18">
        <f>-IF(AVERAGE('cons 2023 - 2025'!D678:AM678)=0,"",_xlfn.STDEV.S('cons 2023 - 2025'!D678:AM678)/AVERAGE('cons 2023 - 2025'!D678:AM678))</f>
        <v>2.9717179129561204</v>
      </c>
      <c r="T677" s="18" t="str">
        <f t="shared" si="132"/>
        <v>Z</v>
      </c>
      <c r="U677" s="37">
        <f t="shared" si="133"/>
        <v>0.9</v>
      </c>
      <c r="V677" s="18">
        <f t="shared" si="134"/>
        <v>1.28</v>
      </c>
      <c r="W677" s="18">
        <f t="shared" si="135"/>
        <v>4.5669772498423074</v>
      </c>
      <c r="X677" s="18">
        <f t="shared" si="136"/>
        <v>3.9109256637131256</v>
      </c>
      <c r="Y677" s="18">
        <f t="shared" si="137"/>
        <v>5.5649570478221051</v>
      </c>
      <c r="Z677" s="18">
        <f t="shared" si="138"/>
        <v>4.6427775155649771</v>
      </c>
      <c r="AA677" s="18">
        <f>-AVERAGE('cons 2023 - 2025'!D678:AM678)*12</f>
        <v>17.333333333333332</v>
      </c>
      <c r="AB677" s="27">
        <f t="shared" si="139"/>
        <v>3.3334000000000006</v>
      </c>
      <c r="AC677" s="18">
        <f>SQRT((2*AA677*'⚙ Assumptions'!$B$3)/AB677)</f>
        <v>39.496440353834259</v>
      </c>
      <c r="AD677" s="18">
        <f t="shared" si="140"/>
        <v>4.6427775155649771</v>
      </c>
      <c r="AE677" s="18">
        <f t="shared" si="141"/>
        <v>44.139217869399239</v>
      </c>
      <c r="AF677" s="18">
        <f t="shared" si="142"/>
        <v>0.43885811425157045</v>
      </c>
    </row>
    <row r="678" spans="1:32" x14ac:dyDescent="0.3">
      <c r="A678" s="19" t="s">
        <v>1367</v>
      </c>
      <c r="B678" s="20" t="s">
        <v>1368</v>
      </c>
      <c r="C678" s="16" t="s">
        <v>8</v>
      </c>
      <c r="D678" s="16" t="str">
        <f>VLOOKUP(A678,'Lead Time'!$A$2:$C$1180,3,0)</f>
        <v>Import</v>
      </c>
      <c r="E678" s="23" t="str">
        <f>VLOOKUP(A678,Classification!$A$2:$D$1180,4,0)</f>
        <v>C</v>
      </c>
      <c r="F678" s="25" t="str">
        <f>VLOOKUP(A678,Classification!$A$2:$E$1180,5,0)</f>
        <v>L</v>
      </c>
      <c r="G678" s="21">
        <f>VLOOKUP(A678,'Lead Time'!$A$2:$D$1180,4,0)</f>
        <v>244</v>
      </c>
      <c r="H678" s="21">
        <f t="shared" si="130"/>
        <v>8.1333333333333329</v>
      </c>
      <c r="I678" s="32">
        <f>VLOOKUP(A678,Classification!$A$2:$F$1180,6,0)</f>
        <v>16.539000000000001</v>
      </c>
      <c r="J678" s="21">
        <f>-SUM('cons 2023 - 2025'!D679:AM679)</f>
        <v>0</v>
      </c>
      <c r="K678" s="18">
        <f>-_xlfn.MINIFS('cons 2023 - 2025'!D679:AM679,'cons 2023 - 2025'!D679:AM679,"&lt;&gt;0")</f>
        <v>1</v>
      </c>
      <c r="L678" s="18">
        <f>-_xlfn.MAXIFS('cons 2023 - 2025'!D679:AM679,'cons 2023 - 2025'!D679:AM679,"&lt;&gt;0")</f>
        <v>-1</v>
      </c>
      <c r="M678" s="19">
        <f>COUNTIF('cons 2023 - 2025'!D679:AM679,"&lt;&gt;0")</f>
        <v>2</v>
      </c>
      <c r="N678" s="21">
        <f>-AVERAGE('cons 2023 - 2025'!D679:AM679)</f>
        <v>0</v>
      </c>
      <c r="O678" s="21">
        <f t="shared" si="131"/>
        <v>0</v>
      </c>
      <c r="P678" s="21">
        <f>_xlfn.STDEV.S('cons 2023 - 2025'!D679:AM679)</f>
        <v>0.23904572186687872</v>
      </c>
      <c r="Q678" s="21">
        <f>-AVERAGE('cons 2023 - 2025'!D679:AM679)/'⚙ Assumptions'!$B$5</f>
        <v>0</v>
      </c>
      <c r="R678" s="21">
        <f>_xlfn.STDEV.S('cons 2023 - 2025'!D679:AM679)/SQRT('⚙ Assumptions'!$B$5)</f>
        <v>5.0964719143762549E-2</v>
      </c>
      <c r="S678" s="21"/>
      <c r="T678" s="21"/>
      <c r="U678" s="38">
        <f t="shared" si="133"/>
        <v>0.9</v>
      </c>
      <c r="V678" s="21">
        <f t="shared" si="134"/>
        <v>1.28</v>
      </c>
      <c r="W678" s="21">
        <f t="shared" si="135"/>
        <v>1.0190007838086275</v>
      </c>
      <c r="X678" s="21">
        <f t="shared" si="136"/>
        <v>0.87262013772425906</v>
      </c>
      <c r="Y678" s="21">
        <f t="shared" si="137"/>
        <v>1.0190007838086275</v>
      </c>
      <c r="Z678" s="21">
        <f t="shared" si="138"/>
        <v>0.87262013772425906</v>
      </c>
      <c r="AA678" s="21">
        <f>-AVERAGE('cons 2023 - 2025'!D679:AM679)*12</f>
        <v>0</v>
      </c>
      <c r="AB678" s="32">
        <f t="shared" si="139"/>
        <v>3.3078000000000003</v>
      </c>
      <c r="AC678" s="21">
        <f>SQRT((2*AA678*'⚙ Assumptions'!$B$3)/AB678)</f>
        <v>0</v>
      </c>
      <c r="AD678" s="21">
        <f t="shared" si="140"/>
        <v>0.87262013772425906</v>
      </c>
      <c r="AE678" s="21">
        <f t="shared" si="141"/>
        <v>0.87262013772425906</v>
      </c>
      <c r="AF678" s="21" t="e">
        <f t="shared" si="142"/>
        <v>#DIV/0!</v>
      </c>
    </row>
    <row r="679" spans="1:32" x14ac:dyDescent="0.3">
      <c r="A679" s="16" t="s">
        <v>1369</v>
      </c>
      <c r="B679" s="17" t="s">
        <v>1370</v>
      </c>
      <c r="C679" s="16" t="s">
        <v>8</v>
      </c>
      <c r="D679" s="16" t="str">
        <f>VLOOKUP(A679,'Lead Time'!$A$2:$C$1180,3,0)</f>
        <v>Import</v>
      </c>
      <c r="E679" s="23" t="str">
        <f>VLOOKUP(A679,Classification!$A$2:$D$1180,4,0)</f>
        <v>C</v>
      </c>
      <c r="F679" s="26" t="str">
        <f>VLOOKUP(A679,Classification!$A$2:$E$1180,5,0)</f>
        <v>M</v>
      </c>
      <c r="G679" s="18">
        <f>VLOOKUP(A679,'Lead Time'!$A$2:$D$1180,4,0)</f>
        <v>137.6</v>
      </c>
      <c r="H679" s="18">
        <f t="shared" si="130"/>
        <v>4.5866666666666669</v>
      </c>
      <c r="I679" s="27">
        <f>VLOOKUP(A679,Classification!$A$2:$F$1180,6,0)</f>
        <v>16.451000000000001</v>
      </c>
      <c r="J679" s="18">
        <f>-SUM('cons 2023 - 2025'!D680:AM680)</f>
        <v>1820</v>
      </c>
      <c r="K679" s="18">
        <f>-_xlfn.MINIFS('cons 2023 - 2025'!D680:AM680,'cons 2023 - 2025'!D680:AM680,"&lt;&gt;0")</f>
        <v>800</v>
      </c>
      <c r="L679" s="18">
        <f>-_xlfn.MAXIFS('cons 2023 - 2025'!D680:AM680,'cons 2023 - 2025'!D680:AM680,"&lt;&gt;0")</f>
        <v>30</v>
      </c>
      <c r="M679" s="16">
        <f>COUNTIF('cons 2023 - 2025'!D680:AM680,"&lt;&gt;0")</f>
        <v>12</v>
      </c>
      <c r="N679" s="18">
        <f>-AVERAGE('cons 2023 - 2025'!D680:AM680)</f>
        <v>50.555555555555557</v>
      </c>
      <c r="O679" s="18">
        <f t="shared" si="131"/>
        <v>151.66666666666666</v>
      </c>
      <c r="P679" s="18">
        <f>_xlfn.STDEV.S('cons 2023 - 2025'!D680:AM680)</f>
        <v>138.60415257527859</v>
      </c>
      <c r="Q679" s="18">
        <f>-AVERAGE('cons 2023 - 2025'!D680:AM680)/'⚙ Assumptions'!$B$5</f>
        <v>2.297979797979798</v>
      </c>
      <c r="R679" s="18">
        <f>_xlfn.STDEV.S('cons 2023 - 2025'!D680:AM680)/SQRT('⚙ Assumptions'!$B$5)</f>
        <v>29.55050461891172</v>
      </c>
      <c r="S679" s="18">
        <f>-IF(AVERAGE('cons 2023 - 2025'!D680:AM680)=0,"",_xlfn.STDEV.S('cons 2023 - 2025'!D680:AM680)/AVERAGE('cons 2023 - 2025'!D680:AM680))</f>
        <v>2.7416206003901258</v>
      </c>
      <c r="T679" s="18" t="str">
        <f t="shared" si="132"/>
        <v>Z</v>
      </c>
      <c r="U679" s="37">
        <f t="shared" si="133"/>
        <v>0.9</v>
      </c>
      <c r="V679" s="18">
        <f t="shared" si="134"/>
        <v>1.28</v>
      </c>
      <c r="W679" s="18">
        <f t="shared" si="135"/>
        <v>443.69454375912278</v>
      </c>
      <c r="X679" s="18">
        <f t="shared" si="136"/>
        <v>379.95730723137626</v>
      </c>
      <c r="Y679" s="18">
        <f t="shared" si="137"/>
        <v>759.89656396114299</v>
      </c>
      <c r="Z679" s="18">
        <f t="shared" si="138"/>
        <v>611.83878871285776</v>
      </c>
      <c r="AA679" s="18">
        <f>-AVERAGE('cons 2023 - 2025'!D680:AM680)*12</f>
        <v>606.66666666666674</v>
      </c>
      <c r="AB679" s="27">
        <f t="shared" si="139"/>
        <v>3.2902000000000005</v>
      </c>
      <c r="AC679" s="18">
        <f>SQRT((2*AA679*'⚙ Assumptions'!$B$3)/AB679)</f>
        <v>235.19308296459445</v>
      </c>
      <c r="AD679" s="18">
        <f t="shared" si="140"/>
        <v>611.83878871285776</v>
      </c>
      <c r="AE679" s="18">
        <f t="shared" si="141"/>
        <v>847.03187167745227</v>
      </c>
      <c r="AF679" s="18">
        <f t="shared" si="142"/>
        <v>2.5794409385670294</v>
      </c>
    </row>
    <row r="680" spans="1:32" x14ac:dyDescent="0.3">
      <c r="A680" s="19" t="s">
        <v>1371</v>
      </c>
      <c r="B680" s="20" t="s">
        <v>1372</v>
      </c>
      <c r="C680" s="16" t="s">
        <v>8</v>
      </c>
      <c r="D680" s="16" t="str">
        <f>VLOOKUP(A680,'Lead Time'!$A$2:$C$1180,3,0)</f>
        <v>Local</v>
      </c>
      <c r="E680" s="23" t="str">
        <f>VLOOKUP(A680,Classification!$A$2:$D$1180,4,0)</f>
        <v>C</v>
      </c>
      <c r="F680" s="25" t="str">
        <f>VLOOKUP(A680,Classification!$A$2:$E$1180,5,0)</f>
        <v>L</v>
      </c>
      <c r="G680" s="21">
        <f>VLOOKUP(A680,'Lead Time'!$A$2:$D$1180,4,0)</f>
        <v>12.75</v>
      </c>
      <c r="H680" s="21">
        <f t="shared" si="130"/>
        <v>0.42499999999999999</v>
      </c>
      <c r="I680" s="32">
        <f>VLOOKUP(A680,Classification!$A$2:$F$1180,6,0)</f>
        <v>16.402000000000001</v>
      </c>
      <c r="J680" s="21">
        <f>-SUM('cons 2023 - 2025'!D681:AM681)</f>
        <v>18</v>
      </c>
      <c r="K680" s="18">
        <f>-_xlfn.MINIFS('cons 2023 - 2025'!D681:AM681,'cons 2023 - 2025'!D681:AM681,"&lt;&gt;0")</f>
        <v>10</v>
      </c>
      <c r="L680" s="18">
        <f>-_xlfn.MAXIFS('cons 2023 - 2025'!D681:AM681,'cons 2023 - 2025'!D681:AM681,"&lt;&gt;0")</f>
        <v>1</v>
      </c>
      <c r="M680" s="19">
        <f>COUNTIF('cons 2023 - 2025'!D681:AM681,"&lt;&gt;0")</f>
        <v>5</v>
      </c>
      <c r="N680" s="21">
        <f>-AVERAGE('cons 2023 - 2025'!D681:AM681)</f>
        <v>0.5</v>
      </c>
      <c r="O680" s="21">
        <f t="shared" si="131"/>
        <v>3.6</v>
      </c>
      <c r="P680" s="21">
        <f>_xlfn.STDEV.S('cons 2023 - 2025'!D681:AM681)</f>
        <v>1.7647338933351153</v>
      </c>
      <c r="Q680" s="21">
        <f>-AVERAGE('cons 2023 - 2025'!D681:AM681)/'⚙ Assumptions'!$B$5</f>
        <v>2.2727272727272728E-2</v>
      </c>
      <c r="R680" s="21">
        <f>_xlfn.STDEV.S('cons 2023 - 2025'!D681:AM681)/SQRT('⚙ Assumptions'!$B$5)</f>
        <v>0.37624253023607196</v>
      </c>
      <c r="S680" s="21">
        <f>-IF(AVERAGE('cons 2023 - 2025'!D681:AM681)=0,"",_xlfn.STDEV.S('cons 2023 - 2025'!D681:AM681)/AVERAGE('cons 2023 - 2025'!D681:AM681))</f>
        <v>3.5294677866702306</v>
      </c>
      <c r="T680" s="21" t="str">
        <f t="shared" si="132"/>
        <v>Z</v>
      </c>
      <c r="U680" s="38">
        <f t="shared" si="133"/>
        <v>0.9</v>
      </c>
      <c r="V680" s="21">
        <f t="shared" si="134"/>
        <v>1.28</v>
      </c>
      <c r="W680" s="21">
        <f t="shared" si="135"/>
        <v>1.7196218249310575</v>
      </c>
      <c r="X680" s="21">
        <f t="shared" si="136"/>
        <v>1.4725961525725337</v>
      </c>
      <c r="Y680" s="21">
        <f t="shared" si="137"/>
        <v>2.0093945522037848</v>
      </c>
      <c r="Z680" s="21">
        <f t="shared" si="138"/>
        <v>1.6850961525725336</v>
      </c>
      <c r="AA680" s="21">
        <f>-AVERAGE('cons 2023 - 2025'!D681:AM681)*12</f>
        <v>6</v>
      </c>
      <c r="AB680" s="32">
        <f t="shared" si="139"/>
        <v>3.2804000000000002</v>
      </c>
      <c r="AC680" s="21">
        <f>SQRT((2*AA680*'⚙ Assumptions'!$B$3)/AB680)</f>
        <v>23.424635995371812</v>
      </c>
      <c r="AD680" s="21">
        <f t="shared" si="140"/>
        <v>1.6850961525725336</v>
      </c>
      <c r="AE680" s="21">
        <f t="shared" si="141"/>
        <v>25.109732147944346</v>
      </c>
      <c r="AF680" s="21">
        <f t="shared" si="142"/>
        <v>0.25614058639739234</v>
      </c>
    </row>
    <row r="681" spans="1:32" x14ac:dyDescent="0.3">
      <c r="A681" s="16" t="s">
        <v>1373</v>
      </c>
      <c r="B681" s="17" t="s">
        <v>1374</v>
      </c>
      <c r="C681" s="16" t="s">
        <v>8</v>
      </c>
      <c r="D681" s="16" t="str">
        <f>VLOOKUP(A681,'Lead Time'!$A$2:$C$1180,3,0)</f>
        <v>Local</v>
      </c>
      <c r="E681" s="23" t="str">
        <f>VLOOKUP(A681,Classification!$A$2:$D$1180,4,0)</f>
        <v>C</v>
      </c>
      <c r="F681" s="25" t="str">
        <f>VLOOKUP(A681,Classification!$A$2:$E$1180,5,0)</f>
        <v>L</v>
      </c>
      <c r="G681" s="18">
        <f>VLOOKUP(A681,'Lead Time'!$A$2:$D$1180,4,0)</f>
        <v>11.333333333333334</v>
      </c>
      <c r="H681" s="18">
        <f t="shared" si="130"/>
        <v>0.37777777777777782</v>
      </c>
      <c r="I681" s="27">
        <f>VLOOKUP(A681,Classification!$A$2:$F$1180,6,0)</f>
        <v>16.361999999999998</v>
      </c>
      <c r="J681" s="18">
        <f>-SUM('cons 2023 - 2025'!D682:AM682)</f>
        <v>8</v>
      </c>
      <c r="K681" s="18">
        <f>-_xlfn.MINIFS('cons 2023 - 2025'!D682:AM682,'cons 2023 - 2025'!D682:AM682,"&lt;&gt;0")</f>
        <v>3</v>
      </c>
      <c r="L681" s="18">
        <f>-_xlfn.MAXIFS('cons 2023 - 2025'!D682:AM682,'cons 2023 - 2025'!D682:AM682,"&lt;&gt;0")</f>
        <v>1</v>
      </c>
      <c r="M681" s="16">
        <f>COUNTIF('cons 2023 - 2025'!D682:AM682,"&lt;&gt;0")</f>
        <v>4</v>
      </c>
      <c r="N681" s="18">
        <f>-AVERAGE('cons 2023 - 2025'!D682:AM682)</f>
        <v>0.22222222222222221</v>
      </c>
      <c r="O681" s="18">
        <f t="shared" si="131"/>
        <v>2</v>
      </c>
      <c r="P681" s="18">
        <f>_xlfn.STDEV.S('cons 2023 - 2025'!D682:AM682)</f>
        <v>0.68080251431091487</v>
      </c>
      <c r="Q681" s="18">
        <f>-AVERAGE('cons 2023 - 2025'!D682:AM682)/'⚙ Assumptions'!$B$5</f>
        <v>1.01010101010101E-2</v>
      </c>
      <c r="R681" s="18">
        <f>_xlfn.STDEV.S('cons 2023 - 2025'!D682:AM682)/SQRT('⚙ Assumptions'!$B$5)</f>
        <v>0.14514758374778777</v>
      </c>
      <c r="S681" s="18">
        <f>-IF(AVERAGE('cons 2023 - 2025'!D682:AM682)=0,"",_xlfn.STDEV.S('cons 2023 - 2025'!D682:AM682)/AVERAGE('cons 2023 - 2025'!D682:AM682))</f>
        <v>3.0636113143991173</v>
      </c>
      <c r="T681" s="18" t="str">
        <f t="shared" si="132"/>
        <v>Z</v>
      </c>
      <c r="U681" s="37">
        <f t="shared" si="133"/>
        <v>0.9</v>
      </c>
      <c r="V681" s="18">
        <f t="shared" si="134"/>
        <v>1.28</v>
      </c>
      <c r="W681" s="18">
        <f t="shared" si="135"/>
        <v>0.62545866191023192</v>
      </c>
      <c r="X681" s="18">
        <f t="shared" si="136"/>
        <v>0.53561079870517392</v>
      </c>
      <c r="Y681" s="18">
        <f t="shared" si="137"/>
        <v>0.73993677638834643</v>
      </c>
      <c r="Z681" s="18">
        <f t="shared" si="138"/>
        <v>0.61956141598912451</v>
      </c>
      <c r="AA681" s="18">
        <f>-AVERAGE('cons 2023 - 2025'!D682:AM682)*12</f>
        <v>2.6666666666666665</v>
      </c>
      <c r="AB681" s="27">
        <f t="shared" si="139"/>
        <v>3.2723999999999998</v>
      </c>
      <c r="AC681" s="18">
        <f>SQRT((2*AA681*'⚙ Assumptions'!$B$3)/AB681)</f>
        <v>15.635500994006486</v>
      </c>
      <c r="AD681" s="18">
        <f t="shared" si="140"/>
        <v>0.61956141598912451</v>
      </c>
      <c r="AE681" s="18">
        <f t="shared" si="141"/>
        <v>16.25506240999561</v>
      </c>
      <c r="AF681" s="18">
        <f t="shared" si="142"/>
        <v>0.17055204484262274</v>
      </c>
    </row>
    <row r="682" spans="1:32" x14ac:dyDescent="0.3">
      <c r="A682" s="19" t="s">
        <v>1375</v>
      </c>
      <c r="B682" s="20" t="s">
        <v>1376</v>
      </c>
      <c r="C682" s="16" t="s">
        <v>8</v>
      </c>
      <c r="D682" s="16" t="str">
        <f>VLOOKUP(A682,'Lead Time'!$A$2:$C$1180,3,0)</f>
        <v>Local</v>
      </c>
      <c r="E682" s="23" t="str">
        <f>VLOOKUP(A682,Classification!$A$2:$D$1180,4,0)</f>
        <v>C</v>
      </c>
      <c r="F682" s="25" t="str">
        <f>VLOOKUP(A682,Classification!$A$2:$E$1180,5,0)</f>
        <v>L</v>
      </c>
      <c r="G682" s="21">
        <f>VLOOKUP(A682,'Lead Time'!$A$2:$D$1180,4,0)</f>
        <v>18.600000000000001</v>
      </c>
      <c r="H682" s="21">
        <f t="shared" si="130"/>
        <v>0.62</v>
      </c>
      <c r="I682" s="32">
        <f>VLOOKUP(A682,Classification!$A$2:$F$1180,6,0)</f>
        <v>16.361999999999998</v>
      </c>
      <c r="J682" s="21">
        <f>-SUM('cons 2023 - 2025'!D683:AM683)</f>
        <v>6</v>
      </c>
      <c r="K682" s="18">
        <f>-_xlfn.MINIFS('cons 2023 - 2025'!D683:AM683,'cons 2023 - 2025'!D683:AM683,"&lt;&gt;0")</f>
        <v>3</v>
      </c>
      <c r="L682" s="18">
        <f>-_xlfn.MAXIFS('cons 2023 - 2025'!D683:AM683,'cons 2023 - 2025'!D683:AM683,"&lt;&gt;0")</f>
        <v>1</v>
      </c>
      <c r="M682" s="19">
        <f>COUNTIF('cons 2023 - 2025'!D683:AM683,"&lt;&gt;0")</f>
        <v>3</v>
      </c>
      <c r="N682" s="21">
        <f>-AVERAGE('cons 2023 - 2025'!D683:AM683)</f>
        <v>0.16666666666666666</v>
      </c>
      <c r="O682" s="21">
        <f t="shared" si="131"/>
        <v>2</v>
      </c>
      <c r="P682" s="21">
        <f>_xlfn.STDEV.S('cons 2023 - 2025'!D683:AM683)</f>
        <v>0.60944940022004401</v>
      </c>
      <c r="Q682" s="21">
        <f>-AVERAGE('cons 2023 - 2025'!D683:AM683)/'⚙ Assumptions'!$B$5</f>
        <v>7.5757575757575751E-3</v>
      </c>
      <c r="R682" s="21">
        <f>_xlfn.STDEV.S('cons 2023 - 2025'!D683:AM683)/SQRT('⚙ Assumptions'!$B$5)</f>
        <v>0.1299350487094105</v>
      </c>
      <c r="S682" s="21">
        <f>-IF(AVERAGE('cons 2023 - 2025'!D683:AM683)=0,"",_xlfn.STDEV.S('cons 2023 - 2025'!D683:AM683)/AVERAGE('cons 2023 - 2025'!D683:AM683))</f>
        <v>3.6566964013202643</v>
      </c>
      <c r="T682" s="21" t="str">
        <f t="shared" si="132"/>
        <v>Z</v>
      </c>
      <c r="U682" s="38">
        <f t="shared" si="133"/>
        <v>0.9</v>
      </c>
      <c r="V682" s="21">
        <f t="shared" si="134"/>
        <v>1.28</v>
      </c>
      <c r="W682" s="21">
        <f t="shared" si="135"/>
        <v>0.71728666225168014</v>
      </c>
      <c r="X682" s="21">
        <f t="shared" si="136"/>
        <v>0.6142476001464835</v>
      </c>
      <c r="Y682" s="21">
        <f t="shared" si="137"/>
        <v>0.85819575316077101</v>
      </c>
      <c r="Z682" s="21">
        <f t="shared" si="138"/>
        <v>0.71758093347981688</v>
      </c>
      <c r="AA682" s="21">
        <f>-AVERAGE('cons 2023 - 2025'!D683:AM683)*12</f>
        <v>2</v>
      </c>
      <c r="AB682" s="32">
        <f t="shared" si="139"/>
        <v>3.2723999999999998</v>
      </c>
      <c r="AC682" s="21">
        <f>SQRT((2*AA682*'⚙ Assumptions'!$B$3)/AB682)</f>
        <v>13.540741061706459</v>
      </c>
      <c r="AD682" s="21">
        <f t="shared" si="140"/>
        <v>0.71758093347981688</v>
      </c>
      <c r="AE682" s="21">
        <f t="shared" si="141"/>
        <v>14.258321995186275</v>
      </c>
      <c r="AF682" s="21">
        <f t="shared" si="142"/>
        <v>0.14770240350109404</v>
      </c>
    </row>
    <row r="683" spans="1:32" x14ac:dyDescent="0.3">
      <c r="A683" s="16" t="s">
        <v>1377</v>
      </c>
      <c r="B683" s="17" t="s">
        <v>1378</v>
      </c>
      <c r="C683" s="16" t="s">
        <v>130</v>
      </c>
      <c r="D683" s="16"/>
      <c r="E683" s="23" t="str">
        <f>VLOOKUP(A683,Classification!$A$2:$D$1180,4,0)</f>
        <v>C</v>
      </c>
      <c r="F683" s="25" t="str">
        <f>VLOOKUP(A683,Classification!$A$2:$E$1180,5,0)</f>
        <v>L</v>
      </c>
      <c r="G683" s="18">
        <f>VLOOKUP(A683,'Lead Time'!$A$2:$D$1180,4,0)</f>
        <v>44</v>
      </c>
      <c r="H683" s="18">
        <f t="shared" si="130"/>
        <v>1.4666666666666666</v>
      </c>
      <c r="I683" s="27">
        <f>VLOOKUP(A683,Classification!$A$2:$F$1180,6,0)</f>
        <v>16.32</v>
      </c>
      <c r="J683" s="18">
        <f>-SUM('cons 2023 - 2025'!D684:AM684)</f>
        <v>153</v>
      </c>
      <c r="K683" s="18">
        <f>-_xlfn.MINIFS('cons 2023 - 2025'!D684:AM684,'cons 2023 - 2025'!D684:AM684,"&lt;&gt;0")</f>
        <v>153</v>
      </c>
      <c r="L683" s="18">
        <f>-_xlfn.MAXIFS('cons 2023 - 2025'!D684:AM684,'cons 2023 - 2025'!D684:AM684,"&lt;&gt;0")</f>
        <v>153</v>
      </c>
      <c r="M683" s="16">
        <f>COUNTIF('cons 2023 - 2025'!D684:AM684,"&lt;&gt;0")</f>
        <v>1</v>
      </c>
      <c r="N683" s="18">
        <f>-AVERAGE('cons 2023 - 2025'!D684:AM684)</f>
        <v>4.25</v>
      </c>
      <c r="O683" s="18">
        <f t="shared" si="131"/>
        <v>153</v>
      </c>
      <c r="P683" s="18">
        <f>_xlfn.STDEV.S('cons 2023 - 2025'!D684:AM684)</f>
        <v>25.5</v>
      </c>
      <c r="Q683" s="18">
        <f>-AVERAGE('cons 2023 - 2025'!D684:AM684)/'⚙ Assumptions'!$B$5</f>
        <v>0.19318181818181818</v>
      </c>
      <c r="R683" s="18">
        <f>_xlfn.STDEV.S('cons 2023 - 2025'!D684:AM684)/SQRT('⚙ Assumptions'!$B$5)</f>
        <v>5.4366182670680656</v>
      </c>
      <c r="S683" s="18">
        <f>-IF(AVERAGE('cons 2023 - 2025'!D684:AM684)=0,"",_xlfn.STDEV.S('cons 2023 - 2025'!D684:AM684)/AVERAGE('cons 2023 - 2025'!D684:AM684))</f>
        <v>6</v>
      </c>
      <c r="T683" s="18" t="str">
        <f t="shared" si="132"/>
        <v>Z</v>
      </c>
      <c r="U683" s="37">
        <f t="shared" si="133"/>
        <v>0.9</v>
      </c>
      <c r="V683" s="18">
        <f t="shared" si="134"/>
        <v>1.28</v>
      </c>
      <c r="W683" s="18">
        <f t="shared" si="135"/>
        <v>46.159930675857815</v>
      </c>
      <c r="X683" s="18">
        <f t="shared" si="136"/>
        <v>39.529003023096848</v>
      </c>
      <c r="Y683" s="18">
        <f t="shared" si="137"/>
        <v>54.659930675857815</v>
      </c>
      <c r="Z683" s="18">
        <f t="shared" si="138"/>
        <v>45.762336356430183</v>
      </c>
      <c r="AA683" s="18">
        <f>-AVERAGE('cons 2023 - 2025'!D684:AM684)*12</f>
        <v>51</v>
      </c>
      <c r="AB683" s="27">
        <f t="shared" si="139"/>
        <v>3.2640000000000002</v>
      </c>
      <c r="AC683" s="18">
        <f>SQRT((2*AA683*'⚙ Assumptions'!$B$3)/AB683)</f>
        <v>68.465319688145769</v>
      </c>
      <c r="AD683" s="18">
        <f t="shared" si="140"/>
        <v>45.762336356430183</v>
      </c>
      <c r="AE683" s="18">
        <f t="shared" si="141"/>
        <v>114.22765604457595</v>
      </c>
      <c r="AF683" s="18">
        <f t="shared" si="142"/>
        <v>0.74490267820702583</v>
      </c>
    </row>
    <row r="684" spans="1:32" x14ac:dyDescent="0.3">
      <c r="A684" s="19" t="s">
        <v>1379</v>
      </c>
      <c r="B684" s="20" t="s">
        <v>1380</v>
      </c>
      <c r="C684" s="16" t="s">
        <v>8</v>
      </c>
      <c r="D684" s="16" t="str">
        <f>VLOOKUP(A684,'Lead Time'!$A$2:$C$1180,3,0)</f>
        <v>Local</v>
      </c>
      <c r="E684" s="23" t="str">
        <f>VLOOKUP(A684,Classification!$A$2:$D$1180,4,0)</f>
        <v>C</v>
      </c>
      <c r="F684" s="25" t="str">
        <f>VLOOKUP(A684,Classification!$A$2:$E$1180,5,0)</f>
        <v>L</v>
      </c>
      <c r="G684" s="21">
        <f>VLOOKUP(A684,'Lead Time'!$A$2:$D$1180,4,0)</f>
        <v>16.399999999999999</v>
      </c>
      <c r="H684" s="21">
        <f t="shared" si="130"/>
        <v>0.54666666666666663</v>
      </c>
      <c r="I684" s="32">
        <f>VLOOKUP(A684,Classification!$A$2:$F$1180,6,0)</f>
        <v>16.202000000000002</v>
      </c>
      <c r="J684" s="21">
        <f>-SUM('cons 2023 - 2025'!D685:AM685)</f>
        <v>13</v>
      </c>
      <c r="K684" s="18">
        <f>-_xlfn.MINIFS('cons 2023 - 2025'!D685:AM685,'cons 2023 - 2025'!D685:AM685,"&lt;&gt;0")</f>
        <v>3</v>
      </c>
      <c r="L684" s="18">
        <f>-_xlfn.MAXIFS('cons 2023 - 2025'!D685:AM685,'cons 2023 - 2025'!D685:AM685,"&lt;&gt;0")</f>
        <v>1</v>
      </c>
      <c r="M684" s="19">
        <f>COUNTIF('cons 2023 - 2025'!D685:AM685,"&lt;&gt;0")</f>
        <v>6</v>
      </c>
      <c r="N684" s="21">
        <f>-AVERAGE('cons 2023 - 2025'!D685:AM685)</f>
        <v>0.3611111111111111</v>
      </c>
      <c r="O684" s="21">
        <f t="shared" si="131"/>
        <v>2.1666666666666665</v>
      </c>
      <c r="P684" s="21">
        <f>_xlfn.STDEV.S('cons 2023 - 2025'!D685:AM685)</f>
        <v>0.86694134841251025</v>
      </c>
      <c r="Q684" s="21">
        <f>-AVERAGE('cons 2023 - 2025'!D685:AM685)/'⚙ Assumptions'!$B$5</f>
        <v>1.6414141414141412E-2</v>
      </c>
      <c r="R684" s="21">
        <f>_xlfn.STDEV.S('cons 2023 - 2025'!D685:AM685)/SQRT('⚙ Assumptions'!$B$5)</f>
        <v>0.18483251651984603</v>
      </c>
      <c r="S684" s="21">
        <f>-IF(AVERAGE('cons 2023 - 2025'!D685:AM685)=0,"",_xlfn.STDEV.S('cons 2023 - 2025'!D685:AM685)/AVERAGE('cons 2023 - 2025'!D685:AM685))</f>
        <v>2.4007606571423361</v>
      </c>
      <c r="T684" s="21" t="str">
        <f t="shared" si="132"/>
        <v>Z</v>
      </c>
      <c r="U684" s="38">
        <f t="shared" si="133"/>
        <v>0.9</v>
      </c>
      <c r="V684" s="21">
        <f t="shared" si="134"/>
        <v>1.28</v>
      </c>
      <c r="W684" s="21">
        <f t="shared" si="135"/>
        <v>0.95809874260286987</v>
      </c>
      <c r="X684" s="21">
        <f t="shared" si="136"/>
        <v>0.82046674547069864</v>
      </c>
      <c r="Y684" s="21">
        <f t="shared" si="137"/>
        <v>1.227290661794789</v>
      </c>
      <c r="Z684" s="21">
        <f t="shared" si="138"/>
        <v>1.0178741528781061</v>
      </c>
      <c r="AA684" s="21">
        <f>-AVERAGE('cons 2023 - 2025'!D685:AM685)*12</f>
        <v>4.333333333333333</v>
      </c>
      <c r="AB684" s="32">
        <f t="shared" si="139"/>
        <v>3.2404000000000006</v>
      </c>
      <c r="AC684" s="21">
        <f>SQRT((2*AA684*'⚙ Assumptions'!$B$3)/AB684)</f>
        <v>20.029604062089902</v>
      </c>
      <c r="AD684" s="21">
        <f t="shared" si="140"/>
        <v>1.0178741528781061</v>
      </c>
      <c r="AE684" s="21">
        <f t="shared" si="141"/>
        <v>21.04747821496801</v>
      </c>
      <c r="AF684" s="21">
        <f t="shared" si="142"/>
        <v>0.21634643000932041</v>
      </c>
    </row>
    <row r="685" spans="1:32" x14ac:dyDescent="0.3">
      <c r="A685" s="16" t="s">
        <v>1381</v>
      </c>
      <c r="B685" s="17" t="s">
        <v>1382</v>
      </c>
      <c r="C685" s="16" t="s">
        <v>8</v>
      </c>
      <c r="D685" s="16" t="str">
        <f>VLOOKUP(A685,'Lead Time'!$A$2:$C$1180,3,0)</f>
        <v>Local</v>
      </c>
      <c r="E685" s="23" t="str">
        <f>VLOOKUP(A685,Classification!$A$2:$D$1180,4,0)</f>
        <v>C</v>
      </c>
      <c r="F685" s="26" t="str">
        <f>VLOOKUP(A685,Classification!$A$2:$E$1180,5,0)</f>
        <v>M</v>
      </c>
      <c r="G685" s="18">
        <f>VLOOKUP(A685,'Lead Time'!$A$2:$D$1180,4,0)</f>
        <v>13.153846153846153</v>
      </c>
      <c r="H685" s="18">
        <f t="shared" si="130"/>
        <v>0.43846153846153846</v>
      </c>
      <c r="I685" s="27">
        <f>VLOOKUP(A685,Classification!$A$2:$F$1180,6,0)</f>
        <v>16.12</v>
      </c>
      <c r="J685" s="18">
        <f>-SUM('cons 2023 - 2025'!D686:AM686)</f>
        <v>53</v>
      </c>
      <c r="K685" s="18">
        <f>-_xlfn.MINIFS('cons 2023 - 2025'!D686:AM686,'cons 2023 - 2025'!D686:AM686,"&lt;&gt;0")</f>
        <v>20</v>
      </c>
      <c r="L685" s="18">
        <f>-_xlfn.MAXIFS('cons 2023 - 2025'!D686:AM686,'cons 2023 - 2025'!D686:AM686,"&lt;&gt;0")</f>
        <v>1</v>
      </c>
      <c r="M685" s="16">
        <f>COUNTIF('cons 2023 - 2025'!D686:AM686,"&lt;&gt;0")</f>
        <v>14</v>
      </c>
      <c r="N685" s="18">
        <f>-AVERAGE('cons 2023 - 2025'!D686:AM686)</f>
        <v>1.4722222222222223</v>
      </c>
      <c r="O685" s="18">
        <f t="shared" si="131"/>
        <v>3.7857142857142856</v>
      </c>
      <c r="P685" s="18">
        <f>_xlfn.STDEV.S('cons 2023 - 2025'!D686:AM686)</f>
        <v>3.6133570549212553</v>
      </c>
      <c r="Q685" s="18">
        <f>-AVERAGE('cons 2023 - 2025'!D686:AM686)/'⚙ Assumptions'!$B$5</f>
        <v>6.691919191919192E-2</v>
      </c>
      <c r="R685" s="18">
        <f>_xlfn.STDEV.S('cons 2023 - 2025'!D686:AM686)/SQRT('⚙ Assumptions'!$B$5)</f>
        <v>0.77037031255781041</v>
      </c>
      <c r="S685" s="18">
        <f>-IF(AVERAGE('cons 2023 - 2025'!D686:AM686)=0,"",_xlfn.STDEV.S('cons 2023 - 2025'!D686:AM686)/AVERAGE('cons 2023 - 2025'!D686:AM686))</f>
        <v>2.4543557354182108</v>
      </c>
      <c r="T685" s="18" t="str">
        <f t="shared" si="132"/>
        <v>Z</v>
      </c>
      <c r="U685" s="37">
        <f t="shared" si="133"/>
        <v>0.9</v>
      </c>
      <c r="V685" s="18">
        <f t="shared" si="134"/>
        <v>1.28</v>
      </c>
      <c r="W685" s="18">
        <f t="shared" si="135"/>
        <v>3.576316010057865</v>
      </c>
      <c r="X685" s="18">
        <f t="shared" si="136"/>
        <v>3.0625740615997978</v>
      </c>
      <c r="Y685" s="18">
        <f t="shared" si="137"/>
        <v>4.45656076530262</v>
      </c>
      <c r="Z685" s="18">
        <f t="shared" si="138"/>
        <v>3.7080868821126183</v>
      </c>
      <c r="AA685" s="18">
        <f>-AVERAGE('cons 2023 - 2025'!D686:AM686)*12</f>
        <v>17.666666666666668</v>
      </c>
      <c r="AB685" s="27">
        <f t="shared" si="139"/>
        <v>3.2240000000000002</v>
      </c>
      <c r="AC685" s="18">
        <f>SQRT((2*AA685*'⚙ Assumptions'!$B$3)/AB685)</f>
        <v>40.545290670230727</v>
      </c>
      <c r="AD685" s="18">
        <f t="shared" si="140"/>
        <v>3.7080868821126183</v>
      </c>
      <c r="AE685" s="18">
        <f t="shared" si="141"/>
        <v>44.253377552343345</v>
      </c>
      <c r="AF685" s="18">
        <f t="shared" si="142"/>
        <v>0.43572672373607957</v>
      </c>
    </row>
    <row r="686" spans="1:32" x14ac:dyDescent="0.3">
      <c r="A686" s="19" t="s">
        <v>1383</v>
      </c>
      <c r="B686" s="20" t="s">
        <v>1384</v>
      </c>
      <c r="C686" s="16" t="s">
        <v>20</v>
      </c>
      <c r="D686" s="16"/>
      <c r="E686" s="23" t="str">
        <f>VLOOKUP(A686,Classification!$A$2:$D$1180,4,0)</f>
        <v>C</v>
      </c>
      <c r="F686" s="24" t="str">
        <f>VLOOKUP(A686,Classification!$A$2:$E$1180,5,0)</f>
        <v>H</v>
      </c>
      <c r="G686" s="21">
        <f>VLOOKUP(A686,'Lead Time'!$A$2:$D$1180,4,0)</f>
        <v>44</v>
      </c>
      <c r="H686" s="21">
        <f t="shared" si="130"/>
        <v>1.4666666666666666</v>
      </c>
      <c r="I686" s="32">
        <f>VLOOKUP(A686,Classification!$A$2:$F$1180,6,0)</f>
        <v>15.981999999999999</v>
      </c>
      <c r="J686" s="21">
        <f>-SUM('cons 2023 - 2025'!D687:AM687)</f>
        <v>200895.62700000001</v>
      </c>
      <c r="K686" s="18">
        <f>-_xlfn.MINIFS('cons 2023 - 2025'!D687:AM687,'cons 2023 - 2025'!D687:AM687,"&lt;&gt;0")</f>
        <v>8371.9510000000009</v>
      </c>
      <c r="L686" s="18">
        <f>-_xlfn.MAXIFS('cons 2023 - 2025'!D687:AM687,'cons 2023 - 2025'!D687:AM687,"&lt;&gt;0")</f>
        <v>3307.1</v>
      </c>
      <c r="M686" s="19">
        <f>COUNTIF('cons 2023 - 2025'!D687:AM687,"&lt;&gt;0")</f>
        <v>36</v>
      </c>
      <c r="N686" s="21">
        <f>-AVERAGE('cons 2023 - 2025'!D687:AM687)</f>
        <v>5580.4340833333335</v>
      </c>
      <c r="O686" s="21">
        <f t="shared" si="131"/>
        <v>5580.4340833333335</v>
      </c>
      <c r="P686" s="21">
        <f>_xlfn.STDEV.S('cons 2023 - 2025'!D687:AM687)</f>
        <v>1109.7940781978127</v>
      </c>
      <c r="Q686" s="21">
        <f>-AVERAGE('cons 2023 - 2025'!D687:AM687)/'⚙ Assumptions'!$B$5</f>
        <v>253.65609469696972</v>
      </c>
      <c r="R686" s="21">
        <f>_xlfn.STDEV.S('cons 2023 - 2025'!D687:AM687)/SQRT('⚙ Assumptions'!$B$5)</f>
        <v>236.608892478988</v>
      </c>
      <c r="S686" s="21">
        <f>-IF(AVERAGE('cons 2023 - 2025'!D687:AM687)=0,"",_xlfn.STDEV.S('cons 2023 - 2025'!D687:AM687)/AVERAGE('cons 2023 - 2025'!D687:AM687))</f>
        <v>0.1988723568140249</v>
      </c>
      <c r="T686" s="21" t="str">
        <f t="shared" si="132"/>
        <v>X</v>
      </c>
      <c r="U686" s="38">
        <f t="shared" si="133"/>
        <v>0.9</v>
      </c>
      <c r="V686" s="21">
        <f t="shared" si="134"/>
        <v>1.28</v>
      </c>
      <c r="W686" s="21">
        <f t="shared" si="135"/>
        <v>2008.9418711407282</v>
      </c>
      <c r="X686" s="21">
        <f t="shared" si="136"/>
        <v>1720.3550381214243</v>
      </c>
      <c r="Y686" s="21">
        <f t="shared" si="137"/>
        <v>13169.810037807396</v>
      </c>
      <c r="Z686" s="21">
        <f t="shared" si="138"/>
        <v>9904.9916936769787</v>
      </c>
      <c r="AA686" s="21">
        <f>-AVERAGE('cons 2023 - 2025'!D687:AM687)*12</f>
        <v>66965.209000000003</v>
      </c>
      <c r="AB686" s="32">
        <f t="shared" si="139"/>
        <v>3.1964000000000001</v>
      </c>
      <c r="AC686" s="21">
        <f>SQRT((2*AA686*'⚙ Assumptions'!$B$3)/AB686)</f>
        <v>2507.0020014281122</v>
      </c>
      <c r="AD686" s="21">
        <f t="shared" si="140"/>
        <v>9904.9916936769787</v>
      </c>
      <c r="AE686" s="21">
        <f t="shared" si="141"/>
        <v>12411.993695105091</v>
      </c>
      <c r="AF686" s="21">
        <f t="shared" si="142"/>
        <v>26.711270657882725</v>
      </c>
    </row>
    <row r="687" spans="1:32" x14ac:dyDescent="0.3">
      <c r="A687" s="16" t="s">
        <v>1385</v>
      </c>
      <c r="B687" s="17" t="s">
        <v>1386</v>
      </c>
      <c r="C687" s="16" t="s">
        <v>8</v>
      </c>
      <c r="D687" s="16" t="str">
        <f>VLOOKUP(A687,'Lead Time'!$A$2:$C$1180,3,0)</f>
        <v>Import</v>
      </c>
      <c r="E687" s="23" t="str">
        <f>VLOOKUP(A687,Classification!$A$2:$D$1180,4,0)</f>
        <v>C</v>
      </c>
      <c r="F687" s="24" t="str">
        <f>VLOOKUP(A687,Classification!$A$2:$E$1180,5,0)</f>
        <v>H</v>
      </c>
      <c r="G687" s="18">
        <f>VLOOKUP(A687,'Lead Time'!$A$2:$D$1180,4,0)</f>
        <v>141.6</v>
      </c>
      <c r="H687" s="18">
        <f t="shared" si="130"/>
        <v>4.72</v>
      </c>
      <c r="I687" s="27">
        <f>VLOOKUP(A687,Classification!$A$2:$F$1180,6,0)</f>
        <v>15.964</v>
      </c>
      <c r="J687" s="18">
        <f>-SUM('cons 2023 - 2025'!D688:AM688)</f>
        <v>198</v>
      </c>
      <c r="K687" s="18">
        <f>-_xlfn.MINIFS('cons 2023 - 2025'!D688:AM688,'cons 2023 - 2025'!D688:AM688,"&lt;&gt;0")</f>
        <v>24</v>
      </c>
      <c r="L687" s="18">
        <f>-_xlfn.MAXIFS('cons 2023 - 2025'!D688:AM688,'cons 2023 - 2025'!D688:AM688,"&lt;&gt;0")</f>
        <v>4</v>
      </c>
      <c r="M687" s="16">
        <f>COUNTIF('cons 2023 - 2025'!D688:AM688,"&lt;&gt;0")</f>
        <v>21</v>
      </c>
      <c r="N687" s="18">
        <f>-AVERAGE('cons 2023 - 2025'!D688:AM688)</f>
        <v>5.5</v>
      </c>
      <c r="O687" s="18">
        <f t="shared" si="131"/>
        <v>9.4285714285714288</v>
      </c>
      <c r="P687" s="18">
        <f>_xlfn.STDEV.S('cons 2023 - 2025'!D688:AM688)</f>
        <v>6.143521558752532</v>
      </c>
      <c r="Q687" s="18">
        <f>-AVERAGE('cons 2023 - 2025'!D688:AM688)/'⚙ Assumptions'!$B$5</f>
        <v>0.25</v>
      </c>
      <c r="R687" s="18">
        <f>_xlfn.STDEV.S('cons 2023 - 2025'!D688:AM688)/SQRT('⚙ Assumptions'!$B$5)</f>
        <v>1.3098031972721762</v>
      </c>
      <c r="S687" s="18">
        <f>-IF(AVERAGE('cons 2023 - 2025'!D688:AM688)=0,"",_xlfn.STDEV.S('cons 2023 - 2025'!D688:AM688)/AVERAGE('cons 2023 - 2025'!D688:AM688))</f>
        <v>1.1170039197731876</v>
      </c>
      <c r="T687" s="18" t="str">
        <f t="shared" si="132"/>
        <v>Z</v>
      </c>
      <c r="U687" s="37">
        <f t="shared" si="133"/>
        <v>0.9</v>
      </c>
      <c r="V687" s="18">
        <f t="shared" si="134"/>
        <v>1.28</v>
      </c>
      <c r="W687" s="18">
        <f t="shared" si="135"/>
        <v>19.950217856441579</v>
      </c>
      <c r="X687" s="18">
        <f t="shared" si="136"/>
        <v>17.084345890735346</v>
      </c>
      <c r="Y687" s="18">
        <f t="shared" si="137"/>
        <v>55.350217856441574</v>
      </c>
      <c r="Z687" s="18">
        <f t="shared" si="138"/>
        <v>43.044345890735343</v>
      </c>
      <c r="AA687" s="18">
        <f>-AVERAGE('cons 2023 - 2025'!D688:AM688)*12</f>
        <v>66</v>
      </c>
      <c r="AB687" s="27">
        <f t="shared" si="139"/>
        <v>3.1928000000000001</v>
      </c>
      <c r="AC687" s="18">
        <f>SQRT((2*AA687*'⚙ Assumptions'!$B$3)/AB687)</f>
        <v>78.749306472229833</v>
      </c>
      <c r="AD687" s="18">
        <f t="shared" si="140"/>
        <v>43.044345890735343</v>
      </c>
      <c r="AE687" s="18">
        <f t="shared" si="141"/>
        <v>121.79365236296518</v>
      </c>
      <c r="AF687" s="18">
        <f t="shared" si="142"/>
        <v>0.83810261901511796</v>
      </c>
    </row>
    <row r="688" spans="1:32" x14ac:dyDescent="0.3">
      <c r="A688" s="19" t="s">
        <v>1387</v>
      </c>
      <c r="B688" s="20" t="s">
        <v>1388</v>
      </c>
      <c r="C688" s="16" t="s">
        <v>8</v>
      </c>
      <c r="D688" s="16" t="str">
        <f>VLOOKUP(A688,'Lead Time'!$A$2:$C$1180,3,0)</f>
        <v>Local</v>
      </c>
      <c r="E688" s="23" t="str">
        <f>VLOOKUP(A688,Classification!$A$2:$D$1180,4,0)</f>
        <v>C</v>
      </c>
      <c r="F688" s="25" t="str">
        <f>VLOOKUP(A688,Classification!$A$2:$E$1180,5,0)</f>
        <v>L</v>
      </c>
      <c r="G688" s="21">
        <f>VLOOKUP(A688,'Lead Time'!$A$2:$D$1180,4,0)</f>
        <v>73.75</v>
      </c>
      <c r="H688" s="21">
        <f t="shared" si="130"/>
        <v>2.4583333333333335</v>
      </c>
      <c r="I688" s="32">
        <f>VLOOKUP(A688,Classification!$A$2:$F$1180,6,0)</f>
        <v>15.81</v>
      </c>
      <c r="J688" s="21">
        <f>-SUM('cons 2023 - 2025'!D689:AM689)</f>
        <v>12</v>
      </c>
      <c r="K688" s="18">
        <f>-_xlfn.MINIFS('cons 2023 - 2025'!D689:AM689,'cons 2023 - 2025'!D689:AM689,"&lt;&gt;0")</f>
        <v>6</v>
      </c>
      <c r="L688" s="18">
        <f>-_xlfn.MAXIFS('cons 2023 - 2025'!D689:AM689,'cons 2023 - 2025'!D689:AM689,"&lt;&gt;0")</f>
        <v>6</v>
      </c>
      <c r="M688" s="19">
        <f>COUNTIF('cons 2023 - 2025'!D689:AM689,"&lt;&gt;0")</f>
        <v>2</v>
      </c>
      <c r="N688" s="21">
        <f>-AVERAGE('cons 2023 - 2025'!D689:AM689)</f>
        <v>0.33333333333333331</v>
      </c>
      <c r="O688" s="21">
        <f t="shared" si="131"/>
        <v>6</v>
      </c>
      <c r="P688" s="21">
        <f>_xlfn.STDEV.S('cons 2023 - 2025'!D689:AM689)</f>
        <v>1.3938641048743392</v>
      </c>
      <c r="Q688" s="21">
        <f>-AVERAGE('cons 2023 - 2025'!D689:AM689)/'⚙ Assumptions'!$B$5</f>
        <v>1.515151515151515E-2</v>
      </c>
      <c r="R688" s="21">
        <f>_xlfn.STDEV.S('cons 2023 - 2025'!D689:AM689)/SQRT('⚙ Assumptions'!$B$5)</f>
        <v>0.29717282566158082</v>
      </c>
      <c r="S688" s="21">
        <f>-IF(AVERAGE('cons 2023 - 2025'!D689:AM689)=0,"",_xlfn.STDEV.S('cons 2023 - 2025'!D689:AM689)/AVERAGE('cons 2023 - 2025'!D689:AM689))</f>
        <v>4.1815923146230176</v>
      </c>
      <c r="T688" s="21" t="str">
        <f t="shared" si="132"/>
        <v>Z</v>
      </c>
      <c r="U688" s="38">
        <f t="shared" si="133"/>
        <v>0.9</v>
      </c>
      <c r="V688" s="21">
        <f t="shared" si="134"/>
        <v>1.28</v>
      </c>
      <c r="W688" s="21">
        <f t="shared" si="135"/>
        <v>3.2666309742727169</v>
      </c>
      <c r="X688" s="21">
        <f t="shared" si="136"/>
        <v>2.7973756408803014</v>
      </c>
      <c r="Y688" s="21">
        <f t="shared" si="137"/>
        <v>4.3840552166969591</v>
      </c>
      <c r="Z688" s="21">
        <f t="shared" si="138"/>
        <v>3.6168200853247461</v>
      </c>
      <c r="AA688" s="21">
        <f>-AVERAGE('cons 2023 - 2025'!D689:AM689)*12</f>
        <v>4</v>
      </c>
      <c r="AB688" s="32">
        <f t="shared" si="139"/>
        <v>3.1620000000000004</v>
      </c>
      <c r="AC688" s="21">
        <f>SQRT((2*AA688*'⚙ Assumptions'!$B$3)/AB688)</f>
        <v>19.480930197663145</v>
      </c>
      <c r="AD688" s="21">
        <f t="shared" si="140"/>
        <v>3.6168200853247461</v>
      </c>
      <c r="AE688" s="21">
        <f t="shared" si="141"/>
        <v>23.097750282987892</v>
      </c>
      <c r="AF688" s="21">
        <f t="shared" si="142"/>
        <v>0.20532900428336959</v>
      </c>
    </row>
    <row r="689" spans="1:32" x14ac:dyDescent="0.3">
      <c r="A689" s="16" t="s">
        <v>1389</v>
      </c>
      <c r="B689" s="17" t="s">
        <v>1390</v>
      </c>
      <c r="C689" s="16" t="s">
        <v>8</v>
      </c>
      <c r="D689" s="16" t="str">
        <f>VLOOKUP(A689,'Lead Time'!$A$2:$C$1180,3,0)</f>
        <v>Import</v>
      </c>
      <c r="E689" s="23" t="str">
        <f>VLOOKUP(A689,Classification!$A$2:$D$1180,4,0)</f>
        <v>C</v>
      </c>
      <c r="F689" s="25" t="str">
        <f>VLOOKUP(A689,Classification!$A$2:$E$1180,5,0)</f>
        <v>L</v>
      </c>
      <c r="G689" s="18">
        <f>VLOOKUP(A689,'Lead Time'!$A$2:$D$1180,4,0)</f>
        <v>136</v>
      </c>
      <c r="H689" s="18">
        <f t="shared" si="130"/>
        <v>4.5333333333333332</v>
      </c>
      <c r="I689" s="27">
        <f>VLOOKUP(A689,Classification!$A$2:$F$1180,6,0)</f>
        <v>15.739000000000001</v>
      </c>
      <c r="J689" s="18">
        <f>-SUM('cons 2023 - 2025'!D690:AM690)</f>
        <v>6795</v>
      </c>
      <c r="K689" s="18">
        <f>-_xlfn.MINIFS('cons 2023 - 2025'!D690:AM690,'cons 2023 - 2025'!D690:AM690,"&lt;&gt;0")</f>
        <v>3145</v>
      </c>
      <c r="L689" s="18">
        <f>-_xlfn.MAXIFS('cons 2023 - 2025'!D690:AM690,'cons 2023 - 2025'!D690:AM690,"&lt;&gt;0")</f>
        <v>225</v>
      </c>
      <c r="M689" s="16">
        <f>COUNTIF('cons 2023 - 2025'!D690:AM690,"&lt;&gt;0")</f>
        <v>7</v>
      </c>
      <c r="N689" s="18">
        <f>-AVERAGE('cons 2023 - 2025'!D690:AM690)</f>
        <v>188.75</v>
      </c>
      <c r="O689" s="18">
        <f t="shared" si="131"/>
        <v>970.71428571428567</v>
      </c>
      <c r="P689" s="18">
        <f>_xlfn.STDEV.S('cons 2023 - 2025'!D690:AM690)</f>
        <v>579.88591858349912</v>
      </c>
      <c r="Q689" s="18">
        <f>-AVERAGE('cons 2023 - 2025'!D690:AM690)/'⚙ Assumptions'!$B$5</f>
        <v>8.579545454545455</v>
      </c>
      <c r="R689" s="18">
        <f>_xlfn.STDEV.S('cons 2023 - 2025'!D690:AM690)/SQRT('⚙ Assumptions'!$B$5)</f>
        <v>123.6320932465332</v>
      </c>
      <c r="S689" s="18">
        <f>-IF(AVERAGE('cons 2023 - 2025'!D690:AM690)=0,"",_xlfn.STDEV.S('cons 2023 - 2025'!D690:AM690)/AVERAGE('cons 2023 - 2025'!D690:AM690))</f>
        <v>3.0722432772635715</v>
      </c>
      <c r="T689" s="18" t="str">
        <f t="shared" si="132"/>
        <v>Z</v>
      </c>
      <c r="U689" s="37">
        <f t="shared" si="133"/>
        <v>0.9</v>
      </c>
      <c r="V689" s="18">
        <f t="shared" si="134"/>
        <v>1.28</v>
      </c>
      <c r="W689" s="18">
        <f t="shared" si="135"/>
        <v>1845.4855382516832</v>
      </c>
      <c r="X689" s="18">
        <f t="shared" si="136"/>
        <v>1580.3793972937247</v>
      </c>
      <c r="Y689" s="18">
        <f t="shared" si="137"/>
        <v>3012.3037200698654</v>
      </c>
      <c r="Z689" s="18">
        <f t="shared" si="138"/>
        <v>2436.0460639603912</v>
      </c>
      <c r="AA689" s="18">
        <f>-AVERAGE('cons 2023 - 2025'!D690:AM690)*12</f>
        <v>2265</v>
      </c>
      <c r="AB689" s="27">
        <f t="shared" si="139"/>
        <v>3.1478000000000002</v>
      </c>
      <c r="AC689" s="18">
        <f>SQRT((2*AA689*'⚙ Assumptions'!$B$3)/AB689)</f>
        <v>464.61279427645462</v>
      </c>
      <c r="AD689" s="18">
        <f t="shared" si="140"/>
        <v>2436.0460639603912</v>
      </c>
      <c r="AE689" s="18">
        <f t="shared" si="141"/>
        <v>2900.6588582368458</v>
      </c>
      <c r="AF689" s="18">
        <f t="shared" si="142"/>
        <v>4.8750271794114139</v>
      </c>
    </row>
    <row r="690" spans="1:32" x14ac:dyDescent="0.3">
      <c r="A690" s="19" t="s">
        <v>1391</v>
      </c>
      <c r="B690" s="20" t="s">
        <v>1392</v>
      </c>
      <c r="C690" s="16" t="s">
        <v>130</v>
      </c>
      <c r="D690" s="16" t="str">
        <f>VLOOKUP(A690,'Lead Time'!$A$2:$C$1180,3,0)</f>
        <v>Local</v>
      </c>
      <c r="E690" s="23" t="str">
        <f>VLOOKUP(A690,Classification!$A$2:$D$1180,4,0)</f>
        <v>C</v>
      </c>
      <c r="F690" s="25" t="str">
        <f>VLOOKUP(A690,Classification!$A$2:$E$1180,5,0)</f>
        <v>L</v>
      </c>
      <c r="G690" s="21">
        <f>VLOOKUP(A690,'Lead Time'!$A$2:$D$1180,4,0)</f>
        <v>17.5</v>
      </c>
      <c r="H690" s="21">
        <f t="shared" si="130"/>
        <v>0.58333333333333337</v>
      </c>
      <c r="I690" s="32">
        <f>VLOOKUP(A690,Classification!$A$2:$F$1180,6,0)</f>
        <v>15.545</v>
      </c>
      <c r="J690" s="21">
        <f>-SUM('cons 2023 - 2025'!D691:AM691)</f>
        <v>38</v>
      </c>
      <c r="K690" s="18">
        <f>-_xlfn.MINIFS('cons 2023 - 2025'!D691:AM691,'cons 2023 - 2025'!D691:AM691,"&lt;&gt;0")</f>
        <v>20</v>
      </c>
      <c r="L690" s="18">
        <f>-_xlfn.MAXIFS('cons 2023 - 2025'!D691:AM691,'cons 2023 - 2025'!D691:AM691,"&lt;&gt;0")</f>
        <v>2</v>
      </c>
      <c r="M690" s="19">
        <f>COUNTIF('cons 2023 - 2025'!D691:AM691,"&lt;&gt;0")</f>
        <v>4</v>
      </c>
      <c r="N690" s="21">
        <f>-AVERAGE('cons 2023 - 2025'!D691:AM691)</f>
        <v>1.0555555555555556</v>
      </c>
      <c r="O690" s="21">
        <f t="shared" si="131"/>
        <v>9.5</v>
      </c>
      <c r="P690" s="21">
        <f>_xlfn.STDEV.S('cons 2023 - 2025'!D691:AM691)</f>
        <v>3.7792247462329733</v>
      </c>
      <c r="Q690" s="21">
        <f>-AVERAGE('cons 2023 - 2025'!D691:AM691)/'⚙ Assumptions'!$B$5</f>
        <v>4.7979797979797983E-2</v>
      </c>
      <c r="R690" s="21">
        <f>_xlfn.STDEV.S('cons 2023 - 2025'!D691:AM691)/SQRT('⚙ Assumptions'!$B$5)</f>
        <v>0.80573342316571994</v>
      </c>
      <c r="S690" s="21">
        <f>-IF(AVERAGE('cons 2023 - 2025'!D691:AM691)=0,"",_xlfn.STDEV.S('cons 2023 - 2025'!D691:AM691)/AVERAGE('cons 2023 - 2025'!D691:AM691))</f>
        <v>3.5803181806417643</v>
      </c>
      <c r="T690" s="21" t="str">
        <f t="shared" si="132"/>
        <v>Z</v>
      </c>
      <c r="U690" s="38">
        <f t="shared" si="133"/>
        <v>0.9</v>
      </c>
      <c r="V690" s="21">
        <f t="shared" si="134"/>
        <v>1.28</v>
      </c>
      <c r="W690" s="21">
        <f t="shared" si="135"/>
        <v>4.3143996621134262</v>
      </c>
      <c r="X690" s="21">
        <f t="shared" si="136"/>
        <v>3.6946311398107468</v>
      </c>
      <c r="Y690" s="21">
        <f t="shared" si="137"/>
        <v>5.1540461267598907</v>
      </c>
      <c r="Z690" s="21">
        <f t="shared" si="138"/>
        <v>4.3103718805514877</v>
      </c>
      <c r="AA690" s="21">
        <f>-AVERAGE('cons 2023 - 2025'!D691:AM691)*12</f>
        <v>12.666666666666668</v>
      </c>
      <c r="AB690" s="32">
        <f t="shared" si="139"/>
        <v>3.109</v>
      </c>
      <c r="AC690" s="21">
        <f>SQRT((2*AA690*'⚙ Assumptions'!$B$3)/AB690)</f>
        <v>34.960806065637087</v>
      </c>
      <c r="AD690" s="21">
        <f t="shared" si="140"/>
        <v>4.3103718805514877</v>
      </c>
      <c r="AE690" s="21">
        <f t="shared" si="141"/>
        <v>39.271177946188573</v>
      </c>
      <c r="AF690" s="21">
        <f t="shared" si="142"/>
        <v>0.36231048686021894</v>
      </c>
    </row>
    <row r="691" spans="1:32" x14ac:dyDescent="0.3">
      <c r="A691" s="16" t="s">
        <v>1393</v>
      </c>
      <c r="B691" s="17" t="s">
        <v>1394</v>
      </c>
      <c r="C691" s="16" t="s">
        <v>8</v>
      </c>
      <c r="D691" s="16" t="str">
        <f>VLOOKUP(A691,'Lead Time'!$A$2:$C$1180,3,0)</f>
        <v>Import</v>
      </c>
      <c r="E691" s="23" t="str">
        <f>VLOOKUP(A691,Classification!$A$2:$D$1180,4,0)</f>
        <v>C</v>
      </c>
      <c r="F691" s="26" t="str">
        <f>VLOOKUP(A691,Classification!$A$2:$E$1180,5,0)</f>
        <v>M</v>
      </c>
      <c r="G691" s="18">
        <f>VLOOKUP(A691,'Lead Time'!$A$2:$D$1180,4,0)</f>
        <v>80.8</v>
      </c>
      <c r="H691" s="18">
        <f t="shared" si="130"/>
        <v>2.6933333333333334</v>
      </c>
      <c r="I691" s="27">
        <f>VLOOKUP(A691,Classification!$A$2:$F$1180,6,0)</f>
        <v>15.484999999999999</v>
      </c>
      <c r="J691" s="18">
        <f>-SUM('cons 2023 - 2025'!D692:AM692)</f>
        <v>584</v>
      </c>
      <c r="K691" s="18">
        <f>-_xlfn.MINIFS('cons 2023 - 2025'!D692:AM692,'cons 2023 - 2025'!D692:AM692,"&lt;&gt;0")</f>
        <v>160</v>
      </c>
      <c r="L691" s="18">
        <f>-_xlfn.MAXIFS('cons 2023 - 2025'!D692:AM692,'cons 2023 - 2025'!D692:AM692,"&lt;&gt;0")</f>
        <v>24</v>
      </c>
      <c r="M691" s="16">
        <f>COUNTIF('cons 2023 - 2025'!D692:AM692,"&lt;&gt;0")</f>
        <v>7</v>
      </c>
      <c r="N691" s="18">
        <f>-AVERAGE('cons 2023 - 2025'!D692:AM692)</f>
        <v>16.222222222222221</v>
      </c>
      <c r="O691" s="18">
        <f t="shared" si="131"/>
        <v>83.428571428571431</v>
      </c>
      <c r="P691" s="18">
        <f>_xlfn.STDEV.S('cons 2023 - 2025'!D692:AM692)</f>
        <v>37.302708527559545</v>
      </c>
      <c r="Q691" s="18">
        <f>-AVERAGE('cons 2023 - 2025'!D692:AM692)/'⚙ Assumptions'!$B$5</f>
        <v>0.73737373737373735</v>
      </c>
      <c r="R691" s="18">
        <f>_xlfn.STDEV.S('cons 2023 - 2025'!D692:AM692)/SQRT('⚙ Assumptions'!$B$5)</f>
        <v>7.9529641800802331</v>
      </c>
      <c r="S691" s="18">
        <f>-IF(AVERAGE('cons 2023 - 2025'!D692:AM692)=0,"",_xlfn.STDEV.S('cons 2023 - 2025'!D692:AM692)/AVERAGE('cons 2023 - 2025'!D692:AM692))</f>
        <v>2.2994820325207939</v>
      </c>
      <c r="T691" s="18" t="str">
        <f t="shared" si="132"/>
        <v>Z</v>
      </c>
      <c r="U691" s="37">
        <f t="shared" si="133"/>
        <v>0.9</v>
      </c>
      <c r="V691" s="18">
        <f t="shared" si="134"/>
        <v>1.28</v>
      </c>
      <c r="W691" s="18">
        <f t="shared" si="135"/>
        <v>91.504968624037048</v>
      </c>
      <c r="X691" s="18">
        <f t="shared" si="136"/>
        <v>78.36017360528075</v>
      </c>
      <c r="Y691" s="18">
        <f t="shared" si="137"/>
        <v>151.08476660383502</v>
      </c>
      <c r="Z691" s="18">
        <f t="shared" si="138"/>
        <v>122.0520254571326</v>
      </c>
      <c r="AA691" s="18">
        <f>-AVERAGE('cons 2023 - 2025'!D692:AM692)*12</f>
        <v>194.66666666666666</v>
      </c>
      <c r="AB691" s="27">
        <f t="shared" si="139"/>
        <v>3.097</v>
      </c>
      <c r="AC691" s="18">
        <f>SQRT((2*AA691*'⚙ Assumptions'!$B$3)/AB691)</f>
        <v>137.3206406436673</v>
      </c>
      <c r="AD691" s="18">
        <f t="shared" si="140"/>
        <v>122.0520254571326</v>
      </c>
      <c r="AE691" s="18">
        <f t="shared" si="141"/>
        <v>259.3726661007999</v>
      </c>
      <c r="AF691" s="18">
        <f t="shared" si="142"/>
        <v>1.4176067469114588</v>
      </c>
    </row>
    <row r="692" spans="1:32" x14ac:dyDescent="0.3">
      <c r="A692" s="19" t="s">
        <v>1395</v>
      </c>
      <c r="B692" s="20" t="s">
        <v>1396</v>
      </c>
      <c r="C692" s="16" t="s">
        <v>8</v>
      </c>
      <c r="D692" s="16" t="str">
        <f>VLOOKUP(A692,'Lead Time'!$A$2:$C$1180,3,0)</f>
        <v>Mixed Source</v>
      </c>
      <c r="E692" s="23" t="str">
        <f>VLOOKUP(A692,Classification!$A$2:$D$1180,4,0)</f>
        <v>C</v>
      </c>
      <c r="F692" s="25" t="str">
        <f>VLOOKUP(A692,Classification!$A$2:$E$1180,5,0)</f>
        <v>L</v>
      </c>
      <c r="G692" s="21">
        <f>VLOOKUP(A692,'Lead Time'!$A$2:$D$1180,4,0)</f>
        <v>37.333333333333336</v>
      </c>
      <c r="H692" s="21">
        <f t="shared" si="130"/>
        <v>1.2444444444444445</v>
      </c>
      <c r="I692" s="32">
        <f>VLOOKUP(A692,Classification!$A$2:$F$1180,6,0)</f>
        <v>15.465999999999999</v>
      </c>
      <c r="J692" s="21">
        <f>-SUM('cons 2023 - 2025'!D693:AM693)</f>
        <v>131</v>
      </c>
      <c r="K692" s="18">
        <f>-_xlfn.MINIFS('cons 2023 - 2025'!D693:AM693,'cons 2023 - 2025'!D693:AM693,"&lt;&gt;0")</f>
        <v>50</v>
      </c>
      <c r="L692" s="18">
        <f>-_xlfn.MAXIFS('cons 2023 - 2025'!D693:AM693,'cons 2023 - 2025'!D693:AM693,"&lt;&gt;0")</f>
        <v>40</v>
      </c>
      <c r="M692" s="19">
        <f>COUNTIF('cons 2023 - 2025'!D693:AM693,"&lt;&gt;0")</f>
        <v>3</v>
      </c>
      <c r="N692" s="21">
        <f>-AVERAGE('cons 2023 - 2025'!D693:AM693)</f>
        <v>3.6388888888888888</v>
      </c>
      <c r="O692" s="21">
        <f t="shared" si="131"/>
        <v>43.666666666666664</v>
      </c>
      <c r="P692" s="21">
        <f>_xlfn.STDEV.S('cons 2023 - 2025'!D693:AM693)</f>
        <v>12.310629037607596</v>
      </c>
      <c r="Q692" s="21">
        <f>-AVERAGE('cons 2023 - 2025'!D693:AM693)/'⚙ Assumptions'!$B$5</f>
        <v>0.16540404040404041</v>
      </c>
      <c r="R692" s="21">
        <f>_xlfn.STDEV.S('cons 2023 - 2025'!D693:AM693)/SQRT('⚙ Assumptions'!$B$5)</f>
        <v>2.6246349296061182</v>
      </c>
      <c r="S692" s="21">
        <f>-IF(AVERAGE('cons 2023 - 2025'!D693:AM693)=0,"",_xlfn.STDEV.S('cons 2023 - 2025'!D693:AM693)/AVERAGE('cons 2023 - 2025'!D693:AM693))</f>
        <v>3.3830736286555227</v>
      </c>
      <c r="T692" s="21" t="str">
        <f t="shared" si="132"/>
        <v>Z</v>
      </c>
      <c r="U692" s="38">
        <f t="shared" si="133"/>
        <v>0.9</v>
      </c>
      <c r="V692" s="21">
        <f t="shared" si="134"/>
        <v>1.28</v>
      </c>
      <c r="W692" s="21">
        <f t="shared" si="135"/>
        <v>20.527083923703689</v>
      </c>
      <c r="X692" s="21">
        <f t="shared" si="136"/>
        <v>17.578344477450123</v>
      </c>
      <c r="Y692" s="21">
        <f t="shared" si="137"/>
        <v>26.702168098787865</v>
      </c>
      <c r="Z692" s="21">
        <f t="shared" si="138"/>
        <v>22.10673953917852</v>
      </c>
      <c r="AA692" s="21">
        <f>-AVERAGE('cons 2023 - 2025'!D693:AM693)*12</f>
        <v>43.666666666666664</v>
      </c>
      <c r="AB692" s="32">
        <f t="shared" si="139"/>
        <v>3.0931999999999999</v>
      </c>
      <c r="AC692" s="21">
        <f>SQRT((2*AA692*'⚙ Assumptions'!$B$3)/AB692)</f>
        <v>65.077617814111008</v>
      </c>
      <c r="AD692" s="21">
        <f t="shared" si="140"/>
        <v>22.10673953917852</v>
      </c>
      <c r="AE692" s="21">
        <f t="shared" si="141"/>
        <v>87.184357353289528</v>
      </c>
      <c r="AF692" s="21">
        <f t="shared" si="142"/>
        <v>0.67099362474202717</v>
      </c>
    </row>
    <row r="693" spans="1:32" x14ac:dyDescent="0.3">
      <c r="A693" s="16" t="s">
        <v>1397</v>
      </c>
      <c r="B693" s="17" t="s">
        <v>1398</v>
      </c>
      <c r="C693" s="16" t="s">
        <v>130</v>
      </c>
      <c r="D693" s="16" t="str">
        <f>VLOOKUP(A693,'Lead Time'!$A$2:$C$1180,3,0)</f>
        <v>Local</v>
      </c>
      <c r="E693" s="23" t="str">
        <f>VLOOKUP(A693,Classification!$A$2:$D$1180,4,0)</f>
        <v>C</v>
      </c>
      <c r="F693" s="26" t="str">
        <f>VLOOKUP(A693,Classification!$A$2:$E$1180,5,0)</f>
        <v>M</v>
      </c>
      <c r="G693" s="18">
        <f>VLOOKUP(A693,'Lead Time'!$A$2:$D$1180,4,0)</f>
        <v>15.714285714285714</v>
      </c>
      <c r="H693" s="18">
        <f t="shared" si="130"/>
        <v>0.52380952380952384</v>
      </c>
      <c r="I693" s="27">
        <f>VLOOKUP(A693,Classification!$A$2:$F$1180,6,0)</f>
        <v>15.451000000000001</v>
      </c>
      <c r="J693" s="18">
        <f>-SUM('cons 2023 - 2025'!D694:AM694)</f>
        <v>54</v>
      </c>
      <c r="K693" s="18">
        <f>-_xlfn.MINIFS('cons 2023 - 2025'!D694:AM694,'cons 2023 - 2025'!D694:AM694,"&lt;&gt;0")</f>
        <v>30</v>
      </c>
      <c r="L693" s="18">
        <f>-_xlfn.MAXIFS('cons 2023 - 2025'!D694:AM694,'cons 2023 - 2025'!D694:AM694,"&lt;&gt;0")</f>
        <v>4</v>
      </c>
      <c r="M693" s="16">
        <f>COUNTIF('cons 2023 - 2025'!D694:AM694,"&lt;&gt;0")</f>
        <v>4</v>
      </c>
      <c r="N693" s="18">
        <f>-AVERAGE('cons 2023 - 2025'!D694:AM694)</f>
        <v>1.5</v>
      </c>
      <c r="O693" s="18">
        <f t="shared" si="131"/>
        <v>13.5</v>
      </c>
      <c r="P693" s="18">
        <f>_xlfn.STDEV.S('cons 2023 - 2025'!D694:AM694)</f>
        <v>5.5677643628300215</v>
      </c>
      <c r="Q693" s="18">
        <f>-AVERAGE('cons 2023 - 2025'!D694:AM694)/'⚙ Assumptions'!$B$5</f>
        <v>6.8181818181818177E-2</v>
      </c>
      <c r="R693" s="18">
        <f>_xlfn.STDEV.S('cons 2023 - 2025'!D694:AM694)/SQRT('⚙ Assumptions'!$B$5)</f>
        <v>1.1870513506545994</v>
      </c>
      <c r="S693" s="18">
        <f>-IF(AVERAGE('cons 2023 - 2025'!D694:AM694)=0,"",_xlfn.STDEV.S('cons 2023 - 2025'!D694:AM694)/AVERAGE('cons 2023 - 2025'!D694:AM694))</f>
        <v>3.7118429085533475</v>
      </c>
      <c r="T693" s="18" t="str">
        <f t="shared" si="132"/>
        <v>Z</v>
      </c>
      <c r="U693" s="37">
        <f t="shared" si="133"/>
        <v>0.9</v>
      </c>
      <c r="V693" s="18">
        <f t="shared" si="134"/>
        <v>1.28</v>
      </c>
      <c r="W693" s="18">
        <f t="shared" si="135"/>
        <v>6.0231932679316493</v>
      </c>
      <c r="X693" s="18">
        <f t="shared" si="136"/>
        <v>5.1579545595221399</v>
      </c>
      <c r="Y693" s="18">
        <f t="shared" si="137"/>
        <v>7.0946218393602205</v>
      </c>
      <c r="Z693" s="18">
        <f t="shared" si="138"/>
        <v>5.9436688452364255</v>
      </c>
      <c r="AA693" s="18">
        <f>-AVERAGE('cons 2023 - 2025'!D694:AM694)*12</f>
        <v>18</v>
      </c>
      <c r="AB693" s="27">
        <f t="shared" si="139"/>
        <v>3.0902000000000003</v>
      </c>
      <c r="AC693" s="18">
        <f>SQRT((2*AA693*'⚙ Assumptions'!$B$3)/AB693)</f>
        <v>41.802628043527882</v>
      </c>
      <c r="AD693" s="18">
        <f t="shared" si="140"/>
        <v>5.9436688452364255</v>
      </c>
      <c r="AE693" s="18">
        <f t="shared" si="141"/>
        <v>47.746296888764306</v>
      </c>
      <c r="AF693" s="18">
        <f t="shared" si="142"/>
        <v>0.43059493726703291</v>
      </c>
    </row>
    <row r="694" spans="1:32" x14ac:dyDescent="0.3">
      <c r="A694" s="19" t="s">
        <v>1399</v>
      </c>
      <c r="B694" s="20" t="s">
        <v>1400</v>
      </c>
      <c r="C694" s="16" t="s">
        <v>8</v>
      </c>
      <c r="D694" s="16" t="str">
        <f>VLOOKUP(A694,'Lead Time'!$A$2:$C$1180,3,0)</f>
        <v>Local</v>
      </c>
      <c r="E694" s="23" t="str">
        <f>VLOOKUP(A694,Classification!$A$2:$D$1180,4,0)</f>
        <v>C</v>
      </c>
      <c r="F694" s="26" t="str">
        <f>VLOOKUP(A694,Classification!$A$2:$E$1180,5,0)</f>
        <v>M</v>
      </c>
      <c r="G694" s="21">
        <f>VLOOKUP(A694,'Lead Time'!$A$2:$D$1180,4,0)</f>
        <v>19.142857142857142</v>
      </c>
      <c r="H694" s="21">
        <f t="shared" si="130"/>
        <v>0.63809523809523805</v>
      </c>
      <c r="I694" s="32">
        <f>VLOOKUP(A694,Classification!$A$2:$F$1180,6,0)</f>
        <v>15.451000000000001</v>
      </c>
      <c r="J694" s="21">
        <f>-SUM('cons 2023 - 2025'!D695:AM695)</f>
        <v>10</v>
      </c>
      <c r="K694" s="18">
        <f>-_xlfn.MINIFS('cons 2023 - 2025'!D695:AM695,'cons 2023 - 2025'!D695:AM695,"&lt;&gt;0")</f>
        <v>2</v>
      </c>
      <c r="L694" s="18">
        <f>-_xlfn.MAXIFS('cons 2023 - 2025'!D695:AM695,'cons 2023 - 2025'!D695:AM695,"&lt;&gt;0")</f>
        <v>1</v>
      </c>
      <c r="M694" s="19">
        <f>COUNTIF('cons 2023 - 2025'!D695:AM695,"&lt;&gt;0")</f>
        <v>6</v>
      </c>
      <c r="N694" s="21">
        <f>-AVERAGE('cons 2023 - 2025'!D695:AM695)</f>
        <v>0.27777777777777779</v>
      </c>
      <c r="O694" s="21">
        <f t="shared" si="131"/>
        <v>1.6666666666666667</v>
      </c>
      <c r="P694" s="21">
        <f>_xlfn.STDEV.S('cons 2023 - 2025'!D695:AM695)</f>
        <v>0.65948512865767861</v>
      </c>
      <c r="Q694" s="21">
        <f>-AVERAGE('cons 2023 - 2025'!D695:AM695)/'⚙ Assumptions'!$B$5</f>
        <v>1.2626262626262626E-2</v>
      </c>
      <c r="R694" s="21">
        <f>_xlfn.STDEV.S('cons 2023 - 2025'!D695:AM695)/SQRT('⚙ Assumptions'!$B$5)</f>
        <v>0.14060270185568899</v>
      </c>
      <c r="S694" s="21">
        <f>-IF(AVERAGE('cons 2023 - 2025'!D695:AM695)=0,"",_xlfn.STDEV.S('cons 2023 - 2025'!D695:AM695)/AVERAGE('cons 2023 - 2025'!D695:AM695))</f>
        <v>2.374146463167643</v>
      </c>
      <c r="T694" s="21" t="str">
        <f t="shared" si="132"/>
        <v>Z</v>
      </c>
      <c r="U694" s="38">
        <f t="shared" si="133"/>
        <v>0.9</v>
      </c>
      <c r="V694" s="21">
        <f t="shared" si="134"/>
        <v>1.28</v>
      </c>
      <c r="W694" s="21">
        <f t="shared" si="135"/>
        <v>0.78742104013974101</v>
      </c>
      <c r="X694" s="21">
        <f t="shared" si="136"/>
        <v>0.67430709319529225</v>
      </c>
      <c r="Y694" s="21">
        <f t="shared" si="137"/>
        <v>1.0291237818424828</v>
      </c>
      <c r="Z694" s="21">
        <f t="shared" si="138"/>
        <v>0.85155577044396946</v>
      </c>
      <c r="AA694" s="21">
        <f>-AVERAGE('cons 2023 - 2025'!D695:AM695)*12</f>
        <v>3.3333333333333335</v>
      </c>
      <c r="AB694" s="32">
        <f t="shared" si="139"/>
        <v>3.0902000000000003</v>
      </c>
      <c r="AC694" s="21">
        <f>SQRT((2*AA694*'⚙ Assumptions'!$B$3)/AB694)</f>
        <v>17.988986915587404</v>
      </c>
      <c r="AD694" s="21">
        <f t="shared" si="140"/>
        <v>0.85155577044396946</v>
      </c>
      <c r="AE694" s="21">
        <f t="shared" si="141"/>
        <v>18.840542686031373</v>
      </c>
      <c r="AF694" s="21">
        <f t="shared" si="142"/>
        <v>0.18529855788849398</v>
      </c>
    </row>
    <row r="695" spans="1:32" x14ac:dyDescent="0.3">
      <c r="A695" s="16" t="s">
        <v>1401</v>
      </c>
      <c r="B695" s="17" t="s">
        <v>1402</v>
      </c>
      <c r="C695" s="16" t="s">
        <v>8</v>
      </c>
      <c r="D695" s="16" t="str">
        <f>VLOOKUP(A695,'Lead Time'!$A$2:$C$1180,3,0)</f>
        <v>Local</v>
      </c>
      <c r="E695" s="23" t="str">
        <f>VLOOKUP(A695,Classification!$A$2:$D$1180,4,0)</f>
        <v>C</v>
      </c>
      <c r="F695" s="26" t="str">
        <f>VLOOKUP(A695,Classification!$A$2:$E$1180,5,0)</f>
        <v>M</v>
      </c>
      <c r="G695" s="18">
        <f>VLOOKUP(A695,'Lead Time'!$A$2:$D$1180,4,0)</f>
        <v>12</v>
      </c>
      <c r="H695" s="18">
        <f t="shared" si="130"/>
        <v>0.4</v>
      </c>
      <c r="I695" s="27">
        <f>VLOOKUP(A695,Classification!$A$2:$F$1180,6,0)</f>
        <v>15.349</v>
      </c>
      <c r="J695" s="18">
        <f>-SUM('cons 2023 - 2025'!D696:AM696)</f>
        <v>19</v>
      </c>
      <c r="K695" s="18">
        <f>-_xlfn.MINIFS('cons 2023 - 2025'!D696:AM696,'cons 2023 - 2025'!D696:AM696,"&lt;&gt;0")</f>
        <v>4</v>
      </c>
      <c r="L695" s="18">
        <f>-_xlfn.MAXIFS('cons 2023 - 2025'!D696:AM696,'cons 2023 - 2025'!D696:AM696,"&lt;&gt;0")</f>
        <v>1</v>
      </c>
      <c r="M695" s="16">
        <f>COUNTIF('cons 2023 - 2025'!D696:AM696,"&lt;&gt;0")</f>
        <v>8</v>
      </c>
      <c r="N695" s="18">
        <f>-AVERAGE('cons 2023 - 2025'!D696:AM696)</f>
        <v>0.52777777777777779</v>
      </c>
      <c r="O695" s="18">
        <f t="shared" si="131"/>
        <v>2.375</v>
      </c>
      <c r="P695" s="18">
        <f>_xlfn.STDEV.S('cons 2023 - 2025'!D696:AM696)</f>
        <v>1.1080513425729774</v>
      </c>
      <c r="Q695" s="18">
        <f>-AVERAGE('cons 2023 - 2025'!D696:AM696)/'⚙ Assumptions'!$B$5</f>
        <v>2.3989898989898992E-2</v>
      </c>
      <c r="R695" s="18">
        <f>_xlfn.STDEV.S('cons 2023 - 2025'!D696:AM696)/SQRT('⚙ Assumptions'!$B$5)</f>
        <v>0.23623733999535468</v>
      </c>
      <c r="S695" s="18">
        <f>-IF(AVERAGE('cons 2023 - 2025'!D696:AM696)=0,"",_xlfn.STDEV.S('cons 2023 - 2025'!D696:AM696)/AVERAGE('cons 2023 - 2025'!D696:AM696))</f>
        <v>2.0994657017172202</v>
      </c>
      <c r="T695" s="18" t="str">
        <f t="shared" si="132"/>
        <v>Z</v>
      </c>
      <c r="U695" s="37">
        <f t="shared" si="133"/>
        <v>0.9</v>
      </c>
      <c r="V695" s="18">
        <f t="shared" si="134"/>
        <v>1.28</v>
      </c>
      <c r="W695" s="18">
        <f t="shared" si="135"/>
        <v>1.0474881933232063</v>
      </c>
      <c r="X695" s="18">
        <f t="shared" si="136"/>
        <v>0.8970152977761553</v>
      </c>
      <c r="Y695" s="18">
        <f t="shared" si="137"/>
        <v>1.3353669812019942</v>
      </c>
      <c r="Z695" s="18">
        <f t="shared" si="138"/>
        <v>1.1081264088872664</v>
      </c>
      <c r="AA695" s="18">
        <f>-AVERAGE('cons 2023 - 2025'!D696:AM696)*12</f>
        <v>6.3333333333333339</v>
      </c>
      <c r="AB695" s="27">
        <f t="shared" si="139"/>
        <v>3.0698000000000003</v>
      </c>
      <c r="AC695" s="18">
        <f>SQRT((2*AA695*'⚙ Assumptions'!$B$3)/AB695)</f>
        <v>24.878360667461457</v>
      </c>
      <c r="AD695" s="18">
        <f t="shared" si="140"/>
        <v>1.1081264088872664</v>
      </c>
      <c r="AE695" s="18">
        <f t="shared" si="141"/>
        <v>25.986487076348723</v>
      </c>
      <c r="AF695" s="18">
        <f t="shared" si="142"/>
        <v>0.25457197192324393</v>
      </c>
    </row>
    <row r="696" spans="1:32" x14ac:dyDescent="0.3">
      <c r="A696" s="19" t="s">
        <v>1403</v>
      </c>
      <c r="B696" s="20" t="s">
        <v>1404</v>
      </c>
      <c r="C696" s="16" t="s">
        <v>20</v>
      </c>
      <c r="D696" s="16" t="str">
        <f>VLOOKUP(A696,'Lead Time'!$A$2:$C$1180,3,0)</f>
        <v>Local</v>
      </c>
      <c r="E696" s="23" t="str">
        <f>VLOOKUP(A696,Classification!$A$2:$D$1180,4,0)</f>
        <v>C</v>
      </c>
      <c r="F696" s="24" t="str">
        <f>VLOOKUP(A696,Classification!$A$2:$E$1180,5,0)</f>
        <v>H</v>
      </c>
      <c r="G696" s="21">
        <f>VLOOKUP(A696,'Lead Time'!$A$2:$D$1180,4,0)</f>
        <v>28.74074074074074</v>
      </c>
      <c r="H696" s="21">
        <f t="shared" si="130"/>
        <v>0.9580246913580247</v>
      </c>
      <c r="I696" s="32">
        <f>VLOOKUP(A696,Classification!$A$2:$F$1180,6,0)</f>
        <v>15.307</v>
      </c>
      <c r="J696" s="21">
        <f>-SUM('cons 2023 - 2025'!D697:AM697)</f>
        <v>537756.81799999985</v>
      </c>
      <c r="K696" s="18">
        <f>-_xlfn.MINIFS('cons 2023 - 2025'!D697:AM697,'cons 2023 - 2025'!D697:AM697,"&lt;&gt;0")</f>
        <v>22737.521000000001</v>
      </c>
      <c r="L696" s="18">
        <f>-_xlfn.MAXIFS('cons 2023 - 2025'!D697:AM697,'cons 2023 - 2025'!D697:AM697,"&lt;&gt;0")</f>
        <v>5218.0320000000002</v>
      </c>
      <c r="M696" s="19">
        <f>COUNTIF('cons 2023 - 2025'!D697:AM697,"&lt;&gt;0")</f>
        <v>36</v>
      </c>
      <c r="N696" s="21">
        <f>-AVERAGE('cons 2023 - 2025'!D697:AM697)</f>
        <v>14937.689388888884</v>
      </c>
      <c r="O696" s="21">
        <f t="shared" si="131"/>
        <v>14937.689388888884</v>
      </c>
      <c r="P696" s="21">
        <f>_xlfn.STDEV.S('cons 2023 - 2025'!D697:AM697)</f>
        <v>4531.5931461841383</v>
      </c>
      <c r="Q696" s="21">
        <f>-AVERAGE('cons 2023 - 2025'!D697:AM697)/'⚙ Assumptions'!$B$5</f>
        <v>678.98588131313113</v>
      </c>
      <c r="R696" s="21">
        <f>_xlfn.STDEV.S('cons 2023 - 2025'!D697:AM697)/SQRT('⚙ Assumptions'!$B$5)</f>
        <v>966.13890499863271</v>
      </c>
      <c r="S696" s="21">
        <f>-IF(AVERAGE('cons 2023 - 2025'!D697:AM697)=0,"",_xlfn.STDEV.S('cons 2023 - 2025'!D697:AM697)/AVERAGE('cons 2023 - 2025'!D697:AM697))</f>
        <v>0.30336640615615407</v>
      </c>
      <c r="T696" s="21" t="str">
        <f t="shared" si="132"/>
        <v>Y</v>
      </c>
      <c r="U696" s="38">
        <f t="shared" si="133"/>
        <v>0.9</v>
      </c>
      <c r="V696" s="21">
        <f t="shared" si="134"/>
        <v>1.28</v>
      </c>
      <c r="W696" s="21">
        <f t="shared" si="135"/>
        <v>6629.7708692411043</v>
      </c>
      <c r="X696" s="21">
        <f t="shared" si="136"/>
        <v>5677.3965839107232</v>
      </c>
      <c r="Y696" s="21">
        <f t="shared" si="137"/>
        <v>26144.32805068517</v>
      </c>
      <c r="Z696" s="21">
        <f t="shared" si="138"/>
        <v>19988.071850303037</v>
      </c>
      <c r="AA696" s="21">
        <f>-AVERAGE('cons 2023 - 2025'!D697:AM697)*12</f>
        <v>179252.2726666666</v>
      </c>
      <c r="AB696" s="32">
        <f t="shared" si="139"/>
        <v>3.0614000000000003</v>
      </c>
      <c r="AC696" s="21">
        <f>SQRT((2*AA696*'⚙ Assumptions'!$B$3)/AB696)</f>
        <v>4191.147291649916</v>
      </c>
      <c r="AD696" s="21">
        <f t="shared" si="140"/>
        <v>19988.071850303037</v>
      </c>
      <c r="AE696" s="21">
        <f t="shared" si="141"/>
        <v>24179.219141952952</v>
      </c>
      <c r="AF696" s="21">
        <f t="shared" si="142"/>
        <v>42.769261062190182</v>
      </c>
    </row>
    <row r="697" spans="1:32" x14ac:dyDescent="0.3">
      <c r="A697" s="16" t="s">
        <v>1405</v>
      </c>
      <c r="B697" s="17" t="s">
        <v>1406</v>
      </c>
      <c r="C697" s="16" t="s">
        <v>8</v>
      </c>
      <c r="D697" s="16" t="str">
        <f>VLOOKUP(A697,'Lead Time'!$A$2:$C$1180,3,0)</f>
        <v>Local</v>
      </c>
      <c r="E697" s="23" t="str">
        <f>VLOOKUP(A697,Classification!$A$2:$D$1180,4,0)</f>
        <v>C</v>
      </c>
      <c r="F697" s="25" t="str">
        <f>VLOOKUP(A697,Classification!$A$2:$E$1180,5,0)</f>
        <v>L</v>
      </c>
      <c r="G697" s="18">
        <f>VLOOKUP(A697,'Lead Time'!$A$2:$D$1180,4,0)</f>
        <v>13</v>
      </c>
      <c r="H697" s="18">
        <f t="shared" si="130"/>
        <v>0.43333333333333335</v>
      </c>
      <c r="I697" s="27">
        <f>VLOOKUP(A697,Classification!$A$2:$F$1180,6,0)</f>
        <v>15.194000000000001</v>
      </c>
      <c r="J697" s="18">
        <f>-SUM('cons 2023 - 2025'!D698:AM698)</f>
        <v>4</v>
      </c>
      <c r="K697" s="18">
        <f>-_xlfn.MINIFS('cons 2023 - 2025'!D698:AM698,'cons 2023 - 2025'!D698:AM698,"&lt;&gt;0")</f>
        <v>2</v>
      </c>
      <c r="L697" s="18">
        <f>-_xlfn.MAXIFS('cons 2023 - 2025'!D698:AM698,'cons 2023 - 2025'!D698:AM698,"&lt;&gt;0")</f>
        <v>2</v>
      </c>
      <c r="M697" s="16">
        <f>COUNTIF('cons 2023 - 2025'!D698:AM698,"&lt;&gt;0")</f>
        <v>2</v>
      </c>
      <c r="N697" s="18">
        <f>-AVERAGE('cons 2023 - 2025'!D698:AM698)</f>
        <v>0.1111111111111111</v>
      </c>
      <c r="O697" s="18">
        <f t="shared" si="131"/>
        <v>2</v>
      </c>
      <c r="P697" s="18">
        <f>_xlfn.STDEV.S('cons 2023 - 2025'!D698:AM698)</f>
        <v>0.4646213682914464</v>
      </c>
      <c r="Q697" s="18">
        <f>-AVERAGE('cons 2023 - 2025'!D698:AM698)/'⚙ Assumptions'!$B$5</f>
        <v>5.0505050505050501E-3</v>
      </c>
      <c r="R697" s="18">
        <f>_xlfn.STDEV.S('cons 2023 - 2025'!D698:AM698)/SQRT('⚙ Assumptions'!$B$5)</f>
        <v>9.9057608553860269E-2</v>
      </c>
      <c r="S697" s="18">
        <f>-IF(AVERAGE('cons 2023 - 2025'!D698:AM698)=0,"",_xlfn.STDEV.S('cons 2023 - 2025'!D698:AM698)/AVERAGE('cons 2023 - 2025'!D698:AM698))</f>
        <v>4.1815923146230176</v>
      </c>
      <c r="T697" s="18" t="str">
        <f t="shared" si="132"/>
        <v>Z</v>
      </c>
      <c r="U697" s="37">
        <f t="shared" si="133"/>
        <v>0.9</v>
      </c>
      <c r="V697" s="18">
        <f t="shared" si="134"/>
        <v>1.28</v>
      </c>
      <c r="W697" s="18">
        <f t="shared" si="135"/>
        <v>0.45716132718820279</v>
      </c>
      <c r="X697" s="18">
        <f t="shared" si="136"/>
        <v>0.39148957158024617</v>
      </c>
      <c r="Y697" s="18">
        <f t="shared" si="137"/>
        <v>0.52281789284476843</v>
      </c>
      <c r="Z697" s="18">
        <f t="shared" si="138"/>
        <v>0.43963771972839433</v>
      </c>
      <c r="AA697" s="18">
        <f>-AVERAGE('cons 2023 - 2025'!D698:AM698)*12</f>
        <v>1.3333333333333333</v>
      </c>
      <c r="AB697" s="27">
        <f t="shared" si="139"/>
        <v>3.0388000000000002</v>
      </c>
      <c r="AC697" s="18">
        <f>SQRT((2*AA697*'⚙ Assumptions'!$B$3)/AB697)</f>
        <v>11.473051335061164</v>
      </c>
      <c r="AD697" s="18">
        <f t="shared" si="140"/>
        <v>0.43963771972839433</v>
      </c>
      <c r="AE697" s="18">
        <f t="shared" si="141"/>
        <v>11.912689054789558</v>
      </c>
      <c r="AF697" s="18">
        <f t="shared" si="142"/>
        <v>0.11621436132327957</v>
      </c>
    </row>
    <row r="698" spans="1:32" x14ac:dyDescent="0.3">
      <c r="A698" s="19" t="s">
        <v>1407</v>
      </c>
      <c r="B698" s="20" t="s">
        <v>1408</v>
      </c>
      <c r="C698" s="16" t="s">
        <v>8</v>
      </c>
      <c r="D698" s="16" t="str">
        <f>VLOOKUP(A698,'Lead Time'!$A$2:$C$1180,3,0)</f>
        <v>Import</v>
      </c>
      <c r="E698" s="23" t="str">
        <f>VLOOKUP(A698,Classification!$A$2:$D$1180,4,0)</f>
        <v>C</v>
      </c>
      <c r="F698" s="25" t="str">
        <f>VLOOKUP(A698,Classification!$A$2:$E$1180,5,0)</f>
        <v>L</v>
      </c>
      <c r="G698" s="21">
        <f>VLOOKUP(A698,'Lead Time'!$A$2:$D$1180,4,0)</f>
        <v>181.5</v>
      </c>
      <c r="H698" s="21">
        <f t="shared" si="130"/>
        <v>6.05</v>
      </c>
      <c r="I698" s="32">
        <f>VLOOKUP(A698,Classification!$A$2:$F$1180,6,0)</f>
        <v>15.157</v>
      </c>
      <c r="J698" s="21">
        <f>-SUM('cons 2023 - 2025'!D699:AM699)</f>
        <v>28</v>
      </c>
      <c r="K698" s="18">
        <f>-_xlfn.MINIFS('cons 2023 - 2025'!D699:AM699,'cons 2023 - 2025'!D699:AM699,"&lt;&gt;0")</f>
        <v>24</v>
      </c>
      <c r="L698" s="18">
        <f>-_xlfn.MAXIFS('cons 2023 - 2025'!D699:AM699,'cons 2023 - 2025'!D699:AM699,"&lt;&gt;0")</f>
        <v>4</v>
      </c>
      <c r="M698" s="19">
        <f>COUNTIF('cons 2023 - 2025'!D699:AM699,"&lt;&gt;0")</f>
        <v>2</v>
      </c>
      <c r="N698" s="21">
        <f>-AVERAGE('cons 2023 - 2025'!D699:AM699)</f>
        <v>0.77777777777777779</v>
      </c>
      <c r="O698" s="21">
        <f t="shared" si="131"/>
        <v>14</v>
      </c>
      <c r="P698" s="21">
        <f>_xlfn.STDEV.S('cons 2023 - 2025'!D699:AM699)</f>
        <v>4.0363428362892426</v>
      </c>
      <c r="Q698" s="21">
        <f>-AVERAGE('cons 2023 - 2025'!D699:AM699)/'⚙ Assumptions'!$B$5</f>
        <v>3.5353535353535352E-2</v>
      </c>
      <c r="R698" s="21">
        <f>_xlfn.STDEV.S('cons 2023 - 2025'!D699:AM699)/SQRT('⚙ Assumptions'!$B$5)</f>
        <v>0.86055118415370291</v>
      </c>
      <c r="S698" s="21">
        <f>-IF(AVERAGE('cons 2023 - 2025'!D699:AM699)=0,"",_xlfn.STDEV.S('cons 2023 - 2025'!D699:AM699)/AVERAGE('cons 2023 - 2025'!D699:AM699))</f>
        <v>5.1895836466575975</v>
      </c>
      <c r="T698" s="21" t="str">
        <f t="shared" si="132"/>
        <v>Z</v>
      </c>
      <c r="U698" s="38">
        <f t="shared" si="133"/>
        <v>0.9</v>
      </c>
      <c r="V698" s="21">
        <f t="shared" si="134"/>
        <v>1.28</v>
      </c>
      <c r="W698" s="21">
        <f t="shared" si="135"/>
        <v>14.839695543019868</v>
      </c>
      <c r="X698" s="21">
        <f t="shared" si="136"/>
        <v>12.707956043111366</v>
      </c>
      <c r="Y698" s="21">
        <f t="shared" si="137"/>
        <v>21.256362209686536</v>
      </c>
      <c r="Z698" s="21">
        <f t="shared" si="138"/>
        <v>17.413511598666922</v>
      </c>
      <c r="AA698" s="21">
        <f>-AVERAGE('cons 2023 - 2025'!D699:AM699)*12</f>
        <v>9.3333333333333339</v>
      </c>
      <c r="AB698" s="32">
        <f t="shared" si="139"/>
        <v>3.0314000000000001</v>
      </c>
      <c r="AC698" s="21">
        <f>SQRT((2*AA698*'⚙ Assumptions'!$B$3)/AB698)</f>
        <v>30.39186787679953</v>
      </c>
      <c r="AD698" s="21">
        <f t="shared" si="140"/>
        <v>17.413511598666922</v>
      </c>
      <c r="AE698" s="21">
        <f t="shared" si="141"/>
        <v>47.805379475466452</v>
      </c>
      <c r="AF698" s="21">
        <f t="shared" si="142"/>
        <v>0.30709969427243367</v>
      </c>
    </row>
    <row r="699" spans="1:32" x14ac:dyDescent="0.3">
      <c r="A699" s="16" t="s">
        <v>1409</v>
      </c>
      <c r="B699" s="17" t="s">
        <v>1410</v>
      </c>
      <c r="C699" s="16" t="s">
        <v>8</v>
      </c>
      <c r="D699" s="16" t="str">
        <f>VLOOKUP(A699,'Lead Time'!$A$2:$C$1180,3,0)</f>
        <v>Local</v>
      </c>
      <c r="E699" s="23" t="str">
        <f>VLOOKUP(A699,Classification!$A$2:$D$1180,4,0)</f>
        <v>C</v>
      </c>
      <c r="F699" s="25" t="str">
        <f>VLOOKUP(A699,Classification!$A$2:$E$1180,5,0)</f>
        <v>L</v>
      </c>
      <c r="G699" s="18">
        <f>VLOOKUP(A699,'Lead Time'!$A$2:$D$1180,4,0)</f>
        <v>21</v>
      </c>
      <c r="H699" s="18">
        <f t="shared" si="130"/>
        <v>0.7</v>
      </c>
      <c r="I699" s="27">
        <f>VLOOKUP(A699,Classification!$A$2:$F$1180,6,0)</f>
        <v>15.1</v>
      </c>
      <c r="J699" s="18">
        <f>-SUM('cons 2023 - 2025'!D700:AM700)</f>
        <v>23</v>
      </c>
      <c r="K699" s="18">
        <f>-_xlfn.MINIFS('cons 2023 - 2025'!D700:AM700,'cons 2023 - 2025'!D700:AM700,"&lt;&gt;0")</f>
        <v>4</v>
      </c>
      <c r="L699" s="18">
        <f>-_xlfn.MAXIFS('cons 2023 - 2025'!D700:AM700,'cons 2023 - 2025'!D700:AM700,"&lt;&gt;0")</f>
        <v>1</v>
      </c>
      <c r="M699" s="16">
        <f>COUNTIF('cons 2023 - 2025'!D700:AM700,"&lt;&gt;0")</f>
        <v>8</v>
      </c>
      <c r="N699" s="18">
        <f>-AVERAGE('cons 2023 - 2025'!D700:AM700)</f>
        <v>0.63888888888888884</v>
      </c>
      <c r="O699" s="18">
        <f t="shared" si="131"/>
        <v>2.875</v>
      </c>
      <c r="P699" s="18">
        <f>_xlfn.STDEV.S('cons 2023 - 2025'!D700:AM700)</f>
        <v>1.3126369920948719</v>
      </c>
      <c r="Q699" s="18">
        <f>-AVERAGE('cons 2023 - 2025'!D700:AM700)/'⚙ Assumptions'!$B$5</f>
        <v>2.9040404040404037E-2</v>
      </c>
      <c r="R699" s="18">
        <f>_xlfn.STDEV.S('cons 2023 - 2025'!D700:AM700)/SQRT('⚙ Assumptions'!$B$5)</f>
        <v>0.27985514702950043</v>
      </c>
      <c r="S699" s="18">
        <f>-IF(AVERAGE('cons 2023 - 2025'!D700:AM700)=0,"",_xlfn.STDEV.S('cons 2023 - 2025'!D700:AM700)/AVERAGE('cons 2023 - 2025'!D700:AM700))</f>
        <v>2.0545622484963215</v>
      </c>
      <c r="T699" s="18" t="str">
        <f t="shared" si="132"/>
        <v>Z</v>
      </c>
      <c r="U699" s="37">
        <f t="shared" si="133"/>
        <v>0.9</v>
      </c>
      <c r="V699" s="18">
        <f t="shared" si="134"/>
        <v>1.28</v>
      </c>
      <c r="W699" s="18">
        <f t="shared" si="135"/>
        <v>1.6415454654536725</v>
      </c>
      <c r="X699" s="18">
        <f t="shared" si="136"/>
        <v>1.4057355528137019</v>
      </c>
      <c r="Y699" s="18">
        <f t="shared" si="137"/>
        <v>2.2513939503021572</v>
      </c>
      <c r="Z699" s="18">
        <f t="shared" si="138"/>
        <v>1.8529577750359241</v>
      </c>
      <c r="AA699" s="18">
        <f>-AVERAGE('cons 2023 - 2025'!D700:AM700)*12</f>
        <v>7.6666666666666661</v>
      </c>
      <c r="AB699" s="27">
        <f t="shared" si="139"/>
        <v>3.02</v>
      </c>
      <c r="AC699" s="18">
        <f>SQRT((2*AA699*'⚙ Assumptions'!$B$3)/AB699)</f>
        <v>27.596909319224679</v>
      </c>
      <c r="AD699" s="18">
        <f t="shared" si="140"/>
        <v>1.8529577750359241</v>
      </c>
      <c r="AE699" s="18">
        <f t="shared" si="141"/>
        <v>29.449867094260604</v>
      </c>
      <c r="AF699" s="18">
        <f t="shared" si="142"/>
        <v>0.27780888714686175</v>
      </c>
    </row>
    <row r="700" spans="1:32" x14ac:dyDescent="0.3">
      <c r="A700" s="19" t="s">
        <v>1411</v>
      </c>
      <c r="B700" s="20" t="s">
        <v>1412</v>
      </c>
      <c r="C700" s="16" t="s">
        <v>130</v>
      </c>
      <c r="D700" s="16" t="str">
        <f>VLOOKUP(A700,'Lead Time'!$A$2:$C$1180,3,0)</f>
        <v>Local</v>
      </c>
      <c r="E700" s="23" t="str">
        <f>VLOOKUP(A700,Classification!$A$2:$D$1180,4,0)</f>
        <v>C</v>
      </c>
      <c r="F700" s="26" t="str">
        <f>VLOOKUP(A700,Classification!$A$2:$E$1180,5,0)</f>
        <v>M</v>
      </c>
      <c r="G700" s="21">
        <f>VLOOKUP(A700,'Lead Time'!$A$2:$D$1180,4,0)</f>
        <v>10.5</v>
      </c>
      <c r="H700" s="21">
        <f t="shared" si="130"/>
        <v>0.35</v>
      </c>
      <c r="I700" s="32">
        <f>VLOOKUP(A700,Classification!$A$2:$F$1180,6,0)</f>
        <v>15.019</v>
      </c>
      <c r="J700" s="21">
        <f>-SUM('cons 2023 - 2025'!D701:AM701)</f>
        <v>188</v>
      </c>
      <c r="K700" s="18">
        <f>-_xlfn.MINIFS('cons 2023 - 2025'!D701:AM701,'cons 2023 - 2025'!D701:AM701,"&lt;&gt;0")</f>
        <v>25</v>
      </c>
      <c r="L700" s="18">
        <f>-_xlfn.MAXIFS('cons 2023 - 2025'!D701:AM701,'cons 2023 - 2025'!D701:AM701,"&lt;&gt;0")</f>
        <v>3</v>
      </c>
      <c r="M700" s="19">
        <f>COUNTIF('cons 2023 - 2025'!D701:AM701,"&lt;&gt;0")</f>
        <v>16</v>
      </c>
      <c r="N700" s="21">
        <f>-AVERAGE('cons 2023 - 2025'!D701:AM701)</f>
        <v>5.2222222222222223</v>
      </c>
      <c r="O700" s="21">
        <f t="shared" si="131"/>
        <v>11.75</v>
      </c>
      <c r="P700" s="21">
        <f>_xlfn.STDEV.S('cons 2023 - 2025'!D701:AM701)</f>
        <v>7.6834185513299111</v>
      </c>
      <c r="Q700" s="21">
        <f>-AVERAGE('cons 2023 - 2025'!D701:AM701)/'⚙ Assumptions'!$B$5</f>
        <v>0.23737373737373738</v>
      </c>
      <c r="R700" s="21">
        <f>_xlfn.STDEV.S('cons 2023 - 2025'!D701:AM701)/SQRT('⚙ Assumptions'!$B$5)</f>
        <v>1.6381103392035234</v>
      </c>
      <c r="S700" s="21">
        <f>-IF(AVERAGE('cons 2023 - 2025'!D701:AM701)=0,"",_xlfn.STDEV.S('cons 2023 - 2025'!D701:AM701)/AVERAGE('cons 2023 - 2025'!D701:AM701))</f>
        <v>1.4712929140844511</v>
      </c>
      <c r="T700" s="21" t="str">
        <f t="shared" si="132"/>
        <v>Z</v>
      </c>
      <c r="U700" s="38">
        <f t="shared" si="133"/>
        <v>0.9</v>
      </c>
      <c r="V700" s="21">
        <f t="shared" si="134"/>
        <v>1.28</v>
      </c>
      <c r="W700" s="21">
        <f t="shared" si="135"/>
        <v>6.7943477400057475</v>
      </c>
      <c r="X700" s="21">
        <f t="shared" si="136"/>
        <v>5.8183317960467749</v>
      </c>
      <c r="Y700" s="21">
        <f t="shared" si="137"/>
        <v>9.2867719824299897</v>
      </c>
      <c r="Z700" s="21">
        <f t="shared" si="138"/>
        <v>7.6461095738245524</v>
      </c>
      <c r="AA700" s="21">
        <f>-AVERAGE('cons 2023 - 2025'!D701:AM701)*12</f>
        <v>62.666666666666671</v>
      </c>
      <c r="AB700" s="32">
        <f t="shared" si="139"/>
        <v>3.0038</v>
      </c>
      <c r="AC700" s="21">
        <f>SQRT((2*AA700*'⚙ Assumptions'!$B$3)/AB700)</f>
        <v>79.112192048304379</v>
      </c>
      <c r="AD700" s="21">
        <f t="shared" si="140"/>
        <v>7.6461095738245524</v>
      </c>
      <c r="AE700" s="21">
        <f t="shared" si="141"/>
        <v>86.758301622128926</v>
      </c>
      <c r="AF700" s="21">
        <f t="shared" si="142"/>
        <v>0.7921240082489891</v>
      </c>
    </row>
    <row r="701" spans="1:32" x14ac:dyDescent="0.3">
      <c r="A701" s="16" t="s">
        <v>1413</v>
      </c>
      <c r="B701" s="17" t="s">
        <v>1414</v>
      </c>
      <c r="C701" s="16" t="s">
        <v>8</v>
      </c>
      <c r="D701" s="16" t="str">
        <f>VLOOKUP(A701,'Lead Time'!$A$2:$C$1180,3,0)</f>
        <v>Local</v>
      </c>
      <c r="E701" s="23" t="str">
        <f>VLOOKUP(A701,Classification!$A$2:$D$1180,4,0)</f>
        <v>C</v>
      </c>
      <c r="F701" s="25" t="str">
        <f>VLOOKUP(A701,Classification!$A$2:$E$1180,5,0)</f>
        <v>L</v>
      </c>
      <c r="G701" s="18">
        <f>VLOOKUP(A701,'Lead Time'!$A$2:$D$1180,4,0)</f>
        <v>16.5</v>
      </c>
      <c r="H701" s="18">
        <f t="shared" si="130"/>
        <v>0.55000000000000004</v>
      </c>
      <c r="I701" s="27">
        <f>VLOOKUP(A701,Classification!$A$2:$F$1180,6,0)</f>
        <v>14.948</v>
      </c>
      <c r="J701" s="18">
        <f>-SUM('cons 2023 - 2025'!D702:AM702)</f>
        <v>20</v>
      </c>
      <c r="K701" s="18">
        <f>-_xlfn.MINIFS('cons 2023 - 2025'!D702:AM702,'cons 2023 - 2025'!D702:AM702,"&lt;&gt;0")</f>
        <v>6</v>
      </c>
      <c r="L701" s="18">
        <f>-_xlfn.MAXIFS('cons 2023 - 2025'!D702:AM702,'cons 2023 - 2025'!D702:AM702,"&lt;&gt;0")</f>
        <v>-4</v>
      </c>
      <c r="M701" s="16">
        <f>COUNTIF('cons 2023 - 2025'!D702:AM702,"&lt;&gt;0")</f>
        <v>11</v>
      </c>
      <c r="N701" s="18">
        <f>-AVERAGE('cons 2023 - 2025'!D702:AM702)</f>
        <v>0.55555555555555558</v>
      </c>
      <c r="O701" s="18">
        <f t="shared" si="131"/>
        <v>1.8181818181818181</v>
      </c>
      <c r="P701" s="18">
        <f>_xlfn.STDEV.S('cons 2023 - 2025'!D702:AM702)</f>
        <v>1.5756077184818824</v>
      </c>
      <c r="Q701" s="18">
        <f>-AVERAGE('cons 2023 - 2025'!D702:AM702)/'⚙ Assumptions'!$B$5</f>
        <v>2.5252525252525252E-2</v>
      </c>
      <c r="R701" s="18">
        <f>_xlfn.STDEV.S('cons 2023 - 2025'!D702:AM702)/SQRT('⚙ Assumptions'!$B$5)</f>
        <v>0.33592069427576632</v>
      </c>
      <c r="S701" s="18">
        <f>-IF(AVERAGE('cons 2023 - 2025'!D702:AM702)=0,"",_xlfn.STDEV.S('cons 2023 - 2025'!D702:AM702)/AVERAGE('cons 2023 - 2025'!D702:AM702))</f>
        <v>2.836093893267388</v>
      </c>
      <c r="T701" s="18" t="str">
        <f t="shared" si="132"/>
        <v>Z</v>
      </c>
      <c r="U701" s="37">
        <f t="shared" si="133"/>
        <v>0.9</v>
      </c>
      <c r="V701" s="18">
        <f t="shared" si="134"/>
        <v>1.28</v>
      </c>
      <c r="W701" s="18">
        <f t="shared" si="135"/>
        <v>1.7465808775733125</v>
      </c>
      <c r="X701" s="18">
        <f t="shared" si="136"/>
        <v>1.495682505991883</v>
      </c>
      <c r="Y701" s="18">
        <f t="shared" si="137"/>
        <v>2.163247544239979</v>
      </c>
      <c r="Z701" s="18">
        <f t="shared" si="138"/>
        <v>1.8012380615474386</v>
      </c>
      <c r="AA701" s="18">
        <f>-AVERAGE('cons 2023 - 2025'!D702:AM702)*12</f>
        <v>6.666666666666667</v>
      </c>
      <c r="AB701" s="27">
        <f t="shared" si="139"/>
        <v>2.9896000000000003</v>
      </c>
      <c r="AC701" s="18">
        <f>SQRT((2*AA701*'⚙ Assumptions'!$B$3)/AB701)</f>
        <v>25.864760147750623</v>
      </c>
      <c r="AD701" s="18">
        <f t="shared" si="140"/>
        <v>1.8012380615474386</v>
      </c>
      <c r="AE701" s="18">
        <f t="shared" si="141"/>
        <v>27.66599820929806</v>
      </c>
      <c r="AF701" s="18">
        <f t="shared" si="142"/>
        <v>0.25775095645905094</v>
      </c>
    </row>
    <row r="702" spans="1:32" x14ac:dyDescent="0.3">
      <c r="A702" s="19" t="s">
        <v>1415</v>
      </c>
      <c r="B702" s="20" t="s">
        <v>1416</v>
      </c>
      <c r="C702" s="16" t="s">
        <v>130</v>
      </c>
      <c r="D702" s="16" t="str">
        <f>VLOOKUP(A702,'Lead Time'!$A$2:$C$1180,3,0)</f>
        <v>Local</v>
      </c>
      <c r="E702" s="23" t="str">
        <f>VLOOKUP(A702,Classification!$A$2:$D$1180,4,0)</f>
        <v>C</v>
      </c>
      <c r="F702" s="25" t="str">
        <f>VLOOKUP(A702,Classification!$A$2:$E$1180,5,0)</f>
        <v>L</v>
      </c>
      <c r="G702" s="21">
        <f>VLOOKUP(A702,'Lead Time'!$A$2:$D$1180,4,0)</f>
        <v>27</v>
      </c>
      <c r="H702" s="21">
        <f t="shared" si="130"/>
        <v>0.9</v>
      </c>
      <c r="I702" s="32">
        <f>VLOOKUP(A702,Classification!$A$2:$F$1180,6,0)</f>
        <v>14.706</v>
      </c>
      <c r="J702" s="21">
        <f>-SUM('cons 2023 - 2025'!D703:AM703)</f>
        <v>20</v>
      </c>
      <c r="K702" s="18">
        <f>-_xlfn.MINIFS('cons 2023 - 2025'!D703:AM703,'cons 2023 - 2025'!D703:AM703,"&lt;&gt;0")</f>
        <v>20</v>
      </c>
      <c r="L702" s="18">
        <f>-_xlfn.MAXIFS('cons 2023 - 2025'!D703:AM703,'cons 2023 - 2025'!D703:AM703,"&lt;&gt;0")</f>
        <v>20</v>
      </c>
      <c r="M702" s="19">
        <f>COUNTIF('cons 2023 - 2025'!D703:AM703,"&lt;&gt;0")</f>
        <v>1</v>
      </c>
      <c r="N702" s="21">
        <f>-AVERAGE('cons 2023 - 2025'!D703:AM703)</f>
        <v>0.55555555555555558</v>
      </c>
      <c r="O702" s="21">
        <f t="shared" si="131"/>
        <v>20</v>
      </c>
      <c r="P702" s="21">
        <f>_xlfn.STDEV.S('cons 2023 - 2025'!D703:AM703)</f>
        <v>3.3333333333333335</v>
      </c>
      <c r="Q702" s="21">
        <f>-AVERAGE('cons 2023 - 2025'!D703:AM703)/'⚙ Assumptions'!$B$5</f>
        <v>2.5252525252525252E-2</v>
      </c>
      <c r="R702" s="21">
        <f>_xlfn.STDEV.S('cons 2023 - 2025'!D703:AM703)/SQRT('⚙ Assumptions'!$B$5)</f>
        <v>0.71066905451870144</v>
      </c>
      <c r="S702" s="21">
        <f>-IF(AVERAGE('cons 2023 - 2025'!D703:AM703)=0,"",_xlfn.STDEV.S('cons 2023 - 2025'!D703:AM703)/AVERAGE('cons 2023 - 2025'!D703:AM703))</f>
        <v>6</v>
      </c>
      <c r="T702" s="21" t="str">
        <f t="shared" si="132"/>
        <v>Z</v>
      </c>
      <c r="U702" s="38">
        <f t="shared" si="133"/>
        <v>0.9</v>
      </c>
      <c r="V702" s="21">
        <f t="shared" si="134"/>
        <v>1.28</v>
      </c>
      <c r="W702" s="21">
        <f t="shared" si="135"/>
        <v>4.726713253606377</v>
      </c>
      <c r="X702" s="21">
        <f t="shared" si="136"/>
        <v>4.0477154050155253</v>
      </c>
      <c r="Y702" s="21">
        <f t="shared" si="137"/>
        <v>5.4085314354245586</v>
      </c>
      <c r="Z702" s="21">
        <f t="shared" si="138"/>
        <v>4.5477154050155253</v>
      </c>
      <c r="AA702" s="21">
        <f>-AVERAGE('cons 2023 - 2025'!D703:AM703)*12</f>
        <v>6.666666666666667</v>
      </c>
      <c r="AB702" s="32">
        <f t="shared" si="139"/>
        <v>2.9412000000000003</v>
      </c>
      <c r="AC702" s="21">
        <f>SQRT((2*AA702*'⚙ Assumptions'!$B$3)/AB702)</f>
        <v>26.076705314197952</v>
      </c>
      <c r="AD702" s="21">
        <f t="shared" si="140"/>
        <v>4.5477154050155253</v>
      </c>
      <c r="AE702" s="21">
        <f t="shared" si="141"/>
        <v>30.624420719213475</v>
      </c>
      <c r="AF702" s="21">
        <f t="shared" si="142"/>
        <v>0.25565601890039669</v>
      </c>
    </row>
    <row r="703" spans="1:32" x14ac:dyDescent="0.3">
      <c r="A703" s="16" t="s">
        <v>1417</v>
      </c>
      <c r="B703" s="17" t="s">
        <v>1418</v>
      </c>
      <c r="C703" s="16" t="s">
        <v>8</v>
      </c>
      <c r="D703" s="16" t="str">
        <f>VLOOKUP(A703,'Lead Time'!$A$2:$C$1180,3,0)</f>
        <v>Local</v>
      </c>
      <c r="E703" s="23" t="str">
        <f>VLOOKUP(A703,Classification!$A$2:$D$1180,4,0)</f>
        <v>C</v>
      </c>
      <c r="F703" s="24" t="str">
        <f>VLOOKUP(A703,Classification!$A$2:$E$1180,5,0)</f>
        <v>H</v>
      </c>
      <c r="G703" s="18">
        <f>VLOOKUP(A703,'Lead Time'!$A$2:$D$1180,4,0)</f>
        <v>33</v>
      </c>
      <c r="H703" s="18">
        <f t="shared" si="130"/>
        <v>1.1000000000000001</v>
      </c>
      <c r="I703" s="27">
        <f>VLOOKUP(A703,Classification!$A$2:$F$1180,6,0)</f>
        <v>14.685</v>
      </c>
      <c r="J703" s="18">
        <f>-SUM('cons 2023 - 2025'!D704:AM704)</f>
        <v>237</v>
      </c>
      <c r="K703" s="18">
        <f>-_xlfn.MINIFS('cons 2023 - 2025'!D704:AM704,'cons 2023 - 2025'!D704:AM704,"&lt;&gt;0")</f>
        <v>25</v>
      </c>
      <c r="L703" s="18">
        <f>-_xlfn.MAXIFS('cons 2023 - 2025'!D704:AM704,'cons 2023 - 2025'!D704:AM704,"&lt;&gt;0")</f>
        <v>2</v>
      </c>
      <c r="M703" s="16">
        <f>COUNTIF('cons 2023 - 2025'!D704:AM704,"&lt;&gt;0")</f>
        <v>32</v>
      </c>
      <c r="N703" s="18">
        <f>-AVERAGE('cons 2023 - 2025'!D704:AM704)</f>
        <v>6.583333333333333</v>
      </c>
      <c r="O703" s="18">
        <f t="shared" si="131"/>
        <v>7.40625</v>
      </c>
      <c r="P703" s="18">
        <f>_xlfn.STDEV.S('cons 2023 - 2025'!D704:AM704)</f>
        <v>5.0617614099667492</v>
      </c>
      <c r="Q703" s="18">
        <f>-AVERAGE('cons 2023 - 2025'!D704:AM704)/'⚙ Assumptions'!$B$5</f>
        <v>0.29924242424242425</v>
      </c>
      <c r="R703" s="18">
        <f>_xlfn.STDEV.S('cons 2023 - 2025'!D704:AM704)/SQRT('⚙ Assumptions'!$B$5)</f>
        <v>1.0791711586260957</v>
      </c>
      <c r="S703" s="18">
        <f>-IF(AVERAGE('cons 2023 - 2025'!D704:AM704)=0,"",_xlfn.STDEV.S('cons 2023 - 2025'!D704:AM704)/AVERAGE('cons 2023 - 2025'!D704:AM704))</f>
        <v>0.7688751508810252</v>
      </c>
      <c r="T703" s="18" t="str">
        <f t="shared" si="132"/>
        <v>Z</v>
      </c>
      <c r="U703" s="37">
        <f t="shared" si="133"/>
        <v>0.9</v>
      </c>
      <c r="V703" s="18">
        <f t="shared" si="134"/>
        <v>1.28</v>
      </c>
      <c r="W703" s="18">
        <f t="shared" si="135"/>
        <v>7.9351888986427328</v>
      </c>
      <c r="X703" s="18">
        <f t="shared" si="136"/>
        <v>6.7952897972471673</v>
      </c>
      <c r="Y703" s="18">
        <f t="shared" si="137"/>
        <v>17.810188898642732</v>
      </c>
      <c r="Z703" s="18">
        <f t="shared" si="138"/>
        <v>14.036956463913835</v>
      </c>
      <c r="AA703" s="18">
        <f>-AVERAGE('cons 2023 - 2025'!D704:AM704)*12</f>
        <v>79</v>
      </c>
      <c r="AB703" s="27">
        <f t="shared" si="139"/>
        <v>2.9370000000000003</v>
      </c>
      <c r="AC703" s="18">
        <f>SQRT((2*AA703*'⚙ Assumptions'!$B$3)/AB703)</f>
        <v>89.830165486079252</v>
      </c>
      <c r="AD703" s="18">
        <f t="shared" si="140"/>
        <v>14.036956463913835</v>
      </c>
      <c r="AE703" s="18">
        <f t="shared" si="141"/>
        <v>103.86712194999309</v>
      </c>
      <c r="AF703" s="18">
        <f t="shared" si="142"/>
        <v>0.87943732010871589</v>
      </c>
    </row>
    <row r="704" spans="1:32" x14ac:dyDescent="0.3">
      <c r="A704" s="19" t="s">
        <v>1419</v>
      </c>
      <c r="B704" s="20" t="s">
        <v>1420</v>
      </c>
      <c r="C704" s="16" t="s">
        <v>8</v>
      </c>
      <c r="D704" s="16" t="str">
        <f>VLOOKUP(A704,'Lead Time'!$A$2:$C$1180,3,0)</f>
        <v>Local</v>
      </c>
      <c r="E704" s="23" t="str">
        <f>VLOOKUP(A704,Classification!$A$2:$D$1180,4,0)</f>
        <v>C</v>
      </c>
      <c r="F704" s="26" t="str">
        <f>VLOOKUP(A704,Classification!$A$2:$E$1180,5,0)</f>
        <v>M</v>
      </c>
      <c r="G704" s="21">
        <f>VLOOKUP(A704,'Lead Time'!$A$2:$D$1180,4,0)</f>
        <v>11.666666666666666</v>
      </c>
      <c r="H704" s="21">
        <f t="shared" si="130"/>
        <v>0.3888888888888889</v>
      </c>
      <c r="I704" s="32">
        <f>VLOOKUP(A704,Classification!$A$2:$F$1180,6,0)</f>
        <v>14.66</v>
      </c>
      <c r="J704" s="21">
        <f>-SUM('cons 2023 - 2025'!D705:AM705)</f>
        <v>125</v>
      </c>
      <c r="K704" s="18">
        <f>-_xlfn.MINIFS('cons 2023 - 2025'!D705:AM705,'cons 2023 - 2025'!D705:AM705,"&lt;&gt;0")</f>
        <v>50</v>
      </c>
      <c r="L704" s="18">
        <f>-_xlfn.MAXIFS('cons 2023 - 2025'!D705:AM705,'cons 2023 - 2025'!D705:AM705,"&lt;&gt;0")</f>
        <v>5</v>
      </c>
      <c r="M704" s="19">
        <f>COUNTIF('cons 2023 - 2025'!D705:AM705,"&lt;&gt;0")</f>
        <v>5</v>
      </c>
      <c r="N704" s="21">
        <f>-AVERAGE('cons 2023 - 2025'!D705:AM705)</f>
        <v>3.4722222222222223</v>
      </c>
      <c r="O704" s="21">
        <f t="shared" si="131"/>
        <v>25</v>
      </c>
      <c r="P704" s="21">
        <f>_xlfn.STDEV.S('cons 2023 - 2025'!D705:AM705)</f>
        <v>10.94267167980761</v>
      </c>
      <c r="Q704" s="21">
        <f>-AVERAGE('cons 2023 - 2025'!D705:AM705)/'⚙ Assumptions'!$B$5</f>
        <v>0.15782828282828285</v>
      </c>
      <c r="R704" s="21">
        <f>_xlfn.STDEV.S('cons 2023 - 2025'!D705:AM705)/SQRT('⚙ Assumptions'!$B$5)</f>
        <v>2.3329854409792334</v>
      </c>
      <c r="S704" s="21">
        <f>-IF(AVERAGE('cons 2023 - 2025'!D705:AM705)=0,"",_xlfn.STDEV.S('cons 2023 - 2025'!D705:AM705)/AVERAGE('cons 2023 - 2025'!D705:AM705))</f>
        <v>3.1514894437845915</v>
      </c>
      <c r="T704" s="21" t="str">
        <f t="shared" si="132"/>
        <v>Z</v>
      </c>
      <c r="U704" s="38">
        <f t="shared" si="133"/>
        <v>0.9</v>
      </c>
      <c r="V704" s="21">
        <f t="shared" si="134"/>
        <v>1.28</v>
      </c>
      <c r="W704" s="21">
        <f t="shared" si="135"/>
        <v>10.199887765936959</v>
      </c>
      <c r="X704" s="21">
        <f t="shared" si="136"/>
        <v>8.7346620419827534</v>
      </c>
      <c r="Y704" s="21">
        <f t="shared" si="137"/>
        <v>12.041217732266926</v>
      </c>
      <c r="Z704" s="21">
        <f t="shared" si="138"/>
        <v>10.084970683958062</v>
      </c>
      <c r="AA704" s="21">
        <f>-AVERAGE('cons 2023 - 2025'!D705:AM705)*12</f>
        <v>41.666666666666671</v>
      </c>
      <c r="AB704" s="32">
        <f t="shared" si="139"/>
        <v>2.9320000000000004</v>
      </c>
      <c r="AC704" s="21">
        <f>SQRT((2*AA704*'⚙ Assumptions'!$B$3)/AB704)</f>
        <v>65.293962206946276</v>
      </c>
      <c r="AD704" s="21">
        <f t="shared" si="140"/>
        <v>10.084970683958062</v>
      </c>
      <c r="AE704" s="21">
        <f t="shared" si="141"/>
        <v>75.378932890904338</v>
      </c>
      <c r="AF704" s="21">
        <f t="shared" si="142"/>
        <v>0.63813965730255495</v>
      </c>
    </row>
    <row r="705" spans="1:32" x14ac:dyDescent="0.3">
      <c r="A705" s="16" t="s">
        <v>1421</v>
      </c>
      <c r="B705" s="17" t="s">
        <v>1422</v>
      </c>
      <c r="C705" s="16" t="s">
        <v>8</v>
      </c>
      <c r="D705" s="16" t="str">
        <f>VLOOKUP(A705,'Lead Time'!$A$2:$C$1180,3,0)</f>
        <v>Local</v>
      </c>
      <c r="E705" s="23" t="str">
        <f>VLOOKUP(A705,Classification!$A$2:$D$1180,4,0)</f>
        <v>C</v>
      </c>
      <c r="F705" s="26" t="str">
        <f>VLOOKUP(A705,Classification!$A$2:$E$1180,5,0)</f>
        <v>M</v>
      </c>
      <c r="G705" s="18">
        <f>VLOOKUP(A705,'Lead Time'!$A$2:$D$1180,4,0)</f>
        <v>24.5</v>
      </c>
      <c r="H705" s="18">
        <f t="shared" si="130"/>
        <v>0.81666666666666665</v>
      </c>
      <c r="I705" s="27">
        <f>VLOOKUP(A705,Classification!$A$2:$F$1180,6,0)</f>
        <v>14.499000000000001</v>
      </c>
      <c r="J705" s="18">
        <f>-SUM('cons 2023 - 2025'!D706:AM706)</f>
        <v>24</v>
      </c>
      <c r="K705" s="18">
        <f>-_xlfn.MINIFS('cons 2023 - 2025'!D706:AM706,'cons 2023 - 2025'!D706:AM706,"&lt;&gt;0")</f>
        <v>9</v>
      </c>
      <c r="L705" s="18">
        <f>-_xlfn.MAXIFS('cons 2023 - 2025'!D706:AM706,'cons 2023 - 2025'!D706:AM706,"&lt;&gt;0")</f>
        <v>1</v>
      </c>
      <c r="M705" s="16">
        <f>COUNTIF('cons 2023 - 2025'!D706:AM706,"&lt;&gt;0")</f>
        <v>6</v>
      </c>
      <c r="N705" s="18">
        <f>-AVERAGE('cons 2023 - 2025'!D706:AM706)</f>
        <v>0.66666666666666663</v>
      </c>
      <c r="O705" s="18">
        <f t="shared" si="131"/>
        <v>4</v>
      </c>
      <c r="P705" s="18">
        <f>_xlfn.STDEV.S('cons 2023 - 2025'!D706:AM706)</f>
        <v>1.9123657749350298</v>
      </c>
      <c r="Q705" s="18">
        <f>-AVERAGE('cons 2023 - 2025'!D706:AM706)/'⚙ Assumptions'!$B$5</f>
        <v>3.03030303030303E-2</v>
      </c>
      <c r="R705" s="18">
        <f>_xlfn.STDEV.S('cons 2023 - 2025'!D706:AM706)/SQRT('⚙ Assumptions'!$B$5)</f>
        <v>0.40771775315010039</v>
      </c>
      <c r="S705" s="18">
        <f>-IF(AVERAGE('cons 2023 - 2025'!D706:AM706)=0,"",_xlfn.STDEV.S('cons 2023 - 2025'!D706:AM706)/AVERAGE('cons 2023 - 2025'!D706:AM706))</f>
        <v>2.8685486624025449</v>
      </c>
      <c r="T705" s="18" t="str">
        <f t="shared" si="132"/>
        <v>Z</v>
      </c>
      <c r="U705" s="37">
        <f t="shared" si="133"/>
        <v>0.9</v>
      </c>
      <c r="V705" s="18">
        <f t="shared" si="134"/>
        <v>1.28</v>
      </c>
      <c r="W705" s="18">
        <f t="shared" si="135"/>
        <v>2.5831678930407067</v>
      </c>
      <c r="X705" s="18">
        <f t="shared" si="136"/>
        <v>2.2120928250565495</v>
      </c>
      <c r="Y705" s="18">
        <f t="shared" si="137"/>
        <v>3.3255921354649489</v>
      </c>
      <c r="Z705" s="18">
        <f t="shared" si="138"/>
        <v>2.7565372695009938</v>
      </c>
      <c r="AA705" s="18">
        <f>-AVERAGE('cons 2023 - 2025'!D706:AM706)*12</f>
        <v>8</v>
      </c>
      <c r="AB705" s="27">
        <f t="shared" si="139"/>
        <v>2.8998000000000004</v>
      </c>
      <c r="AC705" s="18">
        <f>SQRT((2*AA705*'⚙ Assumptions'!$B$3)/AB705)</f>
        <v>28.768790133473537</v>
      </c>
      <c r="AD705" s="18">
        <f t="shared" si="140"/>
        <v>2.7565372695009938</v>
      </c>
      <c r="AE705" s="18">
        <f t="shared" si="141"/>
        <v>31.525327402974533</v>
      </c>
      <c r="AF705" s="18">
        <f t="shared" si="142"/>
        <v>0.27807912543015523</v>
      </c>
    </row>
    <row r="706" spans="1:32" x14ac:dyDescent="0.3">
      <c r="A706" s="19" t="s">
        <v>1423</v>
      </c>
      <c r="B706" s="20" t="s">
        <v>1424</v>
      </c>
      <c r="C706" s="16" t="s">
        <v>8</v>
      </c>
      <c r="D706" s="16" t="str">
        <f>VLOOKUP(A706,'Lead Time'!$A$2:$C$1180,3,0)</f>
        <v>Mixed Source</v>
      </c>
      <c r="E706" s="23" t="str">
        <f>VLOOKUP(A706,Classification!$A$2:$D$1180,4,0)</f>
        <v>C</v>
      </c>
      <c r="F706" s="25" t="str">
        <f>VLOOKUP(A706,Classification!$A$2:$E$1180,5,0)</f>
        <v>L</v>
      </c>
      <c r="G706" s="21">
        <f>VLOOKUP(A706,'Lead Time'!$A$2:$D$1180,4,0)</f>
        <v>51</v>
      </c>
      <c r="H706" s="21">
        <f t="shared" si="130"/>
        <v>1.7</v>
      </c>
      <c r="I706" s="32">
        <f>VLOOKUP(A706,Classification!$A$2:$F$1180,6,0)</f>
        <v>14.4</v>
      </c>
      <c r="J706" s="21">
        <f>-SUM('cons 2023 - 2025'!D707:AM707)</f>
        <v>7</v>
      </c>
      <c r="K706" s="18">
        <f>-_xlfn.MINIFS('cons 2023 - 2025'!D707:AM707,'cons 2023 - 2025'!D707:AM707,"&lt;&gt;0")</f>
        <v>3</v>
      </c>
      <c r="L706" s="18">
        <f>-_xlfn.MAXIFS('cons 2023 - 2025'!D707:AM707,'cons 2023 - 2025'!D707:AM707,"&lt;&gt;0")</f>
        <v>1</v>
      </c>
      <c r="M706" s="19">
        <f>COUNTIF('cons 2023 - 2025'!D707:AM707,"&lt;&gt;0")</f>
        <v>3</v>
      </c>
      <c r="N706" s="21">
        <f>-AVERAGE('cons 2023 - 2025'!D707:AM707)</f>
        <v>0.19444444444444445</v>
      </c>
      <c r="O706" s="21">
        <f t="shared" si="131"/>
        <v>2.3333333333333335</v>
      </c>
      <c r="P706" s="21">
        <f>_xlfn.STDEV.S('cons 2023 - 2025'!D707:AM707)</f>
        <v>0.70990721504169396</v>
      </c>
      <c r="Q706" s="21">
        <f>-AVERAGE('cons 2023 - 2025'!D707:AM707)/'⚙ Assumptions'!$B$5</f>
        <v>8.8383838383838381E-3</v>
      </c>
      <c r="R706" s="21">
        <f>_xlfn.STDEV.S('cons 2023 - 2025'!D707:AM707)/SQRT('⚙ Assumptions'!$B$5)</f>
        <v>0.15135272679290554</v>
      </c>
      <c r="S706" s="21">
        <f>-IF(AVERAGE('cons 2023 - 2025'!D707:AM707)=0,"",_xlfn.STDEV.S('cons 2023 - 2025'!D707:AM707)/AVERAGE('cons 2023 - 2025'!D707:AM707))</f>
        <v>3.6509513916429976</v>
      </c>
      <c r="T706" s="21" t="str">
        <f t="shared" si="132"/>
        <v>Z</v>
      </c>
      <c r="U706" s="38">
        <f t="shared" si="133"/>
        <v>0.9</v>
      </c>
      <c r="V706" s="21">
        <f t="shared" si="134"/>
        <v>1.28</v>
      </c>
      <c r="W706" s="21">
        <f t="shared" si="135"/>
        <v>1.3835195722961084</v>
      </c>
      <c r="X706" s="21">
        <f t="shared" si="136"/>
        <v>1.1847753788852544</v>
      </c>
      <c r="Y706" s="21">
        <f t="shared" si="137"/>
        <v>1.8342771480536841</v>
      </c>
      <c r="Z706" s="21">
        <f t="shared" si="138"/>
        <v>1.5153309344408099</v>
      </c>
      <c r="AA706" s="21">
        <f>-AVERAGE('cons 2023 - 2025'!D707:AM707)*12</f>
        <v>2.3333333333333335</v>
      </c>
      <c r="AB706" s="32">
        <f t="shared" si="139"/>
        <v>2.8800000000000003</v>
      </c>
      <c r="AC706" s="21">
        <f>SQRT((2*AA706*'⚙ Assumptions'!$B$3)/AB706)</f>
        <v>15.590239111558088</v>
      </c>
      <c r="AD706" s="21">
        <f t="shared" si="140"/>
        <v>1.5153309344408099</v>
      </c>
      <c r="AE706" s="21">
        <f t="shared" si="141"/>
        <v>17.105570045998899</v>
      </c>
      <c r="AF706" s="21">
        <f t="shared" si="142"/>
        <v>0.14966629547095767</v>
      </c>
    </row>
    <row r="707" spans="1:32" x14ac:dyDescent="0.3">
      <c r="A707" s="16" t="s">
        <v>1425</v>
      </c>
      <c r="B707" s="17" t="s">
        <v>1426</v>
      </c>
      <c r="C707" s="16" t="s">
        <v>119</v>
      </c>
      <c r="D707" s="16" t="str">
        <f>VLOOKUP(A707,'Lead Time'!$A$2:$C$1180,3,0)</f>
        <v>Local</v>
      </c>
      <c r="E707" s="23" t="str">
        <f>VLOOKUP(A707,Classification!$A$2:$D$1180,4,0)</f>
        <v>C</v>
      </c>
      <c r="F707" s="24" t="str">
        <f>VLOOKUP(A707,Classification!$A$2:$E$1180,5,0)</f>
        <v>H</v>
      </c>
      <c r="G707" s="18">
        <f>VLOOKUP(A707,'Lead Time'!$A$2:$D$1180,4,0)</f>
        <v>21.5</v>
      </c>
      <c r="H707" s="18">
        <f t="shared" si="130"/>
        <v>0.71666666666666667</v>
      </c>
      <c r="I707" s="27">
        <f>VLOOKUP(A707,Classification!$A$2:$F$1180,6,0)</f>
        <v>14.362</v>
      </c>
      <c r="J707" s="18">
        <f>-SUM('cons 2023 - 2025'!D708:AM708)</f>
        <v>2099</v>
      </c>
      <c r="K707" s="18">
        <f>-_xlfn.MINIFS('cons 2023 - 2025'!D708:AM708,'cons 2023 - 2025'!D708:AM708,"&lt;&gt;0")</f>
        <v>400</v>
      </c>
      <c r="L707" s="18">
        <f>-_xlfn.MAXIFS('cons 2023 - 2025'!D708:AM708,'cons 2023 - 2025'!D708:AM708,"&lt;&gt;0")</f>
        <v>1</v>
      </c>
      <c r="M707" s="16">
        <f>COUNTIF('cons 2023 - 2025'!D708:AM708,"&lt;&gt;0")</f>
        <v>31</v>
      </c>
      <c r="N707" s="18">
        <f>-AVERAGE('cons 2023 - 2025'!D708:AM708)</f>
        <v>58.305555555555557</v>
      </c>
      <c r="O707" s="18">
        <f t="shared" si="131"/>
        <v>67.709677419354833</v>
      </c>
      <c r="P707" s="18">
        <f>_xlfn.STDEV.S('cons 2023 - 2025'!D708:AM708)</f>
        <v>75.273527672442512</v>
      </c>
      <c r="Q707" s="18">
        <f>-AVERAGE('cons 2023 - 2025'!D708:AM708)/'⚙ Assumptions'!$B$5</f>
        <v>2.6502525252525255</v>
      </c>
      <c r="R707" s="18">
        <f>_xlfn.STDEV.S('cons 2023 - 2025'!D708:AM708)/SQRT('⚙ Assumptions'!$B$5)</f>
        <v>16.048370022378609</v>
      </c>
      <c r="S707" s="18">
        <f>-IF(AVERAGE('cons 2023 - 2025'!D708:AM708)=0,"",_xlfn.STDEV.S('cons 2023 - 2025'!D708:AM708)/AVERAGE('cons 2023 - 2025'!D708:AM708))</f>
        <v>1.2910181020523728</v>
      </c>
      <c r="T707" s="18" t="str">
        <f t="shared" si="132"/>
        <v>Z</v>
      </c>
      <c r="U707" s="37">
        <f t="shared" si="133"/>
        <v>0.9</v>
      </c>
      <c r="V707" s="18">
        <f t="shared" si="134"/>
        <v>1.28</v>
      </c>
      <c r="W707" s="18">
        <f t="shared" si="135"/>
        <v>95.248935079737024</v>
      </c>
      <c r="X707" s="18">
        <f t="shared" si="136"/>
        <v>81.566314931293178</v>
      </c>
      <c r="Y707" s="18">
        <f t="shared" si="137"/>
        <v>152.22936437266634</v>
      </c>
      <c r="Z707" s="18">
        <f t="shared" si="138"/>
        <v>123.35196307944133</v>
      </c>
      <c r="AA707" s="18">
        <f>-AVERAGE('cons 2023 - 2025'!D708:AM708)*12</f>
        <v>699.66666666666674</v>
      </c>
      <c r="AB707" s="27">
        <f t="shared" si="139"/>
        <v>2.8724000000000003</v>
      </c>
      <c r="AC707" s="18">
        <f>SQRT((2*AA707*'⚙ Assumptions'!$B$3)/AB707)</f>
        <v>270.3234741401784</v>
      </c>
      <c r="AD707" s="18">
        <f t="shared" si="140"/>
        <v>123.35196307944133</v>
      </c>
      <c r="AE707" s="18">
        <f t="shared" si="141"/>
        <v>393.67543721961977</v>
      </c>
      <c r="AF707" s="18">
        <f t="shared" si="142"/>
        <v>2.5882571570674955</v>
      </c>
    </row>
    <row r="708" spans="1:32" x14ac:dyDescent="0.3">
      <c r="A708" s="19" t="s">
        <v>1427</v>
      </c>
      <c r="B708" s="20" t="s">
        <v>1428</v>
      </c>
      <c r="C708" s="16" t="s">
        <v>8</v>
      </c>
      <c r="D708" s="16" t="str">
        <f>VLOOKUP(A708,'Lead Time'!$A$2:$C$1180,3,0)</f>
        <v>Local</v>
      </c>
      <c r="E708" s="23" t="str">
        <f>VLOOKUP(A708,Classification!$A$2:$D$1180,4,0)</f>
        <v>C</v>
      </c>
      <c r="F708" s="25" t="str">
        <f>VLOOKUP(A708,Classification!$A$2:$E$1180,5,0)</f>
        <v>L</v>
      </c>
      <c r="G708" s="21">
        <f>VLOOKUP(A708,'Lead Time'!$A$2:$D$1180,4,0)</f>
        <v>47</v>
      </c>
      <c r="H708" s="21">
        <f t="shared" ref="H708:H771" si="143">G708/30</f>
        <v>1.5666666666666667</v>
      </c>
      <c r="I708" s="32">
        <f>VLOOKUP(A708,Classification!$A$2:$F$1180,6,0)</f>
        <v>14.244999999999999</v>
      </c>
      <c r="J708" s="21">
        <f>-SUM('cons 2023 - 2025'!D709:AM709)</f>
        <v>2</v>
      </c>
      <c r="K708" s="18">
        <f>-_xlfn.MINIFS('cons 2023 - 2025'!D709:AM709,'cons 2023 - 2025'!D709:AM709,"&lt;&gt;0")</f>
        <v>2</v>
      </c>
      <c r="L708" s="18">
        <f>-_xlfn.MAXIFS('cons 2023 - 2025'!D709:AM709,'cons 2023 - 2025'!D709:AM709,"&lt;&gt;0")</f>
        <v>2</v>
      </c>
      <c r="M708" s="19">
        <f>COUNTIF('cons 2023 - 2025'!D709:AM709,"&lt;&gt;0")</f>
        <v>1</v>
      </c>
      <c r="N708" s="21">
        <f>-AVERAGE('cons 2023 - 2025'!D709:AM709)</f>
        <v>5.5555555555555552E-2</v>
      </c>
      <c r="O708" s="21">
        <f t="shared" ref="O708:O771" si="144">J708/M708</f>
        <v>2</v>
      </c>
      <c r="P708" s="21">
        <f>_xlfn.STDEV.S('cons 2023 - 2025'!D709:AM709)</f>
        <v>0.33333333333333331</v>
      </c>
      <c r="Q708" s="21">
        <f>-AVERAGE('cons 2023 - 2025'!D709:AM709)/'⚙ Assumptions'!$B$5</f>
        <v>2.525252525252525E-3</v>
      </c>
      <c r="R708" s="21">
        <f>_xlfn.STDEV.S('cons 2023 - 2025'!D709:AM709)/SQRT('⚙ Assumptions'!$B$5)</f>
        <v>7.1066905451870138E-2</v>
      </c>
      <c r="S708" s="21">
        <f>-IF(AVERAGE('cons 2023 - 2025'!D709:AM709)=0,"",_xlfn.STDEV.S('cons 2023 - 2025'!D709:AM709)/AVERAGE('cons 2023 - 2025'!D709:AM709))</f>
        <v>6</v>
      </c>
      <c r="T708" s="21" t="str">
        <f t="shared" ref="T708:T771" si="145">IF(ISBLANK(S708),"Z",
   IF(S708&lt;=0.25,"X",
      IF(S708&lt;=0.5,"Y","Z")))</f>
        <v>Z</v>
      </c>
      <c r="U708" s="38">
        <f t="shared" ref="U708:U771" si="146">IF(E708="B",0.95,IF(E708="C",0.9,0.98))</f>
        <v>0.9</v>
      </c>
      <c r="V708" s="21">
        <f t="shared" ref="V708:V771" si="147">IF(E708="B",1.65,1.28)</f>
        <v>1.28</v>
      </c>
      <c r="W708" s="21">
        <f t="shared" ref="W708:W771" si="148">V708*R708*SQRT(G708)</f>
        <v>0.62362900134064592</v>
      </c>
      <c r="X708" s="21">
        <f t="shared" ref="X708:X771" si="149">V708*P708*SQRT(H708)</f>
        <v>0.53404397100141754</v>
      </c>
      <c r="Y708" s="21">
        <f t="shared" ref="Y708:Y771" si="150">Q708*G708+W708</f>
        <v>0.74231587002751453</v>
      </c>
      <c r="Z708" s="21">
        <f t="shared" ref="Z708:Z771" si="151">N708*H708+X708</f>
        <v>0.62108100803845456</v>
      </c>
      <c r="AA708" s="21">
        <f>-AVERAGE('cons 2023 - 2025'!D709:AM709)*12</f>
        <v>0.66666666666666663</v>
      </c>
      <c r="AB708" s="32">
        <f t="shared" ref="AB708:AB771" si="152">I708*0.2</f>
        <v>2.8490000000000002</v>
      </c>
      <c r="AC708" s="21">
        <f>SQRT((2*AA708*'⚙ Assumptions'!$B$3)/AB708)</f>
        <v>8.3785482155365205</v>
      </c>
      <c r="AD708" s="21">
        <f t="shared" ref="AD708:AD771" si="153">Z708</f>
        <v>0.62108100803845456</v>
      </c>
      <c r="AE708" s="21">
        <f t="shared" ref="AE708:AE771" si="154">Z708+AC708</f>
        <v>8.9996292235749742</v>
      </c>
      <c r="AF708" s="21">
        <f t="shared" ref="AF708:AF771" si="155">AA708/AC708</f>
        <v>7.9568279553545132E-2</v>
      </c>
    </row>
    <row r="709" spans="1:32" x14ac:dyDescent="0.3">
      <c r="A709" s="16" t="s">
        <v>1429</v>
      </c>
      <c r="B709" s="17" t="s">
        <v>1430</v>
      </c>
      <c r="C709" s="16" t="s">
        <v>8</v>
      </c>
      <c r="D709" s="16" t="str">
        <f>VLOOKUP(A709,'Lead Time'!$A$2:$C$1180,3,0)</f>
        <v>Local</v>
      </c>
      <c r="E709" s="23" t="str">
        <f>VLOOKUP(A709,Classification!$A$2:$D$1180,4,0)</f>
        <v>C</v>
      </c>
      <c r="F709" s="25" t="str">
        <f>VLOOKUP(A709,Classification!$A$2:$E$1180,5,0)</f>
        <v>L</v>
      </c>
      <c r="G709" s="18">
        <f>VLOOKUP(A709,'Lead Time'!$A$2:$D$1180,4,0)</f>
        <v>20.166666666666668</v>
      </c>
      <c r="H709" s="18">
        <f t="shared" si="143"/>
        <v>0.67222222222222228</v>
      </c>
      <c r="I709" s="27">
        <f>VLOOKUP(A709,Classification!$A$2:$F$1180,6,0)</f>
        <v>14.22</v>
      </c>
      <c r="J709" s="18">
        <f>-SUM('cons 2023 - 2025'!D710:AM710)</f>
        <v>8</v>
      </c>
      <c r="K709" s="18">
        <f>-_xlfn.MINIFS('cons 2023 - 2025'!D710:AM710,'cons 2023 - 2025'!D710:AM710,"&lt;&gt;0")</f>
        <v>6</v>
      </c>
      <c r="L709" s="18">
        <f>-_xlfn.MAXIFS('cons 2023 - 2025'!D710:AM710,'cons 2023 - 2025'!D710:AM710,"&lt;&gt;0")</f>
        <v>2</v>
      </c>
      <c r="M709" s="16">
        <f>COUNTIF('cons 2023 - 2025'!D710:AM710,"&lt;&gt;0")</f>
        <v>2</v>
      </c>
      <c r="N709" s="18">
        <f>-AVERAGE('cons 2023 - 2025'!D710:AM710)</f>
        <v>0.22222222222222221</v>
      </c>
      <c r="O709" s="18">
        <f t="shared" si="144"/>
        <v>4</v>
      </c>
      <c r="P709" s="18">
        <f>_xlfn.STDEV.S('cons 2023 - 2025'!D710:AM710)</f>
        <v>1.0450184170929677</v>
      </c>
      <c r="Q709" s="18">
        <f>-AVERAGE('cons 2023 - 2025'!D710:AM710)/'⚙ Assumptions'!$B$5</f>
        <v>1.01010101010101E-2</v>
      </c>
      <c r="R709" s="18">
        <f>_xlfn.STDEV.S('cons 2023 - 2025'!D710:AM710)/SQRT('⚙ Assumptions'!$B$5)</f>
        <v>0.22279867512902679</v>
      </c>
      <c r="S709" s="18">
        <f>-IF(AVERAGE('cons 2023 - 2025'!D710:AM710)=0,"",_xlfn.STDEV.S('cons 2023 - 2025'!D710:AM710)/AVERAGE('cons 2023 - 2025'!D710:AM710))</f>
        <v>4.7025828769183553</v>
      </c>
      <c r="T709" s="18" t="str">
        <f t="shared" si="145"/>
        <v>Z</v>
      </c>
      <c r="U709" s="37">
        <f t="shared" si="146"/>
        <v>0.9</v>
      </c>
      <c r="V709" s="18">
        <f t="shared" si="147"/>
        <v>1.28</v>
      </c>
      <c r="W709" s="18">
        <f t="shared" si="148"/>
        <v>1.2806770696056662</v>
      </c>
      <c r="X709" s="18">
        <f t="shared" si="149"/>
        <v>1.0967063211498729</v>
      </c>
      <c r="Y709" s="18">
        <f t="shared" si="150"/>
        <v>1.4843807733093699</v>
      </c>
      <c r="Z709" s="18">
        <f t="shared" si="151"/>
        <v>1.2460890371992557</v>
      </c>
      <c r="AA709" s="18">
        <f>-AVERAGE('cons 2023 - 2025'!D710:AM710)*12</f>
        <v>2.6666666666666665</v>
      </c>
      <c r="AB709" s="27">
        <f t="shared" si="152"/>
        <v>2.8440000000000003</v>
      </c>
      <c r="AC709" s="18">
        <f>SQRT((2*AA709*'⚙ Assumptions'!$B$3)/AB709)</f>
        <v>16.771820180887588</v>
      </c>
      <c r="AD709" s="18">
        <f t="shared" si="153"/>
        <v>1.2460890371992557</v>
      </c>
      <c r="AE709" s="18">
        <f t="shared" si="154"/>
        <v>18.017909218086842</v>
      </c>
      <c r="AF709" s="18">
        <f t="shared" si="155"/>
        <v>0.15899685531481431</v>
      </c>
    </row>
    <row r="710" spans="1:32" x14ac:dyDescent="0.3">
      <c r="A710" s="19" t="s">
        <v>1431</v>
      </c>
      <c r="B710" s="20" t="s">
        <v>1432</v>
      </c>
      <c r="C710" s="16" t="s">
        <v>8</v>
      </c>
      <c r="D710" s="16" t="str">
        <f>VLOOKUP(A710,'Lead Time'!$A$2:$C$1180,3,0)</f>
        <v>Local</v>
      </c>
      <c r="E710" s="23" t="str">
        <f>VLOOKUP(A710,Classification!$A$2:$D$1180,4,0)</f>
        <v>C</v>
      </c>
      <c r="F710" s="26" t="str">
        <f>VLOOKUP(A710,Classification!$A$2:$E$1180,5,0)</f>
        <v>M</v>
      </c>
      <c r="G710" s="21">
        <f>VLOOKUP(A710,'Lead Time'!$A$2:$D$1180,4,0)</f>
        <v>31.333333333333332</v>
      </c>
      <c r="H710" s="21">
        <f t="shared" si="143"/>
        <v>1.0444444444444445</v>
      </c>
      <c r="I710" s="32">
        <f>VLOOKUP(A710,Classification!$A$2:$F$1180,6,0)</f>
        <v>14.157</v>
      </c>
      <c r="J710" s="21">
        <f>-SUM('cons 2023 - 2025'!D711:AM711)</f>
        <v>26</v>
      </c>
      <c r="K710" s="18">
        <f>-_xlfn.MINIFS('cons 2023 - 2025'!D711:AM711,'cons 2023 - 2025'!D711:AM711,"&lt;&gt;0")</f>
        <v>6</v>
      </c>
      <c r="L710" s="18">
        <f>-_xlfn.MAXIFS('cons 2023 - 2025'!D711:AM711,'cons 2023 - 2025'!D711:AM711,"&lt;&gt;0")</f>
        <v>1</v>
      </c>
      <c r="M710" s="19">
        <f>COUNTIF('cons 2023 - 2025'!D711:AM711,"&lt;&gt;0")</f>
        <v>9</v>
      </c>
      <c r="N710" s="21">
        <f>-AVERAGE('cons 2023 - 2025'!D711:AM711)</f>
        <v>0.72222222222222221</v>
      </c>
      <c r="O710" s="21">
        <f t="shared" si="144"/>
        <v>2.8888888888888888</v>
      </c>
      <c r="P710" s="21">
        <f>_xlfn.STDEV.S('cons 2023 - 2025'!D711:AM711)</f>
        <v>1.5233630298241194</v>
      </c>
      <c r="Q710" s="21">
        <f>-AVERAGE('cons 2023 - 2025'!D711:AM711)/'⚙ Assumptions'!$B$5</f>
        <v>3.2828282828282825E-2</v>
      </c>
      <c r="R710" s="21">
        <f>_xlfn.STDEV.S('cons 2023 - 2025'!D711:AM711)/SQRT('⚙ Assumptions'!$B$5)</f>
        <v>0.32478208922815538</v>
      </c>
      <c r="S710" s="21">
        <f>-IF(AVERAGE('cons 2023 - 2025'!D711:AM711)=0,"",_xlfn.STDEV.S('cons 2023 - 2025'!D711:AM711)/AVERAGE('cons 2023 - 2025'!D711:AM711))</f>
        <v>2.1092718874487808</v>
      </c>
      <c r="T710" s="21" t="str">
        <f t="shared" si="145"/>
        <v>Z</v>
      </c>
      <c r="U710" s="38">
        <f t="shared" si="146"/>
        <v>0.9</v>
      </c>
      <c r="V710" s="21">
        <f t="shared" si="147"/>
        <v>1.28</v>
      </c>
      <c r="W710" s="21">
        <f t="shared" si="148"/>
        <v>2.3270479929972141</v>
      </c>
      <c r="X710" s="21">
        <f t="shared" si="149"/>
        <v>1.9927648461176748</v>
      </c>
      <c r="Y710" s="21">
        <f t="shared" si="150"/>
        <v>3.3556675216167426</v>
      </c>
      <c r="Z710" s="21">
        <f t="shared" si="151"/>
        <v>2.7470858337719957</v>
      </c>
      <c r="AA710" s="21">
        <f>-AVERAGE('cons 2023 - 2025'!D711:AM711)*12</f>
        <v>8.6666666666666661</v>
      </c>
      <c r="AB710" s="32">
        <f t="shared" si="152"/>
        <v>2.8314000000000004</v>
      </c>
      <c r="AC710" s="21">
        <f>SQRT((2*AA710*'⚙ Assumptions'!$B$3)/AB710)</f>
        <v>30.303030303030301</v>
      </c>
      <c r="AD710" s="21">
        <f t="shared" si="153"/>
        <v>2.7470858337719957</v>
      </c>
      <c r="AE710" s="21">
        <f t="shared" si="154"/>
        <v>33.050116136802295</v>
      </c>
      <c r="AF710" s="21">
        <f t="shared" si="155"/>
        <v>0.28599999999999998</v>
      </c>
    </row>
    <row r="711" spans="1:32" x14ac:dyDescent="0.3">
      <c r="A711" s="16" t="s">
        <v>1433</v>
      </c>
      <c r="B711" s="17" t="s">
        <v>1434</v>
      </c>
      <c r="C711" s="16" t="s">
        <v>8</v>
      </c>
      <c r="D711" s="16"/>
      <c r="E711" s="23" t="str">
        <f>VLOOKUP(A711,Classification!$A$2:$D$1180,4,0)</f>
        <v>C</v>
      </c>
      <c r="F711" s="25" t="str">
        <f>VLOOKUP(A711,Classification!$A$2:$E$1180,5,0)</f>
        <v>L</v>
      </c>
      <c r="G711" s="18">
        <f>VLOOKUP(A711,'Lead Time'!$A$2:$D$1180,4,0)</f>
        <v>44</v>
      </c>
      <c r="H711" s="18">
        <f t="shared" si="143"/>
        <v>1.4666666666666666</v>
      </c>
      <c r="I711" s="27">
        <f>VLOOKUP(A711,Classification!$A$2:$F$1180,6,0)</f>
        <v>14.115</v>
      </c>
      <c r="J711" s="18">
        <f>-SUM('cons 2023 - 2025'!D712:AM712)</f>
        <v>5</v>
      </c>
      <c r="K711" s="18">
        <f>-_xlfn.MINIFS('cons 2023 - 2025'!D712:AM712,'cons 2023 - 2025'!D712:AM712,"&lt;&gt;0")</f>
        <v>2</v>
      </c>
      <c r="L711" s="18">
        <f>-_xlfn.MAXIFS('cons 2023 - 2025'!D712:AM712,'cons 2023 - 2025'!D712:AM712,"&lt;&gt;0")</f>
        <v>1</v>
      </c>
      <c r="M711" s="16">
        <f>COUNTIF('cons 2023 - 2025'!D712:AM712,"&lt;&gt;0")</f>
        <v>4</v>
      </c>
      <c r="N711" s="18">
        <f>-AVERAGE('cons 2023 - 2025'!D712:AM712)</f>
        <v>0.1388888888888889</v>
      </c>
      <c r="O711" s="18">
        <f t="shared" si="144"/>
        <v>1.25</v>
      </c>
      <c r="P711" s="18">
        <f>_xlfn.STDEV.S('cons 2023 - 2025'!D712:AM712)</f>
        <v>0.42445109277598775</v>
      </c>
      <c r="Q711" s="18">
        <f>-AVERAGE('cons 2023 - 2025'!D712:AM712)/'⚙ Assumptions'!$B$5</f>
        <v>6.313131313131313E-3</v>
      </c>
      <c r="R711" s="18">
        <f>_xlfn.STDEV.S('cons 2023 - 2025'!D712:AM712)/SQRT('⚙ Assumptions'!$B$5)</f>
        <v>9.0493277037762249E-2</v>
      </c>
      <c r="S711" s="18">
        <f>-IF(AVERAGE('cons 2023 - 2025'!D712:AM712)=0,"",_xlfn.STDEV.S('cons 2023 - 2025'!D712:AM712)/AVERAGE('cons 2023 - 2025'!D712:AM712))</f>
        <v>3.0560478679871115</v>
      </c>
      <c r="T711" s="18" t="str">
        <f t="shared" si="145"/>
        <v>Z</v>
      </c>
      <c r="U711" s="37">
        <f t="shared" si="146"/>
        <v>0.9</v>
      </c>
      <c r="V711" s="18">
        <f t="shared" si="147"/>
        <v>1.28</v>
      </c>
      <c r="W711" s="18">
        <f t="shared" si="148"/>
        <v>0.76833854971888982</v>
      </c>
      <c r="X711" s="18">
        <f t="shared" si="149"/>
        <v>0.65796582468622666</v>
      </c>
      <c r="Y711" s="18">
        <f t="shared" si="150"/>
        <v>1.0461163274966676</v>
      </c>
      <c r="Z711" s="18">
        <f t="shared" si="151"/>
        <v>0.86166952838993038</v>
      </c>
      <c r="AA711" s="18">
        <f>-AVERAGE('cons 2023 - 2025'!D712:AM712)*12</f>
        <v>1.6666666666666667</v>
      </c>
      <c r="AB711" s="27">
        <f t="shared" si="152"/>
        <v>2.8230000000000004</v>
      </c>
      <c r="AC711" s="18">
        <f>SQRT((2*AA711*'⚙ Assumptions'!$B$3)/AB711)</f>
        <v>13.30851391722933</v>
      </c>
      <c r="AD711" s="18">
        <f t="shared" si="153"/>
        <v>0.86166952838993038</v>
      </c>
      <c r="AE711" s="18">
        <f t="shared" si="154"/>
        <v>14.17018344561926</v>
      </c>
      <c r="AF711" s="18">
        <f t="shared" si="155"/>
        <v>0.12523311596112802</v>
      </c>
    </row>
    <row r="712" spans="1:32" x14ac:dyDescent="0.3">
      <c r="A712" s="19" t="s">
        <v>1435</v>
      </c>
      <c r="B712" s="20" t="s">
        <v>1436</v>
      </c>
      <c r="C712" s="16" t="s">
        <v>8</v>
      </c>
      <c r="D712" s="16" t="str">
        <f>VLOOKUP(A712,'Lead Time'!$A$2:$C$1180,3,0)</f>
        <v>Local</v>
      </c>
      <c r="E712" s="23" t="str">
        <f>VLOOKUP(A712,Classification!$A$2:$D$1180,4,0)</f>
        <v>C</v>
      </c>
      <c r="F712" s="25" t="str">
        <f>VLOOKUP(A712,Classification!$A$2:$E$1180,5,0)</f>
        <v>L</v>
      </c>
      <c r="G712" s="21">
        <f>VLOOKUP(A712,'Lead Time'!$A$2:$D$1180,4,0)</f>
        <v>9.5</v>
      </c>
      <c r="H712" s="21">
        <f t="shared" si="143"/>
        <v>0.31666666666666665</v>
      </c>
      <c r="I712" s="32">
        <f>VLOOKUP(A712,Classification!$A$2:$F$1180,6,0)</f>
        <v>14.103</v>
      </c>
      <c r="J712" s="21">
        <f>-SUM('cons 2023 - 2025'!D713:AM713)</f>
        <v>8</v>
      </c>
      <c r="K712" s="18">
        <f>-_xlfn.MINIFS('cons 2023 - 2025'!D713:AM713,'cons 2023 - 2025'!D713:AM713,"&lt;&gt;0")</f>
        <v>4</v>
      </c>
      <c r="L712" s="18">
        <f>-_xlfn.MAXIFS('cons 2023 - 2025'!D713:AM713,'cons 2023 - 2025'!D713:AM713,"&lt;&gt;0")</f>
        <v>1</v>
      </c>
      <c r="M712" s="19">
        <f>COUNTIF('cons 2023 - 2025'!D713:AM713,"&lt;&gt;0")</f>
        <v>4</v>
      </c>
      <c r="N712" s="21">
        <f>-AVERAGE('cons 2023 - 2025'!D713:AM713)</f>
        <v>0.22222222222222221</v>
      </c>
      <c r="O712" s="21">
        <f t="shared" si="144"/>
        <v>2</v>
      </c>
      <c r="P712" s="21">
        <f>_xlfn.STDEV.S('cons 2023 - 2025'!D713:AM713)</f>
        <v>0.76011695006609192</v>
      </c>
      <c r="Q712" s="21">
        <f>-AVERAGE('cons 2023 - 2025'!D713:AM713)/'⚙ Assumptions'!$B$5</f>
        <v>1.01010101010101E-2</v>
      </c>
      <c r="R712" s="21">
        <f>_xlfn.STDEV.S('cons 2023 - 2025'!D713:AM713)/SQRT('⚙ Assumptions'!$B$5)</f>
        <v>0.16205747826813255</v>
      </c>
      <c r="S712" s="21">
        <f>-IF(AVERAGE('cons 2023 - 2025'!D713:AM713)=0,"",_xlfn.STDEV.S('cons 2023 - 2025'!D713:AM713)/AVERAGE('cons 2023 - 2025'!D713:AM713))</f>
        <v>3.4205262752974139</v>
      </c>
      <c r="T712" s="21" t="str">
        <f t="shared" si="145"/>
        <v>Z</v>
      </c>
      <c r="U712" s="38">
        <f t="shared" si="146"/>
        <v>0.9</v>
      </c>
      <c r="V712" s="21">
        <f t="shared" si="147"/>
        <v>1.28</v>
      </c>
      <c r="W712" s="21">
        <f t="shared" si="148"/>
        <v>0.63935320852602684</v>
      </c>
      <c r="X712" s="21">
        <f t="shared" si="149"/>
        <v>0.54750937756217344</v>
      </c>
      <c r="Y712" s="21">
        <f t="shared" si="150"/>
        <v>0.73531280448562275</v>
      </c>
      <c r="Z712" s="21">
        <f t="shared" si="151"/>
        <v>0.61787974793254374</v>
      </c>
      <c r="AA712" s="21">
        <f>-AVERAGE('cons 2023 - 2025'!D713:AM713)*12</f>
        <v>2.6666666666666665</v>
      </c>
      <c r="AB712" s="32">
        <f t="shared" si="152"/>
        <v>2.8206000000000002</v>
      </c>
      <c r="AC712" s="21">
        <f>SQRT((2*AA712*'⚙ Assumptions'!$B$3)/AB712)</f>
        <v>16.84124689460922</v>
      </c>
      <c r="AD712" s="21">
        <f t="shared" si="153"/>
        <v>0.61787974793254374</v>
      </c>
      <c r="AE712" s="21">
        <f t="shared" si="154"/>
        <v>17.459126642541765</v>
      </c>
      <c r="AF712" s="21">
        <f t="shared" si="155"/>
        <v>0.15834140330311589</v>
      </c>
    </row>
    <row r="713" spans="1:32" x14ac:dyDescent="0.3">
      <c r="A713" s="16" t="s">
        <v>1437</v>
      </c>
      <c r="B713" s="17" t="s">
        <v>1438</v>
      </c>
      <c r="C713" s="16" t="s">
        <v>8</v>
      </c>
      <c r="D713" s="16" t="str">
        <f>VLOOKUP(A713,'Lead Time'!$A$2:$C$1180,3,0)</f>
        <v>Local</v>
      </c>
      <c r="E713" s="23" t="str">
        <f>VLOOKUP(A713,Classification!$A$2:$D$1180,4,0)</f>
        <v>C</v>
      </c>
      <c r="F713" s="26" t="str">
        <f>VLOOKUP(A713,Classification!$A$2:$E$1180,5,0)</f>
        <v>M</v>
      </c>
      <c r="G713" s="18">
        <f>VLOOKUP(A713,'Lead Time'!$A$2:$D$1180,4,0)</f>
        <v>18.375</v>
      </c>
      <c r="H713" s="18">
        <f t="shared" si="143"/>
        <v>0.61250000000000004</v>
      </c>
      <c r="I713" s="27">
        <f>VLOOKUP(A713,Classification!$A$2:$F$1180,6,0)</f>
        <v>14.085000000000001</v>
      </c>
      <c r="J713" s="18">
        <f>-SUM('cons 2023 - 2025'!D714:AM714)</f>
        <v>28</v>
      </c>
      <c r="K713" s="18">
        <f>-_xlfn.MINIFS('cons 2023 - 2025'!D714:AM714,'cons 2023 - 2025'!D714:AM714,"&lt;&gt;0")</f>
        <v>4</v>
      </c>
      <c r="L713" s="18">
        <f>-_xlfn.MAXIFS('cons 2023 - 2025'!D714:AM714,'cons 2023 - 2025'!D714:AM714,"&lt;&gt;0")</f>
        <v>1</v>
      </c>
      <c r="M713" s="16">
        <f>COUNTIF('cons 2023 - 2025'!D714:AM714,"&lt;&gt;0")</f>
        <v>10</v>
      </c>
      <c r="N713" s="18">
        <f>-AVERAGE('cons 2023 - 2025'!D714:AM714)</f>
        <v>0.77777777777777779</v>
      </c>
      <c r="O713" s="18">
        <f t="shared" si="144"/>
        <v>2.8</v>
      </c>
      <c r="P713" s="18">
        <f>_xlfn.STDEV.S('cons 2023 - 2025'!D714:AM714)</f>
        <v>1.4364860122855578</v>
      </c>
      <c r="Q713" s="18">
        <f>-AVERAGE('cons 2023 - 2025'!D714:AM714)/'⚙ Assumptions'!$B$5</f>
        <v>3.5353535353535352E-2</v>
      </c>
      <c r="R713" s="18">
        <f>_xlfn.STDEV.S('cons 2023 - 2025'!D714:AM714)/SQRT('⚙ Assumptions'!$B$5)</f>
        <v>0.30625984685409513</v>
      </c>
      <c r="S713" s="18">
        <f>-IF(AVERAGE('cons 2023 - 2025'!D714:AM714)=0,"",_xlfn.STDEV.S('cons 2023 - 2025'!D714:AM714)/AVERAGE('cons 2023 - 2025'!D714:AM714))</f>
        <v>1.8469105872242886</v>
      </c>
      <c r="T713" s="18" t="str">
        <f t="shared" si="145"/>
        <v>Z</v>
      </c>
      <c r="U713" s="37">
        <f t="shared" si="146"/>
        <v>0.9</v>
      </c>
      <c r="V713" s="18">
        <f t="shared" si="147"/>
        <v>1.28</v>
      </c>
      <c r="W713" s="18">
        <f t="shared" si="148"/>
        <v>1.6804039918298148</v>
      </c>
      <c r="X713" s="18">
        <f t="shared" si="149"/>
        <v>1.4390120067447512</v>
      </c>
      <c r="Y713" s="18">
        <f t="shared" si="150"/>
        <v>2.3300252039510267</v>
      </c>
      <c r="Z713" s="18">
        <f t="shared" si="151"/>
        <v>1.9154008956336401</v>
      </c>
      <c r="AA713" s="18">
        <f>-AVERAGE('cons 2023 - 2025'!D714:AM714)*12</f>
        <v>9.3333333333333339</v>
      </c>
      <c r="AB713" s="27">
        <f t="shared" si="152"/>
        <v>2.8170000000000002</v>
      </c>
      <c r="AC713" s="18">
        <f>SQRT((2*AA713*'⚙ Assumptions'!$B$3)/AB713)</f>
        <v>31.527213819454573</v>
      </c>
      <c r="AD713" s="18">
        <f t="shared" si="153"/>
        <v>1.9154008956336401</v>
      </c>
      <c r="AE713" s="18">
        <f t="shared" si="154"/>
        <v>33.442614715088212</v>
      </c>
      <c r="AF713" s="18">
        <f t="shared" si="155"/>
        <v>0.29604053776467842</v>
      </c>
    </row>
    <row r="714" spans="1:32" x14ac:dyDescent="0.3">
      <c r="A714" s="19" t="s">
        <v>1439</v>
      </c>
      <c r="B714" s="20" t="s">
        <v>1440</v>
      </c>
      <c r="C714" s="16" t="s">
        <v>8</v>
      </c>
      <c r="D714" s="16" t="str">
        <f>VLOOKUP(A714,'Lead Time'!$A$2:$C$1180,3,0)</f>
        <v>Local</v>
      </c>
      <c r="E714" s="23" t="str">
        <f>VLOOKUP(A714,Classification!$A$2:$D$1180,4,0)</f>
        <v>C</v>
      </c>
      <c r="F714" s="24" t="str">
        <f>VLOOKUP(A714,Classification!$A$2:$E$1180,5,0)</f>
        <v>H</v>
      </c>
      <c r="G714" s="21">
        <f>VLOOKUP(A714,'Lead Time'!$A$2:$D$1180,4,0)</f>
        <v>17.666666666666668</v>
      </c>
      <c r="H714" s="21">
        <f t="shared" si="143"/>
        <v>0.58888888888888891</v>
      </c>
      <c r="I714" s="32">
        <f>VLOOKUP(A714,Classification!$A$2:$F$1180,6,0)</f>
        <v>13.872</v>
      </c>
      <c r="J714" s="21">
        <f>-SUM('cons 2023 - 2025'!D715:AM715)</f>
        <v>52</v>
      </c>
      <c r="K714" s="18">
        <f>-_xlfn.MINIFS('cons 2023 - 2025'!D715:AM715,'cons 2023 - 2025'!D715:AM715,"&lt;&gt;0")</f>
        <v>5</v>
      </c>
      <c r="L714" s="18">
        <f>-_xlfn.MAXIFS('cons 2023 - 2025'!D715:AM715,'cons 2023 - 2025'!D715:AM715,"&lt;&gt;0")</f>
        <v>1</v>
      </c>
      <c r="M714" s="19">
        <f>COUNTIF('cons 2023 - 2025'!D715:AM715,"&lt;&gt;0")</f>
        <v>21</v>
      </c>
      <c r="N714" s="21">
        <f>-AVERAGE('cons 2023 - 2025'!D715:AM715)</f>
        <v>1.4444444444444444</v>
      </c>
      <c r="O714" s="21">
        <f t="shared" si="144"/>
        <v>2.4761904761904763</v>
      </c>
      <c r="P714" s="21">
        <f>_xlfn.STDEV.S('cons 2023 - 2025'!D715:AM715)</f>
        <v>1.5389132426014043</v>
      </c>
      <c r="Q714" s="21">
        <f>-AVERAGE('cons 2023 - 2025'!D715:AM715)/'⚙ Assumptions'!$B$5</f>
        <v>6.5656565656565649E-2</v>
      </c>
      <c r="R714" s="21">
        <f>_xlfn.STDEV.S('cons 2023 - 2025'!D715:AM715)/SQRT('⚙ Assumptions'!$B$5)</f>
        <v>0.32809740573175467</v>
      </c>
      <c r="S714" s="21">
        <f>-IF(AVERAGE('cons 2023 - 2025'!D715:AM715)=0,"",_xlfn.STDEV.S('cons 2023 - 2025'!D715:AM715)/AVERAGE('cons 2023 - 2025'!D715:AM715))</f>
        <v>1.065401475647126</v>
      </c>
      <c r="T714" s="21" t="str">
        <f t="shared" si="145"/>
        <v>Z</v>
      </c>
      <c r="U714" s="38">
        <f t="shared" si="146"/>
        <v>0.9</v>
      </c>
      <c r="V714" s="21">
        <f t="shared" si="147"/>
        <v>1.28</v>
      </c>
      <c r="W714" s="21">
        <f t="shared" si="148"/>
        <v>1.7651843709357569</v>
      </c>
      <c r="X714" s="21">
        <f t="shared" si="149"/>
        <v>1.5116135859262998</v>
      </c>
      <c r="Y714" s="21">
        <f t="shared" si="150"/>
        <v>2.9251170308684165</v>
      </c>
      <c r="Z714" s="21">
        <f t="shared" si="151"/>
        <v>2.362230869876917</v>
      </c>
      <c r="AA714" s="21">
        <f>-AVERAGE('cons 2023 - 2025'!D715:AM715)*12</f>
        <v>17.333333333333332</v>
      </c>
      <c r="AB714" s="32">
        <f t="shared" si="152"/>
        <v>2.7744</v>
      </c>
      <c r="AC714" s="21">
        <f>SQRT((2*AA714*'⚙ Assumptions'!$B$3)/AB714)</f>
        <v>43.292945423175723</v>
      </c>
      <c r="AD714" s="21">
        <f t="shared" si="153"/>
        <v>2.362230869876917</v>
      </c>
      <c r="AE714" s="21">
        <f t="shared" si="154"/>
        <v>45.655176293052641</v>
      </c>
      <c r="AF714" s="21">
        <f t="shared" si="155"/>
        <v>0.40037315927352901</v>
      </c>
    </row>
    <row r="715" spans="1:32" x14ac:dyDescent="0.3">
      <c r="A715" s="16" t="s">
        <v>1441</v>
      </c>
      <c r="B715" s="17" t="s">
        <v>1442</v>
      </c>
      <c r="C715" s="16" t="s">
        <v>8</v>
      </c>
      <c r="D715" s="16" t="str">
        <f>VLOOKUP(A715,'Lead Time'!$A$2:$C$1180,3,0)</f>
        <v>Local</v>
      </c>
      <c r="E715" s="23" t="str">
        <f>VLOOKUP(A715,Classification!$A$2:$D$1180,4,0)</f>
        <v>C</v>
      </c>
      <c r="F715" s="25" t="str">
        <f>VLOOKUP(A715,Classification!$A$2:$E$1180,5,0)</f>
        <v>L</v>
      </c>
      <c r="G715" s="18">
        <f>VLOOKUP(A715,'Lead Time'!$A$2:$D$1180,4,0)</f>
        <v>36.5</v>
      </c>
      <c r="H715" s="18">
        <f t="shared" si="143"/>
        <v>1.2166666666666666</v>
      </c>
      <c r="I715" s="27">
        <f>VLOOKUP(A715,Classification!$A$2:$F$1180,6,0)</f>
        <v>13.691000000000001</v>
      </c>
      <c r="J715" s="18">
        <f>-SUM('cons 2023 - 2025'!D716:AM716)</f>
        <v>9</v>
      </c>
      <c r="K715" s="18">
        <f>-_xlfn.MINIFS('cons 2023 - 2025'!D716:AM716,'cons 2023 - 2025'!D716:AM716,"&lt;&gt;0")</f>
        <v>4</v>
      </c>
      <c r="L715" s="18">
        <f>-_xlfn.MAXIFS('cons 2023 - 2025'!D716:AM716,'cons 2023 - 2025'!D716:AM716,"&lt;&gt;0")</f>
        <v>1</v>
      </c>
      <c r="M715" s="16">
        <f>COUNTIF('cons 2023 - 2025'!D716:AM716,"&lt;&gt;0")</f>
        <v>5</v>
      </c>
      <c r="N715" s="18">
        <f>-AVERAGE('cons 2023 - 2025'!D716:AM716)</f>
        <v>0.25</v>
      </c>
      <c r="O715" s="18">
        <f t="shared" si="144"/>
        <v>1.8</v>
      </c>
      <c r="P715" s="18">
        <f>_xlfn.STDEV.S('cons 2023 - 2025'!D716:AM716)</f>
        <v>0.76997217018353514</v>
      </c>
      <c r="Q715" s="18">
        <f>-AVERAGE('cons 2023 - 2025'!D716:AM716)/'⚙ Assumptions'!$B$5</f>
        <v>1.1363636363636364E-2</v>
      </c>
      <c r="R715" s="18">
        <f>_xlfn.STDEV.S('cons 2023 - 2025'!D716:AM716)/SQRT('⚙ Assumptions'!$B$5)</f>
        <v>0.16415861825701367</v>
      </c>
      <c r="S715" s="18">
        <f>-IF(AVERAGE('cons 2023 - 2025'!D716:AM716)=0,"",_xlfn.STDEV.S('cons 2023 - 2025'!D716:AM716)/AVERAGE('cons 2023 - 2025'!D716:AM716))</f>
        <v>3.0798886807341406</v>
      </c>
      <c r="T715" s="18" t="str">
        <f t="shared" si="145"/>
        <v>Z</v>
      </c>
      <c r="U715" s="37">
        <f t="shared" si="146"/>
        <v>0.9</v>
      </c>
      <c r="V715" s="18">
        <f t="shared" si="147"/>
        <v>1.28</v>
      </c>
      <c r="W715" s="18">
        <f t="shared" si="148"/>
        <v>1.2694631240712049</v>
      </c>
      <c r="X715" s="18">
        <f t="shared" si="149"/>
        <v>1.0871032719155636</v>
      </c>
      <c r="Y715" s="18">
        <f t="shared" si="150"/>
        <v>1.6842358513439322</v>
      </c>
      <c r="Z715" s="18">
        <f t="shared" si="151"/>
        <v>1.3912699385822302</v>
      </c>
      <c r="AA715" s="18">
        <f>-AVERAGE('cons 2023 - 2025'!D716:AM716)*12</f>
        <v>3</v>
      </c>
      <c r="AB715" s="27">
        <f t="shared" si="152"/>
        <v>2.7382000000000004</v>
      </c>
      <c r="AC715" s="18">
        <f>SQRT((2*AA715*'⚙ Assumptions'!$B$3)/AB715)</f>
        <v>18.129618762500101</v>
      </c>
      <c r="AD715" s="18">
        <f t="shared" si="153"/>
        <v>1.3912699385822302</v>
      </c>
      <c r="AE715" s="18">
        <f t="shared" si="154"/>
        <v>19.520888701082331</v>
      </c>
      <c r="AF715" s="18">
        <f t="shared" si="155"/>
        <v>0.16547507365159264</v>
      </c>
    </row>
    <row r="716" spans="1:32" x14ac:dyDescent="0.3">
      <c r="A716" s="19" t="s">
        <v>1443</v>
      </c>
      <c r="B716" s="20" t="s">
        <v>1444</v>
      </c>
      <c r="C716" s="16" t="s">
        <v>8</v>
      </c>
      <c r="D716" s="16" t="str">
        <f>VLOOKUP(A716,'Lead Time'!$A$2:$C$1180,3,0)</f>
        <v>Local</v>
      </c>
      <c r="E716" s="23" t="str">
        <f>VLOOKUP(A716,Classification!$A$2:$D$1180,4,0)</f>
        <v>C</v>
      </c>
      <c r="F716" s="26" t="str">
        <f>VLOOKUP(A716,Classification!$A$2:$E$1180,5,0)</f>
        <v>M</v>
      </c>
      <c r="G716" s="21">
        <f>VLOOKUP(A716,'Lead Time'!$A$2:$D$1180,4,0)</f>
        <v>22.333333333333332</v>
      </c>
      <c r="H716" s="21">
        <f t="shared" si="143"/>
        <v>0.74444444444444435</v>
      </c>
      <c r="I716" s="32">
        <f>VLOOKUP(A716,Classification!$A$2:$F$1180,6,0)</f>
        <v>13.55</v>
      </c>
      <c r="J716" s="21">
        <f>-SUM('cons 2023 - 2025'!D717:AM717)</f>
        <v>32</v>
      </c>
      <c r="K716" s="18">
        <f>-_xlfn.MINIFS('cons 2023 - 2025'!D717:AM717,'cons 2023 - 2025'!D717:AM717,"&lt;&gt;0")</f>
        <v>10</v>
      </c>
      <c r="L716" s="18">
        <f>-_xlfn.MAXIFS('cons 2023 - 2025'!D717:AM717,'cons 2023 - 2025'!D717:AM717,"&lt;&gt;0")</f>
        <v>1</v>
      </c>
      <c r="M716" s="19">
        <f>COUNTIF('cons 2023 - 2025'!D717:AM717,"&lt;&gt;0")</f>
        <v>8</v>
      </c>
      <c r="N716" s="21">
        <f>-AVERAGE('cons 2023 - 2025'!D717:AM717)</f>
        <v>0.88888888888888884</v>
      </c>
      <c r="O716" s="21">
        <f t="shared" si="144"/>
        <v>4</v>
      </c>
      <c r="P716" s="21">
        <f>_xlfn.STDEV.S('cons 2023 - 2025'!D717:AM717)</f>
        <v>2.2523356483916586</v>
      </c>
      <c r="Q716" s="21">
        <f>-AVERAGE('cons 2023 - 2025'!D717:AM717)/'⚙ Assumptions'!$B$5</f>
        <v>4.0404040404040401E-2</v>
      </c>
      <c r="R716" s="21">
        <f>_xlfn.STDEV.S('cons 2023 - 2025'!D717:AM717)/SQRT('⚙ Assumptions'!$B$5)</f>
        <v>0.48019957371037991</v>
      </c>
      <c r="S716" s="21">
        <f>-IF(AVERAGE('cons 2023 - 2025'!D717:AM717)=0,"",_xlfn.STDEV.S('cons 2023 - 2025'!D717:AM717)/AVERAGE('cons 2023 - 2025'!D717:AM717))</f>
        <v>2.5338776044406162</v>
      </c>
      <c r="T716" s="21" t="str">
        <f t="shared" si="145"/>
        <v>Z</v>
      </c>
      <c r="U716" s="38">
        <f t="shared" si="146"/>
        <v>0.9</v>
      </c>
      <c r="V716" s="21">
        <f t="shared" si="147"/>
        <v>1.28</v>
      </c>
      <c r="W716" s="21">
        <f t="shared" si="148"/>
        <v>2.9047483509252534</v>
      </c>
      <c r="X716" s="21">
        <f t="shared" si="149"/>
        <v>2.4874778766752583</v>
      </c>
      <c r="Y716" s="21">
        <f t="shared" si="150"/>
        <v>3.8071052532821557</v>
      </c>
      <c r="Z716" s="21">
        <f t="shared" si="151"/>
        <v>3.1492062717369866</v>
      </c>
      <c r="AA716" s="21">
        <f>-AVERAGE('cons 2023 - 2025'!D717:AM717)*12</f>
        <v>10.666666666666666</v>
      </c>
      <c r="AB716" s="32">
        <f t="shared" si="152"/>
        <v>2.7100000000000004</v>
      </c>
      <c r="AC716" s="21">
        <f>SQRT((2*AA716*'⚙ Assumptions'!$B$3)/AB716)</f>
        <v>34.362942367004621</v>
      </c>
      <c r="AD716" s="21">
        <f t="shared" si="153"/>
        <v>3.1492062717369866</v>
      </c>
      <c r="AE716" s="21">
        <f t="shared" si="154"/>
        <v>37.512148638741607</v>
      </c>
      <c r="AF716" s="21">
        <f t="shared" si="155"/>
        <v>0.31041191271527507</v>
      </c>
    </row>
    <row r="717" spans="1:32" x14ac:dyDescent="0.3">
      <c r="A717" s="16" t="s">
        <v>1445</v>
      </c>
      <c r="B717" s="17" t="s">
        <v>1446</v>
      </c>
      <c r="C717" s="16" t="s">
        <v>8</v>
      </c>
      <c r="D717" s="16" t="str">
        <f>VLOOKUP(A717,'Lead Time'!$A$2:$C$1180,3,0)</f>
        <v>Local</v>
      </c>
      <c r="E717" s="23" t="str">
        <f>VLOOKUP(A717,Classification!$A$2:$D$1180,4,0)</f>
        <v>C</v>
      </c>
      <c r="F717" s="25" t="str">
        <f>VLOOKUP(A717,Classification!$A$2:$E$1180,5,0)</f>
        <v>L</v>
      </c>
      <c r="G717" s="18">
        <f>VLOOKUP(A717,'Lead Time'!$A$2:$D$1180,4,0)</f>
        <v>56.5</v>
      </c>
      <c r="H717" s="18">
        <f t="shared" si="143"/>
        <v>1.8833333333333333</v>
      </c>
      <c r="I717" s="27">
        <f>VLOOKUP(A717,Classification!$A$2:$F$1180,6,0)</f>
        <v>13.548999999999999</v>
      </c>
      <c r="J717" s="18">
        <f>-SUM('cons 2023 - 2025'!D718:AM718)</f>
        <v>4</v>
      </c>
      <c r="K717" s="18">
        <f>-_xlfn.MINIFS('cons 2023 - 2025'!D718:AM718,'cons 2023 - 2025'!D718:AM718,"&lt;&gt;0")</f>
        <v>2</v>
      </c>
      <c r="L717" s="18">
        <f>-_xlfn.MAXIFS('cons 2023 - 2025'!D718:AM718,'cons 2023 - 2025'!D718:AM718,"&lt;&gt;0")</f>
        <v>2</v>
      </c>
      <c r="M717" s="16">
        <f>COUNTIF('cons 2023 - 2025'!D718:AM718,"&lt;&gt;0")</f>
        <v>2</v>
      </c>
      <c r="N717" s="18">
        <f>-AVERAGE('cons 2023 - 2025'!D718:AM718)</f>
        <v>0.1111111111111111</v>
      </c>
      <c r="O717" s="18">
        <f t="shared" si="144"/>
        <v>2</v>
      </c>
      <c r="P717" s="18">
        <f>_xlfn.STDEV.S('cons 2023 - 2025'!D718:AM718)</f>
        <v>0.4646213682914464</v>
      </c>
      <c r="Q717" s="18">
        <f>-AVERAGE('cons 2023 - 2025'!D718:AM718)/'⚙ Assumptions'!$B$5</f>
        <v>5.0505050505050501E-3</v>
      </c>
      <c r="R717" s="18">
        <f>_xlfn.STDEV.S('cons 2023 - 2025'!D718:AM718)/SQRT('⚙ Assumptions'!$B$5)</f>
        <v>9.9057608553860269E-2</v>
      </c>
      <c r="S717" s="18">
        <f>-IF(AVERAGE('cons 2023 - 2025'!D718:AM718)=0,"",_xlfn.STDEV.S('cons 2023 - 2025'!D718:AM718)/AVERAGE('cons 2023 - 2025'!D718:AM718))</f>
        <v>4.1815923146230176</v>
      </c>
      <c r="T717" s="18" t="str">
        <f t="shared" si="145"/>
        <v>Z</v>
      </c>
      <c r="U717" s="37">
        <f t="shared" si="146"/>
        <v>0.9</v>
      </c>
      <c r="V717" s="18">
        <f t="shared" si="147"/>
        <v>1.28</v>
      </c>
      <c r="W717" s="18">
        <f t="shared" si="148"/>
        <v>0.95306392827073838</v>
      </c>
      <c r="X717" s="18">
        <f t="shared" si="149"/>
        <v>0.81615518806492371</v>
      </c>
      <c r="Y717" s="18">
        <f t="shared" si="150"/>
        <v>1.2384174636242737</v>
      </c>
      <c r="Z717" s="18">
        <f t="shared" si="151"/>
        <v>1.0254144473241831</v>
      </c>
      <c r="AA717" s="18">
        <f>-AVERAGE('cons 2023 - 2025'!D718:AM718)*12</f>
        <v>1.3333333333333333</v>
      </c>
      <c r="AB717" s="27">
        <f t="shared" si="152"/>
        <v>2.7098</v>
      </c>
      <c r="AC717" s="18">
        <f>SQRT((2*AA717*'⚙ Assumptions'!$B$3)/AB717)</f>
        <v>12.149583116987966</v>
      </c>
      <c r="AD717" s="18">
        <f t="shared" si="153"/>
        <v>1.0254144473241831</v>
      </c>
      <c r="AE717" s="18">
        <f t="shared" si="154"/>
        <v>13.174997564312148</v>
      </c>
      <c r="AF717" s="18">
        <f t="shared" si="155"/>
        <v>0.10974313443471329</v>
      </c>
    </row>
    <row r="718" spans="1:32" x14ac:dyDescent="0.3">
      <c r="A718" s="19" t="s">
        <v>1447</v>
      </c>
      <c r="B718" s="20" t="s">
        <v>1448</v>
      </c>
      <c r="C718" s="16" t="s">
        <v>8</v>
      </c>
      <c r="D718" s="16" t="str">
        <f>VLOOKUP(A718,'Lead Time'!$A$2:$C$1180,3,0)</f>
        <v>Import</v>
      </c>
      <c r="E718" s="23" t="str">
        <f>VLOOKUP(A718,Classification!$A$2:$D$1180,4,0)</f>
        <v>C</v>
      </c>
      <c r="F718" s="26" t="str">
        <f>VLOOKUP(A718,Classification!$A$2:$E$1180,5,0)</f>
        <v>M</v>
      </c>
      <c r="G718" s="21">
        <f>VLOOKUP(A718,'Lead Time'!$A$2:$D$1180,4,0)</f>
        <v>147</v>
      </c>
      <c r="H718" s="21">
        <f t="shared" si="143"/>
        <v>4.9000000000000004</v>
      </c>
      <c r="I718" s="32">
        <f>VLOOKUP(A718,Classification!$A$2:$F$1180,6,0)</f>
        <v>13.103</v>
      </c>
      <c r="J718" s="21">
        <f>-SUM('cons 2023 - 2025'!D719:AM719)</f>
        <v>36</v>
      </c>
      <c r="K718" s="18">
        <f>-_xlfn.MINIFS('cons 2023 - 2025'!D719:AM719,'cons 2023 - 2025'!D719:AM719,"&lt;&gt;0")</f>
        <v>24</v>
      </c>
      <c r="L718" s="18">
        <f>-_xlfn.MAXIFS('cons 2023 - 2025'!D719:AM719,'cons 2023 - 2025'!D719:AM719,"&lt;&gt;0")</f>
        <v>6</v>
      </c>
      <c r="M718" s="19">
        <f>COUNTIF('cons 2023 - 2025'!D719:AM719,"&lt;&gt;0")</f>
        <v>3</v>
      </c>
      <c r="N718" s="21">
        <f>-AVERAGE('cons 2023 - 2025'!D719:AM719)</f>
        <v>1</v>
      </c>
      <c r="O718" s="21">
        <f t="shared" si="144"/>
        <v>12</v>
      </c>
      <c r="P718" s="21">
        <f>_xlfn.STDEV.S('cons 2023 - 2025'!D719:AM719)</f>
        <v>4.1815923146230176</v>
      </c>
      <c r="Q718" s="21">
        <f>-AVERAGE('cons 2023 - 2025'!D719:AM719)/'⚙ Assumptions'!$B$5</f>
        <v>4.5454545454545456E-2</v>
      </c>
      <c r="R718" s="21">
        <f>_xlfn.STDEV.S('cons 2023 - 2025'!D719:AM719)/SQRT('⚙ Assumptions'!$B$5)</f>
        <v>0.8915184769847424</v>
      </c>
      <c r="S718" s="21">
        <f>-IF(AVERAGE('cons 2023 - 2025'!D719:AM719)=0,"",_xlfn.STDEV.S('cons 2023 - 2025'!D719:AM719)/AVERAGE('cons 2023 - 2025'!D719:AM719))</f>
        <v>4.1815923146230176</v>
      </c>
      <c r="T718" s="21" t="str">
        <f t="shared" si="145"/>
        <v>Z</v>
      </c>
      <c r="U718" s="38">
        <f t="shared" si="146"/>
        <v>0.9</v>
      </c>
      <c r="V718" s="21">
        <f t="shared" si="147"/>
        <v>1.28</v>
      </c>
      <c r="W718" s="21">
        <f t="shared" si="148"/>
        <v>13.835631470295029</v>
      </c>
      <c r="X718" s="21">
        <f t="shared" si="149"/>
        <v>11.848126940575883</v>
      </c>
      <c r="Y718" s="21">
        <f t="shared" si="150"/>
        <v>20.517449652113211</v>
      </c>
      <c r="Z718" s="21">
        <f t="shared" si="151"/>
        <v>16.748126940575883</v>
      </c>
      <c r="AA718" s="21">
        <f>-AVERAGE('cons 2023 - 2025'!D719:AM719)*12</f>
        <v>12</v>
      </c>
      <c r="AB718" s="32">
        <f t="shared" si="152"/>
        <v>2.6206</v>
      </c>
      <c r="AC718" s="21">
        <f>SQRT((2*AA718*'⚙ Assumptions'!$B$3)/AB718)</f>
        <v>37.063880080125308</v>
      </c>
      <c r="AD718" s="21">
        <f t="shared" si="153"/>
        <v>16.748126940575883</v>
      </c>
      <c r="AE718" s="21">
        <f t="shared" si="154"/>
        <v>53.812007020701188</v>
      </c>
      <c r="AF718" s="21">
        <f t="shared" si="155"/>
        <v>0.323765347126588</v>
      </c>
    </row>
    <row r="719" spans="1:32" x14ac:dyDescent="0.3">
      <c r="A719" s="16" t="s">
        <v>1449</v>
      </c>
      <c r="B719" s="17" t="s">
        <v>1450</v>
      </c>
      <c r="C719" s="16" t="s">
        <v>8</v>
      </c>
      <c r="D719" s="16" t="str">
        <f>VLOOKUP(A719,'Lead Time'!$A$2:$C$1180,3,0)</f>
        <v>Local</v>
      </c>
      <c r="E719" s="23" t="str">
        <f>VLOOKUP(A719,Classification!$A$2:$D$1180,4,0)</f>
        <v>C</v>
      </c>
      <c r="F719" s="26" t="str">
        <f>VLOOKUP(A719,Classification!$A$2:$E$1180,5,0)</f>
        <v>M</v>
      </c>
      <c r="G719" s="18">
        <f>VLOOKUP(A719,'Lead Time'!$A$2:$D$1180,4,0)</f>
        <v>8</v>
      </c>
      <c r="H719" s="18">
        <f t="shared" si="143"/>
        <v>0.26666666666666666</v>
      </c>
      <c r="I719" s="27">
        <f>VLOOKUP(A719,Classification!$A$2:$F$1180,6,0)</f>
        <v>13.071999999999999</v>
      </c>
      <c r="J719" s="18">
        <f>-SUM('cons 2023 - 2025'!D720:AM720)</f>
        <v>8</v>
      </c>
      <c r="K719" s="18">
        <f>-_xlfn.MINIFS('cons 2023 - 2025'!D720:AM720,'cons 2023 - 2025'!D720:AM720,"&lt;&gt;0")</f>
        <v>2</v>
      </c>
      <c r="L719" s="18">
        <f>-_xlfn.MAXIFS('cons 2023 - 2025'!D720:AM720,'cons 2023 - 2025'!D720:AM720,"&lt;&gt;0")</f>
        <v>1</v>
      </c>
      <c r="M719" s="16">
        <f>COUNTIF('cons 2023 - 2025'!D720:AM720,"&lt;&gt;0")</f>
        <v>7</v>
      </c>
      <c r="N719" s="18">
        <f>-AVERAGE('cons 2023 - 2025'!D720:AM720)</f>
        <v>0.22222222222222221</v>
      </c>
      <c r="O719" s="18">
        <f t="shared" si="144"/>
        <v>1.1428571428571428</v>
      </c>
      <c r="P719" s="18">
        <f>_xlfn.STDEV.S('cons 2023 - 2025'!D720:AM720)</f>
        <v>0.48468611999997985</v>
      </c>
      <c r="Q719" s="18">
        <f>-AVERAGE('cons 2023 - 2025'!D720:AM720)/'⚙ Assumptions'!$B$5</f>
        <v>1.01010101010101E-2</v>
      </c>
      <c r="R719" s="18">
        <f>_xlfn.STDEV.S('cons 2023 - 2025'!D720:AM720)/SQRT('⚙ Assumptions'!$B$5)</f>
        <v>0.10333542799161706</v>
      </c>
      <c r="S719" s="18">
        <f>-IF(AVERAGE('cons 2023 - 2025'!D720:AM720)=0,"",_xlfn.STDEV.S('cons 2023 - 2025'!D720:AM720)/AVERAGE('cons 2023 - 2025'!D720:AM720))</f>
        <v>2.1810875399999095</v>
      </c>
      <c r="T719" s="18" t="str">
        <f t="shared" si="145"/>
        <v>Z</v>
      </c>
      <c r="U719" s="37">
        <f t="shared" si="146"/>
        <v>0.9</v>
      </c>
      <c r="V719" s="18">
        <f t="shared" si="147"/>
        <v>1.28</v>
      </c>
      <c r="W719" s="18">
        <f t="shared" si="148"/>
        <v>0.37411421117279542</v>
      </c>
      <c r="X719" s="18">
        <f t="shared" si="149"/>
        <v>0.32037227023322651</v>
      </c>
      <c r="Y719" s="18">
        <f t="shared" si="150"/>
        <v>0.45492229198087619</v>
      </c>
      <c r="Z719" s="18">
        <f t="shared" si="151"/>
        <v>0.37963152949248574</v>
      </c>
      <c r="AA719" s="18">
        <f>-AVERAGE('cons 2023 - 2025'!D720:AM720)*12</f>
        <v>2.6666666666666665</v>
      </c>
      <c r="AB719" s="27">
        <f t="shared" si="152"/>
        <v>2.6143999999999998</v>
      </c>
      <c r="AC719" s="18">
        <f>SQRT((2*AA719*'⚙ Assumptions'!$B$3)/AB719)</f>
        <v>17.492785713532989</v>
      </c>
      <c r="AD719" s="18">
        <f t="shared" si="153"/>
        <v>0.37963152949248574</v>
      </c>
      <c r="AE719" s="18">
        <f t="shared" si="154"/>
        <v>17.872417243025474</v>
      </c>
      <c r="AF719" s="18">
        <f t="shared" si="155"/>
        <v>0.15244379656486881</v>
      </c>
    </row>
    <row r="720" spans="1:32" x14ac:dyDescent="0.3">
      <c r="A720" s="19" t="s">
        <v>1451</v>
      </c>
      <c r="B720" s="20" t="s">
        <v>1452</v>
      </c>
      <c r="C720" s="16" t="s">
        <v>20</v>
      </c>
      <c r="D720" s="16"/>
      <c r="E720" s="23" t="str">
        <f>VLOOKUP(A720,Classification!$A$2:$D$1180,4,0)</f>
        <v>C</v>
      </c>
      <c r="F720" s="24" t="str">
        <f>VLOOKUP(A720,Classification!$A$2:$E$1180,5,0)</f>
        <v>H</v>
      </c>
      <c r="G720" s="21">
        <f>VLOOKUP(A720,'Lead Time'!$A$2:$D$1180,4,0)</f>
        <v>44</v>
      </c>
      <c r="H720" s="21">
        <f t="shared" si="143"/>
        <v>1.4666666666666666</v>
      </c>
      <c r="I720" s="32">
        <f>VLOOKUP(A720,Classification!$A$2:$F$1180,6,0)</f>
        <v>12.999000000000001</v>
      </c>
      <c r="J720" s="21">
        <f>-SUM('cons 2023 - 2025'!D721:AM721)</f>
        <v>202458.872</v>
      </c>
      <c r="K720" s="18">
        <f>-_xlfn.MINIFS('cons 2023 - 2025'!D721:AM721,'cons 2023 - 2025'!D721:AM721,"&lt;&gt;0")</f>
        <v>8529</v>
      </c>
      <c r="L720" s="18">
        <f>-_xlfn.MAXIFS('cons 2023 - 2025'!D721:AM721,'cons 2023 - 2025'!D721:AM721,"&lt;&gt;0")</f>
        <v>2740</v>
      </c>
      <c r="M720" s="19">
        <f>COUNTIF('cons 2023 - 2025'!D721:AM721,"&lt;&gt;0")</f>
        <v>36</v>
      </c>
      <c r="N720" s="21">
        <f>-AVERAGE('cons 2023 - 2025'!D721:AM721)</f>
        <v>5623.8575555555553</v>
      </c>
      <c r="O720" s="21">
        <f t="shared" si="144"/>
        <v>5623.8575555555553</v>
      </c>
      <c r="P720" s="21">
        <f>_xlfn.STDEV.S('cons 2023 - 2025'!D721:AM721)</f>
        <v>1468.8525843463085</v>
      </c>
      <c r="Q720" s="21">
        <f>-AVERAGE('cons 2023 - 2025'!D721:AM721)/'⚙ Assumptions'!$B$5</f>
        <v>255.62988888888887</v>
      </c>
      <c r="R720" s="21">
        <f>_xlfn.STDEV.S('cons 2023 - 2025'!D721:AM721)/SQRT('⚙ Assumptions'!$B$5)</f>
        <v>313.16042320342268</v>
      </c>
      <c r="S720" s="21">
        <f>-IF(AVERAGE('cons 2023 - 2025'!D721:AM721)=0,"",_xlfn.STDEV.S('cons 2023 - 2025'!D721:AM721)/AVERAGE('cons 2023 - 2025'!D721:AM721))</f>
        <v>0.26118239479506289</v>
      </c>
      <c r="T720" s="21" t="str">
        <f t="shared" si="145"/>
        <v>Y</v>
      </c>
      <c r="U720" s="38">
        <f t="shared" si="146"/>
        <v>0.9</v>
      </c>
      <c r="V720" s="21">
        <f t="shared" si="147"/>
        <v>1.28</v>
      </c>
      <c r="W720" s="21">
        <f t="shared" si="148"/>
        <v>2658.9071947639295</v>
      </c>
      <c r="X720" s="21">
        <f t="shared" si="149"/>
        <v>2276.9520881219155</v>
      </c>
      <c r="Y720" s="21">
        <f t="shared" si="150"/>
        <v>13906.62230587504</v>
      </c>
      <c r="Z720" s="21">
        <f t="shared" si="151"/>
        <v>10525.276502936729</v>
      </c>
      <c r="AA720" s="21">
        <f>-AVERAGE('cons 2023 - 2025'!D721:AM721)*12</f>
        <v>67486.290666666668</v>
      </c>
      <c r="AB720" s="32">
        <f t="shared" si="152"/>
        <v>2.5998000000000001</v>
      </c>
      <c r="AC720" s="21">
        <f>SQRT((2*AA720*'⚙ Assumptions'!$B$3)/AB720)</f>
        <v>2790.6054413214724</v>
      </c>
      <c r="AD720" s="21">
        <f t="shared" si="153"/>
        <v>10525.276502936729</v>
      </c>
      <c r="AE720" s="21">
        <f t="shared" si="154"/>
        <v>13315.881944258203</v>
      </c>
      <c r="AF720" s="21">
        <f t="shared" si="155"/>
        <v>24.183386754491881</v>
      </c>
    </row>
    <row r="721" spans="1:32" x14ac:dyDescent="0.3">
      <c r="A721" s="16" t="s">
        <v>1453</v>
      </c>
      <c r="B721" s="17" t="s">
        <v>1454</v>
      </c>
      <c r="C721" s="16" t="s">
        <v>8</v>
      </c>
      <c r="D721" s="16" t="str">
        <f>VLOOKUP(A721,'Lead Time'!$A$2:$C$1180,3,0)</f>
        <v>Local</v>
      </c>
      <c r="E721" s="23" t="str">
        <f>VLOOKUP(A721,Classification!$A$2:$D$1180,4,0)</f>
        <v>C</v>
      </c>
      <c r="F721" s="26" t="str">
        <f>VLOOKUP(A721,Classification!$A$2:$E$1180,5,0)</f>
        <v>M</v>
      </c>
      <c r="G721" s="18">
        <f>VLOOKUP(A721,'Lead Time'!$A$2:$D$1180,4,0)</f>
        <v>25.4</v>
      </c>
      <c r="H721" s="18">
        <f t="shared" si="143"/>
        <v>0.84666666666666657</v>
      </c>
      <c r="I721" s="27">
        <f>VLOOKUP(A721,Classification!$A$2:$F$1180,6,0)</f>
        <v>12.928000000000001</v>
      </c>
      <c r="J721" s="18">
        <f>-SUM('cons 2023 - 2025'!D722:AM722)</f>
        <v>113</v>
      </c>
      <c r="K721" s="18">
        <f>-_xlfn.MINIFS('cons 2023 - 2025'!D722:AM722,'cons 2023 - 2025'!D722:AM722,"&lt;&gt;0")</f>
        <v>21</v>
      </c>
      <c r="L721" s="18">
        <f>-_xlfn.MAXIFS('cons 2023 - 2025'!D722:AM722,'cons 2023 - 2025'!D722:AM722,"&lt;&gt;0")</f>
        <v>1</v>
      </c>
      <c r="M721" s="16">
        <f>COUNTIF('cons 2023 - 2025'!D722:AM722,"&lt;&gt;0")</f>
        <v>18</v>
      </c>
      <c r="N721" s="18">
        <f>-AVERAGE('cons 2023 - 2025'!D722:AM722)</f>
        <v>3.1388888888888888</v>
      </c>
      <c r="O721" s="18">
        <f t="shared" si="144"/>
        <v>6.2777777777777777</v>
      </c>
      <c r="P721" s="18">
        <f>_xlfn.STDEV.S('cons 2023 - 2025'!D722:AM722)</f>
        <v>5.4413904618884095</v>
      </c>
      <c r="Q721" s="18">
        <f>-AVERAGE('cons 2023 - 2025'!D722:AM722)/'⚙ Assumptions'!$B$5</f>
        <v>0.14267676767676768</v>
      </c>
      <c r="R721" s="18">
        <f>_xlfn.STDEV.S('cons 2023 - 2025'!D722:AM722)/SQRT('⚙ Assumptions'!$B$5)</f>
        <v>1.1601083444451947</v>
      </c>
      <c r="S721" s="18">
        <f>-IF(AVERAGE('cons 2023 - 2025'!D722:AM722)=0,"",_xlfn.STDEV.S('cons 2023 - 2025'!D722:AM722)/AVERAGE('cons 2023 - 2025'!D722:AM722))</f>
        <v>1.7335403241414402</v>
      </c>
      <c r="T721" s="18" t="str">
        <f t="shared" si="145"/>
        <v>Z</v>
      </c>
      <c r="U721" s="37">
        <f t="shared" si="146"/>
        <v>0.9</v>
      </c>
      <c r="V721" s="18">
        <f t="shared" si="147"/>
        <v>1.28</v>
      </c>
      <c r="W721" s="18">
        <f t="shared" si="148"/>
        <v>7.4838552434205523</v>
      </c>
      <c r="X721" s="18">
        <f t="shared" si="149"/>
        <v>6.4087907457866358</v>
      </c>
      <c r="Y721" s="18">
        <f t="shared" si="150"/>
        <v>11.107845142410451</v>
      </c>
      <c r="Z721" s="18">
        <f t="shared" si="151"/>
        <v>9.0663833383792287</v>
      </c>
      <c r="AA721" s="18">
        <f>-AVERAGE('cons 2023 - 2025'!D722:AM722)*12</f>
        <v>37.666666666666664</v>
      </c>
      <c r="AB721" s="27">
        <f t="shared" si="152"/>
        <v>2.5856000000000003</v>
      </c>
      <c r="AC721" s="18">
        <f>SQRT((2*AA721*'⚙ Assumptions'!$B$3)/AB721)</f>
        <v>66.108690131412288</v>
      </c>
      <c r="AD721" s="18">
        <f t="shared" si="153"/>
        <v>9.0663833383792287</v>
      </c>
      <c r="AE721" s="18">
        <f t="shared" si="154"/>
        <v>75.175073469791514</v>
      </c>
      <c r="AF721" s="18">
        <f t="shared" si="155"/>
        <v>0.56976876401259879</v>
      </c>
    </row>
    <row r="722" spans="1:32" x14ac:dyDescent="0.3">
      <c r="A722" s="19" t="s">
        <v>1455</v>
      </c>
      <c r="B722" s="20" t="s">
        <v>1456</v>
      </c>
      <c r="C722" s="16" t="s">
        <v>8</v>
      </c>
      <c r="D722" s="16" t="str">
        <f>VLOOKUP(A722,'Lead Time'!$A$2:$C$1180,3,0)</f>
        <v>Import</v>
      </c>
      <c r="E722" s="23" t="str">
        <f>VLOOKUP(A722,Classification!$A$2:$D$1180,4,0)</f>
        <v>C</v>
      </c>
      <c r="F722" s="25" t="str">
        <f>VLOOKUP(A722,Classification!$A$2:$E$1180,5,0)</f>
        <v>L</v>
      </c>
      <c r="G722" s="21">
        <f>VLOOKUP(A722,'Lead Time'!$A$2:$D$1180,4,0)</f>
        <v>77.5</v>
      </c>
      <c r="H722" s="21">
        <f t="shared" si="143"/>
        <v>2.5833333333333335</v>
      </c>
      <c r="I722" s="32">
        <f>VLOOKUP(A722,Classification!$A$2:$F$1180,6,0)</f>
        <v>12.864000000000001</v>
      </c>
      <c r="J722" s="21">
        <f>-SUM('cons 2023 - 2025'!D723:AM723)</f>
        <v>50</v>
      </c>
      <c r="K722" s="18">
        <f>-_xlfn.MINIFS('cons 2023 - 2025'!D723:AM723,'cons 2023 - 2025'!D723:AM723,"&lt;&gt;0")</f>
        <v>15</v>
      </c>
      <c r="L722" s="18">
        <f>-_xlfn.MAXIFS('cons 2023 - 2025'!D723:AM723,'cons 2023 - 2025'!D723:AM723,"&lt;&gt;0")</f>
        <v>1</v>
      </c>
      <c r="M722" s="19">
        <f>COUNTIF('cons 2023 - 2025'!D723:AM723,"&lt;&gt;0")</f>
        <v>6</v>
      </c>
      <c r="N722" s="21">
        <f>-AVERAGE('cons 2023 - 2025'!D723:AM723)</f>
        <v>1.3888888888888888</v>
      </c>
      <c r="O722" s="21">
        <f t="shared" si="144"/>
        <v>8.3333333333333339</v>
      </c>
      <c r="P722" s="21">
        <f>_xlfn.STDEV.S('cons 2023 - 2025'!D723:AM723)</f>
        <v>3.966126413789496</v>
      </c>
      <c r="Q722" s="21">
        <f>-AVERAGE('cons 2023 - 2025'!D723:AM723)/'⚙ Assumptions'!$B$5</f>
        <v>6.3131313131313135E-2</v>
      </c>
      <c r="R722" s="21">
        <f>_xlfn.STDEV.S('cons 2023 - 2025'!D723:AM723)/SQRT('⚙ Assumptions'!$B$5)</f>
        <v>0.84558099257682873</v>
      </c>
      <c r="S722" s="21">
        <f>-IF(AVERAGE('cons 2023 - 2025'!D723:AM723)=0,"",_xlfn.STDEV.S('cons 2023 - 2025'!D723:AM723)/AVERAGE('cons 2023 - 2025'!D723:AM723))</f>
        <v>2.8556110179284371</v>
      </c>
      <c r="T722" s="21" t="str">
        <f t="shared" si="145"/>
        <v>Z</v>
      </c>
      <c r="U722" s="38">
        <f t="shared" si="146"/>
        <v>0.9</v>
      </c>
      <c r="V722" s="21">
        <f t="shared" si="147"/>
        <v>1.28</v>
      </c>
      <c r="W722" s="21">
        <f t="shared" si="148"/>
        <v>9.5283133939200457</v>
      </c>
      <c r="X722" s="21">
        <f t="shared" si="149"/>
        <v>8.159560108487538</v>
      </c>
      <c r="Y722" s="21">
        <f t="shared" si="150"/>
        <v>14.420990161596814</v>
      </c>
      <c r="Z722" s="21">
        <f t="shared" si="151"/>
        <v>11.747523071450502</v>
      </c>
      <c r="AA722" s="21">
        <f>-AVERAGE('cons 2023 - 2025'!D723:AM723)*12</f>
        <v>16.666666666666664</v>
      </c>
      <c r="AB722" s="32">
        <f t="shared" si="152"/>
        <v>2.5728000000000004</v>
      </c>
      <c r="AC722" s="21">
        <f>SQRT((2*AA722*'⚙ Assumptions'!$B$3)/AB722)</f>
        <v>44.084100991162387</v>
      </c>
      <c r="AD722" s="21">
        <f t="shared" si="153"/>
        <v>11.747523071450502</v>
      </c>
      <c r="AE722" s="21">
        <f t="shared" si="154"/>
        <v>55.831624062612889</v>
      </c>
      <c r="AF722" s="21">
        <f t="shared" si="155"/>
        <v>0.37806525010020864</v>
      </c>
    </row>
    <row r="723" spans="1:32" x14ac:dyDescent="0.3">
      <c r="A723" s="16" t="s">
        <v>1457</v>
      </c>
      <c r="B723" s="17" t="s">
        <v>1458</v>
      </c>
      <c r="C723" s="16" t="s">
        <v>8</v>
      </c>
      <c r="D723" s="16"/>
      <c r="E723" s="23" t="str">
        <f>VLOOKUP(A723,Classification!$A$2:$D$1180,4,0)</f>
        <v>C</v>
      </c>
      <c r="F723" s="25" t="str">
        <f>VLOOKUP(A723,Classification!$A$2:$E$1180,5,0)</f>
        <v>L</v>
      </c>
      <c r="G723" s="18">
        <f>VLOOKUP(A723,'Lead Time'!$A$2:$D$1180,4,0)</f>
        <v>44</v>
      </c>
      <c r="H723" s="18">
        <f t="shared" si="143"/>
        <v>1.4666666666666666</v>
      </c>
      <c r="I723" s="27">
        <f>VLOOKUP(A723,Classification!$A$2:$F$1180,6,0)</f>
        <v>12.663</v>
      </c>
      <c r="J723" s="18">
        <f>-SUM('cons 2023 - 2025'!D724:AM724)</f>
        <v>2</v>
      </c>
      <c r="K723" s="18">
        <f>-_xlfn.MINIFS('cons 2023 - 2025'!D724:AM724,'cons 2023 - 2025'!D724:AM724,"&lt;&gt;0")</f>
        <v>2</v>
      </c>
      <c r="L723" s="18">
        <f>-_xlfn.MAXIFS('cons 2023 - 2025'!D724:AM724,'cons 2023 - 2025'!D724:AM724,"&lt;&gt;0")</f>
        <v>2</v>
      </c>
      <c r="M723" s="16">
        <f>COUNTIF('cons 2023 - 2025'!D724:AM724,"&lt;&gt;0")</f>
        <v>1</v>
      </c>
      <c r="N723" s="18">
        <f>-AVERAGE('cons 2023 - 2025'!D724:AM724)</f>
        <v>5.5555555555555552E-2</v>
      </c>
      <c r="O723" s="18">
        <f t="shared" si="144"/>
        <v>2</v>
      </c>
      <c r="P723" s="18">
        <f>_xlfn.STDEV.S('cons 2023 - 2025'!D724:AM724)</f>
        <v>0.33333333333333331</v>
      </c>
      <c r="Q723" s="18">
        <f>-AVERAGE('cons 2023 - 2025'!D724:AM724)/'⚙ Assumptions'!$B$5</f>
        <v>2.525252525252525E-3</v>
      </c>
      <c r="R723" s="18">
        <f>_xlfn.STDEV.S('cons 2023 - 2025'!D724:AM724)/SQRT('⚙ Assumptions'!$B$5)</f>
        <v>7.1066905451870138E-2</v>
      </c>
      <c r="S723" s="18">
        <f>-IF(AVERAGE('cons 2023 - 2025'!D724:AM724)=0,"",_xlfn.STDEV.S('cons 2023 - 2025'!D724:AM724)/AVERAGE('cons 2023 - 2025'!D724:AM724))</f>
        <v>6</v>
      </c>
      <c r="T723" s="18" t="str">
        <f t="shared" si="145"/>
        <v>Z</v>
      </c>
      <c r="U723" s="37">
        <f t="shared" si="146"/>
        <v>0.9</v>
      </c>
      <c r="V723" s="18">
        <f t="shared" si="147"/>
        <v>1.28</v>
      </c>
      <c r="W723" s="18">
        <f t="shared" si="148"/>
        <v>0.60339778661252053</v>
      </c>
      <c r="X723" s="18">
        <f t="shared" si="149"/>
        <v>0.51671899376597186</v>
      </c>
      <c r="Y723" s="18">
        <f t="shared" si="150"/>
        <v>0.71450889772363158</v>
      </c>
      <c r="Z723" s="18">
        <f t="shared" si="151"/>
        <v>0.59820047524745334</v>
      </c>
      <c r="AA723" s="18">
        <f>-AVERAGE('cons 2023 - 2025'!D724:AM724)*12</f>
        <v>0.66666666666666663</v>
      </c>
      <c r="AB723" s="27">
        <f t="shared" si="152"/>
        <v>2.5326000000000004</v>
      </c>
      <c r="AC723" s="18">
        <f>SQRT((2*AA723*'⚙ Assumptions'!$B$3)/AB723)</f>
        <v>8.8865194662454634</v>
      </c>
      <c r="AD723" s="18">
        <f t="shared" si="153"/>
        <v>0.59820047524745334</v>
      </c>
      <c r="AE723" s="18">
        <f t="shared" si="154"/>
        <v>9.4847199414929175</v>
      </c>
      <c r="AF723" s="18">
        <f t="shared" si="155"/>
        <v>7.5019997334044214E-2</v>
      </c>
    </row>
    <row r="724" spans="1:32" x14ac:dyDescent="0.3">
      <c r="A724" s="19" t="s">
        <v>1459</v>
      </c>
      <c r="B724" s="20" t="s">
        <v>1460</v>
      </c>
      <c r="C724" s="16" t="s">
        <v>8</v>
      </c>
      <c r="D724" s="16" t="str">
        <f>VLOOKUP(A724,'Lead Time'!$A$2:$C$1180,3,0)</f>
        <v>Local</v>
      </c>
      <c r="E724" s="23" t="str">
        <f>VLOOKUP(A724,Classification!$A$2:$D$1180,4,0)</f>
        <v>C</v>
      </c>
      <c r="F724" s="25" t="str">
        <f>VLOOKUP(A724,Classification!$A$2:$E$1180,5,0)</f>
        <v>L</v>
      </c>
      <c r="G724" s="21">
        <f>VLOOKUP(A724,'Lead Time'!$A$2:$D$1180,4,0)</f>
        <v>52</v>
      </c>
      <c r="H724" s="21">
        <f t="shared" si="143"/>
        <v>1.7333333333333334</v>
      </c>
      <c r="I724" s="32">
        <f>VLOOKUP(A724,Classification!$A$2:$F$1180,6,0)</f>
        <v>12.64</v>
      </c>
      <c r="J724" s="21">
        <f>-SUM('cons 2023 - 2025'!D725:AM725)</f>
        <v>5</v>
      </c>
      <c r="K724" s="18">
        <f>-_xlfn.MINIFS('cons 2023 - 2025'!D725:AM725,'cons 2023 - 2025'!D725:AM725,"&lt;&gt;0")</f>
        <v>3</v>
      </c>
      <c r="L724" s="18">
        <f>-_xlfn.MAXIFS('cons 2023 - 2025'!D725:AM725,'cons 2023 - 2025'!D725:AM725,"&lt;&gt;0")</f>
        <v>1</v>
      </c>
      <c r="M724" s="19">
        <f>COUNTIF('cons 2023 - 2025'!D725:AM725,"&lt;&gt;0")</f>
        <v>3</v>
      </c>
      <c r="N724" s="21">
        <f>-AVERAGE('cons 2023 - 2025'!D725:AM725)</f>
        <v>0.1388888888888889</v>
      </c>
      <c r="O724" s="21">
        <f t="shared" si="144"/>
        <v>1.6666666666666667</v>
      </c>
      <c r="P724" s="21">
        <f>_xlfn.STDEV.S('cons 2023 - 2025'!D725:AM725)</f>
        <v>0.54262735320332356</v>
      </c>
      <c r="Q724" s="21">
        <f>-AVERAGE('cons 2023 - 2025'!D725:AM725)/'⚙ Assumptions'!$B$5</f>
        <v>6.313131313131313E-3</v>
      </c>
      <c r="R724" s="21">
        <f>_xlfn.STDEV.S('cons 2023 - 2025'!D725:AM725)/SQRT('⚙ Assumptions'!$B$5)</f>
        <v>0.11568854041709742</v>
      </c>
      <c r="S724" s="21">
        <f>-IF(AVERAGE('cons 2023 - 2025'!D725:AM725)=0,"",_xlfn.STDEV.S('cons 2023 - 2025'!D725:AM725)/AVERAGE('cons 2023 - 2025'!D725:AM725))</f>
        <v>3.9069169430639294</v>
      </c>
      <c r="T724" s="21" t="str">
        <f t="shared" si="145"/>
        <v>Z</v>
      </c>
      <c r="U724" s="38">
        <f t="shared" si="146"/>
        <v>0.9</v>
      </c>
      <c r="V724" s="21">
        <f t="shared" si="147"/>
        <v>1.28</v>
      </c>
      <c r="W724" s="21">
        <f t="shared" si="148"/>
        <v>1.067829669011028</v>
      </c>
      <c r="X724" s="21">
        <f t="shared" si="149"/>
        <v>0.91443469685637746</v>
      </c>
      <c r="Y724" s="21">
        <f t="shared" si="150"/>
        <v>1.3961124972938563</v>
      </c>
      <c r="Z724" s="21">
        <f t="shared" si="151"/>
        <v>1.1551754375971182</v>
      </c>
      <c r="AA724" s="21">
        <f>-AVERAGE('cons 2023 - 2025'!D725:AM725)*12</f>
        <v>1.6666666666666667</v>
      </c>
      <c r="AB724" s="32">
        <f t="shared" si="152"/>
        <v>2.5280000000000005</v>
      </c>
      <c r="AC724" s="21">
        <f>SQRT((2*AA724*'⚙ Assumptions'!$B$3)/AB724)</f>
        <v>14.063598761575298</v>
      </c>
      <c r="AD724" s="21">
        <f t="shared" si="153"/>
        <v>1.1551754375971182</v>
      </c>
      <c r="AE724" s="21">
        <f t="shared" si="154"/>
        <v>15.218774199172415</v>
      </c>
      <c r="AF724" s="21">
        <f t="shared" si="155"/>
        <v>0.1185092588975412</v>
      </c>
    </row>
    <row r="725" spans="1:32" x14ac:dyDescent="0.3">
      <c r="A725" s="16" t="s">
        <v>1461</v>
      </c>
      <c r="B725" s="17" t="s">
        <v>1462</v>
      </c>
      <c r="C725" s="16" t="s">
        <v>976</v>
      </c>
      <c r="D725" s="16" t="str">
        <f>VLOOKUP(A725,'Lead Time'!$A$2:$C$1180,3,0)</f>
        <v>Local</v>
      </c>
      <c r="E725" s="23" t="str">
        <f>VLOOKUP(A725,Classification!$A$2:$D$1180,4,0)</f>
        <v>C</v>
      </c>
      <c r="F725" s="25" t="str">
        <f>VLOOKUP(A725,Classification!$A$2:$E$1180,5,0)</f>
        <v>L</v>
      </c>
      <c r="G725" s="18">
        <f>VLOOKUP(A725,'Lead Time'!$A$2:$D$1180,4,0)</f>
        <v>14.25</v>
      </c>
      <c r="H725" s="18">
        <f t="shared" si="143"/>
        <v>0.47499999999999998</v>
      </c>
      <c r="I725" s="27">
        <f>VLOOKUP(A725,Classification!$A$2:$F$1180,6,0)</f>
        <v>12.605</v>
      </c>
      <c r="J725" s="18">
        <f>-SUM('cons 2023 - 2025'!D726:AM726)</f>
        <v>1</v>
      </c>
      <c r="K725" s="18">
        <f>-_xlfn.MINIFS('cons 2023 - 2025'!D726:AM726,'cons 2023 - 2025'!D726:AM726,"&lt;&gt;0")</f>
        <v>1</v>
      </c>
      <c r="L725" s="18">
        <f>-_xlfn.MAXIFS('cons 2023 - 2025'!D726:AM726,'cons 2023 - 2025'!D726:AM726,"&lt;&gt;0")</f>
        <v>1</v>
      </c>
      <c r="M725" s="16">
        <f>COUNTIF('cons 2023 - 2025'!D726:AM726,"&lt;&gt;0")</f>
        <v>1</v>
      </c>
      <c r="N725" s="18">
        <f>-AVERAGE('cons 2023 - 2025'!D726:AM726)</f>
        <v>2.7777777777777776E-2</v>
      </c>
      <c r="O725" s="18">
        <f t="shared" si="144"/>
        <v>1</v>
      </c>
      <c r="P725" s="18">
        <f>_xlfn.STDEV.S('cons 2023 - 2025'!D726:AM726)</f>
        <v>0.16666666666666666</v>
      </c>
      <c r="Q725" s="18">
        <f>-AVERAGE('cons 2023 - 2025'!D726:AM726)/'⚙ Assumptions'!$B$5</f>
        <v>1.2626262626262625E-3</v>
      </c>
      <c r="R725" s="18">
        <f>_xlfn.STDEV.S('cons 2023 - 2025'!D726:AM726)/SQRT('⚙ Assumptions'!$B$5)</f>
        <v>3.5533452725935069E-2</v>
      </c>
      <c r="S725" s="18">
        <f>-IF(AVERAGE('cons 2023 - 2025'!D726:AM726)=0,"",_xlfn.STDEV.S('cons 2023 - 2025'!D726:AM726)/AVERAGE('cons 2023 - 2025'!D726:AM726))</f>
        <v>6</v>
      </c>
      <c r="T725" s="18" t="str">
        <f t="shared" si="145"/>
        <v>Z</v>
      </c>
      <c r="U725" s="37">
        <f t="shared" si="146"/>
        <v>0.9</v>
      </c>
      <c r="V725" s="18">
        <f t="shared" si="147"/>
        <v>1.28</v>
      </c>
      <c r="W725" s="18">
        <f t="shared" si="148"/>
        <v>0.17169387839637112</v>
      </c>
      <c r="X725" s="18">
        <f t="shared" si="149"/>
        <v>0.14702985335562901</v>
      </c>
      <c r="Y725" s="18">
        <f t="shared" si="150"/>
        <v>0.18968630263879538</v>
      </c>
      <c r="Z725" s="18">
        <f t="shared" si="151"/>
        <v>0.16022429780007347</v>
      </c>
      <c r="AA725" s="18">
        <f>-AVERAGE('cons 2023 - 2025'!D726:AM726)*12</f>
        <v>0.33333333333333331</v>
      </c>
      <c r="AB725" s="27">
        <f t="shared" si="152"/>
        <v>2.5210000000000004</v>
      </c>
      <c r="AC725" s="18">
        <f>SQRT((2*AA725*'⚙ Assumptions'!$B$3)/AB725)</f>
        <v>6.2981583728364301</v>
      </c>
      <c r="AD725" s="18">
        <f t="shared" si="153"/>
        <v>0.16022429780007347</v>
      </c>
      <c r="AE725" s="18">
        <f t="shared" si="154"/>
        <v>6.458382670636504</v>
      </c>
      <c r="AF725" s="18">
        <f t="shared" si="155"/>
        <v>5.2925524193068799E-2</v>
      </c>
    </row>
    <row r="726" spans="1:32" x14ac:dyDescent="0.3">
      <c r="A726" s="19" t="s">
        <v>1463</v>
      </c>
      <c r="B726" s="20" t="s">
        <v>1464</v>
      </c>
      <c r="C726" s="16" t="s">
        <v>8</v>
      </c>
      <c r="D726" s="16" t="str">
        <f>VLOOKUP(A726,'Lead Time'!$A$2:$C$1180,3,0)</f>
        <v>Local</v>
      </c>
      <c r="E726" s="23" t="str">
        <f>VLOOKUP(A726,Classification!$A$2:$D$1180,4,0)</f>
        <v>C</v>
      </c>
      <c r="F726" s="25" t="str">
        <f>VLOOKUP(A726,Classification!$A$2:$E$1180,5,0)</f>
        <v>L</v>
      </c>
      <c r="G726" s="21">
        <f>VLOOKUP(A726,'Lead Time'!$A$2:$D$1180,4,0)</f>
        <v>14.5</v>
      </c>
      <c r="H726" s="21">
        <f t="shared" si="143"/>
        <v>0.48333333333333334</v>
      </c>
      <c r="I726" s="32">
        <f>VLOOKUP(A726,Classification!$A$2:$F$1180,6,0)</f>
        <v>12.554</v>
      </c>
      <c r="J726" s="21">
        <f>-SUM('cons 2023 - 2025'!D727:AM727)</f>
        <v>36</v>
      </c>
      <c r="K726" s="18">
        <f>-_xlfn.MINIFS('cons 2023 - 2025'!D727:AM727,'cons 2023 - 2025'!D727:AM727,"&lt;&gt;0")</f>
        <v>18</v>
      </c>
      <c r="L726" s="18">
        <f>-_xlfn.MAXIFS('cons 2023 - 2025'!D727:AM727,'cons 2023 - 2025'!D727:AM727,"&lt;&gt;0")</f>
        <v>1</v>
      </c>
      <c r="M726" s="19">
        <f>COUNTIF('cons 2023 - 2025'!D727:AM727,"&lt;&gt;0")</f>
        <v>9</v>
      </c>
      <c r="N726" s="21">
        <f>-AVERAGE('cons 2023 - 2025'!D727:AM727)</f>
        <v>1</v>
      </c>
      <c r="O726" s="21">
        <f t="shared" si="144"/>
        <v>4</v>
      </c>
      <c r="P726" s="21">
        <f>_xlfn.STDEV.S('cons 2023 - 2025'!D727:AM727)</f>
        <v>3.1350552512789034</v>
      </c>
      <c r="Q726" s="21">
        <f>-AVERAGE('cons 2023 - 2025'!D727:AM727)/'⚙ Assumptions'!$B$5</f>
        <v>4.5454545454545456E-2</v>
      </c>
      <c r="R726" s="21">
        <f>_xlfn.STDEV.S('cons 2023 - 2025'!D727:AM727)/SQRT('⚙ Assumptions'!$B$5)</f>
        <v>0.66839602538708043</v>
      </c>
      <c r="S726" s="21">
        <f>-IF(AVERAGE('cons 2023 - 2025'!D727:AM727)=0,"",_xlfn.STDEV.S('cons 2023 - 2025'!D727:AM727)/AVERAGE('cons 2023 - 2025'!D727:AM727))</f>
        <v>3.1350552512789034</v>
      </c>
      <c r="T726" s="21" t="str">
        <f t="shared" si="145"/>
        <v>Z</v>
      </c>
      <c r="U726" s="38">
        <f t="shared" si="146"/>
        <v>0.9</v>
      </c>
      <c r="V726" s="21">
        <f t="shared" si="147"/>
        <v>1.28</v>
      </c>
      <c r="W726" s="21">
        <f t="shared" si="148"/>
        <v>3.2578255834939251</v>
      </c>
      <c r="X726" s="21">
        <f t="shared" si="149"/>
        <v>2.7898351547136602</v>
      </c>
      <c r="Y726" s="21">
        <f t="shared" si="150"/>
        <v>3.9169164925848343</v>
      </c>
      <c r="Z726" s="21">
        <f t="shared" si="151"/>
        <v>3.2731684880469936</v>
      </c>
      <c r="AA726" s="21">
        <f>-AVERAGE('cons 2023 - 2025'!D727:AM727)*12</f>
        <v>12</v>
      </c>
      <c r="AB726" s="32">
        <f t="shared" si="152"/>
        <v>2.5108000000000001</v>
      </c>
      <c r="AC726" s="21">
        <f>SQRT((2*AA726*'⚙ Assumptions'!$B$3)/AB726)</f>
        <v>37.86563030322241</v>
      </c>
      <c r="AD726" s="21">
        <f t="shared" si="153"/>
        <v>3.2731684880469936</v>
      </c>
      <c r="AE726" s="21">
        <f t="shared" si="154"/>
        <v>41.138798791269402</v>
      </c>
      <c r="AF726" s="21">
        <f t="shared" si="155"/>
        <v>0.31691008188443615</v>
      </c>
    </row>
    <row r="727" spans="1:32" x14ac:dyDescent="0.3">
      <c r="A727" s="16" t="s">
        <v>1465</v>
      </c>
      <c r="B727" s="17" t="s">
        <v>1466</v>
      </c>
      <c r="C727" s="16" t="s">
        <v>130</v>
      </c>
      <c r="D727" s="16" t="str">
        <f>VLOOKUP(A727,'Lead Time'!$A$2:$C$1180,3,0)</f>
        <v>Import</v>
      </c>
      <c r="E727" s="23" t="str">
        <f>VLOOKUP(A727,Classification!$A$2:$D$1180,4,0)</f>
        <v>C</v>
      </c>
      <c r="F727" s="25" t="str">
        <f>VLOOKUP(A727,Classification!$A$2:$E$1180,5,0)</f>
        <v>L</v>
      </c>
      <c r="G727" s="18">
        <f>VLOOKUP(A727,'Lead Time'!$A$2:$D$1180,4,0)</f>
        <v>105</v>
      </c>
      <c r="H727" s="18">
        <f t="shared" si="143"/>
        <v>3.5</v>
      </c>
      <c r="I727" s="27">
        <f>VLOOKUP(A727,Classification!$A$2:$F$1180,6,0)</f>
        <v>12.351000000000001</v>
      </c>
      <c r="J727" s="18">
        <f>-SUM('cons 2023 - 2025'!D728:AM728)</f>
        <v>100</v>
      </c>
      <c r="K727" s="18">
        <f>-_xlfn.MINIFS('cons 2023 - 2025'!D728:AM728,'cons 2023 - 2025'!D728:AM728,"&lt;&gt;0")</f>
        <v>100</v>
      </c>
      <c r="L727" s="18">
        <f>-_xlfn.MAXIFS('cons 2023 - 2025'!D728:AM728,'cons 2023 - 2025'!D728:AM728,"&lt;&gt;0")</f>
        <v>100</v>
      </c>
      <c r="M727" s="16">
        <f>COUNTIF('cons 2023 - 2025'!D728:AM728,"&lt;&gt;0")</f>
        <v>1</v>
      </c>
      <c r="N727" s="18">
        <f>-AVERAGE('cons 2023 - 2025'!D728:AM728)</f>
        <v>2.7777777777777777</v>
      </c>
      <c r="O727" s="18">
        <f t="shared" si="144"/>
        <v>100</v>
      </c>
      <c r="P727" s="18">
        <f>_xlfn.STDEV.S('cons 2023 - 2025'!D728:AM728)</f>
        <v>16.666666666666668</v>
      </c>
      <c r="Q727" s="18">
        <f>-AVERAGE('cons 2023 - 2025'!D728:AM728)/'⚙ Assumptions'!$B$5</f>
        <v>0.12626262626262627</v>
      </c>
      <c r="R727" s="18">
        <f>_xlfn.STDEV.S('cons 2023 - 2025'!D728:AM728)/SQRT('⚙ Assumptions'!$B$5)</f>
        <v>3.5533452725935075</v>
      </c>
      <c r="S727" s="18">
        <f>-IF(AVERAGE('cons 2023 - 2025'!D728:AM728)=0,"",_xlfn.STDEV.S('cons 2023 - 2025'!D728:AM728)/AVERAGE('cons 2023 - 2025'!D728:AM728))</f>
        <v>6.0000000000000009</v>
      </c>
      <c r="T727" s="18" t="str">
        <f t="shared" si="145"/>
        <v>Z</v>
      </c>
      <c r="U727" s="37">
        <f t="shared" si="146"/>
        <v>0.9</v>
      </c>
      <c r="V727" s="18">
        <f t="shared" si="147"/>
        <v>1.28</v>
      </c>
      <c r="W727" s="18">
        <f t="shared" si="148"/>
        <v>46.606021200282825</v>
      </c>
      <c r="X727" s="18">
        <f t="shared" si="149"/>
        <v>39.911012125588712</v>
      </c>
      <c r="Y727" s="18">
        <f t="shared" si="150"/>
        <v>59.863596957858583</v>
      </c>
      <c r="Z727" s="18">
        <f t="shared" si="151"/>
        <v>49.633234347810934</v>
      </c>
      <c r="AA727" s="18">
        <f>-AVERAGE('cons 2023 - 2025'!D728:AM728)*12</f>
        <v>33.333333333333329</v>
      </c>
      <c r="AB727" s="27">
        <f t="shared" si="152"/>
        <v>2.4702000000000002</v>
      </c>
      <c r="AC727" s="18">
        <f>SQRT((2*AA727*'⚙ Assumptions'!$B$3)/AB727)</f>
        <v>63.625900402335631</v>
      </c>
      <c r="AD727" s="18">
        <f t="shared" si="153"/>
        <v>49.633234347810934</v>
      </c>
      <c r="AE727" s="18">
        <f t="shared" si="154"/>
        <v>113.25913475014656</v>
      </c>
      <c r="AF727" s="18">
        <f t="shared" si="155"/>
        <v>0.52389566391283171</v>
      </c>
    </row>
    <row r="728" spans="1:32" x14ac:dyDescent="0.3">
      <c r="A728" s="19" t="s">
        <v>1467</v>
      </c>
      <c r="B728" s="20" t="s">
        <v>1468</v>
      </c>
      <c r="C728" s="16" t="s">
        <v>130</v>
      </c>
      <c r="D728" s="16" t="str">
        <f>VLOOKUP(A728,'Lead Time'!$A$2:$C$1180,3,0)</f>
        <v>Local</v>
      </c>
      <c r="E728" s="23" t="str">
        <f>VLOOKUP(A728,Classification!$A$2:$D$1180,4,0)</f>
        <v>C</v>
      </c>
      <c r="F728" s="25" t="str">
        <f>VLOOKUP(A728,Classification!$A$2:$E$1180,5,0)</f>
        <v>L</v>
      </c>
      <c r="G728" s="21">
        <f>VLOOKUP(A728,'Lead Time'!$A$2:$D$1180,4,0)</f>
        <v>17</v>
      </c>
      <c r="H728" s="21">
        <f t="shared" si="143"/>
        <v>0.56666666666666665</v>
      </c>
      <c r="I728" s="32">
        <f>VLOOKUP(A728,Classification!$A$2:$F$1180,6,0)</f>
        <v>12.35</v>
      </c>
      <c r="J728" s="21">
        <f>-SUM('cons 2023 - 2025'!D729:AM729)</f>
        <v>14.1</v>
      </c>
      <c r="K728" s="18">
        <f>-_xlfn.MINIFS('cons 2023 - 2025'!D729:AM729,'cons 2023 - 2025'!D729:AM729,"&lt;&gt;0")</f>
        <v>12.1</v>
      </c>
      <c r="L728" s="18">
        <f>-_xlfn.MAXIFS('cons 2023 - 2025'!D729:AM729,'cons 2023 - 2025'!D729:AM729,"&lt;&gt;0")</f>
        <v>2</v>
      </c>
      <c r="M728" s="19">
        <f>COUNTIF('cons 2023 - 2025'!D729:AM729,"&lt;&gt;0")</f>
        <v>2</v>
      </c>
      <c r="N728" s="21">
        <f>-AVERAGE('cons 2023 - 2025'!D729:AM729)</f>
        <v>0.39166666666666666</v>
      </c>
      <c r="O728" s="21">
        <f t="shared" si="144"/>
        <v>7.05</v>
      </c>
      <c r="P728" s="21">
        <f>_xlfn.STDEV.S('cons 2023 - 2025'!D729:AM729)</f>
        <v>2.0346112299756078</v>
      </c>
      <c r="Q728" s="21">
        <f>-AVERAGE('cons 2023 - 2025'!D729:AM729)/'⚙ Assumptions'!$B$5</f>
        <v>1.7803030303030303E-2</v>
      </c>
      <c r="R728" s="21">
        <f>_xlfn.STDEV.S('cons 2023 - 2025'!D729:AM729)/SQRT('⚙ Assumptions'!$B$5)</f>
        <v>0.43378057173596923</v>
      </c>
      <c r="S728" s="21">
        <f>-IF(AVERAGE('cons 2023 - 2025'!D729:AM729)=0,"",_xlfn.STDEV.S('cons 2023 - 2025'!D729:AM729)/AVERAGE('cons 2023 - 2025'!D729:AM729))</f>
        <v>5.1947520765334669</v>
      </c>
      <c r="T728" s="21" t="str">
        <f t="shared" si="145"/>
        <v>Z</v>
      </c>
      <c r="U728" s="38">
        <f t="shared" si="146"/>
        <v>0.9</v>
      </c>
      <c r="V728" s="21">
        <f t="shared" si="147"/>
        <v>1.28</v>
      </c>
      <c r="W728" s="21">
        <f t="shared" si="148"/>
        <v>2.2893095879785217</v>
      </c>
      <c r="X728" s="21">
        <f t="shared" si="149"/>
        <v>1.9604476068101431</v>
      </c>
      <c r="Y728" s="21">
        <f t="shared" si="150"/>
        <v>2.5919611031300369</v>
      </c>
      <c r="Z728" s="21">
        <f t="shared" si="151"/>
        <v>2.1823920512545874</v>
      </c>
      <c r="AA728" s="21">
        <f>-AVERAGE('cons 2023 - 2025'!D729:AM729)*12</f>
        <v>4.7</v>
      </c>
      <c r="AB728" s="32">
        <f t="shared" si="152"/>
        <v>2.4700000000000002</v>
      </c>
      <c r="AC728" s="21">
        <f>SQRT((2*AA728*'⚙ Assumptions'!$B$3)/AB728)</f>
        <v>23.892471668480631</v>
      </c>
      <c r="AD728" s="21">
        <f t="shared" si="153"/>
        <v>2.1823920512545874</v>
      </c>
      <c r="AE728" s="21">
        <f t="shared" si="154"/>
        <v>26.07486371973522</v>
      </c>
      <c r="AF728" s="21">
        <f t="shared" si="155"/>
        <v>0.19671468340382392</v>
      </c>
    </row>
    <row r="729" spans="1:32" x14ac:dyDescent="0.3">
      <c r="A729" s="16" t="s">
        <v>1469</v>
      </c>
      <c r="B729" s="17" t="s">
        <v>1470</v>
      </c>
      <c r="C729" s="16" t="s">
        <v>8</v>
      </c>
      <c r="D729" s="16" t="str">
        <f>VLOOKUP(A729,'Lead Time'!$A$2:$C$1180,3,0)</f>
        <v>Local</v>
      </c>
      <c r="E729" s="23" t="str">
        <f>VLOOKUP(A729,Classification!$A$2:$D$1180,4,0)</f>
        <v>C</v>
      </c>
      <c r="F729" s="26" t="str">
        <f>VLOOKUP(A729,Classification!$A$2:$E$1180,5,0)</f>
        <v>M</v>
      </c>
      <c r="G729" s="18">
        <f>VLOOKUP(A729,'Lead Time'!$A$2:$D$1180,4,0)</f>
        <v>13</v>
      </c>
      <c r="H729" s="18">
        <f t="shared" si="143"/>
        <v>0.43333333333333335</v>
      </c>
      <c r="I729" s="27">
        <f>VLOOKUP(A729,Classification!$A$2:$F$1180,6,0)</f>
        <v>12.343999999999999</v>
      </c>
      <c r="J729" s="18">
        <f>-SUM('cons 2023 - 2025'!D730:AM730)</f>
        <v>32</v>
      </c>
      <c r="K729" s="18">
        <f>-_xlfn.MINIFS('cons 2023 - 2025'!D730:AM730,'cons 2023 - 2025'!D730:AM730,"&lt;&gt;0")</f>
        <v>18</v>
      </c>
      <c r="L729" s="18">
        <f>-_xlfn.MAXIFS('cons 2023 - 2025'!D730:AM730,'cons 2023 - 2025'!D730:AM730,"&lt;&gt;0")</f>
        <v>2</v>
      </c>
      <c r="M729" s="16">
        <f>COUNTIF('cons 2023 - 2025'!D730:AM730,"&lt;&gt;0")</f>
        <v>6</v>
      </c>
      <c r="N729" s="18">
        <f>-AVERAGE('cons 2023 - 2025'!D730:AM730)</f>
        <v>0.88888888888888884</v>
      </c>
      <c r="O729" s="18">
        <f t="shared" si="144"/>
        <v>5.333333333333333</v>
      </c>
      <c r="P729" s="18">
        <f>_xlfn.STDEV.S('cons 2023 - 2025'!D730:AM730)</f>
        <v>3.123896630608983</v>
      </c>
      <c r="Q729" s="18">
        <f>-AVERAGE('cons 2023 - 2025'!D730:AM730)/'⚙ Assumptions'!$B$5</f>
        <v>4.0404040404040401E-2</v>
      </c>
      <c r="R729" s="18">
        <f>_xlfn.STDEV.S('cons 2023 - 2025'!D730:AM730)/SQRT('⚙ Assumptions'!$B$5)</f>
        <v>0.66601699946671289</v>
      </c>
      <c r="S729" s="18">
        <f>-IF(AVERAGE('cons 2023 - 2025'!D730:AM730)=0,"",_xlfn.STDEV.S('cons 2023 - 2025'!D730:AM730)/AVERAGE('cons 2023 - 2025'!D730:AM730))</f>
        <v>3.5143837094351063</v>
      </c>
      <c r="T729" s="18" t="str">
        <f t="shared" si="145"/>
        <v>Z</v>
      </c>
      <c r="U729" s="37">
        <f t="shared" si="146"/>
        <v>0.9</v>
      </c>
      <c r="V729" s="18">
        <f t="shared" si="147"/>
        <v>1.28</v>
      </c>
      <c r="W729" s="18">
        <f t="shared" si="148"/>
        <v>3.0737388056421193</v>
      </c>
      <c r="X729" s="18">
        <f t="shared" si="149"/>
        <v>2.63219265630276</v>
      </c>
      <c r="Y729" s="18">
        <f t="shared" si="150"/>
        <v>3.5989913308946444</v>
      </c>
      <c r="Z729" s="18">
        <f t="shared" si="151"/>
        <v>3.0173778414879453</v>
      </c>
      <c r="AA729" s="18">
        <f>-AVERAGE('cons 2023 - 2025'!D730:AM730)*12</f>
        <v>10.666666666666666</v>
      </c>
      <c r="AB729" s="27">
        <f t="shared" si="152"/>
        <v>2.4687999999999999</v>
      </c>
      <c r="AC729" s="18">
        <f>SQRT((2*AA729*'⚙ Assumptions'!$B$3)/AB729)</f>
        <v>36.002448249724303</v>
      </c>
      <c r="AD729" s="18">
        <f t="shared" si="153"/>
        <v>3.0173778414879453</v>
      </c>
      <c r="AE729" s="18">
        <f t="shared" si="154"/>
        <v>39.019826091212245</v>
      </c>
      <c r="AF729" s="18">
        <f t="shared" si="155"/>
        <v>0.29627614746306452</v>
      </c>
    </row>
    <row r="730" spans="1:32" x14ac:dyDescent="0.3">
      <c r="A730" s="19" t="s">
        <v>1471</v>
      </c>
      <c r="B730" s="20" t="s">
        <v>1472</v>
      </c>
      <c r="C730" s="16" t="s">
        <v>8</v>
      </c>
      <c r="D730" s="16" t="str">
        <f>VLOOKUP(A730,'Lead Time'!$A$2:$C$1180,3,0)</f>
        <v>Local</v>
      </c>
      <c r="E730" s="23" t="str">
        <f>VLOOKUP(A730,Classification!$A$2:$D$1180,4,0)</f>
        <v>C</v>
      </c>
      <c r="F730" s="25" t="str">
        <f>VLOOKUP(A730,Classification!$A$2:$E$1180,5,0)</f>
        <v>L</v>
      </c>
      <c r="G730" s="21">
        <f>VLOOKUP(A730,'Lead Time'!$A$2:$D$1180,4,0)</f>
        <v>5</v>
      </c>
      <c r="H730" s="21">
        <f t="shared" si="143"/>
        <v>0.16666666666666666</v>
      </c>
      <c r="I730" s="32">
        <f>VLOOKUP(A730,Classification!$A$2:$F$1180,6,0)</f>
        <v>12.157999999999999</v>
      </c>
      <c r="J730" s="21">
        <f>-SUM('cons 2023 - 2025'!D731:AM731)</f>
        <v>2</v>
      </c>
      <c r="K730" s="18">
        <f>-_xlfn.MINIFS('cons 2023 - 2025'!D731:AM731,'cons 2023 - 2025'!D731:AM731,"&lt;&gt;0")</f>
        <v>1</v>
      </c>
      <c r="L730" s="18">
        <f>-_xlfn.MAXIFS('cons 2023 - 2025'!D731:AM731,'cons 2023 - 2025'!D731:AM731,"&lt;&gt;0")</f>
        <v>1</v>
      </c>
      <c r="M730" s="19">
        <f>COUNTIF('cons 2023 - 2025'!D731:AM731,"&lt;&gt;0")</f>
        <v>2</v>
      </c>
      <c r="N730" s="21">
        <f>-AVERAGE('cons 2023 - 2025'!D731:AM731)</f>
        <v>5.5555555555555552E-2</v>
      </c>
      <c r="O730" s="21">
        <f t="shared" si="144"/>
        <v>1</v>
      </c>
      <c r="P730" s="21">
        <f>_xlfn.STDEV.S('cons 2023 - 2025'!D731:AM731)</f>
        <v>0.2323106841457232</v>
      </c>
      <c r="Q730" s="21">
        <f>-AVERAGE('cons 2023 - 2025'!D731:AM731)/'⚙ Assumptions'!$B$5</f>
        <v>2.525252525252525E-3</v>
      </c>
      <c r="R730" s="21">
        <f>_xlfn.STDEV.S('cons 2023 - 2025'!D731:AM731)/SQRT('⚙ Assumptions'!$B$5)</f>
        <v>4.9528804276930134E-2</v>
      </c>
      <c r="S730" s="21">
        <f>-IF(AVERAGE('cons 2023 - 2025'!D731:AM731)=0,"",_xlfn.STDEV.S('cons 2023 - 2025'!D731:AM731)/AVERAGE('cons 2023 - 2025'!D731:AM731))</f>
        <v>4.1815923146230176</v>
      </c>
      <c r="T730" s="21" t="str">
        <f t="shared" si="145"/>
        <v>Z</v>
      </c>
      <c r="U730" s="38">
        <f t="shared" si="146"/>
        <v>0.9</v>
      </c>
      <c r="V730" s="21">
        <f t="shared" si="147"/>
        <v>1.28</v>
      </c>
      <c r="W730" s="21">
        <f t="shared" si="148"/>
        <v>0.14175970970559756</v>
      </c>
      <c r="X730" s="21">
        <f t="shared" si="149"/>
        <v>0.12139576276349689</v>
      </c>
      <c r="Y730" s="21">
        <f t="shared" si="150"/>
        <v>0.15438597233186019</v>
      </c>
      <c r="Z730" s="21">
        <f t="shared" si="151"/>
        <v>0.13065502202275614</v>
      </c>
      <c r="AA730" s="21">
        <f>-AVERAGE('cons 2023 - 2025'!D731:AM731)*12</f>
        <v>0.66666666666666663</v>
      </c>
      <c r="AB730" s="32">
        <f t="shared" si="152"/>
        <v>2.4316</v>
      </c>
      <c r="AC730" s="21">
        <f>SQRT((2*AA730*'⚙ Assumptions'!$B$3)/AB730)</f>
        <v>9.0691989793291867</v>
      </c>
      <c r="AD730" s="21">
        <f t="shared" si="153"/>
        <v>0.13065502202275614</v>
      </c>
      <c r="AE730" s="21">
        <f t="shared" si="154"/>
        <v>9.1998540013519428</v>
      </c>
      <c r="AF730" s="21">
        <f t="shared" si="155"/>
        <v>7.3508880793789505E-2</v>
      </c>
    </row>
    <row r="731" spans="1:32" x14ac:dyDescent="0.3">
      <c r="A731" s="16" t="s">
        <v>1473</v>
      </c>
      <c r="B731" s="17" t="s">
        <v>1474</v>
      </c>
      <c r="C731" s="16" t="s">
        <v>8</v>
      </c>
      <c r="D731" s="16" t="str">
        <f>VLOOKUP(A731,'Lead Time'!$A$2:$C$1180,3,0)</f>
        <v>Local</v>
      </c>
      <c r="E731" s="23" t="str">
        <f>VLOOKUP(A731,Classification!$A$2:$D$1180,4,0)</f>
        <v>C</v>
      </c>
      <c r="F731" s="24" t="str">
        <f>VLOOKUP(A731,Classification!$A$2:$E$1180,5,0)</f>
        <v>H</v>
      </c>
      <c r="G731" s="18">
        <f>VLOOKUP(A731,'Lead Time'!$A$2:$D$1180,4,0)</f>
        <v>17.428571428571427</v>
      </c>
      <c r="H731" s="18">
        <f t="shared" si="143"/>
        <v>0.58095238095238089</v>
      </c>
      <c r="I731" s="27">
        <f>VLOOKUP(A731,Classification!$A$2:$F$1180,6,0)</f>
        <v>12.101000000000001</v>
      </c>
      <c r="J731" s="18">
        <f>-SUM('cons 2023 - 2025'!D732:AM732)</f>
        <v>92</v>
      </c>
      <c r="K731" s="18">
        <f>-_xlfn.MINIFS('cons 2023 - 2025'!D732:AM732,'cons 2023 - 2025'!D732:AM732,"&lt;&gt;0")</f>
        <v>18</v>
      </c>
      <c r="L731" s="18">
        <f>-_xlfn.MAXIFS('cons 2023 - 2025'!D732:AM732,'cons 2023 - 2025'!D732:AM732,"&lt;&gt;0")</f>
        <v>1</v>
      </c>
      <c r="M731" s="16">
        <f>COUNTIF('cons 2023 - 2025'!D732:AM732,"&lt;&gt;0")</f>
        <v>19</v>
      </c>
      <c r="N731" s="18">
        <f>-AVERAGE('cons 2023 - 2025'!D732:AM732)</f>
        <v>2.5555555555555554</v>
      </c>
      <c r="O731" s="18">
        <f t="shared" si="144"/>
        <v>4.8421052631578947</v>
      </c>
      <c r="P731" s="18">
        <f>_xlfn.STDEV.S('cons 2023 - 2025'!D732:AM732)</f>
        <v>4.2991324337056289</v>
      </c>
      <c r="Q731" s="18">
        <f>-AVERAGE('cons 2023 - 2025'!D732:AM732)/'⚙ Assumptions'!$B$5</f>
        <v>0.11616161616161615</v>
      </c>
      <c r="R731" s="18">
        <f>_xlfn.STDEV.S('cons 2023 - 2025'!D732:AM732)/SQRT('⚙ Assumptions'!$B$5)</f>
        <v>0.91657811457367888</v>
      </c>
      <c r="S731" s="18">
        <f>-IF(AVERAGE('cons 2023 - 2025'!D732:AM732)=0,"",_xlfn.STDEV.S('cons 2023 - 2025'!D732:AM732)/AVERAGE('cons 2023 - 2025'!D732:AM732))</f>
        <v>1.6822692131891592</v>
      </c>
      <c r="T731" s="18" t="str">
        <f t="shared" si="145"/>
        <v>Z</v>
      </c>
      <c r="U731" s="37">
        <f t="shared" si="146"/>
        <v>0.9</v>
      </c>
      <c r="V731" s="18">
        <f t="shared" si="147"/>
        <v>1.28</v>
      </c>
      <c r="W731" s="18">
        <f t="shared" si="148"/>
        <v>4.8979048979332065</v>
      </c>
      <c r="X731" s="18">
        <f t="shared" si="149"/>
        <v>4.1943151708090092</v>
      </c>
      <c r="Y731" s="18">
        <f t="shared" si="150"/>
        <v>6.9224359224642305</v>
      </c>
      <c r="Z731" s="18">
        <f t="shared" si="151"/>
        <v>5.6789712554650933</v>
      </c>
      <c r="AA731" s="18">
        <f>-AVERAGE('cons 2023 - 2025'!D732:AM732)*12</f>
        <v>30.666666666666664</v>
      </c>
      <c r="AB731" s="27">
        <f t="shared" si="152"/>
        <v>2.4202000000000004</v>
      </c>
      <c r="AC731" s="18">
        <f>SQRT((2*AA731*'⚙ Assumptions'!$B$3)/AB731)</f>
        <v>61.654997626600959</v>
      </c>
      <c r="AD731" s="18">
        <f t="shared" si="153"/>
        <v>5.6789712554650933</v>
      </c>
      <c r="AE731" s="18">
        <f t="shared" si="154"/>
        <v>67.333968882066046</v>
      </c>
      <c r="AF731" s="18">
        <f t="shared" si="155"/>
        <v>0.49739141751966554</v>
      </c>
    </row>
    <row r="732" spans="1:32" x14ac:dyDescent="0.3">
      <c r="A732" s="19" t="s">
        <v>1475</v>
      </c>
      <c r="B732" s="20" t="s">
        <v>1476</v>
      </c>
      <c r="C732" s="16" t="s">
        <v>130</v>
      </c>
      <c r="D732" s="16" t="str">
        <f>VLOOKUP(A732,'Lead Time'!$A$2:$C$1180,3,0)</f>
        <v>Local</v>
      </c>
      <c r="E732" s="23" t="str">
        <f>VLOOKUP(A732,Classification!$A$2:$D$1180,4,0)</f>
        <v>C</v>
      </c>
      <c r="F732" s="24" t="str">
        <f>VLOOKUP(A732,Classification!$A$2:$E$1180,5,0)</f>
        <v>H</v>
      </c>
      <c r="G732" s="21">
        <f>VLOOKUP(A732,'Lead Time'!$A$2:$D$1180,4,0)</f>
        <v>17.833333333333332</v>
      </c>
      <c r="H732" s="21">
        <f t="shared" si="143"/>
        <v>0.59444444444444444</v>
      </c>
      <c r="I732" s="32">
        <f>VLOOKUP(A732,Classification!$A$2:$F$1180,6,0)</f>
        <v>12.1</v>
      </c>
      <c r="J732" s="21">
        <f>-SUM('cons 2023 - 2025'!D733:AM733)</f>
        <v>580</v>
      </c>
      <c r="K732" s="18">
        <f>-_xlfn.MINIFS('cons 2023 - 2025'!D733:AM733,'cons 2023 - 2025'!D733:AM733,"&lt;&gt;0")</f>
        <v>100</v>
      </c>
      <c r="L732" s="18">
        <f>-_xlfn.MAXIFS('cons 2023 - 2025'!D733:AM733,'cons 2023 - 2025'!D733:AM733,"&lt;&gt;0")</f>
        <v>5</v>
      </c>
      <c r="M732" s="19">
        <f>COUNTIF('cons 2023 - 2025'!D733:AM733,"&lt;&gt;0")</f>
        <v>15</v>
      </c>
      <c r="N732" s="21">
        <f>-AVERAGE('cons 2023 - 2025'!D733:AM733)</f>
        <v>16.111111111111111</v>
      </c>
      <c r="O732" s="21">
        <f t="shared" si="144"/>
        <v>38.666666666666664</v>
      </c>
      <c r="P732" s="21">
        <f>_xlfn.STDEV.S('cons 2023 - 2025'!D733:AM733)</f>
        <v>27.356668320307236</v>
      </c>
      <c r="Q732" s="21">
        <f>-AVERAGE('cons 2023 - 2025'!D733:AM733)/'⚙ Assumptions'!$B$5</f>
        <v>0.73232323232323226</v>
      </c>
      <c r="R732" s="21">
        <f>_xlfn.STDEV.S('cons 2023 - 2025'!D733:AM733)/SQRT('⚙ Assumptions'!$B$5)</f>
        <v>5.8324612829923366</v>
      </c>
      <c r="S732" s="21">
        <f>-IF(AVERAGE('cons 2023 - 2025'!D733:AM733)=0,"",_xlfn.STDEV.S('cons 2023 - 2025'!D733:AM733)/AVERAGE('cons 2023 - 2025'!D733:AM733))</f>
        <v>1.6980001026397595</v>
      </c>
      <c r="T732" s="21" t="str">
        <f t="shared" si="145"/>
        <v>Z</v>
      </c>
      <c r="U732" s="38">
        <f t="shared" si="146"/>
        <v>0.9</v>
      </c>
      <c r="V732" s="21">
        <f t="shared" si="147"/>
        <v>1.28</v>
      </c>
      <c r="W732" s="21">
        <f t="shared" si="148"/>
        <v>31.526669779692671</v>
      </c>
      <c r="X732" s="21">
        <f t="shared" si="149"/>
        <v>26.997827050061716</v>
      </c>
      <c r="Y732" s="21">
        <f t="shared" si="150"/>
        <v>44.586434089456979</v>
      </c>
      <c r="Z732" s="21">
        <f t="shared" si="151"/>
        <v>36.574987543888874</v>
      </c>
      <c r="AA732" s="21">
        <f>-AVERAGE('cons 2023 - 2025'!D733:AM733)*12</f>
        <v>193.33333333333331</v>
      </c>
      <c r="AB732" s="32">
        <f t="shared" si="152"/>
        <v>2.42</v>
      </c>
      <c r="AC732" s="21">
        <f>SQRT((2*AA732*'⚙ Assumptions'!$B$3)/AB732)</f>
        <v>154.81260332660364</v>
      </c>
      <c r="AD732" s="21">
        <f t="shared" si="153"/>
        <v>36.574987543888874</v>
      </c>
      <c r="AE732" s="21">
        <f t="shared" si="154"/>
        <v>191.38759087049252</v>
      </c>
      <c r="AF732" s="21">
        <f t="shared" si="155"/>
        <v>1.2488216668346028</v>
      </c>
    </row>
    <row r="733" spans="1:32" x14ac:dyDescent="0.3">
      <c r="A733" s="16" t="s">
        <v>1477</v>
      </c>
      <c r="B733" s="17" t="s">
        <v>1478</v>
      </c>
      <c r="C733" s="16" t="s">
        <v>8</v>
      </c>
      <c r="D733" s="16"/>
      <c r="E733" s="23" t="str">
        <f>VLOOKUP(A733,Classification!$A$2:$D$1180,4,0)</f>
        <v>C</v>
      </c>
      <c r="F733" s="25" t="str">
        <f>VLOOKUP(A733,Classification!$A$2:$E$1180,5,0)</f>
        <v>L</v>
      </c>
      <c r="G733" s="18">
        <f>VLOOKUP(A733,'Lead Time'!$A$2:$D$1180,4,0)</f>
        <v>0</v>
      </c>
      <c r="H733" s="18">
        <f t="shared" si="143"/>
        <v>0</v>
      </c>
      <c r="I733" s="27">
        <f>VLOOKUP(A733,Classification!$A$2:$F$1180,6,0)</f>
        <v>12.038</v>
      </c>
      <c r="J733" s="18">
        <f>-SUM('cons 2023 - 2025'!D734:AM734)</f>
        <v>114</v>
      </c>
      <c r="K733" s="18">
        <f>-_xlfn.MINIFS('cons 2023 - 2025'!D734:AM734,'cons 2023 - 2025'!D734:AM734,"&lt;&gt;0")</f>
        <v>114</v>
      </c>
      <c r="L733" s="18">
        <f>-_xlfn.MAXIFS('cons 2023 - 2025'!D734:AM734,'cons 2023 - 2025'!D734:AM734,"&lt;&gt;0")</f>
        <v>114</v>
      </c>
      <c r="M733" s="16">
        <f>COUNTIF('cons 2023 - 2025'!D734:AM734,"&lt;&gt;0")</f>
        <v>1</v>
      </c>
      <c r="N733" s="18">
        <f>-AVERAGE('cons 2023 - 2025'!D734:AM734)</f>
        <v>3.1666666666666665</v>
      </c>
      <c r="O733" s="18">
        <f t="shared" si="144"/>
        <v>114</v>
      </c>
      <c r="P733" s="18">
        <f>_xlfn.STDEV.S('cons 2023 - 2025'!D734:AM734)</f>
        <v>19</v>
      </c>
      <c r="Q733" s="18">
        <f>-AVERAGE('cons 2023 - 2025'!D734:AM734)/'⚙ Assumptions'!$B$5</f>
        <v>0.14393939393939392</v>
      </c>
      <c r="R733" s="18">
        <f>_xlfn.STDEV.S('cons 2023 - 2025'!D734:AM734)/SQRT('⚙ Assumptions'!$B$5)</f>
        <v>4.050813610756598</v>
      </c>
      <c r="S733" s="18">
        <f>-IF(AVERAGE('cons 2023 - 2025'!D734:AM734)=0,"",_xlfn.STDEV.S('cons 2023 - 2025'!D734:AM734)/AVERAGE('cons 2023 - 2025'!D734:AM734))</f>
        <v>6</v>
      </c>
      <c r="T733" s="18" t="str">
        <f t="shared" si="145"/>
        <v>Z</v>
      </c>
      <c r="U733" s="37">
        <f t="shared" si="146"/>
        <v>0.9</v>
      </c>
      <c r="V733" s="18">
        <f t="shared" si="147"/>
        <v>1.28</v>
      </c>
      <c r="W733" s="18">
        <f t="shared" si="148"/>
        <v>0</v>
      </c>
      <c r="X733" s="18">
        <f t="shared" si="149"/>
        <v>0</v>
      </c>
      <c r="Y733" s="18">
        <f t="shared" si="150"/>
        <v>0</v>
      </c>
      <c r="Z733" s="18">
        <f t="shared" si="151"/>
        <v>0</v>
      </c>
      <c r="AA733" s="18">
        <f>-AVERAGE('cons 2023 - 2025'!D734:AM734)*12</f>
        <v>38</v>
      </c>
      <c r="AB733" s="27">
        <f t="shared" si="152"/>
        <v>2.4076000000000004</v>
      </c>
      <c r="AC733" s="18">
        <f>SQRT((2*AA733*'⚙ Assumptions'!$B$3)/AB733)</f>
        <v>68.811378527968913</v>
      </c>
      <c r="AD733" s="18">
        <f t="shared" si="153"/>
        <v>0</v>
      </c>
      <c r="AE733" s="18">
        <f t="shared" si="154"/>
        <v>68.811378527968913</v>
      </c>
      <c r="AF733" s="18">
        <f t="shared" si="155"/>
        <v>0.55223424981312663</v>
      </c>
    </row>
    <row r="734" spans="1:32" x14ac:dyDescent="0.3">
      <c r="A734" s="19" t="s">
        <v>1479</v>
      </c>
      <c r="B734" s="20" t="s">
        <v>1480</v>
      </c>
      <c r="C734" s="16" t="s">
        <v>8</v>
      </c>
      <c r="D734" s="16"/>
      <c r="E734" s="23" t="str">
        <f>VLOOKUP(A734,Classification!$A$2:$D$1180,4,0)</f>
        <v>C</v>
      </c>
      <c r="F734" s="25" t="str">
        <f>VLOOKUP(A734,Classification!$A$2:$E$1180,5,0)</f>
        <v>L</v>
      </c>
      <c r="G734" s="21">
        <f>VLOOKUP(A734,'Lead Time'!$A$2:$D$1180,4,0)</f>
        <v>44</v>
      </c>
      <c r="H734" s="21">
        <f t="shared" si="143"/>
        <v>1.4666666666666666</v>
      </c>
      <c r="I734" s="32">
        <f>VLOOKUP(A734,Classification!$A$2:$F$1180,6,0)</f>
        <v>11.99</v>
      </c>
      <c r="J734" s="21">
        <f>-SUM('cons 2023 - 2025'!D735:AM735)</f>
        <v>2</v>
      </c>
      <c r="K734" s="18">
        <f>-_xlfn.MINIFS('cons 2023 - 2025'!D735:AM735,'cons 2023 - 2025'!D735:AM735,"&lt;&gt;0")</f>
        <v>1</v>
      </c>
      <c r="L734" s="18">
        <f>-_xlfn.MAXIFS('cons 2023 - 2025'!D735:AM735,'cons 2023 - 2025'!D735:AM735,"&lt;&gt;0")</f>
        <v>1</v>
      </c>
      <c r="M734" s="19">
        <f>COUNTIF('cons 2023 - 2025'!D735:AM735,"&lt;&gt;0")</f>
        <v>2</v>
      </c>
      <c r="N734" s="21">
        <f>-AVERAGE('cons 2023 - 2025'!D735:AM735)</f>
        <v>5.5555555555555552E-2</v>
      </c>
      <c r="O734" s="21">
        <f t="shared" si="144"/>
        <v>1</v>
      </c>
      <c r="P734" s="21">
        <f>_xlfn.STDEV.S('cons 2023 - 2025'!D735:AM735)</f>
        <v>0.2323106841457232</v>
      </c>
      <c r="Q734" s="21">
        <f>-AVERAGE('cons 2023 - 2025'!D735:AM735)/'⚙ Assumptions'!$B$5</f>
        <v>2.525252525252525E-3</v>
      </c>
      <c r="R734" s="21">
        <f>_xlfn.STDEV.S('cons 2023 - 2025'!D735:AM735)/SQRT('⚙ Assumptions'!$B$5)</f>
        <v>4.9528804276930134E-2</v>
      </c>
      <c r="S734" s="21">
        <f>-IF(AVERAGE('cons 2023 - 2025'!D735:AM735)=0,"",_xlfn.STDEV.S('cons 2023 - 2025'!D735:AM735)/AVERAGE('cons 2023 - 2025'!D735:AM735))</f>
        <v>4.1815923146230176</v>
      </c>
      <c r="T734" s="21" t="str">
        <f t="shared" si="145"/>
        <v>Z</v>
      </c>
      <c r="U734" s="38">
        <f t="shared" si="146"/>
        <v>0.9</v>
      </c>
      <c r="V734" s="21">
        <f t="shared" si="147"/>
        <v>1.28</v>
      </c>
      <c r="W734" s="21">
        <f t="shared" si="148"/>
        <v>0.42052725785990919</v>
      </c>
      <c r="X734" s="21">
        <f t="shared" si="149"/>
        <v>0.36011802885858785</v>
      </c>
      <c r="Y734" s="21">
        <f t="shared" si="150"/>
        <v>0.53163836897102024</v>
      </c>
      <c r="Z734" s="21">
        <f t="shared" si="151"/>
        <v>0.44159951034006933</v>
      </c>
      <c r="AA734" s="21">
        <f>-AVERAGE('cons 2023 - 2025'!D735:AM735)*12</f>
        <v>0.66666666666666663</v>
      </c>
      <c r="AB734" s="32">
        <f t="shared" si="152"/>
        <v>2.3980000000000001</v>
      </c>
      <c r="AC734" s="21">
        <f>SQRT((2*AA734*'⚙ Assumptions'!$B$3)/AB734)</f>
        <v>9.1325152995444618</v>
      </c>
      <c r="AD734" s="21">
        <f t="shared" si="153"/>
        <v>0.44159951034006933</v>
      </c>
      <c r="AE734" s="21">
        <f t="shared" si="154"/>
        <v>9.5741148098845308</v>
      </c>
      <c r="AF734" s="21">
        <f t="shared" si="155"/>
        <v>7.2999238961025406E-2</v>
      </c>
    </row>
    <row r="735" spans="1:32" x14ac:dyDescent="0.3">
      <c r="A735" s="16" t="s">
        <v>1481</v>
      </c>
      <c r="B735" s="17" t="s">
        <v>1482</v>
      </c>
      <c r="C735" s="16" t="s">
        <v>8</v>
      </c>
      <c r="D735" s="16" t="str">
        <f>VLOOKUP(A735,'Lead Time'!$A$2:$C$1180,3,0)</f>
        <v>Mixed Source</v>
      </c>
      <c r="E735" s="23" t="str">
        <f>VLOOKUP(A735,Classification!$A$2:$D$1180,4,0)</f>
        <v>C</v>
      </c>
      <c r="F735" s="26" t="str">
        <f>VLOOKUP(A735,Classification!$A$2:$E$1180,5,0)</f>
        <v>M</v>
      </c>
      <c r="G735" s="18">
        <f>VLOOKUP(A735,'Lead Time'!$A$2:$D$1180,4,0)</f>
        <v>78.171428571428578</v>
      </c>
      <c r="H735" s="18">
        <f t="shared" si="143"/>
        <v>2.6057142857142859</v>
      </c>
      <c r="I735" s="27">
        <f>VLOOKUP(A735,Classification!$A$2:$F$1180,6,0)</f>
        <v>11.907</v>
      </c>
      <c r="J735" s="18">
        <f>-SUM('cons 2023 - 2025'!D736:AM736)</f>
        <v>248</v>
      </c>
      <c r="K735" s="18">
        <f>-_xlfn.MINIFS('cons 2023 - 2025'!D736:AM736,'cons 2023 - 2025'!D736:AM736,"&lt;&gt;0")</f>
        <v>52</v>
      </c>
      <c r="L735" s="18">
        <f>-_xlfn.MAXIFS('cons 2023 - 2025'!D736:AM736,'cons 2023 - 2025'!D736:AM736,"&lt;&gt;0")</f>
        <v>1</v>
      </c>
      <c r="M735" s="16">
        <f>COUNTIF('cons 2023 - 2025'!D736:AM736,"&lt;&gt;0")</f>
        <v>17</v>
      </c>
      <c r="N735" s="18">
        <f>-AVERAGE('cons 2023 - 2025'!D736:AM736)</f>
        <v>6.8888888888888893</v>
      </c>
      <c r="O735" s="18">
        <f t="shared" si="144"/>
        <v>14.588235294117647</v>
      </c>
      <c r="P735" s="18">
        <f>_xlfn.STDEV.S('cons 2023 - 2025'!D736:AM736)</f>
        <v>13.456337387008988</v>
      </c>
      <c r="Q735" s="18">
        <f>-AVERAGE('cons 2023 - 2025'!D736:AM736)/'⚙ Assumptions'!$B$5</f>
        <v>0.31313131313131315</v>
      </c>
      <c r="R735" s="18">
        <f>_xlfn.STDEV.S('cons 2023 - 2025'!D736:AM736)/SQRT('⚙ Assumptions'!$B$5)</f>
        <v>2.8689007704330991</v>
      </c>
      <c r="S735" s="18">
        <f>-IF(AVERAGE('cons 2023 - 2025'!D736:AM736)=0,"",_xlfn.STDEV.S('cons 2023 - 2025'!D736:AM736)/AVERAGE('cons 2023 - 2025'!D736:AM736))</f>
        <v>1.9533392981142079</v>
      </c>
      <c r="T735" s="18" t="str">
        <f t="shared" si="145"/>
        <v>Z</v>
      </c>
      <c r="U735" s="37">
        <f t="shared" si="146"/>
        <v>0.9</v>
      </c>
      <c r="V735" s="18">
        <f t="shared" si="147"/>
        <v>1.28</v>
      </c>
      <c r="W735" s="18">
        <f t="shared" si="148"/>
        <v>32.467550231932805</v>
      </c>
      <c r="X735" s="18">
        <f t="shared" si="149"/>
        <v>27.803548932577986</v>
      </c>
      <c r="Y735" s="18">
        <f t="shared" si="150"/>
        <v>56.945472309854885</v>
      </c>
      <c r="Z735" s="18">
        <f t="shared" si="151"/>
        <v>45.754025123054177</v>
      </c>
      <c r="AA735" s="18">
        <f>-AVERAGE('cons 2023 - 2025'!D736:AM736)*12</f>
        <v>82.666666666666671</v>
      </c>
      <c r="AB735" s="27">
        <f t="shared" si="152"/>
        <v>2.3814000000000002</v>
      </c>
      <c r="AC735" s="18">
        <f>SQRT((2*AA735*'⚙ Assumptions'!$B$3)/AB735)</f>
        <v>102.04921440204184</v>
      </c>
      <c r="AD735" s="18">
        <f t="shared" si="153"/>
        <v>45.754025123054177</v>
      </c>
      <c r="AE735" s="18">
        <f t="shared" si="154"/>
        <v>147.80323952509602</v>
      </c>
      <c r="AF735" s="18">
        <f t="shared" si="155"/>
        <v>0.81006666392340831</v>
      </c>
    </row>
    <row r="736" spans="1:32" x14ac:dyDescent="0.3">
      <c r="A736" s="19" t="s">
        <v>1483</v>
      </c>
      <c r="B736" s="20" t="s">
        <v>1484</v>
      </c>
      <c r="C736" s="16" t="s">
        <v>8</v>
      </c>
      <c r="D736" s="16"/>
      <c r="E736" s="23" t="str">
        <f>VLOOKUP(A736,Classification!$A$2:$D$1180,4,0)</f>
        <v>C</v>
      </c>
      <c r="F736" s="25" t="str">
        <f>VLOOKUP(A736,Classification!$A$2:$E$1180,5,0)</f>
        <v>L</v>
      </c>
      <c r="G736" s="21">
        <f>VLOOKUP(A736,'Lead Time'!$A$2:$D$1180,4,0)</f>
        <v>44</v>
      </c>
      <c r="H736" s="21">
        <f t="shared" si="143"/>
        <v>1.4666666666666666</v>
      </c>
      <c r="I736" s="32">
        <f>VLOOKUP(A736,Classification!$A$2:$F$1180,6,0)</f>
        <v>11.794</v>
      </c>
      <c r="J736" s="21">
        <f>-SUM('cons 2023 - 2025'!D737:AM737)</f>
        <v>5</v>
      </c>
      <c r="K736" s="18">
        <f>-_xlfn.MINIFS('cons 2023 - 2025'!D737:AM737,'cons 2023 - 2025'!D737:AM737,"&lt;&gt;0")</f>
        <v>3</v>
      </c>
      <c r="L736" s="18">
        <f>-_xlfn.MAXIFS('cons 2023 - 2025'!D737:AM737,'cons 2023 - 2025'!D737:AM737,"&lt;&gt;0")</f>
        <v>2</v>
      </c>
      <c r="M736" s="19">
        <f>COUNTIF('cons 2023 - 2025'!D737:AM737,"&lt;&gt;0")</f>
        <v>2</v>
      </c>
      <c r="N736" s="21">
        <f>-AVERAGE('cons 2023 - 2025'!D737:AM737)</f>
        <v>0.1388888888888889</v>
      </c>
      <c r="O736" s="21">
        <f t="shared" si="144"/>
        <v>2.5</v>
      </c>
      <c r="P736" s="21">
        <f>_xlfn.STDEV.S('cons 2023 - 2025'!D737:AM737)</f>
        <v>0.59294797544751054</v>
      </c>
      <c r="Q736" s="21">
        <f>-AVERAGE('cons 2023 - 2025'!D737:AM737)/'⚙ Assumptions'!$B$5</f>
        <v>6.313131313131313E-3</v>
      </c>
      <c r="R736" s="21">
        <f>_xlfn.STDEV.S('cons 2023 - 2025'!D737:AM737)/SQRT('⚙ Assumptions'!$B$5)</f>
        <v>0.12641693312701816</v>
      </c>
      <c r="S736" s="21">
        <f>-IF(AVERAGE('cons 2023 - 2025'!D737:AM737)=0,"",_xlfn.STDEV.S('cons 2023 - 2025'!D737:AM737)/AVERAGE('cons 2023 - 2025'!D737:AM737))</f>
        <v>4.2692254232220757</v>
      </c>
      <c r="T736" s="21" t="str">
        <f t="shared" si="145"/>
        <v>Z</v>
      </c>
      <c r="U736" s="38">
        <f t="shared" si="146"/>
        <v>0.9</v>
      </c>
      <c r="V736" s="21">
        <f t="shared" si="147"/>
        <v>1.28</v>
      </c>
      <c r="W736" s="21">
        <f t="shared" si="148"/>
        <v>1.0733504878842091</v>
      </c>
      <c r="X736" s="21">
        <f t="shared" si="149"/>
        <v>0.91916244368642352</v>
      </c>
      <c r="Y736" s="21">
        <f t="shared" si="150"/>
        <v>1.3511282656619867</v>
      </c>
      <c r="Z736" s="21">
        <f t="shared" si="151"/>
        <v>1.1228661473901271</v>
      </c>
      <c r="AA736" s="21">
        <f>-AVERAGE('cons 2023 - 2025'!D737:AM737)*12</f>
        <v>1.6666666666666667</v>
      </c>
      <c r="AB736" s="32">
        <f t="shared" si="152"/>
        <v>2.3588</v>
      </c>
      <c r="AC736" s="21">
        <f>SQRT((2*AA736*'⚙ Assumptions'!$B$3)/AB736)</f>
        <v>14.559264722120089</v>
      </c>
      <c r="AD736" s="21">
        <f t="shared" si="153"/>
        <v>1.1228661473901271</v>
      </c>
      <c r="AE736" s="21">
        <f t="shared" si="154"/>
        <v>15.682130869510216</v>
      </c>
      <c r="AF736" s="21">
        <f t="shared" si="155"/>
        <v>0.11447464542178956</v>
      </c>
    </row>
    <row r="737" spans="1:32" x14ac:dyDescent="0.3">
      <c r="A737" s="16" t="s">
        <v>1485</v>
      </c>
      <c r="B737" s="17" t="s">
        <v>1486</v>
      </c>
      <c r="C737" s="16" t="s">
        <v>130</v>
      </c>
      <c r="D737" s="16" t="str">
        <f>VLOOKUP(A737,'Lead Time'!$A$2:$C$1180,3,0)</f>
        <v>Local</v>
      </c>
      <c r="E737" s="23" t="str">
        <f>VLOOKUP(A737,Classification!$A$2:$D$1180,4,0)</f>
        <v>C</v>
      </c>
      <c r="F737" s="25" t="str">
        <f>VLOOKUP(A737,Classification!$A$2:$E$1180,5,0)</f>
        <v>L</v>
      </c>
      <c r="G737" s="18">
        <f>VLOOKUP(A737,'Lead Time'!$A$2:$D$1180,4,0)</f>
        <v>26.666666666666668</v>
      </c>
      <c r="H737" s="18">
        <f t="shared" si="143"/>
        <v>0.88888888888888895</v>
      </c>
      <c r="I737" s="27">
        <f>VLOOKUP(A737,Classification!$A$2:$F$1180,6,0)</f>
        <v>11.715999999999999</v>
      </c>
      <c r="J737" s="18">
        <f>-SUM('cons 2023 - 2025'!D738:AM738)</f>
        <v>807</v>
      </c>
      <c r="K737" s="18">
        <f>-_xlfn.MINIFS('cons 2023 - 2025'!D738:AM738,'cons 2023 - 2025'!D738:AM738,"&lt;&gt;0")</f>
        <v>295</v>
      </c>
      <c r="L737" s="18">
        <f>-_xlfn.MAXIFS('cons 2023 - 2025'!D738:AM738,'cons 2023 - 2025'!D738:AM738,"&lt;&gt;0")</f>
        <v>20</v>
      </c>
      <c r="M737" s="16">
        <f>COUNTIF('cons 2023 - 2025'!D738:AM738,"&lt;&gt;0")</f>
        <v>6</v>
      </c>
      <c r="N737" s="18">
        <f>-AVERAGE('cons 2023 - 2025'!D738:AM738)</f>
        <v>22.416666666666668</v>
      </c>
      <c r="O737" s="18">
        <f t="shared" si="144"/>
        <v>134.5</v>
      </c>
      <c r="P737" s="18">
        <f>_xlfn.STDEV.S('cons 2023 - 2025'!D738:AM738)</f>
        <v>66.484960705410657</v>
      </c>
      <c r="Q737" s="18">
        <f>-AVERAGE('cons 2023 - 2025'!D738:AM738)/'⚙ Assumptions'!$B$5</f>
        <v>1.018939393939394</v>
      </c>
      <c r="R737" s="18">
        <f>_xlfn.STDEV.S('cons 2023 - 2025'!D738:AM738)/SQRT('⚙ Assumptions'!$B$5)</f>
        <v>14.174641249268163</v>
      </c>
      <c r="S737" s="18">
        <f>-IF(AVERAGE('cons 2023 - 2025'!D738:AM738)=0,"",_xlfn.STDEV.S('cons 2023 - 2025'!D738:AM738)/AVERAGE('cons 2023 - 2025'!D738:AM738))</f>
        <v>2.9658718530294714</v>
      </c>
      <c r="T737" s="18" t="str">
        <f t="shared" si="145"/>
        <v>Z</v>
      </c>
      <c r="U737" s="37">
        <f t="shared" si="146"/>
        <v>0.9</v>
      </c>
      <c r="V737" s="18">
        <f t="shared" si="147"/>
        <v>1.28</v>
      </c>
      <c r="W737" s="18">
        <f t="shared" si="148"/>
        <v>93.692841808009035</v>
      </c>
      <c r="X737" s="18">
        <f t="shared" si="149"/>
        <v>80.233756265330385</v>
      </c>
      <c r="Y737" s="18">
        <f t="shared" si="150"/>
        <v>120.86455897972621</v>
      </c>
      <c r="Z737" s="18">
        <f t="shared" si="151"/>
        <v>100.15968219125631</v>
      </c>
      <c r="AA737" s="18">
        <f>-AVERAGE('cons 2023 - 2025'!D738:AM738)*12</f>
        <v>269</v>
      </c>
      <c r="AB737" s="27">
        <f t="shared" si="152"/>
        <v>2.3431999999999999</v>
      </c>
      <c r="AC737" s="18">
        <f>SQRT((2*AA737*'⚙ Assumptions'!$B$3)/AB737)</f>
        <v>185.58039211950276</v>
      </c>
      <c r="AD737" s="18">
        <f t="shared" si="153"/>
        <v>100.15968219125631</v>
      </c>
      <c r="AE737" s="18">
        <f t="shared" si="154"/>
        <v>285.74007431075904</v>
      </c>
      <c r="AF737" s="18">
        <f t="shared" si="155"/>
        <v>1.4495065827147298</v>
      </c>
    </row>
    <row r="738" spans="1:32" x14ac:dyDescent="0.3">
      <c r="A738" s="19" t="s">
        <v>1487</v>
      </c>
      <c r="B738" s="20" t="s">
        <v>1488</v>
      </c>
      <c r="C738" s="16" t="s">
        <v>8</v>
      </c>
      <c r="D738" s="16" t="str">
        <f>VLOOKUP(A738,'Lead Time'!$A$2:$C$1180,3,0)</f>
        <v>Local</v>
      </c>
      <c r="E738" s="23" t="str">
        <f>VLOOKUP(A738,Classification!$A$2:$D$1180,4,0)</f>
        <v>C</v>
      </c>
      <c r="F738" s="25" t="str">
        <f>VLOOKUP(A738,Classification!$A$2:$E$1180,5,0)</f>
        <v>L</v>
      </c>
      <c r="G738" s="21">
        <f>VLOOKUP(A738,'Lead Time'!$A$2:$D$1180,4,0)</f>
        <v>17.166666666666668</v>
      </c>
      <c r="H738" s="21">
        <f t="shared" si="143"/>
        <v>0.5722222222222223</v>
      </c>
      <c r="I738" s="32">
        <f>VLOOKUP(A738,Classification!$A$2:$F$1180,6,0)</f>
        <v>11.632</v>
      </c>
      <c r="J738" s="21">
        <f>-SUM('cons 2023 - 2025'!D739:AM739)</f>
        <v>100</v>
      </c>
      <c r="K738" s="18">
        <f>-_xlfn.MINIFS('cons 2023 - 2025'!D739:AM739,'cons 2023 - 2025'!D739:AM739,"&lt;&gt;0")</f>
        <v>40</v>
      </c>
      <c r="L738" s="18">
        <f>-_xlfn.MAXIFS('cons 2023 - 2025'!D739:AM739,'cons 2023 - 2025'!D739:AM739,"&lt;&gt;0")</f>
        <v>20</v>
      </c>
      <c r="M738" s="19">
        <f>COUNTIF('cons 2023 - 2025'!D739:AM739,"&lt;&gt;0")</f>
        <v>4</v>
      </c>
      <c r="N738" s="21">
        <f>-AVERAGE('cons 2023 - 2025'!D739:AM739)</f>
        <v>2.7777777777777777</v>
      </c>
      <c r="O738" s="21">
        <f t="shared" si="144"/>
        <v>25</v>
      </c>
      <c r="P738" s="21">
        <f>_xlfn.STDEV.S('cons 2023 - 2025'!D739:AM739)</f>
        <v>8.4890218555197556</v>
      </c>
      <c r="Q738" s="21">
        <f>-AVERAGE('cons 2023 - 2025'!D739:AM739)/'⚙ Assumptions'!$B$5</f>
        <v>0.12626262626262627</v>
      </c>
      <c r="R738" s="21">
        <f>_xlfn.STDEV.S('cons 2023 - 2025'!D739:AM739)/SQRT('⚙ Assumptions'!$B$5)</f>
        <v>1.8098655407552451</v>
      </c>
      <c r="S738" s="21">
        <f>-IF(AVERAGE('cons 2023 - 2025'!D739:AM739)=0,"",_xlfn.STDEV.S('cons 2023 - 2025'!D739:AM739)/AVERAGE('cons 2023 - 2025'!D739:AM739))</f>
        <v>3.0560478679871119</v>
      </c>
      <c r="T738" s="21" t="str">
        <f t="shared" si="145"/>
        <v>Z</v>
      </c>
      <c r="U738" s="38">
        <f t="shared" si="146"/>
        <v>0.9</v>
      </c>
      <c r="V738" s="21">
        <f t="shared" si="147"/>
        <v>1.28</v>
      </c>
      <c r="W738" s="21">
        <f t="shared" si="148"/>
        <v>9.5984093599649238</v>
      </c>
      <c r="X738" s="21">
        <f t="shared" si="149"/>
        <v>8.219586707599051</v>
      </c>
      <c r="Y738" s="21">
        <f t="shared" si="150"/>
        <v>11.765917777473341</v>
      </c>
      <c r="Z738" s="21">
        <f t="shared" si="151"/>
        <v>9.8090928804385573</v>
      </c>
      <c r="AA738" s="21">
        <f>-AVERAGE('cons 2023 - 2025'!D739:AM739)*12</f>
        <v>33.333333333333329</v>
      </c>
      <c r="AB738" s="32">
        <f t="shared" si="152"/>
        <v>2.3264</v>
      </c>
      <c r="AC738" s="21">
        <f>SQRT((2*AA738*'⚙ Assumptions'!$B$3)/AB738)</f>
        <v>65.562847197172005</v>
      </c>
      <c r="AD738" s="21">
        <f t="shared" si="153"/>
        <v>9.8090928804385573</v>
      </c>
      <c r="AE738" s="21">
        <f t="shared" si="154"/>
        <v>75.37194007761056</v>
      </c>
      <c r="AF738" s="21">
        <f t="shared" si="155"/>
        <v>0.50841802573166972</v>
      </c>
    </row>
    <row r="739" spans="1:32" x14ac:dyDescent="0.3">
      <c r="A739" s="16" t="s">
        <v>1489</v>
      </c>
      <c r="B739" s="17" t="s">
        <v>1490</v>
      </c>
      <c r="C739" s="16" t="s">
        <v>8</v>
      </c>
      <c r="D739" s="16" t="str">
        <f>VLOOKUP(A739,'Lead Time'!$A$2:$C$1180,3,0)</f>
        <v>Local</v>
      </c>
      <c r="E739" s="23" t="str">
        <f>VLOOKUP(A739,Classification!$A$2:$D$1180,4,0)</f>
        <v>C</v>
      </c>
      <c r="F739" s="24" t="str">
        <f>VLOOKUP(A739,Classification!$A$2:$E$1180,5,0)</f>
        <v>H</v>
      </c>
      <c r="G739" s="18">
        <f>VLOOKUP(A739,'Lead Time'!$A$2:$D$1180,4,0)</f>
        <v>44</v>
      </c>
      <c r="H739" s="18">
        <f t="shared" si="143"/>
        <v>1.4666666666666666</v>
      </c>
      <c r="I739" s="27">
        <f>VLOOKUP(A739,Classification!$A$2:$F$1180,6,0)</f>
        <v>11.590999999999999</v>
      </c>
      <c r="J739" s="18">
        <f>-SUM('cons 2023 - 2025'!D740:AM740)</f>
        <v>886</v>
      </c>
      <c r="K739" s="18">
        <f>-_xlfn.MINIFS('cons 2023 - 2025'!D740:AM740,'cons 2023 - 2025'!D740:AM740,"&lt;&gt;0")</f>
        <v>44</v>
      </c>
      <c r="L739" s="18">
        <f>-_xlfn.MAXIFS('cons 2023 - 2025'!D740:AM740,'cons 2023 - 2025'!D740:AM740,"&lt;&gt;0")</f>
        <v>10</v>
      </c>
      <c r="M739" s="16">
        <f>COUNTIF('cons 2023 - 2025'!D740:AM740,"&lt;&gt;0")</f>
        <v>36</v>
      </c>
      <c r="N739" s="18">
        <f>-AVERAGE('cons 2023 - 2025'!D740:AM740)</f>
        <v>24.611111111111111</v>
      </c>
      <c r="O739" s="18">
        <f t="shared" si="144"/>
        <v>24.611111111111111</v>
      </c>
      <c r="P739" s="18">
        <f>_xlfn.STDEV.S('cons 2023 - 2025'!D740:AM740)</f>
        <v>8.7383482511702493</v>
      </c>
      <c r="Q739" s="18">
        <f>-AVERAGE('cons 2023 - 2025'!D740:AM740)/'⚙ Assumptions'!$B$5</f>
        <v>1.1186868686868687</v>
      </c>
      <c r="R739" s="18">
        <f>_xlfn.STDEV.S('cons 2023 - 2025'!D740:AM740)/SQRT('⚙ Assumptions'!$B$5)</f>
        <v>1.8630221069142927</v>
      </c>
      <c r="S739" s="18">
        <f>-IF(AVERAGE('cons 2023 - 2025'!D740:AM740)=0,"",_xlfn.STDEV.S('cons 2023 - 2025'!D740:AM740)/AVERAGE('cons 2023 - 2025'!D740:AM740))</f>
        <v>0.35505703955093565</v>
      </c>
      <c r="T739" s="18" t="str">
        <f t="shared" si="145"/>
        <v>Y</v>
      </c>
      <c r="U739" s="37">
        <f t="shared" si="146"/>
        <v>0.9</v>
      </c>
      <c r="V739" s="18">
        <f t="shared" si="147"/>
        <v>1.28</v>
      </c>
      <c r="W739" s="18">
        <f t="shared" si="148"/>
        <v>15.818099980216553</v>
      </c>
      <c r="X739" s="18">
        <f t="shared" si="149"/>
        <v>13.545811546563995</v>
      </c>
      <c r="Y739" s="18">
        <f t="shared" si="150"/>
        <v>65.040322202438773</v>
      </c>
      <c r="Z739" s="18">
        <f t="shared" si="151"/>
        <v>49.642107842860291</v>
      </c>
      <c r="AA739" s="18">
        <f>-AVERAGE('cons 2023 - 2025'!D740:AM740)*12</f>
        <v>295.33333333333331</v>
      </c>
      <c r="AB739" s="27">
        <f t="shared" si="152"/>
        <v>2.3182</v>
      </c>
      <c r="AC739" s="18">
        <f>SQRT((2*AA739*'⚙ Assumptions'!$B$3)/AB739)</f>
        <v>195.49759099246765</v>
      </c>
      <c r="AD739" s="18">
        <f t="shared" si="153"/>
        <v>49.642107842860291</v>
      </c>
      <c r="AE739" s="18">
        <f t="shared" si="154"/>
        <v>245.13969883532795</v>
      </c>
      <c r="AF739" s="18">
        <f t="shared" si="155"/>
        <v>1.5106750514624614</v>
      </c>
    </row>
    <row r="740" spans="1:32" x14ac:dyDescent="0.3">
      <c r="A740" s="19" t="s">
        <v>1491</v>
      </c>
      <c r="B740" s="20" t="s">
        <v>1492</v>
      </c>
      <c r="C740" s="16" t="s">
        <v>976</v>
      </c>
      <c r="D740" s="16" t="str">
        <f>VLOOKUP(A740,'Lead Time'!$A$2:$C$1180,3,0)</f>
        <v>Local</v>
      </c>
      <c r="E740" s="23" t="str">
        <f>VLOOKUP(A740,Classification!$A$2:$D$1180,4,0)</f>
        <v>C</v>
      </c>
      <c r="F740" s="26" t="str">
        <f>VLOOKUP(A740,Classification!$A$2:$E$1180,5,0)</f>
        <v>M</v>
      </c>
      <c r="G740" s="21">
        <f>VLOOKUP(A740,'Lead Time'!$A$2:$D$1180,4,0)</f>
        <v>21.625</v>
      </c>
      <c r="H740" s="21">
        <f t="shared" si="143"/>
        <v>0.72083333333333333</v>
      </c>
      <c r="I740" s="32">
        <f>VLOOKUP(A740,Classification!$A$2:$F$1180,6,0)</f>
        <v>11.555</v>
      </c>
      <c r="J740" s="21">
        <f>-SUM('cons 2023 - 2025'!D741:AM741)</f>
        <v>35</v>
      </c>
      <c r="K740" s="18">
        <f>-_xlfn.MINIFS('cons 2023 - 2025'!D741:AM741,'cons 2023 - 2025'!D741:AM741,"&lt;&gt;0")</f>
        <v>10</v>
      </c>
      <c r="L740" s="18">
        <f>-_xlfn.MAXIFS('cons 2023 - 2025'!D741:AM741,'cons 2023 - 2025'!D741:AM741,"&lt;&gt;0")</f>
        <v>1</v>
      </c>
      <c r="M740" s="19">
        <f>COUNTIF('cons 2023 - 2025'!D741:AM741,"&lt;&gt;0")</f>
        <v>14</v>
      </c>
      <c r="N740" s="21">
        <f>-AVERAGE('cons 2023 - 2025'!D741:AM741)</f>
        <v>0.97222222222222221</v>
      </c>
      <c r="O740" s="21">
        <f t="shared" si="144"/>
        <v>2.5</v>
      </c>
      <c r="P740" s="21">
        <f>_xlfn.STDEV.S('cons 2023 - 2025'!D741:AM741)</f>
        <v>1.9782548024691016</v>
      </c>
      <c r="Q740" s="21">
        <f>-AVERAGE('cons 2023 - 2025'!D741:AM741)/'⚙ Assumptions'!$B$5</f>
        <v>4.4191919191919192E-2</v>
      </c>
      <c r="R740" s="21">
        <f>_xlfn.STDEV.S('cons 2023 - 2025'!D741:AM741)/SQRT('⚙ Assumptions'!$B$5)</f>
        <v>0.42176534102033908</v>
      </c>
      <c r="S740" s="21">
        <f>-IF(AVERAGE('cons 2023 - 2025'!D741:AM741)=0,"",_xlfn.STDEV.S('cons 2023 - 2025'!D741:AM741)/AVERAGE('cons 2023 - 2025'!D741:AM741))</f>
        <v>2.034776368253933</v>
      </c>
      <c r="T740" s="21" t="str">
        <f t="shared" si="145"/>
        <v>Z</v>
      </c>
      <c r="U740" s="38">
        <f t="shared" si="146"/>
        <v>0.9</v>
      </c>
      <c r="V740" s="21">
        <f t="shared" si="147"/>
        <v>1.28</v>
      </c>
      <c r="W740" s="21">
        <f t="shared" si="148"/>
        <v>2.5104924291166943</v>
      </c>
      <c r="X740" s="21">
        <f t="shared" si="149"/>
        <v>2.1498572759321277</v>
      </c>
      <c r="Y740" s="21">
        <f t="shared" si="150"/>
        <v>3.4661426816419469</v>
      </c>
      <c r="Z740" s="21">
        <f t="shared" si="151"/>
        <v>2.8506674611173128</v>
      </c>
      <c r="AA740" s="21">
        <f>-AVERAGE('cons 2023 - 2025'!D741:AM741)*12</f>
        <v>11.666666666666666</v>
      </c>
      <c r="AB740" s="32">
        <f t="shared" si="152"/>
        <v>2.3109999999999999</v>
      </c>
      <c r="AC740" s="21">
        <f>SQRT((2*AA740*'⚙ Assumptions'!$B$3)/AB740)</f>
        <v>38.916524629332507</v>
      </c>
      <c r="AD740" s="21">
        <f t="shared" si="153"/>
        <v>2.8506674611173128</v>
      </c>
      <c r="AE740" s="21">
        <f t="shared" si="154"/>
        <v>41.767192090449818</v>
      </c>
      <c r="AF740" s="21">
        <f t="shared" si="155"/>
        <v>0.29978696139462474</v>
      </c>
    </row>
    <row r="741" spans="1:32" x14ac:dyDescent="0.3">
      <c r="A741" s="16" t="s">
        <v>1493</v>
      </c>
      <c r="B741" s="17" t="s">
        <v>1494</v>
      </c>
      <c r="C741" s="16" t="s">
        <v>130</v>
      </c>
      <c r="D741" s="16" t="str">
        <f>VLOOKUP(A741,'Lead Time'!$A$2:$C$1180,3,0)</f>
        <v>Local</v>
      </c>
      <c r="E741" s="23" t="str">
        <f>VLOOKUP(A741,Classification!$A$2:$D$1180,4,0)</f>
        <v>C</v>
      </c>
      <c r="F741" s="25" t="str">
        <f>VLOOKUP(A741,Classification!$A$2:$E$1180,5,0)</f>
        <v>L</v>
      </c>
      <c r="G741" s="18">
        <f>VLOOKUP(A741,'Lead Time'!$A$2:$D$1180,4,0)</f>
        <v>34.75</v>
      </c>
      <c r="H741" s="18">
        <f t="shared" si="143"/>
        <v>1.1583333333333334</v>
      </c>
      <c r="I741" s="27">
        <f>VLOOKUP(A741,Classification!$A$2:$F$1180,6,0)</f>
        <v>11.422000000000001</v>
      </c>
      <c r="J741" s="18">
        <f>-SUM('cons 2023 - 2025'!D742:AM742)</f>
        <v>35</v>
      </c>
      <c r="K741" s="18">
        <f>-_xlfn.MINIFS('cons 2023 - 2025'!D742:AM742,'cons 2023 - 2025'!D742:AM742,"&lt;&gt;0")</f>
        <v>25</v>
      </c>
      <c r="L741" s="18">
        <f>-_xlfn.MAXIFS('cons 2023 - 2025'!D742:AM742,'cons 2023 - 2025'!D742:AM742,"&lt;&gt;0")</f>
        <v>5</v>
      </c>
      <c r="M741" s="16">
        <f>COUNTIF('cons 2023 - 2025'!D742:AM742,"&lt;&gt;0")</f>
        <v>3</v>
      </c>
      <c r="N741" s="18">
        <f>-AVERAGE('cons 2023 - 2025'!D742:AM742)</f>
        <v>0.97222222222222221</v>
      </c>
      <c r="O741" s="18">
        <f t="shared" si="144"/>
        <v>11.666666666666666</v>
      </c>
      <c r="P741" s="18">
        <f>_xlfn.STDEV.S('cons 2023 - 2025'!D742:AM742)</f>
        <v>4.2794266045221603</v>
      </c>
      <c r="Q741" s="18">
        <f>-AVERAGE('cons 2023 - 2025'!D742:AM742)/'⚙ Assumptions'!$B$5</f>
        <v>4.4191919191919192E-2</v>
      </c>
      <c r="R741" s="18">
        <f>_xlfn.STDEV.S('cons 2023 - 2025'!D742:AM742)/SQRT('⚙ Assumptions'!$B$5)</f>
        <v>0.91237681767538215</v>
      </c>
      <c r="S741" s="18">
        <f>-IF(AVERAGE('cons 2023 - 2025'!D742:AM742)=0,"",_xlfn.STDEV.S('cons 2023 - 2025'!D742:AM742)/AVERAGE('cons 2023 - 2025'!D742:AM742))</f>
        <v>4.4016959360799364</v>
      </c>
      <c r="T741" s="18" t="str">
        <f t="shared" si="145"/>
        <v>Z</v>
      </c>
      <c r="U741" s="37">
        <f t="shared" si="146"/>
        <v>0.9</v>
      </c>
      <c r="V741" s="18">
        <f t="shared" si="147"/>
        <v>1.28</v>
      </c>
      <c r="W741" s="18">
        <f t="shared" si="148"/>
        <v>6.884328984729418</v>
      </c>
      <c r="X741" s="18">
        <f t="shared" si="149"/>
        <v>5.8953871304596639</v>
      </c>
      <c r="Y741" s="18">
        <f t="shared" si="150"/>
        <v>8.4199981766486101</v>
      </c>
      <c r="Z741" s="18">
        <f t="shared" si="151"/>
        <v>7.0215445378670713</v>
      </c>
      <c r="AA741" s="18">
        <f>-AVERAGE('cons 2023 - 2025'!D742:AM742)*12</f>
        <v>11.666666666666666</v>
      </c>
      <c r="AB741" s="27">
        <f t="shared" si="152"/>
        <v>2.2844000000000002</v>
      </c>
      <c r="AC741" s="18">
        <f>SQRT((2*AA741*'⚙ Assumptions'!$B$3)/AB741)</f>
        <v>39.142444677240121</v>
      </c>
      <c r="AD741" s="18">
        <f t="shared" si="153"/>
        <v>7.0215445378670713</v>
      </c>
      <c r="AE741" s="18">
        <f t="shared" si="154"/>
        <v>46.163989215107193</v>
      </c>
      <c r="AF741" s="18">
        <f t="shared" si="155"/>
        <v>0.29805666873562447</v>
      </c>
    </row>
    <row r="742" spans="1:32" x14ac:dyDescent="0.3">
      <c r="A742" s="19" t="s">
        <v>1495</v>
      </c>
      <c r="B742" s="20" t="s">
        <v>1496</v>
      </c>
      <c r="C742" s="16" t="s">
        <v>8</v>
      </c>
      <c r="D742" s="16" t="str">
        <f>VLOOKUP(A742,'Lead Time'!$A$2:$C$1180,3,0)</f>
        <v>Local</v>
      </c>
      <c r="E742" s="23" t="str">
        <f>VLOOKUP(A742,Classification!$A$2:$D$1180,4,0)</f>
        <v>C</v>
      </c>
      <c r="F742" s="26" t="str">
        <f>VLOOKUP(A742,Classification!$A$2:$E$1180,5,0)</f>
        <v>M</v>
      </c>
      <c r="G742" s="21">
        <f>VLOOKUP(A742,'Lead Time'!$A$2:$D$1180,4,0)</f>
        <v>31.333333333333332</v>
      </c>
      <c r="H742" s="21">
        <f t="shared" si="143"/>
        <v>1.0444444444444445</v>
      </c>
      <c r="I742" s="32">
        <f>VLOOKUP(A742,Classification!$A$2:$F$1180,6,0)</f>
        <v>11.401</v>
      </c>
      <c r="J742" s="21">
        <f>-SUM('cons 2023 - 2025'!D743:AM743)</f>
        <v>17</v>
      </c>
      <c r="K742" s="18">
        <f>-_xlfn.MINIFS('cons 2023 - 2025'!D743:AM743,'cons 2023 - 2025'!D743:AM743,"&lt;&gt;0")</f>
        <v>2</v>
      </c>
      <c r="L742" s="18">
        <f>-_xlfn.MAXIFS('cons 2023 - 2025'!D743:AM743,'cons 2023 - 2025'!D743:AM743,"&lt;&gt;0")</f>
        <v>1</v>
      </c>
      <c r="M742" s="19">
        <f>COUNTIF('cons 2023 - 2025'!D743:AM743,"&lt;&gt;0")</f>
        <v>14</v>
      </c>
      <c r="N742" s="21">
        <f>-AVERAGE('cons 2023 - 2025'!D743:AM743)</f>
        <v>0.47222222222222221</v>
      </c>
      <c r="O742" s="21">
        <f t="shared" si="144"/>
        <v>1.2142857142857142</v>
      </c>
      <c r="P742" s="21">
        <f>_xlfn.STDEV.S('cons 2023 - 2025'!D743:AM743)</f>
        <v>0.65404722901161938</v>
      </c>
      <c r="Q742" s="21">
        <f>-AVERAGE('cons 2023 - 2025'!D743:AM743)/'⚙ Assumptions'!$B$5</f>
        <v>2.1464646464646464E-2</v>
      </c>
      <c r="R742" s="21">
        <f>_xlfn.STDEV.S('cons 2023 - 2025'!D743:AM743)/SQRT('⚙ Assumptions'!$B$5)</f>
        <v>0.13944333775567924</v>
      </c>
      <c r="S742" s="21">
        <f>-IF(AVERAGE('cons 2023 - 2025'!D743:AM743)=0,"",_xlfn.STDEV.S('cons 2023 - 2025'!D743:AM743)/AVERAGE('cons 2023 - 2025'!D743:AM743))</f>
        <v>1.3850411908481353</v>
      </c>
      <c r="T742" s="21" t="str">
        <f t="shared" si="145"/>
        <v>Z</v>
      </c>
      <c r="U742" s="38">
        <f t="shared" si="146"/>
        <v>0.9</v>
      </c>
      <c r="V742" s="21">
        <f t="shared" si="147"/>
        <v>1.28</v>
      </c>
      <c r="W742" s="21">
        <f t="shared" si="148"/>
        <v>0.99910478447977125</v>
      </c>
      <c r="X742" s="21">
        <f t="shared" si="149"/>
        <v>0.85558222180665067</v>
      </c>
      <c r="Y742" s="21">
        <f t="shared" si="150"/>
        <v>1.6716637070386937</v>
      </c>
      <c r="Z742" s="21">
        <f t="shared" si="151"/>
        <v>1.3487920983498607</v>
      </c>
      <c r="AA742" s="21">
        <f>-AVERAGE('cons 2023 - 2025'!D743:AM743)*12</f>
        <v>5.6666666666666661</v>
      </c>
      <c r="AB742" s="32">
        <f t="shared" si="152"/>
        <v>2.2802000000000002</v>
      </c>
      <c r="AC742" s="21">
        <f>SQRT((2*AA742*'⚙ Assumptions'!$B$3)/AB742)</f>
        <v>27.304736513736106</v>
      </c>
      <c r="AD742" s="21">
        <f t="shared" si="153"/>
        <v>1.3487920983498607</v>
      </c>
      <c r="AE742" s="21">
        <f t="shared" si="154"/>
        <v>28.653528612085967</v>
      </c>
      <c r="AF742" s="21">
        <f t="shared" si="155"/>
        <v>0.20753420066207026</v>
      </c>
    </row>
    <row r="743" spans="1:32" x14ac:dyDescent="0.3">
      <c r="A743" s="16" t="s">
        <v>1497</v>
      </c>
      <c r="B743" s="17" t="s">
        <v>1498</v>
      </c>
      <c r="C743" s="16" t="s">
        <v>8</v>
      </c>
      <c r="D743" s="16" t="str">
        <f>VLOOKUP(A743,'Lead Time'!$A$2:$C$1180,3,0)</f>
        <v>Local</v>
      </c>
      <c r="E743" s="23" t="str">
        <f>VLOOKUP(A743,Classification!$A$2:$D$1180,4,0)</f>
        <v>C</v>
      </c>
      <c r="F743" s="26" t="str">
        <f>VLOOKUP(A743,Classification!$A$2:$E$1180,5,0)</f>
        <v>M</v>
      </c>
      <c r="G743" s="18">
        <f>VLOOKUP(A743,'Lead Time'!$A$2:$D$1180,4,0)</f>
        <v>21</v>
      </c>
      <c r="H743" s="18">
        <f t="shared" si="143"/>
        <v>0.7</v>
      </c>
      <c r="I743" s="27">
        <f>VLOOKUP(A743,Classification!$A$2:$F$1180,6,0)</f>
        <v>11.394</v>
      </c>
      <c r="J743" s="18">
        <f>-SUM('cons 2023 - 2025'!D744:AM744)</f>
        <v>9</v>
      </c>
      <c r="K743" s="18">
        <f>-_xlfn.MINIFS('cons 2023 - 2025'!D744:AM744,'cons 2023 - 2025'!D744:AM744,"&lt;&gt;0")</f>
        <v>1</v>
      </c>
      <c r="L743" s="18">
        <f>-_xlfn.MAXIFS('cons 2023 - 2025'!D744:AM744,'cons 2023 - 2025'!D744:AM744,"&lt;&gt;0")</f>
        <v>1</v>
      </c>
      <c r="M743" s="16">
        <f>COUNTIF('cons 2023 - 2025'!D744:AM744,"&lt;&gt;0")</f>
        <v>9</v>
      </c>
      <c r="N743" s="18">
        <f>-AVERAGE('cons 2023 - 2025'!D744:AM744)</f>
        <v>0.25</v>
      </c>
      <c r="O743" s="18">
        <f t="shared" si="144"/>
        <v>1</v>
      </c>
      <c r="P743" s="18">
        <f>_xlfn.STDEV.S('cons 2023 - 2025'!D744:AM744)</f>
        <v>0.43915503282683993</v>
      </c>
      <c r="Q743" s="18">
        <f>-AVERAGE('cons 2023 - 2025'!D744:AM744)/'⚙ Assumptions'!$B$5</f>
        <v>1.1363636363636364E-2</v>
      </c>
      <c r="R743" s="18">
        <f>_xlfn.STDEV.S('cons 2023 - 2025'!D744:AM744)/SQRT('⚙ Assumptions'!$B$5)</f>
        <v>9.3628167589853886E-2</v>
      </c>
      <c r="S743" s="18">
        <f>-IF(AVERAGE('cons 2023 - 2025'!D744:AM744)=0,"",_xlfn.STDEV.S('cons 2023 - 2025'!D744:AM744)/AVERAGE('cons 2023 - 2025'!D744:AM744))</f>
        <v>1.7566201313073597</v>
      </c>
      <c r="T743" s="18" t="str">
        <f t="shared" si="145"/>
        <v>Z</v>
      </c>
      <c r="U743" s="37">
        <f t="shared" si="146"/>
        <v>0.9</v>
      </c>
      <c r="V743" s="18">
        <f t="shared" si="147"/>
        <v>1.28</v>
      </c>
      <c r="W743" s="18">
        <f t="shared" si="148"/>
        <v>0.54919445140546119</v>
      </c>
      <c r="X743" s="18">
        <f t="shared" si="149"/>
        <v>0.47030203061437026</v>
      </c>
      <c r="Y743" s="18">
        <f t="shared" si="150"/>
        <v>0.78783081504182484</v>
      </c>
      <c r="Z743" s="18">
        <f t="shared" si="151"/>
        <v>0.64530203061437019</v>
      </c>
      <c r="AA743" s="18">
        <f>-AVERAGE('cons 2023 - 2025'!D744:AM744)*12</f>
        <v>3</v>
      </c>
      <c r="AB743" s="27">
        <f t="shared" si="152"/>
        <v>2.2787999999999999</v>
      </c>
      <c r="AC743" s="18">
        <f>SQRT((2*AA743*'⚙ Assumptions'!$B$3)/AB743)</f>
        <v>19.873215837929106</v>
      </c>
      <c r="AD743" s="18">
        <f t="shared" si="153"/>
        <v>0.64530203061437019</v>
      </c>
      <c r="AE743" s="18">
        <f t="shared" si="154"/>
        <v>20.518517868543476</v>
      </c>
      <c r="AF743" s="18">
        <f t="shared" si="155"/>
        <v>0.15095694750490948</v>
      </c>
    </row>
    <row r="744" spans="1:32" x14ac:dyDescent="0.3">
      <c r="A744" s="19" t="s">
        <v>1499</v>
      </c>
      <c r="B744" s="20" t="s">
        <v>1500</v>
      </c>
      <c r="C744" s="16" t="s">
        <v>130</v>
      </c>
      <c r="D744" s="16" t="str">
        <f>VLOOKUP(A744,'Lead Time'!$A$2:$C$1180,3,0)</f>
        <v>Local</v>
      </c>
      <c r="E744" s="23" t="str">
        <f>VLOOKUP(A744,Classification!$A$2:$D$1180,4,0)</f>
        <v>C</v>
      </c>
      <c r="F744" s="26" t="str">
        <f>VLOOKUP(A744,Classification!$A$2:$E$1180,5,0)</f>
        <v>M</v>
      </c>
      <c r="G744" s="21">
        <f>VLOOKUP(A744,'Lead Time'!$A$2:$D$1180,4,0)</f>
        <v>0</v>
      </c>
      <c r="H744" s="21">
        <f t="shared" si="143"/>
        <v>0</v>
      </c>
      <c r="I744" s="32">
        <f>VLOOKUP(A744,Classification!$A$2:$F$1180,6,0)</f>
        <v>11.345000000000001</v>
      </c>
      <c r="J744" s="21">
        <f>-SUM('cons 2023 - 2025'!D745:AM745)</f>
        <v>91</v>
      </c>
      <c r="K744" s="18">
        <f>-_xlfn.MINIFS('cons 2023 - 2025'!D745:AM745,'cons 2023 - 2025'!D745:AM745,"&lt;&gt;0")</f>
        <v>38</v>
      </c>
      <c r="L744" s="18">
        <f>-_xlfn.MAXIFS('cons 2023 - 2025'!D745:AM745,'cons 2023 - 2025'!D745:AM745,"&lt;&gt;0")</f>
        <v>2</v>
      </c>
      <c r="M744" s="19">
        <f>COUNTIF('cons 2023 - 2025'!D745:AM745,"&lt;&gt;0")</f>
        <v>8</v>
      </c>
      <c r="N744" s="21">
        <f>-AVERAGE('cons 2023 - 2025'!D745:AM745)</f>
        <v>2.5277777777777777</v>
      </c>
      <c r="O744" s="21">
        <f t="shared" si="144"/>
        <v>11.375</v>
      </c>
      <c r="P744" s="21">
        <f>_xlfn.STDEV.S('cons 2023 - 2025'!D745:AM745)</f>
        <v>7.2525310305579769</v>
      </c>
      <c r="Q744" s="21">
        <f>-AVERAGE('cons 2023 - 2025'!D745:AM745)/'⚙ Assumptions'!$B$5</f>
        <v>0.11489898989898989</v>
      </c>
      <c r="R744" s="21">
        <f>_xlfn.STDEV.S('cons 2023 - 2025'!D745:AM745)/SQRT('⚙ Assumptions'!$B$5)</f>
        <v>1.5462448111062541</v>
      </c>
      <c r="S744" s="21">
        <f>-IF(AVERAGE('cons 2023 - 2025'!D745:AM745)=0,"",_xlfn.STDEV.S('cons 2023 - 2025'!D745:AM745)/AVERAGE('cons 2023 - 2025'!D745:AM745))</f>
        <v>2.8691331549460131</v>
      </c>
      <c r="T744" s="21" t="str">
        <f t="shared" si="145"/>
        <v>Z</v>
      </c>
      <c r="U744" s="38">
        <f t="shared" si="146"/>
        <v>0.9</v>
      </c>
      <c r="V744" s="21">
        <f t="shared" si="147"/>
        <v>1.28</v>
      </c>
      <c r="W744" s="21">
        <f t="shared" si="148"/>
        <v>0</v>
      </c>
      <c r="X744" s="21">
        <f t="shared" si="149"/>
        <v>0</v>
      </c>
      <c r="Y744" s="21">
        <f t="shared" si="150"/>
        <v>0</v>
      </c>
      <c r="Z744" s="21">
        <f t="shared" si="151"/>
        <v>0</v>
      </c>
      <c r="AA744" s="21">
        <f>-AVERAGE('cons 2023 - 2025'!D745:AM745)*12</f>
        <v>30.333333333333332</v>
      </c>
      <c r="AB744" s="32">
        <f t="shared" si="152"/>
        <v>2.2690000000000001</v>
      </c>
      <c r="AC744" s="21">
        <f>SQRT((2*AA744*'⚙ Assumptions'!$B$3)/AB744)</f>
        <v>63.329119264749231</v>
      </c>
      <c r="AD744" s="21">
        <f t="shared" si="153"/>
        <v>0</v>
      </c>
      <c r="AE744" s="21">
        <f t="shared" si="154"/>
        <v>63.329119264749231</v>
      </c>
      <c r="AF744" s="21">
        <f t="shared" si="155"/>
        <v>0.47897923870572001</v>
      </c>
    </row>
    <row r="745" spans="1:32" x14ac:dyDescent="0.3">
      <c r="A745" s="16" t="s">
        <v>1501</v>
      </c>
      <c r="B745" s="17" t="s">
        <v>1502</v>
      </c>
      <c r="C745" s="16" t="s">
        <v>8</v>
      </c>
      <c r="D745" s="16" t="str">
        <f>VLOOKUP(A745,'Lead Time'!$A$2:$C$1180,3,0)</f>
        <v>Local</v>
      </c>
      <c r="E745" s="23" t="str">
        <f>VLOOKUP(A745,Classification!$A$2:$D$1180,4,0)</f>
        <v>C</v>
      </c>
      <c r="F745" s="25" t="str">
        <f>VLOOKUP(A745,Classification!$A$2:$E$1180,5,0)</f>
        <v>L</v>
      </c>
      <c r="G745" s="18">
        <f>VLOOKUP(A745,'Lead Time'!$A$2:$D$1180,4,0)</f>
        <v>27</v>
      </c>
      <c r="H745" s="18">
        <f t="shared" si="143"/>
        <v>0.9</v>
      </c>
      <c r="I745" s="27">
        <f>VLOOKUP(A745,Classification!$A$2:$F$1180,6,0)</f>
        <v>11.244</v>
      </c>
      <c r="J745" s="18">
        <f>-SUM('cons 2023 - 2025'!D746:AM746)</f>
        <v>97</v>
      </c>
      <c r="K745" s="18">
        <f>-_xlfn.MINIFS('cons 2023 - 2025'!D746:AM746,'cons 2023 - 2025'!D746:AM746,"&lt;&gt;0")</f>
        <v>56</v>
      </c>
      <c r="L745" s="18">
        <f>-_xlfn.MAXIFS('cons 2023 - 2025'!D746:AM746,'cons 2023 - 2025'!D746:AM746,"&lt;&gt;0")</f>
        <v>1</v>
      </c>
      <c r="M745" s="16">
        <f>COUNTIF('cons 2023 - 2025'!D746:AM746,"&lt;&gt;0")</f>
        <v>5</v>
      </c>
      <c r="N745" s="18">
        <f>-AVERAGE('cons 2023 - 2025'!D746:AM746)</f>
        <v>2.6944444444444446</v>
      </c>
      <c r="O745" s="18">
        <f t="shared" si="144"/>
        <v>19.399999999999999</v>
      </c>
      <c r="P745" s="18">
        <f>_xlfn.STDEV.S('cons 2023 - 2025'!D746:AM746)</f>
        <v>10.056467554889226</v>
      </c>
      <c r="Q745" s="18">
        <f>-AVERAGE('cons 2023 - 2025'!D746:AM746)/'⚙ Assumptions'!$B$5</f>
        <v>0.12247474747474749</v>
      </c>
      <c r="R745" s="18">
        <f>_xlfn.STDEV.S('cons 2023 - 2025'!D746:AM746)/SQRT('⚙ Assumptions'!$B$5)</f>
        <v>2.1440460867093369</v>
      </c>
      <c r="S745" s="18">
        <f>-IF(AVERAGE('cons 2023 - 2025'!D746:AM746)=0,"",_xlfn.STDEV.S('cons 2023 - 2025'!D746:AM746)/AVERAGE('cons 2023 - 2025'!D746:AM746))</f>
        <v>3.732297236866104</v>
      </c>
      <c r="T745" s="18" t="str">
        <f t="shared" si="145"/>
        <v>Z</v>
      </c>
      <c r="U745" s="37">
        <f t="shared" si="146"/>
        <v>0.9</v>
      </c>
      <c r="V745" s="18">
        <f t="shared" si="147"/>
        <v>1.28</v>
      </c>
      <c r="W745" s="18">
        <f t="shared" si="148"/>
        <v>14.260211542847227</v>
      </c>
      <c r="X745" s="18">
        <f t="shared" si="149"/>
        <v>12.211715592589179</v>
      </c>
      <c r="Y745" s="18">
        <f t="shared" si="150"/>
        <v>17.56702972466541</v>
      </c>
      <c r="Z745" s="18">
        <f t="shared" si="151"/>
        <v>14.63671559258918</v>
      </c>
      <c r="AA745" s="18">
        <f>-AVERAGE('cons 2023 - 2025'!D746:AM746)*12</f>
        <v>32.333333333333336</v>
      </c>
      <c r="AB745" s="27">
        <f t="shared" si="152"/>
        <v>2.2488000000000001</v>
      </c>
      <c r="AC745" s="18">
        <f>SQRT((2*AA745*'⚙ Assumptions'!$B$3)/AB745)</f>
        <v>65.676568099256954</v>
      </c>
      <c r="AD745" s="18">
        <f t="shared" si="153"/>
        <v>14.63671559258918</v>
      </c>
      <c r="AE745" s="18">
        <f t="shared" si="154"/>
        <v>80.313283691846138</v>
      </c>
      <c r="AF745" s="18">
        <f t="shared" si="155"/>
        <v>0.49231155447203012</v>
      </c>
    </row>
    <row r="746" spans="1:32" x14ac:dyDescent="0.3">
      <c r="A746" s="19" t="s">
        <v>1503</v>
      </c>
      <c r="B746" s="20" t="s">
        <v>1504</v>
      </c>
      <c r="C746" s="16" t="s">
        <v>8</v>
      </c>
      <c r="D746" s="16" t="str">
        <f>VLOOKUP(A746,'Lead Time'!$A$2:$C$1180,3,0)</f>
        <v>Local</v>
      </c>
      <c r="E746" s="23" t="str">
        <f>VLOOKUP(A746,Classification!$A$2:$D$1180,4,0)</f>
        <v>C</v>
      </c>
      <c r="F746" s="26" t="str">
        <f>VLOOKUP(A746,Classification!$A$2:$E$1180,5,0)</f>
        <v>M</v>
      </c>
      <c r="G746" s="21">
        <f>VLOOKUP(A746,'Lead Time'!$A$2:$D$1180,4,0)</f>
        <v>28.777777777777779</v>
      </c>
      <c r="H746" s="21">
        <f t="shared" si="143"/>
        <v>0.95925925925925926</v>
      </c>
      <c r="I746" s="32">
        <f>VLOOKUP(A746,Classification!$A$2:$F$1180,6,0)</f>
        <v>11.109</v>
      </c>
      <c r="J746" s="21">
        <f>-SUM('cons 2023 - 2025'!D747:AM747)</f>
        <v>53</v>
      </c>
      <c r="K746" s="18">
        <f>-_xlfn.MINIFS('cons 2023 - 2025'!D747:AM747,'cons 2023 - 2025'!D747:AM747,"&lt;&gt;0")</f>
        <v>10</v>
      </c>
      <c r="L746" s="18">
        <f>-_xlfn.MAXIFS('cons 2023 - 2025'!D747:AM747,'cons 2023 - 2025'!D747:AM747,"&lt;&gt;0")</f>
        <v>2</v>
      </c>
      <c r="M746" s="19">
        <f>COUNTIF('cons 2023 - 2025'!D747:AM747,"&lt;&gt;0")</f>
        <v>12</v>
      </c>
      <c r="N746" s="21">
        <f>-AVERAGE('cons 2023 - 2025'!D747:AM747)</f>
        <v>1.4722222222222223</v>
      </c>
      <c r="O746" s="21">
        <f t="shared" si="144"/>
        <v>4.416666666666667</v>
      </c>
      <c r="P746" s="21">
        <f>_xlfn.STDEV.S('cons 2023 - 2025'!D747:AM747)</f>
        <v>2.4783186825070525</v>
      </c>
      <c r="Q746" s="21">
        <f>-AVERAGE('cons 2023 - 2025'!D747:AM747)/'⚙ Assumptions'!$B$5</f>
        <v>6.691919191919192E-2</v>
      </c>
      <c r="R746" s="21">
        <f>_xlfn.STDEV.S('cons 2023 - 2025'!D747:AM747)/SQRT('⚙ Assumptions'!$B$5)</f>
        <v>0.52837931846799624</v>
      </c>
      <c r="S746" s="21">
        <f>-IF(AVERAGE('cons 2023 - 2025'!D747:AM747)=0,"",_xlfn.STDEV.S('cons 2023 - 2025'!D747:AM747)/AVERAGE('cons 2023 - 2025'!D747:AM747))</f>
        <v>1.6833862749104507</v>
      </c>
      <c r="T746" s="21" t="str">
        <f t="shared" si="145"/>
        <v>Z</v>
      </c>
      <c r="U746" s="38">
        <f t="shared" si="146"/>
        <v>0.9</v>
      </c>
      <c r="V746" s="21">
        <f t="shared" si="147"/>
        <v>1.28</v>
      </c>
      <c r="W746" s="21">
        <f t="shared" si="148"/>
        <v>3.6281430942024571</v>
      </c>
      <c r="X746" s="21">
        <f t="shared" si="149"/>
        <v>3.1069561249138871</v>
      </c>
      <c r="Y746" s="21">
        <f t="shared" si="150"/>
        <v>5.5539287283214245</v>
      </c>
      <c r="Z746" s="21">
        <f t="shared" si="151"/>
        <v>4.5191989232677967</v>
      </c>
      <c r="AA746" s="21">
        <f>-AVERAGE('cons 2023 - 2025'!D747:AM747)*12</f>
        <v>17.666666666666668</v>
      </c>
      <c r="AB746" s="32">
        <f t="shared" si="152"/>
        <v>2.2218</v>
      </c>
      <c r="AC746" s="21">
        <f>SQRT((2*AA746*'⚙ Assumptions'!$B$3)/AB746)</f>
        <v>48.841101913397303</v>
      </c>
      <c r="AD746" s="21">
        <f t="shared" si="153"/>
        <v>4.5191989232677967</v>
      </c>
      <c r="AE746" s="21">
        <f t="shared" si="154"/>
        <v>53.360300836665097</v>
      </c>
      <c r="AF746" s="21">
        <f t="shared" si="155"/>
        <v>0.36171720077062047</v>
      </c>
    </row>
    <row r="747" spans="1:32" x14ac:dyDescent="0.3">
      <c r="A747" s="16" t="s">
        <v>1505</v>
      </c>
      <c r="B747" s="17" t="s">
        <v>1506</v>
      </c>
      <c r="C747" s="16" t="s">
        <v>976</v>
      </c>
      <c r="D747" s="16" t="str">
        <f>VLOOKUP(A747,'Lead Time'!$A$2:$C$1180,3,0)</f>
        <v>Local</v>
      </c>
      <c r="E747" s="23" t="str">
        <f>VLOOKUP(A747,Classification!$A$2:$D$1180,4,0)</f>
        <v>C</v>
      </c>
      <c r="F747" s="25" t="str">
        <f>VLOOKUP(A747,Classification!$A$2:$E$1180,5,0)</f>
        <v>L</v>
      </c>
      <c r="G747" s="18">
        <f>VLOOKUP(A747,'Lead Time'!$A$2:$D$1180,4,0)</f>
        <v>19.166666666666668</v>
      </c>
      <c r="H747" s="18">
        <f t="shared" si="143"/>
        <v>0.63888888888888895</v>
      </c>
      <c r="I747" s="27">
        <f>VLOOKUP(A747,Classification!$A$2:$F$1180,6,0)</f>
        <v>11.102</v>
      </c>
      <c r="J747" s="18">
        <f>-SUM('cons 2023 - 2025'!D748:AM748)</f>
        <v>135</v>
      </c>
      <c r="K747" s="18">
        <f>-_xlfn.MINIFS('cons 2023 - 2025'!D748:AM748,'cons 2023 - 2025'!D748:AM748,"&lt;&gt;0")</f>
        <v>40</v>
      </c>
      <c r="L747" s="18">
        <f>-_xlfn.MAXIFS('cons 2023 - 2025'!D748:AM748,'cons 2023 - 2025'!D748:AM748,"&lt;&gt;0")</f>
        <v>5</v>
      </c>
      <c r="M747" s="16">
        <f>COUNTIF('cons 2023 - 2025'!D748:AM748,"&lt;&gt;0")</f>
        <v>8</v>
      </c>
      <c r="N747" s="18">
        <f>-AVERAGE('cons 2023 - 2025'!D748:AM748)</f>
        <v>3.75</v>
      </c>
      <c r="O747" s="18">
        <f t="shared" si="144"/>
        <v>16.875</v>
      </c>
      <c r="P747" s="18">
        <f>_xlfn.STDEV.S('cons 2023 - 2025'!D748:AM748)</f>
        <v>8.7321245982864895</v>
      </c>
      <c r="Q747" s="18">
        <f>-AVERAGE('cons 2023 - 2025'!D748:AM748)/'⚙ Assumptions'!$B$5</f>
        <v>0.17045454545454544</v>
      </c>
      <c r="R747" s="18">
        <f>_xlfn.STDEV.S('cons 2023 - 2025'!D748:AM748)/SQRT('⚙ Assumptions'!$B$5)</f>
        <v>1.8616952196611265</v>
      </c>
      <c r="S747" s="18">
        <f>-IF(AVERAGE('cons 2023 - 2025'!D748:AM748)=0,"",_xlfn.STDEV.S('cons 2023 - 2025'!D748:AM748)/AVERAGE('cons 2023 - 2025'!D748:AM748))</f>
        <v>2.3285665595430638</v>
      </c>
      <c r="T747" s="18" t="str">
        <f t="shared" si="145"/>
        <v>Z</v>
      </c>
      <c r="U747" s="37">
        <f t="shared" si="146"/>
        <v>0.9</v>
      </c>
      <c r="V747" s="18">
        <f t="shared" si="147"/>
        <v>1.28</v>
      </c>
      <c r="W747" s="18">
        <f t="shared" si="148"/>
        <v>10.432582991703821</v>
      </c>
      <c r="X747" s="18">
        <f t="shared" si="149"/>
        <v>8.933930328310776</v>
      </c>
      <c r="Y747" s="18">
        <f t="shared" si="150"/>
        <v>13.699628446249276</v>
      </c>
      <c r="Z747" s="18">
        <f t="shared" si="151"/>
        <v>11.32976366164411</v>
      </c>
      <c r="AA747" s="18">
        <f>-AVERAGE('cons 2023 - 2025'!D748:AM748)*12</f>
        <v>45</v>
      </c>
      <c r="AB747" s="27">
        <f t="shared" si="152"/>
        <v>2.2204000000000002</v>
      </c>
      <c r="AC747" s="18">
        <f>SQRT((2*AA747*'⚙ Assumptions'!$B$3)/AB747)</f>
        <v>77.97426234458591</v>
      </c>
      <c r="AD747" s="18">
        <f t="shared" si="153"/>
        <v>11.32976366164411</v>
      </c>
      <c r="AE747" s="18">
        <f t="shared" si="154"/>
        <v>89.304026006230018</v>
      </c>
      <c r="AF747" s="18">
        <f t="shared" si="155"/>
        <v>0.57711350703306197</v>
      </c>
    </row>
    <row r="748" spans="1:32" x14ac:dyDescent="0.3">
      <c r="A748" s="19" t="s">
        <v>1507</v>
      </c>
      <c r="B748" s="20" t="s">
        <v>1508</v>
      </c>
      <c r="C748" s="16" t="s">
        <v>8</v>
      </c>
      <c r="D748" s="16" t="str">
        <f>VLOOKUP(A748,'Lead Time'!$A$2:$C$1180,3,0)</f>
        <v>Local</v>
      </c>
      <c r="E748" s="23" t="str">
        <f>VLOOKUP(A748,Classification!$A$2:$D$1180,4,0)</f>
        <v>C</v>
      </c>
      <c r="F748" s="24" t="str">
        <f>VLOOKUP(A748,Classification!$A$2:$E$1180,5,0)</f>
        <v>H</v>
      </c>
      <c r="G748" s="21">
        <f>VLOOKUP(A748,'Lead Time'!$A$2:$D$1180,4,0)</f>
        <v>19.666666666666668</v>
      </c>
      <c r="H748" s="21">
        <f t="shared" si="143"/>
        <v>0.65555555555555556</v>
      </c>
      <c r="I748" s="32">
        <f>VLOOKUP(A748,Classification!$A$2:$F$1180,6,0)</f>
        <v>10.923999999999999</v>
      </c>
      <c r="J748" s="21">
        <f>-SUM('cons 2023 - 2025'!D749:AM749)</f>
        <v>42</v>
      </c>
      <c r="K748" s="18">
        <f>-_xlfn.MINIFS('cons 2023 - 2025'!D749:AM749,'cons 2023 - 2025'!D749:AM749,"&lt;&gt;0")</f>
        <v>9</v>
      </c>
      <c r="L748" s="18">
        <f>-_xlfn.MAXIFS('cons 2023 - 2025'!D749:AM749,'cons 2023 - 2025'!D749:AM749,"&lt;&gt;0")</f>
        <v>1</v>
      </c>
      <c r="M748" s="19">
        <f>COUNTIF('cons 2023 - 2025'!D749:AM749,"&lt;&gt;0")</f>
        <v>15</v>
      </c>
      <c r="N748" s="21">
        <f>-AVERAGE('cons 2023 - 2025'!D749:AM749)</f>
        <v>1.1666666666666667</v>
      </c>
      <c r="O748" s="21">
        <f t="shared" si="144"/>
        <v>2.8</v>
      </c>
      <c r="P748" s="21">
        <f>_xlfn.STDEV.S('cons 2023 - 2025'!D749:AM749)</f>
        <v>2.1179504917996281</v>
      </c>
      <c r="Q748" s="21">
        <f>-AVERAGE('cons 2023 - 2025'!D749:AM749)/'⚙ Assumptions'!$B$5</f>
        <v>5.3030303030303032E-2</v>
      </c>
      <c r="R748" s="21">
        <f>_xlfn.STDEV.S('cons 2023 - 2025'!D749:AM749)/SQRT('⚙ Assumptions'!$B$5)</f>
        <v>0.45154856205739813</v>
      </c>
      <c r="S748" s="21">
        <f>-IF(AVERAGE('cons 2023 - 2025'!D749:AM749)=0,"",_xlfn.STDEV.S('cons 2023 - 2025'!D749:AM749)/AVERAGE('cons 2023 - 2025'!D749:AM749))</f>
        <v>1.8153861358282526</v>
      </c>
      <c r="T748" s="21" t="str">
        <f t="shared" si="145"/>
        <v>Z</v>
      </c>
      <c r="U748" s="38">
        <f t="shared" si="146"/>
        <v>0.9</v>
      </c>
      <c r="V748" s="21">
        <f t="shared" si="147"/>
        <v>1.28</v>
      </c>
      <c r="W748" s="21">
        <f t="shared" si="148"/>
        <v>2.5631841669285249</v>
      </c>
      <c r="X748" s="21">
        <f t="shared" si="149"/>
        <v>2.1949797844099281</v>
      </c>
      <c r="Y748" s="21">
        <f t="shared" si="150"/>
        <v>3.6061134598578182</v>
      </c>
      <c r="Z748" s="21">
        <f t="shared" si="151"/>
        <v>2.9597945992247432</v>
      </c>
      <c r="AA748" s="21">
        <f>-AVERAGE('cons 2023 - 2025'!D749:AM749)*12</f>
        <v>14</v>
      </c>
      <c r="AB748" s="32">
        <f t="shared" si="152"/>
        <v>2.1848000000000001</v>
      </c>
      <c r="AC748" s="21">
        <f>SQRT((2*AA748*'⚙ Assumptions'!$B$3)/AB748)</f>
        <v>43.844871504336552</v>
      </c>
      <c r="AD748" s="21">
        <f t="shared" si="153"/>
        <v>2.9597945992247432</v>
      </c>
      <c r="AE748" s="21">
        <f t="shared" si="154"/>
        <v>46.804666103561296</v>
      </c>
      <c r="AF748" s="21">
        <f t="shared" si="155"/>
        <v>0.31930758420891497</v>
      </c>
    </row>
    <row r="749" spans="1:32" x14ac:dyDescent="0.3">
      <c r="A749" s="16" t="s">
        <v>1509</v>
      </c>
      <c r="B749" s="17" t="s">
        <v>1510</v>
      </c>
      <c r="C749" s="16" t="s">
        <v>8</v>
      </c>
      <c r="D749" s="16" t="str">
        <f>VLOOKUP(A749,'Lead Time'!$A$2:$C$1180,3,0)</f>
        <v>Local</v>
      </c>
      <c r="E749" s="23" t="str">
        <f>VLOOKUP(A749,Classification!$A$2:$D$1180,4,0)</f>
        <v>C</v>
      </c>
      <c r="F749" s="24" t="str">
        <f>VLOOKUP(A749,Classification!$A$2:$E$1180,5,0)</f>
        <v>H</v>
      </c>
      <c r="G749" s="18">
        <f>VLOOKUP(A749,'Lead Time'!$A$2:$D$1180,4,0)</f>
        <v>20.5</v>
      </c>
      <c r="H749" s="18">
        <f t="shared" si="143"/>
        <v>0.68333333333333335</v>
      </c>
      <c r="I749" s="27">
        <f>VLOOKUP(A749,Classification!$A$2:$F$1180,6,0)</f>
        <v>10.865</v>
      </c>
      <c r="J749" s="18">
        <f>-SUM('cons 2023 - 2025'!D750:AM750)</f>
        <v>75</v>
      </c>
      <c r="K749" s="18">
        <f>-_xlfn.MINIFS('cons 2023 - 2025'!D750:AM750,'cons 2023 - 2025'!D750:AM750,"&lt;&gt;0")</f>
        <v>9</v>
      </c>
      <c r="L749" s="18">
        <f>-_xlfn.MAXIFS('cons 2023 - 2025'!D750:AM750,'cons 2023 - 2025'!D750:AM750,"&lt;&gt;0")</f>
        <v>1</v>
      </c>
      <c r="M749" s="16">
        <f>COUNTIF('cons 2023 - 2025'!D750:AM750,"&lt;&gt;0")</f>
        <v>22</v>
      </c>
      <c r="N749" s="18">
        <f>-AVERAGE('cons 2023 - 2025'!D750:AM750)</f>
        <v>2.0833333333333335</v>
      </c>
      <c r="O749" s="18">
        <f t="shared" si="144"/>
        <v>3.4090909090909092</v>
      </c>
      <c r="P749" s="18">
        <f>_xlfn.STDEV.S('cons 2023 - 2025'!D750:AM750)</f>
        <v>2.3949351318384986</v>
      </c>
      <c r="Q749" s="18">
        <f>-AVERAGE('cons 2023 - 2025'!D750:AM750)/'⚙ Assumptions'!$B$5</f>
        <v>9.469696969696971E-2</v>
      </c>
      <c r="R749" s="18">
        <f>_xlfn.STDEV.S('cons 2023 - 2025'!D750:AM750)/SQRT('⚙ Assumptions'!$B$5)</f>
        <v>0.51060188573318621</v>
      </c>
      <c r="S749" s="18">
        <f>-IF(AVERAGE('cons 2023 - 2025'!D750:AM750)=0,"",_xlfn.STDEV.S('cons 2023 - 2025'!D750:AM750)/AVERAGE('cons 2023 - 2025'!D750:AM750))</f>
        <v>1.1495688632824792</v>
      </c>
      <c r="T749" s="18" t="str">
        <f t="shared" si="145"/>
        <v>Z</v>
      </c>
      <c r="U749" s="37">
        <f t="shared" si="146"/>
        <v>0.9</v>
      </c>
      <c r="V749" s="18">
        <f t="shared" si="147"/>
        <v>1.28</v>
      </c>
      <c r="W749" s="18">
        <f t="shared" si="148"/>
        <v>2.95916590564687</v>
      </c>
      <c r="X749" s="18">
        <f t="shared" si="149"/>
        <v>2.5340782864593514</v>
      </c>
      <c r="Y749" s="18">
        <f t="shared" si="150"/>
        <v>4.9004537844347489</v>
      </c>
      <c r="Z749" s="18">
        <f t="shared" si="151"/>
        <v>3.9576893975704626</v>
      </c>
      <c r="AA749" s="18">
        <f>-AVERAGE('cons 2023 - 2025'!D750:AM750)*12</f>
        <v>25</v>
      </c>
      <c r="AB749" s="27">
        <f t="shared" si="152"/>
        <v>2.173</v>
      </c>
      <c r="AC749" s="18">
        <f>SQRT((2*AA749*'⚙ Assumptions'!$B$3)/AB749)</f>
        <v>58.749039216277495</v>
      </c>
      <c r="AD749" s="18">
        <f t="shared" si="153"/>
        <v>3.9576893975704626</v>
      </c>
      <c r="AE749" s="18">
        <f t="shared" si="154"/>
        <v>62.706728613847957</v>
      </c>
      <c r="AF749" s="18">
        <f t="shared" si="155"/>
        <v>0.42553887405656998</v>
      </c>
    </row>
    <row r="750" spans="1:32" x14ac:dyDescent="0.3">
      <c r="A750" s="19" t="s">
        <v>1511</v>
      </c>
      <c r="B750" s="20" t="s">
        <v>1512</v>
      </c>
      <c r="C750" s="16" t="s">
        <v>8</v>
      </c>
      <c r="D750" s="16" t="str">
        <f>VLOOKUP(A750,'Lead Time'!$A$2:$C$1180,3,0)</f>
        <v>Local</v>
      </c>
      <c r="E750" s="23" t="str">
        <f>VLOOKUP(A750,Classification!$A$2:$D$1180,4,0)</f>
        <v>C</v>
      </c>
      <c r="F750" s="25" t="str">
        <f>VLOOKUP(A750,Classification!$A$2:$E$1180,5,0)</f>
        <v>L</v>
      </c>
      <c r="G750" s="21">
        <f>VLOOKUP(A750,'Lead Time'!$A$2:$D$1180,4,0)</f>
        <v>20.333333333333332</v>
      </c>
      <c r="H750" s="21">
        <f t="shared" si="143"/>
        <v>0.6777777777777777</v>
      </c>
      <c r="I750" s="32">
        <f>VLOOKUP(A750,Classification!$A$2:$F$1180,6,0)</f>
        <v>10.859</v>
      </c>
      <c r="J750" s="21">
        <f>-SUM('cons 2023 - 2025'!D751:AM751)</f>
        <v>10</v>
      </c>
      <c r="K750" s="18">
        <f>-_xlfn.MINIFS('cons 2023 - 2025'!D751:AM751,'cons 2023 - 2025'!D751:AM751,"&lt;&gt;0")</f>
        <v>5</v>
      </c>
      <c r="L750" s="18">
        <f>-_xlfn.MAXIFS('cons 2023 - 2025'!D751:AM751,'cons 2023 - 2025'!D751:AM751,"&lt;&gt;0")</f>
        <v>1</v>
      </c>
      <c r="M750" s="19">
        <f>COUNTIF('cons 2023 - 2025'!D751:AM751,"&lt;&gt;0")</f>
        <v>3</v>
      </c>
      <c r="N750" s="21">
        <f>-AVERAGE('cons 2023 - 2025'!D751:AM751)</f>
        <v>0.27777777777777779</v>
      </c>
      <c r="O750" s="21">
        <f t="shared" si="144"/>
        <v>3.3333333333333335</v>
      </c>
      <c r="P750" s="21">
        <f>_xlfn.STDEV.S('cons 2023 - 2025'!D751:AM751)</f>
        <v>1.0586004537288469</v>
      </c>
      <c r="Q750" s="21">
        <f>-AVERAGE('cons 2023 - 2025'!D751:AM751)/'⚙ Assumptions'!$B$5</f>
        <v>1.2626262626262626E-2</v>
      </c>
      <c r="R750" s="21">
        <f>_xlfn.STDEV.S('cons 2023 - 2025'!D751:AM751)/SQRT('⚙ Assumptions'!$B$5)</f>
        <v>0.22569437506936441</v>
      </c>
      <c r="S750" s="21">
        <f>-IF(AVERAGE('cons 2023 - 2025'!D751:AM751)=0,"",_xlfn.STDEV.S('cons 2023 - 2025'!D751:AM751)/AVERAGE('cons 2023 - 2025'!D751:AM751))</f>
        <v>3.8109616334238487</v>
      </c>
      <c r="T750" s="21" t="str">
        <f t="shared" si="145"/>
        <v>Z</v>
      </c>
      <c r="U750" s="38">
        <f t="shared" si="146"/>
        <v>0.9</v>
      </c>
      <c r="V750" s="21">
        <f t="shared" si="147"/>
        <v>1.28</v>
      </c>
      <c r="W750" s="21">
        <f t="shared" si="148"/>
        <v>1.3026717503936627</v>
      </c>
      <c r="X750" s="21">
        <f t="shared" si="149"/>
        <v>1.1155414404975605</v>
      </c>
      <c r="Y750" s="21">
        <f t="shared" si="150"/>
        <v>1.5594057571276694</v>
      </c>
      <c r="Z750" s="21">
        <f t="shared" si="151"/>
        <v>1.3038130454358321</v>
      </c>
      <c r="AA750" s="21">
        <f>-AVERAGE('cons 2023 - 2025'!D751:AM751)*12</f>
        <v>3.3333333333333335</v>
      </c>
      <c r="AB750" s="32">
        <f t="shared" si="152"/>
        <v>2.1718000000000002</v>
      </c>
      <c r="AC750" s="21">
        <f>SQRT((2*AA750*'⚙ Assumptions'!$B$3)/AB750)</f>
        <v>21.458041733193706</v>
      </c>
      <c r="AD750" s="21">
        <f t="shared" si="153"/>
        <v>1.3038130454358321</v>
      </c>
      <c r="AE750" s="21">
        <f t="shared" si="154"/>
        <v>22.761854778629537</v>
      </c>
      <c r="AF750" s="21">
        <f t="shared" si="155"/>
        <v>0.15534191678716699</v>
      </c>
    </row>
    <row r="751" spans="1:32" x14ac:dyDescent="0.3">
      <c r="A751" s="16" t="s">
        <v>1513</v>
      </c>
      <c r="B751" s="17" t="s">
        <v>1514</v>
      </c>
      <c r="C751" s="16" t="s">
        <v>8</v>
      </c>
      <c r="D751" s="16" t="str">
        <f>VLOOKUP(A751,'Lead Time'!$A$2:$C$1180,3,0)</f>
        <v>Local</v>
      </c>
      <c r="E751" s="23" t="str">
        <f>VLOOKUP(A751,Classification!$A$2:$D$1180,4,0)</f>
        <v>C</v>
      </c>
      <c r="F751" s="26" t="str">
        <f>VLOOKUP(A751,Classification!$A$2:$E$1180,5,0)</f>
        <v>M</v>
      </c>
      <c r="G751" s="18">
        <f>VLOOKUP(A751,'Lead Time'!$A$2:$D$1180,4,0)</f>
        <v>50.25</v>
      </c>
      <c r="H751" s="18">
        <f t="shared" si="143"/>
        <v>1.675</v>
      </c>
      <c r="I751" s="27">
        <f>VLOOKUP(A751,Classification!$A$2:$F$1180,6,0)</f>
        <v>10.743</v>
      </c>
      <c r="J751" s="18">
        <f>-SUM('cons 2023 - 2025'!D752:AM752)</f>
        <v>23</v>
      </c>
      <c r="K751" s="18">
        <f>-_xlfn.MINIFS('cons 2023 - 2025'!D752:AM752,'cons 2023 - 2025'!D752:AM752,"&lt;&gt;0")</f>
        <v>4</v>
      </c>
      <c r="L751" s="18">
        <f>-_xlfn.MAXIFS('cons 2023 - 2025'!D752:AM752,'cons 2023 - 2025'!D752:AM752,"&lt;&gt;0")</f>
        <v>1</v>
      </c>
      <c r="M751" s="16">
        <f>COUNTIF('cons 2023 - 2025'!D752:AM752,"&lt;&gt;0")</f>
        <v>13</v>
      </c>
      <c r="N751" s="18">
        <f>-AVERAGE('cons 2023 - 2025'!D752:AM752)</f>
        <v>0.63888888888888884</v>
      </c>
      <c r="O751" s="18">
        <f t="shared" si="144"/>
        <v>1.7692307692307692</v>
      </c>
      <c r="P751" s="18">
        <f>_xlfn.STDEV.S('cons 2023 - 2025'!D752:AM752)</f>
        <v>1.0184800377531154</v>
      </c>
      <c r="Q751" s="18">
        <f>-AVERAGE('cons 2023 - 2025'!D752:AM752)/'⚙ Assumptions'!$B$5</f>
        <v>2.9040404040404037E-2</v>
      </c>
      <c r="R751" s="18">
        <f>_xlfn.STDEV.S('cons 2023 - 2025'!D752:AM752)/SQRT('⚙ Assumptions'!$B$5)</f>
        <v>0.21714067364285333</v>
      </c>
      <c r="S751" s="18">
        <f>-IF(AVERAGE('cons 2023 - 2025'!D752:AM752)=0,"",_xlfn.STDEV.S('cons 2023 - 2025'!D752:AM752)/AVERAGE('cons 2023 - 2025'!D752:AM752))</f>
        <v>1.594142667787485</v>
      </c>
      <c r="T751" s="18" t="str">
        <f t="shared" si="145"/>
        <v>Z</v>
      </c>
      <c r="U751" s="37">
        <f t="shared" si="146"/>
        <v>0.9</v>
      </c>
      <c r="V751" s="18">
        <f t="shared" si="147"/>
        <v>1.28</v>
      </c>
      <c r="W751" s="18">
        <f t="shared" si="148"/>
        <v>1.9702402341051153</v>
      </c>
      <c r="X751" s="18">
        <f t="shared" si="149"/>
        <v>1.6872129361949224</v>
      </c>
      <c r="Y751" s="18">
        <f t="shared" si="150"/>
        <v>3.429520537135418</v>
      </c>
      <c r="Z751" s="18">
        <f t="shared" si="151"/>
        <v>2.7573518250838109</v>
      </c>
      <c r="AA751" s="18">
        <f>-AVERAGE('cons 2023 - 2025'!D752:AM752)*12</f>
        <v>7.6666666666666661</v>
      </c>
      <c r="AB751" s="27">
        <f t="shared" si="152"/>
        <v>2.1486000000000001</v>
      </c>
      <c r="AC751" s="18">
        <f>SQRT((2*AA751*'⚙ Assumptions'!$B$3)/AB751)</f>
        <v>32.71795361119247</v>
      </c>
      <c r="AD751" s="18">
        <f t="shared" si="153"/>
        <v>2.7573518250838109</v>
      </c>
      <c r="AE751" s="18">
        <f t="shared" si="154"/>
        <v>35.47530543627628</v>
      </c>
      <c r="AF751" s="18">
        <f t="shared" si="155"/>
        <v>0.23432598376336042</v>
      </c>
    </row>
    <row r="752" spans="1:32" x14ac:dyDescent="0.3">
      <c r="A752" s="19" t="s">
        <v>1515</v>
      </c>
      <c r="B752" s="20" t="s">
        <v>1516</v>
      </c>
      <c r="C752" s="16" t="s">
        <v>8</v>
      </c>
      <c r="D752" s="16" t="str">
        <f>VLOOKUP(A752,'Lead Time'!$A$2:$C$1180,3,0)</f>
        <v>Local</v>
      </c>
      <c r="E752" s="23" t="str">
        <f>VLOOKUP(A752,Classification!$A$2:$D$1180,4,0)</f>
        <v>C</v>
      </c>
      <c r="F752" s="25" t="str">
        <f>VLOOKUP(A752,Classification!$A$2:$E$1180,5,0)</f>
        <v>L</v>
      </c>
      <c r="G752" s="21">
        <f>VLOOKUP(A752,'Lead Time'!$A$2:$D$1180,4,0)</f>
        <v>152</v>
      </c>
      <c r="H752" s="21">
        <f t="shared" si="143"/>
        <v>5.0666666666666664</v>
      </c>
      <c r="I752" s="32">
        <f>VLOOKUP(A752,Classification!$A$2:$F$1180,6,0)</f>
        <v>10.7</v>
      </c>
      <c r="J752" s="21">
        <f>-SUM('cons 2023 - 2025'!D753:AM753)</f>
        <v>30</v>
      </c>
      <c r="K752" s="18">
        <f>-_xlfn.MINIFS('cons 2023 - 2025'!D753:AM753,'cons 2023 - 2025'!D753:AM753,"&lt;&gt;0")</f>
        <v>24</v>
      </c>
      <c r="L752" s="18">
        <f>-_xlfn.MAXIFS('cons 2023 - 2025'!D753:AM753,'cons 2023 - 2025'!D753:AM753,"&lt;&gt;0")</f>
        <v>6</v>
      </c>
      <c r="M752" s="19">
        <f>COUNTIF('cons 2023 - 2025'!D753:AM753,"&lt;&gt;0")</f>
        <v>2</v>
      </c>
      <c r="N752" s="21">
        <f>-AVERAGE('cons 2023 - 2025'!D753:AM753)</f>
        <v>0.83333333333333337</v>
      </c>
      <c r="O752" s="21">
        <f t="shared" si="144"/>
        <v>15</v>
      </c>
      <c r="P752" s="21">
        <f>_xlfn.STDEV.S('cons 2023 - 2025'!D753:AM753)</f>
        <v>4.0952934658493731</v>
      </c>
      <c r="Q752" s="21">
        <f>-AVERAGE('cons 2023 - 2025'!D753:AM753)/'⚙ Assumptions'!$B$5</f>
        <v>3.787878787878788E-2</v>
      </c>
      <c r="R752" s="21">
        <f>_xlfn.STDEV.S('cons 2023 - 2025'!D753:AM753)/SQRT('⚙ Assumptions'!$B$5)</f>
        <v>0.873119500605537</v>
      </c>
      <c r="S752" s="21">
        <f>-IF(AVERAGE('cons 2023 - 2025'!D753:AM753)=0,"",_xlfn.STDEV.S('cons 2023 - 2025'!D753:AM753)/AVERAGE('cons 2023 - 2025'!D753:AM753))</f>
        <v>4.9143521590192476</v>
      </c>
      <c r="T752" s="21" t="str">
        <f t="shared" si="145"/>
        <v>Z</v>
      </c>
      <c r="U752" s="38">
        <f t="shared" si="146"/>
        <v>0.9</v>
      </c>
      <c r="V752" s="21">
        <f t="shared" si="147"/>
        <v>1.28</v>
      </c>
      <c r="W752" s="21">
        <f t="shared" si="148"/>
        <v>13.778611394043013</v>
      </c>
      <c r="X752" s="21">
        <f t="shared" si="149"/>
        <v>11.79929786450186</v>
      </c>
      <c r="Y752" s="21">
        <f t="shared" si="150"/>
        <v>19.536187151618769</v>
      </c>
      <c r="Z752" s="21">
        <f t="shared" si="151"/>
        <v>16.021520086724081</v>
      </c>
      <c r="AA752" s="21">
        <f>-AVERAGE('cons 2023 - 2025'!D753:AM753)*12</f>
        <v>10</v>
      </c>
      <c r="AB752" s="32">
        <f t="shared" si="152"/>
        <v>2.14</v>
      </c>
      <c r="AC752" s="21">
        <f>SQRT((2*AA752*'⚙ Assumptions'!$B$3)/AB752)</f>
        <v>37.441543222448836</v>
      </c>
      <c r="AD752" s="21">
        <f t="shared" si="153"/>
        <v>16.021520086724081</v>
      </c>
      <c r="AE752" s="21">
        <f t="shared" si="154"/>
        <v>53.463063309172917</v>
      </c>
      <c r="AF752" s="21">
        <f t="shared" si="155"/>
        <v>0.2670830083201351</v>
      </c>
    </row>
    <row r="753" spans="1:32" x14ac:dyDescent="0.3">
      <c r="A753" s="16" t="s">
        <v>1517</v>
      </c>
      <c r="B753" s="17" t="s">
        <v>1518</v>
      </c>
      <c r="C753" s="16" t="s">
        <v>8</v>
      </c>
      <c r="D753" s="16" t="str">
        <f>VLOOKUP(A753,'Lead Time'!$A$2:$C$1180,3,0)</f>
        <v>Local</v>
      </c>
      <c r="E753" s="23" t="str">
        <f>VLOOKUP(A753,Classification!$A$2:$D$1180,4,0)</f>
        <v>C</v>
      </c>
      <c r="F753" s="25" t="str">
        <f>VLOOKUP(A753,Classification!$A$2:$E$1180,5,0)</f>
        <v>L</v>
      </c>
      <c r="G753" s="18">
        <f>VLOOKUP(A753,'Lead Time'!$A$2:$D$1180,4,0)</f>
        <v>11.5</v>
      </c>
      <c r="H753" s="18">
        <f t="shared" si="143"/>
        <v>0.38333333333333336</v>
      </c>
      <c r="I753" s="27">
        <f>VLOOKUP(A753,Classification!$A$2:$F$1180,6,0)</f>
        <v>10.592000000000001</v>
      </c>
      <c r="J753" s="18">
        <f>-SUM('cons 2023 - 2025'!D754:AM754)</f>
        <v>24</v>
      </c>
      <c r="K753" s="18">
        <f>-_xlfn.MINIFS('cons 2023 - 2025'!D754:AM754,'cons 2023 - 2025'!D754:AM754,"&lt;&gt;0")</f>
        <v>6</v>
      </c>
      <c r="L753" s="18">
        <f>-_xlfn.MAXIFS('cons 2023 - 2025'!D754:AM754,'cons 2023 - 2025'!D754:AM754,"&lt;&gt;0")</f>
        <v>1</v>
      </c>
      <c r="M753" s="16">
        <f>COUNTIF('cons 2023 - 2025'!D754:AM754,"&lt;&gt;0")</f>
        <v>10</v>
      </c>
      <c r="N753" s="18">
        <f>-AVERAGE('cons 2023 - 2025'!D754:AM754)</f>
        <v>0.66666666666666663</v>
      </c>
      <c r="O753" s="18">
        <f t="shared" si="144"/>
        <v>2.4</v>
      </c>
      <c r="P753" s="18">
        <f>_xlfn.STDEV.S('cons 2023 - 2025'!D754:AM754)</f>
        <v>1.3938641048743392</v>
      </c>
      <c r="Q753" s="18">
        <f>-AVERAGE('cons 2023 - 2025'!D754:AM754)/'⚙ Assumptions'!$B$5</f>
        <v>3.03030303030303E-2</v>
      </c>
      <c r="R753" s="18">
        <f>_xlfn.STDEV.S('cons 2023 - 2025'!D754:AM754)/SQRT('⚙ Assumptions'!$B$5)</f>
        <v>0.29717282566158082</v>
      </c>
      <c r="S753" s="18">
        <f>-IF(AVERAGE('cons 2023 - 2025'!D754:AM754)=0,"",_xlfn.STDEV.S('cons 2023 - 2025'!D754:AM754)/AVERAGE('cons 2023 - 2025'!D754:AM754))</f>
        <v>2.0907961573115088</v>
      </c>
      <c r="T753" s="18" t="str">
        <f t="shared" si="145"/>
        <v>Z</v>
      </c>
      <c r="U753" s="37">
        <f t="shared" si="146"/>
        <v>0.9</v>
      </c>
      <c r="V753" s="18">
        <f t="shared" si="147"/>
        <v>1.28</v>
      </c>
      <c r="W753" s="18">
        <f t="shared" si="148"/>
        <v>1.2899354660189426</v>
      </c>
      <c r="X753" s="18">
        <f t="shared" si="149"/>
        <v>1.1046347381654738</v>
      </c>
      <c r="Y753" s="18">
        <f t="shared" si="150"/>
        <v>1.638420314503791</v>
      </c>
      <c r="Z753" s="18">
        <f t="shared" si="151"/>
        <v>1.3601902937210293</v>
      </c>
      <c r="AA753" s="18">
        <f>-AVERAGE('cons 2023 - 2025'!D754:AM754)*12</f>
        <v>8</v>
      </c>
      <c r="AB753" s="27">
        <f t="shared" si="152"/>
        <v>2.1184000000000003</v>
      </c>
      <c r="AC753" s="18">
        <f>SQRT((2*AA753*'⚙ Assumptions'!$B$3)/AB753)</f>
        <v>33.659033164890019</v>
      </c>
      <c r="AD753" s="18">
        <f t="shared" si="153"/>
        <v>1.3601902937210293</v>
      </c>
      <c r="AE753" s="18">
        <f t="shared" si="154"/>
        <v>35.019223458611052</v>
      </c>
      <c r="AF753" s="18">
        <f t="shared" si="155"/>
        <v>0.23767765285501005</v>
      </c>
    </row>
    <row r="754" spans="1:32" x14ac:dyDescent="0.3">
      <c r="A754" s="19" t="s">
        <v>1519</v>
      </c>
      <c r="B754" s="20" t="s">
        <v>1520</v>
      </c>
      <c r="C754" s="16" t="s">
        <v>8</v>
      </c>
      <c r="D754" s="16" t="str">
        <f>VLOOKUP(A754,'Lead Time'!$A$2:$C$1180,3,0)</f>
        <v>Local</v>
      </c>
      <c r="E754" s="23" t="str">
        <f>VLOOKUP(A754,Classification!$A$2:$D$1180,4,0)</f>
        <v>C</v>
      </c>
      <c r="F754" s="26" t="str">
        <f>VLOOKUP(A754,Classification!$A$2:$E$1180,5,0)</f>
        <v>M</v>
      </c>
      <c r="G754" s="21">
        <f>VLOOKUP(A754,'Lead Time'!$A$2:$D$1180,4,0)</f>
        <v>18</v>
      </c>
      <c r="H754" s="21">
        <f t="shared" si="143"/>
        <v>0.6</v>
      </c>
      <c r="I754" s="32">
        <f>VLOOKUP(A754,Classification!$A$2:$F$1180,6,0)</f>
        <v>10.57</v>
      </c>
      <c r="J754" s="21">
        <f>-SUM('cons 2023 - 2025'!D755:AM755)</f>
        <v>19</v>
      </c>
      <c r="K754" s="18">
        <f>-_xlfn.MINIFS('cons 2023 - 2025'!D755:AM755,'cons 2023 - 2025'!D755:AM755,"&lt;&gt;0")</f>
        <v>5</v>
      </c>
      <c r="L754" s="18">
        <f>-_xlfn.MAXIFS('cons 2023 - 2025'!D755:AM755,'cons 2023 - 2025'!D755:AM755,"&lt;&gt;0")</f>
        <v>1</v>
      </c>
      <c r="M754" s="19">
        <f>COUNTIF('cons 2023 - 2025'!D755:AM755,"&lt;&gt;0")</f>
        <v>9</v>
      </c>
      <c r="N754" s="21">
        <f>-AVERAGE('cons 2023 - 2025'!D755:AM755)</f>
        <v>0.52777777777777779</v>
      </c>
      <c r="O754" s="21">
        <f t="shared" si="144"/>
        <v>2.1111111111111112</v>
      </c>
      <c r="P754" s="21">
        <f>_xlfn.STDEV.S('cons 2023 - 2025'!D755:AM755)</f>
        <v>1.1828805304029435</v>
      </c>
      <c r="Q754" s="21">
        <f>-AVERAGE('cons 2023 - 2025'!D755:AM755)/'⚙ Assumptions'!$B$5</f>
        <v>2.3989898989898992E-2</v>
      </c>
      <c r="R754" s="21">
        <f>_xlfn.STDEV.S('cons 2023 - 2025'!D755:AM755)/SQRT('⚙ Assumptions'!$B$5)</f>
        <v>0.25219097644501198</v>
      </c>
      <c r="S754" s="21">
        <f>-IF(AVERAGE('cons 2023 - 2025'!D755:AM755)=0,"",_xlfn.STDEV.S('cons 2023 - 2025'!D755:AM755)/AVERAGE('cons 2023 - 2025'!D755:AM755))</f>
        <v>2.2412473207634718</v>
      </c>
      <c r="T754" s="21" t="str">
        <f t="shared" si="145"/>
        <v>Z</v>
      </c>
      <c r="U754" s="38">
        <f t="shared" si="146"/>
        <v>0.9</v>
      </c>
      <c r="V754" s="21">
        <f t="shared" si="147"/>
        <v>1.28</v>
      </c>
      <c r="W754" s="21">
        <f t="shared" si="148"/>
        <v>1.3695432929151348</v>
      </c>
      <c r="X754" s="21">
        <f t="shared" si="149"/>
        <v>1.1728068082697207</v>
      </c>
      <c r="Y754" s="21">
        <f t="shared" si="150"/>
        <v>1.8013614747333166</v>
      </c>
      <c r="Z754" s="21">
        <f t="shared" si="151"/>
        <v>1.4894734749363874</v>
      </c>
      <c r="AA754" s="21">
        <f>-AVERAGE('cons 2023 - 2025'!D755:AM755)*12</f>
        <v>6.3333333333333339</v>
      </c>
      <c r="AB754" s="32">
        <f t="shared" si="152"/>
        <v>2.1140000000000003</v>
      </c>
      <c r="AC754" s="21">
        <f>SQRT((2*AA754*'⚙ Assumptions'!$B$3)/AB754)</f>
        <v>29.979494726698068</v>
      </c>
      <c r="AD754" s="21">
        <f t="shared" si="153"/>
        <v>1.4894734749363874</v>
      </c>
      <c r="AE754" s="21">
        <f t="shared" si="154"/>
        <v>31.468968201634453</v>
      </c>
      <c r="AF754" s="21">
        <f t="shared" si="155"/>
        <v>0.21125550617413241</v>
      </c>
    </row>
    <row r="755" spans="1:32" x14ac:dyDescent="0.3">
      <c r="A755" s="16" t="s">
        <v>1521</v>
      </c>
      <c r="B755" s="17" t="s">
        <v>1522</v>
      </c>
      <c r="C755" s="16" t="s">
        <v>976</v>
      </c>
      <c r="D755" s="16" t="str">
        <f>VLOOKUP(A755,'Lead Time'!$A$2:$C$1180,3,0)</f>
        <v>Local</v>
      </c>
      <c r="E755" s="23" t="str">
        <f>VLOOKUP(A755,Classification!$A$2:$D$1180,4,0)</f>
        <v>C</v>
      </c>
      <c r="F755" s="26" t="str">
        <f>VLOOKUP(A755,Classification!$A$2:$E$1180,5,0)</f>
        <v>M</v>
      </c>
      <c r="G755" s="18">
        <f>VLOOKUP(A755,'Lead Time'!$A$2:$D$1180,4,0)</f>
        <v>75.142857142857139</v>
      </c>
      <c r="H755" s="18">
        <f t="shared" si="143"/>
        <v>2.5047619047619047</v>
      </c>
      <c r="I755" s="27">
        <f>VLOOKUP(A755,Classification!$A$2:$F$1180,6,0)</f>
        <v>10.545999999999999</v>
      </c>
      <c r="J755" s="18">
        <f>-SUM('cons 2023 - 2025'!D756:AM756)</f>
        <v>52</v>
      </c>
      <c r="K755" s="18">
        <f>-_xlfn.MINIFS('cons 2023 - 2025'!D756:AM756,'cons 2023 - 2025'!D756:AM756,"&lt;&gt;0")</f>
        <v>15</v>
      </c>
      <c r="L755" s="18">
        <f>-_xlfn.MAXIFS('cons 2023 - 2025'!D756:AM756,'cons 2023 - 2025'!D756:AM756,"&lt;&gt;0")</f>
        <v>2</v>
      </c>
      <c r="M755" s="16">
        <f>COUNTIF('cons 2023 - 2025'!D756:AM756,"&lt;&gt;0")</f>
        <v>8</v>
      </c>
      <c r="N755" s="18">
        <f>-AVERAGE('cons 2023 - 2025'!D756:AM756)</f>
        <v>1.4444444444444444</v>
      </c>
      <c r="O755" s="18">
        <f t="shared" si="144"/>
        <v>6.5</v>
      </c>
      <c r="P755" s="18">
        <f>_xlfn.STDEV.S('cons 2023 - 2025'!D756:AM756)</f>
        <v>3.3674445117451515</v>
      </c>
      <c r="Q755" s="18">
        <f>-AVERAGE('cons 2023 - 2025'!D756:AM756)/'⚙ Assumptions'!$B$5</f>
        <v>6.5656565656565649E-2</v>
      </c>
      <c r="R755" s="18">
        <f>_xlfn.STDEV.S('cons 2023 - 2025'!D756:AM756)/SQRT('⚙ Assumptions'!$B$5)</f>
        <v>0.71794158219183513</v>
      </c>
      <c r="S755" s="18">
        <f>-IF(AVERAGE('cons 2023 - 2025'!D756:AM756)=0,"",_xlfn.STDEV.S('cons 2023 - 2025'!D756:AM756)/AVERAGE('cons 2023 - 2025'!D756:AM756))</f>
        <v>2.3313077389004895</v>
      </c>
      <c r="T755" s="18" t="str">
        <f t="shared" si="145"/>
        <v>Z</v>
      </c>
      <c r="U755" s="37">
        <f t="shared" si="146"/>
        <v>0.9</v>
      </c>
      <c r="V755" s="18">
        <f t="shared" si="147"/>
        <v>1.28</v>
      </c>
      <c r="W755" s="18">
        <f t="shared" si="148"/>
        <v>7.9660481938044594</v>
      </c>
      <c r="X755" s="18">
        <f t="shared" si="149"/>
        <v>6.8217161188182356</v>
      </c>
      <c r="Y755" s="18">
        <f t="shared" si="150"/>
        <v>12.899670127426393</v>
      </c>
      <c r="Z755" s="18">
        <f t="shared" si="151"/>
        <v>10.439705536807654</v>
      </c>
      <c r="AA755" s="18">
        <f>-AVERAGE('cons 2023 - 2025'!D756:AM756)*12</f>
        <v>17.333333333333332</v>
      </c>
      <c r="AB755" s="27">
        <f t="shared" si="152"/>
        <v>2.1092</v>
      </c>
      <c r="AC755" s="18">
        <f>SQRT((2*AA755*'⚙ Assumptions'!$B$3)/AB755)</f>
        <v>49.652690976636059</v>
      </c>
      <c r="AD755" s="18">
        <f t="shared" si="153"/>
        <v>10.439705536807654</v>
      </c>
      <c r="AE755" s="18">
        <f t="shared" si="154"/>
        <v>60.092396513443717</v>
      </c>
      <c r="AF755" s="18">
        <f t="shared" si="155"/>
        <v>0.34909151935973592</v>
      </c>
    </row>
    <row r="756" spans="1:32" x14ac:dyDescent="0.3">
      <c r="A756" s="19" t="s">
        <v>1523</v>
      </c>
      <c r="B756" s="20" t="s">
        <v>1524</v>
      </c>
      <c r="C756" s="16" t="s">
        <v>130</v>
      </c>
      <c r="D756" s="16" t="str">
        <f>VLOOKUP(A756,'Lead Time'!$A$2:$C$1180,3,0)</f>
        <v>Local</v>
      </c>
      <c r="E756" s="23" t="str">
        <f>VLOOKUP(A756,Classification!$A$2:$D$1180,4,0)</f>
        <v>C</v>
      </c>
      <c r="F756" s="26" t="str">
        <f>VLOOKUP(A756,Classification!$A$2:$E$1180,5,0)</f>
        <v>M</v>
      </c>
      <c r="G756" s="21">
        <f>VLOOKUP(A756,'Lead Time'!$A$2:$D$1180,4,0)</f>
        <v>15</v>
      </c>
      <c r="H756" s="21">
        <f t="shared" si="143"/>
        <v>0.5</v>
      </c>
      <c r="I756" s="32">
        <f>VLOOKUP(A756,Classification!$A$2:$F$1180,6,0)</f>
        <v>10.513999999999999</v>
      </c>
      <c r="J756" s="21">
        <f>-SUM('cons 2023 - 2025'!D757:AM757)</f>
        <v>11</v>
      </c>
      <c r="K756" s="18">
        <f>-_xlfn.MINIFS('cons 2023 - 2025'!D757:AM757,'cons 2023 - 2025'!D757:AM757,"&lt;&gt;0")</f>
        <v>3</v>
      </c>
      <c r="L756" s="18">
        <f>-_xlfn.MAXIFS('cons 2023 - 2025'!D757:AM757,'cons 2023 - 2025'!D757:AM757,"&lt;&gt;0")</f>
        <v>0.5</v>
      </c>
      <c r="M756" s="19">
        <f>COUNTIF('cons 2023 - 2025'!D757:AM757,"&lt;&gt;0")</f>
        <v>9</v>
      </c>
      <c r="N756" s="21">
        <f>-AVERAGE('cons 2023 - 2025'!D757:AM757)</f>
        <v>0.30555555555555558</v>
      </c>
      <c r="O756" s="21">
        <f t="shared" si="144"/>
        <v>1.2222222222222223</v>
      </c>
      <c r="P756" s="21">
        <f>_xlfn.STDEV.S('cons 2023 - 2025'!D757:AM757)</f>
        <v>0.65767749128253017</v>
      </c>
      <c r="Q756" s="21">
        <f>-AVERAGE('cons 2023 - 2025'!D757:AM757)/'⚙ Assumptions'!$B$5</f>
        <v>1.388888888888889E-2</v>
      </c>
      <c r="R756" s="21">
        <f>_xlfn.STDEV.S('cons 2023 - 2025'!D757:AM757)/SQRT('⚙ Assumptions'!$B$5)</f>
        <v>0.14021731227239617</v>
      </c>
      <c r="S756" s="21">
        <f>-IF(AVERAGE('cons 2023 - 2025'!D757:AM757)=0,"",_xlfn.STDEV.S('cons 2023 - 2025'!D757:AM757)/AVERAGE('cons 2023 - 2025'!D757:AM757))</f>
        <v>2.1523990623791893</v>
      </c>
      <c r="T756" s="21" t="str">
        <f t="shared" si="145"/>
        <v>Z</v>
      </c>
      <c r="U756" s="38">
        <f t="shared" si="146"/>
        <v>0.9</v>
      </c>
      <c r="V756" s="21">
        <f t="shared" si="147"/>
        <v>1.28</v>
      </c>
      <c r="W756" s="21">
        <f t="shared" si="148"/>
        <v>0.69511592355962271</v>
      </c>
      <c r="X756" s="21">
        <f t="shared" si="149"/>
        <v>0.595261713817131</v>
      </c>
      <c r="Y756" s="21">
        <f t="shared" si="150"/>
        <v>0.90344925689295608</v>
      </c>
      <c r="Z756" s="21">
        <f t="shared" si="151"/>
        <v>0.74803949159490879</v>
      </c>
      <c r="AA756" s="21">
        <f>-AVERAGE('cons 2023 - 2025'!D757:AM757)*12</f>
        <v>3.666666666666667</v>
      </c>
      <c r="AB756" s="32">
        <f t="shared" si="152"/>
        <v>2.1027999999999998</v>
      </c>
      <c r="AC756" s="21">
        <f>SQRT((2*AA756*'⚙ Assumptions'!$B$3)/AB756)</f>
        <v>22.871642728236051</v>
      </c>
      <c r="AD756" s="21">
        <f t="shared" si="153"/>
        <v>0.74803949159490879</v>
      </c>
      <c r="AE756" s="21">
        <f t="shared" si="154"/>
        <v>23.61968221983096</v>
      </c>
      <c r="AF756" s="21">
        <f t="shared" si="155"/>
        <v>0.16031496776311591</v>
      </c>
    </row>
    <row r="757" spans="1:32" x14ac:dyDescent="0.3">
      <c r="A757" s="16" t="s">
        <v>1525</v>
      </c>
      <c r="B757" s="17" t="s">
        <v>1526</v>
      </c>
      <c r="C757" s="16" t="s">
        <v>8</v>
      </c>
      <c r="D757" s="16" t="str">
        <f>VLOOKUP(A757,'Lead Time'!$A$2:$C$1180,3,0)</f>
        <v>Local</v>
      </c>
      <c r="E757" s="23" t="str">
        <f>VLOOKUP(A757,Classification!$A$2:$D$1180,4,0)</f>
        <v>C</v>
      </c>
      <c r="F757" s="25" t="str">
        <f>VLOOKUP(A757,Classification!$A$2:$E$1180,5,0)</f>
        <v>L</v>
      </c>
      <c r="G757" s="18">
        <f>VLOOKUP(A757,'Lead Time'!$A$2:$D$1180,4,0)</f>
        <v>40.6</v>
      </c>
      <c r="H757" s="18">
        <f t="shared" si="143"/>
        <v>1.3533333333333333</v>
      </c>
      <c r="I757" s="27">
        <f>VLOOKUP(A757,Classification!$A$2:$F$1180,6,0)</f>
        <v>10.455</v>
      </c>
      <c r="J757" s="18">
        <f>-SUM('cons 2023 - 2025'!D758:AM758)</f>
        <v>11</v>
      </c>
      <c r="K757" s="18">
        <f>-_xlfn.MINIFS('cons 2023 - 2025'!D758:AM758,'cons 2023 - 2025'!D758:AM758,"&lt;&gt;0")</f>
        <v>3</v>
      </c>
      <c r="L757" s="18">
        <f>-_xlfn.MAXIFS('cons 2023 - 2025'!D758:AM758,'cons 2023 - 2025'!D758:AM758,"&lt;&gt;0")</f>
        <v>2</v>
      </c>
      <c r="M757" s="16">
        <f>COUNTIF('cons 2023 - 2025'!D758:AM758,"&lt;&gt;0")</f>
        <v>4</v>
      </c>
      <c r="N757" s="18">
        <f>-AVERAGE('cons 2023 - 2025'!D758:AM758)</f>
        <v>0.30555555555555558</v>
      </c>
      <c r="O757" s="18">
        <f t="shared" si="144"/>
        <v>2.75</v>
      </c>
      <c r="P757" s="18">
        <f>_xlfn.STDEV.S('cons 2023 - 2025'!D758:AM758)</f>
        <v>0.88864083840578678</v>
      </c>
      <c r="Q757" s="18">
        <f>-AVERAGE('cons 2023 - 2025'!D758:AM758)/'⚙ Assumptions'!$B$5</f>
        <v>1.388888888888889E-2</v>
      </c>
      <c r="R757" s="18">
        <f>_xlfn.STDEV.S('cons 2023 - 2025'!D758:AM758)/SQRT('⚙ Assumptions'!$B$5)</f>
        <v>0.18945886333096398</v>
      </c>
      <c r="S757" s="18">
        <f>-IF(AVERAGE('cons 2023 - 2025'!D758:AM758)=0,"",_xlfn.STDEV.S('cons 2023 - 2025'!D758:AM758)/AVERAGE('cons 2023 - 2025'!D758:AM758))</f>
        <v>2.9082791075098475</v>
      </c>
      <c r="T757" s="18" t="str">
        <f t="shared" si="145"/>
        <v>Z</v>
      </c>
      <c r="U757" s="37">
        <f t="shared" si="146"/>
        <v>0.9</v>
      </c>
      <c r="V757" s="18">
        <f t="shared" si="147"/>
        <v>1.28</v>
      </c>
      <c r="W757" s="18">
        <f t="shared" si="148"/>
        <v>1.5452114366126029</v>
      </c>
      <c r="X757" s="18">
        <f t="shared" si="149"/>
        <v>1.3232400191001432</v>
      </c>
      <c r="Y757" s="18">
        <f t="shared" si="150"/>
        <v>2.1091003255014917</v>
      </c>
      <c r="Z757" s="18">
        <f t="shared" si="151"/>
        <v>1.7367585376186616</v>
      </c>
      <c r="AA757" s="18">
        <f>-AVERAGE('cons 2023 - 2025'!D758:AM758)*12</f>
        <v>3.666666666666667</v>
      </c>
      <c r="AB757" s="27">
        <f t="shared" si="152"/>
        <v>2.0910000000000002</v>
      </c>
      <c r="AC757" s="18">
        <f>SQRT((2*AA757*'⚙ Assumptions'!$B$3)/AB757)</f>
        <v>22.936086941112109</v>
      </c>
      <c r="AD757" s="18">
        <f t="shared" si="153"/>
        <v>1.7367585376186616</v>
      </c>
      <c r="AE757" s="18">
        <f t="shared" si="154"/>
        <v>24.672845478730771</v>
      </c>
      <c r="AF757" s="18">
        <f t="shared" si="155"/>
        <v>0.15986452597955142</v>
      </c>
    </row>
    <row r="758" spans="1:32" x14ac:dyDescent="0.3">
      <c r="A758" s="19" t="s">
        <v>1527</v>
      </c>
      <c r="B758" s="20" t="s">
        <v>1528</v>
      </c>
      <c r="C758" s="16" t="s">
        <v>8</v>
      </c>
      <c r="D758" s="16" t="str">
        <f>VLOOKUP(A758,'Lead Time'!$A$2:$C$1180,3,0)</f>
        <v>Local</v>
      </c>
      <c r="E758" s="23" t="str">
        <f>VLOOKUP(A758,Classification!$A$2:$D$1180,4,0)</f>
        <v>C</v>
      </c>
      <c r="F758" s="25" t="str">
        <f>VLOOKUP(A758,Classification!$A$2:$E$1180,5,0)</f>
        <v>L</v>
      </c>
      <c r="G758" s="21">
        <f>VLOOKUP(A758,'Lead Time'!$A$2:$D$1180,4,0)</f>
        <v>8.25</v>
      </c>
      <c r="H758" s="21">
        <f t="shared" si="143"/>
        <v>0.27500000000000002</v>
      </c>
      <c r="I758" s="32">
        <f>VLOOKUP(A758,Classification!$A$2:$F$1180,6,0)</f>
        <v>10.369</v>
      </c>
      <c r="J758" s="21">
        <f>-SUM('cons 2023 - 2025'!D759:AM759)</f>
        <v>6</v>
      </c>
      <c r="K758" s="18">
        <f>-_xlfn.MINIFS('cons 2023 - 2025'!D759:AM759,'cons 2023 - 2025'!D759:AM759,"&lt;&gt;0")</f>
        <v>2</v>
      </c>
      <c r="L758" s="18">
        <f>-_xlfn.MAXIFS('cons 2023 - 2025'!D759:AM759,'cons 2023 - 2025'!D759:AM759,"&lt;&gt;0")</f>
        <v>2</v>
      </c>
      <c r="M758" s="19">
        <f>COUNTIF('cons 2023 - 2025'!D759:AM759,"&lt;&gt;0")</f>
        <v>3</v>
      </c>
      <c r="N758" s="21">
        <f>-AVERAGE('cons 2023 - 2025'!D759:AM759)</f>
        <v>0.16666666666666666</v>
      </c>
      <c r="O758" s="21">
        <f t="shared" si="144"/>
        <v>2</v>
      </c>
      <c r="P758" s="21">
        <f>_xlfn.STDEV.S('cons 2023 - 2025'!D759:AM759)</f>
        <v>0.56061191058138804</v>
      </c>
      <c r="Q758" s="21">
        <f>-AVERAGE('cons 2023 - 2025'!D759:AM759)/'⚙ Assumptions'!$B$5</f>
        <v>7.5757575757575751E-3</v>
      </c>
      <c r="R758" s="21">
        <f>_xlfn.STDEV.S('cons 2023 - 2025'!D759:AM759)/SQRT('⚙ Assumptions'!$B$5)</f>
        <v>0.11952286093343935</v>
      </c>
      <c r="S758" s="21">
        <f>-IF(AVERAGE('cons 2023 - 2025'!D759:AM759)=0,"",_xlfn.STDEV.S('cons 2023 - 2025'!D759:AM759)/AVERAGE('cons 2023 - 2025'!D759:AM759))</f>
        <v>3.3636714634883282</v>
      </c>
      <c r="T758" s="21" t="str">
        <f t="shared" si="145"/>
        <v>Z</v>
      </c>
      <c r="U758" s="38">
        <f t="shared" si="146"/>
        <v>0.9</v>
      </c>
      <c r="V758" s="21">
        <f t="shared" si="147"/>
        <v>1.28</v>
      </c>
      <c r="W758" s="21">
        <f t="shared" si="148"/>
        <v>0.43942819988838089</v>
      </c>
      <c r="X758" s="21">
        <f t="shared" si="149"/>
        <v>0.37630382861269357</v>
      </c>
      <c r="Y758" s="21">
        <f t="shared" si="150"/>
        <v>0.50192819988838089</v>
      </c>
      <c r="Z758" s="21">
        <f t="shared" si="151"/>
        <v>0.42213716194602691</v>
      </c>
      <c r="AA758" s="21">
        <f>-AVERAGE('cons 2023 - 2025'!D759:AM759)*12</f>
        <v>2</v>
      </c>
      <c r="AB758" s="32">
        <f t="shared" si="152"/>
        <v>2.0737999999999999</v>
      </c>
      <c r="AC758" s="21">
        <f>SQRT((2*AA758*'⚙ Assumptions'!$B$3)/AB758)</f>
        <v>17.009525166171706</v>
      </c>
      <c r="AD758" s="21">
        <f t="shared" si="153"/>
        <v>0.42213716194602691</v>
      </c>
      <c r="AE758" s="21">
        <f t="shared" si="154"/>
        <v>17.431662328117731</v>
      </c>
      <c r="AF758" s="21">
        <f t="shared" si="155"/>
        <v>0.11758117763202294</v>
      </c>
    </row>
    <row r="759" spans="1:32" x14ac:dyDescent="0.3">
      <c r="A759" s="16" t="s">
        <v>1529</v>
      </c>
      <c r="B759" s="17" t="s">
        <v>1530</v>
      </c>
      <c r="C759" s="16" t="s">
        <v>8</v>
      </c>
      <c r="D759" s="16" t="str">
        <f>VLOOKUP(A759,'Lead Time'!$A$2:$C$1180,3,0)</f>
        <v>Local</v>
      </c>
      <c r="E759" s="23" t="str">
        <f>VLOOKUP(A759,Classification!$A$2:$D$1180,4,0)</f>
        <v>C</v>
      </c>
      <c r="F759" s="25" t="str">
        <f>VLOOKUP(A759,Classification!$A$2:$E$1180,5,0)</f>
        <v>L</v>
      </c>
      <c r="G759" s="18">
        <f>VLOOKUP(A759,'Lead Time'!$A$2:$D$1180,4,0)</f>
        <v>2</v>
      </c>
      <c r="H759" s="18">
        <f t="shared" si="143"/>
        <v>6.6666666666666666E-2</v>
      </c>
      <c r="I759" s="27">
        <f>VLOOKUP(A759,Classification!$A$2:$F$1180,6,0)</f>
        <v>10.241</v>
      </c>
      <c r="J759" s="18">
        <f>-SUM('cons 2023 - 2025'!D760:AM760)</f>
        <v>1</v>
      </c>
      <c r="K759" s="18">
        <f>-_xlfn.MINIFS('cons 2023 - 2025'!D760:AM760,'cons 2023 - 2025'!D760:AM760,"&lt;&gt;0")</f>
        <v>1</v>
      </c>
      <c r="L759" s="18">
        <f>-_xlfn.MAXIFS('cons 2023 - 2025'!D760:AM760,'cons 2023 - 2025'!D760:AM760,"&lt;&gt;0")</f>
        <v>1</v>
      </c>
      <c r="M759" s="16">
        <f>COUNTIF('cons 2023 - 2025'!D760:AM760,"&lt;&gt;0")</f>
        <v>1</v>
      </c>
      <c r="N759" s="18">
        <f>-AVERAGE('cons 2023 - 2025'!D760:AM760)</f>
        <v>2.7777777777777776E-2</v>
      </c>
      <c r="O759" s="18">
        <f t="shared" si="144"/>
        <v>1</v>
      </c>
      <c r="P759" s="18">
        <f>_xlfn.STDEV.S('cons 2023 - 2025'!D760:AM760)</f>
        <v>0.16666666666666666</v>
      </c>
      <c r="Q759" s="18">
        <f>-AVERAGE('cons 2023 - 2025'!D760:AM760)/'⚙ Assumptions'!$B$5</f>
        <v>1.2626262626262625E-3</v>
      </c>
      <c r="R759" s="18">
        <f>_xlfn.STDEV.S('cons 2023 - 2025'!D760:AM760)/SQRT('⚙ Assumptions'!$B$5)</f>
        <v>3.5533452725935069E-2</v>
      </c>
      <c r="S759" s="18">
        <f>-IF(AVERAGE('cons 2023 - 2025'!D760:AM760)=0,"",_xlfn.STDEV.S('cons 2023 - 2025'!D760:AM760)/AVERAGE('cons 2023 - 2025'!D760:AM760))</f>
        <v>6</v>
      </c>
      <c r="T759" s="18" t="str">
        <f t="shared" si="145"/>
        <v>Z</v>
      </c>
      <c r="U759" s="37">
        <f t="shared" si="146"/>
        <v>0.9</v>
      </c>
      <c r="V759" s="18">
        <f t="shared" si="147"/>
        <v>1.28</v>
      </c>
      <c r="W759" s="18">
        <f t="shared" si="148"/>
        <v>6.4322420176589581E-2</v>
      </c>
      <c r="X759" s="18">
        <f t="shared" si="149"/>
        <v>5.50824298127277E-2</v>
      </c>
      <c r="Y759" s="18">
        <f t="shared" si="150"/>
        <v>6.6847672701842109E-2</v>
      </c>
      <c r="Z759" s="18">
        <f t="shared" si="151"/>
        <v>5.6934281664579554E-2</v>
      </c>
      <c r="AA759" s="18">
        <f>-AVERAGE('cons 2023 - 2025'!D760:AM760)*12</f>
        <v>0.33333333333333331</v>
      </c>
      <c r="AB759" s="27">
        <f t="shared" si="152"/>
        <v>2.0482</v>
      </c>
      <c r="AC759" s="18">
        <f>SQRT((2*AA759*'⚙ Assumptions'!$B$3)/AB759)</f>
        <v>6.9873712577788361</v>
      </c>
      <c r="AD759" s="18">
        <f t="shared" si="153"/>
        <v>5.6934281664579554E-2</v>
      </c>
      <c r="AE759" s="18">
        <f t="shared" si="154"/>
        <v>7.0443055394434158</v>
      </c>
      <c r="AF759" s="18">
        <f t="shared" si="155"/>
        <v>4.7705112700608697E-2</v>
      </c>
    </row>
    <row r="760" spans="1:32" x14ac:dyDescent="0.3">
      <c r="A760" s="19" t="s">
        <v>1531</v>
      </c>
      <c r="B760" s="20" t="s">
        <v>1532</v>
      </c>
      <c r="C760" s="16" t="s">
        <v>8</v>
      </c>
      <c r="D760" s="16" t="str">
        <f>VLOOKUP(A760,'Lead Time'!$A$2:$C$1180,3,0)</f>
        <v>Local</v>
      </c>
      <c r="E760" s="23" t="str">
        <f>VLOOKUP(A760,Classification!$A$2:$D$1180,4,0)</f>
        <v>C</v>
      </c>
      <c r="F760" s="24" t="str">
        <f>VLOOKUP(A760,Classification!$A$2:$E$1180,5,0)</f>
        <v>H</v>
      </c>
      <c r="G760" s="21">
        <f>VLOOKUP(A760,'Lead Time'!$A$2:$D$1180,4,0)</f>
        <v>18.25</v>
      </c>
      <c r="H760" s="21">
        <f t="shared" si="143"/>
        <v>0.60833333333333328</v>
      </c>
      <c r="I760" s="32">
        <f>VLOOKUP(A760,Classification!$A$2:$F$1180,6,0)</f>
        <v>10.18</v>
      </c>
      <c r="J760" s="21">
        <f>-SUM('cons 2023 - 2025'!D761:AM761)</f>
        <v>291.5</v>
      </c>
      <c r="K760" s="18">
        <f>-_xlfn.MINIFS('cons 2023 - 2025'!D761:AM761,'cons 2023 - 2025'!D761:AM761,"&lt;&gt;0")</f>
        <v>132.5</v>
      </c>
      <c r="L760" s="18">
        <f>-_xlfn.MAXIFS('cons 2023 - 2025'!D761:AM761,'cons 2023 - 2025'!D761:AM761,"&lt;&gt;0")</f>
        <v>2</v>
      </c>
      <c r="M760" s="19">
        <f>COUNTIF('cons 2023 - 2025'!D761:AM761,"&lt;&gt;0")</f>
        <v>9</v>
      </c>
      <c r="N760" s="21">
        <f>-AVERAGE('cons 2023 - 2025'!D761:AM761)</f>
        <v>8.0972222222222214</v>
      </c>
      <c r="O760" s="21">
        <f t="shared" si="144"/>
        <v>32.388888888888886</v>
      </c>
      <c r="P760" s="21">
        <f>_xlfn.STDEV.S('cons 2023 - 2025'!D761:AM761)</f>
        <v>23.754043097798395</v>
      </c>
      <c r="Q760" s="21">
        <f>-AVERAGE('cons 2023 - 2025'!D761:AM761)/'⚙ Assumptions'!$B$5</f>
        <v>0.36805555555555552</v>
      </c>
      <c r="R760" s="21">
        <f>_xlfn.STDEV.S('cons 2023 - 2025'!D761:AM761)/SQRT('⚙ Assumptions'!$B$5)</f>
        <v>5.0643790047926611</v>
      </c>
      <c r="S760" s="21">
        <f>-IF(AVERAGE('cons 2023 - 2025'!D761:AM761)=0,"",_xlfn.STDEV.S('cons 2023 - 2025'!D761:AM761)/AVERAGE('cons 2023 - 2025'!D761:AM761))</f>
        <v>2.9336039503284468</v>
      </c>
      <c r="T760" s="21" t="str">
        <f t="shared" si="145"/>
        <v>Z</v>
      </c>
      <c r="U760" s="38">
        <f t="shared" si="146"/>
        <v>0.9</v>
      </c>
      <c r="V760" s="21">
        <f t="shared" si="147"/>
        <v>1.28</v>
      </c>
      <c r="W760" s="21">
        <f t="shared" si="148"/>
        <v>27.692846838179818</v>
      </c>
      <c r="X760" s="21">
        <f t="shared" si="149"/>
        <v>23.714737226784735</v>
      </c>
      <c r="Y760" s="21">
        <f t="shared" si="150"/>
        <v>34.409860727068704</v>
      </c>
      <c r="Z760" s="21">
        <f t="shared" si="151"/>
        <v>28.640547411969919</v>
      </c>
      <c r="AA760" s="21">
        <f>-AVERAGE('cons 2023 - 2025'!D761:AM761)*12</f>
        <v>97.166666666666657</v>
      </c>
      <c r="AB760" s="32">
        <f t="shared" si="152"/>
        <v>2.036</v>
      </c>
      <c r="AC760" s="21">
        <f>SQRT((2*AA760*'⚙ Assumptions'!$B$3)/AB760)</f>
        <v>119.65487370588674</v>
      </c>
      <c r="AD760" s="21">
        <f t="shared" si="153"/>
        <v>28.640547411969919</v>
      </c>
      <c r="AE760" s="21">
        <f t="shared" si="154"/>
        <v>148.29542111785668</v>
      </c>
      <c r="AF760" s="21">
        <f t="shared" si="155"/>
        <v>0.81205774288395138</v>
      </c>
    </row>
    <row r="761" spans="1:32" x14ac:dyDescent="0.3">
      <c r="A761" s="16" t="s">
        <v>1533</v>
      </c>
      <c r="B761" s="17" t="s">
        <v>1534</v>
      </c>
      <c r="C761" s="16" t="s">
        <v>130</v>
      </c>
      <c r="D761" s="16" t="str">
        <f>VLOOKUP(A761,'Lead Time'!$A$2:$C$1180,3,0)</f>
        <v>Local</v>
      </c>
      <c r="E761" s="23" t="str">
        <f>VLOOKUP(A761,Classification!$A$2:$D$1180,4,0)</f>
        <v>C</v>
      </c>
      <c r="F761" s="25" t="str">
        <f>VLOOKUP(A761,Classification!$A$2:$E$1180,5,0)</f>
        <v>L</v>
      </c>
      <c r="G761" s="18">
        <f>VLOOKUP(A761,'Lead Time'!$A$2:$D$1180,4,0)</f>
        <v>18.5</v>
      </c>
      <c r="H761" s="18">
        <f t="shared" si="143"/>
        <v>0.6166666666666667</v>
      </c>
      <c r="I761" s="27">
        <f>VLOOKUP(A761,Classification!$A$2:$F$1180,6,0)</f>
        <v>10.087999999999999</v>
      </c>
      <c r="J761" s="18">
        <f>-SUM('cons 2023 - 2025'!D762:AM762)</f>
        <v>164</v>
      </c>
      <c r="K761" s="18">
        <f>-_xlfn.MINIFS('cons 2023 - 2025'!D762:AM762,'cons 2023 - 2025'!D762:AM762,"&lt;&gt;0")</f>
        <v>100</v>
      </c>
      <c r="L761" s="18">
        <f>-_xlfn.MAXIFS('cons 2023 - 2025'!D762:AM762,'cons 2023 - 2025'!D762:AM762,"&lt;&gt;0")</f>
        <v>64</v>
      </c>
      <c r="M761" s="16">
        <f>COUNTIF('cons 2023 - 2025'!D762:AM762,"&lt;&gt;0")</f>
        <v>2</v>
      </c>
      <c r="N761" s="18">
        <f>-AVERAGE('cons 2023 - 2025'!D762:AM762)</f>
        <v>4.5555555555555554</v>
      </c>
      <c r="O761" s="18">
        <f t="shared" si="144"/>
        <v>82</v>
      </c>
      <c r="P761" s="18">
        <f>_xlfn.STDEV.S('cons 2023 - 2025'!D762:AM762)</f>
        <v>19.529383640986353</v>
      </c>
      <c r="Q761" s="18">
        <f>-AVERAGE('cons 2023 - 2025'!D762:AM762)/'⚙ Assumptions'!$B$5</f>
        <v>0.20707070707070707</v>
      </c>
      <c r="R761" s="18">
        <f>_xlfn.STDEV.S('cons 2023 - 2025'!D762:AM762)/SQRT('⚙ Assumptions'!$B$5)</f>
        <v>4.1636785822418299</v>
      </c>
      <c r="S761" s="18">
        <f>-IF(AVERAGE('cons 2023 - 2025'!D762:AM762)=0,"",_xlfn.STDEV.S('cons 2023 - 2025'!D762:AM762)/AVERAGE('cons 2023 - 2025'!D762:AM762))</f>
        <v>4.2869378724116389</v>
      </c>
      <c r="T761" s="18" t="str">
        <f t="shared" si="145"/>
        <v>Z</v>
      </c>
      <c r="U761" s="37">
        <f t="shared" si="146"/>
        <v>0.9</v>
      </c>
      <c r="V761" s="18">
        <f t="shared" si="147"/>
        <v>1.28</v>
      </c>
      <c r="W761" s="18">
        <f t="shared" si="148"/>
        <v>22.923083181992396</v>
      </c>
      <c r="X761" s="18">
        <f t="shared" si="149"/>
        <v>19.630155659518628</v>
      </c>
      <c r="Y761" s="18">
        <f t="shared" si="150"/>
        <v>26.753891262800476</v>
      </c>
      <c r="Z761" s="18">
        <f t="shared" si="151"/>
        <v>22.439414918777889</v>
      </c>
      <c r="AA761" s="18">
        <f>-AVERAGE('cons 2023 - 2025'!D762:AM762)*12</f>
        <v>54.666666666666664</v>
      </c>
      <c r="AB761" s="27">
        <f t="shared" si="152"/>
        <v>2.0175999999999998</v>
      </c>
      <c r="AC761" s="18">
        <f>SQRT((2*AA761*'⚙ Assumptions'!$B$3)/AB761)</f>
        <v>90.158024982114895</v>
      </c>
      <c r="AD761" s="18">
        <f t="shared" si="153"/>
        <v>22.439414918777889</v>
      </c>
      <c r="AE761" s="18">
        <f t="shared" si="154"/>
        <v>112.59743990089278</v>
      </c>
      <c r="AF761" s="18">
        <f t="shared" si="155"/>
        <v>0.60634277067971676</v>
      </c>
    </row>
    <row r="762" spans="1:32" x14ac:dyDescent="0.3">
      <c r="A762" s="19" t="s">
        <v>1535</v>
      </c>
      <c r="B762" s="20" t="s">
        <v>1536</v>
      </c>
      <c r="C762" s="16" t="s">
        <v>8</v>
      </c>
      <c r="D762" s="16"/>
      <c r="E762" s="23" t="str">
        <f>VLOOKUP(A762,Classification!$A$2:$D$1180,4,0)</f>
        <v>C</v>
      </c>
      <c r="F762" s="25" t="str">
        <f>VLOOKUP(A762,Classification!$A$2:$E$1180,5,0)</f>
        <v>L</v>
      </c>
      <c r="G762" s="21">
        <f>VLOOKUP(A762,'Lead Time'!$A$2:$D$1180,4,0)</f>
        <v>44</v>
      </c>
      <c r="H762" s="21">
        <f t="shared" si="143"/>
        <v>1.4666666666666666</v>
      </c>
      <c r="I762" s="32">
        <f>VLOOKUP(A762,Classification!$A$2:$F$1180,6,0)</f>
        <v>10.058999999999999</v>
      </c>
      <c r="J762" s="21">
        <f>-SUM('cons 2023 - 2025'!D763:AM763)</f>
        <v>1</v>
      </c>
      <c r="K762" s="18">
        <f>-_xlfn.MINIFS('cons 2023 - 2025'!D763:AM763,'cons 2023 - 2025'!D763:AM763,"&lt;&gt;0")</f>
        <v>1</v>
      </c>
      <c r="L762" s="18">
        <f>-_xlfn.MAXIFS('cons 2023 - 2025'!D763:AM763,'cons 2023 - 2025'!D763:AM763,"&lt;&gt;0")</f>
        <v>1</v>
      </c>
      <c r="M762" s="19">
        <f>COUNTIF('cons 2023 - 2025'!D763:AM763,"&lt;&gt;0")</f>
        <v>1</v>
      </c>
      <c r="N762" s="21">
        <f>-AVERAGE('cons 2023 - 2025'!D763:AM763)</f>
        <v>2.7777777777777776E-2</v>
      </c>
      <c r="O762" s="21">
        <f t="shared" si="144"/>
        <v>1</v>
      </c>
      <c r="P762" s="21">
        <f>_xlfn.STDEV.S('cons 2023 - 2025'!D763:AM763)</f>
        <v>0.16666666666666666</v>
      </c>
      <c r="Q762" s="21">
        <f>-AVERAGE('cons 2023 - 2025'!D763:AM763)/'⚙ Assumptions'!$B$5</f>
        <v>1.2626262626262625E-3</v>
      </c>
      <c r="R762" s="21">
        <f>_xlfn.STDEV.S('cons 2023 - 2025'!D763:AM763)/SQRT('⚙ Assumptions'!$B$5)</f>
        <v>3.5533452725935069E-2</v>
      </c>
      <c r="S762" s="21">
        <f>-IF(AVERAGE('cons 2023 - 2025'!D763:AM763)=0,"",_xlfn.STDEV.S('cons 2023 - 2025'!D763:AM763)/AVERAGE('cons 2023 - 2025'!D763:AM763))</f>
        <v>6</v>
      </c>
      <c r="T762" s="21" t="str">
        <f t="shared" si="145"/>
        <v>Z</v>
      </c>
      <c r="U762" s="38">
        <f t="shared" si="146"/>
        <v>0.9</v>
      </c>
      <c r="V762" s="21">
        <f t="shared" si="147"/>
        <v>1.28</v>
      </c>
      <c r="W762" s="21">
        <f t="shared" si="148"/>
        <v>0.30169889330626026</v>
      </c>
      <c r="X762" s="21">
        <f t="shared" si="149"/>
        <v>0.25835949688298593</v>
      </c>
      <c r="Y762" s="21">
        <f t="shared" si="150"/>
        <v>0.35725444886181579</v>
      </c>
      <c r="Z762" s="21">
        <f t="shared" si="151"/>
        <v>0.29910023762372667</v>
      </c>
      <c r="AA762" s="21">
        <f>-AVERAGE('cons 2023 - 2025'!D763:AM763)*12</f>
        <v>0.33333333333333331</v>
      </c>
      <c r="AB762" s="32">
        <f t="shared" si="152"/>
        <v>2.0118</v>
      </c>
      <c r="AC762" s="21">
        <f>SQRT((2*AA762*'⚙ Assumptions'!$B$3)/AB762)</f>
        <v>7.0503000142746721</v>
      </c>
      <c r="AD762" s="21">
        <f t="shared" si="153"/>
        <v>0.29910023762372667</v>
      </c>
      <c r="AE762" s="21">
        <f t="shared" si="154"/>
        <v>7.3494002518983992</v>
      </c>
      <c r="AF762" s="21">
        <f t="shared" si="155"/>
        <v>4.7279311895725949E-2</v>
      </c>
    </row>
    <row r="763" spans="1:32" x14ac:dyDescent="0.3">
      <c r="A763" s="16" t="s">
        <v>1537</v>
      </c>
      <c r="B763" s="17" t="s">
        <v>1538</v>
      </c>
      <c r="C763" s="16" t="s">
        <v>130</v>
      </c>
      <c r="D763" s="16" t="str">
        <f>VLOOKUP(A763,'Lead Time'!$A$2:$C$1180,3,0)</f>
        <v>Local</v>
      </c>
      <c r="E763" s="23" t="str">
        <f>VLOOKUP(A763,Classification!$A$2:$D$1180,4,0)</f>
        <v>C</v>
      </c>
      <c r="F763" s="25" t="str">
        <f>VLOOKUP(A763,Classification!$A$2:$E$1180,5,0)</f>
        <v>L</v>
      </c>
      <c r="G763" s="18">
        <f>VLOOKUP(A763,'Lead Time'!$A$2:$D$1180,4,0)</f>
        <v>9</v>
      </c>
      <c r="H763" s="18">
        <f t="shared" si="143"/>
        <v>0.3</v>
      </c>
      <c r="I763" s="27">
        <f>VLOOKUP(A763,Classification!$A$2:$F$1180,6,0)</f>
        <v>10.039999999999999</v>
      </c>
      <c r="J763" s="18">
        <f>-SUM('cons 2023 - 2025'!D764:AM764)</f>
        <v>10</v>
      </c>
      <c r="K763" s="18">
        <f>-_xlfn.MINIFS('cons 2023 - 2025'!D764:AM764,'cons 2023 - 2025'!D764:AM764,"&lt;&gt;0")</f>
        <v>10</v>
      </c>
      <c r="L763" s="18">
        <f>-_xlfn.MAXIFS('cons 2023 - 2025'!D764:AM764,'cons 2023 - 2025'!D764:AM764,"&lt;&gt;0")</f>
        <v>10</v>
      </c>
      <c r="M763" s="16">
        <f>COUNTIF('cons 2023 - 2025'!D764:AM764,"&lt;&gt;0")</f>
        <v>1</v>
      </c>
      <c r="N763" s="18">
        <f>-AVERAGE('cons 2023 - 2025'!D764:AM764)</f>
        <v>0.27777777777777779</v>
      </c>
      <c r="O763" s="18">
        <f t="shared" si="144"/>
        <v>10</v>
      </c>
      <c r="P763" s="18">
        <f>_xlfn.STDEV.S('cons 2023 - 2025'!D764:AM764)</f>
        <v>1.6666666666666667</v>
      </c>
      <c r="Q763" s="18">
        <f>-AVERAGE('cons 2023 - 2025'!D764:AM764)/'⚙ Assumptions'!$B$5</f>
        <v>1.2626262626262626E-2</v>
      </c>
      <c r="R763" s="18">
        <f>_xlfn.STDEV.S('cons 2023 - 2025'!D764:AM764)/SQRT('⚙ Assumptions'!$B$5)</f>
        <v>0.35533452725935072</v>
      </c>
      <c r="S763" s="18">
        <f>-IF(AVERAGE('cons 2023 - 2025'!D764:AM764)=0,"",_xlfn.STDEV.S('cons 2023 - 2025'!D764:AM764)/AVERAGE('cons 2023 - 2025'!D764:AM764))</f>
        <v>6</v>
      </c>
      <c r="T763" s="18" t="str">
        <f t="shared" si="145"/>
        <v>Z</v>
      </c>
      <c r="U763" s="37">
        <f t="shared" si="146"/>
        <v>0.9</v>
      </c>
      <c r="V763" s="18">
        <f t="shared" si="147"/>
        <v>1.28</v>
      </c>
      <c r="W763" s="18">
        <f t="shared" si="148"/>
        <v>1.3644845846759068</v>
      </c>
      <c r="X763" s="18">
        <f t="shared" si="149"/>
        <v>1.1684747893443543</v>
      </c>
      <c r="Y763" s="18">
        <f t="shared" si="150"/>
        <v>1.4781209483122704</v>
      </c>
      <c r="Z763" s="18">
        <f t="shared" si="151"/>
        <v>1.2518081226776876</v>
      </c>
      <c r="AA763" s="18">
        <f>-AVERAGE('cons 2023 - 2025'!D764:AM764)*12</f>
        <v>3.3333333333333335</v>
      </c>
      <c r="AB763" s="27">
        <f t="shared" si="152"/>
        <v>2.008</v>
      </c>
      <c r="AC763" s="18">
        <f>SQRT((2*AA763*'⚙ Assumptions'!$B$3)/AB763)</f>
        <v>22.316092133872587</v>
      </c>
      <c r="AD763" s="18">
        <f t="shared" si="153"/>
        <v>1.2518081226776876</v>
      </c>
      <c r="AE763" s="18">
        <f t="shared" si="154"/>
        <v>23.567900256550274</v>
      </c>
      <c r="AF763" s="18">
        <f t="shared" si="155"/>
        <v>0.14936904334938722</v>
      </c>
    </row>
    <row r="764" spans="1:32" x14ac:dyDescent="0.3">
      <c r="A764" s="19" t="s">
        <v>1539</v>
      </c>
      <c r="B764" s="20" t="s">
        <v>1540</v>
      </c>
      <c r="C764" s="16" t="s">
        <v>8</v>
      </c>
      <c r="D764" s="16" t="str">
        <f>VLOOKUP(A764,'Lead Time'!$A$2:$C$1180,3,0)</f>
        <v>Mixed Source</v>
      </c>
      <c r="E764" s="23" t="str">
        <f>VLOOKUP(A764,Classification!$A$2:$D$1180,4,0)</f>
        <v>C</v>
      </c>
      <c r="F764" s="25" t="str">
        <f>VLOOKUP(A764,Classification!$A$2:$E$1180,5,0)</f>
        <v>L</v>
      </c>
      <c r="G764" s="21">
        <f>VLOOKUP(A764,'Lead Time'!$A$2:$D$1180,4,0)</f>
        <v>140</v>
      </c>
      <c r="H764" s="21">
        <f t="shared" si="143"/>
        <v>4.666666666666667</v>
      </c>
      <c r="I764" s="32">
        <f>VLOOKUP(A764,Classification!$A$2:$F$1180,6,0)</f>
        <v>10.000999999999999</v>
      </c>
      <c r="J764" s="21">
        <f>-SUM('cons 2023 - 2025'!D765:AM765)</f>
        <v>4</v>
      </c>
      <c r="K764" s="18">
        <f>-_xlfn.MINIFS('cons 2023 - 2025'!D765:AM765,'cons 2023 - 2025'!D765:AM765,"&lt;&gt;0")</f>
        <v>4</v>
      </c>
      <c r="L764" s="18">
        <f>-_xlfn.MAXIFS('cons 2023 - 2025'!D765:AM765,'cons 2023 - 2025'!D765:AM765,"&lt;&gt;0")</f>
        <v>4</v>
      </c>
      <c r="M764" s="19">
        <f>COUNTIF('cons 2023 - 2025'!D765:AM765,"&lt;&gt;0")</f>
        <v>1</v>
      </c>
      <c r="N764" s="21">
        <f>-AVERAGE('cons 2023 - 2025'!D765:AM765)</f>
        <v>0.1111111111111111</v>
      </c>
      <c r="O764" s="21">
        <f t="shared" si="144"/>
        <v>4</v>
      </c>
      <c r="P764" s="21">
        <f>_xlfn.STDEV.S('cons 2023 - 2025'!D765:AM765)</f>
        <v>0.66666666666666663</v>
      </c>
      <c r="Q764" s="21">
        <f>-AVERAGE('cons 2023 - 2025'!D765:AM765)/'⚙ Assumptions'!$B$5</f>
        <v>5.0505050505050501E-3</v>
      </c>
      <c r="R764" s="21">
        <f>_xlfn.STDEV.S('cons 2023 - 2025'!D765:AM765)/SQRT('⚙ Assumptions'!$B$5)</f>
        <v>0.14213381090374028</v>
      </c>
      <c r="S764" s="21">
        <f>-IF(AVERAGE('cons 2023 - 2025'!D765:AM765)=0,"",_xlfn.STDEV.S('cons 2023 - 2025'!D765:AM765)/AVERAGE('cons 2023 - 2025'!D765:AM765))</f>
        <v>6</v>
      </c>
      <c r="T764" s="21" t="str">
        <f t="shared" si="145"/>
        <v>Z</v>
      </c>
      <c r="U764" s="38">
        <f t="shared" si="146"/>
        <v>0.9</v>
      </c>
      <c r="V764" s="21">
        <f t="shared" si="147"/>
        <v>1.28</v>
      </c>
      <c r="W764" s="21">
        <f t="shared" si="148"/>
        <v>2.1526399108672556</v>
      </c>
      <c r="X764" s="21">
        <f t="shared" si="149"/>
        <v>1.8434106875471248</v>
      </c>
      <c r="Y764" s="21">
        <f t="shared" si="150"/>
        <v>2.8597106179379628</v>
      </c>
      <c r="Z764" s="21">
        <f t="shared" si="151"/>
        <v>2.3619292060656432</v>
      </c>
      <c r="AA764" s="21">
        <f>-AVERAGE('cons 2023 - 2025'!D765:AM765)*12</f>
        <v>1.3333333333333333</v>
      </c>
      <c r="AB764" s="32">
        <f t="shared" si="152"/>
        <v>2.0002</v>
      </c>
      <c r="AC764" s="21">
        <f>SQRT((2*AA764*'⚙ Assumptions'!$B$3)/AB764)</f>
        <v>14.141428569978354</v>
      </c>
      <c r="AD764" s="21">
        <f t="shared" si="153"/>
        <v>2.3619292060656432</v>
      </c>
      <c r="AE764" s="21">
        <f t="shared" si="154"/>
        <v>16.503357776043998</v>
      </c>
      <c r="AF764" s="21">
        <f t="shared" si="155"/>
        <v>9.4285618085568998E-2</v>
      </c>
    </row>
    <row r="765" spans="1:32" x14ac:dyDescent="0.3">
      <c r="A765" s="16" t="s">
        <v>1541</v>
      </c>
      <c r="B765" s="17" t="s">
        <v>1542</v>
      </c>
      <c r="C765" s="16" t="s">
        <v>8</v>
      </c>
      <c r="D765" s="16" t="str">
        <f>VLOOKUP(A765,'Lead Time'!$A$2:$C$1180,3,0)</f>
        <v>Local</v>
      </c>
      <c r="E765" s="23" t="str">
        <f>VLOOKUP(A765,Classification!$A$2:$D$1180,4,0)</f>
        <v>C</v>
      </c>
      <c r="F765" s="25" t="str">
        <f>VLOOKUP(A765,Classification!$A$2:$E$1180,5,0)</f>
        <v>L</v>
      </c>
      <c r="G765" s="18">
        <f>VLOOKUP(A765,'Lead Time'!$A$2:$D$1180,4,0)</f>
        <v>20.5</v>
      </c>
      <c r="H765" s="18">
        <f t="shared" si="143"/>
        <v>0.68333333333333335</v>
      </c>
      <c r="I765" s="27">
        <f>VLOOKUP(A765,Classification!$A$2:$F$1180,6,0)</f>
        <v>9.9489999999999998</v>
      </c>
      <c r="J765" s="18">
        <f>-SUM('cons 2023 - 2025'!D766:AM766)</f>
        <v>7</v>
      </c>
      <c r="K765" s="18">
        <f>-_xlfn.MINIFS('cons 2023 - 2025'!D766:AM766,'cons 2023 - 2025'!D766:AM766,"&lt;&gt;0")</f>
        <v>6</v>
      </c>
      <c r="L765" s="18">
        <f>-_xlfn.MAXIFS('cons 2023 - 2025'!D766:AM766,'cons 2023 - 2025'!D766:AM766,"&lt;&gt;0")</f>
        <v>1</v>
      </c>
      <c r="M765" s="16">
        <f>COUNTIF('cons 2023 - 2025'!D766:AM766,"&lt;&gt;0")</f>
        <v>2</v>
      </c>
      <c r="N765" s="18">
        <f>-AVERAGE('cons 2023 - 2025'!D766:AM766)</f>
        <v>0.19444444444444445</v>
      </c>
      <c r="O765" s="18">
        <f t="shared" si="144"/>
        <v>3.5</v>
      </c>
      <c r="P765" s="18">
        <f>_xlfn.STDEV.S('cons 2023 - 2025'!D766:AM766)</f>
        <v>1.0090857090723107</v>
      </c>
      <c r="Q765" s="18">
        <f>-AVERAGE('cons 2023 - 2025'!D766:AM766)/'⚙ Assumptions'!$B$5</f>
        <v>8.8383838383838381E-3</v>
      </c>
      <c r="R765" s="18">
        <f>_xlfn.STDEV.S('cons 2023 - 2025'!D766:AM766)/SQRT('⚙ Assumptions'!$B$5)</f>
        <v>0.21513779603842573</v>
      </c>
      <c r="S765" s="18">
        <f>-IF(AVERAGE('cons 2023 - 2025'!D766:AM766)=0,"",_xlfn.STDEV.S('cons 2023 - 2025'!D766:AM766)/AVERAGE('cons 2023 - 2025'!D766:AM766))</f>
        <v>5.1895836466575975</v>
      </c>
      <c r="T765" s="18" t="str">
        <f t="shared" si="145"/>
        <v>Z</v>
      </c>
      <c r="U765" s="37">
        <f t="shared" si="146"/>
        <v>0.9</v>
      </c>
      <c r="V765" s="18">
        <f t="shared" si="147"/>
        <v>1.28</v>
      </c>
      <c r="W765" s="18">
        <f t="shared" si="148"/>
        <v>1.2468195845747194</v>
      </c>
      <c r="X765" s="18">
        <f t="shared" si="149"/>
        <v>1.0677125031664605</v>
      </c>
      <c r="Y765" s="18">
        <f t="shared" si="150"/>
        <v>1.4280064532615881</v>
      </c>
      <c r="Z765" s="18">
        <f t="shared" si="151"/>
        <v>1.2005828735368309</v>
      </c>
      <c r="AA765" s="18">
        <f>-AVERAGE('cons 2023 - 2025'!D766:AM766)*12</f>
        <v>2.3333333333333335</v>
      </c>
      <c r="AB765" s="27">
        <f t="shared" si="152"/>
        <v>1.9898</v>
      </c>
      <c r="AC765" s="18">
        <f>SQRT((2*AA765*'⚙ Assumptions'!$B$3)/AB765)</f>
        <v>18.756176320504288</v>
      </c>
      <c r="AD765" s="18">
        <f t="shared" si="153"/>
        <v>1.2005828735368309</v>
      </c>
      <c r="AE765" s="18">
        <f t="shared" si="154"/>
        <v>19.956759194041119</v>
      </c>
      <c r="AF765" s="18">
        <f t="shared" si="155"/>
        <v>0.12440346547513147</v>
      </c>
    </row>
    <row r="766" spans="1:32" x14ac:dyDescent="0.3">
      <c r="A766" s="19" t="s">
        <v>1543</v>
      </c>
      <c r="B766" s="20" t="s">
        <v>1544</v>
      </c>
      <c r="C766" s="16" t="s">
        <v>8</v>
      </c>
      <c r="D766" s="16"/>
      <c r="E766" s="23" t="str">
        <f>VLOOKUP(A766,Classification!$A$2:$D$1180,4,0)</f>
        <v>C</v>
      </c>
      <c r="F766" s="25" t="str">
        <f>VLOOKUP(A766,Classification!$A$2:$E$1180,5,0)</f>
        <v>L</v>
      </c>
      <c r="G766" s="21">
        <f>VLOOKUP(A766,'Lead Time'!$A$2:$D$1180,4,0)</f>
        <v>0</v>
      </c>
      <c r="H766" s="21">
        <f t="shared" si="143"/>
        <v>0</v>
      </c>
      <c r="I766" s="32">
        <f>VLOOKUP(A766,Classification!$A$2:$F$1180,6,0)</f>
        <v>9.9190000000000005</v>
      </c>
      <c r="J766" s="21">
        <f>-SUM('cons 2023 - 2025'!D767:AM767)</f>
        <v>2050</v>
      </c>
      <c r="K766" s="18">
        <f>-_xlfn.MINIFS('cons 2023 - 2025'!D767:AM767,'cons 2023 - 2025'!D767:AM767,"&lt;&gt;0")</f>
        <v>1000</v>
      </c>
      <c r="L766" s="18">
        <f>-_xlfn.MAXIFS('cons 2023 - 2025'!D767:AM767,'cons 2023 - 2025'!D767:AM767,"&lt;&gt;0")</f>
        <v>250</v>
      </c>
      <c r="M766" s="19">
        <f>COUNTIF('cons 2023 - 2025'!D767:AM767,"&lt;&gt;0")</f>
        <v>4</v>
      </c>
      <c r="N766" s="21">
        <f>-AVERAGE('cons 2023 - 2025'!D767:AM767)</f>
        <v>56.944444444444443</v>
      </c>
      <c r="O766" s="21">
        <f t="shared" si="144"/>
        <v>512.5</v>
      </c>
      <c r="P766" s="21">
        <f>_xlfn.STDEV.S('cons 2023 - 2025'!D767:AM767)</f>
        <v>191.66666666666669</v>
      </c>
      <c r="Q766" s="21">
        <f>-AVERAGE('cons 2023 - 2025'!D767:AM767)/'⚙ Assumptions'!$B$5</f>
        <v>2.5883838383838382</v>
      </c>
      <c r="R766" s="21">
        <f>_xlfn.STDEV.S('cons 2023 - 2025'!D767:AM767)/SQRT('⚙ Assumptions'!$B$5)</f>
        <v>40.863470634825333</v>
      </c>
      <c r="S766" s="21">
        <f>-IF(AVERAGE('cons 2023 - 2025'!D767:AM767)=0,"",_xlfn.STDEV.S('cons 2023 - 2025'!D767:AM767)/AVERAGE('cons 2023 - 2025'!D767:AM767))</f>
        <v>3.3658536585365857</v>
      </c>
      <c r="T766" s="21" t="str">
        <f t="shared" si="145"/>
        <v>Z</v>
      </c>
      <c r="U766" s="38">
        <f t="shared" si="146"/>
        <v>0.9</v>
      </c>
      <c r="V766" s="21">
        <f t="shared" si="147"/>
        <v>1.28</v>
      </c>
      <c r="W766" s="21">
        <f t="shared" si="148"/>
        <v>0</v>
      </c>
      <c r="X766" s="21">
        <f t="shared" si="149"/>
        <v>0</v>
      </c>
      <c r="Y766" s="21">
        <f t="shared" si="150"/>
        <v>0</v>
      </c>
      <c r="Z766" s="21">
        <f t="shared" si="151"/>
        <v>0</v>
      </c>
      <c r="AA766" s="21">
        <f>-AVERAGE('cons 2023 - 2025'!D767:AM767)*12</f>
        <v>683.33333333333326</v>
      </c>
      <c r="AB766" s="32">
        <f t="shared" si="152"/>
        <v>1.9838000000000002</v>
      </c>
      <c r="AC766" s="21">
        <f>SQRT((2*AA766*'⚙ Assumptions'!$B$3)/AB766)</f>
        <v>321.46077512277373</v>
      </c>
      <c r="AD766" s="21">
        <f t="shared" si="153"/>
        <v>0</v>
      </c>
      <c r="AE766" s="21">
        <f t="shared" si="154"/>
        <v>321.46077512277373</v>
      </c>
      <c r="AF766" s="21">
        <f t="shared" si="155"/>
        <v>2.1257129522951956</v>
      </c>
    </row>
    <row r="767" spans="1:32" x14ac:dyDescent="0.3">
      <c r="A767" s="16" t="s">
        <v>1545</v>
      </c>
      <c r="B767" s="17" t="s">
        <v>1546</v>
      </c>
      <c r="C767" s="16" t="s">
        <v>8</v>
      </c>
      <c r="D767" s="16" t="str">
        <f>VLOOKUP(A767,'Lead Time'!$A$2:$C$1180,3,0)</f>
        <v>Local</v>
      </c>
      <c r="E767" s="23" t="str">
        <f>VLOOKUP(A767,Classification!$A$2:$D$1180,4,0)</f>
        <v>C</v>
      </c>
      <c r="F767" s="26" t="str">
        <f>VLOOKUP(A767,Classification!$A$2:$E$1180,5,0)</f>
        <v>M</v>
      </c>
      <c r="G767" s="18">
        <f>VLOOKUP(A767,'Lead Time'!$A$2:$D$1180,4,0)</f>
        <v>17.25</v>
      </c>
      <c r="H767" s="18">
        <f t="shared" si="143"/>
        <v>0.57499999999999996</v>
      </c>
      <c r="I767" s="27">
        <f>VLOOKUP(A767,Classification!$A$2:$F$1180,6,0)</f>
        <v>9.9109999999999996</v>
      </c>
      <c r="J767" s="18">
        <f>-SUM('cons 2023 - 2025'!D768:AM768)</f>
        <v>19</v>
      </c>
      <c r="K767" s="18">
        <f>-_xlfn.MINIFS('cons 2023 - 2025'!D768:AM768,'cons 2023 - 2025'!D768:AM768,"&lt;&gt;0")</f>
        <v>5</v>
      </c>
      <c r="L767" s="18">
        <f>-_xlfn.MAXIFS('cons 2023 - 2025'!D768:AM768,'cons 2023 - 2025'!D768:AM768,"&lt;&gt;0")</f>
        <v>1</v>
      </c>
      <c r="M767" s="16">
        <f>COUNTIF('cons 2023 - 2025'!D768:AM768,"&lt;&gt;0")</f>
        <v>7</v>
      </c>
      <c r="N767" s="18">
        <f>-AVERAGE('cons 2023 - 2025'!D768:AM768)</f>
        <v>0.52777777777777779</v>
      </c>
      <c r="O767" s="18">
        <f t="shared" si="144"/>
        <v>2.7142857142857144</v>
      </c>
      <c r="P767" s="18">
        <f>_xlfn.STDEV.S('cons 2023 - 2025'!D768:AM768)</f>
        <v>1.2980449279283961</v>
      </c>
      <c r="Q767" s="18">
        <f>-AVERAGE('cons 2023 - 2025'!D768:AM768)/'⚙ Assumptions'!$B$5</f>
        <v>2.3989898989898992E-2</v>
      </c>
      <c r="R767" s="18">
        <f>_xlfn.STDEV.S('cons 2023 - 2025'!D768:AM768)/SQRT('⚙ Assumptions'!$B$5)</f>
        <v>0.27674410849610076</v>
      </c>
      <c r="S767" s="18">
        <f>-IF(AVERAGE('cons 2023 - 2025'!D768:AM768)=0,"",_xlfn.STDEV.S('cons 2023 - 2025'!D768:AM768)/AVERAGE('cons 2023 - 2025'!D768:AM768))</f>
        <v>2.4594535476538031</v>
      </c>
      <c r="T767" s="18" t="str">
        <f t="shared" si="145"/>
        <v>Z</v>
      </c>
      <c r="U767" s="37">
        <f t="shared" si="146"/>
        <v>0.9</v>
      </c>
      <c r="V767" s="18">
        <f t="shared" si="147"/>
        <v>1.28</v>
      </c>
      <c r="W767" s="18">
        <f t="shared" si="148"/>
        <v>1.4712378979556475</v>
      </c>
      <c r="X767" s="18">
        <f t="shared" si="149"/>
        <v>1.2598928651857793</v>
      </c>
      <c r="Y767" s="18">
        <f t="shared" si="150"/>
        <v>1.8850636555314051</v>
      </c>
      <c r="Z767" s="18">
        <f t="shared" si="151"/>
        <v>1.5633650874080014</v>
      </c>
      <c r="AA767" s="18">
        <f>-AVERAGE('cons 2023 - 2025'!D768:AM768)*12</f>
        <v>6.3333333333333339</v>
      </c>
      <c r="AB767" s="27">
        <f t="shared" si="152"/>
        <v>1.9822</v>
      </c>
      <c r="AC767" s="18">
        <f>SQRT((2*AA767*'⚙ Assumptions'!$B$3)/AB767)</f>
        <v>30.960150600967495</v>
      </c>
      <c r="AD767" s="18">
        <f t="shared" si="153"/>
        <v>1.5633650874080014</v>
      </c>
      <c r="AE767" s="18">
        <f t="shared" si="154"/>
        <v>32.523515688375497</v>
      </c>
      <c r="AF767" s="18">
        <f t="shared" si="155"/>
        <v>0.20456403507079257</v>
      </c>
    </row>
    <row r="768" spans="1:32" x14ac:dyDescent="0.3">
      <c r="A768" s="19" t="s">
        <v>1547</v>
      </c>
      <c r="B768" s="20" t="s">
        <v>1548</v>
      </c>
      <c r="C768" s="16" t="s">
        <v>976</v>
      </c>
      <c r="D768" s="16" t="str">
        <f>VLOOKUP(A768,'Lead Time'!$A$2:$C$1180,3,0)</f>
        <v>Local</v>
      </c>
      <c r="E768" s="23" t="str">
        <f>VLOOKUP(A768,Classification!$A$2:$D$1180,4,0)</f>
        <v>C</v>
      </c>
      <c r="F768" s="25" t="str">
        <f>VLOOKUP(A768,Classification!$A$2:$E$1180,5,0)</f>
        <v>L</v>
      </c>
      <c r="G768" s="21">
        <f>VLOOKUP(A768,'Lead Time'!$A$2:$D$1180,4,0)</f>
        <v>18.666666666666668</v>
      </c>
      <c r="H768" s="21">
        <f t="shared" si="143"/>
        <v>0.62222222222222223</v>
      </c>
      <c r="I768" s="32">
        <f>VLOOKUP(A768,Classification!$A$2:$F$1180,6,0)</f>
        <v>9.8930000000000007</v>
      </c>
      <c r="J768" s="21">
        <f>-SUM('cons 2023 - 2025'!D769:AM769)</f>
        <v>9</v>
      </c>
      <c r="K768" s="18">
        <f>-_xlfn.MINIFS('cons 2023 - 2025'!D769:AM769,'cons 2023 - 2025'!D769:AM769,"&lt;&gt;0")</f>
        <v>5</v>
      </c>
      <c r="L768" s="18">
        <f>-_xlfn.MAXIFS('cons 2023 - 2025'!D769:AM769,'cons 2023 - 2025'!D769:AM769,"&lt;&gt;0")</f>
        <v>1</v>
      </c>
      <c r="M768" s="19">
        <f>COUNTIF('cons 2023 - 2025'!D769:AM769,"&lt;&gt;0")</f>
        <v>4</v>
      </c>
      <c r="N768" s="21">
        <f>-AVERAGE('cons 2023 - 2025'!D769:AM769)</f>
        <v>0.25</v>
      </c>
      <c r="O768" s="21">
        <f t="shared" si="144"/>
        <v>2.25</v>
      </c>
      <c r="P768" s="21">
        <f>_xlfn.STDEV.S('cons 2023 - 2025'!D769:AM769)</f>
        <v>0.90632696717496575</v>
      </c>
      <c r="Q768" s="21">
        <f>-AVERAGE('cons 2023 - 2025'!D769:AM769)/'⚙ Assumptions'!$B$5</f>
        <v>1.1363636363636364E-2</v>
      </c>
      <c r="R768" s="21">
        <f>_xlfn.STDEV.S('cons 2023 - 2025'!D769:AM769)/SQRT('⚙ Assumptions'!$B$5)</f>
        <v>0.19322955865411051</v>
      </c>
      <c r="S768" s="21">
        <f>-IF(AVERAGE('cons 2023 - 2025'!D769:AM769)=0,"",_xlfn.STDEV.S('cons 2023 - 2025'!D769:AM769)/AVERAGE('cons 2023 - 2025'!D769:AM769))</f>
        <v>3.625307868699863</v>
      </c>
      <c r="T768" s="21" t="str">
        <f t="shared" si="145"/>
        <v>Z</v>
      </c>
      <c r="U768" s="38">
        <f t="shared" si="146"/>
        <v>0.9</v>
      </c>
      <c r="V768" s="21">
        <f t="shared" si="147"/>
        <v>1.28</v>
      </c>
      <c r="W768" s="21">
        <f t="shared" si="148"/>
        <v>1.068604300719004</v>
      </c>
      <c r="X768" s="21">
        <f t="shared" si="149"/>
        <v>0.91509805181982806</v>
      </c>
      <c r="Y768" s="21">
        <f t="shared" si="150"/>
        <v>1.2807255128402162</v>
      </c>
      <c r="Z768" s="21">
        <f t="shared" si="151"/>
        <v>1.0706536073753836</v>
      </c>
      <c r="AA768" s="21">
        <f>-AVERAGE('cons 2023 - 2025'!D769:AM769)*12</f>
        <v>3</v>
      </c>
      <c r="AB768" s="32">
        <f t="shared" si="152"/>
        <v>1.9786000000000001</v>
      </c>
      <c r="AC768" s="21">
        <f>SQRT((2*AA768*'⚙ Assumptions'!$B$3)/AB768)</f>
        <v>21.327613034086337</v>
      </c>
      <c r="AD768" s="21">
        <f t="shared" si="153"/>
        <v>1.0706536073753836</v>
      </c>
      <c r="AE768" s="21">
        <f t="shared" si="154"/>
        <v>22.398266641461721</v>
      </c>
      <c r="AF768" s="21">
        <f t="shared" si="155"/>
        <v>0.14066271716414411</v>
      </c>
    </row>
    <row r="769" spans="1:32" x14ac:dyDescent="0.3">
      <c r="A769" s="16" t="s">
        <v>1549</v>
      </c>
      <c r="B769" s="17" t="s">
        <v>1550</v>
      </c>
      <c r="C769" s="16" t="s">
        <v>8</v>
      </c>
      <c r="D769" s="16" t="str">
        <f>VLOOKUP(A769,'Lead Time'!$A$2:$C$1180,3,0)</f>
        <v>Local</v>
      </c>
      <c r="E769" s="23" t="str">
        <f>VLOOKUP(A769,Classification!$A$2:$D$1180,4,0)</f>
        <v>C</v>
      </c>
      <c r="F769" s="26" t="str">
        <f>VLOOKUP(A769,Classification!$A$2:$E$1180,5,0)</f>
        <v>M</v>
      </c>
      <c r="G769" s="18">
        <f>VLOOKUP(A769,'Lead Time'!$A$2:$D$1180,4,0)</f>
        <v>17.625</v>
      </c>
      <c r="H769" s="18">
        <f t="shared" si="143"/>
        <v>0.58750000000000002</v>
      </c>
      <c r="I769" s="27">
        <f>VLOOKUP(A769,Classification!$A$2:$F$1180,6,0)</f>
        <v>9.8480000000000008</v>
      </c>
      <c r="J769" s="18">
        <f>-SUM('cons 2023 - 2025'!D770:AM770)</f>
        <v>40</v>
      </c>
      <c r="K769" s="18">
        <f>-_xlfn.MINIFS('cons 2023 - 2025'!D770:AM770,'cons 2023 - 2025'!D770:AM770,"&lt;&gt;0")</f>
        <v>9</v>
      </c>
      <c r="L769" s="18">
        <f>-_xlfn.MAXIFS('cons 2023 - 2025'!D770:AM770,'cons 2023 - 2025'!D770:AM770,"&lt;&gt;0")</f>
        <v>1</v>
      </c>
      <c r="M769" s="16">
        <f>COUNTIF('cons 2023 - 2025'!D770:AM770,"&lt;&gt;0")</f>
        <v>16</v>
      </c>
      <c r="N769" s="18">
        <f>-AVERAGE('cons 2023 - 2025'!D770:AM770)</f>
        <v>1.1111111111111112</v>
      </c>
      <c r="O769" s="18">
        <f t="shared" si="144"/>
        <v>2.5</v>
      </c>
      <c r="P769" s="18">
        <f>_xlfn.STDEV.S('cons 2023 - 2025'!D770:AM770)</f>
        <v>1.8636029279371378</v>
      </c>
      <c r="Q769" s="18">
        <f>-AVERAGE('cons 2023 - 2025'!D770:AM770)/'⚙ Assumptions'!$B$5</f>
        <v>5.0505050505050504E-2</v>
      </c>
      <c r="R769" s="18">
        <f>_xlfn.STDEV.S('cons 2023 - 2025'!D770:AM770)/SQRT('⚙ Assumptions'!$B$5)</f>
        <v>0.39732147923861083</v>
      </c>
      <c r="S769" s="18">
        <f>-IF(AVERAGE('cons 2023 - 2025'!D770:AM770)=0,"",_xlfn.STDEV.S('cons 2023 - 2025'!D770:AM770)/AVERAGE('cons 2023 - 2025'!D770:AM770))</f>
        <v>1.677242635143424</v>
      </c>
      <c r="T769" s="18" t="str">
        <f t="shared" si="145"/>
        <v>Z</v>
      </c>
      <c r="U769" s="37">
        <f t="shared" si="146"/>
        <v>0.9</v>
      </c>
      <c r="V769" s="18">
        <f t="shared" si="147"/>
        <v>1.28</v>
      </c>
      <c r="W769" s="18">
        <f t="shared" si="148"/>
        <v>2.135091915861584</v>
      </c>
      <c r="X769" s="18">
        <f t="shared" si="149"/>
        <v>1.8283834824046512</v>
      </c>
      <c r="Y769" s="18">
        <f t="shared" si="150"/>
        <v>3.0252434310130991</v>
      </c>
      <c r="Z769" s="18">
        <f t="shared" si="151"/>
        <v>2.4811612601824291</v>
      </c>
      <c r="AA769" s="18">
        <f>-AVERAGE('cons 2023 - 2025'!D770:AM770)*12</f>
        <v>13.333333333333334</v>
      </c>
      <c r="AB769" s="27">
        <f t="shared" si="152"/>
        <v>1.9696000000000002</v>
      </c>
      <c r="AC769" s="18">
        <f>SQRT((2*AA769*'⚙ Assumptions'!$B$3)/AB769)</f>
        <v>45.065166281982641</v>
      </c>
      <c r="AD769" s="18">
        <f t="shared" si="153"/>
        <v>2.4811612601824291</v>
      </c>
      <c r="AE769" s="18">
        <f t="shared" si="154"/>
        <v>47.546327542165074</v>
      </c>
      <c r="AF769" s="18">
        <f t="shared" si="155"/>
        <v>0.29586783836331015</v>
      </c>
    </row>
    <row r="770" spans="1:32" x14ac:dyDescent="0.3">
      <c r="A770" s="19" t="s">
        <v>1551</v>
      </c>
      <c r="B770" s="20" t="s">
        <v>1552</v>
      </c>
      <c r="C770" s="16" t="s">
        <v>976</v>
      </c>
      <c r="D770" s="16" t="str">
        <f>VLOOKUP(A770,'Lead Time'!$A$2:$C$1180,3,0)</f>
        <v>Local</v>
      </c>
      <c r="E770" s="23" t="str">
        <f>VLOOKUP(A770,Classification!$A$2:$D$1180,4,0)</f>
        <v>C</v>
      </c>
      <c r="F770" s="25" t="str">
        <f>VLOOKUP(A770,Classification!$A$2:$E$1180,5,0)</f>
        <v>L</v>
      </c>
      <c r="G770" s="21">
        <f>VLOOKUP(A770,'Lead Time'!$A$2:$D$1180,4,0)</f>
        <v>28.5</v>
      </c>
      <c r="H770" s="21">
        <f t="shared" si="143"/>
        <v>0.95</v>
      </c>
      <c r="I770" s="32">
        <f>VLOOKUP(A770,Classification!$A$2:$F$1180,6,0)</f>
        <v>9.8480000000000008</v>
      </c>
      <c r="J770" s="21">
        <f>-SUM('cons 2023 - 2025'!D771:AM771)</f>
        <v>20</v>
      </c>
      <c r="K770" s="18">
        <f>-_xlfn.MINIFS('cons 2023 - 2025'!D771:AM771,'cons 2023 - 2025'!D771:AM771,"&lt;&gt;0")</f>
        <v>20</v>
      </c>
      <c r="L770" s="18">
        <f>-_xlfn.MAXIFS('cons 2023 - 2025'!D771:AM771,'cons 2023 - 2025'!D771:AM771,"&lt;&gt;0")</f>
        <v>20</v>
      </c>
      <c r="M770" s="19">
        <f>COUNTIF('cons 2023 - 2025'!D771:AM771,"&lt;&gt;0")</f>
        <v>1</v>
      </c>
      <c r="N770" s="21">
        <f>-AVERAGE('cons 2023 - 2025'!D771:AM771)</f>
        <v>0.55555555555555558</v>
      </c>
      <c r="O770" s="21">
        <f t="shared" si="144"/>
        <v>20</v>
      </c>
      <c r="P770" s="21">
        <f>_xlfn.STDEV.S('cons 2023 - 2025'!D771:AM771)</f>
        <v>3.3333333333333335</v>
      </c>
      <c r="Q770" s="21">
        <f>-AVERAGE('cons 2023 - 2025'!D771:AM771)/'⚙ Assumptions'!$B$5</f>
        <v>2.5252525252525252E-2</v>
      </c>
      <c r="R770" s="21">
        <f>_xlfn.STDEV.S('cons 2023 - 2025'!D771:AM771)/SQRT('⚙ Assumptions'!$B$5)</f>
        <v>0.71066905451870144</v>
      </c>
      <c r="S770" s="21">
        <f>-IF(AVERAGE('cons 2023 - 2025'!D771:AM771)=0,"",_xlfn.STDEV.S('cons 2023 - 2025'!D771:AM771)/AVERAGE('cons 2023 - 2025'!D771:AM771))</f>
        <v>6</v>
      </c>
      <c r="T770" s="21" t="str">
        <f t="shared" si="145"/>
        <v>Z</v>
      </c>
      <c r="U770" s="38">
        <f t="shared" si="146"/>
        <v>0.9</v>
      </c>
      <c r="V770" s="21">
        <f t="shared" si="147"/>
        <v>1.28</v>
      </c>
      <c r="W770" s="21">
        <f t="shared" si="148"/>
        <v>4.8562362280917002</v>
      </c>
      <c r="X770" s="21">
        <f t="shared" si="149"/>
        <v>4.1586322537851572</v>
      </c>
      <c r="Y770" s="21">
        <f t="shared" si="150"/>
        <v>5.5759331977886699</v>
      </c>
      <c r="Z770" s="21">
        <f t="shared" si="151"/>
        <v>4.6864100315629349</v>
      </c>
      <c r="AA770" s="21">
        <f>-AVERAGE('cons 2023 - 2025'!D771:AM771)*12</f>
        <v>6.666666666666667</v>
      </c>
      <c r="AB770" s="32">
        <f t="shared" si="152"/>
        <v>1.9696000000000002</v>
      </c>
      <c r="AC770" s="21">
        <f>SQRT((2*AA770*'⚙ Assumptions'!$B$3)/AB770)</f>
        <v>31.86588467328928</v>
      </c>
      <c r="AD770" s="21">
        <f t="shared" si="153"/>
        <v>4.6864100315629349</v>
      </c>
      <c r="AE770" s="21">
        <f t="shared" si="154"/>
        <v>36.552294704852216</v>
      </c>
      <c r="AF770" s="21">
        <f t="shared" si="155"/>
        <v>0.20921015484170194</v>
      </c>
    </row>
    <row r="771" spans="1:32" x14ac:dyDescent="0.3">
      <c r="A771" s="16" t="s">
        <v>1553</v>
      </c>
      <c r="B771" s="17" t="s">
        <v>1554</v>
      </c>
      <c r="C771" s="16" t="s">
        <v>8</v>
      </c>
      <c r="D771" s="16" t="str">
        <f>VLOOKUP(A771,'Lead Time'!$A$2:$C$1180,3,0)</f>
        <v>Local</v>
      </c>
      <c r="E771" s="23" t="str">
        <f>VLOOKUP(A771,Classification!$A$2:$D$1180,4,0)</f>
        <v>C</v>
      </c>
      <c r="F771" s="25" t="str">
        <f>VLOOKUP(A771,Classification!$A$2:$E$1180,5,0)</f>
        <v>L</v>
      </c>
      <c r="G771" s="18">
        <f>VLOOKUP(A771,'Lead Time'!$A$2:$D$1180,4,0)</f>
        <v>16.666666666666668</v>
      </c>
      <c r="H771" s="18">
        <f t="shared" si="143"/>
        <v>0.55555555555555558</v>
      </c>
      <c r="I771" s="27">
        <f>VLOOKUP(A771,Classification!$A$2:$F$1180,6,0)</f>
        <v>9.8219999999999992</v>
      </c>
      <c r="J771" s="18">
        <f>-SUM('cons 2023 - 2025'!D772:AM772)</f>
        <v>17</v>
      </c>
      <c r="K771" s="18">
        <f>-_xlfn.MINIFS('cons 2023 - 2025'!D772:AM772,'cons 2023 - 2025'!D772:AM772,"&lt;&gt;0")</f>
        <v>10</v>
      </c>
      <c r="L771" s="18">
        <f>-_xlfn.MAXIFS('cons 2023 - 2025'!D772:AM772,'cons 2023 - 2025'!D772:AM772,"&lt;&gt;0")</f>
        <v>3</v>
      </c>
      <c r="M771" s="16">
        <f>COUNTIF('cons 2023 - 2025'!D772:AM772,"&lt;&gt;0")</f>
        <v>3</v>
      </c>
      <c r="N771" s="18">
        <f>-AVERAGE('cons 2023 - 2025'!D772:AM772)</f>
        <v>0.47222222222222221</v>
      </c>
      <c r="O771" s="18">
        <f t="shared" si="144"/>
        <v>5.666666666666667</v>
      </c>
      <c r="P771" s="18">
        <f>_xlfn.STDEV.S('cons 2023 - 2025'!D772:AM772)</f>
        <v>1.8281311473916448</v>
      </c>
      <c r="Q771" s="18">
        <f>-AVERAGE('cons 2023 - 2025'!D772:AM772)/'⚙ Assumptions'!$B$5</f>
        <v>2.1464646464646464E-2</v>
      </c>
      <c r="R771" s="18">
        <f>_xlfn.STDEV.S('cons 2023 - 2025'!D772:AM772)/SQRT('⚙ Assumptions'!$B$5)</f>
        <v>0.38975887021590272</v>
      </c>
      <c r="S771" s="18">
        <f>-IF(AVERAGE('cons 2023 - 2025'!D772:AM772)=0,"",_xlfn.STDEV.S('cons 2023 - 2025'!D772:AM772)/AVERAGE('cons 2023 - 2025'!D772:AM772))</f>
        <v>3.8713365474176009</v>
      </c>
      <c r="T771" s="18" t="str">
        <f t="shared" si="145"/>
        <v>Z</v>
      </c>
      <c r="U771" s="37">
        <f t="shared" si="146"/>
        <v>0.9</v>
      </c>
      <c r="V771" s="18">
        <f t="shared" si="147"/>
        <v>1.28</v>
      </c>
      <c r="W771" s="18">
        <f t="shared" si="148"/>
        <v>2.0367154234722427</v>
      </c>
      <c r="X771" s="18">
        <f t="shared" si="149"/>
        <v>1.7441388874036929</v>
      </c>
      <c r="Y771" s="18">
        <f t="shared" si="150"/>
        <v>2.3944595312163504</v>
      </c>
      <c r="Z771" s="18">
        <f t="shared" si="151"/>
        <v>2.0064845664160385</v>
      </c>
      <c r="AA771" s="18">
        <f>-AVERAGE('cons 2023 - 2025'!D772:AM772)*12</f>
        <v>5.6666666666666661</v>
      </c>
      <c r="AB771" s="27">
        <f t="shared" si="152"/>
        <v>1.9643999999999999</v>
      </c>
      <c r="AC771" s="18">
        <f>SQRT((2*AA771*'⚙ Assumptions'!$B$3)/AB771)</f>
        <v>29.417753052621773</v>
      </c>
      <c r="AD771" s="18">
        <f t="shared" si="153"/>
        <v>2.0064845664160385</v>
      </c>
      <c r="AE771" s="18">
        <f t="shared" si="154"/>
        <v>31.424237619037811</v>
      </c>
      <c r="AF771" s="18">
        <f t="shared" si="155"/>
        <v>0.19262744698856735</v>
      </c>
    </row>
    <row r="772" spans="1:32" x14ac:dyDescent="0.3">
      <c r="A772" s="19" t="s">
        <v>1555</v>
      </c>
      <c r="B772" s="20" t="s">
        <v>1556</v>
      </c>
      <c r="C772" s="16" t="s">
        <v>8</v>
      </c>
      <c r="D772" s="16" t="str">
        <f>VLOOKUP(A772,'Lead Time'!$A$2:$C$1180,3,0)</f>
        <v>Local</v>
      </c>
      <c r="E772" s="23" t="str">
        <f>VLOOKUP(A772,Classification!$A$2:$D$1180,4,0)</f>
        <v>C</v>
      </c>
      <c r="F772" s="25" t="str">
        <f>VLOOKUP(A772,Classification!$A$2:$E$1180,5,0)</f>
        <v>L</v>
      </c>
      <c r="G772" s="21">
        <f>VLOOKUP(A772,'Lead Time'!$A$2:$D$1180,4,0)</f>
        <v>19.076923076923077</v>
      </c>
      <c r="H772" s="21">
        <f t="shared" ref="H772:H835" si="156">G772/30</f>
        <v>0.63589743589743586</v>
      </c>
      <c r="I772" s="32">
        <f>VLOOKUP(A772,Classification!$A$2:$F$1180,6,0)</f>
        <v>9.8040000000000003</v>
      </c>
      <c r="J772" s="21">
        <f>-SUM('cons 2023 - 2025'!D773:AM773)</f>
        <v>16</v>
      </c>
      <c r="K772" s="18">
        <f>-_xlfn.MINIFS('cons 2023 - 2025'!D773:AM773,'cons 2023 - 2025'!D773:AM773,"&lt;&gt;0")</f>
        <v>3</v>
      </c>
      <c r="L772" s="18">
        <f>-_xlfn.MAXIFS('cons 2023 - 2025'!D773:AM773,'cons 2023 - 2025'!D773:AM773,"&lt;&gt;0")</f>
        <v>1</v>
      </c>
      <c r="M772" s="19">
        <f>COUNTIF('cons 2023 - 2025'!D773:AM773,"&lt;&gt;0")</f>
        <v>12</v>
      </c>
      <c r="N772" s="21">
        <f>-AVERAGE('cons 2023 - 2025'!D773:AM773)</f>
        <v>0.44444444444444442</v>
      </c>
      <c r="O772" s="21">
        <f t="shared" ref="O772:O835" si="157">J772/M772</f>
        <v>1.3333333333333333</v>
      </c>
      <c r="P772" s="21">
        <f>_xlfn.STDEV.S('cons 2023 - 2025'!D773:AM773)</f>
        <v>0.73463088669245291</v>
      </c>
      <c r="Q772" s="21">
        <f>-AVERAGE('cons 2023 - 2025'!D773:AM773)/'⚙ Assumptions'!$B$5</f>
        <v>2.02020202020202E-2</v>
      </c>
      <c r="R772" s="21">
        <f>_xlfn.STDEV.S('cons 2023 - 2025'!D773:AM773)/SQRT('⚙ Assumptions'!$B$5)</f>
        <v>0.15662383129978824</v>
      </c>
      <c r="S772" s="21">
        <f>-IF(AVERAGE('cons 2023 - 2025'!D773:AM773)=0,"",_xlfn.STDEV.S('cons 2023 - 2025'!D773:AM773)/AVERAGE('cons 2023 - 2025'!D773:AM773))</f>
        <v>1.6529194950580191</v>
      </c>
      <c r="T772" s="21" t="str">
        <f t="shared" ref="T772:T835" si="158">IF(ISBLANK(S772),"Z",
   IF(S772&lt;=0.25,"X",
      IF(S772&lt;=0.5,"Y","Z")))</f>
        <v>Z</v>
      </c>
      <c r="U772" s="38">
        <f t="shared" ref="U772:U835" si="159">IF(E772="B",0.95,IF(E772="C",0.9,0.98))</f>
        <v>0.9</v>
      </c>
      <c r="V772" s="21">
        <f t="shared" ref="V772:V835" si="160">IF(E772="B",1.65,1.28)</f>
        <v>1.28</v>
      </c>
      <c r="W772" s="21">
        <f t="shared" ref="W772:W835" si="161">V772*R772*SQRT(G772)</f>
        <v>0.87563271131944642</v>
      </c>
      <c r="X772" s="21">
        <f t="shared" ref="X772:X835" si="162">V772*P772*SQRT(H772)</f>
        <v>0.74984705535902874</v>
      </c>
      <c r="Y772" s="21">
        <f t="shared" ref="Y772:Y835" si="163">Q772*G772+W772</f>
        <v>1.2610250967118317</v>
      </c>
      <c r="Z772" s="21">
        <f t="shared" ref="Z772:Z835" si="164">N772*H772+X772</f>
        <v>1.0324681379801113</v>
      </c>
      <c r="AA772" s="21">
        <f>-AVERAGE('cons 2023 - 2025'!D773:AM773)*12</f>
        <v>5.333333333333333</v>
      </c>
      <c r="AB772" s="32">
        <f t="shared" ref="AB772:AB835" si="165">I772*0.2</f>
        <v>1.9608000000000001</v>
      </c>
      <c r="AC772" s="21">
        <f>SQRT((2*AA772*'⚙ Assumptions'!$B$3)/AB772)</f>
        <v>28.565599452002115</v>
      </c>
      <c r="AD772" s="21">
        <f t="shared" ref="AD772:AD835" si="166">Z772</f>
        <v>1.0324681379801113</v>
      </c>
      <c r="AE772" s="21">
        <f t="shared" ref="AE772:AE835" si="167">Z772+AC772</f>
        <v>29.598067589982225</v>
      </c>
      <c r="AF772" s="21">
        <f t="shared" ref="AF772:AF835" si="168">AA772/AC772</f>
        <v>0.18670475801828582</v>
      </c>
    </row>
    <row r="773" spans="1:32" x14ac:dyDescent="0.3">
      <c r="A773" s="16" t="s">
        <v>1557</v>
      </c>
      <c r="B773" s="17" t="s">
        <v>1558</v>
      </c>
      <c r="C773" s="16" t="s">
        <v>130</v>
      </c>
      <c r="D773" s="16" t="str">
        <f>VLOOKUP(A773,'Lead Time'!$A$2:$C$1180,3,0)</f>
        <v>Local</v>
      </c>
      <c r="E773" s="23" t="str">
        <f>VLOOKUP(A773,Classification!$A$2:$D$1180,4,0)</f>
        <v>C</v>
      </c>
      <c r="F773" s="25" t="str">
        <f>VLOOKUP(A773,Classification!$A$2:$E$1180,5,0)</f>
        <v>L</v>
      </c>
      <c r="G773" s="18">
        <f>VLOOKUP(A773,'Lead Time'!$A$2:$D$1180,4,0)</f>
        <v>13</v>
      </c>
      <c r="H773" s="18">
        <f t="shared" si="156"/>
        <v>0.43333333333333335</v>
      </c>
      <c r="I773" s="27">
        <f>VLOOKUP(A773,Classification!$A$2:$F$1180,6,0)</f>
        <v>9.7490000000000006</v>
      </c>
      <c r="J773" s="18">
        <f>-SUM('cons 2023 - 2025'!D774:AM774)</f>
        <v>155</v>
      </c>
      <c r="K773" s="18">
        <f>-_xlfn.MINIFS('cons 2023 - 2025'!D774:AM774,'cons 2023 - 2025'!D774:AM774,"&lt;&gt;0")</f>
        <v>50</v>
      </c>
      <c r="L773" s="18">
        <f>-_xlfn.MAXIFS('cons 2023 - 2025'!D774:AM774,'cons 2023 - 2025'!D774:AM774,"&lt;&gt;0")</f>
        <v>20</v>
      </c>
      <c r="M773" s="16">
        <f>COUNTIF('cons 2023 - 2025'!D774:AM774,"&lt;&gt;0")</f>
        <v>6</v>
      </c>
      <c r="N773" s="18">
        <f>-AVERAGE('cons 2023 - 2025'!D774:AM774)</f>
        <v>4.3055555555555554</v>
      </c>
      <c r="O773" s="18">
        <f t="shared" si="157"/>
        <v>25.833333333333332</v>
      </c>
      <c r="P773" s="18">
        <f>_xlfn.STDEV.S('cons 2023 - 2025'!D774:AM774)</f>
        <v>10.76719739219727</v>
      </c>
      <c r="Q773" s="18">
        <f>-AVERAGE('cons 2023 - 2025'!D774:AM774)/'⚙ Assumptions'!$B$5</f>
        <v>0.19570707070707069</v>
      </c>
      <c r="R773" s="18">
        <f>_xlfn.STDEV.S('cons 2023 - 2025'!D774:AM774)/SQRT('⚙ Assumptions'!$B$5)</f>
        <v>2.2955741971587185</v>
      </c>
      <c r="S773" s="18">
        <f>-IF(AVERAGE('cons 2023 - 2025'!D774:AM774)=0,"",_xlfn.STDEV.S('cons 2023 - 2025'!D774:AM774)/AVERAGE('cons 2023 - 2025'!D774:AM774))</f>
        <v>2.50076842657485</v>
      </c>
      <c r="T773" s="18" t="str">
        <f t="shared" si="158"/>
        <v>Z</v>
      </c>
      <c r="U773" s="37">
        <f t="shared" si="159"/>
        <v>0.9</v>
      </c>
      <c r="V773" s="18">
        <f t="shared" si="160"/>
        <v>1.28</v>
      </c>
      <c r="W773" s="18">
        <f t="shared" si="161"/>
        <v>10.594317407344436</v>
      </c>
      <c r="X773" s="18">
        <f t="shared" si="162"/>
        <v>9.0724314073026555</v>
      </c>
      <c r="Y773" s="18">
        <f t="shared" si="163"/>
        <v>13.138509326536354</v>
      </c>
      <c r="Z773" s="18">
        <f t="shared" si="164"/>
        <v>10.938172148043396</v>
      </c>
      <c r="AA773" s="18">
        <f>-AVERAGE('cons 2023 - 2025'!D774:AM774)*12</f>
        <v>51.666666666666664</v>
      </c>
      <c r="AB773" s="27">
        <f t="shared" si="165"/>
        <v>1.9498000000000002</v>
      </c>
      <c r="AC773" s="18">
        <f>SQRT((2*AA773*'⚙ Assumptions'!$B$3)/AB773)</f>
        <v>89.160155257071949</v>
      </c>
      <c r="AD773" s="18">
        <f t="shared" si="166"/>
        <v>10.938172148043396</v>
      </c>
      <c r="AE773" s="18">
        <f t="shared" si="167"/>
        <v>100.09832740511534</v>
      </c>
      <c r="AF773" s="18">
        <f t="shared" si="168"/>
        <v>0.57948156906746306</v>
      </c>
    </row>
    <row r="774" spans="1:32" x14ac:dyDescent="0.3">
      <c r="A774" s="19" t="s">
        <v>1559</v>
      </c>
      <c r="B774" s="20" t="s">
        <v>1560</v>
      </c>
      <c r="C774" s="16" t="s">
        <v>8</v>
      </c>
      <c r="D774" s="16" t="str">
        <f>VLOOKUP(A774,'Lead Time'!$A$2:$C$1180,3,0)</f>
        <v>Local</v>
      </c>
      <c r="E774" s="23" t="str">
        <f>VLOOKUP(A774,Classification!$A$2:$D$1180,4,0)</f>
        <v>C</v>
      </c>
      <c r="F774" s="24" t="str">
        <f>VLOOKUP(A774,Classification!$A$2:$E$1180,5,0)</f>
        <v>H</v>
      </c>
      <c r="G774" s="21">
        <f>VLOOKUP(A774,'Lead Time'!$A$2:$D$1180,4,0)</f>
        <v>13.444444444444445</v>
      </c>
      <c r="H774" s="21">
        <f t="shared" si="156"/>
        <v>0.44814814814814813</v>
      </c>
      <c r="I774" s="32">
        <f>VLOOKUP(A774,Classification!$A$2:$F$1180,6,0)</f>
        <v>9.7289999999999992</v>
      </c>
      <c r="J774" s="21">
        <f>-SUM('cons 2023 - 2025'!D775:AM775)</f>
        <v>31</v>
      </c>
      <c r="K774" s="18">
        <f>-_xlfn.MINIFS('cons 2023 - 2025'!D775:AM775,'cons 2023 - 2025'!D775:AM775,"&lt;&gt;0")</f>
        <v>5</v>
      </c>
      <c r="L774" s="18">
        <f>-_xlfn.MAXIFS('cons 2023 - 2025'!D775:AM775,'cons 2023 - 2025'!D775:AM775,"&lt;&gt;0")</f>
        <v>2</v>
      </c>
      <c r="M774" s="19">
        <f>COUNTIF('cons 2023 - 2025'!D775:AM775,"&lt;&gt;0")</f>
        <v>11</v>
      </c>
      <c r="N774" s="21">
        <f>-AVERAGE('cons 2023 - 2025'!D775:AM775)</f>
        <v>0.86111111111111116</v>
      </c>
      <c r="O774" s="21">
        <f t="shared" si="157"/>
        <v>2.8181818181818183</v>
      </c>
      <c r="P774" s="21">
        <f>_xlfn.STDEV.S('cons 2023 - 2025'!D775:AM775)</f>
        <v>1.4570572648375468</v>
      </c>
      <c r="Q774" s="21">
        <f>-AVERAGE('cons 2023 - 2025'!D775:AM775)/'⚙ Assumptions'!$B$5</f>
        <v>3.9141414141414144E-2</v>
      </c>
      <c r="R774" s="21">
        <f>_xlfn.STDEV.S('cons 2023 - 2025'!D775:AM775)/SQRT('⚙ Assumptions'!$B$5)</f>
        <v>0.31064565263451138</v>
      </c>
      <c r="S774" s="21">
        <f>-IF(AVERAGE('cons 2023 - 2025'!D775:AM775)=0,"",_xlfn.STDEV.S('cons 2023 - 2025'!D775:AM775)/AVERAGE('cons 2023 - 2025'!D775:AM775))</f>
        <v>1.6920665011016671</v>
      </c>
      <c r="T774" s="21" t="str">
        <f t="shared" si="158"/>
        <v>Z</v>
      </c>
      <c r="U774" s="38">
        <f t="shared" si="159"/>
        <v>0.9</v>
      </c>
      <c r="V774" s="21">
        <f t="shared" si="160"/>
        <v>1.28</v>
      </c>
      <c r="W774" s="21">
        <f t="shared" si="161"/>
        <v>1.45796359636464</v>
      </c>
      <c r="X774" s="21">
        <f t="shared" si="162"/>
        <v>1.24852543243539</v>
      </c>
      <c r="Y774" s="21">
        <f t="shared" si="163"/>
        <v>1.9841981642658746</v>
      </c>
      <c r="Z774" s="21">
        <f t="shared" si="164"/>
        <v>1.6344307822296287</v>
      </c>
      <c r="AA774" s="21">
        <f>-AVERAGE('cons 2023 - 2025'!D775:AM775)*12</f>
        <v>10.333333333333334</v>
      </c>
      <c r="AB774" s="32">
        <f t="shared" si="165"/>
        <v>1.9458</v>
      </c>
      <c r="AC774" s="21">
        <f>SQRT((2*AA774*'⚙ Assumptions'!$B$3)/AB774)</f>
        <v>39.914596874875635</v>
      </c>
      <c r="AD774" s="21">
        <f t="shared" si="166"/>
        <v>1.6344307822296287</v>
      </c>
      <c r="AE774" s="21">
        <f t="shared" si="167"/>
        <v>41.549027657105263</v>
      </c>
      <c r="AF774" s="21">
        <f t="shared" si="168"/>
        <v>0.25888607533044339</v>
      </c>
    </row>
    <row r="775" spans="1:32" x14ac:dyDescent="0.3">
      <c r="A775" s="16" t="s">
        <v>1561</v>
      </c>
      <c r="B775" s="17" t="s">
        <v>1562</v>
      </c>
      <c r="C775" s="16" t="s">
        <v>8</v>
      </c>
      <c r="D775" s="16" t="str">
        <f>VLOOKUP(A775,'Lead Time'!$A$2:$C$1180,3,0)</f>
        <v>Local</v>
      </c>
      <c r="E775" s="23" t="str">
        <f>VLOOKUP(A775,Classification!$A$2:$D$1180,4,0)</f>
        <v>C</v>
      </c>
      <c r="F775" s="25" t="str">
        <f>VLOOKUP(A775,Classification!$A$2:$E$1180,5,0)</f>
        <v>L</v>
      </c>
      <c r="G775" s="18">
        <f>VLOOKUP(A775,'Lead Time'!$A$2:$D$1180,4,0)</f>
        <v>16.333333333333332</v>
      </c>
      <c r="H775" s="18">
        <f t="shared" si="156"/>
        <v>0.5444444444444444</v>
      </c>
      <c r="I775" s="27">
        <f>VLOOKUP(A775,Classification!$A$2:$F$1180,6,0)</f>
        <v>9.5950000000000006</v>
      </c>
      <c r="J775" s="18">
        <f>-SUM('cons 2023 - 2025'!D776:AM776)</f>
        <v>10</v>
      </c>
      <c r="K775" s="18">
        <f>-_xlfn.MINIFS('cons 2023 - 2025'!D776:AM776,'cons 2023 - 2025'!D776:AM776,"&lt;&gt;0")</f>
        <v>6</v>
      </c>
      <c r="L775" s="18">
        <f>-_xlfn.MAXIFS('cons 2023 - 2025'!D776:AM776,'cons 2023 - 2025'!D776:AM776,"&lt;&gt;0")</f>
        <v>1</v>
      </c>
      <c r="M775" s="16">
        <f>COUNTIF('cons 2023 - 2025'!D776:AM776,"&lt;&gt;0")</f>
        <v>4</v>
      </c>
      <c r="N775" s="18">
        <f>-AVERAGE('cons 2023 - 2025'!D776:AM776)</f>
        <v>0.27777777777777779</v>
      </c>
      <c r="O775" s="18">
        <f t="shared" si="157"/>
        <v>2.5</v>
      </c>
      <c r="P775" s="18">
        <f>_xlfn.STDEV.S('cons 2023 - 2025'!D776:AM776)</f>
        <v>1.0586004537288469</v>
      </c>
      <c r="Q775" s="18">
        <f>-AVERAGE('cons 2023 - 2025'!D776:AM776)/'⚙ Assumptions'!$B$5</f>
        <v>1.2626262626262626E-2</v>
      </c>
      <c r="R775" s="18">
        <f>_xlfn.STDEV.S('cons 2023 - 2025'!D776:AM776)/SQRT('⚙ Assumptions'!$B$5)</f>
        <v>0.22569437506936441</v>
      </c>
      <c r="S775" s="18">
        <f>-IF(AVERAGE('cons 2023 - 2025'!D776:AM776)=0,"",_xlfn.STDEV.S('cons 2023 - 2025'!D776:AM776)/AVERAGE('cons 2023 - 2025'!D776:AM776))</f>
        <v>3.8109616334238487</v>
      </c>
      <c r="T775" s="18" t="str">
        <f t="shared" si="158"/>
        <v>Z</v>
      </c>
      <c r="U775" s="37">
        <f t="shared" si="159"/>
        <v>0.9</v>
      </c>
      <c r="V775" s="18">
        <f t="shared" si="160"/>
        <v>1.28</v>
      </c>
      <c r="W775" s="18">
        <f t="shared" si="161"/>
        <v>1.1675301854799018</v>
      </c>
      <c r="X775" s="18">
        <f t="shared" si="162"/>
        <v>0.99981311834009179</v>
      </c>
      <c r="Y775" s="18">
        <f t="shared" si="163"/>
        <v>1.3737591417088582</v>
      </c>
      <c r="Z775" s="18">
        <f t="shared" si="164"/>
        <v>1.1510476862413264</v>
      </c>
      <c r="AA775" s="18">
        <f>-AVERAGE('cons 2023 - 2025'!D776:AM776)*12</f>
        <v>3.3333333333333335</v>
      </c>
      <c r="AB775" s="27">
        <f t="shared" si="165"/>
        <v>1.9190000000000003</v>
      </c>
      <c r="AC775" s="18">
        <f>SQRT((2*AA775*'⚙ Assumptions'!$B$3)/AB775)</f>
        <v>22.827718722052637</v>
      </c>
      <c r="AD775" s="18">
        <f t="shared" si="166"/>
        <v>1.1510476862413264</v>
      </c>
      <c r="AE775" s="18">
        <f t="shared" si="167"/>
        <v>23.978766408293964</v>
      </c>
      <c r="AF775" s="18">
        <f t="shared" si="168"/>
        <v>0.14602130742539676</v>
      </c>
    </row>
    <row r="776" spans="1:32" x14ac:dyDescent="0.3">
      <c r="A776" s="19" t="s">
        <v>1563</v>
      </c>
      <c r="B776" s="20" t="s">
        <v>1564</v>
      </c>
      <c r="C776" s="16" t="s">
        <v>8</v>
      </c>
      <c r="D776" s="16" t="str">
        <f>VLOOKUP(A776,'Lead Time'!$A$2:$C$1180,3,0)</f>
        <v>Import</v>
      </c>
      <c r="E776" s="23" t="str">
        <f>VLOOKUP(A776,Classification!$A$2:$D$1180,4,0)</f>
        <v>C</v>
      </c>
      <c r="F776" s="25" t="str">
        <f>VLOOKUP(A776,Classification!$A$2:$E$1180,5,0)</f>
        <v>L</v>
      </c>
      <c r="G776" s="21">
        <f>VLOOKUP(A776,'Lead Time'!$A$2:$D$1180,4,0)</f>
        <v>116</v>
      </c>
      <c r="H776" s="21">
        <f t="shared" si="156"/>
        <v>3.8666666666666667</v>
      </c>
      <c r="I776" s="32">
        <f>VLOOKUP(A776,Classification!$A$2:$F$1180,6,0)</f>
        <v>9.4960000000000004</v>
      </c>
      <c r="J776" s="21">
        <f>-SUM('cons 2023 - 2025'!D777:AM777)</f>
        <v>46</v>
      </c>
      <c r="K776" s="18">
        <f>-_xlfn.MINIFS('cons 2023 - 2025'!D777:AM777,'cons 2023 - 2025'!D777:AM777,"&lt;&gt;0")</f>
        <v>18</v>
      </c>
      <c r="L776" s="18">
        <f>-_xlfn.MAXIFS('cons 2023 - 2025'!D777:AM777,'cons 2023 - 2025'!D777:AM777,"&lt;&gt;0")</f>
        <v>3</v>
      </c>
      <c r="M776" s="19">
        <f>COUNTIF('cons 2023 - 2025'!D777:AM777,"&lt;&gt;0")</f>
        <v>6</v>
      </c>
      <c r="N776" s="21">
        <f>-AVERAGE('cons 2023 - 2025'!D777:AM777)</f>
        <v>1.2777777777777777</v>
      </c>
      <c r="O776" s="21">
        <f t="shared" si="157"/>
        <v>7.666666666666667</v>
      </c>
      <c r="P776" s="21">
        <f>_xlfn.STDEV.S('cons 2023 - 2025'!D777:AM777)</f>
        <v>3.5263182832694833</v>
      </c>
      <c r="Q776" s="21">
        <f>-AVERAGE('cons 2023 - 2025'!D777:AM777)/'⚙ Assumptions'!$B$5</f>
        <v>5.8080808080808073E-2</v>
      </c>
      <c r="R776" s="21">
        <f>_xlfn.STDEV.S('cons 2023 - 2025'!D777:AM777)/SQRT('⚙ Assumptions'!$B$5)</f>
        <v>0.75181358409094023</v>
      </c>
      <c r="S776" s="21">
        <f>-IF(AVERAGE('cons 2023 - 2025'!D777:AM777)=0,"",_xlfn.STDEV.S('cons 2023 - 2025'!D777:AM777)/AVERAGE('cons 2023 - 2025'!D777:AM777))</f>
        <v>2.7597273521239436</v>
      </c>
      <c r="T776" s="21" t="str">
        <f t="shared" si="158"/>
        <v>Z</v>
      </c>
      <c r="U776" s="38">
        <f t="shared" si="159"/>
        <v>0.9</v>
      </c>
      <c r="V776" s="21">
        <f t="shared" si="160"/>
        <v>1.28</v>
      </c>
      <c r="W776" s="21">
        <f t="shared" si="161"/>
        <v>10.364518539704802</v>
      </c>
      <c r="X776" s="21">
        <f t="shared" si="162"/>
        <v>8.8756434138929894</v>
      </c>
      <c r="Y776" s="21">
        <f t="shared" si="163"/>
        <v>17.101892277078537</v>
      </c>
      <c r="Z776" s="21">
        <f t="shared" si="164"/>
        <v>13.816384154633731</v>
      </c>
      <c r="AA776" s="21">
        <f>-AVERAGE('cons 2023 - 2025'!D777:AM777)*12</f>
        <v>15.333333333333332</v>
      </c>
      <c r="AB776" s="32">
        <f t="shared" si="165"/>
        <v>1.8992000000000002</v>
      </c>
      <c r="AC776" s="21">
        <f>SQRT((2*AA776*'⚙ Assumptions'!$B$3)/AB776)</f>
        <v>49.214555281527744</v>
      </c>
      <c r="AD776" s="21">
        <f t="shared" si="166"/>
        <v>13.816384154633731</v>
      </c>
      <c r="AE776" s="21">
        <f t="shared" si="167"/>
        <v>63.030939436161475</v>
      </c>
      <c r="AF776" s="21">
        <f t="shared" si="168"/>
        <v>0.3115609446355917</v>
      </c>
    </row>
    <row r="777" spans="1:32" x14ac:dyDescent="0.3">
      <c r="A777" s="16" t="s">
        <v>1565</v>
      </c>
      <c r="B777" s="17" t="s">
        <v>1566</v>
      </c>
      <c r="C777" s="16" t="s">
        <v>976</v>
      </c>
      <c r="D777" s="16" t="str">
        <f>VLOOKUP(A777,'Lead Time'!$A$2:$C$1180,3,0)</f>
        <v>Local</v>
      </c>
      <c r="E777" s="23" t="str">
        <f>VLOOKUP(A777,Classification!$A$2:$D$1180,4,0)</f>
        <v>C</v>
      </c>
      <c r="F777" s="24" t="str">
        <f>VLOOKUP(A777,Classification!$A$2:$E$1180,5,0)</f>
        <v>H</v>
      </c>
      <c r="G777" s="18">
        <f>VLOOKUP(A777,'Lead Time'!$A$2:$D$1180,4,0)</f>
        <v>19.125</v>
      </c>
      <c r="H777" s="18">
        <f t="shared" si="156"/>
        <v>0.63749999999999996</v>
      </c>
      <c r="I777" s="27">
        <f>VLOOKUP(A777,Classification!$A$2:$F$1180,6,0)</f>
        <v>9.3559999999999999</v>
      </c>
      <c r="J777" s="18">
        <f>-SUM('cons 2023 - 2025'!D778:AM778)</f>
        <v>8425</v>
      </c>
      <c r="K777" s="18">
        <f>-_xlfn.MINIFS('cons 2023 - 2025'!D778:AM778,'cons 2023 - 2025'!D778:AM778,"&lt;&gt;0")</f>
        <v>3563</v>
      </c>
      <c r="L777" s="18">
        <f>-_xlfn.MAXIFS('cons 2023 - 2025'!D778:AM778,'cons 2023 - 2025'!D778:AM778,"&lt;&gt;0")</f>
        <v>18</v>
      </c>
      <c r="M777" s="16">
        <f>COUNTIF('cons 2023 - 2025'!D778:AM778,"&lt;&gt;0")</f>
        <v>30</v>
      </c>
      <c r="N777" s="18">
        <f>-AVERAGE('cons 2023 - 2025'!D778:AM778)</f>
        <v>234.02777777777777</v>
      </c>
      <c r="O777" s="18">
        <f t="shared" si="157"/>
        <v>280.83333333333331</v>
      </c>
      <c r="P777" s="18">
        <f>_xlfn.STDEV.S('cons 2023 - 2025'!D778:AM778)</f>
        <v>612.4683308949177</v>
      </c>
      <c r="Q777" s="18">
        <f>-AVERAGE('cons 2023 - 2025'!D778:AM778)/'⚙ Assumptions'!$B$5</f>
        <v>10.637626262626263</v>
      </c>
      <c r="R777" s="18">
        <f>_xlfn.STDEV.S('cons 2023 - 2025'!D778:AM778)/SQRT('⚙ Assumptions'!$B$5)</f>
        <v>130.57868689192151</v>
      </c>
      <c r="S777" s="18">
        <f>-IF(AVERAGE('cons 2023 - 2025'!D778:AM778)=0,"",_xlfn.STDEV.S('cons 2023 - 2025'!D778:AM778)/AVERAGE('cons 2023 - 2025'!D778:AM778))</f>
        <v>2.6170753605005386</v>
      </c>
      <c r="T777" s="18" t="str">
        <f t="shared" si="158"/>
        <v>Z</v>
      </c>
      <c r="U777" s="37">
        <f t="shared" si="159"/>
        <v>0.9</v>
      </c>
      <c r="V777" s="18">
        <f t="shared" si="160"/>
        <v>1.28</v>
      </c>
      <c r="W777" s="18">
        <f t="shared" si="161"/>
        <v>730.9421200885065</v>
      </c>
      <c r="X777" s="18">
        <f t="shared" si="162"/>
        <v>625.94143560529619</v>
      </c>
      <c r="Y777" s="18">
        <f t="shared" si="163"/>
        <v>934.38672236123375</v>
      </c>
      <c r="Z777" s="18">
        <f t="shared" si="164"/>
        <v>775.13414393862945</v>
      </c>
      <c r="AA777" s="18">
        <f>-AVERAGE('cons 2023 - 2025'!D778:AM778)*12</f>
        <v>2808.333333333333</v>
      </c>
      <c r="AB777" s="27">
        <f t="shared" si="165"/>
        <v>1.8712</v>
      </c>
      <c r="AC777" s="18">
        <f>SQRT((2*AA777*'⚙ Assumptions'!$B$3)/AB777)</f>
        <v>671.00360025259567</v>
      </c>
      <c r="AD777" s="18">
        <f t="shared" si="166"/>
        <v>775.13414393862945</v>
      </c>
      <c r="AE777" s="18">
        <f t="shared" si="167"/>
        <v>1446.137744191225</v>
      </c>
      <c r="AF777" s="18">
        <f t="shared" si="168"/>
        <v>4.1852731226421902</v>
      </c>
    </row>
    <row r="778" spans="1:32" x14ac:dyDescent="0.3">
      <c r="A778" s="19" t="s">
        <v>1567</v>
      </c>
      <c r="B778" s="20" t="s">
        <v>1568</v>
      </c>
      <c r="C778" s="16" t="s">
        <v>8</v>
      </c>
      <c r="D778" s="16"/>
      <c r="E778" s="23" t="str">
        <f>VLOOKUP(A778,Classification!$A$2:$D$1180,4,0)</f>
        <v>C</v>
      </c>
      <c r="F778" s="25" t="str">
        <f>VLOOKUP(A778,Classification!$A$2:$E$1180,5,0)</f>
        <v>L</v>
      </c>
      <c r="G778" s="21">
        <f>VLOOKUP(A778,'Lead Time'!$A$2:$D$1180,4,0)</f>
        <v>0</v>
      </c>
      <c r="H778" s="21">
        <f t="shared" si="156"/>
        <v>0</v>
      </c>
      <c r="I778" s="32">
        <f>VLOOKUP(A778,Classification!$A$2:$F$1180,6,0)</f>
        <v>9.3450000000000006</v>
      </c>
      <c r="J778" s="21">
        <f>-SUM('cons 2023 - 2025'!D779:AM779)</f>
        <v>6</v>
      </c>
      <c r="K778" s="18">
        <f>-_xlfn.MINIFS('cons 2023 - 2025'!D779:AM779,'cons 2023 - 2025'!D779:AM779,"&lt;&gt;0")</f>
        <v>2</v>
      </c>
      <c r="L778" s="18">
        <f>-_xlfn.MAXIFS('cons 2023 - 2025'!D779:AM779,'cons 2023 - 2025'!D779:AM779,"&lt;&gt;0")</f>
        <v>2</v>
      </c>
      <c r="M778" s="19">
        <f>COUNTIF('cons 2023 - 2025'!D779:AM779,"&lt;&gt;0")</f>
        <v>3</v>
      </c>
      <c r="N778" s="21">
        <f>-AVERAGE('cons 2023 - 2025'!D779:AM779)</f>
        <v>0.16666666666666666</v>
      </c>
      <c r="O778" s="21">
        <f t="shared" si="157"/>
        <v>2</v>
      </c>
      <c r="P778" s="21">
        <f>_xlfn.STDEV.S('cons 2023 - 2025'!D779:AM779)</f>
        <v>0.56061191058138804</v>
      </c>
      <c r="Q778" s="21">
        <f>-AVERAGE('cons 2023 - 2025'!D779:AM779)/'⚙ Assumptions'!$B$5</f>
        <v>7.5757575757575751E-3</v>
      </c>
      <c r="R778" s="21">
        <f>_xlfn.STDEV.S('cons 2023 - 2025'!D779:AM779)/SQRT('⚙ Assumptions'!$B$5)</f>
        <v>0.11952286093343935</v>
      </c>
      <c r="S778" s="21">
        <f>-IF(AVERAGE('cons 2023 - 2025'!D779:AM779)=0,"",_xlfn.STDEV.S('cons 2023 - 2025'!D779:AM779)/AVERAGE('cons 2023 - 2025'!D779:AM779))</f>
        <v>3.3636714634883282</v>
      </c>
      <c r="T778" s="21" t="str">
        <f t="shared" si="158"/>
        <v>Z</v>
      </c>
      <c r="U778" s="38">
        <f t="shared" si="159"/>
        <v>0.9</v>
      </c>
      <c r="V778" s="21">
        <f t="shared" si="160"/>
        <v>1.28</v>
      </c>
      <c r="W778" s="21">
        <f t="shared" si="161"/>
        <v>0</v>
      </c>
      <c r="X778" s="21">
        <f t="shared" si="162"/>
        <v>0</v>
      </c>
      <c r="Y778" s="21">
        <f t="shared" si="163"/>
        <v>0</v>
      </c>
      <c r="Z778" s="21">
        <f t="shared" si="164"/>
        <v>0</v>
      </c>
      <c r="AA778" s="21">
        <f>-AVERAGE('cons 2023 - 2025'!D779:AM779)*12</f>
        <v>2</v>
      </c>
      <c r="AB778" s="32">
        <f t="shared" si="165"/>
        <v>1.8690000000000002</v>
      </c>
      <c r="AC778" s="21">
        <f>SQRT((2*AA778*'⚙ Assumptions'!$B$3)/AB778)</f>
        <v>17.917234365811652</v>
      </c>
      <c r="AD778" s="21">
        <f t="shared" si="166"/>
        <v>0</v>
      </c>
      <c r="AE778" s="21">
        <f t="shared" si="167"/>
        <v>17.917234365811652</v>
      </c>
      <c r="AF778" s="21">
        <f t="shared" si="168"/>
        <v>0.11162437009900662</v>
      </c>
    </row>
    <row r="779" spans="1:32" x14ac:dyDescent="0.3">
      <c r="A779" s="16" t="s">
        <v>1569</v>
      </c>
      <c r="B779" s="17" t="s">
        <v>1570</v>
      </c>
      <c r="C779" s="16" t="s">
        <v>8</v>
      </c>
      <c r="D779" s="16" t="str">
        <f>VLOOKUP(A779,'Lead Time'!$A$2:$C$1180,3,0)</f>
        <v>Local</v>
      </c>
      <c r="E779" s="23" t="str">
        <f>VLOOKUP(A779,Classification!$A$2:$D$1180,4,0)</f>
        <v>C</v>
      </c>
      <c r="F779" s="26" t="str">
        <f>VLOOKUP(A779,Classification!$A$2:$E$1180,5,0)</f>
        <v>M</v>
      </c>
      <c r="G779" s="18">
        <f>VLOOKUP(A779,'Lead Time'!$A$2:$D$1180,4,0)</f>
        <v>19.333333333333332</v>
      </c>
      <c r="H779" s="18">
        <f t="shared" si="156"/>
        <v>0.64444444444444438</v>
      </c>
      <c r="I779" s="27">
        <f>VLOOKUP(A779,Classification!$A$2:$F$1180,6,0)</f>
        <v>9.1639999999999997</v>
      </c>
      <c r="J779" s="18">
        <f>-SUM('cons 2023 - 2025'!D780:AM780)</f>
        <v>25</v>
      </c>
      <c r="K779" s="18">
        <f>-_xlfn.MINIFS('cons 2023 - 2025'!D780:AM780,'cons 2023 - 2025'!D780:AM780,"&lt;&gt;0")</f>
        <v>6</v>
      </c>
      <c r="L779" s="18">
        <f>-_xlfn.MAXIFS('cons 2023 - 2025'!D780:AM780,'cons 2023 - 2025'!D780:AM780,"&lt;&gt;0")</f>
        <v>1</v>
      </c>
      <c r="M779" s="16">
        <f>COUNTIF('cons 2023 - 2025'!D780:AM780,"&lt;&gt;0")</f>
        <v>11</v>
      </c>
      <c r="N779" s="18">
        <f>-AVERAGE('cons 2023 - 2025'!D780:AM780)</f>
        <v>0.69444444444444442</v>
      </c>
      <c r="O779" s="18">
        <f t="shared" si="157"/>
        <v>2.2727272727272729</v>
      </c>
      <c r="P779" s="18">
        <f>_xlfn.STDEV.S('cons 2023 - 2025'!D780:AM780)</f>
        <v>1.3053613499595635</v>
      </c>
      <c r="Q779" s="18">
        <f>-AVERAGE('cons 2023 - 2025'!D780:AM780)/'⚙ Assumptions'!$B$5</f>
        <v>3.1565656565656568E-2</v>
      </c>
      <c r="R779" s="18">
        <f>_xlfn.STDEV.S('cons 2023 - 2025'!D780:AM780)/SQRT('⚙ Assumptions'!$B$5)</f>
        <v>0.27830397491430564</v>
      </c>
      <c r="S779" s="18">
        <f>-IF(AVERAGE('cons 2023 - 2025'!D780:AM780)=0,"",_xlfn.STDEV.S('cons 2023 - 2025'!D780:AM780)/AVERAGE('cons 2023 - 2025'!D780:AM780))</f>
        <v>1.8797203439417716</v>
      </c>
      <c r="T779" s="18" t="str">
        <f t="shared" si="158"/>
        <v>Z</v>
      </c>
      <c r="U779" s="37">
        <f t="shared" si="159"/>
        <v>0.9</v>
      </c>
      <c r="V779" s="18">
        <f t="shared" si="160"/>
        <v>1.28</v>
      </c>
      <c r="W779" s="18">
        <f t="shared" si="161"/>
        <v>1.5663281326541443</v>
      </c>
      <c r="X779" s="18">
        <f t="shared" si="162"/>
        <v>1.3413232772299157</v>
      </c>
      <c r="Y779" s="18">
        <f t="shared" si="163"/>
        <v>2.1765974929235048</v>
      </c>
      <c r="Z779" s="18">
        <f t="shared" si="164"/>
        <v>1.7888541414274466</v>
      </c>
      <c r="AA779" s="18">
        <f>-AVERAGE('cons 2023 - 2025'!D780:AM780)*12</f>
        <v>8.3333333333333321</v>
      </c>
      <c r="AB779" s="27">
        <f t="shared" si="165"/>
        <v>1.8328</v>
      </c>
      <c r="AC779" s="18">
        <f>SQRT((2*AA779*'⚙ Assumptions'!$B$3)/AB779)</f>
        <v>36.932819731057286</v>
      </c>
      <c r="AD779" s="18">
        <f t="shared" si="166"/>
        <v>1.7888541414274466</v>
      </c>
      <c r="AE779" s="18">
        <f t="shared" si="167"/>
        <v>38.721673872484736</v>
      </c>
      <c r="AF779" s="18">
        <f t="shared" si="168"/>
        <v>0.22563490667693928</v>
      </c>
    </row>
    <row r="780" spans="1:32" x14ac:dyDescent="0.3">
      <c r="A780" s="19" t="s">
        <v>1571</v>
      </c>
      <c r="B780" s="20" t="s">
        <v>1572</v>
      </c>
      <c r="C780" s="16" t="s">
        <v>8</v>
      </c>
      <c r="D780" s="16" t="str">
        <f>VLOOKUP(A780,'Lead Time'!$A$2:$C$1180,3,0)</f>
        <v>Local</v>
      </c>
      <c r="E780" s="23" t="str">
        <f>VLOOKUP(A780,Classification!$A$2:$D$1180,4,0)</f>
        <v>C</v>
      </c>
      <c r="F780" s="26" t="str">
        <f>VLOOKUP(A780,Classification!$A$2:$E$1180,5,0)</f>
        <v>M</v>
      </c>
      <c r="G780" s="21">
        <f>VLOOKUP(A780,'Lead Time'!$A$2:$D$1180,4,0)</f>
        <v>34.333333333333336</v>
      </c>
      <c r="H780" s="21">
        <f t="shared" si="156"/>
        <v>1.1444444444444446</v>
      </c>
      <c r="I780" s="32">
        <f>VLOOKUP(A780,Classification!$A$2:$F$1180,6,0)</f>
        <v>9.1389999999999993</v>
      </c>
      <c r="J780" s="21">
        <f>-SUM('cons 2023 - 2025'!D781:AM781)</f>
        <v>16</v>
      </c>
      <c r="K780" s="18">
        <f>-_xlfn.MINIFS('cons 2023 - 2025'!D781:AM781,'cons 2023 - 2025'!D781:AM781,"&lt;&gt;0")</f>
        <v>4</v>
      </c>
      <c r="L780" s="18">
        <f>-_xlfn.MAXIFS('cons 2023 - 2025'!D781:AM781,'cons 2023 - 2025'!D781:AM781,"&lt;&gt;0")</f>
        <v>1</v>
      </c>
      <c r="M780" s="19">
        <f>COUNTIF('cons 2023 - 2025'!D781:AM781,"&lt;&gt;0")</f>
        <v>10</v>
      </c>
      <c r="N780" s="21">
        <f>-AVERAGE('cons 2023 - 2025'!D781:AM781)</f>
        <v>0.44444444444444442</v>
      </c>
      <c r="O780" s="21">
        <f t="shared" si="157"/>
        <v>1.6</v>
      </c>
      <c r="P780" s="21">
        <f>_xlfn.STDEV.S('cons 2023 - 2025'!D781:AM781)</f>
        <v>0.90851352515899586</v>
      </c>
      <c r="Q780" s="21">
        <f>-AVERAGE('cons 2023 - 2025'!D781:AM781)/'⚙ Assumptions'!$B$5</f>
        <v>2.02020202020202E-2</v>
      </c>
      <c r="R780" s="21">
        <f>_xlfn.STDEV.S('cons 2023 - 2025'!D781:AM781)/SQRT('⚙ Assumptions'!$B$5)</f>
        <v>0.1936957343826588</v>
      </c>
      <c r="S780" s="21">
        <f>-IF(AVERAGE('cons 2023 - 2025'!D781:AM781)=0,"",_xlfn.STDEV.S('cons 2023 - 2025'!D781:AM781)/AVERAGE('cons 2023 - 2025'!D781:AM781))</f>
        <v>2.0441554316077406</v>
      </c>
      <c r="T780" s="21" t="str">
        <f t="shared" si="158"/>
        <v>Z</v>
      </c>
      <c r="U780" s="38">
        <f t="shared" si="159"/>
        <v>0.9</v>
      </c>
      <c r="V780" s="21">
        <f t="shared" si="160"/>
        <v>1.28</v>
      </c>
      <c r="W780" s="21">
        <f t="shared" si="161"/>
        <v>1.4527403903157101</v>
      </c>
      <c r="X780" s="21">
        <f t="shared" si="162"/>
        <v>1.2440525460017369</v>
      </c>
      <c r="Y780" s="21">
        <f t="shared" si="163"/>
        <v>2.1463430839184037</v>
      </c>
      <c r="Z780" s="21">
        <f t="shared" si="164"/>
        <v>1.7526945213103788</v>
      </c>
      <c r="AA780" s="21">
        <f>-AVERAGE('cons 2023 - 2025'!D781:AM781)*12</f>
        <v>5.333333333333333</v>
      </c>
      <c r="AB780" s="32">
        <f t="shared" si="165"/>
        <v>1.8277999999999999</v>
      </c>
      <c r="AC780" s="21">
        <f>SQRT((2*AA780*'⚙ Assumptions'!$B$3)/AB780)</f>
        <v>29.586640505841959</v>
      </c>
      <c r="AD780" s="21">
        <f t="shared" si="166"/>
        <v>1.7526945213103788</v>
      </c>
      <c r="AE780" s="21">
        <f t="shared" si="167"/>
        <v>31.339335027152337</v>
      </c>
      <c r="AF780" s="21">
        <f t="shared" si="168"/>
        <v>0.18026153838859307</v>
      </c>
    </row>
    <row r="781" spans="1:32" x14ac:dyDescent="0.3">
      <c r="A781" s="16" t="s">
        <v>1573</v>
      </c>
      <c r="B781" s="17" t="s">
        <v>1574</v>
      </c>
      <c r="C781" s="16" t="s">
        <v>8</v>
      </c>
      <c r="D781" s="16" t="str">
        <f>VLOOKUP(A781,'Lead Time'!$A$2:$C$1180,3,0)</f>
        <v>Local</v>
      </c>
      <c r="E781" s="23" t="str">
        <f>VLOOKUP(A781,Classification!$A$2:$D$1180,4,0)</f>
        <v>C</v>
      </c>
      <c r="F781" s="25" t="str">
        <f>VLOOKUP(A781,Classification!$A$2:$E$1180,5,0)</f>
        <v>L</v>
      </c>
      <c r="G781" s="18">
        <f>VLOOKUP(A781,'Lead Time'!$A$2:$D$1180,4,0)</f>
        <v>17</v>
      </c>
      <c r="H781" s="18">
        <f t="shared" si="156"/>
        <v>0.56666666666666665</v>
      </c>
      <c r="I781" s="27">
        <f>VLOOKUP(A781,Classification!$A$2:$F$1180,6,0)</f>
        <v>9.1069999999999993</v>
      </c>
      <c r="J781" s="18">
        <f>-SUM('cons 2023 - 2025'!D782:AM782)</f>
        <v>4</v>
      </c>
      <c r="K781" s="18">
        <f>-_xlfn.MINIFS('cons 2023 - 2025'!D782:AM782,'cons 2023 - 2025'!D782:AM782,"&lt;&gt;0")</f>
        <v>2</v>
      </c>
      <c r="L781" s="18">
        <f>-_xlfn.MAXIFS('cons 2023 - 2025'!D782:AM782,'cons 2023 - 2025'!D782:AM782,"&lt;&gt;0")</f>
        <v>1</v>
      </c>
      <c r="M781" s="16">
        <f>COUNTIF('cons 2023 - 2025'!D782:AM782,"&lt;&gt;0")</f>
        <v>3</v>
      </c>
      <c r="N781" s="18">
        <f>-AVERAGE('cons 2023 - 2025'!D782:AM782)</f>
        <v>0.1111111111111111</v>
      </c>
      <c r="O781" s="18">
        <f t="shared" si="157"/>
        <v>1.3333333333333333</v>
      </c>
      <c r="P781" s="18">
        <f>_xlfn.STDEV.S('cons 2023 - 2025'!D782:AM782)</f>
        <v>0.39840953644479787</v>
      </c>
      <c r="Q781" s="18">
        <f>-AVERAGE('cons 2023 - 2025'!D782:AM782)/'⚙ Assumptions'!$B$5</f>
        <v>5.0505050505050501E-3</v>
      </c>
      <c r="R781" s="18">
        <f>_xlfn.STDEV.S('cons 2023 - 2025'!D782:AM782)/SQRT('⚙ Assumptions'!$B$5)</f>
        <v>8.4941198572937582E-2</v>
      </c>
      <c r="S781" s="18">
        <f>-IF(AVERAGE('cons 2023 - 2025'!D782:AM782)=0,"",_xlfn.STDEV.S('cons 2023 - 2025'!D782:AM782)/AVERAGE('cons 2023 - 2025'!D782:AM782))</f>
        <v>3.5856858280031809</v>
      </c>
      <c r="T781" s="18" t="str">
        <f t="shared" si="158"/>
        <v>Z</v>
      </c>
      <c r="U781" s="37">
        <f t="shared" si="159"/>
        <v>0.9</v>
      </c>
      <c r="V781" s="18">
        <f t="shared" si="160"/>
        <v>1.28</v>
      </c>
      <c r="W781" s="18">
        <f t="shared" si="161"/>
        <v>0.44828356311396578</v>
      </c>
      <c r="X781" s="18">
        <f t="shared" si="162"/>
        <v>0.38388710862610659</v>
      </c>
      <c r="Y781" s="18">
        <f t="shared" si="163"/>
        <v>0.53414214897255163</v>
      </c>
      <c r="Z781" s="18">
        <f t="shared" si="164"/>
        <v>0.44685007158906953</v>
      </c>
      <c r="AA781" s="18">
        <f>-AVERAGE('cons 2023 - 2025'!D782:AM782)*12</f>
        <v>1.3333333333333333</v>
      </c>
      <c r="AB781" s="27">
        <f t="shared" si="165"/>
        <v>1.8213999999999999</v>
      </c>
      <c r="AC781" s="18">
        <f>SQRT((2*AA781*'⚙ Assumptions'!$B$3)/AB781)</f>
        <v>14.819287702862248</v>
      </c>
      <c r="AD781" s="18">
        <f t="shared" si="166"/>
        <v>0.44685007158906953</v>
      </c>
      <c r="AE781" s="18">
        <f t="shared" si="167"/>
        <v>15.266137774451318</v>
      </c>
      <c r="AF781" s="18">
        <f t="shared" si="168"/>
        <v>8.997283540664433E-2</v>
      </c>
    </row>
    <row r="782" spans="1:32" x14ac:dyDescent="0.3">
      <c r="A782" s="19" t="s">
        <v>1575</v>
      </c>
      <c r="B782" s="20" t="s">
        <v>1576</v>
      </c>
      <c r="C782" s="16" t="s">
        <v>976</v>
      </c>
      <c r="D782" s="16" t="str">
        <f>VLOOKUP(A782,'Lead Time'!$A$2:$C$1180,3,0)</f>
        <v>Local</v>
      </c>
      <c r="E782" s="23" t="str">
        <f>VLOOKUP(A782,Classification!$A$2:$D$1180,4,0)</f>
        <v>C</v>
      </c>
      <c r="F782" s="26" t="str">
        <f>VLOOKUP(A782,Classification!$A$2:$E$1180,5,0)</f>
        <v>M</v>
      </c>
      <c r="G782" s="21">
        <f>VLOOKUP(A782,'Lead Time'!$A$2:$D$1180,4,0)</f>
        <v>79</v>
      </c>
      <c r="H782" s="21">
        <f t="shared" si="156"/>
        <v>2.6333333333333333</v>
      </c>
      <c r="I782" s="32">
        <f>VLOOKUP(A782,Classification!$A$2:$F$1180,6,0)</f>
        <v>9.0370000000000008</v>
      </c>
      <c r="J782" s="21">
        <f>-SUM('cons 2023 - 2025'!D783:AM783)</f>
        <v>23</v>
      </c>
      <c r="K782" s="18">
        <f>-_xlfn.MINIFS('cons 2023 - 2025'!D783:AM783,'cons 2023 - 2025'!D783:AM783,"&lt;&gt;0")</f>
        <v>12</v>
      </c>
      <c r="L782" s="18">
        <f>-_xlfn.MAXIFS('cons 2023 - 2025'!D783:AM783,'cons 2023 - 2025'!D783:AM783,"&lt;&gt;0")</f>
        <v>1</v>
      </c>
      <c r="M782" s="19">
        <f>COUNTIF('cons 2023 - 2025'!D783:AM783,"&lt;&gt;0")</f>
        <v>3</v>
      </c>
      <c r="N782" s="21">
        <f>-AVERAGE('cons 2023 - 2025'!D783:AM783)</f>
        <v>0.63888888888888884</v>
      </c>
      <c r="O782" s="21">
        <f t="shared" si="157"/>
        <v>7.666666666666667</v>
      </c>
      <c r="P782" s="21">
        <f>_xlfn.STDEV.S('cons 2023 - 2025'!D783:AM783)</f>
        <v>2.5651820072187332</v>
      </c>
      <c r="Q782" s="21">
        <f>-AVERAGE('cons 2023 - 2025'!D783:AM783)/'⚙ Assumptions'!$B$5</f>
        <v>2.9040404040404037E-2</v>
      </c>
      <c r="R782" s="21">
        <f>_xlfn.STDEV.S('cons 2023 - 2025'!D783:AM783)/SQRT('⚙ Assumptions'!$B$5)</f>
        <v>0.54689864152155654</v>
      </c>
      <c r="S782" s="21">
        <f>-IF(AVERAGE('cons 2023 - 2025'!D783:AM783)=0,"",_xlfn.STDEV.S('cons 2023 - 2025'!D783:AM783)/AVERAGE('cons 2023 - 2025'!D783:AM783))</f>
        <v>4.0150674895597565</v>
      </c>
      <c r="T782" s="21" t="str">
        <f t="shared" si="158"/>
        <v>Z</v>
      </c>
      <c r="U782" s="38">
        <f t="shared" si="159"/>
        <v>0.9</v>
      </c>
      <c r="V782" s="21">
        <f t="shared" si="160"/>
        <v>1.28</v>
      </c>
      <c r="W782" s="21">
        <f t="shared" si="161"/>
        <v>6.2220050590840037</v>
      </c>
      <c r="X782" s="21">
        <f t="shared" si="162"/>
        <v>5.328206805971007</v>
      </c>
      <c r="Y782" s="21">
        <f t="shared" si="163"/>
        <v>8.5161969782759215</v>
      </c>
      <c r="Z782" s="21">
        <f t="shared" si="164"/>
        <v>7.010614213378414</v>
      </c>
      <c r="AA782" s="21">
        <f>-AVERAGE('cons 2023 - 2025'!D783:AM783)*12</f>
        <v>7.6666666666666661</v>
      </c>
      <c r="AB782" s="32">
        <f t="shared" si="165"/>
        <v>1.8074000000000003</v>
      </c>
      <c r="AC782" s="21">
        <f>SQRT((2*AA782*'⚙ Assumptions'!$B$3)/AB782)</f>
        <v>35.672765507594605</v>
      </c>
      <c r="AD782" s="21">
        <f t="shared" si="166"/>
        <v>7.010614213378414</v>
      </c>
      <c r="AE782" s="21">
        <f t="shared" si="167"/>
        <v>42.683379720973022</v>
      </c>
      <c r="AF782" s="21">
        <f t="shared" si="168"/>
        <v>0.21491652126142169</v>
      </c>
    </row>
    <row r="783" spans="1:32" x14ac:dyDescent="0.3">
      <c r="A783" s="16" t="s">
        <v>1577</v>
      </c>
      <c r="B783" s="17" t="s">
        <v>1578</v>
      </c>
      <c r="C783" s="16" t="s">
        <v>976</v>
      </c>
      <c r="D783" s="16" t="str">
        <f>VLOOKUP(A783,'Lead Time'!$A$2:$C$1180,3,0)</f>
        <v>Local</v>
      </c>
      <c r="E783" s="23" t="str">
        <f>VLOOKUP(A783,Classification!$A$2:$D$1180,4,0)</f>
        <v>C</v>
      </c>
      <c r="F783" s="26" t="str">
        <f>VLOOKUP(A783,Classification!$A$2:$E$1180,5,0)</f>
        <v>M</v>
      </c>
      <c r="G783" s="18">
        <f>VLOOKUP(A783,'Lead Time'!$A$2:$D$1180,4,0)</f>
        <v>12.6</v>
      </c>
      <c r="H783" s="18">
        <f t="shared" si="156"/>
        <v>0.42</v>
      </c>
      <c r="I783" s="27">
        <f>VLOOKUP(A783,Classification!$A$2:$F$1180,6,0)</f>
        <v>8.9949999999999992</v>
      </c>
      <c r="J783" s="18">
        <f>-SUM('cons 2023 - 2025'!D784:AM784)</f>
        <v>7759</v>
      </c>
      <c r="K783" s="18">
        <f>-_xlfn.MINIFS('cons 2023 - 2025'!D784:AM784,'cons 2023 - 2025'!D784:AM784,"&lt;&gt;0")</f>
        <v>1586</v>
      </c>
      <c r="L783" s="18">
        <f>-_xlfn.MAXIFS('cons 2023 - 2025'!D784:AM784,'cons 2023 - 2025'!D784:AM784,"&lt;&gt;0")</f>
        <v>5</v>
      </c>
      <c r="M783" s="16">
        <f>COUNTIF('cons 2023 - 2025'!D784:AM784,"&lt;&gt;0")</f>
        <v>19</v>
      </c>
      <c r="N783" s="18">
        <f>-AVERAGE('cons 2023 - 2025'!D784:AM784)</f>
        <v>215.52777777777777</v>
      </c>
      <c r="O783" s="18">
        <f t="shared" si="157"/>
        <v>408.36842105263156</v>
      </c>
      <c r="P783" s="18">
        <f>_xlfn.STDEV.S('cons 2023 - 2025'!D784:AM784)</f>
        <v>372.06155298061799</v>
      </c>
      <c r="Q783" s="18">
        <f>-AVERAGE('cons 2023 - 2025'!D784:AM784)/'⚙ Assumptions'!$B$5</f>
        <v>9.7967171717171713</v>
      </c>
      <c r="R783" s="18">
        <f>_xlfn.STDEV.S('cons 2023 - 2025'!D784:AM784)/SQRT('⚙ Assumptions'!$B$5)</f>
        <v>79.323789623848654</v>
      </c>
      <c r="S783" s="18">
        <f>-IF(AVERAGE('cons 2023 - 2025'!D784:AM784)=0,"",_xlfn.STDEV.S('cons 2023 - 2025'!D784:AM784)/AVERAGE('cons 2023 - 2025'!D784:AM784))</f>
        <v>1.7262812098598077</v>
      </c>
      <c r="T783" s="18" t="str">
        <f t="shared" si="158"/>
        <v>Z</v>
      </c>
      <c r="U783" s="37">
        <f t="shared" si="159"/>
        <v>0.9</v>
      </c>
      <c r="V783" s="18">
        <f t="shared" si="160"/>
        <v>1.28</v>
      </c>
      <c r="W783" s="18">
        <f t="shared" si="161"/>
        <v>360.41154671039857</v>
      </c>
      <c r="X783" s="18">
        <f t="shared" si="162"/>
        <v>308.63800943543333</v>
      </c>
      <c r="Y783" s="18">
        <f t="shared" si="163"/>
        <v>483.85018307403493</v>
      </c>
      <c r="Z783" s="18">
        <f t="shared" si="164"/>
        <v>399.15967610209998</v>
      </c>
      <c r="AA783" s="18">
        <f>-AVERAGE('cons 2023 - 2025'!D784:AM784)*12</f>
        <v>2586.333333333333</v>
      </c>
      <c r="AB783" s="27">
        <f t="shared" si="165"/>
        <v>1.7989999999999999</v>
      </c>
      <c r="AC783" s="18">
        <f>SQRT((2*AA783*'⚙ Assumptions'!$B$3)/AB783)</f>
        <v>656.73066319457689</v>
      </c>
      <c r="AD783" s="18">
        <f t="shared" si="166"/>
        <v>399.15967610209998</v>
      </c>
      <c r="AE783" s="18">
        <f t="shared" si="167"/>
        <v>1055.8903392966768</v>
      </c>
      <c r="AF783" s="18">
        <f t="shared" si="168"/>
        <v>3.9381948769568131</v>
      </c>
    </row>
    <row r="784" spans="1:32" x14ac:dyDescent="0.3">
      <c r="A784" s="19" t="s">
        <v>1579</v>
      </c>
      <c r="B784" s="20" t="s">
        <v>1580</v>
      </c>
      <c r="C784" s="16" t="s">
        <v>8</v>
      </c>
      <c r="D784" s="16" t="str">
        <f>VLOOKUP(A784,'Lead Time'!$A$2:$C$1180,3,0)</f>
        <v>Local</v>
      </c>
      <c r="E784" s="23" t="str">
        <f>VLOOKUP(A784,Classification!$A$2:$D$1180,4,0)</f>
        <v>C</v>
      </c>
      <c r="F784" s="25" t="str">
        <f>VLOOKUP(A784,Classification!$A$2:$E$1180,5,0)</f>
        <v>L</v>
      </c>
      <c r="G784" s="21">
        <f>VLOOKUP(A784,'Lead Time'!$A$2:$D$1180,4,0)</f>
        <v>28.25</v>
      </c>
      <c r="H784" s="21">
        <f t="shared" si="156"/>
        <v>0.94166666666666665</v>
      </c>
      <c r="I784" s="32">
        <f>VLOOKUP(A784,Classification!$A$2:$F$1180,6,0)</f>
        <v>8.9870000000000001</v>
      </c>
      <c r="J784" s="21">
        <f>-SUM('cons 2023 - 2025'!D785:AM785)</f>
        <v>8</v>
      </c>
      <c r="K784" s="18">
        <f>-_xlfn.MINIFS('cons 2023 - 2025'!D785:AM785,'cons 2023 - 2025'!D785:AM785,"&lt;&gt;0")</f>
        <v>2</v>
      </c>
      <c r="L784" s="18">
        <f>-_xlfn.MAXIFS('cons 2023 - 2025'!D785:AM785,'cons 2023 - 2025'!D785:AM785,"&lt;&gt;0")</f>
        <v>1</v>
      </c>
      <c r="M784" s="19">
        <f>COUNTIF('cons 2023 - 2025'!D785:AM785,"&lt;&gt;0")</f>
        <v>6</v>
      </c>
      <c r="N784" s="21">
        <f>-AVERAGE('cons 2023 - 2025'!D785:AM785)</f>
        <v>0.22222222222222221</v>
      </c>
      <c r="O784" s="21">
        <f t="shared" si="157"/>
        <v>1.3333333333333333</v>
      </c>
      <c r="P784" s="21">
        <f>_xlfn.STDEV.S('cons 2023 - 2025'!D785:AM785)</f>
        <v>0.54042898891851832</v>
      </c>
      <c r="Q784" s="21">
        <f>-AVERAGE('cons 2023 - 2025'!D785:AM785)/'⚙ Assumptions'!$B$5</f>
        <v>1.01010101010101E-2</v>
      </c>
      <c r="R784" s="21">
        <f>_xlfn.STDEV.S('cons 2023 - 2025'!D785:AM785)/SQRT('⚙ Assumptions'!$B$5)</f>
        <v>0.11521984757676636</v>
      </c>
      <c r="S784" s="21">
        <f>-IF(AVERAGE('cons 2023 - 2025'!D785:AM785)=0,"",_xlfn.STDEV.S('cons 2023 - 2025'!D785:AM785)/AVERAGE('cons 2023 - 2025'!D785:AM785))</f>
        <v>2.4319304501333328</v>
      </c>
      <c r="T784" s="21" t="str">
        <f t="shared" si="158"/>
        <v>Z</v>
      </c>
      <c r="U784" s="38">
        <f t="shared" si="159"/>
        <v>0.9</v>
      </c>
      <c r="V784" s="21">
        <f t="shared" si="160"/>
        <v>1.28</v>
      </c>
      <c r="W784" s="21">
        <f t="shared" si="161"/>
        <v>0.78387441936773605</v>
      </c>
      <c r="X784" s="21">
        <f t="shared" si="162"/>
        <v>0.67126994861631029</v>
      </c>
      <c r="Y784" s="21">
        <f t="shared" si="163"/>
        <v>1.0692279547212713</v>
      </c>
      <c r="Z784" s="21">
        <f t="shared" si="164"/>
        <v>0.88052920787556954</v>
      </c>
      <c r="AA784" s="21">
        <f>-AVERAGE('cons 2023 - 2025'!D785:AM785)*12</f>
        <v>2.6666666666666665</v>
      </c>
      <c r="AB784" s="32">
        <f t="shared" si="165"/>
        <v>1.7974000000000001</v>
      </c>
      <c r="AC784" s="21">
        <f>SQRT((2*AA784*'⚙ Assumptions'!$B$3)/AB784)</f>
        <v>21.097093363592101</v>
      </c>
      <c r="AD784" s="21">
        <f t="shared" si="166"/>
        <v>0.88052920787556954</v>
      </c>
      <c r="AE784" s="21">
        <f t="shared" si="167"/>
        <v>21.97762257146767</v>
      </c>
      <c r="AF784" s="21">
        <f t="shared" si="168"/>
        <v>0.12639971870573483</v>
      </c>
    </row>
    <row r="785" spans="1:32" x14ac:dyDescent="0.3">
      <c r="A785" s="16" t="s">
        <v>1581</v>
      </c>
      <c r="B785" s="17" t="s">
        <v>1582</v>
      </c>
      <c r="C785" s="16" t="s">
        <v>8</v>
      </c>
      <c r="D785" s="16" t="str">
        <f>VLOOKUP(A785,'Lead Time'!$A$2:$C$1180,3,0)</f>
        <v>Local</v>
      </c>
      <c r="E785" s="23" t="str">
        <f>VLOOKUP(A785,Classification!$A$2:$D$1180,4,0)</f>
        <v>C</v>
      </c>
      <c r="F785" s="26" t="str">
        <f>VLOOKUP(A785,Classification!$A$2:$E$1180,5,0)</f>
        <v>M</v>
      </c>
      <c r="G785" s="18">
        <f>VLOOKUP(A785,'Lead Time'!$A$2:$D$1180,4,0)</f>
        <v>18.5</v>
      </c>
      <c r="H785" s="18">
        <f t="shared" si="156"/>
        <v>0.6166666666666667</v>
      </c>
      <c r="I785" s="27">
        <f>VLOOKUP(A785,Classification!$A$2:$F$1180,6,0)</f>
        <v>8.968</v>
      </c>
      <c r="J785" s="18">
        <f>-SUM('cons 2023 - 2025'!D786:AM786)</f>
        <v>15</v>
      </c>
      <c r="K785" s="18">
        <f>-_xlfn.MINIFS('cons 2023 - 2025'!D786:AM786,'cons 2023 - 2025'!D786:AM786,"&lt;&gt;0")</f>
        <v>4</v>
      </c>
      <c r="L785" s="18">
        <f>-_xlfn.MAXIFS('cons 2023 - 2025'!D786:AM786,'cons 2023 - 2025'!D786:AM786,"&lt;&gt;0")</f>
        <v>1</v>
      </c>
      <c r="M785" s="16">
        <f>COUNTIF('cons 2023 - 2025'!D786:AM786,"&lt;&gt;0")</f>
        <v>8</v>
      </c>
      <c r="N785" s="18">
        <f>-AVERAGE('cons 2023 - 2025'!D786:AM786)</f>
        <v>0.41666666666666669</v>
      </c>
      <c r="O785" s="18">
        <f t="shared" si="157"/>
        <v>1.875</v>
      </c>
      <c r="P785" s="18">
        <f>_xlfn.STDEV.S('cons 2023 - 2025'!D786:AM786)</f>
        <v>0.90632696717496575</v>
      </c>
      <c r="Q785" s="18">
        <f>-AVERAGE('cons 2023 - 2025'!D786:AM786)/'⚙ Assumptions'!$B$5</f>
        <v>1.893939393939394E-2</v>
      </c>
      <c r="R785" s="18">
        <f>_xlfn.STDEV.S('cons 2023 - 2025'!D786:AM786)/SQRT('⚙ Assumptions'!$B$5)</f>
        <v>0.19322955865411051</v>
      </c>
      <c r="S785" s="18">
        <f>-IF(AVERAGE('cons 2023 - 2025'!D786:AM786)=0,"",_xlfn.STDEV.S('cons 2023 - 2025'!D786:AM786)/AVERAGE('cons 2023 - 2025'!D786:AM786))</f>
        <v>2.1751847212199178</v>
      </c>
      <c r="T785" s="18" t="str">
        <f t="shared" si="158"/>
        <v>Z</v>
      </c>
      <c r="U785" s="37">
        <f t="shared" si="159"/>
        <v>0.9</v>
      </c>
      <c r="V785" s="18">
        <f t="shared" si="160"/>
        <v>1.28</v>
      </c>
      <c r="W785" s="18">
        <f t="shared" si="161"/>
        <v>1.06382304943984</v>
      </c>
      <c r="X785" s="18">
        <f t="shared" si="162"/>
        <v>0.91100363283996799</v>
      </c>
      <c r="Y785" s="18">
        <f t="shared" si="163"/>
        <v>1.4142018373186278</v>
      </c>
      <c r="Z785" s="18">
        <f t="shared" si="164"/>
        <v>1.1679480772844124</v>
      </c>
      <c r="AA785" s="18">
        <f>-AVERAGE('cons 2023 - 2025'!D786:AM786)*12</f>
        <v>5</v>
      </c>
      <c r="AB785" s="27">
        <f t="shared" si="165"/>
        <v>1.7936000000000001</v>
      </c>
      <c r="AC785" s="18">
        <f>SQRT((2*AA785*'⚙ Assumptions'!$B$3)/AB785)</f>
        <v>28.918970743563523</v>
      </c>
      <c r="AD785" s="18">
        <f t="shared" si="166"/>
        <v>1.1679480772844124</v>
      </c>
      <c r="AE785" s="18">
        <f t="shared" si="167"/>
        <v>30.086918820847934</v>
      </c>
      <c r="AF785" s="18">
        <f t="shared" si="168"/>
        <v>0.17289688641885179</v>
      </c>
    </row>
    <row r="786" spans="1:32" x14ac:dyDescent="0.3">
      <c r="A786" s="19" t="s">
        <v>1583</v>
      </c>
      <c r="B786" s="20" t="s">
        <v>1584</v>
      </c>
      <c r="C786" s="16" t="s">
        <v>8</v>
      </c>
      <c r="D786" s="16" t="str">
        <f>VLOOKUP(A786,'Lead Time'!$A$2:$C$1180,3,0)</f>
        <v>Local</v>
      </c>
      <c r="E786" s="23" t="str">
        <f>VLOOKUP(A786,Classification!$A$2:$D$1180,4,0)</f>
        <v>C</v>
      </c>
      <c r="F786" s="24" t="str">
        <f>VLOOKUP(A786,Classification!$A$2:$E$1180,5,0)</f>
        <v>H</v>
      </c>
      <c r="G786" s="21">
        <f>VLOOKUP(A786,'Lead Time'!$A$2:$D$1180,4,0)</f>
        <v>26.8</v>
      </c>
      <c r="H786" s="21">
        <f t="shared" si="156"/>
        <v>0.89333333333333331</v>
      </c>
      <c r="I786" s="32">
        <f>VLOOKUP(A786,Classification!$A$2:$F$1180,6,0)</f>
        <v>8.9480000000000004</v>
      </c>
      <c r="J786" s="21">
        <f>-SUM('cons 2023 - 2025'!D787:AM787)</f>
        <v>78</v>
      </c>
      <c r="K786" s="18">
        <f>-_xlfn.MINIFS('cons 2023 - 2025'!D787:AM787,'cons 2023 - 2025'!D787:AM787,"&lt;&gt;0")</f>
        <v>19</v>
      </c>
      <c r="L786" s="18">
        <f>-_xlfn.MAXIFS('cons 2023 - 2025'!D787:AM787,'cons 2023 - 2025'!D787:AM787,"&lt;&gt;0")</f>
        <v>1</v>
      </c>
      <c r="M786" s="19">
        <f>COUNTIF('cons 2023 - 2025'!D787:AM787,"&lt;&gt;0")</f>
        <v>16</v>
      </c>
      <c r="N786" s="21">
        <f>-AVERAGE('cons 2023 - 2025'!D787:AM787)</f>
        <v>2.1666666666666665</v>
      </c>
      <c r="O786" s="21">
        <f t="shared" si="157"/>
        <v>4.875</v>
      </c>
      <c r="P786" s="21">
        <f>_xlfn.STDEV.S('cons 2023 - 2025'!D787:AM787)</f>
        <v>3.9964269756156652</v>
      </c>
      <c r="Q786" s="21">
        <f>-AVERAGE('cons 2023 - 2025'!D787:AM787)/'⚙ Assumptions'!$B$5</f>
        <v>9.8484848484848481E-2</v>
      </c>
      <c r="R786" s="21">
        <f>_xlfn.STDEV.S('cons 2023 - 2025'!D787:AM787)/SQRT('⚙ Assumptions'!$B$5)</f>
        <v>0.85204109406414541</v>
      </c>
      <c r="S786" s="21">
        <f>-IF(AVERAGE('cons 2023 - 2025'!D787:AM787)=0,"",_xlfn.STDEV.S('cons 2023 - 2025'!D787:AM787)/AVERAGE('cons 2023 - 2025'!D787:AM787))</f>
        <v>1.8445047579764611</v>
      </c>
      <c r="T786" s="21" t="str">
        <f t="shared" si="158"/>
        <v>Z</v>
      </c>
      <c r="U786" s="38">
        <f t="shared" si="159"/>
        <v>0.9</v>
      </c>
      <c r="V786" s="21">
        <f t="shared" si="160"/>
        <v>1.28</v>
      </c>
      <c r="W786" s="21">
        <f t="shared" si="161"/>
        <v>5.6459614436672005</v>
      </c>
      <c r="X786" s="21">
        <f t="shared" si="162"/>
        <v>4.8349125249387432</v>
      </c>
      <c r="Y786" s="21">
        <f t="shared" si="163"/>
        <v>8.2853553830611393</v>
      </c>
      <c r="Z786" s="21">
        <f t="shared" si="164"/>
        <v>6.7704680804942985</v>
      </c>
      <c r="AA786" s="21">
        <f>-AVERAGE('cons 2023 - 2025'!D787:AM787)*12</f>
        <v>26</v>
      </c>
      <c r="AB786" s="32">
        <f t="shared" si="165"/>
        <v>1.7896000000000001</v>
      </c>
      <c r="AC786" s="21">
        <f>SQRT((2*AA786*'⚙ Assumptions'!$B$3)/AB786)</f>
        <v>66.019056865938623</v>
      </c>
      <c r="AD786" s="21">
        <f t="shared" si="166"/>
        <v>6.7704680804942985</v>
      </c>
      <c r="AE786" s="21">
        <f t="shared" si="167"/>
        <v>72.78952494643292</v>
      </c>
      <c r="AF786" s="21">
        <f t="shared" si="168"/>
        <v>0.39382568055761252</v>
      </c>
    </row>
    <row r="787" spans="1:32" x14ac:dyDescent="0.3">
      <c r="A787" s="16" t="s">
        <v>1585</v>
      </c>
      <c r="B787" s="17" t="s">
        <v>1586</v>
      </c>
      <c r="C787" s="16" t="s">
        <v>8</v>
      </c>
      <c r="D787" s="16" t="str">
        <f>VLOOKUP(A787,'Lead Time'!$A$2:$C$1180,3,0)</f>
        <v>Local</v>
      </c>
      <c r="E787" s="23" t="str">
        <f>VLOOKUP(A787,Classification!$A$2:$D$1180,4,0)</f>
        <v>C</v>
      </c>
      <c r="F787" s="25" t="str">
        <f>VLOOKUP(A787,Classification!$A$2:$E$1180,5,0)</f>
        <v>L</v>
      </c>
      <c r="G787" s="18">
        <f>VLOOKUP(A787,'Lead Time'!$A$2:$D$1180,4,0)</f>
        <v>20.5</v>
      </c>
      <c r="H787" s="18">
        <f t="shared" si="156"/>
        <v>0.68333333333333335</v>
      </c>
      <c r="I787" s="27">
        <f>VLOOKUP(A787,Classification!$A$2:$F$1180,6,0)</f>
        <v>8.9320000000000004</v>
      </c>
      <c r="J787" s="18">
        <f>-SUM('cons 2023 - 2025'!D788:AM788)</f>
        <v>6</v>
      </c>
      <c r="K787" s="18">
        <f>-_xlfn.MINIFS('cons 2023 - 2025'!D788:AM788,'cons 2023 - 2025'!D788:AM788,"&lt;&gt;0")</f>
        <v>3</v>
      </c>
      <c r="L787" s="18">
        <f>-_xlfn.MAXIFS('cons 2023 - 2025'!D788:AM788,'cons 2023 - 2025'!D788:AM788,"&lt;&gt;0")</f>
        <v>1</v>
      </c>
      <c r="M787" s="16">
        <f>COUNTIF('cons 2023 - 2025'!D788:AM788,"&lt;&gt;0")</f>
        <v>3</v>
      </c>
      <c r="N787" s="18">
        <f>-AVERAGE('cons 2023 - 2025'!D788:AM788)</f>
        <v>0.16666666666666666</v>
      </c>
      <c r="O787" s="18">
        <f t="shared" si="157"/>
        <v>2</v>
      </c>
      <c r="P787" s="18">
        <f>_xlfn.STDEV.S('cons 2023 - 2025'!D788:AM788)</f>
        <v>0.60944940022004401</v>
      </c>
      <c r="Q787" s="18">
        <f>-AVERAGE('cons 2023 - 2025'!D788:AM788)/'⚙ Assumptions'!$B$5</f>
        <v>7.5757575757575751E-3</v>
      </c>
      <c r="R787" s="18">
        <f>_xlfn.STDEV.S('cons 2023 - 2025'!D788:AM788)/SQRT('⚙ Assumptions'!$B$5)</f>
        <v>0.1299350487094105</v>
      </c>
      <c r="S787" s="18">
        <f>-IF(AVERAGE('cons 2023 - 2025'!D788:AM788)=0,"",_xlfn.STDEV.S('cons 2023 - 2025'!D788:AM788)/AVERAGE('cons 2023 - 2025'!D788:AM788))</f>
        <v>3.6566964013202643</v>
      </c>
      <c r="T787" s="18" t="str">
        <f t="shared" si="158"/>
        <v>Z</v>
      </c>
      <c r="U787" s="37">
        <f t="shared" si="159"/>
        <v>0.9</v>
      </c>
      <c r="V787" s="18">
        <f t="shared" si="160"/>
        <v>1.28</v>
      </c>
      <c r="W787" s="18">
        <f t="shared" si="161"/>
        <v>0.75303162176406857</v>
      </c>
      <c r="X787" s="18">
        <f t="shared" si="162"/>
        <v>0.64485775470992346</v>
      </c>
      <c r="Y787" s="18">
        <f t="shared" si="163"/>
        <v>0.90833465206709885</v>
      </c>
      <c r="Z787" s="18">
        <f t="shared" si="164"/>
        <v>0.75874664359881239</v>
      </c>
      <c r="AA787" s="18">
        <f>-AVERAGE('cons 2023 - 2025'!D788:AM788)*12</f>
        <v>2</v>
      </c>
      <c r="AB787" s="27">
        <f t="shared" si="165"/>
        <v>1.7864000000000002</v>
      </c>
      <c r="AC787" s="18">
        <f>SQRT((2*AA787*'⚙ Assumptions'!$B$3)/AB787)</f>
        <v>18.326784374957814</v>
      </c>
      <c r="AD787" s="18">
        <f t="shared" si="166"/>
        <v>0.75874664359881239</v>
      </c>
      <c r="AE787" s="18">
        <f t="shared" si="167"/>
        <v>19.085531018556626</v>
      </c>
      <c r="AF787" s="18">
        <f t="shared" si="168"/>
        <v>0.10912989202474882</v>
      </c>
    </row>
    <row r="788" spans="1:32" x14ac:dyDescent="0.3">
      <c r="A788" s="19" t="s">
        <v>1587</v>
      </c>
      <c r="B788" s="20" t="s">
        <v>1588</v>
      </c>
      <c r="C788" s="16" t="s">
        <v>976</v>
      </c>
      <c r="D788" s="16" t="str">
        <f>VLOOKUP(A788,'Lead Time'!$A$2:$C$1180,3,0)</f>
        <v>Local</v>
      </c>
      <c r="E788" s="23" t="str">
        <f>VLOOKUP(A788,Classification!$A$2:$D$1180,4,0)</f>
        <v>C</v>
      </c>
      <c r="F788" s="24" t="str">
        <f>VLOOKUP(A788,Classification!$A$2:$E$1180,5,0)</f>
        <v>H</v>
      </c>
      <c r="G788" s="21">
        <f>VLOOKUP(A788,'Lead Time'!$A$2:$D$1180,4,0)</f>
        <v>8.615384615384615</v>
      </c>
      <c r="H788" s="21">
        <f t="shared" si="156"/>
        <v>0.28717948717948716</v>
      </c>
      <c r="I788" s="32">
        <f>VLOOKUP(A788,Classification!$A$2:$F$1180,6,0)</f>
        <v>8.89</v>
      </c>
      <c r="J788" s="21">
        <f>-SUM('cons 2023 - 2025'!D789:AM789)</f>
        <v>2446</v>
      </c>
      <c r="K788" s="18">
        <f>-_xlfn.MINIFS('cons 2023 - 2025'!D789:AM789,'cons 2023 - 2025'!D789:AM789,"&lt;&gt;0")</f>
        <v>129</v>
      </c>
      <c r="L788" s="18">
        <f>-_xlfn.MAXIFS('cons 2023 - 2025'!D789:AM789,'cons 2023 - 2025'!D789:AM789,"&lt;&gt;0")</f>
        <v>2</v>
      </c>
      <c r="M788" s="19">
        <f>COUNTIF('cons 2023 - 2025'!D789:AM789,"&lt;&gt;0")</f>
        <v>35</v>
      </c>
      <c r="N788" s="21">
        <f>-AVERAGE('cons 2023 - 2025'!D789:AM789)</f>
        <v>67.944444444444443</v>
      </c>
      <c r="O788" s="21">
        <f t="shared" si="157"/>
        <v>69.885714285714286</v>
      </c>
      <c r="P788" s="21">
        <f>_xlfn.STDEV.S('cons 2023 - 2025'!D789:AM789)</f>
        <v>38.962945359804493</v>
      </c>
      <c r="Q788" s="21">
        <f>-AVERAGE('cons 2023 - 2025'!D789:AM789)/'⚙ Assumptions'!$B$5</f>
        <v>3.0883838383838382</v>
      </c>
      <c r="R788" s="21">
        <f>_xlfn.STDEV.S('cons 2023 - 2025'!D789:AM789)/SQRT('⚙ Assumptions'!$B$5)</f>
        <v>8.3069278620348257</v>
      </c>
      <c r="S788" s="21">
        <f>-IF(AVERAGE('cons 2023 - 2025'!D789:AM789)=0,"",_xlfn.STDEV.S('cons 2023 - 2025'!D789:AM789)/AVERAGE('cons 2023 - 2025'!D789:AM789))</f>
        <v>0.57345299793661564</v>
      </c>
      <c r="T788" s="21" t="str">
        <f t="shared" si="158"/>
        <v>Z</v>
      </c>
      <c r="U788" s="38">
        <f t="shared" si="159"/>
        <v>0.9</v>
      </c>
      <c r="V788" s="21">
        <f t="shared" si="160"/>
        <v>1.28</v>
      </c>
      <c r="W788" s="21">
        <f t="shared" si="161"/>
        <v>31.209567038769926</v>
      </c>
      <c r="X788" s="21">
        <f t="shared" si="162"/>
        <v>26.726276486162725</v>
      </c>
      <c r="Y788" s="21">
        <f t="shared" si="163"/>
        <v>57.817181646384526</v>
      </c>
      <c r="Z788" s="21">
        <f t="shared" si="164"/>
        <v>46.238527198413436</v>
      </c>
      <c r="AA788" s="21">
        <f>-AVERAGE('cons 2023 - 2025'!D789:AM789)*12</f>
        <v>815.33333333333326</v>
      </c>
      <c r="AB788" s="32">
        <f t="shared" si="165"/>
        <v>1.7780000000000002</v>
      </c>
      <c r="AC788" s="21">
        <f>SQRT((2*AA788*'⚙ Assumptions'!$B$3)/AB788)</f>
        <v>370.90470974636594</v>
      </c>
      <c r="AD788" s="21">
        <f t="shared" si="166"/>
        <v>46.238527198413436</v>
      </c>
      <c r="AE788" s="21">
        <f t="shared" si="167"/>
        <v>417.14323694477935</v>
      </c>
      <c r="AF788" s="21">
        <f t="shared" si="168"/>
        <v>2.1982285797634624</v>
      </c>
    </row>
    <row r="789" spans="1:32" x14ac:dyDescent="0.3">
      <c r="A789" s="16" t="s">
        <v>1589</v>
      </c>
      <c r="B789" s="17" t="s">
        <v>1590</v>
      </c>
      <c r="C789" s="16" t="s">
        <v>8</v>
      </c>
      <c r="D789" s="16"/>
      <c r="E789" s="23" t="str">
        <f>VLOOKUP(A789,Classification!$A$2:$D$1180,4,0)</f>
        <v>C</v>
      </c>
      <c r="F789" s="25" t="str">
        <f>VLOOKUP(A789,Classification!$A$2:$E$1180,5,0)</f>
        <v>L</v>
      </c>
      <c r="G789" s="18">
        <f>VLOOKUP(A789,'Lead Time'!$A$2:$D$1180,4,0)</f>
        <v>0</v>
      </c>
      <c r="H789" s="18">
        <f t="shared" si="156"/>
        <v>0</v>
      </c>
      <c r="I789" s="27">
        <f>VLOOKUP(A789,Classification!$A$2:$F$1180,6,0)</f>
        <v>8.8840000000000003</v>
      </c>
      <c r="J789" s="18">
        <f>-SUM('cons 2023 - 2025'!D790:AM790)</f>
        <v>1</v>
      </c>
      <c r="K789" s="18">
        <f>-_xlfn.MINIFS('cons 2023 - 2025'!D790:AM790,'cons 2023 - 2025'!D790:AM790,"&lt;&gt;0")</f>
        <v>1</v>
      </c>
      <c r="L789" s="18">
        <f>-_xlfn.MAXIFS('cons 2023 - 2025'!D790:AM790,'cons 2023 - 2025'!D790:AM790,"&lt;&gt;0")</f>
        <v>1</v>
      </c>
      <c r="M789" s="16">
        <f>COUNTIF('cons 2023 - 2025'!D790:AM790,"&lt;&gt;0")</f>
        <v>1</v>
      </c>
      <c r="N789" s="18">
        <f>-AVERAGE('cons 2023 - 2025'!D790:AM790)</f>
        <v>2.7777777777777776E-2</v>
      </c>
      <c r="O789" s="18">
        <f t="shared" si="157"/>
        <v>1</v>
      </c>
      <c r="P789" s="18">
        <f>_xlfn.STDEV.S('cons 2023 - 2025'!D790:AM790)</f>
        <v>0.16666666666666666</v>
      </c>
      <c r="Q789" s="18">
        <f>-AVERAGE('cons 2023 - 2025'!D790:AM790)/'⚙ Assumptions'!$B$5</f>
        <v>1.2626262626262625E-3</v>
      </c>
      <c r="R789" s="18">
        <f>_xlfn.STDEV.S('cons 2023 - 2025'!D790:AM790)/SQRT('⚙ Assumptions'!$B$5)</f>
        <v>3.5533452725935069E-2</v>
      </c>
      <c r="S789" s="18">
        <f>-IF(AVERAGE('cons 2023 - 2025'!D790:AM790)=0,"",_xlfn.STDEV.S('cons 2023 - 2025'!D790:AM790)/AVERAGE('cons 2023 - 2025'!D790:AM790))</f>
        <v>6</v>
      </c>
      <c r="T789" s="18" t="str">
        <f t="shared" si="158"/>
        <v>Z</v>
      </c>
      <c r="U789" s="37">
        <f t="shared" si="159"/>
        <v>0.9</v>
      </c>
      <c r="V789" s="18">
        <f t="shared" si="160"/>
        <v>1.28</v>
      </c>
      <c r="W789" s="18">
        <f t="shared" si="161"/>
        <v>0</v>
      </c>
      <c r="X789" s="18">
        <f t="shared" si="162"/>
        <v>0</v>
      </c>
      <c r="Y789" s="18">
        <f t="shared" si="163"/>
        <v>0</v>
      </c>
      <c r="Z789" s="18">
        <f t="shared" si="164"/>
        <v>0</v>
      </c>
      <c r="AA789" s="18">
        <f>-AVERAGE('cons 2023 - 2025'!D790:AM790)*12</f>
        <v>0.33333333333333331</v>
      </c>
      <c r="AB789" s="27">
        <f t="shared" si="165"/>
        <v>1.7768000000000002</v>
      </c>
      <c r="AC789" s="18">
        <f>SQRT((2*AA789*'⚙ Assumptions'!$B$3)/AB789)</f>
        <v>7.5020633511713788</v>
      </c>
      <c r="AD789" s="18">
        <f t="shared" si="166"/>
        <v>0</v>
      </c>
      <c r="AE789" s="18">
        <f t="shared" si="167"/>
        <v>7.5020633511713788</v>
      </c>
      <c r="AF789" s="18">
        <f t="shared" si="168"/>
        <v>4.4432220541204354E-2</v>
      </c>
    </row>
    <row r="790" spans="1:32" x14ac:dyDescent="0.3">
      <c r="A790" s="19" t="s">
        <v>1591</v>
      </c>
      <c r="B790" s="20" t="s">
        <v>1592</v>
      </c>
      <c r="C790" s="16" t="s">
        <v>8</v>
      </c>
      <c r="D790" s="16" t="str">
        <f>VLOOKUP(A790,'Lead Time'!$A$2:$C$1180,3,0)</f>
        <v>Local</v>
      </c>
      <c r="E790" s="23" t="str">
        <f>VLOOKUP(A790,Classification!$A$2:$D$1180,4,0)</f>
        <v>C</v>
      </c>
      <c r="F790" s="25" t="str">
        <f>VLOOKUP(A790,Classification!$A$2:$E$1180,5,0)</f>
        <v>L</v>
      </c>
      <c r="G790" s="21">
        <f>VLOOKUP(A790,'Lead Time'!$A$2:$D$1180,4,0)</f>
        <v>16.75</v>
      </c>
      <c r="H790" s="21">
        <f t="shared" si="156"/>
        <v>0.55833333333333335</v>
      </c>
      <c r="I790" s="32">
        <f>VLOOKUP(A790,Classification!$A$2:$F$1180,6,0)</f>
        <v>8.7929999999999993</v>
      </c>
      <c r="J790" s="21">
        <f>-SUM('cons 2023 - 2025'!D791:AM791)</f>
        <v>6</v>
      </c>
      <c r="K790" s="18">
        <f>-_xlfn.MINIFS('cons 2023 - 2025'!D791:AM791,'cons 2023 - 2025'!D791:AM791,"&lt;&gt;0")</f>
        <v>4</v>
      </c>
      <c r="L790" s="18">
        <f>-_xlfn.MAXIFS('cons 2023 - 2025'!D791:AM791,'cons 2023 - 2025'!D791:AM791,"&lt;&gt;0")</f>
        <v>1</v>
      </c>
      <c r="M790" s="19">
        <f>COUNTIF('cons 2023 - 2025'!D791:AM791,"&lt;&gt;0")</f>
        <v>3</v>
      </c>
      <c r="N790" s="21">
        <f>-AVERAGE('cons 2023 - 2025'!D791:AM791)</f>
        <v>0.16666666666666666</v>
      </c>
      <c r="O790" s="21">
        <f t="shared" si="157"/>
        <v>2</v>
      </c>
      <c r="P790" s="21">
        <f>_xlfn.STDEV.S('cons 2023 - 2025'!D791:AM791)</f>
        <v>0.6969320524371696</v>
      </c>
      <c r="Q790" s="21">
        <f>-AVERAGE('cons 2023 - 2025'!D791:AM791)/'⚙ Assumptions'!$B$5</f>
        <v>7.5757575757575751E-3</v>
      </c>
      <c r="R790" s="21">
        <f>_xlfn.STDEV.S('cons 2023 - 2025'!D791:AM791)/SQRT('⚙ Assumptions'!$B$5)</f>
        <v>0.14858641283079041</v>
      </c>
      <c r="S790" s="21">
        <f>-IF(AVERAGE('cons 2023 - 2025'!D791:AM791)=0,"",_xlfn.STDEV.S('cons 2023 - 2025'!D791:AM791)/AVERAGE('cons 2023 - 2025'!D791:AM791))</f>
        <v>4.1815923146230176</v>
      </c>
      <c r="T790" s="21" t="str">
        <f t="shared" si="158"/>
        <v>Z</v>
      </c>
      <c r="U790" s="38">
        <f t="shared" si="159"/>
        <v>0.9</v>
      </c>
      <c r="V790" s="21">
        <f t="shared" si="160"/>
        <v>1.28</v>
      </c>
      <c r="W790" s="21">
        <f t="shared" si="161"/>
        <v>0.77838861192134057</v>
      </c>
      <c r="X790" s="21">
        <f t="shared" si="162"/>
        <v>0.66657218378092875</v>
      </c>
      <c r="Y790" s="21">
        <f t="shared" si="163"/>
        <v>0.90528255131528002</v>
      </c>
      <c r="Z790" s="21">
        <f t="shared" si="164"/>
        <v>0.75962773933648431</v>
      </c>
      <c r="AA790" s="21">
        <f>-AVERAGE('cons 2023 - 2025'!D791:AM791)*12</f>
        <v>2</v>
      </c>
      <c r="AB790" s="32">
        <f t="shared" si="165"/>
        <v>1.7585999999999999</v>
      </c>
      <c r="AC790" s="21">
        <f>SQRT((2*AA790*'⚙ Assumptions'!$B$3)/AB790)</f>
        <v>18.471071557337652</v>
      </c>
      <c r="AD790" s="21">
        <f t="shared" si="166"/>
        <v>0.75962773933648431</v>
      </c>
      <c r="AE790" s="21">
        <f t="shared" si="167"/>
        <v>19.230699296674135</v>
      </c>
      <c r="AF790" s="21">
        <f t="shared" si="168"/>
        <v>0.1082774214691133</v>
      </c>
    </row>
    <row r="791" spans="1:32" x14ac:dyDescent="0.3">
      <c r="A791" s="16" t="s">
        <v>1593</v>
      </c>
      <c r="B791" s="17" t="s">
        <v>1594</v>
      </c>
      <c r="C791" s="16" t="s">
        <v>8</v>
      </c>
      <c r="D791" s="16" t="str">
        <f>VLOOKUP(A791,'Lead Time'!$A$2:$C$1180,3,0)</f>
        <v>Local</v>
      </c>
      <c r="E791" s="23" t="str">
        <f>VLOOKUP(A791,Classification!$A$2:$D$1180,4,0)</f>
        <v>C</v>
      </c>
      <c r="F791" s="25" t="str">
        <f>VLOOKUP(A791,Classification!$A$2:$E$1180,5,0)</f>
        <v>L</v>
      </c>
      <c r="G791" s="18">
        <f>VLOOKUP(A791,'Lead Time'!$A$2:$D$1180,4,0)</f>
        <v>59.875</v>
      </c>
      <c r="H791" s="18">
        <f t="shared" si="156"/>
        <v>1.9958333333333333</v>
      </c>
      <c r="I791" s="27">
        <f>VLOOKUP(A791,Classification!$A$2:$F$1180,6,0)</f>
        <v>8.7119999999999997</v>
      </c>
      <c r="J791" s="18">
        <f>-SUM('cons 2023 - 2025'!D792:AM792)</f>
        <v>13</v>
      </c>
      <c r="K791" s="18">
        <f>-_xlfn.MINIFS('cons 2023 - 2025'!D792:AM792,'cons 2023 - 2025'!D792:AM792,"&lt;&gt;0")</f>
        <v>4</v>
      </c>
      <c r="L791" s="18">
        <f>-_xlfn.MAXIFS('cons 2023 - 2025'!D792:AM792,'cons 2023 - 2025'!D792:AM792,"&lt;&gt;0")</f>
        <v>1</v>
      </c>
      <c r="M791" s="16">
        <f>COUNTIF('cons 2023 - 2025'!D792:AM792,"&lt;&gt;0")</f>
        <v>5</v>
      </c>
      <c r="N791" s="18">
        <f>-AVERAGE('cons 2023 - 2025'!D792:AM792)</f>
        <v>0.3611111111111111</v>
      </c>
      <c r="O791" s="18">
        <f t="shared" si="157"/>
        <v>2.6</v>
      </c>
      <c r="P791" s="18">
        <f>_xlfn.STDEV.S('cons 2023 - 2025'!D792:AM792)</f>
        <v>1.0184800377531154</v>
      </c>
      <c r="Q791" s="18">
        <f>-AVERAGE('cons 2023 - 2025'!D792:AM792)/'⚙ Assumptions'!$B$5</f>
        <v>1.6414141414141412E-2</v>
      </c>
      <c r="R791" s="18">
        <f>_xlfn.STDEV.S('cons 2023 - 2025'!D792:AM792)/SQRT('⚙ Assumptions'!$B$5)</f>
        <v>0.21714067364285333</v>
      </c>
      <c r="S791" s="18">
        <f>-IF(AVERAGE('cons 2023 - 2025'!D792:AM792)=0,"",_xlfn.STDEV.S('cons 2023 - 2025'!D792:AM792)/AVERAGE('cons 2023 - 2025'!D792:AM792))</f>
        <v>2.8204062583932425</v>
      </c>
      <c r="T791" s="18" t="str">
        <f t="shared" si="158"/>
        <v>Z</v>
      </c>
      <c r="U791" s="37">
        <f t="shared" si="159"/>
        <v>0.9</v>
      </c>
      <c r="V791" s="18">
        <f t="shared" si="160"/>
        <v>1.28</v>
      </c>
      <c r="W791" s="18">
        <f t="shared" si="161"/>
        <v>2.150670676292481</v>
      </c>
      <c r="X791" s="18">
        <f t="shared" si="162"/>
        <v>1.8417243358061293</v>
      </c>
      <c r="Y791" s="18">
        <f t="shared" si="163"/>
        <v>3.1334673934641981</v>
      </c>
      <c r="Z791" s="18">
        <f t="shared" si="164"/>
        <v>2.5624419283987221</v>
      </c>
      <c r="AA791" s="18">
        <f>-AVERAGE('cons 2023 - 2025'!D792:AM792)*12</f>
        <v>4.333333333333333</v>
      </c>
      <c r="AB791" s="27">
        <f t="shared" si="165"/>
        <v>1.7423999999999999</v>
      </c>
      <c r="AC791" s="18">
        <f>SQRT((2*AA791*'⚙ Assumptions'!$B$3)/AB791)</f>
        <v>27.314782389878708</v>
      </c>
      <c r="AD791" s="18">
        <f t="shared" si="166"/>
        <v>2.5624419283987221</v>
      </c>
      <c r="AE791" s="18">
        <f t="shared" si="167"/>
        <v>29.877224318277431</v>
      </c>
      <c r="AF791" s="18">
        <f t="shared" si="168"/>
        <v>0.15864425612041552</v>
      </c>
    </row>
    <row r="792" spans="1:32" x14ac:dyDescent="0.3">
      <c r="A792" s="19" t="s">
        <v>1595</v>
      </c>
      <c r="B792" s="20" t="s">
        <v>1596</v>
      </c>
      <c r="C792" s="16" t="s">
        <v>8</v>
      </c>
      <c r="D792" s="16" t="str">
        <f>VLOOKUP(A792,'Lead Time'!$A$2:$C$1180,3,0)</f>
        <v>Local</v>
      </c>
      <c r="E792" s="23" t="str">
        <f>VLOOKUP(A792,Classification!$A$2:$D$1180,4,0)</f>
        <v>C</v>
      </c>
      <c r="F792" s="26" t="str">
        <f>VLOOKUP(A792,Classification!$A$2:$E$1180,5,0)</f>
        <v>M</v>
      </c>
      <c r="G792" s="21">
        <f>VLOOKUP(A792,'Lead Time'!$A$2:$D$1180,4,0)</f>
        <v>20.888888888888889</v>
      </c>
      <c r="H792" s="21">
        <f t="shared" si="156"/>
        <v>0.6962962962962963</v>
      </c>
      <c r="I792" s="32">
        <f>VLOOKUP(A792,Classification!$A$2:$F$1180,6,0)</f>
        <v>8.6709999999999994</v>
      </c>
      <c r="J792" s="21">
        <f>-SUM('cons 2023 - 2025'!D793:AM793)</f>
        <v>36</v>
      </c>
      <c r="K792" s="18">
        <f>-_xlfn.MINIFS('cons 2023 - 2025'!D793:AM793,'cons 2023 - 2025'!D793:AM793,"&lt;&gt;0")</f>
        <v>8</v>
      </c>
      <c r="L792" s="18">
        <f>-_xlfn.MAXIFS('cons 2023 - 2025'!D793:AM793,'cons 2023 - 2025'!D793:AM793,"&lt;&gt;0")</f>
        <v>1</v>
      </c>
      <c r="M792" s="19">
        <f>COUNTIF('cons 2023 - 2025'!D793:AM793,"&lt;&gt;0")</f>
        <v>12</v>
      </c>
      <c r="N792" s="21">
        <f>-AVERAGE('cons 2023 - 2025'!D793:AM793)</f>
        <v>1</v>
      </c>
      <c r="O792" s="21">
        <f t="shared" si="157"/>
        <v>3</v>
      </c>
      <c r="P792" s="21">
        <f>_xlfn.STDEV.S('cons 2023 - 2025'!D793:AM793)</f>
        <v>1.8822478962286404</v>
      </c>
      <c r="Q792" s="21">
        <f>-AVERAGE('cons 2023 - 2025'!D793:AM793)/'⚙ Assumptions'!$B$5</f>
        <v>4.5454545454545456E-2</v>
      </c>
      <c r="R792" s="21">
        <f>_xlfn.STDEV.S('cons 2023 - 2025'!D793:AM793)/SQRT('⚙ Assumptions'!$B$5)</f>
        <v>0.40129659983478683</v>
      </c>
      <c r="S792" s="21">
        <f>-IF(AVERAGE('cons 2023 - 2025'!D793:AM793)=0,"",_xlfn.STDEV.S('cons 2023 - 2025'!D793:AM793)/AVERAGE('cons 2023 - 2025'!D793:AM793))</f>
        <v>1.8822478962286404</v>
      </c>
      <c r="T792" s="21" t="str">
        <f t="shared" si="158"/>
        <v>Z</v>
      </c>
      <c r="U792" s="38">
        <f t="shared" si="159"/>
        <v>0.9</v>
      </c>
      <c r="V792" s="21">
        <f t="shared" si="160"/>
        <v>1.28</v>
      </c>
      <c r="W792" s="21">
        <f t="shared" si="161"/>
        <v>2.3476487516011977</v>
      </c>
      <c r="X792" s="21">
        <f t="shared" si="162"/>
        <v>2.0104062818220143</v>
      </c>
      <c r="Y792" s="21">
        <f t="shared" si="163"/>
        <v>3.2971437010961471</v>
      </c>
      <c r="Z792" s="21">
        <f t="shared" si="164"/>
        <v>2.7067025781183105</v>
      </c>
      <c r="AA792" s="21">
        <f>-AVERAGE('cons 2023 - 2025'!D793:AM793)*12</f>
        <v>12</v>
      </c>
      <c r="AB792" s="32">
        <f t="shared" si="165"/>
        <v>1.7342</v>
      </c>
      <c r="AC792" s="21">
        <f>SQRT((2*AA792*'⚙ Assumptions'!$B$3)/AB792)</f>
        <v>45.561882471600086</v>
      </c>
      <c r="AD792" s="21">
        <f t="shared" si="166"/>
        <v>2.7067025781183105</v>
      </c>
      <c r="AE792" s="21">
        <f t="shared" si="167"/>
        <v>48.268585049718396</v>
      </c>
      <c r="AF792" s="21">
        <f t="shared" si="168"/>
        <v>0.26337805527416286</v>
      </c>
    </row>
    <row r="793" spans="1:32" x14ac:dyDescent="0.3">
      <c r="A793" s="16" t="s">
        <v>1597</v>
      </c>
      <c r="B793" s="17" t="s">
        <v>1598</v>
      </c>
      <c r="C793" s="16" t="s">
        <v>8</v>
      </c>
      <c r="D793" s="16" t="str">
        <f>VLOOKUP(A793,'Lead Time'!$A$2:$C$1180,3,0)</f>
        <v>Local</v>
      </c>
      <c r="E793" s="23" t="str">
        <f>VLOOKUP(A793,Classification!$A$2:$D$1180,4,0)</f>
        <v>C</v>
      </c>
      <c r="F793" s="26" t="str">
        <f>VLOOKUP(A793,Classification!$A$2:$E$1180,5,0)</f>
        <v>M</v>
      </c>
      <c r="G793" s="18">
        <f>VLOOKUP(A793,'Lead Time'!$A$2:$D$1180,4,0)</f>
        <v>7.666666666666667</v>
      </c>
      <c r="H793" s="18">
        <f t="shared" si="156"/>
        <v>0.25555555555555559</v>
      </c>
      <c r="I793" s="27">
        <f>VLOOKUP(A793,Classification!$A$2:$F$1180,6,0)</f>
        <v>8.6440000000000001</v>
      </c>
      <c r="J793" s="18">
        <f>-SUM('cons 2023 - 2025'!D794:AM794)</f>
        <v>40</v>
      </c>
      <c r="K793" s="18">
        <f>-_xlfn.MINIFS('cons 2023 - 2025'!D794:AM794,'cons 2023 - 2025'!D794:AM794,"&lt;&gt;0")</f>
        <v>12</v>
      </c>
      <c r="L793" s="18">
        <f>-_xlfn.MAXIFS('cons 2023 - 2025'!D794:AM794,'cons 2023 - 2025'!D794:AM794,"&lt;&gt;0")</f>
        <v>4</v>
      </c>
      <c r="M793" s="16">
        <f>COUNTIF('cons 2023 - 2025'!D794:AM794,"&lt;&gt;0")</f>
        <v>5</v>
      </c>
      <c r="N793" s="18">
        <f>-AVERAGE('cons 2023 - 2025'!D794:AM794)</f>
        <v>1.1111111111111112</v>
      </c>
      <c r="O793" s="18">
        <f t="shared" si="157"/>
        <v>8</v>
      </c>
      <c r="P793" s="18">
        <f>_xlfn.STDEV.S('cons 2023 - 2025'!D794:AM794)</f>
        <v>3.0778264852028085</v>
      </c>
      <c r="Q793" s="18">
        <f>-AVERAGE('cons 2023 - 2025'!D794:AM794)/'⚙ Assumptions'!$B$5</f>
        <v>5.0505050505050504E-2</v>
      </c>
      <c r="R793" s="18">
        <f>_xlfn.STDEV.S('cons 2023 - 2025'!D794:AM794)/SQRT('⚙ Assumptions'!$B$5)</f>
        <v>0.65619481146350933</v>
      </c>
      <c r="S793" s="18">
        <f>-IF(AVERAGE('cons 2023 - 2025'!D794:AM794)=0,"",_xlfn.STDEV.S('cons 2023 - 2025'!D794:AM794)/AVERAGE('cons 2023 - 2025'!D794:AM794))</f>
        <v>2.7700438366825275</v>
      </c>
      <c r="T793" s="18" t="str">
        <f t="shared" si="158"/>
        <v>Z</v>
      </c>
      <c r="U793" s="37">
        <f t="shared" si="159"/>
        <v>0.9</v>
      </c>
      <c r="V793" s="18">
        <f t="shared" si="160"/>
        <v>1.28</v>
      </c>
      <c r="W793" s="18">
        <f t="shared" si="161"/>
        <v>2.3256590846403475</v>
      </c>
      <c r="X793" s="18">
        <f t="shared" si="162"/>
        <v>1.991575456059381</v>
      </c>
      <c r="Y793" s="18">
        <f t="shared" si="163"/>
        <v>2.7128644718457346</v>
      </c>
      <c r="Z793" s="18">
        <f t="shared" si="164"/>
        <v>2.2755260733433316</v>
      </c>
      <c r="AA793" s="18">
        <f>-AVERAGE('cons 2023 - 2025'!D794:AM794)*12</f>
        <v>13.333333333333334</v>
      </c>
      <c r="AB793" s="27">
        <f t="shared" si="165"/>
        <v>1.7288000000000001</v>
      </c>
      <c r="AC793" s="18">
        <f>SQRT((2*AA793*'⚙ Assumptions'!$B$3)/AB793)</f>
        <v>48.101389140075753</v>
      </c>
      <c r="AD793" s="18">
        <f t="shared" si="166"/>
        <v>2.2755260733433316</v>
      </c>
      <c r="AE793" s="18">
        <f t="shared" si="167"/>
        <v>50.376915213419082</v>
      </c>
      <c r="AF793" s="18">
        <f t="shared" si="168"/>
        <v>0.27719227181787659</v>
      </c>
    </row>
    <row r="794" spans="1:32" x14ac:dyDescent="0.3">
      <c r="A794" s="19" t="s">
        <v>1599</v>
      </c>
      <c r="B794" s="20" t="s">
        <v>1600</v>
      </c>
      <c r="C794" s="16" t="s">
        <v>8</v>
      </c>
      <c r="D794" s="16" t="str">
        <f>VLOOKUP(A794,'Lead Time'!$A$2:$C$1180,3,0)</f>
        <v>Local</v>
      </c>
      <c r="E794" s="23" t="str">
        <f>VLOOKUP(A794,Classification!$A$2:$D$1180,4,0)</f>
        <v>C</v>
      </c>
      <c r="F794" s="25" t="str">
        <f>VLOOKUP(A794,Classification!$A$2:$E$1180,5,0)</f>
        <v>L</v>
      </c>
      <c r="G794" s="21">
        <f>VLOOKUP(A794,'Lead Time'!$A$2:$D$1180,4,0)</f>
        <v>113.5</v>
      </c>
      <c r="H794" s="21">
        <f t="shared" si="156"/>
        <v>3.7833333333333332</v>
      </c>
      <c r="I794" s="32">
        <f>VLOOKUP(A794,Classification!$A$2:$F$1180,6,0)</f>
        <v>8.6310000000000002</v>
      </c>
      <c r="J794" s="21">
        <f>-SUM('cons 2023 - 2025'!D795:AM795)</f>
        <v>172</v>
      </c>
      <c r="K794" s="18">
        <f>-_xlfn.MINIFS('cons 2023 - 2025'!D795:AM795,'cons 2023 - 2025'!D795:AM795,"&lt;&gt;0")</f>
        <v>90</v>
      </c>
      <c r="L794" s="18">
        <f>-_xlfn.MAXIFS('cons 2023 - 2025'!D795:AM795,'cons 2023 - 2025'!D795:AM795,"&lt;&gt;0")</f>
        <v>2</v>
      </c>
      <c r="M794" s="19">
        <f>COUNTIF('cons 2023 - 2025'!D795:AM795,"&lt;&gt;0")</f>
        <v>6</v>
      </c>
      <c r="N794" s="21">
        <f>-AVERAGE('cons 2023 - 2025'!D795:AM795)</f>
        <v>4.7777777777777777</v>
      </c>
      <c r="O794" s="21">
        <f t="shared" si="157"/>
        <v>28.666666666666668</v>
      </c>
      <c r="P794" s="21">
        <f>_xlfn.STDEV.S('cons 2023 - 2025'!D795:AM795)</f>
        <v>16.234198666679127</v>
      </c>
      <c r="Q794" s="21">
        <f>-AVERAGE('cons 2023 - 2025'!D795:AM795)/'⚙ Assumptions'!$B$5</f>
        <v>0.21717171717171715</v>
      </c>
      <c r="R794" s="21">
        <f>_xlfn.STDEV.S('cons 2023 - 2025'!D795:AM795)/SQRT('⚙ Assumptions'!$B$5)</f>
        <v>3.4611427851952854</v>
      </c>
      <c r="S794" s="21">
        <f>-IF(AVERAGE('cons 2023 - 2025'!D795:AM795)=0,"",_xlfn.STDEV.S('cons 2023 - 2025'!D795:AM795)/AVERAGE('cons 2023 - 2025'!D795:AM795))</f>
        <v>3.3978555348863289</v>
      </c>
      <c r="T794" s="21" t="str">
        <f t="shared" si="158"/>
        <v>Z</v>
      </c>
      <c r="U794" s="38">
        <f t="shared" si="159"/>
        <v>0.9</v>
      </c>
      <c r="V794" s="21">
        <f t="shared" si="160"/>
        <v>1.28</v>
      </c>
      <c r="W794" s="21">
        <f t="shared" si="161"/>
        <v>47.198415195836361</v>
      </c>
      <c r="X794" s="21">
        <f t="shared" si="162"/>
        <v>40.418308035661369</v>
      </c>
      <c r="Y794" s="21">
        <f t="shared" si="163"/>
        <v>71.847405094826257</v>
      </c>
      <c r="Z794" s="21">
        <f t="shared" si="164"/>
        <v>58.494233961587298</v>
      </c>
      <c r="AA794" s="21">
        <f>-AVERAGE('cons 2023 - 2025'!D795:AM795)*12</f>
        <v>57.333333333333329</v>
      </c>
      <c r="AB794" s="32">
        <f t="shared" si="165"/>
        <v>1.7262000000000002</v>
      </c>
      <c r="AC794" s="21">
        <f>SQRT((2*AA794*'⚙ Assumptions'!$B$3)/AB794)</f>
        <v>99.820253239428752</v>
      </c>
      <c r="AD794" s="21">
        <f t="shared" si="166"/>
        <v>58.494233961587298</v>
      </c>
      <c r="AE794" s="21">
        <f t="shared" si="167"/>
        <v>158.31448720101605</v>
      </c>
      <c r="AF794" s="21">
        <f t="shared" si="168"/>
        <v>0.57436573713967298</v>
      </c>
    </row>
    <row r="795" spans="1:32" x14ac:dyDescent="0.3">
      <c r="A795" s="16" t="s">
        <v>1601</v>
      </c>
      <c r="B795" s="17" t="s">
        <v>1602</v>
      </c>
      <c r="C795" s="16" t="s">
        <v>8</v>
      </c>
      <c r="D795" s="16" t="str">
        <f>VLOOKUP(A795,'Lead Time'!$A$2:$C$1180,3,0)</f>
        <v>Local</v>
      </c>
      <c r="E795" s="23" t="str">
        <f>VLOOKUP(A795,Classification!$A$2:$D$1180,4,0)</f>
        <v>C</v>
      </c>
      <c r="F795" s="25" t="str">
        <f>VLOOKUP(A795,Classification!$A$2:$E$1180,5,0)</f>
        <v>L</v>
      </c>
      <c r="G795" s="18">
        <f>VLOOKUP(A795,'Lead Time'!$A$2:$D$1180,4,0)</f>
        <v>12.75</v>
      </c>
      <c r="H795" s="18">
        <f t="shared" si="156"/>
        <v>0.42499999999999999</v>
      </c>
      <c r="I795" s="27">
        <f>VLOOKUP(A795,Classification!$A$2:$F$1180,6,0)</f>
        <v>8.5950000000000006</v>
      </c>
      <c r="J795" s="18">
        <f>-SUM('cons 2023 - 2025'!D796:AM796)</f>
        <v>4</v>
      </c>
      <c r="K795" s="18">
        <f>-_xlfn.MINIFS('cons 2023 - 2025'!D796:AM796,'cons 2023 - 2025'!D796:AM796,"&lt;&gt;0")</f>
        <v>4</v>
      </c>
      <c r="L795" s="18">
        <f>-_xlfn.MAXIFS('cons 2023 - 2025'!D796:AM796,'cons 2023 - 2025'!D796:AM796,"&lt;&gt;0")</f>
        <v>4</v>
      </c>
      <c r="M795" s="16">
        <f>COUNTIF('cons 2023 - 2025'!D796:AM796,"&lt;&gt;0")</f>
        <v>1</v>
      </c>
      <c r="N795" s="18">
        <f>-AVERAGE('cons 2023 - 2025'!D796:AM796)</f>
        <v>0.1111111111111111</v>
      </c>
      <c r="O795" s="18">
        <f t="shared" si="157"/>
        <v>4</v>
      </c>
      <c r="P795" s="18">
        <f>_xlfn.STDEV.S('cons 2023 - 2025'!D796:AM796)</f>
        <v>0.66666666666666663</v>
      </c>
      <c r="Q795" s="18">
        <f>-AVERAGE('cons 2023 - 2025'!D796:AM796)/'⚙ Assumptions'!$B$5</f>
        <v>5.0505050505050501E-3</v>
      </c>
      <c r="R795" s="18">
        <f>_xlfn.STDEV.S('cons 2023 - 2025'!D796:AM796)/SQRT('⚙ Assumptions'!$B$5)</f>
        <v>0.14213381090374028</v>
      </c>
      <c r="S795" s="18">
        <f>-IF(AVERAGE('cons 2023 - 2025'!D796:AM796)=0,"",_xlfn.STDEV.S('cons 2023 - 2025'!D796:AM796)/AVERAGE('cons 2023 - 2025'!D796:AM796))</f>
        <v>6</v>
      </c>
      <c r="T795" s="18" t="str">
        <f t="shared" si="158"/>
        <v>Z</v>
      </c>
      <c r="U795" s="37">
        <f t="shared" si="159"/>
        <v>0.9</v>
      </c>
      <c r="V795" s="18">
        <f t="shared" si="160"/>
        <v>1.28</v>
      </c>
      <c r="W795" s="18">
        <f t="shared" si="161"/>
        <v>0.64962460022086699</v>
      </c>
      <c r="X795" s="18">
        <f t="shared" si="162"/>
        <v>0.55630527191062595</v>
      </c>
      <c r="Y795" s="18">
        <f t="shared" si="163"/>
        <v>0.71401853961480644</v>
      </c>
      <c r="Z795" s="18">
        <f t="shared" si="164"/>
        <v>0.60352749413284812</v>
      </c>
      <c r="AA795" s="18">
        <f>-AVERAGE('cons 2023 - 2025'!D796:AM796)*12</f>
        <v>1.3333333333333333</v>
      </c>
      <c r="AB795" s="27">
        <f t="shared" si="165"/>
        <v>1.7190000000000003</v>
      </c>
      <c r="AC795" s="18">
        <f>SQRT((2*AA795*'⚙ Assumptions'!$B$3)/AB795)</f>
        <v>15.254292065209183</v>
      </c>
      <c r="AD795" s="18">
        <f t="shared" si="166"/>
        <v>0.60352749413284812</v>
      </c>
      <c r="AE795" s="18">
        <f t="shared" si="167"/>
        <v>15.857819559342031</v>
      </c>
      <c r="AF795" s="18">
        <f t="shared" si="168"/>
        <v>8.740709353364863E-2</v>
      </c>
    </row>
    <row r="796" spans="1:32" x14ac:dyDescent="0.3">
      <c r="A796" s="19" t="s">
        <v>1603</v>
      </c>
      <c r="B796" s="20" t="s">
        <v>1604</v>
      </c>
      <c r="C796" s="16" t="s">
        <v>8</v>
      </c>
      <c r="D796" s="16"/>
      <c r="E796" s="23" t="str">
        <f>VLOOKUP(A796,Classification!$A$2:$D$1180,4,0)</f>
        <v>C</v>
      </c>
      <c r="F796" s="25" t="str">
        <f>VLOOKUP(A796,Classification!$A$2:$E$1180,5,0)</f>
        <v>L</v>
      </c>
      <c r="G796" s="21">
        <f>VLOOKUP(A796,'Lead Time'!$A$2:$D$1180,4,0)</f>
        <v>44</v>
      </c>
      <c r="H796" s="21">
        <f t="shared" si="156"/>
        <v>1.4666666666666666</v>
      </c>
      <c r="I796" s="32">
        <f>VLOOKUP(A796,Classification!$A$2:$F$1180,6,0)</f>
        <v>8.52</v>
      </c>
      <c r="J796" s="21">
        <f>-SUM('cons 2023 - 2025'!D797:AM797)</f>
        <v>1</v>
      </c>
      <c r="K796" s="18">
        <f>-_xlfn.MINIFS('cons 2023 - 2025'!D797:AM797,'cons 2023 - 2025'!D797:AM797,"&lt;&gt;0")</f>
        <v>1</v>
      </c>
      <c r="L796" s="18">
        <f>-_xlfn.MAXIFS('cons 2023 - 2025'!D797:AM797,'cons 2023 - 2025'!D797:AM797,"&lt;&gt;0")</f>
        <v>1</v>
      </c>
      <c r="M796" s="19">
        <f>COUNTIF('cons 2023 - 2025'!D797:AM797,"&lt;&gt;0")</f>
        <v>1</v>
      </c>
      <c r="N796" s="21">
        <f>-AVERAGE('cons 2023 - 2025'!D797:AM797)</f>
        <v>2.7777777777777776E-2</v>
      </c>
      <c r="O796" s="21">
        <f t="shared" si="157"/>
        <v>1</v>
      </c>
      <c r="P796" s="21">
        <f>_xlfn.STDEV.S('cons 2023 - 2025'!D797:AM797)</f>
        <v>0.16666666666666666</v>
      </c>
      <c r="Q796" s="21">
        <f>-AVERAGE('cons 2023 - 2025'!D797:AM797)/'⚙ Assumptions'!$B$5</f>
        <v>1.2626262626262625E-3</v>
      </c>
      <c r="R796" s="21">
        <f>_xlfn.STDEV.S('cons 2023 - 2025'!D797:AM797)/SQRT('⚙ Assumptions'!$B$5)</f>
        <v>3.5533452725935069E-2</v>
      </c>
      <c r="S796" s="21">
        <f>-IF(AVERAGE('cons 2023 - 2025'!D797:AM797)=0,"",_xlfn.STDEV.S('cons 2023 - 2025'!D797:AM797)/AVERAGE('cons 2023 - 2025'!D797:AM797))</f>
        <v>6</v>
      </c>
      <c r="T796" s="21" t="str">
        <f t="shared" si="158"/>
        <v>Z</v>
      </c>
      <c r="U796" s="38">
        <f t="shared" si="159"/>
        <v>0.9</v>
      </c>
      <c r="V796" s="21">
        <f t="shared" si="160"/>
        <v>1.28</v>
      </c>
      <c r="W796" s="21">
        <f t="shared" si="161"/>
        <v>0.30169889330626026</v>
      </c>
      <c r="X796" s="21">
        <f t="shared" si="162"/>
        <v>0.25835949688298593</v>
      </c>
      <c r="Y796" s="21">
        <f t="shared" si="163"/>
        <v>0.35725444886181579</v>
      </c>
      <c r="Z796" s="21">
        <f t="shared" si="164"/>
        <v>0.29910023762372667</v>
      </c>
      <c r="AA796" s="21">
        <f>-AVERAGE('cons 2023 - 2025'!D797:AM797)*12</f>
        <v>0.33333333333333331</v>
      </c>
      <c r="AB796" s="32">
        <f t="shared" si="165"/>
        <v>1.704</v>
      </c>
      <c r="AC796" s="21">
        <f>SQRT((2*AA796*'⚙ Assumptions'!$B$3)/AB796)</f>
        <v>7.6606426629486952</v>
      </c>
      <c r="AD796" s="21">
        <f t="shared" si="166"/>
        <v>0.29910023762372667</v>
      </c>
      <c r="AE796" s="21">
        <f t="shared" si="167"/>
        <v>7.9597429005724223</v>
      </c>
      <c r="AF796" s="21">
        <f t="shared" si="168"/>
        <v>4.3512450325548582E-2</v>
      </c>
    </row>
    <row r="797" spans="1:32" x14ac:dyDescent="0.3">
      <c r="A797" s="16" t="s">
        <v>1605</v>
      </c>
      <c r="B797" s="17" t="s">
        <v>1606</v>
      </c>
      <c r="C797" s="16" t="s">
        <v>8</v>
      </c>
      <c r="D797" s="16" t="str">
        <f>VLOOKUP(A797,'Lead Time'!$A$2:$C$1180,3,0)</f>
        <v>Mixed Source</v>
      </c>
      <c r="E797" s="23" t="str">
        <f>VLOOKUP(A797,Classification!$A$2:$D$1180,4,0)</f>
        <v>C</v>
      </c>
      <c r="F797" s="25" t="str">
        <f>VLOOKUP(A797,Classification!$A$2:$E$1180,5,0)</f>
        <v>L</v>
      </c>
      <c r="G797" s="18">
        <f>VLOOKUP(A797,'Lead Time'!$A$2:$D$1180,4,0)</f>
        <v>45.25</v>
      </c>
      <c r="H797" s="18">
        <f t="shared" si="156"/>
        <v>1.5083333333333333</v>
      </c>
      <c r="I797" s="27">
        <f>VLOOKUP(A797,Classification!$A$2:$F$1180,6,0)</f>
        <v>8.4879999999999995</v>
      </c>
      <c r="J797" s="18">
        <f>-SUM('cons 2023 - 2025'!D798:AM798)</f>
        <v>15</v>
      </c>
      <c r="K797" s="18">
        <f>-_xlfn.MINIFS('cons 2023 - 2025'!D798:AM798,'cons 2023 - 2025'!D798:AM798,"&lt;&gt;0")</f>
        <v>6</v>
      </c>
      <c r="L797" s="18">
        <f>-_xlfn.MAXIFS('cons 2023 - 2025'!D798:AM798,'cons 2023 - 2025'!D798:AM798,"&lt;&gt;0")</f>
        <v>1</v>
      </c>
      <c r="M797" s="16">
        <f>COUNTIF('cons 2023 - 2025'!D798:AM798,"&lt;&gt;0")</f>
        <v>5</v>
      </c>
      <c r="N797" s="18">
        <f>-AVERAGE('cons 2023 - 2025'!D798:AM798)</f>
        <v>0.41666666666666669</v>
      </c>
      <c r="O797" s="18">
        <f t="shared" si="157"/>
        <v>3</v>
      </c>
      <c r="P797" s="18">
        <f>_xlfn.STDEV.S('cons 2023 - 2025'!D798:AM798)</f>
        <v>1.2276574673510756</v>
      </c>
      <c r="Q797" s="18">
        <f>-AVERAGE('cons 2023 - 2025'!D798:AM798)/'⚙ Assumptions'!$B$5</f>
        <v>1.893939393939394E-2</v>
      </c>
      <c r="R797" s="18">
        <f>_xlfn.STDEV.S('cons 2023 - 2025'!D798:AM798)/SQRT('⚙ Assumptions'!$B$5)</f>
        <v>0.26173745147856375</v>
      </c>
      <c r="S797" s="18">
        <f>-IF(AVERAGE('cons 2023 - 2025'!D798:AM798)=0,"",_xlfn.STDEV.S('cons 2023 - 2025'!D798:AM798)/AVERAGE('cons 2023 - 2025'!D798:AM798))</f>
        <v>2.9463779216425814</v>
      </c>
      <c r="T797" s="18" t="str">
        <f t="shared" si="158"/>
        <v>Z</v>
      </c>
      <c r="U797" s="37">
        <f t="shared" si="159"/>
        <v>0.9</v>
      </c>
      <c r="V797" s="18">
        <f t="shared" si="160"/>
        <v>1.28</v>
      </c>
      <c r="W797" s="18">
        <f t="shared" si="161"/>
        <v>2.2536430535883483</v>
      </c>
      <c r="X797" s="18">
        <f t="shared" si="162"/>
        <v>1.9299046115090273</v>
      </c>
      <c r="Y797" s="18">
        <f t="shared" si="163"/>
        <v>3.110650629345924</v>
      </c>
      <c r="Z797" s="18">
        <f t="shared" si="164"/>
        <v>2.5583768337312494</v>
      </c>
      <c r="AA797" s="18">
        <f>-AVERAGE('cons 2023 - 2025'!D798:AM798)*12</f>
        <v>5</v>
      </c>
      <c r="AB797" s="27">
        <f t="shared" si="165"/>
        <v>1.6976</v>
      </c>
      <c r="AC797" s="18">
        <f>SQRT((2*AA797*'⚙ Assumptions'!$B$3)/AB797)</f>
        <v>29.725416347005595</v>
      </c>
      <c r="AD797" s="18">
        <f t="shared" si="166"/>
        <v>2.5583768337312494</v>
      </c>
      <c r="AE797" s="18">
        <f t="shared" si="167"/>
        <v>32.283793180736843</v>
      </c>
      <c r="AF797" s="18">
        <f t="shared" si="168"/>
        <v>0.16820622263558901</v>
      </c>
    </row>
    <row r="798" spans="1:32" x14ac:dyDescent="0.3">
      <c r="A798" s="19" t="s">
        <v>1607</v>
      </c>
      <c r="B798" s="20" t="s">
        <v>1608</v>
      </c>
      <c r="C798" s="16" t="s">
        <v>8</v>
      </c>
      <c r="D798" s="16" t="str">
        <f>VLOOKUP(A798,'Lead Time'!$A$2:$C$1180,3,0)</f>
        <v>Local</v>
      </c>
      <c r="E798" s="23" t="str">
        <f>VLOOKUP(A798,Classification!$A$2:$D$1180,4,0)</f>
        <v>C</v>
      </c>
      <c r="F798" s="24" t="str">
        <f>VLOOKUP(A798,Classification!$A$2:$E$1180,5,0)</f>
        <v>H</v>
      </c>
      <c r="G798" s="21">
        <f>VLOOKUP(A798,'Lead Time'!$A$2:$D$1180,4,0)</f>
        <v>18.285714285714285</v>
      </c>
      <c r="H798" s="21">
        <f t="shared" si="156"/>
        <v>0.60952380952380947</v>
      </c>
      <c r="I798" s="32">
        <f>VLOOKUP(A798,Classification!$A$2:$F$1180,6,0)</f>
        <v>8.4380000000000006</v>
      </c>
      <c r="J798" s="21">
        <f>-SUM('cons 2023 - 2025'!D799:AM799)</f>
        <v>33</v>
      </c>
      <c r="K798" s="18">
        <f>-_xlfn.MINIFS('cons 2023 - 2025'!D799:AM799,'cons 2023 - 2025'!D799:AM799,"&lt;&gt;0")</f>
        <v>3</v>
      </c>
      <c r="L798" s="18">
        <f>-_xlfn.MAXIFS('cons 2023 - 2025'!D799:AM799,'cons 2023 - 2025'!D799:AM799,"&lt;&gt;0")</f>
        <v>1</v>
      </c>
      <c r="M798" s="19">
        <f>COUNTIF('cons 2023 - 2025'!D799:AM799,"&lt;&gt;0")</f>
        <v>21</v>
      </c>
      <c r="N798" s="21">
        <f>-AVERAGE('cons 2023 - 2025'!D799:AM799)</f>
        <v>0.91666666666666663</v>
      </c>
      <c r="O798" s="21">
        <f t="shared" si="157"/>
        <v>1.5714285714285714</v>
      </c>
      <c r="P798" s="21">
        <f>_xlfn.STDEV.S('cons 2023 - 2025'!D799:AM799)</f>
        <v>0.93732141156138571</v>
      </c>
      <c r="Q798" s="21">
        <f>-AVERAGE('cons 2023 - 2025'!D799:AM799)/'⚙ Assumptions'!$B$5</f>
        <v>4.1666666666666664E-2</v>
      </c>
      <c r="R798" s="21">
        <f>_xlfn.STDEV.S('cons 2023 - 2025'!D799:AM799)/SQRT('⚙ Assumptions'!$B$5)</f>
        <v>0.19983759640033938</v>
      </c>
      <c r="S798" s="21">
        <f>-IF(AVERAGE('cons 2023 - 2025'!D799:AM799)=0,"",_xlfn.STDEV.S('cons 2023 - 2025'!D799:AM799)/AVERAGE('cons 2023 - 2025'!D799:AM799))</f>
        <v>1.0225324489760572</v>
      </c>
      <c r="T798" s="21" t="str">
        <f t="shared" si="158"/>
        <v>Z</v>
      </c>
      <c r="U798" s="38">
        <f t="shared" si="159"/>
        <v>0.9</v>
      </c>
      <c r="V798" s="21">
        <f t="shared" si="160"/>
        <v>1.28</v>
      </c>
      <c r="W798" s="21">
        <f t="shared" si="161"/>
        <v>1.0938131291084499</v>
      </c>
      <c r="X798" s="21">
        <f t="shared" si="162"/>
        <v>0.93668560273303381</v>
      </c>
      <c r="Y798" s="21">
        <f t="shared" si="163"/>
        <v>1.8557178910132117</v>
      </c>
      <c r="Z798" s="21">
        <f t="shared" si="164"/>
        <v>1.4954157614631924</v>
      </c>
      <c r="AA798" s="21">
        <f>-AVERAGE('cons 2023 - 2025'!D799:AM799)*12</f>
        <v>11</v>
      </c>
      <c r="AB798" s="32">
        <f t="shared" si="165"/>
        <v>1.6876000000000002</v>
      </c>
      <c r="AC798" s="21">
        <f>SQRT((2*AA798*'⚙ Assumptions'!$B$3)/AB798)</f>
        <v>44.220353658114625</v>
      </c>
      <c r="AD798" s="21">
        <f t="shared" si="166"/>
        <v>1.4954157614631924</v>
      </c>
      <c r="AE798" s="21">
        <f t="shared" si="167"/>
        <v>45.715769419577818</v>
      </c>
      <c r="AF798" s="21">
        <f t="shared" si="168"/>
        <v>0.24875422944478084</v>
      </c>
    </row>
    <row r="799" spans="1:32" x14ac:dyDescent="0.3">
      <c r="A799" s="16" t="s">
        <v>1609</v>
      </c>
      <c r="B799" s="17" t="s">
        <v>1610</v>
      </c>
      <c r="C799" s="16" t="s">
        <v>130</v>
      </c>
      <c r="D799" s="16"/>
      <c r="E799" s="23" t="str">
        <f>VLOOKUP(A799,Classification!$A$2:$D$1180,4,0)</f>
        <v>C</v>
      </c>
      <c r="F799" s="25" t="str">
        <f>VLOOKUP(A799,Classification!$A$2:$E$1180,5,0)</f>
        <v>L</v>
      </c>
      <c r="G799" s="18">
        <f>VLOOKUP(A799,'Lead Time'!$A$2:$D$1180,4,0)</f>
        <v>44</v>
      </c>
      <c r="H799" s="18">
        <f t="shared" si="156"/>
        <v>1.4666666666666666</v>
      </c>
      <c r="I799" s="27">
        <f>VLOOKUP(A799,Classification!$A$2:$F$1180,6,0)</f>
        <v>8.4</v>
      </c>
      <c r="J799" s="18">
        <f>-SUM('cons 2023 - 2025'!D800:AM800)</f>
        <v>20</v>
      </c>
      <c r="K799" s="18">
        <f>-_xlfn.MINIFS('cons 2023 - 2025'!D800:AM800,'cons 2023 - 2025'!D800:AM800,"&lt;&gt;0")</f>
        <v>12</v>
      </c>
      <c r="L799" s="18">
        <f>-_xlfn.MAXIFS('cons 2023 - 2025'!D800:AM800,'cons 2023 - 2025'!D800:AM800,"&lt;&gt;0")</f>
        <v>4</v>
      </c>
      <c r="M799" s="16">
        <f>COUNTIF('cons 2023 - 2025'!D800:AM800,"&lt;&gt;0")</f>
        <v>3</v>
      </c>
      <c r="N799" s="18">
        <f>-AVERAGE('cons 2023 - 2025'!D800:AM800)</f>
        <v>0.55555555555555558</v>
      </c>
      <c r="O799" s="18">
        <f t="shared" si="157"/>
        <v>6.666666666666667</v>
      </c>
      <c r="P799" s="18">
        <f>_xlfn.STDEV.S('cons 2023 - 2025'!D800:AM800)</f>
        <v>2.1705094128132942</v>
      </c>
      <c r="Q799" s="18">
        <f>-AVERAGE('cons 2023 - 2025'!D800:AM800)/'⚙ Assumptions'!$B$5</f>
        <v>2.5252525252525252E-2</v>
      </c>
      <c r="R799" s="18">
        <f>_xlfn.STDEV.S('cons 2023 - 2025'!D800:AM800)/SQRT('⚙ Assumptions'!$B$5)</f>
        <v>0.46275416166838967</v>
      </c>
      <c r="S799" s="18">
        <f>-IF(AVERAGE('cons 2023 - 2025'!D800:AM800)=0,"",_xlfn.STDEV.S('cons 2023 - 2025'!D800:AM800)/AVERAGE('cons 2023 - 2025'!D800:AM800))</f>
        <v>3.9069169430639294</v>
      </c>
      <c r="T799" s="18" t="str">
        <f t="shared" si="158"/>
        <v>Z</v>
      </c>
      <c r="U799" s="37">
        <f t="shared" si="159"/>
        <v>0.9</v>
      </c>
      <c r="V799" s="18">
        <f t="shared" si="160"/>
        <v>1.28</v>
      </c>
      <c r="W799" s="18">
        <f t="shared" si="161"/>
        <v>3.9290417265395496</v>
      </c>
      <c r="X799" s="18">
        <f t="shared" si="162"/>
        <v>3.3646303192453675</v>
      </c>
      <c r="Y799" s="18">
        <f t="shared" si="163"/>
        <v>5.0401528376506608</v>
      </c>
      <c r="Z799" s="18">
        <f t="shared" si="164"/>
        <v>4.1794451340601819</v>
      </c>
      <c r="AA799" s="18">
        <f>-AVERAGE('cons 2023 - 2025'!D800:AM800)*12</f>
        <v>6.666666666666667</v>
      </c>
      <c r="AB799" s="27">
        <f t="shared" si="165"/>
        <v>1.6800000000000002</v>
      </c>
      <c r="AC799" s="18">
        <f>SQRT((2*AA799*'⚙ Assumptions'!$B$3)/AB799)</f>
        <v>34.503277967117711</v>
      </c>
      <c r="AD799" s="18">
        <f t="shared" si="166"/>
        <v>4.1794451340601819</v>
      </c>
      <c r="AE799" s="18">
        <f t="shared" si="167"/>
        <v>38.682723101177892</v>
      </c>
      <c r="AF799" s="18">
        <f t="shared" si="168"/>
        <v>0.19321835661585918</v>
      </c>
    </row>
    <row r="800" spans="1:32" x14ac:dyDescent="0.3">
      <c r="A800" s="19" t="s">
        <v>1611</v>
      </c>
      <c r="B800" s="20" t="s">
        <v>1612</v>
      </c>
      <c r="C800" s="16" t="s">
        <v>8</v>
      </c>
      <c r="D800" s="16" t="str">
        <f>VLOOKUP(A800,'Lead Time'!$A$2:$C$1180,3,0)</f>
        <v>Local</v>
      </c>
      <c r="E800" s="23" t="str">
        <f>VLOOKUP(A800,Classification!$A$2:$D$1180,4,0)</f>
        <v>C</v>
      </c>
      <c r="F800" s="26" t="str">
        <f>VLOOKUP(A800,Classification!$A$2:$E$1180,5,0)</f>
        <v>M</v>
      </c>
      <c r="G800" s="21">
        <f>VLOOKUP(A800,'Lead Time'!$A$2:$D$1180,4,0)</f>
        <v>13.2</v>
      </c>
      <c r="H800" s="21">
        <f t="shared" si="156"/>
        <v>0.44</v>
      </c>
      <c r="I800" s="32">
        <f>VLOOKUP(A800,Classification!$A$2:$F$1180,6,0)</f>
        <v>8.3249999999999993</v>
      </c>
      <c r="J800" s="21">
        <f>-SUM('cons 2023 - 2025'!D801:AM801)</f>
        <v>12</v>
      </c>
      <c r="K800" s="18">
        <f>-_xlfn.MINIFS('cons 2023 - 2025'!D801:AM801,'cons 2023 - 2025'!D801:AM801,"&lt;&gt;0")</f>
        <v>3</v>
      </c>
      <c r="L800" s="18">
        <f>-_xlfn.MAXIFS('cons 2023 - 2025'!D801:AM801,'cons 2023 - 2025'!D801:AM801,"&lt;&gt;0")</f>
        <v>1</v>
      </c>
      <c r="M800" s="19">
        <f>COUNTIF('cons 2023 - 2025'!D801:AM801,"&lt;&gt;0")</f>
        <v>7</v>
      </c>
      <c r="N800" s="21">
        <f>-AVERAGE('cons 2023 - 2025'!D801:AM801)</f>
        <v>0.33333333333333331</v>
      </c>
      <c r="O800" s="21">
        <f t="shared" si="157"/>
        <v>1.7142857142857142</v>
      </c>
      <c r="P800" s="21">
        <f>_xlfn.STDEV.S('cons 2023 - 2025'!D801:AM801)</f>
        <v>0.7559289460184544</v>
      </c>
      <c r="Q800" s="21">
        <f>-AVERAGE('cons 2023 - 2025'!D801:AM801)/'⚙ Assumptions'!$B$5</f>
        <v>1.515151515151515E-2</v>
      </c>
      <c r="R800" s="21">
        <f>_xlfn.STDEV.S('cons 2023 - 2025'!D801:AM801)/SQRT('⚙ Assumptions'!$B$5)</f>
        <v>0.16116459280507603</v>
      </c>
      <c r="S800" s="21">
        <f>-IF(AVERAGE('cons 2023 - 2025'!D801:AM801)=0,"",_xlfn.STDEV.S('cons 2023 - 2025'!D801:AM801)/AVERAGE('cons 2023 - 2025'!D801:AM801))</f>
        <v>2.2677868380553634</v>
      </c>
      <c r="T800" s="21" t="str">
        <f t="shared" si="158"/>
        <v>Z</v>
      </c>
      <c r="U800" s="38">
        <f t="shared" si="159"/>
        <v>0.9</v>
      </c>
      <c r="V800" s="21">
        <f t="shared" si="160"/>
        <v>1.28</v>
      </c>
      <c r="W800" s="21">
        <f t="shared" si="161"/>
        <v>0.74949125602447331</v>
      </c>
      <c r="X800" s="21">
        <f t="shared" si="162"/>
        <v>0.64182596662068092</v>
      </c>
      <c r="Y800" s="21">
        <f t="shared" si="163"/>
        <v>0.94949125602447326</v>
      </c>
      <c r="Z800" s="21">
        <f t="shared" si="164"/>
        <v>0.78849263328734764</v>
      </c>
      <c r="AA800" s="21">
        <f>-AVERAGE('cons 2023 - 2025'!D801:AM801)*12</f>
        <v>4</v>
      </c>
      <c r="AB800" s="32">
        <f t="shared" si="165"/>
        <v>1.665</v>
      </c>
      <c r="AC800" s="21">
        <f>SQRT((2*AA800*'⚙ Assumptions'!$B$3)/AB800)</f>
        <v>26.846242208560973</v>
      </c>
      <c r="AD800" s="21">
        <f t="shared" si="166"/>
        <v>0.78849263328734764</v>
      </c>
      <c r="AE800" s="21">
        <f t="shared" si="167"/>
        <v>27.634734841848321</v>
      </c>
      <c r="AF800" s="21">
        <f t="shared" si="168"/>
        <v>0.14899664425751338</v>
      </c>
    </row>
    <row r="801" spans="1:32" x14ac:dyDescent="0.3">
      <c r="A801" s="16" t="s">
        <v>1613</v>
      </c>
      <c r="B801" s="17" t="s">
        <v>1614</v>
      </c>
      <c r="C801" s="16" t="s">
        <v>8</v>
      </c>
      <c r="D801" s="16" t="str">
        <f>VLOOKUP(A801,'Lead Time'!$A$2:$C$1180,3,0)</f>
        <v>Local</v>
      </c>
      <c r="E801" s="23" t="str">
        <f>VLOOKUP(A801,Classification!$A$2:$D$1180,4,0)</f>
        <v>C</v>
      </c>
      <c r="F801" s="25" t="str">
        <f>VLOOKUP(A801,Classification!$A$2:$E$1180,5,0)</f>
        <v>L</v>
      </c>
      <c r="G801" s="18">
        <f>VLOOKUP(A801,'Lead Time'!$A$2:$D$1180,4,0)</f>
        <v>34.25</v>
      </c>
      <c r="H801" s="18">
        <f t="shared" si="156"/>
        <v>1.1416666666666666</v>
      </c>
      <c r="I801" s="27">
        <f>VLOOKUP(A801,Classification!$A$2:$F$1180,6,0)</f>
        <v>8.3089999999999993</v>
      </c>
      <c r="J801" s="18">
        <f>-SUM('cons 2023 - 2025'!D802:AM802)</f>
        <v>12</v>
      </c>
      <c r="K801" s="18">
        <f>-_xlfn.MINIFS('cons 2023 - 2025'!D802:AM802,'cons 2023 - 2025'!D802:AM802,"&lt;&gt;0")</f>
        <v>4</v>
      </c>
      <c r="L801" s="18">
        <f>-_xlfn.MAXIFS('cons 2023 - 2025'!D802:AM802,'cons 2023 - 2025'!D802:AM802,"&lt;&gt;0")</f>
        <v>2</v>
      </c>
      <c r="M801" s="16">
        <f>COUNTIF('cons 2023 - 2025'!D802:AM802,"&lt;&gt;0")</f>
        <v>5</v>
      </c>
      <c r="N801" s="18">
        <f>-AVERAGE('cons 2023 - 2025'!D802:AM802)</f>
        <v>0.33333333333333331</v>
      </c>
      <c r="O801" s="18">
        <f t="shared" si="157"/>
        <v>2.4</v>
      </c>
      <c r="P801" s="18">
        <f>_xlfn.STDEV.S('cons 2023 - 2025'!D802:AM802)</f>
        <v>0.89442719099991586</v>
      </c>
      <c r="Q801" s="18">
        <f>-AVERAGE('cons 2023 - 2025'!D802:AM802)/'⚙ Assumptions'!$B$5</f>
        <v>1.515151515151515E-2</v>
      </c>
      <c r="R801" s="18">
        <f>_xlfn.STDEV.S('cons 2023 - 2025'!D802:AM802)/SQRT('⚙ Assumptions'!$B$5)</f>
        <v>0.19069251784911845</v>
      </c>
      <c r="S801" s="18">
        <f>-IF(AVERAGE('cons 2023 - 2025'!D802:AM802)=0,"",_xlfn.STDEV.S('cons 2023 - 2025'!D802:AM802)/AVERAGE('cons 2023 - 2025'!D802:AM802))</f>
        <v>2.6832815729997477</v>
      </c>
      <c r="T801" s="18" t="str">
        <f t="shared" si="158"/>
        <v>Z</v>
      </c>
      <c r="U801" s="37">
        <f t="shared" si="159"/>
        <v>0.9</v>
      </c>
      <c r="V801" s="18">
        <f t="shared" si="160"/>
        <v>1.28</v>
      </c>
      <c r="W801" s="18">
        <f t="shared" si="161"/>
        <v>1.4284791658518257</v>
      </c>
      <c r="X801" s="18">
        <f t="shared" si="162"/>
        <v>1.2232764746096174</v>
      </c>
      <c r="Y801" s="18">
        <f t="shared" si="163"/>
        <v>1.9474185597912195</v>
      </c>
      <c r="Z801" s="18">
        <f t="shared" si="164"/>
        <v>1.603832030165173</v>
      </c>
      <c r="AA801" s="18">
        <f>-AVERAGE('cons 2023 - 2025'!D802:AM802)*12</f>
        <v>4</v>
      </c>
      <c r="AB801" s="27">
        <f t="shared" si="165"/>
        <v>1.6617999999999999</v>
      </c>
      <c r="AC801" s="18">
        <f>SQRT((2*AA801*'⚙ Assumptions'!$B$3)/AB801)</f>
        <v>26.872077645511528</v>
      </c>
      <c r="AD801" s="18">
        <f t="shared" si="166"/>
        <v>1.603832030165173</v>
      </c>
      <c r="AE801" s="18">
        <f t="shared" si="167"/>
        <v>28.4759096756767</v>
      </c>
      <c r="AF801" s="18">
        <f t="shared" si="168"/>
        <v>0.14885339543770351</v>
      </c>
    </row>
    <row r="802" spans="1:32" x14ac:dyDescent="0.3">
      <c r="A802" s="19" t="s">
        <v>1615</v>
      </c>
      <c r="B802" s="20" t="s">
        <v>1616</v>
      </c>
      <c r="C802" s="16" t="s">
        <v>8</v>
      </c>
      <c r="D802" s="16" t="str">
        <f>VLOOKUP(A802,'Lead Time'!$A$2:$C$1180,3,0)</f>
        <v>Local</v>
      </c>
      <c r="E802" s="23" t="str">
        <f>VLOOKUP(A802,Classification!$A$2:$D$1180,4,0)</f>
        <v>C</v>
      </c>
      <c r="F802" s="26" t="str">
        <f>VLOOKUP(A802,Classification!$A$2:$E$1180,5,0)</f>
        <v>M</v>
      </c>
      <c r="G802" s="21">
        <f>VLOOKUP(A802,'Lead Time'!$A$2:$D$1180,4,0)</f>
        <v>13</v>
      </c>
      <c r="H802" s="21">
        <f t="shared" si="156"/>
        <v>0.43333333333333335</v>
      </c>
      <c r="I802" s="32">
        <f>VLOOKUP(A802,Classification!$A$2:$F$1180,6,0)</f>
        <v>8.2889999999999997</v>
      </c>
      <c r="J802" s="21">
        <f>-SUM('cons 2023 - 2025'!D803:AM803)</f>
        <v>73</v>
      </c>
      <c r="K802" s="18">
        <f>-_xlfn.MINIFS('cons 2023 - 2025'!D803:AM803,'cons 2023 - 2025'!D803:AM803,"&lt;&gt;0")</f>
        <v>11</v>
      </c>
      <c r="L802" s="18">
        <f>-_xlfn.MAXIFS('cons 2023 - 2025'!D803:AM803,'cons 2023 - 2025'!D803:AM803,"&lt;&gt;0")</f>
        <v>1</v>
      </c>
      <c r="M802" s="19">
        <f>COUNTIF('cons 2023 - 2025'!D803:AM803,"&lt;&gt;0")</f>
        <v>18</v>
      </c>
      <c r="N802" s="21">
        <f>-AVERAGE('cons 2023 - 2025'!D803:AM803)</f>
        <v>2.0277777777777777</v>
      </c>
      <c r="O802" s="21">
        <f t="shared" si="157"/>
        <v>4.0555555555555554</v>
      </c>
      <c r="P802" s="21">
        <f>_xlfn.STDEV.S('cons 2023 - 2025'!D803:AM803)</f>
        <v>2.8433994856369789</v>
      </c>
      <c r="Q802" s="21">
        <f>-AVERAGE('cons 2023 - 2025'!D803:AM803)/'⚙ Assumptions'!$B$5</f>
        <v>9.2171717171717168E-2</v>
      </c>
      <c r="R802" s="21">
        <f>_xlfn.STDEV.S('cons 2023 - 2025'!D803:AM803)/SQRT('⚙ Assumptions'!$B$5)</f>
        <v>0.60621480722297816</v>
      </c>
      <c r="S802" s="21">
        <f>-IF(AVERAGE('cons 2023 - 2025'!D803:AM803)=0,"",_xlfn.STDEV.S('cons 2023 - 2025'!D803:AM803)/AVERAGE('cons 2023 - 2025'!D803:AM803))</f>
        <v>1.4022244038757705</v>
      </c>
      <c r="T802" s="21" t="str">
        <f t="shared" si="158"/>
        <v>Z</v>
      </c>
      <c r="U802" s="38">
        <f t="shared" si="159"/>
        <v>0.9</v>
      </c>
      <c r="V802" s="21">
        <f t="shared" si="160"/>
        <v>1.28</v>
      </c>
      <c r="W802" s="21">
        <f t="shared" si="161"/>
        <v>2.7977453713765956</v>
      </c>
      <c r="X802" s="21">
        <f t="shared" si="162"/>
        <v>2.3958459994144143</v>
      </c>
      <c r="Y802" s="21">
        <f t="shared" si="163"/>
        <v>3.9959776946089187</v>
      </c>
      <c r="Z802" s="21">
        <f t="shared" si="164"/>
        <v>3.2745497031181179</v>
      </c>
      <c r="AA802" s="21">
        <f>-AVERAGE('cons 2023 - 2025'!D803:AM803)*12</f>
        <v>24.333333333333332</v>
      </c>
      <c r="AB802" s="32">
        <f t="shared" si="165"/>
        <v>1.6577999999999999</v>
      </c>
      <c r="AC802" s="21">
        <f>SQRT((2*AA802*'⚙ Assumptions'!$B$3)/AB802)</f>
        <v>66.358316943171957</v>
      </c>
      <c r="AD802" s="21">
        <f t="shared" si="166"/>
        <v>3.2745497031181179</v>
      </c>
      <c r="AE802" s="21">
        <f t="shared" si="167"/>
        <v>69.632866646290069</v>
      </c>
      <c r="AF802" s="21">
        <f t="shared" si="168"/>
        <v>0.36669605942796818</v>
      </c>
    </row>
    <row r="803" spans="1:32" x14ac:dyDescent="0.3">
      <c r="A803" s="16" t="s">
        <v>1617</v>
      </c>
      <c r="B803" s="17" t="s">
        <v>1618</v>
      </c>
      <c r="C803" s="16" t="s">
        <v>8</v>
      </c>
      <c r="D803" s="16" t="str">
        <f>VLOOKUP(A803,'Lead Time'!$A$2:$C$1180,3,0)</f>
        <v>Local</v>
      </c>
      <c r="E803" s="23" t="str">
        <f>VLOOKUP(A803,Classification!$A$2:$D$1180,4,0)</f>
        <v>C</v>
      </c>
      <c r="F803" s="24" t="str">
        <f>VLOOKUP(A803,Classification!$A$2:$E$1180,5,0)</f>
        <v>H</v>
      </c>
      <c r="G803" s="18">
        <f>VLOOKUP(A803,'Lead Time'!$A$2:$D$1180,4,0)</f>
        <v>10.642857142857142</v>
      </c>
      <c r="H803" s="18">
        <f t="shared" si="156"/>
        <v>0.35476190476190472</v>
      </c>
      <c r="I803" s="27">
        <f>VLOOKUP(A803,Classification!$A$2:$F$1180,6,0)</f>
        <v>8.282</v>
      </c>
      <c r="J803" s="18">
        <f>-SUM('cons 2023 - 2025'!D804:AM804)</f>
        <v>1069</v>
      </c>
      <c r="K803" s="18">
        <f>-_xlfn.MINIFS('cons 2023 - 2025'!D804:AM804,'cons 2023 - 2025'!D804:AM804,"&lt;&gt;0")</f>
        <v>137</v>
      </c>
      <c r="L803" s="18">
        <f>-_xlfn.MAXIFS('cons 2023 - 2025'!D804:AM804,'cons 2023 - 2025'!D804:AM804,"&lt;&gt;0")</f>
        <v>4</v>
      </c>
      <c r="M803" s="16">
        <f>COUNTIF('cons 2023 - 2025'!D804:AM804,"&lt;&gt;0")</f>
        <v>36</v>
      </c>
      <c r="N803" s="18">
        <f>-AVERAGE('cons 2023 - 2025'!D804:AM804)</f>
        <v>29.694444444444443</v>
      </c>
      <c r="O803" s="18">
        <f t="shared" si="157"/>
        <v>29.694444444444443</v>
      </c>
      <c r="P803" s="18">
        <f>_xlfn.STDEV.S('cons 2023 - 2025'!D804:AM804)</f>
        <v>26.231735898601304</v>
      </c>
      <c r="Q803" s="18">
        <f>-AVERAGE('cons 2023 - 2025'!D804:AM804)/'⚙ Assumptions'!$B$5</f>
        <v>1.3497474747474747</v>
      </c>
      <c r="R803" s="18">
        <f>_xlfn.STDEV.S('cons 2023 - 2025'!D804:AM804)/SQRT('⚙ Assumptions'!$B$5)</f>
        <v>5.59262488483298</v>
      </c>
      <c r="S803" s="18">
        <f>-IF(AVERAGE('cons 2023 - 2025'!D804:AM804)=0,"",_xlfn.STDEV.S('cons 2023 - 2025'!D804:AM804)/AVERAGE('cons 2023 - 2025'!D804:AM804))</f>
        <v>0.88338867385373898</v>
      </c>
      <c r="T803" s="18" t="str">
        <f t="shared" si="158"/>
        <v>Z</v>
      </c>
      <c r="U803" s="37">
        <f t="shared" si="159"/>
        <v>0.9</v>
      </c>
      <c r="V803" s="18">
        <f t="shared" si="160"/>
        <v>1.28</v>
      </c>
      <c r="W803" s="18">
        <f t="shared" si="161"/>
        <v>23.353650518090951</v>
      </c>
      <c r="X803" s="18">
        <f t="shared" si="162"/>
        <v>19.99887149771611</v>
      </c>
      <c r="Y803" s="18">
        <f t="shared" si="163"/>
        <v>37.718820070760501</v>
      </c>
      <c r="Z803" s="18">
        <f t="shared" si="164"/>
        <v>30.533329169673777</v>
      </c>
      <c r="AA803" s="18">
        <f>-AVERAGE('cons 2023 - 2025'!D804:AM804)*12</f>
        <v>356.33333333333331</v>
      </c>
      <c r="AB803" s="27">
        <f t="shared" si="165"/>
        <v>1.6564000000000001</v>
      </c>
      <c r="AC803" s="18">
        <f>SQRT((2*AA803*'⚙ Assumptions'!$B$3)/AB803)</f>
        <v>254.04242030831625</v>
      </c>
      <c r="AD803" s="18">
        <f t="shared" si="166"/>
        <v>30.533329169673777</v>
      </c>
      <c r="AE803" s="18">
        <f t="shared" si="167"/>
        <v>284.57574947799003</v>
      </c>
      <c r="AF803" s="18">
        <f t="shared" si="168"/>
        <v>1.4026528833289835</v>
      </c>
    </row>
    <row r="804" spans="1:32" x14ac:dyDescent="0.3">
      <c r="A804" s="19" t="s">
        <v>1619</v>
      </c>
      <c r="B804" s="20" t="s">
        <v>1620</v>
      </c>
      <c r="C804" s="16" t="s">
        <v>8</v>
      </c>
      <c r="D804" s="16" t="str">
        <f>VLOOKUP(A804,'Lead Time'!$A$2:$C$1180,3,0)</f>
        <v>Local</v>
      </c>
      <c r="E804" s="23" t="str">
        <f>VLOOKUP(A804,Classification!$A$2:$D$1180,4,0)</f>
        <v>C</v>
      </c>
      <c r="F804" s="26" t="str">
        <f>VLOOKUP(A804,Classification!$A$2:$E$1180,5,0)</f>
        <v>M</v>
      </c>
      <c r="G804" s="21">
        <f>VLOOKUP(A804,'Lead Time'!$A$2:$D$1180,4,0)</f>
        <v>12.333333333333334</v>
      </c>
      <c r="H804" s="21">
        <f t="shared" si="156"/>
        <v>0.41111111111111115</v>
      </c>
      <c r="I804" s="32">
        <f>VLOOKUP(A804,Classification!$A$2:$F$1180,6,0)</f>
        <v>8.2349999999999994</v>
      </c>
      <c r="J804" s="21">
        <f>-SUM('cons 2023 - 2025'!D805:AM805)</f>
        <v>25</v>
      </c>
      <c r="K804" s="18">
        <f>-_xlfn.MINIFS('cons 2023 - 2025'!D805:AM805,'cons 2023 - 2025'!D805:AM805,"&lt;&gt;0")</f>
        <v>4</v>
      </c>
      <c r="L804" s="18">
        <f>-_xlfn.MAXIFS('cons 2023 - 2025'!D805:AM805,'cons 2023 - 2025'!D805:AM805,"&lt;&gt;0")</f>
        <v>3</v>
      </c>
      <c r="M804" s="19">
        <f>COUNTIF('cons 2023 - 2025'!D805:AM805,"&lt;&gt;0")</f>
        <v>8</v>
      </c>
      <c r="N804" s="21">
        <f>-AVERAGE('cons 2023 - 2025'!D805:AM805)</f>
        <v>0.69444444444444442</v>
      </c>
      <c r="O804" s="21">
        <f t="shared" si="157"/>
        <v>3.125</v>
      </c>
      <c r="P804" s="21">
        <f>_xlfn.STDEV.S('cons 2023 - 2025'!D805:AM805)</f>
        <v>1.3270686158262921</v>
      </c>
      <c r="Q804" s="21">
        <f>-AVERAGE('cons 2023 - 2025'!D805:AM805)/'⚙ Assumptions'!$B$5</f>
        <v>3.1565656565656568E-2</v>
      </c>
      <c r="R804" s="21">
        <f>_xlfn.STDEV.S('cons 2023 - 2025'!D805:AM805)/SQRT('⚙ Assumptions'!$B$5)</f>
        <v>0.28293197954721383</v>
      </c>
      <c r="S804" s="21">
        <f>-IF(AVERAGE('cons 2023 - 2025'!D805:AM805)=0,"",_xlfn.STDEV.S('cons 2023 - 2025'!D805:AM805)/AVERAGE('cons 2023 - 2025'!D805:AM805))</f>
        <v>1.9109788067898608</v>
      </c>
      <c r="T804" s="21" t="str">
        <f t="shared" si="158"/>
        <v>Z</v>
      </c>
      <c r="U804" s="38">
        <f t="shared" si="159"/>
        <v>0.9</v>
      </c>
      <c r="V804" s="21">
        <f t="shared" si="160"/>
        <v>1.28</v>
      </c>
      <c r="W804" s="21">
        <f t="shared" si="161"/>
        <v>1.2718393054372941</v>
      </c>
      <c r="X804" s="21">
        <f t="shared" si="162"/>
        <v>1.0891381120686641</v>
      </c>
      <c r="Y804" s="21">
        <f t="shared" si="163"/>
        <v>1.6611490697470583</v>
      </c>
      <c r="Z804" s="21">
        <f t="shared" si="164"/>
        <v>1.3746319392291579</v>
      </c>
      <c r="AA804" s="21">
        <f>-AVERAGE('cons 2023 - 2025'!D805:AM805)*12</f>
        <v>8.3333333333333321</v>
      </c>
      <c r="AB804" s="32">
        <f t="shared" si="165"/>
        <v>1.647</v>
      </c>
      <c r="AC804" s="21">
        <f>SQRT((2*AA804*'⚙ Assumptions'!$B$3)/AB804)</f>
        <v>38.960381851015363</v>
      </c>
      <c r="AD804" s="21">
        <f t="shared" si="166"/>
        <v>1.3746319392291579</v>
      </c>
      <c r="AE804" s="21">
        <f t="shared" si="167"/>
        <v>40.335013790244524</v>
      </c>
      <c r="AF804" s="21">
        <f t="shared" si="168"/>
        <v>0.21389249636207439</v>
      </c>
    </row>
    <row r="805" spans="1:32" x14ac:dyDescent="0.3">
      <c r="A805" s="16" t="s">
        <v>1621</v>
      </c>
      <c r="B805" s="17" t="s">
        <v>1622</v>
      </c>
      <c r="C805" s="16" t="s">
        <v>8</v>
      </c>
      <c r="D805" s="16" t="str">
        <f>VLOOKUP(A805,'Lead Time'!$A$2:$C$1180,3,0)</f>
        <v>Local</v>
      </c>
      <c r="E805" s="23" t="str">
        <f>VLOOKUP(A805,Classification!$A$2:$D$1180,4,0)</f>
        <v>C</v>
      </c>
      <c r="F805" s="26" t="str">
        <f>VLOOKUP(A805,Classification!$A$2:$E$1180,5,0)</f>
        <v>M</v>
      </c>
      <c r="G805" s="18">
        <f>VLOOKUP(A805,'Lead Time'!$A$2:$D$1180,4,0)</f>
        <v>14.727272727272727</v>
      </c>
      <c r="H805" s="18">
        <f t="shared" si="156"/>
        <v>0.49090909090909091</v>
      </c>
      <c r="I805" s="27">
        <f>VLOOKUP(A805,Classification!$A$2:$F$1180,6,0)</f>
        <v>8.2349999999999994</v>
      </c>
      <c r="J805" s="18">
        <f>-SUM('cons 2023 - 2025'!D806:AM806)</f>
        <v>27</v>
      </c>
      <c r="K805" s="18">
        <f>-_xlfn.MINIFS('cons 2023 - 2025'!D806:AM806,'cons 2023 - 2025'!D806:AM806,"&lt;&gt;0")</f>
        <v>3</v>
      </c>
      <c r="L805" s="18">
        <f>-_xlfn.MAXIFS('cons 2023 - 2025'!D806:AM806,'cons 2023 - 2025'!D806:AM806,"&lt;&gt;0")</f>
        <v>3</v>
      </c>
      <c r="M805" s="16">
        <f>COUNTIF('cons 2023 - 2025'!D806:AM806,"&lt;&gt;0")</f>
        <v>9</v>
      </c>
      <c r="N805" s="18">
        <f>-AVERAGE('cons 2023 - 2025'!D806:AM806)</f>
        <v>0.75</v>
      </c>
      <c r="O805" s="18">
        <f t="shared" si="157"/>
        <v>3</v>
      </c>
      <c r="P805" s="18">
        <f>_xlfn.STDEV.S('cons 2023 - 2025'!D806:AM806)</f>
        <v>1.3174650984805198</v>
      </c>
      <c r="Q805" s="18">
        <f>-AVERAGE('cons 2023 - 2025'!D806:AM806)/'⚙ Assumptions'!$B$5</f>
        <v>3.4090909090909088E-2</v>
      </c>
      <c r="R805" s="18">
        <f>_xlfn.STDEV.S('cons 2023 - 2025'!D806:AM806)/SQRT('⚙ Assumptions'!$B$5)</f>
        <v>0.28088450276956167</v>
      </c>
      <c r="S805" s="18">
        <f>-IF(AVERAGE('cons 2023 - 2025'!D806:AM806)=0,"",_xlfn.STDEV.S('cons 2023 - 2025'!D806:AM806)/AVERAGE('cons 2023 - 2025'!D806:AM806))</f>
        <v>1.7566201313073597</v>
      </c>
      <c r="T805" s="18" t="str">
        <f t="shared" si="158"/>
        <v>Z</v>
      </c>
      <c r="U805" s="37">
        <f t="shared" si="159"/>
        <v>0.9</v>
      </c>
      <c r="V805" s="18">
        <f t="shared" si="160"/>
        <v>1.28</v>
      </c>
      <c r="W805" s="18">
        <f t="shared" si="161"/>
        <v>1.3797452667723262</v>
      </c>
      <c r="X805" s="18">
        <f t="shared" si="162"/>
        <v>1.1815432567335262</v>
      </c>
      <c r="Y805" s="18">
        <f t="shared" si="163"/>
        <v>1.8818113824748055</v>
      </c>
      <c r="Z805" s="18">
        <f t="shared" si="164"/>
        <v>1.5497250749153444</v>
      </c>
      <c r="AA805" s="18">
        <f>-AVERAGE('cons 2023 - 2025'!D806:AM806)*12</f>
        <v>9</v>
      </c>
      <c r="AB805" s="27">
        <f t="shared" si="165"/>
        <v>1.647</v>
      </c>
      <c r="AC805" s="18">
        <f>SQRT((2*AA805*'⚙ Assumptions'!$B$3)/AB805)</f>
        <v>40.488816508945803</v>
      </c>
      <c r="AD805" s="18">
        <f t="shared" si="166"/>
        <v>1.5497250749153444</v>
      </c>
      <c r="AE805" s="18">
        <f t="shared" si="167"/>
        <v>42.038541583861146</v>
      </c>
      <c r="AF805" s="18">
        <f t="shared" si="168"/>
        <v>0.22228360263411243</v>
      </c>
    </row>
    <row r="806" spans="1:32" x14ac:dyDescent="0.3">
      <c r="A806" s="19" t="s">
        <v>1623</v>
      </c>
      <c r="B806" s="20" t="s">
        <v>1624</v>
      </c>
      <c r="C806" s="16" t="s">
        <v>976</v>
      </c>
      <c r="D806" s="16" t="str">
        <f>VLOOKUP(A806,'Lead Time'!$A$2:$C$1180,3,0)</f>
        <v>Local</v>
      </c>
      <c r="E806" s="23" t="str">
        <f>VLOOKUP(A806,Classification!$A$2:$D$1180,4,0)</f>
        <v>C</v>
      </c>
      <c r="F806" s="24" t="str">
        <f>VLOOKUP(A806,Classification!$A$2:$E$1180,5,0)</f>
        <v>H</v>
      </c>
      <c r="G806" s="21">
        <f>VLOOKUP(A806,'Lead Time'!$A$2:$D$1180,4,0)</f>
        <v>19.166666666666668</v>
      </c>
      <c r="H806" s="21">
        <f t="shared" si="156"/>
        <v>0.63888888888888895</v>
      </c>
      <c r="I806" s="32">
        <f>VLOOKUP(A806,Classification!$A$2:$F$1180,6,0)</f>
        <v>8.1820000000000004</v>
      </c>
      <c r="J806" s="21">
        <f>-SUM('cons 2023 - 2025'!D807:AM807)</f>
        <v>1521</v>
      </c>
      <c r="K806" s="18">
        <f>-_xlfn.MINIFS('cons 2023 - 2025'!D807:AM807,'cons 2023 - 2025'!D807:AM807,"&lt;&gt;0")</f>
        <v>217.5</v>
      </c>
      <c r="L806" s="18">
        <f>-_xlfn.MAXIFS('cons 2023 - 2025'!D807:AM807,'cons 2023 - 2025'!D807:AM807,"&lt;&gt;0")</f>
        <v>1</v>
      </c>
      <c r="M806" s="19">
        <f>COUNTIF('cons 2023 - 2025'!D807:AM807,"&lt;&gt;0")</f>
        <v>24</v>
      </c>
      <c r="N806" s="21">
        <f>-AVERAGE('cons 2023 - 2025'!D807:AM807)</f>
        <v>42.25</v>
      </c>
      <c r="O806" s="21">
        <f t="shared" si="157"/>
        <v>63.375</v>
      </c>
      <c r="P806" s="21">
        <f>_xlfn.STDEV.S('cons 2023 - 2025'!D807:AM807)</f>
        <v>63.074778749399627</v>
      </c>
      <c r="Q806" s="21">
        <f>-AVERAGE('cons 2023 - 2025'!D807:AM807)/'⚙ Assumptions'!$B$5</f>
        <v>1.9204545454545454</v>
      </c>
      <c r="R806" s="21">
        <f>_xlfn.STDEV.S('cons 2023 - 2025'!D807:AM807)/SQRT('⚙ Assumptions'!$B$5)</f>
        <v>13.447588013343633</v>
      </c>
      <c r="S806" s="21">
        <f>-IF(AVERAGE('cons 2023 - 2025'!D807:AM807)=0,"",_xlfn.STDEV.S('cons 2023 - 2025'!D807:AM807)/AVERAGE('cons 2023 - 2025'!D807:AM807))</f>
        <v>1.4928941715834232</v>
      </c>
      <c r="T806" s="21" t="str">
        <f t="shared" si="158"/>
        <v>Z</v>
      </c>
      <c r="U806" s="38">
        <f t="shared" si="159"/>
        <v>0.9</v>
      </c>
      <c r="V806" s="21">
        <f t="shared" si="160"/>
        <v>1.28</v>
      </c>
      <c r="W806" s="21">
        <f t="shared" si="161"/>
        <v>75.357704368487191</v>
      </c>
      <c r="X806" s="21">
        <f t="shared" si="162"/>
        <v>64.532482613833807</v>
      </c>
      <c r="Y806" s="21">
        <f t="shared" si="163"/>
        <v>112.16641648969932</v>
      </c>
      <c r="Z806" s="21">
        <f t="shared" si="164"/>
        <v>91.525538169389364</v>
      </c>
      <c r="AA806" s="21">
        <f>-AVERAGE('cons 2023 - 2025'!D807:AM807)*12</f>
        <v>507</v>
      </c>
      <c r="AB806" s="32">
        <f t="shared" si="165"/>
        <v>1.6364000000000001</v>
      </c>
      <c r="AC806" s="21">
        <f>SQRT((2*AA806*'⚙ Assumptions'!$B$3)/AB806)</f>
        <v>304.87363692248738</v>
      </c>
      <c r="AD806" s="21">
        <f t="shared" si="166"/>
        <v>91.525538169389364</v>
      </c>
      <c r="AE806" s="21">
        <f t="shared" si="167"/>
        <v>396.39917509187671</v>
      </c>
      <c r="AF806" s="21">
        <f t="shared" si="168"/>
        <v>1.6629840648665277</v>
      </c>
    </row>
    <row r="807" spans="1:32" x14ac:dyDescent="0.3">
      <c r="A807" s="16" t="s">
        <v>1625</v>
      </c>
      <c r="B807" s="17" t="s">
        <v>1626</v>
      </c>
      <c r="C807" s="16" t="s">
        <v>8</v>
      </c>
      <c r="D807" s="16" t="str">
        <f>VLOOKUP(A807,'Lead Time'!$A$2:$C$1180,3,0)</f>
        <v>Local</v>
      </c>
      <c r="E807" s="23" t="str">
        <f>VLOOKUP(A807,Classification!$A$2:$D$1180,4,0)</f>
        <v>C</v>
      </c>
      <c r="F807" s="25" t="str">
        <f>VLOOKUP(A807,Classification!$A$2:$E$1180,5,0)</f>
        <v>L</v>
      </c>
      <c r="G807" s="18">
        <f>VLOOKUP(A807,'Lead Time'!$A$2:$D$1180,4,0)</f>
        <v>10.5</v>
      </c>
      <c r="H807" s="18">
        <f t="shared" si="156"/>
        <v>0.35</v>
      </c>
      <c r="I807" s="27">
        <f>VLOOKUP(A807,Classification!$A$2:$F$1180,6,0)</f>
        <v>8.1</v>
      </c>
      <c r="J807" s="18">
        <f>-SUM('cons 2023 - 2025'!D808:AM808)</f>
        <v>4</v>
      </c>
      <c r="K807" s="18">
        <f>-_xlfn.MINIFS('cons 2023 - 2025'!D808:AM808,'cons 2023 - 2025'!D808:AM808,"&lt;&gt;0")</f>
        <v>4</v>
      </c>
      <c r="L807" s="18">
        <f>-_xlfn.MAXIFS('cons 2023 - 2025'!D808:AM808,'cons 2023 - 2025'!D808:AM808,"&lt;&gt;0")</f>
        <v>4</v>
      </c>
      <c r="M807" s="16">
        <f>COUNTIF('cons 2023 - 2025'!D808:AM808,"&lt;&gt;0")</f>
        <v>1</v>
      </c>
      <c r="N807" s="18">
        <f>-AVERAGE('cons 2023 - 2025'!D808:AM808)</f>
        <v>0.1111111111111111</v>
      </c>
      <c r="O807" s="18">
        <f t="shared" si="157"/>
        <v>4</v>
      </c>
      <c r="P807" s="18">
        <f>_xlfn.STDEV.S('cons 2023 - 2025'!D808:AM808)</f>
        <v>0.66666666666666663</v>
      </c>
      <c r="Q807" s="18">
        <f>-AVERAGE('cons 2023 - 2025'!D808:AM808)/'⚙ Assumptions'!$B$5</f>
        <v>5.0505050505050501E-3</v>
      </c>
      <c r="R807" s="18">
        <f>_xlfn.STDEV.S('cons 2023 - 2025'!D808:AM808)/SQRT('⚙ Assumptions'!$B$5)</f>
        <v>0.14213381090374028</v>
      </c>
      <c r="S807" s="18">
        <f>-IF(AVERAGE('cons 2023 - 2025'!D808:AM808)=0,"",_xlfn.STDEV.S('cons 2023 - 2025'!D808:AM808)/AVERAGE('cons 2023 - 2025'!D808:AM808))</f>
        <v>6</v>
      </c>
      <c r="T807" s="18" t="str">
        <f t="shared" si="158"/>
        <v>Z</v>
      </c>
      <c r="U807" s="37">
        <f t="shared" si="159"/>
        <v>0.9</v>
      </c>
      <c r="V807" s="18">
        <f t="shared" si="160"/>
        <v>1.28</v>
      </c>
      <c r="W807" s="18">
        <f t="shared" si="161"/>
        <v>0.58952471868395306</v>
      </c>
      <c r="X807" s="18">
        <f t="shared" si="162"/>
        <v>0.50483880815783388</v>
      </c>
      <c r="Y807" s="18">
        <f t="shared" si="163"/>
        <v>0.64255502171425605</v>
      </c>
      <c r="Z807" s="18">
        <f t="shared" si="164"/>
        <v>0.54372769704672275</v>
      </c>
      <c r="AA807" s="18">
        <f>-AVERAGE('cons 2023 - 2025'!D808:AM808)*12</f>
        <v>1.3333333333333333</v>
      </c>
      <c r="AB807" s="27">
        <f t="shared" si="165"/>
        <v>1.62</v>
      </c>
      <c r="AC807" s="18">
        <f>SQRT((2*AA807*'⚙ Assumptions'!$B$3)/AB807)</f>
        <v>15.713484026367722</v>
      </c>
      <c r="AD807" s="18">
        <f t="shared" si="166"/>
        <v>0.54372769704672275</v>
      </c>
      <c r="AE807" s="18">
        <f t="shared" si="167"/>
        <v>16.257211723414443</v>
      </c>
      <c r="AF807" s="18">
        <f t="shared" si="168"/>
        <v>8.4852813742385708E-2</v>
      </c>
    </row>
    <row r="808" spans="1:32" x14ac:dyDescent="0.3">
      <c r="A808" s="19" t="s">
        <v>1627</v>
      </c>
      <c r="B808" s="20" t="s">
        <v>1628</v>
      </c>
      <c r="C808" s="16" t="s">
        <v>976</v>
      </c>
      <c r="D808" s="16" t="str">
        <f>VLOOKUP(A808,'Lead Time'!$A$2:$C$1180,3,0)</f>
        <v>Local</v>
      </c>
      <c r="E808" s="23" t="str">
        <f>VLOOKUP(A808,Classification!$A$2:$D$1180,4,0)</f>
        <v>C</v>
      </c>
      <c r="F808" s="24" t="str">
        <f>VLOOKUP(A808,Classification!$A$2:$E$1180,5,0)</f>
        <v>H</v>
      </c>
      <c r="G808" s="21">
        <f>VLOOKUP(A808,'Lead Time'!$A$2:$D$1180,4,0)</f>
        <v>19</v>
      </c>
      <c r="H808" s="21">
        <f t="shared" si="156"/>
        <v>0.6333333333333333</v>
      </c>
      <c r="I808" s="32">
        <f>VLOOKUP(A808,Classification!$A$2:$F$1180,6,0)</f>
        <v>8.0239999999999991</v>
      </c>
      <c r="J808" s="21">
        <f>-SUM('cons 2023 - 2025'!D809:AM809)</f>
        <v>270</v>
      </c>
      <c r="K808" s="18">
        <f>-_xlfn.MINIFS('cons 2023 - 2025'!D809:AM809,'cons 2023 - 2025'!D809:AM809,"&lt;&gt;0")</f>
        <v>40</v>
      </c>
      <c r="L808" s="18">
        <f>-_xlfn.MAXIFS('cons 2023 - 2025'!D809:AM809,'cons 2023 - 2025'!D809:AM809,"&lt;&gt;0")</f>
        <v>2</v>
      </c>
      <c r="M808" s="19">
        <f>COUNTIF('cons 2023 - 2025'!D809:AM809,"&lt;&gt;0")</f>
        <v>20</v>
      </c>
      <c r="N808" s="21">
        <f>-AVERAGE('cons 2023 - 2025'!D809:AM809)</f>
        <v>7.5</v>
      </c>
      <c r="O808" s="21">
        <f t="shared" si="157"/>
        <v>13.5</v>
      </c>
      <c r="P808" s="21">
        <f>_xlfn.STDEV.S('cons 2023 - 2025'!D809:AM809)</f>
        <v>9.56630993195839</v>
      </c>
      <c r="Q808" s="21">
        <f>-AVERAGE('cons 2023 - 2025'!D809:AM809)/'⚙ Assumptions'!$B$5</f>
        <v>0.34090909090909088</v>
      </c>
      <c r="R808" s="21">
        <f>_xlfn.STDEV.S('cons 2023 - 2025'!D809:AM809)/SQRT('⚙ Assumptions'!$B$5)</f>
        <v>2.0395441303733195</v>
      </c>
      <c r="S808" s="21">
        <f>-IF(AVERAGE('cons 2023 - 2025'!D809:AM809)=0,"",_xlfn.STDEV.S('cons 2023 - 2025'!D809:AM809)/AVERAGE('cons 2023 - 2025'!D809:AM809))</f>
        <v>1.2755079909277853</v>
      </c>
      <c r="T808" s="21" t="str">
        <f t="shared" si="158"/>
        <v>Z</v>
      </c>
      <c r="U808" s="38">
        <f t="shared" si="159"/>
        <v>0.9</v>
      </c>
      <c r="V808" s="21">
        <f t="shared" si="160"/>
        <v>1.28</v>
      </c>
      <c r="W808" s="21">
        <f t="shared" si="161"/>
        <v>11.379413446641722</v>
      </c>
      <c r="X808" s="21">
        <f t="shared" si="162"/>
        <v>9.7447474887268193</v>
      </c>
      <c r="Y808" s="21">
        <f t="shared" si="163"/>
        <v>17.856686173914447</v>
      </c>
      <c r="Z808" s="21">
        <f t="shared" si="164"/>
        <v>14.494747488726819</v>
      </c>
      <c r="AA808" s="21">
        <f>-AVERAGE('cons 2023 - 2025'!D809:AM809)*12</f>
        <v>90</v>
      </c>
      <c r="AB808" s="32">
        <f t="shared" si="165"/>
        <v>1.6048</v>
      </c>
      <c r="AC808" s="21">
        <f>SQRT((2*AA808*'⚙ Assumptions'!$B$3)/AB808)</f>
        <v>129.70939218398098</v>
      </c>
      <c r="AD808" s="21">
        <f t="shared" si="166"/>
        <v>14.494747488726819</v>
      </c>
      <c r="AE808" s="21">
        <f t="shared" si="167"/>
        <v>144.20413967270781</v>
      </c>
      <c r="AF808" s="21">
        <f t="shared" si="168"/>
        <v>0.69385877525617556</v>
      </c>
    </row>
    <row r="809" spans="1:32" x14ac:dyDescent="0.3">
      <c r="A809" s="16" t="s">
        <v>1629</v>
      </c>
      <c r="B809" s="17" t="s">
        <v>1630</v>
      </c>
      <c r="C809" s="16" t="s">
        <v>976</v>
      </c>
      <c r="D809" s="16" t="str">
        <f>VLOOKUP(A809,'Lead Time'!$A$2:$C$1180,3,0)</f>
        <v>Local</v>
      </c>
      <c r="E809" s="23" t="str">
        <f>VLOOKUP(A809,Classification!$A$2:$D$1180,4,0)</f>
        <v>C</v>
      </c>
      <c r="F809" s="24" t="str">
        <f>VLOOKUP(A809,Classification!$A$2:$E$1180,5,0)</f>
        <v>H</v>
      </c>
      <c r="G809" s="18">
        <f>VLOOKUP(A809,'Lead Time'!$A$2:$D$1180,4,0)</f>
        <v>12.620689655172415</v>
      </c>
      <c r="H809" s="18">
        <f t="shared" si="156"/>
        <v>0.4206896551724138</v>
      </c>
      <c r="I809" s="27">
        <f>VLOOKUP(A809,Classification!$A$2:$F$1180,6,0)</f>
        <v>7.9980000000000002</v>
      </c>
      <c r="J809" s="18">
        <f>-SUM('cons 2023 - 2025'!D810:AM810)</f>
        <v>971</v>
      </c>
      <c r="K809" s="18">
        <f>-_xlfn.MINIFS('cons 2023 - 2025'!D810:AM810,'cons 2023 - 2025'!D810:AM810,"&lt;&gt;0")</f>
        <v>120</v>
      </c>
      <c r="L809" s="18">
        <f>-_xlfn.MAXIFS('cons 2023 - 2025'!D810:AM810,'cons 2023 - 2025'!D810:AM810,"&lt;&gt;0")</f>
        <v>5</v>
      </c>
      <c r="M809" s="16">
        <f>COUNTIF('cons 2023 - 2025'!D810:AM810,"&lt;&gt;0")</f>
        <v>30</v>
      </c>
      <c r="N809" s="18">
        <f>-AVERAGE('cons 2023 - 2025'!D810:AM810)</f>
        <v>26.972222222222221</v>
      </c>
      <c r="O809" s="18">
        <f t="shared" si="157"/>
        <v>32.366666666666667</v>
      </c>
      <c r="P809" s="18">
        <f>_xlfn.STDEV.S('cons 2023 - 2025'!D810:AM810)</f>
        <v>24.716086272606361</v>
      </c>
      <c r="Q809" s="18">
        <f>-AVERAGE('cons 2023 - 2025'!D810:AM810)/'⚙ Assumptions'!$B$5</f>
        <v>1.226010101010101</v>
      </c>
      <c r="R809" s="18">
        <f>_xlfn.STDEV.S('cons 2023 - 2025'!D810:AM810)/SQRT('⚙ Assumptions'!$B$5)</f>
        <v>5.2694872988267454</v>
      </c>
      <c r="S809" s="18">
        <f>-IF(AVERAGE('cons 2023 - 2025'!D810:AM810)=0,"",_xlfn.STDEV.S('cons 2023 - 2025'!D810:AM810)/AVERAGE('cons 2023 - 2025'!D810:AM810))</f>
        <v>0.91635335305234711</v>
      </c>
      <c r="T809" s="18" t="str">
        <f t="shared" si="158"/>
        <v>Z</v>
      </c>
      <c r="U809" s="37">
        <f t="shared" si="159"/>
        <v>0.9</v>
      </c>
      <c r="V809" s="18">
        <f t="shared" si="160"/>
        <v>1.28</v>
      </c>
      <c r="W809" s="18">
        <f t="shared" si="161"/>
        <v>23.96182408342457</v>
      </c>
      <c r="X809" s="18">
        <f t="shared" si="162"/>
        <v>20.519680224043199</v>
      </c>
      <c r="Y809" s="18">
        <f t="shared" si="163"/>
        <v>39.434917082379641</v>
      </c>
      <c r="Z809" s="18">
        <f t="shared" si="164"/>
        <v>31.866615089943583</v>
      </c>
      <c r="AA809" s="18">
        <f>-AVERAGE('cons 2023 - 2025'!D810:AM810)*12</f>
        <v>323.66666666666663</v>
      </c>
      <c r="AB809" s="27">
        <f t="shared" si="165"/>
        <v>1.5996000000000001</v>
      </c>
      <c r="AC809" s="18">
        <f>SQRT((2*AA809*'⚙ Assumptions'!$B$3)/AB809)</f>
        <v>246.37912993782007</v>
      </c>
      <c r="AD809" s="18">
        <f t="shared" si="166"/>
        <v>31.866615089943583</v>
      </c>
      <c r="AE809" s="18">
        <f t="shared" si="167"/>
        <v>278.24574502776363</v>
      </c>
      <c r="AF809" s="18">
        <f t="shared" si="168"/>
        <v>1.3136935208284566</v>
      </c>
    </row>
    <row r="810" spans="1:32" x14ac:dyDescent="0.3">
      <c r="A810" s="19" t="s">
        <v>1631</v>
      </c>
      <c r="B810" s="20" t="s">
        <v>1632</v>
      </c>
      <c r="C810" s="16" t="s">
        <v>8</v>
      </c>
      <c r="D810" s="16" t="str">
        <f>VLOOKUP(A810,'Lead Time'!$A$2:$C$1180,3,0)</f>
        <v>Local</v>
      </c>
      <c r="E810" s="23" t="str">
        <f>VLOOKUP(A810,Classification!$A$2:$D$1180,4,0)</f>
        <v>C</v>
      </c>
      <c r="F810" s="25" t="str">
        <f>VLOOKUP(A810,Classification!$A$2:$E$1180,5,0)</f>
        <v>L</v>
      </c>
      <c r="G810" s="21">
        <f>VLOOKUP(A810,'Lead Time'!$A$2:$D$1180,4,0)</f>
        <v>173.33333333333334</v>
      </c>
      <c r="H810" s="21">
        <f t="shared" si="156"/>
        <v>5.7777777777777777</v>
      </c>
      <c r="I810" s="32">
        <f>VLOOKUP(A810,Classification!$A$2:$F$1180,6,0)</f>
        <v>7.9829999999999997</v>
      </c>
      <c r="J810" s="21">
        <f>-SUM('cons 2023 - 2025'!D811:AM811)</f>
        <v>10</v>
      </c>
      <c r="K810" s="18">
        <f>-_xlfn.MINIFS('cons 2023 - 2025'!D811:AM811,'cons 2023 - 2025'!D811:AM811,"&lt;&gt;0")</f>
        <v>4</v>
      </c>
      <c r="L810" s="18">
        <f>-_xlfn.MAXIFS('cons 2023 - 2025'!D811:AM811,'cons 2023 - 2025'!D811:AM811,"&lt;&gt;0")</f>
        <v>2</v>
      </c>
      <c r="M810" s="19">
        <f>COUNTIF('cons 2023 - 2025'!D811:AM811,"&lt;&gt;0")</f>
        <v>3</v>
      </c>
      <c r="N810" s="21">
        <f>-AVERAGE('cons 2023 - 2025'!D811:AM811)</f>
        <v>0.27777777777777779</v>
      </c>
      <c r="O810" s="21">
        <f t="shared" si="157"/>
        <v>3.3333333333333335</v>
      </c>
      <c r="P810" s="21">
        <f>_xlfn.STDEV.S('cons 2023 - 2025'!D811:AM811)</f>
        <v>0.97427221514643902</v>
      </c>
      <c r="Q810" s="21">
        <f>-AVERAGE('cons 2023 - 2025'!D811:AM811)/'⚙ Assumptions'!$B$5</f>
        <v>1.2626262626262626E-2</v>
      </c>
      <c r="R810" s="21">
        <f>_xlfn.STDEV.S('cons 2023 - 2025'!D811:AM811)/SQRT('⚙ Assumptions'!$B$5)</f>
        <v>0.20771553419458821</v>
      </c>
      <c r="S810" s="21">
        <f>-IF(AVERAGE('cons 2023 - 2025'!D811:AM811)=0,"",_xlfn.STDEV.S('cons 2023 - 2025'!D811:AM811)/AVERAGE('cons 2023 - 2025'!D811:AM811))</f>
        <v>3.5073799745271805</v>
      </c>
      <c r="T810" s="21" t="str">
        <f t="shared" si="158"/>
        <v>Z</v>
      </c>
      <c r="U810" s="38">
        <f t="shared" si="159"/>
        <v>0.9</v>
      </c>
      <c r="V810" s="21">
        <f t="shared" si="160"/>
        <v>1.28</v>
      </c>
      <c r="W810" s="21">
        <f t="shared" si="161"/>
        <v>3.5004186652643186</v>
      </c>
      <c r="X810" s="21">
        <f t="shared" si="162"/>
        <v>2.9975794585347151</v>
      </c>
      <c r="Y810" s="21">
        <f t="shared" si="163"/>
        <v>5.6889708538165067</v>
      </c>
      <c r="Z810" s="21">
        <f t="shared" si="164"/>
        <v>4.6025177301396534</v>
      </c>
      <c r="AA810" s="21">
        <f>-AVERAGE('cons 2023 - 2025'!D811:AM811)*12</f>
        <v>3.3333333333333335</v>
      </c>
      <c r="AB810" s="32">
        <f t="shared" si="165"/>
        <v>1.5966</v>
      </c>
      <c r="AC810" s="21">
        <f>SQRT((2*AA810*'⚙ Assumptions'!$B$3)/AB810)</f>
        <v>25.026604909090462</v>
      </c>
      <c r="AD810" s="21">
        <f t="shared" si="166"/>
        <v>4.6025177301396534</v>
      </c>
      <c r="AE810" s="21">
        <f t="shared" si="167"/>
        <v>29.629122639230115</v>
      </c>
      <c r="AF810" s="21">
        <f t="shared" si="168"/>
        <v>0.13319159132617947</v>
      </c>
    </row>
    <row r="811" spans="1:32" x14ac:dyDescent="0.3">
      <c r="A811" s="16" t="s">
        <v>1633</v>
      </c>
      <c r="B811" s="17" t="s">
        <v>1634</v>
      </c>
      <c r="C811" s="16" t="s">
        <v>976</v>
      </c>
      <c r="D811" s="16" t="str">
        <f>VLOOKUP(A811,'Lead Time'!$A$2:$C$1180,3,0)</f>
        <v>Local</v>
      </c>
      <c r="E811" s="23" t="str">
        <f>VLOOKUP(A811,Classification!$A$2:$D$1180,4,0)</f>
        <v>C</v>
      </c>
      <c r="F811" s="24" t="str">
        <f>VLOOKUP(A811,Classification!$A$2:$E$1180,5,0)</f>
        <v>H</v>
      </c>
      <c r="G811" s="18">
        <f>VLOOKUP(A811,'Lead Time'!$A$2:$D$1180,4,0)</f>
        <v>19.5</v>
      </c>
      <c r="H811" s="18">
        <f t="shared" si="156"/>
        <v>0.65</v>
      </c>
      <c r="I811" s="27">
        <f>VLOOKUP(A811,Classification!$A$2:$F$1180,6,0)</f>
        <v>7.98</v>
      </c>
      <c r="J811" s="18">
        <f>-SUM('cons 2023 - 2025'!D812:AM812)</f>
        <v>434</v>
      </c>
      <c r="K811" s="18">
        <f>-_xlfn.MINIFS('cons 2023 - 2025'!D812:AM812,'cons 2023 - 2025'!D812:AM812,"&lt;&gt;0")</f>
        <v>98</v>
      </c>
      <c r="L811" s="18">
        <f>-_xlfn.MAXIFS('cons 2023 - 2025'!D812:AM812,'cons 2023 - 2025'!D812:AM812,"&lt;&gt;0")</f>
        <v>4</v>
      </c>
      <c r="M811" s="16">
        <f>COUNTIF('cons 2023 - 2025'!D812:AM812,"&lt;&gt;0")</f>
        <v>16</v>
      </c>
      <c r="N811" s="18">
        <f>-AVERAGE('cons 2023 - 2025'!D812:AM812)</f>
        <v>12.055555555555555</v>
      </c>
      <c r="O811" s="18">
        <f t="shared" si="157"/>
        <v>27.125</v>
      </c>
      <c r="P811" s="18">
        <f>_xlfn.STDEV.S('cons 2023 - 2025'!D812:AM812)</f>
        <v>21.160535294936516</v>
      </c>
      <c r="Q811" s="18">
        <f>-AVERAGE('cons 2023 - 2025'!D812:AM812)/'⚙ Assumptions'!$B$5</f>
        <v>0.54797979797979801</v>
      </c>
      <c r="R811" s="18">
        <f>_xlfn.STDEV.S('cons 2023 - 2025'!D812:AM812)/SQRT('⚙ Assumptions'!$B$5)</f>
        <v>4.5114412833486437</v>
      </c>
      <c r="S811" s="18">
        <f>-IF(AVERAGE('cons 2023 - 2025'!D812:AM812)=0,"",_xlfn.STDEV.S('cons 2023 - 2025'!D812:AM812)/AVERAGE('cons 2023 - 2025'!D812:AM812))</f>
        <v>1.7552517756168537</v>
      </c>
      <c r="T811" s="18" t="str">
        <f t="shared" si="158"/>
        <v>Z</v>
      </c>
      <c r="U811" s="37">
        <f t="shared" si="159"/>
        <v>0.9</v>
      </c>
      <c r="V811" s="18">
        <f t="shared" si="160"/>
        <v>1.28</v>
      </c>
      <c r="W811" s="18">
        <f t="shared" si="161"/>
        <v>25.50014116928924</v>
      </c>
      <c r="X811" s="18">
        <f t="shared" si="162"/>
        <v>21.837016273887599</v>
      </c>
      <c r="Y811" s="18">
        <f t="shared" si="163"/>
        <v>36.185747229895298</v>
      </c>
      <c r="Z811" s="18">
        <f t="shared" si="164"/>
        <v>29.673127384998711</v>
      </c>
      <c r="AA811" s="18">
        <f>-AVERAGE('cons 2023 - 2025'!D812:AM812)*12</f>
        <v>144.66666666666666</v>
      </c>
      <c r="AB811" s="27">
        <f t="shared" si="165"/>
        <v>1.5960000000000001</v>
      </c>
      <c r="AC811" s="18">
        <f>SQRT((2*AA811*'⚙ Assumptions'!$B$3)/AB811)</f>
        <v>164.90294859747158</v>
      </c>
      <c r="AD811" s="18">
        <f t="shared" si="166"/>
        <v>29.673127384998711</v>
      </c>
      <c r="AE811" s="18">
        <f t="shared" si="167"/>
        <v>194.57607598247029</v>
      </c>
      <c r="AF811" s="18">
        <f t="shared" si="168"/>
        <v>0.8772836865385486</v>
      </c>
    </row>
    <row r="812" spans="1:32" x14ac:dyDescent="0.3">
      <c r="A812" s="19" t="s">
        <v>1635</v>
      </c>
      <c r="B812" s="20" t="s">
        <v>1636</v>
      </c>
      <c r="C812" s="16" t="s">
        <v>8</v>
      </c>
      <c r="D812" s="16" t="str">
        <f>VLOOKUP(A812,'Lead Time'!$A$2:$C$1180,3,0)</f>
        <v>Local</v>
      </c>
      <c r="E812" s="23" t="str">
        <f>VLOOKUP(A812,Classification!$A$2:$D$1180,4,0)</f>
        <v>C</v>
      </c>
      <c r="F812" s="25" t="str">
        <f>VLOOKUP(A812,Classification!$A$2:$E$1180,5,0)</f>
        <v>L</v>
      </c>
      <c r="G812" s="21">
        <f>VLOOKUP(A812,'Lead Time'!$A$2:$D$1180,4,0)</f>
        <v>83.666666666666671</v>
      </c>
      <c r="H812" s="21">
        <f t="shared" si="156"/>
        <v>2.7888888888888892</v>
      </c>
      <c r="I812" s="32">
        <f>VLOOKUP(A812,Classification!$A$2:$F$1180,6,0)</f>
        <v>7.9640000000000004</v>
      </c>
      <c r="J812" s="21">
        <f>-SUM('cons 2023 - 2025'!D813:AM813)</f>
        <v>2</v>
      </c>
      <c r="K812" s="18">
        <f>-_xlfn.MINIFS('cons 2023 - 2025'!D813:AM813,'cons 2023 - 2025'!D813:AM813,"&lt;&gt;0")</f>
        <v>1</v>
      </c>
      <c r="L812" s="18">
        <f>-_xlfn.MAXIFS('cons 2023 - 2025'!D813:AM813,'cons 2023 - 2025'!D813:AM813,"&lt;&gt;0")</f>
        <v>1</v>
      </c>
      <c r="M812" s="19">
        <f>COUNTIF('cons 2023 - 2025'!D813:AM813,"&lt;&gt;0")</f>
        <v>2</v>
      </c>
      <c r="N812" s="21">
        <f>-AVERAGE('cons 2023 - 2025'!D813:AM813)</f>
        <v>5.5555555555555552E-2</v>
      </c>
      <c r="O812" s="21">
        <f t="shared" si="157"/>
        <v>1</v>
      </c>
      <c r="P812" s="21">
        <f>_xlfn.STDEV.S('cons 2023 - 2025'!D813:AM813)</f>
        <v>0.2323106841457232</v>
      </c>
      <c r="Q812" s="21">
        <f>-AVERAGE('cons 2023 - 2025'!D813:AM813)/'⚙ Assumptions'!$B$5</f>
        <v>2.525252525252525E-3</v>
      </c>
      <c r="R812" s="21">
        <f>_xlfn.STDEV.S('cons 2023 - 2025'!D813:AM813)/SQRT('⚙ Assumptions'!$B$5)</f>
        <v>4.9528804276930134E-2</v>
      </c>
      <c r="S812" s="21">
        <f>-IF(AVERAGE('cons 2023 - 2025'!D813:AM813)=0,"",_xlfn.STDEV.S('cons 2023 - 2025'!D813:AM813)/AVERAGE('cons 2023 - 2025'!D813:AM813))</f>
        <v>4.1815923146230176</v>
      </c>
      <c r="T812" s="21" t="str">
        <f t="shared" si="158"/>
        <v>Z</v>
      </c>
      <c r="U812" s="38">
        <f t="shared" si="159"/>
        <v>0.9</v>
      </c>
      <c r="V812" s="21">
        <f t="shared" si="160"/>
        <v>1.28</v>
      </c>
      <c r="W812" s="21">
        <f t="shared" si="161"/>
        <v>0.57988789946848851</v>
      </c>
      <c r="X812" s="21">
        <f t="shared" si="162"/>
        <v>0.496586329215088</v>
      </c>
      <c r="Y812" s="21">
        <f t="shared" si="163"/>
        <v>0.7911673607479498</v>
      </c>
      <c r="Z812" s="21">
        <f t="shared" si="164"/>
        <v>0.65152460082002628</v>
      </c>
      <c r="AA812" s="21">
        <f>-AVERAGE('cons 2023 - 2025'!D813:AM813)*12</f>
        <v>0.66666666666666663</v>
      </c>
      <c r="AB812" s="32">
        <f t="shared" si="165"/>
        <v>1.5928000000000002</v>
      </c>
      <c r="AC812" s="21">
        <f>SQRT((2*AA812*'⚙ Assumptions'!$B$3)/AB812)</f>
        <v>11.205580872588198</v>
      </c>
      <c r="AD812" s="21">
        <f t="shared" si="166"/>
        <v>0.65152460082002628</v>
      </c>
      <c r="AE812" s="21">
        <f t="shared" si="167"/>
        <v>11.857105473408225</v>
      </c>
      <c r="AF812" s="21">
        <f t="shared" si="168"/>
        <v>5.9494164046194953E-2</v>
      </c>
    </row>
    <row r="813" spans="1:32" x14ac:dyDescent="0.3">
      <c r="A813" s="16" t="s">
        <v>1637</v>
      </c>
      <c r="B813" s="17" t="s">
        <v>1638</v>
      </c>
      <c r="C813" s="16" t="s">
        <v>8</v>
      </c>
      <c r="D813" s="16" t="str">
        <f>VLOOKUP(A813,'Lead Time'!$A$2:$C$1180,3,0)</f>
        <v>Local</v>
      </c>
      <c r="E813" s="23" t="str">
        <f>VLOOKUP(A813,Classification!$A$2:$D$1180,4,0)</f>
        <v>C</v>
      </c>
      <c r="F813" s="26" t="str">
        <f>VLOOKUP(A813,Classification!$A$2:$E$1180,5,0)</f>
        <v>M</v>
      </c>
      <c r="G813" s="18">
        <f>VLOOKUP(A813,'Lead Time'!$A$2:$D$1180,4,0)</f>
        <v>28.210526315789473</v>
      </c>
      <c r="H813" s="18">
        <f t="shared" si="156"/>
        <v>0.94035087719298238</v>
      </c>
      <c r="I813" s="27">
        <f>VLOOKUP(A813,Classification!$A$2:$F$1180,6,0)</f>
        <v>7.8890000000000002</v>
      </c>
      <c r="J813" s="18">
        <f>-SUM('cons 2023 - 2025'!D814:AM814)</f>
        <v>142</v>
      </c>
      <c r="K813" s="18">
        <f>-_xlfn.MINIFS('cons 2023 - 2025'!D814:AM814,'cons 2023 - 2025'!D814:AM814,"&lt;&gt;0")</f>
        <v>12</v>
      </c>
      <c r="L813" s="18">
        <f>-_xlfn.MAXIFS('cons 2023 - 2025'!D814:AM814,'cons 2023 - 2025'!D814:AM814,"&lt;&gt;0")</f>
        <v>2</v>
      </c>
      <c r="M813" s="16">
        <f>COUNTIF('cons 2023 - 2025'!D814:AM814,"&lt;&gt;0")</f>
        <v>19</v>
      </c>
      <c r="N813" s="18">
        <f>-AVERAGE('cons 2023 - 2025'!D814:AM814)</f>
        <v>3.9444444444444446</v>
      </c>
      <c r="O813" s="18">
        <f t="shared" si="157"/>
        <v>7.4736842105263159</v>
      </c>
      <c r="P813" s="18">
        <f>_xlfn.STDEV.S('cons 2023 - 2025'!D814:AM814)</f>
        <v>4.4203713124219037</v>
      </c>
      <c r="Q813" s="18">
        <f>-AVERAGE('cons 2023 - 2025'!D814:AM814)/'⚙ Assumptions'!$B$5</f>
        <v>0.17929292929292931</v>
      </c>
      <c r="R813" s="18">
        <f>_xlfn.STDEV.S('cons 2023 - 2025'!D814:AM814)/SQRT('⚙ Assumptions'!$B$5)</f>
        <v>0.94242633036613965</v>
      </c>
      <c r="S813" s="18">
        <f>-IF(AVERAGE('cons 2023 - 2025'!D814:AM814)=0,"",_xlfn.STDEV.S('cons 2023 - 2025'!D814:AM814)/AVERAGE('cons 2023 - 2025'!D814:AM814))</f>
        <v>1.1206575158252714</v>
      </c>
      <c r="T813" s="18" t="str">
        <f t="shared" si="158"/>
        <v>Z</v>
      </c>
      <c r="U813" s="37">
        <f t="shared" si="159"/>
        <v>0.9</v>
      </c>
      <c r="V813" s="18">
        <f t="shared" si="160"/>
        <v>1.28</v>
      </c>
      <c r="W813" s="18">
        <f t="shared" si="161"/>
        <v>6.4071217305949091</v>
      </c>
      <c r="X813" s="18">
        <f t="shared" si="162"/>
        <v>5.4867312526207357</v>
      </c>
      <c r="Y813" s="18">
        <f t="shared" si="163"/>
        <v>11.465069630648072</v>
      </c>
      <c r="Z813" s="18">
        <f t="shared" si="164"/>
        <v>9.1958930459930563</v>
      </c>
      <c r="AA813" s="18">
        <f>-AVERAGE('cons 2023 - 2025'!D814:AM814)*12</f>
        <v>47.333333333333336</v>
      </c>
      <c r="AB813" s="27">
        <f t="shared" si="165"/>
        <v>1.5778000000000001</v>
      </c>
      <c r="AC813" s="18">
        <f>SQRT((2*AA813*'⚙ Assumptions'!$B$3)/AB813)</f>
        <v>94.867661725278936</v>
      </c>
      <c r="AD813" s="18">
        <f t="shared" si="166"/>
        <v>9.1958930459930563</v>
      </c>
      <c r="AE813" s="18">
        <f t="shared" si="167"/>
        <v>104.063554771272</v>
      </c>
      <c r="AF813" s="18">
        <f t="shared" si="168"/>
        <v>0.49894065556715039</v>
      </c>
    </row>
    <row r="814" spans="1:32" x14ac:dyDescent="0.3">
      <c r="A814" s="19" t="s">
        <v>1639</v>
      </c>
      <c r="B814" s="20" t="s">
        <v>1640</v>
      </c>
      <c r="C814" s="16" t="s">
        <v>8</v>
      </c>
      <c r="D814" s="16" t="str">
        <f>VLOOKUP(A814,'Lead Time'!$A$2:$C$1180,3,0)</f>
        <v>Local</v>
      </c>
      <c r="E814" s="23" t="str">
        <f>VLOOKUP(A814,Classification!$A$2:$D$1180,4,0)</f>
        <v>C</v>
      </c>
      <c r="F814" s="25" t="str">
        <f>VLOOKUP(A814,Classification!$A$2:$E$1180,5,0)</f>
        <v>L</v>
      </c>
      <c r="G814" s="21">
        <f>VLOOKUP(A814,'Lead Time'!$A$2:$D$1180,4,0)</f>
        <v>40</v>
      </c>
      <c r="H814" s="21">
        <f t="shared" si="156"/>
        <v>1.3333333333333333</v>
      </c>
      <c r="I814" s="32">
        <f>VLOOKUP(A814,Classification!$A$2:$F$1180,6,0)</f>
        <v>7.8659999999999997</v>
      </c>
      <c r="J814" s="21">
        <f>-SUM('cons 2023 - 2025'!D815:AM815)</f>
        <v>10</v>
      </c>
      <c r="K814" s="18">
        <f>-_xlfn.MINIFS('cons 2023 - 2025'!D815:AM815,'cons 2023 - 2025'!D815:AM815,"&lt;&gt;0")</f>
        <v>10</v>
      </c>
      <c r="L814" s="18">
        <f>-_xlfn.MAXIFS('cons 2023 - 2025'!D815:AM815,'cons 2023 - 2025'!D815:AM815,"&lt;&gt;0")</f>
        <v>10</v>
      </c>
      <c r="M814" s="19">
        <f>COUNTIF('cons 2023 - 2025'!D815:AM815,"&lt;&gt;0")</f>
        <v>1</v>
      </c>
      <c r="N814" s="21">
        <f>-AVERAGE('cons 2023 - 2025'!D815:AM815)</f>
        <v>0.27777777777777779</v>
      </c>
      <c r="O814" s="21">
        <f t="shared" si="157"/>
        <v>10</v>
      </c>
      <c r="P814" s="21">
        <f>_xlfn.STDEV.S('cons 2023 - 2025'!D815:AM815)</f>
        <v>1.6666666666666667</v>
      </c>
      <c r="Q814" s="21">
        <f>-AVERAGE('cons 2023 - 2025'!D815:AM815)/'⚙ Assumptions'!$B$5</f>
        <v>1.2626262626262626E-2</v>
      </c>
      <c r="R814" s="21">
        <f>_xlfn.STDEV.S('cons 2023 - 2025'!D815:AM815)/SQRT('⚙ Assumptions'!$B$5)</f>
        <v>0.35533452725935072</v>
      </c>
      <c r="S814" s="21">
        <f>-IF(AVERAGE('cons 2023 - 2025'!D815:AM815)=0,"",_xlfn.STDEV.S('cons 2023 - 2025'!D815:AM815)/AVERAGE('cons 2023 - 2025'!D815:AM815))</f>
        <v>6</v>
      </c>
      <c r="T814" s="21" t="str">
        <f t="shared" si="158"/>
        <v>Z</v>
      </c>
      <c r="U814" s="38">
        <f t="shared" si="159"/>
        <v>0.9</v>
      </c>
      <c r="V814" s="21">
        <f t="shared" si="160"/>
        <v>1.28</v>
      </c>
      <c r="W814" s="21">
        <f t="shared" si="161"/>
        <v>2.8765860798431664</v>
      </c>
      <c r="X814" s="21">
        <f t="shared" si="162"/>
        <v>2.4633611485424032</v>
      </c>
      <c r="Y814" s="21">
        <f t="shared" si="163"/>
        <v>3.3816365848936716</v>
      </c>
      <c r="Z814" s="21">
        <f t="shared" si="164"/>
        <v>2.8337315189127734</v>
      </c>
      <c r="AA814" s="21">
        <f>-AVERAGE('cons 2023 - 2025'!D815:AM815)*12</f>
        <v>3.3333333333333335</v>
      </c>
      <c r="AB814" s="32">
        <f t="shared" si="165"/>
        <v>1.5731999999999999</v>
      </c>
      <c r="AC814" s="21">
        <f>SQRT((2*AA814*'⚙ Assumptions'!$B$3)/AB814)</f>
        <v>25.212042534002151</v>
      </c>
      <c r="AD814" s="21">
        <f t="shared" si="166"/>
        <v>2.8337315189127734</v>
      </c>
      <c r="AE814" s="21">
        <f t="shared" si="167"/>
        <v>28.045774052914926</v>
      </c>
      <c r="AF814" s="21">
        <f t="shared" si="168"/>
        <v>0.13221195104830727</v>
      </c>
    </row>
    <row r="815" spans="1:32" x14ac:dyDescent="0.3">
      <c r="A815" s="16" t="s">
        <v>1641</v>
      </c>
      <c r="B815" s="17" t="s">
        <v>1642</v>
      </c>
      <c r="C815" s="16" t="s">
        <v>976</v>
      </c>
      <c r="D815" s="16" t="str">
        <f>VLOOKUP(A815,'Lead Time'!$A$2:$C$1180,3,0)</f>
        <v>Local</v>
      </c>
      <c r="E815" s="23" t="str">
        <f>VLOOKUP(A815,Classification!$A$2:$D$1180,4,0)</f>
        <v>C</v>
      </c>
      <c r="F815" s="24" t="str">
        <f>VLOOKUP(A815,Classification!$A$2:$E$1180,5,0)</f>
        <v>H</v>
      </c>
      <c r="G815" s="18">
        <f>VLOOKUP(A815,'Lead Time'!$A$2:$D$1180,4,0)</f>
        <v>8.35</v>
      </c>
      <c r="H815" s="18">
        <f t="shared" si="156"/>
        <v>0.27833333333333332</v>
      </c>
      <c r="I815" s="27">
        <f>VLOOKUP(A815,Classification!$A$2:$F$1180,6,0)</f>
        <v>7.8630000000000004</v>
      </c>
      <c r="J815" s="18">
        <f>-SUM('cons 2023 - 2025'!D816:AM816)</f>
        <v>1875</v>
      </c>
      <c r="K815" s="18">
        <f>-_xlfn.MINIFS('cons 2023 - 2025'!D816:AM816,'cons 2023 - 2025'!D816:AM816,"&lt;&gt;0")</f>
        <v>215</v>
      </c>
      <c r="L815" s="18">
        <f>-_xlfn.MAXIFS('cons 2023 - 2025'!D816:AM816,'cons 2023 - 2025'!D816:AM816,"&lt;&gt;0")</f>
        <v>10</v>
      </c>
      <c r="M815" s="16">
        <f>COUNTIF('cons 2023 - 2025'!D816:AM816,"&lt;&gt;0")</f>
        <v>32</v>
      </c>
      <c r="N815" s="18">
        <f>-AVERAGE('cons 2023 - 2025'!D816:AM816)</f>
        <v>52.083333333333336</v>
      </c>
      <c r="O815" s="18">
        <f t="shared" si="157"/>
        <v>58.59375</v>
      </c>
      <c r="P815" s="18">
        <f>_xlfn.STDEV.S('cons 2023 - 2025'!D816:AM816)</f>
        <v>53.869882919069781</v>
      </c>
      <c r="Q815" s="18">
        <f>-AVERAGE('cons 2023 - 2025'!D816:AM816)/'⚙ Assumptions'!$B$5</f>
        <v>2.3674242424242427</v>
      </c>
      <c r="R815" s="18">
        <f>_xlfn.STDEV.S('cons 2023 - 2025'!D816:AM816)/SQRT('⚙ Assumptions'!$B$5)</f>
        <v>11.48509762833854</v>
      </c>
      <c r="S815" s="18">
        <f>-IF(AVERAGE('cons 2023 - 2025'!D816:AM816)=0,"",_xlfn.STDEV.S('cons 2023 - 2025'!D816:AM816)/AVERAGE('cons 2023 - 2025'!D816:AM816))</f>
        <v>1.0343017520461397</v>
      </c>
      <c r="T815" s="18" t="str">
        <f t="shared" si="158"/>
        <v>Z</v>
      </c>
      <c r="U815" s="37">
        <f t="shared" si="159"/>
        <v>0.9</v>
      </c>
      <c r="V815" s="18">
        <f t="shared" si="160"/>
        <v>1.28</v>
      </c>
      <c r="W815" s="18">
        <f t="shared" si="161"/>
        <v>42.48033164446079</v>
      </c>
      <c r="X815" s="18">
        <f t="shared" si="162"/>
        <v>36.377982666128467</v>
      </c>
      <c r="Y815" s="18">
        <f t="shared" si="163"/>
        <v>62.248324068703212</v>
      </c>
      <c r="Z815" s="18">
        <f t="shared" si="164"/>
        <v>50.874510443906246</v>
      </c>
      <c r="AA815" s="18">
        <f>-AVERAGE('cons 2023 - 2025'!D816:AM816)*12</f>
        <v>625</v>
      </c>
      <c r="AB815" s="27">
        <f t="shared" si="165"/>
        <v>1.5726000000000002</v>
      </c>
      <c r="AC815" s="18">
        <f>SQRT((2*AA815*'⚙ Assumptions'!$B$3)/AB815)</f>
        <v>345.29596260774417</v>
      </c>
      <c r="AD815" s="18">
        <f t="shared" si="166"/>
        <v>50.874510443906246</v>
      </c>
      <c r="AE815" s="18">
        <f t="shared" si="167"/>
        <v>396.17047305165045</v>
      </c>
      <c r="AF815" s="18">
        <f t="shared" si="168"/>
        <v>1.8100414359897956</v>
      </c>
    </row>
    <row r="816" spans="1:32" x14ac:dyDescent="0.3">
      <c r="A816" s="19" t="s">
        <v>1643</v>
      </c>
      <c r="B816" s="20" t="s">
        <v>1644</v>
      </c>
      <c r="C816" s="16" t="s">
        <v>8</v>
      </c>
      <c r="D816" s="16"/>
      <c r="E816" s="23" t="str">
        <f>VLOOKUP(A816,Classification!$A$2:$D$1180,4,0)</f>
        <v>C</v>
      </c>
      <c r="F816" s="25" t="str">
        <f>VLOOKUP(A816,Classification!$A$2:$E$1180,5,0)</f>
        <v>L</v>
      </c>
      <c r="G816" s="21">
        <f>VLOOKUP(A816,'Lead Time'!$A$2:$D$1180,4,0)</f>
        <v>0</v>
      </c>
      <c r="H816" s="21">
        <f t="shared" si="156"/>
        <v>0</v>
      </c>
      <c r="I816" s="32">
        <f>VLOOKUP(A816,Classification!$A$2:$F$1180,6,0)</f>
        <v>7.8419999999999996</v>
      </c>
      <c r="J816" s="21">
        <f>-SUM('cons 2023 - 2025'!D817:AM817)</f>
        <v>10</v>
      </c>
      <c r="K816" s="18">
        <f>-_xlfn.MINIFS('cons 2023 - 2025'!D817:AM817,'cons 2023 - 2025'!D817:AM817,"&lt;&gt;0")</f>
        <v>4</v>
      </c>
      <c r="L816" s="18">
        <f>-_xlfn.MAXIFS('cons 2023 - 2025'!D817:AM817,'cons 2023 - 2025'!D817:AM817,"&lt;&gt;0")</f>
        <v>1</v>
      </c>
      <c r="M816" s="19">
        <f>COUNTIF('cons 2023 - 2025'!D817:AM817,"&lt;&gt;0")</f>
        <v>5</v>
      </c>
      <c r="N816" s="21">
        <f>-AVERAGE('cons 2023 - 2025'!D817:AM817)</f>
        <v>0.27777777777777779</v>
      </c>
      <c r="O816" s="21">
        <f t="shared" si="157"/>
        <v>2</v>
      </c>
      <c r="P816" s="21">
        <f>_xlfn.STDEV.S('cons 2023 - 2025'!D817:AM817)</f>
        <v>0.81455022158984369</v>
      </c>
      <c r="Q816" s="21">
        <f>-AVERAGE('cons 2023 - 2025'!D817:AM817)/'⚙ Assumptions'!$B$5</f>
        <v>1.2626262626262626E-2</v>
      </c>
      <c r="R816" s="21">
        <f>_xlfn.STDEV.S('cons 2023 - 2025'!D817:AM817)/SQRT('⚙ Assumptions'!$B$5)</f>
        <v>0.17366269075057589</v>
      </c>
      <c r="S816" s="21">
        <f>-IF(AVERAGE('cons 2023 - 2025'!D817:AM817)=0,"",_xlfn.STDEV.S('cons 2023 - 2025'!D817:AM817)/AVERAGE('cons 2023 - 2025'!D817:AM817))</f>
        <v>2.9323807977234373</v>
      </c>
      <c r="T816" s="21" t="str">
        <f t="shared" si="158"/>
        <v>Z</v>
      </c>
      <c r="U816" s="38">
        <f t="shared" si="159"/>
        <v>0.9</v>
      </c>
      <c r="V816" s="21">
        <f t="shared" si="160"/>
        <v>1.28</v>
      </c>
      <c r="W816" s="21">
        <f t="shared" si="161"/>
        <v>0</v>
      </c>
      <c r="X816" s="21">
        <f t="shared" si="162"/>
        <v>0</v>
      </c>
      <c r="Y816" s="21">
        <f t="shared" si="163"/>
        <v>0</v>
      </c>
      <c r="Z816" s="21">
        <f t="shared" si="164"/>
        <v>0</v>
      </c>
      <c r="AA816" s="21">
        <f>-AVERAGE('cons 2023 - 2025'!D817:AM817)*12</f>
        <v>3.3333333333333335</v>
      </c>
      <c r="AB816" s="32">
        <f t="shared" si="165"/>
        <v>1.5684</v>
      </c>
      <c r="AC816" s="21">
        <f>SQRT((2*AA816*'⚙ Assumptions'!$B$3)/AB816)</f>
        <v>25.25059308027004</v>
      </c>
      <c r="AD816" s="21">
        <f t="shared" si="166"/>
        <v>0</v>
      </c>
      <c r="AE816" s="21">
        <f t="shared" si="167"/>
        <v>25.25059308027004</v>
      </c>
      <c r="AF816" s="21">
        <f t="shared" si="168"/>
        <v>0.13201010062365179</v>
      </c>
    </row>
    <row r="817" spans="1:32" x14ac:dyDescent="0.3">
      <c r="A817" s="16" t="s">
        <v>1645</v>
      </c>
      <c r="B817" s="17" t="s">
        <v>1646</v>
      </c>
      <c r="C817" s="16" t="s">
        <v>8</v>
      </c>
      <c r="D817" s="16"/>
      <c r="E817" s="23" t="str">
        <f>VLOOKUP(A817,Classification!$A$2:$D$1180,4,0)</f>
        <v>C</v>
      </c>
      <c r="F817" s="25" t="str">
        <f>VLOOKUP(A817,Classification!$A$2:$E$1180,5,0)</f>
        <v>L</v>
      </c>
      <c r="G817" s="18">
        <f>VLOOKUP(A817,'Lead Time'!$A$2:$D$1180,4,0)</f>
        <v>0</v>
      </c>
      <c r="H817" s="18">
        <f t="shared" si="156"/>
        <v>0</v>
      </c>
      <c r="I817" s="27">
        <f>VLOOKUP(A817,Classification!$A$2:$F$1180,6,0)</f>
        <v>7.806</v>
      </c>
      <c r="J817" s="18">
        <f>-SUM('cons 2023 - 2025'!D818:AM818)</f>
        <v>2</v>
      </c>
      <c r="K817" s="18">
        <f>-_xlfn.MINIFS('cons 2023 - 2025'!D818:AM818,'cons 2023 - 2025'!D818:AM818,"&lt;&gt;0")</f>
        <v>2</v>
      </c>
      <c r="L817" s="18">
        <f>-_xlfn.MAXIFS('cons 2023 - 2025'!D818:AM818,'cons 2023 - 2025'!D818:AM818,"&lt;&gt;0")</f>
        <v>2</v>
      </c>
      <c r="M817" s="16">
        <f>COUNTIF('cons 2023 - 2025'!D818:AM818,"&lt;&gt;0")</f>
        <v>1</v>
      </c>
      <c r="N817" s="18">
        <f>-AVERAGE('cons 2023 - 2025'!D818:AM818)</f>
        <v>5.5555555555555552E-2</v>
      </c>
      <c r="O817" s="18">
        <f t="shared" si="157"/>
        <v>2</v>
      </c>
      <c r="P817" s="18">
        <f>_xlfn.STDEV.S('cons 2023 - 2025'!D818:AM818)</f>
        <v>0.33333333333333331</v>
      </c>
      <c r="Q817" s="18">
        <f>-AVERAGE('cons 2023 - 2025'!D818:AM818)/'⚙ Assumptions'!$B$5</f>
        <v>2.525252525252525E-3</v>
      </c>
      <c r="R817" s="18">
        <f>_xlfn.STDEV.S('cons 2023 - 2025'!D818:AM818)/SQRT('⚙ Assumptions'!$B$5)</f>
        <v>7.1066905451870138E-2</v>
      </c>
      <c r="S817" s="18">
        <f>-IF(AVERAGE('cons 2023 - 2025'!D818:AM818)=0,"",_xlfn.STDEV.S('cons 2023 - 2025'!D818:AM818)/AVERAGE('cons 2023 - 2025'!D818:AM818))</f>
        <v>6</v>
      </c>
      <c r="T817" s="18" t="str">
        <f t="shared" si="158"/>
        <v>Z</v>
      </c>
      <c r="U817" s="37">
        <f t="shared" si="159"/>
        <v>0.9</v>
      </c>
      <c r="V817" s="18">
        <f t="shared" si="160"/>
        <v>1.28</v>
      </c>
      <c r="W817" s="18">
        <f t="shared" si="161"/>
        <v>0</v>
      </c>
      <c r="X817" s="18">
        <f t="shared" si="162"/>
        <v>0</v>
      </c>
      <c r="Y817" s="18">
        <f t="shared" si="163"/>
        <v>0</v>
      </c>
      <c r="Z817" s="18">
        <f t="shared" si="164"/>
        <v>0</v>
      </c>
      <c r="AA817" s="18">
        <f>-AVERAGE('cons 2023 - 2025'!D818:AM818)*12</f>
        <v>0.66666666666666663</v>
      </c>
      <c r="AB817" s="27">
        <f t="shared" si="165"/>
        <v>1.5612000000000001</v>
      </c>
      <c r="AC817" s="18">
        <f>SQRT((2*AA817*'⚙ Assumptions'!$B$3)/AB817)</f>
        <v>11.318417940615749</v>
      </c>
      <c r="AD817" s="18">
        <f t="shared" si="166"/>
        <v>0</v>
      </c>
      <c r="AE817" s="18">
        <f t="shared" si="167"/>
        <v>11.318417940615749</v>
      </c>
      <c r="AF817" s="18">
        <f t="shared" si="168"/>
        <v>5.8901046962964367E-2</v>
      </c>
    </row>
    <row r="818" spans="1:32" x14ac:dyDescent="0.3">
      <c r="A818" s="19" t="s">
        <v>1647</v>
      </c>
      <c r="B818" s="20" t="s">
        <v>1648</v>
      </c>
      <c r="C818" s="16" t="s">
        <v>8</v>
      </c>
      <c r="D818" s="16" t="str">
        <f>VLOOKUP(A818,'Lead Time'!$A$2:$C$1180,3,0)</f>
        <v>Local</v>
      </c>
      <c r="E818" s="23" t="str">
        <f>VLOOKUP(A818,Classification!$A$2:$D$1180,4,0)</f>
        <v>C</v>
      </c>
      <c r="F818" s="26" t="str">
        <f>VLOOKUP(A818,Classification!$A$2:$E$1180,5,0)</f>
        <v>M</v>
      </c>
      <c r="G818" s="21">
        <f>VLOOKUP(A818,'Lead Time'!$A$2:$D$1180,4,0)</f>
        <v>62</v>
      </c>
      <c r="H818" s="21">
        <f t="shared" si="156"/>
        <v>2.0666666666666669</v>
      </c>
      <c r="I818" s="32">
        <f>VLOOKUP(A818,Classification!$A$2:$F$1180,6,0)</f>
        <v>7.7770000000000001</v>
      </c>
      <c r="J818" s="21">
        <f>-SUM('cons 2023 - 2025'!D819:AM819)</f>
        <v>10</v>
      </c>
      <c r="K818" s="18">
        <f>-_xlfn.MINIFS('cons 2023 - 2025'!D819:AM819,'cons 2023 - 2025'!D819:AM819,"&lt;&gt;0")</f>
        <v>2</v>
      </c>
      <c r="L818" s="18">
        <f>-_xlfn.MAXIFS('cons 2023 - 2025'!D819:AM819,'cons 2023 - 2025'!D819:AM819,"&lt;&gt;0")</f>
        <v>1</v>
      </c>
      <c r="M818" s="19">
        <f>COUNTIF('cons 2023 - 2025'!D819:AM819,"&lt;&gt;0")</f>
        <v>6</v>
      </c>
      <c r="N818" s="21">
        <f>-AVERAGE('cons 2023 - 2025'!D819:AM819)</f>
        <v>0.27777777777777779</v>
      </c>
      <c r="O818" s="21">
        <f t="shared" si="157"/>
        <v>1.6666666666666667</v>
      </c>
      <c r="P818" s="21">
        <f>_xlfn.STDEV.S('cons 2023 - 2025'!D819:AM819)</f>
        <v>0.65948512865767861</v>
      </c>
      <c r="Q818" s="21">
        <f>-AVERAGE('cons 2023 - 2025'!D819:AM819)/'⚙ Assumptions'!$B$5</f>
        <v>1.2626262626262626E-2</v>
      </c>
      <c r="R818" s="21">
        <f>_xlfn.STDEV.S('cons 2023 - 2025'!D819:AM819)/SQRT('⚙ Assumptions'!$B$5)</f>
        <v>0.14060270185568899</v>
      </c>
      <c r="S818" s="21">
        <f>-IF(AVERAGE('cons 2023 - 2025'!D819:AM819)=0,"",_xlfn.STDEV.S('cons 2023 - 2025'!D819:AM819)/AVERAGE('cons 2023 - 2025'!D819:AM819))</f>
        <v>2.374146463167643</v>
      </c>
      <c r="T818" s="21" t="str">
        <f t="shared" si="158"/>
        <v>Z</v>
      </c>
      <c r="U818" s="38">
        <f t="shared" si="159"/>
        <v>0.9</v>
      </c>
      <c r="V818" s="21">
        <f t="shared" si="160"/>
        <v>1.28</v>
      </c>
      <c r="W818" s="21">
        <f t="shared" si="161"/>
        <v>1.4170966803443588</v>
      </c>
      <c r="X818" s="21">
        <f t="shared" si="162"/>
        <v>1.2135290963651708</v>
      </c>
      <c r="Y818" s="21">
        <f t="shared" si="163"/>
        <v>2.1999249631726414</v>
      </c>
      <c r="Z818" s="21">
        <f t="shared" si="164"/>
        <v>1.787603170439245</v>
      </c>
      <c r="AA818" s="21">
        <f>-AVERAGE('cons 2023 - 2025'!D819:AM819)*12</f>
        <v>3.3333333333333335</v>
      </c>
      <c r="AB818" s="32">
        <f t="shared" si="165"/>
        <v>1.5554000000000001</v>
      </c>
      <c r="AC818" s="21">
        <f>SQRT((2*AA818*'⚙ Assumptions'!$B$3)/AB818)</f>
        <v>25.355895468325368</v>
      </c>
      <c r="AD818" s="21">
        <f t="shared" si="166"/>
        <v>1.787603170439245</v>
      </c>
      <c r="AE818" s="21">
        <f t="shared" si="167"/>
        <v>27.143498638764612</v>
      </c>
      <c r="AF818" s="21">
        <f t="shared" si="168"/>
        <v>0.13146186603811091</v>
      </c>
    </row>
    <row r="819" spans="1:32" x14ac:dyDescent="0.3">
      <c r="A819" s="16" t="s">
        <v>1649</v>
      </c>
      <c r="B819" s="17" t="s">
        <v>1650</v>
      </c>
      <c r="C819" s="16" t="s">
        <v>130</v>
      </c>
      <c r="D819" s="16"/>
      <c r="E819" s="23" t="str">
        <f>VLOOKUP(A819,Classification!$A$2:$D$1180,4,0)</f>
        <v>C</v>
      </c>
      <c r="F819" s="25" t="str">
        <f>VLOOKUP(A819,Classification!$A$2:$E$1180,5,0)</f>
        <v>L</v>
      </c>
      <c r="G819" s="18">
        <f>VLOOKUP(A819,'Lead Time'!$A$2:$D$1180,4,0)</f>
        <v>44</v>
      </c>
      <c r="H819" s="18">
        <f t="shared" si="156"/>
        <v>1.4666666666666666</v>
      </c>
      <c r="I819" s="27">
        <f>VLOOKUP(A819,Classification!$A$2:$F$1180,6,0)</f>
        <v>7.7670000000000003</v>
      </c>
      <c r="J819" s="18">
        <f>-SUM('cons 2023 - 2025'!D820:AM820)</f>
        <v>80</v>
      </c>
      <c r="K819" s="18">
        <f>-_xlfn.MINIFS('cons 2023 - 2025'!D820:AM820,'cons 2023 - 2025'!D820:AM820,"&lt;&gt;0")</f>
        <v>80</v>
      </c>
      <c r="L819" s="18">
        <f>-_xlfn.MAXIFS('cons 2023 - 2025'!D820:AM820,'cons 2023 - 2025'!D820:AM820,"&lt;&gt;0")</f>
        <v>80</v>
      </c>
      <c r="M819" s="16">
        <f>COUNTIF('cons 2023 - 2025'!D820:AM820,"&lt;&gt;0")</f>
        <v>1</v>
      </c>
      <c r="N819" s="18">
        <f>-AVERAGE('cons 2023 - 2025'!D820:AM820)</f>
        <v>2.2222222222222223</v>
      </c>
      <c r="O819" s="18">
        <f t="shared" si="157"/>
        <v>80</v>
      </c>
      <c r="P819" s="18">
        <f>_xlfn.STDEV.S('cons 2023 - 2025'!D820:AM820)</f>
        <v>13.333333333333334</v>
      </c>
      <c r="Q819" s="18">
        <f>-AVERAGE('cons 2023 - 2025'!D820:AM820)/'⚙ Assumptions'!$B$5</f>
        <v>0.10101010101010101</v>
      </c>
      <c r="R819" s="18">
        <f>_xlfn.STDEV.S('cons 2023 - 2025'!D820:AM820)/SQRT('⚙ Assumptions'!$B$5)</f>
        <v>2.8426762180748057</v>
      </c>
      <c r="S819" s="18">
        <f>-IF(AVERAGE('cons 2023 - 2025'!D820:AM820)=0,"",_xlfn.STDEV.S('cons 2023 - 2025'!D820:AM820)/AVERAGE('cons 2023 - 2025'!D820:AM820))</f>
        <v>6</v>
      </c>
      <c r="T819" s="18" t="str">
        <f t="shared" si="158"/>
        <v>Z</v>
      </c>
      <c r="U819" s="37">
        <f t="shared" si="159"/>
        <v>0.9</v>
      </c>
      <c r="V819" s="18">
        <f t="shared" si="160"/>
        <v>1.28</v>
      </c>
      <c r="W819" s="18">
        <f t="shared" si="161"/>
        <v>24.135911464500822</v>
      </c>
      <c r="X819" s="18">
        <f t="shared" si="162"/>
        <v>20.668759750638873</v>
      </c>
      <c r="Y819" s="18">
        <f t="shared" si="163"/>
        <v>28.580355908945265</v>
      </c>
      <c r="Z819" s="18">
        <f t="shared" si="164"/>
        <v>23.928019009898133</v>
      </c>
      <c r="AA819" s="18">
        <f>-AVERAGE('cons 2023 - 2025'!D820:AM820)*12</f>
        <v>26.666666666666668</v>
      </c>
      <c r="AB819" s="27">
        <f t="shared" si="165"/>
        <v>1.5534000000000001</v>
      </c>
      <c r="AC819" s="18">
        <f>SQRT((2*AA819*'⚙ Assumptions'!$B$3)/AB819)</f>
        <v>71.763455619890863</v>
      </c>
      <c r="AD819" s="18">
        <f t="shared" si="166"/>
        <v>23.928019009898133</v>
      </c>
      <c r="AE819" s="18">
        <f t="shared" si="167"/>
        <v>95.691474629788999</v>
      </c>
      <c r="AF819" s="18">
        <f t="shared" si="168"/>
        <v>0.37159117319979501</v>
      </c>
    </row>
    <row r="820" spans="1:32" x14ac:dyDescent="0.3">
      <c r="A820" s="19" t="s">
        <v>1651</v>
      </c>
      <c r="B820" s="20" t="s">
        <v>1652</v>
      </c>
      <c r="C820" s="16" t="s">
        <v>8</v>
      </c>
      <c r="D820" s="16" t="str">
        <f>VLOOKUP(A820,'Lead Time'!$A$2:$C$1180,3,0)</f>
        <v>Local</v>
      </c>
      <c r="E820" s="23" t="str">
        <f>VLOOKUP(A820,Classification!$A$2:$D$1180,4,0)</f>
        <v>C</v>
      </c>
      <c r="F820" s="26" t="str">
        <f>VLOOKUP(A820,Classification!$A$2:$E$1180,5,0)</f>
        <v>M</v>
      </c>
      <c r="G820" s="21">
        <f>VLOOKUP(A820,'Lead Time'!$A$2:$D$1180,4,0)</f>
        <v>83.5</v>
      </c>
      <c r="H820" s="21">
        <f t="shared" si="156"/>
        <v>2.7833333333333332</v>
      </c>
      <c r="I820" s="32">
        <f>VLOOKUP(A820,Classification!$A$2:$F$1180,6,0)</f>
        <v>7.65</v>
      </c>
      <c r="J820" s="21">
        <f>-SUM('cons 2023 - 2025'!D821:AM821)</f>
        <v>180</v>
      </c>
      <c r="K820" s="18">
        <f>-_xlfn.MINIFS('cons 2023 - 2025'!D821:AM821,'cons 2023 - 2025'!D821:AM821,"&lt;&gt;0")</f>
        <v>50</v>
      </c>
      <c r="L820" s="18">
        <f>-_xlfn.MAXIFS('cons 2023 - 2025'!D821:AM821,'cons 2023 - 2025'!D821:AM821,"&lt;&gt;0")</f>
        <v>2</v>
      </c>
      <c r="M820" s="19">
        <f>COUNTIF('cons 2023 - 2025'!D821:AM821,"&lt;&gt;0")</f>
        <v>9</v>
      </c>
      <c r="N820" s="21">
        <f>-AVERAGE('cons 2023 - 2025'!D821:AM821)</f>
        <v>5</v>
      </c>
      <c r="O820" s="21">
        <f t="shared" si="157"/>
        <v>20</v>
      </c>
      <c r="P820" s="21">
        <f>_xlfn.STDEV.S('cons 2023 - 2025'!D821:AM821)</f>
        <v>11.258013019305722</v>
      </c>
      <c r="Q820" s="21">
        <f>-AVERAGE('cons 2023 - 2025'!D821:AM821)/'⚙ Assumptions'!$B$5</f>
        <v>0.22727272727272727</v>
      </c>
      <c r="R820" s="21">
        <f>_xlfn.STDEV.S('cons 2023 - 2025'!D821:AM821)/SQRT('⚙ Assumptions'!$B$5)</f>
        <v>2.4002164404567683</v>
      </c>
      <c r="S820" s="21">
        <f>-IF(AVERAGE('cons 2023 - 2025'!D821:AM821)=0,"",_xlfn.STDEV.S('cons 2023 - 2025'!D821:AM821)/AVERAGE('cons 2023 - 2025'!D821:AM821))</f>
        <v>2.2516026038611443</v>
      </c>
      <c r="T820" s="21" t="str">
        <f t="shared" si="158"/>
        <v>Z</v>
      </c>
      <c r="U820" s="38">
        <f t="shared" si="159"/>
        <v>0.9</v>
      </c>
      <c r="V820" s="21">
        <f t="shared" si="160"/>
        <v>1.28</v>
      </c>
      <c r="W820" s="21">
        <f t="shared" si="161"/>
        <v>28.073955911475682</v>
      </c>
      <c r="X820" s="21">
        <f t="shared" si="162"/>
        <v>24.041099539073063</v>
      </c>
      <c r="Y820" s="21">
        <f t="shared" si="163"/>
        <v>47.051228638748412</v>
      </c>
      <c r="Z820" s="21">
        <f t="shared" si="164"/>
        <v>37.95776620573973</v>
      </c>
      <c r="AA820" s="21">
        <f>-AVERAGE('cons 2023 - 2025'!D821:AM821)*12</f>
        <v>60</v>
      </c>
      <c r="AB820" s="32">
        <f t="shared" si="165"/>
        <v>1.5300000000000002</v>
      </c>
      <c r="AC820" s="21">
        <f>SQRT((2*AA820*'⚙ Assumptions'!$B$3)/AB820)</f>
        <v>108.46522890932808</v>
      </c>
      <c r="AD820" s="21">
        <f t="shared" si="166"/>
        <v>37.95776620573973</v>
      </c>
      <c r="AE820" s="21">
        <f t="shared" si="167"/>
        <v>146.42299511506781</v>
      </c>
      <c r="AF820" s="21">
        <f t="shared" si="168"/>
        <v>0.55317266743757332</v>
      </c>
    </row>
    <row r="821" spans="1:32" x14ac:dyDescent="0.3">
      <c r="A821" s="16" t="s">
        <v>1653</v>
      </c>
      <c r="B821" s="17" t="s">
        <v>1654</v>
      </c>
      <c r="C821" s="16" t="s">
        <v>8</v>
      </c>
      <c r="D821" s="16" t="str">
        <f>VLOOKUP(A821,'Lead Time'!$A$2:$C$1180,3,0)</f>
        <v>Local</v>
      </c>
      <c r="E821" s="23" t="str">
        <f>VLOOKUP(A821,Classification!$A$2:$D$1180,4,0)</f>
        <v>C</v>
      </c>
      <c r="F821" s="25" t="str">
        <f>VLOOKUP(A821,Classification!$A$2:$E$1180,5,0)</f>
        <v>L</v>
      </c>
      <c r="G821" s="18">
        <f>VLOOKUP(A821,'Lead Time'!$A$2:$D$1180,4,0)</f>
        <v>79.5</v>
      </c>
      <c r="H821" s="18">
        <f t="shared" si="156"/>
        <v>2.65</v>
      </c>
      <c r="I821" s="27">
        <f>VLOOKUP(A821,Classification!$A$2:$F$1180,6,0)</f>
        <v>7.516</v>
      </c>
      <c r="J821" s="18">
        <f>-SUM('cons 2023 - 2025'!D822:AM822)</f>
        <v>10</v>
      </c>
      <c r="K821" s="18">
        <f>-_xlfn.MINIFS('cons 2023 - 2025'!D822:AM822,'cons 2023 - 2025'!D822:AM822,"&lt;&gt;0")</f>
        <v>4</v>
      </c>
      <c r="L821" s="18">
        <f>-_xlfn.MAXIFS('cons 2023 - 2025'!D822:AM822,'cons 2023 - 2025'!D822:AM822,"&lt;&gt;0")</f>
        <v>2</v>
      </c>
      <c r="M821" s="16">
        <f>COUNTIF('cons 2023 - 2025'!D822:AM822,"&lt;&gt;0")</f>
        <v>3</v>
      </c>
      <c r="N821" s="18">
        <f>-AVERAGE('cons 2023 - 2025'!D822:AM822)</f>
        <v>0.27777777777777779</v>
      </c>
      <c r="O821" s="18">
        <f t="shared" si="157"/>
        <v>3.3333333333333335</v>
      </c>
      <c r="P821" s="18">
        <f>_xlfn.STDEV.S('cons 2023 - 2025'!D822:AM822)</f>
        <v>0.97427221514643902</v>
      </c>
      <c r="Q821" s="18">
        <f>-AVERAGE('cons 2023 - 2025'!D822:AM822)/'⚙ Assumptions'!$B$5</f>
        <v>1.2626262626262626E-2</v>
      </c>
      <c r="R821" s="18">
        <f>_xlfn.STDEV.S('cons 2023 - 2025'!D822:AM822)/SQRT('⚙ Assumptions'!$B$5)</f>
        <v>0.20771553419458821</v>
      </c>
      <c r="S821" s="18">
        <f>-IF(AVERAGE('cons 2023 - 2025'!D822:AM822)=0,"",_xlfn.STDEV.S('cons 2023 - 2025'!D822:AM822)/AVERAGE('cons 2023 - 2025'!D822:AM822))</f>
        <v>3.5073799745271805</v>
      </c>
      <c r="T821" s="18" t="str">
        <f t="shared" si="158"/>
        <v>Z</v>
      </c>
      <c r="U821" s="37">
        <f t="shared" si="159"/>
        <v>0.9</v>
      </c>
      <c r="V821" s="18">
        <f t="shared" si="160"/>
        <v>1.28</v>
      </c>
      <c r="W821" s="18">
        <f t="shared" si="161"/>
        <v>2.3706230937907127</v>
      </c>
      <c r="X821" s="18">
        <f t="shared" si="162"/>
        <v>2.0300803330730925</v>
      </c>
      <c r="Y821" s="18">
        <f t="shared" si="163"/>
        <v>3.3744109725785911</v>
      </c>
      <c r="Z821" s="18">
        <f t="shared" si="164"/>
        <v>2.7661914441842037</v>
      </c>
      <c r="AA821" s="18">
        <f>-AVERAGE('cons 2023 - 2025'!D822:AM822)*12</f>
        <v>3.3333333333333335</v>
      </c>
      <c r="AB821" s="27">
        <f t="shared" si="165"/>
        <v>1.5032000000000001</v>
      </c>
      <c r="AC821" s="18">
        <f>SQRT((2*AA821*'⚙ Assumptions'!$B$3)/AB821)</f>
        <v>25.792391747560096</v>
      </c>
      <c r="AD821" s="18">
        <f t="shared" si="166"/>
        <v>2.7661914441842037</v>
      </c>
      <c r="AE821" s="18">
        <f t="shared" si="167"/>
        <v>28.558583191744301</v>
      </c>
      <c r="AF821" s="18">
        <f t="shared" si="168"/>
        <v>0.12923707758310779</v>
      </c>
    </row>
    <row r="822" spans="1:32" x14ac:dyDescent="0.3">
      <c r="A822" s="19" t="s">
        <v>1655</v>
      </c>
      <c r="B822" s="20" t="s">
        <v>1656</v>
      </c>
      <c r="C822" s="16" t="s">
        <v>8</v>
      </c>
      <c r="D822" s="16" t="str">
        <f>VLOOKUP(A822,'Lead Time'!$A$2:$C$1180,3,0)</f>
        <v>Local</v>
      </c>
      <c r="E822" s="23" t="str">
        <f>VLOOKUP(A822,Classification!$A$2:$D$1180,4,0)</f>
        <v>C</v>
      </c>
      <c r="F822" s="25" t="str">
        <f>VLOOKUP(A822,Classification!$A$2:$E$1180,5,0)</f>
        <v>L</v>
      </c>
      <c r="G822" s="21">
        <f>VLOOKUP(A822,'Lead Time'!$A$2:$D$1180,4,0)</f>
        <v>33</v>
      </c>
      <c r="H822" s="21">
        <f t="shared" si="156"/>
        <v>1.1000000000000001</v>
      </c>
      <c r="I822" s="32">
        <f>VLOOKUP(A822,Classification!$A$2:$F$1180,6,0)</f>
        <v>7.452</v>
      </c>
      <c r="J822" s="21">
        <f>-SUM('cons 2023 - 2025'!D823:AM823)</f>
        <v>1</v>
      </c>
      <c r="K822" s="18">
        <f>-_xlfn.MINIFS('cons 2023 - 2025'!D823:AM823,'cons 2023 - 2025'!D823:AM823,"&lt;&gt;0")</f>
        <v>1</v>
      </c>
      <c r="L822" s="18">
        <f>-_xlfn.MAXIFS('cons 2023 - 2025'!D823:AM823,'cons 2023 - 2025'!D823:AM823,"&lt;&gt;0")</f>
        <v>1</v>
      </c>
      <c r="M822" s="19">
        <f>COUNTIF('cons 2023 - 2025'!D823:AM823,"&lt;&gt;0")</f>
        <v>1</v>
      </c>
      <c r="N822" s="21">
        <f>-AVERAGE('cons 2023 - 2025'!D823:AM823)</f>
        <v>2.7777777777777776E-2</v>
      </c>
      <c r="O822" s="21">
        <f t="shared" si="157"/>
        <v>1</v>
      </c>
      <c r="P822" s="21">
        <f>_xlfn.STDEV.S('cons 2023 - 2025'!D823:AM823)</f>
        <v>0.16666666666666666</v>
      </c>
      <c r="Q822" s="21">
        <f>-AVERAGE('cons 2023 - 2025'!D823:AM823)/'⚙ Assumptions'!$B$5</f>
        <v>1.2626262626262625E-3</v>
      </c>
      <c r="R822" s="21">
        <f>_xlfn.STDEV.S('cons 2023 - 2025'!D823:AM823)/SQRT('⚙ Assumptions'!$B$5)</f>
        <v>3.5533452725935069E-2</v>
      </c>
      <c r="S822" s="21">
        <f>-IF(AVERAGE('cons 2023 - 2025'!D823:AM823)=0,"",_xlfn.STDEV.S('cons 2023 - 2025'!D823:AM823)/AVERAGE('cons 2023 - 2025'!D823:AM823))</f>
        <v>6</v>
      </c>
      <c r="T822" s="21" t="str">
        <f t="shared" si="158"/>
        <v>Z</v>
      </c>
      <c r="U822" s="38">
        <f t="shared" si="159"/>
        <v>0.9</v>
      </c>
      <c r="V822" s="21">
        <f t="shared" si="160"/>
        <v>1.28</v>
      </c>
      <c r="W822" s="21">
        <f t="shared" si="161"/>
        <v>0.2612789058968723</v>
      </c>
      <c r="X822" s="21">
        <f t="shared" si="162"/>
        <v>0.22374588760963232</v>
      </c>
      <c r="Y822" s="21">
        <f t="shared" si="163"/>
        <v>0.30294557256353899</v>
      </c>
      <c r="Z822" s="21">
        <f t="shared" si="164"/>
        <v>0.25430144316518788</v>
      </c>
      <c r="AA822" s="21">
        <f>-AVERAGE('cons 2023 - 2025'!D823:AM823)*12</f>
        <v>0.33333333333333331</v>
      </c>
      <c r="AB822" s="32">
        <f t="shared" si="165"/>
        <v>1.4904000000000002</v>
      </c>
      <c r="AC822" s="21">
        <f>SQRT((2*AA822*'⚙ Assumptions'!$B$3)/AB822)</f>
        <v>8.1912197863831739</v>
      </c>
      <c r="AD822" s="21">
        <f t="shared" si="166"/>
        <v>0.25430144316518788</v>
      </c>
      <c r="AE822" s="21">
        <f t="shared" si="167"/>
        <v>8.4455212295483619</v>
      </c>
      <c r="AF822" s="21">
        <f t="shared" si="168"/>
        <v>4.0693979898751606E-2</v>
      </c>
    </row>
    <row r="823" spans="1:32" x14ac:dyDescent="0.3">
      <c r="A823" s="16" t="s">
        <v>1657</v>
      </c>
      <c r="B823" s="17" t="s">
        <v>1658</v>
      </c>
      <c r="C823" s="16" t="s">
        <v>8</v>
      </c>
      <c r="D823" s="16" t="str">
        <f>VLOOKUP(A823,'Lead Time'!$A$2:$C$1180,3,0)</f>
        <v>Import</v>
      </c>
      <c r="E823" s="23" t="str">
        <f>VLOOKUP(A823,Classification!$A$2:$D$1180,4,0)</f>
        <v>C</v>
      </c>
      <c r="F823" s="25" t="str">
        <f>VLOOKUP(A823,Classification!$A$2:$E$1180,5,0)</f>
        <v>L</v>
      </c>
      <c r="G823" s="18">
        <f>VLOOKUP(A823,'Lead Time'!$A$2:$D$1180,4,0)</f>
        <v>244</v>
      </c>
      <c r="H823" s="18">
        <f t="shared" si="156"/>
        <v>8.1333333333333329</v>
      </c>
      <c r="I823" s="27">
        <f>VLOOKUP(A823,Classification!$A$2:$F$1180,6,0)</f>
        <v>7.4290000000000003</v>
      </c>
      <c r="J823" s="18">
        <f>-SUM('cons 2023 - 2025'!D824:AM824)</f>
        <v>3</v>
      </c>
      <c r="K823" s="18">
        <f>-_xlfn.MINIFS('cons 2023 - 2025'!D824:AM824,'cons 2023 - 2025'!D824:AM824,"&lt;&gt;0")</f>
        <v>10</v>
      </c>
      <c r="L823" s="18">
        <f>-_xlfn.MAXIFS('cons 2023 - 2025'!D824:AM824,'cons 2023 - 2025'!D824:AM824,"&lt;&gt;0")</f>
        <v>-7</v>
      </c>
      <c r="M823" s="16">
        <f>COUNTIF('cons 2023 - 2025'!D824:AM824,"&lt;&gt;0")</f>
        <v>2</v>
      </c>
      <c r="N823" s="18">
        <f>-AVERAGE('cons 2023 - 2025'!D824:AM824)</f>
        <v>8.3333333333333329E-2</v>
      </c>
      <c r="O823" s="18">
        <f t="shared" si="157"/>
        <v>1.5</v>
      </c>
      <c r="P823" s="18">
        <f>_xlfn.STDEV.S('cons 2023 - 2025'!D824:AM824)</f>
        <v>2.0615528128088303</v>
      </c>
      <c r="Q823" s="18">
        <f>-AVERAGE('cons 2023 - 2025'!D824:AM824)/'⚙ Assumptions'!$B$5</f>
        <v>3.7878787878787876E-3</v>
      </c>
      <c r="R823" s="18">
        <f>_xlfn.STDEV.S('cons 2023 - 2025'!D824:AM824)/SQRT('⚙ Assumptions'!$B$5)</f>
        <v>0.43952453649576628</v>
      </c>
      <c r="S823" s="18">
        <f>-IF(AVERAGE('cons 2023 - 2025'!D824:AM824)=0,"",_xlfn.STDEV.S('cons 2023 - 2025'!D824:AM824)/AVERAGE('cons 2023 - 2025'!D824:AM824))</f>
        <v>24.738633753705965</v>
      </c>
      <c r="T823" s="18" t="str">
        <f t="shared" si="158"/>
        <v>Z</v>
      </c>
      <c r="U823" s="37">
        <f t="shared" si="159"/>
        <v>0.9</v>
      </c>
      <c r="V823" s="18">
        <f t="shared" si="160"/>
        <v>1.28</v>
      </c>
      <c r="W823" s="18">
        <f t="shared" si="161"/>
        <v>8.7879587039208467</v>
      </c>
      <c r="X823" s="18">
        <f t="shared" si="162"/>
        <v>7.5255582295711907</v>
      </c>
      <c r="Y823" s="18">
        <f t="shared" si="163"/>
        <v>9.7122011281632705</v>
      </c>
      <c r="Z823" s="18">
        <f t="shared" si="164"/>
        <v>8.2033360073489678</v>
      </c>
      <c r="AA823" s="18">
        <f>-AVERAGE('cons 2023 - 2025'!D824:AM824)*12</f>
        <v>1</v>
      </c>
      <c r="AB823" s="27">
        <f t="shared" si="165"/>
        <v>1.4858000000000002</v>
      </c>
      <c r="AC823" s="18">
        <f>SQRT((2*AA823*'⚙ Assumptions'!$B$3)/AB823)</f>
        <v>14.209554116397719</v>
      </c>
      <c r="AD823" s="18">
        <f t="shared" si="166"/>
        <v>8.2033360073489678</v>
      </c>
      <c r="AE823" s="18">
        <f t="shared" si="167"/>
        <v>22.412890123746685</v>
      </c>
      <c r="AF823" s="18">
        <f t="shared" si="168"/>
        <v>7.0375185020479111E-2</v>
      </c>
    </row>
    <row r="824" spans="1:32" x14ac:dyDescent="0.3">
      <c r="A824" s="19" t="s">
        <v>1659</v>
      </c>
      <c r="B824" s="20" t="s">
        <v>1660</v>
      </c>
      <c r="C824" s="16" t="s">
        <v>8</v>
      </c>
      <c r="D824" s="16"/>
      <c r="E824" s="23" t="str">
        <f>VLOOKUP(A824,Classification!$A$2:$D$1180,4,0)</f>
        <v>C</v>
      </c>
      <c r="F824" s="25" t="str">
        <f>VLOOKUP(A824,Classification!$A$2:$E$1180,5,0)</f>
        <v>L</v>
      </c>
      <c r="G824" s="21">
        <f>VLOOKUP(A824,'Lead Time'!$A$2:$D$1180,4,0)</f>
        <v>44</v>
      </c>
      <c r="H824" s="21">
        <f t="shared" si="156"/>
        <v>1.4666666666666666</v>
      </c>
      <c r="I824" s="32">
        <f>VLOOKUP(A824,Classification!$A$2:$F$1180,6,0)</f>
        <v>7.4</v>
      </c>
      <c r="J824" s="21">
        <f>-SUM('cons 2023 - 2025'!D825:AM825)</f>
        <v>5</v>
      </c>
      <c r="K824" s="18">
        <f>-_xlfn.MINIFS('cons 2023 - 2025'!D825:AM825,'cons 2023 - 2025'!D825:AM825,"&lt;&gt;0")</f>
        <v>1</v>
      </c>
      <c r="L824" s="18">
        <f>-_xlfn.MAXIFS('cons 2023 - 2025'!D825:AM825,'cons 2023 - 2025'!D825:AM825,"&lt;&gt;0")</f>
        <v>1</v>
      </c>
      <c r="M824" s="19">
        <f>COUNTIF('cons 2023 - 2025'!D825:AM825,"&lt;&gt;0")</f>
        <v>5</v>
      </c>
      <c r="N824" s="21">
        <f>-AVERAGE('cons 2023 - 2025'!D825:AM825)</f>
        <v>0.1388888888888889</v>
      </c>
      <c r="O824" s="21">
        <f t="shared" si="157"/>
        <v>1</v>
      </c>
      <c r="P824" s="21">
        <f>_xlfn.STDEV.S('cons 2023 - 2025'!D825:AM825)</f>
        <v>0.35073618720610084</v>
      </c>
      <c r="Q824" s="21">
        <f>-AVERAGE('cons 2023 - 2025'!D825:AM825)/'⚙ Assumptions'!$B$5</f>
        <v>6.313131313131313E-3</v>
      </c>
      <c r="R824" s="21">
        <f>_xlfn.STDEV.S('cons 2023 - 2025'!D825:AM825)/SQRT('⚙ Assumptions'!$B$5)</f>
        <v>7.4777206364176188E-2</v>
      </c>
      <c r="S824" s="21">
        <f>-IF(AVERAGE('cons 2023 - 2025'!D825:AM825)=0,"",_xlfn.STDEV.S('cons 2023 - 2025'!D825:AM825)/AVERAGE('cons 2023 - 2025'!D825:AM825))</f>
        <v>2.5253005478839259</v>
      </c>
      <c r="T824" s="21" t="str">
        <f t="shared" si="158"/>
        <v>Z</v>
      </c>
      <c r="U824" s="38">
        <f t="shared" si="159"/>
        <v>0.9</v>
      </c>
      <c r="V824" s="21">
        <f t="shared" si="160"/>
        <v>1.28</v>
      </c>
      <c r="W824" s="21">
        <f t="shared" si="161"/>
        <v>0.63490031713522765</v>
      </c>
      <c r="X824" s="21">
        <f t="shared" si="162"/>
        <v>0.5436961491913499</v>
      </c>
      <c r="Y824" s="21">
        <f t="shared" si="163"/>
        <v>0.91267809491300544</v>
      </c>
      <c r="Z824" s="21">
        <f t="shared" si="164"/>
        <v>0.74739985289505362</v>
      </c>
      <c r="AA824" s="21">
        <f>-AVERAGE('cons 2023 - 2025'!D825:AM825)*12</f>
        <v>1.6666666666666667</v>
      </c>
      <c r="AB824" s="32">
        <f t="shared" si="165"/>
        <v>1.4800000000000002</v>
      </c>
      <c r="AC824" s="21">
        <f>SQRT((2*AA824*'⚙ Assumptions'!$B$3)/AB824)</f>
        <v>18.380365552345193</v>
      </c>
      <c r="AD824" s="21">
        <f t="shared" si="166"/>
        <v>0.74739985289505362</v>
      </c>
      <c r="AE824" s="21">
        <f t="shared" si="167"/>
        <v>19.127765405240247</v>
      </c>
      <c r="AF824" s="21">
        <f t="shared" si="168"/>
        <v>9.06764700582363E-2</v>
      </c>
    </row>
    <row r="825" spans="1:32" x14ac:dyDescent="0.3">
      <c r="A825" s="16" t="s">
        <v>1661</v>
      </c>
      <c r="B825" s="17" t="s">
        <v>1662</v>
      </c>
      <c r="C825" s="16" t="s">
        <v>8</v>
      </c>
      <c r="D825" s="16" t="str">
        <f>VLOOKUP(A825,'Lead Time'!$A$2:$C$1180,3,0)</f>
        <v>Local</v>
      </c>
      <c r="E825" s="23" t="str">
        <f>VLOOKUP(A825,Classification!$A$2:$D$1180,4,0)</f>
        <v>C</v>
      </c>
      <c r="F825" s="25" t="str">
        <f>VLOOKUP(A825,Classification!$A$2:$E$1180,5,0)</f>
        <v>L</v>
      </c>
      <c r="G825" s="18">
        <f>VLOOKUP(A825,'Lead Time'!$A$2:$D$1180,4,0)</f>
        <v>8</v>
      </c>
      <c r="H825" s="18">
        <f t="shared" si="156"/>
        <v>0.26666666666666666</v>
      </c>
      <c r="I825" s="27">
        <f>VLOOKUP(A825,Classification!$A$2:$F$1180,6,0)</f>
        <v>7.3520000000000003</v>
      </c>
      <c r="J825" s="18">
        <f>-SUM('cons 2023 - 2025'!D826:AM826)</f>
        <v>2</v>
      </c>
      <c r="K825" s="18">
        <f>-_xlfn.MINIFS('cons 2023 - 2025'!D826:AM826,'cons 2023 - 2025'!D826:AM826,"&lt;&gt;0")</f>
        <v>2</v>
      </c>
      <c r="L825" s="18">
        <f>-_xlfn.MAXIFS('cons 2023 - 2025'!D826:AM826,'cons 2023 - 2025'!D826:AM826,"&lt;&gt;0")</f>
        <v>2</v>
      </c>
      <c r="M825" s="16">
        <f>COUNTIF('cons 2023 - 2025'!D826:AM826,"&lt;&gt;0")</f>
        <v>1</v>
      </c>
      <c r="N825" s="18">
        <f>-AVERAGE('cons 2023 - 2025'!D826:AM826)</f>
        <v>5.5555555555555552E-2</v>
      </c>
      <c r="O825" s="18">
        <f t="shared" si="157"/>
        <v>2</v>
      </c>
      <c r="P825" s="18">
        <f>_xlfn.STDEV.S('cons 2023 - 2025'!D826:AM826)</f>
        <v>0.33333333333333331</v>
      </c>
      <c r="Q825" s="18">
        <f>-AVERAGE('cons 2023 - 2025'!D826:AM826)/'⚙ Assumptions'!$B$5</f>
        <v>2.525252525252525E-3</v>
      </c>
      <c r="R825" s="18">
        <f>_xlfn.STDEV.S('cons 2023 - 2025'!D826:AM826)/SQRT('⚙ Assumptions'!$B$5)</f>
        <v>7.1066905451870138E-2</v>
      </c>
      <c r="S825" s="18">
        <f>-IF(AVERAGE('cons 2023 - 2025'!D826:AM826)=0,"",_xlfn.STDEV.S('cons 2023 - 2025'!D826:AM826)/AVERAGE('cons 2023 - 2025'!D826:AM826))</f>
        <v>6</v>
      </c>
      <c r="T825" s="18" t="str">
        <f t="shared" si="158"/>
        <v>Z</v>
      </c>
      <c r="U825" s="37">
        <f t="shared" si="159"/>
        <v>0.9</v>
      </c>
      <c r="V825" s="18">
        <f t="shared" si="160"/>
        <v>1.28</v>
      </c>
      <c r="W825" s="18">
        <f t="shared" si="161"/>
        <v>0.25728968070635833</v>
      </c>
      <c r="X825" s="18">
        <f t="shared" si="162"/>
        <v>0.2203297192509108</v>
      </c>
      <c r="Y825" s="18">
        <f t="shared" si="163"/>
        <v>0.27749170090837855</v>
      </c>
      <c r="Z825" s="18">
        <f t="shared" si="164"/>
        <v>0.23514453406572561</v>
      </c>
      <c r="AA825" s="18">
        <f>-AVERAGE('cons 2023 - 2025'!D826:AM826)*12</f>
        <v>0.66666666666666663</v>
      </c>
      <c r="AB825" s="27">
        <f t="shared" si="165"/>
        <v>1.4704000000000002</v>
      </c>
      <c r="AC825" s="18">
        <f>SQRT((2*AA825*'⚙ Assumptions'!$B$3)/AB825)</f>
        <v>11.662650223191521</v>
      </c>
      <c r="AD825" s="18">
        <f t="shared" si="166"/>
        <v>0.23514453406572561</v>
      </c>
      <c r="AE825" s="18">
        <f t="shared" si="167"/>
        <v>11.897794757257246</v>
      </c>
      <c r="AF825" s="18">
        <f t="shared" si="168"/>
        <v>5.7162536293936042E-2</v>
      </c>
    </row>
    <row r="826" spans="1:32" x14ac:dyDescent="0.3">
      <c r="A826" s="19" t="s">
        <v>1663</v>
      </c>
      <c r="B826" s="20" t="s">
        <v>1664</v>
      </c>
      <c r="C826" s="16" t="s">
        <v>8</v>
      </c>
      <c r="D826" s="16" t="str">
        <f>VLOOKUP(A826,'Lead Time'!$A$2:$C$1180,3,0)</f>
        <v>Local</v>
      </c>
      <c r="E826" s="23" t="str">
        <f>VLOOKUP(A826,Classification!$A$2:$D$1180,4,0)</f>
        <v>C</v>
      </c>
      <c r="F826" s="25" t="str">
        <f>VLOOKUP(A826,Classification!$A$2:$E$1180,5,0)</f>
        <v>L</v>
      </c>
      <c r="G826" s="21">
        <f>VLOOKUP(A826,'Lead Time'!$A$2:$D$1180,4,0)</f>
        <v>42.5</v>
      </c>
      <c r="H826" s="21">
        <f t="shared" si="156"/>
        <v>1.4166666666666667</v>
      </c>
      <c r="I826" s="32">
        <f>VLOOKUP(A826,Classification!$A$2:$F$1180,6,0)</f>
        <v>7.3259999999999996</v>
      </c>
      <c r="J826" s="21">
        <f>-SUM('cons 2023 - 2025'!D827:AM827)</f>
        <v>11</v>
      </c>
      <c r="K826" s="18">
        <f>-_xlfn.MINIFS('cons 2023 - 2025'!D827:AM827,'cons 2023 - 2025'!D827:AM827,"&lt;&gt;0")</f>
        <v>5</v>
      </c>
      <c r="L826" s="18">
        <f>-_xlfn.MAXIFS('cons 2023 - 2025'!D827:AM827,'cons 2023 - 2025'!D827:AM827,"&lt;&gt;0")</f>
        <v>1</v>
      </c>
      <c r="M826" s="19">
        <f>COUNTIF('cons 2023 - 2025'!D827:AM827,"&lt;&gt;0")</f>
        <v>5</v>
      </c>
      <c r="N826" s="21">
        <f>-AVERAGE('cons 2023 - 2025'!D827:AM827)</f>
        <v>0.30555555555555558</v>
      </c>
      <c r="O826" s="21">
        <f t="shared" si="157"/>
        <v>2.2000000000000002</v>
      </c>
      <c r="P826" s="21">
        <f>_xlfn.STDEV.S('cons 2023 - 2025'!D827:AM827)</f>
        <v>0.95077245120389031</v>
      </c>
      <c r="Q826" s="21">
        <f>-AVERAGE('cons 2023 - 2025'!D827:AM827)/'⚙ Assumptions'!$B$5</f>
        <v>1.388888888888889E-2</v>
      </c>
      <c r="R826" s="21">
        <f>_xlfn.STDEV.S('cons 2023 - 2025'!D827:AM827)/SQRT('⚙ Assumptions'!$B$5)</f>
        <v>0.20270536768784908</v>
      </c>
      <c r="S826" s="21">
        <f>-IF(AVERAGE('cons 2023 - 2025'!D827:AM827)=0,"",_xlfn.STDEV.S('cons 2023 - 2025'!D827:AM827)/AVERAGE('cons 2023 - 2025'!D827:AM827))</f>
        <v>3.1116189312127318</v>
      </c>
      <c r="T826" s="21" t="str">
        <f t="shared" si="158"/>
        <v>Z</v>
      </c>
      <c r="U826" s="38">
        <f t="shared" si="159"/>
        <v>0.9</v>
      </c>
      <c r="V826" s="21">
        <f t="shared" si="160"/>
        <v>1.28</v>
      </c>
      <c r="W826" s="21">
        <f t="shared" si="161"/>
        <v>1.6914909703399847</v>
      </c>
      <c r="X826" s="21">
        <f t="shared" si="162"/>
        <v>1.4485063279152708</v>
      </c>
      <c r="Y826" s="21">
        <f t="shared" si="163"/>
        <v>2.2817687481177624</v>
      </c>
      <c r="Z826" s="21">
        <f t="shared" si="164"/>
        <v>1.8813766982856412</v>
      </c>
      <c r="AA826" s="21">
        <f>-AVERAGE('cons 2023 - 2025'!D827:AM827)*12</f>
        <v>3.666666666666667</v>
      </c>
      <c r="AB826" s="32">
        <f t="shared" si="165"/>
        <v>1.4652000000000001</v>
      </c>
      <c r="AC826" s="21">
        <f>SQRT((2*AA826*'⚙ Assumptions'!$B$3)/AB826)</f>
        <v>27.399831217559548</v>
      </c>
      <c r="AD826" s="21">
        <f t="shared" si="166"/>
        <v>1.8813766982856412</v>
      </c>
      <c r="AE826" s="21">
        <f t="shared" si="167"/>
        <v>29.28120791584519</v>
      </c>
      <c r="AF826" s="21">
        <f t="shared" si="168"/>
        <v>0.13382077566656084</v>
      </c>
    </row>
    <row r="827" spans="1:32" x14ac:dyDescent="0.3">
      <c r="A827" s="16" t="s">
        <v>1665</v>
      </c>
      <c r="B827" s="17" t="s">
        <v>1666</v>
      </c>
      <c r="C827" s="16" t="s">
        <v>119</v>
      </c>
      <c r="D827" s="16"/>
      <c r="E827" s="23" t="str">
        <f>VLOOKUP(A827,Classification!$A$2:$D$1180,4,0)</f>
        <v>C</v>
      </c>
      <c r="F827" s="26" t="str">
        <f>VLOOKUP(A827,Classification!$A$2:$E$1180,5,0)</f>
        <v>M</v>
      </c>
      <c r="G827" s="18">
        <f>VLOOKUP(A827,'Lead Time'!$A$2:$D$1180,4,0)</f>
        <v>44</v>
      </c>
      <c r="H827" s="18">
        <f t="shared" si="156"/>
        <v>1.4666666666666666</v>
      </c>
      <c r="I827" s="27">
        <f>VLOOKUP(A827,Classification!$A$2:$F$1180,6,0)</f>
        <v>7.28</v>
      </c>
      <c r="J827" s="18">
        <f>-SUM('cons 2023 - 2025'!D828:AM828)</f>
        <v>127</v>
      </c>
      <c r="K827" s="18">
        <f>-_xlfn.MINIFS('cons 2023 - 2025'!D828:AM828,'cons 2023 - 2025'!D828:AM828,"&lt;&gt;0")</f>
        <v>25</v>
      </c>
      <c r="L827" s="18">
        <f>-_xlfn.MAXIFS('cons 2023 - 2025'!D828:AM828,'cons 2023 - 2025'!D828:AM828,"&lt;&gt;0")</f>
        <v>2</v>
      </c>
      <c r="M827" s="16">
        <f>COUNTIF('cons 2023 - 2025'!D828:AM828,"&lt;&gt;0")</f>
        <v>7</v>
      </c>
      <c r="N827" s="18">
        <f>-AVERAGE('cons 2023 - 2025'!D828:AM828)</f>
        <v>3.5277777777777777</v>
      </c>
      <c r="O827" s="18">
        <f t="shared" si="157"/>
        <v>18.142857142857142</v>
      </c>
      <c r="P827" s="18">
        <f>_xlfn.STDEV.S('cons 2023 - 2025'!D828:AM828)</f>
        <v>7.893889539605432</v>
      </c>
      <c r="Q827" s="18">
        <f>-AVERAGE('cons 2023 - 2025'!D828:AM828)/'⚙ Assumptions'!$B$5</f>
        <v>0.16035353535353536</v>
      </c>
      <c r="R827" s="18">
        <f>_xlfn.STDEV.S('cons 2023 - 2025'!D828:AM828)/SQRT('⚙ Assumptions'!$B$5)</f>
        <v>1.6829829046759379</v>
      </c>
      <c r="S827" s="18">
        <f>-IF(AVERAGE('cons 2023 - 2025'!D828:AM828)=0,"",_xlfn.STDEV.S('cons 2023 - 2025'!D828:AM828)/AVERAGE('cons 2023 - 2025'!D828:AM828))</f>
        <v>2.2376379797306738</v>
      </c>
      <c r="T827" s="18" t="str">
        <f t="shared" si="158"/>
        <v>Z</v>
      </c>
      <c r="U827" s="37">
        <f t="shared" si="159"/>
        <v>0.9</v>
      </c>
      <c r="V827" s="18">
        <f t="shared" si="160"/>
        <v>1.28</v>
      </c>
      <c r="W827" s="18">
        <f t="shared" si="161"/>
        <v>14.289466427884939</v>
      </c>
      <c r="X827" s="18">
        <f t="shared" si="162"/>
        <v>12.236767979413949</v>
      </c>
      <c r="Y827" s="18">
        <f t="shared" si="163"/>
        <v>21.345021983440496</v>
      </c>
      <c r="Z827" s="18">
        <f t="shared" si="164"/>
        <v>17.410842053488022</v>
      </c>
      <c r="AA827" s="18">
        <f>-AVERAGE('cons 2023 - 2025'!D828:AM828)*12</f>
        <v>42.333333333333329</v>
      </c>
      <c r="AB827" s="27">
        <f t="shared" si="165"/>
        <v>1.4560000000000002</v>
      </c>
      <c r="AC827" s="18">
        <f>SQRT((2*AA827*'⚙ Assumptions'!$B$3)/AB827)</f>
        <v>93.394472387435599</v>
      </c>
      <c r="AD827" s="18">
        <f t="shared" si="166"/>
        <v>17.410842053488022</v>
      </c>
      <c r="AE827" s="18">
        <f t="shared" si="167"/>
        <v>110.80531444092362</v>
      </c>
      <c r="AF827" s="18">
        <f t="shared" si="168"/>
        <v>0.45327450598702085</v>
      </c>
    </row>
    <row r="828" spans="1:32" x14ac:dyDescent="0.3">
      <c r="A828" s="19" t="s">
        <v>1667</v>
      </c>
      <c r="B828" s="20" t="s">
        <v>1668</v>
      </c>
      <c r="C828" s="16" t="s">
        <v>8</v>
      </c>
      <c r="D828" s="16" t="str">
        <f>VLOOKUP(A828,'Lead Time'!$A$2:$C$1180,3,0)</f>
        <v>Local</v>
      </c>
      <c r="E828" s="23" t="str">
        <f>VLOOKUP(A828,Classification!$A$2:$D$1180,4,0)</f>
        <v>C</v>
      </c>
      <c r="F828" s="24" t="str">
        <f>VLOOKUP(A828,Classification!$A$2:$E$1180,5,0)</f>
        <v>H</v>
      </c>
      <c r="G828" s="21">
        <f>VLOOKUP(A828,'Lead Time'!$A$2:$D$1180,4,0)</f>
        <v>50.5</v>
      </c>
      <c r="H828" s="21">
        <f t="shared" si="156"/>
        <v>1.6833333333333333</v>
      </c>
      <c r="I828" s="32">
        <f>VLOOKUP(A828,Classification!$A$2:$F$1180,6,0)</f>
        <v>7.2729999999999997</v>
      </c>
      <c r="J828" s="21">
        <f>-SUM('cons 2023 - 2025'!D829:AM829)</f>
        <v>106</v>
      </c>
      <c r="K828" s="18">
        <f>-_xlfn.MINIFS('cons 2023 - 2025'!D829:AM829,'cons 2023 - 2025'!D829:AM829,"&lt;&gt;0")</f>
        <v>20</v>
      </c>
      <c r="L828" s="18">
        <f>-_xlfn.MAXIFS('cons 2023 - 2025'!D829:AM829,'cons 2023 - 2025'!D829:AM829,"&lt;&gt;0")</f>
        <v>1</v>
      </c>
      <c r="M828" s="19">
        <f>COUNTIF('cons 2023 - 2025'!D829:AM829,"&lt;&gt;0")</f>
        <v>12</v>
      </c>
      <c r="N828" s="21">
        <f>-AVERAGE('cons 2023 - 2025'!D829:AM829)</f>
        <v>2.9444444444444446</v>
      </c>
      <c r="O828" s="21">
        <f t="shared" si="157"/>
        <v>8.8333333333333339</v>
      </c>
      <c r="P828" s="21">
        <f>_xlfn.STDEV.S('cons 2023 - 2025'!D829:AM829)</f>
        <v>5.8159605247454031</v>
      </c>
      <c r="Q828" s="21">
        <f>-AVERAGE('cons 2023 - 2025'!D829:AM829)/'⚙ Assumptions'!$B$5</f>
        <v>0.13383838383838384</v>
      </c>
      <c r="R828" s="21">
        <f>_xlfn.STDEV.S('cons 2023 - 2025'!D829:AM829)/SQRT('⚙ Assumptions'!$B$5)</f>
        <v>1.2399669501716719</v>
      </c>
      <c r="S828" s="21">
        <f>-IF(AVERAGE('cons 2023 - 2025'!D829:AM829)=0,"",_xlfn.STDEV.S('cons 2023 - 2025'!D829:AM829)/AVERAGE('cons 2023 - 2025'!D829:AM829))</f>
        <v>1.9752318763286274</v>
      </c>
      <c r="T828" s="21" t="str">
        <f t="shared" si="158"/>
        <v>Z</v>
      </c>
      <c r="U828" s="38">
        <f t="shared" si="159"/>
        <v>0.9</v>
      </c>
      <c r="V828" s="21">
        <f t="shared" si="160"/>
        <v>1.28</v>
      </c>
      <c r="W828" s="21">
        <f t="shared" si="161"/>
        <v>11.278874607415954</v>
      </c>
      <c r="X828" s="21">
        <f t="shared" si="162"/>
        <v>9.6586511705238856</v>
      </c>
      <c r="Y828" s="21">
        <f t="shared" si="163"/>
        <v>18.037712991254338</v>
      </c>
      <c r="Z828" s="21">
        <f t="shared" si="164"/>
        <v>14.615132652005368</v>
      </c>
      <c r="AA828" s="21">
        <f>-AVERAGE('cons 2023 - 2025'!D829:AM829)*12</f>
        <v>35.333333333333336</v>
      </c>
      <c r="AB828" s="32">
        <f t="shared" si="165"/>
        <v>1.4546000000000001</v>
      </c>
      <c r="AC828" s="21">
        <f>SQRT((2*AA828*'⚙ Assumptions'!$B$3)/AB828)</f>
        <v>85.365254811296978</v>
      </c>
      <c r="AD828" s="21">
        <f t="shared" si="166"/>
        <v>14.615132652005368</v>
      </c>
      <c r="AE828" s="21">
        <f t="shared" si="167"/>
        <v>99.98038746330235</v>
      </c>
      <c r="AF828" s="21">
        <f t="shared" si="168"/>
        <v>0.41390766549504204</v>
      </c>
    </row>
    <row r="829" spans="1:32" x14ac:dyDescent="0.3">
      <c r="A829" s="16" t="s">
        <v>1669</v>
      </c>
      <c r="B829" s="17" t="s">
        <v>1670</v>
      </c>
      <c r="C829" s="16" t="s">
        <v>8</v>
      </c>
      <c r="D829" s="16" t="str">
        <f>VLOOKUP(A829,'Lead Time'!$A$2:$C$1180,3,0)</f>
        <v>Local</v>
      </c>
      <c r="E829" s="23" t="str">
        <f>VLOOKUP(A829,Classification!$A$2:$D$1180,4,0)</f>
        <v>C</v>
      </c>
      <c r="F829" s="26" t="str">
        <f>VLOOKUP(A829,Classification!$A$2:$E$1180,5,0)</f>
        <v>M</v>
      </c>
      <c r="G829" s="18">
        <f>VLOOKUP(A829,'Lead Time'!$A$2:$D$1180,4,0)</f>
        <v>10.571428571428571</v>
      </c>
      <c r="H829" s="18">
        <f t="shared" si="156"/>
        <v>0.35238095238095235</v>
      </c>
      <c r="I829" s="27">
        <f>VLOOKUP(A829,Classification!$A$2:$F$1180,6,0)</f>
        <v>7.226</v>
      </c>
      <c r="J829" s="18">
        <f>-SUM('cons 2023 - 2025'!D830:AM830)</f>
        <v>103</v>
      </c>
      <c r="K829" s="18">
        <f>-_xlfn.MINIFS('cons 2023 - 2025'!D830:AM830,'cons 2023 - 2025'!D830:AM830,"&lt;&gt;0")</f>
        <v>15</v>
      </c>
      <c r="L829" s="18">
        <f>-_xlfn.MAXIFS('cons 2023 - 2025'!D830:AM830,'cons 2023 - 2025'!D830:AM830,"&lt;&gt;0")</f>
        <v>1</v>
      </c>
      <c r="M829" s="16">
        <f>COUNTIF('cons 2023 - 2025'!D830:AM830,"&lt;&gt;0")</f>
        <v>19</v>
      </c>
      <c r="N829" s="18">
        <f>-AVERAGE('cons 2023 - 2025'!D830:AM830)</f>
        <v>2.8611111111111112</v>
      </c>
      <c r="O829" s="18">
        <f t="shared" si="157"/>
        <v>5.4210526315789478</v>
      </c>
      <c r="P829" s="18">
        <f>_xlfn.STDEV.S('cons 2023 - 2025'!D830:AM830)</f>
        <v>4.0153475407510957</v>
      </c>
      <c r="Q829" s="18">
        <f>-AVERAGE('cons 2023 - 2025'!D830:AM830)/'⚙ Assumptions'!$B$5</f>
        <v>0.13005050505050506</v>
      </c>
      <c r="R829" s="18">
        <f>_xlfn.STDEV.S('cons 2023 - 2025'!D830:AM830)/SQRT('⚙ Assumptions'!$B$5)</f>
        <v>0.85607497210487227</v>
      </c>
      <c r="S829" s="18">
        <f>-IF(AVERAGE('cons 2023 - 2025'!D830:AM830)=0,"",_xlfn.STDEV.S('cons 2023 - 2025'!D830:AM830)/AVERAGE('cons 2023 - 2025'!D830:AM830))</f>
        <v>1.4034224414275673</v>
      </c>
      <c r="T829" s="18" t="str">
        <f t="shared" si="158"/>
        <v>Z</v>
      </c>
      <c r="U829" s="37">
        <f t="shared" si="159"/>
        <v>0.9</v>
      </c>
      <c r="V829" s="18">
        <f t="shared" si="160"/>
        <v>1.28</v>
      </c>
      <c r="W829" s="18">
        <f t="shared" si="161"/>
        <v>3.5627767527679732</v>
      </c>
      <c r="X829" s="18">
        <f t="shared" si="162"/>
        <v>3.050979734344395</v>
      </c>
      <c r="Y829" s="18">
        <f t="shared" si="163"/>
        <v>4.9375963775875977</v>
      </c>
      <c r="Z829" s="18">
        <f t="shared" si="164"/>
        <v>4.0591807925454528</v>
      </c>
      <c r="AA829" s="18">
        <f>-AVERAGE('cons 2023 - 2025'!D830:AM830)*12</f>
        <v>34.333333333333336</v>
      </c>
      <c r="AB829" s="27">
        <f t="shared" si="165"/>
        <v>1.4452</v>
      </c>
      <c r="AC829" s="18">
        <f>SQRT((2*AA829*'⚙ Assumptions'!$B$3)/AB829)</f>
        <v>84.421805476824446</v>
      </c>
      <c r="AD829" s="18">
        <f t="shared" si="166"/>
        <v>4.0591807925454528</v>
      </c>
      <c r="AE829" s="18">
        <f t="shared" si="167"/>
        <v>88.480986269369893</v>
      </c>
      <c r="AF829" s="18">
        <f t="shared" si="168"/>
        <v>0.40668797758368902</v>
      </c>
    </row>
    <row r="830" spans="1:32" x14ac:dyDescent="0.3">
      <c r="A830" s="19" t="s">
        <v>1671</v>
      </c>
      <c r="B830" s="20" t="s">
        <v>1672</v>
      </c>
      <c r="C830" s="16" t="s">
        <v>8</v>
      </c>
      <c r="D830" s="16" t="str">
        <f>VLOOKUP(A830,'Lead Time'!$A$2:$C$1180,3,0)</f>
        <v>Local</v>
      </c>
      <c r="E830" s="23" t="str">
        <f>VLOOKUP(A830,Classification!$A$2:$D$1180,4,0)</f>
        <v>C</v>
      </c>
      <c r="F830" s="25" t="str">
        <f>VLOOKUP(A830,Classification!$A$2:$E$1180,5,0)</f>
        <v>L</v>
      </c>
      <c r="G830" s="21">
        <f>VLOOKUP(A830,'Lead Time'!$A$2:$D$1180,4,0)</f>
        <v>5</v>
      </c>
      <c r="H830" s="21">
        <f t="shared" si="156"/>
        <v>0.16666666666666666</v>
      </c>
      <c r="I830" s="32">
        <f>VLOOKUP(A830,Classification!$A$2:$F$1180,6,0)</f>
        <v>7.1550000000000002</v>
      </c>
      <c r="J830" s="21">
        <f>-SUM('cons 2023 - 2025'!D831:AM831)</f>
        <v>10</v>
      </c>
      <c r="K830" s="18">
        <f>-_xlfn.MINIFS('cons 2023 - 2025'!D831:AM831,'cons 2023 - 2025'!D831:AM831,"&lt;&gt;0")</f>
        <v>4</v>
      </c>
      <c r="L830" s="18">
        <f>-_xlfn.MAXIFS('cons 2023 - 2025'!D831:AM831,'cons 2023 - 2025'!D831:AM831,"&lt;&gt;0")</f>
        <v>2</v>
      </c>
      <c r="M830" s="19">
        <f>COUNTIF('cons 2023 - 2025'!D831:AM831,"&lt;&gt;0")</f>
        <v>4</v>
      </c>
      <c r="N830" s="21">
        <f>-AVERAGE('cons 2023 - 2025'!D831:AM831)</f>
        <v>0.27777777777777779</v>
      </c>
      <c r="O830" s="21">
        <f t="shared" si="157"/>
        <v>2.5</v>
      </c>
      <c r="P830" s="21">
        <f>_xlfn.STDEV.S('cons 2023 - 2025'!D831:AM831)</f>
        <v>0.8489021855519755</v>
      </c>
      <c r="Q830" s="21">
        <f>-AVERAGE('cons 2023 - 2025'!D831:AM831)/'⚙ Assumptions'!$B$5</f>
        <v>1.2626262626262626E-2</v>
      </c>
      <c r="R830" s="21">
        <f>_xlfn.STDEV.S('cons 2023 - 2025'!D831:AM831)/SQRT('⚙ Assumptions'!$B$5)</f>
        <v>0.1809865540755245</v>
      </c>
      <c r="S830" s="21">
        <f>-IF(AVERAGE('cons 2023 - 2025'!D831:AM831)=0,"",_xlfn.STDEV.S('cons 2023 - 2025'!D831:AM831)/AVERAGE('cons 2023 - 2025'!D831:AM831))</f>
        <v>3.0560478679871115</v>
      </c>
      <c r="T830" s="21" t="str">
        <f t="shared" si="158"/>
        <v>Z</v>
      </c>
      <c r="U830" s="38">
        <f t="shared" si="159"/>
        <v>0.9</v>
      </c>
      <c r="V830" s="21">
        <f t="shared" si="160"/>
        <v>1.28</v>
      </c>
      <c r="W830" s="21">
        <f t="shared" si="161"/>
        <v>0.51801374454568239</v>
      </c>
      <c r="X830" s="21">
        <f t="shared" si="162"/>
        <v>0.44360046850896773</v>
      </c>
      <c r="Y830" s="21">
        <f t="shared" si="163"/>
        <v>0.58114505767699554</v>
      </c>
      <c r="Z830" s="21">
        <f t="shared" si="164"/>
        <v>0.48989676480526401</v>
      </c>
      <c r="AA830" s="21">
        <f>-AVERAGE('cons 2023 - 2025'!D831:AM831)*12</f>
        <v>3.3333333333333335</v>
      </c>
      <c r="AB830" s="32">
        <f t="shared" si="165"/>
        <v>1.431</v>
      </c>
      <c r="AC830" s="21">
        <f>SQRT((2*AA830*'⚙ Assumptions'!$B$3)/AB830)</f>
        <v>26.435052857271469</v>
      </c>
      <c r="AD830" s="21">
        <f t="shared" si="166"/>
        <v>0.48989676480526401</v>
      </c>
      <c r="AE830" s="21">
        <f t="shared" si="167"/>
        <v>26.924949622076731</v>
      </c>
      <c r="AF830" s="21">
        <f t="shared" si="168"/>
        <v>0.12609520212918493</v>
      </c>
    </row>
    <row r="831" spans="1:32" x14ac:dyDescent="0.3">
      <c r="A831" s="16" t="s">
        <v>1673</v>
      </c>
      <c r="B831" s="17" t="s">
        <v>1674</v>
      </c>
      <c r="C831" s="16" t="s">
        <v>8</v>
      </c>
      <c r="D831" s="16" t="str">
        <f>VLOOKUP(A831,'Lead Time'!$A$2:$C$1180,3,0)</f>
        <v>Local</v>
      </c>
      <c r="E831" s="23" t="str">
        <f>VLOOKUP(A831,Classification!$A$2:$D$1180,4,0)</f>
        <v>C</v>
      </c>
      <c r="F831" s="26" t="str">
        <f>VLOOKUP(A831,Classification!$A$2:$E$1180,5,0)</f>
        <v>M</v>
      </c>
      <c r="G831" s="18">
        <f>VLOOKUP(A831,'Lead Time'!$A$2:$D$1180,4,0)</f>
        <v>20.333333333333332</v>
      </c>
      <c r="H831" s="18">
        <f t="shared" si="156"/>
        <v>0.6777777777777777</v>
      </c>
      <c r="I831" s="27">
        <f>VLOOKUP(A831,Classification!$A$2:$F$1180,6,0)</f>
        <v>7.1269999999999998</v>
      </c>
      <c r="J831" s="18">
        <f>-SUM('cons 2023 - 2025'!D832:AM832)</f>
        <v>89</v>
      </c>
      <c r="K831" s="18">
        <f>-_xlfn.MINIFS('cons 2023 - 2025'!D832:AM832,'cons 2023 - 2025'!D832:AM832,"&lt;&gt;0")</f>
        <v>16</v>
      </c>
      <c r="L831" s="18">
        <f>-_xlfn.MAXIFS('cons 2023 - 2025'!D832:AM832,'cons 2023 - 2025'!D832:AM832,"&lt;&gt;0")</f>
        <v>-3</v>
      </c>
      <c r="M831" s="16">
        <f>COUNTIF('cons 2023 - 2025'!D832:AM832,"&lt;&gt;0")</f>
        <v>16</v>
      </c>
      <c r="N831" s="18">
        <f>-AVERAGE('cons 2023 - 2025'!D832:AM832)</f>
        <v>2.4722222222222223</v>
      </c>
      <c r="O831" s="18">
        <f t="shared" si="157"/>
        <v>5.5625</v>
      </c>
      <c r="P831" s="18">
        <f>_xlfn.STDEV.S('cons 2023 - 2025'!D832:AM832)</f>
        <v>4.3390987287428455</v>
      </c>
      <c r="Q831" s="18">
        <f>-AVERAGE('cons 2023 - 2025'!D832:AM832)/'⚙ Assumptions'!$B$5</f>
        <v>0.11237373737373738</v>
      </c>
      <c r="R831" s="18">
        <f>_xlfn.STDEV.S('cons 2023 - 2025'!D832:AM832)/SQRT('⚙ Assumptions'!$B$5)</f>
        <v>0.92509895730569325</v>
      </c>
      <c r="S831" s="18">
        <f>-IF(AVERAGE('cons 2023 - 2025'!D832:AM832)=0,"",_xlfn.STDEV.S('cons 2023 - 2025'!D832:AM832)/AVERAGE('cons 2023 - 2025'!D832:AM832))</f>
        <v>1.7551410588173306</v>
      </c>
      <c r="T831" s="18" t="str">
        <f t="shared" si="158"/>
        <v>Z</v>
      </c>
      <c r="U831" s="37">
        <f t="shared" si="159"/>
        <v>0.9</v>
      </c>
      <c r="V831" s="18">
        <f t="shared" si="160"/>
        <v>1.28</v>
      </c>
      <c r="W831" s="18">
        <f t="shared" si="161"/>
        <v>5.3395228730462909</v>
      </c>
      <c r="X831" s="18">
        <f t="shared" si="162"/>
        <v>4.5724942108921223</v>
      </c>
      <c r="Y831" s="18">
        <f t="shared" si="163"/>
        <v>7.624455532978951</v>
      </c>
      <c r="Z831" s="18">
        <f t="shared" si="164"/>
        <v>6.248111494842739</v>
      </c>
      <c r="AA831" s="18">
        <f>-AVERAGE('cons 2023 - 2025'!D832:AM832)*12</f>
        <v>29.666666666666668</v>
      </c>
      <c r="AB831" s="27">
        <f t="shared" si="165"/>
        <v>1.4254</v>
      </c>
      <c r="AC831" s="18">
        <f>SQRT((2*AA831*'⚙ Assumptions'!$B$3)/AB831)</f>
        <v>79.018107875640681</v>
      </c>
      <c r="AD831" s="18">
        <f t="shared" si="166"/>
        <v>6.248111494842739</v>
      </c>
      <c r="AE831" s="18">
        <f t="shared" si="167"/>
        <v>85.266219370483412</v>
      </c>
      <c r="AF831" s="18">
        <f t="shared" si="168"/>
        <v>0.37544136988646071</v>
      </c>
    </row>
    <row r="832" spans="1:32" x14ac:dyDescent="0.3">
      <c r="A832" s="19" t="s">
        <v>1675</v>
      </c>
      <c r="B832" s="20" t="s">
        <v>1676</v>
      </c>
      <c r="C832" s="16" t="s">
        <v>130</v>
      </c>
      <c r="D832" s="16" t="str">
        <f>VLOOKUP(A832,'Lead Time'!$A$2:$C$1180,3,0)</f>
        <v>Local</v>
      </c>
      <c r="E832" s="23" t="str">
        <f>VLOOKUP(A832,Classification!$A$2:$D$1180,4,0)</f>
        <v>C</v>
      </c>
      <c r="F832" s="26" t="str">
        <f>VLOOKUP(A832,Classification!$A$2:$E$1180,5,0)</f>
        <v>M</v>
      </c>
      <c r="G832" s="21">
        <f>VLOOKUP(A832,'Lead Time'!$A$2:$D$1180,4,0)</f>
        <v>20</v>
      </c>
      <c r="H832" s="21">
        <f t="shared" si="156"/>
        <v>0.66666666666666663</v>
      </c>
      <c r="I832" s="32">
        <f>VLOOKUP(A832,Classification!$A$2:$F$1180,6,0)</f>
        <v>7.1219999999999999</v>
      </c>
      <c r="J832" s="21">
        <f>-SUM('cons 2023 - 2025'!D833:AM833)</f>
        <v>420</v>
      </c>
      <c r="K832" s="18">
        <f>-_xlfn.MINIFS('cons 2023 - 2025'!D833:AM833,'cons 2023 - 2025'!D833:AM833,"&lt;&gt;0")</f>
        <v>105</v>
      </c>
      <c r="L832" s="18">
        <f>-_xlfn.MAXIFS('cons 2023 - 2025'!D833:AM833,'cons 2023 - 2025'!D833:AM833,"&lt;&gt;0")</f>
        <v>15</v>
      </c>
      <c r="M832" s="19">
        <f>COUNTIF('cons 2023 - 2025'!D833:AM833,"&lt;&gt;0")</f>
        <v>8</v>
      </c>
      <c r="N832" s="21">
        <f>-AVERAGE('cons 2023 - 2025'!D833:AM833)</f>
        <v>11.666666666666666</v>
      </c>
      <c r="O832" s="21">
        <f t="shared" si="157"/>
        <v>52.5</v>
      </c>
      <c r="P832" s="21">
        <f>_xlfn.STDEV.S('cons 2023 - 2025'!D833:AM833)</f>
        <v>27.229186022144905</v>
      </c>
      <c r="Q832" s="21">
        <f>-AVERAGE('cons 2023 - 2025'!D833:AM833)/'⚙ Assumptions'!$B$5</f>
        <v>0.53030303030303028</v>
      </c>
      <c r="R832" s="21">
        <f>_xlfn.STDEV.S('cons 2023 - 2025'!D833:AM833)/SQRT('⚙ Assumptions'!$B$5)</f>
        <v>5.805281965701468</v>
      </c>
      <c r="S832" s="21">
        <f>-IF(AVERAGE('cons 2023 - 2025'!D833:AM833)=0,"",_xlfn.STDEV.S('cons 2023 - 2025'!D833:AM833)/AVERAGE('cons 2023 - 2025'!D833:AM833))</f>
        <v>2.3339302304695635</v>
      </c>
      <c r="T832" s="21" t="str">
        <f t="shared" si="158"/>
        <v>Z</v>
      </c>
      <c r="U832" s="38">
        <f t="shared" si="159"/>
        <v>0.9</v>
      </c>
      <c r="V832" s="21">
        <f t="shared" si="160"/>
        <v>1.28</v>
      </c>
      <c r="W832" s="21">
        <f t="shared" si="161"/>
        <v>33.231373065886942</v>
      </c>
      <c r="X832" s="21">
        <f t="shared" si="162"/>
        <v>28.457647729313724</v>
      </c>
      <c r="Y832" s="21">
        <f t="shared" si="163"/>
        <v>43.837433671947551</v>
      </c>
      <c r="Z832" s="21">
        <f t="shared" si="164"/>
        <v>36.235425507091499</v>
      </c>
      <c r="AA832" s="21">
        <f>-AVERAGE('cons 2023 - 2025'!D833:AM833)*12</f>
        <v>140</v>
      </c>
      <c r="AB832" s="32">
        <f t="shared" si="165"/>
        <v>1.4244000000000001</v>
      </c>
      <c r="AC832" s="21">
        <f>SQRT((2*AA832*'⚙ Assumptions'!$B$3)/AB832)</f>
        <v>171.71516942389803</v>
      </c>
      <c r="AD832" s="21">
        <f t="shared" si="166"/>
        <v>36.235425507091499</v>
      </c>
      <c r="AE832" s="21">
        <f t="shared" si="167"/>
        <v>207.95059493098952</v>
      </c>
      <c r="AF832" s="21">
        <f t="shared" si="168"/>
        <v>0.81530362442466797</v>
      </c>
    </row>
    <row r="833" spans="1:32" x14ac:dyDescent="0.3">
      <c r="A833" s="16" t="s">
        <v>1677</v>
      </c>
      <c r="B833" s="17" t="s">
        <v>1678</v>
      </c>
      <c r="C833" s="16" t="s">
        <v>8</v>
      </c>
      <c r="D833" s="16" t="str">
        <f>VLOOKUP(A833,'Lead Time'!$A$2:$C$1180,3,0)</f>
        <v>Local</v>
      </c>
      <c r="E833" s="23" t="str">
        <f>VLOOKUP(A833,Classification!$A$2:$D$1180,4,0)</f>
        <v>C</v>
      </c>
      <c r="F833" s="26" t="str">
        <f>VLOOKUP(A833,Classification!$A$2:$E$1180,5,0)</f>
        <v>M</v>
      </c>
      <c r="G833" s="18">
        <f>VLOOKUP(A833,'Lead Time'!$A$2:$D$1180,4,0)</f>
        <v>83.5</v>
      </c>
      <c r="H833" s="18">
        <f t="shared" si="156"/>
        <v>2.7833333333333332</v>
      </c>
      <c r="I833" s="27">
        <f>VLOOKUP(A833,Classification!$A$2:$F$1180,6,0)</f>
        <v>7.0919999999999996</v>
      </c>
      <c r="J833" s="18">
        <f>-SUM('cons 2023 - 2025'!D834:AM834)</f>
        <v>121</v>
      </c>
      <c r="K833" s="18">
        <f>-_xlfn.MINIFS('cons 2023 - 2025'!D834:AM834,'cons 2023 - 2025'!D834:AM834,"&lt;&gt;0")</f>
        <v>30</v>
      </c>
      <c r="L833" s="18">
        <f>-_xlfn.MAXIFS('cons 2023 - 2025'!D834:AM834,'cons 2023 - 2025'!D834:AM834,"&lt;&gt;0")</f>
        <v>1</v>
      </c>
      <c r="M833" s="16">
        <f>COUNTIF('cons 2023 - 2025'!D834:AM834,"&lt;&gt;0")</f>
        <v>8</v>
      </c>
      <c r="N833" s="18">
        <f>-AVERAGE('cons 2023 - 2025'!D834:AM834)</f>
        <v>3.3611111111111112</v>
      </c>
      <c r="O833" s="18">
        <f t="shared" si="157"/>
        <v>15.125</v>
      </c>
      <c r="P833" s="18">
        <f>_xlfn.STDEV.S('cons 2023 - 2025'!D834:AM834)</f>
        <v>7.6388210675199941</v>
      </c>
      <c r="Q833" s="18">
        <f>-AVERAGE('cons 2023 - 2025'!D834:AM834)/'⚙ Assumptions'!$B$5</f>
        <v>0.15277777777777779</v>
      </c>
      <c r="R833" s="18">
        <f>_xlfn.STDEV.S('cons 2023 - 2025'!D834:AM834)/SQRT('⚙ Assumptions'!$B$5)</f>
        <v>1.6286021237075916</v>
      </c>
      <c r="S833" s="18">
        <f>-IF(AVERAGE('cons 2023 - 2025'!D834:AM834)=0,"",_xlfn.STDEV.S('cons 2023 - 2025'!D834:AM834)/AVERAGE('cons 2023 - 2025'!D834:AM834))</f>
        <v>2.2727070944687586</v>
      </c>
      <c r="T833" s="18" t="str">
        <f t="shared" si="158"/>
        <v>Z</v>
      </c>
      <c r="U833" s="37">
        <f t="shared" si="159"/>
        <v>0.9</v>
      </c>
      <c r="V833" s="18">
        <f t="shared" si="160"/>
        <v>1.28</v>
      </c>
      <c r="W833" s="18">
        <f t="shared" si="161"/>
        <v>19.048825534084621</v>
      </c>
      <c r="X833" s="18">
        <f t="shared" si="162"/>
        <v>16.312439622382133</v>
      </c>
      <c r="Y833" s="18">
        <f t="shared" si="163"/>
        <v>31.805769978529064</v>
      </c>
      <c r="Z833" s="18">
        <f t="shared" si="164"/>
        <v>25.667532214974727</v>
      </c>
      <c r="AA833" s="18">
        <f>-AVERAGE('cons 2023 - 2025'!D834:AM834)*12</f>
        <v>40.333333333333336</v>
      </c>
      <c r="AB833" s="27">
        <f t="shared" si="165"/>
        <v>1.4184000000000001</v>
      </c>
      <c r="AC833" s="18">
        <f>SQRT((2*AA833*'⚙ Assumptions'!$B$3)/AB833)</f>
        <v>92.361999007644371</v>
      </c>
      <c r="AD833" s="18">
        <f t="shared" si="166"/>
        <v>25.667532214974727</v>
      </c>
      <c r="AE833" s="18">
        <f t="shared" si="167"/>
        <v>118.0295312226191</v>
      </c>
      <c r="AF833" s="18">
        <f t="shared" si="168"/>
        <v>0.43668753130814258</v>
      </c>
    </row>
    <row r="834" spans="1:32" x14ac:dyDescent="0.3">
      <c r="A834" s="19" t="s">
        <v>1679</v>
      </c>
      <c r="B834" s="20" t="s">
        <v>1680</v>
      </c>
      <c r="C834" s="16" t="s">
        <v>8</v>
      </c>
      <c r="D834" s="16" t="str">
        <f>VLOOKUP(A834,'Lead Time'!$A$2:$C$1180,3,0)</f>
        <v>Local</v>
      </c>
      <c r="E834" s="23" t="str">
        <f>VLOOKUP(A834,Classification!$A$2:$D$1180,4,0)</f>
        <v>C</v>
      </c>
      <c r="F834" s="26" t="str">
        <f>VLOOKUP(A834,Classification!$A$2:$E$1180,5,0)</f>
        <v>M</v>
      </c>
      <c r="G834" s="21">
        <f>VLOOKUP(A834,'Lead Time'!$A$2:$D$1180,4,0)</f>
        <v>13.333333333333334</v>
      </c>
      <c r="H834" s="21">
        <f t="shared" si="156"/>
        <v>0.44444444444444448</v>
      </c>
      <c r="I834" s="32">
        <f>VLOOKUP(A834,Classification!$A$2:$F$1180,6,0)</f>
        <v>7.0650000000000004</v>
      </c>
      <c r="J834" s="21">
        <f>-SUM('cons 2023 - 2025'!D835:AM835)</f>
        <v>42</v>
      </c>
      <c r="K834" s="18">
        <f>-_xlfn.MINIFS('cons 2023 - 2025'!D835:AM835,'cons 2023 - 2025'!D835:AM835,"&lt;&gt;0")</f>
        <v>6</v>
      </c>
      <c r="L834" s="18">
        <f>-_xlfn.MAXIFS('cons 2023 - 2025'!D835:AM835,'cons 2023 - 2025'!D835:AM835,"&lt;&gt;0")</f>
        <v>2</v>
      </c>
      <c r="M834" s="19">
        <f>COUNTIF('cons 2023 - 2025'!D835:AM835,"&lt;&gt;0")</f>
        <v>12</v>
      </c>
      <c r="N834" s="21">
        <f>-AVERAGE('cons 2023 - 2025'!D835:AM835)</f>
        <v>1.1666666666666667</v>
      </c>
      <c r="O834" s="21">
        <f t="shared" si="157"/>
        <v>3.5</v>
      </c>
      <c r="P834" s="21">
        <f>_xlfn.STDEV.S('cons 2023 - 2025'!D835:AM835)</f>
        <v>1.8746428231227714</v>
      </c>
      <c r="Q834" s="21">
        <f>-AVERAGE('cons 2023 - 2025'!D835:AM835)/'⚙ Assumptions'!$B$5</f>
        <v>5.3030303030303032E-2</v>
      </c>
      <c r="R834" s="21">
        <f>_xlfn.STDEV.S('cons 2023 - 2025'!D835:AM835)/SQRT('⚙ Assumptions'!$B$5)</f>
        <v>0.39967519280067876</v>
      </c>
      <c r="S834" s="21">
        <f>-IF(AVERAGE('cons 2023 - 2025'!D835:AM835)=0,"",_xlfn.STDEV.S('cons 2023 - 2025'!D835:AM835)/AVERAGE('cons 2023 - 2025'!D835:AM835))</f>
        <v>1.606836705533804</v>
      </c>
      <c r="T834" s="21" t="str">
        <f t="shared" si="158"/>
        <v>Z</v>
      </c>
      <c r="U834" s="38">
        <f t="shared" si="159"/>
        <v>0.9</v>
      </c>
      <c r="V834" s="21">
        <f t="shared" si="160"/>
        <v>1.28</v>
      </c>
      <c r="W834" s="21">
        <f t="shared" si="161"/>
        <v>1.8680415468557494</v>
      </c>
      <c r="X834" s="21">
        <f t="shared" si="162"/>
        <v>1.5996952090647649</v>
      </c>
      <c r="Y834" s="21">
        <f t="shared" si="163"/>
        <v>2.5751122539264566</v>
      </c>
      <c r="Z834" s="21">
        <f t="shared" si="164"/>
        <v>2.1182137275832833</v>
      </c>
      <c r="AA834" s="21">
        <f>-AVERAGE('cons 2023 - 2025'!D835:AM835)*12</f>
        <v>14</v>
      </c>
      <c r="AB834" s="32">
        <f t="shared" si="165"/>
        <v>1.4130000000000003</v>
      </c>
      <c r="AC834" s="21">
        <f>SQRT((2*AA834*'⚙ Assumptions'!$B$3)/AB834)</f>
        <v>54.5197134139854</v>
      </c>
      <c r="AD834" s="21">
        <f t="shared" si="166"/>
        <v>2.1182137275832833</v>
      </c>
      <c r="AE834" s="21">
        <f t="shared" si="167"/>
        <v>56.637927141568682</v>
      </c>
      <c r="AF834" s="21">
        <f t="shared" si="168"/>
        <v>0.25678785017987127</v>
      </c>
    </row>
    <row r="835" spans="1:32" x14ac:dyDescent="0.3">
      <c r="A835" s="16" t="s">
        <v>1681</v>
      </c>
      <c r="B835" s="17" t="s">
        <v>1682</v>
      </c>
      <c r="C835" s="16" t="s">
        <v>8</v>
      </c>
      <c r="D835" s="16" t="str">
        <f>VLOOKUP(A835,'Lead Time'!$A$2:$C$1180,3,0)</f>
        <v>Local</v>
      </c>
      <c r="E835" s="23" t="str">
        <f>VLOOKUP(A835,Classification!$A$2:$D$1180,4,0)</f>
        <v>C</v>
      </c>
      <c r="F835" s="26" t="str">
        <f>VLOOKUP(A835,Classification!$A$2:$E$1180,5,0)</f>
        <v>M</v>
      </c>
      <c r="G835" s="18">
        <f>VLOOKUP(A835,'Lead Time'!$A$2:$D$1180,4,0)</f>
        <v>57</v>
      </c>
      <c r="H835" s="18">
        <f t="shared" si="156"/>
        <v>1.9</v>
      </c>
      <c r="I835" s="27">
        <f>VLOOKUP(A835,Classification!$A$2:$F$1180,6,0)</f>
        <v>7.0549999999999997</v>
      </c>
      <c r="J835" s="18">
        <f>-SUM('cons 2023 - 2025'!D836:AM836)</f>
        <v>41</v>
      </c>
      <c r="K835" s="18">
        <f>-_xlfn.MINIFS('cons 2023 - 2025'!D836:AM836,'cons 2023 - 2025'!D836:AM836,"&lt;&gt;0")</f>
        <v>10</v>
      </c>
      <c r="L835" s="18">
        <f>-_xlfn.MAXIFS('cons 2023 - 2025'!D836:AM836,'cons 2023 - 2025'!D836:AM836,"&lt;&gt;0")</f>
        <v>1</v>
      </c>
      <c r="M835" s="16">
        <f>COUNTIF('cons 2023 - 2025'!D836:AM836,"&lt;&gt;0")</f>
        <v>11</v>
      </c>
      <c r="N835" s="18">
        <f>-AVERAGE('cons 2023 - 2025'!D836:AM836)</f>
        <v>1.1388888888888888</v>
      </c>
      <c r="O835" s="18">
        <f t="shared" si="157"/>
        <v>3.7272727272727271</v>
      </c>
      <c r="P835" s="18">
        <f>_xlfn.STDEV.S('cons 2023 - 2025'!D836:AM836)</f>
        <v>2.3195169174116255</v>
      </c>
      <c r="Q835" s="18">
        <f>-AVERAGE('cons 2023 - 2025'!D836:AM836)/'⚙ Assumptions'!$B$5</f>
        <v>5.1767676767676768E-2</v>
      </c>
      <c r="R835" s="18">
        <f>_xlfn.STDEV.S('cons 2023 - 2025'!D836:AM836)/SQRT('⚙ Assumptions'!$B$5)</f>
        <v>0.4945226683911158</v>
      </c>
      <c r="S835" s="18">
        <f>-IF(AVERAGE('cons 2023 - 2025'!D836:AM836)=0,"",_xlfn.STDEV.S('cons 2023 - 2025'!D836:AM836)/AVERAGE('cons 2023 - 2025'!D836:AM836))</f>
        <v>2.0366490006541103</v>
      </c>
      <c r="T835" s="18" t="str">
        <f t="shared" si="158"/>
        <v>Z</v>
      </c>
      <c r="U835" s="37">
        <f t="shared" si="159"/>
        <v>0.9</v>
      </c>
      <c r="V835" s="18">
        <f t="shared" si="160"/>
        <v>1.28</v>
      </c>
      <c r="W835" s="18">
        <f t="shared" si="161"/>
        <v>4.7789622666767668</v>
      </c>
      <c r="X835" s="18">
        <f t="shared" si="162"/>
        <v>4.0924587866751834</v>
      </c>
      <c r="Y835" s="18">
        <f t="shared" si="163"/>
        <v>7.7297198424343421</v>
      </c>
      <c r="Z835" s="18">
        <f t="shared" si="164"/>
        <v>6.2563476755640721</v>
      </c>
      <c r="AA835" s="18">
        <f>-AVERAGE('cons 2023 - 2025'!D836:AM836)*12</f>
        <v>13.666666666666666</v>
      </c>
      <c r="AB835" s="27">
        <f t="shared" si="165"/>
        <v>1.411</v>
      </c>
      <c r="AC835" s="18">
        <f>SQRT((2*AA835*'⚙ Assumptions'!$B$3)/AB835)</f>
        <v>53.904921941292251</v>
      </c>
      <c r="AD835" s="18">
        <f t="shared" si="166"/>
        <v>6.2563476755640721</v>
      </c>
      <c r="AE835" s="18">
        <f t="shared" si="167"/>
        <v>60.161269616856323</v>
      </c>
      <c r="AF835" s="18">
        <f t="shared" si="168"/>
        <v>0.25353281619721119</v>
      </c>
    </row>
    <row r="836" spans="1:32" x14ac:dyDescent="0.3">
      <c r="A836" s="19" t="s">
        <v>1683</v>
      </c>
      <c r="B836" s="20" t="s">
        <v>1684</v>
      </c>
      <c r="C836" s="16" t="s">
        <v>119</v>
      </c>
      <c r="D836" s="16" t="str">
        <f>VLOOKUP(A836,'Lead Time'!$A$2:$C$1180,3,0)</f>
        <v>Local</v>
      </c>
      <c r="E836" s="23" t="str">
        <f>VLOOKUP(A836,Classification!$A$2:$D$1180,4,0)</f>
        <v>C</v>
      </c>
      <c r="F836" s="24" t="str">
        <f>VLOOKUP(A836,Classification!$A$2:$E$1180,5,0)</f>
        <v>H</v>
      </c>
      <c r="G836" s="21">
        <f>VLOOKUP(A836,'Lead Time'!$A$2:$D$1180,4,0)</f>
        <v>0.17499999999999999</v>
      </c>
      <c r="H836" s="21">
        <f t="shared" ref="H836:H899" si="169">G836/30</f>
        <v>5.8333333333333327E-3</v>
      </c>
      <c r="I836" s="32">
        <f>VLOOKUP(A836,Classification!$A$2:$F$1180,6,0)</f>
        <v>7.0289999999999999</v>
      </c>
      <c r="J836" s="21">
        <f>-SUM('cons 2023 - 2025'!D837:AM837)</f>
        <v>155731.71799999991</v>
      </c>
      <c r="K836" s="18">
        <f>-_xlfn.MINIFS('cons 2023 - 2025'!D837:AM837,'cons 2023 - 2025'!D837:AM837,"&lt;&gt;0")</f>
        <v>9282.4050000000007</v>
      </c>
      <c r="L836" s="18">
        <f>-_xlfn.MAXIFS('cons 2023 - 2025'!D837:AM837,'cons 2023 - 2025'!D837:AM837,"&lt;&gt;0")</f>
        <v>593.34</v>
      </c>
      <c r="M836" s="19">
        <f>COUNTIF('cons 2023 - 2025'!D837:AM837,"&lt;&gt;0")</f>
        <v>36</v>
      </c>
      <c r="N836" s="21">
        <f>-AVERAGE('cons 2023 - 2025'!D837:AM837)</f>
        <v>4325.8810555555528</v>
      </c>
      <c r="O836" s="21">
        <f t="shared" ref="O836:O899" si="170">J836/M836</f>
        <v>4325.8810555555528</v>
      </c>
      <c r="P836" s="21">
        <f>_xlfn.STDEV.S('cons 2023 - 2025'!D837:AM837)</f>
        <v>2106.5296974161251</v>
      </c>
      <c r="Q836" s="21">
        <f>-AVERAGE('cons 2023 - 2025'!D837:AM837)/'⚙ Assumptions'!$B$5</f>
        <v>196.63095707070696</v>
      </c>
      <c r="R836" s="21">
        <f>_xlfn.STDEV.S('cons 2023 - 2025'!D837:AM837)/SQRT('⚙ Assumptions'!$B$5)</f>
        <v>449.11364051348517</v>
      </c>
      <c r="S836" s="21">
        <f>-IF(AVERAGE('cons 2023 - 2025'!D837:AM837)=0,"",_xlfn.STDEV.S('cons 2023 - 2025'!D837:AM837)/AVERAGE('cons 2023 - 2025'!D837:AM837))</f>
        <v>0.48695968991352523</v>
      </c>
      <c r="T836" s="21" t="str">
        <f t="shared" ref="T836:T899" si="171">IF(ISBLANK(S836),"Z",
   IF(S836&lt;=0.25,"X",
      IF(S836&lt;=0.5,"Y","Z")))</f>
        <v>Y</v>
      </c>
      <c r="U836" s="38">
        <f t="shared" ref="U836:U899" si="172">IF(E836="B",0.95,IF(E836="C",0.9,0.98))</f>
        <v>0.9</v>
      </c>
      <c r="V836" s="21">
        <f t="shared" ref="V836:V899" si="173">IF(E836="B",1.65,1.28)</f>
        <v>1.28</v>
      </c>
      <c r="W836" s="21">
        <f t="shared" ref="W836:W899" si="174">V836*R836*SQRT(G836)</f>
        <v>240.48347544884979</v>
      </c>
      <c r="X836" s="21">
        <f t="shared" ref="X836:X899" si="175">V836*P836*SQRT(H836)</f>
        <v>205.9377448977454</v>
      </c>
      <c r="Y836" s="21">
        <f t="shared" ref="Y836:Y899" si="176">Q836*G836+W836</f>
        <v>274.89389293622349</v>
      </c>
      <c r="Z836" s="21">
        <f t="shared" ref="Z836:Z899" si="177">N836*H836+X836</f>
        <v>231.17205105515279</v>
      </c>
      <c r="AA836" s="21">
        <f>-AVERAGE('cons 2023 - 2025'!D837:AM837)*12</f>
        <v>51910.572666666631</v>
      </c>
      <c r="AB836" s="32">
        <f t="shared" ref="AB836:AB899" si="178">I836*0.2</f>
        <v>1.4058000000000002</v>
      </c>
      <c r="AC836" s="21">
        <f>SQRT((2*AA836*'⚙ Assumptions'!$B$3)/AB836)</f>
        <v>3328.3329758829245</v>
      </c>
      <c r="AD836" s="21">
        <f t="shared" ref="AD836:AD899" si="179">Z836</f>
        <v>231.17205105515279</v>
      </c>
      <c r="AE836" s="21">
        <f t="shared" ref="AE836:AE899" si="180">Z836+AC836</f>
        <v>3559.5050269380772</v>
      </c>
      <c r="AF836" s="21">
        <f t="shared" ref="AF836:AF899" si="181">AA836/AC836</f>
        <v>15.596568324987388</v>
      </c>
    </row>
    <row r="837" spans="1:32" x14ac:dyDescent="0.3">
      <c r="A837" s="16" t="s">
        <v>1685</v>
      </c>
      <c r="B837" s="17" t="s">
        <v>1686</v>
      </c>
      <c r="C837" s="16" t="s">
        <v>119</v>
      </c>
      <c r="D837" s="16" t="str">
        <f>VLOOKUP(A837,'Lead Time'!$A$2:$C$1180,3,0)</f>
        <v>Local</v>
      </c>
      <c r="E837" s="23" t="str">
        <f>VLOOKUP(A837,Classification!$A$2:$D$1180,4,0)</f>
        <v>C</v>
      </c>
      <c r="F837" s="24" t="str">
        <f>VLOOKUP(A837,Classification!$A$2:$E$1180,5,0)</f>
        <v>H</v>
      </c>
      <c r="G837" s="18">
        <f>VLOOKUP(A837,'Lead Time'!$A$2:$D$1180,4,0)</f>
        <v>6.742857142857142</v>
      </c>
      <c r="H837" s="18">
        <f t="shared" si="169"/>
        <v>0.22476190476190475</v>
      </c>
      <c r="I837" s="27">
        <f>VLOOKUP(A837,Classification!$A$2:$F$1180,6,0)</f>
        <v>7.0289999999999999</v>
      </c>
      <c r="J837" s="18">
        <f>-SUM('cons 2023 - 2025'!D838:AM838)</f>
        <v>100829.484</v>
      </c>
      <c r="K837" s="18">
        <f>-_xlfn.MINIFS('cons 2023 - 2025'!D838:AM838,'cons 2023 - 2025'!D838:AM838,"&lt;&gt;0")</f>
        <v>6084.3379999999997</v>
      </c>
      <c r="L837" s="18">
        <f>-_xlfn.MAXIFS('cons 2023 - 2025'!D838:AM838,'cons 2023 - 2025'!D838:AM838,"&lt;&gt;0")</f>
        <v>156.86000000000001</v>
      </c>
      <c r="M837" s="16">
        <f>COUNTIF('cons 2023 - 2025'!D838:AM838,"&lt;&gt;0")</f>
        <v>35</v>
      </c>
      <c r="N837" s="18">
        <f>-AVERAGE('cons 2023 - 2025'!D838:AM838)</f>
        <v>2800.819</v>
      </c>
      <c r="O837" s="18">
        <f t="shared" si="170"/>
        <v>2880.8424</v>
      </c>
      <c r="P837" s="18">
        <f>_xlfn.STDEV.S('cons 2023 - 2025'!D838:AM838)</f>
        <v>1457.8949040424002</v>
      </c>
      <c r="Q837" s="18">
        <f>-AVERAGE('cons 2023 - 2025'!D838:AM838)/'⚙ Assumptions'!$B$5</f>
        <v>127.30995454545454</v>
      </c>
      <c r="R837" s="18">
        <f>_xlfn.STDEV.S('cons 2023 - 2025'!D838:AM838)/SQRT('⚙ Assumptions'!$B$5)</f>
        <v>310.82423791303364</v>
      </c>
      <c r="S837" s="18">
        <f>-IF(AVERAGE('cons 2023 - 2025'!D838:AM838)=0,"",_xlfn.STDEV.S('cons 2023 - 2025'!D838:AM838)/AVERAGE('cons 2023 - 2025'!D838:AM838))</f>
        <v>0.52052449802804113</v>
      </c>
      <c r="T837" s="18" t="str">
        <f t="shared" si="171"/>
        <v>Z</v>
      </c>
      <c r="U837" s="37">
        <f t="shared" si="172"/>
        <v>0.9</v>
      </c>
      <c r="V837" s="18">
        <f t="shared" si="173"/>
        <v>1.28</v>
      </c>
      <c r="W837" s="18">
        <f t="shared" si="174"/>
        <v>1033.1106212112411</v>
      </c>
      <c r="X837" s="18">
        <f t="shared" si="175"/>
        <v>884.70308059650699</v>
      </c>
      <c r="Y837" s="18">
        <f t="shared" si="176"/>
        <v>1891.5434575748773</v>
      </c>
      <c r="Z837" s="18">
        <f t="shared" si="177"/>
        <v>1514.2204939298404</v>
      </c>
      <c r="AA837" s="18">
        <f>-AVERAGE('cons 2023 - 2025'!D838:AM838)*12</f>
        <v>33609.828000000001</v>
      </c>
      <c r="AB837" s="27">
        <f t="shared" si="178"/>
        <v>1.4058000000000002</v>
      </c>
      <c r="AC837" s="18">
        <f>SQRT((2*AA837*'⚙ Assumptions'!$B$3)/AB837)</f>
        <v>2678.1321486024021</v>
      </c>
      <c r="AD837" s="18">
        <f t="shared" si="179"/>
        <v>1514.2204939298404</v>
      </c>
      <c r="AE837" s="18">
        <f t="shared" si="180"/>
        <v>4192.3526425322425</v>
      </c>
      <c r="AF837" s="18">
        <f t="shared" si="181"/>
        <v>12.549727248350861</v>
      </c>
    </row>
    <row r="838" spans="1:32" x14ac:dyDescent="0.3">
      <c r="A838" s="19" t="s">
        <v>1687</v>
      </c>
      <c r="B838" s="20" t="s">
        <v>1688</v>
      </c>
      <c r="C838" s="16" t="s">
        <v>976</v>
      </c>
      <c r="D838" s="16" t="str">
        <f>VLOOKUP(A838,'Lead Time'!$A$2:$C$1180,3,0)</f>
        <v>Local</v>
      </c>
      <c r="E838" s="23" t="str">
        <f>VLOOKUP(A838,Classification!$A$2:$D$1180,4,0)</f>
        <v>C</v>
      </c>
      <c r="F838" s="24" t="str">
        <f>VLOOKUP(A838,Classification!$A$2:$E$1180,5,0)</f>
        <v>H</v>
      </c>
      <c r="G838" s="21">
        <f>VLOOKUP(A838,'Lead Time'!$A$2:$D$1180,4,0)</f>
        <v>15</v>
      </c>
      <c r="H838" s="21">
        <f t="shared" si="169"/>
        <v>0.5</v>
      </c>
      <c r="I838" s="32">
        <f>VLOOKUP(A838,Classification!$A$2:$F$1180,6,0)</f>
        <v>6.9809999999999999</v>
      </c>
      <c r="J838" s="21">
        <f>-SUM('cons 2023 - 2025'!D839:AM839)</f>
        <v>27811.5</v>
      </c>
      <c r="K838" s="18">
        <f>-_xlfn.MINIFS('cons 2023 - 2025'!D839:AM839,'cons 2023 - 2025'!D839:AM839,"&lt;&gt;0")</f>
        <v>3842</v>
      </c>
      <c r="L838" s="18">
        <f>-_xlfn.MAXIFS('cons 2023 - 2025'!D839:AM839,'cons 2023 - 2025'!D839:AM839,"&lt;&gt;0")</f>
        <v>10</v>
      </c>
      <c r="M838" s="19">
        <f>COUNTIF('cons 2023 - 2025'!D839:AM839,"&lt;&gt;0")</f>
        <v>34</v>
      </c>
      <c r="N838" s="21">
        <f>-AVERAGE('cons 2023 - 2025'!D839:AM839)</f>
        <v>772.54166666666663</v>
      </c>
      <c r="O838" s="21">
        <f t="shared" si="170"/>
        <v>817.98529411764707</v>
      </c>
      <c r="P838" s="21">
        <f>_xlfn.STDEV.S('cons 2023 - 2025'!D839:AM839)</f>
        <v>885.97414808301744</v>
      </c>
      <c r="Q838" s="21">
        <f>-AVERAGE('cons 2023 - 2025'!D839:AM839)/'⚙ Assumptions'!$B$5</f>
        <v>35.115530303030305</v>
      </c>
      <c r="R838" s="21">
        <f>_xlfn.STDEV.S('cons 2023 - 2025'!D839:AM839)/SQRT('⚙ Assumptions'!$B$5)</f>
        <v>188.890323043851</v>
      </c>
      <c r="S838" s="21">
        <f>-IF(AVERAGE('cons 2023 - 2025'!D839:AM839)=0,"",_xlfn.STDEV.S('cons 2023 - 2025'!D839:AM839)/AVERAGE('cons 2023 - 2025'!D839:AM839))</f>
        <v>1.1468302439993754</v>
      </c>
      <c r="T838" s="21" t="str">
        <f t="shared" si="171"/>
        <v>Z</v>
      </c>
      <c r="U838" s="38">
        <f t="shared" si="172"/>
        <v>0.9</v>
      </c>
      <c r="V838" s="21">
        <f t="shared" si="173"/>
        <v>1.28</v>
      </c>
      <c r="W838" s="21">
        <f t="shared" si="174"/>
        <v>936.40841652297479</v>
      </c>
      <c r="X838" s="21">
        <f t="shared" si="175"/>
        <v>801.89225992380955</v>
      </c>
      <c r="Y838" s="21">
        <f t="shared" si="176"/>
        <v>1463.1413710684294</v>
      </c>
      <c r="Z838" s="21">
        <f t="shared" si="177"/>
        <v>1188.1630932571429</v>
      </c>
      <c r="AA838" s="21">
        <f>-AVERAGE('cons 2023 - 2025'!D839:AM839)*12</f>
        <v>9270.5</v>
      </c>
      <c r="AB838" s="32">
        <f t="shared" si="178"/>
        <v>1.3962000000000001</v>
      </c>
      <c r="AC838" s="21">
        <f>SQRT((2*AA838*'⚙ Assumptions'!$B$3)/AB838)</f>
        <v>1411.361900834358</v>
      </c>
      <c r="AD838" s="21">
        <f t="shared" si="179"/>
        <v>1188.1630932571429</v>
      </c>
      <c r="AE838" s="21">
        <f t="shared" si="180"/>
        <v>2599.524994091501</v>
      </c>
      <c r="AF838" s="21">
        <f t="shared" si="181"/>
        <v>6.5684782864831037</v>
      </c>
    </row>
    <row r="839" spans="1:32" x14ac:dyDescent="0.3">
      <c r="A839" s="16" t="s">
        <v>1689</v>
      </c>
      <c r="B839" s="17" t="s">
        <v>1690</v>
      </c>
      <c r="C839" s="16" t="s">
        <v>8</v>
      </c>
      <c r="D839" s="16" t="str">
        <f>VLOOKUP(A839,'Lead Time'!$A$2:$C$1180,3,0)</f>
        <v>Import</v>
      </c>
      <c r="E839" s="23" t="str">
        <f>VLOOKUP(A839,Classification!$A$2:$D$1180,4,0)</f>
        <v>C</v>
      </c>
      <c r="F839" s="25" t="str">
        <f>VLOOKUP(A839,Classification!$A$2:$E$1180,5,0)</f>
        <v>L</v>
      </c>
      <c r="G839" s="18">
        <f>VLOOKUP(A839,'Lead Time'!$A$2:$D$1180,4,0)</f>
        <v>205</v>
      </c>
      <c r="H839" s="18">
        <f t="shared" si="169"/>
        <v>6.833333333333333</v>
      </c>
      <c r="I839" s="27">
        <f>VLOOKUP(A839,Classification!$A$2:$F$1180,6,0)</f>
        <v>6.96</v>
      </c>
      <c r="J839" s="18">
        <f>-SUM('cons 2023 - 2025'!D840:AM840)</f>
        <v>1360</v>
      </c>
      <c r="K839" s="18">
        <f>-_xlfn.MINIFS('cons 2023 - 2025'!D840:AM840,'cons 2023 - 2025'!D840:AM840,"&lt;&gt;0")</f>
        <v>1280</v>
      </c>
      <c r="L839" s="18">
        <f>-_xlfn.MAXIFS('cons 2023 - 2025'!D840:AM840,'cons 2023 - 2025'!D840:AM840,"&lt;&gt;0")</f>
        <v>80</v>
      </c>
      <c r="M839" s="16">
        <f>COUNTIF('cons 2023 - 2025'!D840:AM840,"&lt;&gt;0")</f>
        <v>2</v>
      </c>
      <c r="N839" s="18">
        <f>-AVERAGE('cons 2023 - 2025'!D840:AM840)</f>
        <v>37.777777777777779</v>
      </c>
      <c r="O839" s="18">
        <f t="shared" si="170"/>
        <v>680</v>
      </c>
      <c r="P839" s="18">
        <f>_xlfn.STDEV.S('cons 2023 - 2025'!D840:AM840)</f>
        <v>213.36904463007096</v>
      </c>
      <c r="Q839" s="18">
        <f>-AVERAGE('cons 2023 - 2025'!D840:AM840)/'⚙ Assumptions'!$B$5</f>
        <v>1.7171717171717171</v>
      </c>
      <c r="R839" s="18">
        <f>_xlfn.STDEV.S('cons 2023 - 2025'!D840:AM840)/SQRT('⚙ Assumptions'!$B$5)</f>
        <v>45.490433163243338</v>
      </c>
      <c r="S839" s="18">
        <f>-IF(AVERAGE('cons 2023 - 2025'!D840:AM840)=0,"",_xlfn.STDEV.S('cons 2023 - 2025'!D840:AM840)/AVERAGE('cons 2023 - 2025'!D840:AM840))</f>
        <v>5.6480041225607014</v>
      </c>
      <c r="T839" s="18" t="str">
        <f t="shared" si="171"/>
        <v>Z</v>
      </c>
      <c r="U839" s="37">
        <f t="shared" si="172"/>
        <v>0.9</v>
      </c>
      <c r="V839" s="18">
        <f t="shared" si="173"/>
        <v>1.28</v>
      </c>
      <c r="W839" s="18">
        <f t="shared" si="174"/>
        <v>833.69456911648081</v>
      </c>
      <c r="X839" s="18">
        <f t="shared" si="175"/>
        <v>713.93337599141387</v>
      </c>
      <c r="Y839" s="18">
        <f t="shared" si="176"/>
        <v>1185.7147711366829</v>
      </c>
      <c r="Z839" s="18">
        <f t="shared" si="177"/>
        <v>972.08152413956202</v>
      </c>
      <c r="AA839" s="18">
        <f>-AVERAGE('cons 2023 - 2025'!D840:AM840)*12</f>
        <v>453.33333333333337</v>
      </c>
      <c r="AB839" s="27">
        <f t="shared" si="178"/>
        <v>1.3920000000000001</v>
      </c>
      <c r="AC839" s="18">
        <f>SQRT((2*AA839*'⚙ Assumptions'!$B$3)/AB839)</f>
        <v>312.57183082499188</v>
      </c>
      <c r="AD839" s="18">
        <f t="shared" si="179"/>
        <v>972.08152413956202</v>
      </c>
      <c r="AE839" s="18">
        <f t="shared" si="180"/>
        <v>1284.653354964554</v>
      </c>
      <c r="AF839" s="18">
        <f t="shared" si="181"/>
        <v>1.4503332950279626</v>
      </c>
    </row>
    <row r="840" spans="1:32" x14ac:dyDescent="0.3">
      <c r="A840" s="19" t="s">
        <v>1691</v>
      </c>
      <c r="B840" s="20" t="s">
        <v>1692</v>
      </c>
      <c r="C840" s="16" t="s">
        <v>130</v>
      </c>
      <c r="D840" s="16" t="str">
        <f>VLOOKUP(A840,'Lead Time'!$A$2:$C$1180,3,0)</f>
        <v>Mixed Source</v>
      </c>
      <c r="E840" s="23" t="str">
        <f>VLOOKUP(A840,Classification!$A$2:$D$1180,4,0)</f>
        <v>C</v>
      </c>
      <c r="F840" s="26" t="str">
        <f>VLOOKUP(A840,Classification!$A$2:$E$1180,5,0)</f>
        <v>M</v>
      </c>
      <c r="G840" s="21">
        <f>VLOOKUP(A840,'Lead Time'!$A$2:$D$1180,4,0)</f>
        <v>197.66666666666666</v>
      </c>
      <c r="H840" s="21">
        <f t="shared" si="169"/>
        <v>6.5888888888888886</v>
      </c>
      <c r="I840" s="32">
        <f>VLOOKUP(A840,Classification!$A$2:$F$1180,6,0)</f>
        <v>6.8150000000000004</v>
      </c>
      <c r="J840" s="21">
        <f>-SUM('cons 2023 - 2025'!D841:AM841)</f>
        <v>200</v>
      </c>
      <c r="K840" s="18">
        <f>-_xlfn.MINIFS('cons 2023 - 2025'!D841:AM841,'cons 2023 - 2025'!D841:AM841,"&lt;&gt;0")</f>
        <v>140</v>
      </c>
      <c r="L840" s="18">
        <f>-_xlfn.MAXIFS('cons 2023 - 2025'!D841:AM841,'cons 2023 - 2025'!D841:AM841,"&lt;&gt;0")</f>
        <v>10</v>
      </c>
      <c r="M840" s="19">
        <f>COUNTIF('cons 2023 - 2025'!D841:AM841,"&lt;&gt;0")</f>
        <v>3</v>
      </c>
      <c r="N840" s="21">
        <f>-AVERAGE('cons 2023 - 2025'!D841:AM841)</f>
        <v>5.5555555555555554</v>
      </c>
      <c r="O840" s="21">
        <f t="shared" si="170"/>
        <v>66.666666666666671</v>
      </c>
      <c r="P840" s="21">
        <f>_xlfn.STDEV.S('cons 2023 - 2025'!D841:AM841)</f>
        <v>24.546683738128099</v>
      </c>
      <c r="Q840" s="21">
        <f>-AVERAGE('cons 2023 - 2025'!D841:AM841)/'⚙ Assumptions'!$B$5</f>
        <v>0.25252525252525254</v>
      </c>
      <c r="R840" s="21">
        <f>_xlfn.STDEV.S('cons 2023 - 2025'!D841:AM841)/SQRT('⚙ Assumptions'!$B$5)</f>
        <v>5.2333705571235241</v>
      </c>
      <c r="S840" s="21">
        <f>-IF(AVERAGE('cons 2023 - 2025'!D841:AM841)=0,"",_xlfn.STDEV.S('cons 2023 - 2025'!D841:AM841)/AVERAGE('cons 2023 - 2025'!D841:AM841))</f>
        <v>4.4184030728630583</v>
      </c>
      <c r="T840" s="21" t="str">
        <f t="shared" si="171"/>
        <v>Z</v>
      </c>
      <c r="U840" s="38">
        <f t="shared" si="172"/>
        <v>0.9</v>
      </c>
      <c r="V840" s="21">
        <f t="shared" si="173"/>
        <v>1.28</v>
      </c>
      <c r="W840" s="21">
        <f t="shared" si="174"/>
        <v>94.179889316708966</v>
      </c>
      <c r="X840" s="21">
        <f t="shared" si="175"/>
        <v>80.650838833737723</v>
      </c>
      <c r="Y840" s="21">
        <f t="shared" si="176"/>
        <v>144.09571423253388</v>
      </c>
      <c r="Z840" s="21">
        <f t="shared" si="177"/>
        <v>117.25577710534266</v>
      </c>
      <c r="AA840" s="21">
        <f>-AVERAGE('cons 2023 - 2025'!D841:AM841)*12</f>
        <v>66.666666666666657</v>
      </c>
      <c r="AB840" s="32">
        <f t="shared" si="178"/>
        <v>1.3630000000000002</v>
      </c>
      <c r="AC840" s="21">
        <f>SQRT((2*AA840*'⚙ Assumptions'!$B$3)/AB840)</f>
        <v>121.13428212804352</v>
      </c>
      <c r="AD840" s="21">
        <f t="shared" si="179"/>
        <v>117.25577710534266</v>
      </c>
      <c r="AE840" s="21">
        <f t="shared" si="180"/>
        <v>238.39005923338618</v>
      </c>
      <c r="AF840" s="21">
        <f t="shared" si="181"/>
        <v>0.55035342180174451</v>
      </c>
    </row>
    <row r="841" spans="1:32" x14ac:dyDescent="0.3">
      <c r="A841" s="16" t="s">
        <v>1693</v>
      </c>
      <c r="B841" s="17" t="s">
        <v>1694</v>
      </c>
      <c r="C841" s="16" t="s">
        <v>8</v>
      </c>
      <c r="D841" s="16" t="str">
        <f>VLOOKUP(A841,'Lead Time'!$A$2:$C$1180,3,0)</f>
        <v>Local</v>
      </c>
      <c r="E841" s="23" t="str">
        <f>VLOOKUP(A841,Classification!$A$2:$D$1180,4,0)</f>
        <v>C</v>
      </c>
      <c r="F841" s="25" t="str">
        <f>VLOOKUP(A841,Classification!$A$2:$E$1180,5,0)</f>
        <v>L</v>
      </c>
      <c r="G841" s="18">
        <f>VLOOKUP(A841,'Lead Time'!$A$2:$D$1180,4,0)</f>
        <v>9</v>
      </c>
      <c r="H841" s="18">
        <f t="shared" si="169"/>
        <v>0.3</v>
      </c>
      <c r="I841" s="27">
        <f>VLOOKUP(A841,Classification!$A$2:$F$1180,6,0)</f>
        <v>6.8070000000000004</v>
      </c>
      <c r="J841" s="18">
        <f>-SUM('cons 2023 - 2025'!D842:AM842)</f>
        <v>8</v>
      </c>
      <c r="K841" s="18">
        <f>-_xlfn.MINIFS('cons 2023 - 2025'!D842:AM842,'cons 2023 - 2025'!D842:AM842,"&lt;&gt;0")</f>
        <v>4</v>
      </c>
      <c r="L841" s="18">
        <f>-_xlfn.MAXIFS('cons 2023 - 2025'!D842:AM842,'cons 2023 - 2025'!D842:AM842,"&lt;&gt;0")</f>
        <v>2</v>
      </c>
      <c r="M841" s="16">
        <f>COUNTIF('cons 2023 - 2025'!D842:AM842,"&lt;&gt;0")</f>
        <v>3</v>
      </c>
      <c r="N841" s="18">
        <f>-AVERAGE('cons 2023 - 2025'!D842:AM842)</f>
        <v>0.22222222222222221</v>
      </c>
      <c r="O841" s="18">
        <f t="shared" si="170"/>
        <v>2.6666666666666665</v>
      </c>
      <c r="P841" s="18">
        <f>_xlfn.STDEV.S('cons 2023 - 2025'!D842:AM842)</f>
        <v>0.79681907288959575</v>
      </c>
      <c r="Q841" s="18">
        <f>-AVERAGE('cons 2023 - 2025'!D842:AM842)/'⚙ Assumptions'!$B$5</f>
        <v>1.01010101010101E-2</v>
      </c>
      <c r="R841" s="18">
        <f>_xlfn.STDEV.S('cons 2023 - 2025'!D842:AM842)/SQRT('⚙ Assumptions'!$B$5)</f>
        <v>0.16988239714587516</v>
      </c>
      <c r="S841" s="18">
        <f>-IF(AVERAGE('cons 2023 - 2025'!D842:AM842)=0,"",_xlfn.STDEV.S('cons 2023 - 2025'!D842:AM842)/AVERAGE('cons 2023 - 2025'!D842:AM842))</f>
        <v>3.5856858280031809</v>
      </c>
      <c r="T841" s="18" t="str">
        <f t="shared" si="171"/>
        <v>Z</v>
      </c>
      <c r="U841" s="37">
        <f t="shared" si="172"/>
        <v>0.9</v>
      </c>
      <c r="V841" s="18">
        <f t="shared" si="173"/>
        <v>1.28</v>
      </c>
      <c r="W841" s="18">
        <f t="shared" si="174"/>
        <v>0.65234840504016067</v>
      </c>
      <c r="X841" s="18">
        <f t="shared" si="175"/>
        <v>0.55863779900414046</v>
      </c>
      <c r="Y841" s="18">
        <f t="shared" si="176"/>
        <v>0.74325749594925161</v>
      </c>
      <c r="Z841" s="18">
        <f t="shared" si="177"/>
        <v>0.62530446567080711</v>
      </c>
      <c r="AA841" s="18">
        <f>-AVERAGE('cons 2023 - 2025'!D842:AM842)*12</f>
        <v>2.6666666666666665</v>
      </c>
      <c r="AB841" s="27">
        <f t="shared" si="178"/>
        <v>1.3614000000000002</v>
      </c>
      <c r="AC841" s="18">
        <f>SQRT((2*AA841*'⚙ Assumptions'!$B$3)/AB841)</f>
        <v>24.24108868204296</v>
      </c>
      <c r="AD841" s="18">
        <f t="shared" si="179"/>
        <v>0.62530446567080711</v>
      </c>
      <c r="AE841" s="18">
        <f t="shared" si="180"/>
        <v>24.866393147713769</v>
      </c>
      <c r="AF841" s="18">
        <f t="shared" si="181"/>
        <v>0.11000606043911096</v>
      </c>
    </row>
    <row r="842" spans="1:32" x14ac:dyDescent="0.3">
      <c r="A842" s="19" t="s">
        <v>1695</v>
      </c>
      <c r="B842" s="20" t="s">
        <v>1696</v>
      </c>
      <c r="C842" s="16" t="s">
        <v>8</v>
      </c>
      <c r="D842" s="16" t="str">
        <f>VLOOKUP(A842,'Lead Time'!$A$2:$C$1180,3,0)</f>
        <v>Local</v>
      </c>
      <c r="E842" s="23" t="str">
        <f>VLOOKUP(A842,Classification!$A$2:$D$1180,4,0)</f>
        <v>C</v>
      </c>
      <c r="F842" s="24" t="str">
        <f>VLOOKUP(A842,Classification!$A$2:$E$1180,5,0)</f>
        <v>H</v>
      </c>
      <c r="G842" s="21">
        <f>VLOOKUP(A842,'Lead Time'!$A$2:$D$1180,4,0)</f>
        <v>12.466666666666667</v>
      </c>
      <c r="H842" s="21">
        <f t="shared" si="169"/>
        <v>0.41555555555555557</v>
      </c>
      <c r="I842" s="32">
        <f>VLOOKUP(A842,Classification!$A$2:$F$1180,6,0)</f>
        <v>6.7210000000000001</v>
      </c>
      <c r="J842" s="21">
        <f>-SUM('cons 2023 - 2025'!D843:AM843)</f>
        <v>110</v>
      </c>
      <c r="K842" s="18">
        <f>-_xlfn.MINIFS('cons 2023 - 2025'!D843:AM843,'cons 2023 - 2025'!D843:AM843,"&lt;&gt;0")</f>
        <v>12</v>
      </c>
      <c r="L842" s="18">
        <f>-_xlfn.MAXIFS('cons 2023 - 2025'!D843:AM843,'cons 2023 - 2025'!D843:AM843,"&lt;&gt;0")</f>
        <v>1</v>
      </c>
      <c r="M842" s="19">
        <f>COUNTIF('cons 2023 - 2025'!D843:AM843,"&lt;&gt;0")</f>
        <v>27</v>
      </c>
      <c r="N842" s="21">
        <f>-AVERAGE('cons 2023 - 2025'!D843:AM843)</f>
        <v>3.0555555555555554</v>
      </c>
      <c r="O842" s="21">
        <f t="shared" si="170"/>
        <v>4.0740740740740744</v>
      </c>
      <c r="P842" s="21">
        <f>_xlfn.STDEV.S('cons 2023 - 2025'!D843:AM843)</f>
        <v>3.2066399365285281</v>
      </c>
      <c r="Q842" s="21">
        <f>-AVERAGE('cons 2023 - 2025'!D843:AM843)/'⚙ Assumptions'!$B$5</f>
        <v>0.13888888888888887</v>
      </c>
      <c r="R842" s="21">
        <f>_xlfn.STDEV.S('cons 2023 - 2025'!D843:AM843)/SQRT('⚙ Assumptions'!$B$5)</f>
        <v>0.6836579315623913</v>
      </c>
      <c r="S842" s="21">
        <f>-IF(AVERAGE('cons 2023 - 2025'!D843:AM843)=0,"",_xlfn.STDEV.S('cons 2023 - 2025'!D843:AM843)/AVERAGE('cons 2023 - 2025'!D843:AM843))</f>
        <v>1.0494457974093365</v>
      </c>
      <c r="T842" s="21" t="str">
        <f t="shared" si="171"/>
        <v>Z</v>
      </c>
      <c r="U842" s="38">
        <f t="shared" si="172"/>
        <v>0.9</v>
      </c>
      <c r="V842" s="21">
        <f t="shared" si="173"/>
        <v>1.28</v>
      </c>
      <c r="W842" s="21">
        <f t="shared" si="174"/>
        <v>3.0897546896684274</v>
      </c>
      <c r="X842" s="21">
        <f t="shared" si="175"/>
        <v>2.6459078399874838</v>
      </c>
      <c r="Y842" s="21">
        <f t="shared" si="176"/>
        <v>4.8212361711499083</v>
      </c>
      <c r="Z842" s="21">
        <f t="shared" si="177"/>
        <v>3.9156609264072371</v>
      </c>
      <c r="AA842" s="21">
        <f>-AVERAGE('cons 2023 - 2025'!D843:AM843)*12</f>
        <v>36.666666666666664</v>
      </c>
      <c r="AB842" s="32">
        <f t="shared" si="178"/>
        <v>1.3442000000000001</v>
      </c>
      <c r="AC842" s="21">
        <f>SQRT((2*AA842*'⚙ Assumptions'!$B$3)/AB842)</f>
        <v>90.461627531492496</v>
      </c>
      <c r="AD842" s="21">
        <f t="shared" si="179"/>
        <v>3.9156609264072371</v>
      </c>
      <c r="AE842" s="21">
        <f t="shared" si="180"/>
        <v>94.377288457899738</v>
      </c>
      <c r="AF842" s="21">
        <f t="shared" si="181"/>
        <v>0.40532839909277402</v>
      </c>
    </row>
    <row r="843" spans="1:32" x14ac:dyDescent="0.3">
      <c r="A843" s="16" t="s">
        <v>1697</v>
      </c>
      <c r="B843" s="17" t="s">
        <v>1698</v>
      </c>
      <c r="C843" s="16" t="s">
        <v>8</v>
      </c>
      <c r="D843" s="16"/>
      <c r="E843" s="23" t="str">
        <f>VLOOKUP(A843,Classification!$A$2:$D$1180,4,0)</f>
        <v>C</v>
      </c>
      <c r="F843" s="25" t="str">
        <f>VLOOKUP(A843,Classification!$A$2:$E$1180,5,0)</f>
        <v>L</v>
      </c>
      <c r="G843" s="18">
        <f>VLOOKUP(A843,'Lead Time'!$A$2:$D$1180,4,0)</f>
        <v>44</v>
      </c>
      <c r="H843" s="18">
        <f t="shared" si="169"/>
        <v>1.4666666666666666</v>
      </c>
      <c r="I843" s="27">
        <f>VLOOKUP(A843,Classification!$A$2:$F$1180,6,0)</f>
        <v>6.71</v>
      </c>
      <c r="J843" s="18">
        <f>-SUM('cons 2023 - 2025'!D844:AM844)</f>
        <v>4</v>
      </c>
      <c r="K843" s="18">
        <f>-_xlfn.MINIFS('cons 2023 - 2025'!D844:AM844,'cons 2023 - 2025'!D844:AM844,"&lt;&gt;0")</f>
        <v>3</v>
      </c>
      <c r="L843" s="18">
        <f>-_xlfn.MAXIFS('cons 2023 - 2025'!D844:AM844,'cons 2023 - 2025'!D844:AM844,"&lt;&gt;0")</f>
        <v>1</v>
      </c>
      <c r="M843" s="16">
        <f>COUNTIF('cons 2023 - 2025'!D844:AM844,"&lt;&gt;0")</f>
        <v>2</v>
      </c>
      <c r="N843" s="18">
        <f>-AVERAGE('cons 2023 - 2025'!D844:AM844)</f>
        <v>0.1111111111111111</v>
      </c>
      <c r="O843" s="18">
        <f t="shared" si="170"/>
        <v>2</v>
      </c>
      <c r="P843" s="18">
        <f>_xlfn.STDEV.S('cons 2023 - 2025'!D844:AM844)</f>
        <v>0.52250920854648386</v>
      </c>
      <c r="Q843" s="18">
        <f>-AVERAGE('cons 2023 - 2025'!D844:AM844)/'⚙ Assumptions'!$B$5</f>
        <v>5.0505050505050501E-3</v>
      </c>
      <c r="R843" s="18">
        <f>_xlfn.STDEV.S('cons 2023 - 2025'!D844:AM844)/SQRT('⚙ Assumptions'!$B$5)</f>
        <v>0.1113993375645134</v>
      </c>
      <c r="S843" s="18">
        <f>-IF(AVERAGE('cons 2023 - 2025'!D844:AM844)=0,"",_xlfn.STDEV.S('cons 2023 - 2025'!D844:AM844)/AVERAGE('cons 2023 - 2025'!D844:AM844))</f>
        <v>4.7025828769183553</v>
      </c>
      <c r="T843" s="18" t="str">
        <f t="shared" si="171"/>
        <v>Z</v>
      </c>
      <c r="U843" s="37">
        <f t="shared" si="172"/>
        <v>0.9</v>
      </c>
      <c r="V843" s="18">
        <f t="shared" si="173"/>
        <v>1.28</v>
      </c>
      <c r="W843" s="18">
        <f t="shared" si="174"/>
        <v>0.94584269976482471</v>
      </c>
      <c r="X843" s="18">
        <f t="shared" si="175"/>
        <v>0.80997129742078056</v>
      </c>
      <c r="Y843" s="18">
        <f t="shared" si="176"/>
        <v>1.1680649219870469</v>
      </c>
      <c r="Z843" s="18">
        <f t="shared" si="177"/>
        <v>0.97293426038374353</v>
      </c>
      <c r="AA843" s="18">
        <f>-AVERAGE('cons 2023 - 2025'!D844:AM844)*12</f>
        <v>1.3333333333333333</v>
      </c>
      <c r="AB843" s="27">
        <f t="shared" si="178"/>
        <v>1.3420000000000001</v>
      </c>
      <c r="AC843" s="18">
        <f>SQRT((2*AA843*'⚙ Assumptions'!$B$3)/AB843)</f>
        <v>17.264489368196223</v>
      </c>
      <c r="AD843" s="18">
        <f t="shared" si="179"/>
        <v>0.97293426038374353</v>
      </c>
      <c r="AE843" s="18">
        <f t="shared" si="180"/>
        <v>18.237423628579968</v>
      </c>
      <c r="AF843" s="18">
        <f t="shared" si="181"/>
        <v>7.7229815773731086E-2</v>
      </c>
    </row>
    <row r="844" spans="1:32" x14ac:dyDescent="0.3">
      <c r="A844" s="19" t="s">
        <v>1699</v>
      </c>
      <c r="B844" s="20" t="s">
        <v>1700</v>
      </c>
      <c r="C844" s="16" t="s">
        <v>8</v>
      </c>
      <c r="D844" s="16" t="str">
        <f>VLOOKUP(A844,'Lead Time'!$A$2:$C$1180,3,0)</f>
        <v>Local</v>
      </c>
      <c r="E844" s="23" t="str">
        <f>VLOOKUP(A844,Classification!$A$2:$D$1180,4,0)</f>
        <v>C</v>
      </c>
      <c r="F844" s="26" t="str">
        <f>VLOOKUP(A844,Classification!$A$2:$E$1180,5,0)</f>
        <v>M</v>
      </c>
      <c r="G844" s="21">
        <f>VLOOKUP(A844,'Lead Time'!$A$2:$D$1180,4,0)</f>
        <v>35.5</v>
      </c>
      <c r="H844" s="21">
        <f t="shared" si="169"/>
        <v>1.1833333333333333</v>
      </c>
      <c r="I844" s="32">
        <f>VLOOKUP(A844,Classification!$A$2:$F$1180,6,0)</f>
        <v>6.6189999999999998</v>
      </c>
      <c r="J844" s="21">
        <f>-SUM('cons 2023 - 2025'!D845:AM845)</f>
        <v>78</v>
      </c>
      <c r="K844" s="18">
        <f>-_xlfn.MINIFS('cons 2023 - 2025'!D845:AM845,'cons 2023 - 2025'!D845:AM845,"&lt;&gt;0")</f>
        <v>10</v>
      </c>
      <c r="L844" s="18">
        <f>-_xlfn.MAXIFS('cons 2023 - 2025'!D845:AM845,'cons 2023 - 2025'!D845:AM845,"&lt;&gt;0")</f>
        <v>1</v>
      </c>
      <c r="M844" s="19">
        <f>COUNTIF('cons 2023 - 2025'!D845:AM845,"&lt;&gt;0")</f>
        <v>20</v>
      </c>
      <c r="N844" s="21">
        <f>-AVERAGE('cons 2023 - 2025'!D845:AM845)</f>
        <v>2.1666666666666665</v>
      </c>
      <c r="O844" s="21">
        <f t="shared" si="170"/>
        <v>3.9</v>
      </c>
      <c r="P844" s="21">
        <f>_xlfn.STDEV.S('cons 2023 - 2025'!D845:AM845)</f>
        <v>2.9712912056160752</v>
      </c>
      <c r="Q844" s="21">
        <f>-AVERAGE('cons 2023 - 2025'!D845:AM845)/'⚙ Assumptions'!$B$5</f>
        <v>9.8484848484848481E-2</v>
      </c>
      <c r="R844" s="21">
        <f>_xlfn.STDEV.S('cons 2023 - 2025'!D845:AM845)/SQRT('⚙ Assumptions'!$B$5)</f>
        <v>0.63348141353847254</v>
      </c>
      <c r="S844" s="21">
        <f>-IF(AVERAGE('cons 2023 - 2025'!D845:AM845)=0,"",_xlfn.STDEV.S('cons 2023 - 2025'!D845:AM845)/AVERAGE('cons 2023 - 2025'!D845:AM845))</f>
        <v>1.3713651718228039</v>
      </c>
      <c r="T844" s="21" t="str">
        <f t="shared" si="171"/>
        <v>Z</v>
      </c>
      <c r="U844" s="38">
        <f t="shared" si="172"/>
        <v>0.9</v>
      </c>
      <c r="V844" s="21">
        <f t="shared" si="173"/>
        <v>1.28</v>
      </c>
      <c r="W844" s="21">
        <f t="shared" si="174"/>
        <v>4.8312334474103631</v>
      </c>
      <c r="X844" s="21">
        <f t="shared" si="175"/>
        <v>4.1372211515874833</v>
      </c>
      <c r="Y844" s="21">
        <f t="shared" si="176"/>
        <v>8.3274455686224833</v>
      </c>
      <c r="Z844" s="21">
        <f t="shared" si="177"/>
        <v>6.7011100404763724</v>
      </c>
      <c r="AA844" s="21">
        <f>-AVERAGE('cons 2023 - 2025'!D845:AM845)*12</f>
        <v>26</v>
      </c>
      <c r="AB844" s="32">
        <f t="shared" si="178"/>
        <v>1.3238000000000001</v>
      </c>
      <c r="AC844" s="21">
        <f>SQRT((2*AA844*'⚙ Assumptions'!$B$3)/AB844)</f>
        <v>76.760202711760115</v>
      </c>
      <c r="AD844" s="21">
        <f t="shared" si="179"/>
        <v>6.7011100404763724</v>
      </c>
      <c r="AE844" s="21">
        <f t="shared" si="180"/>
        <v>83.461312752236495</v>
      </c>
      <c r="AF844" s="21">
        <f t="shared" si="181"/>
        <v>0.33871718783276022</v>
      </c>
    </row>
    <row r="845" spans="1:32" x14ac:dyDescent="0.3">
      <c r="A845" s="16" t="s">
        <v>1701</v>
      </c>
      <c r="B845" s="17" t="s">
        <v>1702</v>
      </c>
      <c r="C845" s="16" t="s">
        <v>8</v>
      </c>
      <c r="D845" s="16" t="str">
        <f>VLOOKUP(A845,'Lead Time'!$A$2:$C$1180,3,0)</f>
        <v>Local</v>
      </c>
      <c r="E845" s="23" t="str">
        <f>VLOOKUP(A845,Classification!$A$2:$D$1180,4,0)</f>
        <v>C</v>
      </c>
      <c r="F845" s="25" t="str">
        <f>VLOOKUP(A845,Classification!$A$2:$E$1180,5,0)</f>
        <v>L</v>
      </c>
      <c r="G845" s="18">
        <f>VLOOKUP(A845,'Lead Time'!$A$2:$D$1180,4,0)</f>
        <v>15</v>
      </c>
      <c r="H845" s="18">
        <f t="shared" si="169"/>
        <v>0.5</v>
      </c>
      <c r="I845" s="27">
        <f>VLOOKUP(A845,Classification!$A$2:$F$1180,6,0)</f>
        <v>6.5780000000000003</v>
      </c>
      <c r="J845" s="18">
        <f>-SUM('cons 2023 - 2025'!D846:AM846)</f>
        <v>4</v>
      </c>
      <c r="K845" s="18">
        <f>-_xlfn.MINIFS('cons 2023 - 2025'!D846:AM846,'cons 2023 - 2025'!D846:AM846,"&lt;&gt;0")</f>
        <v>3</v>
      </c>
      <c r="L845" s="18">
        <f>-_xlfn.MAXIFS('cons 2023 - 2025'!D846:AM846,'cons 2023 - 2025'!D846:AM846,"&lt;&gt;0")</f>
        <v>1</v>
      </c>
      <c r="M845" s="16">
        <f>COUNTIF('cons 2023 - 2025'!D846:AM846,"&lt;&gt;0")</f>
        <v>2</v>
      </c>
      <c r="N845" s="18">
        <f>-AVERAGE('cons 2023 - 2025'!D846:AM846)</f>
        <v>0.1111111111111111</v>
      </c>
      <c r="O845" s="18">
        <f t="shared" si="170"/>
        <v>2</v>
      </c>
      <c r="P845" s="18">
        <f>_xlfn.STDEV.S('cons 2023 - 2025'!D846:AM846)</f>
        <v>0.52250920854648386</v>
      </c>
      <c r="Q845" s="18">
        <f>-AVERAGE('cons 2023 - 2025'!D846:AM846)/'⚙ Assumptions'!$B$5</f>
        <v>5.0505050505050501E-3</v>
      </c>
      <c r="R845" s="18">
        <f>_xlfn.STDEV.S('cons 2023 - 2025'!D846:AM846)/SQRT('⚙ Assumptions'!$B$5)</f>
        <v>0.1113993375645134</v>
      </c>
      <c r="S845" s="18">
        <f>-IF(AVERAGE('cons 2023 - 2025'!D846:AM846)=0,"",_xlfn.STDEV.S('cons 2023 - 2025'!D846:AM846)/AVERAGE('cons 2023 - 2025'!D846:AM846))</f>
        <v>4.7025828769183553</v>
      </c>
      <c r="T845" s="18" t="str">
        <f t="shared" si="171"/>
        <v>Z</v>
      </c>
      <c r="U845" s="37">
        <f t="shared" si="172"/>
        <v>0.9</v>
      </c>
      <c r="V845" s="18">
        <f t="shared" si="173"/>
        <v>1.28</v>
      </c>
      <c r="W845" s="18">
        <f t="shared" si="174"/>
        <v>0.55225315733235025</v>
      </c>
      <c r="X845" s="18">
        <f t="shared" si="175"/>
        <v>0.47292134988241247</v>
      </c>
      <c r="Y845" s="18">
        <f t="shared" si="176"/>
        <v>0.62801073308992605</v>
      </c>
      <c r="Z845" s="18">
        <f t="shared" si="177"/>
        <v>0.52847690543796799</v>
      </c>
      <c r="AA845" s="18">
        <f>-AVERAGE('cons 2023 - 2025'!D846:AM846)*12</f>
        <v>1.3333333333333333</v>
      </c>
      <c r="AB845" s="27">
        <f t="shared" si="178"/>
        <v>1.3156000000000001</v>
      </c>
      <c r="AC845" s="18">
        <f>SQRT((2*AA845*'⚙ Assumptions'!$B$3)/AB845)</f>
        <v>17.436851272653897</v>
      </c>
      <c r="AD845" s="18">
        <f t="shared" si="179"/>
        <v>0.52847690543796799</v>
      </c>
      <c r="AE845" s="18">
        <f t="shared" si="180"/>
        <v>17.965328178091866</v>
      </c>
      <c r="AF845" s="18">
        <f t="shared" si="181"/>
        <v>7.6466405114344896E-2</v>
      </c>
    </row>
    <row r="846" spans="1:32" x14ac:dyDescent="0.3">
      <c r="A846" s="19" t="s">
        <v>1703</v>
      </c>
      <c r="B846" s="20" t="s">
        <v>1704</v>
      </c>
      <c r="C846" s="16" t="s">
        <v>8</v>
      </c>
      <c r="D846" s="16" t="str">
        <f>VLOOKUP(A846,'Lead Time'!$A$2:$C$1180,3,0)</f>
        <v>Local</v>
      </c>
      <c r="E846" s="23" t="str">
        <f>VLOOKUP(A846,Classification!$A$2:$D$1180,4,0)</f>
        <v>C</v>
      </c>
      <c r="F846" s="26" t="str">
        <f>VLOOKUP(A846,Classification!$A$2:$E$1180,5,0)</f>
        <v>M</v>
      </c>
      <c r="G846" s="21">
        <f>VLOOKUP(A846,'Lead Time'!$A$2:$D$1180,4,0)</f>
        <v>7.75</v>
      </c>
      <c r="H846" s="21">
        <f t="shared" si="169"/>
        <v>0.25833333333333336</v>
      </c>
      <c r="I846" s="32">
        <f>VLOOKUP(A846,Classification!$A$2:$F$1180,6,0)</f>
        <v>6.5449999999999999</v>
      </c>
      <c r="J846" s="21">
        <f>-SUM('cons 2023 - 2025'!D847:AM847)</f>
        <v>20</v>
      </c>
      <c r="K846" s="18">
        <f>-_xlfn.MINIFS('cons 2023 - 2025'!D847:AM847,'cons 2023 - 2025'!D847:AM847,"&lt;&gt;0")</f>
        <v>5</v>
      </c>
      <c r="L846" s="18">
        <f>-_xlfn.MAXIFS('cons 2023 - 2025'!D847:AM847,'cons 2023 - 2025'!D847:AM847,"&lt;&gt;0")</f>
        <v>1</v>
      </c>
      <c r="M846" s="19">
        <f>COUNTIF('cons 2023 - 2025'!D847:AM847,"&lt;&gt;0")</f>
        <v>12</v>
      </c>
      <c r="N846" s="21">
        <f>-AVERAGE('cons 2023 - 2025'!D847:AM847)</f>
        <v>0.55555555555555558</v>
      </c>
      <c r="O846" s="21">
        <f t="shared" si="170"/>
        <v>1.6666666666666667</v>
      </c>
      <c r="P846" s="21">
        <f>_xlfn.STDEV.S('cons 2023 - 2025'!D847:AM847)</f>
        <v>1.0540925533894596</v>
      </c>
      <c r="Q846" s="21">
        <f>-AVERAGE('cons 2023 - 2025'!D847:AM847)/'⚙ Assumptions'!$B$5</f>
        <v>2.5252525252525252E-2</v>
      </c>
      <c r="R846" s="21">
        <f>_xlfn.STDEV.S('cons 2023 - 2025'!D847:AM847)/SQRT('⚙ Assumptions'!$B$5)</f>
        <v>0.22473328748774732</v>
      </c>
      <c r="S846" s="21">
        <f>-IF(AVERAGE('cons 2023 - 2025'!D847:AM847)=0,"",_xlfn.STDEV.S('cons 2023 - 2025'!D847:AM847)/AVERAGE('cons 2023 - 2025'!D847:AM847))</f>
        <v>1.8973665961010273</v>
      </c>
      <c r="T846" s="21" t="str">
        <f t="shared" si="171"/>
        <v>Z</v>
      </c>
      <c r="U846" s="38">
        <f t="shared" si="172"/>
        <v>0.9</v>
      </c>
      <c r="V846" s="21">
        <f t="shared" si="173"/>
        <v>1.28</v>
      </c>
      <c r="W846" s="21">
        <f t="shared" si="174"/>
        <v>0.80080767309818468</v>
      </c>
      <c r="X846" s="21">
        <f t="shared" si="175"/>
        <v>0.68577072078172119</v>
      </c>
      <c r="Y846" s="21">
        <f t="shared" si="176"/>
        <v>0.9965147438052554</v>
      </c>
      <c r="Z846" s="21">
        <f t="shared" si="177"/>
        <v>0.82928923930023979</v>
      </c>
      <c r="AA846" s="21">
        <f>-AVERAGE('cons 2023 - 2025'!D847:AM847)*12</f>
        <v>6.666666666666667</v>
      </c>
      <c r="AB846" s="32">
        <f t="shared" si="178"/>
        <v>1.3090000000000002</v>
      </c>
      <c r="AC846" s="21">
        <f>SQRT((2*AA846*'⚙ Assumptions'!$B$3)/AB846)</f>
        <v>39.08815524970521</v>
      </c>
      <c r="AD846" s="21">
        <f t="shared" si="179"/>
        <v>0.82928923930023979</v>
      </c>
      <c r="AE846" s="21">
        <f t="shared" si="180"/>
        <v>39.917444489005447</v>
      </c>
      <c r="AF846" s="21">
        <f t="shared" si="181"/>
        <v>0.17055465073954712</v>
      </c>
    </row>
    <row r="847" spans="1:32" x14ac:dyDescent="0.3">
      <c r="A847" s="16" t="s">
        <v>1705</v>
      </c>
      <c r="B847" s="17" t="s">
        <v>1706</v>
      </c>
      <c r="C847" s="16" t="s">
        <v>8</v>
      </c>
      <c r="D847" s="16" t="str">
        <f>VLOOKUP(A847,'Lead Time'!$A$2:$C$1180,3,0)</f>
        <v>Local</v>
      </c>
      <c r="E847" s="23" t="str">
        <f>VLOOKUP(A847,Classification!$A$2:$D$1180,4,0)</f>
        <v>C</v>
      </c>
      <c r="F847" s="25" t="str">
        <f>VLOOKUP(A847,Classification!$A$2:$E$1180,5,0)</f>
        <v>L</v>
      </c>
      <c r="G847" s="18">
        <f>VLOOKUP(A847,'Lead Time'!$A$2:$D$1180,4,0)</f>
        <v>42.333333333333336</v>
      </c>
      <c r="H847" s="18">
        <f t="shared" si="169"/>
        <v>1.4111111111111112</v>
      </c>
      <c r="I847" s="27">
        <f>VLOOKUP(A847,Classification!$A$2:$F$1180,6,0)</f>
        <v>6.5119999999999996</v>
      </c>
      <c r="J847" s="18">
        <f>-SUM('cons 2023 - 2025'!D848:AM848)</f>
        <v>6</v>
      </c>
      <c r="K847" s="18">
        <f>-_xlfn.MINIFS('cons 2023 - 2025'!D848:AM848,'cons 2023 - 2025'!D848:AM848,"&lt;&gt;0")</f>
        <v>4</v>
      </c>
      <c r="L847" s="18">
        <f>-_xlfn.MAXIFS('cons 2023 - 2025'!D848:AM848,'cons 2023 - 2025'!D848:AM848,"&lt;&gt;0")</f>
        <v>2</v>
      </c>
      <c r="M847" s="16">
        <f>COUNTIF('cons 2023 - 2025'!D848:AM848,"&lt;&gt;0")</f>
        <v>2</v>
      </c>
      <c r="N847" s="18">
        <f>-AVERAGE('cons 2023 - 2025'!D848:AM848)</f>
        <v>0.16666666666666666</v>
      </c>
      <c r="O847" s="18">
        <f t="shared" si="170"/>
        <v>3</v>
      </c>
      <c r="P847" s="18">
        <f>_xlfn.STDEV.S('cons 2023 - 2025'!D848:AM848)</f>
        <v>0.73678839761300718</v>
      </c>
      <c r="Q847" s="18">
        <f>-AVERAGE('cons 2023 - 2025'!D848:AM848)/'⚙ Assumptions'!$B$5</f>
        <v>7.5757575757575751E-3</v>
      </c>
      <c r="R847" s="18">
        <f>_xlfn.STDEV.S('cons 2023 - 2025'!D848:AM848)/SQRT('⚙ Assumptions'!$B$5)</f>
        <v>0.15708381417359546</v>
      </c>
      <c r="S847" s="18">
        <f>-IF(AVERAGE('cons 2023 - 2025'!D848:AM848)=0,"",_xlfn.STDEV.S('cons 2023 - 2025'!D848:AM848)/AVERAGE('cons 2023 - 2025'!D848:AM848))</f>
        <v>4.4207303856780431</v>
      </c>
      <c r="T847" s="18" t="str">
        <f t="shared" si="171"/>
        <v>Z</v>
      </c>
      <c r="U847" s="37">
        <f t="shared" si="172"/>
        <v>0.9</v>
      </c>
      <c r="V847" s="18">
        <f t="shared" si="173"/>
        <v>1.28</v>
      </c>
      <c r="W847" s="18">
        <f t="shared" si="174"/>
        <v>1.3082255918358265</v>
      </c>
      <c r="X847" s="18">
        <f t="shared" si="175"/>
        <v>1.1202974661662022</v>
      </c>
      <c r="Y847" s="18">
        <f t="shared" si="176"/>
        <v>1.6289326625428973</v>
      </c>
      <c r="Z847" s="18">
        <f t="shared" si="177"/>
        <v>1.3554826513513873</v>
      </c>
      <c r="AA847" s="18">
        <f>-AVERAGE('cons 2023 - 2025'!D848:AM848)*12</f>
        <v>2</v>
      </c>
      <c r="AB847" s="27">
        <f t="shared" si="178"/>
        <v>1.3024</v>
      </c>
      <c r="AC847" s="18">
        <f>SQRT((2*AA847*'⚙ Assumptions'!$B$3)/AB847)</f>
        <v>21.463642763705341</v>
      </c>
      <c r="AD847" s="18">
        <f t="shared" si="179"/>
        <v>1.3554826513513873</v>
      </c>
      <c r="AE847" s="18">
        <f t="shared" si="180"/>
        <v>22.819125415056728</v>
      </c>
      <c r="AF847" s="18">
        <f t="shared" si="181"/>
        <v>9.318082778483279E-2</v>
      </c>
    </row>
    <row r="848" spans="1:32" x14ac:dyDescent="0.3">
      <c r="A848" s="19" t="s">
        <v>1707</v>
      </c>
      <c r="B848" s="20" t="s">
        <v>1708</v>
      </c>
      <c r="C848" s="16" t="s">
        <v>8</v>
      </c>
      <c r="D848" s="16" t="str">
        <f>VLOOKUP(A848,'Lead Time'!$A$2:$C$1180,3,0)</f>
        <v>Local</v>
      </c>
      <c r="E848" s="23" t="str">
        <f>VLOOKUP(A848,Classification!$A$2:$D$1180,4,0)</f>
        <v>C</v>
      </c>
      <c r="F848" s="25" t="str">
        <f>VLOOKUP(A848,Classification!$A$2:$E$1180,5,0)</f>
        <v>L</v>
      </c>
      <c r="G848" s="21">
        <f>VLOOKUP(A848,'Lead Time'!$A$2:$D$1180,4,0)</f>
        <v>83.5</v>
      </c>
      <c r="H848" s="21">
        <f t="shared" si="169"/>
        <v>2.7833333333333332</v>
      </c>
      <c r="I848" s="32">
        <f>VLOOKUP(A848,Classification!$A$2:$F$1180,6,0)</f>
        <v>6.4850000000000003</v>
      </c>
      <c r="J848" s="21">
        <f>-SUM('cons 2023 - 2025'!D849:AM849)</f>
        <v>61</v>
      </c>
      <c r="K848" s="18">
        <f>-_xlfn.MINIFS('cons 2023 - 2025'!D849:AM849,'cons 2023 - 2025'!D849:AM849,"&lt;&gt;0")</f>
        <v>22</v>
      </c>
      <c r="L848" s="18">
        <f>-_xlfn.MAXIFS('cons 2023 - 2025'!D849:AM849,'cons 2023 - 2025'!D849:AM849,"&lt;&gt;0")</f>
        <v>1</v>
      </c>
      <c r="M848" s="19">
        <f>COUNTIF('cons 2023 - 2025'!D849:AM849,"&lt;&gt;0")</f>
        <v>5</v>
      </c>
      <c r="N848" s="21">
        <f>-AVERAGE('cons 2023 - 2025'!D849:AM849)</f>
        <v>1.6944444444444444</v>
      </c>
      <c r="O848" s="21">
        <f t="shared" si="170"/>
        <v>12.2</v>
      </c>
      <c r="P848" s="21">
        <f>_xlfn.STDEV.S('cons 2023 - 2025'!D849:AM849)</f>
        <v>5.1979086148425084</v>
      </c>
      <c r="Q848" s="21">
        <f>-AVERAGE('cons 2023 - 2025'!D849:AM849)/'⚙ Assumptions'!$B$5</f>
        <v>7.7020202020202017E-2</v>
      </c>
      <c r="R848" s="21">
        <f>_xlfn.STDEV.S('cons 2023 - 2025'!D849:AM849)/SQRT('⚙ Assumptions'!$B$5)</f>
        <v>1.1081978402354216</v>
      </c>
      <c r="S848" s="21">
        <f>-IF(AVERAGE('cons 2023 - 2025'!D849:AM849)=0,"",_xlfn.STDEV.S('cons 2023 - 2025'!D849:AM849)/AVERAGE('cons 2023 - 2025'!D849:AM849))</f>
        <v>3.0676181989234474</v>
      </c>
      <c r="T848" s="21" t="str">
        <f t="shared" si="171"/>
        <v>Z</v>
      </c>
      <c r="U848" s="38">
        <f t="shared" si="172"/>
        <v>0.9</v>
      </c>
      <c r="V848" s="21">
        <f t="shared" si="173"/>
        <v>1.28</v>
      </c>
      <c r="W848" s="21">
        <f t="shared" si="174"/>
        <v>12.961954923548971</v>
      </c>
      <c r="X848" s="21">
        <f t="shared" si="175"/>
        <v>11.099955044477342</v>
      </c>
      <c r="Y848" s="21">
        <f t="shared" si="176"/>
        <v>19.393141792235838</v>
      </c>
      <c r="Z848" s="21">
        <f t="shared" si="177"/>
        <v>15.816158748181046</v>
      </c>
      <c r="AA848" s="21">
        <f>-AVERAGE('cons 2023 - 2025'!D849:AM849)*12</f>
        <v>20.333333333333332</v>
      </c>
      <c r="AB848" s="32">
        <f t="shared" si="178"/>
        <v>1.2970000000000002</v>
      </c>
      <c r="AC848" s="21">
        <f>SQRT((2*AA848*'⚙ Assumptions'!$B$3)/AB848)</f>
        <v>68.579597119659681</v>
      </c>
      <c r="AD848" s="21">
        <f t="shared" si="179"/>
        <v>15.816158748181046</v>
      </c>
      <c r="AE848" s="21">
        <f t="shared" si="180"/>
        <v>84.395755867840734</v>
      </c>
      <c r="AF848" s="21">
        <f t="shared" si="181"/>
        <v>0.29649245821399534</v>
      </c>
    </row>
    <row r="849" spans="1:32" x14ac:dyDescent="0.3">
      <c r="A849" s="16" t="s">
        <v>1709</v>
      </c>
      <c r="B849" s="17" t="s">
        <v>1710</v>
      </c>
      <c r="C849" s="16" t="s">
        <v>8</v>
      </c>
      <c r="D849" s="16" t="str">
        <f>VLOOKUP(A849,'Lead Time'!$A$2:$C$1180,3,0)</f>
        <v>Local</v>
      </c>
      <c r="E849" s="23" t="str">
        <f>VLOOKUP(A849,Classification!$A$2:$D$1180,4,0)</f>
        <v>C</v>
      </c>
      <c r="F849" s="26" t="str">
        <f>VLOOKUP(A849,Classification!$A$2:$E$1180,5,0)</f>
        <v>M</v>
      </c>
      <c r="G849" s="18">
        <f>VLOOKUP(A849,'Lead Time'!$A$2:$D$1180,4,0)</f>
        <v>13.5</v>
      </c>
      <c r="H849" s="18">
        <f t="shared" si="169"/>
        <v>0.45</v>
      </c>
      <c r="I849" s="27">
        <f>VLOOKUP(A849,Classification!$A$2:$F$1180,6,0)</f>
        <v>6.3390000000000004</v>
      </c>
      <c r="J849" s="18">
        <f>-SUM('cons 2023 - 2025'!D850:AM850)</f>
        <v>28</v>
      </c>
      <c r="K849" s="18">
        <f>-_xlfn.MINIFS('cons 2023 - 2025'!D850:AM850,'cons 2023 - 2025'!D850:AM850,"&lt;&gt;0")</f>
        <v>7</v>
      </c>
      <c r="L849" s="18">
        <f>-_xlfn.MAXIFS('cons 2023 - 2025'!D850:AM850,'cons 2023 - 2025'!D850:AM850,"&lt;&gt;0")</f>
        <v>1</v>
      </c>
      <c r="M849" s="16">
        <f>COUNTIF('cons 2023 - 2025'!D850:AM850,"&lt;&gt;0")</f>
        <v>10</v>
      </c>
      <c r="N849" s="18">
        <f>-AVERAGE('cons 2023 - 2025'!D850:AM850)</f>
        <v>0.77777777777777779</v>
      </c>
      <c r="O849" s="18">
        <f t="shared" si="170"/>
        <v>2.8</v>
      </c>
      <c r="P849" s="18">
        <f>_xlfn.STDEV.S('cons 2023 - 2025'!D850:AM850)</f>
        <v>1.7256238807393047</v>
      </c>
      <c r="Q849" s="18">
        <f>-AVERAGE('cons 2023 - 2025'!D850:AM850)/'⚙ Assumptions'!$B$5</f>
        <v>3.5353535353535352E-2</v>
      </c>
      <c r="R849" s="18">
        <f>_xlfn.STDEV.S('cons 2023 - 2025'!D850:AM850)/SQRT('⚙ Assumptions'!$B$5)</f>
        <v>0.36790424753396822</v>
      </c>
      <c r="S849" s="18">
        <f>-IF(AVERAGE('cons 2023 - 2025'!D850:AM850)=0,"",_xlfn.STDEV.S('cons 2023 - 2025'!D850:AM850)/AVERAGE('cons 2023 - 2025'!D850:AM850))</f>
        <v>2.2186592752362491</v>
      </c>
      <c r="T849" s="18" t="str">
        <f t="shared" si="171"/>
        <v>Z</v>
      </c>
      <c r="U849" s="37">
        <f t="shared" si="172"/>
        <v>0.9</v>
      </c>
      <c r="V849" s="18">
        <f t="shared" si="173"/>
        <v>1.28</v>
      </c>
      <c r="W849" s="18">
        <f t="shared" si="174"/>
        <v>1.7302611468687716</v>
      </c>
      <c r="X849" s="18">
        <f t="shared" si="175"/>
        <v>1.4817071235571491</v>
      </c>
      <c r="Y849" s="18">
        <f t="shared" si="176"/>
        <v>2.2075338741414989</v>
      </c>
      <c r="Z849" s="18">
        <f t="shared" si="177"/>
        <v>1.8317071235571492</v>
      </c>
      <c r="AA849" s="18">
        <f>-AVERAGE('cons 2023 - 2025'!D850:AM850)*12</f>
        <v>9.3333333333333339</v>
      </c>
      <c r="AB849" s="27">
        <f t="shared" si="178"/>
        <v>1.2678000000000003</v>
      </c>
      <c r="AC849" s="18">
        <f>SQRT((2*AA849*'⚙ Assumptions'!$B$3)/AB849)</f>
        <v>46.995215123649153</v>
      </c>
      <c r="AD849" s="18">
        <f t="shared" si="179"/>
        <v>1.8317071235571492</v>
      </c>
      <c r="AE849" s="18">
        <f t="shared" si="180"/>
        <v>48.826922247206305</v>
      </c>
      <c r="AF849" s="18">
        <f t="shared" si="181"/>
        <v>0.1986017791125414</v>
      </c>
    </row>
    <row r="850" spans="1:32" x14ac:dyDescent="0.3">
      <c r="A850" s="19" t="s">
        <v>1711</v>
      </c>
      <c r="B850" s="20" t="s">
        <v>1712</v>
      </c>
      <c r="C850" s="16" t="s">
        <v>8</v>
      </c>
      <c r="D850" s="16" t="str">
        <f>VLOOKUP(A850,'Lead Time'!$A$2:$C$1180,3,0)</f>
        <v>Local</v>
      </c>
      <c r="E850" s="23" t="str">
        <f>VLOOKUP(A850,Classification!$A$2:$D$1180,4,0)</f>
        <v>C</v>
      </c>
      <c r="F850" s="25" t="str">
        <f>VLOOKUP(A850,Classification!$A$2:$E$1180,5,0)</f>
        <v>L</v>
      </c>
      <c r="G850" s="21">
        <f>VLOOKUP(A850,'Lead Time'!$A$2:$D$1180,4,0)</f>
        <v>32</v>
      </c>
      <c r="H850" s="21">
        <f t="shared" si="169"/>
        <v>1.0666666666666667</v>
      </c>
      <c r="I850" s="32">
        <f>VLOOKUP(A850,Classification!$A$2:$F$1180,6,0)</f>
        <v>6.3</v>
      </c>
      <c r="J850" s="21">
        <f>-SUM('cons 2023 - 2025'!D851:AM851)</f>
        <v>15</v>
      </c>
      <c r="K850" s="18">
        <f>-_xlfn.MINIFS('cons 2023 - 2025'!D851:AM851,'cons 2023 - 2025'!D851:AM851,"&lt;&gt;0")</f>
        <v>14</v>
      </c>
      <c r="L850" s="18">
        <f>-_xlfn.MAXIFS('cons 2023 - 2025'!D851:AM851,'cons 2023 - 2025'!D851:AM851,"&lt;&gt;0")</f>
        <v>1</v>
      </c>
      <c r="M850" s="19">
        <f>COUNTIF('cons 2023 - 2025'!D851:AM851,"&lt;&gt;0")</f>
        <v>2</v>
      </c>
      <c r="N850" s="21">
        <f>-AVERAGE('cons 2023 - 2025'!D851:AM851)</f>
        <v>0.41666666666666669</v>
      </c>
      <c r="O850" s="21">
        <f t="shared" si="170"/>
        <v>7.5</v>
      </c>
      <c r="P850" s="21">
        <f>_xlfn.STDEV.S('cons 2023 - 2025'!D851:AM851)</f>
        <v>2.3345235059857505</v>
      </c>
      <c r="Q850" s="21">
        <f>-AVERAGE('cons 2023 - 2025'!D851:AM851)/'⚙ Assumptions'!$B$5</f>
        <v>1.893939393939394E-2</v>
      </c>
      <c r="R850" s="21">
        <f>_xlfn.STDEV.S('cons 2023 - 2025'!D851:AM851)/SQRT('⚙ Assumptions'!$B$5)</f>
        <v>0.49772208382517319</v>
      </c>
      <c r="S850" s="21">
        <f>-IF(AVERAGE('cons 2023 - 2025'!D851:AM851)=0,"",_xlfn.STDEV.S('cons 2023 - 2025'!D851:AM851)/AVERAGE('cons 2023 - 2025'!D851:AM851))</f>
        <v>5.6028564143658013</v>
      </c>
      <c r="T850" s="21" t="str">
        <f t="shared" si="171"/>
        <v>Z</v>
      </c>
      <c r="U850" s="38">
        <f t="shared" si="172"/>
        <v>0.9</v>
      </c>
      <c r="V850" s="21">
        <f t="shared" si="173"/>
        <v>1.28</v>
      </c>
      <c r="W850" s="21">
        <f t="shared" si="174"/>
        <v>3.6038928447393714</v>
      </c>
      <c r="X850" s="21">
        <f t="shared" si="175"/>
        <v>3.0861894519509545</v>
      </c>
      <c r="Y850" s="21">
        <f t="shared" si="176"/>
        <v>4.2099534507999774</v>
      </c>
      <c r="Z850" s="21">
        <f t="shared" si="177"/>
        <v>3.5306338963953992</v>
      </c>
      <c r="AA850" s="21">
        <f>-AVERAGE('cons 2023 - 2025'!D851:AM851)*12</f>
        <v>5</v>
      </c>
      <c r="AB850" s="32">
        <f t="shared" si="178"/>
        <v>1.26</v>
      </c>
      <c r="AC850" s="21">
        <f>SQRT((2*AA850*'⚙ Assumptions'!$B$3)/AB850)</f>
        <v>34.503277967117711</v>
      </c>
      <c r="AD850" s="21">
        <f t="shared" si="179"/>
        <v>3.5306338963953992</v>
      </c>
      <c r="AE850" s="21">
        <f t="shared" si="180"/>
        <v>38.033911863513111</v>
      </c>
      <c r="AF850" s="21">
        <f t="shared" si="181"/>
        <v>0.14491376746189438</v>
      </c>
    </row>
    <row r="851" spans="1:32" x14ac:dyDescent="0.3">
      <c r="A851" s="16" t="s">
        <v>1713</v>
      </c>
      <c r="B851" s="17" t="s">
        <v>1714</v>
      </c>
      <c r="C851" s="16" t="s">
        <v>20</v>
      </c>
      <c r="D851" s="16"/>
      <c r="E851" s="23" t="str">
        <f>VLOOKUP(A851,Classification!$A$2:$D$1180,4,0)</f>
        <v>C</v>
      </c>
      <c r="F851" s="26" t="str">
        <f>VLOOKUP(A851,Classification!$A$2:$E$1180,5,0)</f>
        <v>M</v>
      </c>
      <c r="G851" s="18">
        <f>VLOOKUP(A851,'Lead Time'!$A$2:$D$1180,4,0)</f>
        <v>44</v>
      </c>
      <c r="H851" s="18">
        <f t="shared" si="169"/>
        <v>1.4666666666666666</v>
      </c>
      <c r="I851" s="27">
        <f>VLOOKUP(A851,Classification!$A$2:$F$1180,6,0)</f>
        <v>6.2720000000000002</v>
      </c>
      <c r="J851" s="18">
        <f>-SUM('cons 2023 - 2025'!D852:AM852)</f>
        <v>118496.62499999999</v>
      </c>
      <c r="K851" s="18">
        <f>-_xlfn.MINIFS('cons 2023 - 2025'!D852:AM852,'cons 2023 - 2025'!D852:AM852,"&lt;&gt;0")</f>
        <v>12637.537</v>
      </c>
      <c r="L851" s="18">
        <f>-_xlfn.MAXIFS('cons 2023 - 2025'!D852:AM852,'cons 2023 - 2025'!D852:AM852,"&lt;&gt;0")</f>
        <v>1080.704</v>
      </c>
      <c r="M851" s="16">
        <f>COUNTIF('cons 2023 - 2025'!D852:AM852,"&lt;&gt;0")</f>
        <v>19</v>
      </c>
      <c r="N851" s="18">
        <f>-AVERAGE('cons 2023 - 2025'!D852:AM852)</f>
        <v>3291.5729166666661</v>
      </c>
      <c r="O851" s="18">
        <f t="shared" si="170"/>
        <v>6236.66447368421</v>
      </c>
      <c r="P851" s="18">
        <f>_xlfn.STDEV.S('cons 2023 - 2025'!D852:AM852)</f>
        <v>4125.4814047042264</v>
      </c>
      <c r="Q851" s="18">
        <f>-AVERAGE('cons 2023 - 2025'!D852:AM852)/'⚙ Assumptions'!$B$5</f>
        <v>149.61695075757572</v>
      </c>
      <c r="R851" s="18">
        <f>_xlfn.STDEV.S('cons 2023 - 2025'!D852:AM852)/SQRT('⚙ Assumptions'!$B$5)</f>
        <v>879.55559079469106</v>
      </c>
      <c r="S851" s="18">
        <f>-IF(AVERAGE('cons 2023 - 2025'!D852:AM852)=0,"",_xlfn.STDEV.S('cons 2023 - 2025'!D852:AM852)/AVERAGE('cons 2023 - 2025'!D852:AM852))</f>
        <v>1.2533465030700426</v>
      </c>
      <c r="T851" s="18" t="str">
        <f t="shared" si="171"/>
        <v>Z</v>
      </c>
      <c r="U851" s="37">
        <f t="shared" si="172"/>
        <v>0.9</v>
      </c>
      <c r="V851" s="18">
        <f t="shared" si="173"/>
        <v>1.28</v>
      </c>
      <c r="W851" s="18">
        <f t="shared" si="174"/>
        <v>7467.9190449289272</v>
      </c>
      <c r="X851" s="18">
        <f t="shared" si="175"/>
        <v>6395.1438007169882</v>
      </c>
      <c r="Y851" s="18">
        <f t="shared" si="176"/>
        <v>14051.064878262259</v>
      </c>
      <c r="Z851" s="18">
        <f t="shared" si="177"/>
        <v>11222.784078494766</v>
      </c>
      <c r="AA851" s="18">
        <f>-AVERAGE('cons 2023 - 2025'!D852:AM852)*12</f>
        <v>39498.874999999993</v>
      </c>
      <c r="AB851" s="27">
        <f t="shared" si="178"/>
        <v>1.2544000000000002</v>
      </c>
      <c r="AC851" s="18">
        <f>SQRT((2*AA851*'⚙ Assumptions'!$B$3)/AB851)</f>
        <v>3073.5123874886067</v>
      </c>
      <c r="AD851" s="18">
        <f t="shared" si="179"/>
        <v>11222.784078494766</v>
      </c>
      <c r="AE851" s="18">
        <f t="shared" si="180"/>
        <v>14296.296465983372</v>
      </c>
      <c r="AF851" s="18">
        <f t="shared" si="181"/>
        <v>12.85137979621903</v>
      </c>
    </row>
    <row r="852" spans="1:32" x14ac:dyDescent="0.3">
      <c r="A852" s="19" t="s">
        <v>1715</v>
      </c>
      <c r="B852" s="20" t="s">
        <v>1716</v>
      </c>
      <c r="C852" s="16" t="s">
        <v>976</v>
      </c>
      <c r="D852" s="16" t="str">
        <f>VLOOKUP(A852,'Lead Time'!$A$2:$C$1180,3,0)</f>
        <v>Local</v>
      </c>
      <c r="E852" s="23" t="str">
        <f>VLOOKUP(A852,Classification!$A$2:$D$1180,4,0)</f>
        <v>C</v>
      </c>
      <c r="F852" s="24" t="str">
        <f>VLOOKUP(A852,Classification!$A$2:$E$1180,5,0)</f>
        <v>H</v>
      </c>
      <c r="G852" s="21">
        <f>VLOOKUP(A852,'Lead Time'!$A$2:$D$1180,4,0)</f>
        <v>23.8</v>
      </c>
      <c r="H852" s="21">
        <f t="shared" si="169"/>
        <v>0.79333333333333333</v>
      </c>
      <c r="I852" s="32">
        <f>VLOOKUP(A852,Classification!$A$2:$F$1180,6,0)</f>
        <v>6.2539999999999996</v>
      </c>
      <c r="J852" s="21">
        <f>-SUM('cons 2023 - 2025'!D853:AM853)</f>
        <v>659.5</v>
      </c>
      <c r="K852" s="18">
        <f>-_xlfn.MINIFS('cons 2023 - 2025'!D853:AM853,'cons 2023 - 2025'!D853:AM853,"&lt;&gt;0")</f>
        <v>98</v>
      </c>
      <c r="L852" s="18">
        <f>-_xlfn.MAXIFS('cons 2023 - 2025'!D853:AM853,'cons 2023 - 2025'!D853:AM853,"&lt;&gt;0")</f>
        <v>4.5</v>
      </c>
      <c r="M852" s="19">
        <f>COUNTIF('cons 2023 - 2025'!D853:AM853,"&lt;&gt;0")</f>
        <v>18</v>
      </c>
      <c r="N852" s="21">
        <f>-AVERAGE('cons 2023 - 2025'!D853:AM853)</f>
        <v>18.319444444444443</v>
      </c>
      <c r="O852" s="21">
        <f t="shared" si="170"/>
        <v>36.638888888888886</v>
      </c>
      <c r="P852" s="21">
        <f>_xlfn.STDEV.S('cons 2023 - 2025'!D853:AM853)</f>
        <v>27.007711273893023</v>
      </c>
      <c r="Q852" s="21">
        <f>-AVERAGE('cons 2023 - 2025'!D853:AM853)/'⚙ Assumptions'!$B$5</f>
        <v>0.83270202020202011</v>
      </c>
      <c r="R852" s="21">
        <f>_xlfn.STDEV.S('cons 2023 - 2025'!D853:AM853)/SQRT('⚙ Assumptions'!$B$5)</f>
        <v>5.7580633907194878</v>
      </c>
      <c r="S852" s="21">
        <f>-IF(AVERAGE('cons 2023 - 2025'!D853:AM853)=0,"",_xlfn.STDEV.S('cons 2023 - 2025'!D853:AM853)/AVERAGE('cons 2023 - 2025'!D853:AM853))</f>
        <v>1.4742647549054571</v>
      </c>
      <c r="T852" s="21" t="str">
        <f t="shared" si="171"/>
        <v>Z</v>
      </c>
      <c r="U852" s="38">
        <f t="shared" si="172"/>
        <v>0.9</v>
      </c>
      <c r="V852" s="21">
        <f t="shared" si="173"/>
        <v>1.28</v>
      </c>
      <c r="W852" s="21">
        <f t="shared" si="174"/>
        <v>35.956291275138852</v>
      </c>
      <c r="X852" s="21">
        <f t="shared" si="175"/>
        <v>30.791128273025755</v>
      </c>
      <c r="Y852" s="21">
        <f t="shared" si="176"/>
        <v>55.774599355946933</v>
      </c>
      <c r="Z852" s="21">
        <f t="shared" si="177"/>
        <v>45.324554198951681</v>
      </c>
      <c r="AA852" s="21">
        <f>-AVERAGE('cons 2023 - 2025'!D853:AM853)*12</f>
        <v>219.83333333333331</v>
      </c>
      <c r="AB852" s="32">
        <f t="shared" si="178"/>
        <v>1.2507999999999999</v>
      </c>
      <c r="AC852" s="21">
        <f>SQRT((2*AA852*'⚙ Assumptions'!$B$3)/AB852)</f>
        <v>229.62198326091109</v>
      </c>
      <c r="AD852" s="21">
        <f t="shared" si="179"/>
        <v>45.324554198951681</v>
      </c>
      <c r="AE852" s="21">
        <f t="shared" si="180"/>
        <v>274.94653745986278</v>
      </c>
      <c r="AF852" s="21">
        <f t="shared" si="181"/>
        <v>0.95737058887582516</v>
      </c>
    </row>
    <row r="853" spans="1:32" x14ac:dyDescent="0.3">
      <c r="A853" s="16" t="s">
        <v>1717</v>
      </c>
      <c r="B853" s="17" t="s">
        <v>1718</v>
      </c>
      <c r="C853" s="16" t="s">
        <v>130</v>
      </c>
      <c r="D853" s="16"/>
      <c r="E853" s="23" t="str">
        <f>VLOOKUP(A853,Classification!$A$2:$D$1180,4,0)</f>
        <v>C</v>
      </c>
      <c r="F853" s="25" t="str">
        <f>VLOOKUP(A853,Classification!$A$2:$E$1180,5,0)</f>
        <v>L</v>
      </c>
      <c r="G853" s="18">
        <f>VLOOKUP(A853,'Lead Time'!$A$2:$D$1180,4,0)</f>
        <v>44</v>
      </c>
      <c r="H853" s="18">
        <f t="shared" si="169"/>
        <v>1.4666666666666666</v>
      </c>
      <c r="I853" s="27">
        <f>VLOOKUP(A853,Classification!$A$2:$F$1180,6,0)</f>
        <v>6.2290000000000001</v>
      </c>
      <c r="J853" s="18">
        <f>-SUM('cons 2023 - 2025'!D854:AM854)</f>
        <v>28</v>
      </c>
      <c r="K853" s="18">
        <f>-_xlfn.MINIFS('cons 2023 - 2025'!D854:AM854,'cons 2023 - 2025'!D854:AM854,"&lt;&gt;0")</f>
        <v>26</v>
      </c>
      <c r="L853" s="18">
        <f>-_xlfn.MAXIFS('cons 2023 - 2025'!D854:AM854,'cons 2023 - 2025'!D854:AM854,"&lt;&gt;0")</f>
        <v>2</v>
      </c>
      <c r="M853" s="16">
        <f>COUNTIF('cons 2023 - 2025'!D854:AM854,"&lt;&gt;0")</f>
        <v>2</v>
      </c>
      <c r="N853" s="18">
        <f>-AVERAGE('cons 2023 - 2025'!D854:AM854)</f>
        <v>0.77777777777777779</v>
      </c>
      <c r="O853" s="18">
        <f t="shared" si="170"/>
        <v>14</v>
      </c>
      <c r="P853" s="18">
        <f>_xlfn.STDEV.S('cons 2023 - 2025'!D854:AM854)</f>
        <v>4.3366287835540183</v>
      </c>
      <c r="Q853" s="18">
        <f>-AVERAGE('cons 2023 - 2025'!D854:AM854)/'⚙ Assumptions'!$B$5</f>
        <v>3.5353535353535352E-2</v>
      </c>
      <c r="R853" s="18">
        <f>_xlfn.STDEV.S('cons 2023 - 2025'!D854:AM854)/SQRT('⚙ Assumptions'!$B$5)</f>
        <v>0.92457236322207614</v>
      </c>
      <c r="S853" s="18">
        <f>-IF(AVERAGE('cons 2023 - 2025'!D854:AM854)=0,"",_xlfn.STDEV.S('cons 2023 - 2025'!D854:AM854)/AVERAGE('cons 2023 - 2025'!D854:AM854))</f>
        <v>5.5756655788551663</v>
      </c>
      <c r="T853" s="18" t="str">
        <f t="shared" si="171"/>
        <v>Z</v>
      </c>
      <c r="U853" s="37">
        <f t="shared" si="172"/>
        <v>0.9</v>
      </c>
      <c r="V853" s="18">
        <f t="shared" si="173"/>
        <v>1.28</v>
      </c>
      <c r="W853" s="18">
        <f t="shared" si="174"/>
        <v>7.8501366280699258</v>
      </c>
      <c r="X853" s="18">
        <f t="shared" si="175"/>
        <v>6.7224553841237489</v>
      </c>
      <c r="Y853" s="18">
        <f t="shared" si="176"/>
        <v>9.4056921836254812</v>
      </c>
      <c r="Z853" s="18">
        <f t="shared" si="177"/>
        <v>7.8631961248644897</v>
      </c>
      <c r="AA853" s="18">
        <f>-AVERAGE('cons 2023 - 2025'!D854:AM854)*12</f>
        <v>9.3333333333333339</v>
      </c>
      <c r="AB853" s="27">
        <f t="shared" si="178"/>
        <v>1.2458</v>
      </c>
      <c r="AC853" s="18">
        <f>SQRT((2*AA853*'⚙ Assumptions'!$B$3)/AB853)</f>
        <v>47.408351310296666</v>
      </c>
      <c r="AD853" s="18">
        <f t="shared" si="179"/>
        <v>7.8631961248644897</v>
      </c>
      <c r="AE853" s="18">
        <f t="shared" si="180"/>
        <v>55.271547435161153</v>
      </c>
      <c r="AF853" s="18">
        <f t="shared" si="181"/>
        <v>0.19687108020789193</v>
      </c>
    </row>
    <row r="854" spans="1:32" x14ac:dyDescent="0.3">
      <c r="A854" s="19" t="s">
        <v>1719</v>
      </c>
      <c r="B854" s="20" t="s">
        <v>1720</v>
      </c>
      <c r="C854" s="16" t="s">
        <v>130</v>
      </c>
      <c r="D854" s="16" t="str">
        <f>VLOOKUP(A854,'Lead Time'!$A$2:$C$1180,3,0)</f>
        <v>Local</v>
      </c>
      <c r="E854" s="23" t="str">
        <f>VLOOKUP(A854,Classification!$A$2:$D$1180,4,0)</f>
        <v>C</v>
      </c>
      <c r="F854" s="25" t="str">
        <f>VLOOKUP(A854,Classification!$A$2:$E$1180,5,0)</f>
        <v>L</v>
      </c>
      <c r="G854" s="21">
        <f>VLOOKUP(A854,'Lead Time'!$A$2:$D$1180,4,0)</f>
        <v>6</v>
      </c>
      <c r="H854" s="21">
        <f t="shared" si="169"/>
        <v>0.2</v>
      </c>
      <c r="I854" s="32">
        <f>VLOOKUP(A854,Classification!$A$2:$F$1180,6,0)</f>
        <v>6.21</v>
      </c>
      <c r="J854" s="21">
        <f>-SUM('cons 2023 - 2025'!D855:AM855)</f>
        <v>1.5</v>
      </c>
      <c r="K854" s="18">
        <f>-_xlfn.MINIFS('cons 2023 - 2025'!D855:AM855,'cons 2023 - 2025'!D855:AM855,"&lt;&gt;0")</f>
        <v>1</v>
      </c>
      <c r="L854" s="18">
        <f>-_xlfn.MAXIFS('cons 2023 - 2025'!D855:AM855,'cons 2023 - 2025'!D855:AM855,"&lt;&gt;0")</f>
        <v>0.5</v>
      </c>
      <c r="M854" s="19">
        <f>COUNTIF('cons 2023 - 2025'!D855:AM855,"&lt;&gt;0")</f>
        <v>2</v>
      </c>
      <c r="N854" s="21">
        <f>-AVERAGE('cons 2023 - 2025'!D855:AM855)</f>
        <v>4.1666666666666664E-2</v>
      </c>
      <c r="O854" s="21">
        <f t="shared" si="170"/>
        <v>0.75</v>
      </c>
      <c r="P854" s="21">
        <f>_xlfn.STDEV.S('cons 2023 - 2025'!D855:AM855)</f>
        <v>0.1841970994032518</v>
      </c>
      <c r="Q854" s="21">
        <f>-AVERAGE('cons 2023 - 2025'!D855:AM855)/'⚙ Assumptions'!$B$5</f>
        <v>1.8939393939393938E-3</v>
      </c>
      <c r="R854" s="21">
        <f>_xlfn.STDEV.S('cons 2023 - 2025'!D855:AM855)/SQRT('⚙ Assumptions'!$B$5)</f>
        <v>3.9270953543398865E-2</v>
      </c>
      <c r="S854" s="21">
        <f>-IF(AVERAGE('cons 2023 - 2025'!D855:AM855)=0,"",_xlfn.STDEV.S('cons 2023 - 2025'!D855:AM855)/AVERAGE('cons 2023 - 2025'!D855:AM855))</f>
        <v>4.4207303856780431</v>
      </c>
      <c r="T854" s="21" t="str">
        <f t="shared" si="171"/>
        <v>Z</v>
      </c>
      <c r="U854" s="38">
        <f t="shared" si="172"/>
        <v>0.9</v>
      </c>
      <c r="V854" s="21">
        <f t="shared" si="173"/>
        <v>1.28</v>
      </c>
      <c r="W854" s="21">
        <f t="shared" si="174"/>
        <v>0.12312806130415387</v>
      </c>
      <c r="X854" s="21">
        <f t="shared" si="175"/>
        <v>0.10544057229413298</v>
      </c>
      <c r="Y854" s="21">
        <f t="shared" si="176"/>
        <v>0.13449169766779023</v>
      </c>
      <c r="Z854" s="21">
        <f t="shared" si="177"/>
        <v>0.11377390562746631</v>
      </c>
      <c r="AA854" s="21">
        <f>-AVERAGE('cons 2023 - 2025'!D855:AM855)*12</f>
        <v>0.5</v>
      </c>
      <c r="AB854" s="32">
        <f t="shared" si="178"/>
        <v>1.242</v>
      </c>
      <c r="AC854" s="21">
        <f>SQRT((2*AA854*'⚙ Assumptions'!$B$3)/AB854)</f>
        <v>10.98967455659645</v>
      </c>
      <c r="AD854" s="21">
        <f t="shared" si="179"/>
        <v>0.11377390562746631</v>
      </c>
      <c r="AE854" s="21">
        <f t="shared" si="180"/>
        <v>11.103448462223916</v>
      </c>
      <c r="AF854" s="21">
        <f t="shared" si="181"/>
        <v>4.5497252664309304E-2</v>
      </c>
    </row>
    <row r="855" spans="1:32" x14ac:dyDescent="0.3">
      <c r="A855" s="16" t="s">
        <v>1721</v>
      </c>
      <c r="B855" s="17" t="s">
        <v>1722</v>
      </c>
      <c r="C855" s="16" t="s">
        <v>8</v>
      </c>
      <c r="D855" s="16" t="str">
        <f>VLOOKUP(A855,'Lead Time'!$A$2:$C$1180,3,0)</f>
        <v>Local</v>
      </c>
      <c r="E855" s="23" t="str">
        <f>VLOOKUP(A855,Classification!$A$2:$D$1180,4,0)</f>
        <v>C</v>
      </c>
      <c r="F855" s="26" t="str">
        <f>VLOOKUP(A855,Classification!$A$2:$E$1180,5,0)</f>
        <v>M</v>
      </c>
      <c r="G855" s="18">
        <f>VLOOKUP(A855,'Lead Time'!$A$2:$D$1180,4,0)</f>
        <v>44</v>
      </c>
      <c r="H855" s="18">
        <f t="shared" si="169"/>
        <v>1.4666666666666666</v>
      </c>
      <c r="I855" s="27">
        <f>VLOOKUP(A855,Classification!$A$2:$F$1180,6,0)</f>
        <v>6.1890000000000001</v>
      </c>
      <c r="J855" s="18">
        <f>-SUM('cons 2023 - 2025'!D856:AM856)</f>
        <v>10</v>
      </c>
      <c r="K855" s="18">
        <f>-_xlfn.MINIFS('cons 2023 - 2025'!D856:AM856,'cons 2023 - 2025'!D856:AM856,"&lt;&gt;0")</f>
        <v>6</v>
      </c>
      <c r="L855" s="18">
        <f>-_xlfn.MAXIFS('cons 2023 - 2025'!D856:AM856,'cons 2023 - 2025'!D856:AM856,"&lt;&gt;0")</f>
        <v>1</v>
      </c>
      <c r="M855" s="16">
        <f>COUNTIF('cons 2023 - 2025'!D856:AM856,"&lt;&gt;0")</f>
        <v>4</v>
      </c>
      <c r="N855" s="18">
        <f>-AVERAGE('cons 2023 - 2025'!D856:AM856)</f>
        <v>0.27777777777777779</v>
      </c>
      <c r="O855" s="18">
        <f t="shared" si="170"/>
        <v>2.5</v>
      </c>
      <c r="P855" s="18">
        <f>_xlfn.STDEV.S('cons 2023 - 2025'!D856:AM856)</f>
        <v>1.0586004537288469</v>
      </c>
      <c r="Q855" s="18">
        <f>-AVERAGE('cons 2023 - 2025'!D856:AM856)/'⚙ Assumptions'!$B$5</f>
        <v>1.2626262626262626E-2</v>
      </c>
      <c r="R855" s="18">
        <f>_xlfn.STDEV.S('cons 2023 - 2025'!D856:AM856)/SQRT('⚙ Assumptions'!$B$5)</f>
        <v>0.22569437506936441</v>
      </c>
      <c r="S855" s="18">
        <f>-IF(AVERAGE('cons 2023 - 2025'!D856:AM856)=0,"",_xlfn.STDEV.S('cons 2023 - 2025'!D856:AM856)/AVERAGE('cons 2023 - 2025'!D856:AM856))</f>
        <v>3.8109616334238487</v>
      </c>
      <c r="T855" s="18" t="str">
        <f t="shared" si="171"/>
        <v>Z</v>
      </c>
      <c r="U855" s="37">
        <f t="shared" si="172"/>
        <v>0.9</v>
      </c>
      <c r="V855" s="18">
        <f t="shared" si="173"/>
        <v>1.28</v>
      </c>
      <c r="W855" s="18">
        <f t="shared" si="174"/>
        <v>1.9162715120609886</v>
      </c>
      <c r="X855" s="18">
        <f t="shared" si="175"/>
        <v>1.6409968837529132</v>
      </c>
      <c r="Y855" s="18">
        <f t="shared" si="176"/>
        <v>2.4718270676165441</v>
      </c>
      <c r="Z855" s="18">
        <f t="shared" si="177"/>
        <v>2.0484042911603204</v>
      </c>
      <c r="AA855" s="18">
        <f>-AVERAGE('cons 2023 - 2025'!D856:AM856)*12</f>
        <v>3.3333333333333335</v>
      </c>
      <c r="AB855" s="27">
        <f t="shared" si="178"/>
        <v>1.2378</v>
      </c>
      <c r="AC855" s="18">
        <f>SQRT((2*AA855*'⚙ Assumptions'!$B$3)/AB855)</f>
        <v>28.423317138963519</v>
      </c>
      <c r="AD855" s="18">
        <f t="shared" si="179"/>
        <v>2.0484042911603204</v>
      </c>
      <c r="AE855" s="18">
        <f t="shared" si="180"/>
        <v>30.471721430123839</v>
      </c>
      <c r="AF855" s="18">
        <f t="shared" si="181"/>
        <v>0.11727460651536348</v>
      </c>
    </row>
    <row r="856" spans="1:32" x14ac:dyDescent="0.3">
      <c r="A856" s="19" t="s">
        <v>1723</v>
      </c>
      <c r="B856" s="20" t="s">
        <v>1724</v>
      </c>
      <c r="C856" s="16" t="s">
        <v>8</v>
      </c>
      <c r="D856" s="16"/>
      <c r="E856" s="23" t="str">
        <f>VLOOKUP(A856,Classification!$A$2:$D$1180,4,0)</f>
        <v>C</v>
      </c>
      <c r="F856" s="25" t="str">
        <f>VLOOKUP(A856,Classification!$A$2:$E$1180,5,0)</f>
        <v>L</v>
      </c>
      <c r="G856" s="21">
        <f>VLOOKUP(A856,'Lead Time'!$A$2:$D$1180,4,0)</f>
        <v>0</v>
      </c>
      <c r="H856" s="21">
        <f t="shared" si="169"/>
        <v>0</v>
      </c>
      <c r="I856" s="32">
        <f>VLOOKUP(A856,Classification!$A$2:$F$1180,6,0)</f>
        <v>6.1760000000000002</v>
      </c>
      <c r="J856" s="21">
        <f>-SUM('cons 2023 - 2025'!D857:AM857)</f>
        <v>3</v>
      </c>
      <c r="K856" s="18">
        <f>-_xlfn.MINIFS('cons 2023 - 2025'!D857:AM857,'cons 2023 - 2025'!D857:AM857,"&lt;&gt;0")</f>
        <v>1</v>
      </c>
      <c r="L856" s="18">
        <f>-_xlfn.MAXIFS('cons 2023 - 2025'!D857:AM857,'cons 2023 - 2025'!D857:AM857,"&lt;&gt;0")</f>
        <v>1</v>
      </c>
      <c r="M856" s="19">
        <f>COUNTIF('cons 2023 - 2025'!D857:AM857,"&lt;&gt;0")</f>
        <v>3</v>
      </c>
      <c r="N856" s="21">
        <f>-AVERAGE('cons 2023 - 2025'!D857:AM857)</f>
        <v>8.3333333333333329E-2</v>
      </c>
      <c r="O856" s="21">
        <f t="shared" si="170"/>
        <v>1</v>
      </c>
      <c r="P856" s="21">
        <f>_xlfn.STDEV.S('cons 2023 - 2025'!D857:AM857)</f>
        <v>0.28030595529069402</v>
      </c>
      <c r="Q856" s="21">
        <f>-AVERAGE('cons 2023 - 2025'!D857:AM857)/'⚙ Assumptions'!$B$5</f>
        <v>3.7878787878787876E-3</v>
      </c>
      <c r="R856" s="21">
        <f>_xlfn.STDEV.S('cons 2023 - 2025'!D857:AM857)/SQRT('⚙ Assumptions'!$B$5)</f>
        <v>5.9761430466719674E-2</v>
      </c>
      <c r="S856" s="21">
        <f>-IF(AVERAGE('cons 2023 - 2025'!D857:AM857)=0,"",_xlfn.STDEV.S('cons 2023 - 2025'!D857:AM857)/AVERAGE('cons 2023 - 2025'!D857:AM857))</f>
        <v>3.3636714634883282</v>
      </c>
      <c r="T856" s="21" t="str">
        <f t="shared" si="171"/>
        <v>Z</v>
      </c>
      <c r="U856" s="38">
        <f t="shared" si="172"/>
        <v>0.9</v>
      </c>
      <c r="V856" s="21">
        <f t="shared" si="173"/>
        <v>1.28</v>
      </c>
      <c r="W856" s="21">
        <f t="shared" si="174"/>
        <v>0</v>
      </c>
      <c r="X856" s="21">
        <f t="shared" si="175"/>
        <v>0</v>
      </c>
      <c r="Y856" s="21">
        <f t="shared" si="176"/>
        <v>0</v>
      </c>
      <c r="Z856" s="21">
        <f t="shared" si="177"/>
        <v>0</v>
      </c>
      <c r="AA856" s="21">
        <f>-AVERAGE('cons 2023 - 2025'!D857:AM857)*12</f>
        <v>1</v>
      </c>
      <c r="AB856" s="32">
        <f t="shared" si="178"/>
        <v>1.2352000000000001</v>
      </c>
      <c r="AC856" s="21">
        <f>SQRT((2*AA856*'⚙ Assumptions'!$B$3)/AB856)</f>
        <v>15.584468154813425</v>
      </c>
      <c r="AD856" s="21">
        <f t="shared" si="179"/>
        <v>0</v>
      </c>
      <c r="AE856" s="21">
        <f t="shared" si="180"/>
        <v>15.584468154813425</v>
      </c>
      <c r="AF856" s="21">
        <f t="shared" si="181"/>
        <v>6.416645021608515E-2</v>
      </c>
    </row>
    <row r="857" spans="1:32" x14ac:dyDescent="0.3">
      <c r="A857" s="16" t="s">
        <v>1725</v>
      </c>
      <c r="B857" s="17" t="s">
        <v>1726</v>
      </c>
      <c r="C857" s="16" t="s">
        <v>8</v>
      </c>
      <c r="D857" s="16" t="str">
        <f>VLOOKUP(A857,'Lead Time'!$A$2:$C$1180,3,0)</f>
        <v>Local</v>
      </c>
      <c r="E857" s="23" t="str">
        <f>VLOOKUP(A857,Classification!$A$2:$D$1180,4,0)</f>
        <v>C</v>
      </c>
      <c r="F857" s="25" t="str">
        <f>VLOOKUP(A857,Classification!$A$2:$E$1180,5,0)</f>
        <v>L</v>
      </c>
      <c r="G857" s="18">
        <f>VLOOKUP(A857,'Lead Time'!$A$2:$D$1180,4,0)</f>
        <v>44</v>
      </c>
      <c r="H857" s="18">
        <f t="shared" si="169"/>
        <v>1.4666666666666666</v>
      </c>
      <c r="I857" s="27">
        <f>VLOOKUP(A857,Classification!$A$2:$F$1180,6,0)</f>
        <v>6.14</v>
      </c>
      <c r="J857" s="18">
        <f>-SUM('cons 2023 - 2025'!D858:AM858)</f>
        <v>4</v>
      </c>
      <c r="K857" s="18">
        <f>-_xlfn.MINIFS('cons 2023 - 2025'!D858:AM858,'cons 2023 - 2025'!D858:AM858,"&lt;&gt;0")</f>
        <v>2</v>
      </c>
      <c r="L857" s="18">
        <f>-_xlfn.MAXIFS('cons 2023 - 2025'!D858:AM858,'cons 2023 - 2025'!D858:AM858,"&lt;&gt;0")</f>
        <v>1</v>
      </c>
      <c r="M857" s="16">
        <f>COUNTIF('cons 2023 - 2025'!D858:AM858,"&lt;&gt;0")</f>
        <v>3</v>
      </c>
      <c r="N857" s="18">
        <f>-AVERAGE('cons 2023 - 2025'!D858:AM858)</f>
        <v>0.1111111111111111</v>
      </c>
      <c r="O857" s="18">
        <f t="shared" si="170"/>
        <v>1.3333333333333333</v>
      </c>
      <c r="P857" s="18">
        <f>_xlfn.STDEV.S('cons 2023 - 2025'!D858:AM858)</f>
        <v>0.39840953644479787</v>
      </c>
      <c r="Q857" s="18">
        <f>-AVERAGE('cons 2023 - 2025'!D858:AM858)/'⚙ Assumptions'!$B$5</f>
        <v>5.0505050505050501E-3</v>
      </c>
      <c r="R857" s="18">
        <f>_xlfn.STDEV.S('cons 2023 - 2025'!D858:AM858)/SQRT('⚙ Assumptions'!$B$5)</f>
        <v>8.4941198572937582E-2</v>
      </c>
      <c r="S857" s="18">
        <f>-IF(AVERAGE('cons 2023 - 2025'!D858:AM858)=0,"",_xlfn.STDEV.S('cons 2023 - 2025'!D858:AM858)/AVERAGE('cons 2023 - 2025'!D858:AM858))</f>
        <v>3.5856858280031809</v>
      </c>
      <c r="T857" s="18" t="str">
        <f t="shared" si="171"/>
        <v>Z</v>
      </c>
      <c r="U857" s="37">
        <f t="shared" si="172"/>
        <v>0.9</v>
      </c>
      <c r="V857" s="18">
        <f t="shared" si="173"/>
        <v>1.28</v>
      </c>
      <c r="W857" s="18">
        <f t="shared" si="174"/>
        <v>0.72119829736833407</v>
      </c>
      <c r="X857" s="18">
        <f t="shared" si="175"/>
        <v>0.6175973243355698</v>
      </c>
      <c r="Y857" s="18">
        <f t="shared" si="176"/>
        <v>0.94342051959055628</v>
      </c>
      <c r="Z857" s="18">
        <f t="shared" si="177"/>
        <v>0.78056028729853277</v>
      </c>
      <c r="AA857" s="18">
        <f>-AVERAGE('cons 2023 - 2025'!D858:AM858)*12</f>
        <v>1.3333333333333333</v>
      </c>
      <c r="AB857" s="27">
        <f t="shared" si="178"/>
        <v>1.228</v>
      </c>
      <c r="AC857" s="18">
        <f>SQRT((2*AA857*'⚙ Assumptions'!$B$3)/AB857)</f>
        <v>18.048071892110837</v>
      </c>
      <c r="AD857" s="18">
        <f t="shared" si="179"/>
        <v>0.78056028729853277</v>
      </c>
      <c r="AE857" s="18">
        <f t="shared" si="180"/>
        <v>18.828632179409368</v>
      </c>
      <c r="AF857" s="18">
        <f t="shared" si="181"/>
        <v>7.3876774278373705E-2</v>
      </c>
    </row>
    <row r="858" spans="1:32" x14ac:dyDescent="0.3">
      <c r="A858" s="19" t="s">
        <v>1727</v>
      </c>
      <c r="B858" s="20" t="s">
        <v>1728</v>
      </c>
      <c r="C858" s="16" t="s">
        <v>130</v>
      </c>
      <c r="D858" s="16" t="str">
        <f>VLOOKUP(A858,'Lead Time'!$A$2:$C$1180,3,0)</f>
        <v>Local</v>
      </c>
      <c r="E858" s="23" t="str">
        <f>VLOOKUP(A858,Classification!$A$2:$D$1180,4,0)</f>
        <v>C</v>
      </c>
      <c r="F858" s="26" t="str">
        <f>VLOOKUP(A858,Classification!$A$2:$E$1180,5,0)</f>
        <v>M</v>
      </c>
      <c r="G858" s="21">
        <f>VLOOKUP(A858,'Lead Time'!$A$2:$D$1180,4,0)</f>
        <v>25.083333333333332</v>
      </c>
      <c r="H858" s="21">
        <f t="shared" si="169"/>
        <v>0.83611111111111103</v>
      </c>
      <c r="I858" s="32">
        <f>VLOOKUP(A858,Classification!$A$2:$F$1180,6,0)</f>
        <v>6.1230000000000002</v>
      </c>
      <c r="J858" s="21">
        <f>-SUM('cons 2023 - 2025'!D859:AM859)</f>
        <v>44</v>
      </c>
      <c r="K858" s="18">
        <f>-_xlfn.MINIFS('cons 2023 - 2025'!D859:AM859,'cons 2023 - 2025'!D859:AM859,"&lt;&gt;0")</f>
        <v>16</v>
      </c>
      <c r="L858" s="18">
        <f>-_xlfn.MAXIFS('cons 2023 - 2025'!D859:AM859,'cons 2023 - 2025'!D859:AM859,"&lt;&gt;0")</f>
        <v>1</v>
      </c>
      <c r="M858" s="19">
        <f>COUNTIF('cons 2023 - 2025'!D859:AM859,"&lt;&gt;0")</f>
        <v>12</v>
      </c>
      <c r="N858" s="21">
        <f>-AVERAGE('cons 2023 - 2025'!D859:AM859)</f>
        <v>1.2222222222222223</v>
      </c>
      <c r="O858" s="21">
        <f t="shared" si="170"/>
        <v>3.6666666666666665</v>
      </c>
      <c r="P858" s="21">
        <f>_xlfn.STDEV.S('cons 2023 - 2025'!D859:AM859)</f>
        <v>3.1360677025409758</v>
      </c>
      <c r="Q858" s="21">
        <f>-AVERAGE('cons 2023 - 2025'!D859:AM859)/'⚙ Assumptions'!$B$5</f>
        <v>5.5555555555555559E-2</v>
      </c>
      <c r="R858" s="21">
        <f>_xlfn.STDEV.S('cons 2023 - 2025'!D859:AM859)/SQRT('⚙ Assumptions'!$B$5)</f>
        <v>0.66861188072142941</v>
      </c>
      <c r="S858" s="21">
        <f>-IF(AVERAGE('cons 2023 - 2025'!D859:AM859)=0,"",_xlfn.STDEV.S('cons 2023 - 2025'!D859:AM859)/AVERAGE('cons 2023 - 2025'!D859:AM859))</f>
        <v>2.5658735748062527</v>
      </c>
      <c r="T858" s="21" t="str">
        <f t="shared" si="171"/>
        <v>Z</v>
      </c>
      <c r="U858" s="38">
        <f t="shared" si="172"/>
        <v>0.9</v>
      </c>
      <c r="V858" s="21">
        <f t="shared" si="173"/>
        <v>1.28</v>
      </c>
      <c r="W858" s="21">
        <f t="shared" si="174"/>
        <v>4.2862419633462325</v>
      </c>
      <c r="X858" s="21">
        <f t="shared" si="175"/>
        <v>3.6705183271744413</v>
      </c>
      <c r="Y858" s="21">
        <f t="shared" si="176"/>
        <v>5.6797604818647507</v>
      </c>
      <c r="Z858" s="21">
        <f t="shared" si="177"/>
        <v>4.692431907421355</v>
      </c>
      <c r="AA858" s="21">
        <f>-AVERAGE('cons 2023 - 2025'!D859:AM859)*12</f>
        <v>14.666666666666668</v>
      </c>
      <c r="AB858" s="32">
        <f t="shared" si="178"/>
        <v>1.2246000000000001</v>
      </c>
      <c r="AC858" s="21">
        <f>SQRT((2*AA858*'⚙ Assumptions'!$B$3)/AB858)</f>
        <v>59.941721383663264</v>
      </c>
      <c r="AD858" s="21">
        <f t="shared" si="179"/>
        <v>4.692431907421355</v>
      </c>
      <c r="AE858" s="21">
        <f t="shared" si="180"/>
        <v>64.634153291084615</v>
      </c>
      <c r="AF858" s="21">
        <f t="shared" si="181"/>
        <v>0.24468210668811347</v>
      </c>
    </row>
    <row r="859" spans="1:32" x14ac:dyDescent="0.3">
      <c r="A859" s="16" t="s">
        <v>1729</v>
      </c>
      <c r="B859" s="17" t="s">
        <v>1730</v>
      </c>
      <c r="C859" s="16" t="s">
        <v>20</v>
      </c>
      <c r="D859" s="16"/>
      <c r="E859" s="23" t="str">
        <f>VLOOKUP(A859,Classification!$A$2:$D$1180,4,0)</f>
        <v>C</v>
      </c>
      <c r="F859" s="24" t="str">
        <f>VLOOKUP(A859,Classification!$A$2:$E$1180,5,0)</f>
        <v>H</v>
      </c>
      <c r="G859" s="18">
        <f>VLOOKUP(A859,'Lead Time'!$A$2:$D$1180,4,0)</f>
        <v>44</v>
      </c>
      <c r="H859" s="18">
        <f t="shared" si="169"/>
        <v>1.4666666666666666</v>
      </c>
      <c r="I859" s="27">
        <f>VLOOKUP(A859,Classification!$A$2:$F$1180,6,0)</f>
        <v>6.1079999999999997</v>
      </c>
      <c r="J859" s="18">
        <f>-SUM('cons 2023 - 2025'!D860:AM860)</f>
        <v>338689.9960000001</v>
      </c>
      <c r="K859" s="18">
        <f>-_xlfn.MINIFS('cons 2023 - 2025'!D860:AM860,'cons 2023 - 2025'!D860:AM860,"&lt;&gt;0")</f>
        <v>14474.379000000001</v>
      </c>
      <c r="L859" s="18">
        <f>-_xlfn.MAXIFS('cons 2023 - 2025'!D860:AM860,'cons 2023 - 2025'!D860:AM860,"&lt;&gt;0")</f>
        <v>5289.8389999999999</v>
      </c>
      <c r="M859" s="16">
        <f>COUNTIF('cons 2023 - 2025'!D860:AM860,"&lt;&gt;0")</f>
        <v>36</v>
      </c>
      <c r="N859" s="18">
        <f>-AVERAGE('cons 2023 - 2025'!D860:AM860)</f>
        <v>9408.0554444444479</v>
      </c>
      <c r="O859" s="18">
        <f t="shared" si="170"/>
        <v>9408.0554444444479</v>
      </c>
      <c r="P859" s="18">
        <f>_xlfn.STDEV.S('cons 2023 - 2025'!D860:AM860)</f>
        <v>2033.0063718926415</v>
      </c>
      <c r="Q859" s="18">
        <f>-AVERAGE('cons 2023 - 2025'!D860:AM860)/'⚙ Assumptions'!$B$5</f>
        <v>427.638883838384</v>
      </c>
      <c r="R859" s="18">
        <f>_xlfn.STDEV.S('cons 2023 - 2025'!D860:AM860)/SQRT('⚙ Assumptions'!$B$5)</f>
        <v>433.43841484303169</v>
      </c>
      <c r="S859" s="18">
        <f>-IF(AVERAGE('cons 2023 - 2025'!D860:AM860)=0,"",_xlfn.STDEV.S('cons 2023 - 2025'!D860:AM860)/AVERAGE('cons 2023 - 2025'!D860:AM860))</f>
        <v>0.21609209085743136</v>
      </c>
      <c r="T859" s="18" t="str">
        <f t="shared" si="171"/>
        <v>X</v>
      </c>
      <c r="U859" s="37">
        <f t="shared" si="172"/>
        <v>0.9</v>
      </c>
      <c r="V859" s="18">
        <f t="shared" si="173"/>
        <v>1.28</v>
      </c>
      <c r="W859" s="18">
        <f t="shared" si="174"/>
        <v>3680.134634907512</v>
      </c>
      <c r="X859" s="18">
        <f t="shared" si="175"/>
        <v>3151.4790204125247</v>
      </c>
      <c r="Y859" s="18">
        <f t="shared" si="176"/>
        <v>22496.24552379641</v>
      </c>
      <c r="Z859" s="18">
        <f t="shared" si="177"/>
        <v>16949.960338931047</v>
      </c>
      <c r="AA859" s="18">
        <f>-AVERAGE('cons 2023 - 2025'!D860:AM860)*12</f>
        <v>112896.66533333337</v>
      </c>
      <c r="AB859" s="27">
        <f t="shared" si="178"/>
        <v>1.2216</v>
      </c>
      <c r="AC859" s="18">
        <f>SQRT((2*AA859*'⚙ Assumptions'!$B$3)/AB859)</f>
        <v>5265.4642982702753</v>
      </c>
      <c r="AD859" s="18">
        <f t="shared" si="179"/>
        <v>16949.960338931047</v>
      </c>
      <c r="AE859" s="18">
        <f t="shared" si="180"/>
        <v>22215.424637201322</v>
      </c>
      <c r="AF859" s="18">
        <f t="shared" si="181"/>
        <v>21.440970622556559</v>
      </c>
    </row>
    <row r="860" spans="1:32" x14ac:dyDescent="0.3">
      <c r="A860" s="19" t="s">
        <v>1731</v>
      </c>
      <c r="B860" s="20" t="s">
        <v>1732</v>
      </c>
      <c r="C860" s="16" t="s">
        <v>8</v>
      </c>
      <c r="D860" s="16" t="str">
        <f>VLOOKUP(A860,'Lead Time'!$A$2:$C$1180,3,0)</f>
        <v>Local</v>
      </c>
      <c r="E860" s="23" t="str">
        <f>VLOOKUP(A860,Classification!$A$2:$D$1180,4,0)</f>
        <v>C</v>
      </c>
      <c r="F860" s="24" t="str">
        <f>VLOOKUP(A860,Classification!$A$2:$E$1180,5,0)</f>
        <v>H</v>
      </c>
      <c r="G860" s="21">
        <f>VLOOKUP(A860,'Lead Time'!$A$2:$D$1180,4,0)</f>
        <v>13.4</v>
      </c>
      <c r="H860" s="21">
        <f t="shared" si="169"/>
        <v>0.44666666666666666</v>
      </c>
      <c r="I860" s="32">
        <f>VLOOKUP(A860,Classification!$A$2:$F$1180,6,0)</f>
        <v>6.0529999999999999</v>
      </c>
      <c r="J860" s="21">
        <f>-SUM('cons 2023 - 2025'!D861:AM861)</f>
        <v>1723</v>
      </c>
      <c r="K860" s="18">
        <f>-_xlfn.MINIFS('cons 2023 - 2025'!D861:AM861,'cons 2023 - 2025'!D861:AM861,"&lt;&gt;0")</f>
        <v>218</v>
      </c>
      <c r="L860" s="18">
        <f>-_xlfn.MAXIFS('cons 2023 - 2025'!D861:AM861,'cons 2023 - 2025'!D861:AM861,"&lt;&gt;0")</f>
        <v>2</v>
      </c>
      <c r="M860" s="19">
        <f>COUNTIF('cons 2023 - 2025'!D861:AM861,"&lt;&gt;0")</f>
        <v>25</v>
      </c>
      <c r="N860" s="21">
        <f>-AVERAGE('cons 2023 - 2025'!D861:AM861)</f>
        <v>47.861111111111114</v>
      </c>
      <c r="O860" s="21">
        <f t="shared" si="170"/>
        <v>68.92</v>
      </c>
      <c r="P860" s="21">
        <f>_xlfn.STDEV.S('cons 2023 - 2025'!D861:AM861)</f>
        <v>60.637636958188075</v>
      </c>
      <c r="Q860" s="21">
        <f>-AVERAGE('cons 2023 - 2025'!D861:AM861)/'⚙ Assumptions'!$B$5</f>
        <v>2.1755050505050506</v>
      </c>
      <c r="R860" s="21">
        <f>_xlfn.STDEV.S('cons 2023 - 2025'!D861:AM861)/SQRT('⚙ Assumptions'!$B$5)</f>
        <v>12.927987637597136</v>
      </c>
      <c r="S860" s="21">
        <f>-IF(AVERAGE('cons 2023 - 2025'!D861:AM861)=0,"",_xlfn.STDEV.S('cons 2023 - 2025'!D861:AM861)/AVERAGE('cons 2023 - 2025'!D861:AM861))</f>
        <v>1.2669500467178008</v>
      </c>
      <c r="T860" s="21" t="str">
        <f t="shared" si="171"/>
        <v>Z</v>
      </c>
      <c r="U860" s="38">
        <f t="shared" si="172"/>
        <v>0.9</v>
      </c>
      <c r="V860" s="21">
        <f t="shared" si="173"/>
        <v>1.28</v>
      </c>
      <c r="W860" s="21">
        <f t="shared" si="174"/>
        <v>60.574982447513719</v>
      </c>
      <c r="X860" s="21">
        <f t="shared" si="175"/>
        <v>51.87331586579144</v>
      </c>
      <c r="Y860" s="21">
        <f t="shared" si="176"/>
        <v>89.726750124281395</v>
      </c>
      <c r="Z860" s="21">
        <f t="shared" si="177"/>
        <v>73.251278828754408</v>
      </c>
      <c r="AA860" s="21">
        <f>-AVERAGE('cons 2023 - 2025'!D861:AM861)*12</f>
        <v>574.33333333333337</v>
      </c>
      <c r="AB860" s="32">
        <f t="shared" si="178"/>
        <v>1.2106000000000001</v>
      </c>
      <c r="AC860" s="21">
        <f>SQRT((2*AA860*'⚙ Assumptions'!$B$3)/AB860)</f>
        <v>377.26134082316997</v>
      </c>
      <c r="AD860" s="21">
        <f t="shared" si="179"/>
        <v>73.251278828754408</v>
      </c>
      <c r="AE860" s="21">
        <f t="shared" si="180"/>
        <v>450.51261965192441</v>
      </c>
      <c r="AF860" s="21">
        <f t="shared" si="181"/>
        <v>1.5223752640017654</v>
      </c>
    </row>
    <row r="861" spans="1:32" x14ac:dyDescent="0.3">
      <c r="A861" s="16" t="s">
        <v>1733</v>
      </c>
      <c r="B861" s="17" t="s">
        <v>1734</v>
      </c>
      <c r="C861" s="16" t="s">
        <v>8</v>
      </c>
      <c r="D861" s="16" t="str">
        <f>VLOOKUP(A861,'Lead Time'!$A$2:$C$1180,3,0)</f>
        <v>Local</v>
      </c>
      <c r="E861" s="23" t="str">
        <f>VLOOKUP(A861,Classification!$A$2:$D$1180,4,0)</f>
        <v>C</v>
      </c>
      <c r="F861" s="25" t="str">
        <f>VLOOKUP(A861,Classification!$A$2:$E$1180,5,0)</f>
        <v>L</v>
      </c>
      <c r="G861" s="18">
        <f>VLOOKUP(A861,'Lead Time'!$A$2:$D$1180,4,0)</f>
        <v>28.5</v>
      </c>
      <c r="H861" s="18">
        <f t="shared" si="169"/>
        <v>0.95</v>
      </c>
      <c r="I861" s="27">
        <f>VLOOKUP(A861,Classification!$A$2:$F$1180,6,0)</f>
        <v>5.915</v>
      </c>
      <c r="J861" s="18">
        <f>-SUM('cons 2023 - 2025'!D862:AM862)</f>
        <v>6</v>
      </c>
      <c r="K861" s="18">
        <f>-_xlfn.MINIFS('cons 2023 - 2025'!D862:AM862,'cons 2023 - 2025'!D862:AM862,"&lt;&gt;0")</f>
        <v>1</v>
      </c>
      <c r="L861" s="18">
        <f>-_xlfn.MAXIFS('cons 2023 - 2025'!D862:AM862,'cons 2023 - 2025'!D862:AM862,"&lt;&gt;0")</f>
        <v>1</v>
      </c>
      <c r="M861" s="16">
        <f>COUNTIF('cons 2023 - 2025'!D862:AM862,"&lt;&gt;0")</f>
        <v>6</v>
      </c>
      <c r="N861" s="18">
        <f>-AVERAGE('cons 2023 - 2025'!D862:AM862)</f>
        <v>0.16666666666666666</v>
      </c>
      <c r="O861" s="18">
        <f t="shared" si="170"/>
        <v>1</v>
      </c>
      <c r="P861" s="18">
        <f>_xlfn.STDEV.S('cons 2023 - 2025'!D862:AM862)</f>
        <v>0.3779644730092272</v>
      </c>
      <c r="Q861" s="18">
        <f>-AVERAGE('cons 2023 - 2025'!D862:AM862)/'⚙ Assumptions'!$B$5</f>
        <v>7.5757575757575751E-3</v>
      </c>
      <c r="R861" s="18">
        <f>_xlfn.STDEV.S('cons 2023 - 2025'!D862:AM862)/SQRT('⚙ Assumptions'!$B$5)</f>
        <v>8.0582296402538015E-2</v>
      </c>
      <c r="S861" s="18">
        <f>-IF(AVERAGE('cons 2023 - 2025'!D862:AM862)=0,"",_xlfn.STDEV.S('cons 2023 - 2025'!D862:AM862)/AVERAGE('cons 2023 - 2025'!D862:AM862))</f>
        <v>2.2677868380553634</v>
      </c>
      <c r="T861" s="18" t="str">
        <f t="shared" si="171"/>
        <v>Z</v>
      </c>
      <c r="U861" s="37">
        <f t="shared" si="172"/>
        <v>0.9</v>
      </c>
      <c r="V861" s="18">
        <f t="shared" si="173"/>
        <v>1.28</v>
      </c>
      <c r="W861" s="18">
        <f t="shared" si="174"/>
        <v>0.55064543002769895</v>
      </c>
      <c r="X861" s="18">
        <f t="shared" si="175"/>
        <v>0.47154457447232462</v>
      </c>
      <c r="Y861" s="18">
        <f t="shared" si="176"/>
        <v>0.76655452093678988</v>
      </c>
      <c r="Z861" s="18">
        <f t="shared" si="177"/>
        <v>0.629877907805658</v>
      </c>
      <c r="AA861" s="18">
        <f>-AVERAGE('cons 2023 - 2025'!D862:AM862)*12</f>
        <v>2</v>
      </c>
      <c r="AB861" s="27">
        <f t="shared" si="178"/>
        <v>1.1830000000000001</v>
      </c>
      <c r="AC861" s="18">
        <f>SQRT((2*AA861*'⚙ Assumptions'!$B$3)/AB861)</f>
        <v>22.52077091419692</v>
      </c>
      <c r="AD861" s="18">
        <f t="shared" si="179"/>
        <v>0.629877907805658</v>
      </c>
      <c r="AE861" s="18">
        <f t="shared" si="180"/>
        <v>23.150648822002577</v>
      </c>
      <c r="AF861" s="18">
        <f t="shared" si="181"/>
        <v>8.8806906638316516E-2</v>
      </c>
    </row>
    <row r="862" spans="1:32" x14ac:dyDescent="0.3">
      <c r="A862" s="19" t="s">
        <v>1735</v>
      </c>
      <c r="B862" s="20" t="s">
        <v>1736</v>
      </c>
      <c r="C862" s="16" t="s">
        <v>8</v>
      </c>
      <c r="D862" s="16" t="str">
        <f>VLOOKUP(A862,'Lead Time'!$A$2:$C$1180,3,0)</f>
        <v>Local</v>
      </c>
      <c r="E862" s="23" t="str">
        <f>VLOOKUP(A862,Classification!$A$2:$D$1180,4,0)</f>
        <v>C</v>
      </c>
      <c r="F862" s="24" t="str">
        <f>VLOOKUP(A862,Classification!$A$2:$E$1180,5,0)</f>
        <v>H</v>
      </c>
      <c r="G862" s="21">
        <f>VLOOKUP(A862,'Lead Time'!$A$2:$D$1180,4,0)</f>
        <v>9.4166666666666661</v>
      </c>
      <c r="H862" s="21">
        <f t="shared" si="169"/>
        <v>0.31388888888888888</v>
      </c>
      <c r="I862" s="32">
        <f>VLOOKUP(A862,Classification!$A$2:$F$1180,6,0)</f>
        <v>5.9089999999999998</v>
      </c>
      <c r="J862" s="21">
        <f>-SUM('cons 2023 - 2025'!D863:AM863)</f>
        <v>140</v>
      </c>
      <c r="K862" s="18">
        <f>-_xlfn.MINIFS('cons 2023 - 2025'!D863:AM863,'cons 2023 - 2025'!D863:AM863,"&lt;&gt;0")</f>
        <v>25</v>
      </c>
      <c r="L862" s="18">
        <f>-_xlfn.MAXIFS('cons 2023 - 2025'!D863:AM863,'cons 2023 - 2025'!D863:AM863,"&lt;&gt;0")</f>
        <v>1</v>
      </c>
      <c r="M862" s="19">
        <f>COUNTIF('cons 2023 - 2025'!D863:AM863,"&lt;&gt;0")</f>
        <v>21</v>
      </c>
      <c r="N862" s="21">
        <f>-AVERAGE('cons 2023 - 2025'!D863:AM863)</f>
        <v>3.8888888888888888</v>
      </c>
      <c r="O862" s="21">
        <f t="shared" si="170"/>
        <v>6.666666666666667</v>
      </c>
      <c r="P862" s="21">
        <f>_xlfn.STDEV.S('cons 2023 - 2025'!D863:AM863)</f>
        <v>6.1028226620510981</v>
      </c>
      <c r="Q862" s="21">
        <f>-AVERAGE('cons 2023 - 2025'!D863:AM863)/'⚙ Assumptions'!$B$5</f>
        <v>0.17676767676767677</v>
      </c>
      <c r="R862" s="21">
        <f>_xlfn.STDEV.S('cons 2023 - 2025'!D863:AM863)/SQRT('⚙ Assumptions'!$B$5)</f>
        <v>1.3011261633405475</v>
      </c>
      <c r="S862" s="21">
        <f>-IF(AVERAGE('cons 2023 - 2025'!D863:AM863)=0,"",_xlfn.STDEV.S('cons 2023 - 2025'!D863:AM863)/AVERAGE('cons 2023 - 2025'!D863:AM863))</f>
        <v>1.5692972559559968</v>
      </c>
      <c r="T862" s="21" t="str">
        <f t="shared" si="171"/>
        <v>Z</v>
      </c>
      <c r="U862" s="38">
        <f t="shared" si="172"/>
        <v>0.9</v>
      </c>
      <c r="V862" s="21">
        <f t="shared" si="173"/>
        <v>1.28</v>
      </c>
      <c r="W862" s="21">
        <f t="shared" si="174"/>
        <v>5.1106716367934046</v>
      </c>
      <c r="X862" s="21">
        <f t="shared" si="175"/>
        <v>4.3765177205198995</v>
      </c>
      <c r="Y862" s="21">
        <f t="shared" si="176"/>
        <v>6.7752339263556944</v>
      </c>
      <c r="Z862" s="21">
        <f t="shared" si="177"/>
        <v>5.5971967328655783</v>
      </c>
      <c r="AA862" s="21">
        <f>-AVERAGE('cons 2023 - 2025'!D863:AM863)*12</f>
        <v>46.666666666666664</v>
      </c>
      <c r="AB862" s="32">
        <f t="shared" si="178"/>
        <v>1.1818</v>
      </c>
      <c r="AC862" s="21">
        <f>SQRT((2*AA862*'⚙ Assumptions'!$B$3)/AB862)</f>
        <v>108.84087512271492</v>
      </c>
      <c r="AD862" s="21">
        <f t="shared" si="179"/>
        <v>5.5971967328655783</v>
      </c>
      <c r="AE862" s="21">
        <f t="shared" si="180"/>
        <v>114.4380718555805</v>
      </c>
      <c r="AF862" s="21">
        <f t="shared" si="181"/>
        <v>0.4287604874000816</v>
      </c>
    </row>
    <row r="863" spans="1:32" x14ac:dyDescent="0.3">
      <c r="A863" s="16" t="s">
        <v>1737</v>
      </c>
      <c r="B863" s="17" t="s">
        <v>1738</v>
      </c>
      <c r="C863" s="16" t="s">
        <v>20</v>
      </c>
      <c r="D863" s="16"/>
      <c r="E863" s="23" t="str">
        <f>VLOOKUP(A863,Classification!$A$2:$D$1180,4,0)</f>
        <v>C</v>
      </c>
      <c r="F863" s="24" t="str">
        <f>VLOOKUP(A863,Classification!$A$2:$E$1180,5,0)</f>
        <v>H</v>
      </c>
      <c r="G863" s="18">
        <f>VLOOKUP(A863,'Lead Time'!$A$2:$D$1180,4,0)</f>
        <v>44</v>
      </c>
      <c r="H863" s="18">
        <f t="shared" si="169"/>
        <v>1.4666666666666666</v>
      </c>
      <c r="I863" s="27">
        <f>VLOOKUP(A863,Classification!$A$2:$F$1180,6,0)</f>
        <v>5.8289999999999997</v>
      </c>
      <c r="J863" s="18">
        <f>-SUM('cons 2023 - 2025'!D864:AM864)</f>
        <v>4289116.3820000011</v>
      </c>
      <c r="K863" s="18">
        <f>-_xlfn.MINIFS('cons 2023 - 2025'!D864:AM864,'cons 2023 - 2025'!D864:AM864,"&lt;&gt;0")</f>
        <v>146214.378</v>
      </c>
      <c r="L863" s="18">
        <f>-_xlfn.MAXIFS('cons 2023 - 2025'!D864:AM864,'cons 2023 - 2025'!D864:AM864,"&lt;&gt;0")</f>
        <v>33434.366999999998</v>
      </c>
      <c r="M863" s="16">
        <f>COUNTIF('cons 2023 - 2025'!D864:AM864,"&lt;&gt;0")</f>
        <v>36</v>
      </c>
      <c r="N863" s="18">
        <f>-AVERAGE('cons 2023 - 2025'!D864:AM864)</f>
        <v>119142.12172222225</v>
      </c>
      <c r="O863" s="18">
        <f t="shared" si="170"/>
        <v>119142.12172222225</v>
      </c>
      <c r="P863" s="18">
        <f>_xlfn.STDEV.S('cons 2023 - 2025'!D864:AM864)</f>
        <v>27271.05534765992</v>
      </c>
      <c r="Q863" s="18">
        <f>-AVERAGE('cons 2023 - 2025'!D864:AM864)/'⚙ Assumptions'!$B$5</f>
        <v>5415.5509873737383</v>
      </c>
      <c r="R863" s="18">
        <f>_xlfn.STDEV.S('cons 2023 - 2025'!D864:AM864)/SQRT('⚙ Assumptions'!$B$5)</f>
        <v>5814.2085358945951</v>
      </c>
      <c r="S863" s="18">
        <f>-IF(AVERAGE('cons 2023 - 2025'!D864:AM864)=0,"",_xlfn.STDEV.S('cons 2023 - 2025'!D864:AM864)/AVERAGE('cons 2023 - 2025'!D864:AM864))</f>
        <v>0.22889516279760322</v>
      </c>
      <c r="T863" s="18" t="str">
        <f t="shared" si="171"/>
        <v>X</v>
      </c>
      <c r="U863" s="37">
        <f t="shared" si="172"/>
        <v>0.9</v>
      </c>
      <c r="V863" s="18">
        <f t="shared" si="173"/>
        <v>1.28</v>
      </c>
      <c r="W863" s="18">
        <f t="shared" si="174"/>
        <v>49365.883306096614</v>
      </c>
      <c r="X863" s="18">
        <f t="shared" si="175"/>
        <v>42274.416834536882</v>
      </c>
      <c r="Y863" s="18">
        <f t="shared" si="176"/>
        <v>287650.12675054109</v>
      </c>
      <c r="Z863" s="18">
        <f t="shared" si="177"/>
        <v>217016.19536046282</v>
      </c>
      <c r="AA863" s="18">
        <f>-AVERAGE('cons 2023 - 2025'!D864:AM864)*12</f>
        <v>1429705.460666667</v>
      </c>
      <c r="AB863" s="27">
        <f t="shared" si="178"/>
        <v>1.1657999999999999</v>
      </c>
      <c r="AC863" s="18">
        <f>SQRT((2*AA863*'⚙ Assumptions'!$B$3)/AB863)</f>
        <v>19181.028465035364</v>
      </c>
      <c r="AD863" s="18">
        <f t="shared" si="179"/>
        <v>217016.19536046282</v>
      </c>
      <c r="AE863" s="18">
        <f t="shared" si="180"/>
        <v>236197.22382549819</v>
      </c>
      <c r="AF863" s="18">
        <f t="shared" si="181"/>
        <v>74.537476615127432</v>
      </c>
    </row>
    <row r="864" spans="1:32" x14ac:dyDescent="0.3">
      <c r="A864" s="19" t="s">
        <v>1739</v>
      </c>
      <c r="B864" s="20" t="s">
        <v>1740</v>
      </c>
      <c r="C864" s="16" t="s">
        <v>130</v>
      </c>
      <c r="D864" s="16" t="str">
        <f>VLOOKUP(A864,'Lead Time'!$A$2:$C$1180,3,0)</f>
        <v>Local</v>
      </c>
      <c r="E864" s="23" t="str">
        <f>VLOOKUP(A864,Classification!$A$2:$D$1180,4,0)</f>
        <v>C</v>
      </c>
      <c r="F864" s="26" t="str">
        <f>VLOOKUP(A864,Classification!$A$2:$E$1180,5,0)</f>
        <v>M</v>
      </c>
      <c r="G864" s="21">
        <f>VLOOKUP(A864,'Lead Time'!$A$2:$D$1180,4,0)</f>
        <v>14.428571428571429</v>
      </c>
      <c r="H864" s="21">
        <f t="shared" si="169"/>
        <v>0.48095238095238096</v>
      </c>
      <c r="I864" s="32">
        <f>VLOOKUP(A864,Classification!$A$2:$F$1180,6,0)</f>
        <v>5.7869999999999999</v>
      </c>
      <c r="J864" s="21">
        <f>-SUM('cons 2023 - 2025'!D865:AM865)</f>
        <v>1027</v>
      </c>
      <c r="K864" s="18">
        <f>-_xlfn.MINIFS('cons 2023 - 2025'!D865:AM865,'cons 2023 - 2025'!D865:AM865,"&lt;&gt;0")</f>
        <v>210</v>
      </c>
      <c r="L864" s="18">
        <f>-_xlfn.MAXIFS('cons 2023 - 2025'!D865:AM865,'cons 2023 - 2025'!D865:AM865,"&lt;&gt;0")</f>
        <v>20</v>
      </c>
      <c r="M864" s="19">
        <f>COUNTIF('cons 2023 - 2025'!D865:AM865,"&lt;&gt;0")</f>
        <v>11</v>
      </c>
      <c r="N864" s="21">
        <f>-AVERAGE('cons 2023 - 2025'!D865:AM865)</f>
        <v>28.527777777777779</v>
      </c>
      <c r="O864" s="21">
        <f t="shared" si="170"/>
        <v>93.36363636363636</v>
      </c>
      <c r="P864" s="21">
        <f>_xlfn.STDEV.S('cons 2023 - 2025'!D865:AM865)</f>
        <v>57.1641676532779</v>
      </c>
      <c r="Q864" s="21">
        <f>-AVERAGE('cons 2023 - 2025'!D865:AM865)/'⚙ Assumptions'!$B$5</f>
        <v>1.2967171717171717</v>
      </c>
      <c r="R864" s="21">
        <f>_xlfn.STDEV.S('cons 2023 - 2025'!D865:AM865)/SQRT('⚙ Assumptions'!$B$5)</f>
        <v>12.187441493551063</v>
      </c>
      <c r="S864" s="21">
        <f>-IF(AVERAGE('cons 2023 - 2025'!D865:AM865)=0,"",_xlfn.STDEV.S('cons 2023 - 2025'!D865:AM865)/AVERAGE('cons 2023 - 2025'!D865:AM865))</f>
        <v>2.0038072400370051</v>
      </c>
      <c r="T864" s="21" t="str">
        <f t="shared" si="171"/>
        <v>Z</v>
      </c>
      <c r="U864" s="38">
        <f t="shared" si="172"/>
        <v>0.9</v>
      </c>
      <c r="V864" s="21">
        <f t="shared" si="173"/>
        <v>1.28</v>
      </c>
      <c r="W864" s="21">
        <f t="shared" si="174"/>
        <v>59.256252247214277</v>
      </c>
      <c r="X864" s="21">
        <f t="shared" si="175"/>
        <v>50.744022790367708</v>
      </c>
      <c r="Y864" s="21">
        <f t="shared" si="176"/>
        <v>77.966028581990614</v>
      </c>
      <c r="Z864" s="21">
        <f t="shared" si="177"/>
        <v>64.464525435870357</v>
      </c>
      <c r="AA864" s="21">
        <f>-AVERAGE('cons 2023 - 2025'!D865:AM865)*12</f>
        <v>342.33333333333337</v>
      </c>
      <c r="AB864" s="32">
        <f t="shared" si="178"/>
        <v>1.1574</v>
      </c>
      <c r="AC864" s="21">
        <f>SQRT((2*AA864*'⚙ Assumptions'!$B$3)/AB864)</f>
        <v>297.88146618001349</v>
      </c>
      <c r="AD864" s="21">
        <f t="shared" si="179"/>
        <v>64.464525435870357</v>
      </c>
      <c r="AE864" s="21">
        <f t="shared" si="180"/>
        <v>362.34599161588386</v>
      </c>
      <c r="AF864" s="21">
        <f t="shared" si="181"/>
        <v>1.1492266965224922</v>
      </c>
    </row>
    <row r="865" spans="1:32" x14ac:dyDescent="0.3">
      <c r="A865" s="16" t="s">
        <v>1741</v>
      </c>
      <c r="B865" s="17" t="s">
        <v>1742</v>
      </c>
      <c r="C865" s="16" t="s">
        <v>8</v>
      </c>
      <c r="D865" s="16" t="str">
        <f>VLOOKUP(A865,'Lead Time'!$A$2:$C$1180,3,0)</f>
        <v>Local</v>
      </c>
      <c r="E865" s="23" t="str">
        <f>VLOOKUP(A865,Classification!$A$2:$D$1180,4,0)</f>
        <v>C</v>
      </c>
      <c r="F865" s="25" t="str">
        <f>VLOOKUP(A865,Classification!$A$2:$E$1180,5,0)</f>
        <v>L</v>
      </c>
      <c r="G865" s="18">
        <f>VLOOKUP(A865,'Lead Time'!$A$2:$D$1180,4,0)</f>
        <v>11.5</v>
      </c>
      <c r="H865" s="18">
        <f t="shared" si="169"/>
        <v>0.38333333333333336</v>
      </c>
      <c r="I865" s="27">
        <f>VLOOKUP(A865,Classification!$A$2:$F$1180,6,0)</f>
        <v>5.7649999999999997</v>
      </c>
      <c r="J865" s="18">
        <f>-SUM('cons 2023 - 2025'!D866:AM866)</f>
        <v>22</v>
      </c>
      <c r="K865" s="18">
        <f>-_xlfn.MINIFS('cons 2023 - 2025'!D866:AM866,'cons 2023 - 2025'!D866:AM866,"&lt;&gt;0")</f>
        <v>4</v>
      </c>
      <c r="L865" s="18">
        <f>-_xlfn.MAXIFS('cons 2023 - 2025'!D866:AM866,'cons 2023 - 2025'!D866:AM866,"&lt;&gt;0")</f>
        <v>1</v>
      </c>
      <c r="M865" s="16">
        <f>COUNTIF('cons 2023 - 2025'!D866:AM866,"&lt;&gt;0")</f>
        <v>11</v>
      </c>
      <c r="N865" s="18">
        <f>-AVERAGE('cons 2023 - 2025'!D866:AM866)</f>
        <v>0.61111111111111116</v>
      </c>
      <c r="O865" s="18">
        <f t="shared" si="170"/>
        <v>2</v>
      </c>
      <c r="P865" s="18">
        <f>_xlfn.STDEV.S('cons 2023 - 2025'!D866:AM866)</f>
        <v>1.0764432909959347</v>
      </c>
      <c r="Q865" s="18">
        <f>-AVERAGE('cons 2023 - 2025'!D866:AM866)/'⚙ Assumptions'!$B$5</f>
        <v>2.777777777777778E-2</v>
      </c>
      <c r="R865" s="18">
        <f>_xlfn.STDEV.S('cons 2023 - 2025'!D866:AM866)/SQRT('⚙ Assumptions'!$B$5)</f>
        <v>0.2294984807565241</v>
      </c>
      <c r="S865" s="18">
        <f>-IF(AVERAGE('cons 2023 - 2025'!D866:AM866)=0,"",_xlfn.STDEV.S('cons 2023 - 2025'!D866:AM866)/AVERAGE('cons 2023 - 2025'!D866:AM866))</f>
        <v>1.7614526579933476</v>
      </c>
      <c r="T865" s="18" t="str">
        <f t="shared" si="171"/>
        <v>Z</v>
      </c>
      <c r="U865" s="37">
        <f t="shared" si="172"/>
        <v>0.9</v>
      </c>
      <c r="V865" s="18">
        <f t="shared" si="173"/>
        <v>1.28</v>
      </c>
      <c r="W865" s="18">
        <f t="shared" si="174"/>
        <v>0.99618203335466937</v>
      </c>
      <c r="X865" s="18">
        <f t="shared" si="175"/>
        <v>0.85307932727521796</v>
      </c>
      <c r="Y865" s="18">
        <f t="shared" si="176"/>
        <v>1.3156264777991138</v>
      </c>
      <c r="Z865" s="18">
        <f t="shared" si="177"/>
        <v>1.0873385865344773</v>
      </c>
      <c r="AA865" s="18">
        <f>-AVERAGE('cons 2023 - 2025'!D866:AM866)*12</f>
        <v>7.3333333333333339</v>
      </c>
      <c r="AB865" s="27">
        <f t="shared" si="178"/>
        <v>1.153</v>
      </c>
      <c r="AC865" s="18">
        <f>SQRT((2*AA865*'⚙ Assumptions'!$B$3)/AB865)</f>
        <v>43.681413839347464</v>
      </c>
      <c r="AD865" s="18">
        <f t="shared" si="179"/>
        <v>1.0873385865344773</v>
      </c>
      <c r="AE865" s="18">
        <f t="shared" si="180"/>
        <v>44.768752425881942</v>
      </c>
      <c r="AF865" s="18">
        <f t="shared" si="181"/>
        <v>0.16788223385589213</v>
      </c>
    </row>
    <row r="866" spans="1:32" x14ac:dyDescent="0.3">
      <c r="A866" s="19" t="s">
        <v>1743</v>
      </c>
      <c r="B866" s="20" t="s">
        <v>1744</v>
      </c>
      <c r="C866" s="16" t="s">
        <v>130</v>
      </c>
      <c r="D866" s="16" t="str">
        <f>VLOOKUP(A866,'Lead Time'!$A$2:$C$1180,3,0)</f>
        <v>Local</v>
      </c>
      <c r="E866" s="23" t="str">
        <f>VLOOKUP(A866,Classification!$A$2:$D$1180,4,0)</f>
        <v>C</v>
      </c>
      <c r="F866" s="26" t="str">
        <f>VLOOKUP(A866,Classification!$A$2:$E$1180,5,0)</f>
        <v>M</v>
      </c>
      <c r="G866" s="21">
        <f>VLOOKUP(A866,'Lead Time'!$A$2:$D$1180,4,0)</f>
        <v>42</v>
      </c>
      <c r="H866" s="21">
        <f t="shared" si="169"/>
        <v>1.4</v>
      </c>
      <c r="I866" s="32">
        <f>VLOOKUP(A866,Classification!$A$2:$F$1180,6,0)</f>
        <v>5.6749999999999998</v>
      </c>
      <c r="J866" s="21">
        <f>-SUM('cons 2023 - 2025'!D867:AM867)</f>
        <v>405</v>
      </c>
      <c r="K866" s="18">
        <f>-_xlfn.MINIFS('cons 2023 - 2025'!D867:AM867,'cons 2023 - 2025'!D867:AM867,"&lt;&gt;0")</f>
        <v>180</v>
      </c>
      <c r="L866" s="18">
        <f>-_xlfn.MAXIFS('cons 2023 - 2025'!D867:AM867,'cons 2023 - 2025'!D867:AM867,"&lt;&gt;0")</f>
        <v>5</v>
      </c>
      <c r="M866" s="19">
        <f>COUNTIF('cons 2023 - 2025'!D867:AM867,"&lt;&gt;0")</f>
        <v>12</v>
      </c>
      <c r="N866" s="21">
        <f>-AVERAGE('cons 2023 - 2025'!D867:AM867)</f>
        <v>11.25</v>
      </c>
      <c r="O866" s="21">
        <f t="shared" si="170"/>
        <v>33.75</v>
      </c>
      <c r="P866" s="21">
        <f>_xlfn.STDEV.S('cons 2023 - 2025'!D867:AM867)</f>
        <v>30.923292192132454</v>
      </c>
      <c r="Q866" s="21">
        <f>-AVERAGE('cons 2023 - 2025'!D867:AM867)/'⚙ Assumptions'!$B$5</f>
        <v>0.51136363636363635</v>
      </c>
      <c r="R866" s="21">
        <f>_xlfn.STDEV.S('cons 2023 - 2025'!D867:AM867)/SQRT('⚙ Assumptions'!$B$5)</f>
        <v>6.592868047436494</v>
      </c>
      <c r="S866" s="21">
        <f>-IF(AVERAGE('cons 2023 - 2025'!D867:AM867)=0,"",_xlfn.STDEV.S('cons 2023 - 2025'!D867:AM867)/AVERAGE('cons 2023 - 2025'!D867:AM867))</f>
        <v>2.7487370837451071</v>
      </c>
      <c r="T866" s="21" t="str">
        <f t="shared" si="171"/>
        <v>Z</v>
      </c>
      <c r="U866" s="38">
        <f t="shared" si="172"/>
        <v>0.9</v>
      </c>
      <c r="V866" s="21">
        <f t="shared" si="173"/>
        <v>1.28</v>
      </c>
      <c r="W866" s="21">
        <f t="shared" si="174"/>
        <v>54.690135391045693</v>
      </c>
      <c r="X866" s="21">
        <f t="shared" si="175"/>
        <v>46.833833923777803</v>
      </c>
      <c r="Y866" s="21">
        <f t="shared" si="176"/>
        <v>76.16740811831842</v>
      </c>
      <c r="Z866" s="21">
        <f t="shared" si="177"/>
        <v>62.583833923777803</v>
      </c>
      <c r="AA866" s="21">
        <f>-AVERAGE('cons 2023 - 2025'!D867:AM867)*12</f>
        <v>135</v>
      </c>
      <c r="AB866" s="32">
        <f t="shared" si="178"/>
        <v>1.135</v>
      </c>
      <c r="AC866" s="21">
        <f>SQRT((2*AA866*'⚙ Assumptions'!$B$3)/AB866)</f>
        <v>188.89896607250108</v>
      </c>
      <c r="AD866" s="21">
        <f t="shared" si="179"/>
        <v>62.583833923777803</v>
      </c>
      <c r="AE866" s="21">
        <f t="shared" si="180"/>
        <v>251.48279999627889</v>
      </c>
      <c r="AF866" s="21">
        <f t="shared" si="181"/>
        <v>0.71466775497429569</v>
      </c>
    </row>
    <row r="867" spans="1:32" x14ac:dyDescent="0.3">
      <c r="A867" s="16" t="s">
        <v>1745</v>
      </c>
      <c r="B867" s="17" t="s">
        <v>1746</v>
      </c>
      <c r="C867" s="16" t="s">
        <v>130</v>
      </c>
      <c r="D867" s="16" t="str">
        <f>VLOOKUP(A867,'Lead Time'!$A$2:$C$1180,3,0)</f>
        <v>Local</v>
      </c>
      <c r="E867" s="23" t="str">
        <f>VLOOKUP(A867,Classification!$A$2:$D$1180,4,0)</f>
        <v>C</v>
      </c>
      <c r="F867" s="25" t="str">
        <f>VLOOKUP(A867,Classification!$A$2:$E$1180,5,0)</f>
        <v>L</v>
      </c>
      <c r="G867" s="18">
        <f>VLOOKUP(A867,'Lead Time'!$A$2:$D$1180,4,0)</f>
        <v>25.333333333333332</v>
      </c>
      <c r="H867" s="18">
        <f t="shared" si="169"/>
        <v>0.84444444444444444</v>
      </c>
      <c r="I867" s="27">
        <f>VLOOKUP(A867,Classification!$A$2:$F$1180,6,0)</f>
        <v>5.6559999999999997</v>
      </c>
      <c r="J867" s="18">
        <f>-SUM('cons 2023 - 2025'!D868:AM868)</f>
        <v>30</v>
      </c>
      <c r="K867" s="18">
        <f>-_xlfn.MINIFS('cons 2023 - 2025'!D868:AM868,'cons 2023 - 2025'!D868:AM868,"&lt;&gt;0")</f>
        <v>26</v>
      </c>
      <c r="L867" s="18">
        <f>-_xlfn.MAXIFS('cons 2023 - 2025'!D868:AM868,'cons 2023 - 2025'!D868:AM868,"&lt;&gt;0")</f>
        <v>4</v>
      </c>
      <c r="M867" s="16">
        <f>COUNTIF('cons 2023 - 2025'!D868:AM868,"&lt;&gt;0")</f>
        <v>2</v>
      </c>
      <c r="N867" s="18">
        <f>-AVERAGE('cons 2023 - 2025'!D868:AM868)</f>
        <v>0.83333333333333337</v>
      </c>
      <c r="O867" s="18">
        <f t="shared" si="170"/>
        <v>15</v>
      </c>
      <c r="P867" s="18">
        <f>_xlfn.STDEV.S('cons 2023 - 2025'!D868:AM868)</f>
        <v>4.3654487578189318</v>
      </c>
      <c r="Q867" s="18">
        <f>-AVERAGE('cons 2023 - 2025'!D868:AM868)/'⚙ Assumptions'!$B$5</f>
        <v>3.787878787878788E-2</v>
      </c>
      <c r="R867" s="18">
        <f>_xlfn.STDEV.S('cons 2023 - 2025'!D868:AM868)/SQRT('⚙ Assumptions'!$B$5)</f>
        <v>0.93071680238070598</v>
      </c>
      <c r="S867" s="18">
        <f>-IF(AVERAGE('cons 2023 - 2025'!D868:AM868)=0,"",_xlfn.STDEV.S('cons 2023 - 2025'!D868:AM868)/AVERAGE('cons 2023 - 2025'!D868:AM868))</f>
        <v>5.2385385093827184</v>
      </c>
      <c r="T867" s="18" t="str">
        <f t="shared" si="171"/>
        <v>Z</v>
      </c>
      <c r="U867" s="37">
        <f t="shared" si="172"/>
        <v>0.9</v>
      </c>
      <c r="V867" s="18">
        <f t="shared" si="173"/>
        <v>1.28</v>
      </c>
      <c r="W867" s="18">
        <f t="shared" si="174"/>
        <v>5.9961666253644248</v>
      </c>
      <c r="X867" s="18">
        <f t="shared" si="175"/>
        <v>5.1348103255490445</v>
      </c>
      <c r="Y867" s="18">
        <f t="shared" si="176"/>
        <v>6.9557625849603841</v>
      </c>
      <c r="Z867" s="18">
        <f t="shared" si="177"/>
        <v>5.8385140292527478</v>
      </c>
      <c r="AA867" s="18">
        <f>-AVERAGE('cons 2023 - 2025'!D868:AM868)*12</f>
        <v>10</v>
      </c>
      <c r="AB867" s="27">
        <f t="shared" si="178"/>
        <v>1.1312</v>
      </c>
      <c r="AC867" s="18">
        <f>SQRT((2*AA867*'⚙ Assumptions'!$B$3)/AB867)</f>
        <v>51.49806714215255</v>
      </c>
      <c r="AD867" s="18">
        <f t="shared" si="179"/>
        <v>5.8385140292527478</v>
      </c>
      <c r="AE867" s="18">
        <f t="shared" si="180"/>
        <v>57.3365811714053</v>
      </c>
      <c r="AF867" s="18">
        <f t="shared" si="181"/>
        <v>0.19418204517067655</v>
      </c>
    </row>
    <row r="868" spans="1:32" x14ac:dyDescent="0.3">
      <c r="A868" s="19" t="s">
        <v>1747</v>
      </c>
      <c r="B868" s="20" t="s">
        <v>1748</v>
      </c>
      <c r="C868" s="16" t="s">
        <v>8</v>
      </c>
      <c r="D868" s="16" t="str">
        <f>VLOOKUP(A868,'Lead Time'!$A$2:$C$1180,3,0)</f>
        <v>Local</v>
      </c>
      <c r="E868" s="23" t="str">
        <f>VLOOKUP(A868,Classification!$A$2:$D$1180,4,0)</f>
        <v>C</v>
      </c>
      <c r="F868" s="25" t="str">
        <f>VLOOKUP(A868,Classification!$A$2:$E$1180,5,0)</f>
        <v>L</v>
      </c>
      <c r="G868" s="21">
        <f>VLOOKUP(A868,'Lead Time'!$A$2:$D$1180,4,0)</f>
        <v>3.3333333333333335</v>
      </c>
      <c r="H868" s="21">
        <f t="shared" si="169"/>
        <v>0.11111111111111112</v>
      </c>
      <c r="I868" s="32">
        <f>VLOOKUP(A868,Classification!$A$2:$F$1180,6,0)</f>
        <v>5.64</v>
      </c>
      <c r="J868" s="21">
        <f>-SUM('cons 2023 - 2025'!D869:AM869)</f>
        <v>146</v>
      </c>
      <c r="K868" s="18">
        <f>-_xlfn.MINIFS('cons 2023 - 2025'!D869:AM869,'cons 2023 - 2025'!D869:AM869,"&lt;&gt;0")</f>
        <v>100</v>
      </c>
      <c r="L868" s="18">
        <f>-_xlfn.MAXIFS('cons 2023 - 2025'!D869:AM869,'cons 2023 - 2025'!D869:AM869,"&lt;&gt;0")</f>
        <v>6</v>
      </c>
      <c r="M868" s="19">
        <f>COUNTIF('cons 2023 - 2025'!D869:AM869,"&lt;&gt;0")</f>
        <v>5</v>
      </c>
      <c r="N868" s="21">
        <f>-AVERAGE('cons 2023 - 2025'!D869:AM869)</f>
        <v>4.0555555555555554</v>
      </c>
      <c r="O868" s="21">
        <f t="shared" si="170"/>
        <v>29.2</v>
      </c>
      <c r="P868" s="21">
        <f>_xlfn.STDEV.S('cons 2023 - 2025'!D869:AM869)</f>
        <v>16.940137365684315</v>
      </c>
      <c r="Q868" s="21">
        <f>-AVERAGE('cons 2023 - 2025'!D869:AM869)/'⚙ Assumptions'!$B$5</f>
        <v>0.18434343434343434</v>
      </c>
      <c r="R868" s="21">
        <f>_xlfn.STDEV.S('cons 2023 - 2025'!D869:AM869)/SQRT('⚙ Assumptions'!$B$5)</f>
        <v>3.6116494215263391</v>
      </c>
      <c r="S868" s="21">
        <f>-IF(AVERAGE('cons 2023 - 2025'!D869:AM869)=0,"",_xlfn.STDEV.S('cons 2023 - 2025'!D869:AM869)/AVERAGE('cons 2023 - 2025'!D869:AM869))</f>
        <v>4.1770201723605158</v>
      </c>
      <c r="T868" s="21" t="str">
        <f t="shared" si="171"/>
        <v>Z</v>
      </c>
      <c r="U868" s="38">
        <f t="shared" si="172"/>
        <v>0.9</v>
      </c>
      <c r="V868" s="21">
        <f t="shared" si="173"/>
        <v>1.28</v>
      </c>
      <c r="W868" s="21">
        <f t="shared" si="174"/>
        <v>8.4402425940072963</v>
      </c>
      <c r="X868" s="21">
        <f t="shared" si="175"/>
        <v>7.2277919426919759</v>
      </c>
      <c r="Y868" s="21">
        <f t="shared" si="176"/>
        <v>9.0547207084854104</v>
      </c>
      <c r="Z868" s="21">
        <f t="shared" si="177"/>
        <v>7.678409226642593</v>
      </c>
      <c r="AA868" s="21">
        <f>-AVERAGE('cons 2023 - 2025'!D869:AM869)*12</f>
        <v>48.666666666666664</v>
      </c>
      <c r="AB868" s="32">
        <f t="shared" si="178"/>
        <v>1.1279999999999999</v>
      </c>
      <c r="AC868" s="21">
        <f>SQRT((2*AA868*'⚙ Assumptions'!$B$3)/AB868)</f>
        <v>113.7684596509398</v>
      </c>
      <c r="AD868" s="21">
        <f t="shared" si="179"/>
        <v>7.678409226642593</v>
      </c>
      <c r="AE868" s="21">
        <f t="shared" si="180"/>
        <v>121.4468688775824</v>
      </c>
      <c r="AF868" s="21">
        <f t="shared" si="181"/>
        <v>0.42776940828753363</v>
      </c>
    </row>
    <row r="869" spans="1:32" x14ac:dyDescent="0.3">
      <c r="A869" s="16" t="s">
        <v>1749</v>
      </c>
      <c r="B869" s="17" t="s">
        <v>1750</v>
      </c>
      <c r="C869" s="16" t="s">
        <v>8</v>
      </c>
      <c r="D869" s="16"/>
      <c r="E869" s="23" t="str">
        <f>VLOOKUP(A869,Classification!$A$2:$D$1180,4,0)</f>
        <v>C</v>
      </c>
      <c r="F869" s="26" t="str">
        <f>VLOOKUP(A869,Classification!$A$2:$E$1180,5,0)</f>
        <v>M</v>
      </c>
      <c r="G869" s="18">
        <f>VLOOKUP(A869,'Lead Time'!$A$2:$D$1180,4,0)</f>
        <v>0</v>
      </c>
      <c r="H869" s="18">
        <f t="shared" si="169"/>
        <v>0</v>
      </c>
      <c r="I869" s="27">
        <f>VLOOKUP(A869,Classification!$A$2:$F$1180,6,0)</f>
        <v>5.633</v>
      </c>
      <c r="J869" s="18">
        <f>-SUM('cons 2023 - 2025'!D870:AM870)</f>
        <v>7</v>
      </c>
      <c r="K869" s="18">
        <f>-_xlfn.MINIFS('cons 2023 - 2025'!D870:AM870,'cons 2023 - 2025'!D870:AM870,"&lt;&gt;0")</f>
        <v>2</v>
      </c>
      <c r="L869" s="18">
        <f>-_xlfn.MAXIFS('cons 2023 - 2025'!D870:AM870,'cons 2023 - 2025'!D870:AM870,"&lt;&gt;0")</f>
        <v>1</v>
      </c>
      <c r="M869" s="16">
        <f>COUNTIF('cons 2023 - 2025'!D870:AM870,"&lt;&gt;0")</f>
        <v>6</v>
      </c>
      <c r="N869" s="18">
        <f>-AVERAGE('cons 2023 - 2025'!D870:AM870)</f>
        <v>0.19444444444444445</v>
      </c>
      <c r="O869" s="18">
        <f t="shared" si="170"/>
        <v>1.1666666666666667</v>
      </c>
      <c r="P869" s="18">
        <f>_xlfn.STDEV.S('cons 2023 - 2025'!D870:AM870)</f>
        <v>0.46717659215115676</v>
      </c>
      <c r="Q869" s="18">
        <f>-AVERAGE('cons 2023 - 2025'!D870:AM870)/'⚙ Assumptions'!$B$5</f>
        <v>8.8383838383838381E-3</v>
      </c>
      <c r="R869" s="18">
        <f>_xlfn.STDEV.S('cons 2023 - 2025'!D870:AM870)/SQRT('⚙ Assumptions'!$B$5)</f>
        <v>9.9602384111199468E-2</v>
      </c>
      <c r="S869" s="18">
        <f>-IF(AVERAGE('cons 2023 - 2025'!D870:AM870)=0,"",_xlfn.STDEV.S('cons 2023 - 2025'!D870:AM870)/AVERAGE('cons 2023 - 2025'!D870:AM870))</f>
        <v>2.4026224739202346</v>
      </c>
      <c r="T869" s="18" t="str">
        <f t="shared" si="171"/>
        <v>Z</v>
      </c>
      <c r="U869" s="37">
        <f t="shared" si="172"/>
        <v>0.9</v>
      </c>
      <c r="V869" s="18">
        <f t="shared" si="173"/>
        <v>1.28</v>
      </c>
      <c r="W869" s="18">
        <f t="shared" si="174"/>
        <v>0</v>
      </c>
      <c r="X869" s="18">
        <f t="shared" si="175"/>
        <v>0</v>
      </c>
      <c r="Y869" s="18">
        <f t="shared" si="176"/>
        <v>0</v>
      </c>
      <c r="Z869" s="18">
        <f t="shared" si="177"/>
        <v>0</v>
      </c>
      <c r="AA869" s="18">
        <f>-AVERAGE('cons 2023 - 2025'!D870:AM870)*12</f>
        <v>2.3333333333333335</v>
      </c>
      <c r="AB869" s="27">
        <f t="shared" si="178"/>
        <v>1.1266</v>
      </c>
      <c r="AC869" s="18">
        <f>SQRT((2*AA869*'⚙ Assumptions'!$B$3)/AB869)</f>
        <v>24.926663249260933</v>
      </c>
      <c r="AD869" s="18">
        <f t="shared" si="179"/>
        <v>0</v>
      </c>
      <c r="AE869" s="18">
        <f t="shared" si="180"/>
        <v>24.926663249260933</v>
      </c>
      <c r="AF869" s="18">
        <f t="shared" si="181"/>
        <v>9.3607929388724587E-2</v>
      </c>
    </row>
    <row r="870" spans="1:32" x14ac:dyDescent="0.3">
      <c r="A870" s="19" t="s">
        <v>1751</v>
      </c>
      <c r="B870" s="20" t="s">
        <v>1752</v>
      </c>
      <c r="C870" s="16" t="s">
        <v>8</v>
      </c>
      <c r="D870" s="16" t="str">
        <f>VLOOKUP(A870,'Lead Time'!$A$2:$C$1180,3,0)</f>
        <v>Local</v>
      </c>
      <c r="E870" s="23" t="str">
        <f>VLOOKUP(A870,Classification!$A$2:$D$1180,4,0)</f>
        <v>C</v>
      </c>
      <c r="F870" s="25" t="str">
        <f>VLOOKUP(A870,Classification!$A$2:$E$1180,5,0)</f>
        <v>L</v>
      </c>
      <c r="G870" s="21">
        <f>VLOOKUP(A870,'Lead Time'!$A$2:$D$1180,4,0)</f>
        <v>12.5</v>
      </c>
      <c r="H870" s="21">
        <f t="shared" si="169"/>
        <v>0.41666666666666669</v>
      </c>
      <c r="I870" s="32">
        <f>VLOOKUP(A870,Classification!$A$2:$F$1180,6,0)</f>
        <v>5.6150000000000002</v>
      </c>
      <c r="J870" s="21">
        <f>-SUM('cons 2023 - 2025'!D871:AM871)</f>
        <v>30</v>
      </c>
      <c r="K870" s="18">
        <f>-_xlfn.MINIFS('cons 2023 - 2025'!D871:AM871,'cons 2023 - 2025'!D871:AM871,"&lt;&gt;0")</f>
        <v>30</v>
      </c>
      <c r="L870" s="18">
        <f>-_xlfn.MAXIFS('cons 2023 - 2025'!D871:AM871,'cons 2023 - 2025'!D871:AM871,"&lt;&gt;0")</f>
        <v>30</v>
      </c>
      <c r="M870" s="19">
        <f>COUNTIF('cons 2023 - 2025'!D871:AM871,"&lt;&gt;0")</f>
        <v>1</v>
      </c>
      <c r="N870" s="21">
        <f>-AVERAGE('cons 2023 - 2025'!D871:AM871)</f>
        <v>0.83333333333333337</v>
      </c>
      <c r="O870" s="21">
        <f t="shared" si="170"/>
        <v>30</v>
      </c>
      <c r="P870" s="21">
        <f>_xlfn.STDEV.S('cons 2023 - 2025'!D871:AM871)</f>
        <v>5</v>
      </c>
      <c r="Q870" s="21">
        <f>-AVERAGE('cons 2023 - 2025'!D871:AM871)/'⚙ Assumptions'!$B$5</f>
        <v>3.787878787878788E-2</v>
      </c>
      <c r="R870" s="21">
        <f>_xlfn.STDEV.S('cons 2023 - 2025'!D871:AM871)/SQRT('⚙ Assumptions'!$B$5)</f>
        <v>1.0660035817780522</v>
      </c>
      <c r="S870" s="21">
        <f>-IF(AVERAGE('cons 2023 - 2025'!D871:AM871)=0,"",_xlfn.STDEV.S('cons 2023 - 2025'!D871:AM871)/AVERAGE('cons 2023 - 2025'!D871:AM871))</f>
        <v>6</v>
      </c>
      <c r="T870" s="21" t="str">
        <f t="shared" si="171"/>
        <v>Z</v>
      </c>
      <c r="U870" s="38">
        <f t="shared" si="172"/>
        <v>0.9</v>
      </c>
      <c r="V870" s="21">
        <f t="shared" si="173"/>
        <v>1.28</v>
      </c>
      <c r="W870" s="21">
        <f t="shared" si="174"/>
        <v>4.8241815132442181</v>
      </c>
      <c r="X870" s="21">
        <f t="shared" si="175"/>
        <v>4.1311822359545785</v>
      </c>
      <c r="Y870" s="21">
        <f t="shared" si="176"/>
        <v>5.2976663617290667</v>
      </c>
      <c r="Z870" s="21">
        <f t="shared" si="177"/>
        <v>4.4784044581768008</v>
      </c>
      <c r="AA870" s="21">
        <f>-AVERAGE('cons 2023 - 2025'!D871:AM871)*12</f>
        <v>10</v>
      </c>
      <c r="AB870" s="32">
        <f t="shared" si="178"/>
        <v>1.123</v>
      </c>
      <c r="AC870" s="21">
        <f>SQRT((2*AA870*'⚙ Assumptions'!$B$3)/AB870)</f>
        <v>51.68574126778789</v>
      </c>
      <c r="AD870" s="21">
        <f t="shared" si="179"/>
        <v>4.4784044581768008</v>
      </c>
      <c r="AE870" s="21">
        <f t="shared" si="180"/>
        <v>56.164145725964687</v>
      </c>
      <c r="AF870" s="21">
        <f t="shared" si="181"/>
        <v>0.19347695814575269</v>
      </c>
    </row>
    <row r="871" spans="1:32" x14ac:dyDescent="0.3">
      <c r="A871" s="16" t="s">
        <v>1753</v>
      </c>
      <c r="B871" s="17" t="s">
        <v>1754</v>
      </c>
      <c r="C871" s="16" t="s">
        <v>130</v>
      </c>
      <c r="D871" s="16" t="str">
        <f>VLOOKUP(A871,'Lead Time'!$A$2:$C$1180,3,0)</f>
        <v>Local</v>
      </c>
      <c r="E871" s="23" t="str">
        <f>VLOOKUP(A871,Classification!$A$2:$D$1180,4,0)</f>
        <v>C</v>
      </c>
      <c r="F871" s="25" t="str">
        <f>VLOOKUP(A871,Classification!$A$2:$E$1180,5,0)</f>
        <v>L</v>
      </c>
      <c r="G871" s="18">
        <f>VLOOKUP(A871,'Lead Time'!$A$2:$D$1180,4,0)</f>
        <v>13</v>
      </c>
      <c r="H871" s="18">
        <f t="shared" si="169"/>
        <v>0.43333333333333335</v>
      </c>
      <c r="I871" s="27">
        <f>VLOOKUP(A871,Classification!$A$2:$F$1180,6,0)</f>
        <v>5.5890000000000004</v>
      </c>
      <c r="J871" s="18">
        <f>-SUM('cons 2023 - 2025'!D872:AM872)</f>
        <v>5</v>
      </c>
      <c r="K871" s="18">
        <f>-_xlfn.MINIFS('cons 2023 - 2025'!D872:AM872,'cons 2023 - 2025'!D872:AM872,"&lt;&gt;0")</f>
        <v>5</v>
      </c>
      <c r="L871" s="18">
        <f>-_xlfn.MAXIFS('cons 2023 - 2025'!D872:AM872,'cons 2023 - 2025'!D872:AM872,"&lt;&gt;0")</f>
        <v>5</v>
      </c>
      <c r="M871" s="16">
        <f>COUNTIF('cons 2023 - 2025'!D872:AM872,"&lt;&gt;0")</f>
        <v>1</v>
      </c>
      <c r="N871" s="18">
        <f>-AVERAGE('cons 2023 - 2025'!D872:AM872)</f>
        <v>0.1388888888888889</v>
      </c>
      <c r="O871" s="18">
        <f t="shared" si="170"/>
        <v>5</v>
      </c>
      <c r="P871" s="18">
        <f>_xlfn.STDEV.S('cons 2023 - 2025'!D872:AM872)</f>
        <v>0.83333333333333337</v>
      </c>
      <c r="Q871" s="18">
        <f>-AVERAGE('cons 2023 - 2025'!D872:AM872)/'⚙ Assumptions'!$B$5</f>
        <v>6.313131313131313E-3</v>
      </c>
      <c r="R871" s="18">
        <f>_xlfn.STDEV.S('cons 2023 - 2025'!D872:AM872)/SQRT('⚙ Assumptions'!$B$5)</f>
        <v>0.17766726362967536</v>
      </c>
      <c r="S871" s="18">
        <f>-IF(AVERAGE('cons 2023 - 2025'!D872:AM872)=0,"",_xlfn.STDEV.S('cons 2023 - 2025'!D872:AM872)/AVERAGE('cons 2023 - 2025'!D872:AM872))</f>
        <v>6</v>
      </c>
      <c r="T871" s="18" t="str">
        <f t="shared" si="171"/>
        <v>Z</v>
      </c>
      <c r="U871" s="37">
        <f t="shared" si="172"/>
        <v>0.9</v>
      </c>
      <c r="V871" s="18">
        <f t="shared" si="173"/>
        <v>1.28</v>
      </c>
      <c r="W871" s="18">
        <f t="shared" si="174"/>
        <v>0.81995318910486115</v>
      </c>
      <c r="X871" s="18">
        <f t="shared" si="175"/>
        <v>0.70216596117800889</v>
      </c>
      <c r="Y871" s="18">
        <f t="shared" si="176"/>
        <v>0.90202389617556822</v>
      </c>
      <c r="Z871" s="18">
        <f t="shared" si="177"/>
        <v>0.76235114636319412</v>
      </c>
      <c r="AA871" s="18">
        <f>-AVERAGE('cons 2023 - 2025'!D872:AM872)*12</f>
        <v>1.6666666666666667</v>
      </c>
      <c r="AB871" s="27">
        <f t="shared" si="178"/>
        <v>1.1178000000000001</v>
      </c>
      <c r="AC871" s="18">
        <f>SQRT((2*AA871*'⚙ Assumptions'!$B$3)/AB871)</f>
        <v>21.149638545191138</v>
      </c>
      <c r="AD871" s="18">
        <f t="shared" si="179"/>
        <v>0.76235114636319412</v>
      </c>
      <c r="AE871" s="18">
        <f t="shared" si="180"/>
        <v>21.911989691554332</v>
      </c>
      <c r="AF871" s="18">
        <f t="shared" si="181"/>
        <v>7.8803553219382191E-2</v>
      </c>
    </row>
    <row r="872" spans="1:32" x14ac:dyDescent="0.3">
      <c r="A872" s="19" t="s">
        <v>1755</v>
      </c>
      <c r="B872" s="20" t="s">
        <v>1756</v>
      </c>
      <c r="C872" s="16" t="s">
        <v>8</v>
      </c>
      <c r="D872" s="16" t="str">
        <f>VLOOKUP(A872,'Lead Time'!$A$2:$C$1180,3,0)</f>
        <v>Local</v>
      </c>
      <c r="E872" s="23" t="str">
        <f>VLOOKUP(A872,Classification!$A$2:$D$1180,4,0)</f>
        <v>C</v>
      </c>
      <c r="F872" s="25" t="str">
        <f>VLOOKUP(A872,Classification!$A$2:$E$1180,5,0)</f>
        <v>L</v>
      </c>
      <c r="G872" s="21">
        <f>VLOOKUP(A872,'Lead Time'!$A$2:$D$1180,4,0)</f>
        <v>40</v>
      </c>
      <c r="H872" s="21">
        <f t="shared" si="169"/>
        <v>1.3333333333333333</v>
      </c>
      <c r="I872" s="32">
        <f>VLOOKUP(A872,Classification!$A$2:$F$1180,6,0)</f>
        <v>5.5620000000000003</v>
      </c>
      <c r="J872" s="21">
        <f>-SUM('cons 2023 - 2025'!D873:AM873)</f>
        <v>106</v>
      </c>
      <c r="K872" s="18">
        <f>-_xlfn.MINIFS('cons 2023 - 2025'!D873:AM873,'cons 2023 - 2025'!D873:AM873,"&lt;&gt;0")</f>
        <v>70</v>
      </c>
      <c r="L872" s="18">
        <f>-_xlfn.MAXIFS('cons 2023 - 2025'!D873:AM873,'cons 2023 - 2025'!D873:AM873,"&lt;&gt;0")</f>
        <v>10</v>
      </c>
      <c r="M872" s="19">
        <f>COUNTIF('cons 2023 - 2025'!D873:AM873,"&lt;&gt;0")</f>
        <v>3</v>
      </c>
      <c r="N872" s="21">
        <f>-AVERAGE('cons 2023 - 2025'!D873:AM873)</f>
        <v>2.9444444444444446</v>
      </c>
      <c r="O872" s="21">
        <f t="shared" si="170"/>
        <v>35.333333333333336</v>
      </c>
      <c r="P872" s="21">
        <f>_xlfn.STDEV.S('cons 2023 - 2025'!D873:AM873)</f>
        <v>12.379578678370612</v>
      </c>
      <c r="Q872" s="21">
        <f>-AVERAGE('cons 2023 - 2025'!D873:AM873)/'⚙ Assumptions'!$B$5</f>
        <v>0.13383838383838384</v>
      </c>
      <c r="R872" s="21">
        <f>_xlfn.STDEV.S('cons 2023 - 2025'!D873:AM873)/SQRT('⚙ Assumptions'!$B$5)</f>
        <v>2.6393350424092552</v>
      </c>
      <c r="S872" s="21">
        <f>-IF(AVERAGE('cons 2023 - 2025'!D873:AM873)=0,"",_xlfn.STDEV.S('cons 2023 - 2025'!D873:AM873)/AVERAGE('cons 2023 - 2025'!D873:AM873))</f>
        <v>4.2043852115220943</v>
      </c>
      <c r="T872" s="21" t="str">
        <f t="shared" si="171"/>
        <v>Z</v>
      </c>
      <c r="U872" s="38">
        <f t="shared" si="172"/>
        <v>0.9</v>
      </c>
      <c r="V872" s="21">
        <f t="shared" si="173"/>
        <v>1.28</v>
      </c>
      <c r="W872" s="21">
        <f t="shared" si="174"/>
        <v>21.366554220314498</v>
      </c>
      <c r="X872" s="21">
        <f t="shared" si="175"/>
        <v>18.297223890973246</v>
      </c>
      <c r="Y872" s="21">
        <f t="shared" si="176"/>
        <v>26.720089573849851</v>
      </c>
      <c r="Z872" s="21">
        <f t="shared" si="177"/>
        <v>22.223149816899173</v>
      </c>
      <c r="AA872" s="21">
        <f>-AVERAGE('cons 2023 - 2025'!D873:AM873)*12</f>
        <v>35.333333333333336</v>
      </c>
      <c r="AB872" s="32">
        <f t="shared" si="178"/>
        <v>1.1124000000000001</v>
      </c>
      <c r="AC872" s="21">
        <f>SQRT((2*AA872*'⚙ Assumptions'!$B$3)/AB872)</f>
        <v>97.616322519086452</v>
      </c>
      <c r="AD872" s="21">
        <f t="shared" si="179"/>
        <v>22.223149816899173</v>
      </c>
      <c r="AE872" s="21">
        <f t="shared" si="180"/>
        <v>119.83947233598562</v>
      </c>
      <c r="AF872" s="21">
        <f t="shared" si="181"/>
        <v>0.36196132390077262</v>
      </c>
    </row>
    <row r="873" spans="1:32" x14ac:dyDescent="0.3">
      <c r="A873" s="16" t="s">
        <v>1757</v>
      </c>
      <c r="B873" s="17" t="s">
        <v>1758</v>
      </c>
      <c r="C873" s="16" t="s">
        <v>8</v>
      </c>
      <c r="D873" s="16" t="str">
        <f>VLOOKUP(A873,'Lead Time'!$A$2:$C$1180,3,0)</f>
        <v>Local</v>
      </c>
      <c r="E873" s="23" t="str">
        <f>VLOOKUP(A873,Classification!$A$2:$D$1180,4,0)</f>
        <v>C</v>
      </c>
      <c r="F873" s="25" t="str">
        <f>VLOOKUP(A873,Classification!$A$2:$E$1180,5,0)</f>
        <v>L</v>
      </c>
      <c r="G873" s="18">
        <f>VLOOKUP(A873,'Lead Time'!$A$2:$D$1180,4,0)</f>
        <v>41.6</v>
      </c>
      <c r="H873" s="18">
        <f t="shared" si="169"/>
        <v>1.3866666666666667</v>
      </c>
      <c r="I873" s="27">
        <f>VLOOKUP(A873,Classification!$A$2:$F$1180,6,0)</f>
        <v>5.532</v>
      </c>
      <c r="J873" s="18">
        <f>-SUM('cons 2023 - 2025'!D874:AM874)</f>
        <v>16</v>
      </c>
      <c r="K873" s="18">
        <f>-_xlfn.MINIFS('cons 2023 - 2025'!D874:AM874,'cons 2023 - 2025'!D874:AM874,"&lt;&gt;0")</f>
        <v>7</v>
      </c>
      <c r="L873" s="18">
        <f>-_xlfn.MAXIFS('cons 2023 - 2025'!D874:AM874,'cons 2023 - 2025'!D874:AM874,"&lt;&gt;0")</f>
        <v>2</v>
      </c>
      <c r="M873" s="16">
        <f>COUNTIF('cons 2023 - 2025'!D874:AM874,"&lt;&gt;0")</f>
        <v>4</v>
      </c>
      <c r="N873" s="18">
        <f>-AVERAGE('cons 2023 - 2025'!D874:AM874)</f>
        <v>0.44444444444444442</v>
      </c>
      <c r="O873" s="18">
        <f t="shared" si="170"/>
        <v>4</v>
      </c>
      <c r="P873" s="18">
        <f>_xlfn.STDEV.S('cons 2023 - 2025'!D874:AM874)</f>
        <v>1.4231643704775725</v>
      </c>
      <c r="Q873" s="18">
        <f>-AVERAGE('cons 2023 - 2025'!D874:AM874)/'⚙ Assumptions'!$B$5</f>
        <v>2.02020202020202E-2</v>
      </c>
      <c r="R873" s="18">
        <f>_xlfn.STDEV.S('cons 2023 - 2025'!D874:AM874)/SQRT('⚙ Assumptions'!$B$5)</f>
        <v>0.30341966327759978</v>
      </c>
      <c r="S873" s="18">
        <f>-IF(AVERAGE('cons 2023 - 2025'!D874:AM874)=0,"",_xlfn.STDEV.S('cons 2023 - 2025'!D874:AM874)/AVERAGE('cons 2023 - 2025'!D874:AM874))</f>
        <v>3.2021198335745384</v>
      </c>
      <c r="T873" s="18" t="str">
        <f t="shared" si="171"/>
        <v>Z</v>
      </c>
      <c r="U873" s="37">
        <f t="shared" si="172"/>
        <v>0.9</v>
      </c>
      <c r="V873" s="18">
        <f t="shared" si="173"/>
        <v>1.28</v>
      </c>
      <c r="W873" s="18">
        <f t="shared" si="174"/>
        <v>2.5049574719958692</v>
      </c>
      <c r="X873" s="18">
        <f t="shared" si="175"/>
        <v>2.1451174218301325</v>
      </c>
      <c r="Y873" s="18">
        <f t="shared" si="176"/>
        <v>3.3453615123999096</v>
      </c>
      <c r="Z873" s="18">
        <f t="shared" si="177"/>
        <v>2.7614137181264287</v>
      </c>
      <c r="AA873" s="18">
        <f>-AVERAGE('cons 2023 - 2025'!D874:AM874)*12</f>
        <v>5.333333333333333</v>
      </c>
      <c r="AB873" s="27">
        <f t="shared" si="178"/>
        <v>1.1064000000000001</v>
      </c>
      <c r="AC873" s="18">
        <f>SQRT((2*AA873*'⚙ Assumptions'!$B$3)/AB873)</f>
        <v>38.028036998712089</v>
      </c>
      <c r="AD873" s="18">
        <f t="shared" si="179"/>
        <v>2.7614137181264287</v>
      </c>
      <c r="AE873" s="18">
        <f t="shared" si="180"/>
        <v>40.789450716838516</v>
      </c>
      <c r="AF873" s="18">
        <f t="shared" si="181"/>
        <v>0.1402474004512502</v>
      </c>
    </row>
    <row r="874" spans="1:32" x14ac:dyDescent="0.3">
      <c r="A874" s="19" t="s">
        <v>1759</v>
      </c>
      <c r="B874" s="20" t="s">
        <v>1760</v>
      </c>
      <c r="C874" s="16" t="s">
        <v>8</v>
      </c>
      <c r="D874" s="16" t="str">
        <f>VLOOKUP(A874,'Lead Time'!$A$2:$C$1180,3,0)</f>
        <v>Local</v>
      </c>
      <c r="E874" s="23" t="str">
        <f>VLOOKUP(A874,Classification!$A$2:$D$1180,4,0)</f>
        <v>C</v>
      </c>
      <c r="F874" s="26" t="str">
        <f>VLOOKUP(A874,Classification!$A$2:$E$1180,5,0)</f>
        <v>M</v>
      </c>
      <c r="G874" s="21">
        <f>VLOOKUP(A874,'Lead Time'!$A$2:$D$1180,4,0)</f>
        <v>13.125</v>
      </c>
      <c r="H874" s="21">
        <f t="shared" si="169"/>
        <v>0.4375</v>
      </c>
      <c r="I874" s="32">
        <f>VLOOKUP(A874,Classification!$A$2:$F$1180,6,0)</f>
        <v>5.524</v>
      </c>
      <c r="J874" s="21">
        <f>-SUM('cons 2023 - 2025'!D875:AM875)</f>
        <v>227</v>
      </c>
      <c r="K874" s="18">
        <f>-_xlfn.MINIFS('cons 2023 - 2025'!D875:AM875,'cons 2023 - 2025'!D875:AM875,"&lt;&gt;0")</f>
        <v>52</v>
      </c>
      <c r="L874" s="18">
        <f>-_xlfn.MAXIFS('cons 2023 - 2025'!D875:AM875,'cons 2023 - 2025'!D875:AM875,"&lt;&gt;0")</f>
        <v>10</v>
      </c>
      <c r="M874" s="19">
        <f>COUNTIF('cons 2023 - 2025'!D875:AM875,"&lt;&gt;0")</f>
        <v>10</v>
      </c>
      <c r="N874" s="21">
        <f>-AVERAGE('cons 2023 - 2025'!D875:AM875)</f>
        <v>6.3055555555555554</v>
      </c>
      <c r="O874" s="21">
        <f t="shared" si="170"/>
        <v>22.7</v>
      </c>
      <c r="P874" s="21">
        <f>_xlfn.STDEV.S('cons 2023 - 2025'!D875:AM875)</f>
        <v>12.587566301586078</v>
      </c>
      <c r="Q874" s="21">
        <f>-AVERAGE('cons 2023 - 2025'!D875:AM875)/'⚙ Assumptions'!$B$5</f>
        <v>0.2866161616161616</v>
      </c>
      <c r="R874" s="21">
        <f>_xlfn.STDEV.S('cons 2023 - 2025'!D875:AM875)/SQRT('⚙ Assumptions'!$B$5)</f>
        <v>2.6836781526718934</v>
      </c>
      <c r="S874" s="21">
        <f>-IF(AVERAGE('cons 2023 - 2025'!D875:AM875)=0,"",_xlfn.STDEV.S('cons 2023 - 2025'!D875:AM875)/AVERAGE('cons 2023 - 2025'!D875:AM875))</f>
        <v>1.996266021396911</v>
      </c>
      <c r="T874" s="21" t="str">
        <f t="shared" si="171"/>
        <v>Z</v>
      </c>
      <c r="U874" s="38">
        <f t="shared" si="172"/>
        <v>0.9</v>
      </c>
      <c r="V874" s="21">
        <f t="shared" si="173"/>
        <v>1.28</v>
      </c>
      <c r="W874" s="21">
        <f t="shared" si="174"/>
        <v>12.444861176283553</v>
      </c>
      <c r="X874" s="21">
        <f t="shared" si="175"/>
        <v>10.657142414570824</v>
      </c>
      <c r="Y874" s="21">
        <f t="shared" si="176"/>
        <v>16.206698297495674</v>
      </c>
      <c r="Z874" s="21">
        <f t="shared" si="177"/>
        <v>13.41582297012638</v>
      </c>
      <c r="AA874" s="21">
        <f>-AVERAGE('cons 2023 - 2025'!D875:AM875)*12</f>
        <v>75.666666666666657</v>
      </c>
      <c r="AB874" s="32">
        <f t="shared" si="178"/>
        <v>1.1048</v>
      </c>
      <c r="AC874" s="21">
        <f>SQRT((2*AA874*'⚙ Assumptions'!$B$3)/AB874)</f>
        <v>143.34121977304579</v>
      </c>
      <c r="AD874" s="21">
        <f t="shared" si="179"/>
        <v>13.41582297012638</v>
      </c>
      <c r="AE874" s="21">
        <f t="shared" si="180"/>
        <v>156.75704274317218</v>
      </c>
      <c r="AF874" s="21">
        <f t="shared" si="181"/>
        <v>0.52787793201753674</v>
      </c>
    </row>
    <row r="875" spans="1:32" x14ac:dyDescent="0.3">
      <c r="A875" s="16" t="s">
        <v>1761</v>
      </c>
      <c r="B875" s="17" t="s">
        <v>1762</v>
      </c>
      <c r="C875" s="16" t="s">
        <v>8</v>
      </c>
      <c r="D875" s="16" t="str">
        <f>VLOOKUP(A875,'Lead Time'!$A$2:$C$1180,3,0)</f>
        <v>Import</v>
      </c>
      <c r="E875" s="23" t="str">
        <f>VLOOKUP(A875,Classification!$A$2:$D$1180,4,0)</f>
        <v>C</v>
      </c>
      <c r="F875" s="25" t="str">
        <f>VLOOKUP(A875,Classification!$A$2:$E$1180,5,0)</f>
        <v>L</v>
      </c>
      <c r="G875" s="18">
        <f>VLOOKUP(A875,'Lead Time'!$A$2:$D$1180,4,0)</f>
        <v>121</v>
      </c>
      <c r="H875" s="18">
        <f t="shared" si="169"/>
        <v>4.0333333333333332</v>
      </c>
      <c r="I875" s="27">
        <f>VLOOKUP(A875,Classification!$A$2:$F$1180,6,0)</f>
        <v>5.4880000000000004</v>
      </c>
      <c r="J875" s="18">
        <f>-SUM('cons 2023 - 2025'!D876:AM876)</f>
        <v>12</v>
      </c>
      <c r="K875" s="18">
        <f>-_xlfn.MINIFS('cons 2023 - 2025'!D876:AM876,'cons 2023 - 2025'!D876:AM876,"&lt;&gt;0")</f>
        <v>12</v>
      </c>
      <c r="L875" s="18">
        <f>-_xlfn.MAXIFS('cons 2023 - 2025'!D876:AM876,'cons 2023 - 2025'!D876:AM876,"&lt;&gt;0")</f>
        <v>12</v>
      </c>
      <c r="M875" s="16">
        <f>COUNTIF('cons 2023 - 2025'!D876:AM876,"&lt;&gt;0")</f>
        <v>1</v>
      </c>
      <c r="N875" s="18">
        <f>-AVERAGE('cons 2023 - 2025'!D876:AM876)</f>
        <v>0.33333333333333331</v>
      </c>
      <c r="O875" s="18">
        <f t="shared" si="170"/>
        <v>12</v>
      </c>
      <c r="P875" s="18">
        <f>_xlfn.STDEV.S('cons 2023 - 2025'!D876:AM876)</f>
        <v>2</v>
      </c>
      <c r="Q875" s="18">
        <f>-AVERAGE('cons 2023 - 2025'!D876:AM876)/'⚙ Assumptions'!$B$5</f>
        <v>1.515151515151515E-2</v>
      </c>
      <c r="R875" s="18">
        <f>_xlfn.STDEV.S('cons 2023 - 2025'!D876:AM876)/SQRT('⚙ Assumptions'!$B$5)</f>
        <v>0.42640143271122083</v>
      </c>
      <c r="S875" s="18">
        <f>-IF(AVERAGE('cons 2023 - 2025'!D876:AM876)=0,"",_xlfn.STDEV.S('cons 2023 - 2025'!D876:AM876)/AVERAGE('cons 2023 - 2025'!D876:AM876))</f>
        <v>6</v>
      </c>
      <c r="T875" s="18" t="str">
        <f t="shared" si="171"/>
        <v>Z</v>
      </c>
      <c r="U875" s="37">
        <f t="shared" si="172"/>
        <v>0.9</v>
      </c>
      <c r="V875" s="18">
        <f t="shared" si="173"/>
        <v>1.28</v>
      </c>
      <c r="W875" s="18">
        <f t="shared" si="174"/>
        <v>6.0037321725739892</v>
      </c>
      <c r="X875" s="18">
        <f t="shared" si="175"/>
        <v>5.1412890731151597</v>
      </c>
      <c r="Y875" s="18">
        <f t="shared" si="176"/>
        <v>7.8370655059073222</v>
      </c>
      <c r="Z875" s="18">
        <f t="shared" si="177"/>
        <v>6.4857335175596038</v>
      </c>
      <c r="AA875" s="18">
        <f>-AVERAGE('cons 2023 - 2025'!D876:AM876)*12</f>
        <v>4</v>
      </c>
      <c r="AB875" s="27">
        <f t="shared" si="178"/>
        <v>1.0976000000000001</v>
      </c>
      <c r="AC875" s="18">
        <f>SQRT((2*AA875*'⚙ Assumptions'!$B$3)/AB875)</f>
        <v>33.06500356330541</v>
      </c>
      <c r="AD875" s="18">
        <f t="shared" si="179"/>
        <v>6.4857335175596038</v>
      </c>
      <c r="AE875" s="18">
        <f t="shared" si="180"/>
        <v>39.550737080865012</v>
      </c>
      <c r="AF875" s="18">
        <f t="shared" si="181"/>
        <v>0.12097382637028005</v>
      </c>
    </row>
    <row r="876" spans="1:32" x14ac:dyDescent="0.3">
      <c r="A876" s="19" t="s">
        <v>1763</v>
      </c>
      <c r="B876" s="20" t="s">
        <v>1764</v>
      </c>
      <c r="C876" s="16" t="s">
        <v>8</v>
      </c>
      <c r="D876" s="16" t="str">
        <f>VLOOKUP(A876,'Lead Time'!$A$2:$C$1180,3,0)</f>
        <v>Local</v>
      </c>
      <c r="E876" s="23" t="str">
        <f>VLOOKUP(A876,Classification!$A$2:$D$1180,4,0)</f>
        <v>C</v>
      </c>
      <c r="F876" s="26" t="str">
        <f>VLOOKUP(A876,Classification!$A$2:$E$1180,5,0)</f>
        <v>M</v>
      </c>
      <c r="G876" s="21">
        <f>VLOOKUP(A876,'Lead Time'!$A$2:$D$1180,4,0)</f>
        <v>19.100000000000001</v>
      </c>
      <c r="H876" s="21">
        <f t="shared" si="169"/>
        <v>0.63666666666666671</v>
      </c>
      <c r="I876" s="32">
        <f>VLOOKUP(A876,Classification!$A$2:$F$1180,6,0)</f>
        <v>5.4660000000000002</v>
      </c>
      <c r="J876" s="21">
        <f>-SUM('cons 2023 - 2025'!D877:AM877)</f>
        <v>20</v>
      </c>
      <c r="K876" s="18">
        <f>-_xlfn.MINIFS('cons 2023 - 2025'!D877:AM877,'cons 2023 - 2025'!D877:AM877,"&lt;&gt;0")</f>
        <v>3</v>
      </c>
      <c r="L876" s="18">
        <f>-_xlfn.MAXIFS('cons 2023 - 2025'!D877:AM877,'cons 2023 - 2025'!D877:AM877,"&lt;&gt;0")</f>
        <v>1</v>
      </c>
      <c r="M876" s="19">
        <f>COUNTIF('cons 2023 - 2025'!D877:AM877,"&lt;&gt;0")</f>
        <v>11</v>
      </c>
      <c r="N876" s="21">
        <f>-AVERAGE('cons 2023 - 2025'!D877:AM877)</f>
        <v>0.55555555555555558</v>
      </c>
      <c r="O876" s="21">
        <f t="shared" si="170"/>
        <v>1.8181818181818181</v>
      </c>
      <c r="P876" s="21">
        <f>_xlfn.STDEV.S('cons 2023 - 2025'!D877:AM877)</f>
        <v>0.93943583205011005</v>
      </c>
      <c r="Q876" s="21">
        <f>-AVERAGE('cons 2023 - 2025'!D877:AM877)/'⚙ Assumptions'!$B$5</f>
        <v>2.5252525252525252E-2</v>
      </c>
      <c r="R876" s="21">
        <f>_xlfn.STDEV.S('cons 2023 - 2025'!D877:AM877)/SQRT('⚙ Assumptions'!$B$5)</f>
        <v>0.20028839236321239</v>
      </c>
      <c r="S876" s="21">
        <f>-IF(AVERAGE('cons 2023 - 2025'!D877:AM877)=0,"",_xlfn.STDEV.S('cons 2023 - 2025'!D877:AM877)/AVERAGE('cons 2023 - 2025'!D877:AM877))</f>
        <v>1.690984497690198</v>
      </c>
      <c r="T876" s="21" t="str">
        <f t="shared" si="171"/>
        <v>Z</v>
      </c>
      <c r="U876" s="38">
        <f t="shared" si="172"/>
        <v>0.9</v>
      </c>
      <c r="V876" s="21">
        <f t="shared" si="173"/>
        <v>1.28</v>
      </c>
      <c r="W876" s="21">
        <f t="shared" si="174"/>
        <v>1.1204240796797069</v>
      </c>
      <c r="X876" s="21">
        <f t="shared" si="175"/>
        <v>0.95947385934817786</v>
      </c>
      <c r="Y876" s="21">
        <f t="shared" si="176"/>
        <v>1.6027473120029394</v>
      </c>
      <c r="Z876" s="21">
        <f t="shared" si="177"/>
        <v>1.3131775630518816</v>
      </c>
      <c r="AA876" s="21">
        <f>-AVERAGE('cons 2023 - 2025'!D877:AM877)*12</f>
        <v>6.666666666666667</v>
      </c>
      <c r="AB876" s="32">
        <f t="shared" si="178"/>
        <v>1.0932000000000002</v>
      </c>
      <c r="AC876" s="21">
        <f>SQRT((2*AA876*'⚙ Assumptions'!$B$3)/AB876)</f>
        <v>42.772554300513931</v>
      </c>
      <c r="AD876" s="21">
        <f t="shared" si="179"/>
        <v>1.3131775630518816</v>
      </c>
      <c r="AE876" s="21">
        <f t="shared" si="180"/>
        <v>44.085731863565812</v>
      </c>
      <c r="AF876" s="21">
        <f t="shared" si="181"/>
        <v>0.15586318787107284</v>
      </c>
    </row>
    <row r="877" spans="1:32" x14ac:dyDescent="0.3">
      <c r="A877" s="16" t="s">
        <v>1765</v>
      </c>
      <c r="B877" s="17" t="s">
        <v>1766</v>
      </c>
      <c r="C877" s="16" t="s">
        <v>8</v>
      </c>
      <c r="D877" s="16" t="str">
        <f>VLOOKUP(A877,'Lead Time'!$A$2:$C$1180,3,0)</f>
        <v>Local</v>
      </c>
      <c r="E877" s="23" t="str">
        <f>VLOOKUP(A877,Classification!$A$2:$D$1180,4,0)</f>
        <v>C</v>
      </c>
      <c r="F877" s="26" t="str">
        <f>VLOOKUP(A877,Classification!$A$2:$E$1180,5,0)</f>
        <v>M</v>
      </c>
      <c r="G877" s="18">
        <f>VLOOKUP(A877,'Lead Time'!$A$2:$D$1180,4,0)</f>
        <v>8.8333333333333339</v>
      </c>
      <c r="H877" s="18">
        <f t="shared" si="169"/>
        <v>0.29444444444444445</v>
      </c>
      <c r="I877" s="27">
        <f>VLOOKUP(A877,Classification!$A$2:$F$1180,6,0)</f>
        <v>5.3609999999999998</v>
      </c>
      <c r="J877" s="18">
        <f>-SUM('cons 2023 - 2025'!D878:AM878)</f>
        <v>31</v>
      </c>
      <c r="K877" s="18">
        <f>-_xlfn.MINIFS('cons 2023 - 2025'!D878:AM878,'cons 2023 - 2025'!D878:AM878,"&lt;&gt;0")</f>
        <v>14</v>
      </c>
      <c r="L877" s="18">
        <f>-_xlfn.MAXIFS('cons 2023 - 2025'!D878:AM878,'cons 2023 - 2025'!D878:AM878,"&lt;&gt;0")</f>
        <v>1</v>
      </c>
      <c r="M877" s="16">
        <f>COUNTIF('cons 2023 - 2025'!D878:AM878,"&lt;&gt;0")</f>
        <v>6</v>
      </c>
      <c r="N877" s="18">
        <f>-AVERAGE('cons 2023 - 2025'!D878:AM878)</f>
        <v>0.86111111111111116</v>
      </c>
      <c r="O877" s="18">
        <f t="shared" si="170"/>
        <v>5.166666666666667</v>
      </c>
      <c r="P877" s="18">
        <f>_xlfn.STDEV.S('cons 2023 - 2025'!D878:AM878)</f>
        <v>2.8400480657680802</v>
      </c>
      <c r="Q877" s="18">
        <f>-AVERAGE('cons 2023 - 2025'!D878:AM878)/'⚙ Assumptions'!$B$5</f>
        <v>3.9141414141414144E-2</v>
      </c>
      <c r="R877" s="18">
        <f>_xlfn.STDEV.S('cons 2023 - 2025'!D878:AM878)/SQRT('⚙ Assumptions'!$B$5)</f>
        <v>0.6055002821061205</v>
      </c>
      <c r="S877" s="18">
        <f>-IF(AVERAGE('cons 2023 - 2025'!D878:AM878)=0,"",_xlfn.STDEV.S('cons 2023 - 2025'!D878:AM878)/AVERAGE('cons 2023 - 2025'!D878:AM878))</f>
        <v>3.2981203344403509</v>
      </c>
      <c r="T877" s="18" t="str">
        <f t="shared" si="171"/>
        <v>Z</v>
      </c>
      <c r="U877" s="37">
        <f t="shared" si="172"/>
        <v>0.9</v>
      </c>
      <c r="V877" s="18">
        <f t="shared" si="173"/>
        <v>1.28</v>
      </c>
      <c r="W877" s="18">
        <f t="shared" si="174"/>
        <v>2.3034915798399305</v>
      </c>
      <c r="X877" s="18">
        <f t="shared" si="175"/>
        <v>1.9725923390693787</v>
      </c>
      <c r="Y877" s="18">
        <f t="shared" si="176"/>
        <v>2.6492407380890888</v>
      </c>
      <c r="Z877" s="18">
        <f t="shared" si="177"/>
        <v>2.226141721785428</v>
      </c>
      <c r="AA877" s="18">
        <f>-AVERAGE('cons 2023 - 2025'!D878:AM878)*12</f>
        <v>10.333333333333334</v>
      </c>
      <c r="AB877" s="27">
        <f t="shared" si="178"/>
        <v>1.0722</v>
      </c>
      <c r="AC877" s="18">
        <f>SQRT((2*AA877*'⚙ Assumptions'!$B$3)/AB877)</f>
        <v>53.770360163924693</v>
      </c>
      <c r="AD877" s="18">
        <f t="shared" si="179"/>
        <v>2.226141721785428</v>
      </c>
      <c r="AE877" s="18">
        <f t="shared" si="180"/>
        <v>55.996501885710117</v>
      </c>
      <c r="AF877" s="18">
        <f t="shared" si="181"/>
        <v>0.19217526722586686</v>
      </c>
    </row>
    <row r="878" spans="1:32" x14ac:dyDescent="0.3">
      <c r="A878" s="19" t="s">
        <v>1767</v>
      </c>
      <c r="B878" s="20" t="s">
        <v>1768</v>
      </c>
      <c r="C878" s="16" t="s">
        <v>8</v>
      </c>
      <c r="D878" s="16"/>
      <c r="E878" s="23" t="str">
        <f>VLOOKUP(A878,Classification!$A$2:$D$1180,4,0)</f>
        <v>C</v>
      </c>
      <c r="F878" s="25" t="str">
        <f>VLOOKUP(A878,Classification!$A$2:$E$1180,5,0)</f>
        <v>L</v>
      </c>
      <c r="G878" s="21">
        <f>VLOOKUP(A878,'Lead Time'!$A$2:$D$1180,4,0)</f>
        <v>0</v>
      </c>
      <c r="H878" s="21">
        <f t="shared" si="169"/>
        <v>0</v>
      </c>
      <c r="I878" s="32">
        <f>VLOOKUP(A878,Classification!$A$2:$F$1180,6,0)</f>
        <v>5.36</v>
      </c>
      <c r="J878" s="21">
        <f>-SUM('cons 2023 - 2025'!D879:AM879)</f>
        <v>2</v>
      </c>
      <c r="K878" s="18">
        <f>-_xlfn.MINIFS('cons 2023 - 2025'!D879:AM879,'cons 2023 - 2025'!D879:AM879,"&lt;&gt;0")</f>
        <v>1</v>
      </c>
      <c r="L878" s="18">
        <f>-_xlfn.MAXIFS('cons 2023 - 2025'!D879:AM879,'cons 2023 - 2025'!D879:AM879,"&lt;&gt;0")</f>
        <v>1</v>
      </c>
      <c r="M878" s="19">
        <f>COUNTIF('cons 2023 - 2025'!D879:AM879,"&lt;&gt;0")</f>
        <v>2</v>
      </c>
      <c r="N878" s="21">
        <f>-AVERAGE('cons 2023 - 2025'!D879:AM879)</f>
        <v>5.5555555555555552E-2</v>
      </c>
      <c r="O878" s="21">
        <f t="shared" si="170"/>
        <v>1</v>
      </c>
      <c r="P878" s="21">
        <f>_xlfn.STDEV.S('cons 2023 - 2025'!D879:AM879)</f>
        <v>0.2323106841457232</v>
      </c>
      <c r="Q878" s="21">
        <f>-AVERAGE('cons 2023 - 2025'!D879:AM879)/'⚙ Assumptions'!$B$5</f>
        <v>2.525252525252525E-3</v>
      </c>
      <c r="R878" s="21">
        <f>_xlfn.STDEV.S('cons 2023 - 2025'!D879:AM879)/SQRT('⚙ Assumptions'!$B$5)</f>
        <v>4.9528804276930134E-2</v>
      </c>
      <c r="S878" s="21">
        <f>-IF(AVERAGE('cons 2023 - 2025'!D879:AM879)=0,"",_xlfn.STDEV.S('cons 2023 - 2025'!D879:AM879)/AVERAGE('cons 2023 - 2025'!D879:AM879))</f>
        <v>4.1815923146230176</v>
      </c>
      <c r="T878" s="21" t="str">
        <f t="shared" si="171"/>
        <v>Z</v>
      </c>
      <c r="U878" s="38">
        <f t="shared" si="172"/>
        <v>0.9</v>
      </c>
      <c r="V878" s="21">
        <f t="shared" si="173"/>
        <v>1.28</v>
      </c>
      <c r="W878" s="21">
        <f t="shared" si="174"/>
        <v>0</v>
      </c>
      <c r="X878" s="21">
        <f t="shared" si="175"/>
        <v>0</v>
      </c>
      <c r="Y878" s="21">
        <f t="shared" si="176"/>
        <v>0</v>
      </c>
      <c r="Z878" s="21">
        <f t="shared" si="177"/>
        <v>0</v>
      </c>
      <c r="AA878" s="21">
        <f>-AVERAGE('cons 2023 - 2025'!D879:AM879)*12</f>
        <v>0.66666666666666663</v>
      </c>
      <c r="AB878" s="32">
        <f t="shared" si="178"/>
        <v>1.0720000000000001</v>
      </c>
      <c r="AC878" s="21">
        <f>SQRT((2*AA878*'⚙ Assumptions'!$B$3)/AB878)</f>
        <v>13.658959117703827</v>
      </c>
      <c r="AD878" s="21">
        <f t="shared" si="179"/>
        <v>0</v>
      </c>
      <c r="AE878" s="21">
        <f t="shared" si="180"/>
        <v>13.658959117703827</v>
      </c>
      <c r="AF878" s="21">
        <f t="shared" si="181"/>
        <v>4.8808013913928333E-2</v>
      </c>
    </row>
    <row r="879" spans="1:32" x14ac:dyDescent="0.3">
      <c r="A879" s="16" t="s">
        <v>1769</v>
      </c>
      <c r="B879" s="17" t="s">
        <v>1770</v>
      </c>
      <c r="C879" s="16" t="s">
        <v>8</v>
      </c>
      <c r="D879" s="16" t="str">
        <f>VLOOKUP(A879,'Lead Time'!$A$2:$C$1180,3,0)</f>
        <v>Local</v>
      </c>
      <c r="E879" s="23" t="str">
        <f>VLOOKUP(A879,Classification!$A$2:$D$1180,4,0)</f>
        <v>C</v>
      </c>
      <c r="F879" s="26" t="str">
        <f>VLOOKUP(A879,Classification!$A$2:$E$1180,5,0)</f>
        <v>M</v>
      </c>
      <c r="G879" s="18">
        <f>VLOOKUP(A879,'Lead Time'!$A$2:$D$1180,4,0)</f>
        <v>30.8</v>
      </c>
      <c r="H879" s="18">
        <f t="shared" si="169"/>
        <v>1.0266666666666666</v>
      </c>
      <c r="I879" s="27">
        <f>VLOOKUP(A879,Classification!$A$2:$F$1180,6,0)</f>
        <v>5.3479999999999999</v>
      </c>
      <c r="J879" s="18">
        <f>-SUM('cons 2023 - 2025'!D880:AM880)</f>
        <v>41</v>
      </c>
      <c r="K879" s="18">
        <f>-_xlfn.MINIFS('cons 2023 - 2025'!D880:AM880,'cons 2023 - 2025'!D880:AM880,"&lt;&gt;0")</f>
        <v>9</v>
      </c>
      <c r="L879" s="18">
        <f>-_xlfn.MAXIFS('cons 2023 - 2025'!D880:AM880,'cons 2023 - 2025'!D880:AM880,"&lt;&gt;0")</f>
        <v>1</v>
      </c>
      <c r="M879" s="16">
        <f>COUNTIF('cons 2023 - 2025'!D880:AM880,"&lt;&gt;0")</f>
        <v>11</v>
      </c>
      <c r="N879" s="18">
        <f>-AVERAGE('cons 2023 - 2025'!D880:AM880)</f>
        <v>1.1388888888888888</v>
      </c>
      <c r="O879" s="18">
        <f t="shared" si="170"/>
        <v>3.7272727272727271</v>
      </c>
      <c r="P879" s="18">
        <f>_xlfn.STDEV.S('cons 2023 - 2025'!D880:AM880)</f>
        <v>2.4160508246519954</v>
      </c>
      <c r="Q879" s="18">
        <f>-AVERAGE('cons 2023 - 2025'!D880:AM880)/'⚙ Assumptions'!$B$5</f>
        <v>5.1767676767676768E-2</v>
      </c>
      <c r="R879" s="18">
        <f>_xlfn.STDEV.S('cons 2023 - 2025'!D880:AM880)/SQRT('⚙ Assumptions'!$B$5)</f>
        <v>0.51510376656736878</v>
      </c>
      <c r="S879" s="18">
        <f>-IF(AVERAGE('cons 2023 - 2025'!D880:AM880)=0,"",_xlfn.STDEV.S('cons 2023 - 2025'!D880:AM880)/AVERAGE('cons 2023 - 2025'!D880:AM880))</f>
        <v>2.1214104801822398</v>
      </c>
      <c r="T879" s="18" t="str">
        <f t="shared" si="171"/>
        <v>Z</v>
      </c>
      <c r="U879" s="37">
        <f t="shared" si="172"/>
        <v>0.9</v>
      </c>
      <c r="V879" s="18">
        <f t="shared" si="173"/>
        <v>1.28</v>
      </c>
      <c r="W879" s="18">
        <f t="shared" si="174"/>
        <v>3.6591486562981959</v>
      </c>
      <c r="X879" s="18">
        <f t="shared" si="175"/>
        <v>3.133507702004021</v>
      </c>
      <c r="Y879" s="18">
        <f t="shared" si="176"/>
        <v>5.2535931007426404</v>
      </c>
      <c r="Z879" s="18">
        <f t="shared" si="177"/>
        <v>4.3027669612632806</v>
      </c>
      <c r="AA879" s="18">
        <f>-AVERAGE('cons 2023 - 2025'!D880:AM880)*12</f>
        <v>13.666666666666666</v>
      </c>
      <c r="AB879" s="27">
        <f t="shared" si="178"/>
        <v>1.0696000000000001</v>
      </c>
      <c r="AC879" s="18">
        <f>SQRT((2*AA879*'⚙ Assumptions'!$B$3)/AB879)</f>
        <v>61.912912030856802</v>
      </c>
      <c r="AD879" s="18">
        <f t="shared" si="179"/>
        <v>4.3027669612632806</v>
      </c>
      <c r="AE879" s="18">
        <f t="shared" si="180"/>
        <v>66.215678992120075</v>
      </c>
      <c r="AF879" s="18">
        <f t="shared" si="181"/>
        <v>0.22074016902734814</v>
      </c>
    </row>
    <row r="880" spans="1:32" x14ac:dyDescent="0.3">
      <c r="A880" s="19" t="s">
        <v>1771</v>
      </c>
      <c r="B880" s="20" t="s">
        <v>1772</v>
      </c>
      <c r="C880" s="16" t="s">
        <v>20</v>
      </c>
      <c r="D880" s="16" t="str">
        <f>VLOOKUP(A880,'Lead Time'!$A$2:$C$1180,3,0)</f>
        <v>Local</v>
      </c>
      <c r="E880" s="23" t="str">
        <f>VLOOKUP(A880,Classification!$A$2:$D$1180,4,0)</f>
        <v>C</v>
      </c>
      <c r="F880" s="24" t="str">
        <f>VLOOKUP(A880,Classification!$A$2:$E$1180,5,0)</f>
        <v>H</v>
      </c>
      <c r="G880" s="21">
        <f>VLOOKUP(A880,'Lead Time'!$A$2:$D$1180,4,0)</f>
        <v>12.166666666666666</v>
      </c>
      <c r="H880" s="21">
        <f t="shared" si="169"/>
        <v>0.40555555555555556</v>
      </c>
      <c r="I880" s="32">
        <f>VLOOKUP(A880,Classification!$A$2:$F$1180,6,0)</f>
        <v>5.3250000000000002</v>
      </c>
      <c r="J880" s="21">
        <f>-SUM('cons 2023 - 2025'!D881:AM881)</f>
        <v>94230.868000000046</v>
      </c>
      <c r="K880" s="18">
        <f>-_xlfn.MINIFS('cons 2023 - 2025'!D881:AM881,'cons 2023 - 2025'!D881:AM881,"&lt;&gt;0")</f>
        <v>6084.6229999999996</v>
      </c>
      <c r="L880" s="18">
        <f>-_xlfn.MAXIFS('cons 2023 - 2025'!D881:AM881,'cons 2023 - 2025'!D881:AM881,"&lt;&gt;0")</f>
        <v>303.06599999999997</v>
      </c>
      <c r="M880" s="19">
        <f>COUNTIF('cons 2023 - 2025'!D881:AM881,"&lt;&gt;0")</f>
        <v>36</v>
      </c>
      <c r="N880" s="21">
        <f>-AVERAGE('cons 2023 - 2025'!D881:AM881)</f>
        <v>2617.5241111111122</v>
      </c>
      <c r="O880" s="21">
        <f t="shared" si="170"/>
        <v>2617.5241111111122</v>
      </c>
      <c r="P880" s="21">
        <f>_xlfn.STDEV.S('cons 2023 - 2025'!D881:AM881)</f>
        <v>1354.4615991323253</v>
      </c>
      <c r="Q880" s="21">
        <f>-AVERAGE('cons 2023 - 2025'!D881:AM881)/'⚙ Assumptions'!$B$5</f>
        <v>118.97836868686873</v>
      </c>
      <c r="R880" s="21">
        <f>_xlfn.STDEV.S('cons 2023 - 2025'!D881:AM881)/SQRT('⚙ Assumptions'!$B$5)</f>
        <v>288.77218321117738</v>
      </c>
      <c r="S880" s="21">
        <f>-IF(AVERAGE('cons 2023 - 2025'!D881:AM881)=0,"",_xlfn.STDEV.S('cons 2023 - 2025'!D881:AM881)/AVERAGE('cons 2023 - 2025'!D881:AM881))</f>
        <v>0.51745907263386015</v>
      </c>
      <c r="T880" s="21" t="str">
        <f t="shared" si="171"/>
        <v>Z</v>
      </c>
      <c r="U880" s="38">
        <f t="shared" si="172"/>
        <v>0.9</v>
      </c>
      <c r="V880" s="21">
        <f t="shared" si="173"/>
        <v>1.28</v>
      </c>
      <c r="W880" s="21">
        <f t="shared" si="174"/>
        <v>1289.2915336250567</v>
      </c>
      <c r="X880" s="21">
        <f t="shared" si="175"/>
        <v>1104.0833074078471</v>
      </c>
      <c r="Y880" s="21">
        <f t="shared" si="176"/>
        <v>2736.8616859819595</v>
      </c>
      <c r="Z880" s="21">
        <f t="shared" si="177"/>
        <v>2165.6347524695757</v>
      </c>
      <c r="AA880" s="21">
        <f>-AVERAGE('cons 2023 - 2025'!D881:AM881)*12</f>
        <v>31410.289333333349</v>
      </c>
      <c r="AB880" s="32">
        <f t="shared" si="178"/>
        <v>1.0650000000000002</v>
      </c>
      <c r="AC880" s="21">
        <f>SQRT((2*AA880*'⚙ Assumptions'!$B$3)/AB880)</f>
        <v>2974.553550751958</v>
      </c>
      <c r="AD880" s="21">
        <f t="shared" si="179"/>
        <v>2165.6347524695757</v>
      </c>
      <c r="AE880" s="21">
        <f t="shared" si="180"/>
        <v>5140.1883032215337</v>
      </c>
      <c r="AF880" s="21">
        <f t="shared" si="181"/>
        <v>10.559665105169454</v>
      </c>
    </row>
    <row r="881" spans="1:32" x14ac:dyDescent="0.3">
      <c r="A881" s="16" t="s">
        <v>1773</v>
      </c>
      <c r="B881" s="17" t="s">
        <v>1774</v>
      </c>
      <c r="C881" s="16" t="s">
        <v>8</v>
      </c>
      <c r="D881" s="16" t="str">
        <f>VLOOKUP(A881,'Lead Time'!$A$2:$C$1180,3,0)</f>
        <v>Local</v>
      </c>
      <c r="E881" s="23" t="str">
        <f>VLOOKUP(A881,Classification!$A$2:$D$1180,4,0)</f>
        <v>C</v>
      </c>
      <c r="F881" s="26" t="str">
        <f>VLOOKUP(A881,Classification!$A$2:$E$1180,5,0)</f>
        <v>M</v>
      </c>
      <c r="G881" s="18">
        <f>VLOOKUP(A881,'Lead Time'!$A$2:$D$1180,4,0)</f>
        <v>9.25</v>
      </c>
      <c r="H881" s="18">
        <f t="shared" si="169"/>
        <v>0.30833333333333335</v>
      </c>
      <c r="I881" s="27">
        <f>VLOOKUP(A881,Classification!$A$2:$F$1180,6,0)</f>
        <v>5.242</v>
      </c>
      <c r="J881" s="18">
        <f>-SUM('cons 2023 - 2025'!D882:AM882)</f>
        <v>15</v>
      </c>
      <c r="K881" s="18">
        <f>-_xlfn.MINIFS('cons 2023 - 2025'!D882:AM882,'cons 2023 - 2025'!D882:AM882,"&lt;&gt;0")</f>
        <v>7</v>
      </c>
      <c r="L881" s="18">
        <f>-_xlfn.MAXIFS('cons 2023 - 2025'!D882:AM882,'cons 2023 - 2025'!D882:AM882,"&lt;&gt;0")</f>
        <v>1</v>
      </c>
      <c r="M881" s="16">
        <f>COUNTIF('cons 2023 - 2025'!D882:AM882,"&lt;&gt;0")</f>
        <v>5</v>
      </c>
      <c r="N881" s="18">
        <f>-AVERAGE('cons 2023 - 2025'!D882:AM882)</f>
        <v>0.41666666666666669</v>
      </c>
      <c r="O881" s="18">
        <f t="shared" si="170"/>
        <v>3</v>
      </c>
      <c r="P881" s="18">
        <f>_xlfn.STDEV.S('cons 2023 - 2025'!D882:AM882)</f>
        <v>1.3174650984805198</v>
      </c>
      <c r="Q881" s="18">
        <f>-AVERAGE('cons 2023 - 2025'!D882:AM882)/'⚙ Assumptions'!$B$5</f>
        <v>1.893939393939394E-2</v>
      </c>
      <c r="R881" s="18">
        <f>_xlfn.STDEV.S('cons 2023 - 2025'!D882:AM882)/SQRT('⚙ Assumptions'!$B$5)</f>
        <v>0.28088450276956167</v>
      </c>
      <c r="S881" s="18">
        <f>-IF(AVERAGE('cons 2023 - 2025'!D882:AM882)=0,"",_xlfn.STDEV.S('cons 2023 - 2025'!D882:AM882)/AVERAGE('cons 2023 - 2025'!D882:AM882))</f>
        <v>3.1619162363532474</v>
      </c>
      <c r="T881" s="18" t="str">
        <f t="shared" si="171"/>
        <v>Z</v>
      </c>
      <c r="U881" s="37">
        <f t="shared" si="172"/>
        <v>0.9</v>
      </c>
      <c r="V881" s="18">
        <f t="shared" si="173"/>
        <v>1.28</v>
      </c>
      <c r="W881" s="18">
        <f t="shared" si="174"/>
        <v>1.0934743864244072</v>
      </c>
      <c r="X881" s="18">
        <f t="shared" si="175"/>
        <v>0.93639552082897715</v>
      </c>
      <c r="Y881" s="18">
        <f t="shared" si="176"/>
        <v>1.2686637803638012</v>
      </c>
      <c r="Z881" s="18">
        <f t="shared" si="177"/>
        <v>1.0648677430511995</v>
      </c>
      <c r="AA881" s="18">
        <f>-AVERAGE('cons 2023 - 2025'!D882:AM882)*12</f>
        <v>5</v>
      </c>
      <c r="AB881" s="27">
        <f t="shared" si="178"/>
        <v>1.0484</v>
      </c>
      <c r="AC881" s="18">
        <f>SQRT((2*AA881*'⚙ Assumptions'!$B$3)/AB881)</f>
        <v>37.825277547144374</v>
      </c>
      <c r="AD881" s="18">
        <f t="shared" si="179"/>
        <v>1.0648677430511995</v>
      </c>
      <c r="AE881" s="18">
        <f t="shared" si="180"/>
        <v>38.890145290195576</v>
      </c>
      <c r="AF881" s="18">
        <f t="shared" si="181"/>
        <v>0.13218673660142055</v>
      </c>
    </row>
    <row r="882" spans="1:32" x14ac:dyDescent="0.3">
      <c r="A882" s="19" t="s">
        <v>1775</v>
      </c>
      <c r="B882" s="20" t="s">
        <v>1776</v>
      </c>
      <c r="C882" s="16" t="s">
        <v>8</v>
      </c>
      <c r="D882" s="16" t="str">
        <f>VLOOKUP(A882,'Lead Time'!$A$2:$C$1180,3,0)</f>
        <v>Import</v>
      </c>
      <c r="E882" s="23" t="str">
        <f>VLOOKUP(A882,Classification!$A$2:$D$1180,4,0)</f>
        <v>C</v>
      </c>
      <c r="F882" s="25" t="str">
        <f>VLOOKUP(A882,Classification!$A$2:$E$1180,5,0)</f>
        <v>L</v>
      </c>
      <c r="G882" s="21">
        <f>VLOOKUP(A882,'Lead Time'!$A$2:$D$1180,4,0)</f>
        <v>151.66666666666666</v>
      </c>
      <c r="H882" s="21">
        <f t="shared" si="169"/>
        <v>5.0555555555555554</v>
      </c>
      <c r="I882" s="32">
        <f>VLOOKUP(A882,Classification!$A$2:$F$1180,6,0)</f>
        <v>5.2279999999999998</v>
      </c>
      <c r="J882" s="21">
        <f>-SUM('cons 2023 - 2025'!D883:AM883)</f>
        <v>2200</v>
      </c>
      <c r="K882" s="18">
        <f>-_xlfn.MINIFS('cons 2023 - 2025'!D883:AM883,'cons 2023 - 2025'!D883:AM883,"&lt;&gt;0")</f>
        <v>500</v>
      </c>
      <c r="L882" s="18">
        <f>-_xlfn.MAXIFS('cons 2023 - 2025'!D883:AM883,'cons 2023 - 2025'!D883:AM883,"&lt;&gt;0")</f>
        <v>60</v>
      </c>
      <c r="M882" s="19">
        <f>COUNTIF('cons 2023 - 2025'!D883:AM883,"&lt;&gt;0")</f>
        <v>8</v>
      </c>
      <c r="N882" s="21">
        <f>-AVERAGE('cons 2023 - 2025'!D883:AM883)</f>
        <v>61.111111111111114</v>
      </c>
      <c r="O882" s="21">
        <f t="shared" si="170"/>
        <v>275</v>
      </c>
      <c r="P882" s="21">
        <f>_xlfn.STDEV.S('cons 2023 - 2025'!D883:AM883)</f>
        <v>133.71136884622101</v>
      </c>
      <c r="Q882" s="21">
        <f>-AVERAGE('cons 2023 - 2025'!D883:AM883)/'⚙ Assumptions'!$B$5</f>
        <v>2.7777777777777781</v>
      </c>
      <c r="R882" s="21">
        <f>_xlfn.STDEV.S('cons 2023 - 2025'!D883:AM883)/SQRT('⚙ Assumptions'!$B$5)</f>
        <v>28.507359622903568</v>
      </c>
      <c r="S882" s="21">
        <f>-IF(AVERAGE('cons 2023 - 2025'!D883:AM883)=0,"",_xlfn.STDEV.S('cons 2023 - 2025'!D883:AM883)/AVERAGE('cons 2023 - 2025'!D883:AM883))</f>
        <v>2.1880042174836163</v>
      </c>
      <c r="T882" s="21" t="str">
        <f t="shared" si="171"/>
        <v>Z</v>
      </c>
      <c r="U882" s="38">
        <f t="shared" si="172"/>
        <v>0.9</v>
      </c>
      <c r="V882" s="21">
        <f t="shared" si="173"/>
        <v>1.28</v>
      </c>
      <c r="W882" s="21">
        <f t="shared" si="174"/>
        <v>449.37823592443692</v>
      </c>
      <c r="X882" s="21">
        <f t="shared" si="175"/>
        <v>384.82453041597614</v>
      </c>
      <c r="Y882" s="21">
        <f t="shared" si="176"/>
        <v>870.67453222073323</v>
      </c>
      <c r="Z882" s="21">
        <f t="shared" si="177"/>
        <v>693.77514769992672</v>
      </c>
      <c r="AA882" s="21">
        <f>-AVERAGE('cons 2023 - 2025'!D883:AM883)*12</f>
        <v>733.33333333333337</v>
      </c>
      <c r="AB882" s="32">
        <f t="shared" si="178"/>
        <v>1.0456000000000001</v>
      </c>
      <c r="AC882" s="21">
        <f>SQRT((2*AA882*'⚙ Assumptions'!$B$3)/AB882)</f>
        <v>458.69980248390755</v>
      </c>
      <c r="AD882" s="21">
        <f t="shared" si="179"/>
        <v>693.77514769992672</v>
      </c>
      <c r="AE882" s="21">
        <f t="shared" si="180"/>
        <v>1152.4749501838342</v>
      </c>
      <c r="AF882" s="21">
        <f t="shared" si="181"/>
        <v>1.5987217115905794</v>
      </c>
    </row>
    <row r="883" spans="1:32" x14ac:dyDescent="0.3">
      <c r="A883" s="16" t="s">
        <v>1777</v>
      </c>
      <c r="B883" s="17" t="s">
        <v>1778</v>
      </c>
      <c r="C883" s="16" t="s">
        <v>8</v>
      </c>
      <c r="D883" s="16" t="str">
        <f>VLOOKUP(A883,'Lead Time'!$A$2:$C$1180,3,0)</f>
        <v>Local</v>
      </c>
      <c r="E883" s="23" t="str">
        <f>VLOOKUP(A883,Classification!$A$2:$D$1180,4,0)</f>
        <v>C</v>
      </c>
      <c r="F883" s="25" t="str">
        <f>VLOOKUP(A883,Classification!$A$2:$E$1180,5,0)</f>
        <v>L</v>
      </c>
      <c r="G883" s="18">
        <f>VLOOKUP(A883,'Lead Time'!$A$2:$D$1180,4,0)</f>
        <v>20.333333333333332</v>
      </c>
      <c r="H883" s="18">
        <f t="shared" si="169"/>
        <v>0.6777777777777777</v>
      </c>
      <c r="I883" s="27">
        <f>VLOOKUP(A883,Classification!$A$2:$F$1180,6,0)</f>
        <v>5.2249999999999996</v>
      </c>
      <c r="J883" s="18">
        <f>-SUM('cons 2023 - 2025'!D884:AM884)</f>
        <v>4</v>
      </c>
      <c r="K883" s="18">
        <f>-_xlfn.MINIFS('cons 2023 - 2025'!D884:AM884,'cons 2023 - 2025'!D884:AM884,"&lt;&gt;0")</f>
        <v>1</v>
      </c>
      <c r="L883" s="18">
        <f>-_xlfn.MAXIFS('cons 2023 - 2025'!D884:AM884,'cons 2023 - 2025'!D884:AM884,"&lt;&gt;0")</f>
        <v>1</v>
      </c>
      <c r="M883" s="16">
        <f>COUNTIF('cons 2023 - 2025'!D884:AM884,"&lt;&gt;0")</f>
        <v>4</v>
      </c>
      <c r="N883" s="18">
        <f>-AVERAGE('cons 2023 - 2025'!D884:AM884)</f>
        <v>0.1111111111111111</v>
      </c>
      <c r="O883" s="18">
        <f t="shared" si="170"/>
        <v>1</v>
      </c>
      <c r="P883" s="18">
        <f>_xlfn.STDEV.S('cons 2023 - 2025'!D884:AM884)</f>
        <v>0.3187276291558383</v>
      </c>
      <c r="Q883" s="18">
        <f>-AVERAGE('cons 2023 - 2025'!D884:AM884)/'⚙ Assumptions'!$B$5</f>
        <v>5.0505050505050501E-3</v>
      </c>
      <c r="R883" s="18">
        <f>_xlfn.STDEV.S('cons 2023 - 2025'!D884:AM884)/SQRT('⚙ Assumptions'!$B$5)</f>
        <v>6.7952958858350065E-2</v>
      </c>
      <c r="S883" s="18">
        <f>-IF(AVERAGE('cons 2023 - 2025'!D884:AM884)=0,"",_xlfn.STDEV.S('cons 2023 - 2025'!D884:AM884)/AVERAGE('cons 2023 - 2025'!D884:AM884))</f>
        <v>2.8685486624025449</v>
      </c>
      <c r="T883" s="18" t="str">
        <f t="shared" si="171"/>
        <v>Z</v>
      </c>
      <c r="U883" s="37">
        <f t="shared" si="172"/>
        <v>0.9</v>
      </c>
      <c r="V883" s="18">
        <f t="shared" si="173"/>
        <v>1.28</v>
      </c>
      <c r="W883" s="18">
        <f t="shared" si="174"/>
        <v>0.39221358455756716</v>
      </c>
      <c r="X883" s="18">
        <f t="shared" si="175"/>
        <v>0.3358716476102595</v>
      </c>
      <c r="Y883" s="18">
        <f t="shared" si="176"/>
        <v>0.49490718725116983</v>
      </c>
      <c r="Z883" s="18">
        <f t="shared" si="177"/>
        <v>0.41118028958556813</v>
      </c>
      <c r="AA883" s="18">
        <f>-AVERAGE('cons 2023 - 2025'!D884:AM884)*12</f>
        <v>1.3333333333333333</v>
      </c>
      <c r="AB883" s="27">
        <f t="shared" si="178"/>
        <v>1.0449999999999999</v>
      </c>
      <c r="AC883" s="18">
        <f>SQRT((2*AA883*'⚙ Assumptions'!$B$3)/AB883)</f>
        <v>19.564639521780741</v>
      </c>
      <c r="AD883" s="18">
        <f t="shared" si="179"/>
        <v>0.41118028958556813</v>
      </c>
      <c r="AE883" s="18">
        <f t="shared" si="180"/>
        <v>19.975819811366311</v>
      </c>
      <c r="AF883" s="18">
        <f t="shared" si="181"/>
        <v>6.8150161000869569E-2</v>
      </c>
    </row>
    <row r="884" spans="1:32" x14ac:dyDescent="0.3">
      <c r="A884" s="19" t="s">
        <v>1779</v>
      </c>
      <c r="B884" s="20" t="s">
        <v>1780</v>
      </c>
      <c r="C884" s="16" t="s">
        <v>8</v>
      </c>
      <c r="D884" s="16" t="str">
        <f>VLOOKUP(A884,'Lead Time'!$A$2:$C$1180,3,0)</f>
        <v>Local</v>
      </c>
      <c r="E884" s="23" t="str">
        <f>VLOOKUP(A884,Classification!$A$2:$D$1180,4,0)</f>
        <v>C</v>
      </c>
      <c r="F884" s="26" t="str">
        <f>VLOOKUP(A884,Classification!$A$2:$E$1180,5,0)</f>
        <v>M</v>
      </c>
      <c r="G884" s="21">
        <f>VLOOKUP(A884,'Lead Time'!$A$2:$D$1180,4,0)</f>
        <v>11</v>
      </c>
      <c r="H884" s="21">
        <f t="shared" si="169"/>
        <v>0.36666666666666664</v>
      </c>
      <c r="I884" s="32">
        <f>VLOOKUP(A884,Classification!$A$2:$F$1180,6,0)</f>
        <v>5.0229999999999997</v>
      </c>
      <c r="J884" s="21">
        <f>-SUM('cons 2023 - 2025'!D885:AM885)</f>
        <v>17</v>
      </c>
      <c r="K884" s="18">
        <f>-_xlfn.MINIFS('cons 2023 - 2025'!D885:AM885,'cons 2023 - 2025'!D885:AM885,"&lt;&gt;0")</f>
        <v>3</v>
      </c>
      <c r="L884" s="18">
        <f>-_xlfn.MAXIFS('cons 2023 - 2025'!D885:AM885,'cons 2023 - 2025'!D885:AM885,"&lt;&gt;0")</f>
        <v>1</v>
      </c>
      <c r="M884" s="19">
        <f>COUNTIF('cons 2023 - 2025'!D885:AM885,"&lt;&gt;0")</f>
        <v>8</v>
      </c>
      <c r="N884" s="21">
        <f>-AVERAGE('cons 2023 - 2025'!D885:AM885)</f>
        <v>0.47222222222222221</v>
      </c>
      <c r="O884" s="21">
        <f t="shared" si="170"/>
        <v>2.125</v>
      </c>
      <c r="P884" s="21">
        <f>_xlfn.STDEV.S('cons 2023 - 2025'!D885:AM885)</f>
        <v>0.97059955288650945</v>
      </c>
      <c r="Q884" s="21">
        <f>-AVERAGE('cons 2023 - 2025'!D885:AM885)/'⚙ Assumptions'!$B$5</f>
        <v>2.1464646464646464E-2</v>
      </c>
      <c r="R884" s="21">
        <f>_xlfn.STDEV.S('cons 2023 - 2025'!D885:AM885)/SQRT('⚙ Assumptions'!$B$5)</f>
        <v>0.206932519969839</v>
      </c>
      <c r="S884" s="21">
        <f>-IF(AVERAGE('cons 2023 - 2025'!D885:AM885)=0,"",_xlfn.STDEV.S('cons 2023 - 2025'!D885:AM885)/AVERAGE('cons 2023 - 2025'!D885:AM885))</f>
        <v>2.0553872884655493</v>
      </c>
      <c r="T884" s="21" t="str">
        <f t="shared" si="171"/>
        <v>Z</v>
      </c>
      <c r="U884" s="38">
        <f t="shared" si="172"/>
        <v>0.9</v>
      </c>
      <c r="V884" s="21">
        <f t="shared" si="173"/>
        <v>1.28</v>
      </c>
      <c r="W884" s="21">
        <f t="shared" si="174"/>
        <v>0.8784864328482328</v>
      </c>
      <c r="X884" s="21">
        <f t="shared" si="175"/>
        <v>0.75229083647582906</v>
      </c>
      <c r="Y884" s="21">
        <f t="shared" si="176"/>
        <v>1.1145975439593439</v>
      </c>
      <c r="Z884" s="21">
        <f t="shared" si="177"/>
        <v>0.92543898462397722</v>
      </c>
      <c r="AA884" s="21">
        <f>-AVERAGE('cons 2023 - 2025'!D885:AM885)*12</f>
        <v>5.6666666666666661</v>
      </c>
      <c r="AB884" s="32">
        <f t="shared" si="178"/>
        <v>1.0045999999999999</v>
      </c>
      <c r="AC884" s="21">
        <f>SQRT((2*AA884*'⚙ Assumptions'!$B$3)/AB884)</f>
        <v>41.136550746100262</v>
      </c>
      <c r="AD884" s="21">
        <f t="shared" si="179"/>
        <v>0.92543898462397722</v>
      </c>
      <c r="AE884" s="21">
        <f t="shared" si="180"/>
        <v>42.061989730724243</v>
      </c>
      <c r="AF884" s="21">
        <f t="shared" si="181"/>
        <v>0.13775259626510775</v>
      </c>
    </row>
    <row r="885" spans="1:32" x14ac:dyDescent="0.3">
      <c r="A885" s="16" t="s">
        <v>1781</v>
      </c>
      <c r="B885" s="17" t="s">
        <v>1782</v>
      </c>
      <c r="C885" s="16" t="s">
        <v>130</v>
      </c>
      <c r="D885" s="16" t="str">
        <f>VLOOKUP(A885,'Lead Time'!$A$2:$C$1180,3,0)</f>
        <v>Local</v>
      </c>
      <c r="E885" s="23" t="str">
        <f>VLOOKUP(A885,Classification!$A$2:$D$1180,4,0)</f>
        <v>C</v>
      </c>
      <c r="F885" s="26" t="str">
        <f>VLOOKUP(A885,Classification!$A$2:$E$1180,5,0)</f>
        <v>M</v>
      </c>
      <c r="G885" s="18">
        <f>VLOOKUP(A885,'Lead Time'!$A$2:$D$1180,4,0)</f>
        <v>17</v>
      </c>
      <c r="H885" s="18">
        <f t="shared" si="169"/>
        <v>0.56666666666666665</v>
      </c>
      <c r="I885" s="27">
        <f>VLOOKUP(A885,Classification!$A$2:$F$1180,6,0)</f>
        <v>4.992</v>
      </c>
      <c r="J885" s="18">
        <f>-SUM('cons 2023 - 2025'!D886:AM886)</f>
        <v>4</v>
      </c>
      <c r="K885" s="18">
        <f>-_xlfn.MINIFS('cons 2023 - 2025'!D886:AM886,'cons 2023 - 2025'!D886:AM886,"&lt;&gt;0")</f>
        <v>2</v>
      </c>
      <c r="L885" s="18">
        <f>-_xlfn.MAXIFS('cons 2023 - 2025'!D886:AM886,'cons 2023 - 2025'!D886:AM886,"&lt;&gt;0")</f>
        <v>0.5</v>
      </c>
      <c r="M885" s="16">
        <f>COUNTIF('cons 2023 - 2025'!D886:AM886,"&lt;&gt;0")</f>
        <v>4</v>
      </c>
      <c r="N885" s="18">
        <f>-AVERAGE('cons 2023 - 2025'!D886:AM886)</f>
        <v>0.1111111111111111</v>
      </c>
      <c r="O885" s="18">
        <f t="shared" si="170"/>
        <v>1</v>
      </c>
      <c r="P885" s="18">
        <f>_xlfn.STDEV.S('cons 2023 - 2025'!D886:AM886)</f>
        <v>0.38005847503304596</v>
      </c>
      <c r="Q885" s="18">
        <f>-AVERAGE('cons 2023 - 2025'!D886:AM886)/'⚙ Assumptions'!$B$5</f>
        <v>5.0505050505050501E-3</v>
      </c>
      <c r="R885" s="18">
        <f>_xlfn.STDEV.S('cons 2023 - 2025'!D886:AM886)/SQRT('⚙ Assumptions'!$B$5)</f>
        <v>8.1028739134066274E-2</v>
      </c>
      <c r="S885" s="18">
        <f>-IF(AVERAGE('cons 2023 - 2025'!D886:AM886)=0,"",_xlfn.STDEV.S('cons 2023 - 2025'!D886:AM886)/AVERAGE('cons 2023 - 2025'!D886:AM886))</f>
        <v>3.4205262752974139</v>
      </c>
      <c r="T885" s="18" t="str">
        <f t="shared" si="171"/>
        <v>Z</v>
      </c>
      <c r="U885" s="37">
        <f t="shared" si="172"/>
        <v>0.9</v>
      </c>
      <c r="V885" s="18">
        <f t="shared" si="173"/>
        <v>1.28</v>
      </c>
      <c r="W885" s="18">
        <f t="shared" si="174"/>
        <v>0.42763526420527948</v>
      </c>
      <c r="X885" s="18">
        <f t="shared" si="175"/>
        <v>0.36620496183704837</v>
      </c>
      <c r="Y885" s="18">
        <f t="shared" si="176"/>
        <v>0.51349385006386528</v>
      </c>
      <c r="Z885" s="18">
        <f t="shared" si="177"/>
        <v>0.42916792480001131</v>
      </c>
      <c r="AA885" s="18">
        <f>-AVERAGE('cons 2023 - 2025'!D886:AM886)*12</f>
        <v>1.3333333333333333</v>
      </c>
      <c r="AB885" s="27">
        <f t="shared" si="178"/>
        <v>0.99840000000000007</v>
      </c>
      <c r="AC885" s="18">
        <f>SQRT((2*AA885*'⚙ Assumptions'!$B$3)/AB885)</f>
        <v>20.01601922563589</v>
      </c>
      <c r="AD885" s="18">
        <f t="shared" si="179"/>
        <v>0.42916792480001131</v>
      </c>
      <c r="AE885" s="18">
        <f t="shared" si="180"/>
        <v>20.445187150435903</v>
      </c>
      <c r="AF885" s="18">
        <f t="shared" si="181"/>
        <v>6.6613311982916243E-2</v>
      </c>
    </row>
    <row r="886" spans="1:32" x14ac:dyDescent="0.3">
      <c r="A886" s="19" t="s">
        <v>1783</v>
      </c>
      <c r="B886" s="20" t="s">
        <v>1784</v>
      </c>
      <c r="C886" s="16" t="s">
        <v>8</v>
      </c>
      <c r="D886" s="16" t="str">
        <f>VLOOKUP(A886,'Lead Time'!$A$2:$C$1180,3,0)</f>
        <v>Local</v>
      </c>
      <c r="E886" s="23" t="str">
        <f>VLOOKUP(A886,Classification!$A$2:$D$1180,4,0)</f>
        <v>C</v>
      </c>
      <c r="F886" s="25" t="str">
        <f>VLOOKUP(A886,Classification!$A$2:$E$1180,5,0)</f>
        <v>L</v>
      </c>
      <c r="G886" s="21">
        <f>VLOOKUP(A886,'Lead Time'!$A$2:$D$1180,4,0)</f>
        <v>11</v>
      </c>
      <c r="H886" s="21">
        <f t="shared" si="169"/>
        <v>0.36666666666666664</v>
      </c>
      <c r="I886" s="32">
        <f>VLOOKUP(A886,Classification!$A$2:$F$1180,6,0)</f>
        <v>4.9089999999999998</v>
      </c>
      <c r="J886" s="21">
        <f>-SUM('cons 2023 - 2025'!D887:AM887)</f>
        <v>4</v>
      </c>
      <c r="K886" s="18">
        <f>-_xlfn.MINIFS('cons 2023 - 2025'!D887:AM887,'cons 2023 - 2025'!D887:AM887,"&lt;&gt;0")</f>
        <v>3</v>
      </c>
      <c r="L886" s="18">
        <f>-_xlfn.MAXIFS('cons 2023 - 2025'!D887:AM887,'cons 2023 - 2025'!D887:AM887,"&lt;&gt;0")</f>
        <v>1</v>
      </c>
      <c r="M886" s="19">
        <f>COUNTIF('cons 2023 - 2025'!D887:AM887,"&lt;&gt;0")</f>
        <v>2</v>
      </c>
      <c r="N886" s="21">
        <f>-AVERAGE('cons 2023 - 2025'!D887:AM887)</f>
        <v>0.1111111111111111</v>
      </c>
      <c r="O886" s="21">
        <f t="shared" si="170"/>
        <v>2</v>
      </c>
      <c r="P886" s="21">
        <f>_xlfn.STDEV.S('cons 2023 - 2025'!D887:AM887)</f>
        <v>0.52250920854648386</v>
      </c>
      <c r="Q886" s="21">
        <f>-AVERAGE('cons 2023 - 2025'!D887:AM887)/'⚙ Assumptions'!$B$5</f>
        <v>5.0505050505050501E-3</v>
      </c>
      <c r="R886" s="21">
        <f>_xlfn.STDEV.S('cons 2023 - 2025'!D887:AM887)/SQRT('⚙ Assumptions'!$B$5)</f>
        <v>0.1113993375645134</v>
      </c>
      <c r="S886" s="21">
        <f>-IF(AVERAGE('cons 2023 - 2025'!D887:AM887)=0,"",_xlfn.STDEV.S('cons 2023 - 2025'!D887:AM887)/AVERAGE('cons 2023 - 2025'!D887:AM887))</f>
        <v>4.7025828769183553</v>
      </c>
      <c r="T886" s="21" t="str">
        <f t="shared" si="171"/>
        <v>Z</v>
      </c>
      <c r="U886" s="38">
        <f t="shared" si="172"/>
        <v>0.9</v>
      </c>
      <c r="V886" s="21">
        <f t="shared" si="173"/>
        <v>1.28</v>
      </c>
      <c r="W886" s="21">
        <f t="shared" si="174"/>
        <v>0.47292134988241236</v>
      </c>
      <c r="X886" s="21">
        <f t="shared" si="175"/>
        <v>0.40498564871039028</v>
      </c>
      <c r="Y886" s="21">
        <f t="shared" si="176"/>
        <v>0.52847690543796788</v>
      </c>
      <c r="Z886" s="21">
        <f t="shared" si="177"/>
        <v>0.44572638945113102</v>
      </c>
      <c r="AA886" s="21">
        <f>-AVERAGE('cons 2023 - 2025'!D887:AM887)*12</f>
        <v>1.3333333333333333</v>
      </c>
      <c r="AB886" s="32">
        <f t="shared" si="178"/>
        <v>0.98180000000000001</v>
      </c>
      <c r="AC886" s="21">
        <f>SQRT((2*AA886*'⚙ Assumptions'!$B$3)/AB886)</f>
        <v>20.184522588576204</v>
      </c>
      <c r="AD886" s="21">
        <f t="shared" si="179"/>
        <v>0.44572638945113102</v>
      </c>
      <c r="AE886" s="21">
        <f t="shared" si="180"/>
        <v>20.630248978027335</v>
      </c>
      <c r="AF886" s="21">
        <f t="shared" si="181"/>
        <v>6.6057214258213731E-2</v>
      </c>
    </row>
    <row r="887" spans="1:32" x14ac:dyDescent="0.3">
      <c r="A887" s="16" t="s">
        <v>1785</v>
      </c>
      <c r="B887" s="17" t="s">
        <v>1786</v>
      </c>
      <c r="C887" s="16" t="s">
        <v>8</v>
      </c>
      <c r="D887" s="16" t="str">
        <f>VLOOKUP(A887,'Lead Time'!$A$2:$C$1180,3,0)</f>
        <v>Local</v>
      </c>
      <c r="E887" s="23" t="str">
        <f>VLOOKUP(A887,Classification!$A$2:$D$1180,4,0)</f>
        <v>C</v>
      </c>
      <c r="F887" s="26" t="str">
        <f>VLOOKUP(A887,Classification!$A$2:$E$1180,5,0)</f>
        <v>M</v>
      </c>
      <c r="G887" s="18">
        <f>VLOOKUP(A887,'Lead Time'!$A$2:$D$1180,4,0)</f>
        <v>23.25</v>
      </c>
      <c r="H887" s="18">
        <f t="shared" si="169"/>
        <v>0.77500000000000002</v>
      </c>
      <c r="I887" s="27">
        <f>VLOOKUP(A887,Classification!$A$2:$F$1180,6,0)</f>
        <v>4.8280000000000003</v>
      </c>
      <c r="J887" s="18">
        <f>-SUM('cons 2023 - 2025'!D888:AM888)</f>
        <v>25</v>
      </c>
      <c r="K887" s="18">
        <f>-_xlfn.MINIFS('cons 2023 - 2025'!D888:AM888,'cons 2023 - 2025'!D888:AM888,"&lt;&gt;0")</f>
        <v>4</v>
      </c>
      <c r="L887" s="18">
        <f>-_xlfn.MAXIFS('cons 2023 - 2025'!D888:AM888,'cons 2023 - 2025'!D888:AM888,"&lt;&gt;0")</f>
        <v>1</v>
      </c>
      <c r="M887" s="16">
        <f>COUNTIF('cons 2023 - 2025'!D888:AM888,"&lt;&gt;0")</f>
        <v>11</v>
      </c>
      <c r="N887" s="18">
        <f>-AVERAGE('cons 2023 - 2025'!D888:AM888)</f>
        <v>0.69444444444444442</v>
      </c>
      <c r="O887" s="18">
        <f t="shared" si="170"/>
        <v>2.2727272727272729</v>
      </c>
      <c r="P887" s="18">
        <f>_xlfn.STDEV.S('cons 2023 - 2025'!D888:AM888)</f>
        <v>1.1909046847896636</v>
      </c>
      <c r="Q887" s="18">
        <f>-AVERAGE('cons 2023 - 2025'!D888:AM888)/'⚙ Assumptions'!$B$5</f>
        <v>3.1565656565656568E-2</v>
      </c>
      <c r="R887" s="18">
        <f>_xlfn.STDEV.S('cons 2023 - 2025'!D888:AM888)/SQRT('⚙ Assumptions'!$B$5)</f>
        <v>0.2539017319084087</v>
      </c>
      <c r="S887" s="18">
        <f>-IF(AVERAGE('cons 2023 - 2025'!D888:AM888)=0,"",_xlfn.STDEV.S('cons 2023 - 2025'!D888:AM888)/AVERAGE('cons 2023 - 2025'!D888:AM888))</f>
        <v>1.7149027460971156</v>
      </c>
      <c r="T887" s="18" t="str">
        <f t="shared" si="171"/>
        <v>Z</v>
      </c>
      <c r="U887" s="37">
        <f t="shared" si="172"/>
        <v>0.9</v>
      </c>
      <c r="V887" s="18">
        <f t="shared" si="173"/>
        <v>1.28</v>
      </c>
      <c r="W887" s="18">
        <f t="shared" si="174"/>
        <v>1.5670653632870111</v>
      </c>
      <c r="X887" s="18">
        <f t="shared" si="175"/>
        <v>1.3419546038261347</v>
      </c>
      <c r="Y887" s="18">
        <f t="shared" si="176"/>
        <v>2.3009668784385262</v>
      </c>
      <c r="Z887" s="18">
        <f t="shared" si="177"/>
        <v>1.8801490482705792</v>
      </c>
      <c r="AA887" s="18">
        <f>-AVERAGE('cons 2023 - 2025'!D888:AM888)*12</f>
        <v>8.3333333333333321</v>
      </c>
      <c r="AB887" s="27">
        <f t="shared" si="178"/>
        <v>0.96560000000000012</v>
      </c>
      <c r="AC887" s="18">
        <f>SQRT((2*AA887*'⚙ Assumptions'!$B$3)/AB887)</f>
        <v>50.882843813331583</v>
      </c>
      <c r="AD887" s="18">
        <f t="shared" si="179"/>
        <v>1.8801490482705792</v>
      </c>
      <c r="AE887" s="18">
        <f t="shared" si="180"/>
        <v>52.762992861602164</v>
      </c>
      <c r="AF887" s="18">
        <f t="shared" si="181"/>
        <v>0.16377491328717664</v>
      </c>
    </row>
    <row r="888" spans="1:32" x14ac:dyDescent="0.3">
      <c r="A888" s="19" t="s">
        <v>1787</v>
      </c>
      <c r="B888" s="20" t="s">
        <v>1788</v>
      </c>
      <c r="C888" s="16" t="s">
        <v>130</v>
      </c>
      <c r="D888" s="16" t="str">
        <f>VLOOKUP(A888,'Lead Time'!$A$2:$C$1180,3,0)</f>
        <v>Local</v>
      </c>
      <c r="E888" s="23" t="str">
        <f>VLOOKUP(A888,Classification!$A$2:$D$1180,4,0)</f>
        <v>C</v>
      </c>
      <c r="F888" s="26" t="str">
        <f>VLOOKUP(A888,Classification!$A$2:$E$1180,5,0)</f>
        <v>M</v>
      </c>
      <c r="G888" s="21">
        <f>VLOOKUP(A888,'Lead Time'!$A$2:$D$1180,4,0)</f>
        <v>28.5</v>
      </c>
      <c r="H888" s="21">
        <f t="shared" si="169"/>
        <v>0.95</v>
      </c>
      <c r="I888" s="32">
        <f>VLOOKUP(A888,Classification!$A$2:$F$1180,6,0)</f>
        <v>4.8239999999999998</v>
      </c>
      <c r="J888" s="21">
        <f>-SUM('cons 2023 - 2025'!D889:AM889)</f>
        <v>171</v>
      </c>
      <c r="K888" s="18">
        <f>-_xlfn.MINIFS('cons 2023 - 2025'!D889:AM889,'cons 2023 - 2025'!D889:AM889,"&lt;&gt;0")</f>
        <v>61</v>
      </c>
      <c r="L888" s="18">
        <f>-_xlfn.MAXIFS('cons 2023 - 2025'!D889:AM889,'cons 2023 - 2025'!D889:AM889,"&lt;&gt;0")</f>
        <v>20</v>
      </c>
      <c r="M888" s="19">
        <f>COUNTIF('cons 2023 - 2025'!D889:AM889,"&lt;&gt;0")</f>
        <v>4</v>
      </c>
      <c r="N888" s="21">
        <f>-AVERAGE('cons 2023 - 2025'!D889:AM889)</f>
        <v>4.75</v>
      </c>
      <c r="O888" s="21">
        <f t="shared" si="170"/>
        <v>42.75</v>
      </c>
      <c r="P888" s="21">
        <f>_xlfn.STDEV.S('cons 2023 - 2025'!D889:AM889)</f>
        <v>14.936771500466319</v>
      </c>
      <c r="Q888" s="21">
        <f>-AVERAGE('cons 2023 - 2025'!D889:AM889)/'⚙ Assumptions'!$B$5</f>
        <v>0.21590909090909091</v>
      </c>
      <c r="R888" s="21">
        <f>_xlfn.STDEV.S('cons 2023 - 2025'!D889:AM889)/SQRT('⚙ Assumptions'!$B$5)</f>
        <v>3.1845303839394852</v>
      </c>
      <c r="S888" s="21">
        <f>-IF(AVERAGE('cons 2023 - 2025'!D889:AM889)=0,"",_xlfn.STDEV.S('cons 2023 - 2025'!D889:AM889)/AVERAGE('cons 2023 - 2025'!D889:AM889))</f>
        <v>3.144583473782383</v>
      </c>
      <c r="T888" s="21" t="str">
        <f t="shared" si="171"/>
        <v>Z</v>
      </c>
      <c r="U888" s="38">
        <f t="shared" si="172"/>
        <v>0.9</v>
      </c>
      <c r="V888" s="21">
        <f t="shared" si="173"/>
        <v>1.28</v>
      </c>
      <c r="W888" s="21">
        <f t="shared" si="174"/>
        <v>21.760947267387646</v>
      </c>
      <c r="X888" s="21">
        <f t="shared" si="175"/>
        <v>18.634961918777449</v>
      </c>
      <c r="Y888" s="21">
        <f t="shared" si="176"/>
        <v>27.914356358296736</v>
      </c>
      <c r="Z888" s="21">
        <f t="shared" si="177"/>
        <v>23.147461918777449</v>
      </c>
      <c r="AA888" s="21">
        <f>-AVERAGE('cons 2023 - 2025'!D889:AM889)*12</f>
        <v>57</v>
      </c>
      <c r="AB888" s="32">
        <f t="shared" si="178"/>
        <v>0.96479999999999999</v>
      </c>
      <c r="AC888" s="21">
        <f>SQRT((2*AA888*'⚙ Assumptions'!$B$3)/AB888)</f>
        <v>133.13106548441249</v>
      </c>
      <c r="AD888" s="21">
        <f t="shared" si="179"/>
        <v>23.147461918777449</v>
      </c>
      <c r="AE888" s="21">
        <f t="shared" si="180"/>
        <v>156.27852740318994</v>
      </c>
      <c r="AF888" s="21">
        <f t="shared" si="181"/>
        <v>0.42814950659787054</v>
      </c>
    </row>
    <row r="889" spans="1:32" x14ac:dyDescent="0.3">
      <c r="A889" s="16" t="s">
        <v>1789</v>
      </c>
      <c r="B889" s="17" t="s">
        <v>1790</v>
      </c>
      <c r="C889" s="16" t="s">
        <v>8</v>
      </c>
      <c r="D889" s="16" t="str">
        <f>VLOOKUP(A889,'Lead Time'!$A$2:$C$1180,3,0)</f>
        <v>Local</v>
      </c>
      <c r="E889" s="23" t="str">
        <f>VLOOKUP(A889,Classification!$A$2:$D$1180,4,0)</f>
        <v>C</v>
      </c>
      <c r="F889" s="25" t="str">
        <f>VLOOKUP(A889,Classification!$A$2:$E$1180,5,0)</f>
        <v>L</v>
      </c>
      <c r="G889" s="18">
        <f>VLOOKUP(A889,'Lead Time'!$A$2:$D$1180,4,0)</f>
        <v>10</v>
      </c>
      <c r="H889" s="18">
        <f t="shared" si="169"/>
        <v>0.33333333333333331</v>
      </c>
      <c r="I889" s="27">
        <f>VLOOKUP(A889,Classification!$A$2:$F$1180,6,0)</f>
        <v>4.8109999999999999</v>
      </c>
      <c r="J889" s="18">
        <f>-SUM('cons 2023 - 2025'!D890:AM890)</f>
        <v>3</v>
      </c>
      <c r="K889" s="18">
        <f>-_xlfn.MINIFS('cons 2023 - 2025'!D890:AM890,'cons 2023 - 2025'!D890:AM890,"&lt;&gt;0")</f>
        <v>3</v>
      </c>
      <c r="L889" s="18">
        <f>-_xlfn.MAXIFS('cons 2023 - 2025'!D890:AM890,'cons 2023 - 2025'!D890:AM890,"&lt;&gt;0")</f>
        <v>3</v>
      </c>
      <c r="M889" s="16">
        <f>COUNTIF('cons 2023 - 2025'!D890:AM890,"&lt;&gt;0")</f>
        <v>1</v>
      </c>
      <c r="N889" s="18">
        <f>-AVERAGE('cons 2023 - 2025'!D890:AM890)</f>
        <v>8.3333333333333329E-2</v>
      </c>
      <c r="O889" s="18">
        <f t="shared" si="170"/>
        <v>3</v>
      </c>
      <c r="P889" s="18">
        <f>_xlfn.STDEV.S('cons 2023 - 2025'!D890:AM890)</f>
        <v>0.5</v>
      </c>
      <c r="Q889" s="18">
        <f>-AVERAGE('cons 2023 - 2025'!D890:AM890)/'⚙ Assumptions'!$B$5</f>
        <v>3.7878787878787876E-3</v>
      </c>
      <c r="R889" s="18">
        <f>_xlfn.STDEV.S('cons 2023 - 2025'!D890:AM890)/SQRT('⚙ Assumptions'!$B$5)</f>
        <v>0.10660035817780521</v>
      </c>
      <c r="S889" s="18">
        <f>-IF(AVERAGE('cons 2023 - 2025'!D890:AM890)=0,"",_xlfn.STDEV.S('cons 2023 - 2025'!D890:AM890)/AVERAGE('cons 2023 - 2025'!D890:AM890))</f>
        <v>6</v>
      </c>
      <c r="T889" s="18" t="str">
        <f t="shared" si="171"/>
        <v>Z</v>
      </c>
      <c r="U889" s="37">
        <f t="shared" si="172"/>
        <v>0.9</v>
      </c>
      <c r="V889" s="18">
        <f t="shared" si="173"/>
        <v>1.28</v>
      </c>
      <c r="W889" s="18">
        <f t="shared" si="174"/>
        <v>0.4314879119764749</v>
      </c>
      <c r="X889" s="18">
        <f t="shared" si="175"/>
        <v>0.36950417228136045</v>
      </c>
      <c r="Y889" s="18">
        <f t="shared" si="176"/>
        <v>0.4693666998552628</v>
      </c>
      <c r="Z889" s="18">
        <f t="shared" si="177"/>
        <v>0.39728195005913824</v>
      </c>
      <c r="AA889" s="18">
        <f>-AVERAGE('cons 2023 - 2025'!D890:AM890)*12</f>
        <v>1</v>
      </c>
      <c r="AB889" s="27">
        <f t="shared" si="178"/>
        <v>0.96220000000000006</v>
      </c>
      <c r="AC889" s="18">
        <f>SQRT((2*AA889*'⚙ Assumptions'!$B$3)/AB889)</f>
        <v>17.657448614728903</v>
      </c>
      <c r="AD889" s="18">
        <f t="shared" si="179"/>
        <v>0.39728195005913824</v>
      </c>
      <c r="AE889" s="18">
        <f t="shared" si="180"/>
        <v>18.054730564788041</v>
      </c>
      <c r="AF889" s="18">
        <f t="shared" si="181"/>
        <v>5.6633323523640512E-2</v>
      </c>
    </row>
    <row r="890" spans="1:32" x14ac:dyDescent="0.3">
      <c r="A890" s="19" t="s">
        <v>1791</v>
      </c>
      <c r="B890" s="20" t="s">
        <v>1792</v>
      </c>
      <c r="C890" s="16" t="s">
        <v>8</v>
      </c>
      <c r="D890" s="16" t="str">
        <f>VLOOKUP(A890,'Lead Time'!$A$2:$C$1180,3,0)</f>
        <v>Local</v>
      </c>
      <c r="E890" s="23" t="str">
        <f>VLOOKUP(A890,Classification!$A$2:$D$1180,4,0)</f>
        <v>C</v>
      </c>
      <c r="F890" s="24" t="str">
        <f>VLOOKUP(A890,Classification!$A$2:$E$1180,5,0)</f>
        <v>H</v>
      </c>
      <c r="G890" s="21">
        <f>VLOOKUP(A890,'Lead Time'!$A$2:$D$1180,4,0)</f>
        <v>82.818181818181813</v>
      </c>
      <c r="H890" s="21">
        <f t="shared" si="169"/>
        <v>2.7606060606060603</v>
      </c>
      <c r="I890" s="32">
        <f>VLOOKUP(A890,Classification!$A$2:$F$1180,6,0)</f>
        <v>4.798</v>
      </c>
      <c r="J890" s="21">
        <f>-SUM('cons 2023 - 2025'!D891:AM891)</f>
        <v>75</v>
      </c>
      <c r="K890" s="18">
        <f>-_xlfn.MINIFS('cons 2023 - 2025'!D891:AM891,'cons 2023 - 2025'!D891:AM891,"&lt;&gt;0")</f>
        <v>14</v>
      </c>
      <c r="L890" s="18">
        <f>-_xlfn.MAXIFS('cons 2023 - 2025'!D891:AM891,'cons 2023 - 2025'!D891:AM891,"&lt;&gt;0")</f>
        <v>1</v>
      </c>
      <c r="M890" s="19">
        <f>COUNTIF('cons 2023 - 2025'!D891:AM891,"&lt;&gt;0")</f>
        <v>20</v>
      </c>
      <c r="N890" s="21">
        <f>-AVERAGE('cons 2023 - 2025'!D891:AM891)</f>
        <v>2.0833333333333335</v>
      </c>
      <c r="O890" s="21">
        <f t="shared" si="170"/>
        <v>3.75</v>
      </c>
      <c r="P890" s="21">
        <f>_xlfn.STDEV.S('cons 2023 - 2025'!D891:AM891)</f>
        <v>3.2546669787947802</v>
      </c>
      <c r="Q890" s="21">
        <f>-AVERAGE('cons 2023 - 2025'!D891:AM891)/'⚙ Assumptions'!$B$5</f>
        <v>9.469696969696971E-2</v>
      </c>
      <c r="R890" s="21">
        <f>_xlfn.STDEV.S('cons 2023 - 2025'!D891:AM891)/SQRT('⚙ Assumptions'!$B$5)</f>
        <v>0.69389733137799747</v>
      </c>
      <c r="S890" s="21">
        <f>-IF(AVERAGE('cons 2023 - 2025'!D891:AM891)=0,"",_xlfn.STDEV.S('cons 2023 - 2025'!D891:AM891)/AVERAGE('cons 2023 - 2025'!D891:AM891))</f>
        <v>1.5622401498214944</v>
      </c>
      <c r="T890" s="21" t="str">
        <f t="shared" si="171"/>
        <v>Z</v>
      </c>
      <c r="U890" s="38">
        <f t="shared" si="172"/>
        <v>0.9</v>
      </c>
      <c r="V890" s="21">
        <f t="shared" si="173"/>
        <v>1.28</v>
      </c>
      <c r="W890" s="21">
        <f t="shared" si="174"/>
        <v>8.0829153916061163</v>
      </c>
      <c r="X890" s="21">
        <f t="shared" si="175"/>
        <v>6.9217952079235125</v>
      </c>
      <c r="Y890" s="21">
        <f t="shared" si="176"/>
        <v>15.925546245600607</v>
      </c>
      <c r="Z890" s="21">
        <f t="shared" si="177"/>
        <v>12.673057834186139</v>
      </c>
      <c r="AA890" s="21">
        <f>-AVERAGE('cons 2023 - 2025'!D891:AM891)*12</f>
        <v>25</v>
      </c>
      <c r="AB890" s="32">
        <f t="shared" si="178"/>
        <v>0.95960000000000001</v>
      </c>
      <c r="AC890" s="21">
        <f>SQRT((2*AA890*'⚙ Assumptions'!$B$3)/AB890)</f>
        <v>88.406767643860363</v>
      </c>
      <c r="AD890" s="21">
        <f t="shared" si="179"/>
        <v>12.673057834186139</v>
      </c>
      <c r="AE890" s="21">
        <f t="shared" si="180"/>
        <v>101.0798254780465</v>
      </c>
      <c r="AF890" s="21">
        <f t="shared" si="181"/>
        <v>0.28278378077016131</v>
      </c>
    </row>
    <row r="891" spans="1:32" x14ac:dyDescent="0.3">
      <c r="A891" s="16" t="s">
        <v>1793</v>
      </c>
      <c r="B891" s="17" t="s">
        <v>1794</v>
      </c>
      <c r="C891" s="16" t="s">
        <v>130</v>
      </c>
      <c r="D891" s="16" t="str">
        <f>VLOOKUP(A891,'Lead Time'!$A$2:$C$1180,3,0)</f>
        <v>Local</v>
      </c>
      <c r="E891" s="23" t="str">
        <f>VLOOKUP(A891,Classification!$A$2:$D$1180,4,0)</f>
        <v>C</v>
      </c>
      <c r="F891" s="25" t="str">
        <f>VLOOKUP(A891,Classification!$A$2:$E$1180,5,0)</f>
        <v>L</v>
      </c>
      <c r="G891" s="18">
        <f>VLOOKUP(A891,'Lead Time'!$A$2:$D$1180,4,0)</f>
        <v>8.4444444444444446</v>
      </c>
      <c r="H891" s="18">
        <f t="shared" si="169"/>
        <v>0.2814814814814815</v>
      </c>
      <c r="I891" s="27">
        <f>VLOOKUP(A891,Classification!$A$2:$F$1180,6,0)</f>
        <v>4.7770000000000001</v>
      </c>
      <c r="J891" s="18">
        <f>-SUM('cons 2023 - 2025'!D892:AM892)</f>
        <v>29</v>
      </c>
      <c r="K891" s="18">
        <f>-_xlfn.MINIFS('cons 2023 - 2025'!D892:AM892,'cons 2023 - 2025'!D892:AM892,"&lt;&gt;0")</f>
        <v>5</v>
      </c>
      <c r="L891" s="18">
        <f>-_xlfn.MAXIFS('cons 2023 - 2025'!D892:AM892,'cons 2023 - 2025'!D892:AM892,"&lt;&gt;0")</f>
        <v>1</v>
      </c>
      <c r="M891" s="16">
        <f>COUNTIF('cons 2023 - 2025'!D892:AM892,"&lt;&gt;0")</f>
        <v>14</v>
      </c>
      <c r="N891" s="18">
        <f>-AVERAGE('cons 2023 - 2025'!D892:AM892)</f>
        <v>0.80555555555555558</v>
      </c>
      <c r="O891" s="18">
        <f t="shared" si="170"/>
        <v>2.0714285714285716</v>
      </c>
      <c r="P891" s="18">
        <f>_xlfn.STDEV.S('cons 2023 - 2025'!D892:AM892)</f>
        <v>1.260826133803761</v>
      </c>
      <c r="Q891" s="18">
        <f>-AVERAGE('cons 2023 - 2025'!D892:AM892)/'⚙ Assumptions'!$B$5</f>
        <v>3.6616161616161616E-2</v>
      </c>
      <c r="R891" s="18">
        <f>_xlfn.STDEV.S('cons 2023 - 2025'!D892:AM892)/SQRT('⚙ Assumptions'!$B$5)</f>
        <v>0.26880903492683655</v>
      </c>
      <c r="S891" s="18">
        <f>-IF(AVERAGE('cons 2023 - 2025'!D892:AM892)=0,"",_xlfn.STDEV.S('cons 2023 - 2025'!D892:AM892)/AVERAGE('cons 2023 - 2025'!D892:AM892))</f>
        <v>1.565163476446048</v>
      </c>
      <c r="T891" s="18" t="str">
        <f t="shared" si="171"/>
        <v>Z</v>
      </c>
      <c r="U891" s="37">
        <f t="shared" si="172"/>
        <v>0.9</v>
      </c>
      <c r="V891" s="18">
        <f t="shared" si="173"/>
        <v>1.28</v>
      </c>
      <c r="W891" s="18">
        <f t="shared" si="174"/>
        <v>0.9998604103311155</v>
      </c>
      <c r="X891" s="18">
        <f t="shared" si="175"/>
        <v>0.85622930112684847</v>
      </c>
      <c r="Y891" s="18">
        <f t="shared" si="176"/>
        <v>1.3090635528675914</v>
      </c>
      <c r="Z891" s="18">
        <f t="shared" si="177"/>
        <v>1.0829782723202641</v>
      </c>
      <c r="AA891" s="18">
        <f>-AVERAGE('cons 2023 - 2025'!D892:AM892)*12</f>
        <v>9.6666666666666679</v>
      </c>
      <c r="AB891" s="27">
        <f t="shared" si="178"/>
        <v>0.95540000000000003</v>
      </c>
      <c r="AC891" s="18">
        <f>SQRT((2*AA891*'⚙ Assumptions'!$B$3)/AB891)</f>
        <v>55.09426333302315</v>
      </c>
      <c r="AD891" s="18">
        <f t="shared" si="179"/>
        <v>1.0829782723202641</v>
      </c>
      <c r="AE891" s="18">
        <f t="shared" si="180"/>
        <v>56.177241605343411</v>
      </c>
      <c r="AF891" s="18">
        <f t="shared" si="181"/>
        <v>0.17545686396123442</v>
      </c>
    </row>
    <row r="892" spans="1:32" x14ac:dyDescent="0.3">
      <c r="A892" s="19" t="s">
        <v>1795</v>
      </c>
      <c r="B892" s="20" t="s">
        <v>1796</v>
      </c>
      <c r="C892" s="16" t="s">
        <v>8</v>
      </c>
      <c r="D892" s="16" t="str">
        <f>VLOOKUP(A892,'Lead Time'!$A$2:$C$1180,3,0)</f>
        <v>Local</v>
      </c>
      <c r="E892" s="23" t="str">
        <f>VLOOKUP(A892,Classification!$A$2:$D$1180,4,0)</f>
        <v>C</v>
      </c>
      <c r="F892" s="26" t="str">
        <f>VLOOKUP(A892,Classification!$A$2:$E$1180,5,0)</f>
        <v>M</v>
      </c>
      <c r="G892" s="21">
        <f>VLOOKUP(A892,'Lead Time'!$A$2:$D$1180,4,0)</f>
        <v>26</v>
      </c>
      <c r="H892" s="21">
        <f t="shared" si="169"/>
        <v>0.8666666666666667</v>
      </c>
      <c r="I892" s="32">
        <f>VLOOKUP(A892,Classification!$A$2:$F$1180,6,0)</f>
        <v>4.5490000000000004</v>
      </c>
      <c r="J892" s="21">
        <f>-SUM('cons 2023 - 2025'!D893:AM893)</f>
        <v>112</v>
      </c>
      <c r="K892" s="18">
        <f>-_xlfn.MINIFS('cons 2023 - 2025'!D893:AM893,'cons 2023 - 2025'!D893:AM893,"&lt;&gt;0")</f>
        <v>21</v>
      </c>
      <c r="L892" s="18">
        <f>-_xlfn.MAXIFS('cons 2023 - 2025'!D893:AM893,'cons 2023 - 2025'!D893:AM893,"&lt;&gt;0")</f>
        <v>1</v>
      </c>
      <c r="M892" s="19">
        <f>COUNTIF('cons 2023 - 2025'!D893:AM893,"&lt;&gt;0")</f>
        <v>10</v>
      </c>
      <c r="N892" s="21">
        <f>-AVERAGE('cons 2023 - 2025'!D893:AM893)</f>
        <v>3.1111111111111112</v>
      </c>
      <c r="O892" s="21">
        <f t="shared" si="170"/>
        <v>11.2</v>
      </c>
      <c r="P892" s="21">
        <f>_xlfn.STDEV.S('cons 2023 - 2025'!D893:AM893)</f>
        <v>6.5847346308511296</v>
      </c>
      <c r="Q892" s="21">
        <f>-AVERAGE('cons 2023 - 2025'!D893:AM893)/'⚙ Assumptions'!$B$5</f>
        <v>0.14141414141414141</v>
      </c>
      <c r="R892" s="21">
        <f>_xlfn.STDEV.S('cons 2023 - 2025'!D893:AM893)/SQRT('⚙ Assumptions'!$B$5)</f>
        <v>1.4038701403090568</v>
      </c>
      <c r="S892" s="21">
        <f>-IF(AVERAGE('cons 2023 - 2025'!D893:AM893)=0,"",_xlfn.STDEV.S('cons 2023 - 2025'!D893:AM893)/AVERAGE('cons 2023 - 2025'!D893:AM893))</f>
        <v>2.1165218456307202</v>
      </c>
      <c r="T892" s="21" t="str">
        <f t="shared" si="171"/>
        <v>Z</v>
      </c>
      <c r="U892" s="38">
        <f t="shared" si="172"/>
        <v>0.9</v>
      </c>
      <c r="V892" s="21">
        <f t="shared" si="173"/>
        <v>1.28</v>
      </c>
      <c r="W892" s="21">
        <f t="shared" si="174"/>
        <v>9.162702387182236</v>
      </c>
      <c r="X892" s="21">
        <f t="shared" si="175"/>
        <v>7.846469547496401</v>
      </c>
      <c r="Y892" s="21">
        <f t="shared" si="176"/>
        <v>12.839470063949912</v>
      </c>
      <c r="Z892" s="21">
        <f t="shared" si="177"/>
        <v>10.542765843792697</v>
      </c>
      <c r="AA892" s="21">
        <f>-AVERAGE('cons 2023 - 2025'!D893:AM893)*12</f>
        <v>37.333333333333336</v>
      </c>
      <c r="AB892" s="32">
        <f t="shared" si="178"/>
        <v>0.90980000000000016</v>
      </c>
      <c r="AC892" s="21">
        <f>SQRT((2*AA892*'⚙ Assumptions'!$B$3)/AB892)</f>
        <v>110.95223246805841</v>
      </c>
      <c r="AD892" s="21">
        <f t="shared" si="179"/>
        <v>10.542765843792697</v>
      </c>
      <c r="AE892" s="21">
        <f t="shared" si="180"/>
        <v>121.49499831185111</v>
      </c>
      <c r="AF892" s="21">
        <f t="shared" si="181"/>
        <v>0.33648113699813187</v>
      </c>
    </row>
    <row r="893" spans="1:32" x14ac:dyDescent="0.3">
      <c r="A893" s="16" t="s">
        <v>1797</v>
      </c>
      <c r="B893" s="17" t="s">
        <v>1798</v>
      </c>
      <c r="C893" s="16" t="s">
        <v>8</v>
      </c>
      <c r="D893" s="16" t="str">
        <f>VLOOKUP(A893,'Lead Time'!$A$2:$C$1180,3,0)</f>
        <v>Local</v>
      </c>
      <c r="E893" s="23" t="str">
        <f>VLOOKUP(A893,Classification!$A$2:$D$1180,4,0)</f>
        <v>C</v>
      </c>
      <c r="F893" s="24" t="str">
        <f>VLOOKUP(A893,Classification!$A$2:$E$1180,5,0)</f>
        <v>H</v>
      </c>
      <c r="G893" s="18">
        <f>VLOOKUP(A893,'Lead Time'!$A$2:$D$1180,4,0)</f>
        <v>15.904761904761905</v>
      </c>
      <c r="H893" s="18">
        <f t="shared" si="169"/>
        <v>0.53015873015873016</v>
      </c>
      <c r="I893" s="27">
        <f>VLOOKUP(A893,Classification!$A$2:$F$1180,6,0)</f>
        <v>4.3029999999999999</v>
      </c>
      <c r="J893" s="18">
        <f>-SUM('cons 2023 - 2025'!D894:AM894)</f>
        <v>1011</v>
      </c>
      <c r="K893" s="18">
        <f>-_xlfn.MINIFS('cons 2023 - 2025'!D894:AM894,'cons 2023 - 2025'!D894:AM894,"&lt;&gt;0")</f>
        <v>305</v>
      </c>
      <c r="L893" s="18">
        <f>-_xlfn.MAXIFS('cons 2023 - 2025'!D894:AM894,'cons 2023 - 2025'!D894:AM894,"&lt;&gt;0")</f>
        <v>1</v>
      </c>
      <c r="M893" s="16">
        <f>COUNTIF('cons 2023 - 2025'!D894:AM894,"&lt;&gt;0")</f>
        <v>18</v>
      </c>
      <c r="N893" s="18">
        <f>-AVERAGE('cons 2023 - 2025'!D894:AM894)</f>
        <v>28.083333333333332</v>
      </c>
      <c r="O893" s="18">
        <f t="shared" si="170"/>
        <v>56.166666666666664</v>
      </c>
      <c r="P893" s="18">
        <f>_xlfn.STDEV.S('cons 2023 - 2025'!D894:AM894)</f>
        <v>65.421872707615364</v>
      </c>
      <c r="Q893" s="18">
        <f>-AVERAGE('cons 2023 - 2025'!D894:AM894)/'⚙ Assumptions'!$B$5</f>
        <v>1.2765151515151514</v>
      </c>
      <c r="R893" s="18">
        <f>_xlfn.STDEV.S('cons 2023 - 2025'!D894:AM894)/SQRT('⚙ Assumptions'!$B$5)</f>
        <v>13.947990126589154</v>
      </c>
      <c r="S893" s="18">
        <f>-IF(AVERAGE('cons 2023 - 2025'!D894:AM894)=0,"",_xlfn.STDEV.S('cons 2023 - 2025'!D894:AM894)/AVERAGE('cons 2023 - 2025'!D894:AM894))</f>
        <v>2.3295622329121199</v>
      </c>
      <c r="T893" s="18" t="str">
        <f t="shared" si="171"/>
        <v>Z</v>
      </c>
      <c r="U893" s="37">
        <f t="shared" si="172"/>
        <v>0.9</v>
      </c>
      <c r="V893" s="18">
        <f t="shared" si="173"/>
        <v>1.28</v>
      </c>
      <c r="W893" s="18">
        <f t="shared" si="174"/>
        <v>71.200851420423319</v>
      </c>
      <c r="X893" s="18">
        <f t="shared" si="175"/>
        <v>60.972766419621138</v>
      </c>
      <c r="Y893" s="18">
        <f t="shared" si="176"/>
        <v>91.503520973092876</v>
      </c>
      <c r="Z893" s="18">
        <f t="shared" si="177"/>
        <v>75.861390758245477</v>
      </c>
      <c r="AA893" s="18">
        <f>-AVERAGE('cons 2023 - 2025'!D894:AM894)*12</f>
        <v>337</v>
      </c>
      <c r="AB893" s="27">
        <f t="shared" si="178"/>
        <v>0.86060000000000003</v>
      </c>
      <c r="AC893" s="18">
        <f>SQRT((2*AA893*'⚙ Assumptions'!$B$3)/AB893)</f>
        <v>342.74798235688297</v>
      </c>
      <c r="AD893" s="18">
        <f t="shared" si="179"/>
        <v>75.861390758245477</v>
      </c>
      <c r="AE893" s="18">
        <f t="shared" si="180"/>
        <v>418.60937311512845</v>
      </c>
      <c r="AF893" s="18">
        <f t="shared" si="181"/>
        <v>0.98322971205444487</v>
      </c>
    </row>
    <row r="894" spans="1:32" x14ac:dyDescent="0.3">
      <c r="A894" s="19" t="s">
        <v>1799</v>
      </c>
      <c r="B894" s="20" t="s">
        <v>1800</v>
      </c>
      <c r="C894" s="16" t="s">
        <v>8</v>
      </c>
      <c r="D894" s="16" t="str">
        <f>VLOOKUP(A894,'Lead Time'!$A$2:$C$1180,3,0)</f>
        <v>Local</v>
      </c>
      <c r="E894" s="23" t="str">
        <f>VLOOKUP(A894,Classification!$A$2:$D$1180,4,0)</f>
        <v>C</v>
      </c>
      <c r="F894" s="26" t="str">
        <f>VLOOKUP(A894,Classification!$A$2:$E$1180,5,0)</f>
        <v>M</v>
      </c>
      <c r="G894" s="21">
        <f>VLOOKUP(A894,'Lead Time'!$A$2:$D$1180,4,0)</f>
        <v>9</v>
      </c>
      <c r="H894" s="21">
        <f t="shared" si="169"/>
        <v>0.3</v>
      </c>
      <c r="I894" s="32">
        <f>VLOOKUP(A894,Classification!$A$2:$F$1180,6,0)</f>
        <v>4.29</v>
      </c>
      <c r="J894" s="21">
        <f>-SUM('cons 2023 - 2025'!D895:AM895)</f>
        <v>15</v>
      </c>
      <c r="K894" s="18">
        <f>-_xlfn.MINIFS('cons 2023 - 2025'!D895:AM895,'cons 2023 - 2025'!D895:AM895,"&lt;&gt;0")</f>
        <v>3</v>
      </c>
      <c r="L894" s="18">
        <f>-_xlfn.MAXIFS('cons 2023 - 2025'!D895:AM895,'cons 2023 - 2025'!D895:AM895,"&lt;&gt;0")</f>
        <v>1</v>
      </c>
      <c r="M894" s="19">
        <f>COUNTIF('cons 2023 - 2025'!D895:AM895,"&lt;&gt;0")</f>
        <v>11</v>
      </c>
      <c r="N894" s="21">
        <f>-AVERAGE('cons 2023 - 2025'!D895:AM895)</f>
        <v>0.41666666666666669</v>
      </c>
      <c r="O894" s="21">
        <f t="shared" si="170"/>
        <v>1.3636363636363635</v>
      </c>
      <c r="P894" s="21">
        <f>_xlfn.STDEV.S('cons 2023 - 2025'!D895:AM895)</f>
        <v>0.7319250547113999</v>
      </c>
      <c r="Q894" s="21">
        <f>-AVERAGE('cons 2023 - 2025'!D895:AM895)/'⚙ Assumptions'!$B$5</f>
        <v>1.893939393939394E-2</v>
      </c>
      <c r="R894" s="21">
        <f>_xlfn.STDEV.S('cons 2023 - 2025'!D895:AM895)/SQRT('⚙ Assumptions'!$B$5)</f>
        <v>0.15604694598308982</v>
      </c>
      <c r="S894" s="21">
        <f>-IF(AVERAGE('cons 2023 - 2025'!D895:AM895)=0,"",_xlfn.STDEV.S('cons 2023 - 2025'!D895:AM895)/AVERAGE('cons 2023 - 2025'!D895:AM895))</f>
        <v>1.7566201313073597</v>
      </c>
      <c r="T894" s="21" t="str">
        <f t="shared" si="171"/>
        <v>Z</v>
      </c>
      <c r="U894" s="38">
        <f t="shared" si="172"/>
        <v>0.9</v>
      </c>
      <c r="V894" s="21">
        <f t="shared" si="173"/>
        <v>1.28</v>
      </c>
      <c r="W894" s="21">
        <f t="shared" si="174"/>
        <v>0.59922027257506494</v>
      </c>
      <c r="X894" s="21">
        <f t="shared" si="175"/>
        <v>0.51314158447185476</v>
      </c>
      <c r="Y894" s="21">
        <f t="shared" si="176"/>
        <v>0.76967481802961046</v>
      </c>
      <c r="Z894" s="21">
        <f t="shared" si="177"/>
        <v>0.63814158447185476</v>
      </c>
      <c r="AA894" s="21">
        <f>-AVERAGE('cons 2023 - 2025'!D895:AM895)*12</f>
        <v>5</v>
      </c>
      <c r="AB894" s="32">
        <f t="shared" si="178"/>
        <v>0.8580000000000001</v>
      </c>
      <c r="AC894" s="21">
        <f>SQRT((2*AA894*'⚙ Assumptions'!$B$3)/AB894)</f>
        <v>41.812100500354539</v>
      </c>
      <c r="AD894" s="21">
        <f t="shared" si="179"/>
        <v>0.63814158447185476</v>
      </c>
      <c r="AE894" s="21">
        <f t="shared" si="180"/>
        <v>42.450242084826392</v>
      </c>
      <c r="AF894" s="21">
        <f t="shared" si="181"/>
        <v>0.11958260743101398</v>
      </c>
    </row>
    <row r="895" spans="1:32" x14ac:dyDescent="0.3">
      <c r="A895" s="16" t="s">
        <v>1801</v>
      </c>
      <c r="B895" s="17" t="s">
        <v>1802</v>
      </c>
      <c r="C895" s="16" t="s">
        <v>130</v>
      </c>
      <c r="D895" s="16" t="str">
        <f>VLOOKUP(A895,'Lead Time'!$A$2:$C$1180,3,0)</f>
        <v>Local</v>
      </c>
      <c r="E895" s="23" t="str">
        <f>VLOOKUP(A895,Classification!$A$2:$D$1180,4,0)</f>
        <v>C</v>
      </c>
      <c r="F895" s="24" t="str">
        <f>VLOOKUP(A895,Classification!$A$2:$E$1180,5,0)</f>
        <v>H</v>
      </c>
      <c r="G895" s="18">
        <f>VLOOKUP(A895,'Lead Time'!$A$2:$D$1180,4,0)</f>
        <v>22</v>
      </c>
      <c r="H895" s="18">
        <f t="shared" si="169"/>
        <v>0.73333333333333328</v>
      </c>
      <c r="I895" s="27">
        <f>VLOOKUP(A895,Classification!$A$2:$F$1180,6,0)</f>
        <v>4.2530000000000001</v>
      </c>
      <c r="J895" s="18">
        <f>-SUM('cons 2023 - 2025'!D896:AM896)</f>
        <v>1030</v>
      </c>
      <c r="K895" s="18">
        <f>-_xlfn.MINIFS('cons 2023 - 2025'!D896:AM896,'cons 2023 - 2025'!D896:AM896,"&lt;&gt;0")</f>
        <v>300</v>
      </c>
      <c r="L895" s="18">
        <f>-_xlfn.MAXIFS('cons 2023 - 2025'!D896:AM896,'cons 2023 - 2025'!D896:AM896,"&lt;&gt;0")</f>
        <v>5</v>
      </c>
      <c r="M895" s="16">
        <f>COUNTIF('cons 2023 - 2025'!D896:AM896,"&lt;&gt;0")</f>
        <v>16</v>
      </c>
      <c r="N895" s="18">
        <f>-AVERAGE('cons 2023 - 2025'!D896:AM896)</f>
        <v>28.611111111111111</v>
      </c>
      <c r="O895" s="18">
        <f t="shared" si="170"/>
        <v>64.375</v>
      </c>
      <c r="P895" s="18">
        <f>_xlfn.STDEV.S('cons 2023 - 2025'!D896:AM896)</f>
        <v>58.280247954065032</v>
      </c>
      <c r="Q895" s="18">
        <f>-AVERAGE('cons 2023 - 2025'!D896:AM896)/'⚙ Assumptions'!$B$5</f>
        <v>1.3005050505050504</v>
      </c>
      <c r="R895" s="18">
        <f>_xlfn.STDEV.S('cons 2023 - 2025'!D896:AM896)/SQRT('⚙ Assumptions'!$B$5)</f>
        <v>12.425390613189263</v>
      </c>
      <c r="S895" s="18">
        <f>-IF(AVERAGE('cons 2023 - 2025'!D896:AM896)=0,"",_xlfn.STDEV.S('cons 2023 - 2025'!D896:AM896)/AVERAGE('cons 2023 - 2025'!D896:AM896))</f>
        <v>2.0369795401420787</v>
      </c>
      <c r="T895" s="18" t="str">
        <f t="shared" si="171"/>
        <v>Z</v>
      </c>
      <c r="U895" s="37">
        <f t="shared" si="172"/>
        <v>0.9</v>
      </c>
      <c r="V895" s="18">
        <f t="shared" si="173"/>
        <v>1.28</v>
      </c>
      <c r="W895" s="18">
        <f t="shared" si="174"/>
        <v>74.598717381203244</v>
      </c>
      <c r="X895" s="18">
        <f t="shared" si="175"/>
        <v>63.882524988777632</v>
      </c>
      <c r="Y895" s="18">
        <f t="shared" si="176"/>
        <v>103.20982849231436</v>
      </c>
      <c r="Z895" s="18">
        <f t="shared" si="177"/>
        <v>84.864006470259113</v>
      </c>
      <c r="AA895" s="18">
        <f>-AVERAGE('cons 2023 - 2025'!D896:AM896)*12</f>
        <v>343.33333333333331</v>
      </c>
      <c r="AB895" s="27">
        <f t="shared" si="178"/>
        <v>0.85060000000000002</v>
      </c>
      <c r="AC895" s="18">
        <f>SQRT((2*AA895*'⚙ Assumptions'!$B$3)/AB895)</f>
        <v>347.98131356734183</v>
      </c>
      <c r="AD895" s="18">
        <f t="shared" si="179"/>
        <v>84.864006470259113</v>
      </c>
      <c r="AE895" s="18">
        <f t="shared" si="180"/>
        <v>432.84532003760091</v>
      </c>
      <c r="AF895" s="18">
        <f t="shared" si="181"/>
        <v>0.98664301773460306</v>
      </c>
    </row>
    <row r="896" spans="1:32" x14ac:dyDescent="0.3">
      <c r="A896" s="19" t="s">
        <v>1803</v>
      </c>
      <c r="B896" s="20" t="s">
        <v>1804</v>
      </c>
      <c r="C896" s="16" t="s">
        <v>8</v>
      </c>
      <c r="D896" s="16" t="str">
        <f>VLOOKUP(A896,'Lead Time'!$A$2:$C$1180,3,0)</f>
        <v>Local</v>
      </c>
      <c r="E896" s="23" t="str">
        <f>VLOOKUP(A896,Classification!$A$2:$D$1180,4,0)</f>
        <v>C</v>
      </c>
      <c r="F896" s="24" t="str">
        <f>VLOOKUP(A896,Classification!$A$2:$E$1180,5,0)</f>
        <v>H</v>
      </c>
      <c r="G896" s="21">
        <f>VLOOKUP(A896,'Lead Time'!$A$2:$D$1180,4,0)</f>
        <v>18.25</v>
      </c>
      <c r="H896" s="21">
        <f t="shared" si="169"/>
        <v>0.60833333333333328</v>
      </c>
      <c r="I896" s="32">
        <f>VLOOKUP(A896,Classification!$A$2:$F$1180,6,0)</f>
        <v>4.1950000000000003</v>
      </c>
      <c r="J896" s="21">
        <f>-SUM('cons 2023 - 2025'!D897:AM897)</f>
        <v>26</v>
      </c>
      <c r="K896" s="18">
        <f>-_xlfn.MINIFS('cons 2023 - 2025'!D897:AM897,'cons 2023 - 2025'!D897:AM897,"&lt;&gt;0")</f>
        <v>3</v>
      </c>
      <c r="L896" s="18">
        <f>-_xlfn.MAXIFS('cons 2023 - 2025'!D897:AM897,'cons 2023 - 2025'!D897:AM897,"&lt;&gt;0")</f>
        <v>1</v>
      </c>
      <c r="M896" s="19">
        <f>COUNTIF('cons 2023 - 2025'!D897:AM897,"&lt;&gt;0")</f>
        <v>16</v>
      </c>
      <c r="N896" s="21">
        <f>-AVERAGE('cons 2023 - 2025'!D897:AM897)</f>
        <v>0.72222222222222221</v>
      </c>
      <c r="O896" s="21">
        <f t="shared" si="170"/>
        <v>1.625</v>
      </c>
      <c r="P896" s="21">
        <f>_xlfn.STDEV.S('cons 2023 - 2025'!D897:AM897)</f>
        <v>1.0031695800557383</v>
      </c>
      <c r="Q896" s="21">
        <f>-AVERAGE('cons 2023 - 2025'!D897:AM897)/'⚙ Assumptions'!$B$5</f>
        <v>3.2828282828282825E-2</v>
      </c>
      <c r="R896" s="21">
        <f>_xlfn.STDEV.S('cons 2023 - 2025'!D897:AM897)/SQRT('⚙ Assumptions'!$B$5)</f>
        <v>0.21387647309404029</v>
      </c>
      <c r="S896" s="21">
        <f>-IF(AVERAGE('cons 2023 - 2025'!D897:AM897)=0,"",_xlfn.STDEV.S('cons 2023 - 2025'!D897:AM897)/AVERAGE('cons 2023 - 2025'!D897:AM897))</f>
        <v>1.3890040339233301</v>
      </c>
      <c r="T896" s="21" t="str">
        <f t="shared" si="171"/>
        <v>Z</v>
      </c>
      <c r="U896" s="38">
        <f t="shared" si="172"/>
        <v>0.9</v>
      </c>
      <c r="V896" s="21">
        <f t="shared" si="173"/>
        <v>1.28</v>
      </c>
      <c r="W896" s="21">
        <f t="shared" si="174"/>
        <v>1.1695112877765019</v>
      </c>
      <c r="X896" s="21">
        <f t="shared" si="175"/>
        <v>1.0015096329908888</v>
      </c>
      <c r="Y896" s="21">
        <f t="shared" si="176"/>
        <v>1.7686274493926635</v>
      </c>
      <c r="Z896" s="21">
        <f t="shared" si="177"/>
        <v>1.4408614848427406</v>
      </c>
      <c r="AA896" s="21">
        <f>-AVERAGE('cons 2023 - 2025'!D897:AM897)*12</f>
        <v>8.6666666666666661</v>
      </c>
      <c r="AB896" s="32">
        <f t="shared" si="178"/>
        <v>0.83900000000000008</v>
      </c>
      <c r="AC896" s="21">
        <f>SQRT((2*AA896*'⚙ Assumptions'!$B$3)/AB896)</f>
        <v>55.668009614123015</v>
      </c>
      <c r="AD896" s="21">
        <f t="shared" si="179"/>
        <v>1.4408614848427406</v>
      </c>
      <c r="AE896" s="21">
        <f t="shared" si="180"/>
        <v>57.108871098965757</v>
      </c>
      <c r="AF896" s="21">
        <f t="shared" si="181"/>
        <v>0.15568486688749739</v>
      </c>
    </row>
    <row r="897" spans="1:32" x14ac:dyDescent="0.3">
      <c r="A897" s="16" t="s">
        <v>1805</v>
      </c>
      <c r="B897" s="17" t="s">
        <v>1806</v>
      </c>
      <c r="C897" s="16" t="s">
        <v>8</v>
      </c>
      <c r="D897" s="16" t="str">
        <f>VLOOKUP(A897,'Lead Time'!$A$2:$C$1180,3,0)</f>
        <v>Local</v>
      </c>
      <c r="E897" s="23" t="str">
        <f>VLOOKUP(A897,Classification!$A$2:$D$1180,4,0)</f>
        <v>C</v>
      </c>
      <c r="F897" s="26" t="str">
        <f>VLOOKUP(A897,Classification!$A$2:$E$1180,5,0)</f>
        <v>M</v>
      </c>
      <c r="G897" s="18">
        <f>VLOOKUP(A897,'Lead Time'!$A$2:$D$1180,4,0)</f>
        <v>18.333333333333332</v>
      </c>
      <c r="H897" s="18">
        <f t="shared" si="169"/>
        <v>0.61111111111111105</v>
      </c>
      <c r="I897" s="27">
        <f>VLOOKUP(A897,Classification!$A$2:$F$1180,6,0)</f>
        <v>4.149</v>
      </c>
      <c r="J897" s="18">
        <f>-SUM('cons 2023 - 2025'!D898:AM898)</f>
        <v>43</v>
      </c>
      <c r="K897" s="18">
        <f>-_xlfn.MINIFS('cons 2023 - 2025'!D898:AM898,'cons 2023 - 2025'!D898:AM898,"&lt;&gt;0")</f>
        <v>16</v>
      </c>
      <c r="L897" s="18">
        <f>-_xlfn.MAXIFS('cons 2023 - 2025'!D898:AM898,'cons 2023 - 2025'!D898:AM898,"&lt;&gt;0")</f>
        <v>1</v>
      </c>
      <c r="M897" s="16">
        <f>COUNTIF('cons 2023 - 2025'!D898:AM898,"&lt;&gt;0")</f>
        <v>9</v>
      </c>
      <c r="N897" s="18">
        <f>-AVERAGE('cons 2023 - 2025'!D898:AM898)</f>
        <v>1.1944444444444444</v>
      </c>
      <c r="O897" s="18">
        <f t="shared" si="170"/>
        <v>4.7777777777777777</v>
      </c>
      <c r="P897" s="18">
        <f>_xlfn.STDEV.S('cons 2023 - 2025'!D898:AM898)</f>
        <v>3.2144268046635753</v>
      </c>
      <c r="Q897" s="18">
        <f>-AVERAGE('cons 2023 - 2025'!D898:AM898)/'⚙ Assumptions'!$B$5</f>
        <v>5.4292929292929289E-2</v>
      </c>
      <c r="R897" s="18">
        <f>_xlfn.STDEV.S('cons 2023 - 2025'!D898:AM898)/SQRT('⚙ Assumptions'!$B$5)</f>
        <v>0.68531809742695005</v>
      </c>
      <c r="S897" s="18">
        <f>-IF(AVERAGE('cons 2023 - 2025'!D898:AM898)=0,"",_xlfn.STDEV.S('cons 2023 - 2025'!D898:AM898)/AVERAGE('cons 2023 - 2025'!D898:AM898))</f>
        <v>2.6911480225090401</v>
      </c>
      <c r="T897" s="18" t="str">
        <f t="shared" si="171"/>
        <v>Z</v>
      </c>
      <c r="U897" s="37">
        <f t="shared" si="172"/>
        <v>0.9</v>
      </c>
      <c r="V897" s="18">
        <f t="shared" si="173"/>
        <v>1.28</v>
      </c>
      <c r="W897" s="18">
        <f t="shared" si="174"/>
        <v>3.7559766834421167</v>
      </c>
      <c r="X897" s="18">
        <f t="shared" si="175"/>
        <v>3.2164262705904858</v>
      </c>
      <c r="Y897" s="18">
        <f t="shared" si="176"/>
        <v>4.7513470538124869</v>
      </c>
      <c r="Z897" s="18">
        <f t="shared" si="177"/>
        <v>3.9463645421954241</v>
      </c>
      <c r="AA897" s="18">
        <f>-AVERAGE('cons 2023 - 2025'!D898:AM898)*12</f>
        <v>14.333333333333332</v>
      </c>
      <c r="AB897" s="27">
        <f t="shared" si="178"/>
        <v>0.82980000000000009</v>
      </c>
      <c r="AC897" s="18">
        <f>SQRT((2*AA897*'⚙ Assumptions'!$B$3)/AB897)</f>
        <v>71.985912228795897</v>
      </c>
      <c r="AD897" s="18">
        <f t="shared" si="179"/>
        <v>3.9463645421954241</v>
      </c>
      <c r="AE897" s="18">
        <f t="shared" si="180"/>
        <v>75.932276770991322</v>
      </c>
      <c r="AF897" s="18">
        <f t="shared" si="181"/>
        <v>0.19911303322484944</v>
      </c>
    </row>
    <row r="898" spans="1:32" x14ac:dyDescent="0.3">
      <c r="A898" s="19" t="s">
        <v>1807</v>
      </c>
      <c r="B898" s="20" t="s">
        <v>1808</v>
      </c>
      <c r="C898" s="16" t="s">
        <v>8</v>
      </c>
      <c r="D898" s="16" t="str">
        <f>VLOOKUP(A898,'Lead Time'!$A$2:$C$1180,3,0)</f>
        <v>Local</v>
      </c>
      <c r="E898" s="23" t="str">
        <f>VLOOKUP(A898,Classification!$A$2:$D$1180,4,0)</f>
        <v>C</v>
      </c>
      <c r="F898" s="25" t="str">
        <f>VLOOKUP(A898,Classification!$A$2:$E$1180,5,0)</f>
        <v>L</v>
      </c>
      <c r="G898" s="21">
        <f>VLOOKUP(A898,'Lead Time'!$A$2:$D$1180,4,0)</f>
        <v>87.333333333333329</v>
      </c>
      <c r="H898" s="21">
        <f t="shared" si="169"/>
        <v>2.911111111111111</v>
      </c>
      <c r="I898" s="32">
        <f>VLOOKUP(A898,Classification!$A$2:$F$1180,6,0)</f>
        <v>4.1479999999999997</v>
      </c>
      <c r="J898" s="21">
        <f>-SUM('cons 2023 - 2025'!D899:AM899)</f>
        <v>44</v>
      </c>
      <c r="K898" s="18">
        <f>-_xlfn.MINIFS('cons 2023 - 2025'!D899:AM899,'cons 2023 - 2025'!D899:AM899,"&lt;&gt;0")</f>
        <v>20</v>
      </c>
      <c r="L898" s="18">
        <f>-_xlfn.MAXIFS('cons 2023 - 2025'!D899:AM899,'cons 2023 - 2025'!D899:AM899,"&lt;&gt;0")</f>
        <v>4</v>
      </c>
      <c r="M898" s="19">
        <f>COUNTIF('cons 2023 - 2025'!D899:AM899,"&lt;&gt;0")</f>
        <v>4</v>
      </c>
      <c r="N898" s="21">
        <f>-AVERAGE('cons 2023 - 2025'!D899:AM899)</f>
        <v>1.2222222222222223</v>
      </c>
      <c r="O898" s="21">
        <f t="shared" si="170"/>
        <v>11</v>
      </c>
      <c r="P898" s="21">
        <f>_xlfn.STDEV.S('cons 2023 - 2025'!D899:AM899)</f>
        <v>4.0363428362892426</v>
      </c>
      <c r="Q898" s="21">
        <f>-AVERAGE('cons 2023 - 2025'!D899:AM899)/'⚙ Assumptions'!$B$5</f>
        <v>5.5555555555555559E-2</v>
      </c>
      <c r="R898" s="21">
        <f>_xlfn.STDEV.S('cons 2023 - 2025'!D899:AM899)/SQRT('⚙ Assumptions'!$B$5)</f>
        <v>0.86055118415370291</v>
      </c>
      <c r="S898" s="21">
        <f>-IF(AVERAGE('cons 2023 - 2025'!D899:AM899)=0,"",_xlfn.STDEV.S('cons 2023 - 2025'!D899:AM899)/AVERAGE('cons 2023 - 2025'!D899:AM899))</f>
        <v>3.3024623206002892</v>
      </c>
      <c r="T898" s="21" t="str">
        <f t="shared" si="171"/>
        <v>Z</v>
      </c>
      <c r="U898" s="38">
        <f t="shared" si="172"/>
        <v>0.9</v>
      </c>
      <c r="V898" s="21">
        <f t="shared" si="173"/>
        <v>1.28</v>
      </c>
      <c r="W898" s="21">
        <f t="shared" si="174"/>
        <v>10.293822955255786</v>
      </c>
      <c r="X898" s="21">
        <f t="shared" si="175"/>
        <v>8.8151033322575056</v>
      </c>
      <c r="Y898" s="21">
        <f t="shared" si="176"/>
        <v>15.145674807107639</v>
      </c>
      <c r="Z898" s="21">
        <f t="shared" si="177"/>
        <v>12.37312802361553</v>
      </c>
      <c r="AA898" s="21">
        <f>-AVERAGE('cons 2023 - 2025'!D899:AM899)*12</f>
        <v>14.666666666666668</v>
      </c>
      <c r="AB898" s="32">
        <f t="shared" si="178"/>
        <v>0.8296</v>
      </c>
      <c r="AC898" s="21">
        <f>SQRT((2*AA898*'⚙ Assumptions'!$B$3)/AB898)</f>
        <v>72.826923926537887</v>
      </c>
      <c r="AD898" s="21">
        <f t="shared" si="179"/>
        <v>12.37312802361553</v>
      </c>
      <c r="AE898" s="21">
        <f t="shared" si="180"/>
        <v>85.200051950153423</v>
      </c>
      <c r="AF898" s="21">
        <f t="shared" si="181"/>
        <v>0.20139072029818608</v>
      </c>
    </row>
    <row r="899" spans="1:32" x14ac:dyDescent="0.3">
      <c r="A899" s="16" t="s">
        <v>1809</v>
      </c>
      <c r="B899" s="17" t="s">
        <v>1810</v>
      </c>
      <c r="C899" s="16" t="s">
        <v>130</v>
      </c>
      <c r="D899" s="16" t="str">
        <f>VLOOKUP(A899,'Lead Time'!$A$2:$C$1180,3,0)</f>
        <v>Local</v>
      </c>
      <c r="E899" s="23" t="str">
        <f>VLOOKUP(A899,Classification!$A$2:$D$1180,4,0)</f>
        <v>C</v>
      </c>
      <c r="F899" s="26" t="str">
        <f>VLOOKUP(A899,Classification!$A$2:$E$1180,5,0)</f>
        <v>M</v>
      </c>
      <c r="G899" s="18">
        <f>VLOOKUP(A899,'Lead Time'!$A$2:$D$1180,4,0)</f>
        <v>6.25</v>
      </c>
      <c r="H899" s="18">
        <f t="shared" si="169"/>
        <v>0.20833333333333334</v>
      </c>
      <c r="I899" s="27">
        <f>VLOOKUP(A899,Classification!$A$2:$F$1180,6,0)</f>
        <v>4.141</v>
      </c>
      <c r="J899" s="18">
        <f>-SUM('cons 2023 - 2025'!D900:AM900)</f>
        <v>160</v>
      </c>
      <c r="K899" s="18">
        <f>-_xlfn.MINIFS('cons 2023 - 2025'!D900:AM900,'cons 2023 - 2025'!D900:AM900,"&lt;&gt;0")</f>
        <v>50</v>
      </c>
      <c r="L899" s="18">
        <f>-_xlfn.MAXIFS('cons 2023 - 2025'!D900:AM900,'cons 2023 - 2025'!D900:AM900,"&lt;&gt;0")</f>
        <v>2</v>
      </c>
      <c r="M899" s="16">
        <f>COUNTIF('cons 2023 - 2025'!D900:AM900,"&lt;&gt;0")</f>
        <v>8</v>
      </c>
      <c r="N899" s="18">
        <f>-AVERAGE('cons 2023 - 2025'!D900:AM900)</f>
        <v>4.4444444444444446</v>
      </c>
      <c r="O899" s="18">
        <f t="shared" si="170"/>
        <v>20</v>
      </c>
      <c r="P899" s="18">
        <f>_xlfn.STDEV.S('cons 2023 - 2025'!D900:AM900)</f>
        <v>12.394571264283281</v>
      </c>
      <c r="Q899" s="18">
        <f>-AVERAGE('cons 2023 - 2025'!D900:AM900)/'⚙ Assumptions'!$B$5</f>
        <v>0.20202020202020202</v>
      </c>
      <c r="R899" s="18">
        <f>_xlfn.STDEV.S('cons 2023 - 2025'!D900:AM900)/SQRT('⚙ Assumptions'!$B$5)</f>
        <v>2.6425314724658593</v>
      </c>
      <c r="S899" s="18">
        <f>-IF(AVERAGE('cons 2023 - 2025'!D900:AM900)=0,"",_xlfn.STDEV.S('cons 2023 - 2025'!D900:AM900)/AVERAGE('cons 2023 - 2025'!D900:AM900))</f>
        <v>2.7887785344637379</v>
      </c>
      <c r="T899" s="18" t="str">
        <f t="shared" si="171"/>
        <v>Z</v>
      </c>
      <c r="U899" s="37">
        <f t="shared" si="172"/>
        <v>0.9</v>
      </c>
      <c r="V899" s="18">
        <f t="shared" si="173"/>
        <v>1.28</v>
      </c>
      <c r="W899" s="18">
        <f t="shared" si="174"/>
        <v>8.4561007118907501</v>
      </c>
      <c r="X899" s="18">
        <f t="shared" si="175"/>
        <v>7.241372023523498</v>
      </c>
      <c r="Y899" s="18">
        <f t="shared" si="176"/>
        <v>9.7187269745170131</v>
      </c>
      <c r="Z899" s="18">
        <f t="shared" si="177"/>
        <v>8.1672979494494236</v>
      </c>
      <c r="AA899" s="18">
        <f>-AVERAGE('cons 2023 - 2025'!D900:AM900)*12</f>
        <v>53.333333333333336</v>
      </c>
      <c r="AB899" s="27">
        <f t="shared" si="178"/>
        <v>0.82820000000000005</v>
      </c>
      <c r="AC899" s="18">
        <f>SQRT((2*AA899*'⚙ Assumptions'!$B$3)/AB899)</f>
        <v>138.99282381201854</v>
      </c>
      <c r="AD899" s="18">
        <f t="shared" si="179"/>
        <v>8.1672979494494236</v>
      </c>
      <c r="AE899" s="18">
        <f t="shared" si="180"/>
        <v>147.16012176146796</v>
      </c>
      <c r="AF899" s="18">
        <f t="shared" si="181"/>
        <v>0.3837128556037126</v>
      </c>
    </row>
    <row r="900" spans="1:32" x14ac:dyDescent="0.3">
      <c r="A900" s="19" t="s">
        <v>1811</v>
      </c>
      <c r="B900" s="20" t="s">
        <v>1812</v>
      </c>
      <c r="C900" s="16" t="s">
        <v>130</v>
      </c>
      <c r="D900" s="16" t="str">
        <f>VLOOKUP(A900,'Lead Time'!$A$2:$C$1180,3,0)</f>
        <v>Local</v>
      </c>
      <c r="E900" s="23" t="str">
        <f>VLOOKUP(A900,Classification!$A$2:$D$1180,4,0)</f>
        <v>C</v>
      </c>
      <c r="F900" s="25" t="str">
        <f>VLOOKUP(A900,Classification!$A$2:$E$1180,5,0)</f>
        <v>L</v>
      </c>
      <c r="G900" s="21">
        <f>VLOOKUP(A900,'Lead Time'!$A$2:$D$1180,4,0)</f>
        <v>10</v>
      </c>
      <c r="H900" s="21">
        <f t="shared" ref="H900:H963" si="182">G900/30</f>
        <v>0.33333333333333331</v>
      </c>
      <c r="I900" s="32">
        <f>VLOOKUP(A900,Classification!$A$2:$F$1180,6,0)</f>
        <v>4.1349999999999998</v>
      </c>
      <c r="J900" s="21">
        <f>-SUM('cons 2023 - 2025'!D901:AM901)</f>
        <v>108</v>
      </c>
      <c r="K900" s="18">
        <f>-_xlfn.MINIFS('cons 2023 - 2025'!D901:AM901,'cons 2023 - 2025'!D901:AM901,"&lt;&gt;0")</f>
        <v>50</v>
      </c>
      <c r="L900" s="18">
        <f>-_xlfn.MAXIFS('cons 2023 - 2025'!D901:AM901,'cons 2023 - 2025'!D901:AM901,"&lt;&gt;0")</f>
        <v>2</v>
      </c>
      <c r="M900" s="19">
        <f>COUNTIF('cons 2023 - 2025'!D901:AM901,"&lt;&gt;0")</f>
        <v>5</v>
      </c>
      <c r="N900" s="21">
        <f>-AVERAGE('cons 2023 - 2025'!D901:AM901)</f>
        <v>3</v>
      </c>
      <c r="O900" s="21">
        <f t="shared" ref="O900:O963" si="183">J900/M900</f>
        <v>21.6</v>
      </c>
      <c r="P900" s="21">
        <f>_xlfn.STDEV.S('cons 2023 - 2025'!D901:AM901)</f>
        <v>9.710083124552245</v>
      </c>
      <c r="Q900" s="21">
        <f>-AVERAGE('cons 2023 - 2025'!D901:AM901)/'⚙ Assumptions'!$B$5</f>
        <v>0.13636363636363635</v>
      </c>
      <c r="R900" s="21">
        <f>_xlfn.STDEV.S('cons 2023 - 2025'!D901:AM901)/SQRT('⚙ Assumptions'!$B$5)</f>
        <v>2.0701966780270626</v>
      </c>
      <c r="S900" s="21">
        <f>-IF(AVERAGE('cons 2023 - 2025'!D901:AM901)=0,"",_xlfn.STDEV.S('cons 2023 - 2025'!D901:AM901)/AVERAGE('cons 2023 - 2025'!D901:AM901))</f>
        <v>3.2366943748507482</v>
      </c>
      <c r="T900" s="21" t="str">
        <f t="shared" ref="T900:T963" si="184">IF(ISBLANK(S900),"Z",
   IF(S900&lt;=0.25,"X",
      IF(S900&lt;=0.5,"Y","Z")))</f>
        <v>Z</v>
      </c>
      <c r="U900" s="38">
        <f t="shared" ref="U900:U963" si="185">IF(E900="B",0.95,IF(E900="C",0.9,0.98))</f>
        <v>0.9</v>
      </c>
      <c r="V900" s="21">
        <f t="shared" ref="V900:V963" si="186">IF(E900="B",1.65,1.28)</f>
        <v>1.28</v>
      </c>
      <c r="W900" s="21">
        <f t="shared" ref="W900:W963" si="187">V900*R900*SQRT(G900)</f>
        <v>8.3795669850621088</v>
      </c>
      <c r="X900" s="21">
        <f t="shared" ref="X900:X963" si="188">V900*P900*SQRT(H900)</f>
        <v>7.1758324554417676</v>
      </c>
      <c r="Y900" s="21">
        <f t="shared" ref="Y900:Y963" si="189">Q900*G900+W900</f>
        <v>9.7432033486984722</v>
      </c>
      <c r="Z900" s="21">
        <f t="shared" ref="Z900:Z963" si="190">N900*H900+X900</f>
        <v>8.1758324554417676</v>
      </c>
      <c r="AA900" s="21">
        <f>-AVERAGE('cons 2023 - 2025'!D901:AM901)*12</f>
        <v>36</v>
      </c>
      <c r="AB900" s="32">
        <f t="shared" ref="AB900:AB963" si="191">I900*0.2</f>
        <v>0.82699999999999996</v>
      </c>
      <c r="AC900" s="21">
        <f>SQRT((2*AA900*'⚙ Assumptions'!$B$3)/AB900)</f>
        <v>114.27707688901332</v>
      </c>
      <c r="AD900" s="21">
        <f t="shared" ref="AD900:AD963" si="192">Z900</f>
        <v>8.1758324554417676</v>
      </c>
      <c r="AE900" s="21">
        <f t="shared" ref="AE900:AE963" si="193">Z900+AC900</f>
        <v>122.45290934445508</v>
      </c>
      <c r="AF900" s="21">
        <f t="shared" ref="AF900:AF963" si="194">AA900/AC900</f>
        <v>0.31502380862404672</v>
      </c>
    </row>
    <row r="901" spans="1:32" x14ac:dyDescent="0.3">
      <c r="A901" s="16" t="s">
        <v>1813</v>
      </c>
      <c r="B901" s="17" t="s">
        <v>1814</v>
      </c>
      <c r="C901" s="16" t="s">
        <v>8</v>
      </c>
      <c r="D901" s="16" t="str">
        <f>VLOOKUP(A901,'Lead Time'!$A$2:$C$1180,3,0)</f>
        <v>Local</v>
      </c>
      <c r="E901" s="23" t="str">
        <f>VLOOKUP(A901,Classification!$A$2:$D$1180,4,0)</f>
        <v>C</v>
      </c>
      <c r="F901" s="24" t="str">
        <f>VLOOKUP(A901,Classification!$A$2:$E$1180,5,0)</f>
        <v>H</v>
      </c>
      <c r="G901" s="18">
        <f>VLOOKUP(A901,'Lead Time'!$A$2:$D$1180,4,0)</f>
        <v>10.5</v>
      </c>
      <c r="H901" s="18">
        <f t="shared" si="182"/>
        <v>0.35</v>
      </c>
      <c r="I901" s="27">
        <f>VLOOKUP(A901,Classification!$A$2:$F$1180,6,0)</f>
        <v>4.1269999999999998</v>
      </c>
      <c r="J901" s="18">
        <f>-SUM('cons 2023 - 2025'!D902:AM902)</f>
        <v>54</v>
      </c>
      <c r="K901" s="18">
        <f>-_xlfn.MINIFS('cons 2023 - 2025'!D902:AM902,'cons 2023 - 2025'!D902:AM902,"&lt;&gt;0")</f>
        <v>8</v>
      </c>
      <c r="L901" s="18">
        <f>-_xlfn.MAXIFS('cons 2023 - 2025'!D902:AM902,'cons 2023 - 2025'!D902:AM902,"&lt;&gt;0")</f>
        <v>1</v>
      </c>
      <c r="M901" s="16">
        <f>COUNTIF('cons 2023 - 2025'!D902:AM902,"&lt;&gt;0")</f>
        <v>21</v>
      </c>
      <c r="N901" s="18">
        <f>-AVERAGE('cons 2023 - 2025'!D902:AM902)</f>
        <v>1.5</v>
      </c>
      <c r="O901" s="18">
        <f t="shared" si="183"/>
        <v>2.5714285714285716</v>
      </c>
      <c r="P901" s="18">
        <f>_xlfn.STDEV.S('cons 2023 - 2025'!D902:AM902)</f>
        <v>1.8593393604027366</v>
      </c>
      <c r="Q901" s="18">
        <f>-AVERAGE('cons 2023 - 2025'!D902:AM902)/'⚙ Assumptions'!$B$5</f>
        <v>6.8181818181818177E-2</v>
      </c>
      <c r="R901" s="18">
        <f>_xlfn.STDEV.S('cons 2023 - 2025'!D902:AM902)/SQRT('⚙ Assumptions'!$B$5)</f>
        <v>0.39641248358604597</v>
      </c>
      <c r="S901" s="18">
        <f>-IF(AVERAGE('cons 2023 - 2025'!D902:AM902)=0,"",_xlfn.STDEV.S('cons 2023 - 2025'!D902:AM902)/AVERAGE('cons 2023 - 2025'!D902:AM902))</f>
        <v>1.2395595736018243</v>
      </c>
      <c r="T901" s="18" t="str">
        <f t="shared" si="184"/>
        <v>Z</v>
      </c>
      <c r="U901" s="37">
        <f t="shared" si="185"/>
        <v>0.9</v>
      </c>
      <c r="V901" s="18">
        <f t="shared" si="186"/>
        <v>1.28</v>
      </c>
      <c r="W901" s="18">
        <f t="shared" si="187"/>
        <v>1.6441897700691368</v>
      </c>
      <c r="X901" s="18">
        <f t="shared" si="188"/>
        <v>1.4080000000000001</v>
      </c>
      <c r="Y901" s="18">
        <f t="shared" si="189"/>
        <v>2.3600988609782276</v>
      </c>
      <c r="Z901" s="18">
        <f t="shared" si="190"/>
        <v>1.9330000000000001</v>
      </c>
      <c r="AA901" s="18">
        <f>-AVERAGE('cons 2023 - 2025'!D902:AM902)*12</f>
        <v>18</v>
      </c>
      <c r="AB901" s="27">
        <f t="shared" si="191"/>
        <v>0.82540000000000002</v>
      </c>
      <c r="AC901" s="18">
        <f>SQRT((2*AA901*'⚙ Assumptions'!$B$3)/AB901)</f>
        <v>80.884377537832222</v>
      </c>
      <c r="AD901" s="18">
        <f t="shared" si="192"/>
        <v>1.9330000000000001</v>
      </c>
      <c r="AE901" s="18">
        <f t="shared" si="193"/>
        <v>82.817377537832229</v>
      </c>
      <c r="AF901" s="18">
        <f t="shared" si="194"/>
        <v>0.22253988406575573</v>
      </c>
    </row>
    <row r="902" spans="1:32" x14ac:dyDescent="0.3">
      <c r="A902" s="19" t="s">
        <v>1815</v>
      </c>
      <c r="B902" s="20" t="s">
        <v>1816</v>
      </c>
      <c r="C902" s="16" t="s">
        <v>8</v>
      </c>
      <c r="D902" s="16"/>
      <c r="E902" s="23" t="str">
        <f>VLOOKUP(A902,Classification!$A$2:$D$1180,4,0)</f>
        <v>C</v>
      </c>
      <c r="F902" s="25" t="str">
        <f>VLOOKUP(A902,Classification!$A$2:$E$1180,5,0)</f>
        <v>L</v>
      </c>
      <c r="G902" s="21">
        <f>VLOOKUP(A902,'Lead Time'!$A$2:$D$1180,4,0)</f>
        <v>44</v>
      </c>
      <c r="H902" s="21">
        <f t="shared" si="182"/>
        <v>1.4666666666666666</v>
      </c>
      <c r="I902" s="32">
        <f>VLOOKUP(A902,Classification!$A$2:$F$1180,6,0)</f>
        <v>4.0999999999999996</v>
      </c>
      <c r="J902" s="21">
        <f>-SUM('cons 2023 - 2025'!D903:AM903)</f>
        <v>4</v>
      </c>
      <c r="K902" s="18">
        <f>-_xlfn.MINIFS('cons 2023 - 2025'!D903:AM903,'cons 2023 - 2025'!D903:AM903,"&lt;&gt;0")</f>
        <v>3</v>
      </c>
      <c r="L902" s="18">
        <f>-_xlfn.MAXIFS('cons 2023 - 2025'!D903:AM903,'cons 2023 - 2025'!D903:AM903,"&lt;&gt;0")</f>
        <v>1</v>
      </c>
      <c r="M902" s="19">
        <f>COUNTIF('cons 2023 - 2025'!D903:AM903,"&lt;&gt;0")</f>
        <v>2</v>
      </c>
      <c r="N902" s="21">
        <f>-AVERAGE('cons 2023 - 2025'!D903:AM903)</f>
        <v>0.1111111111111111</v>
      </c>
      <c r="O902" s="21">
        <f t="shared" si="183"/>
        <v>2</v>
      </c>
      <c r="P902" s="21">
        <f>_xlfn.STDEV.S('cons 2023 - 2025'!D903:AM903)</f>
        <v>0.52250920854648386</v>
      </c>
      <c r="Q902" s="21">
        <f>-AVERAGE('cons 2023 - 2025'!D903:AM903)/'⚙ Assumptions'!$B$5</f>
        <v>5.0505050505050501E-3</v>
      </c>
      <c r="R902" s="21">
        <f>_xlfn.STDEV.S('cons 2023 - 2025'!D903:AM903)/SQRT('⚙ Assumptions'!$B$5)</f>
        <v>0.1113993375645134</v>
      </c>
      <c r="S902" s="21">
        <f>-IF(AVERAGE('cons 2023 - 2025'!D903:AM903)=0,"",_xlfn.STDEV.S('cons 2023 - 2025'!D903:AM903)/AVERAGE('cons 2023 - 2025'!D903:AM903))</f>
        <v>4.7025828769183553</v>
      </c>
      <c r="T902" s="21" t="str">
        <f t="shared" si="184"/>
        <v>Z</v>
      </c>
      <c r="U902" s="38">
        <f t="shared" si="185"/>
        <v>0.9</v>
      </c>
      <c r="V902" s="21">
        <f t="shared" si="186"/>
        <v>1.28</v>
      </c>
      <c r="W902" s="21">
        <f t="shared" si="187"/>
        <v>0.94584269976482471</v>
      </c>
      <c r="X902" s="21">
        <f t="shared" si="188"/>
        <v>0.80997129742078056</v>
      </c>
      <c r="Y902" s="21">
        <f t="shared" si="189"/>
        <v>1.1680649219870469</v>
      </c>
      <c r="Z902" s="21">
        <f t="shared" si="190"/>
        <v>0.97293426038374353</v>
      </c>
      <c r="AA902" s="21">
        <f>-AVERAGE('cons 2023 - 2025'!D903:AM903)*12</f>
        <v>1.3333333333333333</v>
      </c>
      <c r="AB902" s="32">
        <f t="shared" si="191"/>
        <v>0.82</v>
      </c>
      <c r="AC902" s="21">
        <f>SQRT((2*AA902*'⚙ Assumptions'!$B$3)/AB902)</f>
        <v>22.086305214969308</v>
      </c>
      <c r="AD902" s="21">
        <f t="shared" si="192"/>
        <v>0.97293426038374353</v>
      </c>
      <c r="AE902" s="21">
        <f t="shared" si="193"/>
        <v>23.059239475353053</v>
      </c>
      <c r="AF902" s="21">
        <f t="shared" si="194"/>
        <v>6.0369234254249442E-2</v>
      </c>
    </row>
    <row r="903" spans="1:32" x14ac:dyDescent="0.3">
      <c r="A903" s="16" t="s">
        <v>1817</v>
      </c>
      <c r="B903" s="17" t="s">
        <v>1818</v>
      </c>
      <c r="C903" s="16" t="s">
        <v>8</v>
      </c>
      <c r="D903" s="16" t="str">
        <f>VLOOKUP(A903,'Lead Time'!$A$2:$C$1180,3,0)</f>
        <v>Local</v>
      </c>
      <c r="E903" s="23" t="str">
        <f>VLOOKUP(A903,Classification!$A$2:$D$1180,4,0)</f>
        <v>C</v>
      </c>
      <c r="F903" s="25" t="str">
        <f>VLOOKUP(A903,Classification!$A$2:$E$1180,5,0)</f>
        <v>L</v>
      </c>
      <c r="G903" s="18">
        <f>VLOOKUP(A903,'Lead Time'!$A$2:$D$1180,4,0)</f>
        <v>59.5</v>
      </c>
      <c r="H903" s="18">
        <f t="shared" si="182"/>
        <v>1.9833333333333334</v>
      </c>
      <c r="I903" s="27">
        <f>VLOOKUP(A903,Classification!$A$2:$F$1180,6,0)</f>
        <v>4.0129999999999999</v>
      </c>
      <c r="J903" s="18">
        <f>-SUM('cons 2023 - 2025'!D904:AM904)</f>
        <v>1</v>
      </c>
      <c r="K903" s="18">
        <f>-_xlfn.MINIFS('cons 2023 - 2025'!D904:AM904,'cons 2023 - 2025'!D904:AM904,"&lt;&gt;0")</f>
        <v>1</v>
      </c>
      <c r="L903" s="18">
        <f>-_xlfn.MAXIFS('cons 2023 - 2025'!D904:AM904,'cons 2023 - 2025'!D904:AM904,"&lt;&gt;0")</f>
        <v>1</v>
      </c>
      <c r="M903" s="16">
        <f>COUNTIF('cons 2023 - 2025'!D904:AM904,"&lt;&gt;0")</f>
        <v>1</v>
      </c>
      <c r="N903" s="18">
        <f>-AVERAGE('cons 2023 - 2025'!D904:AM904)</f>
        <v>2.7777777777777776E-2</v>
      </c>
      <c r="O903" s="18">
        <f t="shared" si="183"/>
        <v>1</v>
      </c>
      <c r="P903" s="18">
        <f>_xlfn.STDEV.S('cons 2023 - 2025'!D904:AM904)</f>
        <v>0.16666666666666666</v>
      </c>
      <c r="Q903" s="18">
        <f>-AVERAGE('cons 2023 - 2025'!D904:AM904)/'⚙ Assumptions'!$B$5</f>
        <v>1.2626262626262625E-3</v>
      </c>
      <c r="R903" s="18">
        <f>_xlfn.STDEV.S('cons 2023 - 2025'!D904:AM904)/SQRT('⚙ Assumptions'!$B$5)</f>
        <v>3.5533452725935069E-2</v>
      </c>
      <c r="S903" s="18">
        <f>-IF(AVERAGE('cons 2023 - 2025'!D904:AM904)=0,"",_xlfn.STDEV.S('cons 2023 - 2025'!D904:AM904)/AVERAGE('cons 2023 - 2025'!D904:AM904))</f>
        <v>6</v>
      </c>
      <c r="T903" s="18" t="str">
        <f t="shared" si="184"/>
        <v>Z</v>
      </c>
      <c r="U903" s="37">
        <f t="shared" si="185"/>
        <v>0.9</v>
      </c>
      <c r="V903" s="18">
        <f t="shared" si="186"/>
        <v>1.28</v>
      </c>
      <c r="W903" s="18">
        <f t="shared" si="187"/>
        <v>0.35083738211152565</v>
      </c>
      <c r="X903" s="18">
        <f t="shared" si="188"/>
        <v>0.30043918470083708</v>
      </c>
      <c r="Y903" s="18">
        <f t="shared" si="189"/>
        <v>0.42596364473778825</v>
      </c>
      <c r="Z903" s="18">
        <f t="shared" si="190"/>
        <v>0.35553177729342966</v>
      </c>
      <c r="AA903" s="18">
        <f>-AVERAGE('cons 2023 - 2025'!D904:AM904)*12</f>
        <v>0.33333333333333331</v>
      </c>
      <c r="AB903" s="27">
        <f t="shared" si="191"/>
        <v>0.80259999999999998</v>
      </c>
      <c r="AC903" s="18">
        <f>SQRT((2*AA903*'⚙ Assumptions'!$B$3)/AB903)</f>
        <v>11.162216000211831</v>
      </c>
      <c r="AD903" s="18">
        <f t="shared" si="192"/>
        <v>0.35553177729342966</v>
      </c>
      <c r="AE903" s="18">
        <f t="shared" si="193"/>
        <v>11.51774777750526</v>
      </c>
      <c r="AF903" s="18">
        <f t="shared" si="194"/>
        <v>2.9862648539233382E-2</v>
      </c>
    </row>
    <row r="904" spans="1:32" x14ac:dyDescent="0.3">
      <c r="A904" s="19" t="s">
        <v>1819</v>
      </c>
      <c r="B904" s="20" t="s">
        <v>1820</v>
      </c>
      <c r="C904" s="16" t="s">
        <v>8</v>
      </c>
      <c r="D904" s="16" t="str">
        <f>VLOOKUP(A904,'Lead Time'!$A$2:$C$1180,3,0)</f>
        <v>Local</v>
      </c>
      <c r="E904" s="23" t="str">
        <f>VLOOKUP(A904,Classification!$A$2:$D$1180,4,0)</f>
        <v>C</v>
      </c>
      <c r="F904" s="25" t="str">
        <f>VLOOKUP(A904,Classification!$A$2:$E$1180,5,0)</f>
        <v>L</v>
      </c>
      <c r="G904" s="21">
        <f>VLOOKUP(A904,'Lead Time'!$A$2:$D$1180,4,0)</f>
        <v>10</v>
      </c>
      <c r="H904" s="21">
        <f t="shared" si="182"/>
        <v>0.33333333333333331</v>
      </c>
      <c r="I904" s="32">
        <f>VLOOKUP(A904,Classification!$A$2:$F$1180,6,0)</f>
        <v>3.976</v>
      </c>
      <c r="J904" s="21">
        <f>-SUM('cons 2023 - 2025'!D905:AM905)</f>
        <v>5</v>
      </c>
      <c r="K904" s="18">
        <f>-_xlfn.MINIFS('cons 2023 - 2025'!D905:AM905,'cons 2023 - 2025'!D905:AM905,"&lt;&gt;0")</f>
        <v>4</v>
      </c>
      <c r="L904" s="18">
        <f>-_xlfn.MAXIFS('cons 2023 - 2025'!D905:AM905,'cons 2023 - 2025'!D905:AM905,"&lt;&gt;0")</f>
        <v>1</v>
      </c>
      <c r="M904" s="19">
        <f>COUNTIF('cons 2023 - 2025'!D905:AM905,"&lt;&gt;0")</f>
        <v>2</v>
      </c>
      <c r="N904" s="21">
        <f>-AVERAGE('cons 2023 - 2025'!D905:AM905)</f>
        <v>0.1388888888888889</v>
      </c>
      <c r="O904" s="21">
        <f t="shared" si="183"/>
        <v>2.5</v>
      </c>
      <c r="P904" s="21">
        <f>_xlfn.STDEV.S('cons 2023 - 2025'!D905:AM905)</f>
        <v>0.68254891097489556</v>
      </c>
      <c r="Q904" s="21">
        <f>-AVERAGE('cons 2023 - 2025'!D905:AM905)/'⚙ Assumptions'!$B$5</f>
        <v>6.313131313131313E-3</v>
      </c>
      <c r="R904" s="21">
        <f>_xlfn.STDEV.S('cons 2023 - 2025'!D905:AM905)/SQRT('⚙ Assumptions'!$B$5)</f>
        <v>0.14551991676758949</v>
      </c>
      <c r="S904" s="21">
        <f>-IF(AVERAGE('cons 2023 - 2025'!D905:AM905)=0,"",_xlfn.STDEV.S('cons 2023 - 2025'!D905:AM905)/AVERAGE('cons 2023 - 2025'!D905:AM905))</f>
        <v>4.9143521590192476</v>
      </c>
      <c r="T904" s="21" t="str">
        <f t="shared" si="184"/>
        <v>Z</v>
      </c>
      <c r="U904" s="38">
        <f t="shared" si="185"/>
        <v>0.9</v>
      </c>
      <c r="V904" s="21">
        <f t="shared" si="186"/>
        <v>1.28</v>
      </c>
      <c r="W904" s="21">
        <f t="shared" si="187"/>
        <v>0.58902320883674908</v>
      </c>
      <c r="X904" s="21">
        <f t="shared" si="188"/>
        <v>0.50440934078264554</v>
      </c>
      <c r="Y904" s="21">
        <f t="shared" si="189"/>
        <v>0.65215452196806223</v>
      </c>
      <c r="Z904" s="21">
        <f t="shared" si="190"/>
        <v>0.55070563707894182</v>
      </c>
      <c r="AA904" s="21">
        <f>-AVERAGE('cons 2023 - 2025'!D905:AM905)*12</f>
        <v>1.6666666666666667</v>
      </c>
      <c r="AB904" s="32">
        <f t="shared" si="191"/>
        <v>0.79520000000000002</v>
      </c>
      <c r="AC904" s="21">
        <f>SQRT((2*AA904*'⚙ Assumptions'!$B$3)/AB904)</f>
        <v>25.07533919640748</v>
      </c>
      <c r="AD904" s="21">
        <f t="shared" si="192"/>
        <v>0.55070563707894182</v>
      </c>
      <c r="AE904" s="21">
        <f t="shared" si="193"/>
        <v>25.626044833486421</v>
      </c>
      <c r="AF904" s="21">
        <f t="shared" si="194"/>
        <v>6.6466365763277427E-2</v>
      </c>
    </row>
    <row r="905" spans="1:32" x14ac:dyDescent="0.3">
      <c r="A905" s="16" t="s">
        <v>1821</v>
      </c>
      <c r="B905" s="17" t="s">
        <v>1822</v>
      </c>
      <c r="C905" s="16" t="s">
        <v>8</v>
      </c>
      <c r="D905" s="16" t="str">
        <f>VLOOKUP(A905,'Lead Time'!$A$2:$C$1180,3,0)</f>
        <v>Local</v>
      </c>
      <c r="E905" s="23" t="str">
        <f>VLOOKUP(A905,Classification!$A$2:$D$1180,4,0)</f>
        <v>C</v>
      </c>
      <c r="F905" s="25" t="str">
        <f>VLOOKUP(A905,Classification!$A$2:$E$1180,5,0)</f>
        <v>L</v>
      </c>
      <c r="G905" s="18">
        <f>VLOOKUP(A905,'Lead Time'!$A$2:$D$1180,4,0)</f>
        <v>38</v>
      </c>
      <c r="H905" s="18">
        <f t="shared" si="182"/>
        <v>1.2666666666666666</v>
      </c>
      <c r="I905" s="27">
        <f>VLOOKUP(A905,Classification!$A$2:$F$1180,6,0)</f>
        <v>3.9609999999999999</v>
      </c>
      <c r="J905" s="18">
        <f>-SUM('cons 2023 - 2025'!D906:AM906)</f>
        <v>24</v>
      </c>
      <c r="K905" s="18">
        <f>-_xlfn.MINIFS('cons 2023 - 2025'!D906:AM906,'cons 2023 - 2025'!D906:AM906,"&lt;&gt;0")</f>
        <v>14</v>
      </c>
      <c r="L905" s="18">
        <f>-_xlfn.MAXIFS('cons 2023 - 2025'!D906:AM906,'cons 2023 - 2025'!D906:AM906,"&lt;&gt;0")</f>
        <v>10</v>
      </c>
      <c r="M905" s="16">
        <f>COUNTIF('cons 2023 - 2025'!D906:AM906,"&lt;&gt;0")</f>
        <v>2</v>
      </c>
      <c r="N905" s="18">
        <f>-AVERAGE('cons 2023 - 2025'!D906:AM906)</f>
        <v>0.66666666666666663</v>
      </c>
      <c r="O905" s="18">
        <f t="shared" si="183"/>
        <v>12</v>
      </c>
      <c r="P905" s="18">
        <f>_xlfn.STDEV.S('cons 2023 - 2025'!D906:AM906)</f>
        <v>2.8284271247461903</v>
      </c>
      <c r="Q905" s="18">
        <f>-AVERAGE('cons 2023 - 2025'!D906:AM906)/'⚙ Assumptions'!$B$5</f>
        <v>3.03030303030303E-2</v>
      </c>
      <c r="R905" s="18">
        <f>_xlfn.STDEV.S('cons 2023 - 2025'!D906:AM906)/SQRT('⚙ Assumptions'!$B$5)</f>
        <v>0.60302268915552726</v>
      </c>
      <c r="S905" s="18">
        <f>-IF(AVERAGE('cons 2023 - 2025'!D906:AM906)=0,"",_xlfn.STDEV.S('cons 2023 - 2025'!D906:AM906)/AVERAGE('cons 2023 - 2025'!D906:AM906))</f>
        <v>4.2426406871192857</v>
      </c>
      <c r="T905" s="18" t="str">
        <f t="shared" si="184"/>
        <v>Z</v>
      </c>
      <c r="U905" s="37">
        <f t="shared" si="185"/>
        <v>0.9</v>
      </c>
      <c r="V905" s="18">
        <f t="shared" si="186"/>
        <v>1.28</v>
      </c>
      <c r="W905" s="18">
        <f t="shared" si="187"/>
        <v>4.7581203316970759</v>
      </c>
      <c r="X905" s="18">
        <f t="shared" si="188"/>
        <v>4.0746108198616149</v>
      </c>
      <c r="Y905" s="18">
        <f t="shared" si="189"/>
        <v>5.9096354832122273</v>
      </c>
      <c r="Z905" s="18">
        <f t="shared" si="190"/>
        <v>4.919055264306059</v>
      </c>
      <c r="AA905" s="18">
        <f>-AVERAGE('cons 2023 - 2025'!D906:AM906)*12</f>
        <v>8</v>
      </c>
      <c r="AB905" s="27">
        <f t="shared" si="191"/>
        <v>0.79220000000000002</v>
      </c>
      <c r="AC905" s="18">
        <f>SQRT((2*AA905*'⚙ Assumptions'!$B$3)/AB905)</f>
        <v>55.041239043608861</v>
      </c>
      <c r="AD905" s="18">
        <f t="shared" si="192"/>
        <v>4.919055264306059</v>
      </c>
      <c r="AE905" s="18">
        <f t="shared" si="193"/>
        <v>59.960294307914921</v>
      </c>
      <c r="AF905" s="18">
        <f t="shared" si="194"/>
        <v>0.14534556523448983</v>
      </c>
    </row>
    <row r="906" spans="1:32" x14ac:dyDescent="0.3">
      <c r="A906" s="19" t="s">
        <v>1823</v>
      </c>
      <c r="B906" s="20" t="s">
        <v>1824</v>
      </c>
      <c r="C906" s="16" t="s">
        <v>8</v>
      </c>
      <c r="D906" s="16" t="str">
        <f>VLOOKUP(A906,'Lead Time'!$A$2:$C$1180,3,0)</f>
        <v>Local</v>
      </c>
      <c r="E906" s="23" t="str">
        <f>VLOOKUP(A906,Classification!$A$2:$D$1180,4,0)</f>
        <v>C</v>
      </c>
      <c r="F906" s="25" t="str">
        <f>VLOOKUP(A906,Classification!$A$2:$E$1180,5,0)</f>
        <v>L</v>
      </c>
      <c r="G906" s="21">
        <f>VLOOKUP(A906,'Lead Time'!$A$2:$D$1180,4,0)</f>
        <v>29</v>
      </c>
      <c r="H906" s="21">
        <f t="shared" si="182"/>
        <v>0.96666666666666667</v>
      </c>
      <c r="I906" s="32">
        <f>VLOOKUP(A906,Classification!$A$2:$F$1180,6,0)</f>
        <v>3.915</v>
      </c>
      <c r="J906" s="21">
        <f>-SUM('cons 2023 - 2025'!D907:AM907)</f>
        <v>17</v>
      </c>
      <c r="K906" s="18">
        <f>-_xlfn.MINIFS('cons 2023 - 2025'!D907:AM907,'cons 2023 - 2025'!D907:AM907,"&lt;&gt;0")</f>
        <v>7</v>
      </c>
      <c r="L906" s="18">
        <f>-_xlfn.MAXIFS('cons 2023 - 2025'!D907:AM907,'cons 2023 - 2025'!D907:AM907,"&lt;&gt;0")</f>
        <v>1</v>
      </c>
      <c r="M906" s="19">
        <f>COUNTIF('cons 2023 - 2025'!D907:AM907,"&lt;&gt;0")</f>
        <v>5</v>
      </c>
      <c r="N906" s="21">
        <f>-AVERAGE('cons 2023 - 2025'!D907:AM907)</f>
        <v>0.47222222222222221</v>
      </c>
      <c r="O906" s="21">
        <f t="shared" si="183"/>
        <v>3.4</v>
      </c>
      <c r="P906" s="21">
        <f>_xlfn.STDEV.S('cons 2023 - 2025'!D907:AM907)</f>
        <v>1.4635790009642433</v>
      </c>
      <c r="Q906" s="21">
        <f>-AVERAGE('cons 2023 - 2025'!D907:AM907)/'⚙ Assumptions'!$B$5</f>
        <v>2.1464646464646464E-2</v>
      </c>
      <c r="R906" s="21">
        <f>_xlfn.STDEV.S('cons 2023 - 2025'!D907:AM907)/SQRT('⚙ Assumptions'!$B$5)</f>
        <v>0.31203609144860533</v>
      </c>
      <c r="S906" s="21">
        <f>-IF(AVERAGE('cons 2023 - 2025'!D907:AM907)=0,"",_xlfn.STDEV.S('cons 2023 - 2025'!D907:AM907)/AVERAGE('cons 2023 - 2025'!D907:AM907))</f>
        <v>3.0993437667478094</v>
      </c>
      <c r="T906" s="21" t="str">
        <f t="shared" si="184"/>
        <v>Z</v>
      </c>
      <c r="U906" s="38">
        <f t="shared" si="185"/>
        <v>0.9</v>
      </c>
      <c r="V906" s="21">
        <f t="shared" si="186"/>
        <v>1.28</v>
      </c>
      <c r="W906" s="21">
        <f t="shared" si="187"/>
        <v>2.1508681961277865</v>
      </c>
      <c r="X906" s="21">
        <f t="shared" si="188"/>
        <v>1.8418934816876893</v>
      </c>
      <c r="Y906" s="21">
        <f t="shared" si="189"/>
        <v>2.7733429436025339</v>
      </c>
      <c r="Z906" s="21">
        <f t="shared" si="190"/>
        <v>2.298374963169171</v>
      </c>
      <c r="AA906" s="21">
        <f>-AVERAGE('cons 2023 - 2025'!D907:AM907)*12</f>
        <v>5.6666666666666661</v>
      </c>
      <c r="AB906" s="32">
        <f t="shared" si="191"/>
        <v>0.78300000000000003</v>
      </c>
      <c r="AC906" s="21">
        <f>SQRT((2*AA906*'⚙ Assumptions'!$B$3)/AB906)</f>
        <v>46.595457438416403</v>
      </c>
      <c r="AD906" s="21">
        <f t="shared" si="192"/>
        <v>2.298374963169171</v>
      </c>
      <c r="AE906" s="21">
        <f t="shared" si="193"/>
        <v>48.893832401585577</v>
      </c>
      <c r="AF906" s="21">
        <f t="shared" si="194"/>
        <v>0.12161414391426681</v>
      </c>
    </row>
    <row r="907" spans="1:32" x14ac:dyDescent="0.3">
      <c r="A907" s="16" t="s">
        <v>1825</v>
      </c>
      <c r="B907" s="17" t="s">
        <v>1826</v>
      </c>
      <c r="C907" s="16" t="s">
        <v>130</v>
      </c>
      <c r="D907" s="16" t="str">
        <f>VLOOKUP(A907,'Lead Time'!$A$2:$C$1180,3,0)</f>
        <v>Local</v>
      </c>
      <c r="E907" s="23" t="str">
        <f>VLOOKUP(A907,Classification!$A$2:$D$1180,4,0)</f>
        <v>C</v>
      </c>
      <c r="F907" s="26" t="str">
        <f>VLOOKUP(A907,Classification!$A$2:$E$1180,5,0)</f>
        <v>M</v>
      </c>
      <c r="G907" s="18">
        <f>VLOOKUP(A907,'Lead Time'!$A$2:$D$1180,4,0)</f>
        <v>27.125</v>
      </c>
      <c r="H907" s="18">
        <f t="shared" si="182"/>
        <v>0.90416666666666667</v>
      </c>
      <c r="I907" s="27">
        <f>VLOOKUP(A907,Classification!$A$2:$F$1180,6,0)</f>
        <v>3.9009999999999998</v>
      </c>
      <c r="J907" s="18">
        <f>-SUM('cons 2023 - 2025'!D908:AM908)</f>
        <v>331</v>
      </c>
      <c r="K907" s="18">
        <f>-_xlfn.MINIFS('cons 2023 - 2025'!D908:AM908,'cons 2023 - 2025'!D908:AM908,"&lt;&gt;0")</f>
        <v>93</v>
      </c>
      <c r="L907" s="18">
        <f>-_xlfn.MAXIFS('cons 2023 - 2025'!D908:AM908,'cons 2023 - 2025'!D908:AM908,"&lt;&gt;0")</f>
        <v>3</v>
      </c>
      <c r="M907" s="16">
        <f>COUNTIF('cons 2023 - 2025'!D908:AM908,"&lt;&gt;0")</f>
        <v>10</v>
      </c>
      <c r="N907" s="18">
        <f>-AVERAGE('cons 2023 - 2025'!D908:AM908)</f>
        <v>9.1944444444444446</v>
      </c>
      <c r="O907" s="18">
        <f t="shared" si="183"/>
        <v>33.1</v>
      </c>
      <c r="P907" s="18">
        <f>_xlfn.STDEV.S('cons 2023 - 2025'!D908:AM908)</f>
        <v>21.707891184602424</v>
      </c>
      <c r="Q907" s="18">
        <f>-AVERAGE('cons 2023 - 2025'!D908:AM908)/'⚙ Assumptions'!$B$5</f>
        <v>0.41792929292929293</v>
      </c>
      <c r="R907" s="18">
        <f>_xlfn.STDEV.S('cons 2023 - 2025'!D908:AM908)/SQRT('⚙ Assumptions'!$B$5)</f>
        <v>4.6281379511268774</v>
      </c>
      <c r="S907" s="18">
        <f>-IF(AVERAGE('cons 2023 - 2025'!D908:AM908)=0,"",_xlfn.STDEV.S('cons 2023 - 2025'!D908:AM908)/AVERAGE('cons 2023 - 2025'!D908:AM908))</f>
        <v>2.3609791016486019</v>
      </c>
      <c r="T907" s="18" t="str">
        <f t="shared" si="184"/>
        <v>Z</v>
      </c>
      <c r="U907" s="37">
        <f t="shared" si="185"/>
        <v>0.9</v>
      </c>
      <c r="V907" s="18">
        <f t="shared" si="186"/>
        <v>1.28</v>
      </c>
      <c r="W907" s="18">
        <f t="shared" si="187"/>
        <v>30.853265655618394</v>
      </c>
      <c r="X907" s="18">
        <f t="shared" si="188"/>
        <v>26.421158210517287</v>
      </c>
      <c r="Y907" s="18">
        <f t="shared" si="189"/>
        <v>42.189597726325466</v>
      </c>
      <c r="Z907" s="18">
        <f t="shared" si="190"/>
        <v>34.734468395702471</v>
      </c>
      <c r="AA907" s="18">
        <f>-AVERAGE('cons 2023 - 2025'!D908:AM908)*12</f>
        <v>110.33333333333334</v>
      </c>
      <c r="AB907" s="27">
        <f t="shared" si="191"/>
        <v>0.7802</v>
      </c>
      <c r="AC907" s="18">
        <f>SQRT((2*AA907*'⚙ Assumptions'!$B$3)/AB907)</f>
        <v>205.9733459111628</v>
      </c>
      <c r="AD907" s="18">
        <f t="shared" si="192"/>
        <v>34.734468395702471</v>
      </c>
      <c r="AE907" s="18">
        <f t="shared" si="193"/>
        <v>240.70781430686526</v>
      </c>
      <c r="AF907" s="18">
        <f t="shared" si="194"/>
        <v>0.53566801493296412</v>
      </c>
    </row>
    <row r="908" spans="1:32" x14ac:dyDescent="0.3">
      <c r="A908" s="19" t="s">
        <v>1827</v>
      </c>
      <c r="B908" s="20" t="s">
        <v>1828</v>
      </c>
      <c r="C908" s="16" t="s">
        <v>8</v>
      </c>
      <c r="D908" s="16" t="str">
        <f>VLOOKUP(A908,'Lead Time'!$A$2:$C$1180,3,0)</f>
        <v>Local</v>
      </c>
      <c r="E908" s="23" t="str">
        <f>VLOOKUP(A908,Classification!$A$2:$D$1180,4,0)</f>
        <v>C</v>
      </c>
      <c r="F908" s="25" t="str">
        <f>VLOOKUP(A908,Classification!$A$2:$E$1180,5,0)</f>
        <v>L</v>
      </c>
      <c r="G908" s="21">
        <f>VLOOKUP(A908,'Lead Time'!$A$2:$D$1180,4,0)</f>
        <v>29.5</v>
      </c>
      <c r="H908" s="21">
        <f t="shared" si="182"/>
        <v>0.98333333333333328</v>
      </c>
      <c r="I908" s="32">
        <f>VLOOKUP(A908,Classification!$A$2:$F$1180,6,0)</f>
        <v>3.8809999999999998</v>
      </c>
      <c r="J908" s="21">
        <f>-SUM('cons 2023 - 2025'!D909:AM909)</f>
        <v>4</v>
      </c>
      <c r="K908" s="18">
        <f>-_xlfn.MINIFS('cons 2023 - 2025'!D909:AM909,'cons 2023 - 2025'!D909:AM909,"&lt;&gt;0")</f>
        <v>4</v>
      </c>
      <c r="L908" s="18">
        <f>-_xlfn.MAXIFS('cons 2023 - 2025'!D909:AM909,'cons 2023 - 2025'!D909:AM909,"&lt;&gt;0")</f>
        <v>4</v>
      </c>
      <c r="M908" s="19">
        <f>COUNTIF('cons 2023 - 2025'!D909:AM909,"&lt;&gt;0")</f>
        <v>1</v>
      </c>
      <c r="N908" s="21">
        <f>-AVERAGE('cons 2023 - 2025'!D909:AM909)</f>
        <v>0.1111111111111111</v>
      </c>
      <c r="O908" s="21">
        <f t="shared" si="183"/>
        <v>4</v>
      </c>
      <c r="P908" s="21">
        <f>_xlfn.STDEV.S('cons 2023 - 2025'!D909:AM909)</f>
        <v>0.66666666666666663</v>
      </c>
      <c r="Q908" s="21">
        <f>-AVERAGE('cons 2023 - 2025'!D909:AM909)/'⚙ Assumptions'!$B$5</f>
        <v>5.0505050505050501E-3</v>
      </c>
      <c r="R908" s="21">
        <f>_xlfn.STDEV.S('cons 2023 - 2025'!D909:AM909)/SQRT('⚙ Assumptions'!$B$5)</f>
        <v>0.14213381090374028</v>
      </c>
      <c r="S908" s="21">
        <f>-IF(AVERAGE('cons 2023 - 2025'!D909:AM909)=0,"",_xlfn.STDEV.S('cons 2023 - 2025'!D909:AM909)/AVERAGE('cons 2023 - 2025'!D909:AM909))</f>
        <v>6</v>
      </c>
      <c r="T908" s="21" t="str">
        <f t="shared" si="184"/>
        <v>Z</v>
      </c>
      <c r="U908" s="38">
        <f t="shared" si="185"/>
        <v>0.9</v>
      </c>
      <c r="V908" s="21">
        <f t="shared" si="186"/>
        <v>1.28</v>
      </c>
      <c r="W908" s="21">
        <f t="shared" si="187"/>
        <v>0.98813976846405793</v>
      </c>
      <c r="X908" s="21">
        <f t="shared" si="188"/>
        <v>0.84619234307660884</v>
      </c>
      <c r="Y908" s="21">
        <f t="shared" si="189"/>
        <v>1.1371296674539568</v>
      </c>
      <c r="Z908" s="21">
        <f t="shared" si="190"/>
        <v>0.95545160233586812</v>
      </c>
      <c r="AA908" s="21">
        <f>-AVERAGE('cons 2023 - 2025'!D909:AM909)*12</f>
        <v>1.3333333333333333</v>
      </c>
      <c r="AB908" s="32">
        <f t="shared" si="191"/>
        <v>0.7762</v>
      </c>
      <c r="AC908" s="21">
        <f>SQRT((2*AA908*'⚙ Assumptions'!$B$3)/AB908)</f>
        <v>22.700905273400419</v>
      </c>
      <c r="AD908" s="21">
        <f t="shared" si="192"/>
        <v>0.95545160233586812</v>
      </c>
      <c r="AE908" s="21">
        <f t="shared" si="193"/>
        <v>23.656356875736286</v>
      </c>
      <c r="AF908" s="21">
        <f t="shared" si="194"/>
        <v>5.8734808910711353E-2</v>
      </c>
    </row>
    <row r="909" spans="1:32" x14ac:dyDescent="0.3">
      <c r="A909" s="16" t="s">
        <v>1829</v>
      </c>
      <c r="B909" s="17" t="s">
        <v>1830</v>
      </c>
      <c r="C909" s="16" t="s">
        <v>8</v>
      </c>
      <c r="D909" s="16" t="str">
        <f>VLOOKUP(A909,'Lead Time'!$A$2:$C$1180,3,0)</f>
        <v>Local</v>
      </c>
      <c r="E909" s="23" t="str">
        <f>VLOOKUP(A909,Classification!$A$2:$D$1180,4,0)</f>
        <v>C</v>
      </c>
      <c r="F909" s="25" t="str">
        <f>VLOOKUP(A909,Classification!$A$2:$E$1180,5,0)</f>
        <v>L</v>
      </c>
      <c r="G909" s="18">
        <f>VLOOKUP(A909,'Lead Time'!$A$2:$D$1180,4,0)</f>
        <v>64</v>
      </c>
      <c r="H909" s="18">
        <f t="shared" si="182"/>
        <v>2.1333333333333333</v>
      </c>
      <c r="I909" s="27">
        <f>VLOOKUP(A909,Classification!$A$2:$F$1180,6,0)</f>
        <v>3.88</v>
      </c>
      <c r="J909" s="18">
        <f>-SUM('cons 2023 - 2025'!D910:AM910)</f>
        <v>4</v>
      </c>
      <c r="K909" s="18">
        <f>-_xlfn.MINIFS('cons 2023 - 2025'!D910:AM910,'cons 2023 - 2025'!D910:AM910,"&lt;&gt;0")</f>
        <v>3</v>
      </c>
      <c r="L909" s="18">
        <f>-_xlfn.MAXIFS('cons 2023 - 2025'!D910:AM910,'cons 2023 - 2025'!D910:AM910,"&lt;&gt;0")</f>
        <v>1</v>
      </c>
      <c r="M909" s="16">
        <f>COUNTIF('cons 2023 - 2025'!D910:AM910,"&lt;&gt;0")</f>
        <v>2</v>
      </c>
      <c r="N909" s="18">
        <f>-AVERAGE('cons 2023 - 2025'!D910:AM910)</f>
        <v>0.1111111111111111</v>
      </c>
      <c r="O909" s="18">
        <f t="shared" si="183"/>
        <v>2</v>
      </c>
      <c r="P909" s="18">
        <f>_xlfn.STDEV.S('cons 2023 - 2025'!D910:AM910)</f>
        <v>0.52250920854648386</v>
      </c>
      <c r="Q909" s="18">
        <f>-AVERAGE('cons 2023 - 2025'!D910:AM910)/'⚙ Assumptions'!$B$5</f>
        <v>5.0505050505050501E-3</v>
      </c>
      <c r="R909" s="18">
        <f>_xlfn.STDEV.S('cons 2023 - 2025'!D910:AM910)/SQRT('⚙ Assumptions'!$B$5)</f>
        <v>0.1113993375645134</v>
      </c>
      <c r="S909" s="18">
        <f>-IF(AVERAGE('cons 2023 - 2025'!D910:AM910)=0,"",_xlfn.STDEV.S('cons 2023 - 2025'!D910:AM910)/AVERAGE('cons 2023 - 2025'!D910:AM910))</f>
        <v>4.7025828769183553</v>
      </c>
      <c r="T909" s="18" t="str">
        <f t="shared" si="184"/>
        <v>Z</v>
      </c>
      <c r="U909" s="37">
        <f t="shared" si="185"/>
        <v>0.9</v>
      </c>
      <c r="V909" s="18">
        <f t="shared" si="186"/>
        <v>1.28</v>
      </c>
      <c r="W909" s="18">
        <f t="shared" si="187"/>
        <v>1.1407292166606171</v>
      </c>
      <c r="X909" s="18">
        <f t="shared" si="188"/>
        <v>0.97686213981894088</v>
      </c>
      <c r="Y909" s="18">
        <f t="shared" si="189"/>
        <v>1.4639615398929404</v>
      </c>
      <c r="Z909" s="18">
        <f t="shared" si="190"/>
        <v>1.2138991768559779</v>
      </c>
      <c r="AA909" s="18">
        <f>-AVERAGE('cons 2023 - 2025'!D910:AM910)*12</f>
        <v>1.3333333333333333</v>
      </c>
      <c r="AB909" s="27">
        <f t="shared" si="191"/>
        <v>0.77600000000000002</v>
      </c>
      <c r="AC909" s="18">
        <f>SQRT((2*AA909*'⚙ Assumptions'!$B$3)/AB909)</f>
        <v>22.70383045932499</v>
      </c>
      <c r="AD909" s="18">
        <f t="shared" si="192"/>
        <v>1.2138991768559779</v>
      </c>
      <c r="AE909" s="18">
        <f t="shared" si="193"/>
        <v>23.917729636180969</v>
      </c>
      <c r="AF909" s="18">
        <f t="shared" si="194"/>
        <v>5.8727241454787305E-2</v>
      </c>
    </row>
    <row r="910" spans="1:32" x14ac:dyDescent="0.3">
      <c r="A910" s="19" t="s">
        <v>1831</v>
      </c>
      <c r="B910" s="20" t="s">
        <v>1832</v>
      </c>
      <c r="C910" s="16" t="s">
        <v>8</v>
      </c>
      <c r="D910" s="16" t="str">
        <f>VLOOKUP(A910,'Lead Time'!$A$2:$C$1180,3,0)</f>
        <v>Local</v>
      </c>
      <c r="E910" s="23" t="str">
        <f>VLOOKUP(A910,Classification!$A$2:$D$1180,4,0)</f>
        <v>C</v>
      </c>
      <c r="F910" s="25" t="str">
        <f>VLOOKUP(A910,Classification!$A$2:$E$1180,5,0)</f>
        <v>L</v>
      </c>
      <c r="G910" s="21">
        <f>VLOOKUP(A910,'Lead Time'!$A$2:$D$1180,4,0)</f>
        <v>9.3333333333333339</v>
      </c>
      <c r="H910" s="21">
        <f t="shared" si="182"/>
        <v>0.31111111111111112</v>
      </c>
      <c r="I910" s="32">
        <f>VLOOKUP(A910,Classification!$A$2:$F$1180,6,0)</f>
        <v>3.8479999999999999</v>
      </c>
      <c r="J910" s="21">
        <f>-SUM('cons 2023 - 2025'!D911:AM911)</f>
        <v>16</v>
      </c>
      <c r="K910" s="18">
        <f>-_xlfn.MINIFS('cons 2023 - 2025'!D911:AM911,'cons 2023 - 2025'!D911:AM911,"&lt;&gt;0")</f>
        <v>4</v>
      </c>
      <c r="L910" s="18">
        <f>-_xlfn.MAXIFS('cons 2023 - 2025'!D911:AM911,'cons 2023 - 2025'!D911:AM911,"&lt;&gt;0")</f>
        <v>2</v>
      </c>
      <c r="M910" s="19">
        <f>COUNTIF('cons 2023 - 2025'!D911:AM911,"&lt;&gt;0")</f>
        <v>5</v>
      </c>
      <c r="N910" s="21">
        <f>-AVERAGE('cons 2023 - 2025'!D911:AM911)</f>
        <v>0.44444444444444442</v>
      </c>
      <c r="O910" s="21">
        <f t="shared" si="183"/>
        <v>3.2</v>
      </c>
      <c r="P910" s="21">
        <f>_xlfn.STDEV.S('cons 2023 - 2025'!D911:AM911)</f>
        <v>1.1818736805705576</v>
      </c>
      <c r="Q910" s="21">
        <f>-AVERAGE('cons 2023 - 2025'!D911:AM911)/'⚙ Assumptions'!$B$5</f>
        <v>2.02020202020202E-2</v>
      </c>
      <c r="R910" s="21">
        <f>_xlfn.STDEV.S('cons 2023 - 2025'!D911:AM911)/SQRT('⚙ Assumptions'!$B$5)</f>
        <v>0.25197631533948478</v>
      </c>
      <c r="S910" s="21">
        <f>-IF(AVERAGE('cons 2023 - 2025'!D911:AM911)=0,"",_xlfn.STDEV.S('cons 2023 - 2025'!D911:AM911)/AVERAGE('cons 2023 - 2025'!D911:AM911))</f>
        <v>2.6592157812837547</v>
      </c>
      <c r="T910" s="21" t="str">
        <f t="shared" si="184"/>
        <v>Z</v>
      </c>
      <c r="U910" s="38">
        <f t="shared" si="185"/>
        <v>0.9</v>
      </c>
      <c r="V910" s="21">
        <f t="shared" si="186"/>
        <v>1.28</v>
      </c>
      <c r="W910" s="21">
        <f t="shared" si="187"/>
        <v>0.98534445941696125</v>
      </c>
      <c r="X910" s="21">
        <f t="shared" si="188"/>
        <v>0.84379858342066205</v>
      </c>
      <c r="Y910" s="21">
        <f t="shared" si="189"/>
        <v>1.1738966479691497</v>
      </c>
      <c r="Z910" s="21">
        <f t="shared" si="190"/>
        <v>0.98207018835893367</v>
      </c>
      <c r="AA910" s="21">
        <f>-AVERAGE('cons 2023 - 2025'!D911:AM911)*12</f>
        <v>5.333333333333333</v>
      </c>
      <c r="AB910" s="32">
        <f t="shared" si="191"/>
        <v>0.76960000000000006</v>
      </c>
      <c r="AC910" s="21">
        <f>SQRT((2*AA910*'⚙ Assumptions'!$B$3)/AB910)</f>
        <v>45.59607525875532</v>
      </c>
      <c r="AD910" s="21">
        <f t="shared" si="192"/>
        <v>0.98207018835893367</v>
      </c>
      <c r="AE910" s="21">
        <f t="shared" si="193"/>
        <v>46.578145447114252</v>
      </c>
      <c r="AF910" s="21">
        <f t="shared" si="194"/>
        <v>0.11696913173046031</v>
      </c>
    </row>
    <row r="911" spans="1:32" x14ac:dyDescent="0.3">
      <c r="A911" s="16" t="s">
        <v>1833</v>
      </c>
      <c r="B911" s="17" t="s">
        <v>1834</v>
      </c>
      <c r="C911" s="16" t="s">
        <v>8</v>
      </c>
      <c r="D911" s="16" t="str">
        <f>VLOOKUP(A911,'Lead Time'!$A$2:$C$1180,3,0)</f>
        <v>Local</v>
      </c>
      <c r="E911" s="23" t="str">
        <f>VLOOKUP(A911,Classification!$A$2:$D$1180,4,0)</f>
        <v>C</v>
      </c>
      <c r="F911" s="25" t="str">
        <f>VLOOKUP(A911,Classification!$A$2:$E$1180,5,0)</f>
        <v>L</v>
      </c>
      <c r="G911" s="18">
        <f>VLOOKUP(A911,'Lead Time'!$A$2:$D$1180,4,0)</f>
        <v>15</v>
      </c>
      <c r="H911" s="18">
        <f t="shared" si="182"/>
        <v>0.5</v>
      </c>
      <c r="I911" s="27">
        <f>VLOOKUP(A911,Classification!$A$2:$F$1180,6,0)</f>
        <v>3.8410000000000002</v>
      </c>
      <c r="J911" s="18">
        <f>-SUM('cons 2023 - 2025'!D912:AM912)</f>
        <v>2</v>
      </c>
      <c r="K911" s="18">
        <f>-_xlfn.MINIFS('cons 2023 - 2025'!D912:AM912,'cons 2023 - 2025'!D912:AM912,"&lt;&gt;0")</f>
        <v>2</v>
      </c>
      <c r="L911" s="18">
        <f>-_xlfn.MAXIFS('cons 2023 - 2025'!D912:AM912,'cons 2023 - 2025'!D912:AM912,"&lt;&gt;0")</f>
        <v>2</v>
      </c>
      <c r="M911" s="16">
        <f>COUNTIF('cons 2023 - 2025'!D912:AM912,"&lt;&gt;0")</f>
        <v>1</v>
      </c>
      <c r="N911" s="18">
        <f>-AVERAGE('cons 2023 - 2025'!D912:AM912)</f>
        <v>5.5555555555555552E-2</v>
      </c>
      <c r="O911" s="18">
        <f t="shared" si="183"/>
        <v>2</v>
      </c>
      <c r="P911" s="18">
        <f>_xlfn.STDEV.S('cons 2023 - 2025'!D912:AM912)</f>
        <v>0.33333333333333331</v>
      </c>
      <c r="Q911" s="18">
        <f>-AVERAGE('cons 2023 - 2025'!D912:AM912)/'⚙ Assumptions'!$B$5</f>
        <v>2.525252525252525E-3</v>
      </c>
      <c r="R911" s="18">
        <f>_xlfn.STDEV.S('cons 2023 - 2025'!D912:AM912)/SQRT('⚙ Assumptions'!$B$5)</f>
        <v>7.1066905451870138E-2</v>
      </c>
      <c r="S911" s="18">
        <f>-IF(AVERAGE('cons 2023 - 2025'!D912:AM912)=0,"",_xlfn.STDEV.S('cons 2023 - 2025'!D912:AM912)/AVERAGE('cons 2023 - 2025'!D912:AM912))</f>
        <v>6</v>
      </c>
      <c r="T911" s="18" t="str">
        <f t="shared" si="184"/>
        <v>Z</v>
      </c>
      <c r="U911" s="37">
        <f t="shared" si="185"/>
        <v>0.9</v>
      </c>
      <c r="V911" s="18">
        <f t="shared" si="186"/>
        <v>1.28</v>
      </c>
      <c r="W911" s="18">
        <f t="shared" si="187"/>
        <v>0.35230840484043541</v>
      </c>
      <c r="X911" s="18">
        <f t="shared" si="188"/>
        <v>0.30169889330626026</v>
      </c>
      <c r="Y911" s="18">
        <f t="shared" si="189"/>
        <v>0.39018719271922331</v>
      </c>
      <c r="Z911" s="18">
        <f t="shared" si="190"/>
        <v>0.32947667108403805</v>
      </c>
      <c r="AA911" s="18">
        <f>-AVERAGE('cons 2023 - 2025'!D912:AM912)*12</f>
        <v>0.66666666666666663</v>
      </c>
      <c r="AB911" s="27">
        <f t="shared" si="191"/>
        <v>0.7682000000000001</v>
      </c>
      <c r="AC911" s="18">
        <f>SQRT((2*AA911*'⚙ Assumptions'!$B$3)/AB911)</f>
        <v>16.135329791560707</v>
      </c>
      <c r="AD911" s="18">
        <f t="shared" si="192"/>
        <v>0.32947667108403805</v>
      </c>
      <c r="AE911" s="18">
        <f t="shared" si="193"/>
        <v>16.464806462644745</v>
      </c>
      <c r="AF911" s="18">
        <f t="shared" si="194"/>
        <v>4.131720115292311E-2</v>
      </c>
    </row>
    <row r="912" spans="1:32" x14ac:dyDescent="0.3">
      <c r="A912" s="19" t="s">
        <v>1835</v>
      </c>
      <c r="B912" s="20" t="s">
        <v>1836</v>
      </c>
      <c r="C912" s="16" t="s">
        <v>8</v>
      </c>
      <c r="D912" s="16" t="str">
        <f>VLOOKUP(A912,'Lead Time'!$A$2:$C$1180,3,0)</f>
        <v>Local</v>
      </c>
      <c r="E912" s="23" t="str">
        <f>VLOOKUP(A912,Classification!$A$2:$D$1180,4,0)</f>
        <v>C</v>
      </c>
      <c r="F912" s="26" t="str">
        <f>VLOOKUP(A912,Classification!$A$2:$E$1180,5,0)</f>
        <v>M</v>
      </c>
      <c r="G912" s="21">
        <f>VLOOKUP(A912,'Lead Time'!$A$2:$D$1180,4,0)</f>
        <v>23.666666666666668</v>
      </c>
      <c r="H912" s="21">
        <f t="shared" si="182"/>
        <v>0.78888888888888897</v>
      </c>
      <c r="I912" s="32">
        <f>VLOOKUP(A912,Classification!$A$2:$F$1180,6,0)</f>
        <v>3.82</v>
      </c>
      <c r="J912" s="21">
        <f>-SUM('cons 2023 - 2025'!D913:AM913)</f>
        <v>47</v>
      </c>
      <c r="K912" s="18">
        <f>-_xlfn.MINIFS('cons 2023 - 2025'!D913:AM913,'cons 2023 - 2025'!D913:AM913,"&lt;&gt;0")</f>
        <v>16</v>
      </c>
      <c r="L912" s="18">
        <f>-_xlfn.MAXIFS('cons 2023 - 2025'!D913:AM913,'cons 2023 - 2025'!D913:AM913,"&lt;&gt;0")</f>
        <v>3</v>
      </c>
      <c r="M912" s="19">
        <f>COUNTIF('cons 2023 - 2025'!D913:AM913,"&lt;&gt;0")</f>
        <v>6</v>
      </c>
      <c r="N912" s="21">
        <f>-AVERAGE('cons 2023 - 2025'!D913:AM913)</f>
        <v>1.3055555555555556</v>
      </c>
      <c r="O912" s="21">
        <f t="shared" si="183"/>
        <v>7.833333333333333</v>
      </c>
      <c r="P912" s="21">
        <f>_xlfn.STDEV.S('cons 2023 - 2025'!D913:AM913)</f>
        <v>3.5280058668921455</v>
      </c>
      <c r="Q912" s="21">
        <f>-AVERAGE('cons 2023 - 2025'!D913:AM913)/'⚙ Assumptions'!$B$5</f>
        <v>5.9343434343434344E-2</v>
      </c>
      <c r="R912" s="21">
        <f>_xlfn.STDEV.S('cons 2023 - 2025'!D913:AM913)/SQRT('⚙ Assumptions'!$B$5)</f>
        <v>0.75217337812820173</v>
      </c>
      <c r="S912" s="21">
        <f>-IF(AVERAGE('cons 2023 - 2025'!D913:AM913)=0,"",_xlfn.STDEV.S('cons 2023 - 2025'!D913:AM913)/AVERAGE('cons 2023 - 2025'!D913:AM913))</f>
        <v>2.7023023661301537</v>
      </c>
      <c r="T912" s="21" t="str">
        <f t="shared" si="184"/>
        <v>Z</v>
      </c>
      <c r="U912" s="38">
        <f t="shared" si="185"/>
        <v>0.9</v>
      </c>
      <c r="V912" s="21">
        <f t="shared" si="186"/>
        <v>1.28</v>
      </c>
      <c r="W912" s="21">
        <f t="shared" si="187"/>
        <v>4.6837798609108203</v>
      </c>
      <c r="X912" s="21">
        <f t="shared" si="188"/>
        <v>4.0109494440444866</v>
      </c>
      <c r="Y912" s="21">
        <f t="shared" si="189"/>
        <v>6.0882411403720997</v>
      </c>
      <c r="Z912" s="21">
        <f t="shared" si="190"/>
        <v>5.0408877156494247</v>
      </c>
      <c r="AA912" s="21">
        <f>-AVERAGE('cons 2023 - 2025'!D913:AM913)*12</f>
        <v>15.666666666666668</v>
      </c>
      <c r="AB912" s="32">
        <f t="shared" si="191"/>
        <v>0.76400000000000001</v>
      </c>
      <c r="AC912" s="21">
        <f>SQRT((2*AA912*'⚙ Assumptions'!$B$3)/AB912)</f>
        <v>78.433618179534363</v>
      </c>
      <c r="AD912" s="21">
        <f t="shared" si="192"/>
        <v>5.0408877156494247</v>
      </c>
      <c r="AE912" s="21">
        <f t="shared" si="193"/>
        <v>83.474505895183782</v>
      </c>
      <c r="AF912" s="21">
        <f t="shared" si="194"/>
        <v>0.19974428096388089</v>
      </c>
    </row>
    <row r="913" spans="1:32" x14ac:dyDescent="0.3">
      <c r="A913" s="16" t="s">
        <v>1837</v>
      </c>
      <c r="B913" s="17" t="s">
        <v>1838</v>
      </c>
      <c r="C913" s="16" t="s">
        <v>8</v>
      </c>
      <c r="D913" s="16" t="str">
        <f>VLOOKUP(A913,'Lead Time'!$A$2:$C$1180,3,0)</f>
        <v>Local</v>
      </c>
      <c r="E913" s="23" t="str">
        <f>VLOOKUP(A913,Classification!$A$2:$D$1180,4,0)</f>
        <v>C</v>
      </c>
      <c r="F913" s="26" t="str">
        <f>VLOOKUP(A913,Classification!$A$2:$E$1180,5,0)</f>
        <v>M</v>
      </c>
      <c r="G913" s="18">
        <f>VLOOKUP(A913,'Lead Time'!$A$2:$D$1180,4,0)</f>
        <v>14.4</v>
      </c>
      <c r="H913" s="18">
        <f t="shared" si="182"/>
        <v>0.48000000000000004</v>
      </c>
      <c r="I913" s="27">
        <f>VLOOKUP(A913,Classification!$A$2:$F$1180,6,0)</f>
        <v>3.8119999999999998</v>
      </c>
      <c r="J913" s="18">
        <f>-SUM('cons 2023 - 2025'!D914:AM914)</f>
        <v>60</v>
      </c>
      <c r="K913" s="18">
        <f>-_xlfn.MINIFS('cons 2023 - 2025'!D914:AM914,'cons 2023 - 2025'!D914:AM914,"&lt;&gt;0")</f>
        <v>9</v>
      </c>
      <c r="L913" s="18">
        <f>-_xlfn.MAXIFS('cons 2023 - 2025'!D914:AM914,'cons 2023 - 2025'!D914:AM914,"&lt;&gt;0")</f>
        <v>1</v>
      </c>
      <c r="M913" s="16">
        <f>COUNTIF('cons 2023 - 2025'!D914:AM914,"&lt;&gt;0")</f>
        <v>16</v>
      </c>
      <c r="N913" s="18">
        <f>-AVERAGE('cons 2023 - 2025'!D914:AM914)</f>
        <v>1.6666666666666667</v>
      </c>
      <c r="O913" s="18">
        <f t="shared" si="183"/>
        <v>3.75</v>
      </c>
      <c r="P913" s="18">
        <f>_xlfn.STDEV.S('cons 2023 - 2025'!D914:AM914)</f>
        <v>2.4142434484888695</v>
      </c>
      <c r="Q913" s="18">
        <f>-AVERAGE('cons 2023 - 2025'!D914:AM914)/'⚙ Assumptions'!$B$5</f>
        <v>7.575757575757576E-2</v>
      </c>
      <c r="R913" s="18">
        <f>_xlfn.STDEV.S('cons 2023 - 2025'!D914:AM914)/SQRT('⚙ Assumptions'!$B$5)</f>
        <v>0.51471843267466622</v>
      </c>
      <c r="S913" s="18">
        <f>-IF(AVERAGE('cons 2023 - 2025'!D914:AM914)=0,"",_xlfn.STDEV.S('cons 2023 - 2025'!D914:AM914)/AVERAGE('cons 2023 - 2025'!D914:AM914))</f>
        <v>1.4485460690933216</v>
      </c>
      <c r="T913" s="18" t="str">
        <f t="shared" si="184"/>
        <v>Z</v>
      </c>
      <c r="U913" s="37">
        <f t="shared" si="185"/>
        <v>0.9</v>
      </c>
      <c r="V913" s="18">
        <f t="shared" si="186"/>
        <v>1.28</v>
      </c>
      <c r="W913" s="18">
        <f t="shared" si="187"/>
        <v>2.5001204750192318</v>
      </c>
      <c r="X913" s="18">
        <f t="shared" si="188"/>
        <v>2.1409752650869853</v>
      </c>
      <c r="Y913" s="18">
        <f t="shared" si="189"/>
        <v>3.5910295659283227</v>
      </c>
      <c r="Z913" s="18">
        <f t="shared" si="190"/>
        <v>2.9409752650869851</v>
      </c>
      <c r="AA913" s="18">
        <f>-AVERAGE('cons 2023 - 2025'!D914:AM914)*12</f>
        <v>20</v>
      </c>
      <c r="AB913" s="27">
        <f t="shared" si="191"/>
        <v>0.76239999999999997</v>
      </c>
      <c r="AC913" s="18">
        <f>SQRT((2*AA913*'⚙ Assumptions'!$B$3)/AB913)</f>
        <v>88.71236990987353</v>
      </c>
      <c r="AD913" s="18">
        <f t="shared" si="192"/>
        <v>2.9409752650869851</v>
      </c>
      <c r="AE913" s="18">
        <f t="shared" si="193"/>
        <v>91.653345174960521</v>
      </c>
      <c r="AF913" s="18">
        <f t="shared" si="194"/>
        <v>0.22544770273095854</v>
      </c>
    </row>
    <row r="914" spans="1:32" x14ac:dyDescent="0.3">
      <c r="A914" s="19" t="s">
        <v>1839</v>
      </c>
      <c r="B914" s="20" t="s">
        <v>1840</v>
      </c>
      <c r="C914" s="16" t="s">
        <v>8</v>
      </c>
      <c r="D914" s="16" t="str">
        <f>VLOOKUP(A914,'Lead Time'!$A$2:$C$1180,3,0)</f>
        <v>Local</v>
      </c>
      <c r="E914" s="23" t="str">
        <f>VLOOKUP(A914,Classification!$A$2:$D$1180,4,0)</f>
        <v>C</v>
      </c>
      <c r="F914" s="25" t="str">
        <f>VLOOKUP(A914,Classification!$A$2:$E$1180,5,0)</f>
        <v>L</v>
      </c>
      <c r="G914" s="21">
        <f>VLOOKUP(A914,'Lead Time'!$A$2:$D$1180,4,0)</f>
        <v>19</v>
      </c>
      <c r="H914" s="21">
        <f t="shared" si="182"/>
        <v>0.6333333333333333</v>
      </c>
      <c r="I914" s="32">
        <f>VLOOKUP(A914,Classification!$A$2:$F$1180,6,0)</f>
        <v>3.8</v>
      </c>
      <c r="J914" s="21">
        <f>-SUM('cons 2023 - 2025'!D915:AM915)</f>
        <v>17</v>
      </c>
      <c r="K914" s="18">
        <f>-_xlfn.MINIFS('cons 2023 - 2025'!D915:AM915,'cons 2023 - 2025'!D915:AM915,"&lt;&gt;0")</f>
        <v>7</v>
      </c>
      <c r="L914" s="18">
        <f>-_xlfn.MAXIFS('cons 2023 - 2025'!D915:AM915,'cons 2023 - 2025'!D915:AM915,"&lt;&gt;0")</f>
        <v>1</v>
      </c>
      <c r="M914" s="19">
        <f>COUNTIF('cons 2023 - 2025'!D915:AM915,"&lt;&gt;0")</f>
        <v>6</v>
      </c>
      <c r="N914" s="21">
        <f>-AVERAGE('cons 2023 - 2025'!D915:AM915)</f>
        <v>0.47222222222222221</v>
      </c>
      <c r="O914" s="21">
        <f t="shared" si="183"/>
        <v>2.8333333333333335</v>
      </c>
      <c r="P914" s="21">
        <f>_xlfn.STDEV.S('cons 2023 - 2025'!D915:AM915)</f>
        <v>1.4037930476515834</v>
      </c>
      <c r="Q914" s="21">
        <f>-AVERAGE('cons 2023 - 2025'!D915:AM915)/'⚙ Assumptions'!$B$5</f>
        <v>2.1464646464646464E-2</v>
      </c>
      <c r="R914" s="21">
        <f>_xlfn.STDEV.S('cons 2023 - 2025'!D915:AM915)/SQRT('⚙ Assumptions'!$B$5)</f>
        <v>0.29928968337434314</v>
      </c>
      <c r="S914" s="21">
        <f>-IF(AVERAGE('cons 2023 - 2025'!D915:AM915)=0,"",_xlfn.STDEV.S('cons 2023 - 2025'!D915:AM915)/AVERAGE('cons 2023 - 2025'!D915:AM915))</f>
        <v>2.9727382185562945</v>
      </c>
      <c r="T914" s="21" t="str">
        <f t="shared" si="184"/>
        <v>Z</v>
      </c>
      <c r="U914" s="38">
        <f t="shared" si="185"/>
        <v>0.9</v>
      </c>
      <c r="V914" s="21">
        <f t="shared" si="186"/>
        <v>1.28</v>
      </c>
      <c r="W914" s="21">
        <f t="shared" si="187"/>
        <v>1.6698540603815004</v>
      </c>
      <c r="X914" s="21">
        <f t="shared" si="188"/>
        <v>1.429977585201913</v>
      </c>
      <c r="Y914" s="21">
        <f t="shared" si="189"/>
        <v>2.0776823432097831</v>
      </c>
      <c r="Z914" s="21">
        <f t="shared" si="190"/>
        <v>1.729051659275987</v>
      </c>
      <c r="AA914" s="21">
        <f>-AVERAGE('cons 2023 - 2025'!D915:AM915)*12</f>
        <v>5.6666666666666661</v>
      </c>
      <c r="AB914" s="32">
        <f t="shared" si="191"/>
        <v>0.76</v>
      </c>
      <c r="AC914" s="21">
        <f>SQRT((2*AA914*'⚙ Assumptions'!$B$3)/AB914)</f>
        <v>47.295265146345862</v>
      </c>
      <c r="AD914" s="21">
        <f t="shared" si="192"/>
        <v>1.729051659275987</v>
      </c>
      <c r="AE914" s="21">
        <f t="shared" si="193"/>
        <v>49.024316805621851</v>
      </c>
      <c r="AF914" s="21">
        <f t="shared" si="194"/>
        <v>0.11981467170407618</v>
      </c>
    </row>
    <row r="915" spans="1:32" x14ac:dyDescent="0.3">
      <c r="A915" s="16" t="s">
        <v>1841</v>
      </c>
      <c r="B915" s="17" t="s">
        <v>1842</v>
      </c>
      <c r="C915" s="16" t="s">
        <v>130</v>
      </c>
      <c r="D915" s="16" t="str">
        <f>VLOOKUP(A915,'Lead Time'!$A$2:$C$1180,3,0)</f>
        <v>Local</v>
      </c>
      <c r="E915" s="23" t="str">
        <f>VLOOKUP(A915,Classification!$A$2:$D$1180,4,0)</f>
        <v>C</v>
      </c>
      <c r="F915" s="24" t="str">
        <f>VLOOKUP(A915,Classification!$A$2:$E$1180,5,0)</f>
        <v>H</v>
      </c>
      <c r="G915" s="18">
        <f>VLOOKUP(A915,'Lead Time'!$A$2:$D$1180,4,0)</f>
        <v>16.5625</v>
      </c>
      <c r="H915" s="18">
        <f t="shared" si="182"/>
        <v>0.55208333333333337</v>
      </c>
      <c r="I915" s="27">
        <f>VLOOKUP(A915,Classification!$A$2:$F$1180,6,0)</f>
        <v>3.7890000000000001</v>
      </c>
      <c r="J915" s="18">
        <f>-SUM('cons 2023 - 2025'!D916:AM916)</f>
        <v>2250</v>
      </c>
      <c r="K915" s="18">
        <f>-_xlfn.MINIFS('cons 2023 - 2025'!D916:AM916,'cons 2023 - 2025'!D916:AM916,"&lt;&gt;0")</f>
        <v>265</v>
      </c>
      <c r="L915" s="18">
        <f>-_xlfn.MAXIFS('cons 2023 - 2025'!D916:AM916,'cons 2023 - 2025'!D916:AM916,"&lt;&gt;0")</f>
        <v>1</v>
      </c>
      <c r="M915" s="16">
        <f>COUNTIF('cons 2023 - 2025'!D916:AM916,"&lt;&gt;0")</f>
        <v>24</v>
      </c>
      <c r="N915" s="18">
        <f>-AVERAGE('cons 2023 - 2025'!D916:AM916)</f>
        <v>62.5</v>
      </c>
      <c r="O915" s="18">
        <f t="shared" si="183"/>
        <v>93.75</v>
      </c>
      <c r="P915" s="18">
        <f>_xlfn.STDEV.S('cons 2023 - 2025'!D916:AM916)</f>
        <v>76.399513835401564</v>
      </c>
      <c r="Q915" s="18">
        <f>-AVERAGE('cons 2023 - 2025'!D916:AM916)/'⚙ Assumptions'!$B$5</f>
        <v>2.8409090909090908</v>
      </c>
      <c r="R915" s="18">
        <f>_xlfn.STDEV.S('cons 2023 - 2025'!D916:AM916)/SQRT('⚙ Assumptions'!$B$5)</f>
        <v>16.288431078927982</v>
      </c>
      <c r="S915" s="18">
        <f>-IF(AVERAGE('cons 2023 - 2025'!D916:AM916)=0,"",_xlfn.STDEV.S('cons 2023 - 2025'!D916:AM916)/AVERAGE('cons 2023 - 2025'!D916:AM916))</f>
        <v>1.2223922213664251</v>
      </c>
      <c r="T915" s="18" t="str">
        <f t="shared" si="184"/>
        <v>Z</v>
      </c>
      <c r="U915" s="37">
        <f t="shared" si="185"/>
        <v>0.9</v>
      </c>
      <c r="V915" s="18">
        <f t="shared" si="186"/>
        <v>1.28</v>
      </c>
      <c r="W915" s="18">
        <f t="shared" si="187"/>
        <v>84.850063144257078</v>
      </c>
      <c r="X915" s="18">
        <f t="shared" si="188"/>
        <v>72.661253026826984</v>
      </c>
      <c r="Y915" s="18">
        <f t="shared" si="189"/>
        <v>131.90261996243891</v>
      </c>
      <c r="Z915" s="18">
        <f t="shared" si="190"/>
        <v>107.16646136016033</v>
      </c>
      <c r="AA915" s="18">
        <f>-AVERAGE('cons 2023 - 2025'!D916:AM916)*12</f>
        <v>750</v>
      </c>
      <c r="AB915" s="27">
        <f t="shared" si="191"/>
        <v>0.75780000000000003</v>
      </c>
      <c r="AC915" s="18">
        <f>SQRT((2*AA915*'⚙ Assumptions'!$B$3)/AB915)</f>
        <v>544.89642503346613</v>
      </c>
      <c r="AD915" s="18">
        <f t="shared" si="192"/>
        <v>107.16646136016033</v>
      </c>
      <c r="AE915" s="18">
        <f t="shared" si="193"/>
        <v>652.06288639362651</v>
      </c>
      <c r="AF915" s="18">
        <f t="shared" si="194"/>
        <v>1.3764083696345355</v>
      </c>
    </row>
    <row r="916" spans="1:32" x14ac:dyDescent="0.3">
      <c r="A916" s="19" t="s">
        <v>1843</v>
      </c>
      <c r="B916" s="20" t="s">
        <v>1844</v>
      </c>
      <c r="C916" s="16" t="s">
        <v>8</v>
      </c>
      <c r="D916" s="16" t="str">
        <f>VLOOKUP(A916,'Lead Time'!$A$2:$C$1180,3,0)</f>
        <v>Local</v>
      </c>
      <c r="E916" s="23" t="str">
        <f>VLOOKUP(A916,Classification!$A$2:$D$1180,4,0)</f>
        <v>C</v>
      </c>
      <c r="F916" s="26" t="str">
        <f>VLOOKUP(A916,Classification!$A$2:$E$1180,5,0)</f>
        <v>M</v>
      </c>
      <c r="G916" s="21">
        <f>VLOOKUP(A916,'Lead Time'!$A$2:$D$1180,4,0)</f>
        <v>12</v>
      </c>
      <c r="H916" s="21">
        <f t="shared" si="182"/>
        <v>0.4</v>
      </c>
      <c r="I916" s="32">
        <f>VLOOKUP(A916,Classification!$A$2:$F$1180,6,0)</f>
        <v>3.78</v>
      </c>
      <c r="J916" s="21">
        <f>-SUM('cons 2023 - 2025'!D917:AM917)</f>
        <v>57</v>
      </c>
      <c r="K916" s="18">
        <f>-_xlfn.MINIFS('cons 2023 - 2025'!D917:AM917,'cons 2023 - 2025'!D917:AM917,"&lt;&gt;0")</f>
        <v>12</v>
      </c>
      <c r="L916" s="18">
        <f>-_xlfn.MAXIFS('cons 2023 - 2025'!D917:AM917,'cons 2023 - 2025'!D917:AM917,"&lt;&gt;0")</f>
        <v>2</v>
      </c>
      <c r="M916" s="19">
        <f>COUNTIF('cons 2023 - 2025'!D917:AM917,"&lt;&gt;0")</f>
        <v>12</v>
      </c>
      <c r="N916" s="21">
        <f>-AVERAGE('cons 2023 - 2025'!D917:AM917)</f>
        <v>1.5833333333333333</v>
      </c>
      <c r="O916" s="21">
        <f t="shared" si="183"/>
        <v>4.75</v>
      </c>
      <c r="P916" s="21">
        <f>_xlfn.STDEV.S('cons 2023 - 2025'!D917:AM917)</f>
        <v>2.7399165785006772</v>
      </c>
      <c r="Q916" s="21">
        <f>-AVERAGE('cons 2023 - 2025'!D917:AM917)/'⚙ Assumptions'!$B$5</f>
        <v>7.1969696969696961E-2</v>
      </c>
      <c r="R916" s="21">
        <f>_xlfn.STDEV.S('cons 2023 - 2025'!D917:AM917)/SQRT('⚙ Assumptions'!$B$5)</f>
        <v>0.58415217729095748</v>
      </c>
      <c r="S916" s="21">
        <f>-IF(AVERAGE('cons 2023 - 2025'!D917:AM917)=0,"",_xlfn.STDEV.S('cons 2023 - 2025'!D917:AM917)/AVERAGE('cons 2023 - 2025'!D917:AM917))</f>
        <v>1.7304736285267435</v>
      </c>
      <c r="T916" s="21" t="str">
        <f t="shared" si="184"/>
        <v>Z</v>
      </c>
      <c r="U916" s="38">
        <f t="shared" si="185"/>
        <v>0.9</v>
      </c>
      <c r="V916" s="21">
        <f t="shared" si="186"/>
        <v>1.28</v>
      </c>
      <c r="W916" s="21">
        <f t="shared" si="187"/>
        <v>2.5901600010749974</v>
      </c>
      <c r="X916" s="21">
        <f t="shared" si="188"/>
        <v>2.2180805086509241</v>
      </c>
      <c r="Y916" s="21">
        <f t="shared" si="189"/>
        <v>3.4537963647113612</v>
      </c>
      <c r="Z916" s="21">
        <f t="shared" si="190"/>
        <v>2.8514138419842574</v>
      </c>
      <c r="AA916" s="21">
        <f>-AVERAGE('cons 2023 - 2025'!D917:AM917)*12</f>
        <v>19</v>
      </c>
      <c r="AB916" s="32">
        <f t="shared" si="191"/>
        <v>0.75600000000000001</v>
      </c>
      <c r="AC916" s="21">
        <f>SQRT((2*AA916*'⚙ Assumptions'!$B$3)/AB916)</f>
        <v>86.831345375287952</v>
      </c>
      <c r="AD916" s="21">
        <f t="shared" si="192"/>
        <v>2.8514138419842574</v>
      </c>
      <c r="AE916" s="21">
        <f t="shared" si="193"/>
        <v>89.682759217272206</v>
      </c>
      <c r="AF916" s="21">
        <f t="shared" si="194"/>
        <v>0.21881499034572563</v>
      </c>
    </row>
    <row r="917" spans="1:32" x14ac:dyDescent="0.3">
      <c r="A917" s="16" t="s">
        <v>1845</v>
      </c>
      <c r="B917" s="17" t="s">
        <v>1846</v>
      </c>
      <c r="C917" s="16" t="s">
        <v>130</v>
      </c>
      <c r="D917" s="16" t="str">
        <f>VLOOKUP(A917,'Lead Time'!$A$2:$C$1180,3,0)</f>
        <v>Local</v>
      </c>
      <c r="E917" s="23" t="str">
        <f>VLOOKUP(A917,Classification!$A$2:$D$1180,4,0)</f>
        <v>C</v>
      </c>
      <c r="F917" s="26" t="str">
        <f>VLOOKUP(A917,Classification!$A$2:$E$1180,5,0)</f>
        <v>M</v>
      </c>
      <c r="G917" s="18">
        <f>VLOOKUP(A917,'Lead Time'!$A$2:$D$1180,4,0)</f>
        <v>23.5</v>
      </c>
      <c r="H917" s="18">
        <f t="shared" si="182"/>
        <v>0.78333333333333333</v>
      </c>
      <c r="I917" s="27">
        <f>VLOOKUP(A917,Classification!$A$2:$F$1180,6,0)</f>
        <v>3.7770000000000001</v>
      </c>
      <c r="J917" s="18">
        <f>-SUM('cons 2023 - 2025'!D918:AM918)</f>
        <v>165</v>
      </c>
      <c r="K917" s="18">
        <f>-_xlfn.MINIFS('cons 2023 - 2025'!D918:AM918,'cons 2023 - 2025'!D918:AM918,"&lt;&gt;0")</f>
        <v>59</v>
      </c>
      <c r="L917" s="18">
        <f>-_xlfn.MAXIFS('cons 2023 - 2025'!D918:AM918,'cons 2023 - 2025'!D918:AM918,"&lt;&gt;0")</f>
        <v>3</v>
      </c>
      <c r="M917" s="16">
        <f>COUNTIF('cons 2023 - 2025'!D918:AM918,"&lt;&gt;0")</f>
        <v>7</v>
      </c>
      <c r="N917" s="18">
        <f>-AVERAGE('cons 2023 - 2025'!D918:AM918)</f>
        <v>4.583333333333333</v>
      </c>
      <c r="O917" s="18">
        <f t="shared" si="183"/>
        <v>23.571428571428573</v>
      </c>
      <c r="P917" s="18">
        <f>_xlfn.STDEV.S('cons 2023 - 2025'!D918:AM918)</f>
        <v>13.82415071015731</v>
      </c>
      <c r="Q917" s="18">
        <f>-AVERAGE('cons 2023 - 2025'!D918:AM918)/'⚙ Assumptions'!$B$5</f>
        <v>0.20833333333333331</v>
      </c>
      <c r="R917" s="18">
        <f>_xlfn.STDEV.S('cons 2023 - 2025'!D918:AM918)/SQRT('⚙ Assumptions'!$B$5)</f>
        <v>2.9473188344134593</v>
      </c>
      <c r="S917" s="18">
        <f>-IF(AVERAGE('cons 2023 - 2025'!D918:AM918)=0,"",_xlfn.STDEV.S('cons 2023 - 2025'!D918:AM918)/AVERAGE('cons 2023 - 2025'!D918:AM918))</f>
        <v>3.0161783367615951</v>
      </c>
      <c r="T917" s="18" t="str">
        <f t="shared" si="184"/>
        <v>Z</v>
      </c>
      <c r="U917" s="37">
        <f t="shared" si="185"/>
        <v>0.9</v>
      </c>
      <c r="V917" s="18">
        <f t="shared" si="186"/>
        <v>1.28</v>
      </c>
      <c r="W917" s="18">
        <f t="shared" si="187"/>
        <v>18.288202428121473</v>
      </c>
      <c r="X917" s="18">
        <f t="shared" si="188"/>
        <v>15.661080908995242</v>
      </c>
      <c r="Y917" s="18">
        <f t="shared" si="189"/>
        <v>23.184035761454805</v>
      </c>
      <c r="Z917" s="18">
        <f t="shared" si="190"/>
        <v>19.25135868677302</v>
      </c>
      <c r="AA917" s="18">
        <f>-AVERAGE('cons 2023 - 2025'!D918:AM918)*12</f>
        <v>55</v>
      </c>
      <c r="AB917" s="27">
        <f t="shared" si="191"/>
        <v>0.75540000000000007</v>
      </c>
      <c r="AC917" s="18">
        <f>SQRT((2*AA917*'⚙ Assumptions'!$B$3)/AB917)</f>
        <v>147.79286967659786</v>
      </c>
      <c r="AD917" s="18">
        <f t="shared" si="192"/>
        <v>19.25135868677302</v>
      </c>
      <c r="AE917" s="18">
        <f t="shared" si="193"/>
        <v>167.04422836337088</v>
      </c>
      <c r="AF917" s="18">
        <f t="shared" si="194"/>
        <v>0.37214244584567352</v>
      </c>
    </row>
    <row r="918" spans="1:32" x14ac:dyDescent="0.3">
      <c r="A918" s="19" t="s">
        <v>1847</v>
      </c>
      <c r="B918" s="20" t="s">
        <v>1848</v>
      </c>
      <c r="C918" s="16" t="s">
        <v>8</v>
      </c>
      <c r="D918" s="16" t="str">
        <f>VLOOKUP(A918,'Lead Time'!$A$2:$C$1180,3,0)</f>
        <v>Import</v>
      </c>
      <c r="E918" s="23" t="str">
        <f>VLOOKUP(A918,Classification!$A$2:$D$1180,4,0)</f>
        <v>C</v>
      </c>
      <c r="F918" s="25" t="str">
        <f>VLOOKUP(A918,Classification!$A$2:$E$1180,5,0)</f>
        <v>L</v>
      </c>
      <c r="G918" s="21">
        <f>VLOOKUP(A918,'Lead Time'!$A$2:$D$1180,4,0)</f>
        <v>167</v>
      </c>
      <c r="H918" s="21">
        <f t="shared" si="182"/>
        <v>5.5666666666666664</v>
      </c>
      <c r="I918" s="32">
        <f>VLOOKUP(A918,Classification!$A$2:$F$1180,6,0)</f>
        <v>3.698</v>
      </c>
      <c r="J918" s="21">
        <f>-SUM('cons 2023 - 2025'!D919:AM919)</f>
        <v>104</v>
      </c>
      <c r="K918" s="18">
        <f>-_xlfn.MINIFS('cons 2023 - 2025'!D919:AM919,'cons 2023 - 2025'!D919:AM919,"&lt;&gt;0")</f>
        <v>100</v>
      </c>
      <c r="L918" s="18">
        <f>-_xlfn.MAXIFS('cons 2023 - 2025'!D919:AM919,'cons 2023 - 2025'!D919:AM919,"&lt;&gt;0")</f>
        <v>4</v>
      </c>
      <c r="M918" s="19">
        <f>COUNTIF('cons 2023 - 2025'!D919:AM919,"&lt;&gt;0")</f>
        <v>2</v>
      </c>
      <c r="N918" s="21">
        <f>-AVERAGE('cons 2023 - 2025'!D919:AM919)</f>
        <v>2.8888888888888888</v>
      </c>
      <c r="O918" s="21">
        <f t="shared" si="183"/>
        <v>52</v>
      </c>
      <c r="P918" s="21">
        <f>_xlfn.STDEV.S('cons 2023 - 2025'!D919:AM919)</f>
        <v>16.660951401024541</v>
      </c>
      <c r="Q918" s="21">
        <f>-AVERAGE('cons 2023 - 2025'!D919:AM919)/'⚙ Assumptions'!$B$5</f>
        <v>0.1313131313131313</v>
      </c>
      <c r="R918" s="21">
        <f>_xlfn.STDEV.S('cons 2023 - 2025'!D919:AM919)/SQRT('⚙ Assumptions'!$B$5)</f>
        <v>3.5521267738644431</v>
      </c>
      <c r="S918" s="21">
        <f>-IF(AVERAGE('cons 2023 - 2025'!D919:AM919)=0,"",_xlfn.STDEV.S('cons 2023 - 2025'!D919:AM919)/AVERAGE('cons 2023 - 2025'!D919:AM919))</f>
        <v>5.7672524080469563</v>
      </c>
      <c r="T918" s="21" t="str">
        <f t="shared" si="184"/>
        <v>Z</v>
      </c>
      <c r="U918" s="38">
        <f t="shared" si="185"/>
        <v>0.9</v>
      </c>
      <c r="V918" s="21">
        <f t="shared" si="186"/>
        <v>1.28</v>
      </c>
      <c r="W918" s="21">
        <f t="shared" si="187"/>
        <v>58.756600724648195</v>
      </c>
      <c r="X918" s="21">
        <f t="shared" si="188"/>
        <v>50.316146789324677</v>
      </c>
      <c r="Y918" s="21">
        <f t="shared" si="189"/>
        <v>80.685893653941122</v>
      </c>
      <c r="Z918" s="21">
        <f t="shared" si="190"/>
        <v>66.397628270806152</v>
      </c>
      <c r="AA918" s="21">
        <f>-AVERAGE('cons 2023 - 2025'!D919:AM919)*12</f>
        <v>34.666666666666664</v>
      </c>
      <c r="AB918" s="32">
        <f t="shared" si="191"/>
        <v>0.73960000000000004</v>
      </c>
      <c r="AC918" s="21">
        <f>SQRT((2*AA918*'⚙ Assumptions'!$B$3)/AB918)</f>
        <v>118.58184915332058</v>
      </c>
      <c r="AD918" s="21">
        <f t="shared" si="192"/>
        <v>66.397628270806152</v>
      </c>
      <c r="AE918" s="21">
        <f t="shared" si="193"/>
        <v>184.97947742412674</v>
      </c>
      <c r="AF918" s="21">
        <f t="shared" si="194"/>
        <v>0.29234378544598633</v>
      </c>
    </row>
    <row r="919" spans="1:32" x14ac:dyDescent="0.3">
      <c r="A919" s="16" t="s">
        <v>1849</v>
      </c>
      <c r="B919" s="17" t="s">
        <v>1850</v>
      </c>
      <c r="C919" s="16" t="s">
        <v>8</v>
      </c>
      <c r="D919" s="16" t="str">
        <f>VLOOKUP(A919,'Lead Time'!$A$2:$C$1180,3,0)</f>
        <v>Import</v>
      </c>
      <c r="E919" s="23" t="str">
        <f>VLOOKUP(A919,Classification!$A$2:$D$1180,4,0)</f>
        <v>C</v>
      </c>
      <c r="F919" s="25" t="str">
        <f>VLOOKUP(A919,Classification!$A$2:$E$1180,5,0)</f>
        <v>L</v>
      </c>
      <c r="G919" s="18">
        <f>VLOOKUP(A919,'Lead Time'!$A$2:$D$1180,4,0)</f>
        <v>359</v>
      </c>
      <c r="H919" s="18">
        <f t="shared" si="182"/>
        <v>11.966666666666667</v>
      </c>
      <c r="I919" s="27">
        <f>VLOOKUP(A919,Classification!$A$2:$F$1180,6,0)</f>
        <v>3.68</v>
      </c>
      <c r="J919" s="18">
        <f>-SUM('cons 2023 - 2025'!D920:AM920)</f>
        <v>68</v>
      </c>
      <c r="K919" s="18">
        <f>-_xlfn.MINIFS('cons 2023 - 2025'!D920:AM920,'cons 2023 - 2025'!D920:AM920,"&lt;&gt;0")</f>
        <v>30</v>
      </c>
      <c r="L919" s="18">
        <f>-_xlfn.MAXIFS('cons 2023 - 2025'!D920:AM920,'cons 2023 - 2025'!D920:AM920,"&lt;&gt;0")</f>
        <v>10</v>
      </c>
      <c r="M919" s="16">
        <f>COUNTIF('cons 2023 - 2025'!D920:AM920,"&lt;&gt;0")</f>
        <v>3</v>
      </c>
      <c r="N919" s="18">
        <f>-AVERAGE('cons 2023 - 2025'!D920:AM920)</f>
        <v>1.8888888888888888</v>
      </c>
      <c r="O919" s="18">
        <f t="shared" si="183"/>
        <v>22.666666666666668</v>
      </c>
      <c r="P919" s="18">
        <f>_xlfn.STDEV.S('cons 2023 - 2025'!D920:AM920)</f>
        <v>6.8776149428117375</v>
      </c>
      <c r="Q919" s="18">
        <f>-AVERAGE('cons 2023 - 2025'!D920:AM920)/'⚙ Assumptions'!$B$5</f>
        <v>8.5858585858585856E-2</v>
      </c>
      <c r="R919" s="18">
        <f>_xlfn.STDEV.S('cons 2023 - 2025'!D920:AM920)/SQRT('⚙ Assumptions'!$B$5)</f>
        <v>1.466312432625513</v>
      </c>
      <c r="S919" s="18">
        <f>-IF(AVERAGE('cons 2023 - 2025'!D920:AM920)=0,"",_xlfn.STDEV.S('cons 2023 - 2025'!D920:AM920)/AVERAGE('cons 2023 - 2025'!D920:AM920))</f>
        <v>3.6410902638415084</v>
      </c>
      <c r="T919" s="18" t="str">
        <f t="shared" si="184"/>
        <v>Z</v>
      </c>
      <c r="U919" s="37">
        <f t="shared" si="185"/>
        <v>0.9</v>
      </c>
      <c r="V919" s="18">
        <f t="shared" si="186"/>
        <v>1.28</v>
      </c>
      <c r="W919" s="18">
        <f t="shared" si="187"/>
        <v>35.561798009007887</v>
      </c>
      <c r="X919" s="18">
        <f t="shared" si="188"/>
        <v>30.453304422747788</v>
      </c>
      <c r="Y919" s="18">
        <f t="shared" si="189"/>
        <v>66.385030332240206</v>
      </c>
      <c r="Z919" s="18">
        <f t="shared" si="190"/>
        <v>53.057008126451493</v>
      </c>
      <c r="AA919" s="18">
        <f>-AVERAGE('cons 2023 - 2025'!D920:AM920)*12</f>
        <v>22.666666666666664</v>
      </c>
      <c r="AB919" s="27">
        <f t="shared" si="191"/>
        <v>0.7360000000000001</v>
      </c>
      <c r="AC919" s="18">
        <f>SQRT((2*AA919*'⚙ Assumptions'!$B$3)/AB919)</f>
        <v>96.120395519278873</v>
      </c>
      <c r="AD919" s="18">
        <f t="shared" si="192"/>
        <v>53.057008126451493</v>
      </c>
      <c r="AE919" s="18">
        <f t="shared" si="193"/>
        <v>149.17740364573035</v>
      </c>
      <c r="AF919" s="18">
        <f t="shared" si="194"/>
        <v>0.23581537034063088</v>
      </c>
    </row>
    <row r="920" spans="1:32" x14ac:dyDescent="0.3">
      <c r="A920" s="19" t="s">
        <v>1851</v>
      </c>
      <c r="B920" s="20" t="s">
        <v>1852</v>
      </c>
      <c r="C920" s="16" t="s">
        <v>8</v>
      </c>
      <c r="D920" s="16"/>
      <c r="E920" s="23" t="str">
        <f>VLOOKUP(A920,Classification!$A$2:$D$1180,4,0)</f>
        <v>C</v>
      </c>
      <c r="F920" s="25" t="str">
        <f>VLOOKUP(A920,Classification!$A$2:$E$1180,5,0)</f>
        <v>L</v>
      </c>
      <c r="G920" s="21">
        <f>VLOOKUP(A920,'Lead Time'!$A$2:$D$1180,4,0)</f>
        <v>0</v>
      </c>
      <c r="H920" s="21">
        <f t="shared" si="182"/>
        <v>0</v>
      </c>
      <c r="I920" s="32">
        <f>VLOOKUP(A920,Classification!$A$2:$F$1180,6,0)</f>
        <v>3.677</v>
      </c>
      <c r="J920" s="21">
        <f>-SUM('cons 2023 - 2025'!D921:AM921)</f>
        <v>1</v>
      </c>
      <c r="K920" s="18">
        <f>-_xlfn.MINIFS('cons 2023 - 2025'!D921:AM921,'cons 2023 - 2025'!D921:AM921,"&lt;&gt;0")</f>
        <v>1</v>
      </c>
      <c r="L920" s="18">
        <f>-_xlfn.MAXIFS('cons 2023 - 2025'!D921:AM921,'cons 2023 - 2025'!D921:AM921,"&lt;&gt;0")</f>
        <v>1</v>
      </c>
      <c r="M920" s="19">
        <f>COUNTIF('cons 2023 - 2025'!D921:AM921,"&lt;&gt;0")</f>
        <v>1</v>
      </c>
      <c r="N920" s="21">
        <f>-AVERAGE('cons 2023 - 2025'!D921:AM921)</f>
        <v>2.7777777777777776E-2</v>
      </c>
      <c r="O920" s="21">
        <f t="shared" si="183"/>
        <v>1</v>
      </c>
      <c r="P920" s="21">
        <f>_xlfn.STDEV.S('cons 2023 - 2025'!D921:AM921)</f>
        <v>0.16666666666666666</v>
      </c>
      <c r="Q920" s="21">
        <f>-AVERAGE('cons 2023 - 2025'!D921:AM921)/'⚙ Assumptions'!$B$5</f>
        <v>1.2626262626262625E-3</v>
      </c>
      <c r="R920" s="21">
        <f>_xlfn.STDEV.S('cons 2023 - 2025'!D921:AM921)/SQRT('⚙ Assumptions'!$B$5)</f>
        <v>3.5533452725935069E-2</v>
      </c>
      <c r="S920" s="21">
        <f>-IF(AVERAGE('cons 2023 - 2025'!D921:AM921)=0,"",_xlfn.STDEV.S('cons 2023 - 2025'!D921:AM921)/AVERAGE('cons 2023 - 2025'!D921:AM921))</f>
        <v>6</v>
      </c>
      <c r="T920" s="21" t="str">
        <f t="shared" si="184"/>
        <v>Z</v>
      </c>
      <c r="U920" s="38">
        <f t="shared" si="185"/>
        <v>0.9</v>
      </c>
      <c r="V920" s="21">
        <f t="shared" si="186"/>
        <v>1.28</v>
      </c>
      <c r="W920" s="21">
        <f t="shared" si="187"/>
        <v>0</v>
      </c>
      <c r="X920" s="21">
        <f t="shared" si="188"/>
        <v>0</v>
      </c>
      <c r="Y920" s="21">
        <f t="shared" si="189"/>
        <v>0</v>
      </c>
      <c r="Z920" s="21">
        <f t="shared" si="190"/>
        <v>0</v>
      </c>
      <c r="AA920" s="21">
        <f>-AVERAGE('cons 2023 - 2025'!D921:AM921)*12</f>
        <v>0.33333333333333331</v>
      </c>
      <c r="AB920" s="32">
        <f t="shared" si="191"/>
        <v>0.73540000000000005</v>
      </c>
      <c r="AC920" s="21">
        <f>SQRT((2*AA920*'⚙ Assumptions'!$B$3)/AB920)</f>
        <v>11.661064223289825</v>
      </c>
      <c r="AD920" s="21">
        <f t="shared" si="192"/>
        <v>0</v>
      </c>
      <c r="AE920" s="21">
        <f t="shared" si="193"/>
        <v>11.661064223289825</v>
      </c>
      <c r="AF920" s="21">
        <f t="shared" si="194"/>
        <v>2.858515543269113E-2</v>
      </c>
    </row>
    <row r="921" spans="1:32" x14ac:dyDescent="0.3">
      <c r="A921" s="16" t="s">
        <v>1853</v>
      </c>
      <c r="B921" s="17" t="s">
        <v>1854</v>
      </c>
      <c r="C921" s="16" t="s">
        <v>8</v>
      </c>
      <c r="D921" s="16" t="str">
        <f>VLOOKUP(A921,'Lead Time'!$A$2:$C$1180,3,0)</f>
        <v>Local</v>
      </c>
      <c r="E921" s="23" t="str">
        <f>VLOOKUP(A921,Classification!$A$2:$D$1180,4,0)</f>
        <v>C</v>
      </c>
      <c r="F921" s="25" t="str">
        <f>VLOOKUP(A921,Classification!$A$2:$E$1180,5,0)</f>
        <v>L</v>
      </c>
      <c r="G921" s="18">
        <f>VLOOKUP(A921,'Lead Time'!$A$2:$D$1180,4,0)</f>
        <v>10</v>
      </c>
      <c r="H921" s="18">
        <f t="shared" si="182"/>
        <v>0.33333333333333331</v>
      </c>
      <c r="I921" s="27">
        <f>VLOOKUP(A921,Classification!$A$2:$F$1180,6,0)</f>
        <v>3.6419999999999999</v>
      </c>
      <c r="J921" s="18">
        <f>-SUM('cons 2023 - 2025'!D922:AM922)</f>
        <v>12</v>
      </c>
      <c r="K921" s="18">
        <f>-_xlfn.MINIFS('cons 2023 - 2025'!D922:AM922,'cons 2023 - 2025'!D922:AM922,"&lt;&gt;0")</f>
        <v>5</v>
      </c>
      <c r="L921" s="18">
        <f>-_xlfn.MAXIFS('cons 2023 - 2025'!D922:AM922,'cons 2023 - 2025'!D922:AM922,"&lt;&gt;0")</f>
        <v>2</v>
      </c>
      <c r="M921" s="16">
        <f>COUNTIF('cons 2023 - 2025'!D922:AM922,"&lt;&gt;0")</f>
        <v>3</v>
      </c>
      <c r="N921" s="18">
        <f>-AVERAGE('cons 2023 - 2025'!D922:AM922)</f>
        <v>0.33333333333333331</v>
      </c>
      <c r="O921" s="18">
        <f t="shared" si="183"/>
        <v>4</v>
      </c>
      <c r="P921" s="18">
        <f>_xlfn.STDEV.S('cons 2023 - 2025'!D922:AM922)</f>
        <v>1.1952286093343936</v>
      </c>
      <c r="Q921" s="18">
        <f>-AVERAGE('cons 2023 - 2025'!D922:AM922)/'⚙ Assumptions'!$B$5</f>
        <v>1.515151515151515E-2</v>
      </c>
      <c r="R921" s="18">
        <f>_xlfn.STDEV.S('cons 2023 - 2025'!D922:AM922)/SQRT('⚙ Assumptions'!$B$5)</f>
        <v>0.25482359571881275</v>
      </c>
      <c r="S921" s="18">
        <f>-IF(AVERAGE('cons 2023 - 2025'!D922:AM922)=0,"",_xlfn.STDEV.S('cons 2023 - 2025'!D922:AM922)/AVERAGE('cons 2023 - 2025'!D922:AM922))</f>
        <v>3.5856858280031809</v>
      </c>
      <c r="T921" s="18" t="str">
        <f t="shared" si="184"/>
        <v>Z</v>
      </c>
      <c r="U921" s="37">
        <f t="shared" si="185"/>
        <v>0.9</v>
      </c>
      <c r="V921" s="18">
        <f t="shared" si="186"/>
        <v>1.28</v>
      </c>
      <c r="W921" s="18">
        <f t="shared" si="187"/>
        <v>1.0314533939524868</v>
      </c>
      <c r="X921" s="18">
        <f t="shared" si="188"/>
        <v>0.88328391595821332</v>
      </c>
      <c r="Y921" s="18">
        <f t="shared" si="189"/>
        <v>1.1829685454676384</v>
      </c>
      <c r="Z921" s="18">
        <f t="shared" si="190"/>
        <v>0.99439502706932448</v>
      </c>
      <c r="AA921" s="18">
        <f>-AVERAGE('cons 2023 - 2025'!D922:AM922)*12</f>
        <v>4</v>
      </c>
      <c r="AB921" s="27">
        <f t="shared" si="191"/>
        <v>0.72840000000000005</v>
      </c>
      <c r="AC921" s="18">
        <f>SQRT((2*AA921*'⚙ Assumptions'!$B$3)/AB921)</f>
        <v>40.588747923409947</v>
      </c>
      <c r="AD921" s="18">
        <f t="shared" si="192"/>
        <v>0.99439502706932448</v>
      </c>
      <c r="AE921" s="18">
        <f t="shared" si="193"/>
        <v>41.583142950479271</v>
      </c>
      <c r="AF921" s="18">
        <f t="shared" si="194"/>
        <v>9.8549479958039352E-2</v>
      </c>
    </row>
    <row r="922" spans="1:32" x14ac:dyDescent="0.3">
      <c r="A922" s="19" t="s">
        <v>1855</v>
      </c>
      <c r="B922" s="20" t="s">
        <v>1856</v>
      </c>
      <c r="C922" s="16" t="s">
        <v>8</v>
      </c>
      <c r="D922" s="16" t="str">
        <f>VLOOKUP(A922,'Lead Time'!$A$2:$C$1180,3,0)</f>
        <v>Local</v>
      </c>
      <c r="E922" s="23" t="str">
        <f>VLOOKUP(A922,Classification!$A$2:$D$1180,4,0)</f>
        <v>C</v>
      </c>
      <c r="F922" s="26" t="str">
        <f>VLOOKUP(A922,Classification!$A$2:$E$1180,5,0)</f>
        <v>M</v>
      </c>
      <c r="G922" s="21">
        <f>VLOOKUP(A922,'Lead Time'!$A$2:$D$1180,4,0)</f>
        <v>111.5</v>
      </c>
      <c r="H922" s="21">
        <f t="shared" si="182"/>
        <v>3.7166666666666668</v>
      </c>
      <c r="I922" s="32">
        <f>VLOOKUP(A922,Classification!$A$2:$F$1180,6,0)</f>
        <v>3.64</v>
      </c>
      <c r="J922" s="21">
        <f>-SUM('cons 2023 - 2025'!D923:AM923)</f>
        <v>44</v>
      </c>
      <c r="K922" s="18">
        <f>-_xlfn.MINIFS('cons 2023 - 2025'!D923:AM923,'cons 2023 - 2025'!D923:AM923,"&lt;&gt;0")</f>
        <v>27</v>
      </c>
      <c r="L922" s="18">
        <f>-_xlfn.MAXIFS('cons 2023 - 2025'!D923:AM923,'cons 2023 - 2025'!D923:AM923,"&lt;&gt;0")</f>
        <v>7</v>
      </c>
      <c r="M922" s="19">
        <f>COUNTIF('cons 2023 - 2025'!D923:AM923,"&lt;&gt;0")</f>
        <v>3</v>
      </c>
      <c r="N922" s="21">
        <f>-AVERAGE('cons 2023 - 2025'!D923:AM923)</f>
        <v>1.2222222222222223</v>
      </c>
      <c r="O922" s="21">
        <f t="shared" si="183"/>
        <v>14.666666666666666</v>
      </c>
      <c r="P922" s="21">
        <f>_xlfn.STDEV.S('cons 2023 - 2025'!D923:AM923)</f>
        <v>4.8527524508474924</v>
      </c>
      <c r="Q922" s="21">
        <f>-AVERAGE('cons 2023 - 2025'!D923:AM923)/'⚙ Assumptions'!$B$5</f>
        <v>5.5555555555555559E-2</v>
      </c>
      <c r="R922" s="21">
        <f>_xlfn.STDEV.S('cons 2023 - 2025'!D923:AM923)/SQRT('⚙ Assumptions'!$B$5)</f>
        <v>1.0346102988171295</v>
      </c>
      <c r="S922" s="21">
        <f>-IF(AVERAGE('cons 2023 - 2025'!D923:AM923)=0,"",_xlfn.STDEV.S('cons 2023 - 2025'!D923:AM923)/AVERAGE('cons 2023 - 2025'!D923:AM923))</f>
        <v>3.9704338234206751</v>
      </c>
      <c r="T922" s="21" t="str">
        <f t="shared" si="184"/>
        <v>Z</v>
      </c>
      <c r="U922" s="38">
        <f t="shared" si="185"/>
        <v>0.9</v>
      </c>
      <c r="V922" s="21">
        <f t="shared" si="186"/>
        <v>1.28</v>
      </c>
      <c r="W922" s="21">
        <f t="shared" si="187"/>
        <v>13.98376769134838</v>
      </c>
      <c r="X922" s="21">
        <f t="shared" si="188"/>
        <v>11.974983221426205</v>
      </c>
      <c r="Y922" s="21">
        <f t="shared" si="189"/>
        <v>20.178212135792826</v>
      </c>
      <c r="Z922" s="21">
        <f t="shared" si="190"/>
        <v>16.517575814018798</v>
      </c>
      <c r="AA922" s="21">
        <f>-AVERAGE('cons 2023 - 2025'!D923:AM923)*12</f>
        <v>14.666666666666668</v>
      </c>
      <c r="AB922" s="32">
        <f t="shared" si="191"/>
        <v>0.72800000000000009</v>
      </c>
      <c r="AC922" s="21">
        <f>SQRT((2*AA922*'⚙ Assumptions'!$B$3)/AB922)</f>
        <v>77.742884201424133</v>
      </c>
      <c r="AD922" s="21">
        <f t="shared" si="192"/>
        <v>16.517575814018798</v>
      </c>
      <c r="AE922" s="21">
        <f t="shared" si="193"/>
        <v>94.260460015442931</v>
      </c>
      <c r="AF922" s="21">
        <f t="shared" si="194"/>
        <v>0.18865606566212265</v>
      </c>
    </row>
    <row r="923" spans="1:32" x14ac:dyDescent="0.3">
      <c r="A923" s="16" t="s">
        <v>1857</v>
      </c>
      <c r="B923" s="17" t="s">
        <v>1858</v>
      </c>
      <c r="C923" s="16" t="s">
        <v>8</v>
      </c>
      <c r="D923" s="16" t="str">
        <f>VLOOKUP(A923,'Lead Time'!$A$2:$C$1180,3,0)</f>
        <v>Local</v>
      </c>
      <c r="E923" s="23" t="str">
        <f>VLOOKUP(A923,Classification!$A$2:$D$1180,4,0)</f>
        <v>C</v>
      </c>
      <c r="F923" s="25" t="str">
        <f>VLOOKUP(A923,Classification!$A$2:$E$1180,5,0)</f>
        <v>L</v>
      </c>
      <c r="G923" s="18">
        <f>VLOOKUP(A923,'Lead Time'!$A$2:$D$1180,4,0)</f>
        <v>10</v>
      </c>
      <c r="H923" s="18">
        <f t="shared" si="182"/>
        <v>0.33333333333333331</v>
      </c>
      <c r="I923" s="27">
        <f>VLOOKUP(A923,Classification!$A$2:$F$1180,6,0)</f>
        <v>3.581</v>
      </c>
      <c r="J923" s="18">
        <f>-SUM('cons 2023 - 2025'!D924:AM924)</f>
        <v>73</v>
      </c>
      <c r="K923" s="18">
        <f>-_xlfn.MINIFS('cons 2023 - 2025'!D924:AM924,'cons 2023 - 2025'!D924:AM924,"&lt;&gt;0")</f>
        <v>40</v>
      </c>
      <c r="L923" s="18">
        <f>-_xlfn.MAXIFS('cons 2023 - 2025'!D924:AM924,'cons 2023 - 2025'!D924:AM924,"&lt;&gt;0")</f>
        <v>2</v>
      </c>
      <c r="M923" s="16">
        <f>COUNTIF('cons 2023 - 2025'!D924:AM924,"&lt;&gt;0")</f>
        <v>5</v>
      </c>
      <c r="N923" s="18">
        <f>-AVERAGE('cons 2023 - 2025'!D924:AM924)</f>
        <v>2.0277777777777777</v>
      </c>
      <c r="O923" s="18">
        <f t="shared" si="183"/>
        <v>14.6</v>
      </c>
      <c r="P923" s="18">
        <f>_xlfn.STDEV.S('cons 2023 - 2025'!D924:AM924)</f>
        <v>7.4007185408333775</v>
      </c>
      <c r="Q923" s="18">
        <f>-AVERAGE('cons 2023 - 2025'!D924:AM924)/'⚙ Assumptions'!$B$5</f>
        <v>9.2171717171717168E-2</v>
      </c>
      <c r="R923" s="18">
        <f>_xlfn.STDEV.S('cons 2023 - 2025'!D924:AM924)/SQRT('⚙ Assumptions'!$B$5)</f>
        <v>1.5778384944519239</v>
      </c>
      <c r="S923" s="18">
        <f>-IF(AVERAGE('cons 2023 - 2025'!D924:AM924)=0,"",_xlfn.STDEV.S('cons 2023 - 2025'!D924:AM924)/AVERAGE('cons 2023 - 2025'!D924:AM924))</f>
        <v>3.6496694173972823</v>
      </c>
      <c r="T923" s="18" t="str">
        <f t="shared" si="184"/>
        <v>Z</v>
      </c>
      <c r="U923" s="37">
        <f t="shared" si="185"/>
        <v>0.9</v>
      </c>
      <c r="V923" s="18">
        <f t="shared" si="186"/>
        <v>1.28</v>
      </c>
      <c r="W923" s="18">
        <f t="shared" si="187"/>
        <v>6.3866411806195567</v>
      </c>
      <c r="X923" s="18">
        <f t="shared" si="188"/>
        <v>5.46919275743591</v>
      </c>
      <c r="Y923" s="18">
        <f t="shared" si="189"/>
        <v>7.3083583523367288</v>
      </c>
      <c r="Z923" s="18">
        <f t="shared" si="190"/>
        <v>6.1451186833618356</v>
      </c>
      <c r="AA923" s="18">
        <f>-AVERAGE('cons 2023 - 2025'!D924:AM924)*12</f>
        <v>24.333333333333332</v>
      </c>
      <c r="AB923" s="27">
        <f t="shared" si="191"/>
        <v>0.71620000000000006</v>
      </c>
      <c r="AC923" s="18">
        <f>SQRT((2*AA923*'⚙ Assumptions'!$B$3)/AB923)</f>
        <v>100.95882134776903</v>
      </c>
      <c r="AD923" s="18">
        <f t="shared" si="192"/>
        <v>6.1451186833618356</v>
      </c>
      <c r="AE923" s="18">
        <f t="shared" si="193"/>
        <v>107.10394003113086</v>
      </c>
      <c r="AF923" s="18">
        <f t="shared" si="194"/>
        <v>0.24102235949757397</v>
      </c>
    </row>
    <row r="924" spans="1:32" x14ac:dyDescent="0.3">
      <c r="A924" s="19" t="s">
        <v>1859</v>
      </c>
      <c r="B924" s="20" t="s">
        <v>1860</v>
      </c>
      <c r="C924" s="16" t="s">
        <v>8</v>
      </c>
      <c r="D924" s="16" t="str">
        <f>VLOOKUP(A924,'Lead Time'!$A$2:$C$1180,3,0)</f>
        <v>Local</v>
      </c>
      <c r="E924" s="23" t="str">
        <f>VLOOKUP(A924,Classification!$A$2:$D$1180,4,0)</f>
        <v>C</v>
      </c>
      <c r="F924" s="25" t="str">
        <f>VLOOKUP(A924,Classification!$A$2:$E$1180,5,0)</f>
        <v>L</v>
      </c>
      <c r="G924" s="21">
        <f>VLOOKUP(A924,'Lead Time'!$A$2:$D$1180,4,0)</f>
        <v>17.25</v>
      </c>
      <c r="H924" s="21">
        <f t="shared" si="182"/>
        <v>0.57499999999999996</v>
      </c>
      <c r="I924" s="32">
        <f>VLOOKUP(A924,Classification!$A$2:$F$1180,6,0)</f>
        <v>3.5169999999999999</v>
      </c>
      <c r="J924" s="21">
        <f>-SUM('cons 2023 - 2025'!D925:AM925)</f>
        <v>49</v>
      </c>
      <c r="K924" s="18">
        <f>-_xlfn.MINIFS('cons 2023 - 2025'!D925:AM925,'cons 2023 - 2025'!D925:AM925,"&lt;&gt;0")</f>
        <v>17</v>
      </c>
      <c r="L924" s="18">
        <f>-_xlfn.MAXIFS('cons 2023 - 2025'!D925:AM925,'cons 2023 - 2025'!D925:AM925,"&lt;&gt;0")</f>
        <v>2</v>
      </c>
      <c r="M924" s="19">
        <f>COUNTIF('cons 2023 - 2025'!D925:AM925,"&lt;&gt;0")</f>
        <v>6</v>
      </c>
      <c r="N924" s="21">
        <f>-AVERAGE('cons 2023 - 2025'!D925:AM925)</f>
        <v>1.3611111111111112</v>
      </c>
      <c r="O924" s="21">
        <f t="shared" si="183"/>
        <v>8.1666666666666661</v>
      </c>
      <c r="P924" s="21">
        <f>_xlfn.STDEV.S('cons 2023 - 2025'!D925:AM925)</f>
        <v>3.704458917711988</v>
      </c>
      <c r="Q924" s="21">
        <f>-AVERAGE('cons 2023 - 2025'!D925:AM925)/'⚙ Assumptions'!$B$5</f>
        <v>6.1868686868686872E-2</v>
      </c>
      <c r="R924" s="21">
        <f>_xlfn.STDEV.S('cons 2023 - 2025'!D925:AM925)/SQRT('⚙ Assumptions'!$B$5)</f>
        <v>0.78979329496612516</v>
      </c>
      <c r="S924" s="21">
        <f>-IF(AVERAGE('cons 2023 - 2025'!D925:AM925)=0,"",_xlfn.STDEV.S('cons 2023 - 2025'!D925:AM925)/AVERAGE('cons 2023 - 2025'!D925:AM925))</f>
        <v>2.7216432864822768</v>
      </c>
      <c r="T924" s="21" t="str">
        <f t="shared" si="184"/>
        <v>Z</v>
      </c>
      <c r="U924" s="38">
        <f t="shared" si="185"/>
        <v>0.9</v>
      </c>
      <c r="V924" s="21">
        <f t="shared" si="186"/>
        <v>1.28</v>
      </c>
      <c r="W924" s="21">
        <f t="shared" si="187"/>
        <v>4.1987301316725185</v>
      </c>
      <c r="X924" s="21">
        <f t="shared" si="188"/>
        <v>3.5955776717588503</v>
      </c>
      <c r="Y924" s="21">
        <f t="shared" si="189"/>
        <v>5.2659649801573671</v>
      </c>
      <c r="Z924" s="21">
        <f t="shared" si="190"/>
        <v>4.378216560647739</v>
      </c>
      <c r="AA924" s="21">
        <f>-AVERAGE('cons 2023 - 2025'!D925:AM925)*12</f>
        <v>16.333333333333336</v>
      </c>
      <c r="AB924" s="32">
        <f t="shared" si="191"/>
        <v>0.70340000000000003</v>
      </c>
      <c r="AC924" s="21">
        <f>SQRT((2*AA924*'⚙ Assumptions'!$B$3)/AB924)</f>
        <v>83.463550994502299</v>
      </c>
      <c r="AD924" s="21">
        <f t="shared" si="192"/>
        <v>4.378216560647739</v>
      </c>
      <c r="AE924" s="21">
        <f t="shared" si="193"/>
        <v>87.841767555150042</v>
      </c>
      <c r="AF924" s="21">
        <f t="shared" si="194"/>
        <v>0.19569420589844308</v>
      </c>
    </row>
    <row r="925" spans="1:32" x14ac:dyDescent="0.3">
      <c r="A925" s="16" t="s">
        <v>1861</v>
      </c>
      <c r="B925" s="17" t="s">
        <v>1862</v>
      </c>
      <c r="C925" s="16" t="s">
        <v>8</v>
      </c>
      <c r="D925" s="16" t="str">
        <f>VLOOKUP(A925,'Lead Time'!$A$2:$C$1180,3,0)</f>
        <v>Local</v>
      </c>
      <c r="E925" s="23" t="str">
        <f>VLOOKUP(A925,Classification!$A$2:$D$1180,4,0)</f>
        <v>C</v>
      </c>
      <c r="F925" s="26" t="str">
        <f>VLOOKUP(A925,Classification!$A$2:$E$1180,5,0)</f>
        <v>M</v>
      </c>
      <c r="G925" s="18">
        <f>VLOOKUP(A925,'Lead Time'!$A$2:$D$1180,4,0)</f>
        <v>21</v>
      </c>
      <c r="H925" s="18">
        <f t="shared" si="182"/>
        <v>0.7</v>
      </c>
      <c r="I925" s="27">
        <f>VLOOKUP(A925,Classification!$A$2:$F$1180,6,0)</f>
        <v>3.5049999999999999</v>
      </c>
      <c r="J925" s="18">
        <f>-SUM('cons 2023 - 2025'!D926:AM926)</f>
        <v>19</v>
      </c>
      <c r="K925" s="18">
        <f>-_xlfn.MINIFS('cons 2023 - 2025'!D926:AM926,'cons 2023 - 2025'!D926:AM926,"&lt;&gt;0")</f>
        <v>6</v>
      </c>
      <c r="L925" s="18">
        <f>-_xlfn.MAXIFS('cons 2023 - 2025'!D926:AM926,'cons 2023 - 2025'!D926:AM926,"&lt;&gt;0")</f>
        <v>1</v>
      </c>
      <c r="M925" s="16">
        <f>COUNTIF('cons 2023 - 2025'!D926:AM926,"&lt;&gt;0")</f>
        <v>9</v>
      </c>
      <c r="N925" s="18">
        <f>-AVERAGE('cons 2023 - 2025'!D926:AM926)</f>
        <v>0.52777777777777779</v>
      </c>
      <c r="O925" s="18">
        <f t="shared" si="183"/>
        <v>2.1111111111111112</v>
      </c>
      <c r="P925" s="18">
        <f>_xlfn.STDEV.S('cons 2023 - 2025'!D926:AM926)</f>
        <v>1.319872528717638</v>
      </c>
      <c r="Q925" s="18">
        <f>-AVERAGE('cons 2023 - 2025'!D926:AM926)/'⚙ Assumptions'!$B$5</f>
        <v>2.3989898989898992E-2</v>
      </c>
      <c r="R925" s="18">
        <f>_xlfn.STDEV.S('cons 2023 - 2025'!D926:AM926)/SQRT('⚙ Assumptions'!$B$5)</f>
        <v>0.28139776862069144</v>
      </c>
      <c r="S925" s="18">
        <f>-IF(AVERAGE('cons 2023 - 2025'!D926:AM926)=0,"",_xlfn.STDEV.S('cons 2023 - 2025'!D926:AM926)/AVERAGE('cons 2023 - 2025'!D926:AM926))</f>
        <v>2.5008111070439458</v>
      </c>
      <c r="T925" s="18" t="str">
        <f t="shared" si="184"/>
        <v>Z</v>
      </c>
      <c r="U925" s="37">
        <f t="shared" si="185"/>
        <v>0.9</v>
      </c>
      <c r="V925" s="18">
        <f t="shared" si="186"/>
        <v>1.28</v>
      </c>
      <c r="W925" s="18">
        <f t="shared" si="187"/>
        <v>1.6505940161228643</v>
      </c>
      <c r="X925" s="18">
        <f t="shared" si="188"/>
        <v>1.4134842686700755</v>
      </c>
      <c r="Y925" s="18">
        <f t="shared" si="189"/>
        <v>2.1543818949107432</v>
      </c>
      <c r="Z925" s="18">
        <f t="shared" si="190"/>
        <v>1.7829287131145199</v>
      </c>
      <c r="AA925" s="18">
        <f>-AVERAGE('cons 2023 - 2025'!D926:AM926)*12</f>
        <v>6.3333333333333339</v>
      </c>
      <c r="AB925" s="27">
        <f t="shared" si="191"/>
        <v>0.70100000000000007</v>
      </c>
      <c r="AC925" s="18">
        <f>SQRT((2*AA925*'⚙ Assumptions'!$B$3)/AB925)</f>
        <v>52.061633615569789</v>
      </c>
      <c r="AD925" s="18">
        <f t="shared" si="192"/>
        <v>1.7829287131145199</v>
      </c>
      <c r="AE925" s="18">
        <f t="shared" si="193"/>
        <v>53.844562328684312</v>
      </c>
      <c r="AF925" s="18">
        <f t="shared" si="194"/>
        <v>0.12165068388171474</v>
      </c>
    </row>
    <row r="926" spans="1:32" x14ac:dyDescent="0.3">
      <c r="A926" s="19" t="s">
        <v>1863</v>
      </c>
      <c r="B926" s="20" t="s">
        <v>1864</v>
      </c>
      <c r="C926" s="16" t="s">
        <v>8</v>
      </c>
      <c r="D926" s="16" t="str">
        <f>VLOOKUP(A926,'Lead Time'!$A$2:$C$1180,3,0)</f>
        <v>Local</v>
      </c>
      <c r="E926" s="23" t="str">
        <f>VLOOKUP(A926,Classification!$A$2:$D$1180,4,0)</f>
        <v>C</v>
      </c>
      <c r="F926" s="25" t="str">
        <f>VLOOKUP(A926,Classification!$A$2:$E$1180,5,0)</f>
        <v>L</v>
      </c>
      <c r="G926" s="21">
        <f>VLOOKUP(A926,'Lead Time'!$A$2:$D$1180,4,0)</f>
        <v>18</v>
      </c>
      <c r="H926" s="21">
        <f t="shared" si="182"/>
        <v>0.6</v>
      </c>
      <c r="I926" s="32">
        <f>VLOOKUP(A926,Classification!$A$2:$F$1180,6,0)</f>
        <v>3.5</v>
      </c>
      <c r="J926" s="21">
        <f>-SUM('cons 2023 - 2025'!D927:AM927)</f>
        <v>6</v>
      </c>
      <c r="K926" s="18">
        <f>-_xlfn.MINIFS('cons 2023 - 2025'!D927:AM927,'cons 2023 - 2025'!D927:AM927,"&lt;&gt;0")</f>
        <v>4</v>
      </c>
      <c r="L926" s="18">
        <f>-_xlfn.MAXIFS('cons 2023 - 2025'!D927:AM927,'cons 2023 - 2025'!D927:AM927,"&lt;&gt;0")</f>
        <v>2</v>
      </c>
      <c r="M926" s="19">
        <f>COUNTIF('cons 2023 - 2025'!D927:AM927,"&lt;&gt;0")</f>
        <v>2</v>
      </c>
      <c r="N926" s="21">
        <f>-AVERAGE('cons 2023 - 2025'!D927:AM927)</f>
        <v>0.16666666666666666</v>
      </c>
      <c r="O926" s="21">
        <f t="shared" si="183"/>
        <v>3</v>
      </c>
      <c r="P926" s="21">
        <f>_xlfn.STDEV.S('cons 2023 - 2025'!D927:AM927)</f>
        <v>0.73678839761300718</v>
      </c>
      <c r="Q926" s="21">
        <f>-AVERAGE('cons 2023 - 2025'!D927:AM927)/'⚙ Assumptions'!$B$5</f>
        <v>7.5757575757575751E-3</v>
      </c>
      <c r="R926" s="21">
        <f>_xlfn.STDEV.S('cons 2023 - 2025'!D927:AM927)/SQRT('⚙ Assumptions'!$B$5)</f>
        <v>0.15708381417359546</v>
      </c>
      <c r="S926" s="21">
        <f>-IF(AVERAGE('cons 2023 - 2025'!D927:AM927)=0,"",_xlfn.STDEV.S('cons 2023 - 2025'!D927:AM927)/AVERAGE('cons 2023 - 2025'!D927:AM927))</f>
        <v>4.4207303856780431</v>
      </c>
      <c r="T926" s="21" t="str">
        <f t="shared" si="184"/>
        <v>Z</v>
      </c>
      <c r="U926" s="38">
        <f t="shared" si="185"/>
        <v>0.9</v>
      </c>
      <c r="V926" s="21">
        <f t="shared" si="186"/>
        <v>1.28</v>
      </c>
      <c r="W926" s="21">
        <f t="shared" si="187"/>
        <v>0.85305623206499981</v>
      </c>
      <c r="X926" s="21">
        <f t="shared" si="188"/>
        <v>0.73051371357031059</v>
      </c>
      <c r="Y926" s="21">
        <f t="shared" si="189"/>
        <v>0.98941986842863616</v>
      </c>
      <c r="Z926" s="21">
        <f t="shared" si="190"/>
        <v>0.83051371357031056</v>
      </c>
      <c r="AA926" s="21">
        <f>-AVERAGE('cons 2023 - 2025'!D927:AM927)*12</f>
        <v>2</v>
      </c>
      <c r="AB926" s="32">
        <f t="shared" si="191"/>
        <v>0.70000000000000007</v>
      </c>
      <c r="AC926" s="21">
        <f>SQRT((2*AA926*'⚙ Assumptions'!$B$3)/AB926)</f>
        <v>29.277002188455995</v>
      </c>
      <c r="AD926" s="21">
        <f t="shared" si="192"/>
        <v>0.83051371357031056</v>
      </c>
      <c r="AE926" s="21">
        <f t="shared" si="193"/>
        <v>30.107515902026307</v>
      </c>
      <c r="AF926" s="21">
        <f t="shared" si="194"/>
        <v>6.8313005106397318E-2</v>
      </c>
    </row>
    <row r="927" spans="1:32" x14ac:dyDescent="0.3">
      <c r="A927" s="16" t="s">
        <v>1865</v>
      </c>
      <c r="B927" s="17" t="s">
        <v>1866</v>
      </c>
      <c r="C927" s="16" t="s">
        <v>8</v>
      </c>
      <c r="D927" s="16" t="str">
        <f>VLOOKUP(A927,'Lead Time'!$A$2:$C$1180,3,0)</f>
        <v>Local</v>
      </c>
      <c r="E927" s="23" t="str">
        <f>VLOOKUP(A927,Classification!$A$2:$D$1180,4,0)</f>
        <v>C</v>
      </c>
      <c r="F927" s="26" t="str">
        <f>VLOOKUP(A927,Classification!$A$2:$E$1180,5,0)</f>
        <v>M</v>
      </c>
      <c r="G927" s="18">
        <f>VLOOKUP(A927,'Lead Time'!$A$2:$D$1180,4,0)</f>
        <v>9</v>
      </c>
      <c r="H927" s="18">
        <f t="shared" si="182"/>
        <v>0.3</v>
      </c>
      <c r="I927" s="27">
        <f>VLOOKUP(A927,Classification!$A$2:$F$1180,6,0)</f>
        <v>3.4630000000000001</v>
      </c>
      <c r="J927" s="18">
        <f>-SUM('cons 2023 - 2025'!D928:AM928)</f>
        <v>256</v>
      </c>
      <c r="K927" s="18">
        <f>-_xlfn.MINIFS('cons 2023 - 2025'!D928:AM928,'cons 2023 - 2025'!D928:AM928,"&lt;&gt;0")</f>
        <v>52</v>
      </c>
      <c r="L927" s="18">
        <f>-_xlfn.MAXIFS('cons 2023 - 2025'!D928:AM928,'cons 2023 - 2025'!D928:AM928,"&lt;&gt;0")</f>
        <v>10</v>
      </c>
      <c r="M927" s="16">
        <f>COUNTIF('cons 2023 - 2025'!D928:AM928,"&lt;&gt;0")</f>
        <v>7</v>
      </c>
      <c r="N927" s="18">
        <f>-AVERAGE('cons 2023 - 2025'!D928:AM928)</f>
        <v>7.1111111111111107</v>
      </c>
      <c r="O927" s="18">
        <f t="shared" si="183"/>
        <v>36.571428571428569</v>
      </c>
      <c r="P927" s="18">
        <f>_xlfn.STDEV.S('cons 2023 - 2025'!D928:AM928)</f>
        <v>16.159522230875474</v>
      </c>
      <c r="Q927" s="18">
        <f>-AVERAGE('cons 2023 - 2025'!D928:AM928)/'⚙ Assumptions'!$B$5</f>
        <v>0.3232323232323232</v>
      </c>
      <c r="R927" s="18">
        <f>_xlfn.STDEV.S('cons 2023 - 2025'!D928:AM928)/SQRT('⚙ Assumptions'!$B$5)</f>
        <v>3.445221715587063</v>
      </c>
      <c r="S927" s="18">
        <f>-IF(AVERAGE('cons 2023 - 2025'!D928:AM928)=0,"",_xlfn.STDEV.S('cons 2023 - 2025'!D928:AM928)/AVERAGE('cons 2023 - 2025'!D928:AM928))</f>
        <v>2.2724328137168639</v>
      </c>
      <c r="T927" s="18" t="str">
        <f t="shared" si="184"/>
        <v>Z</v>
      </c>
      <c r="U927" s="37">
        <f t="shared" si="185"/>
        <v>0.9</v>
      </c>
      <c r="V927" s="18">
        <f t="shared" si="186"/>
        <v>1.28</v>
      </c>
      <c r="W927" s="18">
        <f t="shared" si="187"/>
        <v>13.229651387854322</v>
      </c>
      <c r="X927" s="18">
        <f t="shared" si="188"/>
        <v>11.329196600776578</v>
      </c>
      <c r="Y927" s="18">
        <f t="shared" si="189"/>
        <v>16.138742296945232</v>
      </c>
      <c r="Z927" s="18">
        <f t="shared" si="190"/>
        <v>13.462529934109911</v>
      </c>
      <c r="AA927" s="18">
        <f>-AVERAGE('cons 2023 - 2025'!D928:AM928)*12</f>
        <v>85.333333333333329</v>
      </c>
      <c r="AB927" s="27">
        <f t="shared" si="191"/>
        <v>0.6926000000000001</v>
      </c>
      <c r="AC927" s="18">
        <f>SQRT((2*AA927*'⚙ Assumptions'!$B$3)/AB927)</f>
        <v>192.2554850389898</v>
      </c>
      <c r="AD927" s="18">
        <f t="shared" si="192"/>
        <v>13.462529934109911</v>
      </c>
      <c r="AE927" s="18">
        <f t="shared" si="193"/>
        <v>205.71801497309971</v>
      </c>
      <c r="AF927" s="18">
        <f t="shared" si="194"/>
        <v>0.44385382979334792</v>
      </c>
    </row>
    <row r="928" spans="1:32" x14ac:dyDescent="0.3">
      <c r="A928" s="19" t="s">
        <v>1867</v>
      </c>
      <c r="B928" s="20" t="s">
        <v>1868</v>
      </c>
      <c r="C928" s="16" t="s">
        <v>8</v>
      </c>
      <c r="D928" s="16" t="str">
        <f>VLOOKUP(A928,'Lead Time'!$A$2:$C$1180,3,0)</f>
        <v>Local</v>
      </c>
      <c r="E928" s="23" t="str">
        <f>VLOOKUP(A928,Classification!$A$2:$D$1180,4,0)</f>
        <v>C</v>
      </c>
      <c r="F928" s="25" t="str">
        <f>VLOOKUP(A928,Classification!$A$2:$E$1180,5,0)</f>
        <v>L</v>
      </c>
      <c r="G928" s="21">
        <f>VLOOKUP(A928,'Lead Time'!$A$2:$D$1180,4,0)</f>
        <v>12</v>
      </c>
      <c r="H928" s="21">
        <f t="shared" si="182"/>
        <v>0.4</v>
      </c>
      <c r="I928" s="32">
        <f>VLOOKUP(A928,Classification!$A$2:$F$1180,6,0)</f>
        <v>3.3849999999999998</v>
      </c>
      <c r="J928" s="21">
        <f>-SUM('cons 2023 - 2025'!D929:AM929)</f>
        <v>3</v>
      </c>
      <c r="K928" s="18">
        <f>-_xlfn.MINIFS('cons 2023 - 2025'!D929:AM929,'cons 2023 - 2025'!D929:AM929,"&lt;&gt;0")</f>
        <v>1</v>
      </c>
      <c r="L928" s="18">
        <f>-_xlfn.MAXIFS('cons 2023 - 2025'!D929:AM929,'cons 2023 - 2025'!D929:AM929,"&lt;&gt;0")</f>
        <v>1</v>
      </c>
      <c r="M928" s="19">
        <f>COUNTIF('cons 2023 - 2025'!D929:AM929,"&lt;&gt;0")</f>
        <v>3</v>
      </c>
      <c r="N928" s="21">
        <f>-AVERAGE('cons 2023 - 2025'!D929:AM929)</f>
        <v>8.3333333333333329E-2</v>
      </c>
      <c r="O928" s="21">
        <f t="shared" si="183"/>
        <v>1</v>
      </c>
      <c r="P928" s="21">
        <f>_xlfn.STDEV.S('cons 2023 - 2025'!D929:AM929)</f>
        <v>0.28030595529069402</v>
      </c>
      <c r="Q928" s="21">
        <f>-AVERAGE('cons 2023 - 2025'!D929:AM929)/'⚙ Assumptions'!$B$5</f>
        <v>3.7878787878787876E-3</v>
      </c>
      <c r="R928" s="21">
        <f>_xlfn.STDEV.S('cons 2023 - 2025'!D929:AM929)/SQRT('⚙ Assumptions'!$B$5)</f>
        <v>5.9761430466719674E-2</v>
      </c>
      <c r="S928" s="21">
        <f>-IF(AVERAGE('cons 2023 - 2025'!D929:AM929)=0,"",_xlfn.STDEV.S('cons 2023 - 2025'!D929:AM929)/AVERAGE('cons 2023 - 2025'!D929:AM929))</f>
        <v>3.3636714634883282</v>
      </c>
      <c r="T928" s="21" t="str">
        <f t="shared" si="184"/>
        <v>Z</v>
      </c>
      <c r="U928" s="38">
        <f t="shared" si="185"/>
        <v>0.9</v>
      </c>
      <c r="V928" s="21">
        <f t="shared" si="186"/>
        <v>1.28</v>
      </c>
      <c r="W928" s="21">
        <f t="shared" si="187"/>
        <v>0.26498517478746397</v>
      </c>
      <c r="X928" s="21">
        <f t="shared" si="188"/>
        <v>0.22691974666954709</v>
      </c>
      <c r="Y928" s="21">
        <f t="shared" si="189"/>
        <v>0.31043972024200944</v>
      </c>
      <c r="Z928" s="21">
        <f t="shared" si="190"/>
        <v>0.26025308000288044</v>
      </c>
      <c r="AA928" s="21">
        <f>-AVERAGE('cons 2023 - 2025'!D929:AM929)*12</f>
        <v>1</v>
      </c>
      <c r="AB928" s="32">
        <f t="shared" si="191"/>
        <v>0.67700000000000005</v>
      </c>
      <c r="AC928" s="21">
        <f>SQRT((2*AA928*'⚙ Assumptions'!$B$3)/AB928)</f>
        <v>21.050687930179993</v>
      </c>
      <c r="AD928" s="21">
        <f t="shared" si="192"/>
        <v>0.26025308000288044</v>
      </c>
      <c r="AE928" s="21">
        <f t="shared" si="193"/>
        <v>21.310941010182873</v>
      </c>
      <c r="AF928" s="21">
        <f t="shared" si="194"/>
        <v>4.7504385762439524E-2</v>
      </c>
    </row>
    <row r="929" spans="1:32" x14ac:dyDescent="0.3">
      <c r="A929" s="16" t="s">
        <v>1869</v>
      </c>
      <c r="B929" s="17" t="s">
        <v>1870</v>
      </c>
      <c r="C929" s="16" t="s">
        <v>8</v>
      </c>
      <c r="D929" s="16" t="str">
        <f>VLOOKUP(A929,'Lead Time'!$A$2:$C$1180,3,0)</f>
        <v>Local</v>
      </c>
      <c r="E929" s="23" t="str">
        <f>VLOOKUP(A929,Classification!$A$2:$D$1180,4,0)</f>
        <v>C</v>
      </c>
      <c r="F929" s="26" t="str">
        <f>VLOOKUP(A929,Classification!$A$2:$E$1180,5,0)</f>
        <v>M</v>
      </c>
      <c r="G929" s="18">
        <f>VLOOKUP(A929,'Lead Time'!$A$2:$D$1180,4,0)</f>
        <v>63</v>
      </c>
      <c r="H929" s="18">
        <f t="shared" si="182"/>
        <v>2.1</v>
      </c>
      <c r="I929" s="27">
        <f>VLOOKUP(A929,Classification!$A$2:$F$1180,6,0)</f>
        <v>3.371</v>
      </c>
      <c r="J929" s="18">
        <f>-SUM('cons 2023 - 2025'!D930:AM930)</f>
        <v>13</v>
      </c>
      <c r="K929" s="18">
        <f>-_xlfn.MINIFS('cons 2023 - 2025'!D930:AM930,'cons 2023 - 2025'!D930:AM930,"&lt;&gt;0")</f>
        <v>3</v>
      </c>
      <c r="L929" s="18">
        <f>-_xlfn.MAXIFS('cons 2023 - 2025'!D930:AM930,'cons 2023 - 2025'!D930:AM930,"&lt;&gt;0")</f>
        <v>1</v>
      </c>
      <c r="M929" s="16">
        <f>COUNTIF('cons 2023 - 2025'!D930:AM930,"&lt;&gt;0")</f>
        <v>7</v>
      </c>
      <c r="N929" s="18">
        <f>-AVERAGE('cons 2023 - 2025'!D930:AM930)</f>
        <v>0.3611111111111111</v>
      </c>
      <c r="O929" s="18">
        <f t="shared" si="183"/>
        <v>1.8571428571428572</v>
      </c>
      <c r="P929" s="18">
        <f>_xlfn.STDEV.S('cons 2023 - 2025'!D930:AM930)</f>
        <v>0.79831171061283279</v>
      </c>
      <c r="Q929" s="18">
        <f>-AVERAGE('cons 2023 - 2025'!D930:AM930)/'⚙ Assumptions'!$B$5</f>
        <v>1.6414141414141412E-2</v>
      </c>
      <c r="R929" s="18">
        <f>_xlfn.STDEV.S('cons 2023 - 2025'!D930:AM930)/SQRT('⚙ Assumptions'!$B$5)</f>
        <v>0.17020062857772872</v>
      </c>
      <c r="S929" s="18">
        <f>-IF(AVERAGE('cons 2023 - 2025'!D930:AM930)=0,"",_xlfn.STDEV.S('cons 2023 - 2025'!D930:AM930)/AVERAGE('cons 2023 - 2025'!D930:AM930))</f>
        <v>2.2107093524663064</v>
      </c>
      <c r="T929" s="18" t="str">
        <f t="shared" si="184"/>
        <v>Z</v>
      </c>
      <c r="U929" s="37">
        <f t="shared" si="185"/>
        <v>0.9</v>
      </c>
      <c r="V929" s="18">
        <f t="shared" si="186"/>
        <v>1.28</v>
      </c>
      <c r="W929" s="18">
        <f t="shared" si="187"/>
        <v>1.7291847790216059</v>
      </c>
      <c r="X929" s="18">
        <f t="shared" si="188"/>
        <v>1.4807853772013464</v>
      </c>
      <c r="Y929" s="18">
        <f t="shared" si="189"/>
        <v>2.7632756881125147</v>
      </c>
      <c r="Z929" s="18">
        <f t="shared" si="190"/>
        <v>2.2391187105346795</v>
      </c>
      <c r="AA929" s="18">
        <f>-AVERAGE('cons 2023 - 2025'!D930:AM930)*12</f>
        <v>4.333333333333333</v>
      </c>
      <c r="AB929" s="27">
        <f t="shared" si="191"/>
        <v>0.67420000000000002</v>
      </c>
      <c r="AC929" s="18">
        <f>SQRT((2*AA929*'⚙ Assumptions'!$B$3)/AB929)</f>
        <v>43.91140185976559</v>
      </c>
      <c r="AD929" s="18">
        <f t="shared" si="192"/>
        <v>2.2391187105346795</v>
      </c>
      <c r="AE929" s="18">
        <f t="shared" si="193"/>
        <v>46.150520570300273</v>
      </c>
      <c r="AF929" s="18">
        <f t="shared" si="194"/>
        <v>9.8683557112846529E-2</v>
      </c>
    </row>
    <row r="930" spans="1:32" x14ac:dyDescent="0.3">
      <c r="A930" s="19" t="s">
        <v>1871</v>
      </c>
      <c r="B930" s="20" t="s">
        <v>1872</v>
      </c>
      <c r="C930" s="16" t="s">
        <v>130</v>
      </c>
      <c r="D930" s="16" t="str">
        <f>VLOOKUP(A930,'Lead Time'!$A$2:$C$1180,3,0)</f>
        <v>Local</v>
      </c>
      <c r="E930" s="23" t="str">
        <f>VLOOKUP(A930,Classification!$A$2:$D$1180,4,0)</f>
        <v>C</v>
      </c>
      <c r="F930" s="26" t="str">
        <f>VLOOKUP(A930,Classification!$A$2:$E$1180,5,0)</f>
        <v>M</v>
      </c>
      <c r="G930" s="21">
        <f>VLOOKUP(A930,'Lead Time'!$A$2:$D$1180,4,0)</f>
        <v>40.200000000000003</v>
      </c>
      <c r="H930" s="21">
        <f t="shared" si="182"/>
        <v>1.34</v>
      </c>
      <c r="I930" s="32">
        <f>VLOOKUP(A930,Classification!$A$2:$F$1180,6,0)</f>
        <v>3.3679999999999999</v>
      </c>
      <c r="J930" s="21">
        <f>-SUM('cons 2023 - 2025'!D931:AM931)</f>
        <v>337</v>
      </c>
      <c r="K930" s="18">
        <f>-_xlfn.MINIFS('cons 2023 - 2025'!D931:AM931,'cons 2023 - 2025'!D931:AM931,"&lt;&gt;0")</f>
        <v>107</v>
      </c>
      <c r="L930" s="18">
        <f>-_xlfn.MAXIFS('cons 2023 - 2025'!D931:AM931,'cons 2023 - 2025'!D931:AM931,"&lt;&gt;0")</f>
        <v>1</v>
      </c>
      <c r="M930" s="19">
        <f>COUNTIF('cons 2023 - 2025'!D931:AM931,"&lt;&gt;0")</f>
        <v>12</v>
      </c>
      <c r="N930" s="21">
        <f>-AVERAGE('cons 2023 - 2025'!D931:AM931)</f>
        <v>9.3611111111111107</v>
      </c>
      <c r="O930" s="21">
        <f t="shared" si="183"/>
        <v>28.083333333333332</v>
      </c>
      <c r="P930" s="21">
        <f>_xlfn.STDEV.S('cons 2023 - 2025'!D931:AM931)</f>
        <v>21.637471172254827</v>
      </c>
      <c r="Q930" s="21">
        <f>-AVERAGE('cons 2023 - 2025'!D931:AM931)/'⚙ Assumptions'!$B$5</f>
        <v>0.4255050505050505</v>
      </c>
      <c r="R930" s="21">
        <f>_xlfn.STDEV.S('cons 2023 - 2025'!D931:AM931)/SQRT('⚙ Assumptions'!$B$5)</f>
        <v>4.6131243540485984</v>
      </c>
      <c r="S930" s="21">
        <f>-IF(AVERAGE('cons 2023 - 2025'!D931:AM931)=0,"",_xlfn.STDEV.S('cons 2023 - 2025'!D931:AM931)/AVERAGE('cons 2023 - 2025'!D931:AM931))</f>
        <v>2.3114212528224742</v>
      </c>
      <c r="T930" s="21" t="str">
        <f t="shared" si="184"/>
        <v>Z</v>
      </c>
      <c r="U930" s="38">
        <f t="shared" si="185"/>
        <v>0.9</v>
      </c>
      <c r="V930" s="21">
        <f t="shared" si="186"/>
        <v>1.28</v>
      </c>
      <c r="W930" s="21">
        <f t="shared" si="187"/>
        <v>37.438475685845617</v>
      </c>
      <c r="X930" s="21">
        <f t="shared" si="188"/>
        <v>32.060395171692434</v>
      </c>
      <c r="Y930" s="21">
        <f t="shared" si="189"/>
        <v>54.543778716148651</v>
      </c>
      <c r="Z930" s="21">
        <f t="shared" si="190"/>
        <v>44.604284060581321</v>
      </c>
      <c r="AA930" s="21">
        <f>-AVERAGE('cons 2023 - 2025'!D931:AM931)*12</f>
        <v>112.33333333333333</v>
      </c>
      <c r="AB930" s="32">
        <f t="shared" si="191"/>
        <v>0.67359999999999998</v>
      </c>
      <c r="AC930" s="21">
        <f>SQRT((2*AA930*'⚙ Assumptions'!$B$3)/AB930)</f>
        <v>223.67317946370196</v>
      </c>
      <c r="AD930" s="21">
        <f t="shared" si="192"/>
        <v>44.604284060581321</v>
      </c>
      <c r="AE930" s="21">
        <f t="shared" si="193"/>
        <v>268.27746352428329</v>
      </c>
      <c r="AF930" s="21">
        <f t="shared" si="194"/>
        <v>0.5022208456224988</v>
      </c>
    </row>
    <row r="931" spans="1:32" x14ac:dyDescent="0.3">
      <c r="A931" s="16" t="s">
        <v>1873</v>
      </c>
      <c r="B931" s="17" t="s">
        <v>1874</v>
      </c>
      <c r="C931" s="16" t="s">
        <v>8</v>
      </c>
      <c r="D931" s="16" t="str">
        <f>VLOOKUP(A931,'Lead Time'!$A$2:$C$1180,3,0)</f>
        <v>Local</v>
      </c>
      <c r="E931" s="23" t="str">
        <f>VLOOKUP(A931,Classification!$A$2:$D$1180,4,0)</f>
        <v>C</v>
      </c>
      <c r="F931" s="25" t="str">
        <f>VLOOKUP(A931,Classification!$A$2:$E$1180,5,0)</f>
        <v>L</v>
      </c>
      <c r="G931" s="18">
        <f>VLOOKUP(A931,'Lead Time'!$A$2:$D$1180,4,0)</f>
        <v>3</v>
      </c>
      <c r="H931" s="18">
        <f t="shared" si="182"/>
        <v>0.1</v>
      </c>
      <c r="I931" s="27">
        <f>VLOOKUP(A931,Classification!$A$2:$F$1180,6,0)</f>
        <v>3.3479999999999999</v>
      </c>
      <c r="J931" s="18">
        <f>-SUM('cons 2023 - 2025'!D932:AM932)</f>
        <v>2</v>
      </c>
      <c r="K931" s="18">
        <f>-_xlfn.MINIFS('cons 2023 - 2025'!D932:AM932,'cons 2023 - 2025'!D932:AM932,"&lt;&gt;0")</f>
        <v>1</v>
      </c>
      <c r="L931" s="18">
        <f>-_xlfn.MAXIFS('cons 2023 - 2025'!D932:AM932,'cons 2023 - 2025'!D932:AM932,"&lt;&gt;0")</f>
        <v>1</v>
      </c>
      <c r="M931" s="16">
        <f>COUNTIF('cons 2023 - 2025'!D932:AM932,"&lt;&gt;0")</f>
        <v>2</v>
      </c>
      <c r="N931" s="18">
        <f>-AVERAGE('cons 2023 - 2025'!D932:AM932)</f>
        <v>5.5555555555555552E-2</v>
      </c>
      <c r="O931" s="18">
        <f t="shared" si="183"/>
        <v>1</v>
      </c>
      <c r="P931" s="18">
        <f>_xlfn.STDEV.S('cons 2023 - 2025'!D932:AM932)</f>
        <v>0.2323106841457232</v>
      </c>
      <c r="Q931" s="18">
        <f>-AVERAGE('cons 2023 - 2025'!D932:AM932)/'⚙ Assumptions'!$B$5</f>
        <v>2.525252525252525E-3</v>
      </c>
      <c r="R931" s="18">
        <f>_xlfn.STDEV.S('cons 2023 - 2025'!D932:AM932)/SQRT('⚙ Assumptions'!$B$5)</f>
        <v>4.9528804276930134E-2</v>
      </c>
      <c r="S931" s="18">
        <f>-IF(AVERAGE('cons 2023 - 2025'!D932:AM932)=0,"",_xlfn.STDEV.S('cons 2023 - 2025'!D932:AM932)/AVERAGE('cons 2023 - 2025'!D932:AM932))</f>
        <v>4.1815923146230176</v>
      </c>
      <c r="T931" s="18" t="str">
        <f t="shared" si="184"/>
        <v>Z</v>
      </c>
      <c r="U931" s="37">
        <f t="shared" si="185"/>
        <v>0.9</v>
      </c>
      <c r="V931" s="18">
        <f t="shared" si="186"/>
        <v>1.28</v>
      </c>
      <c r="W931" s="18">
        <f t="shared" si="187"/>
        <v>0.10980659897059544</v>
      </c>
      <c r="X931" s="18">
        <f t="shared" si="188"/>
        <v>9.4032753496633995E-2</v>
      </c>
      <c r="Y931" s="18">
        <f t="shared" si="189"/>
        <v>0.11738235654635301</v>
      </c>
      <c r="Z931" s="18">
        <f t="shared" si="190"/>
        <v>9.9588309052189544E-2</v>
      </c>
      <c r="AA931" s="18">
        <f>-AVERAGE('cons 2023 - 2025'!D932:AM932)*12</f>
        <v>0.66666666666666663</v>
      </c>
      <c r="AB931" s="27">
        <f t="shared" si="191"/>
        <v>0.66959999999999997</v>
      </c>
      <c r="AC931" s="18">
        <f>SQRT((2*AA931*'⚙ Assumptions'!$B$3)/AB931)</f>
        <v>17.282528245507088</v>
      </c>
      <c r="AD931" s="18">
        <f t="shared" si="192"/>
        <v>9.9588309052189544E-2</v>
      </c>
      <c r="AE931" s="18">
        <f t="shared" si="193"/>
        <v>17.382116554559278</v>
      </c>
      <c r="AF931" s="18">
        <f t="shared" si="194"/>
        <v>3.8574603043971818E-2</v>
      </c>
    </row>
    <row r="932" spans="1:32" x14ac:dyDescent="0.3">
      <c r="A932" s="19" t="s">
        <v>1875</v>
      </c>
      <c r="B932" s="20" t="s">
        <v>1876</v>
      </c>
      <c r="C932" s="16" t="s">
        <v>8</v>
      </c>
      <c r="D932" s="16" t="str">
        <f>VLOOKUP(A932,'Lead Time'!$A$2:$C$1180,3,0)</f>
        <v>Local</v>
      </c>
      <c r="E932" s="23" t="str">
        <f>VLOOKUP(A932,Classification!$A$2:$D$1180,4,0)</f>
        <v>C</v>
      </c>
      <c r="F932" s="25" t="str">
        <f>VLOOKUP(A932,Classification!$A$2:$E$1180,5,0)</f>
        <v>L</v>
      </c>
      <c r="G932" s="21">
        <f>VLOOKUP(A932,'Lead Time'!$A$2:$D$1180,4,0)</f>
        <v>3.5</v>
      </c>
      <c r="H932" s="21">
        <f t="shared" si="182"/>
        <v>0.11666666666666667</v>
      </c>
      <c r="I932" s="32">
        <f>VLOOKUP(A932,Classification!$A$2:$F$1180,6,0)</f>
        <v>3.3370000000000002</v>
      </c>
      <c r="J932" s="21">
        <f>-SUM('cons 2023 - 2025'!D933:AM933)</f>
        <v>154</v>
      </c>
      <c r="K932" s="18">
        <f>-_xlfn.MINIFS('cons 2023 - 2025'!D933:AM933,'cons 2023 - 2025'!D933:AM933,"&lt;&gt;0")</f>
        <v>70</v>
      </c>
      <c r="L932" s="18">
        <f>-_xlfn.MAXIFS('cons 2023 - 2025'!D933:AM933,'cons 2023 - 2025'!D933:AM933,"&lt;&gt;0")</f>
        <v>16</v>
      </c>
      <c r="M932" s="19">
        <f>COUNTIF('cons 2023 - 2025'!D933:AM933,"&lt;&gt;0")</f>
        <v>4</v>
      </c>
      <c r="N932" s="21">
        <f>-AVERAGE('cons 2023 - 2025'!D933:AM933)</f>
        <v>4.2777777777777777</v>
      </c>
      <c r="O932" s="21">
        <f t="shared" si="183"/>
        <v>38.5</v>
      </c>
      <c r="P932" s="21">
        <f>_xlfn.STDEV.S('cons 2023 - 2025'!D933:AM933)</f>
        <v>14.462979560857361</v>
      </c>
      <c r="Q932" s="21">
        <f>-AVERAGE('cons 2023 - 2025'!D933:AM933)/'⚙ Assumptions'!$B$5</f>
        <v>0.19444444444444445</v>
      </c>
      <c r="R932" s="21">
        <f>_xlfn.STDEV.S('cons 2023 - 2025'!D933:AM933)/SQRT('⚙ Assumptions'!$B$5)</f>
        <v>3.0835176030113414</v>
      </c>
      <c r="S932" s="21">
        <f>-IF(AVERAGE('cons 2023 - 2025'!D933:AM933)=0,"",_xlfn.STDEV.S('cons 2023 - 2025'!D933:AM933)/AVERAGE('cons 2023 - 2025'!D933:AM933))</f>
        <v>3.3809562609796431</v>
      </c>
      <c r="T932" s="21" t="str">
        <f t="shared" si="184"/>
        <v>Z</v>
      </c>
      <c r="U932" s="38">
        <f t="shared" si="185"/>
        <v>0.9</v>
      </c>
      <c r="V932" s="21">
        <f t="shared" si="186"/>
        <v>1.28</v>
      </c>
      <c r="W932" s="21">
        <f t="shared" si="187"/>
        <v>7.3839785065951125</v>
      </c>
      <c r="X932" s="21">
        <f t="shared" si="188"/>
        <v>6.3232614182052416</v>
      </c>
      <c r="Y932" s="21">
        <f t="shared" si="189"/>
        <v>8.0645340621506687</v>
      </c>
      <c r="Z932" s="21">
        <f t="shared" si="190"/>
        <v>6.8223354922793158</v>
      </c>
      <c r="AA932" s="21">
        <f>-AVERAGE('cons 2023 - 2025'!D933:AM933)*12</f>
        <v>51.333333333333329</v>
      </c>
      <c r="AB932" s="32">
        <f t="shared" si="191"/>
        <v>0.6674000000000001</v>
      </c>
      <c r="AC932" s="21">
        <f>SQRT((2*AA932*'⚙ Assumptions'!$B$3)/AB932)</f>
        <v>151.90331767373507</v>
      </c>
      <c r="AD932" s="21">
        <f t="shared" si="192"/>
        <v>6.8223354922793158</v>
      </c>
      <c r="AE932" s="21">
        <f t="shared" si="193"/>
        <v>158.72565316601438</v>
      </c>
      <c r="AF932" s="21">
        <f t="shared" si="194"/>
        <v>0.33793424738483607</v>
      </c>
    </row>
    <row r="933" spans="1:32" x14ac:dyDescent="0.3">
      <c r="A933" s="16" t="s">
        <v>1877</v>
      </c>
      <c r="B933" s="17" t="s">
        <v>1878</v>
      </c>
      <c r="C933" s="16" t="s">
        <v>8</v>
      </c>
      <c r="D933" s="16" t="str">
        <f>VLOOKUP(A933,'Lead Time'!$A$2:$C$1180,3,0)</f>
        <v>Import</v>
      </c>
      <c r="E933" s="23" t="str">
        <f>VLOOKUP(A933,Classification!$A$2:$D$1180,4,0)</f>
        <v>C</v>
      </c>
      <c r="F933" s="25" t="str">
        <f>VLOOKUP(A933,Classification!$A$2:$E$1180,5,0)</f>
        <v>L</v>
      </c>
      <c r="G933" s="18">
        <f>VLOOKUP(A933,'Lead Time'!$A$2:$D$1180,4,0)</f>
        <v>167</v>
      </c>
      <c r="H933" s="18">
        <f t="shared" si="182"/>
        <v>5.5666666666666664</v>
      </c>
      <c r="I933" s="27">
        <f>VLOOKUP(A933,Classification!$A$2:$F$1180,6,0)</f>
        <v>3.32</v>
      </c>
      <c r="J933" s="18">
        <f>-SUM('cons 2023 - 2025'!D934:AM934)</f>
        <v>107</v>
      </c>
      <c r="K933" s="18">
        <f>-_xlfn.MINIFS('cons 2023 - 2025'!D934:AM934,'cons 2023 - 2025'!D934:AM934,"&lt;&gt;0")</f>
        <v>75</v>
      </c>
      <c r="L933" s="18">
        <f>-_xlfn.MAXIFS('cons 2023 - 2025'!D934:AM934,'cons 2023 - 2025'!D934:AM934,"&lt;&gt;0")</f>
        <v>32</v>
      </c>
      <c r="M933" s="16">
        <f>COUNTIF('cons 2023 - 2025'!D934:AM934,"&lt;&gt;0")</f>
        <v>2</v>
      </c>
      <c r="N933" s="18">
        <f>-AVERAGE('cons 2023 - 2025'!D934:AM934)</f>
        <v>2.9722222222222223</v>
      </c>
      <c r="O933" s="18">
        <f t="shared" si="183"/>
        <v>53.5</v>
      </c>
      <c r="P933" s="18">
        <f>_xlfn.STDEV.S('cons 2023 - 2025'!D934:AM934)</f>
        <v>13.449346476127404</v>
      </c>
      <c r="Q933" s="18">
        <f>-AVERAGE('cons 2023 - 2025'!D934:AM934)/'⚙ Assumptions'!$B$5</f>
        <v>0.13510101010101011</v>
      </c>
      <c r="R933" s="18">
        <f>_xlfn.STDEV.S('cons 2023 - 2025'!D934:AM934)/SQRT('⚙ Assumptions'!$B$5)</f>
        <v>2.8674103032251672</v>
      </c>
      <c r="S933" s="18">
        <f>-IF(AVERAGE('cons 2023 - 2025'!D934:AM934)=0,"",_xlfn.STDEV.S('cons 2023 - 2025'!D934:AM934)/AVERAGE('cons 2023 - 2025'!D934:AM934))</f>
        <v>4.5250137676690327</v>
      </c>
      <c r="T933" s="18" t="str">
        <f t="shared" si="184"/>
        <v>Z</v>
      </c>
      <c r="U933" s="37">
        <f t="shared" si="185"/>
        <v>0.9</v>
      </c>
      <c r="V933" s="18">
        <f t="shared" si="186"/>
        <v>1.28</v>
      </c>
      <c r="W933" s="18">
        <f t="shared" si="187"/>
        <v>47.430537541612274</v>
      </c>
      <c r="X933" s="18">
        <f t="shared" si="188"/>
        <v>40.6170857368745</v>
      </c>
      <c r="Y933" s="18">
        <f t="shared" si="189"/>
        <v>69.992406228480959</v>
      </c>
      <c r="Z933" s="18">
        <f t="shared" si="190"/>
        <v>57.162456107244871</v>
      </c>
      <c r="AA933" s="18">
        <f>-AVERAGE('cons 2023 - 2025'!D934:AM934)*12</f>
        <v>35.666666666666671</v>
      </c>
      <c r="AB933" s="27">
        <f t="shared" si="191"/>
        <v>0.66400000000000003</v>
      </c>
      <c r="AC933" s="18">
        <f>SQRT((2*AA933*'⚙ Assumptions'!$B$3)/AB933)</f>
        <v>126.94273445662537</v>
      </c>
      <c r="AD933" s="18">
        <f t="shared" si="192"/>
        <v>57.162456107244871</v>
      </c>
      <c r="AE933" s="18">
        <f t="shared" si="193"/>
        <v>184.10519056387025</v>
      </c>
      <c r="AF933" s="18">
        <f t="shared" si="194"/>
        <v>0.28096658559733084</v>
      </c>
    </row>
    <row r="934" spans="1:32" x14ac:dyDescent="0.3">
      <c r="A934" s="19" t="s">
        <v>1879</v>
      </c>
      <c r="B934" s="20" t="s">
        <v>1880</v>
      </c>
      <c r="C934" s="16" t="s">
        <v>130</v>
      </c>
      <c r="D934" s="16" t="str">
        <f>VLOOKUP(A934,'Lead Time'!$A$2:$C$1180,3,0)</f>
        <v>Local</v>
      </c>
      <c r="E934" s="23" t="str">
        <f>VLOOKUP(A934,Classification!$A$2:$D$1180,4,0)</f>
        <v>C</v>
      </c>
      <c r="F934" s="26" t="str">
        <f>VLOOKUP(A934,Classification!$A$2:$E$1180,5,0)</f>
        <v>M</v>
      </c>
      <c r="G934" s="21">
        <f>VLOOKUP(A934,'Lead Time'!$A$2:$D$1180,4,0)</f>
        <v>13</v>
      </c>
      <c r="H934" s="21">
        <f t="shared" si="182"/>
        <v>0.43333333333333335</v>
      </c>
      <c r="I934" s="32">
        <f>VLOOKUP(A934,Classification!$A$2:$F$1180,6,0)</f>
        <v>3.2970000000000002</v>
      </c>
      <c r="J934" s="21">
        <f>-SUM('cons 2023 - 2025'!D935:AM935)</f>
        <v>233</v>
      </c>
      <c r="K934" s="18">
        <f>-_xlfn.MINIFS('cons 2023 - 2025'!D935:AM935,'cons 2023 - 2025'!D935:AM935,"&lt;&gt;0")</f>
        <v>50</v>
      </c>
      <c r="L934" s="18">
        <f>-_xlfn.MAXIFS('cons 2023 - 2025'!D935:AM935,'cons 2023 - 2025'!D935:AM935,"&lt;&gt;0")</f>
        <v>5</v>
      </c>
      <c r="M934" s="19">
        <f>COUNTIF('cons 2023 - 2025'!D935:AM935,"&lt;&gt;0")</f>
        <v>10</v>
      </c>
      <c r="N934" s="21">
        <f>-AVERAGE('cons 2023 - 2025'!D935:AM935)</f>
        <v>6.4722222222222223</v>
      </c>
      <c r="O934" s="21">
        <f t="shared" si="183"/>
        <v>23.3</v>
      </c>
      <c r="P934" s="21">
        <f>_xlfn.STDEV.S('cons 2023 - 2025'!D935:AM935)</f>
        <v>13.536165549289716</v>
      </c>
      <c r="Q934" s="21">
        <f>-AVERAGE('cons 2023 - 2025'!D935:AM935)/'⚙ Assumptions'!$B$5</f>
        <v>0.29419191919191917</v>
      </c>
      <c r="R934" s="21">
        <f>_xlfn.STDEV.S('cons 2023 - 2025'!D935:AM935)/SQRT('⚙ Assumptions'!$B$5)</f>
        <v>2.8859201918167026</v>
      </c>
      <c r="S934" s="21">
        <f>-IF(AVERAGE('cons 2023 - 2025'!D935:AM935)=0,"",_xlfn.STDEV.S('cons 2023 - 2025'!D935:AM935)/AVERAGE('cons 2023 - 2025'!D935:AM935))</f>
        <v>2.0914247200619305</v>
      </c>
      <c r="T934" s="21" t="str">
        <f t="shared" si="184"/>
        <v>Z</v>
      </c>
      <c r="U934" s="38">
        <f t="shared" si="185"/>
        <v>0.9</v>
      </c>
      <c r="V934" s="21">
        <f t="shared" si="186"/>
        <v>1.28</v>
      </c>
      <c r="W934" s="21">
        <f t="shared" si="187"/>
        <v>13.31882653246975</v>
      </c>
      <c r="X934" s="21">
        <f t="shared" si="188"/>
        <v>11.405561632297998</v>
      </c>
      <c r="Y934" s="21">
        <f t="shared" si="189"/>
        <v>17.143321481964698</v>
      </c>
      <c r="Z934" s="21">
        <f t="shared" si="190"/>
        <v>14.210191261927626</v>
      </c>
      <c r="AA934" s="21">
        <f>-AVERAGE('cons 2023 - 2025'!D935:AM935)*12</f>
        <v>77.666666666666671</v>
      </c>
      <c r="AB934" s="32">
        <f t="shared" si="191"/>
        <v>0.6594000000000001</v>
      </c>
      <c r="AC934" s="21">
        <f>SQRT((2*AA934*'⚙ Assumptions'!$B$3)/AB934)</f>
        <v>187.9764697230695</v>
      </c>
      <c r="AD934" s="21">
        <f t="shared" si="192"/>
        <v>14.210191261927626</v>
      </c>
      <c r="AE934" s="21">
        <f t="shared" si="193"/>
        <v>202.18666098499713</v>
      </c>
      <c r="AF934" s="21">
        <f t="shared" si="194"/>
        <v>0.41317228045130688</v>
      </c>
    </row>
    <row r="935" spans="1:32" x14ac:dyDescent="0.3">
      <c r="A935" s="16" t="s">
        <v>1881</v>
      </c>
      <c r="B935" s="17" t="s">
        <v>1882</v>
      </c>
      <c r="C935" s="16" t="s">
        <v>130</v>
      </c>
      <c r="D935" s="16"/>
      <c r="E935" s="23" t="str">
        <f>VLOOKUP(A935,Classification!$A$2:$D$1180,4,0)</f>
        <v>C</v>
      </c>
      <c r="F935" s="25" t="str">
        <f>VLOOKUP(A935,Classification!$A$2:$E$1180,5,0)</f>
        <v>L</v>
      </c>
      <c r="G935" s="18">
        <f>VLOOKUP(A935,'Lead Time'!$A$2:$D$1180,4,0)</f>
        <v>44</v>
      </c>
      <c r="H935" s="18">
        <f t="shared" si="182"/>
        <v>1.4666666666666666</v>
      </c>
      <c r="I935" s="27">
        <f>VLOOKUP(A935,Classification!$A$2:$F$1180,6,0)</f>
        <v>3.2919999999999998</v>
      </c>
      <c r="J935" s="18">
        <f>-SUM('cons 2023 - 2025'!D936:AM936)</f>
        <v>17</v>
      </c>
      <c r="K935" s="18">
        <f>-_xlfn.MINIFS('cons 2023 - 2025'!D936:AM936,'cons 2023 - 2025'!D936:AM936,"&lt;&gt;0")</f>
        <v>15</v>
      </c>
      <c r="L935" s="18">
        <f>-_xlfn.MAXIFS('cons 2023 - 2025'!D936:AM936,'cons 2023 - 2025'!D936:AM936,"&lt;&gt;0")</f>
        <v>2</v>
      </c>
      <c r="M935" s="16">
        <f>COUNTIF('cons 2023 - 2025'!D936:AM936,"&lt;&gt;0")</f>
        <v>2</v>
      </c>
      <c r="N935" s="18">
        <f>-AVERAGE('cons 2023 - 2025'!D936:AM936)</f>
        <v>0.47222222222222221</v>
      </c>
      <c r="O935" s="18">
        <f t="shared" si="183"/>
        <v>8.5</v>
      </c>
      <c r="P935" s="18">
        <f>_xlfn.STDEV.S('cons 2023 - 2025'!D936:AM936)</f>
        <v>2.5126663255378863</v>
      </c>
      <c r="Q935" s="18">
        <f>-AVERAGE('cons 2023 - 2025'!D936:AM936)/'⚙ Assumptions'!$B$5</f>
        <v>2.1464646464646464E-2</v>
      </c>
      <c r="R935" s="18">
        <f>_xlfn.STDEV.S('cons 2023 - 2025'!D936:AM936)/SQRT('⚙ Assumptions'!$B$5)</f>
        <v>0.53570226056729675</v>
      </c>
      <c r="S935" s="18">
        <f>-IF(AVERAGE('cons 2023 - 2025'!D936:AM936)=0,"",_xlfn.STDEV.S('cons 2023 - 2025'!D936:AM936)/AVERAGE('cons 2023 - 2025'!D936:AM936))</f>
        <v>5.3209404540802296</v>
      </c>
      <c r="T935" s="18" t="str">
        <f t="shared" si="184"/>
        <v>Z</v>
      </c>
      <c r="U935" s="37">
        <f t="shared" si="185"/>
        <v>0.9</v>
      </c>
      <c r="V935" s="18">
        <f t="shared" si="186"/>
        <v>1.28</v>
      </c>
      <c r="W935" s="18">
        <f t="shared" si="187"/>
        <v>4.548411897976127</v>
      </c>
      <c r="X935" s="18">
        <f t="shared" si="188"/>
        <v>3.8950272462047355</v>
      </c>
      <c r="Y935" s="18">
        <f t="shared" si="189"/>
        <v>5.4928563424205716</v>
      </c>
      <c r="Z935" s="18">
        <f t="shared" si="190"/>
        <v>4.5876198387973277</v>
      </c>
      <c r="AA935" s="18">
        <f>-AVERAGE('cons 2023 - 2025'!D936:AM936)*12</f>
        <v>5.6666666666666661</v>
      </c>
      <c r="AB935" s="27">
        <f t="shared" si="191"/>
        <v>0.65839999999999999</v>
      </c>
      <c r="AC935" s="18">
        <f>SQRT((2*AA935*'⚙ Assumptions'!$B$3)/AB935)</f>
        <v>50.813551449742235</v>
      </c>
      <c r="AD935" s="18">
        <f t="shared" si="192"/>
        <v>4.5876198387973277</v>
      </c>
      <c r="AE935" s="18">
        <f t="shared" si="193"/>
        <v>55.401171288539565</v>
      </c>
      <c r="AF935" s="18">
        <f t="shared" si="194"/>
        <v>0.11151880758170096</v>
      </c>
    </row>
    <row r="936" spans="1:32" x14ac:dyDescent="0.3">
      <c r="A936" s="19" t="s">
        <v>1883</v>
      </c>
      <c r="B936" s="20" t="s">
        <v>1884</v>
      </c>
      <c r="C936" s="16" t="s">
        <v>20</v>
      </c>
      <c r="D936" s="16"/>
      <c r="E936" s="23" t="str">
        <f>VLOOKUP(A936,Classification!$A$2:$D$1180,4,0)</f>
        <v>C</v>
      </c>
      <c r="F936" s="25" t="str">
        <f>VLOOKUP(A936,Classification!$A$2:$E$1180,5,0)</f>
        <v>L</v>
      </c>
      <c r="G936" s="21">
        <f>VLOOKUP(A936,'Lead Time'!$A$2:$D$1180,4,0)</f>
        <v>44</v>
      </c>
      <c r="H936" s="21">
        <f t="shared" si="182"/>
        <v>1.4666666666666666</v>
      </c>
      <c r="I936" s="32">
        <f>VLOOKUP(A936,Classification!$A$2:$F$1180,6,0)</f>
        <v>3.2879999999999998</v>
      </c>
      <c r="J936" s="21">
        <f>-SUM('cons 2023 - 2025'!D937:AM937)</f>
        <v>120141</v>
      </c>
      <c r="K936" s="18">
        <f>-_xlfn.MINIFS('cons 2023 - 2025'!D937:AM937,'cons 2023 - 2025'!D937:AM937,"&lt;&gt;0")</f>
        <v>15665</v>
      </c>
      <c r="L936" s="18">
        <f>-_xlfn.MAXIFS('cons 2023 - 2025'!D937:AM937,'cons 2023 - 2025'!D937:AM937,"&lt;&gt;0")</f>
        <v>1178</v>
      </c>
      <c r="M936" s="19">
        <f>COUNTIF('cons 2023 - 2025'!D937:AM937,"&lt;&gt;0")</f>
        <v>17</v>
      </c>
      <c r="N936" s="21">
        <f>-AVERAGE('cons 2023 - 2025'!D937:AM937)</f>
        <v>3337.25</v>
      </c>
      <c r="O936" s="21">
        <f t="shared" si="183"/>
        <v>7067.1176470588234</v>
      </c>
      <c r="P936" s="21">
        <f>_xlfn.STDEV.S('cons 2023 - 2025'!D937:AM937)</f>
        <v>4515.6835291807474</v>
      </c>
      <c r="Q936" s="21">
        <f>-AVERAGE('cons 2023 - 2025'!D937:AM937)/'⚙ Assumptions'!$B$5</f>
        <v>151.69318181818181</v>
      </c>
      <c r="R936" s="21">
        <f>_xlfn.STDEV.S('cons 2023 - 2025'!D937:AM937)/SQRT('⚙ Assumptions'!$B$5)</f>
        <v>962.74696325656635</v>
      </c>
      <c r="S936" s="21">
        <f>-IF(AVERAGE('cons 2023 - 2025'!D937:AM937)=0,"",_xlfn.STDEV.S('cons 2023 - 2025'!D937:AM937)/AVERAGE('cons 2023 - 2025'!D937:AM937))</f>
        <v>1.3531151484547899</v>
      </c>
      <c r="T936" s="21" t="str">
        <f t="shared" si="184"/>
        <v>Z</v>
      </c>
      <c r="U936" s="38">
        <f t="shared" si="185"/>
        <v>0.9</v>
      </c>
      <c r="V936" s="21">
        <f t="shared" si="186"/>
        <v>1.28</v>
      </c>
      <c r="W936" s="21">
        <f t="shared" si="187"/>
        <v>8174.2603396508339</v>
      </c>
      <c r="X936" s="21">
        <f t="shared" si="188"/>
        <v>7000.0183480915457</v>
      </c>
      <c r="Y936" s="21">
        <f t="shared" si="189"/>
        <v>14848.760339650835</v>
      </c>
      <c r="Z936" s="21">
        <f t="shared" si="190"/>
        <v>11894.651681424879</v>
      </c>
      <c r="AA936" s="21">
        <f>-AVERAGE('cons 2023 - 2025'!D937:AM937)*12</f>
        <v>40047</v>
      </c>
      <c r="AB936" s="32">
        <f t="shared" si="191"/>
        <v>0.65759999999999996</v>
      </c>
      <c r="AC936" s="21">
        <f>SQRT((2*AA936*'⚙ Assumptions'!$B$3)/AB936)</f>
        <v>4274.2972274189315</v>
      </c>
      <c r="AD936" s="21">
        <f t="shared" si="192"/>
        <v>11894.651681424879</v>
      </c>
      <c r="AE936" s="21">
        <f t="shared" si="193"/>
        <v>16168.948908843809</v>
      </c>
      <c r="AF936" s="21">
        <f t="shared" si="194"/>
        <v>9.3692595225022988</v>
      </c>
    </row>
    <row r="937" spans="1:32" x14ac:dyDescent="0.3">
      <c r="A937" s="16" t="s">
        <v>1885</v>
      </c>
      <c r="B937" s="17" t="s">
        <v>1886</v>
      </c>
      <c r="C937" s="16" t="s">
        <v>8</v>
      </c>
      <c r="D937" s="16" t="str">
        <f>VLOOKUP(A937,'Lead Time'!$A$2:$C$1180,3,0)</f>
        <v>Local</v>
      </c>
      <c r="E937" s="23" t="str">
        <f>VLOOKUP(A937,Classification!$A$2:$D$1180,4,0)</f>
        <v>C</v>
      </c>
      <c r="F937" s="25" t="str">
        <f>VLOOKUP(A937,Classification!$A$2:$E$1180,5,0)</f>
        <v>L</v>
      </c>
      <c r="G937" s="18">
        <f>VLOOKUP(A937,'Lead Time'!$A$2:$D$1180,4,0)</f>
        <v>6</v>
      </c>
      <c r="H937" s="18">
        <f t="shared" si="182"/>
        <v>0.2</v>
      </c>
      <c r="I937" s="27">
        <f>VLOOKUP(A937,Classification!$A$2:$F$1180,6,0)</f>
        <v>3.24</v>
      </c>
      <c r="J937" s="18">
        <f>-SUM('cons 2023 - 2025'!D938:AM938)</f>
        <v>5</v>
      </c>
      <c r="K937" s="18">
        <f>-_xlfn.MINIFS('cons 2023 - 2025'!D938:AM938,'cons 2023 - 2025'!D938:AM938,"&lt;&gt;0")</f>
        <v>2</v>
      </c>
      <c r="L937" s="18">
        <f>-_xlfn.MAXIFS('cons 2023 - 2025'!D938:AM938,'cons 2023 - 2025'!D938:AM938,"&lt;&gt;0")</f>
        <v>1</v>
      </c>
      <c r="M937" s="16">
        <f>COUNTIF('cons 2023 - 2025'!D938:AM938,"&lt;&gt;0")</f>
        <v>3</v>
      </c>
      <c r="N937" s="18">
        <f>-AVERAGE('cons 2023 - 2025'!D938:AM938)</f>
        <v>0.1388888888888889</v>
      </c>
      <c r="O937" s="18">
        <f t="shared" si="183"/>
        <v>1.6666666666666667</v>
      </c>
      <c r="P937" s="18">
        <f>_xlfn.STDEV.S('cons 2023 - 2025'!D938:AM938)</f>
        <v>0.48713610757321951</v>
      </c>
      <c r="Q937" s="18">
        <f>-AVERAGE('cons 2023 - 2025'!D938:AM938)/'⚙ Assumptions'!$B$5</f>
        <v>6.313131313131313E-3</v>
      </c>
      <c r="R937" s="18">
        <f>_xlfn.STDEV.S('cons 2023 - 2025'!D938:AM938)/SQRT('⚙ Assumptions'!$B$5)</f>
        <v>0.10385776709729411</v>
      </c>
      <c r="S937" s="18">
        <f>-IF(AVERAGE('cons 2023 - 2025'!D938:AM938)=0,"",_xlfn.STDEV.S('cons 2023 - 2025'!D938:AM938)/AVERAGE('cons 2023 - 2025'!D938:AM938))</f>
        <v>3.5073799745271805</v>
      </c>
      <c r="T937" s="18" t="str">
        <f t="shared" si="184"/>
        <v>Z</v>
      </c>
      <c r="U937" s="37">
        <f t="shared" si="185"/>
        <v>0.9</v>
      </c>
      <c r="V937" s="18">
        <f t="shared" si="186"/>
        <v>1.28</v>
      </c>
      <c r="W937" s="18">
        <f t="shared" si="187"/>
        <v>0.32563012507287825</v>
      </c>
      <c r="X937" s="18">
        <f t="shared" si="188"/>
        <v>0.27885297941206244</v>
      </c>
      <c r="Y937" s="18">
        <f t="shared" si="189"/>
        <v>0.36350891295166615</v>
      </c>
      <c r="Z937" s="18">
        <f t="shared" si="190"/>
        <v>0.30663075718984023</v>
      </c>
      <c r="AA937" s="18">
        <f>-AVERAGE('cons 2023 - 2025'!D938:AM938)*12</f>
        <v>1.6666666666666667</v>
      </c>
      <c r="AB937" s="27">
        <f t="shared" si="191"/>
        <v>0.64800000000000013</v>
      </c>
      <c r="AC937" s="18">
        <f>SQRT((2*AA937*'⚙ Assumptions'!$B$3)/AB937)</f>
        <v>27.777777777777775</v>
      </c>
      <c r="AD937" s="18">
        <f t="shared" si="192"/>
        <v>0.30663075718984023</v>
      </c>
      <c r="AE937" s="18">
        <f t="shared" si="193"/>
        <v>28.084408534967615</v>
      </c>
      <c r="AF937" s="18">
        <f t="shared" si="194"/>
        <v>6.0000000000000012E-2</v>
      </c>
    </row>
    <row r="938" spans="1:32" x14ac:dyDescent="0.3">
      <c r="A938" s="19" t="s">
        <v>1887</v>
      </c>
      <c r="B938" s="20" t="s">
        <v>1888</v>
      </c>
      <c r="C938" s="16" t="s">
        <v>8</v>
      </c>
      <c r="D938" s="16" t="str">
        <f>VLOOKUP(A938,'Lead Time'!$A$2:$C$1180,3,0)</f>
        <v>Local</v>
      </c>
      <c r="E938" s="23" t="str">
        <f>VLOOKUP(A938,Classification!$A$2:$D$1180,4,0)</f>
        <v>C</v>
      </c>
      <c r="F938" s="25" t="str">
        <f>VLOOKUP(A938,Classification!$A$2:$E$1180,5,0)</f>
        <v>L</v>
      </c>
      <c r="G938" s="21">
        <f>VLOOKUP(A938,'Lead Time'!$A$2:$D$1180,4,0)</f>
        <v>28.5</v>
      </c>
      <c r="H938" s="21">
        <f t="shared" si="182"/>
        <v>0.95</v>
      </c>
      <c r="I938" s="32">
        <f>VLOOKUP(A938,Classification!$A$2:$F$1180,6,0)</f>
        <v>3.2229999999999999</v>
      </c>
      <c r="J938" s="21">
        <f>-SUM('cons 2023 - 2025'!D939:AM939)</f>
        <v>27</v>
      </c>
      <c r="K938" s="18">
        <f>-_xlfn.MINIFS('cons 2023 - 2025'!D939:AM939,'cons 2023 - 2025'!D939:AM939,"&lt;&gt;0")</f>
        <v>15</v>
      </c>
      <c r="L938" s="18">
        <f>-_xlfn.MAXIFS('cons 2023 - 2025'!D939:AM939,'cons 2023 - 2025'!D939:AM939,"&lt;&gt;0")</f>
        <v>2</v>
      </c>
      <c r="M938" s="19">
        <f>COUNTIF('cons 2023 - 2025'!D939:AM939,"&lt;&gt;0")</f>
        <v>4</v>
      </c>
      <c r="N938" s="21">
        <f>-AVERAGE('cons 2023 - 2025'!D939:AM939)</f>
        <v>0.75</v>
      </c>
      <c r="O938" s="21">
        <f t="shared" si="183"/>
        <v>6.75</v>
      </c>
      <c r="P938" s="21">
        <f>_xlfn.STDEV.S('cons 2023 - 2025'!D939:AM939)</f>
        <v>2.8119642346841571</v>
      </c>
      <c r="Q938" s="21">
        <f>-AVERAGE('cons 2023 - 2025'!D939:AM939)/'⚙ Assumptions'!$B$5</f>
        <v>3.4090909090909088E-2</v>
      </c>
      <c r="R938" s="21">
        <f>_xlfn.STDEV.S('cons 2023 - 2025'!D939:AM939)/SQRT('⚙ Assumptions'!$B$5)</f>
        <v>0.59951278920101814</v>
      </c>
      <c r="S938" s="21">
        <f>-IF(AVERAGE('cons 2023 - 2025'!D939:AM939)=0,"",_xlfn.STDEV.S('cons 2023 - 2025'!D939:AM939)/AVERAGE('cons 2023 - 2025'!D939:AM939))</f>
        <v>3.7492856462455428</v>
      </c>
      <c r="T938" s="21" t="str">
        <f t="shared" si="184"/>
        <v>Z</v>
      </c>
      <c r="U938" s="38">
        <f t="shared" si="185"/>
        <v>0.9</v>
      </c>
      <c r="V938" s="21">
        <f t="shared" si="186"/>
        <v>1.28</v>
      </c>
      <c r="W938" s="21">
        <f t="shared" si="187"/>
        <v>4.0966687765714065</v>
      </c>
      <c r="X938" s="21">
        <f t="shared" si="188"/>
        <v>3.5081775488543498</v>
      </c>
      <c r="Y938" s="21">
        <f t="shared" si="189"/>
        <v>5.0682596856623157</v>
      </c>
      <c r="Z938" s="21">
        <f t="shared" si="190"/>
        <v>4.2206775488543498</v>
      </c>
      <c r="AA938" s="21">
        <f>-AVERAGE('cons 2023 - 2025'!D939:AM939)*12</f>
        <v>9</v>
      </c>
      <c r="AB938" s="32">
        <f t="shared" si="191"/>
        <v>0.64460000000000006</v>
      </c>
      <c r="AC938" s="21">
        <f>SQRT((2*AA938*'⚙ Assumptions'!$B$3)/AB938)</f>
        <v>64.719735169303149</v>
      </c>
      <c r="AD938" s="21">
        <f t="shared" si="192"/>
        <v>4.2206775488543498</v>
      </c>
      <c r="AE938" s="21">
        <f t="shared" si="193"/>
        <v>68.940412718157503</v>
      </c>
      <c r="AF938" s="21">
        <f t="shared" si="194"/>
        <v>0.13906113763377603</v>
      </c>
    </row>
    <row r="939" spans="1:32" x14ac:dyDescent="0.3">
      <c r="A939" s="16" t="s">
        <v>1889</v>
      </c>
      <c r="B939" s="17" t="s">
        <v>1890</v>
      </c>
      <c r="C939" s="16" t="s">
        <v>130</v>
      </c>
      <c r="D939" s="16" t="str">
        <f>VLOOKUP(A939,'Lead Time'!$A$2:$C$1180,3,0)</f>
        <v>Local</v>
      </c>
      <c r="E939" s="23" t="str">
        <f>VLOOKUP(A939,Classification!$A$2:$D$1180,4,0)</f>
        <v>C</v>
      </c>
      <c r="F939" s="25" t="str">
        <f>VLOOKUP(A939,Classification!$A$2:$E$1180,5,0)</f>
        <v>L</v>
      </c>
      <c r="G939" s="18">
        <f>VLOOKUP(A939,'Lead Time'!$A$2:$D$1180,4,0)</f>
        <v>16</v>
      </c>
      <c r="H939" s="18">
        <f t="shared" si="182"/>
        <v>0.53333333333333333</v>
      </c>
      <c r="I939" s="27">
        <f>VLOOKUP(A939,Classification!$A$2:$F$1180,6,0)</f>
        <v>3.2080000000000002</v>
      </c>
      <c r="J939" s="18">
        <f>-SUM('cons 2023 - 2025'!D940:AM940)</f>
        <v>264</v>
      </c>
      <c r="K939" s="18">
        <f>-_xlfn.MINIFS('cons 2023 - 2025'!D940:AM940,'cons 2023 - 2025'!D940:AM940,"&lt;&gt;0")</f>
        <v>81</v>
      </c>
      <c r="L939" s="18">
        <f>-_xlfn.MAXIFS('cons 2023 - 2025'!D940:AM940,'cons 2023 - 2025'!D940:AM940,"&lt;&gt;0")</f>
        <v>3</v>
      </c>
      <c r="M939" s="16">
        <f>COUNTIF('cons 2023 - 2025'!D940:AM940,"&lt;&gt;0")</f>
        <v>10</v>
      </c>
      <c r="N939" s="18">
        <f>-AVERAGE('cons 2023 - 2025'!D940:AM940)</f>
        <v>7.333333333333333</v>
      </c>
      <c r="O939" s="18">
        <f t="shared" si="183"/>
        <v>26.4</v>
      </c>
      <c r="P939" s="18">
        <f>_xlfn.STDEV.S('cons 2023 - 2025'!D940:AM940)</f>
        <v>18.236541025409082</v>
      </c>
      <c r="Q939" s="18">
        <f>-AVERAGE('cons 2023 - 2025'!D940:AM940)/'⚙ Assumptions'!$B$5</f>
        <v>0.33333333333333331</v>
      </c>
      <c r="R939" s="18">
        <f>_xlfn.STDEV.S('cons 2023 - 2025'!D940:AM940)/SQRT('⚙ Assumptions'!$B$5)</f>
        <v>3.8880436104656946</v>
      </c>
      <c r="S939" s="18">
        <f>-IF(AVERAGE('cons 2023 - 2025'!D940:AM940)=0,"",_xlfn.STDEV.S('cons 2023 - 2025'!D940:AM940)/AVERAGE('cons 2023 - 2025'!D940:AM940))</f>
        <v>2.4868010489194203</v>
      </c>
      <c r="T939" s="18" t="str">
        <f t="shared" si="184"/>
        <v>Z</v>
      </c>
      <c r="U939" s="37">
        <f t="shared" si="185"/>
        <v>0.9</v>
      </c>
      <c r="V939" s="18">
        <f t="shared" si="186"/>
        <v>1.28</v>
      </c>
      <c r="W939" s="18">
        <f t="shared" si="187"/>
        <v>19.906783285584357</v>
      </c>
      <c r="X939" s="18">
        <f t="shared" si="188"/>
        <v>17.04715074642764</v>
      </c>
      <c r="Y939" s="18">
        <f t="shared" si="189"/>
        <v>25.240116618917689</v>
      </c>
      <c r="Z939" s="18">
        <f t="shared" si="190"/>
        <v>20.958261857538751</v>
      </c>
      <c r="AA939" s="18">
        <f>-AVERAGE('cons 2023 - 2025'!D940:AM940)*12</f>
        <v>88</v>
      </c>
      <c r="AB939" s="27">
        <f t="shared" si="191"/>
        <v>0.64160000000000006</v>
      </c>
      <c r="AC939" s="18">
        <f>SQRT((2*AA939*'⚙ Assumptions'!$B$3)/AB939)</f>
        <v>202.84755894408997</v>
      </c>
      <c r="AD939" s="18">
        <f t="shared" si="192"/>
        <v>20.958261857538751</v>
      </c>
      <c r="AE939" s="18">
        <f t="shared" si="193"/>
        <v>223.80582080162873</v>
      </c>
      <c r="AF939" s="18">
        <f t="shared" si="194"/>
        <v>0.43382331272842711</v>
      </c>
    </row>
    <row r="940" spans="1:32" x14ac:dyDescent="0.3">
      <c r="A940" s="19" t="s">
        <v>1891</v>
      </c>
      <c r="B940" s="20" t="s">
        <v>1892</v>
      </c>
      <c r="C940" s="16" t="s">
        <v>8</v>
      </c>
      <c r="D940" s="16" t="str">
        <f>VLOOKUP(A940,'Lead Time'!$A$2:$C$1180,3,0)</f>
        <v>Import</v>
      </c>
      <c r="E940" s="23" t="str">
        <f>VLOOKUP(A940,Classification!$A$2:$D$1180,4,0)</f>
        <v>C</v>
      </c>
      <c r="F940" s="25" t="str">
        <f>VLOOKUP(A940,Classification!$A$2:$E$1180,5,0)</f>
        <v>L</v>
      </c>
      <c r="G940" s="21">
        <f>VLOOKUP(A940,'Lead Time'!$A$2:$D$1180,4,0)</f>
        <v>205</v>
      </c>
      <c r="H940" s="21">
        <f t="shared" si="182"/>
        <v>6.833333333333333</v>
      </c>
      <c r="I940" s="32">
        <f>VLOOKUP(A940,Classification!$A$2:$F$1180,6,0)</f>
        <v>3.202</v>
      </c>
      <c r="J940" s="21">
        <f>-SUM('cons 2023 - 2025'!D941:AM941)</f>
        <v>1450</v>
      </c>
      <c r="K940" s="18">
        <f>-_xlfn.MINIFS('cons 2023 - 2025'!D941:AM941,'cons 2023 - 2025'!D941:AM941,"&lt;&gt;0")</f>
        <v>570</v>
      </c>
      <c r="L940" s="18">
        <f>-_xlfn.MAXIFS('cons 2023 - 2025'!D941:AM941,'cons 2023 - 2025'!D941:AM941,"&lt;&gt;0")</f>
        <v>130</v>
      </c>
      <c r="M940" s="19">
        <f>COUNTIF('cons 2023 - 2025'!D941:AM941,"&lt;&gt;0")</f>
        <v>4</v>
      </c>
      <c r="N940" s="21">
        <f>-AVERAGE('cons 2023 - 2025'!D941:AM941)</f>
        <v>40.277777777777779</v>
      </c>
      <c r="O940" s="21">
        <f t="shared" si="183"/>
        <v>362.5</v>
      </c>
      <c r="P940" s="21">
        <f>_xlfn.STDEV.S('cons 2023 - 2025'!D941:AM941)</f>
        <v>127.02049578397319</v>
      </c>
      <c r="Q940" s="21">
        <f>-AVERAGE('cons 2023 - 2025'!D941:AM941)/'⚙ Assumptions'!$B$5</f>
        <v>1.8308080808080809</v>
      </c>
      <c r="R940" s="21">
        <f>_xlfn.STDEV.S('cons 2023 - 2025'!D941:AM941)/SQRT('⚙ Assumptions'!$B$5)</f>
        <v>27.080860692987876</v>
      </c>
      <c r="S940" s="21">
        <f>-IF(AVERAGE('cons 2023 - 2025'!D941:AM941)=0,"",_xlfn.STDEV.S('cons 2023 - 2025'!D941:AM941)/AVERAGE('cons 2023 - 2025'!D941:AM941))</f>
        <v>3.1536123091193344</v>
      </c>
      <c r="T940" s="21" t="str">
        <f t="shared" si="184"/>
        <v>Z</v>
      </c>
      <c r="U940" s="38">
        <f t="shared" si="185"/>
        <v>0.9</v>
      </c>
      <c r="V940" s="21">
        <f t="shared" si="186"/>
        <v>1.28</v>
      </c>
      <c r="W940" s="21">
        <f t="shared" si="187"/>
        <v>496.3058145813946</v>
      </c>
      <c r="X940" s="21">
        <f t="shared" si="188"/>
        <v>425.01090789612431</v>
      </c>
      <c r="Y940" s="21">
        <f t="shared" si="189"/>
        <v>871.62147114705112</v>
      </c>
      <c r="Z940" s="21">
        <f t="shared" si="190"/>
        <v>700.24238937760583</v>
      </c>
      <c r="AA940" s="21">
        <f>-AVERAGE('cons 2023 - 2025'!D941:AM941)*12</f>
        <v>483.33333333333337</v>
      </c>
      <c r="AB940" s="32">
        <f t="shared" si="191"/>
        <v>0.64040000000000008</v>
      </c>
      <c r="AC940" s="21">
        <f>SQRT((2*AA940*'⚙ Assumptions'!$B$3)/AB940)</f>
        <v>475.83714323621058</v>
      </c>
      <c r="AD940" s="21">
        <f t="shared" si="192"/>
        <v>700.24238937760583</v>
      </c>
      <c r="AE940" s="21">
        <f t="shared" si="193"/>
        <v>1176.0795326138164</v>
      </c>
      <c r="AF940" s="21">
        <f t="shared" si="194"/>
        <v>1.015753688428231</v>
      </c>
    </row>
    <row r="941" spans="1:32" x14ac:dyDescent="0.3">
      <c r="A941" s="16" t="s">
        <v>1893</v>
      </c>
      <c r="B941" s="17" t="s">
        <v>1894</v>
      </c>
      <c r="C941" s="16" t="s">
        <v>8</v>
      </c>
      <c r="D941" s="16" t="str">
        <f>VLOOKUP(A941,'Lead Time'!$A$2:$C$1180,3,0)</f>
        <v>Local</v>
      </c>
      <c r="E941" s="23" t="str">
        <f>VLOOKUP(A941,Classification!$A$2:$D$1180,4,0)</f>
        <v>C</v>
      </c>
      <c r="F941" s="25" t="str">
        <f>VLOOKUP(A941,Classification!$A$2:$E$1180,5,0)</f>
        <v>L</v>
      </c>
      <c r="G941" s="18">
        <f>VLOOKUP(A941,'Lead Time'!$A$2:$D$1180,4,0)</f>
        <v>17.46153846153846</v>
      </c>
      <c r="H941" s="18">
        <f t="shared" si="182"/>
        <v>0.58205128205128198</v>
      </c>
      <c r="I941" s="27">
        <f>VLOOKUP(A941,Classification!$A$2:$F$1180,6,0)</f>
        <v>3.202</v>
      </c>
      <c r="J941" s="18">
        <f>-SUM('cons 2023 - 2025'!D942:AM942)</f>
        <v>36</v>
      </c>
      <c r="K941" s="18">
        <f>-_xlfn.MINIFS('cons 2023 - 2025'!D942:AM942,'cons 2023 - 2025'!D942:AM942,"&lt;&gt;0")</f>
        <v>12</v>
      </c>
      <c r="L941" s="18">
        <f>-_xlfn.MAXIFS('cons 2023 - 2025'!D942:AM942,'cons 2023 - 2025'!D942:AM942,"&lt;&gt;0")</f>
        <v>1</v>
      </c>
      <c r="M941" s="16">
        <f>COUNTIF('cons 2023 - 2025'!D942:AM942,"&lt;&gt;0")</f>
        <v>10</v>
      </c>
      <c r="N941" s="18">
        <f>-AVERAGE('cons 2023 - 2025'!D942:AM942)</f>
        <v>1</v>
      </c>
      <c r="O941" s="18">
        <f t="shared" si="183"/>
        <v>3.6</v>
      </c>
      <c r="P941" s="18">
        <f>_xlfn.STDEV.S('cons 2023 - 2025'!D942:AM942)</f>
        <v>2.4023797725231892</v>
      </c>
      <c r="Q941" s="18">
        <f>-AVERAGE('cons 2023 - 2025'!D942:AM942)/'⚙ Assumptions'!$B$5</f>
        <v>4.5454545454545456E-2</v>
      </c>
      <c r="R941" s="18">
        <f>_xlfn.STDEV.S('cons 2023 - 2025'!D942:AM942)/SQRT('⚙ Assumptions'!$B$5)</f>
        <v>0.51218908846017241</v>
      </c>
      <c r="S941" s="18">
        <f>-IF(AVERAGE('cons 2023 - 2025'!D942:AM942)=0,"",_xlfn.STDEV.S('cons 2023 - 2025'!D942:AM942)/AVERAGE('cons 2023 - 2025'!D942:AM942))</f>
        <v>2.4023797725231892</v>
      </c>
      <c r="T941" s="18" t="str">
        <f t="shared" si="184"/>
        <v>Z</v>
      </c>
      <c r="U941" s="37">
        <f t="shared" si="185"/>
        <v>0.9</v>
      </c>
      <c r="V941" s="18">
        <f t="shared" si="186"/>
        <v>1.28</v>
      </c>
      <c r="W941" s="18">
        <f t="shared" si="187"/>
        <v>2.7395645905607235</v>
      </c>
      <c r="X941" s="18">
        <f t="shared" si="188"/>
        <v>2.3460229553351999</v>
      </c>
      <c r="Y941" s="18">
        <f t="shared" si="189"/>
        <v>3.5332708842670173</v>
      </c>
      <c r="Z941" s="18">
        <f t="shared" si="190"/>
        <v>2.9280742373864816</v>
      </c>
      <c r="AA941" s="18">
        <f>-AVERAGE('cons 2023 - 2025'!D942:AM942)*12</f>
        <v>12</v>
      </c>
      <c r="AB941" s="27">
        <f t="shared" si="191"/>
        <v>0.64040000000000008</v>
      </c>
      <c r="AC941" s="18">
        <f>SQRT((2*AA941*'⚙ Assumptions'!$B$3)/AB941)</f>
        <v>74.976573480609204</v>
      </c>
      <c r="AD941" s="18">
        <f t="shared" si="192"/>
        <v>2.9280742373864816</v>
      </c>
      <c r="AE941" s="18">
        <f t="shared" si="193"/>
        <v>77.904647717995687</v>
      </c>
      <c r="AF941" s="18">
        <f t="shared" si="194"/>
        <v>0.16004999218994045</v>
      </c>
    </row>
    <row r="942" spans="1:32" x14ac:dyDescent="0.3">
      <c r="A942" s="19" t="s">
        <v>1895</v>
      </c>
      <c r="B942" s="20" t="s">
        <v>1896</v>
      </c>
      <c r="C942" s="16" t="s">
        <v>8</v>
      </c>
      <c r="D942" s="16" t="str">
        <f>VLOOKUP(A942,'Lead Time'!$A$2:$C$1180,3,0)</f>
        <v>Local</v>
      </c>
      <c r="E942" s="23" t="str">
        <f>VLOOKUP(A942,Classification!$A$2:$D$1180,4,0)</f>
        <v>C</v>
      </c>
      <c r="F942" s="26" t="str">
        <f>VLOOKUP(A942,Classification!$A$2:$E$1180,5,0)</f>
        <v>M</v>
      </c>
      <c r="G942" s="21">
        <f>VLOOKUP(A942,'Lead Time'!$A$2:$D$1180,4,0)</f>
        <v>11</v>
      </c>
      <c r="H942" s="21">
        <f t="shared" si="182"/>
        <v>0.36666666666666664</v>
      </c>
      <c r="I942" s="32">
        <f>VLOOKUP(A942,Classification!$A$2:$F$1180,6,0)</f>
        <v>3.1480000000000001</v>
      </c>
      <c r="J942" s="21">
        <f>-SUM('cons 2023 - 2025'!D943:AM943)</f>
        <v>21</v>
      </c>
      <c r="K942" s="18">
        <f>-_xlfn.MINIFS('cons 2023 - 2025'!D943:AM943,'cons 2023 - 2025'!D943:AM943,"&lt;&gt;0")</f>
        <v>5</v>
      </c>
      <c r="L942" s="18">
        <f>-_xlfn.MAXIFS('cons 2023 - 2025'!D943:AM943,'cons 2023 - 2025'!D943:AM943,"&lt;&gt;0")</f>
        <v>1</v>
      </c>
      <c r="M942" s="19">
        <f>COUNTIF('cons 2023 - 2025'!D943:AM943,"&lt;&gt;0")</f>
        <v>15</v>
      </c>
      <c r="N942" s="21">
        <f>-AVERAGE('cons 2023 - 2025'!D943:AM943)</f>
        <v>0.58333333333333337</v>
      </c>
      <c r="O942" s="21">
        <f t="shared" si="183"/>
        <v>1.4</v>
      </c>
      <c r="P942" s="21">
        <f>_xlfn.STDEV.S('cons 2023 - 2025'!D943:AM943)</f>
        <v>0.96732325812743991</v>
      </c>
      <c r="Q942" s="21">
        <f>-AVERAGE('cons 2023 - 2025'!D943:AM943)/'⚙ Assumptions'!$B$5</f>
        <v>2.6515151515151516E-2</v>
      </c>
      <c r="R942" s="21">
        <f>_xlfn.STDEV.S('cons 2023 - 2025'!D943:AM943)/SQRT('⚙ Assumptions'!$B$5)</f>
        <v>0.20623401158021323</v>
      </c>
      <c r="S942" s="21">
        <f>-IF(AVERAGE('cons 2023 - 2025'!D943:AM943)=0,"",_xlfn.STDEV.S('cons 2023 - 2025'!D943:AM943)/AVERAGE('cons 2023 - 2025'!D943:AM943))</f>
        <v>1.6582684425041827</v>
      </c>
      <c r="T942" s="21" t="str">
        <f t="shared" si="184"/>
        <v>Z</v>
      </c>
      <c r="U942" s="38">
        <f t="shared" si="185"/>
        <v>0.9</v>
      </c>
      <c r="V942" s="21">
        <f t="shared" si="186"/>
        <v>1.28</v>
      </c>
      <c r="W942" s="21">
        <f t="shared" si="187"/>
        <v>0.87552106933936358</v>
      </c>
      <c r="X942" s="21">
        <f t="shared" si="188"/>
        <v>0.74975145087904826</v>
      </c>
      <c r="Y942" s="21">
        <f t="shared" si="189"/>
        <v>1.1671877360060303</v>
      </c>
      <c r="Z942" s="21">
        <f t="shared" si="190"/>
        <v>0.96364033976793717</v>
      </c>
      <c r="AA942" s="21">
        <f>-AVERAGE('cons 2023 - 2025'!D943:AM943)*12</f>
        <v>7</v>
      </c>
      <c r="AB942" s="32">
        <f t="shared" si="191"/>
        <v>0.62960000000000005</v>
      </c>
      <c r="AC942" s="21">
        <f>SQRT((2*AA942*'⚙ Assumptions'!$B$3)/AB942)</f>
        <v>57.753364231452572</v>
      </c>
      <c r="AD942" s="21">
        <f t="shared" si="192"/>
        <v>0.96364033976793717</v>
      </c>
      <c r="AE942" s="21">
        <f t="shared" si="193"/>
        <v>58.717004571220507</v>
      </c>
      <c r="AF942" s="21">
        <f t="shared" si="194"/>
        <v>0.12120506040040849</v>
      </c>
    </row>
    <row r="943" spans="1:32" x14ac:dyDescent="0.3">
      <c r="A943" s="16" t="s">
        <v>1897</v>
      </c>
      <c r="B943" s="17" t="s">
        <v>1898</v>
      </c>
      <c r="C943" s="16" t="s">
        <v>8</v>
      </c>
      <c r="D943" s="16" t="str">
        <f>VLOOKUP(A943,'Lead Time'!$A$2:$C$1180,3,0)</f>
        <v>Local</v>
      </c>
      <c r="E943" s="23" t="str">
        <f>VLOOKUP(A943,Classification!$A$2:$D$1180,4,0)</f>
        <v>C</v>
      </c>
      <c r="F943" s="24" t="str">
        <f>VLOOKUP(A943,Classification!$A$2:$E$1180,5,0)</f>
        <v>H</v>
      </c>
      <c r="G943" s="18">
        <f>VLOOKUP(A943,'Lead Time'!$A$2:$D$1180,4,0)</f>
        <v>8.2564102564102573</v>
      </c>
      <c r="H943" s="18">
        <f t="shared" si="182"/>
        <v>0.27521367521367524</v>
      </c>
      <c r="I943" s="27">
        <f>VLOOKUP(A943,Classification!$A$2:$F$1180,6,0)</f>
        <v>3.1419999999999999</v>
      </c>
      <c r="J943" s="18">
        <f>-SUM('cons 2023 - 2025'!D944:AM944)</f>
        <v>1695</v>
      </c>
      <c r="K943" s="18">
        <f>-_xlfn.MINIFS('cons 2023 - 2025'!D944:AM944,'cons 2023 - 2025'!D944:AM944,"&lt;&gt;0")</f>
        <v>81</v>
      </c>
      <c r="L943" s="18">
        <f>-_xlfn.MAXIFS('cons 2023 - 2025'!D944:AM944,'cons 2023 - 2025'!D944:AM944,"&lt;&gt;0")</f>
        <v>7</v>
      </c>
      <c r="M943" s="16">
        <f>COUNTIF('cons 2023 - 2025'!D944:AM944,"&lt;&gt;0")</f>
        <v>36</v>
      </c>
      <c r="N943" s="18">
        <f>-AVERAGE('cons 2023 - 2025'!D944:AM944)</f>
        <v>47.083333333333336</v>
      </c>
      <c r="O943" s="18">
        <f t="shared" si="183"/>
        <v>47.083333333333336</v>
      </c>
      <c r="P943" s="18">
        <f>_xlfn.STDEV.S('cons 2023 - 2025'!D944:AM944)</f>
        <v>19.01634635179504</v>
      </c>
      <c r="Q943" s="18">
        <f>-AVERAGE('cons 2023 - 2025'!D944:AM944)/'⚙ Assumptions'!$B$5</f>
        <v>2.1401515151515151</v>
      </c>
      <c r="R943" s="18">
        <f>_xlfn.STDEV.S('cons 2023 - 2025'!D944:AM944)/SQRT('⚙ Assumptions'!$B$5)</f>
        <v>4.0542986646691013</v>
      </c>
      <c r="S943" s="18">
        <f>-IF(AVERAGE('cons 2023 - 2025'!D944:AM944)=0,"",_xlfn.STDEV.S('cons 2023 - 2025'!D944:AM944)/AVERAGE('cons 2023 - 2025'!D944:AM944))</f>
        <v>0.4038870021620185</v>
      </c>
      <c r="T943" s="18" t="str">
        <f t="shared" si="184"/>
        <v>Y</v>
      </c>
      <c r="U943" s="37">
        <f t="shared" si="185"/>
        <v>0.9</v>
      </c>
      <c r="V943" s="18">
        <f t="shared" si="186"/>
        <v>1.28</v>
      </c>
      <c r="W943" s="18">
        <f t="shared" si="187"/>
        <v>14.911500256740096</v>
      </c>
      <c r="X943" s="18">
        <f t="shared" si="188"/>
        <v>12.769445926310086</v>
      </c>
      <c r="Y943" s="18">
        <f t="shared" si="189"/>
        <v>32.581469176709021</v>
      </c>
      <c r="Z943" s="18">
        <f t="shared" si="190"/>
        <v>25.727423134287296</v>
      </c>
      <c r="AA943" s="18">
        <f>-AVERAGE('cons 2023 - 2025'!D944:AM944)*12</f>
        <v>565</v>
      </c>
      <c r="AB943" s="27">
        <f t="shared" si="191"/>
        <v>0.62840000000000007</v>
      </c>
      <c r="AC943" s="18">
        <f>SQRT((2*AA943*'⚙ Assumptions'!$B$3)/AB943)</f>
        <v>519.3579250962481</v>
      </c>
      <c r="AD943" s="18">
        <f t="shared" si="192"/>
        <v>25.727423134287296</v>
      </c>
      <c r="AE943" s="18">
        <f t="shared" si="193"/>
        <v>545.08534823053537</v>
      </c>
      <c r="AF943" s="18">
        <f t="shared" si="194"/>
        <v>1.0878817337682745</v>
      </c>
    </row>
    <row r="944" spans="1:32" x14ac:dyDescent="0.3">
      <c r="A944" s="19" t="s">
        <v>1899</v>
      </c>
      <c r="B944" s="20" t="s">
        <v>1900</v>
      </c>
      <c r="C944" s="16" t="s">
        <v>20</v>
      </c>
      <c r="D944" s="16"/>
      <c r="E944" s="23" t="str">
        <f>VLOOKUP(A944,Classification!$A$2:$D$1180,4,0)</f>
        <v>C</v>
      </c>
      <c r="F944" s="24" t="str">
        <f>VLOOKUP(A944,Classification!$A$2:$E$1180,5,0)</f>
        <v>H</v>
      </c>
      <c r="G944" s="21">
        <f>VLOOKUP(A944,'Lead Time'!$A$2:$D$1180,4,0)</f>
        <v>44</v>
      </c>
      <c r="H944" s="21">
        <f t="shared" si="182"/>
        <v>1.4666666666666666</v>
      </c>
      <c r="I944" s="32">
        <f>VLOOKUP(A944,Classification!$A$2:$F$1180,6,0)</f>
        <v>3.1240000000000001</v>
      </c>
      <c r="J944" s="21">
        <f>-SUM('cons 2023 - 2025'!D945:AM945)</f>
        <v>4310103.9280000003</v>
      </c>
      <c r="K944" s="18">
        <f>-_xlfn.MINIFS('cons 2023 - 2025'!D945:AM945,'cons 2023 - 2025'!D945:AM945,"&lt;&gt;0")</f>
        <v>152727.41500000001</v>
      </c>
      <c r="L944" s="18">
        <f>-_xlfn.MAXIFS('cons 2023 - 2025'!D945:AM945,'cons 2023 - 2025'!D945:AM945,"&lt;&gt;0")</f>
        <v>55254.768000000004</v>
      </c>
      <c r="M944" s="19">
        <f>COUNTIF('cons 2023 - 2025'!D945:AM945,"&lt;&gt;0")</f>
        <v>36</v>
      </c>
      <c r="N944" s="21">
        <f>-AVERAGE('cons 2023 - 2025'!D945:AM945)</f>
        <v>119725.10911111112</v>
      </c>
      <c r="O944" s="21">
        <f t="shared" si="183"/>
        <v>119725.10911111112</v>
      </c>
      <c r="P944" s="21">
        <f>_xlfn.STDEV.S('cons 2023 - 2025'!D945:AM945)</f>
        <v>26257.839607962051</v>
      </c>
      <c r="Q944" s="21">
        <f>-AVERAGE('cons 2023 - 2025'!D945:AM945)/'⚙ Assumptions'!$B$5</f>
        <v>5442.050414141414</v>
      </c>
      <c r="R944" s="21">
        <f>_xlfn.STDEV.S('cons 2023 - 2025'!D945:AM945)/SQRT('⚙ Assumptions'!$B$5)</f>
        <v>5598.19021436823</v>
      </c>
      <c r="S944" s="21">
        <f>-IF(AVERAGE('cons 2023 - 2025'!D945:AM945)=0,"",_xlfn.STDEV.S('cons 2023 - 2025'!D945:AM945)/AVERAGE('cons 2023 - 2025'!D945:AM945))</f>
        <v>0.21931773378960476</v>
      </c>
      <c r="T944" s="21" t="str">
        <f t="shared" si="184"/>
        <v>X</v>
      </c>
      <c r="U944" s="38">
        <f t="shared" si="185"/>
        <v>0.9</v>
      </c>
      <c r="V944" s="21">
        <f t="shared" si="186"/>
        <v>1.28</v>
      </c>
      <c r="W944" s="21">
        <f t="shared" si="187"/>
        <v>47531.766902012627</v>
      </c>
      <c r="X944" s="21">
        <f t="shared" si="188"/>
        <v>40703.773382083295</v>
      </c>
      <c r="Y944" s="21">
        <f t="shared" si="189"/>
        <v>286981.98512423481</v>
      </c>
      <c r="Z944" s="21">
        <f t="shared" si="190"/>
        <v>216300.60007837956</v>
      </c>
      <c r="AA944" s="21">
        <f>-AVERAGE('cons 2023 - 2025'!D945:AM945)*12</f>
        <v>1436701.3093333333</v>
      </c>
      <c r="AB944" s="32">
        <f t="shared" si="191"/>
        <v>0.62480000000000002</v>
      </c>
      <c r="AC944" s="21">
        <f>SQRT((2*AA944*'⚙ Assumptions'!$B$3)/AB944)</f>
        <v>26264.755404162075</v>
      </c>
      <c r="AD944" s="21">
        <f t="shared" si="192"/>
        <v>216300.60007837956</v>
      </c>
      <c r="AE944" s="21">
        <f t="shared" si="193"/>
        <v>242565.35548254164</v>
      </c>
      <c r="AF944" s="21">
        <f t="shared" si="194"/>
        <v>54.700730588401548</v>
      </c>
    </row>
    <row r="945" spans="1:32" x14ac:dyDescent="0.3">
      <c r="A945" s="16" t="s">
        <v>1901</v>
      </c>
      <c r="B945" s="17" t="s">
        <v>1902</v>
      </c>
      <c r="C945" s="16" t="s">
        <v>8</v>
      </c>
      <c r="D945" s="16" t="str">
        <f>VLOOKUP(A945,'Lead Time'!$A$2:$C$1180,3,0)</f>
        <v>Local</v>
      </c>
      <c r="E945" s="23" t="str">
        <f>VLOOKUP(A945,Classification!$A$2:$D$1180,4,0)</f>
        <v>C</v>
      </c>
      <c r="F945" s="26" t="str">
        <f>VLOOKUP(A945,Classification!$A$2:$E$1180,5,0)</f>
        <v>M</v>
      </c>
      <c r="G945" s="18">
        <f>VLOOKUP(A945,'Lead Time'!$A$2:$D$1180,4,0)</f>
        <v>82</v>
      </c>
      <c r="H945" s="18">
        <f t="shared" si="182"/>
        <v>2.7333333333333334</v>
      </c>
      <c r="I945" s="27">
        <f>VLOOKUP(A945,Classification!$A$2:$F$1180,6,0)</f>
        <v>3.1150000000000002</v>
      </c>
      <c r="J945" s="18">
        <f>-SUM('cons 2023 - 2025'!D946:AM946)</f>
        <v>146</v>
      </c>
      <c r="K945" s="18">
        <f>-_xlfn.MINIFS('cons 2023 - 2025'!D946:AM946,'cons 2023 - 2025'!D946:AM946,"&lt;&gt;0")</f>
        <v>80</v>
      </c>
      <c r="L945" s="18">
        <f>-_xlfn.MAXIFS('cons 2023 - 2025'!D946:AM946,'cons 2023 - 2025'!D946:AM946,"&lt;&gt;0")</f>
        <v>4</v>
      </c>
      <c r="M945" s="16">
        <f>COUNTIF('cons 2023 - 2025'!D946:AM946,"&lt;&gt;0")</f>
        <v>8</v>
      </c>
      <c r="N945" s="18">
        <f>-AVERAGE('cons 2023 - 2025'!D946:AM946)</f>
        <v>4.0555555555555554</v>
      </c>
      <c r="O945" s="18">
        <f t="shared" si="183"/>
        <v>18.25</v>
      </c>
      <c r="P945" s="18">
        <f>_xlfn.STDEV.S('cons 2023 - 2025'!D946:AM946)</f>
        <v>13.8933580111288</v>
      </c>
      <c r="Q945" s="18">
        <f>-AVERAGE('cons 2023 - 2025'!D946:AM946)/'⚙ Assumptions'!$B$5</f>
        <v>0.18434343434343434</v>
      </c>
      <c r="R945" s="18">
        <f>_xlfn.STDEV.S('cons 2023 - 2025'!D946:AM946)/SQRT('⚙ Assumptions'!$B$5)</f>
        <v>2.962073880557619</v>
      </c>
      <c r="S945" s="18">
        <f>-IF(AVERAGE('cons 2023 - 2025'!D946:AM946)=0,"",_xlfn.STDEV.S('cons 2023 - 2025'!D946:AM946)/AVERAGE('cons 2023 - 2025'!D946:AM946))</f>
        <v>3.4257595095934028</v>
      </c>
      <c r="T945" s="18" t="str">
        <f t="shared" si="184"/>
        <v>Z</v>
      </c>
      <c r="U945" s="37">
        <f t="shared" si="185"/>
        <v>0.9</v>
      </c>
      <c r="V945" s="18">
        <f t="shared" si="186"/>
        <v>1.28</v>
      </c>
      <c r="W945" s="18">
        <f t="shared" si="187"/>
        <v>34.333081338965108</v>
      </c>
      <c r="X945" s="18">
        <f t="shared" si="188"/>
        <v>29.401094329415628</v>
      </c>
      <c r="Y945" s="18">
        <f t="shared" si="189"/>
        <v>49.449242955126721</v>
      </c>
      <c r="Z945" s="18">
        <f t="shared" si="190"/>
        <v>40.48627951460081</v>
      </c>
      <c r="AA945" s="18">
        <f>-AVERAGE('cons 2023 - 2025'!D946:AM946)*12</f>
        <v>48.666666666666664</v>
      </c>
      <c r="AB945" s="27">
        <f t="shared" si="191"/>
        <v>0.62300000000000011</v>
      </c>
      <c r="AC945" s="18">
        <f>SQRT((2*AA945*'⚙ Assumptions'!$B$3)/AB945)</f>
        <v>153.08491752722674</v>
      </c>
      <c r="AD945" s="18">
        <f t="shared" si="192"/>
        <v>40.48627951460081</v>
      </c>
      <c r="AE945" s="18">
        <f t="shared" si="193"/>
        <v>193.57119704182753</v>
      </c>
      <c r="AF945" s="18">
        <f t="shared" si="194"/>
        <v>0.31790634539820756</v>
      </c>
    </row>
    <row r="946" spans="1:32" x14ac:dyDescent="0.3">
      <c r="A946" s="19" t="s">
        <v>1903</v>
      </c>
      <c r="B946" s="20" t="s">
        <v>1904</v>
      </c>
      <c r="C946" s="16" t="s">
        <v>8</v>
      </c>
      <c r="D946" s="16"/>
      <c r="E946" s="23" t="str">
        <f>VLOOKUP(A946,Classification!$A$2:$D$1180,4,0)</f>
        <v>C</v>
      </c>
      <c r="F946" s="25" t="str">
        <f>VLOOKUP(A946,Classification!$A$2:$E$1180,5,0)</f>
        <v>L</v>
      </c>
      <c r="G946" s="21">
        <f>VLOOKUP(A946,'Lead Time'!$A$2:$D$1180,4,0)</f>
        <v>44</v>
      </c>
      <c r="H946" s="21">
        <f t="shared" si="182"/>
        <v>1.4666666666666666</v>
      </c>
      <c r="I946" s="32">
        <f>VLOOKUP(A946,Classification!$A$2:$F$1180,6,0)</f>
        <v>3.1080000000000001</v>
      </c>
      <c r="J946" s="21">
        <f>-SUM('cons 2023 - 2025'!D947:AM947)</f>
        <v>2</v>
      </c>
      <c r="K946" s="18">
        <f>-_xlfn.MINIFS('cons 2023 - 2025'!D947:AM947,'cons 2023 - 2025'!D947:AM947,"&lt;&gt;0")</f>
        <v>1</v>
      </c>
      <c r="L946" s="18">
        <f>-_xlfn.MAXIFS('cons 2023 - 2025'!D947:AM947,'cons 2023 - 2025'!D947:AM947,"&lt;&gt;0")</f>
        <v>1</v>
      </c>
      <c r="M946" s="19">
        <f>COUNTIF('cons 2023 - 2025'!D947:AM947,"&lt;&gt;0")</f>
        <v>2</v>
      </c>
      <c r="N946" s="21">
        <f>-AVERAGE('cons 2023 - 2025'!D947:AM947)</f>
        <v>5.5555555555555552E-2</v>
      </c>
      <c r="O946" s="21">
        <f t="shared" si="183"/>
        <v>1</v>
      </c>
      <c r="P946" s="21">
        <f>_xlfn.STDEV.S('cons 2023 - 2025'!D947:AM947)</f>
        <v>0.2323106841457232</v>
      </c>
      <c r="Q946" s="21">
        <f>-AVERAGE('cons 2023 - 2025'!D947:AM947)/'⚙ Assumptions'!$B$5</f>
        <v>2.525252525252525E-3</v>
      </c>
      <c r="R946" s="21">
        <f>_xlfn.STDEV.S('cons 2023 - 2025'!D947:AM947)/SQRT('⚙ Assumptions'!$B$5)</f>
        <v>4.9528804276930134E-2</v>
      </c>
      <c r="S946" s="21">
        <f>-IF(AVERAGE('cons 2023 - 2025'!D947:AM947)=0,"",_xlfn.STDEV.S('cons 2023 - 2025'!D947:AM947)/AVERAGE('cons 2023 - 2025'!D947:AM947))</f>
        <v>4.1815923146230176</v>
      </c>
      <c r="T946" s="21" t="str">
        <f t="shared" si="184"/>
        <v>Z</v>
      </c>
      <c r="U946" s="38">
        <f t="shared" si="185"/>
        <v>0.9</v>
      </c>
      <c r="V946" s="21">
        <f t="shared" si="186"/>
        <v>1.28</v>
      </c>
      <c r="W946" s="21">
        <f t="shared" si="187"/>
        <v>0.42052725785990919</v>
      </c>
      <c r="X946" s="21">
        <f t="shared" si="188"/>
        <v>0.36011802885858785</v>
      </c>
      <c r="Y946" s="21">
        <f t="shared" si="189"/>
        <v>0.53163836897102024</v>
      </c>
      <c r="Z946" s="21">
        <f t="shared" si="190"/>
        <v>0.44159951034006933</v>
      </c>
      <c r="AA946" s="21">
        <f>-AVERAGE('cons 2023 - 2025'!D947:AM947)*12</f>
        <v>0.66666666666666663</v>
      </c>
      <c r="AB946" s="32">
        <f t="shared" si="191"/>
        <v>0.62160000000000004</v>
      </c>
      <c r="AC946" s="21">
        <f>SQRT((2*AA946*'⚙ Assumptions'!$B$3)/AB946)</f>
        <v>17.93740008335438</v>
      </c>
      <c r="AD946" s="21">
        <f t="shared" si="192"/>
        <v>0.44159951034006933</v>
      </c>
      <c r="AE946" s="21">
        <f t="shared" si="193"/>
        <v>18.378999593694449</v>
      </c>
      <c r="AF946" s="21">
        <f t="shared" si="194"/>
        <v>3.7166292972710277E-2</v>
      </c>
    </row>
    <row r="947" spans="1:32" x14ac:dyDescent="0.3">
      <c r="A947" s="16" t="s">
        <v>1905</v>
      </c>
      <c r="B947" s="17" t="s">
        <v>1906</v>
      </c>
      <c r="C947" s="16" t="s">
        <v>8</v>
      </c>
      <c r="D947" s="16" t="str">
        <f>VLOOKUP(A947,'Lead Time'!$A$2:$C$1180,3,0)</f>
        <v>Local</v>
      </c>
      <c r="E947" s="23" t="str">
        <f>VLOOKUP(A947,Classification!$A$2:$D$1180,4,0)</f>
        <v>C</v>
      </c>
      <c r="F947" s="25" t="str">
        <f>VLOOKUP(A947,Classification!$A$2:$E$1180,5,0)</f>
        <v>L</v>
      </c>
      <c r="G947" s="18">
        <f>VLOOKUP(A947,'Lead Time'!$A$2:$D$1180,4,0)</f>
        <v>10.199999999999999</v>
      </c>
      <c r="H947" s="18">
        <f t="shared" si="182"/>
        <v>0.33999999999999997</v>
      </c>
      <c r="I947" s="27">
        <f>VLOOKUP(A947,Classification!$A$2:$F$1180,6,0)</f>
        <v>3.0859999999999999</v>
      </c>
      <c r="J947" s="18">
        <f>-SUM('cons 2023 - 2025'!D948:AM948)</f>
        <v>15</v>
      </c>
      <c r="K947" s="18">
        <f>-_xlfn.MINIFS('cons 2023 - 2025'!D948:AM948,'cons 2023 - 2025'!D948:AM948,"&lt;&gt;0")</f>
        <v>3</v>
      </c>
      <c r="L947" s="18">
        <f>-_xlfn.MAXIFS('cons 2023 - 2025'!D948:AM948,'cons 2023 - 2025'!D948:AM948,"&lt;&gt;0")</f>
        <v>1</v>
      </c>
      <c r="M947" s="16">
        <f>COUNTIF('cons 2023 - 2025'!D948:AM948,"&lt;&gt;0")</f>
        <v>9</v>
      </c>
      <c r="N947" s="18">
        <f>-AVERAGE('cons 2023 - 2025'!D948:AM948)</f>
        <v>0.41666666666666669</v>
      </c>
      <c r="O947" s="18">
        <f t="shared" si="183"/>
        <v>1.6666666666666667</v>
      </c>
      <c r="P947" s="18">
        <f>_xlfn.STDEV.S('cons 2023 - 2025'!D948:AM948)</f>
        <v>0.80622577482985502</v>
      </c>
      <c r="Q947" s="18">
        <f>-AVERAGE('cons 2023 - 2025'!D948:AM948)/'⚙ Assumptions'!$B$5</f>
        <v>1.893939393939394E-2</v>
      </c>
      <c r="R947" s="18">
        <f>_xlfn.STDEV.S('cons 2023 - 2025'!D948:AM948)/SQRT('⚙ Assumptions'!$B$5)</f>
        <v>0.17188791273808215</v>
      </c>
      <c r="S947" s="18">
        <f>-IF(AVERAGE('cons 2023 - 2025'!D948:AM948)=0,"",_xlfn.STDEV.S('cons 2023 - 2025'!D948:AM948)/AVERAGE('cons 2023 - 2025'!D948:AM948))</f>
        <v>1.9349418595916519</v>
      </c>
      <c r="T947" s="18" t="str">
        <f t="shared" si="184"/>
        <v>Z</v>
      </c>
      <c r="U947" s="37">
        <f t="shared" si="185"/>
        <v>0.9</v>
      </c>
      <c r="V947" s="18">
        <f t="shared" si="186"/>
        <v>1.28</v>
      </c>
      <c r="W947" s="18">
        <f t="shared" si="187"/>
        <v>0.70267644176973931</v>
      </c>
      <c r="X947" s="18">
        <f t="shared" si="188"/>
        <v>0.60173615480540965</v>
      </c>
      <c r="Y947" s="18">
        <f t="shared" si="189"/>
        <v>0.89585825995155743</v>
      </c>
      <c r="Z947" s="18">
        <f t="shared" si="190"/>
        <v>0.74340282147207626</v>
      </c>
      <c r="AA947" s="18">
        <f>-AVERAGE('cons 2023 - 2025'!D948:AM948)*12</f>
        <v>5</v>
      </c>
      <c r="AB947" s="27">
        <f t="shared" si="191"/>
        <v>0.61719999999999997</v>
      </c>
      <c r="AC947" s="18">
        <f>SQRT((2*AA947*'⚙ Assumptions'!$B$3)/AB947)</f>
        <v>49.298382579465972</v>
      </c>
      <c r="AD947" s="18">
        <f t="shared" si="192"/>
        <v>0.74340282147207626</v>
      </c>
      <c r="AE947" s="18">
        <f t="shared" si="193"/>
        <v>50.041785400938046</v>
      </c>
      <c r="AF947" s="18">
        <f t="shared" si="194"/>
        <v>0.10142320576015464</v>
      </c>
    </row>
    <row r="948" spans="1:32" x14ac:dyDescent="0.3">
      <c r="A948" s="19" t="s">
        <v>1907</v>
      </c>
      <c r="B948" s="20" t="s">
        <v>1908</v>
      </c>
      <c r="C948" s="16" t="s">
        <v>130</v>
      </c>
      <c r="D948" s="16"/>
      <c r="E948" s="23" t="str">
        <f>VLOOKUP(A948,Classification!$A$2:$D$1180,4,0)</f>
        <v>C</v>
      </c>
      <c r="F948" s="25" t="str">
        <f>VLOOKUP(A948,Classification!$A$2:$E$1180,5,0)</f>
        <v>L</v>
      </c>
      <c r="G948" s="21">
        <f>VLOOKUP(A948,'Lead Time'!$A$2:$D$1180,4,0)</f>
        <v>0</v>
      </c>
      <c r="H948" s="21">
        <f t="shared" si="182"/>
        <v>0</v>
      </c>
      <c r="I948" s="32">
        <f>VLOOKUP(A948,Classification!$A$2:$F$1180,6,0)</f>
        <v>2.9980000000000002</v>
      </c>
      <c r="J948" s="21">
        <f>-SUM('cons 2023 - 2025'!D949:AM949)</f>
        <v>11</v>
      </c>
      <c r="K948" s="18">
        <f>-_xlfn.MINIFS('cons 2023 - 2025'!D949:AM949,'cons 2023 - 2025'!D949:AM949,"&lt;&gt;0")</f>
        <v>3.5</v>
      </c>
      <c r="L948" s="18">
        <f>-_xlfn.MAXIFS('cons 2023 - 2025'!D949:AM949,'cons 2023 - 2025'!D949:AM949,"&lt;&gt;0")</f>
        <v>0.5</v>
      </c>
      <c r="M948" s="19">
        <f>COUNTIF('cons 2023 - 2025'!D949:AM949,"&lt;&gt;0")</f>
        <v>7</v>
      </c>
      <c r="N948" s="21">
        <f>-AVERAGE('cons 2023 - 2025'!D949:AM949)</f>
        <v>0.30555555555555558</v>
      </c>
      <c r="O948" s="21">
        <f t="shared" si="183"/>
        <v>1.5714285714285714</v>
      </c>
      <c r="P948" s="21">
        <f>_xlfn.STDEV.S('cons 2023 - 2025'!D949:AM949)</f>
        <v>0.7585491581939996</v>
      </c>
      <c r="Q948" s="21">
        <f>-AVERAGE('cons 2023 - 2025'!D949:AM949)/'⚙ Assumptions'!$B$5</f>
        <v>1.388888888888889E-2</v>
      </c>
      <c r="R948" s="21">
        <f>_xlfn.STDEV.S('cons 2023 - 2025'!D949:AM949)/SQRT('⚙ Assumptions'!$B$5)</f>
        <v>0.16172322391790597</v>
      </c>
      <c r="S948" s="21">
        <f>-IF(AVERAGE('cons 2023 - 2025'!D949:AM949)=0,"",_xlfn.STDEV.S('cons 2023 - 2025'!D949:AM949)/AVERAGE('cons 2023 - 2025'!D949:AM949))</f>
        <v>2.4825245177258166</v>
      </c>
      <c r="T948" s="21" t="str">
        <f t="shared" si="184"/>
        <v>Z</v>
      </c>
      <c r="U948" s="38">
        <f t="shared" si="185"/>
        <v>0.9</v>
      </c>
      <c r="V948" s="21">
        <f t="shared" si="186"/>
        <v>1.28</v>
      </c>
      <c r="W948" s="21">
        <f t="shared" si="187"/>
        <v>0</v>
      </c>
      <c r="X948" s="21">
        <f t="shared" si="188"/>
        <v>0</v>
      </c>
      <c r="Y948" s="21">
        <f t="shared" si="189"/>
        <v>0</v>
      </c>
      <c r="Z948" s="21">
        <f t="shared" si="190"/>
        <v>0</v>
      </c>
      <c r="AA948" s="21">
        <f>-AVERAGE('cons 2023 - 2025'!D949:AM949)*12</f>
        <v>3.666666666666667</v>
      </c>
      <c r="AB948" s="32">
        <f t="shared" si="191"/>
        <v>0.59960000000000013</v>
      </c>
      <c r="AC948" s="21">
        <f>SQRT((2*AA948*'⚙ Assumptions'!$B$3)/AB948)</f>
        <v>42.831721549733935</v>
      </c>
      <c r="AD948" s="21">
        <f t="shared" si="192"/>
        <v>0</v>
      </c>
      <c r="AE948" s="21">
        <f t="shared" si="193"/>
        <v>42.831721549733935</v>
      </c>
      <c r="AF948" s="21">
        <f t="shared" si="194"/>
        <v>8.5606334137401582E-2</v>
      </c>
    </row>
    <row r="949" spans="1:32" x14ac:dyDescent="0.3">
      <c r="A949" s="16" t="s">
        <v>1909</v>
      </c>
      <c r="B949" s="17" t="s">
        <v>1910</v>
      </c>
      <c r="C949" s="16" t="s">
        <v>8</v>
      </c>
      <c r="D949" s="16"/>
      <c r="E949" s="23" t="str">
        <f>VLOOKUP(A949,Classification!$A$2:$D$1180,4,0)</f>
        <v>C</v>
      </c>
      <c r="F949" s="25" t="str">
        <f>VLOOKUP(A949,Classification!$A$2:$E$1180,5,0)</f>
        <v>L</v>
      </c>
      <c r="G949" s="18">
        <f>VLOOKUP(A949,'Lead Time'!$A$2:$D$1180,4,0)</f>
        <v>0</v>
      </c>
      <c r="H949" s="18">
        <f t="shared" si="182"/>
        <v>0</v>
      </c>
      <c r="I949" s="27">
        <f>VLOOKUP(A949,Classification!$A$2:$F$1180,6,0)</f>
        <v>2.9780000000000002</v>
      </c>
      <c r="J949" s="18">
        <f>-SUM('cons 2023 - 2025'!D950:AM950)</f>
        <v>7</v>
      </c>
      <c r="K949" s="18">
        <f>-_xlfn.MINIFS('cons 2023 - 2025'!D950:AM950,'cons 2023 - 2025'!D950:AM950,"&lt;&gt;0")</f>
        <v>4</v>
      </c>
      <c r="L949" s="18">
        <f>-_xlfn.MAXIFS('cons 2023 - 2025'!D950:AM950,'cons 2023 - 2025'!D950:AM950,"&lt;&gt;0")</f>
        <v>1</v>
      </c>
      <c r="M949" s="16">
        <f>COUNTIF('cons 2023 - 2025'!D950:AM950,"&lt;&gt;0")</f>
        <v>3</v>
      </c>
      <c r="N949" s="18">
        <f>-AVERAGE('cons 2023 - 2025'!D950:AM950)</f>
        <v>0.19444444444444445</v>
      </c>
      <c r="O949" s="18">
        <f t="shared" si="183"/>
        <v>2.3333333333333335</v>
      </c>
      <c r="P949" s="18">
        <f>_xlfn.STDEV.S('cons 2023 - 2025'!D950:AM950)</f>
        <v>0.74907350180814103</v>
      </c>
      <c r="Q949" s="18">
        <f>-AVERAGE('cons 2023 - 2025'!D950:AM950)/'⚙ Assumptions'!$B$5</f>
        <v>8.8383838383838381E-3</v>
      </c>
      <c r="R949" s="18">
        <f>_xlfn.STDEV.S('cons 2023 - 2025'!D950:AM950)/SQRT('⚙ Assumptions'!$B$5)</f>
        <v>0.15970300718850131</v>
      </c>
      <c r="S949" s="18">
        <f>-IF(AVERAGE('cons 2023 - 2025'!D950:AM950)=0,"",_xlfn.STDEV.S('cons 2023 - 2025'!D950:AM950)/AVERAGE('cons 2023 - 2025'!D950:AM950))</f>
        <v>3.8523780092990108</v>
      </c>
      <c r="T949" s="18" t="str">
        <f t="shared" si="184"/>
        <v>Z</v>
      </c>
      <c r="U949" s="37">
        <f t="shared" si="185"/>
        <v>0.9</v>
      </c>
      <c r="V949" s="18">
        <f t="shared" si="186"/>
        <v>1.28</v>
      </c>
      <c r="W949" s="18">
        <f t="shared" si="187"/>
        <v>0</v>
      </c>
      <c r="X949" s="18">
        <f t="shared" si="188"/>
        <v>0</v>
      </c>
      <c r="Y949" s="18">
        <f t="shared" si="189"/>
        <v>0</v>
      </c>
      <c r="Z949" s="18">
        <f t="shared" si="190"/>
        <v>0</v>
      </c>
      <c r="AA949" s="18">
        <f>-AVERAGE('cons 2023 - 2025'!D950:AM950)*12</f>
        <v>2.3333333333333335</v>
      </c>
      <c r="AB949" s="27">
        <f t="shared" si="191"/>
        <v>0.59560000000000002</v>
      </c>
      <c r="AC949" s="18">
        <f>SQRT((2*AA949*'⚙ Assumptions'!$B$3)/AB949)</f>
        <v>34.282436122024819</v>
      </c>
      <c r="AD949" s="18">
        <f t="shared" si="192"/>
        <v>0</v>
      </c>
      <c r="AE949" s="18">
        <f t="shared" si="193"/>
        <v>34.282436122024819</v>
      </c>
      <c r="AF949" s="18">
        <f t="shared" si="194"/>
        <v>6.8062063180926599E-2</v>
      </c>
    </row>
    <row r="950" spans="1:32" x14ac:dyDescent="0.3">
      <c r="A950" s="19" t="s">
        <v>1911</v>
      </c>
      <c r="B950" s="20" t="s">
        <v>1912</v>
      </c>
      <c r="C950" s="16" t="s">
        <v>8</v>
      </c>
      <c r="D950" s="16" t="str">
        <f>VLOOKUP(A950,'Lead Time'!$A$2:$C$1180,3,0)</f>
        <v>Local</v>
      </c>
      <c r="E950" s="23" t="str">
        <f>VLOOKUP(A950,Classification!$A$2:$D$1180,4,0)</f>
        <v>C</v>
      </c>
      <c r="F950" s="26" t="str">
        <f>VLOOKUP(A950,Classification!$A$2:$E$1180,5,0)</f>
        <v>M</v>
      </c>
      <c r="G950" s="21">
        <f>VLOOKUP(A950,'Lead Time'!$A$2:$D$1180,4,0)</f>
        <v>13</v>
      </c>
      <c r="H950" s="21">
        <f t="shared" si="182"/>
        <v>0.43333333333333335</v>
      </c>
      <c r="I950" s="32">
        <f>VLOOKUP(A950,Classification!$A$2:$F$1180,6,0)</f>
        <v>2.9660000000000002</v>
      </c>
      <c r="J950" s="21">
        <f>-SUM('cons 2023 - 2025'!D951:AM951)</f>
        <v>50</v>
      </c>
      <c r="K950" s="18">
        <f>-_xlfn.MINIFS('cons 2023 - 2025'!D951:AM951,'cons 2023 - 2025'!D951:AM951,"&lt;&gt;0")</f>
        <v>10</v>
      </c>
      <c r="L950" s="18">
        <f>-_xlfn.MAXIFS('cons 2023 - 2025'!D951:AM951,'cons 2023 - 2025'!D951:AM951,"&lt;&gt;0")</f>
        <v>1</v>
      </c>
      <c r="M950" s="19">
        <f>COUNTIF('cons 2023 - 2025'!D951:AM951,"&lt;&gt;0")</f>
        <v>14</v>
      </c>
      <c r="N950" s="21">
        <f>-AVERAGE('cons 2023 - 2025'!D951:AM951)</f>
        <v>1.3888888888888888</v>
      </c>
      <c r="O950" s="21">
        <f t="shared" si="183"/>
        <v>3.5714285714285716</v>
      </c>
      <c r="P950" s="21">
        <f>_xlfn.STDEV.S('cons 2023 - 2025'!D951:AM951)</f>
        <v>2.34554626933414</v>
      </c>
      <c r="Q950" s="21">
        <f>-AVERAGE('cons 2023 - 2025'!D951:AM951)/'⚙ Assumptions'!$B$5</f>
        <v>6.3131313131313135E-2</v>
      </c>
      <c r="R950" s="21">
        <f>_xlfn.STDEV.S('cons 2023 - 2025'!D951:AM951)/SQRT('⚙ Assumptions'!$B$5)</f>
        <v>0.50007214486726825</v>
      </c>
      <c r="S950" s="21">
        <f>-IF(AVERAGE('cons 2023 - 2025'!D951:AM951)=0,"",_xlfn.STDEV.S('cons 2023 - 2025'!D951:AM951)/AVERAGE('cons 2023 - 2025'!D951:AM951))</f>
        <v>1.6887933139205809</v>
      </c>
      <c r="T950" s="21" t="str">
        <f t="shared" si="184"/>
        <v>Z</v>
      </c>
      <c r="U950" s="38">
        <f t="shared" si="185"/>
        <v>0.9</v>
      </c>
      <c r="V950" s="21">
        <f t="shared" si="186"/>
        <v>1.28</v>
      </c>
      <c r="W950" s="21">
        <f t="shared" si="187"/>
        <v>2.3078857724802457</v>
      </c>
      <c r="X950" s="21">
        <f t="shared" si="188"/>
        <v>1.9763553008333994</v>
      </c>
      <c r="Y950" s="21">
        <f t="shared" si="189"/>
        <v>3.1285928431873167</v>
      </c>
      <c r="Z950" s="21">
        <f t="shared" si="190"/>
        <v>2.578207152685251</v>
      </c>
      <c r="AA950" s="21">
        <f>-AVERAGE('cons 2023 - 2025'!D951:AM951)*12</f>
        <v>16.666666666666664</v>
      </c>
      <c r="AB950" s="32">
        <f t="shared" si="191"/>
        <v>0.59320000000000006</v>
      </c>
      <c r="AC950" s="21">
        <f>SQRT((2*AA950*'⚙ Assumptions'!$B$3)/AB950)</f>
        <v>91.808825382266349</v>
      </c>
      <c r="AD950" s="21">
        <f t="shared" si="192"/>
        <v>2.578207152685251</v>
      </c>
      <c r="AE950" s="21">
        <f t="shared" si="193"/>
        <v>94.387032534951601</v>
      </c>
      <c r="AF950" s="21">
        <f t="shared" si="194"/>
        <v>0.18153665072253469</v>
      </c>
    </row>
    <row r="951" spans="1:32" x14ac:dyDescent="0.3">
      <c r="A951" s="16" t="s">
        <v>1913</v>
      </c>
      <c r="B951" s="17" t="s">
        <v>1914</v>
      </c>
      <c r="C951" s="16" t="s">
        <v>8</v>
      </c>
      <c r="D951" s="16" t="str">
        <f>VLOOKUP(A951,'Lead Time'!$A$2:$C$1180,3,0)</f>
        <v>Local</v>
      </c>
      <c r="E951" s="23" t="str">
        <f>VLOOKUP(A951,Classification!$A$2:$D$1180,4,0)</f>
        <v>C</v>
      </c>
      <c r="F951" s="24" t="str">
        <f>VLOOKUP(A951,Classification!$A$2:$E$1180,5,0)</f>
        <v>H</v>
      </c>
      <c r="G951" s="18">
        <f>VLOOKUP(A951,'Lead Time'!$A$2:$D$1180,4,0)</f>
        <v>34.25</v>
      </c>
      <c r="H951" s="18">
        <f t="shared" si="182"/>
        <v>1.1416666666666666</v>
      </c>
      <c r="I951" s="27">
        <f>VLOOKUP(A951,Classification!$A$2:$F$1180,6,0)</f>
        <v>2.9489999999999998</v>
      </c>
      <c r="J951" s="18">
        <f>-SUM('cons 2023 - 2025'!D952:AM952)</f>
        <v>37</v>
      </c>
      <c r="K951" s="18">
        <f>-_xlfn.MINIFS('cons 2023 - 2025'!D952:AM952,'cons 2023 - 2025'!D952:AM952,"&lt;&gt;0")</f>
        <v>12</v>
      </c>
      <c r="L951" s="18">
        <f>-_xlfn.MAXIFS('cons 2023 - 2025'!D952:AM952,'cons 2023 - 2025'!D952:AM952,"&lt;&gt;0")</f>
        <v>1</v>
      </c>
      <c r="M951" s="16">
        <f>COUNTIF('cons 2023 - 2025'!D952:AM952,"&lt;&gt;0")</f>
        <v>9</v>
      </c>
      <c r="N951" s="18">
        <f>-AVERAGE('cons 2023 - 2025'!D952:AM952)</f>
        <v>1.0277777777777777</v>
      </c>
      <c r="O951" s="18">
        <f t="shared" si="183"/>
        <v>4.1111111111111107</v>
      </c>
      <c r="P951" s="18">
        <f>_xlfn.STDEV.S('cons 2023 - 2025'!D952:AM952)</f>
        <v>2.6884526735238947</v>
      </c>
      <c r="Q951" s="18">
        <f>-AVERAGE('cons 2023 - 2025'!D952:AM952)/'⚙ Assumptions'!$B$5</f>
        <v>4.6717171717171713E-2</v>
      </c>
      <c r="R951" s="18">
        <f>_xlfn.STDEV.S('cons 2023 - 2025'!D952:AM952)/SQRT('⚙ Assumptions'!$B$5)</f>
        <v>0.57318003588345035</v>
      </c>
      <c r="S951" s="18">
        <f>-IF(AVERAGE('cons 2023 - 2025'!D952:AM952)=0,"",_xlfn.STDEV.S('cons 2023 - 2025'!D952:AM952)/AVERAGE('cons 2023 - 2025'!D952:AM952))</f>
        <v>2.6157917904556816</v>
      </c>
      <c r="T951" s="18" t="str">
        <f t="shared" si="184"/>
        <v>Z</v>
      </c>
      <c r="U951" s="37">
        <f t="shared" si="185"/>
        <v>0.9</v>
      </c>
      <c r="V951" s="18">
        <f t="shared" si="186"/>
        <v>1.28</v>
      </c>
      <c r="W951" s="18">
        <f t="shared" si="187"/>
        <v>4.2936962014920272</v>
      </c>
      <c r="X951" s="18">
        <f t="shared" si="188"/>
        <v>3.6769017553530743</v>
      </c>
      <c r="Y951" s="18">
        <f t="shared" si="189"/>
        <v>5.8937593328051587</v>
      </c>
      <c r="Z951" s="18">
        <f t="shared" si="190"/>
        <v>4.8502813849827042</v>
      </c>
      <c r="AA951" s="18">
        <f>-AVERAGE('cons 2023 - 2025'!D952:AM952)*12</f>
        <v>12.333333333333332</v>
      </c>
      <c r="AB951" s="27">
        <f t="shared" si="191"/>
        <v>0.58979999999999999</v>
      </c>
      <c r="AC951" s="18">
        <f>SQRT((2*AA951*'⚙ Assumptions'!$B$3)/AB951)</f>
        <v>79.204248544212405</v>
      </c>
      <c r="AD951" s="18">
        <f t="shared" si="192"/>
        <v>4.8502813849827042</v>
      </c>
      <c r="AE951" s="18">
        <f t="shared" si="193"/>
        <v>84.054529929195112</v>
      </c>
      <c r="AF951" s="18">
        <f t="shared" si="194"/>
        <v>0.15571555263792161</v>
      </c>
    </row>
    <row r="952" spans="1:32" x14ac:dyDescent="0.3">
      <c r="A952" s="19" t="s">
        <v>1915</v>
      </c>
      <c r="B952" s="20" t="s">
        <v>1916</v>
      </c>
      <c r="C952" s="16" t="s">
        <v>8</v>
      </c>
      <c r="D952" s="16" t="str">
        <f>VLOOKUP(A952,'Lead Time'!$A$2:$C$1180,3,0)</f>
        <v>Local</v>
      </c>
      <c r="E952" s="23" t="str">
        <f>VLOOKUP(A952,Classification!$A$2:$D$1180,4,0)</f>
        <v>C</v>
      </c>
      <c r="F952" s="24" t="str">
        <f>VLOOKUP(A952,Classification!$A$2:$E$1180,5,0)</f>
        <v>H</v>
      </c>
      <c r="G952" s="21">
        <f>VLOOKUP(A952,'Lead Time'!$A$2:$D$1180,4,0)</f>
        <v>9.8181818181818183</v>
      </c>
      <c r="H952" s="21">
        <f t="shared" si="182"/>
        <v>0.32727272727272727</v>
      </c>
      <c r="I952" s="32">
        <f>VLOOKUP(A952,Classification!$A$2:$F$1180,6,0)</f>
        <v>2.927</v>
      </c>
      <c r="J952" s="21">
        <f>-SUM('cons 2023 - 2025'!D953:AM953)</f>
        <v>122</v>
      </c>
      <c r="K952" s="18">
        <f>-_xlfn.MINIFS('cons 2023 - 2025'!D953:AM953,'cons 2023 - 2025'!D953:AM953,"&lt;&gt;0")</f>
        <v>14</v>
      </c>
      <c r="L952" s="18">
        <f>-_xlfn.MAXIFS('cons 2023 - 2025'!D953:AM953,'cons 2023 - 2025'!D953:AM953,"&lt;&gt;0")</f>
        <v>1</v>
      </c>
      <c r="M952" s="19">
        <f>COUNTIF('cons 2023 - 2025'!D953:AM953,"&lt;&gt;0")</f>
        <v>30</v>
      </c>
      <c r="N952" s="21">
        <f>-AVERAGE('cons 2023 - 2025'!D953:AM953)</f>
        <v>3.3888888888888888</v>
      </c>
      <c r="O952" s="21">
        <f t="shared" si="183"/>
        <v>4.0666666666666664</v>
      </c>
      <c r="P952" s="21">
        <f>_xlfn.STDEV.S('cons 2023 - 2025'!D953:AM953)</f>
        <v>3.3745076066444994</v>
      </c>
      <c r="Q952" s="21">
        <f>-AVERAGE('cons 2023 - 2025'!D953:AM953)/'⚙ Assumptions'!$B$5</f>
        <v>0.15404040404040403</v>
      </c>
      <c r="R952" s="21">
        <f>_xlfn.STDEV.S('cons 2023 - 2025'!D953:AM953)/SQRT('⚙ Assumptions'!$B$5)</f>
        <v>0.71944743908406372</v>
      </c>
      <c r="S952" s="21">
        <f>-IF(AVERAGE('cons 2023 - 2025'!D953:AM953)=0,"",_xlfn.STDEV.S('cons 2023 - 2025'!D953:AM953)/AVERAGE('cons 2023 - 2025'!D953:AM953))</f>
        <v>0.99575634294427851</v>
      </c>
      <c r="T952" s="21" t="str">
        <f t="shared" si="184"/>
        <v>Z</v>
      </c>
      <c r="U952" s="38">
        <f t="shared" si="185"/>
        <v>0.9</v>
      </c>
      <c r="V952" s="21">
        <f t="shared" si="186"/>
        <v>1.28</v>
      </c>
      <c r="W952" s="21">
        <f t="shared" si="187"/>
        <v>2.8855232358700844</v>
      </c>
      <c r="X952" s="21">
        <f t="shared" si="188"/>
        <v>2.4710144717262419</v>
      </c>
      <c r="Y952" s="21">
        <f t="shared" si="189"/>
        <v>4.3979199300849601</v>
      </c>
      <c r="Z952" s="21">
        <f t="shared" si="190"/>
        <v>3.5801053808171508</v>
      </c>
      <c r="AA952" s="21">
        <f>-AVERAGE('cons 2023 - 2025'!D953:AM953)*12</f>
        <v>40.666666666666664</v>
      </c>
      <c r="AB952" s="32">
        <f t="shared" si="191"/>
        <v>0.58540000000000003</v>
      </c>
      <c r="AC952" s="21">
        <f>SQRT((2*AA952*'⚙ Assumptions'!$B$3)/AB952)</f>
        <v>144.36222142130262</v>
      </c>
      <c r="AD952" s="21">
        <f t="shared" si="192"/>
        <v>3.5801053808171508</v>
      </c>
      <c r="AE952" s="21">
        <f t="shared" si="193"/>
        <v>147.94232680211977</v>
      </c>
      <c r="AF952" s="21">
        <f t="shared" si="194"/>
        <v>0.28169881473343511</v>
      </c>
    </row>
    <row r="953" spans="1:32" x14ac:dyDescent="0.3">
      <c r="A953" s="16" t="s">
        <v>1917</v>
      </c>
      <c r="B953" s="17" t="s">
        <v>1918</v>
      </c>
      <c r="C953" s="16" t="s">
        <v>8</v>
      </c>
      <c r="D953" s="16" t="str">
        <f>VLOOKUP(A953,'Lead Time'!$A$2:$C$1180,3,0)</f>
        <v>Local</v>
      </c>
      <c r="E953" s="23" t="str">
        <f>VLOOKUP(A953,Classification!$A$2:$D$1180,4,0)</f>
        <v>C</v>
      </c>
      <c r="F953" s="26" t="str">
        <f>VLOOKUP(A953,Classification!$A$2:$E$1180,5,0)</f>
        <v>M</v>
      </c>
      <c r="G953" s="18">
        <f>VLOOKUP(A953,'Lead Time'!$A$2:$D$1180,4,0)</f>
        <v>16</v>
      </c>
      <c r="H953" s="18">
        <f t="shared" si="182"/>
        <v>0.53333333333333333</v>
      </c>
      <c r="I953" s="27">
        <f>VLOOKUP(A953,Classification!$A$2:$F$1180,6,0)</f>
        <v>2.9049999999999998</v>
      </c>
      <c r="J953" s="18">
        <f>-SUM('cons 2023 - 2025'!D954:AM954)</f>
        <v>60</v>
      </c>
      <c r="K953" s="18">
        <f>-_xlfn.MINIFS('cons 2023 - 2025'!D954:AM954,'cons 2023 - 2025'!D954:AM954,"&lt;&gt;0")</f>
        <v>7</v>
      </c>
      <c r="L953" s="18">
        <f>-_xlfn.MAXIFS('cons 2023 - 2025'!D954:AM954,'cons 2023 - 2025'!D954:AM954,"&lt;&gt;0")</f>
        <v>1</v>
      </c>
      <c r="M953" s="16">
        <f>COUNTIF('cons 2023 - 2025'!D954:AM954,"&lt;&gt;0")</f>
        <v>23</v>
      </c>
      <c r="N953" s="18">
        <f>-AVERAGE('cons 2023 - 2025'!D954:AM954)</f>
        <v>1.6666666666666667</v>
      </c>
      <c r="O953" s="18">
        <f t="shared" si="183"/>
        <v>2.6086956521739131</v>
      </c>
      <c r="P953" s="18">
        <f>_xlfn.STDEV.S('cons 2023 - 2025'!D954:AM954)</f>
        <v>1.820517979665599</v>
      </c>
      <c r="Q953" s="18">
        <f>-AVERAGE('cons 2023 - 2025'!D954:AM954)/'⚙ Assumptions'!$B$5</f>
        <v>7.575757575757576E-2</v>
      </c>
      <c r="R953" s="18">
        <f>_xlfn.STDEV.S('cons 2023 - 2025'!D954:AM954)/SQRT('⚙ Assumptions'!$B$5)</f>
        <v>0.3881357374029743</v>
      </c>
      <c r="S953" s="18">
        <f>-IF(AVERAGE('cons 2023 - 2025'!D954:AM954)=0,"",_xlfn.STDEV.S('cons 2023 - 2025'!D954:AM954)/AVERAGE('cons 2023 - 2025'!D954:AM954))</f>
        <v>1.0923107877993594</v>
      </c>
      <c r="T953" s="18" t="str">
        <f t="shared" si="184"/>
        <v>Z</v>
      </c>
      <c r="U953" s="37">
        <f t="shared" si="185"/>
        <v>0.9</v>
      </c>
      <c r="V953" s="18">
        <f t="shared" si="186"/>
        <v>1.28</v>
      </c>
      <c r="W953" s="18">
        <f t="shared" si="187"/>
        <v>1.9872549755032285</v>
      </c>
      <c r="X953" s="18">
        <f t="shared" si="188"/>
        <v>1.7017834902298963</v>
      </c>
      <c r="Y953" s="18">
        <f t="shared" si="189"/>
        <v>3.1993761876244404</v>
      </c>
      <c r="Z953" s="18">
        <f t="shared" si="190"/>
        <v>2.5906723791187853</v>
      </c>
      <c r="AA953" s="18">
        <f>-AVERAGE('cons 2023 - 2025'!D954:AM954)*12</f>
        <v>20</v>
      </c>
      <c r="AB953" s="27">
        <f t="shared" si="191"/>
        <v>0.58099999999999996</v>
      </c>
      <c r="AC953" s="18">
        <f>SQRT((2*AA953*'⚙ Assumptions'!$B$3)/AB953)</f>
        <v>101.62195813511541</v>
      </c>
      <c r="AD953" s="18">
        <f t="shared" si="192"/>
        <v>2.5906723791187853</v>
      </c>
      <c r="AE953" s="18">
        <f t="shared" si="193"/>
        <v>104.21263051423419</v>
      </c>
      <c r="AF953" s="18">
        <f t="shared" si="194"/>
        <v>0.19680785892167346</v>
      </c>
    </row>
    <row r="954" spans="1:32" x14ac:dyDescent="0.3">
      <c r="A954" s="19" t="s">
        <v>1919</v>
      </c>
      <c r="B954" s="20" t="s">
        <v>1920</v>
      </c>
      <c r="C954" s="16" t="s">
        <v>8</v>
      </c>
      <c r="D954" s="16" t="str">
        <f>VLOOKUP(A954,'Lead Time'!$A$2:$C$1180,3,0)</f>
        <v>Local</v>
      </c>
      <c r="E954" s="23" t="str">
        <f>VLOOKUP(A954,Classification!$A$2:$D$1180,4,0)</f>
        <v>C</v>
      </c>
      <c r="F954" s="25" t="str">
        <f>VLOOKUP(A954,Classification!$A$2:$E$1180,5,0)</f>
        <v>L</v>
      </c>
      <c r="G954" s="21">
        <f>VLOOKUP(A954,'Lead Time'!$A$2:$D$1180,4,0)</f>
        <v>7</v>
      </c>
      <c r="H954" s="21">
        <f t="shared" si="182"/>
        <v>0.23333333333333334</v>
      </c>
      <c r="I954" s="32">
        <f>VLOOKUP(A954,Classification!$A$2:$F$1180,6,0)</f>
        <v>2.8610000000000002</v>
      </c>
      <c r="J954" s="21">
        <f>-SUM('cons 2023 - 2025'!D955:AM955)</f>
        <v>74</v>
      </c>
      <c r="K954" s="18">
        <f>-_xlfn.MINIFS('cons 2023 - 2025'!D955:AM955,'cons 2023 - 2025'!D955:AM955,"&lt;&gt;0")</f>
        <v>32</v>
      </c>
      <c r="L954" s="18">
        <f>-_xlfn.MAXIFS('cons 2023 - 2025'!D955:AM955,'cons 2023 - 2025'!D955:AM955,"&lt;&gt;0")</f>
        <v>4</v>
      </c>
      <c r="M954" s="19">
        <f>COUNTIF('cons 2023 - 2025'!D955:AM955,"&lt;&gt;0")</f>
        <v>6</v>
      </c>
      <c r="N954" s="21">
        <f>-AVERAGE('cons 2023 - 2025'!D955:AM955)</f>
        <v>2.0555555555555554</v>
      </c>
      <c r="O954" s="21">
        <f t="shared" si="183"/>
        <v>12.333333333333334</v>
      </c>
      <c r="P954" s="21">
        <f>_xlfn.STDEV.S('cons 2023 - 2025'!D955:AM955)</f>
        <v>6.1176300006944535</v>
      </c>
      <c r="Q954" s="21">
        <f>-AVERAGE('cons 2023 - 2025'!D955:AM955)/'⚙ Assumptions'!$B$5</f>
        <v>9.3434343434343425E-2</v>
      </c>
      <c r="R954" s="21">
        <f>_xlfn.STDEV.S('cons 2023 - 2025'!D955:AM955)/SQRT('⚙ Assumptions'!$B$5)</f>
        <v>1.3042830985466309</v>
      </c>
      <c r="S954" s="21">
        <f>-IF(AVERAGE('cons 2023 - 2025'!D955:AM955)=0,"",_xlfn.STDEV.S('cons 2023 - 2025'!D955:AM955)/AVERAGE('cons 2023 - 2025'!D955:AM955))</f>
        <v>2.9761443246621671</v>
      </c>
      <c r="T954" s="21" t="str">
        <f t="shared" si="184"/>
        <v>Z</v>
      </c>
      <c r="U954" s="38">
        <f t="shared" si="185"/>
        <v>0.9</v>
      </c>
      <c r="V954" s="21">
        <f t="shared" si="186"/>
        <v>1.28</v>
      </c>
      <c r="W954" s="21">
        <f t="shared" si="187"/>
        <v>4.4170351590132935</v>
      </c>
      <c r="X954" s="21">
        <f t="shared" si="188"/>
        <v>3.7825229283777912</v>
      </c>
      <c r="Y954" s="21">
        <f t="shared" si="189"/>
        <v>5.0710755630536974</v>
      </c>
      <c r="Z954" s="21">
        <f t="shared" si="190"/>
        <v>4.2621525580074211</v>
      </c>
      <c r="AA954" s="21">
        <f>-AVERAGE('cons 2023 - 2025'!D955:AM955)*12</f>
        <v>24.666666666666664</v>
      </c>
      <c r="AB954" s="32">
        <f t="shared" si="191"/>
        <v>0.57220000000000004</v>
      </c>
      <c r="AC954" s="21">
        <f>SQRT((2*AA954*'⚙ Assumptions'!$B$3)/AB954)</f>
        <v>113.72133075881629</v>
      </c>
      <c r="AD954" s="21">
        <f t="shared" si="192"/>
        <v>4.2621525580074211</v>
      </c>
      <c r="AE954" s="21">
        <f t="shared" si="193"/>
        <v>117.98348331682371</v>
      </c>
      <c r="AF954" s="21">
        <f t="shared" si="194"/>
        <v>0.21690448486731564</v>
      </c>
    </row>
    <row r="955" spans="1:32" x14ac:dyDescent="0.3">
      <c r="A955" s="16" t="s">
        <v>1921</v>
      </c>
      <c r="B955" s="17" t="s">
        <v>1922</v>
      </c>
      <c r="C955" s="16" t="s">
        <v>8</v>
      </c>
      <c r="D955" s="16" t="str">
        <f>VLOOKUP(A955,'Lead Time'!$A$2:$C$1180,3,0)</f>
        <v>Local</v>
      </c>
      <c r="E955" s="23" t="str">
        <f>VLOOKUP(A955,Classification!$A$2:$D$1180,4,0)</f>
        <v>C</v>
      </c>
      <c r="F955" s="25" t="str">
        <f>VLOOKUP(A955,Classification!$A$2:$E$1180,5,0)</f>
        <v>L</v>
      </c>
      <c r="G955" s="18">
        <f>VLOOKUP(A955,'Lead Time'!$A$2:$D$1180,4,0)</f>
        <v>25</v>
      </c>
      <c r="H955" s="18">
        <f t="shared" si="182"/>
        <v>0.83333333333333337</v>
      </c>
      <c r="I955" s="27">
        <f>VLOOKUP(A955,Classification!$A$2:$F$1180,6,0)</f>
        <v>2.8460000000000001</v>
      </c>
      <c r="J955" s="18">
        <f>-SUM('cons 2023 - 2025'!D956:AM956)</f>
        <v>14</v>
      </c>
      <c r="K955" s="18">
        <f>-_xlfn.MINIFS('cons 2023 - 2025'!D956:AM956,'cons 2023 - 2025'!D956:AM956,"&lt;&gt;0")</f>
        <v>6</v>
      </c>
      <c r="L955" s="18">
        <f>-_xlfn.MAXIFS('cons 2023 - 2025'!D956:AM956,'cons 2023 - 2025'!D956:AM956,"&lt;&gt;0")</f>
        <v>4</v>
      </c>
      <c r="M955" s="16">
        <f>COUNTIF('cons 2023 - 2025'!D956:AM956,"&lt;&gt;0")</f>
        <v>3</v>
      </c>
      <c r="N955" s="18">
        <f>-AVERAGE('cons 2023 - 2025'!D956:AM956)</f>
        <v>0.3888888888888889</v>
      </c>
      <c r="O955" s="18">
        <f t="shared" si="183"/>
        <v>4.666666666666667</v>
      </c>
      <c r="P955" s="18">
        <f>_xlfn.STDEV.S('cons 2023 - 2025'!D956:AM956)</f>
        <v>1.3368999915108037</v>
      </c>
      <c r="Q955" s="18">
        <f>-AVERAGE('cons 2023 - 2025'!D956:AM956)/'⚙ Assumptions'!$B$5</f>
        <v>1.7676767676767676E-2</v>
      </c>
      <c r="R955" s="18">
        <f>_xlfn.STDEV.S('cons 2023 - 2025'!D956:AM956)/SQRT('⚙ Assumptions'!$B$5)</f>
        <v>0.28502803588591286</v>
      </c>
      <c r="S955" s="18">
        <f>-IF(AVERAGE('cons 2023 - 2025'!D956:AM956)=0,"",_xlfn.STDEV.S('cons 2023 - 2025'!D956:AM956)/AVERAGE('cons 2023 - 2025'!D956:AM956))</f>
        <v>3.4377428353134953</v>
      </c>
      <c r="T955" s="18" t="str">
        <f t="shared" si="184"/>
        <v>Z</v>
      </c>
      <c r="U955" s="37">
        <f t="shared" si="185"/>
        <v>0.9</v>
      </c>
      <c r="V955" s="18">
        <f t="shared" si="186"/>
        <v>1.28</v>
      </c>
      <c r="W955" s="18">
        <f t="shared" si="187"/>
        <v>1.8241794296698424</v>
      </c>
      <c r="X955" s="18">
        <f t="shared" si="188"/>
        <v>1.5621339359550557</v>
      </c>
      <c r="Y955" s="18">
        <f t="shared" si="189"/>
        <v>2.2660986215890344</v>
      </c>
      <c r="Z955" s="18">
        <f t="shared" si="190"/>
        <v>1.8862080100291299</v>
      </c>
      <c r="AA955" s="18">
        <f>-AVERAGE('cons 2023 - 2025'!D956:AM956)*12</f>
        <v>4.666666666666667</v>
      </c>
      <c r="AB955" s="27">
        <f t="shared" si="191"/>
        <v>0.56920000000000004</v>
      </c>
      <c r="AC955" s="18">
        <f>SQRT((2*AA955*'⚙ Assumptions'!$B$3)/AB955)</f>
        <v>49.594278000597633</v>
      </c>
      <c r="AD955" s="18">
        <f t="shared" si="192"/>
        <v>1.8862080100291299</v>
      </c>
      <c r="AE955" s="18">
        <f t="shared" si="193"/>
        <v>51.480486010626763</v>
      </c>
      <c r="AF955" s="18">
        <f t="shared" si="194"/>
        <v>9.4096876793133902E-2</v>
      </c>
    </row>
    <row r="956" spans="1:32" x14ac:dyDescent="0.3">
      <c r="A956" s="19" t="s">
        <v>1923</v>
      </c>
      <c r="B956" s="20" t="s">
        <v>1924</v>
      </c>
      <c r="C956" s="16" t="s">
        <v>8</v>
      </c>
      <c r="D956" s="16" t="str">
        <f>VLOOKUP(A956,'Lead Time'!$A$2:$C$1180,3,0)</f>
        <v>Local</v>
      </c>
      <c r="E956" s="23" t="str">
        <f>VLOOKUP(A956,Classification!$A$2:$D$1180,4,0)</f>
        <v>C</v>
      </c>
      <c r="F956" s="25" t="str">
        <f>VLOOKUP(A956,Classification!$A$2:$E$1180,5,0)</f>
        <v>L</v>
      </c>
      <c r="G956" s="21">
        <f>VLOOKUP(A956,'Lead Time'!$A$2:$D$1180,4,0)</f>
        <v>10</v>
      </c>
      <c r="H956" s="21">
        <f t="shared" si="182"/>
        <v>0.33333333333333331</v>
      </c>
      <c r="I956" s="32">
        <f>VLOOKUP(A956,Classification!$A$2:$F$1180,6,0)</f>
        <v>2.823</v>
      </c>
      <c r="J956" s="21">
        <f>-SUM('cons 2023 - 2025'!D957:AM957)</f>
        <v>19</v>
      </c>
      <c r="K956" s="18">
        <f>-_xlfn.MINIFS('cons 2023 - 2025'!D957:AM957,'cons 2023 - 2025'!D957:AM957,"&lt;&gt;0")</f>
        <v>10</v>
      </c>
      <c r="L956" s="18">
        <f>-_xlfn.MAXIFS('cons 2023 - 2025'!D957:AM957,'cons 2023 - 2025'!D957:AM957,"&lt;&gt;0")</f>
        <v>4</v>
      </c>
      <c r="M956" s="19">
        <f>COUNTIF('cons 2023 - 2025'!D957:AM957,"&lt;&gt;0")</f>
        <v>3</v>
      </c>
      <c r="N956" s="21">
        <f>-AVERAGE('cons 2023 - 2025'!D957:AM957)</f>
        <v>0.52777777777777779</v>
      </c>
      <c r="O956" s="21">
        <f t="shared" si="183"/>
        <v>6.333333333333333</v>
      </c>
      <c r="P956" s="21">
        <f>_xlfn.STDEV.S('cons 2023 - 2025'!D957:AM957)</f>
        <v>1.9344413901856763</v>
      </c>
      <c r="Q956" s="21">
        <f>-AVERAGE('cons 2023 - 2025'!D957:AM957)/'⚙ Assumptions'!$B$5</f>
        <v>2.3989898989898992E-2</v>
      </c>
      <c r="R956" s="21">
        <f>_xlfn.STDEV.S('cons 2023 - 2025'!D957:AM957)/SQRT('⚙ Assumptions'!$B$5)</f>
        <v>0.41242429013552906</v>
      </c>
      <c r="S956" s="21">
        <f>-IF(AVERAGE('cons 2023 - 2025'!D957:AM957)=0,"",_xlfn.STDEV.S('cons 2023 - 2025'!D957:AM957)/AVERAGE('cons 2023 - 2025'!D957:AM957))</f>
        <v>3.6652573708781233</v>
      </c>
      <c r="T956" s="21" t="str">
        <f t="shared" si="184"/>
        <v>Z</v>
      </c>
      <c r="U956" s="38">
        <f t="shared" si="185"/>
        <v>0.9</v>
      </c>
      <c r="V956" s="21">
        <f t="shared" si="186"/>
        <v>1.28</v>
      </c>
      <c r="W956" s="21">
        <f t="shared" si="187"/>
        <v>1.6693761525841739</v>
      </c>
      <c r="X956" s="21">
        <f t="shared" si="188"/>
        <v>1.4295683294147252</v>
      </c>
      <c r="Y956" s="21">
        <f t="shared" si="189"/>
        <v>1.9092751424831638</v>
      </c>
      <c r="Z956" s="21">
        <f t="shared" si="190"/>
        <v>1.605494255340651</v>
      </c>
      <c r="AA956" s="21">
        <f>-AVERAGE('cons 2023 - 2025'!D957:AM957)*12</f>
        <v>6.3333333333333339</v>
      </c>
      <c r="AB956" s="32">
        <f t="shared" si="191"/>
        <v>0.56459999999999999</v>
      </c>
      <c r="AC956" s="21">
        <f>SQRT((2*AA956*'⚙ Assumptions'!$B$3)/AB956)</f>
        <v>58.010467253907287</v>
      </c>
      <c r="AD956" s="21">
        <f t="shared" si="192"/>
        <v>1.605494255340651</v>
      </c>
      <c r="AE956" s="21">
        <f t="shared" si="193"/>
        <v>59.615961509247938</v>
      </c>
      <c r="AF956" s="21">
        <f t="shared" si="194"/>
        <v>0.10917569937185351</v>
      </c>
    </row>
    <row r="957" spans="1:32" x14ac:dyDescent="0.3">
      <c r="A957" s="16" t="s">
        <v>1925</v>
      </c>
      <c r="B957" s="17" t="s">
        <v>1926</v>
      </c>
      <c r="C957" s="16" t="s">
        <v>8</v>
      </c>
      <c r="D957" s="16" t="str">
        <f>VLOOKUP(A957,'Lead Time'!$A$2:$C$1180,3,0)</f>
        <v>Local</v>
      </c>
      <c r="E957" s="23" t="str">
        <f>VLOOKUP(A957,Classification!$A$2:$D$1180,4,0)</f>
        <v>C</v>
      </c>
      <c r="F957" s="25" t="str">
        <f>VLOOKUP(A957,Classification!$A$2:$E$1180,5,0)</f>
        <v>L</v>
      </c>
      <c r="G957" s="18">
        <f>VLOOKUP(A957,'Lead Time'!$A$2:$D$1180,4,0)</f>
        <v>58.8</v>
      </c>
      <c r="H957" s="18">
        <f t="shared" si="182"/>
        <v>1.96</v>
      </c>
      <c r="I957" s="27">
        <f>VLOOKUP(A957,Classification!$A$2:$F$1180,6,0)</f>
        <v>2.7919999999999998</v>
      </c>
      <c r="J957" s="18">
        <f>-SUM('cons 2023 - 2025'!D958:AM958)</f>
        <v>18</v>
      </c>
      <c r="K957" s="18">
        <f>-_xlfn.MINIFS('cons 2023 - 2025'!D958:AM958,'cons 2023 - 2025'!D958:AM958,"&lt;&gt;0")</f>
        <v>6</v>
      </c>
      <c r="L957" s="18">
        <f>-_xlfn.MAXIFS('cons 2023 - 2025'!D958:AM958,'cons 2023 - 2025'!D958:AM958,"&lt;&gt;0")</f>
        <v>1</v>
      </c>
      <c r="M957" s="16">
        <f>COUNTIF('cons 2023 - 2025'!D958:AM958,"&lt;&gt;0")</f>
        <v>8</v>
      </c>
      <c r="N957" s="18">
        <f>-AVERAGE('cons 2023 - 2025'!D958:AM958)</f>
        <v>0.5</v>
      </c>
      <c r="O957" s="18">
        <f t="shared" si="183"/>
        <v>2.25</v>
      </c>
      <c r="P957" s="18">
        <f>_xlfn.STDEV.S('cons 2023 - 2025'!D958:AM958)</f>
        <v>1.2071217242444348</v>
      </c>
      <c r="Q957" s="18">
        <f>-AVERAGE('cons 2023 - 2025'!D958:AM958)/'⚙ Assumptions'!$B$5</f>
        <v>2.2727272727272728E-2</v>
      </c>
      <c r="R957" s="18">
        <f>_xlfn.STDEV.S('cons 2023 - 2025'!D958:AM958)/SQRT('⚙ Assumptions'!$B$5)</f>
        <v>0.25735921633733311</v>
      </c>
      <c r="S957" s="18">
        <f>-IF(AVERAGE('cons 2023 - 2025'!D958:AM958)=0,"",_xlfn.STDEV.S('cons 2023 - 2025'!D958:AM958)/AVERAGE('cons 2023 - 2025'!D958:AM958))</f>
        <v>2.4142434484888695</v>
      </c>
      <c r="T957" s="18" t="str">
        <f t="shared" si="184"/>
        <v>Z</v>
      </c>
      <c r="U957" s="37">
        <f t="shared" si="185"/>
        <v>0.9</v>
      </c>
      <c r="V957" s="18">
        <f t="shared" si="186"/>
        <v>1.28</v>
      </c>
      <c r="W957" s="18">
        <f t="shared" si="187"/>
        <v>2.5260291512029851</v>
      </c>
      <c r="X957" s="18">
        <f t="shared" si="188"/>
        <v>2.1631621298460271</v>
      </c>
      <c r="Y957" s="18">
        <f t="shared" si="189"/>
        <v>3.8623927875666215</v>
      </c>
      <c r="Z957" s="18">
        <f t="shared" si="190"/>
        <v>3.1431621298460271</v>
      </c>
      <c r="AA957" s="18">
        <f>-AVERAGE('cons 2023 - 2025'!D958:AM958)*12</f>
        <v>6</v>
      </c>
      <c r="AB957" s="27">
        <f t="shared" si="191"/>
        <v>0.55840000000000001</v>
      </c>
      <c r="AC957" s="18">
        <f>SQRT((2*AA957*'⚙ Assumptions'!$B$3)/AB957)</f>
        <v>56.775837307834841</v>
      </c>
      <c r="AD957" s="18">
        <f t="shared" si="192"/>
        <v>3.1431621298460271</v>
      </c>
      <c r="AE957" s="18">
        <f t="shared" si="193"/>
        <v>59.918999437680867</v>
      </c>
      <c r="AF957" s="18">
        <f t="shared" si="194"/>
        <v>0.10567875850898326</v>
      </c>
    </row>
    <row r="958" spans="1:32" x14ac:dyDescent="0.3">
      <c r="A958" s="19" t="s">
        <v>1927</v>
      </c>
      <c r="B958" s="20" t="s">
        <v>1928</v>
      </c>
      <c r="C958" s="16" t="s">
        <v>8</v>
      </c>
      <c r="D958" s="16" t="str">
        <f>VLOOKUP(A958,'Lead Time'!$A$2:$C$1180,3,0)</f>
        <v>Local</v>
      </c>
      <c r="E958" s="23" t="str">
        <f>VLOOKUP(A958,Classification!$A$2:$D$1180,4,0)</f>
        <v>C</v>
      </c>
      <c r="F958" s="24" t="str">
        <f>VLOOKUP(A958,Classification!$A$2:$E$1180,5,0)</f>
        <v>H</v>
      </c>
      <c r="G958" s="21">
        <f>VLOOKUP(A958,'Lead Time'!$A$2:$D$1180,4,0)</f>
        <v>18.428571428571427</v>
      </c>
      <c r="H958" s="21">
        <f t="shared" si="182"/>
        <v>0.61428571428571421</v>
      </c>
      <c r="I958" s="32">
        <f>VLOOKUP(A958,Classification!$A$2:$F$1180,6,0)</f>
        <v>2.7839999999999998</v>
      </c>
      <c r="J958" s="21">
        <f>-SUM('cons 2023 - 2025'!D959:AM959)</f>
        <v>57</v>
      </c>
      <c r="K958" s="18">
        <f>-_xlfn.MINIFS('cons 2023 - 2025'!D959:AM959,'cons 2023 - 2025'!D959:AM959,"&lt;&gt;0")</f>
        <v>9</v>
      </c>
      <c r="L958" s="18">
        <f>-_xlfn.MAXIFS('cons 2023 - 2025'!D959:AM959,'cons 2023 - 2025'!D959:AM959,"&lt;&gt;0")</f>
        <v>1</v>
      </c>
      <c r="M958" s="19">
        <f>COUNTIF('cons 2023 - 2025'!D959:AM959,"&lt;&gt;0")</f>
        <v>23</v>
      </c>
      <c r="N958" s="21">
        <f>-AVERAGE('cons 2023 - 2025'!D959:AM959)</f>
        <v>1.5833333333333333</v>
      </c>
      <c r="O958" s="21">
        <f t="shared" si="183"/>
        <v>2.4782608695652173</v>
      </c>
      <c r="P958" s="21">
        <f>_xlfn.STDEV.S('cons 2023 - 2025'!D959:AM959)</f>
        <v>1.9030051422496397</v>
      </c>
      <c r="Q958" s="21">
        <f>-AVERAGE('cons 2023 - 2025'!D959:AM959)/'⚙ Assumptions'!$B$5</f>
        <v>7.1969696969696961E-2</v>
      </c>
      <c r="R958" s="21">
        <f>_xlfn.STDEV.S('cons 2023 - 2025'!D959:AM959)/SQRT('⚙ Assumptions'!$B$5)</f>
        <v>0.40572205955603352</v>
      </c>
      <c r="S958" s="21">
        <f>-IF(AVERAGE('cons 2023 - 2025'!D959:AM959)=0,"",_xlfn.STDEV.S('cons 2023 - 2025'!D959:AM959)/AVERAGE('cons 2023 - 2025'!D959:AM959))</f>
        <v>1.2018979845787199</v>
      </c>
      <c r="T958" s="21" t="str">
        <f t="shared" si="184"/>
        <v>Z</v>
      </c>
      <c r="U958" s="38">
        <f t="shared" si="185"/>
        <v>0.9</v>
      </c>
      <c r="V958" s="21">
        <f t="shared" si="186"/>
        <v>1.28</v>
      </c>
      <c r="W958" s="21">
        <f t="shared" si="187"/>
        <v>2.2293816708918079</v>
      </c>
      <c r="X958" s="21">
        <f t="shared" si="188"/>
        <v>1.9091284046145567</v>
      </c>
      <c r="Y958" s="21">
        <f t="shared" si="189"/>
        <v>3.5556803721905093</v>
      </c>
      <c r="Z958" s="21">
        <f t="shared" si="190"/>
        <v>2.8817474522336042</v>
      </c>
      <c r="AA958" s="21">
        <f>-AVERAGE('cons 2023 - 2025'!D959:AM959)*12</f>
        <v>19</v>
      </c>
      <c r="AB958" s="32">
        <f t="shared" si="191"/>
        <v>0.55679999999999996</v>
      </c>
      <c r="AC958" s="21">
        <f>SQRT((2*AA958*'⚙ Assumptions'!$B$3)/AB958)</f>
        <v>101.17840167504744</v>
      </c>
      <c r="AD958" s="21">
        <f t="shared" si="192"/>
        <v>2.8817474522336042</v>
      </c>
      <c r="AE958" s="21">
        <f t="shared" si="193"/>
        <v>104.06014912728105</v>
      </c>
      <c r="AF958" s="21">
        <f t="shared" si="194"/>
        <v>0.18778711350888802</v>
      </c>
    </row>
    <row r="959" spans="1:32" x14ac:dyDescent="0.3">
      <c r="A959" s="16" t="s">
        <v>1929</v>
      </c>
      <c r="B959" s="17" t="s">
        <v>1930</v>
      </c>
      <c r="C959" s="16" t="s">
        <v>8</v>
      </c>
      <c r="D959" s="16" t="str">
        <f>VLOOKUP(A959,'Lead Time'!$A$2:$C$1180,3,0)</f>
        <v>Local</v>
      </c>
      <c r="E959" s="23" t="str">
        <f>VLOOKUP(A959,Classification!$A$2:$D$1180,4,0)</f>
        <v>C</v>
      </c>
      <c r="F959" s="26" t="str">
        <f>VLOOKUP(A959,Classification!$A$2:$E$1180,5,0)</f>
        <v>M</v>
      </c>
      <c r="G959" s="18">
        <f>VLOOKUP(A959,'Lead Time'!$A$2:$D$1180,4,0)</f>
        <v>21</v>
      </c>
      <c r="H959" s="18">
        <f t="shared" si="182"/>
        <v>0.7</v>
      </c>
      <c r="I959" s="27">
        <f>VLOOKUP(A959,Classification!$A$2:$F$1180,6,0)</f>
        <v>2.75</v>
      </c>
      <c r="J959" s="18">
        <f>-SUM('cons 2023 - 2025'!D960:AM960)</f>
        <v>14</v>
      </c>
      <c r="K959" s="18">
        <f>-_xlfn.MINIFS('cons 2023 - 2025'!D960:AM960,'cons 2023 - 2025'!D960:AM960,"&lt;&gt;0")</f>
        <v>4</v>
      </c>
      <c r="L959" s="18">
        <f>-_xlfn.MAXIFS('cons 2023 - 2025'!D960:AM960,'cons 2023 - 2025'!D960:AM960,"&lt;&gt;0")</f>
        <v>1</v>
      </c>
      <c r="M959" s="16">
        <f>COUNTIF('cons 2023 - 2025'!D960:AM960,"&lt;&gt;0")</f>
        <v>5</v>
      </c>
      <c r="N959" s="18">
        <f>-AVERAGE('cons 2023 - 2025'!D960:AM960)</f>
        <v>0.3888888888888889</v>
      </c>
      <c r="O959" s="18">
        <f t="shared" si="183"/>
        <v>2.8</v>
      </c>
      <c r="P959" s="18">
        <f>_xlfn.STDEV.S('cons 2023 - 2025'!D960:AM960)</f>
        <v>1.0764432909959347</v>
      </c>
      <c r="Q959" s="18">
        <f>-AVERAGE('cons 2023 - 2025'!D960:AM960)/'⚙ Assumptions'!$B$5</f>
        <v>1.7676767676767676E-2</v>
      </c>
      <c r="R959" s="18">
        <f>_xlfn.STDEV.S('cons 2023 - 2025'!D960:AM960)/SQRT('⚙ Assumptions'!$B$5)</f>
        <v>0.2294984807565241</v>
      </c>
      <c r="S959" s="18">
        <f>-IF(AVERAGE('cons 2023 - 2025'!D960:AM960)=0,"",_xlfn.STDEV.S('cons 2023 - 2025'!D960:AM960)/AVERAGE('cons 2023 - 2025'!D960:AM960))</f>
        <v>2.7679970339895466</v>
      </c>
      <c r="T959" s="18" t="str">
        <f t="shared" si="184"/>
        <v>Z</v>
      </c>
      <c r="U959" s="37">
        <f t="shared" si="185"/>
        <v>0.9</v>
      </c>
      <c r="V959" s="18">
        <f t="shared" si="186"/>
        <v>1.28</v>
      </c>
      <c r="W959" s="18">
        <f t="shared" si="187"/>
        <v>1.3461685247284965</v>
      </c>
      <c r="X959" s="18">
        <f t="shared" si="188"/>
        <v>1.1527898526810705</v>
      </c>
      <c r="Y959" s="18">
        <f t="shared" si="189"/>
        <v>1.7173806459406178</v>
      </c>
      <c r="Z959" s="18">
        <f t="shared" si="190"/>
        <v>1.4250120749032926</v>
      </c>
      <c r="AA959" s="18">
        <f>-AVERAGE('cons 2023 - 2025'!D960:AM960)*12</f>
        <v>4.666666666666667</v>
      </c>
      <c r="AB959" s="27">
        <f t="shared" si="191"/>
        <v>0.55000000000000004</v>
      </c>
      <c r="AC959" s="18">
        <f>SQRT((2*AA959*'⚙ Assumptions'!$B$3)/AB959)</f>
        <v>50.452497910951294</v>
      </c>
      <c r="AD959" s="18">
        <f t="shared" si="192"/>
        <v>1.4250120749032926</v>
      </c>
      <c r="AE959" s="18">
        <f t="shared" si="193"/>
        <v>51.877509985854587</v>
      </c>
      <c r="AF959" s="18">
        <f t="shared" si="194"/>
        <v>9.2496246170077401E-2</v>
      </c>
    </row>
    <row r="960" spans="1:32" x14ac:dyDescent="0.3">
      <c r="A960" s="19" t="s">
        <v>1931</v>
      </c>
      <c r="B960" s="20" t="s">
        <v>1932</v>
      </c>
      <c r="C960" s="16" t="s">
        <v>8</v>
      </c>
      <c r="D960" s="16" t="str">
        <f>VLOOKUP(A960,'Lead Time'!$A$2:$C$1180,3,0)</f>
        <v>Local</v>
      </c>
      <c r="E960" s="23" t="str">
        <f>VLOOKUP(A960,Classification!$A$2:$D$1180,4,0)</f>
        <v>C</v>
      </c>
      <c r="F960" s="26" t="str">
        <f>VLOOKUP(A960,Classification!$A$2:$E$1180,5,0)</f>
        <v>M</v>
      </c>
      <c r="G960" s="21">
        <f>VLOOKUP(A960,'Lead Time'!$A$2:$D$1180,4,0)</f>
        <v>8.8000000000000007</v>
      </c>
      <c r="H960" s="21">
        <f t="shared" si="182"/>
        <v>0.29333333333333333</v>
      </c>
      <c r="I960" s="32">
        <f>VLOOKUP(A960,Classification!$A$2:$F$1180,6,0)</f>
        <v>2.7410000000000001</v>
      </c>
      <c r="J960" s="21">
        <f>-SUM('cons 2023 - 2025'!D961:AM961)</f>
        <v>29</v>
      </c>
      <c r="K960" s="18">
        <f>-_xlfn.MINIFS('cons 2023 - 2025'!D961:AM961,'cons 2023 - 2025'!D961:AM961,"&lt;&gt;0")</f>
        <v>6</v>
      </c>
      <c r="L960" s="18">
        <f>-_xlfn.MAXIFS('cons 2023 - 2025'!D961:AM961,'cons 2023 - 2025'!D961:AM961,"&lt;&gt;0")</f>
        <v>1</v>
      </c>
      <c r="M960" s="19">
        <f>COUNTIF('cons 2023 - 2025'!D961:AM961,"&lt;&gt;0")</f>
        <v>12</v>
      </c>
      <c r="N960" s="21">
        <f>-AVERAGE('cons 2023 - 2025'!D961:AM961)</f>
        <v>0.80555555555555558</v>
      </c>
      <c r="O960" s="21">
        <f t="shared" si="183"/>
        <v>2.4166666666666665</v>
      </c>
      <c r="P960" s="21">
        <f>_xlfn.STDEV.S('cons 2023 - 2025'!D961:AM961)</f>
        <v>1.39015815019</v>
      </c>
      <c r="Q960" s="21">
        <f>-AVERAGE('cons 2023 - 2025'!D961:AM961)/'⚙ Assumptions'!$B$5</f>
        <v>3.6616161616161616E-2</v>
      </c>
      <c r="R960" s="21">
        <f>_xlfn.STDEV.S('cons 2023 - 2025'!D961:AM961)/SQRT('⚙ Assumptions'!$B$5)</f>
        <v>0.29638271346809825</v>
      </c>
      <c r="S960" s="21">
        <f>-IF(AVERAGE('cons 2023 - 2025'!D961:AM961)=0,"",_xlfn.STDEV.S('cons 2023 - 2025'!D961:AM961)/AVERAGE('cons 2023 - 2025'!D961:AM961))</f>
        <v>1.7257135657531033</v>
      </c>
      <c r="T960" s="21" t="str">
        <f t="shared" si="184"/>
        <v>Z</v>
      </c>
      <c r="U960" s="38">
        <f t="shared" si="185"/>
        <v>0.9</v>
      </c>
      <c r="V960" s="21">
        <f t="shared" si="186"/>
        <v>1.28</v>
      </c>
      <c r="W960" s="21">
        <f t="shared" si="187"/>
        <v>1.1253929119863899</v>
      </c>
      <c r="X960" s="21">
        <f t="shared" si="188"/>
        <v>0.96372891312309306</v>
      </c>
      <c r="Y960" s="21">
        <f t="shared" si="189"/>
        <v>1.4476151342086121</v>
      </c>
      <c r="Z960" s="21">
        <f t="shared" si="190"/>
        <v>1.2000252094193893</v>
      </c>
      <c r="AA960" s="21">
        <f>-AVERAGE('cons 2023 - 2025'!D961:AM961)*12</f>
        <v>9.6666666666666679</v>
      </c>
      <c r="AB960" s="32">
        <f t="shared" si="191"/>
        <v>0.54820000000000002</v>
      </c>
      <c r="AC960" s="21">
        <f>SQRT((2*AA960*'⚙ Assumptions'!$B$3)/AB960)</f>
        <v>72.732662066907253</v>
      </c>
      <c r="AD960" s="21">
        <f t="shared" si="192"/>
        <v>1.2000252094193893</v>
      </c>
      <c r="AE960" s="21">
        <f t="shared" si="193"/>
        <v>73.932687276326646</v>
      </c>
      <c r="AF960" s="21">
        <f t="shared" si="194"/>
        <v>0.13290681781692848</v>
      </c>
    </row>
    <row r="961" spans="1:32" x14ac:dyDescent="0.3">
      <c r="A961" s="16" t="s">
        <v>1933</v>
      </c>
      <c r="B961" s="17" t="s">
        <v>1934</v>
      </c>
      <c r="C961" s="16" t="s">
        <v>8</v>
      </c>
      <c r="D961" s="16" t="str">
        <f>VLOOKUP(A961,'Lead Time'!$A$2:$C$1180,3,0)</f>
        <v>Mixed Source</v>
      </c>
      <c r="E961" s="23" t="str">
        <f>VLOOKUP(A961,Classification!$A$2:$D$1180,4,0)</f>
        <v>C</v>
      </c>
      <c r="F961" s="25" t="str">
        <f>VLOOKUP(A961,Classification!$A$2:$E$1180,5,0)</f>
        <v>L</v>
      </c>
      <c r="G961" s="18">
        <f>VLOOKUP(A961,'Lead Time'!$A$2:$D$1180,4,0)</f>
        <v>83.5</v>
      </c>
      <c r="H961" s="18">
        <f t="shared" si="182"/>
        <v>2.7833333333333332</v>
      </c>
      <c r="I961" s="27">
        <f>VLOOKUP(A961,Classification!$A$2:$F$1180,6,0)</f>
        <v>2.74</v>
      </c>
      <c r="J961" s="18">
        <f>-SUM('cons 2023 - 2025'!D962:AM962)</f>
        <v>175</v>
      </c>
      <c r="K961" s="18">
        <f>-_xlfn.MINIFS('cons 2023 - 2025'!D962:AM962,'cons 2023 - 2025'!D962:AM962,"&lt;&gt;0")</f>
        <v>48</v>
      </c>
      <c r="L961" s="18">
        <f>-_xlfn.MAXIFS('cons 2023 - 2025'!D962:AM962,'cons 2023 - 2025'!D962:AM962,"&lt;&gt;0")</f>
        <v>8</v>
      </c>
      <c r="M961" s="16">
        <f>COUNTIF('cons 2023 - 2025'!D962:AM962,"&lt;&gt;0")</f>
        <v>6</v>
      </c>
      <c r="N961" s="18">
        <f>-AVERAGE('cons 2023 - 2025'!D962:AM962)</f>
        <v>4.8611111111111107</v>
      </c>
      <c r="O961" s="18">
        <f t="shared" si="183"/>
        <v>29.166666666666668</v>
      </c>
      <c r="P961" s="18">
        <f>_xlfn.STDEV.S('cons 2023 - 2025'!D962:AM962)</f>
        <v>12.538290559670811</v>
      </c>
      <c r="Q961" s="18">
        <f>-AVERAGE('cons 2023 - 2025'!D962:AM962)/'⚙ Assumptions'!$B$5</f>
        <v>0.22095959595959594</v>
      </c>
      <c r="R961" s="18">
        <f>_xlfn.STDEV.S('cons 2023 - 2025'!D962:AM962)/SQRT('⚙ Assumptions'!$B$5)</f>
        <v>2.6731725291966044</v>
      </c>
      <c r="S961" s="18">
        <f>-IF(AVERAGE('cons 2023 - 2025'!D962:AM962)=0,"",_xlfn.STDEV.S('cons 2023 - 2025'!D962:AM962)/AVERAGE('cons 2023 - 2025'!D962:AM962))</f>
        <v>2.5793054865608527</v>
      </c>
      <c r="T961" s="18" t="str">
        <f t="shared" si="184"/>
        <v>Z</v>
      </c>
      <c r="U961" s="37">
        <f t="shared" si="185"/>
        <v>0.9</v>
      </c>
      <c r="V961" s="18">
        <f t="shared" si="186"/>
        <v>1.28</v>
      </c>
      <c r="W961" s="18">
        <f t="shared" si="187"/>
        <v>31.266566824345158</v>
      </c>
      <c r="X961" s="18">
        <f t="shared" si="188"/>
        <v>26.775088186339246</v>
      </c>
      <c r="Y961" s="18">
        <f t="shared" si="189"/>
        <v>49.716693086971418</v>
      </c>
      <c r="Z961" s="18">
        <f t="shared" si="190"/>
        <v>40.305180778931842</v>
      </c>
      <c r="AA961" s="18">
        <f>-AVERAGE('cons 2023 - 2025'!D962:AM962)*12</f>
        <v>58.333333333333329</v>
      </c>
      <c r="AB961" s="27">
        <f t="shared" si="191"/>
        <v>0.54800000000000004</v>
      </c>
      <c r="AC961" s="18">
        <f>SQRT((2*AA961*'⚙ Assumptions'!$B$3)/AB961)</f>
        <v>178.70172514372396</v>
      </c>
      <c r="AD961" s="18">
        <f t="shared" si="192"/>
        <v>40.305180778931842</v>
      </c>
      <c r="AE961" s="18">
        <f t="shared" si="193"/>
        <v>219.00690592265579</v>
      </c>
      <c r="AF961" s="18">
        <f t="shared" si="194"/>
        <v>0.3264284845958691</v>
      </c>
    </row>
    <row r="962" spans="1:32" x14ac:dyDescent="0.3">
      <c r="A962" s="19" t="s">
        <v>1935</v>
      </c>
      <c r="B962" s="20" t="s">
        <v>1936</v>
      </c>
      <c r="C962" s="16" t="s">
        <v>8</v>
      </c>
      <c r="D962" s="16" t="str">
        <f>VLOOKUP(A962,'Lead Time'!$A$2:$C$1180,3,0)</f>
        <v>Local</v>
      </c>
      <c r="E962" s="23" t="str">
        <f>VLOOKUP(A962,Classification!$A$2:$D$1180,4,0)</f>
        <v>C</v>
      </c>
      <c r="F962" s="25" t="str">
        <f>VLOOKUP(A962,Classification!$A$2:$E$1180,5,0)</f>
        <v>L</v>
      </c>
      <c r="G962" s="21">
        <f>VLOOKUP(A962,'Lead Time'!$A$2:$D$1180,4,0)</f>
        <v>4</v>
      </c>
      <c r="H962" s="21">
        <f t="shared" si="182"/>
        <v>0.13333333333333333</v>
      </c>
      <c r="I962" s="32">
        <f>VLOOKUP(A962,Classification!$A$2:$F$1180,6,0)</f>
        <v>2.6520000000000001</v>
      </c>
      <c r="J962" s="21">
        <f>-SUM('cons 2023 - 2025'!D963:AM963)</f>
        <v>8</v>
      </c>
      <c r="K962" s="18">
        <f>-_xlfn.MINIFS('cons 2023 - 2025'!D963:AM963,'cons 2023 - 2025'!D963:AM963,"&lt;&gt;0")</f>
        <v>2</v>
      </c>
      <c r="L962" s="18">
        <f>-_xlfn.MAXIFS('cons 2023 - 2025'!D963:AM963,'cons 2023 - 2025'!D963:AM963,"&lt;&gt;0")</f>
        <v>1</v>
      </c>
      <c r="M962" s="19">
        <f>COUNTIF('cons 2023 - 2025'!D963:AM963,"&lt;&gt;0")</f>
        <v>5</v>
      </c>
      <c r="N962" s="21">
        <f>-AVERAGE('cons 2023 - 2025'!D963:AM963)</f>
        <v>0.22222222222222221</v>
      </c>
      <c r="O962" s="21">
        <f t="shared" si="183"/>
        <v>1.6</v>
      </c>
      <c r="P962" s="21">
        <f>_xlfn.STDEV.S('cons 2023 - 2025'!D963:AM963)</f>
        <v>0.59093684028527882</v>
      </c>
      <c r="Q962" s="21">
        <f>-AVERAGE('cons 2023 - 2025'!D963:AM963)/'⚙ Assumptions'!$B$5</f>
        <v>1.01010101010101E-2</v>
      </c>
      <c r="R962" s="21">
        <f>_xlfn.STDEV.S('cons 2023 - 2025'!D963:AM963)/SQRT('⚙ Assumptions'!$B$5)</f>
        <v>0.12598815766974239</v>
      </c>
      <c r="S962" s="21">
        <f>-IF(AVERAGE('cons 2023 - 2025'!D963:AM963)=0,"",_xlfn.STDEV.S('cons 2023 - 2025'!D963:AM963)/AVERAGE('cons 2023 - 2025'!D963:AM963))</f>
        <v>2.6592157812837547</v>
      </c>
      <c r="T962" s="21" t="str">
        <f t="shared" si="184"/>
        <v>Z</v>
      </c>
      <c r="U962" s="38">
        <f t="shared" si="185"/>
        <v>0.9</v>
      </c>
      <c r="V962" s="21">
        <f t="shared" si="186"/>
        <v>1.28</v>
      </c>
      <c r="W962" s="21">
        <f t="shared" si="187"/>
        <v>0.32252968363454054</v>
      </c>
      <c r="X962" s="21">
        <f t="shared" si="188"/>
        <v>0.27619791998726378</v>
      </c>
      <c r="Y962" s="21">
        <f t="shared" si="189"/>
        <v>0.36293372403858093</v>
      </c>
      <c r="Z962" s="21">
        <f t="shared" si="190"/>
        <v>0.3058275496168934</v>
      </c>
      <c r="AA962" s="21">
        <f>-AVERAGE('cons 2023 - 2025'!D963:AM963)*12</f>
        <v>2.6666666666666665</v>
      </c>
      <c r="AB962" s="32">
        <f t="shared" si="191"/>
        <v>0.53040000000000009</v>
      </c>
      <c r="AC962" s="21">
        <f>SQRT((2*AA962*'⚙ Assumptions'!$B$3)/AB962)</f>
        <v>38.836781869030865</v>
      </c>
      <c r="AD962" s="21">
        <f t="shared" si="192"/>
        <v>0.3058275496168934</v>
      </c>
      <c r="AE962" s="21">
        <f t="shared" si="193"/>
        <v>39.142609418647758</v>
      </c>
      <c r="AF962" s="21">
        <f t="shared" si="194"/>
        <v>6.866343034444658E-2</v>
      </c>
    </row>
    <row r="963" spans="1:32" x14ac:dyDescent="0.3">
      <c r="A963" s="16" t="s">
        <v>1937</v>
      </c>
      <c r="B963" s="17" t="s">
        <v>1938</v>
      </c>
      <c r="C963" s="16" t="s">
        <v>8</v>
      </c>
      <c r="D963" s="16" t="str">
        <f>VLOOKUP(A963,'Lead Time'!$A$2:$C$1180,3,0)</f>
        <v>Local</v>
      </c>
      <c r="E963" s="23" t="str">
        <f>VLOOKUP(A963,Classification!$A$2:$D$1180,4,0)</f>
        <v>C</v>
      </c>
      <c r="F963" s="25" t="str">
        <f>VLOOKUP(A963,Classification!$A$2:$E$1180,5,0)</f>
        <v>L</v>
      </c>
      <c r="G963" s="18">
        <f>VLOOKUP(A963,'Lead Time'!$A$2:$D$1180,4,0)</f>
        <v>14.5</v>
      </c>
      <c r="H963" s="18">
        <f t="shared" si="182"/>
        <v>0.48333333333333334</v>
      </c>
      <c r="I963" s="27">
        <f>VLOOKUP(A963,Classification!$A$2:$F$1180,6,0)</f>
        <v>2.6349999999999998</v>
      </c>
      <c r="J963" s="18">
        <f>-SUM('cons 2023 - 2025'!D964:AM964)</f>
        <v>3</v>
      </c>
      <c r="K963" s="18">
        <f>-_xlfn.MINIFS('cons 2023 - 2025'!D964:AM964,'cons 2023 - 2025'!D964:AM964,"&lt;&gt;0")</f>
        <v>1</v>
      </c>
      <c r="L963" s="18">
        <f>-_xlfn.MAXIFS('cons 2023 - 2025'!D964:AM964,'cons 2023 - 2025'!D964:AM964,"&lt;&gt;0")</f>
        <v>1</v>
      </c>
      <c r="M963" s="16">
        <f>COUNTIF('cons 2023 - 2025'!D964:AM964,"&lt;&gt;0")</f>
        <v>3</v>
      </c>
      <c r="N963" s="18">
        <f>-AVERAGE('cons 2023 - 2025'!D964:AM964)</f>
        <v>8.3333333333333329E-2</v>
      </c>
      <c r="O963" s="18">
        <f t="shared" si="183"/>
        <v>1</v>
      </c>
      <c r="P963" s="18">
        <f>_xlfn.STDEV.S('cons 2023 - 2025'!D964:AM964)</f>
        <v>0.28030595529069402</v>
      </c>
      <c r="Q963" s="18">
        <f>-AVERAGE('cons 2023 - 2025'!D964:AM964)/'⚙ Assumptions'!$B$5</f>
        <v>3.7878787878787876E-3</v>
      </c>
      <c r="R963" s="18">
        <f>_xlfn.STDEV.S('cons 2023 - 2025'!D964:AM964)/SQRT('⚙ Assumptions'!$B$5)</f>
        <v>5.9761430466719674E-2</v>
      </c>
      <c r="S963" s="18">
        <f>-IF(AVERAGE('cons 2023 - 2025'!D964:AM964)=0,"",_xlfn.STDEV.S('cons 2023 - 2025'!D964:AM964)/AVERAGE('cons 2023 - 2025'!D964:AM964))</f>
        <v>3.3636714634883282</v>
      </c>
      <c r="T963" s="18" t="str">
        <f t="shared" si="184"/>
        <v>Z</v>
      </c>
      <c r="U963" s="37">
        <f t="shared" si="185"/>
        <v>0.9</v>
      </c>
      <c r="V963" s="18">
        <f t="shared" si="186"/>
        <v>1.28</v>
      </c>
      <c r="W963" s="18">
        <f t="shared" si="187"/>
        <v>0.29128287674649583</v>
      </c>
      <c r="X963" s="18">
        <f t="shared" si="188"/>
        <v>0.24943975319942582</v>
      </c>
      <c r="Y963" s="18">
        <f t="shared" si="189"/>
        <v>0.34620711917073826</v>
      </c>
      <c r="Z963" s="18">
        <f t="shared" si="190"/>
        <v>0.2897175309772036</v>
      </c>
      <c r="AA963" s="18">
        <f>-AVERAGE('cons 2023 - 2025'!D964:AM964)*12</f>
        <v>1</v>
      </c>
      <c r="AB963" s="27">
        <f t="shared" si="191"/>
        <v>0.52700000000000002</v>
      </c>
      <c r="AC963" s="18">
        <f>SQRT((2*AA963*'⚙ Assumptions'!$B$3)/AB963)</f>
        <v>23.859169349525473</v>
      </c>
      <c r="AD963" s="18">
        <f t="shared" si="192"/>
        <v>0.2897175309772036</v>
      </c>
      <c r="AE963" s="18">
        <f t="shared" si="193"/>
        <v>24.148886880502676</v>
      </c>
      <c r="AF963" s="18">
        <f t="shared" si="194"/>
        <v>4.1912607490666422E-2</v>
      </c>
    </row>
    <row r="964" spans="1:32" x14ac:dyDescent="0.3">
      <c r="A964" s="19" t="s">
        <v>1939</v>
      </c>
      <c r="B964" s="20" t="s">
        <v>1940</v>
      </c>
      <c r="C964" s="16" t="s">
        <v>130</v>
      </c>
      <c r="D964" s="16" t="str">
        <f>VLOOKUP(A964,'Lead Time'!$A$2:$C$1180,3,0)</f>
        <v>Local</v>
      </c>
      <c r="E964" s="23" t="str">
        <f>VLOOKUP(A964,Classification!$A$2:$D$1180,4,0)</f>
        <v>C</v>
      </c>
      <c r="F964" s="25" t="str">
        <f>VLOOKUP(A964,Classification!$A$2:$E$1180,5,0)</f>
        <v>L</v>
      </c>
      <c r="G964" s="21">
        <f>VLOOKUP(A964,'Lead Time'!$A$2:$D$1180,4,0)</f>
        <v>6</v>
      </c>
      <c r="H964" s="21">
        <f t="shared" ref="H964:H1027" si="195">G964/30</f>
        <v>0.2</v>
      </c>
      <c r="I964" s="32">
        <f>VLOOKUP(A964,Classification!$A$2:$F$1180,6,0)</f>
        <v>2.6320000000000001</v>
      </c>
      <c r="J964" s="21">
        <f>-SUM('cons 2023 - 2025'!D965:AM965)</f>
        <v>5</v>
      </c>
      <c r="K964" s="18">
        <f>-_xlfn.MINIFS('cons 2023 - 2025'!D965:AM965,'cons 2023 - 2025'!D965:AM965,"&lt;&gt;0")</f>
        <v>1</v>
      </c>
      <c r="L964" s="18">
        <f>-_xlfn.MAXIFS('cons 2023 - 2025'!D965:AM965,'cons 2023 - 2025'!D965:AM965,"&lt;&gt;0")</f>
        <v>1</v>
      </c>
      <c r="M964" s="19">
        <f>COUNTIF('cons 2023 - 2025'!D965:AM965,"&lt;&gt;0")</f>
        <v>5</v>
      </c>
      <c r="N964" s="21">
        <f>-AVERAGE('cons 2023 - 2025'!D965:AM965)</f>
        <v>0.1388888888888889</v>
      </c>
      <c r="O964" s="21">
        <f t="shared" ref="O964:O1027" si="196">J964/M964</f>
        <v>1</v>
      </c>
      <c r="P964" s="21">
        <f>_xlfn.STDEV.S('cons 2023 - 2025'!D965:AM965)</f>
        <v>0.35073618720610084</v>
      </c>
      <c r="Q964" s="21">
        <f>-AVERAGE('cons 2023 - 2025'!D965:AM965)/'⚙ Assumptions'!$B$5</f>
        <v>6.313131313131313E-3</v>
      </c>
      <c r="R964" s="21">
        <f>_xlfn.STDEV.S('cons 2023 - 2025'!D965:AM965)/SQRT('⚙ Assumptions'!$B$5)</f>
        <v>7.4777206364176188E-2</v>
      </c>
      <c r="S964" s="21">
        <f>-IF(AVERAGE('cons 2023 - 2025'!D965:AM965)=0,"",_xlfn.STDEV.S('cons 2023 - 2025'!D965:AM965)/AVERAGE('cons 2023 - 2025'!D965:AM965))</f>
        <v>2.5253005478839259</v>
      </c>
      <c r="T964" s="21" t="str">
        <f t="shared" ref="T964:T1027" si="197">IF(ISBLANK(S964),"Z",
   IF(S964&lt;=0.25,"X",
      IF(S964&lt;=0.5,"Y","Z")))</f>
        <v>Z</v>
      </c>
      <c r="U964" s="38">
        <f t="shared" ref="U964:U1027" si="198">IF(E964="B",0.95,IF(E964="C",0.9,0.98))</f>
        <v>0.9</v>
      </c>
      <c r="V964" s="21">
        <f t="shared" ref="V964:V1027" si="199">IF(E964="B",1.65,1.28)</f>
        <v>1.28</v>
      </c>
      <c r="W964" s="21">
        <f t="shared" ref="W964:W1027" si="200">V964*R964*SQRT(G964)</f>
        <v>0.23445247997827909</v>
      </c>
      <c r="X964" s="21">
        <f t="shared" ref="X964:X1027" si="201">V964*P964*SQRT(H964)</f>
        <v>0.20077310893105499</v>
      </c>
      <c r="Y964" s="21">
        <f t="shared" ref="Y964:Y1027" si="202">Q964*G964+W964</f>
        <v>0.27233126785706696</v>
      </c>
      <c r="Z964" s="21">
        <f t="shared" ref="Z964:Z1027" si="203">N964*H964+X964</f>
        <v>0.22855088670883278</v>
      </c>
      <c r="AA964" s="21">
        <f>-AVERAGE('cons 2023 - 2025'!D965:AM965)*12</f>
        <v>1.6666666666666667</v>
      </c>
      <c r="AB964" s="32">
        <f t="shared" ref="AB964:AB1027" si="204">I964*0.2</f>
        <v>0.52640000000000009</v>
      </c>
      <c r="AC964" s="21">
        <f>SQRT((2*AA964*'⚙ Assumptions'!$B$3)/AB964)</f>
        <v>30.819604545096116</v>
      </c>
      <c r="AD964" s="21">
        <f t="shared" ref="AD964:AD1027" si="205">Z964</f>
        <v>0.22855088670883278</v>
      </c>
      <c r="AE964" s="21">
        <f t="shared" ref="AE964:AE1027" si="206">Z964+AC964</f>
        <v>31.048155431804947</v>
      </c>
      <c r="AF964" s="21">
        <f t="shared" ref="AF964:AF1027" si="207">AA964/AC964</f>
        <v>5.4078132775128671E-2</v>
      </c>
    </row>
    <row r="965" spans="1:32" x14ac:dyDescent="0.3">
      <c r="A965" s="16" t="s">
        <v>1941</v>
      </c>
      <c r="B965" s="17" t="s">
        <v>1942</v>
      </c>
      <c r="C965" s="16" t="s">
        <v>8</v>
      </c>
      <c r="D965" s="16" t="str">
        <f>VLOOKUP(A965,'Lead Time'!$A$2:$C$1180,3,0)</f>
        <v>Mixed Source</v>
      </c>
      <c r="E965" s="23" t="str">
        <f>VLOOKUP(A965,Classification!$A$2:$D$1180,4,0)</f>
        <v>C</v>
      </c>
      <c r="F965" s="24" t="str">
        <f>VLOOKUP(A965,Classification!$A$2:$E$1180,5,0)</f>
        <v>H</v>
      </c>
      <c r="G965" s="18">
        <f>VLOOKUP(A965,'Lead Time'!$A$2:$D$1180,4,0)</f>
        <v>89.9</v>
      </c>
      <c r="H965" s="18">
        <f t="shared" si="195"/>
        <v>2.996666666666667</v>
      </c>
      <c r="I965" s="27">
        <f>VLOOKUP(A965,Classification!$A$2:$F$1180,6,0)</f>
        <v>2.62</v>
      </c>
      <c r="J965" s="18">
        <f>-SUM('cons 2023 - 2025'!D966:AM966)</f>
        <v>30</v>
      </c>
      <c r="K965" s="18">
        <f>-_xlfn.MINIFS('cons 2023 - 2025'!D966:AM966,'cons 2023 - 2025'!D966:AM966,"&lt;&gt;0")</f>
        <v>7</v>
      </c>
      <c r="L965" s="18">
        <f>-_xlfn.MAXIFS('cons 2023 - 2025'!D966:AM966,'cons 2023 - 2025'!D966:AM966,"&lt;&gt;0")</f>
        <v>1</v>
      </c>
      <c r="M965" s="16">
        <f>COUNTIF('cons 2023 - 2025'!D966:AM966,"&lt;&gt;0")</f>
        <v>11</v>
      </c>
      <c r="N965" s="18">
        <f>-AVERAGE('cons 2023 - 2025'!D966:AM966)</f>
        <v>0.83333333333333337</v>
      </c>
      <c r="O965" s="18">
        <f t="shared" si="196"/>
        <v>2.7272727272727271</v>
      </c>
      <c r="P965" s="18">
        <f>_xlfn.STDEV.S('cons 2023 - 2025'!D966:AM966)</f>
        <v>1.5946338585572373</v>
      </c>
      <c r="Q965" s="18">
        <f>-AVERAGE('cons 2023 - 2025'!D966:AM966)/'⚙ Assumptions'!$B$5</f>
        <v>3.787878787878788E-2</v>
      </c>
      <c r="R965" s="18">
        <f>_xlfn.STDEV.S('cons 2023 - 2025'!D966:AM966)/SQRT('⚙ Assumptions'!$B$5)</f>
        <v>0.33997708096931412</v>
      </c>
      <c r="S965" s="18">
        <f>-IF(AVERAGE('cons 2023 - 2025'!D966:AM966)=0,"",_xlfn.STDEV.S('cons 2023 - 2025'!D966:AM966)/AVERAGE('cons 2023 - 2025'!D966:AM966))</f>
        <v>1.9135606302686847</v>
      </c>
      <c r="T965" s="18" t="str">
        <f t="shared" si="197"/>
        <v>Z</v>
      </c>
      <c r="U965" s="37">
        <f t="shared" si="198"/>
        <v>0.9</v>
      </c>
      <c r="V965" s="18">
        <f t="shared" si="199"/>
        <v>1.28</v>
      </c>
      <c r="W965" s="18">
        <f t="shared" si="200"/>
        <v>4.1260972157434965</v>
      </c>
      <c r="X965" s="18">
        <f t="shared" si="201"/>
        <v>3.5333785585605231</v>
      </c>
      <c r="Y965" s="18">
        <f t="shared" si="202"/>
        <v>7.5314002460465268</v>
      </c>
      <c r="Z965" s="18">
        <f t="shared" si="203"/>
        <v>6.0306007807827458</v>
      </c>
      <c r="AA965" s="18">
        <f>-AVERAGE('cons 2023 - 2025'!D966:AM966)*12</f>
        <v>10</v>
      </c>
      <c r="AB965" s="27">
        <f t="shared" si="204"/>
        <v>0.52400000000000002</v>
      </c>
      <c r="AC965" s="18">
        <f>SQRT((2*AA965*'⚙ Assumptions'!$B$3)/AB965)</f>
        <v>75.664990845797746</v>
      </c>
      <c r="AD965" s="18">
        <f t="shared" si="205"/>
        <v>6.0306007807827458</v>
      </c>
      <c r="AE965" s="18">
        <f t="shared" si="206"/>
        <v>81.695591626580494</v>
      </c>
      <c r="AF965" s="18">
        <f t="shared" si="207"/>
        <v>0.1321615173439934</v>
      </c>
    </row>
    <row r="966" spans="1:32" x14ac:dyDescent="0.3">
      <c r="A966" s="19" t="s">
        <v>1943</v>
      </c>
      <c r="B966" s="20" t="s">
        <v>1944</v>
      </c>
      <c r="C966" s="16" t="s">
        <v>8</v>
      </c>
      <c r="D966" s="16" t="str">
        <f>VLOOKUP(A966,'Lead Time'!$A$2:$C$1180,3,0)</f>
        <v>Local</v>
      </c>
      <c r="E966" s="23" t="str">
        <f>VLOOKUP(A966,Classification!$A$2:$D$1180,4,0)</f>
        <v>C</v>
      </c>
      <c r="F966" s="26" t="str">
        <f>VLOOKUP(A966,Classification!$A$2:$E$1180,5,0)</f>
        <v>M</v>
      </c>
      <c r="G966" s="21">
        <f>VLOOKUP(A966,'Lead Time'!$A$2:$D$1180,4,0)</f>
        <v>9.25</v>
      </c>
      <c r="H966" s="21">
        <f t="shared" si="195"/>
        <v>0.30833333333333335</v>
      </c>
      <c r="I966" s="32">
        <f>VLOOKUP(A966,Classification!$A$2:$F$1180,6,0)</f>
        <v>2.5579999999999998</v>
      </c>
      <c r="J966" s="21">
        <f>-SUM('cons 2023 - 2025'!D967:AM967)</f>
        <v>44</v>
      </c>
      <c r="K966" s="18">
        <f>-_xlfn.MINIFS('cons 2023 - 2025'!D967:AM967,'cons 2023 - 2025'!D967:AM967,"&lt;&gt;0")</f>
        <v>7</v>
      </c>
      <c r="L966" s="18">
        <f>-_xlfn.MAXIFS('cons 2023 - 2025'!D967:AM967,'cons 2023 - 2025'!D967:AM967,"&lt;&gt;0")</f>
        <v>1</v>
      </c>
      <c r="M966" s="19">
        <f>COUNTIF('cons 2023 - 2025'!D967:AM967,"&lt;&gt;0")</f>
        <v>17</v>
      </c>
      <c r="N966" s="21">
        <f>-AVERAGE('cons 2023 - 2025'!D967:AM967)</f>
        <v>1.2222222222222223</v>
      </c>
      <c r="O966" s="21">
        <f t="shared" si="196"/>
        <v>2.5882352941176472</v>
      </c>
      <c r="P966" s="21">
        <f>_xlfn.STDEV.S('cons 2023 - 2025'!D967:AM967)</f>
        <v>1.868706368604627</v>
      </c>
      <c r="Q966" s="21">
        <f>-AVERAGE('cons 2023 - 2025'!D967:AM967)/'⚙ Assumptions'!$B$5</f>
        <v>5.5555555555555559E-2</v>
      </c>
      <c r="R966" s="21">
        <f>_xlfn.STDEV.S('cons 2023 - 2025'!D967:AM967)/SQRT('⚙ Assumptions'!$B$5)</f>
        <v>0.39840953644479787</v>
      </c>
      <c r="S966" s="21">
        <f>-IF(AVERAGE('cons 2023 - 2025'!D967:AM967)=0,"",_xlfn.STDEV.S('cons 2023 - 2025'!D967:AM967)/AVERAGE('cons 2023 - 2025'!D967:AM967))</f>
        <v>1.5289415743128765</v>
      </c>
      <c r="T966" s="21" t="str">
        <f t="shared" si="197"/>
        <v>Z</v>
      </c>
      <c r="U966" s="38">
        <f t="shared" si="198"/>
        <v>0.9</v>
      </c>
      <c r="V966" s="21">
        <f t="shared" si="199"/>
        <v>1.28</v>
      </c>
      <c r="W966" s="21">
        <f t="shared" si="200"/>
        <v>1.5509955839999356</v>
      </c>
      <c r="X966" s="21">
        <f t="shared" si="201"/>
        <v>1.3281932669974481</v>
      </c>
      <c r="Y966" s="21">
        <f t="shared" si="202"/>
        <v>2.0648844728888247</v>
      </c>
      <c r="Z966" s="21">
        <f t="shared" si="203"/>
        <v>1.7050451188492999</v>
      </c>
      <c r="AA966" s="21">
        <f>-AVERAGE('cons 2023 - 2025'!D967:AM967)*12</f>
        <v>14.666666666666668</v>
      </c>
      <c r="AB966" s="32">
        <f t="shared" si="204"/>
        <v>0.51159999999999994</v>
      </c>
      <c r="AC966" s="21">
        <f>SQRT((2*AA966*'⚙ Assumptions'!$B$3)/AB966)</f>
        <v>92.738714227108332</v>
      </c>
      <c r="AD966" s="21">
        <f t="shared" si="205"/>
        <v>1.7050451188492999</v>
      </c>
      <c r="AE966" s="21">
        <f t="shared" si="206"/>
        <v>94.443759345957631</v>
      </c>
      <c r="AF966" s="21">
        <f t="shared" si="207"/>
        <v>0.15815042066196205</v>
      </c>
    </row>
    <row r="967" spans="1:32" x14ac:dyDescent="0.3">
      <c r="A967" s="16" t="s">
        <v>1945</v>
      </c>
      <c r="B967" s="17" t="s">
        <v>1946</v>
      </c>
      <c r="C967" s="16" t="s">
        <v>8</v>
      </c>
      <c r="D967" s="16" t="str">
        <f>VLOOKUP(A967,'Lead Time'!$A$2:$C$1180,3,0)</f>
        <v>Local</v>
      </c>
      <c r="E967" s="23" t="str">
        <f>VLOOKUP(A967,Classification!$A$2:$D$1180,4,0)</f>
        <v>C</v>
      </c>
      <c r="F967" s="25" t="str">
        <f>VLOOKUP(A967,Classification!$A$2:$E$1180,5,0)</f>
        <v>L</v>
      </c>
      <c r="G967" s="18">
        <f>VLOOKUP(A967,'Lead Time'!$A$2:$D$1180,4,0)</f>
        <v>7</v>
      </c>
      <c r="H967" s="18">
        <f t="shared" si="195"/>
        <v>0.23333333333333334</v>
      </c>
      <c r="I967" s="27">
        <f>VLOOKUP(A967,Classification!$A$2:$F$1180,6,0)</f>
        <v>2.5449999999999999</v>
      </c>
      <c r="J967" s="18">
        <f>-SUM('cons 2023 - 2025'!D968:AM968)</f>
        <v>4</v>
      </c>
      <c r="K967" s="18">
        <f>-_xlfn.MINIFS('cons 2023 - 2025'!D968:AM968,'cons 2023 - 2025'!D968:AM968,"&lt;&gt;0")</f>
        <v>4</v>
      </c>
      <c r="L967" s="18">
        <f>-_xlfn.MAXIFS('cons 2023 - 2025'!D968:AM968,'cons 2023 - 2025'!D968:AM968,"&lt;&gt;0")</f>
        <v>4</v>
      </c>
      <c r="M967" s="16">
        <f>COUNTIF('cons 2023 - 2025'!D968:AM968,"&lt;&gt;0")</f>
        <v>1</v>
      </c>
      <c r="N967" s="18">
        <f>-AVERAGE('cons 2023 - 2025'!D968:AM968)</f>
        <v>0.1111111111111111</v>
      </c>
      <c r="O967" s="18">
        <f t="shared" si="196"/>
        <v>4</v>
      </c>
      <c r="P967" s="18">
        <f>_xlfn.STDEV.S('cons 2023 - 2025'!D968:AM968)</f>
        <v>0.66666666666666663</v>
      </c>
      <c r="Q967" s="18">
        <f>-AVERAGE('cons 2023 - 2025'!D968:AM968)/'⚙ Assumptions'!$B$5</f>
        <v>5.0505050505050501E-3</v>
      </c>
      <c r="R967" s="18">
        <f>_xlfn.STDEV.S('cons 2023 - 2025'!D968:AM968)/SQRT('⚙ Assumptions'!$B$5)</f>
        <v>0.14213381090374028</v>
      </c>
      <c r="S967" s="18">
        <f>-IF(AVERAGE('cons 2023 - 2025'!D968:AM968)=0,"",_xlfn.STDEV.S('cons 2023 - 2025'!D968:AM968)/AVERAGE('cons 2023 - 2025'!D968:AM968))</f>
        <v>6</v>
      </c>
      <c r="T967" s="18" t="str">
        <f t="shared" si="197"/>
        <v>Z</v>
      </c>
      <c r="U967" s="37">
        <f t="shared" si="198"/>
        <v>0.9</v>
      </c>
      <c r="V967" s="18">
        <f t="shared" si="199"/>
        <v>1.28</v>
      </c>
      <c r="W967" s="18">
        <f t="shared" si="200"/>
        <v>0.48134491717782718</v>
      </c>
      <c r="X967" s="18">
        <f t="shared" si="201"/>
        <v>0.41219916078049956</v>
      </c>
      <c r="Y967" s="18">
        <f t="shared" si="202"/>
        <v>0.51669845253136248</v>
      </c>
      <c r="Z967" s="18">
        <f t="shared" si="203"/>
        <v>0.43812508670642547</v>
      </c>
      <c r="AA967" s="18">
        <f>-AVERAGE('cons 2023 - 2025'!D968:AM968)*12</f>
        <v>1.3333333333333333</v>
      </c>
      <c r="AB967" s="27">
        <f t="shared" si="204"/>
        <v>0.50900000000000001</v>
      </c>
      <c r="AC967" s="18">
        <f>SQRT((2*AA967*'⚙ Assumptions'!$B$3)/AB967)</f>
        <v>28.033098596050248</v>
      </c>
      <c r="AD967" s="18">
        <f t="shared" si="205"/>
        <v>0.43812508670642547</v>
      </c>
      <c r="AE967" s="18">
        <f t="shared" si="206"/>
        <v>28.471223682756673</v>
      </c>
      <c r="AF967" s="18">
        <f t="shared" si="207"/>
        <v>4.7562823951298579E-2</v>
      </c>
    </row>
    <row r="968" spans="1:32" x14ac:dyDescent="0.3">
      <c r="A968" s="19" t="s">
        <v>1947</v>
      </c>
      <c r="B968" s="20" t="s">
        <v>1948</v>
      </c>
      <c r="C968" s="16" t="s">
        <v>8</v>
      </c>
      <c r="D968" s="16" t="str">
        <f>VLOOKUP(A968,'Lead Time'!$A$2:$C$1180,3,0)</f>
        <v>Local</v>
      </c>
      <c r="E968" s="23" t="str">
        <f>VLOOKUP(A968,Classification!$A$2:$D$1180,4,0)</f>
        <v>C</v>
      </c>
      <c r="F968" s="25" t="str">
        <f>VLOOKUP(A968,Classification!$A$2:$E$1180,5,0)</f>
        <v>L</v>
      </c>
      <c r="G968" s="21">
        <f>VLOOKUP(A968,'Lead Time'!$A$2:$D$1180,4,0)</f>
        <v>14.142857142857142</v>
      </c>
      <c r="H968" s="21">
        <f t="shared" si="195"/>
        <v>0.47142857142857142</v>
      </c>
      <c r="I968" s="32">
        <f>VLOOKUP(A968,Classification!$A$2:$F$1180,6,0)</f>
        <v>2.528</v>
      </c>
      <c r="J968" s="21">
        <f>-SUM('cons 2023 - 2025'!D969:AM969)</f>
        <v>133</v>
      </c>
      <c r="K968" s="18">
        <f>-_xlfn.MINIFS('cons 2023 - 2025'!D969:AM969,'cons 2023 - 2025'!D969:AM969,"&lt;&gt;0")</f>
        <v>33</v>
      </c>
      <c r="L968" s="18">
        <f>-_xlfn.MAXIFS('cons 2023 - 2025'!D969:AM969,'cons 2023 - 2025'!D969:AM969,"&lt;&gt;0")</f>
        <v>1</v>
      </c>
      <c r="M968" s="19">
        <f>COUNTIF('cons 2023 - 2025'!D969:AM969,"&lt;&gt;0")</f>
        <v>9</v>
      </c>
      <c r="N968" s="21">
        <f>-AVERAGE('cons 2023 - 2025'!D969:AM969)</f>
        <v>3.6944444444444446</v>
      </c>
      <c r="O968" s="21">
        <f t="shared" si="196"/>
        <v>14.777777777777779</v>
      </c>
      <c r="P968" s="21">
        <f>_xlfn.STDEV.S('cons 2023 - 2025'!D969:AM969)</f>
        <v>8.7172061200640734</v>
      </c>
      <c r="Q968" s="21">
        <f>-AVERAGE('cons 2023 - 2025'!D969:AM969)/'⚙ Assumptions'!$B$5</f>
        <v>0.16792929292929293</v>
      </c>
      <c r="R968" s="21">
        <f>_xlfn.STDEV.S('cons 2023 - 2025'!D969:AM969)/SQRT('⚙ Assumptions'!$B$5)</f>
        <v>1.8585145894171717</v>
      </c>
      <c r="S968" s="21">
        <f>-IF(AVERAGE('cons 2023 - 2025'!D969:AM969)=0,"",_xlfn.STDEV.S('cons 2023 - 2025'!D969:AM969)/AVERAGE('cons 2023 - 2025'!D969:AM969))</f>
        <v>2.3595445137015534</v>
      </c>
      <c r="T968" s="21" t="str">
        <f t="shared" si="197"/>
        <v>Z</v>
      </c>
      <c r="U968" s="38">
        <f t="shared" si="198"/>
        <v>0.9</v>
      </c>
      <c r="V968" s="21">
        <f t="shared" si="199"/>
        <v>1.28</v>
      </c>
      <c r="W968" s="21">
        <f t="shared" si="200"/>
        <v>8.9463219212348548</v>
      </c>
      <c r="X968" s="21">
        <f t="shared" si="201"/>
        <v>7.6611723867914661</v>
      </c>
      <c r="Y968" s="21">
        <f t="shared" si="202"/>
        <v>11.321321921234855</v>
      </c>
      <c r="Z968" s="21">
        <f t="shared" si="203"/>
        <v>9.4028390534581323</v>
      </c>
      <c r="AA968" s="21">
        <f>-AVERAGE('cons 2023 - 2025'!D969:AM969)*12</f>
        <v>44.333333333333336</v>
      </c>
      <c r="AB968" s="32">
        <f t="shared" si="204"/>
        <v>0.50560000000000005</v>
      </c>
      <c r="AC968" s="21">
        <f>SQRT((2*AA968*'⚙ Assumptions'!$B$3)/AB968)</f>
        <v>162.1893330242018</v>
      </c>
      <c r="AD968" s="21">
        <f t="shared" si="205"/>
        <v>9.4028390534581323</v>
      </c>
      <c r="AE968" s="21">
        <f t="shared" si="206"/>
        <v>171.59217207765994</v>
      </c>
      <c r="AF968" s="21">
        <f t="shared" si="207"/>
        <v>0.27334308925678819</v>
      </c>
    </row>
    <row r="969" spans="1:32" x14ac:dyDescent="0.3">
      <c r="A969" s="16" t="s">
        <v>1949</v>
      </c>
      <c r="B969" s="17" t="s">
        <v>1950</v>
      </c>
      <c r="C969" s="16" t="s">
        <v>8</v>
      </c>
      <c r="D969" s="16" t="str">
        <f>VLOOKUP(A969,'Lead Time'!$A$2:$C$1180,3,0)</f>
        <v>Local</v>
      </c>
      <c r="E969" s="23" t="str">
        <f>VLOOKUP(A969,Classification!$A$2:$D$1180,4,0)</f>
        <v>C</v>
      </c>
      <c r="F969" s="25" t="str">
        <f>VLOOKUP(A969,Classification!$A$2:$E$1180,5,0)</f>
        <v>L</v>
      </c>
      <c r="G969" s="18">
        <f>VLOOKUP(A969,'Lead Time'!$A$2:$D$1180,4,0)</f>
        <v>97.2</v>
      </c>
      <c r="H969" s="18">
        <f t="shared" si="195"/>
        <v>3.24</v>
      </c>
      <c r="I969" s="27">
        <f>VLOOKUP(A969,Classification!$A$2:$F$1180,6,0)</f>
        <v>2.5249999999999999</v>
      </c>
      <c r="J969" s="18">
        <f>-SUM('cons 2023 - 2025'!D970:AM970)</f>
        <v>37</v>
      </c>
      <c r="K969" s="18">
        <f>-_xlfn.MINIFS('cons 2023 - 2025'!D970:AM970,'cons 2023 - 2025'!D970:AM970,"&lt;&gt;0")</f>
        <v>10</v>
      </c>
      <c r="L969" s="18">
        <f>-_xlfn.MAXIFS('cons 2023 - 2025'!D970:AM970,'cons 2023 - 2025'!D970:AM970,"&lt;&gt;0")</f>
        <v>2</v>
      </c>
      <c r="M969" s="16">
        <f>COUNTIF('cons 2023 - 2025'!D970:AM970,"&lt;&gt;0")</f>
        <v>7</v>
      </c>
      <c r="N969" s="18">
        <f>-AVERAGE('cons 2023 - 2025'!D970:AM970)</f>
        <v>1.0277777777777777</v>
      </c>
      <c r="O969" s="18">
        <f t="shared" si="196"/>
        <v>5.2857142857142856</v>
      </c>
      <c r="P969" s="18">
        <f>_xlfn.STDEV.S('cons 2023 - 2025'!D970:AM970)</f>
        <v>2.3722937798210784</v>
      </c>
      <c r="Q969" s="18">
        <f>-AVERAGE('cons 2023 - 2025'!D970:AM970)/'⚙ Assumptions'!$B$5</f>
        <v>4.6717171717171713E-2</v>
      </c>
      <c r="R969" s="18">
        <f>_xlfn.STDEV.S('cons 2023 - 2025'!D970:AM970)/SQRT('⚙ Assumptions'!$B$5)</f>
        <v>0.50577473326381261</v>
      </c>
      <c r="S969" s="18">
        <f>-IF(AVERAGE('cons 2023 - 2025'!D970:AM970)=0,"",_xlfn.STDEV.S('cons 2023 - 2025'!D970:AM970)/AVERAGE('cons 2023 - 2025'!D970:AM970))</f>
        <v>2.308177731717806</v>
      </c>
      <c r="T969" s="18" t="str">
        <f t="shared" si="197"/>
        <v>Z</v>
      </c>
      <c r="U969" s="37">
        <f t="shared" si="198"/>
        <v>0.9</v>
      </c>
      <c r="V969" s="18">
        <f t="shared" si="199"/>
        <v>1.28</v>
      </c>
      <c r="W969" s="18">
        <f t="shared" si="200"/>
        <v>6.3826382689862093</v>
      </c>
      <c r="X969" s="18">
        <f t="shared" si="201"/>
        <v>5.4657648687077653</v>
      </c>
      <c r="Y969" s="18">
        <f t="shared" si="202"/>
        <v>10.9235473598953</v>
      </c>
      <c r="Z969" s="18">
        <f t="shared" si="203"/>
        <v>8.7957648687077654</v>
      </c>
      <c r="AA969" s="18">
        <f>-AVERAGE('cons 2023 - 2025'!D970:AM970)*12</f>
        <v>12.333333333333332</v>
      </c>
      <c r="AB969" s="27">
        <f t="shared" si="204"/>
        <v>0.505</v>
      </c>
      <c r="AC969" s="18">
        <f>SQRT((2*AA969*'⚙ Assumptions'!$B$3)/AB969)</f>
        <v>85.596335629904885</v>
      </c>
      <c r="AD969" s="18">
        <f t="shared" si="205"/>
        <v>8.7957648687077654</v>
      </c>
      <c r="AE969" s="18">
        <f t="shared" si="206"/>
        <v>94.392100498612649</v>
      </c>
      <c r="AF969" s="18">
        <f t="shared" si="207"/>
        <v>0.14408716497700658</v>
      </c>
    </row>
    <row r="970" spans="1:32" x14ac:dyDescent="0.3">
      <c r="A970" s="19" t="s">
        <v>1951</v>
      </c>
      <c r="B970" s="20" t="s">
        <v>1952</v>
      </c>
      <c r="C970" s="16" t="s">
        <v>8</v>
      </c>
      <c r="D970" s="16" t="str">
        <f>VLOOKUP(A970,'Lead Time'!$A$2:$C$1180,3,0)</f>
        <v>Local</v>
      </c>
      <c r="E970" s="23" t="str">
        <f>VLOOKUP(A970,Classification!$A$2:$D$1180,4,0)</f>
        <v>C</v>
      </c>
      <c r="F970" s="25" t="str">
        <f>VLOOKUP(A970,Classification!$A$2:$E$1180,5,0)</f>
        <v>L</v>
      </c>
      <c r="G970" s="21">
        <f>VLOOKUP(A970,'Lead Time'!$A$2:$D$1180,4,0)</f>
        <v>17.5</v>
      </c>
      <c r="H970" s="21">
        <f t="shared" si="195"/>
        <v>0.58333333333333337</v>
      </c>
      <c r="I970" s="32">
        <f>VLOOKUP(A970,Classification!$A$2:$F$1180,6,0)</f>
        <v>2.508</v>
      </c>
      <c r="J970" s="21">
        <f>-SUM('cons 2023 - 2025'!D971:AM971)</f>
        <v>150</v>
      </c>
      <c r="K970" s="18">
        <f>-_xlfn.MINIFS('cons 2023 - 2025'!D971:AM971,'cons 2023 - 2025'!D971:AM971,"&lt;&gt;0")</f>
        <v>100</v>
      </c>
      <c r="L970" s="18">
        <f>-_xlfn.MAXIFS('cons 2023 - 2025'!D971:AM971,'cons 2023 - 2025'!D971:AM971,"&lt;&gt;0")</f>
        <v>10</v>
      </c>
      <c r="M970" s="19">
        <f>COUNTIF('cons 2023 - 2025'!D971:AM971,"&lt;&gt;0")</f>
        <v>4</v>
      </c>
      <c r="N970" s="21">
        <f>-AVERAGE('cons 2023 - 2025'!D971:AM971)</f>
        <v>4.166666666666667</v>
      </c>
      <c r="O970" s="21">
        <f t="shared" si="196"/>
        <v>37.5</v>
      </c>
      <c r="P970" s="21">
        <f>_xlfn.STDEV.S('cons 2023 - 2025'!D971:AM971)</f>
        <v>17.299876134981844</v>
      </c>
      <c r="Q970" s="21">
        <f>-AVERAGE('cons 2023 - 2025'!D971:AM971)/'⚙ Assumptions'!$B$5</f>
        <v>0.18939393939393942</v>
      </c>
      <c r="R970" s="21">
        <f>_xlfn.STDEV.S('cons 2023 - 2025'!D971:AM971)/SQRT('⚙ Assumptions'!$B$5)</f>
        <v>3.6883459848414581</v>
      </c>
      <c r="S970" s="21">
        <f>-IF(AVERAGE('cons 2023 - 2025'!D971:AM971)=0,"",_xlfn.STDEV.S('cons 2023 - 2025'!D971:AM971)/AVERAGE('cons 2023 - 2025'!D971:AM971))</f>
        <v>4.1519702723956424</v>
      </c>
      <c r="T970" s="21" t="str">
        <f t="shared" si="197"/>
        <v>Z</v>
      </c>
      <c r="U970" s="38">
        <f t="shared" si="198"/>
        <v>0.9</v>
      </c>
      <c r="V970" s="21">
        <f t="shared" si="199"/>
        <v>1.28</v>
      </c>
      <c r="W970" s="21">
        <f t="shared" si="200"/>
        <v>19.749706557083556</v>
      </c>
      <c r="X970" s="21">
        <f t="shared" si="201"/>
        <v>16.912638272408401</v>
      </c>
      <c r="Y970" s="21">
        <f t="shared" si="202"/>
        <v>23.064100496477497</v>
      </c>
      <c r="Z970" s="21">
        <f t="shared" si="203"/>
        <v>19.343193827963958</v>
      </c>
      <c r="AA970" s="21">
        <f>-AVERAGE('cons 2023 - 2025'!D971:AM971)*12</f>
        <v>50</v>
      </c>
      <c r="AB970" s="32">
        <f t="shared" si="204"/>
        <v>0.50160000000000005</v>
      </c>
      <c r="AC970" s="21">
        <f>SQRT((2*AA970*'⚙ Assumptions'!$B$3)/AB970)</f>
        <v>172.92861596651866</v>
      </c>
      <c r="AD970" s="21">
        <f t="shared" si="205"/>
        <v>19.343193827963958</v>
      </c>
      <c r="AE970" s="21">
        <f t="shared" si="206"/>
        <v>192.27180979448264</v>
      </c>
      <c r="AF970" s="21">
        <f t="shared" si="207"/>
        <v>0.28913664589601923</v>
      </c>
    </row>
    <row r="971" spans="1:32" x14ac:dyDescent="0.3">
      <c r="A971" s="16" t="s">
        <v>1953</v>
      </c>
      <c r="B971" s="17" t="s">
        <v>1954</v>
      </c>
      <c r="C971" s="16" t="s">
        <v>130</v>
      </c>
      <c r="D971" s="16" t="str">
        <f>VLOOKUP(A971,'Lead Time'!$A$2:$C$1180,3,0)</f>
        <v>Local</v>
      </c>
      <c r="E971" s="23" t="str">
        <f>VLOOKUP(A971,Classification!$A$2:$D$1180,4,0)</f>
        <v>C</v>
      </c>
      <c r="F971" s="25" t="str">
        <f>VLOOKUP(A971,Classification!$A$2:$E$1180,5,0)</f>
        <v>L</v>
      </c>
      <c r="G971" s="18">
        <f>VLOOKUP(A971,'Lead Time'!$A$2:$D$1180,4,0)</f>
        <v>15.857142857142858</v>
      </c>
      <c r="H971" s="18">
        <f t="shared" si="195"/>
        <v>0.52857142857142858</v>
      </c>
      <c r="I971" s="27">
        <f>VLOOKUP(A971,Classification!$A$2:$F$1180,6,0)</f>
        <v>2.4769999999999999</v>
      </c>
      <c r="J971" s="18">
        <f>-SUM('cons 2023 - 2025'!D972:AM972)</f>
        <v>227</v>
      </c>
      <c r="K971" s="18">
        <f>-_xlfn.MINIFS('cons 2023 - 2025'!D972:AM972,'cons 2023 - 2025'!D972:AM972,"&lt;&gt;0")</f>
        <v>100</v>
      </c>
      <c r="L971" s="18">
        <f>-_xlfn.MAXIFS('cons 2023 - 2025'!D972:AM972,'cons 2023 - 2025'!D972:AM972,"&lt;&gt;0")</f>
        <v>5</v>
      </c>
      <c r="M971" s="16">
        <f>COUNTIF('cons 2023 - 2025'!D972:AM972,"&lt;&gt;0")</f>
        <v>5</v>
      </c>
      <c r="N971" s="18">
        <f>-AVERAGE('cons 2023 - 2025'!D972:AM972)</f>
        <v>6.3055555555555554</v>
      </c>
      <c r="O971" s="18">
        <f t="shared" si="196"/>
        <v>45.4</v>
      </c>
      <c r="P971" s="18">
        <f>_xlfn.STDEV.S('cons 2023 - 2025'!D972:AM972)</f>
        <v>20.197339916002299</v>
      </c>
      <c r="Q971" s="18">
        <f>-AVERAGE('cons 2023 - 2025'!D972:AM972)/'⚙ Assumptions'!$B$5</f>
        <v>0.2866161616161616</v>
      </c>
      <c r="R971" s="18">
        <f>_xlfn.STDEV.S('cons 2023 - 2025'!D972:AM972)/SQRT('⚙ Assumptions'!$B$5)</f>
        <v>4.3060873385694549</v>
      </c>
      <c r="S971" s="18">
        <f>-IF(AVERAGE('cons 2023 - 2025'!D972:AM972)=0,"",_xlfn.STDEV.S('cons 2023 - 2025'!D972:AM972)/AVERAGE('cons 2023 - 2025'!D972:AM972))</f>
        <v>3.2031023655334043</v>
      </c>
      <c r="T971" s="18" t="str">
        <f t="shared" si="197"/>
        <v>Z</v>
      </c>
      <c r="U971" s="37">
        <f t="shared" si="198"/>
        <v>0.9</v>
      </c>
      <c r="V971" s="18">
        <f t="shared" si="199"/>
        <v>1.28</v>
      </c>
      <c r="W971" s="18">
        <f t="shared" si="200"/>
        <v>21.948521635385234</v>
      </c>
      <c r="X971" s="18">
        <f t="shared" si="201"/>
        <v>18.795591010959118</v>
      </c>
      <c r="Y971" s="18">
        <f t="shared" si="202"/>
        <v>26.493435055298654</v>
      </c>
      <c r="Z971" s="18">
        <f t="shared" si="203"/>
        <v>22.128527518895627</v>
      </c>
      <c r="AA971" s="18">
        <f>-AVERAGE('cons 2023 - 2025'!D972:AM972)*12</f>
        <v>75.666666666666657</v>
      </c>
      <c r="AB971" s="27">
        <f t="shared" si="204"/>
        <v>0.49540000000000001</v>
      </c>
      <c r="AC971" s="18">
        <f>SQRT((2*AA971*'⚙ Assumptions'!$B$3)/AB971)</f>
        <v>214.05970741056714</v>
      </c>
      <c r="AD971" s="18">
        <f t="shared" si="205"/>
        <v>22.128527518895627</v>
      </c>
      <c r="AE971" s="18">
        <f t="shared" si="206"/>
        <v>236.18823492946277</v>
      </c>
      <c r="AF971" s="18">
        <f t="shared" si="207"/>
        <v>0.35348393017064988</v>
      </c>
    </row>
    <row r="972" spans="1:32" x14ac:dyDescent="0.3">
      <c r="A972" s="19" t="s">
        <v>1955</v>
      </c>
      <c r="B972" s="20" t="s">
        <v>1956</v>
      </c>
      <c r="C972" s="16" t="s">
        <v>8</v>
      </c>
      <c r="D972" s="16" t="str">
        <f>VLOOKUP(A972,'Lead Time'!$A$2:$C$1180,3,0)</f>
        <v>Local</v>
      </c>
      <c r="E972" s="23" t="str">
        <f>VLOOKUP(A972,Classification!$A$2:$D$1180,4,0)</f>
        <v>C</v>
      </c>
      <c r="F972" s="25" t="str">
        <f>VLOOKUP(A972,Classification!$A$2:$E$1180,5,0)</f>
        <v>L</v>
      </c>
      <c r="G972" s="21">
        <f>VLOOKUP(A972,'Lead Time'!$A$2:$D$1180,4,0)</f>
        <v>6</v>
      </c>
      <c r="H972" s="21">
        <f t="shared" si="195"/>
        <v>0.2</v>
      </c>
      <c r="I972" s="32">
        <f>VLOOKUP(A972,Classification!$A$2:$F$1180,6,0)</f>
        <v>2.472</v>
      </c>
      <c r="J972" s="21">
        <f>-SUM('cons 2023 - 2025'!D973:AM973)</f>
        <v>5</v>
      </c>
      <c r="K972" s="18">
        <f>-_xlfn.MINIFS('cons 2023 - 2025'!D973:AM973,'cons 2023 - 2025'!D973:AM973,"&lt;&gt;0")</f>
        <v>2</v>
      </c>
      <c r="L972" s="18">
        <f>-_xlfn.MAXIFS('cons 2023 - 2025'!D973:AM973,'cons 2023 - 2025'!D973:AM973,"&lt;&gt;0")</f>
        <v>1</v>
      </c>
      <c r="M972" s="19">
        <f>COUNTIF('cons 2023 - 2025'!D973:AM973,"&lt;&gt;0")</f>
        <v>3</v>
      </c>
      <c r="N972" s="21">
        <f>-AVERAGE('cons 2023 - 2025'!D973:AM973)</f>
        <v>0.1388888888888889</v>
      </c>
      <c r="O972" s="21">
        <f t="shared" si="196"/>
        <v>1.6666666666666667</v>
      </c>
      <c r="P972" s="21">
        <f>_xlfn.STDEV.S('cons 2023 - 2025'!D973:AM973)</f>
        <v>0.48713610757321951</v>
      </c>
      <c r="Q972" s="21">
        <f>-AVERAGE('cons 2023 - 2025'!D973:AM973)/'⚙ Assumptions'!$B$5</f>
        <v>6.313131313131313E-3</v>
      </c>
      <c r="R972" s="21">
        <f>_xlfn.STDEV.S('cons 2023 - 2025'!D973:AM973)/SQRT('⚙ Assumptions'!$B$5)</f>
        <v>0.10385776709729411</v>
      </c>
      <c r="S972" s="21">
        <f>-IF(AVERAGE('cons 2023 - 2025'!D973:AM973)=0,"",_xlfn.STDEV.S('cons 2023 - 2025'!D973:AM973)/AVERAGE('cons 2023 - 2025'!D973:AM973))</f>
        <v>3.5073799745271805</v>
      </c>
      <c r="T972" s="21" t="str">
        <f t="shared" si="197"/>
        <v>Z</v>
      </c>
      <c r="U972" s="38">
        <f t="shared" si="198"/>
        <v>0.9</v>
      </c>
      <c r="V972" s="21">
        <f t="shared" si="199"/>
        <v>1.28</v>
      </c>
      <c r="W972" s="21">
        <f t="shared" si="200"/>
        <v>0.32563012507287825</v>
      </c>
      <c r="X972" s="21">
        <f t="shared" si="201"/>
        <v>0.27885297941206244</v>
      </c>
      <c r="Y972" s="21">
        <f t="shared" si="202"/>
        <v>0.36350891295166615</v>
      </c>
      <c r="Z972" s="21">
        <f t="shared" si="203"/>
        <v>0.30663075718984023</v>
      </c>
      <c r="AA972" s="21">
        <f>-AVERAGE('cons 2023 - 2025'!D973:AM973)*12</f>
        <v>1.6666666666666667</v>
      </c>
      <c r="AB972" s="32">
        <f t="shared" si="204"/>
        <v>0.49440000000000001</v>
      </c>
      <c r="AC972" s="21">
        <f>SQRT((2*AA972*'⚙ Assumptions'!$B$3)/AB972)</f>
        <v>31.801365707174021</v>
      </c>
      <c r="AD972" s="21">
        <f t="shared" si="205"/>
        <v>0.30663075718984023</v>
      </c>
      <c r="AE972" s="21">
        <f t="shared" si="206"/>
        <v>32.107996464363865</v>
      </c>
      <c r="AF972" s="21">
        <f t="shared" si="207"/>
        <v>5.2408650685422796E-2</v>
      </c>
    </row>
    <row r="973" spans="1:32" x14ac:dyDescent="0.3">
      <c r="A973" s="16" t="s">
        <v>1957</v>
      </c>
      <c r="B973" s="17" t="s">
        <v>1958</v>
      </c>
      <c r="C973" s="16" t="s">
        <v>130</v>
      </c>
      <c r="D973" s="16" t="str">
        <f>VLOOKUP(A973,'Lead Time'!$A$2:$C$1180,3,0)</f>
        <v>Local</v>
      </c>
      <c r="E973" s="23" t="str">
        <f>VLOOKUP(A973,Classification!$A$2:$D$1180,4,0)</f>
        <v>C</v>
      </c>
      <c r="F973" s="25" t="str">
        <f>VLOOKUP(A973,Classification!$A$2:$E$1180,5,0)</f>
        <v>L</v>
      </c>
      <c r="G973" s="18">
        <f>VLOOKUP(A973,'Lead Time'!$A$2:$D$1180,4,0)</f>
        <v>39</v>
      </c>
      <c r="H973" s="18">
        <f t="shared" si="195"/>
        <v>1.3</v>
      </c>
      <c r="I973" s="27">
        <f>VLOOKUP(A973,Classification!$A$2:$F$1180,6,0)</f>
        <v>2.4049999999999998</v>
      </c>
      <c r="J973" s="18">
        <f>-SUM('cons 2023 - 2025'!D974:AM974)</f>
        <v>15</v>
      </c>
      <c r="K973" s="18">
        <f>-_xlfn.MINIFS('cons 2023 - 2025'!D974:AM974,'cons 2023 - 2025'!D974:AM974,"&lt;&gt;0")</f>
        <v>10</v>
      </c>
      <c r="L973" s="18">
        <f>-_xlfn.MAXIFS('cons 2023 - 2025'!D974:AM974,'cons 2023 - 2025'!D974:AM974,"&lt;&gt;0")</f>
        <v>5</v>
      </c>
      <c r="M973" s="16">
        <f>COUNTIF('cons 2023 - 2025'!D974:AM974,"&lt;&gt;0")</f>
        <v>2</v>
      </c>
      <c r="N973" s="18">
        <f>-AVERAGE('cons 2023 - 2025'!D974:AM974)</f>
        <v>0.41666666666666669</v>
      </c>
      <c r="O973" s="18">
        <f t="shared" si="196"/>
        <v>7.5</v>
      </c>
      <c r="P973" s="18">
        <f>_xlfn.STDEV.S('cons 2023 - 2025'!D974:AM974)</f>
        <v>1.8419709940325182</v>
      </c>
      <c r="Q973" s="18">
        <f>-AVERAGE('cons 2023 - 2025'!D974:AM974)/'⚙ Assumptions'!$B$5</f>
        <v>1.893939393939394E-2</v>
      </c>
      <c r="R973" s="18">
        <f>_xlfn.STDEV.S('cons 2023 - 2025'!D974:AM974)/SQRT('⚙ Assumptions'!$B$5)</f>
        <v>0.39270953543398868</v>
      </c>
      <c r="S973" s="18">
        <f>-IF(AVERAGE('cons 2023 - 2025'!D974:AM974)=0,"",_xlfn.STDEV.S('cons 2023 - 2025'!D974:AM974)/AVERAGE('cons 2023 - 2025'!D974:AM974))</f>
        <v>4.4207303856780431</v>
      </c>
      <c r="T973" s="18" t="str">
        <f t="shared" si="197"/>
        <v>Z</v>
      </c>
      <c r="U973" s="37">
        <f t="shared" si="198"/>
        <v>0.9</v>
      </c>
      <c r="V973" s="18">
        <f t="shared" si="199"/>
        <v>1.28</v>
      </c>
      <c r="W973" s="18">
        <f t="shared" si="200"/>
        <v>3.1391619363036467</v>
      </c>
      <c r="X973" s="18">
        <f t="shared" si="201"/>
        <v>2.6882176782608744</v>
      </c>
      <c r="Y973" s="18">
        <f t="shared" si="202"/>
        <v>3.8777982999400105</v>
      </c>
      <c r="Z973" s="18">
        <f t="shared" si="203"/>
        <v>3.229884344927541</v>
      </c>
      <c r="AA973" s="18">
        <f>-AVERAGE('cons 2023 - 2025'!D974:AM974)*12</f>
        <v>5</v>
      </c>
      <c r="AB973" s="27">
        <f t="shared" si="204"/>
        <v>0.48099999999999998</v>
      </c>
      <c r="AC973" s="18">
        <f>SQRT((2*AA973*'⚙ Assumptions'!$B$3)/AB973)</f>
        <v>55.843559328745499</v>
      </c>
      <c r="AD973" s="18">
        <f t="shared" si="205"/>
        <v>3.229884344927541</v>
      </c>
      <c r="AE973" s="18">
        <f t="shared" si="206"/>
        <v>59.07344367367304</v>
      </c>
      <c r="AF973" s="18">
        <f t="shared" si="207"/>
        <v>8.9535840123755289E-2</v>
      </c>
    </row>
    <row r="974" spans="1:32" x14ac:dyDescent="0.3">
      <c r="A974" s="19" t="s">
        <v>1959</v>
      </c>
      <c r="B974" s="20" t="s">
        <v>1960</v>
      </c>
      <c r="C974" s="16" t="s">
        <v>8</v>
      </c>
      <c r="D974" s="16" t="str">
        <f>VLOOKUP(A974,'Lead Time'!$A$2:$C$1180,3,0)</f>
        <v>Local</v>
      </c>
      <c r="E974" s="23" t="str">
        <f>VLOOKUP(A974,Classification!$A$2:$D$1180,4,0)</f>
        <v>C</v>
      </c>
      <c r="F974" s="25" t="str">
        <f>VLOOKUP(A974,Classification!$A$2:$E$1180,5,0)</f>
        <v>L</v>
      </c>
      <c r="G974" s="21">
        <f>VLOOKUP(A974,'Lead Time'!$A$2:$D$1180,4,0)</f>
        <v>4</v>
      </c>
      <c r="H974" s="21">
        <f t="shared" si="195"/>
        <v>0.13333333333333333</v>
      </c>
      <c r="I974" s="32">
        <f>VLOOKUP(A974,Classification!$A$2:$F$1180,6,0)</f>
        <v>2.3839999999999999</v>
      </c>
      <c r="J974" s="21">
        <f>-SUM('cons 2023 - 2025'!D975:AM975)</f>
        <v>6</v>
      </c>
      <c r="K974" s="18">
        <f>-_xlfn.MINIFS('cons 2023 - 2025'!D975:AM975,'cons 2023 - 2025'!D975:AM975,"&lt;&gt;0")</f>
        <v>4</v>
      </c>
      <c r="L974" s="18">
        <f>-_xlfn.MAXIFS('cons 2023 - 2025'!D975:AM975,'cons 2023 - 2025'!D975:AM975,"&lt;&gt;0")</f>
        <v>2</v>
      </c>
      <c r="M974" s="19">
        <f>COUNTIF('cons 2023 - 2025'!D975:AM975,"&lt;&gt;0")</f>
        <v>2</v>
      </c>
      <c r="N974" s="21">
        <f>-AVERAGE('cons 2023 - 2025'!D975:AM975)</f>
        <v>0.16666666666666666</v>
      </c>
      <c r="O974" s="21">
        <f t="shared" si="196"/>
        <v>3</v>
      </c>
      <c r="P974" s="21">
        <f>_xlfn.STDEV.S('cons 2023 - 2025'!D975:AM975)</f>
        <v>0.73678839761300718</v>
      </c>
      <c r="Q974" s="21">
        <f>-AVERAGE('cons 2023 - 2025'!D975:AM975)/'⚙ Assumptions'!$B$5</f>
        <v>7.5757575757575751E-3</v>
      </c>
      <c r="R974" s="21">
        <f>_xlfn.STDEV.S('cons 2023 - 2025'!D975:AM975)/SQRT('⚙ Assumptions'!$B$5)</f>
        <v>0.15708381417359546</v>
      </c>
      <c r="S974" s="21">
        <f>-IF(AVERAGE('cons 2023 - 2025'!D975:AM975)=0,"",_xlfn.STDEV.S('cons 2023 - 2025'!D975:AM975)/AVERAGE('cons 2023 - 2025'!D975:AM975))</f>
        <v>4.4207303856780431</v>
      </c>
      <c r="T974" s="21" t="str">
        <f t="shared" si="197"/>
        <v>Z</v>
      </c>
      <c r="U974" s="38">
        <f t="shared" si="198"/>
        <v>0.9</v>
      </c>
      <c r="V974" s="21">
        <f t="shared" si="199"/>
        <v>1.28</v>
      </c>
      <c r="W974" s="21">
        <f t="shared" si="200"/>
        <v>0.40213456428440436</v>
      </c>
      <c r="X974" s="21">
        <f t="shared" si="201"/>
        <v>0.3443674670768892</v>
      </c>
      <c r="Y974" s="21">
        <f t="shared" si="202"/>
        <v>0.43243759458743464</v>
      </c>
      <c r="Z974" s="21">
        <f t="shared" si="203"/>
        <v>0.3665896892991114</v>
      </c>
      <c r="AA974" s="21">
        <f>-AVERAGE('cons 2023 - 2025'!D975:AM975)*12</f>
        <v>2</v>
      </c>
      <c r="AB974" s="32">
        <f t="shared" si="204"/>
        <v>0.4768</v>
      </c>
      <c r="AC974" s="21">
        <f>SQRT((2*AA974*'⚙ Assumptions'!$B$3)/AB974)</f>
        <v>35.47378273803016</v>
      </c>
      <c r="AD974" s="21">
        <f t="shared" si="205"/>
        <v>0.3665896892991114</v>
      </c>
      <c r="AE974" s="21">
        <f t="shared" si="206"/>
        <v>35.840372427329271</v>
      </c>
      <c r="AF974" s="21">
        <f t="shared" si="207"/>
        <v>5.6379665364975927E-2</v>
      </c>
    </row>
    <row r="975" spans="1:32" x14ac:dyDescent="0.3">
      <c r="A975" s="16" t="s">
        <v>1961</v>
      </c>
      <c r="B975" s="17" t="s">
        <v>1962</v>
      </c>
      <c r="C975" s="16" t="s">
        <v>8</v>
      </c>
      <c r="D975" s="16" t="str">
        <f>VLOOKUP(A975,'Lead Time'!$A$2:$C$1180,3,0)</f>
        <v>Local</v>
      </c>
      <c r="E975" s="23" t="str">
        <f>VLOOKUP(A975,Classification!$A$2:$D$1180,4,0)</f>
        <v>C</v>
      </c>
      <c r="F975" s="24" t="str">
        <f>VLOOKUP(A975,Classification!$A$2:$E$1180,5,0)</f>
        <v>H</v>
      </c>
      <c r="G975" s="18">
        <f>VLOOKUP(A975,'Lead Time'!$A$2:$D$1180,4,0)</f>
        <v>15.142857142857142</v>
      </c>
      <c r="H975" s="18">
        <f t="shared" si="195"/>
        <v>0.50476190476190474</v>
      </c>
      <c r="I975" s="27">
        <f>VLOOKUP(A975,Classification!$A$2:$F$1180,6,0)</f>
        <v>2.3740000000000001</v>
      </c>
      <c r="J975" s="18">
        <f>-SUM('cons 2023 - 2025'!D976:AM976)</f>
        <v>339</v>
      </c>
      <c r="K975" s="18">
        <f>-_xlfn.MINIFS('cons 2023 - 2025'!D976:AM976,'cons 2023 - 2025'!D976:AM976,"&lt;&gt;0")</f>
        <v>28</v>
      </c>
      <c r="L975" s="18">
        <f>-_xlfn.MAXIFS('cons 2023 - 2025'!D976:AM976,'cons 2023 - 2025'!D976:AM976,"&lt;&gt;0")</f>
        <v>2</v>
      </c>
      <c r="M975" s="16">
        <f>COUNTIF('cons 2023 - 2025'!D976:AM976,"&lt;&gt;0")</f>
        <v>34</v>
      </c>
      <c r="N975" s="18">
        <f>-AVERAGE('cons 2023 - 2025'!D976:AM976)</f>
        <v>9.4166666666666661</v>
      </c>
      <c r="O975" s="18">
        <f t="shared" si="196"/>
        <v>9.9705882352941178</v>
      </c>
      <c r="P975" s="18">
        <f>_xlfn.STDEV.S('cons 2023 - 2025'!D976:AM976)</f>
        <v>6.6606520487325946</v>
      </c>
      <c r="Q975" s="18">
        <f>-AVERAGE('cons 2023 - 2025'!D976:AM976)/'⚙ Assumptions'!$B$5</f>
        <v>0.42803030303030298</v>
      </c>
      <c r="R975" s="18">
        <f>_xlfn.STDEV.S('cons 2023 - 2025'!D976:AM976)/SQRT('⚙ Assumptions'!$B$5)</f>
        <v>1.4200557881852534</v>
      </c>
      <c r="S975" s="18">
        <f>-IF(AVERAGE('cons 2023 - 2025'!D976:AM976)=0,"",_xlfn.STDEV.S('cons 2023 - 2025'!D976:AM976)/AVERAGE('cons 2023 - 2025'!D976:AM976))</f>
        <v>0.70732588128133755</v>
      </c>
      <c r="T975" s="18" t="str">
        <f t="shared" si="197"/>
        <v>Z</v>
      </c>
      <c r="U975" s="37">
        <f t="shared" si="198"/>
        <v>0.9</v>
      </c>
      <c r="V975" s="18">
        <f t="shared" si="199"/>
        <v>1.28</v>
      </c>
      <c r="W975" s="18">
        <f t="shared" si="200"/>
        <v>7.0732545668154687</v>
      </c>
      <c r="X975" s="18">
        <f t="shared" si="201"/>
        <v>6.0571733332566637</v>
      </c>
      <c r="Y975" s="18">
        <f t="shared" si="202"/>
        <v>13.554856298417199</v>
      </c>
      <c r="Z975" s="18">
        <f t="shared" si="203"/>
        <v>10.810347936431267</v>
      </c>
      <c r="AA975" s="18">
        <f>-AVERAGE('cons 2023 - 2025'!D976:AM976)*12</f>
        <v>113</v>
      </c>
      <c r="AB975" s="27">
        <f t="shared" si="204"/>
        <v>0.47480000000000006</v>
      </c>
      <c r="AC975" s="18">
        <f>SQRT((2*AA975*'⚙ Assumptions'!$B$3)/AB975)</f>
        <v>267.20494675815848</v>
      </c>
      <c r="AD975" s="18">
        <f t="shared" si="205"/>
        <v>10.810347936431267</v>
      </c>
      <c r="AE975" s="18">
        <f t="shared" si="206"/>
        <v>278.01529469458973</v>
      </c>
      <c r="AF975" s="18">
        <f t="shared" si="207"/>
        <v>0.42289636240257894</v>
      </c>
    </row>
    <row r="976" spans="1:32" x14ac:dyDescent="0.3">
      <c r="A976" s="19" t="s">
        <v>1963</v>
      </c>
      <c r="B976" s="20" t="s">
        <v>1964</v>
      </c>
      <c r="C976" s="16" t="s">
        <v>8</v>
      </c>
      <c r="D976" s="16" t="str">
        <f>VLOOKUP(A976,'Lead Time'!$A$2:$C$1180,3,0)</f>
        <v>Local</v>
      </c>
      <c r="E976" s="23" t="str">
        <f>VLOOKUP(A976,Classification!$A$2:$D$1180,4,0)</f>
        <v>C</v>
      </c>
      <c r="F976" s="25" t="str">
        <f>VLOOKUP(A976,Classification!$A$2:$E$1180,5,0)</f>
        <v>L</v>
      </c>
      <c r="G976" s="21">
        <f>VLOOKUP(A976,'Lead Time'!$A$2:$D$1180,4,0)</f>
        <v>21.5</v>
      </c>
      <c r="H976" s="21">
        <f t="shared" si="195"/>
        <v>0.71666666666666667</v>
      </c>
      <c r="I976" s="32">
        <f>VLOOKUP(A976,Classification!$A$2:$F$1180,6,0)</f>
        <v>2.3359999999999999</v>
      </c>
      <c r="J976" s="21">
        <f>-SUM('cons 2023 - 2025'!D977:AM977)</f>
        <v>22</v>
      </c>
      <c r="K976" s="18">
        <f>-_xlfn.MINIFS('cons 2023 - 2025'!D977:AM977,'cons 2023 - 2025'!D977:AM977,"&lt;&gt;0")</f>
        <v>12</v>
      </c>
      <c r="L976" s="18">
        <f>-_xlfn.MAXIFS('cons 2023 - 2025'!D977:AM977,'cons 2023 - 2025'!D977:AM977,"&lt;&gt;0")</f>
        <v>10</v>
      </c>
      <c r="M976" s="19">
        <f>COUNTIF('cons 2023 - 2025'!D977:AM977,"&lt;&gt;0")</f>
        <v>2</v>
      </c>
      <c r="N976" s="21">
        <f>-AVERAGE('cons 2023 - 2025'!D977:AM977)</f>
        <v>0.61111111111111116</v>
      </c>
      <c r="O976" s="21">
        <f t="shared" si="196"/>
        <v>11</v>
      </c>
      <c r="P976" s="21">
        <f>_xlfn.STDEV.S('cons 2023 - 2025'!D977:AM977)</f>
        <v>2.5665739006117838</v>
      </c>
      <c r="Q976" s="21">
        <f>-AVERAGE('cons 2023 - 2025'!D977:AM977)/'⚙ Assumptions'!$B$5</f>
        <v>2.777777777777778E-2</v>
      </c>
      <c r="R976" s="21">
        <f>_xlfn.STDEV.S('cons 2023 - 2025'!D977:AM977)/SQRT('⚙ Assumptions'!$B$5)</f>
        <v>0.54719539419004559</v>
      </c>
      <c r="S976" s="21">
        <f>-IF(AVERAGE('cons 2023 - 2025'!D977:AM977)=0,"",_xlfn.STDEV.S('cons 2023 - 2025'!D977:AM977)/AVERAGE('cons 2023 - 2025'!D977:AM977))</f>
        <v>4.1998482010011005</v>
      </c>
      <c r="T976" s="21" t="str">
        <f t="shared" si="197"/>
        <v>Z</v>
      </c>
      <c r="U976" s="38">
        <f t="shared" si="198"/>
        <v>0.9</v>
      </c>
      <c r="V976" s="21">
        <f t="shared" si="199"/>
        <v>1.28</v>
      </c>
      <c r="W976" s="21">
        <f t="shared" si="200"/>
        <v>3.2476680500549562</v>
      </c>
      <c r="X976" s="21">
        <f t="shared" si="201"/>
        <v>2.7811367627503856</v>
      </c>
      <c r="Y976" s="21">
        <f t="shared" si="202"/>
        <v>3.8448902722771785</v>
      </c>
      <c r="Z976" s="21">
        <f t="shared" si="203"/>
        <v>3.2190997257133485</v>
      </c>
      <c r="AA976" s="21">
        <f>-AVERAGE('cons 2023 - 2025'!D977:AM977)*12</f>
        <v>7.3333333333333339</v>
      </c>
      <c r="AB976" s="32">
        <f t="shared" si="204"/>
        <v>0.4672</v>
      </c>
      <c r="AC976" s="21">
        <f>SQRT((2*AA976*'⚙ Assumptions'!$B$3)/AB976)</f>
        <v>68.621455169568065</v>
      </c>
      <c r="AD976" s="21">
        <f t="shared" si="205"/>
        <v>3.2190997257133485</v>
      </c>
      <c r="AE976" s="21">
        <f t="shared" si="206"/>
        <v>71.840554895281414</v>
      </c>
      <c r="AF976" s="21">
        <f t="shared" si="207"/>
        <v>0.10686647951740737</v>
      </c>
    </row>
    <row r="977" spans="1:32" x14ac:dyDescent="0.3">
      <c r="A977" s="16" t="s">
        <v>1965</v>
      </c>
      <c r="B977" s="17" t="s">
        <v>1966</v>
      </c>
      <c r="C977" s="16" t="s">
        <v>8</v>
      </c>
      <c r="D977" s="16" t="str">
        <f>VLOOKUP(A977,'Lead Time'!$A$2:$C$1180,3,0)</f>
        <v>Local</v>
      </c>
      <c r="E977" s="23" t="str">
        <f>VLOOKUP(A977,Classification!$A$2:$D$1180,4,0)</f>
        <v>C</v>
      </c>
      <c r="F977" s="25" t="str">
        <f>VLOOKUP(A977,Classification!$A$2:$E$1180,5,0)</f>
        <v>L</v>
      </c>
      <c r="G977" s="18">
        <f>VLOOKUP(A977,'Lead Time'!$A$2:$D$1180,4,0)</f>
        <v>10</v>
      </c>
      <c r="H977" s="18">
        <f t="shared" si="195"/>
        <v>0.33333333333333331</v>
      </c>
      <c r="I977" s="27">
        <f>VLOOKUP(A977,Classification!$A$2:$F$1180,6,0)</f>
        <v>2.3079999999999998</v>
      </c>
      <c r="J977" s="18">
        <f>-SUM('cons 2023 - 2025'!D978:AM978)</f>
        <v>15</v>
      </c>
      <c r="K977" s="18">
        <f>-_xlfn.MINIFS('cons 2023 - 2025'!D978:AM978,'cons 2023 - 2025'!D978:AM978,"&lt;&gt;0")</f>
        <v>8</v>
      </c>
      <c r="L977" s="18">
        <f>-_xlfn.MAXIFS('cons 2023 - 2025'!D978:AM978,'cons 2023 - 2025'!D978:AM978,"&lt;&gt;0")</f>
        <v>1</v>
      </c>
      <c r="M977" s="16">
        <f>COUNTIF('cons 2023 - 2025'!D978:AM978,"&lt;&gt;0")</f>
        <v>4</v>
      </c>
      <c r="N977" s="18">
        <f>-AVERAGE('cons 2023 - 2025'!D978:AM978)</f>
        <v>0.41666666666666669</v>
      </c>
      <c r="O977" s="18">
        <f t="shared" si="196"/>
        <v>3.75</v>
      </c>
      <c r="P977" s="18">
        <f>_xlfn.STDEV.S('cons 2023 - 2025'!D978:AM978)</f>
        <v>1.5560940111151933</v>
      </c>
      <c r="Q977" s="18">
        <f>-AVERAGE('cons 2023 - 2025'!D978:AM978)/'⚙ Assumptions'!$B$5</f>
        <v>1.893939393939394E-2</v>
      </c>
      <c r="R977" s="18">
        <f>_xlfn.STDEV.S('cons 2023 - 2025'!D978:AM978)/SQRT('⚙ Assumptions'!$B$5)</f>
        <v>0.33176035788643443</v>
      </c>
      <c r="S977" s="18">
        <f>-IF(AVERAGE('cons 2023 - 2025'!D978:AM978)=0,"",_xlfn.STDEV.S('cons 2023 - 2025'!D978:AM978)/AVERAGE('cons 2023 - 2025'!D978:AM978))</f>
        <v>3.7346256266764639</v>
      </c>
      <c r="T977" s="18" t="str">
        <f t="shared" si="197"/>
        <v>Z</v>
      </c>
      <c r="U977" s="37">
        <f t="shared" si="198"/>
        <v>0.9</v>
      </c>
      <c r="V977" s="18">
        <f t="shared" si="199"/>
        <v>1.28</v>
      </c>
      <c r="W977" s="18">
        <f t="shared" si="200"/>
        <v>1.3428715113903846</v>
      </c>
      <c r="X977" s="18">
        <f t="shared" si="201"/>
        <v>1.1499664591382033</v>
      </c>
      <c r="Y977" s="18">
        <f t="shared" si="202"/>
        <v>1.5322654507843241</v>
      </c>
      <c r="Z977" s="18">
        <f t="shared" si="203"/>
        <v>1.2888553480270921</v>
      </c>
      <c r="AA977" s="18">
        <f>-AVERAGE('cons 2023 - 2025'!D978:AM978)*12</f>
        <v>5</v>
      </c>
      <c r="AB977" s="27">
        <f t="shared" si="204"/>
        <v>0.46160000000000001</v>
      </c>
      <c r="AC977" s="18">
        <f>SQRT((2*AA977*'⚙ Assumptions'!$B$3)/AB977)</f>
        <v>57.004971050222821</v>
      </c>
      <c r="AD977" s="18">
        <f t="shared" si="205"/>
        <v>1.2888553480270921</v>
      </c>
      <c r="AE977" s="18">
        <f t="shared" si="206"/>
        <v>58.293826398249912</v>
      </c>
      <c r="AF977" s="18">
        <f t="shared" si="207"/>
        <v>8.7711648789276175E-2</v>
      </c>
    </row>
    <row r="978" spans="1:32" x14ac:dyDescent="0.3">
      <c r="A978" s="19" t="s">
        <v>1967</v>
      </c>
      <c r="B978" s="20" t="s">
        <v>1968</v>
      </c>
      <c r="C978" s="16" t="s">
        <v>8</v>
      </c>
      <c r="D978" s="16" t="str">
        <f>VLOOKUP(A978,'Lead Time'!$A$2:$C$1180,3,0)</f>
        <v>Local</v>
      </c>
      <c r="E978" s="23" t="str">
        <f>VLOOKUP(A978,Classification!$A$2:$D$1180,4,0)</f>
        <v>C</v>
      </c>
      <c r="F978" s="25" t="str">
        <f>VLOOKUP(A978,Classification!$A$2:$E$1180,5,0)</f>
        <v>L</v>
      </c>
      <c r="G978" s="21">
        <f>VLOOKUP(A978,'Lead Time'!$A$2:$D$1180,4,0)</f>
        <v>34</v>
      </c>
      <c r="H978" s="21">
        <f t="shared" si="195"/>
        <v>1.1333333333333333</v>
      </c>
      <c r="I978" s="32">
        <f>VLOOKUP(A978,Classification!$A$2:$F$1180,6,0)</f>
        <v>2.274</v>
      </c>
      <c r="J978" s="21">
        <f>-SUM('cons 2023 - 2025'!D979:AM979)</f>
        <v>23</v>
      </c>
      <c r="K978" s="18">
        <f>-_xlfn.MINIFS('cons 2023 - 2025'!D979:AM979,'cons 2023 - 2025'!D979:AM979,"&lt;&gt;0")</f>
        <v>20</v>
      </c>
      <c r="L978" s="18">
        <f>-_xlfn.MAXIFS('cons 2023 - 2025'!D979:AM979,'cons 2023 - 2025'!D979:AM979,"&lt;&gt;0")</f>
        <v>3</v>
      </c>
      <c r="M978" s="19">
        <f>COUNTIF('cons 2023 - 2025'!D979:AM979,"&lt;&gt;0")</f>
        <v>2</v>
      </c>
      <c r="N978" s="21">
        <f>-AVERAGE('cons 2023 - 2025'!D979:AM979)</f>
        <v>0.63888888888888884</v>
      </c>
      <c r="O978" s="21">
        <f t="shared" si="196"/>
        <v>11.5</v>
      </c>
      <c r="P978" s="21">
        <f>_xlfn.STDEV.S('cons 2023 - 2025'!D979:AM979)</f>
        <v>3.3564673416961792</v>
      </c>
      <c r="Q978" s="21">
        <f>-AVERAGE('cons 2023 - 2025'!D979:AM979)/'⚙ Assumptions'!$B$5</f>
        <v>2.9040404040404037E-2</v>
      </c>
      <c r="R978" s="21">
        <f>_xlfn.STDEV.S('cons 2023 - 2025'!D979:AM979)/SQRT('⚙ Assumptions'!$B$5)</f>
        <v>0.71560124167383687</v>
      </c>
      <c r="S978" s="21">
        <f>-IF(AVERAGE('cons 2023 - 2025'!D979:AM979)=0,"",_xlfn.STDEV.S('cons 2023 - 2025'!D979:AM979)/AVERAGE('cons 2023 - 2025'!D979:AM979))</f>
        <v>5.2536010565679332</v>
      </c>
      <c r="T978" s="21" t="str">
        <f t="shared" si="197"/>
        <v>Z</v>
      </c>
      <c r="U978" s="38">
        <f t="shared" si="198"/>
        <v>0.9</v>
      </c>
      <c r="V978" s="21">
        <f t="shared" si="199"/>
        <v>1.28</v>
      </c>
      <c r="W978" s="21">
        <f t="shared" si="200"/>
        <v>5.340974612597388</v>
      </c>
      <c r="X978" s="21">
        <f t="shared" si="201"/>
        <v>4.573737406370622</v>
      </c>
      <c r="Y978" s="21">
        <f t="shared" si="202"/>
        <v>6.3283483499711251</v>
      </c>
      <c r="Z978" s="21">
        <f t="shared" si="203"/>
        <v>5.2978114804446959</v>
      </c>
      <c r="AA978" s="21">
        <f>-AVERAGE('cons 2023 - 2025'!D979:AM979)*12</f>
        <v>7.6666666666666661</v>
      </c>
      <c r="AB978" s="32">
        <f t="shared" si="204"/>
        <v>0.45480000000000004</v>
      </c>
      <c r="AC978" s="21">
        <f>SQRT((2*AA978*'⚙ Assumptions'!$B$3)/AB978)</f>
        <v>71.113767906980428</v>
      </c>
      <c r="AD978" s="21">
        <f t="shared" si="205"/>
        <v>5.2978114804446959</v>
      </c>
      <c r="AE978" s="21">
        <f t="shared" si="206"/>
        <v>76.411579387425121</v>
      </c>
      <c r="AF978" s="21">
        <f t="shared" si="207"/>
        <v>0.10780847214698235</v>
      </c>
    </row>
    <row r="979" spans="1:32" x14ac:dyDescent="0.3">
      <c r="A979" s="16" t="s">
        <v>1969</v>
      </c>
      <c r="B979" s="17" t="s">
        <v>1970</v>
      </c>
      <c r="C979" s="16" t="s">
        <v>8</v>
      </c>
      <c r="D979" s="16" t="str">
        <f>VLOOKUP(A979,'Lead Time'!$A$2:$C$1180,3,0)</f>
        <v>Local</v>
      </c>
      <c r="E979" s="23" t="str">
        <f>VLOOKUP(A979,Classification!$A$2:$D$1180,4,0)</f>
        <v>C</v>
      </c>
      <c r="F979" s="25" t="str">
        <f>VLOOKUP(A979,Classification!$A$2:$E$1180,5,0)</f>
        <v>L</v>
      </c>
      <c r="G979" s="18">
        <f>VLOOKUP(A979,'Lead Time'!$A$2:$D$1180,4,0)</f>
        <v>20</v>
      </c>
      <c r="H979" s="18">
        <f t="shared" si="195"/>
        <v>0.66666666666666663</v>
      </c>
      <c r="I979" s="27">
        <f>VLOOKUP(A979,Classification!$A$2:$F$1180,6,0)</f>
        <v>2.25</v>
      </c>
      <c r="J979" s="18">
        <f>-SUM('cons 2023 - 2025'!D980:AM980)</f>
        <v>94</v>
      </c>
      <c r="K979" s="18">
        <f>-_xlfn.MINIFS('cons 2023 - 2025'!D980:AM980,'cons 2023 - 2025'!D980:AM980,"&lt;&gt;0")</f>
        <v>94</v>
      </c>
      <c r="L979" s="18">
        <f>-_xlfn.MAXIFS('cons 2023 - 2025'!D980:AM980,'cons 2023 - 2025'!D980:AM980,"&lt;&gt;0")</f>
        <v>94</v>
      </c>
      <c r="M979" s="16">
        <f>COUNTIF('cons 2023 - 2025'!D980:AM980,"&lt;&gt;0")</f>
        <v>1</v>
      </c>
      <c r="N979" s="18">
        <f>-AVERAGE('cons 2023 - 2025'!D980:AM980)</f>
        <v>2.6111111111111112</v>
      </c>
      <c r="O979" s="18">
        <f t="shared" si="196"/>
        <v>94</v>
      </c>
      <c r="P979" s="18">
        <f>_xlfn.STDEV.S('cons 2023 - 2025'!D980:AM980)</f>
        <v>15.666666666666666</v>
      </c>
      <c r="Q979" s="18">
        <f>-AVERAGE('cons 2023 - 2025'!D980:AM980)/'⚙ Assumptions'!$B$5</f>
        <v>0.11868686868686869</v>
      </c>
      <c r="R979" s="18">
        <f>_xlfn.STDEV.S('cons 2023 - 2025'!D980:AM980)/SQRT('⚙ Assumptions'!$B$5)</f>
        <v>3.3401445562378966</v>
      </c>
      <c r="S979" s="18">
        <f>-IF(AVERAGE('cons 2023 - 2025'!D980:AM980)=0,"",_xlfn.STDEV.S('cons 2023 - 2025'!D980:AM980)/AVERAGE('cons 2023 - 2025'!D980:AM980))</f>
        <v>6</v>
      </c>
      <c r="T979" s="18" t="str">
        <f t="shared" si="197"/>
        <v>Z</v>
      </c>
      <c r="U979" s="37">
        <f t="shared" si="198"/>
        <v>0.9</v>
      </c>
      <c r="V979" s="18">
        <f t="shared" si="199"/>
        <v>1.28</v>
      </c>
      <c r="W979" s="18">
        <f t="shared" si="200"/>
        <v>19.120103123004945</v>
      </c>
      <c r="X979" s="18">
        <f t="shared" si="201"/>
        <v>16.373478102870667</v>
      </c>
      <c r="Y979" s="18">
        <f t="shared" si="202"/>
        <v>21.493840496742319</v>
      </c>
      <c r="Z979" s="18">
        <f t="shared" si="203"/>
        <v>18.114218843611408</v>
      </c>
      <c r="AA979" s="18">
        <f>-AVERAGE('cons 2023 - 2025'!D980:AM980)*12</f>
        <v>31.333333333333336</v>
      </c>
      <c r="AB979" s="27">
        <f t="shared" si="204"/>
        <v>0.45</v>
      </c>
      <c r="AC979" s="18">
        <f>SQRT((2*AA979*'⚙ Assumptions'!$B$3)/AB979)</f>
        <v>144.52988925785866</v>
      </c>
      <c r="AD979" s="18">
        <f t="shared" si="205"/>
        <v>18.114218843611408</v>
      </c>
      <c r="AE979" s="18">
        <f t="shared" si="206"/>
        <v>162.64410810147007</v>
      </c>
      <c r="AF979" s="18">
        <f t="shared" si="207"/>
        <v>0.21679483388678802</v>
      </c>
    </row>
    <row r="980" spans="1:32" x14ac:dyDescent="0.3">
      <c r="A980" s="19" t="s">
        <v>1971</v>
      </c>
      <c r="B980" s="20" t="s">
        <v>1972</v>
      </c>
      <c r="C980" s="16" t="s">
        <v>8</v>
      </c>
      <c r="D980" s="16" t="str">
        <f>VLOOKUP(A980,'Lead Time'!$A$2:$C$1180,3,0)</f>
        <v>Local</v>
      </c>
      <c r="E980" s="23" t="str">
        <f>VLOOKUP(A980,Classification!$A$2:$D$1180,4,0)</f>
        <v>C</v>
      </c>
      <c r="F980" s="26" t="str">
        <f>VLOOKUP(A980,Classification!$A$2:$E$1180,5,0)</f>
        <v>M</v>
      </c>
      <c r="G980" s="21">
        <f>VLOOKUP(A980,'Lead Time'!$A$2:$D$1180,4,0)</f>
        <v>23.142857142857142</v>
      </c>
      <c r="H980" s="21">
        <f t="shared" si="195"/>
        <v>0.77142857142857146</v>
      </c>
      <c r="I980" s="32">
        <f>VLOOKUP(A980,Classification!$A$2:$F$1180,6,0)</f>
        <v>2.21</v>
      </c>
      <c r="J980" s="21">
        <f>-SUM('cons 2023 - 2025'!D981:AM981)</f>
        <v>27</v>
      </c>
      <c r="K980" s="18">
        <f>-_xlfn.MINIFS('cons 2023 - 2025'!D981:AM981,'cons 2023 - 2025'!D981:AM981,"&lt;&gt;0")</f>
        <v>13</v>
      </c>
      <c r="L980" s="18">
        <f>-_xlfn.MAXIFS('cons 2023 - 2025'!D981:AM981,'cons 2023 - 2025'!D981:AM981,"&lt;&gt;0")</f>
        <v>1</v>
      </c>
      <c r="M980" s="19">
        <f>COUNTIF('cons 2023 - 2025'!D981:AM981,"&lt;&gt;0")</f>
        <v>10</v>
      </c>
      <c r="N980" s="21">
        <f>-AVERAGE('cons 2023 - 2025'!D981:AM981)</f>
        <v>0.75</v>
      </c>
      <c r="O980" s="21">
        <f t="shared" si="196"/>
        <v>2.7</v>
      </c>
      <c r="P980" s="21">
        <f>_xlfn.STDEV.S('cons 2023 - 2025'!D981:AM981)</f>
        <v>2.2344702152539746</v>
      </c>
      <c r="Q980" s="21">
        <f>-AVERAGE('cons 2023 - 2025'!D981:AM981)/'⚙ Assumptions'!$B$5</f>
        <v>3.4090909090909088E-2</v>
      </c>
      <c r="R980" s="21">
        <f>_xlfn.STDEV.S('cons 2023 - 2025'!D981:AM981)/SQRT('⚙ Assumptions'!$B$5)</f>
        <v>0.47639065056742241</v>
      </c>
      <c r="S980" s="21">
        <f>-IF(AVERAGE('cons 2023 - 2025'!D981:AM981)=0,"",_xlfn.STDEV.S('cons 2023 - 2025'!D981:AM981)/AVERAGE('cons 2023 - 2025'!D981:AM981))</f>
        <v>2.9792936203386327</v>
      </c>
      <c r="T980" s="21" t="str">
        <f t="shared" si="197"/>
        <v>Z</v>
      </c>
      <c r="U980" s="38">
        <f t="shared" si="198"/>
        <v>0.9</v>
      </c>
      <c r="V980" s="21">
        <f t="shared" si="199"/>
        <v>1.28</v>
      </c>
      <c r="W980" s="21">
        <f t="shared" si="200"/>
        <v>2.933470239116938</v>
      </c>
      <c r="X980" s="21">
        <f t="shared" si="201"/>
        <v>2.5120738322699654</v>
      </c>
      <c r="Y980" s="21">
        <f t="shared" si="202"/>
        <v>3.7224312780779769</v>
      </c>
      <c r="Z980" s="21">
        <f t="shared" si="203"/>
        <v>3.0906452608413941</v>
      </c>
      <c r="AA980" s="21">
        <f>-AVERAGE('cons 2023 - 2025'!D981:AM981)*12</f>
        <v>9</v>
      </c>
      <c r="AB980" s="32">
        <f t="shared" si="204"/>
        <v>0.442</v>
      </c>
      <c r="AC980" s="21">
        <f>SQRT((2*AA980*'⚙ Assumptions'!$B$3)/AB980)</f>
        <v>78.157515857835918</v>
      </c>
      <c r="AD980" s="21">
        <f t="shared" si="205"/>
        <v>3.0906452608413941</v>
      </c>
      <c r="AE980" s="21">
        <f t="shared" si="206"/>
        <v>81.248161118677316</v>
      </c>
      <c r="AF980" s="21">
        <f t="shared" si="207"/>
        <v>0.11515207336387825</v>
      </c>
    </row>
    <row r="981" spans="1:32" x14ac:dyDescent="0.3">
      <c r="A981" s="16" t="s">
        <v>1973</v>
      </c>
      <c r="B981" s="17" t="s">
        <v>1974</v>
      </c>
      <c r="C981" s="16" t="s">
        <v>8</v>
      </c>
      <c r="D981" s="16" t="str">
        <f>VLOOKUP(A981,'Lead Time'!$A$2:$C$1180,3,0)</f>
        <v>Local</v>
      </c>
      <c r="E981" s="23" t="str">
        <f>VLOOKUP(A981,Classification!$A$2:$D$1180,4,0)</f>
        <v>C</v>
      </c>
      <c r="F981" s="24" t="str">
        <f>VLOOKUP(A981,Classification!$A$2:$E$1180,5,0)</f>
        <v>H</v>
      </c>
      <c r="G981" s="18">
        <f>VLOOKUP(A981,'Lead Time'!$A$2:$D$1180,4,0)</f>
        <v>6.4</v>
      </c>
      <c r="H981" s="18">
        <f t="shared" si="195"/>
        <v>0.21333333333333335</v>
      </c>
      <c r="I981" s="27">
        <f>VLOOKUP(A981,Classification!$A$2:$F$1180,6,0)</f>
        <v>2.133</v>
      </c>
      <c r="J981" s="18">
        <f>-SUM('cons 2023 - 2025'!D982:AM982)</f>
        <v>329</v>
      </c>
      <c r="K981" s="18">
        <f>-_xlfn.MINIFS('cons 2023 - 2025'!D982:AM982,'cons 2023 - 2025'!D982:AM982,"&lt;&gt;0")</f>
        <v>46</v>
      </c>
      <c r="L981" s="18">
        <f>-_xlfn.MAXIFS('cons 2023 - 2025'!D982:AM982,'cons 2023 - 2025'!D982:AM982,"&lt;&gt;0")</f>
        <v>2</v>
      </c>
      <c r="M981" s="16">
        <f>COUNTIF('cons 2023 - 2025'!D982:AM982,"&lt;&gt;0")</f>
        <v>34</v>
      </c>
      <c r="N981" s="18">
        <f>-AVERAGE('cons 2023 - 2025'!D982:AM982)</f>
        <v>9.1388888888888893</v>
      </c>
      <c r="O981" s="18">
        <f t="shared" si="196"/>
        <v>9.6764705882352935</v>
      </c>
      <c r="P981" s="18">
        <f>_xlfn.STDEV.S('cons 2023 - 2025'!D982:AM982)</f>
        <v>8.4891620915066177</v>
      </c>
      <c r="Q981" s="18">
        <f>-AVERAGE('cons 2023 - 2025'!D982:AM982)/'⚙ Assumptions'!$B$5</f>
        <v>0.41540404040404044</v>
      </c>
      <c r="R981" s="18">
        <f>_xlfn.STDEV.S('cons 2023 - 2025'!D982:AM982)/SQRT('⚙ Assumptions'!$B$5)</f>
        <v>1.809895439168103</v>
      </c>
      <c r="S981" s="18">
        <f>-IF(AVERAGE('cons 2023 - 2025'!D982:AM982)=0,"",_xlfn.STDEV.S('cons 2023 - 2025'!D982:AM982)/AVERAGE('cons 2023 - 2025'!D982:AM982))</f>
        <v>0.92890527445057214</v>
      </c>
      <c r="T981" s="18" t="str">
        <f t="shared" si="197"/>
        <v>Z</v>
      </c>
      <c r="U981" s="37">
        <f t="shared" si="198"/>
        <v>0.9</v>
      </c>
      <c r="V981" s="18">
        <f t="shared" si="199"/>
        <v>1.28</v>
      </c>
      <c r="W981" s="18">
        <f t="shared" si="200"/>
        <v>5.8607533204704572</v>
      </c>
      <c r="X981" s="18">
        <f t="shared" si="201"/>
        <v>5.0188492991751295</v>
      </c>
      <c r="Y981" s="18">
        <f t="shared" si="202"/>
        <v>8.5193391790563169</v>
      </c>
      <c r="Z981" s="18">
        <f t="shared" si="203"/>
        <v>6.9684789288047595</v>
      </c>
      <c r="AA981" s="18">
        <f>-AVERAGE('cons 2023 - 2025'!D982:AM982)*12</f>
        <v>109.66666666666667</v>
      </c>
      <c r="AB981" s="27">
        <f t="shared" si="204"/>
        <v>0.42660000000000003</v>
      </c>
      <c r="AC981" s="18">
        <f>SQRT((2*AA981*'⚙ Assumptions'!$B$3)/AB981)</f>
        <v>277.70744538577111</v>
      </c>
      <c r="AD981" s="18">
        <f t="shared" si="205"/>
        <v>6.9684789288047595</v>
      </c>
      <c r="AE981" s="18">
        <f t="shared" si="206"/>
        <v>284.67592431457587</v>
      </c>
      <c r="AF981" s="18">
        <f t="shared" si="207"/>
        <v>0.39489998733856657</v>
      </c>
    </row>
    <row r="982" spans="1:32" x14ac:dyDescent="0.3">
      <c r="A982" s="19" t="s">
        <v>1975</v>
      </c>
      <c r="B982" s="20" t="s">
        <v>1976</v>
      </c>
      <c r="C982" s="16" t="s">
        <v>8</v>
      </c>
      <c r="D982" s="16" t="str">
        <f>VLOOKUP(A982,'Lead Time'!$A$2:$C$1180,3,0)</f>
        <v>Local</v>
      </c>
      <c r="E982" s="23" t="str">
        <f>VLOOKUP(A982,Classification!$A$2:$D$1180,4,0)</f>
        <v>C</v>
      </c>
      <c r="F982" s="24" t="str">
        <f>VLOOKUP(A982,Classification!$A$2:$E$1180,5,0)</f>
        <v>H</v>
      </c>
      <c r="G982" s="21">
        <f>VLOOKUP(A982,'Lead Time'!$A$2:$D$1180,4,0)</f>
        <v>20.5</v>
      </c>
      <c r="H982" s="21">
        <f t="shared" si="195"/>
        <v>0.68333333333333335</v>
      </c>
      <c r="I982" s="32">
        <f>VLOOKUP(A982,Classification!$A$2:$F$1180,6,0)</f>
        <v>2.129</v>
      </c>
      <c r="J982" s="21">
        <f>-SUM('cons 2023 - 2025'!D983:AM983)</f>
        <v>162</v>
      </c>
      <c r="K982" s="18">
        <f>-_xlfn.MINIFS('cons 2023 - 2025'!D983:AM983,'cons 2023 - 2025'!D983:AM983,"&lt;&gt;0")</f>
        <v>22</v>
      </c>
      <c r="L982" s="18">
        <f>-_xlfn.MAXIFS('cons 2023 - 2025'!D983:AM983,'cons 2023 - 2025'!D983:AM983,"&lt;&gt;0")</f>
        <v>1</v>
      </c>
      <c r="M982" s="19">
        <f>COUNTIF('cons 2023 - 2025'!D983:AM983,"&lt;&gt;0")</f>
        <v>22</v>
      </c>
      <c r="N982" s="21">
        <f>-AVERAGE('cons 2023 - 2025'!D983:AM983)</f>
        <v>4.5</v>
      </c>
      <c r="O982" s="21">
        <f t="shared" si="196"/>
        <v>7.3636363636363633</v>
      </c>
      <c r="P982" s="21">
        <f>_xlfn.STDEV.S('cons 2023 - 2025'!D983:AM983)</f>
        <v>5.4327051930217705</v>
      </c>
      <c r="Q982" s="21">
        <f>-AVERAGE('cons 2023 - 2025'!D983:AM983)/'⚙ Assumptions'!$B$5</f>
        <v>0.20454545454545456</v>
      </c>
      <c r="R982" s="21">
        <f>_xlfn.STDEV.S('cons 2023 - 2025'!D983:AM983)/SQRT('⚙ Assumptions'!$B$5)</f>
        <v>1.1582566389010862</v>
      </c>
      <c r="S982" s="21">
        <f>-IF(AVERAGE('cons 2023 - 2025'!D983:AM983)=0,"",_xlfn.STDEV.S('cons 2023 - 2025'!D983:AM983)/AVERAGE('cons 2023 - 2025'!D983:AM983))</f>
        <v>1.2072678206715046</v>
      </c>
      <c r="T982" s="21" t="str">
        <f t="shared" si="197"/>
        <v>Z</v>
      </c>
      <c r="U982" s="38">
        <f t="shared" si="198"/>
        <v>0.9</v>
      </c>
      <c r="V982" s="21">
        <f t="shared" si="199"/>
        <v>1.28</v>
      </c>
      <c r="W982" s="21">
        <f t="shared" si="200"/>
        <v>6.7126143705944923</v>
      </c>
      <c r="X982" s="21">
        <f t="shared" si="201"/>
        <v>5.7483395200784058</v>
      </c>
      <c r="Y982" s="21">
        <f t="shared" si="202"/>
        <v>10.905796188776311</v>
      </c>
      <c r="Z982" s="21">
        <f t="shared" si="203"/>
        <v>8.8233395200784059</v>
      </c>
      <c r="AA982" s="21">
        <f>-AVERAGE('cons 2023 - 2025'!D983:AM983)*12</f>
        <v>54</v>
      </c>
      <c r="AB982" s="32">
        <f t="shared" si="204"/>
        <v>0.42580000000000001</v>
      </c>
      <c r="AC982" s="21">
        <f>SQRT((2*AA982*'⚙ Assumptions'!$B$3)/AB982)</f>
        <v>195.05391818794541</v>
      </c>
      <c r="AD982" s="21">
        <f t="shared" si="205"/>
        <v>8.8233395200784059</v>
      </c>
      <c r="AE982" s="21">
        <f t="shared" si="206"/>
        <v>203.87725770802382</v>
      </c>
      <c r="AF982" s="21">
        <f t="shared" si="207"/>
        <v>0.27684652788142389</v>
      </c>
    </row>
    <row r="983" spans="1:32" x14ac:dyDescent="0.3">
      <c r="A983" s="16" t="s">
        <v>1977</v>
      </c>
      <c r="B983" s="17" t="s">
        <v>1978</v>
      </c>
      <c r="C983" s="16" t="s">
        <v>8</v>
      </c>
      <c r="D983" s="16" t="str">
        <f>VLOOKUP(A983,'Lead Time'!$A$2:$C$1180,3,0)</f>
        <v>Local</v>
      </c>
      <c r="E983" s="23" t="str">
        <f>VLOOKUP(A983,Classification!$A$2:$D$1180,4,0)</f>
        <v>C</v>
      </c>
      <c r="F983" s="25" t="str">
        <f>VLOOKUP(A983,Classification!$A$2:$E$1180,5,0)</f>
        <v>L</v>
      </c>
      <c r="G983" s="18">
        <f>VLOOKUP(A983,'Lead Time'!$A$2:$D$1180,4,0)</f>
        <v>32</v>
      </c>
      <c r="H983" s="18">
        <f t="shared" si="195"/>
        <v>1.0666666666666667</v>
      </c>
      <c r="I983" s="27">
        <f>VLOOKUP(A983,Classification!$A$2:$F$1180,6,0)</f>
        <v>2.1230000000000002</v>
      </c>
      <c r="J983" s="18">
        <f>-SUM('cons 2023 - 2025'!D984:AM984)</f>
        <v>6</v>
      </c>
      <c r="K983" s="18">
        <f>-_xlfn.MINIFS('cons 2023 - 2025'!D984:AM984,'cons 2023 - 2025'!D984:AM984,"&lt;&gt;0")</f>
        <v>2</v>
      </c>
      <c r="L983" s="18">
        <f>-_xlfn.MAXIFS('cons 2023 - 2025'!D984:AM984,'cons 2023 - 2025'!D984:AM984,"&lt;&gt;0")</f>
        <v>2</v>
      </c>
      <c r="M983" s="16">
        <f>COUNTIF('cons 2023 - 2025'!D984:AM984,"&lt;&gt;0")</f>
        <v>3</v>
      </c>
      <c r="N983" s="18">
        <f>-AVERAGE('cons 2023 - 2025'!D984:AM984)</f>
        <v>0.16666666666666666</v>
      </c>
      <c r="O983" s="18">
        <f t="shared" si="196"/>
        <v>2</v>
      </c>
      <c r="P983" s="18">
        <f>_xlfn.STDEV.S('cons 2023 - 2025'!D984:AM984)</f>
        <v>0.56061191058138804</v>
      </c>
      <c r="Q983" s="18">
        <f>-AVERAGE('cons 2023 - 2025'!D984:AM984)/'⚙ Assumptions'!$B$5</f>
        <v>7.5757575757575751E-3</v>
      </c>
      <c r="R983" s="18">
        <f>_xlfn.STDEV.S('cons 2023 - 2025'!D984:AM984)/SQRT('⚙ Assumptions'!$B$5)</f>
        <v>0.11952286093343935</v>
      </c>
      <c r="S983" s="18">
        <f>-IF(AVERAGE('cons 2023 - 2025'!D984:AM984)=0,"",_xlfn.STDEV.S('cons 2023 - 2025'!D984:AM984)/AVERAGE('cons 2023 - 2025'!D984:AM984))</f>
        <v>3.3636714634883282</v>
      </c>
      <c r="T983" s="18" t="str">
        <f t="shared" si="197"/>
        <v>Z</v>
      </c>
      <c r="U983" s="37">
        <f t="shared" si="198"/>
        <v>0.9</v>
      </c>
      <c r="V983" s="18">
        <f t="shared" si="199"/>
        <v>1.28</v>
      </c>
      <c r="W983" s="18">
        <f t="shared" si="200"/>
        <v>0.86543795684200098</v>
      </c>
      <c r="X983" s="18">
        <f t="shared" si="201"/>
        <v>0.74111678920268365</v>
      </c>
      <c r="Y983" s="18">
        <f t="shared" si="202"/>
        <v>1.1078621992662434</v>
      </c>
      <c r="Z983" s="18">
        <f t="shared" si="203"/>
        <v>0.91889456698046135</v>
      </c>
      <c r="AA983" s="18">
        <f>-AVERAGE('cons 2023 - 2025'!D984:AM984)*12</f>
        <v>2</v>
      </c>
      <c r="AB983" s="27">
        <f t="shared" si="204"/>
        <v>0.42460000000000009</v>
      </c>
      <c r="AC983" s="18">
        <f>SQRT((2*AA983*'⚙ Assumptions'!$B$3)/AB983)</f>
        <v>37.591151583097073</v>
      </c>
      <c r="AD983" s="18">
        <f t="shared" si="205"/>
        <v>0.91889456698046135</v>
      </c>
      <c r="AE983" s="18">
        <f t="shared" si="206"/>
        <v>38.510046150077535</v>
      </c>
      <c r="AF983" s="18">
        <f t="shared" si="207"/>
        <v>5.3204009873943407E-2</v>
      </c>
    </row>
    <row r="984" spans="1:32" x14ac:dyDescent="0.3">
      <c r="A984" s="19" t="s">
        <v>1979</v>
      </c>
      <c r="B984" s="20" t="s">
        <v>1980</v>
      </c>
      <c r="C984" s="16" t="s">
        <v>8</v>
      </c>
      <c r="D984" s="16" t="str">
        <f>VLOOKUP(A984,'Lead Time'!$A$2:$C$1180,3,0)</f>
        <v>Local</v>
      </c>
      <c r="E984" s="23" t="str">
        <f>VLOOKUP(A984,Classification!$A$2:$D$1180,4,0)</f>
        <v>C</v>
      </c>
      <c r="F984" s="25" t="str">
        <f>VLOOKUP(A984,Classification!$A$2:$E$1180,5,0)</f>
        <v>L</v>
      </c>
      <c r="G984" s="21">
        <f>VLOOKUP(A984,'Lead Time'!$A$2:$D$1180,4,0)</f>
        <v>7</v>
      </c>
      <c r="H984" s="21">
        <f t="shared" si="195"/>
        <v>0.23333333333333334</v>
      </c>
      <c r="I984" s="32">
        <f>VLOOKUP(A984,Classification!$A$2:$F$1180,6,0)</f>
        <v>2.081</v>
      </c>
      <c r="J984" s="21">
        <f>-SUM('cons 2023 - 2025'!D985:AM985)</f>
        <v>2</v>
      </c>
      <c r="K984" s="18">
        <f>-_xlfn.MINIFS('cons 2023 - 2025'!D985:AM985,'cons 2023 - 2025'!D985:AM985,"&lt;&gt;0")</f>
        <v>1</v>
      </c>
      <c r="L984" s="18">
        <f>-_xlfn.MAXIFS('cons 2023 - 2025'!D985:AM985,'cons 2023 - 2025'!D985:AM985,"&lt;&gt;0")</f>
        <v>1</v>
      </c>
      <c r="M984" s="19">
        <f>COUNTIF('cons 2023 - 2025'!D985:AM985,"&lt;&gt;0")</f>
        <v>2</v>
      </c>
      <c r="N984" s="21">
        <f>-AVERAGE('cons 2023 - 2025'!D985:AM985)</f>
        <v>5.5555555555555552E-2</v>
      </c>
      <c r="O984" s="21">
        <f t="shared" si="196"/>
        <v>1</v>
      </c>
      <c r="P984" s="21">
        <f>_xlfn.STDEV.S('cons 2023 - 2025'!D985:AM985)</f>
        <v>0.2323106841457232</v>
      </c>
      <c r="Q984" s="21">
        <f>-AVERAGE('cons 2023 - 2025'!D985:AM985)/'⚙ Assumptions'!$B$5</f>
        <v>2.525252525252525E-3</v>
      </c>
      <c r="R984" s="21">
        <f>_xlfn.STDEV.S('cons 2023 - 2025'!D985:AM985)/SQRT('⚙ Assumptions'!$B$5)</f>
        <v>4.9528804276930134E-2</v>
      </c>
      <c r="S984" s="21">
        <f>-IF(AVERAGE('cons 2023 - 2025'!D985:AM985)=0,"",_xlfn.STDEV.S('cons 2023 - 2025'!D985:AM985)/AVERAGE('cons 2023 - 2025'!D985:AM985))</f>
        <v>4.1815923146230176</v>
      </c>
      <c r="T984" s="21" t="str">
        <f t="shared" si="197"/>
        <v>Z</v>
      </c>
      <c r="U984" s="38">
        <f t="shared" si="198"/>
        <v>0.9</v>
      </c>
      <c r="V984" s="21">
        <f t="shared" si="199"/>
        <v>1.28</v>
      </c>
      <c r="W984" s="21">
        <f t="shared" si="200"/>
        <v>0.16773235052947125</v>
      </c>
      <c r="X984" s="21">
        <f t="shared" si="201"/>
        <v>0.14363740356781624</v>
      </c>
      <c r="Y984" s="21">
        <f t="shared" si="202"/>
        <v>0.18540911820623893</v>
      </c>
      <c r="Z984" s="21">
        <f t="shared" si="203"/>
        <v>0.15660036653077919</v>
      </c>
      <c r="AA984" s="21">
        <f>-AVERAGE('cons 2023 - 2025'!D985:AM985)*12</f>
        <v>0.66666666666666663</v>
      </c>
      <c r="AB984" s="32">
        <f t="shared" si="204"/>
        <v>0.41620000000000001</v>
      </c>
      <c r="AC984" s="21">
        <f>SQRT((2*AA984*'⚙ Assumptions'!$B$3)/AB984)</f>
        <v>21.921181601070721</v>
      </c>
      <c r="AD984" s="21">
        <f t="shared" si="205"/>
        <v>0.15660036653077919</v>
      </c>
      <c r="AE984" s="21">
        <f t="shared" si="206"/>
        <v>22.077781967601499</v>
      </c>
      <c r="AF984" s="21">
        <f t="shared" si="207"/>
        <v>3.0411985941218782E-2</v>
      </c>
    </row>
    <row r="985" spans="1:32" x14ac:dyDescent="0.3">
      <c r="A985" s="16" t="s">
        <v>1981</v>
      </c>
      <c r="B985" s="17" t="s">
        <v>1982</v>
      </c>
      <c r="C985" s="16" t="s">
        <v>8</v>
      </c>
      <c r="D985" s="16" t="str">
        <f>VLOOKUP(A985,'Lead Time'!$A$2:$C$1180,3,0)</f>
        <v>Local</v>
      </c>
      <c r="E985" s="23" t="str">
        <f>VLOOKUP(A985,Classification!$A$2:$D$1180,4,0)</f>
        <v>C</v>
      </c>
      <c r="F985" s="25" t="str">
        <f>VLOOKUP(A985,Classification!$A$2:$E$1180,5,0)</f>
        <v>L</v>
      </c>
      <c r="G985" s="18">
        <f>VLOOKUP(A985,'Lead Time'!$A$2:$D$1180,4,0)</f>
        <v>32</v>
      </c>
      <c r="H985" s="18">
        <f t="shared" si="195"/>
        <v>1.0666666666666667</v>
      </c>
      <c r="I985" s="27">
        <f>VLOOKUP(A985,Classification!$A$2:$F$1180,6,0)</f>
        <v>2.077</v>
      </c>
      <c r="J985" s="18">
        <f>-SUM('cons 2023 - 2025'!D986:AM986)</f>
        <v>15</v>
      </c>
      <c r="K985" s="18">
        <f>-_xlfn.MINIFS('cons 2023 - 2025'!D986:AM986,'cons 2023 - 2025'!D986:AM986,"&lt;&gt;0")</f>
        <v>4</v>
      </c>
      <c r="L985" s="18">
        <f>-_xlfn.MAXIFS('cons 2023 - 2025'!D986:AM986,'cons 2023 - 2025'!D986:AM986,"&lt;&gt;0")</f>
        <v>1</v>
      </c>
      <c r="M985" s="16">
        <f>COUNTIF('cons 2023 - 2025'!D986:AM986,"&lt;&gt;0")</f>
        <v>8</v>
      </c>
      <c r="N985" s="18">
        <f>-AVERAGE('cons 2023 - 2025'!D986:AM986)</f>
        <v>0.41666666666666669</v>
      </c>
      <c r="O985" s="18">
        <f t="shared" si="196"/>
        <v>1.875</v>
      </c>
      <c r="P985" s="18">
        <f>_xlfn.STDEV.S('cons 2023 - 2025'!D986:AM986)</f>
        <v>0.90632696717496575</v>
      </c>
      <c r="Q985" s="18">
        <f>-AVERAGE('cons 2023 - 2025'!D986:AM986)/'⚙ Assumptions'!$B$5</f>
        <v>1.893939393939394E-2</v>
      </c>
      <c r="R985" s="18">
        <f>_xlfn.STDEV.S('cons 2023 - 2025'!D986:AM986)/SQRT('⚙ Assumptions'!$B$5)</f>
        <v>0.19322955865411051</v>
      </c>
      <c r="S985" s="18">
        <f>-IF(AVERAGE('cons 2023 - 2025'!D986:AM986)=0,"",_xlfn.STDEV.S('cons 2023 - 2025'!D986:AM986)/AVERAGE('cons 2023 - 2025'!D986:AM986))</f>
        <v>2.1751847212199178</v>
      </c>
      <c r="T985" s="18" t="str">
        <f t="shared" si="197"/>
        <v>Z</v>
      </c>
      <c r="U985" s="37">
        <f t="shared" si="198"/>
        <v>0.9</v>
      </c>
      <c r="V985" s="18">
        <f t="shared" si="199"/>
        <v>1.28</v>
      </c>
      <c r="W985" s="18">
        <f t="shared" si="200"/>
        <v>1.3991314560000541</v>
      </c>
      <c r="X985" s="18">
        <f t="shared" si="201"/>
        <v>1.1981445973631379</v>
      </c>
      <c r="Y985" s="18">
        <f t="shared" si="202"/>
        <v>2.0051920620606603</v>
      </c>
      <c r="Z985" s="18">
        <f t="shared" si="203"/>
        <v>1.6425890418075824</v>
      </c>
      <c r="AA985" s="18">
        <f>-AVERAGE('cons 2023 - 2025'!D986:AM986)*12</f>
        <v>5</v>
      </c>
      <c r="AB985" s="27">
        <f t="shared" si="204"/>
        <v>0.41539999999999999</v>
      </c>
      <c r="AC985" s="18">
        <f>SQRT((2*AA985*'⚙ Assumptions'!$B$3)/AB985)</f>
        <v>60.091408464176254</v>
      </c>
      <c r="AD985" s="18">
        <f t="shared" si="205"/>
        <v>1.6425890418075824</v>
      </c>
      <c r="AE985" s="18">
        <f t="shared" si="206"/>
        <v>61.733997505983837</v>
      </c>
      <c r="AF985" s="18">
        <f t="shared" si="207"/>
        <v>8.3206570253396062E-2</v>
      </c>
    </row>
    <row r="986" spans="1:32" x14ac:dyDescent="0.3">
      <c r="A986" s="19" t="s">
        <v>1983</v>
      </c>
      <c r="B986" s="20" t="s">
        <v>1984</v>
      </c>
      <c r="C986" s="16" t="s">
        <v>8</v>
      </c>
      <c r="D986" s="16" t="str">
        <f>VLOOKUP(A986,'Lead Time'!$A$2:$C$1180,3,0)</f>
        <v>Local</v>
      </c>
      <c r="E986" s="23" t="str">
        <f>VLOOKUP(A986,Classification!$A$2:$D$1180,4,0)</f>
        <v>C</v>
      </c>
      <c r="F986" s="25" t="str">
        <f>VLOOKUP(A986,Classification!$A$2:$E$1180,5,0)</f>
        <v>L</v>
      </c>
      <c r="G986" s="21">
        <f>VLOOKUP(A986,'Lead Time'!$A$2:$D$1180,4,0)</f>
        <v>35.5</v>
      </c>
      <c r="H986" s="21">
        <f t="shared" si="195"/>
        <v>1.1833333333333333</v>
      </c>
      <c r="I986" s="32">
        <f>VLOOKUP(A986,Classification!$A$2:$F$1180,6,0)</f>
        <v>2.0369999999999999</v>
      </c>
      <c r="J986" s="21">
        <f>-SUM('cons 2023 - 2025'!D987:AM987)</f>
        <v>3</v>
      </c>
      <c r="K986" s="18">
        <f>-_xlfn.MINIFS('cons 2023 - 2025'!D987:AM987,'cons 2023 - 2025'!D987:AM987,"&lt;&gt;0")</f>
        <v>3</v>
      </c>
      <c r="L986" s="18">
        <f>-_xlfn.MAXIFS('cons 2023 - 2025'!D987:AM987,'cons 2023 - 2025'!D987:AM987,"&lt;&gt;0")</f>
        <v>3</v>
      </c>
      <c r="M986" s="19">
        <f>COUNTIF('cons 2023 - 2025'!D987:AM987,"&lt;&gt;0")</f>
        <v>1</v>
      </c>
      <c r="N986" s="21">
        <f>-AVERAGE('cons 2023 - 2025'!D987:AM987)</f>
        <v>8.3333333333333329E-2</v>
      </c>
      <c r="O986" s="21">
        <f t="shared" si="196"/>
        <v>3</v>
      </c>
      <c r="P986" s="21">
        <f>_xlfn.STDEV.S('cons 2023 - 2025'!D987:AM987)</f>
        <v>0.5</v>
      </c>
      <c r="Q986" s="21">
        <f>-AVERAGE('cons 2023 - 2025'!D987:AM987)/'⚙ Assumptions'!$B$5</f>
        <v>3.7878787878787876E-3</v>
      </c>
      <c r="R986" s="21">
        <f>_xlfn.STDEV.S('cons 2023 - 2025'!D987:AM987)/SQRT('⚙ Assumptions'!$B$5)</f>
        <v>0.10660035817780521</v>
      </c>
      <c r="S986" s="21">
        <f>-IF(AVERAGE('cons 2023 - 2025'!D987:AM987)=0,"",_xlfn.STDEV.S('cons 2023 - 2025'!D987:AM987)/AVERAGE('cons 2023 - 2025'!D987:AM987))</f>
        <v>6</v>
      </c>
      <c r="T986" s="21" t="str">
        <f t="shared" si="197"/>
        <v>Z</v>
      </c>
      <c r="U986" s="38">
        <f t="shared" si="198"/>
        <v>0.9</v>
      </c>
      <c r="V986" s="21">
        <f t="shared" si="199"/>
        <v>1.28</v>
      </c>
      <c r="W986" s="21">
        <f t="shared" si="200"/>
        <v>0.81298551927168683</v>
      </c>
      <c r="X986" s="21">
        <f t="shared" si="201"/>
        <v>0.69619920520877743</v>
      </c>
      <c r="Y986" s="21">
        <f t="shared" si="202"/>
        <v>0.94745521624138385</v>
      </c>
      <c r="Z986" s="21">
        <f t="shared" si="203"/>
        <v>0.79481031631988852</v>
      </c>
      <c r="AA986" s="21">
        <f>-AVERAGE('cons 2023 - 2025'!D987:AM987)*12</f>
        <v>1</v>
      </c>
      <c r="AB986" s="32">
        <f t="shared" si="204"/>
        <v>0.40739999999999998</v>
      </c>
      <c r="AC986" s="21">
        <f>SQRT((2*AA986*'⚙ Assumptions'!$B$3)/AB986)</f>
        <v>27.136267706462856</v>
      </c>
      <c r="AD986" s="21">
        <f t="shared" si="205"/>
        <v>0.79481031631988852</v>
      </c>
      <c r="AE986" s="21">
        <f t="shared" si="206"/>
        <v>27.931078022782746</v>
      </c>
      <c r="AF986" s="21">
        <f t="shared" si="207"/>
        <v>3.6851051545376559E-2</v>
      </c>
    </row>
    <row r="987" spans="1:32" x14ac:dyDescent="0.3">
      <c r="A987" s="16" t="s">
        <v>1985</v>
      </c>
      <c r="B987" s="17" t="s">
        <v>1986</v>
      </c>
      <c r="C987" s="16" t="s">
        <v>8</v>
      </c>
      <c r="D987" s="16" t="str">
        <f>VLOOKUP(A987,'Lead Time'!$A$2:$C$1180,3,0)</f>
        <v>Local</v>
      </c>
      <c r="E987" s="23" t="str">
        <f>VLOOKUP(A987,Classification!$A$2:$D$1180,4,0)</f>
        <v>C</v>
      </c>
      <c r="F987" s="24" t="str">
        <f>VLOOKUP(A987,Classification!$A$2:$E$1180,5,0)</f>
        <v>H</v>
      </c>
      <c r="G987" s="18">
        <f>VLOOKUP(A987,'Lead Time'!$A$2:$D$1180,4,0)</f>
        <v>20.0625</v>
      </c>
      <c r="H987" s="18">
        <f t="shared" si="195"/>
        <v>0.66874999999999996</v>
      </c>
      <c r="I987" s="27">
        <f>VLOOKUP(A987,Classification!$A$2:$F$1180,6,0)</f>
        <v>2.0219999999999998</v>
      </c>
      <c r="J987" s="18">
        <f>-SUM('cons 2023 - 2025'!D988:AM988)</f>
        <v>133</v>
      </c>
      <c r="K987" s="18">
        <f>-_xlfn.MINIFS('cons 2023 - 2025'!D988:AM988,'cons 2023 - 2025'!D988:AM988,"&lt;&gt;0")</f>
        <v>13</v>
      </c>
      <c r="L987" s="18">
        <f>-_xlfn.MAXIFS('cons 2023 - 2025'!D988:AM988,'cons 2023 - 2025'!D988:AM988,"&lt;&gt;0")</f>
        <v>1</v>
      </c>
      <c r="M987" s="16">
        <f>COUNTIF('cons 2023 - 2025'!D988:AM988,"&lt;&gt;0")</f>
        <v>24</v>
      </c>
      <c r="N987" s="18">
        <f>-AVERAGE('cons 2023 - 2025'!D988:AM988)</f>
        <v>3.6944444444444446</v>
      </c>
      <c r="O987" s="18">
        <f t="shared" si="196"/>
        <v>5.541666666666667</v>
      </c>
      <c r="P987" s="18">
        <f>_xlfn.STDEV.S('cons 2023 - 2025'!D988:AM988)</f>
        <v>4.4260233324828446</v>
      </c>
      <c r="Q987" s="18">
        <f>-AVERAGE('cons 2023 - 2025'!D988:AM988)/'⚙ Assumptions'!$B$5</f>
        <v>0.16792929292929293</v>
      </c>
      <c r="R987" s="18">
        <f>_xlfn.STDEV.S('cons 2023 - 2025'!D988:AM988)/SQRT('⚙ Assumptions'!$B$5)</f>
        <v>0.94363134509198854</v>
      </c>
      <c r="S987" s="18">
        <f>-IF(AVERAGE('cons 2023 - 2025'!D988:AM988)=0,"",_xlfn.STDEV.S('cons 2023 - 2025'!D988:AM988)/AVERAGE('cons 2023 - 2025'!D988:AM988))</f>
        <v>1.1980213531532511</v>
      </c>
      <c r="T987" s="18" t="str">
        <f t="shared" si="197"/>
        <v>Z</v>
      </c>
      <c r="U987" s="37">
        <f t="shared" si="198"/>
        <v>0.9</v>
      </c>
      <c r="V987" s="18">
        <f t="shared" si="199"/>
        <v>1.28</v>
      </c>
      <c r="W987" s="18">
        <f t="shared" si="200"/>
        <v>5.4100945251042303</v>
      </c>
      <c r="X987" s="18">
        <f t="shared" si="201"/>
        <v>4.6329281631684474</v>
      </c>
      <c r="Y987" s="18">
        <f t="shared" si="202"/>
        <v>8.7791759644981688</v>
      </c>
      <c r="Z987" s="18">
        <f t="shared" si="203"/>
        <v>7.1035878853906702</v>
      </c>
      <c r="AA987" s="18">
        <f>-AVERAGE('cons 2023 - 2025'!D988:AM988)*12</f>
        <v>44.333333333333336</v>
      </c>
      <c r="AB987" s="27">
        <f t="shared" si="204"/>
        <v>0.40439999999999998</v>
      </c>
      <c r="AC987" s="18">
        <f>SQRT((2*AA987*'⚙ Assumptions'!$B$3)/AB987)</f>
        <v>181.35112206922395</v>
      </c>
      <c r="AD987" s="18">
        <f t="shared" si="205"/>
        <v>7.1035878853906702</v>
      </c>
      <c r="AE987" s="18">
        <f t="shared" si="206"/>
        <v>188.45470995461463</v>
      </c>
      <c r="AF987" s="18">
        <f t="shared" si="207"/>
        <v>0.24446131254931391</v>
      </c>
    </row>
    <row r="988" spans="1:32" x14ac:dyDescent="0.3">
      <c r="A988" s="19" t="s">
        <v>1987</v>
      </c>
      <c r="B988" s="20" t="s">
        <v>1988</v>
      </c>
      <c r="C988" s="16" t="s">
        <v>8</v>
      </c>
      <c r="D988" s="16" t="str">
        <f>VLOOKUP(A988,'Lead Time'!$A$2:$C$1180,3,0)</f>
        <v>Local</v>
      </c>
      <c r="E988" s="23" t="str">
        <f>VLOOKUP(A988,Classification!$A$2:$D$1180,4,0)</f>
        <v>C</v>
      </c>
      <c r="F988" s="25" t="str">
        <f>VLOOKUP(A988,Classification!$A$2:$E$1180,5,0)</f>
        <v>L</v>
      </c>
      <c r="G988" s="21">
        <f>VLOOKUP(A988,'Lead Time'!$A$2:$D$1180,4,0)</f>
        <v>26</v>
      </c>
      <c r="H988" s="21">
        <f t="shared" si="195"/>
        <v>0.8666666666666667</v>
      </c>
      <c r="I988" s="32">
        <f>VLOOKUP(A988,Classification!$A$2:$F$1180,6,0)</f>
        <v>2.0019999999999998</v>
      </c>
      <c r="J988" s="21">
        <f>-SUM('cons 2023 - 2025'!D989:AM989)</f>
        <v>28</v>
      </c>
      <c r="K988" s="18">
        <f>-_xlfn.MINIFS('cons 2023 - 2025'!D989:AM989,'cons 2023 - 2025'!D989:AM989,"&lt;&gt;0")</f>
        <v>22</v>
      </c>
      <c r="L988" s="18">
        <f>-_xlfn.MAXIFS('cons 2023 - 2025'!D989:AM989,'cons 2023 - 2025'!D989:AM989,"&lt;&gt;0")</f>
        <v>2</v>
      </c>
      <c r="M988" s="19">
        <f>COUNTIF('cons 2023 - 2025'!D989:AM989,"&lt;&gt;0")</f>
        <v>3</v>
      </c>
      <c r="N988" s="21">
        <f>-AVERAGE('cons 2023 - 2025'!D989:AM989)</f>
        <v>0.77777777777777779</v>
      </c>
      <c r="O988" s="21">
        <f t="shared" si="196"/>
        <v>9.3333333333333339</v>
      </c>
      <c r="P988" s="21">
        <f>_xlfn.STDEV.S('cons 2023 - 2025'!D989:AM989)</f>
        <v>3.711842908553348</v>
      </c>
      <c r="Q988" s="21">
        <f>-AVERAGE('cons 2023 - 2025'!D989:AM989)/'⚙ Assumptions'!$B$5</f>
        <v>3.5353535353535352E-2</v>
      </c>
      <c r="R988" s="21">
        <f>_xlfn.STDEV.S('cons 2023 - 2025'!D989:AM989)/SQRT('⚙ Assumptions'!$B$5)</f>
        <v>0.79136756710306633</v>
      </c>
      <c r="S988" s="21">
        <f>-IF(AVERAGE('cons 2023 - 2025'!D989:AM989)=0,"",_xlfn.STDEV.S('cons 2023 - 2025'!D989:AM989)/AVERAGE('cons 2023 - 2025'!D989:AM989))</f>
        <v>4.7723694538543047</v>
      </c>
      <c r="T988" s="21" t="str">
        <f t="shared" si="197"/>
        <v>Z</v>
      </c>
      <c r="U988" s="38">
        <f t="shared" si="198"/>
        <v>0.9</v>
      </c>
      <c r="V988" s="21">
        <f t="shared" si="199"/>
        <v>1.28</v>
      </c>
      <c r="W988" s="21">
        <f t="shared" si="200"/>
        <v>5.1650542938662181</v>
      </c>
      <c r="X988" s="21">
        <f t="shared" si="201"/>
        <v>4.4230882457429708</v>
      </c>
      <c r="Y988" s="21">
        <f t="shared" si="202"/>
        <v>6.0842462130581367</v>
      </c>
      <c r="Z988" s="21">
        <f t="shared" si="203"/>
        <v>5.0971623198170448</v>
      </c>
      <c r="AA988" s="21">
        <f>-AVERAGE('cons 2023 - 2025'!D989:AM989)*12</f>
        <v>9.3333333333333339</v>
      </c>
      <c r="AB988" s="32">
        <f t="shared" si="204"/>
        <v>0.40039999999999998</v>
      </c>
      <c r="AC988" s="21">
        <f>SQRT((2*AA988*'⚙ Assumptions'!$B$3)/AB988)</f>
        <v>83.624201000709078</v>
      </c>
      <c r="AD988" s="21">
        <f t="shared" si="205"/>
        <v>5.0971623198170448</v>
      </c>
      <c r="AE988" s="21">
        <f t="shared" si="206"/>
        <v>88.721363320526123</v>
      </c>
      <c r="AF988" s="21">
        <f t="shared" si="207"/>
        <v>0.11161043360227972</v>
      </c>
    </row>
    <row r="989" spans="1:32" x14ac:dyDescent="0.3">
      <c r="A989" s="16" t="s">
        <v>1989</v>
      </c>
      <c r="B989" s="17" t="s">
        <v>1990</v>
      </c>
      <c r="C989" s="16" t="s">
        <v>976</v>
      </c>
      <c r="D989" s="16" t="str">
        <f>VLOOKUP(A989,'Lead Time'!$A$2:$C$1180,3,0)</f>
        <v>Local</v>
      </c>
      <c r="E989" s="23" t="str">
        <f>VLOOKUP(A989,Classification!$A$2:$D$1180,4,0)</f>
        <v>C</v>
      </c>
      <c r="F989" s="24" t="str">
        <f>VLOOKUP(A989,Classification!$A$2:$E$1180,5,0)</f>
        <v>H</v>
      </c>
      <c r="G989" s="18">
        <f>VLOOKUP(A989,'Lead Time'!$A$2:$D$1180,4,0)</f>
        <v>7.9</v>
      </c>
      <c r="H989" s="18">
        <f t="shared" si="195"/>
        <v>0.26333333333333336</v>
      </c>
      <c r="I989" s="27">
        <f>VLOOKUP(A989,Classification!$A$2:$F$1180,6,0)</f>
        <v>2</v>
      </c>
      <c r="J989" s="18">
        <f>-SUM('cons 2023 - 2025'!D990:AM990)</f>
        <v>2405</v>
      </c>
      <c r="K989" s="18">
        <f>-_xlfn.MINIFS('cons 2023 - 2025'!D990:AM990,'cons 2023 - 2025'!D990:AM990,"&lt;&gt;0")</f>
        <v>440</v>
      </c>
      <c r="L989" s="18">
        <f>-_xlfn.MAXIFS('cons 2023 - 2025'!D990:AM990,'cons 2023 - 2025'!D990:AM990,"&lt;&gt;0")</f>
        <v>20</v>
      </c>
      <c r="M989" s="16">
        <f>COUNTIF('cons 2023 - 2025'!D990:AM990,"&lt;&gt;0")</f>
        <v>22</v>
      </c>
      <c r="N989" s="18">
        <f>-AVERAGE('cons 2023 - 2025'!D990:AM990)</f>
        <v>66.805555555555557</v>
      </c>
      <c r="O989" s="18">
        <f t="shared" si="196"/>
        <v>109.31818181818181</v>
      </c>
      <c r="P989" s="18">
        <f>_xlfn.STDEV.S('cons 2023 - 2025'!D990:AM990)</f>
        <v>103.77966204400674</v>
      </c>
      <c r="Q989" s="18">
        <f>-AVERAGE('cons 2023 - 2025'!D990:AM990)/'⚙ Assumptions'!$B$5</f>
        <v>3.0366161616161618</v>
      </c>
      <c r="R989" s="18">
        <f>_xlfn.STDEV.S('cons 2023 - 2025'!D990:AM990)/SQRT('⚙ Assumptions'!$B$5)</f>
        <v>22.125898290925392</v>
      </c>
      <c r="S989" s="18">
        <f>-IF(AVERAGE('cons 2023 - 2025'!D990:AM990)=0,"",_xlfn.STDEV.S('cons 2023 - 2025'!D990:AM990)/AVERAGE('cons 2023 - 2025'!D990:AM990))</f>
        <v>1.5534585586628868</v>
      </c>
      <c r="T989" s="18" t="str">
        <f t="shared" si="197"/>
        <v>Z</v>
      </c>
      <c r="U989" s="37">
        <f t="shared" si="198"/>
        <v>0.9</v>
      </c>
      <c r="V989" s="18">
        <f t="shared" si="199"/>
        <v>1.28</v>
      </c>
      <c r="W989" s="18">
        <f t="shared" si="200"/>
        <v>79.602082013567085</v>
      </c>
      <c r="X989" s="18">
        <f t="shared" si="201"/>
        <v>68.167150480683034</v>
      </c>
      <c r="Y989" s="18">
        <f t="shared" si="202"/>
        <v>103.59134969033477</v>
      </c>
      <c r="Z989" s="18">
        <f t="shared" si="203"/>
        <v>85.759280110312659</v>
      </c>
      <c r="AA989" s="18">
        <f>-AVERAGE('cons 2023 - 2025'!D990:AM990)*12</f>
        <v>801.66666666666674</v>
      </c>
      <c r="AB989" s="27">
        <f t="shared" si="204"/>
        <v>0.4</v>
      </c>
      <c r="AC989" s="18">
        <f>SQRT((2*AA989*'⚙ Assumptions'!$B$3)/AB989)</f>
        <v>775.40312096354114</v>
      </c>
      <c r="AD989" s="18">
        <f t="shared" si="205"/>
        <v>85.759280110312659</v>
      </c>
      <c r="AE989" s="18">
        <f t="shared" si="206"/>
        <v>861.16240107385374</v>
      </c>
      <c r="AF989" s="18">
        <f t="shared" si="207"/>
        <v>1.0338708279513882</v>
      </c>
    </row>
    <row r="990" spans="1:32" x14ac:dyDescent="0.3">
      <c r="A990" s="19" t="s">
        <v>1991</v>
      </c>
      <c r="B990" s="20" t="s">
        <v>1992</v>
      </c>
      <c r="C990" s="16" t="s">
        <v>8</v>
      </c>
      <c r="D990" s="16" t="str">
        <f>VLOOKUP(A990,'Lead Time'!$A$2:$C$1180,3,0)</f>
        <v>Local</v>
      </c>
      <c r="E990" s="23" t="str">
        <f>VLOOKUP(A990,Classification!$A$2:$D$1180,4,0)</f>
        <v>C</v>
      </c>
      <c r="F990" s="26" t="str">
        <f>VLOOKUP(A990,Classification!$A$2:$E$1180,5,0)</f>
        <v>M</v>
      </c>
      <c r="G990" s="21">
        <f>VLOOKUP(A990,'Lead Time'!$A$2:$D$1180,4,0)</f>
        <v>15.1</v>
      </c>
      <c r="H990" s="21">
        <f t="shared" si="195"/>
        <v>0.5033333333333333</v>
      </c>
      <c r="I990" s="32">
        <f>VLOOKUP(A990,Classification!$A$2:$F$1180,6,0)</f>
        <v>1.978</v>
      </c>
      <c r="J990" s="21">
        <f>-SUM('cons 2023 - 2025'!D991:AM991)</f>
        <v>54</v>
      </c>
      <c r="K990" s="18">
        <f>-_xlfn.MINIFS('cons 2023 - 2025'!D991:AM991,'cons 2023 - 2025'!D991:AM991,"&lt;&gt;0")</f>
        <v>10</v>
      </c>
      <c r="L990" s="18">
        <f>-_xlfn.MAXIFS('cons 2023 - 2025'!D991:AM991,'cons 2023 - 2025'!D991:AM991,"&lt;&gt;0")</f>
        <v>1</v>
      </c>
      <c r="M990" s="19">
        <f>COUNTIF('cons 2023 - 2025'!D991:AM991,"&lt;&gt;0")</f>
        <v>17</v>
      </c>
      <c r="N990" s="21">
        <f>-AVERAGE('cons 2023 - 2025'!D991:AM991)</f>
        <v>1.5</v>
      </c>
      <c r="O990" s="21">
        <f t="shared" si="196"/>
        <v>3.1764705882352939</v>
      </c>
      <c r="P990" s="21">
        <f>_xlfn.STDEV.S('cons 2023 - 2025'!D991:AM991)</f>
        <v>2.210365192839022</v>
      </c>
      <c r="Q990" s="21">
        <f>-AVERAGE('cons 2023 - 2025'!D991:AM991)/'⚙ Assumptions'!$B$5</f>
        <v>6.8181818181818177E-2</v>
      </c>
      <c r="R990" s="21">
        <f>_xlfn.STDEV.S('cons 2023 - 2025'!D991:AM991)/SQRT('⚙ Assumptions'!$B$5)</f>
        <v>0.47125144252078649</v>
      </c>
      <c r="S990" s="21">
        <f>-IF(AVERAGE('cons 2023 - 2025'!D991:AM991)=0,"",_xlfn.STDEV.S('cons 2023 - 2025'!D991:AM991)/AVERAGE('cons 2023 - 2025'!D991:AM991))</f>
        <v>1.4735767952260146</v>
      </c>
      <c r="T990" s="21" t="str">
        <f t="shared" si="197"/>
        <v>Z</v>
      </c>
      <c r="U990" s="38">
        <f t="shared" si="198"/>
        <v>0.9</v>
      </c>
      <c r="V990" s="21">
        <f t="shared" si="199"/>
        <v>1.28</v>
      </c>
      <c r="W990" s="21">
        <f t="shared" si="200"/>
        <v>2.3439650722099636</v>
      </c>
      <c r="X990" s="21">
        <f t="shared" si="201"/>
        <v>2.0072517672536394</v>
      </c>
      <c r="Y990" s="21">
        <f t="shared" si="202"/>
        <v>3.3735105267554184</v>
      </c>
      <c r="Z990" s="21">
        <f t="shared" si="203"/>
        <v>2.7622517672536393</v>
      </c>
      <c r="AA990" s="21">
        <f>-AVERAGE('cons 2023 - 2025'!D991:AM991)*12</f>
        <v>18</v>
      </c>
      <c r="AB990" s="32">
        <f t="shared" si="204"/>
        <v>0.39560000000000001</v>
      </c>
      <c r="AC990" s="21">
        <f>SQRT((2*AA990*'⚙ Assumptions'!$B$3)/AB990)</f>
        <v>116.83386353430187</v>
      </c>
      <c r="AD990" s="21">
        <f t="shared" si="205"/>
        <v>2.7622517672536393</v>
      </c>
      <c r="AE990" s="21">
        <f t="shared" si="206"/>
        <v>119.59611530155551</v>
      </c>
      <c r="AF990" s="21">
        <f t="shared" si="207"/>
        <v>0.15406492138056604</v>
      </c>
    </row>
    <row r="991" spans="1:32" x14ac:dyDescent="0.3">
      <c r="A991" s="16" t="s">
        <v>1993</v>
      </c>
      <c r="B991" s="17" t="s">
        <v>1994</v>
      </c>
      <c r="C991" s="16" t="s">
        <v>8</v>
      </c>
      <c r="D991" s="16" t="str">
        <f>VLOOKUP(A991,'Lead Time'!$A$2:$C$1180,3,0)</f>
        <v>Local</v>
      </c>
      <c r="E991" s="23" t="str">
        <f>VLOOKUP(A991,Classification!$A$2:$D$1180,4,0)</f>
        <v>C</v>
      </c>
      <c r="F991" s="26" t="str">
        <f>VLOOKUP(A991,Classification!$A$2:$E$1180,5,0)</f>
        <v>M</v>
      </c>
      <c r="G991" s="18">
        <f>VLOOKUP(A991,'Lead Time'!$A$2:$D$1180,4,0)</f>
        <v>17</v>
      </c>
      <c r="H991" s="18">
        <f t="shared" si="195"/>
        <v>0.56666666666666665</v>
      </c>
      <c r="I991" s="27">
        <f>VLOOKUP(A991,Classification!$A$2:$F$1180,6,0)</f>
        <v>1.9690000000000001</v>
      </c>
      <c r="J991" s="18">
        <f>-SUM('cons 2023 - 2025'!D992:AM992)</f>
        <v>25</v>
      </c>
      <c r="K991" s="18">
        <f>-_xlfn.MINIFS('cons 2023 - 2025'!D992:AM992,'cons 2023 - 2025'!D992:AM992,"&lt;&gt;0")</f>
        <v>4</v>
      </c>
      <c r="L991" s="18">
        <f>-_xlfn.MAXIFS('cons 2023 - 2025'!D992:AM992,'cons 2023 - 2025'!D992:AM992,"&lt;&gt;0")</f>
        <v>1</v>
      </c>
      <c r="M991" s="16">
        <f>COUNTIF('cons 2023 - 2025'!D992:AM992,"&lt;&gt;0")</f>
        <v>10</v>
      </c>
      <c r="N991" s="18">
        <f>-AVERAGE('cons 2023 - 2025'!D992:AM992)</f>
        <v>0.69444444444444442</v>
      </c>
      <c r="O991" s="18">
        <f t="shared" si="196"/>
        <v>2.5</v>
      </c>
      <c r="P991" s="18">
        <f>_xlfn.STDEV.S('cons 2023 - 2025'!D992:AM992)</f>
        <v>1.2832869503058919</v>
      </c>
      <c r="Q991" s="18">
        <f>-AVERAGE('cons 2023 - 2025'!D992:AM992)/'⚙ Assumptions'!$B$5</f>
        <v>3.1565656565656568E-2</v>
      </c>
      <c r="R991" s="18">
        <f>_xlfn.STDEV.S('cons 2023 - 2025'!D992:AM992)/SQRT('⚙ Assumptions'!$B$5)</f>
        <v>0.2735976970950228</v>
      </c>
      <c r="S991" s="18">
        <f>-IF(AVERAGE('cons 2023 - 2025'!D992:AM992)=0,"",_xlfn.STDEV.S('cons 2023 - 2025'!D992:AM992)/AVERAGE('cons 2023 - 2025'!D992:AM992))</f>
        <v>1.8479332084404845</v>
      </c>
      <c r="T991" s="18" t="str">
        <f t="shared" si="197"/>
        <v>Z</v>
      </c>
      <c r="U991" s="37">
        <f t="shared" si="198"/>
        <v>0.9</v>
      </c>
      <c r="V991" s="18">
        <f t="shared" si="199"/>
        <v>1.28</v>
      </c>
      <c r="W991" s="18">
        <f t="shared" si="200"/>
        <v>1.4439324211821123</v>
      </c>
      <c r="X991" s="18">
        <f t="shared" si="201"/>
        <v>1.2365098518639526</v>
      </c>
      <c r="Y991" s="18">
        <f t="shared" si="202"/>
        <v>1.9805485827982738</v>
      </c>
      <c r="Z991" s="18">
        <f t="shared" si="203"/>
        <v>1.6300283703824712</v>
      </c>
      <c r="AA991" s="18">
        <f>-AVERAGE('cons 2023 - 2025'!D992:AM992)*12</f>
        <v>8.3333333333333321</v>
      </c>
      <c r="AB991" s="27">
        <f t="shared" si="204"/>
        <v>0.39380000000000004</v>
      </c>
      <c r="AC991" s="18">
        <f>SQRT((2*AA991*'⚙ Assumptions'!$B$3)/AB991)</f>
        <v>79.676848602017415</v>
      </c>
      <c r="AD991" s="18">
        <f t="shared" si="205"/>
        <v>1.6300283703824712</v>
      </c>
      <c r="AE991" s="18">
        <f t="shared" si="206"/>
        <v>81.306876972399891</v>
      </c>
      <c r="AF991" s="18">
        <f t="shared" si="207"/>
        <v>0.10458914326491488</v>
      </c>
    </row>
    <row r="992" spans="1:32" x14ac:dyDescent="0.3">
      <c r="A992" s="19" t="s">
        <v>1995</v>
      </c>
      <c r="B992" s="20" t="s">
        <v>1996</v>
      </c>
      <c r="C992" s="16" t="s">
        <v>8</v>
      </c>
      <c r="D992" s="16" t="str">
        <f>VLOOKUP(A992,'Lead Time'!$A$2:$C$1180,3,0)</f>
        <v>Local</v>
      </c>
      <c r="E992" s="23" t="str">
        <f>VLOOKUP(A992,Classification!$A$2:$D$1180,4,0)</f>
        <v>C</v>
      </c>
      <c r="F992" s="25" t="str">
        <f>VLOOKUP(A992,Classification!$A$2:$E$1180,5,0)</f>
        <v>L</v>
      </c>
      <c r="G992" s="21">
        <f>VLOOKUP(A992,'Lead Time'!$A$2:$D$1180,4,0)</f>
        <v>72.25</v>
      </c>
      <c r="H992" s="21">
        <f t="shared" si="195"/>
        <v>2.4083333333333332</v>
      </c>
      <c r="I992" s="32">
        <f>VLOOKUP(A992,Classification!$A$2:$F$1180,6,0)</f>
        <v>1.9390000000000001</v>
      </c>
      <c r="J992" s="21">
        <f>-SUM('cons 2023 - 2025'!D993:AM993)</f>
        <v>180</v>
      </c>
      <c r="K992" s="18">
        <f>-_xlfn.MINIFS('cons 2023 - 2025'!D993:AM993,'cons 2023 - 2025'!D993:AM993,"&lt;&gt;0")</f>
        <v>150</v>
      </c>
      <c r="L992" s="18">
        <f>-_xlfn.MAXIFS('cons 2023 - 2025'!D993:AM993,'cons 2023 - 2025'!D993:AM993,"&lt;&gt;0")</f>
        <v>30</v>
      </c>
      <c r="M992" s="19">
        <f>COUNTIF('cons 2023 - 2025'!D993:AM993,"&lt;&gt;0")</f>
        <v>2</v>
      </c>
      <c r="N992" s="21">
        <f>-AVERAGE('cons 2023 - 2025'!D993:AM993)</f>
        <v>5</v>
      </c>
      <c r="O992" s="21">
        <f t="shared" si="196"/>
        <v>90</v>
      </c>
      <c r="P992" s="21">
        <f>_xlfn.STDEV.S('cons 2023 - 2025'!D993:AM993)</f>
        <v>25.354627641855497</v>
      </c>
      <c r="Q992" s="21">
        <f>-AVERAGE('cons 2023 - 2025'!D993:AM993)/'⚙ Assumptions'!$B$5</f>
        <v>0.22727272727272727</v>
      </c>
      <c r="R992" s="21">
        <f>_xlfn.STDEV.S('cons 2023 - 2025'!D993:AM993)/SQRT('⚙ Assumptions'!$B$5)</f>
        <v>5.4056247761733536</v>
      </c>
      <c r="S992" s="21">
        <f>-IF(AVERAGE('cons 2023 - 2025'!D993:AM993)=0,"",_xlfn.STDEV.S('cons 2023 - 2025'!D993:AM993)/AVERAGE('cons 2023 - 2025'!D993:AM993))</f>
        <v>5.0709255283710997</v>
      </c>
      <c r="T992" s="21" t="str">
        <f t="shared" si="197"/>
        <v>Z</v>
      </c>
      <c r="U992" s="38">
        <f t="shared" si="198"/>
        <v>0.9</v>
      </c>
      <c r="V992" s="21">
        <f t="shared" si="199"/>
        <v>1.28</v>
      </c>
      <c r="W992" s="21">
        <f t="shared" si="200"/>
        <v>58.813197564766092</v>
      </c>
      <c r="X992" s="21">
        <f t="shared" si="201"/>
        <v>50.3646134276268</v>
      </c>
      <c r="Y992" s="21">
        <f t="shared" si="202"/>
        <v>75.233652110220632</v>
      </c>
      <c r="Z992" s="21">
        <f t="shared" si="203"/>
        <v>62.406280094293464</v>
      </c>
      <c r="AA992" s="21">
        <f>-AVERAGE('cons 2023 - 2025'!D993:AM993)*12</f>
        <v>60</v>
      </c>
      <c r="AB992" s="32">
        <f t="shared" si="204"/>
        <v>0.38780000000000003</v>
      </c>
      <c r="AC992" s="21">
        <f>SQRT((2*AA992*'⚙ Assumptions'!$B$3)/AB992)</f>
        <v>215.44298128421647</v>
      </c>
      <c r="AD992" s="21">
        <f t="shared" si="205"/>
        <v>62.406280094293464</v>
      </c>
      <c r="AE992" s="21">
        <f t="shared" si="206"/>
        <v>277.84926137850994</v>
      </c>
      <c r="AF992" s="21">
        <f t="shared" si="207"/>
        <v>0.2784959604733972</v>
      </c>
    </row>
    <row r="993" spans="1:32" x14ac:dyDescent="0.3">
      <c r="A993" s="16" t="s">
        <v>1997</v>
      </c>
      <c r="B993" s="17" t="s">
        <v>1998</v>
      </c>
      <c r="C993" s="16" t="s">
        <v>8</v>
      </c>
      <c r="D993" s="16" t="str">
        <f>VLOOKUP(A993,'Lead Time'!$A$2:$C$1180,3,0)</f>
        <v>Import</v>
      </c>
      <c r="E993" s="23" t="str">
        <f>VLOOKUP(A993,Classification!$A$2:$D$1180,4,0)</f>
        <v>C</v>
      </c>
      <c r="F993" s="26" t="str">
        <f>VLOOKUP(A993,Classification!$A$2:$E$1180,5,0)</f>
        <v>M</v>
      </c>
      <c r="G993" s="18">
        <f>VLOOKUP(A993,'Lead Time'!$A$2:$D$1180,4,0)</f>
        <v>173.33333333333334</v>
      </c>
      <c r="H993" s="18">
        <f t="shared" si="195"/>
        <v>5.7777777777777777</v>
      </c>
      <c r="I993" s="27">
        <f>VLOOKUP(A993,Classification!$A$2:$F$1180,6,0)</f>
        <v>1.9370000000000001</v>
      </c>
      <c r="J993" s="18">
        <f>-SUM('cons 2023 - 2025'!D994:AM994)</f>
        <v>110</v>
      </c>
      <c r="K993" s="18">
        <f>-_xlfn.MINIFS('cons 2023 - 2025'!D994:AM994,'cons 2023 - 2025'!D994:AM994,"&lt;&gt;0")</f>
        <v>12</v>
      </c>
      <c r="L993" s="18">
        <f>-_xlfn.MAXIFS('cons 2023 - 2025'!D994:AM994,'cons 2023 - 2025'!D994:AM994,"&lt;&gt;0")</f>
        <v>2</v>
      </c>
      <c r="M993" s="16">
        <f>COUNTIF('cons 2023 - 2025'!D994:AM994,"&lt;&gt;0")</f>
        <v>19</v>
      </c>
      <c r="N993" s="18">
        <f>-AVERAGE('cons 2023 - 2025'!D994:AM994)</f>
        <v>3.0555555555555554</v>
      </c>
      <c r="O993" s="18">
        <f t="shared" si="196"/>
        <v>5.7894736842105265</v>
      </c>
      <c r="P993" s="18">
        <f>_xlfn.STDEV.S('cons 2023 - 2025'!D994:AM994)</f>
        <v>3.7105597917637669</v>
      </c>
      <c r="Q993" s="18">
        <f>-AVERAGE('cons 2023 - 2025'!D994:AM994)/'⚙ Assumptions'!$B$5</f>
        <v>0.13888888888888887</v>
      </c>
      <c r="R993" s="18">
        <f>_xlfn.STDEV.S('cons 2023 - 2025'!D994:AM994)/SQRT('⚙ Assumptions'!$B$5)</f>
        <v>0.79109400568435972</v>
      </c>
      <c r="S993" s="18">
        <f>-IF(AVERAGE('cons 2023 - 2025'!D994:AM994)=0,"",_xlfn.STDEV.S('cons 2023 - 2025'!D994:AM994)/AVERAGE('cons 2023 - 2025'!D994:AM994))</f>
        <v>1.214365022759051</v>
      </c>
      <c r="T993" s="18" t="str">
        <f t="shared" si="197"/>
        <v>Z</v>
      </c>
      <c r="U993" s="37">
        <f t="shared" si="198"/>
        <v>0.9</v>
      </c>
      <c r="V993" s="18">
        <f t="shared" si="199"/>
        <v>1.28</v>
      </c>
      <c r="W993" s="18">
        <f t="shared" si="200"/>
        <v>13.331502789204473</v>
      </c>
      <c r="X993" s="18">
        <f t="shared" si="201"/>
        <v>11.416416930030289</v>
      </c>
      <c r="Y993" s="18">
        <f t="shared" si="202"/>
        <v>37.405576863278547</v>
      </c>
      <c r="Z993" s="18">
        <f t="shared" si="203"/>
        <v>29.07073791768461</v>
      </c>
      <c r="AA993" s="18">
        <f>-AVERAGE('cons 2023 - 2025'!D994:AM994)*12</f>
        <v>36.666666666666664</v>
      </c>
      <c r="AB993" s="27">
        <f t="shared" si="204"/>
        <v>0.38740000000000002</v>
      </c>
      <c r="AC993" s="18">
        <f>SQRT((2*AA993*'⚙ Assumptions'!$B$3)/AB993)</f>
        <v>168.50645200578739</v>
      </c>
      <c r="AD993" s="18">
        <f t="shared" si="205"/>
        <v>29.07073791768461</v>
      </c>
      <c r="AE993" s="18">
        <f t="shared" si="206"/>
        <v>197.57718992347202</v>
      </c>
      <c r="AF993" s="18">
        <f t="shared" si="207"/>
        <v>0.21759799835680677</v>
      </c>
    </row>
    <row r="994" spans="1:32" x14ac:dyDescent="0.3">
      <c r="A994" s="19" t="s">
        <v>1999</v>
      </c>
      <c r="B994" s="20" t="s">
        <v>2000</v>
      </c>
      <c r="C994" s="16" t="s">
        <v>8</v>
      </c>
      <c r="D994" s="16" t="str">
        <f>VLOOKUP(A994,'Lead Time'!$A$2:$C$1180,3,0)</f>
        <v>Local</v>
      </c>
      <c r="E994" s="23" t="str">
        <f>VLOOKUP(A994,Classification!$A$2:$D$1180,4,0)</f>
        <v>C</v>
      </c>
      <c r="F994" s="25" t="str">
        <f>VLOOKUP(A994,Classification!$A$2:$E$1180,5,0)</f>
        <v>L</v>
      </c>
      <c r="G994" s="21">
        <f>VLOOKUP(A994,'Lead Time'!$A$2:$D$1180,4,0)</f>
        <v>10</v>
      </c>
      <c r="H994" s="21">
        <f t="shared" si="195"/>
        <v>0.33333333333333331</v>
      </c>
      <c r="I994" s="32">
        <f>VLOOKUP(A994,Classification!$A$2:$F$1180,6,0)</f>
        <v>1.925</v>
      </c>
      <c r="J994" s="21">
        <f>-SUM('cons 2023 - 2025'!D995:AM995)</f>
        <v>4</v>
      </c>
      <c r="K994" s="18">
        <f>-_xlfn.MINIFS('cons 2023 - 2025'!D995:AM995,'cons 2023 - 2025'!D995:AM995,"&lt;&gt;0")</f>
        <v>4</v>
      </c>
      <c r="L994" s="18">
        <f>-_xlfn.MAXIFS('cons 2023 - 2025'!D995:AM995,'cons 2023 - 2025'!D995:AM995,"&lt;&gt;0")</f>
        <v>4</v>
      </c>
      <c r="M994" s="19">
        <f>COUNTIF('cons 2023 - 2025'!D995:AM995,"&lt;&gt;0")</f>
        <v>1</v>
      </c>
      <c r="N994" s="21">
        <f>-AVERAGE('cons 2023 - 2025'!D995:AM995)</f>
        <v>0.1111111111111111</v>
      </c>
      <c r="O994" s="21">
        <f t="shared" si="196"/>
        <v>4</v>
      </c>
      <c r="P994" s="21">
        <f>_xlfn.STDEV.S('cons 2023 - 2025'!D995:AM995)</f>
        <v>0.66666666666666663</v>
      </c>
      <c r="Q994" s="21">
        <f>-AVERAGE('cons 2023 - 2025'!D995:AM995)/'⚙ Assumptions'!$B$5</f>
        <v>5.0505050505050501E-3</v>
      </c>
      <c r="R994" s="21">
        <f>_xlfn.STDEV.S('cons 2023 - 2025'!D995:AM995)/SQRT('⚙ Assumptions'!$B$5)</f>
        <v>0.14213381090374028</v>
      </c>
      <c r="S994" s="21">
        <f>-IF(AVERAGE('cons 2023 - 2025'!D995:AM995)=0,"",_xlfn.STDEV.S('cons 2023 - 2025'!D995:AM995)/AVERAGE('cons 2023 - 2025'!D995:AM995))</f>
        <v>6</v>
      </c>
      <c r="T994" s="21" t="str">
        <f t="shared" si="197"/>
        <v>Z</v>
      </c>
      <c r="U994" s="38">
        <f t="shared" si="198"/>
        <v>0.9</v>
      </c>
      <c r="V994" s="21">
        <f t="shared" si="199"/>
        <v>1.28</v>
      </c>
      <c r="W994" s="21">
        <f t="shared" si="200"/>
        <v>0.57531721596863328</v>
      </c>
      <c r="X994" s="21">
        <f t="shared" si="201"/>
        <v>0.49267222970848057</v>
      </c>
      <c r="Y994" s="21">
        <f t="shared" si="202"/>
        <v>0.62582226647368377</v>
      </c>
      <c r="Z994" s="21">
        <f t="shared" si="203"/>
        <v>0.52970926674551766</v>
      </c>
      <c r="AA994" s="21">
        <f>-AVERAGE('cons 2023 - 2025'!D995:AM995)*12</f>
        <v>1.3333333333333333</v>
      </c>
      <c r="AB994" s="32">
        <f t="shared" si="204"/>
        <v>0.38500000000000001</v>
      </c>
      <c r="AC994" s="21">
        <f>SQRT((2*AA994*'⚙ Assumptions'!$B$3)/AB994)</f>
        <v>32.232918561015211</v>
      </c>
      <c r="AD994" s="21">
        <f t="shared" si="205"/>
        <v>0.52970926674551766</v>
      </c>
      <c r="AE994" s="21">
        <f t="shared" si="206"/>
        <v>32.762627827760731</v>
      </c>
      <c r="AF994" s="21">
        <f t="shared" si="207"/>
        <v>4.1365578819969523E-2</v>
      </c>
    </row>
    <row r="995" spans="1:32" x14ac:dyDescent="0.3">
      <c r="A995" s="16" t="s">
        <v>2001</v>
      </c>
      <c r="B995" s="17" t="s">
        <v>2002</v>
      </c>
      <c r="C995" s="16" t="s">
        <v>8</v>
      </c>
      <c r="D995" s="16" t="str">
        <f>VLOOKUP(A995,'Lead Time'!$A$2:$C$1180,3,0)</f>
        <v>Local</v>
      </c>
      <c r="E995" s="23" t="str">
        <f>VLOOKUP(A995,Classification!$A$2:$D$1180,4,0)</f>
        <v>C</v>
      </c>
      <c r="F995" s="26" t="str">
        <f>VLOOKUP(A995,Classification!$A$2:$E$1180,5,0)</f>
        <v>M</v>
      </c>
      <c r="G995" s="18">
        <f>VLOOKUP(A995,'Lead Time'!$A$2:$D$1180,4,0)</f>
        <v>17</v>
      </c>
      <c r="H995" s="18">
        <f t="shared" si="195"/>
        <v>0.56666666666666665</v>
      </c>
      <c r="I995" s="27">
        <f>VLOOKUP(A995,Classification!$A$2:$F$1180,6,0)</f>
        <v>1.8779999999999999</v>
      </c>
      <c r="J995" s="18">
        <f>-SUM('cons 2023 - 2025'!D996:AM996)</f>
        <v>12</v>
      </c>
      <c r="K995" s="18">
        <f>-_xlfn.MINIFS('cons 2023 - 2025'!D996:AM996,'cons 2023 - 2025'!D996:AM996,"&lt;&gt;0")</f>
        <v>3</v>
      </c>
      <c r="L995" s="18">
        <f>-_xlfn.MAXIFS('cons 2023 - 2025'!D996:AM996,'cons 2023 - 2025'!D996:AM996,"&lt;&gt;0")</f>
        <v>1</v>
      </c>
      <c r="M995" s="16">
        <f>COUNTIF('cons 2023 - 2025'!D996:AM996,"&lt;&gt;0")</f>
        <v>7</v>
      </c>
      <c r="N995" s="18">
        <f>-AVERAGE('cons 2023 - 2025'!D996:AM996)</f>
        <v>0.33333333333333331</v>
      </c>
      <c r="O995" s="18">
        <f t="shared" si="196"/>
        <v>1.7142857142857142</v>
      </c>
      <c r="P995" s="18">
        <f>_xlfn.STDEV.S('cons 2023 - 2025'!D996:AM996)</f>
        <v>0.7559289460184544</v>
      </c>
      <c r="Q995" s="18">
        <f>-AVERAGE('cons 2023 - 2025'!D996:AM996)/'⚙ Assumptions'!$B$5</f>
        <v>1.515151515151515E-2</v>
      </c>
      <c r="R995" s="18">
        <f>_xlfn.STDEV.S('cons 2023 - 2025'!D996:AM996)/SQRT('⚙ Assumptions'!$B$5)</f>
        <v>0.16116459280507603</v>
      </c>
      <c r="S995" s="18">
        <f>-IF(AVERAGE('cons 2023 - 2025'!D996:AM996)=0,"",_xlfn.STDEV.S('cons 2023 - 2025'!D996:AM996)/AVERAGE('cons 2023 - 2025'!D996:AM996))</f>
        <v>2.2677868380553634</v>
      </c>
      <c r="T995" s="18" t="str">
        <f t="shared" si="197"/>
        <v>Z</v>
      </c>
      <c r="U995" s="37">
        <f t="shared" si="198"/>
        <v>0.9</v>
      </c>
      <c r="V995" s="18">
        <f t="shared" si="199"/>
        <v>1.28</v>
      </c>
      <c r="W995" s="18">
        <f t="shared" si="200"/>
        <v>0.85055825823358533</v>
      </c>
      <c r="X995" s="18">
        <f t="shared" si="201"/>
        <v>0.72837457658098126</v>
      </c>
      <c r="Y995" s="18">
        <f t="shared" si="202"/>
        <v>1.1081340158093429</v>
      </c>
      <c r="Z995" s="18">
        <f t="shared" si="203"/>
        <v>0.91726346546987014</v>
      </c>
      <c r="AA995" s="18">
        <f>-AVERAGE('cons 2023 - 2025'!D996:AM996)*12</f>
        <v>4</v>
      </c>
      <c r="AB995" s="27">
        <f t="shared" si="204"/>
        <v>0.37559999999999999</v>
      </c>
      <c r="AC995" s="18">
        <f>SQRT((2*AA995*'⚙ Assumptions'!$B$3)/AB995)</f>
        <v>56.523341894422153</v>
      </c>
      <c r="AD995" s="18">
        <f t="shared" si="205"/>
        <v>0.91726346546987014</v>
      </c>
      <c r="AE995" s="18">
        <f t="shared" si="206"/>
        <v>57.440605359892025</v>
      </c>
      <c r="AF995" s="18">
        <f t="shared" si="207"/>
        <v>7.0767224051816527E-2</v>
      </c>
    </row>
    <row r="996" spans="1:32" x14ac:dyDescent="0.3">
      <c r="A996" s="19" t="s">
        <v>2003</v>
      </c>
      <c r="B996" s="20" t="s">
        <v>2004</v>
      </c>
      <c r="C996" s="16" t="s">
        <v>8</v>
      </c>
      <c r="D996" s="16" t="str">
        <f>VLOOKUP(A996,'Lead Time'!$A$2:$C$1180,3,0)</f>
        <v>Local</v>
      </c>
      <c r="E996" s="23" t="str">
        <f>VLOOKUP(A996,Classification!$A$2:$D$1180,4,0)</f>
        <v>C</v>
      </c>
      <c r="F996" s="25" t="str">
        <f>VLOOKUP(A996,Classification!$A$2:$E$1180,5,0)</f>
        <v>L</v>
      </c>
      <c r="G996" s="21">
        <f>VLOOKUP(A996,'Lead Time'!$A$2:$D$1180,4,0)</f>
        <v>15</v>
      </c>
      <c r="H996" s="21">
        <f t="shared" si="195"/>
        <v>0.5</v>
      </c>
      <c r="I996" s="32">
        <f>VLOOKUP(A996,Classification!$A$2:$F$1180,6,0)</f>
        <v>1.867</v>
      </c>
      <c r="J996" s="21">
        <f>-SUM('cons 2023 - 2025'!D997:AM997)</f>
        <v>161</v>
      </c>
      <c r="K996" s="18">
        <f>-_xlfn.MINIFS('cons 2023 - 2025'!D997:AM997,'cons 2023 - 2025'!D997:AM997,"&lt;&gt;0")</f>
        <v>135</v>
      </c>
      <c r="L996" s="18">
        <f>-_xlfn.MAXIFS('cons 2023 - 2025'!D997:AM997,'cons 2023 - 2025'!D997:AM997,"&lt;&gt;0")</f>
        <v>2</v>
      </c>
      <c r="M996" s="19">
        <f>COUNTIF('cons 2023 - 2025'!D997:AM997,"&lt;&gt;0")</f>
        <v>7</v>
      </c>
      <c r="N996" s="21">
        <f>-AVERAGE('cons 2023 - 2025'!D997:AM997)</f>
        <v>4.4722222222222223</v>
      </c>
      <c r="O996" s="21">
        <f t="shared" si="196"/>
        <v>23</v>
      </c>
      <c r="P996" s="21">
        <f>_xlfn.STDEV.S('cons 2023 - 2025'!D997:AM997)</f>
        <v>22.455652945446705</v>
      </c>
      <c r="Q996" s="21">
        <f>-AVERAGE('cons 2023 - 2025'!D997:AM997)/'⚙ Assumptions'!$B$5</f>
        <v>0.20328282828282829</v>
      </c>
      <c r="R996" s="21">
        <f>_xlfn.STDEV.S('cons 2023 - 2025'!D997:AM997)/SQRT('⚙ Assumptions'!$B$5)</f>
        <v>4.7875612942022103</v>
      </c>
      <c r="S996" s="21">
        <f>-IF(AVERAGE('cons 2023 - 2025'!D997:AM997)=0,"",_xlfn.STDEV.S('cons 2023 - 2025'!D997:AM997)/AVERAGE('cons 2023 - 2025'!D997:AM997))</f>
        <v>5.0211397890439837</v>
      </c>
      <c r="T996" s="21" t="str">
        <f t="shared" si="197"/>
        <v>Z</v>
      </c>
      <c r="U996" s="38">
        <f t="shared" si="198"/>
        <v>0.9</v>
      </c>
      <c r="V996" s="21">
        <f t="shared" si="199"/>
        <v>1.28</v>
      </c>
      <c r="W996" s="21">
        <f t="shared" si="200"/>
        <v>23.733945806582259</v>
      </c>
      <c r="X996" s="21">
        <f t="shared" si="201"/>
        <v>20.324536926332208</v>
      </c>
      <c r="Y996" s="21">
        <f t="shared" si="202"/>
        <v>26.783188230824685</v>
      </c>
      <c r="Z996" s="21">
        <f t="shared" si="203"/>
        <v>22.560648037443318</v>
      </c>
      <c r="AA996" s="21">
        <f>-AVERAGE('cons 2023 - 2025'!D997:AM997)*12</f>
        <v>53.666666666666671</v>
      </c>
      <c r="AB996" s="32">
        <f t="shared" si="204"/>
        <v>0.37340000000000001</v>
      </c>
      <c r="AC996" s="21">
        <f>SQRT((2*AA996*'⚙ Assumptions'!$B$3)/AB996)</f>
        <v>207.64705748470595</v>
      </c>
      <c r="AD996" s="21">
        <f t="shared" si="205"/>
        <v>22.560648037443318</v>
      </c>
      <c r="AE996" s="21">
        <f t="shared" si="206"/>
        <v>230.20770552214927</v>
      </c>
      <c r="AF996" s="21">
        <f t="shared" si="207"/>
        <v>0.2584513708826307</v>
      </c>
    </row>
    <row r="997" spans="1:32" x14ac:dyDescent="0.3">
      <c r="A997" s="16" t="s">
        <v>2005</v>
      </c>
      <c r="B997" s="17" t="s">
        <v>2006</v>
      </c>
      <c r="C997" s="16" t="s">
        <v>8</v>
      </c>
      <c r="D997" s="16" t="str">
        <f>VLOOKUP(A997,'Lead Time'!$A$2:$C$1180,3,0)</f>
        <v>Local</v>
      </c>
      <c r="E997" s="23" t="str">
        <f>VLOOKUP(A997,Classification!$A$2:$D$1180,4,0)</f>
        <v>C</v>
      </c>
      <c r="F997" s="26" t="str">
        <f>VLOOKUP(A997,Classification!$A$2:$E$1180,5,0)</f>
        <v>M</v>
      </c>
      <c r="G997" s="18">
        <f>VLOOKUP(A997,'Lead Time'!$A$2:$D$1180,4,0)</f>
        <v>11.75</v>
      </c>
      <c r="H997" s="18">
        <f t="shared" si="195"/>
        <v>0.39166666666666666</v>
      </c>
      <c r="I997" s="27">
        <f>VLOOKUP(A997,Classification!$A$2:$F$1180,6,0)</f>
        <v>1.8560000000000001</v>
      </c>
      <c r="J997" s="18">
        <f>-SUM('cons 2023 - 2025'!D998:AM998)</f>
        <v>380</v>
      </c>
      <c r="K997" s="18">
        <f>-_xlfn.MINIFS('cons 2023 - 2025'!D998:AM998,'cons 2023 - 2025'!D998:AM998,"&lt;&gt;0")</f>
        <v>100</v>
      </c>
      <c r="L997" s="18">
        <f>-_xlfn.MAXIFS('cons 2023 - 2025'!D998:AM998,'cons 2023 - 2025'!D998:AM998,"&lt;&gt;0")</f>
        <v>6</v>
      </c>
      <c r="M997" s="16">
        <f>COUNTIF('cons 2023 - 2025'!D998:AM998,"&lt;&gt;0")</f>
        <v>19</v>
      </c>
      <c r="N997" s="18">
        <f>-AVERAGE('cons 2023 - 2025'!D998:AM998)</f>
        <v>10.555555555555555</v>
      </c>
      <c r="O997" s="18">
        <f t="shared" si="196"/>
        <v>20</v>
      </c>
      <c r="P997" s="18">
        <f>_xlfn.STDEV.S('cons 2023 - 2025'!D998:AM998)</f>
        <v>18.470740482402267</v>
      </c>
      <c r="Q997" s="18">
        <f>-AVERAGE('cons 2023 - 2025'!D998:AM998)/'⚙ Assumptions'!$B$5</f>
        <v>0.47979797979797978</v>
      </c>
      <c r="R997" s="18">
        <f>_xlfn.STDEV.S('cons 2023 - 2025'!D998:AM998)/SQRT('⚙ Assumptions'!$B$5)</f>
        <v>3.9379751024667367</v>
      </c>
      <c r="S997" s="18">
        <f>-IF(AVERAGE('cons 2023 - 2025'!D998:AM998)=0,"",_xlfn.STDEV.S('cons 2023 - 2025'!D998:AM998)/AVERAGE('cons 2023 - 2025'!D998:AM998))</f>
        <v>1.7498596246486358</v>
      </c>
      <c r="T997" s="18" t="str">
        <f t="shared" si="197"/>
        <v>Z</v>
      </c>
      <c r="U997" s="37">
        <f t="shared" si="198"/>
        <v>0.9</v>
      </c>
      <c r="V997" s="18">
        <f t="shared" si="199"/>
        <v>1.28</v>
      </c>
      <c r="W997" s="18">
        <f t="shared" si="200"/>
        <v>17.278334161594149</v>
      </c>
      <c r="X997" s="18">
        <f t="shared" si="201"/>
        <v>14.79628139183812</v>
      </c>
      <c r="Y997" s="18">
        <f t="shared" si="202"/>
        <v>22.915960424220412</v>
      </c>
      <c r="Z997" s="18">
        <f t="shared" si="203"/>
        <v>18.930540651097381</v>
      </c>
      <c r="AA997" s="18">
        <f>-AVERAGE('cons 2023 - 2025'!D998:AM998)*12</f>
        <v>126.66666666666666</v>
      </c>
      <c r="AB997" s="27">
        <f t="shared" si="204"/>
        <v>0.37120000000000003</v>
      </c>
      <c r="AC997" s="18">
        <f>SQRT((2*AA997*'⚙ Assumptions'!$B$3)/AB997)</f>
        <v>319.95419930854541</v>
      </c>
      <c r="AD997" s="18">
        <f t="shared" si="205"/>
        <v>18.930540651097381</v>
      </c>
      <c r="AE997" s="18">
        <f t="shared" si="206"/>
        <v>338.88473995964279</v>
      </c>
      <c r="AF997" s="18">
        <f t="shared" si="207"/>
        <v>0.39588999594444019</v>
      </c>
    </row>
    <row r="998" spans="1:32" x14ac:dyDescent="0.3">
      <c r="A998" s="19" t="s">
        <v>2007</v>
      </c>
      <c r="B998" s="20" t="s">
        <v>2008</v>
      </c>
      <c r="C998" s="16" t="s">
        <v>130</v>
      </c>
      <c r="D998" s="16" t="str">
        <f>VLOOKUP(A998,'Lead Time'!$A$2:$C$1180,3,0)</f>
        <v>Local</v>
      </c>
      <c r="E998" s="23" t="str">
        <f>VLOOKUP(A998,Classification!$A$2:$D$1180,4,0)</f>
        <v>C</v>
      </c>
      <c r="F998" s="25" t="str">
        <f>VLOOKUP(A998,Classification!$A$2:$E$1180,5,0)</f>
        <v>L</v>
      </c>
      <c r="G998" s="21">
        <f>VLOOKUP(A998,'Lead Time'!$A$2:$D$1180,4,0)</f>
        <v>8</v>
      </c>
      <c r="H998" s="21">
        <f t="shared" si="195"/>
        <v>0.26666666666666666</v>
      </c>
      <c r="I998" s="32">
        <f>VLOOKUP(A998,Classification!$A$2:$F$1180,6,0)</f>
        <v>1.7889999999999999</v>
      </c>
      <c r="J998" s="21">
        <f>-SUM('cons 2023 - 2025'!D999:AM999)</f>
        <v>100</v>
      </c>
      <c r="K998" s="18">
        <f>-_xlfn.MINIFS('cons 2023 - 2025'!D999:AM999,'cons 2023 - 2025'!D999:AM999,"&lt;&gt;0")</f>
        <v>100</v>
      </c>
      <c r="L998" s="18">
        <f>-_xlfn.MAXIFS('cons 2023 - 2025'!D999:AM999,'cons 2023 - 2025'!D999:AM999,"&lt;&gt;0")</f>
        <v>100</v>
      </c>
      <c r="M998" s="19">
        <f>COUNTIF('cons 2023 - 2025'!D999:AM999,"&lt;&gt;0")</f>
        <v>1</v>
      </c>
      <c r="N998" s="21">
        <f>-AVERAGE('cons 2023 - 2025'!D999:AM999)</f>
        <v>2.7777777777777777</v>
      </c>
      <c r="O998" s="21">
        <f t="shared" si="196"/>
        <v>100</v>
      </c>
      <c r="P998" s="21">
        <f>_xlfn.STDEV.S('cons 2023 - 2025'!D999:AM999)</f>
        <v>16.666666666666668</v>
      </c>
      <c r="Q998" s="21">
        <f>-AVERAGE('cons 2023 - 2025'!D999:AM999)/'⚙ Assumptions'!$B$5</f>
        <v>0.12626262626262627</v>
      </c>
      <c r="R998" s="21">
        <f>_xlfn.STDEV.S('cons 2023 - 2025'!D999:AM999)/SQRT('⚙ Assumptions'!$B$5)</f>
        <v>3.5533452725935075</v>
      </c>
      <c r="S998" s="21">
        <f>-IF(AVERAGE('cons 2023 - 2025'!D999:AM999)=0,"",_xlfn.STDEV.S('cons 2023 - 2025'!D999:AM999)/AVERAGE('cons 2023 - 2025'!D999:AM999))</f>
        <v>6.0000000000000009</v>
      </c>
      <c r="T998" s="21" t="str">
        <f t="shared" si="197"/>
        <v>Z</v>
      </c>
      <c r="U998" s="38">
        <f t="shared" si="198"/>
        <v>0.9</v>
      </c>
      <c r="V998" s="21">
        <f t="shared" si="199"/>
        <v>1.28</v>
      </c>
      <c r="W998" s="21">
        <f t="shared" si="200"/>
        <v>12.864484035317917</v>
      </c>
      <c r="X998" s="21">
        <f t="shared" si="201"/>
        <v>11.016485962545541</v>
      </c>
      <c r="Y998" s="21">
        <f t="shared" si="202"/>
        <v>13.874585045418927</v>
      </c>
      <c r="Z998" s="21">
        <f t="shared" si="203"/>
        <v>11.757226703286282</v>
      </c>
      <c r="AA998" s="21">
        <f>-AVERAGE('cons 2023 - 2025'!D999:AM999)*12</f>
        <v>33.333333333333329</v>
      </c>
      <c r="AB998" s="32">
        <f t="shared" si="204"/>
        <v>0.35780000000000001</v>
      </c>
      <c r="AC998" s="21">
        <f>SQRT((2*AA998*'⚙ Assumptions'!$B$3)/AB998)</f>
        <v>167.17827198142177</v>
      </c>
      <c r="AD998" s="21">
        <f t="shared" si="205"/>
        <v>11.757226703286282</v>
      </c>
      <c r="AE998" s="21">
        <f t="shared" si="206"/>
        <v>178.93549868470805</v>
      </c>
      <c r="AF998" s="21">
        <f t="shared" si="207"/>
        <v>0.19938795238317575</v>
      </c>
    </row>
    <row r="999" spans="1:32" x14ac:dyDescent="0.3">
      <c r="A999" s="16" t="s">
        <v>2009</v>
      </c>
      <c r="B999" s="17" t="s">
        <v>2010</v>
      </c>
      <c r="C999" s="16" t="s">
        <v>8</v>
      </c>
      <c r="D999" s="16" t="str">
        <f>VLOOKUP(A999,'Lead Time'!$A$2:$C$1180,3,0)</f>
        <v>Local</v>
      </c>
      <c r="E999" s="23" t="str">
        <f>VLOOKUP(A999,Classification!$A$2:$D$1180,4,0)</f>
        <v>C</v>
      </c>
      <c r="F999" s="24" t="str">
        <f>VLOOKUP(A999,Classification!$A$2:$E$1180,5,0)</f>
        <v>H</v>
      </c>
      <c r="G999" s="18">
        <f>VLOOKUP(A999,'Lead Time'!$A$2:$D$1180,4,0)</f>
        <v>33.857142857142854</v>
      </c>
      <c r="H999" s="18">
        <f t="shared" si="195"/>
        <v>1.1285714285714286</v>
      </c>
      <c r="I999" s="27">
        <f>VLOOKUP(A999,Classification!$A$2:$F$1180,6,0)</f>
        <v>1.752</v>
      </c>
      <c r="J999" s="18">
        <f>-SUM('cons 2023 - 2025'!D1000:AM1000)</f>
        <v>65</v>
      </c>
      <c r="K999" s="18">
        <f>-_xlfn.MINIFS('cons 2023 - 2025'!D1000:AM1000,'cons 2023 - 2025'!D1000:AM1000,"&lt;&gt;0")</f>
        <v>14</v>
      </c>
      <c r="L999" s="18">
        <f>-_xlfn.MAXIFS('cons 2023 - 2025'!D1000:AM1000,'cons 2023 - 2025'!D1000:AM1000,"&lt;&gt;0")</f>
        <v>2</v>
      </c>
      <c r="M999" s="16">
        <f>COUNTIF('cons 2023 - 2025'!D1000:AM1000,"&lt;&gt;0")</f>
        <v>17</v>
      </c>
      <c r="N999" s="18">
        <f>-AVERAGE('cons 2023 - 2025'!D1000:AM1000)</f>
        <v>1.8055555555555556</v>
      </c>
      <c r="O999" s="18">
        <f t="shared" si="196"/>
        <v>3.8235294117647061</v>
      </c>
      <c r="P999" s="18">
        <f>_xlfn.STDEV.S('cons 2023 - 2025'!D1000:AM1000)</f>
        <v>3.0030407869780871</v>
      </c>
      <c r="Q999" s="18">
        <f>-AVERAGE('cons 2023 - 2025'!D1000:AM1000)/'⚙ Assumptions'!$B$5</f>
        <v>8.2070707070707072E-2</v>
      </c>
      <c r="R999" s="18">
        <f>_xlfn.STDEV.S('cons 2023 - 2025'!D1000:AM1000)/SQRT('⚙ Assumptions'!$B$5)</f>
        <v>0.64025044702884426</v>
      </c>
      <c r="S999" s="18">
        <f>-IF(AVERAGE('cons 2023 - 2025'!D1000:AM1000)=0,"",_xlfn.STDEV.S('cons 2023 - 2025'!D1000:AM1000)/AVERAGE('cons 2023 - 2025'!D1000:AM1000))</f>
        <v>1.6632225897109405</v>
      </c>
      <c r="T999" s="18" t="str">
        <f t="shared" si="197"/>
        <v>Z</v>
      </c>
      <c r="U999" s="37">
        <f t="shared" si="198"/>
        <v>0.9</v>
      </c>
      <c r="V999" s="18">
        <f t="shared" si="199"/>
        <v>1.28</v>
      </c>
      <c r="W999" s="18">
        <f t="shared" si="200"/>
        <v>4.7685354217020564</v>
      </c>
      <c r="X999" s="18">
        <f t="shared" si="201"/>
        <v>4.0835297700910607</v>
      </c>
      <c r="Y999" s="18">
        <f t="shared" si="202"/>
        <v>7.5472150753817093</v>
      </c>
      <c r="Z999" s="18">
        <f t="shared" si="203"/>
        <v>6.1212281827894728</v>
      </c>
      <c r="AA999" s="18">
        <f>-AVERAGE('cons 2023 - 2025'!D1000:AM1000)*12</f>
        <v>21.666666666666668</v>
      </c>
      <c r="AB999" s="27">
        <f t="shared" si="204"/>
        <v>0.35040000000000004</v>
      </c>
      <c r="AC999" s="18">
        <f>SQRT((2*AA999*'⚙ Assumptions'!$B$3)/AB999)</f>
        <v>136.19922287040509</v>
      </c>
      <c r="AD999" s="18">
        <f t="shared" si="205"/>
        <v>6.1212281827894728</v>
      </c>
      <c r="AE999" s="18">
        <f t="shared" si="206"/>
        <v>142.32045105319457</v>
      </c>
      <c r="AF999" s="18">
        <f t="shared" si="207"/>
        <v>0.15908069231263319</v>
      </c>
    </row>
    <row r="1000" spans="1:32" x14ac:dyDescent="0.3">
      <c r="A1000" s="19" t="s">
        <v>2011</v>
      </c>
      <c r="B1000" s="20" t="s">
        <v>2012</v>
      </c>
      <c r="C1000" s="16" t="s">
        <v>8</v>
      </c>
      <c r="D1000" s="16" t="str">
        <f>VLOOKUP(A1000,'Lead Time'!$A$2:$C$1180,3,0)</f>
        <v>Local</v>
      </c>
      <c r="E1000" s="23" t="str">
        <f>VLOOKUP(A1000,Classification!$A$2:$D$1180,4,0)</f>
        <v>C</v>
      </c>
      <c r="F1000" s="25" t="str">
        <f>VLOOKUP(A1000,Classification!$A$2:$E$1180,5,0)</f>
        <v>L</v>
      </c>
      <c r="G1000" s="21">
        <f>VLOOKUP(A1000,'Lead Time'!$A$2:$D$1180,4,0)</f>
        <v>40.5</v>
      </c>
      <c r="H1000" s="21">
        <f t="shared" si="195"/>
        <v>1.35</v>
      </c>
      <c r="I1000" s="32">
        <f>VLOOKUP(A1000,Classification!$A$2:$F$1180,6,0)</f>
        <v>1.7490000000000001</v>
      </c>
      <c r="J1000" s="21">
        <f>-SUM('cons 2023 - 2025'!D1001:AM1001)</f>
        <v>34</v>
      </c>
      <c r="K1000" s="18">
        <f>-_xlfn.MINIFS('cons 2023 - 2025'!D1001:AM1001,'cons 2023 - 2025'!D1001:AM1001,"&lt;&gt;0")</f>
        <v>16</v>
      </c>
      <c r="L1000" s="18">
        <f>-_xlfn.MAXIFS('cons 2023 - 2025'!D1001:AM1001,'cons 2023 - 2025'!D1001:AM1001,"&lt;&gt;0")</f>
        <v>1</v>
      </c>
      <c r="M1000" s="19">
        <f>COUNTIF('cons 2023 - 2025'!D1001:AM1001,"&lt;&gt;0")</f>
        <v>4</v>
      </c>
      <c r="N1000" s="21">
        <f>-AVERAGE('cons 2023 - 2025'!D1001:AM1001)</f>
        <v>0.94444444444444442</v>
      </c>
      <c r="O1000" s="21">
        <f t="shared" si="196"/>
        <v>8.5</v>
      </c>
      <c r="P1000" s="21">
        <f>_xlfn.STDEV.S('cons 2023 - 2025'!D1001:AM1001)</f>
        <v>3.3031971044899988</v>
      </c>
      <c r="Q1000" s="21">
        <f>-AVERAGE('cons 2023 - 2025'!D1001:AM1001)/'⚙ Assumptions'!$B$5</f>
        <v>4.2929292929292928E-2</v>
      </c>
      <c r="R1000" s="21">
        <f>_xlfn.STDEV.S('cons 2023 - 2025'!D1001:AM1001)/SQRT('⚙ Assumptions'!$B$5)</f>
        <v>0.7042439889410459</v>
      </c>
      <c r="S1000" s="21">
        <f>-IF(AVERAGE('cons 2023 - 2025'!D1001:AM1001)=0,"",_xlfn.STDEV.S('cons 2023 - 2025'!D1001:AM1001)/AVERAGE('cons 2023 - 2025'!D1001:AM1001))</f>
        <v>3.4975028165188222</v>
      </c>
      <c r="T1000" s="21" t="str">
        <f t="shared" si="197"/>
        <v>Z</v>
      </c>
      <c r="U1000" s="38">
        <f t="shared" si="198"/>
        <v>0.9</v>
      </c>
      <c r="V1000" s="21">
        <f t="shared" si="199"/>
        <v>1.28</v>
      </c>
      <c r="W1000" s="21">
        <f t="shared" si="200"/>
        <v>5.7366800661896935</v>
      </c>
      <c r="X1000" s="21">
        <f t="shared" si="201"/>
        <v>4.9125993119732456</v>
      </c>
      <c r="Y1000" s="21">
        <f t="shared" si="202"/>
        <v>7.4753164298260568</v>
      </c>
      <c r="Z1000" s="21">
        <f t="shared" si="203"/>
        <v>6.187599311973246</v>
      </c>
      <c r="AA1000" s="21">
        <f>-AVERAGE('cons 2023 - 2025'!D1001:AM1001)*12</f>
        <v>11.333333333333332</v>
      </c>
      <c r="AB1000" s="32">
        <f t="shared" si="204"/>
        <v>0.34980000000000006</v>
      </c>
      <c r="AC1000" s="21">
        <f>SQRT((2*AA1000*'⚙ Assumptions'!$B$3)/AB1000)</f>
        <v>98.589248442815261</v>
      </c>
      <c r="AD1000" s="21">
        <f t="shared" si="205"/>
        <v>6.187599311973246</v>
      </c>
      <c r="AE1000" s="21">
        <f t="shared" si="206"/>
        <v>104.77684775478851</v>
      </c>
      <c r="AF1000" s="21">
        <f t="shared" si="207"/>
        <v>0.11495506368432261</v>
      </c>
    </row>
    <row r="1001" spans="1:32" x14ac:dyDescent="0.3">
      <c r="A1001" s="16" t="s">
        <v>2013</v>
      </c>
      <c r="B1001" s="17" t="s">
        <v>2014</v>
      </c>
      <c r="C1001" s="16" t="s">
        <v>8</v>
      </c>
      <c r="D1001" s="16"/>
      <c r="E1001" s="23" t="str">
        <f>VLOOKUP(A1001,Classification!$A$2:$D$1180,4,0)</f>
        <v>C</v>
      </c>
      <c r="F1001" s="25" t="str">
        <f>VLOOKUP(A1001,Classification!$A$2:$E$1180,5,0)</f>
        <v>L</v>
      </c>
      <c r="G1001" s="18">
        <f>VLOOKUP(A1001,'Lead Time'!$A$2:$D$1180,4,0)</f>
        <v>0</v>
      </c>
      <c r="H1001" s="18">
        <f t="shared" si="195"/>
        <v>0</v>
      </c>
      <c r="I1001" s="27">
        <f>VLOOKUP(A1001,Classification!$A$2:$F$1180,6,0)</f>
        <v>1.726</v>
      </c>
      <c r="J1001" s="18">
        <f>-SUM('cons 2023 - 2025'!D1002:AM1002)</f>
        <v>36</v>
      </c>
      <c r="K1001" s="18">
        <f>-_xlfn.MINIFS('cons 2023 - 2025'!D1002:AM1002,'cons 2023 - 2025'!D1002:AM1002,"&lt;&gt;0")</f>
        <v>12</v>
      </c>
      <c r="L1001" s="18">
        <f>-_xlfn.MAXIFS('cons 2023 - 2025'!D1002:AM1002,'cons 2023 - 2025'!D1002:AM1002,"&lt;&gt;0")</f>
        <v>1</v>
      </c>
      <c r="M1001" s="16">
        <f>COUNTIF('cons 2023 - 2025'!D1002:AM1002,"&lt;&gt;0")</f>
        <v>9</v>
      </c>
      <c r="N1001" s="18">
        <f>-AVERAGE('cons 2023 - 2025'!D1002:AM1002)</f>
        <v>1</v>
      </c>
      <c r="O1001" s="18">
        <f t="shared" si="196"/>
        <v>4</v>
      </c>
      <c r="P1001" s="18">
        <f>_xlfn.STDEV.S('cons 2023 - 2025'!D1002:AM1002)</f>
        <v>2.5634797778466227</v>
      </c>
      <c r="Q1001" s="18">
        <f>-AVERAGE('cons 2023 - 2025'!D1002:AM1002)/'⚙ Assumptions'!$B$5</f>
        <v>4.5454545454545456E-2</v>
      </c>
      <c r="R1001" s="18">
        <f>_xlfn.STDEV.S('cons 2023 - 2025'!D1002:AM1002)/SQRT('⚙ Assumptions'!$B$5)</f>
        <v>0.54653572500002101</v>
      </c>
      <c r="S1001" s="18">
        <f>-IF(AVERAGE('cons 2023 - 2025'!D1002:AM1002)=0,"",_xlfn.STDEV.S('cons 2023 - 2025'!D1002:AM1002)/AVERAGE('cons 2023 - 2025'!D1002:AM1002))</f>
        <v>2.5634797778466227</v>
      </c>
      <c r="T1001" s="18" t="str">
        <f t="shared" si="197"/>
        <v>Z</v>
      </c>
      <c r="U1001" s="37">
        <f t="shared" si="198"/>
        <v>0.9</v>
      </c>
      <c r="V1001" s="18">
        <f t="shared" si="199"/>
        <v>1.28</v>
      </c>
      <c r="W1001" s="18">
        <f t="shared" si="200"/>
        <v>0</v>
      </c>
      <c r="X1001" s="18">
        <f t="shared" si="201"/>
        <v>0</v>
      </c>
      <c r="Y1001" s="18">
        <f t="shared" si="202"/>
        <v>0</v>
      </c>
      <c r="Z1001" s="18">
        <f t="shared" si="203"/>
        <v>0</v>
      </c>
      <c r="AA1001" s="18">
        <f>-AVERAGE('cons 2023 - 2025'!D1002:AM1002)*12</f>
        <v>12</v>
      </c>
      <c r="AB1001" s="27">
        <f t="shared" si="204"/>
        <v>0.34520000000000001</v>
      </c>
      <c r="AC1001" s="18">
        <f>SQRT((2*AA1001*'⚙ Assumptions'!$B$3)/AB1001)</f>
        <v>102.12118763546962</v>
      </c>
      <c r="AD1001" s="18">
        <f t="shared" si="205"/>
        <v>0</v>
      </c>
      <c r="AE1001" s="18">
        <f t="shared" si="206"/>
        <v>102.12118763546962</v>
      </c>
      <c r="AF1001" s="18">
        <f t="shared" si="207"/>
        <v>0.11750744657254705</v>
      </c>
    </row>
    <row r="1002" spans="1:32" x14ac:dyDescent="0.3">
      <c r="A1002" s="19" t="s">
        <v>2015</v>
      </c>
      <c r="B1002" s="20" t="s">
        <v>2016</v>
      </c>
      <c r="C1002" s="16" t="s">
        <v>8</v>
      </c>
      <c r="D1002" s="16" t="str">
        <f>VLOOKUP(A1002,'Lead Time'!$A$2:$C$1180,3,0)</f>
        <v>Local</v>
      </c>
      <c r="E1002" s="23" t="str">
        <f>VLOOKUP(A1002,Classification!$A$2:$D$1180,4,0)</f>
        <v>C</v>
      </c>
      <c r="F1002" s="24" t="str">
        <f>VLOOKUP(A1002,Classification!$A$2:$E$1180,5,0)</f>
        <v>H</v>
      </c>
      <c r="G1002" s="21">
        <f>VLOOKUP(A1002,'Lead Time'!$A$2:$D$1180,4,0)</f>
        <v>10.583333333333334</v>
      </c>
      <c r="H1002" s="21">
        <f t="shared" si="195"/>
        <v>0.3527777777777778</v>
      </c>
      <c r="I1002" s="32">
        <f>VLOOKUP(A1002,Classification!$A$2:$F$1180,6,0)</f>
        <v>1.726</v>
      </c>
      <c r="J1002" s="21">
        <f>-SUM('cons 2023 - 2025'!D1003:AM1003)</f>
        <v>521</v>
      </c>
      <c r="K1002" s="18">
        <f>-_xlfn.MINIFS('cons 2023 - 2025'!D1003:AM1003,'cons 2023 - 2025'!D1003:AM1003,"&lt;&gt;0")</f>
        <v>135</v>
      </c>
      <c r="L1002" s="18">
        <f>-_xlfn.MAXIFS('cons 2023 - 2025'!D1003:AM1003,'cons 2023 - 2025'!D1003:AM1003,"&lt;&gt;0")</f>
        <v>2</v>
      </c>
      <c r="M1002" s="19">
        <f>COUNTIF('cons 2023 - 2025'!D1003:AM1003,"&lt;&gt;0")</f>
        <v>22</v>
      </c>
      <c r="N1002" s="21">
        <f>-AVERAGE('cons 2023 - 2025'!D1003:AM1003)</f>
        <v>14.472222222222221</v>
      </c>
      <c r="O1002" s="21">
        <f t="shared" si="196"/>
        <v>23.681818181818183</v>
      </c>
      <c r="P1002" s="21">
        <f>_xlfn.STDEV.S('cons 2023 - 2025'!D1003:AM1003)</f>
        <v>26.472072735632828</v>
      </c>
      <c r="Q1002" s="21">
        <f>-AVERAGE('cons 2023 - 2025'!D1003:AM1003)/'⚙ Assumptions'!$B$5</f>
        <v>0.65782828282828276</v>
      </c>
      <c r="R1002" s="21">
        <f>_xlfn.STDEV.S('cons 2023 - 2025'!D1003:AM1003)/SQRT('⚙ Assumptions'!$B$5)</f>
        <v>5.6438648706547427</v>
      </c>
      <c r="S1002" s="21">
        <f>-IF(AVERAGE('cons 2023 - 2025'!D1003:AM1003)=0,"",_xlfn.STDEV.S('cons 2023 - 2025'!D1003:AM1003)/AVERAGE('cons 2023 - 2025'!D1003:AM1003))</f>
        <v>1.8291643348997733</v>
      </c>
      <c r="T1002" s="21" t="str">
        <f t="shared" si="197"/>
        <v>Z</v>
      </c>
      <c r="U1002" s="38">
        <f t="shared" si="198"/>
        <v>0.9</v>
      </c>
      <c r="V1002" s="21">
        <f t="shared" si="199"/>
        <v>1.28</v>
      </c>
      <c r="W1002" s="21">
        <f t="shared" si="200"/>
        <v>23.501620773271338</v>
      </c>
      <c r="X1002" s="21">
        <f t="shared" si="201"/>
        <v>20.125585653883881</v>
      </c>
      <c r="Y1002" s="21">
        <f t="shared" si="202"/>
        <v>30.463636766537331</v>
      </c>
      <c r="Z1002" s="21">
        <f t="shared" si="203"/>
        <v>25.231064048945612</v>
      </c>
      <c r="AA1002" s="21">
        <f>-AVERAGE('cons 2023 - 2025'!D1003:AM1003)*12</f>
        <v>173.66666666666666</v>
      </c>
      <c r="AB1002" s="32">
        <f t="shared" si="204"/>
        <v>0.34520000000000001</v>
      </c>
      <c r="AC1002" s="21">
        <f>SQRT((2*AA1002*'⚙ Assumptions'!$B$3)/AB1002)</f>
        <v>388.49324169314895</v>
      </c>
      <c r="AD1002" s="21">
        <f t="shared" si="205"/>
        <v>25.231064048945612</v>
      </c>
      <c r="AE1002" s="21">
        <f t="shared" si="206"/>
        <v>413.72430574209454</v>
      </c>
      <c r="AF1002" s="21">
        <f t="shared" si="207"/>
        <v>0.44702622344158338</v>
      </c>
    </row>
    <row r="1003" spans="1:32" x14ac:dyDescent="0.3">
      <c r="A1003" s="16" t="s">
        <v>2017</v>
      </c>
      <c r="B1003" s="17" t="s">
        <v>2018</v>
      </c>
      <c r="C1003" s="16" t="s">
        <v>8</v>
      </c>
      <c r="D1003" s="16" t="str">
        <f>VLOOKUP(A1003,'Lead Time'!$A$2:$C$1180,3,0)</f>
        <v>Local</v>
      </c>
      <c r="E1003" s="23" t="str">
        <f>VLOOKUP(A1003,Classification!$A$2:$D$1180,4,0)</f>
        <v>C</v>
      </c>
      <c r="F1003" s="25" t="str">
        <f>VLOOKUP(A1003,Classification!$A$2:$E$1180,5,0)</f>
        <v>L</v>
      </c>
      <c r="G1003" s="18">
        <f>VLOOKUP(A1003,'Lead Time'!$A$2:$D$1180,4,0)</f>
        <v>20.666666666666668</v>
      </c>
      <c r="H1003" s="18">
        <f t="shared" si="195"/>
        <v>0.68888888888888888</v>
      </c>
      <c r="I1003" s="27">
        <f>VLOOKUP(A1003,Classification!$A$2:$F$1180,6,0)</f>
        <v>1.7170000000000001</v>
      </c>
      <c r="J1003" s="18">
        <f>-SUM('cons 2023 - 2025'!D1004:AM1004)</f>
        <v>71</v>
      </c>
      <c r="K1003" s="18">
        <f>-_xlfn.MINIFS('cons 2023 - 2025'!D1004:AM1004,'cons 2023 - 2025'!D1004:AM1004,"&lt;&gt;0")</f>
        <v>16</v>
      </c>
      <c r="L1003" s="18">
        <f>-_xlfn.MAXIFS('cons 2023 - 2025'!D1004:AM1004,'cons 2023 - 2025'!D1004:AM1004,"&lt;&gt;0")</f>
        <v>4</v>
      </c>
      <c r="M1003" s="16">
        <f>COUNTIF('cons 2023 - 2025'!D1004:AM1004,"&lt;&gt;0")</f>
        <v>8</v>
      </c>
      <c r="N1003" s="18">
        <f>-AVERAGE('cons 2023 - 2025'!D1004:AM1004)</f>
        <v>1.9722222222222223</v>
      </c>
      <c r="O1003" s="18">
        <f t="shared" si="196"/>
        <v>8.875</v>
      </c>
      <c r="P1003" s="18">
        <f>_xlfn.STDEV.S('cons 2023 - 2025'!D1004:AM1004)</f>
        <v>4.3192996198862152</v>
      </c>
      <c r="Q1003" s="18">
        <f>-AVERAGE('cons 2023 - 2025'!D1004:AM1004)/'⚙ Assumptions'!$B$5</f>
        <v>8.9646464646464655E-2</v>
      </c>
      <c r="R1003" s="18">
        <f>_xlfn.STDEV.S('cons 2023 - 2025'!D1004:AM1004)/SQRT('⚙ Assumptions'!$B$5)</f>
        <v>0.92087777311425689</v>
      </c>
      <c r="S1003" s="18">
        <f>-IF(AVERAGE('cons 2023 - 2025'!D1004:AM1004)=0,"",_xlfn.STDEV.S('cons 2023 - 2025'!D1004:AM1004)/AVERAGE('cons 2023 - 2025'!D1004:AM1004))</f>
        <v>2.1900674129000528</v>
      </c>
      <c r="T1003" s="18" t="str">
        <f t="shared" si="197"/>
        <v>Z</v>
      </c>
      <c r="U1003" s="37">
        <f t="shared" si="198"/>
        <v>0.9</v>
      </c>
      <c r="V1003" s="18">
        <f t="shared" si="199"/>
        <v>1.28</v>
      </c>
      <c r="W1003" s="18">
        <f t="shared" si="200"/>
        <v>5.3585486465911263</v>
      </c>
      <c r="X1003" s="18">
        <f t="shared" si="201"/>
        <v>4.5887869099702847</v>
      </c>
      <c r="Y1003" s="18">
        <f t="shared" si="202"/>
        <v>7.2112422492847292</v>
      </c>
      <c r="Z1003" s="18">
        <f t="shared" si="203"/>
        <v>5.947428885278927</v>
      </c>
      <c r="AA1003" s="18">
        <f>-AVERAGE('cons 2023 - 2025'!D1004:AM1004)*12</f>
        <v>23.666666666666668</v>
      </c>
      <c r="AB1003" s="27">
        <f t="shared" si="204"/>
        <v>0.34340000000000004</v>
      </c>
      <c r="AC1003" s="18">
        <f>SQRT((2*AA1003*'⚙ Assumptions'!$B$3)/AB1003)</f>
        <v>143.79011430366779</v>
      </c>
      <c r="AD1003" s="18">
        <f t="shared" si="205"/>
        <v>5.947428885278927</v>
      </c>
      <c r="AE1003" s="18">
        <f t="shared" si="206"/>
        <v>149.73754318894672</v>
      </c>
      <c r="AF1003" s="18">
        <f t="shared" si="207"/>
        <v>0.16459175083959843</v>
      </c>
    </row>
    <row r="1004" spans="1:32" x14ac:dyDescent="0.3">
      <c r="A1004" s="19" t="s">
        <v>2019</v>
      </c>
      <c r="B1004" s="20" t="s">
        <v>2020</v>
      </c>
      <c r="C1004" s="16" t="s">
        <v>8</v>
      </c>
      <c r="D1004" s="16" t="str">
        <f>VLOOKUP(A1004,'Lead Time'!$A$2:$C$1180,3,0)</f>
        <v>Local</v>
      </c>
      <c r="E1004" s="23" t="str">
        <f>VLOOKUP(A1004,Classification!$A$2:$D$1180,4,0)</f>
        <v>C</v>
      </c>
      <c r="F1004" s="26" t="str">
        <f>VLOOKUP(A1004,Classification!$A$2:$E$1180,5,0)</f>
        <v>M</v>
      </c>
      <c r="G1004" s="21">
        <f>VLOOKUP(A1004,'Lead Time'!$A$2:$D$1180,4,0)</f>
        <v>27.600000000000005</v>
      </c>
      <c r="H1004" s="21">
        <f t="shared" si="195"/>
        <v>0.92000000000000015</v>
      </c>
      <c r="I1004" s="32">
        <f>VLOOKUP(A1004,Classification!$A$2:$F$1180,6,0)</f>
        <v>1.7110000000000001</v>
      </c>
      <c r="J1004" s="21">
        <f>-SUM('cons 2023 - 2025'!D1005:AM1005)</f>
        <v>29</v>
      </c>
      <c r="K1004" s="18">
        <f>-_xlfn.MINIFS('cons 2023 - 2025'!D1005:AM1005,'cons 2023 - 2025'!D1005:AM1005,"&lt;&gt;0")</f>
        <v>8</v>
      </c>
      <c r="L1004" s="18">
        <f>-_xlfn.MAXIFS('cons 2023 - 2025'!D1005:AM1005,'cons 2023 - 2025'!D1005:AM1005,"&lt;&gt;0")</f>
        <v>1</v>
      </c>
      <c r="M1004" s="19">
        <f>COUNTIF('cons 2023 - 2025'!D1005:AM1005,"&lt;&gt;0")</f>
        <v>10</v>
      </c>
      <c r="N1004" s="21">
        <f>-AVERAGE('cons 2023 - 2025'!D1005:AM1005)</f>
        <v>0.80555555555555558</v>
      </c>
      <c r="O1004" s="21">
        <f t="shared" si="196"/>
        <v>2.9</v>
      </c>
      <c r="P1004" s="21">
        <f>_xlfn.STDEV.S('cons 2023 - 2025'!D1005:AM1005)</f>
        <v>1.704103357771545</v>
      </c>
      <c r="Q1004" s="21">
        <f>-AVERAGE('cons 2023 - 2025'!D1005:AM1005)/'⚙ Assumptions'!$B$5</f>
        <v>3.6616161616161616E-2</v>
      </c>
      <c r="R1004" s="21">
        <f>_xlfn.STDEV.S('cons 2023 - 2025'!D1005:AM1005)/SQRT('⚙ Assumptions'!$B$5)</f>
        <v>0.3633160566208945</v>
      </c>
      <c r="S1004" s="21">
        <f>-IF(AVERAGE('cons 2023 - 2025'!D1005:AM1005)=0,"",_xlfn.STDEV.S('cons 2023 - 2025'!D1005:AM1005)/AVERAGE('cons 2023 - 2025'!D1005:AM1005))</f>
        <v>2.1154386510267456</v>
      </c>
      <c r="T1004" s="21" t="str">
        <f t="shared" si="197"/>
        <v>Z</v>
      </c>
      <c r="U1004" s="38">
        <f t="shared" si="198"/>
        <v>0.9</v>
      </c>
      <c r="V1004" s="21">
        <f t="shared" si="199"/>
        <v>1.28</v>
      </c>
      <c r="W1004" s="21">
        <f t="shared" si="200"/>
        <v>2.4431442093551556</v>
      </c>
      <c r="X1004" s="21">
        <f t="shared" si="201"/>
        <v>2.09218370615906</v>
      </c>
      <c r="Y1004" s="21">
        <f t="shared" si="202"/>
        <v>3.4537502699612164</v>
      </c>
      <c r="Z1004" s="21">
        <f t="shared" si="203"/>
        <v>2.8332948172701711</v>
      </c>
      <c r="AA1004" s="21">
        <f>-AVERAGE('cons 2023 - 2025'!D1005:AM1005)*12</f>
        <v>9.6666666666666679</v>
      </c>
      <c r="AB1004" s="32">
        <f t="shared" si="204"/>
        <v>0.34220000000000006</v>
      </c>
      <c r="AC1004" s="21">
        <f>SQRT((2*AA1004*'⚙ Assumptions'!$B$3)/AB1004)</f>
        <v>92.057461789832331</v>
      </c>
      <c r="AD1004" s="21">
        <f t="shared" si="205"/>
        <v>2.8332948172701711</v>
      </c>
      <c r="AE1004" s="21">
        <f t="shared" si="206"/>
        <v>94.890756607102503</v>
      </c>
      <c r="AF1004" s="21">
        <f t="shared" si="207"/>
        <v>0.1050068780816021</v>
      </c>
    </row>
    <row r="1005" spans="1:32" x14ac:dyDescent="0.3">
      <c r="A1005" s="16" t="s">
        <v>2021</v>
      </c>
      <c r="B1005" s="17" t="s">
        <v>2022</v>
      </c>
      <c r="C1005" s="16" t="s">
        <v>8</v>
      </c>
      <c r="D1005" s="16" t="str">
        <f>VLOOKUP(A1005,'Lead Time'!$A$2:$C$1180,3,0)</f>
        <v>Local</v>
      </c>
      <c r="E1005" s="23" t="str">
        <f>VLOOKUP(A1005,Classification!$A$2:$D$1180,4,0)</f>
        <v>C</v>
      </c>
      <c r="F1005" s="26" t="str">
        <f>VLOOKUP(A1005,Classification!$A$2:$E$1180,5,0)</f>
        <v>M</v>
      </c>
      <c r="G1005" s="18">
        <f>VLOOKUP(A1005,'Lead Time'!$A$2:$D$1180,4,0)</f>
        <v>21.333333333333332</v>
      </c>
      <c r="H1005" s="18">
        <f t="shared" si="195"/>
        <v>0.71111111111111103</v>
      </c>
      <c r="I1005" s="27">
        <f>VLOOKUP(A1005,Classification!$A$2:$F$1180,6,0)</f>
        <v>1.706</v>
      </c>
      <c r="J1005" s="18">
        <f>-SUM('cons 2023 - 2025'!D1006:AM1006)</f>
        <v>15</v>
      </c>
      <c r="K1005" s="18">
        <f>-_xlfn.MINIFS('cons 2023 - 2025'!D1006:AM1006,'cons 2023 - 2025'!D1006:AM1006,"&lt;&gt;0")</f>
        <v>7</v>
      </c>
      <c r="L1005" s="18">
        <f>-_xlfn.MAXIFS('cons 2023 - 2025'!D1006:AM1006,'cons 2023 - 2025'!D1006:AM1006,"&lt;&gt;0")</f>
        <v>1</v>
      </c>
      <c r="M1005" s="16">
        <f>COUNTIF('cons 2023 - 2025'!D1006:AM1006,"&lt;&gt;0")</f>
        <v>6</v>
      </c>
      <c r="N1005" s="18">
        <f>-AVERAGE('cons 2023 - 2025'!D1006:AM1006)</f>
        <v>0.41666666666666669</v>
      </c>
      <c r="O1005" s="18">
        <f t="shared" si="196"/>
        <v>2.5</v>
      </c>
      <c r="P1005" s="18">
        <f>_xlfn.STDEV.S('cons 2023 - 2025'!D1006:AM1006)</f>
        <v>1.2733532783279633</v>
      </c>
      <c r="Q1005" s="18">
        <f>-AVERAGE('cons 2023 - 2025'!D1006:AM1006)/'⚙ Assumptions'!$B$5</f>
        <v>1.893939393939394E-2</v>
      </c>
      <c r="R1005" s="18">
        <f>_xlfn.STDEV.S('cons 2023 - 2025'!D1006:AM1006)/SQRT('⚙ Assumptions'!$B$5)</f>
        <v>0.27147983111328677</v>
      </c>
      <c r="S1005" s="18">
        <f>-IF(AVERAGE('cons 2023 - 2025'!D1006:AM1006)=0,"",_xlfn.STDEV.S('cons 2023 - 2025'!D1006:AM1006)/AVERAGE('cons 2023 - 2025'!D1006:AM1006))</f>
        <v>3.0560478679871119</v>
      </c>
      <c r="T1005" s="18" t="str">
        <f t="shared" si="197"/>
        <v>Z</v>
      </c>
      <c r="U1005" s="37">
        <f t="shared" si="198"/>
        <v>0.9</v>
      </c>
      <c r="V1005" s="18">
        <f t="shared" si="199"/>
        <v>1.28</v>
      </c>
      <c r="W1005" s="18">
        <f t="shared" si="200"/>
        <v>1.6050068845855769</v>
      </c>
      <c r="X1005" s="18">
        <f t="shared" si="201"/>
        <v>1.3744457815240316</v>
      </c>
      <c r="Y1005" s="18">
        <f t="shared" si="202"/>
        <v>2.0090472886259811</v>
      </c>
      <c r="Z1005" s="18">
        <f t="shared" si="203"/>
        <v>1.6707420778203279</v>
      </c>
      <c r="AA1005" s="18">
        <f>-AVERAGE('cons 2023 - 2025'!D1006:AM1006)*12</f>
        <v>5</v>
      </c>
      <c r="AB1005" s="27">
        <f t="shared" si="204"/>
        <v>0.3412</v>
      </c>
      <c r="AC1005" s="18">
        <f>SQRT((2*AA1005*'⚙ Assumptions'!$B$3)/AB1005)</f>
        <v>66.304212042552933</v>
      </c>
      <c r="AD1005" s="18">
        <f t="shared" si="205"/>
        <v>1.6707420778203279</v>
      </c>
      <c r="AE1005" s="18">
        <f t="shared" si="206"/>
        <v>67.974954120373255</v>
      </c>
      <c r="AF1005" s="18">
        <f t="shared" si="207"/>
        <v>7.5409990496396878E-2</v>
      </c>
    </row>
    <row r="1006" spans="1:32" x14ac:dyDescent="0.3">
      <c r="A1006" s="19" t="s">
        <v>2023</v>
      </c>
      <c r="B1006" s="20" t="s">
        <v>2024</v>
      </c>
      <c r="C1006" s="16" t="s">
        <v>976</v>
      </c>
      <c r="D1006" s="16" t="str">
        <f>VLOOKUP(A1006,'Lead Time'!$A$2:$C$1180,3,0)</f>
        <v>Local</v>
      </c>
      <c r="E1006" s="23" t="str">
        <f>VLOOKUP(A1006,Classification!$A$2:$D$1180,4,0)</f>
        <v>C</v>
      </c>
      <c r="F1006" s="24" t="str">
        <f>VLOOKUP(A1006,Classification!$A$2:$E$1180,5,0)</f>
        <v>H</v>
      </c>
      <c r="G1006" s="21">
        <f>VLOOKUP(A1006,'Lead Time'!$A$2:$D$1180,4,0)</f>
        <v>22.891304347826086</v>
      </c>
      <c r="H1006" s="21">
        <f t="shared" si="195"/>
        <v>0.76304347826086949</v>
      </c>
      <c r="I1006" s="32">
        <f>VLOOKUP(A1006,Classification!$A$2:$F$1180,6,0)</f>
        <v>1.6870000000000001</v>
      </c>
      <c r="J1006" s="21">
        <f>-SUM('cons 2023 - 2025'!D1007:AM1007)</f>
        <v>1552</v>
      </c>
      <c r="K1006" s="18">
        <f>-_xlfn.MINIFS('cons 2023 - 2025'!D1007:AM1007,'cons 2023 - 2025'!D1007:AM1007,"&lt;&gt;0")</f>
        <v>673</v>
      </c>
      <c r="L1006" s="18">
        <f>-_xlfn.MAXIFS('cons 2023 - 2025'!D1007:AM1007,'cons 2023 - 2025'!D1007:AM1007,"&lt;&gt;0")</f>
        <v>3</v>
      </c>
      <c r="M1006" s="19">
        <f>COUNTIF('cons 2023 - 2025'!D1007:AM1007,"&lt;&gt;0")</f>
        <v>35</v>
      </c>
      <c r="N1006" s="21">
        <f>-AVERAGE('cons 2023 - 2025'!D1007:AM1007)</f>
        <v>43.111111111111114</v>
      </c>
      <c r="O1006" s="21">
        <f t="shared" si="196"/>
        <v>44.342857142857142</v>
      </c>
      <c r="P1006" s="21">
        <f>_xlfn.STDEV.S('cons 2023 - 2025'!D1007:AM1007)</f>
        <v>110.41370975375885</v>
      </c>
      <c r="Q1006" s="21">
        <f>-AVERAGE('cons 2023 - 2025'!D1007:AM1007)/'⚙ Assumptions'!$B$5</f>
        <v>1.9595959595959598</v>
      </c>
      <c r="R1006" s="21">
        <f>_xlfn.STDEV.S('cons 2023 - 2025'!D1007:AM1007)/SQRT('⚙ Assumptions'!$B$5)</f>
        <v>23.540282014981837</v>
      </c>
      <c r="S1006" s="21">
        <f>-IF(AVERAGE('cons 2023 - 2025'!D1007:AM1007)=0,"",_xlfn.STDEV.S('cons 2023 - 2025'!D1007:AM1007)/AVERAGE('cons 2023 - 2025'!D1007:AM1007))</f>
        <v>2.5611427520201793</v>
      </c>
      <c r="T1006" s="21" t="str">
        <f t="shared" si="197"/>
        <v>Z</v>
      </c>
      <c r="U1006" s="38">
        <f t="shared" si="198"/>
        <v>0.9</v>
      </c>
      <c r="V1006" s="21">
        <f t="shared" si="199"/>
        <v>1.28</v>
      </c>
      <c r="W1006" s="21">
        <f t="shared" si="200"/>
        <v>144.16402556561752</v>
      </c>
      <c r="X1006" s="21">
        <f t="shared" si="201"/>
        <v>123.45469585779885</v>
      </c>
      <c r="Y1006" s="21">
        <f t="shared" si="202"/>
        <v>189.02173307549896</v>
      </c>
      <c r="Z1006" s="21">
        <f t="shared" si="203"/>
        <v>156.35034803171189</v>
      </c>
      <c r="AA1006" s="21">
        <f>-AVERAGE('cons 2023 - 2025'!D1007:AM1007)*12</f>
        <v>517.33333333333337</v>
      </c>
      <c r="AB1006" s="32">
        <f t="shared" si="204"/>
        <v>0.33740000000000003</v>
      </c>
      <c r="AC1006" s="21">
        <f>SQRT((2*AA1006*'⚙ Assumptions'!$B$3)/AB1006)</f>
        <v>678.22425836551099</v>
      </c>
      <c r="AD1006" s="21">
        <f t="shared" si="205"/>
        <v>156.35034803171189</v>
      </c>
      <c r="AE1006" s="21">
        <f t="shared" si="206"/>
        <v>834.57460639722285</v>
      </c>
      <c r="AF1006" s="21">
        <f t="shared" si="207"/>
        <v>0.7627762159084116</v>
      </c>
    </row>
    <row r="1007" spans="1:32" x14ac:dyDescent="0.3">
      <c r="A1007" s="16" t="s">
        <v>2025</v>
      </c>
      <c r="B1007" s="17" t="s">
        <v>2026</v>
      </c>
      <c r="C1007" s="16" t="s">
        <v>8</v>
      </c>
      <c r="D1007" s="16" t="str">
        <f>VLOOKUP(A1007,'Lead Time'!$A$2:$C$1180,3,0)</f>
        <v>Mixed Source</v>
      </c>
      <c r="E1007" s="23" t="str">
        <f>VLOOKUP(A1007,Classification!$A$2:$D$1180,4,0)</f>
        <v>C</v>
      </c>
      <c r="F1007" s="25" t="str">
        <f>VLOOKUP(A1007,Classification!$A$2:$E$1180,5,0)</f>
        <v>L</v>
      </c>
      <c r="G1007" s="18">
        <f>VLOOKUP(A1007,'Lead Time'!$A$2:$D$1180,4,0)</f>
        <v>51</v>
      </c>
      <c r="H1007" s="18">
        <f t="shared" si="195"/>
        <v>1.7</v>
      </c>
      <c r="I1007" s="27">
        <f>VLOOKUP(A1007,Classification!$A$2:$F$1180,6,0)</f>
        <v>1.665</v>
      </c>
      <c r="J1007" s="18">
        <f>-SUM('cons 2023 - 2025'!D1008:AM1008)</f>
        <v>489</v>
      </c>
      <c r="K1007" s="18">
        <f>-_xlfn.MINIFS('cons 2023 - 2025'!D1008:AM1008,'cons 2023 - 2025'!D1008:AM1008,"&lt;&gt;0")</f>
        <v>375</v>
      </c>
      <c r="L1007" s="18">
        <f>-_xlfn.MAXIFS('cons 2023 - 2025'!D1008:AM1008,'cons 2023 - 2025'!D1008:AM1008,"&lt;&gt;0")</f>
        <v>4</v>
      </c>
      <c r="M1007" s="16">
        <f>COUNTIF('cons 2023 - 2025'!D1008:AM1008,"&lt;&gt;0")</f>
        <v>4</v>
      </c>
      <c r="N1007" s="18">
        <f>-AVERAGE('cons 2023 - 2025'!D1008:AM1008)</f>
        <v>13.583333333333334</v>
      </c>
      <c r="O1007" s="18">
        <f t="shared" si="196"/>
        <v>122.25</v>
      </c>
      <c r="P1007" s="18">
        <f>_xlfn.STDEV.S('cons 2023 - 2025'!D1008:AM1008)</f>
        <v>64.164687662741287</v>
      </c>
      <c r="Q1007" s="18">
        <f>-AVERAGE('cons 2023 - 2025'!D1008:AM1008)/'⚙ Assumptions'!$B$5</f>
        <v>0.61742424242424243</v>
      </c>
      <c r="R1007" s="18">
        <f>_xlfn.STDEV.S('cons 2023 - 2025'!D1008:AM1008)/SQRT('⚙ Assumptions'!$B$5)</f>
        <v>13.67995737443044</v>
      </c>
      <c r="S1007" s="18">
        <f>-IF(AVERAGE('cons 2023 - 2025'!D1008:AM1008)=0,"",_xlfn.STDEV.S('cons 2023 - 2025'!D1008:AM1008)/AVERAGE('cons 2023 - 2025'!D1008:AM1008))</f>
        <v>4.7237806868275793</v>
      </c>
      <c r="T1007" s="18" t="str">
        <f t="shared" si="197"/>
        <v>Z</v>
      </c>
      <c r="U1007" s="37">
        <f t="shared" si="198"/>
        <v>0.9</v>
      </c>
      <c r="V1007" s="18">
        <f t="shared" si="199"/>
        <v>1.28</v>
      </c>
      <c r="W1007" s="18">
        <f t="shared" si="200"/>
        <v>125.04887871361531</v>
      </c>
      <c r="X1007" s="18">
        <f t="shared" si="201"/>
        <v>107.08546205184506</v>
      </c>
      <c r="Y1007" s="18">
        <f t="shared" si="202"/>
        <v>156.53751507725167</v>
      </c>
      <c r="Z1007" s="18">
        <f t="shared" si="203"/>
        <v>130.17712871851171</v>
      </c>
      <c r="AA1007" s="18">
        <f>-AVERAGE('cons 2023 - 2025'!D1008:AM1008)*12</f>
        <v>163</v>
      </c>
      <c r="AB1007" s="27">
        <f t="shared" si="204"/>
        <v>0.33300000000000002</v>
      </c>
      <c r="AC1007" s="18">
        <f>SQRT((2*AA1007*'⚙ Assumptions'!$B$3)/AB1007)</f>
        <v>383.20601097431501</v>
      </c>
      <c r="AD1007" s="18">
        <f t="shared" si="205"/>
        <v>130.17712871851171</v>
      </c>
      <c r="AE1007" s="18">
        <f t="shared" si="206"/>
        <v>513.38313969282672</v>
      </c>
      <c r="AF1007" s="18">
        <f t="shared" si="207"/>
        <v>0.42535867218148971</v>
      </c>
    </row>
    <row r="1008" spans="1:32" x14ac:dyDescent="0.3">
      <c r="A1008" s="19" t="s">
        <v>2027</v>
      </c>
      <c r="B1008" s="20" t="s">
        <v>2028</v>
      </c>
      <c r="C1008" s="16" t="s">
        <v>8</v>
      </c>
      <c r="D1008" s="16" t="str">
        <f>VLOOKUP(A1008,'Lead Time'!$A$2:$C$1180,3,0)</f>
        <v>Local</v>
      </c>
      <c r="E1008" s="23" t="str">
        <f>VLOOKUP(A1008,Classification!$A$2:$D$1180,4,0)</f>
        <v>C</v>
      </c>
      <c r="F1008" s="26" t="str">
        <f>VLOOKUP(A1008,Classification!$A$2:$E$1180,5,0)</f>
        <v>M</v>
      </c>
      <c r="G1008" s="21">
        <f>VLOOKUP(A1008,'Lead Time'!$A$2:$D$1180,4,0)</f>
        <v>44</v>
      </c>
      <c r="H1008" s="21">
        <f t="shared" si="195"/>
        <v>1.4666666666666666</v>
      </c>
      <c r="I1008" s="32">
        <f>VLOOKUP(A1008,Classification!$A$2:$F$1180,6,0)</f>
        <v>1.6240000000000001</v>
      </c>
      <c r="J1008" s="21">
        <f>-SUM('cons 2023 - 2025'!D1009:AM1009)</f>
        <v>84</v>
      </c>
      <c r="K1008" s="18">
        <f>-_xlfn.MINIFS('cons 2023 - 2025'!D1009:AM1009,'cons 2023 - 2025'!D1009:AM1009,"&lt;&gt;0")</f>
        <v>28</v>
      </c>
      <c r="L1008" s="18">
        <f>-_xlfn.MAXIFS('cons 2023 - 2025'!D1009:AM1009,'cons 2023 - 2025'!D1009:AM1009,"&lt;&gt;0")</f>
        <v>6</v>
      </c>
      <c r="M1008" s="19">
        <f>COUNTIF('cons 2023 - 2025'!D1009:AM1009,"&lt;&gt;0")</f>
        <v>5</v>
      </c>
      <c r="N1008" s="21">
        <f>-AVERAGE('cons 2023 - 2025'!D1009:AM1009)</f>
        <v>2.3333333333333335</v>
      </c>
      <c r="O1008" s="21">
        <f t="shared" si="196"/>
        <v>16.8</v>
      </c>
      <c r="P1008" s="21">
        <f>_xlfn.STDEV.S('cons 2023 - 2025'!D1009:AM1009)</f>
        <v>6.5987011709015242</v>
      </c>
      <c r="Q1008" s="21">
        <f>-AVERAGE('cons 2023 - 2025'!D1009:AM1009)/'⚙ Assumptions'!$B$5</f>
        <v>0.10606060606060606</v>
      </c>
      <c r="R1008" s="21">
        <f>_xlfn.STDEV.S('cons 2023 - 2025'!D1009:AM1009)/SQRT('⚙ Assumptions'!$B$5)</f>
        <v>1.4068478166528102</v>
      </c>
      <c r="S1008" s="21">
        <f>-IF(AVERAGE('cons 2023 - 2025'!D1009:AM1009)=0,"",_xlfn.STDEV.S('cons 2023 - 2025'!D1009:AM1009)/AVERAGE('cons 2023 - 2025'!D1009:AM1009))</f>
        <v>2.8280147875292245</v>
      </c>
      <c r="T1008" s="21" t="str">
        <f t="shared" si="197"/>
        <v>Z</v>
      </c>
      <c r="U1008" s="38">
        <f t="shared" si="198"/>
        <v>0.9</v>
      </c>
      <c r="V1008" s="21">
        <f t="shared" si="199"/>
        <v>1.28</v>
      </c>
      <c r="W1008" s="21">
        <f t="shared" si="200"/>
        <v>11.944925043118282</v>
      </c>
      <c r="X1008" s="21">
        <f t="shared" si="201"/>
        <v>10.229022687571728</v>
      </c>
      <c r="Y1008" s="21">
        <f t="shared" si="202"/>
        <v>16.61159170978495</v>
      </c>
      <c r="Z1008" s="21">
        <f t="shared" si="203"/>
        <v>13.651244909793951</v>
      </c>
      <c r="AA1008" s="21">
        <f>-AVERAGE('cons 2023 - 2025'!D1009:AM1009)*12</f>
        <v>28</v>
      </c>
      <c r="AB1008" s="32">
        <f t="shared" si="204"/>
        <v>0.32480000000000003</v>
      </c>
      <c r="AC1008" s="21">
        <f>SQRT((2*AA1008*'⚙ Assumptions'!$B$3)/AB1008)</f>
        <v>160.81688022566922</v>
      </c>
      <c r="AD1008" s="21">
        <f t="shared" si="205"/>
        <v>13.651244909793951</v>
      </c>
      <c r="AE1008" s="21">
        <f t="shared" si="206"/>
        <v>174.46812513546317</v>
      </c>
      <c r="AF1008" s="21">
        <f t="shared" si="207"/>
        <v>0.17411107565765788</v>
      </c>
    </row>
    <row r="1009" spans="1:32" x14ac:dyDescent="0.3">
      <c r="A1009" s="16" t="s">
        <v>2029</v>
      </c>
      <c r="B1009" s="17" t="s">
        <v>2030</v>
      </c>
      <c r="C1009" s="16" t="s">
        <v>8</v>
      </c>
      <c r="D1009" s="16" t="str">
        <f>VLOOKUP(A1009,'Lead Time'!$A$2:$C$1180,3,0)</f>
        <v>Local</v>
      </c>
      <c r="E1009" s="23" t="str">
        <f>VLOOKUP(A1009,Classification!$A$2:$D$1180,4,0)</f>
        <v>C</v>
      </c>
      <c r="F1009" s="25" t="str">
        <f>VLOOKUP(A1009,Classification!$A$2:$E$1180,5,0)</f>
        <v>L</v>
      </c>
      <c r="G1009" s="18">
        <f>VLOOKUP(A1009,'Lead Time'!$A$2:$D$1180,4,0)</f>
        <v>9.4285714285714288</v>
      </c>
      <c r="H1009" s="18">
        <f t="shared" si="195"/>
        <v>0.31428571428571428</v>
      </c>
      <c r="I1009" s="27">
        <f>VLOOKUP(A1009,Classification!$A$2:$F$1180,6,0)</f>
        <v>1.6240000000000001</v>
      </c>
      <c r="J1009" s="18">
        <f>-SUM('cons 2023 - 2025'!D1010:AM1010)</f>
        <v>41</v>
      </c>
      <c r="K1009" s="18">
        <f>-_xlfn.MINIFS('cons 2023 - 2025'!D1010:AM1010,'cons 2023 - 2025'!D1010:AM1010,"&lt;&gt;0")</f>
        <v>8</v>
      </c>
      <c r="L1009" s="18">
        <f>-_xlfn.MAXIFS('cons 2023 - 2025'!D1010:AM1010,'cons 2023 - 2025'!D1010:AM1010,"&lt;&gt;0")</f>
        <v>2</v>
      </c>
      <c r="M1009" s="16">
        <f>COUNTIF('cons 2023 - 2025'!D1010:AM1010,"&lt;&gt;0")</f>
        <v>10</v>
      </c>
      <c r="N1009" s="18">
        <f>-AVERAGE('cons 2023 - 2025'!D1010:AM1010)</f>
        <v>1.1388888888888888</v>
      </c>
      <c r="O1009" s="18">
        <f t="shared" si="196"/>
        <v>4.0999999999999996</v>
      </c>
      <c r="P1009" s="18">
        <f>_xlfn.STDEV.S('cons 2023 - 2025'!D1010:AM1010)</f>
        <v>2.1267383179450809</v>
      </c>
      <c r="Q1009" s="18">
        <f>-AVERAGE('cons 2023 - 2025'!D1010:AM1010)/'⚙ Assumptions'!$B$5</f>
        <v>5.1767676767676768E-2</v>
      </c>
      <c r="R1009" s="18">
        <f>_xlfn.STDEV.S('cons 2023 - 2025'!D1010:AM1010)/SQRT('⚙ Assumptions'!$B$5)</f>
        <v>0.45342213288681721</v>
      </c>
      <c r="S1009" s="18">
        <f>-IF(AVERAGE('cons 2023 - 2025'!D1010:AM1010)=0,"",_xlfn.STDEV.S('cons 2023 - 2025'!D1010:AM1010)/AVERAGE('cons 2023 - 2025'!D1010:AM1010))</f>
        <v>1.8673799864883638</v>
      </c>
      <c r="T1009" s="18" t="str">
        <f t="shared" si="197"/>
        <v>Z</v>
      </c>
      <c r="U1009" s="37">
        <f t="shared" si="198"/>
        <v>0.9</v>
      </c>
      <c r="V1009" s="18">
        <f t="shared" si="199"/>
        <v>1.28</v>
      </c>
      <c r="W1009" s="18">
        <f t="shared" si="200"/>
        <v>1.7821146194919117</v>
      </c>
      <c r="X1009" s="18">
        <f t="shared" si="201"/>
        <v>1.5261117846141943</v>
      </c>
      <c r="Y1009" s="18">
        <f t="shared" si="202"/>
        <v>2.2702098575871501</v>
      </c>
      <c r="Z1009" s="18">
        <f t="shared" si="203"/>
        <v>1.8840482925507023</v>
      </c>
      <c r="AA1009" s="18">
        <f>-AVERAGE('cons 2023 - 2025'!D1010:AM1010)*12</f>
        <v>13.666666666666666</v>
      </c>
      <c r="AB1009" s="27">
        <f t="shared" si="204"/>
        <v>0.32480000000000003</v>
      </c>
      <c r="AC1009" s="18">
        <f>SQRT((2*AA1009*'⚙ Assumptions'!$B$3)/AB1009)</f>
        <v>112.35280463504063</v>
      </c>
      <c r="AD1009" s="18">
        <f t="shared" si="205"/>
        <v>1.8840482925507023</v>
      </c>
      <c r="AE1009" s="18">
        <f t="shared" si="206"/>
        <v>114.23685292759133</v>
      </c>
      <c r="AF1009" s="18">
        <f t="shared" si="207"/>
        <v>0.12164063648487064</v>
      </c>
    </row>
    <row r="1010" spans="1:32" x14ac:dyDescent="0.3">
      <c r="A1010" s="19" t="s">
        <v>2031</v>
      </c>
      <c r="B1010" s="20" t="s">
        <v>2032</v>
      </c>
      <c r="C1010" s="16" t="s">
        <v>8</v>
      </c>
      <c r="D1010" s="16" t="str">
        <f>VLOOKUP(A1010,'Lead Time'!$A$2:$C$1180,3,0)</f>
        <v>Local</v>
      </c>
      <c r="E1010" s="23" t="str">
        <f>VLOOKUP(A1010,Classification!$A$2:$D$1180,4,0)</f>
        <v>C</v>
      </c>
      <c r="F1010" s="26" t="str">
        <f>VLOOKUP(A1010,Classification!$A$2:$E$1180,5,0)</f>
        <v>M</v>
      </c>
      <c r="G1010" s="21">
        <f>VLOOKUP(A1010,'Lead Time'!$A$2:$D$1180,4,0)</f>
        <v>23.285714285714285</v>
      </c>
      <c r="H1010" s="21">
        <f t="shared" si="195"/>
        <v>0.77619047619047621</v>
      </c>
      <c r="I1010" s="32">
        <f>VLOOKUP(A1010,Classification!$A$2:$F$1180,6,0)</f>
        <v>1.5589999999999999</v>
      </c>
      <c r="J1010" s="21">
        <f>-SUM('cons 2023 - 2025'!D1011:AM1011)</f>
        <v>49</v>
      </c>
      <c r="K1010" s="18">
        <f>-_xlfn.MINIFS('cons 2023 - 2025'!D1011:AM1011,'cons 2023 - 2025'!D1011:AM1011,"&lt;&gt;0")</f>
        <v>7</v>
      </c>
      <c r="L1010" s="18">
        <f>-_xlfn.MAXIFS('cons 2023 - 2025'!D1011:AM1011,'cons 2023 - 2025'!D1011:AM1011,"&lt;&gt;0")</f>
        <v>1</v>
      </c>
      <c r="M1010" s="19">
        <f>COUNTIF('cons 2023 - 2025'!D1011:AM1011,"&lt;&gt;0")</f>
        <v>12</v>
      </c>
      <c r="N1010" s="21">
        <f>-AVERAGE('cons 2023 - 2025'!D1011:AM1011)</f>
        <v>1.3611111111111112</v>
      </c>
      <c r="O1010" s="21">
        <f t="shared" si="196"/>
        <v>4.083333333333333</v>
      </c>
      <c r="P1010" s="21">
        <f>_xlfn.STDEV.S('cons 2023 - 2025'!D1011:AM1011)</f>
        <v>2.1666666666666665</v>
      </c>
      <c r="Q1010" s="21">
        <f>-AVERAGE('cons 2023 - 2025'!D1011:AM1011)/'⚙ Assumptions'!$B$5</f>
        <v>6.1868686868686872E-2</v>
      </c>
      <c r="R1010" s="21">
        <f>_xlfn.STDEV.S('cons 2023 - 2025'!D1011:AM1011)/SQRT('⚙ Assumptions'!$B$5)</f>
        <v>0.46193488543715588</v>
      </c>
      <c r="S1010" s="21">
        <f>-IF(AVERAGE('cons 2023 - 2025'!D1011:AM1011)=0,"",_xlfn.STDEV.S('cons 2023 - 2025'!D1011:AM1011)/AVERAGE('cons 2023 - 2025'!D1011:AM1011))</f>
        <v>1.5918367346938773</v>
      </c>
      <c r="T1010" s="21" t="str">
        <f t="shared" si="197"/>
        <v>Z</v>
      </c>
      <c r="U1010" s="38">
        <f t="shared" si="198"/>
        <v>0.9</v>
      </c>
      <c r="V1010" s="21">
        <f t="shared" si="199"/>
        <v>1.28</v>
      </c>
      <c r="W1010" s="21">
        <f t="shared" si="200"/>
        <v>2.853221667111387</v>
      </c>
      <c r="X1010" s="21">
        <f t="shared" si="201"/>
        <v>2.4433530608354945</v>
      </c>
      <c r="Y1010" s="21">
        <f t="shared" si="202"/>
        <v>4.2938782327679528</v>
      </c>
      <c r="Z1010" s="21">
        <f t="shared" si="203"/>
        <v>3.4998345423169761</v>
      </c>
      <c r="AA1010" s="21">
        <f>-AVERAGE('cons 2023 - 2025'!D1011:AM1011)*12</f>
        <v>16.333333333333336</v>
      </c>
      <c r="AB1010" s="32">
        <f t="shared" si="204"/>
        <v>0.31180000000000002</v>
      </c>
      <c r="AC1010" s="21">
        <f>SQRT((2*AA1010*'⚙ Assumptions'!$B$3)/AB1010)</f>
        <v>125.36028897780118</v>
      </c>
      <c r="AD1010" s="21">
        <f t="shared" si="205"/>
        <v>3.4998345423169761</v>
      </c>
      <c r="AE1010" s="21">
        <f t="shared" si="206"/>
        <v>128.86012352011815</v>
      </c>
      <c r="AF1010" s="21">
        <f t="shared" si="207"/>
        <v>0.13029112701092804</v>
      </c>
    </row>
    <row r="1011" spans="1:32" x14ac:dyDescent="0.3">
      <c r="A1011" s="16" t="s">
        <v>2033</v>
      </c>
      <c r="B1011" s="17" t="s">
        <v>2034</v>
      </c>
      <c r="C1011" s="16" t="s">
        <v>8</v>
      </c>
      <c r="D1011" s="16" t="str">
        <f>VLOOKUP(A1011,'Lead Time'!$A$2:$C$1180,3,0)</f>
        <v>Local</v>
      </c>
      <c r="E1011" s="23" t="str">
        <f>VLOOKUP(A1011,Classification!$A$2:$D$1180,4,0)</f>
        <v>C</v>
      </c>
      <c r="F1011" s="24" t="str">
        <f>VLOOKUP(A1011,Classification!$A$2:$E$1180,5,0)</f>
        <v>H</v>
      </c>
      <c r="G1011" s="18">
        <f>VLOOKUP(A1011,'Lead Time'!$A$2:$D$1180,4,0)</f>
        <v>13</v>
      </c>
      <c r="H1011" s="18">
        <f t="shared" si="195"/>
        <v>0.43333333333333335</v>
      </c>
      <c r="I1011" s="27">
        <f>VLOOKUP(A1011,Classification!$A$2:$F$1180,6,0)</f>
        <v>1.5389999999999999</v>
      </c>
      <c r="J1011" s="18">
        <f>-SUM('cons 2023 - 2025'!D1012:AM1012)</f>
        <v>72</v>
      </c>
      <c r="K1011" s="18">
        <f>-_xlfn.MINIFS('cons 2023 - 2025'!D1012:AM1012,'cons 2023 - 2025'!D1012:AM1012,"&lt;&gt;0")</f>
        <v>8</v>
      </c>
      <c r="L1011" s="18">
        <f>-_xlfn.MAXIFS('cons 2023 - 2025'!D1012:AM1012,'cons 2023 - 2025'!D1012:AM1012,"&lt;&gt;0")</f>
        <v>1</v>
      </c>
      <c r="M1011" s="16">
        <f>COUNTIF('cons 2023 - 2025'!D1012:AM1012,"&lt;&gt;0")</f>
        <v>24</v>
      </c>
      <c r="N1011" s="18">
        <f>-AVERAGE('cons 2023 - 2025'!D1012:AM1012)</f>
        <v>2</v>
      </c>
      <c r="O1011" s="18">
        <f t="shared" si="196"/>
        <v>3</v>
      </c>
      <c r="P1011" s="18">
        <f>_xlfn.STDEV.S('cons 2023 - 2025'!D1012:AM1012)</f>
        <v>2.2038926600773587</v>
      </c>
      <c r="Q1011" s="18">
        <f>-AVERAGE('cons 2023 - 2025'!D1012:AM1012)/'⚙ Assumptions'!$B$5</f>
        <v>9.0909090909090912E-2</v>
      </c>
      <c r="R1011" s="18">
        <f>_xlfn.STDEV.S('cons 2023 - 2025'!D1012:AM1012)/SQRT('⚙ Assumptions'!$B$5)</f>
        <v>0.46987149389936472</v>
      </c>
      <c r="S1011" s="18">
        <f>-IF(AVERAGE('cons 2023 - 2025'!D1012:AM1012)=0,"",_xlfn.STDEV.S('cons 2023 - 2025'!D1012:AM1012)/AVERAGE('cons 2023 - 2025'!D1012:AM1012))</f>
        <v>1.1019463300386794</v>
      </c>
      <c r="T1011" s="18" t="str">
        <f t="shared" si="197"/>
        <v>Z</v>
      </c>
      <c r="U1011" s="37">
        <f t="shared" si="198"/>
        <v>0.9</v>
      </c>
      <c r="V1011" s="18">
        <f t="shared" si="199"/>
        <v>1.28</v>
      </c>
      <c r="W1011" s="18">
        <f t="shared" si="200"/>
        <v>2.1685065780902715</v>
      </c>
      <c r="X1011" s="18">
        <f t="shared" si="201"/>
        <v>1.8569980895956528</v>
      </c>
      <c r="Y1011" s="18">
        <f t="shared" si="202"/>
        <v>3.3503247599084531</v>
      </c>
      <c r="Z1011" s="18">
        <f t="shared" si="203"/>
        <v>2.7236647562623197</v>
      </c>
      <c r="AA1011" s="18">
        <f>-AVERAGE('cons 2023 - 2025'!D1012:AM1012)*12</f>
        <v>24</v>
      </c>
      <c r="AB1011" s="27">
        <f t="shared" si="204"/>
        <v>0.30780000000000002</v>
      </c>
      <c r="AC1011" s="18">
        <f>SQRT((2*AA1011*'⚙ Assumptions'!$B$3)/AB1011)</f>
        <v>152.9438225803745</v>
      </c>
      <c r="AD1011" s="18">
        <f t="shared" si="205"/>
        <v>2.7236647562623197</v>
      </c>
      <c r="AE1011" s="18">
        <f t="shared" si="206"/>
        <v>155.66748733663681</v>
      </c>
      <c r="AF1011" s="18">
        <f t="shared" si="207"/>
        <v>0.15692036196746426</v>
      </c>
    </row>
    <row r="1012" spans="1:32" x14ac:dyDescent="0.3">
      <c r="A1012" s="19" t="s">
        <v>2035</v>
      </c>
      <c r="B1012" s="20" t="s">
        <v>2036</v>
      </c>
      <c r="C1012" s="16" t="s">
        <v>8</v>
      </c>
      <c r="D1012" s="16" t="str">
        <f>VLOOKUP(A1012,'Lead Time'!$A$2:$C$1180,3,0)</f>
        <v>Local</v>
      </c>
      <c r="E1012" s="23" t="str">
        <f>VLOOKUP(A1012,Classification!$A$2:$D$1180,4,0)</f>
        <v>C</v>
      </c>
      <c r="F1012" s="25" t="str">
        <f>VLOOKUP(A1012,Classification!$A$2:$E$1180,5,0)</f>
        <v>L</v>
      </c>
      <c r="G1012" s="21">
        <f>VLOOKUP(A1012,'Lead Time'!$A$2:$D$1180,4,0)</f>
        <v>124</v>
      </c>
      <c r="H1012" s="21">
        <f t="shared" si="195"/>
        <v>4.1333333333333337</v>
      </c>
      <c r="I1012" s="32">
        <f>VLOOKUP(A1012,Classification!$A$2:$F$1180,6,0)</f>
        <v>1.5</v>
      </c>
      <c r="J1012" s="21">
        <f>-SUM('cons 2023 - 2025'!D1013:AM1013)</f>
        <v>20</v>
      </c>
      <c r="K1012" s="18">
        <f>-_xlfn.MINIFS('cons 2023 - 2025'!D1013:AM1013,'cons 2023 - 2025'!D1013:AM1013,"&lt;&gt;0")</f>
        <v>12</v>
      </c>
      <c r="L1012" s="18">
        <f>-_xlfn.MAXIFS('cons 2023 - 2025'!D1013:AM1013,'cons 2023 - 2025'!D1013:AM1013,"&lt;&gt;0")</f>
        <v>8</v>
      </c>
      <c r="M1012" s="19">
        <f>COUNTIF('cons 2023 - 2025'!D1013:AM1013,"&lt;&gt;0")</f>
        <v>2</v>
      </c>
      <c r="N1012" s="21">
        <f>-AVERAGE('cons 2023 - 2025'!D1013:AM1013)</f>
        <v>0.55555555555555558</v>
      </c>
      <c r="O1012" s="21">
        <f t="shared" si="196"/>
        <v>10</v>
      </c>
      <c r="P1012" s="21">
        <f>_xlfn.STDEV.S('cons 2023 - 2025'!D1013:AM1013)</f>
        <v>2.3717919017900422</v>
      </c>
      <c r="Q1012" s="21">
        <f>-AVERAGE('cons 2023 - 2025'!D1013:AM1013)/'⚙ Assumptions'!$B$5</f>
        <v>2.5252525252525252E-2</v>
      </c>
      <c r="R1012" s="21">
        <f>_xlfn.STDEV.S('cons 2023 - 2025'!D1013:AM1013)/SQRT('⚙ Assumptions'!$B$5)</f>
        <v>0.50566773250807262</v>
      </c>
      <c r="S1012" s="21">
        <f>-IF(AVERAGE('cons 2023 - 2025'!D1013:AM1013)=0,"",_xlfn.STDEV.S('cons 2023 - 2025'!D1013:AM1013)/AVERAGE('cons 2023 - 2025'!D1013:AM1013))</f>
        <v>4.2692254232220757</v>
      </c>
      <c r="T1012" s="21" t="str">
        <f t="shared" si="197"/>
        <v>Z</v>
      </c>
      <c r="U1012" s="38">
        <f t="shared" si="198"/>
        <v>0.9</v>
      </c>
      <c r="V1012" s="21">
        <f t="shared" si="199"/>
        <v>1.28</v>
      </c>
      <c r="W1012" s="21">
        <f t="shared" si="200"/>
        <v>7.2075232780582672</v>
      </c>
      <c r="X1012" s="21">
        <f t="shared" si="201"/>
        <v>6.1721541881867568</v>
      </c>
      <c r="Y1012" s="21">
        <f t="shared" si="202"/>
        <v>10.338836409371398</v>
      </c>
      <c r="Z1012" s="21">
        <f t="shared" si="203"/>
        <v>8.4684504844830535</v>
      </c>
      <c r="AA1012" s="21">
        <f>-AVERAGE('cons 2023 - 2025'!D1013:AM1013)*12</f>
        <v>6.666666666666667</v>
      </c>
      <c r="AB1012" s="32">
        <f t="shared" si="204"/>
        <v>0.30000000000000004</v>
      </c>
      <c r="AC1012" s="21">
        <f>SQRT((2*AA1012*'⚙ Assumptions'!$B$3)/AB1012)</f>
        <v>81.649658092772597</v>
      </c>
      <c r="AD1012" s="21">
        <f t="shared" si="205"/>
        <v>8.4684504844830535</v>
      </c>
      <c r="AE1012" s="21">
        <f t="shared" si="206"/>
        <v>90.118108577255654</v>
      </c>
      <c r="AF1012" s="21">
        <f t="shared" si="207"/>
        <v>8.1649658092772609E-2</v>
      </c>
    </row>
    <row r="1013" spans="1:32" x14ac:dyDescent="0.3">
      <c r="A1013" s="16" t="s">
        <v>2037</v>
      </c>
      <c r="B1013" s="17" t="s">
        <v>2038</v>
      </c>
      <c r="C1013" s="16" t="s">
        <v>8</v>
      </c>
      <c r="D1013" s="16" t="str">
        <f>VLOOKUP(A1013,'Lead Time'!$A$2:$C$1180,3,0)</f>
        <v>Local</v>
      </c>
      <c r="E1013" s="23" t="str">
        <f>VLOOKUP(A1013,Classification!$A$2:$D$1180,4,0)</f>
        <v>C</v>
      </c>
      <c r="F1013" s="25" t="str">
        <f>VLOOKUP(A1013,Classification!$A$2:$E$1180,5,0)</f>
        <v>L</v>
      </c>
      <c r="G1013" s="18">
        <f>VLOOKUP(A1013,'Lead Time'!$A$2:$D$1180,4,0)</f>
        <v>27</v>
      </c>
      <c r="H1013" s="18">
        <f t="shared" si="195"/>
        <v>0.9</v>
      </c>
      <c r="I1013" s="27">
        <f>VLOOKUP(A1013,Classification!$A$2:$F$1180,6,0)</f>
        <v>1.4970000000000001</v>
      </c>
      <c r="J1013" s="18">
        <f>-SUM('cons 2023 - 2025'!D1014:AM1014)</f>
        <v>54</v>
      </c>
      <c r="K1013" s="18">
        <f>-_xlfn.MINIFS('cons 2023 - 2025'!D1014:AM1014,'cons 2023 - 2025'!D1014:AM1014,"&lt;&gt;0")</f>
        <v>16</v>
      </c>
      <c r="L1013" s="18">
        <f>-_xlfn.MAXIFS('cons 2023 - 2025'!D1014:AM1014,'cons 2023 - 2025'!D1014:AM1014,"&lt;&gt;0")</f>
        <v>1</v>
      </c>
      <c r="M1013" s="16">
        <f>COUNTIF('cons 2023 - 2025'!D1014:AM1014,"&lt;&gt;0")</f>
        <v>10</v>
      </c>
      <c r="N1013" s="18">
        <f>-AVERAGE('cons 2023 - 2025'!D1014:AM1014)</f>
        <v>1.5</v>
      </c>
      <c r="O1013" s="18">
        <f t="shared" si="196"/>
        <v>5.4</v>
      </c>
      <c r="P1013" s="18">
        <f>_xlfn.STDEV.S('cons 2023 - 2025'!D1014:AM1014)</f>
        <v>3.2819854617942128</v>
      </c>
      <c r="Q1013" s="18">
        <f>-AVERAGE('cons 2023 - 2025'!D1014:AM1014)/'⚙ Assumptions'!$B$5</f>
        <v>6.8181818181818177E-2</v>
      </c>
      <c r="R1013" s="18">
        <f>_xlfn.STDEV.S('cons 2023 - 2025'!D1014:AM1014)/SQRT('⚙ Assumptions'!$B$5)</f>
        <v>0.69972165152322507</v>
      </c>
      <c r="S1013" s="18">
        <f>-IF(AVERAGE('cons 2023 - 2025'!D1014:AM1014)=0,"",_xlfn.STDEV.S('cons 2023 - 2025'!D1014:AM1014)/AVERAGE('cons 2023 - 2025'!D1014:AM1014))</f>
        <v>2.1879903078628087</v>
      </c>
      <c r="T1013" s="18" t="str">
        <f t="shared" si="197"/>
        <v>Z</v>
      </c>
      <c r="U1013" s="37">
        <f t="shared" si="198"/>
        <v>0.9</v>
      </c>
      <c r="V1013" s="18">
        <f t="shared" si="199"/>
        <v>1.28</v>
      </c>
      <c r="W1013" s="18">
        <f t="shared" si="200"/>
        <v>4.6539012541218456</v>
      </c>
      <c r="X1013" s="18">
        <f t="shared" si="201"/>
        <v>3.9853629338224286</v>
      </c>
      <c r="Y1013" s="18">
        <f t="shared" si="202"/>
        <v>6.4948103450309365</v>
      </c>
      <c r="Z1013" s="18">
        <f t="shared" si="203"/>
        <v>5.3353629338224291</v>
      </c>
      <c r="AA1013" s="18">
        <f>-AVERAGE('cons 2023 - 2025'!D1014:AM1014)*12</f>
        <v>18</v>
      </c>
      <c r="AB1013" s="27">
        <f t="shared" si="204"/>
        <v>0.29940000000000005</v>
      </c>
      <c r="AC1013" s="18">
        <f>SQRT((2*AA1013*'⚙ Assumptions'!$B$3)/AB1013)</f>
        <v>134.29844431075355</v>
      </c>
      <c r="AD1013" s="18">
        <f t="shared" si="205"/>
        <v>5.3353629338224291</v>
      </c>
      <c r="AE1013" s="18">
        <f t="shared" si="206"/>
        <v>139.63380724457599</v>
      </c>
      <c r="AF1013" s="18">
        <f t="shared" si="207"/>
        <v>0.13402984742213209</v>
      </c>
    </row>
    <row r="1014" spans="1:32" x14ac:dyDescent="0.3">
      <c r="A1014" s="19" t="s">
        <v>2039</v>
      </c>
      <c r="B1014" s="20" t="s">
        <v>2040</v>
      </c>
      <c r="C1014" s="16" t="s">
        <v>8</v>
      </c>
      <c r="D1014" s="16" t="str">
        <f>VLOOKUP(A1014,'Lead Time'!$A$2:$C$1180,3,0)</f>
        <v>Local</v>
      </c>
      <c r="E1014" s="23" t="str">
        <f>VLOOKUP(A1014,Classification!$A$2:$D$1180,4,0)</f>
        <v>C</v>
      </c>
      <c r="F1014" s="24" t="str">
        <f>VLOOKUP(A1014,Classification!$A$2:$E$1180,5,0)</f>
        <v>H</v>
      </c>
      <c r="G1014" s="21">
        <f>VLOOKUP(A1014,'Lead Time'!$A$2:$D$1180,4,0)</f>
        <v>16.833333333333332</v>
      </c>
      <c r="H1014" s="21">
        <f t="shared" si="195"/>
        <v>0.56111111111111112</v>
      </c>
      <c r="I1014" s="32">
        <f>VLOOKUP(A1014,Classification!$A$2:$F$1180,6,0)</f>
        <v>1.45</v>
      </c>
      <c r="J1014" s="21">
        <f>-SUM('cons 2023 - 2025'!D1015:AM1015)</f>
        <v>520</v>
      </c>
      <c r="K1014" s="18">
        <f>-_xlfn.MINIFS('cons 2023 - 2025'!D1015:AM1015,'cons 2023 - 2025'!D1015:AM1015,"&lt;&gt;0")</f>
        <v>75</v>
      </c>
      <c r="L1014" s="18">
        <f>-_xlfn.MAXIFS('cons 2023 - 2025'!D1015:AM1015,'cons 2023 - 2025'!D1015:AM1015,"&lt;&gt;0")</f>
        <v>3</v>
      </c>
      <c r="M1014" s="19">
        <f>COUNTIF('cons 2023 - 2025'!D1015:AM1015,"&lt;&gt;0")</f>
        <v>21</v>
      </c>
      <c r="N1014" s="21">
        <f>-AVERAGE('cons 2023 - 2025'!D1015:AM1015)</f>
        <v>14.444444444444445</v>
      </c>
      <c r="O1014" s="21">
        <f t="shared" si="196"/>
        <v>24.761904761904763</v>
      </c>
      <c r="P1014" s="21">
        <f>_xlfn.STDEV.S('cons 2023 - 2025'!D1015:AM1015)</f>
        <v>17.500113378317533</v>
      </c>
      <c r="Q1014" s="21">
        <f>-AVERAGE('cons 2023 - 2025'!D1015:AM1015)/'⚙ Assumptions'!$B$5</f>
        <v>0.65656565656565657</v>
      </c>
      <c r="R1014" s="21">
        <f>_xlfn.STDEV.S('cons 2023 - 2025'!D1015:AM1015)/SQRT('⚙ Assumptions'!$B$5)</f>
        <v>3.7310367085616996</v>
      </c>
      <c r="S1014" s="21">
        <f>-IF(AVERAGE('cons 2023 - 2025'!D1015:AM1015)=0,"",_xlfn.STDEV.S('cons 2023 - 2025'!D1015:AM1015)/AVERAGE('cons 2023 - 2025'!D1015:AM1015))</f>
        <v>1.2115463108065985</v>
      </c>
      <c r="T1014" s="21" t="str">
        <f t="shared" si="197"/>
        <v>Z</v>
      </c>
      <c r="U1014" s="38">
        <f t="shared" si="198"/>
        <v>0.9</v>
      </c>
      <c r="V1014" s="21">
        <f t="shared" si="199"/>
        <v>1.28</v>
      </c>
      <c r="W1014" s="21">
        <f t="shared" si="200"/>
        <v>19.594065401079966</v>
      </c>
      <c r="X1014" s="21">
        <f t="shared" si="201"/>
        <v>16.77935514922984</v>
      </c>
      <c r="Y1014" s="21">
        <f t="shared" si="202"/>
        <v>30.64625395326852</v>
      </c>
      <c r="Z1014" s="21">
        <f t="shared" si="203"/>
        <v>24.88429342083478</v>
      </c>
      <c r="AA1014" s="21">
        <f>-AVERAGE('cons 2023 - 2025'!D1015:AM1015)*12</f>
        <v>173.33333333333334</v>
      </c>
      <c r="AB1014" s="32">
        <f t="shared" si="204"/>
        <v>0.28999999999999998</v>
      </c>
      <c r="AC1014" s="21">
        <f>SQRT((2*AA1014*'⚙ Assumptions'!$B$3)/AB1014)</f>
        <v>423.45052228989664</v>
      </c>
      <c r="AD1014" s="21">
        <f t="shared" si="205"/>
        <v>24.88429342083478</v>
      </c>
      <c r="AE1014" s="21">
        <f t="shared" si="206"/>
        <v>448.33481571073139</v>
      </c>
      <c r="AF1014" s="21">
        <f t="shared" si="207"/>
        <v>0.40933550488023335</v>
      </c>
    </row>
    <row r="1015" spans="1:32" x14ac:dyDescent="0.3">
      <c r="A1015" s="16" t="s">
        <v>2041</v>
      </c>
      <c r="B1015" s="17" t="s">
        <v>2042</v>
      </c>
      <c r="C1015" s="16" t="s">
        <v>8</v>
      </c>
      <c r="D1015" s="16" t="str">
        <f>VLOOKUP(A1015,'Lead Time'!$A$2:$C$1180,3,0)</f>
        <v>Mixed Source</v>
      </c>
      <c r="E1015" s="23" t="str">
        <f>VLOOKUP(A1015,Classification!$A$2:$D$1180,4,0)</f>
        <v>C</v>
      </c>
      <c r="F1015" s="26" t="str">
        <f>VLOOKUP(A1015,Classification!$A$2:$E$1180,5,0)</f>
        <v>M</v>
      </c>
      <c r="G1015" s="18">
        <f>VLOOKUP(A1015,'Lead Time'!$A$2:$D$1180,4,0)</f>
        <v>44</v>
      </c>
      <c r="H1015" s="18">
        <f t="shared" si="195"/>
        <v>1.4666666666666666</v>
      </c>
      <c r="I1015" s="27">
        <f>VLOOKUP(A1015,Classification!$A$2:$F$1180,6,0)</f>
        <v>1.448</v>
      </c>
      <c r="J1015" s="18">
        <f>-SUM('cons 2023 - 2025'!D1016:AM1016)</f>
        <v>1466</v>
      </c>
      <c r="K1015" s="18">
        <f>-_xlfn.MINIFS('cons 2023 - 2025'!D1016:AM1016,'cons 2023 - 2025'!D1016:AM1016,"&lt;&gt;0")</f>
        <v>466</v>
      </c>
      <c r="L1015" s="18">
        <f>-_xlfn.MAXIFS('cons 2023 - 2025'!D1016:AM1016,'cons 2023 - 2025'!D1016:AM1016,"&lt;&gt;0")</f>
        <v>16</v>
      </c>
      <c r="M1015" s="16">
        <f>COUNTIF('cons 2023 - 2025'!D1016:AM1016,"&lt;&gt;0")</f>
        <v>11</v>
      </c>
      <c r="N1015" s="18">
        <f>-AVERAGE('cons 2023 - 2025'!D1016:AM1016)</f>
        <v>40.722222222222221</v>
      </c>
      <c r="O1015" s="18">
        <f t="shared" si="196"/>
        <v>133.27272727272728</v>
      </c>
      <c r="P1015" s="18">
        <f>_xlfn.STDEV.S('cons 2023 - 2025'!D1016:AM1016)</f>
        <v>99.161228342277042</v>
      </c>
      <c r="Q1015" s="18">
        <f>-AVERAGE('cons 2023 - 2025'!D1016:AM1016)/'⚙ Assumptions'!$B$5</f>
        <v>1.851010101010101</v>
      </c>
      <c r="R1015" s="18">
        <f>_xlfn.STDEV.S('cons 2023 - 2025'!D1016:AM1016)/SQRT('⚙ Assumptions'!$B$5)</f>
        <v>21.141244917275724</v>
      </c>
      <c r="S1015" s="18">
        <f>-IF(AVERAGE('cons 2023 - 2025'!D1016:AM1016)=0,"",_xlfn.STDEV.S('cons 2023 - 2025'!D1016:AM1016)/AVERAGE('cons 2023 - 2025'!D1016:AM1016))</f>
        <v>2.4350642703424104</v>
      </c>
      <c r="T1015" s="18" t="str">
        <f t="shared" si="197"/>
        <v>Z</v>
      </c>
      <c r="U1015" s="37">
        <f t="shared" si="198"/>
        <v>0.9</v>
      </c>
      <c r="V1015" s="18">
        <f t="shared" si="199"/>
        <v>1.28</v>
      </c>
      <c r="W1015" s="18">
        <f t="shared" si="200"/>
        <v>179.50099709852611</v>
      </c>
      <c r="X1015" s="18">
        <f t="shared" si="201"/>
        <v>153.71547038885748</v>
      </c>
      <c r="Y1015" s="18">
        <f t="shared" si="202"/>
        <v>260.94544154297057</v>
      </c>
      <c r="Z1015" s="18">
        <f t="shared" si="203"/>
        <v>213.44139631478339</v>
      </c>
      <c r="AA1015" s="18">
        <f>-AVERAGE('cons 2023 - 2025'!D1016:AM1016)*12</f>
        <v>488.66666666666663</v>
      </c>
      <c r="AB1015" s="27">
        <f t="shared" si="204"/>
        <v>0.28960000000000002</v>
      </c>
      <c r="AC1015" s="18">
        <f>SQRT((2*AA1015*'⚙ Assumptions'!$B$3)/AB1015)</f>
        <v>711.48820764174275</v>
      </c>
      <c r="AD1015" s="18">
        <f t="shared" si="205"/>
        <v>213.44139631478339</v>
      </c>
      <c r="AE1015" s="18">
        <f t="shared" si="206"/>
        <v>924.92960395652608</v>
      </c>
      <c r="AF1015" s="18">
        <f t="shared" si="207"/>
        <v>0.68682328311016227</v>
      </c>
    </row>
    <row r="1016" spans="1:32" x14ac:dyDescent="0.3">
      <c r="A1016" s="19" t="s">
        <v>2043</v>
      </c>
      <c r="B1016" s="20" t="s">
        <v>2044</v>
      </c>
      <c r="C1016" s="16" t="s">
        <v>8</v>
      </c>
      <c r="D1016" s="16" t="str">
        <f>VLOOKUP(A1016,'Lead Time'!$A$2:$C$1180,3,0)</f>
        <v>Local</v>
      </c>
      <c r="E1016" s="23" t="str">
        <f>VLOOKUP(A1016,Classification!$A$2:$D$1180,4,0)</f>
        <v>C</v>
      </c>
      <c r="F1016" s="25" t="str">
        <f>VLOOKUP(A1016,Classification!$A$2:$E$1180,5,0)</f>
        <v>L</v>
      </c>
      <c r="G1016" s="21">
        <f>VLOOKUP(A1016,'Lead Time'!$A$2:$D$1180,4,0)</f>
        <v>25</v>
      </c>
      <c r="H1016" s="21">
        <f t="shared" si="195"/>
        <v>0.83333333333333337</v>
      </c>
      <c r="I1016" s="32">
        <f>VLOOKUP(A1016,Classification!$A$2:$F$1180,6,0)</f>
        <v>1.423</v>
      </c>
      <c r="J1016" s="21">
        <f>-SUM('cons 2023 - 2025'!D1017:AM1017)</f>
        <v>1</v>
      </c>
      <c r="K1016" s="18">
        <f>-_xlfn.MINIFS('cons 2023 - 2025'!D1017:AM1017,'cons 2023 - 2025'!D1017:AM1017,"&lt;&gt;0")</f>
        <v>1</v>
      </c>
      <c r="L1016" s="18">
        <f>-_xlfn.MAXIFS('cons 2023 - 2025'!D1017:AM1017,'cons 2023 - 2025'!D1017:AM1017,"&lt;&gt;0")</f>
        <v>1</v>
      </c>
      <c r="M1016" s="19">
        <f>COUNTIF('cons 2023 - 2025'!D1017:AM1017,"&lt;&gt;0")</f>
        <v>1</v>
      </c>
      <c r="N1016" s="21">
        <f>-AVERAGE('cons 2023 - 2025'!D1017:AM1017)</f>
        <v>2.7777777777777776E-2</v>
      </c>
      <c r="O1016" s="21">
        <f t="shared" si="196"/>
        <v>1</v>
      </c>
      <c r="P1016" s="21">
        <f>_xlfn.STDEV.S('cons 2023 - 2025'!D1017:AM1017)</f>
        <v>0.16666666666666666</v>
      </c>
      <c r="Q1016" s="21">
        <f>-AVERAGE('cons 2023 - 2025'!D1017:AM1017)/'⚙ Assumptions'!$B$5</f>
        <v>1.2626262626262625E-3</v>
      </c>
      <c r="R1016" s="21">
        <f>_xlfn.STDEV.S('cons 2023 - 2025'!D1017:AM1017)/SQRT('⚙ Assumptions'!$B$5)</f>
        <v>3.5533452725935069E-2</v>
      </c>
      <c r="S1016" s="21">
        <f>-IF(AVERAGE('cons 2023 - 2025'!D1017:AM1017)=0,"",_xlfn.STDEV.S('cons 2023 - 2025'!D1017:AM1017)/AVERAGE('cons 2023 - 2025'!D1017:AM1017))</f>
        <v>6</v>
      </c>
      <c r="T1016" s="21" t="str">
        <f t="shared" si="197"/>
        <v>Z</v>
      </c>
      <c r="U1016" s="38">
        <f t="shared" si="198"/>
        <v>0.9</v>
      </c>
      <c r="V1016" s="21">
        <f t="shared" si="199"/>
        <v>1.28</v>
      </c>
      <c r="W1016" s="21">
        <f t="shared" si="200"/>
        <v>0.22741409744598445</v>
      </c>
      <c r="X1016" s="21">
        <f t="shared" si="201"/>
        <v>0.19474579822405905</v>
      </c>
      <c r="Y1016" s="21">
        <f t="shared" si="202"/>
        <v>0.25897975401164103</v>
      </c>
      <c r="Z1016" s="21">
        <f t="shared" si="203"/>
        <v>0.21789394637220719</v>
      </c>
      <c r="AA1016" s="21">
        <f>-AVERAGE('cons 2023 - 2025'!D1017:AM1017)*12</f>
        <v>0.33333333333333331</v>
      </c>
      <c r="AB1016" s="32">
        <f t="shared" si="204"/>
        <v>0.28460000000000002</v>
      </c>
      <c r="AC1016" s="21">
        <f>SQRT((2*AA1016*'⚙ Assumptions'!$B$3)/AB1016)</f>
        <v>18.744875148768994</v>
      </c>
      <c r="AD1016" s="21">
        <f t="shared" si="205"/>
        <v>0.21789394637220719</v>
      </c>
      <c r="AE1016" s="21">
        <f t="shared" si="206"/>
        <v>18.962769095141201</v>
      </c>
      <c r="AF1016" s="21">
        <f t="shared" si="207"/>
        <v>1.7782638224465519E-2</v>
      </c>
    </row>
    <row r="1017" spans="1:32" x14ac:dyDescent="0.3">
      <c r="A1017" s="16" t="s">
        <v>2045</v>
      </c>
      <c r="B1017" s="17" t="s">
        <v>2046</v>
      </c>
      <c r="C1017" s="16" t="s">
        <v>976</v>
      </c>
      <c r="D1017" s="16" t="str">
        <f>VLOOKUP(A1017,'Lead Time'!$A$2:$C$1180,3,0)</f>
        <v>Local</v>
      </c>
      <c r="E1017" s="23" t="str">
        <f>VLOOKUP(A1017,Classification!$A$2:$D$1180,4,0)</f>
        <v>C</v>
      </c>
      <c r="F1017" s="25" t="str">
        <f>VLOOKUP(A1017,Classification!$A$2:$E$1180,5,0)</f>
        <v>L</v>
      </c>
      <c r="G1017" s="18">
        <f>VLOOKUP(A1017,'Lead Time'!$A$2:$D$1180,4,0)</f>
        <v>3.3333333333333335</v>
      </c>
      <c r="H1017" s="18">
        <f t="shared" si="195"/>
        <v>0.11111111111111112</v>
      </c>
      <c r="I1017" s="27">
        <f>VLOOKUP(A1017,Classification!$A$2:$F$1180,6,0)</f>
        <v>1.415</v>
      </c>
      <c r="J1017" s="18">
        <f>-SUM('cons 2023 - 2025'!D1018:AM1018)</f>
        <v>41</v>
      </c>
      <c r="K1017" s="18">
        <f>-_xlfn.MINIFS('cons 2023 - 2025'!D1018:AM1018,'cons 2023 - 2025'!D1018:AM1018,"&lt;&gt;0")</f>
        <v>10</v>
      </c>
      <c r="L1017" s="18">
        <f>-_xlfn.MAXIFS('cons 2023 - 2025'!D1018:AM1018,'cons 2023 - 2025'!D1018:AM1018,"&lt;&gt;0")</f>
        <v>1</v>
      </c>
      <c r="M1017" s="16">
        <f>COUNTIF('cons 2023 - 2025'!D1018:AM1018,"&lt;&gt;0")</f>
        <v>9</v>
      </c>
      <c r="N1017" s="18">
        <f>-AVERAGE('cons 2023 - 2025'!D1018:AM1018)</f>
        <v>1.1388888888888888</v>
      </c>
      <c r="O1017" s="18">
        <f t="shared" si="196"/>
        <v>4.5555555555555554</v>
      </c>
      <c r="P1017" s="18">
        <f>_xlfn.STDEV.S('cons 2023 - 2025'!D1018:AM1018)</f>
        <v>2.4744728475002251</v>
      </c>
      <c r="Q1017" s="18">
        <f>-AVERAGE('cons 2023 - 2025'!D1018:AM1018)/'⚙ Assumptions'!$B$5</f>
        <v>5.1767676767676768E-2</v>
      </c>
      <c r="R1017" s="18">
        <f>_xlfn.STDEV.S('cons 2023 - 2025'!D1018:AM1018)/SQRT('⚙ Assumptions'!$B$5)</f>
        <v>0.52755938368955513</v>
      </c>
      <c r="S1017" s="18">
        <f>-IF(AVERAGE('cons 2023 - 2025'!D1018:AM1018)=0,"",_xlfn.STDEV.S('cons 2023 - 2025'!D1018:AM1018)/AVERAGE('cons 2023 - 2025'!D1018:AM1018))</f>
        <v>2.1727078660977588</v>
      </c>
      <c r="T1017" s="18" t="str">
        <f t="shared" si="197"/>
        <v>Z</v>
      </c>
      <c r="U1017" s="37">
        <f t="shared" si="198"/>
        <v>0.9</v>
      </c>
      <c r="V1017" s="18">
        <f t="shared" si="199"/>
        <v>1.28</v>
      </c>
      <c r="W1017" s="18">
        <f t="shared" si="200"/>
        <v>1.2328796794465808</v>
      </c>
      <c r="X1017" s="18">
        <f t="shared" si="201"/>
        <v>1.0557750816000964</v>
      </c>
      <c r="Y1017" s="18">
        <f t="shared" si="202"/>
        <v>1.4054386020055034</v>
      </c>
      <c r="Z1017" s="18">
        <f t="shared" si="203"/>
        <v>1.1823182914766397</v>
      </c>
      <c r="AA1017" s="18">
        <f>-AVERAGE('cons 2023 - 2025'!D1018:AM1018)*12</f>
        <v>13.666666666666666</v>
      </c>
      <c r="AB1017" s="27">
        <f t="shared" si="204"/>
        <v>0.28300000000000003</v>
      </c>
      <c r="AC1017" s="18">
        <f>SQRT((2*AA1017*'⚙ Assumptions'!$B$3)/AB1017)</f>
        <v>120.36458162114768</v>
      </c>
      <c r="AD1017" s="18">
        <f t="shared" si="205"/>
        <v>1.1823182914766397</v>
      </c>
      <c r="AE1017" s="18">
        <f t="shared" si="206"/>
        <v>121.54689991262431</v>
      </c>
      <c r="AF1017" s="18">
        <f t="shared" si="207"/>
        <v>0.11354392199594932</v>
      </c>
    </row>
    <row r="1018" spans="1:32" x14ac:dyDescent="0.3">
      <c r="A1018" s="19" t="s">
        <v>2047</v>
      </c>
      <c r="B1018" s="20" t="s">
        <v>2048</v>
      </c>
      <c r="C1018" s="16" t="s">
        <v>8</v>
      </c>
      <c r="D1018" s="16" t="str">
        <f>VLOOKUP(A1018,'Lead Time'!$A$2:$C$1180,3,0)</f>
        <v>Local</v>
      </c>
      <c r="E1018" s="23" t="str">
        <f>VLOOKUP(A1018,Classification!$A$2:$D$1180,4,0)</f>
        <v>C</v>
      </c>
      <c r="F1018" s="25" t="str">
        <f>VLOOKUP(A1018,Classification!$A$2:$E$1180,5,0)</f>
        <v>L</v>
      </c>
      <c r="G1018" s="21">
        <f>VLOOKUP(A1018,'Lead Time'!$A$2:$D$1180,4,0)</f>
        <v>12.5</v>
      </c>
      <c r="H1018" s="21">
        <f t="shared" si="195"/>
        <v>0.41666666666666669</v>
      </c>
      <c r="I1018" s="32">
        <f>VLOOKUP(A1018,Classification!$A$2:$F$1180,6,0)</f>
        <v>1.3979999999999999</v>
      </c>
      <c r="J1018" s="21">
        <f>-SUM('cons 2023 - 2025'!D1019:AM1019)</f>
        <v>26</v>
      </c>
      <c r="K1018" s="18">
        <f>-_xlfn.MINIFS('cons 2023 - 2025'!D1019:AM1019,'cons 2023 - 2025'!D1019:AM1019,"&lt;&gt;0")</f>
        <v>10</v>
      </c>
      <c r="L1018" s="18">
        <f>-_xlfn.MAXIFS('cons 2023 - 2025'!D1019:AM1019,'cons 2023 - 2025'!D1019:AM1019,"&lt;&gt;0")</f>
        <v>3</v>
      </c>
      <c r="M1018" s="19">
        <f>COUNTIF('cons 2023 - 2025'!D1019:AM1019,"&lt;&gt;0")</f>
        <v>4</v>
      </c>
      <c r="N1018" s="21">
        <f>-AVERAGE('cons 2023 - 2025'!D1019:AM1019)</f>
        <v>0.72222222222222221</v>
      </c>
      <c r="O1018" s="21">
        <f t="shared" si="196"/>
        <v>6.5</v>
      </c>
      <c r="P1018" s="21">
        <f>_xlfn.STDEV.S('cons 2023 - 2025'!D1019:AM1019)</f>
        <v>2.2374872527791543</v>
      </c>
      <c r="Q1018" s="21">
        <f>-AVERAGE('cons 2023 - 2025'!D1019:AM1019)/'⚙ Assumptions'!$B$5</f>
        <v>3.2828282828282825E-2</v>
      </c>
      <c r="R1018" s="21">
        <f>_xlfn.STDEV.S('cons 2023 - 2025'!D1019:AM1019)/SQRT('⚙ Assumptions'!$B$5)</f>
        <v>0.47703388512906247</v>
      </c>
      <c r="S1018" s="21">
        <f>-IF(AVERAGE('cons 2023 - 2025'!D1019:AM1019)=0,"",_xlfn.STDEV.S('cons 2023 - 2025'!D1019:AM1019)/AVERAGE('cons 2023 - 2025'!D1019:AM1019))</f>
        <v>3.098059273078829</v>
      </c>
      <c r="T1018" s="21" t="str">
        <f t="shared" si="197"/>
        <v>Z</v>
      </c>
      <c r="U1018" s="38">
        <f t="shared" si="198"/>
        <v>0.9</v>
      </c>
      <c r="V1018" s="21">
        <f t="shared" si="199"/>
        <v>1.28</v>
      </c>
      <c r="W1018" s="21">
        <f t="shared" si="200"/>
        <v>2.1588089281953575</v>
      </c>
      <c r="X1018" s="21">
        <f t="shared" si="201"/>
        <v>1.8486935183712105</v>
      </c>
      <c r="Y1018" s="21">
        <f t="shared" si="202"/>
        <v>2.569162463548893</v>
      </c>
      <c r="Z1018" s="21">
        <f t="shared" si="203"/>
        <v>2.1496194442971364</v>
      </c>
      <c r="AA1018" s="21">
        <f>-AVERAGE('cons 2023 - 2025'!D1019:AM1019)*12</f>
        <v>8.6666666666666661</v>
      </c>
      <c r="AB1018" s="32">
        <f t="shared" si="204"/>
        <v>0.27960000000000002</v>
      </c>
      <c r="AC1018" s="21">
        <f>SQRT((2*AA1018*'⚙ Assumptions'!$B$3)/AB1018)</f>
        <v>96.431315294279983</v>
      </c>
      <c r="AD1018" s="21">
        <f t="shared" si="205"/>
        <v>2.1496194442971364</v>
      </c>
      <c r="AE1018" s="21">
        <f t="shared" si="206"/>
        <v>98.580934738577113</v>
      </c>
      <c r="AF1018" s="21">
        <f t="shared" si="207"/>
        <v>8.9873985854268923E-2</v>
      </c>
    </row>
    <row r="1019" spans="1:32" x14ac:dyDescent="0.3">
      <c r="A1019" s="16" t="s">
        <v>2049</v>
      </c>
      <c r="B1019" s="17" t="s">
        <v>2050</v>
      </c>
      <c r="C1019" s="16" t="s">
        <v>8</v>
      </c>
      <c r="D1019" s="16" t="str">
        <f>VLOOKUP(A1019,'Lead Time'!$A$2:$C$1180,3,0)</f>
        <v>Local</v>
      </c>
      <c r="E1019" s="23" t="str">
        <f>VLOOKUP(A1019,Classification!$A$2:$D$1180,4,0)</f>
        <v>C</v>
      </c>
      <c r="F1019" s="25" t="str">
        <f>VLOOKUP(A1019,Classification!$A$2:$E$1180,5,0)</f>
        <v>L</v>
      </c>
      <c r="G1019" s="18">
        <f>VLOOKUP(A1019,'Lead Time'!$A$2:$D$1180,4,0)</f>
        <v>7</v>
      </c>
      <c r="H1019" s="18">
        <f t="shared" si="195"/>
        <v>0.23333333333333334</v>
      </c>
      <c r="I1019" s="27">
        <f>VLOOKUP(A1019,Classification!$A$2:$F$1180,6,0)</f>
        <v>1.3680000000000001</v>
      </c>
      <c r="J1019" s="18">
        <f>-SUM('cons 2023 - 2025'!D1020:AM1020)</f>
        <v>4</v>
      </c>
      <c r="K1019" s="18">
        <f>-_xlfn.MINIFS('cons 2023 - 2025'!D1020:AM1020,'cons 2023 - 2025'!D1020:AM1020,"&lt;&gt;0")</f>
        <v>4</v>
      </c>
      <c r="L1019" s="18">
        <f>-_xlfn.MAXIFS('cons 2023 - 2025'!D1020:AM1020,'cons 2023 - 2025'!D1020:AM1020,"&lt;&gt;0")</f>
        <v>4</v>
      </c>
      <c r="M1019" s="16">
        <f>COUNTIF('cons 2023 - 2025'!D1020:AM1020,"&lt;&gt;0")</f>
        <v>1</v>
      </c>
      <c r="N1019" s="18">
        <f>-AVERAGE('cons 2023 - 2025'!D1020:AM1020)</f>
        <v>0.1111111111111111</v>
      </c>
      <c r="O1019" s="18">
        <f t="shared" si="196"/>
        <v>4</v>
      </c>
      <c r="P1019" s="18">
        <f>_xlfn.STDEV.S('cons 2023 - 2025'!D1020:AM1020)</f>
        <v>0.66666666666666663</v>
      </c>
      <c r="Q1019" s="18">
        <f>-AVERAGE('cons 2023 - 2025'!D1020:AM1020)/'⚙ Assumptions'!$B$5</f>
        <v>5.0505050505050501E-3</v>
      </c>
      <c r="R1019" s="18">
        <f>_xlfn.STDEV.S('cons 2023 - 2025'!D1020:AM1020)/SQRT('⚙ Assumptions'!$B$5)</f>
        <v>0.14213381090374028</v>
      </c>
      <c r="S1019" s="18">
        <f>-IF(AVERAGE('cons 2023 - 2025'!D1020:AM1020)=0,"",_xlfn.STDEV.S('cons 2023 - 2025'!D1020:AM1020)/AVERAGE('cons 2023 - 2025'!D1020:AM1020))</f>
        <v>6</v>
      </c>
      <c r="T1019" s="18" t="str">
        <f t="shared" si="197"/>
        <v>Z</v>
      </c>
      <c r="U1019" s="37">
        <f t="shared" si="198"/>
        <v>0.9</v>
      </c>
      <c r="V1019" s="18">
        <f t="shared" si="199"/>
        <v>1.28</v>
      </c>
      <c r="W1019" s="18">
        <f t="shared" si="200"/>
        <v>0.48134491717782718</v>
      </c>
      <c r="X1019" s="18">
        <f t="shared" si="201"/>
        <v>0.41219916078049956</v>
      </c>
      <c r="Y1019" s="18">
        <f t="shared" si="202"/>
        <v>0.51669845253136248</v>
      </c>
      <c r="Z1019" s="18">
        <f t="shared" si="203"/>
        <v>0.43812508670642547</v>
      </c>
      <c r="AA1019" s="18">
        <f>-AVERAGE('cons 2023 - 2025'!D1020:AM1020)*12</f>
        <v>1.3333333333333333</v>
      </c>
      <c r="AB1019" s="27">
        <f t="shared" si="204"/>
        <v>0.27360000000000001</v>
      </c>
      <c r="AC1019" s="18">
        <f>SQRT((2*AA1019*'⚙ Assumptions'!$B$3)/AB1019)</f>
        <v>38.235955645093625</v>
      </c>
      <c r="AD1019" s="18">
        <f t="shared" si="205"/>
        <v>0.43812508670642547</v>
      </c>
      <c r="AE1019" s="18">
        <f t="shared" si="206"/>
        <v>38.674080731800053</v>
      </c>
      <c r="AF1019" s="18">
        <f t="shared" si="207"/>
        <v>3.4871191548325388E-2</v>
      </c>
    </row>
    <row r="1020" spans="1:32" x14ac:dyDescent="0.3">
      <c r="A1020" s="19" t="s">
        <v>2051</v>
      </c>
      <c r="B1020" s="20" t="s">
        <v>2052</v>
      </c>
      <c r="C1020" s="16" t="s">
        <v>8</v>
      </c>
      <c r="D1020" s="16"/>
      <c r="E1020" s="23" t="str">
        <f>VLOOKUP(A1020,Classification!$A$2:$D$1180,4,0)</f>
        <v>C</v>
      </c>
      <c r="F1020" s="26" t="str">
        <f>VLOOKUP(A1020,Classification!$A$2:$E$1180,5,0)</f>
        <v>M</v>
      </c>
      <c r="G1020" s="21">
        <f>VLOOKUP(A1020,'Lead Time'!$A$2:$D$1180,4,0)</f>
        <v>0</v>
      </c>
      <c r="H1020" s="21">
        <f t="shared" si="195"/>
        <v>0</v>
      </c>
      <c r="I1020" s="32">
        <f>VLOOKUP(A1020,Classification!$A$2:$F$1180,6,0)</f>
        <v>1.36</v>
      </c>
      <c r="J1020" s="21">
        <f>-SUM('cons 2023 - 2025'!D1021:AM1021)</f>
        <v>90</v>
      </c>
      <c r="K1020" s="18">
        <f>-_xlfn.MINIFS('cons 2023 - 2025'!D1021:AM1021,'cons 2023 - 2025'!D1021:AM1021,"&lt;&gt;0")</f>
        <v>30</v>
      </c>
      <c r="L1020" s="18">
        <f>-_xlfn.MAXIFS('cons 2023 - 2025'!D1021:AM1021,'cons 2023 - 2025'!D1021:AM1021,"&lt;&gt;0")</f>
        <v>1</v>
      </c>
      <c r="M1020" s="19">
        <f>COUNTIF('cons 2023 - 2025'!D1021:AM1021,"&lt;&gt;0")</f>
        <v>10</v>
      </c>
      <c r="N1020" s="21">
        <f>-AVERAGE('cons 2023 - 2025'!D1021:AM1021)</f>
        <v>2.5</v>
      </c>
      <c r="O1020" s="21">
        <f t="shared" si="196"/>
        <v>9</v>
      </c>
      <c r="P1020" s="21">
        <f>_xlfn.STDEV.S('cons 2023 - 2025'!D1021:AM1021)</f>
        <v>5.838297207723695</v>
      </c>
      <c r="Q1020" s="21">
        <f>-AVERAGE('cons 2023 - 2025'!D1021:AM1021)/'⚙ Assumptions'!$B$5</f>
        <v>0.11363636363636363</v>
      </c>
      <c r="R1020" s="21">
        <f>_xlfn.STDEV.S('cons 2023 - 2025'!D1021:AM1021)/SQRT('⚙ Assumptions'!$B$5)</f>
        <v>1.2447291469836519</v>
      </c>
      <c r="S1020" s="21">
        <f>-IF(AVERAGE('cons 2023 - 2025'!D1021:AM1021)=0,"",_xlfn.STDEV.S('cons 2023 - 2025'!D1021:AM1021)/AVERAGE('cons 2023 - 2025'!D1021:AM1021))</f>
        <v>2.335318883089478</v>
      </c>
      <c r="T1020" s="21" t="str">
        <f t="shared" si="197"/>
        <v>Z</v>
      </c>
      <c r="U1020" s="38">
        <f t="shared" si="198"/>
        <v>0.9</v>
      </c>
      <c r="V1020" s="21">
        <f t="shared" si="199"/>
        <v>1.28</v>
      </c>
      <c r="W1020" s="21">
        <f t="shared" si="200"/>
        <v>0</v>
      </c>
      <c r="X1020" s="21">
        <f t="shared" si="201"/>
        <v>0</v>
      </c>
      <c r="Y1020" s="21">
        <f t="shared" si="202"/>
        <v>0</v>
      </c>
      <c r="Z1020" s="21">
        <f t="shared" si="203"/>
        <v>0</v>
      </c>
      <c r="AA1020" s="21">
        <f>-AVERAGE('cons 2023 - 2025'!D1021:AM1021)*12</f>
        <v>30</v>
      </c>
      <c r="AB1020" s="32">
        <f t="shared" si="204"/>
        <v>0.27200000000000002</v>
      </c>
      <c r="AC1020" s="21">
        <f>SQRT((2*AA1020*'⚙ Assumptions'!$B$3)/AB1020)</f>
        <v>181.90171877724973</v>
      </c>
      <c r="AD1020" s="21">
        <f t="shared" si="205"/>
        <v>0</v>
      </c>
      <c r="AE1020" s="21">
        <f t="shared" si="206"/>
        <v>181.90171877724973</v>
      </c>
      <c r="AF1020" s="21">
        <f t="shared" si="207"/>
        <v>0.16492422502470644</v>
      </c>
    </row>
    <row r="1021" spans="1:32" x14ac:dyDescent="0.3">
      <c r="A1021" s="16" t="s">
        <v>2053</v>
      </c>
      <c r="B1021" s="17" t="s">
        <v>2054</v>
      </c>
      <c r="C1021" s="16" t="s">
        <v>119</v>
      </c>
      <c r="D1021" s="16" t="str">
        <f>VLOOKUP(A1021,'Lead Time'!$A$2:$C$1180,3,0)</f>
        <v>Local</v>
      </c>
      <c r="E1021" s="23" t="str">
        <f>VLOOKUP(A1021,Classification!$A$2:$D$1180,4,0)</f>
        <v>C</v>
      </c>
      <c r="F1021" s="24" t="str">
        <f>VLOOKUP(A1021,Classification!$A$2:$E$1180,5,0)</f>
        <v>H</v>
      </c>
      <c r="G1021" s="18">
        <f>VLOOKUP(A1021,'Lead Time'!$A$2:$D$1180,4,0)</f>
        <v>7.5098039215686274</v>
      </c>
      <c r="H1021" s="18">
        <f t="shared" si="195"/>
        <v>0.25032679738562091</v>
      </c>
      <c r="I1021" s="27">
        <f>VLOOKUP(A1021,Classification!$A$2:$F$1180,6,0)</f>
        <v>1.337</v>
      </c>
      <c r="J1021" s="18">
        <f>-SUM('cons 2023 - 2025'!D1022:AM1022)</f>
        <v>5916</v>
      </c>
      <c r="K1021" s="18">
        <f>-_xlfn.MINIFS('cons 2023 - 2025'!D1022:AM1022,'cons 2023 - 2025'!D1022:AM1022,"&lt;&gt;0")</f>
        <v>479</v>
      </c>
      <c r="L1021" s="18">
        <f>-_xlfn.MAXIFS('cons 2023 - 2025'!D1022:AM1022,'cons 2023 - 2025'!D1022:AM1022,"&lt;&gt;0")</f>
        <v>55</v>
      </c>
      <c r="M1021" s="16">
        <f>COUNTIF('cons 2023 - 2025'!D1022:AM1022,"&lt;&gt;0")</f>
        <v>35</v>
      </c>
      <c r="N1021" s="18">
        <f>-AVERAGE('cons 2023 - 2025'!D1022:AM1022)</f>
        <v>164.33333333333334</v>
      </c>
      <c r="O1021" s="18">
        <f t="shared" si="196"/>
        <v>169.02857142857144</v>
      </c>
      <c r="P1021" s="18">
        <f>_xlfn.STDEV.S('cons 2023 - 2025'!D1022:AM1022)</f>
        <v>85.975079445815496</v>
      </c>
      <c r="Q1021" s="18">
        <f>-AVERAGE('cons 2023 - 2025'!D1022:AM1022)/'⚙ Assumptions'!$B$5</f>
        <v>7.4696969696969697</v>
      </c>
      <c r="R1021" s="18">
        <f>_xlfn.STDEV.S('cons 2023 - 2025'!D1022:AM1022)/SQRT('⚙ Assumptions'!$B$5)</f>
        <v>18.329948526578381</v>
      </c>
      <c r="S1021" s="18">
        <f>-IF(AVERAGE('cons 2023 - 2025'!D1022:AM1022)=0,"",_xlfn.STDEV.S('cons 2023 - 2025'!D1022:AM1022)/AVERAGE('cons 2023 - 2025'!D1022:AM1022))</f>
        <v>0.52317492563376566</v>
      </c>
      <c r="T1021" s="18" t="str">
        <f t="shared" si="197"/>
        <v>Z</v>
      </c>
      <c r="U1021" s="37">
        <f t="shared" si="198"/>
        <v>0.9</v>
      </c>
      <c r="V1021" s="18">
        <f t="shared" si="199"/>
        <v>1.28</v>
      </c>
      <c r="W1021" s="18">
        <f t="shared" si="200"/>
        <v>64.29623075523385</v>
      </c>
      <c r="X1021" s="18">
        <f t="shared" si="201"/>
        <v>55.060002532166706</v>
      </c>
      <c r="Y1021" s="18">
        <f t="shared" si="202"/>
        <v>120.39219035119345</v>
      </c>
      <c r="Z1021" s="18">
        <f t="shared" si="203"/>
        <v>96.197039569203753</v>
      </c>
      <c r="AA1021" s="18">
        <f>-AVERAGE('cons 2023 - 2025'!D1022:AM1022)*12</f>
        <v>1972</v>
      </c>
      <c r="AB1021" s="27">
        <f t="shared" si="204"/>
        <v>0.26740000000000003</v>
      </c>
      <c r="AC1021" s="18">
        <f>SQRT((2*AA1021*'⚙ Assumptions'!$B$3)/AB1021)</f>
        <v>1487.4191932319934</v>
      </c>
      <c r="AD1021" s="18">
        <f t="shared" si="205"/>
        <v>96.197039569203753</v>
      </c>
      <c r="AE1021" s="18">
        <f t="shared" si="206"/>
        <v>1583.6162328011972</v>
      </c>
      <c r="AF1021" s="18">
        <f t="shared" si="207"/>
        <v>1.3257863075674501</v>
      </c>
    </row>
    <row r="1022" spans="1:32" x14ac:dyDescent="0.3">
      <c r="A1022" s="19" t="s">
        <v>2055</v>
      </c>
      <c r="B1022" s="20" t="s">
        <v>2056</v>
      </c>
      <c r="C1022" s="16" t="s">
        <v>8</v>
      </c>
      <c r="D1022" s="16" t="str">
        <f>VLOOKUP(A1022,'Lead Time'!$A$2:$C$1180,3,0)</f>
        <v>Local</v>
      </c>
      <c r="E1022" s="23" t="str">
        <f>VLOOKUP(A1022,Classification!$A$2:$D$1180,4,0)</f>
        <v>C</v>
      </c>
      <c r="F1022" s="25" t="str">
        <f>VLOOKUP(A1022,Classification!$A$2:$E$1180,5,0)</f>
        <v>L</v>
      </c>
      <c r="G1022" s="21">
        <f>VLOOKUP(A1022,'Lead Time'!$A$2:$D$1180,4,0)</f>
        <v>4</v>
      </c>
      <c r="H1022" s="21">
        <f t="shared" si="195"/>
        <v>0.13333333333333333</v>
      </c>
      <c r="I1022" s="32">
        <f>VLOOKUP(A1022,Classification!$A$2:$F$1180,6,0)</f>
        <v>1.3260000000000001</v>
      </c>
      <c r="J1022" s="21">
        <f>-SUM('cons 2023 - 2025'!D1023:AM1023)</f>
        <v>311</v>
      </c>
      <c r="K1022" s="18">
        <f>-_xlfn.MINIFS('cons 2023 - 2025'!D1023:AM1023,'cons 2023 - 2025'!D1023:AM1023,"&lt;&gt;0")</f>
        <v>100</v>
      </c>
      <c r="L1022" s="18">
        <f>-_xlfn.MAXIFS('cons 2023 - 2025'!D1023:AM1023,'cons 2023 - 2025'!D1023:AM1023,"&lt;&gt;0")</f>
        <v>2</v>
      </c>
      <c r="M1022" s="19">
        <f>COUNTIF('cons 2023 - 2025'!D1023:AM1023,"&lt;&gt;0")</f>
        <v>10</v>
      </c>
      <c r="N1022" s="21">
        <f>-AVERAGE('cons 2023 - 2025'!D1023:AM1023)</f>
        <v>8.6388888888888893</v>
      </c>
      <c r="O1022" s="21">
        <f t="shared" si="196"/>
        <v>31.1</v>
      </c>
      <c r="P1022" s="21">
        <f>_xlfn.STDEV.S('cons 2023 - 2025'!D1023:AM1023)</f>
        <v>21.441152391441459</v>
      </c>
      <c r="Q1022" s="21">
        <f>-AVERAGE('cons 2023 - 2025'!D1023:AM1023)/'⚙ Assumptions'!$B$5</f>
        <v>0.39267676767676768</v>
      </c>
      <c r="R1022" s="21">
        <f>_xlfn.STDEV.S('cons 2023 - 2025'!D1023:AM1023)/SQRT('⚙ Assumptions'!$B$5)</f>
        <v>4.5712690493451289</v>
      </c>
      <c r="S1022" s="21">
        <f>-IF(AVERAGE('cons 2023 - 2025'!D1023:AM1023)=0,"",_xlfn.STDEV.S('cons 2023 - 2025'!D1023:AM1023)/AVERAGE('cons 2023 - 2025'!D1023:AM1023))</f>
        <v>2.4819340388806834</v>
      </c>
      <c r="T1022" s="21" t="str">
        <f t="shared" si="197"/>
        <v>Z</v>
      </c>
      <c r="U1022" s="38">
        <f t="shared" si="198"/>
        <v>0.9</v>
      </c>
      <c r="V1022" s="21">
        <f t="shared" si="199"/>
        <v>1.28</v>
      </c>
      <c r="W1022" s="21">
        <f t="shared" si="200"/>
        <v>11.702448766323529</v>
      </c>
      <c r="X1022" s="21">
        <f t="shared" si="201"/>
        <v>10.021378409555902</v>
      </c>
      <c r="Y1022" s="21">
        <f t="shared" si="202"/>
        <v>13.2731558370306</v>
      </c>
      <c r="Z1022" s="21">
        <f t="shared" si="203"/>
        <v>11.173230261407754</v>
      </c>
      <c r="AA1022" s="21">
        <f>-AVERAGE('cons 2023 - 2025'!D1023:AM1023)*12</f>
        <v>103.66666666666667</v>
      </c>
      <c r="AB1022" s="32">
        <f t="shared" si="204"/>
        <v>0.26520000000000005</v>
      </c>
      <c r="AC1022" s="21">
        <f>SQRT((2*AA1022*'⚙ Assumptions'!$B$3)/AB1022)</f>
        <v>342.44705418070646</v>
      </c>
      <c r="AD1022" s="21">
        <f t="shared" si="205"/>
        <v>11.173230261407754</v>
      </c>
      <c r="AE1022" s="21">
        <f t="shared" si="206"/>
        <v>353.62028444211421</v>
      </c>
      <c r="AF1022" s="21">
        <f t="shared" si="207"/>
        <v>0.30272319589574459</v>
      </c>
    </row>
    <row r="1023" spans="1:32" x14ac:dyDescent="0.3">
      <c r="A1023" s="16" t="s">
        <v>2057</v>
      </c>
      <c r="B1023" s="17" t="s">
        <v>2058</v>
      </c>
      <c r="C1023" s="16" t="s">
        <v>8</v>
      </c>
      <c r="D1023" s="16" t="str">
        <f>VLOOKUP(A1023,'Lead Time'!$A$2:$C$1180,3,0)</f>
        <v>Local</v>
      </c>
      <c r="E1023" s="23" t="str">
        <f>VLOOKUP(A1023,Classification!$A$2:$D$1180,4,0)</f>
        <v>C</v>
      </c>
      <c r="F1023" s="24" t="str">
        <f>VLOOKUP(A1023,Classification!$A$2:$E$1180,5,0)</f>
        <v>H</v>
      </c>
      <c r="G1023" s="18">
        <f>VLOOKUP(A1023,'Lead Time'!$A$2:$D$1180,4,0)</f>
        <v>18.05263157894737</v>
      </c>
      <c r="H1023" s="18">
        <f t="shared" si="195"/>
        <v>0.60175438596491237</v>
      </c>
      <c r="I1023" s="27">
        <f>VLOOKUP(A1023,Classification!$A$2:$F$1180,6,0)</f>
        <v>1.323</v>
      </c>
      <c r="J1023" s="18">
        <f>-SUM('cons 2023 - 2025'!D1024:AM1024)</f>
        <v>162</v>
      </c>
      <c r="K1023" s="18">
        <f>-_xlfn.MINIFS('cons 2023 - 2025'!D1024:AM1024,'cons 2023 - 2025'!D1024:AM1024,"&lt;&gt;0")</f>
        <v>23</v>
      </c>
      <c r="L1023" s="18">
        <f>-_xlfn.MAXIFS('cons 2023 - 2025'!D1024:AM1024,'cons 2023 - 2025'!D1024:AM1024,"&lt;&gt;0")</f>
        <v>-2</v>
      </c>
      <c r="M1023" s="16">
        <f>COUNTIF('cons 2023 - 2025'!D1024:AM1024,"&lt;&gt;0")</f>
        <v>30</v>
      </c>
      <c r="N1023" s="18">
        <f>-AVERAGE('cons 2023 - 2025'!D1024:AM1024)</f>
        <v>4.5</v>
      </c>
      <c r="O1023" s="18">
        <f t="shared" si="196"/>
        <v>5.4</v>
      </c>
      <c r="P1023" s="18">
        <f>_xlfn.STDEV.S('cons 2023 - 2025'!D1024:AM1024)</f>
        <v>4.8491530924776667</v>
      </c>
      <c r="Q1023" s="18">
        <f>-AVERAGE('cons 2023 - 2025'!D1024:AM1024)/'⚙ Assumptions'!$B$5</f>
        <v>0.20454545454545456</v>
      </c>
      <c r="R1023" s="18">
        <f>_xlfn.STDEV.S('cons 2023 - 2025'!D1024:AM1024)/SQRT('⚙ Assumptions'!$B$5)</f>
        <v>1.0338429130342621</v>
      </c>
      <c r="S1023" s="18">
        <f>-IF(AVERAGE('cons 2023 - 2025'!D1024:AM1024)=0,"",_xlfn.STDEV.S('cons 2023 - 2025'!D1024:AM1024)/AVERAGE('cons 2023 - 2025'!D1024:AM1024))</f>
        <v>1.0775895761061483</v>
      </c>
      <c r="T1023" s="18" t="str">
        <f t="shared" si="197"/>
        <v>Z</v>
      </c>
      <c r="U1023" s="37">
        <f t="shared" si="198"/>
        <v>0.9</v>
      </c>
      <c r="V1023" s="18">
        <f t="shared" si="199"/>
        <v>1.28</v>
      </c>
      <c r="W1023" s="18">
        <f t="shared" si="200"/>
        <v>5.6225688760165715</v>
      </c>
      <c r="X1023" s="18">
        <f t="shared" si="201"/>
        <v>4.8148803267997762</v>
      </c>
      <c r="Y1023" s="18">
        <f t="shared" si="202"/>
        <v>9.3151526080739888</v>
      </c>
      <c r="Z1023" s="18">
        <f t="shared" si="203"/>
        <v>7.5227750636418822</v>
      </c>
      <c r="AA1023" s="18">
        <f>-AVERAGE('cons 2023 - 2025'!D1024:AM1024)*12</f>
        <v>54</v>
      </c>
      <c r="AB1023" s="27">
        <f t="shared" si="204"/>
        <v>0.2646</v>
      </c>
      <c r="AC1023" s="18">
        <f>SQRT((2*AA1023*'⚙ Assumptions'!$B$3)/AB1023)</f>
        <v>247.43582965269675</v>
      </c>
      <c r="AD1023" s="18">
        <f t="shared" si="205"/>
        <v>7.5227750636418822</v>
      </c>
      <c r="AE1023" s="18">
        <f t="shared" si="206"/>
        <v>254.95860471633864</v>
      </c>
      <c r="AF1023" s="18">
        <f t="shared" si="207"/>
        <v>0.21823840175367853</v>
      </c>
    </row>
    <row r="1024" spans="1:32" x14ac:dyDescent="0.3">
      <c r="A1024" s="19" t="s">
        <v>2059</v>
      </c>
      <c r="B1024" s="20" t="s">
        <v>2060</v>
      </c>
      <c r="C1024" s="16" t="s">
        <v>8</v>
      </c>
      <c r="D1024" s="16" t="str">
        <f>VLOOKUP(A1024,'Lead Time'!$A$2:$C$1180,3,0)</f>
        <v>Local</v>
      </c>
      <c r="E1024" s="23" t="str">
        <f>VLOOKUP(A1024,Classification!$A$2:$D$1180,4,0)</f>
        <v>C</v>
      </c>
      <c r="F1024" s="25" t="str">
        <f>VLOOKUP(A1024,Classification!$A$2:$E$1180,5,0)</f>
        <v>L</v>
      </c>
      <c r="G1024" s="21">
        <f>VLOOKUP(A1024,'Lead Time'!$A$2:$D$1180,4,0)</f>
        <v>126</v>
      </c>
      <c r="H1024" s="21">
        <f t="shared" si="195"/>
        <v>4.2</v>
      </c>
      <c r="I1024" s="32">
        <f>VLOOKUP(A1024,Classification!$A$2:$F$1180,6,0)</f>
        <v>1.2929999999999999</v>
      </c>
      <c r="J1024" s="21">
        <f>-SUM('cons 2023 - 2025'!D1025:AM1025)</f>
        <v>17</v>
      </c>
      <c r="K1024" s="18">
        <f>-_xlfn.MINIFS('cons 2023 - 2025'!D1025:AM1025,'cons 2023 - 2025'!D1025:AM1025,"&lt;&gt;0")</f>
        <v>10</v>
      </c>
      <c r="L1024" s="18">
        <f>-_xlfn.MAXIFS('cons 2023 - 2025'!D1025:AM1025,'cons 2023 - 2025'!D1025:AM1025,"&lt;&gt;0")</f>
        <v>1</v>
      </c>
      <c r="M1024" s="19">
        <f>COUNTIF('cons 2023 - 2025'!D1025:AM1025,"&lt;&gt;0")</f>
        <v>3</v>
      </c>
      <c r="N1024" s="21">
        <f>-AVERAGE('cons 2023 - 2025'!D1025:AM1025)</f>
        <v>0.47222222222222221</v>
      </c>
      <c r="O1024" s="21">
        <f t="shared" si="196"/>
        <v>5.666666666666667</v>
      </c>
      <c r="P1024" s="21">
        <f>_xlfn.STDEV.S('cons 2023 - 2025'!D1025:AM1025)</f>
        <v>1.9196147100188192</v>
      </c>
      <c r="Q1024" s="21">
        <f>-AVERAGE('cons 2023 - 2025'!D1025:AM1025)/'⚙ Assumptions'!$B$5</f>
        <v>2.1464646464646464E-2</v>
      </c>
      <c r="R1024" s="21">
        <f>_xlfn.STDEV.S('cons 2023 - 2025'!D1025:AM1025)/SQRT('⚙ Assumptions'!$B$5)</f>
        <v>0.40926323130277964</v>
      </c>
      <c r="S1024" s="21">
        <f>-IF(AVERAGE('cons 2023 - 2025'!D1025:AM1025)=0,"",_xlfn.STDEV.S('cons 2023 - 2025'!D1025:AM1025)/AVERAGE('cons 2023 - 2025'!D1025:AM1025))</f>
        <v>4.0650664447457352</v>
      </c>
      <c r="T1024" s="21" t="str">
        <f t="shared" si="197"/>
        <v>Z</v>
      </c>
      <c r="U1024" s="38">
        <f t="shared" si="198"/>
        <v>0.9</v>
      </c>
      <c r="V1024" s="21">
        <f t="shared" si="199"/>
        <v>1.28</v>
      </c>
      <c r="W1024" s="21">
        <f t="shared" si="200"/>
        <v>5.8802795233498273</v>
      </c>
      <c r="X1024" s="21">
        <f t="shared" si="201"/>
        <v>5.0355705403327109</v>
      </c>
      <c r="Y1024" s="21">
        <f t="shared" si="202"/>
        <v>8.5848249778952823</v>
      </c>
      <c r="Z1024" s="21">
        <f t="shared" si="203"/>
        <v>7.0189038736660443</v>
      </c>
      <c r="AA1024" s="21">
        <f>-AVERAGE('cons 2023 - 2025'!D1025:AM1025)*12</f>
        <v>5.6666666666666661</v>
      </c>
      <c r="AB1024" s="32">
        <f t="shared" si="204"/>
        <v>0.2586</v>
      </c>
      <c r="AC1024" s="21">
        <f>SQRT((2*AA1024*'⚙ Assumptions'!$B$3)/AB1024)</f>
        <v>81.079339181277859</v>
      </c>
      <c r="AD1024" s="21">
        <f t="shared" si="205"/>
        <v>7.0189038736660443</v>
      </c>
      <c r="AE1024" s="21">
        <f t="shared" si="206"/>
        <v>88.098243054943907</v>
      </c>
      <c r="AF1024" s="21">
        <f t="shared" si="207"/>
        <v>6.9890390374261507E-2</v>
      </c>
    </row>
    <row r="1025" spans="1:32" x14ac:dyDescent="0.3">
      <c r="A1025" s="16" t="s">
        <v>2061</v>
      </c>
      <c r="B1025" s="17" t="s">
        <v>2062</v>
      </c>
      <c r="C1025" s="16" t="s">
        <v>8</v>
      </c>
      <c r="D1025" s="16" t="str">
        <f>VLOOKUP(A1025,'Lead Time'!$A$2:$C$1180,3,0)</f>
        <v>Local</v>
      </c>
      <c r="E1025" s="23" t="str">
        <f>VLOOKUP(A1025,Classification!$A$2:$D$1180,4,0)</f>
        <v>C</v>
      </c>
      <c r="F1025" s="25" t="str">
        <f>VLOOKUP(A1025,Classification!$A$2:$E$1180,5,0)</f>
        <v>L</v>
      </c>
      <c r="G1025" s="18">
        <f>VLOOKUP(A1025,'Lead Time'!$A$2:$D$1180,4,0)</f>
        <v>18.5</v>
      </c>
      <c r="H1025" s="18">
        <f t="shared" si="195"/>
        <v>0.6166666666666667</v>
      </c>
      <c r="I1025" s="27">
        <f>VLOOKUP(A1025,Classification!$A$2:$F$1180,6,0)</f>
        <v>1.29</v>
      </c>
      <c r="J1025" s="18">
        <f>-SUM('cons 2023 - 2025'!D1026:AM1026)</f>
        <v>107</v>
      </c>
      <c r="K1025" s="18">
        <f>-_xlfn.MINIFS('cons 2023 - 2025'!D1026:AM1026,'cons 2023 - 2025'!D1026:AM1026,"&lt;&gt;0")</f>
        <v>55</v>
      </c>
      <c r="L1025" s="18">
        <f>-_xlfn.MAXIFS('cons 2023 - 2025'!D1026:AM1026,'cons 2023 - 2025'!D1026:AM1026,"&lt;&gt;0")</f>
        <v>2</v>
      </c>
      <c r="M1025" s="16">
        <f>COUNTIF('cons 2023 - 2025'!D1026:AM1026,"&lt;&gt;0")</f>
        <v>4</v>
      </c>
      <c r="N1025" s="18">
        <f>-AVERAGE('cons 2023 - 2025'!D1026:AM1026)</f>
        <v>2.9722222222222223</v>
      </c>
      <c r="O1025" s="18">
        <f t="shared" si="196"/>
        <v>26.75</v>
      </c>
      <c r="P1025" s="18">
        <f>_xlfn.STDEV.S('cons 2023 - 2025'!D1026:AM1026)</f>
        <v>10.705101884111441</v>
      </c>
      <c r="Q1025" s="18">
        <f>-AVERAGE('cons 2023 - 2025'!D1026:AM1026)/'⚙ Assumptions'!$B$5</f>
        <v>0.13510101010101011</v>
      </c>
      <c r="R1025" s="18">
        <f>_xlfn.STDEV.S('cons 2023 - 2025'!D1026:AM1026)/SQRT('⚙ Assumptions'!$B$5)</f>
        <v>2.2823353903523542</v>
      </c>
      <c r="S1025" s="18">
        <f>-IF(AVERAGE('cons 2023 - 2025'!D1026:AM1026)=0,"",_xlfn.STDEV.S('cons 2023 - 2025'!D1026:AM1026)/AVERAGE('cons 2023 - 2025'!D1026:AM1026))</f>
        <v>3.6017165217571203</v>
      </c>
      <c r="T1025" s="18" t="str">
        <f t="shared" si="197"/>
        <v>Z</v>
      </c>
      <c r="U1025" s="37">
        <f t="shared" si="198"/>
        <v>0.9</v>
      </c>
      <c r="V1025" s="18">
        <f t="shared" si="199"/>
        <v>1.28</v>
      </c>
      <c r="W1025" s="18">
        <f t="shared" si="200"/>
        <v>12.565370493627938</v>
      </c>
      <c r="X1025" s="18">
        <f t="shared" si="201"/>
        <v>10.760340428516475</v>
      </c>
      <c r="Y1025" s="18">
        <f t="shared" si="202"/>
        <v>15.064739180496625</v>
      </c>
      <c r="Z1025" s="18">
        <f t="shared" si="203"/>
        <v>12.593210798886846</v>
      </c>
      <c r="AA1025" s="18">
        <f>-AVERAGE('cons 2023 - 2025'!D1026:AM1026)*12</f>
        <v>35.666666666666671</v>
      </c>
      <c r="AB1025" s="27">
        <f t="shared" si="204"/>
        <v>0.25800000000000001</v>
      </c>
      <c r="AC1025" s="18">
        <f>SQRT((2*AA1025*'⚙ Assumptions'!$B$3)/AB1025)</f>
        <v>203.64888464475877</v>
      </c>
      <c r="AD1025" s="18">
        <f t="shared" si="205"/>
        <v>12.593210798886846</v>
      </c>
      <c r="AE1025" s="18">
        <f t="shared" si="206"/>
        <v>216.24209544364561</v>
      </c>
      <c r="AF1025" s="18">
        <f t="shared" si="207"/>
        <v>0.17513804079449258</v>
      </c>
    </row>
    <row r="1026" spans="1:32" x14ac:dyDescent="0.3">
      <c r="A1026" s="19" t="s">
        <v>2063</v>
      </c>
      <c r="B1026" s="20" t="s">
        <v>2064</v>
      </c>
      <c r="C1026" s="16" t="s">
        <v>8</v>
      </c>
      <c r="D1026" s="16"/>
      <c r="E1026" s="23" t="str">
        <f>VLOOKUP(A1026,Classification!$A$2:$D$1180,4,0)</f>
        <v>C</v>
      </c>
      <c r="F1026" s="25" t="str">
        <f>VLOOKUP(A1026,Classification!$A$2:$E$1180,5,0)</f>
        <v>L</v>
      </c>
      <c r="G1026" s="21">
        <f>VLOOKUP(A1026,'Lead Time'!$A$2:$D$1180,4,0)</f>
        <v>0</v>
      </c>
      <c r="H1026" s="21">
        <f t="shared" si="195"/>
        <v>0</v>
      </c>
      <c r="I1026" s="32">
        <f>VLOOKUP(A1026,Classification!$A$2:$F$1180,6,0)</f>
        <v>1.2849999999999999</v>
      </c>
      <c r="J1026" s="21">
        <f>-SUM('cons 2023 - 2025'!D1027:AM1027)</f>
        <v>10</v>
      </c>
      <c r="K1026" s="18">
        <f>-_xlfn.MINIFS('cons 2023 - 2025'!D1027:AM1027,'cons 2023 - 2025'!D1027:AM1027,"&lt;&gt;0")</f>
        <v>4</v>
      </c>
      <c r="L1026" s="18">
        <f>-_xlfn.MAXIFS('cons 2023 - 2025'!D1027:AM1027,'cons 2023 - 2025'!D1027:AM1027,"&lt;&gt;0")</f>
        <v>2</v>
      </c>
      <c r="M1026" s="19">
        <f>COUNTIF('cons 2023 - 2025'!D1027:AM1027,"&lt;&gt;0")</f>
        <v>3</v>
      </c>
      <c r="N1026" s="21">
        <f>-AVERAGE('cons 2023 - 2025'!D1027:AM1027)</f>
        <v>0.27777777777777779</v>
      </c>
      <c r="O1026" s="21">
        <f t="shared" si="196"/>
        <v>3.3333333333333335</v>
      </c>
      <c r="P1026" s="21">
        <f>_xlfn.STDEV.S('cons 2023 - 2025'!D1027:AM1027)</f>
        <v>0.97427221514643902</v>
      </c>
      <c r="Q1026" s="21">
        <f>-AVERAGE('cons 2023 - 2025'!D1027:AM1027)/'⚙ Assumptions'!$B$5</f>
        <v>1.2626262626262626E-2</v>
      </c>
      <c r="R1026" s="21">
        <f>_xlfn.STDEV.S('cons 2023 - 2025'!D1027:AM1027)/SQRT('⚙ Assumptions'!$B$5)</f>
        <v>0.20771553419458821</v>
      </c>
      <c r="S1026" s="21">
        <f>-IF(AVERAGE('cons 2023 - 2025'!D1027:AM1027)=0,"",_xlfn.STDEV.S('cons 2023 - 2025'!D1027:AM1027)/AVERAGE('cons 2023 - 2025'!D1027:AM1027))</f>
        <v>3.5073799745271805</v>
      </c>
      <c r="T1026" s="21" t="str">
        <f t="shared" si="197"/>
        <v>Z</v>
      </c>
      <c r="U1026" s="38">
        <f t="shared" si="198"/>
        <v>0.9</v>
      </c>
      <c r="V1026" s="21">
        <f t="shared" si="199"/>
        <v>1.28</v>
      </c>
      <c r="W1026" s="21">
        <f t="shared" si="200"/>
        <v>0</v>
      </c>
      <c r="X1026" s="21">
        <f t="shared" si="201"/>
        <v>0</v>
      </c>
      <c r="Y1026" s="21">
        <f t="shared" si="202"/>
        <v>0</v>
      </c>
      <c r="Z1026" s="21">
        <f t="shared" si="203"/>
        <v>0</v>
      </c>
      <c r="AA1026" s="21">
        <f>-AVERAGE('cons 2023 - 2025'!D1027:AM1027)*12</f>
        <v>3.3333333333333335</v>
      </c>
      <c r="AB1026" s="32">
        <f t="shared" si="204"/>
        <v>0.25700000000000001</v>
      </c>
      <c r="AC1026" s="21">
        <f>SQRT((2*AA1026*'⚙ Assumptions'!$B$3)/AB1026)</f>
        <v>62.378286155180533</v>
      </c>
      <c r="AD1026" s="21">
        <f t="shared" si="205"/>
        <v>0</v>
      </c>
      <c r="AE1026" s="21">
        <f t="shared" si="206"/>
        <v>62.378286155180533</v>
      </c>
      <c r="AF1026" s="21">
        <f t="shared" si="207"/>
        <v>5.3437398472937998E-2</v>
      </c>
    </row>
    <row r="1027" spans="1:32" x14ac:dyDescent="0.3">
      <c r="A1027" s="16" t="s">
        <v>2065</v>
      </c>
      <c r="B1027" s="17" t="s">
        <v>2066</v>
      </c>
      <c r="C1027" s="16" t="s">
        <v>8</v>
      </c>
      <c r="D1027" s="16" t="str">
        <f>VLOOKUP(A1027,'Lead Time'!$A$2:$C$1180,3,0)</f>
        <v>Local</v>
      </c>
      <c r="E1027" s="23" t="str">
        <f>VLOOKUP(A1027,Classification!$A$2:$D$1180,4,0)</f>
        <v>C</v>
      </c>
      <c r="F1027" s="24" t="str">
        <f>VLOOKUP(A1027,Classification!$A$2:$E$1180,5,0)</f>
        <v>H</v>
      </c>
      <c r="G1027" s="18">
        <f>VLOOKUP(A1027,'Lead Time'!$A$2:$D$1180,4,0)</f>
        <v>23.055555555555557</v>
      </c>
      <c r="H1027" s="18">
        <f t="shared" si="195"/>
        <v>0.7685185185185186</v>
      </c>
      <c r="I1027" s="27">
        <f>VLOOKUP(A1027,Classification!$A$2:$F$1180,6,0)</f>
        <v>1.248</v>
      </c>
      <c r="J1027" s="18">
        <f>-SUM('cons 2023 - 2025'!D1028:AM1028)</f>
        <v>178</v>
      </c>
      <c r="K1027" s="18">
        <f>-_xlfn.MINIFS('cons 2023 - 2025'!D1028:AM1028,'cons 2023 - 2025'!D1028:AM1028,"&lt;&gt;0")</f>
        <v>13</v>
      </c>
      <c r="L1027" s="18">
        <f>-_xlfn.MAXIFS('cons 2023 - 2025'!D1028:AM1028,'cons 2023 - 2025'!D1028:AM1028,"&lt;&gt;0")</f>
        <v>1</v>
      </c>
      <c r="M1027" s="16">
        <f>COUNTIF('cons 2023 - 2025'!D1028:AM1028,"&lt;&gt;0")</f>
        <v>30</v>
      </c>
      <c r="N1027" s="18">
        <f>-AVERAGE('cons 2023 - 2025'!D1028:AM1028)</f>
        <v>4.9444444444444446</v>
      </c>
      <c r="O1027" s="18">
        <f t="shared" si="196"/>
        <v>5.9333333333333336</v>
      </c>
      <c r="P1027" s="18">
        <f>_xlfn.STDEV.S('cons 2023 - 2025'!D1028:AM1028)</f>
        <v>3.831780223674067</v>
      </c>
      <c r="Q1027" s="18">
        <f>-AVERAGE('cons 2023 - 2025'!D1028:AM1028)/'⚙ Assumptions'!$B$5</f>
        <v>0.22474747474747475</v>
      </c>
      <c r="R1027" s="18">
        <f>_xlfn.STDEV.S('cons 2023 - 2025'!D1028:AM1028)/SQRT('⚙ Assumptions'!$B$5)</f>
        <v>0.81693828860457218</v>
      </c>
      <c r="S1027" s="18">
        <f>-IF(AVERAGE('cons 2023 - 2025'!D1028:AM1028)=0,"",_xlfn.STDEV.S('cons 2023 - 2025'!D1028:AM1028)/AVERAGE('cons 2023 - 2025'!D1028:AM1028))</f>
        <v>0.77496678681048548</v>
      </c>
      <c r="T1027" s="18" t="str">
        <f t="shared" si="197"/>
        <v>Z</v>
      </c>
      <c r="U1027" s="37">
        <f t="shared" si="198"/>
        <v>0.9</v>
      </c>
      <c r="V1027" s="18">
        <f t="shared" si="199"/>
        <v>1.28</v>
      </c>
      <c r="W1027" s="18">
        <f t="shared" si="200"/>
        <v>5.0209629498137387</v>
      </c>
      <c r="X1027" s="18">
        <f t="shared" si="201"/>
        <v>4.2996957906145337</v>
      </c>
      <c r="Y1027" s="18">
        <f t="shared" si="202"/>
        <v>10.202640839824962</v>
      </c>
      <c r="Z1027" s="18">
        <f t="shared" si="203"/>
        <v>8.0995929099560975</v>
      </c>
      <c r="AA1027" s="18">
        <f>-AVERAGE('cons 2023 - 2025'!D1028:AM1028)*12</f>
        <v>59.333333333333336</v>
      </c>
      <c r="AB1027" s="27">
        <f t="shared" si="204"/>
        <v>0.24960000000000002</v>
      </c>
      <c r="AC1027" s="18">
        <f>SQRT((2*AA1027*'⚙ Assumptions'!$B$3)/AB1027)</f>
        <v>267.0470044095282</v>
      </c>
      <c r="AD1027" s="18">
        <f t="shared" si="205"/>
        <v>8.0995929099560975</v>
      </c>
      <c r="AE1027" s="18">
        <f t="shared" si="206"/>
        <v>275.14659731948427</v>
      </c>
      <c r="AF1027" s="18">
        <f t="shared" si="207"/>
        <v>0.22218310766872745</v>
      </c>
    </row>
    <row r="1028" spans="1:32" x14ac:dyDescent="0.3">
      <c r="A1028" s="19" t="s">
        <v>2067</v>
      </c>
      <c r="B1028" s="20" t="s">
        <v>2068</v>
      </c>
      <c r="C1028" s="16" t="s">
        <v>8</v>
      </c>
      <c r="D1028" s="16" t="str">
        <f>VLOOKUP(A1028,'Lead Time'!$A$2:$C$1180,3,0)</f>
        <v>Local</v>
      </c>
      <c r="E1028" s="23" t="str">
        <f>VLOOKUP(A1028,Classification!$A$2:$D$1180,4,0)</f>
        <v>C</v>
      </c>
      <c r="F1028" s="26" t="str">
        <f>VLOOKUP(A1028,Classification!$A$2:$E$1180,5,0)</f>
        <v>M</v>
      </c>
      <c r="G1028" s="21">
        <f>VLOOKUP(A1028,'Lead Time'!$A$2:$D$1180,4,0)</f>
        <v>9</v>
      </c>
      <c r="H1028" s="21">
        <f t="shared" ref="H1028:H1091" si="208">G1028/30</f>
        <v>0.3</v>
      </c>
      <c r="I1028" s="32">
        <f>VLOOKUP(A1028,Classification!$A$2:$F$1180,6,0)</f>
        <v>1.248</v>
      </c>
      <c r="J1028" s="21">
        <f>-SUM('cons 2023 - 2025'!D1029:AM1029)</f>
        <v>59</v>
      </c>
      <c r="K1028" s="18">
        <f>-_xlfn.MINIFS('cons 2023 - 2025'!D1029:AM1029,'cons 2023 - 2025'!D1029:AM1029,"&lt;&gt;0")</f>
        <v>25</v>
      </c>
      <c r="L1028" s="18">
        <f>-_xlfn.MAXIFS('cons 2023 - 2025'!D1029:AM1029,'cons 2023 - 2025'!D1029:AM1029,"&lt;&gt;0")</f>
        <v>4</v>
      </c>
      <c r="M1028" s="19">
        <f>COUNTIF('cons 2023 - 2025'!D1029:AM1029,"&lt;&gt;0")</f>
        <v>6</v>
      </c>
      <c r="N1028" s="21">
        <f>-AVERAGE('cons 2023 - 2025'!D1029:AM1029)</f>
        <v>1.6388888888888888</v>
      </c>
      <c r="O1028" s="21">
        <f t="shared" ref="O1028:O1091" si="209">J1028/M1028</f>
        <v>9.8333333333333339</v>
      </c>
      <c r="P1028" s="21">
        <f>_xlfn.STDEV.S('cons 2023 - 2025'!D1029:AM1029)</f>
        <v>4.7216993174538811</v>
      </c>
      <c r="Q1028" s="21">
        <f>-AVERAGE('cons 2023 - 2025'!D1029:AM1029)/'⚙ Assumptions'!$B$5</f>
        <v>7.4494949494949489E-2</v>
      </c>
      <c r="R1028" s="21">
        <f>_xlfn.STDEV.S('cons 2023 - 2025'!D1029:AM1029)/SQRT('⚙ Assumptions'!$B$5)</f>
        <v>1.0066696768969643</v>
      </c>
      <c r="S1028" s="21">
        <f>-IF(AVERAGE('cons 2023 - 2025'!D1029:AM1029)=0,"",_xlfn.STDEV.S('cons 2023 - 2025'!D1029:AM1029)/AVERAGE('cons 2023 - 2025'!D1029:AM1029))</f>
        <v>2.8810368716667751</v>
      </c>
      <c r="T1028" s="21" t="str">
        <f t="shared" ref="T1028:T1091" si="210">IF(ISBLANK(S1028),"Z",
   IF(S1028&lt;=0.25,"X",
      IF(S1028&lt;=0.5,"Y","Z")))</f>
        <v>Z</v>
      </c>
      <c r="U1028" s="38">
        <f t="shared" ref="U1028:U1091" si="211">IF(E1028="B",0.95,IF(E1028="C",0.9,0.98))</f>
        <v>0.9</v>
      </c>
      <c r="V1028" s="21">
        <f t="shared" ref="V1028:V1091" si="212">IF(E1028="B",1.65,1.28)</f>
        <v>1.28</v>
      </c>
      <c r="W1028" s="21">
        <f t="shared" ref="W1028:W1091" si="213">V1028*R1028*SQRT(G1028)</f>
        <v>3.8656115592843427</v>
      </c>
      <c r="X1028" s="21">
        <f t="shared" ref="X1028:X1091" si="214">V1028*P1028*SQRT(H1028)</f>
        <v>3.3103119691855833</v>
      </c>
      <c r="Y1028" s="21">
        <f t="shared" ref="Y1028:Y1091" si="215">Q1028*G1028+W1028</f>
        <v>4.5360661047388877</v>
      </c>
      <c r="Z1028" s="21">
        <f t="shared" ref="Z1028:Z1091" si="216">N1028*H1028+X1028</f>
        <v>3.80197863585225</v>
      </c>
      <c r="AA1028" s="21">
        <f>-AVERAGE('cons 2023 - 2025'!D1029:AM1029)*12</f>
        <v>19.666666666666664</v>
      </c>
      <c r="AB1028" s="32">
        <f t="shared" ref="AB1028:AB1091" si="217">I1028*0.2</f>
        <v>0.24960000000000002</v>
      </c>
      <c r="AC1028" s="21">
        <f>SQRT((2*AA1028*'⚙ Assumptions'!$B$3)/AB1028)</f>
        <v>153.74596096424943</v>
      </c>
      <c r="AD1028" s="21">
        <f t="shared" ref="AD1028:AD1091" si="218">Z1028</f>
        <v>3.80197863585225</v>
      </c>
      <c r="AE1028" s="21">
        <f t="shared" ref="AE1028:AE1091" si="219">Z1028+AC1028</f>
        <v>157.54793960010167</v>
      </c>
      <c r="AF1028" s="21">
        <f t="shared" ref="AF1028:AF1091" si="220">AA1028/AC1028</f>
        <v>0.12791663952225552</v>
      </c>
    </row>
    <row r="1029" spans="1:32" x14ac:dyDescent="0.3">
      <c r="A1029" s="16" t="s">
        <v>2069</v>
      </c>
      <c r="B1029" s="17" t="s">
        <v>2070</v>
      </c>
      <c r="C1029" s="16" t="s">
        <v>8</v>
      </c>
      <c r="D1029" s="16" t="str">
        <f>VLOOKUP(A1029,'Lead Time'!$A$2:$C$1180,3,0)</f>
        <v>Local</v>
      </c>
      <c r="E1029" s="23" t="str">
        <f>VLOOKUP(A1029,Classification!$A$2:$D$1180,4,0)</f>
        <v>C</v>
      </c>
      <c r="F1029" s="25" t="str">
        <f>VLOOKUP(A1029,Classification!$A$2:$E$1180,5,0)</f>
        <v>L</v>
      </c>
      <c r="G1029" s="18">
        <f>VLOOKUP(A1029,'Lead Time'!$A$2:$D$1180,4,0)</f>
        <v>40.25</v>
      </c>
      <c r="H1029" s="18">
        <f t="shared" si="208"/>
        <v>1.3416666666666666</v>
      </c>
      <c r="I1029" s="27">
        <f>VLOOKUP(A1029,Classification!$A$2:$F$1180,6,0)</f>
        <v>1.2450000000000001</v>
      </c>
      <c r="J1029" s="18">
        <f>-SUM('cons 2023 - 2025'!D1030:AM1030)</f>
        <v>40</v>
      </c>
      <c r="K1029" s="18">
        <f>-_xlfn.MINIFS('cons 2023 - 2025'!D1030:AM1030,'cons 2023 - 2025'!D1030:AM1030,"&lt;&gt;0")</f>
        <v>10</v>
      </c>
      <c r="L1029" s="18">
        <f>-_xlfn.MAXIFS('cons 2023 - 2025'!D1030:AM1030,'cons 2023 - 2025'!D1030:AM1030,"&lt;&gt;0")</f>
        <v>2</v>
      </c>
      <c r="M1029" s="16">
        <f>COUNTIF('cons 2023 - 2025'!D1030:AM1030,"&lt;&gt;0")</f>
        <v>8</v>
      </c>
      <c r="N1029" s="18">
        <f>-AVERAGE('cons 2023 - 2025'!D1030:AM1030)</f>
        <v>1.1111111111111112</v>
      </c>
      <c r="O1029" s="18">
        <f t="shared" si="209"/>
        <v>5</v>
      </c>
      <c r="P1029" s="18">
        <f>_xlfn.STDEV.S('cons 2023 - 2025'!D1030:AM1030)</f>
        <v>2.6052450148309636</v>
      </c>
      <c r="Q1029" s="18">
        <f>-AVERAGE('cons 2023 - 2025'!D1030:AM1030)/'⚙ Assumptions'!$B$5</f>
        <v>5.0505050505050504E-2</v>
      </c>
      <c r="R1029" s="18">
        <f>_xlfn.STDEV.S('cons 2023 - 2025'!D1030:AM1030)/SQRT('⚙ Assumptions'!$B$5)</f>
        <v>0.55544010344384431</v>
      </c>
      <c r="S1029" s="18">
        <f>-IF(AVERAGE('cons 2023 - 2025'!D1030:AM1030)=0,"",_xlfn.STDEV.S('cons 2023 - 2025'!D1030:AM1030)/AVERAGE('cons 2023 - 2025'!D1030:AM1030))</f>
        <v>2.344720513347867</v>
      </c>
      <c r="T1029" s="18" t="str">
        <f t="shared" si="210"/>
        <v>Z</v>
      </c>
      <c r="U1029" s="37">
        <f t="shared" si="211"/>
        <v>0.9</v>
      </c>
      <c r="V1029" s="18">
        <f t="shared" si="212"/>
        <v>1.28</v>
      </c>
      <c r="W1029" s="18">
        <f t="shared" si="213"/>
        <v>4.5105566858384138</v>
      </c>
      <c r="X1029" s="18">
        <f t="shared" si="214"/>
        <v>3.8626099792564936</v>
      </c>
      <c r="Y1029" s="18">
        <f t="shared" si="215"/>
        <v>6.5433849686666967</v>
      </c>
      <c r="Z1029" s="18">
        <f t="shared" si="216"/>
        <v>5.3533507199972341</v>
      </c>
      <c r="AA1029" s="18">
        <f>-AVERAGE('cons 2023 - 2025'!D1030:AM1030)*12</f>
        <v>13.333333333333334</v>
      </c>
      <c r="AB1029" s="27">
        <f t="shared" si="217"/>
        <v>0.24900000000000003</v>
      </c>
      <c r="AC1029" s="18">
        <f>SQRT((2*AA1029*'⚙ Assumptions'!$B$3)/AB1029)</f>
        <v>126.74485010489558</v>
      </c>
      <c r="AD1029" s="18">
        <f t="shared" si="218"/>
        <v>5.3533507199972341</v>
      </c>
      <c r="AE1029" s="18">
        <f t="shared" si="219"/>
        <v>132.09820082489281</v>
      </c>
      <c r="AF1029" s="18">
        <f t="shared" si="220"/>
        <v>0.10519822558706335</v>
      </c>
    </row>
    <row r="1030" spans="1:32" x14ac:dyDescent="0.3">
      <c r="A1030" s="19" t="s">
        <v>2071</v>
      </c>
      <c r="B1030" s="20" t="s">
        <v>2072</v>
      </c>
      <c r="C1030" s="16" t="s">
        <v>8</v>
      </c>
      <c r="D1030" s="16" t="str">
        <f>VLOOKUP(A1030,'Lead Time'!$A$2:$C$1180,3,0)</f>
        <v>Local</v>
      </c>
      <c r="E1030" s="23" t="str">
        <f>VLOOKUP(A1030,Classification!$A$2:$D$1180,4,0)</f>
        <v>C</v>
      </c>
      <c r="F1030" s="25" t="str">
        <f>VLOOKUP(A1030,Classification!$A$2:$E$1180,5,0)</f>
        <v>L</v>
      </c>
      <c r="G1030" s="21">
        <f>VLOOKUP(A1030,'Lead Time'!$A$2:$D$1180,4,0)</f>
        <v>22.333333333333332</v>
      </c>
      <c r="H1030" s="21">
        <f t="shared" si="208"/>
        <v>0.74444444444444435</v>
      </c>
      <c r="I1030" s="32">
        <f>VLOOKUP(A1030,Classification!$A$2:$F$1180,6,0)</f>
        <v>1.2450000000000001</v>
      </c>
      <c r="J1030" s="21">
        <f>-SUM('cons 2023 - 2025'!D1031:AM1031)</f>
        <v>22</v>
      </c>
      <c r="K1030" s="18">
        <f>-_xlfn.MINIFS('cons 2023 - 2025'!D1031:AM1031,'cons 2023 - 2025'!D1031:AM1031,"&lt;&gt;0")</f>
        <v>20</v>
      </c>
      <c r="L1030" s="18">
        <f>-_xlfn.MAXIFS('cons 2023 - 2025'!D1031:AM1031,'cons 2023 - 2025'!D1031:AM1031,"&lt;&gt;0")</f>
        <v>2</v>
      </c>
      <c r="M1030" s="19">
        <f>COUNTIF('cons 2023 - 2025'!D1031:AM1031,"&lt;&gt;0")</f>
        <v>2</v>
      </c>
      <c r="N1030" s="21">
        <f>-AVERAGE('cons 2023 - 2025'!D1031:AM1031)</f>
        <v>0.61111111111111116</v>
      </c>
      <c r="O1030" s="21">
        <f t="shared" si="209"/>
        <v>11</v>
      </c>
      <c r="P1030" s="21">
        <f>_xlfn.STDEV.S('cons 2023 - 2025'!D1031:AM1031)</f>
        <v>3.3404685537705872</v>
      </c>
      <c r="Q1030" s="21">
        <f>-AVERAGE('cons 2023 - 2025'!D1031:AM1031)/'⚙ Assumptions'!$B$5</f>
        <v>2.777777777777778E-2</v>
      </c>
      <c r="R1030" s="21">
        <f>_xlfn.STDEV.S('cons 2023 - 2025'!D1031:AM1031)/SQRT('⚙ Assumptions'!$B$5)</f>
        <v>0.71219028862727918</v>
      </c>
      <c r="S1030" s="21">
        <f>-IF(AVERAGE('cons 2023 - 2025'!D1031:AM1031)=0,"",_xlfn.STDEV.S('cons 2023 - 2025'!D1031:AM1031)/AVERAGE('cons 2023 - 2025'!D1031:AM1031))</f>
        <v>5.4662212698064145</v>
      </c>
      <c r="T1030" s="21" t="str">
        <f t="shared" si="210"/>
        <v>Z</v>
      </c>
      <c r="U1030" s="38">
        <f t="shared" si="211"/>
        <v>0.9</v>
      </c>
      <c r="V1030" s="21">
        <f t="shared" si="212"/>
        <v>1.28</v>
      </c>
      <c r="W1030" s="21">
        <f t="shared" si="213"/>
        <v>4.3080703934209934</v>
      </c>
      <c r="X1030" s="21">
        <f t="shared" si="214"/>
        <v>3.6892110779169358</v>
      </c>
      <c r="Y1030" s="21">
        <f t="shared" si="215"/>
        <v>4.9284407637913636</v>
      </c>
      <c r="Z1030" s="21">
        <f t="shared" si="216"/>
        <v>4.1441493495218742</v>
      </c>
      <c r="AA1030" s="21">
        <f>-AVERAGE('cons 2023 - 2025'!D1031:AM1031)*12</f>
        <v>7.3333333333333339</v>
      </c>
      <c r="AB1030" s="32">
        <f t="shared" si="217"/>
        <v>0.24900000000000003</v>
      </c>
      <c r="AC1030" s="21">
        <f>SQRT((2*AA1030*'⚙ Assumptions'!$B$3)/AB1030)</f>
        <v>93.996496559509325</v>
      </c>
      <c r="AD1030" s="21">
        <f t="shared" si="218"/>
        <v>4.1441493495218742</v>
      </c>
      <c r="AE1030" s="21">
        <f t="shared" si="219"/>
        <v>98.140645909031193</v>
      </c>
      <c r="AF1030" s="21">
        <f t="shared" si="220"/>
        <v>7.8017092144392744E-2</v>
      </c>
    </row>
    <row r="1031" spans="1:32" x14ac:dyDescent="0.3">
      <c r="A1031" s="16" t="s">
        <v>2073</v>
      </c>
      <c r="B1031" s="17" t="s">
        <v>2074</v>
      </c>
      <c r="C1031" s="16" t="s">
        <v>8</v>
      </c>
      <c r="D1031" s="16" t="str">
        <f>VLOOKUP(A1031,'Lead Time'!$A$2:$C$1180,3,0)</f>
        <v>Import</v>
      </c>
      <c r="E1031" s="23" t="str">
        <f>VLOOKUP(A1031,Classification!$A$2:$D$1180,4,0)</f>
        <v>C</v>
      </c>
      <c r="F1031" s="25" t="str">
        <f>VLOOKUP(A1031,Classification!$A$2:$E$1180,5,0)</f>
        <v>L</v>
      </c>
      <c r="G1031" s="18">
        <f>VLOOKUP(A1031,'Lead Time'!$A$2:$D$1180,4,0)</f>
        <v>167</v>
      </c>
      <c r="H1031" s="18">
        <f t="shared" si="208"/>
        <v>5.5666666666666664</v>
      </c>
      <c r="I1031" s="27">
        <f>VLOOKUP(A1031,Classification!$A$2:$F$1180,6,0)</f>
        <v>1.2330000000000001</v>
      </c>
      <c r="J1031" s="18">
        <f>-SUM('cons 2023 - 2025'!D1032:AM1032)</f>
        <v>140</v>
      </c>
      <c r="K1031" s="18">
        <f>-_xlfn.MINIFS('cons 2023 - 2025'!D1032:AM1032,'cons 2023 - 2025'!D1032:AM1032,"&lt;&gt;0")</f>
        <v>100</v>
      </c>
      <c r="L1031" s="18">
        <f>-_xlfn.MAXIFS('cons 2023 - 2025'!D1032:AM1032,'cons 2023 - 2025'!D1032:AM1032,"&lt;&gt;0")</f>
        <v>40</v>
      </c>
      <c r="M1031" s="16">
        <f>COUNTIF('cons 2023 - 2025'!D1032:AM1032,"&lt;&gt;0")</f>
        <v>2</v>
      </c>
      <c r="N1031" s="18">
        <f>-AVERAGE('cons 2023 - 2025'!D1032:AM1032)</f>
        <v>3.8888888888888888</v>
      </c>
      <c r="O1031" s="18">
        <f t="shared" si="209"/>
        <v>70</v>
      </c>
      <c r="P1031" s="18">
        <f>_xlfn.STDEV.S('cons 2023 - 2025'!D1032:AM1032)</f>
        <v>17.772816768115735</v>
      </c>
      <c r="Q1031" s="18">
        <f>-AVERAGE('cons 2023 - 2025'!D1032:AM1032)/'⚙ Assumptions'!$B$5</f>
        <v>0.17676767676767677</v>
      </c>
      <c r="R1031" s="18">
        <f>_xlfn.STDEV.S('cons 2023 - 2025'!D1032:AM1032)/SQRT('⚙ Assumptions'!$B$5)</f>
        <v>3.7891772666192796</v>
      </c>
      <c r="S1031" s="18">
        <f>-IF(AVERAGE('cons 2023 - 2025'!D1032:AM1032)=0,"",_xlfn.STDEV.S('cons 2023 - 2025'!D1032:AM1032)/AVERAGE('cons 2023 - 2025'!D1032:AM1032))</f>
        <v>4.5701528832297607</v>
      </c>
      <c r="T1031" s="18" t="str">
        <f t="shared" si="210"/>
        <v>Z</v>
      </c>
      <c r="U1031" s="37">
        <f t="shared" si="211"/>
        <v>0.9</v>
      </c>
      <c r="V1031" s="18">
        <f t="shared" si="212"/>
        <v>1.28</v>
      </c>
      <c r="W1031" s="18">
        <f t="shared" si="213"/>
        <v>62.677711101917794</v>
      </c>
      <c r="X1031" s="18">
        <f t="shared" si="214"/>
        <v>53.673985106834365</v>
      </c>
      <c r="Y1031" s="18">
        <f t="shared" si="215"/>
        <v>92.197913122119814</v>
      </c>
      <c r="Z1031" s="18">
        <f t="shared" si="216"/>
        <v>75.322133254982504</v>
      </c>
      <c r="AA1031" s="18">
        <f>-AVERAGE('cons 2023 - 2025'!D1032:AM1032)*12</f>
        <v>46.666666666666664</v>
      </c>
      <c r="AB1031" s="27">
        <f t="shared" si="217"/>
        <v>0.24660000000000004</v>
      </c>
      <c r="AC1031" s="18">
        <f>SQRT((2*AA1031*'⚙ Assumptions'!$B$3)/AB1031)</f>
        <v>238.2689668582986</v>
      </c>
      <c r="AD1031" s="18">
        <f t="shared" si="218"/>
        <v>75.322133254982504</v>
      </c>
      <c r="AE1031" s="18">
        <f t="shared" si="219"/>
        <v>313.59110011328107</v>
      </c>
      <c r="AF1031" s="18">
        <f t="shared" si="220"/>
        <v>0.19585709075752147</v>
      </c>
    </row>
    <row r="1032" spans="1:32" x14ac:dyDescent="0.3">
      <c r="A1032" s="19" t="s">
        <v>2075</v>
      </c>
      <c r="B1032" s="20" t="s">
        <v>2076</v>
      </c>
      <c r="C1032" s="16" t="s">
        <v>8</v>
      </c>
      <c r="D1032" s="16" t="str">
        <f>VLOOKUP(A1032,'Lead Time'!$A$2:$C$1180,3,0)</f>
        <v>Local</v>
      </c>
      <c r="E1032" s="23" t="str">
        <f>VLOOKUP(A1032,Classification!$A$2:$D$1180,4,0)</f>
        <v>C</v>
      </c>
      <c r="F1032" s="24" t="str">
        <f>VLOOKUP(A1032,Classification!$A$2:$E$1180,5,0)</f>
        <v>H</v>
      </c>
      <c r="G1032" s="21">
        <f>VLOOKUP(A1032,'Lead Time'!$A$2:$D$1180,4,0)</f>
        <v>8.25</v>
      </c>
      <c r="H1032" s="21">
        <f t="shared" si="208"/>
        <v>0.27500000000000002</v>
      </c>
      <c r="I1032" s="32">
        <f>VLOOKUP(A1032,Classification!$A$2:$F$1180,6,0)</f>
        <v>1.2</v>
      </c>
      <c r="J1032" s="21">
        <f>-SUM('cons 2023 - 2025'!D1033:AM1033)</f>
        <v>6681</v>
      </c>
      <c r="K1032" s="18">
        <f>-_xlfn.MINIFS('cons 2023 - 2025'!D1033:AM1033,'cons 2023 - 2025'!D1033:AM1033,"&lt;&gt;0")</f>
        <v>1269</v>
      </c>
      <c r="L1032" s="18">
        <f>-_xlfn.MAXIFS('cons 2023 - 2025'!D1033:AM1033,'cons 2023 - 2025'!D1033:AM1033,"&lt;&gt;0")</f>
        <v>4</v>
      </c>
      <c r="M1032" s="19">
        <f>COUNTIF('cons 2023 - 2025'!D1033:AM1033,"&lt;&gt;0")</f>
        <v>30</v>
      </c>
      <c r="N1032" s="21">
        <f>-AVERAGE('cons 2023 - 2025'!D1033:AM1033)</f>
        <v>185.58333333333334</v>
      </c>
      <c r="O1032" s="21">
        <f t="shared" si="209"/>
        <v>222.7</v>
      </c>
      <c r="P1032" s="21">
        <f>_xlfn.STDEV.S('cons 2023 - 2025'!D1033:AM1033)</f>
        <v>284.77383256592543</v>
      </c>
      <c r="Q1032" s="21">
        <f>-AVERAGE('cons 2023 - 2025'!D1033:AM1033)/'⚙ Assumptions'!$B$5</f>
        <v>8.4356060606060606</v>
      </c>
      <c r="R1032" s="21">
        <f>_xlfn.STDEV.S('cons 2023 - 2025'!D1033:AM1033)/SQRT('⚙ Assumptions'!$B$5)</f>
        <v>60.713985102387966</v>
      </c>
      <c r="S1032" s="21">
        <f>-IF(AVERAGE('cons 2023 - 2025'!D1033:AM1033)=0,"",_xlfn.STDEV.S('cons 2023 - 2025'!D1033:AM1033)/AVERAGE('cons 2023 - 2025'!D1033:AM1033))</f>
        <v>1.5344795647916951</v>
      </c>
      <c r="T1032" s="21" t="str">
        <f t="shared" si="210"/>
        <v>Z</v>
      </c>
      <c r="U1032" s="38">
        <f t="shared" si="211"/>
        <v>0.9</v>
      </c>
      <c r="V1032" s="21">
        <f t="shared" si="212"/>
        <v>1.28</v>
      </c>
      <c r="W1032" s="21">
        <f t="shared" si="213"/>
        <v>223.21618620265232</v>
      </c>
      <c r="X1032" s="21">
        <f t="shared" si="214"/>
        <v>191.15092180637944</v>
      </c>
      <c r="Y1032" s="21">
        <f t="shared" si="215"/>
        <v>292.80993620265235</v>
      </c>
      <c r="Z1032" s="21">
        <f t="shared" si="216"/>
        <v>242.18633847304611</v>
      </c>
      <c r="AA1032" s="21">
        <f>-AVERAGE('cons 2023 - 2025'!D1033:AM1033)*12</f>
        <v>2227</v>
      </c>
      <c r="AB1032" s="32">
        <f t="shared" si="217"/>
        <v>0.24</v>
      </c>
      <c r="AC1032" s="21">
        <f>SQRT((2*AA1032*'⚙ Assumptions'!$B$3)/AB1032)</f>
        <v>1668.4573713463583</v>
      </c>
      <c r="AD1032" s="21">
        <f t="shared" si="218"/>
        <v>242.18633847304611</v>
      </c>
      <c r="AE1032" s="21">
        <f t="shared" si="219"/>
        <v>1910.6437098194044</v>
      </c>
      <c r="AF1032" s="21">
        <f t="shared" si="220"/>
        <v>1.3347658970770868</v>
      </c>
    </row>
    <row r="1033" spans="1:32" x14ac:dyDescent="0.3">
      <c r="A1033" s="16" t="s">
        <v>2077</v>
      </c>
      <c r="B1033" s="17" t="s">
        <v>2078</v>
      </c>
      <c r="C1033" s="16" t="s">
        <v>8</v>
      </c>
      <c r="D1033" s="16" t="str">
        <f>VLOOKUP(A1033,'Lead Time'!$A$2:$C$1180,3,0)</f>
        <v>Local</v>
      </c>
      <c r="E1033" s="23" t="str">
        <f>VLOOKUP(A1033,Classification!$A$2:$D$1180,4,0)</f>
        <v>C</v>
      </c>
      <c r="F1033" s="25" t="str">
        <f>VLOOKUP(A1033,Classification!$A$2:$E$1180,5,0)</f>
        <v>L</v>
      </c>
      <c r="G1033" s="18">
        <f>VLOOKUP(A1033,'Lead Time'!$A$2:$D$1180,4,0)</f>
        <v>7</v>
      </c>
      <c r="H1033" s="18">
        <f t="shared" si="208"/>
        <v>0.23333333333333334</v>
      </c>
      <c r="I1033" s="27">
        <f>VLOOKUP(A1033,Classification!$A$2:$F$1180,6,0)</f>
        <v>1.1990000000000001</v>
      </c>
      <c r="J1033" s="18">
        <f>-SUM('cons 2023 - 2025'!D1034:AM1034)</f>
        <v>8</v>
      </c>
      <c r="K1033" s="18">
        <f>-_xlfn.MINIFS('cons 2023 - 2025'!D1034:AM1034,'cons 2023 - 2025'!D1034:AM1034,"&lt;&gt;0")</f>
        <v>5</v>
      </c>
      <c r="L1033" s="18">
        <f>-_xlfn.MAXIFS('cons 2023 - 2025'!D1034:AM1034,'cons 2023 - 2025'!D1034:AM1034,"&lt;&gt;0")</f>
        <v>3</v>
      </c>
      <c r="M1033" s="16">
        <f>COUNTIF('cons 2023 - 2025'!D1034:AM1034,"&lt;&gt;0")</f>
        <v>2</v>
      </c>
      <c r="N1033" s="18">
        <f>-AVERAGE('cons 2023 - 2025'!D1034:AM1034)</f>
        <v>0.22222222222222221</v>
      </c>
      <c r="O1033" s="18">
        <f t="shared" si="209"/>
        <v>4</v>
      </c>
      <c r="P1033" s="18">
        <f>_xlfn.STDEV.S('cons 2023 - 2025'!D1034:AM1034)</f>
        <v>0.95949722283856587</v>
      </c>
      <c r="Q1033" s="18">
        <f>-AVERAGE('cons 2023 - 2025'!D1034:AM1034)/'⚙ Assumptions'!$B$5</f>
        <v>1.01010101010101E-2</v>
      </c>
      <c r="R1033" s="18">
        <f>_xlfn.STDEV.S('cons 2023 - 2025'!D1034:AM1034)/SQRT('⚙ Assumptions'!$B$5)</f>
        <v>0.20456549525040102</v>
      </c>
      <c r="S1033" s="18">
        <f>-IF(AVERAGE('cons 2023 - 2025'!D1034:AM1034)=0,"",_xlfn.STDEV.S('cons 2023 - 2025'!D1034:AM1034)/AVERAGE('cons 2023 - 2025'!D1034:AM1034))</f>
        <v>4.3177375027735465</v>
      </c>
      <c r="T1033" s="18" t="str">
        <f t="shared" si="210"/>
        <v>Z</v>
      </c>
      <c r="U1033" s="37">
        <f t="shared" si="211"/>
        <v>0.9</v>
      </c>
      <c r="V1033" s="18">
        <f t="shared" si="212"/>
        <v>1.28</v>
      </c>
      <c r="W1033" s="18">
        <f t="shared" si="213"/>
        <v>0.69277366688937703</v>
      </c>
      <c r="X1033" s="18">
        <f t="shared" si="214"/>
        <v>0.59325592503791535</v>
      </c>
      <c r="Y1033" s="18">
        <f t="shared" si="215"/>
        <v>0.76348073759644774</v>
      </c>
      <c r="Z1033" s="18">
        <f t="shared" si="216"/>
        <v>0.64510777688976717</v>
      </c>
      <c r="AA1033" s="18">
        <f>-AVERAGE('cons 2023 - 2025'!D1034:AM1034)*12</f>
        <v>2.6666666666666665</v>
      </c>
      <c r="AB1033" s="27">
        <f t="shared" si="217"/>
        <v>0.23980000000000001</v>
      </c>
      <c r="AC1033" s="18">
        <f>SQRT((2*AA1033*'⚙ Assumptions'!$B$3)/AB1033)</f>
        <v>57.759098225790773</v>
      </c>
      <c r="AD1033" s="18">
        <f t="shared" si="218"/>
        <v>0.64510777688976717</v>
      </c>
      <c r="AE1033" s="18">
        <f t="shared" si="219"/>
        <v>58.404206002680539</v>
      </c>
      <c r="AF1033" s="18">
        <f t="shared" si="220"/>
        <v>4.6168772515148761E-2</v>
      </c>
    </row>
    <row r="1034" spans="1:32" x14ac:dyDescent="0.3">
      <c r="A1034" s="19" t="s">
        <v>2079</v>
      </c>
      <c r="B1034" s="20" t="s">
        <v>2080</v>
      </c>
      <c r="C1034" s="16" t="s">
        <v>8</v>
      </c>
      <c r="D1034" s="16" t="str">
        <f>VLOOKUP(A1034,'Lead Time'!$A$2:$C$1180,3,0)</f>
        <v>Local</v>
      </c>
      <c r="E1034" s="23" t="str">
        <f>VLOOKUP(A1034,Classification!$A$2:$D$1180,4,0)</f>
        <v>C</v>
      </c>
      <c r="F1034" s="26" t="str">
        <f>VLOOKUP(A1034,Classification!$A$2:$E$1180,5,0)</f>
        <v>M</v>
      </c>
      <c r="G1034" s="21">
        <f>VLOOKUP(A1034,'Lead Time'!$A$2:$D$1180,4,0)</f>
        <v>19</v>
      </c>
      <c r="H1034" s="21">
        <f t="shared" si="208"/>
        <v>0.6333333333333333</v>
      </c>
      <c r="I1034" s="32">
        <f>VLOOKUP(A1034,Classification!$A$2:$F$1180,6,0)</f>
        <v>1.194</v>
      </c>
      <c r="J1034" s="21">
        <f>-SUM('cons 2023 - 2025'!D1035:AM1035)</f>
        <v>37</v>
      </c>
      <c r="K1034" s="18">
        <f>-_xlfn.MINIFS('cons 2023 - 2025'!D1035:AM1035,'cons 2023 - 2025'!D1035:AM1035,"&lt;&gt;0")</f>
        <v>6</v>
      </c>
      <c r="L1034" s="18">
        <f>-_xlfn.MAXIFS('cons 2023 - 2025'!D1035:AM1035,'cons 2023 - 2025'!D1035:AM1035,"&lt;&gt;0")</f>
        <v>1</v>
      </c>
      <c r="M1034" s="19">
        <f>COUNTIF('cons 2023 - 2025'!D1035:AM1035,"&lt;&gt;0")</f>
        <v>17</v>
      </c>
      <c r="N1034" s="21">
        <f>-AVERAGE('cons 2023 - 2025'!D1035:AM1035)</f>
        <v>1.0277777777777777</v>
      </c>
      <c r="O1034" s="21">
        <f t="shared" si="209"/>
        <v>2.1764705882352939</v>
      </c>
      <c r="P1034" s="21">
        <f>_xlfn.STDEV.S('cons 2023 - 2025'!D1035:AM1035)</f>
        <v>1.5396866306605772</v>
      </c>
      <c r="Q1034" s="21">
        <f>-AVERAGE('cons 2023 - 2025'!D1035:AM1035)/'⚙ Assumptions'!$B$5</f>
        <v>4.6717171717171713E-2</v>
      </c>
      <c r="R1034" s="21">
        <f>_xlfn.STDEV.S('cons 2023 - 2025'!D1035:AM1035)/SQRT('⚙ Assumptions'!$B$5)</f>
        <v>0.32826229261999124</v>
      </c>
      <c r="S1034" s="21">
        <f>-IF(AVERAGE('cons 2023 - 2025'!D1035:AM1035)=0,"",_xlfn.STDEV.S('cons 2023 - 2025'!D1035:AM1035)/AVERAGE('cons 2023 - 2025'!D1035:AM1035))</f>
        <v>1.4980734784805618</v>
      </c>
      <c r="T1034" s="21" t="str">
        <f t="shared" si="210"/>
        <v>Z</v>
      </c>
      <c r="U1034" s="38">
        <f t="shared" si="211"/>
        <v>0.9</v>
      </c>
      <c r="V1034" s="21">
        <f t="shared" si="212"/>
        <v>1.28</v>
      </c>
      <c r="W1034" s="21">
        <f t="shared" si="213"/>
        <v>1.8315035654470648</v>
      </c>
      <c r="X1034" s="21">
        <f t="shared" si="214"/>
        <v>1.5684059511214652</v>
      </c>
      <c r="Y1034" s="21">
        <f t="shared" si="215"/>
        <v>2.7191298280733274</v>
      </c>
      <c r="Z1034" s="21">
        <f t="shared" si="216"/>
        <v>2.2193318770473911</v>
      </c>
      <c r="AA1034" s="21">
        <f>-AVERAGE('cons 2023 - 2025'!D1035:AM1035)*12</f>
        <v>12.333333333333332</v>
      </c>
      <c r="AB1034" s="32">
        <f t="shared" si="217"/>
        <v>0.23880000000000001</v>
      </c>
      <c r="AC1034" s="21">
        <f>SQRT((2*AA1034*'⚙ Assumptions'!$B$3)/AB1034)</f>
        <v>124.47544879788074</v>
      </c>
      <c r="AD1034" s="21">
        <f t="shared" si="218"/>
        <v>2.2193318770473911</v>
      </c>
      <c r="AE1034" s="21">
        <f t="shared" si="219"/>
        <v>126.69478067492814</v>
      </c>
      <c r="AF1034" s="21">
        <f t="shared" si="220"/>
        <v>9.9082457243113098E-2</v>
      </c>
    </row>
    <row r="1035" spans="1:32" x14ac:dyDescent="0.3">
      <c r="A1035" s="16" t="s">
        <v>2081</v>
      </c>
      <c r="B1035" s="17" t="s">
        <v>2082</v>
      </c>
      <c r="C1035" s="16" t="s">
        <v>8</v>
      </c>
      <c r="D1035" s="16" t="str">
        <f>VLOOKUP(A1035,'Lead Time'!$A$2:$C$1180,3,0)</f>
        <v>Local</v>
      </c>
      <c r="E1035" s="23" t="str">
        <f>VLOOKUP(A1035,Classification!$A$2:$D$1180,4,0)</f>
        <v>C</v>
      </c>
      <c r="F1035" s="26" t="str">
        <f>VLOOKUP(A1035,Classification!$A$2:$E$1180,5,0)</f>
        <v>M</v>
      </c>
      <c r="G1035" s="18">
        <f>VLOOKUP(A1035,'Lead Time'!$A$2:$D$1180,4,0)</f>
        <v>14</v>
      </c>
      <c r="H1035" s="18">
        <f t="shared" si="208"/>
        <v>0.46666666666666667</v>
      </c>
      <c r="I1035" s="27">
        <f>VLOOKUP(A1035,Classification!$A$2:$F$1180,6,0)</f>
        <v>1.1839999999999999</v>
      </c>
      <c r="J1035" s="18">
        <f>-SUM('cons 2023 - 2025'!D1036:AM1036)</f>
        <v>215</v>
      </c>
      <c r="K1035" s="18">
        <f>-_xlfn.MINIFS('cons 2023 - 2025'!D1036:AM1036,'cons 2023 - 2025'!D1036:AM1036,"&lt;&gt;0")</f>
        <v>60</v>
      </c>
      <c r="L1035" s="18">
        <f>-_xlfn.MAXIFS('cons 2023 - 2025'!D1036:AM1036,'cons 2023 - 2025'!D1036:AM1036,"&lt;&gt;0")</f>
        <v>2</v>
      </c>
      <c r="M1035" s="16">
        <f>COUNTIF('cons 2023 - 2025'!D1036:AM1036,"&lt;&gt;0")</f>
        <v>10</v>
      </c>
      <c r="N1035" s="18">
        <f>-AVERAGE('cons 2023 - 2025'!D1036:AM1036)</f>
        <v>5.9722222222222223</v>
      </c>
      <c r="O1035" s="18">
        <f t="shared" si="209"/>
        <v>21.5</v>
      </c>
      <c r="P1035" s="18">
        <f>_xlfn.STDEV.S('cons 2023 - 2025'!D1036:AM1036)</f>
        <v>12.699800023422441</v>
      </c>
      <c r="Q1035" s="18">
        <f>-AVERAGE('cons 2023 - 2025'!D1036:AM1036)/'⚙ Assumptions'!$B$5</f>
        <v>0.27146464646464646</v>
      </c>
      <c r="R1035" s="18">
        <f>_xlfn.STDEV.S('cons 2023 - 2025'!D1036:AM1036)/SQRT('⚙ Assumptions'!$B$5)</f>
        <v>2.7076064625666625</v>
      </c>
      <c r="S1035" s="18">
        <f>-IF(AVERAGE('cons 2023 - 2025'!D1036:AM1036)=0,"",_xlfn.STDEV.S('cons 2023 - 2025'!D1036:AM1036)/AVERAGE('cons 2023 - 2025'!D1036:AM1036))</f>
        <v>2.1264781434567808</v>
      </c>
      <c r="T1035" s="18" t="str">
        <f t="shared" si="210"/>
        <v>Z</v>
      </c>
      <c r="U1035" s="37">
        <f t="shared" si="211"/>
        <v>0.9</v>
      </c>
      <c r="V1035" s="18">
        <f t="shared" si="212"/>
        <v>1.28</v>
      </c>
      <c r="W1035" s="18">
        <f t="shared" si="213"/>
        <v>12.96759772305845</v>
      </c>
      <c r="X1035" s="18">
        <f t="shared" si="214"/>
        <v>11.104787249283611</v>
      </c>
      <c r="Y1035" s="18">
        <f t="shared" si="215"/>
        <v>16.768102773563502</v>
      </c>
      <c r="Z1035" s="18">
        <f t="shared" si="216"/>
        <v>13.891824286320649</v>
      </c>
      <c r="AA1035" s="18">
        <f>-AVERAGE('cons 2023 - 2025'!D1036:AM1036)*12</f>
        <v>71.666666666666671</v>
      </c>
      <c r="AB1035" s="27">
        <f t="shared" si="217"/>
        <v>0.23680000000000001</v>
      </c>
      <c r="AC1035" s="18">
        <f>SQRT((2*AA1035*'⚙ Assumptions'!$B$3)/AB1035)</f>
        <v>301.32029290925448</v>
      </c>
      <c r="AD1035" s="18">
        <f t="shared" si="218"/>
        <v>13.891824286320649</v>
      </c>
      <c r="AE1035" s="18">
        <f t="shared" si="219"/>
        <v>315.2121171955751</v>
      </c>
      <c r="AF1035" s="18">
        <f t="shared" si="220"/>
        <v>0.23784215120303823</v>
      </c>
    </row>
    <row r="1036" spans="1:32" x14ac:dyDescent="0.3">
      <c r="A1036" s="19" t="s">
        <v>2083</v>
      </c>
      <c r="B1036" s="20" t="s">
        <v>2084</v>
      </c>
      <c r="C1036" s="16" t="s">
        <v>8</v>
      </c>
      <c r="D1036" s="16" t="str">
        <f>VLOOKUP(A1036,'Lead Time'!$A$2:$C$1180,3,0)</f>
        <v>Local</v>
      </c>
      <c r="E1036" s="23" t="str">
        <f>VLOOKUP(A1036,Classification!$A$2:$D$1180,4,0)</f>
        <v>C</v>
      </c>
      <c r="F1036" s="26" t="str">
        <f>VLOOKUP(A1036,Classification!$A$2:$E$1180,5,0)</f>
        <v>M</v>
      </c>
      <c r="G1036" s="21">
        <f>VLOOKUP(A1036,'Lead Time'!$A$2:$D$1180,4,0)</f>
        <v>12.666666666666666</v>
      </c>
      <c r="H1036" s="21">
        <f t="shared" si="208"/>
        <v>0.42222222222222222</v>
      </c>
      <c r="I1036" s="32">
        <f>VLOOKUP(A1036,Classification!$A$2:$F$1180,6,0)</f>
        <v>1.175</v>
      </c>
      <c r="J1036" s="21">
        <f>-SUM('cons 2023 - 2025'!D1037:AM1037)</f>
        <v>69</v>
      </c>
      <c r="K1036" s="18">
        <f>-_xlfn.MINIFS('cons 2023 - 2025'!D1037:AM1037,'cons 2023 - 2025'!D1037:AM1037,"&lt;&gt;0")</f>
        <v>8</v>
      </c>
      <c r="L1036" s="18">
        <f>-_xlfn.MAXIFS('cons 2023 - 2025'!D1037:AM1037,'cons 2023 - 2025'!D1037:AM1037,"&lt;&gt;0")</f>
        <v>1</v>
      </c>
      <c r="M1036" s="19">
        <f>COUNTIF('cons 2023 - 2025'!D1037:AM1037,"&lt;&gt;0")</f>
        <v>13</v>
      </c>
      <c r="N1036" s="21">
        <f>-AVERAGE('cons 2023 - 2025'!D1037:AM1037)</f>
        <v>1.9166666666666667</v>
      </c>
      <c r="O1036" s="21">
        <f t="shared" si="209"/>
        <v>5.3076923076923075</v>
      </c>
      <c r="P1036" s="21">
        <f>_xlfn.STDEV.S('cons 2023 - 2025'!D1037:AM1037)</f>
        <v>2.8523173536116708</v>
      </c>
      <c r="Q1036" s="21">
        <f>-AVERAGE('cons 2023 - 2025'!D1037:AM1037)/'⚙ Assumptions'!$B$5</f>
        <v>8.7121212121212127E-2</v>
      </c>
      <c r="R1036" s="21">
        <f>_xlfn.STDEV.S('cons 2023 - 2025'!D1037:AM1037)/SQRT('⚙ Assumptions'!$B$5)</f>
        <v>0.60811610306354724</v>
      </c>
      <c r="S1036" s="21">
        <f>-IF(AVERAGE('cons 2023 - 2025'!D1037:AM1037)=0,"",_xlfn.STDEV.S('cons 2023 - 2025'!D1037:AM1037)/AVERAGE('cons 2023 - 2025'!D1037:AM1037))</f>
        <v>1.4881655757973935</v>
      </c>
      <c r="T1036" s="21" t="str">
        <f t="shared" si="210"/>
        <v>Z</v>
      </c>
      <c r="U1036" s="38">
        <f t="shared" si="211"/>
        <v>0.9</v>
      </c>
      <c r="V1036" s="21">
        <f t="shared" si="212"/>
        <v>1.28</v>
      </c>
      <c r="W1036" s="21">
        <f t="shared" si="213"/>
        <v>2.770305373324728</v>
      </c>
      <c r="X1036" s="21">
        <f t="shared" si="214"/>
        <v>2.3723477889521241</v>
      </c>
      <c r="Y1036" s="21">
        <f t="shared" si="215"/>
        <v>3.8738407268600819</v>
      </c>
      <c r="Z1036" s="21">
        <f t="shared" si="216"/>
        <v>3.1816070482113834</v>
      </c>
      <c r="AA1036" s="21">
        <f>-AVERAGE('cons 2023 - 2025'!D1037:AM1037)*12</f>
        <v>23</v>
      </c>
      <c r="AB1036" s="32">
        <f t="shared" si="217"/>
        <v>0.23500000000000001</v>
      </c>
      <c r="AC1036" s="21">
        <f>SQRT((2*AA1036*'⚙ Assumptions'!$B$3)/AB1036)</f>
        <v>171.35256673787987</v>
      </c>
      <c r="AD1036" s="21">
        <f t="shared" si="218"/>
        <v>3.1816070482113834</v>
      </c>
      <c r="AE1036" s="21">
        <f t="shared" si="219"/>
        <v>174.53417378609126</v>
      </c>
      <c r="AF1036" s="21">
        <f t="shared" si="220"/>
        <v>0.1342261772780059</v>
      </c>
    </row>
    <row r="1037" spans="1:32" x14ac:dyDescent="0.3">
      <c r="A1037" s="16" t="s">
        <v>2085</v>
      </c>
      <c r="B1037" s="17" t="s">
        <v>2086</v>
      </c>
      <c r="C1037" s="16" t="s">
        <v>8</v>
      </c>
      <c r="D1037" s="16"/>
      <c r="E1037" s="23" t="str">
        <f>VLOOKUP(A1037,Classification!$A$2:$D$1180,4,0)</f>
        <v>C</v>
      </c>
      <c r="F1037" s="25" t="str">
        <f>VLOOKUP(A1037,Classification!$A$2:$E$1180,5,0)</f>
        <v>L</v>
      </c>
      <c r="G1037" s="18">
        <f>VLOOKUP(A1037,'Lead Time'!$A$2:$D$1180,4,0)</f>
        <v>44</v>
      </c>
      <c r="H1037" s="18">
        <f t="shared" si="208"/>
        <v>1.4666666666666666</v>
      </c>
      <c r="I1037" s="27">
        <f>VLOOKUP(A1037,Classification!$A$2:$F$1180,6,0)</f>
        <v>1.1679999999999999</v>
      </c>
      <c r="J1037" s="18">
        <f>-SUM('cons 2023 - 2025'!D1038:AM1038)</f>
        <v>26</v>
      </c>
      <c r="K1037" s="18">
        <f>-_xlfn.MINIFS('cons 2023 - 2025'!D1038:AM1038,'cons 2023 - 2025'!D1038:AM1038,"&lt;&gt;0")</f>
        <v>18</v>
      </c>
      <c r="L1037" s="18">
        <f>-_xlfn.MAXIFS('cons 2023 - 2025'!D1038:AM1038,'cons 2023 - 2025'!D1038:AM1038,"&lt;&gt;0")</f>
        <v>8</v>
      </c>
      <c r="M1037" s="16">
        <f>COUNTIF('cons 2023 - 2025'!D1038:AM1038,"&lt;&gt;0")</f>
        <v>2</v>
      </c>
      <c r="N1037" s="18">
        <f>-AVERAGE('cons 2023 - 2025'!D1038:AM1038)</f>
        <v>0.72222222222222221</v>
      </c>
      <c r="O1037" s="18">
        <f t="shared" si="209"/>
        <v>13</v>
      </c>
      <c r="P1037" s="18">
        <f>_xlfn.STDEV.S('cons 2023 - 2025'!D1038:AM1038)</f>
        <v>3.2479541790496906</v>
      </c>
      <c r="Q1037" s="18">
        <f>-AVERAGE('cons 2023 - 2025'!D1038:AM1038)/'⚙ Assumptions'!$B$5</f>
        <v>3.2828282828282825E-2</v>
      </c>
      <c r="R1037" s="18">
        <f>_xlfn.STDEV.S('cons 2023 - 2025'!D1038:AM1038)/SQRT('⚙ Assumptions'!$B$5)</f>
        <v>0.69246615766359265</v>
      </c>
      <c r="S1037" s="18">
        <f>-IF(AVERAGE('cons 2023 - 2025'!D1038:AM1038)=0,"",_xlfn.STDEV.S('cons 2023 - 2025'!D1038:AM1038)/AVERAGE('cons 2023 - 2025'!D1038:AM1038))</f>
        <v>4.4971673248380331</v>
      </c>
      <c r="T1037" s="18" t="str">
        <f t="shared" si="210"/>
        <v>Z</v>
      </c>
      <c r="U1037" s="37">
        <f t="shared" si="211"/>
        <v>0.9</v>
      </c>
      <c r="V1037" s="18">
        <f t="shared" si="212"/>
        <v>1.28</v>
      </c>
      <c r="W1037" s="18">
        <f t="shared" si="213"/>
        <v>5.8794250879724093</v>
      </c>
      <c r="X1037" s="18">
        <f t="shared" si="214"/>
        <v>5.0348388455896176</v>
      </c>
      <c r="Y1037" s="18">
        <f t="shared" si="215"/>
        <v>7.3238695324168539</v>
      </c>
      <c r="Z1037" s="18">
        <f t="shared" si="216"/>
        <v>6.0940981048488769</v>
      </c>
      <c r="AA1037" s="18">
        <f>-AVERAGE('cons 2023 - 2025'!D1038:AM1038)*12</f>
        <v>8.6666666666666661</v>
      </c>
      <c r="AB1037" s="27">
        <f t="shared" si="217"/>
        <v>0.2336</v>
      </c>
      <c r="AC1037" s="18">
        <f>SQRT((2*AA1037*'⚙ Assumptions'!$B$3)/AB1037)</f>
        <v>105.49946438869426</v>
      </c>
      <c r="AD1037" s="18">
        <f t="shared" si="218"/>
        <v>6.0940981048488769</v>
      </c>
      <c r="AE1037" s="18">
        <f t="shared" si="219"/>
        <v>111.59356249354315</v>
      </c>
      <c r="AF1037" s="18">
        <f t="shared" si="220"/>
        <v>8.2148916270663272E-2</v>
      </c>
    </row>
    <row r="1038" spans="1:32" x14ac:dyDescent="0.3">
      <c r="A1038" s="19" t="s">
        <v>2087</v>
      </c>
      <c r="B1038" s="20" t="s">
        <v>2088</v>
      </c>
      <c r="C1038" s="16" t="s">
        <v>8</v>
      </c>
      <c r="D1038" s="16" t="str">
        <f>VLOOKUP(A1038,'Lead Time'!$A$2:$C$1180,3,0)</f>
        <v>Local</v>
      </c>
      <c r="E1038" s="23" t="str">
        <f>VLOOKUP(A1038,Classification!$A$2:$D$1180,4,0)</f>
        <v>C</v>
      </c>
      <c r="F1038" s="25" t="str">
        <f>VLOOKUP(A1038,Classification!$A$2:$E$1180,5,0)</f>
        <v>L</v>
      </c>
      <c r="G1038" s="21">
        <f>VLOOKUP(A1038,'Lead Time'!$A$2:$D$1180,4,0)</f>
        <v>7</v>
      </c>
      <c r="H1038" s="21">
        <f t="shared" si="208"/>
        <v>0.23333333333333334</v>
      </c>
      <c r="I1038" s="32">
        <f>VLOOKUP(A1038,Classification!$A$2:$F$1180,6,0)</f>
        <v>1.1659999999999999</v>
      </c>
      <c r="J1038" s="21">
        <f>-SUM('cons 2023 - 2025'!D1039:AM1039)</f>
        <v>30</v>
      </c>
      <c r="K1038" s="18">
        <f>-_xlfn.MINIFS('cons 2023 - 2025'!D1039:AM1039,'cons 2023 - 2025'!D1039:AM1039,"&lt;&gt;0")</f>
        <v>30</v>
      </c>
      <c r="L1038" s="18">
        <f>-_xlfn.MAXIFS('cons 2023 - 2025'!D1039:AM1039,'cons 2023 - 2025'!D1039:AM1039,"&lt;&gt;0")</f>
        <v>30</v>
      </c>
      <c r="M1038" s="19">
        <f>COUNTIF('cons 2023 - 2025'!D1039:AM1039,"&lt;&gt;0")</f>
        <v>1</v>
      </c>
      <c r="N1038" s="21">
        <f>-AVERAGE('cons 2023 - 2025'!D1039:AM1039)</f>
        <v>0.83333333333333337</v>
      </c>
      <c r="O1038" s="21">
        <f t="shared" si="209"/>
        <v>30</v>
      </c>
      <c r="P1038" s="21">
        <f>_xlfn.STDEV.S('cons 2023 - 2025'!D1039:AM1039)</f>
        <v>5</v>
      </c>
      <c r="Q1038" s="21">
        <f>-AVERAGE('cons 2023 - 2025'!D1039:AM1039)/'⚙ Assumptions'!$B$5</f>
        <v>3.787878787878788E-2</v>
      </c>
      <c r="R1038" s="21">
        <f>_xlfn.STDEV.S('cons 2023 - 2025'!D1039:AM1039)/SQRT('⚙ Assumptions'!$B$5)</f>
        <v>1.0660035817780522</v>
      </c>
      <c r="S1038" s="21">
        <f>-IF(AVERAGE('cons 2023 - 2025'!D1039:AM1039)=0,"",_xlfn.STDEV.S('cons 2023 - 2025'!D1039:AM1039)/AVERAGE('cons 2023 - 2025'!D1039:AM1039))</f>
        <v>6</v>
      </c>
      <c r="T1038" s="21" t="str">
        <f t="shared" si="210"/>
        <v>Z</v>
      </c>
      <c r="U1038" s="38">
        <f t="shared" si="211"/>
        <v>0.9</v>
      </c>
      <c r="V1038" s="21">
        <f t="shared" si="212"/>
        <v>1.28</v>
      </c>
      <c r="W1038" s="21">
        <f t="shared" si="213"/>
        <v>3.6100868788337039</v>
      </c>
      <c r="X1038" s="21">
        <f t="shared" si="214"/>
        <v>3.0914937058537468</v>
      </c>
      <c r="Y1038" s="21">
        <f t="shared" si="215"/>
        <v>3.8752383939852191</v>
      </c>
      <c r="Z1038" s="21">
        <f t="shared" si="216"/>
        <v>3.2859381502981915</v>
      </c>
      <c r="AA1038" s="21">
        <f>-AVERAGE('cons 2023 - 2025'!D1039:AM1039)*12</f>
        <v>10</v>
      </c>
      <c r="AB1038" s="32">
        <f t="shared" si="217"/>
        <v>0.23319999999999999</v>
      </c>
      <c r="AC1038" s="21">
        <f>SQRT((2*AA1038*'⚙ Assumptions'!$B$3)/AB1038)</f>
        <v>113.42175274862167</v>
      </c>
      <c r="AD1038" s="21">
        <f t="shared" si="218"/>
        <v>3.2859381502981915</v>
      </c>
      <c r="AE1038" s="21">
        <f t="shared" si="219"/>
        <v>116.70769089891986</v>
      </c>
      <c r="AF1038" s="21">
        <f t="shared" si="220"/>
        <v>8.8166509136595253E-2</v>
      </c>
    </row>
    <row r="1039" spans="1:32" x14ac:dyDescent="0.3">
      <c r="A1039" s="16" t="s">
        <v>2089</v>
      </c>
      <c r="B1039" s="17" t="s">
        <v>2090</v>
      </c>
      <c r="C1039" s="16" t="s">
        <v>8</v>
      </c>
      <c r="D1039" s="16" t="str">
        <f>VLOOKUP(A1039,'Lead Time'!$A$2:$C$1180,3,0)</f>
        <v>Local</v>
      </c>
      <c r="E1039" s="23" t="str">
        <f>VLOOKUP(A1039,Classification!$A$2:$D$1180,4,0)</f>
        <v>C</v>
      </c>
      <c r="F1039" s="25" t="str">
        <f>VLOOKUP(A1039,Classification!$A$2:$E$1180,5,0)</f>
        <v>L</v>
      </c>
      <c r="G1039" s="18">
        <f>VLOOKUP(A1039,'Lead Time'!$A$2:$D$1180,4,0)</f>
        <v>18</v>
      </c>
      <c r="H1039" s="18">
        <f t="shared" si="208"/>
        <v>0.6</v>
      </c>
      <c r="I1039" s="27">
        <f>VLOOKUP(A1039,Classification!$A$2:$F$1180,6,0)</f>
        <v>1.1419999999999999</v>
      </c>
      <c r="J1039" s="18">
        <f>-SUM('cons 2023 - 2025'!D1040:AM1040)</f>
        <v>2</v>
      </c>
      <c r="K1039" s="18">
        <f>-_xlfn.MINIFS('cons 2023 - 2025'!D1040:AM1040,'cons 2023 - 2025'!D1040:AM1040,"&lt;&gt;0")</f>
        <v>1</v>
      </c>
      <c r="L1039" s="18">
        <f>-_xlfn.MAXIFS('cons 2023 - 2025'!D1040:AM1040,'cons 2023 - 2025'!D1040:AM1040,"&lt;&gt;0")</f>
        <v>1</v>
      </c>
      <c r="M1039" s="16">
        <f>COUNTIF('cons 2023 - 2025'!D1040:AM1040,"&lt;&gt;0")</f>
        <v>2</v>
      </c>
      <c r="N1039" s="18">
        <f>-AVERAGE('cons 2023 - 2025'!D1040:AM1040)</f>
        <v>5.5555555555555552E-2</v>
      </c>
      <c r="O1039" s="18">
        <f t="shared" si="209"/>
        <v>1</v>
      </c>
      <c r="P1039" s="18">
        <f>_xlfn.STDEV.S('cons 2023 - 2025'!D1040:AM1040)</f>
        <v>0.2323106841457232</v>
      </c>
      <c r="Q1039" s="18">
        <f>-AVERAGE('cons 2023 - 2025'!D1040:AM1040)/'⚙ Assumptions'!$B$5</f>
        <v>2.525252525252525E-3</v>
      </c>
      <c r="R1039" s="18">
        <f>_xlfn.STDEV.S('cons 2023 - 2025'!D1040:AM1040)/SQRT('⚙ Assumptions'!$B$5)</f>
        <v>4.9528804276930134E-2</v>
      </c>
      <c r="S1039" s="18">
        <f>-IF(AVERAGE('cons 2023 - 2025'!D1040:AM1040)=0,"",_xlfn.STDEV.S('cons 2023 - 2025'!D1040:AM1040)/AVERAGE('cons 2023 - 2025'!D1040:AM1040))</f>
        <v>4.1815923146230176</v>
      </c>
      <c r="T1039" s="18" t="str">
        <f t="shared" si="210"/>
        <v>Z</v>
      </c>
      <c r="U1039" s="37">
        <f t="shared" si="211"/>
        <v>0.9</v>
      </c>
      <c r="V1039" s="18">
        <f t="shared" si="212"/>
        <v>1.28</v>
      </c>
      <c r="W1039" s="18">
        <f t="shared" si="213"/>
        <v>0.26897013786837942</v>
      </c>
      <c r="X1039" s="18">
        <f t="shared" si="214"/>
        <v>0.23033226517566399</v>
      </c>
      <c r="Y1039" s="18">
        <f t="shared" si="215"/>
        <v>0.31442468332292489</v>
      </c>
      <c r="Z1039" s="18">
        <f t="shared" si="216"/>
        <v>0.26366559850899735</v>
      </c>
      <c r="AA1039" s="18">
        <f>-AVERAGE('cons 2023 - 2025'!D1040:AM1040)*12</f>
        <v>0.66666666666666663</v>
      </c>
      <c r="AB1039" s="27">
        <f t="shared" si="217"/>
        <v>0.22839999999999999</v>
      </c>
      <c r="AC1039" s="18">
        <f>SQRT((2*AA1039*'⚙ Assumptions'!$B$3)/AB1039)</f>
        <v>29.591497808609109</v>
      </c>
      <c r="AD1039" s="18">
        <f t="shared" si="218"/>
        <v>0.26366559850899735</v>
      </c>
      <c r="AE1039" s="18">
        <f t="shared" si="219"/>
        <v>29.855163407118106</v>
      </c>
      <c r="AF1039" s="18">
        <f t="shared" si="220"/>
        <v>2.2528993664954401E-2</v>
      </c>
    </row>
    <row r="1040" spans="1:32" x14ac:dyDescent="0.3">
      <c r="A1040" s="19" t="s">
        <v>2091</v>
      </c>
      <c r="B1040" s="20" t="s">
        <v>2092</v>
      </c>
      <c r="C1040" s="16" t="s">
        <v>8</v>
      </c>
      <c r="D1040" s="16" t="str">
        <f>VLOOKUP(A1040,'Lead Time'!$A$2:$C$1180,3,0)</f>
        <v>Local</v>
      </c>
      <c r="E1040" s="23" t="str">
        <f>VLOOKUP(A1040,Classification!$A$2:$D$1180,4,0)</f>
        <v>C</v>
      </c>
      <c r="F1040" s="25" t="str">
        <f>VLOOKUP(A1040,Classification!$A$2:$E$1180,5,0)</f>
        <v>L</v>
      </c>
      <c r="G1040" s="21">
        <f>VLOOKUP(A1040,'Lead Time'!$A$2:$D$1180,4,0)</f>
        <v>12</v>
      </c>
      <c r="H1040" s="21">
        <f t="shared" si="208"/>
        <v>0.4</v>
      </c>
      <c r="I1040" s="32">
        <f>VLOOKUP(A1040,Classification!$A$2:$F$1180,6,0)</f>
        <v>1.1200000000000001</v>
      </c>
      <c r="J1040" s="21">
        <f>-SUM('cons 2023 - 2025'!D1041:AM1041)</f>
        <v>190</v>
      </c>
      <c r="K1040" s="18">
        <f>-_xlfn.MINIFS('cons 2023 - 2025'!D1041:AM1041,'cons 2023 - 2025'!D1041:AM1041,"&lt;&gt;0")</f>
        <v>90</v>
      </c>
      <c r="L1040" s="18">
        <f>-_xlfn.MAXIFS('cons 2023 - 2025'!D1041:AM1041,'cons 2023 - 2025'!D1041:AM1041,"&lt;&gt;0")</f>
        <v>10</v>
      </c>
      <c r="M1040" s="19">
        <f>COUNTIF('cons 2023 - 2025'!D1041:AM1041,"&lt;&gt;0")</f>
        <v>4</v>
      </c>
      <c r="N1040" s="21">
        <f>-AVERAGE('cons 2023 - 2025'!D1041:AM1041)</f>
        <v>5.2777777777777777</v>
      </c>
      <c r="O1040" s="21">
        <f t="shared" si="209"/>
        <v>47.5</v>
      </c>
      <c r="P1040" s="21">
        <f>_xlfn.STDEV.S('cons 2023 - 2025'!D1041:AM1041)</f>
        <v>17.966017304282488</v>
      </c>
      <c r="Q1040" s="21">
        <f>-AVERAGE('cons 2023 - 2025'!D1041:AM1041)/'⚙ Assumptions'!$B$5</f>
        <v>0.23989898989898989</v>
      </c>
      <c r="R1040" s="21">
        <f>_xlfn.STDEV.S('cons 2023 - 2025'!D1041:AM1041)/SQRT('⚙ Assumptions'!$B$5)</f>
        <v>3.8303677593303194</v>
      </c>
      <c r="S1040" s="21">
        <f>-IF(AVERAGE('cons 2023 - 2025'!D1041:AM1041)=0,"",_xlfn.STDEV.S('cons 2023 - 2025'!D1041:AM1041)/AVERAGE('cons 2023 - 2025'!D1041:AM1041))</f>
        <v>3.4040874892324715</v>
      </c>
      <c r="T1040" s="21" t="str">
        <f t="shared" si="210"/>
        <v>Z</v>
      </c>
      <c r="U1040" s="38">
        <f t="shared" si="211"/>
        <v>0.9</v>
      </c>
      <c r="V1040" s="21">
        <f t="shared" si="212"/>
        <v>1.28</v>
      </c>
      <c r="W1040" s="21">
        <f t="shared" si="213"/>
        <v>16.984042421334706</v>
      </c>
      <c r="X1040" s="21">
        <f t="shared" si="214"/>
        <v>14.544265001863947</v>
      </c>
      <c r="Y1040" s="21">
        <f t="shared" si="215"/>
        <v>19.862830300122585</v>
      </c>
      <c r="Z1040" s="21">
        <f t="shared" si="216"/>
        <v>16.655376112975059</v>
      </c>
      <c r="AA1040" s="21">
        <f>-AVERAGE('cons 2023 - 2025'!D1041:AM1041)*12</f>
        <v>63.333333333333329</v>
      </c>
      <c r="AB1040" s="32">
        <f t="shared" si="217"/>
        <v>0.22400000000000003</v>
      </c>
      <c r="AC1040" s="21">
        <f>SQRT((2*AA1040*'⚙ Assumptions'!$B$3)/AB1040)</f>
        <v>291.24118625535874</v>
      </c>
      <c r="AD1040" s="21">
        <f t="shared" si="218"/>
        <v>16.655376112975059</v>
      </c>
      <c r="AE1040" s="21">
        <f t="shared" si="219"/>
        <v>307.89656236833378</v>
      </c>
      <c r="AF1040" s="21">
        <f t="shared" si="220"/>
        <v>0.21746008573733452</v>
      </c>
    </row>
    <row r="1041" spans="1:32" x14ac:dyDescent="0.3">
      <c r="A1041" s="16" t="s">
        <v>2093</v>
      </c>
      <c r="B1041" s="17" t="s">
        <v>2094</v>
      </c>
      <c r="C1041" s="16" t="s">
        <v>8</v>
      </c>
      <c r="D1041" s="16" t="str">
        <f>VLOOKUP(A1041,'Lead Time'!$A$2:$C$1180,3,0)</f>
        <v>Local</v>
      </c>
      <c r="E1041" s="23" t="str">
        <f>VLOOKUP(A1041,Classification!$A$2:$D$1180,4,0)</f>
        <v>C</v>
      </c>
      <c r="F1041" s="25" t="str">
        <f>VLOOKUP(A1041,Classification!$A$2:$E$1180,5,0)</f>
        <v>L</v>
      </c>
      <c r="G1041" s="18">
        <f>VLOOKUP(A1041,'Lead Time'!$A$2:$D$1180,4,0)</f>
        <v>17</v>
      </c>
      <c r="H1041" s="18">
        <f t="shared" si="208"/>
        <v>0.56666666666666665</v>
      </c>
      <c r="I1041" s="27">
        <f>VLOOKUP(A1041,Classification!$A$2:$F$1180,6,0)</f>
        <v>1.0740000000000001</v>
      </c>
      <c r="J1041" s="18">
        <f>-SUM('cons 2023 - 2025'!D1042:AM1042)</f>
        <v>1</v>
      </c>
      <c r="K1041" s="18">
        <f>-_xlfn.MINIFS('cons 2023 - 2025'!D1042:AM1042,'cons 2023 - 2025'!D1042:AM1042,"&lt;&gt;0")</f>
        <v>1</v>
      </c>
      <c r="L1041" s="18">
        <f>-_xlfn.MAXIFS('cons 2023 - 2025'!D1042:AM1042,'cons 2023 - 2025'!D1042:AM1042,"&lt;&gt;0")</f>
        <v>1</v>
      </c>
      <c r="M1041" s="16">
        <f>COUNTIF('cons 2023 - 2025'!D1042:AM1042,"&lt;&gt;0")</f>
        <v>1</v>
      </c>
      <c r="N1041" s="18">
        <f>-AVERAGE('cons 2023 - 2025'!D1042:AM1042)</f>
        <v>2.7777777777777776E-2</v>
      </c>
      <c r="O1041" s="18">
        <f t="shared" si="209"/>
        <v>1</v>
      </c>
      <c r="P1041" s="18">
        <f>_xlfn.STDEV.S('cons 2023 - 2025'!D1042:AM1042)</f>
        <v>0.16666666666666666</v>
      </c>
      <c r="Q1041" s="18">
        <f>-AVERAGE('cons 2023 - 2025'!D1042:AM1042)/'⚙ Assumptions'!$B$5</f>
        <v>1.2626262626262625E-3</v>
      </c>
      <c r="R1041" s="18">
        <f>_xlfn.STDEV.S('cons 2023 - 2025'!D1042:AM1042)/SQRT('⚙ Assumptions'!$B$5)</f>
        <v>3.5533452725935069E-2</v>
      </c>
      <c r="S1041" s="18">
        <f>-IF(AVERAGE('cons 2023 - 2025'!D1042:AM1042)=0,"",_xlfn.STDEV.S('cons 2023 - 2025'!D1042:AM1042)/AVERAGE('cons 2023 - 2025'!D1042:AM1042))</f>
        <v>6</v>
      </c>
      <c r="T1041" s="18" t="str">
        <f t="shared" si="210"/>
        <v>Z</v>
      </c>
      <c r="U1041" s="37">
        <f t="shared" si="211"/>
        <v>0.9</v>
      </c>
      <c r="V1041" s="18">
        <f t="shared" si="212"/>
        <v>1.28</v>
      </c>
      <c r="W1041" s="18">
        <f t="shared" si="213"/>
        <v>0.18753046890486028</v>
      </c>
      <c r="X1041" s="18">
        <f t="shared" si="214"/>
        <v>0.16059149924460395</v>
      </c>
      <c r="Y1041" s="18">
        <f t="shared" si="215"/>
        <v>0.20899511536950674</v>
      </c>
      <c r="Z1041" s="18">
        <f t="shared" si="216"/>
        <v>0.1763322399853447</v>
      </c>
      <c r="AA1041" s="18">
        <f>-AVERAGE('cons 2023 - 2025'!D1042:AM1042)*12</f>
        <v>0.33333333333333331</v>
      </c>
      <c r="AB1041" s="27">
        <f t="shared" si="217"/>
        <v>0.21480000000000002</v>
      </c>
      <c r="AC1041" s="18">
        <f>SQRT((2*AA1041*'⚙ Assumptions'!$B$3)/AB1041)</f>
        <v>21.576592600105151</v>
      </c>
      <c r="AD1041" s="18">
        <f t="shared" si="218"/>
        <v>0.1763322399853447</v>
      </c>
      <c r="AE1041" s="18">
        <f t="shared" si="219"/>
        <v>21.752924840090497</v>
      </c>
      <c r="AF1041" s="18">
        <f t="shared" si="220"/>
        <v>1.5448840301675291E-2</v>
      </c>
    </row>
    <row r="1042" spans="1:32" x14ac:dyDescent="0.3">
      <c r="A1042" s="19" t="s">
        <v>2095</v>
      </c>
      <c r="B1042" s="20" t="s">
        <v>2096</v>
      </c>
      <c r="C1042" s="16" t="s">
        <v>8</v>
      </c>
      <c r="D1042" s="16" t="str">
        <f>VLOOKUP(A1042,'Lead Time'!$A$2:$C$1180,3,0)</f>
        <v>Local</v>
      </c>
      <c r="E1042" s="23" t="str">
        <f>VLOOKUP(A1042,Classification!$A$2:$D$1180,4,0)</f>
        <v>C</v>
      </c>
      <c r="F1042" s="24" t="str">
        <f>VLOOKUP(A1042,Classification!$A$2:$E$1180,5,0)</f>
        <v>H</v>
      </c>
      <c r="G1042" s="21">
        <f>VLOOKUP(A1042,'Lead Time'!$A$2:$D$1180,4,0)</f>
        <v>10.333333333333334</v>
      </c>
      <c r="H1042" s="21">
        <f t="shared" si="208"/>
        <v>0.34444444444444444</v>
      </c>
      <c r="I1042" s="32">
        <f>VLOOKUP(A1042,Classification!$A$2:$F$1180,6,0)</f>
        <v>1.073</v>
      </c>
      <c r="J1042" s="21">
        <f>-SUM('cons 2023 - 2025'!D1043:AM1043)</f>
        <v>2225</v>
      </c>
      <c r="K1042" s="18">
        <f>-_xlfn.MINIFS('cons 2023 - 2025'!D1043:AM1043,'cons 2023 - 2025'!D1043:AM1043,"&lt;&gt;0")</f>
        <v>720</v>
      </c>
      <c r="L1042" s="18">
        <f>-_xlfn.MAXIFS('cons 2023 - 2025'!D1043:AM1043,'cons 2023 - 2025'!D1043:AM1043,"&lt;&gt;0")</f>
        <v>8</v>
      </c>
      <c r="M1042" s="19">
        <f>COUNTIF('cons 2023 - 2025'!D1043:AM1043,"&lt;&gt;0")</f>
        <v>22</v>
      </c>
      <c r="N1042" s="21">
        <f>-AVERAGE('cons 2023 - 2025'!D1043:AM1043)</f>
        <v>61.805555555555557</v>
      </c>
      <c r="O1042" s="21">
        <f t="shared" si="209"/>
        <v>101.13636363636364</v>
      </c>
      <c r="P1042" s="21">
        <f>_xlfn.STDEV.S('cons 2023 - 2025'!D1043:AM1043)</f>
        <v>143.22526102900073</v>
      </c>
      <c r="Q1042" s="21">
        <f>-AVERAGE('cons 2023 - 2025'!D1043:AM1043)/'⚙ Assumptions'!$B$5</f>
        <v>2.8093434343434343</v>
      </c>
      <c r="R1042" s="21">
        <f>_xlfn.STDEV.S('cons 2023 - 2025'!D1043:AM1043)/SQRT('⚙ Assumptions'!$B$5)</f>
        <v>30.535728251602251</v>
      </c>
      <c r="S1042" s="21">
        <f>-IF(AVERAGE('cons 2023 - 2025'!D1043:AM1043)=0,"",_xlfn.STDEV.S('cons 2023 - 2025'!D1043:AM1043)/AVERAGE('cons 2023 - 2025'!D1043:AM1043))</f>
        <v>2.3173525379973152</v>
      </c>
      <c r="T1042" s="21" t="str">
        <f t="shared" si="210"/>
        <v>Z</v>
      </c>
      <c r="U1042" s="38">
        <f t="shared" si="211"/>
        <v>0.9</v>
      </c>
      <c r="V1042" s="21">
        <f t="shared" si="212"/>
        <v>1.28</v>
      </c>
      <c r="W1042" s="21">
        <f t="shared" si="213"/>
        <v>125.64305023617626</v>
      </c>
      <c r="X1042" s="21">
        <f t="shared" si="214"/>
        <v>107.59428014510605</v>
      </c>
      <c r="Y1042" s="21">
        <f t="shared" si="215"/>
        <v>154.67293239105842</v>
      </c>
      <c r="Z1042" s="21">
        <f t="shared" si="216"/>
        <v>128.88286039201964</v>
      </c>
      <c r="AA1042" s="21">
        <f>-AVERAGE('cons 2023 - 2025'!D1043:AM1043)*12</f>
        <v>741.66666666666674</v>
      </c>
      <c r="AB1042" s="32">
        <f t="shared" si="217"/>
        <v>0.21460000000000001</v>
      </c>
      <c r="AC1042" s="21">
        <f>SQRT((2*AA1042*'⚙ Assumptions'!$B$3)/AB1042)</f>
        <v>1018.2399887765699</v>
      </c>
      <c r="AD1042" s="21">
        <f t="shared" si="218"/>
        <v>128.88286039201964</v>
      </c>
      <c r="AE1042" s="21">
        <f t="shared" si="219"/>
        <v>1147.1228491685895</v>
      </c>
      <c r="AF1042" s="21">
        <f t="shared" si="220"/>
        <v>0.72838100530483973</v>
      </c>
    </row>
    <row r="1043" spans="1:32" x14ac:dyDescent="0.3">
      <c r="A1043" s="16" t="s">
        <v>2097</v>
      </c>
      <c r="B1043" s="17" t="s">
        <v>2098</v>
      </c>
      <c r="C1043" s="16" t="s">
        <v>8</v>
      </c>
      <c r="D1043" s="16" t="str">
        <f>VLOOKUP(A1043,'Lead Time'!$A$2:$C$1180,3,0)</f>
        <v>Local</v>
      </c>
      <c r="E1043" s="23" t="str">
        <f>VLOOKUP(A1043,Classification!$A$2:$D$1180,4,0)</f>
        <v>C</v>
      </c>
      <c r="F1043" s="25" t="str">
        <f>VLOOKUP(A1043,Classification!$A$2:$E$1180,5,0)</f>
        <v>L</v>
      </c>
      <c r="G1043" s="18">
        <f>VLOOKUP(A1043,'Lead Time'!$A$2:$D$1180,4,0)</f>
        <v>18</v>
      </c>
      <c r="H1043" s="18">
        <f t="shared" si="208"/>
        <v>0.6</v>
      </c>
      <c r="I1043" s="27">
        <f>VLOOKUP(A1043,Classification!$A$2:$F$1180,6,0)</f>
        <v>1.06</v>
      </c>
      <c r="J1043" s="18">
        <f>-SUM('cons 2023 - 2025'!D1044:AM1044)</f>
        <v>3</v>
      </c>
      <c r="K1043" s="18">
        <f>-_xlfn.MINIFS('cons 2023 - 2025'!D1044:AM1044,'cons 2023 - 2025'!D1044:AM1044,"&lt;&gt;0")</f>
        <v>3</v>
      </c>
      <c r="L1043" s="18">
        <f>-_xlfn.MAXIFS('cons 2023 - 2025'!D1044:AM1044,'cons 2023 - 2025'!D1044:AM1044,"&lt;&gt;0")</f>
        <v>3</v>
      </c>
      <c r="M1043" s="16">
        <f>COUNTIF('cons 2023 - 2025'!D1044:AM1044,"&lt;&gt;0")</f>
        <v>1</v>
      </c>
      <c r="N1043" s="18">
        <f>-AVERAGE('cons 2023 - 2025'!D1044:AM1044)</f>
        <v>8.3333333333333329E-2</v>
      </c>
      <c r="O1043" s="18">
        <f t="shared" si="209"/>
        <v>3</v>
      </c>
      <c r="P1043" s="18">
        <f>_xlfn.STDEV.S('cons 2023 - 2025'!D1044:AM1044)</f>
        <v>0.5</v>
      </c>
      <c r="Q1043" s="18">
        <f>-AVERAGE('cons 2023 - 2025'!D1044:AM1044)/'⚙ Assumptions'!$B$5</f>
        <v>3.7878787878787876E-3</v>
      </c>
      <c r="R1043" s="18">
        <f>_xlfn.STDEV.S('cons 2023 - 2025'!D1044:AM1044)/SQRT('⚙ Assumptions'!$B$5)</f>
        <v>0.10660035817780521</v>
      </c>
      <c r="S1043" s="18">
        <f>-IF(AVERAGE('cons 2023 - 2025'!D1044:AM1044)=0,"",_xlfn.STDEV.S('cons 2023 - 2025'!D1044:AM1044)/AVERAGE('cons 2023 - 2025'!D1044:AM1044))</f>
        <v>6</v>
      </c>
      <c r="T1043" s="18" t="str">
        <f t="shared" si="210"/>
        <v>Z</v>
      </c>
      <c r="U1043" s="37">
        <f t="shared" si="211"/>
        <v>0.9</v>
      </c>
      <c r="V1043" s="18">
        <f t="shared" si="212"/>
        <v>1.28</v>
      </c>
      <c r="W1043" s="18">
        <f t="shared" si="213"/>
        <v>0.57890178158930605</v>
      </c>
      <c r="X1043" s="18">
        <f t="shared" si="214"/>
        <v>0.49574186831454942</v>
      </c>
      <c r="Y1043" s="18">
        <f t="shared" si="215"/>
        <v>0.64708359977112417</v>
      </c>
      <c r="Z1043" s="18">
        <f t="shared" si="216"/>
        <v>0.54574186831454941</v>
      </c>
      <c r="AA1043" s="18">
        <f>-AVERAGE('cons 2023 - 2025'!D1044:AM1044)*12</f>
        <v>1</v>
      </c>
      <c r="AB1043" s="27">
        <f t="shared" si="217"/>
        <v>0.21200000000000002</v>
      </c>
      <c r="AC1043" s="18">
        <f>SQRT((2*AA1043*'⚙ Assumptions'!$B$3)/AB1043)</f>
        <v>37.617739693163934</v>
      </c>
      <c r="AD1043" s="18">
        <f t="shared" si="218"/>
        <v>0.54574186831454941</v>
      </c>
      <c r="AE1043" s="18">
        <f t="shared" si="219"/>
        <v>38.163481561478484</v>
      </c>
      <c r="AF1043" s="18">
        <f t="shared" si="220"/>
        <v>2.6583202716502517E-2</v>
      </c>
    </row>
    <row r="1044" spans="1:32" x14ac:dyDescent="0.3">
      <c r="A1044" s="19" t="s">
        <v>2099</v>
      </c>
      <c r="B1044" s="20" t="s">
        <v>2100</v>
      </c>
      <c r="C1044" s="16" t="s">
        <v>130</v>
      </c>
      <c r="D1044" s="16" t="str">
        <f>VLOOKUP(A1044,'Lead Time'!$A$2:$C$1180,3,0)</f>
        <v>Local</v>
      </c>
      <c r="E1044" s="23" t="str">
        <f>VLOOKUP(A1044,Classification!$A$2:$D$1180,4,0)</f>
        <v>C</v>
      </c>
      <c r="F1044" s="25" t="str">
        <f>VLOOKUP(A1044,Classification!$A$2:$E$1180,5,0)</f>
        <v>L</v>
      </c>
      <c r="G1044" s="21">
        <f>VLOOKUP(A1044,'Lead Time'!$A$2:$D$1180,4,0)</f>
        <v>20</v>
      </c>
      <c r="H1044" s="21">
        <f t="shared" si="208"/>
        <v>0.66666666666666663</v>
      </c>
      <c r="I1044" s="32">
        <f>VLOOKUP(A1044,Classification!$A$2:$F$1180,6,0)</f>
        <v>1.0349999999999999</v>
      </c>
      <c r="J1044" s="21">
        <f>-SUM('cons 2023 - 2025'!D1045:AM1045)</f>
        <v>156</v>
      </c>
      <c r="K1044" s="18">
        <f>-_xlfn.MINIFS('cons 2023 - 2025'!D1045:AM1045,'cons 2023 - 2025'!D1045:AM1045,"&lt;&gt;0")</f>
        <v>56</v>
      </c>
      <c r="L1044" s="18">
        <f>-_xlfn.MAXIFS('cons 2023 - 2025'!D1045:AM1045,'cons 2023 - 2025'!D1045:AM1045,"&lt;&gt;0")</f>
        <v>10</v>
      </c>
      <c r="M1044" s="19">
        <f>COUNTIF('cons 2023 - 2025'!D1045:AM1045,"&lt;&gt;0")</f>
        <v>5</v>
      </c>
      <c r="N1044" s="21">
        <f>-AVERAGE('cons 2023 - 2025'!D1045:AM1045)</f>
        <v>4.333333333333333</v>
      </c>
      <c r="O1044" s="21">
        <f t="shared" si="209"/>
        <v>31.2</v>
      </c>
      <c r="P1044" s="21">
        <f>_xlfn.STDEV.S('cons 2023 - 2025'!D1045:AM1045)</f>
        <v>12.939419284827716</v>
      </c>
      <c r="Q1044" s="21">
        <f>-AVERAGE('cons 2023 - 2025'!D1045:AM1045)/'⚙ Assumptions'!$B$5</f>
        <v>0.19696969696969696</v>
      </c>
      <c r="R1044" s="21">
        <f>_xlfn.STDEV.S('cons 2023 - 2025'!D1045:AM1045)/SQRT('⚙ Assumptions'!$B$5)</f>
        <v>2.7586934607508695</v>
      </c>
      <c r="S1044" s="21">
        <f>-IF(AVERAGE('cons 2023 - 2025'!D1045:AM1045)=0,"",_xlfn.STDEV.S('cons 2023 - 2025'!D1045:AM1045)/AVERAGE('cons 2023 - 2025'!D1045:AM1045))</f>
        <v>2.9860198349602425</v>
      </c>
      <c r="T1044" s="21" t="str">
        <f t="shared" si="210"/>
        <v>Z</v>
      </c>
      <c r="U1044" s="38">
        <f t="shared" si="211"/>
        <v>0.9</v>
      </c>
      <c r="V1044" s="21">
        <f t="shared" si="212"/>
        <v>1.28</v>
      </c>
      <c r="W1044" s="21">
        <f t="shared" si="213"/>
        <v>15.791682834747117</v>
      </c>
      <c r="X1044" s="21">
        <f t="shared" si="214"/>
        <v>13.523189254722704</v>
      </c>
      <c r="Y1044" s="21">
        <f t="shared" si="215"/>
        <v>19.731076774141059</v>
      </c>
      <c r="Z1044" s="21">
        <f t="shared" si="216"/>
        <v>16.412078143611591</v>
      </c>
      <c r="AA1044" s="21">
        <f>-AVERAGE('cons 2023 - 2025'!D1045:AM1045)*12</f>
        <v>52</v>
      </c>
      <c r="AB1044" s="32">
        <f t="shared" si="217"/>
        <v>0.20699999999999999</v>
      </c>
      <c r="AC1044" s="21">
        <f>SQRT((2*AA1044*'⚙ Assumptions'!$B$3)/AB1044)</f>
        <v>274.52198243597854</v>
      </c>
      <c r="AD1044" s="21">
        <f t="shared" si="218"/>
        <v>16.412078143611591</v>
      </c>
      <c r="AE1044" s="21">
        <f t="shared" si="219"/>
        <v>290.93406057959015</v>
      </c>
      <c r="AF1044" s="21">
        <f t="shared" si="220"/>
        <v>0.18942016788082519</v>
      </c>
    </row>
    <row r="1045" spans="1:32" x14ac:dyDescent="0.3">
      <c r="A1045" s="16" t="s">
        <v>2101</v>
      </c>
      <c r="B1045" s="17" t="s">
        <v>2102</v>
      </c>
      <c r="C1045" s="16" t="s">
        <v>8</v>
      </c>
      <c r="D1045" s="16" t="str">
        <f>VLOOKUP(A1045,'Lead Time'!$A$2:$C$1180,3,0)</f>
        <v>Local</v>
      </c>
      <c r="E1045" s="23" t="str">
        <f>VLOOKUP(A1045,Classification!$A$2:$D$1180,4,0)</f>
        <v>C</v>
      </c>
      <c r="F1045" s="25" t="str">
        <f>VLOOKUP(A1045,Classification!$A$2:$E$1180,5,0)</f>
        <v>L</v>
      </c>
      <c r="G1045" s="18">
        <f>VLOOKUP(A1045,'Lead Time'!$A$2:$D$1180,4,0)</f>
        <v>31</v>
      </c>
      <c r="H1045" s="18">
        <f t="shared" si="208"/>
        <v>1.0333333333333334</v>
      </c>
      <c r="I1045" s="27">
        <f>VLOOKUP(A1045,Classification!$A$2:$F$1180,6,0)</f>
        <v>1.034</v>
      </c>
      <c r="J1045" s="18">
        <f>-SUM('cons 2023 - 2025'!D1046:AM1046)</f>
        <v>10</v>
      </c>
      <c r="K1045" s="18">
        <f>-_xlfn.MINIFS('cons 2023 - 2025'!D1046:AM1046,'cons 2023 - 2025'!D1046:AM1046,"&lt;&gt;0")</f>
        <v>4</v>
      </c>
      <c r="L1045" s="18">
        <f>-_xlfn.MAXIFS('cons 2023 - 2025'!D1046:AM1046,'cons 2023 - 2025'!D1046:AM1046,"&lt;&gt;0")</f>
        <v>2</v>
      </c>
      <c r="M1045" s="16">
        <f>COUNTIF('cons 2023 - 2025'!D1046:AM1046,"&lt;&gt;0")</f>
        <v>3</v>
      </c>
      <c r="N1045" s="18">
        <f>-AVERAGE('cons 2023 - 2025'!D1046:AM1046)</f>
        <v>0.27777777777777779</v>
      </c>
      <c r="O1045" s="18">
        <f t="shared" si="209"/>
        <v>3.3333333333333335</v>
      </c>
      <c r="P1045" s="18">
        <f>_xlfn.STDEV.S('cons 2023 - 2025'!D1046:AM1046)</f>
        <v>0.97427221514643902</v>
      </c>
      <c r="Q1045" s="18">
        <f>-AVERAGE('cons 2023 - 2025'!D1046:AM1046)/'⚙ Assumptions'!$B$5</f>
        <v>1.2626262626262626E-2</v>
      </c>
      <c r="R1045" s="18">
        <f>_xlfn.STDEV.S('cons 2023 - 2025'!D1046:AM1046)/SQRT('⚙ Assumptions'!$B$5)</f>
        <v>0.20771553419458821</v>
      </c>
      <c r="S1045" s="18">
        <f>-IF(AVERAGE('cons 2023 - 2025'!D1046:AM1046)=0,"",_xlfn.STDEV.S('cons 2023 - 2025'!D1046:AM1046)/AVERAGE('cons 2023 - 2025'!D1046:AM1046))</f>
        <v>3.5073799745271805</v>
      </c>
      <c r="T1045" s="18" t="str">
        <f t="shared" si="210"/>
        <v>Z</v>
      </c>
      <c r="U1045" s="37">
        <f t="shared" si="211"/>
        <v>0.9</v>
      </c>
      <c r="V1045" s="18">
        <f t="shared" si="212"/>
        <v>1.28</v>
      </c>
      <c r="W1045" s="18">
        <f t="shared" si="213"/>
        <v>1.480334270585381</v>
      </c>
      <c r="X1045" s="18">
        <f t="shared" si="214"/>
        <v>1.2676825333225212</v>
      </c>
      <c r="Y1045" s="18">
        <f t="shared" si="215"/>
        <v>1.8717484119995225</v>
      </c>
      <c r="Z1045" s="18">
        <f t="shared" si="216"/>
        <v>1.5547195703595582</v>
      </c>
      <c r="AA1045" s="18">
        <f>-AVERAGE('cons 2023 - 2025'!D1046:AM1046)*12</f>
        <v>3.3333333333333335</v>
      </c>
      <c r="AB1045" s="27">
        <f t="shared" si="217"/>
        <v>0.20680000000000001</v>
      </c>
      <c r="AC1045" s="18">
        <f>SQRT((2*AA1045*'⚙ Assumptions'!$B$3)/AB1045)</f>
        <v>69.538406236934421</v>
      </c>
      <c r="AD1045" s="18">
        <f t="shared" si="218"/>
        <v>1.5547195703595582</v>
      </c>
      <c r="AE1045" s="18">
        <f t="shared" si="219"/>
        <v>71.093125807293973</v>
      </c>
      <c r="AF1045" s="18">
        <f t="shared" si="220"/>
        <v>4.7935141365993472E-2</v>
      </c>
    </row>
    <row r="1046" spans="1:32" x14ac:dyDescent="0.3">
      <c r="A1046" s="19" t="s">
        <v>2103</v>
      </c>
      <c r="B1046" s="20" t="s">
        <v>2104</v>
      </c>
      <c r="C1046" s="16" t="s">
        <v>8</v>
      </c>
      <c r="D1046" s="16" t="str">
        <f>VLOOKUP(A1046,'Lead Time'!$A$2:$C$1180,3,0)</f>
        <v>Local</v>
      </c>
      <c r="E1046" s="23" t="str">
        <f>VLOOKUP(A1046,Classification!$A$2:$D$1180,4,0)</f>
        <v>C</v>
      </c>
      <c r="F1046" s="25" t="str">
        <f>VLOOKUP(A1046,Classification!$A$2:$E$1180,5,0)</f>
        <v>L</v>
      </c>
      <c r="G1046" s="21">
        <f>VLOOKUP(A1046,'Lead Time'!$A$2:$D$1180,4,0)</f>
        <v>35.5</v>
      </c>
      <c r="H1046" s="21">
        <f t="shared" si="208"/>
        <v>1.1833333333333333</v>
      </c>
      <c r="I1046" s="32">
        <f>VLOOKUP(A1046,Classification!$A$2:$F$1180,6,0)</f>
        <v>0.999</v>
      </c>
      <c r="J1046" s="21">
        <f>-SUM('cons 2023 - 2025'!D1047:AM1047)</f>
        <v>29</v>
      </c>
      <c r="K1046" s="18">
        <f>-_xlfn.MINIFS('cons 2023 - 2025'!D1047:AM1047,'cons 2023 - 2025'!D1047:AM1047,"&lt;&gt;0")</f>
        <v>18</v>
      </c>
      <c r="L1046" s="18">
        <f>-_xlfn.MAXIFS('cons 2023 - 2025'!D1047:AM1047,'cons 2023 - 2025'!D1047:AM1047,"&lt;&gt;0")</f>
        <v>3</v>
      </c>
      <c r="M1046" s="19">
        <f>COUNTIF('cons 2023 - 2025'!D1047:AM1047,"&lt;&gt;0")</f>
        <v>3</v>
      </c>
      <c r="N1046" s="21">
        <f>-AVERAGE('cons 2023 - 2025'!D1047:AM1047)</f>
        <v>0.80555555555555558</v>
      </c>
      <c r="O1046" s="21">
        <f t="shared" si="209"/>
        <v>9.6666666666666661</v>
      </c>
      <c r="P1046" s="21">
        <f>_xlfn.STDEV.S('cons 2023 - 2025'!D1047:AM1047)</f>
        <v>3.2673225774932027</v>
      </c>
      <c r="Q1046" s="21">
        <f>-AVERAGE('cons 2023 - 2025'!D1047:AM1047)/'⚙ Assumptions'!$B$5</f>
        <v>3.6616161616161616E-2</v>
      </c>
      <c r="R1046" s="21">
        <f>_xlfn.STDEV.S('cons 2023 - 2025'!D1047:AM1047)/SQRT('⚙ Assumptions'!$B$5)</f>
        <v>0.69659551408641029</v>
      </c>
      <c r="S1046" s="21">
        <f>-IF(AVERAGE('cons 2023 - 2025'!D1047:AM1047)=0,"",_xlfn.STDEV.S('cons 2023 - 2025'!D1047:AM1047)/AVERAGE('cons 2023 - 2025'!D1047:AM1047))</f>
        <v>4.0559866479225963</v>
      </c>
      <c r="T1046" s="21" t="str">
        <f t="shared" si="210"/>
        <v>Z</v>
      </c>
      <c r="U1046" s="38">
        <f t="shared" si="211"/>
        <v>0.9</v>
      </c>
      <c r="V1046" s="21">
        <f t="shared" si="212"/>
        <v>1.28</v>
      </c>
      <c r="W1046" s="21">
        <f t="shared" si="213"/>
        <v>5.3125718845828356</v>
      </c>
      <c r="X1046" s="21">
        <f t="shared" si="214"/>
        <v>4.5494147632229236</v>
      </c>
      <c r="Y1046" s="21">
        <f t="shared" si="215"/>
        <v>6.6124456219565726</v>
      </c>
      <c r="Z1046" s="21">
        <f t="shared" si="216"/>
        <v>5.5026555039636644</v>
      </c>
      <c r="AA1046" s="21">
        <f>-AVERAGE('cons 2023 - 2025'!D1047:AM1047)*12</f>
        <v>9.6666666666666679</v>
      </c>
      <c r="AB1046" s="32">
        <f t="shared" si="217"/>
        <v>0.19980000000000001</v>
      </c>
      <c r="AC1046" s="21">
        <f>SQRT((2*AA1046*'⚙ Assumptions'!$B$3)/AB1046)</f>
        <v>120.47619895445953</v>
      </c>
      <c r="AD1046" s="21">
        <f t="shared" si="218"/>
        <v>5.5026555039636644</v>
      </c>
      <c r="AE1046" s="21">
        <f t="shared" si="219"/>
        <v>125.9788544584232</v>
      </c>
      <c r="AF1046" s="21">
        <f t="shared" si="220"/>
        <v>8.0237148503670044E-2</v>
      </c>
    </row>
    <row r="1047" spans="1:32" x14ac:dyDescent="0.3">
      <c r="A1047" s="16" t="s">
        <v>2105</v>
      </c>
      <c r="B1047" s="17" t="s">
        <v>2106</v>
      </c>
      <c r="C1047" s="16" t="s">
        <v>8</v>
      </c>
      <c r="D1047" s="16" t="str">
        <f>VLOOKUP(A1047,'Lead Time'!$A$2:$C$1180,3,0)</f>
        <v>Local</v>
      </c>
      <c r="E1047" s="23" t="str">
        <f>VLOOKUP(A1047,Classification!$A$2:$D$1180,4,0)</f>
        <v>C</v>
      </c>
      <c r="F1047" s="24" t="str">
        <f>VLOOKUP(A1047,Classification!$A$2:$E$1180,5,0)</f>
        <v>H</v>
      </c>
      <c r="G1047" s="18">
        <f>VLOOKUP(A1047,'Lead Time'!$A$2:$D$1180,4,0)</f>
        <v>31.604651162790699</v>
      </c>
      <c r="H1047" s="18">
        <f t="shared" si="208"/>
        <v>1.0534883720930233</v>
      </c>
      <c r="I1047" s="27">
        <f>VLOOKUP(A1047,Classification!$A$2:$F$1180,6,0)</f>
        <v>0.97699999999999998</v>
      </c>
      <c r="J1047" s="18">
        <f>-SUM('cons 2023 - 2025'!D1048:AM1048)</f>
        <v>28140776</v>
      </c>
      <c r="K1047" s="18">
        <f>-_xlfn.MINIFS('cons 2023 - 2025'!D1048:AM1048,'cons 2023 - 2025'!D1048:AM1048,"&lt;&gt;0")</f>
        <v>2083330</v>
      </c>
      <c r="L1047" s="18">
        <f>-_xlfn.MAXIFS('cons 2023 - 2025'!D1048:AM1048,'cons 2023 - 2025'!D1048:AM1048,"&lt;&gt;0")</f>
        <v>428991</v>
      </c>
      <c r="M1047" s="16">
        <f>COUNTIF('cons 2023 - 2025'!D1048:AM1048,"&lt;&gt;0")</f>
        <v>34</v>
      </c>
      <c r="N1047" s="18">
        <f>-AVERAGE('cons 2023 - 2025'!D1048:AM1048)</f>
        <v>781688.22222222225</v>
      </c>
      <c r="O1047" s="18">
        <f t="shared" si="209"/>
        <v>827669.8823529412</v>
      </c>
      <c r="P1047" s="18">
        <f>_xlfn.STDEV.S('cons 2023 - 2025'!D1048:AM1048)</f>
        <v>356097.36052105681</v>
      </c>
      <c r="Q1047" s="18">
        <f>-AVERAGE('cons 2023 - 2025'!D1048:AM1048)/'⚙ Assumptions'!$B$5</f>
        <v>35531.282828282827</v>
      </c>
      <c r="R1047" s="18">
        <f>_xlfn.STDEV.S('cons 2023 - 2025'!D1048:AM1048)/SQRT('⚙ Assumptions'!$B$5)</f>
        <v>75920.212355431373</v>
      </c>
      <c r="S1047" s="18">
        <f>-IF(AVERAGE('cons 2023 - 2025'!D1048:AM1048)=0,"",_xlfn.STDEV.S('cons 2023 - 2025'!D1048:AM1048)/AVERAGE('cons 2023 - 2025'!D1048:AM1048))</f>
        <v>0.45554909284513134</v>
      </c>
      <c r="T1047" s="18" t="str">
        <f t="shared" si="210"/>
        <v>Y</v>
      </c>
      <c r="U1047" s="37">
        <f t="shared" si="211"/>
        <v>0.9</v>
      </c>
      <c r="V1047" s="18">
        <f t="shared" si="212"/>
        <v>1.28</v>
      </c>
      <c r="W1047" s="18">
        <f t="shared" si="213"/>
        <v>546314.69738916354</v>
      </c>
      <c r="X1047" s="18">
        <f t="shared" si="214"/>
        <v>467835.95660712424</v>
      </c>
      <c r="Y1047" s="18">
        <f t="shared" si="215"/>
        <v>1669268.4965434975</v>
      </c>
      <c r="Z1047" s="18">
        <f t="shared" si="216"/>
        <v>1291335.4093203025</v>
      </c>
      <c r="AA1047" s="18">
        <f>-AVERAGE('cons 2023 - 2025'!D1048:AM1048)*12</f>
        <v>9380258.6666666679</v>
      </c>
      <c r="AB1047" s="27">
        <f t="shared" si="217"/>
        <v>0.19540000000000002</v>
      </c>
      <c r="AC1047" s="18">
        <f>SQRT((2*AA1047*'⚙ Assumptions'!$B$3)/AB1047)</f>
        <v>120006.77224151997</v>
      </c>
      <c r="AD1047" s="18">
        <f t="shared" si="218"/>
        <v>1291335.4093203025</v>
      </c>
      <c r="AE1047" s="18">
        <f t="shared" si="219"/>
        <v>1411342.1815618225</v>
      </c>
      <c r="AF1047" s="18">
        <f t="shared" si="220"/>
        <v>78.164410986643333</v>
      </c>
    </row>
    <row r="1048" spans="1:32" x14ac:dyDescent="0.3">
      <c r="A1048" s="19" t="s">
        <v>2107</v>
      </c>
      <c r="B1048" s="20" t="s">
        <v>2108</v>
      </c>
      <c r="C1048" s="16" t="s">
        <v>8</v>
      </c>
      <c r="D1048" s="16" t="str">
        <f>VLOOKUP(A1048,'Lead Time'!$A$2:$C$1180,3,0)</f>
        <v>Local</v>
      </c>
      <c r="E1048" s="23" t="str">
        <f>VLOOKUP(A1048,Classification!$A$2:$D$1180,4,0)</f>
        <v>C</v>
      </c>
      <c r="F1048" s="24" t="str">
        <f>VLOOKUP(A1048,Classification!$A$2:$E$1180,5,0)</f>
        <v>H</v>
      </c>
      <c r="G1048" s="21">
        <f>VLOOKUP(A1048,'Lead Time'!$A$2:$D$1180,4,0)</f>
        <v>39.0625</v>
      </c>
      <c r="H1048" s="21">
        <f t="shared" si="208"/>
        <v>1.3020833333333333</v>
      </c>
      <c r="I1048" s="32">
        <f>VLOOKUP(A1048,Classification!$A$2:$F$1180,6,0)</f>
        <v>0.97699999999999998</v>
      </c>
      <c r="J1048" s="21">
        <f>-SUM('cons 2023 - 2025'!D1049:AM1049)</f>
        <v>26999468</v>
      </c>
      <c r="K1048" s="18">
        <f>-_xlfn.MINIFS('cons 2023 - 2025'!D1049:AM1049,'cons 2023 - 2025'!D1049:AM1049,"&lt;&gt;0")</f>
        <v>1517503</v>
      </c>
      <c r="L1048" s="18">
        <f>-_xlfn.MAXIFS('cons 2023 - 2025'!D1049:AM1049,'cons 2023 - 2025'!D1049:AM1049,"&lt;&gt;0")</f>
        <v>391446</v>
      </c>
      <c r="M1048" s="19">
        <f>COUNTIF('cons 2023 - 2025'!D1049:AM1049,"&lt;&gt;0")</f>
        <v>34</v>
      </c>
      <c r="N1048" s="21">
        <f>-AVERAGE('cons 2023 - 2025'!D1049:AM1049)</f>
        <v>749985.22222222225</v>
      </c>
      <c r="O1048" s="21">
        <f t="shared" si="209"/>
        <v>794102</v>
      </c>
      <c r="P1048" s="21">
        <f>_xlfn.STDEV.S('cons 2023 - 2025'!D1049:AM1049)</f>
        <v>324479.52187298454</v>
      </c>
      <c r="Q1048" s="21">
        <f>-AVERAGE('cons 2023 - 2025'!D1049:AM1049)/'⚙ Assumptions'!$B$5</f>
        <v>34090.237373737378</v>
      </c>
      <c r="R1048" s="21">
        <f>_xlfn.STDEV.S('cons 2023 - 2025'!D1049:AM1049)/SQRT('⚙ Assumptions'!$B$5)</f>
        <v>69179.26650604626</v>
      </c>
      <c r="S1048" s="21">
        <f>-IF(AVERAGE('cons 2023 - 2025'!D1049:AM1049)=0,"",_xlfn.STDEV.S('cons 2023 - 2025'!D1049:AM1049)/AVERAGE('cons 2023 - 2025'!D1049:AM1049))</f>
        <v>0.43264788726309139</v>
      </c>
      <c r="T1048" s="21" t="str">
        <f t="shared" si="210"/>
        <v>Y</v>
      </c>
      <c r="U1048" s="38">
        <f t="shared" si="211"/>
        <v>0.9</v>
      </c>
      <c r="V1048" s="21">
        <f t="shared" si="212"/>
        <v>1.28</v>
      </c>
      <c r="W1048" s="21">
        <f t="shared" si="213"/>
        <v>553434.13204837008</v>
      </c>
      <c r="X1048" s="21">
        <f t="shared" si="214"/>
        <v>473932.67620886554</v>
      </c>
      <c r="Y1048" s="21">
        <f t="shared" si="215"/>
        <v>1885084.0294599864</v>
      </c>
      <c r="Z1048" s="21">
        <f t="shared" si="216"/>
        <v>1450475.9343107173</v>
      </c>
      <c r="AA1048" s="21">
        <f>-AVERAGE('cons 2023 - 2025'!D1049:AM1049)*12</f>
        <v>8999822.6666666679</v>
      </c>
      <c r="AB1048" s="32">
        <f t="shared" si="217"/>
        <v>0.19540000000000002</v>
      </c>
      <c r="AC1048" s="21">
        <f>SQRT((2*AA1048*'⚙ Assumptions'!$B$3)/AB1048)</f>
        <v>117548.0215029715</v>
      </c>
      <c r="AD1048" s="21">
        <f t="shared" si="218"/>
        <v>1450475.9343107173</v>
      </c>
      <c r="AE1048" s="21">
        <f t="shared" si="219"/>
        <v>1568023.9558136887</v>
      </c>
      <c r="AF1048" s="21">
        <f t="shared" si="220"/>
        <v>76.562944672268785</v>
      </c>
    </row>
    <row r="1049" spans="1:32" x14ac:dyDescent="0.3">
      <c r="A1049" s="16" t="s">
        <v>2109</v>
      </c>
      <c r="B1049" s="17" t="s">
        <v>2110</v>
      </c>
      <c r="C1049" s="16" t="s">
        <v>8</v>
      </c>
      <c r="D1049" s="16" t="str">
        <f>VLOOKUP(A1049,'Lead Time'!$A$2:$C$1180,3,0)</f>
        <v>Local</v>
      </c>
      <c r="E1049" s="23" t="str">
        <f>VLOOKUP(A1049,Classification!$A$2:$D$1180,4,0)</f>
        <v>C</v>
      </c>
      <c r="F1049" s="24" t="str">
        <f>VLOOKUP(A1049,Classification!$A$2:$E$1180,5,0)</f>
        <v>H</v>
      </c>
      <c r="G1049" s="18">
        <f>VLOOKUP(A1049,'Lead Time'!$A$2:$D$1180,4,0)</f>
        <v>28.037037037037038</v>
      </c>
      <c r="H1049" s="18">
        <f t="shared" si="208"/>
        <v>0.9345679012345679</v>
      </c>
      <c r="I1049" s="27">
        <f>VLOOKUP(A1049,Classification!$A$2:$F$1180,6,0)</f>
        <v>0.97699999999999998</v>
      </c>
      <c r="J1049" s="18">
        <f>-SUM('cons 2023 - 2025'!D1050:AM1050)</f>
        <v>3107434.6</v>
      </c>
      <c r="K1049" s="18">
        <f>-_xlfn.MINIFS('cons 2023 - 2025'!D1050:AM1050,'cons 2023 - 2025'!D1050:AM1050,"&lt;&gt;0")</f>
        <v>261440</v>
      </c>
      <c r="L1049" s="18">
        <f>-_xlfn.MAXIFS('cons 2023 - 2025'!D1050:AM1050,'cons 2023 - 2025'!D1050:AM1050,"&lt;&gt;0")</f>
        <v>12752</v>
      </c>
      <c r="M1049" s="16">
        <f>COUNTIF('cons 2023 - 2025'!D1050:AM1050,"&lt;&gt;0")</f>
        <v>34</v>
      </c>
      <c r="N1049" s="18">
        <f>-AVERAGE('cons 2023 - 2025'!D1050:AM1050)</f>
        <v>86317.627777777787</v>
      </c>
      <c r="O1049" s="18">
        <f t="shared" si="209"/>
        <v>91395.135294117645</v>
      </c>
      <c r="P1049" s="18">
        <f>_xlfn.STDEV.S('cons 2023 - 2025'!D1050:AM1050)</f>
        <v>46704.362690490932</v>
      </c>
      <c r="Q1049" s="18">
        <f>-AVERAGE('cons 2023 - 2025'!D1050:AM1050)/'⚙ Assumptions'!$B$5</f>
        <v>3923.528535353536</v>
      </c>
      <c r="R1049" s="18">
        <f>_xlfn.STDEV.S('cons 2023 - 2025'!D1050:AM1050)/SQRT('⚙ Assumptions'!$B$5)</f>
        <v>9957.4035825449118</v>
      </c>
      <c r="S1049" s="18">
        <f>-IF(AVERAGE('cons 2023 - 2025'!D1050:AM1050)=0,"",_xlfn.STDEV.S('cons 2023 - 2025'!D1050:AM1050)/AVERAGE('cons 2023 - 2025'!D1050:AM1050))</f>
        <v>0.5410756052139194</v>
      </c>
      <c r="T1049" s="18" t="str">
        <f t="shared" si="210"/>
        <v>Z</v>
      </c>
      <c r="U1049" s="37">
        <f t="shared" si="211"/>
        <v>0.9</v>
      </c>
      <c r="V1049" s="18">
        <f t="shared" si="212"/>
        <v>1.28</v>
      </c>
      <c r="W1049" s="18">
        <f t="shared" si="213"/>
        <v>67487.313008096738</v>
      </c>
      <c r="X1049" s="18">
        <f t="shared" si="214"/>
        <v>57792.682113211682</v>
      </c>
      <c r="Y1049" s="18">
        <f t="shared" si="215"/>
        <v>177491.42786967551</v>
      </c>
      <c r="Z1049" s="18">
        <f t="shared" si="216"/>
        <v>138462.36634503611</v>
      </c>
      <c r="AA1049" s="18">
        <f>-AVERAGE('cons 2023 - 2025'!D1050:AM1050)*12</f>
        <v>1035811.5333333334</v>
      </c>
      <c r="AB1049" s="27">
        <f t="shared" si="217"/>
        <v>0.19540000000000002</v>
      </c>
      <c r="AC1049" s="18">
        <f>SQRT((2*AA1049*'⚙ Assumptions'!$B$3)/AB1049)</f>
        <v>39878.49123850563</v>
      </c>
      <c r="AD1049" s="18">
        <f t="shared" si="218"/>
        <v>138462.36634503611</v>
      </c>
      <c r="AE1049" s="18">
        <f t="shared" si="219"/>
        <v>178340.85758354174</v>
      </c>
      <c r="AF1049" s="18">
        <f t="shared" si="220"/>
        <v>25.974190626679999</v>
      </c>
    </row>
    <row r="1050" spans="1:32" x14ac:dyDescent="0.3">
      <c r="A1050" s="19" t="s">
        <v>2111</v>
      </c>
      <c r="B1050" s="20" t="s">
        <v>2112</v>
      </c>
      <c r="C1050" s="16" t="s">
        <v>8</v>
      </c>
      <c r="D1050" s="16" t="str">
        <f>VLOOKUP(A1050,'Lead Time'!$A$2:$C$1180,3,0)</f>
        <v>Local</v>
      </c>
      <c r="E1050" s="23" t="str">
        <f>VLOOKUP(A1050,Classification!$A$2:$D$1180,4,0)</f>
        <v>C</v>
      </c>
      <c r="F1050" s="24" t="str">
        <f>VLOOKUP(A1050,Classification!$A$2:$E$1180,5,0)</f>
        <v>H</v>
      </c>
      <c r="G1050" s="21">
        <f>VLOOKUP(A1050,'Lead Time'!$A$2:$D$1180,4,0)</f>
        <v>2.5454545454545454</v>
      </c>
      <c r="H1050" s="21">
        <f t="shared" si="208"/>
        <v>8.4848484848484854E-2</v>
      </c>
      <c r="I1050" s="32">
        <f>VLOOKUP(A1050,Classification!$A$2:$F$1180,6,0)</f>
        <v>0.97699999999999998</v>
      </c>
      <c r="J1050" s="21">
        <f>-SUM('cons 2023 - 2025'!D1051:AM1051)</f>
        <v>501850</v>
      </c>
      <c r="K1050" s="18">
        <f>-_xlfn.MINIFS('cons 2023 - 2025'!D1051:AM1051,'cons 2023 - 2025'!D1051:AM1051,"&lt;&gt;0")</f>
        <v>26724</v>
      </c>
      <c r="L1050" s="18">
        <f>-_xlfn.MAXIFS('cons 2023 - 2025'!D1051:AM1051,'cons 2023 - 2025'!D1051:AM1051,"&lt;&gt;0")</f>
        <v>5148</v>
      </c>
      <c r="M1050" s="19">
        <f>COUNTIF('cons 2023 - 2025'!D1051:AM1051,"&lt;&gt;0")</f>
        <v>33</v>
      </c>
      <c r="N1050" s="21">
        <f>-AVERAGE('cons 2023 - 2025'!D1051:AM1051)</f>
        <v>13940.277777777777</v>
      </c>
      <c r="O1050" s="21">
        <f t="shared" si="209"/>
        <v>15207.575757575758</v>
      </c>
      <c r="P1050" s="21">
        <f>_xlfn.STDEV.S('cons 2023 - 2025'!D1051:AM1051)</f>
        <v>7365.3586998718392</v>
      </c>
      <c r="Q1050" s="21">
        <f>-AVERAGE('cons 2023 - 2025'!D1051:AM1051)/'⚙ Assumptions'!$B$5</f>
        <v>633.64898989898984</v>
      </c>
      <c r="R1050" s="21">
        <f>_xlfn.STDEV.S('cons 2023 - 2025'!D1051:AM1051)/SQRT('⚙ Assumptions'!$B$5)</f>
        <v>1570.2997510287037</v>
      </c>
      <c r="S1050" s="21">
        <f>-IF(AVERAGE('cons 2023 - 2025'!D1051:AM1051)=0,"",_xlfn.STDEV.S('cons 2023 - 2025'!D1051:AM1051)/AVERAGE('cons 2023 - 2025'!D1051:AM1051))</f>
        <v>0.5283509279573303</v>
      </c>
      <c r="T1050" s="21" t="str">
        <f t="shared" si="210"/>
        <v>Z</v>
      </c>
      <c r="U1050" s="38">
        <f t="shared" si="211"/>
        <v>0.9</v>
      </c>
      <c r="V1050" s="21">
        <f t="shared" si="212"/>
        <v>1.28</v>
      </c>
      <c r="W1050" s="21">
        <f t="shared" si="213"/>
        <v>3206.8245859624935</v>
      </c>
      <c r="X1050" s="21">
        <f t="shared" si="214"/>
        <v>2746.1605097113161</v>
      </c>
      <c r="Y1050" s="21">
        <f t="shared" si="215"/>
        <v>4819.7492875235585</v>
      </c>
      <c r="Z1050" s="21">
        <f t="shared" si="216"/>
        <v>3928.9719575227637</v>
      </c>
      <c r="AA1050" s="21">
        <f>-AVERAGE('cons 2023 - 2025'!D1051:AM1051)*12</f>
        <v>167283.33333333331</v>
      </c>
      <c r="AB1050" s="32">
        <f t="shared" si="217"/>
        <v>0.19540000000000002</v>
      </c>
      <c r="AC1050" s="21">
        <f>SQRT((2*AA1050*'⚙ Assumptions'!$B$3)/AB1050)</f>
        <v>16025.983252257491</v>
      </c>
      <c r="AD1050" s="21">
        <f t="shared" si="218"/>
        <v>3928.9719575227637</v>
      </c>
      <c r="AE1050" s="21">
        <f t="shared" si="219"/>
        <v>19954.955209780255</v>
      </c>
      <c r="AF1050" s="21">
        <f t="shared" si="220"/>
        <v>10.438257091637048</v>
      </c>
    </row>
    <row r="1051" spans="1:32" x14ac:dyDescent="0.3">
      <c r="A1051" s="16" t="s">
        <v>2113</v>
      </c>
      <c r="B1051" s="17" t="s">
        <v>2114</v>
      </c>
      <c r="C1051" s="16" t="s">
        <v>8</v>
      </c>
      <c r="D1051" s="16" t="str">
        <f>VLOOKUP(A1051,'Lead Time'!$A$2:$C$1180,3,0)</f>
        <v>Local</v>
      </c>
      <c r="E1051" s="23" t="str">
        <f>VLOOKUP(A1051,Classification!$A$2:$D$1180,4,0)</f>
        <v>C</v>
      </c>
      <c r="F1051" s="26" t="str">
        <f>VLOOKUP(A1051,Classification!$A$2:$E$1180,5,0)</f>
        <v>M</v>
      </c>
      <c r="G1051" s="18">
        <f>VLOOKUP(A1051,'Lead Time'!$A$2:$D$1180,4,0)</f>
        <v>18</v>
      </c>
      <c r="H1051" s="18">
        <f t="shared" si="208"/>
        <v>0.6</v>
      </c>
      <c r="I1051" s="27">
        <f>VLOOKUP(A1051,Classification!$A$2:$F$1180,6,0)</f>
        <v>0.97</v>
      </c>
      <c r="J1051" s="18">
        <f>-SUM('cons 2023 - 2025'!D1052:AM1052)</f>
        <v>3</v>
      </c>
      <c r="K1051" s="18">
        <f>-_xlfn.MINIFS('cons 2023 - 2025'!D1052:AM1052,'cons 2023 - 2025'!D1052:AM1052,"&lt;&gt;0")</f>
        <v>1</v>
      </c>
      <c r="L1051" s="18">
        <f>-_xlfn.MAXIFS('cons 2023 - 2025'!D1052:AM1052,'cons 2023 - 2025'!D1052:AM1052,"&lt;&gt;0")</f>
        <v>1</v>
      </c>
      <c r="M1051" s="16">
        <f>COUNTIF('cons 2023 - 2025'!D1052:AM1052,"&lt;&gt;0")</f>
        <v>3</v>
      </c>
      <c r="N1051" s="18">
        <f>-AVERAGE('cons 2023 - 2025'!D1052:AM1052)</f>
        <v>8.3333333333333329E-2</v>
      </c>
      <c r="O1051" s="18">
        <f t="shared" si="209"/>
        <v>1</v>
      </c>
      <c r="P1051" s="18">
        <f>_xlfn.STDEV.S('cons 2023 - 2025'!D1052:AM1052)</f>
        <v>0.28030595529069402</v>
      </c>
      <c r="Q1051" s="18">
        <f>-AVERAGE('cons 2023 - 2025'!D1052:AM1052)/'⚙ Assumptions'!$B$5</f>
        <v>3.7878787878787876E-3</v>
      </c>
      <c r="R1051" s="18">
        <f>_xlfn.STDEV.S('cons 2023 - 2025'!D1052:AM1052)/SQRT('⚙ Assumptions'!$B$5)</f>
        <v>5.9761430466719674E-2</v>
      </c>
      <c r="S1051" s="18">
        <f>-IF(AVERAGE('cons 2023 - 2025'!D1052:AM1052)=0,"",_xlfn.STDEV.S('cons 2023 - 2025'!D1052:AM1052)/AVERAGE('cons 2023 - 2025'!D1052:AM1052))</f>
        <v>3.3636714634883282</v>
      </c>
      <c r="T1051" s="18" t="str">
        <f t="shared" si="210"/>
        <v>Z</v>
      </c>
      <c r="U1051" s="37">
        <f t="shared" si="211"/>
        <v>0.9</v>
      </c>
      <c r="V1051" s="18">
        <f t="shared" si="212"/>
        <v>1.28</v>
      </c>
      <c r="W1051" s="18">
        <f t="shared" si="213"/>
        <v>0.32453923381575028</v>
      </c>
      <c r="X1051" s="18">
        <f t="shared" si="214"/>
        <v>0.27791879595100644</v>
      </c>
      <c r="Y1051" s="18">
        <f t="shared" si="215"/>
        <v>0.39272105199756846</v>
      </c>
      <c r="Z1051" s="18">
        <f t="shared" si="216"/>
        <v>0.32791879595100643</v>
      </c>
      <c r="AA1051" s="18">
        <f>-AVERAGE('cons 2023 - 2025'!D1052:AM1052)*12</f>
        <v>1</v>
      </c>
      <c r="AB1051" s="27">
        <f t="shared" si="217"/>
        <v>0.19400000000000001</v>
      </c>
      <c r="AC1051" s="18">
        <f>SQRT((2*AA1051*'⚙ Assumptions'!$B$3)/AB1051)</f>
        <v>39.32418788198072</v>
      </c>
      <c r="AD1051" s="18">
        <f t="shared" si="218"/>
        <v>0.32791879595100643</v>
      </c>
      <c r="AE1051" s="18">
        <f t="shared" si="219"/>
        <v>39.652106677931727</v>
      </c>
      <c r="AF1051" s="18">
        <f t="shared" si="220"/>
        <v>2.5429641497014203E-2</v>
      </c>
    </row>
    <row r="1052" spans="1:32" x14ac:dyDescent="0.3">
      <c r="A1052" s="19" t="s">
        <v>2115</v>
      </c>
      <c r="B1052" s="20" t="s">
        <v>2116</v>
      </c>
      <c r="C1052" s="16" t="s">
        <v>8</v>
      </c>
      <c r="D1052" s="16" t="str">
        <f>VLOOKUP(A1052,'Lead Time'!$A$2:$C$1180,3,0)</f>
        <v>Local</v>
      </c>
      <c r="E1052" s="23" t="str">
        <f>VLOOKUP(A1052,Classification!$A$2:$D$1180,4,0)</f>
        <v>C</v>
      </c>
      <c r="F1052" s="25" t="str">
        <f>VLOOKUP(A1052,Classification!$A$2:$E$1180,5,0)</f>
        <v>L</v>
      </c>
      <c r="G1052" s="21">
        <f>VLOOKUP(A1052,'Lead Time'!$A$2:$D$1180,4,0)</f>
        <v>18</v>
      </c>
      <c r="H1052" s="21">
        <f t="shared" si="208"/>
        <v>0.6</v>
      </c>
      <c r="I1052" s="32">
        <f>VLOOKUP(A1052,Classification!$A$2:$F$1180,6,0)</f>
        <v>0.97</v>
      </c>
      <c r="J1052" s="21">
        <f>-SUM('cons 2023 - 2025'!D1053:AM1053)</f>
        <v>2</v>
      </c>
      <c r="K1052" s="18">
        <f>-_xlfn.MINIFS('cons 2023 - 2025'!D1053:AM1053,'cons 2023 - 2025'!D1053:AM1053,"&lt;&gt;0")</f>
        <v>2</v>
      </c>
      <c r="L1052" s="18">
        <f>-_xlfn.MAXIFS('cons 2023 - 2025'!D1053:AM1053,'cons 2023 - 2025'!D1053:AM1053,"&lt;&gt;0")</f>
        <v>2</v>
      </c>
      <c r="M1052" s="19">
        <f>COUNTIF('cons 2023 - 2025'!D1053:AM1053,"&lt;&gt;0")</f>
        <v>1</v>
      </c>
      <c r="N1052" s="21">
        <f>-AVERAGE('cons 2023 - 2025'!D1053:AM1053)</f>
        <v>5.5555555555555552E-2</v>
      </c>
      <c r="O1052" s="21">
        <f t="shared" si="209"/>
        <v>2</v>
      </c>
      <c r="P1052" s="21">
        <f>_xlfn.STDEV.S('cons 2023 - 2025'!D1053:AM1053)</f>
        <v>0.33333333333333331</v>
      </c>
      <c r="Q1052" s="21">
        <f>-AVERAGE('cons 2023 - 2025'!D1053:AM1053)/'⚙ Assumptions'!$B$5</f>
        <v>2.525252525252525E-3</v>
      </c>
      <c r="R1052" s="21">
        <f>_xlfn.STDEV.S('cons 2023 - 2025'!D1053:AM1053)/SQRT('⚙ Assumptions'!$B$5)</f>
        <v>7.1066905451870138E-2</v>
      </c>
      <c r="S1052" s="21">
        <f>-IF(AVERAGE('cons 2023 - 2025'!D1053:AM1053)=0,"",_xlfn.STDEV.S('cons 2023 - 2025'!D1053:AM1053)/AVERAGE('cons 2023 - 2025'!D1053:AM1053))</f>
        <v>6</v>
      </c>
      <c r="T1052" s="21" t="str">
        <f t="shared" si="210"/>
        <v>Z</v>
      </c>
      <c r="U1052" s="38">
        <f t="shared" si="211"/>
        <v>0.9</v>
      </c>
      <c r="V1052" s="21">
        <f t="shared" si="212"/>
        <v>1.28</v>
      </c>
      <c r="W1052" s="21">
        <f t="shared" si="213"/>
        <v>0.38593452105953741</v>
      </c>
      <c r="X1052" s="21">
        <f t="shared" si="214"/>
        <v>0.33049457887636624</v>
      </c>
      <c r="Y1052" s="21">
        <f t="shared" si="215"/>
        <v>0.43138906651408288</v>
      </c>
      <c r="Z1052" s="21">
        <f t="shared" si="216"/>
        <v>0.36382791220969957</v>
      </c>
      <c r="AA1052" s="21">
        <f>-AVERAGE('cons 2023 - 2025'!D1053:AM1053)*12</f>
        <v>0.66666666666666663</v>
      </c>
      <c r="AB1052" s="32">
        <f t="shared" si="217"/>
        <v>0.19400000000000001</v>
      </c>
      <c r="AC1052" s="21">
        <f>SQRT((2*AA1052*'⚙ Assumptions'!$B$3)/AB1052)</f>
        <v>32.108064953396777</v>
      </c>
      <c r="AD1052" s="21">
        <f t="shared" si="218"/>
        <v>0.36382791220969957</v>
      </c>
      <c r="AE1052" s="21">
        <f t="shared" si="219"/>
        <v>32.471892865606478</v>
      </c>
      <c r="AF1052" s="21">
        <f t="shared" si="220"/>
        <v>2.0763215336529913E-2</v>
      </c>
    </row>
    <row r="1053" spans="1:32" x14ac:dyDescent="0.3">
      <c r="A1053" s="16" t="s">
        <v>2117</v>
      </c>
      <c r="B1053" s="17" t="s">
        <v>2118</v>
      </c>
      <c r="C1053" s="16" t="s">
        <v>8</v>
      </c>
      <c r="D1053" s="16" t="str">
        <f>VLOOKUP(A1053,'Lead Time'!$A$2:$C$1180,3,0)</f>
        <v>Local</v>
      </c>
      <c r="E1053" s="23" t="str">
        <f>VLOOKUP(A1053,Classification!$A$2:$D$1180,4,0)</f>
        <v>C</v>
      </c>
      <c r="F1053" s="25" t="str">
        <f>VLOOKUP(A1053,Classification!$A$2:$E$1180,5,0)</f>
        <v>L</v>
      </c>
      <c r="G1053" s="18">
        <f>VLOOKUP(A1053,'Lead Time'!$A$2:$D$1180,4,0)</f>
        <v>2</v>
      </c>
      <c r="H1053" s="18">
        <f t="shared" si="208"/>
        <v>6.6666666666666666E-2</v>
      </c>
      <c r="I1053" s="27">
        <f>VLOOKUP(A1053,Classification!$A$2:$F$1180,6,0)</f>
        <v>0.96599999999999997</v>
      </c>
      <c r="J1053" s="18">
        <f>-SUM('cons 2023 - 2025'!D1054:AM1054)</f>
        <v>140</v>
      </c>
      <c r="K1053" s="18">
        <f>-_xlfn.MINIFS('cons 2023 - 2025'!D1054:AM1054,'cons 2023 - 2025'!D1054:AM1054,"&lt;&gt;0")</f>
        <v>70</v>
      </c>
      <c r="L1053" s="18">
        <f>-_xlfn.MAXIFS('cons 2023 - 2025'!D1054:AM1054,'cons 2023 - 2025'!D1054:AM1054,"&lt;&gt;0")</f>
        <v>10</v>
      </c>
      <c r="M1053" s="16">
        <f>COUNTIF('cons 2023 - 2025'!D1054:AM1054,"&lt;&gt;0")</f>
        <v>3</v>
      </c>
      <c r="N1053" s="18">
        <f>-AVERAGE('cons 2023 - 2025'!D1054:AM1054)</f>
        <v>3.8888888888888888</v>
      </c>
      <c r="O1053" s="18">
        <f t="shared" si="209"/>
        <v>46.666666666666664</v>
      </c>
      <c r="P1053" s="18">
        <f>_xlfn.STDEV.S('cons 2023 - 2025'!D1054:AM1054)</f>
        <v>15.170983163879992</v>
      </c>
      <c r="Q1053" s="18">
        <f>-AVERAGE('cons 2023 - 2025'!D1054:AM1054)/'⚙ Assumptions'!$B$5</f>
        <v>0.17676767676767677</v>
      </c>
      <c r="R1053" s="18">
        <f>_xlfn.STDEV.S('cons 2023 - 2025'!D1054:AM1054)/SQRT('⚙ Assumptions'!$B$5)</f>
        <v>3.2344644783581193</v>
      </c>
      <c r="S1053" s="18">
        <f>-IF(AVERAGE('cons 2023 - 2025'!D1054:AM1054)=0,"",_xlfn.STDEV.S('cons 2023 - 2025'!D1054:AM1054)/AVERAGE('cons 2023 - 2025'!D1054:AM1054))</f>
        <v>3.9011099564262839</v>
      </c>
      <c r="T1053" s="18" t="str">
        <f t="shared" si="210"/>
        <v>Z</v>
      </c>
      <c r="U1053" s="37">
        <f t="shared" si="211"/>
        <v>0.9</v>
      </c>
      <c r="V1053" s="18">
        <f t="shared" si="212"/>
        <v>1.28</v>
      </c>
      <c r="W1053" s="18">
        <f t="shared" si="213"/>
        <v>5.8550061213543305</v>
      </c>
      <c r="X1053" s="18">
        <f t="shared" si="214"/>
        <v>5.01392769188696</v>
      </c>
      <c r="Y1053" s="18">
        <f t="shared" si="215"/>
        <v>6.2085414748896843</v>
      </c>
      <c r="Z1053" s="18">
        <f t="shared" si="216"/>
        <v>5.2731869511462195</v>
      </c>
      <c r="AA1053" s="18">
        <f>-AVERAGE('cons 2023 - 2025'!D1054:AM1054)*12</f>
        <v>46.666666666666664</v>
      </c>
      <c r="AB1053" s="27">
        <f t="shared" si="217"/>
        <v>0.19320000000000001</v>
      </c>
      <c r="AC1053" s="18">
        <f>SQRT((2*AA1053*'⚙ Assumptions'!$B$3)/AB1053)</f>
        <v>269.19095102908278</v>
      </c>
      <c r="AD1053" s="18">
        <f t="shared" si="218"/>
        <v>5.2731869511462195</v>
      </c>
      <c r="AE1053" s="18">
        <f t="shared" si="219"/>
        <v>274.464137980229</v>
      </c>
      <c r="AF1053" s="18">
        <f t="shared" si="220"/>
        <v>0.17335897246272927</v>
      </c>
    </row>
    <row r="1054" spans="1:32" x14ac:dyDescent="0.3">
      <c r="A1054" s="19" t="s">
        <v>2119</v>
      </c>
      <c r="B1054" s="20" t="s">
        <v>2120</v>
      </c>
      <c r="C1054" s="16" t="s">
        <v>8</v>
      </c>
      <c r="D1054" s="16"/>
      <c r="E1054" s="23" t="str">
        <f>VLOOKUP(A1054,Classification!$A$2:$D$1180,4,0)</f>
        <v>C</v>
      </c>
      <c r="F1054" s="25" t="str">
        <f>VLOOKUP(A1054,Classification!$A$2:$E$1180,5,0)</f>
        <v>L</v>
      </c>
      <c r="G1054" s="21">
        <f>VLOOKUP(A1054,'Lead Time'!$A$2:$D$1180,4,0)</f>
        <v>44</v>
      </c>
      <c r="H1054" s="21">
        <f t="shared" si="208"/>
        <v>1.4666666666666666</v>
      </c>
      <c r="I1054" s="32">
        <f>VLOOKUP(A1054,Classification!$A$2:$F$1180,6,0)</f>
        <v>0.95899999999999996</v>
      </c>
      <c r="J1054" s="21">
        <f>-SUM('cons 2023 - 2025'!D1055:AM1055)</f>
        <v>14</v>
      </c>
      <c r="K1054" s="18">
        <f>-_xlfn.MINIFS('cons 2023 - 2025'!D1055:AM1055,'cons 2023 - 2025'!D1055:AM1055,"&lt;&gt;0")</f>
        <v>6</v>
      </c>
      <c r="L1054" s="18">
        <f>-_xlfn.MAXIFS('cons 2023 - 2025'!D1055:AM1055,'cons 2023 - 2025'!D1055:AM1055,"&lt;&gt;0")</f>
        <v>1</v>
      </c>
      <c r="M1054" s="19">
        <f>COUNTIF('cons 2023 - 2025'!D1055:AM1055,"&lt;&gt;0")</f>
        <v>4</v>
      </c>
      <c r="N1054" s="21">
        <f>-AVERAGE('cons 2023 - 2025'!D1055:AM1055)</f>
        <v>0.3888888888888889</v>
      </c>
      <c r="O1054" s="21">
        <f t="shared" si="209"/>
        <v>3.5</v>
      </c>
      <c r="P1054" s="21">
        <f>_xlfn.STDEV.S('cons 2023 - 2025'!D1055:AM1055)</f>
        <v>1.2711699398086063</v>
      </c>
      <c r="Q1054" s="21">
        <f>-AVERAGE('cons 2023 - 2025'!D1055:AM1055)/'⚙ Assumptions'!$B$5</f>
        <v>1.7676767676767676E-2</v>
      </c>
      <c r="R1054" s="21">
        <f>_xlfn.STDEV.S('cons 2023 - 2025'!D1055:AM1055)/SQRT('⚙ Assumptions'!$B$5)</f>
        <v>0.27101434177691303</v>
      </c>
      <c r="S1054" s="21">
        <f>-IF(AVERAGE('cons 2023 - 2025'!D1055:AM1055)=0,"",_xlfn.STDEV.S('cons 2023 - 2025'!D1055:AM1055)/AVERAGE('cons 2023 - 2025'!D1055:AM1055))</f>
        <v>3.2687227023649874</v>
      </c>
      <c r="T1054" s="21" t="str">
        <f t="shared" si="210"/>
        <v>Z</v>
      </c>
      <c r="U1054" s="38">
        <f t="shared" si="211"/>
        <v>0.9</v>
      </c>
      <c r="V1054" s="21">
        <f t="shared" si="212"/>
        <v>1.28</v>
      </c>
      <c r="W1054" s="21">
        <f t="shared" si="213"/>
        <v>2.3010633842666519</v>
      </c>
      <c r="X1054" s="21">
        <f t="shared" si="214"/>
        <v>1.9705129566103621</v>
      </c>
      <c r="Y1054" s="21">
        <f t="shared" si="215"/>
        <v>3.0788411620444296</v>
      </c>
      <c r="Z1054" s="21">
        <f t="shared" si="216"/>
        <v>2.5408833269807323</v>
      </c>
      <c r="AA1054" s="21">
        <f>-AVERAGE('cons 2023 - 2025'!D1055:AM1055)*12</f>
        <v>4.666666666666667</v>
      </c>
      <c r="AB1054" s="32">
        <f t="shared" si="217"/>
        <v>0.1918</v>
      </c>
      <c r="AC1054" s="21">
        <f>SQRT((2*AA1054*'⚙ Assumptions'!$B$3)/AB1054)</f>
        <v>85.435765771676103</v>
      </c>
      <c r="AD1054" s="21">
        <f t="shared" si="218"/>
        <v>2.5408833269807323</v>
      </c>
      <c r="AE1054" s="21">
        <f t="shared" si="219"/>
        <v>87.976649098656836</v>
      </c>
      <c r="AF1054" s="21">
        <f t="shared" si="220"/>
        <v>5.4621932916691582E-2</v>
      </c>
    </row>
    <row r="1055" spans="1:32" x14ac:dyDescent="0.3">
      <c r="A1055" s="16" t="s">
        <v>2121</v>
      </c>
      <c r="B1055" s="17" t="s">
        <v>2122</v>
      </c>
      <c r="C1055" s="16" t="s">
        <v>8</v>
      </c>
      <c r="D1055" s="16" t="str">
        <f>VLOOKUP(A1055,'Lead Time'!$A$2:$C$1180,3,0)</f>
        <v>Local</v>
      </c>
      <c r="E1055" s="23" t="str">
        <f>VLOOKUP(A1055,Classification!$A$2:$D$1180,4,0)</f>
        <v>C</v>
      </c>
      <c r="F1055" s="24" t="str">
        <f>VLOOKUP(A1055,Classification!$A$2:$E$1180,5,0)</f>
        <v>H</v>
      </c>
      <c r="G1055" s="18">
        <f>VLOOKUP(A1055,'Lead Time'!$A$2:$D$1180,4,0)</f>
        <v>3.75</v>
      </c>
      <c r="H1055" s="18">
        <f t="shared" si="208"/>
        <v>0.125</v>
      </c>
      <c r="I1055" s="27">
        <f>VLOOKUP(A1055,Classification!$A$2:$F$1180,6,0)</f>
        <v>0.95099999999999996</v>
      </c>
      <c r="J1055" s="18">
        <f>-SUM('cons 2023 - 2025'!D1056:AM1056)</f>
        <v>928</v>
      </c>
      <c r="K1055" s="18">
        <f>-_xlfn.MINIFS('cons 2023 - 2025'!D1056:AM1056,'cons 2023 - 2025'!D1056:AM1056,"&lt;&gt;0")</f>
        <v>170</v>
      </c>
      <c r="L1055" s="18">
        <f>-_xlfn.MAXIFS('cons 2023 - 2025'!D1056:AM1056,'cons 2023 - 2025'!D1056:AM1056,"&lt;&gt;0")</f>
        <v>4</v>
      </c>
      <c r="M1055" s="16">
        <f>COUNTIF('cons 2023 - 2025'!D1056:AM1056,"&lt;&gt;0")</f>
        <v>18</v>
      </c>
      <c r="N1055" s="18">
        <f>-AVERAGE('cons 2023 - 2025'!D1056:AM1056)</f>
        <v>25.777777777777779</v>
      </c>
      <c r="O1055" s="18">
        <f t="shared" si="209"/>
        <v>51.555555555555557</v>
      </c>
      <c r="P1055" s="18">
        <f>_xlfn.STDEV.S('cons 2023 - 2025'!D1056:AM1056)</f>
        <v>44.118743092516723</v>
      </c>
      <c r="Q1055" s="18">
        <f>-AVERAGE('cons 2023 - 2025'!D1056:AM1056)/'⚙ Assumptions'!$B$5</f>
        <v>1.1717171717171717</v>
      </c>
      <c r="R1055" s="18">
        <f>_xlfn.STDEV.S('cons 2023 - 2025'!D1056:AM1056)/SQRT('⚙ Assumptions'!$B$5)</f>
        <v>9.4061476320337043</v>
      </c>
      <c r="S1055" s="18">
        <f>-IF(AVERAGE('cons 2023 - 2025'!D1056:AM1056)=0,"",_xlfn.STDEV.S('cons 2023 - 2025'!D1056:AM1056)/AVERAGE('cons 2023 - 2025'!D1056:AM1056))</f>
        <v>1.7115029647959072</v>
      </c>
      <c r="T1055" s="18" t="str">
        <f t="shared" si="210"/>
        <v>Z</v>
      </c>
      <c r="U1055" s="37">
        <f t="shared" si="211"/>
        <v>0.9</v>
      </c>
      <c r="V1055" s="18">
        <f t="shared" si="212"/>
        <v>1.28</v>
      </c>
      <c r="W1055" s="18">
        <f t="shared" si="213"/>
        <v>23.315106003734314</v>
      </c>
      <c r="X1055" s="18">
        <f t="shared" si="214"/>
        <v>19.965863947613268</v>
      </c>
      <c r="Y1055" s="18">
        <f t="shared" si="215"/>
        <v>27.709045397673709</v>
      </c>
      <c r="Z1055" s="18">
        <f t="shared" si="216"/>
        <v>23.18808616983549</v>
      </c>
      <c r="AA1055" s="18">
        <f>-AVERAGE('cons 2023 - 2025'!D1056:AM1056)*12</f>
        <v>309.33333333333337</v>
      </c>
      <c r="AB1055" s="27">
        <f t="shared" si="217"/>
        <v>0.19020000000000001</v>
      </c>
      <c r="AC1055" s="18">
        <f>SQRT((2*AA1055*'⚙ Assumptions'!$B$3)/AB1055)</f>
        <v>698.50373358017703</v>
      </c>
      <c r="AD1055" s="18">
        <f t="shared" si="218"/>
        <v>23.18808616983549</v>
      </c>
      <c r="AE1055" s="18">
        <f t="shared" si="219"/>
        <v>721.69181975001254</v>
      </c>
      <c r="AF1055" s="18">
        <f t="shared" si="220"/>
        <v>0.44285136708983225</v>
      </c>
    </row>
    <row r="1056" spans="1:32" x14ac:dyDescent="0.3">
      <c r="A1056" s="19" t="s">
        <v>2123</v>
      </c>
      <c r="B1056" s="20" t="s">
        <v>2124</v>
      </c>
      <c r="C1056" s="16" t="s">
        <v>8</v>
      </c>
      <c r="D1056" s="16" t="str">
        <f>VLOOKUP(A1056,'Lead Time'!$A$2:$C$1180,3,0)</f>
        <v>Local</v>
      </c>
      <c r="E1056" s="23" t="str">
        <f>VLOOKUP(A1056,Classification!$A$2:$D$1180,4,0)</f>
        <v>C</v>
      </c>
      <c r="F1056" s="26" t="str">
        <f>VLOOKUP(A1056,Classification!$A$2:$E$1180,5,0)</f>
        <v>M</v>
      </c>
      <c r="G1056" s="21">
        <f>VLOOKUP(A1056,'Lead Time'!$A$2:$D$1180,4,0)</f>
        <v>22.333333333333332</v>
      </c>
      <c r="H1056" s="21">
        <f t="shared" si="208"/>
        <v>0.74444444444444435</v>
      </c>
      <c r="I1056" s="32">
        <f>VLOOKUP(A1056,Classification!$A$2:$F$1180,6,0)</f>
        <v>0.94399999999999995</v>
      </c>
      <c r="J1056" s="21">
        <f>-SUM('cons 2023 - 2025'!D1057:AM1057)</f>
        <v>51</v>
      </c>
      <c r="K1056" s="18">
        <f>-_xlfn.MINIFS('cons 2023 - 2025'!D1057:AM1057,'cons 2023 - 2025'!D1057:AM1057,"&lt;&gt;0")</f>
        <v>13</v>
      </c>
      <c r="L1056" s="18">
        <f>-_xlfn.MAXIFS('cons 2023 - 2025'!D1057:AM1057,'cons 2023 - 2025'!D1057:AM1057,"&lt;&gt;0")</f>
        <v>8</v>
      </c>
      <c r="M1056" s="19">
        <f>COUNTIF('cons 2023 - 2025'!D1057:AM1057,"&lt;&gt;0")</f>
        <v>5</v>
      </c>
      <c r="N1056" s="21">
        <f>-AVERAGE('cons 2023 - 2025'!D1057:AM1057)</f>
        <v>1.4166666666666667</v>
      </c>
      <c r="O1056" s="21">
        <f t="shared" si="209"/>
        <v>10.199999999999999</v>
      </c>
      <c r="P1056" s="21">
        <f>_xlfn.STDEV.S('cons 2023 - 2025'!D1057:AM1057)</f>
        <v>3.6282620790518583</v>
      </c>
      <c r="Q1056" s="21">
        <f>-AVERAGE('cons 2023 - 2025'!D1057:AM1057)/'⚙ Assumptions'!$B$5</f>
        <v>6.4393939393939392E-2</v>
      </c>
      <c r="R1056" s="21">
        <f>_xlfn.STDEV.S('cons 2023 - 2025'!D1057:AM1057)/SQRT('⚙ Assumptions'!$B$5)</f>
        <v>0.77354807437975259</v>
      </c>
      <c r="S1056" s="21">
        <f>-IF(AVERAGE('cons 2023 - 2025'!D1057:AM1057)=0,"",_xlfn.STDEV.S('cons 2023 - 2025'!D1057:AM1057)/AVERAGE('cons 2023 - 2025'!D1057:AM1057))</f>
        <v>2.5611261734483706</v>
      </c>
      <c r="T1056" s="21" t="str">
        <f t="shared" si="210"/>
        <v>Z</v>
      </c>
      <c r="U1056" s="38">
        <f t="shared" si="211"/>
        <v>0.9</v>
      </c>
      <c r="V1056" s="21">
        <f t="shared" si="212"/>
        <v>1.28</v>
      </c>
      <c r="W1056" s="21">
        <f t="shared" si="213"/>
        <v>4.6792263392786557</v>
      </c>
      <c r="X1056" s="21">
        <f t="shared" si="214"/>
        <v>4.0070500410833443</v>
      </c>
      <c r="Y1056" s="21">
        <f t="shared" si="215"/>
        <v>6.1173576524099689</v>
      </c>
      <c r="Z1056" s="21">
        <f t="shared" si="216"/>
        <v>5.0616796707129739</v>
      </c>
      <c r="AA1056" s="21">
        <f>-AVERAGE('cons 2023 - 2025'!D1057:AM1057)*12</f>
        <v>17</v>
      </c>
      <c r="AB1056" s="32">
        <f t="shared" si="217"/>
        <v>0.1888</v>
      </c>
      <c r="AC1056" s="21">
        <f>SQRT((2*AA1056*'⚙ Assumptions'!$B$3)/AB1056)</f>
        <v>164.35544367135145</v>
      </c>
      <c r="AD1056" s="21">
        <f t="shared" si="218"/>
        <v>5.0616796707129739</v>
      </c>
      <c r="AE1056" s="21">
        <f t="shared" si="219"/>
        <v>169.41712334206443</v>
      </c>
      <c r="AF1056" s="21">
        <f t="shared" si="220"/>
        <v>0.10343435921717051</v>
      </c>
    </row>
    <row r="1057" spans="1:32" x14ac:dyDescent="0.3">
      <c r="A1057" s="16" t="s">
        <v>2125</v>
      </c>
      <c r="B1057" s="17" t="s">
        <v>2126</v>
      </c>
      <c r="C1057" s="16" t="s">
        <v>8</v>
      </c>
      <c r="D1057" s="16" t="str">
        <f>VLOOKUP(A1057,'Lead Time'!$A$2:$C$1180,3,0)</f>
        <v>Local</v>
      </c>
      <c r="E1057" s="23" t="str">
        <f>VLOOKUP(A1057,Classification!$A$2:$D$1180,4,0)</f>
        <v>C</v>
      </c>
      <c r="F1057" s="25" t="str">
        <f>VLOOKUP(A1057,Classification!$A$2:$E$1180,5,0)</f>
        <v>L</v>
      </c>
      <c r="G1057" s="18">
        <f>VLOOKUP(A1057,'Lead Time'!$A$2:$D$1180,4,0)</f>
        <v>31</v>
      </c>
      <c r="H1057" s="18">
        <f t="shared" si="208"/>
        <v>1.0333333333333334</v>
      </c>
      <c r="I1057" s="27">
        <f>VLOOKUP(A1057,Classification!$A$2:$F$1180,6,0)</f>
        <v>0.93600000000000005</v>
      </c>
      <c r="J1057" s="18">
        <f>-SUM('cons 2023 - 2025'!D1058:AM1058)</f>
        <v>11</v>
      </c>
      <c r="K1057" s="18">
        <f>-_xlfn.MINIFS('cons 2023 - 2025'!D1058:AM1058,'cons 2023 - 2025'!D1058:AM1058,"&lt;&gt;0")</f>
        <v>5</v>
      </c>
      <c r="L1057" s="18">
        <f>-_xlfn.MAXIFS('cons 2023 - 2025'!D1058:AM1058,'cons 2023 - 2025'!D1058:AM1058,"&lt;&gt;0")</f>
        <v>2</v>
      </c>
      <c r="M1057" s="16">
        <f>COUNTIF('cons 2023 - 2025'!D1058:AM1058,"&lt;&gt;0")</f>
        <v>3</v>
      </c>
      <c r="N1057" s="18">
        <f>-AVERAGE('cons 2023 - 2025'!D1058:AM1058)</f>
        <v>0.30555555555555558</v>
      </c>
      <c r="O1057" s="18">
        <f t="shared" si="209"/>
        <v>3.6666666666666665</v>
      </c>
      <c r="P1057" s="18">
        <f>_xlfn.STDEV.S('cons 2023 - 2025'!D1058:AM1058)</f>
        <v>1.0907256940599408</v>
      </c>
      <c r="Q1057" s="18">
        <f>-AVERAGE('cons 2023 - 2025'!D1058:AM1058)/'⚙ Assumptions'!$B$5</f>
        <v>1.388888888888889E-2</v>
      </c>
      <c r="R1057" s="18">
        <f>_xlfn.STDEV.S('cons 2023 - 2025'!D1058:AM1058)/SQRT('⚙ Assumptions'!$B$5)</f>
        <v>0.23254349932104976</v>
      </c>
      <c r="S1057" s="18">
        <f>-IF(AVERAGE('cons 2023 - 2025'!D1058:AM1058)=0,"",_xlfn.STDEV.S('cons 2023 - 2025'!D1058:AM1058)/AVERAGE('cons 2023 - 2025'!D1058:AM1058))</f>
        <v>3.5696477260143515</v>
      </c>
      <c r="T1057" s="18" t="str">
        <f t="shared" si="210"/>
        <v>Z</v>
      </c>
      <c r="U1057" s="37">
        <f t="shared" si="211"/>
        <v>0.9</v>
      </c>
      <c r="V1057" s="18">
        <f t="shared" si="212"/>
        <v>1.28</v>
      </c>
      <c r="W1057" s="18">
        <f t="shared" si="213"/>
        <v>1.6572766826592362</v>
      </c>
      <c r="X1057" s="18">
        <f t="shared" si="214"/>
        <v>1.4192069623970995</v>
      </c>
      <c r="Y1057" s="18">
        <f t="shared" si="215"/>
        <v>2.0878322382147916</v>
      </c>
      <c r="Z1057" s="18">
        <f t="shared" si="216"/>
        <v>1.7349477031378404</v>
      </c>
      <c r="AA1057" s="18">
        <f>-AVERAGE('cons 2023 - 2025'!D1058:AM1058)*12</f>
        <v>3.666666666666667</v>
      </c>
      <c r="AB1057" s="27">
        <f t="shared" si="217"/>
        <v>0.18720000000000003</v>
      </c>
      <c r="AC1057" s="18">
        <f>SQRT((2*AA1057*'⚙ Assumptions'!$B$3)/AB1057)</f>
        <v>76.655517583983311</v>
      </c>
      <c r="AD1057" s="18">
        <f t="shared" si="218"/>
        <v>1.7349477031378404</v>
      </c>
      <c r="AE1057" s="18">
        <f t="shared" si="219"/>
        <v>78.390465287121145</v>
      </c>
      <c r="AF1057" s="18">
        <f t="shared" si="220"/>
        <v>4.78330429724056E-2</v>
      </c>
    </row>
    <row r="1058" spans="1:32" x14ac:dyDescent="0.3">
      <c r="A1058" s="19" t="s">
        <v>2127</v>
      </c>
      <c r="B1058" s="20" t="s">
        <v>2128</v>
      </c>
      <c r="C1058" s="16" t="s">
        <v>8</v>
      </c>
      <c r="D1058" s="16" t="str">
        <f>VLOOKUP(A1058,'Lead Time'!$A$2:$C$1180,3,0)</f>
        <v>Local</v>
      </c>
      <c r="E1058" s="23" t="str">
        <f>VLOOKUP(A1058,Classification!$A$2:$D$1180,4,0)</f>
        <v>C</v>
      </c>
      <c r="F1058" s="25" t="str">
        <f>VLOOKUP(A1058,Classification!$A$2:$E$1180,5,0)</f>
        <v>L</v>
      </c>
      <c r="G1058" s="21">
        <f>VLOOKUP(A1058,'Lead Time'!$A$2:$D$1180,4,0)</f>
        <v>47.666666666666664</v>
      </c>
      <c r="H1058" s="21">
        <f t="shared" si="208"/>
        <v>1.5888888888888888</v>
      </c>
      <c r="I1058" s="32">
        <f>VLOOKUP(A1058,Classification!$A$2:$F$1180,6,0)</f>
        <v>0.91900000000000004</v>
      </c>
      <c r="J1058" s="21">
        <f>-SUM('cons 2023 - 2025'!D1059:AM1059)</f>
        <v>220</v>
      </c>
      <c r="K1058" s="18">
        <f>-_xlfn.MINIFS('cons 2023 - 2025'!D1059:AM1059,'cons 2023 - 2025'!D1059:AM1059,"&lt;&gt;0")</f>
        <v>120</v>
      </c>
      <c r="L1058" s="18">
        <f>-_xlfn.MAXIFS('cons 2023 - 2025'!D1059:AM1059,'cons 2023 - 2025'!D1059:AM1059,"&lt;&gt;0")</f>
        <v>100</v>
      </c>
      <c r="M1058" s="19">
        <f>COUNTIF('cons 2023 - 2025'!D1059:AM1059,"&lt;&gt;0")</f>
        <v>2</v>
      </c>
      <c r="N1058" s="21">
        <f>-AVERAGE('cons 2023 - 2025'!D1059:AM1059)</f>
        <v>6.1111111111111107</v>
      </c>
      <c r="O1058" s="21">
        <f t="shared" si="209"/>
        <v>110</v>
      </c>
      <c r="P1058" s="21">
        <f>_xlfn.STDEV.S('cons 2023 - 2025'!D1059:AM1059)</f>
        <v>25.665739006117839</v>
      </c>
      <c r="Q1058" s="21">
        <f>-AVERAGE('cons 2023 - 2025'!D1059:AM1059)/'⚙ Assumptions'!$B$5</f>
        <v>0.27777777777777773</v>
      </c>
      <c r="R1058" s="21">
        <f>_xlfn.STDEV.S('cons 2023 - 2025'!D1059:AM1059)/SQRT('⚙ Assumptions'!$B$5)</f>
        <v>5.4719539419004564</v>
      </c>
      <c r="S1058" s="21">
        <f>-IF(AVERAGE('cons 2023 - 2025'!D1059:AM1059)=0,"",_xlfn.STDEV.S('cons 2023 - 2025'!D1059:AM1059)/AVERAGE('cons 2023 - 2025'!D1059:AM1059))</f>
        <v>4.1998482010011013</v>
      </c>
      <c r="T1058" s="21" t="str">
        <f t="shared" si="210"/>
        <v>Z</v>
      </c>
      <c r="U1058" s="38">
        <f t="shared" si="211"/>
        <v>0.9</v>
      </c>
      <c r="V1058" s="21">
        <f t="shared" si="212"/>
        <v>1.28</v>
      </c>
      <c r="W1058" s="21">
        <f t="shared" si="213"/>
        <v>48.357049463384683</v>
      </c>
      <c r="X1058" s="21">
        <f t="shared" si="214"/>
        <v>41.410503145012662</v>
      </c>
      <c r="Y1058" s="21">
        <f t="shared" si="215"/>
        <v>61.597790204125424</v>
      </c>
      <c r="Z1058" s="21">
        <f t="shared" si="216"/>
        <v>51.120379688222535</v>
      </c>
      <c r="AA1058" s="21">
        <f>-AVERAGE('cons 2023 - 2025'!D1059:AM1059)*12</f>
        <v>73.333333333333329</v>
      </c>
      <c r="AB1058" s="32">
        <f t="shared" si="217"/>
        <v>0.18380000000000002</v>
      </c>
      <c r="AC1058" s="21">
        <f>SQRT((2*AA1058*'⚙ Assumptions'!$B$3)/AB1058)</f>
        <v>345.97011576303544</v>
      </c>
      <c r="AD1058" s="21">
        <f t="shared" si="218"/>
        <v>51.120379688222535</v>
      </c>
      <c r="AE1058" s="21">
        <f t="shared" si="219"/>
        <v>397.09049545125799</v>
      </c>
      <c r="AF1058" s="21">
        <f t="shared" si="220"/>
        <v>0.21196435759081969</v>
      </c>
    </row>
    <row r="1059" spans="1:32" x14ac:dyDescent="0.3">
      <c r="A1059" s="16" t="s">
        <v>2129</v>
      </c>
      <c r="B1059" s="17" t="s">
        <v>2130</v>
      </c>
      <c r="C1059" s="16" t="s">
        <v>8</v>
      </c>
      <c r="D1059" s="16" t="str">
        <f>VLOOKUP(A1059,'Lead Time'!$A$2:$C$1180,3,0)</f>
        <v>Local</v>
      </c>
      <c r="E1059" s="23" t="str">
        <f>VLOOKUP(A1059,Classification!$A$2:$D$1180,4,0)</f>
        <v>C</v>
      </c>
      <c r="F1059" s="25" t="str">
        <f>VLOOKUP(A1059,Classification!$A$2:$E$1180,5,0)</f>
        <v>L</v>
      </c>
      <c r="G1059" s="18">
        <f>VLOOKUP(A1059,'Lead Time'!$A$2:$D$1180,4,0)</f>
        <v>10</v>
      </c>
      <c r="H1059" s="18">
        <f t="shared" si="208"/>
        <v>0.33333333333333331</v>
      </c>
      <c r="I1059" s="27">
        <f>VLOOKUP(A1059,Classification!$A$2:$F$1180,6,0)</f>
        <v>0.91200000000000003</v>
      </c>
      <c r="J1059" s="18">
        <f>-SUM('cons 2023 - 2025'!D1060:AM1060)</f>
        <v>242</v>
      </c>
      <c r="K1059" s="18">
        <f>-_xlfn.MINIFS('cons 2023 - 2025'!D1060:AM1060,'cons 2023 - 2025'!D1060:AM1060,"&lt;&gt;0")</f>
        <v>50</v>
      </c>
      <c r="L1059" s="18">
        <f>-_xlfn.MAXIFS('cons 2023 - 2025'!D1060:AM1060,'cons 2023 - 2025'!D1060:AM1060,"&lt;&gt;0")</f>
        <v>10</v>
      </c>
      <c r="M1059" s="16">
        <f>COUNTIF('cons 2023 - 2025'!D1060:AM1060,"&lt;&gt;0")</f>
        <v>10</v>
      </c>
      <c r="N1059" s="18">
        <f>-AVERAGE('cons 2023 - 2025'!D1060:AM1060)</f>
        <v>6.7222222222222223</v>
      </c>
      <c r="O1059" s="18">
        <f t="shared" si="209"/>
        <v>24.2</v>
      </c>
      <c r="P1059" s="18">
        <f>_xlfn.STDEV.S('cons 2023 - 2025'!D1060:AM1060)</f>
        <v>13.293631366960456</v>
      </c>
      <c r="Q1059" s="18">
        <f>-AVERAGE('cons 2023 - 2025'!D1060:AM1060)/'⚙ Assumptions'!$B$5</f>
        <v>0.30555555555555558</v>
      </c>
      <c r="R1059" s="18">
        <f>_xlfn.STDEV.S('cons 2023 - 2025'!D1060:AM1060)/SQRT('⚙ Assumptions'!$B$5)</f>
        <v>2.834211730403382</v>
      </c>
      <c r="S1059" s="18">
        <f>-IF(AVERAGE('cons 2023 - 2025'!D1060:AM1060)=0,"",_xlfn.STDEV.S('cons 2023 - 2025'!D1060:AM1060)/AVERAGE('cons 2023 - 2025'!D1060:AM1060))</f>
        <v>1.977564996737919</v>
      </c>
      <c r="T1059" s="18" t="str">
        <f t="shared" si="210"/>
        <v>Z</v>
      </c>
      <c r="U1059" s="37">
        <f t="shared" si="211"/>
        <v>0.9</v>
      </c>
      <c r="V1059" s="18">
        <f t="shared" si="212"/>
        <v>1.28</v>
      </c>
      <c r="W1059" s="18">
        <f t="shared" si="213"/>
        <v>11.47208248222948</v>
      </c>
      <c r="X1059" s="18">
        <f t="shared" si="214"/>
        <v>9.8241045097245081</v>
      </c>
      <c r="Y1059" s="18">
        <f t="shared" si="215"/>
        <v>14.527638037785035</v>
      </c>
      <c r="Z1059" s="18">
        <f t="shared" si="216"/>
        <v>12.064845250465249</v>
      </c>
      <c r="AA1059" s="18">
        <f>-AVERAGE('cons 2023 - 2025'!D1060:AM1060)*12</f>
        <v>80.666666666666671</v>
      </c>
      <c r="AB1059" s="27">
        <f t="shared" si="217"/>
        <v>0.18240000000000001</v>
      </c>
      <c r="AC1059" s="18">
        <f>SQRT((2*AA1059*'⚙ Assumptions'!$B$3)/AB1059)</f>
        <v>364.24639819288706</v>
      </c>
      <c r="AD1059" s="18">
        <f t="shared" si="218"/>
        <v>12.064845250465249</v>
      </c>
      <c r="AE1059" s="18">
        <f t="shared" si="219"/>
        <v>376.31124344335228</v>
      </c>
      <c r="AF1059" s="18">
        <f t="shared" si="220"/>
        <v>0.22146181010127533</v>
      </c>
    </row>
    <row r="1060" spans="1:32" x14ac:dyDescent="0.3">
      <c r="A1060" s="19" t="s">
        <v>2131</v>
      </c>
      <c r="B1060" s="20" t="s">
        <v>2132</v>
      </c>
      <c r="C1060" s="16" t="s">
        <v>8</v>
      </c>
      <c r="D1060" s="16" t="str">
        <f>VLOOKUP(A1060,'Lead Time'!$A$2:$C$1180,3,0)</f>
        <v>Local</v>
      </c>
      <c r="E1060" s="23" t="str">
        <f>VLOOKUP(A1060,Classification!$A$2:$D$1180,4,0)</f>
        <v>C</v>
      </c>
      <c r="F1060" s="25" t="str">
        <f>VLOOKUP(A1060,Classification!$A$2:$E$1180,5,0)</f>
        <v>L</v>
      </c>
      <c r="G1060" s="21">
        <f>VLOOKUP(A1060,'Lead Time'!$A$2:$D$1180,4,0)</f>
        <v>1</v>
      </c>
      <c r="H1060" s="21">
        <f t="shared" si="208"/>
        <v>3.3333333333333333E-2</v>
      </c>
      <c r="I1060" s="32">
        <f>VLOOKUP(A1060,Classification!$A$2:$F$1180,6,0)</f>
        <v>0.90300000000000002</v>
      </c>
      <c r="J1060" s="21">
        <f>-SUM('cons 2023 - 2025'!D1061:AM1061)</f>
        <v>42</v>
      </c>
      <c r="K1060" s="18">
        <f>-_xlfn.MINIFS('cons 2023 - 2025'!D1061:AM1061,'cons 2023 - 2025'!D1061:AM1061,"&lt;&gt;0")</f>
        <v>40</v>
      </c>
      <c r="L1060" s="18">
        <f>-_xlfn.MAXIFS('cons 2023 - 2025'!D1061:AM1061,'cons 2023 - 2025'!D1061:AM1061,"&lt;&gt;0")</f>
        <v>2</v>
      </c>
      <c r="M1060" s="19">
        <f>COUNTIF('cons 2023 - 2025'!D1061:AM1061,"&lt;&gt;0")</f>
        <v>2</v>
      </c>
      <c r="N1060" s="21">
        <f>-AVERAGE('cons 2023 - 2025'!D1061:AM1061)</f>
        <v>1.1666666666666667</v>
      </c>
      <c r="O1060" s="21">
        <f t="shared" si="209"/>
        <v>21</v>
      </c>
      <c r="P1060" s="21">
        <f>_xlfn.STDEV.S('cons 2023 - 2025'!D1061:AM1061)</f>
        <v>6.6654760841646885</v>
      </c>
      <c r="Q1060" s="21">
        <f>-AVERAGE('cons 2023 - 2025'!D1061:AM1061)/'⚙ Assumptions'!$B$5</f>
        <v>5.3030303030303032E-2</v>
      </c>
      <c r="R1060" s="21">
        <f>_xlfn.STDEV.S('cons 2023 - 2025'!D1061:AM1061)/SQRT('⚙ Assumptions'!$B$5)</f>
        <v>1.4210842759951006</v>
      </c>
      <c r="S1060" s="21">
        <f>-IF(AVERAGE('cons 2023 - 2025'!D1061:AM1061)=0,"",_xlfn.STDEV.S('cons 2023 - 2025'!D1061:AM1061)/AVERAGE('cons 2023 - 2025'!D1061:AM1061))</f>
        <v>5.7132652149983043</v>
      </c>
      <c r="T1060" s="21" t="str">
        <f t="shared" si="210"/>
        <v>Z</v>
      </c>
      <c r="U1060" s="38">
        <f t="shared" si="211"/>
        <v>0.9</v>
      </c>
      <c r="V1060" s="21">
        <f t="shared" si="212"/>
        <v>1.28</v>
      </c>
      <c r="W1060" s="21">
        <f t="shared" si="213"/>
        <v>1.8189878732737288</v>
      </c>
      <c r="X1060" s="21">
        <f t="shared" si="214"/>
        <v>1.5576881526648332</v>
      </c>
      <c r="Y1060" s="21">
        <f t="shared" si="215"/>
        <v>1.8720181763040318</v>
      </c>
      <c r="Z1060" s="21">
        <f t="shared" si="216"/>
        <v>1.5965770415537222</v>
      </c>
      <c r="AA1060" s="21">
        <f>-AVERAGE('cons 2023 - 2025'!D1061:AM1061)*12</f>
        <v>14</v>
      </c>
      <c r="AB1060" s="32">
        <f t="shared" si="217"/>
        <v>0.18060000000000001</v>
      </c>
      <c r="AC1060" s="21">
        <f>SQRT((2*AA1060*'⚙ Assumptions'!$B$3)/AB1060)</f>
        <v>152.49857033260466</v>
      </c>
      <c r="AD1060" s="21">
        <f t="shared" si="218"/>
        <v>1.5965770415537222</v>
      </c>
      <c r="AE1060" s="21">
        <f t="shared" si="219"/>
        <v>154.09514737415839</v>
      </c>
      <c r="AF1060" s="21">
        <f t="shared" si="220"/>
        <v>9.1804139340228019E-2</v>
      </c>
    </row>
    <row r="1061" spans="1:32" x14ac:dyDescent="0.3">
      <c r="A1061" s="16" t="s">
        <v>2133</v>
      </c>
      <c r="B1061" s="17" t="s">
        <v>2134</v>
      </c>
      <c r="C1061" s="16" t="s">
        <v>8</v>
      </c>
      <c r="D1061" s="16" t="str">
        <f>VLOOKUP(A1061,'Lead Time'!$A$2:$C$1180,3,0)</f>
        <v>Local</v>
      </c>
      <c r="E1061" s="23" t="str">
        <f>VLOOKUP(A1061,Classification!$A$2:$D$1180,4,0)</f>
        <v>C</v>
      </c>
      <c r="F1061" s="25" t="str">
        <f>VLOOKUP(A1061,Classification!$A$2:$E$1180,5,0)</f>
        <v>L</v>
      </c>
      <c r="G1061" s="18">
        <f>VLOOKUP(A1061,'Lead Time'!$A$2:$D$1180,4,0)</f>
        <v>11</v>
      </c>
      <c r="H1061" s="18">
        <f t="shared" si="208"/>
        <v>0.36666666666666664</v>
      </c>
      <c r="I1061" s="27">
        <f>VLOOKUP(A1061,Classification!$A$2:$F$1180,6,0)</f>
        <v>0.88700000000000001</v>
      </c>
      <c r="J1061" s="18">
        <f>-SUM('cons 2023 - 2025'!D1062:AM1062)</f>
        <v>68</v>
      </c>
      <c r="K1061" s="18">
        <f>-_xlfn.MINIFS('cons 2023 - 2025'!D1062:AM1062,'cons 2023 - 2025'!D1062:AM1062,"&lt;&gt;0")</f>
        <v>30</v>
      </c>
      <c r="L1061" s="18">
        <f>-_xlfn.MAXIFS('cons 2023 - 2025'!D1062:AM1062,'cons 2023 - 2025'!D1062:AM1062,"&lt;&gt;0")</f>
        <v>2</v>
      </c>
      <c r="M1061" s="16">
        <f>COUNTIF('cons 2023 - 2025'!D1062:AM1062,"&lt;&gt;0")</f>
        <v>5</v>
      </c>
      <c r="N1061" s="18">
        <f>-AVERAGE('cons 2023 - 2025'!D1062:AM1062)</f>
        <v>1.8888888888888888</v>
      </c>
      <c r="O1061" s="18">
        <f t="shared" si="209"/>
        <v>13.6</v>
      </c>
      <c r="P1061" s="18">
        <f>_xlfn.STDEV.S('cons 2023 - 2025'!D1062:AM1062)</f>
        <v>6.1215207157221867</v>
      </c>
      <c r="Q1061" s="18">
        <f>-AVERAGE('cons 2023 - 2025'!D1062:AM1062)/'⚙ Assumptions'!$B$5</f>
        <v>8.5858585858585856E-2</v>
      </c>
      <c r="R1061" s="18">
        <f>_xlfn.STDEV.S('cons 2023 - 2025'!D1062:AM1062)/SQRT('⚙ Assumptions'!$B$5)</f>
        <v>1.3051126017776793</v>
      </c>
      <c r="S1061" s="18">
        <f>-IF(AVERAGE('cons 2023 - 2025'!D1062:AM1062)=0,"",_xlfn.STDEV.S('cons 2023 - 2025'!D1062:AM1062)/AVERAGE('cons 2023 - 2025'!D1062:AM1062))</f>
        <v>3.2408050847940988</v>
      </c>
      <c r="T1061" s="18" t="str">
        <f t="shared" si="210"/>
        <v>Z</v>
      </c>
      <c r="U1061" s="37">
        <f t="shared" si="211"/>
        <v>0.9</v>
      </c>
      <c r="V1061" s="18">
        <f t="shared" si="212"/>
        <v>1.28</v>
      </c>
      <c r="W1061" s="18">
        <f t="shared" si="213"/>
        <v>5.54056807585419</v>
      </c>
      <c r="X1061" s="18">
        <f t="shared" si="214"/>
        <v>4.7446590368182804</v>
      </c>
      <c r="Y1061" s="18">
        <f t="shared" si="215"/>
        <v>6.4850125202986346</v>
      </c>
      <c r="Z1061" s="18">
        <f t="shared" si="216"/>
        <v>5.4372516294108726</v>
      </c>
      <c r="AA1061" s="18">
        <f>-AVERAGE('cons 2023 - 2025'!D1062:AM1062)*12</f>
        <v>22.666666666666664</v>
      </c>
      <c r="AB1061" s="27">
        <f t="shared" si="217"/>
        <v>0.1774</v>
      </c>
      <c r="AC1061" s="18">
        <f>SQRT((2*AA1061*'⚙ Assumptions'!$B$3)/AB1061)</f>
        <v>195.78420350087873</v>
      </c>
      <c r="AD1061" s="18">
        <f t="shared" si="218"/>
        <v>5.4372516294108726</v>
      </c>
      <c r="AE1061" s="18">
        <f t="shared" si="219"/>
        <v>201.2214551302896</v>
      </c>
      <c r="AF1061" s="18">
        <f t="shared" si="220"/>
        <v>0.1157737256701863</v>
      </c>
    </row>
    <row r="1062" spans="1:32" x14ac:dyDescent="0.3">
      <c r="A1062" s="19" t="s">
        <v>2135</v>
      </c>
      <c r="B1062" s="20" t="s">
        <v>2136</v>
      </c>
      <c r="C1062" s="16" t="s">
        <v>8</v>
      </c>
      <c r="D1062" s="16" t="str">
        <f>VLOOKUP(A1062,'Lead Time'!$A$2:$C$1180,3,0)</f>
        <v>Local</v>
      </c>
      <c r="E1062" s="23" t="str">
        <f>VLOOKUP(A1062,Classification!$A$2:$D$1180,4,0)</f>
        <v>C</v>
      </c>
      <c r="F1062" s="24" t="str">
        <f>VLOOKUP(A1062,Classification!$A$2:$E$1180,5,0)</f>
        <v>H</v>
      </c>
      <c r="G1062" s="21">
        <f>VLOOKUP(A1062,'Lead Time'!$A$2:$D$1180,4,0)</f>
        <v>28.444444444444446</v>
      </c>
      <c r="H1062" s="21">
        <f t="shared" si="208"/>
        <v>0.94814814814814818</v>
      </c>
      <c r="I1062" s="32">
        <f>VLOOKUP(A1062,Classification!$A$2:$F$1180,6,0)</f>
        <v>0.878</v>
      </c>
      <c r="J1062" s="21">
        <f>-SUM('cons 2023 - 2025'!D1063:AM1063)</f>
        <v>2283</v>
      </c>
      <c r="K1062" s="18">
        <f>-_xlfn.MINIFS('cons 2023 - 2025'!D1063:AM1063,'cons 2023 - 2025'!D1063:AM1063,"&lt;&gt;0")</f>
        <v>358</v>
      </c>
      <c r="L1062" s="18">
        <f>-_xlfn.MAXIFS('cons 2023 - 2025'!D1063:AM1063,'cons 2023 - 2025'!D1063:AM1063,"&lt;&gt;0")</f>
        <v>3</v>
      </c>
      <c r="M1062" s="19">
        <f>COUNTIF('cons 2023 - 2025'!D1063:AM1063,"&lt;&gt;0")</f>
        <v>28</v>
      </c>
      <c r="N1062" s="21">
        <f>-AVERAGE('cons 2023 - 2025'!D1063:AM1063)</f>
        <v>63.416666666666664</v>
      </c>
      <c r="O1062" s="21">
        <f t="shared" si="209"/>
        <v>81.535714285714292</v>
      </c>
      <c r="P1062" s="21">
        <f>_xlfn.STDEV.S('cons 2023 - 2025'!D1063:AM1063)</f>
        <v>92.772956342737231</v>
      </c>
      <c r="Q1062" s="21">
        <f>-AVERAGE('cons 2023 - 2025'!D1063:AM1063)/'⚙ Assumptions'!$B$5</f>
        <v>2.8825757575757573</v>
      </c>
      <c r="R1062" s="21">
        <f>_xlfn.STDEV.S('cons 2023 - 2025'!D1063:AM1063)/SQRT('⚙ Assumptions'!$B$5)</f>
        <v>19.779260750699351</v>
      </c>
      <c r="S1062" s="21">
        <f>-IF(AVERAGE('cons 2023 - 2025'!D1063:AM1063)=0,"",_xlfn.STDEV.S('cons 2023 - 2025'!D1063:AM1063)/AVERAGE('cons 2023 - 2025'!D1063:AM1063))</f>
        <v>1.4629112695306792</v>
      </c>
      <c r="T1062" s="21" t="str">
        <f t="shared" si="210"/>
        <v>Z</v>
      </c>
      <c r="U1062" s="38">
        <f t="shared" si="211"/>
        <v>0.9</v>
      </c>
      <c r="V1062" s="21">
        <f t="shared" si="212"/>
        <v>1.28</v>
      </c>
      <c r="W1062" s="21">
        <f t="shared" si="213"/>
        <v>135.02642005810759</v>
      </c>
      <c r="X1062" s="21">
        <f t="shared" si="214"/>
        <v>115.62971799406174</v>
      </c>
      <c r="Y1062" s="21">
        <f t="shared" si="215"/>
        <v>217.01968605137358</v>
      </c>
      <c r="Z1062" s="21">
        <f t="shared" si="216"/>
        <v>175.75811305579015</v>
      </c>
      <c r="AA1062" s="21">
        <f>-AVERAGE('cons 2023 - 2025'!D1063:AM1063)*12</f>
        <v>761</v>
      </c>
      <c r="AB1062" s="32">
        <f t="shared" si="217"/>
        <v>0.17560000000000001</v>
      </c>
      <c r="AC1062" s="21">
        <f>SQRT((2*AA1062*'⚙ Assumptions'!$B$3)/AB1062)</f>
        <v>1140.225370361667</v>
      </c>
      <c r="AD1062" s="21">
        <f t="shared" si="218"/>
        <v>175.75811305579015</v>
      </c>
      <c r="AE1062" s="21">
        <f t="shared" si="219"/>
        <v>1315.9834834174571</v>
      </c>
      <c r="AF1062" s="21">
        <f t="shared" si="220"/>
        <v>0.6674119167850292</v>
      </c>
    </row>
    <row r="1063" spans="1:32" x14ac:dyDescent="0.3">
      <c r="A1063" s="16" t="s">
        <v>2137</v>
      </c>
      <c r="B1063" s="17" t="s">
        <v>2138</v>
      </c>
      <c r="C1063" s="16" t="s">
        <v>8</v>
      </c>
      <c r="D1063" s="16" t="str">
        <f>VLOOKUP(A1063,'Lead Time'!$A$2:$C$1180,3,0)</f>
        <v>Mixed Source</v>
      </c>
      <c r="E1063" s="23" t="str">
        <f>VLOOKUP(A1063,Classification!$A$2:$D$1180,4,0)</f>
        <v>C</v>
      </c>
      <c r="F1063" s="25" t="str">
        <f>VLOOKUP(A1063,Classification!$A$2:$E$1180,5,0)</f>
        <v>L</v>
      </c>
      <c r="G1063" s="18">
        <f>VLOOKUP(A1063,'Lead Time'!$A$2:$D$1180,4,0)</f>
        <v>63.75</v>
      </c>
      <c r="H1063" s="18">
        <f t="shared" si="208"/>
        <v>2.125</v>
      </c>
      <c r="I1063" s="27">
        <f>VLOOKUP(A1063,Classification!$A$2:$F$1180,6,0)</f>
        <v>0.876</v>
      </c>
      <c r="J1063" s="18">
        <f>-SUM('cons 2023 - 2025'!D1064:AM1064)</f>
        <v>200</v>
      </c>
      <c r="K1063" s="18">
        <f>-_xlfn.MINIFS('cons 2023 - 2025'!D1064:AM1064,'cons 2023 - 2025'!D1064:AM1064,"&lt;&gt;0")</f>
        <v>200</v>
      </c>
      <c r="L1063" s="18">
        <f>-_xlfn.MAXIFS('cons 2023 - 2025'!D1064:AM1064,'cons 2023 - 2025'!D1064:AM1064,"&lt;&gt;0")</f>
        <v>200</v>
      </c>
      <c r="M1063" s="16">
        <f>COUNTIF('cons 2023 - 2025'!D1064:AM1064,"&lt;&gt;0")</f>
        <v>1</v>
      </c>
      <c r="N1063" s="18">
        <f>-AVERAGE('cons 2023 - 2025'!D1064:AM1064)</f>
        <v>5.5555555555555554</v>
      </c>
      <c r="O1063" s="18">
        <f t="shared" si="209"/>
        <v>200</v>
      </c>
      <c r="P1063" s="18">
        <f>_xlfn.STDEV.S('cons 2023 - 2025'!D1064:AM1064)</f>
        <v>33.333333333333336</v>
      </c>
      <c r="Q1063" s="18">
        <f>-AVERAGE('cons 2023 - 2025'!D1064:AM1064)/'⚙ Assumptions'!$B$5</f>
        <v>0.25252525252525254</v>
      </c>
      <c r="R1063" s="18">
        <f>_xlfn.STDEV.S('cons 2023 - 2025'!D1064:AM1064)/SQRT('⚙ Assumptions'!$B$5)</f>
        <v>7.106690545187015</v>
      </c>
      <c r="S1063" s="18">
        <f>-IF(AVERAGE('cons 2023 - 2025'!D1064:AM1064)=0,"",_xlfn.STDEV.S('cons 2023 - 2025'!D1064:AM1064)/AVERAGE('cons 2023 - 2025'!D1064:AM1064))</f>
        <v>6.0000000000000009</v>
      </c>
      <c r="T1063" s="18" t="str">
        <f t="shared" si="210"/>
        <v>Z</v>
      </c>
      <c r="U1063" s="37">
        <f t="shared" si="211"/>
        <v>0.9</v>
      </c>
      <c r="V1063" s="18">
        <f t="shared" si="212"/>
        <v>1.28</v>
      </c>
      <c r="W1063" s="18">
        <f t="shared" si="213"/>
        <v>72.630238297499176</v>
      </c>
      <c r="X1063" s="18">
        <f t="shared" si="214"/>
        <v>62.196820211683217</v>
      </c>
      <c r="Y1063" s="18">
        <f t="shared" si="215"/>
        <v>88.72872314598402</v>
      </c>
      <c r="Z1063" s="18">
        <f t="shared" si="216"/>
        <v>74.002375767238775</v>
      </c>
      <c r="AA1063" s="18">
        <f>-AVERAGE('cons 2023 - 2025'!D1064:AM1064)*12</f>
        <v>66.666666666666657</v>
      </c>
      <c r="AB1063" s="27">
        <f t="shared" si="217"/>
        <v>0.17520000000000002</v>
      </c>
      <c r="AC1063" s="18">
        <f>SQRT((2*AA1063*'⚙ Assumptions'!$B$3)/AB1063)</f>
        <v>337.8686891997429</v>
      </c>
      <c r="AD1063" s="18">
        <f t="shared" si="218"/>
        <v>74.002375767238775</v>
      </c>
      <c r="AE1063" s="18">
        <f t="shared" si="219"/>
        <v>411.87106496698169</v>
      </c>
      <c r="AF1063" s="18">
        <f t="shared" si="220"/>
        <v>0.19731531449264991</v>
      </c>
    </row>
    <row r="1064" spans="1:32" x14ac:dyDescent="0.3">
      <c r="A1064" s="19" t="s">
        <v>2139</v>
      </c>
      <c r="B1064" s="20" t="s">
        <v>2140</v>
      </c>
      <c r="C1064" s="16" t="s">
        <v>8</v>
      </c>
      <c r="D1064" s="16" t="str">
        <f>VLOOKUP(A1064,'Lead Time'!$A$2:$C$1180,3,0)</f>
        <v>Local</v>
      </c>
      <c r="E1064" s="23" t="str">
        <f>VLOOKUP(A1064,Classification!$A$2:$D$1180,4,0)</f>
        <v>C</v>
      </c>
      <c r="F1064" s="25" t="str">
        <f>VLOOKUP(A1064,Classification!$A$2:$E$1180,5,0)</f>
        <v>L</v>
      </c>
      <c r="G1064" s="21">
        <f>VLOOKUP(A1064,'Lead Time'!$A$2:$D$1180,4,0)</f>
        <v>15.8</v>
      </c>
      <c r="H1064" s="21">
        <f t="shared" si="208"/>
        <v>0.52666666666666673</v>
      </c>
      <c r="I1064" s="32">
        <f>VLOOKUP(A1064,Classification!$A$2:$F$1180,6,0)</f>
        <v>0.86</v>
      </c>
      <c r="J1064" s="21">
        <f>-SUM('cons 2023 - 2025'!D1065:AM1065)</f>
        <v>102</v>
      </c>
      <c r="K1064" s="18">
        <f>-_xlfn.MINIFS('cons 2023 - 2025'!D1065:AM1065,'cons 2023 - 2025'!D1065:AM1065,"&lt;&gt;0")</f>
        <v>50</v>
      </c>
      <c r="L1064" s="18">
        <f>-_xlfn.MAXIFS('cons 2023 - 2025'!D1065:AM1065,'cons 2023 - 2025'!D1065:AM1065,"&lt;&gt;0")</f>
        <v>2</v>
      </c>
      <c r="M1064" s="19">
        <f>COUNTIF('cons 2023 - 2025'!D1065:AM1065,"&lt;&gt;0")</f>
        <v>7</v>
      </c>
      <c r="N1064" s="21">
        <f>-AVERAGE('cons 2023 - 2025'!D1065:AM1065)</f>
        <v>2.8333333333333335</v>
      </c>
      <c r="O1064" s="21">
        <f t="shared" si="209"/>
        <v>14.571428571428571</v>
      </c>
      <c r="P1064" s="21">
        <f>_xlfn.STDEV.S('cons 2023 - 2025'!D1065:AM1065)</f>
        <v>9.637723501206823</v>
      </c>
      <c r="Q1064" s="21">
        <f>-AVERAGE('cons 2023 - 2025'!D1065:AM1065)/'⚙ Assumptions'!$B$5</f>
        <v>0.12878787878787878</v>
      </c>
      <c r="R1064" s="21">
        <f>_xlfn.STDEV.S('cons 2023 - 2025'!D1065:AM1065)/SQRT('⚙ Assumptions'!$B$5)</f>
        <v>2.0547695544945963</v>
      </c>
      <c r="S1064" s="21">
        <f>-IF(AVERAGE('cons 2023 - 2025'!D1065:AM1065)=0,"",_xlfn.STDEV.S('cons 2023 - 2025'!D1065:AM1065)/AVERAGE('cons 2023 - 2025'!D1065:AM1065))</f>
        <v>3.4015494710141727</v>
      </c>
      <c r="T1064" s="21" t="str">
        <f t="shared" si="210"/>
        <v>Z</v>
      </c>
      <c r="U1064" s="38">
        <f t="shared" si="211"/>
        <v>0.9</v>
      </c>
      <c r="V1064" s="21">
        <f t="shared" si="212"/>
        <v>1.28</v>
      </c>
      <c r="W1064" s="21">
        <f t="shared" si="213"/>
        <v>10.454460721960411</v>
      </c>
      <c r="X1064" s="21">
        <f t="shared" si="214"/>
        <v>8.9526652972067229</v>
      </c>
      <c r="Y1064" s="21">
        <f t="shared" si="215"/>
        <v>12.489309206808896</v>
      </c>
      <c r="Z1064" s="21">
        <f t="shared" si="216"/>
        <v>10.444887519428946</v>
      </c>
      <c r="AA1064" s="21">
        <f>-AVERAGE('cons 2023 - 2025'!D1065:AM1065)*12</f>
        <v>34</v>
      </c>
      <c r="AB1064" s="32">
        <f t="shared" si="217"/>
        <v>0.17200000000000001</v>
      </c>
      <c r="AC1064" s="21">
        <f>SQRT((2*AA1064*'⚙ Assumptions'!$B$3)/AB1064)</f>
        <v>243.52068819998712</v>
      </c>
      <c r="AD1064" s="21">
        <f t="shared" si="218"/>
        <v>10.444887519428946</v>
      </c>
      <c r="AE1064" s="21">
        <f t="shared" si="219"/>
        <v>253.96557571941605</v>
      </c>
      <c r="AF1064" s="21">
        <f t="shared" si="220"/>
        <v>0.13961852790132595</v>
      </c>
    </row>
    <row r="1065" spans="1:32" x14ac:dyDescent="0.3">
      <c r="A1065" s="16" t="s">
        <v>2141</v>
      </c>
      <c r="B1065" s="17" t="s">
        <v>2142</v>
      </c>
      <c r="C1065" s="16" t="s">
        <v>130</v>
      </c>
      <c r="D1065" s="16"/>
      <c r="E1065" s="23" t="str">
        <f>VLOOKUP(A1065,Classification!$A$2:$D$1180,4,0)</f>
        <v>C</v>
      </c>
      <c r="F1065" s="25" t="str">
        <f>VLOOKUP(A1065,Classification!$A$2:$E$1180,5,0)</f>
        <v>L</v>
      </c>
      <c r="G1065" s="18">
        <f>VLOOKUP(A1065,'Lead Time'!$A$2:$D$1180,4,0)</f>
        <v>44</v>
      </c>
      <c r="H1065" s="18">
        <f t="shared" si="208"/>
        <v>1.4666666666666666</v>
      </c>
      <c r="I1065" s="27">
        <f>VLOOKUP(A1065,Classification!$A$2:$F$1180,6,0)</f>
        <v>0.84599999999999997</v>
      </c>
      <c r="J1065" s="18">
        <f>-SUM('cons 2023 - 2025'!D1066:AM1066)</f>
        <v>18</v>
      </c>
      <c r="K1065" s="18">
        <f>-_xlfn.MINIFS('cons 2023 - 2025'!D1066:AM1066,'cons 2023 - 2025'!D1066:AM1066,"&lt;&gt;0")</f>
        <v>6</v>
      </c>
      <c r="L1065" s="18">
        <f>-_xlfn.MAXIFS('cons 2023 - 2025'!D1066:AM1066,'cons 2023 - 2025'!D1066:AM1066,"&lt;&gt;0")</f>
        <v>3</v>
      </c>
      <c r="M1065" s="16">
        <f>COUNTIF('cons 2023 - 2025'!D1066:AM1066,"&lt;&gt;0")</f>
        <v>4</v>
      </c>
      <c r="N1065" s="18">
        <f>-AVERAGE('cons 2023 - 2025'!D1066:AM1066)</f>
        <v>0.5</v>
      </c>
      <c r="O1065" s="18">
        <f t="shared" si="209"/>
        <v>4.5</v>
      </c>
      <c r="P1065" s="18">
        <f>_xlfn.STDEV.S('cons 2023 - 2025'!D1066:AM1066)</f>
        <v>1.4832396974191326</v>
      </c>
      <c r="Q1065" s="18">
        <f>-AVERAGE('cons 2023 - 2025'!D1066:AM1066)/'⚙ Assumptions'!$B$5</f>
        <v>2.2727272727272728E-2</v>
      </c>
      <c r="R1065" s="18">
        <f>_xlfn.STDEV.S('cons 2023 - 2025'!D1066:AM1066)/SQRT('⚙ Assumptions'!$B$5)</f>
        <v>0.31622776601683794</v>
      </c>
      <c r="S1065" s="18">
        <f>-IF(AVERAGE('cons 2023 - 2025'!D1066:AM1066)=0,"",_xlfn.STDEV.S('cons 2023 - 2025'!D1066:AM1066)/AVERAGE('cons 2023 - 2025'!D1066:AM1066))</f>
        <v>2.9664793948382653</v>
      </c>
      <c r="T1065" s="18" t="str">
        <f t="shared" si="210"/>
        <v>Z</v>
      </c>
      <c r="U1065" s="37">
        <f t="shared" si="211"/>
        <v>0.9</v>
      </c>
      <c r="V1065" s="18">
        <f t="shared" si="212"/>
        <v>1.28</v>
      </c>
      <c r="W1065" s="18">
        <f t="shared" si="213"/>
        <v>2.6849506513155879</v>
      </c>
      <c r="X1065" s="18">
        <f t="shared" si="214"/>
        <v>2.2992543718924763</v>
      </c>
      <c r="Y1065" s="18">
        <f t="shared" si="215"/>
        <v>3.6849506513155879</v>
      </c>
      <c r="Z1065" s="18">
        <f t="shared" si="216"/>
        <v>3.0325877052258097</v>
      </c>
      <c r="AA1065" s="18">
        <f>-AVERAGE('cons 2023 - 2025'!D1066:AM1066)*12</f>
        <v>6</v>
      </c>
      <c r="AB1065" s="27">
        <f t="shared" si="217"/>
        <v>0.16920000000000002</v>
      </c>
      <c r="AC1065" s="18">
        <f>SQRT((2*AA1065*'⚙ Assumptions'!$B$3)/AB1065)</f>
        <v>103.14212462587933</v>
      </c>
      <c r="AD1065" s="18">
        <f t="shared" si="218"/>
        <v>3.0325877052258097</v>
      </c>
      <c r="AE1065" s="18">
        <f t="shared" si="219"/>
        <v>106.17471233110514</v>
      </c>
      <c r="AF1065" s="18">
        <f t="shared" si="220"/>
        <v>5.8172158288995954E-2</v>
      </c>
    </row>
    <row r="1066" spans="1:32" x14ac:dyDescent="0.3">
      <c r="A1066" s="19" t="s">
        <v>2143</v>
      </c>
      <c r="B1066" s="20" t="s">
        <v>2144</v>
      </c>
      <c r="C1066" s="16" t="s">
        <v>8</v>
      </c>
      <c r="D1066" s="16" t="str">
        <f>VLOOKUP(A1066,'Lead Time'!$A$2:$C$1180,3,0)</f>
        <v>Import</v>
      </c>
      <c r="E1066" s="23" t="str">
        <f>VLOOKUP(A1066,Classification!$A$2:$D$1180,4,0)</f>
        <v>C</v>
      </c>
      <c r="F1066" s="25" t="str">
        <f>VLOOKUP(A1066,Classification!$A$2:$E$1180,5,0)</f>
        <v>L</v>
      </c>
      <c r="G1066" s="21">
        <f>VLOOKUP(A1066,'Lead Time'!$A$2:$D$1180,4,0)</f>
        <v>236.5</v>
      </c>
      <c r="H1066" s="21">
        <f t="shared" si="208"/>
        <v>7.8833333333333337</v>
      </c>
      <c r="I1066" s="32">
        <f>VLOOKUP(A1066,Classification!$A$2:$F$1180,6,0)</f>
        <v>0.84099999999999997</v>
      </c>
      <c r="J1066" s="21">
        <f>-SUM('cons 2023 - 2025'!D1067:AM1067)</f>
        <v>1000</v>
      </c>
      <c r="K1066" s="18">
        <f>-_xlfn.MINIFS('cons 2023 - 2025'!D1067:AM1067,'cons 2023 - 2025'!D1067:AM1067,"&lt;&gt;0")</f>
        <v>260</v>
      </c>
      <c r="L1066" s="18">
        <f>-_xlfn.MAXIFS('cons 2023 - 2025'!D1067:AM1067,'cons 2023 - 2025'!D1067:AM1067,"&lt;&gt;0")</f>
        <v>3</v>
      </c>
      <c r="M1066" s="19">
        <f>COUNTIF('cons 2023 - 2025'!D1067:AM1067,"&lt;&gt;0")</f>
        <v>8</v>
      </c>
      <c r="N1066" s="21">
        <f>-AVERAGE('cons 2023 - 2025'!D1067:AM1067)</f>
        <v>27.777777777777779</v>
      </c>
      <c r="O1066" s="21">
        <f t="shared" si="209"/>
        <v>125</v>
      </c>
      <c r="P1066" s="21">
        <f>_xlfn.STDEV.S('cons 2023 - 2025'!D1067:AM1067)</f>
        <v>70.382672831604182</v>
      </c>
      <c r="Q1066" s="21">
        <f>-AVERAGE('cons 2023 - 2025'!D1067:AM1067)/'⚙ Assumptions'!$B$5</f>
        <v>1.2626262626262628</v>
      </c>
      <c r="R1066" s="21">
        <f>_xlfn.STDEV.S('cons 2023 - 2025'!D1067:AM1067)/SQRT('⚙ Assumptions'!$B$5)</f>
        <v>15.005636266720572</v>
      </c>
      <c r="S1066" s="21">
        <f>-IF(AVERAGE('cons 2023 - 2025'!D1067:AM1067)=0,"",_xlfn.STDEV.S('cons 2023 - 2025'!D1067:AM1067)/AVERAGE('cons 2023 - 2025'!D1067:AM1067))</f>
        <v>2.5337762219377504</v>
      </c>
      <c r="T1066" s="21" t="str">
        <f t="shared" si="210"/>
        <v>Z</v>
      </c>
      <c r="U1066" s="38">
        <f t="shared" si="211"/>
        <v>0.9</v>
      </c>
      <c r="V1066" s="21">
        <f t="shared" si="212"/>
        <v>1.28</v>
      </c>
      <c r="W1066" s="21">
        <f t="shared" si="213"/>
        <v>295.37923217235527</v>
      </c>
      <c r="X1066" s="21">
        <f t="shared" si="214"/>
        <v>252.94766241076192</v>
      </c>
      <c r="Y1066" s="21">
        <f t="shared" si="215"/>
        <v>593.99034328346647</v>
      </c>
      <c r="Z1066" s="21">
        <f t="shared" si="216"/>
        <v>471.92914389224342</v>
      </c>
      <c r="AA1066" s="21">
        <f>-AVERAGE('cons 2023 - 2025'!D1067:AM1067)*12</f>
        <v>333.33333333333337</v>
      </c>
      <c r="AB1066" s="32">
        <f t="shared" si="217"/>
        <v>0.16820000000000002</v>
      </c>
      <c r="AC1066" s="21">
        <f>SQRT((2*AA1066*'⚙ Assumptions'!$B$3)/AB1066)</f>
        <v>771.05792327578956</v>
      </c>
      <c r="AD1066" s="21">
        <f t="shared" si="218"/>
        <v>471.92914389224342</v>
      </c>
      <c r="AE1066" s="21">
        <f t="shared" si="219"/>
        <v>1242.987067168033</v>
      </c>
      <c r="AF1066" s="21">
        <f t="shared" si="220"/>
        <v>0.43230647564995939</v>
      </c>
    </row>
    <row r="1067" spans="1:32" x14ac:dyDescent="0.3">
      <c r="A1067" s="16" t="s">
        <v>2145</v>
      </c>
      <c r="B1067" s="17" t="s">
        <v>2146</v>
      </c>
      <c r="C1067" s="16" t="s">
        <v>8</v>
      </c>
      <c r="D1067" s="16" t="str">
        <f>VLOOKUP(A1067,'Lead Time'!$A$2:$C$1180,3,0)</f>
        <v>Local</v>
      </c>
      <c r="E1067" s="23" t="str">
        <f>VLOOKUP(A1067,Classification!$A$2:$D$1180,4,0)</f>
        <v>C</v>
      </c>
      <c r="F1067" s="25" t="str">
        <f>VLOOKUP(A1067,Classification!$A$2:$E$1180,5,0)</f>
        <v>L</v>
      </c>
      <c r="G1067" s="18">
        <f>VLOOKUP(A1067,'Lead Time'!$A$2:$D$1180,4,0)</f>
        <v>19</v>
      </c>
      <c r="H1067" s="18">
        <f t="shared" si="208"/>
        <v>0.6333333333333333</v>
      </c>
      <c r="I1067" s="27">
        <f>VLOOKUP(A1067,Classification!$A$2:$F$1180,6,0)</f>
        <v>0.82499999999999996</v>
      </c>
      <c r="J1067" s="18">
        <f>-SUM('cons 2023 - 2025'!D1068:AM1068)</f>
        <v>130</v>
      </c>
      <c r="K1067" s="18">
        <f>-_xlfn.MINIFS('cons 2023 - 2025'!D1068:AM1068,'cons 2023 - 2025'!D1068:AM1068,"&lt;&gt;0")</f>
        <v>120</v>
      </c>
      <c r="L1067" s="18">
        <f>-_xlfn.MAXIFS('cons 2023 - 2025'!D1068:AM1068,'cons 2023 - 2025'!D1068:AM1068,"&lt;&gt;0")</f>
        <v>10</v>
      </c>
      <c r="M1067" s="16">
        <f>COUNTIF('cons 2023 - 2025'!D1068:AM1068,"&lt;&gt;0")</f>
        <v>2</v>
      </c>
      <c r="N1067" s="18">
        <f>-AVERAGE('cons 2023 - 2025'!D1068:AM1068)</f>
        <v>3.6111111111111112</v>
      </c>
      <c r="O1067" s="18">
        <f t="shared" si="209"/>
        <v>65</v>
      </c>
      <c r="P1067" s="18">
        <f>_xlfn.STDEV.S('cons 2023 - 2025'!D1068:AM1068)</f>
        <v>20.021813501104635</v>
      </c>
      <c r="Q1067" s="18">
        <f>-AVERAGE('cons 2023 - 2025'!D1068:AM1068)/'⚙ Assumptions'!$B$5</f>
        <v>0.16414141414141414</v>
      </c>
      <c r="R1067" s="18">
        <f>_xlfn.STDEV.S('cons 2023 - 2025'!D1068:AM1068)/SQRT('⚙ Assumptions'!$B$5)</f>
        <v>4.2686649811739406</v>
      </c>
      <c r="S1067" s="18">
        <f>-IF(AVERAGE('cons 2023 - 2025'!D1068:AM1068)=0,"",_xlfn.STDEV.S('cons 2023 - 2025'!D1068:AM1068)/AVERAGE('cons 2023 - 2025'!D1068:AM1068))</f>
        <v>5.5445022003058986</v>
      </c>
      <c r="T1067" s="18" t="str">
        <f t="shared" si="210"/>
        <v>Z</v>
      </c>
      <c r="U1067" s="37">
        <f t="shared" si="211"/>
        <v>0.9</v>
      </c>
      <c r="V1067" s="18">
        <f t="shared" si="212"/>
        <v>1.28</v>
      </c>
      <c r="W1067" s="18">
        <f t="shared" si="213"/>
        <v>23.816549474263244</v>
      </c>
      <c r="X1067" s="18">
        <f t="shared" si="214"/>
        <v>20.395274481213072</v>
      </c>
      <c r="Y1067" s="18">
        <f t="shared" si="215"/>
        <v>26.935236342950112</v>
      </c>
      <c r="Z1067" s="18">
        <f t="shared" si="216"/>
        <v>22.68231151825011</v>
      </c>
      <c r="AA1067" s="18">
        <f>-AVERAGE('cons 2023 - 2025'!D1068:AM1068)*12</f>
        <v>43.333333333333336</v>
      </c>
      <c r="AB1067" s="27">
        <f t="shared" si="217"/>
        <v>0.16500000000000001</v>
      </c>
      <c r="AC1067" s="18">
        <f>SQRT((2*AA1067*'⚙ Assumptions'!$B$3)/AB1067)</f>
        <v>280.69178610689482</v>
      </c>
      <c r="AD1067" s="18">
        <f t="shared" si="218"/>
        <v>22.68231151825011</v>
      </c>
      <c r="AE1067" s="18">
        <f t="shared" si="219"/>
        <v>303.37409762514494</v>
      </c>
      <c r="AF1067" s="18">
        <f t="shared" si="220"/>
        <v>0.15438048235879215</v>
      </c>
    </row>
    <row r="1068" spans="1:32" x14ac:dyDescent="0.3">
      <c r="A1068" s="19" t="s">
        <v>2147</v>
      </c>
      <c r="B1068" s="20" t="s">
        <v>2148</v>
      </c>
      <c r="C1068" s="16" t="s">
        <v>8</v>
      </c>
      <c r="D1068" s="16" t="str">
        <f>VLOOKUP(A1068,'Lead Time'!$A$2:$C$1180,3,0)</f>
        <v>Local</v>
      </c>
      <c r="E1068" s="23" t="str">
        <f>VLOOKUP(A1068,Classification!$A$2:$D$1180,4,0)</f>
        <v>C</v>
      </c>
      <c r="F1068" s="25" t="str">
        <f>VLOOKUP(A1068,Classification!$A$2:$E$1180,5,0)</f>
        <v>L</v>
      </c>
      <c r="G1068" s="21">
        <f>VLOOKUP(A1068,'Lead Time'!$A$2:$D$1180,4,0)</f>
        <v>3</v>
      </c>
      <c r="H1068" s="21">
        <f t="shared" si="208"/>
        <v>0.1</v>
      </c>
      <c r="I1068" s="32">
        <f>VLOOKUP(A1068,Classification!$A$2:$F$1180,6,0)</f>
        <v>0.82399999999999995</v>
      </c>
      <c r="J1068" s="21">
        <f>-SUM('cons 2023 - 2025'!D1069:AM1069)</f>
        <v>58</v>
      </c>
      <c r="K1068" s="18">
        <f>-_xlfn.MINIFS('cons 2023 - 2025'!D1069:AM1069,'cons 2023 - 2025'!D1069:AM1069,"&lt;&gt;0")</f>
        <v>48</v>
      </c>
      <c r="L1068" s="18">
        <f>-_xlfn.MAXIFS('cons 2023 - 2025'!D1069:AM1069,'cons 2023 - 2025'!D1069:AM1069,"&lt;&gt;0")</f>
        <v>10</v>
      </c>
      <c r="M1068" s="19">
        <f>COUNTIF('cons 2023 - 2025'!D1069:AM1069,"&lt;&gt;0")</f>
        <v>2</v>
      </c>
      <c r="N1068" s="21">
        <f>-AVERAGE('cons 2023 - 2025'!D1069:AM1069)</f>
        <v>1.6111111111111112</v>
      </c>
      <c r="O1068" s="21">
        <f t="shared" si="209"/>
        <v>29</v>
      </c>
      <c r="P1068" s="21">
        <f>_xlfn.STDEV.S('cons 2023 - 2025'!D1069:AM1069)</f>
        <v>8.1250152625009271</v>
      </c>
      <c r="Q1068" s="21">
        <f>-AVERAGE('cons 2023 - 2025'!D1069:AM1069)/'⚙ Assumptions'!$B$5</f>
        <v>7.3232323232323232E-2</v>
      </c>
      <c r="R1068" s="21">
        <f>_xlfn.STDEV.S('cons 2023 - 2025'!D1069:AM1069)/SQRT('⚙ Assumptions'!$B$5)</f>
        <v>1.7322590743654658</v>
      </c>
      <c r="S1068" s="21">
        <f>-IF(AVERAGE('cons 2023 - 2025'!D1069:AM1069)=0,"",_xlfn.STDEV.S('cons 2023 - 2025'!D1069:AM1069)/AVERAGE('cons 2023 - 2025'!D1069:AM1069))</f>
        <v>5.0431129215522992</v>
      </c>
      <c r="T1068" s="21" t="str">
        <f t="shared" si="210"/>
        <v>Z</v>
      </c>
      <c r="U1068" s="38">
        <f t="shared" si="211"/>
        <v>0.9</v>
      </c>
      <c r="V1068" s="21">
        <f t="shared" si="212"/>
        <v>1.28</v>
      </c>
      <c r="W1068" s="21">
        <f t="shared" si="213"/>
        <v>3.8404617327017223</v>
      </c>
      <c r="X1068" s="21">
        <f t="shared" si="214"/>
        <v>3.2887749444011267</v>
      </c>
      <c r="Y1068" s="21">
        <f t="shared" si="215"/>
        <v>4.0601587023986916</v>
      </c>
      <c r="Z1068" s="21">
        <f t="shared" si="216"/>
        <v>3.4498860555122377</v>
      </c>
      <c r="AA1068" s="21">
        <f>-AVERAGE('cons 2023 - 2025'!D1069:AM1069)*12</f>
        <v>19.333333333333336</v>
      </c>
      <c r="AB1068" s="32">
        <f t="shared" si="217"/>
        <v>0.1648</v>
      </c>
      <c r="AC1068" s="21">
        <f>SQRT((2*AA1068*'⚙ Assumptions'!$B$3)/AB1068)</f>
        <v>187.60110542659805</v>
      </c>
      <c r="AD1068" s="21">
        <f t="shared" si="218"/>
        <v>3.4498860555122377</v>
      </c>
      <c r="AE1068" s="21">
        <f t="shared" si="219"/>
        <v>191.05099148211031</v>
      </c>
      <c r="AF1068" s="21">
        <f t="shared" si="220"/>
        <v>0.1030555405810112</v>
      </c>
    </row>
    <row r="1069" spans="1:32" x14ac:dyDescent="0.3">
      <c r="A1069" s="16" t="s">
        <v>2149</v>
      </c>
      <c r="B1069" s="17" t="s">
        <v>2150</v>
      </c>
      <c r="C1069" s="16" t="s">
        <v>8</v>
      </c>
      <c r="D1069" s="16" t="str">
        <f>VLOOKUP(A1069,'Lead Time'!$A$2:$C$1180,3,0)</f>
        <v>Local</v>
      </c>
      <c r="E1069" s="23" t="str">
        <f>VLOOKUP(A1069,Classification!$A$2:$D$1180,4,0)</f>
        <v>C</v>
      </c>
      <c r="F1069" s="24" t="str">
        <f>VLOOKUP(A1069,Classification!$A$2:$E$1180,5,0)</f>
        <v>H</v>
      </c>
      <c r="G1069" s="18">
        <f>VLOOKUP(A1069,'Lead Time'!$A$2:$D$1180,4,0)</f>
        <v>21.888888888888889</v>
      </c>
      <c r="H1069" s="18">
        <f t="shared" si="208"/>
        <v>0.72962962962962963</v>
      </c>
      <c r="I1069" s="27">
        <f>VLOOKUP(A1069,Classification!$A$2:$F$1180,6,0)</f>
        <v>0.81100000000000005</v>
      </c>
      <c r="J1069" s="18">
        <f>-SUM('cons 2023 - 2025'!D1070:AM1070)</f>
        <v>236</v>
      </c>
      <c r="K1069" s="18">
        <f>-_xlfn.MINIFS('cons 2023 - 2025'!D1070:AM1070,'cons 2023 - 2025'!D1070:AM1070,"&lt;&gt;0")</f>
        <v>26</v>
      </c>
      <c r="L1069" s="18">
        <f>-_xlfn.MAXIFS('cons 2023 - 2025'!D1070:AM1070,'cons 2023 - 2025'!D1070:AM1070,"&lt;&gt;0")</f>
        <v>1</v>
      </c>
      <c r="M1069" s="16">
        <f>COUNTIF('cons 2023 - 2025'!D1070:AM1070,"&lt;&gt;0")</f>
        <v>31</v>
      </c>
      <c r="N1069" s="18">
        <f>-AVERAGE('cons 2023 - 2025'!D1070:AM1070)</f>
        <v>6.5555555555555554</v>
      </c>
      <c r="O1069" s="18">
        <f t="shared" si="209"/>
        <v>7.612903225806452</v>
      </c>
      <c r="P1069" s="18">
        <f>_xlfn.STDEV.S('cons 2023 - 2025'!D1070:AM1070)</f>
        <v>6.8010269999440709</v>
      </c>
      <c r="Q1069" s="18">
        <f>-AVERAGE('cons 2023 - 2025'!D1070:AM1070)/'⚙ Assumptions'!$B$5</f>
        <v>0.29797979797979796</v>
      </c>
      <c r="R1069" s="18">
        <f>_xlfn.STDEV.S('cons 2023 - 2025'!D1070:AM1070)/SQRT('⚙ Assumptions'!$B$5)</f>
        <v>1.449983828341924</v>
      </c>
      <c r="S1069" s="18">
        <f>-IF(AVERAGE('cons 2023 - 2025'!D1070:AM1070)=0,"",_xlfn.STDEV.S('cons 2023 - 2025'!D1070:AM1070)/AVERAGE('cons 2023 - 2025'!D1070:AM1070))</f>
        <v>1.037444796601638</v>
      </c>
      <c r="T1069" s="18" t="str">
        <f t="shared" si="210"/>
        <v>Z</v>
      </c>
      <c r="U1069" s="37">
        <f t="shared" si="211"/>
        <v>0.9</v>
      </c>
      <c r="V1069" s="18">
        <f t="shared" si="212"/>
        <v>1.28</v>
      </c>
      <c r="W1069" s="18">
        <f t="shared" si="213"/>
        <v>8.6833036155771399</v>
      </c>
      <c r="X1069" s="18">
        <f t="shared" si="214"/>
        <v>7.4359369662168113</v>
      </c>
      <c r="Y1069" s="18">
        <f t="shared" si="215"/>
        <v>15.205750304690495</v>
      </c>
      <c r="Z1069" s="18">
        <f t="shared" si="216"/>
        <v>12.219064538233273</v>
      </c>
      <c r="AA1069" s="18">
        <f>-AVERAGE('cons 2023 - 2025'!D1070:AM1070)*12</f>
        <v>78.666666666666657</v>
      </c>
      <c r="AB1069" s="27">
        <f t="shared" si="217"/>
        <v>0.16220000000000001</v>
      </c>
      <c r="AC1069" s="18">
        <f>SQRT((2*AA1069*'⚙ Assumptions'!$B$3)/AB1069)</f>
        <v>381.44381431239464</v>
      </c>
      <c r="AD1069" s="18">
        <f t="shared" si="218"/>
        <v>12.219064538233273</v>
      </c>
      <c r="AE1069" s="18">
        <f t="shared" si="219"/>
        <v>393.66287885062792</v>
      </c>
      <c r="AF1069" s="18">
        <f t="shared" si="220"/>
        <v>0.20623395560490143</v>
      </c>
    </row>
    <row r="1070" spans="1:32" x14ac:dyDescent="0.3">
      <c r="A1070" s="19" t="s">
        <v>2151</v>
      </c>
      <c r="B1070" s="20" t="s">
        <v>2152</v>
      </c>
      <c r="C1070" s="16" t="s">
        <v>8</v>
      </c>
      <c r="D1070" s="16" t="str">
        <f>VLOOKUP(A1070,'Lead Time'!$A$2:$C$1180,3,0)</f>
        <v>Local</v>
      </c>
      <c r="E1070" s="23" t="str">
        <f>VLOOKUP(A1070,Classification!$A$2:$D$1180,4,0)</f>
        <v>C</v>
      </c>
      <c r="F1070" s="25" t="str">
        <f>VLOOKUP(A1070,Classification!$A$2:$E$1180,5,0)</f>
        <v>L</v>
      </c>
      <c r="G1070" s="21">
        <f>VLOOKUP(A1070,'Lead Time'!$A$2:$D$1180,4,0)</f>
        <v>38</v>
      </c>
      <c r="H1070" s="21">
        <f t="shared" si="208"/>
        <v>1.2666666666666666</v>
      </c>
      <c r="I1070" s="32">
        <f>VLOOKUP(A1070,Classification!$A$2:$F$1180,6,0)</f>
        <v>0.79300000000000004</v>
      </c>
      <c r="J1070" s="21">
        <f>-SUM('cons 2023 - 2025'!D1071:AM1071)</f>
        <v>26</v>
      </c>
      <c r="K1070" s="18">
        <f>-_xlfn.MINIFS('cons 2023 - 2025'!D1071:AM1071,'cons 2023 - 2025'!D1071:AM1071,"&lt;&gt;0")</f>
        <v>10</v>
      </c>
      <c r="L1070" s="18">
        <f>-_xlfn.MAXIFS('cons 2023 - 2025'!D1071:AM1071,'cons 2023 - 2025'!D1071:AM1071,"&lt;&gt;0")</f>
        <v>6</v>
      </c>
      <c r="M1070" s="19">
        <f>COUNTIF('cons 2023 - 2025'!D1071:AM1071,"&lt;&gt;0")</f>
        <v>3</v>
      </c>
      <c r="N1070" s="21">
        <f>-AVERAGE('cons 2023 - 2025'!D1071:AM1071)</f>
        <v>0.72222222222222221</v>
      </c>
      <c r="O1070" s="21">
        <f t="shared" si="209"/>
        <v>8.6666666666666661</v>
      </c>
      <c r="P1070" s="21">
        <f>_xlfn.STDEV.S('cons 2023 - 2025'!D1071:AM1071)</f>
        <v>2.4912545446720626</v>
      </c>
      <c r="Q1070" s="21">
        <f>-AVERAGE('cons 2023 - 2025'!D1071:AM1071)/'⚙ Assumptions'!$B$5</f>
        <v>3.2828282828282825E-2</v>
      </c>
      <c r="R1070" s="21">
        <f>_xlfn.STDEV.S('cons 2023 - 2025'!D1071:AM1071)/SQRT('⚙ Assumptions'!$B$5)</f>
        <v>0.53113725354825381</v>
      </c>
      <c r="S1070" s="21">
        <f>-IF(AVERAGE('cons 2023 - 2025'!D1071:AM1071)=0,"",_xlfn.STDEV.S('cons 2023 - 2025'!D1071:AM1071)/AVERAGE('cons 2023 - 2025'!D1071:AM1071))</f>
        <v>3.4494293695459328</v>
      </c>
      <c r="T1070" s="21" t="str">
        <f t="shared" si="210"/>
        <v>Z</v>
      </c>
      <c r="U1070" s="38">
        <f t="shared" si="211"/>
        <v>0.9</v>
      </c>
      <c r="V1070" s="21">
        <f t="shared" si="212"/>
        <v>1.28</v>
      </c>
      <c r="W1070" s="21">
        <f t="shared" si="213"/>
        <v>4.1909119017873149</v>
      </c>
      <c r="X1070" s="21">
        <f t="shared" si="214"/>
        <v>3.5888825396769235</v>
      </c>
      <c r="Y1070" s="21">
        <f t="shared" si="215"/>
        <v>5.4383866492620623</v>
      </c>
      <c r="Z1070" s="21">
        <f t="shared" si="216"/>
        <v>4.503697354491738</v>
      </c>
      <c r="AA1070" s="21">
        <f>-AVERAGE('cons 2023 - 2025'!D1071:AM1071)*12</f>
        <v>8.6666666666666661</v>
      </c>
      <c r="AB1070" s="32">
        <f t="shared" si="217"/>
        <v>0.15860000000000002</v>
      </c>
      <c r="AC1070" s="21">
        <f>SQRT((2*AA1070*'⚙ Assumptions'!$B$3)/AB1070)</f>
        <v>128.03687993289597</v>
      </c>
      <c r="AD1070" s="21">
        <f t="shared" si="218"/>
        <v>4.503697354491738</v>
      </c>
      <c r="AE1070" s="21">
        <f t="shared" si="219"/>
        <v>132.54057728738772</v>
      </c>
      <c r="AF1070" s="21">
        <f t="shared" si="220"/>
        <v>6.7688830524524332E-2</v>
      </c>
    </row>
    <row r="1071" spans="1:32" x14ac:dyDescent="0.3">
      <c r="A1071" s="16" t="s">
        <v>2153</v>
      </c>
      <c r="B1071" s="17" t="s">
        <v>2154</v>
      </c>
      <c r="C1071" s="16" t="s">
        <v>8</v>
      </c>
      <c r="D1071" s="16" t="str">
        <f>VLOOKUP(A1071,'Lead Time'!$A$2:$C$1180,3,0)</f>
        <v>Local</v>
      </c>
      <c r="E1071" s="23" t="str">
        <f>VLOOKUP(A1071,Classification!$A$2:$D$1180,4,0)</f>
        <v>C</v>
      </c>
      <c r="F1071" s="25" t="str">
        <f>VLOOKUP(A1071,Classification!$A$2:$E$1180,5,0)</f>
        <v>L</v>
      </c>
      <c r="G1071" s="18">
        <f>VLOOKUP(A1071,'Lead Time'!$A$2:$D$1180,4,0)</f>
        <v>8</v>
      </c>
      <c r="H1071" s="18">
        <f t="shared" si="208"/>
        <v>0.26666666666666666</v>
      </c>
      <c r="I1071" s="27">
        <f>VLOOKUP(A1071,Classification!$A$2:$F$1180,6,0)</f>
        <v>0.77500000000000002</v>
      </c>
      <c r="J1071" s="18">
        <f>-SUM('cons 2023 - 2025'!D1072:AM1072)</f>
        <v>625</v>
      </c>
      <c r="K1071" s="18">
        <f>-_xlfn.MINIFS('cons 2023 - 2025'!D1072:AM1072,'cons 2023 - 2025'!D1072:AM1072,"&lt;&gt;0")</f>
        <v>400</v>
      </c>
      <c r="L1071" s="18">
        <f>-_xlfn.MAXIFS('cons 2023 - 2025'!D1072:AM1072,'cons 2023 - 2025'!D1072:AM1072,"&lt;&gt;0")</f>
        <v>8</v>
      </c>
      <c r="M1071" s="16">
        <f>COUNTIF('cons 2023 - 2025'!D1072:AM1072,"&lt;&gt;0")</f>
        <v>7</v>
      </c>
      <c r="N1071" s="18">
        <f>-AVERAGE('cons 2023 - 2025'!D1072:AM1072)</f>
        <v>17.361111111111111</v>
      </c>
      <c r="O1071" s="18">
        <f t="shared" si="209"/>
        <v>89.285714285714292</v>
      </c>
      <c r="P1071" s="18">
        <f>_xlfn.STDEV.S('cons 2023 - 2025'!D1072:AM1072)</f>
        <v>69.504841672167103</v>
      </c>
      <c r="Q1071" s="18">
        <f>-AVERAGE('cons 2023 - 2025'!D1072:AM1072)/'⚙ Assumptions'!$B$5</f>
        <v>0.78914141414141414</v>
      </c>
      <c r="R1071" s="18">
        <f>_xlfn.STDEV.S('cons 2023 - 2025'!D1072:AM1072)/SQRT('⚙ Assumptions'!$B$5)</f>
        <v>14.81848203468931</v>
      </c>
      <c r="S1071" s="18">
        <f>-IF(AVERAGE('cons 2023 - 2025'!D1072:AM1072)=0,"",_xlfn.STDEV.S('cons 2023 - 2025'!D1072:AM1072)/AVERAGE('cons 2023 - 2025'!D1072:AM1072))</f>
        <v>4.0034788803168251</v>
      </c>
      <c r="T1071" s="18" t="str">
        <f t="shared" si="210"/>
        <v>Z</v>
      </c>
      <c r="U1071" s="37">
        <f t="shared" si="211"/>
        <v>0.9</v>
      </c>
      <c r="V1071" s="18">
        <f t="shared" si="212"/>
        <v>1.28</v>
      </c>
      <c r="W1071" s="18">
        <f t="shared" si="213"/>
        <v>53.648635564133592</v>
      </c>
      <c r="X1071" s="18">
        <f t="shared" si="214"/>
        <v>45.941946756622755</v>
      </c>
      <c r="Y1071" s="18">
        <f t="shared" si="215"/>
        <v>59.961766877264907</v>
      </c>
      <c r="Z1071" s="18">
        <f t="shared" si="216"/>
        <v>50.571576386252389</v>
      </c>
      <c r="AA1071" s="18">
        <f>-AVERAGE('cons 2023 - 2025'!D1072:AM1072)*12</f>
        <v>208.33333333333331</v>
      </c>
      <c r="AB1071" s="27">
        <f t="shared" si="217"/>
        <v>0.15500000000000003</v>
      </c>
      <c r="AC1071" s="18">
        <f>SQRT((2*AA1071*'⚙ Assumptions'!$B$3)/AB1071)</f>
        <v>635.00063500095246</v>
      </c>
      <c r="AD1071" s="18">
        <f t="shared" si="218"/>
        <v>50.571576386252389</v>
      </c>
      <c r="AE1071" s="18">
        <f t="shared" si="219"/>
        <v>685.57221138720479</v>
      </c>
      <c r="AF1071" s="18">
        <f t="shared" si="220"/>
        <v>0.32808366141715878</v>
      </c>
    </row>
    <row r="1072" spans="1:32" x14ac:dyDescent="0.3">
      <c r="A1072" s="19" t="s">
        <v>2155</v>
      </c>
      <c r="B1072" s="20" t="s">
        <v>2156</v>
      </c>
      <c r="C1072" s="16" t="s">
        <v>8</v>
      </c>
      <c r="D1072" s="16" t="str">
        <f>VLOOKUP(A1072,'Lead Time'!$A$2:$C$1180,3,0)</f>
        <v>Mixed Source</v>
      </c>
      <c r="E1072" s="23" t="str">
        <f>VLOOKUP(A1072,Classification!$A$2:$D$1180,4,0)</f>
        <v>C</v>
      </c>
      <c r="F1072" s="26" t="str">
        <f>VLOOKUP(A1072,Classification!$A$2:$E$1180,5,0)</f>
        <v>M</v>
      </c>
      <c r="G1072" s="21">
        <f>VLOOKUP(A1072,'Lead Time'!$A$2:$D$1180,4,0)</f>
        <v>41.75</v>
      </c>
      <c r="H1072" s="21">
        <f t="shared" si="208"/>
        <v>1.3916666666666666</v>
      </c>
      <c r="I1072" s="32">
        <f>VLOOKUP(A1072,Classification!$A$2:$F$1180,6,0)</f>
        <v>0.76500000000000001</v>
      </c>
      <c r="J1072" s="21">
        <f>-SUM('cons 2023 - 2025'!D1073:AM1073)</f>
        <v>1737</v>
      </c>
      <c r="K1072" s="18">
        <f>-_xlfn.MINIFS('cons 2023 - 2025'!D1073:AM1073,'cons 2023 - 2025'!D1073:AM1073,"&lt;&gt;0")</f>
        <v>1315</v>
      </c>
      <c r="L1072" s="18">
        <f>-_xlfn.MAXIFS('cons 2023 - 2025'!D1073:AM1073,'cons 2023 - 2025'!D1073:AM1073,"&lt;&gt;0")</f>
        <v>12</v>
      </c>
      <c r="M1072" s="19">
        <f>COUNTIF('cons 2023 - 2025'!D1073:AM1073,"&lt;&gt;0")</f>
        <v>6</v>
      </c>
      <c r="N1072" s="21">
        <f>-AVERAGE('cons 2023 - 2025'!D1073:AM1073)</f>
        <v>48.25</v>
      </c>
      <c r="O1072" s="21">
        <f t="shared" si="209"/>
        <v>289.5</v>
      </c>
      <c r="P1072" s="21">
        <f>_xlfn.STDEV.S('cons 2023 - 2025'!D1073:AM1073)</f>
        <v>220.49676058521001</v>
      </c>
      <c r="Q1072" s="21">
        <f>-AVERAGE('cons 2023 - 2025'!D1073:AM1073)/'⚙ Assumptions'!$B$5</f>
        <v>2.1931818181818183</v>
      </c>
      <c r="R1072" s="21">
        <f>_xlfn.STDEV.S('cons 2023 - 2025'!D1073:AM1073)/SQRT('⚙ Assumptions'!$B$5)</f>
        <v>47.010067310858304</v>
      </c>
      <c r="S1072" s="21">
        <f>-IF(AVERAGE('cons 2023 - 2025'!D1073:AM1073)=0,"",_xlfn.STDEV.S('cons 2023 - 2025'!D1073:AM1073)/AVERAGE('cons 2023 - 2025'!D1073:AM1073))</f>
        <v>4.5698810483981349</v>
      </c>
      <c r="T1072" s="21" t="str">
        <f t="shared" si="210"/>
        <v>Z</v>
      </c>
      <c r="U1072" s="38">
        <f t="shared" si="211"/>
        <v>0.9</v>
      </c>
      <c r="V1072" s="21">
        <f t="shared" si="212"/>
        <v>1.28</v>
      </c>
      <c r="W1072" s="21">
        <f t="shared" si="213"/>
        <v>388.80253026807469</v>
      </c>
      <c r="X1072" s="21">
        <f t="shared" si="214"/>
        <v>332.95059523112724</v>
      </c>
      <c r="Y1072" s="21">
        <f t="shared" si="215"/>
        <v>480.36787117716563</v>
      </c>
      <c r="Z1072" s="21">
        <f t="shared" si="216"/>
        <v>400.09851189779391</v>
      </c>
      <c r="AA1072" s="21">
        <f>-AVERAGE('cons 2023 - 2025'!D1073:AM1073)*12</f>
        <v>579</v>
      </c>
      <c r="AB1072" s="32">
        <f t="shared" si="217"/>
        <v>0.15300000000000002</v>
      </c>
      <c r="AC1072" s="21">
        <f>SQRT((2*AA1072*'⚙ Assumptions'!$B$3)/AB1072)</f>
        <v>1065.5018149431087</v>
      </c>
      <c r="AD1072" s="21">
        <f t="shared" si="218"/>
        <v>400.09851189779391</v>
      </c>
      <c r="AE1072" s="21">
        <f t="shared" si="219"/>
        <v>1465.6003268409027</v>
      </c>
      <c r="AF1072" s="21">
        <f t="shared" si="220"/>
        <v>0.54340592562098555</v>
      </c>
    </row>
    <row r="1073" spans="1:32" x14ac:dyDescent="0.3">
      <c r="A1073" s="16" t="s">
        <v>2157</v>
      </c>
      <c r="B1073" s="17" t="s">
        <v>2158</v>
      </c>
      <c r="C1073" s="16" t="s">
        <v>8</v>
      </c>
      <c r="D1073" s="16" t="str">
        <f>VLOOKUP(A1073,'Lead Time'!$A$2:$C$1180,3,0)</f>
        <v>Local</v>
      </c>
      <c r="E1073" s="23" t="str">
        <f>VLOOKUP(A1073,Classification!$A$2:$D$1180,4,0)</f>
        <v>C</v>
      </c>
      <c r="F1073" s="24" t="str">
        <f>VLOOKUP(A1073,Classification!$A$2:$E$1180,5,0)</f>
        <v>H</v>
      </c>
      <c r="G1073" s="18">
        <f>VLOOKUP(A1073,'Lead Time'!$A$2:$D$1180,4,0)</f>
        <v>23.5</v>
      </c>
      <c r="H1073" s="18">
        <f t="shared" si="208"/>
        <v>0.78333333333333333</v>
      </c>
      <c r="I1073" s="27">
        <f>VLOOKUP(A1073,Classification!$A$2:$F$1180,6,0)</f>
        <v>0.75900000000000001</v>
      </c>
      <c r="J1073" s="18">
        <f>-SUM('cons 2023 - 2025'!D1074:AM1074)</f>
        <v>131</v>
      </c>
      <c r="K1073" s="18">
        <f>-_xlfn.MINIFS('cons 2023 - 2025'!D1074:AM1074,'cons 2023 - 2025'!D1074:AM1074,"&lt;&gt;0")</f>
        <v>40</v>
      </c>
      <c r="L1073" s="18">
        <f>-_xlfn.MAXIFS('cons 2023 - 2025'!D1074:AM1074,'cons 2023 - 2025'!D1074:AM1074,"&lt;&gt;0")</f>
        <v>1</v>
      </c>
      <c r="M1073" s="16">
        <f>COUNTIF('cons 2023 - 2025'!D1074:AM1074,"&lt;&gt;0")</f>
        <v>6</v>
      </c>
      <c r="N1073" s="18">
        <f>-AVERAGE('cons 2023 - 2025'!D1074:AM1074)</f>
        <v>3.6388888888888888</v>
      </c>
      <c r="O1073" s="18">
        <f t="shared" si="209"/>
        <v>21.833333333333332</v>
      </c>
      <c r="P1073" s="18">
        <f>_xlfn.STDEV.S('cons 2023 - 2025'!D1074:AM1074)</f>
        <v>9.891274012345507</v>
      </c>
      <c r="Q1073" s="18">
        <f>-AVERAGE('cons 2023 - 2025'!D1074:AM1074)/'⚙ Assumptions'!$B$5</f>
        <v>0.16540404040404041</v>
      </c>
      <c r="R1073" s="18">
        <f>_xlfn.STDEV.S('cons 2023 - 2025'!D1074:AM1074)/SQRT('⚙ Assumptions'!$B$5)</f>
        <v>2.1088267051016949</v>
      </c>
      <c r="S1073" s="18">
        <f>-IF(AVERAGE('cons 2023 - 2025'!D1074:AM1074)=0,"",_xlfn.STDEV.S('cons 2023 - 2025'!D1074:AM1074)/AVERAGE('cons 2023 - 2025'!D1074:AM1074))</f>
        <v>2.7182127056827348</v>
      </c>
      <c r="T1073" s="18" t="str">
        <f t="shared" si="210"/>
        <v>Z</v>
      </c>
      <c r="U1073" s="37">
        <f t="shared" si="211"/>
        <v>0.9</v>
      </c>
      <c r="V1073" s="18">
        <f t="shared" si="212"/>
        <v>1.28</v>
      </c>
      <c r="W1073" s="18">
        <f t="shared" si="213"/>
        <v>13.085333428612008</v>
      </c>
      <c r="X1073" s="18">
        <f t="shared" si="214"/>
        <v>11.205610083993525</v>
      </c>
      <c r="Y1073" s="18">
        <f t="shared" si="215"/>
        <v>16.972328378106958</v>
      </c>
      <c r="Z1073" s="18">
        <f t="shared" si="216"/>
        <v>14.056073046956488</v>
      </c>
      <c r="AA1073" s="18">
        <f>-AVERAGE('cons 2023 - 2025'!D1074:AM1074)*12</f>
        <v>43.666666666666664</v>
      </c>
      <c r="AB1073" s="27">
        <f t="shared" si="217"/>
        <v>0.15180000000000002</v>
      </c>
      <c r="AC1073" s="18">
        <f>SQRT((2*AA1073*'⚙ Assumptions'!$B$3)/AB1073)</f>
        <v>293.76480424108615</v>
      </c>
      <c r="AD1073" s="18">
        <f t="shared" si="218"/>
        <v>14.056073046956488</v>
      </c>
      <c r="AE1073" s="18">
        <f t="shared" si="219"/>
        <v>307.82087728804265</v>
      </c>
      <c r="AF1073" s="18">
        <f t="shared" si="220"/>
        <v>0.14864499094598962</v>
      </c>
    </row>
    <row r="1074" spans="1:32" x14ac:dyDescent="0.3">
      <c r="A1074" s="19" t="s">
        <v>2159</v>
      </c>
      <c r="B1074" s="20" t="s">
        <v>2160</v>
      </c>
      <c r="C1074" s="16" t="s">
        <v>8</v>
      </c>
      <c r="D1074" s="16" t="str">
        <f>VLOOKUP(A1074,'Lead Time'!$A$2:$C$1180,3,0)</f>
        <v>Local</v>
      </c>
      <c r="E1074" s="23" t="str">
        <f>VLOOKUP(A1074,Classification!$A$2:$D$1180,4,0)</f>
        <v>C</v>
      </c>
      <c r="F1074" s="26" t="str">
        <f>VLOOKUP(A1074,Classification!$A$2:$E$1180,5,0)</f>
        <v>M</v>
      </c>
      <c r="G1074" s="21">
        <f>VLOOKUP(A1074,'Lead Time'!$A$2:$D$1180,4,0)</f>
        <v>7</v>
      </c>
      <c r="H1074" s="21">
        <f t="shared" si="208"/>
        <v>0.23333333333333334</v>
      </c>
      <c r="I1074" s="32">
        <f>VLOOKUP(A1074,Classification!$A$2:$F$1180,6,0)</f>
        <v>0.752</v>
      </c>
      <c r="J1074" s="21">
        <f>-SUM('cons 2023 - 2025'!D1075:AM1075)</f>
        <v>32</v>
      </c>
      <c r="K1074" s="18">
        <f>-_xlfn.MINIFS('cons 2023 - 2025'!D1075:AM1075,'cons 2023 - 2025'!D1075:AM1075,"&lt;&gt;0")</f>
        <v>5</v>
      </c>
      <c r="L1074" s="18">
        <f>-_xlfn.MAXIFS('cons 2023 - 2025'!D1075:AM1075,'cons 2023 - 2025'!D1075:AM1075,"&lt;&gt;0")</f>
        <v>1</v>
      </c>
      <c r="M1074" s="19">
        <f>COUNTIF('cons 2023 - 2025'!D1075:AM1075,"&lt;&gt;0")</f>
        <v>17</v>
      </c>
      <c r="N1074" s="21">
        <f>-AVERAGE('cons 2023 - 2025'!D1075:AM1075)</f>
        <v>0.88888888888888884</v>
      </c>
      <c r="O1074" s="21">
        <f t="shared" si="209"/>
        <v>1.8823529411764706</v>
      </c>
      <c r="P1074" s="21">
        <f>_xlfn.STDEV.S('cons 2023 - 2025'!D1075:AM1075)</f>
        <v>1.2598815766974241</v>
      </c>
      <c r="Q1074" s="21">
        <f>-AVERAGE('cons 2023 - 2025'!D1075:AM1075)/'⚙ Assumptions'!$B$5</f>
        <v>4.0404040404040401E-2</v>
      </c>
      <c r="R1074" s="21">
        <f>_xlfn.STDEV.S('cons 2023 - 2025'!D1075:AM1075)/SQRT('⚙ Assumptions'!$B$5)</f>
        <v>0.26860765467512676</v>
      </c>
      <c r="S1074" s="21">
        <f>-IF(AVERAGE('cons 2023 - 2025'!D1075:AM1075)=0,"",_xlfn.STDEV.S('cons 2023 - 2025'!D1075:AM1075)/AVERAGE('cons 2023 - 2025'!D1075:AM1075))</f>
        <v>1.4173667737846021</v>
      </c>
      <c r="T1074" s="21" t="str">
        <f t="shared" si="210"/>
        <v>Z</v>
      </c>
      <c r="U1074" s="38">
        <f t="shared" si="211"/>
        <v>0.9</v>
      </c>
      <c r="V1074" s="21">
        <f t="shared" si="212"/>
        <v>1.28</v>
      </c>
      <c r="W1074" s="21">
        <f t="shared" si="213"/>
        <v>0.90965638978393792</v>
      </c>
      <c r="X1074" s="21">
        <f t="shared" si="214"/>
        <v>0.77898319289623619</v>
      </c>
      <c r="Y1074" s="21">
        <f t="shared" si="215"/>
        <v>1.1924846726122207</v>
      </c>
      <c r="Z1074" s="21">
        <f t="shared" si="216"/>
        <v>0.98639060030364356</v>
      </c>
      <c r="AA1074" s="21">
        <f>-AVERAGE('cons 2023 - 2025'!D1075:AM1075)*12</f>
        <v>10.666666666666666</v>
      </c>
      <c r="AB1074" s="32">
        <f t="shared" si="217"/>
        <v>0.15040000000000001</v>
      </c>
      <c r="AC1074" s="21">
        <f>SQRT((2*AA1074*'⚙ Assumptions'!$B$3)/AB1074)</f>
        <v>145.86499149789455</v>
      </c>
      <c r="AD1074" s="21">
        <f t="shared" si="218"/>
        <v>0.98639060030364356</v>
      </c>
      <c r="AE1074" s="21">
        <f t="shared" si="219"/>
        <v>146.8513820981982</v>
      </c>
      <c r="AF1074" s="21">
        <f t="shared" si="220"/>
        <v>7.3126982404277799E-2</v>
      </c>
    </row>
    <row r="1075" spans="1:32" x14ac:dyDescent="0.3">
      <c r="A1075" s="16" t="s">
        <v>2161</v>
      </c>
      <c r="B1075" s="17" t="s">
        <v>2162</v>
      </c>
      <c r="C1075" s="16" t="s">
        <v>8</v>
      </c>
      <c r="D1075" s="16"/>
      <c r="E1075" s="23" t="str">
        <f>VLOOKUP(A1075,Classification!$A$2:$D$1180,4,0)</f>
        <v>C</v>
      </c>
      <c r="F1075" s="25" t="str">
        <f>VLOOKUP(A1075,Classification!$A$2:$E$1180,5,0)</f>
        <v>L</v>
      </c>
      <c r="G1075" s="18">
        <f>VLOOKUP(A1075,'Lead Time'!$A$2:$D$1180,4,0)</f>
        <v>44</v>
      </c>
      <c r="H1075" s="18">
        <f t="shared" si="208"/>
        <v>1.4666666666666666</v>
      </c>
      <c r="I1075" s="27">
        <f>VLOOKUP(A1075,Classification!$A$2:$F$1180,6,0)</f>
        <v>0.71599999999999997</v>
      </c>
      <c r="J1075" s="18">
        <f>-SUM('cons 2023 - 2025'!D1076:AM1076)</f>
        <v>14</v>
      </c>
      <c r="K1075" s="18">
        <f>-_xlfn.MINIFS('cons 2023 - 2025'!D1076:AM1076,'cons 2023 - 2025'!D1076:AM1076,"&lt;&gt;0")</f>
        <v>4</v>
      </c>
      <c r="L1075" s="18">
        <f>-_xlfn.MAXIFS('cons 2023 - 2025'!D1076:AM1076,'cons 2023 - 2025'!D1076:AM1076,"&lt;&gt;0")</f>
        <v>1</v>
      </c>
      <c r="M1075" s="16">
        <f>COUNTIF('cons 2023 - 2025'!D1076:AM1076,"&lt;&gt;0")</f>
        <v>6</v>
      </c>
      <c r="N1075" s="18">
        <f>-AVERAGE('cons 2023 - 2025'!D1076:AM1076)</f>
        <v>0.3888888888888889</v>
      </c>
      <c r="O1075" s="18">
        <f t="shared" si="209"/>
        <v>2.3333333333333335</v>
      </c>
      <c r="P1075" s="18">
        <f>_xlfn.STDEV.S('cons 2023 - 2025'!D1076:AM1076)</f>
        <v>0.99363050843942358</v>
      </c>
      <c r="Q1075" s="18">
        <f>-AVERAGE('cons 2023 - 2025'!D1076:AM1076)/'⚙ Assumptions'!$B$5</f>
        <v>1.7676767676767676E-2</v>
      </c>
      <c r="R1075" s="18">
        <f>_xlfn.STDEV.S('cons 2023 - 2025'!D1076:AM1076)/SQRT('⚙ Assumptions'!$B$5)</f>
        <v>0.21184273619207453</v>
      </c>
      <c r="S1075" s="18">
        <f>-IF(AVERAGE('cons 2023 - 2025'!D1076:AM1076)=0,"",_xlfn.STDEV.S('cons 2023 - 2025'!D1076:AM1076)/AVERAGE('cons 2023 - 2025'!D1076:AM1076))</f>
        <v>2.555049878844232</v>
      </c>
      <c r="T1075" s="18" t="str">
        <f t="shared" si="210"/>
        <v>Z</v>
      </c>
      <c r="U1075" s="37">
        <f t="shared" si="211"/>
        <v>0.9</v>
      </c>
      <c r="V1075" s="18">
        <f t="shared" si="212"/>
        <v>1.28</v>
      </c>
      <c r="W1075" s="18">
        <f t="shared" si="213"/>
        <v>1.7986633485090651</v>
      </c>
      <c r="X1075" s="18">
        <f t="shared" si="214"/>
        <v>1.54028326948797</v>
      </c>
      <c r="Y1075" s="18">
        <f t="shared" si="215"/>
        <v>2.5764411262868427</v>
      </c>
      <c r="Z1075" s="18">
        <f t="shared" si="216"/>
        <v>2.1106536398583402</v>
      </c>
      <c r="AA1075" s="18">
        <f>-AVERAGE('cons 2023 - 2025'!D1076:AM1076)*12</f>
        <v>4.666666666666667</v>
      </c>
      <c r="AB1075" s="27">
        <f t="shared" si="217"/>
        <v>0.14319999999999999</v>
      </c>
      <c r="AC1075" s="18">
        <f>SQRT((2*AA1075*'⚙ Assumptions'!$B$3)/AB1075)</f>
        <v>98.876368829205916</v>
      </c>
      <c r="AD1075" s="18">
        <f t="shared" si="218"/>
        <v>2.1106536398583402</v>
      </c>
      <c r="AE1075" s="18">
        <f t="shared" si="219"/>
        <v>100.98702246906426</v>
      </c>
      <c r="AF1075" s="18">
        <f t="shared" si="220"/>
        <v>4.7196986721140956E-2</v>
      </c>
    </row>
    <row r="1076" spans="1:32" x14ac:dyDescent="0.3">
      <c r="A1076" s="19" t="s">
        <v>2163</v>
      </c>
      <c r="B1076" s="20" t="s">
        <v>2164</v>
      </c>
      <c r="C1076" s="16" t="s">
        <v>8</v>
      </c>
      <c r="D1076" s="16" t="str">
        <f>VLOOKUP(A1076,'Lead Time'!$A$2:$C$1180,3,0)</f>
        <v>Local</v>
      </c>
      <c r="E1076" s="23" t="str">
        <f>VLOOKUP(A1076,Classification!$A$2:$D$1180,4,0)</f>
        <v>C</v>
      </c>
      <c r="F1076" s="26" t="str">
        <f>VLOOKUP(A1076,Classification!$A$2:$E$1180,5,0)</f>
        <v>M</v>
      </c>
      <c r="G1076" s="21">
        <f>VLOOKUP(A1076,'Lead Time'!$A$2:$D$1180,4,0)</f>
        <v>50</v>
      </c>
      <c r="H1076" s="21">
        <f t="shared" si="208"/>
        <v>1.6666666666666667</v>
      </c>
      <c r="I1076" s="32">
        <f>VLOOKUP(A1076,Classification!$A$2:$F$1180,6,0)</f>
        <v>0.71199999999999997</v>
      </c>
      <c r="J1076" s="21">
        <f>-SUM('cons 2023 - 2025'!D1077:AM1077)</f>
        <v>830</v>
      </c>
      <c r="K1076" s="18">
        <f>-_xlfn.MINIFS('cons 2023 - 2025'!D1077:AM1077,'cons 2023 - 2025'!D1077:AM1077,"&lt;&gt;0")</f>
        <v>300</v>
      </c>
      <c r="L1076" s="18">
        <f>-_xlfn.MAXIFS('cons 2023 - 2025'!D1077:AM1077,'cons 2023 - 2025'!D1077:AM1077,"&lt;&gt;0")</f>
        <v>10</v>
      </c>
      <c r="M1076" s="19">
        <f>COUNTIF('cons 2023 - 2025'!D1077:AM1077,"&lt;&gt;0")</f>
        <v>8</v>
      </c>
      <c r="N1076" s="21">
        <f>-AVERAGE('cons 2023 - 2025'!D1077:AM1077)</f>
        <v>23.055555555555557</v>
      </c>
      <c r="O1076" s="21">
        <f t="shared" si="209"/>
        <v>103.75</v>
      </c>
      <c r="P1076" s="21">
        <f>_xlfn.STDEV.S('cons 2023 - 2025'!D1077:AM1077)</f>
        <v>59.079580443642499</v>
      </c>
      <c r="Q1076" s="21">
        <f>-AVERAGE('cons 2023 - 2025'!D1077:AM1077)/'⚙ Assumptions'!$B$5</f>
        <v>1.047979797979798</v>
      </c>
      <c r="R1076" s="21">
        <f>_xlfn.STDEV.S('cons 2023 - 2025'!D1077:AM1077)/SQRT('⚙ Assumptions'!$B$5)</f>
        <v>12.595808872573492</v>
      </c>
      <c r="S1076" s="21">
        <f>-IF(AVERAGE('cons 2023 - 2025'!D1077:AM1077)=0,"",_xlfn.STDEV.S('cons 2023 - 2025'!D1077:AM1077)/AVERAGE('cons 2023 - 2025'!D1077:AM1077))</f>
        <v>2.5624878264712407</v>
      </c>
      <c r="T1076" s="21" t="str">
        <f t="shared" si="210"/>
        <v>Z</v>
      </c>
      <c r="U1076" s="38">
        <f t="shared" si="211"/>
        <v>0.9</v>
      </c>
      <c r="V1076" s="21">
        <f t="shared" si="212"/>
        <v>1.28</v>
      </c>
      <c r="W1076" s="21">
        <f t="shared" si="213"/>
        <v>114.00424791457792</v>
      </c>
      <c r="X1076" s="21">
        <f t="shared" si="214"/>
        <v>97.627405294570153</v>
      </c>
      <c r="Y1076" s="21">
        <f t="shared" si="215"/>
        <v>166.40323781356781</v>
      </c>
      <c r="Z1076" s="21">
        <f t="shared" si="216"/>
        <v>136.05333122049609</v>
      </c>
      <c r="AA1076" s="21">
        <f>-AVERAGE('cons 2023 - 2025'!D1077:AM1077)*12</f>
        <v>276.66666666666669</v>
      </c>
      <c r="AB1076" s="32">
        <f t="shared" si="217"/>
        <v>0.1424</v>
      </c>
      <c r="AC1076" s="21">
        <f>SQRT((2*AA1076*'⚙ Assumptions'!$B$3)/AB1076)</f>
        <v>763.45606850645038</v>
      </c>
      <c r="AD1076" s="21">
        <f t="shared" si="218"/>
        <v>136.05333122049609</v>
      </c>
      <c r="AE1076" s="21">
        <f t="shared" si="219"/>
        <v>899.50939972694641</v>
      </c>
      <c r="AF1076" s="21">
        <f t="shared" si="220"/>
        <v>0.36238714718439513</v>
      </c>
    </row>
    <row r="1077" spans="1:32" x14ac:dyDescent="0.3">
      <c r="A1077" s="16" t="s">
        <v>2165</v>
      </c>
      <c r="B1077" s="17" t="s">
        <v>2166</v>
      </c>
      <c r="C1077" s="16" t="s">
        <v>8</v>
      </c>
      <c r="D1077" s="16" t="str">
        <f>VLOOKUP(A1077,'Lead Time'!$A$2:$C$1180,3,0)</f>
        <v>Local</v>
      </c>
      <c r="E1077" s="23" t="str">
        <f>VLOOKUP(A1077,Classification!$A$2:$D$1180,4,0)</f>
        <v>C</v>
      </c>
      <c r="F1077" s="25" t="str">
        <f>VLOOKUP(A1077,Classification!$A$2:$E$1180,5,0)</f>
        <v>L</v>
      </c>
      <c r="G1077" s="18">
        <f>VLOOKUP(A1077,'Lead Time'!$A$2:$D$1180,4,0)</f>
        <v>21</v>
      </c>
      <c r="H1077" s="18">
        <f t="shared" si="208"/>
        <v>0.7</v>
      </c>
      <c r="I1077" s="27">
        <f>VLOOKUP(A1077,Classification!$A$2:$F$1180,6,0)</f>
        <v>0.70599999999999996</v>
      </c>
      <c r="J1077" s="18">
        <f>-SUM('cons 2023 - 2025'!D1078:AM1078)</f>
        <v>76</v>
      </c>
      <c r="K1077" s="18">
        <f>-_xlfn.MINIFS('cons 2023 - 2025'!D1078:AM1078,'cons 2023 - 2025'!D1078:AM1078,"&lt;&gt;0")</f>
        <v>26</v>
      </c>
      <c r="L1077" s="18">
        <f>-_xlfn.MAXIFS('cons 2023 - 2025'!D1078:AM1078,'cons 2023 - 2025'!D1078:AM1078,"&lt;&gt;0")</f>
        <v>1</v>
      </c>
      <c r="M1077" s="16">
        <f>COUNTIF('cons 2023 - 2025'!D1078:AM1078,"&lt;&gt;0")</f>
        <v>8</v>
      </c>
      <c r="N1077" s="18">
        <f>-AVERAGE('cons 2023 - 2025'!D1078:AM1078)</f>
        <v>2.1111111111111112</v>
      </c>
      <c r="O1077" s="18">
        <f t="shared" si="209"/>
        <v>9.5</v>
      </c>
      <c r="P1077" s="18">
        <f>_xlfn.STDEV.S('cons 2023 - 2025'!D1078:AM1078)</f>
        <v>5.3172376167532587</v>
      </c>
      <c r="Q1077" s="18">
        <f>-AVERAGE('cons 2023 - 2025'!D1078:AM1078)/'⚙ Assumptions'!$B$5</f>
        <v>9.5959595959595967E-2</v>
      </c>
      <c r="R1077" s="18">
        <f>_xlfn.STDEV.S('cons 2023 - 2025'!D1078:AM1078)/SQRT('⚙ Assumptions'!$B$5)</f>
        <v>1.1336388689247934</v>
      </c>
      <c r="S1077" s="18">
        <f>-IF(AVERAGE('cons 2023 - 2025'!D1078:AM1078)=0,"",_xlfn.STDEV.S('cons 2023 - 2025'!D1078:AM1078)/AVERAGE('cons 2023 - 2025'!D1078:AM1078))</f>
        <v>2.518691502672596</v>
      </c>
      <c r="T1077" s="18" t="str">
        <f t="shared" si="210"/>
        <v>Z</v>
      </c>
      <c r="U1077" s="37">
        <f t="shared" si="211"/>
        <v>0.9</v>
      </c>
      <c r="V1077" s="18">
        <f t="shared" si="212"/>
        <v>1.28</v>
      </c>
      <c r="W1077" s="18">
        <f t="shared" si="213"/>
        <v>6.6495819873177435</v>
      </c>
      <c r="X1077" s="18">
        <f t="shared" si="214"/>
        <v>5.6943618118665809</v>
      </c>
      <c r="Y1077" s="18">
        <f t="shared" si="215"/>
        <v>8.6647335024692591</v>
      </c>
      <c r="Z1077" s="18">
        <f t="shared" si="216"/>
        <v>7.1721395896443587</v>
      </c>
      <c r="AA1077" s="18">
        <f>-AVERAGE('cons 2023 - 2025'!D1078:AM1078)*12</f>
        <v>25.333333333333336</v>
      </c>
      <c r="AB1077" s="27">
        <f t="shared" si="217"/>
        <v>0.14119999999999999</v>
      </c>
      <c r="AC1077" s="18">
        <f>SQRT((2*AA1077*'⚙ Assumptions'!$B$3)/AB1077)</f>
        <v>232.00078147763276</v>
      </c>
      <c r="AD1077" s="18">
        <f t="shared" si="218"/>
        <v>7.1721395896443587</v>
      </c>
      <c r="AE1077" s="18">
        <f t="shared" si="219"/>
        <v>239.17292106727712</v>
      </c>
      <c r="AF1077" s="18">
        <f t="shared" si="220"/>
        <v>0.10919503448213913</v>
      </c>
    </row>
    <row r="1078" spans="1:32" x14ac:dyDescent="0.3">
      <c r="A1078" s="19" t="s">
        <v>2167</v>
      </c>
      <c r="B1078" s="20" t="s">
        <v>2168</v>
      </c>
      <c r="C1078" s="16" t="s">
        <v>8</v>
      </c>
      <c r="D1078" s="16" t="str">
        <f>VLOOKUP(A1078,'Lead Time'!$A$2:$C$1180,3,0)</f>
        <v>Local</v>
      </c>
      <c r="E1078" s="23" t="str">
        <f>VLOOKUP(A1078,Classification!$A$2:$D$1180,4,0)</f>
        <v>C</v>
      </c>
      <c r="F1078" s="25" t="str">
        <f>VLOOKUP(A1078,Classification!$A$2:$E$1180,5,0)</f>
        <v>L</v>
      </c>
      <c r="G1078" s="21">
        <f>VLOOKUP(A1078,'Lead Time'!$A$2:$D$1180,4,0)</f>
        <v>12.333333333333334</v>
      </c>
      <c r="H1078" s="21">
        <f t="shared" si="208"/>
        <v>0.41111111111111115</v>
      </c>
      <c r="I1078" s="32">
        <f>VLOOKUP(A1078,Classification!$A$2:$F$1180,6,0)</f>
        <v>0.70199999999999996</v>
      </c>
      <c r="J1078" s="21">
        <f>-SUM('cons 2023 - 2025'!D1079:AM1079)</f>
        <v>41</v>
      </c>
      <c r="K1078" s="18">
        <f>-_xlfn.MINIFS('cons 2023 - 2025'!D1079:AM1079,'cons 2023 - 2025'!D1079:AM1079,"&lt;&gt;0")</f>
        <v>15</v>
      </c>
      <c r="L1078" s="18">
        <f>-_xlfn.MAXIFS('cons 2023 - 2025'!D1079:AM1079,'cons 2023 - 2025'!D1079:AM1079,"&lt;&gt;0")</f>
        <v>6</v>
      </c>
      <c r="M1078" s="19">
        <f>COUNTIF('cons 2023 - 2025'!D1079:AM1079,"&lt;&gt;0")</f>
        <v>4</v>
      </c>
      <c r="N1078" s="21">
        <f>-AVERAGE('cons 2023 - 2025'!D1079:AM1079)</f>
        <v>1.1388888888888888</v>
      </c>
      <c r="O1078" s="21">
        <f t="shared" si="209"/>
        <v>10.25</v>
      </c>
      <c r="P1078" s="21">
        <f>_xlfn.STDEV.S('cons 2023 - 2025'!D1079:AM1079)</f>
        <v>3.440537979342996</v>
      </c>
      <c r="Q1078" s="21">
        <f>-AVERAGE('cons 2023 - 2025'!D1079:AM1079)/'⚙ Assumptions'!$B$5</f>
        <v>5.1767676767676768E-2</v>
      </c>
      <c r="R1078" s="21">
        <f>_xlfn.STDEV.S('cons 2023 - 2025'!D1079:AM1079)/SQRT('⚙ Assumptions'!$B$5)</f>
        <v>0.73352516184461114</v>
      </c>
      <c r="S1078" s="21">
        <f>-IF(AVERAGE('cons 2023 - 2025'!D1079:AM1079)=0,"",_xlfn.STDEV.S('cons 2023 - 2025'!D1079:AM1079)/AVERAGE('cons 2023 - 2025'!D1079:AM1079))</f>
        <v>3.0209601769840941</v>
      </c>
      <c r="T1078" s="21" t="str">
        <f t="shared" si="210"/>
        <v>Z</v>
      </c>
      <c r="U1078" s="38">
        <f t="shared" si="211"/>
        <v>0.9</v>
      </c>
      <c r="V1078" s="21">
        <f t="shared" si="212"/>
        <v>1.28</v>
      </c>
      <c r="W1078" s="21">
        <f t="shared" si="213"/>
        <v>3.2973513063253721</v>
      </c>
      <c r="X1078" s="21">
        <f t="shared" si="214"/>
        <v>2.8236829615543129</v>
      </c>
      <c r="Y1078" s="21">
        <f t="shared" si="215"/>
        <v>3.9358193197933855</v>
      </c>
      <c r="Z1078" s="21">
        <f t="shared" si="216"/>
        <v>3.2918928380975228</v>
      </c>
      <c r="AA1078" s="21">
        <f>-AVERAGE('cons 2023 - 2025'!D1079:AM1079)*12</f>
        <v>13.666666666666666</v>
      </c>
      <c r="AB1078" s="32">
        <f t="shared" si="217"/>
        <v>0.1404</v>
      </c>
      <c r="AC1078" s="21">
        <f>SQRT((2*AA1078*'⚙ Assumptions'!$B$3)/AB1078)</f>
        <v>170.88674378745475</v>
      </c>
      <c r="AD1078" s="21">
        <f t="shared" si="218"/>
        <v>3.2918928380975228</v>
      </c>
      <c r="AE1078" s="21">
        <f t="shared" si="219"/>
        <v>174.17863662555226</v>
      </c>
      <c r="AF1078" s="21">
        <f t="shared" si="220"/>
        <v>7.9974996092528811E-2</v>
      </c>
    </row>
    <row r="1079" spans="1:32" x14ac:dyDescent="0.3">
      <c r="A1079" s="16" t="s">
        <v>2169</v>
      </c>
      <c r="B1079" s="17" t="s">
        <v>2170</v>
      </c>
      <c r="C1079" s="16" t="s">
        <v>8</v>
      </c>
      <c r="D1079" s="16"/>
      <c r="E1079" s="23" t="str">
        <f>VLOOKUP(A1079,Classification!$A$2:$D$1180,4,0)</f>
        <v>C</v>
      </c>
      <c r="F1079" s="25" t="str">
        <f>VLOOKUP(A1079,Classification!$A$2:$E$1180,5,0)</f>
        <v>L</v>
      </c>
      <c r="G1079" s="18">
        <f>VLOOKUP(A1079,'Lead Time'!$A$2:$D$1180,4,0)</f>
        <v>44</v>
      </c>
      <c r="H1079" s="18">
        <f t="shared" si="208"/>
        <v>1.4666666666666666</v>
      </c>
      <c r="I1079" s="27">
        <f>VLOOKUP(A1079,Classification!$A$2:$F$1180,6,0)</f>
        <v>0.69899999999999995</v>
      </c>
      <c r="J1079" s="18">
        <f>-SUM('cons 2023 - 2025'!D1080:AM1080)</f>
        <v>100</v>
      </c>
      <c r="K1079" s="18">
        <f>-_xlfn.MINIFS('cons 2023 - 2025'!D1080:AM1080,'cons 2023 - 2025'!D1080:AM1080,"&lt;&gt;0")</f>
        <v>100</v>
      </c>
      <c r="L1079" s="18">
        <f>-_xlfn.MAXIFS('cons 2023 - 2025'!D1080:AM1080,'cons 2023 - 2025'!D1080:AM1080,"&lt;&gt;0")</f>
        <v>100</v>
      </c>
      <c r="M1079" s="16">
        <f>COUNTIF('cons 2023 - 2025'!D1080:AM1080,"&lt;&gt;0")</f>
        <v>1</v>
      </c>
      <c r="N1079" s="18">
        <f>-AVERAGE('cons 2023 - 2025'!D1080:AM1080)</f>
        <v>2.7777777777777777</v>
      </c>
      <c r="O1079" s="18">
        <f t="shared" si="209"/>
        <v>100</v>
      </c>
      <c r="P1079" s="18">
        <f>_xlfn.STDEV.S('cons 2023 - 2025'!D1080:AM1080)</f>
        <v>16.666666666666668</v>
      </c>
      <c r="Q1079" s="18">
        <f>-AVERAGE('cons 2023 - 2025'!D1080:AM1080)/'⚙ Assumptions'!$B$5</f>
        <v>0.12626262626262627</v>
      </c>
      <c r="R1079" s="18">
        <f>_xlfn.STDEV.S('cons 2023 - 2025'!D1080:AM1080)/SQRT('⚙ Assumptions'!$B$5)</f>
        <v>3.5533452725935075</v>
      </c>
      <c r="S1079" s="18">
        <f>-IF(AVERAGE('cons 2023 - 2025'!D1080:AM1080)=0,"",_xlfn.STDEV.S('cons 2023 - 2025'!D1080:AM1080)/AVERAGE('cons 2023 - 2025'!D1080:AM1080))</f>
        <v>6.0000000000000009</v>
      </c>
      <c r="T1079" s="18" t="str">
        <f t="shared" si="210"/>
        <v>Z</v>
      </c>
      <c r="U1079" s="37">
        <f t="shared" si="211"/>
        <v>0.9</v>
      </c>
      <c r="V1079" s="18">
        <f t="shared" si="212"/>
        <v>1.28</v>
      </c>
      <c r="W1079" s="18">
        <f t="shared" si="213"/>
        <v>30.169889330626031</v>
      </c>
      <c r="X1079" s="18">
        <f t="shared" si="214"/>
        <v>25.835949688298594</v>
      </c>
      <c r="Y1079" s="18">
        <f t="shared" si="215"/>
        <v>35.725444886181585</v>
      </c>
      <c r="Z1079" s="18">
        <f t="shared" si="216"/>
        <v>29.910023762372667</v>
      </c>
      <c r="AA1079" s="18">
        <f>-AVERAGE('cons 2023 - 2025'!D1080:AM1080)*12</f>
        <v>33.333333333333329</v>
      </c>
      <c r="AB1079" s="27">
        <f t="shared" si="217"/>
        <v>0.13980000000000001</v>
      </c>
      <c r="AC1079" s="18">
        <f>SQRT((2*AA1079*'⚙ Assumptions'!$B$3)/AB1079)</f>
        <v>267.45234757997019</v>
      </c>
      <c r="AD1079" s="18">
        <f t="shared" si="218"/>
        <v>29.910023762372667</v>
      </c>
      <c r="AE1079" s="18">
        <f t="shared" si="219"/>
        <v>297.36237134234284</v>
      </c>
      <c r="AF1079" s="18">
        <f t="shared" si="220"/>
        <v>0.12463279397226611</v>
      </c>
    </row>
    <row r="1080" spans="1:32" x14ac:dyDescent="0.3">
      <c r="A1080" s="19" t="s">
        <v>2171</v>
      </c>
      <c r="B1080" s="20" t="s">
        <v>2172</v>
      </c>
      <c r="C1080" s="16" t="s">
        <v>130</v>
      </c>
      <c r="D1080" s="16" t="str">
        <f>VLOOKUP(A1080,'Lead Time'!$A$2:$C$1180,3,0)</f>
        <v>Local</v>
      </c>
      <c r="E1080" s="23" t="str">
        <f>VLOOKUP(A1080,Classification!$A$2:$D$1180,4,0)</f>
        <v>C</v>
      </c>
      <c r="F1080" s="26" t="str">
        <f>VLOOKUP(A1080,Classification!$A$2:$E$1180,5,0)</f>
        <v>M</v>
      </c>
      <c r="G1080" s="21">
        <f>VLOOKUP(A1080,'Lead Time'!$A$2:$D$1180,4,0)</f>
        <v>8.25</v>
      </c>
      <c r="H1080" s="21">
        <f t="shared" si="208"/>
        <v>0.27500000000000002</v>
      </c>
      <c r="I1080" s="32">
        <f>VLOOKUP(A1080,Classification!$A$2:$F$1180,6,0)</f>
        <v>0.69799999999999995</v>
      </c>
      <c r="J1080" s="21">
        <f>-SUM('cons 2023 - 2025'!D1081:AM1081)</f>
        <v>200</v>
      </c>
      <c r="K1080" s="18">
        <f>-_xlfn.MINIFS('cons 2023 - 2025'!D1081:AM1081,'cons 2023 - 2025'!D1081:AM1081,"&lt;&gt;0")</f>
        <v>66.5</v>
      </c>
      <c r="L1080" s="18">
        <f>-_xlfn.MAXIFS('cons 2023 - 2025'!D1081:AM1081,'cons 2023 - 2025'!D1081:AM1081,"&lt;&gt;0")</f>
        <v>2</v>
      </c>
      <c r="M1080" s="19">
        <f>COUNTIF('cons 2023 - 2025'!D1081:AM1081,"&lt;&gt;0")</f>
        <v>10</v>
      </c>
      <c r="N1080" s="21">
        <f>-AVERAGE('cons 2023 - 2025'!D1081:AM1081)</f>
        <v>5.5555555555555554</v>
      </c>
      <c r="O1080" s="21">
        <f t="shared" si="209"/>
        <v>20</v>
      </c>
      <c r="P1080" s="21">
        <f>_xlfn.STDEV.S('cons 2023 - 2025'!D1081:AM1081)</f>
        <v>13.160969231447625</v>
      </c>
      <c r="Q1080" s="21">
        <f>-AVERAGE('cons 2023 - 2025'!D1081:AM1081)/'⚙ Assumptions'!$B$5</f>
        <v>0.25252525252525254</v>
      </c>
      <c r="R1080" s="21">
        <f>_xlfn.STDEV.S('cons 2023 - 2025'!D1081:AM1081)/SQRT('⚙ Assumptions'!$B$5)</f>
        <v>2.8059280680787815</v>
      </c>
      <c r="S1080" s="21">
        <f>-IF(AVERAGE('cons 2023 - 2025'!D1081:AM1081)=0,"",_xlfn.STDEV.S('cons 2023 - 2025'!D1081:AM1081)/AVERAGE('cons 2023 - 2025'!D1081:AM1081))</f>
        <v>2.3689744616605726</v>
      </c>
      <c r="T1080" s="21" t="str">
        <f t="shared" si="210"/>
        <v>Z</v>
      </c>
      <c r="U1080" s="38">
        <f t="shared" si="211"/>
        <v>0.9</v>
      </c>
      <c r="V1080" s="21">
        <f t="shared" si="212"/>
        <v>1.28</v>
      </c>
      <c r="W1080" s="21">
        <f t="shared" si="213"/>
        <v>10.316050924005109</v>
      </c>
      <c r="X1080" s="21">
        <f t="shared" si="214"/>
        <v>8.8341382274799294</v>
      </c>
      <c r="Y1080" s="21">
        <f t="shared" si="215"/>
        <v>12.399384257338443</v>
      </c>
      <c r="Z1080" s="21">
        <f t="shared" si="216"/>
        <v>10.361916005257708</v>
      </c>
      <c r="AA1080" s="21">
        <f>-AVERAGE('cons 2023 - 2025'!D1081:AM1081)*12</f>
        <v>66.666666666666657</v>
      </c>
      <c r="AB1080" s="32">
        <f t="shared" si="217"/>
        <v>0.1396</v>
      </c>
      <c r="AC1080" s="21">
        <f>SQRT((2*AA1080*'⚙ Assumptions'!$B$3)/AB1080)</f>
        <v>378.50558205223223</v>
      </c>
      <c r="AD1080" s="21">
        <f t="shared" si="218"/>
        <v>10.361916005257708</v>
      </c>
      <c r="AE1080" s="21">
        <f t="shared" si="219"/>
        <v>388.86749805748991</v>
      </c>
      <c r="AF1080" s="21">
        <f t="shared" si="220"/>
        <v>0.17613126418163874</v>
      </c>
    </row>
    <row r="1081" spans="1:32" x14ac:dyDescent="0.3">
      <c r="A1081" s="16" t="s">
        <v>2173</v>
      </c>
      <c r="B1081" s="17" t="s">
        <v>2174</v>
      </c>
      <c r="C1081" s="16" t="s">
        <v>8</v>
      </c>
      <c r="D1081" s="16" t="str">
        <f>VLOOKUP(A1081,'Lead Time'!$A$2:$C$1180,3,0)</f>
        <v>Local</v>
      </c>
      <c r="E1081" s="23" t="str">
        <f>VLOOKUP(A1081,Classification!$A$2:$D$1180,4,0)</f>
        <v>C</v>
      </c>
      <c r="F1081" s="24" t="str">
        <f>VLOOKUP(A1081,Classification!$A$2:$E$1180,5,0)</f>
        <v>H</v>
      </c>
      <c r="G1081" s="18">
        <f>VLOOKUP(A1081,'Lead Time'!$A$2:$D$1180,4,0)</f>
        <v>12.3</v>
      </c>
      <c r="H1081" s="18">
        <f t="shared" si="208"/>
        <v>0.41000000000000003</v>
      </c>
      <c r="I1081" s="27">
        <f>VLOOKUP(A1081,Classification!$A$2:$F$1180,6,0)</f>
        <v>0.67</v>
      </c>
      <c r="J1081" s="18">
        <f>-SUM('cons 2023 - 2025'!D1082:AM1082)</f>
        <v>71</v>
      </c>
      <c r="K1081" s="18">
        <f>-_xlfn.MINIFS('cons 2023 - 2025'!D1082:AM1082,'cons 2023 - 2025'!D1082:AM1082,"&lt;&gt;0")</f>
        <v>6</v>
      </c>
      <c r="L1081" s="18">
        <f>-_xlfn.MAXIFS('cons 2023 - 2025'!D1082:AM1082,'cons 2023 - 2025'!D1082:AM1082,"&lt;&gt;0")</f>
        <v>1</v>
      </c>
      <c r="M1081" s="16">
        <f>COUNTIF('cons 2023 - 2025'!D1082:AM1082,"&lt;&gt;0")</f>
        <v>27</v>
      </c>
      <c r="N1081" s="18">
        <f>-AVERAGE('cons 2023 - 2025'!D1082:AM1082)</f>
        <v>1.9722222222222223</v>
      </c>
      <c r="O1081" s="18">
        <f t="shared" si="209"/>
        <v>2.6296296296296298</v>
      </c>
      <c r="P1081" s="18">
        <f>_xlfn.STDEV.S('cons 2023 - 2025'!D1082:AM1082)</f>
        <v>1.715244440907328</v>
      </c>
      <c r="Q1081" s="18">
        <f>-AVERAGE('cons 2023 - 2025'!D1082:AM1082)/'⚙ Assumptions'!$B$5</f>
        <v>8.9646464646464655E-2</v>
      </c>
      <c r="R1081" s="18">
        <f>_xlfn.STDEV.S('cons 2023 - 2025'!D1082:AM1082)/SQRT('⚙ Assumptions'!$B$5)</f>
        <v>0.3656913435264208</v>
      </c>
      <c r="S1081" s="18">
        <f>-IF(AVERAGE('cons 2023 - 2025'!D1082:AM1082)=0,"",_xlfn.STDEV.S('cons 2023 - 2025'!D1082:AM1082)/AVERAGE('cons 2023 - 2025'!D1082:AM1082))</f>
        <v>0.86970140665723672</v>
      </c>
      <c r="T1081" s="18" t="str">
        <f t="shared" si="210"/>
        <v>Z</v>
      </c>
      <c r="U1081" s="37">
        <f t="shared" si="211"/>
        <v>0.9</v>
      </c>
      <c r="V1081" s="18">
        <f t="shared" si="212"/>
        <v>1.28</v>
      </c>
      <c r="W1081" s="18">
        <f t="shared" si="213"/>
        <v>1.6416372779578783</v>
      </c>
      <c r="X1081" s="18">
        <f t="shared" si="214"/>
        <v>1.4058141763450456</v>
      </c>
      <c r="Y1081" s="18">
        <f t="shared" si="215"/>
        <v>2.7442887931093933</v>
      </c>
      <c r="Z1081" s="18">
        <f t="shared" si="216"/>
        <v>2.214425287456157</v>
      </c>
      <c r="AA1081" s="18">
        <f>-AVERAGE('cons 2023 - 2025'!D1082:AM1082)*12</f>
        <v>23.666666666666668</v>
      </c>
      <c r="AB1081" s="27">
        <f t="shared" si="217"/>
        <v>0.13400000000000001</v>
      </c>
      <c r="AC1081" s="18">
        <f>SQRT((2*AA1081*'⚙ Assumptions'!$B$3)/AB1081)</f>
        <v>230.1848705429305</v>
      </c>
      <c r="AD1081" s="18">
        <f t="shared" si="218"/>
        <v>2.214425287456157</v>
      </c>
      <c r="AE1081" s="18">
        <f t="shared" si="219"/>
        <v>232.39929583038665</v>
      </c>
      <c r="AF1081" s="18">
        <f t="shared" si="220"/>
        <v>0.10281590884250896</v>
      </c>
    </row>
    <row r="1082" spans="1:32" x14ac:dyDescent="0.3">
      <c r="A1082" s="19" t="s">
        <v>2175</v>
      </c>
      <c r="B1082" s="20" t="s">
        <v>2176</v>
      </c>
      <c r="C1082" s="16" t="s">
        <v>8</v>
      </c>
      <c r="D1082" s="16" t="str">
        <f>VLOOKUP(A1082,'Lead Time'!$A$2:$C$1180,3,0)</f>
        <v>Local</v>
      </c>
      <c r="E1082" s="23" t="str">
        <f>VLOOKUP(A1082,Classification!$A$2:$D$1180,4,0)</f>
        <v>C</v>
      </c>
      <c r="F1082" s="24" t="str">
        <f>VLOOKUP(A1082,Classification!$A$2:$E$1180,5,0)</f>
        <v>H</v>
      </c>
      <c r="G1082" s="21">
        <f>VLOOKUP(A1082,'Lead Time'!$A$2:$D$1180,4,0)</f>
        <v>13.857142857142858</v>
      </c>
      <c r="H1082" s="21">
        <f t="shared" si="208"/>
        <v>0.46190476190476193</v>
      </c>
      <c r="I1082" s="32">
        <f>VLOOKUP(A1082,Classification!$A$2:$F$1180,6,0)</f>
        <v>0.66400000000000003</v>
      </c>
      <c r="J1082" s="21">
        <f>-SUM('cons 2023 - 2025'!D1083:AM1083)</f>
        <v>335</v>
      </c>
      <c r="K1082" s="18">
        <f>-_xlfn.MINIFS('cons 2023 - 2025'!D1083:AM1083,'cons 2023 - 2025'!D1083:AM1083,"&lt;&gt;0")</f>
        <v>30</v>
      </c>
      <c r="L1082" s="18">
        <f>-_xlfn.MAXIFS('cons 2023 - 2025'!D1083:AM1083,'cons 2023 - 2025'!D1083:AM1083,"&lt;&gt;0")</f>
        <v>2</v>
      </c>
      <c r="M1082" s="19">
        <f>COUNTIF('cons 2023 - 2025'!D1083:AM1083,"&lt;&gt;0")</f>
        <v>36</v>
      </c>
      <c r="N1082" s="21">
        <f>-AVERAGE('cons 2023 - 2025'!D1083:AM1083)</f>
        <v>9.3055555555555554</v>
      </c>
      <c r="O1082" s="21">
        <f t="shared" si="209"/>
        <v>9.3055555555555554</v>
      </c>
      <c r="P1082" s="21">
        <f>_xlfn.STDEV.S('cons 2023 - 2025'!D1083:AM1083)</f>
        <v>6.8444740774456427</v>
      </c>
      <c r="Q1082" s="21">
        <f>-AVERAGE('cons 2023 - 2025'!D1083:AM1083)/'⚙ Assumptions'!$B$5</f>
        <v>0.42297979797979796</v>
      </c>
      <c r="R1082" s="21">
        <f>_xlfn.STDEV.S('cons 2023 - 2025'!D1083:AM1083)/SQRT('⚙ Assumptions'!$B$5)</f>
        <v>1.4592467763888168</v>
      </c>
      <c r="S1082" s="21">
        <f>-IF(AVERAGE('cons 2023 - 2025'!D1083:AM1083)=0,"",_xlfn.STDEV.S('cons 2023 - 2025'!D1083:AM1083)/AVERAGE('cons 2023 - 2025'!D1083:AM1083))</f>
        <v>0.73552557250162132</v>
      </c>
      <c r="T1082" s="21" t="str">
        <f t="shared" si="210"/>
        <v>Z</v>
      </c>
      <c r="U1082" s="38">
        <f t="shared" si="211"/>
        <v>0.9</v>
      </c>
      <c r="V1082" s="21">
        <f t="shared" si="212"/>
        <v>1.28</v>
      </c>
      <c r="W1082" s="21">
        <f t="shared" si="213"/>
        <v>6.9530533126818517</v>
      </c>
      <c r="X1082" s="21">
        <f t="shared" si="214"/>
        <v>5.9542391288837617</v>
      </c>
      <c r="Y1082" s="21">
        <f t="shared" si="215"/>
        <v>12.814344798973337</v>
      </c>
      <c r="Z1082" s="21">
        <f t="shared" si="216"/>
        <v>10.252519552164184</v>
      </c>
      <c r="AA1082" s="21">
        <f>-AVERAGE('cons 2023 - 2025'!D1083:AM1083)*12</f>
        <v>111.66666666666666</v>
      </c>
      <c r="AB1082" s="32">
        <f t="shared" si="217"/>
        <v>0.1328</v>
      </c>
      <c r="AC1082" s="21">
        <f>SQRT((2*AA1082*'⚙ Assumptions'!$B$3)/AB1082)</f>
        <v>502.25395582770506</v>
      </c>
      <c r="AD1082" s="21">
        <f t="shared" si="218"/>
        <v>10.252519552164184</v>
      </c>
      <c r="AE1082" s="21">
        <f t="shared" si="219"/>
        <v>512.50647537986924</v>
      </c>
      <c r="AF1082" s="21">
        <f t="shared" si="220"/>
        <v>0.22233108444639743</v>
      </c>
    </row>
    <row r="1083" spans="1:32" x14ac:dyDescent="0.3">
      <c r="A1083" s="16" t="s">
        <v>2177</v>
      </c>
      <c r="B1083" s="17" t="s">
        <v>2178</v>
      </c>
      <c r="C1083" s="16" t="s">
        <v>8</v>
      </c>
      <c r="D1083" s="16" t="str">
        <f>VLOOKUP(A1083,'Lead Time'!$A$2:$C$1180,3,0)</f>
        <v>Local</v>
      </c>
      <c r="E1083" s="23" t="str">
        <f>VLOOKUP(A1083,Classification!$A$2:$D$1180,4,0)</f>
        <v>C</v>
      </c>
      <c r="F1083" s="25" t="str">
        <f>VLOOKUP(A1083,Classification!$A$2:$E$1180,5,0)</f>
        <v>L</v>
      </c>
      <c r="G1083" s="18">
        <f>VLOOKUP(A1083,'Lead Time'!$A$2:$D$1180,4,0)</f>
        <v>5</v>
      </c>
      <c r="H1083" s="18">
        <f t="shared" si="208"/>
        <v>0.16666666666666666</v>
      </c>
      <c r="I1083" s="27">
        <f>VLOOKUP(A1083,Classification!$A$2:$F$1180,6,0)</f>
        <v>0.65500000000000003</v>
      </c>
      <c r="J1083" s="18">
        <f>-SUM('cons 2023 - 2025'!D1084:AM1084)</f>
        <v>182845</v>
      </c>
      <c r="K1083" s="18">
        <f>-_xlfn.MINIFS('cons 2023 - 2025'!D1084:AM1084,'cons 2023 - 2025'!D1084:AM1084,"&lt;&gt;0")</f>
        <v>177845</v>
      </c>
      <c r="L1083" s="18">
        <f>-_xlfn.MAXIFS('cons 2023 - 2025'!D1084:AM1084,'cons 2023 - 2025'!D1084:AM1084,"&lt;&gt;0")</f>
        <v>5000</v>
      </c>
      <c r="M1083" s="16">
        <f>COUNTIF('cons 2023 - 2025'!D1084:AM1084,"&lt;&gt;0")</f>
        <v>2</v>
      </c>
      <c r="N1083" s="18">
        <f>-AVERAGE('cons 2023 - 2025'!D1084:AM1084)</f>
        <v>5079.0277777777774</v>
      </c>
      <c r="O1083" s="18">
        <f t="shared" si="209"/>
        <v>91422.5</v>
      </c>
      <c r="P1083" s="18">
        <f>_xlfn.STDEV.S('cons 2023 - 2025'!D1084:AM1084)</f>
        <v>29628.735661261697</v>
      </c>
      <c r="Q1083" s="18">
        <f>-AVERAGE('cons 2023 - 2025'!D1084:AM1084)/'⚙ Assumptions'!$B$5</f>
        <v>230.86489898989896</v>
      </c>
      <c r="R1083" s="18">
        <f>_xlfn.STDEV.S('cons 2023 - 2025'!D1084:AM1084)/SQRT('⚙ Assumptions'!$B$5)</f>
        <v>6316.8676676920149</v>
      </c>
      <c r="S1083" s="18">
        <f>-IF(AVERAGE('cons 2023 - 2025'!D1084:AM1084)=0,"",_xlfn.STDEV.S('cons 2023 - 2025'!D1084:AM1084)/AVERAGE('cons 2023 - 2025'!D1084:AM1084))</f>
        <v>5.8335447171397696</v>
      </c>
      <c r="T1083" s="18" t="str">
        <f t="shared" si="210"/>
        <v>Z</v>
      </c>
      <c r="U1083" s="37">
        <f t="shared" si="211"/>
        <v>0.9</v>
      </c>
      <c r="V1083" s="18">
        <f t="shared" si="212"/>
        <v>1.28</v>
      </c>
      <c r="W1083" s="18">
        <f t="shared" si="213"/>
        <v>18079.930252582271</v>
      </c>
      <c r="X1083" s="18">
        <f t="shared" si="214"/>
        <v>15482.7272733642</v>
      </c>
      <c r="Y1083" s="18">
        <f t="shared" si="215"/>
        <v>19234.254747531766</v>
      </c>
      <c r="Z1083" s="18">
        <f t="shared" si="216"/>
        <v>16329.23190299383</v>
      </c>
      <c r="AA1083" s="18">
        <f>-AVERAGE('cons 2023 - 2025'!D1084:AM1084)*12</f>
        <v>60948.333333333328</v>
      </c>
      <c r="AB1083" s="27">
        <f t="shared" si="217"/>
        <v>0.13100000000000001</v>
      </c>
      <c r="AC1083" s="18">
        <f>SQRT((2*AA1083*'⚙ Assumptions'!$B$3)/AB1083)</f>
        <v>11814.242924447703</v>
      </c>
      <c r="AD1083" s="18">
        <f t="shared" si="218"/>
        <v>16329.23190299383</v>
      </c>
      <c r="AE1083" s="18">
        <f t="shared" si="219"/>
        <v>28143.474827441532</v>
      </c>
      <c r="AF1083" s="18">
        <f t="shared" si="220"/>
        <v>5.1588860770088294</v>
      </c>
    </row>
    <row r="1084" spans="1:32" x14ac:dyDescent="0.3">
      <c r="A1084" s="19" t="s">
        <v>2179</v>
      </c>
      <c r="B1084" s="20" t="s">
        <v>2180</v>
      </c>
      <c r="C1084" s="16" t="s">
        <v>130</v>
      </c>
      <c r="D1084" s="16"/>
      <c r="E1084" s="23" t="str">
        <f>VLOOKUP(A1084,Classification!$A$2:$D$1180,4,0)</f>
        <v>C</v>
      </c>
      <c r="F1084" s="25" t="str">
        <f>VLOOKUP(A1084,Classification!$A$2:$E$1180,5,0)</f>
        <v>L</v>
      </c>
      <c r="G1084" s="21">
        <f>VLOOKUP(A1084,'Lead Time'!$A$2:$D$1180,4,0)</f>
        <v>44</v>
      </c>
      <c r="H1084" s="21">
        <f t="shared" si="208"/>
        <v>1.4666666666666666</v>
      </c>
      <c r="I1084" s="32">
        <f>VLOOKUP(A1084,Classification!$A$2:$F$1180,6,0)</f>
        <v>0.63</v>
      </c>
      <c r="J1084" s="21">
        <f>-SUM('cons 2023 - 2025'!D1085:AM1085)</f>
        <v>50</v>
      </c>
      <c r="K1084" s="18">
        <f>-_xlfn.MINIFS('cons 2023 - 2025'!D1085:AM1085,'cons 2023 - 2025'!D1085:AM1085,"&lt;&gt;0")</f>
        <v>25</v>
      </c>
      <c r="L1084" s="18">
        <f>-_xlfn.MAXIFS('cons 2023 - 2025'!D1085:AM1085,'cons 2023 - 2025'!D1085:AM1085,"&lt;&gt;0")</f>
        <v>5</v>
      </c>
      <c r="M1084" s="19">
        <f>COUNTIF('cons 2023 - 2025'!D1085:AM1085,"&lt;&gt;0")</f>
        <v>3</v>
      </c>
      <c r="N1084" s="21">
        <f>-AVERAGE('cons 2023 - 2025'!D1085:AM1085)</f>
        <v>1.3888888888888888</v>
      </c>
      <c r="O1084" s="21">
        <f t="shared" si="209"/>
        <v>16.666666666666668</v>
      </c>
      <c r="P1084" s="21">
        <f>_xlfn.STDEV.S('cons 2023 - 2025'!D1085:AM1085)</f>
        <v>5.2930022686442344</v>
      </c>
      <c r="Q1084" s="21">
        <f>-AVERAGE('cons 2023 - 2025'!D1085:AM1085)/'⚙ Assumptions'!$B$5</f>
        <v>6.3131313131313135E-2</v>
      </c>
      <c r="R1084" s="21">
        <f>_xlfn.STDEV.S('cons 2023 - 2025'!D1085:AM1085)/SQRT('⚙ Assumptions'!$B$5)</f>
        <v>1.1284718753468219</v>
      </c>
      <c r="S1084" s="21">
        <f>-IF(AVERAGE('cons 2023 - 2025'!D1085:AM1085)=0,"",_xlfn.STDEV.S('cons 2023 - 2025'!D1085:AM1085)/AVERAGE('cons 2023 - 2025'!D1085:AM1085))</f>
        <v>3.8109616334238487</v>
      </c>
      <c r="T1084" s="21" t="str">
        <f t="shared" si="210"/>
        <v>Z</v>
      </c>
      <c r="U1084" s="38">
        <f t="shared" si="211"/>
        <v>0.9</v>
      </c>
      <c r="V1084" s="21">
        <f t="shared" si="212"/>
        <v>1.28</v>
      </c>
      <c r="W1084" s="21">
        <f t="shared" si="213"/>
        <v>9.5813575603049426</v>
      </c>
      <c r="X1084" s="21">
        <f t="shared" si="214"/>
        <v>8.2049844187645657</v>
      </c>
      <c r="Y1084" s="21">
        <f t="shared" si="215"/>
        <v>12.359135338082721</v>
      </c>
      <c r="Z1084" s="21">
        <f t="shared" si="216"/>
        <v>10.242021455801602</v>
      </c>
      <c r="AA1084" s="21">
        <f>-AVERAGE('cons 2023 - 2025'!D1085:AM1085)*12</f>
        <v>16.666666666666664</v>
      </c>
      <c r="AB1084" s="32">
        <f t="shared" si="217"/>
        <v>0.126</v>
      </c>
      <c r="AC1084" s="21">
        <f>SQRT((2*AA1084*'⚙ Assumptions'!$B$3)/AB1084)</f>
        <v>199.20476822239891</v>
      </c>
      <c r="AD1084" s="21">
        <f t="shared" si="218"/>
        <v>10.242021455801602</v>
      </c>
      <c r="AE1084" s="21">
        <f t="shared" si="219"/>
        <v>209.4467896782005</v>
      </c>
      <c r="AF1084" s="21">
        <f t="shared" si="220"/>
        <v>8.3666002653407553E-2</v>
      </c>
    </row>
    <row r="1085" spans="1:32" x14ac:dyDescent="0.3">
      <c r="A1085" s="16" t="s">
        <v>2181</v>
      </c>
      <c r="B1085" s="17" t="s">
        <v>2182</v>
      </c>
      <c r="C1085" s="16" t="s">
        <v>8</v>
      </c>
      <c r="D1085" s="16" t="str">
        <f>VLOOKUP(A1085,'Lead Time'!$A$2:$C$1180,3,0)</f>
        <v>Mixed Source</v>
      </c>
      <c r="E1085" s="23" t="str">
        <f>VLOOKUP(A1085,Classification!$A$2:$D$1180,4,0)</f>
        <v>C</v>
      </c>
      <c r="F1085" s="26" t="str">
        <f>VLOOKUP(A1085,Classification!$A$2:$E$1180,5,0)</f>
        <v>M</v>
      </c>
      <c r="G1085" s="18">
        <f>VLOOKUP(A1085,'Lead Time'!$A$2:$D$1180,4,0)</f>
        <v>47.857142857142854</v>
      </c>
      <c r="H1085" s="18">
        <f t="shared" si="208"/>
        <v>1.5952380952380951</v>
      </c>
      <c r="I1085" s="27">
        <f>VLOOKUP(A1085,Classification!$A$2:$F$1180,6,0)</f>
        <v>0.629</v>
      </c>
      <c r="J1085" s="18">
        <f>-SUM('cons 2023 - 2025'!D1086:AM1086)</f>
        <v>2145</v>
      </c>
      <c r="K1085" s="18">
        <f>-_xlfn.MINIFS('cons 2023 - 2025'!D1086:AM1086,'cons 2023 - 2025'!D1086:AM1086,"&lt;&gt;0")</f>
        <v>800</v>
      </c>
      <c r="L1085" s="18">
        <f>-_xlfn.MAXIFS('cons 2023 - 2025'!D1086:AM1086,'cons 2023 - 2025'!D1086:AM1086,"&lt;&gt;0")</f>
        <v>15</v>
      </c>
      <c r="M1085" s="16">
        <f>COUNTIF('cons 2023 - 2025'!D1086:AM1086,"&lt;&gt;0")</f>
        <v>11</v>
      </c>
      <c r="N1085" s="18">
        <f>-AVERAGE('cons 2023 - 2025'!D1086:AM1086)</f>
        <v>59.583333333333336</v>
      </c>
      <c r="O1085" s="18">
        <f t="shared" si="209"/>
        <v>195</v>
      </c>
      <c r="P1085" s="18">
        <f>_xlfn.STDEV.S('cons 2023 - 2025'!D1086:AM1086)</f>
        <v>144.35261885891981</v>
      </c>
      <c r="Q1085" s="18">
        <f>-AVERAGE('cons 2023 - 2025'!D1086:AM1086)/'⚙ Assumptions'!$B$5</f>
        <v>2.7083333333333335</v>
      </c>
      <c r="R1085" s="18">
        <f>_xlfn.STDEV.S('cons 2023 - 2025'!D1086:AM1086)/SQRT('⚙ Assumptions'!$B$5)</f>
        <v>30.776081748530103</v>
      </c>
      <c r="S1085" s="18">
        <f>-IF(AVERAGE('cons 2023 - 2025'!D1086:AM1086)=0,"",_xlfn.STDEV.S('cons 2023 - 2025'!D1086:AM1086)/AVERAGE('cons 2023 - 2025'!D1086:AM1086))</f>
        <v>2.4227012955343183</v>
      </c>
      <c r="T1085" s="18" t="str">
        <f t="shared" si="210"/>
        <v>Z</v>
      </c>
      <c r="U1085" s="37">
        <f t="shared" si="211"/>
        <v>0.9</v>
      </c>
      <c r="V1085" s="18">
        <f t="shared" si="212"/>
        <v>1.28</v>
      </c>
      <c r="W1085" s="18">
        <f t="shared" si="213"/>
        <v>272.51893311361016</v>
      </c>
      <c r="X1085" s="18">
        <f t="shared" si="214"/>
        <v>233.37127186226721</v>
      </c>
      <c r="Y1085" s="18">
        <f t="shared" si="215"/>
        <v>402.1320283517054</v>
      </c>
      <c r="Z1085" s="18">
        <f t="shared" si="216"/>
        <v>328.42087503687037</v>
      </c>
      <c r="AA1085" s="18">
        <f>-AVERAGE('cons 2023 - 2025'!D1086:AM1086)*12</f>
        <v>715</v>
      </c>
      <c r="AB1085" s="27">
        <f t="shared" si="217"/>
        <v>0.1258</v>
      </c>
      <c r="AC1085" s="18">
        <f>SQRT((2*AA1085*'⚙ Assumptions'!$B$3)/AB1085)</f>
        <v>1305.7899679433742</v>
      </c>
      <c r="AD1085" s="18">
        <f t="shared" si="218"/>
        <v>328.42087503687037</v>
      </c>
      <c r="AE1085" s="18">
        <f t="shared" si="219"/>
        <v>1634.2108429802447</v>
      </c>
      <c r="AF1085" s="18">
        <f t="shared" si="220"/>
        <v>0.54756125989092153</v>
      </c>
    </row>
    <row r="1086" spans="1:32" x14ac:dyDescent="0.3">
      <c r="A1086" s="19" t="s">
        <v>2183</v>
      </c>
      <c r="B1086" s="20" t="s">
        <v>2184</v>
      </c>
      <c r="C1086" s="16" t="s">
        <v>8</v>
      </c>
      <c r="D1086" s="16" t="str">
        <f>VLOOKUP(A1086,'Lead Time'!$A$2:$C$1180,3,0)</f>
        <v>Local</v>
      </c>
      <c r="E1086" s="23" t="str">
        <f>VLOOKUP(A1086,Classification!$A$2:$D$1180,4,0)</f>
        <v>C</v>
      </c>
      <c r="F1086" s="26" t="str">
        <f>VLOOKUP(A1086,Classification!$A$2:$E$1180,5,0)</f>
        <v>M</v>
      </c>
      <c r="G1086" s="21">
        <f>VLOOKUP(A1086,'Lead Time'!$A$2:$D$1180,4,0)</f>
        <v>4</v>
      </c>
      <c r="H1086" s="21">
        <f t="shared" si="208"/>
        <v>0.13333333333333333</v>
      </c>
      <c r="I1086" s="32">
        <f>VLOOKUP(A1086,Classification!$A$2:$F$1180,6,0)</f>
        <v>0.627</v>
      </c>
      <c r="J1086" s="21">
        <f>-SUM('cons 2023 - 2025'!D1087:AM1087)</f>
        <v>255</v>
      </c>
      <c r="K1086" s="18">
        <f>-_xlfn.MINIFS('cons 2023 - 2025'!D1087:AM1087,'cons 2023 - 2025'!D1087:AM1087,"&lt;&gt;0")</f>
        <v>92</v>
      </c>
      <c r="L1086" s="18">
        <f>-_xlfn.MAXIFS('cons 2023 - 2025'!D1087:AM1087,'cons 2023 - 2025'!D1087:AM1087,"&lt;&gt;0")</f>
        <v>2</v>
      </c>
      <c r="M1086" s="19">
        <f>COUNTIF('cons 2023 - 2025'!D1087:AM1087,"&lt;&gt;0")</f>
        <v>12</v>
      </c>
      <c r="N1086" s="21">
        <f>-AVERAGE('cons 2023 - 2025'!D1087:AM1087)</f>
        <v>7.083333333333333</v>
      </c>
      <c r="O1086" s="21">
        <f t="shared" si="209"/>
        <v>21.25</v>
      </c>
      <c r="P1086" s="21">
        <f>_xlfn.STDEV.S('cons 2023 - 2025'!D1087:AM1087)</f>
        <v>20.406406557045475</v>
      </c>
      <c r="Q1086" s="21">
        <f>-AVERAGE('cons 2023 - 2025'!D1087:AM1087)/'⚙ Assumptions'!$B$5</f>
        <v>0.32196969696969696</v>
      </c>
      <c r="R1086" s="21">
        <f>_xlfn.STDEV.S('cons 2023 - 2025'!D1087:AM1087)/SQRT('⚙ Assumptions'!$B$5)</f>
        <v>4.3506604962059212</v>
      </c>
      <c r="S1086" s="21">
        <f>-IF(AVERAGE('cons 2023 - 2025'!D1087:AM1087)=0,"",_xlfn.STDEV.S('cons 2023 - 2025'!D1087:AM1087)/AVERAGE('cons 2023 - 2025'!D1087:AM1087))</f>
        <v>2.8809044551123026</v>
      </c>
      <c r="T1086" s="21" t="str">
        <f t="shared" si="210"/>
        <v>Z</v>
      </c>
      <c r="U1086" s="38">
        <f t="shared" si="211"/>
        <v>0.9</v>
      </c>
      <c r="V1086" s="21">
        <f t="shared" si="212"/>
        <v>1.28</v>
      </c>
      <c r="W1086" s="21">
        <f t="shared" si="213"/>
        <v>11.137690870287159</v>
      </c>
      <c r="X1086" s="21">
        <f t="shared" si="214"/>
        <v>9.5377486412075854</v>
      </c>
      <c r="Y1086" s="21">
        <f t="shared" si="215"/>
        <v>12.425569658165946</v>
      </c>
      <c r="Z1086" s="21">
        <f t="shared" si="216"/>
        <v>10.48219308565203</v>
      </c>
      <c r="AA1086" s="21">
        <f>-AVERAGE('cons 2023 - 2025'!D1087:AM1087)*12</f>
        <v>85</v>
      </c>
      <c r="AB1086" s="32">
        <f t="shared" si="217"/>
        <v>0.12540000000000001</v>
      </c>
      <c r="AC1086" s="21">
        <f>SQRT((2*AA1086*'⚙ Assumptions'!$B$3)/AB1086)</f>
        <v>450.94265965491741</v>
      </c>
      <c r="AD1086" s="21">
        <f t="shared" si="218"/>
        <v>10.48219308565203</v>
      </c>
      <c r="AE1086" s="21">
        <f t="shared" si="219"/>
        <v>461.42485274056946</v>
      </c>
      <c r="AF1086" s="21">
        <f t="shared" si="220"/>
        <v>0.18849403173575552</v>
      </c>
    </row>
    <row r="1087" spans="1:32" x14ac:dyDescent="0.3">
      <c r="A1087" s="16" t="s">
        <v>2185</v>
      </c>
      <c r="B1087" s="17" t="s">
        <v>2186</v>
      </c>
      <c r="C1087" s="16" t="s">
        <v>8</v>
      </c>
      <c r="D1087" s="16" t="str">
        <f>VLOOKUP(A1087,'Lead Time'!$A$2:$C$1180,3,0)</f>
        <v>Local</v>
      </c>
      <c r="E1087" s="23" t="str">
        <f>VLOOKUP(A1087,Classification!$A$2:$D$1180,4,0)</f>
        <v>C</v>
      </c>
      <c r="F1087" s="26" t="str">
        <f>VLOOKUP(A1087,Classification!$A$2:$E$1180,5,0)</f>
        <v>M</v>
      </c>
      <c r="G1087" s="18">
        <f>VLOOKUP(A1087,'Lead Time'!$A$2:$D$1180,4,0)</f>
        <v>6.75</v>
      </c>
      <c r="H1087" s="18">
        <f t="shared" si="208"/>
        <v>0.22500000000000001</v>
      </c>
      <c r="I1087" s="27">
        <f>VLOOKUP(A1087,Classification!$A$2:$F$1180,6,0)</f>
        <v>0.61699999999999999</v>
      </c>
      <c r="J1087" s="18">
        <f>-SUM('cons 2023 - 2025'!D1088:AM1088)</f>
        <v>1001</v>
      </c>
      <c r="K1087" s="18">
        <f>-_xlfn.MINIFS('cons 2023 - 2025'!D1088:AM1088,'cons 2023 - 2025'!D1088:AM1088,"&lt;&gt;0")</f>
        <v>235</v>
      </c>
      <c r="L1087" s="18">
        <f>-_xlfn.MAXIFS('cons 2023 - 2025'!D1088:AM1088,'cons 2023 - 2025'!D1088:AM1088,"&lt;&gt;0")</f>
        <v>4</v>
      </c>
      <c r="M1087" s="16">
        <f>COUNTIF('cons 2023 - 2025'!D1088:AM1088,"&lt;&gt;0")</f>
        <v>16</v>
      </c>
      <c r="N1087" s="18">
        <f>-AVERAGE('cons 2023 - 2025'!D1088:AM1088)</f>
        <v>27.805555555555557</v>
      </c>
      <c r="O1087" s="18">
        <f t="shared" si="209"/>
        <v>62.5625</v>
      </c>
      <c r="P1087" s="18">
        <f>_xlfn.STDEV.S('cons 2023 - 2025'!D1088:AM1088)</f>
        <v>57.616376364683205</v>
      </c>
      <c r="Q1087" s="18">
        <f>-AVERAGE('cons 2023 - 2025'!D1088:AM1088)/'⚙ Assumptions'!$B$5</f>
        <v>1.2638888888888891</v>
      </c>
      <c r="R1087" s="18">
        <f>_xlfn.STDEV.S('cons 2023 - 2025'!D1088:AM1088)/SQRT('⚙ Assumptions'!$B$5)</f>
        <v>12.283852714764921</v>
      </c>
      <c r="S1087" s="18">
        <f>-IF(AVERAGE('cons 2023 - 2025'!D1088:AM1088)=0,"",_xlfn.STDEV.S('cons 2023 - 2025'!D1088:AM1088)/AVERAGE('cons 2023 - 2025'!D1088:AM1088))</f>
        <v>2.0721174316968982</v>
      </c>
      <c r="T1087" s="18" t="str">
        <f t="shared" si="210"/>
        <v>Z</v>
      </c>
      <c r="U1087" s="37">
        <f t="shared" si="211"/>
        <v>0.9</v>
      </c>
      <c r="V1087" s="18">
        <f t="shared" si="212"/>
        <v>1.28</v>
      </c>
      <c r="W1087" s="18">
        <f t="shared" si="213"/>
        <v>40.850413468158202</v>
      </c>
      <c r="X1087" s="18">
        <f t="shared" si="214"/>
        <v>34.982204128875097</v>
      </c>
      <c r="Y1087" s="18">
        <f t="shared" si="215"/>
        <v>49.381663468158202</v>
      </c>
      <c r="Z1087" s="18">
        <f t="shared" si="216"/>
        <v>41.238454128875098</v>
      </c>
      <c r="AA1087" s="18">
        <f>-AVERAGE('cons 2023 - 2025'!D1088:AM1088)*12</f>
        <v>333.66666666666669</v>
      </c>
      <c r="AB1087" s="27">
        <f t="shared" si="217"/>
        <v>0.12340000000000001</v>
      </c>
      <c r="AC1087" s="18">
        <f>SQRT((2*AA1087*'⚙ Assumptions'!$B$3)/AB1087)</f>
        <v>900.65706250845187</v>
      </c>
      <c r="AD1087" s="18">
        <f t="shared" si="218"/>
        <v>41.238454128875098</v>
      </c>
      <c r="AE1087" s="18">
        <f t="shared" si="219"/>
        <v>941.89551663732698</v>
      </c>
      <c r="AF1087" s="18">
        <f t="shared" si="220"/>
        <v>0.37047027171180985</v>
      </c>
    </row>
    <row r="1088" spans="1:32" x14ac:dyDescent="0.3">
      <c r="A1088" s="19" t="s">
        <v>2187</v>
      </c>
      <c r="B1088" s="20" t="s">
        <v>2188</v>
      </c>
      <c r="C1088" s="16" t="s">
        <v>130</v>
      </c>
      <c r="D1088" s="16" t="str">
        <f>VLOOKUP(A1088,'Lead Time'!$A$2:$C$1180,3,0)</f>
        <v>Local</v>
      </c>
      <c r="E1088" s="23" t="str">
        <f>VLOOKUP(A1088,Classification!$A$2:$D$1180,4,0)</f>
        <v>C</v>
      </c>
      <c r="F1088" s="25" t="str">
        <f>VLOOKUP(A1088,Classification!$A$2:$E$1180,5,0)</f>
        <v>L</v>
      </c>
      <c r="G1088" s="21">
        <f>VLOOKUP(A1088,'Lead Time'!$A$2:$D$1180,4,0)</f>
        <v>31.666666666666668</v>
      </c>
      <c r="H1088" s="21">
        <f t="shared" si="208"/>
        <v>1.0555555555555556</v>
      </c>
      <c r="I1088" s="32">
        <f>VLOOKUP(A1088,Classification!$A$2:$F$1180,6,0)</f>
        <v>0.61499999999999999</v>
      </c>
      <c r="J1088" s="21">
        <f>-SUM('cons 2023 - 2025'!D1089:AM1089)</f>
        <v>241</v>
      </c>
      <c r="K1088" s="18">
        <f>-_xlfn.MINIFS('cons 2023 - 2025'!D1089:AM1089,'cons 2023 - 2025'!D1089:AM1089,"&lt;&gt;0")</f>
        <v>113</v>
      </c>
      <c r="L1088" s="18">
        <f>-_xlfn.MAXIFS('cons 2023 - 2025'!D1089:AM1089,'cons 2023 - 2025'!D1089:AM1089,"&lt;&gt;0")</f>
        <v>1</v>
      </c>
      <c r="M1088" s="19">
        <f>COUNTIF('cons 2023 - 2025'!D1089:AM1089,"&lt;&gt;0")</f>
        <v>6</v>
      </c>
      <c r="N1088" s="21">
        <f>-AVERAGE('cons 2023 - 2025'!D1089:AM1089)</f>
        <v>6.6944444444444446</v>
      </c>
      <c r="O1088" s="21">
        <f t="shared" si="209"/>
        <v>40.166666666666664</v>
      </c>
      <c r="P1088" s="21">
        <f>_xlfn.STDEV.S('cons 2023 - 2025'!D1089:AM1089)</f>
        <v>24.831799249515811</v>
      </c>
      <c r="Q1088" s="21">
        <f>-AVERAGE('cons 2023 - 2025'!D1089:AM1089)/'⚙ Assumptions'!$B$5</f>
        <v>0.30429292929292928</v>
      </c>
      <c r="R1088" s="21">
        <f>_xlfn.STDEV.S('cons 2023 - 2025'!D1089:AM1089)/SQRT('⚙ Assumptions'!$B$5)</f>
        <v>5.2941573883954804</v>
      </c>
      <c r="S1088" s="21">
        <f>-IF(AVERAGE('cons 2023 - 2025'!D1089:AM1089)=0,"",_xlfn.STDEV.S('cons 2023 - 2025'!D1089:AM1089)/AVERAGE('cons 2023 - 2025'!D1089:AM1089))</f>
        <v>3.7093144107160545</v>
      </c>
      <c r="T1088" s="21" t="str">
        <f t="shared" si="210"/>
        <v>Z</v>
      </c>
      <c r="U1088" s="38">
        <f t="shared" si="211"/>
        <v>0.9</v>
      </c>
      <c r="V1088" s="21">
        <f t="shared" si="212"/>
        <v>1.28</v>
      </c>
      <c r="W1088" s="21">
        <f t="shared" si="213"/>
        <v>38.13361636238421</v>
      </c>
      <c r="X1088" s="21">
        <f t="shared" si="214"/>
        <v>32.655678082694358</v>
      </c>
      <c r="Y1088" s="21">
        <f t="shared" si="215"/>
        <v>47.769559123326971</v>
      </c>
      <c r="Z1088" s="21">
        <f t="shared" si="216"/>
        <v>39.722036107385719</v>
      </c>
      <c r="AA1088" s="21">
        <f>-AVERAGE('cons 2023 - 2025'!D1089:AM1089)*12</f>
        <v>80.333333333333343</v>
      </c>
      <c r="AB1088" s="32">
        <f t="shared" si="217"/>
        <v>0.123</v>
      </c>
      <c r="AC1088" s="21">
        <f>SQRT((2*AA1088*'⚙ Assumptions'!$B$3)/AB1088)</f>
        <v>442.64541040159168</v>
      </c>
      <c r="AD1088" s="21">
        <f t="shared" si="218"/>
        <v>39.722036107385719</v>
      </c>
      <c r="AE1088" s="21">
        <f t="shared" si="219"/>
        <v>482.36744650897742</v>
      </c>
      <c r="AF1088" s="21">
        <f t="shared" si="220"/>
        <v>0.18148461826465259</v>
      </c>
    </row>
    <row r="1089" spans="1:32" x14ac:dyDescent="0.3">
      <c r="A1089" s="16" t="s">
        <v>2189</v>
      </c>
      <c r="B1089" s="17" t="s">
        <v>2190</v>
      </c>
      <c r="C1089" s="16" t="s">
        <v>8</v>
      </c>
      <c r="D1089" s="16" t="str">
        <f>VLOOKUP(A1089,'Lead Time'!$A$2:$C$1180,3,0)</f>
        <v>Local</v>
      </c>
      <c r="E1089" s="23" t="str">
        <f>VLOOKUP(A1089,Classification!$A$2:$D$1180,4,0)</f>
        <v>C</v>
      </c>
      <c r="F1089" s="25" t="str">
        <f>VLOOKUP(A1089,Classification!$A$2:$E$1180,5,0)</f>
        <v>L</v>
      </c>
      <c r="G1089" s="18">
        <f>VLOOKUP(A1089,'Lead Time'!$A$2:$D$1180,4,0)</f>
        <v>8.6666666666666661</v>
      </c>
      <c r="H1089" s="18">
        <f t="shared" si="208"/>
        <v>0.28888888888888886</v>
      </c>
      <c r="I1089" s="27">
        <f>VLOOKUP(A1089,Classification!$A$2:$F$1180,6,0)</f>
        <v>0.60699999999999998</v>
      </c>
      <c r="J1089" s="18">
        <f>-SUM('cons 2023 - 2025'!D1090:AM1090)</f>
        <v>458</v>
      </c>
      <c r="K1089" s="18">
        <f>-_xlfn.MINIFS('cons 2023 - 2025'!D1090:AM1090,'cons 2023 - 2025'!D1090:AM1090,"&lt;&gt;0")</f>
        <v>200</v>
      </c>
      <c r="L1089" s="18">
        <f>-_xlfn.MAXIFS('cons 2023 - 2025'!D1090:AM1090,'cons 2023 - 2025'!D1090:AM1090,"&lt;&gt;0")</f>
        <v>10</v>
      </c>
      <c r="M1089" s="16">
        <f>COUNTIF('cons 2023 - 2025'!D1090:AM1090,"&lt;&gt;0")</f>
        <v>6</v>
      </c>
      <c r="N1089" s="18">
        <f>-AVERAGE('cons 2023 - 2025'!D1090:AM1090)</f>
        <v>12.722222222222221</v>
      </c>
      <c r="O1089" s="18">
        <f t="shared" si="209"/>
        <v>76.333333333333329</v>
      </c>
      <c r="P1089" s="18">
        <f>_xlfn.STDEV.S('cons 2023 - 2025'!D1090:AM1090)</f>
        <v>44.15078780148847</v>
      </c>
      <c r="Q1089" s="18">
        <f>-AVERAGE('cons 2023 - 2025'!D1090:AM1090)/'⚙ Assumptions'!$B$5</f>
        <v>0.57828282828282829</v>
      </c>
      <c r="R1089" s="18">
        <f>_xlfn.STDEV.S('cons 2023 - 2025'!D1090:AM1090)/SQRT('⚙ Assumptions'!$B$5)</f>
        <v>9.4129795869418889</v>
      </c>
      <c r="S1089" s="18">
        <f>-IF(AVERAGE('cons 2023 - 2025'!D1090:AM1090)=0,"",_xlfn.STDEV.S('cons 2023 - 2025'!D1090:AM1090)/AVERAGE('cons 2023 - 2025'!D1090:AM1090))</f>
        <v>3.4703676001169979</v>
      </c>
      <c r="T1089" s="18" t="str">
        <f t="shared" si="210"/>
        <v>Z</v>
      </c>
      <c r="U1089" s="37">
        <f t="shared" si="211"/>
        <v>0.9</v>
      </c>
      <c r="V1089" s="18">
        <f t="shared" si="212"/>
        <v>1.28</v>
      </c>
      <c r="W1089" s="18">
        <f t="shared" si="213"/>
        <v>35.470158827305056</v>
      </c>
      <c r="X1089" s="18">
        <f t="shared" si="214"/>
        <v>30.374829315928363</v>
      </c>
      <c r="Y1089" s="18">
        <f t="shared" si="215"/>
        <v>40.481943339089568</v>
      </c>
      <c r="Z1089" s="18">
        <f t="shared" si="216"/>
        <v>34.050137957903672</v>
      </c>
      <c r="AA1089" s="18">
        <f>-AVERAGE('cons 2023 - 2025'!D1090:AM1090)*12</f>
        <v>152.66666666666666</v>
      </c>
      <c r="AB1089" s="27">
        <f t="shared" si="217"/>
        <v>0.12140000000000001</v>
      </c>
      <c r="AC1089" s="18">
        <f>SQRT((2*AA1089*'⚙ Assumptions'!$B$3)/AB1089)</f>
        <v>614.21921077066315</v>
      </c>
      <c r="AD1089" s="18">
        <f t="shared" si="218"/>
        <v>34.050137957903672</v>
      </c>
      <c r="AE1089" s="18">
        <f t="shared" si="219"/>
        <v>648.2693487285668</v>
      </c>
      <c r="AF1089" s="18">
        <f t="shared" si="220"/>
        <v>0.24855404062519507</v>
      </c>
    </row>
    <row r="1090" spans="1:32" x14ac:dyDescent="0.3">
      <c r="A1090" s="19" t="s">
        <v>2191</v>
      </c>
      <c r="B1090" s="20" t="s">
        <v>2192</v>
      </c>
      <c r="C1090" s="16" t="s">
        <v>8</v>
      </c>
      <c r="D1090" s="16" t="str">
        <f>VLOOKUP(A1090,'Lead Time'!$A$2:$C$1180,3,0)</f>
        <v>Local</v>
      </c>
      <c r="E1090" s="23" t="str">
        <f>VLOOKUP(A1090,Classification!$A$2:$D$1180,4,0)</f>
        <v>C</v>
      </c>
      <c r="F1090" s="25" t="str">
        <f>VLOOKUP(A1090,Classification!$A$2:$E$1180,5,0)</f>
        <v>L</v>
      </c>
      <c r="G1090" s="21">
        <f>VLOOKUP(A1090,'Lead Time'!$A$2:$D$1180,4,0)</f>
        <v>24</v>
      </c>
      <c r="H1090" s="21">
        <f t="shared" si="208"/>
        <v>0.8</v>
      </c>
      <c r="I1090" s="32">
        <f>VLOOKUP(A1090,Classification!$A$2:$F$1180,6,0)</f>
        <v>0.60699999999999998</v>
      </c>
      <c r="J1090" s="21">
        <f>-SUM('cons 2023 - 2025'!D1091:AM1091)</f>
        <v>320</v>
      </c>
      <c r="K1090" s="18">
        <f>-_xlfn.MINIFS('cons 2023 - 2025'!D1091:AM1091,'cons 2023 - 2025'!D1091:AM1091,"&lt;&gt;0")</f>
        <v>200</v>
      </c>
      <c r="L1090" s="18">
        <f>-_xlfn.MAXIFS('cons 2023 - 2025'!D1091:AM1091,'cons 2023 - 2025'!D1091:AM1091,"&lt;&gt;0")</f>
        <v>50</v>
      </c>
      <c r="M1090" s="19">
        <f>COUNTIF('cons 2023 - 2025'!D1091:AM1091,"&lt;&gt;0")</f>
        <v>3</v>
      </c>
      <c r="N1090" s="21">
        <f>-AVERAGE('cons 2023 - 2025'!D1091:AM1091)</f>
        <v>8.8888888888888893</v>
      </c>
      <c r="O1090" s="21">
        <f t="shared" si="209"/>
        <v>106.66666666666667</v>
      </c>
      <c r="P1090" s="21">
        <f>_xlfn.STDEV.S('cons 2023 - 2025'!D1091:AM1091)</f>
        <v>35.67934799034132</v>
      </c>
      <c r="Q1090" s="21">
        <f>-AVERAGE('cons 2023 - 2025'!D1091:AM1091)/'⚙ Assumptions'!$B$5</f>
        <v>0.40404040404040403</v>
      </c>
      <c r="R1090" s="21">
        <f>_xlfn.STDEV.S('cons 2023 - 2025'!D1091:AM1091)/SQRT('⚙ Assumptions'!$B$5)</f>
        <v>7.6068625506418783</v>
      </c>
      <c r="S1090" s="21">
        <f>-IF(AVERAGE('cons 2023 - 2025'!D1091:AM1091)=0,"",_xlfn.STDEV.S('cons 2023 - 2025'!D1091:AM1091)/AVERAGE('cons 2023 - 2025'!D1091:AM1091))</f>
        <v>4.0139266489133982</v>
      </c>
      <c r="T1090" s="21" t="str">
        <f t="shared" si="210"/>
        <v>Z</v>
      </c>
      <c r="U1090" s="38">
        <f t="shared" si="211"/>
        <v>0.9</v>
      </c>
      <c r="V1090" s="21">
        <f t="shared" si="212"/>
        <v>1.28</v>
      </c>
      <c r="W1090" s="21">
        <f t="shared" si="213"/>
        <v>47.700305388950433</v>
      </c>
      <c r="X1090" s="21">
        <f t="shared" si="214"/>
        <v>40.848101119628133</v>
      </c>
      <c r="Y1090" s="21">
        <f t="shared" si="215"/>
        <v>57.397275085920128</v>
      </c>
      <c r="Z1090" s="21">
        <f t="shared" si="216"/>
        <v>47.959212230739247</v>
      </c>
      <c r="AA1090" s="21">
        <f>-AVERAGE('cons 2023 - 2025'!D1091:AM1091)*12</f>
        <v>106.66666666666667</v>
      </c>
      <c r="AB1090" s="32">
        <f t="shared" si="217"/>
        <v>0.12140000000000001</v>
      </c>
      <c r="AC1090" s="21">
        <f>SQRT((2*AA1090*'⚙ Assumptions'!$B$3)/AB1090)</f>
        <v>513.41156324961992</v>
      </c>
      <c r="AD1090" s="21">
        <f t="shared" si="218"/>
        <v>47.959212230739247</v>
      </c>
      <c r="AE1090" s="21">
        <f t="shared" si="219"/>
        <v>561.37077548035916</v>
      </c>
      <c r="AF1090" s="21">
        <f t="shared" si="220"/>
        <v>0.2077605459283462</v>
      </c>
    </row>
    <row r="1091" spans="1:32" x14ac:dyDescent="0.3">
      <c r="A1091" s="16" t="s">
        <v>2193</v>
      </c>
      <c r="B1091" s="17" t="s">
        <v>2194</v>
      </c>
      <c r="C1091" s="16" t="s">
        <v>8</v>
      </c>
      <c r="D1091" s="16" t="str">
        <f>VLOOKUP(A1091,'Lead Time'!$A$2:$C$1180,3,0)</f>
        <v>Local</v>
      </c>
      <c r="E1091" s="23" t="str">
        <f>VLOOKUP(A1091,Classification!$A$2:$D$1180,4,0)</f>
        <v>C</v>
      </c>
      <c r="F1091" s="25" t="str">
        <f>VLOOKUP(A1091,Classification!$A$2:$E$1180,5,0)</f>
        <v>L</v>
      </c>
      <c r="G1091" s="18">
        <f>VLOOKUP(A1091,'Lead Time'!$A$2:$D$1180,4,0)</f>
        <v>34.666666666666664</v>
      </c>
      <c r="H1091" s="18">
        <f t="shared" si="208"/>
        <v>1.1555555555555554</v>
      </c>
      <c r="I1091" s="27">
        <f>VLOOKUP(A1091,Classification!$A$2:$F$1180,6,0)</f>
        <v>0.60599999999999998</v>
      </c>
      <c r="J1091" s="18">
        <f>-SUM('cons 2023 - 2025'!D1092:AM1092)</f>
        <v>60</v>
      </c>
      <c r="K1091" s="18">
        <f>-_xlfn.MINIFS('cons 2023 - 2025'!D1092:AM1092,'cons 2023 - 2025'!D1092:AM1092,"&lt;&gt;0")</f>
        <v>30</v>
      </c>
      <c r="L1091" s="18">
        <f>-_xlfn.MAXIFS('cons 2023 - 2025'!D1092:AM1092,'cons 2023 - 2025'!D1092:AM1092,"&lt;&gt;0")</f>
        <v>30</v>
      </c>
      <c r="M1091" s="16">
        <f>COUNTIF('cons 2023 - 2025'!D1092:AM1092,"&lt;&gt;0")</f>
        <v>2</v>
      </c>
      <c r="N1091" s="18">
        <f>-AVERAGE('cons 2023 - 2025'!D1092:AM1092)</f>
        <v>1.6666666666666667</v>
      </c>
      <c r="O1091" s="18">
        <f t="shared" si="209"/>
        <v>30</v>
      </c>
      <c r="P1091" s="18">
        <f>_xlfn.STDEV.S('cons 2023 - 2025'!D1092:AM1092)</f>
        <v>6.969320524371696</v>
      </c>
      <c r="Q1091" s="18">
        <f>-AVERAGE('cons 2023 - 2025'!D1092:AM1092)/'⚙ Assumptions'!$B$5</f>
        <v>7.575757575757576E-2</v>
      </c>
      <c r="R1091" s="18">
        <f>_xlfn.STDEV.S('cons 2023 - 2025'!D1092:AM1092)/SQRT('⚙ Assumptions'!$B$5)</f>
        <v>1.4858641283079042</v>
      </c>
      <c r="S1091" s="18">
        <f>-IF(AVERAGE('cons 2023 - 2025'!D1092:AM1092)=0,"",_xlfn.STDEV.S('cons 2023 - 2025'!D1092:AM1092)/AVERAGE('cons 2023 - 2025'!D1092:AM1092))</f>
        <v>4.1815923146230176</v>
      </c>
      <c r="T1091" s="18" t="str">
        <f t="shared" si="210"/>
        <v>Z</v>
      </c>
      <c r="U1091" s="37">
        <f t="shared" si="211"/>
        <v>0.9</v>
      </c>
      <c r="V1091" s="18">
        <f t="shared" si="212"/>
        <v>1.28</v>
      </c>
      <c r="W1091" s="18">
        <f t="shared" si="213"/>
        <v>11.198119817446473</v>
      </c>
      <c r="X1091" s="18">
        <f t="shared" si="214"/>
        <v>9.5894968999239349</v>
      </c>
      <c r="Y1091" s="18">
        <f t="shared" si="215"/>
        <v>13.8243824437091</v>
      </c>
      <c r="Z1091" s="18">
        <f t="shared" si="216"/>
        <v>11.515422825849861</v>
      </c>
      <c r="AA1091" s="18">
        <f>-AVERAGE('cons 2023 - 2025'!D1092:AM1092)*12</f>
        <v>20</v>
      </c>
      <c r="AB1091" s="27">
        <f t="shared" si="217"/>
        <v>0.1212</v>
      </c>
      <c r="AC1091" s="18">
        <f>SQRT((2*AA1091*'⚙ Assumptions'!$B$3)/AB1091)</f>
        <v>222.49707974499239</v>
      </c>
      <c r="AD1091" s="18">
        <f t="shared" si="218"/>
        <v>11.515422825849861</v>
      </c>
      <c r="AE1091" s="18">
        <f t="shared" si="219"/>
        <v>234.01250257084226</v>
      </c>
      <c r="AF1091" s="18">
        <f t="shared" si="220"/>
        <v>8.9888820216976931E-2</v>
      </c>
    </row>
    <row r="1092" spans="1:32" x14ac:dyDescent="0.3">
      <c r="A1092" s="19" t="s">
        <v>2195</v>
      </c>
      <c r="B1092" s="20" t="s">
        <v>2196</v>
      </c>
      <c r="C1092" s="16" t="s">
        <v>8</v>
      </c>
      <c r="D1092" s="16" t="str">
        <f>VLOOKUP(A1092,'Lead Time'!$A$2:$C$1180,3,0)</f>
        <v>Local</v>
      </c>
      <c r="E1092" s="23" t="str">
        <f>VLOOKUP(A1092,Classification!$A$2:$D$1180,4,0)</f>
        <v>C</v>
      </c>
      <c r="F1092" s="26" t="str">
        <f>VLOOKUP(A1092,Classification!$A$2:$E$1180,5,0)</f>
        <v>M</v>
      </c>
      <c r="G1092" s="21">
        <f>VLOOKUP(A1092,'Lead Time'!$A$2:$D$1180,4,0)</f>
        <v>75</v>
      </c>
      <c r="H1092" s="21">
        <f t="shared" ref="H1092:H1155" si="221">G1092/30</f>
        <v>2.5</v>
      </c>
      <c r="I1092" s="32">
        <f>VLOOKUP(A1092,Classification!$A$2:$F$1180,6,0)</f>
        <v>0.55100000000000005</v>
      </c>
      <c r="J1092" s="21">
        <f>-SUM('cons 2023 - 2025'!D1093:AM1093)</f>
        <v>188</v>
      </c>
      <c r="K1092" s="18">
        <f>-_xlfn.MINIFS('cons 2023 - 2025'!D1093:AM1093,'cons 2023 - 2025'!D1093:AM1093,"&lt;&gt;0")</f>
        <v>50</v>
      </c>
      <c r="L1092" s="18">
        <f>-_xlfn.MAXIFS('cons 2023 - 2025'!D1093:AM1093,'cons 2023 - 2025'!D1093:AM1093,"&lt;&gt;0")</f>
        <v>8</v>
      </c>
      <c r="M1092" s="19">
        <f>COUNTIF('cons 2023 - 2025'!D1093:AM1093,"&lt;&gt;0")</f>
        <v>9</v>
      </c>
      <c r="N1092" s="21">
        <f>-AVERAGE('cons 2023 - 2025'!D1093:AM1093)</f>
        <v>5.2222222222222223</v>
      </c>
      <c r="O1092" s="21">
        <f t="shared" ref="O1092:O1155" si="222">J1092/M1092</f>
        <v>20.888888888888889</v>
      </c>
      <c r="P1092" s="21">
        <f>_xlfn.STDEV.S('cons 2023 - 2025'!D1093:AM1093)</f>
        <v>11.566234381931649</v>
      </c>
      <c r="Q1092" s="21">
        <f>-AVERAGE('cons 2023 - 2025'!D1093:AM1093)/'⚙ Assumptions'!$B$5</f>
        <v>0.23737373737373738</v>
      </c>
      <c r="R1092" s="21">
        <f>_xlfn.STDEV.S('cons 2023 - 2025'!D1093:AM1093)/SQRT('⚙ Assumptions'!$B$5)</f>
        <v>2.4659294557647184</v>
      </c>
      <c r="S1092" s="21">
        <f>-IF(AVERAGE('cons 2023 - 2025'!D1093:AM1093)=0,"",_xlfn.STDEV.S('cons 2023 - 2025'!D1093:AM1093)/AVERAGE('cons 2023 - 2025'!D1093:AM1093))</f>
        <v>2.2148108390932943</v>
      </c>
      <c r="T1092" s="21" t="str">
        <f t="shared" ref="T1092:T1155" si="223">IF(ISBLANK(S1092),"Z",
   IF(S1092&lt;=0.25,"X",
      IF(S1092&lt;=0.5,"Y","Z")))</f>
        <v>Z</v>
      </c>
      <c r="U1092" s="38">
        <f t="shared" ref="U1092:U1155" si="224">IF(E1092="B",0.95,IF(E1092="C",0.9,0.98))</f>
        <v>0.9</v>
      </c>
      <c r="V1092" s="21">
        <f t="shared" ref="V1092:V1155" si="225">IF(E1092="B",1.65,1.28)</f>
        <v>1.28</v>
      </c>
      <c r="W1092" s="21">
        <f t="shared" ref="W1092:W1155" si="226">V1092*R1092*SQRT(G1092)</f>
        <v>27.335136673697043</v>
      </c>
      <c r="X1092" s="21">
        <f t="shared" ref="X1092:X1155" si="227">V1092*P1092*SQRT(H1092)</f>
        <v>23.408412542882481</v>
      </c>
      <c r="Y1092" s="21">
        <f t="shared" ref="Y1092:Y1155" si="228">Q1092*G1092+W1092</f>
        <v>45.138166976727348</v>
      </c>
      <c r="Z1092" s="21">
        <f t="shared" ref="Z1092:Z1155" si="229">N1092*H1092+X1092</f>
        <v>36.463968098438038</v>
      </c>
      <c r="AA1092" s="21">
        <f>-AVERAGE('cons 2023 - 2025'!D1093:AM1093)*12</f>
        <v>62.666666666666671</v>
      </c>
      <c r="AB1092" s="32">
        <f t="shared" ref="AB1092:AB1155" si="230">I1092*0.2</f>
        <v>0.11020000000000002</v>
      </c>
      <c r="AC1092" s="21">
        <f>SQRT((2*AA1092*'⚙ Assumptions'!$B$3)/AB1092)</f>
        <v>413.03621036269976</v>
      </c>
      <c r="AD1092" s="21">
        <f t="shared" ref="AD1092:AD1155" si="231">Z1092</f>
        <v>36.463968098438038</v>
      </c>
      <c r="AE1092" s="21">
        <f t="shared" ref="AE1092:AE1155" si="232">Z1092+AC1092</f>
        <v>449.50017846113781</v>
      </c>
      <c r="AF1092" s="21">
        <f t="shared" ref="AF1092:AF1155" si="233">AA1092/AC1092</f>
        <v>0.15172196793989842</v>
      </c>
    </row>
    <row r="1093" spans="1:32" x14ac:dyDescent="0.3">
      <c r="A1093" s="16" t="s">
        <v>2197</v>
      </c>
      <c r="B1093" s="17" t="s">
        <v>2198</v>
      </c>
      <c r="C1093" s="16" t="s">
        <v>8</v>
      </c>
      <c r="D1093" s="16" t="str">
        <f>VLOOKUP(A1093,'Lead Time'!$A$2:$C$1180,3,0)</f>
        <v>Local</v>
      </c>
      <c r="E1093" s="23" t="str">
        <f>VLOOKUP(A1093,Classification!$A$2:$D$1180,4,0)</f>
        <v>C</v>
      </c>
      <c r="F1093" s="25" t="str">
        <f>VLOOKUP(A1093,Classification!$A$2:$E$1180,5,0)</f>
        <v>L</v>
      </c>
      <c r="G1093" s="18">
        <f>VLOOKUP(A1093,'Lead Time'!$A$2:$D$1180,4,0)</f>
        <v>21.5</v>
      </c>
      <c r="H1093" s="18">
        <f t="shared" si="221"/>
        <v>0.71666666666666667</v>
      </c>
      <c r="I1093" s="27">
        <f>VLOOKUP(A1093,Classification!$A$2:$F$1180,6,0)</f>
        <v>0.52500000000000002</v>
      </c>
      <c r="J1093" s="18">
        <f>-SUM('cons 2023 - 2025'!D1094:AM1094)</f>
        <v>632</v>
      </c>
      <c r="K1093" s="18">
        <f>-_xlfn.MINIFS('cons 2023 - 2025'!D1094:AM1094,'cons 2023 - 2025'!D1094:AM1094,"&lt;&gt;0")</f>
        <v>400</v>
      </c>
      <c r="L1093" s="18">
        <f>-_xlfn.MAXIFS('cons 2023 - 2025'!D1094:AM1094,'cons 2023 - 2025'!D1094:AM1094,"&lt;&gt;0")</f>
        <v>6</v>
      </c>
      <c r="M1093" s="16">
        <f>COUNTIF('cons 2023 - 2025'!D1094:AM1094,"&lt;&gt;0")</f>
        <v>5</v>
      </c>
      <c r="N1093" s="18">
        <f>-AVERAGE('cons 2023 - 2025'!D1094:AM1094)</f>
        <v>17.555555555555557</v>
      </c>
      <c r="O1093" s="18">
        <f t="shared" si="222"/>
        <v>126.4</v>
      </c>
      <c r="P1093" s="18">
        <f>_xlfn.STDEV.S('cons 2023 - 2025'!D1094:AM1094)</f>
        <v>70.706008814949257</v>
      </c>
      <c r="Q1093" s="18">
        <f>-AVERAGE('cons 2023 - 2025'!D1094:AM1094)/'⚙ Assumptions'!$B$5</f>
        <v>0.79797979797979801</v>
      </c>
      <c r="R1093" s="18">
        <f>_xlfn.STDEV.S('cons 2023 - 2025'!D1094:AM1094)/SQRT('⚙ Assumptions'!$B$5)</f>
        <v>15.074571729993288</v>
      </c>
      <c r="S1093" s="18">
        <f>-IF(AVERAGE('cons 2023 - 2025'!D1094:AM1094)=0,"",_xlfn.STDEV.S('cons 2023 - 2025'!D1094:AM1094)/AVERAGE('cons 2023 - 2025'!D1094:AM1094))</f>
        <v>4.0275574641426788</v>
      </c>
      <c r="T1093" s="18" t="str">
        <f t="shared" si="223"/>
        <v>Z</v>
      </c>
      <c r="U1093" s="37">
        <f t="shared" si="224"/>
        <v>0.9</v>
      </c>
      <c r="V1093" s="18">
        <f t="shared" si="225"/>
        <v>1.28</v>
      </c>
      <c r="W1093" s="18">
        <f t="shared" si="226"/>
        <v>89.469329412443159</v>
      </c>
      <c r="X1093" s="18">
        <f t="shared" si="227"/>
        <v>76.61695633066914</v>
      </c>
      <c r="Y1093" s="18">
        <f t="shared" si="228"/>
        <v>106.62589506900882</v>
      </c>
      <c r="Z1093" s="18">
        <f t="shared" si="229"/>
        <v>89.198437812150615</v>
      </c>
      <c r="AA1093" s="18">
        <f>-AVERAGE('cons 2023 - 2025'!D1094:AM1094)*12</f>
        <v>210.66666666666669</v>
      </c>
      <c r="AB1093" s="27">
        <f t="shared" si="230"/>
        <v>0.10500000000000001</v>
      </c>
      <c r="AC1093" s="18">
        <f>SQRT((2*AA1093*'⚙ Assumptions'!$B$3)/AB1093)</f>
        <v>775.82521350157333</v>
      </c>
      <c r="AD1093" s="18">
        <f t="shared" si="231"/>
        <v>89.198437812150615</v>
      </c>
      <c r="AE1093" s="18">
        <f t="shared" si="232"/>
        <v>865.02365131372392</v>
      </c>
      <c r="AF1093" s="18">
        <f t="shared" si="233"/>
        <v>0.27153882472555074</v>
      </c>
    </row>
    <row r="1094" spans="1:32" x14ac:dyDescent="0.3">
      <c r="A1094" s="19" t="s">
        <v>2199</v>
      </c>
      <c r="B1094" s="20" t="s">
        <v>2200</v>
      </c>
      <c r="C1094" s="16" t="s">
        <v>8</v>
      </c>
      <c r="D1094" s="16"/>
      <c r="E1094" s="23" t="str">
        <f>VLOOKUP(A1094,Classification!$A$2:$D$1180,4,0)</f>
        <v>C</v>
      </c>
      <c r="F1094" s="25" t="str">
        <f>VLOOKUP(A1094,Classification!$A$2:$E$1180,5,0)</f>
        <v>L</v>
      </c>
      <c r="G1094" s="21">
        <f>VLOOKUP(A1094,'Lead Time'!$A$2:$D$1180,4,0)</f>
        <v>44</v>
      </c>
      <c r="H1094" s="21">
        <f t="shared" si="221"/>
        <v>1.4666666666666666</v>
      </c>
      <c r="I1094" s="32">
        <f>VLOOKUP(A1094,Classification!$A$2:$F$1180,6,0)</f>
        <v>0.52400000000000002</v>
      </c>
      <c r="J1094" s="21">
        <f>-SUM('cons 2023 - 2025'!D1095:AM1095)</f>
        <v>8</v>
      </c>
      <c r="K1094" s="18">
        <f>-_xlfn.MINIFS('cons 2023 - 2025'!D1095:AM1095,'cons 2023 - 2025'!D1095:AM1095,"&lt;&gt;0")</f>
        <v>8</v>
      </c>
      <c r="L1094" s="18">
        <f>-_xlfn.MAXIFS('cons 2023 - 2025'!D1095:AM1095,'cons 2023 - 2025'!D1095:AM1095,"&lt;&gt;0")</f>
        <v>8</v>
      </c>
      <c r="M1094" s="19">
        <f>COUNTIF('cons 2023 - 2025'!D1095:AM1095,"&lt;&gt;0")</f>
        <v>1</v>
      </c>
      <c r="N1094" s="21">
        <f>-AVERAGE('cons 2023 - 2025'!D1095:AM1095)</f>
        <v>0.22222222222222221</v>
      </c>
      <c r="O1094" s="21">
        <f t="shared" si="222"/>
        <v>8</v>
      </c>
      <c r="P1094" s="21">
        <f>_xlfn.STDEV.S('cons 2023 - 2025'!D1095:AM1095)</f>
        <v>1.3333333333333333</v>
      </c>
      <c r="Q1094" s="21">
        <f>-AVERAGE('cons 2023 - 2025'!D1095:AM1095)/'⚙ Assumptions'!$B$5</f>
        <v>1.01010101010101E-2</v>
      </c>
      <c r="R1094" s="21">
        <f>_xlfn.STDEV.S('cons 2023 - 2025'!D1095:AM1095)/SQRT('⚙ Assumptions'!$B$5)</f>
        <v>0.28426762180748055</v>
      </c>
      <c r="S1094" s="21">
        <f>-IF(AVERAGE('cons 2023 - 2025'!D1095:AM1095)=0,"",_xlfn.STDEV.S('cons 2023 - 2025'!D1095:AM1095)/AVERAGE('cons 2023 - 2025'!D1095:AM1095))</f>
        <v>6</v>
      </c>
      <c r="T1094" s="21" t="str">
        <f t="shared" si="223"/>
        <v>Z</v>
      </c>
      <c r="U1094" s="38">
        <f t="shared" si="224"/>
        <v>0.9</v>
      </c>
      <c r="V1094" s="21">
        <f t="shared" si="225"/>
        <v>1.28</v>
      </c>
      <c r="W1094" s="21">
        <f t="shared" si="226"/>
        <v>2.4135911464500821</v>
      </c>
      <c r="X1094" s="21">
        <f t="shared" si="227"/>
        <v>2.0668759750638874</v>
      </c>
      <c r="Y1094" s="21">
        <f t="shared" si="228"/>
        <v>2.8580355908945263</v>
      </c>
      <c r="Z1094" s="21">
        <f t="shared" si="229"/>
        <v>2.3928019009898134</v>
      </c>
      <c r="AA1094" s="21">
        <f>-AVERAGE('cons 2023 - 2025'!D1095:AM1095)*12</f>
        <v>2.6666666666666665</v>
      </c>
      <c r="AB1094" s="32">
        <f t="shared" si="230"/>
        <v>0.1048</v>
      </c>
      <c r="AC1094" s="21">
        <f>SQRT((2*AA1094*'⚙ Assumptions'!$B$3)/AB1094)</f>
        <v>87.370405666103792</v>
      </c>
      <c r="AD1094" s="21">
        <f t="shared" si="231"/>
        <v>2.3928019009898134</v>
      </c>
      <c r="AE1094" s="21">
        <f t="shared" si="232"/>
        <v>89.763207567093602</v>
      </c>
      <c r="AF1094" s="21">
        <f t="shared" si="233"/>
        <v>3.0521395046025589E-2</v>
      </c>
    </row>
    <row r="1095" spans="1:32" x14ac:dyDescent="0.3">
      <c r="A1095" s="16" t="s">
        <v>2201</v>
      </c>
      <c r="B1095" s="17" t="s">
        <v>2202</v>
      </c>
      <c r="C1095" s="16" t="s">
        <v>8</v>
      </c>
      <c r="D1095" s="16" t="str">
        <f>VLOOKUP(A1095,'Lead Time'!$A$2:$C$1180,3,0)</f>
        <v>Local</v>
      </c>
      <c r="E1095" s="23" t="str">
        <f>VLOOKUP(A1095,Classification!$A$2:$D$1180,4,0)</f>
        <v>C</v>
      </c>
      <c r="F1095" s="25" t="str">
        <f>VLOOKUP(A1095,Classification!$A$2:$E$1180,5,0)</f>
        <v>L</v>
      </c>
      <c r="G1095" s="18">
        <f>VLOOKUP(A1095,'Lead Time'!$A$2:$D$1180,4,0)</f>
        <v>18</v>
      </c>
      <c r="H1095" s="18">
        <f t="shared" si="221"/>
        <v>0.6</v>
      </c>
      <c r="I1095" s="27">
        <f>VLOOKUP(A1095,Classification!$A$2:$F$1180,6,0)</f>
        <v>0.52200000000000002</v>
      </c>
      <c r="J1095" s="18">
        <f>-SUM('cons 2023 - 2025'!D1096:AM1096)</f>
        <v>63</v>
      </c>
      <c r="K1095" s="18">
        <f>-_xlfn.MINIFS('cons 2023 - 2025'!D1096:AM1096,'cons 2023 - 2025'!D1096:AM1096,"&lt;&gt;0")</f>
        <v>25</v>
      </c>
      <c r="L1095" s="18">
        <f>-_xlfn.MAXIFS('cons 2023 - 2025'!D1096:AM1096,'cons 2023 - 2025'!D1096:AM1096,"&lt;&gt;0")</f>
        <v>1</v>
      </c>
      <c r="M1095" s="16">
        <f>COUNTIF('cons 2023 - 2025'!D1096:AM1096,"&lt;&gt;0")</f>
        <v>9</v>
      </c>
      <c r="N1095" s="18">
        <f>-AVERAGE('cons 2023 - 2025'!D1096:AM1096)</f>
        <v>1.75</v>
      </c>
      <c r="O1095" s="18">
        <f t="shared" si="222"/>
        <v>7</v>
      </c>
      <c r="P1095" s="18">
        <f>_xlfn.STDEV.S('cons 2023 - 2025'!D1096:AM1096)</f>
        <v>4.692699497243412</v>
      </c>
      <c r="Q1095" s="18">
        <f>-AVERAGE('cons 2023 - 2025'!D1096:AM1096)/'⚙ Assumptions'!$B$5</f>
        <v>7.9545454545454544E-2</v>
      </c>
      <c r="R1095" s="18">
        <f>_xlfn.STDEV.S('cons 2023 - 2025'!D1096:AM1096)/SQRT('⚙ Assumptions'!$B$5)</f>
        <v>1.0004868944539083</v>
      </c>
      <c r="S1095" s="18">
        <f>-IF(AVERAGE('cons 2023 - 2025'!D1096:AM1096)=0,"",_xlfn.STDEV.S('cons 2023 - 2025'!D1096:AM1096)/AVERAGE('cons 2023 - 2025'!D1096:AM1096))</f>
        <v>2.6815425698533781</v>
      </c>
      <c r="T1095" s="18" t="str">
        <f t="shared" si="223"/>
        <v>Z</v>
      </c>
      <c r="U1095" s="37">
        <f t="shared" si="224"/>
        <v>0.9</v>
      </c>
      <c r="V1095" s="18">
        <f t="shared" si="225"/>
        <v>1.28</v>
      </c>
      <c r="W1095" s="18">
        <f t="shared" si="226"/>
        <v>5.4332241988349042</v>
      </c>
      <c r="X1095" s="18">
        <f t="shared" si="227"/>
        <v>4.6527352324043916</v>
      </c>
      <c r="Y1095" s="18">
        <f t="shared" si="228"/>
        <v>6.8650423806530858</v>
      </c>
      <c r="Z1095" s="18">
        <f t="shared" si="229"/>
        <v>5.7027352324043914</v>
      </c>
      <c r="AA1095" s="18">
        <f>-AVERAGE('cons 2023 - 2025'!D1096:AM1096)*12</f>
        <v>21</v>
      </c>
      <c r="AB1095" s="27">
        <f t="shared" si="230"/>
        <v>0.10440000000000001</v>
      </c>
      <c r="AC1095" s="18">
        <f>SQRT((2*AA1095*'⚙ Assumptions'!$B$3)/AB1095)</f>
        <v>245.65184222025874</v>
      </c>
      <c r="AD1095" s="18">
        <f t="shared" si="231"/>
        <v>5.7027352324043914</v>
      </c>
      <c r="AE1095" s="18">
        <f t="shared" si="232"/>
        <v>251.35457745266314</v>
      </c>
      <c r="AF1095" s="18">
        <f t="shared" si="233"/>
        <v>8.5486841092650048E-2</v>
      </c>
    </row>
    <row r="1096" spans="1:32" x14ac:dyDescent="0.3">
      <c r="A1096" s="19" t="s">
        <v>2203</v>
      </c>
      <c r="B1096" s="20" t="s">
        <v>2204</v>
      </c>
      <c r="C1096" s="16" t="s">
        <v>8</v>
      </c>
      <c r="D1096" s="16" t="str">
        <f>VLOOKUP(A1096,'Lead Time'!$A$2:$C$1180,3,0)</f>
        <v>Local</v>
      </c>
      <c r="E1096" s="23" t="str">
        <f>VLOOKUP(A1096,Classification!$A$2:$D$1180,4,0)</f>
        <v>C</v>
      </c>
      <c r="F1096" s="25" t="str">
        <f>VLOOKUP(A1096,Classification!$A$2:$E$1180,5,0)</f>
        <v>L</v>
      </c>
      <c r="G1096" s="21">
        <f>VLOOKUP(A1096,'Lead Time'!$A$2:$D$1180,4,0)</f>
        <v>52</v>
      </c>
      <c r="H1096" s="21">
        <f t="shared" si="221"/>
        <v>1.7333333333333334</v>
      </c>
      <c r="I1096" s="32">
        <f>VLOOKUP(A1096,Classification!$A$2:$F$1180,6,0)</f>
        <v>0.48899999999999999</v>
      </c>
      <c r="J1096" s="21">
        <f>-SUM('cons 2023 - 2025'!D1097:AM1097)</f>
        <v>8000</v>
      </c>
      <c r="K1096" s="18">
        <f>-_xlfn.MINIFS('cons 2023 - 2025'!D1097:AM1097,'cons 2023 - 2025'!D1097:AM1097,"&lt;&gt;0")</f>
        <v>8000</v>
      </c>
      <c r="L1096" s="18">
        <f>-_xlfn.MAXIFS('cons 2023 - 2025'!D1097:AM1097,'cons 2023 - 2025'!D1097:AM1097,"&lt;&gt;0")</f>
        <v>8000</v>
      </c>
      <c r="M1096" s="19">
        <f>COUNTIF('cons 2023 - 2025'!D1097:AM1097,"&lt;&gt;0")</f>
        <v>1</v>
      </c>
      <c r="N1096" s="21">
        <f>-AVERAGE('cons 2023 - 2025'!D1097:AM1097)</f>
        <v>222.22222222222223</v>
      </c>
      <c r="O1096" s="21">
        <f t="shared" si="222"/>
        <v>8000</v>
      </c>
      <c r="P1096" s="21">
        <f>_xlfn.STDEV.S('cons 2023 - 2025'!D1097:AM1097)</f>
        <v>1333.3333333333333</v>
      </c>
      <c r="Q1096" s="21">
        <f>-AVERAGE('cons 2023 - 2025'!D1097:AM1097)/'⚙ Assumptions'!$B$5</f>
        <v>10.101010101010102</v>
      </c>
      <c r="R1096" s="21">
        <f>_xlfn.STDEV.S('cons 2023 - 2025'!D1097:AM1097)/SQRT('⚙ Assumptions'!$B$5)</f>
        <v>284.26762180748057</v>
      </c>
      <c r="S1096" s="21">
        <f>-IF(AVERAGE('cons 2023 - 2025'!D1097:AM1097)=0,"",_xlfn.STDEV.S('cons 2023 - 2025'!D1097:AM1097)/AVERAGE('cons 2023 - 2025'!D1097:AM1097))</f>
        <v>5.9999999999999991</v>
      </c>
      <c r="T1096" s="21" t="str">
        <f t="shared" si="223"/>
        <v>Z</v>
      </c>
      <c r="U1096" s="38">
        <f t="shared" si="224"/>
        <v>0.9</v>
      </c>
      <c r="V1096" s="21">
        <f t="shared" si="225"/>
        <v>1.28</v>
      </c>
      <c r="W1096" s="21">
        <f t="shared" si="226"/>
        <v>2623.8502051355558</v>
      </c>
      <c r="X1096" s="21">
        <f t="shared" si="227"/>
        <v>2246.931075769628</v>
      </c>
      <c r="Y1096" s="21">
        <f t="shared" si="228"/>
        <v>3149.102730388081</v>
      </c>
      <c r="Z1096" s="21">
        <f t="shared" si="229"/>
        <v>2632.1162609548132</v>
      </c>
      <c r="AA1096" s="21">
        <f>-AVERAGE('cons 2023 - 2025'!D1097:AM1097)*12</f>
        <v>2666.666666666667</v>
      </c>
      <c r="AB1096" s="32">
        <f t="shared" si="230"/>
        <v>9.7799999999999998E-2</v>
      </c>
      <c r="AC1096" s="21">
        <f>SQRT((2*AA1096*'⚙ Assumptions'!$B$3)/AB1096)</f>
        <v>2860.0627790670087</v>
      </c>
      <c r="AD1096" s="21">
        <f t="shared" si="231"/>
        <v>2632.1162609548132</v>
      </c>
      <c r="AE1096" s="21">
        <f t="shared" si="232"/>
        <v>5492.1790400218215</v>
      </c>
      <c r="AF1096" s="21">
        <f t="shared" si="233"/>
        <v>0.93238046597584467</v>
      </c>
    </row>
    <row r="1097" spans="1:32" x14ac:dyDescent="0.3">
      <c r="A1097" s="16" t="s">
        <v>2205</v>
      </c>
      <c r="B1097" s="17" t="s">
        <v>2206</v>
      </c>
      <c r="C1097" s="16" t="s">
        <v>8</v>
      </c>
      <c r="D1097" s="16"/>
      <c r="E1097" s="23" t="str">
        <f>VLOOKUP(A1097,Classification!$A$2:$D$1180,4,0)</f>
        <v>C</v>
      </c>
      <c r="F1097" s="25" t="str">
        <f>VLOOKUP(A1097,Classification!$A$2:$E$1180,5,0)</f>
        <v>L</v>
      </c>
      <c r="G1097" s="18">
        <f>VLOOKUP(A1097,'Lead Time'!$A$2:$D$1180,4,0)</f>
        <v>44</v>
      </c>
      <c r="H1097" s="18">
        <f t="shared" si="221"/>
        <v>1.4666666666666666</v>
      </c>
      <c r="I1097" s="27">
        <f>VLOOKUP(A1097,Classification!$A$2:$F$1180,6,0)</f>
        <v>0.48299999999999998</v>
      </c>
      <c r="J1097" s="18">
        <f>-SUM('cons 2023 - 2025'!D1098:AM1098)</f>
        <v>180</v>
      </c>
      <c r="K1097" s="18">
        <f>-_xlfn.MINIFS('cons 2023 - 2025'!D1098:AM1098,'cons 2023 - 2025'!D1098:AM1098,"&lt;&gt;0")</f>
        <v>100</v>
      </c>
      <c r="L1097" s="18">
        <f>-_xlfn.MAXIFS('cons 2023 - 2025'!D1098:AM1098,'cons 2023 - 2025'!D1098:AM1098,"&lt;&gt;0")</f>
        <v>10</v>
      </c>
      <c r="M1097" s="16">
        <f>COUNTIF('cons 2023 - 2025'!D1098:AM1098,"&lt;&gt;0")</f>
        <v>4</v>
      </c>
      <c r="N1097" s="18">
        <f>-AVERAGE('cons 2023 - 2025'!D1098:AM1098)</f>
        <v>5</v>
      </c>
      <c r="O1097" s="18">
        <f t="shared" si="222"/>
        <v>45</v>
      </c>
      <c r="P1097" s="18">
        <f>_xlfn.STDEV.S('cons 2023 - 2025'!D1098:AM1098)</f>
        <v>18.593393604027366</v>
      </c>
      <c r="Q1097" s="18">
        <f>-AVERAGE('cons 2023 - 2025'!D1098:AM1098)/'⚙ Assumptions'!$B$5</f>
        <v>0.22727272727272727</v>
      </c>
      <c r="R1097" s="18">
        <f>_xlfn.STDEV.S('cons 2023 - 2025'!D1098:AM1098)/SQRT('⚙ Assumptions'!$B$5)</f>
        <v>3.9641248358604595</v>
      </c>
      <c r="S1097" s="18">
        <f>-IF(AVERAGE('cons 2023 - 2025'!D1098:AM1098)=0,"",_xlfn.STDEV.S('cons 2023 - 2025'!D1098:AM1098)/AVERAGE('cons 2023 - 2025'!D1098:AM1098))</f>
        <v>3.7186787208054732</v>
      </c>
      <c r="T1097" s="18" t="str">
        <f t="shared" si="223"/>
        <v>Z</v>
      </c>
      <c r="U1097" s="37">
        <f t="shared" si="224"/>
        <v>0.9</v>
      </c>
      <c r="V1097" s="18">
        <f t="shared" si="225"/>
        <v>1.28</v>
      </c>
      <c r="W1097" s="18">
        <f t="shared" si="226"/>
        <v>33.657637638856528</v>
      </c>
      <c r="X1097" s="18">
        <f t="shared" si="227"/>
        <v>28.822678901303036</v>
      </c>
      <c r="Y1097" s="18">
        <f t="shared" si="228"/>
        <v>43.657637638856528</v>
      </c>
      <c r="Z1097" s="18">
        <f t="shared" si="229"/>
        <v>36.156012234636371</v>
      </c>
      <c r="AA1097" s="18">
        <f>-AVERAGE('cons 2023 - 2025'!D1098:AM1098)*12</f>
        <v>60</v>
      </c>
      <c r="AB1097" s="27">
        <f t="shared" si="230"/>
        <v>9.6600000000000005E-2</v>
      </c>
      <c r="AC1097" s="18">
        <f>SQRT((2*AA1097*'⚙ Assumptions'!$B$3)/AB1097)</f>
        <v>431.66584730171559</v>
      </c>
      <c r="AD1097" s="18">
        <f t="shared" si="231"/>
        <v>36.156012234636371</v>
      </c>
      <c r="AE1097" s="18">
        <f t="shared" si="232"/>
        <v>467.82185953635195</v>
      </c>
      <c r="AF1097" s="18">
        <f t="shared" si="233"/>
        <v>0.13899640283115244</v>
      </c>
    </row>
    <row r="1098" spans="1:32" x14ac:dyDescent="0.3">
      <c r="A1098" s="19" t="s">
        <v>2207</v>
      </c>
      <c r="B1098" s="20" t="s">
        <v>2208</v>
      </c>
      <c r="C1098" s="16" t="s">
        <v>8</v>
      </c>
      <c r="D1098" s="16" t="str">
        <f>VLOOKUP(A1098,'Lead Time'!$A$2:$C$1180,3,0)</f>
        <v>Local</v>
      </c>
      <c r="E1098" s="23" t="str">
        <f>VLOOKUP(A1098,Classification!$A$2:$D$1180,4,0)</f>
        <v>C</v>
      </c>
      <c r="F1098" s="25" t="str">
        <f>VLOOKUP(A1098,Classification!$A$2:$E$1180,5,0)</f>
        <v>L</v>
      </c>
      <c r="G1098" s="21">
        <f>VLOOKUP(A1098,'Lead Time'!$A$2:$D$1180,4,0)</f>
        <v>8.3333333333333339</v>
      </c>
      <c r="H1098" s="21">
        <f t="shared" si="221"/>
        <v>0.27777777777777779</v>
      </c>
      <c r="I1098" s="32">
        <f>VLOOKUP(A1098,Classification!$A$2:$F$1180,6,0)</f>
        <v>0.46800000000000003</v>
      </c>
      <c r="J1098" s="21">
        <f>-SUM('cons 2023 - 2025'!D1099:AM1099)</f>
        <v>30</v>
      </c>
      <c r="K1098" s="18">
        <f>-_xlfn.MINIFS('cons 2023 - 2025'!D1099:AM1099,'cons 2023 - 2025'!D1099:AM1099,"&lt;&gt;0")</f>
        <v>30</v>
      </c>
      <c r="L1098" s="18">
        <f>-_xlfn.MAXIFS('cons 2023 - 2025'!D1099:AM1099,'cons 2023 - 2025'!D1099:AM1099,"&lt;&gt;0")</f>
        <v>30</v>
      </c>
      <c r="M1098" s="19">
        <f>COUNTIF('cons 2023 - 2025'!D1099:AM1099,"&lt;&gt;0")</f>
        <v>1</v>
      </c>
      <c r="N1098" s="21">
        <f>-AVERAGE('cons 2023 - 2025'!D1099:AM1099)</f>
        <v>0.83333333333333337</v>
      </c>
      <c r="O1098" s="21">
        <f t="shared" si="222"/>
        <v>30</v>
      </c>
      <c r="P1098" s="21">
        <f>_xlfn.STDEV.S('cons 2023 - 2025'!D1099:AM1099)</f>
        <v>5</v>
      </c>
      <c r="Q1098" s="21">
        <f>-AVERAGE('cons 2023 - 2025'!D1099:AM1099)/'⚙ Assumptions'!$B$5</f>
        <v>3.787878787878788E-2</v>
      </c>
      <c r="R1098" s="21">
        <f>_xlfn.STDEV.S('cons 2023 - 2025'!D1099:AM1099)/SQRT('⚙ Assumptions'!$B$5)</f>
        <v>1.0660035817780522</v>
      </c>
      <c r="S1098" s="21">
        <f>-IF(AVERAGE('cons 2023 - 2025'!D1099:AM1099)=0,"",_xlfn.STDEV.S('cons 2023 - 2025'!D1099:AM1099)/AVERAGE('cons 2023 - 2025'!D1099:AM1099))</f>
        <v>6</v>
      </c>
      <c r="T1098" s="21" t="str">
        <f t="shared" si="223"/>
        <v>Z</v>
      </c>
      <c r="U1098" s="38">
        <f t="shared" si="224"/>
        <v>0.9</v>
      </c>
      <c r="V1098" s="21">
        <f t="shared" si="225"/>
        <v>1.28</v>
      </c>
      <c r="W1098" s="21">
        <f t="shared" si="226"/>
        <v>3.9389277113386481</v>
      </c>
      <c r="X1098" s="21">
        <f t="shared" si="227"/>
        <v>3.3730961708462717</v>
      </c>
      <c r="Y1098" s="21">
        <f t="shared" si="228"/>
        <v>4.2545842769952138</v>
      </c>
      <c r="Z1098" s="21">
        <f t="shared" si="229"/>
        <v>3.6045776523277531</v>
      </c>
      <c r="AA1098" s="21">
        <f>-AVERAGE('cons 2023 - 2025'!D1099:AM1099)*12</f>
        <v>10</v>
      </c>
      <c r="AB1098" s="32">
        <f t="shared" si="230"/>
        <v>9.3600000000000017E-2</v>
      </c>
      <c r="AC1098" s="21">
        <f>SQRT((2*AA1098*'⚙ Assumptions'!$B$3)/AB1098)</f>
        <v>179.02871850985821</v>
      </c>
      <c r="AD1098" s="21">
        <f t="shared" si="231"/>
        <v>3.6045776523277531</v>
      </c>
      <c r="AE1098" s="21">
        <f t="shared" si="232"/>
        <v>182.63329616218596</v>
      </c>
      <c r="AF1098" s="21">
        <f t="shared" si="233"/>
        <v>5.585696017507577E-2</v>
      </c>
    </row>
    <row r="1099" spans="1:32" x14ac:dyDescent="0.3">
      <c r="A1099" s="16" t="s">
        <v>2209</v>
      </c>
      <c r="B1099" s="17" t="s">
        <v>2210</v>
      </c>
      <c r="C1099" s="16" t="s">
        <v>8</v>
      </c>
      <c r="D1099" s="16"/>
      <c r="E1099" s="23" t="str">
        <f>VLOOKUP(A1099,Classification!$A$2:$D$1180,4,0)</f>
        <v>C</v>
      </c>
      <c r="F1099" s="26" t="str">
        <f>VLOOKUP(A1099,Classification!$A$2:$E$1180,5,0)</f>
        <v>M</v>
      </c>
      <c r="G1099" s="18">
        <f>VLOOKUP(A1099,'Lead Time'!$A$2:$D$1180,4,0)</f>
        <v>44</v>
      </c>
      <c r="H1099" s="18">
        <f t="shared" si="221"/>
        <v>1.4666666666666666</v>
      </c>
      <c r="I1099" s="27">
        <f>VLOOKUP(A1099,Classification!$A$2:$F$1180,6,0)</f>
        <v>0.46500000000000002</v>
      </c>
      <c r="J1099" s="18">
        <f>-SUM('cons 2023 - 2025'!D1100:AM1100)</f>
        <v>11</v>
      </c>
      <c r="K1099" s="18">
        <f>-_xlfn.MINIFS('cons 2023 - 2025'!D1100:AM1100,'cons 2023 - 2025'!D1100:AM1100,"&lt;&gt;0")</f>
        <v>2</v>
      </c>
      <c r="L1099" s="18">
        <f>-_xlfn.MAXIFS('cons 2023 - 2025'!D1100:AM1100,'cons 2023 - 2025'!D1100:AM1100,"&lt;&gt;0")</f>
        <v>1</v>
      </c>
      <c r="M1099" s="16">
        <f>COUNTIF('cons 2023 - 2025'!D1100:AM1100,"&lt;&gt;0")</f>
        <v>9</v>
      </c>
      <c r="N1099" s="18">
        <f>-AVERAGE('cons 2023 - 2025'!D1100:AM1100)</f>
        <v>0.30555555555555558</v>
      </c>
      <c r="O1099" s="18">
        <f t="shared" si="222"/>
        <v>1.2222222222222223</v>
      </c>
      <c r="P1099" s="18">
        <f>_xlfn.STDEV.S('cons 2023 - 2025'!D1100:AM1100)</f>
        <v>0.57666253783272803</v>
      </c>
      <c r="Q1099" s="18">
        <f>-AVERAGE('cons 2023 - 2025'!D1100:AM1100)/'⚙ Assumptions'!$B$5</f>
        <v>1.388888888888889E-2</v>
      </c>
      <c r="R1099" s="18">
        <f>_xlfn.STDEV.S('cons 2023 - 2025'!D1100:AM1100)/SQRT('⚙ Assumptions'!$B$5)</f>
        <v>0.12294486616138192</v>
      </c>
      <c r="S1099" s="18">
        <f>-IF(AVERAGE('cons 2023 - 2025'!D1100:AM1100)=0,"",_xlfn.STDEV.S('cons 2023 - 2025'!D1100:AM1100)/AVERAGE('cons 2023 - 2025'!D1100:AM1100))</f>
        <v>1.8872592147252916</v>
      </c>
      <c r="T1099" s="18" t="str">
        <f t="shared" si="223"/>
        <v>Z</v>
      </c>
      <c r="U1099" s="37">
        <f t="shared" si="224"/>
        <v>0.9</v>
      </c>
      <c r="V1099" s="18">
        <f t="shared" si="225"/>
        <v>1.28</v>
      </c>
      <c r="W1099" s="18">
        <f t="shared" si="226"/>
        <v>1.0438706968518809</v>
      </c>
      <c r="X1099" s="18">
        <f t="shared" si="227"/>
        <v>0.89391745887437668</v>
      </c>
      <c r="Y1099" s="18">
        <f t="shared" si="228"/>
        <v>1.6549818079629921</v>
      </c>
      <c r="Z1099" s="18">
        <f t="shared" si="229"/>
        <v>1.3420656070225248</v>
      </c>
      <c r="AA1099" s="18">
        <f>-AVERAGE('cons 2023 - 2025'!D1100:AM1100)*12</f>
        <v>3.666666666666667</v>
      </c>
      <c r="AB1099" s="27">
        <f t="shared" si="230"/>
        <v>9.3000000000000013E-2</v>
      </c>
      <c r="AC1099" s="18">
        <f>SQRT((2*AA1099*'⚙ Assumptions'!$B$3)/AB1099)</f>
        <v>108.75641125583039</v>
      </c>
      <c r="AD1099" s="18">
        <f t="shared" si="231"/>
        <v>1.3420656070225248</v>
      </c>
      <c r="AE1099" s="18">
        <f t="shared" si="232"/>
        <v>110.09847686285291</v>
      </c>
      <c r="AF1099" s="18">
        <f t="shared" si="233"/>
        <v>3.3714487489307429E-2</v>
      </c>
    </row>
    <row r="1100" spans="1:32" x14ac:dyDescent="0.3">
      <c r="A1100" s="19" t="s">
        <v>2211</v>
      </c>
      <c r="B1100" s="20" t="s">
        <v>2212</v>
      </c>
      <c r="C1100" s="16" t="s">
        <v>8</v>
      </c>
      <c r="D1100" s="16" t="str">
        <f>VLOOKUP(A1100,'Lead Time'!$A$2:$C$1180,3,0)</f>
        <v>Local</v>
      </c>
      <c r="E1100" s="23" t="str">
        <f>VLOOKUP(A1100,Classification!$A$2:$D$1180,4,0)</f>
        <v>C</v>
      </c>
      <c r="F1100" s="26" t="str">
        <f>VLOOKUP(A1100,Classification!$A$2:$E$1180,5,0)</f>
        <v>M</v>
      </c>
      <c r="G1100" s="21">
        <f>VLOOKUP(A1100,'Lead Time'!$A$2:$D$1180,4,0)</f>
        <v>21.25</v>
      </c>
      <c r="H1100" s="21">
        <f t="shared" si="221"/>
        <v>0.70833333333333337</v>
      </c>
      <c r="I1100" s="32">
        <f>VLOOKUP(A1100,Classification!$A$2:$F$1180,6,0)</f>
        <v>0.45400000000000001</v>
      </c>
      <c r="J1100" s="21">
        <f>-SUM('cons 2023 - 2025'!D1101:AM1101)</f>
        <v>87</v>
      </c>
      <c r="K1100" s="18">
        <f>-_xlfn.MINIFS('cons 2023 - 2025'!D1101:AM1101,'cons 2023 - 2025'!D1101:AM1101,"&lt;&gt;0")</f>
        <v>20</v>
      </c>
      <c r="L1100" s="18">
        <f>-_xlfn.MAXIFS('cons 2023 - 2025'!D1101:AM1101,'cons 2023 - 2025'!D1101:AM1101,"&lt;&gt;0")</f>
        <v>4</v>
      </c>
      <c r="M1100" s="19">
        <f>COUNTIF('cons 2023 - 2025'!D1101:AM1101,"&lt;&gt;0")</f>
        <v>8</v>
      </c>
      <c r="N1100" s="21">
        <f>-AVERAGE('cons 2023 - 2025'!D1101:AM1101)</f>
        <v>2.4166666666666665</v>
      </c>
      <c r="O1100" s="21">
        <f t="shared" si="222"/>
        <v>10.875</v>
      </c>
      <c r="P1100" s="21">
        <f>_xlfn.STDEV.S('cons 2023 - 2025'!D1101:AM1101)</f>
        <v>5.2447252413394221</v>
      </c>
      <c r="Q1100" s="21">
        <f>-AVERAGE('cons 2023 - 2025'!D1101:AM1101)/'⚙ Assumptions'!$B$5</f>
        <v>0.10984848484848485</v>
      </c>
      <c r="R1100" s="21">
        <f>_xlfn.STDEV.S('cons 2023 - 2025'!D1101:AM1101)/SQRT('⚙ Assumptions'!$B$5)</f>
        <v>1.1181791785419166</v>
      </c>
      <c r="S1100" s="21">
        <f>-IF(AVERAGE('cons 2023 - 2025'!D1101:AM1101)=0,"",_xlfn.STDEV.S('cons 2023 - 2025'!D1101:AM1101)/AVERAGE('cons 2023 - 2025'!D1101:AM1101))</f>
        <v>2.1702311343473473</v>
      </c>
      <c r="T1100" s="21" t="str">
        <f t="shared" si="223"/>
        <v>Z</v>
      </c>
      <c r="U1100" s="38">
        <f t="shared" si="224"/>
        <v>0.9</v>
      </c>
      <c r="V1100" s="21">
        <f t="shared" si="225"/>
        <v>1.28</v>
      </c>
      <c r="W1100" s="21">
        <f t="shared" si="226"/>
        <v>6.5978256945833227</v>
      </c>
      <c r="X1100" s="21">
        <f t="shared" si="227"/>
        <v>5.6500403706943718</v>
      </c>
      <c r="Y1100" s="21">
        <f t="shared" si="228"/>
        <v>8.9321059976136254</v>
      </c>
      <c r="Z1100" s="21">
        <f t="shared" si="229"/>
        <v>7.3618459262499272</v>
      </c>
      <c r="AA1100" s="21">
        <f>-AVERAGE('cons 2023 - 2025'!D1101:AM1101)*12</f>
        <v>29</v>
      </c>
      <c r="AB1100" s="32">
        <f t="shared" si="230"/>
        <v>9.0800000000000006E-2</v>
      </c>
      <c r="AC1100" s="21">
        <f>SQRT((2*AA1100*'⚙ Assumptions'!$B$3)/AB1100)</f>
        <v>309.53994568321593</v>
      </c>
      <c r="AD1100" s="21">
        <f t="shared" si="231"/>
        <v>7.3618459262499272</v>
      </c>
      <c r="AE1100" s="21">
        <f t="shared" si="232"/>
        <v>316.90179160946587</v>
      </c>
      <c r="AF1100" s="21">
        <f t="shared" si="233"/>
        <v>9.3687423560120039E-2</v>
      </c>
    </row>
    <row r="1101" spans="1:32" x14ac:dyDescent="0.3">
      <c r="A1101" s="16" t="s">
        <v>2213</v>
      </c>
      <c r="B1101" s="17" t="s">
        <v>2214</v>
      </c>
      <c r="C1101" s="16" t="s">
        <v>8</v>
      </c>
      <c r="D1101" s="16" t="str">
        <f>VLOOKUP(A1101,'Lead Time'!$A$2:$C$1180,3,0)</f>
        <v>Local</v>
      </c>
      <c r="E1101" s="23" t="str">
        <f>VLOOKUP(A1101,Classification!$A$2:$D$1180,4,0)</f>
        <v>C</v>
      </c>
      <c r="F1101" s="24" t="str">
        <f>VLOOKUP(A1101,Classification!$A$2:$E$1180,5,0)</f>
        <v>H</v>
      </c>
      <c r="G1101" s="18">
        <f>VLOOKUP(A1101,'Lead Time'!$A$2:$D$1180,4,0)</f>
        <v>44</v>
      </c>
      <c r="H1101" s="18">
        <f t="shared" si="221"/>
        <v>1.4666666666666666</v>
      </c>
      <c r="I1101" s="27">
        <f>VLOOKUP(A1101,Classification!$A$2:$F$1180,6,0)</f>
        <v>0.45300000000000001</v>
      </c>
      <c r="J1101" s="18">
        <f>-SUM('cons 2023 - 2025'!D1102:AM1102)</f>
        <v>2621</v>
      </c>
      <c r="K1101" s="18">
        <f>-_xlfn.MINIFS('cons 2023 - 2025'!D1102:AM1102,'cons 2023 - 2025'!D1102:AM1102,"&lt;&gt;0")</f>
        <v>360</v>
      </c>
      <c r="L1101" s="18">
        <f>-_xlfn.MAXIFS('cons 2023 - 2025'!D1102:AM1102,'cons 2023 - 2025'!D1102:AM1102,"&lt;&gt;0")</f>
        <v>2</v>
      </c>
      <c r="M1101" s="16">
        <f>COUNTIF('cons 2023 - 2025'!D1102:AM1102,"&lt;&gt;0")</f>
        <v>24</v>
      </c>
      <c r="N1101" s="18">
        <f>-AVERAGE('cons 2023 - 2025'!D1102:AM1102)</f>
        <v>72.805555555555557</v>
      </c>
      <c r="O1101" s="18">
        <f t="shared" si="222"/>
        <v>109.20833333333333</v>
      </c>
      <c r="P1101" s="18">
        <f>_xlfn.STDEV.S('cons 2023 - 2025'!D1102:AM1102)</f>
        <v>113.98767337979875</v>
      </c>
      <c r="Q1101" s="18">
        <f>-AVERAGE('cons 2023 - 2025'!D1102:AM1102)/'⚙ Assumptions'!$B$5</f>
        <v>3.3093434343434343</v>
      </c>
      <c r="R1101" s="18">
        <f>_xlfn.STDEV.S('cons 2023 - 2025'!D1102:AM1102)/SQRT('⚙ Assumptions'!$B$5)</f>
        <v>24.302253620282439</v>
      </c>
      <c r="S1101" s="18">
        <f>-IF(AVERAGE('cons 2023 - 2025'!D1102:AM1102)=0,"",_xlfn.STDEV.S('cons 2023 - 2025'!D1102:AM1102)/AVERAGE('cons 2023 - 2025'!D1102:AM1102))</f>
        <v>1.5656452658041797</v>
      </c>
      <c r="T1101" s="18" t="str">
        <f t="shared" si="223"/>
        <v>Z</v>
      </c>
      <c r="U1101" s="37">
        <f t="shared" si="224"/>
        <v>0.9</v>
      </c>
      <c r="V1101" s="18">
        <f t="shared" si="225"/>
        <v>1.28</v>
      </c>
      <c r="W1101" s="18">
        <f t="shared" si="226"/>
        <v>206.33972945544448</v>
      </c>
      <c r="X1101" s="18">
        <f t="shared" si="227"/>
        <v>176.69878767160162</v>
      </c>
      <c r="Y1101" s="18">
        <f t="shared" si="228"/>
        <v>351.9508405665556</v>
      </c>
      <c r="Z1101" s="18">
        <f t="shared" si="229"/>
        <v>283.4802691530831</v>
      </c>
      <c r="AA1101" s="18">
        <f>-AVERAGE('cons 2023 - 2025'!D1102:AM1102)*12</f>
        <v>873.66666666666674</v>
      </c>
      <c r="AB1101" s="27">
        <f t="shared" si="230"/>
        <v>9.0600000000000014E-2</v>
      </c>
      <c r="AC1101" s="18">
        <f>SQRT((2*AA1101*'⚙ Assumptions'!$B$3)/AB1101)</f>
        <v>1700.8633050130618</v>
      </c>
      <c r="AD1101" s="18">
        <f t="shared" si="231"/>
        <v>283.4802691530831</v>
      </c>
      <c r="AE1101" s="18">
        <f t="shared" si="232"/>
        <v>1984.3435741661449</v>
      </c>
      <c r="AF1101" s="18">
        <f t="shared" si="233"/>
        <v>0.51366071811394476</v>
      </c>
    </row>
    <row r="1102" spans="1:32" x14ac:dyDescent="0.3">
      <c r="A1102" s="19" t="s">
        <v>2215</v>
      </c>
      <c r="B1102" s="20" t="s">
        <v>2216</v>
      </c>
      <c r="C1102" s="16" t="s">
        <v>8</v>
      </c>
      <c r="D1102" s="16" t="str">
        <f>VLOOKUP(A1102,'Lead Time'!$A$2:$C$1180,3,0)</f>
        <v>Local</v>
      </c>
      <c r="E1102" s="23" t="str">
        <f>VLOOKUP(A1102,Classification!$A$2:$D$1180,4,0)</f>
        <v>C</v>
      </c>
      <c r="F1102" s="25" t="str">
        <f>VLOOKUP(A1102,Classification!$A$2:$E$1180,5,0)</f>
        <v>L</v>
      </c>
      <c r="G1102" s="21">
        <f>VLOOKUP(A1102,'Lead Time'!$A$2:$D$1180,4,0)</f>
        <v>15.666666666666666</v>
      </c>
      <c r="H1102" s="21">
        <f t="shared" si="221"/>
        <v>0.52222222222222225</v>
      </c>
      <c r="I1102" s="32">
        <f>VLOOKUP(A1102,Classification!$A$2:$F$1180,6,0)</f>
        <v>0.45100000000000001</v>
      </c>
      <c r="J1102" s="21">
        <f>-SUM('cons 2023 - 2025'!D1103:AM1103)</f>
        <v>46</v>
      </c>
      <c r="K1102" s="18">
        <f>-_xlfn.MINIFS('cons 2023 - 2025'!D1103:AM1103,'cons 2023 - 2025'!D1103:AM1103,"&lt;&gt;0")</f>
        <v>10</v>
      </c>
      <c r="L1102" s="18">
        <f>-_xlfn.MAXIFS('cons 2023 - 2025'!D1103:AM1103,'cons 2023 - 2025'!D1103:AM1103,"&lt;&gt;0")</f>
        <v>6</v>
      </c>
      <c r="M1102" s="19">
        <f>COUNTIF('cons 2023 - 2025'!D1103:AM1103,"&lt;&gt;0")</f>
        <v>5</v>
      </c>
      <c r="N1102" s="21">
        <f>-AVERAGE('cons 2023 - 2025'!D1103:AM1103)</f>
        <v>1.2777777777777777</v>
      </c>
      <c r="O1102" s="21">
        <f t="shared" si="222"/>
        <v>9.1999999999999993</v>
      </c>
      <c r="P1102" s="21">
        <f>_xlfn.STDEV.S('cons 2023 - 2025'!D1103:AM1103)</f>
        <v>3.2829526005987018</v>
      </c>
      <c r="Q1102" s="21">
        <f>-AVERAGE('cons 2023 - 2025'!D1103:AM1103)/'⚙ Assumptions'!$B$5</f>
        <v>5.8080808080808073E-2</v>
      </c>
      <c r="R1102" s="21">
        <f>_xlfn.STDEV.S('cons 2023 - 2025'!D1103:AM1103)/SQRT('⚙ Assumptions'!$B$5)</f>
        <v>0.69992784620915738</v>
      </c>
      <c r="S1102" s="21">
        <f>-IF(AVERAGE('cons 2023 - 2025'!D1103:AM1103)=0,"",_xlfn.STDEV.S('cons 2023 - 2025'!D1103:AM1103)/AVERAGE('cons 2023 - 2025'!D1103:AM1103))</f>
        <v>2.5692672526424625</v>
      </c>
      <c r="T1102" s="21" t="str">
        <f t="shared" si="223"/>
        <v>Z</v>
      </c>
      <c r="U1102" s="38">
        <f t="shared" si="224"/>
        <v>0.9</v>
      </c>
      <c r="V1102" s="21">
        <f t="shared" si="225"/>
        <v>1.28</v>
      </c>
      <c r="W1102" s="21">
        <f t="shared" si="226"/>
        <v>3.5461046110426455</v>
      </c>
      <c r="X1102" s="21">
        <f t="shared" si="227"/>
        <v>3.0367025651413089</v>
      </c>
      <c r="Y1102" s="21">
        <f t="shared" si="228"/>
        <v>4.4560372709753056</v>
      </c>
      <c r="Z1102" s="21">
        <f t="shared" si="229"/>
        <v>3.7039865157585927</v>
      </c>
      <c r="AA1102" s="21">
        <f>-AVERAGE('cons 2023 - 2025'!D1103:AM1103)*12</f>
        <v>15.333333333333332</v>
      </c>
      <c r="AB1102" s="32">
        <f t="shared" si="230"/>
        <v>9.0200000000000002E-2</v>
      </c>
      <c r="AC1102" s="21">
        <f>SQRT((2*AA1102*'⚙ Assumptions'!$B$3)/AB1102)</f>
        <v>225.82688658594171</v>
      </c>
      <c r="AD1102" s="21">
        <f t="shared" si="231"/>
        <v>3.7039865157585927</v>
      </c>
      <c r="AE1102" s="21">
        <f t="shared" si="232"/>
        <v>229.53087310170031</v>
      </c>
      <c r="AF1102" s="21">
        <f t="shared" si="233"/>
        <v>6.7898617233506472E-2</v>
      </c>
    </row>
    <row r="1103" spans="1:32" x14ac:dyDescent="0.3">
      <c r="A1103" s="16" t="s">
        <v>2217</v>
      </c>
      <c r="B1103" s="17" t="s">
        <v>2218</v>
      </c>
      <c r="C1103" s="16" t="s">
        <v>130</v>
      </c>
      <c r="D1103" s="16"/>
      <c r="E1103" s="23" t="str">
        <f>VLOOKUP(A1103,Classification!$A$2:$D$1180,4,0)</f>
        <v>C</v>
      </c>
      <c r="F1103" s="25" t="str">
        <f>VLOOKUP(A1103,Classification!$A$2:$E$1180,5,0)</f>
        <v>L</v>
      </c>
      <c r="G1103" s="18">
        <f>VLOOKUP(A1103,'Lead Time'!$A$2:$D$1180,4,0)</f>
        <v>44</v>
      </c>
      <c r="H1103" s="18">
        <f t="shared" si="221"/>
        <v>1.4666666666666666</v>
      </c>
      <c r="I1103" s="27">
        <f>VLOOKUP(A1103,Classification!$A$2:$F$1180,6,0)</f>
        <v>0.437</v>
      </c>
      <c r="J1103" s="18">
        <f>-SUM('cons 2023 - 2025'!D1104:AM1104)</f>
        <v>60</v>
      </c>
      <c r="K1103" s="18">
        <f>-_xlfn.MINIFS('cons 2023 - 2025'!D1104:AM1104,'cons 2023 - 2025'!D1104:AM1104,"&lt;&gt;0")</f>
        <v>25</v>
      </c>
      <c r="L1103" s="18">
        <f>-_xlfn.MAXIFS('cons 2023 - 2025'!D1104:AM1104,'cons 2023 - 2025'!D1104:AM1104,"&lt;&gt;0")</f>
        <v>5</v>
      </c>
      <c r="M1103" s="16">
        <f>COUNTIF('cons 2023 - 2025'!D1104:AM1104,"&lt;&gt;0")</f>
        <v>4</v>
      </c>
      <c r="N1103" s="18">
        <f>-AVERAGE('cons 2023 - 2025'!D1104:AM1104)</f>
        <v>1.6666666666666667</v>
      </c>
      <c r="O1103" s="18">
        <f t="shared" si="222"/>
        <v>15</v>
      </c>
      <c r="P1103" s="18">
        <f>_xlfn.STDEV.S('cons 2023 - 2025'!D1104:AM1104)</f>
        <v>5.4772255750516612</v>
      </c>
      <c r="Q1103" s="18">
        <f>-AVERAGE('cons 2023 - 2025'!D1104:AM1104)/'⚙ Assumptions'!$B$5</f>
        <v>7.575757575757576E-2</v>
      </c>
      <c r="R1103" s="18">
        <f>_xlfn.STDEV.S('cons 2023 - 2025'!D1104:AM1104)/SQRT('⚙ Assumptions'!$B$5)</f>
        <v>1.1677484162422844</v>
      </c>
      <c r="S1103" s="18">
        <f>-IF(AVERAGE('cons 2023 - 2025'!D1104:AM1104)=0,"",_xlfn.STDEV.S('cons 2023 - 2025'!D1104:AM1104)/AVERAGE('cons 2023 - 2025'!D1104:AM1104))</f>
        <v>3.2863353450309964</v>
      </c>
      <c r="T1103" s="18" t="str">
        <f t="shared" si="223"/>
        <v>Z</v>
      </c>
      <c r="U1103" s="37">
        <f t="shared" si="224"/>
        <v>0.9</v>
      </c>
      <c r="V1103" s="18">
        <f t="shared" si="225"/>
        <v>1.28</v>
      </c>
      <c r="W1103" s="18">
        <f t="shared" si="226"/>
        <v>9.9148373662909872</v>
      </c>
      <c r="X1103" s="18">
        <f t="shared" si="227"/>
        <v>8.4905594633098236</v>
      </c>
      <c r="Y1103" s="18">
        <f t="shared" si="228"/>
        <v>13.248170699624321</v>
      </c>
      <c r="Z1103" s="18">
        <f t="shared" si="229"/>
        <v>10.935003907754268</v>
      </c>
      <c r="AA1103" s="18">
        <f>-AVERAGE('cons 2023 - 2025'!D1104:AM1104)*12</f>
        <v>20</v>
      </c>
      <c r="AB1103" s="27">
        <f t="shared" si="230"/>
        <v>8.7400000000000005E-2</v>
      </c>
      <c r="AC1103" s="18">
        <f>SQRT((2*AA1103*'⚙ Assumptions'!$B$3)/AB1103)</f>
        <v>262.01123178887582</v>
      </c>
      <c r="AD1103" s="18">
        <f t="shared" si="231"/>
        <v>10.935003907754268</v>
      </c>
      <c r="AE1103" s="18">
        <f t="shared" si="232"/>
        <v>272.94623569663008</v>
      </c>
      <c r="AF1103" s="18">
        <f t="shared" si="233"/>
        <v>7.6332605527825836E-2</v>
      </c>
    </row>
    <row r="1104" spans="1:32" x14ac:dyDescent="0.3">
      <c r="A1104" s="19" t="s">
        <v>2219</v>
      </c>
      <c r="B1104" s="20" t="s">
        <v>2220</v>
      </c>
      <c r="C1104" s="16" t="s">
        <v>8</v>
      </c>
      <c r="D1104" s="16" t="str">
        <f>VLOOKUP(A1104,'Lead Time'!$A$2:$C$1180,3,0)</f>
        <v>Local</v>
      </c>
      <c r="E1104" s="23" t="str">
        <f>VLOOKUP(A1104,Classification!$A$2:$D$1180,4,0)</f>
        <v>C</v>
      </c>
      <c r="F1104" s="26" t="str">
        <f>VLOOKUP(A1104,Classification!$A$2:$E$1180,5,0)</f>
        <v>M</v>
      </c>
      <c r="G1104" s="21">
        <f>VLOOKUP(A1104,'Lead Time'!$A$2:$D$1180,4,0)</f>
        <v>12.666666666666666</v>
      </c>
      <c r="H1104" s="21">
        <f t="shared" si="221"/>
        <v>0.42222222222222222</v>
      </c>
      <c r="I1104" s="32">
        <f>VLOOKUP(A1104,Classification!$A$2:$F$1180,6,0)</f>
        <v>0.42799999999999999</v>
      </c>
      <c r="J1104" s="21">
        <f>-SUM('cons 2023 - 2025'!D1105:AM1105)</f>
        <v>138</v>
      </c>
      <c r="K1104" s="18">
        <f>-_xlfn.MINIFS('cons 2023 - 2025'!D1105:AM1105,'cons 2023 - 2025'!D1105:AM1105,"&lt;&gt;0")</f>
        <v>53</v>
      </c>
      <c r="L1104" s="18">
        <f>-_xlfn.MAXIFS('cons 2023 - 2025'!D1105:AM1105,'cons 2023 - 2025'!D1105:AM1105,"&lt;&gt;0")</f>
        <v>3</v>
      </c>
      <c r="M1104" s="19">
        <f>COUNTIF('cons 2023 - 2025'!D1105:AM1105,"&lt;&gt;0")</f>
        <v>10</v>
      </c>
      <c r="N1104" s="21">
        <f>-AVERAGE('cons 2023 - 2025'!D1105:AM1105)</f>
        <v>3.8333333333333335</v>
      </c>
      <c r="O1104" s="21">
        <f t="shared" si="222"/>
        <v>13.8</v>
      </c>
      <c r="P1104" s="21">
        <f>_xlfn.STDEV.S('cons 2023 - 2025'!D1105:AM1105)</f>
        <v>9.6879896189634138</v>
      </c>
      <c r="Q1104" s="21">
        <f>-AVERAGE('cons 2023 - 2025'!D1105:AM1105)/'⚙ Assumptions'!$B$5</f>
        <v>0.17424242424242425</v>
      </c>
      <c r="R1104" s="21">
        <f>_xlfn.STDEV.S('cons 2023 - 2025'!D1105:AM1105)/SQRT('⚙ Assumptions'!$B$5)</f>
        <v>2.0654863268087169</v>
      </c>
      <c r="S1104" s="21">
        <f>-IF(AVERAGE('cons 2023 - 2025'!D1105:AM1105)=0,"",_xlfn.STDEV.S('cons 2023 - 2025'!D1105:AM1105)/AVERAGE('cons 2023 - 2025'!D1105:AM1105))</f>
        <v>2.5273016397295862</v>
      </c>
      <c r="T1104" s="21" t="str">
        <f t="shared" si="223"/>
        <v>Z</v>
      </c>
      <c r="U1104" s="38">
        <f t="shared" si="224"/>
        <v>0.9</v>
      </c>
      <c r="V1104" s="21">
        <f t="shared" si="225"/>
        <v>1.28</v>
      </c>
      <c r="W1104" s="21">
        <f t="shared" si="226"/>
        <v>9.4094332329972854</v>
      </c>
      <c r="X1104" s="21">
        <f t="shared" si="227"/>
        <v>8.057757220751407</v>
      </c>
      <c r="Y1104" s="21">
        <f t="shared" si="228"/>
        <v>11.616503940067993</v>
      </c>
      <c r="Z1104" s="21">
        <f t="shared" si="229"/>
        <v>9.6762757392699257</v>
      </c>
      <c r="AA1104" s="21">
        <f>-AVERAGE('cons 2023 - 2025'!D1105:AM1105)*12</f>
        <v>46</v>
      </c>
      <c r="AB1104" s="32">
        <f t="shared" si="230"/>
        <v>8.5600000000000009E-2</v>
      </c>
      <c r="AC1104" s="21">
        <f>SQRT((2*AA1104*'⚙ Assumptions'!$B$3)/AB1104)</f>
        <v>401.51581945301734</v>
      </c>
      <c r="AD1104" s="21">
        <f t="shared" si="231"/>
        <v>9.6762757392699257</v>
      </c>
      <c r="AE1104" s="21">
        <f t="shared" si="232"/>
        <v>411.1920951922873</v>
      </c>
      <c r="AF1104" s="21">
        <f t="shared" si="233"/>
        <v>0.1145658471505943</v>
      </c>
    </row>
    <row r="1105" spans="1:32" x14ac:dyDescent="0.3">
      <c r="A1105" s="16" t="s">
        <v>2221</v>
      </c>
      <c r="B1105" s="17" t="s">
        <v>2222</v>
      </c>
      <c r="C1105" s="16" t="s">
        <v>8</v>
      </c>
      <c r="D1105" s="16"/>
      <c r="E1105" s="23" t="str">
        <f>VLOOKUP(A1105,Classification!$A$2:$D$1180,4,0)</f>
        <v>C</v>
      </c>
      <c r="F1105" s="25" t="str">
        <f>VLOOKUP(A1105,Classification!$A$2:$E$1180,5,0)</f>
        <v>L</v>
      </c>
      <c r="G1105" s="18">
        <f>VLOOKUP(A1105,'Lead Time'!$A$2:$D$1180,4,0)</f>
        <v>44</v>
      </c>
      <c r="H1105" s="18">
        <f t="shared" si="221"/>
        <v>1.4666666666666666</v>
      </c>
      <c r="I1105" s="27">
        <f>VLOOKUP(A1105,Classification!$A$2:$F$1180,6,0)</f>
        <v>0.4</v>
      </c>
      <c r="J1105" s="18">
        <f>-SUM('cons 2023 - 2025'!D1106:AM1106)</f>
        <v>23</v>
      </c>
      <c r="K1105" s="18">
        <f>-_xlfn.MINIFS('cons 2023 - 2025'!D1106:AM1106,'cons 2023 - 2025'!D1106:AM1106,"&lt;&gt;0")</f>
        <v>14</v>
      </c>
      <c r="L1105" s="18">
        <f>-_xlfn.MAXIFS('cons 2023 - 2025'!D1106:AM1106,'cons 2023 - 2025'!D1106:AM1106,"&lt;&gt;0")</f>
        <v>9</v>
      </c>
      <c r="M1105" s="16">
        <f>COUNTIF('cons 2023 - 2025'!D1106:AM1106,"&lt;&gt;0")</f>
        <v>2</v>
      </c>
      <c r="N1105" s="18">
        <f>-AVERAGE('cons 2023 - 2025'!D1106:AM1106)</f>
        <v>0.63888888888888884</v>
      </c>
      <c r="O1105" s="18">
        <f t="shared" si="222"/>
        <v>11.5</v>
      </c>
      <c r="P1105" s="18">
        <f>_xlfn.STDEV.S('cons 2023 - 2025'!D1106:AM1106)</f>
        <v>2.7375982985902887</v>
      </c>
      <c r="Q1105" s="18">
        <f>-AVERAGE('cons 2023 - 2025'!D1106:AM1106)/'⚙ Assumptions'!$B$5</f>
        <v>2.9040404040404037E-2</v>
      </c>
      <c r="R1105" s="18">
        <f>_xlfn.STDEV.S('cons 2023 - 2025'!D1106:AM1106)/SQRT('⚙ Assumptions'!$B$5)</f>
        <v>0.58365791835334979</v>
      </c>
      <c r="S1105" s="18">
        <f>-IF(AVERAGE('cons 2023 - 2025'!D1106:AM1106)=0,"",_xlfn.STDEV.S('cons 2023 - 2025'!D1106:AM1106)/AVERAGE('cons 2023 - 2025'!D1106:AM1106))</f>
        <v>4.2849364673587127</v>
      </c>
      <c r="T1105" s="18" t="str">
        <f t="shared" si="223"/>
        <v>Z</v>
      </c>
      <c r="U1105" s="37">
        <f t="shared" si="224"/>
        <v>0.9</v>
      </c>
      <c r="V1105" s="18">
        <f t="shared" si="225"/>
        <v>1.28</v>
      </c>
      <c r="W1105" s="18">
        <f t="shared" si="226"/>
        <v>4.9555822620107461</v>
      </c>
      <c r="X1105" s="18">
        <f t="shared" si="227"/>
        <v>4.2437071145490322</v>
      </c>
      <c r="Y1105" s="18">
        <f t="shared" si="228"/>
        <v>6.2333600397885238</v>
      </c>
      <c r="Z1105" s="18">
        <f t="shared" si="229"/>
        <v>5.1807441515860688</v>
      </c>
      <c r="AA1105" s="18">
        <f>-AVERAGE('cons 2023 - 2025'!D1106:AM1106)*12</f>
        <v>7.6666666666666661</v>
      </c>
      <c r="AB1105" s="27">
        <f t="shared" si="230"/>
        <v>8.0000000000000016E-2</v>
      </c>
      <c r="AC1105" s="18">
        <f>SQRT((2*AA1105*'⚙ Assumptions'!$B$3)/AB1105)</f>
        <v>169.55824957813169</v>
      </c>
      <c r="AD1105" s="18">
        <f t="shared" si="231"/>
        <v>5.1807441515860688</v>
      </c>
      <c r="AE1105" s="18">
        <f t="shared" si="232"/>
        <v>174.73899372971778</v>
      </c>
      <c r="AF1105" s="18">
        <f t="shared" si="233"/>
        <v>4.5215533220835123E-2</v>
      </c>
    </row>
    <row r="1106" spans="1:32" x14ac:dyDescent="0.3">
      <c r="A1106" s="19" t="s">
        <v>2223</v>
      </c>
      <c r="B1106" s="20" t="s">
        <v>2224</v>
      </c>
      <c r="C1106" s="16" t="s">
        <v>8</v>
      </c>
      <c r="D1106" s="16" t="str">
        <f>VLOOKUP(A1106,'Lead Time'!$A$2:$C$1180,3,0)</f>
        <v>Local</v>
      </c>
      <c r="E1106" s="23" t="str">
        <f>VLOOKUP(A1106,Classification!$A$2:$D$1180,4,0)</f>
        <v>C</v>
      </c>
      <c r="F1106" s="24" t="str">
        <f>VLOOKUP(A1106,Classification!$A$2:$E$1180,5,0)</f>
        <v>H</v>
      </c>
      <c r="G1106" s="21">
        <f>VLOOKUP(A1106,'Lead Time'!$A$2:$D$1180,4,0)</f>
        <v>9.9285714285714288</v>
      </c>
      <c r="H1106" s="21">
        <f t="shared" si="221"/>
        <v>0.33095238095238094</v>
      </c>
      <c r="I1106" s="32">
        <f>VLOOKUP(A1106,Classification!$A$2:$F$1180,6,0)</f>
        <v>0.39300000000000002</v>
      </c>
      <c r="J1106" s="21">
        <f>-SUM('cons 2023 - 2025'!D1107:AM1107)</f>
        <v>823</v>
      </c>
      <c r="K1106" s="18">
        <f>-_xlfn.MINIFS('cons 2023 - 2025'!D1107:AM1107,'cons 2023 - 2025'!D1107:AM1107,"&lt;&gt;0")</f>
        <v>116</v>
      </c>
      <c r="L1106" s="18">
        <f>-_xlfn.MAXIFS('cons 2023 - 2025'!D1107:AM1107,'cons 2023 - 2025'!D1107:AM1107,"&lt;&gt;0")</f>
        <v>1</v>
      </c>
      <c r="M1106" s="19">
        <f>COUNTIF('cons 2023 - 2025'!D1107:AM1107,"&lt;&gt;0")</f>
        <v>35</v>
      </c>
      <c r="N1106" s="21">
        <f>-AVERAGE('cons 2023 - 2025'!D1107:AM1107)</f>
        <v>22.861111111111111</v>
      </c>
      <c r="O1106" s="21">
        <f t="shared" si="222"/>
        <v>23.514285714285716</v>
      </c>
      <c r="P1106" s="21">
        <f>_xlfn.STDEV.S('cons 2023 - 2025'!D1107:AM1107)</f>
        <v>23.109865274723543</v>
      </c>
      <c r="Q1106" s="21">
        <f>-AVERAGE('cons 2023 - 2025'!D1107:AM1107)/'⚙ Assumptions'!$B$5</f>
        <v>1.0391414141414141</v>
      </c>
      <c r="R1106" s="21">
        <f>_xlfn.STDEV.S('cons 2023 - 2025'!D1107:AM1107)/SQRT('⚙ Assumptions'!$B$5)</f>
        <v>4.9270398314527046</v>
      </c>
      <c r="S1106" s="21">
        <f>-IF(AVERAGE('cons 2023 - 2025'!D1107:AM1107)=0,"",_xlfn.STDEV.S('cons 2023 - 2025'!D1107:AM1107)/AVERAGE('cons 2023 - 2025'!D1107:AM1107))</f>
        <v>1.0108811055772144</v>
      </c>
      <c r="T1106" s="21" t="str">
        <f t="shared" si="223"/>
        <v>Z</v>
      </c>
      <c r="U1106" s="38">
        <f t="shared" si="224"/>
        <v>0.9</v>
      </c>
      <c r="V1106" s="21">
        <f t="shared" si="225"/>
        <v>1.28</v>
      </c>
      <c r="W1106" s="21">
        <f t="shared" si="226"/>
        <v>19.871901470674462</v>
      </c>
      <c r="X1106" s="21">
        <f t="shared" si="227"/>
        <v>17.017279744742073</v>
      </c>
      <c r="Y1106" s="21">
        <f t="shared" si="228"/>
        <v>30.189091225364216</v>
      </c>
      <c r="Z1106" s="21">
        <f t="shared" si="229"/>
        <v>24.583218898181226</v>
      </c>
      <c r="AA1106" s="21">
        <f>-AVERAGE('cons 2023 - 2025'!D1107:AM1107)*12</f>
        <v>274.33333333333331</v>
      </c>
      <c r="AB1106" s="32">
        <f t="shared" si="230"/>
        <v>7.8600000000000003E-2</v>
      </c>
      <c r="AC1106" s="21">
        <f>SQRT((2*AA1106*'⚙ Assumptions'!$B$3)/AB1106)</f>
        <v>1023.2662367871816</v>
      </c>
      <c r="AD1106" s="21">
        <f t="shared" si="231"/>
        <v>24.583218898181226</v>
      </c>
      <c r="AE1106" s="21">
        <f t="shared" si="232"/>
        <v>1047.8494556853627</v>
      </c>
      <c r="AF1106" s="21">
        <f t="shared" si="233"/>
        <v>0.2680957540382416</v>
      </c>
    </row>
    <row r="1107" spans="1:32" x14ac:dyDescent="0.3">
      <c r="A1107" s="16" t="s">
        <v>2225</v>
      </c>
      <c r="B1107" s="17" t="s">
        <v>2226</v>
      </c>
      <c r="C1107" s="16" t="s">
        <v>8</v>
      </c>
      <c r="D1107" s="16" t="str">
        <f>VLOOKUP(A1107,'Lead Time'!$A$2:$C$1180,3,0)</f>
        <v>Local</v>
      </c>
      <c r="E1107" s="23" t="str">
        <f>VLOOKUP(A1107,Classification!$A$2:$D$1180,4,0)</f>
        <v>C</v>
      </c>
      <c r="F1107" s="24" t="str">
        <f>VLOOKUP(A1107,Classification!$A$2:$E$1180,5,0)</f>
        <v>H</v>
      </c>
      <c r="G1107" s="18">
        <f>VLOOKUP(A1107,'Lead Time'!$A$2:$D$1180,4,0)</f>
        <v>13.4</v>
      </c>
      <c r="H1107" s="18">
        <f t="shared" si="221"/>
        <v>0.44666666666666666</v>
      </c>
      <c r="I1107" s="27">
        <f>VLOOKUP(A1107,Classification!$A$2:$F$1180,6,0)</f>
        <v>0.38600000000000001</v>
      </c>
      <c r="J1107" s="18">
        <f>-SUM('cons 2023 - 2025'!D1108:AM1108)</f>
        <v>340</v>
      </c>
      <c r="K1107" s="18">
        <f>-_xlfn.MINIFS('cons 2023 - 2025'!D1108:AM1108,'cons 2023 - 2025'!D1108:AM1108,"&lt;&gt;0")</f>
        <v>39</v>
      </c>
      <c r="L1107" s="18">
        <f>-_xlfn.MAXIFS('cons 2023 - 2025'!D1108:AM1108,'cons 2023 - 2025'!D1108:AM1108,"&lt;&gt;0")</f>
        <v>1</v>
      </c>
      <c r="M1107" s="16">
        <f>COUNTIF('cons 2023 - 2025'!D1108:AM1108,"&lt;&gt;0")</f>
        <v>32</v>
      </c>
      <c r="N1107" s="18">
        <f>-AVERAGE('cons 2023 - 2025'!D1108:AM1108)</f>
        <v>9.4444444444444446</v>
      </c>
      <c r="O1107" s="18">
        <f t="shared" si="222"/>
        <v>10.625</v>
      </c>
      <c r="P1107" s="18">
        <f>_xlfn.STDEV.S('cons 2023 - 2025'!D1108:AM1108)</f>
        <v>8.7388931775284888</v>
      </c>
      <c r="Q1107" s="18">
        <f>-AVERAGE('cons 2023 - 2025'!D1108:AM1108)/'⚙ Assumptions'!$B$5</f>
        <v>0.42929292929292928</v>
      </c>
      <c r="R1107" s="18">
        <f>_xlfn.STDEV.S('cons 2023 - 2025'!D1108:AM1108)/SQRT('⚙ Assumptions'!$B$5)</f>
        <v>1.8631382856042304</v>
      </c>
      <c r="S1107" s="18">
        <f>-IF(AVERAGE('cons 2023 - 2025'!D1108:AM1108)=0,"",_xlfn.STDEV.S('cons 2023 - 2025'!D1108:AM1108)/AVERAGE('cons 2023 - 2025'!D1108:AM1108))</f>
        <v>0.92529457173831053</v>
      </c>
      <c r="T1107" s="18" t="str">
        <f t="shared" si="223"/>
        <v>Z</v>
      </c>
      <c r="U1107" s="37">
        <f t="shared" si="224"/>
        <v>0.9</v>
      </c>
      <c r="V1107" s="18">
        <f t="shared" si="225"/>
        <v>1.28</v>
      </c>
      <c r="W1107" s="18">
        <f t="shared" si="226"/>
        <v>8.7298636192650125</v>
      </c>
      <c r="X1107" s="18">
        <f t="shared" si="227"/>
        <v>7.475808571299094</v>
      </c>
      <c r="Y1107" s="18">
        <f t="shared" si="228"/>
        <v>14.482388871790265</v>
      </c>
      <c r="Z1107" s="18">
        <f t="shared" si="229"/>
        <v>11.694327089817612</v>
      </c>
      <c r="AA1107" s="18">
        <f>-AVERAGE('cons 2023 - 2025'!D1108:AM1108)*12</f>
        <v>113.33333333333334</v>
      </c>
      <c r="AB1107" s="27">
        <f t="shared" si="230"/>
        <v>7.7200000000000005E-2</v>
      </c>
      <c r="AC1107" s="18">
        <f>SQRT((2*AA1107*'⚙ Assumptions'!$B$3)/AB1107)</f>
        <v>663.63733150872451</v>
      </c>
      <c r="AD1107" s="18">
        <f t="shared" si="231"/>
        <v>11.694327089817612</v>
      </c>
      <c r="AE1107" s="18">
        <f t="shared" si="232"/>
        <v>675.33165859854216</v>
      </c>
      <c r="AF1107" s="18">
        <f t="shared" si="233"/>
        <v>0.17077600664157846</v>
      </c>
    </row>
    <row r="1108" spans="1:32" x14ac:dyDescent="0.3">
      <c r="A1108" s="19" t="s">
        <v>2227</v>
      </c>
      <c r="B1108" s="20" t="s">
        <v>2228</v>
      </c>
      <c r="C1108" s="16" t="s">
        <v>8</v>
      </c>
      <c r="D1108" s="16" t="str">
        <f>VLOOKUP(A1108,'Lead Time'!$A$2:$C$1180,3,0)</f>
        <v>Mixed Source</v>
      </c>
      <c r="E1108" s="23" t="str">
        <f>VLOOKUP(A1108,Classification!$A$2:$D$1180,4,0)</f>
        <v>C</v>
      </c>
      <c r="F1108" s="24" t="str">
        <f>VLOOKUP(A1108,Classification!$A$2:$E$1180,5,0)</f>
        <v>H</v>
      </c>
      <c r="G1108" s="21">
        <f>VLOOKUP(A1108,'Lead Time'!$A$2:$D$1180,4,0)</f>
        <v>51.846153846153847</v>
      </c>
      <c r="H1108" s="21">
        <f t="shared" si="221"/>
        <v>1.7282051282051283</v>
      </c>
      <c r="I1108" s="32">
        <f>VLOOKUP(A1108,Classification!$A$2:$F$1180,6,0)</f>
        <v>0.38600000000000001</v>
      </c>
      <c r="J1108" s="21">
        <f>-SUM('cons 2023 - 2025'!D1109:AM1109)</f>
        <v>8005</v>
      </c>
      <c r="K1108" s="18">
        <f>-_xlfn.MINIFS('cons 2023 - 2025'!D1109:AM1109,'cons 2023 - 2025'!D1109:AM1109,"&lt;&gt;0")</f>
        <v>1500</v>
      </c>
      <c r="L1108" s="18">
        <f>-_xlfn.MAXIFS('cons 2023 - 2025'!D1109:AM1109,'cons 2023 - 2025'!D1109:AM1109,"&lt;&gt;0")</f>
        <v>80</v>
      </c>
      <c r="M1108" s="19">
        <f>COUNTIF('cons 2023 - 2025'!D1109:AM1109,"&lt;&gt;0")</f>
        <v>19</v>
      </c>
      <c r="N1108" s="21">
        <f>-AVERAGE('cons 2023 - 2025'!D1109:AM1109)</f>
        <v>222.36111111111111</v>
      </c>
      <c r="O1108" s="21">
        <f t="shared" si="222"/>
        <v>421.31578947368422</v>
      </c>
      <c r="P1108" s="21">
        <f>_xlfn.STDEV.S('cons 2023 - 2025'!D1109:AM1109)</f>
        <v>357.52219933295476</v>
      </c>
      <c r="Q1108" s="21">
        <f>-AVERAGE('cons 2023 - 2025'!D1109:AM1109)/'⚙ Assumptions'!$B$5</f>
        <v>10.107323232323232</v>
      </c>
      <c r="R1108" s="21">
        <f>_xlfn.STDEV.S('cons 2023 - 2025'!D1109:AM1109)/SQRT('⚙ Assumptions'!$B$5)</f>
        <v>76.223989010819295</v>
      </c>
      <c r="S1108" s="21">
        <f>-IF(AVERAGE('cons 2023 - 2025'!D1109:AM1109)=0,"",_xlfn.STDEV.S('cons 2023 - 2025'!D1109:AM1109)/AVERAGE('cons 2023 - 2025'!D1109:AM1109))</f>
        <v>1.6078449938771231</v>
      </c>
      <c r="T1108" s="21" t="str">
        <f t="shared" si="223"/>
        <v>Z</v>
      </c>
      <c r="U1108" s="38">
        <f t="shared" si="224"/>
        <v>0.9</v>
      </c>
      <c r="V1108" s="21">
        <f t="shared" si="225"/>
        <v>1.28</v>
      </c>
      <c r="W1108" s="21">
        <f t="shared" si="226"/>
        <v>702.52197665986762</v>
      </c>
      <c r="X1108" s="21">
        <f t="shared" si="227"/>
        <v>601.60387878797042</v>
      </c>
      <c r="Y1108" s="21">
        <f t="shared" si="228"/>
        <v>1226.5478119357028</v>
      </c>
      <c r="Z1108" s="21">
        <f t="shared" si="229"/>
        <v>985.889491323583</v>
      </c>
      <c r="AA1108" s="21">
        <f>-AVERAGE('cons 2023 - 2025'!D1109:AM1109)*12</f>
        <v>2668.3333333333335</v>
      </c>
      <c r="AB1108" s="32">
        <f t="shared" si="230"/>
        <v>7.7200000000000005E-2</v>
      </c>
      <c r="AC1108" s="21">
        <f>SQRT((2*AA1108*'⚙ Assumptions'!$B$3)/AB1108)</f>
        <v>3220.1197158577752</v>
      </c>
      <c r="AD1108" s="21">
        <f t="shared" si="231"/>
        <v>985.889491323583</v>
      </c>
      <c r="AE1108" s="21">
        <f t="shared" si="232"/>
        <v>4206.0092071813579</v>
      </c>
      <c r="AF1108" s="21">
        <f t="shared" si="233"/>
        <v>0.82864414021406751</v>
      </c>
    </row>
    <row r="1109" spans="1:32" x14ac:dyDescent="0.3">
      <c r="A1109" s="16" t="s">
        <v>2229</v>
      </c>
      <c r="B1109" s="17" t="s">
        <v>2230</v>
      </c>
      <c r="C1109" s="16" t="s">
        <v>8</v>
      </c>
      <c r="D1109" s="16" t="str">
        <f>VLOOKUP(A1109,'Lead Time'!$A$2:$C$1180,3,0)</f>
        <v>Local</v>
      </c>
      <c r="E1109" s="23" t="str">
        <f>VLOOKUP(A1109,Classification!$A$2:$D$1180,4,0)</f>
        <v>C</v>
      </c>
      <c r="F1109" s="25" t="str">
        <f>VLOOKUP(A1109,Classification!$A$2:$E$1180,5,0)</f>
        <v>L</v>
      </c>
      <c r="G1109" s="18">
        <f>VLOOKUP(A1109,'Lead Time'!$A$2:$D$1180,4,0)</f>
        <v>14.857142857142858</v>
      </c>
      <c r="H1109" s="18">
        <f t="shared" si="221"/>
        <v>0.49523809523809526</v>
      </c>
      <c r="I1109" s="27">
        <f>VLOOKUP(A1109,Classification!$A$2:$F$1180,6,0)</f>
        <v>0.38500000000000001</v>
      </c>
      <c r="J1109" s="18">
        <f>-SUM('cons 2023 - 2025'!D1110:AM1110)</f>
        <v>1119</v>
      </c>
      <c r="K1109" s="18">
        <f>-_xlfn.MINIFS('cons 2023 - 2025'!D1110:AM1110,'cons 2023 - 2025'!D1110:AM1110,"&lt;&gt;0")</f>
        <v>245</v>
      </c>
      <c r="L1109" s="18">
        <f>-_xlfn.MAXIFS('cons 2023 - 2025'!D1110:AM1110,'cons 2023 - 2025'!D1110:AM1110,"&lt;&gt;0")</f>
        <v>4</v>
      </c>
      <c r="M1109" s="16">
        <f>COUNTIF('cons 2023 - 2025'!D1110:AM1110,"&lt;&gt;0")</f>
        <v>14</v>
      </c>
      <c r="N1109" s="18">
        <f>-AVERAGE('cons 2023 - 2025'!D1110:AM1110)</f>
        <v>31.083333333333332</v>
      </c>
      <c r="O1109" s="18">
        <f t="shared" si="222"/>
        <v>79.928571428571431</v>
      </c>
      <c r="P1109" s="18">
        <f>_xlfn.STDEV.S('cons 2023 - 2025'!D1110:AM1110)</f>
        <v>68.914595178172732</v>
      </c>
      <c r="Q1109" s="18">
        <f>-AVERAGE('cons 2023 - 2025'!D1110:AM1110)/'⚙ Assumptions'!$B$5</f>
        <v>1.4128787878787878</v>
      </c>
      <c r="R1109" s="18">
        <f>_xlfn.STDEV.S('cons 2023 - 2025'!D1110:AM1110)/SQRT('⚙ Assumptions'!$B$5)</f>
        <v>14.692641059343323</v>
      </c>
      <c r="S1109" s="18">
        <f>-IF(AVERAGE('cons 2023 - 2025'!D1110:AM1110)=0,"",_xlfn.STDEV.S('cons 2023 - 2025'!D1110:AM1110)/AVERAGE('cons 2023 - 2025'!D1110:AM1110))</f>
        <v>2.2170915338822326</v>
      </c>
      <c r="T1109" s="18" t="str">
        <f t="shared" si="223"/>
        <v>Z</v>
      </c>
      <c r="U1109" s="37">
        <f t="shared" si="224"/>
        <v>0.9</v>
      </c>
      <c r="V1109" s="18">
        <f t="shared" si="225"/>
        <v>1.28</v>
      </c>
      <c r="W1109" s="18">
        <f t="shared" si="226"/>
        <v>72.489897926351858</v>
      </c>
      <c r="X1109" s="18">
        <f t="shared" si="227"/>
        <v>62.076639897845652</v>
      </c>
      <c r="Y1109" s="18">
        <f t="shared" si="228"/>
        <v>93.481239917693841</v>
      </c>
      <c r="Z1109" s="18">
        <f t="shared" si="229"/>
        <v>77.470290691496444</v>
      </c>
      <c r="AA1109" s="18">
        <f>-AVERAGE('cons 2023 - 2025'!D1110:AM1110)*12</f>
        <v>373</v>
      </c>
      <c r="AB1109" s="27">
        <f t="shared" si="230"/>
        <v>7.7000000000000013E-2</v>
      </c>
      <c r="AC1109" s="18">
        <f>SQRT((2*AA1109*'⚙ Assumptions'!$B$3)/AB1109)</f>
        <v>1205.5068449605556</v>
      </c>
      <c r="AD1109" s="18">
        <f t="shared" si="231"/>
        <v>77.470290691496444</v>
      </c>
      <c r="AE1109" s="18">
        <f t="shared" si="232"/>
        <v>1282.9771356520521</v>
      </c>
      <c r="AF1109" s="18">
        <f t="shared" si="233"/>
        <v>0.309413423539876</v>
      </c>
    </row>
    <row r="1110" spans="1:32" x14ac:dyDescent="0.3">
      <c r="A1110" s="19" t="s">
        <v>2231</v>
      </c>
      <c r="B1110" s="20" t="s">
        <v>2232</v>
      </c>
      <c r="C1110" s="16" t="s">
        <v>8</v>
      </c>
      <c r="D1110" s="16"/>
      <c r="E1110" s="23" t="str">
        <f>VLOOKUP(A1110,Classification!$A$2:$D$1180,4,0)</f>
        <v>C</v>
      </c>
      <c r="F1110" s="25" t="str">
        <f>VLOOKUP(A1110,Classification!$A$2:$E$1180,5,0)</f>
        <v>L</v>
      </c>
      <c r="G1110" s="21">
        <f>VLOOKUP(A1110,'Lead Time'!$A$2:$D$1180,4,0)</f>
        <v>44</v>
      </c>
      <c r="H1110" s="21">
        <f t="shared" si="221"/>
        <v>1.4666666666666666</v>
      </c>
      <c r="I1110" s="32">
        <f>VLOOKUP(A1110,Classification!$A$2:$F$1180,6,0)</f>
        <v>0.36199999999999999</v>
      </c>
      <c r="J1110" s="21">
        <f>-SUM('cons 2023 - 2025'!D1111:AM1111)</f>
        <v>1</v>
      </c>
      <c r="K1110" s="18">
        <f>-_xlfn.MINIFS('cons 2023 - 2025'!D1111:AM1111,'cons 2023 - 2025'!D1111:AM1111,"&lt;&gt;0")</f>
        <v>1</v>
      </c>
      <c r="L1110" s="18">
        <f>-_xlfn.MAXIFS('cons 2023 - 2025'!D1111:AM1111,'cons 2023 - 2025'!D1111:AM1111,"&lt;&gt;0")</f>
        <v>1</v>
      </c>
      <c r="M1110" s="19">
        <f>COUNTIF('cons 2023 - 2025'!D1111:AM1111,"&lt;&gt;0")</f>
        <v>1</v>
      </c>
      <c r="N1110" s="21">
        <f>-AVERAGE('cons 2023 - 2025'!D1111:AM1111)</f>
        <v>2.7777777777777776E-2</v>
      </c>
      <c r="O1110" s="21">
        <f t="shared" si="222"/>
        <v>1</v>
      </c>
      <c r="P1110" s="21">
        <f>_xlfn.STDEV.S('cons 2023 - 2025'!D1111:AM1111)</f>
        <v>0.16666666666666666</v>
      </c>
      <c r="Q1110" s="21">
        <f>-AVERAGE('cons 2023 - 2025'!D1111:AM1111)/'⚙ Assumptions'!$B$5</f>
        <v>1.2626262626262625E-3</v>
      </c>
      <c r="R1110" s="21">
        <f>_xlfn.STDEV.S('cons 2023 - 2025'!D1111:AM1111)/SQRT('⚙ Assumptions'!$B$5)</f>
        <v>3.5533452725935069E-2</v>
      </c>
      <c r="S1110" s="21">
        <f>-IF(AVERAGE('cons 2023 - 2025'!D1111:AM1111)=0,"",_xlfn.STDEV.S('cons 2023 - 2025'!D1111:AM1111)/AVERAGE('cons 2023 - 2025'!D1111:AM1111))</f>
        <v>6</v>
      </c>
      <c r="T1110" s="21" t="str">
        <f t="shared" si="223"/>
        <v>Z</v>
      </c>
      <c r="U1110" s="38">
        <f t="shared" si="224"/>
        <v>0.9</v>
      </c>
      <c r="V1110" s="21">
        <f t="shared" si="225"/>
        <v>1.28</v>
      </c>
      <c r="W1110" s="21">
        <f t="shared" si="226"/>
        <v>0.30169889330626026</v>
      </c>
      <c r="X1110" s="21">
        <f t="shared" si="227"/>
        <v>0.25835949688298593</v>
      </c>
      <c r="Y1110" s="21">
        <f t="shared" si="228"/>
        <v>0.35725444886181579</v>
      </c>
      <c r="Z1110" s="21">
        <f t="shared" si="229"/>
        <v>0.29910023762372667</v>
      </c>
      <c r="AA1110" s="21">
        <f>-AVERAGE('cons 2023 - 2025'!D1111:AM1111)*12</f>
        <v>0.33333333333333331</v>
      </c>
      <c r="AB1110" s="32">
        <f t="shared" si="230"/>
        <v>7.2400000000000006E-2</v>
      </c>
      <c r="AC1110" s="21">
        <f>SQRT((2*AA1110*'⚙ Assumptions'!$B$3)/AB1110)</f>
        <v>37.164707312358317</v>
      </c>
      <c r="AD1110" s="21">
        <f t="shared" si="231"/>
        <v>0.29910023762372667</v>
      </c>
      <c r="AE1110" s="21">
        <f t="shared" si="232"/>
        <v>37.463807549982043</v>
      </c>
      <c r="AF1110" s="21">
        <f t="shared" si="233"/>
        <v>8.9690826980491391E-3</v>
      </c>
    </row>
    <row r="1111" spans="1:32" x14ac:dyDescent="0.3">
      <c r="A1111" s="16" t="s">
        <v>2233</v>
      </c>
      <c r="B1111" s="17" t="s">
        <v>2234</v>
      </c>
      <c r="C1111" s="16" t="s">
        <v>8</v>
      </c>
      <c r="D1111" s="16" t="str">
        <f>VLOOKUP(A1111,'Lead Time'!$A$2:$C$1180,3,0)</f>
        <v>Local</v>
      </c>
      <c r="E1111" s="23" t="str">
        <f>VLOOKUP(A1111,Classification!$A$2:$D$1180,4,0)</f>
        <v>C</v>
      </c>
      <c r="F1111" s="25" t="str">
        <f>VLOOKUP(A1111,Classification!$A$2:$E$1180,5,0)</f>
        <v>L</v>
      </c>
      <c r="G1111" s="18">
        <f>VLOOKUP(A1111,'Lead Time'!$A$2:$D$1180,4,0)</f>
        <v>11.5</v>
      </c>
      <c r="H1111" s="18">
        <f t="shared" si="221"/>
        <v>0.38333333333333336</v>
      </c>
      <c r="I1111" s="27">
        <f>VLOOKUP(A1111,Classification!$A$2:$F$1180,6,0)</f>
        <v>0.35799999999999998</v>
      </c>
      <c r="J1111" s="18">
        <f>-SUM('cons 2023 - 2025'!D1112:AM1112)</f>
        <v>41</v>
      </c>
      <c r="K1111" s="18">
        <f>-_xlfn.MINIFS('cons 2023 - 2025'!D1112:AM1112,'cons 2023 - 2025'!D1112:AM1112,"&lt;&gt;0")</f>
        <v>10</v>
      </c>
      <c r="L1111" s="18">
        <f>-_xlfn.MAXIFS('cons 2023 - 2025'!D1112:AM1112,'cons 2023 - 2025'!D1112:AM1112,"&lt;&gt;0")</f>
        <v>1</v>
      </c>
      <c r="M1111" s="16">
        <f>COUNTIF('cons 2023 - 2025'!D1112:AM1112,"&lt;&gt;0")</f>
        <v>6</v>
      </c>
      <c r="N1111" s="18">
        <f>-AVERAGE('cons 2023 - 2025'!D1112:AM1112)</f>
        <v>1.1388888888888888</v>
      </c>
      <c r="O1111" s="18">
        <f t="shared" si="222"/>
        <v>6.833333333333333</v>
      </c>
      <c r="P1111" s="18">
        <f>_xlfn.STDEV.S('cons 2023 - 2025'!D1112:AM1112)</f>
        <v>2.9583081823209869</v>
      </c>
      <c r="Q1111" s="18">
        <f>-AVERAGE('cons 2023 - 2025'!D1112:AM1112)/'⚙ Assumptions'!$B$5</f>
        <v>5.1767676767676768E-2</v>
      </c>
      <c r="R1111" s="18">
        <f>_xlfn.STDEV.S('cons 2023 - 2025'!D1112:AM1112)/SQRT('⚙ Assumptions'!$B$5)</f>
        <v>0.63071342367149819</v>
      </c>
      <c r="S1111" s="18">
        <f>-IF(AVERAGE('cons 2023 - 2025'!D1112:AM1112)=0,"",_xlfn.STDEV.S('cons 2023 - 2025'!D1112:AM1112)/AVERAGE('cons 2023 - 2025'!D1112:AM1112))</f>
        <v>2.5975388917940374</v>
      </c>
      <c r="T1111" s="18" t="str">
        <f t="shared" si="223"/>
        <v>Z</v>
      </c>
      <c r="U1111" s="37">
        <f t="shared" si="224"/>
        <v>0.9</v>
      </c>
      <c r="V1111" s="18">
        <f t="shared" si="225"/>
        <v>1.28</v>
      </c>
      <c r="W1111" s="18">
        <f t="shared" si="226"/>
        <v>2.7377322010411471</v>
      </c>
      <c r="X1111" s="18">
        <f t="shared" si="227"/>
        <v>2.3444537906982892</v>
      </c>
      <c r="Y1111" s="18">
        <f t="shared" si="228"/>
        <v>3.33306048386943</v>
      </c>
      <c r="Z1111" s="18">
        <f t="shared" si="229"/>
        <v>2.7810278647723634</v>
      </c>
      <c r="AA1111" s="18">
        <f>-AVERAGE('cons 2023 - 2025'!D1112:AM1112)*12</f>
        <v>13.666666666666666</v>
      </c>
      <c r="AB1111" s="27">
        <f t="shared" si="230"/>
        <v>7.1599999999999997E-2</v>
      </c>
      <c r="AC1111" s="18">
        <f>SQRT((2*AA1111*'⚙ Assumptions'!$B$3)/AB1111)</f>
        <v>239.2959879153895</v>
      </c>
      <c r="AD1111" s="18">
        <f t="shared" si="231"/>
        <v>2.7810278647723634</v>
      </c>
      <c r="AE1111" s="18">
        <f t="shared" si="232"/>
        <v>242.07701578016187</v>
      </c>
      <c r="AF1111" s="18">
        <f t="shared" si="233"/>
        <v>5.7111975782472957E-2</v>
      </c>
    </row>
    <row r="1112" spans="1:32" x14ac:dyDescent="0.3">
      <c r="A1112" s="19" t="s">
        <v>2235</v>
      </c>
      <c r="B1112" s="20" t="s">
        <v>2236</v>
      </c>
      <c r="C1112" s="16" t="s">
        <v>8</v>
      </c>
      <c r="D1112" s="16" t="str">
        <f>VLOOKUP(A1112,'Lead Time'!$A$2:$C$1180,3,0)</f>
        <v>Local</v>
      </c>
      <c r="E1112" s="23" t="str">
        <f>VLOOKUP(A1112,Classification!$A$2:$D$1180,4,0)</f>
        <v>C</v>
      </c>
      <c r="F1112" s="24" t="str">
        <f>VLOOKUP(A1112,Classification!$A$2:$E$1180,5,0)</f>
        <v>H</v>
      </c>
      <c r="G1112" s="21">
        <f>VLOOKUP(A1112,'Lead Time'!$A$2:$D$1180,4,0)</f>
        <v>23</v>
      </c>
      <c r="H1112" s="21">
        <f t="shared" si="221"/>
        <v>0.76666666666666672</v>
      </c>
      <c r="I1112" s="32">
        <f>VLOOKUP(A1112,Classification!$A$2:$F$1180,6,0)</f>
        <v>0.34699999999999998</v>
      </c>
      <c r="J1112" s="21">
        <f>-SUM('cons 2023 - 2025'!D1113:AM1113)</f>
        <v>180</v>
      </c>
      <c r="K1112" s="18">
        <f>-_xlfn.MINIFS('cons 2023 - 2025'!D1113:AM1113,'cons 2023 - 2025'!D1113:AM1113,"&lt;&gt;0")</f>
        <v>44</v>
      </c>
      <c r="L1112" s="18">
        <f>-_xlfn.MAXIFS('cons 2023 - 2025'!D1113:AM1113,'cons 2023 - 2025'!D1113:AM1113,"&lt;&gt;0")</f>
        <v>2</v>
      </c>
      <c r="M1112" s="19">
        <f>COUNTIF('cons 2023 - 2025'!D1113:AM1113,"&lt;&gt;0")</f>
        <v>13</v>
      </c>
      <c r="N1112" s="21">
        <f>-AVERAGE('cons 2023 - 2025'!D1113:AM1113)</f>
        <v>5</v>
      </c>
      <c r="O1112" s="21">
        <f t="shared" si="222"/>
        <v>13.846153846153847</v>
      </c>
      <c r="P1112" s="21">
        <f>_xlfn.STDEV.S('cons 2023 - 2025'!D1113:AM1113)</f>
        <v>10.42250312681994</v>
      </c>
      <c r="Q1112" s="21">
        <f>-AVERAGE('cons 2023 - 2025'!D1113:AM1113)/'⚙ Assumptions'!$B$5</f>
        <v>0.22727272727272727</v>
      </c>
      <c r="R1112" s="21">
        <f>_xlfn.STDEV.S('cons 2023 - 2025'!D1113:AM1113)/SQRT('⚙ Assumptions'!$B$5)</f>
        <v>2.2220851328566007</v>
      </c>
      <c r="S1112" s="21">
        <f>-IF(AVERAGE('cons 2023 - 2025'!D1113:AM1113)=0,"",_xlfn.STDEV.S('cons 2023 - 2025'!D1113:AM1113)/AVERAGE('cons 2023 - 2025'!D1113:AM1113))</f>
        <v>2.0845006253639879</v>
      </c>
      <c r="T1112" s="21" t="str">
        <f t="shared" si="223"/>
        <v>Z</v>
      </c>
      <c r="U1112" s="38">
        <f t="shared" si="224"/>
        <v>0.9</v>
      </c>
      <c r="V1112" s="21">
        <f t="shared" si="225"/>
        <v>1.28</v>
      </c>
      <c r="W1112" s="21">
        <f t="shared" si="226"/>
        <v>13.640634787376918</v>
      </c>
      <c r="X1112" s="21">
        <f t="shared" si="227"/>
        <v>11.68114175763246</v>
      </c>
      <c r="Y1112" s="21">
        <f t="shared" si="228"/>
        <v>18.867907514649644</v>
      </c>
      <c r="Z1112" s="21">
        <f t="shared" si="229"/>
        <v>15.514475090965794</v>
      </c>
      <c r="AA1112" s="21">
        <f>-AVERAGE('cons 2023 - 2025'!D1113:AM1113)*12</f>
        <v>60</v>
      </c>
      <c r="AB1112" s="32">
        <f t="shared" si="230"/>
        <v>6.9400000000000003E-2</v>
      </c>
      <c r="AC1112" s="21">
        <f>SQRT((2*AA1112*'⚙ Assumptions'!$B$3)/AB1112)</f>
        <v>509.27987809878294</v>
      </c>
      <c r="AD1112" s="21">
        <f t="shared" si="231"/>
        <v>15.514475090965794</v>
      </c>
      <c r="AE1112" s="21">
        <f t="shared" si="232"/>
        <v>524.79435318974879</v>
      </c>
      <c r="AF1112" s="21">
        <f t="shared" si="233"/>
        <v>0.11781341180018513</v>
      </c>
    </row>
    <row r="1113" spans="1:32" x14ac:dyDescent="0.3">
      <c r="A1113" s="16" t="s">
        <v>2237</v>
      </c>
      <c r="B1113" s="17" t="s">
        <v>2238</v>
      </c>
      <c r="C1113" s="16" t="s">
        <v>8</v>
      </c>
      <c r="D1113" s="16" t="str">
        <f>VLOOKUP(A1113,'Lead Time'!$A$2:$C$1180,3,0)</f>
        <v>Local</v>
      </c>
      <c r="E1113" s="23" t="str">
        <f>VLOOKUP(A1113,Classification!$A$2:$D$1180,4,0)</f>
        <v>C</v>
      </c>
      <c r="F1113" s="26" t="str">
        <f>VLOOKUP(A1113,Classification!$A$2:$E$1180,5,0)</f>
        <v>M</v>
      </c>
      <c r="G1113" s="18">
        <f>VLOOKUP(A1113,'Lead Time'!$A$2:$D$1180,4,0)</f>
        <v>19</v>
      </c>
      <c r="H1113" s="18">
        <f t="shared" si="221"/>
        <v>0.6333333333333333</v>
      </c>
      <c r="I1113" s="27">
        <f>VLOOKUP(A1113,Classification!$A$2:$F$1180,6,0)</f>
        <v>0.33800000000000002</v>
      </c>
      <c r="J1113" s="18">
        <f>-SUM('cons 2023 - 2025'!D1114:AM1114)</f>
        <v>1301</v>
      </c>
      <c r="K1113" s="18">
        <f>-_xlfn.MINIFS('cons 2023 - 2025'!D1114:AM1114,'cons 2023 - 2025'!D1114:AM1114,"&lt;&gt;0")</f>
        <v>350</v>
      </c>
      <c r="L1113" s="18">
        <f>-_xlfn.MAXIFS('cons 2023 - 2025'!D1114:AM1114,'cons 2023 - 2025'!D1114:AM1114,"&lt;&gt;0")</f>
        <v>2</v>
      </c>
      <c r="M1113" s="16">
        <f>COUNTIF('cons 2023 - 2025'!D1114:AM1114,"&lt;&gt;0")</f>
        <v>11</v>
      </c>
      <c r="N1113" s="18">
        <f>-AVERAGE('cons 2023 - 2025'!D1114:AM1114)</f>
        <v>36.138888888888886</v>
      </c>
      <c r="O1113" s="18">
        <f t="shared" si="222"/>
        <v>118.27272727272727</v>
      </c>
      <c r="P1113" s="18">
        <f>_xlfn.STDEV.S('cons 2023 - 2025'!D1114:AM1114)</f>
        <v>81.182740170477743</v>
      </c>
      <c r="Q1113" s="18">
        <f>-AVERAGE('cons 2023 - 2025'!D1114:AM1114)/'⚙ Assumptions'!$B$5</f>
        <v>1.6426767676767675</v>
      </c>
      <c r="R1113" s="18">
        <f>_xlfn.STDEV.S('cons 2023 - 2025'!D1114:AM1114)/SQRT('⚙ Assumptions'!$B$5)</f>
        <v>17.308218360057246</v>
      </c>
      <c r="S1113" s="18">
        <f>-IF(AVERAGE('cons 2023 - 2025'!D1114:AM1114)=0,"",_xlfn.STDEV.S('cons 2023 - 2025'!D1114:AM1114)/AVERAGE('cons 2023 - 2025'!D1114:AM1114))</f>
        <v>2.2464094128648724</v>
      </c>
      <c r="T1113" s="18" t="str">
        <f t="shared" si="223"/>
        <v>Z</v>
      </c>
      <c r="U1113" s="37">
        <f t="shared" si="224"/>
        <v>0.9</v>
      </c>
      <c r="V1113" s="18">
        <f t="shared" si="225"/>
        <v>1.28</v>
      </c>
      <c r="W1113" s="18">
        <f t="shared" si="226"/>
        <v>96.56931164700778</v>
      </c>
      <c r="X1113" s="18">
        <f t="shared" si="227"/>
        <v>82.697017871160668</v>
      </c>
      <c r="Y1113" s="18">
        <f t="shared" si="228"/>
        <v>127.78017023286637</v>
      </c>
      <c r="Z1113" s="18">
        <f t="shared" si="229"/>
        <v>105.58498083412363</v>
      </c>
      <c r="AA1113" s="18">
        <f>-AVERAGE('cons 2023 - 2025'!D1114:AM1114)*12</f>
        <v>433.66666666666663</v>
      </c>
      <c r="AB1113" s="27">
        <f t="shared" si="230"/>
        <v>6.7600000000000007E-2</v>
      </c>
      <c r="AC1113" s="18">
        <f>SQRT((2*AA1113*'⚙ Assumptions'!$B$3)/AB1113)</f>
        <v>1387.2837536054947</v>
      </c>
      <c r="AD1113" s="18">
        <f t="shared" si="231"/>
        <v>105.58498083412363</v>
      </c>
      <c r="AE1113" s="18">
        <f t="shared" si="232"/>
        <v>1492.8687344396183</v>
      </c>
      <c r="AF1113" s="18">
        <f t="shared" si="233"/>
        <v>0.31260127247910485</v>
      </c>
    </row>
    <row r="1114" spans="1:32" x14ac:dyDescent="0.3">
      <c r="A1114" s="19" t="s">
        <v>2239</v>
      </c>
      <c r="B1114" s="20" t="s">
        <v>2240</v>
      </c>
      <c r="C1114" s="16" t="s">
        <v>8</v>
      </c>
      <c r="D1114" s="16"/>
      <c r="E1114" s="23" t="str">
        <f>VLOOKUP(A1114,Classification!$A$2:$D$1180,4,0)</f>
        <v>C</v>
      </c>
      <c r="F1114" s="25" t="str">
        <f>VLOOKUP(A1114,Classification!$A$2:$E$1180,5,0)</f>
        <v>L</v>
      </c>
      <c r="G1114" s="21">
        <f>VLOOKUP(A1114,'Lead Time'!$A$2:$D$1180,4,0)</f>
        <v>0</v>
      </c>
      <c r="H1114" s="21">
        <f t="shared" si="221"/>
        <v>0</v>
      </c>
      <c r="I1114" s="32">
        <f>VLOOKUP(A1114,Classification!$A$2:$F$1180,6,0)</f>
        <v>0.33500000000000002</v>
      </c>
      <c r="J1114" s="21">
        <f>-SUM('cons 2023 - 2025'!D1115:AM1115)</f>
        <v>90</v>
      </c>
      <c r="K1114" s="18">
        <f>-_xlfn.MINIFS('cons 2023 - 2025'!D1115:AM1115,'cons 2023 - 2025'!D1115:AM1115,"&lt;&gt;0")</f>
        <v>50</v>
      </c>
      <c r="L1114" s="18">
        <f>-_xlfn.MAXIFS('cons 2023 - 2025'!D1115:AM1115,'cons 2023 - 2025'!D1115:AM1115,"&lt;&gt;0")</f>
        <v>20</v>
      </c>
      <c r="M1114" s="19">
        <f>COUNTIF('cons 2023 - 2025'!D1115:AM1115,"&lt;&gt;0")</f>
        <v>3</v>
      </c>
      <c r="N1114" s="21">
        <f>-AVERAGE('cons 2023 - 2025'!D1115:AM1115)</f>
        <v>2.5</v>
      </c>
      <c r="O1114" s="21">
        <f t="shared" si="222"/>
        <v>30</v>
      </c>
      <c r="P1114" s="21">
        <f>_xlfn.STDEV.S('cons 2023 - 2025'!D1115:AM1115)</f>
        <v>9.3732141156138571</v>
      </c>
      <c r="Q1114" s="21">
        <f>-AVERAGE('cons 2023 - 2025'!D1115:AM1115)/'⚙ Assumptions'!$B$5</f>
        <v>0.11363636363636363</v>
      </c>
      <c r="R1114" s="21">
        <f>_xlfn.STDEV.S('cons 2023 - 2025'!D1115:AM1115)/SQRT('⚙ Assumptions'!$B$5)</f>
        <v>1.9983759640033938</v>
      </c>
      <c r="S1114" s="21">
        <f>-IF(AVERAGE('cons 2023 - 2025'!D1115:AM1115)=0,"",_xlfn.STDEV.S('cons 2023 - 2025'!D1115:AM1115)/AVERAGE('cons 2023 - 2025'!D1115:AM1115))</f>
        <v>3.7492856462455428</v>
      </c>
      <c r="T1114" s="21" t="str">
        <f t="shared" si="223"/>
        <v>Z</v>
      </c>
      <c r="U1114" s="38">
        <f t="shared" si="224"/>
        <v>0.9</v>
      </c>
      <c r="V1114" s="21">
        <f t="shared" si="225"/>
        <v>1.28</v>
      </c>
      <c r="W1114" s="21">
        <f t="shared" si="226"/>
        <v>0</v>
      </c>
      <c r="X1114" s="21">
        <f t="shared" si="227"/>
        <v>0</v>
      </c>
      <c r="Y1114" s="21">
        <f t="shared" si="228"/>
        <v>0</v>
      </c>
      <c r="Z1114" s="21">
        <f t="shared" si="229"/>
        <v>0</v>
      </c>
      <c r="AA1114" s="21">
        <f>-AVERAGE('cons 2023 - 2025'!D1115:AM1115)*12</f>
        <v>30</v>
      </c>
      <c r="AB1114" s="32">
        <f t="shared" si="230"/>
        <v>6.7000000000000004E-2</v>
      </c>
      <c r="AC1114" s="21">
        <f>SQRT((2*AA1114*'⚙ Assumptions'!$B$3)/AB1114)</f>
        <v>366.50833306891565</v>
      </c>
      <c r="AD1114" s="21">
        <f t="shared" si="231"/>
        <v>0</v>
      </c>
      <c r="AE1114" s="21">
        <f t="shared" si="232"/>
        <v>366.50833306891565</v>
      </c>
      <c r="AF1114" s="21">
        <f t="shared" si="233"/>
        <v>8.1853527718724506E-2</v>
      </c>
    </row>
    <row r="1115" spans="1:32" x14ac:dyDescent="0.3">
      <c r="A1115" s="16" t="s">
        <v>2241</v>
      </c>
      <c r="B1115" s="17" t="s">
        <v>2242</v>
      </c>
      <c r="C1115" s="16" t="s">
        <v>8</v>
      </c>
      <c r="D1115" s="16" t="str">
        <f>VLOOKUP(A1115,'Lead Time'!$A$2:$C$1180,3,0)</f>
        <v>Mixed Source</v>
      </c>
      <c r="E1115" s="23" t="str">
        <f>VLOOKUP(A1115,Classification!$A$2:$D$1180,4,0)</f>
        <v>C</v>
      </c>
      <c r="F1115" s="24" t="str">
        <f>VLOOKUP(A1115,Classification!$A$2:$E$1180,5,0)</f>
        <v>H</v>
      </c>
      <c r="G1115" s="18">
        <f>VLOOKUP(A1115,'Lead Time'!$A$2:$D$1180,4,0)</f>
        <v>47</v>
      </c>
      <c r="H1115" s="18">
        <f t="shared" si="221"/>
        <v>1.5666666666666667</v>
      </c>
      <c r="I1115" s="27">
        <f>VLOOKUP(A1115,Classification!$A$2:$F$1180,6,0)</f>
        <v>0.33</v>
      </c>
      <c r="J1115" s="18">
        <f>-SUM('cons 2023 - 2025'!D1116:AM1116)</f>
        <v>8863</v>
      </c>
      <c r="K1115" s="18">
        <f>-_xlfn.MINIFS('cons 2023 - 2025'!D1116:AM1116,'cons 2023 - 2025'!D1116:AM1116,"&lt;&gt;0")</f>
        <v>1100</v>
      </c>
      <c r="L1115" s="18">
        <f>-_xlfn.MAXIFS('cons 2023 - 2025'!D1116:AM1116,'cons 2023 - 2025'!D1116:AM1116,"&lt;&gt;0")</f>
        <v>8</v>
      </c>
      <c r="M1115" s="16">
        <f>COUNTIF('cons 2023 - 2025'!D1116:AM1116,"&lt;&gt;0")</f>
        <v>26</v>
      </c>
      <c r="N1115" s="18">
        <f>-AVERAGE('cons 2023 - 2025'!D1116:AM1116)</f>
        <v>246.19444444444446</v>
      </c>
      <c r="O1115" s="18">
        <f t="shared" si="222"/>
        <v>340.88461538461536</v>
      </c>
      <c r="P1115" s="18">
        <f>_xlfn.STDEV.S('cons 2023 - 2025'!D1116:AM1116)</f>
        <v>281.72264166267649</v>
      </c>
      <c r="Q1115" s="18">
        <f>-AVERAGE('cons 2023 - 2025'!D1116:AM1116)/'⚙ Assumptions'!$B$5</f>
        <v>11.190656565656566</v>
      </c>
      <c r="R1115" s="18">
        <f>_xlfn.STDEV.S('cons 2023 - 2025'!D1116:AM1116)/SQRT('⚙ Assumptions'!$B$5)</f>
        <v>60.063469016077569</v>
      </c>
      <c r="S1115" s="18">
        <f>-IF(AVERAGE('cons 2023 - 2025'!D1116:AM1116)=0,"",_xlfn.STDEV.S('cons 2023 - 2025'!D1116:AM1116)/AVERAGE('cons 2023 - 2025'!D1116:AM1116))</f>
        <v>1.1443095001530355</v>
      </c>
      <c r="T1115" s="18" t="str">
        <f t="shared" si="223"/>
        <v>Z</v>
      </c>
      <c r="U1115" s="37">
        <f t="shared" si="224"/>
        <v>0.9</v>
      </c>
      <c r="V1115" s="18">
        <f t="shared" si="225"/>
        <v>1.28</v>
      </c>
      <c r="W1115" s="18">
        <f t="shared" si="226"/>
        <v>527.07122902543074</v>
      </c>
      <c r="X1115" s="18">
        <f t="shared" si="227"/>
        <v>451.3568348236355</v>
      </c>
      <c r="Y1115" s="18">
        <f t="shared" si="228"/>
        <v>1053.0320876112892</v>
      </c>
      <c r="Z1115" s="18">
        <f t="shared" si="229"/>
        <v>837.06146445326522</v>
      </c>
      <c r="AA1115" s="18">
        <f>-AVERAGE('cons 2023 - 2025'!D1116:AM1116)*12</f>
        <v>2954.3333333333335</v>
      </c>
      <c r="AB1115" s="27">
        <f t="shared" si="230"/>
        <v>6.6000000000000003E-2</v>
      </c>
      <c r="AC1115" s="18">
        <f>SQRT((2*AA1115*'⚙ Assumptions'!$B$3)/AB1115)</f>
        <v>3664.5310585104717</v>
      </c>
      <c r="AD1115" s="18">
        <f t="shared" si="231"/>
        <v>837.06146445326522</v>
      </c>
      <c r="AE1115" s="18">
        <f t="shared" si="232"/>
        <v>4501.5925229637369</v>
      </c>
      <c r="AF1115" s="18">
        <f t="shared" si="233"/>
        <v>0.80619683287230381</v>
      </c>
    </row>
    <row r="1116" spans="1:32" x14ac:dyDescent="0.3">
      <c r="A1116" s="19" t="s">
        <v>2243</v>
      </c>
      <c r="B1116" s="20" t="s">
        <v>2244</v>
      </c>
      <c r="C1116" s="16" t="s">
        <v>8</v>
      </c>
      <c r="D1116" s="16" t="str">
        <f>VLOOKUP(A1116,'Lead Time'!$A$2:$C$1180,3,0)</f>
        <v>Local</v>
      </c>
      <c r="E1116" s="23" t="str">
        <f>VLOOKUP(A1116,Classification!$A$2:$D$1180,4,0)</f>
        <v>C</v>
      </c>
      <c r="F1116" s="25" t="str">
        <f>VLOOKUP(A1116,Classification!$A$2:$E$1180,5,0)</f>
        <v>L</v>
      </c>
      <c r="G1116" s="21">
        <f>VLOOKUP(A1116,'Lead Time'!$A$2:$D$1180,4,0)</f>
        <v>15</v>
      </c>
      <c r="H1116" s="21">
        <f t="shared" si="221"/>
        <v>0.5</v>
      </c>
      <c r="I1116" s="32">
        <f>VLOOKUP(A1116,Classification!$A$2:$F$1180,6,0)</f>
        <v>0.32900000000000001</v>
      </c>
      <c r="J1116" s="21">
        <f>-SUM('cons 2023 - 2025'!D1117:AM1117)</f>
        <v>90</v>
      </c>
      <c r="K1116" s="18">
        <f>-_xlfn.MINIFS('cons 2023 - 2025'!D1117:AM1117,'cons 2023 - 2025'!D1117:AM1117,"&lt;&gt;0")</f>
        <v>50</v>
      </c>
      <c r="L1116" s="18">
        <f>-_xlfn.MAXIFS('cons 2023 - 2025'!D1117:AM1117,'cons 2023 - 2025'!D1117:AM1117,"&lt;&gt;0")</f>
        <v>20</v>
      </c>
      <c r="M1116" s="19">
        <f>COUNTIF('cons 2023 - 2025'!D1117:AM1117,"&lt;&gt;0")</f>
        <v>3</v>
      </c>
      <c r="N1116" s="21">
        <f>-AVERAGE('cons 2023 - 2025'!D1117:AM1117)</f>
        <v>2.5</v>
      </c>
      <c r="O1116" s="21">
        <f t="shared" si="222"/>
        <v>30</v>
      </c>
      <c r="P1116" s="21">
        <f>_xlfn.STDEV.S('cons 2023 - 2025'!D1117:AM1117)</f>
        <v>9.3732141156138571</v>
      </c>
      <c r="Q1116" s="21">
        <f>-AVERAGE('cons 2023 - 2025'!D1117:AM1117)/'⚙ Assumptions'!$B$5</f>
        <v>0.11363636363636363</v>
      </c>
      <c r="R1116" s="21">
        <f>_xlfn.STDEV.S('cons 2023 - 2025'!D1117:AM1117)/SQRT('⚙ Assumptions'!$B$5)</f>
        <v>1.9983759640033938</v>
      </c>
      <c r="S1116" s="21">
        <f>-IF(AVERAGE('cons 2023 - 2025'!D1117:AM1117)=0,"",_xlfn.STDEV.S('cons 2023 - 2025'!D1117:AM1117)/AVERAGE('cons 2023 - 2025'!D1117:AM1117))</f>
        <v>3.7492856462455428</v>
      </c>
      <c r="T1116" s="21" t="str">
        <f t="shared" si="223"/>
        <v>Z</v>
      </c>
      <c r="U1116" s="38">
        <f t="shared" si="224"/>
        <v>0.9</v>
      </c>
      <c r="V1116" s="21">
        <f t="shared" si="225"/>
        <v>1.28</v>
      </c>
      <c r="W1116" s="21">
        <f t="shared" si="226"/>
        <v>9.9067863398993126</v>
      </c>
      <c r="X1116" s="21">
        <f t="shared" si="227"/>
        <v>8.4836649762099547</v>
      </c>
      <c r="Y1116" s="21">
        <f t="shared" si="228"/>
        <v>11.611331794444768</v>
      </c>
      <c r="Z1116" s="21">
        <f t="shared" si="229"/>
        <v>9.7336649762099547</v>
      </c>
      <c r="AA1116" s="21">
        <f>-AVERAGE('cons 2023 - 2025'!D1117:AM1117)*12</f>
        <v>30</v>
      </c>
      <c r="AB1116" s="32">
        <f t="shared" si="230"/>
        <v>6.5800000000000011E-2</v>
      </c>
      <c r="AC1116" s="21">
        <f>SQRT((2*AA1116*'⚙ Assumptions'!$B$3)/AB1116)</f>
        <v>369.8352545411534</v>
      </c>
      <c r="AD1116" s="21">
        <f t="shared" si="231"/>
        <v>9.7336649762099547</v>
      </c>
      <c r="AE1116" s="21">
        <f t="shared" si="232"/>
        <v>379.56891951736338</v>
      </c>
      <c r="AF1116" s="21">
        <f t="shared" si="233"/>
        <v>8.1117199162692999E-2</v>
      </c>
    </row>
    <row r="1117" spans="1:32" x14ac:dyDescent="0.3">
      <c r="A1117" s="16" t="s">
        <v>2245</v>
      </c>
      <c r="B1117" s="17" t="s">
        <v>2246</v>
      </c>
      <c r="C1117" s="16" t="s">
        <v>8</v>
      </c>
      <c r="D1117" s="16" t="str">
        <f>VLOOKUP(A1117,'Lead Time'!$A$2:$C$1180,3,0)</f>
        <v>Local</v>
      </c>
      <c r="E1117" s="23" t="str">
        <f>VLOOKUP(A1117,Classification!$A$2:$D$1180,4,0)</f>
        <v>C</v>
      </c>
      <c r="F1117" s="26" t="str">
        <f>VLOOKUP(A1117,Classification!$A$2:$E$1180,5,0)</f>
        <v>M</v>
      </c>
      <c r="G1117" s="18">
        <f>VLOOKUP(A1117,'Lead Time'!$A$2:$D$1180,4,0)</f>
        <v>8.75</v>
      </c>
      <c r="H1117" s="18">
        <f t="shared" si="221"/>
        <v>0.29166666666666669</v>
      </c>
      <c r="I1117" s="27">
        <f>VLOOKUP(A1117,Classification!$A$2:$F$1180,6,0)</f>
        <v>0.32900000000000001</v>
      </c>
      <c r="J1117" s="18">
        <f>-SUM('cons 2023 - 2025'!D1118:AM1118)</f>
        <v>23</v>
      </c>
      <c r="K1117" s="18">
        <f>-_xlfn.MINIFS('cons 2023 - 2025'!D1118:AM1118,'cons 2023 - 2025'!D1118:AM1118,"&lt;&gt;0")</f>
        <v>5</v>
      </c>
      <c r="L1117" s="18">
        <f>-_xlfn.MAXIFS('cons 2023 - 2025'!D1118:AM1118,'cons 2023 - 2025'!D1118:AM1118,"&lt;&gt;0")</f>
        <v>1</v>
      </c>
      <c r="M1117" s="16">
        <f>COUNTIF('cons 2023 - 2025'!D1118:AM1118,"&lt;&gt;0")</f>
        <v>15</v>
      </c>
      <c r="N1117" s="18">
        <f>-AVERAGE('cons 2023 - 2025'!D1118:AM1118)</f>
        <v>0.63888888888888884</v>
      </c>
      <c r="O1117" s="18">
        <f t="shared" si="222"/>
        <v>1.5333333333333334</v>
      </c>
      <c r="P1117" s="18">
        <f>_xlfn.STDEV.S('cons 2023 - 2025'!D1118:AM1118)</f>
        <v>1.0994226479066906</v>
      </c>
      <c r="Q1117" s="18">
        <f>-AVERAGE('cons 2023 - 2025'!D1118:AM1118)/'⚙ Assumptions'!$B$5</f>
        <v>2.9040404040404037E-2</v>
      </c>
      <c r="R1117" s="18">
        <f>_xlfn.STDEV.S('cons 2023 - 2025'!D1118:AM1118)/SQRT('⚙ Assumptions'!$B$5)</f>
        <v>0.23439769611128849</v>
      </c>
      <c r="S1117" s="18">
        <f>-IF(AVERAGE('cons 2023 - 2025'!D1118:AM1118)=0,"",_xlfn.STDEV.S('cons 2023 - 2025'!D1118:AM1118)/AVERAGE('cons 2023 - 2025'!D1118:AM1118))</f>
        <v>1.7208354488974289</v>
      </c>
      <c r="T1117" s="18" t="str">
        <f t="shared" si="223"/>
        <v>Z</v>
      </c>
      <c r="U1117" s="37">
        <f t="shared" si="224"/>
        <v>0.9</v>
      </c>
      <c r="V1117" s="18">
        <f t="shared" si="225"/>
        <v>1.28</v>
      </c>
      <c r="W1117" s="18">
        <f t="shared" si="226"/>
        <v>0.8874979015482376</v>
      </c>
      <c r="X1117" s="18">
        <f t="shared" si="227"/>
        <v>0.76000779723095746</v>
      </c>
      <c r="Y1117" s="18">
        <f t="shared" si="228"/>
        <v>1.1416014369017728</v>
      </c>
      <c r="Z1117" s="18">
        <f t="shared" si="229"/>
        <v>0.94635038982355002</v>
      </c>
      <c r="AA1117" s="18">
        <f>-AVERAGE('cons 2023 - 2025'!D1118:AM1118)*12</f>
        <v>7.6666666666666661</v>
      </c>
      <c r="AB1117" s="27">
        <f t="shared" si="230"/>
        <v>6.5800000000000011E-2</v>
      </c>
      <c r="AC1117" s="18">
        <f>SQRT((2*AA1117*'⚙ Assumptions'!$B$3)/AB1117)</f>
        <v>186.96097800031112</v>
      </c>
      <c r="AD1117" s="18">
        <f t="shared" si="231"/>
        <v>0.94635038982355002</v>
      </c>
      <c r="AE1117" s="18">
        <f t="shared" si="232"/>
        <v>187.90732839013467</v>
      </c>
      <c r="AF1117" s="18">
        <f t="shared" si="233"/>
        <v>4.1006774508068243E-2</v>
      </c>
    </row>
    <row r="1118" spans="1:32" x14ac:dyDescent="0.3">
      <c r="A1118" s="19" t="s">
        <v>2247</v>
      </c>
      <c r="B1118" s="20" t="s">
        <v>2248</v>
      </c>
      <c r="C1118" s="16" t="s">
        <v>8</v>
      </c>
      <c r="D1118" s="16" t="str">
        <f>VLOOKUP(A1118,'Lead Time'!$A$2:$C$1180,3,0)</f>
        <v>Local</v>
      </c>
      <c r="E1118" s="23" t="str">
        <f>VLOOKUP(A1118,Classification!$A$2:$D$1180,4,0)</f>
        <v>C</v>
      </c>
      <c r="F1118" s="26" t="str">
        <f>VLOOKUP(A1118,Classification!$A$2:$E$1180,5,0)</f>
        <v>M</v>
      </c>
      <c r="G1118" s="21">
        <f>VLOOKUP(A1118,'Lead Time'!$A$2:$D$1180,4,0)</f>
        <v>5</v>
      </c>
      <c r="H1118" s="21">
        <f t="shared" si="221"/>
        <v>0.16666666666666666</v>
      </c>
      <c r="I1118" s="32">
        <f>VLOOKUP(A1118,Classification!$A$2:$F$1180,6,0)</f>
        <v>0.314</v>
      </c>
      <c r="J1118" s="21">
        <f>-SUM('cons 2023 - 2025'!D1119:AM1119)</f>
        <v>190</v>
      </c>
      <c r="K1118" s="18">
        <f>-_xlfn.MINIFS('cons 2023 - 2025'!D1119:AM1119,'cons 2023 - 2025'!D1119:AM1119,"&lt;&gt;0")</f>
        <v>40</v>
      </c>
      <c r="L1118" s="18">
        <f>-_xlfn.MAXIFS('cons 2023 - 2025'!D1119:AM1119,'cons 2023 - 2025'!D1119:AM1119,"&lt;&gt;0")</f>
        <v>15</v>
      </c>
      <c r="M1118" s="19">
        <f>COUNTIF('cons 2023 - 2025'!D1119:AM1119,"&lt;&gt;0")</f>
        <v>7</v>
      </c>
      <c r="N1118" s="21">
        <f>-AVERAGE('cons 2023 - 2025'!D1119:AM1119)</f>
        <v>5.2777777777777777</v>
      </c>
      <c r="O1118" s="21">
        <f t="shared" si="222"/>
        <v>27.142857142857142</v>
      </c>
      <c r="P1118" s="21">
        <f>_xlfn.STDEV.S('cons 2023 - 2025'!D1119:AM1119)</f>
        <v>11.828805304029437</v>
      </c>
      <c r="Q1118" s="21">
        <f>-AVERAGE('cons 2023 - 2025'!D1119:AM1119)/'⚙ Assumptions'!$B$5</f>
        <v>0.23989898989898989</v>
      </c>
      <c r="R1118" s="21">
        <f>_xlfn.STDEV.S('cons 2023 - 2025'!D1119:AM1119)/SQRT('⚙ Assumptions'!$B$5)</f>
        <v>2.5219097644501201</v>
      </c>
      <c r="S1118" s="21">
        <f>-IF(AVERAGE('cons 2023 - 2025'!D1119:AM1119)=0,"",_xlfn.STDEV.S('cons 2023 - 2025'!D1119:AM1119)/AVERAGE('cons 2023 - 2025'!D1119:AM1119))</f>
        <v>2.2412473207634722</v>
      </c>
      <c r="T1118" s="21" t="str">
        <f t="shared" si="223"/>
        <v>Z</v>
      </c>
      <c r="U1118" s="38">
        <f t="shared" si="224"/>
        <v>0.9</v>
      </c>
      <c r="V1118" s="21">
        <f t="shared" si="225"/>
        <v>1.28</v>
      </c>
      <c r="W1118" s="21">
        <f t="shared" si="226"/>
        <v>7.218126933031618</v>
      </c>
      <c r="X1118" s="21">
        <f t="shared" si="227"/>
        <v>6.1812346158078633</v>
      </c>
      <c r="Y1118" s="21">
        <f t="shared" si="228"/>
        <v>8.4176218825265678</v>
      </c>
      <c r="Z1118" s="21">
        <f t="shared" si="229"/>
        <v>7.060864245437493</v>
      </c>
      <c r="AA1118" s="21">
        <f>-AVERAGE('cons 2023 - 2025'!D1119:AM1119)*12</f>
        <v>63.333333333333329</v>
      </c>
      <c r="AB1118" s="32">
        <f t="shared" si="230"/>
        <v>6.2800000000000009E-2</v>
      </c>
      <c r="AC1118" s="21">
        <f>SQRT((2*AA1118*'⚙ Assumptions'!$B$3)/AB1118)</f>
        <v>550.04342619527495</v>
      </c>
      <c r="AD1118" s="21">
        <f t="shared" si="231"/>
        <v>7.060864245437493</v>
      </c>
      <c r="AE1118" s="21">
        <f t="shared" si="232"/>
        <v>557.10429044071248</v>
      </c>
      <c r="AF1118" s="21">
        <f t="shared" si="233"/>
        <v>0.11514242388354423</v>
      </c>
    </row>
    <row r="1119" spans="1:32" x14ac:dyDescent="0.3">
      <c r="A1119" s="16" t="s">
        <v>2249</v>
      </c>
      <c r="B1119" s="17" t="s">
        <v>2250</v>
      </c>
      <c r="C1119" s="16" t="s">
        <v>8</v>
      </c>
      <c r="D1119" s="16" t="str">
        <f>VLOOKUP(A1119,'Lead Time'!$A$2:$C$1180,3,0)</f>
        <v>Local</v>
      </c>
      <c r="E1119" s="23" t="str">
        <f>VLOOKUP(A1119,Classification!$A$2:$D$1180,4,0)</f>
        <v>C</v>
      </c>
      <c r="F1119" s="26" t="str">
        <f>VLOOKUP(A1119,Classification!$A$2:$E$1180,5,0)</f>
        <v>M</v>
      </c>
      <c r="G1119" s="18">
        <f>VLOOKUP(A1119,'Lead Time'!$A$2:$D$1180,4,0)</f>
        <v>14</v>
      </c>
      <c r="H1119" s="18">
        <f t="shared" si="221"/>
        <v>0.46666666666666667</v>
      </c>
      <c r="I1119" s="27">
        <f>VLOOKUP(A1119,Classification!$A$2:$F$1180,6,0)</f>
        <v>0.312</v>
      </c>
      <c r="J1119" s="18">
        <f>-SUM('cons 2023 - 2025'!D1120:AM1120)</f>
        <v>199</v>
      </c>
      <c r="K1119" s="18">
        <f>-_xlfn.MINIFS('cons 2023 - 2025'!D1120:AM1120,'cons 2023 - 2025'!D1120:AM1120,"&lt;&gt;0")</f>
        <v>114</v>
      </c>
      <c r="L1119" s="18">
        <f>-_xlfn.MAXIFS('cons 2023 - 2025'!D1120:AM1120,'cons 2023 - 2025'!D1120:AM1120,"&lt;&gt;0")</f>
        <v>5</v>
      </c>
      <c r="M1119" s="16">
        <f>COUNTIF('cons 2023 - 2025'!D1120:AM1120,"&lt;&gt;0")</f>
        <v>9</v>
      </c>
      <c r="N1119" s="18">
        <f>-AVERAGE('cons 2023 - 2025'!D1120:AM1120)</f>
        <v>5.5277777777777777</v>
      </c>
      <c r="O1119" s="18">
        <f t="shared" si="222"/>
        <v>22.111111111111111</v>
      </c>
      <c r="P1119" s="18">
        <f>_xlfn.STDEV.S('cons 2023 - 2025'!D1120:AM1120)</f>
        <v>19.256889099171179</v>
      </c>
      <c r="Q1119" s="18">
        <f>-AVERAGE('cons 2023 - 2025'!D1120:AM1120)/'⚙ Assumptions'!$B$5</f>
        <v>0.25126262626262624</v>
      </c>
      <c r="R1119" s="18">
        <f>_xlfn.STDEV.S('cons 2023 - 2025'!D1120:AM1120)/SQRT('⚙ Assumptions'!$B$5)</f>
        <v>4.1055825507238408</v>
      </c>
      <c r="S1119" s="18">
        <f>-IF(AVERAGE('cons 2023 - 2025'!D1120:AM1120)=0,"",_xlfn.STDEV.S('cons 2023 - 2025'!D1120:AM1120)/AVERAGE('cons 2023 - 2025'!D1120:AM1120))</f>
        <v>3.4836583294983039</v>
      </c>
      <c r="T1119" s="18" t="str">
        <f t="shared" si="223"/>
        <v>Z</v>
      </c>
      <c r="U1119" s="37">
        <f t="shared" si="224"/>
        <v>0.9</v>
      </c>
      <c r="V1119" s="18">
        <f t="shared" si="225"/>
        <v>1.28</v>
      </c>
      <c r="W1119" s="18">
        <f t="shared" si="226"/>
        <v>19.662954595745354</v>
      </c>
      <c r="X1119" s="18">
        <f t="shared" si="227"/>
        <v>16.838348331072098</v>
      </c>
      <c r="Y1119" s="18">
        <f t="shared" si="228"/>
        <v>23.180631363422123</v>
      </c>
      <c r="Z1119" s="18">
        <f t="shared" si="229"/>
        <v>19.417977960701727</v>
      </c>
      <c r="AA1119" s="18">
        <f>-AVERAGE('cons 2023 - 2025'!D1120:AM1120)*12</f>
        <v>66.333333333333329</v>
      </c>
      <c r="AB1119" s="27">
        <f t="shared" si="230"/>
        <v>6.2400000000000004E-2</v>
      </c>
      <c r="AC1119" s="18">
        <f>SQRT((2*AA1119*'⚙ Assumptions'!$B$3)/AB1119)</f>
        <v>564.72139715992375</v>
      </c>
      <c r="AD1119" s="18">
        <f t="shared" si="231"/>
        <v>19.417977960701727</v>
      </c>
      <c r="AE1119" s="18">
        <f t="shared" si="232"/>
        <v>584.13937512062546</v>
      </c>
      <c r="AF1119" s="18">
        <f t="shared" si="233"/>
        <v>0.11746205060926415</v>
      </c>
    </row>
    <row r="1120" spans="1:32" x14ac:dyDescent="0.3">
      <c r="A1120" s="19" t="s">
        <v>2251</v>
      </c>
      <c r="B1120" s="20" t="s">
        <v>2252</v>
      </c>
      <c r="C1120" s="16" t="s">
        <v>8</v>
      </c>
      <c r="D1120" s="16"/>
      <c r="E1120" s="23" t="str">
        <f>VLOOKUP(A1120,Classification!$A$2:$D$1180,4,0)</f>
        <v>C</v>
      </c>
      <c r="F1120" s="26" t="str">
        <f>VLOOKUP(A1120,Classification!$A$2:$E$1180,5,0)</f>
        <v>M</v>
      </c>
      <c r="G1120" s="21">
        <f>VLOOKUP(A1120,'Lead Time'!$A$2:$D$1180,4,0)</f>
        <v>44</v>
      </c>
      <c r="H1120" s="21">
        <f t="shared" si="221"/>
        <v>1.4666666666666666</v>
      </c>
      <c r="I1120" s="32">
        <f>VLOOKUP(A1120,Classification!$A$2:$F$1180,6,0)</f>
        <v>0.31</v>
      </c>
      <c r="J1120" s="21">
        <f>-SUM('cons 2023 - 2025'!D1121:AM1121)</f>
        <v>504</v>
      </c>
      <c r="K1120" s="18">
        <f>-_xlfn.MINIFS('cons 2023 - 2025'!D1121:AM1121,'cons 2023 - 2025'!D1121:AM1121,"&lt;&gt;0")</f>
        <v>300</v>
      </c>
      <c r="L1120" s="18">
        <f>-_xlfn.MAXIFS('cons 2023 - 2025'!D1121:AM1121,'cons 2023 - 2025'!D1121:AM1121,"&lt;&gt;0")</f>
        <v>2</v>
      </c>
      <c r="M1120" s="19">
        <f>COUNTIF('cons 2023 - 2025'!D1121:AM1121,"&lt;&gt;0")</f>
        <v>12</v>
      </c>
      <c r="N1120" s="21">
        <f>-AVERAGE('cons 2023 - 2025'!D1121:AM1121)</f>
        <v>14</v>
      </c>
      <c r="O1120" s="21">
        <f t="shared" si="222"/>
        <v>42</v>
      </c>
      <c r="P1120" s="21">
        <f>_xlfn.STDEV.S('cons 2023 - 2025'!D1121:AM1121)</f>
        <v>52.34173423623966</v>
      </c>
      <c r="Q1120" s="21">
        <f>-AVERAGE('cons 2023 - 2025'!D1121:AM1121)/'⚙ Assumptions'!$B$5</f>
        <v>0.63636363636363635</v>
      </c>
      <c r="R1120" s="21">
        <f>_xlfn.STDEV.S('cons 2023 - 2025'!D1121:AM1121)/SQRT('⚙ Assumptions'!$B$5)</f>
        <v>11.159295234461275</v>
      </c>
      <c r="S1120" s="21">
        <f>-IF(AVERAGE('cons 2023 - 2025'!D1121:AM1121)=0,"",_xlfn.STDEV.S('cons 2023 - 2025'!D1121:AM1121)/AVERAGE('cons 2023 - 2025'!D1121:AM1121))</f>
        <v>3.738695302588547</v>
      </c>
      <c r="T1120" s="21" t="str">
        <f t="shared" si="223"/>
        <v>Z</v>
      </c>
      <c r="U1120" s="38">
        <f t="shared" si="224"/>
        <v>0.9</v>
      </c>
      <c r="V1120" s="21">
        <f t="shared" si="225"/>
        <v>1.28</v>
      </c>
      <c r="W1120" s="21">
        <f t="shared" si="226"/>
        <v>94.7486597568234</v>
      </c>
      <c r="X1120" s="21">
        <f t="shared" si="227"/>
        <v>81.137904739547025</v>
      </c>
      <c r="Y1120" s="21">
        <f t="shared" si="228"/>
        <v>122.7486597568234</v>
      </c>
      <c r="Z1120" s="21">
        <f t="shared" si="229"/>
        <v>101.67123807288036</v>
      </c>
      <c r="AA1120" s="21">
        <f>-AVERAGE('cons 2023 - 2025'!D1121:AM1121)*12</f>
        <v>168</v>
      </c>
      <c r="AB1120" s="32">
        <f t="shared" si="230"/>
        <v>6.2E-2</v>
      </c>
      <c r="AC1120" s="21">
        <f>SQRT((2*AA1120*'⚙ Assumptions'!$B$3)/AB1120)</f>
        <v>901.61146055629285</v>
      </c>
      <c r="AD1120" s="21">
        <f t="shared" si="231"/>
        <v>101.67123807288036</v>
      </c>
      <c r="AE1120" s="21">
        <f t="shared" si="232"/>
        <v>1003.2826986291732</v>
      </c>
      <c r="AF1120" s="21">
        <f t="shared" si="233"/>
        <v>0.18633303518163385</v>
      </c>
    </row>
    <row r="1121" spans="1:32" x14ac:dyDescent="0.3">
      <c r="A1121" s="16" t="s">
        <v>2253</v>
      </c>
      <c r="B1121" s="17" t="s">
        <v>2254</v>
      </c>
      <c r="C1121" s="16" t="s">
        <v>8</v>
      </c>
      <c r="D1121" s="16" t="str">
        <f>VLOOKUP(A1121,'Lead Time'!$A$2:$C$1180,3,0)</f>
        <v>Local</v>
      </c>
      <c r="E1121" s="23" t="str">
        <f>VLOOKUP(A1121,Classification!$A$2:$D$1180,4,0)</f>
        <v>C</v>
      </c>
      <c r="F1121" s="25" t="str">
        <f>VLOOKUP(A1121,Classification!$A$2:$E$1180,5,0)</f>
        <v>L</v>
      </c>
      <c r="G1121" s="18">
        <f>VLOOKUP(A1121,'Lead Time'!$A$2:$D$1180,4,0)</f>
        <v>12.5</v>
      </c>
      <c r="H1121" s="18">
        <f t="shared" si="221"/>
        <v>0.41666666666666669</v>
      </c>
      <c r="I1121" s="27">
        <f>VLOOKUP(A1121,Classification!$A$2:$F$1180,6,0)</f>
        <v>0.29899999999999999</v>
      </c>
      <c r="J1121" s="18">
        <f>-SUM('cons 2023 - 2025'!D1122:AM1122)</f>
        <v>310</v>
      </c>
      <c r="K1121" s="18">
        <f>-_xlfn.MINIFS('cons 2023 - 2025'!D1122:AM1122,'cons 2023 - 2025'!D1122:AM1122,"&lt;&gt;0")</f>
        <v>150</v>
      </c>
      <c r="L1121" s="18">
        <f>-_xlfn.MAXIFS('cons 2023 - 2025'!D1122:AM1122,'cons 2023 - 2025'!D1122:AM1122,"&lt;&gt;0")</f>
        <v>10</v>
      </c>
      <c r="M1121" s="16">
        <f>COUNTIF('cons 2023 - 2025'!D1122:AM1122,"&lt;&gt;0")</f>
        <v>7</v>
      </c>
      <c r="N1121" s="18">
        <f>-AVERAGE('cons 2023 - 2025'!D1122:AM1122)</f>
        <v>8.6111111111111107</v>
      </c>
      <c r="O1121" s="18">
        <f t="shared" si="222"/>
        <v>44.285714285714285</v>
      </c>
      <c r="P1121" s="18">
        <f>_xlfn.STDEV.S('cons 2023 - 2025'!D1122:AM1122)</f>
        <v>27.583926766742547</v>
      </c>
      <c r="Q1121" s="18">
        <f>-AVERAGE('cons 2023 - 2025'!D1122:AM1122)/'⚙ Assumptions'!$B$5</f>
        <v>0.39141414141414138</v>
      </c>
      <c r="R1121" s="18">
        <f>_xlfn.STDEV.S('cons 2023 - 2025'!D1122:AM1122)/SQRT('⚙ Assumptions'!$B$5)</f>
        <v>5.8809129465702075</v>
      </c>
      <c r="S1121" s="18">
        <f>-IF(AVERAGE('cons 2023 - 2025'!D1122:AM1122)=0,"",_xlfn.STDEV.S('cons 2023 - 2025'!D1122:AM1122)/AVERAGE('cons 2023 - 2025'!D1122:AM1122))</f>
        <v>3.2032947212991347</v>
      </c>
      <c r="T1121" s="18" t="str">
        <f t="shared" si="223"/>
        <v>Z</v>
      </c>
      <c r="U1121" s="37">
        <f t="shared" si="224"/>
        <v>0.9</v>
      </c>
      <c r="V1121" s="18">
        <f t="shared" si="225"/>
        <v>1.28</v>
      </c>
      <c r="W1121" s="18">
        <f t="shared" si="226"/>
        <v>26.613973914160347</v>
      </c>
      <c r="X1121" s="18">
        <f t="shared" si="227"/>
        <v>22.790845651327761</v>
      </c>
      <c r="Y1121" s="18">
        <f t="shared" si="228"/>
        <v>31.506650681837115</v>
      </c>
      <c r="Z1121" s="18">
        <f t="shared" si="229"/>
        <v>26.378808614290723</v>
      </c>
      <c r="AA1121" s="18">
        <f>-AVERAGE('cons 2023 - 2025'!D1122:AM1122)*12</f>
        <v>103.33333333333333</v>
      </c>
      <c r="AB1121" s="27">
        <f t="shared" si="230"/>
        <v>5.9799999999999999E-2</v>
      </c>
      <c r="AC1121" s="18">
        <f>SQRT((2*AA1121*'⚙ Assumptions'!$B$3)/AB1121)</f>
        <v>719.99628389973748</v>
      </c>
      <c r="AD1121" s="18">
        <f t="shared" si="231"/>
        <v>26.378808614290723</v>
      </c>
      <c r="AE1121" s="18">
        <f t="shared" si="232"/>
        <v>746.37509251402821</v>
      </c>
      <c r="AF1121" s="18">
        <f t="shared" si="233"/>
        <v>0.14351925925734768</v>
      </c>
    </row>
    <row r="1122" spans="1:32" x14ac:dyDescent="0.3">
      <c r="A1122" s="19" t="s">
        <v>2255</v>
      </c>
      <c r="B1122" s="20" t="s">
        <v>2256</v>
      </c>
      <c r="C1122" s="16" t="s">
        <v>8</v>
      </c>
      <c r="D1122" s="16" t="str">
        <f>VLOOKUP(A1122,'Lead Time'!$A$2:$C$1180,3,0)</f>
        <v>Local</v>
      </c>
      <c r="E1122" s="23" t="str">
        <f>VLOOKUP(A1122,Classification!$A$2:$D$1180,4,0)</f>
        <v>C</v>
      </c>
      <c r="F1122" s="24" t="str">
        <f>VLOOKUP(A1122,Classification!$A$2:$E$1180,5,0)</f>
        <v>H</v>
      </c>
      <c r="G1122" s="21">
        <f>VLOOKUP(A1122,'Lead Time'!$A$2:$D$1180,4,0)</f>
        <v>15.75</v>
      </c>
      <c r="H1122" s="21">
        <f t="shared" si="221"/>
        <v>0.52500000000000002</v>
      </c>
      <c r="I1122" s="32">
        <f>VLOOKUP(A1122,Classification!$A$2:$F$1180,6,0)</f>
        <v>0.28199999999999997</v>
      </c>
      <c r="J1122" s="21">
        <f>-SUM('cons 2023 - 2025'!D1123:AM1123)</f>
        <v>196</v>
      </c>
      <c r="K1122" s="18">
        <f>-_xlfn.MINIFS('cons 2023 - 2025'!D1123:AM1123,'cons 2023 - 2025'!D1123:AM1123,"&lt;&gt;0")</f>
        <v>24</v>
      </c>
      <c r="L1122" s="18">
        <f>-_xlfn.MAXIFS('cons 2023 - 2025'!D1123:AM1123,'cons 2023 - 2025'!D1123:AM1123,"&lt;&gt;0")</f>
        <v>2</v>
      </c>
      <c r="M1122" s="19">
        <f>COUNTIF('cons 2023 - 2025'!D1123:AM1123,"&lt;&gt;0")</f>
        <v>26</v>
      </c>
      <c r="N1122" s="21">
        <f>-AVERAGE('cons 2023 - 2025'!D1123:AM1123)</f>
        <v>5.4444444444444446</v>
      </c>
      <c r="O1122" s="21">
        <f t="shared" si="222"/>
        <v>7.5384615384615383</v>
      </c>
      <c r="P1122" s="21">
        <f>_xlfn.STDEV.S('cons 2023 - 2025'!D1123:AM1123)</f>
        <v>5.8964611393830086</v>
      </c>
      <c r="Q1122" s="21">
        <f>-AVERAGE('cons 2023 - 2025'!D1123:AM1123)/'⚙ Assumptions'!$B$5</f>
        <v>0.24747474747474749</v>
      </c>
      <c r="R1122" s="21">
        <f>_xlfn.STDEV.S('cons 2023 - 2025'!D1123:AM1123)/SQRT('⚙ Assumptions'!$B$5)</f>
        <v>1.2571297388794762</v>
      </c>
      <c r="S1122" s="21">
        <f>-IF(AVERAGE('cons 2023 - 2025'!D1123:AM1123)=0,"",_xlfn.STDEV.S('cons 2023 - 2025'!D1123:AM1123)/AVERAGE('cons 2023 - 2025'!D1123:AM1123))</f>
        <v>1.0830234745805525</v>
      </c>
      <c r="T1122" s="21" t="str">
        <f t="shared" si="223"/>
        <v>Z</v>
      </c>
      <c r="U1122" s="38">
        <f t="shared" si="224"/>
        <v>0.9</v>
      </c>
      <c r="V1122" s="21">
        <f t="shared" si="225"/>
        <v>1.28</v>
      </c>
      <c r="W1122" s="21">
        <f t="shared" si="226"/>
        <v>6.3860210972518292</v>
      </c>
      <c r="X1122" s="21">
        <f t="shared" si="227"/>
        <v>5.4686617497641352</v>
      </c>
      <c r="Y1122" s="21">
        <f t="shared" si="228"/>
        <v>10.283748369979103</v>
      </c>
      <c r="Z1122" s="21">
        <f t="shared" si="229"/>
        <v>8.3269950830974686</v>
      </c>
      <c r="AA1122" s="21">
        <f>-AVERAGE('cons 2023 - 2025'!D1123:AM1123)*12</f>
        <v>65.333333333333343</v>
      </c>
      <c r="AB1122" s="32">
        <f t="shared" si="230"/>
        <v>5.6399999999999999E-2</v>
      </c>
      <c r="AC1122" s="21">
        <f>SQRT((2*AA1122*'⚙ Assumptions'!$B$3)/AB1122)</f>
        <v>589.5063447465634</v>
      </c>
      <c r="AD1122" s="21">
        <f t="shared" si="231"/>
        <v>8.3269950830974686</v>
      </c>
      <c r="AE1122" s="21">
        <f t="shared" si="232"/>
        <v>597.83333982966087</v>
      </c>
      <c r="AF1122" s="21">
        <f t="shared" si="233"/>
        <v>0.11082719281235388</v>
      </c>
    </row>
    <row r="1123" spans="1:32" x14ac:dyDescent="0.3">
      <c r="A1123" s="16" t="s">
        <v>2257</v>
      </c>
      <c r="B1123" s="17" t="s">
        <v>2258</v>
      </c>
      <c r="C1123" s="16" t="s">
        <v>8</v>
      </c>
      <c r="D1123" s="16" t="str">
        <f>VLOOKUP(A1123,'Lead Time'!$A$2:$C$1180,3,0)</f>
        <v>Local</v>
      </c>
      <c r="E1123" s="23" t="str">
        <f>VLOOKUP(A1123,Classification!$A$2:$D$1180,4,0)</f>
        <v>C</v>
      </c>
      <c r="F1123" s="24" t="str">
        <f>VLOOKUP(A1123,Classification!$A$2:$E$1180,5,0)</f>
        <v>H</v>
      </c>
      <c r="G1123" s="18">
        <f>VLOOKUP(A1123,'Lead Time'!$A$2:$D$1180,4,0)</f>
        <v>61.4</v>
      </c>
      <c r="H1123" s="18">
        <f t="shared" si="221"/>
        <v>2.0466666666666664</v>
      </c>
      <c r="I1123" s="27">
        <f>VLOOKUP(A1123,Classification!$A$2:$F$1180,6,0)</f>
        <v>0.26700000000000002</v>
      </c>
      <c r="J1123" s="18">
        <f>-SUM('cons 2023 - 2025'!D1124:AM1124)</f>
        <v>507</v>
      </c>
      <c r="K1123" s="18">
        <f>-_xlfn.MINIFS('cons 2023 - 2025'!D1124:AM1124,'cons 2023 - 2025'!D1124:AM1124,"&lt;&gt;0")</f>
        <v>60</v>
      </c>
      <c r="L1123" s="18">
        <f>-_xlfn.MAXIFS('cons 2023 - 2025'!D1124:AM1124,'cons 2023 - 2025'!D1124:AM1124,"&lt;&gt;0")</f>
        <v>6</v>
      </c>
      <c r="M1123" s="16">
        <f>COUNTIF('cons 2023 - 2025'!D1124:AM1124,"&lt;&gt;0")</f>
        <v>21</v>
      </c>
      <c r="N1123" s="18">
        <f>-AVERAGE('cons 2023 - 2025'!D1124:AM1124)</f>
        <v>14.083333333333334</v>
      </c>
      <c r="O1123" s="18">
        <f t="shared" si="222"/>
        <v>24.142857142857142</v>
      </c>
      <c r="P1123" s="18">
        <f>_xlfn.STDEV.S('cons 2023 - 2025'!D1124:AM1124)</f>
        <v>16.668833192518306</v>
      </c>
      <c r="Q1123" s="18">
        <f>-AVERAGE('cons 2023 - 2025'!D1124:AM1124)/'⚙ Assumptions'!$B$5</f>
        <v>0.64015151515151514</v>
      </c>
      <c r="R1123" s="18">
        <f>_xlfn.STDEV.S('cons 2023 - 2025'!D1124:AM1124)/SQRT('⚙ Assumptions'!$B$5)</f>
        <v>3.5538071774570796</v>
      </c>
      <c r="S1123" s="18">
        <f>-IF(AVERAGE('cons 2023 - 2025'!D1124:AM1124)=0,"",_xlfn.STDEV.S('cons 2023 - 2025'!D1124:AM1124)/AVERAGE('cons 2023 - 2025'!D1124:AM1124))</f>
        <v>1.1835857888178678</v>
      </c>
      <c r="T1123" s="18" t="str">
        <f t="shared" si="223"/>
        <v>Z</v>
      </c>
      <c r="U1123" s="37">
        <f t="shared" si="224"/>
        <v>0.9</v>
      </c>
      <c r="V1123" s="18">
        <f t="shared" si="225"/>
        <v>1.28</v>
      </c>
      <c r="W1123" s="18">
        <f t="shared" si="226"/>
        <v>35.644129706663541</v>
      </c>
      <c r="X1123" s="18">
        <f t="shared" si="227"/>
        <v>30.52380907641334</v>
      </c>
      <c r="Y1123" s="18">
        <f t="shared" si="228"/>
        <v>74.949432736966571</v>
      </c>
      <c r="Z1123" s="18">
        <f t="shared" si="229"/>
        <v>59.347697965302231</v>
      </c>
      <c r="AA1123" s="18">
        <f>-AVERAGE('cons 2023 - 2025'!D1124:AM1124)*12</f>
        <v>169</v>
      </c>
      <c r="AB1123" s="27">
        <f t="shared" si="230"/>
        <v>5.3400000000000003E-2</v>
      </c>
      <c r="AC1123" s="18">
        <f>SQRT((2*AA1123*'⚙ Assumptions'!$B$3)/AB1123)</f>
        <v>974.39119569461991</v>
      </c>
      <c r="AD1123" s="18">
        <f t="shared" si="231"/>
        <v>59.347697965302231</v>
      </c>
      <c r="AE1123" s="18">
        <f t="shared" si="232"/>
        <v>1033.738893659922</v>
      </c>
      <c r="AF1123" s="18">
        <f t="shared" si="233"/>
        <v>0.17344163283364233</v>
      </c>
    </row>
    <row r="1124" spans="1:32" x14ac:dyDescent="0.3">
      <c r="A1124" s="19" t="s">
        <v>2259</v>
      </c>
      <c r="B1124" s="20" t="s">
        <v>2260</v>
      </c>
      <c r="C1124" s="16" t="s">
        <v>8</v>
      </c>
      <c r="D1124" s="16" t="str">
        <f>VLOOKUP(A1124,'Lead Time'!$A$2:$C$1180,3,0)</f>
        <v>Local</v>
      </c>
      <c r="E1124" s="23" t="str">
        <f>VLOOKUP(A1124,Classification!$A$2:$D$1180,4,0)</f>
        <v>C</v>
      </c>
      <c r="F1124" s="24" t="str">
        <f>VLOOKUP(A1124,Classification!$A$2:$E$1180,5,0)</f>
        <v>H</v>
      </c>
      <c r="G1124" s="21">
        <f>VLOOKUP(A1124,'Lead Time'!$A$2:$D$1180,4,0)</f>
        <v>8.4</v>
      </c>
      <c r="H1124" s="21">
        <f t="shared" si="221"/>
        <v>0.28000000000000003</v>
      </c>
      <c r="I1124" s="32">
        <f>VLOOKUP(A1124,Classification!$A$2:$F$1180,6,0)</f>
        <v>0.26400000000000001</v>
      </c>
      <c r="J1124" s="21">
        <f>-SUM('cons 2023 - 2025'!D1125:AM1125)</f>
        <v>8871</v>
      </c>
      <c r="K1124" s="18">
        <f>-_xlfn.MINIFS('cons 2023 - 2025'!D1125:AM1125,'cons 2023 - 2025'!D1125:AM1125,"&lt;&gt;0")</f>
        <v>1782</v>
      </c>
      <c r="L1124" s="18">
        <f>-_xlfn.MAXIFS('cons 2023 - 2025'!D1125:AM1125,'cons 2023 - 2025'!D1125:AM1125,"&lt;&gt;0")</f>
        <v>30</v>
      </c>
      <c r="M1124" s="19">
        <f>COUNTIF('cons 2023 - 2025'!D1125:AM1125,"&lt;&gt;0")</f>
        <v>33</v>
      </c>
      <c r="N1124" s="21">
        <f>-AVERAGE('cons 2023 - 2025'!D1125:AM1125)</f>
        <v>246.41666666666666</v>
      </c>
      <c r="O1124" s="21">
        <f t="shared" si="222"/>
        <v>268.81818181818181</v>
      </c>
      <c r="P1124" s="21">
        <f>_xlfn.STDEV.S('cons 2023 - 2025'!D1125:AM1125)</f>
        <v>367.75942252666056</v>
      </c>
      <c r="Q1124" s="21">
        <f>-AVERAGE('cons 2023 - 2025'!D1125:AM1125)/'⚙ Assumptions'!$B$5</f>
        <v>11.200757575757576</v>
      </c>
      <c r="R1124" s="21">
        <f>_xlfn.STDEV.S('cons 2023 - 2025'!D1125:AM1125)/SQRT('⚙ Assumptions'!$B$5)</f>
        <v>78.406572329209638</v>
      </c>
      <c r="S1124" s="21">
        <f>-IF(AVERAGE('cons 2023 - 2025'!D1125:AM1125)=0,"",_xlfn.STDEV.S('cons 2023 - 2025'!D1125:AM1125)/AVERAGE('cons 2023 - 2025'!D1125:AM1125))</f>
        <v>1.4924291749475573</v>
      </c>
      <c r="T1124" s="21" t="str">
        <f t="shared" si="223"/>
        <v>Z</v>
      </c>
      <c r="U1124" s="38">
        <f t="shared" si="224"/>
        <v>0.9</v>
      </c>
      <c r="V1124" s="21">
        <f t="shared" si="225"/>
        <v>1.28</v>
      </c>
      <c r="W1124" s="21">
        <f t="shared" si="226"/>
        <v>290.87210982398182</v>
      </c>
      <c r="X1124" s="21">
        <f t="shared" si="227"/>
        <v>249.08799342240488</v>
      </c>
      <c r="Y1124" s="21">
        <f t="shared" si="228"/>
        <v>384.95847346034543</v>
      </c>
      <c r="Z1124" s="21">
        <f t="shared" si="229"/>
        <v>318.08466008907158</v>
      </c>
      <c r="AA1124" s="21">
        <f>-AVERAGE('cons 2023 - 2025'!D1125:AM1125)*12</f>
        <v>2957</v>
      </c>
      <c r="AB1124" s="32">
        <f t="shared" si="230"/>
        <v>5.2800000000000007E-2</v>
      </c>
      <c r="AC1124" s="21">
        <f>SQRT((2*AA1124*'⚙ Assumptions'!$B$3)/AB1124)</f>
        <v>4098.9189262092468</v>
      </c>
      <c r="AD1124" s="21">
        <f t="shared" si="231"/>
        <v>318.08466008907158</v>
      </c>
      <c r="AE1124" s="21">
        <f t="shared" si="232"/>
        <v>4417.0035862983186</v>
      </c>
      <c r="AF1124" s="21">
        <f t="shared" si="233"/>
        <v>0.72140973101282735</v>
      </c>
    </row>
    <row r="1125" spans="1:32" x14ac:dyDescent="0.3">
      <c r="A1125" s="16" t="s">
        <v>2261</v>
      </c>
      <c r="B1125" s="17" t="s">
        <v>2262</v>
      </c>
      <c r="C1125" s="16" t="s">
        <v>8</v>
      </c>
      <c r="D1125" s="16" t="str">
        <f>VLOOKUP(A1125,'Lead Time'!$A$2:$C$1180,3,0)</f>
        <v>Local</v>
      </c>
      <c r="E1125" s="23" t="str">
        <f>VLOOKUP(A1125,Classification!$A$2:$D$1180,4,0)</f>
        <v>C</v>
      </c>
      <c r="F1125" s="24" t="str">
        <f>VLOOKUP(A1125,Classification!$A$2:$E$1180,5,0)</f>
        <v>H</v>
      </c>
      <c r="G1125" s="18">
        <f>VLOOKUP(A1125,'Lead Time'!$A$2:$D$1180,4,0)</f>
        <v>10.3</v>
      </c>
      <c r="H1125" s="18">
        <f t="shared" si="221"/>
        <v>0.34333333333333338</v>
      </c>
      <c r="I1125" s="27">
        <f>VLOOKUP(A1125,Classification!$A$2:$F$1180,6,0)</f>
        <v>0.253</v>
      </c>
      <c r="J1125" s="18">
        <f>-SUM('cons 2023 - 2025'!D1126:AM1126)</f>
        <v>3769</v>
      </c>
      <c r="K1125" s="18">
        <f>-_xlfn.MINIFS('cons 2023 - 2025'!D1126:AM1126,'cons 2023 - 2025'!D1126:AM1126,"&lt;&gt;0")</f>
        <v>540</v>
      </c>
      <c r="L1125" s="18">
        <f>-_xlfn.MAXIFS('cons 2023 - 2025'!D1126:AM1126,'cons 2023 - 2025'!D1126:AM1126,"&lt;&gt;0")</f>
        <v>20</v>
      </c>
      <c r="M1125" s="16">
        <f>COUNTIF('cons 2023 - 2025'!D1126:AM1126,"&lt;&gt;0")</f>
        <v>28</v>
      </c>
      <c r="N1125" s="18">
        <f>-AVERAGE('cons 2023 - 2025'!D1126:AM1126)</f>
        <v>104.69444444444444</v>
      </c>
      <c r="O1125" s="18">
        <f t="shared" si="222"/>
        <v>134.60714285714286</v>
      </c>
      <c r="P1125" s="18">
        <f>_xlfn.STDEV.S('cons 2023 - 2025'!D1126:AM1126)</f>
        <v>131.34356679975818</v>
      </c>
      <c r="Q1125" s="18">
        <f>-AVERAGE('cons 2023 - 2025'!D1126:AM1126)/'⚙ Assumptions'!$B$5</f>
        <v>4.7588383838383841</v>
      </c>
      <c r="R1125" s="18">
        <f>_xlfn.STDEV.S('cons 2023 - 2025'!D1126:AM1126)/SQRT('⚙ Assumptions'!$B$5)</f>
        <v>28.002542530409414</v>
      </c>
      <c r="S1125" s="18">
        <f>-IF(AVERAGE('cons 2023 - 2025'!D1126:AM1126)=0,"",_xlfn.STDEV.S('cons 2023 - 2025'!D1126:AM1126)/AVERAGE('cons 2023 - 2025'!D1126:AM1126))</f>
        <v>1.2545418956729357</v>
      </c>
      <c r="T1125" s="18" t="str">
        <f t="shared" si="223"/>
        <v>Z</v>
      </c>
      <c r="U1125" s="37">
        <f t="shared" si="224"/>
        <v>0.9</v>
      </c>
      <c r="V1125" s="18">
        <f t="shared" si="225"/>
        <v>1.28</v>
      </c>
      <c r="W1125" s="18">
        <f t="shared" si="226"/>
        <v>115.03395391955594</v>
      </c>
      <c r="X1125" s="18">
        <f t="shared" si="227"/>
        <v>98.509192836009561</v>
      </c>
      <c r="Y1125" s="18">
        <f t="shared" si="228"/>
        <v>164.04998927309128</v>
      </c>
      <c r="Z1125" s="18">
        <f t="shared" si="229"/>
        <v>134.45428542860216</v>
      </c>
      <c r="AA1125" s="18">
        <f>-AVERAGE('cons 2023 - 2025'!D1126:AM1126)*12</f>
        <v>1256.3333333333333</v>
      </c>
      <c r="AB1125" s="27">
        <f t="shared" si="230"/>
        <v>5.0600000000000006E-2</v>
      </c>
      <c r="AC1125" s="18">
        <f>SQRT((2*AA1125*'⚙ Assumptions'!$B$3)/AB1125)</f>
        <v>2729.215381898342</v>
      </c>
      <c r="AD1125" s="18">
        <f t="shared" si="231"/>
        <v>134.45428542860216</v>
      </c>
      <c r="AE1125" s="18">
        <f t="shared" si="232"/>
        <v>2863.6696673269444</v>
      </c>
      <c r="AF1125" s="18">
        <f t="shared" si="233"/>
        <v>0.46032766108018708</v>
      </c>
    </row>
    <row r="1126" spans="1:32" x14ac:dyDescent="0.3">
      <c r="A1126" s="19" t="s">
        <v>2263</v>
      </c>
      <c r="B1126" s="20" t="s">
        <v>2264</v>
      </c>
      <c r="C1126" s="16" t="s">
        <v>8</v>
      </c>
      <c r="D1126" s="16" t="str">
        <f>VLOOKUP(A1126,'Lead Time'!$A$2:$C$1180,3,0)</f>
        <v>Local</v>
      </c>
      <c r="E1126" s="23" t="str">
        <f>VLOOKUP(A1126,Classification!$A$2:$D$1180,4,0)</f>
        <v>C</v>
      </c>
      <c r="F1126" s="25" t="str">
        <f>VLOOKUP(A1126,Classification!$A$2:$E$1180,5,0)</f>
        <v>L</v>
      </c>
      <c r="G1126" s="21">
        <f>VLOOKUP(A1126,'Lead Time'!$A$2:$D$1180,4,0)</f>
        <v>17.75</v>
      </c>
      <c r="H1126" s="21">
        <f t="shared" si="221"/>
        <v>0.59166666666666667</v>
      </c>
      <c r="I1126" s="32">
        <f>VLOOKUP(A1126,Classification!$A$2:$F$1180,6,0)</f>
        <v>0.251</v>
      </c>
      <c r="J1126" s="21">
        <f>-SUM('cons 2023 - 2025'!D1127:AM1127)</f>
        <v>120</v>
      </c>
      <c r="K1126" s="18">
        <f>-_xlfn.MINIFS('cons 2023 - 2025'!D1127:AM1127,'cons 2023 - 2025'!D1127:AM1127,"&lt;&gt;0")</f>
        <v>40</v>
      </c>
      <c r="L1126" s="18">
        <f>-_xlfn.MAXIFS('cons 2023 - 2025'!D1127:AM1127,'cons 2023 - 2025'!D1127:AM1127,"&lt;&gt;0")</f>
        <v>10</v>
      </c>
      <c r="M1126" s="19">
        <f>COUNTIF('cons 2023 - 2025'!D1127:AM1127,"&lt;&gt;0")</f>
        <v>7</v>
      </c>
      <c r="N1126" s="21">
        <f>-AVERAGE('cons 2023 - 2025'!D1127:AM1127)</f>
        <v>3.3333333333333335</v>
      </c>
      <c r="O1126" s="21">
        <f t="shared" si="222"/>
        <v>17.142857142857142</v>
      </c>
      <c r="P1126" s="21">
        <f>_xlfn.STDEV.S('cons 2023 - 2025'!D1127:AM1127)</f>
        <v>8.2807867121082506</v>
      </c>
      <c r="Q1126" s="21">
        <f>-AVERAGE('cons 2023 - 2025'!D1127:AM1127)/'⚙ Assumptions'!$B$5</f>
        <v>0.15151515151515152</v>
      </c>
      <c r="R1126" s="21">
        <f>_xlfn.STDEV.S('cons 2023 - 2025'!D1127:AM1127)/SQRT('⚙ Assumptions'!$B$5)</f>
        <v>1.7654696590094989</v>
      </c>
      <c r="S1126" s="21">
        <f>-IF(AVERAGE('cons 2023 - 2025'!D1127:AM1127)=0,"",_xlfn.STDEV.S('cons 2023 - 2025'!D1127:AM1127)/AVERAGE('cons 2023 - 2025'!D1127:AM1127))</f>
        <v>2.4842360136324753</v>
      </c>
      <c r="T1126" s="21" t="str">
        <f t="shared" si="223"/>
        <v>Z</v>
      </c>
      <c r="U1126" s="38">
        <f t="shared" si="224"/>
        <v>0.9</v>
      </c>
      <c r="V1126" s="21">
        <f t="shared" si="225"/>
        <v>1.28</v>
      </c>
      <c r="W1126" s="21">
        <f t="shared" si="226"/>
        <v>9.5207115307600869</v>
      </c>
      <c r="X1126" s="21">
        <f t="shared" si="227"/>
        <v>8.153050261799482</v>
      </c>
      <c r="Y1126" s="21">
        <f t="shared" si="228"/>
        <v>12.210105470154026</v>
      </c>
      <c r="Z1126" s="21">
        <f t="shared" si="229"/>
        <v>10.125272484021703</v>
      </c>
      <c r="AA1126" s="21">
        <f>-AVERAGE('cons 2023 - 2025'!D1127:AM1127)*12</f>
        <v>40</v>
      </c>
      <c r="AB1126" s="32">
        <f t="shared" si="230"/>
        <v>5.0200000000000002E-2</v>
      </c>
      <c r="AC1126" s="21">
        <f>SQRT((2*AA1126*'⚙ Assumptions'!$B$3)/AB1126)</f>
        <v>488.92108228342454</v>
      </c>
      <c r="AD1126" s="21">
        <f t="shared" si="231"/>
        <v>10.125272484021703</v>
      </c>
      <c r="AE1126" s="21">
        <f t="shared" si="232"/>
        <v>499.04635476744625</v>
      </c>
      <c r="AF1126" s="21">
        <f t="shared" si="233"/>
        <v>8.1812794435426384E-2</v>
      </c>
    </row>
    <row r="1127" spans="1:32" x14ac:dyDescent="0.3">
      <c r="A1127" s="16" t="s">
        <v>2265</v>
      </c>
      <c r="B1127" s="17" t="s">
        <v>2266</v>
      </c>
      <c r="C1127" s="16" t="s">
        <v>8</v>
      </c>
      <c r="D1127" s="16" t="str">
        <f>VLOOKUP(A1127,'Lead Time'!$A$2:$C$1180,3,0)</f>
        <v>Local</v>
      </c>
      <c r="E1127" s="23" t="str">
        <f>VLOOKUP(A1127,Classification!$A$2:$D$1180,4,0)</f>
        <v>C</v>
      </c>
      <c r="F1127" s="26" t="str">
        <f>VLOOKUP(A1127,Classification!$A$2:$E$1180,5,0)</f>
        <v>M</v>
      </c>
      <c r="G1127" s="18">
        <f>VLOOKUP(A1127,'Lead Time'!$A$2:$D$1180,4,0)</f>
        <v>6</v>
      </c>
      <c r="H1127" s="18">
        <f t="shared" si="221"/>
        <v>0.2</v>
      </c>
      <c r="I1127" s="27">
        <f>VLOOKUP(A1127,Classification!$A$2:$F$1180,6,0)</f>
        <v>0.246</v>
      </c>
      <c r="J1127" s="18">
        <f>-SUM('cons 2023 - 2025'!D1128:AM1128)</f>
        <v>48</v>
      </c>
      <c r="K1127" s="18">
        <f>-_xlfn.MINIFS('cons 2023 - 2025'!D1128:AM1128,'cons 2023 - 2025'!D1128:AM1128,"&lt;&gt;0")</f>
        <v>43</v>
      </c>
      <c r="L1127" s="18">
        <f>-_xlfn.MAXIFS('cons 2023 - 2025'!D1128:AM1128,'cons 2023 - 2025'!D1128:AM1128,"&lt;&gt;0")</f>
        <v>1</v>
      </c>
      <c r="M1127" s="16">
        <f>COUNTIF('cons 2023 - 2025'!D1128:AM1128,"&lt;&gt;0")</f>
        <v>3</v>
      </c>
      <c r="N1127" s="18">
        <f>-AVERAGE('cons 2023 - 2025'!D1128:AM1128)</f>
        <v>1.3333333333333333</v>
      </c>
      <c r="O1127" s="18">
        <f t="shared" si="222"/>
        <v>16</v>
      </c>
      <c r="P1127" s="18">
        <f>_xlfn.STDEV.S('cons 2023 - 2025'!D1128:AM1128)</f>
        <v>7.1753546452920558</v>
      </c>
      <c r="Q1127" s="18">
        <f>-AVERAGE('cons 2023 - 2025'!D1128:AM1128)/'⚙ Assumptions'!$B$5</f>
        <v>6.0606060606060601E-2</v>
      </c>
      <c r="R1127" s="18">
        <f>_xlfn.STDEV.S('cons 2023 - 2025'!D1128:AM1128)/SQRT('⚙ Assumptions'!$B$5)</f>
        <v>1.5297907504818233</v>
      </c>
      <c r="S1127" s="18">
        <f>-IF(AVERAGE('cons 2023 - 2025'!D1128:AM1128)=0,"",_xlfn.STDEV.S('cons 2023 - 2025'!D1128:AM1128)/AVERAGE('cons 2023 - 2025'!D1128:AM1128))</f>
        <v>5.3815159839690425</v>
      </c>
      <c r="T1127" s="18" t="str">
        <f t="shared" si="223"/>
        <v>Z</v>
      </c>
      <c r="U1127" s="37">
        <f t="shared" si="224"/>
        <v>0.9</v>
      </c>
      <c r="V1127" s="18">
        <f t="shared" si="225"/>
        <v>1.28</v>
      </c>
      <c r="W1127" s="18">
        <f t="shared" si="226"/>
        <v>4.7964246424445518</v>
      </c>
      <c r="X1127" s="18">
        <f t="shared" si="227"/>
        <v>4.1074126718827335</v>
      </c>
      <c r="Y1127" s="18">
        <f t="shared" si="228"/>
        <v>5.1600610060809151</v>
      </c>
      <c r="Z1127" s="18">
        <f t="shared" si="229"/>
        <v>4.3740793385494001</v>
      </c>
      <c r="AA1127" s="18">
        <f>-AVERAGE('cons 2023 - 2025'!D1128:AM1128)*12</f>
        <v>16</v>
      </c>
      <c r="AB1127" s="27">
        <f t="shared" si="230"/>
        <v>4.9200000000000001E-2</v>
      </c>
      <c r="AC1127" s="18">
        <f>SQRT((2*AA1127*'⚙ Assumptions'!$B$3)/AB1127)</f>
        <v>312.34752377721213</v>
      </c>
      <c r="AD1127" s="18">
        <f t="shared" si="231"/>
        <v>4.3740793385494001</v>
      </c>
      <c r="AE1127" s="18">
        <f t="shared" si="232"/>
        <v>316.72160311576152</v>
      </c>
      <c r="AF1127" s="18">
        <f t="shared" si="233"/>
        <v>5.1224993899462792E-2</v>
      </c>
    </row>
    <row r="1128" spans="1:32" x14ac:dyDescent="0.3">
      <c r="A1128" s="19" t="s">
        <v>2267</v>
      </c>
      <c r="B1128" s="20" t="s">
        <v>2268</v>
      </c>
      <c r="C1128" s="16" t="s">
        <v>8</v>
      </c>
      <c r="D1128" s="16" t="str">
        <f>VLOOKUP(A1128,'Lead Time'!$A$2:$C$1180,3,0)</f>
        <v>Local</v>
      </c>
      <c r="E1128" s="23" t="str">
        <f>VLOOKUP(A1128,Classification!$A$2:$D$1180,4,0)</f>
        <v>C</v>
      </c>
      <c r="F1128" s="24" t="str">
        <f>VLOOKUP(A1128,Classification!$A$2:$E$1180,5,0)</f>
        <v>H</v>
      </c>
      <c r="G1128" s="21">
        <f>VLOOKUP(A1128,'Lead Time'!$A$2:$D$1180,4,0)</f>
        <v>43.6</v>
      </c>
      <c r="H1128" s="21">
        <f t="shared" si="221"/>
        <v>1.4533333333333334</v>
      </c>
      <c r="I1128" s="32">
        <f>VLOOKUP(A1128,Classification!$A$2:$F$1180,6,0)</f>
        <v>0.23799999999999999</v>
      </c>
      <c r="J1128" s="21">
        <f>-SUM('cons 2023 - 2025'!D1129:AM1129)</f>
        <v>493</v>
      </c>
      <c r="K1128" s="18">
        <f>-_xlfn.MINIFS('cons 2023 - 2025'!D1129:AM1129,'cons 2023 - 2025'!D1129:AM1129,"&lt;&gt;0")</f>
        <v>90</v>
      </c>
      <c r="L1128" s="18">
        <f>-_xlfn.MAXIFS('cons 2023 - 2025'!D1129:AM1129,'cons 2023 - 2025'!D1129:AM1129,"&lt;&gt;0")</f>
        <v>4</v>
      </c>
      <c r="M1128" s="19">
        <f>COUNTIF('cons 2023 - 2025'!D1129:AM1129,"&lt;&gt;0")</f>
        <v>16</v>
      </c>
      <c r="N1128" s="21">
        <f>-AVERAGE('cons 2023 - 2025'!D1129:AM1129)</f>
        <v>13.694444444444445</v>
      </c>
      <c r="O1128" s="21">
        <f t="shared" si="222"/>
        <v>30.8125</v>
      </c>
      <c r="P1128" s="21">
        <f>_xlfn.STDEV.S('cons 2023 - 2025'!D1129:AM1129)</f>
        <v>23.512694983706684</v>
      </c>
      <c r="Q1128" s="21">
        <f>-AVERAGE('cons 2023 - 2025'!D1129:AM1129)/'⚙ Assumptions'!$B$5</f>
        <v>0.62247474747474751</v>
      </c>
      <c r="R1128" s="21">
        <f>_xlfn.STDEV.S('cons 2023 - 2025'!D1129:AM1129)/SQRT('⚙ Assumptions'!$B$5)</f>
        <v>5.0129234139772327</v>
      </c>
      <c r="S1128" s="21">
        <f>-IF(AVERAGE('cons 2023 - 2025'!D1129:AM1129)=0,"",_xlfn.STDEV.S('cons 2023 - 2025'!D1129:AM1129)/AVERAGE('cons 2023 - 2025'!D1129:AM1129))</f>
        <v>1.7169513578365936</v>
      </c>
      <c r="T1128" s="21" t="str">
        <f t="shared" si="223"/>
        <v>Z</v>
      </c>
      <c r="U1128" s="38">
        <f t="shared" si="224"/>
        <v>0.9</v>
      </c>
      <c r="V1128" s="21">
        <f t="shared" si="225"/>
        <v>1.28</v>
      </c>
      <c r="W1128" s="21">
        <f t="shared" si="226"/>
        <v>42.368616606159911</v>
      </c>
      <c r="X1128" s="21">
        <f t="shared" si="227"/>
        <v>36.282315622827845</v>
      </c>
      <c r="Y1128" s="21">
        <f t="shared" si="228"/>
        <v>69.508515596058899</v>
      </c>
      <c r="Z1128" s="21">
        <f t="shared" si="229"/>
        <v>56.184908215420435</v>
      </c>
      <c r="AA1128" s="21">
        <f>-AVERAGE('cons 2023 - 2025'!D1129:AM1129)*12</f>
        <v>164.33333333333334</v>
      </c>
      <c r="AB1128" s="32">
        <f t="shared" si="230"/>
        <v>4.7600000000000003E-2</v>
      </c>
      <c r="AC1128" s="21">
        <f>SQRT((2*AA1128*'⚙ Assumptions'!$B$3)/AB1128)</f>
        <v>1017.7004891982148</v>
      </c>
      <c r="AD1128" s="21">
        <f t="shared" si="231"/>
        <v>56.184908215420435</v>
      </c>
      <c r="AE1128" s="21">
        <f t="shared" si="232"/>
        <v>1073.8853974136352</v>
      </c>
      <c r="AF1128" s="21">
        <f t="shared" si="233"/>
        <v>0.16147514428611676</v>
      </c>
    </row>
    <row r="1129" spans="1:32" x14ac:dyDescent="0.3">
      <c r="A1129" s="16" t="s">
        <v>2269</v>
      </c>
      <c r="B1129" s="17" t="s">
        <v>2270</v>
      </c>
      <c r="C1129" s="16" t="s">
        <v>8</v>
      </c>
      <c r="D1129" s="16" t="str">
        <f>VLOOKUP(A1129,'Lead Time'!$A$2:$C$1180,3,0)</f>
        <v>Local</v>
      </c>
      <c r="E1129" s="23" t="str">
        <f>VLOOKUP(A1129,Classification!$A$2:$D$1180,4,0)</f>
        <v>C</v>
      </c>
      <c r="F1129" s="26" t="str">
        <f>VLOOKUP(A1129,Classification!$A$2:$E$1180,5,0)</f>
        <v>M</v>
      </c>
      <c r="G1129" s="18">
        <f>VLOOKUP(A1129,'Lead Time'!$A$2:$D$1180,4,0)</f>
        <v>25.5</v>
      </c>
      <c r="H1129" s="18">
        <f t="shared" si="221"/>
        <v>0.85</v>
      </c>
      <c r="I1129" s="27">
        <f>VLOOKUP(A1129,Classification!$A$2:$F$1180,6,0)</f>
        <v>0.23799999999999999</v>
      </c>
      <c r="J1129" s="18">
        <f>-SUM('cons 2023 - 2025'!D1130:AM1130)</f>
        <v>21</v>
      </c>
      <c r="K1129" s="18">
        <f>-_xlfn.MINIFS('cons 2023 - 2025'!D1130:AM1130,'cons 2023 - 2025'!D1130:AM1130,"&lt;&gt;0")</f>
        <v>12</v>
      </c>
      <c r="L1129" s="18">
        <f>-_xlfn.MAXIFS('cons 2023 - 2025'!D1130:AM1130,'cons 2023 - 2025'!D1130:AM1130,"&lt;&gt;0")</f>
        <v>-3</v>
      </c>
      <c r="M1129" s="16">
        <f>COUNTIF('cons 2023 - 2025'!D1130:AM1130,"&lt;&gt;0")</f>
        <v>5</v>
      </c>
      <c r="N1129" s="18">
        <f>-AVERAGE('cons 2023 - 2025'!D1130:AM1130)</f>
        <v>0.58333333333333337</v>
      </c>
      <c r="O1129" s="18">
        <f t="shared" si="222"/>
        <v>4.2</v>
      </c>
      <c r="P1129" s="18">
        <f>_xlfn.STDEV.S('cons 2023 - 2025'!D1130:AM1130)</f>
        <v>2.4068355039048979</v>
      </c>
      <c r="Q1129" s="18">
        <f>-AVERAGE('cons 2023 - 2025'!D1130:AM1130)/'⚙ Assumptions'!$B$5</f>
        <v>2.6515151515151516E-2</v>
      </c>
      <c r="R1129" s="18">
        <f>_xlfn.STDEV.S('cons 2023 - 2025'!D1130:AM1130)/SQRT('⚙ Assumptions'!$B$5)</f>
        <v>0.51313905358264078</v>
      </c>
      <c r="S1129" s="18">
        <f>-IF(AVERAGE('cons 2023 - 2025'!D1130:AM1130)=0,"",_xlfn.STDEV.S('cons 2023 - 2025'!D1130:AM1130)/AVERAGE('cons 2023 - 2025'!D1130:AM1130))</f>
        <v>4.126003720979825</v>
      </c>
      <c r="T1129" s="18" t="str">
        <f t="shared" si="223"/>
        <v>Z</v>
      </c>
      <c r="U1129" s="37">
        <f t="shared" si="224"/>
        <v>0.9</v>
      </c>
      <c r="V1129" s="18">
        <f t="shared" si="225"/>
        <v>1.28</v>
      </c>
      <c r="W1129" s="18">
        <f t="shared" si="226"/>
        <v>3.3167682596635668</v>
      </c>
      <c r="X1129" s="18">
        <f t="shared" si="227"/>
        <v>2.8403106469941934</v>
      </c>
      <c r="Y1129" s="18">
        <f t="shared" si="228"/>
        <v>3.9929046232999306</v>
      </c>
      <c r="Z1129" s="18">
        <f t="shared" si="229"/>
        <v>3.3361439803275266</v>
      </c>
      <c r="AA1129" s="18">
        <f>-AVERAGE('cons 2023 - 2025'!D1130:AM1130)*12</f>
        <v>7</v>
      </c>
      <c r="AB1129" s="27">
        <f t="shared" si="230"/>
        <v>4.7600000000000003E-2</v>
      </c>
      <c r="AC1129" s="18">
        <f>SQRT((2*AA1129*'⚙ Assumptions'!$B$3)/AB1129)</f>
        <v>210.04201260420146</v>
      </c>
      <c r="AD1129" s="18">
        <f t="shared" si="231"/>
        <v>3.3361439803275266</v>
      </c>
      <c r="AE1129" s="18">
        <f t="shared" si="232"/>
        <v>213.37815658452899</v>
      </c>
      <c r="AF1129" s="18">
        <f t="shared" si="233"/>
        <v>3.3326665999866632E-2</v>
      </c>
    </row>
    <row r="1130" spans="1:32" x14ac:dyDescent="0.3">
      <c r="A1130" s="19" t="s">
        <v>2271</v>
      </c>
      <c r="B1130" s="20" t="s">
        <v>2272</v>
      </c>
      <c r="C1130" s="16" t="s">
        <v>8</v>
      </c>
      <c r="D1130" s="16" t="str">
        <f>VLOOKUP(A1130,'Lead Time'!$A$2:$C$1180,3,0)</f>
        <v>Local</v>
      </c>
      <c r="E1130" s="23" t="str">
        <f>VLOOKUP(A1130,Classification!$A$2:$D$1180,4,0)</f>
        <v>C</v>
      </c>
      <c r="F1130" s="26" t="str">
        <f>VLOOKUP(A1130,Classification!$A$2:$E$1180,5,0)</f>
        <v>M</v>
      </c>
      <c r="G1130" s="21">
        <f>VLOOKUP(A1130,'Lead Time'!$A$2:$D$1180,4,0)</f>
        <v>15</v>
      </c>
      <c r="H1130" s="21">
        <f t="shared" si="221"/>
        <v>0.5</v>
      </c>
      <c r="I1130" s="32">
        <f>VLOOKUP(A1130,Classification!$A$2:$F$1180,6,0)</f>
        <v>0.21099999999999999</v>
      </c>
      <c r="J1130" s="21">
        <f>-SUM('cons 2023 - 2025'!D1131:AM1131)</f>
        <v>37</v>
      </c>
      <c r="K1130" s="18">
        <f>-_xlfn.MINIFS('cons 2023 - 2025'!D1131:AM1131,'cons 2023 - 2025'!D1131:AM1131,"&lt;&gt;0")</f>
        <v>10</v>
      </c>
      <c r="L1130" s="18">
        <f>-_xlfn.MAXIFS('cons 2023 - 2025'!D1131:AM1131,'cons 2023 - 2025'!D1131:AM1131,"&lt;&gt;0")</f>
        <v>2</v>
      </c>
      <c r="M1130" s="19">
        <f>COUNTIF('cons 2023 - 2025'!D1131:AM1131,"&lt;&gt;0")</f>
        <v>7</v>
      </c>
      <c r="N1130" s="21">
        <f>-AVERAGE('cons 2023 - 2025'!D1131:AM1131)</f>
        <v>1.0277777777777777</v>
      </c>
      <c r="O1130" s="21">
        <f t="shared" si="222"/>
        <v>5.2857142857142856</v>
      </c>
      <c r="P1130" s="21">
        <f>_xlfn.STDEV.S('cons 2023 - 2025'!D1131:AM1131)</f>
        <v>2.4551533104427059</v>
      </c>
      <c r="Q1130" s="21">
        <f>-AVERAGE('cons 2023 - 2025'!D1131:AM1131)/'⚙ Assumptions'!$B$5</f>
        <v>4.6717171717171713E-2</v>
      </c>
      <c r="R1130" s="21">
        <f>_xlfn.STDEV.S('cons 2023 - 2025'!D1131:AM1131)/SQRT('⚙ Assumptions'!$B$5)</f>
        <v>0.52344044454923333</v>
      </c>
      <c r="S1130" s="21">
        <f>-IF(AVERAGE('cons 2023 - 2025'!D1131:AM1131)=0,"",_xlfn.STDEV.S('cons 2023 - 2025'!D1131:AM1131)/AVERAGE('cons 2023 - 2025'!D1131:AM1131))</f>
        <v>2.3887978155658764</v>
      </c>
      <c r="T1130" s="21" t="str">
        <f t="shared" si="223"/>
        <v>Z</v>
      </c>
      <c r="U1130" s="38">
        <f t="shared" si="224"/>
        <v>0.9</v>
      </c>
      <c r="V1130" s="21">
        <f t="shared" si="225"/>
        <v>1.28</v>
      </c>
      <c r="W1130" s="21">
        <f t="shared" si="226"/>
        <v>2.5949134393223523</v>
      </c>
      <c r="X1130" s="21">
        <f t="shared" si="227"/>
        <v>2.2221511099732973</v>
      </c>
      <c r="Y1130" s="21">
        <f t="shared" si="228"/>
        <v>3.295671015079928</v>
      </c>
      <c r="Z1130" s="21">
        <f t="shared" si="229"/>
        <v>2.7360399988621862</v>
      </c>
      <c r="AA1130" s="21">
        <f>-AVERAGE('cons 2023 - 2025'!D1131:AM1131)*12</f>
        <v>12.333333333333332</v>
      </c>
      <c r="AB1130" s="32">
        <f t="shared" si="230"/>
        <v>4.2200000000000001E-2</v>
      </c>
      <c r="AC1130" s="21">
        <f>SQRT((2*AA1130*'⚙ Assumptions'!$B$3)/AB1130)</f>
        <v>296.10424704567038</v>
      </c>
      <c r="AD1130" s="21">
        <f t="shared" si="231"/>
        <v>2.7360399988621862</v>
      </c>
      <c r="AE1130" s="21">
        <f t="shared" si="232"/>
        <v>298.84028704453254</v>
      </c>
      <c r="AF1130" s="21">
        <f t="shared" si="233"/>
        <v>4.1651997417757637E-2</v>
      </c>
    </row>
    <row r="1131" spans="1:32" x14ac:dyDescent="0.3">
      <c r="A1131" s="16" t="s">
        <v>2273</v>
      </c>
      <c r="B1131" s="17" t="s">
        <v>2274</v>
      </c>
      <c r="C1131" s="16" t="s">
        <v>8</v>
      </c>
      <c r="D1131" s="16" t="str">
        <f>VLOOKUP(A1131,'Lead Time'!$A$2:$C$1180,3,0)</f>
        <v>Local</v>
      </c>
      <c r="E1131" s="23" t="str">
        <f>VLOOKUP(A1131,Classification!$A$2:$D$1180,4,0)</f>
        <v>C</v>
      </c>
      <c r="F1131" s="25" t="str">
        <f>VLOOKUP(A1131,Classification!$A$2:$E$1180,5,0)</f>
        <v>L</v>
      </c>
      <c r="G1131" s="18">
        <f>VLOOKUP(A1131,'Lead Time'!$A$2:$D$1180,4,0)</f>
        <v>21.5</v>
      </c>
      <c r="H1131" s="18">
        <f t="shared" si="221"/>
        <v>0.71666666666666667</v>
      </c>
      <c r="I1131" s="27">
        <f>VLOOKUP(A1131,Classification!$A$2:$F$1180,6,0)</f>
        <v>0.20799999999999999</v>
      </c>
      <c r="J1131" s="18">
        <f>-SUM('cons 2023 - 2025'!D1132:AM1132)</f>
        <v>27</v>
      </c>
      <c r="K1131" s="18">
        <f>-_xlfn.MINIFS('cons 2023 - 2025'!D1132:AM1132,'cons 2023 - 2025'!D1132:AM1132,"&lt;&gt;0")</f>
        <v>6</v>
      </c>
      <c r="L1131" s="18">
        <f>-_xlfn.MAXIFS('cons 2023 - 2025'!D1132:AM1132,'cons 2023 - 2025'!D1132:AM1132,"&lt;&gt;0")</f>
        <v>1</v>
      </c>
      <c r="M1131" s="16">
        <f>COUNTIF('cons 2023 - 2025'!D1132:AM1132,"&lt;&gt;0")</f>
        <v>7</v>
      </c>
      <c r="N1131" s="18">
        <f>-AVERAGE('cons 2023 - 2025'!D1132:AM1132)</f>
        <v>0.75</v>
      </c>
      <c r="O1131" s="18">
        <f t="shared" si="222"/>
        <v>3.8571428571428572</v>
      </c>
      <c r="P1131" s="18">
        <f>_xlfn.STDEV.S('cons 2023 - 2025'!D1132:AM1132)</f>
        <v>1.7788439263425317</v>
      </c>
      <c r="Q1131" s="18">
        <f>-AVERAGE('cons 2023 - 2025'!D1132:AM1132)/'⚙ Assumptions'!$B$5</f>
        <v>3.4090909090909088E-2</v>
      </c>
      <c r="R1131" s="18">
        <f>_xlfn.STDEV.S('cons 2023 - 2025'!D1132:AM1132)/SQRT('⚙ Assumptions'!$B$5)</f>
        <v>0.37925079938105449</v>
      </c>
      <c r="S1131" s="18">
        <f>-IF(AVERAGE('cons 2023 - 2025'!D1132:AM1132)=0,"",_xlfn.STDEV.S('cons 2023 - 2025'!D1132:AM1132)/AVERAGE('cons 2023 - 2025'!D1132:AM1132))</f>
        <v>2.3717919017900422</v>
      </c>
      <c r="T1131" s="18" t="str">
        <f t="shared" si="223"/>
        <v>Z</v>
      </c>
      <c r="U1131" s="37">
        <f t="shared" si="224"/>
        <v>0.9</v>
      </c>
      <c r="V1131" s="18">
        <f t="shared" si="225"/>
        <v>1.28</v>
      </c>
      <c r="W1131" s="18">
        <f t="shared" si="226"/>
        <v>2.2508974256458738</v>
      </c>
      <c r="X1131" s="18">
        <f t="shared" si="227"/>
        <v>1.9275533962093232</v>
      </c>
      <c r="Y1131" s="18">
        <f t="shared" si="228"/>
        <v>2.9838519711004192</v>
      </c>
      <c r="Z1131" s="18">
        <f t="shared" si="229"/>
        <v>2.4650533962093233</v>
      </c>
      <c r="AA1131" s="18">
        <f>-AVERAGE('cons 2023 - 2025'!D1132:AM1132)*12</f>
        <v>9</v>
      </c>
      <c r="AB1131" s="27">
        <f t="shared" si="230"/>
        <v>4.1599999999999998E-2</v>
      </c>
      <c r="AC1131" s="18">
        <f>SQRT((2*AA1131*'⚙ Assumptions'!$B$3)/AB1131)</f>
        <v>254.76233268253404</v>
      </c>
      <c r="AD1131" s="18">
        <f t="shared" si="231"/>
        <v>2.4650533962093233</v>
      </c>
      <c r="AE1131" s="18">
        <f t="shared" si="232"/>
        <v>257.22738607874334</v>
      </c>
      <c r="AF1131" s="18">
        <f t="shared" si="233"/>
        <v>3.5327043465311389E-2</v>
      </c>
    </row>
    <row r="1132" spans="1:32" x14ac:dyDescent="0.3">
      <c r="A1132" s="19" t="s">
        <v>2275</v>
      </c>
      <c r="B1132" s="20" t="s">
        <v>2276</v>
      </c>
      <c r="C1132" s="16" t="s">
        <v>8</v>
      </c>
      <c r="D1132" s="16"/>
      <c r="E1132" s="23" t="str">
        <f>VLOOKUP(A1132,Classification!$A$2:$D$1180,4,0)</f>
        <v>C</v>
      </c>
      <c r="F1132" s="25" t="str">
        <f>VLOOKUP(A1132,Classification!$A$2:$E$1180,5,0)</f>
        <v>L</v>
      </c>
      <c r="G1132" s="21">
        <f>VLOOKUP(A1132,'Lead Time'!$A$2:$D$1180,4,0)</f>
        <v>44</v>
      </c>
      <c r="H1132" s="21">
        <f t="shared" si="221"/>
        <v>1.4666666666666666</v>
      </c>
      <c r="I1132" s="32">
        <f>VLOOKUP(A1132,Classification!$A$2:$F$1180,6,0)</f>
        <v>0.20200000000000001</v>
      </c>
      <c r="J1132" s="21">
        <f>-SUM('cons 2023 - 2025'!D1133:AM1133)</f>
        <v>30</v>
      </c>
      <c r="K1132" s="18">
        <f>-_xlfn.MINIFS('cons 2023 - 2025'!D1133:AM1133,'cons 2023 - 2025'!D1133:AM1133,"&lt;&gt;0")</f>
        <v>10</v>
      </c>
      <c r="L1132" s="18">
        <f>-_xlfn.MAXIFS('cons 2023 - 2025'!D1133:AM1133,'cons 2023 - 2025'!D1133:AM1133,"&lt;&gt;0")</f>
        <v>10</v>
      </c>
      <c r="M1132" s="19">
        <f>COUNTIF('cons 2023 - 2025'!D1133:AM1133,"&lt;&gt;0")</f>
        <v>3</v>
      </c>
      <c r="N1132" s="21">
        <f>-AVERAGE('cons 2023 - 2025'!D1133:AM1133)</f>
        <v>0.83333333333333337</v>
      </c>
      <c r="O1132" s="21">
        <f t="shared" si="222"/>
        <v>10</v>
      </c>
      <c r="P1132" s="21">
        <f>_xlfn.STDEV.S('cons 2023 - 2025'!D1133:AM1133)</f>
        <v>2.8030595529069404</v>
      </c>
      <c r="Q1132" s="21">
        <f>-AVERAGE('cons 2023 - 2025'!D1133:AM1133)/'⚙ Assumptions'!$B$5</f>
        <v>3.787878787878788E-2</v>
      </c>
      <c r="R1132" s="21">
        <f>_xlfn.STDEV.S('cons 2023 - 2025'!D1133:AM1133)/SQRT('⚙ Assumptions'!$B$5)</f>
        <v>0.59761430466719678</v>
      </c>
      <c r="S1132" s="21">
        <f>-IF(AVERAGE('cons 2023 - 2025'!D1133:AM1133)=0,"",_xlfn.STDEV.S('cons 2023 - 2025'!D1133:AM1133)/AVERAGE('cons 2023 - 2025'!D1133:AM1133))</f>
        <v>3.3636714634883282</v>
      </c>
      <c r="T1132" s="21" t="str">
        <f t="shared" si="223"/>
        <v>Z</v>
      </c>
      <c r="U1132" s="38">
        <f t="shared" si="224"/>
        <v>0.9</v>
      </c>
      <c r="V1132" s="21">
        <f t="shared" si="225"/>
        <v>1.28</v>
      </c>
      <c r="W1132" s="21">
        <f t="shared" si="226"/>
        <v>5.0740797899013881</v>
      </c>
      <c r="X1132" s="21">
        <f t="shared" si="227"/>
        <v>4.3451823349325078</v>
      </c>
      <c r="Y1132" s="21">
        <f t="shared" si="228"/>
        <v>6.740746456568055</v>
      </c>
      <c r="Z1132" s="21">
        <f t="shared" si="229"/>
        <v>5.5674045571547301</v>
      </c>
      <c r="AA1132" s="21">
        <f>-AVERAGE('cons 2023 - 2025'!D1133:AM1133)*12</f>
        <v>10</v>
      </c>
      <c r="AB1132" s="32">
        <f t="shared" si="230"/>
        <v>4.0400000000000005E-2</v>
      </c>
      <c r="AC1132" s="21">
        <f>SQRT((2*AA1132*'⚙ Assumptions'!$B$3)/AB1132)</f>
        <v>272.50215731728485</v>
      </c>
      <c r="AD1132" s="21">
        <f t="shared" si="231"/>
        <v>5.5674045571547301</v>
      </c>
      <c r="AE1132" s="21">
        <f t="shared" si="232"/>
        <v>278.06956187443956</v>
      </c>
      <c r="AF1132" s="21">
        <f t="shared" si="233"/>
        <v>3.6696957185394355E-2</v>
      </c>
    </row>
    <row r="1133" spans="1:32" x14ac:dyDescent="0.3">
      <c r="A1133" s="16" t="s">
        <v>2277</v>
      </c>
      <c r="B1133" s="17" t="s">
        <v>2278</v>
      </c>
      <c r="C1133" s="16" t="s">
        <v>8</v>
      </c>
      <c r="D1133" s="16" t="str">
        <f>VLOOKUP(A1133,'Lead Time'!$A$2:$C$1180,3,0)</f>
        <v>Local</v>
      </c>
      <c r="E1133" s="23" t="str">
        <f>VLOOKUP(A1133,Classification!$A$2:$D$1180,4,0)</f>
        <v>C</v>
      </c>
      <c r="F1133" s="25" t="str">
        <f>VLOOKUP(A1133,Classification!$A$2:$E$1180,5,0)</f>
        <v>L</v>
      </c>
      <c r="G1133" s="18">
        <f>VLOOKUP(A1133,'Lead Time'!$A$2:$D$1180,4,0)</f>
        <v>7</v>
      </c>
      <c r="H1133" s="18">
        <f t="shared" si="221"/>
        <v>0.23333333333333334</v>
      </c>
      <c r="I1133" s="27">
        <f>VLOOKUP(A1133,Classification!$A$2:$F$1180,6,0)</f>
        <v>0.20100000000000001</v>
      </c>
      <c r="J1133" s="18">
        <f>-SUM('cons 2023 - 2025'!D1134:AM1134)</f>
        <v>115</v>
      </c>
      <c r="K1133" s="18">
        <f>-_xlfn.MINIFS('cons 2023 - 2025'!D1134:AM1134,'cons 2023 - 2025'!D1134:AM1134,"&lt;&gt;0")</f>
        <v>32</v>
      </c>
      <c r="L1133" s="18">
        <f>-_xlfn.MAXIFS('cons 2023 - 2025'!D1134:AM1134,'cons 2023 - 2025'!D1134:AM1134,"&lt;&gt;0")</f>
        <v>4</v>
      </c>
      <c r="M1133" s="16">
        <f>COUNTIF('cons 2023 - 2025'!D1134:AM1134,"&lt;&gt;0")</f>
        <v>6</v>
      </c>
      <c r="N1133" s="18">
        <f>-AVERAGE('cons 2023 - 2025'!D1134:AM1134)</f>
        <v>3.1944444444444446</v>
      </c>
      <c r="O1133" s="18">
        <f t="shared" si="222"/>
        <v>19.166666666666668</v>
      </c>
      <c r="P1133" s="18">
        <f>_xlfn.STDEV.S('cons 2023 - 2025'!D1134:AM1134)</f>
        <v>8.1724954903433584</v>
      </c>
      <c r="Q1133" s="18">
        <f>-AVERAGE('cons 2023 - 2025'!D1134:AM1134)/'⚙ Assumptions'!$B$5</f>
        <v>0.14520202020202022</v>
      </c>
      <c r="R1133" s="18">
        <f>_xlfn.STDEV.S('cons 2023 - 2025'!D1134:AM1134)/SQRT('⚙ Assumptions'!$B$5)</f>
        <v>1.7423818929541997</v>
      </c>
      <c r="S1133" s="18">
        <f>-IF(AVERAGE('cons 2023 - 2025'!D1134:AM1134)=0,"",_xlfn.STDEV.S('cons 2023 - 2025'!D1134:AM1134)/AVERAGE('cons 2023 - 2025'!D1134:AM1134))</f>
        <v>2.5583464143683554</v>
      </c>
      <c r="T1133" s="18" t="str">
        <f t="shared" si="223"/>
        <v>Z</v>
      </c>
      <c r="U1133" s="37">
        <f t="shared" si="224"/>
        <v>0.9</v>
      </c>
      <c r="V1133" s="18">
        <f t="shared" si="225"/>
        <v>1.28</v>
      </c>
      <c r="W1133" s="18">
        <f t="shared" si="226"/>
        <v>5.9006837474032343</v>
      </c>
      <c r="X1133" s="18">
        <f t="shared" si="227"/>
        <v>5.0530436739029243</v>
      </c>
      <c r="Y1133" s="18">
        <f t="shared" si="228"/>
        <v>6.9170978888173753</v>
      </c>
      <c r="Z1133" s="18">
        <f t="shared" si="229"/>
        <v>5.7984140442732945</v>
      </c>
      <c r="AA1133" s="18">
        <f>-AVERAGE('cons 2023 - 2025'!D1134:AM1134)*12</f>
        <v>38.333333333333336</v>
      </c>
      <c r="AB1133" s="27">
        <f t="shared" si="230"/>
        <v>4.0200000000000007E-2</v>
      </c>
      <c r="AC1133" s="18">
        <f>SQRT((2*AA1133*'⚙ Assumptions'!$B$3)/AB1133)</f>
        <v>534.85479500635824</v>
      </c>
      <c r="AD1133" s="18">
        <f t="shared" si="231"/>
        <v>5.7984140442732945</v>
      </c>
      <c r="AE1133" s="18">
        <f t="shared" si="232"/>
        <v>540.65320905063152</v>
      </c>
      <c r="AF1133" s="18">
        <f t="shared" si="233"/>
        <v>7.1670542530852019E-2</v>
      </c>
    </row>
    <row r="1134" spans="1:32" x14ac:dyDescent="0.3">
      <c r="A1134" s="19" t="s">
        <v>2279</v>
      </c>
      <c r="B1134" s="20" t="s">
        <v>2280</v>
      </c>
      <c r="C1134" s="16" t="s">
        <v>8</v>
      </c>
      <c r="D1134" s="16" t="str">
        <f>VLOOKUP(A1134,'Lead Time'!$A$2:$C$1180,3,0)</f>
        <v>Local</v>
      </c>
      <c r="E1134" s="23" t="str">
        <f>VLOOKUP(A1134,Classification!$A$2:$D$1180,4,0)</f>
        <v>C</v>
      </c>
      <c r="F1134" s="24" t="str">
        <f>VLOOKUP(A1134,Classification!$A$2:$E$1180,5,0)</f>
        <v>H</v>
      </c>
      <c r="G1134" s="21">
        <f>VLOOKUP(A1134,'Lead Time'!$A$2:$D$1180,4,0)</f>
        <v>8.5333333333333332</v>
      </c>
      <c r="H1134" s="21">
        <f t="shared" si="221"/>
        <v>0.28444444444444444</v>
      </c>
      <c r="I1134" s="32">
        <f>VLOOKUP(A1134,Classification!$A$2:$F$1180,6,0)</f>
        <v>0.193</v>
      </c>
      <c r="J1134" s="21">
        <f>-SUM('cons 2023 - 2025'!D1135:AM1135)</f>
        <v>5993</v>
      </c>
      <c r="K1134" s="18">
        <f>-_xlfn.MINIFS('cons 2023 - 2025'!D1135:AM1135,'cons 2023 - 2025'!D1135:AM1135,"&lt;&gt;0")</f>
        <v>3380</v>
      </c>
      <c r="L1134" s="18">
        <f>-_xlfn.MAXIFS('cons 2023 - 2025'!D1135:AM1135,'cons 2023 - 2025'!D1135:AM1135,"&lt;&gt;0")</f>
        <v>4</v>
      </c>
      <c r="M1134" s="19">
        <f>COUNTIF('cons 2023 - 2025'!D1135:AM1135,"&lt;&gt;0")</f>
        <v>26</v>
      </c>
      <c r="N1134" s="21">
        <f>-AVERAGE('cons 2023 - 2025'!D1135:AM1135)</f>
        <v>166.47222222222223</v>
      </c>
      <c r="O1134" s="21">
        <f t="shared" si="222"/>
        <v>230.5</v>
      </c>
      <c r="P1134" s="21">
        <f>_xlfn.STDEV.S('cons 2023 - 2025'!D1135:AM1135)</f>
        <v>559.97696310325944</v>
      </c>
      <c r="Q1134" s="21">
        <f>-AVERAGE('cons 2023 - 2025'!D1135:AM1135)/'⚙ Assumptions'!$B$5</f>
        <v>7.566919191919192</v>
      </c>
      <c r="R1134" s="21">
        <f>_xlfn.STDEV.S('cons 2023 - 2025'!D1135:AM1135)/SQRT('⚙ Assumptions'!$B$5)</f>
        <v>119.38748967625413</v>
      </c>
      <c r="S1134" s="21">
        <f>-IF(AVERAGE('cons 2023 - 2025'!D1135:AM1135)=0,"",_xlfn.STDEV.S('cons 2023 - 2025'!D1135:AM1135)/AVERAGE('cons 2023 - 2025'!D1135:AM1135))</f>
        <v>3.3637861958480459</v>
      </c>
      <c r="T1134" s="21" t="str">
        <f t="shared" si="223"/>
        <v>Z</v>
      </c>
      <c r="U1134" s="38">
        <f t="shared" si="224"/>
        <v>0.9</v>
      </c>
      <c r="V1134" s="21">
        <f t="shared" si="225"/>
        <v>1.28</v>
      </c>
      <c r="W1134" s="21">
        <f t="shared" si="226"/>
        <v>446.40406991939949</v>
      </c>
      <c r="X1134" s="21">
        <f t="shared" si="227"/>
        <v>382.27760681182508</v>
      </c>
      <c r="Y1134" s="21">
        <f t="shared" si="228"/>
        <v>510.97511369044327</v>
      </c>
      <c r="Z1134" s="21">
        <f t="shared" si="229"/>
        <v>429.6297055772572</v>
      </c>
      <c r="AA1134" s="21">
        <f>-AVERAGE('cons 2023 - 2025'!D1135:AM1135)*12</f>
        <v>1997.6666666666667</v>
      </c>
      <c r="AB1134" s="32">
        <f t="shared" si="230"/>
        <v>3.8600000000000002E-2</v>
      </c>
      <c r="AC1134" s="21">
        <f>SQRT((2*AA1134*'⚙ Assumptions'!$B$3)/AB1134)</f>
        <v>3940.2927220894762</v>
      </c>
      <c r="AD1134" s="21">
        <f t="shared" si="231"/>
        <v>429.6297055772572</v>
      </c>
      <c r="AE1134" s="21">
        <f t="shared" si="232"/>
        <v>4369.9224276667337</v>
      </c>
      <c r="AF1134" s="21">
        <f t="shared" si="233"/>
        <v>0.50698433024217937</v>
      </c>
    </row>
    <row r="1135" spans="1:32" x14ac:dyDescent="0.3">
      <c r="A1135" s="16" t="s">
        <v>2281</v>
      </c>
      <c r="B1135" s="17" t="s">
        <v>2282</v>
      </c>
      <c r="C1135" s="16" t="s">
        <v>8</v>
      </c>
      <c r="D1135" s="16" t="str">
        <f>VLOOKUP(A1135,'Lead Time'!$A$2:$C$1180,3,0)</f>
        <v>Local</v>
      </c>
      <c r="E1135" s="23" t="str">
        <f>VLOOKUP(A1135,Classification!$A$2:$D$1180,4,0)</f>
        <v>C</v>
      </c>
      <c r="F1135" s="26" t="str">
        <f>VLOOKUP(A1135,Classification!$A$2:$E$1180,5,0)</f>
        <v>M</v>
      </c>
      <c r="G1135" s="18">
        <f>VLOOKUP(A1135,'Lead Time'!$A$2:$D$1180,4,0)</f>
        <v>16</v>
      </c>
      <c r="H1135" s="18">
        <f t="shared" si="221"/>
        <v>0.53333333333333333</v>
      </c>
      <c r="I1135" s="27">
        <f>VLOOKUP(A1135,Classification!$A$2:$F$1180,6,0)</f>
        <v>0.191</v>
      </c>
      <c r="J1135" s="18">
        <f>-SUM('cons 2023 - 2025'!D1136:AM1136)</f>
        <v>477</v>
      </c>
      <c r="K1135" s="18">
        <f>-_xlfn.MINIFS('cons 2023 - 2025'!D1136:AM1136,'cons 2023 - 2025'!D1136:AM1136,"&lt;&gt;0")</f>
        <v>197</v>
      </c>
      <c r="L1135" s="18">
        <f>-_xlfn.MAXIFS('cons 2023 - 2025'!D1136:AM1136,'cons 2023 - 2025'!D1136:AM1136,"&lt;&gt;0")</f>
        <v>4</v>
      </c>
      <c r="M1135" s="16">
        <f>COUNTIF('cons 2023 - 2025'!D1136:AM1136,"&lt;&gt;0")</f>
        <v>14</v>
      </c>
      <c r="N1135" s="18">
        <f>-AVERAGE('cons 2023 - 2025'!D1136:AM1136)</f>
        <v>13.25</v>
      </c>
      <c r="O1135" s="18">
        <f t="shared" si="222"/>
        <v>34.071428571428569</v>
      </c>
      <c r="P1135" s="18">
        <f>_xlfn.STDEV.S('cons 2023 - 2025'!D1136:AM1136)</f>
        <v>34.979483782844561</v>
      </c>
      <c r="Q1135" s="18">
        <f>-AVERAGE('cons 2023 - 2025'!D1136:AM1136)/'⚙ Assumptions'!$B$5</f>
        <v>0.60227272727272729</v>
      </c>
      <c r="R1135" s="18">
        <f>_xlfn.STDEV.S('cons 2023 - 2025'!D1136:AM1136)/SQRT('⚙ Assumptions'!$B$5)</f>
        <v>7.4576510002519178</v>
      </c>
      <c r="S1135" s="18">
        <f>-IF(AVERAGE('cons 2023 - 2025'!D1136:AM1136)=0,"",_xlfn.STDEV.S('cons 2023 - 2025'!D1136:AM1136)/AVERAGE('cons 2023 - 2025'!D1136:AM1136))</f>
        <v>2.639961040214684</v>
      </c>
      <c r="T1135" s="18" t="str">
        <f t="shared" si="223"/>
        <v>Z</v>
      </c>
      <c r="U1135" s="37">
        <f t="shared" si="224"/>
        <v>0.9</v>
      </c>
      <c r="V1135" s="18">
        <f t="shared" si="225"/>
        <v>1.28</v>
      </c>
      <c r="W1135" s="18">
        <f t="shared" si="226"/>
        <v>38.183173121289819</v>
      </c>
      <c r="X1135" s="18">
        <f t="shared" si="227"/>
        <v>32.698115955626847</v>
      </c>
      <c r="Y1135" s="18">
        <f t="shared" si="228"/>
        <v>47.819536757653452</v>
      </c>
      <c r="Z1135" s="18">
        <f t="shared" si="229"/>
        <v>39.764782622293509</v>
      </c>
      <c r="AA1135" s="18">
        <f>-AVERAGE('cons 2023 - 2025'!D1136:AM1136)*12</f>
        <v>159</v>
      </c>
      <c r="AB1135" s="27">
        <f t="shared" si="230"/>
        <v>3.8200000000000005E-2</v>
      </c>
      <c r="AC1135" s="18">
        <f>SQRT((2*AA1135*'⚙ Assumptions'!$B$3)/AB1135)</f>
        <v>1117.4484773252141</v>
      </c>
      <c r="AD1135" s="18">
        <f t="shared" si="231"/>
        <v>39.764782622293509</v>
      </c>
      <c r="AE1135" s="18">
        <f t="shared" si="232"/>
        <v>1157.2132599475076</v>
      </c>
      <c r="AF1135" s="18">
        <f t="shared" si="233"/>
        <v>0.1422884394460773</v>
      </c>
    </row>
    <row r="1136" spans="1:32" x14ac:dyDescent="0.3">
      <c r="A1136" s="19" t="s">
        <v>2283</v>
      </c>
      <c r="B1136" s="20" t="s">
        <v>2284</v>
      </c>
      <c r="C1136" s="16" t="s">
        <v>8</v>
      </c>
      <c r="D1136" s="16"/>
      <c r="E1136" s="23" t="str">
        <f>VLOOKUP(A1136,Classification!$A$2:$D$1180,4,0)</f>
        <v>C</v>
      </c>
      <c r="F1136" s="25" t="str">
        <f>VLOOKUP(A1136,Classification!$A$2:$E$1180,5,0)</f>
        <v>L</v>
      </c>
      <c r="G1136" s="21">
        <f>VLOOKUP(A1136,'Lead Time'!$A$2:$D$1180,4,0)</f>
        <v>44</v>
      </c>
      <c r="H1136" s="21">
        <f t="shared" si="221"/>
        <v>1.4666666666666666</v>
      </c>
      <c r="I1136" s="32">
        <f>VLOOKUP(A1136,Classification!$A$2:$F$1180,6,0)</f>
        <v>0.17899999999999999</v>
      </c>
      <c r="J1136" s="21">
        <f>-SUM('cons 2023 - 2025'!D1137:AM1137)</f>
        <v>90</v>
      </c>
      <c r="K1136" s="18">
        <f>-_xlfn.MINIFS('cons 2023 - 2025'!D1137:AM1137,'cons 2023 - 2025'!D1137:AM1137,"&lt;&gt;0")</f>
        <v>20</v>
      </c>
      <c r="L1136" s="18">
        <f>-_xlfn.MAXIFS('cons 2023 - 2025'!D1137:AM1137,'cons 2023 - 2025'!D1137:AM1137,"&lt;&gt;0")</f>
        <v>4</v>
      </c>
      <c r="M1136" s="19">
        <f>COUNTIF('cons 2023 - 2025'!D1137:AM1137,"&lt;&gt;0")</f>
        <v>8</v>
      </c>
      <c r="N1136" s="21">
        <f>-AVERAGE('cons 2023 - 2025'!D1137:AM1137)</f>
        <v>2.5</v>
      </c>
      <c r="O1136" s="21">
        <f t="shared" si="222"/>
        <v>11.25</v>
      </c>
      <c r="P1136" s="21">
        <f>_xlfn.STDEV.S('cons 2023 - 2025'!D1137:AM1137)</f>
        <v>5.4169047566721291</v>
      </c>
      <c r="Q1136" s="21">
        <f>-AVERAGE('cons 2023 - 2025'!D1137:AM1137)/'⚙ Assumptions'!$B$5</f>
        <v>0.11363636363636363</v>
      </c>
      <c r="R1136" s="21">
        <f>_xlfn.STDEV.S('cons 2023 - 2025'!D1137:AM1137)/SQRT('⚙ Assumptions'!$B$5)</f>
        <v>1.1548879745526115</v>
      </c>
      <c r="S1136" s="21">
        <f>-IF(AVERAGE('cons 2023 - 2025'!D1137:AM1137)=0,"",_xlfn.STDEV.S('cons 2023 - 2025'!D1137:AM1137)/AVERAGE('cons 2023 - 2025'!D1137:AM1137))</f>
        <v>2.1667619026688518</v>
      </c>
      <c r="T1136" s="21" t="str">
        <f t="shared" si="223"/>
        <v>Z</v>
      </c>
      <c r="U1136" s="38">
        <f t="shared" si="224"/>
        <v>0.9</v>
      </c>
      <c r="V1136" s="21">
        <f t="shared" si="225"/>
        <v>1.28</v>
      </c>
      <c r="W1136" s="21">
        <f t="shared" si="226"/>
        <v>9.8056450214003892</v>
      </c>
      <c r="X1136" s="21">
        <f t="shared" si="227"/>
        <v>8.3970527255811884</v>
      </c>
      <c r="Y1136" s="21">
        <f t="shared" si="228"/>
        <v>14.805645021400389</v>
      </c>
      <c r="Z1136" s="21">
        <f t="shared" si="229"/>
        <v>12.063719392247855</v>
      </c>
      <c r="AA1136" s="21">
        <f>-AVERAGE('cons 2023 - 2025'!D1137:AM1137)*12</f>
        <v>30</v>
      </c>
      <c r="AB1136" s="32">
        <f t="shared" si="230"/>
        <v>3.5799999999999998E-2</v>
      </c>
      <c r="AC1136" s="21">
        <f>SQRT((2*AA1136*'⚙ Assumptions'!$B$3)/AB1136)</f>
        <v>501.39470284865672</v>
      </c>
      <c r="AD1136" s="21">
        <f t="shared" si="231"/>
        <v>12.063719392247855</v>
      </c>
      <c r="AE1136" s="21">
        <f t="shared" si="232"/>
        <v>513.45842224090461</v>
      </c>
      <c r="AF1136" s="21">
        <f t="shared" si="233"/>
        <v>5.9833101206606364E-2</v>
      </c>
    </row>
    <row r="1137" spans="1:32" x14ac:dyDescent="0.3">
      <c r="A1137" s="16" t="s">
        <v>2285</v>
      </c>
      <c r="B1137" s="17" t="s">
        <v>2286</v>
      </c>
      <c r="C1137" s="16" t="s">
        <v>8</v>
      </c>
      <c r="D1137" s="16"/>
      <c r="E1137" s="23" t="str">
        <f>VLOOKUP(A1137,Classification!$A$2:$D$1180,4,0)</f>
        <v>C</v>
      </c>
      <c r="F1137" s="26" t="str">
        <f>VLOOKUP(A1137,Classification!$A$2:$E$1180,5,0)</f>
        <v>M</v>
      </c>
      <c r="G1137" s="18">
        <f>VLOOKUP(A1137,'Lead Time'!$A$2:$D$1180,4,0)</f>
        <v>44</v>
      </c>
      <c r="H1137" s="18">
        <f t="shared" si="221"/>
        <v>1.4666666666666666</v>
      </c>
      <c r="I1137" s="27">
        <f>VLOOKUP(A1137,Classification!$A$2:$F$1180,6,0)</f>
        <v>0.17799999999999999</v>
      </c>
      <c r="J1137" s="18">
        <f>-SUM('cons 2023 - 2025'!D1138:AM1138)</f>
        <v>59</v>
      </c>
      <c r="K1137" s="18">
        <f>-_xlfn.MINIFS('cons 2023 - 2025'!D1138:AM1138,'cons 2023 - 2025'!D1138:AM1138,"&lt;&gt;0")</f>
        <v>20</v>
      </c>
      <c r="L1137" s="18">
        <f>-_xlfn.MAXIFS('cons 2023 - 2025'!D1138:AM1138,'cons 2023 - 2025'!D1138:AM1138,"&lt;&gt;0")</f>
        <v>4</v>
      </c>
      <c r="M1137" s="16">
        <f>COUNTIF('cons 2023 - 2025'!D1138:AM1138,"&lt;&gt;0")</f>
        <v>6</v>
      </c>
      <c r="N1137" s="18">
        <f>-AVERAGE('cons 2023 - 2025'!D1138:AM1138)</f>
        <v>1.6388888888888888</v>
      </c>
      <c r="O1137" s="18">
        <f t="shared" si="222"/>
        <v>9.8333333333333339</v>
      </c>
      <c r="P1137" s="18">
        <f>_xlfn.STDEV.S('cons 2023 - 2025'!D1138:AM1138)</f>
        <v>4.4087755201758219</v>
      </c>
      <c r="Q1137" s="18">
        <f>-AVERAGE('cons 2023 - 2025'!D1138:AM1138)/'⚙ Assumptions'!$B$5</f>
        <v>7.4494949494949489E-2</v>
      </c>
      <c r="R1137" s="18">
        <f>_xlfn.STDEV.S('cons 2023 - 2025'!D1138:AM1138)/SQRT('⚙ Assumptions'!$B$5)</f>
        <v>0.93995409915256423</v>
      </c>
      <c r="S1137" s="18">
        <f>-IF(AVERAGE('cons 2023 - 2025'!D1138:AM1138)=0,"",_xlfn.STDEV.S('cons 2023 - 2025'!D1138:AM1138)/AVERAGE('cons 2023 - 2025'!D1138:AM1138))</f>
        <v>2.6901003173954168</v>
      </c>
      <c r="T1137" s="18" t="str">
        <f t="shared" si="223"/>
        <v>Z</v>
      </c>
      <c r="U1137" s="37">
        <f t="shared" si="224"/>
        <v>0.9</v>
      </c>
      <c r="V1137" s="18">
        <f t="shared" si="225"/>
        <v>1.28</v>
      </c>
      <c r="W1137" s="18">
        <f t="shared" si="226"/>
        <v>7.9807361716366643</v>
      </c>
      <c r="X1137" s="18">
        <f t="shared" si="227"/>
        <v>6.8342941515759001</v>
      </c>
      <c r="Y1137" s="18">
        <f t="shared" si="228"/>
        <v>11.258513949414443</v>
      </c>
      <c r="Z1137" s="18">
        <f t="shared" si="229"/>
        <v>9.2379978552796036</v>
      </c>
      <c r="AA1137" s="18">
        <f>-AVERAGE('cons 2023 - 2025'!D1138:AM1138)*12</f>
        <v>19.666666666666664</v>
      </c>
      <c r="AB1137" s="27">
        <f t="shared" si="230"/>
        <v>3.56E-2</v>
      </c>
      <c r="AC1137" s="18">
        <f>SQRT((2*AA1137*'⚙ Assumptions'!$B$3)/AB1137)</f>
        <v>407.09991043802955</v>
      </c>
      <c r="AD1137" s="18">
        <f t="shared" si="231"/>
        <v>9.2379978552796036</v>
      </c>
      <c r="AE1137" s="18">
        <f t="shared" si="232"/>
        <v>416.33790829330917</v>
      </c>
      <c r="AF1137" s="18">
        <f t="shared" si="233"/>
        <v>4.8309189371979505E-2</v>
      </c>
    </row>
    <row r="1138" spans="1:32" x14ac:dyDescent="0.3">
      <c r="A1138" s="19" t="s">
        <v>2287</v>
      </c>
      <c r="B1138" s="20" t="s">
        <v>2288</v>
      </c>
      <c r="C1138" s="16" t="s">
        <v>8</v>
      </c>
      <c r="D1138" s="16" t="str">
        <f>VLOOKUP(A1138,'Lead Time'!$A$2:$C$1180,3,0)</f>
        <v>Mixed Source</v>
      </c>
      <c r="E1138" s="23" t="str">
        <f>VLOOKUP(A1138,Classification!$A$2:$D$1180,4,0)</f>
        <v>C</v>
      </c>
      <c r="F1138" s="24" t="str">
        <f>VLOOKUP(A1138,Classification!$A$2:$E$1180,5,0)</f>
        <v>H</v>
      </c>
      <c r="G1138" s="21">
        <f>VLOOKUP(A1138,'Lead Time'!$A$2:$D$1180,4,0)</f>
        <v>61</v>
      </c>
      <c r="H1138" s="21">
        <f t="shared" si="221"/>
        <v>2.0333333333333332</v>
      </c>
      <c r="I1138" s="32">
        <f>VLOOKUP(A1138,Classification!$A$2:$F$1180,6,0)</f>
        <v>0.16900000000000001</v>
      </c>
      <c r="J1138" s="21">
        <f>-SUM('cons 2023 - 2025'!D1139:AM1139)</f>
        <v>2700</v>
      </c>
      <c r="K1138" s="18">
        <f>-_xlfn.MINIFS('cons 2023 - 2025'!D1139:AM1139,'cons 2023 - 2025'!D1139:AM1139,"&lt;&gt;0")</f>
        <v>400</v>
      </c>
      <c r="L1138" s="18">
        <f>-_xlfn.MAXIFS('cons 2023 - 2025'!D1139:AM1139,'cons 2023 - 2025'!D1139:AM1139,"&lt;&gt;0")</f>
        <v>100</v>
      </c>
      <c r="M1138" s="19">
        <f>COUNTIF('cons 2023 - 2025'!D1139:AM1139,"&lt;&gt;0")</f>
        <v>16</v>
      </c>
      <c r="N1138" s="21">
        <f>-AVERAGE('cons 2023 - 2025'!D1139:AM1139)</f>
        <v>75</v>
      </c>
      <c r="O1138" s="21">
        <f t="shared" si="222"/>
        <v>168.75</v>
      </c>
      <c r="P1138" s="21">
        <f>_xlfn.STDEV.S('cons 2023 - 2025'!D1139:AM1139)</f>
        <v>107.90207200446683</v>
      </c>
      <c r="Q1138" s="21">
        <f>-AVERAGE('cons 2023 - 2025'!D1139:AM1139)/'⚙ Assumptions'!$B$5</f>
        <v>3.4090909090909092</v>
      </c>
      <c r="R1138" s="21">
        <f>_xlfn.STDEV.S('cons 2023 - 2025'!D1139:AM1139)/SQRT('⚙ Assumptions'!$B$5)</f>
        <v>23.004799047606987</v>
      </c>
      <c r="S1138" s="21">
        <f>-IF(AVERAGE('cons 2023 - 2025'!D1139:AM1139)=0,"",_xlfn.STDEV.S('cons 2023 - 2025'!D1139:AM1139)/AVERAGE('cons 2023 - 2025'!D1139:AM1139))</f>
        <v>1.438694293392891</v>
      </c>
      <c r="T1138" s="21" t="str">
        <f t="shared" si="223"/>
        <v>Z</v>
      </c>
      <c r="U1138" s="38">
        <f t="shared" si="224"/>
        <v>0.9</v>
      </c>
      <c r="V1138" s="21">
        <f t="shared" si="225"/>
        <v>1.28</v>
      </c>
      <c r="W1138" s="21">
        <f t="shared" si="226"/>
        <v>229.98172711151383</v>
      </c>
      <c r="X1138" s="21">
        <f t="shared" si="227"/>
        <v>196.94458490603273</v>
      </c>
      <c r="Y1138" s="21">
        <f t="shared" si="228"/>
        <v>437.9362725660593</v>
      </c>
      <c r="Z1138" s="21">
        <f t="shared" si="229"/>
        <v>349.44458490603273</v>
      </c>
      <c r="AA1138" s="21">
        <f>-AVERAGE('cons 2023 - 2025'!D1139:AM1139)*12</f>
        <v>900</v>
      </c>
      <c r="AB1138" s="32">
        <f t="shared" si="230"/>
        <v>3.3800000000000004E-2</v>
      </c>
      <c r="AC1138" s="21">
        <f>SQRT((2*AA1138*'⚙ Assumptions'!$B$3)/AB1138)</f>
        <v>2826.3343185959748</v>
      </c>
      <c r="AD1138" s="21">
        <f t="shared" si="231"/>
        <v>349.44458490603273</v>
      </c>
      <c r="AE1138" s="21">
        <f t="shared" si="232"/>
        <v>3175.7789035020073</v>
      </c>
      <c r="AF1138" s="21">
        <f t="shared" si="233"/>
        <v>0.31843366656181316</v>
      </c>
    </row>
    <row r="1139" spans="1:32" x14ac:dyDescent="0.3">
      <c r="A1139" s="16" t="s">
        <v>2289</v>
      </c>
      <c r="B1139" s="17" t="s">
        <v>2290</v>
      </c>
      <c r="C1139" s="16" t="s">
        <v>8</v>
      </c>
      <c r="D1139" s="16" t="str">
        <f>VLOOKUP(A1139,'Lead Time'!$A$2:$C$1180,3,0)</f>
        <v>Local</v>
      </c>
      <c r="E1139" s="23" t="str">
        <f>VLOOKUP(A1139,Classification!$A$2:$D$1180,4,0)</f>
        <v>C</v>
      </c>
      <c r="F1139" s="24" t="str">
        <f>VLOOKUP(A1139,Classification!$A$2:$E$1180,5,0)</f>
        <v>H</v>
      </c>
      <c r="G1139" s="18">
        <f>VLOOKUP(A1139,'Lead Time'!$A$2:$D$1180,4,0)</f>
        <v>12.2</v>
      </c>
      <c r="H1139" s="18">
        <f t="shared" si="221"/>
        <v>0.40666666666666662</v>
      </c>
      <c r="I1139" s="27">
        <f>VLOOKUP(A1139,Classification!$A$2:$F$1180,6,0)</f>
        <v>0.16700000000000001</v>
      </c>
      <c r="J1139" s="18">
        <f>-SUM('cons 2023 - 2025'!D1140:AM1140)</f>
        <v>4256</v>
      </c>
      <c r="K1139" s="18">
        <f>-_xlfn.MINIFS('cons 2023 - 2025'!D1140:AM1140,'cons 2023 - 2025'!D1140:AM1140,"&lt;&gt;0")</f>
        <v>1008</v>
      </c>
      <c r="L1139" s="18">
        <f>-_xlfn.MAXIFS('cons 2023 - 2025'!D1140:AM1140,'cons 2023 - 2025'!D1140:AM1140,"&lt;&gt;0")</f>
        <v>5</v>
      </c>
      <c r="M1139" s="16">
        <f>COUNTIF('cons 2023 - 2025'!D1140:AM1140,"&lt;&gt;0")</f>
        <v>26</v>
      </c>
      <c r="N1139" s="18">
        <f>-AVERAGE('cons 2023 - 2025'!D1140:AM1140)</f>
        <v>118.22222222222223</v>
      </c>
      <c r="O1139" s="18">
        <f t="shared" si="222"/>
        <v>163.69230769230768</v>
      </c>
      <c r="P1139" s="18">
        <f>_xlfn.STDEV.S('cons 2023 - 2025'!D1140:AM1140)</f>
        <v>205.03116294304576</v>
      </c>
      <c r="Q1139" s="18">
        <f>-AVERAGE('cons 2023 - 2025'!D1140:AM1140)/'⚙ Assumptions'!$B$5</f>
        <v>5.3737373737373737</v>
      </c>
      <c r="R1139" s="18">
        <f>_xlfn.STDEV.S('cons 2023 - 2025'!D1140:AM1140)/SQRT('⚙ Assumptions'!$B$5)</f>
        <v>43.712790814681242</v>
      </c>
      <c r="S1139" s="18">
        <f>-IF(AVERAGE('cons 2023 - 2025'!D1140:AM1140)=0,"",_xlfn.STDEV.S('cons 2023 - 2025'!D1140:AM1140)/AVERAGE('cons 2023 - 2025'!D1140:AM1140))</f>
        <v>1.7342861527137328</v>
      </c>
      <c r="T1139" s="18" t="str">
        <f t="shared" si="223"/>
        <v>Z</v>
      </c>
      <c r="U1139" s="37">
        <f t="shared" si="224"/>
        <v>0.9</v>
      </c>
      <c r="V1139" s="18">
        <f t="shared" si="225"/>
        <v>1.28</v>
      </c>
      <c r="W1139" s="18">
        <f t="shared" si="226"/>
        <v>195.43323439750645</v>
      </c>
      <c r="X1139" s="18">
        <f t="shared" si="227"/>
        <v>167.35902329578326</v>
      </c>
      <c r="Y1139" s="18">
        <f t="shared" si="228"/>
        <v>260.99283035710243</v>
      </c>
      <c r="Z1139" s="18">
        <f t="shared" si="229"/>
        <v>215.43606033282029</v>
      </c>
      <c r="AA1139" s="18">
        <f>-AVERAGE('cons 2023 - 2025'!D1140:AM1140)*12</f>
        <v>1418.6666666666667</v>
      </c>
      <c r="AB1139" s="27">
        <f t="shared" si="230"/>
        <v>3.3400000000000006E-2</v>
      </c>
      <c r="AC1139" s="18">
        <f>SQRT((2*AA1139*'⚙ Assumptions'!$B$3)/AB1139)</f>
        <v>3569.6659465641706</v>
      </c>
      <c r="AD1139" s="18">
        <f t="shared" si="231"/>
        <v>215.43606033282029</v>
      </c>
      <c r="AE1139" s="18">
        <f t="shared" si="232"/>
        <v>3785.102006896991</v>
      </c>
      <c r="AF1139" s="18">
        <f t="shared" si="233"/>
        <v>0.39742280871747782</v>
      </c>
    </row>
    <row r="1140" spans="1:32" x14ac:dyDescent="0.3">
      <c r="A1140" s="19" t="s">
        <v>2291</v>
      </c>
      <c r="B1140" s="20" t="s">
        <v>2292</v>
      </c>
      <c r="C1140" s="16" t="s">
        <v>8</v>
      </c>
      <c r="D1140" s="16" t="str">
        <f>VLOOKUP(A1140,'Lead Time'!$A$2:$C$1180,3,0)</f>
        <v>Local</v>
      </c>
      <c r="E1140" s="23" t="str">
        <f>VLOOKUP(A1140,Classification!$A$2:$D$1180,4,0)</f>
        <v>C</v>
      </c>
      <c r="F1140" s="25" t="str">
        <f>VLOOKUP(A1140,Classification!$A$2:$E$1180,5,0)</f>
        <v>L</v>
      </c>
      <c r="G1140" s="21">
        <f>VLOOKUP(A1140,'Lead Time'!$A$2:$D$1180,4,0)</f>
        <v>8</v>
      </c>
      <c r="H1140" s="21">
        <f t="shared" si="221"/>
        <v>0.26666666666666666</v>
      </c>
      <c r="I1140" s="32">
        <f>VLOOKUP(A1140,Classification!$A$2:$F$1180,6,0)</f>
        <v>0.161</v>
      </c>
      <c r="J1140" s="21">
        <f>-SUM('cons 2023 - 2025'!D1141:AM1141)</f>
        <v>108</v>
      </c>
      <c r="K1140" s="18">
        <f>-_xlfn.MINIFS('cons 2023 - 2025'!D1141:AM1141,'cons 2023 - 2025'!D1141:AM1141,"&lt;&gt;0")</f>
        <v>30</v>
      </c>
      <c r="L1140" s="18">
        <f>-_xlfn.MAXIFS('cons 2023 - 2025'!D1141:AM1141,'cons 2023 - 2025'!D1141:AM1141,"&lt;&gt;0")</f>
        <v>10</v>
      </c>
      <c r="M1140" s="19">
        <f>COUNTIF('cons 2023 - 2025'!D1141:AM1141,"&lt;&gt;0")</f>
        <v>5</v>
      </c>
      <c r="N1140" s="21">
        <f>-AVERAGE('cons 2023 - 2025'!D1141:AM1141)</f>
        <v>3</v>
      </c>
      <c r="O1140" s="21">
        <f t="shared" si="222"/>
        <v>21.6</v>
      </c>
      <c r="P1140" s="21">
        <f>_xlfn.STDEV.S('cons 2023 - 2025'!D1141:AM1141)</f>
        <v>8.0356349202429911</v>
      </c>
      <c r="Q1140" s="21">
        <f>-AVERAGE('cons 2023 - 2025'!D1141:AM1141)/'⚙ Assumptions'!$B$5</f>
        <v>0.13636363636363635</v>
      </c>
      <c r="R1140" s="21">
        <f>_xlfn.STDEV.S('cons 2023 - 2025'!D1141:AM1141)/SQRT('⚙ Assumptions'!$B$5)</f>
        <v>1.7132031213679642</v>
      </c>
      <c r="S1140" s="21">
        <f>-IF(AVERAGE('cons 2023 - 2025'!D1141:AM1141)=0,"",_xlfn.STDEV.S('cons 2023 - 2025'!D1141:AM1141)/AVERAGE('cons 2023 - 2025'!D1141:AM1141))</f>
        <v>2.6785449734143305</v>
      </c>
      <c r="T1140" s="21" t="str">
        <f t="shared" si="223"/>
        <v>Z</v>
      </c>
      <c r="U1140" s="38">
        <f t="shared" si="224"/>
        <v>0.9</v>
      </c>
      <c r="V1140" s="21">
        <f t="shared" si="225"/>
        <v>1.28</v>
      </c>
      <c r="W1140" s="21">
        <f t="shared" si="226"/>
        <v>6.2024578287065468</v>
      </c>
      <c r="X1140" s="21">
        <f t="shared" si="227"/>
        <v>5.31146755793986</v>
      </c>
      <c r="Y1140" s="21">
        <f t="shared" si="228"/>
        <v>7.2933669196156377</v>
      </c>
      <c r="Z1140" s="21">
        <f t="shared" si="229"/>
        <v>6.1114675579398599</v>
      </c>
      <c r="AA1140" s="21">
        <f>-AVERAGE('cons 2023 - 2025'!D1141:AM1141)*12</f>
        <v>36</v>
      </c>
      <c r="AB1140" s="32">
        <f t="shared" si="230"/>
        <v>3.2199999999999999E-2</v>
      </c>
      <c r="AC1140" s="21">
        <f>SQRT((2*AA1140*'⚙ Assumptions'!$B$3)/AB1140)</f>
        <v>579.14050687900817</v>
      </c>
      <c r="AD1140" s="21">
        <f t="shared" si="231"/>
        <v>6.1114675579398599</v>
      </c>
      <c r="AE1140" s="21">
        <f t="shared" si="232"/>
        <v>585.25197443694799</v>
      </c>
      <c r="AF1140" s="21">
        <f t="shared" si="233"/>
        <v>6.2161081071680217E-2</v>
      </c>
    </row>
    <row r="1141" spans="1:32" x14ac:dyDescent="0.3">
      <c r="A1141" s="16" t="s">
        <v>2293</v>
      </c>
      <c r="B1141" s="17" t="s">
        <v>2294</v>
      </c>
      <c r="C1141" s="16" t="s">
        <v>8</v>
      </c>
      <c r="D1141" s="16" t="str">
        <f>VLOOKUP(A1141,'Lead Time'!$A$2:$C$1180,3,0)</f>
        <v>Local</v>
      </c>
      <c r="E1141" s="23" t="str">
        <f>VLOOKUP(A1141,Classification!$A$2:$D$1180,4,0)</f>
        <v>C</v>
      </c>
      <c r="F1141" s="25" t="str">
        <f>VLOOKUP(A1141,Classification!$A$2:$E$1180,5,0)</f>
        <v>L</v>
      </c>
      <c r="G1141" s="18">
        <f>VLOOKUP(A1141,'Lead Time'!$A$2:$D$1180,4,0)</f>
        <v>13.666666666666666</v>
      </c>
      <c r="H1141" s="18">
        <f t="shared" si="221"/>
        <v>0.45555555555555555</v>
      </c>
      <c r="I1141" s="27">
        <f>VLOOKUP(A1141,Classification!$A$2:$F$1180,6,0)</f>
        <v>0.14899999999999999</v>
      </c>
      <c r="J1141" s="18">
        <f>-SUM('cons 2023 - 2025'!D1142:AM1142)</f>
        <v>630</v>
      </c>
      <c r="K1141" s="18">
        <f>-_xlfn.MINIFS('cons 2023 - 2025'!D1142:AM1142,'cons 2023 - 2025'!D1142:AM1142,"&lt;&gt;0")</f>
        <v>200</v>
      </c>
      <c r="L1141" s="18">
        <f>-_xlfn.MAXIFS('cons 2023 - 2025'!D1142:AM1142,'cons 2023 - 2025'!D1142:AM1142,"&lt;&gt;0")</f>
        <v>4</v>
      </c>
      <c r="M1141" s="16">
        <f>COUNTIF('cons 2023 - 2025'!D1142:AM1142,"&lt;&gt;0")</f>
        <v>14</v>
      </c>
      <c r="N1141" s="18">
        <f>-AVERAGE('cons 2023 - 2025'!D1142:AM1142)</f>
        <v>17.5</v>
      </c>
      <c r="O1141" s="18">
        <f t="shared" si="222"/>
        <v>45</v>
      </c>
      <c r="P1141" s="18">
        <f>_xlfn.STDEV.S('cons 2023 - 2025'!D1142:AM1142)</f>
        <v>42.786847111165898</v>
      </c>
      <c r="Q1141" s="18">
        <f>-AVERAGE('cons 2023 - 2025'!D1142:AM1142)/'⚙ Assumptions'!$B$5</f>
        <v>0.79545454545454541</v>
      </c>
      <c r="R1141" s="18">
        <f>_xlfn.STDEV.S('cons 2023 - 2025'!D1142:AM1142)/SQRT('⚙ Assumptions'!$B$5)</f>
        <v>9.1221864546985501</v>
      </c>
      <c r="S1141" s="18">
        <f>-IF(AVERAGE('cons 2023 - 2025'!D1142:AM1142)=0,"",_xlfn.STDEV.S('cons 2023 - 2025'!D1142:AM1142)/AVERAGE('cons 2023 - 2025'!D1142:AM1142))</f>
        <v>2.4449626920666225</v>
      </c>
      <c r="T1141" s="18" t="str">
        <f t="shared" si="223"/>
        <v>Z</v>
      </c>
      <c r="U1141" s="37">
        <f t="shared" si="224"/>
        <v>0.9</v>
      </c>
      <c r="V1141" s="18">
        <f t="shared" si="225"/>
        <v>1.28</v>
      </c>
      <c r="W1141" s="18">
        <f t="shared" si="226"/>
        <v>43.165841874819307</v>
      </c>
      <c r="X1141" s="18">
        <f t="shared" si="227"/>
        <v>36.965018555729095</v>
      </c>
      <c r="Y1141" s="18">
        <f t="shared" si="228"/>
        <v>54.037053996031425</v>
      </c>
      <c r="Z1141" s="18">
        <f t="shared" si="229"/>
        <v>44.937240777951317</v>
      </c>
      <c r="AA1141" s="18">
        <f>-AVERAGE('cons 2023 - 2025'!D1142:AM1142)*12</f>
        <v>210</v>
      </c>
      <c r="AB1141" s="27">
        <f t="shared" si="230"/>
        <v>2.98E-2</v>
      </c>
      <c r="AC1141" s="18">
        <f>SQRT((2*AA1141*'⚙ Assumptions'!$B$3)/AB1141)</f>
        <v>1453.9924207957699</v>
      </c>
      <c r="AD1141" s="18">
        <f t="shared" si="231"/>
        <v>44.937240777951317</v>
      </c>
      <c r="AE1141" s="18">
        <f t="shared" si="232"/>
        <v>1498.9296615737212</v>
      </c>
      <c r="AF1141" s="18">
        <f t="shared" si="233"/>
        <v>0.14442991379904649</v>
      </c>
    </row>
    <row r="1142" spans="1:32" x14ac:dyDescent="0.3">
      <c r="A1142" s="19" t="s">
        <v>2295</v>
      </c>
      <c r="B1142" s="20" t="s">
        <v>2296</v>
      </c>
      <c r="C1142" s="16" t="s">
        <v>8</v>
      </c>
      <c r="D1142" s="16" t="str">
        <f>VLOOKUP(A1142,'Lead Time'!$A$2:$C$1180,3,0)</f>
        <v>Local</v>
      </c>
      <c r="E1142" s="23" t="str">
        <f>VLOOKUP(A1142,Classification!$A$2:$D$1180,4,0)</f>
        <v>C</v>
      </c>
      <c r="F1142" s="25" t="str">
        <f>VLOOKUP(A1142,Classification!$A$2:$E$1180,5,0)</f>
        <v>L</v>
      </c>
      <c r="G1142" s="21">
        <f>VLOOKUP(A1142,'Lead Time'!$A$2:$D$1180,4,0)</f>
        <v>7</v>
      </c>
      <c r="H1142" s="21">
        <f t="shared" si="221"/>
        <v>0.23333333333333334</v>
      </c>
      <c r="I1142" s="32">
        <f>VLOOKUP(A1142,Classification!$A$2:$F$1180,6,0)</f>
        <v>0.14399999999999999</v>
      </c>
      <c r="J1142" s="21">
        <f>-SUM('cons 2023 - 2025'!D1143:AM1143)</f>
        <v>110</v>
      </c>
      <c r="K1142" s="18">
        <f>-_xlfn.MINIFS('cons 2023 - 2025'!D1143:AM1143,'cons 2023 - 2025'!D1143:AM1143,"&lt;&gt;0")</f>
        <v>50</v>
      </c>
      <c r="L1142" s="18">
        <f>-_xlfn.MAXIFS('cons 2023 - 2025'!D1143:AM1143,'cons 2023 - 2025'!D1143:AM1143,"&lt;&gt;0")</f>
        <v>4</v>
      </c>
      <c r="M1142" s="19">
        <f>COUNTIF('cons 2023 - 2025'!D1143:AM1143,"&lt;&gt;0")</f>
        <v>5</v>
      </c>
      <c r="N1142" s="21">
        <f>-AVERAGE('cons 2023 - 2025'!D1143:AM1143)</f>
        <v>3.0555555555555554</v>
      </c>
      <c r="O1142" s="21">
        <f t="shared" si="222"/>
        <v>22</v>
      </c>
      <c r="P1142" s="21">
        <f>_xlfn.STDEV.S('cons 2023 - 2025'!D1143:AM1143)</f>
        <v>9.6152986565144314</v>
      </c>
      <c r="Q1142" s="21">
        <f>-AVERAGE('cons 2023 - 2025'!D1143:AM1143)/'⚙ Assumptions'!$B$5</f>
        <v>0.13888888888888887</v>
      </c>
      <c r="R1142" s="21">
        <f>_xlfn.STDEV.S('cons 2023 - 2025'!D1143:AM1143)/SQRT('⚙ Assumptions'!$B$5)</f>
        <v>2.0499885615420155</v>
      </c>
      <c r="S1142" s="21">
        <f>-IF(AVERAGE('cons 2023 - 2025'!D1143:AM1143)=0,"",_xlfn.STDEV.S('cons 2023 - 2025'!D1143:AM1143)/AVERAGE('cons 2023 - 2025'!D1143:AM1143))</f>
        <v>3.1468250148592687</v>
      </c>
      <c r="T1142" s="21" t="str">
        <f t="shared" si="223"/>
        <v>Z</v>
      </c>
      <c r="U1142" s="38">
        <f t="shared" si="224"/>
        <v>0.9</v>
      </c>
      <c r="V1142" s="21">
        <f t="shared" si="225"/>
        <v>1.28</v>
      </c>
      <c r="W1142" s="21">
        <f t="shared" si="226"/>
        <v>6.9424127031900182</v>
      </c>
      <c r="X1142" s="21">
        <f t="shared" si="227"/>
        <v>5.9451270553036704</v>
      </c>
      <c r="Y1142" s="21">
        <f t="shared" si="228"/>
        <v>7.9146349254122406</v>
      </c>
      <c r="Z1142" s="21">
        <f t="shared" si="229"/>
        <v>6.6580900182666332</v>
      </c>
      <c r="AA1142" s="21">
        <f>-AVERAGE('cons 2023 - 2025'!D1143:AM1143)*12</f>
        <v>36.666666666666664</v>
      </c>
      <c r="AB1142" s="32">
        <f t="shared" si="230"/>
        <v>2.8799999999999999E-2</v>
      </c>
      <c r="AC1142" s="21">
        <f>SQRT((2*AA1142*'⚙ Assumptions'!$B$3)/AB1142)</f>
        <v>618.01654059130522</v>
      </c>
      <c r="AD1142" s="21">
        <f t="shared" si="231"/>
        <v>6.6580900182666332</v>
      </c>
      <c r="AE1142" s="21">
        <f t="shared" si="232"/>
        <v>624.67463060957186</v>
      </c>
      <c r="AF1142" s="21">
        <f t="shared" si="233"/>
        <v>5.9329587896765304E-2</v>
      </c>
    </row>
    <row r="1143" spans="1:32" x14ac:dyDescent="0.3">
      <c r="A1143" s="16" t="s">
        <v>2297</v>
      </c>
      <c r="B1143" s="17" t="s">
        <v>2298</v>
      </c>
      <c r="C1143" s="16" t="s">
        <v>8</v>
      </c>
      <c r="D1143" s="16" t="str">
        <f>VLOOKUP(A1143,'Lead Time'!$A$2:$C$1180,3,0)</f>
        <v>Local</v>
      </c>
      <c r="E1143" s="23" t="str">
        <f>VLOOKUP(A1143,Classification!$A$2:$D$1180,4,0)</f>
        <v>C</v>
      </c>
      <c r="F1143" s="25" t="str">
        <f>VLOOKUP(A1143,Classification!$A$2:$E$1180,5,0)</f>
        <v>L</v>
      </c>
      <c r="G1143" s="18">
        <f>VLOOKUP(A1143,'Lead Time'!$A$2:$D$1180,4,0)</f>
        <v>17.5</v>
      </c>
      <c r="H1143" s="18">
        <f t="shared" si="221"/>
        <v>0.58333333333333337</v>
      </c>
      <c r="I1143" s="27">
        <f>VLOOKUP(A1143,Classification!$A$2:$F$1180,6,0)</f>
        <v>0.14399999999999999</v>
      </c>
      <c r="J1143" s="18">
        <f>-SUM('cons 2023 - 2025'!D1144:AM1144)</f>
        <v>59</v>
      </c>
      <c r="K1143" s="18">
        <f>-_xlfn.MINIFS('cons 2023 - 2025'!D1144:AM1144,'cons 2023 - 2025'!D1144:AM1144,"&lt;&gt;0")</f>
        <v>22</v>
      </c>
      <c r="L1143" s="18">
        <f>-_xlfn.MAXIFS('cons 2023 - 2025'!D1144:AM1144,'cons 2023 - 2025'!D1144:AM1144,"&lt;&gt;0")</f>
        <v>3</v>
      </c>
      <c r="M1143" s="16">
        <f>COUNTIF('cons 2023 - 2025'!D1144:AM1144,"&lt;&gt;0")</f>
        <v>5</v>
      </c>
      <c r="N1143" s="18">
        <f>-AVERAGE('cons 2023 - 2025'!D1144:AM1144)</f>
        <v>1.6388888888888888</v>
      </c>
      <c r="O1143" s="18">
        <f t="shared" si="222"/>
        <v>11.8</v>
      </c>
      <c r="P1143" s="18">
        <f>_xlfn.STDEV.S('cons 2023 - 2025'!D1144:AM1144)</f>
        <v>5.1054748080734873</v>
      </c>
      <c r="Q1143" s="18">
        <f>-AVERAGE('cons 2023 - 2025'!D1144:AM1144)/'⚙ Assumptions'!$B$5</f>
        <v>7.4494949494949489E-2</v>
      </c>
      <c r="R1143" s="18">
        <f>_xlfn.STDEV.S('cons 2023 - 2025'!D1144:AM1144)/SQRT('⚙ Assumptions'!$B$5)</f>
        <v>1.0884908864167901</v>
      </c>
      <c r="S1143" s="18">
        <f>-IF(AVERAGE('cons 2023 - 2025'!D1144:AM1144)=0,"",_xlfn.STDEV.S('cons 2023 - 2025'!D1144:AM1144)/AVERAGE('cons 2023 - 2025'!D1144:AM1144))</f>
        <v>3.1152049676380602</v>
      </c>
      <c r="T1143" s="18" t="str">
        <f t="shared" si="223"/>
        <v>Z</v>
      </c>
      <c r="U1143" s="37">
        <f t="shared" si="224"/>
        <v>0.9</v>
      </c>
      <c r="V1143" s="18">
        <f t="shared" si="225"/>
        <v>1.28</v>
      </c>
      <c r="W1143" s="18">
        <f t="shared" si="226"/>
        <v>5.8284596090340548</v>
      </c>
      <c r="X1143" s="18">
        <f t="shared" si="227"/>
        <v>4.9911946168932051</v>
      </c>
      <c r="Y1143" s="18">
        <f t="shared" si="228"/>
        <v>7.1321212251956707</v>
      </c>
      <c r="Z1143" s="18">
        <f t="shared" si="229"/>
        <v>5.9472131354117241</v>
      </c>
      <c r="AA1143" s="18">
        <f>-AVERAGE('cons 2023 - 2025'!D1144:AM1144)*12</f>
        <v>19.666666666666664</v>
      </c>
      <c r="AB1143" s="27">
        <f t="shared" si="230"/>
        <v>2.8799999999999999E-2</v>
      </c>
      <c r="AC1143" s="18">
        <f>SQRT((2*AA1143*'⚙ Assumptions'!$B$3)/AB1143)</f>
        <v>452.61585380000895</v>
      </c>
      <c r="AD1143" s="18">
        <f t="shared" si="231"/>
        <v>5.9472131354117241</v>
      </c>
      <c r="AE1143" s="18">
        <f t="shared" si="232"/>
        <v>458.56306693542069</v>
      </c>
      <c r="AF1143" s="18">
        <f t="shared" si="233"/>
        <v>4.345112196480086E-2</v>
      </c>
    </row>
    <row r="1144" spans="1:32" x14ac:dyDescent="0.3">
      <c r="A1144" s="19" t="s">
        <v>2299</v>
      </c>
      <c r="B1144" s="20" t="s">
        <v>2300</v>
      </c>
      <c r="C1144" s="16" t="s">
        <v>8</v>
      </c>
      <c r="D1144" s="16"/>
      <c r="E1144" s="23" t="str">
        <f>VLOOKUP(A1144,Classification!$A$2:$D$1180,4,0)</f>
        <v>C</v>
      </c>
      <c r="F1144" s="25" t="str">
        <f>VLOOKUP(A1144,Classification!$A$2:$E$1180,5,0)</f>
        <v>L</v>
      </c>
      <c r="G1144" s="21">
        <f>VLOOKUP(A1144,'Lead Time'!$A$2:$D$1180,4,0)</f>
        <v>44</v>
      </c>
      <c r="H1144" s="21">
        <f t="shared" si="221"/>
        <v>1.4666666666666666</v>
      </c>
      <c r="I1144" s="32">
        <f>VLOOKUP(A1144,Classification!$A$2:$F$1180,6,0)</f>
        <v>0.13900000000000001</v>
      </c>
      <c r="J1144" s="21">
        <f>-SUM('cons 2023 - 2025'!D1145:AM1145)</f>
        <v>106</v>
      </c>
      <c r="K1144" s="18">
        <f>-_xlfn.MINIFS('cons 2023 - 2025'!D1145:AM1145,'cons 2023 - 2025'!D1145:AM1145,"&lt;&gt;0")</f>
        <v>50</v>
      </c>
      <c r="L1144" s="18">
        <f>-_xlfn.MAXIFS('cons 2023 - 2025'!D1145:AM1145,'cons 2023 - 2025'!D1145:AM1145,"&lt;&gt;0")</f>
        <v>4</v>
      </c>
      <c r="M1144" s="19">
        <f>COUNTIF('cons 2023 - 2025'!D1145:AM1145,"&lt;&gt;0")</f>
        <v>6</v>
      </c>
      <c r="N1144" s="21">
        <f>-AVERAGE('cons 2023 - 2025'!D1145:AM1145)</f>
        <v>2.9444444444444446</v>
      </c>
      <c r="O1144" s="21">
        <f t="shared" si="222"/>
        <v>17.666666666666668</v>
      </c>
      <c r="P1144" s="21">
        <f>_xlfn.STDEV.S('cons 2023 - 2025'!D1145:AM1145)</f>
        <v>9.4625410191809749</v>
      </c>
      <c r="Q1144" s="21">
        <f>-AVERAGE('cons 2023 - 2025'!D1145:AM1145)/'⚙ Assumptions'!$B$5</f>
        <v>0.13383838383838384</v>
      </c>
      <c r="R1144" s="21">
        <f>_xlfn.STDEV.S('cons 2023 - 2025'!D1145:AM1145)/SQRT('⚙ Assumptions'!$B$5)</f>
        <v>2.0174205238337319</v>
      </c>
      <c r="S1144" s="21">
        <f>-IF(AVERAGE('cons 2023 - 2025'!D1145:AM1145)=0,"",_xlfn.STDEV.S('cons 2023 - 2025'!D1145:AM1145)/AVERAGE('cons 2023 - 2025'!D1145:AM1145))</f>
        <v>3.2136931763256138</v>
      </c>
      <c r="T1144" s="21" t="str">
        <f t="shared" si="223"/>
        <v>Z</v>
      </c>
      <c r="U1144" s="38">
        <f t="shared" si="224"/>
        <v>0.9</v>
      </c>
      <c r="V1144" s="21">
        <f t="shared" si="225"/>
        <v>1.28</v>
      </c>
      <c r="W1144" s="21">
        <f t="shared" si="226"/>
        <v>17.129028920111953</v>
      </c>
      <c r="X1144" s="21">
        <f t="shared" si="227"/>
        <v>14.668424021701282</v>
      </c>
      <c r="Y1144" s="21">
        <f t="shared" si="228"/>
        <v>23.017917809000842</v>
      </c>
      <c r="Z1144" s="21">
        <f t="shared" si="229"/>
        <v>18.9869425402198</v>
      </c>
      <c r="AA1144" s="21">
        <f>-AVERAGE('cons 2023 - 2025'!D1145:AM1145)*12</f>
        <v>35.333333333333336</v>
      </c>
      <c r="AB1144" s="32">
        <f t="shared" si="230"/>
        <v>2.7800000000000005E-2</v>
      </c>
      <c r="AC1144" s="21">
        <f>SQRT((2*AA1144*'⚙ Assumptions'!$B$3)/AB1144)</f>
        <v>617.49086149414143</v>
      </c>
      <c r="AD1144" s="21">
        <f t="shared" si="231"/>
        <v>18.9869425402198</v>
      </c>
      <c r="AE1144" s="21">
        <f t="shared" si="232"/>
        <v>636.47780403436127</v>
      </c>
      <c r="AF1144" s="21">
        <f t="shared" si="233"/>
        <v>5.7220819831790448E-2</v>
      </c>
    </row>
    <row r="1145" spans="1:32" x14ac:dyDescent="0.3">
      <c r="A1145" s="16" t="s">
        <v>2301</v>
      </c>
      <c r="B1145" s="17" t="s">
        <v>2302</v>
      </c>
      <c r="C1145" s="16" t="s">
        <v>8</v>
      </c>
      <c r="D1145" s="16" t="str">
        <f>VLOOKUP(A1145,'Lead Time'!$A$2:$C$1180,3,0)</f>
        <v>Local</v>
      </c>
      <c r="E1145" s="23" t="str">
        <f>VLOOKUP(A1145,Classification!$A$2:$D$1180,4,0)</f>
        <v>C</v>
      </c>
      <c r="F1145" s="25" t="str">
        <f>VLOOKUP(A1145,Classification!$A$2:$E$1180,5,0)</f>
        <v>L</v>
      </c>
      <c r="G1145" s="18">
        <f>VLOOKUP(A1145,'Lead Time'!$A$2:$D$1180,4,0)</f>
        <v>8.6</v>
      </c>
      <c r="H1145" s="18">
        <f t="shared" si="221"/>
        <v>0.28666666666666668</v>
      </c>
      <c r="I1145" s="27">
        <f>VLOOKUP(A1145,Classification!$A$2:$F$1180,6,0)</f>
        <v>0.13300000000000001</v>
      </c>
      <c r="J1145" s="18">
        <f>-SUM('cons 2023 - 2025'!D1146:AM1146)</f>
        <v>198</v>
      </c>
      <c r="K1145" s="18">
        <f>-_xlfn.MINIFS('cons 2023 - 2025'!D1146:AM1146,'cons 2023 - 2025'!D1146:AM1146,"&lt;&gt;0")</f>
        <v>50</v>
      </c>
      <c r="L1145" s="18">
        <f>-_xlfn.MAXIFS('cons 2023 - 2025'!D1146:AM1146,'cons 2023 - 2025'!D1146:AM1146,"&lt;&gt;0")</f>
        <v>10</v>
      </c>
      <c r="M1145" s="16">
        <f>COUNTIF('cons 2023 - 2025'!D1146:AM1146,"&lt;&gt;0")</f>
        <v>7</v>
      </c>
      <c r="N1145" s="18">
        <f>-AVERAGE('cons 2023 - 2025'!D1146:AM1146)</f>
        <v>5.5</v>
      </c>
      <c r="O1145" s="18">
        <f t="shared" si="222"/>
        <v>28.285714285714285</v>
      </c>
      <c r="P1145" s="18">
        <f>_xlfn.STDEV.S('cons 2023 - 2025'!D1146:AM1146)</f>
        <v>12.911788633426653</v>
      </c>
      <c r="Q1145" s="18">
        <f>-AVERAGE('cons 2023 - 2025'!D1146:AM1146)/'⚙ Assumptions'!$B$5</f>
        <v>0.25</v>
      </c>
      <c r="R1145" s="18">
        <f>_xlfn.STDEV.S('cons 2023 - 2025'!D1146:AM1146)/SQRT('⚙ Assumptions'!$B$5)</f>
        <v>2.7528025860787908</v>
      </c>
      <c r="S1145" s="18">
        <f>-IF(AVERAGE('cons 2023 - 2025'!D1146:AM1146)=0,"",_xlfn.STDEV.S('cons 2023 - 2025'!D1146:AM1146)/AVERAGE('cons 2023 - 2025'!D1146:AM1146))</f>
        <v>2.3475979333503005</v>
      </c>
      <c r="T1145" s="18" t="str">
        <f t="shared" si="223"/>
        <v>Z</v>
      </c>
      <c r="U1145" s="37">
        <f t="shared" si="224"/>
        <v>0.9</v>
      </c>
      <c r="V1145" s="18">
        <f t="shared" si="225"/>
        <v>1.28</v>
      </c>
      <c r="W1145" s="18">
        <f t="shared" si="226"/>
        <v>10.333186380745332</v>
      </c>
      <c r="X1145" s="18">
        <f t="shared" si="227"/>
        <v>8.8488121559579138</v>
      </c>
      <c r="Y1145" s="18">
        <f t="shared" si="228"/>
        <v>12.483186380745332</v>
      </c>
      <c r="Z1145" s="18">
        <f t="shared" si="229"/>
        <v>10.42547882262458</v>
      </c>
      <c r="AA1145" s="18">
        <f>-AVERAGE('cons 2023 - 2025'!D1146:AM1146)*12</f>
        <v>66</v>
      </c>
      <c r="AB1145" s="27">
        <f t="shared" si="230"/>
        <v>2.6600000000000002E-2</v>
      </c>
      <c r="AC1145" s="18">
        <f>SQRT((2*AA1145*'⚙ Assumptions'!$B$3)/AB1145)</f>
        <v>862.76352626640346</v>
      </c>
      <c r="AD1145" s="18">
        <f t="shared" si="231"/>
        <v>10.42547882262458</v>
      </c>
      <c r="AE1145" s="18">
        <f t="shared" si="232"/>
        <v>873.189005089028</v>
      </c>
      <c r="AF1145" s="18">
        <f t="shared" si="233"/>
        <v>7.6498365995621112E-2</v>
      </c>
    </row>
    <row r="1146" spans="1:32" x14ac:dyDescent="0.3">
      <c r="A1146" s="19" t="s">
        <v>2303</v>
      </c>
      <c r="B1146" s="20" t="s">
        <v>2304</v>
      </c>
      <c r="C1146" s="16" t="s">
        <v>8</v>
      </c>
      <c r="D1146" s="16" t="str">
        <f>VLOOKUP(A1146,'Lead Time'!$A$2:$C$1180,3,0)</f>
        <v>Local</v>
      </c>
      <c r="E1146" s="23" t="str">
        <f>VLOOKUP(A1146,Classification!$A$2:$D$1180,4,0)</f>
        <v>C</v>
      </c>
      <c r="F1146" s="26" t="str">
        <f>VLOOKUP(A1146,Classification!$A$2:$E$1180,5,0)</f>
        <v>M</v>
      </c>
      <c r="G1146" s="21">
        <f>VLOOKUP(A1146,'Lead Time'!$A$2:$D$1180,4,0)</f>
        <v>12.5</v>
      </c>
      <c r="H1146" s="21">
        <f t="shared" si="221"/>
        <v>0.41666666666666669</v>
      </c>
      <c r="I1146" s="32">
        <f>VLOOKUP(A1146,Classification!$A$2:$F$1180,6,0)</f>
        <v>0.13</v>
      </c>
      <c r="J1146" s="21">
        <f>-SUM('cons 2023 - 2025'!D1147:AM1147)</f>
        <v>1215</v>
      </c>
      <c r="K1146" s="18">
        <f>-_xlfn.MINIFS('cons 2023 - 2025'!D1147:AM1147,'cons 2023 - 2025'!D1147:AM1147,"&lt;&gt;0")</f>
        <v>220</v>
      </c>
      <c r="L1146" s="18">
        <f>-_xlfn.MAXIFS('cons 2023 - 2025'!D1147:AM1147,'cons 2023 - 2025'!D1147:AM1147,"&lt;&gt;0")</f>
        <v>4</v>
      </c>
      <c r="M1146" s="19">
        <f>COUNTIF('cons 2023 - 2025'!D1147:AM1147,"&lt;&gt;0")</f>
        <v>15</v>
      </c>
      <c r="N1146" s="21">
        <f>-AVERAGE('cons 2023 - 2025'!D1147:AM1147)</f>
        <v>33.75</v>
      </c>
      <c r="O1146" s="21">
        <f t="shared" si="222"/>
        <v>81</v>
      </c>
      <c r="P1146" s="21">
        <f>_xlfn.STDEV.S('cons 2023 - 2025'!D1147:AM1147)</f>
        <v>62.820094601284119</v>
      </c>
      <c r="Q1146" s="21">
        <f>-AVERAGE('cons 2023 - 2025'!D1147:AM1147)/'⚙ Assumptions'!$B$5</f>
        <v>1.5340909090909092</v>
      </c>
      <c r="R1146" s="21">
        <f>_xlfn.STDEV.S('cons 2023 - 2025'!D1147:AM1147)/SQRT('⚙ Assumptions'!$B$5)</f>
        <v>13.393289170520989</v>
      </c>
      <c r="S1146" s="21">
        <f>-IF(AVERAGE('cons 2023 - 2025'!D1147:AM1147)=0,"",_xlfn.STDEV.S('cons 2023 - 2025'!D1147:AM1147)/AVERAGE('cons 2023 - 2025'!D1147:AM1147))</f>
        <v>1.8613361363343444</v>
      </c>
      <c r="T1146" s="21" t="str">
        <f t="shared" si="223"/>
        <v>Z</v>
      </c>
      <c r="U1146" s="38">
        <f t="shared" si="224"/>
        <v>0.9</v>
      </c>
      <c r="V1146" s="21">
        <f t="shared" si="225"/>
        <v>1.28</v>
      </c>
      <c r="W1146" s="21">
        <f t="shared" si="226"/>
        <v>60.611107807153545</v>
      </c>
      <c r="X1146" s="21">
        <f t="shared" si="227"/>
        <v>51.904251775562201</v>
      </c>
      <c r="Y1146" s="21">
        <f t="shared" si="228"/>
        <v>79.787244170789904</v>
      </c>
      <c r="Z1146" s="21">
        <f t="shared" si="229"/>
        <v>65.966751775562201</v>
      </c>
      <c r="AA1146" s="21">
        <f>-AVERAGE('cons 2023 - 2025'!D1147:AM1147)*12</f>
        <v>405</v>
      </c>
      <c r="AB1146" s="32">
        <f t="shared" si="230"/>
        <v>2.6000000000000002E-2</v>
      </c>
      <c r="AC1146" s="21">
        <f>SQRT((2*AA1146*'⚙ Assumptions'!$B$3)/AB1146)</f>
        <v>2161.7300763686762</v>
      </c>
      <c r="AD1146" s="21">
        <f t="shared" si="231"/>
        <v>65.966751775562201</v>
      </c>
      <c r="AE1146" s="21">
        <f t="shared" si="232"/>
        <v>2227.6968281442382</v>
      </c>
      <c r="AF1146" s="21">
        <f t="shared" si="233"/>
        <v>0.18734993995195195</v>
      </c>
    </row>
    <row r="1147" spans="1:32" x14ac:dyDescent="0.3">
      <c r="A1147" s="16" t="s">
        <v>2305</v>
      </c>
      <c r="B1147" s="17" t="s">
        <v>2306</v>
      </c>
      <c r="C1147" s="16" t="s">
        <v>8</v>
      </c>
      <c r="D1147" s="16" t="str">
        <f>VLOOKUP(A1147,'Lead Time'!$A$2:$C$1180,3,0)</f>
        <v>Local</v>
      </c>
      <c r="E1147" s="23" t="str">
        <f>VLOOKUP(A1147,Classification!$A$2:$D$1180,4,0)</f>
        <v>C</v>
      </c>
      <c r="F1147" s="25" t="str">
        <f>VLOOKUP(A1147,Classification!$A$2:$E$1180,5,0)</f>
        <v>L</v>
      </c>
      <c r="G1147" s="18">
        <f>VLOOKUP(A1147,'Lead Time'!$A$2:$D$1180,4,0)</f>
        <v>14</v>
      </c>
      <c r="H1147" s="18">
        <f t="shared" si="221"/>
        <v>0.46666666666666667</v>
      </c>
      <c r="I1147" s="27">
        <f>VLOOKUP(A1147,Classification!$A$2:$F$1180,6,0)</f>
        <v>0.125</v>
      </c>
      <c r="J1147" s="18">
        <f>-SUM('cons 2023 - 2025'!D1148:AM1148)</f>
        <v>458</v>
      </c>
      <c r="K1147" s="18">
        <f>-_xlfn.MINIFS('cons 2023 - 2025'!D1148:AM1148,'cons 2023 - 2025'!D1148:AM1148,"&lt;&gt;0")</f>
        <v>108</v>
      </c>
      <c r="L1147" s="18">
        <f>-_xlfn.MAXIFS('cons 2023 - 2025'!D1148:AM1148,'cons 2023 - 2025'!D1148:AM1148,"&lt;&gt;0")</f>
        <v>10</v>
      </c>
      <c r="M1147" s="16">
        <f>COUNTIF('cons 2023 - 2025'!D1148:AM1148,"&lt;&gt;0")</f>
        <v>7</v>
      </c>
      <c r="N1147" s="18">
        <f>-AVERAGE('cons 2023 - 2025'!D1148:AM1148)</f>
        <v>12.722222222222221</v>
      </c>
      <c r="O1147" s="18">
        <f t="shared" si="222"/>
        <v>65.428571428571431</v>
      </c>
      <c r="P1147" s="18">
        <f>_xlfn.STDEV.S('cons 2023 - 2025'!D1148:AM1148)</f>
        <v>30.676758173957886</v>
      </c>
      <c r="Q1147" s="18">
        <f>-AVERAGE('cons 2023 - 2025'!D1148:AM1148)/'⚙ Assumptions'!$B$5</f>
        <v>0.57828282828282829</v>
      </c>
      <c r="R1147" s="18">
        <f>_xlfn.STDEV.S('cons 2023 - 2025'!D1148:AM1148)/SQRT('⚙ Assumptions'!$B$5)</f>
        <v>6.5403068181556492</v>
      </c>
      <c r="S1147" s="18">
        <f>-IF(AVERAGE('cons 2023 - 2025'!D1148:AM1148)=0,"",_xlfn.STDEV.S('cons 2023 - 2025'!D1148:AM1148)/AVERAGE('cons 2023 - 2025'!D1148:AM1148))</f>
        <v>2.4112735682586988</v>
      </c>
      <c r="T1147" s="18" t="str">
        <f t="shared" si="223"/>
        <v>Z</v>
      </c>
      <c r="U1147" s="37">
        <f t="shared" si="224"/>
        <v>0.9</v>
      </c>
      <c r="V1147" s="18">
        <f t="shared" si="225"/>
        <v>1.28</v>
      </c>
      <c r="W1147" s="18">
        <f t="shared" si="226"/>
        <v>31.32363176693767</v>
      </c>
      <c r="X1147" s="18">
        <f t="shared" si="227"/>
        <v>26.82395568365185</v>
      </c>
      <c r="Y1147" s="18">
        <f t="shared" si="228"/>
        <v>39.419591362897265</v>
      </c>
      <c r="Z1147" s="18">
        <f t="shared" si="229"/>
        <v>32.76099272068889</v>
      </c>
      <c r="AA1147" s="18">
        <f>-AVERAGE('cons 2023 - 2025'!D1148:AM1148)*12</f>
        <v>152.66666666666666</v>
      </c>
      <c r="AB1147" s="27">
        <f t="shared" si="230"/>
        <v>2.5000000000000001E-2</v>
      </c>
      <c r="AC1147" s="18">
        <f>SQRT((2*AA1147*'⚙ Assumptions'!$B$3)/AB1147)</f>
        <v>1353.5139452550904</v>
      </c>
      <c r="AD1147" s="18">
        <f t="shared" si="231"/>
        <v>32.76099272068889</v>
      </c>
      <c r="AE1147" s="18">
        <f t="shared" si="232"/>
        <v>1386.2749379757793</v>
      </c>
      <c r="AF1147" s="18">
        <f t="shared" si="233"/>
        <v>0.11279282877125753</v>
      </c>
    </row>
    <row r="1148" spans="1:32" x14ac:dyDescent="0.3">
      <c r="A1148" s="19" t="s">
        <v>2307</v>
      </c>
      <c r="B1148" s="20" t="s">
        <v>2308</v>
      </c>
      <c r="C1148" s="16" t="s">
        <v>8</v>
      </c>
      <c r="D1148" s="16" t="str">
        <f>VLOOKUP(A1148,'Lead Time'!$A$2:$C$1180,3,0)</f>
        <v>Local</v>
      </c>
      <c r="E1148" s="23" t="str">
        <f>VLOOKUP(A1148,Classification!$A$2:$D$1180,4,0)</f>
        <v>C</v>
      </c>
      <c r="F1148" s="25" t="str">
        <f>VLOOKUP(A1148,Classification!$A$2:$E$1180,5,0)</f>
        <v>L</v>
      </c>
      <c r="G1148" s="21">
        <f>VLOOKUP(A1148,'Lead Time'!$A$2:$D$1180,4,0)</f>
        <v>9</v>
      </c>
      <c r="H1148" s="21">
        <f t="shared" si="221"/>
        <v>0.3</v>
      </c>
      <c r="I1148" s="32">
        <f>VLOOKUP(A1148,Classification!$A$2:$F$1180,6,0)</f>
        <v>0.11700000000000001</v>
      </c>
      <c r="J1148" s="21">
        <f>-SUM('cons 2023 - 2025'!D1149:AM1149)</f>
        <v>118</v>
      </c>
      <c r="K1148" s="18">
        <f>-_xlfn.MINIFS('cons 2023 - 2025'!D1149:AM1149,'cons 2023 - 2025'!D1149:AM1149,"&lt;&gt;0")</f>
        <v>70</v>
      </c>
      <c r="L1148" s="18">
        <f>-_xlfn.MAXIFS('cons 2023 - 2025'!D1149:AM1149,'cons 2023 - 2025'!D1149:AM1149,"&lt;&gt;0")</f>
        <v>8</v>
      </c>
      <c r="M1148" s="19">
        <f>COUNTIF('cons 2023 - 2025'!D1149:AM1149,"&lt;&gt;0")</f>
        <v>4</v>
      </c>
      <c r="N1148" s="21">
        <f>-AVERAGE('cons 2023 - 2025'!D1149:AM1149)</f>
        <v>3.2777777777777777</v>
      </c>
      <c r="O1148" s="21">
        <f t="shared" si="222"/>
        <v>29.5</v>
      </c>
      <c r="P1148" s="21">
        <f>_xlfn.STDEV.S('cons 2023 - 2025'!D1149:AM1149)</f>
        <v>12.394955451106737</v>
      </c>
      <c r="Q1148" s="21">
        <f>-AVERAGE('cons 2023 - 2025'!D1149:AM1149)/'⚙ Assumptions'!$B$5</f>
        <v>0.14898989898989898</v>
      </c>
      <c r="R1148" s="21">
        <f>_xlfn.STDEV.S('cons 2023 - 2025'!D1149:AM1149)/SQRT('⚙ Assumptions'!$B$5)</f>
        <v>2.6426133813718349</v>
      </c>
      <c r="S1148" s="21">
        <f>-IF(AVERAGE('cons 2023 - 2025'!D1149:AM1149)=0,"",_xlfn.STDEV.S('cons 2023 - 2025'!D1149:AM1149)/AVERAGE('cons 2023 - 2025'!D1149:AM1149))</f>
        <v>3.7815118325410384</v>
      </c>
      <c r="T1148" s="21" t="str">
        <f t="shared" si="223"/>
        <v>Z</v>
      </c>
      <c r="U1148" s="38">
        <f t="shared" si="224"/>
        <v>0.9</v>
      </c>
      <c r="V1148" s="21">
        <f t="shared" si="225"/>
        <v>1.28</v>
      </c>
      <c r="W1148" s="21">
        <f t="shared" si="226"/>
        <v>10.147635384467847</v>
      </c>
      <c r="X1148" s="21">
        <f t="shared" si="227"/>
        <v>8.6899157757987613</v>
      </c>
      <c r="Y1148" s="21">
        <f t="shared" si="228"/>
        <v>11.488544475376937</v>
      </c>
      <c r="Z1148" s="21">
        <f t="shared" si="229"/>
        <v>9.6732491091320938</v>
      </c>
      <c r="AA1148" s="21">
        <f>-AVERAGE('cons 2023 - 2025'!D1149:AM1149)*12</f>
        <v>39.333333333333329</v>
      </c>
      <c r="AB1148" s="32">
        <f t="shared" si="230"/>
        <v>2.3400000000000004E-2</v>
      </c>
      <c r="AC1148" s="21">
        <f>SQRT((2*AA1148*'⚙ Assumptions'!$B$3)/AB1148)</f>
        <v>710.12217559621672</v>
      </c>
      <c r="AD1148" s="21">
        <f t="shared" si="231"/>
        <v>9.6732491091320938</v>
      </c>
      <c r="AE1148" s="21">
        <f t="shared" si="232"/>
        <v>719.79542470534886</v>
      </c>
      <c r="AF1148" s="21">
        <f t="shared" si="233"/>
        <v>5.5389529696504923E-2</v>
      </c>
    </row>
    <row r="1149" spans="1:32" x14ac:dyDescent="0.3">
      <c r="A1149" s="16" t="s">
        <v>2309</v>
      </c>
      <c r="B1149" s="17" t="s">
        <v>2310</v>
      </c>
      <c r="C1149" s="16" t="s">
        <v>8</v>
      </c>
      <c r="D1149" s="16"/>
      <c r="E1149" s="23" t="str">
        <f>VLOOKUP(A1149,Classification!$A$2:$D$1180,4,0)</f>
        <v>C</v>
      </c>
      <c r="F1149" s="25" t="str">
        <f>VLOOKUP(A1149,Classification!$A$2:$E$1180,5,0)</f>
        <v>L</v>
      </c>
      <c r="G1149" s="18">
        <f>VLOOKUP(A1149,'Lead Time'!$A$2:$D$1180,4,0)</f>
        <v>0</v>
      </c>
      <c r="H1149" s="18">
        <f t="shared" si="221"/>
        <v>0</v>
      </c>
      <c r="I1149" s="27">
        <f>VLOOKUP(A1149,Classification!$A$2:$F$1180,6,0)</f>
        <v>0.105</v>
      </c>
      <c r="J1149" s="18">
        <f>-SUM('cons 2023 - 2025'!D1150:AM1150)</f>
        <v>102</v>
      </c>
      <c r="K1149" s="18">
        <f>-_xlfn.MINIFS('cons 2023 - 2025'!D1150:AM1150,'cons 2023 - 2025'!D1150:AM1150,"&lt;&gt;0")</f>
        <v>24</v>
      </c>
      <c r="L1149" s="18">
        <f>-_xlfn.MAXIFS('cons 2023 - 2025'!D1150:AM1150,'cons 2023 - 2025'!D1150:AM1150,"&lt;&gt;0")</f>
        <v>2</v>
      </c>
      <c r="M1149" s="16">
        <f>COUNTIF('cons 2023 - 2025'!D1150:AM1150,"&lt;&gt;0")</f>
        <v>7</v>
      </c>
      <c r="N1149" s="18">
        <f>-AVERAGE('cons 2023 - 2025'!D1150:AM1150)</f>
        <v>2.8333333333333335</v>
      </c>
      <c r="O1149" s="18">
        <f t="shared" si="222"/>
        <v>14.571428571428571</v>
      </c>
      <c r="P1149" s="18">
        <f>_xlfn.STDEV.S('cons 2023 - 2025'!D1150:AM1150)</f>
        <v>6.8180432886359918</v>
      </c>
      <c r="Q1149" s="18">
        <f>-AVERAGE('cons 2023 - 2025'!D1150:AM1150)/'⚙ Assumptions'!$B$5</f>
        <v>0.12878787878787878</v>
      </c>
      <c r="R1149" s="18">
        <f>_xlfn.STDEV.S('cons 2023 - 2025'!D1150:AM1150)/SQRT('⚙ Assumptions'!$B$5)</f>
        <v>1.4536117132807553</v>
      </c>
      <c r="S1149" s="18">
        <f>-IF(AVERAGE('cons 2023 - 2025'!D1150:AM1150)=0,"",_xlfn.STDEV.S('cons 2023 - 2025'!D1150:AM1150)/AVERAGE('cons 2023 - 2025'!D1150:AM1150))</f>
        <v>2.4063682195185851</v>
      </c>
      <c r="T1149" s="18" t="str">
        <f t="shared" si="223"/>
        <v>Z</v>
      </c>
      <c r="U1149" s="37">
        <f t="shared" si="224"/>
        <v>0.9</v>
      </c>
      <c r="V1149" s="18">
        <f t="shared" si="225"/>
        <v>1.28</v>
      </c>
      <c r="W1149" s="18">
        <f t="shared" si="226"/>
        <v>0</v>
      </c>
      <c r="X1149" s="18">
        <f t="shared" si="227"/>
        <v>0</v>
      </c>
      <c r="Y1149" s="18">
        <f t="shared" si="228"/>
        <v>0</v>
      </c>
      <c r="Z1149" s="18">
        <f t="shared" si="229"/>
        <v>0</v>
      </c>
      <c r="AA1149" s="18">
        <f>-AVERAGE('cons 2023 - 2025'!D1150:AM1150)*12</f>
        <v>34</v>
      </c>
      <c r="AB1149" s="27">
        <f t="shared" si="230"/>
        <v>2.1000000000000001E-2</v>
      </c>
      <c r="AC1149" s="18">
        <f>SQRT((2*AA1149*'⚙ Assumptions'!$B$3)/AB1149)</f>
        <v>696.93205243716955</v>
      </c>
      <c r="AD1149" s="18">
        <f t="shared" si="231"/>
        <v>0</v>
      </c>
      <c r="AE1149" s="18">
        <f t="shared" si="232"/>
        <v>696.93205243716955</v>
      </c>
      <c r="AF1149" s="18">
        <f t="shared" si="233"/>
        <v>4.8785243670601879E-2</v>
      </c>
    </row>
    <row r="1150" spans="1:32" x14ac:dyDescent="0.3">
      <c r="A1150" s="19" t="s">
        <v>2311</v>
      </c>
      <c r="B1150" s="20" t="s">
        <v>2312</v>
      </c>
      <c r="C1150" s="16" t="s">
        <v>8</v>
      </c>
      <c r="D1150" s="16" t="str">
        <f>VLOOKUP(A1150,'Lead Time'!$A$2:$C$1180,3,0)</f>
        <v>Local</v>
      </c>
      <c r="E1150" s="23" t="str">
        <f>VLOOKUP(A1150,Classification!$A$2:$D$1180,4,0)</f>
        <v>C</v>
      </c>
      <c r="F1150" s="25" t="str">
        <f>VLOOKUP(A1150,Classification!$A$2:$E$1180,5,0)</f>
        <v>L</v>
      </c>
      <c r="G1150" s="21">
        <f>VLOOKUP(A1150,'Lead Time'!$A$2:$D$1180,4,0)</f>
        <v>6</v>
      </c>
      <c r="H1150" s="21">
        <f t="shared" si="221"/>
        <v>0.2</v>
      </c>
      <c r="I1150" s="32">
        <f>VLOOKUP(A1150,Classification!$A$2:$F$1180,6,0)</f>
        <v>9.5000000000000001E-2</v>
      </c>
      <c r="J1150" s="21">
        <f>-SUM('cons 2023 - 2025'!D1151:AM1151)</f>
        <v>73</v>
      </c>
      <c r="K1150" s="18">
        <f>-_xlfn.MINIFS('cons 2023 - 2025'!D1151:AM1151,'cons 2023 - 2025'!D1151:AM1151,"&lt;&gt;0")</f>
        <v>20</v>
      </c>
      <c r="L1150" s="18">
        <f>-_xlfn.MAXIFS('cons 2023 - 2025'!D1151:AM1151,'cons 2023 - 2025'!D1151:AM1151,"&lt;&gt;0")</f>
        <v>4</v>
      </c>
      <c r="M1150" s="19">
        <f>COUNTIF('cons 2023 - 2025'!D1151:AM1151,"&lt;&gt;0")</f>
        <v>6</v>
      </c>
      <c r="N1150" s="21">
        <f>-AVERAGE('cons 2023 - 2025'!D1151:AM1151)</f>
        <v>2.0277777777777777</v>
      </c>
      <c r="O1150" s="21">
        <f t="shared" si="222"/>
        <v>12.166666666666666</v>
      </c>
      <c r="P1150" s="21">
        <f>_xlfn.STDEV.S('cons 2023 - 2025'!D1151:AM1151)</f>
        <v>5.2724952678220918</v>
      </c>
      <c r="Q1150" s="21">
        <f>-AVERAGE('cons 2023 - 2025'!D1151:AM1151)/'⚙ Assumptions'!$B$5</f>
        <v>9.2171717171717168E-2</v>
      </c>
      <c r="R1150" s="21">
        <f>_xlfn.STDEV.S('cons 2023 - 2025'!D1151:AM1151)/SQRT('⚙ Assumptions'!$B$5)</f>
        <v>1.1240997680812359</v>
      </c>
      <c r="S1150" s="21">
        <f>-IF(AVERAGE('cons 2023 - 2025'!D1151:AM1151)=0,"",_xlfn.STDEV.S('cons 2023 - 2025'!D1151:AM1151)/AVERAGE('cons 2023 - 2025'!D1151:AM1151))</f>
        <v>2.6001346526245932</v>
      </c>
      <c r="T1150" s="21" t="str">
        <f t="shared" si="223"/>
        <v>Z</v>
      </c>
      <c r="U1150" s="38">
        <f t="shared" si="224"/>
        <v>0.9</v>
      </c>
      <c r="V1150" s="21">
        <f t="shared" si="225"/>
        <v>1.28</v>
      </c>
      <c r="W1150" s="21">
        <f t="shared" si="226"/>
        <v>3.5244426902783186</v>
      </c>
      <c r="X1150" s="21">
        <f t="shared" si="227"/>
        <v>3.0181524044534158</v>
      </c>
      <c r="Y1150" s="21">
        <f t="shared" si="228"/>
        <v>4.0774729933086213</v>
      </c>
      <c r="Z1150" s="21">
        <f t="shared" si="229"/>
        <v>3.4237079600089713</v>
      </c>
      <c r="AA1150" s="21">
        <f>-AVERAGE('cons 2023 - 2025'!D1151:AM1151)*12</f>
        <v>24.333333333333332</v>
      </c>
      <c r="AB1150" s="32">
        <f t="shared" si="230"/>
        <v>1.9000000000000003E-2</v>
      </c>
      <c r="AC1150" s="21">
        <f>SQRT((2*AA1150*'⚙ Assumptions'!$B$3)/AB1150)</f>
        <v>619.84717980788571</v>
      </c>
      <c r="AD1150" s="21">
        <f t="shared" si="231"/>
        <v>3.4237079600089713</v>
      </c>
      <c r="AE1150" s="21">
        <f t="shared" si="232"/>
        <v>623.27088776789469</v>
      </c>
      <c r="AF1150" s="21">
        <f t="shared" si="233"/>
        <v>3.9256988054499432E-2</v>
      </c>
    </row>
    <row r="1151" spans="1:32" x14ac:dyDescent="0.3">
      <c r="A1151" s="16" t="s">
        <v>2313</v>
      </c>
      <c r="B1151" s="17" t="s">
        <v>2314</v>
      </c>
      <c r="C1151" s="16" t="s">
        <v>8</v>
      </c>
      <c r="D1151" s="16" t="str">
        <f>VLOOKUP(A1151,'Lead Time'!$A$2:$C$1180,3,0)</f>
        <v>Local</v>
      </c>
      <c r="E1151" s="23" t="str">
        <f>VLOOKUP(A1151,Classification!$A$2:$D$1180,4,0)</f>
        <v>C</v>
      </c>
      <c r="F1151" s="26" t="str">
        <f>VLOOKUP(A1151,Classification!$A$2:$E$1180,5,0)</f>
        <v>M</v>
      </c>
      <c r="G1151" s="18">
        <f>VLOOKUP(A1151,'Lead Time'!$A$2:$D$1180,4,0)</f>
        <v>7.333333333333333</v>
      </c>
      <c r="H1151" s="18">
        <f t="shared" si="221"/>
        <v>0.24444444444444444</v>
      </c>
      <c r="I1151" s="27">
        <f>VLOOKUP(A1151,Classification!$A$2:$F$1180,6,0)</f>
        <v>8.7999999999999995E-2</v>
      </c>
      <c r="J1151" s="18">
        <f>-SUM('cons 2023 - 2025'!D1152:AM1152)</f>
        <v>1235</v>
      </c>
      <c r="K1151" s="18">
        <f>-_xlfn.MINIFS('cons 2023 - 2025'!D1152:AM1152,'cons 2023 - 2025'!D1152:AM1152,"&lt;&gt;0")</f>
        <v>200</v>
      </c>
      <c r="L1151" s="18">
        <f>-_xlfn.MAXIFS('cons 2023 - 2025'!D1152:AM1152,'cons 2023 - 2025'!D1152:AM1152,"&lt;&gt;0")</f>
        <v>10</v>
      </c>
      <c r="M1151" s="16">
        <f>COUNTIF('cons 2023 - 2025'!D1152:AM1152,"&lt;&gt;0")</f>
        <v>19</v>
      </c>
      <c r="N1151" s="18">
        <f>-AVERAGE('cons 2023 - 2025'!D1152:AM1152)</f>
        <v>34.305555555555557</v>
      </c>
      <c r="O1151" s="18">
        <f t="shared" si="222"/>
        <v>65</v>
      </c>
      <c r="P1151" s="18">
        <f>_xlfn.STDEV.S('cons 2023 - 2025'!D1152:AM1152)</f>
        <v>53.303883238034061</v>
      </c>
      <c r="Q1151" s="18">
        <f>-AVERAGE('cons 2023 - 2025'!D1152:AM1152)/'⚙ Assumptions'!$B$5</f>
        <v>1.5593434343434345</v>
      </c>
      <c r="R1151" s="18">
        <f>_xlfn.STDEV.S('cons 2023 - 2025'!D1152:AM1152)/SQRT('⚙ Assumptions'!$B$5)</f>
        <v>11.364426090884677</v>
      </c>
      <c r="S1151" s="18">
        <f>-IF(AVERAGE('cons 2023 - 2025'!D1152:AM1152)=0,"",_xlfn.STDEV.S('cons 2023 - 2025'!D1152:AM1152)/AVERAGE('cons 2023 - 2025'!D1152:AM1152))</f>
        <v>1.5537974061289279</v>
      </c>
      <c r="T1151" s="18" t="str">
        <f t="shared" si="223"/>
        <v>Z</v>
      </c>
      <c r="U1151" s="37">
        <f t="shared" si="224"/>
        <v>0.9</v>
      </c>
      <c r="V1151" s="18">
        <f t="shared" si="225"/>
        <v>1.28</v>
      </c>
      <c r="W1151" s="18">
        <f t="shared" si="226"/>
        <v>39.392014510504119</v>
      </c>
      <c r="X1151" s="18">
        <f t="shared" si="227"/>
        <v>33.733305875305142</v>
      </c>
      <c r="Y1151" s="18">
        <f t="shared" si="228"/>
        <v>50.827199695689302</v>
      </c>
      <c r="Z1151" s="18">
        <f t="shared" si="229"/>
        <v>42.119108344440946</v>
      </c>
      <c r="AA1151" s="18">
        <f>-AVERAGE('cons 2023 - 2025'!D1152:AM1152)*12</f>
        <v>411.66666666666669</v>
      </c>
      <c r="AB1151" s="27">
        <f t="shared" si="230"/>
        <v>1.7600000000000001E-2</v>
      </c>
      <c r="AC1151" s="18">
        <f>SQRT((2*AA1151*'⚙ Assumptions'!$B$3)/AB1151)</f>
        <v>2648.9706405593579</v>
      </c>
      <c r="AD1151" s="18">
        <f t="shared" si="231"/>
        <v>42.119108344440946</v>
      </c>
      <c r="AE1151" s="18">
        <f t="shared" si="232"/>
        <v>2691.0897489037989</v>
      </c>
      <c r="AF1151" s="18">
        <f t="shared" si="233"/>
        <v>0.15540627757948233</v>
      </c>
    </row>
    <row r="1152" spans="1:32" x14ac:dyDescent="0.3">
      <c r="A1152" s="19" t="s">
        <v>2315</v>
      </c>
      <c r="B1152" s="20" t="s">
        <v>2316</v>
      </c>
      <c r="C1152" s="16" t="s">
        <v>8</v>
      </c>
      <c r="D1152" s="16" t="str">
        <f>VLOOKUP(A1152,'Lead Time'!$A$2:$C$1180,3,0)</f>
        <v>Local</v>
      </c>
      <c r="E1152" s="23" t="str">
        <f>VLOOKUP(A1152,Classification!$A$2:$D$1180,4,0)</f>
        <v>C</v>
      </c>
      <c r="F1152" s="25" t="str">
        <f>VLOOKUP(A1152,Classification!$A$2:$E$1180,5,0)</f>
        <v>L</v>
      </c>
      <c r="G1152" s="21">
        <f>VLOOKUP(A1152,'Lead Time'!$A$2:$D$1180,4,0)</f>
        <v>25</v>
      </c>
      <c r="H1152" s="21">
        <f t="shared" si="221"/>
        <v>0.83333333333333337</v>
      </c>
      <c r="I1152" s="32">
        <f>VLOOKUP(A1152,Classification!$A$2:$F$1180,6,0)</f>
        <v>8.6999999999999994E-2</v>
      </c>
      <c r="J1152" s="21">
        <f>-SUM('cons 2023 - 2025'!D1153:AM1153)</f>
        <v>213</v>
      </c>
      <c r="K1152" s="18">
        <f>-_xlfn.MINIFS('cons 2023 - 2025'!D1153:AM1153,'cons 2023 - 2025'!D1153:AM1153,"&lt;&gt;0")</f>
        <v>106</v>
      </c>
      <c r="L1152" s="18">
        <f>-_xlfn.MAXIFS('cons 2023 - 2025'!D1153:AM1153,'cons 2023 - 2025'!D1153:AM1153,"&lt;&gt;0")</f>
        <v>7</v>
      </c>
      <c r="M1152" s="19">
        <f>COUNTIF('cons 2023 - 2025'!D1153:AM1153,"&lt;&gt;0")</f>
        <v>3</v>
      </c>
      <c r="N1152" s="21">
        <f>-AVERAGE('cons 2023 - 2025'!D1153:AM1153)</f>
        <v>5.916666666666667</v>
      </c>
      <c r="O1152" s="21">
        <f t="shared" si="222"/>
        <v>71</v>
      </c>
      <c r="P1152" s="21">
        <f>_xlfn.STDEV.S('cons 2023 - 2025'!D1153:AM1153)</f>
        <v>23.91935856760616</v>
      </c>
      <c r="Q1152" s="21">
        <f>-AVERAGE('cons 2023 - 2025'!D1153:AM1153)/'⚙ Assumptions'!$B$5</f>
        <v>0.26893939393939398</v>
      </c>
      <c r="R1152" s="21">
        <f>_xlfn.STDEV.S('cons 2023 - 2025'!D1153:AM1153)/SQRT('⚙ Assumptions'!$B$5)</f>
        <v>5.099624381380341</v>
      </c>
      <c r="S1152" s="21">
        <f>-IF(AVERAGE('cons 2023 - 2025'!D1153:AM1153)=0,"",_xlfn.STDEV.S('cons 2023 - 2025'!D1153:AM1153)/AVERAGE('cons 2023 - 2025'!D1153:AM1153))</f>
        <v>4.0427084902996322</v>
      </c>
      <c r="T1152" s="21" t="str">
        <f t="shared" si="223"/>
        <v>Z</v>
      </c>
      <c r="U1152" s="38">
        <f t="shared" si="224"/>
        <v>0.9</v>
      </c>
      <c r="V1152" s="21">
        <f t="shared" si="225"/>
        <v>1.28</v>
      </c>
      <c r="W1152" s="21">
        <f t="shared" si="226"/>
        <v>32.637596040834183</v>
      </c>
      <c r="X1152" s="21">
        <f t="shared" si="227"/>
        <v>27.949167463535687</v>
      </c>
      <c r="Y1152" s="21">
        <f t="shared" si="228"/>
        <v>39.361080889319034</v>
      </c>
      <c r="Z1152" s="21">
        <f t="shared" si="229"/>
        <v>32.879723019091244</v>
      </c>
      <c r="AA1152" s="21">
        <f>-AVERAGE('cons 2023 - 2025'!D1153:AM1153)*12</f>
        <v>71</v>
      </c>
      <c r="AB1152" s="32">
        <f t="shared" si="230"/>
        <v>1.7399999999999999E-2</v>
      </c>
      <c r="AC1152" s="21">
        <f>SQRT((2*AA1152*'⚙ Assumptions'!$B$3)/AB1152)</f>
        <v>1106.4076694575481</v>
      </c>
      <c r="AD1152" s="21">
        <f t="shared" si="231"/>
        <v>32.879723019091244</v>
      </c>
      <c r="AE1152" s="21">
        <f t="shared" si="232"/>
        <v>1139.2873924766393</v>
      </c>
      <c r="AF1152" s="21">
        <f t="shared" si="233"/>
        <v>6.417164482853778E-2</v>
      </c>
    </row>
    <row r="1153" spans="1:32" x14ac:dyDescent="0.3">
      <c r="A1153" s="16" t="s">
        <v>2317</v>
      </c>
      <c r="B1153" s="17" t="s">
        <v>2318</v>
      </c>
      <c r="C1153" s="16" t="s">
        <v>8</v>
      </c>
      <c r="D1153" s="16" t="str">
        <f>VLOOKUP(A1153,'Lead Time'!$A$2:$C$1180,3,0)</f>
        <v>Local</v>
      </c>
      <c r="E1153" s="23" t="str">
        <f>VLOOKUP(A1153,Classification!$A$2:$D$1180,4,0)</f>
        <v>C</v>
      </c>
      <c r="F1153" s="24" t="str">
        <f>VLOOKUP(A1153,Classification!$A$2:$E$1180,5,0)</f>
        <v>H</v>
      </c>
      <c r="G1153" s="18">
        <f>VLOOKUP(A1153,'Lead Time'!$A$2:$D$1180,4,0)</f>
        <v>11.428571428571429</v>
      </c>
      <c r="H1153" s="18">
        <f t="shared" si="221"/>
        <v>0.38095238095238099</v>
      </c>
      <c r="I1153" s="27">
        <f>VLOOKUP(A1153,Classification!$A$2:$F$1180,6,0)</f>
        <v>8.5000000000000006E-2</v>
      </c>
      <c r="J1153" s="18">
        <f>-SUM('cons 2023 - 2025'!D1154:AM1154)</f>
        <v>4910</v>
      </c>
      <c r="K1153" s="18">
        <f>-_xlfn.MINIFS('cons 2023 - 2025'!D1154:AM1154,'cons 2023 - 2025'!D1154:AM1154,"&lt;&gt;0")</f>
        <v>1510</v>
      </c>
      <c r="L1153" s="18">
        <f>-_xlfn.MAXIFS('cons 2023 - 2025'!D1154:AM1154,'cons 2023 - 2025'!D1154:AM1154,"&lt;&gt;0")</f>
        <v>4</v>
      </c>
      <c r="M1153" s="16">
        <f>COUNTIF('cons 2023 - 2025'!D1154:AM1154,"&lt;&gt;0")</f>
        <v>24</v>
      </c>
      <c r="N1153" s="18">
        <f>-AVERAGE('cons 2023 - 2025'!D1154:AM1154)</f>
        <v>136.38888888888889</v>
      </c>
      <c r="O1153" s="18">
        <f t="shared" si="222"/>
        <v>204.58333333333334</v>
      </c>
      <c r="P1153" s="18">
        <f>_xlfn.STDEV.S('cons 2023 - 2025'!D1154:AM1154)</f>
        <v>288.19004421961142</v>
      </c>
      <c r="Q1153" s="18">
        <f>-AVERAGE('cons 2023 - 2025'!D1154:AM1154)/'⚙ Assumptions'!$B$5</f>
        <v>6.1994949494949489</v>
      </c>
      <c r="R1153" s="18">
        <f>_xlfn.STDEV.S('cons 2023 - 2025'!D1154:AM1154)/SQRT('⚙ Assumptions'!$B$5)</f>
        <v>61.442323874176203</v>
      </c>
      <c r="S1153" s="18">
        <f>-IF(AVERAGE('cons 2023 - 2025'!D1154:AM1154)=0,"",_xlfn.STDEV.S('cons 2023 - 2025'!D1154:AM1154)/AVERAGE('cons 2023 - 2025'!D1154:AM1154))</f>
        <v>2.1130023608769881</v>
      </c>
      <c r="T1153" s="18" t="str">
        <f t="shared" si="223"/>
        <v>Z</v>
      </c>
      <c r="U1153" s="37">
        <f t="shared" si="224"/>
        <v>0.9</v>
      </c>
      <c r="V1153" s="18">
        <f t="shared" si="225"/>
        <v>1.28</v>
      </c>
      <c r="W1153" s="18">
        <f t="shared" si="226"/>
        <v>265.87259618645777</v>
      </c>
      <c r="X1153" s="18">
        <f t="shared" si="227"/>
        <v>227.67968895390436</v>
      </c>
      <c r="Y1153" s="18">
        <f t="shared" si="228"/>
        <v>336.72396703782863</v>
      </c>
      <c r="Z1153" s="18">
        <f t="shared" si="229"/>
        <v>279.63736091157631</v>
      </c>
      <c r="AA1153" s="18">
        <f>-AVERAGE('cons 2023 - 2025'!D1154:AM1154)*12</f>
        <v>1636.6666666666665</v>
      </c>
      <c r="AB1153" s="27">
        <f t="shared" si="230"/>
        <v>1.7000000000000001E-2</v>
      </c>
      <c r="AC1153" s="18">
        <f>SQRT((2*AA1153*'⚙ Assumptions'!$B$3)/AB1153)</f>
        <v>5374.230451067061</v>
      </c>
      <c r="AD1153" s="18">
        <f t="shared" si="231"/>
        <v>279.63736091157631</v>
      </c>
      <c r="AE1153" s="18">
        <f t="shared" si="232"/>
        <v>5653.8678119786373</v>
      </c>
      <c r="AF1153" s="18">
        <f t="shared" si="233"/>
        <v>0.30453972556046682</v>
      </c>
    </row>
    <row r="1154" spans="1:32" x14ac:dyDescent="0.3">
      <c r="A1154" s="19" t="s">
        <v>2319</v>
      </c>
      <c r="B1154" s="20" t="s">
        <v>2320</v>
      </c>
      <c r="C1154" s="16" t="s">
        <v>8</v>
      </c>
      <c r="D1154" s="16" t="str">
        <f>VLOOKUP(A1154,'Lead Time'!$A$2:$C$1180,3,0)</f>
        <v>Local</v>
      </c>
      <c r="E1154" s="23" t="str">
        <f>VLOOKUP(A1154,Classification!$A$2:$D$1180,4,0)</f>
        <v>C</v>
      </c>
      <c r="F1154" s="26" t="str">
        <f>VLOOKUP(A1154,Classification!$A$2:$E$1180,5,0)</f>
        <v>M</v>
      </c>
      <c r="G1154" s="21">
        <f>VLOOKUP(A1154,'Lead Time'!$A$2:$D$1180,4,0)</f>
        <v>29.5</v>
      </c>
      <c r="H1154" s="21">
        <f t="shared" si="221"/>
        <v>0.98333333333333328</v>
      </c>
      <c r="I1154" s="32">
        <f>VLOOKUP(A1154,Classification!$A$2:$F$1180,6,0)</f>
        <v>8.4000000000000005E-2</v>
      </c>
      <c r="J1154" s="21">
        <f>-SUM('cons 2023 - 2025'!D1155:AM1155)</f>
        <v>664</v>
      </c>
      <c r="K1154" s="18">
        <f>-_xlfn.MINIFS('cons 2023 - 2025'!D1155:AM1155,'cons 2023 - 2025'!D1155:AM1155,"&lt;&gt;0")</f>
        <v>374</v>
      </c>
      <c r="L1154" s="18">
        <f>-_xlfn.MAXIFS('cons 2023 - 2025'!D1155:AM1155,'cons 2023 - 2025'!D1155:AM1155,"&lt;&gt;0")</f>
        <v>4</v>
      </c>
      <c r="M1154" s="19">
        <f>COUNTIF('cons 2023 - 2025'!D1155:AM1155,"&lt;&gt;0")</f>
        <v>13</v>
      </c>
      <c r="N1154" s="21">
        <f>-AVERAGE('cons 2023 - 2025'!D1155:AM1155)</f>
        <v>18.444444444444443</v>
      </c>
      <c r="O1154" s="21">
        <f t="shared" si="222"/>
        <v>51.07692307692308</v>
      </c>
      <c r="P1154" s="21">
        <f>_xlfn.STDEV.S('cons 2023 - 2025'!D1155:AM1155)</f>
        <v>63.846442766752901</v>
      </c>
      <c r="Q1154" s="21">
        <f>-AVERAGE('cons 2023 - 2025'!D1155:AM1155)/'⚙ Assumptions'!$B$5</f>
        <v>0.83838383838383834</v>
      </c>
      <c r="R1154" s="21">
        <f>_xlfn.STDEV.S('cons 2023 - 2025'!D1155:AM1155)/SQRT('⚙ Assumptions'!$B$5)</f>
        <v>13.612107334629201</v>
      </c>
      <c r="S1154" s="21">
        <f>-IF(AVERAGE('cons 2023 - 2025'!D1155:AM1155)=0,"",_xlfn.STDEV.S('cons 2023 - 2025'!D1155:AM1155)/AVERAGE('cons 2023 - 2025'!D1155:AM1155))</f>
        <v>3.46155412590829</v>
      </c>
      <c r="T1154" s="21" t="str">
        <f t="shared" si="223"/>
        <v>Z</v>
      </c>
      <c r="U1154" s="38">
        <f t="shared" si="224"/>
        <v>0.9</v>
      </c>
      <c r="V1154" s="21">
        <f t="shared" si="225"/>
        <v>1.28</v>
      </c>
      <c r="W1154" s="21">
        <f t="shared" si="226"/>
        <v>94.633813759189408</v>
      </c>
      <c r="X1154" s="21">
        <f t="shared" si="227"/>
        <v>81.039556502857863</v>
      </c>
      <c r="Y1154" s="21">
        <f t="shared" si="228"/>
        <v>119.36613699151263</v>
      </c>
      <c r="Z1154" s="21">
        <f t="shared" si="229"/>
        <v>99.176593539894895</v>
      </c>
      <c r="AA1154" s="21">
        <f>-AVERAGE('cons 2023 - 2025'!D1155:AM1155)*12</f>
        <v>221.33333333333331</v>
      </c>
      <c r="AB1154" s="32">
        <f t="shared" si="230"/>
        <v>1.6800000000000002E-2</v>
      </c>
      <c r="AC1154" s="21">
        <f>SQRT((2*AA1154*'⚙ Assumptions'!$B$3)/AB1154)</f>
        <v>1988.0595947760098</v>
      </c>
      <c r="AD1154" s="21">
        <f t="shared" si="231"/>
        <v>99.176593539894895</v>
      </c>
      <c r="AE1154" s="21">
        <f t="shared" si="232"/>
        <v>2087.2361883159047</v>
      </c>
      <c r="AF1154" s="21">
        <f t="shared" si="233"/>
        <v>0.11133133730745653</v>
      </c>
    </row>
    <row r="1155" spans="1:32" x14ac:dyDescent="0.3">
      <c r="A1155" s="16" t="s">
        <v>2321</v>
      </c>
      <c r="B1155" s="17" t="s">
        <v>2322</v>
      </c>
      <c r="C1155" s="16" t="s">
        <v>8</v>
      </c>
      <c r="D1155" s="16" t="str">
        <f>VLOOKUP(A1155,'Lead Time'!$A$2:$C$1180,3,0)</f>
        <v>Local</v>
      </c>
      <c r="E1155" s="23" t="str">
        <f>VLOOKUP(A1155,Classification!$A$2:$D$1180,4,0)</f>
        <v>C</v>
      </c>
      <c r="F1155" s="26" t="str">
        <f>VLOOKUP(A1155,Classification!$A$2:$E$1180,5,0)</f>
        <v>M</v>
      </c>
      <c r="G1155" s="18">
        <f>VLOOKUP(A1155,'Lead Time'!$A$2:$D$1180,4,0)</f>
        <v>7.8571428571428568</v>
      </c>
      <c r="H1155" s="18">
        <f t="shared" si="221"/>
        <v>0.26190476190476192</v>
      </c>
      <c r="I1155" s="27">
        <f>VLOOKUP(A1155,Classification!$A$2:$F$1180,6,0)</f>
        <v>7.8E-2</v>
      </c>
      <c r="J1155" s="18">
        <f>-SUM('cons 2023 - 2025'!D1156:AM1156)</f>
        <v>713</v>
      </c>
      <c r="K1155" s="18">
        <f>-_xlfn.MINIFS('cons 2023 - 2025'!D1156:AM1156,'cons 2023 - 2025'!D1156:AM1156,"&lt;&gt;0")</f>
        <v>150</v>
      </c>
      <c r="L1155" s="18">
        <f>-_xlfn.MAXIFS('cons 2023 - 2025'!D1156:AM1156,'cons 2023 - 2025'!D1156:AM1156,"&lt;&gt;0")</f>
        <v>2</v>
      </c>
      <c r="M1155" s="16">
        <f>COUNTIF('cons 2023 - 2025'!D1156:AM1156,"&lt;&gt;0")</f>
        <v>15</v>
      </c>
      <c r="N1155" s="18">
        <f>-AVERAGE('cons 2023 - 2025'!D1156:AM1156)</f>
        <v>19.805555555555557</v>
      </c>
      <c r="O1155" s="18">
        <f t="shared" si="222"/>
        <v>47.533333333333331</v>
      </c>
      <c r="P1155" s="18">
        <f>_xlfn.STDEV.S('cons 2023 - 2025'!D1156:AM1156)</f>
        <v>38.760671853564183</v>
      </c>
      <c r="Q1155" s="18">
        <f>-AVERAGE('cons 2023 - 2025'!D1156:AM1156)/'⚙ Assumptions'!$B$5</f>
        <v>0.9002525252525253</v>
      </c>
      <c r="R1155" s="18">
        <f>_xlfn.STDEV.S('cons 2023 - 2025'!D1156:AM1156)/SQRT('⚙ Assumptions'!$B$5)</f>
        <v>8.2638030056046308</v>
      </c>
      <c r="S1155" s="18">
        <f>-IF(AVERAGE('cons 2023 - 2025'!D1156:AM1156)=0,"",_xlfn.STDEV.S('cons 2023 - 2025'!D1156:AM1156)/AVERAGE('cons 2023 - 2025'!D1156:AM1156))</f>
        <v>1.9570605704464383</v>
      </c>
      <c r="T1155" s="18" t="str">
        <f t="shared" si="223"/>
        <v>Z</v>
      </c>
      <c r="U1155" s="37">
        <f t="shared" si="224"/>
        <v>0.9</v>
      </c>
      <c r="V1155" s="18">
        <f t="shared" si="225"/>
        <v>1.28</v>
      </c>
      <c r="W1155" s="18">
        <f t="shared" si="226"/>
        <v>29.649832906497469</v>
      </c>
      <c r="X1155" s="18">
        <f t="shared" si="227"/>
        <v>25.390599973501242</v>
      </c>
      <c r="Y1155" s="18">
        <f t="shared" si="228"/>
        <v>36.723245604910169</v>
      </c>
      <c r="Z1155" s="18">
        <f t="shared" si="229"/>
        <v>30.577769285670556</v>
      </c>
      <c r="AA1155" s="18">
        <f>-AVERAGE('cons 2023 - 2025'!D1156:AM1156)*12</f>
        <v>237.66666666666669</v>
      </c>
      <c r="AB1155" s="27">
        <f t="shared" si="230"/>
        <v>1.5600000000000001E-2</v>
      </c>
      <c r="AC1155" s="18">
        <f>SQRT((2*AA1155*'⚙ Assumptions'!$B$3)/AB1155)</f>
        <v>2137.8757729374315</v>
      </c>
      <c r="AD1155" s="18">
        <f t="shared" si="231"/>
        <v>30.577769285670556</v>
      </c>
      <c r="AE1155" s="18">
        <f t="shared" si="232"/>
        <v>2168.453542223102</v>
      </c>
      <c r="AF1155" s="18">
        <f t="shared" si="233"/>
        <v>0.11116954019274645</v>
      </c>
    </row>
    <row r="1156" spans="1:32" x14ac:dyDescent="0.3">
      <c r="A1156" s="19" t="s">
        <v>2323</v>
      </c>
      <c r="B1156" s="20" t="s">
        <v>2324</v>
      </c>
      <c r="C1156" s="16" t="s">
        <v>8</v>
      </c>
      <c r="D1156" s="16" t="str">
        <f>VLOOKUP(A1156,'Lead Time'!$A$2:$C$1180,3,0)</f>
        <v>Local</v>
      </c>
      <c r="E1156" s="23" t="str">
        <f>VLOOKUP(A1156,Classification!$A$2:$D$1180,4,0)</f>
        <v>C</v>
      </c>
      <c r="F1156" s="24" t="str">
        <f>VLOOKUP(A1156,Classification!$A$2:$E$1180,5,0)</f>
        <v>H</v>
      </c>
      <c r="G1156" s="21">
        <f>VLOOKUP(A1156,'Lead Time'!$A$2:$D$1180,4,0)</f>
        <v>18.5</v>
      </c>
      <c r="H1156" s="21">
        <f t="shared" ref="H1156:H1181" si="234">G1156/30</f>
        <v>0.6166666666666667</v>
      </c>
      <c r="I1156" s="32">
        <f>VLOOKUP(A1156,Classification!$A$2:$F$1180,6,0)</f>
        <v>7.1999999999999995E-2</v>
      </c>
      <c r="J1156" s="21">
        <f>-SUM('cons 2023 - 2025'!D1157:AM1157)</f>
        <v>1226</v>
      </c>
      <c r="K1156" s="18">
        <f>-_xlfn.MINIFS('cons 2023 - 2025'!D1157:AM1157,'cons 2023 - 2025'!D1157:AM1157,"&lt;&gt;0")</f>
        <v>324</v>
      </c>
      <c r="L1156" s="18">
        <f>-_xlfn.MAXIFS('cons 2023 - 2025'!D1157:AM1157,'cons 2023 - 2025'!D1157:AM1157,"&lt;&gt;0")</f>
        <v>4</v>
      </c>
      <c r="M1156" s="19">
        <f>COUNTIF('cons 2023 - 2025'!D1157:AM1157,"&lt;&gt;0")</f>
        <v>24</v>
      </c>
      <c r="N1156" s="21">
        <f>-AVERAGE('cons 2023 - 2025'!D1157:AM1157)</f>
        <v>34.055555555555557</v>
      </c>
      <c r="O1156" s="21">
        <f t="shared" ref="O1156:O1181" si="235">J1156/M1156</f>
        <v>51.083333333333336</v>
      </c>
      <c r="P1156" s="21">
        <f>_xlfn.STDEV.S('cons 2023 - 2025'!D1157:AM1157)</f>
        <v>63.783089762746201</v>
      </c>
      <c r="Q1156" s="21">
        <f>-AVERAGE('cons 2023 - 2025'!D1157:AM1157)/'⚙ Assumptions'!$B$5</f>
        <v>1.547979797979798</v>
      </c>
      <c r="R1156" s="21">
        <f>_xlfn.STDEV.S('cons 2023 - 2025'!D1157:AM1157)/SQRT('⚙ Assumptions'!$B$5)</f>
        <v>13.598600428791691</v>
      </c>
      <c r="S1156" s="21">
        <f>-IF(AVERAGE('cons 2023 - 2025'!D1157:AM1157)=0,"",_xlfn.STDEV.S('cons 2023 - 2025'!D1157:AM1157)/AVERAGE('cons 2023 - 2025'!D1157:AM1157))</f>
        <v>1.8729129130985833</v>
      </c>
      <c r="T1156" s="21" t="str">
        <f t="shared" ref="T1156:T1181" si="236">IF(ISBLANK(S1156),"Z",
   IF(S1156&lt;=0.25,"X",
      IF(S1156&lt;=0.5,"Y","Z")))</f>
        <v>Z</v>
      </c>
      <c r="U1156" s="38">
        <f t="shared" ref="U1156:U1181" si="237">IF(E1156="B",0.95,IF(E1156="C",0.9,0.98))</f>
        <v>0.9</v>
      </c>
      <c r="V1156" s="21">
        <f t="shared" ref="V1156:V1181" si="238">IF(E1156="B",1.65,1.28)</f>
        <v>1.28</v>
      </c>
      <c r="W1156" s="21">
        <f t="shared" ref="W1156:W1181" si="239">V1156*R1156*SQRT(G1156)</f>
        <v>74.866933801607331</v>
      </c>
      <c r="X1156" s="21">
        <f t="shared" ref="X1156:X1181" si="240">V1156*P1156*SQRT(H1156)</f>
        <v>64.112211808878158</v>
      </c>
      <c r="Y1156" s="21">
        <f t="shared" ref="Y1156:Y1181" si="241">Q1156*G1156+W1156</f>
        <v>103.5045600642336</v>
      </c>
      <c r="Z1156" s="21">
        <f t="shared" ref="Z1156:Z1181" si="242">N1156*H1156+X1156</f>
        <v>85.113137734804084</v>
      </c>
      <c r="AA1156" s="21">
        <f>-AVERAGE('cons 2023 - 2025'!D1157:AM1157)*12</f>
        <v>408.66666666666669</v>
      </c>
      <c r="AB1156" s="32">
        <f t="shared" ref="AB1156:AB1181" si="243">I1156*0.2</f>
        <v>1.44E-2</v>
      </c>
      <c r="AC1156" s="21">
        <f>SQRT((2*AA1156*'⚙ Assumptions'!$B$3)/AB1156)</f>
        <v>2917.8569000019329</v>
      </c>
      <c r="AD1156" s="21">
        <f t="shared" ref="AD1156:AD1181" si="244">Z1156</f>
        <v>85.113137734804084</v>
      </c>
      <c r="AE1156" s="21">
        <f t="shared" ref="AE1156:AE1181" si="245">Z1156+AC1156</f>
        <v>3002.9700377367371</v>
      </c>
      <c r="AF1156" s="21">
        <f t="shared" ref="AF1156:AF1181" si="246">AA1156/AC1156</f>
        <v>0.14005713120009278</v>
      </c>
    </row>
    <row r="1157" spans="1:32" x14ac:dyDescent="0.3">
      <c r="A1157" s="16" t="s">
        <v>2325</v>
      </c>
      <c r="B1157" s="17" t="s">
        <v>2326</v>
      </c>
      <c r="C1157" s="16" t="s">
        <v>8</v>
      </c>
      <c r="D1157" s="16" t="str">
        <f>VLOOKUP(A1157,'Lead Time'!$A$2:$C$1180,3,0)</f>
        <v>Local</v>
      </c>
      <c r="E1157" s="23" t="str">
        <f>VLOOKUP(A1157,Classification!$A$2:$D$1180,4,0)</f>
        <v>C</v>
      </c>
      <c r="F1157" s="26" t="str">
        <f>VLOOKUP(A1157,Classification!$A$2:$E$1180,5,0)</f>
        <v>M</v>
      </c>
      <c r="G1157" s="18">
        <f>VLOOKUP(A1157,'Lead Time'!$A$2:$D$1180,4,0)</f>
        <v>14.5</v>
      </c>
      <c r="H1157" s="18">
        <f t="shared" si="234"/>
        <v>0.48333333333333334</v>
      </c>
      <c r="I1157" s="27">
        <f>VLOOKUP(A1157,Classification!$A$2:$F$1180,6,0)</f>
        <v>6.7000000000000004E-2</v>
      </c>
      <c r="J1157" s="18">
        <f>-SUM('cons 2023 - 2025'!D1158:AM1158)</f>
        <v>616</v>
      </c>
      <c r="K1157" s="18">
        <f>-_xlfn.MINIFS('cons 2023 - 2025'!D1158:AM1158,'cons 2023 - 2025'!D1158:AM1158,"&lt;&gt;0")</f>
        <v>100</v>
      </c>
      <c r="L1157" s="18">
        <f>-_xlfn.MAXIFS('cons 2023 - 2025'!D1158:AM1158,'cons 2023 - 2025'!D1158:AM1158,"&lt;&gt;0")</f>
        <v>8</v>
      </c>
      <c r="M1157" s="16">
        <f>COUNTIF('cons 2023 - 2025'!D1158:AM1158,"&lt;&gt;0")</f>
        <v>14</v>
      </c>
      <c r="N1157" s="18">
        <f>-AVERAGE('cons 2023 - 2025'!D1158:AM1158)</f>
        <v>17.111111111111111</v>
      </c>
      <c r="O1157" s="18">
        <f t="shared" si="235"/>
        <v>44</v>
      </c>
      <c r="P1157" s="18">
        <f>_xlfn.STDEV.S('cons 2023 - 2025'!D1158:AM1158)</f>
        <v>25.398287656316828</v>
      </c>
      <c r="Q1157" s="18">
        <f>-AVERAGE('cons 2023 - 2025'!D1158:AM1158)/'⚙ Assumptions'!$B$5</f>
        <v>0.77777777777777779</v>
      </c>
      <c r="R1157" s="18">
        <f>_xlfn.STDEV.S('cons 2023 - 2025'!D1158:AM1158)/SQRT('⚙ Assumptions'!$B$5)</f>
        <v>5.4149331225326058</v>
      </c>
      <c r="S1157" s="18">
        <f>-IF(AVERAGE('cons 2023 - 2025'!D1158:AM1158)=0,"",_xlfn.STDEV.S('cons 2023 - 2025'!D1158:AM1158)/AVERAGE('cons 2023 - 2025'!D1158:AM1158))</f>
        <v>1.4843155123821523</v>
      </c>
      <c r="T1157" s="18" t="str">
        <f t="shared" si="236"/>
        <v>Z</v>
      </c>
      <c r="U1157" s="37">
        <f t="shared" si="237"/>
        <v>0.9</v>
      </c>
      <c r="V1157" s="18">
        <f t="shared" si="238"/>
        <v>1.28</v>
      </c>
      <c r="W1157" s="18">
        <f t="shared" si="239"/>
        <v>26.392897308566717</v>
      </c>
      <c r="X1157" s="18">
        <f t="shared" si="240"/>
        <v>22.601526956890961</v>
      </c>
      <c r="Y1157" s="18">
        <f t="shared" si="241"/>
        <v>37.670675086344495</v>
      </c>
      <c r="Z1157" s="18">
        <f t="shared" si="242"/>
        <v>30.87189732726133</v>
      </c>
      <c r="AA1157" s="18">
        <f>-AVERAGE('cons 2023 - 2025'!D1158:AM1158)*12</f>
        <v>205.33333333333331</v>
      </c>
      <c r="AB1157" s="27">
        <f t="shared" si="243"/>
        <v>1.3400000000000002E-2</v>
      </c>
      <c r="AC1157" s="18">
        <f>SQRT((2*AA1157*'⚙ Assumptions'!$B$3)/AB1157)</f>
        <v>2144.0650469081233</v>
      </c>
      <c r="AD1157" s="18">
        <f t="shared" si="244"/>
        <v>30.87189732726133</v>
      </c>
      <c r="AE1157" s="18">
        <f t="shared" si="245"/>
        <v>2174.9369442353845</v>
      </c>
      <c r="AF1157" s="18">
        <f t="shared" si="246"/>
        <v>9.5768238761896191E-2</v>
      </c>
    </row>
    <row r="1158" spans="1:32" x14ac:dyDescent="0.3">
      <c r="A1158" s="19" t="s">
        <v>2327</v>
      </c>
      <c r="B1158" s="20" t="s">
        <v>2328</v>
      </c>
      <c r="C1158" s="16" t="s">
        <v>8</v>
      </c>
      <c r="D1158" s="16" t="str">
        <f>VLOOKUP(A1158,'Lead Time'!$A$2:$C$1180,3,0)</f>
        <v>Local</v>
      </c>
      <c r="E1158" s="23" t="str">
        <f>VLOOKUP(A1158,Classification!$A$2:$D$1180,4,0)</f>
        <v>C</v>
      </c>
      <c r="F1158" s="26" t="str">
        <f>VLOOKUP(A1158,Classification!$A$2:$E$1180,5,0)</f>
        <v>M</v>
      </c>
      <c r="G1158" s="21">
        <f>VLOOKUP(A1158,'Lead Time'!$A$2:$D$1180,4,0)</f>
        <v>29.444444444444443</v>
      </c>
      <c r="H1158" s="21">
        <f t="shared" si="234"/>
        <v>0.9814814814814814</v>
      </c>
      <c r="I1158" s="32">
        <f>VLOOKUP(A1158,Classification!$A$2:$F$1180,6,0)</f>
        <v>6.7000000000000004E-2</v>
      </c>
      <c r="J1158" s="21">
        <f>-SUM('cons 2023 - 2025'!D1159:AM1159)</f>
        <v>3466</v>
      </c>
      <c r="K1158" s="18">
        <f>-_xlfn.MINIFS('cons 2023 - 2025'!D1159:AM1159,'cons 2023 - 2025'!D1159:AM1159,"&lt;&gt;0")</f>
        <v>3000</v>
      </c>
      <c r="L1158" s="18">
        <f>-_xlfn.MAXIFS('cons 2023 - 2025'!D1159:AM1159,'cons 2023 - 2025'!D1159:AM1159,"&lt;&gt;0")</f>
        <v>16</v>
      </c>
      <c r="M1158" s="19">
        <f>COUNTIF('cons 2023 - 2025'!D1159:AM1159,"&lt;&gt;0")</f>
        <v>4</v>
      </c>
      <c r="N1158" s="21">
        <f>-AVERAGE('cons 2023 - 2025'!D1159:AM1159)</f>
        <v>96.277777777777771</v>
      </c>
      <c r="O1158" s="21">
        <f t="shared" si="235"/>
        <v>866.5</v>
      </c>
      <c r="P1158" s="21">
        <f>_xlfn.STDEV.S('cons 2023 - 2025'!D1159:AM1159)</f>
        <v>500.82951824868144</v>
      </c>
      <c r="Q1158" s="21">
        <f>-AVERAGE('cons 2023 - 2025'!D1159:AM1159)/'⚙ Assumptions'!$B$5</f>
        <v>4.3762626262626263</v>
      </c>
      <c r="R1158" s="21">
        <f>_xlfn.STDEV.S('cons 2023 - 2025'!D1159:AM1159)/SQRT('⚙ Assumptions'!$B$5)</f>
        <v>106.77721206265414</v>
      </c>
      <c r="S1158" s="21">
        <f>-IF(AVERAGE('cons 2023 - 2025'!D1159:AM1159)=0,"",_xlfn.STDEV.S('cons 2023 - 2025'!D1159:AM1159)/AVERAGE('cons 2023 - 2025'!D1159:AM1159))</f>
        <v>5.2019222899459123</v>
      </c>
      <c r="T1158" s="21" t="str">
        <f t="shared" si="236"/>
        <v>Z</v>
      </c>
      <c r="U1158" s="38">
        <f t="shared" si="237"/>
        <v>0.9</v>
      </c>
      <c r="V1158" s="21">
        <f t="shared" si="238"/>
        <v>1.28</v>
      </c>
      <c r="W1158" s="21">
        <f t="shared" si="239"/>
        <v>741.63502033904649</v>
      </c>
      <c r="X1158" s="21">
        <f t="shared" si="240"/>
        <v>635.09828831587311</v>
      </c>
      <c r="Y1158" s="21">
        <f t="shared" si="241"/>
        <v>870.49164211233494</v>
      </c>
      <c r="Z1158" s="21">
        <f t="shared" si="242"/>
        <v>729.59314428295124</v>
      </c>
      <c r="AA1158" s="21">
        <f>-AVERAGE('cons 2023 - 2025'!D1159:AM1159)*12</f>
        <v>1155.3333333333333</v>
      </c>
      <c r="AB1158" s="32">
        <f t="shared" si="243"/>
        <v>1.3400000000000002E-2</v>
      </c>
      <c r="AC1158" s="21">
        <f>SQRT((2*AA1158*'⚙ Assumptions'!$B$3)/AB1158)</f>
        <v>5085.8304770991963</v>
      </c>
      <c r="AD1158" s="21">
        <f t="shared" si="244"/>
        <v>729.59314428295124</v>
      </c>
      <c r="AE1158" s="21">
        <f t="shared" si="245"/>
        <v>5815.4236213821478</v>
      </c>
      <c r="AF1158" s="21">
        <f t="shared" si="246"/>
        <v>0.22716709464376414</v>
      </c>
    </row>
    <row r="1159" spans="1:32" x14ac:dyDescent="0.3">
      <c r="A1159" s="16" t="s">
        <v>2329</v>
      </c>
      <c r="B1159" s="17" t="s">
        <v>2330</v>
      </c>
      <c r="C1159" s="16" t="s">
        <v>8</v>
      </c>
      <c r="D1159" s="16"/>
      <c r="E1159" s="23" t="str">
        <f>VLOOKUP(A1159,Classification!$A$2:$D$1180,4,0)</f>
        <v>C</v>
      </c>
      <c r="F1159" s="25" t="str">
        <f>VLOOKUP(A1159,Classification!$A$2:$E$1180,5,0)</f>
        <v>L</v>
      </c>
      <c r="G1159" s="18">
        <f>VLOOKUP(A1159,'Lead Time'!$A$2:$D$1180,4,0)</f>
        <v>44</v>
      </c>
      <c r="H1159" s="18">
        <f t="shared" si="234"/>
        <v>1.4666666666666666</v>
      </c>
      <c r="I1159" s="27">
        <f>VLOOKUP(A1159,Classification!$A$2:$F$1180,6,0)</f>
        <v>6.3E-2</v>
      </c>
      <c r="J1159" s="18">
        <f>-SUM('cons 2023 - 2025'!D1160:AM1160)</f>
        <v>15</v>
      </c>
      <c r="K1159" s="18">
        <f>-_xlfn.MINIFS('cons 2023 - 2025'!D1160:AM1160,'cons 2023 - 2025'!D1160:AM1160,"&lt;&gt;0")</f>
        <v>10</v>
      </c>
      <c r="L1159" s="18">
        <f>-_xlfn.MAXIFS('cons 2023 - 2025'!D1160:AM1160,'cons 2023 - 2025'!D1160:AM1160,"&lt;&gt;0")</f>
        <v>5</v>
      </c>
      <c r="M1159" s="16">
        <f>COUNTIF('cons 2023 - 2025'!D1160:AM1160,"&lt;&gt;0")</f>
        <v>2</v>
      </c>
      <c r="N1159" s="18">
        <f>-AVERAGE('cons 2023 - 2025'!D1160:AM1160)</f>
        <v>0.41666666666666669</v>
      </c>
      <c r="O1159" s="18">
        <f t="shared" si="235"/>
        <v>7.5</v>
      </c>
      <c r="P1159" s="18">
        <f>_xlfn.STDEV.S('cons 2023 - 2025'!D1160:AM1160)</f>
        <v>1.8419709940325182</v>
      </c>
      <c r="Q1159" s="18">
        <f>-AVERAGE('cons 2023 - 2025'!D1160:AM1160)/'⚙ Assumptions'!$B$5</f>
        <v>1.893939393939394E-2</v>
      </c>
      <c r="R1159" s="18">
        <f>_xlfn.STDEV.S('cons 2023 - 2025'!D1160:AM1160)/SQRT('⚙ Assumptions'!$B$5)</f>
        <v>0.39270953543398868</v>
      </c>
      <c r="S1159" s="18">
        <f>-IF(AVERAGE('cons 2023 - 2025'!D1160:AM1160)=0,"",_xlfn.STDEV.S('cons 2023 - 2025'!D1160:AM1160)/AVERAGE('cons 2023 - 2025'!D1160:AM1160))</f>
        <v>4.4207303856780431</v>
      </c>
      <c r="T1159" s="18" t="str">
        <f t="shared" si="236"/>
        <v>Z</v>
      </c>
      <c r="U1159" s="37">
        <f t="shared" si="237"/>
        <v>0.9</v>
      </c>
      <c r="V1159" s="18">
        <f t="shared" si="238"/>
        <v>1.28</v>
      </c>
      <c r="W1159" s="18">
        <f t="shared" si="239"/>
        <v>3.334323662411057</v>
      </c>
      <c r="X1159" s="18">
        <f t="shared" si="240"/>
        <v>2.8553441957477692</v>
      </c>
      <c r="Y1159" s="18">
        <f t="shared" si="241"/>
        <v>4.1676569957443901</v>
      </c>
      <c r="Z1159" s="18">
        <f t="shared" si="242"/>
        <v>3.4664553068588804</v>
      </c>
      <c r="AA1159" s="18">
        <f>-AVERAGE('cons 2023 - 2025'!D1160:AM1160)*12</f>
        <v>5</v>
      </c>
      <c r="AB1159" s="27">
        <f t="shared" si="243"/>
        <v>1.26E-2</v>
      </c>
      <c r="AC1159" s="18">
        <f>SQRT((2*AA1159*'⚙ Assumptions'!$B$3)/AB1159)</f>
        <v>345.03277967117714</v>
      </c>
      <c r="AD1159" s="18">
        <f t="shared" si="244"/>
        <v>3.4664553068588804</v>
      </c>
      <c r="AE1159" s="18">
        <f t="shared" si="245"/>
        <v>348.49923497803604</v>
      </c>
      <c r="AF1159" s="18">
        <f t="shared" si="246"/>
        <v>1.4491376746189437E-2</v>
      </c>
    </row>
    <row r="1160" spans="1:32" x14ac:dyDescent="0.3">
      <c r="A1160" s="19" t="s">
        <v>2331</v>
      </c>
      <c r="B1160" s="20" t="s">
        <v>2332</v>
      </c>
      <c r="C1160" s="16" t="s">
        <v>8</v>
      </c>
      <c r="D1160" s="16" t="str">
        <f>VLOOKUP(A1160,'Lead Time'!$A$2:$C$1180,3,0)</f>
        <v>Local</v>
      </c>
      <c r="E1160" s="23" t="str">
        <f>VLOOKUP(A1160,Classification!$A$2:$D$1180,4,0)</f>
        <v>C</v>
      </c>
      <c r="F1160" s="25" t="str">
        <f>VLOOKUP(A1160,Classification!$A$2:$E$1180,5,0)</f>
        <v>L</v>
      </c>
      <c r="G1160" s="21">
        <f>VLOOKUP(A1160,'Lead Time'!$A$2:$D$1180,4,0)</f>
        <v>7</v>
      </c>
      <c r="H1160" s="21">
        <f t="shared" si="234"/>
        <v>0.23333333333333334</v>
      </c>
      <c r="I1160" s="32">
        <f>VLOOKUP(A1160,Classification!$A$2:$F$1180,6,0)</f>
        <v>5.8999999999999997E-2</v>
      </c>
      <c r="J1160" s="21">
        <f>-SUM('cons 2023 - 2025'!D1161:AM1161)</f>
        <v>34</v>
      </c>
      <c r="K1160" s="18">
        <f>-_xlfn.MINIFS('cons 2023 - 2025'!D1161:AM1161,'cons 2023 - 2025'!D1161:AM1161,"&lt;&gt;0")</f>
        <v>20</v>
      </c>
      <c r="L1160" s="18">
        <f>-_xlfn.MAXIFS('cons 2023 - 2025'!D1161:AM1161,'cons 2023 - 2025'!D1161:AM1161,"&lt;&gt;0")</f>
        <v>4</v>
      </c>
      <c r="M1160" s="19">
        <f>COUNTIF('cons 2023 - 2025'!D1161:AM1161,"&lt;&gt;0")</f>
        <v>3</v>
      </c>
      <c r="N1160" s="21">
        <f>-AVERAGE('cons 2023 - 2025'!D1161:AM1161)</f>
        <v>0.94444444444444442</v>
      </c>
      <c r="O1160" s="21">
        <f t="shared" si="235"/>
        <v>11.333333333333334</v>
      </c>
      <c r="P1160" s="21">
        <f>_xlfn.STDEV.S('cons 2023 - 2025'!D1161:AM1161)</f>
        <v>3.7182518507218987</v>
      </c>
      <c r="Q1160" s="21">
        <f>-AVERAGE('cons 2023 - 2025'!D1161:AM1161)/'⚙ Assumptions'!$B$5</f>
        <v>4.2929292929292928E-2</v>
      </c>
      <c r="R1160" s="21">
        <f>_xlfn.STDEV.S('cons 2023 - 2025'!D1161:AM1161)/SQRT('⚙ Assumptions'!$B$5)</f>
        <v>0.792733958164483</v>
      </c>
      <c r="S1160" s="21">
        <f>-IF(AVERAGE('cons 2023 - 2025'!D1161:AM1161)=0,"",_xlfn.STDEV.S('cons 2023 - 2025'!D1161:AM1161)/AVERAGE('cons 2023 - 2025'!D1161:AM1161))</f>
        <v>3.9369725478231867</v>
      </c>
      <c r="T1160" s="21" t="str">
        <f t="shared" si="236"/>
        <v>Z</v>
      </c>
      <c r="U1160" s="38">
        <f t="shared" si="237"/>
        <v>0.9</v>
      </c>
      <c r="V1160" s="21">
        <f t="shared" si="238"/>
        <v>1.28</v>
      </c>
      <c r="W1160" s="21">
        <f t="shared" si="239"/>
        <v>2.6846424436980523</v>
      </c>
      <c r="X1160" s="21">
        <f t="shared" si="240"/>
        <v>2.2989904386571589</v>
      </c>
      <c r="Y1160" s="21">
        <f t="shared" si="241"/>
        <v>2.9851474942031029</v>
      </c>
      <c r="Z1160" s="21">
        <f t="shared" si="242"/>
        <v>2.5193608090275292</v>
      </c>
      <c r="AA1160" s="21">
        <f>-AVERAGE('cons 2023 - 2025'!D1161:AM1161)*12</f>
        <v>11.333333333333332</v>
      </c>
      <c r="AB1160" s="32">
        <f t="shared" si="243"/>
        <v>1.18E-2</v>
      </c>
      <c r="AC1160" s="21">
        <f>SQRT((2*AA1160*'⚙ Assumptions'!$B$3)/AB1160)</f>
        <v>536.78263125807166</v>
      </c>
      <c r="AD1160" s="21">
        <f t="shared" si="244"/>
        <v>2.5193608090275292</v>
      </c>
      <c r="AE1160" s="21">
        <f t="shared" si="245"/>
        <v>539.30199206709915</v>
      </c>
      <c r="AF1160" s="21">
        <f t="shared" si="246"/>
        <v>2.1113450162817488E-2</v>
      </c>
    </row>
    <row r="1161" spans="1:32" x14ac:dyDescent="0.3">
      <c r="A1161" s="16" t="s">
        <v>2333</v>
      </c>
      <c r="B1161" s="17" t="s">
        <v>2334</v>
      </c>
      <c r="C1161" s="16" t="s">
        <v>8</v>
      </c>
      <c r="D1161" s="16" t="str">
        <f>VLOOKUP(A1161,'Lead Time'!$A$2:$C$1180,3,0)</f>
        <v>Local</v>
      </c>
      <c r="E1161" s="23" t="str">
        <f>VLOOKUP(A1161,Classification!$A$2:$D$1180,4,0)</f>
        <v>C</v>
      </c>
      <c r="F1161" s="25" t="str">
        <f>VLOOKUP(A1161,Classification!$A$2:$E$1180,5,0)</f>
        <v>L</v>
      </c>
      <c r="G1161" s="18">
        <f>VLOOKUP(A1161,'Lead Time'!$A$2:$D$1180,4,0)</f>
        <v>10</v>
      </c>
      <c r="H1161" s="18">
        <f t="shared" si="234"/>
        <v>0.33333333333333331</v>
      </c>
      <c r="I1161" s="27">
        <f>VLOOKUP(A1161,Classification!$A$2:$F$1180,6,0)</f>
        <v>5.8000000000000003E-2</v>
      </c>
      <c r="J1161" s="18">
        <f>-SUM('cons 2023 - 2025'!D1162:AM1162)</f>
        <v>146</v>
      </c>
      <c r="K1161" s="18">
        <f>-_xlfn.MINIFS('cons 2023 - 2025'!D1162:AM1162,'cons 2023 - 2025'!D1162:AM1162,"&lt;&gt;0")</f>
        <v>30</v>
      </c>
      <c r="L1161" s="18">
        <f>-_xlfn.MAXIFS('cons 2023 - 2025'!D1162:AM1162,'cons 2023 - 2025'!D1162:AM1162,"&lt;&gt;0")</f>
        <v>2</v>
      </c>
      <c r="M1161" s="16">
        <f>COUNTIF('cons 2023 - 2025'!D1162:AM1162,"&lt;&gt;0")</f>
        <v>8</v>
      </c>
      <c r="N1161" s="18">
        <f>-AVERAGE('cons 2023 - 2025'!D1162:AM1162)</f>
        <v>4.0555555555555554</v>
      </c>
      <c r="O1161" s="18">
        <f t="shared" si="235"/>
        <v>18.25</v>
      </c>
      <c r="P1161" s="18">
        <f>_xlfn.STDEV.S('cons 2023 - 2025'!D1162:AM1162)</f>
        <v>8.5187002511095535</v>
      </c>
      <c r="Q1161" s="18">
        <f>-AVERAGE('cons 2023 - 2025'!D1162:AM1162)/'⚙ Assumptions'!$B$5</f>
        <v>0.18434343434343434</v>
      </c>
      <c r="R1161" s="18">
        <f>_xlfn.STDEV.S('cons 2023 - 2025'!D1162:AM1162)/SQRT('⚙ Assumptions'!$B$5)</f>
        <v>1.8161929959552752</v>
      </c>
      <c r="S1161" s="18">
        <f>-IF(AVERAGE('cons 2023 - 2025'!D1162:AM1162)=0,"",_xlfn.STDEV.S('cons 2023 - 2025'!D1162:AM1162)/AVERAGE('cons 2023 - 2025'!D1162:AM1162))</f>
        <v>2.100501431780438</v>
      </c>
      <c r="T1161" s="18" t="str">
        <f t="shared" si="236"/>
        <v>Z</v>
      </c>
      <c r="U1161" s="37">
        <f t="shared" si="237"/>
        <v>0.9</v>
      </c>
      <c r="V1161" s="18">
        <f t="shared" si="238"/>
        <v>1.28</v>
      </c>
      <c r="W1161" s="18">
        <f t="shared" si="239"/>
        <v>7.3514323682094682</v>
      </c>
      <c r="X1161" s="18">
        <f t="shared" si="240"/>
        <v>6.2953905703985065</v>
      </c>
      <c r="Y1161" s="18">
        <f t="shared" si="241"/>
        <v>9.1948667116438116</v>
      </c>
      <c r="Z1161" s="18">
        <f t="shared" si="242"/>
        <v>7.6472424222503577</v>
      </c>
      <c r="AA1161" s="18">
        <f>-AVERAGE('cons 2023 - 2025'!D1162:AM1162)*12</f>
        <v>48.666666666666664</v>
      </c>
      <c r="AB1161" s="27">
        <f t="shared" si="243"/>
        <v>1.1600000000000001E-2</v>
      </c>
      <c r="AC1161" s="18">
        <f>SQRT((2*AA1161*'⚙ Assumptions'!$B$3)/AB1161)</f>
        <v>1121.8826541377546</v>
      </c>
      <c r="AD1161" s="18">
        <f t="shared" si="244"/>
        <v>7.6472424222503577</v>
      </c>
      <c r="AE1161" s="18">
        <f t="shared" si="245"/>
        <v>1129.529896560005</v>
      </c>
      <c r="AF1161" s="18">
        <f t="shared" si="246"/>
        <v>4.3379462626659836E-2</v>
      </c>
    </row>
    <row r="1162" spans="1:32" x14ac:dyDescent="0.3">
      <c r="A1162" s="19" t="s">
        <v>2335</v>
      </c>
      <c r="B1162" s="20" t="s">
        <v>2336</v>
      </c>
      <c r="C1162" s="16" t="s">
        <v>8</v>
      </c>
      <c r="D1162" s="16"/>
      <c r="E1162" s="23" t="str">
        <f>VLOOKUP(A1162,Classification!$A$2:$D$1180,4,0)</f>
        <v>C</v>
      </c>
      <c r="F1162" s="25" t="str">
        <f>VLOOKUP(A1162,Classification!$A$2:$E$1180,5,0)</f>
        <v>L</v>
      </c>
      <c r="G1162" s="21">
        <f>VLOOKUP(A1162,'Lead Time'!$A$2:$D$1180,4,0)</f>
        <v>44</v>
      </c>
      <c r="H1162" s="21">
        <f t="shared" si="234"/>
        <v>1.4666666666666666</v>
      </c>
      <c r="I1162" s="32">
        <f>VLOOKUP(A1162,Classification!$A$2:$F$1180,6,0)</f>
        <v>5.8000000000000003E-2</v>
      </c>
      <c r="J1162" s="21">
        <f>-SUM('cons 2023 - 2025'!D1163:AM1163)</f>
        <v>42</v>
      </c>
      <c r="K1162" s="18">
        <f>-_xlfn.MINIFS('cons 2023 - 2025'!D1163:AM1163,'cons 2023 - 2025'!D1163:AM1163,"&lt;&gt;0")</f>
        <v>20</v>
      </c>
      <c r="L1162" s="18">
        <f>-_xlfn.MAXIFS('cons 2023 - 2025'!D1163:AM1163,'cons 2023 - 2025'!D1163:AM1163,"&lt;&gt;0")</f>
        <v>7</v>
      </c>
      <c r="M1162" s="19">
        <f>COUNTIF('cons 2023 - 2025'!D1163:AM1163,"&lt;&gt;0")</f>
        <v>3</v>
      </c>
      <c r="N1162" s="21">
        <f>-AVERAGE('cons 2023 - 2025'!D1163:AM1163)</f>
        <v>1.1666666666666667</v>
      </c>
      <c r="O1162" s="21">
        <f t="shared" si="235"/>
        <v>14</v>
      </c>
      <c r="P1162" s="21">
        <f>_xlfn.STDEV.S('cons 2023 - 2025'!D1163:AM1163)</f>
        <v>4.2257712736425832</v>
      </c>
      <c r="Q1162" s="21">
        <f>-AVERAGE('cons 2023 - 2025'!D1163:AM1163)/'⚙ Assumptions'!$B$5</f>
        <v>5.3030303030303032E-2</v>
      </c>
      <c r="R1162" s="21">
        <f>_xlfn.STDEV.S('cons 2023 - 2025'!D1163:AM1163)/SQRT('⚙ Assumptions'!$B$5)</f>
        <v>0.90093746269555897</v>
      </c>
      <c r="S1162" s="21">
        <f>-IF(AVERAGE('cons 2023 - 2025'!D1163:AM1163)=0,"",_xlfn.STDEV.S('cons 2023 - 2025'!D1163:AM1163)/AVERAGE('cons 2023 - 2025'!D1163:AM1163))</f>
        <v>3.6220896631222139</v>
      </c>
      <c r="T1162" s="21" t="str">
        <f t="shared" si="236"/>
        <v>Z</v>
      </c>
      <c r="U1162" s="38">
        <f t="shared" si="237"/>
        <v>0.9</v>
      </c>
      <c r="V1162" s="21">
        <f t="shared" si="238"/>
        <v>1.28</v>
      </c>
      <c r="W1162" s="21">
        <f t="shared" si="239"/>
        <v>7.6494630997401201</v>
      </c>
      <c r="X1162" s="21">
        <f t="shared" si="240"/>
        <v>6.5506088412052348</v>
      </c>
      <c r="Y1162" s="21">
        <f t="shared" si="241"/>
        <v>9.9827964330734531</v>
      </c>
      <c r="Z1162" s="21">
        <f t="shared" si="242"/>
        <v>8.261719952316346</v>
      </c>
      <c r="AA1162" s="21">
        <f>-AVERAGE('cons 2023 - 2025'!D1163:AM1163)*12</f>
        <v>14</v>
      </c>
      <c r="AB1162" s="32">
        <f t="shared" si="243"/>
        <v>1.1600000000000001E-2</v>
      </c>
      <c r="AC1162" s="21">
        <f>SQRT((2*AA1162*'⚙ Assumptions'!$B$3)/AB1162)</f>
        <v>601.72166781431542</v>
      </c>
      <c r="AD1162" s="21">
        <f t="shared" si="244"/>
        <v>8.261719952316346</v>
      </c>
      <c r="AE1162" s="21">
        <f t="shared" si="245"/>
        <v>609.98338776663172</v>
      </c>
      <c r="AF1162" s="21">
        <f t="shared" si="246"/>
        <v>2.3266571155486863E-2</v>
      </c>
    </row>
    <row r="1163" spans="1:32" x14ac:dyDescent="0.3">
      <c r="A1163" s="16" t="s">
        <v>2337</v>
      </c>
      <c r="B1163" s="17" t="s">
        <v>2338</v>
      </c>
      <c r="C1163" s="16" t="s">
        <v>8</v>
      </c>
      <c r="D1163" s="16" t="str">
        <f>VLOOKUP(A1163,'Lead Time'!$A$2:$C$1180,3,0)</f>
        <v>Local</v>
      </c>
      <c r="E1163" s="23" t="str">
        <f>VLOOKUP(A1163,Classification!$A$2:$D$1180,4,0)</f>
        <v>C</v>
      </c>
      <c r="F1163" s="26" t="str">
        <f>VLOOKUP(A1163,Classification!$A$2:$E$1180,5,0)</f>
        <v>M</v>
      </c>
      <c r="G1163" s="18">
        <f>VLOOKUP(A1163,'Lead Time'!$A$2:$D$1180,4,0)</f>
        <v>9.1538461538461515</v>
      </c>
      <c r="H1163" s="18">
        <f t="shared" si="234"/>
        <v>0.30512820512820504</v>
      </c>
      <c r="I1163" s="27">
        <f>VLOOKUP(A1163,Classification!$A$2:$F$1180,6,0)</f>
        <v>5.7000000000000002E-2</v>
      </c>
      <c r="J1163" s="18">
        <f>-SUM('cons 2023 - 2025'!D1164:AM1164)</f>
        <v>3723</v>
      </c>
      <c r="K1163" s="18">
        <f>-_xlfn.MINIFS('cons 2023 - 2025'!D1164:AM1164,'cons 2023 - 2025'!D1164:AM1164,"&lt;&gt;0")</f>
        <v>630</v>
      </c>
      <c r="L1163" s="18">
        <f>-_xlfn.MAXIFS('cons 2023 - 2025'!D1164:AM1164,'cons 2023 - 2025'!D1164:AM1164,"&lt;&gt;0")</f>
        <v>1</v>
      </c>
      <c r="M1163" s="16">
        <f>COUNTIF('cons 2023 - 2025'!D1164:AM1164,"&lt;&gt;0")</f>
        <v>19</v>
      </c>
      <c r="N1163" s="18">
        <f>-AVERAGE('cons 2023 - 2025'!D1164:AM1164)</f>
        <v>103.41666666666667</v>
      </c>
      <c r="O1163" s="18">
        <f t="shared" si="235"/>
        <v>195.94736842105263</v>
      </c>
      <c r="P1163" s="18">
        <f>_xlfn.STDEV.S('cons 2023 - 2025'!D1164:AM1164)</f>
        <v>197.11756825378532</v>
      </c>
      <c r="Q1163" s="18">
        <f>-AVERAGE('cons 2023 - 2025'!D1164:AM1164)/'⚙ Assumptions'!$B$5</f>
        <v>4.7007575757575761</v>
      </c>
      <c r="R1163" s="18">
        <f>_xlfn.STDEV.S('cons 2023 - 2025'!D1164:AM1164)/SQRT('⚙ Assumptions'!$B$5)</f>
        <v>42.025606757982963</v>
      </c>
      <c r="S1163" s="18">
        <f>-IF(AVERAGE('cons 2023 - 2025'!D1164:AM1164)=0,"",_xlfn.STDEV.S('cons 2023 - 2025'!D1164:AM1164)/AVERAGE('cons 2023 - 2025'!D1164:AM1164))</f>
        <v>1.9060522313017114</v>
      </c>
      <c r="T1163" s="18" t="str">
        <f t="shared" si="236"/>
        <v>Z</v>
      </c>
      <c r="U1163" s="37">
        <f t="shared" si="237"/>
        <v>0.9</v>
      </c>
      <c r="V1163" s="18">
        <f t="shared" si="238"/>
        <v>1.28</v>
      </c>
      <c r="W1163" s="18">
        <f t="shared" si="239"/>
        <v>162.75178731125192</v>
      </c>
      <c r="X1163" s="18">
        <f t="shared" si="240"/>
        <v>139.37230404043143</v>
      </c>
      <c r="Y1163" s="18">
        <f t="shared" si="241"/>
        <v>205.78179896626358</v>
      </c>
      <c r="Z1163" s="18">
        <f t="shared" si="242"/>
        <v>170.9276459207733</v>
      </c>
      <c r="AA1163" s="18">
        <f>-AVERAGE('cons 2023 - 2025'!D1164:AM1164)*12</f>
        <v>1241</v>
      </c>
      <c r="AB1163" s="27">
        <f t="shared" si="243"/>
        <v>1.14E-2</v>
      </c>
      <c r="AC1163" s="18">
        <f>SQRT((2*AA1163*'⚙ Assumptions'!$B$3)/AB1163)</f>
        <v>5714.708630966421</v>
      </c>
      <c r="AD1163" s="18">
        <f t="shared" si="244"/>
        <v>170.9276459207733</v>
      </c>
      <c r="AE1163" s="18">
        <f t="shared" si="245"/>
        <v>5885.6362768871941</v>
      </c>
      <c r="AF1163" s="18">
        <f t="shared" si="246"/>
        <v>0.21715892797672401</v>
      </c>
    </row>
    <row r="1164" spans="1:32" x14ac:dyDescent="0.3">
      <c r="A1164" s="19" t="s">
        <v>2339</v>
      </c>
      <c r="B1164" s="20" t="s">
        <v>2340</v>
      </c>
      <c r="C1164" s="16" t="s">
        <v>8</v>
      </c>
      <c r="D1164" s="16" t="str">
        <f>VLOOKUP(A1164,'Lead Time'!$A$2:$C$1180,3,0)</f>
        <v>Local</v>
      </c>
      <c r="E1164" s="23" t="str">
        <f>VLOOKUP(A1164,Classification!$A$2:$D$1180,4,0)</f>
        <v>C</v>
      </c>
      <c r="F1164" s="25" t="str">
        <f>VLOOKUP(A1164,Classification!$A$2:$E$1180,5,0)</f>
        <v>L</v>
      </c>
      <c r="G1164" s="21">
        <f>VLOOKUP(A1164,'Lead Time'!$A$2:$D$1180,4,0)</f>
        <v>10.5</v>
      </c>
      <c r="H1164" s="21">
        <f t="shared" si="234"/>
        <v>0.35</v>
      </c>
      <c r="I1164" s="32">
        <f>VLOOKUP(A1164,Classification!$A$2:$F$1180,6,0)</f>
        <v>5.3999999999999999E-2</v>
      </c>
      <c r="J1164" s="21">
        <f>-SUM('cons 2023 - 2025'!D1165:AM1165)</f>
        <v>78</v>
      </c>
      <c r="K1164" s="18">
        <f>-_xlfn.MINIFS('cons 2023 - 2025'!D1165:AM1165,'cons 2023 - 2025'!D1165:AM1165,"&lt;&gt;0")</f>
        <v>25</v>
      </c>
      <c r="L1164" s="18">
        <f>-_xlfn.MAXIFS('cons 2023 - 2025'!D1165:AM1165,'cons 2023 - 2025'!D1165:AM1165,"&lt;&gt;0")</f>
        <v>8</v>
      </c>
      <c r="M1164" s="19">
        <f>COUNTIF('cons 2023 - 2025'!D1165:AM1165,"&lt;&gt;0")</f>
        <v>5</v>
      </c>
      <c r="N1164" s="21">
        <f>-AVERAGE('cons 2023 - 2025'!D1165:AM1165)</f>
        <v>2.1666666666666665</v>
      </c>
      <c r="O1164" s="21">
        <f t="shared" si="235"/>
        <v>15.6</v>
      </c>
      <c r="P1164" s="21">
        <f>_xlfn.STDEV.S('cons 2023 - 2025'!D1165:AM1165)</f>
        <v>5.9641787843280296</v>
      </c>
      <c r="Q1164" s="21">
        <f>-AVERAGE('cons 2023 - 2025'!D1165:AM1165)/'⚙ Assumptions'!$B$5</f>
        <v>9.8484848484848481E-2</v>
      </c>
      <c r="R1164" s="21">
        <f>_xlfn.STDEV.S('cons 2023 - 2025'!D1165:AM1165)/SQRT('⚙ Assumptions'!$B$5)</f>
        <v>1.2715671892916696</v>
      </c>
      <c r="S1164" s="21">
        <f>-IF(AVERAGE('cons 2023 - 2025'!D1165:AM1165)=0,"",_xlfn.STDEV.S('cons 2023 - 2025'!D1165:AM1165)/AVERAGE('cons 2023 - 2025'!D1165:AM1165))</f>
        <v>2.7526979004590908</v>
      </c>
      <c r="T1164" s="21" t="str">
        <f t="shared" si="236"/>
        <v>Z</v>
      </c>
      <c r="U1164" s="38">
        <f t="shared" si="237"/>
        <v>0.9</v>
      </c>
      <c r="V1164" s="21">
        <f t="shared" si="238"/>
        <v>1.28</v>
      </c>
      <c r="W1164" s="21">
        <f t="shared" si="239"/>
        <v>5.2740462300176736</v>
      </c>
      <c r="X1164" s="21">
        <f t="shared" si="240"/>
        <v>4.5164233636806017</v>
      </c>
      <c r="Y1164" s="21">
        <f t="shared" si="241"/>
        <v>6.3081371391085828</v>
      </c>
      <c r="Z1164" s="21">
        <f t="shared" si="242"/>
        <v>5.2747566970139346</v>
      </c>
      <c r="AA1164" s="21">
        <f>-AVERAGE('cons 2023 - 2025'!D1165:AM1165)*12</f>
        <v>26</v>
      </c>
      <c r="AB1164" s="32">
        <f t="shared" si="243"/>
        <v>1.0800000000000001E-2</v>
      </c>
      <c r="AC1164" s="21">
        <f>SQRT((2*AA1164*'⚙ Assumptions'!$B$3)/AB1164)</f>
        <v>849.83658559879746</v>
      </c>
      <c r="AD1164" s="21">
        <f t="shared" si="244"/>
        <v>5.2747566970139346</v>
      </c>
      <c r="AE1164" s="21">
        <f t="shared" si="245"/>
        <v>855.11134229581137</v>
      </c>
      <c r="AF1164" s="21">
        <f t="shared" si="246"/>
        <v>3.059411708155671E-2</v>
      </c>
    </row>
    <row r="1165" spans="1:32" x14ac:dyDescent="0.3">
      <c r="A1165" s="16" t="s">
        <v>2341</v>
      </c>
      <c r="B1165" s="17" t="s">
        <v>2342</v>
      </c>
      <c r="C1165" s="16" t="s">
        <v>8</v>
      </c>
      <c r="D1165" s="16" t="str">
        <f>VLOOKUP(A1165,'Lead Time'!$A$2:$C$1180,3,0)</f>
        <v>Local</v>
      </c>
      <c r="E1165" s="23" t="str">
        <f>VLOOKUP(A1165,Classification!$A$2:$D$1180,4,0)</f>
        <v>C</v>
      </c>
      <c r="F1165" s="25" t="str">
        <f>VLOOKUP(A1165,Classification!$A$2:$E$1180,5,0)</f>
        <v>L</v>
      </c>
      <c r="G1165" s="18">
        <f>VLOOKUP(A1165,'Lead Time'!$A$2:$D$1180,4,0)</f>
        <v>28</v>
      </c>
      <c r="H1165" s="18">
        <f t="shared" si="234"/>
        <v>0.93333333333333335</v>
      </c>
      <c r="I1165" s="27">
        <f>VLOOKUP(A1165,Classification!$A$2:$F$1180,6,0)</f>
        <v>5.2999999999999999E-2</v>
      </c>
      <c r="J1165" s="18">
        <f>-SUM('cons 2023 - 2025'!D1166:AM1166)</f>
        <v>64</v>
      </c>
      <c r="K1165" s="18">
        <f>-_xlfn.MINIFS('cons 2023 - 2025'!D1166:AM1166,'cons 2023 - 2025'!D1166:AM1166,"&lt;&gt;0")</f>
        <v>20</v>
      </c>
      <c r="L1165" s="18">
        <f>-_xlfn.MAXIFS('cons 2023 - 2025'!D1166:AM1166,'cons 2023 - 2025'!D1166:AM1166,"&lt;&gt;0")</f>
        <v>4</v>
      </c>
      <c r="M1165" s="16">
        <f>COUNTIF('cons 2023 - 2025'!D1166:AM1166,"&lt;&gt;0")</f>
        <v>5</v>
      </c>
      <c r="N1165" s="18">
        <f>-AVERAGE('cons 2023 - 2025'!D1166:AM1166)</f>
        <v>1.7777777777777777</v>
      </c>
      <c r="O1165" s="18">
        <f t="shared" si="235"/>
        <v>12.8</v>
      </c>
      <c r="P1165" s="18">
        <f>_xlfn.STDEV.S('cons 2023 - 2025'!D1166:AM1166)</f>
        <v>5.0771820705759385</v>
      </c>
      <c r="Q1165" s="18">
        <f>-AVERAGE('cons 2023 - 2025'!D1166:AM1166)/'⚙ Assumptions'!$B$5</f>
        <v>8.0808080808080801E-2</v>
      </c>
      <c r="R1165" s="18">
        <f>_xlfn.STDEV.S('cons 2023 - 2025'!D1166:AM1166)/SQRT('⚙ Assumptions'!$B$5)</f>
        <v>1.0824588545146514</v>
      </c>
      <c r="S1165" s="18">
        <f>-IF(AVERAGE('cons 2023 - 2025'!D1166:AM1166)=0,"",_xlfn.STDEV.S('cons 2023 - 2025'!D1166:AM1166)/AVERAGE('cons 2023 - 2025'!D1166:AM1166))</f>
        <v>2.8559149146989657</v>
      </c>
      <c r="T1165" s="18" t="str">
        <f t="shared" si="236"/>
        <v>Z</v>
      </c>
      <c r="U1165" s="37">
        <f t="shared" si="237"/>
        <v>0.9</v>
      </c>
      <c r="V1165" s="18">
        <f t="shared" si="238"/>
        <v>1.28</v>
      </c>
      <c r="W1165" s="18">
        <f t="shared" si="239"/>
        <v>7.3316273497743722</v>
      </c>
      <c r="X1165" s="18">
        <f t="shared" si="240"/>
        <v>6.2784305658636033</v>
      </c>
      <c r="Y1165" s="18">
        <f t="shared" si="241"/>
        <v>9.5942536124006352</v>
      </c>
      <c r="Z1165" s="18">
        <f t="shared" si="242"/>
        <v>7.9376898251228623</v>
      </c>
      <c r="AA1165" s="18">
        <f>-AVERAGE('cons 2023 - 2025'!D1166:AM1166)*12</f>
        <v>21.333333333333332</v>
      </c>
      <c r="AB1165" s="27">
        <f t="shared" si="243"/>
        <v>1.06E-2</v>
      </c>
      <c r="AC1165" s="18">
        <f>SQRT((2*AA1165*'⚙ Assumptions'!$B$3)/AB1165)</f>
        <v>777.02868988581133</v>
      </c>
      <c r="AD1165" s="18">
        <f t="shared" si="244"/>
        <v>7.9376898251228623</v>
      </c>
      <c r="AE1165" s="18">
        <f t="shared" si="245"/>
        <v>784.96637971093423</v>
      </c>
      <c r="AF1165" s="18">
        <f t="shared" si="246"/>
        <v>2.7455013709298665E-2</v>
      </c>
    </row>
    <row r="1166" spans="1:32" x14ac:dyDescent="0.3">
      <c r="A1166" s="19" t="s">
        <v>2343</v>
      </c>
      <c r="B1166" s="20" t="s">
        <v>2344</v>
      </c>
      <c r="C1166" s="16" t="s">
        <v>8</v>
      </c>
      <c r="D1166" s="16"/>
      <c r="E1166" s="23" t="str">
        <f>VLOOKUP(A1166,Classification!$A$2:$D$1180,4,0)</f>
        <v>C</v>
      </c>
      <c r="F1166" s="25" t="str">
        <f>VLOOKUP(A1166,Classification!$A$2:$E$1180,5,0)</f>
        <v>L</v>
      </c>
      <c r="G1166" s="21">
        <f>VLOOKUP(A1166,'Lead Time'!$A$2:$D$1180,4,0)</f>
        <v>44</v>
      </c>
      <c r="H1166" s="21">
        <f t="shared" si="234"/>
        <v>1.4666666666666666</v>
      </c>
      <c r="I1166" s="32">
        <f>VLOOKUP(A1166,Classification!$A$2:$F$1180,6,0)</f>
        <v>5.1999999999999998E-2</v>
      </c>
      <c r="J1166" s="21">
        <f>-SUM('cons 2023 - 2025'!D1167:AM1167)</f>
        <v>4</v>
      </c>
      <c r="K1166" s="18">
        <f>-_xlfn.MINIFS('cons 2023 - 2025'!D1167:AM1167,'cons 2023 - 2025'!D1167:AM1167,"&lt;&gt;0")</f>
        <v>4</v>
      </c>
      <c r="L1166" s="18">
        <f>-_xlfn.MAXIFS('cons 2023 - 2025'!D1167:AM1167,'cons 2023 - 2025'!D1167:AM1167,"&lt;&gt;0")</f>
        <v>4</v>
      </c>
      <c r="M1166" s="19">
        <f>COUNTIF('cons 2023 - 2025'!D1167:AM1167,"&lt;&gt;0")</f>
        <v>1</v>
      </c>
      <c r="N1166" s="21">
        <f>-AVERAGE('cons 2023 - 2025'!D1167:AM1167)</f>
        <v>0.1111111111111111</v>
      </c>
      <c r="O1166" s="21">
        <f t="shared" si="235"/>
        <v>4</v>
      </c>
      <c r="P1166" s="21">
        <f>_xlfn.STDEV.S('cons 2023 - 2025'!D1167:AM1167)</f>
        <v>0.66666666666666663</v>
      </c>
      <c r="Q1166" s="21">
        <f>-AVERAGE('cons 2023 - 2025'!D1167:AM1167)/'⚙ Assumptions'!$B$5</f>
        <v>5.0505050505050501E-3</v>
      </c>
      <c r="R1166" s="21">
        <f>_xlfn.STDEV.S('cons 2023 - 2025'!D1167:AM1167)/SQRT('⚙ Assumptions'!$B$5)</f>
        <v>0.14213381090374028</v>
      </c>
      <c r="S1166" s="21">
        <f>-IF(AVERAGE('cons 2023 - 2025'!D1167:AM1167)=0,"",_xlfn.STDEV.S('cons 2023 - 2025'!D1167:AM1167)/AVERAGE('cons 2023 - 2025'!D1167:AM1167))</f>
        <v>6</v>
      </c>
      <c r="T1166" s="21" t="str">
        <f t="shared" si="236"/>
        <v>Z</v>
      </c>
      <c r="U1166" s="38">
        <f t="shared" si="237"/>
        <v>0.9</v>
      </c>
      <c r="V1166" s="21">
        <f t="shared" si="238"/>
        <v>1.28</v>
      </c>
      <c r="W1166" s="21">
        <f t="shared" si="239"/>
        <v>1.2067955732250411</v>
      </c>
      <c r="X1166" s="21">
        <f t="shared" si="240"/>
        <v>1.0334379875319437</v>
      </c>
      <c r="Y1166" s="21">
        <f t="shared" si="241"/>
        <v>1.4290177954472632</v>
      </c>
      <c r="Z1166" s="21">
        <f t="shared" si="242"/>
        <v>1.1964009504949067</v>
      </c>
      <c r="AA1166" s="21">
        <f>-AVERAGE('cons 2023 - 2025'!D1167:AM1167)*12</f>
        <v>1.3333333333333333</v>
      </c>
      <c r="AB1166" s="32">
        <f t="shared" si="243"/>
        <v>1.04E-2</v>
      </c>
      <c r="AC1166" s="21">
        <f>SQRT((2*AA1166*'⚙ Assumptions'!$B$3)/AB1166)</f>
        <v>196.11613513818403</v>
      </c>
      <c r="AD1166" s="21">
        <f t="shared" si="244"/>
        <v>1.1964009504949067</v>
      </c>
      <c r="AE1166" s="21">
        <f t="shared" si="245"/>
        <v>197.31253608867894</v>
      </c>
      <c r="AF1166" s="21">
        <f t="shared" si="246"/>
        <v>6.7986926847903792E-3</v>
      </c>
    </row>
    <row r="1167" spans="1:32" x14ac:dyDescent="0.3">
      <c r="A1167" s="16" t="s">
        <v>2345</v>
      </c>
      <c r="B1167" s="17" t="s">
        <v>2346</v>
      </c>
      <c r="C1167" s="16" t="s">
        <v>8</v>
      </c>
      <c r="D1167" s="16"/>
      <c r="E1167" s="23" t="str">
        <f>VLOOKUP(A1167,Classification!$A$2:$D$1180,4,0)</f>
        <v>C</v>
      </c>
      <c r="F1167" s="25" t="str">
        <f>VLOOKUP(A1167,Classification!$A$2:$E$1180,5,0)</f>
        <v>L</v>
      </c>
      <c r="G1167" s="18">
        <f>VLOOKUP(A1167,'Lead Time'!$A$2:$D$1180,4,0)</f>
        <v>44</v>
      </c>
      <c r="H1167" s="18">
        <f t="shared" si="234"/>
        <v>1.4666666666666666</v>
      </c>
      <c r="I1167" s="27">
        <f>VLOOKUP(A1167,Classification!$A$2:$F$1180,6,0)</f>
        <v>4.7E-2</v>
      </c>
      <c r="J1167" s="18">
        <f>-SUM('cons 2023 - 2025'!D1168:AM1168)</f>
        <v>20</v>
      </c>
      <c r="K1167" s="18">
        <f>-_xlfn.MINIFS('cons 2023 - 2025'!D1168:AM1168,'cons 2023 - 2025'!D1168:AM1168,"&lt;&gt;0")</f>
        <v>10</v>
      </c>
      <c r="L1167" s="18">
        <f>-_xlfn.MAXIFS('cons 2023 - 2025'!D1168:AM1168,'cons 2023 - 2025'!D1168:AM1168,"&lt;&gt;0")</f>
        <v>3</v>
      </c>
      <c r="M1167" s="16">
        <f>COUNTIF('cons 2023 - 2025'!D1168:AM1168,"&lt;&gt;0")</f>
        <v>3</v>
      </c>
      <c r="N1167" s="18">
        <f>-AVERAGE('cons 2023 - 2025'!D1168:AM1168)</f>
        <v>0.55555555555555558</v>
      </c>
      <c r="O1167" s="18">
        <f t="shared" si="235"/>
        <v>6.666666666666667</v>
      </c>
      <c r="P1167" s="18">
        <f>_xlfn.STDEV.S('cons 2023 - 2025'!D1168:AM1168)</f>
        <v>2.0486154829116656</v>
      </c>
      <c r="Q1167" s="18">
        <f>-AVERAGE('cons 2023 - 2025'!D1168:AM1168)/'⚙ Assumptions'!$B$5</f>
        <v>2.5252525252525252E-2</v>
      </c>
      <c r="R1167" s="18">
        <f>_xlfn.STDEV.S('cons 2023 - 2025'!D1168:AM1168)/SQRT('⚙ Assumptions'!$B$5)</f>
        <v>0.43676628849396187</v>
      </c>
      <c r="S1167" s="18">
        <f>-IF(AVERAGE('cons 2023 - 2025'!D1168:AM1168)=0,"",_xlfn.STDEV.S('cons 2023 - 2025'!D1168:AM1168)/AVERAGE('cons 2023 - 2025'!D1168:AM1168))</f>
        <v>3.6875078692409979</v>
      </c>
      <c r="T1167" s="18" t="str">
        <f t="shared" si="236"/>
        <v>Z</v>
      </c>
      <c r="U1167" s="37">
        <f t="shared" si="237"/>
        <v>0.9</v>
      </c>
      <c r="V1167" s="18">
        <f t="shared" si="238"/>
        <v>1.28</v>
      </c>
      <c r="W1167" s="18">
        <f t="shared" si="239"/>
        <v>3.7083901440271165</v>
      </c>
      <c r="X1167" s="18">
        <f t="shared" si="240"/>
        <v>3.1756755928305194</v>
      </c>
      <c r="Y1167" s="18">
        <f t="shared" si="241"/>
        <v>4.8195012551382277</v>
      </c>
      <c r="Z1167" s="18">
        <f t="shared" si="242"/>
        <v>3.9904904076453342</v>
      </c>
      <c r="AA1167" s="18">
        <f>-AVERAGE('cons 2023 - 2025'!D1168:AM1168)*12</f>
        <v>6.666666666666667</v>
      </c>
      <c r="AB1167" s="27">
        <f t="shared" si="243"/>
        <v>9.4000000000000004E-3</v>
      </c>
      <c r="AC1167" s="18">
        <f>SQRT((2*AA1167*'⚙ Assumptions'!$B$3)/AB1167)</f>
        <v>461.26560401444254</v>
      </c>
      <c r="AD1167" s="18">
        <f t="shared" si="244"/>
        <v>3.9904904076453342</v>
      </c>
      <c r="AE1167" s="18">
        <f t="shared" si="245"/>
        <v>465.25609442208787</v>
      </c>
      <c r="AF1167" s="18">
        <f t="shared" si="246"/>
        <v>1.4452988925785866E-2</v>
      </c>
    </row>
    <row r="1168" spans="1:32" x14ac:dyDescent="0.3">
      <c r="A1168" s="19" t="s">
        <v>2347</v>
      </c>
      <c r="B1168" s="20" t="s">
        <v>2348</v>
      </c>
      <c r="C1168" s="16" t="s">
        <v>8</v>
      </c>
      <c r="D1168" s="16" t="str">
        <f>VLOOKUP(A1168,'Lead Time'!$A$2:$C$1180,3,0)</f>
        <v>Local</v>
      </c>
      <c r="E1168" s="23" t="str">
        <f>VLOOKUP(A1168,Classification!$A$2:$D$1180,4,0)</f>
        <v>C</v>
      </c>
      <c r="F1168" s="24" t="str">
        <f>VLOOKUP(A1168,Classification!$A$2:$E$1180,5,0)</f>
        <v>H</v>
      </c>
      <c r="G1168" s="21">
        <f>VLOOKUP(A1168,'Lead Time'!$A$2:$D$1180,4,0)</f>
        <v>14</v>
      </c>
      <c r="H1168" s="21">
        <f t="shared" si="234"/>
        <v>0.46666666666666667</v>
      </c>
      <c r="I1168" s="32">
        <f>VLOOKUP(A1168,Classification!$A$2:$F$1180,6,0)</f>
        <v>4.1000000000000002E-2</v>
      </c>
      <c r="J1168" s="21">
        <f>-SUM('cons 2023 - 2025'!D1169:AM1169)</f>
        <v>1160</v>
      </c>
      <c r="K1168" s="18">
        <f>-_xlfn.MINIFS('cons 2023 - 2025'!D1169:AM1169,'cons 2023 - 2025'!D1169:AM1169,"&lt;&gt;0")</f>
        <v>324</v>
      </c>
      <c r="L1168" s="18">
        <f>-_xlfn.MAXIFS('cons 2023 - 2025'!D1169:AM1169,'cons 2023 - 2025'!D1169:AM1169,"&lt;&gt;0")</f>
        <v>3</v>
      </c>
      <c r="M1168" s="19">
        <f>COUNTIF('cons 2023 - 2025'!D1169:AM1169,"&lt;&gt;0")</f>
        <v>24</v>
      </c>
      <c r="N1168" s="21">
        <f>-AVERAGE('cons 2023 - 2025'!D1169:AM1169)</f>
        <v>32.222222222222221</v>
      </c>
      <c r="O1168" s="21">
        <f t="shared" si="235"/>
        <v>48.333333333333336</v>
      </c>
      <c r="P1168" s="21">
        <f>_xlfn.STDEV.S('cons 2023 - 2025'!D1169:AM1169)</f>
        <v>59.305076203408284</v>
      </c>
      <c r="Q1168" s="21">
        <f>-AVERAGE('cons 2023 - 2025'!D1169:AM1169)/'⚙ Assumptions'!$B$5</f>
        <v>1.4646464646464645</v>
      </c>
      <c r="R1168" s="21">
        <f>_xlfn.STDEV.S('cons 2023 - 2025'!D1169:AM1169)/SQRT('⚙ Assumptions'!$B$5)</f>
        <v>12.643884730090711</v>
      </c>
      <c r="S1168" s="21">
        <f>-IF(AVERAGE('cons 2023 - 2025'!D1169:AM1169)=0,"",_xlfn.STDEV.S('cons 2023 - 2025'!D1169:AM1169)/AVERAGE('cons 2023 - 2025'!D1169:AM1169))</f>
        <v>1.8405023649333605</v>
      </c>
      <c r="T1168" s="21" t="str">
        <f t="shared" si="236"/>
        <v>Z</v>
      </c>
      <c r="U1168" s="38">
        <f t="shared" si="237"/>
        <v>0.9</v>
      </c>
      <c r="V1168" s="21">
        <f t="shared" si="238"/>
        <v>1.28</v>
      </c>
      <c r="W1168" s="21">
        <f t="shared" si="239"/>
        <v>60.555628413263562</v>
      </c>
      <c r="X1168" s="21">
        <f t="shared" si="240"/>
        <v>51.856742061039512</v>
      </c>
      <c r="Y1168" s="21">
        <f t="shared" si="241"/>
        <v>81.060678918314068</v>
      </c>
      <c r="Z1168" s="21">
        <f t="shared" si="242"/>
        <v>66.89377909807655</v>
      </c>
      <c r="AA1168" s="21">
        <f>-AVERAGE('cons 2023 - 2025'!D1169:AM1169)*12</f>
        <v>386.66666666666663</v>
      </c>
      <c r="AB1168" s="32">
        <f t="shared" si="243"/>
        <v>8.2000000000000007E-3</v>
      </c>
      <c r="AC1168" s="21">
        <f>SQRT((2*AA1168*'⚙ Assumptions'!$B$3)/AB1168)</f>
        <v>3761.1622490148748</v>
      </c>
      <c r="AD1168" s="21">
        <f t="shared" si="244"/>
        <v>66.89377909807655</v>
      </c>
      <c r="AE1168" s="21">
        <f t="shared" si="245"/>
        <v>3828.0560281129515</v>
      </c>
      <c r="AF1168" s="21">
        <f t="shared" si="246"/>
        <v>0.10280510147307326</v>
      </c>
    </row>
    <row r="1169" spans="1:32" x14ac:dyDescent="0.3">
      <c r="A1169" s="16" t="s">
        <v>2349</v>
      </c>
      <c r="B1169" s="17" t="s">
        <v>2350</v>
      </c>
      <c r="C1169" s="16" t="s">
        <v>8</v>
      </c>
      <c r="D1169" s="16" t="str">
        <f>VLOOKUP(A1169,'Lead Time'!$A$2:$C$1180,3,0)</f>
        <v>Local</v>
      </c>
      <c r="E1169" s="23" t="str">
        <f>VLOOKUP(A1169,Classification!$A$2:$D$1180,4,0)</f>
        <v>C</v>
      </c>
      <c r="F1169" s="26" t="str">
        <f>VLOOKUP(A1169,Classification!$A$2:$E$1180,5,0)</f>
        <v>M</v>
      </c>
      <c r="G1169" s="18">
        <f>VLOOKUP(A1169,'Lead Time'!$A$2:$D$1180,4,0)</f>
        <v>12.2</v>
      </c>
      <c r="H1169" s="18">
        <f t="shared" si="234"/>
        <v>0.40666666666666662</v>
      </c>
      <c r="I1169" s="27">
        <f>VLOOKUP(A1169,Classification!$A$2:$F$1180,6,0)</f>
        <v>0.04</v>
      </c>
      <c r="J1169" s="18">
        <f>-SUM('cons 2023 - 2025'!D1170:AM1170)</f>
        <v>469</v>
      </c>
      <c r="K1169" s="18">
        <f>-_xlfn.MINIFS('cons 2023 - 2025'!D1170:AM1170,'cons 2023 - 2025'!D1170:AM1170,"&lt;&gt;0")</f>
        <v>300</v>
      </c>
      <c r="L1169" s="18">
        <f>-_xlfn.MAXIFS('cons 2023 - 2025'!D1170:AM1170,'cons 2023 - 2025'!D1170:AM1170,"&lt;&gt;0")</f>
        <v>4</v>
      </c>
      <c r="M1169" s="16">
        <f>COUNTIF('cons 2023 - 2025'!D1170:AM1170,"&lt;&gt;0")</f>
        <v>9</v>
      </c>
      <c r="N1169" s="18">
        <f>-AVERAGE('cons 2023 - 2025'!D1170:AM1170)</f>
        <v>13.027777777777779</v>
      </c>
      <c r="O1169" s="18">
        <f t="shared" si="235"/>
        <v>52.111111111111114</v>
      </c>
      <c r="P1169" s="18">
        <f>_xlfn.STDEV.S('cons 2023 - 2025'!D1170:AM1170)</f>
        <v>50.389049893864332</v>
      </c>
      <c r="Q1169" s="18">
        <f>-AVERAGE('cons 2023 - 2025'!D1170:AM1170)/'⚙ Assumptions'!$B$5</f>
        <v>0.59217171717171724</v>
      </c>
      <c r="R1169" s="18">
        <f>_xlfn.STDEV.S('cons 2023 - 2025'!D1170:AM1170)/SQRT('⚙ Assumptions'!$B$5)</f>
        <v>10.742981533850472</v>
      </c>
      <c r="S1169" s="18">
        <f>-IF(AVERAGE('cons 2023 - 2025'!D1170:AM1170)=0,"",_xlfn.STDEV.S('cons 2023 - 2025'!D1170:AM1170)/AVERAGE('cons 2023 - 2025'!D1170:AM1170))</f>
        <v>3.867816196543957</v>
      </c>
      <c r="T1169" s="18" t="str">
        <f t="shared" si="236"/>
        <v>Z</v>
      </c>
      <c r="U1169" s="37">
        <f t="shared" si="237"/>
        <v>0.9</v>
      </c>
      <c r="V1169" s="18">
        <f t="shared" si="238"/>
        <v>1.28</v>
      </c>
      <c r="W1169" s="18">
        <f t="shared" si="239"/>
        <v>48.030235295064699</v>
      </c>
      <c r="X1169" s="18">
        <f t="shared" si="240"/>
        <v>41.130636211541116</v>
      </c>
      <c r="Y1169" s="18">
        <f t="shared" si="241"/>
        <v>55.254730244559653</v>
      </c>
      <c r="Z1169" s="18">
        <f t="shared" si="242"/>
        <v>46.428599174504079</v>
      </c>
      <c r="AA1169" s="18">
        <f>-AVERAGE('cons 2023 - 2025'!D1170:AM1170)*12</f>
        <v>156.33333333333334</v>
      </c>
      <c r="AB1169" s="27">
        <f t="shared" si="243"/>
        <v>8.0000000000000002E-3</v>
      </c>
      <c r="AC1169" s="18">
        <f>SQRT((2*AA1169*'⚙ Assumptions'!$B$3)/AB1169)</f>
        <v>2421.2600025606503</v>
      </c>
      <c r="AD1169" s="18">
        <f t="shared" si="244"/>
        <v>46.428599174504079</v>
      </c>
      <c r="AE1169" s="18">
        <f t="shared" si="245"/>
        <v>2467.6886017351544</v>
      </c>
      <c r="AF1169" s="18">
        <f t="shared" si="246"/>
        <v>6.4566933401617344E-2</v>
      </c>
    </row>
    <row r="1170" spans="1:32" x14ac:dyDescent="0.3">
      <c r="A1170" s="19" t="s">
        <v>2351</v>
      </c>
      <c r="B1170" s="20" t="s">
        <v>2352</v>
      </c>
      <c r="C1170" s="16" t="s">
        <v>8</v>
      </c>
      <c r="D1170" s="16" t="str">
        <f>VLOOKUP(A1170,'Lead Time'!$A$2:$C$1180,3,0)</f>
        <v>Local</v>
      </c>
      <c r="E1170" s="23" t="str">
        <f>VLOOKUP(A1170,Classification!$A$2:$D$1180,4,0)</f>
        <v>C</v>
      </c>
      <c r="F1170" s="25" t="str">
        <f>VLOOKUP(A1170,Classification!$A$2:$E$1180,5,0)</f>
        <v>L</v>
      </c>
      <c r="G1170" s="21">
        <f>VLOOKUP(A1170,'Lead Time'!$A$2:$D$1180,4,0)</f>
        <v>48</v>
      </c>
      <c r="H1170" s="21">
        <f t="shared" si="234"/>
        <v>1.6</v>
      </c>
      <c r="I1170" s="32">
        <f>VLOOKUP(A1170,Classification!$A$2:$F$1180,6,0)</f>
        <v>3.9E-2</v>
      </c>
      <c r="J1170" s="21">
        <f>-SUM('cons 2023 - 2025'!D1171:AM1171)</f>
        <v>292</v>
      </c>
      <c r="K1170" s="18">
        <f>-_xlfn.MINIFS('cons 2023 - 2025'!D1171:AM1171,'cons 2023 - 2025'!D1171:AM1171,"&lt;&gt;0")</f>
        <v>100</v>
      </c>
      <c r="L1170" s="18">
        <f>-_xlfn.MAXIFS('cons 2023 - 2025'!D1171:AM1171,'cons 2023 - 2025'!D1171:AM1171,"&lt;&gt;0")</f>
        <v>12</v>
      </c>
      <c r="M1170" s="19">
        <f>COUNTIF('cons 2023 - 2025'!D1171:AM1171,"&lt;&gt;0")</f>
        <v>6</v>
      </c>
      <c r="N1170" s="21">
        <f>-AVERAGE('cons 2023 - 2025'!D1171:AM1171)</f>
        <v>8.1111111111111107</v>
      </c>
      <c r="O1170" s="21">
        <f t="shared" si="235"/>
        <v>48.666666666666664</v>
      </c>
      <c r="P1170" s="21">
        <f>_xlfn.STDEV.S('cons 2023 - 2025'!D1171:AM1171)</f>
        <v>24.009257473825475</v>
      </c>
      <c r="Q1170" s="21">
        <f>-AVERAGE('cons 2023 - 2025'!D1171:AM1171)/'⚙ Assumptions'!$B$5</f>
        <v>0.36868686868686867</v>
      </c>
      <c r="R1170" s="21">
        <f>_xlfn.STDEV.S('cons 2023 - 2025'!D1171:AM1171)/SQRT('⚙ Assumptions'!$B$5)</f>
        <v>5.1187908925858849</v>
      </c>
      <c r="S1170" s="21">
        <f>-IF(AVERAGE('cons 2023 - 2025'!D1171:AM1171)=0,"",_xlfn.STDEV.S('cons 2023 - 2025'!D1171:AM1171)/AVERAGE('cons 2023 - 2025'!D1171:AM1171))</f>
        <v>2.9600454419784832</v>
      </c>
      <c r="T1170" s="21" t="str">
        <f t="shared" si="236"/>
        <v>Z</v>
      </c>
      <c r="U1170" s="38">
        <f t="shared" si="237"/>
        <v>0.9</v>
      </c>
      <c r="V1170" s="21">
        <f t="shared" si="238"/>
        <v>1.28</v>
      </c>
      <c r="W1170" s="21">
        <f t="shared" si="239"/>
        <v>45.39395020431153</v>
      </c>
      <c r="X1170" s="21">
        <f t="shared" si="240"/>
        <v>38.873056535915005</v>
      </c>
      <c r="Y1170" s="21">
        <f t="shared" si="241"/>
        <v>63.090919901281225</v>
      </c>
      <c r="Z1170" s="21">
        <f t="shared" si="242"/>
        <v>51.850834313692786</v>
      </c>
      <c r="AA1170" s="21">
        <f>-AVERAGE('cons 2023 - 2025'!D1171:AM1171)*12</f>
        <v>97.333333333333329</v>
      </c>
      <c r="AB1170" s="32">
        <f t="shared" si="243"/>
        <v>7.8000000000000005E-3</v>
      </c>
      <c r="AC1170" s="21">
        <f>SQRT((2*AA1170*'⚙ Assumptions'!$B$3)/AB1170)</f>
        <v>1934.8358440936904</v>
      </c>
      <c r="AD1170" s="21">
        <f t="shared" si="244"/>
        <v>51.850834313692786</v>
      </c>
      <c r="AE1170" s="21">
        <f t="shared" si="245"/>
        <v>1986.6866784073832</v>
      </c>
      <c r="AF1170" s="21">
        <f t="shared" si="246"/>
        <v>5.030573194643595E-2</v>
      </c>
    </row>
    <row r="1171" spans="1:32" x14ac:dyDescent="0.3">
      <c r="A1171" s="16" t="s">
        <v>2353</v>
      </c>
      <c r="B1171" s="17" t="s">
        <v>2354</v>
      </c>
      <c r="C1171" s="16" t="s">
        <v>8</v>
      </c>
      <c r="D1171" s="16" t="str">
        <f>VLOOKUP(A1171,'Lead Time'!$A$2:$C$1180,3,0)</f>
        <v>Local</v>
      </c>
      <c r="E1171" s="23" t="str">
        <f>VLOOKUP(A1171,Classification!$A$2:$D$1180,4,0)</f>
        <v>C</v>
      </c>
      <c r="F1171" s="26" t="str">
        <f>VLOOKUP(A1171,Classification!$A$2:$E$1180,5,0)</f>
        <v>M</v>
      </c>
      <c r="G1171" s="18">
        <f>VLOOKUP(A1171,'Lead Time'!$A$2:$D$1180,4,0)</f>
        <v>13.75</v>
      </c>
      <c r="H1171" s="18">
        <f t="shared" si="234"/>
        <v>0.45833333333333331</v>
      </c>
      <c r="I1171" s="27">
        <f>VLOOKUP(A1171,Classification!$A$2:$F$1180,6,0)</f>
        <v>3.2000000000000001E-2</v>
      </c>
      <c r="J1171" s="18">
        <f>-SUM('cons 2023 - 2025'!D1172:AM1172)</f>
        <v>477</v>
      </c>
      <c r="K1171" s="18">
        <f>-_xlfn.MINIFS('cons 2023 - 2025'!D1172:AM1172,'cons 2023 - 2025'!D1172:AM1172,"&lt;&gt;0")</f>
        <v>200</v>
      </c>
      <c r="L1171" s="18">
        <f>-_xlfn.MAXIFS('cons 2023 - 2025'!D1172:AM1172,'cons 2023 - 2025'!D1172:AM1172,"&lt;&gt;0")</f>
        <v>10</v>
      </c>
      <c r="M1171" s="16">
        <f>COUNTIF('cons 2023 - 2025'!D1172:AM1172,"&lt;&gt;0")</f>
        <v>9</v>
      </c>
      <c r="N1171" s="18">
        <f>-AVERAGE('cons 2023 - 2025'!D1172:AM1172)</f>
        <v>13.25</v>
      </c>
      <c r="O1171" s="18">
        <f t="shared" si="235"/>
        <v>53</v>
      </c>
      <c r="P1171" s="18">
        <f>_xlfn.STDEV.S('cons 2023 - 2025'!D1172:AM1172)</f>
        <v>37.739236876227373</v>
      </c>
      <c r="Q1171" s="18">
        <f>-AVERAGE('cons 2023 - 2025'!D1172:AM1172)/'⚙ Assumptions'!$B$5</f>
        <v>0.60227272727272729</v>
      </c>
      <c r="R1171" s="18">
        <f>_xlfn.STDEV.S('cons 2023 - 2025'!D1172:AM1172)/SQRT('⚙ Assumptions'!$B$5)</f>
        <v>8.0460323367257462</v>
      </c>
      <c r="S1171" s="18">
        <f>-IF(AVERAGE('cons 2023 - 2025'!D1172:AM1172)=0,"",_xlfn.STDEV.S('cons 2023 - 2025'!D1172:AM1172)/AVERAGE('cons 2023 - 2025'!D1172:AM1172))</f>
        <v>2.8482442925454623</v>
      </c>
      <c r="T1171" s="18" t="str">
        <f t="shared" si="236"/>
        <v>Z</v>
      </c>
      <c r="U1171" s="37">
        <f t="shared" si="237"/>
        <v>0.9</v>
      </c>
      <c r="V1171" s="18">
        <f t="shared" si="238"/>
        <v>1.28</v>
      </c>
      <c r="W1171" s="18">
        <f t="shared" si="239"/>
        <v>38.189422619358886</v>
      </c>
      <c r="X1171" s="18">
        <f t="shared" si="240"/>
        <v>32.70346770603998</v>
      </c>
      <c r="Y1171" s="18">
        <f t="shared" si="241"/>
        <v>46.470672619358886</v>
      </c>
      <c r="Z1171" s="18">
        <f t="shared" si="242"/>
        <v>38.776384372706644</v>
      </c>
      <c r="AA1171" s="18">
        <f>-AVERAGE('cons 2023 - 2025'!D1172:AM1172)*12</f>
        <v>159</v>
      </c>
      <c r="AB1171" s="27">
        <f t="shared" si="243"/>
        <v>6.4000000000000003E-3</v>
      </c>
      <c r="AC1171" s="18">
        <f>SQRT((2*AA1171*'⚙ Assumptions'!$B$3)/AB1171)</f>
        <v>2730.0412084801942</v>
      </c>
      <c r="AD1171" s="18">
        <f t="shared" si="244"/>
        <v>38.776384372706644</v>
      </c>
      <c r="AE1171" s="18">
        <f t="shared" si="245"/>
        <v>2768.8175928529008</v>
      </c>
      <c r="AF1171" s="18">
        <f t="shared" si="246"/>
        <v>5.8240879114244151E-2</v>
      </c>
    </row>
    <row r="1172" spans="1:32" x14ac:dyDescent="0.3">
      <c r="A1172" s="19" t="s">
        <v>2355</v>
      </c>
      <c r="B1172" s="20" t="s">
        <v>2356</v>
      </c>
      <c r="C1172" s="16" t="s">
        <v>8</v>
      </c>
      <c r="D1172" s="16" t="str">
        <f>VLOOKUP(A1172,'Lead Time'!$A$2:$C$1180,3,0)</f>
        <v>Local</v>
      </c>
      <c r="E1172" s="23" t="str">
        <f>VLOOKUP(A1172,Classification!$A$2:$D$1180,4,0)</f>
        <v>C</v>
      </c>
      <c r="F1172" s="26" t="str">
        <f>VLOOKUP(A1172,Classification!$A$2:$E$1180,5,0)</f>
        <v>M</v>
      </c>
      <c r="G1172" s="21">
        <f>VLOOKUP(A1172,'Lead Time'!$A$2:$D$1180,4,0)</f>
        <v>20.399999999999999</v>
      </c>
      <c r="H1172" s="21">
        <f t="shared" si="234"/>
        <v>0.67999999999999994</v>
      </c>
      <c r="I1172" s="32">
        <f>VLOOKUP(A1172,Classification!$A$2:$F$1180,6,0)</f>
        <v>2.8000000000000001E-2</v>
      </c>
      <c r="J1172" s="21">
        <f>-SUM('cons 2023 - 2025'!D1173:AM1173)</f>
        <v>365</v>
      </c>
      <c r="K1172" s="18">
        <f>-_xlfn.MINIFS('cons 2023 - 2025'!D1173:AM1173,'cons 2023 - 2025'!D1173:AM1173,"&lt;&gt;0")</f>
        <v>200</v>
      </c>
      <c r="L1172" s="18">
        <f>-_xlfn.MAXIFS('cons 2023 - 2025'!D1173:AM1173,'cons 2023 - 2025'!D1173:AM1173,"&lt;&gt;0")</f>
        <v>-4</v>
      </c>
      <c r="M1172" s="19">
        <f>COUNTIF('cons 2023 - 2025'!D1173:AM1173,"&lt;&gt;0")</f>
        <v>7</v>
      </c>
      <c r="N1172" s="21">
        <f>-AVERAGE('cons 2023 - 2025'!D1173:AM1173)</f>
        <v>10.138888888888889</v>
      </c>
      <c r="O1172" s="21">
        <f t="shared" si="235"/>
        <v>52.142857142857146</v>
      </c>
      <c r="P1172" s="21">
        <f>_xlfn.STDEV.S('cons 2023 - 2025'!D1173:AM1173)</f>
        <v>37.246785309245361</v>
      </c>
      <c r="Q1172" s="21">
        <f>-AVERAGE('cons 2023 - 2025'!D1173:AM1173)/'⚙ Assumptions'!$B$5</f>
        <v>0.46085858585858586</v>
      </c>
      <c r="R1172" s="21">
        <f>_xlfn.STDEV.S('cons 2023 - 2025'!D1173:AM1173)/SQRT('⚙ Assumptions'!$B$5)</f>
        <v>7.9410413098747377</v>
      </c>
      <c r="S1172" s="21">
        <f>-IF(AVERAGE('cons 2023 - 2025'!D1173:AM1173)=0,"",_xlfn.STDEV.S('cons 2023 - 2025'!D1173:AM1173)/AVERAGE('cons 2023 - 2025'!D1173:AM1173))</f>
        <v>3.6736555373502271</v>
      </c>
      <c r="T1172" s="21" t="str">
        <f t="shared" si="236"/>
        <v>Z</v>
      </c>
      <c r="U1172" s="38">
        <f t="shared" si="237"/>
        <v>0.9</v>
      </c>
      <c r="V1172" s="21">
        <f t="shared" si="238"/>
        <v>1.28</v>
      </c>
      <c r="W1172" s="21">
        <f t="shared" si="239"/>
        <v>45.909494262580239</v>
      </c>
      <c r="X1172" s="21">
        <f t="shared" si="240"/>
        <v>39.314542091449027</v>
      </c>
      <c r="Y1172" s="21">
        <f t="shared" si="241"/>
        <v>55.311009414095388</v>
      </c>
      <c r="Z1172" s="21">
        <f t="shared" si="242"/>
        <v>46.208986535893473</v>
      </c>
      <c r="AA1172" s="21">
        <f>-AVERAGE('cons 2023 - 2025'!D1173:AM1173)*12</f>
        <v>121.66666666666667</v>
      </c>
      <c r="AB1172" s="32">
        <f t="shared" si="243"/>
        <v>5.6000000000000008E-3</v>
      </c>
      <c r="AC1172" s="21">
        <f>SQRT((2*AA1172*'⚙ Assumptions'!$B$3)/AB1172)</f>
        <v>2553.0094286659305</v>
      </c>
      <c r="AD1172" s="21">
        <f t="shared" si="244"/>
        <v>46.208986535893473</v>
      </c>
      <c r="AE1172" s="21">
        <f t="shared" si="245"/>
        <v>2599.218415201824</v>
      </c>
      <c r="AF1172" s="21">
        <f t="shared" si="246"/>
        <v>4.7656176001764056E-2</v>
      </c>
    </row>
    <row r="1173" spans="1:32" x14ac:dyDescent="0.3">
      <c r="A1173" s="16" t="s">
        <v>2357</v>
      </c>
      <c r="B1173" s="17" t="s">
        <v>2358</v>
      </c>
      <c r="C1173" s="16" t="s">
        <v>8</v>
      </c>
      <c r="D1173" s="16" t="str">
        <f>VLOOKUP(A1173,'Lead Time'!$A$2:$C$1180,3,0)</f>
        <v>Local</v>
      </c>
      <c r="E1173" s="23" t="str">
        <f>VLOOKUP(A1173,Classification!$A$2:$D$1180,4,0)</f>
        <v>C</v>
      </c>
      <c r="F1173" s="25" t="str">
        <f>VLOOKUP(A1173,Classification!$A$2:$E$1180,5,0)</f>
        <v>L</v>
      </c>
      <c r="G1173" s="18">
        <f>VLOOKUP(A1173,'Lead Time'!$A$2:$D$1180,4,0)</f>
        <v>39.5</v>
      </c>
      <c r="H1173" s="18">
        <f t="shared" si="234"/>
        <v>1.3166666666666667</v>
      </c>
      <c r="I1173" s="27">
        <f>VLOOKUP(A1173,Classification!$A$2:$F$1180,6,0)</f>
        <v>2.7E-2</v>
      </c>
      <c r="J1173" s="18">
        <f>-SUM('cons 2023 - 2025'!D1174:AM1174)</f>
        <v>266</v>
      </c>
      <c r="K1173" s="18">
        <f>-_xlfn.MINIFS('cons 2023 - 2025'!D1174:AM1174,'cons 2023 - 2025'!D1174:AM1174,"&lt;&gt;0")</f>
        <v>200</v>
      </c>
      <c r="L1173" s="18">
        <f>-_xlfn.MAXIFS('cons 2023 - 2025'!D1174:AM1174,'cons 2023 - 2025'!D1174:AM1174,"&lt;&gt;0")</f>
        <v>26</v>
      </c>
      <c r="M1173" s="16">
        <f>COUNTIF('cons 2023 - 2025'!D1174:AM1174,"&lt;&gt;0")</f>
        <v>3</v>
      </c>
      <c r="N1173" s="18">
        <f>-AVERAGE('cons 2023 - 2025'!D1174:AM1174)</f>
        <v>7.3888888888888893</v>
      </c>
      <c r="O1173" s="18">
        <f t="shared" si="235"/>
        <v>88.666666666666671</v>
      </c>
      <c r="P1173" s="18">
        <f>_xlfn.STDEV.S('cons 2023 - 2025'!D1174:AM1174)</f>
        <v>33.937150126817642</v>
      </c>
      <c r="Q1173" s="18">
        <f>-AVERAGE('cons 2023 - 2025'!D1174:AM1174)/'⚙ Assumptions'!$B$5</f>
        <v>0.33585858585858586</v>
      </c>
      <c r="R1173" s="18">
        <f>_xlfn.STDEV.S('cons 2023 - 2025'!D1174:AM1174)/SQRT('⚙ Assumptions'!$B$5)</f>
        <v>7.2354247181054161</v>
      </c>
      <c r="S1173" s="18">
        <f>-IF(AVERAGE('cons 2023 - 2025'!D1174:AM1174)=0,"",_xlfn.STDEV.S('cons 2023 - 2025'!D1174:AM1174)/AVERAGE('cons 2023 - 2025'!D1174:AM1174))</f>
        <v>4.5929977615241917</v>
      </c>
      <c r="T1173" s="18" t="str">
        <f t="shared" si="236"/>
        <v>Z</v>
      </c>
      <c r="U1173" s="37">
        <f t="shared" si="237"/>
        <v>0.9</v>
      </c>
      <c r="V1173" s="18">
        <f t="shared" si="238"/>
        <v>1.28</v>
      </c>
      <c r="W1173" s="18">
        <f t="shared" si="239"/>
        <v>58.206642207861442</v>
      </c>
      <c r="X1173" s="18">
        <f t="shared" si="240"/>
        <v>49.845190452208435</v>
      </c>
      <c r="Y1173" s="18">
        <f t="shared" si="241"/>
        <v>71.473056349275581</v>
      </c>
      <c r="Z1173" s="18">
        <f t="shared" si="242"/>
        <v>59.573894155912143</v>
      </c>
      <c r="AA1173" s="18">
        <f>-AVERAGE('cons 2023 - 2025'!D1174:AM1174)*12</f>
        <v>88.666666666666671</v>
      </c>
      <c r="AB1173" s="27">
        <f t="shared" si="243"/>
        <v>5.4000000000000003E-3</v>
      </c>
      <c r="AC1173" s="18">
        <f>SQRT((2*AA1173*'⚙ Assumptions'!$B$3)/AB1173)</f>
        <v>2219.4427061597976</v>
      </c>
      <c r="AD1173" s="18">
        <f t="shared" si="244"/>
        <v>59.573894155912143</v>
      </c>
      <c r="AE1173" s="18">
        <f t="shared" si="245"/>
        <v>2279.0166003157096</v>
      </c>
      <c r="AF1173" s="18">
        <f t="shared" si="246"/>
        <v>3.994996871087636E-2</v>
      </c>
    </row>
    <row r="1174" spans="1:32" x14ac:dyDescent="0.3">
      <c r="A1174" s="19" t="s">
        <v>2359</v>
      </c>
      <c r="B1174" s="20" t="s">
        <v>2360</v>
      </c>
      <c r="C1174" s="16" t="s">
        <v>8</v>
      </c>
      <c r="D1174" s="16" t="str">
        <f>VLOOKUP(A1174,'Lead Time'!$A$2:$C$1180,3,0)</f>
        <v>Local</v>
      </c>
      <c r="E1174" s="23" t="str">
        <f>VLOOKUP(A1174,Classification!$A$2:$D$1180,4,0)</f>
        <v>C</v>
      </c>
      <c r="F1174" s="25" t="str">
        <f>VLOOKUP(A1174,Classification!$A$2:$E$1180,5,0)</f>
        <v>L</v>
      </c>
      <c r="G1174" s="21">
        <f>VLOOKUP(A1174,'Lead Time'!$A$2:$D$1180,4,0)</f>
        <v>7</v>
      </c>
      <c r="H1174" s="21">
        <f t="shared" si="234"/>
        <v>0.23333333333333334</v>
      </c>
      <c r="I1174" s="32">
        <f>VLOOKUP(A1174,Classification!$A$2:$F$1180,6,0)</f>
        <v>2.4E-2</v>
      </c>
      <c r="J1174" s="21">
        <f>-SUM('cons 2023 - 2025'!D1175:AM1175)</f>
        <v>102</v>
      </c>
      <c r="K1174" s="18">
        <f>-_xlfn.MINIFS('cons 2023 - 2025'!D1175:AM1175,'cons 2023 - 2025'!D1175:AM1175,"&lt;&gt;0")</f>
        <v>50</v>
      </c>
      <c r="L1174" s="18">
        <f>-_xlfn.MAXIFS('cons 2023 - 2025'!D1175:AM1175,'cons 2023 - 2025'!D1175:AM1175,"&lt;&gt;0")</f>
        <v>4</v>
      </c>
      <c r="M1174" s="19">
        <f>COUNTIF('cons 2023 - 2025'!D1175:AM1175,"&lt;&gt;0")</f>
        <v>4</v>
      </c>
      <c r="N1174" s="21">
        <f>-AVERAGE('cons 2023 - 2025'!D1175:AM1175)</f>
        <v>2.8333333333333335</v>
      </c>
      <c r="O1174" s="21">
        <f t="shared" si="235"/>
        <v>25.5</v>
      </c>
      <c r="P1174" s="21">
        <f>_xlfn.STDEV.S('cons 2023 - 2025'!D1175:AM1175)</f>
        <v>10.543786254065878</v>
      </c>
      <c r="Q1174" s="21">
        <f>-AVERAGE('cons 2023 - 2025'!D1175:AM1175)/'⚙ Assumptions'!$B$5</f>
        <v>0.12878787878787878</v>
      </c>
      <c r="R1174" s="21">
        <f>_xlfn.STDEV.S('cons 2023 - 2025'!D1175:AM1175)/SQRT('⚙ Assumptions'!$B$5)</f>
        <v>2.2479427824672835</v>
      </c>
      <c r="S1174" s="21">
        <f>-IF(AVERAGE('cons 2023 - 2025'!D1175:AM1175)=0,"",_xlfn.STDEV.S('cons 2023 - 2025'!D1175:AM1175)/AVERAGE('cons 2023 - 2025'!D1175:AM1175))</f>
        <v>3.7213363249644273</v>
      </c>
      <c r="T1174" s="21" t="str">
        <f t="shared" si="236"/>
        <v>Z</v>
      </c>
      <c r="U1174" s="38">
        <f t="shared" si="237"/>
        <v>0.9</v>
      </c>
      <c r="V1174" s="21">
        <f t="shared" si="238"/>
        <v>1.28</v>
      </c>
      <c r="W1174" s="21">
        <f t="shared" si="239"/>
        <v>7.6127968818060801</v>
      </c>
      <c r="X1174" s="21">
        <f t="shared" si="240"/>
        <v>6.5192097680623835</v>
      </c>
      <c r="Y1174" s="21">
        <f t="shared" si="241"/>
        <v>8.5143120333212323</v>
      </c>
      <c r="Z1174" s="21">
        <f t="shared" si="242"/>
        <v>7.1803208791734949</v>
      </c>
      <c r="AA1174" s="21">
        <f>-AVERAGE('cons 2023 - 2025'!D1175:AM1175)*12</f>
        <v>34</v>
      </c>
      <c r="AB1174" s="32">
        <f t="shared" si="243"/>
        <v>4.8000000000000004E-3</v>
      </c>
      <c r="AC1174" s="21">
        <f>SQRT((2*AA1174*'⚙ Assumptions'!$B$3)/AB1174)</f>
        <v>1457.7379737113251</v>
      </c>
      <c r="AD1174" s="21">
        <f t="shared" si="244"/>
        <v>7.1803208791734949</v>
      </c>
      <c r="AE1174" s="21">
        <f t="shared" si="245"/>
        <v>1464.9182945904986</v>
      </c>
      <c r="AF1174" s="21">
        <f t="shared" si="246"/>
        <v>2.3323807579381201E-2</v>
      </c>
    </row>
    <row r="1175" spans="1:32" x14ac:dyDescent="0.3">
      <c r="A1175" s="16" t="s">
        <v>2361</v>
      </c>
      <c r="B1175" s="17" t="s">
        <v>2362</v>
      </c>
      <c r="C1175" s="16" t="s">
        <v>8</v>
      </c>
      <c r="D1175" s="16" t="str">
        <f>VLOOKUP(A1175,'Lead Time'!$A$2:$C$1180,3,0)</f>
        <v>Local</v>
      </c>
      <c r="E1175" s="23" t="str">
        <f>VLOOKUP(A1175,Classification!$A$2:$D$1180,4,0)</f>
        <v>C</v>
      </c>
      <c r="F1175" s="25" t="str">
        <f>VLOOKUP(A1175,Classification!$A$2:$E$1180,5,0)</f>
        <v>L</v>
      </c>
      <c r="G1175" s="18">
        <f>VLOOKUP(A1175,'Lead Time'!$A$2:$D$1180,4,0)</f>
        <v>19.333333333333332</v>
      </c>
      <c r="H1175" s="18">
        <f t="shared" si="234"/>
        <v>0.64444444444444438</v>
      </c>
      <c r="I1175" s="27">
        <f>VLOOKUP(A1175,Classification!$A$2:$F$1180,6,0)</f>
        <v>2.1000000000000001E-2</v>
      </c>
      <c r="J1175" s="18">
        <f>-SUM('cons 2023 - 2025'!D1176:AM1176)</f>
        <v>1020</v>
      </c>
      <c r="K1175" s="18">
        <f>-_xlfn.MINIFS('cons 2023 - 2025'!D1176:AM1176,'cons 2023 - 2025'!D1176:AM1176,"&lt;&gt;0")</f>
        <v>300</v>
      </c>
      <c r="L1175" s="18">
        <f>-_xlfn.MAXIFS('cons 2023 - 2025'!D1176:AM1176,'cons 2023 - 2025'!D1176:AM1176,"&lt;&gt;0")</f>
        <v>20</v>
      </c>
      <c r="M1175" s="16">
        <f>COUNTIF('cons 2023 - 2025'!D1176:AM1176,"&lt;&gt;0")</f>
        <v>8</v>
      </c>
      <c r="N1175" s="18">
        <f>-AVERAGE('cons 2023 - 2025'!D1176:AM1176)</f>
        <v>28.333333333333332</v>
      </c>
      <c r="O1175" s="18">
        <f t="shared" si="235"/>
        <v>127.5</v>
      </c>
      <c r="P1175" s="18">
        <f>_xlfn.STDEV.S('cons 2023 - 2025'!D1176:AM1176)</f>
        <v>65.791879655254021</v>
      </c>
      <c r="Q1175" s="18">
        <f>-AVERAGE('cons 2023 - 2025'!D1176:AM1176)/'⚙ Assumptions'!$B$5</f>
        <v>1.2878787878787878</v>
      </c>
      <c r="R1175" s="18">
        <f>_xlfn.STDEV.S('cons 2023 - 2025'!D1176:AM1176)/SQRT('⚙ Assumptions'!$B$5)</f>
        <v>14.026875872882268</v>
      </c>
      <c r="S1175" s="18">
        <f>-IF(AVERAGE('cons 2023 - 2025'!D1176:AM1176)=0,"",_xlfn.STDEV.S('cons 2023 - 2025'!D1176:AM1176)/AVERAGE('cons 2023 - 2025'!D1176:AM1176))</f>
        <v>2.3220663407736715</v>
      </c>
      <c r="T1175" s="18" t="str">
        <f t="shared" si="236"/>
        <v>Z</v>
      </c>
      <c r="U1175" s="37">
        <f t="shared" si="237"/>
        <v>0.9</v>
      </c>
      <c r="V1175" s="18">
        <f t="shared" si="238"/>
        <v>1.28</v>
      </c>
      <c r="W1175" s="18">
        <f t="shared" si="239"/>
        <v>78.944938891757801</v>
      </c>
      <c r="X1175" s="18">
        <f t="shared" si="240"/>
        <v>67.604406731542355</v>
      </c>
      <c r="Y1175" s="18">
        <f t="shared" si="241"/>
        <v>103.8439287907477</v>
      </c>
      <c r="Z1175" s="18">
        <f t="shared" si="242"/>
        <v>85.863665990801607</v>
      </c>
      <c r="AA1175" s="18">
        <f>-AVERAGE('cons 2023 - 2025'!D1176:AM1176)*12</f>
        <v>340</v>
      </c>
      <c r="AB1175" s="27">
        <f t="shared" si="243"/>
        <v>4.2000000000000006E-3</v>
      </c>
      <c r="AC1175" s="18">
        <f>SQRT((2*AA1175*'⚙ Assumptions'!$B$3)/AB1175)</f>
        <v>4928.053803045811</v>
      </c>
      <c r="AD1175" s="18">
        <f t="shared" si="244"/>
        <v>85.863665990801607</v>
      </c>
      <c r="AE1175" s="18">
        <f t="shared" si="245"/>
        <v>5013.9174690366126</v>
      </c>
      <c r="AF1175" s="18">
        <f t="shared" si="246"/>
        <v>6.8992753242641369E-2</v>
      </c>
    </row>
    <row r="1176" spans="1:32" x14ac:dyDescent="0.3">
      <c r="A1176" s="19" t="s">
        <v>2363</v>
      </c>
      <c r="B1176" s="20" t="s">
        <v>2364</v>
      </c>
      <c r="C1176" s="16" t="s">
        <v>8</v>
      </c>
      <c r="D1176" s="16"/>
      <c r="E1176" s="23" t="str">
        <f>VLOOKUP(A1176,Classification!$A$2:$D$1180,4,0)</f>
        <v>C</v>
      </c>
      <c r="F1176" s="25" t="str">
        <f>VLOOKUP(A1176,Classification!$A$2:$E$1180,5,0)</f>
        <v>L</v>
      </c>
      <c r="G1176" s="21">
        <f>VLOOKUP(A1176,'Lead Time'!$A$2:$D$1180,4,0)</f>
        <v>44</v>
      </c>
      <c r="H1176" s="21">
        <f t="shared" si="234"/>
        <v>1.4666666666666666</v>
      </c>
      <c r="I1176" s="32">
        <f>VLOOKUP(A1176,Classification!$A$2:$F$1180,6,0)</f>
        <v>0.02</v>
      </c>
      <c r="J1176" s="21">
        <f>-SUM('cons 2023 - 2025'!D1177:AM1177)</f>
        <v>5</v>
      </c>
      <c r="K1176" s="18">
        <f>-_xlfn.MINIFS('cons 2023 - 2025'!D1177:AM1177,'cons 2023 - 2025'!D1177:AM1177,"&lt;&gt;0")</f>
        <v>5</v>
      </c>
      <c r="L1176" s="18">
        <f>-_xlfn.MAXIFS('cons 2023 - 2025'!D1177:AM1177,'cons 2023 - 2025'!D1177:AM1177,"&lt;&gt;0")</f>
        <v>5</v>
      </c>
      <c r="M1176" s="19">
        <f>COUNTIF('cons 2023 - 2025'!D1177:AM1177,"&lt;&gt;0")</f>
        <v>1</v>
      </c>
      <c r="N1176" s="21">
        <f>-AVERAGE('cons 2023 - 2025'!D1177:AM1177)</f>
        <v>0.1388888888888889</v>
      </c>
      <c r="O1176" s="21">
        <f t="shared" si="235"/>
        <v>5</v>
      </c>
      <c r="P1176" s="21">
        <f>_xlfn.STDEV.S('cons 2023 - 2025'!D1177:AM1177)</f>
        <v>0.83333333333333337</v>
      </c>
      <c r="Q1176" s="21">
        <f>-AVERAGE('cons 2023 - 2025'!D1177:AM1177)/'⚙ Assumptions'!$B$5</f>
        <v>6.313131313131313E-3</v>
      </c>
      <c r="R1176" s="21">
        <f>_xlfn.STDEV.S('cons 2023 - 2025'!D1177:AM1177)/SQRT('⚙ Assumptions'!$B$5)</f>
        <v>0.17766726362967536</v>
      </c>
      <c r="S1176" s="21">
        <f>-IF(AVERAGE('cons 2023 - 2025'!D1177:AM1177)=0,"",_xlfn.STDEV.S('cons 2023 - 2025'!D1177:AM1177)/AVERAGE('cons 2023 - 2025'!D1177:AM1177))</f>
        <v>6</v>
      </c>
      <c r="T1176" s="21" t="str">
        <f t="shared" si="236"/>
        <v>Z</v>
      </c>
      <c r="U1176" s="38">
        <f t="shared" si="237"/>
        <v>0.9</v>
      </c>
      <c r="V1176" s="21">
        <f t="shared" si="238"/>
        <v>1.28</v>
      </c>
      <c r="W1176" s="21">
        <f t="shared" si="239"/>
        <v>1.5084944665313014</v>
      </c>
      <c r="X1176" s="21">
        <f t="shared" si="240"/>
        <v>1.2917974844149296</v>
      </c>
      <c r="Y1176" s="21">
        <f t="shared" si="241"/>
        <v>1.786272244309079</v>
      </c>
      <c r="Z1176" s="21">
        <f t="shared" si="242"/>
        <v>1.4955011881186333</v>
      </c>
      <c r="AA1176" s="21">
        <f>-AVERAGE('cons 2023 - 2025'!D1177:AM1177)*12</f>
        <v>1.6666666666666667</v>
      </c>
      <c r="AB1176" s="32">
        <f t="shared" si="243"/>
        <v>4.0000000000000001E-3</v>
      </c>
      <c r="AC1176" s="21">
        <f>SQRT((2*AA1176*'⚙ Assumptions'!$B$3)/AB1176)</f>
        <v>353.55339059327378</v>
      </c>
      <c r="AD1176" s="21">
        <f t="shared" si="244"/>
        <v>1.4955011881186333</v>
      </c>
      <c r="AE1176" s="21">
        <f t="shared" si="245"/>
        <v>355.0488917813924</v>
      </c>
      <c r="AF1176" s="21">
        <f t="shared" si="246"/>
        <v>4.7140452079103166E-3</v>
      </c>
    </row>
    <row r="1177" spans="1:32" x14ac:dyDescent="0.3">
      <c r="A1177" s="16" t="s">
        <v>2365</v>
      </c>
      <c r="B1177" s="17" t="s">
        <v>2366</v>
      </c>
      <c r="C1177" s="16" t="s">
        <v>8</v>
      </c>
      <c r="D1177" s="16" t="str">
        <f>VLOOKUP(A1177,'Lead Time'!$A$2:$C$1180,3,0)</f>
        <v>Local</v>
      </c>
      <c r="E1177" s="23" t="str">
        <f>VLOOKUP(A1177,Classification!$A$2:$D$1180,4,0)</f>
        <v>C</v>
      </c>
      <c r="F1177" s="25" t="str">
        <f>VLOOKUP(A1177,Classification!$A$2:$E$1180,5,0)</f>
        <v>L</v>
      </c>
      <c r="G1177" s="18">
        <f>VLOOKUP(A1177,'Lead Time'!$A$2:$D$1180,4,0)</f>
        <v>6</v>
      </c>
      <c r="H1177" s="18">
        <f t="shared" si="234"/>
        <v>0.2</v>
      </c>
      <c r="I1177" s="27">
        <f>VLOOKUP(A1177,Classification!$A$2:$F$1180,6,0)</f>
        <v>1.7999999999999999E-2</v>
      </c>
      <c r="J1177" s="18">
        <f>-SUM('cons 2023 - 2025'!D1178:AM1178)</f>
        <v>226</v>
      </c>
      <c r="K1177" s="18">
        <f>-_xlfn.MINIFS('cons 2023 - 2025'!D1178:AM1178,'cons 2023 - 2025'!D1178:AM1178,"&lt;&gt;0")</f>
        <v>70</v>
      </c>
      <c r="L1177" s="18">
        <f>-_xlfn.MAXIFS('cons 2023 - 2025'!D1178:AM1178,'cons 2023 - 2025'!D1178:AM1178,"&lt;&gt;0")</f>
        <v>4</v>
      </c>
      <c r="M1177" s="16">
        <f>COUNTIF('cons 2023 - 2025'!D1178:AM1178,"&lt;&gt;0")</f>
        <v>11</v>
      </c>
      <c r="N1177" s="18">
        <f>-AVERAGE('cons 2023 - 2025'!D1178:AM1178)</f>
        <v>6.2777777777777777</v>
      </c>
      <c r="O1177" s="18">
        <f t="shared" si="235"/>
        <v>20.545454545454547</v>
      </c>
      <c r="P1177" s="18">
        <f>_xlfn.STDEV.S('cons 2023 - 2025'!D1178:AM1178)</f>
        <v>14.967796118163845</v>
      </c>
      <c r="Q1177" s="18">
        <f>-AVERAGE('cons 2023 - 2025'!D1178:AM1178)/'⚙ Assumptions'!$B$5</f>
        <v>0.28535353535353536</v>
      </c>
      <c r="R1177" s="18">
        <f>_xlfn.STDEV.S('cons 2023 - 2025'!D1178:AM1178)/SQRT('⚙ Assumptions'!$B$5)</f>
        <v>3.1911448546572565</v>
      </c>
      <c r="S1177" s="18">
        <f>-IF(AVERAGE('cons 2023 - 2025'!D1178:AM1178)=0,"",_xlfn.STDEV.S('cons 2023 - 2025'!D1178:AM1178)/AVERAGE('cons 2023 - 2025'!D1178:AM1178))</f>
        <v>2.3842507090880463</v>
      </c>
      <c r="T1177" s="18" t="str">
        <f t="shared" si="236"/>
        <v>Z</v>
      </c>
      <c r="U1177" s="37">
        <f t="shared" si="237"/>
        <v>0.9</v>
      </c>
      <c r="V1177" s="18">
        <f t="shared" si="238"/>
        <v>1.28</v>
      </c>
      <c r="W1177" s="18">
        <f t="shared" si="239"/>
        <v>10.005346034199379</v>
      </c>
      <c r="X1177" s="18">
        <f t="shared" si="240"/>
        <v>8.5680664559543889</v>
      </c>
      <c r="Y1177" s="18">
        <f t="shared" si="241"/>
        <v>11.717467246320592</v>
      </c>
      <c r="Z1177" s="18">
        <f t="shared" si="242"/>
        <v>9.8236220115099435</v>
      </c>
      <c r="AA1177" s="18">
        <f>-AVERAGE('cons 2023 - 2025'!D1178:AM1178)*12</f>
        <v>75.333333333333329</v>
      </c>
      <c r="AB1177" s="27">
        <f t="shared" si="243"/>
        <v>3.5999999999999999E-3</v>
      </c>
      <c r="AC1177" s="18">
        <f>SQRT((2*AA1177*'⚙ Assumptions'!$B$3)/AB1177)</f>
        <v>2505.5493963954846</v>
      </c>
      <c r="AD1177" s="18">
        <f t="shared" si="244"/>
        <v>9.8236220115099435</v>
      </c>
      <c r="AE1177" s="18">
        <f t="shared" si="245"/>
        <v>2515.3730184069946</v>
      </c>
      <c r="AF1177" s="18">
        <f t="shared" si="246"/>
        <v>3.0066592756745815E-2</v>
      </c>
    </row>
    <row r="1178" spans="1:32" x14ac:dyDescent="0.3">
      <c r="A1178" s="19" t="s">
        <v>2367</v>
      </c>
      <c r="B1178" s="20" t="s">
        <v>2368</v>
      </c>
      <c r="C1178" s="16" t="s">
        <v>8</v>
      </c>
      <c r="D1178" s="16" t="str">
        <f>VLOOKUP(A1178,'Lead Time'!$A$2:$C$1180,3,0)</f>
        <v>Mixed Source</v>
      </c>
      <c r="E1178" s="23" t="str">
        <f>VLOOKUP(A1178,Classification!$A$2:$D$1180,4,0)</f>
        <v>C</v>
      </c>
      <c r="F1178" s="24" t="str">
        <f>VLOOKUP(A1178,Classification!$A$2:$E$1180,5,0)</f>
        <v>H</v>
      </c>
      <c r="G1178" s="21">
        <f>VLOOKUP(A1178,'Lead Time'!$A$2:$D$1180,4,0)</f>
        <v>72.833333333333329</v>
      </c>
      <c r="H1178" s="21">
        <f t="shared" si="234"/>
        <v>2.4277777777777776</v>
      </c>
      <c r="I1178" s="32">
        <f>VLOOKUP(A1178,Classification!$A$2:$F$1180,6,0)</f>
        <v>1.7999999999999999E-2</v>
      </c>
      <c r="J1178" s="21">
        <f>-SUM('cons 2023 - 2025'!D1179:AM1179)</f>
        <v>5811</v>
      </c>
      <c r="K1178" s="18">
        <f>-_xlfn.MINIFS('cons 2023 - 2025'!D1179:AM1179,'cons 2023 - 2025'!D1179:AM1179,"&lt;&gt;0")</f>
        <v>700</v>
      </c>
      <c r="L1178" s="18">
        <f>-_xlfn.MAXIFS('cons 2023 - 2025'!D1179:AM1179,'cons 2023 - 2025'!D1179:AM1179,"&lt;&gt;0")</f>
        <v>100</v>
      </c>
      <c r="M1178" s="19">
        <f>COUNTIF('cons 2023 - 2025'!D1179:AM1179,"&lt;&gt;0")</f>
        <v>22</v>
      </c>
      <c r="N1178" s="21">
        <f>-AVERAGE('cons 2023 - 2025'!D1179:AM1179)</f>
        <v>161.41666666666666</v>
      </c>
      <c r="O1178" s="21">
        <f t="shared" si="235"/>
        <v>264.13636363636363</v>
      </c>
      <c r="P1178" s="21">
        <f>_xlfn.STDEV.S('cons 2023 - 2025'!D1179:AM1179)</f>
        <v>182.87456669219245</v>
      </c>
      <c r="Q1178" s="21">
        <f>-AVERAGE('cons 2023 - 2025'!D1179:AM1179)/'⚙ Assumptions'!$B$5</f>
        <v>7.3371212121212119</v>
      </c>
      <c r="R1178" s="21">
        <f>_xlfn.STDEV.S('cons 2023 - 2025'!D1179:AM1179)/SQRT('⚙ Assumptions'!$B$5)</f>
        <v>38.988988621997287</v>
      </c>
      <c r="S1178" s="21">
        <f>-IF(AVERAGE('cons 2023 - 2025'!D1179:AM1179)=0,"",_xlfn.STDEV.S('cons 2023 - 2025'!D1179:AM1179)/AVERAGE('cons 2023 - 2025'!D1179:AM1179))</f>
        <v>1.132934847860769</v>
      </c>
      <c r="T1178" s="21" t="str">
        <f t="shared" si="236"/>
        <v>Z</v>
      </c>
      <c r="U1178" s="38">
        <f t="shared" si="237"/>
        <v>0.9</v>
      </c>
      <c r="V1178" s="21">
        <f t="shared" si="238"/>
        <v>1.28</v>
      </c>
      <c r="W1178" s="21">
        <f t="shared" si="239"/>
        <v>425.90921111291141</v>
      </c>
      <c r="X1178" s="21">
        <f t="shared" si="240"/>
        <v>364.72685827607552</v>
      </c>
      <c r="Y1178" s="21">
        <f t="shared" si="241"/>
        <v>960.29620606240633</v>
      </c>
      <c r="Z1178" s="21">
        <f t="shared" si="242"/>
        <v>756.61065457237169</v>
      </c>
      <c r="AA1178" s="21">
        <f>-AVERAGE('cons 2023 - 2025'!D1179:AM1179)*12</f>
        <v>1937</v>
      </c>
      <c r="AB1178" s="32">
        <f t="shared" si="243"/>
        <v>3.5999999999999999E-3</v>
      </c>
      <c r="AC1178" s="21">
        <f>SQRT((2*AA1178*'⚙ Assumptions'!$B$3)/AB1178)</f>
        <v>12704.985897932616</v>
      </c>
      <c r="AD1178" s="21">
        <f t="shared" si="244"/>
        <v>756.61065457237169</v>
      </c>
      <c r="AE1178" s="21">
        <f t="shared" si="245"/>
        <v>13461.596552504989</v>
      </c>
      <c r="AF1178" s="21">
        <f t="shared" si="246"/>
        <v>0.1524598307751914</v>
      </c>
    </row>
    <row r="1179" spans="1:32" x14ac:dyDescent="0.3">
      <c r="A1179" s="16" t="s">
        <v>2369</v>
      </c>
      <c r="B1179" s="17" t="s">
        <v>2370</v>
      </c>
      <c r="C1179" s="16" t="s">
        <v>8</v>
      </c>
      <c r="D1179" s="16" t="str">
        <f>VLOOKUP(A1179,'Lead Time'!$A$2:$C$1180,3,0)</f>
        <v>Local</v>
      </c>
      <c r="E1179" s="23" t="str">
        <f>VLOOKUP(A1179,Classification!$A$2:$D$1180,4,0)</f>
        <v>C</v>
      </c>
      <c r="F1179" s="25" t="str">
        <f>VLOOKUP(A1179,Classification!$A$2:$E$1180,5,0)</f>
        <v>L</v>
      </c>
      <c r="G1179" s="18">
        <f>VLOOKUP(A1179,'Lead Time'!$A$2:$D$1180,4,0)</f>
        <v>4</v>
      </c>
      <c r="H1179" s="18">
        <f t="shared" si="234"/>
        <v>0.13333333333333333</v>
      </c>
      <c r="I1179" s="27">
        <f>VLOOKUP(A1179,Classification!$A$2:$F$1180,6,0)</f>
        <v>1.6E-2</v>
      </c>
      <c r="J1179" s="18">
        <f>-SUM('cons 2023 - 2025'!D1180:AM1180)</f>
        <v>478</v>
      </c>
      <c r="K1179" s="18">
        <f>-_xlfn.MINIFS('cons 2023 - 2025'!D1180:AM1180,'cons 2023 - 2025'!D1180:AM1180,"&lt;&gt;0")</f>
        <v>300</v>
      </c>
      <c r="L1179" s="18">
        <f>-_xlfn.MAXIFS('cons 2023 - 2025'!D1180:AM1180,'cons 2023 - 2025'!D1180:AM1180,"&lt;&gt;0")</f>
        <v>6</v>
      </c>
      <c r="M1179" s="16">
        <f>COUNTIF('cons 2023 - 2025'!D1180:AM1180,"&lt;&gt;0")</f>
        <v>6</v>
      </c>
      <c r="N1179" s="18">
        <f>-AVERAGE('cons 2023 - 2025'!D1180:AM1180)</f>
        <v>13.277777777777779</v>
      </c>
      <c r="O1179" s="18">
        <f t="shared" si="235"/>
        <v>79.666666666666671</v>
      </c>
      <c r="P1179" s="18">
        <f>_xlfn.STDEV.S('cons 2023 - 2025'!D1180:AM1180)</f>
        <v>52.352983875180605</v>
      </c>
      <c r="Q1179" s="18">
        <f>-AVERAGE('cons 2023 - 2025'!D1180:AM1180)/'⚙ Assumptions'!$B$5</f>
        <v>0.60353535353535359</v>
      </c>
      <c r="R1179" s="18">
        <f>_xlfn.STDEV.S('cons 2023 - 2025'!D1180:AM1180)/SQRT('⚙ Assumptions'!$B$5)</f>
        <v>11.161693665542227</v>
      </c>
      <c r="S1179" s="18">
        <f>-IF(AVERAGE('cons 2023 - 2025'!D1180:AM1180)=0,"",_xlfn.STDEV.S('cons 2023 - 2025'!D1180:AM1180)/AVERAGE('cons 2023 - 2025'!D1180:AM1180))</f>
        <v>3.942902551268832</v>
      </c>
      <c r="T1179" s="18" t="str">
        <f t="shared" si="236"/>
        <v>Z</v>
      </c>
      <c r="U1179" s="37">
        <f t="shared" si="237"/>
        <v>0.9</v>
      </c>
      <c r="V1179" s="18">
        <f t="shared" si="238"/>
        <v>1.28</v>
      </c>
      <c r="W1179" s="18">
        <f t="shared" si="239"/>
        <v>28.573935783788102</v>
      </c>
      <c r="X1179" s="18">
        <f t="shared" si="240"/>
        <v>24.469256722040011</v>
      </c>
      <c r="Y1179" s="18">
        <f t="shared" si="241"/>
        <v>30.988077197929517</v>
      </c>
      <c r="Z1179" s="18">
        <f t="shared" si="242"/>
        <v>26.23962709241038</v>
      </c>
      <c r="AA1179" s="18">
        <f>-AVERAGE('cons 2023 - 2025'!D1180:AM1180)*12</f>
        <v>159.33333333333334</v>
      </c>
      <c r="AB1179" s="27">
        <f t="shared" si="243"/>
        <v>3.2000000000000002E-3</v>
      </c>
      <c r="AC1179" s="18">
        <f>SQRT((2*AA1179*'⚙ Assumptions'!$B$3)/AB1179)</f>
        <v>3864.9062084350767</v>
      </c>
      <c r="AD1179" s="18">
        <f t="shared" si="244"/>
        <v>26.23962709241038</v>
      </c>
      <c r="AE1179" s="18">
        <f t="shared" si="245"/>
        <v>3891.1458355274872</v>
      </c>
      <c r="AF1179" s="18">
        <f t="shared" si="246"/>
        <v>4.1225666223307485E-2</v>
      </c>
    </row>
    <row r="1180" spans="1:32" x14ac:dyDescent="0.3">
      <c r="A1180" s="19" t="s">
        <v>2371</v>
      </c>
      <c r="B1180" s="20" t="s">
        <v>2372</v>
      </c>
      <c r="C1180" s="16" t="s">
        <v>8</v>
      </c>
      <c r="D1180" s="16" t="str">
        <f>VLOOKUP(A1180,'Lead Time'!$A$2:$C$1180,3,0)</f>
        <v>Local</v>
      </c>
      <c r="E1180" s="23" t="str">
        <f>VLOOKUP(A1180,Classification!$A$2:$D$1180,4,0)</f>
        <v>C</v>
      </c>
      <c r="F1180" s="25" t="str">
        <f>VLOOKUP(A1180,Classification!$A$2:$E$1180,5,0)</f>
        <v>L</v>
      </c>
      <c r="G1180" s="21">
        <f>VLOOKUP(A1180,'Lead Time'!$A$2:$D$1180,4,0)</f>
        <v>7</v>
      </c>
      <c r="H1180" s="21">
        <f t="shared" si="234"/>
        <v>0.23333333333333334</v>
      </c>
      <c r="I1180" s="32">
        <f>VLOOKUP(A1180,Classification!$A$2:$F$1180,6,0)</f>
        <v>1.6E-2</v>
      </c>
      <c r="J1180" s="21">
        <f>-SUM('cons 2023 - 2025'!D1181:AM1181)</f>
        <v>500</v>
      </c>
      <c r="K1180" s="18">
        <f>-_xlfn.MINIFS('cons 2023 - 2025'!D1181:AM1181,'cons 2023 - 2025'!D1181:AM1181,"&lt;&gt;0")</f>
        <v>400</v>
      </c>
      <c r="L1180" s="18">
        <f>-_xlfn.MAXIFS('cons 2023 - 2025'!D1181:AM1181,'cons 2023 - 2025'!D1181:AM1181,"&lt;&gt;0")</f>
        <v>100</v>
      </c>
      <c r="M1180" s="19">
        <f>COUNTIF('cons 2023 - 2025'!D1181:AM1181,"&lt;&gt;0")</f>
        <v>2</v>
      </c>
      <c r="N1180" s="21">
        <f>-AVERAGE('cons 2023 - 2025'!D1181:AM1181)</f>
        <v>13.888888888888889</v>
      </c>
      <c r="O1180" s="21">
        <f t="shared" si="235"/>
        <v>250</v>
      </c>
      <c r="P1180" s="21">
        <f>_xlfn.STDEV.S('cons 2023 - 2025'!D1181:AM1181)</f>
        <v>68.254891097489562</v>
      </c>
      <c r="Q1180" s="21">
        <f>-AVERAGE('cons 2023 - 2025'!D1181:AM1181)/'⚙ Assumptions'!$B$5</f>
        <v>0.63131313131313138</v>
      </c>
      <c r="R1180" s="21">
        <f>_xlfn.STDEV.S('cons 2023 - 2025'!D1181:AM1181)/SQRT('⚙ Assumptions'!$B$5)</f>
        <v>14.551991676758952</v>
      </c>
      <c r="S1180" s="21">
        <f>-IF(AVERAGE('cons 2023 - 2025'!D1181:AM1181)=0,"",_xlfn.STDEV.S('cons 2023 - 2025'!D1181:AM1181)/AVERAGE('cons 2023 - 2025'!D1181:AM1181))</f>
        <v>4.9143521590192485</v>
      </c>
      <c r="T1180" s="21" t="str">
        <f t="shared" si="236"/>
        <v>Z</v>
      </c>
      <c r="U1180" s="38">
        <f t="shared" si="237"/>
        <v>0.9</v>
      </c>
      <c r="V1180" s="21">
        <f t="shared" si="238"/>
        <v>1.28</v>
      </c>
      <c r="W1180" s="21">
        <f t="shared" si="239"/>
        <v>49.281217353454089</v>
      </c>
      <c r="X1180" s="21">
        <f t="shared" si="240"/>
        <v>42.201913244324388</v>
      </c>
      <c r="Y1180" s="21">
        <f t="shared" si="241"/>
        <v>53.700409272646006</v>
      </c>
      <c r="Z1180" s="21">
        <f t="shared" si="242"/>
        <v>45.442653985065128</v>
      </c>
      <c r="AA1180" s="21">
        <f>-AVERAGE('cons 2023 - 2025'!D1181:AM1181)*12</f>
        <v>166.66666666666669</v>
      </c>
      <c r="AB1180" s="32">
        <f t="shared" si="243"/>
        <v>3.2000000000000002E-3</v>
      </c>
      <c r="AC1180" s="21">
        <f>SQRT((2*AA1180*'⚙ Assumptions'!$B$3)/AB1180)</f>
        <v>3952.8470752104745</v>
      </c>
      <c r="AD1180" s="21">
        <f t="shared" si="244"/>
        <v>45.442653985065128</v>
      </c>
      <c r="AE1180" s="21">
        <f t="shared" si="245"/>
        <v>3998.2897291955396</v>
      </c>
      <c r="AF1180" s="21">
        <f t="shared" si="246"/>
        <v>4.2163702135578393E-2</v>
      </c>
    </row>
    <row r="1181" spans="1:32" x14ac:dyDescent="0.3">
      <c r="A1181" s="16" t="s">
        <v>2373</v>
      </c>
      <c r="B1181" s="17" t="s">
        <v>2374</v>
      </c>
      <c r="C1181" s="16" t="s">
        <v>8</v>
      </c>
      <c r="D1181" s="16"/>
      <c r="E1181" s="23" t="str">
        <f>VLOOKUP(A1181,Classification!$A$2:$D$1180,4,0)</f>
        <v>C</v>
      </c>
      <c r="F1181" s="25" t="str">
        <f>VLOOKUP(A1181,Classification!$A$2:$E$1180,5,0)</f>
        <v>L</v>
      </c>
      <c r="G1181" s="18">
        <f>VLOOKUP(A1181,'Lead Time'!$A$2:$D$1180,4,0)</f>
        <v>44</v>
      </c>
      <c r="H1181" s="18">
        <f t="shared" si="234"/>
        <v>1.4666666666666666</v>
      </c>
      <c r="I1181" s="27">
        <f>VLOOKUP(A1181,Classification!$A$2:$F$1180,6,0)</f>
        <v>1.2E-2</v>
      </c>
      <c r="J1181" s="18">
        <f>-SUM('cons 2023 - 2025'!D1182:AM1182)</f>
        <v>84</v>
      </c>
      <c r="K1181" s="18">
        <f>-_xlfn.MINIFS('cons 2023 - 2025'!D1182:AM1182,'cons 2023 - 2025'!D1182:AM1182,"&lt;&gt;0")</f>
        <v>30</v>
      </c>
      <c r="L1181" s="18">
        <f>-_xlfn.MAXIFS('cons 2023 - 2025'!D1182:AM1182,'cons 2023 - 2025'!D1182:AM1182,"&lt;&gt;0")</f>
        <v>4</v>
      </c>
      <c r="M1181" s="16">
        <f>COUNTIF('cons 2023 - 2025'!D1182:AM1182,"&lt;&gt;0")</f>
        <v>6</v>
      </c>
      <c r="N1181" s="18">
        <f>-AVERAGE('cons 2023 - 2025'!D1182:AM1182)</f>
        <v>2.3333333333333335</v>
      </c>
      <c r="O1181" s="18">
        <f t="shared" si="235"/>
        <v>14</v>
      </c>
      <c r="P1181" s="18">
        <f>_xlfn.STDEV.S('cons 2023 - 2025'!D1182:AM1182)</f>
        <v>6.6975475255605952</v>
      </c>
      <c r="Q1181" s="18">
        <f>-AVERAGE('cons 2023 - 2025'!D1182:AM1182)/'⚙ Assumptions'!$B$5</f>
        <v>0.10606060606060606</v>
      </c>
      <c r="R1181" s="18">
        <f>_xlfn.STDEV.S('cons 2023 - 2025'!D1182:AM1182)/SQRT('⚙ Assumptions'!$B$5)</f>
        <v>1.4279219302752648</v>
      </c>
      <c r="S1181" s="18">
        <f>-IF(AVERAGE('cons 2023 - 2025'!D1182:AM1182)=0,"",_xlfn.STDEV.S('cons 2023 - 2025'!D1182:AM1182)/AVERAGE('cons 2023 - 2025'!D1182:AM1182))</f>
        <v>2.8703775109545404</v>
      </c>
      <c r="T1181" s="18" t="str">
        <f t="shared" si="236"/>
        <v>Z</v>
      </c>
      <c r="U1181" s="37">
        <f t="shared" si="237"/>
        <v>0.9</v>
      </c>
      <c r="V1181" s="18">
        <f t="shared" si="238"/>
        <v>1.28</v>
      </c>
      <c r="W1181" s="18">
        <f t="shared" si="239"/>
        <v>12.123856057966281</v>
      </c>
      <c r="X1181" s="18">
        <f t="shared" si="240"/>
        <v>10.382250054322338</v>
      </c>
      <c r="Y1181" s="18">
        <f t="shared" si="241"/>
        <v>16.790522724632947</v>
      </c>
      <c r="Z1181" s="18">
        <f t="shared" si="242"/>
        <v>13.80447227654456</v>
      </c>
      <c r="AA1181" s="18">
        <f>-AVERAGE('cons 2023 - 2025'!D1182:AM1182)*12</f>
        <v>28</v>
      </c>
      <c r="AB1181" s="27">
        <f t="shared" si="243"/>
        <v>2.4000000000000002E-3</v>
      </c>
      <c r="AC1181" s="18">
        <f>SQRT((2*AA1181*'⚙ Assumptions'!$B$3)/AB1181)</f>
        <v>1870.8286933869706</v>
      </c>
      <c r="AD1181" s="18">
        <f t="shared" si="244"/>
        <v>13.80447227654456</v>
      </c>
      <c r="AE1181" s="18">
        <f t="shared" si="245"/>
        <v>1884.6331656635152</v>
      </c>
      <c r="AF1181" s="18">
        <f t="shared" si="246"/>
        <v>1.4966629547095767E-2</v>
      </c>
    </row>
  </sheetData>
  <autoFilter ref="A2:AF1181" xr:uid="{93C6E86F-B74E-4015-BE79-C80195EA7703}"/>
  <mergeCells count="2">
    <mergeCell ref="A1:T1"/>
    <mergeCell ref="U1:A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D8515-AF13-47DB-B0DC-5DF0F7610CCA}">
  <dimension ref="A1:L38"/>
  <sheetViews>
    <sheetView showGridLines="0" tabSelected="1" zoomScale="70" zoomScaleNormal="70" workbookViewId="0">
      <selection activeCell="M24" sqref="M24"/>
    </sheetView>
  </sheetViews>
  <sheetFormatPr baseColWidth="10" defaultColWidth="8.88671875" defaultRowHeight="14.4" x14ac:dyDescent="0.3"/>
  <cols>
    <col min="1" max="1" width="14.44140625" customWidth="1"/>
    <col min="2" max="2" width="1.5546875" customWidth="1"/>
    <col min="3" max="3" width="33.5546875" customWidth="1"/>
    <col min="4" max="4" width="0.6640625" style="28" customWidth="1"/>
    <col min="5" max="5" width="14" customWidth="1"/>
    <col min="6" max="6" width="22.77734375" customWidth="1"/>
    <col min="7" max="7" width="21.6640625" customWidth="1"/>
    <col min="8" max="8" width="22.109375" customWidth="1"/>
    <col min="9" max="9" width="23.5546875" customWidth="1"/>
    <col min="10" max="10" width="21" customWidth="1"/>
    <col min="11" max="11" width="30.5546875" customWidth="1"/>
    <col min="12" max="12" width="14.109375" customWidth="1"/>
    <col min="13" max="13" width="19.44140625" customWidth="1"/>
  </cols>
  <sheetData>
    <row r="1" spans="1:12" ht="48.6" customHeight="1" x14ac:dyDescent="0.3">
      <c r="E1" s="39"/>
      <c r="F1" s="70" t="str">
        <f>"Stockout Months: " &amp; COUNTIF(I3:I38,"Yes")</f>
        <v>Stockout Months: 7</v>
      </c>
      <c r="G1" s="71" t="str">
        <f>"Stockout rate: " &amp; TEXT(COUNTIF($I$3:$I$38,"Yes")/36,"0%")</f>
        <v>Stockout rate: 19%</v>
      </c>
      <c r="H1" s="70" t="str">
        <f>"Total Orders: " &amp; COUNTIF(J3:J38,"Yes")</f>
        <v>Total Orders: 19</v>
      </c>
    </row>
    <row r="2" spans="1:12" ht="36" customHeight="1" x14ac:dyDescent="0.3">
      <c r="A2" s="51" t="s">
        <v>185</v>
      </c>
      <c r="B2" s="51"/>
      <c r="C2" s="52" t="str">
        <f>VLOOKUP(A2,'⚙️ Optimization Parameters'!$A$3:$B$1181,2,0)</f>
        <v>MANCHE FILTRE 165x3375 Nomex NXV 560</v>
      </c>
      <c r="D2" s="46"/>
      <c r="E2" s="36" t="s">
        <v>2376</v>
      </c>
      <c r="F2" s="36" t="s">
        <v>2485</v>
      </c>
      <c r="G2" s="36" t="s">
        <v>2486</v>
      </c>
      <c r="H2" s="36" t="s">
        <v>2487</v>
      </c>
      <c r="I2" s="36" t="s">
        <v>2509</v>
      </c>
      <c r="J2" s="36" t="s">
        <v>2488</v>
      </c>
      <c r="K2" s="36" t="s">
        <v>2510</v>
      </c>
      <c r="L2" s="36" t="s">
        <v>2489</v>
      </c>
    </row>
    <row r="3" spans="1:12" ht="15.6" x14ac:dyDescent="0.3">
      <c r="A3" s="42" t="s">
        <v>2490</v>
      </c>
      <c r="B3" s="42" t="s">
        <v>2497</v>
      </c>
      <c r="C3" s="49" t="str">
        <f>"ABC=" &amp;VLOOKUP(A2,Classification!$A$2:$E$1180,4,0) &amp; "  " &amp; "HML=" &amp;VLOOKUP(A2,Classification!$A$2:$E$1180,5,0) &amp; "  " &amp; "XYZ=" &amp;VLOOKUP($A$2,'⚙️ Optimization Parameters'!$A$3:$T$1181,20,0)</f>
        <v>ABC=C  HML=M  XYZ=Z</v>
      </c>
      <c r="D3" s="47"/>
      <c r="E3" s="68">
        <v>44927</v>
      </c>
      <c r="F3" s="40">
        <f>-VLOOKUP($A$2,'cons 2023 - 2025'!$A$4:$AM$1182,ROW(A1)+3,0)</f>
        <v>8</v>
      </c>
      <c r="G3" s="64">
        <f>C11+C12/2</f>
        <v>101.16051105501433</v>
      </c>
      <c r="H3" s="64">
        <f>G3-F3</f>
        <v>93.160511055014325</v>
      </c>
      <c r="I3" s="62" t="str">
        <f xml:space="preserve"> IF(H3&lt; 0, "Yes", "NO")</f>
        <v>NO</v>
      </c>
      <c r="J3" s="62" t="str">
        <f xml:space="preserve"> IF(H3&lt;$C$11, "Yes", "NO")</f>
        <v>NO</v>
      </c>
      <c r="K3" s="66" t="str">
        <f>IF(J3="NO","NO → ("&amp;ROUNDUP(H3,0)&amp;"&gt;ROP)","Yes → +" &amp; ROUNDUP($C$11,0))</f>
        <v>NO → (94&gt;ROP)</v>
      </c>
      <c r="L3" s="64">
        <f>IF(J3="NO",H3,H3+$C$12)</f>
        <v>93.160511055014325</v>
      </c>
    </row>
    <row r="4" spans="1:12" ht="15.6" x14ac:dyDescent="0.3">
      <c r="A4" s="43" t="s">
        <v>2491</v>
      </c>
      <c r="B4" s="42" t="s">
        <v>2497</v>
      </c>
      <c r="C4" s="49" t="str">
        <f>VLOOKUP($A$2,Classification!$A$2:$C$1180,3,0)</f>
        <v>PC</v>
      </c>
      <c r="D4" s="47"/>
      <c r="E4" s="69">
        <v>44958</v>
      </c>
      <c r="F4" s="41">
        <v>55</v>
      </c>
      <c r="G4" s="65">
        <f>L3</f>
        <v>93.160511055014325</v>
      </c>
      <c r="H4" s="65">
        <f t="shared" ref="H4:H38" si="0">G4-F4</f>
        <v>38.160511055014325</v>
      </c>
      <c r="I4" s="63" t="str">
        <f t="shared" ref="I4:I38" si="1" xml:space="preserve"> IF(H4&lt; 0, "Yes", "NO")</f>
        <v>NO</v>
      </c>
      <c r="J4" s="63" t="str">
        <f t="shared" ref="J4:J38" si="2" xml:space="preserve"> IF(H4&lt;$C$11, "Yes", "NO")</f>
        <v>Yes</v>
      </c>
      <c r="K4" s="67" t="str">
        <f t="shared" ref="K4:K38" si="3">IF(J4="NO","NO → ("&amp;ROUNDUP(H4,0)&amp;"&gt;ROP)","Yes → +" &amp; ROUNDUP($C$11,0))</f>
        <v>Yes → +76</v>
      </c>
      <c r="L4" s="65">
        <f>IF(J4="NO",H4,H4+$C$12)</f>
        <v>88.596099603183418</v>
      </c>
    </row>
    <row r="5" spans="1:12" ht="15.6" x14ac:dyDescent="0.3">
      <c r="A5" s="43" t="s">
        <v>2492</v>
      </c>
      <c r="B5" s="42" t="s">
        <v>2497</v>
      </c>
      <c r="C5" s="49" t="str">
        <f>VLOOKUP($A$2,'⚙️ Optimization Parameters'!A3:D1181,4,0)</f>
        <v>Mixed Source</v>
      </c>
      <c r="D5" s="47"/>
      <c r="E5" s="68">
        <v>44986</v>
      </c>
      <c r="F5" s="40">
        <v>22</v>
      </c>
      <c r="G5" s="64">
        <f>L4</f>
        <v>88.596099603183418</v>
      </c>
      <c r="H5" s="64">
        <f t="shared" si="0"/>
        <v>66.596099603183418</v>
      </c>
      <c r="I5" s="62" t="str">
        <f t="shared" si="1"/>
        <v>NO</v>
      </c>
      <c r="J5" s="62" t="str">
        <f t="shared" si="2"/>
        <v>Yes</v>
      </c>
      <c r="K5" s="66" t="str">
        <f t="shared" si="3"/>
        <v>Yes → +76</v>
      </c>
      <c r="L5" s="64">
        <f t="shared" ref="L4:L38" si="4">IF(J5="NO",H5,H5+$C$12)</f>
        <v>117.03168815135251</v>
      </c>
    </row>
    <row r="6" spans="1:12" ht="15.6" x14ac:dyDescent="0.3">
      <c r="A6" s="43" t="s">
        <v>2493</v>
      </c>
      <c r="B6" s="42" t="s">
        <v>2497</v>
      </c>
      <c r="C6" s="53">
        <f>VLOOKUP(A2,'⚙️ Optimization Parameters'!A3:I1181,9,0)</f>
        <v>128.74700000000001</v>
      </c>
      <c r="D6" s="44"/>
      <c r="E6" s="69">
        <v>45017</v>
      </c>
      <c r="F6" s="41">
        <v>50</v>
      </c>
      <c r="G6" s="65">
        <f t="shared" ref="G6:G38" si="5">L5</f>
        <v>117.03168815135251</v>
      </c>
      <c r="H6" s="65">
        <f t="shared" si="0"/>
        <v>67.031688151352512</v>
      </c>
      <c r="I6" s="63" t="str">
        <f t="shared" si="1"/>
        <v>NO</v>
      </c>
      <c r="J6" s="63" t="str">
        <f t="shared" si="2"/>
        <v>Yes</v>
      </c>
      <c r="K6" s="67" t="str">
        <f t="shared" si="3"/>
        <v>Yes → +76</v>
      </c>
      <c r="L6" s="65">
        <f t="shared" si="4"/>
        <v>117.46727669952161</v>
      </c>
    </row>
    <row r="7" spans="1:12" ht="16.2" thickBot="1" x14ac:dyDescent="0.35">
      <c r="A7" s="45" t="s">
        <v>2494</v>
      </c>
      <c r="B7" s="45" t="s">
        <v>2497</v>
      </c>
      <c r="C7" s="50" t="str">
        <f>ROUNDUP(VLOOKUP(A2,'⚙️ Optimization Parameters'!A3:G1181,7,0),0) &amp; " Days"</f>
        <v>27 Days</v>
      </c>
      <c r="D7" s="48"/>
      <c r="E7" s="68">
        <v>45047</v>
      </c>
      <c r="F7" s="40">
        <v>110</v>
      </c>
      <c r="G7" s="64">
        <f t="shared" si="5"/>
        <v>117.46727669952161</v>
      </c>
      <c r="H7" s="64">
        <f t="shared" si="0"/>
        <v>7.4672766995216051</v>
      </c>
      <c r="I7" s="62" t="str">
        <f t="shared" si="1"/>
        <v>NO</v>
      </c>
      <c r="J7" s="62" t="str">
        <f t="shared" si="2"/>
        <v>Yes</v>
      </c>
      <c r="K7" s="66" t="str">
        <f t="shared" si="3"/>
        <v>Yes → +76</v>
      </c>
      <c r="L7" s="64">
        <f t="shared" si="4"/>
        <v>57.902865247690698</v>
      </c>
    </row>
    <row r="8" spans="1:12" ht="16.2" thickTop="1" x14ac:dyDescent="0.3">
      <c r="A8" s="42" t="s">
        <v>2495</v>
      </c>
      <c r="B8" s="42" t="s">
        <v>2497</v>
      </c>
      <c r="C8" s="54" t="str">
        <f>"Avg " &amp; ROUNDUP(VLOOKUP(A2,'⚙️ Optimization Parameters'!A3:N1181,14,0),0) &amp; " " &amp;C4 &amp; " /Month"</f>
        <v>Avg 19 PC /Month</v>
      </c>
      <c r="E8" s="69">
        <v>45078</v>
      </c>
      <c r="F8" s="41">
        <v>155</v>
      </c>
      <c r="G8" s="65">
        <f t="shared" si="5"/>
        <v>57.902865247690698</v>
      </c>
      <c r="H8" s="65">
        <f t="shared" si="0"/>
        <v>-97.097134752309302</v>
      </c>
      <c r="I8" s="63" t="str">
        <f t="shared" si="1"/>
        <v>Yes</v>
      </c>
      <c r="J8" s="63" t="str">
        <f t="shared" si="2"/>
        <v>Yes</v>
      </c>
      <c r="K8" s="67" t="str">
        <f t="shared" si="3"/>
        <v>Yes → +76</v>
      </c>
      <c r="L8" s="65">
        <f t="shared" si="4"/>
        <v>-46.661546204140208</v>
      </c>
    </row>
    <row r="9" spans="1:12" ht="16.2" thickBot="1" x14ac:dyDescent="0.35">
      <c r="A9" s="45" t="s">
        <v>2496</v>
      </c>
      <c r="B9" s="45" t="s">
        <v>2497</v>
      </c>
      <c r="C9" s="55" t="str">
        <f>TEXT(VLOOKUP($A$2,'⚙️ Optimization Parameters'!A3:U1181,21,0),"0%")
&amp; " ( Z=" &amp; VLOOKUP($A$2,'⚙️ Optimization Parameters'!A3:V1181,22,0) &amp; ")"</f>
        <v>90% ( Z=1,28)</v>
      </c>
      <c r="D9" s="48"/>
      <c r="E9" s="68">
        <v>45108</v>
      </c>
      <c r="F9" s="40">
        <f>-VLOOKUP($A$2,'cons 2023 - 2025'!$A$4:$AM$1182,ROW(A7)+3,0)</f>
        <v>50</v>
      </c>
      <c r="G9" s="64">
        <f t="shared" si="5"/>
        <v>-46.661546204140208</v>
      </c>
      <c r="H9" s="64">
        <f t="shared" si="0"/>
        <v>-96.661546204140208</v>
      </c>
      <c r="I9" s="62" t="str">
        <f t="shared" si="1"/>
        <v>Yes</v>
      </c>
      <c r="J9" s="62" t="str">
        <f t="shared" si="2"/>
        <v>Yes</v>
      </c>
      <c r="K9" s="66" t="str">
        <f t="shared" si="3"/>
        <v>Yes → +76</v>
      </c>
      <c r="L9" s="64">
        <f t="shared" si="4"/>
        <v>-46.225957655971115</v>
      </c>
    </row>
    <row r="10" spans="1:12" ht="16.2" thickTop="1" x14ac:dyDescent="0.3">
      <c r="A10" s="43" t="s">
        <v>2498</v>
      </c>
      <c r="B10" s="43" t="s">
        <v>2497</v>
      </c>
      <c r="C10" s="56">
        <f>VLOOKUP($A$2,'⚙️ Optimization Parameters'!$A$3:$AF$1181,23,0)</f>
        <v>53.967608555821563</v>
      </c>
      <c r="E10" s="69">
        <v>45139</v>
      </c>
      <c r="F10" s="41">
        <f>-VLOOKUP($A$2,'cons 2023 - 2025'!$A$4:$AM$1182,ROW(A8)+3,0)</f>
        <v>12</v>
      </c>
      <c r="G10" s="65">
        <f t="shared" si="5"/>
        <v>-46.225957655971115</v>
      </c>
      <c r="H10" s="65">
        <f t="shared" si="0"/>
        <v>-58.225957655971115</v>
      </c>
      <c r="I10" s="63" t="str">
        <f t="shared" si="1"/>
        <v>Yes</v>
      </c>
      <c r="J10" s="63" t="str">
        <f t="shared" si="2"/>
        <v>Yes</v>
      </c>
      <c r="K10" s="67" t="str">
        <f t="shared" si="3"/>
        <v>Yes → +76</v>
      </c>
      <c r="L10" s="65">
        <f t="shared" si="4"/>
        <v>-7.7903691078020216</v>
      </c>
    </row>
    <row r="11" spans="1:12" ht="15.6" x14ac:dyDescent="0.3">
      <c r="A11" s="43" t="s">
        <v>2499</v>
      </c>
      <c r="B11" s="43" t="s">
        <v>2497</v>
      </c>
      <c r="C11" s="56">
        <f>VLOOKUP($A$2,'⚙️ Optimization Parameters'!$A$3:$AF$1181,25,0)</f>
        <v>75.942716780929786</v>
      </c>
      <c r="E11" s="68">
        <v>45170</v>
      </c>
      <c r="F11" s="40">
        <f>-VLOOKUP($A$2,'cons 2023 - 2025'!$A$4:$AM$1182,ROW(A9)+3,0)</f>
        <v>0</v>
      </c>
      <c r="G11" s="64">
        <f t="shared" si="5"/>
        <v>-7.7903691078020216</v>
      </c>
      <c r="H11" s="64">
        <f t="shared" si="0"/>
        <v>-7.7903691078020216</v>
      </c>
      <c r="I11" s="62" t="str">
        <f t="shared" si="1"/>
        <v>Yes</v>
      </c>
      <c r="J11" s="62" t="str">
        <f t="shared" si="2"/>
        <v>Yes</v>
      </c>
      <c r="K11" s="66" t="str">
        <f t="shared" si="3"/>
        <v>Yes → +76</v>
      </c>
      <c r="L11" s="64">
        <f t="shared" si="4"/>
        <v>42.645219440367072</v>
      </c>
    </row>
    <row r="12" spans="1:12" ht="15.6" x14ac:dyDescent="0.3">
      <c r="A12" s="43" t="s">
        <v>2500</v>
      </c>
      <c r="B12" s="43" t="s">
        <v>2497</v>
      </c>
      <c r="C12" s="56">
        <f>VLOOKUP($A$2,'⚙️ Optimization Parameters'!$A$3:$AF$1181,29,0)</f>
        <v>50.435588548169093</v>
      </c>
      <c r="E12" s="69">
        <v>45200</v>
      </c>
      <c r="F12" s="41">
        <f>-VLOOKUP($A$2,'cons 2023 - 2025'!$A$4:$AM$1182,ROW(A10)+3,0)</f>
        <v>0</v>
      </c>
      <c r="G12" s="65">
        <f t="shared" si="5"/>
        <v>42.645219440367072</v>
      </c>
      <c r="H12" s="65">
        <f t="shared" si="0"/>
        <v>42.645219440367072</v>
      </c>
      <c r="I12" s="63" t="str">
        <f t="shared" si="1"/>
        <v>NO</v>
      </c>
      <c r="J12" s="63" t="str">
        <f t="shared" si="2"/>
        <v>Yes</v>
      </c>
      <c r="K12" s="67" t="str">
        <f t="shared" si="3"/>
        <v>Yes → +76</v>
      </c>
      <c r="L12" s="65">
        <f t="shared" si="4"/>
        <v>93.080807988536165</v>
      </c>
    </row>
    <row r="13" spans="1:12" ht="15.6" x14ac:dyDescent="0.3">
      <c r="A13" s="43" t="s">
        <v>2501</v>
      </c>
      <c r="B13" s="43" t="s">
        <v>2497</v>
      </c>
      <c r="C13" s="56">
        <f>VLOOKUP($A$2,'⚙️ Optimization Parameters'!$A$3:$AF$1181,30,0)</f>
        <v>62.330178272671773</v>
      </c>
      <c r="E13" s="68">
        <v>45231</v>
      </c>
      <c r="F13" s="40">
        <f>-VLOOKUP($A$2,'cons 2023 - 2025'!$A$4:$AM$1182,ROW(A11)+3,0)</f>
        <v>60</v>
      </c>
      <c r="G13" s="64">
        <f t="shared" si="5"/>
        <v>93.080807988536165</v>
      </c>
      <c r="H13" s="64">
        <f t="shared" si="0"/>
        <v>33.080807988536165</v>
      </c>
      <c r="I13" s="62" t="str">
        <f t="shared" si="1"/>
        <v>NO</v>
      </c>
      <c r="J13" s="62" t="str">
        <f t="shared" si="2"/>
        <v>Yes</v>
      </c>
      <c r="K13" s="66" t="str">
        <f t="shared" si="3"/>
        <v>Yes → +76</v>
      </c>
      <c r="L13" s="64">
        <f t="shared" si="4"/>
        <v>83.516396536705258</v>
      </c>
    </row>
    <row r="14" spans="1:12" ht="15.6" x14ac:dyDescent="0.3">
      <c r="A14" s="43" t="s">
        <v>2502</v>
      </c>
      <c r="B14" s="43" t="s">
        <v>2497</v>
      </c>
      <c r="C14" s="56">
        <f>VLOOKUP($A$2,'⚙️ Optimization Parameters'!$A$3:$AF$1181,31,0)</f>
        <v>112.76576682084087</v>
      </c>
      <c r="E14" s="69">
        <v>45261</v>
      </c>
      <c r="F14" s="41">
        <f>-VLOOKUP($A$2,'cons 2023 - 2025'!$A$4:$AM$1182,ROW(A12)+3,0)</f>
        <v>0</v>
      </c>
      <c r="G14" s="65">
        <f t="shared" si="5"/>
        <v>83.516396536705258</v>
      </c>
      <c r="H14" s="65">
        <f t="shared" si="0"/>
        <v>83.516396536705258</v>
      </c>
      <c r="I14" s="63" t="str">
        <f t="shared" si="1"/>
        <v>NO</v>
      </c>
      <c r="J14" s="63" t="str">
        <f t="shared" si="2"/>
        <v>NO</v>
      </c>
      <c r="K14" s="67" t="str">
        <f t="shared" si="3"/>
        <v>NO → (84&gt;ROP)</v>
      </c>
      <c r="L14" s="65">
        <f t="shared" si="4"/>
        <v>83.516396536705258</v>
      </c>
    </row>
    <row r="15" spans="1:12" ht="16.2" thickBot="1" x14ac:dyDescent="0.35">
      <c r="A15" s="45" t="s">
        <v>2503</v>
      </c>
      <c r="B15" s="45" t="s">
        <v>2497</v>
      </c>
      <c r="C15" s="57">
        <f>VLOOKUP($A$2,'⚙️ Optimization Parameters'!$A$3:$AF$1181,32,0)</f>
        <v>4.3289538125407523</v>
      </c>
      <c r="E15" s="68">
        <v>45292</v>
      </c>
      <c r="F15" s="40">
        <f>-VLOOKUP($A$2,'cons 2023 - 2025'!$A$4:$AM$1182,ROW(A13)+3,0)</f>
        <v>55</v>
      </c>
      <c r="G15" s="64">
        <f t="shared" si="5"/>
        <v>83.516396536705258</v>
      </c>
      <c r="H15" s="64">
        <f t="shared" si="0"/>
        <v>28.516396536705258</v>
      </c>
      <c r="I15" s="62" t="str">
        <f t="shared" si="1"/>
        <v>NO</v>
      </c>
      <c r="J15" s="62" t="str">
        <f t="shared" si="2"/>
        <v>Yes</v>
      </c>
      <c r="K15" s="66" t="str">
        <f t="shared" si="3"/>
        <v>Yes → +76</v>
      </c>
      <c r="L15" s="64">
        <f t="shared" si="4"/>
        <v>78.951985084874352</v>
      </c>
    </row>
    <row r="16" spans="1:12" ht="16.2" thickTop="1" x14ac:dyDescent="0.3">
      <c r="A16" s="43" t="s">
        <v>2504</v>
      </c>
      <c r="B16" s="43" t="s">
        <v>2497</v>
      </c>
      <c r="C16" s="53"/>
      <c r="E16" s="69">
        <v>45323</v>
      </c>
      <c r="F16" s="41">
        <f>-VLOOKUP($A$2,'cons 2023 - 2025'!$A$4:$AM$1182,ROW(A14)+3,0)</f>
        <v>0</v>
      </c>
      <c r="G16" s="65">
        <f t="shared" si="5"/>
        <v>78.951985084874352</v>
      </c>
      <c r="H16" s="65">
        <f t="shared" si="0"/>
        <v>78.951985084874352</v>
      </c>
      <c r="I16" s="63" t="str">
        <f t="shared" si="1"/>
        <v>NO</v>
      </c>
      <c r="J16" s="63" t="str">
        <f t="shared" si="2"/>
        <v>NO</v>
      </c>
      <c r="K16" s="67" t="str">
        <f t="shared" si="3"/>
        <v>NO → (79&gt;ROP)</v>
      </c>
      <c r="L16" s="65">
        <f t="shared" si="4"/>
        <v>78.951985084874352</v>
      </c>
    </row>
    <row r="17" spans="1:12" ht="15.6" x14ac:dyDescent="0.3">
      <c r="A17" s="43" t="s">
        <v>2505</v>
      </c>
      <c r="B17" s="43" t="s">
        <v>2497</v>
      </c>
      <c r="C17" s="53"/>
      <c r="E17" s="68">
        <v>45352</v>
      </c>
      <c r="F17" s="40">
        <f>-VLOOKUP($A$2,'cons 2023 - 2025'!$A$4:$AM$1182,ROW(A15)+3,0)</f>
        <v>0</v>
      </c>
      <c r="G17" s="64">
        <f t="shared" si="5"/>
        <v>78.951985084874352</v>
      </c>
      <c r="H17" s="64">
        <f t="shared" si="0"/>
        <v>78.951985084874352</v>
      </c>
      <c r="I17" s="62" t="str">
        <f t="shared" si="1"/>
        <v>NO</v>
      </c>
      <c r="J17" s="62" t="str">
        <f t="shared" si="2"/>
        <v>NO</v>
      </c>
      <c r="K17" s="66" t="str">
        <f t="shared" si="3"/>
        <v>NO → (79&gt;ROP)</v>
      </c>
      <c r="L17" s="64">
        <f t="shared" si="4"/>
        <v>78.951985084874352</v>
      </c>
    </row>
    <row r="18" spans="1:12" ht="16.2" thickBot="1" x14ac:dyDescent="0.35">
      <c r="A18" s="45" t="s">
        <v>2506</v>
      </c>
      <c r="B18" s="45" t="s">
        <v>2497</v>
      </c>
      <c r="C18" s="50"/>
      <c r="E18" s="69">
        <v>45383</v>
      </c>
      <c r="F18" s="41">
        <f>-VLOOKUP($A$2,'cons 2023 - 2025'!$A$4:$AM$1182,ROW(A16)+3,0)</f>
        <v>0</v>
      </c>
      <c r="G18" s="65">
        <f t="shared" si="5"/>
        <v>78.951985084874352</v>
      </c>
      <c r="H18" s="65">
        <f t="shared" si="0"/>
        <v>78.951985084874352</v>
      </c>
      <c r="I18" s="63" t="str">
        <f t="shared" si="1"/>
        <v>NO</v>
      </c>
      <c r="J18" s="63" t="str">
        <f t="shared" si="2"/>
        <v>NO</v>
      </c>
      <c r="K18" s="67" t="str">
        <f t="shared" si="3"/>
        <v>NO → (79&gt;ROP)</v>
      </c>
      <c r="L18" s="65">
        <f t="shared" si="4"/>
        <v>78.951985084874352</v>
      </c>
    </row>
    <row r="19" spans="1:12" ht="16.2" thickTop="1" x14ac:dyDescent="0.3">
      <c r="A19" s="43"/>
      <c r="B19" s="43"/>
      <c r="C19" s="53"/>
      <c r="E19" s="68">
        <v>45413</v>
      </c>
      <c r="F19" s="40">
        <f>-VLOOKUP($A$2,'cons 2023 - 2025'!$A$4:$AM$1182,ROW(A17)+3,0)</f>
        <v>110</v>
      </c>
      <c r="G19" s="64">
        <f t="shared" si="5"/>
        <v>78.951985084874352</v>
      </c>
      <c r="H19" s="64">
        <f t="shared" si="0"/>
        <v>-31.048014915125648</v>
      </c>
      <c r="I19" s="62" t="str">
        <f t="shared" si="1"/>
        <v>Yes</v>
      </c>
      <c r="J19" s="62" t="str">
        <f t="shared" si="2"/>
        <v>Yes</v>
      </c>
      <c r="K19" s="66" t="str">
        <f t="shared" si="3"/>
        <v>Yes → +76</v>
      </c>
      <c r="L19" s="64">
        <f t="shared" si="4"/>
        <v>19.387573633043445</v>
      </c>
    </row>
    <row r="20" spans="1:12" ht="15.6" x14ac:dyDescent="0.3">
      <c r="A20" s="43" t="s">
        <v>2507</v>
      </c>
      <c r="B20" s="43"/>
      <c r="C20" s="53">
        <f>VLOOKUP($A$2,'⚙️ Optimization Parameters'!$A$3:$R$1181,16,0)</f>
        <v>38.364283571679714</v>
      </c>
      <c r="E20" s="69">
        <v>45444</v>
      </c>
      <c r="F20" s="41">
        <f>-VLOOKUP($A$2,'cons 2023 - 2025'!$A$4:$AM$1182,ROW(A18)+3,0)</f>
        <v>0</v>
      </c>
      <c r="G20" s="65">
        <f t="shared" si="5"/>
        <v>19.387573633043445</v>
      </c>
      <c r="H20" s="65">
        <f t="shared" si="0"/>
        <v>19.387573633043445</v>
      </c>
      <c r="I20" s="63" t="str">
        <f t="shared" si="1"/>
        <v>NO</v>
      </c>
      <c r="J20" s="63" t="str">
        <f t="shared" si="2"/>
        <v>Yes</v>
      </c>
      <c r="K20" s="67" t="str">
        <f t="shared" si="3"/>
        <v>Yes → +76</v>
      </c>
      <c r="L20" s="65">
        <f t="shared" si="4"/>
        <v>69.823162181212538</v>
      </c>
    </row>
    <row r="21" spans="1:12" ht="16.2" thickBot="1" x14ac:dyDescent="0.35">
      <c r="A21" s="45" t="s">
        <v>2508</v>
      </c>
      <c r="B21" s="45"/>
      <c r="C21" s="50">
        <f>VLOOKUP($A$2,'⚙️ Optimization Parameters'!$A$3:$S$1181,19,0)</f>
        <v>2.1085713108098774</v>
      </c>
      <c r="E21" s="68">
        <v>45474</v>
      </c>
      <c r="F21" s="40">
        <f>-VLOOKUP($A$2,'cons 2023 - 2025'!$A$4:$AM$1182,ROW(A19)+3,0)</f>
        <v>0</v>
      </c>
      <c r="G21" s="64">
        <f t="shared" si="5"/>
        <v>69.823162181212538</v>
      </c>
      <c r="H21" s="64">
        <f t="shared" si="0"/>
        <v>69.823162181212538</v>
      </c>
      <c r="I21" s="62" t="str">
        <f t="shared" si="1"/>
        <v>NO</v>
      </c>
      <c r="J21" s="62" t="str">
        <f t="shared" si="2"/>
        <v>Yes</v>
      </c>
      <c r="K21" s="66" t="str">
        <f t="shared" si="3"/>
        <v>Yes → +76</v>
      </c>
      <c r="L21" s="64">
        <f t="shared" si="4"/>
        <v>120.25875072938163</v>
      </c>
    </row>
    <row r="22" spans="1:12" ht="15" thickTop="1" x14ac:dyDescent="0.3">
      <c r="E22" s="69">
        <v>45505</v>
      </c>
      <c r="F22" s="41">
        <f>-VLOOKUP($A$2,'cons 2023 - 2025'!$A$4:$AM$1182,ROW(A20)+3,0)</f>
        <v>0</v>
      </c>
      <c r="G22" s="65">
        <f t="shared" si="5"/>
        <v>120.25875072938163</v>
      </c>
      <c r="H22" s="65">
        <f t="shared" si="0"/>
        <v>120.25875072938163</v>
      </c>
      <c r="I22" s="63" t="str">
        <f t="shared" si="1"/>
        <v>NO</v>
      </c>
      <c r="J22" s="63" t="str">
        <f t="shared" si="2"/>
        <v>NO</v>
      </c>
      <c r="K22" s="67" t="str">
        <f t="shared" si="3"/>
        <v>NO → (121&gt;ROP)</v>
      </c>
      <c r="L22" s="65">
        <f t="shared" si="4"/>
        <v>120.25875072938163</v>
      </c>
    </row>
    <row r="23" spans="1:12" x14ac:dyDescent="0.3">
      <c r="E23" s="68">
        <v>45536</v>
      </c>
      <c r="F23" s="40">
        <f>-VLOOKUP($A$2,'cons 2023 - 2025'!$A$4:$AM$1182,ROW(A21)+3,0)</f>
        <v>0</v>
      </c>
      <c r="G23" s="64">
        <f t="shared" si="5"/>
        <v>120.25875072938163</v>
      </c>
      <c r="H23" s="64">
        <f t="shared" si="0"/>
        <v>120.25875072938163</v>
      </c>
      <c r="I23" s="62" t="str">
        <f t="shared" si="1"/>
        <v>NO</v>
      </c>
      <c r="J23" s="62" t="str">
        <f t="shared" si="2"/>
        <v>NO</v>
      </c>
      <c r="K23" s="66" t="str">
        <f t="shared" si="3"/>
        <v>NO → (121&gt;ROP)</v>
      </c>
      <c r="L23" s="64">
        <f t="shared" si="4"/>
        <v>120.25875072938163</v>
      </c>
    </row>
    <row r="24" spans="1:12" x14ac:dyDescent="0.3">
      <c r="E24" s="69">
        <v>45566</v>
      </c>
      <c r="F24" s="41">
        <f>-VLOOKUP($A$2,'cons 2023 - 2025'!$A$4:$AM$1182,ROW(A22)+3,0)</f>
        <v>0</v>
      </c>
      <c r="G24" s="65">
        <f t="shared" si="5"/>
        <v>120.25875072938163</v>
      </c>
      <c r="H24" s="65">
        <f t="shared" si="0"/>
        <v>120.25875072938163</v>
      </c>
      <c r="I24" s="63" t="str">
        <f t="shared" si="1"/>
        <v>NO</v>
      </c>
      <c r="J24" s="63" t="str">
        <f t="shared" si="2"/>
        <v>NO</v>
      </c>
      <c r="K24" s="67" t="str">
        <f t="shared" si="3"/>
        <v>NO → (121&gt;ROP)</v>
      </c>
      <c r="L24" s="65">
        <f t="shared" si="4"/>
        <v>120.25875072938163</v>
      </c>
    </row>
    <row r="25" spans="1:12" x14ac:dyDescent="0.3">
      <c r="E25" s="68">
        <v>45597</v>
      </c>
      <c r="F25" s="40">
        <f>-VLOOKUP($A$2,'cons 2023 - 2025'!$A$4:$AM$1182,ROW(A23)+3,0)</f>
        <v>0</v>
      </c>
      <c r="G25" s="64">
        <f t="shared" si="5"/>
        <v>120.25875072938163</v>
      </c>
      <c r="H25" s="64">
        <f t="shared" si="0"/>
        <v>120.25875072938163</v>
      </c>
      <c r="I25" s="62" t="str">
        <f t="shared" si="1"/>
        <v>NO</v>
      </c>
      <c r="J25" s="62" t="str">
        <f t="shared" si="2"/>
        <v>NO</v>
      </c>
      <c r="K25" s="66" t="str">
        <f t="shared" si="3"/>
        <v>NO → (121&gt;ROP)</v>
      </c>
      <c r="L25" s="64">
        <f t="shared" si="4"/>
        <v>120.25875072938163</v>
      </c>
    </row>
    <row r="26" spans="1:12" x14ac:dyDescent="0.3">
      <c r="E26" s="69">
        <v>45627</v>
      </c>
      <c r="F26" s="41">
        <f>-VLOOKUP($A$2,'cons 2023 - 2025'!$A$4:$AM$1182,ROW(A24)+3,0)</f>
        <v>0</v>
      </c>
      <c r="G26" s="65">
        <f t="shared" si="5"/>
        <v>120.25875072938163</v>
      </c>
      <c r="H26" s="65">
        <f t="shared" si="0"/>
        <v>120.25875072938163</v>
      </c>
      <c r="I26" s="63" t="str">
        <f t="shared" si="1"/>
        <v>NO</v>
      </c>
      <c r="J26" s="63" t="str">
        <f t="shared" si="2"/>
        <v>NO</v>
      </c>
      <c r="K26" s="67" t="str">
        <f t="shared" si="3"/>
        <v>NO → (121&gt;ROP)</v>
      </c>
      <c r="L26" s="65">
        <f t="shared" si="4"/>
        <v>120.25875072938163</v>
      </c>
    </row>
    <row r="27" spans="1:12" x14ac:dyDescent="0.3">
      <c r="E27" s="68">
        <v>45658</v>
      </c>
      <c r="F27" s="40">
        <f>-VLOOKUP($A$2,'cons 2023 - 2025'!$A$4:$AM$1182,ROW(A25)+3,0)</f>
        <v>0</v>
      </c>
      <c r="G27" s="64">
        <f t="shared" si="5"/>
        <v>120.25875072938163</v>
      </c>
      <c r="H27" s="64">
        <f t="shared" si="0"/>
        <v>120.25875072938163</v>
      </c>
      <c r="I27" s="62" t="str">
        <f t="shared" si="1"/>
        <v>NO</v>
      </c>
      <c r="J27" s="62" t="str">
        <f t="shared" si="2"/>
        <v>NO</v>
      </c>
      <c r="K27" s="66" t="str">
        <f t="shared" si="3"/>
        <v>NO → (121&gt;ROP)</v>
      </c>
      <c r="L27" s="64">
        <f t="shared" si="4"/>
        <v>120.25875072938163</v>
      </c>
    </row>
    <row r="28" spans="1:12" x14ac:dyDescent="0.3">
      <c r="E28" s="69">
        <v>45689</v>
      </c>
      <c r="F28" s="41">
        <f>-VLOOKUP($A$2,'cons 2023 - 2025'!$A$4:$AM$1182,ROW(A26)+3,0)</f>
        <v>0</v>
      </c>
      <c r="G28" s="65">
        <f t="shared" si="5"/>
        <v>120.25875072938163</v>
      </c>
      <c r="H28" s="65">
        <f t="shared" si="0"/>
        <v>120.25875072938163</v>
      </c>
      <c r="I28" s="63" t="str">
        <f t="shared" si="1"/>
        <v>NO</v>
      </c>
      <c r="J28" s="63" t="str">
        <f t="shared" si="2"/>
        <v>NO</v>
      </c>
      <c r="K28" s="67" t="str">
        <f t="shared" si="3"/>
        <v>NO → (121&gt;ROP)</v>
      </c>
      <c r="L28" s="65">
        <f t="shared" si="4"/>
        <v>120.25875072938163</v>
      </c>
    </row>
    <row r="29" spans="1:12" x14ac:dyDescent="0.3">
      <c r="E29" s="68">
        <v>45717</v>
      </c>
      <c r="F29" s="40">
        <f>-VLOOKUP($A$2,'cons 2023 - 2025'!$A$4:$AM$1182,ROW(A27)+3,0)</f>
        <v>0</v>
      </c>
      <c r="G29" s="64">
        <f t="shared" si="5"/>
        <v>120.25875072938163</v>
      </c>
      <c r="H29" s="64">
        <f t="shared" si="0"/>
        <v>120.25875072938163</v>
      </c>
      <c r="I29" s="62" t="str">
        <f t="shared" si="1"/>
        <v>NO</v>
      </c>
      <c r="J29" s="62" t="str">
        <f t="shared" si="2"/>
        <v>NO</v>
      </c>
      <c r="K29" s="66" t="str">
        <f t="shared" si="3"/>
        <v>NO → (121&gt;ROP)</v>
      </c>
      <c r="L29" s="64">
        <f t="shared" si="4"/>
        <v>120.25875072938163</v>
      </c>
    </row>
    <row r="30" spans="1:12" x14ac:dyDescent="0.3">
      <c r="E30" s="69">
        <v>45748</v>
      </c>
      <c r="F30" s="41">
        <f>-VLOOKUP($A$2,'cons 2023 - 2025'!$A$4:$AM$1182,ROW(A28)+3,0)</f>
        <v>0</v>
      </c>
      <c r="G30" s="65">
        <f t="shared" si="5"/>
        <v>120.25875072938163</v>
      </c>
      <c r="H30" s="65">
        <f t="shared" si="0"/>
        <v>120.25875072938163</v>
      </c>
      <c r="I30" s="63" t="str">
        <f t="shared" si="1"/>
        <v>NO</v>
      </c>
      <c r="J30" s="63" t="str">
        <f t="shared" si="2"/>
        <v>NO</v>
      </c>
      <c r="K30" s="67" t="str">
        <f t="shared" si="3"/>
        <v>NO → (121&gt;ROP)</v>
      </c>
      <c r="L30" s="65">
        <f t="shared" si="4"/>
        <v>120.25875072938163</v>
      </c>
    </row>
    <row r="31" spans="1:12" x14ac:dyDescent="0.3">
      <c r="E31" s="68">
        <v>45778</v>
      </c>
      <c r="F31" s="40">
        <f>-VLOOKUP($A$2,'cons 2023 - 2025'!$A$4:$AM$1182,ROW(A29)+3,0)</f>
        <v>0</v>
      </c>
      <c r="G31" s="64">
        <f t="shared" si="5"/>
        <v>120.25875072938163</v>
      </c>
      <c r="H31" s="64">
        <f t="shared" si="0"/>
        <v>120.25875072938163</v>
      </c>
      <c r="I31" s="62" t="str">
        <f t="shared" si="1"/>
        <v>NO</v>
      </c>
      <c r="J31" s="62" t="str">
        <f t="shared" si="2"/>
        <v>NO</v>
      </c>
      <c r="K31" s="66" t="str">
        <f t="shared" si="3"/>
        <v>NO → (121&gt;ROP)</v>
      </c>
      <c r="L31" s="64">
        <f t="shared" si="4"/>
        <v>120.25875072938163</v>
      </c>
    </row>
    <row r="32" spans="1:12" x14ac:dyDescent="0.3">
      <c r="E32" s="69">
        <v>45809</v>
      </c>
      <c r="F32" s="41">
        <f>-VLOOKUP($A$2,'cons 2023 - 2025'!$A$4:$AM$1182,ROW(A30)+3,0)</f>
        <v>155</v>
      </c>
      <c r="G32" s="65">
        <f t="shared" si="5"/>
        <v>120.25875072938163</v>
      </c>
      <c r="H32" s="65">
        <f t="shared" si="0"/>
        <v>-34.741249270618368</v>
      </c>
      <c r="I32" s="63" t="str">
        <f t="shared" si="1"/>
        <v>Yes</v>
      </c>
      <c r="J32" s="63" t="str">
        <f t="shared" si="2"/>
        <v>Yes</v>
      </c>
      <c r="K32" s="67" t="str">
        <f t="shared" si="3"/>
        <v>Yes → +76</v>
      </c>
      <c r="L32" s="65">
        <f t="shared" si="4"/>
        <v>15.694339277550725</v>
      </c>
    </row>
    <row r="33" spans="5:12" x14ac:dyDescent="0.3">
      <c r="E33" s="68">
        <v>45839</v>
      </c>
      <c r="F33" s="40">
        <f>-VLOOKUP($A$2,'cons 2023 - 2025'!$A$4:$AM$1182,ROW(A31)+3,0)</f>
        <v>0</v>
      </c>
      <c r="G33" s="64">
        <f t="shared" si="5"/>
        <v>15.694339277550725</v>
      </c>
      <c r="H33" s="64">
        <f t="shared" si="0"/>
        <v>15.694339277550725</v>
      </c>
      <c r="I33" s="62" t="str">
        <f t="shared" si="1"/>
        <v>NO</v>
      </c>
      <c r="J33" s="62" t="str">
        <f t="shared" si="2"/>
        <v>Yes</v>
      </c>
      <c r="K33" s="66" t="str">
        <f t="shared" si="3"/>
        <v>Yes → +76</v>
      </c>
      <c r="L33" s="64">
        <f t="shared" si="4"/>
        <v>66.129927825719818</v>
      </c>
    </row>
    <row r="34" spans="5:12" x14ac:dyDescent="0.3">
      <c r="E34" s="69">
        <v>45870</v>
      </c>
      <c r="F34" s="41">
        <f>-VLOOKUP($A$2,'cons 2023 - 2025'!$A$4:$AM$1182,ROW(A32)+3,0)</f>
        <v>8</v>
      </c>
      <c r="G34" s="65">
        <f t="shared" si="5"/>
        <v>66.129927825719818</v>
      </c>
      <c r="H34" s="65">
        <f t="shared" si="0"/>
        <v>58.129927825719818</v>
      </c>
      <c r="I34" s="63" t="str">
        <f t="shared" si="1"/>
        <v>NO</v>
      </c>
      <c r="J34" s="63" t="str">
        <f t="shared" si="2"/>
        <v>Yes</v>
      </c>
      <c r="K34" s="67" t="str">
        <f t="shared" si="3"/>
        <v>Yes → +76</v>
      </c>
      <c r="L34" s="65">
        <f t="shared" si="4"/>
        <v>108.56551637388891</v>
      </c>
    </row>
    <row r="35" spans="5:12" x14ac:dyDescent="0.3">
      <c r="E35" s="68">
        <v>45901</v>
      </c>
      <c r="F35" s="40">
        <f>-VLOOKUP($A$2,'cons 2023 - 2025'!$A$4:$AM$1182,ROW(A33)+3,0)</f>
        <v>0</v>
      </c>
      <c r="G35" s="64">
        <f t="shared" si="5"/>
        <v>108.56551637388891</v>
      </c>
      <c r="H35" s="64">
        <f t="shared" si="0"/>
        <v>108.56551637388891</v>
      </c>
      <c r="I35" s="62" t="str">
        <f t="shared" si="1"/>
        <v>NO</v>
      </c>
      <c r="J35" s="62" t="str">
        <f t="shared" si="2"/>
        <v>NO</v>
      </c>
      <c r="K35" s="66" t="str">
        <f t="shared" si="3"/>
        <v>NO → (109&gt;ROP)</v>
      </c>
      <c r="L35" s="64">
        <f t="shared" si="4"/>
        <v>108.56551637388891</v>
      </c>
    </row>
    <row r="36" spans="5:12" x14ac:dyDescent="0.3">
      <c r="E36" s="69">
        <v>45931</v>
      </c>
      <c r="F36" s="41">
        <f>-VLOOKUP($A$2,'cons 2023 - 2025'!$A$4:$AM$1182,ROW(A34)+3,0)</f>
        <v>120</v>
      </c>
      <c r="G36" s="65">
        <f t="shared" si="5"/>
        <v>108.56551637388891</v>
      </c>
      <c r="H36" s="65">
        <f t="shared" si="0"/>
        <v>-11.434483626111088</v>
      </c>
      <c r="I36" s="63" t="str">
        <f t="shared" si="1"/>
        <v>Yes</v>
      </c>
      <c r="J36" s="63" t="str">
        <f t="shared" si="2"/>
        <v>Yes</v>
      </c>
      <c r="K36" s="67" t="str">
        <f t="shared" si="3"/>
        <v>Yes → +76</v>
      </c>
      <c r="L36" s="65">
        <f t="shared" si="4"/>
        <v>39.001104922058005</v>
      </c>
    </row>
    <row r="37" spans="5:12" x14ac:dyDescent="0.3">
      <c r="E37" s="68">
        <v>45962</v>
      </c>
      <c r="F37" s="40">
        <f>-VLOOKUP($A$2,'cons 2023 - 2025'!$A$4:$AM$1182,ROW(A35)+3,0)</f>
        <v>0</v>
      </c>
      <c r="G37" s="64">
        <f t="shared" si="5"/>
        <v>39.001104922058005</v>
      </c>
      <c r="H37" s="64">
        <f t="shared" si="0"/>
        <v>39.001104922058005</v>
      </c>
      <c r="I37" s="62" t="str">
        <f t="shared" si="1"/>
        <v>NO</v>
      </c>
      <c r="J37" s="62" t="str">
        <f t="shared" si="2"/>
        <v>Yes</v>
      </c>
      <c r="K37" s="66" t="str">
        <f t="shared" si="3"/>
        <v>Yes → +76</v>
      </c>
      <c r="L37" s="64">
        <f t="shared" si="4"/>
        <v>89.436693470227098</v>
      </c>
    </row>
    <row r="38" spans="5:12" x14ac:dyDescent="0.3">
      <c r="E38" s="69">
        <v>45992</v>
      </c>
      <c r="F38" s="41">
        <f>-VLOOKUP($A$2,'cons 2023 - 2025'!$A$4:$AM$1182,ROW(A36)+3,0)</f>
        <v>0</v>
      </c>
      <c r="G38" s="65">
        <f t="shared" si="5"/>
        <v>89.436693470227098</v>
      </c>
      <c r="H38" s="65">
        <f t="shared" si="0"/>
        <v>89.436693470227098</v>
      </c>
      <c r="I38" s="63" t="str">
        <f t="shared" si="1"/>
        <v>NO</v>
      </c>
      <c r="J38" s="63" t="str">
        <f t="shared" si="2"/>
        <v>NO</v>
      </c>
      <c r="K38" s="67" t="str">
        <f t="shared" si="3"/>
        <v>NO → (90&gt;ROP)</v>
      </c>
      <c r="L38" s="64">
        <f t="shared" si="4"/>
        <v>89.436693470227098</v>
      </c>
    </row>
  </sheetData>
  <autoFilter ref="E2:L38" xr:uid="{C9BD8515-AF13-47DB-B0DC-5DF0F7610CCA}"/>
  <conditionalFormatting sqref="I3:J38">
    <cfRule type="containsText" dxfId="5" priority="3" operator="containsText" text="NO">
      <formula>NOT(ISERROR(SEARCH("NO",I3)))</formula>
    </cfRule>
    <cfRule type="containsText" dxfId="4" priority="4" operator="containsText" text="Yes">
      <formula>NOT(ISERROR(SEARCH("Yes",I3)))</formula>
    </cfRule>
    <cfRule type="cellIs" dxfId="3" priority="5" operator="equal">
      <formula>"""NO"""</formula>
    </cfRule>
    <cfRule type="cellIs" dxfId="2" priority="6" operator="equal">
      <formula>"""Yes"""</formula>
    </cfRule>
  </conditionalFormatting>
  <conditionalFormatting sqref="H3:H38">
    <cfRule type="cellIs" dxfId="1" priority="2" operator="lessThanOrEqual">
      <formula>0</formula>
    </cfRule>
  </conditionalFormatting>
  <conditionalFormatting sqref="G3:G38">
    <cfRule type="cellIs" dxfId="0" priority="1" operator="lessThanOrEqual">
      <formula>0</formula>
    </cfRule>
  </conditionalFormatting>
  <pageMargins left="0.75" right="0.75" top="1" bottom="1" header="0.5" footer="0.5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CB455-8209-403C-93C8-E90093615415}">
  <dimension ref="A1:C17"/>
  <sheetViews>
    <sheetView showGridLines="0" workbookViewId="0">
      <selection activeCell="B4" sqref="B4"/>
    </sheetView>
  </sheetViews>
  <sheetFormatPr baseColWidth="10" defaultColWidth="8.88671875" defaultRowHeight="14.4" x14ac:dyDescent="0.3"/>
  <cols>
    <col min="1" max="2" width="30" customWidth="1"/>
    <col min="3" max="3" width="55" customWidth="1"/>
  </cols>
  <sheetData>
    <row r="1" spans="1:3" ht="28.05" customHeight="1" x14ac:dyDescent="0.3">
      <c r="A1" s="59" t="s">
        <v>2439</v>
      </c>
      <c r="B1" s="61"/>
      <c r="C1" s="61"/>
    </row>
    <row r="2" spans="1:3" ht="22.05" customHeight="1" x14ac:dyDescent="0.3">
      <c r="A2" s="33" t="s">
        <v>2440</v>
      </c>
      <c r="B2" s="33" t="s">
        <v>2441</v>
      </c>
      <c r="C2" s="33" t="s">
        <v>2442</v>
      </c>
    </row>
    <row r="3" spans="1:3" ht="22.05" customHeight="1" x14ac:dyDescent="0.3">
      <c r="A3" s="34" t="s">
        <v>2484</v>
      </c>
      <c r="B3" s="34">
        <v>150</v>
      </c>
      <c r="C3" s="34" t="s">
        <v>2443</v>
      </c>
    </row>
    <row r="4" spans="1:3" ht="22.05" customHeight="1" x14ac:dyDescent="0.3">
      <c r="A4" s="35" t="s">
        <v>2444</v>
      </c>
      <c r="B4" s="72">
        <v>0.2</v>
      </c>
      <c r="C4" s="35" t="s">
        <v>2445</v>
      </c>
    </row>
    <row r="5" spans="1:3" ht="22.05" customHeight="1" x14ac:dyDescent="0.3">
      <c r="A5" s="34" t="s">
        <v>2472</v>
      </c>
      <c r="B5" s="34">
        <v>22</v>
      </c>
      <c r="C5" s="34" t="s">
        <v>2473</v>
      </c>
    </row>
    <row r="6" spans="1:3" ht="22.05" customHeight="1" x14ac:dyDescent="0.3">
      <c r="A6" s="35" t="s">
        <v>2446</v>
      </c>
      <c r="B6" s="35">
        <v>250</v>
      </c>
      <c r="C6" s="35" t="s">
        <v>2447</v>
      </c>
    </row>
    <row r="7" spans="1:3" ht="22.05" customHeight="1" x14ac:dyDescent="0.3">
      <c r="A7" s="34" t="s">
        <v>2448</v>
      </c>
      <c r="B7" s="34" t="s">
        <v>2449</v>
      </c>
      <c r="C7" s="34" t="s">
        <v>2450</v>
      </c>
    </row>
    <row r="8" spans="1:3" ht="22.05" customHeight="1" x14ac:dyDescent="0.3">
      <c r="A8" s="35" t="s">
        <v>2451</v>
      </c>
      <c r="B8" s="35" t="s">
        <v>2452</v>
      </c>
      <c r="C8" s="35"/>
    </row>
    <row r="9" spans="1:3" ht="22.05" customHeight="1" x14ac:dyDescent="0.3">
      <c r="A9" s="34" t="s">
        <v>2453</v>
      </c>
      <c r="B9" s="34" t="s">
        <v>2454</v>
      </c>
      <c r="C9" s="34"/>
    </row>
    <row r="10" spans="1:3" ht="22.05" customHeight="1" x14ac:dyDescent="0.3">
      <c r="A10" s="35" t="s">
        <v>2455</v>
      </c>
      <c r="B10" s="35" t="s">
        <v>2438</v>
      </c>
      <c r="C10" s="35" t="s">
        <v>2456</v>
      </c>
    </row>
    <row r="11" spans="1:3" ht="22.05" customHeight="1" x14ac:dyDescent="0.3">
      <c r="A11" s="34" t="s">
        <v>2457</v>
      </c>
      <c r="B11" s="34" t="s">
        <v>2458</v>
      </c>
      <c r="C11" s="34"/>
    </row>
    <row r="12" spans="1:3" ht="22.05" customHeight="1" x14ac:dyDescent="0.3">
      <c r="A12" s="35" t="s">
        <v>2459</v>
      </c>
      <c r="B12" s="35" t="s">
        <v>2460</v>
      </c>
      <c r="C12" s="35"/>
    </row>
    <row r="13" spans="1:3" ht="22.05" customHeight="1" x14ac:dyDescent="0.3">
      <c r="A13" s="34" t="s">
        <v>2461</v>
      </c>
      <c r="B13" s="34" t="s">
        <v>2462</v>
      </c>
      <c r="C13" s="34" t="s">
        <v>2463</v>
      </c>
    </row>
    <row r="14" spans="1:3" ht="22.05" customHeight="1" x14ac:dyDescent="0.3">
      <c r="A14" s="35" t="s">
        <v>2464</v>
      </c>
      <c r="B14" s="35" t="s">
        <v>2465</v>
      </c>
      <c r="C14" s="35" t="s">
        <v>2466</v>
      </c>
    </row>
    <row r="15" spans="1:3" ht="22.05" customHeight="1" x14ac:dyDescent="0.3">
      <c r="A15" s="34" t="s">
        <v>2467</v>
      </c>
      <c r="B15" s="34" t="s">
        <v>2468</v>
      </c>
      <c r="C15" s="34" t="s">
        <v>2469</v>
      </c>
    </row>
    <row r="16" spans="1:3" ht="22.05" customHeight="1" x14ac:dyDescent="0.3">
      <c r="A16" s="35" t="s">
        <v>2422</v>
      </c>
      <c r="B16" s="35" t="e">
        <f>ROP</f>
        <v>#NAME?</v>
      </c>
      <c r="C16" s="35" t="s">
        <v>2470</v>
      </c>
    </row>
    <row r="17" spans="1:3" ht="22.05" customHeight="1" x14ac:dyDescent="0.3">
      <c r="A17" s="34" t="s">
        <v>2423</v>
      </c>
      <c r="B17" s="34" t="e">
        <f>ROP + EOQ</f>
        <v>#NAME?</v>
      </c>
      <c r="C17" s="34" t="s">
        <v>2471</v>
      </c>
    </row>
  </sheetData>
  <mergeCells count="1">
    <mergeCell ref="A1:C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017016-F40D-437A-BDBD-0BD9E6CE31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Lead Time</vt:lpstr>
      <vt:lpstr>Consumption</vt:lpstr>
      <vt:lpstr>cons 2023 - 2025</vt:lpstr>
      <vt:lpstr>Classification</vt:lpstr>
      <vt:lpstr>⚙️ Optimization Parameters</vt:lpstr>
      <vt:lpstr>🔄 Simulation Results</vt:lpstr>
      <vt:lpstr>⚙ Assumptions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Rihab Dabbech</dc:creator>
  <cp:lastModifiedBy>Rihab Dabbech</cp:lastModifiedBy>
  <dcterms:created xsi:type="dcterms:W3CDTF">2026-04-29T09:49:02Z</dcterms:created>
  <dcterms:modified xsi:type="dcterms:W3CDTF">2026-05-08T14:03:39Z</dcterms:modified>
</cp:coreProperties>
</file>